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MCS Irradiation Zones" sheetId="2" r:id="rId5"/>
    <sheet state="visible" name="MCS Shading Check" sheetId="3" r:id="rId6"/>
    <sheet state="visible" name="Online Sales Pack" sheetId="4" r:id="rId7"/>
    <sheet state="visible" name="Costing" sheetId="5" r:id="rId8"/>
    <sheet state="visible" name="Usage and Savings" sheetId="6" r:id="rId9"/>
    <sheet state="visible" name="Profile" sheetId="7" r:id="rId10"/>
    <sheet state="visible" name="Calculation" sheetId="8" r:id="rId11"/>
    <sheet state="visible" name="Your Proposal" sheetId="9" r:id="rId12"/>
    <sheet state="visible" name="Lookup Data" sheetId="10" r:id="rId13"/>
  </sheets>
  <definedNames/>
  <calcPr/>
  <extLst>
    <ext uri="GoogleSheetsCustomDataVersion1">
      <go:sheetsCustomData xmlns:go="http://customooxmlschemas.google.com/" r:id="rId14" roundtripDataSignature="AMtx7mieZo6ACLDCrW74nxqqAn3F7+7lmA=="/>
    </ext>
  </extLst>
</workbook>
</file>

<file path=xl/sharedStrings.xml><?xml version="1.0" encoding="utf-8"?>
<sst xmlns="http://schemas.openxmlformats.org/spreadsheetml/2006/main" count="1407" uniqueCount="654">
  <si>
    <t>Description</t>
  </si>
  <si>
    <t>Unit</t>
  </si>
  <si>
    <t>Project Reference</t>
  </si>
  <si>
    <t>Unique</t>
  </si>
  <si>
    <t>Date</t>
  </si>
  <si>
    <t>Calculation</t>
  </si>
  <si>
    <t>EAC</t>
  </si>
  <si>
    <t>Electricity Demand</t>
  </si>
  <si>
    <t>Annual kWh</t>
  </si>
  <si>
    <t xml:space="preserve">Standard Model </t>
  </si>
  <si>
    <t>Price of Electricity</t>
  </si>
  <si>
    <t xml:space="preserve"> Per kWh</t>
  </si>
  <si>
    <t>Beds</t>
  </si>
  <si>
    <t>Standing Charge</t>
  </si>
  <si>
    <t>Per Day</t>
  </si>
  <si>
    <t>Low User</t>
  </si>
  <si>
    <t>Annual Cost of Electricity</t>
  </si>
  <si>
    <t>Std User</t>
  </si>
  <si>
    <t>Quantity of Panels</t>
  </si>
  <si>
    <t>Number</t>
  </si>
  <si>
    <t>High User</t>
  </si>
  <si>
    <t>Panel Manufacturer</t>
  </si>
  <si>
    <t>Option</t>
  </si>
  <si>
    <t>Trina</t>
  </si>
  <si>
    <t>Add Below to above EAC if Required</t>
  </si>
  <si>
    <t>Panel Wattage</t>
  </si>
  <si>
    <t>Electric Car</t>
  </si>
  <si>
    <t>System Size</t>
  </si>
  <si>
    <t>Calculated kW dc</t>
  </si>
  <si>
    <t>Air Source Heating</t>
  </si>
  <si>
    <t>Specific Yield</t>
  </si>
  <si>
    <t>Annual kWh per KW</t>
  </si>
  <si>
    <t>Swimming Pool (Electric)</t>
  </si>
  <si>
    <t>Shading Factor</t>
  </si>
  <si>
    <t>SF</t>
  </si>
  <si>
    <t>Electricity Rates</t>
  </si>
  <si>
    <t>Annual Yield</t>
  </si>
  <si>
    <t>Rate</t>
  </si>
  <si>
    <t>VAT</t>
  </si>
  <si>
    <t>Total</t>
  </si>
  <si>
    <t>Irradience Zone</t>
  </si>
  <si>
    <t>As per MCS Guide</t>
  </si>
  <si>
    <t>Average UK Electricity Rate</t>
  </si>
  <si>
    <t>Roof Pitch (Degrees)</t>
  </si>
  <si>
    <t>⁰</t>
  </si>
  <si>
    <t>Average UK Standing Charge</t>
  </si>
  <si>
    <t>Azimuth(Degrees)</t>
  </si>
  <si>
    <t>Use Above if Unknown</t>
  </si>
  <si>
    <t>Roof Type</t>
  </si>
  <si>
    <t>Concrete</t>
  </si>
  <si>
    <t>Panels</t>
  </si>
  <si>
    <t>Black</t>
  </si>
  <si>
    <t>Scaffold Required</t>
  </si>
  <si>
    <t>No</t>
  </si>
  <si>
    <t>Storage Size</t>
  </si>
  <si>
    <t>kW dc</t>
  </si>
  <si>
    <t>Postcode (Short)</t>
  </si>
  <si>
    <t>SP9</t>
  </si>
  <si>
    <t>Title</t>
  </si>
  <si>
    <t>Text</t>
  </si>
  <si>
    <t>First Name</t>
  </si>
  <si>
    <t>Last Name</t>
  </si>
  <si>
    <t>House Number</t>
  </si>
  <si>
    <t>Street Name</t>
  </si>
  <si>
    <t>Town</t>
  </si>
  <si>
    <t>Postcode</t>
  </si>
  <si>
    <t>Telephone Number</t>
  </si>
  <si>
    <t>Salesman Discount</t>
  </si>
  <si>
    <t>Select</t>
  </si>
  <si>
    <t>Main Margin</t>
  </si>
  <si>
    <t>FInal Margin</t>
  </si>
  <si>
    <t>%</t>
  </si>
  <si>
    <t>VAT Level</t>
  </si>
  <si>
    <t>Additional Item</t>
  </si>
  <si>
    <t>Choice</t>
  </si>
  <si>
    <t>Solar Edge</t>
  </si>
  <si>
    <t>None</t>
  </si>
  <si>
    <t>System Size Bigger than 4kW</t>
  </si>
  <si>
    <t>Grid Application</t>
  </si>
  <si>
    <t>System Size Bigger than 5kW</t>
  </si>
  <si>
    <t>Grid  Application 2</t>
  </si>
  <si>
    <t>System Size Bigger &gt; 4kW but &lt;5kW</t>
  </si>
  <si>
    <t>Sofar Solar 4000 HYD Hybrid Inverter</t>
  </si>
  <si>
    <t>System Size Bigger &gt; 5kW but &lt;6kW</t>
  </si>
  <si>
    <t>Sofar Solar 5000 HYD Hybrid Inverter</t>
  </si>
  <si>
    <t>System Size Bigger &gt; 6kW but &lt;7kW</t>
  </si>
  <si>
    <t>Sofar Solar 6000 HYD Hybrid Inverter</t>
  </si>
  <si>
    <t>Inclination (variation from horizontal)</t>
  </si>
  <si>
    <t>Zone</t>
  </si>
  <si>
    <t>Slope</t>
  </si>
  <si>
    <t>AB</t>
  </si>
  <si>
    <t>AL</t>
  </si>
  <si>
    <t>B</t>
  </si>
  <si>
    <t>BA</t>
  </si>
  <si>
    <t>5E</t>
  </si>
  <si>
    <t>BB</t>
  </si>
  <si>
    <t>7E</t>
  </si>
  <si>
    <t>BD</t>
  </si>
  <si>
    <t>BD23</t>
  </si>
  <si>
    <t>BD24</t>
  </si>
  <si>
    <t>BH</t>
  </si>
  <si>
    <t>BL</t>
  </si>
  <si>
    <t>BN</t>
  </si>
  <si>
    <t>BR</t>
  </si>
  <si>
    <t>BS</t>
  </si>
  <si>
    <t>BT</t>
  </si>
  <si>
    <t>CA</t>
  </si>
  <si>
    <t>8E</t>
  </si>
  <si>
    <t>CB</t>
  </si>
  <si>
    <t>CF</t>
  </si>
  <si>
    <t>5W</t>
  </si>
  <si>
    <t>CH</t>
  </si>
  <si>
    <t>CH5</t>
  </si>
  <si>
    <t>7W</t>
  </si>
  <si>
    <t>CH6</t>
  </si>
  <si>
    <t>CH7</t>
  </si>
  <si>
    <t>CH8</t>
  </si>
  <si>
    <t>CM</t>
  </si>
  <si>
    <t>CM21</t>
  </si>
  <si>
    <t>CM22</t>
  </si>
  <si>
    <t>CM23</t>
  </si>
  <si>
    <t>CO</t>
  </si>
  <si>
    <t>CR</t>
  </si>
  <si>
    <t>CT</t>
  </si>
  <si>
    <t>CV</t>
  </si>
  <si>
    <t>CW</t>
  </si>
  <si>
    <t>DA</t>
  </si>
  <si>
    <t>DD</t>
  </si>
  <si>
    <t>DE</t>
  </si>
  <si>
    <t>DG</t>
  </si>
  <si>
    <t>8S</t>
  </si>
  <si>
    <t>DH</t>
  </si>
  <si>
    <t>DH4</t>
  </si>
  <si>
    <t>9E</t>
  </si>
  <si>
    <t>DH5</t>
  </si>
  <si>
    <t>DL</t>
  </si>
  <si>
    <t>DN</t>
  </si>
  <si>
    <t>DT</t>
  </si>
  <si>
    <t>DY</t>
  </si>
  <si>
    <t>E</t>
  </si>
  <si>
    <t>EC</t>
  </si>
  <si>
    <t>EH</t>
  </si>
  <si>
    <t>EH43</t>
  </si>
  <si>
    <t>9S</t>
  </si>
  <si>
    <t>EH44</t>
  </si>
  <si>
    <t>EH45</t>
  </si>
  <si>
    <t>EH46</t>
  </si>
  <si>
    <t>EN</t>
  </si>
  <si>
    <t>EN9</t>
  </si>
  <si>
    <t>EX</t>
  </si>
  <si>
    <t>FK</t>
  </si>
  <si>
    <t>FY</t>
  </si>
  <si>
    <t>G</t>
  </si>
  <si>
    <t>GL</t>
  </si>
  <si>
    <t>GU</t>
  </si>
  <si>
    <t>GU11</t>
  </si>
  <si>
    <t>GU12</t>
  </si>
  <si>
    <t>GU14</t>
  </si>
  <si>
    <t>GU28</t>
  </si>
  <si>
    <t>GU29</t>
  </si>
  <si>
    <t>GU30</t>
  </si>
  <si>
    <t>GU31</t>
  </si>
  <si>
    <t>GU32</t>
  </si>
  <si>
    <t>GU33</t>
  </si>
  <si>
    <t>GU34</t>
  </si>
  <si>
    <t>GU35</t>
  </si>
  <si>
    <t>GU46</t>
  </si>
  <si>
    <t>GU51</t>
  </si>
  <si>
    <t>GU52</t>
  </si>
  <si>
    <t>HA</t>
  </si>
  <si>
    <t>HD</t>
  </si>
  <si>
    <t>HG</t>
  </si>
  <si>
    <t>HP</t>
  </si>
  <si>
    <t>HR</t>
  </si>
  <si>
    <t>HS</t>
  </si>
  <si>
    <t>HU</t>
  </si>
  <si>
    <t>HX</t>
  </si>
  <si>
    <t>IG</t>
  </si>
  <si>
    <t>IP</t>
  </si>
  <si>
    <t>IV</t>
  </si>
  <si>
    <t>IV30</t>
  </si>
  <si>
    <t>IV31</t>
  </si>
  <si>
    <t>IV32</t>
  </si>
  <si>
    <t>IV36</t>
  </si>
  <si>
    <t>KA</t>
  </si>
  <si>
    <t>KT</t>
  </si>
  <si>
    <t>KW</t>
  </si>
  <si>
    <t>KW15</t>
  </si>
  <si>
    <t>KW16</t>
  </si>
  <si>
    <t>KW17</t>
  </si>
  <si>
    <t>KY</t>
  </si>
  <si>
    <t>L</t>
  </si>
  <si>
    <t>LA</t>
  </si>
  <si>
    <t>LA7</t>
  </si>
  <si>
    <t>LA8</t>
  </si>
  <si>
    <t>LA9</t>
  </si>
  <si>
    <t>LA10</t>
  </si>
  <si>
    <t>LA11</t>
  </si>
  <si>
    <t>LA12</t>
  </si>
  <si>
    <t>LA13</t>
  </si>
  <si>
    <t>LA14</t>
  </si>
  <si>
    <t>LA15</t>
  </si>
  <si>
    <t>LA16</t>
  </si>
  <si>
    <t>LA17</t>
  </si>
  <si>
    <t>LA18</t>
  </si>
  <si>
    <t>LA19</t>
  </si>
  <si>
    <t>LA20</t>
  </si>
  <si>
    <t>LA21</t>
  </si>
  <si>
    <t>LA22</t>
  </si>
  <si>
    <t>LA23</t>
  </si>
  <si>
    <t>LD</t>
  </si>
  <si>
    <t>LE</t>
  </si>
  <si>
    <t>LL</t>
  </si>
  <si>
    <t>LL23</t>
  </si>
  <si>
    <t>LL24</t>
  </si>
  <si>
    <t>LL25</t>
  </si>
  <si>
    <t>LL26</t>
  </si>
  <si>
    <t>LL27</t>
  </si>
  <si>
    <t>LL30</t>
  </si>
  <si>
    <t>LL31</t>
  </si>
  <si>
    <t>LL32</t>
  </si>
  <si>
    <t>LL33</t>
  </si>
  <si>
    <t>LL34</t>
  </si>
  <si>
    <t>LL35</t>
  </si>
  <si>
    <t>LL36</t>
  </si>
  <si>
    <t>LL37</t>
  </si>
  <si>
    <t>LL38</t>
  </si>
  <si>
    <t>LL39</t>
  </si>
  <si>
    <t>LL40</t>
  </si>
  <si>
    <t>LL41</t>
  </si>
  <si>
    <t>LL42</t>
  </si>
  <si>
    <t>LL43</t>
  </si>
  <si>
    <t>LL44</t>
  </si>
  <si>
    <t>LL45</t>
  </si>
  <si>
    <t>LL46</t>
  </si>
  <si>
    <t>LL47</t>
  </si>
  <si>
    <t>LL48</t>
  </si>
  <si>
    <t>LL49</t>
  </si>
  <si>
    <t>LL50</t>
  </si>
  <si>
    <t>LL51</t>
  </si>
  <si>
    <t>LL52</t>
  </si>
  <si>
    <t>LL53</t>
  </si>
  <si>
    <t>LL54</t>
  </si>
  <si>
    <t>LL55</t>
  </si>
  <si>
    <t>LL56</t>
  </si>
  <si>
    <t>LL57</t>
  </si>
  <si>
    <t>LL58</t>
  </si>
  <si>
    <t>LL59</t>
  </si>
  <si>
    <t>LL60</t>
  </si>
  <si>
    <t>LL61</t>
  </si>
  <si>
    <t>LL62</t>
  </si>
  <si>
    <t>LL63</t>
  </si>
  <si>
    <t>LL64</t>
  </si>
  <si>
    <t>LL65</t>
  </si>
  <si>
    <t>LL66</t>
  </si>
  <si>
    <t>LL67</t>
  </si>
  <si>
    <t>LL68</t>
  </si>
  <si>
    <t>LL69</t>
  </si>
  <si>
    <t>LL70</t>
  </si>
  <si>
    <t>LL71</t>
  </si>
  <si>
    <t>LL72</t>
  </si>
  <si>
    <t>LL73</t>
  </si>
  <si>
    <t>LL74</t>
  </si>
  <si>
    <t>LL75</t>
  </si>
  <si>
    <t>LL76</t>
  </si>
  <si>
    <t>LL77</t>
  </si>
  <si>
    <t>LL78</t>
  </si>
  <si>
    <t>LN</t>
  </si>
  <si>
    <t>LS</t>
  </si>
  <si>
    <t>LS24</t>
  </si>
  <si>
    <t>LU</t>
  </si>
  <si>
    <t>M</t>
  </si>
  <si>
    <t>ME</t>
  </si>
  <si>
    <t>MK</t>
  </si>
  <si>
    <t>ML</t>
  </si>
  <si>
    <t>N</t>
  </si>
  <si>
    <t>NE</t>
  </si>
  <si>
    <t>NG</t>
  </si>
  <si>
    <t>NN</t>
  </si>
  <si>
    <t>NP</t>
  </si>
  <si>
    <t>NPS</t>
  </si>
  <si>
    <t>NR</t>
  </si>
  <si>
    <t>NW</t>
  </si>
  <si>
    <t>OL</t>
  </si>
  <si>
    <t>OX</t>
  </si>
  <si>
    <t>PA</t>
  </si>
  <si>
    <t>PE</t>
  </si>
  <si>
    <t>PE9</t>
  </si>
  <si>
    <t>PE10</t>
  </si>
  <si>
    <t>PE11</t>
  </si>
  <si>
    <t>PE12</t>
  </si>
  <si>
    <t>PE20</t>
  </si>
  <si>
    <t>PE21</t>
  </si>
  <si>
    <t>PE22</t>
  </si>
  <si>
    <t>PE23</t>
  </si>
  <si>
    <t>PE24</t>
  </si>
  <si>
    <t>PE25</t>
  </si>
  <si>
    <t>PH</t>
  </si>
  <si>
    <t>PH19</t>
  </si>
  <si>
    <t>PH20</t>
  </si>
  <si>
    <t>PH21</t>
  </si>
  <si>
    <t>PH22</t>
  </si>
  <si>
    <t>PH23</t>
  </si>
  <si>
    <t>PH24</t>
  </si>
  <si>
    <t>PH25</t>
  </si>
  <si>
    <t>PH26</t>
  </si>
  <si>
    <t>PH30</t>
  </si>
  <si>
    <t>PH31</t>
  </si>
  <si>
    <t>PH32</t>
  </si>
  <si>
    <t>PH33</t>
  </si>
  <si>
    <t>PH34</t>
  </si>
  <si>
    <t>PH35</t>
  </si>
  <si>
    <t>PH36</t>
  </si>
  <si>
    <t>PH37</t>
  </si>
  <si>
    <t>PH38</t>
  </si>
  <si>
    <t>PH39</t>
  </si>
  <si>
    <t>PH40</t>
  </si>
  <si>
    <t>PH41</t>
  </si>
  <si>
    <t>PH42</t>
  </si>
  <si>
    <t>PH43</t>
  </si>
  <si>
    <t>PH44</t>
  </si>
  <si>
    <t>PH49</t>
  </si>
  <si>
    <t>PH50</t>
  </si>
  <si>
    <t>PL</t>
  </si>
  <si>
    <t>PO</t>
  </si>
  <si>
    <t>PO18</t>
  </si>
  <si>
    <t>PO19</t>
  </si>
  <si>
    <t>PO20</t>
  </si>
  <si>
    <t>PO21</t>
  </si>
  <si>
    <t>PO22</t>
  </si>
  <si>
    <t>PR</t>
  </si>
  <si>
    <t>RG</t>
  </si>
  <si>
    <t>RG21</t>
  </si>
  <si>
    <t>RG22</t>
  </si>
  <si>
    <t>RG23</t>
  </si>
  <si>
    <t>RG24</t>
  </si>
  <si>
    <t>RG25</t>
  </si>
  <si>
    <t>RG26</t>
  </si>
  <si>
    <t>RG27</t>
  </si>
  <si>
    <t>RG28</t>
  </si>
  <si>
    <t>RG29</t>
  </si>
  <si>
    <t>RH</t>
  </si>
  <si>
    <t>RH10</t>
  </si>
  <si>
    <t>RH11</t>
  </si>
  <si>
    <t>RH12</t>
  </si>
  <si>
    <t>RH13</t>
  </si>
  <si>
    <t>RH14</t>
  </si>
  <si>
    <t>RH15</t>
  </si>
  <si>
    <t>RH16</t>
  </si>
  <si>
    <t>RH17</t>
  </si>
  <si>
    <t>RH18</t>
  </si>
  <si>
    <t>RH19</t>
  </si>
  <si>
    <t>RH20</t>
  </si>
  <si>
    <t>RH77</t>
  </si>
  <si>
    <t>RM</t>
  </si>
  <si>
    <t>S</t>
  </si>
  <si>
    <t>S18</t>
  </si>
  <si>
    <t>S32</t>
  </si>
  <si>
    <t>S33</t>
  </si>
  <si>
    <t>S40</t>
  </si>
  <si>
    <t>S41</t>
  </si>
  <si>
    <t>S42</t>
  </si>
  <si>
    <t>S43</t>
  </si>
  <si>
    <t>S44</t>
  </si>
  <si>
    <t>S45</t>
  </si>
  <si>
    <t>S49</t>
  </si>
  <si>
    <t>SA</t>
  </si>
  <si>
    <t>SA14</t>
  </si>
  <si>
    <t>SA15</t>
  </si>
  <si>
    <t>SA16</t>
  </si>
  <si>
    <t>SA17</t>
  </si>
  <si>
    <t>SA18</t>
  </si>
  <si>
    <t>SA19</t>
  </si>
  <si>
    <t>SA20</t>
  </si>
  <si>
    <t>SA31</t>
  </si>
  <si>
    <t>SA32</t>
  </si>
  <si>
    <t>SA33</t>
  </si>
  <si>
    <t>SA34</t>
  </si>
  <si>
    <t>SA35</t>
  </si>
  <si>
    <t>SA36</t>
  </si>
  <si>
    <t>SA37</t>
  </si>
  <si>
    <t>SA38</t>
  </si>
  <si>
    <t>SA39</t>
  </si>
  <si>
    <t>SA40</t>
  </si>
  <si>
    <t>SA41</t>
  </si>
  <si>
    <t>SA42</t>
  </si>
  <si>
    <t>SA43</t>
  </si>
  <si>
    <t>SA44</t>
  </si>
  <si>
    <t>SA45</t>
  </si>
  <si>
    <t>SA46</t>
  </si>
  <si>
    <t>SA47</t>
  </si>
  <si>
    <t>SA48</t>
  </si>
  <si>
    <t>SA61</t>
  </si>
  <si>
    <t>SA62</t>
  </si>
  <si>
    <t>SA63</t>
  </si>
  <si>
    <t>SA64</t>
  </si>
  <si>
    <t>SA65</t>
  </si>
  <si>
    <t>SA66</t>
  </si>
  <si>
    <t>SA67</t>
  </si>
  <si>
    <t>SA68</t>
  </si>
  <si>
    <t>SA69</t>
  </si>
  <si>
    <t>SA70</t>
  </si>
  <si>
    <t>SA71</t>
  </si>
  <si>
    <t>SA72</t>
  </si>
  <si>
    <t>SA73</t>
  </si>
  <si>
    <t>SE</t>
  </si>
  <si>
    <t>SG</t>
  </si>
  <si>
    <t>SK</t>
  </si>
  <si>
    <t>SK13</t>
  </si>
  <si>
    <t>SK17</t>
  </si>
  <si>
    <t>SK22</t>
  </si>
  <si>
    <t>SK23</t>
  </si>
  <si>
    <t>SL</t>
  </si>
  <si>
    <t>SM</t>
  </si>
  <si>
    <t>SN7</t>
  </si>
  <si>
    <t>SO</t>
  </si>
  <si>
    <t>SP</t>
  </si>
  <si>
    <t>SP6</t>
  </si>
  <si>
    <t>SP7</t>
  </si>
  <si>
    <t>SP8</t>
  </si>
  <si>
    <t>SP10</t>
  </si>
  <si>
    <t>SP11</t>
  </si>
  <si>
    <t>SR</t>
  </si>
  <si>
    <t>SR7</t>
  </si>
  <si>
    <t>SR8</t>
  </si>
  <si>
    <t>SS</t>
  </si>
  <si>
    <t>ST</t>
  </si>
  <si>
    <t>SW</t>
  </si>
  <si>
    <t>SY14</t>
  </si>
  <si>
    <t>SY15</t>
  </si>
  <si>
    <t>SY16</t>
  </si>
  <si>
    <t>SY17</t>
  </si>
  <si>
    <t>SY18</t>
  </si>
  <si>
    <t>SY19</t>
  </si>
  <si>
    <t>SY20</t>
  </si>
  <si>
    <t>SY21</t>
  </si>
  <si>
    <t>SY22</t>
  </si>
  <si>
    <t>SY23</t>
  </si>
  <si>
    <t>SY24</t>
  </si>
  <si>
    <t>SY25</t>
  </si>
  <si>
    <t>TA</t>
  </si>
  <si>
    <t>TD</t>
  </si>
  <si>
    <t>TD12</t>
  </si>
  <si>
    <t>TD15</t>
  </si>
  <si>
    <t>TF</t>
  </si>
  <si>
    <t>TN</t>
  </si>
  <si>
    <t>TQ</t>
  </si>
  <si>
    <t>TR</t>
  </si>
  <si>
    <t>TS</t>
  </si>
  <si>
    <t>TW</t>
  </si>
  <si>
    <t>UB</t>
  </si>
  <si>
    <t>W</t>
  </si>
  <si>
    <t>WA</t>
  </si>
  <si>
    <t>WC</t>
  </si>
  <si>
    <t>WD</t>
  </si>
  <si>
    <t>WF</t>
  </si>
  <si>
    <t>WN</t>
  </si>
  <si>
    <t>WR</t>
  </si>
  <si>
    <t>WS</t>
  </si>
  <si>
    <t>WV</t>
  </si>
  <si>
    <t>YO</t>
  </si>
  <si>
    <t>YO15</t>
  </si>
  <si>
    <t>YO16</t>
  </si>
  <si>
    <t>YO25</t>
  </si>
  <si>
    <t>ZE</t>
  </si>
  <si>
    <t>For every cell effected by shading in the sunpath of the array  we need to allow for a 1% shading loss in the cell below.</t>
  </si>
  <si>
    <t>Your Quotation (Inclusive of VAT)</t>
  </si>
  <si>
    <t>PAYMENT TERMS</t>
  </si>
  <si>
    <t>Payment 1 @ 25% placing an order</t>
  </si>
  <si>
    <t xml:space="preserve">Payment 2 @ 75% upon completion </t>
  </si>
  <si>
    <t>System Size (kWdc)</t>
  </si>
  <si>
    <t>Battery Storage Size</t>
  </si>
  <si>
    <t>BREAKDOWN OF PERFORMANCE</t>
  </si>
  <si>
    <t>Jan</t>
  </si>
  <si>
    <t>Feb</t>
  </si>
  <si>
    <t>Mar</t>
  </si>
  <si>
    <t>Apr</t>
  </si>
  <si>
    <t>May</t>
  </si>
  <si>
    <t>Jun</t>
  </si>
  <si>
    <t>Jul</t>
  </si>
  <si>
    <t>Aug</t>
  </si>
  <si>
    <t>Sept</t>
  </si>
  <si>
    <t>Oct</t>
  </si>
  <si>
    <t>Nov</t>
  </si>
  <si>
    <t>Dec</t>
  </si>
  <si>
    <t>Grid Usage</t>
  </si>
  <si>
    <t>Solar Generation</t>
  </si>
  <si>
    <t>Solar being Exported to Grid without Battery</t>
  </si>
  <si>
    <t>Solar Being Used by Home without Battery</t>
  </si>
  <si>
    <t>Grid Usage After Solar</t>
  </si>
  <si>
    <t>Solar Being Exported to Grid With Battery</t>
  </si>
  <si>
    <t>Solar Being Used by Home with Battery</t>
  </si>
  <si>
    <t>Grid Usage After Solar and Battery</t>
  </si>
  <si>
    <t>YOUR PREDICTED SYSTEM PERFORMANCE</t>
  </si>
  <si>
    <t>The Assumptions we have made are based on…</t>
  </si>
  <si>
    <t>Environmental Impact…</t>
  </si>
  <si>
    <t>Address and Climate Data…</t>
  </si>
  <si>
    <t>Predicted System Output</t>
  </si>
  <si>
    <t>Assumed Annual Inflation as per UK RPI forecast</t>
  </si>
  <si>
    <t>Assumed On-Site Energy Consumption</t>
  </si>
  <si>
    <t>CO² Savings</t>
  </si>
  <si>
    <t>Roof Pitch</t>
  </si>
  <si>
    <t>Our Proposal Installation Cost</t>
  </si>
  <si>
    <t>Assumed Energy Unit Cost</t>
  </si>
  <si>
    <t>Assumed Annual Energy Inflation, iline with the office off national satistics 2005/2019</t>
  </si>
  <si>
    <t>CO² Savings Over 20 Years</t>
  </si>
  <si>
    <t>Address</t>
  </si>
  <si>
    <t>Irradiation Level</t>
  </si>
  <si>
    <t>Degree's From South</t>
  </si>
  <si>
    <t>YOUR PREDICTED SYSTEM PERFORMANCE 20 YEAR OUTLOOK</t>
  </si>
  <si>
    <t>Year</t>
  </si>
  <si>
    <t>Estimated Yearly Energy (kWh)</t>
  </si>
  <si>
    <t>Predicted Unit Cost Plus Inflation</t>
  </si>
  <si>
    <t xml:space="preserve">Current energy bills </t>
  </si>
  <si>
    <t>Estimated Generation (kWh) Of Solar System</t>
  </si>
  <si>
    <t>Collector Efficiency of Solar System</t>
  </si>
  <si>
    <t>Electricity Used on Site (kWh) from Solar &amp; Storage</t>
  </si>
  <si>
    <t xml:space="preserve">   Solar Savings/Benefit </t>
  </si>
  <si>
    <t>Predicted Energy Bills after Solar Installed</t>
  </si>
  <si>
    <t>Solar Savings/Benefit                accumulative Total</t>
  </si>
  <si>
    <t>Total Energy Spend/Loss at 10 Years</t>
  </si>
  <si>
    <t>Total 10 year Savings/Benefit</t>
  </si>
  <si>
    <t>Total Energy Spend/Loss at 20 Years</t>
  </si>
  <si>
    <t>Total 20 Year Savings/Benefit</t>
  </si>
  <si>
    <t>Order Acceptance Form</t>
  </si>
  <si>
    <t>Description of Goods and Services we will provide:</t>
  </si>
  <si>
    <t>Green Energy Together recommends the following price proposal based on the information reviewed and the suitability of your property.</t>
  </si>
  <si>
    <t>Quote Reference:</t>
  </si>
  <si>
    <t>Item</t>
  </si>
  <si>
    <t>Additional Items</t>
  </si>
  <si>
    <t>Total Price</t>
  </si>
  <si>
    <t>Comments:</t>
  </si>
  <si>
    <t xml:space="preserve"> 275W Phonosolar Modules, Concrete Roof Type, FoxESS Inverter with 5KW DC Coupled Battery. Grid Application included.</t>
  </si>
  <si>
    <t>Important Note: The performance of solar PV systems is impossible to predict with certainty due to the variability in the amount of solar radiation (sunlight) from location to location and from year to year. This estimate is based upon the standard MCS procedure is given as guidance only. It should not be considered as a guarantee of performance. The solar PV self-consumption has been calculated in accordance with the most relevant methodology for your system. There are a number of external factors that can have a significant effect on the amount of energy that is self-consumed so this figure should not be considered as a guarantee of the amount of energy that will be self185 consumed.</t>
  </si>
  <si>
    <t>Solar kW dc</t>
  </si>
  <si>
    <t>Battery Size</t>
  </si>
  <si>
    <t>Margin</t>
  </si>
  <si>
    <t>Discount</t>
  </si>
  <si>
    <t>Panel Quantity</t>
  </si>
  <si>
    <t>Panel Type</t>
  </si>
  <si>
    <t>DO NOT EDIT THIS SECTION</t>
  </si>
  <si>
    <t>Type</t>
  </si>
  <si>
    <t>Cost Per KW</t>
  </si>
  <si>
    <t>Cost</t>
  </si>
  <si>
    <t>Cost Applied</t>
  </si>
  <si>
    <t>Total Sale</t>
  </si>
  <si>
    <t>Pence Per W</t>
  </si>
  <si>
    <t>Total Sale Inc VAT</t>
  </si>
  <si>
    <t>Concrete Roof</t>
  </si>
  <si>
    <t>Slate Roof</t>
  </si>
  <si>
    <t>Slate</t>
  </si>
  <si>
    <t>Rosemary Roof</t>
  </si>
  <si>
    <t>Rosemary</t>
  </si>
  <si>
    <t>Flat Roof</t>
  </si>
  <si>
    <t>Ground Mounted</t>
  </si>
  <si>
    <t>In Roof</t>
  </si>
  <si>
    <t>Dekra Roof</t>
  </si>
  <si>
    <t>Dekra</t>
  </si>
  <si>
    <t>Ancillary Materials</t>
  </si>
  <si>
    <t>Per KW</t>
  </si>
  <si>
    <t>Module Cost</t>
  </si>
  <si>
    <t>Solar Modules Blue</t>
  </si>
  <si>
    <t>Blue</t>
  </si>
  <si>
    <t>Solar Modules Black</t>
  </si>
  <si>
    <t>Inverter</t>
  </si>
  <si>
    <t>Metering Equipment</t>
  </si>
  <si>
    <t>Per Job</t>
  </si>
  <si>
    <t>N/A</t>
  </si>
  <si>
    <t>Battery Equipment 3KW</t>
  </si>
  <si>
    <t>Battery Equipment 5KW</t>
  </si>
  <si>
    <t>Battery Equipment 7.5KW</t>
  </si>
  <si>
    <t>Battery Equipment 10KW</t>
  </si>
  <si>
    <t>Labour</t>
  </si>
  <si>
    <t>Scaffold</t>
  </si>
  <si>
    <t>H&amp;S and Project Management</t>
  </si>
  <si>
    <t>Commissioning</t>
  </si>
  <si>
    <t>Packaging and Delivery</t>
  </si>
  <si>
    <t>Administration / Lead Fees</t>
  </si>
  <si>
    <t>Registrations</t>
  </si>
  <si>
    <t>ADD UPLIFT AND ADDITIONAL ITEMS IN YELLOW ONLY</t>
  </si>
  <si>
    <t>VAT Rate</t>
  </si>
  <si>
    <t>Total Cost</t>
  </si>
  <si>
    <t>Total Margin</t>
  </si>
  <si>
    <t>Total VAT</t>
  </si>
  <si>
    <t>Places for People Fee</t>
  </si>
  <si>
    <t xml:space="preserve"> </t>
  </si>
  <si>
    <t>Predicted System Performance</t>
  </si>
  <si>
    <t>Assumed Annual Inflation (RPI)</t>
  </si>
  <si>
    <r>
      <rPr>
        <rFont val="Calibri"/>
        <b/>
        <color theme="1"/>
        <sz val="11.0"/>
      </rPr>
      <t>CO</t>
    </r>
    <r>
      <rPr>
        <rFont val="Calibri"/>
        <b/>
        <color theme="1"/>
        <sz val="11.0"/>
      </rPr>
      <t>² Savings</t>
    </r>
  </si>
  <si>
    <t>0.517kg saved per PV kWh</t>
  </si>
  <si>
    <t>Assumed Annual Energy Inflation</t>
  </si>
  <si>
    <t>Export Rate</t>
  </si>
  <si>
    <t>Degrees From South</t>
  </si>
  <si>
    <t>Your predicted system performance 20 year outlook</t>
  </si>
  <si>
    <t>Predicted Annual Bills before Installation of Solar and Storage</t>
  </si>
  <si>
    <t>Saving from Energy Used From Solar Consumed following Solar &amp; Storage</t>
  </si>
  <si>
    <t>Exported Power (kWh)</t>
  </si>
  <si>
    <t>Exported Revenue Rate Per Year</t>
  </si>
  <si>
    <t>Revenue from Exported Power</t>
  </si>
  <si>
    <t>Predicted Annual Bills After Installation of Solar</t>
  </si>
  <si>
    <t>Savings Savings from Solar and Storage System</t>
  </si>
  <si>
    <t>Accumulative Total</t>
  </si>
  <si>
    <t>Day</t>
  </si>
  <si>
    <t>Half Hour</t>
  </si>
  <si>
    <t>HH Period</t>
  </si>
  <si>
    <t>Solar Coefficient</t>
  </si>
  <si>
    <t>Consumption Coefficient</t>
  </si>
  <si>
    <t>Sep</t>
  </si>
  <si>
    <t>Demand</t>
  </si>
  <si>
    <t>Solar</t>
  </si>
  <si>
    <t>Total Self Consumption without Battery</t>
  </si>
  <si>
    <t>Export</t>
  </si>
  <si>
    <t>Demand (Annual kWh)</t>
  </si>
  <si>
    <t>Total Self Consumption With Battery</t>
  </si>
  <si>
    <t>Self Consumption Without Battery</t>
  </si>
  <si>
    <t>Export After Battery</t>
  </si>
  <si>
    <t>Demand After Solar</t>
  </si>
  <si>
    <t>Yield (kWhac Per kWdc)</t>
  </si>
  <si>
    <t>Annual Generation (Annual kWhac)</t>
  </si>
  <si>
    <t>Count (Month)</t>
  </si>
  <si>
    <t>Count (Day)</t>
  </si>
  <si>
    <t>Self Consumption</t>
  </si>
  <si>
    <t>Demand After Self Consumption of Solar</t>
  </si>
  <si>
    <t>Battery Use</t>
  </si>
  <si>
    <t>Battey Charge / Discharge</t>
  </si>
  <si>
    <t>Demand After Solar and Storage</t>
  </si>
  <si>
    <r>
      <rPr>
        <rFont val="Gotham"/>
        <b/>
        <color rgb="FF051C3F"/>
        <sz val="20.0"/>
      </rPr>
      <t>PAYMENT</t>
    </r>
    <r>
      <rPr>
        <rFont val="Gotham"/>
        <b/>
        <color theme="0"/>
        <sz val="20.0"/>
      </rPr>
      <t xml:space="preserve"> </t>
    </r>
    <r>
      <rPr>
        <rFont val="Gotham"/>
        <b/>
        <color rgb="FF051C3F"/>
        <sz val="20.0"/>
      </rPr>
      <t>TERMS</t>
    </r>
  </si>
  <si>
    <t>Payment 1 @ 60% 14 Days prior to Installation Date</t>
  </si>
  <si>
    <t>Payment 2 @ 40% 7 days post Completion of Installation</t>
  </si>
  <si>
    <t>Estimated Years to Payback</t>
  </si>
  <si>
    <t>Assumed Annual Energy Inflation as per OFGEM</t>
  </si>
  <si>
    <t>Savings and  Benefits from Solar and Storage System</t>
  </si>
  <si>
    <t>I can confirm that the product I am signing for has been explained to me and I understand that this will require the installation of Solar Panels onto my property and access to my property to carry out a suitability survey prior to formal acceptance of a contract for the works is required. 
I confirm that I am aware I can cancel this agreement if I decide I no longer wish to proceed with the products and services being offered within the cancellation period. 
I can confirm that I own the property which the products and services are being quoted for or I have permission by the owner of the property to accept these products and services.</t>
  </si>
  <si>
    <t xml:space="preserve">275W PhonosolarSolar Modules, Concrete Roof Type, Sofarsolar 3.6KW Hybrid Inverter with 5KW DC Coupled Battery. </t>
  </si>
  <si>
    <t>Address:</t>
  </si>
  <si>
    <t>Name:</t>
  </si>
  <si>
    <t>Signature:</t>
  </si>
  <si>
    <t>Date:</t>
  </si>
  <si>
    <t>The performance of solar PV systems is impossible to predict with certainty due to the variability on the amount of solar radiation (sunlight) from location to location and from year to year. This estimate is based upon the standard MCS procedure is given as guidance only. It should not be considered as a guarantee of performance.
This system performance calculation has been undertaken using estimated values for array orientation, inclination or shading. Actual performance may be significantly lower or higher if the characteristics of the installed system vary from the estimated values</t>
  </si>
  <si>
    <t>Vat Rate</t>
  </si>
  <si>
    <t>Uplift</t>
  </si>
  <si>
    <t>Grid Application - Sub 5kW System</t>
  </si>
  <si>
    <t>Addition</t>
  </si>
  <si>
    <t>Grid Application - Over 5kW System</t>
  </si>
  <si>
    <t>String Inverter - AC Coupled - Sub 8 Panels</t>
  </si>
  <si>
    <t>Immersun - Non Display</t>
  </si>
  <si>
    <t>Immersun -  Full Display</t>
  </si>
  <si>
    <t>Pod Point Car Charger - 7 kW</t>
  </si>
  <si>
    <t xml:space="preserve">charger at £550 plus commissioning plus smart reporting plus labour </t>
  </si>
  <si>
    <t>EV Box Car Charger - 7kW</t>
  </si>
  <si>
    <t>Q Cell 345W Modules</t>
  </si>
  <si>
    <t>Iboost</t>
  </si>
  <si>
    <t>Pidgeon Guards</t>
  </si>
  <si>
    <t>Emergency Power Source (EPS)</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</si>
</sst>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809]dd\ mmmm\ yyyy"/>
    <numFmt numFmtId="165" formatCode="_-* #,##0.00_-;\-* #,##0.00_-;_-* &quot;-&quot;??_-;_-@"/>
    <numFmt numFmtId="166" formatCode="_-&quot;£&quot;* #,##0.000_-;\-&quot;£&quot;* #,##0.000_-;_-&quot;£&quot;* &quot;-&quot;??_-;_-@"/>
    <numFmt numFmtId="167" formatCode="_-&quot;£&quot;* #,##0.00_-;\-&quot;£&quot;* #,##0.00_-;_-&quot;£&quot;* &quot;-&quot;??_-;_-@"/>
    <numFmt numFmtId="168" formatCode="_-* #,##0_-;\-* #,##0_-;_-* &quot;-&quot;??_-;_-@"/>
    <numFmt numFmtId="169" formatCode="_-&quot;£&quot;* #,##0.0000_-;\-&quot;£&quot;* #,##0.0000_-;_-&quot;£&quot;* &quot;-&quot;??_-;_-@"/>
    <numFmt numFmtId="170" formatCode="0.0%"/>
    <numFmt numFmtId="171" formatCode="_-* #,##0.000_-;\-* #,##0.000_-;_-* &quot;-&quot;??_-;_-@"/>
    <numFmt numFmtId="172" formatCode="_-[$£-809]* #,##0.000_-;\-[$£-809]* #,##0.000_-;_-[$£-809]* &quot;-&quot;??_-;_-@"/>
    <numFmt numFmtId="173" formatCode="_-[$£-809]* #,##0.00_-;\-[$£-809]* #,##0.00_-;_-[$£-809]* &quot;-&quot;??_-;_-@"/>
    <numFmt numFmtId="174" formatCode="_(* #,##0.00_);_(* \(#,##0.00\);_(* &quot;-&quot;??_);_(@_)"/>
    <numFmt numFmtId="175" formatCode="_-[$£-809]* #,##0.0000_-;\-[$£-809]* #,##0.0000_-;_-[$£-809]* &quot;-&quot;??_-;_-@"/>
    <numFmt numFmtId="176" formatCode="0.0000%"/>
    <numFmt numFmtId="177" formatCode="&quot;£&quot;#,##0.00;[Red]\-&quot;£&quot;#,##0.00"/>
    <numFmt numFmtId="178" formatCode="&quot;£&quot;#,##0;[Red]\-&quot;£&quot;#,##0"/>
  </numFmts>
  <fonts count="44">
    <font>
      <sz val="11.0"/>
      <color theme="1"/>
      <name val="Arial"/>
    </font>
    <font>
      <sz val="11.0"/>
      <color theme="1"/>
      <name val="Calibri"/>
    </font>
    <font>
      <b/>
      <sz val="11.0"/>
      <color theme="1"/>
      <name val="Calibri"/>
    </font>
    <font>
      <i/>
      <sz val="11.0"/>
      <color theme="1"/>
      <name val="Calibri"/>
    </font>
    <font/>
    <font>
      <sz val="8.0"/>
      <color theme="1"/>
      <name val="Calibri"/>
    </font>
    <font>
      <i/>
      <sz val="10.0"/>
      <color theme="1"/>
      <name val="Calibri"/>
    </font>
    <font>
      <sz val="10.0"/>
      <color theme="1"/>
      <name val="Calibri"/>
    </font>
    <font>
      <b/>
      <sz val="12.0"/>
      <color theme="1"/>
      <name val="Calibri"/>
    </font>
    <font>
      <color theme="1"/>
      <name val="Calibri"/>
    </font>
    <font>
      <b/>
      <sz val="36.0"/>
      <color theme="0"/>
      <name val="Gotham"/>
    </font>
    <font>
      <b/>
      <sz val="11.0"/>
      <color theme="1"/>
      <name val="Gotham"/>
    </font>
    <font>
      <b/>
      <sz val="28.0"/>
      <color rgb="FF051C3F"/>
      <name val="Gotham"/>
    </font>
    <font>
      <b/>
      <sz val="20.0"/>
      <color theme="0"/>
      <name val="Gotham"/>
    </font>
    <font>
      <b/>
      <sz val="16.0"/>
      <color theme="1"/>
      <name val="Gotham"/>
    </font>
    <font>
      <b/>
      <sz val="24.0"/>
      <color theme="0"/>
      <name val="Gotham"/>
    </font>
    <font>
      <b/>
      <sz val="18.0"/>
      <color rgb="FF3F3F3F"/>
      <name val="Gotham"/>
    </font>
    <font>
      <b/>
      <sz val="20.0"/>
      <color theme="1"/>
      <name val="Gotham"/>
    </font>
    <font>
      <sz val="14.0"/>
      <color theme="1"/>
      <name val="Gotham"/>
    </font>
    <font>
      <b/>
      <sz val="14.0"/>
      <color theme="1"/>
      <name val="Gotham"/>
    </font>
    <font>
      <sz val="12.0"/>
      <color theme="1"/>
      <name val="Gotham"/>
    </font>
    <font>
      <b/>
      <sz val="12.0"/>
      <color theme="1"/>
      <name val="Gotham"/>
    </font>
    <font>
      <b/>
      <sz val="18.0"/>
      <color theme="1"/>
      <name val="Gotham"/>
    </font>
    <font>
      <b/>
      <sz val="24.0"/>
      <color theme="1"/>
      <name val="Gotham"/>
    </font>
    <font>
      <b/>
      <sz val="18.0"/>
      <color theme="1"/>
      <name val="Arial Black"/>
    </font>
    <font>
      <b/>
      <sz val="16.0"/>
      <color theme="1"/>
      <name val="Arial Black"/>
    </font>
    <font>
      <b/>
      <sz val="18.0"/>
      <color rgb="FF000000"/>
      <name val="Gotham"/>
    </font>
    <font>
      <b/>
      <sz val="18.0"/>
      <color theme="1"/>
      <name val="Tahoma"/>
    </font>
    <font>
      <b/>
      <sz val="11.0"/>
      <color rgb="FFFF0000"/>
      <name val="Calibri"/>
    </font>
    <font>
      <b/>
      <i/>
      <sz val="11.0"/>
      <color theme="1"/>
      <name val="Calibri"/>
    </font>
    <font>
      <b/>
      <sz val="12.0"/>
      <color rgb="FF1E4E79"/>
      <name val="Calibri"/>
    </font>
    <font>
      <b/>
      <sz val="11.0"/>
      <color rgb="FF0070C0"/>
      <name val="Calibri"/>
    </font>
    <font>
      <b/>
      <sz val="11.0"/>
      <color rgb="FF1E4E79"/>
      <name val="Calibri"/>
    </font>
    <font>
      <b/>
      <sz val="10.0"/>
      <color rgb="FF1E4E79"/>
      <name val="Calibri"/>
    </font>
    <font>
      <sz val="12.0"/>
      <color theme="1"/>
      <name val="Calibri"/>
    </font>
    <font>
      <b/>
      <sz val="8.0"/>
      <color theme="1"/>
      <name val="Calibri"/>
    </font>
    <font>
      <b/>
      <sz val="7.0"/>
      <color theme="1"/>
      <name val="Calibri"/>
    </font>
    <font>
      <b/>
      <sz val="6.0"/>
      <color theme="1"/>
      <name val="Calibri"/>
    </font>
    <font>
      <b/>
      <sz val="9.0"/>
      <color theme="1"/>
      <name val="Calibri"/>
    </font>
    <font>
      <sz val="9.0"/>
      <color theme="1"/>
      <name val="Calibri"/>
    </font>
    <font>
      <sz val="11.0"/>
      <color theme="1"/>
      <name val="Gotham"/>
    </font>
    <font>
      <b/>
      <sz val="24.0"/>
      <color rgb="FF051C3F"/>
      <name val="Gotham"/>
    </font>
    <font>
      <b/>
      <sz val="20.0"/>
      <color rgb="FF051C3F"/>
      <name val="Gotham"/>
    </font>
    <font>
      <b/>
      <sz val="14.0"/>
      <color rgb="FF3F3F3F"/>
      <name val="Gotham"/>
    </font>
  </fonts>
  <fills count="25">
    <fill>
      <patternFill patternType="none"/>
    </fill>
    <fill>
      <patternFill patternType="lightGray"/>
    </fill>
    <fill>
      <patternFill patternType="solid">
        <fgColor theme="0"/>
        <bgColor theme="0"/>
      </patternFill>
    </fill>
    <fill>
      <patternFill patternType="solid">
        <fgColor rgb="FFDADADA"/>
        <bgColor rgb="FFDADADA"/>
      </patternFill>
    </fill>
    <fill>
      <patternFill patternType="solid">
        <fgColor rgb="FFFFFF00"/>
        <bgColor rgb="FFFFFF00"/>
      </patternFill>
    </fill>
    <fill>
      <patternFill patternType="solid">
        <fgColor rgb="FFBDD6EE"/>
        <bgColor rgb="FFBDD6EE"/>
      </patternFill>
    </fill>
    <fill>
      <patternFill patternType="solid">
        <fgColor rgb="FFC5E0B3"/>
        <bgColor rgb="FFC5E0B3"/>
      </patternFill>
    </fill>
    <fill>
      <patternFill patternType="solid">
        <fgColor theme="5"/>
        <bgColor theme="5"/>
      </patternFill>
    </fill>
    <fill>
      <patternFill patternType="solid">
        <fgColor theme="7"/>
        <bgColor theme="7"/>
      </patternFill>
    </fill>
    <fill>
      <patternFill patternType="solid">
        <fgColor theme="4"/>
        <bgColor theme="4"/>
      </patternFill>
    </fill>
    <fill>
      <patternFill patternType="solid">
        <fgColor rgb="FFBFBFBF"/>
        <bgColor rgb="FFBFBFBF"/>
      </patternFill>
    </fill>
    <fill>
      <patternFill patternType="solid">
        <fgColor rgb="FF7F7F7F"/>
        <bgColor rgb="FF7F7F7F"/>
      </patternFill>
    </fill>
    <fill>
      <patternFill patternType="solid">
        <fgColor rgb="FFAEABAB"/>
        <bgColor rgb="FFAEABAB"/>
      </patternFill>
    </fill>
    <fill>
      <patternFill patternType="solid">
        <fgColor rgb="FFFFE598"/>
        <bgColor rgb="FFFFE598"/>
      </patternFill>
    </fill>
    <fill>
      <patternFill patternType="solid">
        <fgColor rgb="FF3C96C5"/>
        <bgColor rgb="FF3C96C5"/>
      </patternFill>
    </fill>
    <fill>
      <patternFill patternType="solid">
        <fgColor rgb="FF7C7764"/>
        <bgColor rgb="FF7C7764"/>
      </patternFill>
    </fill>
    <fill>
      <patternFill patternType="solid">
        <fgColor rgb="FFD0CECE"/>
        <bgColor rgb="FFD0CECE"/>
      </patternFill>
    </fill>
    <fill>
      <patternFill patternType="solid">
        <fgColor rgb="FFFF0000"/>
        <bgColor rgb="FFFF0000"/>
      </patternFill>
    </fill>
    <fill>
      <patternFill patternType="solid">
        <fgColor rgb="FF70B33B"/>
        <bgColor rgb="FF70B33B"/>
      </patternFill>
    </fill>
    <fill>
      <patternFill patternType="solid">
        <fgColor rgb="FFA9D08E"/>
        <bgColor rgb="FFA9D08E"/>
      </patternFill>
    </fill>
    <fill>
      <patternFill patternType="solid">
        <fgColor rgb="FF92D050"/>
        <bgColor rgb="FF92D050"/>
      </patternFill>
    </fill>
    <fill>
      <patternFill patternType="solid">
        <fgColor rgb="FF000000"/>
        <bgColor rgb="FF000000"/>
      </patternFill>
    </fill>
    <fill>
      <patternFill patternType="solid">
        <fgColor rgb="FF00B050"/>
        <bgColor rgb="FF00B050"/>
      </patternFill>
    </fill>
    <fill>
      <patternFill patternType="solid">
        <fgColor rgb="FFA5A5A5"/>
        <bgColor rgb="FFA5A5A5"/>
      </patternFill>
    </fill>
    <fill>
      <patternFill patternType="solid">
        <fgColor rgb="FFD8D8D8"/>
        <bgColor rgb="FFD8D8D8"/>
      </patternFill>
    </fill>
  </fills>
  <borders count="78">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bottom/>
    </border>
    <border>
      <top/>
      <bottom/>
    </border>
    <border>
      <right style="medium">
        <color rgb="FF000000"/>
      </right>
      <top/>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left style="thin">
        <color rgb="FF000000"/>
      </left>
      <right style="medium">
        <color rgb="FF000000"/>
      </right>
      <top style="thin">
        <color rgb="FF000000"/>
      </top>
      <bottom style="medium">
        <color rgb="FF000000"/>
      </bottom>
    </border>
    <border>
      <right/>
      <top style="thin">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top style="medium">
        <color rgb="FF000000"/>
      </top>
      <bottom style="thin">
        <color rgb="FF000000"/>
      </bottom>
    </border>
    <border>
      <left/>
      <top style="thin">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ttom/>
    </border>
    <border>
      <right/>
      <top style="thin">
        <color rgb="FF000000"/>
      </top>
      <bottom/>
    </border>
    <border>
      <right style="medium">
        <color rgb="FF000000"/>
      </right>
      <top style="thin">
        <color rgb="FF000000"/>
      </top>
      <bottom style="medium">
        <color rgb="FF000000"/>
      </bottom>
    </border>
    <border>
      <lef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top style="medium">
        <color rgb="FF000000"/>
      </top>
      <bottom style="medium">
        <color rgb="FF000000"/>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right/>
      <top style="medium">
        <color rgb="FF000000"/>
      </top>
      <bottom style="medium">
        <color rgb="FF000000"/>
      </bottom>
    </border>
    <border>
      <left style="medium">
        <color rgb="FF000000"/>
      </left>
      <right style="thin">
        <color rgb="FF000000"/>
      </right>
      <bottom style="thin">
        <color rgb="FF000000"/>
      </bottom>
    </border>
    <border>
      <left style="thin">
        <color rgb="FF000000"/>
      </left>
      <top/>
      <bottom style="thin">
        <color rgb="FF000000"/>
      </bottom>
    </border>
    <border>
      <right/>
      <top/>
      <bottom style="thin">
        <color rgb="FF000000"/>
      </bottom>
    </border>
    <border>
      <left style="medium">
        <color rgb="FF000000"/>
      </left>
      <right style="thin">
        <color rgb="FF000000"/>
      </right>
      <top style="thin">
        <color rgb="FF000000"/>
      </top>
      <bottom style="medium">
        <color rgb="FF000000"/>
      </bottom>
    </border>
    <border>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thin">
        <color rgb="FF000000"/>
      </bottom>
    </border>
    <border>
      <left/>
      <top/>
      <bottom/>
    </border>
    <border>
      <right/>
      <top/>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left/>
      <right/>
      <top/>
      <bottom style="medium">
        <color rgb="FF000000"/>
      </bottom>
    </border>
    <border>
      <right style="medium">
        <color rgb="FF000000"/>
      </right>
      <bottom style="medium">
        <color rgb="FF000000"/>
      </bottom>
    </border>
    <border>
      <left style="thin">
        <color rgb="FF000000"/>
      </left>
      <right style="thin">
        <color rgb="FF000000"/>
      </right>
    </border>
    <border>
      <left style="medium">
        <color rgb="FF000000"/>
      </left>
    </border>
    <border>
      <right style="thin">
        <color rgb="FF000000"/>
      </right>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bottom/>
    </border>
    <border>
      <left style="thin">
        <color rgb="FF000000"/>
      </left>
      <right style="medium">
        <color rgb="FF000000"/>
      </right>
      <top/>
      <bottom/>
    </border>
    <border>
      <left style="medium">
        <color rgb="FF000000"/>
      </left>
      <top style="medium">
        <color rgb="FF000000"/>
      </top>
    </border>
    <border>
      <top style="medium">
        <color rgb="FF000000"/>
      </top>
    </border>
    <border>
      <right style="medium">
        <color rgb="FF000000"/>
      </right>
      <top style="medium">
        <color rgb="FF000000"/>
      </top>
    </border>
  </borders>
  <cellStyleXfs count="1">
    <xf borderId="0" fillId="0" fontId="0" numFmtId="0" applyAlignment="1" applyFont="1"/>
  </cellStyleXfs>
  <cellXfs count="326">
    <xf borderId="0" fillId="0" fontId="0" numFmtId="0" xfId="0" applyAlignment="1" applyFont="1">
      <alignment readingOrder="0" shrinkToFit="0" vertical="bottom" wrapText="0"/>
    </xf>
    <xf borderId="0" fillId="0" fontId="1" numFmtId="0" xfId="0" applyAlignment="1" applyFont="1">
      <alignment horizontal="center" vertical="center"/>
    </xf>
    <xf borderId="1" fillId="0" fontId="1" numFmtId="0" xfId="0" applyAlignment="1" applyBorder="1" applyFont="1">
      <alignment horizontal="center" vertical="center"/>
    </xf>
    <xf borderId="2" fillId="2" fontId="1" numFmtId="0" xfId="0" applyAlignment="1" applyBorder="1" applyFill="1" applyFont="1">
      <alignment horizontal="center" vertical="center"/>
    </xf>
    <xf borderId="1" fillId="3" fontId="2" numFmtId="0" xfId="0" applyAlignment="1" applyBorder="1" applyFill="1" applyFont="1">
      <alignment horizontal="center" vertical="center"/>
    </xf>
    <xf borderId="1" fillId="0" fontId="2" numFmtId="0" xfId="0" applyAlignment="1" applyBorder="1" applyFont="1">
      <alignment horizontal="center" vertical="center"/>
    </xf>
    <xf borderId="1" fillId="0" fontId="3" numFmtId="164" xfId="0" applyAlignment="1" applyBorder="1" applyFont="1" applyNumberFormat="1">
      <alignment horizontal="center" vertical="center"/>
    </xf>
    <xf borderId="3" fillId="0" fontId="2" numFmtId="0" xfId="0" applyAlignment="1" applyBorder="1" applyFont="1">
      <alignment horizontal="center" vertical="center"/>
    </xf>
    <xf borderId="4" fillId="0" fontId="4" numFmtId="0" xfId="0" applyBorder="1" applyFont="1"/>
    <xf borderId="5" fillId="0" fontId="4" numFmtId="0" xfId="0" applyBorder="1" applyFont="1"/>
    <xf borderId="1" fillId="4" fontId="3" numFmtId="165" xfId="0" applyAlignment="1" applyBorder="1" applyFill="1" applyFont="1" applyNumberFormat="1">
      <alignment horizontal="center" vertical="center"/>
    </xf>
    <xf borderId="2" fillId="2" fontId="5" numFmtId="0" xfId="0" applyAlignment="1" applyBorder="1" applyFont="1">
      <alignment horizontal="left" vertical="center"/>
    </xf>
    <xf borderId="6" fillId="0" fontId="4" numFmtId="0" xfId="0" applyBorder="1" applyFont="1"/>
    <xf borderId="7" fillId="0" fontId="4" numFmtId="0" xfId="0" applyBorder="1" applyFont="1"/>
    <xf borderId="8" fillId="0" fontId="4" numFmtId="0" xfId="0" applyBorder="1" applyFont="1"/>
    <xf borderId="1" fillId="4" fontId="3" numFmtId="166" xfId="0" applyAlignment="1" applyBorder="1" applyFont="1" applyNumberFormat="1">
      <alignment horizontal="center" vertical="center"/>
    </xf>
    <xf borderId="1" fillId="5" fontId="3" numFmtId="0" xfId="0" applyAlignment="1" applyBorder="1" applyFill="1" applyFont="1">
      <alignment horizontal="center" vertical="center"/>
    </xf>
    <xf borderId="1" fillId="0" fontId="3" numFmtId="167" xfId="0" applyAlignment="1" applyBorder="1" applyFont="1" applyNumberFormat="1">
      <alignment horizontal="center" vertical="center"/>
    </xf>
    <xf borderId="1" fillId="4" fontId="3" numFmtId="168" xfId="0" applyAlignment="1" applyBorder="1" applyFont="1" applyNumberFormat="1">
      <alignment horizontal="center" vertical="center"/>
    </xf>
    <xf borderId="9" fillId="6" fontId="1" numFmtId="0" xfId="0" applyAlignment="1" applyBorder="1" applyFill="1" applyFont="1">
      <alignment horizontal="center" vertical="center"/>
    </xf>
    <xf borderId="10" fillId="0" fontId="4" numFmtId="0" xfId="0" applyBorder="1" applyFont="1"/>
    <xf borderId="2" fillId="2" fontId="1" numFmtId="0" xfId="0" applyAlignment="1" applyBorder="1" applyFont="1">
      <alignment vertical="center"/>
    </xf>
    <xf borderId="11" fillId="0" fontId="2" numFmtId="0" xfId="0" applyAlignment="1" applyBorder="1" applyFont="1">
      <alignment horizontal="center" vertical="center"/>
    </xf>
    <xf borderId="11" fillId="0" fontId="3" numFmtId="0" xfId="0" applyAlignment="1" applyBorder="1" applyFont="1">
      <alignment horizontal="center" vertical="center"/>
    </xf>
    <xf borderId="1" fillId="0" fontId="3" numFmtId="165" xfId="0" applyAlignment="1" applyBorder="1" applyFont="1" applyNumberFormat="1">
      <alignment horizontal="center" vertical="center"/>
    </xf>
    <xf borderId="1" fillId="0" fontId="3" numFmtId="0" xfId="0" applyAlignment="1" applyBorder="1" applyFont="1">
      <alignment horizontal="center" vertical="center"/>
    </xf>
    <xf borderId="12" fillId="0" fontId="2" numFmtId="0" xfId="0" applyAlignment="1" applyBorder="1" applyFont="1">
      <alignment horizontal="center" vertical="center"/>
    </xf>
    <xf borderId="12" fillId="0" fontId="3" numFmtId="0" xfId="0" applyAlignment="1" applyBorder="1" applyFont="1">
      <alignment horizontal="center" vertical="center"/>
    </xf>
    <xf borderId="9" fillId="6" fontId="2" numFmtId="0" xfId="0" applyAlignment="1" applyBorder="1" applyFont="1">
      <alignment horizontal="center" vertical="center"/>
    </xf>
    <xf borderId="13" fillId="0" fontId="4" numFmtId="0" xfId="0" applyBorder="1" applyFont="1"/>
    <xf borderId="1" fillId="7" fontId="2" numFmtId="0" xfId="0" applyAlignment="1" applyBorder="1" applyFill="1" applyFont="1">
      <alignment horizontal="center" vertical="center"/>
    </xf>
    <xf borderId="1" fillId="0" fontId="3" numFmtId="168" xfId="0" applyAlignment="1" applyBorder="1" applyFont="1" applyNumberFormat="1">
      <alignment horizontal="center" vertical="center"/>
    </xf>
    <xf borderId="9" fillId="0" fontId="2" numFmtId="0" xfId="0" applyAlignment="1" applyBorder="1" applyFont="1">
      <alignment horizontal="center" vertical="center"/>
    </xf>
    <xf borderId="1" fillId="0" fontId="1" numFmtId="169" xfId="0" applyAlignment="1" applyBorder="1" applyFont="1" applyNumberFormat="1">
      <alignment horizontal="center" vertical="center"/>
    </xf>
    <xf borderId="1" fillId="5" fontId="1" numFmtId="169" xfId="0" applyAlignment="1" applyBorder="1" applyFont="1" applyNumberFormat="1">
      <alignment horizontal="center" vertical="center"/>
    </xf>
    <xf borderId="1" fillId="8" fontId="2" numFmtId="0" xfId="0" applyAlignment="1" applyBorder="1" applyFill="1" applyFont="1">
      <alignment horizontal="center" vertical="center"/>
    </xf>
    <xf borderId="1" fillId="9" fontId="2" numFmtId="0" xfId="0" applyAlignment="1" applyBorder="1" applyFill="1" applyFont="1">
      <alignment horizontal="center" vertical="center"/>
    </xf>
    <xf borderId="12" fillId="6" fontId="6" numFmtId="0" xfId="0" applyAlignment="1" applyBorder="1" applyFont="1">
      <alignment horizontal="center" shrinkToFit="0" vertical="center" wrapText="1"/>
    </xf>
    <xf borderId="1" fillId="4" fontId="3" numFmtId="0" xfId="0" applyAlignment="1" applyBorder="1" applyFont="1">
      <alignment horizontal="center" vertical="center"/>
    </xf>
    <xf borderId="11" fillId="0" fontId="4" numFmtId="0" xfId="0" applyBorder="1" applyFont="1"/>
    <xf borderId="1" fillId="4" fontId="3" numFmtId="1" xfId="0" applyAlignment="1" applyBorder="1" applyFont="1" applyNumberFormat="1">
      <alignment horizontal="center" vertical="center"/>
    </xf>
    <xf borderId="1" fillId="4" fontId="3" numFmtId="9" xfId="0" applyAlignment="1" applyBorder="1" applyFont="1" applyNumberFormat="1">
      <alignment horizontal="center" vertical="center"/>
    </xf>
    <xf borderId="14" fillId="0" fontId="5" numFmtId="0" xfId="0" applyAlignment="1" applyBorder="1" applyFont="1">
      <alignment horizontal="center" vertical="center"/>
    </xf>
    <xf borderId="1" fillId="4" fontId="3" numFmtId="170" xfId="0" applyAlignment="1" applyBorder="1" applyFont="1" applyNumberFormat="1">
      <alignment horizontal="center" vertical="center"/>
    </xf>
    <xf borderId="1" fillId="4" fontId="1" numFmtId="0" xfId="0" applyAlignment="1" applyBorder="1" applyFont="1">
      <alignment horizontal="center" vertical="center"/>
    </xf>
    <xf borderId="1" fillId="0" fontId="5" numFmtId="0" xfId="0" applyAlignment="1" applyBorder="1" applyFont="1">
      <alignment horizontal="center" vertical="center"/>
    </xf>
    <xf borderId="9" fillId="4" fontId="7" numFmtId="0" xfId="0" applyAlignment="1" applyBorder="1" applyFont="1">
      <alignment horizontal="center" vertical="center"/>
    </xf>
    <xf borderId="1" fillId="10" fontId="1" numFmtId="0" xfId="0" applyAlignment="1" applyBorder="1" applyFill="1" applyFont="1">
      <alignment horizontal="center"/>
    </xf>
    <xf borderId="1" fillId="11" fontId="1" numFmtId="0" xfId="0" applyAlignment="1" applyBorder="1" applyFill="1" applyFont="1">
      <alignment horizontal="center"/>
    </xf>
    <xf borderId="9" fillId="12" fontId="8" numFmtId="0" xfId="0" applyAlignment="1" applyBorder="1" applyFill="1" applyFont="1">
      <alignment horizontal="center"/>
    </xf>
    <xf borderId="1" fillId="7" fontId="8" numFmtId="0" xfId="0" applyAlignment="1" applyBorder="1" applyFont="1">
      <alignment horizontal="center"/>
    </xf>
    <xf borderId="1" fillId="8" fontId="8" numFmtId="0" xfId="0" applyAlignment="1" applyBorder="1" applyFont="1">
      <alignment horizontal="center"/>
    </xf>
    <xf borderId="1" fillId="9" fontId="2" numFmtId="0" xfId="0" applyAlignment="1" applyBorder="1" applyFont="1">
      <alignment horizontal="center"/>
    </xf>
    <xf borderId="0" fillId="0" fontId="9" numFmtId="0" xfId="0" applyFont="1"/>
    <xf borderId="0" fillId="0" fontId="1" numFmtId="0" xfId="0" applyAlignment="1" applyFont="1">
      <alignment horizontal="left"/>
    </xf>
    <xf borderId="1" fillId="0" fontId="1" numFmtId="0" xfId="0" applyAlignment="1" applyBorder="1" applyFont="1">
      <alignment horizontal="center"/>
    </xf>
    <xf borderId="1" fillId="13" fontId="1" numFmtId="0" xfId="0" applyAlignment="1" applyBorder="1" applyFill="1" applyFont="1">
      <alignment horizontal="center"/>
    </xf>
    <xf borderId="0" fillId="0" fontId="1" numFmtId="0" xfId="0" applyAlignment="1" applyFont="1">
      <alignment horizontal="center" shrinkToFit="0" vertical="center" wrapText="1"/>
    </xf>
    <xf borderId="0" fillId="0" fontId="1" numFmtId="9" xfId="0" applyAlignment="1" applyFont="1" applyNumberFormat="1">
      <alignment horizontal="center"/>
    </xf>
    <xf borderId="15" fillId="14" fontId="10" numFmtId="0" xfId="0" applyAlignment="1" applyBorder="1" applyFill="1" applyFont="1">
      <alignment horizontal="center" vertical="center"/>
    </xf>
    <xf borderId="16" fillId="0" fontId="4" numFmtId="0" xfId="0" applyBorder="1" applyFont="1"/>
    <xf borderId="17" fillId="0" fontId="4" numFmtId="0" xfId="0" applyBorder="1" applyFont="1"/>
    <xf borderId="0" fillId="0" fontId="11" numFmtId="0" xfId="0" applyAlignment="1" applyFont="1">
      <alignment horizontal="center" vertical="center"/>
    </xf>
    <xf borderId="18" fillId="0" fontId="12" numFmtId="167" xfId="0" applyAlignment="1" applyBorder="1" applyFont="1" applyNumberFormat="1">
      <alignment horizontal="center" vertical="center"/>
    </xf>
    <xf borderId="19" fillId="0" fontId="4" numFmtId="0" xfId="0" applyBorder="1" applyFont="1"/>
    <xf borderId="20" fillId="14" fontId="13" numFmtId="0" xfId="0" applyAlignment="1" applyBorder="1" applyFont="1">
      <alignment horizontal="center" vertical="center"/>
    </xf>
    <xf borderId="21" fillId="0" fontId="4" numFmtId="0" xfId="0" applyBorder="1" applyFont="1"/>
    <xf borderId="22" fillId="0" fontId="4" numFmtId="0" xfId="0" applyBorder="1" applyFont="1"/>
    <xf borderId="18" fillId="0" fontId="14" numFmtId="0" xfId="0" applyAlignment="1" applyBorder="1" applyFont="1">
      <alignment horizontal="left" vertical="center"/>
    </xf>
    <xf borderId="9" fillId="0" fontId="14" numFmtId="167" xfId="0" applyAlignment="1" applyBorder="1" applyFont="1" applyNumberFormat="1">
      <alignment horizontal="center" vertical="center"/>
    </xf>
    <xf borderId="9" fillId="0" fontId="14" numFmtId="168" xfId="0" applyAlignment="1" applyBorder="1" applyFont="1" applyNumberFormat="1">
      <alignment horizontal="right" vertical="center"/>
    </xf>
    <xf borderId="9" fillId="0" fontId="14" numFmtId="165" xfId="0" applyAlignment="1" applyBorder="1" applyFont="1" applyNumberFormat="1">
      <alignment horizontal="center" vertical="center"/>
    </xf>
    <xf borderId="9" fillId="0" fontId="14" numFmtId="165" xfId="0" applyAlignment="1" applyBorder="1" applyFont="1" applyNumberFormat="1">
      <alignment horizontal="right" vertical="center"/>
    </xf>
    <xf borderId="20" fillId="14" fontId="15" numFmtId="0" xfId="0" applyAlignment="1" applyBorder="1" applyFont="1">
      <alignment horizontal="center" vertical="center"/>
    </xf>
    <xf borderId="23" fillId="2" fontId="14" numFmtId="0" xfId="0" applyAlignment="1" applyBorder="1" applyFont="1">
      <alignment horizontal="center" vertical="center"/>
    </xf>
    <xf borderId="1" fillId="2" fontId="16" numFmtId="0" xfId="0" applyAlignment="1" applyBorder="1" applyFont="1">
      <alignment horizontal="center" vertical="center"/>
    </xf>
    <xf borderId="24" fillId="2" fontId="17" numFmtId="0" xfId="0" applyAlignment="1" applyBorder="1" applyFont="1">
      <alignment horizontal="center" vertical="center"/>
    </xf>
    <xf borderId="23" fillId="2" fontId="18" numFmtId="0" xfId="0" applyAlignment="1" applyBorder="1" applyFont="1">
      <alignment horizontal="center" shrinkToFit="0" vertical="center" wrapText="1"/>
    </xf>
    <xf borderId="1" fillId="15" fontId="18" numFmtId="165" xfId="0" applyAlignment="1" applyBorder="1" applyFill="1" applyFont="1" applyNumberFormat="1">
      <alignment horizontal="center" vertical="center"/>
    </xf>
    <xf borderId="24" fillId="2" fontId="19" numFmtId="165" xfId="0" applyAlignment="1" applyBorder="1" applyFont="1" applyNumberFormat="1">
      <alignment horizontal="center" vertical="center"/>
    </xf>
    <xf borderId="18" fillId="16" fontId="18" numFmtId="0" xfId="0" applyAlignment="1" applyBorder="1" applyFill="1" applyFont="1">
      <alignment horizontal="center" shrinkToFit="0" vertical="center" wrapText="1"/>
    </xf>
    <xf borderId="9" fillId="16" fontId="18" numFmtId="0" xfId="0" applyAlignment="1" applyBorder="1" applyFont="1">
      <alignment horizontal="center" shrinkToFit="0" vertical="center" wrapText="1"/>
    </xf>
    <xf borderId="0" fillId="0" fontId="11" numFmtId="0" xfId="0" applyAlignment="1" applyFont="1">
      <alignment horizontal="center" shrinkToFit="0" vertical="center" wrapText="1"/>
    </xf>
    <xf borderId="23" fillId="2" fontId="19" numFmtId="0" xfId="0" applyAlignment="1" applyBorder="1" applyFont="1">
      <alignment horizontal="center" shrinkToFit="0" vertical="center" wrapText="1"/>
    </xf>
    <xf borderId="1" fillId="2" fontId="19" numFmtId="0" xfId="0" applyAlignment="1" applyBorder="1" applyFont="1">
      <alignment horizontal="center" shrinkToFit="0" vertical="center" wrapText="1"/>
    </xf>
    <xf borderId="1" fillId="2" fontId="11" numFmtId="0" xfId="0" applyAlignment="1" applyBorder="1" applyFont="1">
      <alignment horizontal="center" shrinkToFit="0" vertical="center" wrapText="1"/>
    </xf>
    <xf borderId="9" fillId="2" fontId="19" numFmtId="0" xfId="0" applyAlignment="1" applyBorder="1" applyFont="1">
      <alignment horizontal="center" shrinkToFit="0" vertical="center" wrapText="1"/>
    </xf>
    <xf borderId="24" fillId="2" fontId="19" numFmtId="0" xfId="0" applyAlignment="1" applyBorder="1" applyFont="1">
      <alignment horizontal="center" shrinkToFit="0" vertical="center" wrapText="1"/>
    </xf>
    <xf borderId="23" fillId="2" fontId="20" numFmtId="0" xfId="0" applyAlignment="1" applyBorder="1" applyFont="1">
      <alignment horizontal="center" shrinkToFit="0" vertical="center" wrapText="1"/>
    </xf>
    <xf borderId="1" fillId="2" fontId="20" numFmtId="165" xfId="0" applyAlignment="1" applyBorder="1" applyFont="1" applyNumberFormat="1">
      <alignment horizontal="center" shrinkToFit="0" vertical="center" wrapText="1"/>
    </xf>
    <xf borderId="1" fillId="2" fontId="20" numFmtId="9" xfId="0" applyAlignment="1" applyBorder="1" applyFont="1" applyNumberFormat="1">
      <alignment horizontal="center" shrinkToFit="0" vertical="center" wrapText="1"/>
    </xf>
    <xf borderId="9" fillId="2" fontId="20" numFmtId="10" xfId="0" applyAlignment="1" applyBorder="1" applyFont="1" applyNumberFormat="1">
      <alignment horizontal="center" shrinkToFit="0" vertical="center" wrapText="1"/>
    </xf>
    <xf borderId="9" fillId="2" fontId="20" numFmtId="0" xfId="0" applyAlignment="1" applyBorder="1" applyFont="1">
      <alignment horizontal="center" shrinkToFit="0" vertical="center" wrapText="1"/>
    </xf>
    <xf borderId="1" fillId="2" fontId="20" numFmtId="0" xfId="0" applyAlignment="1" applyBorder="1" applyFont="1">
      <alignment horizontal="center" shrinkToFit="0" vertical="center" wrapText="1"/>
    </xf>
    <xf borderId="1" fillId="2" fontId="20" numFmtId="168" xfId="0" applyAlignment="1" applyBorder="1" applyFont="1" applyNumberFormat="1">
      <alignment horizontal="center" shrinkToFit="0" vertical="center" wrapText="1"/>
    </xf>
    <xf borderId="24" fillId="2" fontId="20" numFmtId="0" xfId="0" applyAlignment="1" applyBorder="1" applyFont="1">
      <alignment horizontal="center" shrinkToFit="0" vertical="center" wrapText="1"/>
    </xf>
    <xf borderId="18" fillId="2" fontId="19" numFmtId="0" xfId="0" applyAlignment="1" applyBorder="1" applyFont="1">
      <alignment horizontal="center" shrinkToFit="0" vertical="center" wrapText="1"/>
    </xf>
    <xf borderId="1" fillId="2" fontId="21" numFmtId="0" xfId="0" applyAlignment="1" applyBorder="1" applyFont="1">
      <alignment horizontal="center" shrinkToFit="0" vertical="center" wrapText="1"/>
    </xf>
    <xf borderId="9" fillId="2" fontId="21" numFmtId="0" xfId="0" applyAlignment="1" applyBorder="1" applyFont="1">
      <alignment horizontal="center" shrinkToFit="0" vertical="center" wrapText="1"/>
    </xf>
    <xf borderId="1" fillId="2" fontId="19" numFmtId="0" xfId="0" applyAlignment="1" applyBorder="1" applyFont="1">
      <alignment shrinkToFit="0" vertical="center" wrapText="1"/>
    </xf>
    <xf borderId="25" fillId="2" fontId="20" numFmtId="167" xfId="0" applyAlignment="1" applyBorder="1" applyFont="1" applyNumberFormat="1">
      <alignment horizontal="center" shrinkToFit="0" vertical="center" wrapText="1"/>
    </xf>
    <xf borderId="26" fillId="0" fontId="4" numFmtId="0" xfId="0" applyBorder="1" applyFont="1"/>
    <xf borderId="27" fillId="2" fontId="20" numFmtId="169" xfId="0" applyAlignment="1" applyBorder="1" applyFont="1" applyNumberFormat="1">
      <alignment horizontal="center" shrinkToFit="0" vertical="center" wrapText="1"/>
    </xf>
    <xf borderId="28" fillId="2" fontId="20" numFmtId="9" xfId="0" applyAlignment="1" applyBorder="1" applyFont="1" applyNumberFormat="1">
      <alignment horizontal="center" shrinkToFit="0" vertical="center" wrapText="1"/>
    </xf>
    <xf borderId="28" fillId="2" fontId="20" numFmtId="171" xfId="0" applyAlignment="1" applyBorder="1" applyFont="1" applyNumberFormat="1">
      <alignment horizontal="center" shrinkToFit="0" vertical="center" wrapText="1"/>
    </xf>
    <xf borderId="29" fillId="0" fontId="4" numFmtId="0" xfId="0" applyBorder="1" applyFont="1"/>
    <xf borderId="28" fillId="2" fontId="20" numFmtId="0" xfId="0" applyAlignment="1" applyBorder="1" applyFont="1">
      <alignment horizontal="center" shrinkToFit="0" vertical="center" wrapText="1"/>
    </xf>
    <xf borderId="27" fillId="2" fontId="20" numFmtId="172" xfId="0" applyAlignment="1" applyBorder="1" applyFont="1" applyNumberFormat="1">
      <alignment shrinkToFit="0" vertical="center" wrapText="1"/>
    </xf>
    <xf borderId="27" fillId="2" fontId="20" numFmtId="165" xfId="0" applyAlignment="1" applyBorder="1" applyFont="1" applyNumberFormat="1">
      <alignment horizontal="center" shrinkToFit="0" vertical="center" wrapText="1"/>
    </xf>
    <xf borderId="30" fillId="2" fontId="20" numFmtId="165" xfId="0" applyAlignment="1" applyBorder="1" applyFont="1" applyNumberFormat="1">
      <alignment horizontal="center" shrinkToFit="0" vertical="center" wrapText="1"/>
    </xf>
    <xf borderId="23" fillId="16" fontId="21" numFmtId="0" xfId="0" applyAlignment="1" applyBorder="1" applyFont="1">
      <alignment horizontal="center" shrinkToFit="0" vertical="center" wrapText="1"/>
    </xf>
    <xf borderId="1" fillId="16" fontId="21" numFmtId="0" xfId="0" applyAlignment="1" applyBorder="1" applyFont="1">
      <alignment horizontal="center" shrinkToFit="0" vertical="center" wrapText="1"/>
    </xf>
    <xf borderId="9" fillId="17" fontId="22" numFmtId="0" xfId="0" applyAlignment="1" applyBorder="1" applyFill="1" applyFont="1">
      <alignment horizontal="center" shrinkToFit="0" vertical="center" wrapText="1"/>
    </xf>
    <xf borderId="9" fillId="18" fontId="22" numFmtId="0" xfId="0" applyAlignment="1" applyBorder="1" applyFill="1" applyFont="1">
      <alignment horizontal="center" shrinkToFit="0" vertical="center" wrapText="1"/>
    </xf>
    <xf borderId="31" fillId="0" fontId="4" numFmtId="0" xfId="0" applyBorder="1" applyFont="1"/>
    <xf borderId="32" fillId="16" fontId="21" numFmtId="0" xfId="0" applyAlignment="1" applyBorder="1" applyFont="1">
      <alignment horizontal="center" shrinkToFit="0" vertical="center" wrapText="1"/>
    </xf>
    <xf borderId="33" fillId="0" fontId="4" numFmtId="0" xfId="0" applyBorder="1" applyFont="1"/>
    <xf borderId="34" fillId="18" fontId="22" numFmtId="0" xfId="0" applyAlignment="1" applyBorder="1" applyFont="1">
      <alignment horizontal="center" shrinkToFit="0" vertical="center" wrapText="1"/>
    </xf>
    <xf borderId="23" fillId="0" fontId="20" numFmtId="0" xfId="0" applyAlignment="1" applyBorder="1" applyFont="1">
      <alignment horizontal="center" vertical="center"/>
    </xf>
    <xf borderId="1" fillId="0" fontId="20" numFmtId="168" xfId="0" applyAlignment="1" applyBorder="1" applyFont="1" applyNumberFormat="1">
      <alignment horizontal="center" vertical="center"/>
    </xf>
    <xf borderId="1" fillId="0" fontId="20" numFmtId="167" xfId="0" applyAlignment="1" applyBorder="1" applyFont="1" applyNumberFormat="1">
      <alignment horizontal="center" vertical="center"/>
    </xf>
    <xf borderId="9" fillId="0" fontId="23" numFmtId="167" xfId="0" applyAlignment="1" applyBorder="1" applyFont="1" applyNumberFormat="1">
      <alignment horizontal="center" vertical="center"/>
    </xf>
    <xf borderId="1" fillId="0" fontId="20" numFmtId="165" xfId="0" applyAlignment="1" applyBorder="1" applyFont="1" applyNumberFormat="1">
      <alignment horizontal="center" vertical="center"/>
    </xf>
    <xf borderId="9" fillId="19" fontId="23" numFmtId="167" xfId="0" applyAlignment="1" applyBorder="1" applyFill="1" applyFont="1" applyNumberFormat="1">
      <alignment horizontal="center" vertical="center"/>
    </xf>
    <xf borderId="18" fillId="0" fontId="23" numFmtId="167" xfId="0" applyAlignment="1" applyBorder="1" applyFont="1" applyNumberFormat="1">
      <alignment horizontal="center" vertical="center"/>
    </xf>
    <xf borderId="35" fillId="2" fontId="22" numFmtId="167" xfId="0" applyAlignment="1" applyBorder="1" applyFont="1" applyNumberFormat="1">
      <alignment horizontal="center" vertical="center"/>
    </xf>
    <xf borderId="36" fillId="0" fontId="20" numFmtId="0" xfId="0" applyAlignment="1" applyBorder="1" applyFont="1">
      <alignment horizontal="center" vertical="center"/>
    </xf>
    <xf borderId="12" fillId="0" fontId="20" numFmtId="168" xfId="0" applyAlignment="1" applyBorder="1" applyFont="1" applyNumberFormat="1">
      <alignment horizontal="center" vertical="center"/>
    </xf>
    <xf borderId="12" fillId="0" fontId="20" numFmtId="167" xfId="0" applyAlignment="1" applyBorder="1" applyFont="1" applyNumberFormat="1">
      <alignment horizontal="center" vertical="center"/>
    </xf>
    <xf borderId="3" fillId="0" fontId="23" numFmtId="167" xfId="0" applyAlignment="1" applyBorder="1" applyFont="1" applyNumberFormat="1">
      <alignment horizontal="center" vertical="center"/>
    </xf>
    <xf borderId="12" fillId="0" fontId="20" numFmtId="165" xfId="0" applyAlignment="1" applyBorder="1" applyFont="1" applyNumberFormat="1">
      <alignment horizontal="center" vertical="center"/>
    </xf>
    <xf borderId="37" fillId="19" fontId="23" numFmtId="167" xfId="0" applyAlignment="1" applyBorder="1" applyFont="1" applyNumberFormat="1">
      <alignment horizontal="center" vertical="center"/>
    </xf>
    <xf borderId="38" fillId="0" fontId="4" numFmtId="0" xfId="0" applyBorder="1" applyFont="1"/>
    <xf borderId="25" fillId="0" fontId="23" numFmtId="167" xfId="0" applyAlignment="1" applyBorder="1" applyFont="1" applyNumberFormat="1">
      <alignment horizontal="center" vertical="center"/>
    </xf>
    <xf borderId="39" fillId="0" fontId="4" numFmtId="0" xfId="0" applyBorder="1" applyFont="1"/>
    <xf borderId="40" fillId="2" fontId="22" numFmtId="167" xfId="0" applyAlignment="1" applyBorder="1" applyFont="1" applyNumberFormat="1">
      <alignment horizontal="center" vertical="center"/>
    </xf>
    <xf borderId="41" fillId="0" fontId="24" numFmtId="0" xfId="0" applyAlignment="1" applyBorder="1" applyFont="1">
      <alignment horizontal="center" shrinkToFit="0" vertical="center" wrapText="1"/>
    </xf>
    <xf borderId="42" fillId="0" fontId="4" numFmtId="0" xfId="0" applyBorder="1" applyFont="1"/>
    <xf borderId="43" fillId="0" fontId="4" numFmtId="0" xfId="0" applyBorder="1" applyFont="1"/>
    <xf borderId="44" fillId="0" fontId="23" numFmtId="167" xfId="0" applyAlignment="1" applyBorder="1" applyFont="1" applyNumberFormat="1">
      <alignment horizontal="center" vertical="center"/>
    </xf>
    <xf borderId="41" fillId="0" fontId="24" numFmtId="165" xfId="0" applyAlignment="1" applyBorder="1" applyFont="1" applyNumberFormat="1">
      <alignment horizontal="center" shrinkToFit="0" vertical="center" wrapText="1"/>
    </xf>
    <xf borderId="41" fillId="20" fontId="23" numFmtId="173" xfId="0" applyAlignment="1" applyBorder="1" applyFill="1" applyFont="1" applyNumberFormat="1">
      <alignment horizontal="right" shrinkToFit="0" vertical="center" wrapText="1"/>
    </xf>
    <xf borderId="45" fillId="0" fontId="4" numFmtId="0" xfId="0" applyBorder="1" applyFont="1"/>
    <xf borderId="46" fillId="21" fontId="23" numFmtId="167" xfId="0" applyAlignment="1" applyBorder="1" applyFill="1" applyFont="1" applyNumberFormat="1">
      <alignment vertical="center"/>
    </xf>
    <xf borderId="47" fillId="21" fontId="23" numFmtId="167" xfId="0" applyAlignment="1" applyBorder="1" applyFont="1" applyNumberFormat="1">
      <alignment vertical="center"/>
    </xf>
    <xf borderId="48" fillId="21" fontId="22" numFmtId="167" xfId="0" applyAlignment="1" applyBorder="1" applyFont="1" applyNumberFormat="1">
      <alignment vertical="center"/>
    </xf>
    <xf borderId="47" fillId="21" fontId="22" numFmtId="167" xfId="0" applyAlignment="1" applyBorder="1" applyFont="1" applyNumberFormat="1">
      <alignment vertical="center"/>
    </xf>
    <xf borderId="49" fillId="0" fontId="20" numFmtId="0" xfId="0" applyAlignment="1" applyBorder="1" applyFont="1">
      <alignment horizontal="center" vertical="center"/>
    </xf>
    <xf borderId="11" fillId="0" fontId="20" numFmtId="168" xfId="0" applyAlignment="1" applyBorder="1" applyFont="1" applyNumberFormat="1">
      <alignment horizontal="center" vertical="center"/>
    </xf>
    <xf borderId="11" fillId="0" fontId="20" numFmtId="167" xfId="0" applyAlignment="1" applyBorder="1" applyFont="1" applyNumberFormat="1">
      <alignment horizontal="center" vertical="center"/>
    </xf>
    <xf borderId="6" fillId="0" fontId="23" numFmtId="167" xfId="0" applyAlignment="1" applyBorder="1" applyFont="1" applyNumberFormat="1">
      <alignment horizontal="center" vertical="center"/>
    </xf>
    <xf borderId="11" fillId="0" fontId="20" numFmtId="165" xfId="0" applyAlignment="1" applyBorder="1" applyFont="1" applyNumberFormat="1">
      <alignment horizontal="center" vertical="center"/>
    </xf>
    <xf borderId="50" fillId="19" fontId="23" numFmtId="167" xfId="0" applyAlignment="1" applyBorder="1" applyFont="1" applyNumberFormat="1">
      <alignment horizontal="center" vertical="center"/>
    </xf>
    <xf borderId="51" fillId="0" fontId="4" numFmtId="0" xfId="0" applyBorder="1" applyFont="1"/>
    <xf borderId="32" fillId="0" fontId="23" numFmtId="167" xfId="0" applyAlignment="1" applyBorder="1" applyFont="1" applyNumberFormat="1">
      <alignment horizontal="center" vertical="center"/>
    </xf>
    <xf borderId="34" fillId="2" fontId="22" numFmtId="167" xfId="0" applyAlignment="1" applyBorder="1" applyFont="1" applyNumberFormat="1">
      <alignment horizontal="center" vertical="center"/>
    </xf>
    <xf borderId="52" fillId="0" fontId="20" numFmtId="0" xfId="0" applyAlignment="1" applyBorder="1" applyFont="1">
      <alignment horizontal="center" vertical="center"/>
    </xf>
    <xf borderId="27" fillId="0" fontId="20" numFmtId="168" xfId="0" applyAlignment="1" applyBorder="1" applyFont="1" applyNumberFormat="1">
      <alignment horizontal="center" vertical="center"/>
    </xf>
    <xf borderId="27" fillId="0" fontId="20" numFmtId="167" xfId="0" applyAlignment="1" applyBorder="1" applyFont="1" applyNumberFormat="1">
      <alignment horizontal="center" vertical="center"/>
    </xf>
    <xf borderId="28" fillId="0" fontId="23" numFmtId="167" xfId="0" applyAlignment="1" applyBorder="1" applyFont="1" applyNumberFormat="1">
      <alignment horizontal="center" vertical="center"/>
    </xf>
    <xf borderId="29" fillId="0" fontId="22" numFmtId="167" xfId="0" applyAlignment="1" applyBorder="1" applyFont="1" applyNumberFormat="1">
      <alignment horizontal="center" vertical="center"/>
    </xf>
    <xf borderId="41" fillId="0" fontId="25" numFmtId="0" xfId="0" applyAlignment="1" applyBorder="1" applyFont="1">
      <alignment horizontal="center" shrinkToFit="0" vertical="center" wrapText="1"/>
    </xf>
    <xf borderId="41" fillId="0" fontId="25" numFmtId="0" xfId="0" applyAlignment="1" applyBorder="1" applyFont="1">
      <alignment horizontal="center"/>
    </xf>
    <xf borderId="41" fillId="22" fontId="23" numFmtId="167" xfId="0" applyAlignment="1" applyBorder="1" applyFill="1" applyFont="1" applyNumberFormat="1">
      <alignment horizontal="center" vertical="center"/>
    </xf>
    <xf borderId="46" fillId="21" fontId="22" numFmtId="167" xfId="0" applyAlignment="1" applyBorder="1" applyFont="1" applyNumberFormat="1">
      <alignment vertical="center"/>
    </xf>
    <xf borderId="47" fillId="21" fontId="26" numFmtId="167" xfId="0" applyAlignment="1" applyBorder="1" applyFont="1" applyNumberFormat="1">
      <alignment vertical="center"/>
    </xf>
    <xf borderId="53" fillId="21" fontId="22" numFmtId="167" xfId="0" applyAlignment="1" applyBorder="1" applyFont="1" applyNumberFormat="1">
      <alignment horizontal="center" vertical="center"/>
    </xf>
    <xf borderId="54" fillId="0" fontId="4" numFmtId="0" xfId="0" applyBorder="1" applyFont="1"/>
    <xf borderId="32" fillId="14" fontId="15" numFmtId="0" xfId="0" applyAlignment="1" applyBorder="1" applyFont="1">
      <alignment horizontal="center" vertical="center"/>
    </xf>
    <xf borderId="55" fillId="0" fontId="4" numFmtId="0" xfId="0" applyBorder="1" applyFont="1"/>
    <xf borderId="18" fillId="0" fontId="14" numFmtId="0" xfId="0" applyAlignment="1" applyBorder="1" applyFont="1">
      <alignment horizontal="left" shrinkToFit="0" vertical="center" wrapText="1"/>
    </xf>
    <xf borderId="18" fillId="0" fontId="14" numFmtId="0" xfId="0" applyAlignment="1" applyBorder="1" applyFont="1">
      <alignment horizontal="center" vertical="center"/>
    </xf>
    <xf borderId="9" fillId="0" fontId="14" numFmtId="0" xfId="0" applyAlignment="1" applyBorder="1" applyFont="1">
      <alignment horizontal="center" vertical="center"/>
    </xf>
    <xf borderId="18" fillId="16" fontId="14" numFmtId="0" xfId="0" applyAlignment="1" applyBorder="1" applyFont="1">
      <alignment horizontal="center" vertical="center"/>
    </xf>
    <xf borderId="9" fillId="16" fontId="14" numFmtId="0" xfId="0" applyAlignment="1" applyBorder="1" applyFont="1">
      <alignment horizontal="center" vertical="center"/>
    </xf>
    <xf borderId="0" fillId="0" fontId="19" numFmtId="0" xfId="0" applyAlignment="1" applyFont="1">
      <alignment horizontal="center" vertical="center"/>
    </xf>
    <xf borderId="23" fillId="0" fontId="14" numFmtId="0" xfId="0" applyAlignment="1" applyBorder="1" applyFont="1">
      <alignment horizontal="center" vertical="center"/>
    </xf>
    <xf borderId="1" fillId="0" fontId="14" numFmtId="9" xfId="0" applyAlignment="1" applyBorder="1" applyFont="1" applyNumberFormat="1">
      <alignment horizontal="center" vertical="center"/>
    </xf>
    <xf borderId="18" fillId="0" fontId="17" numFmtId="167" xfId="0" applyAlignment="1" applyBorder="1" applyFont="1" applyNumberFormat="1">
      <alignment horizontal="center" vertical="center"/>
    </xf>
    <xf borderId="18" fillId="0" fontId="19" numFmtId="0" xfId="0" applyAlignment="1" applyBorder="1" applyFont="1">
      <alignment horizontal="center" vertical="center"/>
    </xf>
    <xf borderId="9" fillId="0" fontId="19" numFmtId="0" xfId="0" applyAlignment="1" applyBorder="1" applyFont="1">
      <alignment horizontal="center" vertical="center"/>
    </xf>
    <xf borderId="9" fillId="0" fontId="17" numFmtId="0" xfId="0" applyAlignment="1" applyBorder="1" applyFont="1">
      <alignment horizontal="center" vertical="center"/>
    </xf>
    <xf borderId="25" fillId="0" fontId="19" numFmtId="0" xfId="0" applyAlignment="1" applyBorder="1" applyFont="1">
      <alignment horizontal="center" vertical="center"/>
    </xf>
    <xf borderId="28" fillId="0" fontId="17" numFmtId="0" xfId="0" applyAlignment="1" applyBorder="1" applyFont="1">
      <alignment horizontal="center" vertical="center"/>
    </xf>
    <xf borderId="0" fillId="0" fontId="27" numFmtId="0" xfId="0" applyAlignment="1" applyFont="1">
      <alignment horizontal="center" shrinkToFit="0" vertical="center" wrapText="1"/>
    </xf>
    <xf borderId="56" fillId="23" fontId="2" numFmtId="0" xfId="0" applyAlignment="1" applyBorder="1" applyFill="1" applyFont="1">
      <alignment horizontal="center" vertical="center"/>
    </xf>
    <xf borderId="57" fillId="0" fontId="4" numFmtId="0" xfId="0" applyBorder="1" applyFont="1"/>
    <xf borderId="2" fillId="23" fontId="1" numFmtId="165" xfId="0" applyAlignment="1" applyBorder="1" applyFont="1" applyNumberFormat="1">
      <alignment horizontal="center" vertical="center"/>
    </xf>
    <xf borderId="2" fillId="23" fontId="2" numFmtId="0" xfId="0" applyAlignment="1" applyBorder="1" applyFont="1">
      <alignment horizontal="center" vertical="center"/>
    </xf>
    <xf borderId="2" fillId="23" fontId="1" numFmtId="0" xfId="0" applyAlignment="1" applyBorder="1" applyFont="1">
      <alignment horizontal="center" vertical="center"/>
    </xf>
    <xf borderId="2" fillId="23" fontId="2" numFmtId="0" xfId="0" applyAlignment="1" applyBorder="1" applyFont="1">
      <alignment vertical="center"/>
    </xf>
    <xf borderId="2" fillId="23" fontId="1" numFmtId="9" xfId="0" applyAlignment="1" applyBorder="1" applyFont="1" applyNumberFormat="1">
      <alignment horizontal="center" vertical="center"/>
    </xf>
    <xf borderId="2" fillId="23" fontId="1" numFmtId="167" xfId="0" applyAlignment="1" applyBorder="1" applyFont="1" applyNumberFormat="1">
      <alignment horizontal="center" vertical="center"/>
    </xf>
    <xf borderId="0" fillId="0" fontId="1" numFmtId="165" xfId="0" applyAlignment="1" applyFont="1" applyNumberFormat="1">
      <alignment horizontal="center" vertical="center"/>
    </xf>
    <xf borderId="58" fillId="0" fontId="28" numFmtId="0" xfId="0" applyAlignment="1" applyBorder="1" applyFont="1">
      <alignment horizontal="center" textRotation="180" vertical="center"/>
    </xf>
    <xf borderId="59" fillId="0" fontId="2" numFmtId="0" xfId="0" applyAlignment="1" applyBorder="1" applyFont="1">
      <alignment horizontal="center" vertical="center"/>
    </xf>
    <xf borderId="60" fillId="0" fontId="2" numFmtId="0" xfId="0" applyAlignment="1" applyBorder="1" applyFont="1">
      <alignment horizontal="center" vertical="center"/>
    </xf>
    <xf borderId="60" fillId="0" fontId="2" numFmtId="167" xfId="0" applyAlignment="1" applyBorder="1" applyFont="1" applyNumberFormat="1">
      <alignment horizontal="center" vertical="center"/>
    </xf>
    <xf borderId="61" fillId="0" fontId="2" numFmtId="0" xfId="0" applyAlignment="1" applyBorder="1" applyFont="1">
      <alignment horizontal="center" vertical="center"/>
    </xf>
    <xf borderId="62" fillId="0" fontId="4" numFmtId="0" xfId="0" applyBorder="1" applyFont="1"/>
    <xf borderId="23" fillId="0" fontId="1" numFmtId="0" xfId="0" applyAlignment="1" applyBorder="1" applyFont="1">
      <alignment horizontal="center" vertical="center"/>
    </xf>
    <xf borderId="1" fillId="0" fontId="1" numFmtId="167" xfId="0" applyAlignment="1" applyBorder="1" applyFont="1" applyNumberFormat="1">
      <alignment horizontal="center" vertical="center"/>
    </xf>
    <xf borderId="24" fillId="0" fontId="1" numFmtId="167" xfId="0" applyAlignment="1" applyBorder="1" applyFont="1" applyNumberFormat="1">
      <alignment horizontal="center" vertical="center"/>
    </xf>
    <xf borderId="0" fillId="0" fontId="1" numFmtId="167" xfId="0" applyAlignment="1" applyFont="1" applyNumberFormat="1">
      <alignment horizontal="center" vertical="center"/>
    </xf>
    <xf borderId="1" fillId="0" fontId="1" numFmtId="165" xfId="0" applyAlignment="1" applyBorder="1" applyFont="1" applyNumberFormat="1">
      <alignment horizontal="center" vertical="center"/>
    </xf>
    <xf borderId="63" fillId="0" fontId="4" numFmtId="0" xfId="0" applyBorder="1" applyFont="1"/>
    <xf borderId="64" fillId="0" fontId="1" numFmtId="0" xfId="0" applyAlignment="1" applyBorder="1" applyFont="1">
      <alignment horizontal="center" vertical="center"/>
    </xf>
    <xf borderId="65" fillId="0" fontId="1" numFmtId="0" xfId="0" applyAlignment="1" applyBorder="1" applyFont="1">
      <alignment horizontal="center" vertical="center"/>
    </xf>
    <xf borderId="65" fillId="0" fontId="2" numFmtId="167" xfId="0" applyAlignment="1" applyBorder="1" applyFont="1" applyNumberFormat="1">
      <alignment horizontal="center" vertical="center"/>
    </xf>
    <xf borderId="66" fillId="2" fontId="2" numFmtId="167" xfId="0" applyAlignment="1" applyBorder="1" applyFont="1" applyNumberFormat="1">
      <alignment horizontal="center" vertical="center"/>
    </xf>
    <xf borderId="67" fillId="0" fontId="2" numFmtId="167" xfId="0" applyAlignment="1" applyBorder="1" applyFont="1" applyNumberFormat="1">
      <alignment horizontal="center" vertical="center"/>
    </xf>
    <xf borderId="12" fillId="6" fontId="28" numFmtId="0" xfId="0" applyAlignment="1" applyBorder="1" applyFont="1">
      <alignment horizontal="center" shrinkToFit="0" textRotation="180" vertical="center" wrapText="1"/>
    </xf>
    <xf borderId="1" fillId="2" fontId="2" numFmtId="0" xfId="0" applyAlignment="1" applyBorder="1" applyFont="1">
      <alignment horizontal="center" vertical="center"/>
    </xf>
    <xf borderId="9" fillId="0" fontId="2" numFmtId="167" xfId="0" applyAlignment="1" applyBorder="1" applyFont="1" applyNumberFormat="1">
      <alignment horizontal="center" vertical="center"/>
    </xf>
    <xf borderId="1" fillId="0" fontId="2" numFmtId="167" xfId="0" applyAlignment="1" applyBorder="1" applyFont="1" applyNumberFormat="1">
      <alignment horizontal="center" vertical="center"/>
    </xf>
    <xf borderId="68" fillId="0" fontId="4" numFmtId="0" xfId="0" applyBorder="1" applyFont="1"/>
    <xf borderId="9" fillId="2" fontId="1" numFmtId="0" xfId="0" applyAlignment="1" applyBorder="1" applyFont="1">
      <alignment horizontal="center" vertical="center"/>
    </xf>
    <xf borderId="9" fillId="2" fontId="1" numFmtId="167" xfId="0" applyAlignment="1" applyBorder="1" applyFont="1" applyNumberFormat="1">
      <alignment horizontal="center" vertical="center"/>
    </xf>
    <xf borderId="1" fillId="2" fontId="1" numFmtId="167" xfId="0" applyAlignment="1" applyBorder="1" applyFont="1" applyNumberFormat="1">
      <alignment horizontal="center" vertical="center"/>
    </xf>
    <xf borderId="9" fillId="2" fontId="1" numFmtId="9" xfId="0" applyAlignment="1" applyBorder="1" applyFont="1" applyNumberFormat="1">
      <alignment horizontal="center" vertical="center"/>
    </xf>
    <xf borderId="69" fillId="0" fontId="1" numFmtId="167" xfId="0" applyAlignment="1" applyBorder="1" applyFont="1" applyNumberFormat="1">
      <alignment horizontal="center" vertical="center"/>
    </xf>
    <xf borderId="70" fillId="0" fontId="4" numFmtId="0" xfId="0" applyBorder="1" applyFont="1"/>
    <xf borderId="68" fillId="0" fontId="1" numFmtId="167" xfId="0" applyAlignment="1" applyBorder="1" applyFont="1" applyNumberFormat="1">
      <alignment horizontal="center" vertical="center"/>
    </xf>
    <xf borderId="14" fillId="0" fontId="1" numFmtId="167" xfId="0" applyAlignment="1" applyBorder="1" applyFont="1" applyNumberFormat="1">
      <alignment horizontal="center" vertical="center"/>
    </xf>
    <xf borderId="32" fillId="24" fontId="29" numFmtId="0" xfId="0" applyAlignment="1" applyBorder="1" applyFill="1" applyFont="1">
      <alignment horizontal="center" vertical="center"/>
    </xf>
    <xf borderId="71" fillId="0" fontId="4" numFmtId="0" xfId="0" applyBorder="1" applyFont="1"/>
    <xf borderId="60" fillId="24" fontId="29" numFmtId="0" xfId="0" applyAlignment="1" applyBorder="1" applyFont="1">
      <alignment horizontal="center" vertical="center"/>
    </xf>
    <xf borderId="60" fillId="24" fontId="29" numFmtId="167" xfId="0" applyAlignment="1" applyBorder="1" applyFont="1" applyNumberFormat="1">
      <alignment horizontal="center" vertical="center"/>
    </xf>
    <xf borderId="72" fillId="24" fontId="29" numFmtId="0" xfId="0" applyAlignment="1" applyBorder="1" applyFont="1">
      <alignment horizontal="center" vertical="center"/>
    </xf>
    <xf borderId="61" fillId="24" fontId="29" numFmtId="0" xfId="0" applyAlignment="1" applyBorder="1" applyFont="1">
      <alignment horizontal="center" vertical="center"/>
    </xf>
    <xf borderId="18" fillId="24" fontId="29" numFmtId="0" xfId="0" applyAlignment="1" applyBorder="1" applyFont="1">
      <alignment horizontal="center" vertical="center"/>
    </xf>
    <xf borderId="73" fillId="24" fontId="29" numFmtId="0" xfId="0" applyAlignment="1" applyBorder="1" applyFont="1">
      <alignment horizontal="center" vertical="center"/>
    </xf>
    <xf borderId="73" fillId="24" fontId="29" numFmtId="167" xfId="0" applyAlignment="1" applyBorder="1" applyFont="1" applyNumberFormat="1">
      <alignment horizontal="center" vertical="center"/>
    </xf>
    <xf borderId="9" fillId="24" fontId="29" numFmtId="0" xfId="0" applyAlignment="1" applyBorder="1" applyFont="1">
      <alignment horizontal="center" vertical="center"/>
    </xf>
    <xf borderId="74" fillId="24" fontId="29" numFmtId="0" xfId="0" applyAlignment="1" applyBorder="1" applyFont="1">
      <alignment horizontal="center" vertical="center"/>
    </xf>
    <xf borderId="25" fillId="24" fontId="1" numFmtId="167" xfId="0" applyAlignment="1" applyBorder="1" applyFont="1" applyNumberFormat="1">
      <alignment horizontal="center" vertical="center"/>
    </xf>
    <xf borderId="27" fillId="24" fontId="1" numFmtId="167" xfId="0" applyAlignment="1" applyBorder="1" applyFont="1" applyNumberFormat="1">
      <alignment horizontal="center" vertical="center"/>
    </xf>
    <xf borderId="27" fillId="24" fontId="2" numFmtId="167" xfId="0" applyAlignment="1" applyBorder="1" applyFont="1" applyNumberFormat="1">
      <alignment horizontal="center" vertical="center"/>
    </xf>
    <xf borderId="28" fillId="24" fontId="2" numFmtId="167" xfId="0" applyAlignment="1" applyBorder="1" applyFont="1" applyNumberFormat="1">
      <alignment horizontal="center" vertical="center"/>
    </xf>
    <xf borderId="30" fillId="24" fontId="2" numFmtId="167" xfId="0" applyAlignment="1" applyBorder="1" applyFont="1" applyNumberFormat="1">
      <alignment horizontal="center" vertical="center"/>
    </xf>
    <xf borderId="0" fillId="0" fontId="30" numFmtId="0" xfId="0" applyAlignment="1" applyFont="1">
      <alignment horizontal="center" vertical="center"/>
    </xf>
    <xf borderId="3" fillId="0" fontId="31" numFmtId="0" xfId="0" applyAlignment="1" applyBorder="1" applyFont="1">
      <alignment horizontal="center" vertical="center"/>
    </xf>
    <xf borderId="12" fillId="0" fontId="31" numFmtId="0" xfId="0" applyAlignment="1" applyBorder="1" applyFont="1">
      <alignment horizontal="center" shrinkToFit="0" vertical="center" wrapText="1"/>
    </xf>
    <xf borderId="0" fillId="0" fontId="31" numFmtId="0" xfId="0" applyAlignment="1" applyFont="1">
      <alignment horizontal="center" vertical="center"/>
    </xf>
    <xf borderId="1" fillId="24" fontId="2" numFmtId="0" xfId="0" applyAlignment="1" applyBorder="1" applyFont="1">
      <alignment horizontal="center" shrinkToFit="0" vertical="center" wrapText="1"/>
    </xf>
    <xf borderId="1" fillId="24" fontId="2" numFmtId="0" xfId="0" applyAlignment="1" applyBorder="1" applyFont="1">
      <alignment horizontal="center" vertical="center"/>
    </xf>
    <xf borderId="2" fillId="24" fontId="2" numFmtId="0" xfId="0" applyAlignment="1" applyBorder="1" applyFont="1">
      <alignment horizontal="center" vertical="center"/>
    </xf>
    <xf borderId="1" fillId="0" fontId="3" numFmtId="0" xfId="0" applyAlignment="1" applyBorder="1" applyFont="1">
      <alignment horizontal="center" shrinkToFit="0" vertical="center" wrapText="1"/>
    </xf>
    <xf borderId="1" fillId="0" fontId="3" numFmtId="9" xfId="0" applyAlignment="1" applyBorder="1" applyFont="1" applyNumberFormat="1">
      <alignment horizontal="center" vertical="center"/>
    </xf>
    <xf borderId="0" fillId="0" fontId="3" numFmtId="0" xfId="0" applyAlignment="1" applyFont="1">
      <alignment horizontal="center" vertical="center"/>
    </xf>
    <xf borderId="2" fillId="24" fontId="2" numFmtId="0" xfId="0" applyAlignment="1" applyBorder="1" applyFont="1">
      <alignment horizontal="center" shrinkToFit="0" vertical="center" wrapText="1"/>
    </xf>
    <xf borderId="1" fillId="0" fontId="3" numFmtId="167" xfId="0" applyAlignment="1" applyBorder="1" applyFont="1" applyNumberFormat="1">
      <alignment horizontal="center" shrinkToFit="0" vertical="center" wrapText="1"/>
    </xf>
    <xf borderId="1" fillId="0" fontId="3" numFmtId="169" xfId="0" applyAlignment="1" applyBorder="1" applyFont="1" applyNumberFormat="1">
      <alignment horizontal="center" vertical="center"/>
    </xf>
    <xf borderId="1" fillId="0" fontId="3" numFmtId="171" xfId="0" applyAlignment="1" applyBorder="1" applyFont="1" applyNumberFormat="1">
      <alignment horizontal="center" shrinkToFit="0" vertical="center" wrapText="1"/>
    </xf>
    <xf borderId="1" fillId="0" fontId="3" numFmtId="172" xfId="0" applyAlignment="1" applyBorder="1" applyFont="1" applyNumberFormat="1">
      <alignment horizontal="left" shrinkToFit="0" vertical="center" wrapText="1"/>
    </xf>
    <xf borderId="0" fillId="0" fontId="3" numFmtId="165" xfId="0" applyAlignment="1" applyFont="1" applyNumberFormat="1">
      <alignment horizontal="center" vertical="center"/>
    </xf>
    <xf borderId="1" fillId="16" fontId="32" numFmtId="0" xfId="0" applyAlignment="1" applyBorder="1" applyFont="1">
      <alignment horizontal="center" shrinkToFit="0" textRotation="90" vertical="center" wrapText="1"/>
    </xf>
    <xf borderId="1" fillId="16" fontId="33" numFmtId="0" xfId="0" applyAlignment="1" applyBorder="1" applyFont="1">
      <alignment horizontal="center" shrinkToFit="0" textRotation="90" vertical="center" wrapText="1"/>
    </xf>
    <xf borderId="0" fillId="0" fontId="1" numFmtId="0" xfId="0" applyAlignment="1" applyFont="1">
      <alignment horizontal="center" shrinkToFit="0" textRotation="90" vertical="center" wrapText="1"/>
    </xf>
    <xf borderId="0" fillId="0" fontId="1" numFmtId="167" xfId="0" applyFont="1" applyNumberFormat="1"/>
    <xf borderId="1" fillId="0" fontId="1" numFmtId="168" xfId="0" applyAlignment="1" applyBorder="1" applyFont="1" applyNumberFormat="1">
      <alignment horizontal="center" vertical="center"/>
    </xf>
    <xf borderId="1" fillId="0" fontId="1" numFmtId="10" xfId="0" applyAlignment="1" applyBorder="1" applyFont="1" applyNumberFormat="1">
      <alignment horizontal="center" vertical="center"/>
    </xf>
    <xf borderId="1" fillId="0" fontId="1" numFmtId="174" xfId="0" applyAlignment="1" applyBorder="1" applyFont="1" applyNumberFormat="1">
      <alignment horizontal="center" vertical="center"/>
    </xf>
    <xf borderId="1" fillId="0" fontId="1" numFmtId="175" xfId="0" applyAlignment="1" applyBorder="1" applyFont="1" applyNumberFormat="1">
      <alignment horizontal="center" vertical="center"/>
    </xf>
    <xf borderId="1" fillId="0" fontId="34" numFmtId="167" xfId="0" applyAlignment="1" applyBorder="1" applyFont="1" applyNumberFormat="1">
      <alignment horizontal="center" vertical="center"/>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1" numFmtId="14" xfId="0" applyAlignment="1" applyFont="1" applyNumberFormat="1">
      <alignment horizontal="center" vertical="center"/>
    </xf>
    <xf borderId="0" fillId="0" fontId="1" numFmtId="20" xfId="0" applyAlignment="1" applyFont="1" applyNumberFormat="1">
      <alignment horizontal="center" vertical="center"/>
    </xf>
    <xf borderId="0" fillId="0" fontId="1" numFmtId="176" xfId="0" applyAlignment="1" applyFont="1" applyNumberFormat="1">
      <alignment horizontal="center" shrinkToFit="0" vertical="center" wrapText="1"/>
    </xf>
    <xf borderId="0" fillId="0" fontId="2" numFmtId="165" xfId="0" applyAlignment="1" applyFont="1" applyNumberFormat="1">
      <alignment horizontal="center" vertical="center"/>
    </xf>
    <xf borderId="0" fillId="0" fontId="35" numFmtId="0" xfId="0" applyAlignment="1" applyFont="1">
      <alignment horizontal="center" shrinkToFit="0" vertical="center" wrapText="1"/>
    </xf>
    <xf borderId="0" fillId="0" fontId="2" numFmtId="168" xfId="0" applyAlignment="1" applyFont="1" applyNumberFormat="1">
      <alignment horizontal="center" vertical="center"/>
    </xf>
    <xf borderId="0" fillId="0" fontId="2" numFmtId="10" xfId="0" applyAlignment="1" applyFont="1" applyNumberFormat="1">
      <alignment horizontal="center" vertical="center"/>
    </xf>
    <xf borderId="0" fillId="0" fontId="35" numFmtId="168" xfId="0" applyAlignment="1" applyFont="1" applyNumberFormat="1">
      <alignment horizontal="center" shrinkToFit="0" vertical="center" wrapText="1"/>
    </xf>
    <xf borderId="0" fillId="0" fontId="36" numFmtId="0" xfId="0" applyAlignment="1" applyFont="1">
      <alignment horizontal="center" shrinkToFit="0" vertical="center" wrapText="1"/>
    </xf>
    <xf borderId="0" fillId="0" fontId="1" numFmtId="10" xfId="0" applyAlignment="1" applyFont="1" applyNumberFormat="1">
      <alignment horizontal="center" vertical="center"/>
    </xf>
    <xf borderId="0" fillId="0" fontId="1" numFmtId="170" xfId="0" applyAlignment="1" applyFont="1" applyNumberFormat="1">
      <alignment horizontal="center" vertical="center"/>
    </xf>
    <xf borderId="0" fillId="0" fontId="2" numFmtId="20" xfId="0" applyAlignment="1" applyFont="1" applyNumberFormat="1">
      <alignment horizontal="center" vertical="center"/>
    </xf>
    <xf borderId="0" fillId="0" fontId="37" numFmtId="0" xfId="0" applyAlignment="1" applyFont="1">
      <alignment horizontal="center" shrinkToFit="0" vertical="center" wrapText="1"/>
    </xf>
    <xf borderId="0" fillId="0" fontId="38" numFmtId="0" xfId="0" applyAlignment="1" applyFont="1">
      <alignment horizontal="center" shrinkToFit="0" vertical="center" wrapText="1"/>
    </xf>
    <xf borderId="0" fillId="0" fontId="39" numFmtId="0" xfId="0" applyAlignment="1" applyFont="1">
      <alignment horizontal="center" shrinkToFit="0" vertical="center" wrapText="1"/>
    </xf>
    <xf borderId="0" fillId="0" fontId="40" numFmtId="0" xfId="0" applyAlignment="1" applyFont="1">
      <alignment horizontal="center" vertical="center"/>
    </xf>
    <xf borderId="15" fillId="14" fontId="41" numFmtId="0" xfId="0" applyAlignment="1" applyBorder="1" applyFont="1">
      <alignment horizontal="center" vertical="center"/>
    </xf>
    <xf borderId="18" fillId="0" fontId="19" numFmtId="0" xfId="0" applyAlignment="1" applyBorder="1" applyFont="1">
      <alignment horizontal="left" vertical="center"/>
    </xf>
    <xf borderId="9" fillId="0" fontId="19" numFmtId="167" xfId="0" applyAlignment="1" applyBorder="1" applyFont="1" applyNumberFormat="1">
      <alignment horizontal="center" vertical="center"/>
    </xf>
    <xf borderId="9" fillId="0" fontId="19" numFmtId="168" xfId="0" applyAlignment="1" applyBorder="1" applyFont="1" applyNumberFormat="1">
      <alignment horizontal="right" vertical="center"/>
    </xf>
    <xf borderId="9" fillId="0" fontId="19" numFmtId="165" xfId="0" applyAlignment="1" applyBorder="1" applyFont="1" applyNumberFormat="1">
      <alignment horizontal="center" vertical="center"/>
    </xf>
    <xf borderId="9" fillId="0" fontId="19" numFmtId="165" xfId="0" applyAlignment="1" applyBorder="1" applyFont="1" applyNumberFormat="1">
      <alignment horizontal="right" vertical="center"/>
    </xf>
    <xf borderId="20" fillId="14" fontId="42" numFmtId="0" xfId="0" applyAlignment="1" applyBorder="1" applyFont="1">
      <alignment horizontal="center" vertical="center"/>
    </xf>
    <xf borderId="23" fillId="2" fontId="19" numFmtId="0" xfId="0" applyAlignment="1" applyBorder="1" applyFont="1">
      <alignment horizontal="center" vertical="center"/>
    </xf>
    <xf borderId="1" fillId="2" fontId="43" numFmtId="0" xfId="0" applyAlignment="1" applyBorder="1" applyFont="1">
      <alignment horizontal="center" vertical="center"/>
    </xf>
    <xf borderId="24" fillId="2" fontId="14" numFmtId="0" xfId="0" applyAlignment="1" applyBorder="1" applyFont="1">
      <alignment horizontal="center" vertical="center"/>
    </xf>
    <xf borderId="23" fillId="2" fontId="40" numFmtId="0" xfId="0" applyAlignment="1" applyBorder="1" applyFont="1">
      <alignment horizontal="center" shrinkToFit="0" vertical="center" wrapText="1"/>
    </xf>
    <xf borderId="1" fillId="15" fontId="40" numFmtId="165" xfId="0" applyAlignment="1" applyBorder="1" applyFont="1" applyNumberFormat="1">
      <alignment horizontal="center" vertical="center"/>
    </xf>
    <xf borderId="24" fillId="2" fontId="40" numFmtId="165" xfId="0" applyAlignment="1" applyBorder="1" applyFont="1" applyNumberFormat="1">
      <alignment horizontal="center" vertical="center"/>
    </xf>
    <xf borderId="18" fillId="2" fontId="11" numFmtId="0" xfId="0" applyAlignment="1" applyBorder="1" applyFont="1">
      <alignment horizontal="center" shrinkToFit="0" vertical="center" wrapText="1"/>
    </xf>
    <xf borderId="9" fillId="2" fontId="11" numFmtId="0" xfId="0" applyAlignment="1" applyBorder="1" applyFont="1">
      <alignment horizontal="center" shrinkToFit="0" vertical="center" wrapText="1"/>
    </xf>
    <xf borderId="24" fillId="2" fontId="11" numFmtId="0" xfId="0" applyAlignment="1" applyBorder="1" applyFont="1">
      <alignment horizontal="center" shrinkToFit="0" vertical="center" wrapText="1"/>
    </xf>
    <xf borderId="18" fillId="2" fontId="20" numFmtId="0" xfId="0" applyAlignment="1" applyBorder="1" applyFont="1">
      <alignment horizontal="center" shrinkToFit="0" vertical="center" wrapText="1"/>
    </xf>
    <xf borderId="23" fillId="16" fontId="21" numFmtId="0" xfId="0" applyAlignment="1" applyBorder="1" applyFont="1">
      <alignment horizontal="center" shrinkToFit="0" textRotation="90" vertical="center" wrapText="1"/>
    </xf>
    <xf borderId="1" fillId="16" fontId="21" numFmtId="0" xfId="0" applyAlignment="1" applyBorder="1" applyFont="1">
      <alignment horizontal="center" shrinkToFit="0" textRotation="90" vertical="center" wrapText="1"/>
    </xf>
    <xf borderId="9" fillId="16" fontId="21" numFmtId="0" xfId="0" applyAlignment="1" applyBorder="1" applyFont="1">
      <alignment horizontal="center" shrinkToFit="0" textRotation="90" vertical="center" wrapText="1"/>
    </xf>
    <xf borderId="24" fillId="16" fontId="21" numFmtId="0" xfId="0" applyAlignment="1" applyBorder="1" applyFont="1">
      <alignment horizontal="center" shrinkToFit="0" textRotation="90" vertical="center" wrapText="1"/>
    </xf>
    <xf borderId="9" fillId="0" fontId="20" numFmtId="167" xfId="0" applyAlignment="1" applyBorder="1" applyFont="1" applyNumberFormat="1">
      <alignment horizontal="center" vertical="center"/>
    </xf>
    <xf borderId="24" fillId="0" fontId="20" numFmtId="167" xfId="0" applyAlignment="1" applyBorder="1" applyFont="1" applyNumberFormat="1">
      <alignment horizontal="center" vertical="center"/>
    </xf>
    <xf borderId="28" fillId="0" fontId="20" numFmtId="167" xfId="0" applyAlignment="1" applyBorder="1" applyFont="1" applyNumberFormat="1">
      <alignment horizontal="center" vertical="center"/>
    </xf>
    <xf borderId="27" fillId="0" fontId="20" numFmtId="165" xfId="0" applyAlignment="1" applyBorder="1" applyFont="1" applyNumberFormat="1">
      <alignment horizontal="center" vertical="center"/>
    </xf>
    <xf borderId="30" fillId="0" fontId="20" numFmtId="167" xfId="0" applyAlignment="1" applyBorder="1" applyFont="1" applyNumberFormat="1">
      <alignment horizontal="center" vertical="center"/>
    </xf>
    <xf borderId="75" fillId="0" fontId="40" numFmtId="0" xfId="0" applyAlignment="1" applyBorder="1" applyFont="1">
      <alignment horizontal="center" vertical="center"/>
    </xf>
    <xf borderId="76" fillId="0" fontId="4" numFmtId="0" xfId="0" applyBorder="1" applyFont="1"/>
    <xf borderId="77" fillId="0" fontId="4" numFmtId="0" xfId="0" applyBorder="1" applyFont="1"/>
    <xf borderId="32" fillId="14" fontId="41" numFmtId="0" xfId="0" applyAlignment="1" applyBorder="1" applyFont="1">
      <alignment horizontal="center" vertical="center"/>
    </xf>
    <xf borderId="18" fillId="0" fontId="19" numFmtId="0" xfId="0" applyAlignment="1" applyBorder="1" applyFont="1">
      <alignment horizontal="left" shrinkToFit="0" vertical="center" wrapText="1"/>
    </xf>
    <xf borderId="18" fillId="16" fontId="19" numFmtId="0" xfId="0" applyAlignment="1" applyBorder="1" applyFont="1">
      <alignment horizontal="center" vertical="center"/>
    </xf>
    <xf borderId="9" fillId="16" fontId="19" numFmtId="0" xfId="0" applyAlignment="1" applyBorder="1" applyFont="1">
      <alignment horizontal="center" vertical="center"/>
    </xf>
    <xf borderId="23" fillId="0" fontId="19" numFmtId="0" xfId="0" applyAlignment="1" applyBorder="1" applyFont="1">
      <alignment horizontal="center" vertical="center"/>
    </xf>
    <xf borderId="1" fillId="0" fontId="19" numFmtId="9" xfId="0" applyAlignment="1" applyBorder="1" applyFont="1" applyNumberFormat="1">
      <alignment horizontal="center" vertical="center"/>
    </xf>
    <xf borderId="18" fillId="0" fontId="19" numFmtId="167" xfId="0" applyAlignment="1" applyBorder="1" applyFont="1" applyNumberFormat="1">
      <alignment horizontal="center" vertical="center"/>
    </xf>
    <xf borderId="18" fillId="0" fontId="19" numFmtId="0" xfId="0" applyAlignment="1" applyBorder="1" applyFont="1">
      <alignment horizontal="center" shrinkToFit="0" vertical="center" wrapText="1"/>
    </xf>
    <xf borderId="28" fillId="0" fontId="19" numFmtId="14" xfId="0" applyAlignment="1" applyBorder="1" applyFont="1" applyNumberFormat="1">
      <alignment horizontal="center" vertical="center"/>
    </xf>
    <xf borderId="0" fillId="0" fontId="1" numFmtId="9" xfId="0" applyFont="1" applyNumberFormat="1"/>
    <xf borderId="0" fillId="0" fontId="1" numFmtId="10" xfId="0" applyFont="1" applyNumberFormat="1"/>
    <xf borderId="0" fillId="0" fontId="1" numFmtId="170" xfId="0" applyFont="1" applyNumberFormat="1"/>
    <xf borderId="0" fillId="0" fontId="1" numFmtId="177" xfId="0" applyFont="1" applyNumberFormat="1"/>
    <xf borderId="0" fillId="0" fontId="1" numFmtId="178" xfId="0" applyFont="1" applyNumberFormat="1"/>
  </cellXfs>
  <cellStyles count="1">
    <cellStyle xfId="0" name="Normal" builtinId="0"/>
  </cellStyles>
  <dxfs count="5">
    <dxf>
      <font/>
      <fill>
        <patternFill patternType="solid">
          <fgColor rgb="FFB7E1CD"/>
          <bgColor rgb="FFB7E1CD"/>
        </patternFill>
      </fill>
      <border/>
    </dxf>
    <dxf>
      <font>
        <color rgb="FF006100"/>
      </font>
      <fill>
        <patternFill patternType="solid">
          <fgColor rgb="FFC6EFCE"/>
          <bgColor rgb="FFC6EFCE"/>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Saving from Energy Used From Solar Consumed following Solar &amp; Storage</c:v>
          </c:tx>
          <c:spPr>
            <a:solidFill>
              <a:schemeClr val="accent6"/>
            </a:solidFill>
            <a:ln cmpd="sng">
              <a:solidFill>
                <a:srgbClr val="000000"/>
              </a:solidFill>
            </a:ln>
          </c:spPr>
          <c:val>
            <c:numRef>
              <c:f>'Usage and Savings'!$I$13:$I$32</c:f>
              <c:numCache/>
            </c:numRef>
          </c:val>
        </c:ser>
        <c:ser>
          <c:idx val="1"/>
          <c:order val="1"/>
          <c:tx>
            <c:v>Predicted Annual Bills After Installation of Solar</c:v>
          </c:tx>
          <c:spPr>
            <a:solidFill>
              <a:schemeClr val="accent1"/>
            </a:solidFill>
            <a:ln cmpd="sng">
              <a:solidFill>
                <a:srgbClr val="000000"/>
              </a:solidFill>
            </a:ln>
          </c:spPr>
          <c:val>
            <c:numRef>
              <c:f>'Usage and Savings'!$M$13:$M$32</c:f>
              <c:numCache/>
            </c:numRef>
          </c:val>
        </c:ser>
        <c:ser>
          <c:idx val="2"/>
          <c:order val="2"/>
          <c:tx>
            <c:v>Predicted Annual Bills before Installation of Solar and Storage</c:v>
          </c:tx>
          <c:spPr>
            <a:solidFill>
              <a:schemeClr val="accent2"/>
            </a:solidFill>
            <a:ln cmpd="sng">
              <a:solidFill>
                <a:srgbClr val="000000"/>
              </a:solidFill>
            </a:ln>
          </c:spPr>
          <c:val>
            <c:numRef>
              <c:f>'Usage and Savings'!$E$13:$E$32</c:f>
              <c:numCache/>
            </c:numRef>
          </c:val>
        </c:ser>
        <c:axId val="986310237"/>
        <c:axId val="916834717"/>
      </c:barChart>
      <c:catAx>
        <c:axId val="9863102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916834717"/>
      </c:catAx>
      <c:valAx>
        <c:axId val="91683471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986310237"/>
      </c:valAx>
    </c:plotArea>
    <c:legend>
      <c:legendPos val="t"/>
      <c:overlay val="0"/>
      <c:txPr>
        <a:bodyPr/>
        <a:lstStyle/>
        <a:p>
          <a:pPr lvl="0">
            <a:defRPr b="0" i="0" sz="9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13</xdr:row>
      <xdr:rowOff>0</xdr:rowOff>
    </xdr:from>
    <xdr:ext cx="304800" cy="314325"/>
    <xdr:sp>
      <xdr:nvSpPr>
        <xdr:cNvPr descr="Image result for MCS Irradiance Zone Map"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57150</xdr:colOff>
      <xdr:row>0</xdr:row>
      <xdr:rowOff>19050</xdr:rowOff>
    </xdr:from>
    <xdr:ext cx="4676775" cy="5686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495300</xdr:colOff>
      <xdr:row>0</xdr:row>
      <xdr:rowOff>95250</xdr:rowOff>
    </xdr:from>
    <xdr:ext cx="9944100" cy="4743450"/>
    <xdr:grpSp>
      <xdr:nvGrpSpPr>
        <xdr:cNvPr id="2" name="Shape 2"/>
        <xdr:cNvGrpSpPr/>
      </xdr:nvGrpSpPr>
      <xdr:grpSpPr>
        <a:xfrm>
          <a:off x="373950" y="1408276"/>
          <a:ext cx="9944100" cy="4743450"/>
          <a:chOff x="373950" y="1408276"/>
          <a:chExt cx="9944100" cy="4743450"/>
        </a:xfrm>
      </xdr:grpSpPr>
      <xdr:grpSp>
        <xdr:nvGrpSpPr>
          <xdr:cNvPr id="4" name="Shape 4"/>
          <xdr:cNvGrpSpPr/>
        </xdr:nvGrpSpPr>
        <xdr:grpSpPr>
          <a:xfrm>
            <a:off x="373950" y="1408276"/>
            <a:ext cx="9944100" cy="4743450"/>
            <a:chOff x="736" y="3213"/>
            <a:chExt cx="5225" cy="2296"/>
          </a:xfrm>
        </xdr:grpSpPr>
        <xdr:sp>
          <xdr:nvSpPr>
            <xdr:cNvPr id="5" name="Shape 5"/>
            <xdr:cNvSpPr/>
          </xdr:nvSpPr>
          <xdr:spPr>
            <a:xfrm>
              <a:off x="736" y="3213"/>
              <a:ext cx="5225" cy="2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6" name="Shape 6"/>
            <xdr:cNvPicPr preferRelativeResize="0"/>
          </xdr:nvPicPr>
          <xdr:blipFill rotWithShape="1">
            <a:blip r:embed="rId1">
              <a:alphaModFix/>
            </a:blip>
            <a:srcRect b="0" l="0" r="0" t="0"/>
            <a:stretch/>
          </xdr:blipFill>
          <xdr:spPr>
            <a:xfrm>
              <a:off x="736" y="3223"/>
              <a:ext cx="5225" cy="2286"/>
            </a:xfrm>
            <a:prstGeom prst="rect">
              <a:avLst/>
            </a:prstGeom>
            <a:noFill/>
            <a:ln>
              <a:noFill/>
            </a:ln>
          </xdr:spPr>
        </xdr:pic>
        <xdr:sp>
          <xdr:nvSpPr>
            <xdr:cNvPr id="7" name="Shape 7"/>
            <xdr:cNvSpPr/>
          </xdr:nvSpPr>
          <xdr:spPr>
            <a:xfrm>
              <a:off x="961" y="3223"/>
              <a:ext cx="674" cy="324"/>
            </a:xfrm>
            <a:custGeom>
              <a:rect b="b" l="l" r="r" t="t"/>
              <a:pathLst>
                <a:path extrusionOk="0" h="324" w="674">
                  <a:moveTo>
                    <a:pt x="0" y="325"/>
                  </a:moveTo>
                  <a:lnTo>
                    <a:pt x="674" y="325"/>
                  </a:lnTo>
                  <a:lnTo>
                    <a:pt x="674" y="0"/>
                  </a:lnTo>
                  <a:lnTo>
                    <a:pt x="0" y="0"/>
                  </a:lnTo>
                  <a:lnTo>
                    <a:pt x="0" y="325"/>
                  </a:lnTo>
                  <a:close/>
                </a:path>
              </a:pathLst>
            </a:custGeom>
            <a:solidFill>
              <a:srgbClr val="FFFFFF"/>
            </a:solidFill>
            <a:ln>
              <a:noFill/>
            </a:ln>
          </xdr:spPr>
        </xdr: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38100</xdr:colOff>
      <xdr:row>1</xdr:row>
      <xdr:rowOff>19050</xdr:rowOff>
    </xdr:from>
    <xdr:ext cx="9067800" cy="3409950"/>
    <xdr:graphicFrame>
      <xdr:nvGraphicFramePr>
        <xdr:cNvPr id="1363991549"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409575</xdr:colOff>
      <xdr:row>48</xdr:row>
      <xdr:rowOff>19050</xdr:rowOff>
    </xdr:from>
    <xdr:ext cx="3200400" cy="22383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2419350" cy="18002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323850</xdr:colOff>
      <xdr:row>0</xdr:row>
      <xdr:rowOff>0</xdr:rowOff>
    </xdr:from>
    <xdr:ext cx="7324725" cy="1905000"/>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0.25"/>
    <col customWidth="1" min="2" max="2" width="22.13"/>
    <col customWidth="1" min="3" max="3" width="16.25"/>
    <col customWidth="1" min="4" max="4" width="38.5"/>
    <col customWidth="1" min="5" max="5" width="7.75"/>
    <col customWidth="1" min="6" max="6" width="23.0"/>
    <col customWidth="1" min="7" max="11" width="8.63"/>
    <col customWidth="1" min="12" max="26" width="7.75"/>
  </cols>
  <sheetData>
    <row r="1" ht="3.0" customHeight="1">
      <c r="A1" s="1"/>
      <c r="B1" s="2"/>
      <c r="C1" s="2"/>
      <c r="D1" s="2"/>
      <c r="E1" s="3"/>
      <c r="F1" s="1"/>
      <c r="G1" s="1"/>
      <c r="H1" s="1"/>
      <c r="I1" s="1"/>
      <c r="J1" s="1"/>
      <c r="K1" s="1"/>
      <c r="L1" s="1"/>
      <c r="M1" s="1"/>
      <c r="N1" s="1"/>
      <c r="O1" s="1"/>
      <c r="P1" s="1"/>
      <c r="Q1" s="1"/>
      <c r="R1" s="1"/>
      <c r="S1" s="1"/>
      <c r="T1" s="1"/>
      <c r="U1" s="1"/>
      <c r="V1" s="1"/>
      <c r="W1" s="1"/>
      <c r="X1" s="1"/>
      <c r="Y1" s="1"/>
      <c r="Z1" s="1"/>
    </row>
    <row r="2" ht="14.25" customHeight="1">
      <c r="A2" s="1"/>
      <c r="B2" s="4" t="s">
        <v>0</v>
      </c>
      <c r="C2" s="4" t="s">
        <v>1</v>
      </c>
      <c r="D2" s="4">
        <v>4000.0</v>
      </c>
      <c r="E2" s="3"/>
      <c r="F2" s="1"/>
      <c r="G2" s="1"/>
      <c r="H2" s="1"/>
      <c r="I2" s="1"/>
      <c r="J2" s="1"/>
      <c r="K2" s="1"/>
      <c r="L2" s="1"/>
      <c r="M2" s="1"/>
      <c r="N2" s="1"/>
      <c r="O2" s="1"/>
      <c r="P2" s="1"/>
      <c r="Q2" s="1"/>
      <c r="R2" s="1"/>
      <c r="S2" s="1"/>
      <c r="T2" s="1"/>
      <c r="U2" s="1"/>
      <c r="V2" s="1"/>
      <c r="W2" s="1"/>
      <c r="X2" s="1"/>
      <c r="Y2" s="1"/>
      <c r="Z2" s="1"/>
    </row>
    <row r="3" ht="14.25" customHeight="1">
      <c r="A3" s="1"/>
      <c r="B3" s="5" t="s">
        <v>2</v>
      </c>
      <c r="C3" s="5" t="s">
        <v>3</v>
      </c>
      <c r="D3" s="5" t="str">
        <f>D4&amp;D30</f>
        <v>44293</v>
      </c>
      <c r="E3" s="3"/>
      <c r="F3" s="1"/>
      <c r="G3" s="1"/>
      <c r="H3" s="1"/>
      <c r="I3" s="1"/>
      <c r="J3" s="1"/>
      <c r="K3" s="1"/>
      <c r="L3" s="1"/>
      <c r="M3" s="1"/>
      <c r="N3" s="1"/>
      <c r="O3" s="1"/>
      <c r="P3" s="1"/>
      <c r="Q3" s="1"/>
      <c r="R3" s="1"/>
      <c r="S3" s="1"/>
      <c r="T3" s="1"/>
      <c r="U3" s="1"/>
      <c r="V3" s="1"/>
      <c r="W3" s="1"/>
      <c r="X3" s="1"/>
      <c r="Y3" s="1"/>
      <c r="Z3" s="1"/>
    </row>
    <row r="4" ht="14.25" customHeight="1">
      <c r="A4" s="1"/>
      <c r="B4" s="5" t="s">
        <v>4</v>
      </c>
      <c r="C4" s="5" t="s">
        <v>5</v>
      </c>
      <c r="D4" s="6">
        <f>TODAY()</f>
        <v>44293</v>
      </c>
      <c r="E4" s="3"/>
      <c r="F4" s="1"/>
      <c r="G4" s="7" t="s">
        <v>6</v>
      </c>
      <c r="H4" s="8"/>
      <c r="I4" s="8"/>
      <c r="J4" s="8"/>
      <c r="K4" s="9"/>
      <c r="L4" s="1"/>
      <c r="M4" s="1"/>
      <c r="N4" s="1"/>
      <c r="O4" s="1"/>
      <c r="P4" s="1"/>
      <c r="Q4" s="1"/>
      <c r="R4" s="1"/>
      <c r="S4" s="1"/>
      <c r="T4" s="1"/>
      <c r="U4" s="1"/>
      <c r="V4" s="1"/>
      <c r="W4" s="1"/>
      <c r="X4" s="1"/>
      <c r="Y4" s="1"/>
      <c r="Z4" s="1"/>
    </row>
    <row r="5" ht="14.25" customHeight="1">
      <c r="A5" s="1"/>
      <c r="B5" s="5" t="s">
        <v>7</v>
      </c>
      <c r="C5" s="5" t="s">
        <v>8</v>
      </c>
      <c r="D5" s="10">
        <v>4000.0</v>
      </c>
      <c r="E5" s="11"/>
      <c r="F5" s="5" t="s">
        <v>9</v>
      </c>
      <c r="G5" s="12"/>
      <c r="H5" s="13"/>
      <c r="I5" s="13"/>
      <c r="J5" s="13"/>
      <c r="K5" s="14"/>
      <c r="L5" s="1"/>
      <c r="M5" s="1"/>
      <c r="N5" s="1"/>
      <c r="O5" s="1"/>
      <c r="P5" s="1"/>
      <c r="Q5" s="1"/>
      <c r="R5" s="1"/>
      <c r="S5" s="1"/>
      <c r="T5" s="1"/>
      <c r="U5" s="1"/>
      <c r="V5" s="1"/>
      <c r="W5" s="1"/>
      <c r="X5" s="1"/>
      <c r="Y5" s="1"/>
      <c r="Z5" s="1"/>
    </row>
    <row r="6" ht="14.25" customHeight="1">
      <c r="A6" s="1"/>
      <c r="B6" s="5" t="s">
        <v>10</v>
      </c>
      <c r="C6" s="5" t="s">
        <v>11</v>
      </c>
      <c r="D6" s="15">
        <v>0.17556</v>
      </c>
      <c r="E6" s="11"/>
      <c r="F6" s="5" t="s">
        <v>12</v>
      </c>
      <c r="G6" s="5">
        <v>2.0</v>
      </c>
      <c r="H6" s="5">
        <v>3.0</v>
      </c>
      <c r="I6" s="5">
        <v>4.0</v>
      </c>
      <c r="J6" s="5">
        <v>5.0</v>
      </c>
      <c r="K6" s="5">
        <v>6.0</v>
      </c>
      <c r="L6" s="1"/>
      <c r="M6" s="1"/>
      <c r="N6" s="1"/>
      <c r="O6" s="1"/>
      <c r="P6" s="1"/>
      <c r="Q6" s="1"/>
      <c r="R6" s="1"/>
      <c r="S6" s="1"/>
      <c r="T6" s="1"/>
      <c r="U6" s="1"/>
      <c r="V6" s="1"/>
      <c r="W6" s="1"/>
      <c r="X6" s="1"/>
      <c r="Y6" s="1"/>
      <c r="Z6" s="1"/>
    </row>
    <row r="7" ht="14.25" customHeight="1">
      <c r="A7" s="1"/>
      <c r="B7" s="5" t="s">
        <v>13</v>
      </c>
      <c r="C7" s="5" t="s">
        <v>14</v>
      </c>
      <c r="D7" s="15">
        <v>0.2226</v>
      </c>
      <c r="E7" s="11"/>
      <c r="F7" s="5" t="s">
        <v>15</v>
      </c>
      <c r="G7" s="16">
        <v>2000.0</v>
      </c>
      <c r="H7" s="16">
        <v>3000.0</v>
      </c>
      <c r="I7" s="16">
        <v>4150.0</v>
      </c>
      <c r="J7" s="16">
        <v>4500.0</v>
      </c>
      <c r="K7" s="16">
        <v>4750.0</v>
      </c>
      <c r="L7" s="1"/>
      <c r="M7" s="1"/>
      <c r="N7" s="1"/>
      <c r="O7" s="1"/>
      <c r="P7" s="1"/>
      <c r="Q7" s="1"/>
      <c r="R7" s="1"/>
      <c r="S7" s="1"/>
      <c r="T7" s="1"/>
      <c r="U7" s="1"/>
      <c r="V7" s="1"/>
      <c r="W7" s="1"/>
      <c r="X7" s="1"/>
      <c r="Y7" s="1"/>
      <c r="Z7" s="1"/>
    </row>
    <row r="8" ht="14.25" customHeight="1">
      <c r="A8" s="1"/>
      <c r="B8" s="5" t="s">
        <v>16</v>
      </c>
      <c r="C8" s="5" t="s">
        <v>5</v>
      </c>
      <c r="D8" s="17">
        <f>(D5*D6)+(D7*365)</f>
        <v>783.489</v>
      </c>
      <c r="E8" s="11"/>
      <c r="F8" s="5" t="s">
        <v>17</v>
      </c>
      <c r="G8" s="16">
        <v>2500.0</v>
      </c>
      <c r="H8" s="16">
        <v>3500.0</v>
      </c>
      <c r="I8" s="16">
        <v>4650.0</v>
      </c>
      <c r="J8" s="16">
        <v>5000.0</v>
      </c>
      <c r="K8" s="16">
        <v>5250.0</v>
      </c>
      <c r="L8" s="1"/>
      <c r="M8" s="1"/>
      <c r="N8" s="1"/>
      <c r="O8" s="1"/>
      <c r="P8" s="1"/>
      <c r="Q8" s="1"/>
      <c r="R8" s="1"/>
      <c r="S8" s="1"/>
      <c r="T8" s="1"/>
      <c r="U8" s="1"/>
      <c r="V8" s="1"/>
      <c r="W8" s="1"/>
      <c r="X8" s="1"/>
      <c r="Y8" s="1"/>
      <c r="Z8" s="1"/>
    </row>
    <row r="9" ht="14.25" customHeight="1">
      <c r="A9" s="1"/>
      <c r="B9" s="5" t="s">
        <v>18</v>
      </c>
      <c r="C9" s="5" t="s">
        <v>19</v>
      </c>
      <c r="D9" s="18">
        <v>9.0</v>
      </c>
      <c r="E9" s="11"/>
      <c r="F9" s="5" t="s">
        <v>20</v>
      </c>
      <c r="G9" s="16">
        <v>3500.0</v>
      </c>
      <c r="H9" s="16">
        <v>4500.0</v>
      </c>
      <c r="I9" s="16">
        <v>5650.0</v>
      </c>
      <c r="J9" s="16">
        <v>6000.0</v>
      </c>
      <c r="K9" s="16">
        <v>6250.0</v>
      </c>
      <c r="L9" s="1"/>
      <c r="M9" s="1"/>
      <c r="N9" s="1"/>
      <c r="O9" s="1"/>
      <c r="P9" s="1"/>
      <c r="Q9" s="1"/>
      <c r="R9" s="1"/>
      <c r="S9" s="1"/>
      <c r="T9" s="1"/>
      <c r="U9" s="1"/>
      <c r="V9" s="1"/>
      <c r="W9" s="1"/>
      <c r="X9" s="1"/>
      <c r="Y9" s="1"/>
      <c r="Z9" s="1"/>
    </row>
    <row r="10" ht="14.25" customHeight="1">
      <c r="A10" s="1"/>
      <c r="B10" s="5" t="s">
        <v>21</v>
      </c>
      <c r="C10" s="5" t="s">
        <v>22</v>
      </c>
      <c r="D10" s="18" t="s">
        <v>23</v>
      </c>
      <c r="E10" s="11"/>
      <c r="F10" s="19" t="s">
        <v>24</v>
      </c>
      <c r="G10" s="20"/>
      <c r="H10" s="21"/>
      <c r="I10" s="21"/>
      <c r="J10" s="21"/>
      <c r="K10" s="21"/>
      <c r="L10" s="1"/>
      <c r="M10" s="1"/>
      <c r="N10" s="1"/>
      <c r="O10" s="1"/>
      <c r="P10" s="1"/>
      <c r="Q10" s="1"/>
      <c r="R10" s="1"/>
      <c r="S10" s="1"/>
      <c r="T10" s="1"/>
      <c r="U10" s="1"/>
      <c r="V10" s="1"/>
      <c r="W10" s="1"/>
      <c r="X10" s="1"/>
      <c r="Y10" s="1"/>
      <c r="Z10" s="1"/>
    </row>
    <row r="11" ht="14.25" customHeight="1">
      <c r="A11" s="1"/>
      <c r="B11" s="5" t="s">
        <v>25</v>
      </c>
      <c r="C11" s="5" t="s">
        <v>22</v>
      </c>
      <c r="D11" s="18">
        <v>330.0</v>
      </c>
      <c r="E11" s="11"/>
      <c r="F11" s="22" t="s">
        <v>26</v>
      </c>
      <c r="G11" s="23">
        <v>2500.0</v>
      </c>
      <c r="H11" s="1"/>
      <c r="I11" s="1"/>
      <c r="J11" s="1"/>
      <c r="K11" s="1"/>
      <c r="L11" s="1"/>
      <c r="M11" s="1"/>
      <c r="N11" s="1"/>
      <c r="O11" s="1"/>
      <c r="P11" s="1"/>
      <c r="Q11" s="1"/>
      <c r="R11" s="1"/>
      <c r="S11" s="1"/>
      <c r="T11" s="1"/>
      <c r="U11" s="1"/>
      <c r="V11" s="1"/>
      <c r="W11" s="1"/>
      <c r="X11" s="1"/>
      <c r="Y11" s="1"/>
      <c r="Z11" s="1"/>
    </row>
    <row r="12" ht="14.25" customHeight="1">
      <c r="A12" s="1"/>
      <c r="B12" s="5" t="s">
        <v>27</v>
      </c>
      <c r="C12" s="5" t="s">
        <v>28</v>
      </c>
      <c r="D12" s="24">
        <f>(D9*D11)/1000</f>
        <v>2.97</v>
      </c>
      <c r="E12" s="11"/>
      <c r="F12" s="5" t="s">
        <v>29</v>
      </c>
      <c r="G12" s="25">
        <v>3000.0</v>
      </c>
      <c r="H12" s="1"/>
      <c r="I12" s="1"/>
      <c r="J12" s="1"/>
      <c r="K12" s="1"/>
      <c r="L12" s="1"/>
      <c r="M12" s="1"/>
      <c r="N12" s="1"/>
      <c r="O12" s="1"/>
      <c r="P12" s="1"/>
      <c r="Q12" s="1"/>
      <c r="R12" s="1"/>
      <c r="S12" s="1"/>
      <c r="T12" s="1"/>
      <c r="U12" s="1"/>
      <c r="V12" s="1"/>
      <c r="W12" s="1"/>
      <c r="X12" s="1"/>
      <c r="Y12" s="1"/>
      <c r="Z12" s="1"/>
    </row>
    <row r="13" ht="14.25" customHeight="1">
      <c r="A13" s="1"/>
      <c r="B13" s="5" t="s">
        <v>30</v>
      </c>
      <c r="C13" s="5" t="s">
        <v>31</v>
      </c>
      <c r="D13" s="10">
        <v>927.0</v>
      </c>
      <c r="E13" s="11"/>
      <c r="F13" s="26" t="s">
        <v>32</v>
      </c>
      <c r="G13" s="27">
        <v>3500.0</v>
      </c>
      <c r="H13" s="1"/>
      <c r="I13" s="1"/>
      <c r="J13" s="1"/>
      <c r="K13" s="1"/>
      <c r="L13" s="1"/>
      <c r="M13" s="1"/>
      <c r="N13" s="1"/>
      <c r="O13" s="1"/>
      <c r="P13" s="1"/>
      <c r="Q13" s="1"/>
      <c r="R13" s="1"/>
      <c r="S13" s="1"/>
      <c r="T13" s="1"/>
      <c r="U13" s="1"/>
      <c r="V13" s="1"/>
      <c r="W13" s="1"/>
      <c r="X13" s="1"/>
      <c r="Y13" s="1"/>
      <c r="Z13" s="1"/>
    </row>
    <row r="14" ht="14.25" customHeight="1">
      <c r="A14" s="1"/>
      <c r="B14" s="5" t="s">
        <v>33</v>
      </c>
      <c r="C14" s="5" t="s">
        <v>34</v>
      </c>
      <c r="D14" s="10">
        <f>100%-('MCS Shading Check'!S28)</f>
        <v>0.95</v>
      </c>
      <c r="E14" s="11"/>
      <c r="F14" s="28" t="s">
        <v>35</v>
      </c>
      <c r="G14" s="29"/>
      <c r="H14" s="29"/>
      <c r="I14" s="20"/>
      <c r="J14" s="1"/>
      <c r="K14" s="1"/>
      <c r="M14" s="1"/>
      <c r="N14" s="1"/>
      <c r="O14" s="1"/>
      <c r="P14" s="1"/>
      <c r="Q14" s="1"/>
      <c r="R14" s="1"/>
      <c r="S14" s="1"/>
      <c r="T14" s="1"/>
      <c r="U14" s="1"/>
      <c r="V14" s="1"/>
      <c r="W14" s="1"/>
      <c r="X14" s="1"/>
      <c r="Y14" s="1"/>
      <c r="Z14" s="1"/>
    </row>
    <row r="15" ht="14.25" customHeight="1">
      <c r="A15" s="1"/>
      <c r="B15" s="5" t="s">
        <v>36</v>
      </c>
      <c r="C15" s="5" t="s">
        <v>5</v>
      </c>
      <c r="D15" s="24">
        <f>(D13*D12)*D14</f>
        <v>2615.5305</v>
      </c>
      <c r="E15" s="11"/>
      <c r="F15" s="1"/>
      <c r="G15" s="22" t="s">
        <v>37</v>
      </c>
      <c r="H15" s="22" t="s">
        <v>38</v>
      </c>
      <c r="I15" s="22" t="s">
        <v>39</v>
      </c>
      <c r="J15" s="1"/>
      <c r="K15" s="1"/>
      <c r="L15" s="1"/>
      <c r="M15" s="1"/>
      <c r="N15" s="1"/>
      <c r="O15" s="1"/>
      <c r="P15" s="1"/>
      <c r="Q15" s="1"/>
      <c r="R15" s="1"/>
      <c r="S15" s="1"/>
      <c r="T15" s="1"/>
      <c r="U15" s="1"/>
      <c r="V15" s="1"/>
      <c r="W15" s="1"/>
      <c r="X15" s="1"/>
      <c r="Y15" s="1"/>
      <c r="Z15" s="1"/>
    </row>
    <row r="16" ht="14.25" customHeight="1">
      <c r="A16" s="1"/>
      <c r="B16" s="30" t="s">
        <v>40</v>
      </c>
      <c r="C16" s="30" t="s">
        <v>41</v>
      </c>
      <c r="D16" s="31">
        <f>VLOOKUP(D23,'MCS Irradiation Zones'!AN2:AO370,2,0)</f>
        <v>3</v>
      </c>
      <c r="E16" s="11"/>
      <c r="F16" s="32" t="s">
        <v>42</v>
      </c>
      <c r="G16" s="33">
        <v>0.1672</v>
      </c>
      <c r="H16" s="33">
        <f t="shared" ref="H16:H17" si="1">G16*0.05</f>
        <v>0.00836</v>
      </c>
      <c r="I16" s="34">
        <f t="shared" ref="I16:I17" si="2">G16+H16</f>
        <v>0.17556</v>
      </c>
      <c r="J16" s="1"/>
      <c r="K16" s="1"/>
      <c r="L16" s="1"/>
      <c r="M16" s="1"/>
      <c r="N16" s="1"/>
      <c r="O16" s="1"/>
      <c r="P16" s="1"/>
      <c r="Q16" s="1"/>
      <c r="R16" s="1"/>
      <c r="S16" s="1"/>
      <c r="T16" s="1"/>
      <c r="U16" s="1"/>
      <c r="V16" s="1"/>
      <c r="W16" s="1"/>
      <c r="X16" s="1"/>
      <c r="Y16" s="1"/>
      <c r="Z16" s="1"/>
    </row>
    <row r="17" ht="14.25" customHeight="1">
      <c r="A17" s="1"/>
      <c r="B17" s="35" t="s">
        <v>43</v>
      </c>
      <c r="C17" s="35" t="s">
        <v>44</v>
      </c>
      <c r="D17" s="18">
        <v>35.0</v>
      </c>
      <c r="E17" s="11"/>
      <c r="F17" s="32" t="s">
        <v>45</v>
      </c>
      <c r="G17" s="33">
        <v>0.212</v>
      </c>
      <c r="H17" s="33">
        <f t="shared" si="1"/>
        <v>0.0106</v>
      </c>
      <c r="I17" s="34">
        <f t="shared" si="2"/>
        <v>0.2226</v>
      </c>
      <c r="J17" s="1"/>
      <c r="K17" s="1"/>
      <c r="L17" s="1"/>
      <c r="M17" s="1"/>
      <c r="N17" s="1"/>
      <c r="O17" s="1"/>
      <c r="P17" s="1"/>
      <c r="Q17" s="1"/>
      <c r="R17" s="1"/>
      <c r="S17" s="1"/>
      <c r="T17" s="1"/>
      <c r="U17" s="1"/>
      <c r="V17" s="1"/>
      <c r="W17" s="1"/>
      <c r="X17" s="1"/>
      <c r="Y17" s="1"/>
      <c r="Z17" s="1"/>
    </row>
    <row r="18" ht="14.25" customHeight="1">
      <c r="A18" s="1"/>
      <c r="B18" s="36" t="s">
        <v>46</v>
      </c>
      <c r="C18" s="36" t="s">
        <v>44</v>
      </c>
      <c r="D18" s="10">
        <v>30.0</v>
      </c>
      <c r="E18" s="11"/>
      <c r="F18" s="1"/>
      <c r="G18" s="1"/>
      <c r="H18" s="1"/>
      <c r="I18" s="37" t="s">
        <v>47</v>
      </c>
      <c r="J18" s="1"/>
      <c r="K18" s="1"/>
      <c r="L18" s="1"/>
      <c r="M18" s="1"/>
      <c r="N18" s="1"/>
      <c r="O18" s="1"/>
      <c r="P18" s="1"/>
      <c r="Q18" s="1"/>
      <c r="R18" s="1"/>
      <c r="S18" s="1"/>
      <c r="T18" s="1"/>
      <c r="U18" s="1"/>
      <c r="V18" s="1"/>
      <c r="W18" s="1"/>
      <c r="X18" s="1"/>
      <c r="Y18" s="1"/>
      <c r="Z18" s="1"/>
    </row>
    <row r="19" ht="14.25" customHeight="1">
      <c r="A19" s="1"/>
      <c r="B19" s="5" t="s">
        <v>48</v>
      </c>
      <c r="C19" s="5" t="s">
        <v>22</v>
      </c>
      <c r="D19" s="38" t="s">
        <v>49</v>
      </c>
      <c r="E19" s="11"/>
      <c r="F19" s="1"/>
      <c r="G19" s="1"/>
      <c r="H19" s="1"/>
      <c r="I19" s="39"/>
      <c r="J19" s="1"/>
      <c r="K19" s="1"/>
      <c r="L19" s="1"/>
      <c r="M19" s="1"/>
      <c r="N19" s="1"/>
      <c r="O19" s="1"/>
      <c r="P19" s="1"/>
      <c r="Q19" s="1"/>
      <c r="R19" s="1"/>
      <c r="S19" s="1"/>
      <c r="T19" s="1"/>
      <c r="U19" s="1"/>
      <c r="V19" s="1"/>
      <c r="W19" s="1"/>
      <c r="X19" s="1"/>
      <c r="Y19" s="1"/>
      <c r="Z19" s="1"/>
    </row>
    <row r="20" ht="14.25" customHeight="1">
      <c r="A20" s="1"/>
      <c r="B20" s="5" t="s">
        <v>50</v>
      </c>
      <c r="C20" s="5" t="s">
        <v>22</v>
      </c>
      <c r="D20" s="38" t="s">
        <v>51</v>
      </c>
      <c r="E20" s="11"/>
      <c r="F20" s="1"/>
      <c r="G20" s="1"/>
      <c r="H20" s="1"/>
      <c r="I20" s="1"/>
      <c r="J20" s="1"/>
      <c r="K20" s="1"/>
      <c r="L20" s="1"/>
      <c r="M20" s="1"/>
      <c r="N20" s="1"/>
      <c r="O20" s="1"/>
      <c r="P20" s="1"/>
      <c r="Q20" s="1"/>
      <c r="R20" s="1"/>
      <c r="S20" s="1"/>
      <c r="T20" s="1"/>
      <c r="U20" s="1"/>
      <c r="V20" s="1"/>
      <c r="W20" s="1"/>
      <c r="X20" s="1"/>
      <c r="Y20" s="1"/>
      <c r="Z20" s="1"/>
    </row>
    <row r="21" ht="14.25" customHeight="1">
      <c r="A21" s="1"/>
      <c r="B21" s="5" t="s">
        <v>52</v>
      </c>
      <c r="C21" s="5" t="s">
        <v>22</v>
      </c>
      <c r="D21" s="38" t="s">
        <v>53</v>
      </c>
      <c r="E21" s="11"/>
      <c r="F21" s="1"/>
      <c r="G21" s="1"/>
      <c r="H21" s="1"/>
      <c r="I21" s="1"/>
      <c r="J21" s="1"/>
      <c r="K21" s="1"/>
      <c r="L21" s="1"/>
      <c r="M21" s="1"/>
      <c r="N21" s="1"/>
      <c r="O21" s="1"/>
      <c r="P21" s="1"/>
      <c r="Q21" s="1"/>
      <c r="R21" s="1"/>
      <c r="S21" s="1"/>
      <c r="T21" s="1"/>
      <c r="U21" s="1"/>
      <c r="V21" s="1"/>
      <c r="W21" s="1"/>
      <c r="X21" s="1"/>
      <c r="Y21" s="1"/>
      <c r="Z21" s="1"/>
    </row>
    <row r="22" ht="14.25" customHeight="1">
      <c r="A22" s="1"/>
      <c r="B22" s="5" t="s">
        <v>54</v>
      </c>
      <c r="C22" s="5" t="s">
        <v>55</v>
      </c>
      <c r="D22" s="18">
        <v>5.0</v>
      </c>
      <c r="E22" s="11"/>
      <c r="F22" s="1"/>
      <c r="G22" s="1"/>
      <c r="H22" s="1"/>
      <c r="I22" s="1"/>
      <c r="J22" s="1"/>
      <c r="K22" s="1"/>
      <c r="L22" s="1"/>
      <c r="M22" s="1"/>
      <c r="N22" s="1"/>
      <c r="O22" s="1"/>
      <c r="P22" s="1"/>
      <c r="Q22" s="1"/>
      <c r="R22" s="1"/>
      <c r="S22" s="1"/>
      <c r="T22" s="1"/>
      <c r="U22" s="1"/>
      <c r="V22" s="1"/>
      <c r="W22" s="1"/>
      <c r="X22" s="1"/>
      <c r="Y22" s="1"/>
      <c r="Z22" s="1"/>
    </row>
    <row r="23" ht="14.25" customHeight="1">
      <c r="A23" s="1"/>
      <c r="B23" s="5" t="s">
        <v>56</v>
      </c>
      <c r="C23" s="5" t="s">
        <v>22</v>
      </c>
      <c r="D23" s="18" t="s">
        <v>57</v>
      </c>
      <c r="E23" s="11"/>
      <c r="F23" s="1"/>
      <c r="G23" s="1"/>
      <c r="H23" s="1"/>
      <c r="I23" s="1"/>
      <c r="J23" s="1"/>
      <c r="K23" s="1"/>
      <c r="L23" s="1"/>
      <c r="M23" s="1"/>
      <c r="N23" s="1"/>
      <c r="O23" s="1"/>
      <c r="P23" s="1"/>
      <c r="Q23" s="1"/>
      <c r="R23" s="1"/>
      <c r="S23" s="1"/>
      <c r="T23" s="1"/>
      <c r="U23" s="1"/>
      <c r="V23" s="1"/>
      <c r="W23" s="1"/>
      <c r="X23" s="1"/>
      <c r="Y23" s="1"/>
      <c r="Z23" s="1"/>
    </row>
    <row r="24" ht="14.25" customHeight="1">
      <c r="A24" s="1"/>
      <c r="B24" s="5" t="s">
        <v>58</v>
      </c>
      <c r="C24" s="5" t="s">
        <v>59</v>
      </c>
      <c r="D24" s="10"/>
      <c r="E24" s="11"/>
      <c r="F24" s="1"/>
      <c r="G24" s="1"/>
      <c r="H24" s="1"/>
      <c r="I24" s="1"/>
      <c r="J24" s="1"/>
      <c r="K24" s="1"/>
      <c r="L24" s="1"/>
      <c r="M24" s="1"/>
      <c r="N24" s="1"/>
      <c r="O24" s="1"/>
      <c r="P24" s="1"/>
      <c r="Q24" s="1"/>
      <c r="R24" s="1"/>
      <c r="S24" s="1"/>
      <c r="T24" s="1"/>
      <c r="U24" s="1"/>
      <c r="V24" s="1"/>
      <c r="W24" s="1"/>
      <c r="X24" s="1"/>
      <c r="Y24" s="1"/>
      <c r="Z24" s="1"/>
    </row>
    <row r="25" ht="14.25" customHeight="1">
      <c r="A25" s="1"/>
      <c r="B25" s="5" t="s">
        <v>60</v>
      </c>
      <c r="C25" s="5" t="s">
        <v>59</v>
      </c>
      <c r="D25" s="38"/>
      <c r="E25" s="11"/>
      <c r="F25" s="1"/>
      <c r="G25" s="1"/>
      <c r="H25" s="1"/>
      <c r="I25" s="1"/>
      <c r="J25" s="1"/>
      <c r="K25" s="1"/>
      <c r="L25" s="1"/>
      <c r="M25" s="1"/>
      <c r="N25" s="1"/>
      <c r="O25" s="1"/>
      <c r="P25" s="1"/>
      <c r="Q25" s="1"/>
      <c r="R25" s="1"/>
      <c r="S25" s="1"/>
      <c r="T25" s="1"/>
      <c r="U25" s="1"/>
      <c r="V25" s="1"/>
      <c r="W25" s="1"/>
      <c r="X25" s="1"/>
      <c r="Y25" s="1"/>
      <c r="Z25" s="1"/>
    </row>
    <row r="26" ht="14.25" customHeight="1">
      <c r="A26" s="1"/>
      <c r="B26" s="5" t="s">
        <v>61</v>
      </c>
      <c r="C26" s="5" t="s">
        <v>59</v>
      </c>
      <c r="D26" s="38"/>
      <c r="E26" s="11"/>
      <c r="F26" s="1"/>
      <c r="G26" s="1"/>
      <c r="H26" s="1"/>
      <c r="I26" s="1"/>
      <c r="J26" s="1"/>
      <c r="K26" s="1"/>
      <c r="L26" s="1"/>
      <c r="M26" s="1"/>
      <c r="N26" s="1"/>
      <c r="O26" s="1"/>
      <c r="P26" s="1"/>
      <c r="Q26" s="1"/>
      <c r="R26" s="1"/>
      <c r="S26" s="1"/>
      <c r="T26" s="1"/>
      <c r="U26" s="1"/>
      <c r="V26" s="1"/>
      <c r="W26" s="1"/>
      <c r="X26" s="1"/>
      <c r="Y26" s="1"/>
      <c r="Z26" s="1"/>
    </row>
    <row r="27" ht="14.25" customHeight="1">
      <c r="A27" s="1"/>
      <c r="B27" s="5" t="s">
        <v>62</v>
      </c>
      <c r="C27" s="5" t="s">
        <v>59</v>
      </c>
      <c r="D27" s="38"/>
      <c r="E27" s="11"/>
      <c r="F27" s="1"/>
      <c r="G27" s="1"/>
      <c r="H27" s="1"/>
      <c r="I27" s="1"/>
      <c r="J27" s="1"/>
      <c r="K27" s="1"/>
      <c r="L27" s="1"/>
      <c r="M27" s="1"/>
      <c r="N27" s="1"/>
      <c r="O27" s="1"/>
      <c r="P27" s="1"/>
      <c r="Q27" s="1"/>
      <c r="R27" s="1"/>
      <c r="S27" s="1"/>
      <c r="T27" s="1"/>
      <c r="U27" s="1"/>
      <c r="V27" s="1"/>
      <c r="W27" s="1"/>
      <c r="X27" s="1"/>
      <c r="Y27" s="1"/>
      <c r="Z27" s="1"/>
    </row>
    <row r="28" ht="14.25" customHeight="1">
      <c r="A28" s="1"/>
      <c r="B28" s="5" t="s">
        <v>63</v>
      </c>
      <c r="C28" s="5" t="s">
        <v>59</v>
      </c>
      <c r="D28" s="38"/>
      <c r="E28" s="11"/>
      <c r="F28" s="1"/>
      <c r="G28" s="1"/>
      <c r="H28" s="1"/>
      <c r="I28" s="1"/>
      <c r="J28" s="1"/>
      <c r="K28" s="1"/>
      <c r="L28" s="1"/>
      <c r="M28" s="1"/>
      <c r="N28" s="1"/>
      <c r="O28" s="1"/>
      <c r="P28" s="1"/>
      <c r="Q28" s="1"/>
      <c r="R28" s="1"/>
      <c r="S28" s="1"/>
      <c r="T28" s="1"/>
      <c r="U28" s="1"/>
      <c r="V28" s="1"/>
      <c r="W28" s="1"/>
      <c r="X28" s="1"/>
      <c r="Y28" s="1"/>
      <c r="Z28" s="1"/>
    </row>
    <row r="29" ht="14.25" customHeight="1">
      <c r="A29" s="1"/>
      <c r="B29" s="5" t="s">
        <v>64</v>
      </c>
      <c r="C29" s="5" t="s">
        <v>59</v>
      </c>
      <c r="D29" s="38"/>
      <c r="E29" s="11"/>
      <c r="F29" s="1"/>
      <c r="G29" s="1"/>
      <c r="H29" s="1"/>
      <c r="I29" s="1"/>
      <c r="J29" s="1"/>
      <c r="K29" s="1"/>
      <c r="L29" s="1"/>
      <c r="M29" s="1"/>
      <c r="N29" s="1"/>
      <c r="O29" s="1"/>
      <c r="P29" s="1"/>
      <c r="Q29" s="1"/>
      <c r="R29" s="1"/>
      <c r="S29" s="1"/>
      <c r="T29" s="1"/>
      <c r="U29" s="1"/>
      <c r="V29" s="1"/>
      <c r="W29" s="1"/>
      <c r="X29" s="1"/>
      <c r="Y29" s="1"/>
      <c r="Z29" s="1"/>
    </row>
    <row r="30" ht="14.25" customHeight="1">
      <c r="A30" s="1"/>
      <c r="B30" s="5" t="s">
        <v>65</v>
      </c>
      <c r="C30" s="5" t="s">
        <v>59</v>
      </c>
      <c r="D30" s="38"/>
      <c r="E30" s="11"/>
      <c r="F30" s="1"/>
      <c r="G30" s="1"/>
      <c r="H30" s="1"/>
      <c r="I30" s="1"/>
      <c r="J30" s="1"/>
      <c r="K30" s="1"/>
      <c r="L30" s="1"/>
      <c r="M30" s="1"/>
      <c r="N30" s="1"/>
      <c r="O30" s="1"/>
      <c r="P30" s="1"/>
      <c r="Q30" s="1"/>
      <c r="R30" s="1"/>
      <c r="S30" s="1"/>
      <c r="T30" s="1"/>
      <c r="U30" s="1"/>
      <c r="V30" s="1"/>
      <c r="W30" s="1"/>
      <c r="X30" s="1"/>
      <c r="Y30" s="1"/>
      <c r="Z30" s="1"/>
    </row>
    <row r="31" ht="14.25" customHeight="1">
      <c r="A31" s="1"/>
      <c r="B31" s="5" t="s">
        <v>66</v>
      </c>
      <c r="C31" s="5" t="s">
        <v>19</v>
      </c>
      <c r="D31" s="40"/>
      <c r="E31" s="11"/>
      <c r="F31" s="1"/>
      <c r="G31" s="1"/>
      <c r="H31" s="1"/>
      <c r="I31" s="1"/>
      <c r="J31" s="1"/>
      <c r="K31" s="1"/>
      <c r="L31" s="1"/>
      <c r="M31" s="1"/>
      <c r="N31" s="1"/>
      <c r="O31" s="1"/>
      <c r="P31" s="1"/>
      <c r="Q31" s="1"/>
      <c r="R31" s="1"/>
      <c r="S31" s="1"/>
      <c r="T31" s="1"/>
      <c r="U31" s="1"/>
      <c r="V31" s="1"/>
      <c r="W31" s="1"/>
      <c r="X31" s="1"/>
      <c r="Y31" s="1"/>
      <c r="Z31" s="1"/>
    </row>
    <row r="32" ht="14.25" customHeight="1">
      <c r="A32" s="1"/>
      <c r="B32" s="5" t="s">
        <v>67</v>
      </c>
      <c r="C32" s="5" t="s">
        <v>68</v>
      </c>
      <c r="D32" s="41">
        <v>0.0</v>
      </c>
      <c r="E32" s="42"/>
      <c r="G32" s="1"/>
      <c r="H32" s="1"/>
      <c r="I32" s="1"/>
      <c r="J32" s="1"/>
      <c r="K32" s="1"/>
      <c r="L32" s="1"/>
      <c r="M32" s="1"/>
      <c r="N32" s="1"/>
      <c r="O32" s="1"/>
      <c r="P32" s="1"/>
      <c r="Q32" s="1"/>
      <c r="R32" s="1"/>
      <c r="S32" s="1"/>
      <c r="T32" s="1"/>
      <c r="U32" s="1"/>
      <c r="V32" s="1"/>
      <c r="W32" s="1"/>
      <c r="X32" s="1"/>
      <c r="Y32" s="1"/>
      <c r="Z32" s="1"/>
    </row>
    <row r="33" ht="14.25" customHeight="1">
      <c r="A33" s="1"/>
      <c r="B33" s="5" t="s">
        <v>69</v>
      </c>
      <c r="C33" s="5" t="s">
        <v>68</v>
      </c>
      <c r="D33" s="43">
        <v>0.5</v>
      </c>
      <c r="E33" s="42"/>
      <c r="G33" s="1"/>
      <c r="H33" s="1"/>
      <c r="I33" s="1"/>
      <c r="J33" s="1"/>
      <c r="K33" s="1"/>
      <c r="L33" s="1"/>
      <c r="M33" s="1"/>
      <c r="N33" s="1"/>
      <c r="O33" s="1"/>
      <c r="P33" s="1"/>
      <c r="Q33" s="1"/>
      <c r="R33" s="1"/>
      <c r="S33" s="1"/>
      <c r="T33" s="1"/>
      <c r="U33" s="1"/>
      <c r="V33" s="1"/>
      <c r="W33" s="1"/>
      <c r="X33" s="1"/>
      <c r="Y33" s="1"/>
      <c r="Z33" s="1"/>
    </row>
    <row r="34" ht="14.25" customHeight="1">
      <c r="A34" s="1"/>
      <c r="B34" s="5" t="s">
        <v>70</v>
      </c>
      <c r="C34" s="5" t="s">
        <v>71</v>
      </c>
      <c r="D34" s="43">
        <f>D33-D32</f>
        <v>0.5</v>
      </c>
      <c r="E34" s="3"/>
      <c r="F34" s="1"/>
      <c r="G34" s="1"/>
      <c r="H34" s="1"/>
      <c r="I34" s="1"/>
      <c r="J34" s="1"/>
      <c r="K34" s="1"/>
      <c r="L34" s="1"/>
      <c r="M34" s="1"/>
      <c r="N34" s="1"/>
      <c r="O34" s="1"/>
      <c r="P34" s="1"/>
      <c r="Q34" s="1"/>
      <c r="R34" s="1"/>
      <c r="S34" s="1"/>
      <c r="T34" s="1"/>
      <c r="U34" s="1"/>
      <c r="V34" s="1"/>
      <c r="W34" s="1"/>
      <c r="X34" s="1"/>
      <c r="Y34" s="1"/>
      <c r="Z34" s="1"/>
    </row>
    <row r="35" ht="14.25" customHeight="1">
      <c r="A35" s="1"/>
      <c r="B35" s="5" t="s">
        <v>72</v>
      </c>
      <c r="C35" s="5" t="s">
        <v>71</v>
      </c>
      <c r="D35" s="41">
        <v>0.05</v>
      </c>
      <c r="E35" s="3"/>
      <c r="F35" s="1"/>
      <c r="G35" s="1"/>
      <c r="H35" s="1"/>
      <c r="I35" s="1"/>
      <c r="J35" s="1"/>
      <c r="K35" s="1"/>
      <c r="L35" s="1"/>
      <c r="M35" s="1"/>
      <c r="N35" s="1"/>
      <c r="O35" s="1"/>
      <c r="P35" s="1"/>
      <c r="Q35" s="1"/>
      <c r="R35" s="1"/>
      <c r="S35" s="1"/>
      <c r="T35" s="1"/>
      <c r="U35" s="1"/>
      <c r="V35" s="1"/>
      <c r="W35" s="1"/>
      <c r="X35" s="1"/>
      <c r="Y35" s="1"/>
      <c r="Z35" s="1"/>
    </row>
    <row r="36" ht="14.25" customHeight="1">
      <c r="A36" s="1"/>
      <c r="B36" s="2" t="s">
        <v>73</v>
      </c>
      <c r="C36" s="2" t="s">
        <v>74</v>
      </c>
      <c r="D36" s="44" t="s">
        <v>75</v>
      </c>
      <c r="E36" s="3"/>
      <c r="F36" s="1"/>
      <c r="G36" s="1"/>
      <c r="H36" s="1"/>
      <c r="I36" s="1"/>
      <c r="J36" s="1"/>
      <c r="K36" s="1"/>
      <c r="L36" s="1"/>
      <c r="M36" s="1"/>
      <c r="N36" s="1"/>
      <c r="O36" s="1"/>
      <c r="P36" s="1"/>
      <c r="Q36" s="1"/>
      <c r="R36" s="1"/>
      <c r="S36" s="1"/>
      <c r="T36" s="1"/>
      <c r="U36" s="1"/>
      <c r="V36" s="1"/>
      <c r="W36" s="1"/>
      <c r="X36" s="1"/>
      <c r="Y36" s="1"/>
      <c r="Z36" s="1"/>
    </row>
    <row r="37" ht="14.25" customHeight="1">
      <c r="A37" s="1"/>
      <c r="B37" s="2" t="s">
        <v>73</v>
      </c>
      <c r="C37" s="2" t="s">
        <v>74</v>
      </c>
      <c r="D37" s="44" t="s">
        <v>76</v>
      </c>
      <c r="E37" s="3"/>
      <c r="F37" s="1"/>
      <c r="G37" s="1"/>
      <c r="H37" s="1"/>
      <c r="I37" s="1"/>
      <c r="J37" s="1"/>
      <c r="K37" s="1"/>
      <c r="L37" s="1"/>
      <c r="M37" s="1"/>
      <c r="N37" s="1"/>
      <c r="O37" s="1"/>
      <c r="P37" s="1"/>
      <c r="Q37" s="1"/>
      <c r="R37" s="1"/>
      <c r="S37" s="1"/>
      <c r="T37" s="1"/>
      <c r="U37" s="1"/>
      <c r="V37" s="1"/>
      <c r="W37" s="1"/>
      <c r="X37" s="1"/>
      <c r="Y37" s="1"/>
      <c r="Z37" s="1"/>
    </row>
    <row r="38" ht="14.25" customHeight="1">
      <c r="A38" s="1"/>
      <c r="B38" s="2" t="s">
        <v>73</v>
      </c>
      <c r="C38" s="2" t="s">
        <v>74</v>
      </c>
      <c r="D38" s="44" t="s">
        <v>76</v>
      </c>
      <c r="E38" s="3"/>
      <c r="F38" s="45" t="s">
        <v>77</v>
      </c>
      <c r="G38" s="46" t="s">
        <v>78</v>
      </c>
      <c r="H38" s="29"/>
      <c r="I38" s="29"/>
      <c r="J38" s="29"/>
      <c r="K38" s="29"/>
      <c r="L38" s="20"/>
      <c r="M38" s="1"/>
      <c r="N38" s="1"/>
      <c r="O38" s="1"/>
      <c r="P38" s="1"/>
      <c r="Q38" s="1"/>
      <c r="R38" s="1"/>
      <c r="S38" s="1"/>
      <c r="T38" s="1"/>
      <c r="U38" s="1"/>
      <c r="V38" s="1"/>
      <c r="W38" s="1"/>
      <c r="X38" s="1"/>
      <c r="Y38" s="1"/>
      <c r="Z38" s="1"/>
    </row>
    <row r="39" ht="14.25" customHeight="1">
      <c r="A39" s="1"/>
      <c r="B39" s="2" t="s">
        <v>73</v>
      </c>
      <c r="C39" s="2" t="s">
        <v>74</v>
      </c>
      <c r="D39" s="44" t="s">
        <v>76</v>
      </c>
      <c r="E39" s="3"/>
      <c r="F39" s="45" t="s">
        <v>79</v>
      </c>
      <c r="G39" s="46" t="s">
        <v>80</v>
      </c>
      <c r="H39" s="29"/>
      <c r="I39" s="29"/>
      <c r="J39" s="29"/>
      <c r="K39" s="29"/>
      <c r="L39" s="20"/>
      <c r="M39" s="1"/>
      <c r="N39" s="1"/>
      <c r="O39" s="1"/>
      <c r="P39" s="1"/>
      <c r="Q39" s="1"/>
      <c r="R39" s="1"/>
      <c r="S39" s="1"/>
      <c r="T39" s="1"/>
      <c r="U39" s="1"/>
      <c r="V39" s="1"/>
      <c r="W39" s="1"/>
      <c r="X39" s="1"/>
      <c r="Y39" s="1"/>
      <c r="Z39" s="1"/>
    </row>
    <row r="40" ht="14.25" customHeight="1">
      <c r="A40" s="1"/>
      <c r="B40" s="1"/>
      <c r="C40" s="1"/>
      <c r="D40" s="1"/>
      <c r="E40" s="3"/>
      <c r="F40" s="45" t="s">
        <v>81</v>
      </c>
      <c r="G40" s="46" t="s">
        <v>82</v>
      </c>
      <c r="H40" s="29"/>
      <c r="I40" s="29"/>
      <c r="J40" s="29"/>
      <c r="K40" s="29"/>
      <c r="L40" s="20"/>
      <c r="M40" s="1"/>
      <c r="N40" s="1"/>
      <c r="O40" s="1"/>
      <c r="P40" s="1"/>
      <c r="Q40" s="1"/>
      <c r="R40" s="1"/>
      <c r="S40" s="1"/>
      <c r="T40" s="1"/>
      <c r="U40" s="1"/>
      <c r="V40" s="1"/>
      <c r="W40" s="1"/>
      <c r="X40" s="1"/>
      <c r="Y40" s="1"/>
      <c r="Z40" s="1"/>
    </row>
    <row r="41" ht="14.25" customHeight="1">
      <c r="A41" s="1"/>
      <c r="B41" s="1"/>
      <c r="C41" s="1"/>
      <c r="D41" s="1"/>
      <c r="E41" s="3"/>
      <c r="F41" s="45" t="s">
        <v>83</v>
      </c>
      <c r="G41" s="46" t="s">
        <v>84</v>
      </c>
      <c r="H41" s="29"/>
      <c r="I41" s="29"/>
      <c r="J41" s="29"/>
      <c r="K41" s="29"/>
      <c r="L41" s="20"/>
      <c r="M41" s="1"/>
      <c r="N41" s="1"/>
      <c r="O41" s="1"/>
      <c r="P41" s="1"/>
      <c r="Q41" s="1"/>
      <c r="R41" s="1"/>
      <c r="S41" s="1"/>
      <c r="T41" s="1"/>
      <c r="U41" s="1"/>
      <c r="V41" s="1"/>
      <c r="W41" s="1"/>
      <c r="X41" s="1"/>
      <c r="Y41" s="1"/>
      <c r="Z41" s="1"/>
    </row>
    <row r="42" ht="14.25" customHeight="1">
      <c r="A42" s="1"/>
      <c r="B42" s="1"/>
      <c r="C42" s="1"/>
      <c r="D42" s="1"/>
      <c r="E42" s="3"/>
      <c r="F42" s="45" t="s">
        <v>85</v>
      </c>
      <c r="G42" s="46" t="s">
        <v>86</v>
      </c>
      <c r="H42" s="29"/>
      <c r="I42" s="29"/>
      <c r="J42" s="29"/>
      <c r="K42" s="29"/>
      <c r="L42" s="20"/>
      <c r="M42" s="1"/>
      <c r="N42" s="1"/>
      <c r="O42" s="1"/>
      <c r="P42" s="1"/>
      <c r="Q42" s="1"/>
      <c r="R42" s="1"/>
      <c r="S42" s="1"/>
      <c r="T42" s="1"/>
      <c r="U42" s="1"/>
      <c r="V42" s="1"/>
      <c r="W42" s="1"/>
      <c r="X42" s="1"/>
      <c r="Y42" s="1"/>
      <c r="Z42" s="1"/>
    </row>
    <row r="43" ht="14.25" customHeight="1">
      <c r="A43" s="1"/>
      <c r="B43" s="1"/>
      <c r="C43" s="1"/>
      <c r="D43" s="1"/>
      <c r="E43" s="3"/>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3"/>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3"/>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3"/>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3"/>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3"/>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3"/>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3"/>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3"/>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3"/>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3"/>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3"/>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3"/>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3"/>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3"/>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3"/>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3"/>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3"/>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3"/>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3"/>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3"/>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3"/>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3"/>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3"/>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3"/>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3"/>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3"/>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3"/>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3"/>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3"/>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3"/>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3"/>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3"/>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3"/>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3"/>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3"/>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3"/>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3"/>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3"/>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3"/>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3"/>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3"/>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3"/>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3"/>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3"/>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3"/>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3"/>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3"/>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3"/>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3"/>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3"/>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3"/>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3"/>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3"/>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3"/>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3"/>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3"/>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3"/>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3"/>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3"/>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3"/>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3"/>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3"/>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3"/>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3"/>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3"/>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3"/>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3"/>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3"/>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3"/>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3"/>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3"/>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3"/>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3"/>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3"/>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3"/>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3"/>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3"/>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3"/>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3"/>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3"/>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3"/>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3"/>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3"/>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3"/>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3"/>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3"/>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3"/>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3"/>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3"/>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3"/>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3"/>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3"/>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3"/>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3"/>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3"/>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3"/>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3"/>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3"/>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3"/>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3"/>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3"/>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3"/>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3"/>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3"/>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3"/>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3"/>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3"/>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3"/>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3"/>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3"/>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3"/>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3"/>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3"/>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3"/>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3"/>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3"/>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3"/>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3"/>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3"/>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3"/>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3"/>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3"/>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3"/>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3"/>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3"/>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3"/>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3"/>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3"/>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3"/>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3"/>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3"/>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3"/>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3"/>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3"/>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3"/>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3"/>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3"/>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3"/>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3"/>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3"/>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3"/>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3"/>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3"/>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3"/>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3"/>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3"/>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3"/>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3"/>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3"/>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3"/>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3"/>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3"/>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3"/>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3"/>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3"/>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3"/>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3"/>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3"/>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3"/>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3"/>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3"/>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3"/>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3"/>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3"/>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3"/>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3"/>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3"/>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3"/>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3"/>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3"/>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3"/>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3"/>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3"/>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3"/>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3"/>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3"/>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3"/>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3"/>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3"/>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3"/>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3"/>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3"/>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3"/>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3"/>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3"/>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3"/>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3"/>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3"/>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3"/>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3"/>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3"/>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3"/>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3"/>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3"/>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3"/>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3"/>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3"/>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3"/>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3"/>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3"/>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3"/>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3"/>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3"/>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3"/>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3"/>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3"/>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3"/>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3"/>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3"/>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3"/>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3"/>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3"/>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3"/>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3"/>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3"/>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3"/>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3"/>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3"/>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3"/>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3"/>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3"/>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3"/>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3"/>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3"/>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3"/>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3"/>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3"/>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3"/>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3"/>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3"/>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3"/>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3"/>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3"/>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3"/>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3"/>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3"/>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3"/>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3"/>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3"/>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3"/>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3"/>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3"/>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3"/>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3"/>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3"/>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3"/>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3"/>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3"/>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3"/>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3"/>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3"/>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3"/>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3"/>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3"/>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3"/>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3"/>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3"/>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3"/>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3"/>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3"/>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3"/>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3"/>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3"/>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3"/>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3"/>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3"/>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3"/>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3"/>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3"/>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3"/>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3"/>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3"/>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3"/>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3"/>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3"/>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3"/>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3"/>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3"/>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3"/>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3"/>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3"/>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3"/>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3"/>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3"/>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3"/>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3"/>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3"/>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3"/>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3"/>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3"/>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3"/>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3"/>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3"/>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3"/>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3"/>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3"/>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3"/>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3"/>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3"/>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3"/>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3"/>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3"/>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3"/>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3"/>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3"/>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3"/>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3"/>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3"/>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3"/>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3"/>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3"/>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3"/>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3"/>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3"/>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3"/>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3"/>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3"/>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3"/>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3"/>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3"/>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3"/>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3"/>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3"/>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3"/>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3"/>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3"/>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3"/>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3"/>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3"/>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3"/>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3"/>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3"/>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3"/>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3"/>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3"/>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3"/>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3"/>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3"/>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3"/>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3"/>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3"/>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3"/>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3"/>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3"/>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3"/>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3"/>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3"/>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3"/>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3"/>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3"/>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3"/>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3"/>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3"/>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3"/>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3"/>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3"/>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3"/>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3"/>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3"/>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3"/>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3"/>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3"/>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3"/>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3"/>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3"/>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3"/>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3"/>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3"/>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3"/>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3"/>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3"/>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3"/>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3"/>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3"/>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3"/>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3"/>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3"/>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3"/>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3"/>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3"/>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3"/>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3"/>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3"/>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3"/>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3"/>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3"/>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3"/>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3"/>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3"/>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3"/>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3"/>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3"/>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3"/>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3"/>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3"/>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3"/>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3"/>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3"/>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3"/>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3"/>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3"/>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3"/>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3"/>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3"/>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3"/>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3"/>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3"/>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3"/>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3"/>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3"/>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3"/>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3"/>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3"/>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3"/>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3"/>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3"/>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3"/>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3"/>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3"/>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3"/>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3"/>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3"/>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3"/>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3"/>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3"/>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3"/>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3"/>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3"/>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3"/>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3"/>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3"/>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3"/>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3"/>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3"/>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3"/>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3"/>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3"/>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3"/>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3"/>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3"/>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3"/>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3"/>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3"/>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3"/>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3"/>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3"/>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3"/>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3"/>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3"/>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3"/>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3"/>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3"/>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3"/>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3"/>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3"/>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3"/>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3"/>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3"/>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3"/>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3"/>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3"/>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3"/>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3"/>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3"/>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3"/>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3"/>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3"/>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3"/>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3"/>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3"/>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3"/>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3"/>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3"/>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3"/>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3"/>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3"/>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3"/>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3"/>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3"/>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3"/>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3"/>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3"/>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3"/>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3"/>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3"/>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3"/>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3"/>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3"/>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3"/>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3"/>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3"/>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3"/>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3"/>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3"/>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3"/>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3"/>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3"/>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3"/>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3"/>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3"/>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3"/>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3"/>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3"/>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3"/>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3"/>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3"/>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3"/>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3"/>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3"/>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3"/>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3"/>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3"/>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3"/>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3"/>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3"/>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3"/>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3"/>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3"/>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3"/>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3"/>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3"/>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3"/>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3"/>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3"/>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3"/>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3"/>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3"/>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3"/>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3"/>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3"/>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3"/>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3"/>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3"/>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3"/>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3"/>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3"/>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3"/>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3"/>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3"/>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3"/>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3"/>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3"/>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3"/>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3"/>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3"/>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3"/>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3"/>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3"/>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3"/>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3"/>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3"/>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3"/>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3"/>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3"/>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3"/>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3"/>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3"/>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3"/>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3"/>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3"/>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3"/>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3"/>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3"/>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3"/>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3"/>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3"/>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3"/>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3"/>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3"/>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3"/>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3"/>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3"/>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3"/>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3"/>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3"/>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3"/>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3"/>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3"/>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3"/>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3"/>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3"/>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3"/>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3"/>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3"/>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3"/>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3"/>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3"/>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3"/>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3"/>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3"/>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3"/>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3"/>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3"/>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3"/>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3"/>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3"/>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3"/>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3"/>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3"/>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3"/>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3"/>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3"/>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3"/>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3"/>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3"/>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3"/>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3"/>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3"/>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3"/>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3"/>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3"/>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3"/>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3"/>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3"/>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3"/>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3"/>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3"/>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3"/>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3"/>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3"/>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3"/>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3"/>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3"/>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3"/>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3"/>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3"/>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3"/>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3"/>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3"/>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3"/>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3"/>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3"/>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3"/>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3"/>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3"/>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3"/>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3"/>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3"/>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3"/>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3"/>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3"/>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3"/>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3"/>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3"/>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3"/>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3"/>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3"/>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3"/>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3"/>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3"/>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3"/>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3"/>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3"/>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3"/>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3"/>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3"/>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3"/>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3"/>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3"/>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3"/>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3"/>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3"/>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3"/>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3"/>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3"/>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3"/>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3"/>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3"/>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3"/>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3"/>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3"/>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3"/>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3"/>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3"/>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3"/>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3"/>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3"/>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3"/>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3"/>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3"/>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3"/>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3"/>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3"/>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3"/>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3"/>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3"/>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3"/>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3"/>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3"/>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3"/>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3"/>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3"/>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3"/>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3"/>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3"/>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3"/>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3"/>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3"/>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3"/>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3"/>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3"/>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3"/>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3"/>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3"/>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3"/>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3"/>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3"/>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3"/>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3"/>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3"/>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3"/>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3"/>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3"/>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3"/>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3"/>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3"/>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3"/>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3"/>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3"/>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3"/>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3"/>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3"/>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3"/>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3"/>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3"/>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3"/>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3"/>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3"/>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3"/>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3"/>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3"/>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3"/>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3"/>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3"/>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3"/>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3"/>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3"/>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3"/>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3"/>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3"/>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3"/>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3"/>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3"/>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3"/>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3"/>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3"/>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3"/>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3"/>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3"/>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3"/>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3"/>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3"/>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3"/>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3"/>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3"/>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3"/>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3"/>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3"/>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3"/>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3"/>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3"/>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3"/>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3"/>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3"/>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3"/>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3"/>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3"/>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3"/>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3"/>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3"/>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3"/>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3"/>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3"/>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3"/>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3"/>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3"/>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3"/>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3"/>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3"/>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3"/>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3"/>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3"/>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3"/>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3"/>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3"/>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3"/>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3"/>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3"/>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3"/>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3"/>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3"/>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3"/>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3"/>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3"/>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3"/>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3"/>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3"/>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3"/>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3"/>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3"/>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3"/>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3"/>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3"/>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3"/>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3"/>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3"/>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3"/>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3"/>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3"/>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3"/>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3"/>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3"/>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3"/>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3"/>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3"/>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3"/>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3"/>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3"/>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3"/>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3"/>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3"/>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3"/>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3"/>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3"/>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3"/>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3"/>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3"/>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3"/>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3"/>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3"/>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3"/>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3"/>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3"/>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3"/>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3"/>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3"/>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3"/>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3"/>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3"/>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3"/>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3"/>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3"/>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3"/>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3"/>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3"/>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3"/>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3"/>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3"/>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3"/>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3"/>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3"/>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3"/>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3"/>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3"/>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3"/>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3"/>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3"/>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3"/>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3"/>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3"/>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3"/>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3"/>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3"/>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3"/>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3"/>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3"/>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3"/>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3"/>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3"/>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3"/>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3"/>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3"/>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3"/>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3"/>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3"/>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3"/>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3"/>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3"/>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3"/>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3"/>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3"/>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3"/>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3"/>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3"/>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3"/>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3"/>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3"/>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3"/>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3"/>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3"/>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3"/>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3"/>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3"/>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3"/>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3"/>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3"/>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3"/>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3"/>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3"/>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3"/>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3"/>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3"/>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3"/>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3"/>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3"/>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3"/>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3"/>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3"/>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3"/>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3"/>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3"/>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3"/>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3"/>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3"/>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3"/>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3"/>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3"/>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3"/>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3"/>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3"/>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3"/>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3"/>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3"/>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3"/>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3"/>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3"/>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3"/>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3"/>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3"/>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3"/>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3"/>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3"/>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3"/>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3"/>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3"/>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3"/>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3"/>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3"/>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3"/>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3"/>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3"/>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3"/>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3"/>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3"/>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3"/>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3"/>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3"/>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3"/>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3"/>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3"/>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3"/>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3"/>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3"/>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3"/>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3"/>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3"/>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3"/>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G39:L39"/>
    <mergeCell ref="G40:L40"/>
    <mergeCell ref="G41:L41"/>
    <mergeCell ref="G42:L42"/>
    <mergeCell ref="G4:K5"/>
    <mergeCell ref="F10:G10"/>
    <mergeCell ref="F14:I14"/>
    <mergeCell ref="I18:I19"/>
    <mergeCell ref="E32:F32"/>
    <mergeCell ref="E33:F33"/>
    <mergeCell ref="G38:L38"/>
  </mergeCells>
  <dataValidations>
    <dataValidation type="list" allowBlank="1" showErrorMessage="1" sqref="D19">
      <formula1>"Concrete,Slate,Rosemary,Flat Roof,Dekra,Ground Mounted,In Roof"</formula1>
    </dataValidation>
    <dataValidation type="list" allowBlank="1" showErrorMessage="1" sqref="D10">
      <formula1>"Phonosolar,Trina,Qcell (Additional Cost),Canadian Solar,JA Solar"</formula1>
    </dataValidation>
    <dataValidation type="list" allowBlank="1" showErrorMessage="1" sqref="D33">
      <formula1>'Lookup Data'!$L$3:$L$22</formula1>
    </dataValidation>
    <dataValidation type="list" allowBlank="1" showErrorMessage="1" sqref="D35">
      <formula1>"0.05,0.2"</formula1>
    </dataValidation>
    <dataValidation type="list" allowBlank="1" showErrorMessage="1" sqref="D20">
      <formula1>"Black,Blue"</formula1>
    </dataValidation>
    <dataValidation type="list" allowBlank="1" showErrorMessage="1" sqref="D36:D39">
      <formula1>'Lookup Data'!$A$3:$A$17</formula1>
    </dataValidation>
    <dataValidation type="list" allowBlank="1" showErrorMessage="1" sqref="D23">
      <formula1>'MCS Irradiation Zones'!$AN$2:$AN$370</formula1>
    </dataValidation>
    <dataValidation type="list" allowBlank="1" showErrorMessage="1" sqref="D32">
      <formula1>'Lookup Data'!$N$3:$N$10</formula1>
    </dataValidation>
    <dataValidation type="list" allowBlank="1" showErrorMessage="1" sqref="D22">
      <formula1>"0.0,2.5,5.0,7.5,10.0,12.5,15.0,17.5,20.0"</formula1>
    </dataValidation>
    <dataValidation type="list" allowBlank="1" showErrorMessage="1" sqref="D21">
      <formula1>"Yes,No"</formula1>
    </dataValidation>
    <dataValidation type="list" allowBlank="1" showErrorMessage="1" sqref="D9">
      <formula1>'Lookup Data'!$P$3:$P$79</formula1>
    </dataValidation>
    <dataValidation type="list" allowBlank="1" showErrorMessage="1" sqref="D11">
      <formula1>"250.0,255.0,260.0,265.0,270.0,275.0,280.0,285.0,290.0,295.0,300.0,410.0,305.0,310.0,315.0,320.0,325.0,330.0,335.0,340.0,345.0"</formula1>
    </dataValidation>
    <dataValidation type="list" allowBlank="1" showErrorMessage="1" sqref="D24">
      <formula1>"Mr,Mrs,Miss,Ms."</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41" width="7.63"/>
  </cols>
  <sheetData>
    <row r="1" ht="14.25" customHeight="1">
      <c r="A1" s="47"/>
      <c r="B1" s="48"/>
      <c r="C1" s="49" t="s">
        <v>87</v>
      </c>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0"/>
    </row>
    <row r="2" ht="14.25" customHeight="1">
      <c r="A2" s="50" t="s">
        <v>88</v>
      </c>
      <c r="B2" s="51" t="s">
        <v>89</v>
      </c>
      <c r="C2" s="52">
        <v>0.0</v>
      </c>
      <c r="D2" s="52">
        <v>5.0</v>
      </c>
      <c r="E2" s="52">
        <v>10.0</v>
      </c>
      <c r="F2" s="52">
        <v>15.0</v>
      </c>
      <c r="G2" s="52">
        <v>20.0</v>
      </c>
      <c r="H2" s="52">
        <v>25.0</v>
      </c>
      <c r="I2" s="52">
        <v>30.0</v>
      </c>
      <c r="J2" s="52">
        <v>35.0</v>
      </c>
      <c r="K2" s="52">
        <v>40.0</v>
      </c>
      <c r="L2" s="52">
        <v>45.0</v>
      </c>
      <c r="M2" s="52">
        <v>50.0</v>
      </c>
      <c r="N2" s="52">
        <v>55.0</v>
      </c>
      <c r="O2" s="52">
        <v>60.0</v>
      </c>
      <c r="P2" s="52">
        <v>65.0</v>
      </c>
      <c r="Q2" s="52">
        <v>70.0</v>
      </c>
      <c r="R2" s="52">
        <v>75.0</v>
      </c>
      <c r="S2" s="52">
        <v>80.0</v>
      </c>
      <c r="T2" s="52">
        <v>85.0</v>
      </c>
      <c r="U2" s="52">
        <v>90.0</v>
      </c>
      <c r="V2" s="52">
        <v>95.0</v>
      </c>
      <c r="W2" s="52">
        <v>100.0</v>
      </c>
      <c r="X2" s="52">
        <v>105.0</v>
      </c>
      <c r="Y2" s="52">
        <v>110.0</v>
      </c>
      <c r="Z2" s="52">
        <v>115.0</v>
      </c>
      <c r="AA2" s="52">
        <v>120.0</v>
      </c>
      <c r="AB2" s="52">
        <v>125.0</v>
      </c>
      <c r="AC2" s="52">
        <v>130.0</v>
      </c>
      <c r="AD2" s="52">
        <v>135.0</v>
      </c>
      <c r="AE2" s="52">
        <v>140.0</v>
      </c>
      <c r="AF2" s="52">
        <v>145.0</v>
      </c>
      <c r="AG2" s="52">
        <v>150.0</v>
      </c>
      <c r="AH2" s="52">
        <v>155.0</v>
      </c>
      <c r="AI2" s="52">
        <v>160.0</v>
      </c>
      <c r="AJ2" s="52">
        <v>165.0</v>
      </c>
      <c r="AK2" s="52">
        <v>170.0</v>
      </c>
      <c r="AL2" s="52">
        <v>175.0</v>
      </c>
      <c r="AN2" s="53" t="s">
        <v>90</v>
      </c>
      <c r="AO2" s="54">
        <v>16.0</v>
      </c>
    </row>
    <row r="3" ht="14.25" customHeight="1">
      <c r="A3" s="47">
        <v>1.0</v>
      </c>
      <c r="B3" s="48">
        <v>0.0</v>
      </c>
      <c r="C3" s="55">
        <v>828.0</v>
      </c>
      <c r="D3" s="55">
        <v>828.0</v>
      </c>
      <c r="E3" s="55">
        <v>828.0</v>
      </c>
      <c r="F3" s="55">
        <v>828.0</v>
      </c>
      <c r="G3" s="55">
        <v>828.0</v>
      </c>
      <c r="H3" s="55">
        <v>828.0</v>
      </c>
      <c r="I3" s="55">
        <v>828.0</v>
      </c>
      <c r="J3" s="55">
        <v>828.0</v>
      </c>
      <c r="K3" s="55">
        <v>828.0</v>
      </c>
      <c r="L3" s="55">
        <v>828.0</v>
      </c>
      <c r="M3" s="55">
        <v>828.0</v>
      </c>
      <c r="N3" s="55">
        <v>828.0</v>
      </c>
      <c r="O3" s="55">
        <v>828.0</v>
      </c>
      <c r="P3" s="55">
        <v>828.0</v>
      </c>
      <c r="Q3" s="55">
        <v>828.0</v>
      </c>
      <c r="R3" s="55">
        <v>828.0</v>
      </c>
      <c r="S3" s="55">
        <v>828.0</v>
      </c>
      <c r="T3" s="55">
        <v>828.0</v>
      </c>
      <c r="U3" s="55">
        <v>828.0</v>
      </c>
      <c r="V3" s="55">
        <v>828.0</v>
      </c>
      <c r="W3" s="55">
        <v>828.0</v>
      </c>
      <c r="X3" s="55">
        <v>828.0</v>
      </c>
      <c r="Y3" s="55">
        <v>828.0</v>
      </c>
      <c r="Z3" s="55">
        <v>828.0</v>
      </c>
      <c r="AA3" s="55">
        <v>828.0</v>
      </c>
      <c r="AB3" s="55">
        <v>828.0</v>
      </c>
      <c r="AC3" s="55">
        <v>828.0</v>
      </c>
      <c r="AD3" s="55">
        <v>828.0</v>
      </c>
      <c r="AE3" s="55">
        <v>828.0</v>
      </c>
      <c r="AF3" s="55">
        <v>828.0</v>
      </c>
      <c r="AG3" s="55">
        <v>828.0</v>
      </c>
      <c r="AH3" s="55">
        <v>828.0</v>
      </c>
      <c r="AI3" s="55">
        <v>828.0</v>
      </c>
      <c r="AJ3" s="55">
        <v>828.0</v>
      </c>
      <c r="AK3" s="55">
        <v>828.0</v>
      </c>
      <c r="AL3" s="55">
        <v>828.0</v>
      </c>
      <c r="AN3" s="53" t="s">
        <v>91</v>
      </c>
      <c r="AO3" s="54">
        <v>1.0</v>
      </c>
    </row>
    <row r="4" ht="14.25" customHeight="1">
      <c r="A4" s="47">
        <v>1.0</v>
      </c>
      <c r="B4" s="48">
        <v>1.0</v>
      </c>
      <c r="C4" s="55">
        <v>835.0</v>
      </c>
      <c r="D4" s="55">
        <v>835.0</v>
      </c>
      <c r="E4" s="55">
        <v>835.0</v>
      </c>
      <c r="F4" s="55">
        <v>835.0</v>
      </c>
      <c r="G4" s="55">
        <v>835.0</v>
      </c>
      <c r="H4" s="55">
        <v>835.0</v>
      </c>
      <c r="I4" s="55">
        <v>834.0</v>
      </c>
      <c r="J4" s="55">
        <v>834.0</v>
      </c>
      <c r="K4" s="55">
        <v>833.0</v>
      </c>
      <c r="L4" s="55">
        <v>833.0</v>
      </c>
      <c r="M4" s="55">
        <v>833.0</v>
      </c>
      <c r="N4" s="55">
        <v>832.0</v>
      </c>
      <c r="O4" s="55">
        <v>831.0</v>
      </c>
      <c r="P4" s="55">
        <v>831.0</v>
      </c>
      <c r="Q4" s="55">
        <v>830.0</v>
      </c>
      <c r="R4" s="55">
        <v>830.0</v>
      </c>
      <c r="S4" s="55">
        <v>829.0</v>
      </c>
      <c r="T4" s="55">
        <v>828.0</v>
      </c>
      <c r="U4" s="55">
        <v>828.0</v>
      </c>
      <c r="V4" s="55">
        <v>827.0</v>
      </c>
      <c r="W4" s="55">
        <v>826.0</v>
      </c>
      <c r="X4" s="55">
        <v>826.0</v>
      </c>
      <c r="Y4" s="55">
        <v>825.0</v>
      </c>
      <c r="Z4" s="55">
        <v>824.0</v>
      </c>
      <c r="AA4" s="55">
        <v>824.0</v>
      </c>
      <c r="AB4" s="55">
        <v>823.0</v>
      </c>
      <c r="AC4" s="55">
        <v>823.0</v>
      </c>
      <c r="AD4" s="55">
        <v>822.0</v>
      </c>
      <c r="AE4" s="55">
        <v>822.0</v>
      </c>
      <c r="AF4" s="55">
        <v>821.0</v>
      </c>
      <c r="AG4" s="55">
        <v>821.0</v>
      </c>
      <c r="AH4" s="55">
        <v>821.0</v>
      </c>
      <c r="AI4" s="55">
        <v>820.0</v>
      </c>
      <c r="AJ4" s="55">
        <v>820.0</v>
      </c>
      <c r="AK4" s="55">
        <v>820.0</v>
      </c>
      <c r="AL4" s="55">
        <v>820.0</v>
      </c>
      <c r="AN4" s="53" t="s">
        <v>92</v>
      </c>
      <c r="AO4" s="54">
        <v>6.0</v>
      </c>
    </row>
    <row r="5" ht="14.25" customHeight="1">
      <c r="A5" s="47">
        <v>1.0</v>
      </c>
      <c r="B5" s="48">
        <v>2.0</v>
      </c>
      <c r="C5" s="55">
        <v>843.0</v>
      </c>
      <c r="D5" s="55">
        <v>843.0</v>
      </c>
      <c r="E5" s="55">
        <v>843.0</v>
      </c>
      <c r="F5" s="55">
        <v>842.0</v>
      </c>
      <c r="G5" s="55">
        <v>842.0</v>
      </c>
      <c r="H5" s="55">
        <v>841.0</v>
      </c>
      <c r="I5" s="55">
        <v>841.0</v>
      </c>
      <c r="J5" s="55">
        <v>840.0</v>
      </c>
      <c r="K5" s="55">
        <v>839.0</v>
      </c>
      <c r="L5" s="55">
        <v>838.0</v>
      </c>
      <c r="M5" s="55">
        <v>837.0</v>
      </c>
      <c r="N5" s="55">
        <v>836.0</v>
      </c>
      <c r="O5" s="55">
        <v>835.0</v>
      </c>
      <c r="P5" s="55">
        <v>834.0</v>
      </c>
      <c r="Q5" s="55">
        <v>833.0</v>
      </c>
      <c r="R5" s="55">
        <v>831.0</v>
      </c>
      <c r="S5" s="55">
        <v>830.0</v>
      </c>
      <c r="T5" s="55">
        <v>829.0</v>
      </c>
      <c r="U5" s="55">
        <v>827.0</v>
      </c>
      <c r="V5" s="55">
        <v>826.0</v>
      </c>
      <c r="W5" s="55">
        <v>825.0</v>
      </c>
      <c r="X5" s="55">
        <v>823.0</v>
      </c>
      <c r="Y5" s="55">
        <v>822.0</v>
      </c>
      <c r="Z5" s="55">
        <v>821.0</v>
      </c>
      <c r="AA5" s="55">
        <v>820.0</v>
      </c>
      <c r="AB5" s="55">
        <v>819.0</v>
      </c>
      <c r="AC5" s="55">
        <v>818.0</v>
      </c>
      <c r="AD5" s="55">
        <v>817.0</v>
      </c>
      <c r="AE5" s="55">
        <v>816.0</v>
      </c>
      <c r="AF5" s="55">
        <v>815.0</v>
      </c>
      <c r="AG5" s="55">
        <v>814.0</v>
      </c>
      <c r="AH5" s="55">
        <v>813.0</v>
      </c>
      <c r="AI5" s="55">
        <v>813.0</v>
      </c>
      <c r="AJ5" s="55">
        <v>813.0</v>
      </c>
      <c r="AK5" s="55">
        <v>812.0</v>
      </c>
      <c r="AL5" s="55">
        <v>812.0</v>
      </c>
      <c r="AN5" s="53" t="s">
        <v>93</v>
      </c>
      <c r="AO5" s="54" t="s">
        <v>94</v>
      </c>
    </row>
    <row r="6" ht="14.25" customHeight="1">
      <c r="A6" s="47">
        <v>1.0</v>
      </c>
      <c r="B6" s="48">
        <v>3.0</v>
      </c>
      <c r="C6" s="55">
        <v>850.0</v>
      </c>
      <c r="D6" s="55">
        <v>850.0</v>
      </c>
      <c r="E6" s="55">
        <v>850.0</v>
      </c>
      <c r="F6" s="55">
        <v>849.0</v>
      </c>
      <c r="G6" s="55">
        <v>849.0</v>
      </c>
      <c r="H6" s="55">
        <v>848.0</v>
      </c>
      <c r="I6" s="55">
        <v>847.0</v>
      </c>
      <c r="J6" s="55">
        <v>846.0</v>
      </c>
      <c r="K6" s="55">
        <v>845.0</v>
      </c>
      <c r="L6" s="55">
        <v>843.0</v>
      </c>
      <c r="M6" s="55">
        <v>842.0</v>
      </c>
      <c r="N6" s="55">
        <v>840.0</v>
      </c>
      <c r="O6" s="55">
        <v>839.0</v>
      </c>
      <c r="P6" s="55">
        <v>837.0</v>
      </c>
      <c r="Q6" s="55">
        <v>835.0</v>
      </c>
      <c r="R6" s="55">
        <v>833.0</v>
      </c>
      <c r="S6" s="55">
        <v>831.0</v>
      </c>
      <c r="T6" s="55">
        <v>829.0</v>
      </c>
      <c r="U6" s="55">
        <v>827.0</v>
      </c>
      <c r="V6" s="55">
        <v>825.0</v>
      </c>
      <c r="W6" s="55">
        <v>823.0</v>
      </c>
      <c r="X6" s="55">
        <v>821.0</v>
      </c>
      <c r="Y6" s="55">
        <v>819.0</v>
      </c>
      <c r="Z6" s="55">
        <v>817.0</v>
      </c>
      <c r="AA6" s="55">
        <v>816.0</v>
      </c>
      <c r="AB6" s="55">
        <v>814.0</v>
      </c>
      <c r="AC6" s="55">
        <v>812.0</v>
      </c>
      <c r="AD6" s="55">
        <v>811.0</v>
      </c>
      <c r="AE6" s="55">
        <v>809.0</v>
      </c>
      <c r="AF6" s="55">
        <v>808.0</v>
      </c>
      <c r="AG6" s="55">
        <v>807.0</v>
      </c>
      <c r="AH6" s="55">
        <v>806.0</v>
      </c>
      <c r="AI6" s="55">
        <v>805.0</v>
      </c>
      <c r="AJ6" s="55">
        <v>805.0</v>
      </c>
      <c r="AK6" s="55">
        <v>804.0</v>
      </c>
      <c r="AL6" s="55">
        <v>804.0</v>
      </c>
      <c r="AN6" s="53" t="s">
        <v>95</v>
      </c>
      <c r="AO6" s="54" t="s">
        <v>96</v>
      </c>
    </row>
    <row r="7" ht="14.25" customHeight="1">
      <c r="A7" s="47">
        <v>1.0</v>
      </c>
      <c r="B7" s="48">
        <v>4.0</v>
      </c>
      <c r="C7" s="55">
        <v>857.0</v>
      </c>
      <c r="D7" s="55">
        <v>857.0</v>
      </c>
      <c r="E7" s="55">
        <v>857.0</v>
      </c>
      <c r="F7" s="55">
        <v>856.0</v>
      </c>
      <c r="G7" s="55">
        <v>855.0</v>
      </c>
      <c r="H7" s="55">
        <v>854.0</v>
      </c>
      <c r="I7" s="55">
        <v>853.0</v>
      </c>
      <c r="J7" s="55">
        <v>852.0</v>
      </c>
      <c r="K7" s="55">
        <v>850.0</v>
      </c>
      <c r="L7" s="55">
        <v>848.0</v>
      </c>
      <c r="M7" s="55">
        <v>846.0</v>
      </c>
      <c r="N7" s="55">
        <v>844.0</v>
      </c>
      <c r="O7" s="55">
        <v>842.0</v>
      </c>
      <c r="P7" s="55">
        <v>840.0</v>
      </c>
      <c r="Q7" s="55">
        <v>837.0</v>
      </c>
      <c r="R7" s="55">
        <v>835.0</v>
      </c>
      <c r="S7" s="55">
        <v>832.0</v>
      </c>
      <c r="T7" s="55">
        <v>830.0</v>
      </c>
      <c r="U7" s="55">
        <v>827.0</v>
      </c>
      <c r="V7" s="55">
        <v>824.0</v>
      </c>
      <c r="W7" s="55">
        <v>821.0</v>
      </c>
      <c r="X7" s="55">
        <v>819.0</v>
      </c>
      <c r="Y7" s="55">
        <v>816.0</v>
      </c>
      <c r="Z7" s="55">
        <v>814.0</v>
      </c>
      <c r="AA7" s="55">
        <v>811.0</v>
      </c>
      <c r="AB7" s="55">
        <v>809.0</v>
      </c>
      <c r="AC7" s="55">
        <v>807.0</v>
      </c>
      <c r="AD7" s="55">
        <v>805.0</v>
      </c>
      <c r="AE7" s="55">
        <v>803.0</v>
      </c>
      <c r="AF7" s="55">
        <v>801.0</v>
      </c>
      <c r="AG7" s="55">
        <v>800.0</v>
      </c>
      <c r="AH7" s="55">
        <v>799.0</v>
      </c>
      <c r="AI7" s="55">
        <v>798.0</v>
      </c>
      <c r="AJ7" s="55">
        <v>797.0</v>
      </c>
      <c r="AK7" s="55">
        <v>796.0</v>
      </c>
      <c r="AL7" s="55">
        <v>796.0</v>
      </c>
      <c r="AN7" s="53" t="s">
        <v>97</v>
      </c>
      <c r="AO7" s="54">
        <v>11.0</v>
      </c>
    </row>
    <row r="8" ht="14.25" customHeight="1">
      <c r="A8" s="47">
        <v>1.0</v>
      </c>
      <c r="B8" s="48">
        <v>5.0</v>
      </c>
      <c r="C8" s="55">
        <v>864.0</v>
      </c>
      <c r="D8" s="55">
        <v>864.0</v>
      </c>
      <c r="E8" s="55">
        <v>864.0</v>
      </c>
      <c r="F8" s="55">
        <v>863.0</v>
      </c>
      <c r="G8" s="55">
        <v>862.0</v>
      </c>
      <c r="H8" s="55">
        <v>861.0</v>
      </c>
      <c r="I8" s="55">
        <v>859.0</v>
      </c>
      <c r="J8" s="55">
        <v>857.0</v>
      </c>
      <c r="K8" s="55">
        <v>855.0</v>
      </c>
      <c r="L8" s="55">
        <v>853.0</v>
      </c>
      <c r="M8" s="55">
        <v>851.0</v>
      </c>
      <c r="N8" s="55">
        <v>848.0</v>
      </c>
      <c r="O8" s="55">
        <v>845.0</v>
      </c>
      <c r="P8" s="55">
        <v>843.0</v>
      </c>
      <c r="Q8" s="55">
        <v>839.0</v>
      </c>
      <c r="R8" s="55">
        <v>836.0</v>
      </c>
      <c r="S8" s="55">
        <v>833.0</v>
      </c>
      <c r="T8" s="55">
        <v>830.0</v>
      </c>
      <c r="U8" s="55">
        <v>826.0</v>
      </c>
      <c r="V8" s="55">
        <v>823.0</v>
      </c>
      <c r="W8" s="55">
        <v>820.0</v>
      </c>
      <c r="X8" s="55">
        <v>816.0</v>
      </c>
      <c r="Y8" s="55">
        <v>813.0</v>
      </c>
      <c r="Z8" s="55">
        <v>810.0</v>
      </c>
      <c r="AA8" s="55">
        <v>807.0</v>
      </c>
      <c r="AB8" s="55">
        <v>804.0</v>
      </c>
      <c r="AC8" s="55">
        <v>802.0</v>
      </c>
      <c r="AD8" s="55">
        <v>799.0</v>
      </c>
      <c r="AE8" s="55">
        <v>797.0</v>
      </c>
      <c r="AF8" s="55">
        <v>795.0</v>
      </c>
      <c r="AG8" s="55">
        <v>793.0</v>
      </c>
      <c r="AH8" s="55">
        <v>791.0</v>
      </c>
      <c r="AI8" s="55">
        <v>790.0</v>
      </c>
      <c r="AJ8" s="55">
        <v>789.0</v>
      </c>
      <c r="AK8" s="55">
        <v>788.0</v>
      </c>
      <c r="AL8" s="55">
        <v>788.0</v>
      </c>
      <c r="AN8" s="53" t="s">
        <v>98</v>
      </c>
      <c r="AO8" s="54">
        <v>10.0</v>
      </c>
    </row>
    <row r="9" ht="14.25" customHeight="1">
      <c r="A9" s="47">
        <v>1.0</v>
      </c>
      <c r="B9" s="48">
        <v>6.0</v>
      </c>
      <c r="C9" s="55">
        <v>871.0</v>
      </c>
      <c r="D9" s="55">
        <v>871.0</v>
      </c>
      <c r="E9" s="55">
        <v>870.0</v>
      </c>
      <c r="F9" s="55">
        <v>869.0</v>
      </c>
      <c r="G9" s="55">
        <v>868.0</v>
      </c>
      <c r="H9" s="55">
        <v>867.0</v>
      </c>
      <c r="I9" s="55">
        <v>865.0</v>
      </c>
      <c r="J9" s="55">
        <v>863.0</v>
      </c>
      <c r="K9" s="55">
        <v>861.0</v>
      </c>
      <c r="L9" s="55">
        <v>858.0</v>
      </c>
      <c r="M9" s="55">
        <v>855.0</v>
      </c>
      <c r="N9" s="55">
        <v>852.0</v>
      </c>
      <c r="O9" s="55">
        <v>849.0</v>
      </c>
      <c r="P9" s="55">
        <v>845.0</v>
      </c>
      <c r="Q9" s="55">
        <v>841.0</v>
      </c>
      <c r="R9" s="55">
        <v>838.0</v>
      </c>
      <c r="S9" s="55">
        <v>834.0</v>
      </c>
      <c r="T9" s="55">
        <v>830.0</v>
      </c>
      <c r="U9" s="55">
        <v>826.0</v>
      </c>
      <c r="V9" s="55">
        <v>822.0</v>
      </c>
      <c r="W9" s="55">
        <v>818.0</v>
      </c>
      <c r="X9" s="55">
        <v>814.0</v>
      </c>
      <c r="Y9" s="55">
        <v>810.0</v>
      </c>
      <c r="Z9" s="55">
        <v>806.0</v>
      </c>
      <c r="AA9" s="55">
        <v>803.0</v>
      </c>
      <c r="AB9" s="55">
        <v>799.0</v>
      </c>
      <c r="AC9" s="55">
        <v>796.0</v>
      </c>
      <c r="AD9" s="55">
        <v>793.0</v>
      </c>
      <c r="AE9" s="55">
        <v>790.0</v>
      </c>
      <c r="AF9" s="55">
        <v>788.0</v>
      </c>
      <c r="AG9" s="55">
        <v>786.0</v>
      </c>
      <c r="AH9" s="55">
        <v>784.0</v>
      </c>
      <c r="AI9" s="55">
        <v>782.0</v>
      </c>
      <c r="AJ9" s="55">
        <v>781.0</v>
      </c>
      <c r="AK9" s="55">
        <v>780.0</v>
      </c>
      <c r="AL9" s="55">
        <v>779.0</v>
      </c>
      <c r="AN9" s="53" t="s">
        <v>99</v>
      </c>
      <c r="AO9" s="54">
        <v>10.0</v>
      </c>
    </row>
    <row r="10" ht="14.25" customHeight="1">
      <c r="A10" s="47">
        <v>1.0</v>
      </c>
      <c r="B10" s="48">
        <v>7.0</v>
      </c>
      <c r="C10" s="55">
        <v>878.0</v>
      </c>
      <c r="D10" s="55">
        <v>877.0</v>
      </c>
      <c r="E10" s="55">
        <v>877.0</v>
      </c>
      <c r="F10" s="55">
        <v>876.0</v>
      </c>
      <c r="G10" s="55">
        <v>874.0</v>
      </c>
      <c r="H10" s="55">
        <v>873.0</v>
      </c>
      <c r="I10" s="55">
        <v>871.0</v>
      </c>
      <c r="J10" s="55">
        <v>868.0</v>
      </c>
      <c r="K10" s="55">
        <v>866.0</v>
      </c>
      <c r="L10" s="55">
        <v>862.0</v>
      </c>
      <c r="M10" s="55">
        <v>859.0</v>
      </c>
      <c r="N10" s="55">
        <v>856.0</v>
      </c>
      <c r="O10" s="55">
        <v>852.0</v>
      </c>
      <c r="P10" s="55">
        <v>848.0</v>
      </c>
      <c r="Q10" s="55">
        <v>843.0</v>
      </c>
      <c r="R10" s="55">
        <v>839.0</v>
      </c>
      <c r="S10" s="55">
        <v>835.0</v>
      </c>
      <c r="T10" s="55">
        <v>830.0</v>
      </c>
      <c r="U10" s="55">
        <v>825.0</v>
      </c>
      <c r="V10" s="55">
        <v>821.0</v>
      </c>
      <c r="W10" s="55">
        <v>816.0</v>
      </c>
      <c r="X10" s="55">
        <v>811.0</v>
      </c>
      <c r="Y10" s="55">
        <v>807.0</v>
      </c>
      <c r="Z10" s="55">
        <v>803.0</v>
      </c>
      <c r="AA10" s="55">
        <v>798.0</v>
      </c>
      <c r="AB10" s="55">
        <v>794.0</v>
      </c>
      <c r="AC10" s="55">
        <v>791.0</v>
      </c>
      <c r="AD10" s="55">
        <v>787.0</v>
      </c>
      <c r="AE10" s="55">
        <v>784.0</v>
      </c>
      <c r="AF10" s="55">
        <v>781.0</v>
      </c>
      <c r="AG10" s="55">
        <v>778.0</v>
      </c>
      <c r="AH10" s="55">
        <v>776.0</v>
      </c>
      <c r="AI10" s="55">
        <v>774.0</v>
      </c>
      <c r="AJ10" s="55">
        <v>773.0</v>
      </c>
      <c r="AK10" s="55">
        <v>772.0</v>
      </c>
      <c r="AL10" s="55">
        <v>771.0</v>
      </c>
      <c r="AN10" s="53" t="s">
        <v>100</v>
      </c>
      <c r="AO10" s="54">
        <v>3.0</v>
      </c>
    </row>
    <row r="11" ht="14.25" customHeight="1">
      <c r="A11" s="47">
        <v>1.0</v>
      </c>
      <c r="B11" s="48">
        <v>8.0</v>
      </c>
      <c r="C11" s="55">
        <v>884.0</v>
      </c>
      <c r="D11" s="55">
        <v>884.0</v>
      </c>
      <c r="E11" s="55">
        <v>883.0</v>
      </c>
      <c r="F11" s="55">
        <v>882.0</v>
      </c>
      <c r="G11" s="55">
        <v>881.0</v>
      </c>
      <c r="H11" s="55">
        <v>879.0</v>
      </c>
      <c r="I11" s="55">
        <v>876.0</v>
      </c>
      <c r="J11" s="55">
        <v>873.0</v>
      </c>
      <c r="K11" s="55">
        <v>870.0</v>
      </c>
      <c r="L11" s="55">
        <v>867.0</v>
      </c>
      <c r="M11" s="55">
        <v>863.0</v>
      </c>
      <c r="N11" s="55">
        <v>859.0</v>
      </c>
      <c r="O11" s="55">
        <v>855.0</v>
      </c>
      <c r="P11" s="55">
        <v>850.0</v>
      </c>
      <c r="Q11" s="55">
        <v>845.0</v>
      </c>
      <c r="R11" s="55">
        <v>840.0</v>
      </c>
      <c r="S11" s="55">
        <v>835.0</v>
      </c>
      <c r="T11" s="55">
        <v>830.0</v>
      </c>
      <c r="U11" s="55">
        <v>825.0</v>
      </c>
      <c r="V11" s="55">
        <v>819.0</v>
      </c>
      <c r="W11" s="55">
        <v>814.0</v>
      </c>
      <c r="X11" s="55">
        <v>809.0</v>
      </c>
      <c r="Y11" s="55">
        <v>804.0</v>
      </c>
      <c r="Z11" s="55">
        <v>799.0</v>
      </c>
      <c r="AA11" s="55">
        <v>794.0</v>
      </c>
      <c r="AB11" s="55">
        <v>789.0</v>
      </c>
      <c r="AC11" s="55">
        <v>785.0</v>
      </c>
      <c r="AD11" s="55">
        <v>781.0</v>
      </c>
      <c r="AE11" s="55">
        <v>777.0</v>
      </c>
      <c r="AF11" s="55">
        <v>774.0</v>
      </c>
      <c r="AG11" s="55">
        <v>771.0</v>
      </c>
      <c r="AH11" s="55">
        <v>768.0</v>
      </c>
      <c r="AI11" s="55">
        <v>766.0</v>
      </c>
      <c r="AJ11" s="55">
        <v>764.0</v>
      </c>
      <c r="AK11" s="55">
        <v>763.0</v>
      </c>
      <c r="AL11" s="55">
        <v>762.0</v>
      </c>
      <c r="AN11" s="53" t="s">
        <v>101</v>
      </c>
      <c r="AO11" s="54" t="s">
        <v>96</v>
      </c>
    </row>
    <row r="12" ht="14.25" customHeight="1">
      <c r="A12" s="47">
        <v>1.0</v>
      </c>
      <c r="B12" s="48">
        <v>9.0</v>
      </c>
      <c r="C12" s="55">
        <v>890.0</v>
      </c>
      <c r="D12" s="55">
        <v>890.0</v>
      </c>
      <c r="E12" s="55">
        <v>889.0</v>
      </c>
      <c r="F12" s="55">
        <v>888.0</v>
      </c>
      <c r="G12" s="55">
        <v>886.0</v>
      </c>
      <c r="H12" s="55">
        <v>884.0</v>
      </c>
      <c r="I12" s="55">
        <v>882.0</v>
      </c>
      <c r="J12" s="55">
        <v>878.0</v>
      </c>
      <c r="K12" s="55">
        <v>875.0</v>
      </c>
      <c r="L12" s="55">
        <v>871.0</v>
      </c>
      <c r="M12" s="55">
        <v>867.0</v>
      </c>
      <c r="N12" s="55">
        <v>862.0</v>
      </c>
      <c r="O12" s="55">
        <v>857.0</v>
      </c>
      <c r="P12" s="55">
        <v>852.0</v>
      </c>
      <c r="Q12" s="55">
        <v>847.0</v>
      </c>
      <c r="R12" s="55">
        <v>841.0</v>
      </c>
      <c r="S12" s="55">
        <v>836.0</v>
      </c>
      <c r="T12" s="55">
        <v>830.0</v>
      </c>
      <c r="U12" s="55">
        <v>824.0</v>
      </c>
      <c r="V12" s="55">
        <v>818.0</v>
      </c>
      <c r="W12" s="55">
        <v>812.0</v>
      </c>
      <c r="X12" s="55">
        <v>806.0</v>
      </c>
      <c r="Y12" s="55">
        <v>800.0</v>
      </c>
      <c r="Z12" s="55">
        <v>795.0</v>
      </c>
      <c r="AA12" s="55">
        <v>789.0</v>
      </c>
      <c r="AB12" s="55">
        <v>784.0</v>
      </c>
      <c r="AC12" s="55">
        <v>779.0</v>
      </c>
      <c r="AD12" s="55">
        <v>775.0</v>
      </c>
      <c r="AE12" s="55">
        <v>770.0</v>
      </c>
      <c r="AF12" s="55">
        <v>767.0</v>
      </c>
      <c r="AG12" s="55">
        <v>763.0</v>
      </c>
      <c r="AH12" s="55">
        <v>760.0</v>
      </c>
      <c r="AI12" s="55">
        <v>758.0</v>
      </c>
      <c r="AJ12" s="55">
        <v>756.0</v>
      </c>
      <c r="AK12" s="55">
        <v>755.0</v>
      </c>
      <c r="AL12" s="55">
        <v>754.0</v>
      </c>
      <c r="AN12" s="53" t="s">
        <v>102</v>
      </c>
      <c r="AO12" s="54">
        <v>2.0</v>
      </c>
    </row>
    <row r="13" ht="14.25" customHeight="1">
      <c r="A13" s="47">
        <v>1.0</v>
      </c>
      <c r="B13" s="48">
        <v>10.0</v>
      </c>
      <c r="C13" s="55">
        <v>896.0</v>
      </c>
      <c r="D13" s="55">
        <v>896.0</v>
      </c>
      <c r="E13" s="55">
        <v>895.0</v>
      </c>
      <c r="F13" s="55">
        <v>894.0</v>
      </c>
      <c r="G13" s="55">
        <v>892.0</v>
      </c>
      <c r="H13" s="55">
        <v>890.0</v>
      </c>
      <c r="I13" s="55">
        <v>887.0</v>
      </c>
      <c r="J13" s="55">
        <v>883.0</v>
      </c>
      <c r="K13" s="55">
        <v>880.0</v>
      </c>
      <c r="L13" s="55">
        <v>875.0</v>
      </c>
      <c r="M13" s="55">
        <v>871.0</v>
      </c>
      <c r="N13" s="55">
        <v>866.0</v>
      </c>
      <c r="O13" s="55">
        <v>860.0</v>
      </c>
      <c r="P13" s="55">
        <v>855.0</v>
      </c>
      <c r="Q13" s="55">
        <v>849.0</v>
      </c>
      <c r="R13" s="55">
        <v>842.0</v>
      </c>
      <c r="S13" s="55">
        <v>836.0</v>
      </c>
      <c r="T13" s="55">
        <v>830.0</v>
      </c>
      <c r="U13" s="55">
        <v>823.0</v>
      </c>
      <c r="V13" s="55">
        <v>817.0</v>
      </c>
      <c r="W13" s="55">
        <v>810.0</v>
      </c>
      <c r="X13" s="55">
        <v>803.0</v>
      </c>
      <c r="Y13" s="55">
        <v>797.0</v>
      </c>
      <c r="Z13" s="55">
        <v>791.0</v>
      </c>
      <c r="AA13" s="55">
        <v>785.0</v>
      </c>
      <c r="AB13" s="55">
        <v>779.0</v>
      </c>
      <c r="AC13" s="55">
        <v>773.0</v>
      </c>
      <c r="AD13" s="55">
        <v>768.0</v>
      </c>
      <c r="AE13" s="55">
        <v>764.0</v>
      </c>
      <c r="AF13" s="55">
        <v>760.0</v>
      </c>
      <c r="AG13" s="55">
        <v>756.0</v>
      </c>
      <c r="AH13" s="55">
        <v>753.0</v>
      </c>
      <c r="AI13" s="55">
        <v>750.0</v>
      </c>
      <c r="AJ13" s="55">
        <v>748.0</v>
      </c>
      <c r="AK13" s="55">
        <v>746.0</v>
      </c>
      <c r="AL13" s="55">
        <v>745.0</v>
      </c>
      <c r="AN13" s="53" t="s">
        <v>103</v>
      </c>
      <c r="AO13" s="54">
        <v>2.0</v>
      </c>
    </row>
    <row r="14" ht="14.25" customHeight="1">
      <c r="A14" s="47">
        <v>1.0</v>
      </c>
      <c r="B14" s="48">
        <v>11.0</v>
      </c>
      <c r="C14" s="55">
        <v>902.0</v>
      </c>
      <c r="D14" s="55">
        <v>902.0</v>
      </c>
      <c r="E14" s="55">
        <v>901.0</v>
      </c>
      <c r="F14" s="55">
        <v>900.0</v>
      </c>
      <c r="G14" s="55">
        <v>898.0</v>
      </c>
      <c r="H14" s="55">
        <v>895.0</v>
      </c>
      <c r="I14" s="55">
        <v>892.0</v>
      </c>
      <c r="J14" s="55">
        <v>888.0</v>
      </c>
      <c r="K14" s="55">
        <v>884.0</v>
      </c>
      <c r="L14" s="55">
        <v>879.0</v>
      </c>
      <c r="M14" s="55">
        <v>874.0</v>
      </c>
      <c r="N14" s="55">
        <v>869.0</v>
      </c>
      <c r="O14" s="55">
        <v>863.0</v>
      </c>
      <c r="P14" s="55">
        <v>857.0</v>
      </c>
      <c r="Q14" s="55">
        <v>850.0</v>
      </c>
      <c r="R14" s="55">
        <v>843.0</v>
      </c>
      <c r="S14" s="55">
        <v>836.0</v>
      </c>
      <c r="T14" s="55">
        <v>829.0</v>
      </c>
      <c r="U14" s="55">
        <v>822.0</v>
      </c>
      <c r="V14" s="55">
        <v>815.0</v>
      </c>
      <c r="W14" s="55">
        <v>808.0</v>
      </c>
      <c r="X14" s="55">
        <v>801.0</v>
      </c>
      <c r="Y14" s="55">
        <v>794.0</v>
      </c>
      <c r="Z14" s="55">
        <v>787.0</v>
      </c>
      <c r="AA14" s="55">
        <v>780.0</v>
      </c>
      <c r="AB14" s="55">
        <v>774.0</v>
      </c>
      <c r="AC14" s="55">
        <v>768.0</v>
      </c>
      <c r="AD14" s="55">
        <v>762.0</v>
      </c>
      <c r="AE14" s="55">
        <v>757.0</v>
      </c>
      <c r="AF14" s="55">
        <v>752.0</v>
      </c>
      <c r="AG14" s="55">
        <v>748.0</v>
      </c>
      <c r="AH14" s="55">
        <v>745.0</v>
      </c>
      <c r="AI14" s="55">
        <v>742.0</v>
      </c>
      <c r="AJ14" s="55">
        <v>739.0</v>
      </c>
      <c r="AK14" s="55">
        <v>738.0</v>
      </c>
      <c r="AL14" s="55">
        <v>737.0</v>
      </c>
      <c r="AN14" s="53" t="s">
        <v>104</v>
      </c>
      <c r="AO14" s="54" t="s">
        <v>94</v>
      </c>
    </row>
    <row r="15" ht="14.25" customHeight="1">
      <c r="A15" s="47">
        <v>1.0</v>
      </c>
      <c r="B15" s="48">
        <v>12.0</v>
      </c>
      <c r="C15" s="55">
        <v>908.0</v>
      </c>
      <c r="D15" s="55">
        <v>908.0</v>
      </c>
      <c r="E15" s="55">
        <v>907.0</v>
      </c>
      <c r="F15" s="55">
        <v>905.0</v>
      </c>
      <c r="G15" s="55">
        <v>903.0</v>
      </c>
      <c r="H15" s="55">
        <v>900.0</v>
      </c>
      <c r="I15" s="55">
        <v>897.0</v>
      </c>
      <c r="J15" s="55">
        <v>893.0</v>
      </c>
      <c r="K15" s="55">
        <v>888.0</v>
      </c>
      <c r="L15" s="55">
        <v>883.0</v>
      </c>
      <c r="M15" s="55">
        <v>878.0</v>
      </c>
      <c r="N15" s="55">
        <v>872.0</v>
      </c>
      <c r="O15" s="55">
        <v>865.0</v>
      </c>
      <c r="P15" s="55">
        <v>859.0</v>
      </c>
      <c r="Q15" s="55">
        <v>852.0</v>
      </c>
      <c r="R15" s="55">
        <v>844.0</v>
      </c>
      <c r="S15" s="55">
        <v>837.0</v>
      </c>
      <c r="T15" s="55">
        <v>829.0</v>
      </c>
      <c r="U15" s="55">
        <v>821.0</v>
      </c>
      <c r="V15" s="55">
        <v>813.0</v>
      </c>
      <c r="W15" s="55">
        <v>806.0</v>
      </c>
      <c r="X15" s="55">
        <v>798.0</v>
      </c>
      <c r="Y15" s="55">
        <v>790.0</v>
      </c>
      <c r="Z15" s="55">
        <v>783.0</v>
      </c>
      <c r="AA15" s="55">
        <v>775.0</v>
      </c>
      <c r="AB15" s="55">
        <v>769.0</v>
      </c>
      <c r="AC15" s="55">
        <v>762.0</v>
      </c>
      <c r="AD15" s="55">
        <v>756.0</v>
      </c>
      <c r="AE15" s="55">
        <v>750.0</v>
      </c>
      <c r="AF15" s="55">
        <v>745.0</v>
      </c>
      <c r="AG15" s="55">
        <v>741.0</v>
      </c>
      <c r="AH15" s="55">
        <v>737.0</v>
      </c>
      <c r="AI15" s="55">
        <v>734.0</v>
      </c>
      <c r="AJ15" s="55">
        <v>731.0</v>
      </c>
      <c r="AK15" s="55">
        <v>729.0</v>
      </c>
      <c r="AL15" s="55">
        <v>728.0</v>
      </c>
      <c r="AN15" s="53" t="s">
        <v>105</v>
      </c>
      <c r="AO15" s="54">
        <v>21.0</v>
      </c>
    </row>
    <row r="16" ht="14.25" customHeight="1">
      <c r="A16" s="47">
        <v>1.0</v>
      </c>
      <c r="B16" s="48">
        <v>13.0</v>
      </c>
      <c r="C16" s="55">
        <v>914.0</v>
      </c>
      <c r="D16" s="55">
        <v>913.0</v>
      </c>
      <c r="E16" s="55">
        <v>912.0</v>
      </c>
      <c r="F16" s="55">
        <v>910.0</v>
      </c>
      <c r="G16" s="55">
        <v>908.0</v>
      </c>
      <c r="H16" s="55">
        <v>905.0</v>
      </c>
      <c r="I16" s="55">
        <v>901.0</v>
      </c>
      <c r="J16" s="55">
        <v>897.0</v>
      </c>
      <c r="K16" s="55">
        <v>892.0</v>
      </c>
      <c r="L16" s="55">
        <v>887.0</v>
      </c>
      <c r="M16" s="55">
        <v>881.0</v>
      </c>
      <c r="N16" s="55">
        <v>875.0</v>
      </c>
      <c r="O16" s="55">
        <v>868.0</v>
      </c>
      <c r="P16" s="55">
        <v>861.0</v>
      </c>
      <c r="Q16" s="55">
        <v>853.0</v>
      </c>
      <c r="R16" s="55">
        <v>845.0</v>
      </c>
      <c r="S16" s="55">
        <v>837.0</v>
      </c>
      <c r="T16" s="55">
        <v>829.0</v>
      </c>
      <c r="U16" s="55">
        <v>820.0</v>
      </c>
      <c r="V16" s="55">
        <v>812.0</v>
      </c>
      <c r="W16" s="55">
        <v>803.0</v>
      </c>
      <c r="X16" s="55">
        <v>795.0</v>
      </c>
      <c r="Y16" s="55">
        <v>787.0</v>
      </c>
      <c r="Z16" s="55">
        <v>779.0</v>
      </c>
      <c r="AA16" s="55">
        <v>771.0</v>
      </c>
      <c r="AB16" s="55">
        <v>763.0</v>
      </c>
      <c r="AC16" s="55">
        <v>756.0</v>
      </c>
      <c r="AD16" s="55">
        <v>750.0</v>
      </c>
      <c r="AE16" s="55">
        <v>743.0</v>
      </c>
      <c r="AF16" s="55">
        <v>738.0</v>
      </c>
      <c r="AG16" s="55">
        <v>733.0</v>
      </c>
      <c r="AH16" s="55">
        <v>729.0</v>
      </c>
      <c r="AI16" s="55">
        <v>726.0</v>
      </c>
      <c r="AJ16" s="55">
        <v>723.0</v>
      </c>
      <c r="AK16" s="55">
        <v>721.0</v>
      </c>
      <c r="AL16" s="55">
        <v>720.0</v>
      </c>
      <c r="AN16" s="53" t="s">
        <v>106</v>
      </c>
      <c r="AO16" s="54" t="s">
        <v>107</v>
      </c>
    </row>
    <row r="17" ht="14.25" customHeight="1">
      <c r="A17" s="47">
        <v>1.0</v>
      </c>
      <c r="B17" s="48">
        <v>14.0</v>
      </c>
      <c r="C17" s="55">
        <v>919.0</v>
      </c>
      <c r="D17" s="55">
        <v>919.0</v>
      </c>
      <c r="E17" s="55">
        <v>917.0</v>
      </c>
      <c r="F17" s="55">
        <v>916.0</v>
      </c>
      <c r="G17" s="55">
        <v>913.0</v>
      </c>
      <c r="H17" s="55">
        <v>910.0</v>
      </c>
      <c r="I17" s="55">
        <v>906.0</v>
      </c>
      <c r="J17" s="55">
        <v>901.0</v>
      </c>
      <c r="K17" s="55">
        <v>896.0</v>
      </c>
      <c r="L17" s="55">
        <v>890.0</v>
      </c>
      <c r="M17" s="55">
        <v>884.0</v>
      </c>
      <c r="N17" s="55">
        <v>877.0</v>
      </c>
      <c r="O17" s="55">
        <v>870.0</v>
      </c>
      <c r="P17" s="55">
        <v>862.0</v>
      </c>
      <c r="Q17" s="55">
        <v>854.0</v>
      </c>
      <c r="R17" s="55">
        <v>846.0</v>
      </c>
      <c r="S17" s="55">
        <v>837.0</v>
      </c>
      <c r="T17" s="55">
        <v>828.0</v>
      </c>
      <c r="U17" s="55">
        <v>819.0</v>
      </c>
      <c r="V17" s="55">
        <v>810.0</v>
      </c>
      <c r="W17" s="55">
        <v>801.0</v>
      </c>
      <c r="X17" s="55">
        <v>792.0</v>
      </c>
      <c r="Y17" s="55">
        <v>783.0</v>
      </c>
      <c r="Z17" s="55">
        <v>774.0</v>
      </c>
      <c r="AA17" s="55">
        <v>766.0</v>
      </c>
      <c r="AB17" s="55">
        <v>758.0</v>
      </c>
      <c r="AC17" s="55">
        <v>750.0</v>
      </c>
      <c r="AD17" s="55">
        <v>743.0</v>
      </c>
      <c r="AE17" s="55">
        <v>737.0</v>
      </c>
      <c r="AF17" s="55">
        <v>731.0</v>
      </c>
      <c r="AG17" s="55">
        <v>726.0</v>
      </c>
      <c r="AH17" s="55">
        <v>721.0</v>
      </c>
      <c r="AI17" s="55">
        <v>717.0</v>
      </c>
      <c r="AJ17" s="55">
        <v>715.0</v>
      </c>
      <c r="AK17" s="55">
        <v>713.0</v>
      </c>
      <c r="AL17" s="55">
        <v>711.0</v>
      </c>
      <c r="AN17" s="53" t="s">
        <v>108</v>
      </c>
      <c r="AO17" s="54">
        <v>12.0</v>
      </c>
    </row>
    <row r="18" ht="14.25" customHeight="1">
      <c r="A18" s="47">
        <v>1.0</v>
      </c>
      <c r="B18" s="48">
        <v>15.0</v>
      </c>
      <c r="C18" s="55">
        <v>924.0</v>
      </c>
      <c r="D18" s="55">
        <v>924.0</v>
      </c>
      <c r="E18" s="55">
        <v>922.0</v>
      </c>
      <c r="F18" s="55">
        <v>921.0</v>
      </c>
      <c r="G18" s="55">
        <v>918.0</v>
      </c>
      <c r="H18" s="55">
        <v>914.0</v>
      </c>
      <c r="I18" s="55">
        <v>910.0</v>
      </c>
      <c r="J18" s="55">
        <v>905.0</v>
      </c>
      <c r="K18" s="55">
        <v>900.0</v>
      </c>
      <c r="L18" s="55">
        <v>894.0</v>
      </c>
      <c r="M18" s="55">
        <v>887.0</v>
      </c>
      <c r="N18" s="55">
        <v>880.0</v>
      </c>
      <c r="O18" s="55">
        <v>872.0</v>
      </c>
      <c r="P18" s="55">
        <v>864.0</v>
      </c>
      <c r="Q18" s="55">
        <v>855.0</v>
      </c>
      <c r="R18" s="55">
        <v>846.0</v>
      </c>
      <c r="S18" s="55">
        <v>837.0</v>
      </c>
      <c r="T18" s="55">
        <v>828.0</v>
      </c>
      <c r="U18" s="55">
        <v>818.0</v>
      </c>
      <c r="V18" s="55">
        <v>809.0</v>
      </c>
      <c r="W18" s="55">
        <v>799.0</v>
      </c>
      <c r="X18" s="55">
        <v>789.0</v>
      </c>
      <c r="Y18" s="55">
        <v>780.0</v>
      </c>
      <c r="Z18" s="55">
        <v>770.0</v>
      </c>
      <c r="AA18" s="55">
        <v>761.0</v>
      </c>
      <c r="AB18" s="55">
        <v>753.0</v>
      </c>
      <c r="AC18" s="55">
        <v>745.0</v>
      </c>
      <c r="AD18" s="55">
        <v>737.0</v>
      </c>
      <c r="AE18" s="55">
        <v>730.0</v>
      </c>
      <c r="AF18" s="55">
        <v>724.0</v>
      </c>
      <c r="AG18" s="55">
        <v>718.0</v>
      </c>
      <c r="AH18" s="55">
        <v>713.0</v>
      </c>
      <c r="AI18" s="55">
        <v>709.0</v>
      </c>
      <c r="AJ18" s="55">
        <v>707.0</v>
      </c>
      <c r="AK18" s="55">
        <v>704.0</v>
      </c>
      <c r="AL18" s="55">
        <v>703.0</v>
      </c>
      <c r="AN18" s="53" t="s">
        <v>109</v>
      </c>
      <c r="AO18" s="54" t="s">
        <v>110</v>
      </c>
    </row>
    <row r="19" ht="14.25" customHeight="1">
      <c r="A19" s="47">
        <v>1.0</v>
      </c>
      <c r="B19" s="48">
        <v>16.0</v>
      </c>
      <c r="C19" s="55">
        <v>929.0</v>
      </c>
      <c r="D19" s="55">
        <v>929.0</v>
      </c>
      <c r="E19" s="55">
        <v>927.0</v>
      </c>
      <c r="F19" s="55">
        <v>925.0</v>
      </c>
      <c r="G19" s="55">
        <v>922.0</v>
      </c>
      <c r="H19" s="55">
        <v>919.0</v>
      </c>
      <c r="I19" s="55">
        <v>914.0</v>
      </c>
      <c r="J19" s="55">
        <v>909.0</v>
      </c>
      <c r="K19" s="55">
        <v>903.0</v>
      </c>
      <c r="L19" s="55">
        <v>897.0</v>
      </c>
      <c r="M19" s="55">
        <v>890.0</v>
      </c>
      <c r="N19" s="55">
        <v>882.0</v>
      </c>
      <c r="O19" s="55">
        <v>874.0</v>
      </c>
      <c r="P19" s="55">
        <v>866.0</v>
      </c>
      <c r="Q19" s="55">
        <v>856.0</v>
      </c>
      <c r="R19" s="55">
        <v>847.0</v>
      </c>
      <c r="S19" s="55">
        <v>837.0</v>
      </c>
      <c r="T19" s="55">
        <v>827.0</v>
      </c>
      <c r="U19" s="55">
        <v>817.0</v>
      </c>
      <c r="V19" s="55">
        <v>807.0</v>
      </c>
      <c r="W19" s="55">
        <v>796.0</v>
      </c>
      <c r="X19" s="55">
        <v>786.0</v>
      </c>
      <c r="Y19" s="55">
        <v>776.0</v>
      </c>
      <c r="Z19" s="55">
        <v>766.0</v>
      </c>
      <c r="AA19" s="55">
        <v>757.0</v>
      </c>
      <c r="AB19" s="55">
        <v>747.0</v>
      </c>
      <c r="AC19" s="55">
        <v>739.0</v>
      </c>
      <c r="AD19" s="55">
        <v>731.0</v>
      </c>
      <c r="AE19" s="55">
        <v>723.0</v>
      </c>
      <c r="AF19" s="55">
        <v>716.0</v>
      </c>
      <c r="AG19" s="55">
        <v>711.0</v>
      </c>
      <c r="AH19" s="55">
        <v>706.0</v>
      </c>
      <c r="AI19" s="55">
        <v>702.0</v>
      </c>
      <c r="AJ19" s="55">
        <v>698.0</v>
      </c>
      <c r="AK19" s="55">
        <v>697.0</v>
      </c>
      <c r="AL19" s="55">
        <v>695.0</v>
      </c>
      <c r="AN19" s="53" t="s">
        <v>111</v>
      </c>
      <c r="AO19" s="54" t="s">
        <v>96</v>
      </c>
    </row>
    <row r="20" ht="14.25" customHeight="1">
      <c r="A20" s="47">
        <v>1.0</v>
      </c>
      <c r="B20" s="48">
        <v>17.0</v>
      </c>
      <c r="C20" s="55">
        <v>934.0</v>
      </c>
      <c r="D20" s="55">
        <v>933.0</v>
      </c>
      <c r="E20" s="55">
        <v>932.0</v>
      </c>
      <c r="F20" s="55">
        <v>930.0</v>
      </c>
      <c r="G20" s="55">
        <v>927.0</v>
      </c>
      <c r="H20" s="55">
        <v>923.0</v>
      </c>
      <c r="I20" s="55">
        <v>918.0</v>
      </c>
      <c r="J20" s="55">
        <v>913.0</v>
      </c>
      <c r="K20" s="55">
        <v>907.0</v>
      </c>
      <c r="L20" s="55">
        <v>900.0</v>
      </c>
      <c r="M20" s="55">
        <v>893.0</v>
      </c>
      <c r="N20" s="55">
        <v>885.0</v>
      </c>
      <c r="O20" s="55">
        <v>876.0</v>
      </c>
      <c r="P20" s="55">
        <v>867.0</v>
      </c>
      <c r="Q20" s="55">
        <v>857.0</v>
      </c>
      <c r="R20" s="55">
        <v>848.0</v>
      </c>
      <c r="S20" s="55">
        <v>837.0</v>
      </c>
      <c r="T20" s="55">
        <v>827.0</v>
      </c>
      <c r="U20" s="55">
        <v>816.0</v>
      </c>
      <c r="V20" s="55">
        <v>805.0</v>
      </c>
      <c r="W20" s="55">
        <v>794.0</v>
      </c>
      <c r="X20" s="55">
        <v>783.0</v>
      </c>
      <c r="Y20" s="55">
        <v>773.0</v>
      </c>
      <c r="Z20" s="55">
        <v>762.0</v>
      </c>
      <c r="AA20" s="55">
        <v>752.0</v>
      </c>
      <c r="AB20" s="55">
        <v>742.0</v>
      </c>
      <c r="AC20" s="55">
        <v>733.0</v>
      </c>
      <c r="AD20" s="55">
        <v>724.0</v>
      </c>
      <c r="AE20" s="55">
        <v>716.0</v>
      </c>
      <c r="AF20" s="55">
        <v>709.0</v>
      </c>
      <c r="AG20" s="55">
        <v>703.0</v>
      </c>
      <c r="AH20" s="55">
        <v>698.0</v>
      </c>
      <c r="AI20" s="55">
        <v>694.0</v>
      </c>
      <c r="AJ20" s="55">
        <v>691.0</v>
      </c>
      <c r="AK20" s="55">
        <v>688.0</v>
      </c>
      <c r="AL20" s="55">
        <v>687.0</v>
      </c>
      <c r="AN20" s="53" t="s">
        <v>112</v>
      </c>
      <c r="AO20" s="54" t="s">
        <v>113</v>
      </c>
    </row>
    <row r="21" ht="14.25" customHeight="1">
      <c r="A21" s="47">
        <v>1.0</v>
      </c>
      <c r="B21" s="48">
        <v>18.0</v>
      </c>
      <c r="C21" s="55">
        <v>938.0</v>
      </c>
      <c r="D21" s="55">
        <v>938.0</v>
      </c>
      <c r="E21" s="55">
        <v>936.0</v>
      </c>
      <c r="F21" s="55">
        <v>934.0</v>
      </c>
      <c r="G21" s="55">
        <v>931.0</v>
      </c>
      <c r="H21" s="55">
        <v>927.0</v>
      </c>
      <c r="I21" s="55">
        <v>922.0</v>
      </c>
      <c r="J21" s="55">
        <v>917.0</v>
      </c>
      <c r="K21" s="55">
        <v>910.0</v>
      </c>
      <c r="L21" s="55">
        <v>903.0</v>
      </c>
      <c r="M21" s="55">
        <v>895.0</v>
      </c>
      <c r="N21" s="55">
        <v>887.0</v>
      </c>
      <c r="O21" s="55">
        <v>878.0</v>
      </c>
      <c r="P21" s="55">
        <v>868.0</v>
      </c>
      <c r="Q21" s="55">
        <v>858.0</v>
      </c>
      <c r="R21" s="55">
        <v>848.0</v>
      </c>
      <c r="S21" s="55">
        <v>837.0</v>
      </c>
      <c r="T21" s="55">
        <v>826.0</v>
      </c>
      <c r="U21" s="55">
        <v>815.0</v>
      </c>
      <c r="V21" s="55">
        <v>803.0</v>
      </c>
      <c r="W21" s="55">
        <v>792.0</v>
      </c>
      <c r="X21" s="55">
        <v>780.0</v>
      </c>
      <c r="Y21" s="55">
        <v>769.0</v>
      </c>
      <c r="Z21" s="55">
        <v>758.0</v>
      </c>
      <c r="AA21" s="55">
        <v>747.0</v>
      </c>
      <c r="AB21" s="55">
        <v>737.0</v>
      </c>
      <c r="AC21" s="55">
        <v>727.0</v>
      </c>
      <c r="AD21" s="55">
        <v>718.0</v>
      </c>
      <c r="AE21" s="55">
        <v>710.0</v>
      </c>
      <c r="AF21" s="55">
        <v>702.0</v>
      </c>
      <c r="AG21" s="55">
        <v>696.0</v>
      </c>
      <c r="AH21" s="55">
        <v>690.0</v>
      </c>
      <c r="AI21" s="55">
        <v>686.0</v>
      </c>
      <c r="AJ21" s="55">
        <v>683.0</v>
      </c>
      <c r="AK21" s="55">
        <v>680.0</v>
      </c>
      <c r="AL21" s="55">
        <v>679.0</v>
      </c>
      <c r="AN21" s="53" t="s">
        <v>114</v>
      </c>
      <c r="AO21" s="54" t="s">
        <v>113</v>
      </c>
    </row>
    <row r="22" ht="14.25" customHeight="1">
      <c r="A22" s="47">
        <v>1.0</v>
      </c>
      <c r="B22" s="48">
        <v>19.0</v>
      </c>
      <c r="C22" s="55">
        <v>943.0</v>
      </c>
      <c r="D22" s="55">
        <v>942.0</v>
      </c>
      <c r="E22" s="55">
        <v>941.0</v>
      </c>
      <c r="F22" s="55">
        <v>938.0</v>
      </c>
      <c r="G22" s="55">
        <v>935.0</v>
      </c>
      <c r="H22" s="55">
        <v>931.0</v>
      </c>
      <c r="I22" s="55">
        <v>926.0</v>
      </c>
      <c r="J22" s="55">
        <v>920.0</v>
      </c>
      <c r="K22" s="55">
        <v>913.0</v>
      </c>
      <c r="L22" s="55">
        <v>906.0</v>
      </c>
      <c r="M22" s="55">
        <v>898.0</v>
      </c>
      <c r="N22" s="55">
        <v>889.0</v>
      </c>
      <c r="O22" s="55">
        <v>879.0</v>
      </c>
      <c r="P22" s="55">
        <v>870.0</v>
      </c>
      <c r="Q22" s="55">
        <v>859.0</v>
      </c>
      <c r="R22" s="55">
        <v>848.0</v>
      </c>
      <c r="S22" s="55">
        <v>837.0</v>
      </c>
      <c r="T22" s="55">
        <v>825.0</v>
      </c>
      <c r="U22" s="55">
        <v>813.0</v>
      </c>
      <c r="V22" s="55">
        <v>802.0</v>
      </c>
      <c r="W22" s="55">
        <v>790.0</v>
      </c>
      <c r="X22" s="55">
        <v>777.0</v>
      </c>
      <c r="Y22" s="55">
        <v>766.0</v>
      </c>
      <c r="Z22" s="55">
        <v>754.0</v>
      </c>
      <c r="AA22" s="55">
        <v>742.0</v>
      </c>
      <c r="AB22" s="55">
        <v>732.0</v>
      </c>
      <c r="AC22" s="55">
        <v>721.0</v>
      </c>
      <c r="AD22" s="55">
        <v>712.0</v>
      </c>
      <c r="AE22" s="55">
        <v>703.0</v>
      </c>
      <c r="AF22" s="55">
        <v>695.0</v>
      </c>
      <c r="AG22" s="55">
        <v>688.0</v>
      </c>
      <c r="AH22" s="55">
        <v>683.0</v>
      </c>
      <c r="AI22" s="55">
        <v>678.0</v>
      </c>
      <c r="AJ22" s="55">
        <v>675.0</v>
      </c>
      <c r="AK22" s="55">
        <v>672.0</v>
      </c>
      <c r="AL22" s="55">
        <v>671.0</v>
      </c>
      <c r="AN22" s="53" t="s">
        <v>115</v>
      </c>
      <c r="AO22" s="54" t="s">
        <v>113</v>
      </c>
    </row>
    <row r="23" ht="14.25" customHeight="1">
      <c r="A23" s="47">
        <v>1.0</v>
      </c>
      <c r="B23" s="48">
        <v>20.0</v>
      </c>
      <c r="C23" s="55">
        <v>947.0</v>
      </c>
      <c r="D23" s="55">
        <v>946.0</v>
      </c>
      <c r="E23" s="55">
        <v>945.0</v>
      </c>
      <c r="F23" s="55">
        <v>942.0</v>
      </c>
      <c r="G23" s="55">
        <v>939.0</v>
      </c>
      <c r="H23" s="55">
        <v>935.0</v>
      </c>
      <c r="I23" s="55">
        <v>929.0</v>
      </c>
      <c r="J23" s="55">
        <v>923.0</v>
      </c>
      <c r="K23" s="55">
        <v>916.0</v>
      </c>
      <c r="L23" s="55">
        <v>908.0</v>
      </c>
      <c r="M23" s="55">
        <v>900.0</v>
      </c>
      <c r="N23" s="55">
        <v>891.0</v>
      </c>
      <c r="O23" s="55">
        <v>881.0</v>
      </c>
      <c r="P23" s="55">
        <v>870.0</v>
      </c>
      <c r="Q23" s="55">
        <v>859.0</v>
      </c>
      <c r="R23" s="55">
        <v>848.0</v>
      </c>
      <c r="S23" s="55">
        <v>836.0</v>
      </c>
      <c r="T23" s="55">
        <v>824.0</v>
      </c>
      <c r="U23" s="55">
        <v>812.0</v>
      </c>
      <c r="V23" s="55">
        <v>799.0</v>
      </c>
      <c r="W23" s="55">
        <v>787.0</v>
      </c>
      <c r="X23" s="55">
        <v>774.0</v>
      </c>
      <c r="Y23" s="55">
        <v>762.0</v>
      </c>
      <c r="Z23" s="55">
        <v>750.0</v>
      </c>
      <c r="AA23" s="55">
        <v>738.0</v>
      </c>
      <c r="AB23" s="55">
        <v>726.0</v>
      </c>
      <c r="AC23" s="55">
        <v>716.0</v>
      </c>
      <c r="AD23" s="55">
        <v>705.0</v>
      </c>
      <c r="AE23" s="55">
        <v>696.0</v>
      </c>
      <c r="AF23" s="55">
        <v>688.0</v>
      </c>
      <c r="AG23" s="55">
        <v>681.0</v>
      </c>
      <c r="AH23" s="55">
        <v>675.0</v>
      </c>
      <c r="AI23" s="55">
        <v>671.0</v>
      </c>
      <c r="AJ23" s="55">
        <v>667.0</v>
      </c>
      <c r="AK23" s="55">
        <v>664.0</v>
      </c>
      <c r="AL23" s="55">
        <v>663.0</v>
      </c>
      <c r="AN23" s="53" t="s">
        <v>116</v>
      </c>
      <c r="AO23" s="54" t="s">
        <v>113</v>
      </c>
    </row>
    <row r="24" ht="14.25" customHeight="1">
      <c r="A24" s="47">
        <v>1.0</v>
      </c>
      <c r="B24" s="48">
        <v>21.0</v>
      </c>
      <c r="C24" s="55">
        <v>951.0</v>
      </c>
      <c r="D24" s="55">
        <v>950.0</v>
      </c>
      <c r="E24" s="55">
        <v>949.0</v>
      </c>
      <c r="F24" s="55">
        <v>946.0</v>
      </c>
      <c r="G24" s="55">
        <v>943.0</v>
      </c>
      <c r="H24" s="55">
        <v>938.0</v>
      </c>
      <c r="I24" s="55">
        <v>933.0</v>
      </c>
      <c r="J24" s="55">
        <v>926.0</v>
      </c>
      <c r="K24" s="55">
        <v>919.0</v>
      </c>
      <c r="L24" s="55">
        <v>911.0</v>
      </c>
      <c r="M24" s="55">
        <v>902.0</v>
      </c>
      <c r="N24" s="55">
        <v>893.0</v>
      </c>
      <c r="O24" s="55">
        <v>882.0</v>
      </c>
      <c r="P24" s="55">
        <v>871.0</v>
      </c>
      <c r="Q24" s="55">
        <v>860.0</v>
      </c>
      <c r="R24" s="55">
        <v>848.0</v>
      </c>
      <c r="S24" s="55">
        <v>836.0</v>
      </c>
      <c r="T24" s="55">
        <v>823.0</v>
      </c>
      <c r="U24" s="55">
        <v>811.0</v>
      </c>
      <c r="V24" s="55">
        <v>798.0</v>
      </c>
      <c r="W24" s="55">
        <v>784.0</v>
      </c>
      <c r="X24" s="55">
        <v>771.0</v>
      </c>
      <c r="Y24" s="55">
        <v>758.0</v>
      </c>
      <c r="Z24" s="55">
        <v>745.0</v>
      </c>
      <c r="AA24" s="55">
        <v>733.0</v>
      </c>
      <c r="AB24" s="55">
        <v>721.0</v>
      </c>
      <c r="AC24" s="55">
        <v>710.0</v>
      </c>
      <c r="AD24" s="55">
        <v>699.0</v>
      </c>
      <c r="AE24" s="55">
        <v>690.0</v>
      </c>
      <c r="AF24" s="55">
        <v>681.0</v>
      </c>
      <c r="AG24" s="55">
        <v>674.0</v>
      </c>
      <c r="AH24" s="55">
        <v>668.0</v>
      </c>
      <c r="AI24" s="55">
        <v>663.0</v>
      </c>
      <c r="AJ24" s="55">
        <v>659.0</v>
      </c>
      <c r="AK24" s="55">
        <v>657.0</v>
      </c>
      <c r="AL24" s="55">
        <v>655.0</v>
      </c>
      <c r="AN24" s="53" t="s">
        <v>117</v>
      </c>
      <c r="AO24" s="54">
        <v>12.0</v>
      </c>
    </row>
    <row r="25" ht="14.25" customHeight="1">
      <c r="A25" s="47">
        <v>1.0</v>
      </c>
      <c r="B25" s="48">
        <v>22.0</v>
      </c>
      <c r="C25" s="55">
        <v>954.0</v>
      </c>
      <c r="D25" s="55">
        <v>954.0</v>
      </c>
      <c r="E25" s="55">
        <v>952.0</v>
      </c>
      <c r="F25" s="55">
        <v>950.0</v>
      </c>
      <c r="G25" s="55">
        <v>946.0</v>
      </c>
      <c r="H25" s="55">
        <v>941.0</v>
      </c>
      <c r="I25" s="55">
        <v>936.0</v>
      </c>
      <c r="J25" s="55">
        <v>929.0</v>
      </c>
      <c r="K25" s="55">
        <v>922.0</v>
      </c>
      <c r="L25" s="55">
        <v>913.0</v>
      </c>
      <c r="M25" s="55">
        <v>904.0</v>
      </c>
      <c r="N25" s="55">
        <v>894.0</v>
      </c>
      <c r="O25" s="55">
        <v>883.0</v>
      </c>
      <c r="P25" s="55">
        <v>872.0</v>
      </c>
      <c r="Q25" s="55">
        <v>860.0</v>
      </c>
      <c r="R25" s="55">
        <v>848.0</v>
      </c>
      <c r="S25" s="55">
        <v>835.0</v>
      </c>
      <c r="T25" s="55">
        <v>822.0</v>
      </c>
      <c r="U25" s="55">
        <v>809.0</v>
      </c>
      <c r="V25" s="55">
        <v>795.0</v>
      </c>
      <c r="W25" s="55">
        <v>782.0</v>
      </c>
      <c r="X25" s="55">
        <v>768.0</v>
      </c>
      <c r="Y25" s="55">
        <v>755.0</v>
      </c>
      <c r="Z25" s="55">
        <v>742.0</v>
      </c>
      <c r="AA25" s="55">
        <v>729.0</v>
      </c>
      <c r="AB25" s="55">
        <v>716.0</v>
      </c>
      <c r="AC25" s="55">
        <v>704.0</v>
      </c>
      <c r="AD25" s="55">
        <v>693.0</v>
      </c>
      <c r="AE25" s="55">
        <v>683.0</v>
      </c>
      <c r="AF25" s="55">
        <v>674.0</v>
      </c>
      <c r="AG25" s="55">
        <v>667.0</v>
      </c>
      <c r="AH25" s="55">
        <v>660.0</v>
      </c>
      <c r="AI25" s="55">
        <v>655.0</v>
      </c>
      <c r="AJ25" s="55">
        <v>651.0</v>
      </c>
      <c r="AK25" s="55">
        <v>648.0</v>
      </c>
      <c r="AL25" s="55">
        <v>646.0</v>
      </c>
      <c r="AN25" s="53" t="s">
        <v>118</v>
      </c>
      <c r="AO25" s="54">
        <v>1.0</v>
      </c>
    </row>
    <row r="26" ht="14.25" customHeight="1">
      <c r="A26" s="47">
        <v>1.0</v>
      </c>
      <c r="B26" s="48">
        <v>23.0</v>
      </c>
      <c r="C26" s="55">
        <v>958.0</v>
      </c>
      <c r="D26" s="55">
        <v>957.0</v>
      </c>
      <c r="E26" s="55">
        <v>956.0</v>
      </c>
      <c r="F26" s="55">
        <v>953.0</v>
      </c>
      <c r="G26" s="55">
        <v>949.0</v>
      </c>
      <c r="H26" s="55">
        <v>944.0</v>
      </c>
      <c r="I26" s="55">
        <v>939.0</v>
      </c>
      <c r="J26" s="55">
        <v>932.0</v>
      </c>
      <c r="K26" s="55">
        <v>924.0</v>
      </c>
      <c r="L26" s="55">
        <v>915.0</v>
      </c>
      <c r="M26" s="55">
        <v>906.0</v>
      </c>
      <c r="N26" s="55">
        <v>896.0</v>
      </c>
      <c r="O26" s="55">
        <v>885.0</v>
      </c>
      <c r="P26" s="55">
        <v>873.0</v>
      </c>
      <c r="Q26" s="55">
        <v>861.0</v>
      </c>
      <c r="R26" s="55">
        <v>848.0</v>
      </c>
      <c r="S26" s="55">
        <v>835.0</v>
      </c>
      <c r="T26" s="55">
        <v>821.0</v>
      </c>
      <c r="U26" s="55">
        <v>807.0</v>
      </c>
      <c r="V26" s="55">
        <v>794.0</v>
      </c>
      <c r="W26" s="55">
        <v>779.0</v>
      </c>
      <c r="X26" s="55">
        <v>765.0</v>
      </c>
      <c r="Y26" s="55">
        <v>751.0</v>
      </c>
      <c r="Z26" s="55">
        <v>737.0</v>
      </c>
      <c r="AA26" s="55">
        <v>724.0</v>
      </c>
      <c r="AB26" s="55">
        <v>711.0</v>
      </c>
      <c r="AC26" s="55">
        <v>698.0</v>
      </c>
      <c r="AD26" s="55">
        <v>687.0</v>
      </c>
      <c r="AE26" s="55">
        <v>676.0</v>
      </c>
      <c r="AF26" s="55">
        <v>667.0</v>
      </c>
      <c r="AG26" s="55">
        <v>659.0</v>
      </c>
      <c r="AH26" s="55">
        <v>653.0</v>
      </c>
      <c r="AI26" s="55">
        <v>648.0</v>
      </c>
      <c r="AJ26" s="55">
        <v>643.0</v>
      </c>
      <c r="AK26" s="55">
        <v>640.0</v>
      </c>
      <c r="AL26" s="55">
        <v>638.0</v>
      </c>
      <c r="AN26" s="53" t="s">
        <v>119</v>
      </c>
      <c r="AO26" s="54">
        <v>1.0</v>
      </c>
    </row>
    <row r="27" ht="14.25" customHeight="1">
      <c r="A27" s="47">
        <v>1.0</v>
      </c>
      <c r="B27" s="48">
        <v>24.0</v>
      </c>
      <c r="C27" s="55">
        <v>961.0</v>
      </c>
      <c r="D27" s="55">
        <v>961.0</v>
      </c>
      <c r="E27" s="55">
        <v>959.0</v>
      </c>
      <c r="F27" s="55">
        <v>956.0</v>
      </c>
      <c r="G27" s="55">
        <v>952.0</v>
      </c>
      <c r="H27" s="55">
        <v>947.0</v>
      </c>
      <c r="I27" s="55">
        <v>941.0</v>
      </c>
      <c r="J27" s="55">
        <v>934.0</v>
      </c>
      <c r="K27" s="55">
        <v>926.0</v>
      </c>
      <c r="L27" s="55">
        <v>917.0</v>
      </c>
      <c r="M27" s="55">
        <v>907.0</v>
      </c>
      <c r="N27" s="55">
        <v>897.0</v>
      </c>
      <c r="O27" s="55">
        <v>886.0</v>
      </c>
      <c r="P27" s="55">
        <v>873.0</v>
      </c>
      <c r="Q27" s="55">
        <v>861.0</v>
      </c>
      <c r="R27" s="55">
        <v>848.0</v>
      </c>
      <c r="S27" s="55">
        <v>834.0</v>
      </c>
      <c r="T27" s="55">
        <v>820.0</v>
      </c>
      <c r="U27" s="55">
        <v>806.0</v>
      </c>
      <c r="V27" s="55">
        <v>791.0</v>
      </c>
      <c r="W27" s="55">
        <v>777.0</v>
      </c>
      <c r="X27" s="55">
        <v>762.0</v>
      </c>
      <c r="Y27" s="55">
        <v>748.0</v>
      </c>
      <c r="Z27" s="55">
        <v>733.0</v>
      </c>
      <c r="AA27" s="55">
        <v>719.0</v>
      </c>
      <c r="AB27" s="55">
        <v>706.0</v>
      </c>
      <c r="AC27" s="55">
        <v>693.0</v>
      </c>
      <c r="AD27" s="55">
        <v>681.0</v>
      </c>
      <c r="AE27" s="55">
        <v>670.0</v>
      </c>
      <c r="AF27" s="55">
        <v>660.0</v>
      </c>
      <c r="AG27" s="55">
        <v>652.0</v>
      </c>
      <c r="AH27" s="55">
        <v>645.0</v>
      </c>
      <c r="AI27" s="55">
        <v>640.0</v>
      </c>
      <c r="AJ27" s="55">
        <v>635.0</v>
      </c>
      <c r="AK27" s="55">
        <v>632.0</v>
      </c>
      <c r="AL27" s="55">
        <v>630.0</v>
      </c>
      <c r="AN27" s="53" t="s">
        <v>120</v>
      </c>
      <c r="AO27" s="54">
        <v>1.0</v>
      </c>
    </row>
    <row r="28" ht="14.25" customHeight="1">
      <c r="A28" s="47">
        <v>1.0</v>
      </c>
      <c r="B28" s="48">
        <v>25.0</v>
      </c>
      <c r="C28" s="55">
        <v>964.0</v>
      </c>
      <c r="D28" s="55">
        <v>964.0</v>
      </c>
      <c r="E28" s="55">
        <v>962.0</v>
      </c>
      <c r="F28" s="55">
        <v>959.0</v>
      </c>
      <c r="G28" s="55">
        <v>955.0</v>
      </c>
      <c r="H28" s="55">
        <v>950.0</v>
      </c>
      <c r="I28" s="55">
        <v>944.0</v>
      </c>
      <c r="J28" s="55">
        <v>937.0</v>
      </c>
      <c r="K28" s="55">
        <v>928.0</v>
      </c>
      <c r="L28" s="55">
        <v>919.0</v>
      </c>
      <c r="M28" s="55">
        <v>909.0</v>
      </c>
      <c r="N28" s="55">
        <v>898.0</v>
      </c>
      <c r="O28" s="55">
        <v>886.0</v>
      </c>
      <c r="P28" s="55">
        <v>874.0</v>
      </c>
      <c r="Q28" s="55">
        <v>861.0</v>
      </c>
      <c r="R28" s="55">
        <v>847.0</v>
      </c>
      <c r="S28" s="55">
        <v>833.0</v>
      </c>
      <c r="T28" s="55">
        <v>819.0</v>
      </c>
      <c r="U28" s="55">
        <v>804.0</v>
      </c>
      <c r="V28" s="55">
        <v>789.0</v>
      </c>
      <c r="W28" s="55">
        <v>774.0</v>
      </c>
      <c r="X28" s="55">
        <v>759.0</v>
      </c>
      <c r="Y28" s="55">
        <v>744.0</v>
      </c>
      <c r="Z28" s="55">
        <v>729.0</v>
      </c>
      <c r="AA28" s="55">
        <v>714.0</v>
      </c>
      <c r="AB28" s="55">
        <v>700.0</v>
      </c>
      <c r="AC28" s="55">
        <v>687.0</v>
      </c>
      <c r="AD28" s="55">
        <v>675.0</v>
      </c>
      <c r="AE28" s="55">
        <v>663.0</v>
      </c>
      <c r="AF28" s="55">
        <v>653.0</v>
      </c>
      <c r="AG28" s="55">
        <v>645.0</v>
      </c>
      <c r="AH28" s="55">
        <v>638.0</v>
      </c>
      <c r="AI28" s="55">
        <v>632.0</v>
      </c>
      <c r="AJ28" s="55">
        <v>627.0</v>
      </c>
      <c r="AK28" s="55">
        <v>623.0</v>
      </c>
      <c r="AL28" s="55">
        <v>621.0</v>
      </c>
      <c r="AN28" s="53" t="s">
        <v>121</v>
      </c>
      <c r="AO28" s="54">
        <v>12.0</v>
      </c>
    </row>
    <row r="29" ht="14.25" customHeight="1">
      <c r="A29" s="47">
        <v>1.0</v>
      </c>
      <c r="B29" s="48">
        <v>26.0</v>
      </c>
      <c r="C29" s="55">
        <v>967.0</v>
      </c>
      <c r="D29" s="55">
        <v>967.0</v>
      </c>
      <c r="E29" s="55">
        <v>965.0</v>
      </c>
      <c r="F29" s="55">
        <v>962.0</v>
      </c>
      <c r="G29" s="55">
        <v>958.0</v>
      </c>
      <c r="H29" s="55">
        <v>953.0</v>
      </c>
      <c r="I29" s="55">
        <v>946.0</v>
      </c>
      <c r="J29" s="55">
        <v>939.0</v>
      </c>
      <c r="K29" s="55">
        <v>930.0</v>
      </c>
      <c r="L29" s="55">
        <v>921.0</v>
      </c>
      <c r="M29" s="55">
        <v>910.0</v>
      </c>
      <c r="N29" s="55">
        <v>899.0</v>
      </c>
      <c r="O29" s="55">
        <v>887.0</v>
      </c>
      <c r="P29" s="55">
        <v>874.0</v>
      </c>
      <c r="Q29" s="55">
        <v>861.0</v>
      </c>
      <c r="R29" s="55">
        <v>847.0</v>
      </c>
      <c r="S29" s="55">
        <v>833.0</v>
      </c>
      <c r="T29" s="55">
        <v>818.0</v>
      </c>
      <c r="U29" s="55">
        <v>802.0</v>
      </c>
      <c r="V29" s="55">
        <v>787.0</v>
      </c>
      <c r="W29" s="55">
        <v>772.0</v>
      </c>
      <c r="X29" s="55">
        <v>756.0</v>
      </c>
      <c r="Y29" s="55">
        <v>740.0</v>
      </c>
      <c r="Z29" s="55">
        <v>725.0</v>
      </c>
      <c r="AA29" s="55">
        <v>710.0</v>
      </c>
      <c r="AB29" s="55">
        <v>695.0</v>
      </c>
      <c r="AC29" s="55">
        <v>682.0</v>
      </c>
      <c r="AD29" s="55">
        <v>668.0</v>
      </c>
      <c r="AE29" s="55">
        <v>657.0</v>
      </c>
      <c r="AF29" s="55">
        <v>646.0</v>
      </c>
      <c r="AG29" s="55">
        <v>638.0</v>
      </c>
      <c r="AH29" s="55">
        <v>630.0</v>
      </c>
      <c r="AI29" s="55">
        <v>624.0</v>
      </c>
      <c r="AJ29" s="55">
        <v>619.0</v>
      </c>
      <c r="AK29" s="55">
        <v>615.0</v>
      </c>
      <c r="AL29" s="55">
        <v>614.0</v>
      </c>
      <c r="AN29" s="53" t="s">
        <v>122</v>
      </c>
      <c r="AO29" s="54">
        <v>1.0</v>
      </c>
    </row>
    <row r="30" ht="14.25" customHeight="1">
      <c r="A30" s="47">
        <v>1.0</v>
      </c>
      <c r="B30" s="48">
        <v>27.0</v>
      </c>
      <c r="C30" s="55">
        <v>970.0</v>
      </c>
      <c r="D30" s="55">
        <v>969.0</v>
      </c>
      <c r="E30" s="55">
        <v>968.0</v>
      </c>
      <c r="F30" s="55">
        <v>965.0</v>
      </c>
      <c r="G30" s="55">
        <v>960.0</v>
      </c>
      <c r="H30" s="55">
        <v>955.0</v>
      </c>
      <c r="I30" s="55">
        <v>948.0</v>
      </c>
      <c r="J30" s="55">
        <v>941.0</v>
      </c>
      <c r="K30" s="55">
        <v>932.0</v>
      </c>
      <c r="L30" s="55">
        <v>922.0</v>
      </c>
      <c r="M30" s="55">
        <v>911.0</v>
      </c>
      <c r="N30" s="55">
        <v>900.0</v>
      </c>
      <c r="O30" s="55">
        <v>887.0</v>
      </c>
      <c r="P30" s="55">
        <v>874.0</v>
      </c>
      <c r="Q30" s="55">
        <v>861.0</v>
      </c>
      <c r="R30" s="55">
        <v>846.0</v>
      </c>
      <c r="S30" s="55">
        <v>831.0</v>
      </c>
      <c r="T30" s="55">
        <v>816.0</v>
      </c>
      <c r="U30" s="55">
        <v>801.0</v>
      </c>
      <c r="V30" s="55">
        <v>785.0</v>
      </c>
      <c r="W30" s="55">
        <v>769.0</v>
      </c>
      <c r="X30" s="55">
        <v>752.0</v>
      </c>
      <c r="Y30" s="55">
        <v>737.0</v>
      </c>
      <c r="Z30" s="55">
        <v>721.0</v>
      </c>
      <c r="AA30" s="55">
        <v>705.0</v>
      </c>
      <c r="AB30" s="55">
        <v>690.0</v>
      </c>
      <c r="AC30" s="55">
        <v>676.0</v>
      </c>
      <c r="AD30" s="55">
        <v>662.0</v>
      </c>
      <c r="AE30" s="55">
        <v>650.0</v>
      </c>
      <c r="AF30" s="55">
        <v>640.0</v>
      </c>
      <c r="AG30" s="55">
        <v>630.0</v>
      </c>
      <c r="AH30" s="55">
        <v>623.0</v>
      </c>
      <c r="AI30" s="55">
        <v>616.0</v>
      </c>
      <c r="AJ30" s="55">
        <v>611.0</v>
      </c>
      <c r="AK30" s="55">
        <v>608.0</v>
      </c>
      <c r="AL30" s="55">
        <v>605.0</v>
      </c>
      <c r="AN30" s="53" t="s">
        <v>123</v>
      </c>
      <c r="AO30" s="54">
        <v>2.0</v>
      </c>
    </row>
    <row r="31" ht="14.25" customHeight="1">
      <c r="A31" s="47">
        <v>1.0</v>
      </c>
      <c r="B31" s="48">
        <v>28.0</v>
      </c>
      <c r="C31" s="55">
        <v>972.0</v>
      </c>
      <c r="D31" s="55">
        <v>972.0</v>
      </c>
      <c r="E31" s="55">
        <v>970.0</v>
      </c>
      <c r="F31" s="55">
        <v>967.0</v>
      </c>
      <c r="G31" s="55">
        <v>962.0</v>
      </c>
      <c r="H31" s="55">
        <v>957.0</v>
      </c>
      <c r="I31" s="55">
        <v>950.0</v>
      </c>
      <c r="J31" s="55">
        <v>942.0</v>
      </c>
      <c r="K31" s="55">
        <v>933.0</v>
      </c>
      <c r="L31" s="55">
        <v>923.0</v>
      </c>
      <c r="M31" s="55">
        <v>912.0</v>
      </c>
      <c r="N31" s="55">
        <v>900.0</v>
      </c>
      <c r="O31" s="55">
        <v>888.0</v>
      </c>
      <c r="P31" s="55">
        <v>874.0</v>
      </c>
      <c r="Q31" s="55">
        <v>860.0</v>
      </c>
      <c r="R31" s="55">
        <v>845.0</v>
      </c>
      <c r="S31" s="55">
        <v>830.0</v>
      </c>
      <c r="T31" s="55">
        <v>815.0</v>
      </c>
      <c r="U31" s="55">
        <v>799.0</v>
      </c>
      <c r="V31" s="55">
        <v>782.0</v>
      </c>
      <c r="W31" s="55">
        <v>766.0</v>
      </c>
      <c r="X31" s="55">
        <v>749.0</v>
      </c>
      <c r="Y31" s="55">
        <v>733.0</v>
      </c>
      <c r="Z31" s="55">
        <v>717.0</v>
      </c>
      <c r="AA31" s="55">
        <v>701.0</v>
      </c>
      <c r="AB31" s="55">
        <v>685.0</v>
      </c>
      <c r="AC31" s="55">
        <v>670.0</v>
      </c>
      <c r="AD31" s="55">
        <v>656.0</v>
      </c>
      <c r="AE31" s="55">
        <v>644.0</v>
      </c>
      <c r="AF31" s="55">
        <v>633.0</v>
      </c>
      <c r="AG31" s="55">
        <v>623.0</v>
      </c>
      <c r="AH31" s="55">
        <v>615.0</v>
      </c>
      <c r="AI31" s="55">
        <v>608.0</v>
      </c>
      <c r="AJ31" s="55">
        <v>603.0</v>
      </c>
      <c r="AK31" s="55">
        <v>599.0</v>
      </c>
      <c r="AL31" s="55">
        <v>597.0</v>
      </c>
      <c r="AN31" s="53" t="s">
        <v>124</v>
      </c>
      <c r="AO31" s="54">
        <v>6.0</v>
      </c>
    </row>
    <row r="32" ht="14.25" customHeight="1">
      <c r="A32" s="47">
        <v>1.0</v>
      </c>
      <c r="B32" s="48">
        <v>29.0</v>
      </c>
      <c r="C32" s="55">
        <v>975.0</v>
      </c>
      <c r="D32" s="55">
        <v>974.0</v>
      </c>
      <c r="E32" s="55">
        <v>972.0</v>
      </c>
      <c r="F32" s="55">
        <v>969.0</v>
      </c>
      <c r="G32" s="55">
        <v>964.0</v>
      </c>
      <c r="H32" s="55">
        <v>959.0</v>
      </c>
      <c r="I32" s="55">
        <v>952.0</v>
      </c>
      <c r="J32" s="55">
        <v>944.0</v>
      </c>
      <c r="K32" s="55">
        <v>935.0</v>
      </c>
      <c r="L32" s="55">
        <v>924.0</v>
      </c>
      <c r="M32" s="55">
        <v>913.0</v>
      </c>
      <c r="N32" s="55">
        <v>901.0</v>
      </c>
      <c r="O32" s="55">
        <v>888.0</v>
      </c>
      <c r="P32" s="55">
        <v>874.0</v>
      </c>
      <c r="Q32" s="55">
        <v>860.0</v>
      </c>
      <c r="R32" s="55">
        <v>845.0</v>
      </c>
      <c r="S32" s="55">
        <v>829.0</v>
      </c>
      <c r="T32" s="55">
        <v>813.0</v>
      </c>
      <c r="U32" s="55">
        <v>797.0</v>
      </c>
      <c r="V32" s="55">
        <v>780.0</v>
      </c>
      <c r="W32" s="55">
        <v>763.0</v>
      </c>
      <c r="X32" s="55">
        <v>746.0</v>
      </c>
      <c r="Y32" s="55">
        <v>729.0</v>
      </c>
      <c r="Z32" s="55">
        <v>712.0</v>
      </c>
      <c r="AA32" s="55">
        <v>696.0</v>
      </c>
      <c r="AB32" s="55">
        <v>680.0</v>
      </c>
      <c r="AC32" s="55">
        <v>665.0</v>
      </c>
      <c r="AD32" s="55">
        <v>651.0</v>
      </c>
      <c r="AE32" s="55">
        <v>637.0</v>
      </c>
      <c r="AF32" s="55">
        <v>626.0</v>
      </c>
      <c r="AG32" s="55">
        <v>616.0</v>
      </c>
      <c r="AH32" s="55">
        <v>608.0</v>
      </c>
      <c r="AI32" s="55">
        <v>600.0</v>
      </c>
      <c r="AJ32" s="55">
        <v>595.0</v>
      </c>
      <c r="AK32" s="55">
        <v>591.0</v>
      </c>
      <c r="AL32" s="55">
        <v>589.0</v>
      </c>
      <c r="AN32" s="53" t="s">
        <v>125</v>
      </c>
      <c r="AO32" s="54" t="s">
        <v>96</v>
      </c>
    </row>
    <row r="33" ht="14.25" customHeight="1">
      <c r="A33" s="47">
        <v>1.0</v>
      </c>
      <c r="B33" s="48">
        <v>30.0</v>
      </c>
      <c r="C33" s="55">
        <v>977.0</v>
      </c>
      <c r="D33" s="55">
        <v>976.0</v>
      </c>
      <c r="E33" s="55">
        <v>974.0</v>
      </c>
      <c r="F33" s="55">
        <v>971.0</v>
      </c>
      <c r="G33" s="55">
        <v>966.0</v>
      </c>
      <c r="H33" s="55">
        <v>960.0</v>
      </c>
      <c r="I33" s="55">
        <v>953.0</v>
      </c>
      <c r="J33" s="55">
        <v>945.0</v>
      </c>
      <c r="K33" s="55">
        <v>936.0</v>
      </c>
      <c r="L33" s="55">
        <v>925.0</v>
      </c>
      <c r="M33" s="55">
        <v>914.0</v>
      </c>
      <c r="N33" s="55">
        <v>901.0</v>
      </c>
      <c r="O33" s="55">
        <v>888.0</v>
      </c>
      <c r="P33" s="55">
        <v>874.0</v>
      </c>
      <c r="Q33" s="55">
        <v>859.0</v>
      </c>
      <c r="R33" s="55">
        <v>844.0</v>
      </c>
      <c r="S33" s="55">
        <v>828.0</v>
      </c>
      <c r="T33" s="55">
        <v>811.0</v>
      </c>
      <c r="U33" s="55">
        <v>795.0</v>
      </c>
      <c r="V33" s="55">
        <v>777.0</v>
      </c>
      <c r="W33" s="55">
        <v>760.0</v>
      </c>
      <c r="X33" s="55">
        <v>743.0</v>
      </c>
      <c r="Y33" s="55">
        <v>725.0</v>
      </c>
      <c r="Z33" s="55">
        <v>708.0</v>
      </c>
      <c r="AA33" s="55">
        <v>691.0</v>
      </c>
      <c r="AB33" s="55">
        <v>675.0</v>
      </c>
      <c r="AC33" s="55">
        <v>659.0</v>
      </c>
      <c r="AD33" s="55">
        <v>644.0</v>
      </c>
      <c r="AE33" s="55">
        <v>631.0</v>
      </c>
      <c r="AF33" s="55">
        <v>619.0</v>
      </c>
      <c r="AG33" s="55">
        <v>609.0</v>
      </c>
      <c r="AH33" s="55">
        <v>600.0</v>
      </c>
      <c r="AI33" s="55">
        <v>593.0</v>
      </c>
      <c r="AJ33" s="55">
        <v>587.0</v>
      </c>
      <c r="AK33" s="55">
        <v>583.0</v>
      </c>
      <c r="AL33" s="55">
        <v>581.0</v>
      </c>
      <c r="AN33" s="53" t="s">
        <v>126</v>
      </c>
      <c r="AO33" s="54">
        <v>2.0</v>
      </c>
    </row>
    <row r="34" ht="14.25" customHeight="1">
      <c r="A34" s="47">
        <v>1.0</v>
      </c>
      <c r="B34" s="48">
        <v>31.0</v>
      </c>
      <c r="C34" s="55">
        <v>979.0</v>
      </c>
      <c r="D34" s="55">
        <v>978.0</v>
      </c>
      <c r="E34" s="55">
        <v>976.0</v>
      </c>
      <c r="F34" s="55">
        <v>973.0</v>
      </c>
      <c r="G34" s="55">
        <v>968.0</v>
      </c>
      <c r="H34" s="55">
        <v>962.0</v>
      </c>
      <c r="I34" s="55">
        <v>955.0</v>
      </c>
      <c r="J34" s="55">
        <v>946.0</v>
      </c>
      <c r="K34" s="55">
        <v>937.0</v>
      </c>
      <c r="L34" s="55">
        <v>926.0</v>
      </c>
      <c r="M34" s="55">
        <v>914.0</v>
      </c>
      <c r="N34" s="55">
        <v>901.0</v>
      </c>
      <c r="O34" s="55">
        <v>888.0</v>
      </c>
      <c r="P34" s="55">
        <v>873.0</v>
      </c>
      <c r="Q34" s="55">
        <v>858.0</v>
      </c>
      <c r="R34" s="55">
        <v>843.0</v>
      </c>
      <c r="S34" s="55">
        <v>826.0</v>
      </c>
      <c r="T34" s="55">
        <v>810.0</v>
      </c>
      <c r="U34" s="55">
        <v>792.0</v>
      </c>
      <c r="V34" s="55">
        <v>775.0</v>
      </c>
      <c r="W34" s="55">
        <v>757.0</v>
      </c>
      <c r="X34" s="55">
        <v>739.0</v>
      </c>
      <c r="Y34" s="55">
        <v>722.0</v>
      </c>
      <c r="Z34" s="55">
        <v>704.0</v>
      </c>
      <c r="AA34" s="55">
        <v>687.0</v>
      </c>
      <c r="AB34" s="55">
        <v>670.0</v>
      </c>
      <c r="AC34" s="55">
        <v>654.0</v>
      </c>
      <c r="AD34" s="55">
        <v>639.0</v>
      </c>
      <c r="AE34" s="55">
        <v>625.0</v>
      </c>
      <c r="AF34" s="55">
        <v>612.0</v>
      </c>
      <c r="AG34" s="55">
        <v>602.0</v>
      </c>
      <c r="AH34" s="55">
        <v>593.0</v>
      </c>
      <c r="AI34" s="55">
        <v>585.0</v>
      </c>
      <c r="AJ34" s="55">
        <v>579.0</v>
      </c>
      <c r="AK34" s="55">
        <v>575.0</v>
      </c>
      <c r="AL34" s="55">
        <v>573.0</v>
      </c>
      <c r="AN34" s="53" t="s">
        <v>127</v>
      </c>
      <c r="AO34" s="54">
        <v>15.0</v>
      </c>
    </row>
    <row r="35" ht="14.25" customHeight="1">
      <c r="A35" s="47">
        <v>1.0</v>
      </c>
      <c r="B35" s="48">
        <v>32.0</v>
      </c>
      <c r="C35" s="55">
        <v>980.0</v>
      </c>
      <c r="D35" s="55">
        <v>979.0</v>
      </c>
      <c r="E35" s="55">
        <v>977.0</v>
      </c>
      <c r="F35" s="55">
        <v>974.0</v>
      </c>
      <c r="G35" s="55">
        <v>969.0</v>
      </c>
      <c r="H35" s="55">
        <v>963.0</v>
      </c>
      <c r="I35" s="55">
        <v>956.0</v>
      </c>
      <c r="J35" s="55">
        <v>947.0</v>
      </c>
      <c r="K35" s="55">
        <v>937.0</v>
      </c>
      <c r="L35" s="55">
        <v>926.0</v>
      </c>
      <c r="M35" s="55">
        <v>914.0</v>
      </c>
      <c r="N35" s="55">
        <v>901.0</v>
      </c>
      <c r="O35" s="55">
        <v>888.0</v>
      </c>
      <c r="P35" s="55">
        <v>873.0</v>
      </c>
      <c r="Q35" s="55">
        <v>857.0</v>
      </c>
      <c r="R35" s="55">
        <v>841.0</v>
      </c>
      <c r="S35" s="55">
        <v>825.0</v>
      </c>
      <c r="T35" s="55">
        <v>808.0</v>
      </c>
      <c r="U35" s="55">
        <v>790.0</v>
      </c>
      <c r="V35" s="55">
        <v>772.0</v>
      </c>
      <c r="W35" s="55">
        <v>754.0</v>
      </c>
      <c r="X35" s="55">
        <v>736.0</v>
      </c>
      <c r="Y35" s="55">
        <v>718.0</v>
      </c>
      <c r="Z35" s="55">
        <v>700.0</v>
      </c>
      <c r="AA35" s="55">
        <v>682.0</v>
      </c>
      <c r="AB35" s="55">
        <v>665.0</v>
      </c>
      <c r="AC35" s="55">
        <v>648.0</v>
      </c>
      <c r="AD35" s="55">
        <v>633.0</v>
      </c>
      <c r="AE35" s="55">
        <v>618.0</v>
      </c>
      <c r="AF35" s="55">
        <v>606.0</v>
      </c>
      <c r="AG35" s="55">
        <v>595.0</v>
      </c>
      <c r="AH35" s="55">
        <v>585.0</v>
      </c>
      <c r="AI35" s="55">
        <v>577.0</v>
      </c>
      <c r="AJ35" s="55">
        <v>571.0</v>
      </c>
      <c r="AK35" s="55">
        <v>568.0</v>
      </c>
      <c r="AL35" s="55">
        <v>565.0</v>
      </c>
      <c r="AN35" s="53" t="s">
        <v>128</v>
      </c>
      <c r="AO35" s="54">
        <v>6.0</v>
      </c>
    </row>
    <row r="36" ht="14.25" customHeight="1">
      <c r="A36" s="47">
        <v>1.0</v>
      </c>
      <c r="B36" s="48">
        <v>33.0</v>
      </c>
      <c r="C36" s="55">
        <v>982.0</v>
      </c>
      <c r="D36" s="55">
        <v>981.0</v>
      </c>
      <c r="E36" s="55">
        <v>979.0</v>
      </c>
      <c r="F36" s="55">
        <v>975.0</v>
      </c>
      <c r="G36" s="55">
        <v>970.0</v>
      </c>
      <c r="H36" s="55">
        <v>964.0</v>
      </c>
      <c r="I36" s="55">
        <v>957.0</v>
      </c>
      <c r="J36" s="55">
        <v>948.0</v>
      </c>
      <c r="K36" s="55">
        <v>938.0</v>
      </c>
      <c r="L36" s="55">
        <v>927.0</v>
      </c>
      <c r="M36" s="55">
        <v>914.0</v>
      </c>
      <c r="N36" s="55">
        <v>901.0</v>
      </c>
      <c r="O36" s="55">
        <v>887.0</v>
      </c>
      <c r="P36" s="55">
        <v>872.0</v>
      </c>
      <c r="Q36" s="55">
        <v>856.0</v>
      </c>
      <c r="R36" s="55">
        <v>840.0</v>
      </c>
      <c r="S36" s="55">
        <v>823.0</v>
      </c>
      <c r="T36" s="55">
        <v>806.0</v>
      </c>
      <c r="U36" s="55">
        <v>788.0</v>
      </c>
      <c r="V36" s="55">
        <v>769.0</v>
      </c>
      <c r="W36" s="55">
        <v>751.0</v>
      </c>
      <c r="X36" s="55">
        <v>733.0</v>
      </c>
      <c r="Y36" s="55">
        <v>714.0</v>
      </c>
      <c r="Z36" s="55">
        <v>696.0</v>
      </c>
      <c r="AA36" s="55">
        <v>678.0</v>
      </c>
      <c r="AB36" s="55">
        <v>660.0</v>
      </c>
      <c r="AC36" s="55">
        <v>643.0</v>
      </c>
      <c r="AD36" s="55">
        <v>627.0</v>
      </c>
      <c r="AE36" s="55">
        <v>612.0</v>
      </c>
      <c r="AF36" s="55">
        <v>599.0</v>
      </c>
      <c r="AG36" s="55">
        <v>588.0</v>
      </c>
      <c r="AH36" s="55">
        <v>578.0</v>
      </c>
      <c r="AI36" s="55">
        <v>570.0</v>
      </c>
      <c r="AJ36" s="55">
        <v>564.0</v>
      </c>
      <c r="AK36" s="55">
        <v>560.0</v>
      </c>
      <c r="AL36" s="55">
        <v>557.0</v>
      </c>
      <c r="AN36" s="53" t="s">
        <v>129</v>
      </c>
      <c r="AO36" s="54" t="s">
        <v>130</v>
      </c>
    </row>
    <row r="37" ht="14.25" customHeight="1">
      <c r="A37" s="47">
        <v>1.0</v>
      </c>
      <c r="B37" s="48">
        <v>34.0</v>
      </c>
      <c r="C37" s="55">
        <v>983.0</v>
      </c>
      <c r="D37" s="55">
        <v>982.0</v>
      </c>
      <c r="E37" s="55">
        <v>980.0</v>
      </c>
      <c r="F37" s="55">
        <v>976.0</v>
      </c>
      <c r="G37" s="55">
        <v>971.0</v>
      </c>
      <c r="H37" s="55">
        <v>965.0</v>
      </c>
      <c r="I37" s="55">
        <v>957.0</v>
      </c>
      <c r="J37" s="55">
        <v>948.0</v>
      </c>
      <c r="K37" s="55">
        <v>938.0</v>
      </c>
      <c r="L37" s="55">
        <v>927.0</v>
      </c>
      <c r="M37" s="55">
        <v>914.0</v>
      </c>
      <c r="N37" s="55">
        <v>901.0</v>
      </c>
      <c r="O37" s="55">
        <v>886.0</v>
      </c>
      <c r="P37" s="55">
        <v>871.0</v>
      </c>
      <c r="Q37" s="55">
        <v>855.0</v>
      </c>
      <c r="R37" s="55">
        <v>838.0</v>
      </c>
      <c r="S37" s="55">
        <v>821.0</v>
      </c>
      <c r="T37" s="55">
        <v>803.0</v>
      </c>
      <c r="U37" s="55">
        <v>785.0</v>
      </c>
      <c r="V37" s="55">
        <v>767.0</v>
      </c>
      <c r="W37" s="55">
        <v>748.0</v>
      </c>
      <c r="X37" s="55">
        <v>729.0</v>
      </c>
      <c r="Y37" s="55">
        <v>710.0</v>
      </c>
      <c r="Z37" s="55">
        <v>691.0</v>
      </c>
      <c r="AA37" s="55">
        <v>673.0</v>
      </c>
      <c r="AB37" s="55">
        <v>655.0</v>
      </c>
      <c r="AC37" s="55">
        <v>638.0</v>
      </c>
      <c r="AD37" s="55">
        <v>621.0</v>
      </c>
      <c r="AE37" s="55">
        <v>606.0</v>
      </c>
      <c r="AF37" s="55">
        <v>592.0</v>
      </c>
      <c r="AG37" s="55">
        <v>581.0</v>
      </c>
      <c r="AH37" s="55">
        <v>570.0</v>
      </c>
      <c r="AI37" s="55">
        <v>562.0</v>
      </c>
      <c r="AJ37" s="55">
        <v>556.0</v>
      </c>
      <c r="AK37" s="55">
        <v>551.0</v>
      </c>
      <c r="AL37" s="55">
        <v>548.0</v>
      </c>
      <c r="AN37" s="53" t="s">
        <v>131</v>
      </c>
      <c r="AO37" s="54">
        <v>10.0</v>
      </c>
    </row>
    <row r="38" ht="14.25" customHeight="1">
      <c r="A38" s="47">
        <v>1.0</v>
      </c>
      <c r="B38" s="48">
        <v>35.0</v>
      </c>
      <c r="C38" s="55">
        <v>984.0</v>
      </c>
      <c r="D38" s="55">
        <v>983.0</v>
      </c>
      <c r="E38" s="55">
        <v>981.0</v>
      </c>
      <c r="F38" s="55">
        <v>977.0</v>
      </c>
      <c r="G38" s="55">
        <v>972.0</v>
      </c>
      <c r="H38" s="55">
        <v>966.0</v>
      </c>
      <c r="I38" s="55">
        <v>958.0</v>
      </c>
      <c r="J38" s="55">
        <v>949.0</v>
      </c>
      <c r="K38" s="55">
        <v>938.0</v>
      </c>
      <c r="L38" s="55">
        <v>927.0</v>
      </c>
      <c r="M38" s="55">
        <v>914.0</v>
      </c>
      <c r="N38" s="55">
        <v>900.0</v>
      </c>
      <c r="O38" s="55">
        <v>886.0</v>
      </c>
      <c r="P38" s="55">
        <v>870.0</v>
      </c>
      <c r="Q38" s="55">
        <v>854.0</v>
      </c>
      <c r="R38" s="55">
        <v>837.0</v>
      </c>
      <c r="S38" s="55">
        <v>819.0</v>
      </c>
      <c r="T38" s="55">
        <v>801.0</v>
      </c>
      <c r="U38" s="55">
        <v>783.0</v>
      </c>
      <c r="V38" s="55">
        <v>764.0</v>
      </c>
      <c r="W38" s="55">
        <v>745.0</v>
      </c>
      <c r="X38" s="55">
        <v>726.0</v>
      </c>
      <c r="Y38" s="55">
        <v>706.0</v>
      </c>
      <c r="Z38" s="55">
        <v>687.0</v>
      </c>
      <c r="AA38" s="55">
        <v>668.0</v>
      </c>
      <c r="AB38" s="55">
        <v>650.0</v>
      </c>
      <c r="AC38" s="55">
        <v>632.0</v>
      </c>
      <c r="AD38" s="55">
        <v>616.0</v>
      </c>
      <c r="AE38" s="55">
        <v>600.0</v>
      </c>
      <c r="AF38" s="55">
        <v>586.0</v>
      </c>
      <c r="AG38" s="55">
        <v>573.0</v>
      </c>
      <c r="AH38" s="55">
        <v>563.0</v>
      </c>
      <c r="AI38" s="55">
        <v>555.0</v>
      </c>
      <c r="AJ38" s="55">
        <v>548.0</v>
      </c>
      <c r="AK38" s="55">
        <v>543.0</v>
      </c>
      <c r="AL38" s="55">
        <v>540.0</v>
      </c>
      <c r="AN38" s="53" t="s">
        <v>132</v>
      </c>
      <c r="AO38" s="54" t="s">
        <v>133</v>
      </c>
    </row>
    <row r="39" ht="14.25" customHeight="1">
      <c r="A39" s="47">
        <v>1.0</v>
      </c>
      <c r="B39" s="48">
        <v>36.0</v>
      </c>
      <c r="C39" s="55">
        <v>984.0</v>
      </c>
      <c r="D39" s="55">
        <v>984.0</v>
      </c>
      <c r="E39" s="55">
        <v>981.0</v>
      </c>
      <c r="F39" s="55">
        <v>978.0</v>
      </c>
      <c r="G39" s="55">
        <v>973.0</v>
      </c>
      <c r="H39" s="55">
        <v>966.0</v>
      </c>
      <c r="I39" s="55">
        <v>958.0</v>
      </c>
      <c r="J39" s="55">
        <v>949.0</v>
      </c>
      <c r="K39" s="55">
        <v>938.0</v>
      </c>
      <c r="L39" s="55">
        <v>927.0</v>
      </c>
      <c r="M39" s="55">
        <v>914.0</v>
      </c>
      <c r="N39" s="55">
        <v>900.0</v>
      </c>
      <c r="O39" s="55">
        <v>885.0</v>
      </c>
      <c r="P39" s="55">
        <v>869.0</v>
      </c>
      <c r="Q39" s="55">
        <v>852.0</v>
      </c>
      <c r="R39" s="55">
        <v>835.0</v>
      </c>
      <c r="S39" s="55">
        <v>817.0</v>
      </c>
      <c r="T39" s="55">
        <v>799.0</v>
      </c>
      <c r="U39" s="55">
        <v>780.0</v>
      </c>
      <c r="V39" s="55">
        <v>761.0</v>
      </c>
      <c r="W39" s="55">
        <v>741.0</v>
      </c>
      <c r="X39" s="55">
        <v>722.0</v>
      </c>
      <c r="Y39" s="55">
        <v>702.0</v>
      </c>
      <c r="Z39" s="55">
        <v>683.0</v>
      </c>
      <c r="AA39" s="55">
        <v>664.0</v>
      </c>
      <c r="AB39" s="55">
        <v>645.0</v>
      </c>
      <c r="AC39" s="55">
        <v>627.0</v>
      </c>
      <c r="AD39" s="55">
        <v>610.0</v>
      </c>
      <c r="AE39" s="55">
        <v>594.0</v>
      </c>
      <c r="AF39" s="55">
        <v>579.0</v>
      </c>
      <c r="AG39" s="55">
        <v>566.0</v>
      </c>
      <c r="AH39" s="55">
        <v>556.0</v>
      </c>
      <c r="AI39" s="55">
        <v>547.0</v>
      </c>
      <c r="AJ39" s="55">
        <v>540.0</v>
      </c>
      <c r="AK39" s="55">
        <v>535.0</v>
      </c>
      <c r="AL39" s="55">
        <v>532.0</v>
      </c>
      <c r="AN39" s="53" t="s">
        <v>134</v>
      </c>
      <c r="AO39" s="54" t="s">
        <v>133</v>
      </c>
    </row>
    <row r="40" ht="14.25" customHeight="1">
      <c r="A40" s="47">
        <v>1.0</v>
      </c>
      <c r="B40" s="48">
        <v>37.0</v>
      </c>
      <c r="C40" s="55">
        <v>985.0</v>
      </c>
      <c r="D40" s="55">
        <v>984.0</v>
      </c>
      <c r="E40" s="55">
        <v>982.0</v>
      </c>
      <c r="F40" s="55">
        <v>978.0</v>
      </c>
      <c r="G40" s="55">
        <v>973.0</v>
      </c>
      <c r="H40" s="55">
        <v>966.0</v>
      </c>
      <c r="I40" s="55">
        <v>958.0</v>
      </c>
      <c r="J40" s="55">
        <v>949.0</v>
      </c>
      <c r="K40" s="55">
        <v>938.0</v>
      </c>
      <c r="L40" s="55">
        <v>926.0</v>
      </c>
      <c r="M40" s="55">
        <v>913.0</v>
      </c>
      <c r="N40" s="55">
        <v>899.0</v>
      </c>
      <c r="O40" s="55">
        <v>884.0</v>
      </c>
      <c r="P40" s="55">
        <v>868.0</v>
      </c>
      <c r="Q40" s="55">
        <v>851.0</v>
      </c>
      <c r="R40" s="55">
        <v>833.0</v>
      </c>
      <c r="S40" s="55">
        <v>815.0</v>
      </c>
      <c r="T40" s="55">
        <v>796.0</v>
      </c>
      <c r="U40" s="55">
        <v>777.0</v>
      </c>
      <c r="V40" s="55">
        <v>758.0</v>
      </c>
      <c r="W40" s="55">
        <v>738.0</v>
      </c>
      <c r="X40" s="55">
        <v>718.0</v>
      </c>
      <c r="Y40" s="55">
        <v>698.0</v>
      </c>
      <c r="Z40" s="55">
        <v>679.0</v>
      </c>
      <c r="AA40" s="55">
        <v>659.0</v>
      </c>
      <c r="AB40" s="55">
        <v>640.0</v>
      </c>
      <c r="AC40" s="55">
        <v>622.0</v>
      </c>
      <c r="AD40" s="55">
        <v>604.0</v>
      </c>
      <c r="AE40" s="55">
        <v>588.0</v>
      </c>
      <c r="AF40" s="55">
        <v>572.0</v>
      </c>
      <c r="AG40" s="55">
        <v>560.0</v>
      </c>
      <c r="AH40" s="55">
        <v>549.0</v>
      </c>
      <c r="AI40" s="55">
        <v>540.0</v>
      </c>
      <c r="AJ40" s="55">
        <v>533.0</v>
      </c>
      <c r="AK40" s="55">
        <v>528.0</v>
      </c>
      <c r="AL40" s="55">
        <v>524.0</v>
      </c>
      <c r="AN40" s="53" t="s">
        <v>135</v>
      </c>
      <c r="AO40" s="54">
        <v>10.0</v>
      </c>
    </row>
    <row r="41" ht="14.25" customHeight="1">
      <c r="A41" s="47">
        <v>1.0</v>
      </c>
      <c r="B41" s="48">
        <v>38.0</v>
      </c>
      <c r="C41" s="55">
        <v>985.0</v>
      </c>
      <c r="D41" s="55">
        <v>984.0</v>
      </c>
      <c r="E41" s="55">
        <v>982.0</v>
      </c>
      <c r="F41" s="55">
        <v>978.0</v>
      </c>
      <c r="G41" s="55">
        <v>973.0</v>
      </c>
      <c r="H41" s="55">
        <v>966.0</v>
      </c>
      <c r="I41" s="55">
        <v>958.0</v>
      </c>
      <c r="J41" s="55">
        <v>949.0</v>
      </c>
      <c r="K41" s="55">
        <v>938.0</v>
      </c>
      <c r="L41" s="55">
        <v>925.0</v>
      </c>
      <c r="M41" s="55">
        <v>912.0</v>
      </c>
      <c r="N41" s="55">
        <v>898.0</v>
      </c>
      <c r="O41" s="55">
        <v>882.0</v>
      </c>
      <c r="P41" s="55">
        <v>866.0</v>
      </c>
      <c r="Q41" s="55">
        <v>849.0</v>
      </c>
      <c r="R41" s="55">
        <v>831.0</v>
      </c>
      <c r="S41" s="55">
        <v>813.0</v>
      </c>
      <c r="T41" s="55">
        <v>794.0</v>
      </c>
      <c r="U41" s="55">
        <v>775.0</v>
      </c>
      <c r="V41" s="55">
        <v>755.0</v>
      </c>
      <c r="W41" s="55">
        <v>734.0</v>
      </c>
      <c r="X41" s="55">
        <v>714.0</v>
      </c>
      <c r="Y41" s="55">
        <v>694.0</v>
      </c>
      <c r="Z41" s="55">
        <v>674.0</v>
      </c>
      <c r="AA41" s="55">
        <v>655.0</v>
      </c>
      <c r="AB41" s="55">
        <v>635.0</v>
      </c>
      <c r="AC41" s="55">
        <v>616.0</v>
      </c>
      <c r="AD41" s="55">
        <v>598.0</v>
      </c>
      <c r="AE41" s="55">
        <v>582.0</v>
      </c>
      <c r="AF41" s="55">
        <v>566.0</v>
      </c>
      <c r="AG41" s="55">
        <v>553.0</v>
      </c>
      <c r="AH41" s="55">
        <v>541.0</v>
      </c>
      <c r="AI41" s="55">
        <v>532.0</v>
      </c>
      <c r="AJ41" s="55">
        <v>525.0</v>
      </c>
      <c r="AK41" s="55">
        <v>520.0</v>
      </c>
      <c r="AL41" s="55">
        <v>517.0</v>
      </c>
      <c r="AN41" s="53" t="s">
        <v>136</v>
      </c>
      <c r="AO41" s="54">
        <v>11.0</v>
      </c>
    </row>
    <row r="42" ht="14.25" customHeight="1">
      <c r="A42" s="47">
        <v>1.0</v>
      </c>
      <c r="B42" s="48">
        <v>39.0</v>
      </c>
      <c r="C42" s="55">
        <v>985.0</v>
      </c>
      <c r="D42" s="55">
        <v>984.0</v>
      </c>
      <c r="E42" s="55">
        <v>982.0</v>
      </c>
      <c r="F42" s="55">
        <v>978.0</v>
      </c>
      <c r="G42" s="55">
        <v>973.0</v>
      </c>
      <c r="H42" s="55">
        <v>966.0</v>
      </c>
      <c r="I42" s="55">
        <v>958.0</v>
      </c>
      <c r="J42" s="55">
        <v>948.0</v>
      </c>
      <c r="K42" s="55">
        <v>937.0</v>
      </c>
      <c r="L42" s="55">
        <v>925.0</v>
      </c>
      <c r="M42" s="55">
        <v>911.0</v>
      </c>
      <c r="N42" s="55">
        <v>897.0</v>
      </c>
      <c r="O42" s="55">
        <v>881.0</v>
      </c>
      <c r="P42" s="55">
        <v>864.0</v>
      </c>
      <c r="Q42" s="55">
        <v>847.0</v>
      </c>
      <c r="R42" s="55">
        <v>829.0</v>
      </c>
      <c r="S42" s="55">
        <v>810.0</v>
      </c>
      <c r="T42" s="55">
        <v>791.0</v>
      </c>
      <c r="U42" s="55">
        <v>771.0</v>
      </c>
      <c r="V42" s="55">
        <v>751.0</v>
      </c>
      <c r="W42" s="55">
        <v>731.0</v>
      </c>
      <c r="X42" s="55">
        <v>711.0</v>
      </c>
      <c r="Y42" s="55">
        <v>690.0</v>
      </c>
      <c r="Z42" s="55">
        <v>670.0</v>
      </c>
      <c r="AA42" s="55">
        <v>650.0</v>
      </c>
      <c r="AB42" s="55">
        <v>630.0</v>
      </c>
      <c r="AC42" s="55">
        <v>611.0</v>
      </c>
      <c r="AD42" s="55">
        <v>593.0</v>
      </c>
      <c r="AE42" s="55">
        <v>576.0</v>
      </c>
      <c r="AF42" s="55">
        <v>560.0</v>
      </c>
      <c r="AG42" s="55">
        <v>546.0</v>
      </c>
      <c r="AH42" s="55">
        <v>534.0</v>
      </c>
      <c r="AI42" s="55">
        <v>525.0</v>
      </c>
      <c r="AJ42" s="55">
        <v>517.0</v>
      </c>
      <c r="AK42" s="55">
        <v>512.0</v>
      </c>
      <c r="AL42" s="55">
        <v>509.0</v>
      </c>
      <c r="AN42" s="53" t="s">
        <v>137</v>
      </c>
      <c r="AO42" s="54">
        <v>2.0</v>
      </c>
    </row>
    <row r="43" ht="14.25" customHeight="1">
      <c r="A43" s="47">
        <v>1.0</v>
      </c>
      <c r="B43" s="48">
        <v>40.0</v>
      </c>
      <c r="C43" s="55">
        <v>985.0</v>
      </c>
      <c r="D43" s="55">
        <v>984.0</v>
      </c>
      <c r="E43" s="55">
        <v>982.0</v>
      </c>
      <c r="F43" s="55">
        <v>978.0</v>
      </c>
      <c r="G43" s="55">
        <v>973.0</v>
      </c>
      <c r="H43" s="55">
        <v>966.0</v>
      </c>
      <c r="I43" s="55">
        <v>957.0</v>
      </c>
      <c r="J43" s="55">
        <v>947.0</v>
      </c>
      <c r="K43" s="55">
        <v>936.0</v>
      </c>
      <c r="L43" s="55">
        <v>924.0</v>
      </c>
      <c r="M43" s="55">
        <v>910.0</v>
      </c>
      <c r="N43" s="55">
        <v>895.0</v>
      </c>
      <c r="O43" s="55">
        <v>879.0</v>
      </c>
      <c r="P43" s="55">
        <v>863.0</v>
      </c>
      <c r="Q43" s="55">
        <v>845.0</v>
      </c>
      <c r="R43" s="55">
        <v>827.0</v>
      </c>
      <c r="S43" s="55">
        <v>808.0</v>
      </c>
      <c r="T43" s="55">
        <v>788.0</v>
      </c>
      <c r="U43" s="55">
        <v>768.0</v>
      </c>
      <c r="V43" s="55">
        <v>748.0</v>
      </c>
      <c r="W43" s="55">
        <v>727.0</v>
      </c>
      <c r="X43" s="55">
        <v>707.0</v>
      </c>
      <c r="Y43" s="55">
        <v>686.0</v>
      </c>
      <c r="Z43" s="55">
        <v>665.0</v>
      </c>
      <c r="AA43" s="55">
        <v>645.0</v>
      </c>
      <c r="AB43" s="55">
        <v>625.0</v>
      </c>
      <c r="AC43" s="55">
        <v>606.0</v>
      </c>
      <c r="AD43" s="55">
        <v>587.0</v>
      </c>
      <c r="AE43" s="55">
        <v>570.0</v>
      </c>
      <c r="AF43" s="55">
        <v>554.0</v>
      </c>
      <c r="AG43" s="55">
        <v>539.0</v>
      </c>
      <c r="AH43" s="55">
        <v>527.0</v>
      </c>
      <c r="AI43" s="55">
        <v>517.0</v>
      </c>
      <c r="AJ43" s="55">
        <v>510.0</v>
      </c>
      <c r="AK43" s="55">
        <v>505.0</v>
      </c>
      <c r="AL43" s="55">
        <v>501.0</v>
      </c>
      <c r="AN43" s="53" t="s">
        <v>138</v>
      </c>
      <c r="AO43" s="54">
        <v>6.0</v>
      </c>
    </row>
    <row r="44" ht="14.25" customHeight="1">
      <c r="A44" s="47">
        <v>2.0</v>
      </c>
      <c r="B44" s="48">
        <v>0.0</v>
      </c>
      <c r="C44" s="55">
        <v>938.0</v>
      </c>
      <c r="D44" s="55">
        <v>938.0</v>
      </c>
      <c r="E44" s="55">
        <v>938.0</v>
      </c>
      <c r="F44" s="55">
        <v>938.0</v>
      </c>
      <c r="G44" s="55">
        <v>938.0</v>
      </c>
      <c r="H44" s="55">
        <v>938.0</v>
      </c>
      <c r="I44" s="55">
        <v>938.0</v>
      </c>
      <c r="J44" s="55">
        <v>938.0</v>
      </c>
      <c r="K44" s="55">
        <v>938.0</v>
      </c>
      <c r="L44" s="55">
        <v>938.0</v>
      </c>
      <c r="M44" s="55">
        <v>938.0</v>
      </c>
      <c r="N44" s="55">
        <v>938.0</v>
      </c>
      <c r="O44" s="55">
        <v>938.0</v>
      </c>
      <c r="P44" s="55">
        <v>938.0</v>
      </c>
      <c r="Q44" s="55">
        <v>938.0</v>
      </c>
      <c r="R44" s="55">
        <v>938.0</v>
      </c>
      <c r="S44" s="55">
        <v>938.0</v>
      </c>
      <c r="T44" s="55">
        <v>938.0</v>
      </c>
      <c r="U44" s="55">
        <v>938.0</v>
      </c>
      <c r="V44" s="55">
        <v>938.0</v>
      </c>
      <c r="W44" s="55">
        <v>938.0</v>
      </c>
      <c r="X44" s="55">
        <v>938.0</v>
      </c>
      <c r="Y44" s="55">
        <v>938.0</v>
      </c>
      <c r="Z44" s="55">
        <v>938.0</v>
      </c>
      <c r="AA44" s="55">
        <v>938.0</v>
      </c>
      <c r="AB44" s="55">
        <v>938.0</v>
      </c>
      <c r="AC44" s="55">
        <v>938.0</v>
      </c>
      <c r="AD44" s="55">
        <v>938.0</v>
      </c>
      <c r="AE44" s="55">
        <v>938.0</v>
      </c>
      <c r="AF44" s="55">
        <v>938.0</v>
      </c>
      <c r="AG44" s="55">
        <v>938.0</v>
      </c>
      <c r="AH44" s="55">
        <v>938.0</v>
      </c>
      <c r="AI44" s="55">
        <v>938.0</v>
      </c>
      <c r="AJ44" s="55">
        <v>938.0</v>
      </c>
      <c r="AK44" s="55">
        <v>938.0</v>
      </c>
      <c r="AL44" s="55">
        <v>938.0</v>
      </c>
      <c r="AN44" s="53" t="s">
        <v>139</v>
      </c>
      <c r="AO44" s="54">
        <v>1.0</v>
      </c>
    </row>
    <row r="45" ht="14.25" customHeight="1">
      <c r="A45" s="47">
        <v>2.0</v>
      </c>
      <c r="B45" s="48">
        <v>1.0</v>
      </c>
      <c r="C45" s="55">
        <v>947.0</v>
      </c>
      <c r="D45" s="55">
        <v>947.0</v>
      </c>
      <c r="E45" s="55">
        <v>947.0</v>
      </c>
      <c r="F45" s="55">
        <v>946.0</v>
      </c>
      <c r="G45" s="55">
        <v>946.0</v>
      </c>
      <c r="H45" s="55">
        <v>946.0</v>
      </c>
      <c r="I45" s="55">
        <v>945.0</v>
      </c>
      <c r="J45" s="55">
        <v>945.0</v>
      </c>
      <c r="K45" s="55">
        <v>944.0</v>
      </c>
      <c r="L45" s="55">
        <v>944.0</v>
      </c>
      <c r="M45" s="55">
        <v>943.0</v>
      </c>
      <c r="N45" s="55">
        <v>943.0</v>
      </c>
      <c r="O45" s="55">
        <v>942.0</v>
      </c>
      <c r="P45" s="55">
        <v>941.0</v>
      </c>
      <c r="Q45" s="55">
        <v>940.0</v>
      </c>
      <c r="R45" s="55">
        <v>940.0</v>
      </c>
      <c r="S45" s="55">
        <v>939.0</v>
      </c>
      <c r="T45" s="55">
        <v>938.0</v>
      </c>
      <c r="U45" s="55">
        <v>937.0</v>
      </c>
      <c r="V45" s="55">
        <v>936.0</v>
      </c>
      <c r="W45" s="55">
        <v>936.0</v>
      </c>
      <c r="X45" s="55">
        <v>935.0</v>
      </c>
      <c r="Y45" s="55">
        <v>934.0</v>
      </c>
      <c r="Z45" s="55">
        <v>933.0</v>
      </c>
      <c r="AA45" s="55">
        <v>932.0</v>
      </c>
      <c r="AB45" s="55">
        <v>932.0</v>
      </c>
      <c r="AC45" s="55">
        <v>931.0</v>
      </c>
      <c r="AD45" s="55">
        <v>930.0</v>
      </c>
      <c r="AE45" s="55">
        <v>930.0</v>
      </c>
      <c r="AF45" s="55">
        <v>929.0</v>
      </c>
      <c r="AG45" s="55">
        <v>929.0</v>
      </c>
      <c r="AH45" s="55">
        <v>929.0</v>
      </c>
      <c r="AI45" s="55">
        <v>928.0</v>
      </c>
      <c r="AJ45" s="55">
        <v>928.0</v>
      </c>
      <c r="AK45" s="55">
        <v>928.0</v>
      </c>
      <c r="AL45" s="55">
        <v>928.0</v>
      </c>
      <c r="AN45" s="53" t="s">
        <v>140</v>
      </c>
      <c r="AO45" s="54">
        <v>1.0</v>
      </c>
    </row>
    <row r="46" ht="14.25" customHeight="1">
      <c r="A46" s="47">
        <v>2.0</v>
      </c>
      <c r="B46" s="48">
        <v>2.0</v>
      </c>
      <c r="C46" s="55">
        <v>956.0</v>
      </c>
      <c r="D46" s="55">
        <v>956.0</v>
      </c>
      <c r="E46" s="55">
        <v>956.0</v>
      </c>
      <c r="F46" s="55">
        <v>955.0</v>
      </c>
      <c r="G46" s="55">
        <v>955.0</v>
      </c>
      <c r="H46" s="55">
        <v>954.0</v>
      </c>
      <c r="I46" s="55">
        <v>953.0</v>
      </c>
      <c r="J46" s="55">
        <v>952.0</v>
      </c>
      <c r="K46" s="55">
        <v>951.0</v>
      </c>
      <c r="L46" s="55">
        <v>950.0</v>
      </c>
      <c r="M46" s="55">
        <v>949.0</v>
      </c>
      <c r="N46" s="55">
        <v>948.0</v>
      </c>
      <c r="O46" s="55">
        <v>946.0</v>
      </c>
      <c r="P46" s="55">
        <v>945.0</v>
      </c>
      <c r="Q46" s="55">
        <v>943.0</v>
      </c>
      <c r="R46" s="55">
        <v>942.0</v>
      </c>
      <c r="S46" s="55">
        <v>940.0</v>
      </c>
      <c r="T46" s="55">
        <v>939.0</v>
      </c>
      <c r="U46" s="55">
        <v>937.0</v>
      </c>
      <c r="V46" s="55">
        <v>935.0</v>
      </c>
      <c r="W46" s="55">
        <v>934.0</v>
      </c>
      <c r="X46" s="55">
        <v>932.0</v>
      </c>
      <c r="Y46" s="55">
        <v>930.0</v>
      </c>
      <c r="Z46" s="55">
        <v>929.0</v>
      </c>
      <c r="AA46" s="55">
        <v>927.0</v>
      </c>
      <c r="AB46" s="55">
        <v>926.0</v>
      </c>
      <c r="AC46" s="55">
        <v>925.0</v>
      </c>
      <c r="AD46" s="55">
        <v>924.0</v>
      </c>
      <c r="AE46" s="55">
        <v>922.0</v>
      </c>
      <c r="AF46" s="55">
        <v>921.0</v>
      </c>
      <c r="AG46" s="55">
        <v>920.0</v>
      </c>
      <c r="AH46" s="55">
        <v>920.0</v>
      </c>
      <c r="AI46" s="55">
        <v>919.0</v>
      </c>
      <c r="AJ46" s="55">
        <v>919.0</v>
      </c>
      <c r="AK46" s="55">
        <v>918.0</v>
      </c>
      <c r="AL46" s="55">
        <v>918.0</v>
      </c>
      <c r="AN46" s="53" t="s">
        <v>141</v>
      </c>
      <c r="AO46" s="54">
        <v>15.0</v>
      </c>
    </row>
    <row r="47" ht="14.25" customHeight="1">
      <c r="A47" s="47">
        <v>2.0</v>
      </c>
      <c r="B47" s="48">
        <v>3.0</v>
      </c>
      <c r="C47" s="55">
        <v>965.0</v>
      </c>
      <c r="D47" s="55">
        <v>965.0</v>
      </c>
      <c r="E47" s="55">
        <v>964.0</v>
      </c>
      <c r="F47" s="55">
        <v>964.0</v>
      </c>
      <c r="G47" s="55">
        <v>963.0</v>
      </c>
      <c r="H47" s="55">
        <v>962.0</v>
      </c>
      <c r="I47" s="55">
        <v>961.0</v>
      </c>
      <c r="J47" s="55">
        <v>960.0</v>
      </c>
      <c r="K47" s="55">
        <v>958.0</v>
      </c>
      <c r="L47" s="55">
        <v>957.0</v>
      </c>
      <c r="M47" s="55">
        <v>955.0</v>
      </c>
      <c r="N47" s="55">
        <v>953.0</v>
      </c>
      <c r="O47" s="55">
        <v>951.0</v>
      </c>
      <c r="P47" s="55">
        <v>949.0</v>
      </c>
      <c r="Q47" s="55">
        <v>946.0</v>
      </c>
      <c r="R47" s="55">
        <v>944.0</v>
      </c>
      <c r="S47" s="55">
        <v>941.0</v>
      </c>
      <c r="T47" s="55">
        <v>939.0</v>
      </c>
      <c r="U47" s="55">
        <v>937.0</v>
      </c>
      <c r="V47" s="55">
        <v>934.0</v>
      </c>
      <c r="W47" s="55">
        <v>932.0</v>
      </c>
      <c r="X47" s="55">
        <v>929.0</v>
      </c>
      <c r="Y47" s="55">
        <v>927.0</v>
      </c>
      <c r="Z47" s="55">
        <v>925.0</v>
      </c>
      <c r="AA47" s="55">
        <v>922.0</v>
      </c>
      <c r="AB47" s="55">
        <v>920.0</v>
      </c>
      <c r="AC47" s="55">
        <v>918.0</v>
      </c>
      <c r="AD47" s="55">
        <v>916.0</v>
      </c>
      <c r="AE47" s="55">
        <v>915.0</v>
      </c>
      <c r="AF47" s="55">
        <v>913.0</v>
      </c>
      <c r="AG47" s="55">
        <v>912.0</v>
      </c>
      <c r="AH47" s="55">
        <v>911.0</v>
      </c>
      <c r="AI47" s="55">
        <v>910.0</v>
      </c>
      <c r="AJ47" s="55">
        <v>909.0</v>
      </c>
      <c r="AK47" s="55">
        <v>908.0</v>
      </c>
      <c r="AL47" s="55">
        <v>908.0</v>
      </c>
      <c r="AN47" s="53" t="s">
        <v>142</v>
      </c>
      <c r="AO47" s="54" t="s">
        <v>143</v>
      </c>
    </row>
    <row r="48" ht="14.25" customHeight="1">
      <c r="A48" s="47">
        <v>2.0</v>
      </c>
      <c r="B48" s="48">
        <v>4.0</v>
      </c>
      <c r="C48" s="55">
        <v>974.0</v>
      </c>
      <c r="D48" s="55">
        <v>973.0</v>
      </c>
      <c r="E48" s="55">
        <v>973.0</v>
      </c>
      <c r="F48" s="55">
        <v>972.0</v>
      </c>
      <c r="G48" s="55">
        <v>971.0</v>
      </c>
      <c r="H48" s="55">
        <v>970.0</v>
      </c>
      <c r="I48" s="55">
        <v>969.0</v>
      </c>
      <c r="J48" s="55">
        <v>967.0</v>
      </c>
      <c r="K48" s="55">
        <v>965.0</v>
      </c>
      <c r="L48" s="55">
        <v>963.0</v>
      </c>
      <c r="M48" s="55">
        <v>960.0</v>
      </c>
      <c r="N48" s="55">
        <v>958.0</v>
      </c>
      <c r="O48" s="55">
        <v>955.0</v>
      </c>
      <c r="P48" s="55">
        <v>952.0</v>
      </c>
      <c r="Q48" s="55">
        <v>949.0</v>
      </c>
      <c r="R48" s="55">
        <v>946.0</v>
      </c>
      <c r="S48" s="55">
        <v>943.0</v>
      </c>
      <c r="T48" s="55">
        <v>939.0</v>
      </c>
      <c r="U48" s="55">
        <v>936.0</v>
      </c>
      <c r="V48" s="55">
        <v>933.0</v>
      </c>
      <c r="W48" s="55">
        <v>929.0</v>
      </c>
      <c r="X48" s="55">
        <v>926.0</v>
      </c>
      <c r="Y48" s="55">
        <v>923.0</v>
      </c>
      <c r="Z48" s="55">
        <v>920.0</v>
      </c>
      <c r="AA48" s="55">
        <v>917.0</v>
      </c>
      <c r="AB48" s="55">
        <v>914.0</v>
      </c>
      <c r="AC48" s="55">
        <v>912.0</v>
      </c>
      <c r="AD48" s="55">
        <v>909.0</v>
      </c>
      <c r="AE48" s="55">
        <v>907.0</v>
      </c>
      <c r="AF48" s="55">
        <v>905.0</v>
      </c>
      <c r="AG48" s="55">
        <v>903.0</v>
      </c>
      <c r="AH48" s="55">
        <v>901.0</v>
      </c>
      <c r="AI48" s="55">
        <v>900.0</v>
      </c>
      <c r="AJ48" s="55">
        <v>899.0</v>
      </c>
      <c r="AK48" s="55">
        <v>898.0</v>
      </c>
      <c r="AL48" s="55">
        <v>898.0</v>
      </c>
      <c r="AN48" s="53" t="s">
        <v>144</v>
      </c>
      <c r="AO48" s="54" t="s">
        <v>143</v>
      </c>
    </row>
    <row r="49" ht="14.25" customHeight="1">
      <c r="A49" s="47">
        <v>2.0</v>
      </c>
      <c r="B49" s="48">
        <v>5.0</v>
      </c>
      <c r="C49" s="55">
        <v>982.0</v>
      </c>
      <c r="D49" s="55">
        <v>982.0</v>
      </c>
      <c r="E49" s="55">
        <v>981.0</v>
      </c>
      <c r="F49" s="55">
        <v>981.0</v>
      </c>
      <c r="G49" s="55">
        <v>979.0</v>
      </c>
      <c r="H49" s="55">
        <v>978.0</v>
      </c>
      <c r="I49" s="55">
        <v>976.0</v>
      </c>
      <c r="J49" s="55">
        <v>974.0</v>
      </c>
      <c r="K49" s="55">
        <v>971.0</v>
      </c>
      <c r="L49" s="55">
        <v>969.0</v>
      </c>
      <c r="M49" s="55">
        <v>966.0</v>
      </c>
      <c r="N49" s="55">
        <v>962.0</v>
      </c>
      <c r="O49" s="55">
        <v>959.0</v>
      </c>
      <c r="P49" s="55">
        <v>955.0</v>
      </c>
      <c r="Q49" s="55">
        <v>952.0</v>
      </c>
      <c r="R49" s="55">
        <v>948.0</v>
      </c>
      <c r="S49" s="55">
        <v>944.0</v>
      </c>
      <c r="T49" s="55">
        <v>940.0</v>
      </c>
      <c r="U49" s="55">
        <v>935.0</v>
      </c>
      <c r="V49" s="55">
        <v>931.0</v>
      </c>
      <c r="W49" s="55">
        <v>927.0</v>
      </c>
      <c r="X49" s="55">
        <v>923.0</v>
      </c>
      <c r="Y49" s="55">
        <v>919.0</v>
      </c>
      <c r="Z49" s="55">
        <v>915.0</v>
      </c>
      <c r="AA49" s="55">
        <v>912.0</v>
      </c>
      <c r="AB49" s="55">
        <v>908.0</v>
      </c>
      <c r="AC49" s="55">
        <v>905.0</v>
      </c>
      <c r="AD49" s="55">
        <v>902.0</v>
      </c>
      <c r="AE49" s="55">
        <v>899.0</v>
      </c>
      <c r="AF49" s="55">
        <v>896.0</v>
      </c>
      <c r="AG49" s="55">
        <v>894.0</v>
      </c>
      <c r="AH49" s="55">
        <v>892.0</v>
      </c>
      <c r="AI49" s="55">
        <v>891.0</v>
      </c>
      <c r="AJ49" s="55">
        <v>889.0</v>
      </c>
      <c r="AK49" s="55">
        <v>888.0</v>
      </c>
      <c r="AL49" s="55">
        <v>888.0</v>
      </c>
      <c r="AN49" s="53" t="s">
        <v>145</v>
      </c>
      <c r="AO49" s="54" t="s">
        <v>143</v>
      </c>
    </row>
    <row r="50" ht="14.25" customHeight="1">
      <c r="A50" s="47">
        <v>2.0</v>
      </c>
      <c r="B50" s="48">
        <v>6.0</v>
      </c>
      <c r="C50" s="55">
        <v>990.0</v>
      </c>
      <c r="D50" s="55">
        <v>990.0</v>
      </c>
      <c r="E50" s="55">
        <v>990.0</v>
      </c>
      <c r="F50" s="55">
        <v>989.0</v>
      </c>
      <c r="G50" s="55">
        <v>987.0</v>
      </c>
      <c r="H50" s="55">
        <v>985.0</v>
      </c>
      <c r="I50" s="55">
        <v>983.0</v>
      </c>
      <c r="J50" s="55">
        <v>980.0</v>
      </c>
      <c r="K50" s="55">
        <v>978.0</v>
      </c>
      <c r="L50" s="55">
        <v>974.0</v>
      </c>
      <c r="M50" s="55">
        <v>971.0</v>
      </c>
      <c r="N50" s="55">
        <v>967.0</v>
      </c>
      <c r="O50" s="55">
        <v>963.0</v>
      </c>
      <c r="P50" s="55">
        <v>958.0</v>
      </c>
      <c r="Q50" s="55">
        <v>954.0</v>
      </c>
      <c r="R50" s="55">
        <v>949.0</v>
      </c>
      <c r="S50" s="55">
        <v>944.0</v>
      </c>
      <c r="T50" s="55">
        <v>940.0</v>
      </c>
      <c r="U50" s="55">
        <v>935.0</v>
      </c>
      <c r="V50" s="55">
        <v>930.0</v>
      </c>
      <c r="W50" s="55">
        <v>925.0</v>
      </c>
      <c r="X50" s="55">
        <v>920.0</v>
      </c>
      <c r="Y50" s="55">
        <v>915.0</v>
      </c>
      <c r="Z50" s="55">
        <v>911.0</v>
      </c>
      <c r="AA50" s="55">
        <v>906.0</v>
      </c>
      <c r="AB50" s="55">
        <v>902.0</v>
      </c>
      <c r="AC50" s="55">
        <v>898.0</v>
      </c>
      <c r="AD50" s="55">
        <v>894.0</v>
      </c>
      <c r="AE50" s="55">
        <v>891.0</v>
      </c>
      <c r="AF50" s="55">
        <v>888.0</v>
      </c>
      <c r="AG50" s="55">
        <v>885.0</v>
      </c>
      <c r="AH50" s="55">
        <v>883.0</v>
      </c>
      <c r="AI50" s="55">
        <v>881.0</v>
      </c>
      <c r="AJ50" s="55">
        <v>879.0</v>
      </c>
      <c r="AK50" s="55">
        <v>878.0</v>
      </c>
      <c r="AL50" s="55">
        <v>877.0</v>
      </c>
      <c r="AN50" s="53" t="s">
        <v>146</v>
      </c>
      <c r="AO50" s="54" t="s">
        <v>143</v>
      </c>
    </row>
    <row r="51" ht="14.25" customHeight="1">
      <c r="A51" s="47">
        <v>2.0</v>
      </c>
      <c r="B51" s="48">
        <v>7.0</v>
      </c>
      <c r="C51" s="55">
        <v>999.0</v>
      </c>
      <c r="D51" s="55">
        <v>998.0</v>
      </c>
      <c r="E51" s="55">
        <v>998.0</v>
      </c>
      <c r="F51" s="55">
        <v>996.0</v>
      </c>
      <c r="G51" s="55">
        <v>995.0</v>
      </c>
      <c r="H51" s="55">
        <v>993.0</v>
      </c>
      <c r="I51" s="55">
        <v>990.0</v>
      </c>
      <c r="J51" s="55">
        <v>987.0</v>
      </c>
      <c r="K51" s="55">
        <v>984.0</v>
      </c>
      <c r="L51" s="55">
        <v>980.0</v>
      </c>
      <c r="M51" s="55">
        <v>976.0</v>
      </c>
      <c r="N51" s="55">
        <v>971.0</v>
      </c>
      <c r="O51" s="55">
        <v>967.0</v>
      </c>
      <c r="P51" s="55">
        <v>961.0</v>
      </c>
      <c r="Q51" s="55">
        <v>956.0</v>
      </c>
      <c r="R51" s="55">
        <v>951.0</v>
      </c>
      <c r="S51" s="55">
        <v>945.0</v>
      </c>
      <c r="T51" s="55">
        <v>940.0</v>
      </c>
      <c r="U51" s="55">
        <v>934.0</v>
      </c>
      <c r="V51" s="55">
        <v>928.0</v>
      </c>
      <c r="W51" s="55">
        <v>922.0</v>
      </c>
      <c r="X51" s="55">
        <v>917.0</v>
      </c>
      <c r="Y51" s="55">
        <v>911.0</v>
      </c>
      <c r="Z51" s="55">
        <v>906.0</v>
      </c>
      <c r="AA51" s="55">
        <v>901.0</v>
      </c>
      <c r="AB51" s="55">
        <v>896.0</v>
      </c>
      <c r="AC51" s="55">
        <v>891.0</v>
      </c>
      <c r="AD51" s="55">
        <v>887.0</v>
      </c>
      <c r="AE51" s="55">
        <v>883.0</v>
      </c>
      <c r="AF51" s="55">
        <v>879.0</v>
      </c>
      <c r="AG51" s="55">
        <v>876.0</v>
      </c>
      <c r="AH51" s="55">
        <v>873.0</v>
      </c>
      <c r="AI51" s="55">
        <v>871.0</v>
      </c>
      <c r="AJ51" s="55">
        <v>869.0</v>
      </c>
      <c r="AK51" s="55">
        <v>868.0</v>
      </c>
      <c r="AL51" s="55">
        <v>867.0</v>
      </c>
      <c r="AN51" s="53" t="s">
        <v>147</v>
      </c>
      <c r="AO51" s="54">
        <v>1.0</v>
      </c>
    </row>
    <row r="52" ht="14.25" customHeight="1">
      <c r="A52" s="47">
        <v>2.0</v>
      </c>
      <c r="B52" s="48">
        <v>8.0</v>
      </c>
      <c r="C52" s="55">
        <v>1006.0</v>
      </c>
      <c r="D52" s="55">
        <v>1006.0</v>
      </c>
      <c r="E52" s="55">
        <v>1005.0</v>
      </c>
      <c r="F52" s="55">
        <v>1004.0</v>
      </c>
      <c r="G52" s="55">
        <v>1002.0</v>
      </c>
      <c r="H52" s="55">
        <v>1000.0</v>
      </c>
      <c r="I52" s="55">
        <v>997.0</v>
      </c>
      <c r="J52" s="55">
        <v>993.0</v>
      </c>
      <c r="K52" s="55">
        <v>990.0</v>
      </c>
      <c r="L52" s="55">
        <v>985.0</v>
      </c>
      <c r="M52" s="55">
        <v>981.0</v>
      </c>
      <c r="N52" s="55">
        <v>976.0</v>
      </c>
      <c r="O52" s="55">
        <v>970.0</v>
      </c>
      <c r="P52" s="55">
        <v>964.0</v>
      </c>
      <c r="Q52" s="55">
        <v>958.0</v>
      </c>
      <c r="R52" s="55">
        <v>952.0</v>
      </c>
      <c r="S52" s="55">
        <v>946.0</v>
      </c>
      <c r="T52" s="55">
        <v>939.0</v>
      </c>
      <c r="U52" s="55">
        <v>933.0</v>
      </c>
      <c r="V52" s="55">
        <v>926.0</v>
      </c>
      <c r="W52" s="55">
        <v>920.0</v>
      </c>
      <c r="X52" s="55">
        <v>913.0</v>
      </c>
      <c r="Y52" s="55">
        <v>907.0</v>
      </c>
      <c r="Z52" s="55">
        <v>901.0</v>
      </c>
      <c r="AA52" s="55">
        <v>895.0</v>
      </c>
      <c r="AB52" s="55">
        <v>889.0</v>
      </c>
      <c r="AC52" s="55">
        <v>884.0</v>
      </c>
      <c r="AD52" s="55">
        <v>879.0</v>
      </c>
      <c r="AE52" s="55">
        <v>874.0</v>
      </c>
      <c r="AF52" s="55">
        <v>870.0</v>
      </c>
      <c r="AG52" s="55">
        <v>867.0</v>
      </c>
      <c r="AH52" s="55">
        <v>863.0</v>
      </c>
      <c r="AI52" s="55">
        <v>861.0</v>
      </c>
      <c r="AJ52" s="55">
        <v>859.0</v>
      </c>
      <c r="AK52" s="55">
        <v>857.0</v>
      </c>
      <c r="AL52" s="55">
        <v>856.0</v>
      </c>
      <c r="AN52" s="53" t="s">
        <v>148</v>
      </c>
      <c r="AO52" s="54">
        <v>12.0</v>
      </c>
    </row>
    <row r="53" ht="14.25" customHeight="1">
      <c r="A53" s="47">
        <v>2.0</v>
      </c>
      <c r="B53" s="48">
        <v>9.0</v>
      </c>
      <c r="C53" s="55">
        <v>1014.0</v>
      </c>
      <c r="D53" s="55">
        <v>1014.0</v>
      </c>
      <c r="E53" s="55">
        <v>1013.0</v>
      </c>
      <c r="F53" s="55">
        <v>1011.0</v>
      </c>
      <c r="G53" s="55">
        <v>1009.0</v>
      </c>
      <c r="H53" s="55">
        <v>1007.0</v>
      </c>
      <c r="I53" s="55">
        <v>1003.0</v>
      </c>
      <c r="J53" s="55">
        <v>1000.0</v>
      </c>
      <c r="K53" s="55">
        <v>995.0</v>
      </c>
      <c r="L53" s="55">
        <v>990.0</v>
      </c>
      <c r="M53" s="55">
        <v>985.0</v>
      </c>
      <c r="N53" s="55">
        <v>980.0</v>
      </c>
      <c r="O53" s="55">
        <v>974.0</v>
      </c>
      <c r="P53" s="55">
        <v>967.0</v>
      </c>
      <c r="Q53" s="55">
        <v>961.0</v>
      </c>
      <c r="R53" s="55">
        <v>954.0</v>
      </c>
      <c r="S53" s="55">
        <v>947.0</v>
      </c>
      <c r="T53" s="55">
        <v>939.0</v>
      </c>
      <c r="U53" s="55">
        <v>932.0</v>
      </c>
      <c r="V53" s="55">
        <v>925.0</v>
      </c>
      <c r="W53" s="55">
        <v>917.0</v>
      </c>
      <c r="X53" s="55">
        <v>910.0</v>
      </c>
      <c r="Y53" s="55">
        <v>903.0</v>
      </c>
      <c r="Z53" s="55">
        <v>896.0</v>
      </c>
      <c r="AA53" s="55">
        <v>889.0</v>
      </c>
      <c r="AB53" s="55">
        <v>883.0</v>
      </c>
      <c r="AC53" s="55">
        <v>877.0</v>
      </c>
      <c r="AD53" s="55">
        <v>871.0</v>
      </c>
      <c r="AE53" s="55">
        <v>866.0</v>
      </c>
      <c r="AF53" s="55">
        <v>861.0</v>
      </c>
      <c r="AG53" s="55">
        <v>857.0</v>
      </c>
      <c r="AH53" s="55">
        <v>854.0</v>
      </c>
      <c r="AI53" s="55">
        <v>851.0</v>
      </c>
      <c r="AJ53" s="55">
        <v>848.0</v>
      </c>
      <c r="AK53" s="55">
        <v>847.0</v>
      </c>
      <c r="AL53" s="55">
        <v>846.0</v>
      </c>
      <c r="AN53" s="53" t="s">
        <v>149</v>
      </c>
      <c r="AO53" s="54">
        <v>4.0</v>
      </c>
    </row>
    <row r="54" ht="14.25" customHeight="1">
      <c r="A54" s="47">
        <v>2.0</v>
      </c>
      <c r="B54" s="48">
        <v>10.0</v>
      </c>
      <c r="C54" s="55">
        <v>1022.0</v>
      </c>
      <c r="D54" s="55">
        <v>1021.0</v>
      </c>
      <c r="E54" s="55">
        <v>1020.0</v>
      </c>
      <c r="F54" s="55">
        <v>1019.0</v>
      </c>
      <c r="G54" s="55">
        <v>1016.0</v>
      </c>
      <c r="H54" s="55">
        <v>1013.0</v>
      </c>
      <c r="I54" s="55">
        <v>1010.0</v>
      </c>
      <c r="J54" s="55">
        <v>1006.0</v>
      </c>
      <c r="K54" s="55">
        <v>1001.0</v>
      </c>
      <c r="L54" s="55">
        <v>996.0</v>
      </c>
      <c r="M54" s="55">
        <v>990.0</v>
      </c>
      <c r="N54" s="55">
        <v>983.0</v>
      </c>
      <c r="O54" s="55">
        <v>977.0</v>
      </c>
      <c r="P54" s="55">
        <v>970.0</v>
      </c>
      <c r="Q54" s="55">
        <v>962.0</v>
      </c>
      <c r="R54" s="55">
        <v>955.0</v>
      </c>
      <c r="S54" s="55">
        <v>947.0</v>
      </c>
      <c r="T54" s="55">
        <v>939.0</v>
      </c>
      <c r="U54" s="55">
        <v>931.0</v>
      </c>
      <c r="V54" s="55">
        <v>923.0</v>
      </c>
      <c r="W54" s="55">
        <v>915.0</v>
      </c>
      <c r="X54" s="55">
        <v>906.0</v>
      </c>
      <c r="Y54" s="55">
        <v>899.0</v>
      </c>
      <c r="Z54" s="55">
        <v>891.0</v>
      </c>
      <c r="AA54" s="55">
        <v>883.0</v>
      </c>
      <c r="AB54" s="55">
        <v>876.0</v>
      </c>
      <c r="AC54" s="55">
        <v>870.0</v>
      </c>
      <c r="AD54" s="55">
        <v>863.0</v>
      </c>
      <c r="AE54" s="55">
        <v>858.0</v>
      </c>
      <c r="AF54" s="55">
        <v>853.0</v>
      </c>
      <c r="AG54" s="55">
        <v>848.0</v>
      </c>
      <c r="AH54" s="55">
        <v>844.0</v>
      </c>
      <c r="AI54" s="55">
        <v>841.0</v>
      </c>
      <c r="AJ54" s="55">
        <v>838.0</v>
      </c>
      <c r="AK54" s="55">
        <v>836.0</v>
      </c>
      <c r="AL54" s="55">
        <v>835.0</v>
      </c>
      <c r="AN54" s="53" t="s">
        <v>150</v>
      </c>
      <c r="AO54" s="54">
        <v>14.0</v>
      </c>
    </row>
    <row r="55" ht="14.25" customHeight="1">
      <c r="A55" s="47">
        <v>2.0</v>
      </c>
      <c r="B55" s="48">
        <v>11.0</v>
      </c>
      <c r="C55" s="55">
        <v>1029.0</v>
      </c>
      <c r="D55" s="55">
        <v>1029.0</v>
      </c>
      <c r="E55" s="55">
        <v>1027.0</v>
      </c>
      <c r="F55" s="55">
        <v>1026.0</v>
      </c>
      <c r="G55" s="55">
        <v>1023.0</v>
      </c>
      <c r="H55" s="55">
        <v>1020.0</v>
      </c>
      <c r="I55" s="55">
        <v>1016.0</v>
      </c>
      <c r="J55" s="55">
        <v>1011.0</v>
      </c>
      <c r="K55" s="55">
        <v>1006.0</v>
      </c>
      <c r="L55" s="55">
        <v>1000.0</v>
      </c>
      <c r="M55" s="55">
        <v>994.0</v>
      </c>
      <c r="N55" s="55">
        <v>987.0</v>
      </c>
      <c r="O55" s="55">
        <v>980.0</v>
      </c>
      <c r="P55" s="55">
        <v>972.0</v>
      </c>
      <c r="Q55" s="55">
        <v>964.0</v>
      </c>
      <c r="R55" s="55">
        <v>956.0</v>
      </c>
      <c r="S55" s="55">
        <v>947.0</v>
      </c>
      <c r="T55" s="55">
        <v>939.0</v>
      </c>
      <c r="U55" s="55">
        <v>930.0</v>
      </c>
      <c r="V55" s="55">
        <v>921.0</v>
      </c>
      <c r="W55" s="55">
        <v>912.0</v>
      </c>
      <c r="X55" s="55">
        <v>903.0</v>
      </c>
      <c r="Y55" s="55">
        <v>894.0</v>
      </c>
      <c r="Z55" s="55">
        <v>886.0</v>
      </c>
      <c r="AA55" s="55">
        <v>878.0</v>
      </c>
      <c r="AB55" s="55">
        <v>870.0</v>
      </c>
      <c r="AC55" s="55">
        <v>862.0</v>
      </c>
      <c r="AD55" s="55">
        <v>856.0</v>
      </c>
      <c r="AE55" s="55">
        <v>849.0</v>
      </c>
      <c r="AF55" s="55">
        <v>843.0</v>
      </c>
      <c r="AG55" s="55">
        <v>838.0</v>
      </c>
      <c r="AH55" s="55">
        <v>834.0</v>
      </c>
      <c r="AI55" s="55">
        <v>830.0</v>
      </c>
      <c r="AJ55" s="55">
        <v>828.0</v>
      </c>
      <c r="AK55" s="55">
        <v>826.0</v>
      </c>
      <c r="AL55" s="55">
        <v>824.0</v>
      </c>
      <c r="AN55" s="53" t="s">
        <v>151</v>
      </c>
      <c r="AO55" s="54" t="s">
        <v>96</v>
      </c>
    </row>
    <row r="56" ht="14.25" customHeight="1">
      <c r="A56" s="47">
        <v>2.0</v>
      </c>
      <c r="B56" s="48">
        <v>12.0</v>
      </c>
      <c r="C56" s="55">
        <v>1036.0</v>
      </c>
      <c r="D56" s="55">
        <v>1036.0</v>
      </c>
      <c r="E56" s="55">
        <v>1034.0</v>
      </c>
      <c r="F56" s="55">
        <v>1032.0</v>
      </c>
      <c r="G56" s="55">
        <v>1030.0</v>
      </c>
      <c r="H56" s="55">
        <v>1026.0</v>
      </c>
      <c r="I56" s="55">
        <v>1022.0</v>
      </c>
      <c r="J56" s="55">
        <v>1017.0</v>
      </c>
      <c r="K56" s="55">
        <v>1011.0</v>
      </c>
      <c r="L56" s="55">
        <v>1005.0</v>
      </c>
      <c r="M56" s="55">
        <v>998.0</v>
      </c>
      <c r="N56" s="55">
        <v>991.0</v>
      </c>
      <c r="O56" s="55">
        <v>983.0</v>
      </c>
      <c r="P56" s="55">
        <v>975.0</v>
      </c>
      <c r="Q56" s="55">
        <v>966.0</v>
      </c>
      <c r="R56" s="55">
        <v>957.0</v>
      </c>
      <c r="S56" s="55">
        <v>948.0</v>
      </c>
      <c r="T56" s="55">
        <v>938.0</v>
      </c>
      <c r="U56" s="55">
        <v>929.0</v>
      </c>
      <c r="V56" s="55">
        <v>919.0</v>
      </c>
      <c r="W56" s="55">
        <v>909.0</v>
      </c>
      <c r="X56" s="55">
        <v>899.0</v>
      </c>
      <c r="Y56" s="55">
        <v>890.0</v>
      </c>
      <c r="Z56" s="55">
        <v>881.0</v>
      </c>
      <c r="AA56" s="55">
        <v>872.0</v>
      </c>
      <c r="AB56" s="55">
        <v>863.0</v>
      </c>
      <c r="AC56" s="55">
        <v>855.0</v>
      </c>
      <c r="AD56" s="55">
        <v>848.0</v>
      </c>
      <c r="AE56" s="55">
        <v>841.0</v>
      </c>
      <c r="AF56" s="55">
        <v>834.0</v>
      </c>
      <c r="AG56" s="55">
        <v>829.0</v>
      </c>
      <c r="AH56" s="55">
        <v>824.0</v>
      </c>
      <c r="AI56" s="55">
        <v>820.0</v>
      </c>
      <c r="AJ56" s="55">
        <v>817.0</v>
      </c>
      <c r="AK56" s="55">
        <v>815.0</v>
      </c>
      <c r="AL56" s="55">
        <v>814.0</v>
      </c>
      <c r="AN56" s="53" t="s">
        <v>152</v>
      </c>
      <c r="AO56" s="54">
        <v>14.0</v>
      </c>
    </row>
    <row r="57" ht="14.25" customHeight="1">
      <c r="A57" s="47">
        <v>2.0</v>
      </c>
      <c r="B57" s="48">
        <v>13.0</v>
      </c>
      <c r="C57" s="55">
        <v>1043.0</v>
      </c>
      <c r="D57" s="55">
        <v>1042.0</v>
      </c>
      <c r="E57" s="55">
        <v>1041.0</v>
      </c>
      <c r="F57" s="55">
        <v>1039.0</v>
      </c>
      <c r="G57" s="55">
        <v>1036.0</v>
      </c>
      <c r="H57" s="55">
        <v>1032.0</v>
      </c>
      <c r="I57" s="55">
        <v>1028.0</v>
      </c>
      <c r="J57" s="55">
        <v>1022.0</v>
      </c>
      <c r="K57" s="55">
        <v>1016.0</v>
      </c>
      <c r="L57" s="55">
        <v>1010.0</v>
      </c>
      <c r="M57" s="55">
        <v>1002.0</v>
      </c>
      <c r="N57" s="55">
        <v>994.0</v>
      </c>
      <c r="O57" s="55">
        <v>986.0</v>
      </c>
      <c r="P57" s="55">
        <v>977.0</v>
      </c>
      <c r="Q57" s="55">
        <v>968.0</v>
      </c>
      <c r="R57" s="55">
        <v>958.0</v>
      </c>
      <c r="S57" s="55">
        <v>948.0</v>
      </c>
      <c r="T57" s="55">
        <v>938.0</v>
      </c>
      <c r="U57" s="55">
        <v>927.0</v>
      </c>
      <c r="V57" s="55">
        <v>917.0</v>
      </c>
      <c r="W57" s="55">
        <v>906.0</v>
      </c>
      <c r="X57" s="55">
        <v>896.0</v>
      </c>
      <c r="Y57" s="55">
        <v>886.0</v>
      </c>
      <c r="Z57" s="55">
        <v>876.0</v>
      </c>
      <c r="AA57" s="55">
        <v>866.0</v>
      </c>
      <c r="AB57" s="55">
        <v>857.0</v>
      </c>
      <c r="AC57" s="55">
        <v>848.0</v>
      </c>
      <c r="AD57" s="55">
        <v>840.0</v>
      </c>
      <c r="AE57" s="55">
        <v>832.0</v>
      </c>
      <c r="AF57" s="55">
        <v>825.0</v>
      </c>
      <c r="AG57" s="55">
        <v>819.0</v>
      </c>
      <c r="AH57" s="55">
        <v>814.0</v>
      </c>
      <c r="AI57" s="55">
        <v>810.0</v>
      </c>
      <c r="AJ57" s="55">
        <v>807.0</v>
      </c>
      <c r="AK57" s="55">
        <v>804.0</v>
      </c>
      <c r="AL57" s="55">
        <v>803.0</v>
      </c>
      <c r="AN57" s="53" t="s">
        <v>153</v>
      </c>
      <c r="AO57" s="54" t="s">
        <v>94</v>
      </c>
    </row>
    <row r="58" ht="14.25" customHeight="1">
      <c r="A58" s="47">
        <v>2.0</v>
      </c>
      <c r="B58" s="48">
        <v>14.0</v>
      </c>
      <c r="C58" s="55">
        <v>1049.0</v>
      </c>
      <c r="D58" s="55">
        <v>1049.0</v>
      </c>
      <c r="E58" s="55">
        <v>1047.0</v>
      </c>
      <c r="F58" s="55">
        <v>1045.0</v>
      </c>
      <c r="G58" s="55">
        <v>1042.0</v>
      </c>
      <c r="H58" s="55">
        <v>1038.0</v>
      </c>
      <c r="I58" s="55">
        <v>1033.0</v>
      </c>
      <c r="J58" s="55">
        <v>1028.0</v>
      </c>
      <c r="K58" s="55">
        <v>1021.0</v>
      </c>
      <c r="L58" s="55">
        <v>1014.0</v>
      </c>
      <c r="M58" s="55">
        <v>1006.0</v>
      </c>
      <c r="N58" s="55">
        <v>998.0</v>
      </c>
      <c r="O58" s="55">
        <v>989.0</v>
      </c>
      <c r="P58" s="55">
        <v>979.0</v>
      </c>
      <c r="Q58" s="55">
        <v>969.0</v>
      </c>
      <c r="R58" s="55">
        <v>959.0</v>
      </c>
      <c r="S58" s="55">
        <v>948.0</v>
      </c>
      <c r="T58" s="55">
        <v>937.0</v>
      </c>
      <c r="U58" s="55">
        <v>926.0</v>
      </c>
      <c r="V58" s="55">
        <v>915.0</v>
      </c>
      <c r="W58" s="55">
        <v>903.0</v>
      </c>
      <c r="X58" s="55">
        <v>892.0</v>
      </c>
      <c r="Y58" s="55">
        <v>881.0</v>
      </c>
      <c r="Z58" s="55">
        <v>870.0</v>
      </c>
      <c r="AA58" s="55">
        <v>860.0</v>
      </c>
      <c r="AB58" s="55">
        <v>850.0</v>
      </c>
      <c r="AC58" s="55">
        <v>840.0</v>
      </c>
      <c r="AD58" s="55">
        <v>832.0</v>
      </c>
      <c r="AE58" s="55">
        <v>824.0</v>
      </c>
      <c r="AF58" s="55">
        <v>816.0</v>
      </c>
      <c r="AG58" s="55">
        <v>810.0</v>
      </c>
      <c r="AH58" s="55">
        <v>804.0</v>
      </c>
      <c r="AI58" s="55">
        <v>800.0</v>
      </c>
      <c r="AJ58" s="55">
        <v>796.0</v>
      </c>
      <c r="AK58" s="55">
        <v>794.0</v>
      </c>
      <c r="AL58" s="55">
        <v>792.0</v>
      </c>
      <c r="AN58" s="53" t="s">
        <v>154</v>
      </c>
      <c r="AO58" s="54">
        <v>1.0</v>
      </c>
    </row>
    <row r="59" ht="14.25" customHeight="1">
      <c r="A59" s="47">
        <v>2.0</v>
      </c>
      <c r="B59" s="48">
        <v>15.0</v>
      </c>
      <c r="C59" s="55">
        <v>1056.0</v>
      </c>
      <c r="D59" s="55">
        <v>1055.0</v>
      </c>
      <c r="E59" s="55">
        <v>1054.0</v>
      </c>
      <c r="F59" s="55">
        <v>1051.0</v>
      </c>
      <c r="G59" s="55">
        <v>1048.0</v>
      </c>
      <c r="H59" s="55">
        <v>1044.0</v>
      </c>
      <c r="I59" s="55">
        <v>1039.0</v>
      </c>
      <c r="J59" s="55">
        <v>1033.0</v>
      </c>
      <c r="K59" s="55">
        <v>1026.0</v>
      </c>
      <c r="L59" s="55">
        <v>1018.0</v>
      </c>
      <c r="M59" s="55">
        <v>1010.0</v>
      </c>
      <c r="N59" s="55">
        <v>1001.0</v>
      </c>
      <c r="O59" s="55">
        <v>991.0</v>
      </c>
      <c r="P59" s="55">
        <v>981.0</v>
      </c>
      <c r="Q59" s="55">
        <v>971.0</v>
      </c>
      <c r="R59" s="55">
        <v>960.0</v>
      </c>
      <c r="S59" s="55">
        <v>948.0</v>
      </c>
      <c r="T59" s="55">
        <v>936.0</v>
      </c>
      <c r="U59" s="55">
        <v>925.0</v>
      </c>
      <c r="V59" s="55">
        <v>912.0</v>
      </c>
      <c r="W59" s="55">
        <v>901.0</v>
      </c>
      <c r="X59" s="55">
        <v>889.0</v>
      </c>
      <c r="Y59" s="55">
        <v>877.0</v>
      </c>
      <c r="Z59" s="55">
        <v>865.0</v>
      </c>
      <c r="AA59" s="55">
        <v>854.0</v>
      </c>
      <c r="AB59" s="55">
        <v>843.0</v>
      </c>
      <c r="AC59" s="55">
        <v>833.0</v>
      </c>
      <c r="AD59" s="55">
        <v>824.0</v>
      </c>
      <c r="AE59" s="55">
        <v>815.0</v>
      </c>
      <c r="AF59" s="55">
        <v>807.0</v>
      </c>
      <c r="AG59" s="55">
        <v>800.0</v>
      </c>
      <c r="AH59" s="55">
        <v>795.0</v>
      </c>
      <c r="AI59" s="55">
        <v>790.0</v>
      </c>
      <c r="AJ59" s="55">
        <v>786.0</v>
      </c>
      <c r="AK59" s="55">
        <v>783.0</v>
      </c>
      <c r="AL59" s="55">
        <v>782.0</v>
      </c>
      <c r="AN59" s="53" t="s">
        <v>155</v>
      </c>
      <c r="AO59" s="54">
        <v>3.0</v>
      </c>
    </row>
    <row r="60" ht="14.25" customHeight="1">
      <c r="A60" s="47">
        <v>2.0</v>
      </c>
      <c r="B60" s="48">
        <v>16.0</v>
      </c>
      <c r="C60" s="55">
        <v>1062.0</v>
      </c>
      <c r="D60" s="55">
        <v>1061.0</v>
      </c>
      <c r="E60" s="55">
        <v>1060.0</v>
      </c>
      <c r="F60" s="55">
        <v>1057.0</v>
      </c>
      <c r="G60" s="55">
        <v>1054.0</v>
      </c>
      <c r="H60" s="55">
        <v>1049.0</v>
      </c>
      <c r="I60" s="55">
        <v>1044.0</v>
      </c>
      <c r="J60" s="55">
        <v>1037.0</v>
      </c>
      <c r="K60" s="55">
        <v>1030.0</v>
      </c>
      <c r="L60" s="55">
        <v>1022.0</v>
      </c>
      <c r="M60" s="55">
        <v>1013.0</v>
      </c>
      <c r="N60" s="55">
        <v>1004.0</v>
      </c>
      <c r="O60" s="55">
        <v>994.0</v>
      </c>
      <c r="P60" s="55">
        <v>983.0</v>
      </c>
      <c r="Q60" s="55">
        <v>972.0</v>
      </c>
      <c r="R60" s="55">
        <v>960.0</v>
      </c>
      <c r="S60" s="55">
        <v>948.0</v>
      </c>
      <c r="T60" s="55">
        <v>936.0</v>
      </c>
      <c r="U60" s="55">
        <v>923.0</v>
      </c>
      <c r="V60" s="55">
        <v>910.0</v>
      </c>
      <c r="W60" s="55">
        <v>898.0</v>
      </c>
      <c r="X60" s="55">
        <v>885.0</v>
      </c>
      <c r="Y60" s="55">
        <v>872.0</v>
      </c>
      <c r="Z60" s="55">
        <v>860.0</v>
      </c>
      <c r="AA60" s="55">
        <v>848.0</v>
      </c>
      <c r="AB60" s="55">
        <v>837.0</v>
      </c>
      <c r="AC60" s="55">
        <v>826.0</v>
      </c>
      <c r="AD60" s="55">
        <v>816.0</v>
      </c>
      <c r="AE60" s="55">
        <v>807.0</v>
      </c>
      <c r="AF60" s="55">
        <v>798.0</v>
      </c>
      <c r="AG60" s="55">
        <v>791.0</v>
      </c>
      <c r="AH60" s="55">
        <v>785.0</v>
      </c>
      <c r="AI60" s="55">
        <v>780.0</v>
      </c>
      <c r="AJ60" s="55">
        <v>776.0</v>
      </c>
      <c r="AK60" s="55">
        <v>773.0</v>
      </c>
      <c r="AL60" s="55">
        <v>771.0</v>
      </c>
      <c r="AN60" s="53" t="s">
        <v>156</v>
      </c>
      <c r="AO60" s="54">
        <v>3.0</v>
      </c>
    </row>
    <row r="61" ht="14.25" customHeight="1">
      <c r="A61" s="47">
        <v>2.0</v>
      </c>
      <c r="B61" s="48">
        <v>17.0</v>
      </c>
      <c r="C61" s="55">
        <v>1068.0</v>
      </c>
      <c r="D61" s="55">
        <v>1067.0</v>
      </c>
      <c r="E61" s="55">
        <v>1065.0</v>
      </c>
      <c r="F61" s="55">
        <v>1063.0</v>
      </c>
      <c r="G61" s="55">
        <v>1059.0</v>
      </c>
      <c r="H61" s="55">
        <v>1054.0</v>
      </c>
      <c r="I61" s="55">
        <v>1049.0</v>
      </c>
      <c r="J61" s="55">
        <v>1042.0</v>
      </c>
      <c r="K61" s="55">
        <v>1035.0</v>
      </c>
      <c r="L61" s="55">
        <v>1026.0</v>
      </c>
      <c r="M61" s="55">
        <v>1017.0</v>
      </c>
      <c r="N61" s="55">
        <v>1007.0</v>
      </c>
      <c r="O61" s="55">
        <v>996.0</v>
      </c>
      <c r="P61" s="55">
        <v>985.0</v>
      </c>
      <c r="Q61" s="55">
        <v>973.0</v>
      </c>
      <c r="R61" s="55">
        <v>961.0</v>
      </c>
      <c r="S61" s="55">
        <v>948.0</v>
      </c>
      <c r="T61" s="55">
        <v>935.0</v>
      </c>
      <c r="U61" s="55">
        <v>922.0</v>
      </c>
      <c r="V61" s="55">
        <v>908.0</v>
      </c>
      <c r="W61" s="55">
        <v>895.0</v>
      </c>
      <c r="X61" s="55">
        <v>881.0</v>
      </c>
      <c r="Y61" s="55">
        <v>868.0</v>
      </c>
      <c r="Z61" s="55">
        <v>855.0</v>
      </c>
      <c r="AA61" s="55">
        <v>842.0</v>
      </c>
      <c r="AB61" s="55">
        <v>830.0</v>
      </c>
      <c r="AC61" s="55">
        <v>819.0</v>
      </c>
      <c r="AD61" s="55">
        <v>808.0</v>
      </c>
      <c r="AE61" s="55">
        <v>798.0</v>
      </c>
      <c r="AF61" s="55">
        <v>789.0</v>
      </c>
      <c r="AG61" s="55">
        <v>782.0</v>
      </c>
      <c r="AH61" s="55">
        <v>775.0</v>
      </c>
      <c r="AI61" s="55">
        <v>770.0</v>
      </c>
      <c r="AJ61" s="55">
        <v>766.0</v>
      </c>
      <c r="AK61" s="55">
        <v>763.0</v>
      </c>
      <c r="AL61" s="55">
        <v>761.0</v>
      </c>
      <c r="AN61" s="53" t="s">
        <v>157</v>
      </c>
      <c r="AO61" s="54">
        <v>3.0</v>
      </c>
    </row>
    <row r="62" ht="14.25" customHeight="1">
      <c r="A62" s="47">
        <v>2.0</v>
      </c>
      <c r="B62" s="48">
        <v>18.0</v>
      </c>
      <c r="C62" s="55">
        <v>1073.0</v>
      </c>
      <c r="D62" s="55">
        <v>1073.0</v>
      </c>
      <c r="E62" s="55">
        <v>1071.0</v>
      </c>
      <c r="F62" s="55">
        <v>1068.0</v>
      </c>
      <c r="G62" s="55">
        <v>1064.0</v>
      </c>
      <c r="H62" s="55">
        <v>1059.0</v>
      </c>
      <c r="I62" s="55">
        <v>1053.0</v>
      </c>
      <c r="J62" s="55">
        <v>1046.0</v>
      </c>
      <c r="K62" s="55">
        <v>1038.0</v>
      </c>
      <c r="L62" s="55">
        <v>1030.0</v>
      </c>
      <c r="M62" s="55">
        <v>1020.0</v>
      </c>
      <c r="N62" s="55">
        <v>1010.0</v>
      </c>
      <c r="O62" s="55">
        <v>998.0</v>
      </c>
      <c r="P62" s="55">
        <v>987.0</v>
      </c>
      <c r="Q62" s="55">
        <v>974.0</v>
      </c>
      <c r="R62" s="55">
        <v>961.0</v>
      </c>
      <c r="S62" s="55">
        <v>948.0</v>
      </c>
      <c r="T62" s="55">
        <v>934.0</v>
      </c>
      <c r="U62" s="55">
        <v>920.0</v>
      </c>
      <c r="V62" s="55">
        <v>906.0</v>
      </c>
      <c r="W62" s="55">
        <v>892.0</v>
      </c>
      <c r="X62" s="55">
        <v>877.0</v>
      </c>
      <c r="Y62" s="55">
        <v>863.0</v>
      </c>
      <c r="Z62" s="55">
        <v>850.0</v>
      </c>
      <c r="AA62" s="55">
        <v>836.0</v>
      </c>
      <c r="AB62" s="55">
        <v>823.0</v>
      </c>
      <c r="AC62" s="55">
        <v>811.0</v>
      </c>
      <c r="AD62" s="55">
        <v>800.0</v>
      </c>
      <c r="AE62" s="55">
        <v>789.0</v>
      </c>
      <c r="AF62" s="55">
        <v>780.0</v>
      </c>
      <c r="AG62" s="55">
        <v>772.0</v>
      </c>
      <c r="AH62" s="55">
        <v>765.0</v>
      </c>
      <c r="AI62" s="55">
        <v>760.0</v>
      </c>
      <c r="AJ62" s="55">
        <v>756.0</v>
      </c>
      <c r="AK62" s="55">
        <v>752.0</v>
      </c>
      <c r="AL62" s="55">
        <v>751.0</v>
      </c>
      <c r="AN62" s="53" t="s">
        <v>158</v>
      </c>
      <c r="AO62" s="54">
        <v>2.0</v>
      </c>
    </row>
    <row r="63" ht="14.25" customHeight="1">
      <c r="A63" s="47">
        <v>2.0</v>
      </c>
      <c r="B63" s="48">
        <v>19.0</v>
      </c>
      <c r="C63" s="55">
        <v>1078.0</v>
      </c>
      <c r="D63" s="55">
        <v>1078.0</v>
      </c>
      <c r="E63" s="55">
        <v>1076.0</v>
      </c>
      <c r="F63" s="55">
        <v>1073.0</v>
      </c>
      <c r="G63" s="55">
        <v>1069.0</v>
      </c>
      <c r="H63" s="55">
        <v>1064.0</v>
      </c>
      <c r="I63" s="55">
        <v>1058.0</v>
      </c>
      <c r="J63" s="55">
        <v>1051.0</v>
      </c>
      <c r="K63" s="55">
        <v>1042.0</v>
      </c>
      <c r="L63" s="55">
        <v>1033.0</v>
      </c>
      <c r="M63" s="55">
        <v>1023.0</v>
      </c>
      <c r="N63" s="55">
        <v>1012.0</v>
      </c>
      <c r="O63" s="55">
        <v>1000.0</v>
      </c>
      <c r="P63" s="55">
        <v>988.0</v>
      </c>
      <c r="Q63" s="55">
        <v>975.0</v>
      </c>
      <c r="R63" s="55">
        <v>961.0</v>
      </c>
      <c r="S63" s="55">
        <v>948.0</v>
      </c>
      <c r="T63" s="55">
        <v>933.0</v>
      </c>
      <c r="U63" s="55">
        <v>918.0</v>
      </c>
      <c r="V63" s="55">
        <v>904.0</v>
      </c>
      <c r="W63" s="55">
        <v>889.0</v>
      </c>
      <c r="X63" s="55">
        <v>874.0</v>
      </c>
      <c r="Y63" s="55">
        <v>859.0</v>
      </c>
      <c r="Z63" s="55">
        <v>844.0</v>
      </c>
      <c r="AA63" s="55">
        <v>830.0</v>
      </c>
      <c r="AB63" s="55">
        <v>817.0</v>
      </c>
      <c r="AC63" s="55">
        <v>804.0</v>
      </c>
      <c r="AD63" s="55">
        <v>792.0</v>
      </c>
      <c r="AE63" s="55">
        <v>781.0</v>
      </c>
      <c r="AF63" s="55">
        <v>771.0</v>
      </c>
      <c r="AG63" s="55">
        <v>763.0</v>
      </c>
      <c r="AH63" s="55">
        <v>756.0</v>
      </c>
      <c r="AI63" s="55">
        <v>750.0</v>
      </c>
      <c r="AJ63" s="55">
        <v>746.0</v>
      </c>
      <c r="AK63" s="55">
        <v>743.0</v>
      </c>
      <c r="AL63" s="55">
        <v>741.0</v>
      </c>
      <c r="AN63" s="53" t="s">
        <v>159</v>
      </c>
      <c r="AO63" s="54">
        <v>2.0</v>
      </c>
    </row>
    <row r="64" ht="14.25" customHeight="1">
      <c r="A64" s="47">
        <v>2.0</v>
      </c>
      <c r="B64" s="48">
        <v>20.0</v>
      </c>
      <c r="C64" s="55">
        <v>1084.0</v>
      </c>
      <c r="D64" s="55">
        <v>1083.0</v>
      </c>
      <c r="E64" s="55">
        <v>1081.0</v>
      </c>
      <c r="F64" s="55">
        <v>1078.0</v>
      </c>
      <c r="G64" s="55">
        <v>1074.0</v>
      </c>
      <c r="H64" s="55">
        <v>1069.0</v>
      </c>
      <c r="I64" s="55">
        <v>1062.0</v>
      </c>
      <c r="J64" s="55">
        <v>1055.0</v>
      </c>
      <c r="K64" s="55">
        <v>1046.0</v>
      </c>
      <c r="L64" s="55">
        <v>1036.0</v>
      </c>
      <c r="M64" s="55">
        <v>1026.0</v>
      </c>
      <c r="N64" s="55">
        <v>1014.0</v>
      </c>
      <c r="O64" s="55">
        <v>1002.0</v>
      </c>
      <c r="P64" s="55">
        <v>989.0</v>
      </c>
      <c r="Q64" s="55">
        <v>976.0</v>
      </c>
      <c r="R64" s="55">
        <v>962.0</v>
      </c>
      <c r="S64" s="55">
        <v>947.0</v>
      </c>
      <c r="T64" s="55">
        <v>932.0</v>
      </c>
      <c r="U64" s="55">
        <v>917.0</v>
      </c>
      <c r="V64" s="55">
        <v>901.0</v>
      </c>
      <c r="W64" s="55">
        <v>886.0</v>
      </c>
      <c r="X64" s="55">
        <v>870.0</v>
      </c>
      <c r="Y64" s="55">
        <v>854.0</v>
      </c>
      <c r="Z64" s="55">
        <v>839.0</v>
      </c>
      <c r="AA64" s="55">
        <v>824.0</v>
      </c>
      <c r="AB64" s="55">
        <v>810.0</v>
      </c>
      <c r="AC64" s="55">
        <v>797.0</v>
      </c>
      <c r="AD64" s="55">
        <v>784.0</v>
      </c>
      <c r="AE64" s="55">
        <v>773.0</v>
      </c>
      <c r="AF64" s="55">
        <v>762.0</v>
      </c>
      <c r="AG64" s="55">
        <v>754.0</v>
      </c>
      <c r="AH64" s="55">
        <v>746.0</v>
      </c>
      <c r="AI64" s="55">
        <v>740.0</v>
      </c>
      <c r="AJ64" s="55">
        <v>736.0</v>
      </c>
      <c r="AK64" s="55">
        <v>732.0</v>
      </c>
      <c r="AL64" s="55">
        <v>730.0</v>
      </c>
      <c r="AN64" s="53" t="s">
        <v>160</v>
      </c>
      <c r="AO64" s="54">
        <v>3.0</v>
      </c>
    </row>
    <row r="65" ht="14.25" customHeight="1">
      <c r="A65" s="47">
        <v>2.0</v>
      </c>
      <c r="B65" s="48">
        <v>21.0</v>
      </c>
      <c r="C65" s="55">
        <v>1088.0</v>
      </c>
      <c r="D65" s="55">
        <v>1088.0</v>
      </c>
      <c r="E65" s="55">
        <v>1086.0</v>
      </c>
      <c r="F65" s="55">
        <v>1083.0</v>
      </c>
      <c r="G65" s="55">
        <v>1079.0</v>
      </c>
      <c r="H65" s="55">
        <v>1073.0</v>
      </c>
      <c r="I65" s="55">
        <v>1066.0</v>
      </c>
      <c r="J65" s="55">
        <v>1058.0</v>
      </c>
      <c r="K65" s="55">
        <v>1049.0</v>
      </c>
      <c r="L65" s="55">
        <v>1039.0</v>
      </c>
      <c r="M65" s="55">
        <v>1029.0</v>
      </c>
      <c r="N65" s="55">
        <v>1017.0</v>
      </c>
      <c r="O65" s="55">
        <v>1004.0</v>
      </c>
      <c r="P65" s="55">
        <v>990.0</v>
      </c>
      <c r="Q65" s="55">
        <v>977.0</v>
      </c>
      <c r="R65" s="55">
        <v>962.0</v>
      </c>
      <c r="S65" s="55">
        <v>947.0</v>
      </c>
      <c r="T65" s="55">
        <v>931.0</v>
      </c>
      <c r="U65" s="55">
        <v>915.0</v>
      </c>
      <c r="V65" s="55">
        <v>899.0</v>
      </c>
      <c r="W65" s="55">
        <v>883.0</v>
      </c>
      <c r="X65" s="55">
        <v>866.0</v>
      </c>
      <c r="Y65" s="55">
        <v>850.0</v>
      </c>
      <c r="Z65" s="55">
        <v>834.0</v>
      </c>
      <c r="AA65" s="55">
        <v>819.0</v>
      </c>
      <c r="AB65" s="55">
        <v>804.0</v>
      </c>
      <c r="AC65" s="55">
        <v>790.0</v>
      </c>
      <c r="AD65" s="55">
        <v>776.0</v>
      </c>
      <c r="AE65" s="55">
        <v>764.0</v>
      </c>
      <c r="AF65" s="55">
        <v>753.0</v>
      </c>
      <c r="AG65" s="55">
        <v>744.0</v>
      </c>
      <c r="AH65" s="55">
        <v>737.0</v>
      </c>
      <c r="AI65" s="55">
        <v>731.0</v>
      </c>
      <c r="AJ65" s="55">
        <v>726.0</v>
      </c>
      <c r="AK65" s="55">
        <v>722.0</v>
      </c>
      <c r="AL65" s="55">
        <v>720.0</v>
      </c>
      <c r="AN65" s="53" t="s">
        <v>161</v>
      </c>
      <c r="AO65" s="54">
        <v>3.0</v>
      </c>
    </row>
    <row r="66" ht="14.25" customHeight="1">
      <c r="A66" s="47">
        <v>2.0</v>
      </c>
      <c r="B66" s="48">
        <v>22.0</v>
      </c>
      <c r="C66" s="55">
        <v>1093.0</v>
      </c>
      <c r="D66" s="55">
        <v>1092.0</v>
      </c>
      <c r="E66" s="55">
        <v>1090.0</v>
      </c>
      <c r="F66" s="55">
        <v>1087.0</v>
      </c>
      <c r="G66" s="55">
        <v>1083.0</v>
      </c>
      <c r="H66" s="55">
        <v>1077.0</v>
      </c>
      <c r="I66" s="55">
        <v>1070.0</v>
      </c>
      <c r="J66" s="55">
        <v>1062.0</v>
      </c>
      <c r="K66" s="55">
        <v>1053.0</v>
      </c>
      <c r="L66" s="55">
        <v>1042.0</v>
      </c>
      <c r="M66" s="55">
        <v>1031.0</v>
      </c>
      <c r="N66" s="55">
        <v>1019.0</v>
      </c>
      <c r="O66" s="55">
        <v>1005.0</v>
      </c>
      <c r="P66" s="55">
        <v>992.0</v>
      </c>
      <c r="Q66" s="55">
        <v>977.0</v>
      </c>
      <c r="R66" s="55">
        <v>962.0</v>
      </c>
      <c r="S66" s="55">
        <v>946.0</v>
      </c>
      <c r="T66" s="55">
        <v>930.0</v>
      </c>
      <c r="U66" s="55">
        <v>913.0</v>
      </c>
      <c r="V66" s="55">
        <v>897.0</v>
      </c>
      <c r="W66" s="55">
        <v>879.0</v>
      </c>
      <c r="X66" s="55">
        <v>863.0</v>
      </c>
      <c r="Y66" s="55">
        <v>846.0</v>
      </c>
      <c r="Z66" s="55">
        <v>829.0</v>
      </c>
      <c r="AA66" s="55">
        <v>813.0</v>
      </c>
      <c r="AB66" s="55">
        <v>797.0</v>
      </c>
      <c r="AC66" s="55">
        <v>782.0</v>
      </c>
      <c r="AD66" s="55">
        <v>768.0</v>
      </c>
      <c r="AE66" s="55">
        <v>756.0</v>
      </c>
      <c r="AF66" s="55">
        <v>745.0</v>
      </c>
      <c r="AG66" s="55">
        <v>735.0</v>
      </c>
      <c r="AH66" s="55">
        <v>727.0</v>
      </c>
      <c r="AI66" s="55">
        <v>721.0</v>
      </c>
      <c r="AJ66" s="55">
        <v>715.0</v>
      </c>
      <c r="AK66" s="55">
        <v>712.0</v>
      </c>
      <c r="AL66" s="55">
        <v>710.0</v>
      </c>
      <c r="AN66" s="53" t="s">
        <v>162</v>
      </c>
      <c r="AO66" s="54">
        <v>3.0</v>
      </c>
    </row>
    <row r="67" ht="14.25" customHeight="1">
      <c r="A67" s="47">
        <v>2.0</v>
      </c>
      <c r="B67" s="48">
        <v>23.0</v>
      </c>
      <c r="C67" s="55">
        <v>1098.0</v>
      </c>
      <c r="D67" s="55">
        <v>1097.0</v>
      </c>
      <c r="E67" s="55">
        <v>1095.0</v>
      </c>
      <c r="F67" s="55">
        <v>1091.0</v>
      </c>
      <c r="G67" s="55">
        <v>1087.0</v>
      </c>
      <c r="H67" s="55">
        <v>1081.0</v>
      </c>
      <c r="I67" s="55">
        <v>1074.0</v>
      </c>
      <c r="J67" s="55">
        <v>1065.0</v>
      </c>
      <c r="K67" s="55">
        <v>1056.0</v>
      </c>
      <c r="L67" s="55">
        <v>1045.0</v>
      </c>
      <c r="M67" s="55">
        <v>1033.0</v>
      </c>
      <c r="N67" s="55">
        <v>1021.0</v>
      </c>
      <c r="O67" s="55">
        <v>1007.0</v>
      </c>
      <c r="P67" s="55">
        <v>992.0</v>
      </c>
      <c r="Q67" s="55">
        <v>977.0</v>
      </c>
      <c r="R67" s="55">
        <v>962.0</v>
      </c>
      <c r="S67" s="55">
        <v>945.0</v>
      </c>
      <c r="T67" s="55">
        <v>929.0</v>
      </c>
      <c r="U67" s="55">
        <v>911.0</v>
      </c>
      <c r="V67" s="55">
        <v>894.0</v>
      </c>
      <c r="W67" s="55">
        <v>876.0</v>
      </c>
      <c r="X67" s="55">
        <v>859.0</v>
      </c>
      <c r="Y67" s="55">
        <v>841.0</v>
      </c>
      <c r="Z67" s="55">
        <v>824.0</v>
      </c>
      <c r="AA67" s="55">
        <v>807.0</v>
      </c>
      <c r="AB67" s="55">
        <v>791.0</v>
      </c>
      <c r="AC67" s="55">
        <v>775.0</v>
      </c>
      <c r="AD67" s="55">
        <v>761.0</v>
      </c>
      <c r="AE67" s="55">
        <v>748.0</v>
      </c>
      <c r="AF67" s="55">
        <v>736.0</v>
      </c>
      <c r="AG67" s="55">
        <v>726.0</v>
      </c>
      <c r="AH67" s="55">
        <v>718.0</v>
      </c>
      <c r="AI67" s="55">
        <v>711.0</v>
      </c>
      <c r="AJ67" s="55">
        <v>706.0</v>
      </c>
      <c r="AK67" s="55">
        <v>701.0</v>
      </c>
      <c r="AL67" s="55">
        <v>699.0</v>
      </c>
      <c r="AN67" s="53" t="s">
        <v>163</v>
      </c>
      <c r="AO67" s="54">
        <v>3.0</v>
      </c>
    </row>
    <row r="68" ht="14.25" customHeight="1">
      <c r="A68" s="47">
        <v>2.0</v>
      </c>
      <c r="B68" s="48">
        <v>24.0</v>
      </c>
      <c r="C68" s="55">
        <v>1102.0</v>
      </c>
      <c r="D68" s="55">
        <v>1101.0</v>
      </c>
      <c r="E68" s="55">
        <v>1099.0</v>
      </c>
      <c r="F68" s="55">
        <v>1095.0</v>
      </c>
      <c r="G68" s="55">
        <v>1091.0</v>
      </c>
      <c r="H68" s="55">
        <v>1084.0</v>
      </c>
      <c r="I68" s="55">
        <v>1077.0</v>
      </c>
      <c r="J68" s="55">
        <v>1068.0</v>
      </c>
      <c r="K68" s="55">
        <v>1058.0</v>
      </c>
      <c r="L68" s="55">
        <v>1047.0</v>
      </c>
      <c r="M68" s="55">
        <v>1035.0</v>
      </c>
      <c r="N68" s="55">
        <v>1022.0</v>
      </c>
      <c r="O68" s="55">
        <v>1008.0</v>
      </c>
      <c r="P68" s="55">
        <v>993.0</v>
      </c>
      <c r="Q68" s="55">
        <v>978.0</v>
      </c>
      <c r="R68" s="55">
        <v>962.0</v>
      </c>
      <c r="S68" s="55">
        <v>945.0</v>
      </c>
      <c r="T68" s="55">
        <v>927.0</v>
      </c>
      <c r="U68" s="55">
        <v>910.0</v>
      </c>
      <c r="V68" s="55">
        <v>891.0</v>
      </c>
      <c r="W68" s="55">
        <v>873.0</v>
      </c>
      <c r="X68" s="55">
        <v>855.0</v>
      </c>
      <c r="Y68" s="55">
        <v>836.0</v>
      </c>
      <c r="Z68" s="55">
        <v>819.0</v>
      </c>
      <c r="AA68" s="55">
        <v>801.0</v>
      </c>
      <c r="AB68" s="55">
        <v>784.0</v>
      </c>
      <c r="AC68" s="55">
        <v>768.0</v>
      </c>
      <c r="AD68" s="55">
        <v>753.0</v>
      </c>
      <c r="AE68" s="55">
        <v>739.0</v>
      </c>
      <c r="AF68" s="55">
        <v>727.0</v>
      </c>
      <c r="AG68" s="55">
        <v>717.0</v>
      </c>
      <c r="AH68" s="55">
        <v>708.0</v>
      </c>
      <c r="AI68" s="55">
        <v>701.0</v>
      </c>
      <c r="AJ68" s="55">
        <v>695.0</v>
      </c>
      <c r="AK68" s="55">
        <v>691.0</v>
      </c>
      <c r="AL68" s="55">
        <v>688.0</v>
      </c>
      <c r="AN68" s="53" t="s">
        <v>164</v>
      </c>
      <c r="AO68" s="54">
        <v>3.0</v>
      </c>
    </row>
    <row r="69" ht="14.25" customHeight="1">
      <c r="A69" s="47">
        <v>2.0</v>
      </c>
      <c r="B69" s="48">
        <v>25.0</v>
      </c>
      <c r="C69" s="55">
        <v>1105.0</v>
      </c>
      <c r="D69" s="55">
        <v>1105.0</v>
      </c>
      <c r="E69" s="55">
        <v>1103.0</v>
      </c>
      <c r="F69" s="55">
        <v>1099.0</v>
      </c>
      <c r="G69" s="55">
        <v>1094.0</v>
      </c>
      <c r="H69" s="55">
        <v>1088.0</v>
      </c>
      <c r="I69" s="55">
        <v>1080.0</v>
      </c>
      <c r="J69" s="55">
        <v>1071.0</v>
      </c>
      <c r="K69" s="55">
        <v>1061.0</v>
      </c>
      <c r="L69" s="55">
        <v>1050.0</v>
      </c>
      <c r="M69" s="55">
        <v>1037.0</v>
      </c>
      <c r="N69" s="55">
        <v>1024.0</v>
      </c>
      <c r="O69" s="55">
        <v>1009.0</v>
      </c>
      <c r="P69" s="55">
        <v>994.0</v>
      </c>
      <c r="Q69" s="55">
        <v>978.0</v>
      </c>
      <c r="R69" s="55">
        <v>961.0</v>
      </c>
      <c r="S69" s="55">
        <v>944.0</v>
      </c>
      <c r="T69" s="55">
        <v>926.0</v>
      </c>
      <c r="U69" s="55">
        <v>907.0</v>
      </c>
      <c r="V69" s="55">
        <v>889.0</v>
      </c>
      <c r="W69" s="55">
        <v>870.0</v>
      </c>
      <c r="X69" s="55">
        <v>851.0</v>
      </c>
      <c r="Y69" s="55">
        <v>832.0</v>
      </c>
      <c r="Z69" s="55">
        <v>814.0</v>
      </c>
      <c r="AA69" s="55">
        <v>796.0</v>
      </c>
      <c r="AB69" s="55">
        <v>778.0</v>
      </c>
      <c r="AC69" s="55">
        <v>761.0</v>
      </c>
      <c r="AD69" s="55">
        <v>745.0</v>
      </c>
      <c r="AE69" s="55">
        <v>731.0</v>
      </c>
      <c r="AF69" s="55">
        <v>719.0</v>
      </c>
      <c r="AG69" s="55">
        <v>708.0</v>
      </c>
      <c r="AH69" s="55">
        <v>699.0</v>
      </c>
      <c r="AI69" s="55">
        <v>691.0</v>
      </c>
      <c r="AJ69" s="55">
        <v>685.0</v>
      </c>
      <c r="AK69" s="55">
        <v>680.0</v>
      </c>
      <c r="AL69" s="55">
        <v>678.0</v>
      </c>
      <c r="AN69" s="53" t="s">
        <v>165</v>
      </c>
      <c r="AO69" s="54">
        <v>3.0</v>
      </c>
    </row>
    <row r="70" ht="14.25" customHeight="1">
      <c r="A70" s="47">
        <v>2.0</v>
      </c>
      <c r="B70" s="48">
        <v>26.0</v>
      </c>
      <c r="C70" s="55">
        <v>1109.0</v>
      </c>
      <c r="D70" s="55">
        <v>1108.0</v>
      </c>
      <c r="E70" s="55">
        <v>1106.0</v>
      </c>
      <c r="F70" s="55">
        <v>1103.0</v>
      </c>
      <c r="G70" s="55">
        <v>1097.0</v>
      </c>
      <c r="H70" s="55">
        <v>1091.0</v>
      </c>
      <c r="I70" s="55">
        <v>1083.0</v>
      </c>
      <c r="J70" s="55">
        <v>1074.0</v>
      </c>
      <c r="K70" s="55">
        <v>1063.0</v>
      </c>
      <c r="L70" s="55">
        <v>1052.0</v>
      </c>
      <c r="M70" s="55">
        <v>1039.0</v>
      </c>
      <c r="N70" s="55">
        <v>1025.0</v>
      </c>
      <c r="O70" s="55">
        <v>1010.0</v>
      </c>
      <c r="P70" s="55">
        <v>994.0</v>
      </c>
      <c r="Q70" s="55">
        <v>978.0</v>
      </c>
      <c r="R70" s="55">
        <v>961.0</v>
      </c>
      <c r="S70" s="55">
        <v>943.0</v>
      </c>
      <c r="T70" s="55">
        <v>924.0</v>
      </c>
      <c r="U70" s="55">
        <v>905.0</v>
      </c>
      <c r="V70" s="55">
        <v>886.0</v>
      </c>
      <c r="W70" s="55">
        <v>867.0</v>
      </c>
      <c r="X70" s="55">
        <v>848.0</v>
      </c>
      <c r="Y70" s="55">
        <v>828.0</v>
      </c>
      <c r="Z70" s="55">
        <v>809.0</v>
      </c>
      <c r="AA70" s="55">
        <v>790.0</v>
      </c>
      <c r="AB70" s="55">
        <v>772.0</v>
      </c>
      <c r="AC70" s="55">
        <v>754.0</v>
      </c>
      <c r="AD70" s="55">
        <v>738.0</v>
      </c>
      <c r="AE70" s="55">
        <v>723.0</v>
      </c>
      <c r="AF70" s="55">
        <v>710.0</v>
      </c>
      <c r="AG70" s="55">
        <v>699.0</v>
      </c>
      <c r="AH70" s="55">
        <v>689.0</v>
      </c>
      <c r="AI70" s="55">
        <v>681.0</v>
      </c>
      <c r="AJ70" s="55">
        <v>675.0</v>
      </c>
      <c r="AK70" s="55">
        <v>670.0</v>
      </c>
      <c r="AL70" s="55">
        <v>667.0</v>
      </c>
      <c r="AN70" s="53" t="s">
        <v>166</v>
      </c>
      <c r="AO70" s="54">
        <v>3.0</v>
      </c>
    </row>
    <row r="71" ht="14.25" customHeight="1">
      <c r="A71" s="47">
        <v>2.0</v>
      </c>
      <c r="B71" s="48">
        <v>27.0</v>
      </c>
      <c r="C71" s="55">
        <v>1112.0</v>
      </c>
      <c r="D71" s="55">
        <v>1112.0</v>
      </c>
      <c r="E71" s="55">
        <v>1109.0</v>
      </c>
      <c r="F71" s="55">
        <v>1106.0</v>
      </c>
      <c r="G71" s="55">
        <v>1101.0</v>
      </c>
      <c r="H71" s="55">
        <v>1094.0</v>
      </c>
      <c r="I71" s="55">
        <v>1086.0</v>
      </c>
      <c r="J71" s="55">
        <v>1076.0</v>
      </c>
      <c r="K71" s="55">
        <v>1066.0</v>
      </c>
      <c r="L71" s="55">
        <v>1053.0</v>
      </c>
      <c r="M71" s="55">
        <v>1040.0</v>
      </c>
      <c r="N71" s="55">
        <v>1026.0</v>
      </c>
      <c r="O71" s="55">
        <v>1011.0</v>
      </c>
      <c r="P71" s="55">
        <v>995.0</v>
      </c>
      <c r="Q71" s="55">
        <v>978.0</v>
      </c>
      <c r="R71" s="55">
        <v>960.0</v>
      </c>
      <c r="S71" s="55">
        <v>941.0</v>
      </c>
      <c r="T71" s="55">
        <v>923.0</v>
      </c>
      <c r="U71" s="55">
        <v>903.0</v>
      </c>
      <c r="V71" s="55">
        <v>883.0</v>
      </c>
      <c r="W71" s="55">
        <v>863.0</v>
      </c>
      <c r="X71" s="55">
        <v>843.0</v>
      </c>
      <c r="Y71" s="55">
        <v>823.0</v>
      </c>
      <c r="Z71" s="55">
        <v>803.0</v>
      </c>
      <c r="AA71" s="55">
        <v>784.0</v>
      </c>
      <c r="AB71" s="55">
        <v>765.0</v>
      </c>
      <c r="AC71" s="55">
        <v>747.0</v>
      </c>
      <c r="AD71" s="55">
        <v>730.0</v>
      </c>
      <c r="AE71" s="55">
        <v>714.0</v>
      </c>
      <c r="AF71" s="55">
        <v>701.0</v>
      </c>
      <c r="AG71" s="55">
        <v>689.0</v>
      </c>
      <c r="AH71" s="55">
        <v>680.0</v>
      </c>
      <c r="AI71" s="55">
        <v>671.0</v>
      </c>
      <c r="AJ71" s="55">
        <v>664.0</v>
      </c>
      <c r="AK71" s="55">
        <v>660.0</v>
      </c>
      <c r="AL71" s="55">
        <v>658.0</v>
      </c>
      <c r="AN71" s="53" t="s">
        <v>167</v>
      </c>
      <c r="AO71" s="54">
        <v>3.0</v>
      </c>
    </row>
    <row r="72" ht="14.25" customHeight="1">
      <c r="A72" s="47">
        <v>2.0</v>
      </c>
      <c r="B72" s="48">
        <v>28.0</v>
      </c>
      <c r="C72" s="55">
        <v>1115.0</v>
      </c>
      <c r="D72" s="55">
        <v>1115.0</v>
      </c>
      <c r="E72" s="55">
        <v>1112.0</v>
      </c>
      <c r="F72" s="55">
        <v>1109.0</v>
      </c>
      <c r="G72" s="55">
        <v>1103.0</v>
      </c>
      <c r="H72" s="55">
        <v>1096.0</v>
      </c>
      <c r="I72" s="55">
        <v>1088.0</v>
      </c>
      <c r="J72" s="55">
        <v>1078.0</v>
      </c>
      <c r="K72" s="55">
        <v>1067.0</v>
      </c>
      <c r="L72" s="55">
        <v>1055.0</v>
      </c>
      <c r="M72" s="55">
        <v>1042.0</v>
      </c>
      <c r="N72" s="55">
        <v>1027.0</v>
      </c>
      <c r="O72" s="55">
        <v>1011.0</v>
      </c>
      <c r="P72" s="55">
        <v>995.0</v>
      </c>
      <c r="Q72" s="55">
        <v>977.0</v>
      </c>
      <c r="R72" s="55">
        <v>959.0</v>
      </c>
      <c r="S72" s="55">
        <v>940.0</v>
      </c>
      <c r="T72" s="55">
        <v>921.0</v>
      </c>
      <c r="U72" s="55">
        <v>901.0</v>
      </c>
      <c r="V72" s="55">
        <v>881.0</v>
      </c>
      <c r="W72" s="55">
        <v>860.0</v>
      </c>
      <c r="X72" s="55">
        <v>840.0</v>
      </c>
      <c r="Y72" s="55">
        <v>819.0</v>
      </c>
      <c r="Z72" s="55">
        <v>799.0</v>
      </c>
      <c r="AA72" s="55">
        <v>778.0</v>
      </c>
      <c r="AB72" s="55">
        <v>759.0</v>
      </c>
      <c r="AC72" s="55">
        <v>740.0</v>
      </c>
      <c r="AD72" s="55">
        <v>723.0</v>
      </c>
      <c r="AE72" s="55">
        <v>707.0</v>
      </c>
      <c r="AF72" s="55">
        <v>692.0</v>
      </c>
      <c r="AG72" s="55">
        <v>680.0</v>
      </c>
      <c r="AH72" s="55">
        <v>670.0</v>
      </c>
      <c r="AI72" s="55">
        <v>661.0</v>
      </c>
      <c r="AJ72" s="55">
        <v>654.0</v>
      </c>
      <c r="AK72" s="55">
        <v>650.0</v>
      </c>
      <c r="AL72" s="55">
        <v>647.0</v>
      </c>
      <c r="AN72" s="53" t="s">
        <v>168</v>
      </c>
      <c r="AO72" s="54">
        <v>3.0</v>
      </c>
    </row>
    <row r="73" ht="14.25" customHeight="1">
      <c r="A73" s="47">
        <v>2.0</v>
      </c>
      <c r="B73" s="48">
        <v>29.0</v>
      </c>
      <c r="C73" s="55">
        <v>1118.0</v>
      </c>
      <c r="D73" s="55">
        <v>1118.0</v>
      </c>
      <c r="E73" s="55">
        <v>1115.0</v>
      </c>
      <c r="F73" s="55">
        <v>1111.0</v>
      </c>
      <c r="G73" s="55">
        <v>1106.0</v>
      </c>
      <c r="H73" s="55">
        <v>1099.0</v>
      </c>
      <c r="I73" s="55">
        <v>1090.0</v>
      </c>
      <c r="J73" s="55">
        <v>1081.0</v>
      </c>
      <c r="K73" s="55">
        <v>1069.0</v>
      </c>
      <c r="L73" s="55">
        <v>1057.0</v>
      </c>
      <c r="M73" s="55">
        <v>1043.0</v>
      </c>
      <c r="N73" s="55">
        <v>1028.0</v>
      </c>
      <c r="O73" s="55">
        <v>1012.0</v>
      </c>
      <c r="P73" s="55">
        <v>995.0</v>
      </c>
      <c r="Q73" s="55">
        <v>977.0</v>
      </c>
      <c r="R73" s="55">
        <v>959.0</v>
      </c>
      <c r="S73" s="55">
        <v>939.0</v>
      </c>
      <c r="T73" s="55">
        <v>919.0</v>
      </c>
      <c r="U73" s="55">
        <v>899.0</v>
      </c>
      <c r="V73" s="55">
        <v>878.0</v>
      </c>
      <c r="W73" s="55">
        <v>857.0</v>
      </c>
      <c r="X73" s="55">
        <v>835.0</v>
      </c>
      <c r="Y73" s="55">
        <v>815.0</v>
      </c>
      <c r="Z73" s="55">
        <v>793.0</v>
      </c>
      <c r="AA73" s="55">
        <v>773.0</v>
      </c>
      <c r="AB73" s="55">
        <v>753.0</v>
      </c>
      <c r="AC73" s="55">
        <v>733.0</v>
      </c>
      <c r="AD73" s="55">
        <v>715.0</v>
      </c>
      <c r="AE73" s="55">
        <v>698.0</v>
      </c>
      <c r="AF73" s="55">
        <v>684.0</v>
      </c>
      <c r="AG73" s="55">
        <v>671.0</v>
      </c>
      <c r="AH73" s="55">
        <v>660.0</v>
      </c>
      <c r="AI73" s="55">
        <v>651.0</v>
      </c>
      <c r="AJ73" s="55">
        <v>644.0</v>
      </c>
      <c r="AK73" s="55">
        <v>640.0</v>
      </c>
      <c r="AL73" s="55">
        <v>636.0</v>
      </c>
      <c r="AN73" s="53" t="s">
        <v>169</v>
      </c>
      <c r="AO73" s="54">
        <v>1.0</v>
      </c>
    </row>
    <row r="74" ht="14.25" customHeight="1">
      <c r="A74" s="47">
        <v>2.0</v>
      </c>
      <c r="B74" s="48">
        <v>30.0</v>
      </c>
      <c r="C74" s="55">
        <v>1121.0</v>
      </c>
      <c r="D74" s="55">
        <v>1120.0</v>
      </c>
      <c r="E74" s="55">
        <v>1118.0</v>
      </c>
      <c r="F74" s="55">
        <v>1114.0</v>
      </c>
      <c r="G74" s="55">
        <v>1108.0</v>
      </c>
      <c r="H74" s="55">
        <v>1101.0</v>
      </c>
      <c r="I74" s="55">
        <v>1092.0</v>
      </c>
      <c r="J74" s="55">
        <v>1082.0</v>
      </c>
      <c r="K74" s="55">
        <v>1071.0</v>
      </c>
      <c r="L74" s="55">
        <v>1058.0</v>
      </c>
      <c r="M74" s="55">
        <v>1044.0</v>
      </c>
      <c r="N74" s="55">
        <v>1028.0</v>
      </c>
      <c r="O74" s="55">
        <v>1012.0</v>
      </c>
      <c r="P74" s="55">
        <v>994.0</v>
      </c>
      <c r="Q74" s="55">
        <v>976.0</v>
      </c>
      <c r="R74" s="55">
        <v>957.0</v>
      </c>
      <c r="S74" s="55">
        <v>937.0</v>
      </c>
      <c r="T74" s="55">
        <v>917.0</v>
      </c>
      <c r="U74" s="55">
        <v>896.0</v>
      </c>
      <c r="V74" s="55">
        <v>875.0</v>
      </c>
      <c r="W74" s="55">
        <v>853.0</v>
      </c>
      <c r="X74" s="55">
        <v>832.0</v>
      </c>
      <c r="Y74" s="55">
        <v>810.0</v>
      </c>
      <c r="Z74" s="55">
        <v>788.0</v>
      </c>
      <c r="AA74" s="55">
        <v>767.0</v>
      </c>
      <c r="AB74" s="55">
        <v>747.0</v>
      </c>
      <c r="AC74" s="55">
        <v>727.0</v>
      </c>
      <c r="AD74" s="55">
        <v>708.0</v>
      </c>
      <c r="AE74" s="55">
        <v>690.0</v>
      </c>
      <c r="AF74" s="55">
        <v>675.0</v>
      </c>
      <c r="AG74" s="55">
        <v>662.0</v>
      </c>
      <c r="AH74" s="55">
        <v>651.0</v>
      </c>
      <c r="AI74" s="55">
        <v>641.0</v>
      </c>
      <c r="AJ74" s="55">
        <v>635.0</v>
      </c>
      <c r="AK74" s="55">
        <v>629.0</v>
      </c>
      <c r="AL74" s="55">
        <v>626.0</v>
      </c>
      <c r="AN74" s="53" t="s">
        <v>170</v>
      </c>
      <c r="AO74" s="54">
        <v>11.0</v>
      </c>
    </row>
    <row r="75" ht="14.25" customHeight="1">
      <c r="A75" s="47">
        <v>2.0</v>
      </c>
      <c r="B75" s="48">
        <v>31.0</v>
      </c>
      <c r="C75" s="55">
        <v>1123.0</v>
      </c>
      <c r="D75" s="55">
        <v>1122.0</v>
      </c>
      <c r="E75" s="55">
        <v>1120.0</v>
      </c>
      <c r="F75" s="55">
        <v>1116.0</v>
      </c>
      <c r="G75" s="55">
        <v>1110.0</v>
      </c>
      <c r="H75" s="55">
        <v>1103.0</v>
      </c>
      <c r="I75" s="55">
        <v>1094.0</v>
      </c>
      <c r="J75" s="55">
        <v>1084.0</v>
      </c>
      <c r="K75" s="55">
        <v>1072.0</v>
      </c>
      <c r="L75" s="55">
        <v>1059.0</v>
      </c>
      <c r="M75" s="55">
        <v>1044.0</v>
      </c>
      <c r="N75" s="55">
        <v>1029.0</v>
      </c>
      <c r="O75" s="55">
        <v>1012.0</v>
      </c>
      <c r="P75" s="55">
        <v>994.0</v>
      </c>
      <c r="Q75" s="55">
        <v>976.0</v>
      </c>
      <c r="R75" s="55">
        <v>956.0</v>
      </c>
      <c r="S75" s="55">
        <v>936.0</v>
      </c>
      <c r="T75" s="55">
        <v>915.0</v>
      </c>
      <c r="U75" s="55">
        <v>894.0</v>
      </c>
      <c r="V75" s="55">
        <v>872.0</v>
      </c>
      <c r="W75" s="55">
        <v>850.0</v>
      </c>
      <c r="X75" s="55">
        <v>828.0</v>
      </c>
      <c r="Y75" s="55">
        <v>806.0</v>
      </c>
      <c r="Z75" s="55">
        <v>783.0</v>
      </c>
      <c r="AA75" s="55">
        <v>762.0</v>
      </c>
      <c r="AB75" s="55">
        <v>740.0</v>
      </c>
      <c r="AC75" s="55">
        <v>720.0</v>
      </c>
      <c r="AD75" s="55">
        <v>700.0</v>
      </c>
      <c r="AE75" s="55">
        <v>683.0</v>
      </c>
      <c r="AF75" s="55">
        <v>667.0</v>
      </c>
      <c r="AG75" s="55">
        <v>653.0</v>
      </c>
      <c r="AH75" s="55">
        <v>641.0</v>
      </c>
      <c r="AI75" s="55">
        <v>632.0</v>
      </c>
      <c r="AJ75" s="55">
        <v>624.0</v>
      </c>
      <c r="AK75" s="55">
        <v>619.0</v>
      </c>
      <c r="AL75" s="55">
        <v>617.0</v>
      </c>
      <c r="AN75" s="53" t="s">
        <v>171</v>
      </c>
      <c r="AO75" s="54">
        <v>10.0</v>
      </c>
    </row>
    <row r="76" ht="14.25" customHeight="1">
      <c r="A76" s="47">
        <v>2.0</v>
      </c>
      <c r="B76" s="48">
        <v>32.0</v>
      </c>
      <c r="C76" s="55">
        <v>1125.0</v>
      </c>
      <c r="D76" s="55">
        <v>1124.0</v>
      </c>
      <c r="E76" s="55">
        <v>1122.0</v>
      </c>
      <c r="F76" s="55">
        <v>1118.0</v>
      </c>
      <c r="G76" s="55">
        <v>1112.0</v>
      </c>
      <c r="H76" s="55">
        <v>1105.0</v>
      </c>
      <c r="I76" s="55">
        <v>1096.0</v>
      </c>
      <c r="J76" s="55">
        <v>1085.0</v>
      </c>
      <c r="K76" s="55">
        <v>1073.0</v>
      </c>
      <c r="L76" s="55">
        <v>1060.0</v>
      </c>
      <c r="M76" s="55">
        <v>1045.0</v>
      </c>
      <c r="N76" s="55">
        <v>1029.0</v>
      </c>
      <c r="O76" s="55">
        <v>1012.0</v>
      </c>
      <c r="P76" s="55">
        <v>994.0</v>
      </c>
      <c r="Q76" s="55">
        <v>975.0</v>
      </c>
      <c r="R76" s="55">
        <v>955.0</v>
      </c>
      <c r="S76" s="55">
        <v>934.0</v>
      </c>
      <c r="T76" s="55">
        <v>913.0</v>
      </c>
      <c r="U76" s="55">
        <v>891.0</v>
      </c>
      <c r="V76" s="55">
        <v>869.0</v>
      </c>
      <c r="W76" s="55">
        <v>846.0</v>
      </c>
      <c r="X76" s="55">
        <v>824.0</v>
      </c>
      <c r="Y76" s="55">
        <v>801.0</v>
      </c>
      <c r="Z76" s="55">
        <v>778.0</v>
      </c>
      <c r="AA76" s="55">
        <v>756.0</v>
      </c>
      <c r="AB76" s="55">
        <v>734.0</v>
      </c>
      <c r="AC76" s="55">
        <v>713.0</v>
      </c>
      <c r="AD76" s="55">
        <v>693.0</v>
      </c>
      <c r="AE76" s="55">
        <v>675.0</v>
      </c>
      <c r="AF76" s="55">
        <v>658.0</v>
      </c>
      <c r="AG76" s="55">
        <v>644.0</v>
      </c>
      <c r="AH76" s="55">
        <v>632.0</v>
      </c>
      <c r="AI76" s="55">
        <v>622.0</v>
      </c>
      <c r="AJ76" s="55">
        <v>614.0</v>
      </c>
      <c r="AK76" s="55">
        <v>609.0</v>
      </c>
      <c r="AL76" s="55">
        <v>606.0</v>
      </c>
      <c r="AN76" s="53" t="s">
        <v>172</v>
      </c>
      <c r="AO76" s="54">
        <v>1.0</v>
      </c>
    </row>
    <row r="77" ht="14.25" customHeight="1">
      <c r="A77" s="47">
        <v>2.0</v>
      </c>
      <c r="B77" s="48">
        <v>33.0</v>
      </c>
      <c r="C77" s="55">
        <v>1127.0</v>
      </c>
      <c r="D77" s="55">
        <v>1126.0</v>
      </c>
      <c r="E77" s="55">
        <v>1124.0</v>
      </c>
      <c r="F77" s="55">
        <v>1119.0</v>
      </c>
      <c r="G77" s="55">
        <v>1114.0</v>
      </c>
      <c r="H77" s="55">
        <v>1106.0</v>
      </c>
      <c r="I77" s="55">
        <v>1097.0</v>
      </c>
      <c r="J77" s="55">
        <v>1086.0</v>
      </c>
      <c r="K77" s="55">
        <v>1074.0</v>
      </c>
      <c r="L77" s="55">
        <v>1060.0</v>
      </c>
      <c r="M77" s="55">
        <v>1045.0</v>
      </c>
      <c r="N77" s="55">
        <v>1029.0</v>
      </c>
      <c r="O77" s="55">
        <v>1011.0</v>
      </c>
      <c r="P77" s="55">
        <v>993.0</v>
      </c>
      <c r="Q77" s="55">
        <v>974.0</v>
      </c>
      <c r="R77" s="55">
        <v>953.0</v>
      </c>
      <c r="S77" s="55">
        <v>932.0</v>
      </c>
      <c r="T77" s="55">
        <v>911.0</v>
      </c>
      <c r="U77" s="55">
        <v>889.0</v>
      </c>
      <c r="V77" s="55">
        <v>866.0</v>
      </c>
      <c r="W77" s="55">
        <v>843.0</v>
      </c>
      <c r="X77" s="55">
        <v>820.0</v>
      </c>
      <c r="Y77" s="55">
        <v>796.0</v>
      </c>
      <c r="Z77" s="55">
        <v>773.0</v>
      </c>
      <c r="AA77" s="55">
        <v>750.0</v>
      </c>
      <c r="AB77" s="55">
        <v>728.0</v>
      </c>
      <c r="AC77" s="55">
        <v>707.0</v>
      </c>
      <c r="AD77" s="55">
        <v>686.0</v>
      </c>
      <c r="AE77" s="55">
        <v>667.0</v>
      </c>
      <c r="AF77" s="55">
        <v>650.0</v>
      </c>
      <c r="AG77" s="55">
        <v>635.0</v>
      </c>
      <c r="AH77" s="55">
        <v>623.0</v>
      </c>
      <c r="AI77" s="55">
        <v>612.0</v>
      </c>
      <c r="AJ77" s="55">
        <v>605.0</v>
      </c>
      <c r="AK77" s="55">
        <v>600.0</v>
      </c>
      <c r="AL77" s="55">
        <v>596.0</v>
      </c>
      <c r="AN77" s="53" t="s">
        <v>173</v>
      </c>
      <c r="AO77" s="54">
        <v>6.0</v>
      </c>
    </row>
    <row r="78" ht="14.25" customHeight="1">
      <c r="A78" s="47">
        <v>2.0</v>
      </c>
      <c r="B78" s="48">
        <v>34.0</v>
      </c>
      <c r="C78" s="55">
        <v>1128.0</v>
      </c>
      <c r="D78" s="55">
        <v>1128.0</v>
      </c>
      <c r="E78" s="55">
        <v>1125.0</v>
      </c>
      <c r="F78" s="55">
        <v>1121.0</v>
      </c>
      <c r="G78" s="55">
        <v>1115.0</v>
      </c>
      <c r="H78" s="55">
        <v>1107.0</v>
      </c>
      <c r="I78" s="55">
        <v>1098.0</v>
      </c>
      <c r="J78" s="55">
        <v>1087.0</v>
      </c>
      <c r="K78" s="55">
        <v>1074.0</v>
      </c>
      <c r="L78" s="55">
        <v>1060.0</v>
      </c>
      <c r="M78" s="55">
        <v>1045.0</v>
      </c>
      <c r="N78" s="55">
        <v>1029.0</v>
      </c>
      <c r="O78" s="55">
        <v>1011.0</v>
      </c>
      <c r="P78" s="55">
        <v>992.0</v>
      </c>
      <c r="Q78" s="55">
        <v>972.0</v>
      </c>
      <c r="R78" s="55">
        <v>952.0</v>
      </c>
      <c r="S78" s="55">
        <v>930.0</v>
      </c>
      <c r="T78" s="55">
        <v>908.0</v>
      </c>
      <c r="U78" s="55">
        <v>885.0</v>
      </c>
      <c r="V78" s="55">
        <v>863.0</v>
      </c>
      <c r="W78" s="55">
        <v>839.0</v>
      </c>
      <c r="X78" s="55">
        <v>815.0</v>
      </c>
      <c r="Y78" s="55">
        <v>792.0</v>
      </c>
      <c r="Z78" s="55">
        <v>768.0</v>
      </c>
      <c r="AA78" s="55">
        <v>745.0</v>
      </c>
      <c r="AB78" s="55">
        <v>722.0</v>
      </c>
      <c r="AC78" s="55">
        <v>700.0</v>
      </c>
      <c r="AD78" s="55">
        <v>679.0</v>
      </c>
      <c r="AE78" s="55">
        <v>659.0</v>
      </c>
      <c r="AF78" s="55">
        <v>642.0</v>
      </c>
      <c r="AG78" s="55">
        <v>626.0</v>
      </c>
      <c r="AH78" s="55">
        <v>614.0</v>
      </c>
      <c r="AI78" s="55">
        <v>603.0</v>
      </c>
      <c r="AJ78" s="55">
        <v>595.0</v>
      </c>
      <c r="AK78" s="55">
        <v>589.0</v>
      </c>
      <c r="AL78" s="55">
        <v>585.0</v>
      </c>
      <c r="AN78" s="53" t="s">
        <v>174</v>
      </c>
      <c r="AO78" s="54">
        <v>18.0</v>
      </c>
    </row>
    <row r="79" ht="14.25" customHeight="1">
      <c r="A79" s="47">
        <v>2.0</v>
      </c>
      <c r="B79" s="48">
        <v>35.0</v>
      </c>
      <c r="C79" s="55">
        <v>1130.0</v>
      </c>
      <c r="D79" s="55">
        <v>1129.0</v>
      </c>
      <c r="E79" s="55">
        <v>1126.0</v>
      </c>
      <c r="F79" s="55">
        <v>1122.0</v>
      </c>
      <c r="G79" s="55">
        <v>1116.0</v>
      </c>
      <c r="H79" s="55">
        <v>1108.0</v>
      </c>
      <c r="I79" s="55">
        <v>1098.0</v>
      </c>
      <c r="J79" s="55">
        <v>1087.0</v>
      </c>
      <c r="K79" s="55">
        <v>1075.0</v>
      </c>
      <c r="L79" s="55">
        <v>1060.0</v>
      </c>
      <c r="M79" s="55">
        <v>1045.0</v>
      </c>
      <c r="N79" s="55">
        <v>1028.0</v>
      </c>
      <c r="O79" s="55">
        <v>1010.0</v>
      </c>
      <c r="P79" s="55">
        <v>991.0</v>
      </c>
      <c r="Q79" s="55">
        <v>971.0</v>
      </c>
      <c r="R79" s="55">
        <v>950.0</v>
      </c>
      <c r="S79" s="55">
        <v>928.0</v>
      </c>
      <c r="T79" s="55">
        <v>906.0</v>
      </c>
      <c r="U79" s="55">
        <v>883.0</v>
      </c>
      <c r="V79" s="55">
        <v>859.0</v>
      </c>
      <c r="W79" s="55">
        <v>835.0</v>
      </c>
      <c r="X79" s="55">
        <v>811.0</v>
      </c>
      <c r="Y79" s="55">
        <v>787.0</v>
      </c>
      <c r="Z79" s="55">
        <v>763.0</v>
      </c>
      <c r="AA79" s="55">
        <v>739.0</v>
      </c>
      <c r="AB79" s="55">
        <v>716.0</v>
      </c>
      <c r="AC79" s="55">
        <v>693.0</v>
      </c>
      <c r="AD79" s="55">
        <v>672.0</v>
      </c>
      <c r="AE79" s="55">
        <v>652.0</v>
      </c>
      <c r="AF79" s="55">
        <v>633.0</v>
      </c>
      <c r="AG79" s="55">
        <v>618.0</v>
      </c>
      <c r="AH79" s="55">
        <v>604.0</v>
      </c>
      <c r="AI79" s="55">
        <v>594.0</v>
      </c>
      <c r="AJ79" s="55">
        <v>585.0</v>
      </c>
      <c r="AK79" s="55">
        <v>579.0</v>
      </c>
      <c r="AL79" s="55">
        <v>575.0</v>
      </c>
      <c r="AN79" s="53" t="s">
        <v>175</v>
      </c>
      <c r="AO79" s="54">
        <v>11.0</v>
      </c>
    </row>
    <row r="80" ht="14.25" customHeight="1">
      <c r="A80" s="47">
        <v>2.0</v>
      </c>
      <c r="B80" s="48">
        <v>36.0</v>
      </c>
      <c r="C80" s="55">
        <v>1131.0</v>
      </c>
      <c r="D80" s="55">
        <v>1130.0</v>
      </c>
      <c r="E80" s="55">
        <v>1127.0</v>
      </c>
      <c r="F80" s="55">
        <v>1123.0</v>
      </c>
      <c r="G80" s="55">
        <v>1117.0</v>
      </c>
      <c r="H80" s="55">
        <v>1109.0</v>
      </c>
      <c r="I80" s="55">
        <v>1099.0</v>
      </c>
      <c r="J80" s="55">
        <v>1088.0</v>
      </c>
      <c r="K80" s="55">
        <v>1075.0</v>
      </c>
      <c r="L80" s="55">
        <v>1061.0</v>
      </c>
      <c r="M80" s="55">
        <v>1045.0</v>
      </c>
      <c r="N80" s="55">
        <v>1028.0</v>
      </c>
      <c r="O80" s="55">
        <v>1009.0</v>
      </c>
      <c r="P80" s="55">
        <v>990.0</v>
      </c>
      <c r="Q80" s="55">
        <v>969.0</v>
      </c>
      <c r="R80" s="55">
        <v>948.0</v>
      </c>
      <c r="S80" s="55">
        <v>926.0</v>
      </c>
      <c r="T80" s="55">
        <v>903.0</v>
      </c>
      <c r="U80" s="55">
        <v>880.0</v>
      </c>
      <c r="V80" s="55">
        <v>856.0</v>
      </c>
      <c r="W80" s="55">
        <v>832.0</v>
      </c>
      <c r="X80" s="55">
        <v>807.0</v>
      </c>
      <c r="Y80" s="55">
        <v>782.0</v>
      </c>
      <c r="Z80" s="55">
        <v>758.0</v>
      </c>
      <c r="AA80" s="55">
        <v>734.0</v>
      </c>
      <c r="AB80" s="55">
        <v>710.0</v>
      </c>
      <c r="AC80" s="55">
        <v>687.0</v>
      </c>
      <c r="AD80" s="55">
        <v>665.0</v>
      </c>
      <c r="AE80" s="55">
        <v>644.0</v>
      </c>
      <c r="AF80" s="55">
        <v>625.0</v>
      </c>
      <c r="AG80" s="55">
        <v>609.0</v>
      </c>
      <c r="AH80" s="55">
        <v>595.0</v>
      </c>
      <c r="AI80" s="55">
        <v>584.0</v>
      </c>
      <c r="AJ80" s="55">
        <v>575.0</v>
      </c>
      <c r="AK80" s="55">
        <v>569.0</v>
      </c>
      <c r="AL80" s="55">
        <v>565.0</v>
      </c>
      <c r="AN80" s="53" t="s">
        <v>176</v>
      </c>
      <c r="AO80" s="54">
        <v>11.0</v>
      </c>
    </row>
    <row r="81" ht="14.25" customHeight="1">
      <c r="A81" s="47">
        <v>2.0</v>
      </c>
      <c r="B81" s="48">
        <v>37.0</v>
      </c>
      <c r="C81" s="55">
        <v>1131.0</v>
      </c>
      <c r="D81" s="55">
        <v>1130.0</v>
      </c>
      <c r="E81" s="55">
        <v>1128.0</v>
      </c>
      <c r="F81" s="55">
        <v>1123.0</v>
      </c>
      <c r="G81" s="55">
        <v>1117.0</v>
      </c>
      <c r="H81" s="55">
        <v>1109.0</v>
      </c>
      <c r="I81" s="55">
        <v>1099.0</v>
      </c>
      <c r="J81" s="55">
        <v>1088.0</v>
      </c>
      <c r="K81" s="55">
        <v>1075.0</v>
      </c>
      <c r="L81" s="55">
        <v>1060.0</v>
      </c>
      <c r="M81" s="55">
        <v>1044.0</v>
      </c>
      <c r="N81" s="55">
        <v>1027.0</v>
      </c>
      <c r="O81" s="55">
        <v>1008.0</v>
      </c>
      <c r="P81" s="55">
        <v>988.0</v>
      </c>
      <c r="Q81" s="55">
        <v>968.0</v>
      </c>
      <c r="R81" s="55">
        <v>946.0</v>
      </c>
      <c r="S81" s="55">
        <v>924.0</v>
      </c>
      <c r="T81" s="55">
        <v>900.0</v>
      </c>
      <c r="U81" s="55">
        <v>877.0</v>
      </c>
      <c r="V81" s="55">
        <v>852.0</v>
      </c>
      <c r="W81" s="55">
        <v>828.0</v>
      </c>
      <c r="X81" s="55">
        <v>803.0</v>
      </c>
      <c r="Y81" s="55">
        <v>778.0</v>
      </c>
      <c r="Z81" s="55">
        <v>753.0</v>
      </c>
      <c r="AA81" s="55">
        <v>728.0</v>
      </c>
      <c r="AB81" s="55">
        <v>704.0</v>
      </c>
      <c r="AC81" s="55">
        <v>681.0</v>
      </c>
      <c r="AD81" s="55">
        <v>658.0</v>
      </c>
      <c r="AE81" s="55">
        <v>637.0</v>
      </c>
      <c r="AF81" s="55">
        <v>617.0</v>
      </c>
      <c r="AG81" s="55">
        <v>601.0</v>
      </c>
      <c r="AH81" s="55">
        <v>586.0</v>
      </c>
      <c r="AI81" s="55">
        <v>575.0</v>
      </c>
      <c r="AJ81" s="55">
        <v>566.0</v>
      </c>
      <c r="AK81" s="55">
        <v>559.0</v>
      </c>
      <c r="AL81" s="55">
        <v>555.0</v>
      </c>
      <c r="AN81" s="53" t="s">
        <v>177</v>
      </c>
      <c r="AO81" s="54">
        <v>12.0</v>
      </c>
    </row>
    <row r="82" ht="14.25" customHeight="1">
      <c r="A82" s="47">
        <v>2.0</v>
      </c>
      <c r="B82" s="48">
        <v>38.0</v>
      </c>
      <c r="C82" s="55">
        <v>1132.0</v>
      </c>
      <c r="D82" s="55">
        <v>1131.0</v>
      </c>
      <c r="E82" s="55">
        <v>1128.0</v>
      </c>
      <c r="F82" s="55">
        <v>1124.0</v>
      </c>
      <c r="G82" s="55">
        <v>1117.0</v>
      </c>
      <c r="H82" s="55">
        <v>1109.0</v>
      </c>
      <c r="I82" s="55">
        <v>1099.0</v>
      </c>
      <c r="J82" s="55">
        <v>1088.0</v>
      </c>
      <c r="K82" s="55">
        <v>1074.0</v>
      </c>
      <c r="L82" s="55">
        <v>1059.0</v>
      </c>
      <c r="M82" s="55">
        <v>1043.0</v>
      </c>
      <c r="N82" s="55">
        <v>1026.0</v>
      </c>
      <c r="O82" s="55">
        <v>1007.0</v>
      </c>
      <c r="P82" s="55">
        <v>987.0</v>
      </c>
      <c r="Q82" s="55">
        <v>966.0</v>
      </c>
      <c r="R82" s="55">
        <v>944.0</v>
      </c>
      <c r="S82" s="55">
        <v>921.0</v>
      </c>
      <c r="T82" s="55">
        <v>897.0</v>
      </c>
      <c r="U82" s="55">
        <v>873.0</v>
      </c>
      <c r="V82" s="55">
        <v>849.0</v>
      </c>
      <c r="W82" s="55">
        <v>824.0</v>
      </c>
      <c r="X82" s="55">
        <v>799.0</v>
      </c>
      <c r="Y82" s="55">
        <v>773.0</v>
      </c>
      <c r="Z82" s="55">
        <v>748.0</v>
      </c>
      <c r="AA82" s="55">
        <v>723.0</v>
      </c>
      <c r="AB82" s="55">
        <v>698.0</v>
      </c>
      <c r="AC82" s="55">
        <v>674.0</v>
      </c>
      <c r="AD82" s="55">
        <v>651.0</v>
      </c>
      <c r="AE82" s="55">
        <v>629.0</v>
      </c>
      <c r="AF82" s="55">
        <v>610.0</v>
      </c>
      <c r="AG82" s="55">
        <v>592.0</v>
      </c>
      <c r="AH82" s="55">
        <v>577.0</v>
      </c>
      <c r="AI82" s="55">
        <v>565.0</v>
      </c>
      <c r="AJ82" s="55">
        <v>556.0</v>
      </c>
      <c r="AK82" s="55">
        <v>549.0</v>
      </c>
      <c r="AL82" s="55">
        <v>545.0</v>
      </c>
      <c r="AN82" s="53" t="s">
        <v>178</v>
      </c>
      <c r="AO82" s="54">
        <v>12.0</v>
      </c>
    </row>
    <row r="83" ht="14.25" customHeight="1">
      <c r="A83" s="47">
        <v>2.0</v>
      </c>
      <c r="B83" s="48">
        <v>39.0</v>
      </c>
      <c r="C83" s="55">
        <v>1132.0</v>
      </c>
      <c r="D83" s="55">
        <v>1131.0</v>
      </c>
      <c r="E83" s="55">
        <v>1128.0</v>
      </c>
      <c r="F83" s="55">
        <v>1124.0</v>
      </c>
      <c r="G83" s="55">
        <v>1117.0</v>
      </c>
      <c r="H83" s="55">
        <v>1109.0</v>
      </c>
      <c r="I83" s="55">
        <v>1099.0</v>
      </c>
      <c r="J83" s="55">
        <v>1087.0</v>
      </c>
      <c r="K83" s="55">
        <v>1074.0</v>
      </c>
      <c r="L83" s="55">
        <v>1059.0</v>
      </c>
      <c r="M83" s="55">
        <v>1042.0</v>
      </c>
      <c r="N83" s="55">
        <v>1025.0</v>
      </c>
      <c r="O83" s="55">
        <v>1005.0</v>
      </c>
      <c r="P83" s="55">
        <v>985.0</v>
      </c>
      <c r="Q83" s="55">
        <v>964.0</v>
      </c>
      <c r="R83" s="55">
        <v>941.0</v>
      </c>
      <c r="S83" s="55">
        <v>918.0</v>
      </c>
      <c r="T83" s="55">
        <v>895.0</v>
      </c>
      <c r="U83" s="55">
        <v>870.0</v>
      </c>
      <c r="V83" s="55">
        <v>845.0</v>
      </c>
      <c r="W83" s="55">
        <v>820.0</v>
      </c>
      <c r="X83" s="55">
        <v>794.0</v>
      </c>
      <c r="Y83" s="55">
        <v>768.0</v>
      </c>
      <c r="Z83" s="55">
        <v>743.0</v>
      </c>
      <c r="AA83" s="55">
        <v>717.0</v>
      </c>
      <c r="AB83" s="55">
        <v>692.0</v>
      </c>
      <c r="AC83" s="55">
        <v>668.0</v>
      </c>
      <c r="AD83" s="55">
        <v>645.0</v>
      </c>
      <c r="AE83" s="55">
        <v>622.0</v>
      </c>
      <c r="AF83" s="55">
        <v>601.0</v>
      </c>
      <c r="AG83" s="55">
        <v>584.0</v>
      </c>
      <c r="AH83" s="55">
        <v>569.0</v>
      </c>
      <c r="AI83" s="55">
        <v>556.0</v>
      </c>
      <c r="AJ83" s="55">
        <v>546.0</v>
      </c>
      <c r="AK83" s="55">
        <v>540.0</v>
      </c>
      <c r="AL83" s="55">
        <v>535.0</v>
      </c>
      <c r="AN83" s="53" t="s">
        <v>179</v>
      </c>
      <c r="AO83" s="54">
        <v>17.0</v>
      </c>
    </row>
    <row r="84" ht="14.25" customHeight="1">
      <c r="A84" s="47">
        <v>2.0</v>
      </c>
      <c r="B84" s="48">
        <v>40.0</v>
      </c>
      <c r="C84" s="55">
        <v>1132.0</v>
      </c>
      <c r="D84" s="55">
        <v>1131.0</v>
      </c>
      <c r="E84" s="55">
        <v>1128.0</v>
      </c>
      <c r="F84" s="55">
        <v>1123.0</v>
      </c>
      <c r="G84" s="55">
        <v>1117.0</v>
      </c>
      <c r="H84" s="55">
        <v>1109.0</v>
      </c>
      <c r="I84" s="55">
        <v>1099.0</v>
      </c>
      <c r="J84" s="55">
        <v>1087.0</v>
      </c>
      <c r="K84" s="55">
        <v>1073.0</v>
      </c>
      <c r="L84" s="55">
        <v>1058.0</v>
      </c>
      <c r="M84" s="55">
        <v>1041.0</v>
      </c>
      <c r="N84" s="55">
        <v>1023.0</v>
      </c>
      <c r="O84" s="55">
        <v>1004.0</v>
      </c>
      <c r="P84" s="55">
        <v>983.0</v>
      </c>
      <c r="Q84" s="55">
        <v>961.0</v>
      </c>
      <c r="R84" s="55">
        <v>939.0</v>
      </c>
      <c r="S84" s="55">
        <v>916.0</v>
      </c>
      <c r="T84" s="55">
        <v>891.0</v>
      </c>
      <c r="U84" s="55">
        <v>866.0</v>
      </c>
      <c r="V84" s="55">
        <v>841.0</v>
      </c>
      <c r="W84" s="55">
        <v>816.0</v>
      </c>
      <c r="X84" s="55">
        <v>789.0</v>
      </c>
      <c r="Y84" s="55">
        <v>763.0</v>
      </c>
      <c r="Z84" s="55">
        <v>737.0</v>
      </c>
      <c r="AA84" s="55">
        <v>712.0</v>
      </c>
      <c r="AB84" s="55">
        <v>686.0</v>
      </c>
      <c r="AC84" s="55">
        <v>662.0</v>
      </c>
      <c r="AD84" s="55">
        <v>638.0</v>
      </c>
      <c r="AE84" s="55">
        <v>615.0</v>
      </c>
      <c r="AF84" s="55">
        <v>594.0</v>
      </c>
      <c r="AG84" s="55">
        <v>576.0</v>
      </c>
      <c r="AH84" s="55">
        <v>560.0</v>
      </c>
      <c r="AI84" s="55">
        <v>547.0</v>
      </c>
      <c r="AJ84" s="55">
        <v>537.0</v>
      </c>
      <c r="AK84" s="55">
        <v>530.0</v>
      </c>
      <c r="AL84" s="55">
        <v>526.0</v>
      </c>
      <c r="AN84" s="53" t="s">
        <v>180</v>
      </c>
      <c r="AO84" s="54">
        <v>16.0</v>
      </c>
    </row>
    <row r="85" ht="14.25" customHeight="1">
      <c r="A85" s="47">
        <v>3.0</v>
      </c>
      <c r="B85" s="48">
        <v>0.0</v>
      </c>
      <c r="C85" s="55">
        <v>857.0</v>
      </c>
      <c r="D85" s="55">
        <v>857.0</v>
      </c>
      <c r="E85" s="55">
        <v>857.0</v>
      </c>
      <c r="F85" s="55">
        <v>857.0</v>
      </c>
      <c r="G85" s="55">
        <v>857.0</v>
      </c>
      <c r="H85" s="55">
        <v>857.0</v>
      </c>
      <c r="I85" s="55">
        <v>857.0</v>
      </c>
      <c r="J85" s="55">
        <v>857.0</v>
      </c>
      <c r="K85" s="55">
        <v>857.0</v>
      </c>
      <c r="L85" s="55">
        <v>857.0</v>
      </c>
      <c r="M85" s="55">
        <v>857.0</v>
      </c>
      <c r="N85" s="55">
        <v>857.0</v>
      </c>
      <c r="O85" s="55">
        <v>857.0</v>
      </c>
      <c r="P85" s="55">
        <v>857.0</v>
      </c>
      <c r="Q85" s="55">
        <v>857.0</v>
      </c>
      <c r="R85" s="55">
        <v>857.0</v>
      </c>
      <c r="S85" s="55">
        <v>857.0</v>
      </c>
      <c r="T85" s="55">
        <v>857.0</v>
      </c>
      <c r="U85" s="55">
        <v>857.0</v>
      </c>
      <c r="V85" s="55">
        <v>857.0</v>
      </c>
      <c r="W85" s="55">
        <v>857.0</v>
      </c>
      <c r="X85" s="55">
        <v>857.0</v>
      </c>
      <c r="Y85" s="55">
        <v>857.0</v>
      </c>
      <c r="Z85" s="55">
        <v>857.0</v>
      </c>
      <c r="AA85" s="55">
        <v>857.0</v>
      </c>
      <c r="AB85" s="55">
        <v>857.0</v>
      </c>
      <c r="AC85" s="55">
        <v>857.0</v>
      </c>
      <c r="AD85" s="55">
        <v>857.0</v>
      </c>
      <c r="AE85" s="55">
        <v>857.0</v>
      </c>
      <c r="AF85" s="55">
        <v>857.0</v>
      </c>
      <c r="AG85" s="55">
        <v>857.0</v>
      </c>
      <c r="AH85" s="55">
        <v>857.0</v>
      </c>
      <c r="AI85" s="55">
        <v>857.0</v>
      </c>
      <c r="AJ85" s="55">
        <v>857.0</v>
      </c>
      <c r="AK85" s="55">
        <v>857.0</v>
      </c>
      <c r="AL85" s="55">
        <v>857.0</v>
      </c>
      <c r="AN85" s="53" t="s">
        <v>181</v>
      </c>
      <c r="AO85" s="54">
        <v>16.0</v>
      </c>
    </row>
    <row r="86" ht="14.25" customHeight="1">
      <c r="A86" s="47">
        <v>3.0</v>
      </c>
      <c r="B86" s="48">
        <v>1.0</v>
      </c>
      <c r="C86" s="55">
        <v>865.0</v>
      </c>
      <c r="D86" s="55">
        <v>865.0</v>
      </c>
      <c r="E86" s="55">
        <v>864.0</v>
      </c>
      <c r="F86" s="55">
        <v>864.0</v>
      </c>
      <c r="G86" s="55">
        <v>864.0</v>
      </c>
      <c r="H86" s="55">
        <v>864.0</v>
      </c>
      <c r="I86" s="55">
        <v>864.0</v>
      </c>
      <c r="J86" s="55">
        <v>863.0</v>
      </c>
      <c r="K86" s="55">
        <v>863.0</v>
      </c>
      <c r="L86" s="55">
        <v>862.0</v>
      </c>
      <c r="M86" s="55">
        <v>862.0</v>
      </c>
      <c r="N86" s="55">
        <v>861.0</v>
      </c>
      <c r="O86" s="55">
        <v>861.0</v>
      </c>
      <c r="P86" s="55">
        <v>860.0</v>
      </c>
      <c r="Q86" s="55">
        <v>859.0</v>
      </c>
      <c r="R86" s="55">
        <v>859.0</v>
      </c>
      <c r="S86" s="55">
        <v>858.0</v>
      </c>
      <c r="T86" s="55">
        <v>857.0</v>
      </c>
      <c r="U86" s="55">
        <v>857.0</v>
      </c>
      <c r="V86" s="55">
        <v>856.0</v>
      </c>
      <c r="W86" s="55">
        <v>855.0</v>
      </c>
      <c r="X86" s="55">
        <v>854.0</v>
      </c>
      <c r="Y86" s="55">
        <v>854.0</v>
      </c>
      <c r="Z86" s="55">
        <v>853.0</v>
      </c>
      <c r="AA86" s="55">
        <v>852.0</v>
      </c>
      <c r="AB86" s="55">
        <v>852.0</v>
      </c>
      <c r="AC86" s="55">
        <v>851.0</v>
      </c>
      <c r="AD86" s="55">
        <v>851.0</v>
      </c>
      <c r="AE86" s="55">
        <v>850.0</v>
      </c>
      <c r="AF86" s="55">
        <v>850.0</v>
      </c>
      <c r="AG86" s="55">
        <v>849.0</v>
      </c>
      <c r="AH86" s="55">
        <v>849.0</v>
      </c>
      <c r="AI86" s="55">
        <v>849.0</v>
      </c>
      <c r="AJ86" s="55">
        <v>849.0</v>
      </c>
      <c r="AK86" s="55">
        <v>849.0</v>
      </c>
      <c r="AL86" s="55">
        <v>848.0</v>
      </c>
      <c r="AN86" s="53" t="s">
        <v>182</v>
      </c>
      <c r="AO86" s="54">
        <v>16.0</v>
      </c>
    </row>
    <row r="87" ht="14.25" customHeight="1">
      <c r="A87" s="47">
        <v>3.0</v>
      </c>
      <c r="B87" s="48">
        <v>2.0</v>
      </c>
      <c r="C87" s="55">
        <v>872.0</v>
      </c>
      <c r="D87" s="55">
        <v>872.0</v>
      </c>
      <c r="E87" s="55">
        <v>872.0</v>
      </c>
      <c r="F87" s="55">
        <v>872.0</v>
      </c>
      <c r="G87" s="55">
        <v>872.0</v>
      </c>
      <c r="H87" s="55">
        <v>871.0</v>
      </c>
      <c r="I87" s="55">
        <v>870.0</v>
      </c>
      <c r="J87" s="55">
        <v>870.0</v>
      </c>
      <c r="K87" s="55">
        <v>869.0</v>
      </c>
      <c r="L87" s="55">
        <v>868.0</v>
      </c>
      <c r="M87" s="55">
        <v>867.0</v>
      </c>
      <c r="N87" s="55">
        <v>866.0</v>
      </c>
      <c r="O87" s="55">
        <v>864.0</v>
      </c>
      <c r="P87" s="55">
        <v>863.0</v>
      </c>
      <c r="Q87" s="55">
        <v>862.0</v>
      </c>
      <c r="R87" s="55">
        <v>861.0</v>
      </c>
      <c r="S87" s="55">
        <v>859.0</v>
      </c>
      <c r="T87" s="55">
        <v>858.0</v>
      </c>
      <c r="U87" s="55">
        <v>856.0</v>
      </c>
      <c r="V87" s="55">
        <v>855.0</v>
      </c>
      <c r="W87" s="55">
        <v>854.0</v>
      </c>
      <c r="X87" s="55">
        <v>852.0</v>
      </c>
      <c r="Y87" s="55">
        <v>851.0</v>
      </c>
      <c r="Z87" s="55">
        <v>849.0</v>
      </c>
      <c r="AA87" s="55">
        <v>848.0</v>
      </c>
      <c r="AB87" s="55">
        <v>847.0</v>
      </c>
      <c r="AC87" s="55">
        <v>846.0</v>
      </c>
      <c r="AD87" s="55">
        <v>845.0</v>
      </c>
      <c r="AE87" s="55">
        <v>844.0</v>
      </c>
      <c r="AF87" s="55">
        <v>843.0</v>
      </c>
      <c r="AG87" s="55">
        <v>842.0</v>
      </c>
      <c r="AH87" s="55">
        <v>842.0</v>
      </c>
      <c r="AI87" s="55">
        <v>841.0</v>
      </c>
      <c r="AJ87" s="55">
        <v>841.0</v>
      </c>
      <c r="AK87" s="55">
        <v>840.0</v>
      </c>
      <c r="AL87" s="55">
        <v>840.0</v>
      </c>
      <c r="AN87" s="53" t="s">
        <v>183</v>
      </c>
      <c r="AO87" s="54">
        <v>16.0</v>
      </c>
    </row>
    <row r="88" ht="14.25" customHeight="1">
      <c r="A88" s="47">
        <v>3.0</v>
      </c>
      <c r="B88" s="48">
        <v>3.0</v>
      </c>
      <c r="C88" s="55">
        <v>880.0</v>
      </c>
      <c r="D88" s="55">
        <v>880.0</v>
      </c>
      <c r="E88" s="55">
        <v>880.0</v>
      </c>
      <c r="F88" s="55">
        <v>879.0</v>
      </c>
      <c r="G88" s="55">
        <v>879.0</v>
      </c>
      <c r="H88" s="55">
        <v>878.0</v>
      </c>
      <c r="I88" s="55">
        <v>877.0</v>
      </c>
      <c r="J88" s="55">
        <v>876.0</v>
      </c>
      <c r="K88" s="55">
        <v>875.0</v>
      </c>
      <c r="L88" s="55">
        <v>873.0</v>
      </c>
      <c r="M88" s="55">
        <v>872.0</v>
      </c>
      <c r="N88" s="55">
        <v>870.0</v>
      </c>
      <c r="O88" s="55">
        <v>868.0</v>
      </c>
      <c r="P88" s="55">
        <v>866.0</v>
      </c>
      <c r="Q88" s="55">
        <v>864.0</v>
      </c>
      <c r="R88" s="55">
        <v>862.0</v>
      </c>
      <c r="S88" s="55">
        <v>860.0</v>
      </c>
      <c r="T88" s="55">
        <v>858.0</v>
      </c>
      <c r="U88" s="55">
        <v>856.0</v>
      </c>
      <c r="V88" s="55">
        <v>854.0</v>
      </c>
      <c r="W88" s="55">
        <v>852.0</v>
      </c>
      <c r="X88" s="55">
        <v>850.0</v>
      </c>
      <c r="Y88" s="55">
        <v>848.0</v>
      </c>
      <c r="Z88" s="55">
        <v>846.0</v>
      </c>
      <c r="AA88" s="55">
        <v>844.0</v>
      </c>
      <c r="AB88" s="55">
        <v>842.0</v>
      </c>
      <c r="AC88" s="55">
        <v>840.0</v>
      </c>
      <c r="AD88" s="55">
        <v>839.0</v>
      </c>
      <c r="AE88" s="55">
        <v>837.0</v>
      </c>
      <c r="AF88" s="55">
        <v>836.0</v>
      </c>
      <c r="AG88" s="55">
        <v>835.0</v>
      </c>
      <c r="AH88" s="55">
        <v>834.0</v>
      </c>
      <c r="AI88" s="55">
        <v>833.0</v>
      </c>
      <c r="AJ88" s="55">
        <v>832.0</v>
      </c>
      <c r="AK88" s="55">
        <v>832.0</v>
      </c>
      <c r="AL88" s="55">
        <v>832.0</v>
      </c>
      <c r="AN88" s="53" t="s">
        <v>184</v>
      </c>
      <c r="AO88" s="54">
        <v>14.0</v>
      </c>
    </row>
    <row r="89" ht="14.25" customHeight="1">
      <c r="A89" s="47">
        <v>3.0</v>
      </c>
      <c r="B89" s="48">
        <v>4.0</v>
      </c>
      <c r="C89" s="55">
        <v>888.0</v>
      </c>
      <c r="D89" s="55">
        <v>888.0</v>
      </c>
      <c r="E89" s="55">
        <v>887.0</v>
      </c>
      <c r="F89" s="55">
        <v>887.0</v>
      </c>
      <c r="G89" s="55">
        <v>886.0</v>
      </c>
      <c r="H89" s="55">
        <v>885.0</v>
      </c>
      <c r="I89" s="55">
        <v>883.0</v>
      </c>
      <c r="J89" s="55">
        <v>882.0</v>
      </c>
      <c r="K89" s="55">
        <v>880.0</v>
      </c>
      <c r="L89" s="55">
        <v>878.0</v>
      </c>
      <c r="M89" s="55">
        <v>876.0</v>
      </c>
      <c r="N89" s="55">
        <v>874.0</v>
      </c>
      <c r="O89" s="55">
        <v>872.0</v>
      </c>
      <c r="P89" s="55">
        <v>869.0</v>
      </c>
      <c r="Q89" s="55">
        <v>867.0</v>
      </c>
      <c r="R89" s="55">
        <v>864.0</v>
      </c>
      <c r="S89" s="55">
        <v>861.0</v>
      </c>
      <c r="T89" s="55">
        <v>859.0</v>
      </c>
      <c r="U89" s="55">
        <v>856.0</v>
      </c>
      <c r="V89" s="55">
        <v>853.0</v>
      </c>
      <c r="W89" s="55">
        <v>850.0</v>
      </c>
      <c r="X89" s="55">
        <v>847.0</v>
      </c>
      <c r="Y89" s="55">
        <v>845.0</v>
      </c>
      <c r="Z89" s="55">
        <v>842.0</v>
      </c>
      <c r="AA89" s="55">
        <v>839.0</v>
      </c>
      <c r="AB89" s="55">
        <v>837.0</v>
      </c>
      <c r="AC89" s="55">
        <v>835.0</v>
      </c>
      <c r="AD89" s="55">
        <v>833.0</v>
      </c>
      <c r="AE89" s="55">
        <v>831.0</v>
      </c>
      <c r="AF89" s="55">
        <v>829.0</v>
      </c>
      <c r="AG89" s="55">
        <v>827.0</v>
      </c>
      <c r="AH89" s="55">
        <v>826.0</v>
      </c>
      <c r="AI89" s="55">
        <v>825.0</v>
      </c>
      <c r="AJ89" s="55">
        <v>824.0</v>
      </c>
      <c r="AK89" s="55">
        <v>823.0</v>
      </c>
      <c r="AL89" s="55">
        <v>823.0</v>
      </c>
      <c r="AN89" s="53" t="s">
        <v>185</v>
      </c>
      <c r="AO89" s="54">
        <v>1.0</v>
      </c>
    </row>
    <row r="90" ht="14.25" customHeight="1">
      <c r="A90" s="47">
        <v>3.0</v>
      </c>
      <c r="B90" s="48">
        <v>5.0</v>
      </c>
      <c r="C90" s="55">
        <v>895.0</v>
      </c>
      <c r="D90" s="55">
        <v>895.0</v>
      </c>
      <c r="E90" s="55">
        <v>894.0</v>
      </c>
      <c r="F90" s="55">
        <v>894.0</v>
      </c>
      <c r="G90" s="55">
        <v>893.0</v>
      </c>
      <c r="H90" s="55">
        <v>891.0</v>
      </c>
      <c r="I90" s="55">
        <v>890.0</v>
      </c>
      <c r="J90" s="55">
        <v>888.0</v>
      </c>
      <c r="K90" s="55">
        <v>886.0</v>
      </c>
      <c r="L90" s="55">
        <v>884.0</v>
      </c>
      <c r="M90" s="55">
        <v>881.0</v>
      </c>
      <c r="N90" s="55">
        <v>878.0</v>
      </c>
      <c r="O90" s="55">
        <v>875.0</v>
      </c>
      <c r="P90" s="55">
        <v>872.0</v>
      </c>
      <c r="Q90" s="55">
        <v>869.0</v>
      </c>
      <c r="R90" s="55">
        <v>866.0</v>
      </c>
      <c r="S90" s="55">
        <v>862.0</v>
      </c>
      <c r="T90" s="55">
        <v>859.0</v>
      </c>
      <c r="U90" s="55">
        <v>855.0</v>
      </c>
      <c r="V90" s="55">
        <v>852.0</v>
      </c>
      <c r="W90" s="55">
        <v>848.0</v>
      </c>
      <c r="X90" s="55">
        <v>845.0</v>
      </c>
      <c r="Y90" s="55">
        <v>841.0</v>
      </c>
      <c r="Z90" s="55">
        <v>838.0</v>
      </c>
      <c r="AA90" s="55">
        <v>835.0</v>
      </c>
      <c r="AB90" s="55">
        <v>832.0</v>
      </c>
      <c r="AC90" s="55">
        <v>829.0</v>
      </c>
      <c r="AD90" s="55">
        <v>826.0</v>
      </c>
      <c r="AE90" s="55">
        <v>824.0</v>
      </c>
      <c r="AF90" s="55">
        <v>822.0</v>
      </c>
      <c r="AG90" s="55">
        <v>820.0</v>
      </c>
      <c r="AH90" s="55">
        <v>818.0</v>
      </c>
      <c r="AI90" s="55">
        <v>817.0</v>
      </c>
      <c r="AJ90" s="55">
        <v>816.0</v>
      </c>
      <c r="AK90" s="55">
        <v>815.0</v>
      </c>
      <c r="AL90" s="55">
        <v>814.0</v>
      </c>
      <c r="AN90" s="53" t="s">
        <v>186</v>
      </c>
      <c r="AO90" s="54">
        <v>17.0</v>
      </c>
    </row>
    <row r="91" ht="14.25" customHeight="1">
      <c r="A91" s="47">
        <v>3.0</v>
      </c>
      <c r="B91" s="48">
        <v>6.0</v>
      </c>
      <c r="C91" s="55">
        <v>902.0</v>
      </c>
      <c r="D91" s="55">
        <v>902.0</v>
      </c>
      <c r="E91" s="55">
        <v>902.0</v>
      </c>
      <c r="F91" s="55">
        <v>901.0</v>
      </c>
      <c r="G91" s="55">
        <v>899.0</v>
      </c>
      <c r="H91" s="55">
        <v>898.0</v>
      </c>
      <c r="I91" s="55">
        <v>896.0</v>
      </c>
      <c r="J91" s="55">
        <v>894.0</v>
      </c>
      <c r="K91" s="55">
        <v>891.0</v>
      </c>
      <c r="L91" s="55">
        <v>889.0</v>
      </c>
      <c r="M91" s="55">
        <v>885.0</v>
      </c>
      <c r="N91" s="55">
        <v>882.0</v>
      </c>
      <c r="O91" s="55">
        <v>879.0</v>
      </c>
      <c r="P91" s="55">
        <v>875.0</v>
      </c>
      <c r="Q91" s="55">
        <v>871.0</v>
      </c>
      <c r="R91" s="55">
        <v>867.0</v>
      </c>
      <c r="S91" s="55">
        <v>863.0</v>
      </c>
      <c r="T91" s="55">
        <v>859.0</v>
      </c>
      <c r="U91" s="55">
        <v>855.0</v>
      </c>
      <c r="V91" s="55">
        <v>851.0</v>
      </c>
      <c r="W91" s="55">
        <v>846.0</v>
      </c>
      <c r="X91" s="55">
        <v>842.0</v>
      </c>
      <c r="Y91" s="55">
        <v>838.0</v>
      </c>
      <c r="Z91" s="55">
        <v>834.0</v>
      </c>
      <c r="AA91" s="55">
        <v>830.0</v>
      </c>
      <c r="AB91" s="55">
        <v>827.0</v>
      </c>
      <c r="AC91" s="55">
        <v>823.0</v>
      </c>
      <c r="AD91" s="55">
        <v>820.0</v>
      </c>
      <c r="AE91" s="55">
        <v>817.0</v>
      </c>
      <c r="AF91" s="55">
        <v>814.0</v>
      </c>
      <c r="AG91" s="55">
        <v>812.0</v>
      </c>
      <c r="AH91" s="55">
        <v>810.0</v>
      </c>
      <c r="AI91" s="55">
        <v>808.0</v>
      </c>
      <c r="AJ91" s="55">
        <v>807.0</v>
      </c>
      <c r="AK91" s="55">
        <v>806.0</v>
      </c>
      <c r="AL91" s="55">
        <v>805.0</v>
      </c>
      <c r="AN91" s="53" t="s">
        <v>187</v>
      </c>
      <c r="AO91" s="54">
        <v>19.0</v>
      </c>
    </row>
    <row r="92" ht="14.25" customHeight="1">
      <c r="A92" s="47">
        <v>3.0</v>
      </c>
      <c r="B92" s="48">
        <v>7.0</v>
      </c>
      <c r="C92" s="55">
        <v>909.0</v>
      </c>
      <c r="D92" s="55">
        <v>909.0</v>
      </c>
      <c r="E92" s="55">
        <v>908.0</v>
      </c>
      <c r="F92" s="55">
        <v>907.0</v>
      </c>
      <c r="G92" s="55">
        <v>906.0</v>
      </c>
      <c r="H92" s="55">
        <v>904.0</v>
      </c>
      <c r="I92" s="55">
        <v>902.0</v>
      </c>
      <c r="J92" s="55">
        <v>899.0</v>
      </c>
      <c r="K92" s="55">
        <v>897.0</v>
      </c>
      <c r="L92" s="55">
        <v>893.0</v>
      </c>
      <c r="M92" s="55">
        <v>890.0</v>
      </c>
      <c r="N92" s="55">
        <v>886.0</v>
      </c>
      <c r="O92" s="55">
        <v>882.0</v>
      </c>
      <c r="P92" s="55">
        <v>878.0</v>
      </c>
      <c r="Q92" s="55">
        <v>873.0</v>
      </c>
      <c r="R92" s="55">
        <v>869.0</v>
      </c>
      <c r="S92" s="55">
        <v>864.0</v>
      </c>
      <c r="T92" s="55">
        <v>859.0</v>
      </c>
      <c r="U92" s="55">
        <v>854.0</v>
      </c>
      <c r="V92" s="55">
        <v>849.0</v>
      </c>
      <c r="W92" s="55">
        <v>844.0</v>
      </c>
      <c r="X92" s="55">
        <v>840.0</v>
      </c>
      <c r="Y92" s="55">
        <v>835.0</v>
      </c>
      <c r="Z92" s="55">
        <v>830.0</v>
      </c>
      <c r="AA92" s="55">
        <v>826.0</v>
      </c>
      <c r="AB92" s="55">
        <v>821.0</v>
      </c>
      <c r="AC92" s="55">
        <v>817.0</v>
      </c>
      <c r="AD92" s="55">
        <v>814.0</v>
      </c>
      <c r="AE92" s="55">
        <v>810.0</v>
      </c>
      <c r="AF92" s="55">
        <v>807.0</v>
      </c>
      <c r="AG92" s="55">
        <v>804.0</v>
      </c>
      <c r="AH92" s="55">
        <v>802.0</v>
      </c>
      <c r="AI92" s="55">
        <v>800.0</v>
      </c>
      <c r="AJ92" s="55">
        <v>798.0</v>
      </c>
      <c r="AK92" s="55">
        <v>797.0</v>
      </c>
      <c r="AL92" s="55">
        <v>797.0</v>
      </c>
      <c r="AN92" s="53" t="s">
        <v>188</v>
      </c>
      <c r="AO92" s="54">
        <v>19.0</v>
      </c>
    </row>
    <row r="93" ht="14.25" customHeight="1">
      <c r="A93" s="47">
        <v>3.0</v>
      </c>
      <c r="B93" s="48">
        <v>8.0</v>
      </c>
      <c r="C93" s="55">
        <v>916.0</v>
      </c>
      <c r="D93" s="55">
        <v>916.0</v>
      </c>
      <c r="E93" s="55">
        <v>915.0</v>
      </c>
      <c r="F93" s="55">
        <v>914.0</v>
      </c>
      <c r="G93" s="55">
        <v>912.0</v>
      </c>
      <c r="H93" s="55">
        <v>910.0</v>
      </c>
      <c r="I93" s="55">
        <v>908.0</v>
      </c>
      <c r="J93" s="55">
        <v>905.0</v>
      </c>
      <c r="K93" s="55">
        <v>902.0</v>
      </c>
      <c r="L93" s="55">
        <v>898.0</v>
      </c>
      <c r="M93" s="55">
        <v>894.0</v>
      </c>
      <c r="N93" s="55">
        <v>890.0</v>
      </c>
      <c r="O93" s="55">
        <v>885.0</v>
      </c>
      <c r="P93" s="55">
        <v>880.0</v>
      </c>
      <c r="Q93" s="55">
        <v>875.0</v>
      </c>
      <c r="R93" s="55">
        <v>870.0</v>
      </c>
      <c r="S93" s="55">
        <v>864.0</v>
      </c>
      <c r="T93" s="55">
        <v>859.0</v>
      </c>
      <c r="U93" s="55">
        <v>853.0</v>
      </c>
      <c r="V93" s="55">
        <v>848.0</v>
      </c>
      <c r="W93" s="55">
        <v>842.0</v>
      </c>
      <c r="X93" s="55">
        <v>837.0</v>
      </c>
      <c r="Y93" s="55">
        <v>831.0</v>
      </c>
      <c r="Z93" s="55">
        <v>826.0</v>
      </c>
      <c r="AA93" s="55">
        <v>821.0</v>
      </c>
      <c r="AB93" s="55">
        <v>816.0</v>
      </c>
      <c r="AC93" s="55">
        <v>811.0</v>
      </c>
      <c r="AD93" s="55">
        <v>807.0</v>
      </c>
      <c r="AE93" s="55">
        <v>803.0</v>
      </c>
      <c r="AF93" s="55">
        <v>800.0</v>
      </c>
      <c r="AG93" s="55">
        <v>796.0</v>
      </c>
      <c r="AH93" s="55">
        <v>794.0</v>
      </c>
      <c r="AI93" s="55">
        <v>791.0</v>
      </c>
      <c r="AJ93" s="55">
        <v>790.0</v>
      </c>
      <c r="AK93" s="55">
        <v>788.0</v>
      </c>
      <c r="AL93" s="55">
        <v>788.0</v>
      </c>
      <c r="AN93" s="53" t="s">
        <v>189</v>
      </c>
      <c r="AO93" s="54">
        <v>19.0</v>
      </c>
    </row>
    <row r="94" ht="14.25" customHeight="1">
      <c r="A94" s="47">
        <v>3.0</v>
      </c>
      <c r="B94" s="48">
        <v>9.0</v>
      </c>
      <c r="C94" s="55">
        <v>923.0</v>
      </c>
      <c r="D94" s="55">
        <v>922.0</v>
      </c>
      <c r="E94" s="55">
        <v>922.0</v>
      </c>
      <c r="F94" s="55">
        <v>920.0</v>
      </c>
      <c r="G94" s="55">
        <v>918.0</v>
      </c>
      <c r="H94" s="55">
        <v>916.0</v>
      </c>
      <c r="I94" s="55">
        <v>913.0</v>
      </c>
      <c r="J94" s="55">
        <v>910.0</v>
      </c>
      <c r="K94" s="55">
        <v>907.0</v>
      </c>
      <c r="L94" s="55">
        <v>903.0</v>
      </c>
      <c r="M94" s="55">
        <v>898.0</v>
      </c>
      <c r="N94" s="55">
        <v>893.0</v>
      </c>
      <c r="O94" s="55">
        <v>888.0</v>
      </c>
      <c r="P94" s="55">
        <v>883.0</v>
      </c>
      <c r="Q94" s="55">
        <v>877.0</v>
      </c>
      <c r="R94" s="55">
        <v>871.0</v>
      </c>
      <c r="S94" s="55">
        <v>865.0</v>
      </c>
      <c r="T94" s="55">
        <v>859.0</v>
      </c>
      <c r="U94" s="55">
        <v>853.0</v>
      </c>
      <c r="V94" s="55">
        <v>846.0</v>
      </c>
      <c r="W94" s="55">
        <v>840.0</v>
      </c>
      <c r="X94" s="55">
        <v>834.0</v>
      </c>
      <c r="Y94" s="55">
        <v>828.0</v>
      </c>
      <c r="Z94" s="55">
        <v>822.0</v>
      </c>
      <c r="AA94" s="55">
        <v>816.0</v>
      </c>
      <c r="AB94" s="55">
        <v>811.0</v>
      </c>
      <c r="AC94" s="55">
        <v>805.0</v>
      </c>
      <c r="AD94" s="55">
        <v>801.0</v>
      </c>
      <c r="AE94" s="55">
        <v>796.0</v>
      </c>
      <c r="AF94" s="55">
        <v>792.0</v>
      </c>
      <c r="AG94" s="55">
        <v>788.0</v>
      </c>
      <c r="AH94" s="55">
        <v>785.0</v>
      </c>
      <c r="AI94" s="55">
        <v>783.0</v>
      </c>
      <c r="AJ94" s="55">
        <v>781.0</v>
      </c>
      <c r="AK94" s="55">
        <v>779.0</v>
      </c>
      <c r="AL94" s="55">
        <v>779.0</v>
      </c>
      <c r="AN94" s="53" t="s">
        <v>190</v>
      </c>
      <c r="AO94" s="54">
        <v>15.0</v>
      </c>
    </row>
    <row r="95" ht="14.25" customHeight="1">
      <c r="A95" s="47">
        <v>3.0</v>
      </c>
      <c r="B95" s="48">
        <v>10.0</v>
      </c>
      <c r="C95" s="55">
        <v>929.0</v>
      </c>
      <c r="D95" s="55">
        <v>929.0</v>
      </c>
      <c r="E95" s="55">
        <v>928.0</v>
      </c>
      <c r="F95" s="55">
        <v>926.0</v>
      </c>
      <c r="G95" s="55">
        <v>924.0</v>
      </c>
      <c r="H95" s="55">
        <v>922.0</v>
      </c>
      <c r="I95" s="55">
        <v>919.0</v>
      </c>
      <c r="J95" s="55">
        <v>915.0</v>
      </c>
      <c r="K95" s="55">
        <v>911.0</v>
      </c>
      <c r="L95" s="55">
        <v>907.0</v>
      </c>
      <c r="M95" s="55">
        <v>902.0</v>
      </c>
      <c r="N95" s="55">
        <v>897.0</v>
      </c>
      <c r="O95" s="55">
        <v>891.0</v>
      </c>
      <c r="P95" s="55">
        <v>885.0</v>
      </c>
      <c r="Q95" s="55">
        <v>879.0</v>
      </c>
      <c r="R95" s="55">
        <v>872.0</v>
      </c>
      <c r="S95" s="55">
        <v>866.0</v>
      </c>
      <c r="T95" s="55">
        <v>859.0</v>
      </c>
      <c r="U95" s="55">
        <v>852.0</v>
      </c>
      <c r="V95" s="55">
        <v>845.0</v>
      </c>
      <c r="W95" s="55">
        <v>838.0</v>
      </c>
      <c r="X95" s="55">
        <v>831.0</v>
      </c>
      <c r="Y95" s="55">
        <v>824.0</v>
      </c>
      <c r="Z95" s="55">
        <v>818.0</v>
      </c>
      <c r="AA95" s="55">
        <v>811.0</v>
      </c>
      <c r="AB95" s="55">
        <v>805.0</v>
      </c>
      <c r="AC95" s="55">
        <v>799.0</v>
      </c>
      <c r="AD95" s="55">
        <v>794.0</v>
      </c>
      <c r="AE95" s="55">
        <v>789.0</v>
      </c>
      <c r="AF95" s="55">
        <v>785.0</v>
      </c>
      <c r="AG95" s="55">
        <v>781.0</v>
      </c>
      <c r="AH95" s="55">
        <v>777.0</v>
      </c>
      <c r="AI95" s="55">
        <v>774.0</v>
      </c>
      <c r="AJ95" s="55">
        <v>772.0</v>
      </c>
      <c r="AK95" s="55">
        <v>770.0</v>
      </c>
      <c r="AL95" s="55">
        <v>769.0</v>
      </c>
      <c r="AN95" s="53" t="s">
        <v>191</v>
      </c>
      <c r="AO95" s="54" t="s">
        <v>96</v>
      </c>
    </row>
    <row r="96" ht="14.25" customHeight="1">
      <c r="A96" s="47">
        <v>3.0</v>
      </c>
      <c r="B96" s="48">
        <v>11.0</v>
      </c>
      <c r="C96" s="55">
        <v>935.0</v>
      </c>
      <c r="D96" s="55">
        <v>935.0</v>
      </c>
      <c r="E96" s="55">
        <v>934.0</v>
      </c>
      <c r="F96" s="55">
        <v>932.0</v>
      </c>
      <c r="G96" s="55">
        <v>930.0</v>
      </c>
      <c r="H96" s="55">
        <v>928.0</v>
      </c>
      <c r="I96" s="55">
        <v>924.0</v>
      </c>
      <c r="J96" s="55">
        <v>920.0</v>
      </c>
      <c r="K96" s="55">
        <v>916.0</v>
      </c>
      <c r="L96" s="55">
        <v>911.0</v>
      </c>
      <c r="M96" s="55">
        <v>906.0</v>
      </c>
      <c r="N96" s="55">
        <v>900.0</v>
      </c>
      <c r="O96" s="55">
        <v>894.0</v>
      </c>
      <c r="P96" s="55">
        <v>887.0</v>
      </c>
      <c r="Q96" s="55">
        <v>880.0</v>
      </c>
      <c r="R96" s="55">
        <v>873.0</v>
      </c>
      <c r="S96" s="55">
        <v>866.0</v>
      </c>
      <c r="T96" s="55">
        <v>858.0</v>
      </c>
      <c r="U96" s="55">
        <v>851.0</v>
      </c>
      <c r="V96" s="55">
        <v>843.0</v>
      </c>
      <c r="W96" s="55">
        <v>836.0</v>
      </c>
      <c r="X96" s="55">
        <v>828.0</v>
      </c>
      <c r="Y96" s="55">
        <v>821.0</v>
      </c>
      <c r="Z96" s="55">
        <v>813.0</v>
      </c>
      <c r="AA96" s="55">
        <v>806.0</v>
      </c>
      <c r="AB96" s="55">
        <v>800.0</v>
      </c>
      <c r="AC96" s="55">
        <v>793.0</v>
      </c>
      <c r="AD96" s="55">
        <v>787.0</v>
      </c>
      <c r="AE96" s="55">
        <v>782.0</v>
      </c>
      <c r="AF96" s="55">
        <v>777.0</v>
      </c>
      <c r="AG96" s="55">
        <v>773.0</v>
      </c>
      <c r="AH96" s="55">
        <v>769.0</v>
      </c>
      <c r="AI96" s="55">
        <v>766.0</v>
      </c>
      <c r="AJ96" s="55">
        <v>763.0</v>
      </c>
      <c r="AK96" s="55">
        <v>761.0</v>
      </c>
      <c r="AL96" s="55">
        <v>760.0</v>
      </c>
      <c r="AN96" s="53" t="s">
        <v>192</v>
      </c>
      <c r="AO96" s="54" t="s">
        <v>96</v>
      </c>
    </row>
    <row r="97" ht="14.25" customHeight="1">
      <c r="A97" s="47">
        <v>3.0</v>
      </c>
      <c r="B97" s="48">
        <v>12.0</v>
      </c>
      <c r="C97" s="55">
        <v>941.0</v>
      </c>
      <c r="D97" s="55">
        <v>941.0</v>
      </c>
      <c r="E97" s="55">
        <v>940.0</v>
      </c>
      <c r="F97" s="55">
        <v>938.0</v>
      </c>
      <c r="G97" s="55">
        <v>936.0</v>
      </c>
      <c r="H97" s="55">
        <v>933.0</v>
      </c>
      <c r="I97" s="55">
        <v>929.0</v>
      </c>
      <c r="J97" s="55">
        <v>925.0</v>
      </c>
      <c r="K97" s="55">
        <v>920.0</v>
      </c>
      <c r="L97" s="55">
        <v>915.0</v>
      </c>
      <c r="M97" s="55">
        <v>909.0</v>
      </c>
      <c r="N97" s="55">
        <v>903.0</v>
      </c>
      <c r="O97" s="55">
        <v>896.0</v>
      </c>
      <c r="P97" s="55">
        <v>889.0</v>
      </c>
      <c r="Q97" s="55">
        <v>882.0</v>
      </c>
      <c r="R97" s="55">
        <v>874.0</v>
      </c>
      <c r="S97" s="55">
        <v>866.0</v>
      </c>
      <c r="T97" s="55">
        <v>858.0</v>
      </c>
      <c r="U97" s="55">
        <v>850.0</v>
      </c>
      <c r="V97" s="55">
        <v>842.0</v>
      </c>
      <c r="W97" s="55">
        <v>833.0</v>
      </c>
      <c r="X97" s="55">
        <v>825.0</v>
      </c>
      <c r="Y97" s="55">
        <v>817.0</v>
      </c>
      <c r="Z97" s="55">
        <v>809.0</v>
      </c>
      <c r="AA97" s="55">
        <v>801.0</v>
      </c>
      <c r="AB97" s="55">
        <v>794.0</v>
      </c>
      <c r="AC97" s="55">
        <v>787.0</v>
      </c>
      <c r="AD97" s="55">
        <v>781.0</v>
      </c>
      <c r="AE97" s="55">
        <v>775.0</v>
      </c>
      <c r="AF97" s="55">
        <v>769.0</v>
      </c>
      <c r="AG97" s="55">
        <v>764.0</v>
      </c>
      <c r="AH97" s="55">
        <v>760.0</v>
      </c>
      <c r="AI97" s="55">
        <v>757.0</v>
      </c>
      <c r="AJ97" s="55">
        <v>754.0</v>
      </c>
      <c r="AK97" s="55">
        <v>752.0</v>
      </c>
      <c r="AL97" s="55">
        <v>751.0</v>
      </c>
      <c r="AN97" s="53" t="s">
        <v>193</v>
      </c>
      <c r="AO97" s="54" t="s">
        <v>107</v>
      </c>
    </row>
    <row r="98" ht="14.25" customHeight="1">
      <c r="A98" s="47">
        <v>3.0</v>
      </c>
      <c r="B98" s="48">
        <v>13.0</v>
      </c>
      <c r="C98" s="55">
        <v>947.0</v>
      </c>
      <c r="D98" s="55">
        <v>947.0</v>
      </c>
      <c r="E98" s="55">
        <v>946.0</v>
      </c>
      <c r="F98" s="55">
        <v>944.0</v>
      </c>
      <c r="G98" s="55">
        <v>941.0</v>
      </c>
      <c r="H98" s="55">
        <v>938.0</v>
      </c>
      <c r="I98" s="55">
        <v>934.0</v>
      </c>
      <c r="J98" s="55">
        <v>930.0</v>
      </c>
      <c r="K98" s="55">
        <v>925.0</v>
      </c>
      <c r="L98" s="55">
        <v>919.0</v>
      </c>
      <c r="M98" s="55">
        <v>913.0</v>
      </c>
      <c r="N98" s="55">
        <v>906.0</v>
      </c>
      <c r="O98" s="55">
        <v>899.0</v>
      </c>
      <c r="P98" s="55">
        <v>891.0</v>
      </c>
      <c r="Q98" s="55">
        <v>883.0</v>
      </c>
      <c r="R98" s="55">
        <v>875.0</v>
      </c>
      <c r="S98" s="55">
        <v>867.0</v>
      </c>
      <c r="T98" s="55">
        <v>858.0</v>
      </c>
      <c r="U98" s="55">
        <v>849.0</v>
      </c>
      <c r="V98" s="55">
        <v>840.0</v>
      </c>
      <c r="W98" s="55">
        <v>831.0</v>
      </c>
      <c r="X98" s="55">
        <v>822.0</v>
      </c>
      <c r="Y98" s="55">
        <v>813.0</v>
      </c>
      <c r="Z98" s="55">
        <v>805.0</v>
      </c>
      <c r="AA98" s="55">
        <v>796.0</v>
      </c>
      <c r="AB98" s="55">
        <v>788.0</v>
      </c>
      <c r="AC98" s="55">
        <v>781.0</v>
      </c>
      <c r="AD98" s="55">
        <v>774.0</v>
      </c>
      <c r="AE98" s="55">
        <v>767.0</v>
      </c>
      <c r="AF98" s="55">
        <v>762.0</v>
      </c>
      <c r="AG98" s="55">
        <v>756.0</v>
      </c>
      <c r="AH98" s="55">
        <v>752.0</v>
      </c>
      <c r="AI98" s="55">
        <v>748.0</v>
      </c>
      <c r="AJ98" s="55">
        <v>745.0</v>
      </c>
      <c r="AK98" s="55">
        <v>743.0</v>
      </c>
      <c r="AL98" s="55">
        <v>742.0</v>
      </c>
      <c r="AN98" s="53" t="s">
        <v>194</v>
      </c>
      <c r="AO98" s="54" t="s">
        <v>107</v>
      </c>
    </row>
    <row r="99" ht="14.25" customHeight="1">
      <c r="A99" s="47">
        <v>3.0</v>
      </c>
      <c r="B99" s="48">
        <v>14.0</v>
      </c>
      <c r="C99" s="55">
        <v>953.0</v>
      </c>
      <c r="D99" s="55">
        <v>952.0</v>
      </c>
      <c r="E99" s="55">
        <v>951.0</v>
      </c>
      <c r="F99" s="55">
        <v>949.0</v>
      </c>
      <c r="G99" s="55">
        <v>947.0</v>
      </c>
      <c r="H99" s="55">
        <v>943.0</v>
      </c>
      <c r="I99" s="55">
        <v>939.0</v>
      </c>
      <c r="J99" s="55">
        <v>934.0</v>
      </c>
      <c r="K99" s="55">
        <v>929.0</v>
      </c>
      <c r="L99" s="55">
        <v>923.0</v>
      </c>
      <c r="M99" s="55">
        <v>916.0</v>
      </c>
      <c r="N99" s="55">
        <v>909.0</v>
      </c>
      <c r="O99" s="55">
        <v>901.0</v>
      </c>
      <c r="P99" s="55">
        <v>893.0</v>
      </c>
      <c r="Q99" s="55">
        <v>885.0</v>
      </c>
      <c r="R99" s="55">
        <v>876.0</v>
      </c>
      <c r="S99" s="55">
        <v>867.0</v>
      </c>
      <c r="T99" s="55">
        <v>857.0</v>
      </c>
      <c r="U99" s="55">
        <v>848.0</v>
      </c>
      <c r="V99" s="55">
        <v>838.0</v>
      </c>
      <c r="W99" s="55">
        <v>829.0</v>
      </c>
      <c r="X99" s="55">
        <v>819.0</v>
      </c>
      <c r="Y99" s="55">
        <v>810.0</v>
      </c>
      <c r="Z99" s="55">
        <v>800.0</v>
      </c>
      <c r="AA99" s="55">
        <v>791.0</v>
      </c>
      <c r="AB99" s="55">
        <v>783.0</v>
      </c>
      <c r="AC99" s="55">
        <v>775.0</v>
      </c>
      <c r="AD99" s="55">
        <v>767.0</v>
      </c>
      <c r="AE99" s="55">
        <v>760.0</v>
      </c>
      <c r="AF99" s="55">
        <v>754.0</v>
      </c>
      <c r="AG99" s="55">
        <v>748.0</v>
      </c>
      <c r="AH99" s="55">
        <v>744.0</v>
      </c>
      <c r="AI99" s="55">
        <v>740.0</v>
      </c>
      <c r="AJ99" s="55">
        <v>737.0</v>
      </c>
      <c r="AK99" s="55">
        <v>734.0</v>
      </c>
      <c r="AL99" s="55">
        <v>733.0</v>
      </c>
      <c r="AN99" s="53" t="s">
        <v>195</v>
      </c>
      <c r="AO99" s="54" t="s">
        <v>107</v>
      </c>
    </row>
    <row r="100" ht="14.25" customHeight="1">
      <c r="A100" s="47">
        <v>3.0</v>
      </c>
      <c r="B100" s="48">
        <v>15.0</v>
      </c>
      <c r="C100" s="55">
        <v>958.0</v>
      </c>
      <c r="D100" s="55">
        <v>958.0</v>
      </c>
      <c r="E100" s="55">
        <v>956.0</v>
      </c>
      <c r="F100" s="55">
        <v>954.0</v>
      </c>
      <c r="G100" s="55">
        <v>952.0</v>
      </c>
      <c r="H100" s="55">
        <v>948.0</v>
      </c>
      <c r="I100" s="55">
        <v>944.0</v>
      </c>
      <c r="J100" s="55">
        <v>939.0</v>
      </c>
      <c r="K100" s="55">
        <v>933.0</v>
      </c>
      <c r="L100" s="55">
        <v>926.0</v>
      </c>
      <c r="M100" s="55">
        <v>919.0</v>
      </c>
      <c r="N100" s="55">
        <v>912.0</v>
      </c>
      <c r="O100" s="55">
        <v>904.0</v>
      </c>
      <c r="P100" s="55">
        <v>895.0</v>
      </c>
      <c r="Q100" s="55">
        <v>886.0</v>
      </c>
      <c r="R100" s="55">
        <v>877.0</v>
      </c>
      <c r="S100" s="55">
        <v>867.0</v>
      </c>
      <c r="T100" s="55">
        <v>857.0</v>
      </c>
      <c r="U100" s="55">
        <v>847.0</v>
      </c>
      <c r="V100" s="55">
        <v>836.0</v>
      </c>
      <c r="W100" s="55">
        <v>826.0</v>
      </c>
      <c r="X100" s="55">
        <v>816.0</v>
      </c>
      <c r="Y100" s="55">
        <v>806.0</v>
      </c>
      <c r="Z100" s="55">
        <v>796.0</v>
      </c>
      <c r="AA100" s="55">
        <v>786.0</v>
      </c>
      <c r="AB100" s="55">
        <v>777.0</v>
      </c>
      <c r="AC100" s="55">
        <v>769.0</v>
      </c>
      <c r="AD100" s="55">
        <v>761.0</v>
      </c>
      <c r="AE100" s="55">
        <v>753.0</v>
      </c>
      <c r="AF100" s="55">
        <v>746.0</v>
      </c>
      <c r="AG100" s="55">
        <v>740.0</v>
      </c>
      <c r="AH100" s="55">
        <v>735.0</v>
      </c>
      <c r="AI100" s="55">
        <v>731.0</v>
      </c>
      <c r="AJ100" s="55">
        <v>728.0</v>
      </c>
      <c r="AK100" s="55">
        <v>726.0</v>
      </c>
      <c r="AL100" s="55">
        <v>724.0</v>
      </c>
      <c r="AN100" s="53" t="s">
        <v>196</v>
      </c>
      <c r="AO100" s="54" t="s">
        <v>107</v>
      </c>
    </row>
    <row r="101" ht="14.25" customHeight="1">
      <c r="A101" s="47">
        <v>3.0</v>
      </c>
      <c r="B101" s="48">
        <v>16.0</v>
      </c>
      <c r="C101" s="55">
        <v>963.0</v>
      </c>
      <c r="D101" s="55">
        <v>963.0</v>
      </c>
      <c r="E101" s="55">
        <v>962.0</v>
      </c>
      <c r="F101" s="55">
        <v>959.0</v>
      </c>
      <c r="G101" s="55">
        <v>956.0</v>
      </c>
      <c r="H101" s="55">
        <v>953.0</v>
      </c>
      <c r="I101" s="55">
        <v>948.0</v>
      </c>
      <c r="J101" s="55">
        <v>943.0</v>
      </c>
      <c r="K101" s="55">
        <v>937.0</v>
      </c>
      <c r="L101" s="55">
        <v>930.0</v>
      </c>
      <c r="M101" s="55">
        <v>922.0</v>
      </c>
      <c r="N101" s="55">
        <v>914.0</v>
      </c>
      <c r="O101" s="55">
        <v>906.0</v>
      </c>
      <c r="P101" s="55">
        <v>897.0</v>
      </c>
      <c r="Q101" s="55">
        <v>887.0</v>
      </c>
      <c r="R101" s="55">
        <v>877.0</v>
      </c>
      <c r="S101" s="55">
        <v>867.0</v>
      </c>
      <c r="T101" s="55">
        <v>856.0</v>
      </c>
      <c r="U101" s="55">
        <v>846.0</v>
      </c>
      <c r="V101" s="55">
        <v>835.0</v>
      </c>
      <c r="W101" s="55">
        <v>824.0</v>
      </c>
      <c r="X101" s="55">
        <v>813.0</v>
      </c>
      <c r="Y101" s="55">
        <v>802.0</v>
      </c>
      <c r="Z101" s="55">
        <v>792.0</v>
      </c>
      <c r="AA101" s="55">
        <v>782.0</v>
      </c>
      <c r="AB101" s="55">
        <v>772.0</v>
      </c>
      <c r="AC101" s="55">
        <v>762.0</v>
      </c>
      <c r="AD101" s="55">
        <v>754.0</v>
      </c>
      <c r="AE101" s="55">
        <v>746.0</v>
      </c>
      <c r="AF101" s="55">
        <v>739.0</v>
      </c>
      <c r="AG101" s="55">
        <v>732.0</v>
      </c>
      <c r="AH101" s="55">
        <v>727.0</v>
      </c>
      <c r="AI101" s="55">
        <v>723.0</v>
      </c>
      <c r="AJ101" s="55">
        <v>719.0</v>
      </c>
      <c r="AK101" s="55">
        <v>717.0</v>
      </c>
      <c r="AL101" s="55">
        <v>716.0</v>
      </c>
      <c r="AN101" s="53" t="s">
        <v>197</v>
      </c>
      <c r="AO101" s="54" t="s">
        <v>107</v>
      </c>
    </row>
    <row r="102" ht="14.25" customHeight="1">
      <c r="A102" s="47">
        <v>3.0</v>
      </c>
      <c r="B102" s="48">
        <v>17.0</v>
      </c>
      <c r="C102" s="55">
        <v>968.0</v>
      </c>
      <c r="D102" s="55">
        <v>968.0</v>
      </c>
      <c r="E102" s="55">
        <v>967.0</v>
      </c>
      <c r="F102" s="55">
        <v>964.0</v>
      </c>
      <c r="G102" s="55">
        <v>961.0</v>
      </c>
      <c r="H102" s="55">
        <v>957.0</v>
      </c>
      <c r="I102" s="55">
        <v>952.0</v>
      </c>
      <c r="J102" s="55">
        <v>947.0</v>
      </c>
      <c r="K102" s="55">
        <v>940.0</v>
      </c>
      <c r="L102" s="55">
        <v>933.0</v>
      </c>
      <c r="M102" s="55">
        <v>925.0</v>
      </c>
      <c r="N102" s="55">
        <v>917.0</v>
      </c>
      <c r="O102" s="55">
        <v>908.0</v>
      </c>
      <c r="P102" s="55">
        <v>898.0</v>
      </c>
      <c r="Q102" s="55">
        <v>888.0</v>
      </c>
      <c r="R102" s="55">
        <v>878.0</v>
      </c>
      <c r="S102" s="55">
        <v>867.0</v>
      </c>
      <c r="T102" s="55">
        <v>856.0</v>
      </c>
      <c r="U102" s="55">
        <v>844.0</v>
      </c>
      <c r="V102" s="55">
        <v>833.0</v>
      </c>
      <c r="W102" s="55">
        <v>821.0</v>
      </c>
      <c r="X102" s="55">
        <v>810.0</v>
      </c>
      <c r="Y102" s="55">
        <v>799.0</v>
      </c>
      <c r="Z102" s="55">
        <v>787.0</v>
      </c>
      <c r="AA102" s="55">
        <v>777.0</v>
      </c>
      <c r="AB102" s="55">
        <v>766.0</v>
      </c>
      <c r="AC102" s="55">
        <v>756.0</v>
      </c>
      <c r="AD102" s="55">
        <v>747.0</v>
      </c>
      <c r="AE102" s="55">
        <v>739.0</v>
      </c>
      <c r="AF102" s="55">
        <v>731.0</v>
      </c>
      <c r="AG102" s="55">
        <v>725.0</v>
      </c>
      <c r="AH102" s="55">
        <v>719.0</v>
      </c>
      <c r="AI102" s="55">
        <v>714.0</v>
      </c>
      <c r="AJ102" s="55">
        <v>711.0</v>
      </c>
      <c r="AK102" s="55">
        <v>709.0</v>
      </c>
      <c r="AL102" s="55">
        <v>707.0</v>
      </c>
      <c r="AN102" s="53" t="s">
        <v>198</v>
      </c>
      <c r="AO102" s="54" t="s">
        <v>107</v>
      </c>
    </row>
    <row r="103" ht="14.25" customHeight="1">
      <c r="A103" s="47">
        <v>3.0</v>
      </c>
      <c r="B103" s="48">
        <v>18.0</v>
      </c>
      <c r="C103" s="55">
        <v>973.0</v>
      </c>
      <c r="D103" s="55">
        <v>973.0</v>
      </c>
      <c r="E103" s="55">
        <v>971.0</v>
      </c>
      <c r="F103" s="55">
        <v>969.0</v>
      </c>
      <c r="G103" s="55">
        <v>966.0</v>
      </c>
      <c r="H103" s="55">
        <v>961.0</v>
      </c>
      <c r="I103" s="55">
        <v>956.0</v>
      </c>
      <c r="J103" s="55">
        <v>950.0</v>
      </c>
      <c r="K103" s="55">
        <v>944.0</v>
      </c>
      <c r="L103" s="55">
        <v>936.0</v>
      </c>
      <c r="M103" s="55">
        <v>928.0</v>
      </c>
      <c r="N103" s="55">
        <v>919.0</v>
      </c>
      <c r="O103" s="55">
        <v>910.0</v>
      </c>
      <c r="P103" s="55">
        <v>900.0</v>
      </c>
      <c r="Q103" s="55">
        <v>889.0</v>
      </c>
      <c r="R103" s="55">
        <v>878.0</v>
      </c>
      <c r="S103" s="55">
        <v>866.0</v>
      </c>
      <c r="T103" s="55">
        <v>855.0</v>
      </c>
      <c r="U103" s="55">
        <v>843.0</v>
      </c>
      <c r="V103" s="55">
        <v>831.0</v>
      </c>
      <c r="W103" s="55">
        <v>819.0</v>
      </c>
      <c r="X103" s="55">
        <v>807.0</v>
      </c>
      <c r="Y103" s="55">
        <v>795.0</v>
      </c>
      <c r="Z103" s="55">
        <v>783.0</v>
      </c>
      <c r="AA103" s="55">
        <v>772.0</v>
      </c>
      <c r="AB103" s="55">
        <v>760.0</v>
      </c>
      <c r="AC103" s="55">
        <v>750.0</v>
      </c>
      <c r="AD103" s="55">
        <v>740.0</v>
      </c>
      <c r="AE103" s="55">
        <v>732.0</v>
      </c>
      <c r="AF103" s="55">
        <v>724.0</v>
      </c>
      <c r="AG103" s="55">
        <v>717.0</v>
      </c>
      <c r="AH103" s="55">
        <v>711.0</v>
      </c>
      <c r="AI103" s="55">
        <v>706.0</v>
      </c>
      <c r="AJ103" s="55">
        <v>703.0</v>
      </c>
      <c r="AK103" s="55">
        <v>700.0</v>
      </c>
      <c r="AL103" s="55">
        <v>698.0</v>
      </c>
      <c r="AN103" s="53" t="s">
        <v>199</v>
      </c>
      <c r="AO103" s="54" t="s">
        <v>107</v>
      </c>
    </row>
    <row r="104" ht="14.25" customHeight="1">
      <c r="A104" s="47">
        <v>3.0</v>
      </c>
      <c r="B104" s="48">
        <v>19.0</v>
      </c>
      <c r="C104" s="55">
        <v>978.0</v>
      </c>
      <c r="D104" s="55">
        <v>977.0</v>
      </c>
      <c r="E104" s="55">
        <v>976.0</v>
      </c>
      <c r="F104" s="55">
        <v>973.0</v>
      </c>
      <c r="G104" s="55">
        <v>970.0</v>
      </c>
      <c r="H104" s="55">
        <v>966.0</v>
      </c>
      <c r="I104" s="55">
        <v>960.0</v>
      </c>
      <c r="J104" s="55">
        <v>954.0</v>
      </c>
      <c r="K104" s="55">
        <v>947.0</v>
      </c>
      <c r="L104" s="55">
        <v>939.0</v>
      </c>
      <c r="M104" s="55">
        <v>931.0</v>
      </c>
      <c r="N104" s="55">
        <v>921.0</v>
      </c>
      <c r="O104" s="55">
        <v>911.0</v>
      </c>
      <c r="P104" s="55">
        <v>901.0</v>
      </c>
      <c r="Q104" s="55">
        <v>890.0</v>
      </c>
      <c r="R104" s="55">
        <v>878.0</v>
      </c>
      <c r="S104" s="55">
        <v>866.0</v>
      </c>
      <c r="T104" s="55">
        <v>854.0</v>
      </c>
      <c r="U104" s="55">
        <v>842.0</v>
      </c>
      <c r="V104" s="55">
        <v>829.0</v>
      </c>
      <c r="W104" s="55">
        <v>816.0</v>
      </c>
      <c r="X104" s="55">
        <v>804.0</v>
      </c>
      <c r="Y104" s="55">
        <v>791.0</v>
      </c>
      <c r="Z104" s="55">
        <v>778.0</v>
      </c>
      <c r="AA104" s="55">
        <v>767.0</v>
      </c>
      <c r="AB104" s="55">
        <v>755.0</v>
      </c>
      <c r="AC104" s="55">
        <v>744.0</v>
      </c>
      <c r="AD104" s="55">
        <v>734.0</v>
      </c>
      <c r="AE104" s="55">
        <v>724.0</v>
      </c>
      <c r="AF104" s="55">
        <v>716.0</v>
      </c>
      <c r="AG104" s="55">
        <v>709.0</v>
      </c>
      <c r="AH104" s="55">
        <v>703.0</v>
      </c>
      <c r="AI104" s="55">
        <v>698.0</v>
      </c>
      <c r="AJ104" s="55">
        <v>694.0</v>
      </c>
      <c r="AK104" s="55">
        <v>692.0</v>
      </c>
      <c r="AL104" s="55">
        <v>690.0</v>
      </c>
      <c r="AN104" s="53" t="s">
        <v>200</v>
      </c>
      <c r="AO104" s="54" t="s">
        <v>107</v>
      </c>
    </row>
    <row r="105" ht="14.25" customHeight="1">
      <c r="A105" s="47">
        <v>3.0</v>
      </c>
      <c r="B105" s="48">
        <v>20.0</v>
      </c>
      <c r="C105" s="55">
        <v>982.0</v>
      </c>
      <c r="D105" s="55">
        <v>982.0</v>
      </c>
      <c r="E105" s="55">
        <v>980.0</v>
      </c>
      <c r="F105" s="55">
        <v>977.0</v>
      </c>
      <c r="G105" s="55">
        <v>974.0</v>
      </c>
      <c r="H105" s="55">
        <v>969.0</v>
      </c>
      <c r="I105" s="55">
        <v>964.0</v>
      </c>
      <c r="J105" s="55">
        <v>957.0</v>
      </c>
      <c r="K105" s="55">
        <v>950.0</v>
      </c>
      <c r="L105" s="55">
        <v>942.0</v>
      </c>
      <c r="M105" s="55">
        <v>933.0</v>
      </c>
      <c r="N105" s="55">
        <v>923.0</v>
      </c>
      <c r="O105" s="55">
        <v>913.0</v>
      </c>
      <c r="P105" s="55">
        <v>902.0</v>
      </c>
      <c r="Q105" s="55">
        <v>890.0</v>
      </c>
      <c r="R105" s="55">
        <v>878.0</v>
      </c>
      <c r="S105" s="55">
        <v>866.0</v>
      </c>
      <c r="T105" s="55">
        <v>853.0</v>
      </c>
      <c r="U105" s="55">
        <v>840.0</v>
      </c>
      <c r="V105" s="55">
        <v>827.0</v>
      </c>
      <c r="W105" s="55">
        <v>814.0</v>
      </c>
      <c r="X105" s="55">
        <v>800.0</v>
      </c>
      <c r="Y105" s="55">
        <v>787.0</v>
      </c>
      <c r="Z105" s="55">
        <v>774.0</v>
      </c>
      <c r="AA105" s="55">
        <v>762.0</v>
      </c>
      <c r="AB105" s="55">
        <v>749.0</v>
      </c>
      <c r="AC105" s="55">
        <v>738.0</v>
      </c>
      <c r="AD105" s="55">
        <v>727.0</v>
      </c>
      <c r="AE105" s="55">
        <v>717.0</v>
      </c>
      <c r="AF105" s="55">
        <v>709.0</v>
      </c>
      <c r="AG105" s="55">
        <v>701.0</v>
      </c>
      <c r="AH105" s="55">
        <v>695.0</v>
      </c>
      <c r="AI105" s="55">
        <v>690.0</v>
      </c>
      <c r="AJ105" s="55">
        <v>686.0</v>
      </c>
      <c r="AK105" s="55">
        <v>683.0</v>
      </c>
      <c r="AL105" s="55">
        <v>681.0</v>
      </c>
      <c r="AN105" s="53" t="s">
        <v>201</v>
      </c>
      <c r="AO105" s="54" t="s">
        <v>107</v>
      </c>
    </row>
    <row r="106" ht="14.25" customHeight="1">
      <c r="A106" s="47">
        <v>3.0</v>
      </c>
      <c r="B106" s="48">
        <v>21.0</v>
      </c>
      <c r="C106" s="55">
        <v>986.0</v>
      </c>
      <c r="D106" s="55">
        <v>986.0</v>
      </c>
      <c r="E106" s="55">
        <v>984.0</v>
      </c>
      <c r="F106" s="55">
        <v>981.0</v>
      </c>
      <c r="G106" s="55">
        <v>978.0</v>
      </c>
      <c r="H106" s="55">
        <v>973.0</v>
      </c>
      <c r="I106" s="55">
        <v>967.0</v>
      </c>
      <c r="J106" s="55">
        <v>961.0</v>
      </c>
      <c r="K106" s="55">
        <v>953.0</v>
      </c>
      <c r="L106" s="55">
        <v>944.0</v>
      </c>
      <c r="M106" s="55">
        <v>935.0</v>
      </c>
      <c r="N106" s="55">
        <v>925.0</v>
      </c>
      <c r="O106" s="55">
        <v>914.0</v>
      </c>
      <c r="P106" s="55">
        <v>903.0</v>
      </c>
      <c r="Q106" s="55">
        <v>891.0</v>
      </c>
      <c r="R106" s="55">
        <v>879.0</v>
      </c>
      <c r="S106" s="55">
        <v>865.0</v>
      </c>
      <c r="T106" s="55">
        <v>852.0</v>
      </c>
      <c r="U106" s="55">
        <v>839.0</v>
      </c>
      <c r="V106" s="55">
        <v>825.0</v>
      </c>
      <c r="W106" s="55">
        <v>811.0</v>
      </c>
      <c r="X106" s="55">
        <v>797.0</v>
      </c>
      <c r="Y106" s="55">
        <v>784.0</v>
      </c>
      <c r="Z106" s="55">
        <v>770.0</v>
      </c>
      <c r="AA106" s="55">
        <v>757.0</v>
      </c>
      <c r="AB106" s="55">
        <v>744.0</v>
      </c>
      <c r="AC106" s="55">
        <v>732.0</v>
      </c>
      <c r="AD106" s="55">
        <v>721.0</v>
      </c>
      <c r="AE106" s="55">
        <v>710.0</v>
      </c>
      <c r="AF106" s="55">
        <v>701.0</v>
      </c>
      <c r="AG106" s="55">
        <v>693.0</v>
      </c>
      <c r="AH106" s="55">
        <v>687.0</v>
      </c>
      <c r="AI106" s="55">
        <v>682.0</v>
      </c>
      <c r="AJ106" s="55">
        <v>677.0</v>
      </c>
      <c r="AK106" s="55">
        <v>674.0</v>
      </c>
      <c r="AL106" s="55">
        <v>673.0</v>
      </c>
      <c r="AN106" s="53" t="s">
        <v>202</v>
      </c>
      <c r="AO106" s="54" t="s">
        <v>107</v>
      </c>
    </row>
    <row r="107" ht="14.25" customHeight="1">
      <c r="A107" s="47">
        <v>3.0</v>
      </c>
      <c r="B107" s="48">
        <v>22.0</v>
      </c>
      <c r="C107" s="55">
        <v>990.0</v>
      </c>
      <c r="D107" s="55">
        <v>990.0</v>
      </c>
      <c r="E107" s="55">
        <v>988.0</v>
      </c>
      <c r="F107" s="55">
        <v>985.0</v>
      </c>
      <c r="G107" s="55">
        <v>981.0</v>
      </c>
      <c r="H107" s="55">
        <v>977.0</v>
      </c>
      <c r="I107" s="55">
        <v>971.0</v>
      </c>
      <c r="J107" s="55">
        <v>964.0</v>
      </c>
      <c r="K107" s="55">
        <v>956.0</v>
      </c>
      <c r="L107" s="55">
        <v>947.0</v>
      </c>
      <c r="M107" s="55">
        <v>937.0</v>
      </c>
      <c r="N107" s="55">
        <v>927.0</v>
      </c>
      <c r="O107" s="55">
        <v>916.0</v>
      </c>
      <c r="P107" s="55">
        <v>904.0</v>
      </c>
      <c r="Q107" s="55">
        <v>891.0</v>
      </c>
      <c r="R107" s="55">
        <v>878.0</v>
      </c>
      <c r="S107" s="55">
        <v>865.0</v>
      </c>
      <c r="T107" s="55">
        <v>851.0</v>
      </c>
      <c r="U107" s="55">
        <v>837.0</v>
      </c>
      <c r="V107" s="55">
        <v>823.0</v>
      </c>
      <c r="W107" s="55">
        <v>808.0</v>
      </c>
      <c r="X107" s="55">
        <v>794.0</v>
      </c>
      <c r="Y107" s="55">
        <v>780.0</v>
      </c>
      <c r="Z107" s="55">
        <v>766.0</v>
      </c>
      <c r="AA107" s="55">
        <v>752.0</v>
      </c>
      <c r="AB107" s="55">
        <v>738.0</v>
      </c>
      <c r="AC107" s="55">
        <v>726.0</v>
      </c>
      <c r="AD107" s="55">
        <v>714.0</v>
      </c>
      <c r="AE107" s="55">
        <v>703.0</v>
      </c>
      <c r="AF107" s="55">
        <v>694.0</v>
      </c>
      <c r="AG107" s="55">
        <v>686.0</v>
      </c>
      <c r="AH107" s="55">
        <v>679.0</v>
      </c>
      <c r="AI107" s="55">
        <v>673.0</v>
      </c>
      <c r="AJ107" s="55">
        <v>669.0</v>
      </c>
      <c r="AK107" s="55">
        <v>666.0</v>
      </c>
      <c r="AL107" s="55">
        <v>664.0</v>
      </c>
      <c r="AN107" s="53" t="s">
        <v>203</v>
      </c>
      <c r="AO107" s="54" t="s">
        <v>107</v>
      </c>
    </row>
    <row r="108" ht="14.25" customHeight="1">
      <c r="A108" s="47">
        <v>3.0</v>
      </c>
      <c r="B108" s="48">
        <v>23.0</v>
      </c>
      <c r="C108" s="55">
        <v>994.0</v>
      </c>
      <c r="D108" s="55">
        <v>993.0</v>
      </c>
      <c r="E108" s="55">
        <v>992.0</v>
      </c>
      <c r="F108" s="55">
        <v>989.0</v>
      </c>
      <c r="G108" s="55">
        <v>985.0</v>
      </c>
      <c r="H108" s="55">
        <v>980.0</v>
      </c>
      <c r="I108" s="55">
        <v>974.0</v>
      </c>
      <c r="J108" s="55">
        <v>966.0</v>
      </c>
      <c r="K108" s="55">
        <v>958.0</v>
      </c>
      <c r="L108" s="55">
        <v>949.0</v>
      </c>
      <c r="M108" s="55">
        <v>939.0</v>
      </c>
      <c r="N108" s="55">
        <v>928.0</v>
      </c>
      <c r="O108" s="55">
        <v>917.0</v>
      </c>
      <c r="P108" s="55">
        <v>905.0</v>
      </c>
      <c r="Q108" s="55">
        <v>892.0</v>
      </c>
      <c r="R108" s="55">
        <v>878.0</v>
      </c>
      <c r="S108" s="55">
        <v>865.0</v>
      </c>
      <c r="T108" s="55">
        <v>850.0</v>
      </c>
      <c r="U108" s="55">
        <v>836.0</v>
      </c>
      <c r="V108" s="55">
        <v>821.0</v>
      </c>
      <c r="W108" s="55">
        <v>806.0</v>
      </c>
      <c r="X108" s="55">
        <v>791.0</v>
      </c>
      <c r="Y108" s="55">
        <v>776.0</v>
      </c>
      <c r="Z108" s="55">
        <v>761.0</v>
      </c>
      <c r="AA108" s="55">
        <v>747.0</v>
      </c>
      <c r="AB108" s="55">
        <v>733.0</v>
      </c>
      <c r="AC108" s="55">
        <v>720.0</v>
      </c>
      <c r="AD108" s="55">
        <v>708.0</v>
      </c>
      <c r="AE108" s="55">
        <v>696.0</v>
      </c>
      <c r="AF108" s="55">
        <v>686.0</v>
      </c>
      <c r="AG108" s="55">
        <v>678.0</v>
      </c>
      <c r="AH108" s="55">
        <v>671.0</v>
      </c>
      <c r="AI108" s="55">
        <v>665.0</v>
      </c>
      <c r="AJ108" s="55">
        <v>661.0</v>
      </c>
      <c r="AK108" s="55">
        <v>657.0</v>
      </c>
      <c r="AL108" s="55">
        <v>655.0</v>
      </c>
      <c r="AN108" s="53" t="s">
        <v>204</v>
      </c>
      <c r="AO108" s="54" t="s">
        <v>107</v>
      </c>
    </row>
    <row r="109" ht="14.25" customHeight="1">
      <c r="A109" s="47">
        <v>3.0</v>
      </c>
      <c r="B109" s="48">
        <v>24.0</v>
      </c>
      <c r="C109" s="55">
        <v>997.0</v>
      </c>
      <c r="D109" s="55">
        <v>997.0</v>
      </c>
      <c r="E109" s="55">
        <v>995.0</v>
      </c>
      <c r="F109" s="55">
        <v>992.0</v>
      </c>
      <c r="G109" s="55">
        <v>988.0</v>
      </c>
      <c r="H109" s="55">
        <v>983.0</v>
      </c>
      <c r="I109" s="55">
        <v>977.0</v>
      </c>
      <c r="J109" s="55">
        <v>969.0</v>
      </c>
      <c r="K109" s="55">
        <v>961.0</v>
      </c>
      <c r="L109" s="55">
        <v>951.0</v>
      </c>
      <c r="M109" s="55">
        <v>941.0</v>
      </c>
      <c r="N109" s="55">
        <v>930.0</v>
      </c>
      <c r="O109" s="55">
        <v>918.0</v>
      </c>
      <c r="P109" s="55">
        <v>905.0</v>
      </c>
      <c r="Q109" s="55">
        <v>892.0</v>
      </c>
      <c r="R109" s="55">
        <v>878.0</v>
      </c>
      <c r="S109" s="55">
        <v>864.0</v>
      </c>
      <c r="T109" s="55">
        <v>849.0</v>
      </c>
      <c r="U109" s="55">
        <v>834.0</v>
      </c>
      <c r="V109" s="55">
        <v>818.0</v>
      </c>
      <c r="W109" s="55">
        <v>803.0</v>
      </c>
      <c r="X109" s="55">
        <v>788.0</v>
      </c>
      <c r="Y109" s="55">
        <v>772.0</v>
      </c>
      <c r="Z109" s="55">
        <v>757.0</v>
      </c>
      <c r="AA109" s="55">
        <v>742.0</v>
      </c>
      <c r="AB109" s="55">
        <v>728.0</v>
      </c>
      <c r="AC109" s="55">
        <v>714.0</v>
      </c>
      <c r="AD109" s="55">
        <v>701.0</v>
      </c>
      <c r="AE109" s="55">
        <v>689.0</v>
      </c>
      <c r="AF109" s="55">
        <v>679.0</v>
      </c>
      <c r="AG109" s="55">
        <v>670.0</v>
      </c>
      <c r="AH109" s="55">
        <v>663.0</v>
      </c>
      <c r="AI109" s="55">
        <v>657.0</v>
      </c>
      <c r="AJ109" s="55">
        <v>652.0</v>
      </c>
      <c r="AK109" s="55">
        <v>648.0</v>
      </c>
      <c r="AL109" s="55">
        <v>646.0</v>
      </c>
      <c r="AN109" s="53" t="s">
        <v>205</v>
      </c>
      <c r="AO109" s="54" t="s">
        <v>107</v>
      </c>
    </row>
    <row r="110" ht="14.25" customHeight="1">
      <c r="A110" s="47">
        <v>3.0</v>
      </c>
      <c r="B110" s="48">
        <v>25.0</v>
      </c>
      <c r="C110" s="55">
        <v>1001.0</v>
      </c>
      <c r="D110" s="55">
        <v>1000.0</v>
      </c>
      <c r="E110" s="55">
        <v>998.0</v>
      </c>
      <c r="F110" s="55">
        <v>995.0</v>
      </c>
      <c r="G110" s="55">
        <v>991.0</v>
      </c>
      <c r="H110" s="55">
        <v>986.0</v>
      </c>
      <c r="I110" s="55">
        <v>979.0</v>
      </c>
      <c r="J110" s="55">
        <v>972.0</v>
      </c>
      <c r="K110" s="55">
        <v>963.0</v>
      </c>
      <c r="L110" s="55">
        <v>953.0</v>
      </c>
      <c r="M110" s="55">
        <v>943.0</v>
      </c>
      <c r="N110" s="55">
        <v>931.0</v>
      </c>
      <c r="O110" s="55">
        <v>919.0</v>
      </c>
      <c r="P110" s="55">
        <v>906.0</v>
      </c>
      <c r="Q110" s="55">
        <v>892.0</v>
      </c>
      <c r="R110" s="55">
        <v>878.0</v>
      </c>
      <c r="S110" s="55">
        <v>863.0</v>
      </c>
      <c r="T110" s="55">
        <v>848.0</v>
      </c>
      <c r="U110" s="55">
        <v>832.0</v>
      </c>
      <c r="V110" s="55">
        <v>816.0</v>
      </c>
      <c r="W110" s="55">
        <v>800.0</v>
      </c>
      <c r="X110" s="55">
        <v>784.0</v>
      </c>
      <c r="Y110" s="55">
        <v>768.0</v>
      </c>
      <c r="Z110" s="55">
        <v>753.0</v>
      </c>
      <c r="AA110" s="55">
        <v>737.0</v>
      </c>
      <c r="AB110" s="55">
        <v>722.0</v>
      </c>
      <c r="AC110" s="55">
        <v>708.0</v>
      </c>
      <c r="AD110" s="55">
        <v>695.0</v>
      </c>
      <c r="AE110" s="55">
        <v>683.0</v>
      </c>
      <c r="AF110" s="55">
        <v>672.0</v>
      </c>
      <c r="AG110" s="55">
        <v>663.0</v>
      </c>
      <c r="AH110" s="55">
        <v>655.0</v>
      </c>
      <c r="AI110" s="55">
        <v>649.0</v>
      </c>
      <c r="AJ110" s="55">
        <v>644.0</v>
      </c>
      <c r="AK110" s="55">
        <v>640.0</v>
      </c>
      <c r="AL110" s="55">
        <v>637.0</v>
      </c>
      <c r="AN110" s="53" t="s">
        <v>206</v>
      </c>
      <c r="AO110" s="54" t="s">
        <v>107</v>
      </c>
    </row>
    <row r="111" ht="14.25" customHeight="1">
      <c r="A111" s="47">
        <v>3.0</v>
      </c>
      <c r="B111" s="48">
        <v>26.0</v>
      </c>
      <c r="C111" s="55">
        <v>1004.0</v>
      </c>
      <c r="D111" s="55">
        <v>1003.0</v>
      </c>
      <c r="E111" s="55">
        <v>1001.0</v>
      </c>
      <c r="F111" s="55">
        <v>998.0</v>
      </c>
      <c r="G111" s="55">
        <v>994.0</v>
      </c>
      <c r="H111" s="55">
        <v>988.0</v>
      </c>
      <c r="I111" s="55">
        <v>982.0</v>
      </c>
      <c r="J111" s="55">
        <v>974.0</v>
      </c>
      <c r="K111" s="55">
        <v>965.0</v>
      </c>
      <c r="L111" s="55">
        <v>955.0</v>
      </c>
      <c r="M111" s="55">
        <v>944.0</v>
      </c>
      <c r="N111" s="55">
        <v>932.0</v>
      </c>
      <c r="O111" s="55">
        <v>920.0</v>
      </c>
      <c r="P111" s="55">
        <v>906.0</v>
      </c>
      <c r="Q111" s="55">
        <v>892.0</v>
      </c>
      <c r="R111" s="55">
        <v>877.0</v>
      </c>
      <c r="S111" s="55">
        <v>862.0</v>
      </c>
      <c r="T111" s="55">
        <v>846.0</v>
      </c>
      <c r="U111" s="55">
        <v>830.0</v>
      </c>
      <c r="V111" s="55">
        <v>814.0</v>
      </c>
      <c r="W111" s="55">
        <v>798.0</v>
      </c>
      <c r="X111" s="55">
        <v>781.0</v>
      </c>
      <c r="Y111" s="55">
        <v>764.0</v>
      </c>
      <c r="Z111" s="55">
        <v>748.0</v>
      </c>
      <c r="AA111" s="55">
        <v>732.0</v>
      </c>
      <c r="AB111" s="55">
        <v>717.0</v>
      </c>
      <c r="AC111" s="55">
        <v>702.0</v>
      </c>
      <c r="AD111" s="55">
        <v>688.0</v>
      </c>
      <c r="AE111" s="55">
        <v>676.0</v>
      </c>
      <c r="AF111" s="55">
        <v>665.0</v>
      </c>
      <c r="AG111" s="55">
        <v>655.0</v>
      </c>
      <c r="AH111" s="55">
        <v>647.0</v>
      </c>
      <c r="AI111" s="55">
        <v>640.0</v>
      </c>
      <c r="AJ111" s="55">
        <v>635.0</v>
      </c>
      <c r="AK111" s="55">
        <v>631.0</v>
      </c>
      <c r="AL111" s="55">
        <v>629.0</v>
      </c>
      <c r="AN111" s="53" t="s">
        <v>207</v>
      </c>
      <c r="AO111" s="54" t="s">
        <v>107</v>
      </c>
    </row>
    <row r="112" ht="14.25" customHeight="1">
      <c r="A112" s="47">
        <v>3.0</v>
      </c>
      <c r="B112" s="48">
        <v>27.0</v>
      </c>
      <c r="C112" s="55">
        <v>1007.0</v>
      </c>
      <c r="D112" s="55">
        <v>1006.0</v>
      </c>
      <c r="E112" s="55">
        <v>1004.0</v>
      </c>
      <c r="F112" s="55">
        <v>1001.0</v>
      </c>
      <c r="G112" s="55">
        <v>996.0</v>
      </c>
      <c r="H112" s="55">
        <v>991.0</v>
      </c>
      <c r="I112" s="55">
        <v>984.0</v>
      </c>
      <c r="J112" s="55">
        <v>976.0</v>
      </c>
      <c r="K112" s="55">
        <v>967.0</v>
      </c>
      <c r="L112" s="55">
        <v>956.0</v>
      </c>
      <c r="M112" s="55">
        <v>945.0</v>
      </c>
      <c r="N112" s="55">
        <v>933.0</v>
      </c>
      <c r="O112" s="55">
        <v>920.0</v>
      </c>
      <c r="P112" s="55">
        <v>906.0</v>
      </c>
      <c r="Q112" s="55">
        <v>892.0</v>
      </c>
      <c r="R112" s="55">
        <v>877.0</v>
      </c>
      <c r="S112" s="55">
        <v>861.0</v>
      </c>
      <c r="T112" s="55">
        <v>845.0</v>
      </c>
      <c r="U112" s="55">
        <v>829.0</v>
      </c>
      <c r="V112" s="55">
        <v>812.0</v>
      </c>
      <c r="W112" s="55">
        <v>795.0</v>
      </c>
      <c r="X112" s="55">
        <v>778.0</v>
      </c>
      <c r="Y112" s="55">
        <v>761.0</v>
      </c>
      <c r="Z112" s="55">
        <v>744.0</v>
      </c>
      <c r="AA112" s="55">
        <v>727.0</v>
      </c>
      <c r="AB112" s="55">
        <v>711.0</v>
      </c>
      <c r="AC112" s="55">
        <v>696.0</v>
      </c>
      <c r="AD112" s="55">
        <v>682.0</v>
      </c>
      <c r="AE112" s="55">
        <v>669.0</v>
      </c>
      <c r="AF112" s="55">
        <v>658.0</v>
      </c>
      <c r="AG112" s="55">
        <v>648.0</v>
      </c>
      <c r="AH112" s="55">
        <v>639.0</v>
      </c>
      <c r="AI112" s="55">
        <v>632.0</v>
      </c>
      <c r="AJ112" s="55">
        <v>626.0</v>
      </c>
      <c r="AK112" s="55">
        <v>623.0</v>
      </c>
      <c r="AL112" s="55">
        <v>621.0</v>
      </c>
      <c r="AN112" s="53" t="s">
        <v>208</v>
      </c>
      <c r="AO112" s="54" t="s">
        <v>107</v>
      </c>
    </row>
    <row r="113" ht="14.25" customHeight="1">
      <c r="A113" s="47">
        <v>3.0</v>
      </c>
      <c r="B113" s="48">
        <v>28.0</v>
      </c>
      <c r="C113" s="55">
        <v>1009.0</v>
      </c>
      <c r="D113" s="55">
        <v>1009.0</v>
      </c>
      <c r="E113" s="55">
        <v>1007.0</v>
      </c>
      <c r="F113" s="55">
        <v>1003.0</v>
      </c>
      <c r="G113" s="55">
        <v>999.0</v>
      </c>
      <c r="H113" s="55">
        <v>993.0</v>
      </c>
      <c r="I113" s="55">
        <v>986.0</v>
      </c>
      <c r="J113" s="55">
        <v>978.0</v>
      </c>
      <c r="K113" s="55">
        <v>968.0</v>
      </c>
      <c r="L113" s="55">
        <v>958.0</v>
      </c>
      <c r="M113" s="55">
        <v>946.0</v>
      </c>
      <c r="N113" s="55">
        <v>934.0</v>
      </c>
      <c r="O113" s="55">
        <v>920.0</v>
      </c>
      <c r="P113" s="55">
        <v>906.0</v>
      </c>
      <c r="Q113" s="55">
        <v>891.0</v>
      </c>
      <c r="R113" s="55">
        <v>876.0</v>
      </c>
      <c r="S113" s="55">
        <v>860.0</v>
      </c>
      <c r="T113" s="55">
        <v>843.0</v>
      </c>
      <c r="U113" s="55">
        <v>826.0</v>
      </c>
      <c r="V113" s="55">
        <v>809.0</v>
      </c>
      <c r="W113" s="55">
        <v>792.0</v>
      </c>
      <c r="X113" s="55">
        <v>774.0</v>
      </c>
      <c r="Y113" s="55">
        <v>757.0</v>
      </c>
      <c r="Z113" s="55">
        <v>740.0</v>
      </c>
      <c r="AA113" s="55">
        <v>723.0</v>
      </c>
      <c r="AB113" s="55">
        <v>706.0</v>
      </c>
      <c r="AC113" s="55">
        <v>690.0</v>
      </c>
      <c r="AD113" s="55">
        <v>675.0</v>
      </c>
      <c r="AE113" s="55">
        <v>662.0</v>
      </c>
      <c r="AF113" s="55">
        <v>650.0</v>
      </c>
      <c r="AG113" s="55">
        <v>640.0</v>
      </c>
      <c r="AH113" s="55">
        <v>631.0</v>
      </c>
      <c r="AI113" s="55">
        <v>624.0</v>
      </c>
      <c r="AJ113" s="55">
        <v>618.0</v>
      </c>
      <c r="AK113" s="55">
        <v>614.0</v>
      </c>
      <c r="AL113" s="55">
        <v>612.0</v>
      </c>
      <c r="AN113" s="53" t="s">
        <v>209</v>
      </c>
      <c r="AO113" s="54" t="s">
        <v>107</v>
      </c>
    </row>
    <row r="114" ht="14.25" customHeight="1">
      <c r="A114" s="47">
        <v>3.0</v>
      </c>
      <c r="B114" s="48">
        <v>29.0</v>
      </c>
      <c r="C114" s="55">
        <v>1012.0</v>
      </c>
      <c r="D114" s="55">
        <v>1011.0</v>
      </c>
      <c r="E114" s="55">
        <v>1009.0</v>
      </c>
      <c r="F114" s="55">
        <v>1006.0</v>
      </c>
      <c r="G114" s="55">
        <v>1001.0</v>
      </c>
      <c r="H114" s="55">
        <v>995.0</v>
      </c>
      <c r="I114" s="55">
        <v>988.0</v>
      </c>
      <c r="J114" s="55">
        <v>979.0</v>
      </c>
      <c r="K114" s="55">
        <v>970.0</v>
      </c>
      <c r="L114" s="55">
        <v>959.0</v>
      </c>
      <c r="M114" s="55">
        <v>947.0</v>
      </c>
      <c r="N114" s="55">
        <v>934.0</v>
      </c>
      <c r="O114" s="55">
        <v>921.0</v>
      </c>
      <c r="P114" s="55">
        <v>906.0</v>
      </c>
      <c r="Q114" s="55">
        <v>891.0</v>
      </c>
      <c r="R114" s="55">
        <v>875.0</v>
      </c>
      <c r="S114" s="55">
        <v>859.0</v>
      </c>
      <c r="T114" s="55">
        <v>842.0</v>
      </c>
      <c r="U114" s="55">
        <v>824.0</v>
      </c>
      <c r="V114" s="55">
        <v>807.0</v>
      </c>
      <c r="W114" s="55">
        <v>789.0</v>
      </c>
      <c r="X114" s="55">
        <v>771.0</v>
      </c>
      <c r="Y114" s="55">
        <v>753.0</v>
      </c>
      <c r="Z114" s="55">
        <v>735.0</v>
      </c>
      <c r="AA114" s="55">
        <v>718.0</v>
      </c>
      <c r="AB114" s="55">
        <v>701.0</v>
      </c>
      <c r="AC114" s="55">
        <v>685.0</v>
      </c>
      <c r="AD114" s="55">
        <v>669.0</v>
      </c>
      <c r="AE114" s="55">
        <v>655.0</v>
      </c>
      <c r="AF114" s="55">
        <v>643.0</v>
      </c>
      <c r="AG114" s="55">
        <v>632.0</v>
      </c>
      <c r="AH114" s="55">
        <v>623.0</v>
      </c>
      <c r="AI114" s="55">
        <v>616.0</v>
      </c>
      <c r="AJ114" s="55">
        <v>610.0</v>
      </c>
      <c r="AK114" s="55">
        <v>606.0</v>
      </c>
      <c r="AL114" s="55">
        <v>603.0</v>
      </c>
      <c r="AN114" s="53" t="s">
        <v>210</v>
      </c>
      <c r="AO114" s="54">
        <v>13.0</v>
      </c>
    </row>
    <row r="115" ht="14.25" customHeight="1">
      <c r="A115" s="47">
        <v>3.0</v>
      </c>
      <c r="B115" s="48">
        <v>30.0</v>
      </c>
      <c r="C115" s="55">
        <v>1014.0</v>
      </c>
      <c r="D115" s="55">
        <v>1013.0</v>
      </c>
      <c r="E115" s="55">
        <v>1011.0</v>
      </c>
      <c r="F115" s="55">
        <v>1008.0</v>
      </c>
      <c r="G115" s="55">
        <v>1003.0</v>
      </c>
      <c r="H115" s="55">
        <v>997.0</v>
      </c>
      <c r="I115" s="55">
        <v>989.0</v>
      </c>
      <c r="J115" s="55">
        <v>981.0</v>
      </c>
      <c r="K115" s="55">
        <v>971.0</v>
      </c>
      <c r="L115" s="55">
        <v>960.0</v>
      </c>
      <c r="M115" s="55">
        <v>948.0</v>
      </c>
      <c r="N115" s="55">
        <v>935.0</v>
      </c>
      <c r="O115" s="55">
        <v>921.0</v>
      </c>
      <c r="P115" s="55">
        <v>906.0</v>
      </c>
      <c r="Q115" s="55">
        <v>890.0</v>
      </c>
      <c r="R115" s="55">
        <v>874.0</v>
      </c>
      <c r="S115" s="55">
        <v>857.0</v>
      </c>
      <c r="T115" s="55">
        <v>840.0</v>
      </c>
      <c r="U115" s="55">
        <v>822.0</v>
      </c>
      <c r="V115" s="55">
        <v>804.0</v>
      </c>
      <c r="W115" s="55">
        <v>786.0</v>
      </c>
      <c r="X115" s="55">
        <v>768.0</v>
      </c>
      <c r="Y115" s="55">
        <v>749.0</v>
      </c>
      <c r="Z115" s="55">
        <v>731.0</v>
      </c>
      <c r="AA115" s="55">
        <v>713.0</v>
      </c>
      <c r="AB115" s="55">
        <v>696.0</v>
      </c>
      <c r="AC115" s="55">
        <v>679.0</v>
      </c>
      <c r="AD115" s="55">
        <v>663.0</v>
      </c>
      <c r="AE115" s="55">
        <v>649.0</v>
      </c>
      <c r="AF115" s="55">
        <v>636.0</v>
      </c>
      <c r="AG115" s="55">
        <v>625.0</v>
      </c>
      <c r="AH115" s="55">
        <v>615.0</v>
      </c>
      <c r="AI115" s="55">
        <v>607.0</v>
      </c>
      <c r="AJ115" s="55">
        <v>602.0</v>
      </c>
      <c r="AK115" s="55">
        <v>597.0</v>
      </c>
      <c r="AL115" s="55">
        <v>595.0</v>
      </c>
      <c r="AN115" s="53" t="s">
        <v>211</v>
      </c>
      <c r="AO115" s="54">
        <v>6.0</v>
      </c>
    </row>
    <row r="116" ht="14.25" customHeight="1">
      <c r="A116" s="47">
        <v>3.0</v>
      </c>
      <c r="B116" s="48">
        <v>31.0</v>
      </c>
      <c r="C116" s="55">
        <v>1016.0</v>
      </c>
      <c r="D116" s="55">
        <v>1015.0</v>
      </c>
      <c r="E116" s="55">
        <v>1013.0</v>
      </c>
      <c r="F116" s="55">
        <v>1009.0</v>
      </c>
      <c r="G116" s="55">
        <v>1005.0</v>
      </c>
      <c r="H116" s="55">
        <v>998.0</v>
      </c>
      <c r="I116" s="55">
        <v>991.0</v>
      </c>
      <c r="J116" s="55">
        <v>982.0</v>
      </c>
      <c r="K116" s="55">
        <v>972.0</v>
      </c>
      <c r="L116" s="55">
        <v>961.0</v>
      </c>
      <c r="M116" s="55">
        <v>948.0</v>
      </c>
      <c r="N116" s="55">
        <v>935.0</v>
      </c>
      <c r="O116" s="55">
        <v>921.0</v>
      </c>
      <c r="P116" s="55">
        <v>906.0</v>
      </c>
      <c r="Q116" s="55">
        <v>890.0</v>
      </c>
      <c r="R116" s="55">
        <v>873.0</v>
      </c>
      <c r="S116" s="55">
        <v>856.0</v>
      </c>
      <c r="T116" s="55">
        <v>838.0</v>
      </c>
      <c r="U116" s="55">
        <v>820.0</v>
      </c>
      <c r="V116" s="55">
        <v>802.0</v>
      </c>
      <c r="W116" s="55">
        <v>783.0</v>
      </c>
      <c r="X116" s="55">
        <v>764.0</v>
      </c>
      <c r="Y116" s="55">
        <v>745.0</v>
      </c>
      <c r="Z116" s="55">
        <v>726.0</v>
      </c>
      <c r="AA116" s="55">
        <v>708.0</v>
      </c>
      <c r="AB116" s="55">
        <v>690.0</v>
      </c>
      <c r="AC116" s="55">
        <v>673.0</v>
      </c>
      <c r="AD116" s="55">
        <v>657.0</v>
      </c>
      <c r="AE116" s="55">
        <v>642.0</v>
      </c>
      <c r="AF116" s="55">
        <v>629.0</v>
      </c>
      <c r="AG116" s="55">
        <v>617.0</v>
      </c>
      <c r="AH116" s="55">
        <v>607.0</v>
      </c>
      <c r="AI116" s="55">
        <v>599.0</v>
      </c>
      <c r="AJ116" s="55">
        <v>593.0</v>
      </c>
      <c r="AK116" s="55">
        <v>589.0</v>
      </c>
      <c r="AL116" s="55">
        <v>587.0</v>
      </c>
      <c r="AN116" s="53" t="s">
        <v>212</v>
      </c>
      <c r="AO116" s="54" t="s">
        <v>113</v>
      </c>
    </row>
    <row r="117" ht="14.25" customHeight="1">
      <c r="A117" s="47">
        <v>3.0</v>
      </c>
      <c r="B117" s="48">
        <v>32.0</v>
      </c>
      <c r="C117" s="55">
        <v>1017.0</v>
      </c>
      <c r="D117" s="55">
        <v>1017.0</v>
      </c>
      <c r="E117" s="55">
        <v>1015.0</v>
      </c>
      <c r="F117" s="55">
        <v>1011.0</v>
      </c>
      <c r="G117" s="55">
        <v>1006.0</v>
      </c>
      <c r="H117" s="55">
        <v>1000.0</v>
      </c>
      <c r="I117" s="55">
        <v>992.0</v>
      </c>
      <c r="J117" s="55">
        <v>983.0</v>
      </c>
      <c r="K117" s="55">
        <v>973.0</v>
      </c>
      <c r="L117" s="55">
        <v>961.0</v>
      </c>
      <c r="M117" s="55">
        <v>949.0</v>
      </c>
      <c r="N117" s="55">
        <v>935.0</v>
      </c>
      <c r="O117" s="55">
        <v>920.0</v>
      </c>
      <c r="P117" s="55">
        <v>905.0</v>
      </c>
      <c r="Q117" s="55">
        <v>889.0</v>
      </c>
      <c r="R117" s="55">
        <v>872.0</v>
      </c>
      <c r="S117" s="55">
        <v>854.0</v>
      </c>
      <c r="T117" s="55">
        <v>836.0</v>
      </c>
      <c r="U117" s="55">
        <v>818.0</v>
      </c>
      <c r="V117" s="55">
        <v>799.0</v>
      </c>
      <c r="W117" s="55">
        <v>780.0</v>
      </c>
      <c r="X117" s="55">
        <v>760.0</v>
      </c>
      <c r="Y117" s="55">
        <v>741.0</v>
      </c>
      <c r="Z117" s="55">
        <v>722.0</v>
      </c>
      <c r="AA117" s="55">
        <v>703.0</v>
      </c>
      <c r="AB117" s="55">
        <v>685.0</v>
      </c>
      <c r="AC117" s="55">
        <v>667.0</v>
      </c>
      <c r="AD117" s="55">
        <v>651.0</v>
      </c>
      <c r="AE117" s="55">
        <v>635.0</v>
      </c>
      <c r="AF117" s="55">
        <v>622.0</v>
      </c>
      <c r="AG117" s="55">
        <v>610.0</v>
      </c>
      <c r="AH117" s="55">
        <v>600.0</v>
      </c>
      <c r="AI117" s="55">
        <v>591.0</v>
      </c>
      <c r="AJ117" s="55">
        <v>585.0</v>
      </c>
      <c r="AK117" s="55">
        <v>580.0</v>
      </c>
      <c r="AL117" s="55">
        <v>578.0</v>
      </c>
      <c r="AN117" s="53" t="s">
        <v>213</v>
      </c>
      <c r="AO117" s="54">
        <v>13.0</v>
      </c>
    </row>
    <row r="118" ht="14.25" customHeight="1">
      <c r="A118" s="47">
        <v>3.0</v>
      </c>
      <c r="B118" s="48">
        <v>33.0</v>
      </c>
      <c r="C118" s="55">
        <v>1019.0</v>
      </c>
      <c r="D118" s="55">
        <v>1018.0</v>
      </c>
      <c r="E118" s="55">
        <v>1016.0</v>
      </c>
      <c r="F118" s="55">
        <v>1012.0</v>
      </c>
      <c r="G118" s="55">
        <v>1007.0</v>
      </c>
      <c r="H118" s="55">
        <v>1001.0</v>
      </c>
      <c r="I118" s="55">
        <v>993.0</v>
      </c>
      <c r="J118" s="55">
        <v>984.0</v>
      </c>
      <c r="K118" s="55">
        <v>973.0</v>
      </c>
      <c r="L118" s="55">
        <v>961.0</v>
      </c>
      <c r="M118" s="55">
        <v>949.0</v>
      </c>
      <c r="N118" s="55">
        <v>935.0</v>
      </c>
      <c r="O118" s="55">
        <v>920.0</v>
      </c>
      <c r="P118" s="55">
        <v>904.0</v>
      </c>
      <c r="Q118" s="55">
        <v>888.0</v>
      </c>
      <c r="R118" s="55">
        <v>870.0</v>
      </c>
      <c r="S118" s="55">
        <v>852.0</v>
      </c>
      <c r="T118" s="55">
        <v>834.0</v>
      </c>
      <c r="U118" s="55">
        <v>815.0</v>
      </c>
      <c r="V118" s="55">
        <v>796.0</v>
      </c>
      <c r="W118" s="55">
        <v>777.0</v>
      </c>
      <c r="X118" s="55">
        <v>757.0</v>
      </c>
      <c r="Y118" s="55">
        <v>737.0</v>
      </c>
      <c r="Z118" s="55">
        <v>718.0</v>
      </c>
      <c r="AA118" s="55">
        <v>699.0</v>
      </c>
      <c r="AB118" s="55">
        <v>680.0</v>
      </c>
      <c r="AC118" s="55">
        <v>662.0</v>
      </c>
      <c r="AD118" s="55">
        <v>644.0</v>
      </c>
      <c r="AE118" s="55">
        <v>629.0</v>
      </c>
      <c r="AF118" s="55">
        <v>615.0</v>
      </c>
      <c r="AG118" s="55">
        <v>602.0</v>
      </c>
      <c r="AH118" s="55">
        <v>592.0</v>
      </c>
      <c r="AI118" s="55">
        <v>583.0</v>
      </c>
      <c r="AJ118" s="55">
        <v>577.0</v>
      </c>
      <c r="AK118" s="55">
        <v>572.0</v>
      </c>
      <c r="AL118" s="55">
        <v>569.0</v>
      </c>
      <c r="AN118" s="53" t="s">
        <v>214</v>
      </c>
      <c r="AO118" s="54">
        <v>13.0</v>
      </c>
    </row>
    <row r="119" ht="14.25" customHeight="1">
      <c r="A119" s="47">
        <v>3.0</v>
      </c>
      <c r="B119" s="48">
        <v>34.0</v>
      </c>
      <c r="C119" s="55">
        <v>1020.0</v>
      </c>
      <c r="D119" s="55">
        <v>1019.0</v>
      </c>
      <c r="E119" s="55">
        <v>1017.0</v>
      </c>
      <c r="F119" s="55">
        <v>1013.0</v>
      </c>
      <c r="G119" s="55">
        <v>1008.0</v>
      </c>
      <c r="H119" s="55">
        <v>1002.0</v>
      </c>
      <c r="I119" s="55">
        <v>994.0</v>
      </c>
      <c r="J119" s="55">
        <v>984.0</v>
      </c>
      <c r="K119" s="55">
        <v>974.0</v>
      </c>
      <c r="L119" s="55">
        <v>962.0</v>
      </c>
      <c r="M119" s="55">
        <v>949.0</v>
      </c>
      <c r="N119" s="55">
        <v>934.0</v>
      </c>
      <c r="O119" s="55">
        <v>919.0</v>
      </c>
      <c r="P119" s="55">
        <v>903.0</v>
      </c>
      <c r="Q119" s="55">
        <v>887.0</v>
      </c>
      <c r="R119" s="55">
        <v>869.0</v>
      </c>
      <c r="S119" s="55">
        <v>851.0</v>
      </c>
      <c r="T119" s="55">
        <v>832.0</v>
      </c>
      <c r="U119" s="55">
        <v>813.0</v>
      </c>
      <c r="V119" s="55">
        <v>793.0</v>
      </c>
      <c r="W119" s="55">
        <v>773.0</v>
      </c>
      <c r="X119" s="55">
        <v>753.0</v>
      </c>
      <c r="Y119" s="55">
        <v>733.0</v>
      </c>
      <c r="Z119" s="55">
        <v>713.0</v>
      </c>
      <c r="AA119" s="55">
        <v>694.0</v>
      </c>
      <c r="AB119" s="55">
        <v>675.0</v>
      </c>
      <c r="AC119" s="55">
        <v>656.0</v>
      </c>
      <c r="AD119" s="55">
        <v>638.0</v>
      </c>
      <c r="AE119" s="55">
        <v>622.0</v>
      </c>
      <c r="AF119" s="55">
        <v>608.0</v>
      </c>
      <c r="AG119" s="55">
        <v>595.0</v>
      </c>
      <c r="AH119" s="55">
        <v>584.0</v>
      </c>
      <c r="AI119" s="55">
        <v>575.0</v>
      </c>
      <c r="AJ119" s="55">
        <v>568.0</v>
      </c>
      <c r="AK119" s="55">
        <v>564.0</v>
      </c>
      <c r="AL119" s="55">
        <v>560.0</v>
      </c>
      <c r="AN119" s="53" t="s">
        <v>215</v>
      </c>
      <c r="AO119" s="54">
        <v>13.0</v>
      </c>
    </row>
    <row r="120" ht="14.25" customHeight="1">
      <c r="A120" s="47">
        <v>3.0</v>
      </c>
      <c r="B120" s="48">
        <v>35.0</v>
      </c>
      <c r="C120" s="55">
        <v>1021.0</v>
      </c>
      <c r="D120" s="55">
        <v>1020.0</v>
      </c>
      <c r="E120" s="55">
        <v>1018.0</v>
      </c>
      <c r="F120" s="55">
        <v>1014.0</v>
      </c>
      <c r="G120" s="55">
        <v>1009.0</v>
      </c>
      <c r="H120" s="55">
        <v>1002.0</v>
      </c>
      <c r="I120" s="55">
        <v>994.0</v>
      </c>
      <c r="J120" s="55">
        <v>985.0</v>
      </c>
      <c r="K120" s="55">
        <v>974.0</v>
      </c>
      <c r="L120" s="55">
        <v>962.0</v>
      </c>
      <c r="M120" s="55">
        <v>948.0</v>
      </c>
      <c r="N120" s="55">
        <v>934.0</v>
      </c>
      <c r="O120" s="55">
        <v>919.0</v>
      </c>
      <c r="P120" s="55">
        <v>902.0</v>
      </c>
      <c r="Q120" s="55">
        <v>885.0</v>
      </c>
      <c r="R120" s="55">
        <v>867.0</v>
      </c>
      <c r="S120" s="55">
        <v>849.0</v>
      </c>
      <c r="T120" s="55">
        <v>830.0</v>
      </c>
      <c r="U120" s="55">
        <v>810.0</v>
      </c>
      <c r="V120" s="55">
        <v>790.0</v>
      </c>
      <c r="W120" s="55">
        <v>770.0</v>
      </c>
      <c r="X120" s="55">
        <v>750.0</v>
      </c>
      <c r="Y120" s="55">
        <v>729.0</v>
      </c>
      <c r="Z120" s="55">
        <v>709.0</v>
      </c>
      <c r="AA120" s="55">
        <v>689.0</v>
      </c>
      <c r="AB120" s="55">
        <v>669.0</v>
      </c>
      <c r="AC120" s="55">
        <v>650.0</v>
      </c>
      <c r="AD120" s="55">
        <v>633.0</v>
      </c>
      <c r="AE120" s="55">
        <v>616.0</v>
      </c>
      <c r="AF120" s="55">
        <v>601.0</v>
      </c>
      <c r="AG120" s="55">
        <v>588.0</v>
      </c>
      <c r="AH120" s="55">
        <v>576.0</v>
      </c>
      <c r="AI120" s="55">
        <v>567.0</v>
      </c>
      <c r="AJ120" s="55">
        <v>560.0</v>
      </c>
      <c r="AK120" s="55">
        <v>555.0</v>
      </c>
      <c r="AL120" s="55">
        <v>552.0</v>
      </c>
      <c r="AN120" s="53" t="s">
        <v>216</v>
      </c>
      <c r="AO120" s="54">
        <v>13.0</v>
      </c>
    </row>
    <row r="121" ht="14.25" customHeight="1">
      <c r="A121" s="47">
        <v>3.0</v>
      </c>
      <c r="B121" s="48">
        <v>36.0</v>
      </c>
      <c r="C121" s="55">
        <v>1022.0</v>
      </c>
      <c r="D121" s="55">
        <v>1021.0</v>
      </c>
      <c r="E121" s="55">
        <v>1019.0</v>
      </c>
      <c r="F121" s="55">
        <v>1015.0</v>
      </c>
      <c r="G121" s="55">
        <v>1010.0</v>
      </c>
      <c r="H121" s="55">
        <v>1003.0</v>
      </c>
      <c r="I121" s="55">
        <v>995.0</v>
      </c>
      <c r="J121" s="55">
        <v>985.0</v>
      </c>
      <c r="K121" s="55">
        <v>974.0</v>
      </c>
      <c r="L121" s="55">
        <v>962.0</v>
      </c>
      <c r="M121" s="55">
        <v>948.0</v>
      </c>
      <c r="N121" s="55">
        <v>933.0</v>
      </c>
      <c r="O121" s="55">
        <v>918.0</v>
      </c>
      <c r="P121" s="55">
        <v>901.0</v>
      </c>
      <c r="Q121" s="55">
        <v>884.0</v>
      </c>
      <c r="R121" s="55">
        <v>866.0</v>
      </c>
      <c r="S121" s="55">
        <v>846.0</v>
      </c>
      <c r="T121" s="55">
        <v>827.0</v>
      </c>
      <c r="U121" s="55">
        <v>807.0</v>
      </c>
      <c r="V121" s="55">
        <v>787.0</v>
      </c>
      <c r="W121" s="55">
        <v>767.0</v>
      </c>
      <c r="X121" s="55">
        <v>746.0</v>
      </c>
      <c r="Y121" s="55">
        <v>725.0</v>
      </c>
      <c r="Z121" s="55">
        <v>704.0</v>
      </c>
      <c r="AA121" s="55">
        <v>684.0</v>
      </c>
      <c r="AB121" s="55">
        <v>664.0</v>
      </c>
      <c r="AC121" s="55">
        <v>645.0</v>
      </c>
      <c r="AD121" s="55">
        <v>626.0</v>
      </c>
      <c r="AE121" s="55">
        <v>609.0</v>
      </c>
      <c r="AF121" s="55">
        <v>594.0</v>
      </c>
      <c r="AG121" s="55">
        <v>580.0</v>
      </c>
      <c r="AH121" s="55">
        <v>569.0</v>
      </c>
      <c r="AI121" s="55">
        <v>559.0</v>
      </c>
      <c r="AJ121" s="55">
        <v>552.0</v>
      </c>
      <c r="AK121" s="55">
        <v>547.0</v>
      </c>
      <c r="AL121" s="55">
        <v>543.0</v>
      </c>
      <c r="AN121" s="53" t="s">
        <v>217</v>
      </c>
      <c r="AO121" s="54">
        <v>13.0</v>
      </c>
    </row>
    <row r="122" ht="14.25" customHeight="1">
      <c r="A122" s="47">
        <v>3.0</v>
      </c>
      <c r="B122" s="48">
        <v>37.0</v>
      </c>
      <c r="C122" s="55">
        <v>1022.0</v>
      </c>
      <c r="D122" s="55">
        <v>1022.0</v>
      </c>
      <c r="E122" s="55">
        <v>1019.0</v>
      </c>
      <c r="F122" s="55">
        <v>1015.0</v>
      </c>
      <c r="G122" s="55">
        <v>1010.0</v>
      </c>
      <c r="H122" s="55">
        <v>1003.0</v>
      </c>
      <c r="I122" s="55">
        <v>995.0</v>
      </c>
      <c r="J122" s="55">
        <v>985.0</v>
      </c>
      <c r="K122" s="55">
        <v>974.0</v>
      </c>
      <c r="L122" s="55">
        <v>961.0</v>
      </c>
      <c r="M122" s="55">
        <v>947.0</v>
      </c>
      <c r="N122" s="55">
        <v>932.0</v>
      </c>
      <c r="O122" s="55">
        <v>917.0</v>
      </c>
      <c r="P122" s="55">
        <v>900.0</v>
      </c>
      <c r="Q122" s="55">
        <v>882.0</v>
      </c>
      <c r="R122" s="55">
        <v>864.0</v>
      </c>
      <c r="S122" s="55">
        <v>844.0</v>
      </c>
      <c r="T122" s="55">
        <v>825.0</v>
      </c>
      <c r="U122" s="55">
        <v>804.0</v>
      </c>
      <c r="V122" s="55">
        <v>784.0</v>
      </c>
      <c r="W122" s="55">
        <v>763.0</v>
      </c>
      <c r="X122" s="55">
        <v>742.0</v>
      </c>
      <c r="Y122" s="55">
        <v>721.0</v>
      </c>
      <c r="Z122" s="55">
        <v>700.0</v>
      </c>
      <c r="AA122" s="55">
        <v>679.0</v>
      </c>
      <c r="AB122" s="55">
        <v>659.0</v>
      </c>
      <c r="AC122" s="55">
        <v>639.0</v>
      </c>
      <c r="AD122" s="55">
        <v>621.0</v>
      </c>
      <c r="AE122" s="55">
        <v>603.0</v>
      </c>
      <c r="AF122" s="55">
        <v>587.0</v>
      </c>
      <c r="AG122" s="55">
        <v>573.0</v>
      </c>
      <c r="AH122" s="55">
        <v>561.0</v>
      </c>
      <c r="AI122" s="55">
        <v>552.0</v>
      </c>
      <c r="AJ122" s="55">
        <v>544.0</v>
      </c>
      <c r="AK122" s="55">
        <v>538.0</v>
      </c>
      <c r="AL122" s="55">
        <v>535.0</v>
      </c>
      <c r="AN122" s="53" t="s">
        <v>218</v>
      </c>
      <c r="AO122" s="54">
        <v>13.0</v>
      </c>
    </row>
    <row r="123" ht="14.25" customHeight="1">
      <c r="A123" s="47">
        <v>3.0</v>
      </c>
      <c r="B123" s="48">
        <v>38.0</v>
      </c>
      <c r="C123" s="55">
        <v>1023.0</v>
      </c>
      <c r="D123" s="55">
        <v>1022.0</v>
      </c>
      <c r="E123" s="55">
        <v>1020.0</v>
      </c>
      <c r="F123" s="55">
        <v>1016.0</v>
      </c>
      <c r="G123" s="55">
        <v>1010.0</v>
      </c>
      <c r="H123" s="55">
        <v>1003.0</v>
      </c>
      <c r="I123" s="55">
        <v>995.0</v>
      </c>
      <c r="J123" s="55">
        <v>985.0</v>
      </c>
      <c r="K123" s="55">
        <v>973.0</v>
      </c>
      <c r="L123" s="55">
        <v>960.0</v>
      </c>
      <c r="M123" s="55">
        <v>947.0</v>
      </c>
      <c r="N123" s="55">
        <v>931.0</v>
      </c>
      <c r="O123" s="55">
        <v>915.0</v>
      </c>
      <c r="P123" s="55">
        <v>898.0</v>
      </c>
      <c r="Q123" s="55">
        <v>880.0</v>
      </c>
      <c r="R123" s="55">
        <v>862.0</v>
      </c>
      <c r="S123" s="55">
        <v>842.0</v>
      </c>
      <c r="T123" s="55">
        <v>822.0</v>
      </c>
      <c r="U123" s="55">
        <v>802.0</v>
      </c>
      <c r="V123" s="55">
        <v>781.0</v>
      </c>
      <c r="W123" s="55">
        <v>759.0</v>
      </c>
      <c r="X123" s="55">
        <v>738.0</v>
      </c>
      <c r="Y123" s="55">
        <v>717.0</v>
      </c>
      <c r="Z123" s="55">
        <v>695.0</v>
      </c>
      <c r="AA123" s="55">
        <v>675.0</v>
      </c>
      <c r="AB123" s="55">
        <v>654.0</v>
      </c>
      <c r="AC123" s="55">
        <v>634.0</v>
      </c>
      <c r="AD123" s="55">
        <v>615.0</v>
      </c>
      <c r="AE123" s="55">
        <v>597.0</v>
      </c>
      <c r="AF123" s="55">
        <v>580.0</v>
      </c>
      <c r="AG123" s="55">
        <v>566.0</v>
      </c>
      <c r="AH123" s="55">
        <v>554.0</v>
      </c>
      <c r="AI123" s="55">
        <v>544.0</v>
      </c>
      <c r="AJ123" s="55">
        <v>536.0</v>
      </c>
      <c r="AK123" s="55">
        <v>530.0</v>
      </c>
      <c r="AL123" s="55">
        <v>527.0</v>
      </c>
      <c r="AN123" s="53" t="s">
        <v>219</v>
      </c>
      <c r="AO123" s="54">
        <v>13.0</v>
      </c>
    </row>
    <row r="124" ht="14.25" customHeight="1">
      <c r="A124" s="47">
        <v>3.0</v>
      </c>
      <c r="B124" s="48">
        <v>39.0</v>
      </c>
      <c r="C124" s="55">
        <v>1023.0</v>
      </c>
      <c r="D124" s="55">
        <v>1022.0</v>
      </c>
      <c r="E124" s="55">
        <v>1020.0</v>
      </c>
      <c r="F124" s="55">
        <v>1016.0</v>
      </c>
      <c r="G124" s="55">
        <v>1010.0</v>
      </c>
      <c r="H124" s="55">
        <v>1003.0</v>
      </c>
      <c r="I124" s="55">
        <v>994.0</v>
      </c>
      <c r="J124" s="55">
        <v>984.0</v>
      </c>
      <c r="K124" s="55">
        <v>973.0</v>
      </c>
      <c r="L124" s="55">
        <v>960.0</v>
      </c>
      <c r="M124" s="55">
        <v>945.0</v>
      </c>
      <c r="N124" s="55">
        <v>930.0</v>
      </c>
      <c r="O124" s="55">
        <v>914.0</v>
      </c>
      <c r="P124" s="55">
        <v>897.0</v>
      </c>
      <c r="Q124" s="55">
        <v>878.0</v>
      </c>
      <c r="R124" s="55">
        <v>859.0</v>
      </c>
      <c r="S124" s="55">
        <v>840.0</v>
      </c>
      <c r="T124" s="55">
        <v>819.0</v>
      </c>
      <c r="U124" s="55">
        <v>798.0</v>
      </c>
      <c r="V124" s="55">
        <v>777.0</v>
      </c>
      <c r="W124" s="55">
        <v>756.0</v>
      </c>
      <c r="X124" s="55">
        <v>734.0</v>
      </c>
      <c r="Y124" s="55">
        <v>712.0</v>
      </c>
      <c r="Z124" s="55">
        <v>691.0</v>
      </c>
      <c r="AA124" s="55">
        <v>669.0</v>
      </c>
      <c r="AB124" s="55">
        <v>649.0</v>
      </c>
      <c r="AC124" s="55">
        <v>628.0</v>
      </c>
      <c r="AD124" s="55">
        <v>609.0</v>
      </c>
      <c r="AE124" s="55">
        <v>590.0</v>
      </c>
      <c r="AF124" s="55">
        <v>573.0</v>
      </c>
      <c r="AG124" s="55">
        <v>559.0</v>
      </c>
      <c r="AH124" s="55">
        <v>546.0</v>
      </c>
      <c r="AI124" s="55">
        <v>536.0</v>
      </c>
      <c r="AJ124" s="55">
        <v>528.0</v>
      </c>
      <c r="AK124" s="55">
        <v>522.0</v>
      </c>
      <c r="AL124" s="55">
        <v>519.0</v>
      </c>
      <c r="AN124" s="53" t="s">
        <v>220</v>
      </c>
      <c r="AO124" s="54">
        <v>13.0</v>
      </c>
    </row>
    <row r="125" ht="14.25" customHeight="1">
      <c r="A125" s="47">
        <v>3.0</v>
      </c>
      <c r="B125" s="48">
        <v>40.0</v>
      </c>
      <c r="C125" s="55">
        <v>1023.0</v>
      </c>
      <c r="D125" s="55">
        <v>1022.0</v>
      </c>
      <c r="E125" s="55">
        <v>1019.0</v>
      </c>
      <c r="F125" s="55">
        <v>1015.0</v>
      </c>
      <c r="G125" s="55">
        <v>1010.0</v>
      </c>
      <c r="H125" s="55">
        <v>1002.0</v>
      </c>
      <c r="I125" s="55">
        <v>994.0</v>
      </c>
      <c r="J125" s="55">
        <v>983.0</v>
      </c>
      <c r="K125" s="55">
        <v>972.0</v>
      </c>
      <c r="L125" s="55">
        <v>959.0</v>
      </c>
      <c r="M125" s="55">
        <v>944.0</v>
      </c>
      <c r="N125" s="55">
        <v>929.0</v>
      </c>
      <c r="O125" s="55">
        <v>912.0</v>
      </c>
      <c r="P125" s="55">
        <v>895.0</v>
      </c>
      <c r="Q125" s="55">
        <v>876.0</v>
      </c>
      <c r="R125" s="55">
        <v>857.0</v>
      </c>
      <c r="S125" s="55">
        <v>837.0</v>
      </c>
      <c r="T125" s="55">
        <v>816.0</v>
      </c>
      <c r="U125" s="55">
        <v>795.0</v>
      </c>
      <c r="V125" s="55">
        <v>774.0</v>
      </c>
      <c r="W125" s="55">
        <v>752.0</v>
      </c>
      <c r="X125" s="55">
        <v>730.0</v>
      </c>
      <c r="Y125" s="55">
        <v>708.0</v>
      </c>
      <c r="Z125" s="55">
        <v>686.0</v>
      </c>
      <c r="AA125" s="55">
        <v>665.0</v>
      </c>
      <c r="AB125" s="55">
        <v>643.0</v>
      </c>
      <c r="AC125" s="55">
        <v>623.0</v>
      </c>
      <c r="AD125" s="55">
        <v>603.0</v>
      </c>
      <c r="AE125" s="55">
        <v>584.0</v>
      </c>
      <c r="AF125" s="55">
        <v>567.0</v>
      </c>
      <c r="AG125" s="55">
        <v>552.0</v>
      </c>
      <c r="AH125" s="55">
        <v>539.0</v>
      </c>
      <c r="AI125" s="55">
        <v>528.0</v>
      </c>
      <c r="AJ125" s="55">
        <v>520.0</v>
      </c>
      <c r="AK125" s="55">
        <v>514.0</v>
      </c>
      <c r="AL125" s="55">
        <v>511.0</v>
      </c>
      <c r="AN125" s="53" t="s">
        <v>221</v>
      </c>
      <c r="AO125" s="54">
        <v>13.0</v>
      </c>
    </row>
    <row r="126" ht="14.25" customHeight="1">
      <c r="A126" s="47">
        <v>4.0</v>
      </c>
      <c r="B126" s="48">
        <v>0.0</v>
      </c>
      <c r="C126" s="55">
        <v>907.0</v>
      </c>
      <c r="D126" s="55">
        <v>907.0</v>
      </c>
      <c r="E126" s="55">
        <v>907.0</v>
      </c>
      <c r="F126" s="55">
        <v>907.0</v>
      </c>
      <c r="G126" s="55">
        <v>907.0</v>
      </c>
      <c r="H126" s="55">
        <v>907.0</v>
      </c>
      <c r="I126" s="55">
        <v>907.0</v>
      </c>
      <c r="J126" s="55">
        <v>907.0</v>
      </c>
      <c r="K126" s="55">
        <v>907.0</v>
      </c>
      <c r="L126" s="55">
        <v>907.0</v>
      </c>
      <c r="M126" s="55">
        <v>907.0</v>
      </c>
      <c r="N126" s="55">
        <v>907.0</v>
      </c>
      <c r="O126" s="55">
        <v>907.0</v>
      </c>
      <c r="P126" s="55">
        <v>907.0</v>
      </c>
      <c r="Q126" s="55">
        <v>907.0</v>
      </c>
      <c r="R126" s="55">
        <v>907.0</v>
      </c>
      <c r="S126" s="55">
        <v>907.0</v>
      </c>
      <c r="T126" s="55">
        <v>907.0</v>
      </c>
      <c r="U126" s="55">
        <v>907.0</v>
      </c>
      <c r="V126" s="55">
        <v>907.0</v>
      </c>
      <c r="W126" s="55">
        <v>907.0</v>
      </c>
      <c r="X126" s="55">
        <v>907.0</v>
      </c>
      <c r="Y126" s="55">
        <v>907.0</v>
      </c>
      <c r="Z126" s="55">
        <v>907.0</v>
      </c>
      <c r="AA126" s="55">
        <v>907.0</v>
      </c>
      <c r="AB126" s="55">
        <v>907.0</v>
      </c>
      <c r="AC126" s="55">
        <v>907.0</v>
      </c>
      <c r="AD126" s="55">
        <v>907.0</v>
      </c>
      <c r="AE126" s="55">
        <v>907.0</v>
      </c>
      <c r="AF126" s="55">
        <v>907.0</v>
      </c>
      <c r="AG126" s="55">
        <v>907.0</v>
      </c>
      <c r="AH126" s="55">
        <v>907.0</v>
      </c>
      <c r="AI126" s="55">
        <v>907.0</v>
      </c>
      <c r="AJ126" s="55">
        <v>907.0</v>
      </c>
      <c r="AK126" s="55">
        <v>907.0</v>
      </c>
      <c r="AL126" s="55">
        <v>907.0</v>
      </c>
      <c r="AN126" s="53" t="s">
        <v>222</v>
      </c>
      <c r="AO126" s="54">
        <v>13.0</v>
      </c>
    </row>
    <row r="127" ht="14.25" customHeight="1">
      <c r="A127" s="47">
        <v>4.0</v>
      </c>
      <c r="B127" s="48">
        <v>1.0</v>
      </c>
      <c r="C127" s="55">
        <v>916.0</v>
      </c>
      <c r="D127" s="55">
        <v>916.0</v>
      </c>
      <c r="E127" s="55">
        <v>916.0</v>
      </c>
      <c r="F127" s="55">
        <v>915.0</v>
      </c>
      <c r="G127" s="55">
        <v>915.0</v>
      </c>
      <c r="H127" s="55">
        <v>915.0</v>
      </c>
      <c r="I127" s="55">
        <v>914.0</v>
      </c>
      <c r="J127" s="55">
        <v>914.0</v>
      </c>
      <c r="K127" s="55">
        <v>914.0</v>
      </c>
      <c r="L127" s="55">
        <v>913.0</v>
      </c>
      <c r="M127" s="55">
        <v>912.0</v>
      </c>
      <c r="N127" s="55">
        <v>912.0</v>
      </c>
      <c r="O127" s="55">
        <v>911.0</v>
      </c>
      <c r="P127" s="55">
        <v>910.0</v>
      </c>
      <c r="Q127" s="55">
        <v>910.0</v>
      </c>
      <c r="R127" s="55">
        <v>909.0</v>
      </c>
      <c r="S127" s="55">
        <v>908.0</v>
      </c>
      <c r="T127" s="55">
        <v>907.0</v>
      </c>
      <c r="U127" s="55">
        <v>907.0</v>
      </c>
      <c r="V127" s="55">
        <v>906.0</v>
      </c>
      <c r="W127" s="55">
        <v>905.0</v>
      </c>
      <c r="X127" s="55">
        <v>904.0</v>
      </c>
      <c r="Y127" s="55">
        <v>904.0</v>
      </c>
      <c r="Z127" s="55">
        <v>903.0</v>
      </c>
      <c r="AA127" s="55">
        <v>902.0</v>
      </c>
      <c r="AB127" s="55">
        <v>902.0</v>
      </c>
      <c r="AC127" s="55">
        <v>901.0</v>
      </c>
      <c r="AD127" s="55">
        <v>900.0</v>
      </c>
      <c r="AE127" s="55">
        <v>900.0</v>
      </c>
      <c r="AF127" s="55">
        <v>899.0</v>
      </c>
      <c r="AG127" s="55">
        <v>899.0</v>
      </c>
      <c r="AH127" s="55">
        <v>899.0</v>
      </c>
      <c r="AI127" s="55">
        <v>898.0</v>
      </c>
      <c r="AJ127" s="55">
        <v>898.0</v>
      </c>
      <c r="AK127" s="55">
        <v>898.0</v>
      </c>
      <c r="AL127" s="55">
        <v>898.0</v>
      </c>
      <c r="AN127" s="53" t="s">
        <v>223</v>
      </c>
      <c r="AO127" s="54">
        <v>13.0</v>
      </c>
    </row>
    <row r="128" ht="14.25" customHeight="1">
      <c r="A128" s="47">
        <v>4.0</v>
      </c>
      <c r="B128" s="48">
        <v>2.0</v>
      </c>
      <c r="C128" s="55">
        <v>924.0</v>
      </c>
      <c r="D128" s="55">
        <v>924.0</v>
      </c>
      <c r="E128" s="55">
        <v>924.0</v>
      </c>
      <c r="F128" s="55">
        <v>924.0</v>
      </c>
      <c r="G128" s="55">
        <v>923.0</v>
      </c>
      <c r="H128" s="55">
        <v>923.0</v>
      </c>
      <c r="I128" s="55">
        <v>922.0</v>
      </c>
      <c r="J128" s="55">
        <v>921.0</v>
      </c>
      <c r="K128" s="55">
        <v>920.0</v>
      </c>
      <c r="L128" s="55">
        <v>919.0</v>
      </c>
      <c r="M128" s="55">
        <v>918.0</v>
      </c>
      <c r="N128" s="55">
        <v>917.0</v>
      </c>
      <c r="O128" s="55">
        <v>915.0</v>
      </c>
      <c r="P128" s="55">
        <v>914.0</v>
      </c>
      <c r="Q128" s="55">
        <v>913.0</v>
      </c>
      <c r="R128" s="55">
        <v>911.0</v>
      </c>
      <c r="S128" s="55">
        <v>910.0</v>
      </c>
      <c r="T128" s="55">
        <v>908.0</v>
      </c>
      <c r="U128" s="55">
        <v>907.0</v>
      </c>
      <c r="V128" s="55">
        <v>905.0</v>
      </c>
      <c r="W128" s="55">
        <v>903.0</v>
      </c>
      <c r="X128" s="55">
        <v>902.0</v>
      </c>
      <c r="Y128" s="55">
        <v>900.0</v>
      </c>
      <c r="Z128" s="55">
        <v>899.0</v>
      </c>
      <c r="AA128" s="55">
        <v>897.0</v>
      </c>
      <c r="AB128" s="55">
        <v>896.0</v>
      </c>
      <c r="AC128" s="55">
        <v>895.0</v>
      </c>
      <c r="AD128" s="55">
        <v>894.0</v>
      </c>
      <c r="AE128" s="55">
        <v>893.0</v>
      </c>
      <c r="AF128" s="55">
        <v>892.0</v>
      </c>
      <c r="AG128" s="55">
        <v>891.0</v>
      </c>
      <c r="AH128" s="55">
        <v>890.0</v>
      </c>
      <c r="AI128" s="55">
        <v>890.0</v>
      </c>
      <c r="AJ128" s="55">
        <v>889.0</v>
      </c>
      <c r="AK128" s="55">
        <v>889.0</v>
      </c>
      <c r="AL128" s="55">
        <v>888.0</v>
      </c>
      <c r="AN128" s="53" t="s">
        <v>224</v>
      </c>
      <c r="AO128" s="54">
        <v>13.0</v>
      </c>
    </row>
    <row r="129" ht="14.25" customHeight="1">
      <c r="A129" s="47">
        <v>4.0</v>
      </c>
      <c r="B129" s="48">
        <v>3.0</v>
      </c>
      <c r="C129" s="55">
        <v>933.0</v>
      </c>
      <c r="D129" s="55">
        <v>933.0</v>
      </c>
      <c r="E129" s="55">
        <v>933.0</v>
      </c>
      <c r="F129" s="55">
        <v>932.0</v>
      </c>
      <c r="G129" s="55">
        <v>931.0</v>
      </c>
      <c r="H129" s="55">
        <v>930.0</v>
      </c>
      <c r="I129" s="55">
        <v>929.0</v>
      </c>
      <c r="J129" s="55">
        <v>928.0</v>
      </c>
      <c r="K129" s="55">
        <v>927.0</v>
      </c>
      <c r="L129" s="55">
        <v>925.0</v>
      </c>
      <c r="M129" s="55">
        <v>923.0</v>
      </c>
      <c r="N129" s="55">
        <v>922.0</v>
      </c>
      <c r="O129" s="55">
        <v>920.0</v>
      </c>
      <c r="P129" s="55">
        <v>918.0</v>
      </c>
      <c r="Q129" s="55">
        <v>915.0</v>
      </c>
      <c r="R129" s="55">
        <v>913.0</v>
      </c>
      <c r="S129" s="55">
        <v>911.0</v>
      </c>
      <c r="T129" s="55">
        <v>909.0</v>
      </c>
      <c r="U129" s="55">
        <v>906.0</v>
      </c>
      <c r="V129" s="55">
        <v>904.0</v>
      </c>
      <c r="W129" s="55">
        <v>902.0</v>
      </c>
      <c r="X129" s="55">
        <v>899.0</v>
      </c>
      <c r="Y129" s="55">
        <v>897.0</v>
      </c>
      <c r="Z129" s="55">
        <v>895.0</v>
      </c>
      <c r="AA129" s="55">
        <v>893.0</v>
      </c>
      <c r="AB129" s="55">
        <v>891.0</v>
      </c>
      <c r="AC129" s="55">
        <v>889.0</v>
      </c>
      <c r="AD129" s="55">
        <v>887.0</v>
      </c>
      <c r="AE129" s="55">
        <v>885.0</v>
      </c>
      <c r="AF129" s="55">
        <v>884.0</v>
      </c>
      <c r="AG129" s="55">
        <v>883.0</v>
      </c>
      <c r="AH129" s="55">
        <v>882.0</v>
      </c>
      <c r="AI129" s="55">
        <v>881.0</v>
      </c>
      <c r="AJ129" s="55">
        <v>880.0</v>
      </c>
      <c r="AK129" s="55">
        <v>879.0</v>
      </c>
      <c r="AL129" s="55">
        <v>879.0</v>
      </c>
      <c r="AN129" s="53" t="s">
        <v>225</v>
      </c>
      <c r="AO129" s="54">
        <v>13.0</v>
      </c>
    </row>
    <row r="130" ht="14.25" customHeight="1">
      <c r="A130" s="47">
        <v>4.0</v>
      </c>
      <c r="B130" s="48">
        <v>4.0</v>
      </c>
      <c r="C130" s="55">
        <v>941.0</v>
      </c>
      <c r="D130" s="55">
        <v>941.0</v>
      </c>
      <c r="E130" s="55">
        <v>941.0</v>
      </c>
      <c r="F130" s="55">
        <v>940.0</v>
      </c>
      <c r="G130" s="55">
        <v>939.0</v>
      </c>
      <c r="H130" s="55">
        <v>938.0</v>
      </c>
      <c r="I130" s="55">
        <v>937.0</v>
      </c>
      <c r="J130" s="55">
        <v>935.0</v>
      </c>
      <c r="K130" s="55">
        <v>933.0</v>
      </c>
      <c r="L130" s="55">
        <v>931.0</v>
      </c>
      <c r="M130" s="55">
        <v>929.0</v>
      </c>
      <c r="N130" s="55">
        <v>926.0</v>
      </c>
      <c r="O130" s="55">
        <v>924.0</v>
      </c>
      <c r="P130" s="55">
        <v>921.0</v>
      </c>
      <c r="Q130" s="55">
        <v>918.0</v>
      </c>
      <c r="R130" s="55">
        <v>915.0</v>
      </c>
      <c r="S130" s="55">
        <v>912.0</v>
      </c>
      <c r="T130" s="55">
        <v>909.0</v>
      </c>
      <c r="U130" s="55">
        <v>906.0</v>
      </c>
      <c r="V130" s="55">
        <v>903.0</v>
      </c>
      <c r="W130" s="55">
        <v>900.0</v>
      </c>
      <c r="X130" s="55">
        <v>897.0</v>
      </c>
      <c r="Y130" s="55">
        <v>894.0</v>
      </c>
      <c r="Z130" s="55">
        <v>891.0</v>
      </c>
      <c r="AA130" s="55">
        <v>888.0</v>
      </c>
      <c r="AB130" s="55">
        <v>885.0</v>
      </c>
      <c r="AC130" s="55">
        <v>883.0</v>
      </c>
      <c r="AD130" s="55">
        <v>880.0</v>
      </c>
      <c r="AE130" s="55">
        <v>878.0</v>
      </c>
      <c r="AF130" s="55">
        <v>876.0</v>
      </c>
      <c r="AG130" s="55">
        <v>874.0</v>
      </c>
      <c r="AH130" s="55">
        <v>873.0</v>
      </c>
      <c r="AI130" s="55">
        <v>872.0</v>
      </c>
      <c r="AJ130" s="55">
        <v>871.0</v>
      </c>
      <c r="AK130" s="55">
        <v>870.0</v>
      </c>
      <c r="AL130" s="55">
        <v>870.0</v>
      </c>
      <c r="AN130" s="53" t="s">
        <v>226</v>
      </c>
      <c r="AO130" s="54">
        <v>13.0</v>
      </c>
    </row>
    <row r="131" ht="14.25" customHeight="1">
      <c r="A131" s="47">
        <v>4.0</v>
      </c>
      <c r="B131" s="48">
        <v>5.0</v>
      </c>
      <c r="C131" s="55">
        <v>949.0</v>
      </c>
      <c r="D131" s="55">
        <v>949.0</v>
      </c>
      <c r="E131" s="55">
        <v>949.0</v>
      </c>
      <c r="F131" s="55">
        <v>948.0</v>
      </c>
      <c r="G131" s="55">
        <v>947.0</v>
      </c>
      <c r="H131" s="55">
        <v>945.0</v>
      </c>
      <c r="I131" s="55">
        <v>944.0</v>
      </c>
      <c r="J131" s="55">
        <v>942.0</v>
      </c>
      <c r="K131" s="55">
        <v>939.0</v>
      </c>
      <c r="L131" s="55">
        <v>937.0</v>
      </c>
      <c r="M131" s="55">
        <v>934.0</v>
      </c>
      <c r="N131" s="55">
        <v>931.0</v>
      </c>
      <c r="O131" s="55">
        <v>928.0</v>
      </c>
      <c r="P131" s="55">
        <v>924.0</v>
      </c>
      <c r="Q131" s="55">
        <v>921.0</v>
      </c>
      <c r="R131" s="55">
        <v>917.0</v>
      </c>
      <c r="S131" s="55">
        <v>913.0</v>
      </c>
      <c r="T131" s="55">
        <v>909.0</v>
      </c>
      <c r="U131" s="55">
        <v>906.0</v>
      </c>
      <c r="V131" s="55">
        <v>902.0</v>
      </c>
      <c r="W131" s="55">
        <v>898.0</v>
      </c>
      <c r="X131" s="55">
        <v>894.0</v>
      </c>
      <c r="Y131" s="55">
        <v>890.0</v>
      </c>
      <c r="Z131" s="55">
        <v>886.0</v>
      </c>
      <c r="AA131" s="55">
        <v>883.0</v>
      </c>
      <c r="AB131" s="55">
        <v>879.0</v>
      </c>
      <c r="AC131" s="55">
        <v>876.0</v>
      </c>
      <c r="AD131" s="55">
        <v>873.0</v>
      </c>
      <c r="AE131" s="55">
        <v>871.0</v>
      </c>
      <c r="AF131" s="55">
        <v>868.0</v>
      </c>
      <c r="AG131" s="55">
        <v>866.0</v>
      </c>
      <c r="AH131" s="55">
        <v>864.0</v>
      </c>
      <c r="AI131" s="55">
        <v>863.0</v>
      </c>
      <c r="AJ131" s="55">
        <v>861.0</v>
      </c>
      <c r="AK131" s="55">
        <v>860.0</v>
      </c>
      <c r="AL131" s="55">
        <v>860.0</v>
      </c>
      <c r="AN131" s="53" t="s">
        <v>227</v>
      </c>
      <c r="AO131" s="54">
        <v>13.0</v>
      </c>
    </row>
    <row r="132" ht="14.25" customHeight="1">
      <c r="A132" s="47">
        <v>4.0</v>
      </c>
      <c r="B132" s="48">
        <v>6.0</v>
      </c>
      <c r="C132" s="55">
        <v>957.0</v>
      </c>
      <c r="D132" s="55">
        <v>957.0</v>
      </c>
      <c r="E132" s="55">
        <v>957.0</v>
      </c>
      <c r="F132" s="55">
        <v>956.0</v>
      </c>
      <c r="G132" s="55">
        <v>954.0</v>
      </c>
      <c r="H132" s="55">
        <v>953.0</v>
      </c>
      <c r="I132" s="55">
        <v>950.0</v>
      </c>
      <c r="J132" s="55">
        <v>948.0</v>
      </c>
      <c r="K132" s="55">
        <v>945.0</v>
      </c>
      <c r="L132" s="55">
        <v>942.0</v>
      </c>
      <c r="M132" s="55">
        <v>939.0</v>
      </c>
      <c r="N132" s="55">
        <v>935.0</v>
      </c>
      <c r="O132" s="55">
        <v>931.0</v>
      </c>
      <c r="P132" s="55">
        <v>927.0</v>
      </c>
      <c r="Q132" s="55">
        <v>923.0</v>
      </c>
      <c r="R132" s="55">
        <v>919.0</v>
      </c>
      <c r="S132" s="55">
        <v>914.0</v>
      </c>
      <c r="T132" s="55">
        <v>910.0</v>
      </c>
      <c r="U132" s="55">
        <v>905.0</v>
      </c>
      <c r="V132" s="55">
        <v>900.0</v>
      </c>
      <c r="W132" s="55">
        <v>896.0</v>
      </c>
      <c r="X132" s="55">
        <v>891.0</v>
      </c>
      <c r="Y132" s="55">
        <v>887.0</v>
      </c>
      <c r="Z132" s="55">
        <v>882.0</v>
      </c>
      <c r="AA132" s="55">
        <v>878.0</v>
      </c>
      <c r="AB132" s="55">
        <v>874.0</v>
      </c>
      <c r="AC132" s="55">
        <v>870.0</v>
      </c>
      <c r="AD132" s="55">
        <v>866.0</v>
      </c>
      <c r="AE132" s="55">
        <v>863.0</v>
      </c>
      <c r="AF132" s="55">
        <v>860.0</v>
      </c>
      <c r="AG132" s="55">
        <v>857.0</v>
      </c>
      <c r="AH132" s="55">
        <v>855.0</v>
      </c>
      <c r="AI132" s="55">
        <v>853.0</v>
      </c>
      <c r="AJ132" s="55">
        <v>852.0</v>
      </c>
      <c r="AK132" s="55">
        <v>851.0</v>
      </c>
      <c r="AL132" s="55">
        <v>850.0</v>
      </c>
      <c r="AN132" s="53" t="s">
        <v>228</v>
      </c>
      <c r="AO132" s="54">
        <v>13.0</v>
      </c>
    </row>
    <row r="133" ht="14.25" customHeight="1">
      <c r="A133" s="47">
        <v>4.0</v>
      </c>
      <c r="B133" s="48">
        <v>7.0</v>
      </c>
      <c r="C133" s="55">
        <v>965.0</v>
      </c>
      <c r="D133" s="55">
        <v>965.0</v>
      </c>
      <c r="E133" s="55">
        <v>964.0</v>
      </c>
      <c r="F133" s="55">
        <v>963.0</v>
      </c>
      <c r="G133" s="55">
        <v>962.0</v>
      </c>
      <c r="H133" s="55">
        <v>960.0</v>
      </c>
      <c r="I133" s="55">
        <v>957.0</v>
      </c>
      <c r="J133" s="55">
        <v>954.0</v>
      </c>
      <c r="K133" s="55">
        <v>951.0</v>
      </c>
      <c r="L133" s="55">
        <v>948.0</v>
      </c>
      <c r="M133" s="55">
        <v>944.0</v>
      </c>
      <c r="N133" s="55">
        <v>940.0</v>
      </c>
      <c r="O133" s="55">
        <v>935.0</v>
      </c>
      <c r="P133" s="55">
        <v>930.0</v>
      </c>
      <c r="Q133" s="55">
        <v>926.0</v>
      </c>
      <c r="R133" s="55">
        <v>920.0</v>
      </c>
      <c r="S133" s="55">
        <v>915.0</v>
      </c>
      <c r="T133" s="55">
        <v>910.0</v>
      </c>
      <c r="U133" s="55">
        <v>904.0</v>
      </c>
      <c r="V133" s="55">
        <v>899.0</v>
      </c>
      <c r="W133" s="55">
        <v>893.0</v>
      </c>
      <c r="X133" s="55">
        <v>888.0</v>
      </c>
      <c r="Y133" s="55">
        <v>883.0</v>
      </c>
      <c r="Z133" s="55">
        <v>878.0</v>
      </c>
      <c r="AA133" s="55">
        <v>873.0</v>
      </c>
      <c r="AB133" s="55">
        <v>868.0</v>
      </c>
      <c r="AC133" s="55">
        <v>863.0</v>
      </c>
      <c r="AD133" s="55">
        <v>859.0</v>
      </c>
      <c r="AE133" s="55">
        <v>855.0</v>
      </c>
      <c r="AF133" s="55">
        <v>852.0</v>
      </c>
      <c r="AG133" s="55">
        <v>849.0</v>
      </c>
      <c r="AH133" s="55">
        <v>846.0</v>
      </c>
      <c r="AI133" s="55">
        <v>844.0</v>
      </c>
      <c r="AJ133" s="55">
        <v>842.0</v>
      </c>
      <c r="AK133" s="55">
        <v>841.0</v>
      </c>
      <c r="AL133" s="55">
        <v>840.0</v>
      </c>
      <c r="AN133" s="53" t="s">
        <v>229</v>
      </c>
      <c r="AO133" s="54">
        <v>13.0</v>
      </c>
    </row>
    <row r="134" ht="14.25" customHeight="1">
      <c r="A134" s="47">
        <v>4.0</v>
      </c>
      <c r="B134" s="48">
        <v>8.0</v>
      </c>
      <c r="C134" s="55">
        <v>973.0</v>
      </c>
      <c r="D134" s="55">
        <v>972.0</v>
      </c>
      <c r="E134" s="55">
        <v>972.0</v>
      </c>
      <c r="F134" s="55">
        <v>970.0</v>
      </c>
      <c r="G134" s="55">
        <v>969.0</v>
      </c>
      <c r="H134" s="55">
        <v>966.0</v>
      </c>
      <c r="I134" s="55">
        <v>964.0</v>
      </c>
      <c r="J134" s="55">
        <v>961.0</v>
      </c>
      <c r="K134" s="55">
        <v>957.0</v>
      </c>
      <c r="L134" s="55">
        <v>953.0</v>
      </c>
      <c r="M134" s="55">
        <v>949.0</v>
      </c>
      <c r="N134" s="55">
        <v>944.0</v>
      </c>
      <c r="O134" s="55">
        <v>939.0</v>
      </c>
      <c r="P134" s="55">
        <v>933.0</v>
      </c>
      <c r="Q134" s="55">
        <v>928.0</v>
      </c>
      <c r="R134" s="55">
        <v>922.0</v>
      </c>
      <c r="S134" s="55">
        <v>916.0</v>
      </c>
      <c r="T134" s="55">
        <v>910.0</v>
      </c>
      <c r="U134" s="55">
        <v>904.0</v>
      </c>
      <c r="V134" s="55">
        <v>897.0</v>
      </c>
      <c r="W134" s="55">
        <v>891.0</v>
      </c>
      <c r="X134" s="55">
        <v>885.0</v>
      </c>
      <c r="Y134" s="55">
        <v>879.0</v>
      </c>
      <c r="Z134" s="55">
        <v>873.0</v>
      </c>
      <c r="AA134" s="55">
        <v>867.0</v>
      </c>
      <c r="AB134" s="55">
        <v>862.0</v>
      </c>
      <c r="AC134" s="55">
        <v>857.0</v>
      </c>
      <c r="AD134" s="55">
        <v>852.0</v>
      </c>
      <c r="AE134" s="55">
        <v>848.0</v>
      </c>
      <c r="AF134" s="55">
        <v>844.0</v>
      </c>
      <c r="AG134" s="55">
        <v>840.0</v>
      </c>
      <c r="AH134" s="55">
        <v>837.0</v>
      </c>
      <c r="AI134" s="55">
        <v>835.0</v>
      </c>
      <c r="AJ134" s="55">
        <v>833.0</v>
      </c>
      <c r="AK134" s="55">
        <v>831.0</v>
      </c>
      <c r="AL134" s="55">
        <v>830.0</v>
      </c>
      <c r="AN134" s="53" t="s">
        <v>230</v>
      </c>
      <c r="AO134" s="54">
        <v>13.0</v>
      </c>
    </row>
    <row r="135" ht="14.25" customHeight="1">
      <c r="A135" s="47">
        <v>4.0</v>
      </c>
      <c r="B135" s="48">
        <v>9.0</v>
      </c>
      <c r="C135" s="55">
        <v>980.0</v>
      </c>
      <c r="D135" s="55">
        <v>980.0</v>
      </c>
      <c r="E135" s="55">
        <v>979.0</v>
      </c>
      <c r="F135" s="55">
        <v>977.0</v>
      </c>
      <c r="G135" s="55">
        <v>976.0</v>
      </c>
      <c r="H135" s="55">
        <v>973.0</v>
      </c>
      <c r="I135" s="55">
        <v>970.0</v>
      </c>
      <c r="J135" s="55">
        <v>966.0</v>
      </c>
      <c r="K135" s="55">
        <v>962.0</v>
      </c>
      <c r="L135" s="55">
        <v>958.0</v>
      </c>
      <c r="M135" s="55">
        <v>953.0</v>
      </c>
      <c r="N135" s="55">
        <v>948.0</v>
      </c>
      <c r="O135" s="55">
        <v>942.0</v>
      </c>
      <c r="P135" s="55">
        <v>936.0</v>
      </c>
      <c r="Q135" s="55">
        <v>930.0</v>
      </c>
      <c r="R135" s="55">
        <v>923.0</v>
      </c>
      <c r="S135" s="55">
        <v>917.0</v>
      </c>
      <c r="T135" s="55">
        <v>910.0</v>
      </c>
      <c r="U135" s="55">
        <v>903.0</v>
      </c>
      <c r="V135" s="55">
        <v>896.0</v>
      </c>
      <c r="W135" s="55">
        <v>889.0</v>
      </c>
      <c r="X135" s="55">
        <v>882.0</v>
      </c>
      <c r="Y135" s="55">
        <v>875.0</v>
      </c>
      <c r="Z135" s="55">
        <v>869.0</v>
      </c>
      <c r="AA135" s="55">
        <v>862.0</v>
      </c>
      <c r="AB135" s="55">
        <v>856.0</v>
      </c>
      <c r="AC135" s="55">
        <v>850.0</v>
      </c>
      <c r="AD135" s="55">
        <v>845.0</v>
      </c>
      <c r="AE135" s="55">
        <v>840.0</v>
      </c>
      <c r="AF135" s="55">
        <v>835.0</v>
      </c>
      <c r="AG135" s="55">
        <v>831.0</v>
      </c>
      <c r="AH135" s="55">
        <v>828.0</v>
      </c>
      <c r="AI135" s="55">
        <v>825.0</v>
      </c>
      <c r="AJ135" s="55">
        <v>823.0</v>
      </c>
      <c r="AK135" s="55">
        <v>821.0</v>
      </c>
      <c r="AL135" s="55">
        <v>820.0</v>
      </c>
      <c r="AN135" s="53" t="s">
        <v>231</v>
      </c>
      <c r="AO135" s="54">
        <v>13.0</v>
      </c>
    </row>
    <row r="136" ht="14.25" customHeight="1">
      <c r="A136" s="47">
        <v>4.0</v>
      </c>
      <c r="B136" s="48">
        <v>10.0</v>
      </c>
      <c r="C136" s="55">
        <v>987.0</v>
      </c>
      <c r="D136" s="55">
        <v>987.0</v>
      </c>
      <c r="E136" s="55">
        <v>986.0</v>
      </c>
      <c r="F136" s="55">
        <v>984.0</v>
      </c>
      <c r="G136" s="55">
        <v>982.0</v>
      </c>
      <c r="H136" s="55">
        <v>979.0</v>
      </c>
      <c r="I136" s="55">
        <v>976.0</v>
      </c>
      <c r="J136" s="55">
        <v>972.0</v>
      </c>
      <c r="K136" s="55">
        <v>968.0</v>
      </c>
      <c r="L136" s="55">
        <v>963.0</v>
      </c>
      <c r="M136" s="55">
        <v>957.0</v>
      </c>
      <c r="N136" s="55">
        <v>952.0</v>
      </c>
      <c r="O136" s="55">
        <v>946.0</v>
      </c>
      <c r="P136" s="55">
        <v>939.0</v>
      </c>
      <c r="Q136" s="55">
        <v>932.0</v>
      </c>
      <c r="R136" s="55">
        <v>925.0</v>
      </c>
      <c r="S136" s="55">
        <v>917.0</v>
      </c>
      <c r="T136" s="55">
        <v>910.0</v>
      </c>
      <c r="U136" s="55">
        <v>902.0</v>
      </c>
      <c r="V136" s="55">
        <v>894.0</v>
      </c>
      <c r="W136" s="55">
        <v>887.0</v>
      </c>
      <c r="X136" s="55">
        <v>879.0</v>
      </c>
      <c r="Y136" s="55">
        <v>871.0</v>
      </c>
      <c r="Z136" s="55">
        <v>864.0</v>
      </c>
      <c r="AA136" s="55">
        <v>857.0</v>
      </c>
      <c r="AB136" s="55">
        <v>850.0</v>
      </c>
      <c r="AC136" s="55">
        <v>844.0</v>
      </c>
      <c r="AD136" s="55">
        <v>838.0</v>
      </c>
      <c r="AE136" s="55">
        <v>832.0</v>
      </c>
      <c r="AF136" s="55">
        <v>827.0</v>
      </c>
      <c r="AG136" s="55">
        <v>822.0</v>
      </c>
      <c r="AH136" s="55">
        <v>819.0</v>
      </c>
      <c r="AI136" s="55">
        <v>816.0</v>
      </c>
      <c r="AJ136" s="55">
        <v>813.0</v>
      </c>
      <c r="AK136" s="55">
        <v>811.0</v>
      </c>
      <c r="AL136" s="55">
        <v>810.0</v>
      </c>
      <c r="AN136" s="53" t="s">
        <v>232</v>
      </c>
      <c r="AO136" s="54">
        <v>13.0</v>
      </c>
    </row>
    <row r="137" ht="14.25" customHeight="1">
      <c r="A137" s="47">
        <v>4.0</v>
      </c>
      <c r="B137" s="48">
        <v>11.0</v>
      </c>
      <c r="C137" s="55">
        <v>994.0</v>
      </c>
      <c r="D137" s="55">
        <v>994.0</v>
      </c>
      <c r="E137" s="55">
        <v>993.0</v>
      </c>
      <c r="F137" s="55">
        <v>991.0</v>
      </c>
      <c r="G137" s="55">
        <v>989.0</v>
      </c>
      <c r="H137" s="55">
        <v>986.0</v>
      </c>
      <c r="I137" s="55">
        <v>982.0</v>
      </c>
      <c r="J137" s="55">
        <v>978.0</v>
      </c>
      <c r="K137" s="55">
        <v>973.0</v>
      </c>
      <c r="L137" s="55">
        <v>968.0</v>
      </c>
      <c r="M137" s="55">
        <v>962.0</v>
      </c>
      <c r="N137" s="55">
        <v>956.0</v>
      </c>
      <c r="O137" s="55">
        <v>949.0</v>
      </c>
      <c r="P137" s="55">
        <v>941.0</v>
      </c>
      <c r="Q137" s="55">
        <v>934.0</v>
      </c>
      <c r="R137" s="55">
        <v>926.0</v>
      </c>
      <c r="S137" s="55">
        <v>918.0</v>
      </c>
      <c r="T137" s="55">
        <v>910.0</v>
      </c>
      <c r="U137" s="55">
        <v>901.0</v>
      </c>
      <c r="V137" s="55">
        <v>893.0</v>
      </c>
      <c r="W137" s="55">
        <v>884.0</v>
      </c>
      <c r="X137" s="55">
        <v>876.0</v>
      </c>
      <c r="Y137" s="55">
        <v>868.0</v>
      </c>
      <c r="Z137" s="55">
        <v>859.0</v>
      </c>
      <c r="AA137" s="55">
        <v>852.0</v>
      </c>
      <c r="AB137" s="55">
        <v>844.0</v>
      </c>
      <c r="AC137" s="55">
        <v>837.0</v>
      </c>
      <c r="AD137" s="55">
        <v>830.0</v>
      </c>
      <c r="AE137" s="55">
        <v>824.0</v>
      </c>
      <c r="AF137" s="55">
        <v>819.0</v>
      </c>
      <c r="AG137" s="55">
        <v>814.0</v>
      </c>
      <c r="AH137" s="55">
        <v>809.0</v>
      </c>
      <c r="AI137" s="55">
        <v>806.0</v>
      </c>
      <c r="AJ137" s="55">
        <v>803.0</v>
      </c>
      <c r="AK137" s="55">
        <v>801.0</v>
      </c>
      <c r="AL137" s="55">
        <v>800.0</v>
      </c>
      <c r="AN137" s="53" t="s">
        <v>233</v>
      </c>
      <c r="AO137" s="54">
        <v>13.0</v>
      </c>
    </row>
    <row r="138" ht="14.25" customHeight="1">
      <c r="A138" s="47">
        <v>4.0</v>
      </c>
      <c r="B138" s="48">
        <v>12.0</v>
      </c>
      <c r="C138" s="55">
        <v>1001.0</v>
      </c>
      <c r="D138" s="55">
        <v>1000.0</v>
      </c>
      <c r="E138" s="55">
        <v>999.0</v>
      </c>
      <c r="F138" s="55">
        <v>998.0</v>
      </c>
      <c r="G138" s="55">
        <v>995.0</v>
      </c>
      <c r="H138" s="55">
        <v>992.0</v>
      </c>
      <c r="I138" s="55">
        <v>988.0</v>
      </c>
      <c r="J138" s="55">
        <v>983.0</v>
      </c>
      <c r="K138" s="55">
        <v>978.0</v>
      </c>
      <c r="L138" s="55">
        <v>972.0</v>
      </c>
      <c r="M138" s="55">
        <v>966.0</v>
      </c>
      <c r="N138" s="55">
        <v>959.0</v>
      </c>
      <c r="O138" s="55">
        <v>952.0</v>
      </c>
      <c r="P138" s="55">
        <v>944.0</v>
      </c>
      <c r="Q138" s="55">
        <v>936.0</v>
      </c>
      <c r="R138" s="55">
        <v>927.0</v>
      </c>
      <c r="S138" s="55">
        <v>918.0</v>
      </c>
      <c r="T138" s="55">
        <v>910.0</v>
      </c>
      <c r="U138" s="55">
        <v>900.0</v>
      </c>
      <c r="V138" s="55">
        <v>891.0</v>
      </c>
      <c r="W138" s="55">
        <v>882.0</v>
      </c>
      <c r="X138" s="55">
        <v>873.0</v>
      </c>
      <c r="Y138" s="55">
        <v>864.0</v>
      </c>
      <c r="Z138" s="55">
        <v>855.0</v>
      </c>
      <c r="AA138" s="55">
        <v>846.0</v>
      </c>
      <c r="AB138" s="55">
        <v>838.0</v>
      </c>
      <c r="AC138" s="55">
        <v>830.0</v>
      </c>
      <c r="AD138" s="55">
        <v>823.0</v>
      </c>
      <c r="AE138" s="55">
        <v>816.0</v>
      </c>
      <c r="AF138" s="55">
        <v>810.0</v>
      </c>
      <c r="AG138" s="55">
        <v>805.0</v>
      </c>
      <c r="AH138" s="55">
        <v>800.0</v>
      </c>
      <c r="AI138" s="55">
        <v>796.0</v>
      </c>
      <c r="AJ138" s="55">
        <v>793.0</v>
      </c>
      <c r="AK138" s="55">
        <v>791.0</v>
      </c>
      <c r="AL138" s="55">
        <v>790.0</v>
      </c>
      <c r="AN138" s="53" t="s">
        <v>234</v>
      </c>
      <c r="AO138" s="54">
        <v>13.0</v>
      </c>
    </row>
    <row r="139" ht="14.25" customHeight="1">
      <c r="A139" s="47">
        <v>4.0</v>
      </c>
      <c r="B139" s="48">
        <v>13.0</v>
      </c>
      <c r="C139" s="55">
        <v>1007.0</v>
      </c>
      <c r="D139" s="55">
        <v>1007.0</v>
      </c>
      <c r="E139" s="55">
        <v>1006.0</v>
      </c>
      <c r="F139" s="55">
        <v>1004.0</v>
      </c>
      <c r="G139" s="55">
        <v>1001.0</v>
      </c>
      <c r="H139" s="55">
        <v>998.0</v>
      </c>
      <c r="I139" s="55">
        <v>993.0</v>
      </c>
      <c r="J139" s="55">
        <v>988.0</v>
      </c>
      <c r="K139" s="55">
        <v>983.0</v>
      </c>
      <c r="L139" s="55">
        <v>977.0</v>
      </c>
      <c r="M139" s="55">
        <v>970.0</v>
      </c>
      <c r="N139" s="55">
        <v>962.0</v>
      </c>
      <c r="O139" s="55">
        <v>955.0</v>
      </c>
      <c r="P139" s="55">
        <v>946.0</v>
      </c>
      <c r="Q139" s="55">
        <v>938.0</v>
      </c>
      <c r="R139" s="55">
        <v>928.0</v>
      </c>
      <c r="S139" s="55">
        <v>919.0</v>
      </c>
      <c r="T139" s="55">
        <v>909.0</v>
      </c>
      <c r="U139" s="55">
        <v>899.0</v>
      </c>
      <c r="V139" s="55">
        <v>889.0</v>
      </c>
      <c r="W139" s="55">
        <v>880.0</v>
      </c>
      <c r="X139" s="55">
        <v>870.0</v>
      </c>
      <c r="Y139" s="55">
        <v>860.0</v>
      </c>
      <c r="Z139" s="55">
        <v>850.0</v>
      </c>
      <c r="AA139" s="55">
        <v>841.0</v>
      </c>
      <c r="AB139" s="55">
        <v>832.0</v>
      </c>
      <c r="AC139" s="55">
        <v>824.0</v>
      </c>
      <c r="AD139" s="55">
        <v>816.0</v>
      </c>
      <c r="AE139" s="55">
        <v>808.0</v>
      </c>
      <c r="AF139" s="55">
        <v>802.0</v>
      </c>
      <c r="AG139" s="55">
        <v>796.0</v>
      </c>
      <c r="AH139" s="55">
        <v>791.0</v>
      </c>
      <c r="AI139" s="55">
        <v>787.0</v>
      </c>
      <c r="AJ139" s="55">
        <v>784.0</v>
      </c>
      <c r="AK139" s="55">
        <v>781.0</v>
      </c>
      <c r="AL139" s="55">
        <v>780.0</v>
      </c>
      <c r="AN139" s="53" t="s">
        <v>235</v>
      </c>
      <c r="AO139" s="54">
        <v>13.0</v>
      </c>
    </row>
    <row r="140" ht="14.25" customHeight="1">
      <c r="A140" s="47">
        <v>4.0</v>
      </c>
      <c r="B140" s="48">
        <v>14.0</v>
      </c>
      <c r="C140" s="55">
        <v>1014.0</v>
      </c>
      <c r="D140" s="55">
        <v>1013.0</v>
      </c>
      <c r="E140" s="55">
        <v>1012.0</v>
      </c>
      <c r="F140" s="55">
        <v>1010.0</v>
      </c>
      <c r="G140" s="55">
        <v>1007.0</v>
      </c>
      <c r="H140" s="55">
        <v>1003.0</v>
      </c>
      <c r="I140" s="55">
        <v>999.0</v>
      </c>
      <c r="J140" s="55">
        <v>994.0</v>
      </c>
      <c r="K140" s="55">
        <v>988.0</v>
      </c>
      <c r="L140" s="55">
        <v>981.0</v>
      </c>
      <c r="M140" s="55">
        <v>974.0</v>
      </c>
      <c r="N140" s="55">
        <v>966.0</v>
      </c>
      <c r="O140" s="55">
        <v>957.0</v>
      </c>
      <c r="P140" s="55">
        <v>948.0</v>
      </c>
      <c r="Q140" s="55">
        <v>939.0</v>
      </c>
      <c r="R140" s="55">
        <v>929.0</v>
      </c>
      <c r="S140" s="55">
        <v>919.0</v>
      </c>
      <c r="T140" s="55">
        <v>909.0</v>
      </c>
      <c r="U140" s="55">
        <v>898.0</v>
      </c>
      <c r="V140" s="55">
        <v>888.0</v>
      </c>
      <c r="W140" s="55">
        <v>877.0</v>
      </c>
      <c r="X140" s="55">
        <v>866.0</v>
      </c>
      <c r="Y140" s="55">
        <v>856.0</v>
      </c>
      <c r="Z140" s="55">
        <v>845.0</v>
      </c>
      <c r="AA140" s="55">
        <v>836.0</v>
      </c>
      <c r="AB140" s="55">
        <v>826.0</v>
      </c>
      <c r="AC140" s="55">
        <v>817.0</v>
      </c>
      <c r="AD140" s="55">
        <v>808.0</v>
      </c>
      <c r="AE140" s="55">
        <v>800.0</v>
      </c>
      <c r="AF140" s="55">
        <v>793.0</v>
      </c>
      <c r="AG140" s="55">
        <v>787.0</v>
      </c>
      <c r="AH140" s="55">
        <v>782.0</v>
      </c>
      <c r="AI140" s="55">
        <v>777.0</v>
      </c>
      <c r="AJ140" s="55">
        <v>774.0</v>
      </c>
      <c r="AK140" s="55">
        <v>771.0</v>
      </c>
      <c r="AL140" s="55">
        <v>770.0</v>
      </c>
      <c r="AN140" s="53" t="s">
        <v>236</v>
      </c>
      <c r="AO140" s="54">
        <v>13.0</v>
      </c>
    </row>
    <row r="141" ht="14.25" customHeight="1">
      <c r="A141" s="47">
        <v>4.0</v>
      </c>
      <c r="B141" s="48">
        <v>15.0</v>
      </c>
      <c r="C141" s="55">
        <v>1020.0</v>
      </c>
      <c r="D141" s="55">
        <v>1019.0</v>
      </c>
      <c r="E141" s="55">
        <v>1018.0</v>
      </c>
      <c r="F141" s="55">
        <v>1016.0</v>
      </c>
      <c r="G141" s="55">
        <v>1013.0</v>
      </c>
      <c r="H141" s="55">
        <v>1009.0</v>
      </c>
      <c r="I141" s="55">
        <v>1004.0</v>
      </c>
      <c r="J141" s="55">
        <v>998.0</v>
      </c>
      <c r="K141" s="55">
        <v>992.0</v>
      </c>
      <c r="L141" s="55">
        <v>985.0</v>
      </c>
      <c r="M141" s="55">
        <v>977.0</v>
      </c>
      <c r="N141" s="55">
        <v>969.0</v>
      </c>
      <c r="O141" s="55">
        <v>960.0</v>
      </c>
      <c r="P141" s="55">
        <v>951.0</v>
      </c>
      <c r="Q141" s="55">
        <v>941.0</v>
      </c>
      <c r="R141" s="55">
        <v>930.0</v>
      </c>
      <c r="S141" s="55">
        <v>920.0</v>
      </c>
      <c r="T141" s="55">
        <v>908.0</v>
      </c>
      <c r="U141" s="55">
        <v>897.0</v>
      </c>
      <c r="V141" s="55">
        <v>886.0</v>
      </c>
      <c r="W141" s="55">
        <v>875.0</v>
      </c>
      <c r="X141" s="55">
        <v>863.0</v>
      </c>
      <c r="Y141" s="55">
        <v>852.0</v>
      </c>
      <c r="Z141" s="55">
        <v>841.0</v>
      </c>
      <c r="AA141" s="55">
        <v>830.0</v>
      </c>
      <c r="AB141" s="55">
        <v>820.0</v>
      </c>
      <c r="AC141" s="55">
        <v>810.0</v>
      </c>
      <c r="AD141" s="55">
        <v>801.0</v>
      </c>
      <c r="AE141" s="55">
        <v>792.0</v>
      </c>
      <c r="AF141" s="55">
        <v>785.0</v>
      </c>
      <c r="AG141" s="55">
        <v>778.0</v>
      </c>
      <c r="AH141" s="55">
        <v>772.0</v>
      </c>
      <c r="AI141" s="55">
        <v>768.0</v>
      </c>
      <c r="AJ141" s="55">
        <v>764.0</v>
      </c>
      <c r="AK141" s="55">
        <v>761.0</v>
      </c>
      <c r="AL141" s="55">
        <v>760.0</v>
      </c>
      <c r="AN141" s="53" t="s">
        <v>237</v>
      </c>
      <c r="AO141" s="54">
        <v>13.0</v>
      </c>
    </row>
    <row r="142" ht="14.25" customHeight="1">
      <c r="A142" s="47">
        <v>4.0</v>
      </c>
      <c r="B142" s="48">
        <v>16.0</v>
      </c>
      <c r="C142" s="55">
        <v>1025.0</v>
      </c>
      <c r="D142" s="55">
        <v>1025.0</v>
      </c>
      <c r="E142" s="55">
        <v>1024.0</v>
      </c>
      <c r="F142" s="55">
        <v>1021.0</v>
      </c>
      <c r="G142" s="55">
        <v>1018.0</v>
      </c>
      <c r="H142" s="55">
        <v>1014.0</v>
      </c>
      <c r="I142" s="55">
        <v>1009.0</v>
      </c>
      <c r="J142" s="55">
        <v>1003.0</v>
      </c>
      <c r="K142" s="55">
        <v>996.0</v>
      </c>
      <c r="L142" s="55">
        <v>989.0</v>
      </c>
      <c r="M142" s="55">
        <v>981.0</v>
      </c>
      <c r="N142" s="55">
        <v>972.0</v>
      </c>
      <c r="O142" s="55">
        <v>963.0</v>
      </c>
      <c r="P142" s="55">
        <v>953.0</v>
      </c>
      <c r="Q142" s="55">
        <v>942.0</v>
      </c>
      <c r="R142" s="55">
        <v>931.0</v>
      </c>
      <c r="S142" s="55">
        <v>920.0</v>
      </c>
      <c r="T142" s="55">
        <v>908.0</v>
      </c>
      <c r="U142" s="55">
        <v>896.0</v>
      </c>
      <c r="V142" s="55">
        <v>884.0</v>
      </c>
      <c r="W142" s="55">
        <v>872.0</v>
      </c>
      <c r="X142" s="55">
        <v>860.0</v>
      </c>
      <c r="Y142" s="55">
        <v>848.0</v>
      </c>
      <c r="Z142" s="55">
        <v>836.0</v>
      </c>
      <c r="AA142" s="55">
        <v>825.0</v>
      </c>
      <c r="AB142" s="55">
        <v>814.0</v>
      </c>
      <c r="AC142" s="55">
        <v>803.0</v>
      </c>
      <c r="AD142" s="55">
        <v>793.0</v>
      </c>
      <c r="AE142" s="55">
        <v>785.0</v>
      </c>
      <c r="AF142" s="55">
        <v>776.0</v>
      </c>
      <c r="AG142" s="55">
        <v>769.0</v>
      </c>
      <c r="AH142" s="55">
        <v>763.0</v>
      </c>
      <c r="AI142" s="55">
        <v>758.0</v>
      </c>
      <c r="AJ142" s="55">
        <v>754.0</v>
      </c>
      <c r="AK142" s="55">
        <v>752.0</v>
      </c>
      <c r="AL142" s="55">
        <v>750.0</v>
      </c>
      <c r="AN142" s="53" t="s">
        <v>238</v>
      </c>
      <c r="AO142" s="54">
        <v>13.0</v>
      </c>
    </row>
    <row r="143" ht="14.25" customHeight="1">
      <c r="A143" s="47">
        <v>4.0</v>
      </c>
      <c r="B143" s="48">
        <v>17.0</v>
      </c>
      <c r="C143" s="55">
        <v>1031.0</v>
      </c>
      <c r="D143" s="55">
        <v>1031.0</v>
      </c>
      <c r="E143" s="55">
        <v>1029.0</v>
      </c>
      <c r="F143" s="55">
        <v>1027.0</v>
      </c>
      <c r="G143" s="55">
        <v>1023.0</v>
      </c>
      <c r="H143" s="55">
        <v>1019.0</v>
      </c>
      <c r="I143" s="55">
        <v>1014.0</v>
      </c>
      <c r="J143" s="55">
        <v>1007.0</v>
      </c>
      <c r="K143" s="55">
        <v>1001.0</v>
      </c>
      <c r="L143" s="55">
        <v>993.0</v>
      </c>
      <c r="M143" s="55">
        <v>984.0</v>
      </c>
      <c r="N143" s="55">
        <v>975.0</v>
      </c>
      <c r="O143" s="55">
        <v>965.0</v>
      </c>
      <c r="P143" s="55">
        <v>955.0</v>
      </c>
      <c r="Q143" s="55">
        <v>943.0</v>
      </c>
      <c r="R143" s="55">
        <v>932.0</v>
      </c>
      <c r="S143" s="55">
        <v>920.0</v>
      </c>
      <c r="T143" s="55">
        <v>908.0</v>
      </c>
      <c r="U143" s="55">
        <v>895.0</v>
      </c>
      <c r="V143" s="55">
        <v>882.0</v>
      </c>
      <c r="W143" s="55">
        <v>870.0</v>
      </c>
      <c r="X143" s="55">
        <v>857.0</v>
      </c>
      <c r="Y143" s="55">
        <v>844.0</v>
      </c>
      <c r="Z143" s="55">
        <v>832.0</v>
      </c>
      <c r="AA143" s="55">
        <v>819.0</v>
      </c>
      <c r="AB143" s="55">
        <v>808.0</v>
      </c>
      <c r="AC143" s="55">
        <v>797.0</v>
      </c>
      <c r="AD143" s="55">
        <v>786.0</v>
      </c>
      <c r="AE143" s="55">
        <v>777.0</v>
      </c>
      <c r="AF143" s="55">
        <v>768.0</v>
      </c>
      <c r="AG143" s="55">
        <v>761.0</v>
      </c>
      <c r="AH143" s="55">
        <v>754.0</v>
      </c>
      <c r="AI143" s="55">
        <v>749.0</v>
      </c>
      <c r="AJ143" s="55">
        <v>745.0</v>
      </c>
      <c r="AK143" s="55">
        <v>742.0</v>
      </c>
      <c r="AL143" s="55">
        <v>741.0</v>
      </c>
      <c r="AN143" s="53" t="s">
        <v>239</v>
      </c>
      <c r="AO143" s="54">
        <v>13.0</v>
      </c>
    </row>
    <row r="144" ht="14.25" customHeight="1">
      <c r="A144" s="47">
        <v>4.0</v>
      </c>
      <c r="B144" s="48">
        <v>18.0</v>
      </c>
      <c r="C144" s="55">
        <v>1036.0</v>
      </c>
      <c r="D144" s="55">
        <v>1036.0</v>
      </c>
      <c r="E144" s="55">
        <v>1034.0</v>
      </c>
      <c r="F144" s="55">
        <v>1032.0</v>
      </c>
      <c r="G144" s="55">
        <v>1028.0</v>
      </c>
      <c r="H144" s="55">
        <v>1024.0</v>
      </c>
      <c r="I144" s="55">
        <v>1018.0</v>
      </c>
      <c r="J144" s="55">
        <v>1012.0</v>
      </c>
      <c r="K144" s="55">
        <v>1004.0</v>
      </c>
      <c r="L144" s="55">
        <v>996.0</v>
      </c>
      <c r="M144" s="55">
        <v>988.0</v>
      </c>
      <c r="N144" s="55">
        <v>978.0</v>
      </c>
      <c r="O144" s="55">
        <v>967.0</v>
      </c>
      <c r="P144" s="55">
        <v>956.0</v>
      </c>
      <c r="Q144" s="55">
        <v>945.0</v>
      </c>
      <c r="R144" s="55">
        <v>933.0</v>
      </c>
      <c r="S144" s="55">
        <v>920.0</v>
      </c>
      <c r="T144" s="55">
        <v>907.0</v>
      </c>
      <c r="U144" s="55">
        <v>894.0</v>
      </c>
      <c r="V144" s="55">
        <v>880.0</v>
      </c>
      <c r="W144" s="55">
        <v>867.0</v>
      </c>
      <c r="X144" s="55">
        <v>853.0</v>
      </c>
      <c r="Y144" s="55">
        <v>840.0</v>
      </c>
      <c r="Z144" s="55">
        <v>827.0</v>
      </c>
      <c r="AA144" s="55">
        <v>814.0</v>
      </c>
      <c r="AB144" s="55">
        <v>801.0</v>
      </c>
      <c r="AC144" s="55">
        <v>790.0</v>
      </c>
      <c r="AD144" s="55">
        <v>779.0</v>
      </c>
      <c r="AE144" s="55">
        <v>769.0</v>
      </c>
      <c r="AF144" s="55">
        <v>760.0</v>
      </c>
      <c r="AG144" s="55">
        <v>752.0</v>
      </c>
      <c r="AH144" s="55">
        <v>745.0</v>
      </c>
      <c r="AI144" s="55">
        <v>740.0</v>
      </c>
      <c r="AJ144" s="55">
        <v>736.0</v>
      </c>
      <c r="AK144" s="55">
        <v>733.0</v>
      </c>
      <c r="AL144" s="55">
        <v>731.0</v>
      </c>
      <c r="AN144" s="53" t="s">
        <v>240</v>
      </c>
      <c r="AO144" s="54">
        <v>13.0</v>
      </c>
    </row>
    <row r="145" ht="14.25" customHeight="1">
      <c r="A145" s="47">
        <v>4.0</v>
      </c>
      <c r="B145" s="48">
        <v>19.0</v>
      </c>
      <c r="C145" s="55">
        <v>1041.0</v>
      </c>
      <c r="D145" s="55">
        <v>1041.0</v>
      </c>
      <c r="E145" s="55">
        <v>1039.0</v>
      </c>
      <c r="F145" s="55">
        <v>1037.0</v>
      </c>
      <c r="G145" s="55">
        <v>1033.0</v>
      </c>
      <c r="H145" s="55">
        <v>1028.0</v>
      </c>
      <c r="I145" s="55">
        <v>1023.0</v>
      </c>
      <c r="J145" s="55">
        <v>1016.0</v>
      </c>
      <c r="K145" s="55">
        <v>1008.0</v>
      </c>
      <c r="L145" s="55">
        <v>1000.0</v>
      </c>
      <c r="M145" s="55">
        <v>990.0</v>
      </c>
      <c r="N145" s="55">
        <v>980.0</v>
      </c>
      <c r="O145" s="55">
        <v>969.0</v>
      </c>
      <c r="P145" s="55">
        <v>958.0</v>
      </c>
      <c r="Q145" s="55">
        <v>946.0</v>
      </c>
      <c r="R145" s="55">
        <v>933.0</v>
      </c>
      <c r="S145" s="55">
        <v>920.0</v>
      </c>
      <c r="T145" s="55">
        <v>907.0</v>
      </c>
      <c r="U145" s="55">
        <v>893.0</v>
      </c>
      <c r="V145" s="55">
        <v>879.0</v>
      </c>
      <c r="W145" s="55">
        <v>864.0</v>
      </c>
      <c r="X145" s="55">
        <v>850.0</v>
      </c>
      <c r="Y145" s="55">
        <v>836.0</v>
      </c>
      <c r="Z145" s="55">
        <v>822.0</v>
      </c>
      <c r="AA145" s="55">
        <v>809.0</v>
      </c>
      <c r="AB145" s="55">
        <v>796.0</v>
      </c>
      <c r="AC145" s="55">
        <v>783.0</v>
      </c>
      <c r="AD145" s="55">
        <v>772.0</v>
      </c>
      <c r="AE145" s="55">
        <v>761.0</v>
      </c>
      <c r="AF145" s="55">
        <v>751.0</v>
      </c>
      <c r="AG145" s="55">
        <v>743.0</v>
      </c>
      <c r="AH145" s="55">
        <v>736.0</v>
      </c>
      <c r="AI145" s="55">
        <v>731.0</v>
      </c>
      <c r="AJ145" s="55">
        <v>727.0</v>
      </c>
      <c r="AK145" s="55">
        <v>723.0</v>
      </c>
      <c r="AL145" s="55">
        <v>722.0</v>
      </c>
      <c r="AN145" s="53" t="s">
        <v>241</v>
      </c>
      <c r="AO145" s="54">
        <v>13.0</v>
      </c>
    </row>
    <row r="146" ht="14.25" customHeight="1">
      <c r="A146" s="47">
        <v>4.0</v>
      </c>
      <c r="B146" s="48">
        <v>20.0</v>
      </c>
      <c r="C146" s="55">
        <v>1046.0</v>
      </c>
      <c r="D146" s="55">
        <v>1046.0</v>
      </c>
      <c r="E146" s="55">
        <v>1044.0</v>
      </c>
      <c r="F146" s="55">
        <v>1041.0</v>
      </c>
      <c r="G146" s="55">
        <v>1038.0</v>
      </c>
      <c r="H146" s="55">
        <v>1033.0</v>
      </c>
      <c r="I146" s="55">
        <v>1027.0</v>
      </c>
      <c r="J146" s="55">
        <v>1020.0</v>
      </c>
      <c r="K146" s="55">
        <v>1012.0</v>
      </c>
      <c r="L146" s="55">
        <v>1003.0</v>
      </c>
      <c r="M146" s="55">
        <v>993.0</v>
      </c>
      <c r="N146" s="55">
        <v>983.0</v>
      </c>
      <c r="O146" s="55">
        <v>971.0</v>
      </c>
      <c r="P146" s="55">
        <v>959.0</v>
      </c>
      <c r="Q146" s="55">
        <v>947.0</v>
      </c>
      <c r="R146" s="55">
        <v>933.0</v>
      </c>
      <c r="S146" s="55">
        <v>920.0</v>
      </c>
      <c r="T146" s="55">
        <v>906.0</v>
      </c>
      <c r="U146" s="55">
        <v>891.0</v>
      </c>
      <c r="V146" s="55">
        <v>876.0</v>
      </c>
      <c r="W146" s="55">
        <v>862.0</v>
      </c>
      <c r="X146" s="55">
        <v>847.0</v>
      </c>
      <c r="Y146" s="55">
        <v>832.0</v>
      </c>
      <c r="Z146" s="55">
        <v>818.0</v>
      </c>
      <c r="AA146" s="55">
        <v>803.0</v>
      </c>
      <c r="AB146" s="55">
        <v>789.0</v>
      </c>
      <c r="AC146" s="55">
        <v>777.0</v>
      </c>
      <c r="AD146" s="55">
        <v>764.0</v>
      </c>
      <c r="AE146" s="55">
        <v>753.0</v>
      </c>
      <c r="AF146" s="55">
        <v>743.0</v>
      </c>
      <c r="AG146" s="55">
        <v>735.0</v>
      </c>
      <c r="AH146" s="55">
        <v>728.0</v>
      </c>
      <c r="AI146" s="55">
        <v>722.0</v>
      </c>
      <c r="AJ146" s="55">
        <v>717.0</v>
      </c>
      <c r="AK146" s="55">
        <v>714.0</v>
      </c>
      <c r="AL146" s="55">
        <v>712.0</v>
      </c>
      <c r="AN146" s="53" t="s">
        <v>242</v>
      </c>
      <c r="AO146" s="54">
        <v>13.0</v>
      </c>
    </row>
    <row r="147" ht="14.25" customHeight="1">
      <c r="A147" s="47">
        <v>4.0</v>
      </c>
      <c r="B147" s="48">
        <v>21.0</v>
      </c>
      <c r="C147" s="55">
        <v>1051.0</v>
      </c>
      <c r="D147" s="55">
        <v>1050.0</v>
      </c>
      <c r="E147" s="55">
        <v>1049.0</v>
      </c>
      <c r="F147" s="55">
        <v>1046.0</v>
      </c>
      <c r="G147" s="55">
        <v>1042.0</v>
      </c>
      <c r="H147" s="55">
        <v>1037.0</v>
      </c>
      <c r="I147" s="55">
        <v>1031.0</v>
      </c>
      <c r="J147" s="55">
        <v>1023.0</v>
      </c>
      <c r="K147" s="55">
        <v>1015.0</v>
      </c>
      <c r="L147" s="55">
        <v>1006.0</v>
      </c>
      <c r="M147" s="55">
        <v>996.0</v>
      </c>
      <c r="N147" s="55">
        <v>985.0</v>
      </c>
      <c r="O147" s="55">
        <v>973.0</v>
      </c>
      <c r="P147" s="55">
        <v>961.0</v>
      </c>
      <c r="Q147" s="55">
        <v>948.0</v>
      </c>
      <c r="R147" s="55">
        <v>934.0</v>
      </c>
      <c r="S147" s="55">
        <v>919.0</v>
      </c>
      <c r="T147" s="55">
        <v>905.0</v>
      </c>
      <c r="U147" s="55">
        <v>890.0</v>
      </c>
      <c r="V147" s="55">
        <v>875.0</v>
      </c>
      <c r="W147" s="55">
        <v>859.0</v>
      </c>
      <c r="X147" s="55">
        <v>843.0</v>
      </c>
      <c r="Y147" s="55">
        <v>828.0</v>
      </c>
      <c r="Z147" s="55">
        <v>813.0</v>
      </c>
      <c r="AA147" s="55">
        <v>798.0</v>
      </c>
      <c r="AB147" s="55">
        <v>784.0</v>
      </c>
      <c r="AC147" s="55">
        <v>770.0</v>
      </c>
      <c r="AD147" s="55">
        <v>757.0</v>
      </c>
      <c r="AE147" s="55">
        <v>745.0</v>
      </c>
      <c r="AF147" s="55">
        <v>735.0</v>
      </c>
      <c r="AG147" s="55">
        <v>726.0</v>
      </c>
      <c r="AH147" s="55">
        <v>719.0</v>
      </c>
      <c r="AI147" s="55">
        <v>713.0</v>
      </c>
      <c r="AJ147" s="55">
        <v>708.0</v>
      </c>
      <c r="AK147" s="55">
        <v>705.0</v>
      </c>
      <c r="AL147" s="55">
        <v>703.0</v>
      </c>
      <c r="AN147" s="53" t="s">
        <v>243</v>
      </c>
      <c r="AO147" s="54">
        <v>13.0</v>
      </c>
    </row>
    <row r="148" ht="14.25" customHeight="1">
      <c r="A148" s="47">
        <v>4.0</v>
      </c>
      <c r="B148" s="48">
        <v>22.0</v>
      </c>
      <c r="C148" s="55">
        <v>1055.0</v>
      </c>
      <c r="D148" s="55">
        <v>1055.0</v>
      </c>
      <c r="E148" s="55">
        <v>1053.0</v>
      </c>
      <c r="F148" s="55">
        <v>1050.0</v>
      </c>
      <c r="G148" s="55">
        <v>1046.0</v>
      </c>
      <c r="H148" s="55">
        <v>1041.0</v>
      </c>
      <c r="I148" s="55">
        <v>1034.0</v>
      </c>
      <c r="J148" s="55">
        <v>1027.0</v>
      </c>
      <c r="K148" s="55">
        <v>1018.0</v>
      </c>
      <c r="L148" s="55">
        <v>1009.0</v>
      </c>
      <c r="M148" s="55">
        <v>998.0</v>
      </c>
      <c r="N148" s="55">
        <v>987.0</v>
      </c>
      <c r="O148" s="55">
        <v>975.0</v>
      </c>
      <c r="P148" s="55">
        <v>962.0</v>
      </c>
      <c r="Q148" s="55">
        <v>948.0</v>
      </c>
      <c r="R148" s="55">
        <v>934.0</v>
      </c>
      <c r="S148" s="55">
        <v>919.0</v>
      </c>
      <c r="T148" s="55">
        <v>904.0</v>
      </c>
      <c r="U148" s="55">
        <v>888.0</v>
      </c>
      <c r="V148" s="55">
        <v>872.0</v>
      </c>
      <c r="W148" s="55">
        <v>856.0</v>
      </c>
      <c r="X148" s="55">
        <v>840.0</v>
      </c>
      <c r="Y148" s="55">
        <v>824.0</v>
      </c>
      <c r="Z148" s="55">
        <v>808.0</v>
      </c>
      <c r="AA148" s="55">
        <v>793.0</v>
      </c>
      <c r="AB148" s="55">
        <v>778.0</v>
      </c>
      <c r="AC148" s="55">
        <v>764.0</v>
      </c>
      <c r="AD148" s="55">
        <v>750.0</v>
      </c>
      <c r="AE148" s="55">
        <v>738.0</v>
      </c>
      <c r="AF148" s="55">
        <v>727.0</v>
      </c>
      <c r="AG148" s="55">
        <v>718.0</v>
      </c>
      <c r="AH148" s="55">
        <v>710.0</v>
      </c>
      <c r="AI148" s="55">
        <v>704.0</v>
      </c>
      <c r="AJ148" s="55">
        <v>699.0</v>
      </c>
      <c r="AK148" s="55">
        <v>696.0</v>
      </c>
      <c r="AL148" s="55">
        <v>693.0</v>
      </c>
      <c r="AN148" s="53" t="s">
        <v>244</v>
      </c>
      <c r="AO148" s="54">
        <v>13.0</v>
      </c>
    </row>
    <row r="149" ht="14.25" customHeight="1">
      <c r="A149" s="47">
        <v>4.0</v>
      </c>
      <c r="B149" s="48">
        <v>23.0</v>
      </c>
      <c r="C149" s="55">
        <v>1060.0</v>
      </c>
      <c r="D149" s="55">
        <v>1059.0</v>
      </c>
      <c r="E149" s="55">
        <v>1057.0</v>
      </c>
      <c r="F149" s="55">
        <v>1054.0</v>
      </c>
      <c r="G149" s="55">
        <v>1050.0</v>
      </c>
      <c r="H149" s="55">
        <v>1044.0</v>
      </c>
      <c r="I149" s="55">
        <v>1038.0</v>
      </c>
      <c r="J149" s="55">
        <v>1030.0</v>
      </c>
      <c r="K149" s="55">
        <v>1021.0</v>
      </c>
      <c r="L149" s="55">
        <v>1012.0</v>
      </c>
      <c r="M149" s="55">
        <v>1001.0</v>
      </c>
      <c r="N149" s="55">
        <v>989.0</v>
      </c>
      <c r="O149" s="55">
        <v>976.0</v>
      </c>
      <c r="P149" s="55">
        <v>963.0</v>
      </c>
      <c r="Q149" s="55">
        <v>949.0</v>
      </c>
      <c r="R149" s="55">
        <v>934.0</v>
      </c>
      <c r="S149" s="55">
        <v>919.0</v>
      </c>
      <c r="T149" s="55">
        <v>903.0</v>
      </c>
      <c r="U149" s="55">
        <v>887.0</v>
      </c>
      <c r="V149" s="55">
        <v>870.0</v>
      </c>
      <c r="W149" s="55">
        <v>854.0</v>
      </c>
      <c r="X149" s="55">
        <v>837.0</v>
      </c>
      <c r="Y149" s="55">
        <v>820.0</v>
      </c>
      <c r="Z149" s="55">
        <v>804.0</v>
      </c>
      <c r="AA149" s="55">
        <v>787.0</v>
      </c>
      <c r="AB149" s="55">
        <v>772.0</v>
      </c>
      <c r="AC149" s="55">
        <v>757.0</v>
      </c>
      <c r="AD149" s="55">
        <v>743.0</v>
      </c>
      <c r="AE149" s="55">
        <v>730.0</v>
      </c>
      <c r="AF149" s="55">
        <v>719.0</v>
      </c>
      <c r="AG149" s="55">
        <v>709.0</v>
      </c>
      <c r="AH149" s="55">
        <v>701.0</v>
      </c>
      <c r="AI149" s="55">
        <v>694.0</v>
      </c>
      <c r="AJ149" s="55">
        <v>690.0</v>
      </c>
      <c r="AK149" s="55">
        <v>686.0</v>
      </c>
      <c r="AL149" s="55">
        <v>683.0</v>
      </c>
      <c r="AN149" s="53" t="s">
        <v>245</v>
      </c>
      <c r="AO149" s="54">
        <v>13.0</v>
      </c>
    </row>
    <row r="150" ht="14.25" customHeight="1">
      <c r="A150" s="47">
        <v>4.0</v>
      </c>
      <c r="B150" s="48">
        <v>24.0</v>
      </c>
      <c r="C150" s="55">
        <v>1064.0</v>
      </c>
      <c r="D150" s="55">
        <v>1063.0</v>
      </c>
      <c r="E150" s="55">
        <v>1061.0</v>
      </c>
      <c r="F150" s="55">
        <v>1058.0</v>
      </c>
      <c r="G150" s="55">
        <v>1054.0</v>
      </c>
      <c r="H150" s="55">
        <v>1048.0</v>
      </c>
      <c r="I150" s="55">
        <v>1041.0</v>
      </c>
      <c r="J150" s="55">
        <v>1033.0</v>
      </c>
      <c r="K150" s="55">
        <v>1024.0</v>
      </c>
      <c r="L150" s="55">
        <v>1014.0</v>
      </c>
      <c r="M150" s="55">
        <v>1003.0</v>
      </c>
      <c r="N150" s="55">
        <v>991.0</v>
      </c>
      <c r="O150" s="55">
        <v>978.0</v>
      </c>
      <c r="P150" s="55">
        <v>964.0</v>
      </c>
      <c r="Q150" s="55">
        <v>949.0</v>
      </c>
      <c r="R150" s="55">
        <v>934.0</v>
      </c>
      <c r="S150" s="55">
        <v>918.0</v>
      </c>
      <c r="T150" s="55">
        <v>902.0</v>
      </c>
      <c r="U150" s="55">
        <v>885.0</v>
      </c>
      <c r="V150" s="55">
        <v>868.0</v>
      </c>
      <c r="W150" s="55">
        <v>851.0</v>
      </c>
      <c r="X150" s="55">
        <v>834.0</v>
      </c>
      <c r="Y150" s="55">
        <v>816.0</v>
      </c>
      <c r="Z150" s="55">
        <v>799.0</v>
      </c>
      <c r="AA150" s="55">
        <v>782.0</v>
      </c>
      <c r="AB150" s="55">
        <v>766.0</v>
      </c>
      <c r="AC150" s="55">
        <v>750.0</v>
      </c>
      <c r="AD150" s="55">
        <v>736.0</v>
      </c>
      <c r="AE150" s="55">
        <v>723.0</v>
      </c>
      <c r="AF150" s="55">
        <v>711.0</v>
      </c>
      <c r="AG150" s="55">
        <v>701.0</v>
      </c>
      <c r="AH150" s="55">
        <v>692.0</v>
      </c>
      <c r="AI150" s="55">
        <v>685.0</v>
      </c>
      <c r="AJ150" s="55">
        <v>680.0</v>
      </c>
      <c r="AK150" s="55">
        <v>676.0</v>
      </c>
      <c r="AL150" s="55">
        <v>673.0</v>
      </c>
      <c r="AN150" s="53" t="s">
        <v>246</v>
      </c>
      <c r="AO150" s="54">
        <v>13.0</v>
      </c>
    </row>
    <row r="151" ht="14.25" customHeight="1">
      <c r="A151" s="47">
        <v>4.0</v>
      </c>
      <c r="B151" s="48">
        <v>25.0</v>
      </c>
      <c r="C151" s="55">
        <v>1067.0</v>
      </c>
      <c r="D151" s="55">
        <v>1067.0</v>
      </c>
      <c r="E151" s="55">
        <v>1065.0</v>
      </c>
      <c r="F151" s="55">
        <v>1062.0</v>
      </c>
      <c r="G151" s="55">
        <v>1057.0</v>
      </c>
      <c r="H151" s="55">
        <v>1051.0</v>
      </c>
      <c r="I151" s="55">
        <v>1044.0</v>
      </c>
      <c r="J151" s="55">
        <v>1036.0</v>
      </c>
      <c r="K151" s="55">
        <v>1027.0</v>
      </c>
      <c r="L151" s="55">
        <v>1016.0</v>
      </c>
      <c r="M151" s="55">
        <v>1005.0</v>
      </c>
      <c r="N151" s="55">
        <v>992.0</v>
      </c>
      <c r="O151" s="55">
        <v>979.0</v>
      </c>
      <c r="P151" s="55">
        <v>965.0</v>
      </c>
      <c r="Q151" s="55">
        <v>949.0</v>
      </c>
      <c r="R151" s="55">
        <v>934.0</v>
      </c>
      <c r="S151" s="55">
        <v>918.0</v>
      </c>
      <c r="T151" s="55">
        <v>901.0</v>
      </c>
      <c r="U151" s="55">
        <v>883.0</v>
      </c>
      <c r="V151" s="55">
        <v>866.0</v>
      </c>
      <c r="W151" s="55">
        <v>848.0</v>
      </c>
      <c r="X151" s="55">
        <v>830.0</v>
      </c>
      <c r="Y151" s="55">
        <v>812.0</v>
      </c>
      <c r="Z151" s="55">
        <v>794.0</v>
      </c>
      <c r="AA151" s="55">
        <v>777.0</v>
      </c>
      <c r="AB151" s="55">
        <v>760.0</v>
      </c>
      <c r="AC151" s="55">
        <v>744.0</v>
      </c>
      <c r="AD151" s="55">
        <v>729.0</v>
      </c>
      <c r="AE151" s="55">
        <v>715.0</v>
      </c>
      <c r="AF151" s="55">
        <v>703.0</v>
      </c>
      <c r="AG151" s="55">
        <v>692.0</v>
      </c>
      <c r="AH151" s="55">
        <v>683.0</v>
      </c>
      <c r="AI151" s="55">
        <v>676.0</v>
      </c>
      <c r="AJ151" s="55">
        <v>670.0</v>
      </c>
      <c r="AK151" s="55">
        <v>666.0</v>
      </c>
      <c r="AL151" s="55">
        <v>664.0</v>
      </c>
      <c r="AN151" s="53" t="s">
        <v>247</v>
      </c>
      <c r="AO151" s="54">
        <v>13.0</v>
      </c>
    </row>
    <row r="152" ht="14.25" customHeight="1">
      <c r="A152" s="47">
        <v>4.0</v>
      </c>
      <c r="B152" s="48">
        <v>26.0</v>
      </c>
      <c r="C152" s="55">
        <v>1071.0</v>
      </c>
      <c r="D152" s="55">
        <v>1070.0</v>
      </c>
      <c r="E152" s="55">
        <v>1068.0</v>
      </c>
      <c r="F152" s="55">
        <v>1065.0</v>
      </c>
      <c r="G152" s="55">
        <v>1060.0</v>
      </c>
      <c r="H152" s="55">
        <v>1054.0</v>
      </c>
      <c r="I152" s="55">
        <v>1047.0</v>
      </c>
      <c r="J152" s="55">
        <v>1039.0</v>
      </c>
      <c r="K152" s="55">
        <v>1029.0</v>
      </c>
      <c r="L152" s="55">
        <v>1018.0</v>
      </c>
      <c r="M152" s="55">
        <v>1007.0</v>
      </c>
      <c r="N152" s="55">
        <v>994.0</v>
      </c>
      <c r="O152" s="55">
        <v>980.0</v>
      </c>
      <c r="P152" s="55">
        <v>965.0</v>
      </c>
      <c r="Q152" s="55">
        <v>950.0</v>
      </c>
      <c r="R152" s="55">
        <v>934.0</v>
      </c>
      <c r="S152" s="55">
        <v>917.0</v>
      </c>
      <c r="T152" s="55">
        <v>900.0</v>
      </c>
      <c r="U152" s="55">
        <v>882.0</v>
      </c>
      <c r="V152" s="55">
        <v>864.0</v>
      </c>
      <c r="W152" s="55">
        <v>845.0</v>
      </c>
      <c r="X152" s="55">
        <v>827.0</v>
      </c>
      <c r="Y152" s="55">
        <v>808.0</v>
      </c>
      <c r="Z152" s="55">
        <v>790.0</v>
      </c>
      <c r="AA152" s="55">
        <v>772.0</v>
      </c>
      <c r="AB152" s="55">
        <v>754.0</v>
      </c>
      <c r="AC152" s="55">
        <v>738.0</v>
      </c>
      <c r="AD152" s="55">
        <v>722.0</v>
      </c>
      <c r="AE152" s="55">
        <v>707.0</v>
      </c>
      <c r="AF152" s="55">
        <v>695.0</v>
      </c>
      <c r="AG152" s="55">
        <v>684.0</v>
      </c>
      <c r="AH152" s="55">
        <v>675.0</v>
      </c>
      <c r="AI152" s="55">
        <v>667.0</v>
      </c>
      <c r="AJ152" s="55">
        <v>661.0</v>
      </c>
      <c r="AK152" s="55">
        <v>657.0</v>
      </c>
      <c r="AL152" s="55">
        <v>654.0</v>
      </c>
      <c r="AN152" s="53" t="s">
        <v>248</v>
      </c>
      <c r="AO152" s="54">
        <v>13.0</v>
      </c>
    </row>
    <row r="153" ht="14.25" customHeight="1">
      <c r="A153" s="47">
        <v>4.0</v>
      </c>
      <c r="B153" s="48">
        <v>27.0</v>
      </c>
      <c r="C153" s="55">
        <v>1074.0</v>
      </c>
      <c r="D153" s="55">
        <v>1073.0</v>
      </c>
      <c r="E153" s="55">
        <v>1071.0</v>
      </c>
      <c r="F153" s="55">
        <v>1068.0</v>
      </c>
      <c r="G153" s="55">
        <v>1063.0</v>
      </c>
      <c r="H153" s="55">
        <v>1057.0</v>
      </c>
      <c r="I153" s="55">
        <v>1050.0</v>
      </c>
      <c r="J153" s="55">
        <v>1041.0</v>
      </c>
      <c r="K153" s="55">
        <v>1031.0</v>
      </c>
      <c r="L153" s="55">
        <v>1020.0</v>
      </c>
      <c r="M153" s="55">
        <v>1008.0</v>
      </c>
      <c r="N153" s="55">
        <v>995.0</v>
      </c>
      <c r="O153" s="55">
        <v>981.0</v>
      </c>
      <c r="P153" s="55">
        <v>965.0</v>
      </c>
      <c r="Q153" s="55">
        <v>950.0</v>
      </c>
      <c r="R153" s="55">
        <v>933.0</v>
      </c>
      <c r="S153" s="55">
        <v>916.0</v>
      </c>
      <c r="T153" s="55">
        <v>898.0</v>
      </c>
      <c r="U153" s="55">
        <v>880.0</v>
      </c>
      <c r="V153" s="55">
        <v>861.0</v>
      </c>
      <c r="W153" s="55">
        <v>842.0</v>
      </c>
      <c r="X153" s="55">
        <v>823.0</v>
      </c>
      <c r="Y153" s="55">
        <v>804.0</v>
      </c>
      <c r="Z153" s="55">
        <v>785.0</v>
      </c>
      <c r="AA153" s="55">
        <v>767.0</v>
      </c>
      <c r="AB153" s="55">
        <v>749.0</v>
      </c>
      <c r="AC153" s="55">
        <v>731.0</v>
      </c>
      <c r="AD153" s="55">
        <v>715.0</v>
      </c>
      <c r="AE153" s="55">
        <v>700.0</v>
      </c>
      <c r="AF153" s="55">
        <v>687.0</v>
      </c>
      <c r="AG153" s="55">
        <v>676.0</v>
      </c>
      <c r="AH153" s="55">
        <v>666.0</v>
      </c>
      <c r="AI153" s="55">
        <v>658.0</v>
      </c>
      <c r="AJ153" s="55">
        <v>652.0</v>
      </c>
      <c r="AK153" s="55">
        <v>647.0</v>
      </c>
      <c r="AL153" s="55">
        <v>645.0</v>
      </c>
      <c r="AN153" s="53" t="s">
        <v>249</v>
      </c>
      <c r="AO153" s="54">
        <v>13.0</v>
      </c>
    </row>
    <row r="154" ht="14.25" customHeight="1">
      <c r="A154" s="47">
        <v>4.0</v>
      </c>
      <c r="B154" s="48">
        <v>28.0</v>
      </c>
      <c r="C154" s="55">
        <v>1077.0</v>
      </c>
      <c r="D154" s="55">
        <v>1076.0</v>
      </c>
      <c r="E154" s="55">
        <v>1074.0</v>
      </c>
      <c r="F154" s="55">
        <v>1071.0</v>
      </c>
      <c r="G154" s="55">
        <v>1066.0</v>
      </c>
      <c r="H154" s="55">
        <v>1060.0</v>
      </c>
      <c r="I154" s="55">
        <v>1052.0</v>
      </c>
      <c r="J154" s="55">
        <v>1043.0</v>
      </c>
      <c r="K154" s="55">
        <v>1033.0</v>
      </c>
      <c r="L154" s="55">
        <v>1022.0</v>
      </c>
      <c r="M154" s="55">
        <v>1009.0</v>
      </c>
      <c r="N154" s="55">
        <v>996.0</v>
      </c>
      <c r="O154" s="55">
        <v>981.0</v>
      </c>
      <c r="P154" s="55">
        <v>966.0</v>
      </c>
      <c r="Q154" s="55">
        <v>950.0</v>
      </c>
      <c r="R154" s="55">
        <v>933.0</v>
      </c>
      <c r="S154" s="55">
        <v>915.0</v>
      </c>
      <c r="T154" s="55">
        <v>897.0</v>
      </c>
      <c r="U154" s="55">
        <v>878.0</v>
      </c>
      <c r="V154" s="55">
        <v>859.0</v>
      </c>
      <c r="W154" s="55">
        <v>840.0</v>
      </c>
      <c r="X154" s="55">
        <v>820.0</v>
      </c>
      <c r="Y154" s="55">
        <v>800.0</v>
      </c>
      <c r="Z154" s="55">
        <v>781.0</v>
      </c>
      <c r="AA154" s="55">
        <v>762.0</v>
      </c>
      <c r="AB154" s="55">
        <v>743.0</v>
      </c>
      <c r="AC154" s="55">
        <v>725.0</v>
      </c>
      <c r="AD154" s="55">
        <v>708.0</v>
      </c>
      <c r="AE154" s="55">
        <v>693.0</v>
      </c>
      <c r="AF154" s="55">
        <v>679.0</v>
      </c>
      <c r="AG154" s="55">
        <v>667.0</v>
      </c>
      <c r="AH154" s="55">
        <v>657.0</v>
      </c>
      <c r="AI154" s="55">
        <v>649.0</v>
      </c>
      <c r="AJ154" s="55">
        <v>642.0</v>
      </c>
      <c r="AK154" s="55">
        <v>638.0</v>
      </c>
      <c r="AL154" s="55">
        <v>635.0</v>
      </c>
      <c r="AN154" s="53" t="s">
        <v>250</v>
      </c>
      <c r="AO154" s="54">
        <v>13.0</v>
      </c>
    </row>
    <row r="155" ht="14.25" customHeight="1">
      <c r="A155" s="47">
        <v>4.0</v>
      </c>
      <c r="B155" s="48">
        <v>29.0</v>
      </c>
      <c r="C155" s="55">
        <v>1080.0</v>
      </c>
      <c r="D155" s="55">
        <v>1079.0</v>
      </c>
      <c r="E155" s="55">
        <v>1077.0</v>
      </c>
      <c r="F155" s="55">
        <v>1073.0</v>
      </c>
      <c r="G155" s="55">
        <v>1068.0</v>
      </c>
      <c r="H155" s="55">
        <v>1062.0</v>
      </c>
      <c r="I155" s="55">
        <v>1054.0</v>
      </c>
      <c r="J155" s="55">
        <v>1045.0</v>
      </c>
      <c r="K155" s="55">
        <v>1035.0</v>
      </c>
      <c r="L155" s="55">
        <v>1023.0</v>
      </c>
      <c r="M155" s="55">
        <v>1011.0</v>
      </c>
      <c r="N155" s="55">
        <v>997.0</v>
      </c>
      <c r="O155" s="55">
        <v>982.0</v>
      </c>
      <c r="P155" s="55">
        <v>966.0</v>
      </c>
      <c r="Q155" s="55">
        <v>949.0</v>
      </c>
      <c r="R155" s="55">
        <v>932.0</v>
      </c>
      <c r="S155" s="55">
        <v>914.0</v>
      </c>
      <c r="T155" s="55">
        <v>895.0</v>
      </c>
      <c r="U155" s="55">
        <v>876.0</v>
      </c>
      <c r="V155" s="55">
        <v>856.0</v>
      </c>
      <c r="W155" s="55">
        <v>836.0</v>
      </c>
      <c r="X155" s="55">
        <v>816.0</v>
      </c>
      <c r="Y155" s="55">
        <v>796.0</v>
      </c>
      <c r="Z155" s="55">
        <v>776.0</v>
      </c>
      <c r="AA155" s="55">
        <v>757.0</v>
      </c>
      <c r="AB155" s="55">
        <v>737.0</v>
      </c>
      <c r="AC155" s="55">
        <v>719.0</v>
      </c>
      <c r="AD155" s="55">
        <v>701.0</v>
      </c>
      <c r="AE155" s="55">
        <v>685.0</v>
      </c>
      <c r="AF155" s="55">
        <v>671.0</v>
      </c>
      <c r="AG155" s="55">
        <v>659.0</v>
      </c>
      <c r="AH155" s="55">
        <v>648.0</v>
      </c>
      <c r="AI155" s="55">
        <v>640.0</v>
      </c>
      <c r="AJ155" s="55">
        <v>633.0</v>
      </c>
      <c r="AK155" s="55">
        <v>628.0</v>
      </c>
      <c r="AL155" s="55">
        <v>625.0</v>
      </c>
      <c r="AN155" s="53" t="s">
        <v>251</v>
      </c>
      <c r="AO155" s="54">
        <v>13.0</v>
      </c>
    </row>
    <row r="156" ht="14.25" customHeight="1">
      <c r="A156" s="47">
        <v>4.0</v>
      </c>
      <c r="B156" s="48">
        <v>30.0</v>
      </c>
      <c r="C156" s="55">
        <v>1082.0</v>
      </c>
      <c r="D156" s="55">
        <v>1081.0</v>
      </c>
      <c r="E156" s="55">
        <v>1079.0</v>
      </c>
      <c r="F156" s="55">
        <v>1076.0</v>
      </c>
      <c r="G156" s="55">
        <v>1071.0</v>
      </c>
      <c r="H156" s="55">
        <v>1064.0</v>
      </c>
      <c r="I156" s="55">
        <v>1056.0</v>
      </c>
      <c r="J156" s="55">
        <v>1047.0</v>
      </c>
      <c r="K156" s="55">
        <v>1036.0</v>
      </c>
      <c r="L156" s="55">
        <v>1025.0</v>
      </c>
      <c r="M156" s="55">
        <v>1011.0</v>
      </c>
      <c r="N156" s="55">
        <v>997.0</v>
      </c>
      <c r="O156" s="55">
        <v>982.0</v>
      </c>
      <c r="P156" s="55">
        <v>966.0</v>
      </c>
      <c r="Q156" s="55">
        <v>949.0</v>
      </c>
      <c r="R156" s="55">
        <v>931.0</v>
      </c>
      <c r="S156" s="55">
        <v>913.0</v>
      </c>
      <c r="T156" s="55">
        <v>894.0</v>
      </c>
      <c r="U156" s="55">
        <v>874.0</v>
      </c>
      <c r="V156" s="55">
        <v>854.0</v>
      </c>
      <c r="W156" s="55">
        <v>833.0</v>
      </c>
      <c r="X156" s="55">
        <v>813.0</v>
      </c>
      <c r="Y156" s="55">
        <v>792.0</v>
      </c>
      <c r="Z156" s="55">
        <v>772.0</v>
      </c>
      <c r="AA156" s="55">
        <v>751.0</v>
      </c>
      <c r="AB156" s="55">
        <v>731.0</v>
      </c>
      <c r="AC156" s="55">
        <v>713.0</v>
      </c>
      <c r="AD156" s="55">
        <v>694.0</v>
      </c>
      <c r="AE156" s="55">
        <v>678.0</v>
      </c>
      <c r="AF156" s="55">
        <v>663.0</v>
      </c>
      <c r="AG156" s="55">
        <v>650.0</v>
      </c>
      <c r="AH156" s="55">
        <v>640.0</v>
      </c>
      <c r="AI156" s="55">
        <v>631.0</v>
      </c>
      <c r="AJ156" s="55">
        <v>624.0</v>
      </c>
      <c r="AK156" s="55">
        <v>619.0</v>
      </c>
      <c r="AL156" s="55">
        <v>616.0</v>
      </c>
      <c r="AN156" s="53" t="s">
        <v>252</v>
      </c>
      <c r="AO156" s="54">
        <v>13.0</v>
      </c>
    </row>
    <row r="157" ht="14.25" customHeight="1">
      <c r="A157" s="47">
        <v>4.0</v>
      </c>
      <c r="B157" s="48">
        <v>31.0</v>
      </c>
      <c r="C157" s="55">
        <v>1084.0</v>
      </c>
      <c r="D157" s="55">
        <v>1084.0</v>
      </c>
      <c r="E157" s="55">
        <v>1081.0</v>
      </c>
      <c r="F157" s="55">
        <v>1078.0</v>
      </c>
      <c r="G157" s="55">
        <v>1073.0</v>
      </c>
      <c r="H157" s="55">
        <v>1066.0</v>
      </c>
      <c r="I157" s="55">
        <v>1058.0</v>
      </c>
      <c r="J157" s="55">
        <v>1048.0</v>
      </c>
      <c r="K157" s="55">
        <v>1038.0</v>
      </c>
      <c r="L157" s="55">
        <v>1026.0</v>
      </c>
      <c r="M157" s="55">
        <v>1012.0</v>
      </c>
      <c r="N157" s="55">
        <v>998.0</v>
      </c>
      <c r="O157" s="55">
        <v>982.0</v>
      </c>
      <c r="P157" s="55">
        <v>966.0</v>
      </c>
      <c r="Q157" s="55">
        <v>949.0</v>
      </c>
      <c r="R157" s="55">
        <v>930.0</v>
      </c>
      <c r="S157" s="55">
        <v>912.0</v>
      </c>
      <c r="T157" s="55">
        <v>892.0</v>
      </c>
      <c r="U157" s="55">
        <v>872.0</v>
      </c>
      <c r="V157" s="55">
        <v>851.0</v>
      </c>
      <c r="W157" s="55">
        <v>831.0</v>
      </c>
      <c r="X157" s="55">
        <v>809.0</v>
      </c>
      <c r="Y157" s="55">
        <v>788.0</v>
      </c>
      <c r="Z157" s="55">
        <v>767.0</v>
      </c>
      <c r="AA157" s="55">
        <v>746.0</v>
      </c>
      <c r="AB157" s="55">
        <v>726.0</v>
      </c>
      <c r="AC157" s="55">
        <v>706.0</v>
      </c>
      <c r="AD157" s="55">
        <v>688.0</v>
      </c>
      <c r="AE157" s="55">
        <v>671.0</v>
      </c>
      <c r="AF157" s="55">
        <v>655.0</v>
      </c>
      <c r="AG157" s="55">
        <v>642.0</v>
      </c>
      <c r="AH157" s="55">
        <v>631.0</v>
      </c>
      <c r="AI157" s="55">
        <v>622.0</v>
      </c>
      <c r="AJ157" s="55">
        <v>615.0</v>
      </c>
      <c r="AK157" s="55">
        <v>609.0</v>
      </c>
      <c r="AL157" s="55">
        <v>606.0</v>
      </c>
      <c r="AN157" s="53" t="s">
        <v>253</v>
      </c>
      <c r="AO157" s="54">
        <v>13.0</v>
      </c>
    </row>
    <row r="158" ht="14.25" customHeight="1">
      <c r="A158" s="47">
        <v>4.0</v>
      </c>
      <c r="B158" s="48">
        <v>32.0</v>
      </c>
      <c r="C158" s="55">
        <v>1086.0</v>
      </c>
      <c r="D158" s="55">
        <v>1086.0</v>
      </c>
      <c r="E158" s="55">
        <v>1083.0</v>
      </c>
      <c r="F158" s="55">
        <v>1080.0</v>
      </c>
      <c r="G158" s="55">
        <v>1074.0</v>
      </c>
      <c r="H158" s="55">
        <v>1068.0</v>
      </c>
      <c r="I158" s="55">
        <v>1059.0</v>
      </c>
      <c r="J158" s="55">
        <v>1050.0</v>
      </c>
      <c r="K158" s="55">
        <v>1039.0</v>
      </c>
      <c r="L158" s="55">
        <v>1027.0</v>
      </c>
      <c r="M158" s="55">
        <v>1013.0</v>
      </c>
      <c r="N158" s="55">
        <v>998.0</v>
      </c>
      <c r="O158" s="55">
        <v>982.0</v>
      </c>
      <c r="P158" s="55">
        <v>966.0</v>
      </c>
      <c r="Q158" s="55">
        <v>948.0</v>
      </c>
      <c r="R158" s="55">
        <v>929.0</v>
      </c>
      <c r="S158" s="55">
        <v>910.0</v>
      </c>
      <c r="T158" s="55">
        <v>890.0</v>
      </c>
      <c r="U158" s="55">
        <v>870.0</v>
      </c>
      <c r="V158" s="55">
        <v>849.0</v>
      </c>
      <c r="W158" s="55">
        <v>827.0</v>
      </c>
      <c r="X158" s="55">
        <v>805.0</v>
      </c>
      <c r="Y158" s="55">
        <v>784.0</v>
      </c>
      <c r="Z158" s="55">
        <v>763.0</v>
      </c>
      <c r="AA158" s="55">
        <v>741.0</v>
      </c>
      <c r="AB158" s="55">
        <v>720.0</v>
      </c>
      <c r="AC158" s="55">
        <v>700.0</v>
      </c>
      <c r="AD158" s="55">
        <v>681.0</v>
      </c>
      <c r="AE158" s="55">
        <v>663.0</v>
      </c>
      <c r="AF158" s="55">
        <v>648.0</v>
      </c>
      <c r="AG158" s="55">
        <v>634.0</v>
      </c>
      <c r="AH158" s="55">
        <v>622.0</v>
      </c>
      <c r="AI158" s="55">
        <v>613.0</v>
      </c>
      <c r="AJ158" s="55">
        <v>605.0</v>
      </c>
      <c r="AK158" s="55">
        <v>600.0</v>
      </c>
      <c r="AL158" s="55">
        <v>597.0</v>
      </c>
      <c r="AN158" s="53" t="s">
        <v>254</v>
      </c>
      <c r="AO158" s="54">
        <v>13.0</v>
      </c>
    </row>
    <row r="159" ht="14.25" customHeight="1">
      <c r="A159" s="47">
        <v>4.0</v>
      </c>
      <c r="B159" s="48">
        <v>33.0</v>
      </c>
      <c r="C159" s="55">
        <v>1088.0</v>
      </c>
      <c r="D159" s="55">
        <v>1087.0</v>
      </c>
      <c r="E159" s="55">
        <v>1085.0</v>
      </c>
      <c r="F159" s="55">
        <v>1081.0</v>
      </c>
      <c r="G159" s="55">
        <v>1076.0</v>
      </c>
      <c r="H159" s="55">
        <v>1069.0</v>
      </c>
      <c r="I159" s="55">
        <v>1061.0</v>
      </c>
      <c r="J159" s="55">
        <v>1051.0</v>
      </c>
      <c r="K159" s="55">
        <v>1040.0</v>
      </c>
      <c r="L159" s="55">
        <v>1027.0</v>
      </c>
      <c r="M159" s="55">
        <v>1013.0</v>
      </c>
      <c r="N159" s="55">
        <v>998.0</v>
      </c>
      <c r="O159" s="55">
        <v>982.0</v>
      </c>
      <c r="P159" s="55">
        <v>965.0</v>
      </c>
      <c r="Q159" s="55">
        <v>947.0</v>
      </c>
      <c r="R159" s="55">
        <v>928.0</v>
      </c>
      <c r="S159" s="55">
        <v>908.0</v>
      </c>
      <c r="T159" s="55">
        <v>888.0</v>
      </c>
      <c r="U159" s="55">
        <v>867.0</v>
      </c>
      <c r="V159" s="55">
        <v>846.0</v>
      </c>
      <c r="W159" s="55">
        <v>824.0</v>
      </c>
      <c r="X159" s="55">
        <v>802.0</v>
      </c>
      <c r="Y159" s="55">
        <v>780.0</v>
      </c>
      <c r="Z159" s="55">
        <v>758.0</v>
      </c>
      <c r="AA159" s="55">
        <v>736.0</v>
      </c>
      <c r="AB159" s="55">
        <v>715.0</v>
      </c>
      <c r="AC159" s="55">
        <v>694.0</v>
      </c>
      <c r="AD159" s="55">
        <v>674.0</v>
      </c>
      <c r="AE159" s="55">
        <v>656.0</v>
      </c>
      <c r="AF159" s="55">
        <v>640.0</v>
      </c>
      <c r="AG159" s="55">
        <v>626.0</v>
      </c>
      <c r="AH159" s="55">
        <v>614.0</v>
      </c>
      <c r="AI159" s="55">
        <v>604.0</v>
      </c>
      <c r="AJ159" s="55">
        <v>596.0</v>
      </c>
      <c r="AK159" s="55">
        <v>591.0</v>
      </c>
      <c r="AL159" s="55">
        <v>587.0</v>
      </c>
      <c r="AN159" s="53" t="s">
        <v>255</v>
      </c>
      <c r="AO159" s="54">
        <v>13.0</v>
      </c>
    </row>
    <row r="160" ht="14.25" customHeight="1">
      <c r="A160" s="47">
        <v>4.0</v>
      </c>
      <c r="B160" s="48">
        <v>34.0</v>
      </c>
      <c r="C160" s="55">
        <v>1089.0</v>
      </c>
      <c r="D160" s="55">
        <v>1089.0</v>
      </c>
      <c r="E160" s="55">
        <v>1086.0</v>
      </c>
      <c r="F160" s="55">
        <v>1082.0</v>
      </c>
      <c r="G160" s="55">
        <v>1077.0</v>
      </c>
      <c r="H160" s="55">
        <v>1070.0</v>
      </c>
      <c r="I160" s="55">
        <v>1062.0</v>
      </c>
      <c r="J160" s="55">
        <v>1052.0</v>
      </c>
      <c r="K160" s="55">
        <v>1040.0</v>
      </c>
      <c r="L160" s="55">
        <v>1027.0</v>
      </c>
      <c r="M160" s="55">
        <v>1013.0</v>
      </c>
      <c r="N160" s="55">
        <v>998.0</v>
      </c>
      <c r="O160" s="55">
        <v>982.0</v>
      </c>
      <c r="P160" s="55">
        <v>964.0</v>
      </c>
      <c r="Q160" s="55">
        <v>946.0</v>
      </c>
      <c r="R160" s="55">
        <v>927.0</v>
      </c>
      <c r="S160" s="55">
        <v>907.0</v>
      </c>
      <c r="T160" s="55">
        <v>886.0</v>
      </c>
      <c r="U160" s="55">
        <v>864.0</v>
      </c>
      <c r="V160" s="55">
        <v>843.0</v>
      </c>
      <c r="W160" s="55">
        <v>821.0</v>
      </c>
      <c r="X160" s="55">
        <v>798.0</v>
      </c>
      <c r="Y160" s="55">
        <v>776.0</v>
      </c>
      <c r="Z160" s="55">
        <v>753.0</v>
      </c>
      <c r="AA160" s="55">
        <v>731.0</v>
      </c>
      <c r="AB160" s="55">
        <v>709.0</v>
      </c>
      <c r="AC160" s="55">
        <v>688.0</v>
      </c>
      <c r="AD160" s="55">
        <v>668.0</v>
      </c>
      <c r="AE160" s="55">
        <v>649.0</v>
      </c>
      <c r="AF160" s="55">
        <v>632.0</v>
      </c>
      <c r="AG160" s="55">
        <v>618.0</v>
      </c>
      <c r="AH160" s="55">
        <v>605.0</v>
      </c>
      <c r="AI160" s="55">
        <v>595.0</v>
      </c>
      <c r="AJ160" s="55">
        <v>587.0</v>
      </c>
      <c r="AK160" s="55">
        <v>581.0</v>
      </c>
      <c r="AL160" s="55">
        <v>578.0</v>
      </c>
      <c r="AN160" s="53" t="s">
        <v>256</v>
      </c>
      <c r="AO160" s="54">
        <v>13.0</v>
      </c>
    </row>
    <row r="161" ht="14.25" customHeight="1">
      <c r="A161" s="47">
        <v>4.0</v>
      </c>
      <c r="B161" s="48">
        <v>35.0</v>
      </c>
      <c r="C161" s="55">
        <v>1091.0</v>
      </c>
      <c r="D161" s="55">
        <v>1090.0</v>
      </c>
      <c r="E161" s="55">
        <v>1088.0</v>
      </c>
      <c r="F161" s="55">
        <v>1084.0</v>
      </c>
      <c r="G161" s="55">
        <v>1078.0</v>
      </c>
      <c r="H161" s="55">
        <v>1071.0</v>
      </c>
      <c r="I161" s="55">
        <v>1062.0</v>
      </c>
      <c r="J161" s="55">
        <v>1052.0</v>
      </c>
      <c r="K161" s="55">
        <v>1041.0</v>
      </c>
      <c r="L161" s="55">
        <v>1028.0</v>
      </c>
      <c r="M161" s="55">
        <v>1013.0</v>
      </c>
      <c r="N161" s="55">
        <v>998.0</v>
      </c>
      <c r="O161" s="55">
        <v>981.0</v>
      </c>
      <c r="P161" s="55">
        <v>963.0</v>
      </c>
      <c r="Q161" s="55">
        <v>945.0</v>
      </c>
      <c r="R161" s="55">
        <v>925.0</v>
      </c>
      <c r="S161" s="55">
        <v>905.0</v>
      </c>
      <c r="T161" s="55">
        <v>884.0</v>
      </c>
      <c r="U161" s="55">
        <v>862.0</v>
      </c>
      <c r="V161" s="55">
        <v>840.0</v>
      </c>
      <c r="W161" s="55">
        <v>817.0</v>
      </c>
      <c r="X161" s="55">
        <v>795.0</v>
      </c>
      <c r="Y161" s="55">
        <v>772.0</v>
      </c>
      <c r="Z161" s="55">
        <v>749.0</v>
      </c>
      <c r="AA161" s="55">
        <v>726.0</v>
      </c>
      <c r="AB161" s="55">
        <v>704.0</v>
      </c>
      <c r="AC161" s="55">
        <v>682.0</v>
      </c>
      <c r="AD161" s="55">
        <v>662.0</v>
      </c>
      <c r="AE161" s="55">
        <v>642.0</v>
      </c>
      <c r="AF161" s="55">
        <v>625.0</v>
      </c>
      <c r="AG161" s="55">
        <v>610.0</v>
      </c>
      <c r="AH161" s="55">
        <v>597.0</v>
      </c>
      <c r="AI161" s="55">
        <v>586.0</v>
      </c>
      <c r="AJ161" s="55">
        <v>578.0</v>
      </c>
      <c r="AK161" s="55">
        <v>572.0</v>
      </c>
      <c r="AL161" s="55">
        <v>568.0</v>
      </c>
      <c r="AN161" s="53" t="s">
        <v>257</v>
      </c>
      <c r="AO161" s="54">
        <v>13.0</v>
      </c>
    </row>
    <row r="162" ht="14.25" customHeight="1">
      <c r="A162" s="47">
        <v>4.0</v>
      </c>
      <c r="B162" s="48">
        <v>36.0</v>
      </c>
      <c r="C162" s="55">
        <v>1092.0</v>
      </c>
      <c r="D162" s="55">
        <v>1091.0</v>
      </c>
      <c r="E162" s="55">
        <v>1088.0</v>
      </c>
      <c r="F162" s="55">
        <v>1084.0</v>
      </c>
      <c r="G162" s="55">
        <v>1079.0</v>
      </c>
      <c r="H162" s="55">
        <v>1072.0</v>
      </c>
      <c r="I162" s="55">
        <v>1063.0</v>
      </c>
      <c r="J162" s="55">
        <v>1053.0</v>
      </c>
      <c r="K162" s="55">
        <v>1041.0</v>
      </c>
      <c r="L162" s="55">
        <v>1028.0</v>
      </c>
      <c r="M162" s="55">
        <v>1013.0</v>
      </c>
      <c r="N162" s="55">
        <v>997.0</v>
      </c>
      <c r="O162" s="55">
        <v>980.0</v>
      </c>
      <c r="P162" s="55">
        <v>962.0</v>
      </c>
      <c r="Q162" s="55">
        <v>943.0</v>
      </c>
      <c r="R162" s="55">
        <v>923.0</v>
      </c>
      <c r="S162" s="55">
        <v>903.0</v>
      </c>
      <c r="T162" s="55">
        <v>881.0</v>
      </c>
      <c r="U162" s="55">
        <v>859.0</v>
      </c>
      <c r="V162" s="55">
        <v>837.0</v>
      </c>
      <c r="W162" s="55">
        <v>814.0</v>
      </c>
      <c r="X162" s="55">
        <v>791.0</v>
      </c>
      <c r="Y162" s="55">
        <v>767.0</v>
      </c>
      <c r="Z162" s="55">
        <v>744.0</v>
      </c>
      <c r="AA162" s="55">
        <v>721.0</v>
      </c>
      <c r="AB162" s="55">
        <v>698.0</v>
      </c>
      <c r="AC162" s="55">
        <v>676.0</v>
      </c>
      <c r="AD162" s="55">
        <v>655.0</v>
      </c>
      <c r="AE162" s="55">
        <v>635.0</v>
      </c>
      <c r="AF162" s="55">
        <v>617.0</v>
      </c>
      <c r="AG162" s="55">
        <v>602.0</v>
      </c>
      <c r="AH162" s="55">
        <v>588.0</v>
      </c>
      <c r="AI162" s="55">
        <v>577.0</v>
      </c>
      <c r="AJ162" s="55">
        <v>569.0</v>
      </c>
      <c r="AK162" s="55">
        <v>563.0</v>
      </c>
      <c r="AL162" s="55">
        <v>558.0</v>
      </c>
      <c r="AN162" s="53" t="s">
        <v>258</v>
      </c>
      <c r="AO162" s="54">
        <v>13.0</v>
      </c>
    </row>
    <row r="163" ht="14.25" customHeight="1">
      <c r="A163" s="47">
        <v>4.0</v>
      </c>
      <c r="B163" s="48">
        <v>37.0</v>
      </c>
      <c r="C163" s="55">
        <v>1092.0</v>
      </c>
      <c r="D163" s="55">
        <v>1091.0</v>
      </c>
      <c r="E163" s="55">
        <v>1089.0</v>
      </c>
      <c r="F163" s="55">
        <v>1085.0</v>
      </c>
      <c r="G163" s="55">
        <v>1079.0</v>
      </c>
      <c r="H163" s="55">
        <v>1072.0</v>
      </c>
      <c r="I163" s="55">
        <v>1063.0</v>
      </c>
      <c r="J163" s="55">
        <v>1053.0</v>
      </c>
      <c r="K163" s="55">
        <v>1041.0</v>
      </c>
      <c r="L163" s="55">
        <v>1027.0</v>
      </c>
      <c r="M163" s="55">
        <v>1013.0</v>
      </c>
      <c r="N163" s="55">
        <v>997.0</v>
      </c>
      <c r="O163" s="55">
        <v>980.0</v>
      </c>
      <c r="P163" s="55">
        <v>961.0</v>
      </c>
      <c r="Q163" s="55">
        <v>942.0</v>
      </c>
      <c r="R163" s="55">
        <v>922.0</v>
      </c>
      <c r="S163" s="55">
        <v>901.0</v>
      </c>
      <c r="T163" s="55">
        <v>879.0</v>
      </c>
      <c r="U163" s="55">
        <v>856.0</v>
      </c>
      <c r="V163" s="55">
        <v>834.0</v>
      </c>
      <c r="W163" s="55">
        <v>810.0</v>
      </c>
      <c r="X163" s="55">
        <v>787.0</v>
      </c>
      <c r="Y163" s="55">
        <v>763.0</v>
      </c>
      <c r="Z163" s="55">
        <v>739.0</v>
      </c>
      <c r="AA163" s="55">
        <v>716.0</v>
      </c>
      <c r="AB163" s="55">
        <v>693.0</v>
      </c>
      <c r="AC163" s="55">
        <v>670.0</v>
      </c>
      <c r="AD163" s="55">
        <v>649.0</v>
      </c>
      <c r="AE163" s="55">
        <v>628.0</v>
      </c>
      <c r="AF163" s="55">
        <v>610.0</v>
      </c>
      <c r="AG163" s="55">
        <v>594.0</v>
      </c>
      <c r="AH163" s="55">
        <v>580.0</v>
      </c>
      <c r="AI163" s="55">
        <v>569.0</v>
      </c>
      <c r="AJ163" s="55">
        <v>560.0</v>
      </c>
      <c r="AK163" s="55">
        <v>554.0</v>
      </c>
      <c r="AL163" s="55">
        <v>549.0</v>
      </c>
      <c r="AN163" s="53" t="s">
        <v>259</v>
      </c>
      <c r="AO163" s="54">
        <v>13.0</v>
      </c>
    </row>
    <row r="164" ht="14.25" customHeight="1">
      <c r="A164" s="47">
        <v>4.0</v>
      </c>
      <c r="B164" s="48">
        <v>38.0</v>
      </c>
      <c r="C164" s="55">
        <v>1093.0</v>
      </c>
      <c r="D164" s="55">
        <v>1092.0</v>
      </c>
      <c r="E164" s="55">
        <v>1089.0</v>
      </c>
      <c r="F164" s="55">
        <v>1085.0</v>
      </c>
      <c r="G164" s="55">
        <v>1080.0</v>
      </c>
      <c r="H164" s="55">
        <v>1072.0</v>
      </c>
      <c r="I164" s="55">
        <v>1063.0</v>
      </c>
      <c r="J164" s="55">
        <v>1053.0</v>
      </c>
      <c r="K164" s="55">
        <v>1041.0</v>
      </c>
      <c r="L164" s="55">
        <v>1027.0</v>
      </c>
      <c r="M164" s="55">
        <v>1012.0</v>
      </c>
      <c r="N164" s="55">
        <v>996.0</v>
      </c>
      <c r="O164" s="55">
        <v>978.0</v>
      </c>
      <c r="P164" s="55">
        <v>960.0</v>
      </c>
      <c r="Q164" s="55">
        <v>940.0</v>
      </c>
      <c r="R164" s="55">
        <v>920.0</v>
      </c>
      <c r="S164" s="55">
        <v>898.0</v>
      </c>
      <c r="T164" s="55">
        <v>876.0</v>
      </c>
      <c r="U164" s="55">
        <v>854.0</v>
      </c>
      <c r="V164" s="55">
        <v>830.0</v>
      </c>
      <c r="W164" s="55">
        <v>807.0</v>
      </c>
      <c r="X164" s="55">
        <v>783.0</v>
      </c>
      <c r="Y164" s="55">
        <v>759.0</v>
      </c>
      <c r="Z164" s="55">
        <v>735.0</v>
      </c>
      <c r="AA164" s="55">
        <v>711.0</v>
      </c>
      <c r="AB164" s="55">
        <v>687.0</v>
      </c>
      <c r="AC164" s="55">
        <v>665.0</v>
      </c>
      <c r="AD164" s="55">
        <v>642.0</v>
      </c>
      <c r="AE164" s="55">
        <v>622.0</v>
      </c>
      <c r="AF164" s="55">
        <v>602.0</v>
      </c>
      <c r="AG164" s="55">
        <v>586.0</v>
      </c>
      <c r="AH164" s="55">
        <v>572.0</v>
      </c>
      <c r="AI164" s="55">
        <v>560.0</v>
      </c>
      <c r="AJ164" s="55">
        <v>551.0</v>
      </c>
      <c r="AK164" s="55">
        <v>544.0</v>
      </c>
      <c r="AL164" s="55">
        <v>540.0</v>
      </c>
      <c r="AN164" s="53" t="s">
        <v>260</v>
      </c>
      <c r="AO164" s="54">
        <v>13.0</v>
      </c>
    </row>
    <row r="165" ht="14.25" customHeight="1">
      <c r="A165" s="47">
        <v>4.0</v>
      </c>
      <c r="B165" s="48">
        <v>39.0</v>
      </c>
      <c r="C165" s="55">
        <v>1093.0</v>
      </c>
      <c r="D165" s="55">
        <v>1092.0</v>
      </c>
      <c r="E165" s="55">
        <v>1089.0</v>
      </c>
      <c r="F165" s="55">
        <v>1085.0</v>
      </c>
      <c r="G165" s="55">
        <v>1080.0</v>
      </c>
      <c r="H165" s="55">
        <v>1072.0</v>
      </c>
      <c r="I165" s="55">
        <v>1063.0</v>
      </c>
      <c r="J165" s="55">
        <v>1052.0</v>
      </c>
      <c r="K165" s="55">
        <v>1040.0</v>
      </c>
      <c r="L165" s="55">
        <v>1026.0</v>
      </c>
      <c r="M165" s="55">
        <v>1011.0</v>
      </c>
      <c r="N165" s="55">
        <v>995.0</v>
      </c>
      <c r="O165" s="55">
        <v>977.0</v>
      </c>
      <c r="P165" s="55">
        <v>958.0</v>
      </c>
      <c r="Q165" s="55">
        <v>938.0</v>
      </c>
      <c r="R165" s="55">
        <v>917.0</v>
      </c>
      <c r="S165" s="55">
        <v>896.0</v>
      </c>
      <c r="T165" s="55">
        <v>874.0</v>
      </c>
      <c r="U165" s="55">
        <v>851.0</v>
      </c>
      <c r="V165" s="55">
        <v>827.0</v>
      </c>
      <c r="W165" s="55">
        <v>803.0</v>
      </c>
      <c r="X165" s="55">
        <v>779.0</v>
      </c>
      <c r="Y165" s="55">
        <v>754.0</v>
      </c>
      <c r="Z165" s="55">
        <v>730.0</v>
      </c>
      <c r="AA165" s="55">
        <v>706.0</v>
      </c>
      <c r="AB165" s="55">
        <v>682.0</v>
      </c>
      <c r="AC165" s="55">
        <v>658.0</v>
      </c>
      <c r="AD165" s="55">
        <v>636.0</v>
      </c>
      <c r="AE165" s="55">
        <v>615.0</v>
      </c>
      <c r="AF165" s="55">
        <v>595.0</v>
      </c>
      <c r="AG165" s="55">
        <v>578.0</v>
      </c>
      <c r="AH165" s="55">
        <v>564.0</v>
      </c>
      <c r="AI165" s="55">
        <v>551.0</v>
      </c>
      <c r="AJ165" s="55">
        <v>542.0</v>
      </c>
      <c r="AK165" s="55">
        <v>536.0</v>
      </c>
      <c r="AL165" s="55">
        <v>531.0</v>
      </c>
      <c r="AN165" s="53" t="s">
        <v>261</v>
      </c>
      <c r="AO165" s="54">
        <v>13.0</v>
      </c>
    </row>
    <row r="166" ht="14.25" customHeight="1">
      <c r="A166" s="47">
        <v>4.0</v>
      </c>
      <c r="B166" s="48">
        <v>40.0</v>
      </c>
      <c r="C166" s="55">
        <v>1093.0</v>
      </c>
      <c r="D166" s="55">
        <v>1092.0</v>
      </c>
      <c r="E166" s="55">
        <v>1089.0</v>
      </c>
      <c r="F166" s="55">
        <v>1085.0</v>
      </c>
      <c r="G166" s="55">
        <v>1079.0</v>
      </c>
      <c r="H166" s="55">
        <v>1072.0</v>
      </c>
      <c r="I166" s="55">
        <v>1063.0</v>
      </c>
      <c r="J166" s="55">
        <v>1052.0</v>
      </c>
      <c r="K166" s="55">
        <v>1039.0</v>
      </c>
      <c r="L166" s="55">
        <v>1025.0</v>
      </c>
      <c r="M166" s="55">
        <v>1010.0</v>
      </c>
      <c r="N166" s="55">
        <v>993.0</v>
      </c>
      <c r="O166" s="55">
        <v>975.0</v>
      </c>
      <c r="P166" s="55">
        <v>956.0</v>
      </c>
      <c r="Q166" s="55">
        <v>936.0</v>
      </c>
      <c r="R166" s="55">
        <v>915.0</v>
      </c>
      <c r="S166" s="55">
        <v>893.0</v>
      </c>
      <c r="T166" s="55">
        <v>871.0</v>
      </c>
      <c r="U166" s="55">
        <v>847.0</v>
      </c>
      <c r="V166" s="55">
        <v>823.0</v>
      </c>
      <c r="W166" s="55">
        <v>799.0</v>
      </c>
      <c r="X166" s="55">
        <v>774.0</v>
      </c>
      <c r="Y166" s="55">
        <v>750.0</v>
      </c>
      <c r="Z166" s="55">
        <v>725.0</v>
      </c>
      <c r="AA166" s="55">
        <v>701.0</v>
      </c>
      <c r="AB166" s="55">
        <v>676.0</v>
      </c>
      <c r="AC166" s="55">
        <v>653.0</v>
      </c>
      <c r="AD166" s="55">
        <v>630.0</v>
      </c>
      <c r="AE166" s="55">
        <v>608.0</v>
      </c>
      <c r="AF166" s="55">
        <v>588.0</v>
      </c>
      <c r="AG166" s="55">
        <v>570.0</v>
      </c>
      <c r="AH166" s="55">
        <v>555.0</v>
      </c>
      <c r="AI166" s="55">
        <v>543.0</v>
      </c>
      <c r="AJ166" s="55">
        <v>533.0</v>
      </c>
      <c r="AK166" s="55">
        <v>527.0</v>
      </c>
      <c r="AL166" s="55">
        <v>522.0</v>
      </c>
      <c r="AN166" s="53" t="s">
        <v>262</v>
      </c>
      <c r="AO166" s="54">
        <v>13.0</v>
      </c>
    </row>
    <row r="167" ht="14.25" customHeight="1">
      <c r="A167" s="47" t="s">
        <v>94</v>
      </c>
      <c r="B167" s="48">
        <v>0.0</v>
      </c>
      <c r="C167" s="55">
        <v>820.0</v>
      </c>
      <c r="D167" s="55">
        <v>820.0</v>
      </c>
      <c r="E167" s="55">
        <v>820.0</v>
      </c>
      <c r="F167" s="55">
        <v>820.0</v>
      </c>
      <c r="G167" s="55">
        <v>820.0</v>
      </c>
      <c r="H167" s="55">
        <v>820.0</v>
      </c>
      <c r="I167" s="55">
        <v>820.0</v>
      </c>
      <c r="J167" s="55">
        <v>820.0</v>
      </c>
      <c r="K167" s="55">
        <v>820.0</v>
      </c>
      <c r="L167" s="55">
        <v>820.0</v>
      </c>
      <c r="M167" s="55">
        <v>820.0</v>
      </c>
      <c r="N167" s="55">
        <v>820.0</v>
      </c>
      <c r="O167" s="55">
        <v>820.0</v>
      </c>
      <c r="P167" s="55">
        <v>820.0</v>
      </c>
      <c r="Q167" s="55">
        <v>820.0</v>
      </c>
      <c r="R167" s="55">
        <v>820.0</v>
      </c>
      <c r="S167" s="55">
        <v>820.0</v>
      </c>
      <c r="T167" s="55">
        <v>820.0</v>
      </c>
      <c r="U167" s="55">
        <v>820.0</v>
      </c>
      <c r="V167" s="55">
        <v>820.0</v>
      </c>
      <c r="W167" s="55">
        <v>820.0</v>
      </c>
      <c r="X167" s="55">
        <v>820.0</v>
      </c>
      <c r="Y167" s="55">
        <v>820.0</v>
      </c>
      <c r="Z167" s="55">
        <v>820.0</v>
      </c>
      <c r="AA167" s="55">
        <v>820.0</v>
      </c>
      <c r="AB167" s="55">
        <v>820.0</v>
      </c>
      <c r="AC167" s="55">
        <v>820.0</v>
      </c>
      <c r="AD167" s="55">
        <v>820.0</v>
      </c>
      <c r="AE167" s="55">
        <v>820.0</v>
      </c>
      <c r="AF167" s="55">
        <v>820.0</v>
      </c>
      <c r="AG167" s="55">
        <v>820.0</v>
      </c>
      <c r="AH167" s="55">
        <v>820.0</v>
      </c>
      <c r="AI167" s="55">
        <v>820.0</v>
      </c>
      <c r="AJ167" s="55">
        <v>820.0</v>
      </c>
      <c r="AK167" s="55">
        <v>820.0</v>
      </c>
      <c r="AL167" s="55">
        <v>820.0</v>
      </c>
      <c r="AN167" s="53" t="s">
        <v>263</v>
      </c>
      <c r="AO167" s="54">
        <v>13.0</v>
      </c>
    </row>
    <row r="168" ht="14.25" customHeight="1">
      <c r="A168" s="47" t="s">
        <v>94</v>
      </c>
      <c r="B168" s="48">
        <v>1.0</v>
      </c>
      <c r="C168" s="55">
        <v>827.0</v>
      </c>
      <c r="D168" s="55">
        <v>827.0</v>
      </c>
      <c r="E168" s="55">
        <v>826.0</v>
      </c>
      <c r="F168" s="55">
        <v>826.0</v>
      </c>
      <c r="G168" s="55">
        <v>826.0</v>
      </c>
      <c r="H168" s="55">
        <v>826.0</v>
      </c>
      <c r="I168" s="55">
        <v>826.0</v>
      </c>
      <c r="J168" s="55">
        <v>825.0</v>
      </c>
      <c r="K168" s="55">
        <v>825.0</v>
      </c>
      <c r="L168" s="55">
        <v>824.0</v>
      </c>
      <c r="M168" s="55">
        <v>824.0</v>
      </c>
      <c r="N168" s="55">
        <v>823.0</v>
      </c>
      <c r="O168" s="55">
        <v>823.0</v>
      </c>
      <c r="P168" s="55">
        <v>822.0</v>
      </c>
      <c r="Q168" s="55">
        <v>822.0</v>
      </c>
      <c r="R168" s="55">
        <v>821.0</v>
      </c>
      <c r="S168" s="55">
        <v>820.0</v>
      </c>
      <c r="T168" s="55">
        <v>820.0</v>
      </c>
      <c r="U168" s="55">
        <v>819.0</v>
      </c>
      <c r="V168" s="55">
        <v>818.0</v>
      </c>
      <c r="W168" s="55">
        <v>818.0</v>
      </c>
      <c r="X168" s="55">
        <v>817.0</v>
      </c>
      <c r="Y168" s="55">
        <v>816.0</v>
      </c>
      <c r="Z168" s="55">
        <v>816.0</v>
      </c>
      <c r="AA168" s="55">
        <v>815.0</v>
      </c>
      <c r="AB168" s="55">
        <v>815.0</v>
      </c>
      <c r="AC168" s="55">
        <v>814.0</v>
      </c>
      <c r="AD168" s="55">
        <v>814.0</v>
      </c>
      <c r="AE168" s="55">
        <v>813.0</v>
      </c>
      <c r="AF168" s="55">
        <v>813.0</v>
      </c>
      <c r="AG168" s="55">
        <v>813.0</v>
      </c>
      <c r="AH168" s="55">
        <v>812.0</v>
      </c>
      <c r="AI168" s="55">
        <v>812.0</v>
      </c>
      <c r="AJ168" s="55">
        <v>812.0</v>
      </c>
      <c r="AK168" s="55">
        <v>812.0</v>
      </c>
      <c r="AL168" s="55">
        <v>812.0</v>
      </c>
      <c r="AN168" s="53" t="s">
        <v>264</v>
      </c>
      <c r="AO168" s="54">
        <v>13.0</v>
      </c>
    </row>
    <row r="169" ht="14.25" customHeight="1">
      <c r="A169" s="47" t="s">
        <v>94</v>
      </c>
      <c r="B169" s="48">
        <v>2.0</v>
      </c>
      <c r="C169" s="55">
        <v>834.0</v>
      </c>
      <c r="D169" s="55">
        <v>834.0</v>
      </c>
      <c r="E169" s="55">
        <v>834.0</v>
      </c>
      <c r="F169" s="55">
        <v>833.0</v>
      </c>
      <c r="G169" s="55">
        <v>833.0</v>
      </c>
      <c r="H169" s="55">
        <v>833.0</v>
      </c>
      <c r="I169" s="55">
        <v>832.0</v>
      </c>
      <c r="J169" s="55">
        <v>831.0</v>
      </c>
      <c r="K169" s="55">
        <v>830.0</v>
      </c>
      <c r="L169" s="55">
        <v>830.0</v>
      </c>
      <c r="M169" s="55">
        <v>829.0</v>
      </c>
      <c r="N169" s="55">
        <v>828.0</v>
      </c>
      <c r="O169" s="55">
        <v>826.0</v>
      </c>
      <c r="P169" s="55">
        <v>825.0</v>
      </c>
      <c r="Q169" s="55">
        <v>824.0</v>
      </c>
      <c r="R169" s="55">
        <v>823.0</v>
      </c>
      <c r="S169" s="55">
        <v>822.0</v>
      </c>
      <c r="T169" s="55">
        <v>820.0</v>
      </c>
      <c r="U169" s="55">
        <v>819.0</v>
      </c>
      <c r="V169" s="55">
        <v>818.0</v>
      </c>
      <c r="W169" s="55">
        <v>816.0</v>
      </c>
      <c r="X169" s="55">
        <v>815.0</v>
      </c>
      <c r="Y169" s="55">
        <v>814.0</v>
      </c>
      <c r="Z169" s="55">
        <v>812.0</v>
      </c>
      <c r="AA169" s="55">
        <v>811.0</v>
      </c>
      <c r="AB169" s="55">
        <v>810.0</v>
      </c>
      <c r="AC169" s="55">
        <v>809.0</v>
      </c>
      <c r="AD169" s="55">
        <v>808.0</v>
      </c>
      <c r="AE169" s="55">
        <v>807.0</v>
      </c>
      <c r="AF169" s="55">
        <v>806.0</v>
      </c>
      <c r="AG169" s="55">
        <v>806.0</v>
      </c>
      <c r="AH169" s="55">
        <v>805.0</v>
      </c>
      <c r="AI169" s="55">
        <v>805.0</v>
      </c>
      <c r="AJ169" s="55">
        <v>804.0</v>
      </c>
      <c r="AK169" s="55">
        <v>804.0</v>
      </c>
      <c r="AL169" s="55">
        <v>804.0</v>
      </c>
      <c r="AN169" s="53" t="s">
        <v>265</v>
      </c>
      <c r="AO169" s="54">
        <v>13.0</v>
      </c>
    </row>
    <row r="170" ht="14.25" customHeight="1">
      <c r="A170" s="47" t="s">
        <v>94</v>
      </c>
      <c r="B170" s="48">
        <v>3.0</v>
      </c>
      <c r="C170" s="55">
        <v>841.0</v>
      </c>
      <c r="D170" s="55">
        <v>841.0</v>
      </c>
      <c r="E170" s="55">
        <v>841.0</v>
      </c>
      <c r="F170" s="55">
        <v>840.0</v>
      </c>
      <c r="G170" s="55">
        <v>840.0</v>
      </c>
      <c r="H170" s="55">
        <v>839.0</v>
      </c>
      <c r="I170" s="55">
        <v>838.0</v>
      </c>
      <c r="J170" s="55">
        <v>837.0</v>
      </c>
      <c r="K170" s="55">
        <v>836.0</v>
      </c>
      <c r="L170" s="55">
        <v>835.0</v>
      </c>
      <c r="M170" s="55">
        <v>833.0</v>
      </c>
      <c r="N170" s="55">
        <v>832.0</v>
      </c>
      <c r="O170" s="55">
        <v>830.0</v>
      </c>
      <c r="P170" s="55">
        <v>828.0</v>
      </c>
      <c r="Q170" s="55">
        <v>826.0</v>
      </c>
      <c r="R170" s="55">
        <v>824.0</v>
      </c>
      <c r="S170" s="55">
        <v>823.0</v>
      </c>
      <c r="T170" s="55">
        <v>821.0</v>
      </c>
      <c r="U170" s="55">
        <v>819.0</v>
      </c>
      <c r="V170" s="55">
        <v>817.0</v>
      </c>
      <c r="W170" s="55">
        <v>815.0</v>
      </c>
      <c r="X170" s="55">
        <v>813.0</v>
      </c>
      <c r="Y170" s="55">
        <v>811.0</v>
      </c>
      <c r="Z170" s="55">
        <v>809.0</v>
      </c>
      <c r="AA170" s="55">
        <v>807.0</v>
      </c>
      <c r="AB170" s="55">
        <v>806.0</v>
      </c>
      <c r="AC170" s="55">
        <v>804.0</v>
      </c>
      <c r="AD170" s="55">
        <v>803.0</v>
      </c>
      <c r="AE170" s="55">
        <v>801.0</v>
      </c>
      <c r="AF170" s="55">
        <v>800.0</v>
      </c>
      <c r="AG170" s="55">
        <v>799.0</v>
      </c>
      <c r="AH170" s="55">
        <v>798.0</v>
      </c>
      <c r="AI170" s="55">
        <v>797.0</v>
      </c>
      <c r="AJ170" s="55">
        <v>797.0</v>
      </c>
      <c r="AK170" s="55">
        <v>796.0</v>
      </c>
      <c r="AL170" s="55">
        <v>796.0</v>
      </c>
      <c r="AN170" s="53" t="s">
        <v>266</v>
      </c>
      <c r="AO170" s="54">
        <v>13.0</v>
      </c>
    </row>
    <row r="171" ht="14.25" customHeight="1">
      <c r="A171" s="47" t="s">
        <v>94</v>
      </c>
      <c r="B171" s="48">
        <v>4.0</v>
      </c>
      <c r="C171" s="55">
        <v>848.0</v>
      </c>
      <c r="D171" s="55">
        <v>848.0</v>
      </c>
      <c r="E171" s="55">
        <v>848.0</v>
      </c>
      <c r="F171" s="55">
        <v>847.0</v>
      </c>
      <c r="G171" s="55">
        <v>846.0</v>
      </c>
      <c r="H171" s="55">
        <v>845.0</v>
      </c>
      <c r="I171" s="55">
        <v>844.0</v>
      </c>
      <c r="J171" s="55">
        <v>843.0</v>
      </c>
      <c r="K171" s="55">
        <v>841.0</v>
      </c>
      <c r="L171" s="55">
        <v>839.0</v>
      </c>
      <c r="M171" s="55">
        <v>837.0</v>
      </c>
      <c r="N171" s="55">
        <v>835.0</v>
      </c>
      <c r="O171" s="55">
        <v>833.0</v>
      </c>
      <c r="P171" s="55">
        <v>831.0</v>
      </c>
      <c r="Q171" s="55">
        <v>828.0</v>
      </c>
      <c r="R171" s="55">
        <v>826.0</v>
      </c>
      <c r="S171" s="55">
        <v>823.0</v>
      </c>
      <c r="T171" s="55">
        <v>821.0</v>
      </c>
      <c r="U171" s="55">
        <v>818.0</v>
      </c>
      <c r="V171" s="55">
        <v>816.0</v>
      </c>
      <c r="W171" s="55">
        <v>813.0</v>
      </c>
      <c r="X171" s="55">
        <v>810.0</v>
      </c>
      <c r="Y171" s="55">
        <v>808.0</v>
      </c>
      <c r="Z171" s="55">
        <v>805.0</v>
      </c>
      <c r="AA171" s="55">
        <v>803.0</v>
      </c>
      <c r="AB171" s="55">
        <v>801.0</v>
      </c>
      <c r="AC171" s="55">
        <v>799.0</v>
      </c>
      <c r="AD171" s="55">
        <v>797.0</v>
      </c>
      <c r="AE171" s="55">
        <v>795.0</v>
      </c>
      <c r="AF171" s="55">
        <v>793.0</v>
      </c>
      <c r="AG171" s="55">
        <v>792.0</v>
      </c>
      <c r="AH171" s="55">
        <v>791.0</v>
      </c>
      <c r="AI171" s="55">
        <v>790.0</v>
      </c>
      <c r="AJ171" s="55">
        <v>789.0</v>
      </c>
      <c r="AK171" s="55">
        <v>788.0</v>
      </c>
      <c r="AL171" s="55">
        <v>788.0</v>
      </c>
      <c r="AN171" s="53" t="s">
        <v>267</v>
      </c>
      <c r="AO171" s="54">
        <v>11.0</v>
      </c>
    </row>
    <row r="172" ht="14.25" customHeight="1">
      <c r="A172" s="47" t="s">
        <v>94</v>
      </c>
      <c r="B172" s="48">
        <v>5.0</v>
      </c>
      <c r="C172" s="55">
        <v>855.0</v>
      </c>
      <c r="D172" s="55">
        <v>855.0</v>
      </c>
      <c r="E172" s="55">
        <v>854.0</v>
      </c>
      <c r="F172" s="55">
        <v>854.0</v>
      </c>
      <c r="G172" s="55">
        <v>853.0</v>
      </c>
      <c r="H172" s="55">
        <v>851.0</v>
      </c>
      <c r="I172" s="55">
        <v>850.0</v>
      </c>
      <c r="J172" s="55">
        <v>848.0</v>
      </c>
      <c r="K172" s="55">
        <v>846.0</v>
      </c>
      <c r="L172" s="55">
        <v>844.0</v>
      </c>
      <c r="M172" s="55">
        <v>842.0</v>
      </c>
      <c r="N172" s="55">
        <v>839.0</v>
      </c>
      <c r="O172" s="55">
        <v>836.0</v>
      </c>
      <c r="P172" s="55">
        <v>834.0</v>
      </c>
      <c r="Q172" s="55">
        <v>831.0</v>
      </c>
      <c r="R172" s="55">
        <v>828.0</v>
      </c>
      <c r="S172" s="55">
        <v>824.0</v>
      </c>
      <c r="T172" s="55">
        <v>821.0</v>
      </c>
      <c r="U172" s="55">
        <v>818.0</v>
      </c>
      <c r="V172" s="55">
        <v>815.0</v>
      </c>
      <c r="W172" s="55">
        <v>811.0</v>
      </c>
      <c r="X172" s="55">
        <v>808.0</v>
      </c>
      <c r="Y172" s="55">
        <v>805.0</v>
      </c>
      <c r="Z172" s="55">
        <v>802.0</v>
      </c>
      <c r="AA172" s="55">
        <v>799.0</v>
      </c>
      <c r="AB172" s="55">
        <v>796.0</v>
      </c>
      <c r="AC172" s="55">
        <v>793.0</v>
      </c>
      <c r="AD172" s="55">
        <v>791.0</v>
      </c>
      <c r="AE172" s="55">
        <v>789.0</v>
      </c>
      <c r="AF172" s="55">
        <v>787.0</v>
      </c>
      <c r="AG172" s="55">
        <v>785.0</v>
      </c>
      <c r="AH172" s="55">
        <v>783.0</v>
      </c>
      <c r="AI172" s="55">
        <v>782.0</v>
      </c>
      <c r="AJ172" s="55">
        <v>781.0</v>
      </c>
      <c r="AK172" s="55">
        <v>780.0</v>
      </c>
      <c r="AL172" s="55">
        <v>780.0</v>
      </c>
      <c r="AN172" s="53" t="s">
        <v>268</v>
      </c>
      <c r="AO172" s="54">
        <v>11.0</v>
      </c>
    </row>
    <row r="173" ht="14.25" customHeight="1">
      <c r="A173" s="47" t="s">
        <v>94</v>
      </c>
      <c r="B173" s="48">
        <v>6.0</v>
      </c>
      <c r="C173" s="55">
        <v>861.0</v>
      </c>
      <c r="D173" s="55">
        <v>861.0</v>
      </c>
      <c r="E173" s="55">
        <v>861.0</v>
      </c>
      <c r="F173" s="55">
        <v>860.0</v>
      </c>
      <c r="G173" s="55">
        <v>859.0</v>
      </c>
      <c r="H173" s="55">
        <v>857.0</v>
      </c>
      <c r="I173" s="55">
        <v>856.0</v>
      </c>
      <c r="J173" s="55">
        <v>854.0</v>
      </c>
      <c r="K173" s="55">
        <v>851.0</v>
      </c>
      <c r="L173" s="55">
        <v>849.0</v>
      </c>
      <c r="M173" s="55">
        <v>846.0</v>
      </c>
      <c r="N173" s="55">
        <v>843.0</v>
      </c>
      <c r="O173" s="55">
        <v>840.0</v>
      </c>
      <c r="P173" s="55">
        <v>836.0</v>
      </c>
      <c r="Q173" s="55">
        <v>833.0</v>
      </c>
      <c r="R173" s="55">
        <v>829.0</v>
      </c>
      <c r="S173" s="55">
        <v>825.0</v>
      </c>
      <c r="T173" s="55">
        <v>821.0</v>
      </c>
      <c r="U173" s="55">
        <v>817.0</v>
      </c>
      <c r="V173" s="55">
        <v>813.0</v>
      </c>
      <c r="W173" s="55">
        <v>810.0</v>
      </c>
      <c r="X173" s="55">
        <v>806.0</v>
      </c>
      <c r="Y173" s="55">
        <v>802.0</v>
      </c>
      <c r="Z173" s="55">
        <v>798.0</v>
      </c>
      <c r="AA173" s="55">
        <v>795.0</v>
      </c>
      <c r="AB173" s="55">
        <v>791.0</v>
      </c>
      <c r="AC173" s="55">
        <v>788.0</v>
      </c>
      <c r="AD173" s="55">
        <v>785.0</v>
      </c>
      <c r="AE173" s="55">
        <v>782.0</v>
      </c>
      <c r="AF173" s="55">
        <v>780.0</v>
      </c>
      <c r="AG173" s="55">
        <v>778.0</v>
      </c>
      <c r="AH173" s="55">
        <v>776.0</v>
      </c>
      <c r="AI173" s="55">
        <v>774.0</v>
      </c>
      <c r="AJ173" s="55">
        <v>773.0</v>
      </c>
      <c r="AK173" s="55">
        <v>772.0</v>
      </c>
      <c r="AL173" s="55">
        <v>772.0</v>
      </c>
      <c r="AN173" s="53" t="s">
        <v>269</v>
      </c>
      <c r="AO173" s="54">
        <v>10.0</v>
      </c>
    </row>
    <row r="174" ht="14.25" customHeight="1">
      <c r="A174" s="47" t="s">
        <v>94</v>
      </c>
      <c r="B174" s="48">
        <v>7.0</v>
      </c>
      <c r="C174" s="55">
        <v>868.0</v>
      </c>
      <c r="D174" s="55">
        <v>868.0</v>
      </c>
      <c r="E174" s="55">
        <v>867.0</v>
      </c>
      <c r="F174" s="55">
        <v>866.0</v>
      </c>
      <c r="G174" s="55">
        <v>865.0</v>
      </c>
      <c r="H174" s="55">
        <v>863.0</v>
      </c>
      <c r="I174" s="55">
        <v>861.0</v>
      </c>
      <c r="J174" s="55">
        <v>859.0</v>
      </c>
      <c r="K174" s="55">
        <v>856.0</v>
      </c>
      <c r="L174" s="55">
        <v>853.0</v>
      </c>
      <c r="M174" s="55">
        <v>850.0</v>
      </c>
      <c r="N174" s="55">
        <v>846.0</v>
      </c>
      <c r="O174" s="55">
        <v>843.0</v>
      </c>
      <c r="P174" s="55">
        <v>839.0</v>
      </c>
      <c r="Q174" s="55">
        <v>835.0</v>
      </c>
      <c r="R174" s="55">
        <v>830.0</v>
      </c>
      <c r="S174" s="55">
        <v>826.0</v>
      </c>
      <c r="T174" s="55">
        <v>821.0</v>
      </c>
      <c r="U174" s="55">
        <v>817.0</v>
      </c>
      <c r="V174" s="55">
        <v>812.0</v>
      </c>
      <c r="W174" s="55">
        <v>808.0</v>
      </c>
      <c r="X174" s="55">
        <v>803.0</v>
      </c>
      <c r="Y174" s="55">
        <v>799.0</v>
      </c>
      <c r="Z174" s="55">
        <v>794.0</v>
      </c>
      <c r="AA174" s="55">
        <v>790.0</v>
      </c>
      <c r="AB174" s="55">
        <v>786.0</v>
      </c>
      <c r="AC174" s="55">
        <v>783.0</v>
      </c>
      <c r="AD174" s="55">
        <v>779.0</v>
      </c>
      <c r="AE174" s="55">
        <v>776.0</v>
      </c>
      <c r="AF174" s="55">
        <v>773.0</v>
      </c>
      <c r="AG174" s="55">
        <v>770.0</v>
      </c>
      <c r="AH174" s="55">
        <v>768.0</v>
      </c>
      <c r="AI174" s="55">
        <v>766.0</v>
      </c>
      <c r="AJ174" s="55">
        <v>765.0</v>
      </c>
      <c r="AK174" s="55">
        <v>764.0</v>
      </c>
      <c r="AL174" s="55">
        <v>763.0</v>
      </c>
      <c r="AN174" s="53" t="s">
        <v>270</v>
      </c>
      <c r="AO174" s="54">
        <v>1.0</v>
      </c>
    </row>
    <row r="175" ht="14.25" customHeight="1">
      <c r="A175" s="47" t="s">
        <v>94</v>
      </c>
      <c r="B175" s="48">
        <v>8.0</v>
      </c>
      <c r="C175" s="55">
        <v>874.0</v>
      </c>
      <c r="D175" s="55">
        <v>874.0</v>
      </c>
      <c r="E175" s="55">
        <v>873.0</v>
      </c>
      <c r="F175" s="55">
        <v>872.0</v>
      </c>
      <c r="G175" s="55">
        <v>871.0</v>
      </c>
      <c r="H175" s="55">
        <v>869.0</v>
      </c>
      <c r="I175" s="55">
        <v>867.0</v>
      </c>
      <c r="J175" s="55">
        <v>864.0</v>
      </c>
      <c r="K175" s="55">
        <v>861.0</v>
      </c>
      <c r="L175" s="55">
        <v>857.0</v>
      </c>
      <c r="M175" s="55">
        <v>854.0</v>
      </c>
      <c r="N175" s="55">
        <v>850.0</v>
      </c>
      <c r="O175" s="55">
        <v>845.0</v>
      </c>
      <c r="P175" s="55">
        <v>841.0</v>
      </c>
      <c r="Q175" s="55">
        <v>836.0</v>
      </c>
      <c r="R175" s="55">
        <v>831.0</v>
      </c>
      <c r="S175" s="55">
        <v>826.0</v>
      </c>
      <c r="T175" s="55">
        <v>821.0</v>
      </c>
      <c r="U175" s="55">
        <v>816.0</v>
      </c>
      <c r="V175" s="55">
        <v>811.0</v>
      </c>
      <c r="W175" s="55">
        <v>806.0</v>
      </c>
      <c r="X175" s="55">
        <v>800.0</v>
      </c>
      <c r="Y175" s="55">
        <v>795.0</v>
      </c>
      <c r="Z175" s="55">
        <v>791.0</v>
      </c>
      <c r="AA175" s="55">
        <v>786.0</v>
      </c>
      <c r="AB175" s="55">
        <v>781.0</v>
      </c>
      <c r="AC175" s="55">
        <v>777.0</v>
      </c>
      <c r="AD175" s="55">
        <v>773.0</v>
      </c>
      <c r="AE175" s="55">
        <v>769.0</v>
      </c>
      <c r="AF175" s="55">
        <v>766.0</v>
      </c>
      <c r="AG175" s="55">
        <v>763.0</v>
      </c>
      <c r="AH175" s="55">
        <v>761.0</v>
      </c>
      <c r="AI175" s="55">
        <v>758.0</v>
      </c>
      <c r="AJ175" s="55">
        <v>757.0</v>
      </c>
      <c r="AK175" s="55">
        <v>756.0</v>
      </c>
      <c r="AL175" s="55">
        <v>755.0</v>
      </c>
      <c r="AN175" s="53" t="s">
        <v>271</v>
      </c>
      <c r="AO175" s="54" t="s">
        <v>96</v>
      </c>
    </row>
    <row r="176" ht="14.25" customHeight="1">
      <c r="A176" s="47" t="s">
        <v>94</v>
      </c>
      <c r="B176" s="48">
        <v>9.0</v>
      </c>
      <c r="C176" s="55">
        <v>880.0</v>
      </c>
      <c r="D176" s="55">
        <v>880.0</v>
      </c>
      <c r="E176" s="55">
        <v>879.0</v>
      </c>
      <c r="F176" s="55">
        <v>878.0</v>
      </c>
      <c r="G176" s="55">
        <v>877.0</v>
      </c>
      <c r="H176" s="55">
        <v>874.0</v>
      </c>
      <c r="I176" s="55">
        <v>872.0</v>
      </c>
      <c r="J176" s="55">
        <v>869.0</v>
      </c>
      <c r="K176" s="55">
        <v>866.0</v>
      </c>
      <c r="L176" s="55">
        <v>862.0</v>
      </c>
      <c r="M176" s="55">
        <v>858.0</v>
      </c>
      <c r="N176" s="55">
        <v>853.0</v>
      </c>
      <c r="O176" s="55">
        <v>848.0</v>
      </c>
      <c r="P176" s="55">
        <v>843.0</v>
      </c>
      <c r="Q176" s="55">
        <v>838.0</v>
      </c>
      <c r="R176" s="55">
        <v>833.0</v>
      </c>
      <c r="S176" s="55">
        <v>827.0</v>
      </c>
      <c r="T176" s="55">
        <v>821.0</v>
      </c>
      <c r="U176" s="55">
        <v>815.0</v>
      </c>
      <c r="V176" s="55">
        <v>809.0</v>
      </c>
      <c r="W176" s="55">
        <v>804.0</v>
      </c>
      <c r="X176" s="55">
        <v>798.0</v>
      </c>
      <c r="Y176" s="55">
        <v>792.0</v>
      </c>
      <c r="Z176" s="55">
        <v>787.0</v>
      </c>
      <c r="AA176" s="55">
        <v>781.0</v>
      </c>
      <c r="AB176" s="55">
        <v>776.0</v>
      </c>
      <c r="AC176" s="55">
        <v>771.0</v>
      </c>
      <c r="AD176" s="55">
        <v>767.0</v>
      </c>
      <c r="AE176" s="55">
        <v>763.0</v>
      </c>
      <c r="AF176" s="55">
        <v>759.0</v>
      </c>
      <c r="AG176" s="55">
        <v>756.0</v>
      </c>
      <c r="AH176" s="55">
        <v>753.0</v>
      </c>
      <c r="AI176" s="55">
        <v>750.0</v>
      </c>
      <c r="AJ176" s="55">
        <v>749.0</v>
      </c>
      <c r="AK176" s="55">
        <v>747.0</v>
      </c>
      <c r="AL176" s="55">
        <v>747.0</v>
      </c>
      <c r="AN176" s="53" t="s">
        <v>272</v>
      </c>
      <c r="AO176" s="54">
        <v>2.0</v>
      </c>
    </row>
    <row r="177" ht="14.25" customHeight="1">
      <c r="A177" s="47" t="s">
        <v>94</v>
      </c>
      <c r="B177" s="48">
        <v>10.0</v>
      </c>
      <c r="C177" s="55">
        <v>886.0</v>
      </c>
      <c r="D177" s="55">
        <v>886.0</v>
      </c>
      <c r="E177" s="55">
        <v>885.0</v>
      </c>
      <c r="F177" s="55">
        <v>884.0</v>
      </c>
      <c r="G177" s="55">
        <v>882.0</v>
      </c>
      <c r="H177" s="55">
        <v>880.0</v>
      </c>
      <c r="I177" s="55">
        <v>877.0</v>
      </c>
      <c r="J177" s="55">
        <v>874.0</v>
      </c>
      <c r="K177" s="55">
        <v>870.0</v>
      </c>
      <c r="L177" s="55">
        <v>866.0</v>
      </c>
      <c r="M177" s="55">
        <v>861.0</v>
      </c>
      <c r="N177" s="55">
        <v>856.0</v>
      </c>
      <c r="O177" s="55">
        <v>851.0</v>
      </c>
      <c r="P177" s="55">
        <v>845.0</v>
      </c>
      <c r="Q177" s="55">
        <v>840.0</v>
      </c>
      <c r="R177" s="55">
        <v>834.0</v>
      </c>
      <c r="S177" s="55">
        <v>827.0</v>
      </c>
      <c r="T177" s="55">
        <v>821.0</v>
      </c>
      <c r="U177" s="55">
        <v>815.0</v>
      </c>
      <c r="V177" s="55">
        <v>808.0</v>
      </c>
      <c r="W177" s="55">
        <v>802.0</v>
      </c>
      <c r="X177" s="55">
        <v>795.0</v>
      </c>
      <c r="Y177" s="55">
        <v>789.0</v>
      </c>
      <c r="Z177" s="55">
        <v>783.0</v>
      </c>
      <c r="AA177" s="55">
        <v>777.0</v>
      </c>
      <c r="AB177" s="55">
        <v>771.0</v>
      </c>
      <c r="AC177" s="55">
        <v>766.0</v>
      </c>
      <c r="AD177" s="55">
        <v>761.0</v>
      </c>
      <c r="AE177" s="55">
        <v>756.0</v>
      </c>
      <c r="AF177" s="55">
        <v>752.0</v>
      </c>
      <c r="AG177" s="55">
        <v>748.0</v>
      </c>
      <c r="AH177" s="55">
        <v>745.0</v>
      </c>
      <c r="AI177" s="55">
        <v>742.0</v>
      </c>
      <c r="AJ177" s="55">
        <v>740.0</v>
      </c>
      <c r="AK177" s="55">
        <v>739.0</v>
      </c>
      <c r="AL177" s="55">
        <v>738.0</v>
      </c>
      <c r="AN177" s="53" t="s">
        <v>273</v>
      </c>
      <c r="AO177" s="54">
        <v>1.0</v>
      </c>
    </row>
    <row r="178" ht="14.25" customHeight="1">
      <c r="A178" s="47" t="s">
        <v>94</v>
      </c>
      <c r="B178" s="48">
        <v>11.0</v>
      </c>
      <c r="C178" s="55">
        <v>892.0</v>
      </c>
      <c r="D178" s="55">
        <v>892.0</v>
      </c>
      <c r="E178" s="55">
        <v>891.0</v>
      </c>
      <c r="F178" s="55">
        <v>889.0</v>
      </c>
      <c r="G178" s="55">
        <v>888.0</v>
      </c>
      <c r="H178" s="55">
        <v>885.0</v>
      </c>
      <c r="I178" s="55">
        <v>882.0</v>
      </c>
      <c r="J178" s="55">
        <v>878.0</v>
      </c>
      <c r="K178" s="55">
        <v>874.0</v>
      </c>
      <c r="L178" s="55">
        <v>870.0</v>
      </c>
      <c r="M178" s="55">
        <v>865.0</v>
      </c>
      <c r="N178" s="55">
        <v>859.0</v>
      </c>
      <c r="O178" s="55">
        <v>854.0</v>
      </c>
      <c r="P178" s="55">
        <v>847.0</v>
      </c>
      <c r="Q178" s="55">
        <v>841.0</v>
      </c>
      <c r="R178" s="55">
        <v>835.0</v>
      </c>
      <c r="S178" s="55">
        <v>828.0</v>
      </c>
      <c r="T178" s="55">
        <v>821.0</v>
      </c>
      <c r="U178" s="55">
        <v>814.0</v>
      </c>
      <c r="V178" s="55">
        <v>807.0</v>
      </c>
      <c r="W178" s="55">
        <v>799.0</v>
      </c>
      <c r="X178" s="55">
        <v>792.0</v>
      </c>
      <c r="Y178" s="55">
        <v>785.0</v>
      </c>
      <c r="Z178" s="55">
        <v>779.0</v>
      </c>
      <c r="AA178" s="55">
        <v>772.0</v>
      </c>
      <c r="AB178" s="55">
        <v>766.0</v>
      </c>
      <c r="AC178" s="55">
        <v>760.0</v>
      </c>
      <c r="AD178" s="55">
        <v>755.0</v>
      </c>
      <c r="AE178" s="55">
        <v>749.0</v>
      </c>
      <c r="AF178" s="55">
        <v>745.0</v>
      </c>
      <c r="AG178" s="55">
        <v>741.0</v>
      </c>
      <c r="AH178" s="55">
        <v>737.0</v>
      </c>
      <c r="AI178" s="55">
        <v>734.0</v>
      </c>
      <c r="AJ178" s="55">
        <v>732.0</v>
      </c>
      <c r="AK178" s="55">
        <v>731.0</v>
      </c>
      <c r="AL178" s="55">
        <v>730.0</v>
      </c>
      <c r="AN178" s="53" t="s">
        <v>274</v>
      </c>
      <c r="AO178" s="54">
        <v>14.0</v>
      </c>
    </row>
    <row r="179" ht="14.25" customHeight="1">
      <c r="A179" s="47" t="s">
        <v>94</v>
      </c>
      <c r="B179" s="48">
        <v>12.0</v>
      </c>
      <c r="C179" s="55">
        <v>898.0</v>
      </c>
      <c r="D179" s="55">
        <v>897.0</v>
      </c>
      <c r="E179" s="55">
        <v>896.0</v>
      </c>
      <c r="F179" s="55">
        <v>895.0</v>
      </c>
      <c r="G179" s="55">
        <v>893.0</v>
      </c>
      <c r="H179" s="55">
        <v>890.0</v>
      </c>
      <c r="I179" s="55">
        <v>887.0</v>
      </c>
      <c r="J179" s="55">
        <v>883.0</v>
      </c>
      <c r="K179" s="55">
        <v>878.0</v>
      </c>
      <c r="L179" s="55">
        <v>873.0</v>
      </c>
      <c r="M179" s="55">
        <v>868.0</v>
      </c>
      <c r="N179" s="55">
        <v>862.0</v>
      </c>
      <c r="O179" s="55">
        <v>856.0</v>
      </c>
      <c r="P179" s="55">
        <v>849.0</v>
      </c>
      <c r="Q179" s="55">
        <v>843.0</v>
      </c>
      <c r="R179" s="55">
        <v>835.0</v>
      </c>
      <c r="S179" s="55">
        <v>828.0</v>
      </c>
      <c r="T179" s="55">
        <v>820.0</v>
      </c>
      <c r="U179" s="55">
        <v>813.0</v>
      </c>
      <c r="V179" s="55">
        <v>805.0</v>
      </c>
      <c r="W179" s="55">
        <v>797.0</v>
      </c>
      <c r="X179" s="55">
        <v>790.0</v>
      </c>
      <c r="Y179" s="55">
        <v>782.0</v>
      </c>
      <c r="Z179" s="55">
        <v>775.0</v>
      </c>
      <c r="AA179" s="55">
        <v>768.0</v>
      </c>
      <c r="AB179" s="55">
        <v>761.0</v>
      </c>
      <c r="AC179" s="55">
        <v>754.0</v>
      </c>
      <c r="AD179" s="55">
        <v>748.0</v>
      </c>
      <c r="AE179" s="55">
        <v>743.0</v>
      </c>
      <c r="AF179" s="55">
        <v>738.0</v>
      </c>
      <c r="AG179" s="55">
        <v>733.0</v>
      </c>
      <c r="AH179" s="55">
        <v>730.0</v>
      </c>
      <c r="AI179" s="55">
        <v>726.0</v>
      </c>
      <c r="AJ179" s="55">
        <v>724.0</v>
      </c>
      <c r="AK179" s="55">
        <v>722.0</v>
      </c>
      <c r="AL179" s="55">
        <v>721.0</v>
      </c>
      <c r="AN179" s="53" t="s">
        <v>275</v>
      </c>
      <c r="AO179" s="54">
        <v>1.0</v>
      </c>
    </row>
    <row r="180" ht="14.25" customHeight="1">
      <c r="A180" s="47" t="s">
        <v>94</v>
      </c>
      <c r="B180" s="48">
        <v>13.0</v>
      </c>
      <c r="C180" s="55">
        <v>903.0</v>
      </c>
      <c r="D180" s="55">
        <v>903.0</v>
      </c>
      <c r="E180" s="55">
        <v>902.0</v>
      </c>
      <c r="F180" s="55">
        <v>900.0</v>
      </c>
      <c r="G180" s="55">
        <v>898.0</v>
      </c>
      <c r="H180" s="55">
        <v>895.0</v>
      </c>
      <c r="I180" s="55">
        <v>891.0</v>
      </c>
      <c r="J180" s="55">
        <v>887.0</v>
      </c>
      <c r="K180" s="55">
        <v>882.0</v>
      </c>
      <c r="L180" s="55">
        <v>877.0</v>
      </c>
      <c r="M180" s="55">
        <v>871.0</v>
      </c>
      <c r="N180" s="55">
        <v>865.0</v>
      </c>
      <c r="O180" s="55">
        <v>858.0</v>
      </c>
      <c r="P180" s="55">
        <v>851.0</v>
      </c>
      <c r="Q180" s="55">
        <v>844.0</v>
      </c>
      <c r="R180" s="55">
        <v>836.0</v>
      </c>
      <c r="S180" s="55">
        <v>828.0</v>
      </c>
      <c r="T180" s="55">
        <v>820.0</v>
      </c>
      <c r="U180" s="55">
        <v>812.0</v>
      </c>
      <c r="V180" s="55">
        <v>803.0</v>
      </c>
      <c r="W180" s="55">
        <v>795.0</v>
      </c>
      <c r="X180" s="55">
        <v>787.0</v>
      </c>
      <c r="Y180" s="55">
        <v>779.0</v>
      </c>
      <c r="Z180" s="55">
        <v>771.0</v>
      </c>
      <c r="AA180" s="55">
        <v>763.0</v>
      </c>
      <c r="AB180" s="55">
        <v>756.0</v>
      </c>
      <c r="AC180" s="55">
        <v>749.0</v>
      </c>
      <c r="AD180" s="55">
        <v>742.0</v>
      </c>
      <c r="AE180" s="55">
        <v>736.0</v>
      </c>
      <c r="AF180" s="55">
        <v>731.0</v>
      </c>
      <c r="AG180" s="55">
        <v>726.0</v>
      </c>
      <c r="AH180" s="55">
        <v>722.0</v>
      </c>
      <c r="AI180" s="55">
        <v>718.0</v>
      </c>
      <c r="AJ180" s="55">
        <v>716.0</v>
      </c>
      <c r="AK180" s="55">
        <v>714.0</v>
      </c>
      <c r="AL180" s="55">
        <v>713.0</v>
      </c>
      <c r="AN180" s="53" t="s">
        <v>276</v>
      </c>
      <c r="AO180" s="54" t="s">
        <v>133</v>
      </c>
    </row>
    <row r="181" ht="14.25" customHeight="1">
      <c r="A181" s="47" t="s">
        <v>94</v>
      </c>
      <c r="B181" s="48">
        <v>14.0</v>
      </c>
      <c r="C181" s="55">
        <v>908.0</v>
      </c>
      <c r="D181" s="55">
        <v>908.0</v>
      </c>
      <c r="E181" s="55">
        <v>907.0</v>
      </c>
      <c r="F181" s="55">
        <v>905.0</v>
      </c>
      <c r="G181" s="55">
        <v>903.0</v>
      </c>
      <c r="H181" s="55">
        <v>899.0</v>
      </c>
      <c r="I181" s="55">
        <v>896.0</v>
      </c>
      <c r="J181" s="55">
        <v>891.0</v>
      </c>
      <c r="K181" s="55">
        <v>886.0</v>
      </c>
      <c r="L181" s="55">
        <v>880.0</v>
      </c>
      <c r="M181" s="55">
        <v>874.0</v>
      </c>
      <c r="N181" s="55">
        <v>868.0</v>
      </c>
      <c r="O181" s="55">
        <v>861.0</v>
      </c>
      <c r="P181" s="55">
        <v>853.0</v>
      </c>
      <c r="Q181" s="55">
        <v>845.0</v>
      </c>
      <c r="R181" s="55">
        <v>837.0</v>
      </c>
      <c r="S181" s="55">
        <v>828.0</v>
      </c>
      <c r="T181" s="55">
        <v>820.0</v>
      </c>
      <c r="U181" s="55">
        <v>811.0</v>
      </c>
      <c r="V181" s="55">
        <v>802.0</v>
      </c>
      <c r="W181" s="55">
        <v>793.0</v>
      </c>
      <c r="X181" s="55">
        <v>784.0</v>
      </c>
      <c r="Y181" s="55">
        <v>775.0</v>
      </c>
      <c r="Z181" s="55">
        <v>767.0</v>
      </c>
      <c r="AA181" s="55">
        <v>758.0</v>
      </c>
      <c r="AB181" s="55">
        <v>750.0</v>
      </c>
      <c r="AC181" s="55">
        <v>743.0</v>
      </c>
      <c r="AD181" s="55">
        <v>736.0</v>
      </c>
      <c r="AE181" s="55">
        <v>729.0</v>
      </c>
      <c r="AF181" s="55">
        <v>724.0</v>
      </c>
      <c r="AG181" s="55">
        <v>718.0</v>
      </c>
      <c r="AH181" s="55">
        <v>714.0</v>
      </c>
      <c r="AI181" s="55">
        <v>710.0</v>
      </c>
      <c r="AJ181" s="55">
        <v>708.0</v>
      </c>
      <c r="AK181" s="55">
        <v>706.0</v>
      </c>
      <c r="AL181" s="55">
        <v>704.0</v>
      </c>
      <c r="AN181" s="53" t="s">
        <v>277</v>
      </c>
      <c r="AO181" s="54">
        <v>11.0</v>
      </c>
    </row>
    <row r="182" ht="14.25" customHeight="1">
      <c r="A182" s="47" t="s">
        <v>94</v>
      </c>
      <c r="B182" s="48">
        <v>15.0</v>
      </c>
      <c r="C182" s="55">
        <v>913.0</v>
      </c>
      <c r="D182" s="55">
        <v>913.0</v>
      </c>
      <c r="E182" s="55">
        <v>912.0</v>
      </c>
      <c r="F182" s="55">
        <v>910.0</v>
      </c>
      <c r="G182" s="55">
        <v>907.0</v>
      </c>
      <c r="H182" s="55">
        <v>904.0</v>
      </c>
      <c r="I182" s="55">
        <v>900.0</v>
      </c>
      <c r="J182" s="55">
        <v>895.0</v>
      </c>
      <c r="K182" s="55">
        <v>890.0</v>
      </c>
      <c r="L182" s="55">
        <v>884.0</v>
      </c>
      <c r="M182" s="55">
        <v>877.0</v>
      </c>
      <c r="N182" s="55">
        <v>870.0</v>
      </c>
      <c r="O182" s="55">
        <v>863.0</v>
      </c>
      <c r="P182" s="55">
        <v>855.0</v>
      </c>
      <c r="Q182" s="55">
        <v>846.0</v>
      </c>
      <c r="R182" s="55">
        <v>837.0</v>
      </c>
      <c r="S182" s="55">
        <v>828.0</v>
      </c>
      <c r="T182" s="55">
        <v>819.0</v>
      </c>
      <c r="U182" s="55">
        <v>810.0</v>
      </c>
      <c r="V182" s="55">
        <v>800.0</v>
      </c>
      <c r="W182" s="55">
        <v>791.0</v>
      </c>
      <c r="X182" s="55">
        <v>781.0</v>
      </c>
      <c r="Y182" s="55">
        <v>772.0</v>
      </c>
      <c r="Z182" s="55">
        <v>763.0</v>
      </c>
      <c r="AA182" s="55">
        <v>754.0</v>
      </c>
      <c r="AB182" s="55">
        <v>745.0</v>
      </c>
      <c r="AC182" s="55">
        <v>737.0</v>
      </c>
      <c r="AD182" s="55">
        <v>730.0</v>
      </c>
      <c r="AE182" s="55">
        <v>723.0</v>
      </c>
      <c r="AF182" s="55">
        <v>716.0</v>
      </c>
      <c r="AG182" s="55">
        <v>711.0</v>
      </c>
      <c r="AH182" s="55">
        <v>706.0</v>
      </c>
      <c r="AI182" s="55">
        <v>702.0</v>
      </c>
      <c r="AJ182" s="55">
        <v>699.0</v>
      </c>
      <c r="AK182" s="55">
        <v>697.0</v>
      </c>
      <c r="AL182" s="55">
        <v>696.0</v>
      </c>
      <c r="AN182" s="53" t="s">
        <v>278</v>
      </c>
      <c r="AO182" s="54">
        <v>6.0</v>
      </c>
    </row>
    <row r="183" ht="14.25" customHeight="1">
      <c r="A183" s="47" t="s">
        <v>94</v>
      </c>
      <c r="B183" s="48">
        <v>16.0</v>
      </c>
      <c r="C183" s="55">
        <v>918.0</v>
      </c>
      <c r="D183" s="55">
        <v>918.0</v>
      </c>
      <c r="E183" s="55">
        <v>916.0</v>
      </c>
      <c r="F183" s="55">
        <v>915.0</v>
      </c>
      <c r="G183" s="55">
        <v>912.0</v>
      </c>
      <c r="H183" s="55">
        <v>908.0</v>
      </c>
      <c r="I183" s="55">
        <v>904.0</v>
      </c>
      <c r="J183" s="55">
        <v>899.0</v>
      </c>
      <c r="K183" s="55">
        <v>893.0</v>
      </c>
      <c r="L183" s="55">
        <v>887.0</v>
      </c>
      <c r="M183" s="55">
        <v>880.0</v>
      </c>
      <c r="N183" s="55">
        <v>873.0</v>
      </c>
      <c r="O183" s="55">
        <v>865.0</v>
      </c>
      <c r="P183" s="55">
        <v>856.0</v>
      </c>
      <c r="Q183" s="55">
        <v>847.0</v>
      </c>
      <c r="R183" s="55">
        <v>838.0</v>
      </c>
      <c r="S183" s="55">
        <v>828.0</v>
      </c>
      <c r="T183" s="55">
        <v>819.0</v>
      </c>
      <c r="U183" s="55">
        <v>809.0</v>
      </c>
      <c r="V183" s="55">
        <v>799.0</v>
      </c>
      <c r="W183" s="55">
        <v>788.0</v>
      </c>
      <c r="X183" s="55">
        <v>778.0</v>
      </c>
      <c r="Y183" s="55">
        <v>768.0</v>
      </c>
      <c r="Z183" s="55">
        <v>758.0</v>
      </c>
      <c r="AA183" s="55">
        <v>749.0</v>
      </c>
      <c r="AB183" s="55">
        <v>740.0</v>
      </c>
      <c r="AC183" s="55">
        <v>731.0</v>
      </c>
      <c r="AD183" s="55">
        <v>723.0</v>
      </c>
      <c r="AE183" s="55">
        <v>716.0</v>
      </c>
      <c r="AF183" s="55">
        <v>709.0</v>
      </c>
      <c r="AG183" s="55">
        <v>703.0</v>
      </c>
      <c r="AH183" s="55">
        <v>699.0</v>
      </c>
      <c r="AI183" s="55">
        <v>695.0</v>
      </c>
      <c r="AJ183" s="55">
        <v>691.0</v>
      </c>
      <c r="AK183" s="55">
        <v>690.0</v>
      </c>
      <c r="AL183" s="55">
        <v>688.0</v>
      </c>
      <c r="AN183" s="53" t="s">
        <v>279</v>
      </c>
      <c r="AO183" s="54" t="s">
        <v>110</v>
      </c>
    </row>
    <row r="184" ht="14.25" customHeight="1">
      <c r="A184" s="47" t="s">
        <v>94</v>
      </c>
      <c r="B184" s="48">
        <v>17.0</v>
      </c>
      <c r="C184" s="55">
        <v>923.0</v>
      </c>
      <c r="D184" s="55">
        <v>922.0</v>
      </c>
      <c r="E184" s="55">
        <v>921.0</v>
      </c>
      <c r="F184" s="55">
        <v>919.0</v>
      </c>
      <c r="G184" s="55">
        <v>916.0</v>
      </c>
      <c r="H184" s="55">
        <v>912.0</v>
      </c>
      <c r="I184" s="55">
        <v>908.0</v>
      </c>
      <c r="J184" s="55">
        <v>903.0</v>
      </c>
      <c r="K184" s="55">
        <v>897.0</v>
      </c>
      <c r="L184" s="55">
        <v>890.0</v>
      </c>
      <c r="M184" s="55">
        <v>883.0</v>
      </c>
      <c r="N184" s="55">
        <v>875.0</v>
      </c>
      <c r="O184" s="55">
        <v>866.0</v>
      </c>
      <c r="P184" s="55">
        <v>858.0</v>
      </c>
      <c r="Q184" s="55">
        <v>848.0</v>
      </c>
      <c r="R184" s="55">
        <v>839.0</v>
      </c>
      <c r="S184" s="55">
        <v>828.0</v>
      </c>
      <c r="T184" s="55">
        <v>818.0</v>
      </c>
      <c r="U184" s="55">
        <v>807.0</v>
      </c>
      <c r="V184" s="55">
        <v>797.0</v>
      </c>
      <c r="W184" s="55">
        <v>786.0</v>
      </c>
      <c r="X184" s="55">
        <v>775.0</v>
      </c>
      <c r="Y184" s="55">
        <v>765.0</v>
      </c>
      <c r="Z184" s="55">
        <v>754.0</v>
      </c>
      <c r="AA184" s="55">
        <v>744.0</v>
      </c>
      <c r="AB184" s="55">
        <v>735.0</v>
      </c>
      <c r="AC184" s="55">
        <v>725.0</v>
      </c>
      <c r="AD184" s="55">
        <v>717.0</v>
      </c>
      <c r="AE184" s="55">
        <v>709.0</v>
      </c>
      <c r="AF184" s="55">
        <v>702.0</v>
      </c>
      <c r="AG184" s="55">
        <v>696.0</v>
      </c>
      <c r="AH184" s="55">
        <v>691.0</v>
      </c>
      <c r="AI184" s="55">
        <v>687.0</v>
      </c>
      <c r="AJ184" s="55">
        <v>684.0</v>
      </c>
      <c r="AK184" s="55">
        <v>681.0</v>
      </c>
      <c r="AL184" s="55">
        <v>680.0</v>
      </c>
      <c r="AN184" s="53" t="s">
        <v>280</v>
      </c>
      <c r="AO184" s="54">
        <v>13.0</v>
      </c>
    </row>
    <row r="185" ht="14.25" customHeight="1">
      <c r="A185" s="47" t="s">
        <v>94</v>
      </c>
      <c r="B185" s="48">
        <v>18.0</v>
      </c>
      <c r="C185" s="55">
        <v>927.0</v>
      </c>
      <c r="D185" s="55">
        <v>927.0</v>
      </c>
      <c r="E185" s="55">
        <v>925.0</v>
      </c>
      <c r="F185" s="55">
        <v>923.0</v>
      </c>
      <c r="G185" s="55">
        <v>920.0</v>
      </c>
      <c r="H185" s="55">
        <v>916.0</v>
      </c>
      <c r="I185" s="55">
        <v>912.0</v>
      </c>
      <c r="J185" s="55">
        <v>906.0</v>
      </c>
      <c r="K185" s="55">
        <v>900.0</v>
      </c>
      <c r="L185" s="55">
        <v>893.0</v>
      </c>
      <c r="M185" s="55">
        <v>885.0</v>
      </c>
      <c r="N185" s="55">
        <v>877.0</v>
      </c>
      <c r="O185" s="55">
        <v>868.0</v>
      </c>
      <c r="P185" s="55">
        <v>859.0</v>
      </c>
      <c r="Q185" s="55">
        <v>849.0</v>
      </c>
      <c r="R185" s="55">
        <v>839.0</v>
      </c>
      <c r="S185" s="55">
        <v>828.0</v>
      </c>
      <c r="T185" s="55">
        <v>817.0</v>
      </c>
      <c r="U185" s="55">
        <v>806.0</v>
      </c>
      <c r="V185" s="55">
        <v>795.0</v>
      </c>
      <c r="W185" s="55">
        <v>784.0</v>
      </c>
      <c r="X185" s="55">
        <v>772.0</v>
      </c>
      <c r="Y185" s="55">
        <v>761.0</v>
      </c>
      <c r="Z185" s="55">
        <v>750.0</v>
      </c>
      <c r="AA185" s="55">
        <v>740.0</v>
      </c>
      <c r="AB185" s="55">
        <v>730.0</v>
      </c>
      <c r="AC185" s="55">
        <v>720.0</v>
      </c>
      <c r="AD185" s="55">
        <v>711.0</v>
      </c>
      <c r="AE185" s="55">
        <v>703.0</v>
      </c>
      <c r="AF185" s="55">
        <v>695.0</v>
      </c>
      <c r="AG185" s="55">
        <v>689.0</v>
      </c>
      <c r="AH185" s="55">
        <v>683.0</v>
      </c>
      <c r="AI185" s="55">
        <v>679.0</v>
      </c>
      <c r="AJ185" s="55">
        <v>676.0</v>
      </c>
      <c r="AK185" s="55">
        <v>673.0</v>
      </c>
      <c r="AL185" s="55">
        <v>672.0</v>
      </c>
      <c r="AN185" s="53" t="s">
        <v>281</v>
      </c>
      <c r="AO185" s="54">
        <v>12.0</v>
      </c>
    </row>
    <row r="186" ht="14.25" customHeight="1">
      <c r="A186" s="47" t="s">
        <v>94</v>
      </c>
      <c r="B186" s="48">
        <v>19.0</v>
      </c>
      <c r="C186" s="55">
        <v>931.0</v>
      </c>
      <c r="D186" s="55">
        <v>931.0</v>
      </c>
      <c r="E186" s="55">
        <v>930.0</v>
      </c>
      <c r="F186" s="55">
        <v>927.0</v>
      </c>
      <c r="G186" s="55">
        <v>924.0</v>
      </c>
      <c r="H186" s="55">
        <v>920.0</v>
      </c>
      <c r="I186" s="55">
        <v>915.0</v>
      </c>
      <c r="J186" s="55">
        <v>909.0</v>
      </c>
      <c r="K186" s="55">
        <v>903.0</v>
      </c>
      <c r="L186" s="55">
        <v>896.0</v>
      </c>
      <c r="M186" s="55">
        <v>888.0</v>
      </c>
      <c r="N186" s="55">
        <v>879.0</v>
      </c>
      <c r="O186" s="55">
        <v>870.0</v>
      </c>
      <c r="P186" s="55">
        <v>860.0</v>
      </c>
      <c r="Q186" s="55">
        <v>850.0</v>
      </c>
      <c r="R186" s="55">
        <v>839.0</v>
      </c>
      <c r="S186" s="55">
        <v>828.0</v>
      </c>
      <c r="T186" s="55">
        <v>817.0</v>
      </c>
      <c r="U186" s="55">
        <v>805.0</v>
      </c>
      <c r="V186" s="55">
        <v>793.0</v>
      </c>
      <c r="W186" s="55">
        <v>781.0</v>
      </c>
      <c r="X186" s="55">
        <v>769.0</v>
      </c>
      <c r="Y186" s="55">
        <v>758.0</v>
      </c>
      <c r="Z186" s="55">
        <v>746.0</v>
      </c>
      <c r="AA186" s="55">
        <v>735.0</v>
      </c>
      <c r="AB186" s="55">
        <v>724.0</v>
      </c>
      <c r="AC186" s="55">
        <v>714.0</v>
      </c>
      <c r="AD186" s="55">
        <v>705.0</v>
      </c>
      <c r="AE186" s="55">
        <v>696.0</v>
      </c>
      <c r="AF186" s="55">
        <v>688.0</v>
      </c>
      <c r="AG186" s="55">
        <v>681.0</v>
      </c>
      <c r="AH186" s="55">
        <v>676.0</v>
      </c>
      <c r="AI186" s="55">
        <v>671.0</v>
      </c>
      <c r="AJ186" s="55">
        <v>668.0</v>
      </c>
      <c r="AK186" s="55">
        <v>665.0</v>
      </c>
      <c r="AL186" s="55">
        <v>664.0</v>
      </c>
      <c r="AN186" s="53" t="s">
        <v>282</v>
      </c>
      <c r="AO186" s="54">
        <v>1.0</v>
      </c>
    </row>
    <row r="187" ht="14.25" customHeight="1">
      <c r="A187" s="47" t="s">
        <v>94</v>
      </c>
      <c r="B187" s="48">
        <v>20.0</v>
      </c>
      <c r="C187" s="55">
        <v>935.0</v>
      </c>
      <c r="D187" s="55">
        <v>935.0</v>
      </c>
      <c r="E187" s="55">
        <v>933.0</v>
      </c>
      <c r="F187" s="55">
        <v>931.0</v>
      </c>
      <c r="G187" s="55">
        <v>928.0</v>
      </c>
      <c r="H187" s="55">
        <v>924.0</v>
      </c>
      <c r="I187" s="55">
        <v>918.0</v>
      </c>
      <c r="J187" s="55">
        <v>912.0</v>
      </c>
      <c r="K187" s="55">
        <v>906.0</v>
      </c>
      <c r="L187" s="55">
        <v>898.0</v>
      </c>
      <c r="M187" s="55">
        <v>890.0</v>
      </c>
      <c r="N187" s="55">
        <v>881.0</v>
      </c>
      <c r="O187" s="55">
        <v>871.0</v>
      </c>
      <c r="P187" s="55">
        <v>861.0</v>
      </c>
      <c r="Q187" s="55">
        <v>850.0</v>
      </c>
      <c r="R187" s="55">
        <v>839.0</v>
      </c>
      <c r="S187" s="55">
        <v>828.0</v>
      </c>
      <c r="T187" s="55">
        <v>816.0</v>
      </c>
      <c r="U187" s="55">
        <v>804.0</v>
      </c>
      <c r="V187" s="55">
        <v>791.0</v>
      </c>
      <c r="W187" s="55">
        <v>779.0</v>
      </c>
      <c r="X187" s="55">
        <v>767.0</v>
      </c>
      <c r="Y187" s="55">
        <v>754.0</v>
      </c>
      <c r="Z187" s="55">
        <v>742.0</v>
      </c>
      <c r="AA187" s="55">
        <v>731.0</v>
      </c>
      <c r="AB187" s="55">
        <v>719.0</v>
      </c>
      <c r="AC187" s="55">
        <v>708.0</v>
      </c>
      <c r="AD187" s="55">
        <v>698.0</v>
      </c>
      <c r="AE187" s="55">
        <v>689.0</v>
      </c>
      <c r="AF187" s="55">
        <v>681.0</v>
      </c>
      <c r="AG187" s="55">
        <v>674.0</v>
      </c>
      <c r="AH187" s="55">
        <v>668.0</v>
      </c>
      <c r="AI187" s="55">
        <v>664.0</v>
      </c>
      <c r="AJ187" s="55">
        <v>660.0</v>
      </c>
      <c r="AK187" s="55">
        <v>657.0</v>
      </c>
      <c r="AL187" s="55">
        <v>656.0</v>
      </c>
      <c r="AN187" s="53" t="s">
        <v>283</v>
      </c>
      <c r="AO187" s="54" t="s">
        <v>96</v>
      </c>
    </row>
    <row r="188" ht="14.25" customHeight="1">
      <c r="A188" s="47" t="s">
        <v>94</v>
      </c>
      <c r="B188" s="48">
        <v>21.0</v>
      </c>
      <c r="C188" s="55">
        <v>939.0</v>
      </c>
      <c r="D188" s="55">
        <v>939.0</v>
      </c>
      <c r="E188" s="55">
        <v>937.0</v>
      </c>
      <c r="F188" s="55">
        <v>935.0</v>
      </c>
      <c r="G188" s="55">
        <v>931.0</v>
      </c>
      <c r="H188" s="55">
        <v>927.0</v>
      </c>
      <c r="I188" s="55">
        <v>922.0</v>
      </c>
      <c r="J188" s="55">
        <v>915.0</v>
      </c>
      <c r="K188" s="55">
        <v>908.0</v>
      </c>
      <c r="L188" s="55">
        <v>900.0</v>
      </c>
      <c r="M188" s="55">
        <v>892.0</v>
      </c>
      <c r="N188" s="55">
        <v>883.0</v>
      </c>
      <c r="O188" s="55">
        <v>872.0</v>
      </c>
      <c r="P188" s="55">
        <v>862.0</v>
      </c>
      <c r="Q188" s="55">
        <v>851.0</v>
      </c>
      <c r="R188" s="55">
        <v>839.0</v>
      </c>
      <c r="S188" s="55">
        <v>827.0</v>
      </c>
      <c r="T188" s="55">
        <v>815.0</v>
      </c>
      <c r="U188" s="55">
        <v>802.0</v>
      </c>
      <c r="V188" s="55">
        <v>789.0</v>
      </c>
      <c r="W188" s="55">
        <v>777.0</v>
      </c>
      <c r="X188" s="55">
        <v>764.0</v>
      </c>
      <c r="Y188" s="55">
        <v>751.0</v>
      </c>
      <c r="Z188" s="55">
        <v>738.0</v>
      </c>
      <c r="AA188" s="55">
        <v>726.0</v>
      </c>
      <c r="AB188" s="55">
        <v>714.0</v>
      </c>
      <c r="AC188" s="55">
        <v>703.0</v>
      </c>
      <c r="AD188" s="55">
        <v>692.0</v>
      </c>
      <c r="AE188" s="55">
        <v>683.0</v>
      </c>
      <c r="AF188" s="55">
        <v>674.0</v>
      </c>
      <c r="AG188" s="55">
        <v>667.0</v>
      </c>
      <c r="AH188" s="55">
        <v>661.0</v>
      </c>
      <c r="AI188" s="55">
        <v>656.0</v>
      </c>
      <c r="AJ188" s="55">
        <v>652.0</v>
      </c>
      <c r="AK188" s="55">
        <v>650.0</v>
      </c>
      <c r="AL188" s="55">
        <v>648.0</v>
      </c>
      <c r="AN188" s="53" t="s">
        <v>284</v>
      </c>
      <c r="AO188" s="54">
        <v>1.0</v>
      </c>
    </row>
    <row r="189" ht="14.25" customHeight="1">
      <c r="A189" s="47" t="s">
        <v>94</v>
      </c>
      <c r="B189" s="48">
        <v>22.0</v>
      </c>
      <c r="C189" s="55">
        <v>943.0</v>
      </c>
      <c r="D189" s="55">
        <v>942.0</v>
      </c>
      <c r="E189" s="55">
        <v>941.0</v>
      </c>
      <c r="F189" s="55">
        <v>938.0</v>
      </c>
      <c r="G189" s="55">
        <v>935.0</v>
      </c>
      <c r="H189" s="55">
        <v>930.0</v>
      </c>
      <c r="I189" s="55">
        <v>925.0</v>
      </c>
      <c r="J189" s="55">
        <v>918.0</v>
      </c>
      <c r="K189" s="55">
        <v>911.0</v>
      </c>
      <c r="L189" s="55">
        <v>903.0</v>
      </c>
      <c r="M189" s="55">
        <v>894.0</v>
      </c>
      <c r="N189" s="55">
        <v>884.0</v>
      </c>
      <c r="O189" s="55">
        <v>874.0</v>
      </c>
      <c r="P189" s="55">
        <v>863.0</v>
      </c>
      <c r="Q189" s="55">
        <v>851.0</v>
      </c>
      <c r="R189" s="55">
        <v>839.0</v>
      </c>
      <c r="S189" s="55">
        <v>827.0</v>
      </c>
      <c r="T189" s="55">
        <v>814.0</v>
      </c>
      <c r="U189" s="55">
        <v>801.0</v>
      </c>
      <c r="V189" s="55">
        <v>787.0</v>
      </c>
      <c r="W189" s="55">
        <v>774.0</v>
      </c>
      <c r="X189" s="55">
        <v>761.0</v>
      </c>
      <c r="Y189" s="55">
        <v>747.0</v>
      </c>
      <c r="Z189" s="55">
        <v>734.0</v>
      </c>
      <c r="AA189" s="55">
        <v>721.0</v>
      </c>
      <c r="AB189" s="55">
        <v>709.0</v>
      </c>
      <c r="AC189" s="55">
        <v>697.0</v>
      </c>
      <c r="AD189" s="55">
        <v>686.0</v>
      </c>
      <c r="AE189" s="55">
        <v>676.0</v>
      </c>
      <c r="AF189" s="55">
        <v>667.0</v>
      </c>
      <c r="AG189" s="55">
        <v>660.0</v>
      </c>
      <c r="AH189" s="55">
        <v>654.0</v>
      </c>
      <c r="AI189" s="55">
        <v>648.0</v>
      </c>
      <c r="AJ189" s="55">
        <v>644.0</v>
      </c>
      <c r="AK189" s="55">
        <v>641.0</v>
      </c>
      <c r="AL189" s="55">
        <v>639.0</v>
      </c>
      <c r="AN189" s="53" t="s">
        <v>285</v>
      </c>
      <c r="AO189" s="54">
        <v>14.0</v>
      </c>
    </row>
    <row r="190" ht="14.25" customHeight="1">
      <c r="A190" s="47" t="s">
        <v>94</v>
      </c>
      <c r="B190" s="48">
        <v>23.0</v>
      </c>
      <c r="C190" s="55">
        <v>946.0</v>
      </c>
      <c r="D190" s="55">
        <v>946.0</v>
      </c>
      <c r="E190" s="55">
        <v>944.0</v>
      </c>
      <c r="F190" s="55">
        <v>941.0</v>
      </c>
      <c r="G190" s="55">
        <v>938.0</v>
      </c>
      <c r="H190" s="55">
        <v>933.0</v>
      </c>
      <c r="I190" s="55">
        <v>927.0</v>
      </c>
      <c r="J190" s="55">
        <v>921.0</v>
      </c>
      <c r="K190" s="55">
        <v>913.0</v>
      </c>
      <c r="L190" s="55">
        <v>905.0</v>
      </c>
      <c r="M190" s="55">
        <v>896.0</v>
      </c>
      <c r="N190" s="55">
        <v>885.0</v>
      </c>
      <c r="O190" s="55">
        <v>875.0</v>
      </c>
      <c r="P190" s="55">
        <v>863.0</v>
      </c>
      <c r="Q190" s="55">
        <v>851.0</v>
      </c>
      <c r="R190" s="55">
        <v>839.0</v>
      </c>
      <c r="S190" s="55">
        <v>826.0</v>
      </c>
      <c r="T190" s="55">
        <v>813.0</v>
      </c>
      <c r="U190" s="55">
        <v>799.0</v>
      </c>
      <c r="V190" s="55">
        <v>786.0</v>
      </c>
      <c r="W190" s="55">
        <v>771.0</v>
      </c>
      <c r="X190" s="55">
        <v>758.0</v>
      </c>
      <c r="Y190" s="55">
        <v>744.0</v>
      </c>
      <c r="Z190" s="55">
        <v>730.0</v>
      </c>
      <c r="AA190" s="55">
        <v>716.0</v>
      </c>
      <c r="AB190" s="55">
        <v>704.0</v>
      </c>
      <c r="AC190" s="55">
        <v>691.0</v>
      </c>
      <c r="AD190" s="55">
        <v>680.0</v>
      </c>
      <c r="AE190" s="55">
        <v>670.0</v>
      </c>
      <c r="AF190" s="55">
        <v>661.0</v>
      </c>
      <c r="AG190" s="55">
        <v>653.0</v>
      </c>
      <c r="AH190" s="55">
        <v>646.0</v>
      </c>
      <c r="AI190" s="55">
        <v>641.0</v>
      </c>
      <c r="AJ190" s="55">
        <v>636.0</v>
      </c>
      <c r="AK190" s="55">
        <v>633.0</v>
      </c>
      <c r="AL190" s="55">
        <v>631.0</v>
      </c>
      <c r="AN190" s="53" t="s">
        <v>286</v>
      </c>
      <c r="AO190" s="54">
        <v>12.0</v>
      </c>
    </row>
    <row r="191" ht="14.25" customHeight="1">
      <c r="A191" s="47" t="s">
        <v>94</v>
      </c>
      <c r="B191" s="48">
        <v>24.0</v>
      </c>
      <c r="C191" s="55">
        <v>949.0</v>
      </c>
      <c r="D191" s="55">
        <v>949.0</v>
      </c>
      <c r="E191" s="55">
        <v>947.0</v>
      </c>
      <c r="F191" s="55">
        <v>944.0</v>
      </c>
      <c r="G191" s="55">
        <v>941.0</v>
      </c>
      <c r="H191" s="55">
        <v>936.0</v>
      </c>
      <c r="I191" s="55">
        <v>930.0</v>
      </c>
      <c r="J191" s="55">
        <v>923.0</v>
      </c>
      <c r="K191" s="55">
        <v>915.0</v>
      </c>
      <c r="L191" s="55">
        <v>907.0</v>
      </c>
      <c r="M191" s="55">
        <v>897.0</v>
      </c>
      <c r="N191" s="55">
        <v>887.0</v>
      </c>
      <c r="O191" s="55">
        <v>876.0</v>
      </c>
      <c r="P191" s="55">
        <v>864.0</v>
      </c>
      <c r="Q191" s="55">
        <v>852.0</v>
      </c>
      <c r="R191" s="55">
        <v>839.0</v>
      </c>
      <c r="S191" s="55">
        <v>825.0</v>
      </c>
      <c r="T191" s="55">
        <v>812.0</v>
      </c>
      <c r="U191" s="55">
        <v>798.0</v>
      </c>
      <c r="V191" s="55">
        <v>783.0</v>
      </c>
      <c r="W191" s="55">
        <v>769.0</v>
      </c>
      <c r="X191" s="55">
        <v>755.0</v>
      </c>
      <c r="Y191" s="55">
        <v>740.0</v>
      </c>
      <c r="Z191" s="55">
        <v>726.0</v>
      </c>
      <c r="AA191" s="55">
        <v>712.0</v>
      </c>
      <c r="AB191" s="55">
        <v>699.0</v>
      </c>
      <c r="AC191" s="55">
        <v>686.0</v>
      </c>
      <c r="AD191" s="55">
        <v>674.0</v>
      </c>
      <c r="AE191" s="55">
        <v>663.0</v>
      </c>
      <c r="AF191" s="55">
        <v>654.0</v>
      </c>
      <c r="AG191" s="55">
        <v>645.0</v>
      </c>
      <c r="AH191" s="55">
        <v>638.0</v>
      </c>
      <c r="AI191" s="55">
        <v>633.0</v>
      </c>
      <c r="AJ191" s="55">
        <v>628.0</v>
      </c>
      <c r="AK191" s="55">
        <v>625.0</v>
      </c>
      <c r="AL191" s="55">
        <v>623.0</v>
      </c>
      <c r="AN191" s="53" t="s">
        <v>287</v>
      </c>
      <c r="AO191" s="54">
        <v>11.0</v>
      </c>
    </row>
    <row r="192" ht="14.25" customHeight="1">
      <c r="A192" s="47" t="s">
        <v>94</v>
      </c>
      <c r="B192" s="48">
        <v>25.0</v>
      </c>
      <c r="C192" s="55">
        <v>952.0</v>
      </c>
      <c r="D192" s="55">
        <v>952.0</v>
      </c>
      <c r="E192" s="55">
        <v>950.0</v>
      </c>
      <c r="F192" s="55">
        <v>947.0</v>
      </c>
      <c r="G192" s="55">
        <v>943.0</v>
      </c>
      <c r="H192" s="55">
        <v>939.0</v>
      </c>
      <c r="I192" s="55">
        <v>932.0</v>
      </c>
      <c r="J192" s="55">
        <v>925.0</v>
      </c>
      <c r="K192" s="55">
        <v>917.0</v>
      </c>
      <c r="L192" s="55">
        <v>908.0</v>
      </c>
      <c r="M192" s="55">
        <v>899.0</v>
      </c>
      <c r="N192" s="55">
        <v>888.0</v>
      </c>
      <c r="O192" s="55">
        <v>876.0</v>
      </c>
      <c r="P192" s="55">
        <v>864.0</v>
      </c>
      <c r="Q192" s="55">
        <v>852.0</v>
      </c>
      <c r="R192" s="55">
        <v>838.0</v>
      </c>
      <c r="S192" s="55">
        <v>825.0</v>
      </c>
      <c r="T192" s="55">
        <v>810.0</v>
      </c>
      <c r="U192" s="55">
        <v>796.0</v>
      </c>
      <c r="V192" s="55">
        <v>781.0</v>
      </c>
      <c r="W192" s="55">
        <v>766.0</v>
      </c>
      <c r="X192" s="55">
        <v>751.0</v>
      </c>
      <c r="Y192" s="55">
        <v>737.0</v>
      </c>
      <c r="Z192" s="55">
        <v>722.0</v>
      </c>
      <c r="AA192" s="55">
        <v>707.0</v>
      </c>
      <c r="AB192" s="55">
        <v>693.0</v>
      </c>
      <c r="AC192" s="55">
        <v>680.0</v>
      </c>
      <c r="AD192" s="55">
        <v>668.0</v>
      </c>
      <c r="AE192" s="55">
        <v>657.0</v>
      </c>
      <c r="AF192" s="55">
        <v>647.0</v>
      </c>
      <c r="AG192" s="55">
        <v>638.0</v>
      </c>
      <c r="AH192" s="55">
        <v>631.0</v>
      </c>
      <c r="AI192" s="55">
        <v>625.0</v>
      </c>
      <c r="AJ192" s="55">
        <v>620.0</v>
      </c>
      <c r="AK192" s="55">
        <v>616.0</v>
      </c>
      <c r="AL192" s="55">
        <v>615.0</v>
      </c>
      <c r="AN192" s="53" t="s">
        <v>288</v>
      </c>
      <c r="AO192" s="54">
        <v>11.0</v>
      </c>
    </row>
    <row r="193" ht="14.25" customHeight="1">
      <c r="A193" s="47" t="s">
        <v>94</v>
      </c>
      <c r="B193" s="48">
        <v>26.0</v>
      </c>
      <c r="C193" s="55">
        <v>955.0</v>
      </c>
      <c r="D193" s="55">
        <v>955.0</v>
      </c>
      <c r="E193" s="55">
        <v>953.0</v>
      </c>
      <c r="F193" s="55">
        <v>950.0</v>
      </c>
      <c r="G193" s="55">
        <v>946.0</v>
      </c>
      <c r="H193" s="55">
        <v>941.0</v>
      </c>
      <c r="I193" s="55">
        <v>935.0</v>
      </c>
      <c r="J193" s="55">
        <v>927.0</v>
      </c>
      <c r="K193" s="55">
        <v>919.0</v>
      </c>
      <c r="L193" s="55">
        <v>910.0</v>
      </c>
      <c r="M193" s="55">
        <v>900.0</v>
      </c>
      <c r="N193" s="55">
        <v>889.0</v>
      </c>
      <c r="O193" s="55">
        <v>877.0</v>
      </c>
      <c r="P193" s="55">
        <v>865.0</v>
      </c>
      <c r="Q193" s="55">
        <v>851.0</v>
      </c>
      <c r="R193" s="55">
        <v>838.0</v>
      </c>
      <c r="S193" s="55">
        <v>824.0</v>
      </c>
      <c r="T193" s="55">
        <v>809.0</v>
      </c>
      <c r="U193" s="55">
        <v>794.0</v>
      </c>
      <c r="V193" s="55">
        <v>779.0</v>
      </c>
      <c r="W193" s="55">
        <v>764.0</v>
      </c>
      <c r="X193" s="55">
        <v>748.0</v>
      </c>
      <c r="Y193" s="55">
        <v>733.0</v>
      </c>
      <c r="Z193" s="55">
        <v>718.0</v>
      </c>
      <c r="AA193" s="55">
        <v>703.0</v>
      </c>
      <c r="AB193" s="55">
        <v>688.0</v>
      </c>
      <c r="AC193" s="55">
        <v>675.0</v>
      </c>
      <c r="AD193" s="55">
        <v>662.0</v>
      </c>
      <c r="AE193" s="55">
        <v>650.0</v>
      </c>
      <c r="AF193" s="55">
        <v>640.0</v>
      </c>
      <c r="AG193" s="55">
        <v>631.0</v>
      </c>
      <c r="AH193" s="55">
        <v>624.0</v>
      </c>
      <c r="AI193" s="55">
        <v>617.0</v>
      </c>
      <c r="AJ193" s="55">
        <v>612.0</v>
      </c>
      <c r="AK193" s="55">
        <v>608.0</v>
      </c>
      <c r="AL193" s="55">
        <v>607.0</v>
      </c>
      <c r="AN193" s="53" t="s">
        <v>289</v>
      </c>
      <c r="AO193" s="54">
        <v>11.0</v>
      </c>
    </row>
    <row r="194" ht="14.25" customHeight="1">
      <c r="A194" s="47" t="s">
        <v>94</v>
      </c>
      <c r="B194" s="48">
        <v>27.0</v>
      </c>
      <c r="C194" s="55">
        <v>958.0</v>
      </c>
      <c r="D194" s="55">
        <v>957.0</v>
      </c>
      <c r="E194" s="55">
        <v>955.0</v>
      </c>
      <c r="F194" s="55">
        <v>952.0</v>
      </c>
      <c r="G194" s="55">
        <v>948.0</v>
      </c>
      <c r="H194" s="55">
        <v>943.0</v>
      </c>
      <c r="I194" s="55">
        <v>937.0</v>
      </c>
      <c r="J194" s="55">
        <v>929.0</v>
      </c>
      <c r="K194" s="55">
        <v>921.0</v>
      </c>
      <c r="L194" s="55">
        <v>911.0</v>
      </c>
      <c r="M194" s="55">
        <v>901.0</v>
      </c>
      <c r="N194" s="55">
        <v>890.0</v>
      </c>
      <c r="O194" s="55">
        <v>878.0</v>
      </c>
      <c r="P194" s="55">
        <v>865.0</v>
      </c>
      <c r="Q194" s="55">
        <v>851.0</v>
      </c>
      <c r="R194" s="55">
        <v>837.0</v>
      </c>
      <c r="S194" s="55">
        <v>823.0</v>
      </c>
      <c r="T194" s="55">
        <v>808.0</v>
      </c>
      <c r="U194" s="55">
        <v>792.0</v>
      </c>
      <c r="V194" s="55">
        <v>777.0</v>
      </c>
      <c r="W194" s="55">
        <v>761.0</v>
      </c>
      <c r="X194" s="55">
        <v>745.0</v>
      </c>
      <c r="Y194" s="55">
        <v>729.0</v>
      </c>
      <c r="Z194" s="55">
        <v>714.0</v>
      </c>
      <c r="AA194" s="55">
        <v>698.0</v>
      </c>
      <c r="AB194" s="55">
        <v>683.0</v>
      </c>
      <c r="AC194" s="55">
        <v>669.0</v>
      </c>
      <c r="AD194" s="55">
        <v>656.0</v>
      </c>
      <c r="AE194" s="55">
        <v>644.0</v>
      </c>
      <c r="AF194" s="55">
        <v>633.0</v>
      </c>
      <c r="AG194" s="55">
        <v>624.0</v>
      </c>
      <c r="AH194" s="55">
        <v>616.0</v>
      </c>
      <c r="AI194" s="55">
        <v>609.0</v>
      </c>
      <c r="AJ194" s="55">
        <v>604.0</v>
      </c>
      <c r="AK194" s="55">
        <v>601.0</v>
      </c>
      <c r="AL194" s="55">
        <v>598.0</v>
      </c>
      <c r="AN194" s="53" t="s">
        <v>290</v>
      </c>
      <c r="AO194" s="54">
        <v>11.0</v>
      </c>
    </row>
    <row r="195" ht="14.25" customHeight="1">
      <c r="A195" s="47" t="s">
        <v>94</v>
      </c>
      <c r="B195" s="48">
        <v>28.0</v>
      </c>
      <c r="C195" s="55">
        <v>960.0</v>
      </c>
      <c r="D195" s="55">
        <v>959.0</v>
      </c>
      <c r="E195" s="55">
        <v>958.0</v>
      </c>
      <c r="F195" s="55">
        <v>955.0</v>
      </c>
      <c r="G195" s="55">
        <v>950.0</v>
      </c>
      <c r="H195" s="55">
        <v>945.0</v>
      </c>
      <c r="I195" s="55">
        <v>939.0</v>
      </c>
      <c r="J195" s="55">
        <v>931.0</v>
      </c>
      <c r="K195" s="55">
        <v>922.0</v>
      </c>
      <c r="L195" s="55">
        <v>912.0</v>
      </c>
      <c r="M195" s="55">
        <v>902.0</v>
      </c>
      <c r="N195" s="55">
        <v>890.0</v>
      </c>
      <c r="O195" s="55">
        <v>878.0</v>
      </c>
      <c r="P195" s="55">
        <v>865.0</v>
      </c>
      <c r="Q195" s="55">
        <v>851.0</v>
      </c>
      <c r="R195" s="55">
        <v>836.0</v>
      </c>
      <c r="S195" s="55">
        <v>822.0</v>
      </c>
      <c r="T195" s="55">
        <v>806.0</v>
      </c>
      <c r="U195" s="55">
        <v>790.0</v>
      </c>
      <c r="V195" s="55">
        <v>774.0</v>
      </c>
      <c r="W195" s="55">
        <v>758.0</v>
      </c>
      <c r="X195" s="55">
        <v>742.0</v>
      </c>
      <c r="Y195" s="55">
        <v>725.0</v>
      </c>
      <c r="Z195" s="55">
        <v>710.0</v>
      </c>
      <c r="AA195" s="55">
        <v>694.0</v>
      </c>
      <c r="AB195" s="55">
        <v>678.0</v>
      </c>
      <c r="AC195" s="55">
        <v>664.0</v>
      </c>
      <c r="AD195" s="55">
        <v>650.0</v>
      </c>
      <c r="AE195" s="55">
        <v>637.0</v>
      </c>
      <c r="AF195" s="55">
        <v>626.0</v>
      </c>
      <c r="AG195" s="55">
        <v>617.0</v>
      </c>
      <c r="AH195" s="55">
        <v>608.0</v>
      </c>
      <c r="AI195" s="55">
        <v>601.0</v>
      </c>
      <c r="AJ195" s="55">
        <v>596.0</v>
      </c>
      <c r="AK195" s="55">
        <v>593.0</v>
      </c>
      <c r="AL195" s="55">
        <v>590.0</v>
      </c>
      <c r="AN195" s="53" t="s">
        <v>291</v>
      </c>
      <c r="AO195" s="54">
        <v>11.0</v>
      </c>
    </row>
    <row r="196" ht="14.25" customHeight="1">
      <c r="A196" s="47" t="s">
        <v>94</v>
      </c>
      <c r="B196" s="48">
        <v>29.0</v>
      </c>
      <c r="C196" s="55">
        <v>962.0</v>
      </c>
      <c r="D196" s="55">
        <v>962.0</v>
      </c>
      <c r="E196" s="55">
        <v>960.0</v>
      </c>
      <c r="F196" s="55">
        <v>957.0</v>
      </c>
      <c r="G196" s="55">
        <v>952.0</v>
      </c>
      <c r="H196" s="55">
        <v>947.0</v>
      </c>
      <c r="I196" s="55">
        <v>940.0</v>
      </c>
      <c r="J196" s="55">
        <v>932.0</v>
      </c>
      <c r="K196" s="55">
        <v>923.0</v>
      </c>
      <c r="L196" s="55">
        <v>914.0</v>
      </c>
      <c r="M196" s="55">
        <v>903.0</v>
      </c>
      <c r="N196" s="55">
        <v>891.0</v>
      </c>
      <c r="O196" s="55">
        <v>878.0</v>
      </c>
      <c r="P196" s="55">
        <v>865.0</v>
      </c>
      <c r="Q196" s="55">
        <v>850.0</v>
      </c>
      <c r="R196" s="55">
        <v>836.0</v>
      </c>
      <c r="S196" s="55">
        <v>820.0</v>
      </c>
      <c r="T196" s="55">
        <v>805.0</v>
      </c>
      <c r="U196" s="55">
        <v>789.0</v>
      </c>
      <c r="V196" s="55">
        <v>772.0</v>
      </c>
      <c r="W196" s="55">
        <v>755.0</v>
      </c>
      <c r="X196" s="55">
        <v>739.0</v>
      </c>
      <c r="Y196" s="55">
        <v>722.0</v>
      </c>
      <c r="Z196" s="55">
        <v>705.0</v>
      </c>
      <c r="AA196" s="55">
        <v>689.0</v>
      </c>
      <c r="AB196" s="55">
        <v>673.0</v>
      </c>
      <c r="AC196" s="55">
        <v>658.0</v>
      </c>
      <c r="AD196" s="55">
        <v>644.0</v>
      </c>
      <c r="AE196" s="55">
        <v>631.0</v>
      </c>
      <c r="AF196" s="55">
        <v>619.0</v>
      </c>
      <c r="AG196" s="55">
        <v>609.0</v>
      </c>
      <c r="AH196" s="55">
        <v>601.0</v>
      </c>
      <c r="AI196" s="55">
        <v>594.0</v>
      </c>
      <c r="AJ196" s="55">
        <v>588.0</v>
      </c>
      <c r="AK196" s="55">
        <v>584.0</v>
      </c>
      <c r="AL196" s="55">
        <v>582.0</v>
      </c>
      <c r="AN196" s="53" t="s">
        <v>292</v>
      </c>
      <c r="AO196" s="54">
        <v>11.0</v>
      </c>
    </row>
    <row r="197" ht="14.25" customHeight="1">
      <c r="A197" s="47" t="s">
        <v>94</v>
      </c>
      <c r="B197" s="48">
        <v>30.0</v>
      </c>
      <c r="C197" s="55">
        <v>964.0</v>
      </c>
      <c r="D197" s="55">
        <v>964.0</v>
      </c>
      <c r="E197" s="55">
        <v>962.0</v>
      </c>
      <c r="F197" s="55">
        <v>959.0</v>
      </c>
      <c r="G197" s="55">
        <v>954.0</v>
      </c>
      <c r="H197" s="55">
        <v>948.0</v>
      </c>
      <c r="I197" s="55">
        <v>942.0</v>
      </c>
      <c r="J197" s="55">
        <v>934.0</v>
      </c>
      <c r="K197" s="55">
        <v>924.0</v>
      </c>
      <c r="L197" s="55">
        <v>914.0</v>
      </c>
      <c r="M197" s="55">
        <v>903.0</v>
      </c>
      <c r="N197" s="55">
        <v>891.0</v>
      </c>
      <c r="O197" s="55">
        <v>878.0</v>
      </c>
      <c r="P197" s="55">
        <v>864.0</v>
      </c>
      <c r="Q197" s="55">
        <v>850.0</v>
      </c>
      <c r="R197" s="55">
        <v>835.0</v>
      </c>
      <c r="S197" s="55">
        <v>819.0</v>
      </c>
      <c r="T197" s="55">
        <v>803.0</v>
      </c>
      <c r="U197" s="55">
        <v>787.0</v>
      </c>
      <c r="V197" s="55">
        <v>770.0</v>
      </c>
      <c r="W197" s="55">
        <v>753.0</v>
      </c>
      <c r="X197" s="55">
        <v>736.0</v>
      </c>
      <c r="Y197" s="55">
        <v>718.0</v>
      </c>
      <c r="Z197" s="55">
        <v>701.0</v>
      </c>
      <c r="AA197" s="55">
        <v>685.0</v>
      </c>
      <c r="AB197" s="55">
        <v>669.0</v>
      </c>
      <c r="AC197" s="55">
        <v>653.0</v>
      </c>
      <c r="AD197" s="55">
        <v>638.0</v>
      </c>
      <c r="AE197" s="55">
        <v>625.0</v>
      </c>
      <c r="AF197" s="55">
        <v>613.0</v>
      </c>
      <c r="AG197" s="55">
        <v>602.0</v>
      </c>
      <c r="AH197" s="55">
        <v>593.0</v>
      </c>
      <c r="AI197" s="55">
        <v>586.0</v>
      </c>
      <c r="AJ197" s="55">
        <v>580.0</v>
      </c>
      <c r="AK197" s="55">
        <v>576.0</v>
      </c>
      <c r="AL197" s="55">
        <v>574.0</v>
      </c>
      <c r="AN197" s="53" t="s">
        <v>293</v>
      </c>
      <c r="AO197" s="54">
        <v>11.0</v>
      </c>
    </row>
    <row r="198" ht="14.25" customHeight="1">
      <c r="A198" s="47" t="s">
        <v>94</v>
      </c>
      <c r="B198" s="48">
        <v>31.0</v>
      </c>
      <c r="C198" s="55">
        <v>966.0</v>
      </c>
      <c r="D198" s="55">
        <v>965.0</v>
      </c>
      <c r="E198" s="55">
        <v>963.0</v>
      </c>
      <c r="F198" s="55">
        <v>960.0</v>
      </c>
      <c r="G198" s="55">
        <v>956.0</v>
      </c>
      <c r="H198" s="55">
        <v>950.0</v>
      </c>
      <c r="I198" s="55">
        <v>943.0</v>
      </c>
      <c r="J198" s="55">
        <v>935.0</v>
      </c>
      <c r="K198" s="55">
        <v>925.0</v>
      </c>
      <c r="L198" s="55">
        <v>915.0</v>
      </c>
      <c r="M198" s="55">
        <v>904.0</v>
      </c>
      <c r="N198" s="55">
        <v>891.0</v>
      </c>
      <c r="O198" s="55">
        <v>878.0</v>
      </c>
      <c r="P198" s="55">
        <v>864.0</v>
      </c>
      <c r="Q198" s="55">
        <v>849.0</v>
      </c>
      <c r="R198" s="55">
        <v>834.0</v>
      </c>
      <c r="S198" s="55">
        <v>818.0</v>
      </c>
      <c r="T198" s="55">
        <v>801.0</v>
      </c>
      <c r="U198" s="55">
        <v>784.0</v>
      </c>
      <c r="V198" s="55">
        <v>767.0</v>
      </c>
      <c r="W198" s="55">
        <v>750.0</v>
      </c>
      <c r="X198" s="55">
        <v>732.0</v>
      </c>
      <c r="Y198" s="55">
        <v>715.0</v>
      </c>
      <c r="Z198" s="55">
        <v>697.0</v>
      </c>
      <c r="AA198" s="55">
        <v>680.0</v>
      </c>
      <c r="AB198" s="55">
        <v>663.0</v>
      </c>
      <c r="AC198" s="55">
        <v>647.0</v>
      </c>
      <c r="AD198" s="55">
        <v>632.0</v>
      </c>
      <c r="AE198" s="55">
        <v>618.0</v>
      </c>
      <c r="AF198" s="55">
        <v>606.0</v>
      </c>
      <c r="AG198" s="55">
        <v>595.0</v>
      </c>
      <c r="AH198" s="55">
        <v>586.0</v>
      </c>
      <c r="AI198" s="55">
        <v>578.0</v>
      </c>
      <c r="AJ198" s="55">
        <v>573.0</v>
      </c>
      <c r="AK198" s="55">
        <v>568.0</v>
      </c>
      <c r="AL198" s="55">
        <v>566.0</v>
      </c>
      <c r="AN198" s="53" t="s">
        <v>294</v>
      </c>
      <c r="AO198" s="54">
        <v>11.0</v>
      </c>
    </row>
    <row r="199" ht="14.25" customHeight="1">
      <c r="A199" s="47" t="s">
        <v>94</v>
      </c>
      <c r="B199" s="48">
        <v>32.0</v>
      </c>
      <c r="C199" s="55">
        <v>967.0</v>
      </c>
      <c r="D199" s="55">
        <v>967.0</v>
      </c>
      <c r="E199" s="55">
        <v>965.0</v>
      </c>
      <c r="F199" s="55">
        <v>961.0</v>
      </c>
      <c r="G199" s="55">
        <v>957.0</v>
      </c>
      <c r="H199" s="55">
        <v>951.0</v>
      </c>
      <c r="I199" s="55">
        <v>944.0</v>
      </c>
      <c r="J199" s="55">
        <v>936.0</v>
      </c>
      <c r="K199" s="55">
        <v>926.0</v>
      </c>
      <c r="L199" s="55">
        <v>915.0</v>
      </c>
      <c r="M199" s="55">
        <v>904.0</v>
      </c>
      <c r="N199" s="55">
        <v>891.0</v>
      </c>
      <c r="O199" s="55">
        <v>878.0</v>
      </c>
      <c r="P199" s="55">
        <v>863.0</v>
      </c>
      <c r="Q199" s="55">
        <v>848.0</v>
      </c>
      <c r="R199" s="55">
        <v>833.0</v>
      </c>
      <c r="S199" s="55">
        <v>816.0</v>
      </c>
      <c r="T199" s="55">
        <v>799.0</v>
      </c>
      <c r="U199" s="55">
        <v>782.0</v>
      </c>
      <c r="V199" s="55">
        <v>764.0</v>
      </c>
      <c r="W199" s="55">
        <v>747.0</v>
      </c>
      <c r="X199" s="55">
        <v>729.0</v>
      </c>
      <c r="Y199" s="55">
        <v>711.0</v>
      </c>
      <c r="Z199" s="55">
        <v>693.0</v>
      </c>
      <c r="AA199" s="55">
        <v>676.0</v>
      </c>
      <c r="AB199" s="55">
        <v>659.0</v>
      </c>
      <c r="AC199" s="55">
        <v>642.0</v>
      </c>
      <c r="AD199" s="55">
        <v>626.0</v>
      </c>
      <c r="AE199" s="55">
        <v>612.0</v>
      </c>
      <c r="AF199" s="55">
        <v>599.0</v>
      </c>
      <c r="AG199" s="55">
        <v>588.0</v>
      </c>
      <c r="AH199" s="55">
        <v>579.0</v>
      </c>
      <c r="AI199" s="55">
        <v>571.0</v>
      </c>
      <c r="AJ199" s="55">
        <v>565.0</v>
      </c>
      <c r="AK199" s="55">
        <v>561.0</v>
      </c>
      <c r="AL199" s="55">
        <v>558.0</v>
      </c>
      <c r="AN199" s="53" t="s">
        <v>295</v>
      </c>
      <c r="AO199" s="54">
        <v>11.0</v>
      </c>
    </row>
    <row r="200" ht="14.25" customHeight="1">
      <c r="A200" s="47" t="s">
        <v>94</v>
      </c>
      <c r="B200" s="48">
        <v>33.0</v>
      </c>
      <c r="C200" s="55">
        <v>969.0</v>
      </c>
      <c r="D200" s="55">
        <v>968.0</v>
      </c>
      <c r="E200" s="55">
        <v>966.0</v>
      </c>
      <c r="F200" s="55">
        <v>963.0</v>
      </c>
      <c r="G200" s="55">
        <v>958.0</v>
      </c>
      <c r="H200" s="55">
        <v>952.0</v>
      </c>
      <c r="I200" s="55">
        <v>945.0</v>
      </c>
      <c r="J200" s="55">
        <v>936.0</v>
      </c>
      <c r="K200" s="55">
        <v>927.0</v>
      </c>
      <c r="L200" s="55">
        <v>916.0</v>
      </c>
      <c r="M200" s="55">
        <v>904.0</v>
      </c>
      <c r="N200" s="55">
        <v>891.0</v>
      </c>
      <c r="O200" s="55">
        <v>877.0</v>
      </c>
      <c r="P200" s="55">
        <v>862.0</v>
      </c>
      <c r="Q200" s="55">
        <v>847.0</v>
      </c>
      <c r="R200" s="55">
        <v>831.0</v>
      </c>
      <c r="S200" s="55">
        <v>814.0</v>
      </c>
      <c r="T200" s="55">
        <v>797.0</v>
      </c>
      <c r="U200" s="55">
        <v>780.0</v>
      </c>
      <c r="V200" s="55">
        <v>762.0</v>
      </c>
      <c r="W200" s="55">
        <v>744.0</v>
      </c>
      <c r="X200" s="55">
        <v>725.0</v>
      </c>
      <c r="Y200" s="55">
        <v>707.0</v>
      </c>
      <c r="Z200" s="55">
        <v>689.0</v>
      </c>
      <c r="AA200" s="55">
        <v>671.0</v>
      </c>
      <c r="AB200" s="55">
        <v>653.0</v>
      </c>
      <c r="AC200" s="55">
        <v>637.0</v>
      </c>
      <c r="AD200" s="55">
        <v>621.0</v>
      </c>
      <c r="AE200" s="55">
        <v>606.0</v>
      </c>
      <c r="AF200" s="55">
        <v>593.0</v>
      </c>
      <c r="AG200" s="55">
        <v>581.0</v>
      </c>
      <c r="AH200" s="55">
        <v>571.0</v>
      </c>
      <c r="AI200" s="55">
        <v>563.0</v>
      </c>
      <c r="AJ200" s="55">
        <v>557.0</v>
      </c>
      <c r="AK200" s="55">
        <v>553.0</v>
      </c>
      <c r="AL200" s="55">
        <v>549.0</v>
      </c>
      <c r="AN200" s="53" t="s">
        <v>296</v>
      </c>
      <c r="AO200" s="54">
        <v>11.0</v>
      </c>
    </row>
    <row r="201" ht="14.25" customHeight="1">
      <c r="A201" s="47" t="s">
        <v>94</v>
      </c>
      <c r="B201" s="48">
        <v>34.0</v>
      </c>
      <c r="C201" s="55">
        <v>970.0</v>
      </c>
      <c r="D201" s="55">
        <v>969.0</v>
      </c>
      <c r="E201" s="55">
        <v>967.0</v>
      </c>
      <c r="F201" s="55">
        <v>964.0</v>
      </c>
      <c r="G201" s="55">
        <v>959.0</v>
      </c>
      <c r="H201" s="55">
        <v>953.0</v>
      </c>
      <c r="I201" s="55">
        <v>945.0</v>
      </c>
      <c r="J201" s="55">
        <v>937.0</v>
      </c>
      <c r="K201" s="55">
        <v>927.0</v>
      </c>
      <c r="L201" s="55">
        <v>916.0</v>
      </c>
      <c r="M201" s="55">
        <v>904.0</v>
      </c>
      <c r="N201" s="55">
        <v>891.0</v>
      </c>
      <c r="O201" s="55">
        <v>876.0</v>
      </c>
      <c r="P201" s="55">
        <v>862.0</v>
      </c>
      <c r="Q201" s="55">
        <v>846.0</v>
      </c>
      <c r="R201" s="55">
        <v>829.0</v>
      </c>
      <c r="S201" s="55">
        <v>813.0</v>
      </c>
      <c r="T201" s="55">
        <v>795.0</v>
      </c>
      <c r="U201" s="55">
        <v>777.0</v>
      </c>
      <c r="V201" s="55">
        <v>759.0</v>
      </c>
      <c r="W201" s="55">
        <v>741.0</v>
      </c>
      <c r="X201" s="55">
        <v>722.0</v>
      </c>
      <c r="Y201" s="55">
        <v>703.0</v>
      </c>
      <c r="Z201" s="55">
        <v>685.0</v>
      </c>
      <c r="AA201" s="55">
        <v>667.0</v>
      </c>
      <c r="AB201" s="55">
        <v>649.0</v>
      </c>
      <c r="AC201" s="55">
        <v>631.0</v>
      </c>
      <c r="AD201" s="55">
        <v>615.0</v>
      </c>
      <c r="AE201" s="55">
        <v>600.0</v>
      </c>
      <c r="AF201" s="55">
        <v>586.0</v>
      </c>
      <c r="AG201" s="55">
        <v>574.0</v>
      </c>
      <c r="AH201" s="55">
        <v>564.0</v>
      </c>
      <c r="AI201" s="55">
        <v>555.0</v>
      </c>
      <c r="AJ201" s="55">
        <v>549.0</v>
      </c>
      <c r="AK201" s="55">
        <v>544.0</v>
      </c>
      <c r="AL201" s="55">
        <v>541.0</v>
      </c>
      <c r="AN201" s="53" t="s">
        <v>297</v>
      </c>
      <c r="AO201" s="54">
        <v>15.0</v>
      </c>
    </row>
    <row r="202" ht="14.25" customHeight="1">
      <c r="A202" s="47" t="s">
        <v>94</v>
      </c>
      <c r="B202" s="48">
        <v>35.0</v>
      </c>
      <c r="C202" s="55">
        <v>971.0</v>
      </c>
      <c r="D202" s="55">
        <v>970.0</v>
      </c>
      <c r="E202" s="55">
        <v>968.0</v>
      </c>
      <c r="F202" s="55">
        <v>964.0</v>
      </c>
      <c r="G202" s="55">
        <v>959.0</v>
      </c>
      <c r="H202" s="55">
        <v>953.0</v>
      </c>
      <c r="I202" s="55">
        <v>946.0</v>
      </c>
      <c r="J202" s="55">
        <v>937.0</v>
      </c>
      <c r="K202" s="55">
        <v>927.0</v>
      </c>
      <c r="L202" s="55">
        <v>916.0</v>
      </c>
      <c r="M202" s="55">
        <v>903.0</v>
      </c>
      <c r="N202" s="55">
        <v>890.0</v>
      </c>
      <c r="O202" s="55">
        <v>876.0</v>
      </c>
      <c r="P202" s="55">
        <v>861.0</v>
      </c>
      <c r="Q202" s="55">
        <v>845.0</v>
      </c>
      <c r="R202" s="55">
        <v>828.0</v>
      </c>
      <c r="S202" s="55">
        <v>811.0</v>
      </c>
      <c r="T202" s="55">
        <v>793.0</v>
      </c>
      <c r="U202" s="55">
        <v>775.0</v>
      </c>
      <c r="V202" s="55">
        <v>756.0</v>
      </c>
      <c r="W202" s="55">
        <v>737.0</v>
      </c>
      <c r="X202" s="55">
        <v>719.0</v>
      </c>
      <c r="Y202" s="55">
        <v>700.0</v>
      </c>
      <c r="Z202" s="55">
        <v>681.0</v>
      </c>
      <c r="AA202" s="55">
        <v>662.0</v>
      </c>
      <c r="AB202" s="55">
        <v>644.0</v>
      </c>
      <c r="AC202" s="55">
        <v>626.0</v>
      </c>
      <c r="AD202" s="55">
        <v>609.0</v>
      </c>
      <c r="AE202" s="55">
        <v>594.0</v>
      </c>
      <c r="AF202" s="55">
        <v>579.0</v>
      </c>
      <c r="AG202" s="55">
        <v>567.0</v>
      </c>
      <c r="AH202" s="55">
        <v>557.0</v>
      </c>
      <c r="AI202" s="55">
        <v>548.0</v>
      </c>
      <c r="AJ202" s="55">
        <v>541.0</v>
      </c>
      <c r="AK202" s="55">
        <v>536.0</v>
      </c>
      <c r="AL202" s="55">
        <v>533.0</v>
      </c>
      <c r="AN202" s="53" t="s">
        <v>298</v>
      </c>
      <c r="AO202" s="54">
        <v>17.0</v>
      </c>
    </row>
    <row r="203" ht="14.25" customHeight="1">
      <c r="A203" s="47" t="s">
        <v>94</v>
      </c>
      <c r="B203" s="48">
        <v>36.0</v>
      </c>
      <c r="C203" s="55">
        <v>971.0</v>
      </c>
      <c r="D203" s="55">
        <v>970.0</v>
      </c>
      <c r="E203" s="55">
        <v>968.0</v>
      </c>
      <c r="F203" s="55">
        <v>965.0</v>
      </c>
      <c r="G203" s="55">
        <v>960.0</v>
      </c>
      <c r="H203" s="55">
        <v>954.0</v>
      </c>
      <c r="I203" s="55">
        <v>946.0</v>
      </c>
      <c r="J203" s="55">
        <v>937.0</v>
      </c>
      <c r="K203" s="55">
        <v>927.0</v>
      </c>
      <c r="L203" s="55">
        <v>915.0</v>
      </c>
      <c r="M203" s="55">
        <v>903.0</v>
      </c>
      <c r="N203" s="55">
        <v>889.0</v>
      </c>
      <c r="O203" s="55">
        <v>875.0</v>
      </c>
      <c r="P203" s="55">
        <v>859.0</v>
      </c>
      <c r="Q203" s="55">
        <v>843.0</v>
      </c>
      <c r="R203" s="55">
        <v>826.0</v>
      </c>
      <c r="S203" s="55">
        <v>809.0</v>
      </c>
      <c r="T203" s="55">
        <v>791.0</v>
      </c>
      <c r="U203" s="55">
        <v>772.0</v>
      </c>
      <c r="V203" s="55">
        <v>753.0</v>
      </c>
      <c r="W203" s="55">
        <v>734.0</v>
      </c>
      <c r="X203" s="55">
        <v>715.0</v>
      </c>
      <c r="Y203" s="55">
        <v>696.0</v>
      </c>
      <c r="Z203" s="55">
        <v>676.0</v>
      </c>
      <c r="AA203" s="55">
        <v>657.0</v>
      </c>
      <c r="AB203" s="55">
        <v>639.0</v>
      </c>
      <c r="AC203" s="55">
        <v>621.0</v>
      </c>
      <c r="AD203" s="55">
        <v>604.0</v>
      </c>
      <c r="AE203" s="55">
        <v>587.0</v>
      </c>
      <c r="AF203" s="55">
        <v>573.0</v>
      </c>
      <c r="AG203" s="55">
        <v>560.0</v>
      </c>
      <c r="AH203" s="55">
        <v>549.0</v>
      </c>
      <c r="AI203" s="55">
        <v>540.0</v>
      </c>
      <c r="AJ203" s="55">
        <v>534.0</v>
      </c>
      <c r="AK203" s="55">
        <v>528.0</v>
      </c>
      <c r="AL203" s="55">
        <v>525.0</v>
      </c>
      <c r="AN203" s="53" t="s">
        <v>299</v>
      </c>
      <c r="AO203" s="54">
        <v>17.0</v>
      </c>
    </row>
    <row r="204" ht="14.25" customHeight="1">
      <c r="A204" s="47" t="s">
        <v>94</v>
      </c>
      <c r="B204" s="48">
        <v>37.0</v>
      </c>
      <c r="C204" s="55">
        <v>972.0</v>
      </c>
      <c r="D204" s="55">
        <v>971.0</v>
      </c>
      <c r="E204" s="55">
        <v>969.0</v>
      </c>
      <c r="F204" s="55">
        <v>965.0</v>
      </c>
      <c r="G204" s="55">
        <v>960.0</v>
      </c>
      <c r="H204" s="55">
        <v>954.0</v>
      </c>
      <c r="I204" s="55">
        <v>946.0</v>
      </c>
      <c r="J204" s="55">
        <v>937.0</v>
      </c>
      <c r="K204" s="55">
        <v>927.0</v>
      </c>
      <c r="L204" s="55">
        <v>915.0</v>
      </c>
      <c r="M204" s="55">
        <v>902.0</v>
      </c>
      <c r="N204" s="55">
        <v>888.0</v>
      </c>
      <c r="O204" s="55">
        <v>874.0</v>
      </c>
      <c r="P204" s="55">
        <v>858.0</v>
      </c>
      <c r="Q204" s="55">
        <v>842.0</v>
      </c>
      <c r="R204" s="55">
        <v>824.0</v>
      </c>
      <c r="S204" s="55">
        <v>807.0</v>
      </c>
      <c r="T204" s="55">
        <v>788.0</v>
      </c>
      <c r="U204" s="55">
        <v>769.0</v>
      </c>
      <c r="V204" s="55">
        <v>750.0</v>
      </c>
      <c r="W204" s="55">
        <v>731.0</v>
      </c>
      <c r="X204" s="55">
        <v>711.0</v>
      </c>
      <c r="Y204" s="55">
        <v>692.0</v>
      </c>
      <c r="Z204" s="55">
        <v>672.0</v>
      </c>
      <c r="AA204" s="55">
        <v>653.0</v>
      </c>
      <c r="AB204" s="55">
        <v>634.0</v>
      </c>
      <c r="AC204" s="55">
        <v>616.0</v>
      </c>
      <c r="AD204" s="55">
        <v>598.0</v>
      </c>
      <c r="AE204" s="55">
        <v>581.0</v>
      </c>
      <c r="AF204" s="55">
        <v>566.0</v>
      </c>
      <c r="AG204" s="55">
        <v>553.0</v>
      </c>
      <c r="AH204" s="55">
        <v>542.0</v>
      </c>
      <c r="AI204" s="55">
        <v>533.0</v>
      </c>
      <c r="AJ204" s="55">
        <v>526.0</v>
      </c>
      <c r="AK204" s="55">
        <v>521.0</v>
      </c>
      <c r="AL204" s="55">
        <v>517.0</v>
      </c>
      <c r="AN204" s="53" t="s">
        <v>300</v>
      </c>
      <c r="AO204" s="54">
        <v>17.0</v>
      </c>
    </row>
    <row r="205" ht="14.25" customHeight="1">
      <c r="A205" s="47" t="s">
        <v>94</v>
      </c>
      <c r="B205" s="48">
        <v>38.0</v>
      </c>
      <c r="C205" s="55">
        <v>972.0</v>
      </c>
      <c r="D205" s="55">
        <v>971.0</v>
      </c>
      <c r="E205" s="55">
        <v>969.0</v>
      </c>
      <c r="F205" s="55">
        <v>965.0</v>
      </c>
      <c r="G205" s="55">
        <v>960.0</v>
      </c>
      <c r="H205" s="55">
        <v>954.0</v>
      </c>
      <c r="I205" s="55">
        <v>946.0</v>
      </c>
      <c r="J205" s="55">
        <v>937.0</v>
      </c>
      <c r="K205" s="55">
        <v>926.0</v>
      </c>
      <c r="L205" s="55">
        <v>914.0</v>
      </c>
      <c r="M205" s="55">
        <v>901.0</v>
      </c>
      <c r="N205" s="55">
        <v>887.0</v>
      </c>
      <c r="O205" s="55">
        <v>872.0</v>
      </c>
      <c r="P205" s="55">
        <v>857.0</v>
      </c>
      <c r="Q205" s="55">
        <v>840.0</v>
      </c>
      <c r="R205" s="55">
        <v>822.0</v>
      </c>
      <c r="S205" s="55">
        <v>804.0</v>
      </c>
      <c r="T205" s="55">
        <v>786.0</v>
      </c>
      <c r="U205" s="55">
        <v>767.0</v>
      </c>
      <c r="V205" s="55">
        <v>747.0</v>
      </c>
      <c r="W205" s="55">
        <v>727.0</v>
      </c>
      <c r="X205" s="55">
        <v>708.0</v>
      </c>
      <c r="Y205" s="55">
        <v>688.0</v>
      </c>
      <c r="Z205" s="55">
        <v>668.0</v>
      </c>
      <c r="AA205" s="55">
        <v>648.0</v>
      </c>
      <c r="AB205" s="55">
        <v>629.0</v>
      </c>
      <c r="AC205" s="55">
        <v>610.0</v>
      </c>
      <c r="AD205" s="55">
        <v>593.0</v>
      </c>
      <c r="AE205" s="55">
        <v>576.0</v>
      </c>
      <c r="AF205" s="55">
        <v>560.0</v>
      </c>
      <c r="AG205" s="55">
        <v>547.0</v>
      </c>
      <c r="AH205" s="55">
        <v>535.0</v>
      </c>
      <c r="AI205" s="55">
        <v>526.0</v>
      </c>
      <c r="AJ205" s="55">
        <v>518.0</v>
      </c>
      <c r="AK205" s="55">
        <v>513.0</v>
      </c>
      <c r="AL205" s="55">
        <v>510.0</v>
      </c>
      <c r="AN205" s="53" t="s">
        <v>301</v>
      </c>
      <c r="AO205" s="54">
        <v>17.0</v>
      </c>
    </row>
    <row r="206" ht="14.25" customHeight="1">
      <c r="A206" s="47" t="s">
        <v>94</v>
      </c>
      <c r="B206" s="48">
        <v>39.0</v>
      </c>
      <c r="C206" s="55">
        <v>972.0</v>
      </c>
      <c r="D206" s="55">
        <v>971.0</v>
      </c>
      <c r="E206" s="55">
        <v>969.0</v>
      </c>
      <c r="F206" s="55">
        <v>965.0</v>
      </c>
      <c r="G206" s="55">
        <v>960.0</v>
      </c>
      <c r="H206" s="55">
        <v>954.0</v>
      </c>
      <c r="I206" s="55">
        <v>945.0</v>
      </c>
      <c r="J206" s="55">
        <v>936.0</v>
      </c>
      <c r="K206" s="55">
        <v>926.0</v>
      </c>
      <c r="L206" s="55">
        <v>913.0</v>
      </c>
      <c r="M206" s="55">
        <v>900.0</v>
      </c>
      <c r="N206" s="55">
        <v>886.0</v>
      </c>
      <c r="O206" s="55">
        <v>871.0</v>
      </c>
      <c r="P206" s="55">
        <v>855.0</v>
      </c>
      <c r="Q206" s="55">
        <v>838.0</v>
      </c>
      <c r="R206" s="55">
        <v>820.0</v>
      </c>
      <c r="S206" s="55">
        <v>802.0</v>
      </c>
      <c r="T206" s="55">
        <v>783.0</v>
      </c>
      <c r="U206" s="55">
        <v>764.0</v>
      </c>
      <c r="V206" s="55">
        <v>744.0</v>
      </c>
      <c r="W206" s="55">
        <v>724.0</v>
      </c>
      <c r="X206" s="55">
        <v>704.0</v>
      </c>
      <c r="Y206" s="55">
        <v>684.0</v>
      </c>
      <c r="Z206" s="55">
        <v>664.0</v>
      </c>
      <c r="AA206" s="55">
        <v>643.0</v>
      </c>
      <c r="AB206" s="55">
        <v>624.0</v>
      </c>
      <c r="AC206" s="55">
        <v>605.0</v>
      </c>
      <c r="AD206" s="55">
        <v>587.0</v>
      </c>
      <c r="AE206" s="55">
        <v>570.0</v>
      </c>
      <c r="AF206" s="55">
        <v>554.0</v>
      </c>
      <c r="AG206" s="55">
        <v>540.0</v>
      </c>
      <c r="AH206" s="55">
        <v>528.0</v>
      </c>
      <c r="AI206" s="55">
        <v>518.0</v>
      </c>
      <c r="AJ206" s="55">
        <v>511.0</v>
      </c>
      <c r="AK206" s="55">
        <v>505.0</v>
      </c>
      <c r="AL206" s="55">
        <v>502.0</v>
      </c>
      <c r="AN206" s="53" t="s">
        <v>302</v>
      </c>
      <c r="AO206" s="54">
        <v>17.0</v>
      </c>
    </row>
    <row r="207" ht="14.25" customHeight="1">
      <c r="A207" s="47" t="s">
        <v>94</v>
      </c>
      <c r="B207" s="48">
        <v>40.0</v>
      </c>
      <c r="C207" s="55">
        <v>971.0</v>
      </c>
      <c r="D207" s="55">
        <v>971.0</v>
      </c>
      <c r="E207" s="55">
        <v>968.0</v>
      </c>
      <c r="F207" s="55">
        <v>965.0</v>
      </c>
      <c r="G207" s="55">
        <v>960.0</v>
      </c>
      <c r="H207" s="55">
        <v>953.0</v>
      </c>
      <c r="I207" s="55">
        <v>945.0</v>
      </c>
      <c r="J207" s="55">
        <v>935.0</v>
      </c>
      <c r="K207" s="55">
        <v>925.0</v>
      </c>
      <c r="L207" s="55">
        <v>912.0</v>
      </c>
      <c r="M207" s="55">
        <v>899.0</v>
      </c>
      <c r="N207" s="55">
        <v>885.0</v>
      </c>
      <c r="O207" s="55">
        <v>869.0</v>
      </c>
      <c r="P207" s="55">
        <v>853.0</v>
      </c>
      <c r="Q207" s="55">
        <v>836.0</v>
      </c>
      <c r="R207" s="55">
        <v>818.0</v>
      </c>
      <c r="S207" s="55">
        <v>799.0</v>
      </c>
      <c r="T207" s="55">
        <v>780.0</v>
      </c>
      <c r="U207" s="55">
        <v>761.0</v>
      </c>
      <c r="V207" s="55">
        <v>741.0</v>
      </c>
      <c r="W207" s="55">
        <v>720.0</v>
      </c>
      <c r="X207" s="55">
        <v>700.0</v>
      </c>
      <c r="Y207" s="55">
        <v>679.0</v>
      </c>
      <c r="Z207" s="55">
        <v>659.0</v>
      </c>
      <c r="AA207" s="55">
        <v>639.0</v>
      </c>
      <c r="AB207" s="55">
        <v>619.0</v>
      </c>
      <c r="AC207" s="55">
        <v>600.0</v>
      </c>
      <c r="AD207" s="55">
        <v>581.0</v>
      </c>
      <c r="AE207" s="55">
        <v>564.0</v>
      </c>
      <c r="AF207" s="55">
        <v>548.0</v>
      </c>
      <c r="AG207" s="55">
        <v>533.0</v>
      </c>
      <c r="AH207" s="55">
        <v>521.0</v>
      </c>
      <c r="AI207" s="55">
        <v>511.0</v>
      </c>
      <c r="AJ207" s="55">
        <v>503.0</v>
      </c>
      <c r="AK207" s="55">
        <v>498.0</v>
      </c>
      <c r="AL207" s="55">
        <v>494.0</v>
      </c>
      <c r="AN207" s="53" t="s">
        <v>303</v>
      </c>
      <c r="AO207" s="54">
        <v>17.0</v>
      </c>
    </row>
    <row r="208" ht="14.25" customHeight="1">
      <c r="A208" s="47" t="s">
        <v>110</v>
      </c>
      <c r="B208" s="48">
        <v>0.0</v>
      </c>
      <c r="C208" s="55">
        <v>803.0</v>
      </c>
      <c r="D208" s="55">
        <v>803.0</v>
      </c>
      <c r="E208" s="55">
        <v>803.0</v>
      </c>
      <c r="F208" s="55">
        <v>803.0</v>
      </c>
      <c r="G208" s="55">
        <v>803.0</v>
      </c>
      <c r="H208" s="55">
        <v>803.0</v>
      </c>
      <c r="I208" s="55">
        <v>803.0</v>
      </c>
      <c r="J208" s="55">
        <v>803.0</v>
      </c>
      <c r="K208" s="55">
        <v>803.0</v>
      </c>
      <c r="L208" s="55">
        <v>803.0</v>
      </c>
      <c r="M208" s="55">
        <v>803.0</v>
      </c>
      <c r="N208" s="55">
        <v>803.0</v>
      </c>
      <c r="O208" s="55">
        <v>803.0</v>
      </c>
      <c r="P208" s="55">
        <v>803.0</v>
      </c>
      <c r="Q208" s="55">
        <v>803.0</v>
      </c>
      <c r="R208" s="55">
        <v>803.0</v>
      </c>
      <c r="S208" s="55">
        <v>803.0</v>
      </c>
      <c r="T208" s="55">
        <v>803.0</v>
      </c>
      <c r="U208" s="55">
        <v>803.0</v>
      </c>
      <c r="V208" s="55">
        <v>803.0</v>
      </c>
      <c r="W208" s="55">
        <v>803.0</v>
      </c>
      <c r="X208" s="55">
        <v>803.0</v>
      </c>
      <c r="Y208" s="55">
        <v>803.0</v>
      </c>
      <c r="Z208" s="55">
        <v>803.0</v>
      </c>
      <c r="AA208" s="55">
        <v>803.0</v>
      </c>
      <c r="AB208" s="55">
        <v>803.0</v>
      </c>
      <c r="AC208" s="55">
        <v>803.0</v>
      </c>
      <c r="AD208" s="55">
        <v>803.0</v>
      </c>
      <c r="AE208" s="55">
        <v>803.0</v>
      </c>
      <c r="AF208" s="55">
        <v>803.0</v>
      </c>
      <c r="AG208" s="55">
        <v>803.0</v>
      </c>
      <c r="AH208" s="55">
        <v>803.0</v>
      </c>
      <c r="AI208" s="55">
        <v>803.0</v>
      </c>
      <c r="AJ208" s="55">
        <v>803.0</v>
      </c>
      <c r="AK208" s="55">
        <v>803.0</v>
      </c>
      <c r="AL208" s="55">
        <v>803.0</v>
      </c>
      <c r="AN208" s="53" t="s">
        <v>304</v>
      </c>
      <c r="AO208" s="54">
        <v>17.0</v>
      </c>
    </row>
    <row r="209" ht="14.25" customHeight="1">
      <c r="A209" s="47" t="s">
        <v>110</v>
      </c>
      <c r="B209" s="48">
        <v>1.0</v>
      </c>
      <c r="C209" s="55">
        <v>809.0</v>
      </c>
      <c r="D209" s="55">
        <v>809.0</v>
      </c>
      <c r="E209" s="55">
        <v>809.0</v>
      </c>
      <c r="F209" s="55">
        <v>809.0</v>
      </c>
      <c r="G209" s="55">
        <v>809.0</v>
      </c>
      <c r="H209" s="55">
        <v>809.0</v>
      </c>
      <c r="I209" s="55">
        <v>808.0</v>
      </c>
      <c r="J209" s="55">
        <v>808.0</v>
      </c>
      <c r="K209" s="55">
        <v>808.0</v>
      </c>
      <c r="L209" s="55">
        <v>807.0</v>
      </c>
      <c r="M209" s="55">
        <v>807.0</v>
      </c>
      <c r="N209" s="55">
        <v>806.0</v>
      </c>
      <c r="O209" s="55">
        <v>806.0</v>
      </c>
      <c r="P209" s="55">
        <v>805.0</v>
      </c>
      <c r="Q209" s="55">
        <v>805.0</v>
      </c>
      <c r="R209" s="55">
        <v>804.0</v>
      </c>
      <c r="S209" s="55">
        <v>803.0</v>
      </c>
      <c r="T209" s="55">
        <v>803.0</v>
      </c>
      <c r="U209" s="55">
        <v>802.0</v>
      </c>
      <c r="V209" s="55">
        <v>801.0</v>
      </c>
      <c r="W209" s="55">
        <v>801.0</v>
      </c>
      <c r="X209" s="55">
        <v>800.0</v>
      </c>
      <c r="Y209" s="55">
        <v>800.0</v>
      </c>
      <c r="Z209" s="55">
        <v>799.0</v>
      </c>
      <c r="AA209" s="55">
        <v>798.0</v>
      </c>
      <c r="AB209" s="55">
        <v>798.0</v>
      </c>
      <c r="AC209" s="55">
        <v>797.0</v>
      </c>
      <c r="AD209" s="55">
        <v>797.0</v>
      </c>
      <c r="AE209" s="55">
        <v>797.0</v>
      </c>
      <c r="AF209" s="55">
        <v>796.0</v>
      </c>
      <c r="AG209" s="55">
        <v>796.0</v>
      </c>
      <c r="AH209" s="55">
        <v>795.0</v>
      </c>
      <c r="AI209" s="55">
        <v>795.0</v>
      </c>
      <c r="AJ209" s="55">
        <v>795.0</v>
      </c>
      <c r="AK209" s="55">
        <v>795.0</v>
      </c>
      <c r="AL209" s="55">
        <v>795.0</v>
      </c>
      <c r="AN209" s="53" t="s">
        <v>305</v>
      </c>
      <c r="AO209" s="54">
        <v>16.0</v>
      </c>
    </row>
    <row r="210" ht="14.25" customHeight="1">
      <c r="A210" s="47" t="s">
        <v>110</v>
      </c>
      <c r="B210" s="48">
        <v>2.0</v>
      </c>
      <c r="C210" s="55">
        <v>816.0</v>
      </c>
      <c r="D210" s="55">
        <v>816.0</v>
      </c>
      <c r="E210" s="55">
        <v>816.0</v>
      </c>
      <c r="F210" s="55">
        <v>816.0</v>
      </c>
      <c r="G210" s="55">
        <v>816.0</v>
      </c>
      <c r="H210" s="55">
        <v>815.0</v>
      </c>
      <c r="I210" s="55">
        <v>815.0</v>
      </c>
      <c r="J210" s="55">
        <v>814.0</v>
      </c>
      <c r="K210" s="55">
        <v>813.0</v>
      </c>
      <c r="L210" s="55">
        <v>812.0</v>
      </c>
      <c r="M210" s="55">
        <v>811.0</v>
      </c>
      <c r="N210" s="55">
        <v>810.0</v>
      </c>
      <c r="O210" s="55">
        <v>809.0</v>
      </c>
      <c r="P210" s="55">
        <v>808.0</v>
      </c>
      <c r="Q210" s="55">
        <v>807.0</v>
      </c>
      <c r="R210" s="55">
        <v>806.0</v>
      </c>
      <c r="S210" s="55">
        <v>804.0</v>
      </c>
      <c r="T210" s="55">
        <v>803.0</v>
      </c>
      <c r="U210" s="55">
        <v>802.0</v>
      </c>
      <c r="V210" s="55">
        <v>801.0</v>
      </c>
      <c r="W210" s="55">
        <v>799.0</v>
      </c>
      <c r="X210" s="55">
        <v>798.0</v>
      </c>
      <c r="Y210" s="55">
        <v>797.0</v>
      </c>
      <c r="Z210" s="55">
        <v>796.0</v>
      </c>
      <c r="AA210" s="55">
        <v>795.0</v>
      </c>
      <c r="AB210" s="55">
        <v>794.0</v>
      </c>
      <c r="AC210" s="55">
        <v>793.0</v>
      </c>
      <c r="AD210" s="55">
        <v>792.0</v>
      </c>
      <c r="AE210" s="55">
        <v>791.0</v>
      </c>
      <c r="AF210" s="55">
        <v>790.0</v>
      </c>
      <c r="AG210" s="55">
        <v>789.0</v>
      </c>
      <c r="AH210" s="55">
        <v>789.0</v>
      </c>
      <c r="AI210" s="55">
        <v>788.0</v>
      </c>
      <c r="AJ210" s="55">
        <v>788.0</v>
      </c>
      <c r="AK210" s="55">
        <v>788.0</v>
      </c>
      <c r="AL210" s="55">
        <v>787.0</v>
      </c>
      <c r="AN210" s="53" t="s">
        <v>306</v>
      </c>
      <c r="AO210" s="54">
        <v>17.0</v>
      </c>
    </row>
    <row r="211" ht="14.25" customHeight="1">
      <c r="A211" s="47" t="s">
        <v>110</v>
      </c>
      <c r="B211" s="48">
        <v>3.0</v>
      </c>
      <c r="C211" s="55">
        <v>823.0</v>
      </c>
      <c r="D211" s="55">
        <v>823.0</v>
      </c>
      <c r="E211" s="55">
        <v>823.0</v>
      </c>
      <c r="F211" s="55">
        <v>823.0</v>
      </c>
      <c r="G211" s="55">
        <v>822.0</v>
      </c>
      <c r="H211" s="55">
        <v>821.0</v>
      </c>
      <c r="I211" s="55">
        <v>820.0</v>
      </c>
      <c r="J211" s="55">
        <v>819.0</v>
      </c>
      <c r="K211" s="55">
        <v>818.0</v>
      </c>
      <c r="L211" s="55">
        <v>817.0</v>
      </c>
      <c r="M211" s="55">
        <v>816.0</v>
      </c>
      <c r="N211" s="55">
        <v>814.0</v>
      </c>
      <c r="O211" s="55">
        <v>813.0</v>
      </c>
      <c r="P211" s="55">
        <v>811.0</v>
      </c>
      <c r="Q211" s="55">
        <v>809.0</v>
      </c>
      <c r="R211" s="55">
        <v>807.0</v>
      </c>
      <c r="S211" s="55">
        <v>806.0</v>
      </c>
      <c r="T211" s="55">
        <v>804.0</v>
      </c>
      <c r="U211" s="55">
        <v>802.0</v>
      </c>
      <c r="V211" s="55">
        <v>800.0</v>
      </c>
      <c r="W211" s="55">
        <v>798.0</v>
      </c>
      <c r="X211" s="55">
        <v>796.0</v>
      </c>
      <c r="Y211" s="55">
        <v>794.0</v>
      </c>
      <c r="Z211" s="55">
        <v>792.0</v>
      </c>
      <c r="AA211" s="55">
        <v>791.0</v>
      </c>
      <c r="AB211" s="55">
        <v>789.0</v>
      </c>
      <c r="AC211" s="55">
        <v>788.0</v>
      </c>
      <c r="AD211" s="55">
        <v>786.0</v>
      </c>
      <c r="AE211" s="55">
        <v>785.0</v>
      </c>
      <c r="AF211" s="55">
        <v>784.0</v>
      </c>
      <c r="AG211" s="55">
        <v>783.0</v>
      </c>
      <c r="AH211" s="55">
        <v>782.0</v>
      </c>
      <c r="AI211" s="55">
        <v>781.0</v>
      </c>
      <c r="AJ211" s="55">
        <v>780.0</v>
      </c>
      <c r="AK211" s="55">
        <v>780.0</v>
      </c>
      <c r="AL211" s="55">
        <v>780.0</v>
      </c>
      <c r="AN211" s="53" t="s">
        <v>307</v>
      </c>
      <c r="AO211" s="54">
        <v>17.0</v>
      </c>
    </row>
    <row r="212" ht="14.25" customHeight="1">
      <c r="A212" s="47" t="s">
        <v>110</v>
      </c>
      <c r="B212" s="48">
        <v>4.0</v>
      </c>
      <c r="C212" s="55">
        <v>830.0</v>
      </c>
      <c r="D212" s="55">
        <v>830.0</v>
      </c>
      <c r="E212" s="55">
        <v>830.0</v>
      </c>
      <c r="F212" s="55">
        <v>829.0</v>
      </c>
      <c r="G212" s="55">
        <v>828.0</v>
      </c>
      <c r="H212" s="55">
        <v>827.0</v>
      </c>
      <c r="I212" s="55">
        <v>826.0</v>
      </c>
      <c r="J212" s="55">
        <v>825.0</v>
      </c>
      <c r="K212" s="55">
        <v>823.0</v>
      </c>
      <c r="L212" s="55">
        <v>822.0</v>
      </c>
      <c r="M212" s="55">
        <v>820.0</v>
      </c>
      <c r="N212" s="55">
        <v>818.0</v>
      </c>
      <c r="O212" s="55">
        <v>816.0</v>
      </c>
      <c r="P212" s="55">
        <v>814.0</v>
      </c>
      <c r="Q212" s="55">
        <v>811.0</v>
      </c>
      <c r="R212" s="55">
        <v>809.0</v>
      </c>
      <c r="S212" s="55">
        <v>806.0</v>
      </c>
      <c r="T212" s="55">
        <v>804.0</v>
      </c>
      <c r="U212" s="55">
        <v>801.0</v>
      </c>
      <c r="V212" s="55">
        <v>799.0</v>
      </c>
      <c r="W212" s="55">
        <v>796.0</v>
      </c>
      <c r="X212" s="55">
        <v>794.0</v>
      </c>
      <c r="Y212" s="55">
        <v>791.0</v>
      </c>
      <c r="Z212" s="55">
        <v>789.0</v>
      </c>
      <c r="AA212" s="55">
        <v>787.0</v>
      </c>
      <c r="AB212" s="55">
        <v>785.0</v>
      </c>
      <c r="AC212" s="55">
        <v>783.0</v>
      </c>
      <c r="AD212" s="55">
        <v>781.0</v>
      </c>
      <c r="AE212" s="55">
        <v>779.0</v>
      </c>
      <c r="AF212" s="55">
        <v>777.0</v>
      </c>
      <c r="AG212" s="55">
        <v>776.0</v>
      </c>
      <c r="AH212" s="55">
        <v>775.0</v>
      </c>
      <c r="AI212" s="55">
        <v>774.0</v>
      </c>
      <c r="AJ212" s="55">
        <v>773.0</v>
      </c>
      <c r="AK212" s="55">
        <v>772.0</v>
      </c>
      <c r="AL212" s="55">
        <v>772.0</v>
      </c>
      <c r="AN212" s="53" t="s">
        <v>308</v>
      </c>
      <c r="AO212" s="54">
        <v>17.0</v>
      </c>
    </row>
    <row r="213" ht="14.25" customHeight="1">
      <c r="A213" s="47" t="s">
        <v>110</v>
      </c>
      <c r="B213" s="48">
        <v>5.0</v>
      </c>
      <c r="C213" s="55">
        <v>837.0</v>
      </c>
      <c r="D213" s="55">
        <v>837.0</v>
      </c>
      <c r="E213" s="55">
        <v>836.0</v>
      </c>
      <c r="F213" s="55">
        <v>835.0</v>
      </c>
      <c r="G213" s="55">
        <v>835.0</v>
      </c>
      <c r="H213" s="55">
        <v>833.0</v>
      </c>
      <c r="I213" s="55">
        <v>832.0</v>
      </c>
      <c r="J213" s="55">
        <v>830.0</v>
      </c>
      <c r="K213" s="55">
        <v>828.0</v>
      </c>
      <c r="L213" s="55">
        <v>826.0</v>
      </c>
      <c r="M213" s="55">
        <v>824.0</v>
      </c>
      <c r="N213" s="55">
        <v>822.0</v>
      </c>
      <c r="O213" s="55">
        <v>819.0</v>
      </c>
      <c r="P213" s="55">
        <v>816.0</v>
      </c>
      <c r="Q213" s="55">
        <v>813.0</v>
      </c>
      <c r="R213" s="55">
        <v>810.0</v>
      </c>
      <c r="S213" s="55">
        <v>807.0</v>
      </c>
      <c r="T213" s="55">
        <v>804.0</v>
      </c>
      <c r="U213" s="55">
        <v>801.0</v>
      </c>
      <c r="V213" s="55">
        <v>798.0</v>
      </c>
      <c r="W213" s="55">
        <v>795.0</v>
      </c>
      <c r="X213" s="55">
        <v>792.0</v>
      </c>
      <c r="Y213" s="55">
        <v>789.0</v>
      </c>
      <c r="Z213" s="55">
        <v>786.0</v>
      </c>
      <c r="AA213" s="55">
        <v>783.0</v>
      </c>
      <c r="AB213" s="55">
        <v>780.0</v>
      </c>
      <c r="AC213" s="55">
        <v>777.0</v>
      </c>
      <c r="AD213" s="55">
        <v>775.0</v>
      </c>
      <c r="AE213" s="55">
        <v>773.0</v>
      </c>
      <c r="AF213" s="55">
        <v>771.0</v>
      </c>
      <c r="AG213" s="55">
        <v>769.0</v>
      </c>
      <c r="AH213" s="55">
        <v>768.0</v>
      </c>
      <c r="AI213" s="55">
        <v>766.0</v>
      </c>
      <c r="AJ213" s="55">
        <v>765.0</v>
      </c>
      <c r="AK213" s="55">
        <v>765.0</v>
      </c>
      <c r="AL213" s="55">
        <v>764.0</v>
      </c>
      <c r="AN213" s="53" t="s">
        <v>309</v>
      </c>
      <c r="AO213" s="54">
        <v>17.0</v>
      </c>
    </row>
    <row r="214" ht="14.25" customHeight="1">
      <c r="A214" s="47" t="s">
        <v>110</v>
      </c>
      <c r="B214" s="48">
        <v>6.0</v>
      </c>
      <c r="C214" s="55">
        <v>843.0</v>
      </c>
      <c r="D214" s="55">
        <v>843.0</v>
      </c>
      <c r="E214" s="55">
        <v>843.0</v>
      </c>
      <c r="F214" s="55">
        <v>842.0</v>
      </c>
      <c r="G214" s="55">
        <v>841.0</v>
      </c>
      <c r="H214" s="55">
        <v>839.0</v>
      </c>
      <c r="I214" s="55">
        <v>838.0</v>
      </c>
      <c r="J214" s="55">
        <v>836.0</v>
      </c>
      <c r="K214" s="55">
        <v>833.0</v>
      </c>
      <c r="L214" s="55">
        <v>831.0</v>
      </c>
      <c r="M214" s="55">
        <v>828.0</v>
      </c>
      <c r="N214" s="55">
        <v>825.0</v>
      </c>
      <c r="O214" s="55">
        <v>822.0</v>
      </c>
      <c r="P214" s="55">
        <v>819.0</v>
      </c>
      <c r="Q214" s="55">
        <v>815.0</v>
      </c>
      <c r="R214" s="55">
        <v>812.0</v>
      </c>
      <c r="S214" s="55">
        <v>808.0</v>
      </c>
      <c r="T214" s="55">
        <v>804.0</v>
      </c>
      <c r="U214" s="55">
        <v>801.0</v>
      </c>
      <c r="V214" s="55">
        <v>797.0</v>
      </c>
      <c r="W214" s="55">
        <v>793.0</v>
      </c>
      <c r="X214" s="55">
        <v>789.0</v>
      </c>
      <c r="Y214" s="55">
        <v>786.0</v>
      </c>
      <c r="Z214" s="55">
        <v>782.0</v>
      </c>
      <c r="AA214" s="55">
        <v>779.0</v>
      </c>
      <c r="AB214" s="55">
        <v>775.0</v>
      </c>
      <c r="AC214" s="55">
        <v>772.0</v>
      </c>
      <c r="AD214" s="55">
        <v>769.0</v>
      </c>
      <c r="AE214" s="55">
        <v>767.0</v>
      </c>
      <c r="AF214" s="55">
        <v>764.0</v>
      </c>
      <c r="AG214" s="55">
        <v>762.0</v>
      </c>
      <c r="AH214" s="55">
        <v>760.0</v>
      </c>
      <c r="AI214" s="55">
        <v>759.0</v>
      </c>
      <c r="AJ214" s="55">
        <v>758.0</v>
      </c>
      <c r="AK214" s="55">
        <v>757.0</v>
      </c>
      <c r="AL214" s="55">
        <v>756.0</v>
      </c>
      <c r="AN214" s="53" t="s">
        <v>310</v>
      </c>
      <c r="AO214" s="54">
        <v>17.0</v>
      </c>
    </row>
    <row r="215" ht="14.25" customHeight="1">
      <c r="A215" s="47" t="s">
        <v>110</v>
      </c>
      <c r="B215" s="48">
        <v>7.0</v>
      </c>
      <c r="C215" s="55">
        <v>849.0</v>
      </c>
      <c r="D215" s="55">
        <v>849.0</v>
      </c>
      <c r="E215" s="55">
        <v>849.0</v>
      </c>
      <c r="F215" s="55">
        <v>848.0</v>
      </c>
      <c r="G215" s="55">
        <v>846.0</v>
      </c>
      <c r="H215" s="55">
        <v>845.0</v>
      </c>
      <c r="I215" s="55">
        <v>843.0</v>
      </c>
      <c r="J215" s="55">
        <v>841.0</v>
      </c>
      <c r="K215" s="55">
        <v>838.0</v>
      </c>
      <c r="L215" s="55">
        <v>835.0</v>
      </c>
      <c r="M215" s="55">
        <v>832.0</v>
      </c>
      <c r="N215" s="55">
        <v>829.0</v>
      </c>
      <c r="O215" s="55">
        <v>825.0</v>
      </c>
      <c r="P215" s="55">
        <v>821.0</v>
      </c>
      <c r="Q215" s="55">
        <v>817.0</v>
      </c>
      <c r="R215" s="55">
        <v>813.0</v>
      </c>
      <c r="S215" s="55">
        <v>809.0</v>
      </c>
      <c r="T215" s="55">
        <v>804.0</v>
      </c>
      <c r="U215" s="55">
        <v>800.0</v>
      </c>
      <c r="V215" s="55">
        <v>796.0</v>
      </c>
      <c r="W215" s="55">
        <v>791.0</v>
      </c>
      <c r="X215" s="55">
        <v>787.0</v>
      </c>
      <c r="Y215" s="55">
        <v>783.0</v>
      </c>
      <c r="Z215" s="55">
        <v>778.0</v>
      </c>
      <c r="AA215" s="55">
        <v>774.0</v>
      </c>
      <c r="AB215" s="55">
        <v>771.0</v>
      </c>
      <c r="AC215" s="55">
        <v>767.0</v>
      </c>
      <c r="AD215" s="55">
        <v>764.0</v>
      </c>
      <c r="AE215" s="55">
        <v>761.0</v>
      </c>
      <c r="AF215" s="55">
        <v>758.0</v>
      </c>
      <c r="AG215" s="55">
        <v>755.0</v>
      </c>
      <c r="AH215" s="55">
        <v>753.0</v>
      </c>
      <c r="AI215" s="55">
        <v>751.0</v>
      </c>
      <c r="AJ215" s="55">
        <v>750.0</v>
      </c>
      <c r="AK215" s="55">
        <v>749.0</v>
      </c>
      <c r="AL215" s="55">
        <v>748.0</v>
      </c>
      <c r="AN215" s="53" t="s">
        <v>311</v>
      </c>
      <c r="AO215" s="54">
        <v>17.0</v>
      </c>
    </row>
    <row r="216" ht="14.25" customHeight="1">
      <c r="A216" s="47" t="s">
        <v>110</v>
      </c>
      <c r="B216" s="48">
        <v>8.0</v>
      </c>
      <c r="C216" s="55">
        <v>855.0</v>
      </c>
      <c r="D216" s="55">
        <v>855.0</v>
      </c>
      <c r="E216" s="55">
        <v>855.0</v>
      </c>
      <c r="F216" s="55">
        <v>854.0</v>
      </c>
      <c r="G216" s="55">
        <v>852.0</v>
      </c>
      <c r="H216" s="55">
        <v>850.0</v>
      </c>
      <c r="I216" s="55">
        <v>848.0</v>
      </c>
      <c r="J216" s="55">
        <v>846.0</v>
      </c>
      <c r="K216" s="55">
        <v>843.0</v>
      </c>
      <c r="L216" s="55">
        <v>839.0</v>
      </c>
      <c r="M216" s="55">
        <v>836.0</v>
      </c>
      <c r="N216" s="55">
        <v>832.0</v>
      </c>
      <c r="O216" s="55">
        <v>828.0</v>
      </c>
      <c r="P216" s="55">
        <v>823.0</v>
      </c>
      <c r="Q216" s="55">
        <v>819.0</v>
      </c>
      <c r="R216" s="55">
        <v>814.0</v>
      </c>
      <c r="S216" s="55">
        <v>809.0</v>
      </c>
      <c r="T216" s="55">
        <v>804.0</v>
      </c>
      <c r="U216" s="55">
        <v>800.0</v>
      </c>
      <c r="V216" s="55">
        <v>794.0</v>
      </c>
      <c r="W216" s="55">
        <v>789.0</v>
      </c>
      <c r="X216" s="55">
        <v>784.0</v>
      </c>
      <c r="Y216" s="55">
        <v>780.0</v>
      </c>
      <c r="Z216" s="55">
        <v>775.0</v>
      </c>
      <c r="AA216" s="55">
        <v>770.0</v>
      </c>
      <c r="AB216" s="55">
        <v>766.0</v>
      </c>
      <c r="AC216" s="55">
        <v>762.0</v>
      </c>
      <c r="AD216" s="55">
        <v>758.0</v>
      </c>
      <c r="AE216" s="55">
        <v>754.0</v>
      </c>
      <c r="AF216" s="55">
        <v>751.0</v>
      </c>
      <c r="AG216" s="55">
        <v>748.0</v>
      </c>
      <c r="AH216" s="55">
        <v>746.0</v>
      </c>
      <c r="AI216" s="55">
        <v>744.0</v>
      </c>
      <c r="AJ216" s="55">
        <v>742.0</v>
      </c>
      <c r="AK216" s="55">
        <v>741.0</v>
      </c>
      <c r="AL216" s="55">
        <v>740.0</v>
      </c>
      <c r="AN216" s="53" t="s">
        <v>312</v>
      </c>
      <c r="AO216" s="54">
        <v>17.0</v>
      </c>
    </row>
    <row r="217" ht="14.25" customHeight="1">
      <c r="A217" s="47" t="s">
        <v>110</v>
      </c>
      <c r="B217" s="48">
        <v>9.0</v>
      </c>
      <c r="C217" s="55">
        <v>861.0</v>
      </c>
      <c r="D217" s="55">
        <v>861.0</v>
      </c>
      <c r="E217" s="55">
        <v>860.0</v>
      </c>
      <c r="F217" s="55">
        <v>859.0</v>
      </c>
      <c r="G217" s="55">
        <v>858.0</v>
      </c>
      <c r="H217" s="55">
        <v>856.0</v>
      </c>
      <c r="I217" s="55">
        <v>853.0</v>
      </c>
      <c r="J217" s="55">
        <v>850.0</v>
      </c>
      <c r="K217" s="55">
        <v>847.0</v>
      </c>
      <c r="L217" s="55">
        <v>843.0</v>
      </c>
      <c r="M217" s="55">
        <v>839.0</v>
      </c>
      <c r="N217" s="55">
        <v>835.0</v>
      </c>
      <c r="O217" s="55">
        <v>831.0</v>
      </c>
      <c r="P217" s="55">
        <v>826.0</v>
      </c>
      <c r="Q217" s="55">
        <v>821.0</v>
      </c>
      <c r="R217" s="55">
        <v>815.0</v>
      </c>
      <c r="S217" s="55">
        <v>810.0</v>
      </c>
      <c r="T217" s="55">
        <v>804.0</v>
      </c>
      <c r="U217" s="55">
        <v>799.0</v>
      </c>
      <c r="V217" s="55">
        <v>793.0</v>
      </c>
      <c r="W217" s="55">
        <v>787.0</v>
      </c>
      <c r="X217" s="55">
        <v>782.0</v>
      </c>
      <c r="Y217" s="55">
        <v>776.0</v>
      </c>
      <c r="Z217" s="55">
        <v>771.0</v>
      </c>
      <c r="AA217" s="55">
        <v>766.0</v>
      </c>
      <c r="AB217" s="55">
        <v>761.0</v>
      </c>
      <c r="AC217" s="55">
        <v>756.0</v>
      </c>
      <c r="AD217" s="55">
        <v>752.0</v>
      </c>
      <c r="AE217" s="55">
        <v>748.0</v>
      </c>
      <c r="AF217" s="55">
        <v>744.0</v>
      </c>
      <c r="AG217" s="55">
        <v>741.0</v>
      </c>
      <c r="AH217" s="55">
        <v>738.0</v>
      </c>
      <c r="AI217" s="55">
        <v>736.0</v>
      </c>
      <c r="AJ217" s="55">
        <v>734.0</v>
      </c>
      <c r="AK217" s="55">
        <v>733.0</v>
      </c>
      <c r="AL217" s="55">
        <v>732.0</v>
      </c>
      <c r="AN217" s="53" t="s">
        <v>313</v>
      </c>
      <c r="AO217" s="54">
        <v>17.0</v>
      </c>
    </row>
    <row r="218" ht="14.25" customHeight="1">
      <c r="A218" s="47" t="s">
        <v>110</v>
      </c>
      <c r="B218" s="48">
        <v>10.0</v>
      </c>
      <c r="C218" s="55">
        <v>867.0</v>
      </c>
      <c r="D218" s="55">
        <v>867.0</v>
      </c>
      <c r="E218" s="55">
        <v>866.0</v>
      </c>
      <c r="F218" s="55">
        <v>865.0</v>
      </c>
      <c r="G218" s="55">
        <v>863.0</v>
      </c>
      <c r="H218" s="55">
        <v>861.0</v>
      </c>
      <c r="I218" s="55">
        <v>858.0</v>
      </c>
      <c r="J218" s="55">
        <v>855.0</v>
      </c>
      <c r="K218" s="55">
        <v>851.0</v>
      </c>
      <c r="L218" s="55">
        <v>847.0</v>
      </c>
      <c r="M218" s="55">
        <v>843.0</v>
      </c>
      <c r="N218" s="55">
        <v>838.0</v>
      </c>
      <c r="O218" s="55">
        <v>833.0</v>
      </c>
      <c r="P218" s="55">
        <v>828.0</v>
      </c>
      <c r="Q218" s="55">
        <v>822.0</v>
      </c>
      <c r="R218" s="55">
        <v>816.0</v>
      </c>
      <c r="S218" s="55">
        <v>810.0</v>
      </c>
      <c r="T218" s="55">
        <v>804.0</v>
      </c>
      <c r="U218" s="55">
        <v>798.0</v>
      </c>
      <c r="V218" s="55">
        <v>792.0</v>
      </c>
      <c r="W218" s="55">
        <v>785.0</v>
      </c>
      <c r="X218" s="55">
        <v>779.0</v>
      </c>
      <c r="Y218" s="55">
        <v>773.0</v>
      </c>
      <c r="Z218" s="55">
        <v>767.0</v>
      </c>
      <c r="AA218" s="55">
        <v>762.0</v>
      </c>
      <c r="AB218" s="55">
        <v>756.0</v>
      </c>
      <c r="AC218" s="55">
        <v>751.0</v>
      </c>
      <c r="AD218" s="55">
        <v>746.0</v>
      </c>
      <c r="AE218" s="55">
        <v>742.0</v>
      </c>
      <c r="AF218" s="55">
        <v>738.0</v>
      </c>
      <c r="AG218" s="55">
        <v>734.0</v>
      </c>
      <c r="AH218" s="55">
        <v>731.0</v>
      </c>
      <c r="AI218" s="55">
        <v>728.0</v>
      </c>
      <c r="AJ218" s="55">
        <v>726.0</v>
      </c>
      <c r="AK218" s="55">
        <v>725.0</v>
      </c>
      <c r="AL218" s="55">
        <v>724.0</v>
      </c>
      <c r="AN218" s="53" t="s">
        <v>314</v>
      </c>
      <c r="AO218" s="54">
        <v>17.0</v>
      </c>
    </row>
    <row r="219" ht="14.25" customHeight="1">
      <c r="A219" s="47" t="s">
        <v>110</v>
      </c>
      <c r="B219" s="48">
        <v>11.0</v>
      </c>
      <c r="C219" s="55">
        <v>873.0</v>
      </c>
      <c r="D219" s="55">
        <v>872.0</v>
      </c>
      <c r="E219" s="55">
        <v>872.0</v>
      </c>
      <c r="F219" s="55">
        <v>870.0</v>
      </c>
      <c r="G219" s="55">
        <v>868.0</v>
      </c>
      <c r="H219" s="55">
        <v>866.0</v>
      </c>
      <c r="I219" s="55">
        <v>863.0</v>
      </c>
      <c r="J219" s="55">
        <v>859.0</v>
      </c>
      <c r="K219" s="55">
        <v>856.0</v>
      </c>
      <c r="L219" s="55">
        <v>851.0</v>
      </c>
      <c r="M219" s="55">
        <v>846.0</v>
      </c>
      <c r="N219" s="55">
        <v>841.0</v>
      </c>
      <c r="O219" s="55">
        <v>836.0</v>
      </c>
      <c r="P219" s="55">
        <v>830.0</v>
      </c>
      <c r="Q219" s="55">
        <v>824.0</v>
      </c>
      <c r="R219" s="55">
        <v>817.0</v>
      </c>
      <c r="S219" s="55">
        <v>811.0</v>
      </c>
      <c r="T219" s="55">
        <v>804.0</v>
      </c>
      <c r="U219" s="55">
        <v>797.0</v>
      </c>
      <c r="V219" s="55">
        <v>790.0</v>
      </c>
      <c r="W219" s="55">
        <v>784.0</v>
      </c>
      <c r="X219" s="55">
        <v>777.0</v>
      </c>
      <c r="Y219" s="55">
        <v>770.0</v>
      </c>
      <c r="Z219" s="55">
        <v>764.0</v>
      </c>
      <c r="AA219" s="55">
        <v>757.0</v>
      </c>
      <c r="AB219" s="55">
        <v>751.0</v>
      </c>
      <c r="AC219" s="55">
        <v>745.0</v>
      </c>
      <c r="AD219" s="55">
        <v>740.0</v>
      </c>
      <c r="AE219" s="55">
        <v>735.0</v>
      </c>
      <c r="AF219" s="55">
        <v>731.0</v>
      </c>
      <c r="AG219" s="55">
        <v>727.0</v>
      </c>
      <c r="AH219" s="55">
        <v>723.0</v>
      </c>
      <c r="AI219" s="55">
        <v>721.0</v>
      </c>
      <c r="AJ219" s="55">
        <v>718.0</v>
      </c>
      <c r="AK219" s="55">
        <v>717.0</v>
      </c>
      <c r="AL219" s="55">
        <v>716.0</v>
      </c>
      <c r="AN219" s="53" t="s">
        <v>315</v>
      </c>
      <c r="AO219" s="54">
        <v>17.0</v>
      </c>
    </row>
    <row r="220" ht="14.25" customHeight="1">
      <c r="A220" s="47" t="s">
        <v>110</v>
      </c>
      <c r="B220" s="48">
        <v>12.0</v>
      </c>
      <c r="C220" s="55">
        <v>878.0</v>
      </c>
      <c r="D220" s="55">
        <v>878.0</v>
      </c>
      <c r="E220" s="55">
        <v>877.0</v>
      </c>
      <c r="F220" s="55">
        <v>875.0</v>
      </c>
      <c r="G220" s="55">
        <v>873.0</v>
      </c>
      <c r="H220" s="55">
        <v>871.0</v>
      </c>
      <c r="I220" s="55">
        <v>868.0</v>
      </c>
      <c r="J220" s="55">
        <v>864.0</v>
      </c>
      <c r="K220" s="55">
        <v>860.0</v>
      </c>
      <c r="L220" s="55">
        <v>855.0</v>
      </c>
      <c r="M220" s="55">
        <v>850.0</v>
      </c>
      <c r="N220" s="55">
        <v>844.0</v>
      </c>
      <c r="O220" s="55">
        <v>838.0</v>
      </c>
      <c r="P220" s="55">
        <v>832.0</v>
      </c>
      <c r="Q220" s="55">
        <v>825.0</v>
      </c>
      <c r="R220" s="55">
        <v>818.0</v>
      </c>
      <c r="S220" s="55">
        <v>811.0</v>
      </c>
      <c r="T220" s="55">
        <v>804.0</v>
      </c>
      <c r="U220" s="55">
        <v>797.0</v>
      </c>
      <c r="V220" s="55">
        <v>789.0</v>
      </c>
      <c r="W220" s="55">
        <v>781.0</v>
      </c>
      <c r="X220" s="55">
        <v>774.0</v>
      </c>
      <c r="Y220" s="55">
        <v>767.0</v>
      </c>
      <c r="Z220" s="55">
        <v>760.0</v>
      </c>
      <c r="AA220" s="55">
        <v>753.0</v>
      </c>
      <c r="AB220" s="55">
        <v>746.0</v>
      </c>
      <c r="AC220" s="55">
        <v>740.0</v>
      </c>
      <c r="AD220" s="55">
        <v>734.0</v>
      </c>
      <c r="AE220" s="55">
        <v>729.0</v>
      </c>
      <c r="AF220" s="55">
        <v>724.0</v>
      </c>
      <c r="AG220" s="55">
        <v>720.0</v>
      </c>
      <c r="AH220" s="55">
        <v>716.0</v>
      </c>
      <c r="AI220" s="55">
        <v>713.0</v>
      </c>
      <c r="AJ220" s="55">
        <v>711.0</v>
      </c>
      <c r="AK220" s="55">
        <v>709.0</v>
      </c>
      <c r="AL220" s="55">
        <v>708.0</v>
      </c>
      <c r="AN220" s="53" t="s">
        <v>316</v>
      </c>
      <c r="AO220" s="54">
        <v>17.0</v>
      </c>
    </row>
    <row r="221" ht="14.25" customHeight="1">
      <c r="A221" s="47" t="s">
        <v>110</v>
      </c>
      <c r="B221" s="48">
        <v>13.0</v>
      </c>
      <c r="C221" s="55">
        <v>883.0</v>
      </c>
      <c r="D221" s="55">
        <v>883.0</v>
      </c>
      <c r="E221" s="55">
        <v>882.0</v>
      </c>
      <c r="F221" s="55">
        <v>880.0</v>
      </c>
      <c r="G221" s="55">
        <v>878.0</v>
      </c>
      <c r="H221" s="55">
        <v>875.0</v>
      </c>
      <c r="I221" s="55">
        <v>872.0</v>
      </c>
      <c r="J221" s="55">
        <v>868.0</v>
      </c>
      <c r="K221" s="55">
        <v>863.0</v>
      </c>
      <c r="L221" s="55">
        <v>858.0</v>
      </c>
      <c r="M221" s="55">
        <v>853.0</v>
      </c>
      <c r="N221" s="55">
        <v>847.0</v>
      </c>
      <c r="O221" s="55">
        <v>840.0</v>
      </c>
      <c r="P221" s="55">
        <v>834.0</v>
      </c>
      <c r="Q221" s="55">
        <v>826.0</v>
      </c>
      <c r="R221" s="55">
        <v>819.0</v>
      </c>
      <c r="S221" s="55">
        <v>811.0</v>
      </c>
      <c r="T221" s="55">
        <v>803.0</v>
      </c>
      <c r="U221" s="55">
        <v>796.0</v>
      </c>
      <c r="V221" s="55">
        <v>787.0</v>
      </c>
      <c r="W221" s="55">
        <v>779.0</v>
      </c>
      <c r="X221" s="55">
        <v>771.0</v>
      </c>
      <c r="Y221" s="55">
        <v>764.0</v>
      </c>
      <c r="Z221" s="55">
        <v>756.0</v>
      </c>
      <c r="AA221" s="55">
        <v>748.0</v>
      </c>
      <c r="AB221" s="55">
        <v>741.0</v>
      </c>
      <c r="AC221" s="55">
        <v>734.0</v>
      </c>
      <c r="AD221" s="55">
        <v>728.0</v>
      </c>
      <c r="AE221" s="55">
        <v>722.0</v>
      </c>
      <c r="AF221" s="55">
        <v>717.0</v>
      </c>
      <c r="AG221" s="55">
        <v>712.0</v>
      </c>
      <c r="AH221" s="55">
        <v>708.0</v>
      </c>
      <c r="AI221" s="55">
        <v>705.0</v>
      </c>
      <c r="AJ221" s="55">
        <v>703.0</v>
      </c>
      <c r="AK221" s="55">
        <v>701.0</v>
      </c>
      <c r="AL221" s="55">
        <v>700.0</v>
      </c>
      <c r="AN221" s="53" t="s">
        <v>317</v>
      </c>
      <c r="AO221" s="54">
        <v>17.0</v>
      </c>
    </row>
    <row r="222" ht="14.25" customHeight="1">
      <c r="A222" s="47" t="s">
        <v>110</v>
      </c>
      <c r="B222" s="48">
        <v>14.0</v>
      </c>
      <c r="C222" s="55">
        <v>888.0</v>
      </c>
      <c r="D222" s="55">
        <v>888.0</v>
      </c>
      <c r="E222" s="55">
        <v>887.0</v>
      </c>
      <c r="F222" s="55">
        <v>885.0</v>
      </c>
      <c r="G222" s="55">
        <v>883.0</v>
      </c>
      <c r="H222" s="55">
        <v>880.0</v>
      </c>
      <c r="I222" s="55">
        <v>876.0</v>
      </c>
      <c r="J222" s="55">
        <v>872.0</v>
      </c>
      <c r="K222" s="55">
        <v>867.0</v>
      </c>
      <c r="L222" s="55">
        <v>862.0</v>
      </c>
      <c r="M222" s="55">
        <v>856.0</v>
      </c>
      <c r="N222" s="55">
        <v>849.0</v>
      </c>
      <c r="O222" s="55">
        <v>843.0</v>
      </c>
      <c r="P222" s="55">
        <v>835.0</v>
      </c>
      <c r="Q222" s="55">
        <v>828.0</v>
      </c>
      <c r="R222" s="55">
        <v>820.0</v>
      </c>
      <c r="S222" s="55">
        <v>812.0</v>
      </c>
      <c r="T222" s="55">
        <v>803.0</v>
      </c>
      <c r="U222" s="55">
        <v>795.0</v>
      </c>
      <c r="V222" s="55">
        <v>786.0</v>
      </c>
      <c r="W222" s="55">
        <v>777.0</v>
      </c>
      <c r="X222" s="55">
        <v>769.0</v>
      </c>
      <c r="Y222" s="55">
        <v>760.0</v>
      </c>
      <c r="Z222" s="55">
        <v>752.0</v>
      </c>
      <c r="AA222" s="55">
        <v>744.0</v>
      </c>
      <c r="AB222" s="55">
        <v>736.0</v>
      </c>
      <c r="AC222" s="55">
        <v>729.0</v>
      </c>
      <c r="AD222" s="55">
        <v>722.0</v>
      </c>
      <c r="AE222" s="55">
        <v>716.0</v>
      </c>
      <c r="AF222" s="55">
        <v>710.0</v>
      </c>
      <c r="AG222" s="55">
        <v>705.0</v>
      </c>
      <c r="AH222" s="55">
        <v>701.0</v>
      </c>
      <c r="AI222" s="55">
        <v>698.0</v>
      </c>
      <c r="AJ222" s="55">
        <v>695.0</v>
      </c>
      <c r="AK222" s="55">
        <v>693.0</v>
      </c>
      <c r="AL222" s="55">
        <v>692.0</v>
      </c>
      <c r="AN222" s="53" t="s">
        <v>318</v>
      </c>
      <c r="AO222" s="54">
        <v>17.0</v>
      </c>
    </row>
    <row r="223" ht="14.25" customHeight="1">
      <c r="A223" s="47" t="s">
        <v>110</v>
      </c>
      <c r="B223" s="48">
        <v>15.0</v>
      </c>
      <c r="C223" s="55">
        <v>893.0</v>
      </c>
      <c r="D223" s="55">
        <v>893.0</v>
      </c>
      <c r="E223" s="55">
        <v>892.0</v>
      </c>
      <c r="F223" s="55">
        <v>890.0</v>
      </c>
      <c r="G223" s="55">
        <v>887.0</v>
      </c>
      <c r="H223" s="55">
        <v>884.0</v>
      </c>
      <c r="I223" s="55">
        <v>880.0</v>
      </c>
      <c r="J223" s="55">
        <v>876.0</v>
      </c>
      <c r="K223" s="55">
        <v>871.0</v>
      </c>
      <c r="L223" s="55">
        <v>865.0</v>
      </c>
      <c r="M223" s="55">
        <v>859.0</v>
      </c>
      <c r="N223" s="55">
        <v>852.0</v>
      </c>
      <c r="O223" s="55">
        <v>845.0</v>
      </c>
      <c r="P223" s="55">
        <v>837.0</v>
      </c>
      <c r="Q223" s="55">
        <v>829.0</v>
      </c>
      <c r="R223" s="55">
        <v>820.0</v>
      </c>
      <c r="S223" s="55">
        <v>812.0</v>
      </c>
      <c r="T223" s="55">
        <v>803.0</v>
      </c>
      <c r="U223" s="55">
        <v>794.0</v>
      </c>
      <c r="V223" s="55">
        <v>784.0</v>
      </c>
      <c r="W223" s="55">
        <v>775.0</v>
      </c>
      <c r="X223" s="55">
        <v>766.0</v>
      </c>
      <c r="Y223" s="55">
        <v>757.0</v>
      </c>
      <c r="Z223" s="55">
        <v>748.0</v>
      </c>
      <c r="AA223" s="55">
        <v>739.0</v>
      </c>
      <c r="AB223" s="55">
        <v>731.0</v>
      </c>
      <c r="AC223" s="55">
        <v>723.0</v>
      </c>
      <c r="AD223" s="55">
        <v>716.0</v>
      </c>
      <c r="AE223" s="55">
        <v>709.0</v>
      </c>
      <c r="AF223" s="55">
        <v>704.0</v>
      </c>
      <c r="AG223" s="55">
        <v>698.0</v>
      </c>
      <c r="AH223" s="55">
        <v>694.0</v>
      </c>
      <c r="AI223" s="55">
        <v>690.0</v>
      </c>
      <c r="AJ223" s="55">
        <v>687.0</v>
      </c>
      <c r="AK223" s="55">
        <v>685.0</v>
      </c>
      <c r="AL223" s="55">
        <v>684.0</v>
      </c>
      <c r="AN223" s="53" t="s">
        <v>319</v>
      </c>
      <c r="AO223" s="54">
        <v>17.0</v>
      </c>
    </row>
    <row r="224" ht="14.25" customHeight="1">
      <c r="A224" s="47" t="s">
        <v>110</v>
      </c>
      <c r="B224" s="48">
        <v>16.0</v>
      </c>
      <c r="C224" s="55">
        <v>898.0</v>
      </c>
      <c r="D224" s="55">
        <v>898.0</v>
      </c>
      <c r="E224" s="55">
        <v>896.0</v>
      </c>
      <c r="F224" s="55">
        <v>894.0</v>
      </c>
      <c r="G224" s="55">
        <v>892.0</v>
      </c>
      <c r="H224" s="55">
        <v>888.0</v>
      </c>
      <c r="I224" s="55">
        <v>884.0</v>
      </c>
      <c r="J224" s="55">
        <v>880.0</v>
      </c>
      <c r="K224" s="55">
        <v>874.0</v>
      </c>
      <c r="L224" s="55">
        <v>868.0</v>
      </c>
      <c r="M224" s="55">
        <v>861.0</v>
      </c>
      <c r="N224" s="55">
        <v>854.0</v>
      </c>
      <c r="O224" s="55">
        <v>847.0</v>
      </c>
      <c r="P224" s="55">
        <v>838.0</v>
      </c>
      <c r="Q224" s="55">
        <v>830.0</v>
      </c>
      <c r="R224" s="55">
        <v>821.0</v>
      </c>
      <c r="S224" s="55">
        <v>812.0</v>
      </c>
      <c r="T224" s="55">
        <v>802.0</v>
      </c>
      <c r="U224" s="55">
        <v>793.0</v>
      </c>
      <c r="V224" s="55">
        <v>783.0</v>
      </c>
      <c r="W224" s="55">
        <v>773.0</v>
      </c>
      <c r="X224" s="55">
        <v>763.0</v>
      </c>
      <c r="Y224" s="55">
        <v>754.0</v>
      </c>
      <c r="Z224" s="55">
        <v>744.0</v>
      </c>
      <c r="AA224" s="55">
        <v>735.0</v>
      </c>
      <c r="AB224" s="55">
        <v>726.0</v>
      </c>
      <c r="AC224" s="55">
        <v>718.0</v>
      </c>
      <c r="AD224" s="55">
        <v>710.0</v>
      </c>
      <c r="AE224" s="55">
        <v>703.0</v>
      </c>
      <c r="AF224" s="55">
        <v>697.0</v>
      </c>
      <c r="AG224" s="55">
        <v>691.0</v>
      </c>
      <c r="AH224" s="55">
        <v>686.0</v>
      </c>
      <c r="AI224" s="55">
        <v>682.0</v>
      </c>
      <c r="AJ224" s="55">
        <v>679.0</v>
      </c>
      <c r="AK224" s="55">
        <v>677.0</v>
      </c>
      <c r="AL224" s="55">
        <v>676.0</v>
      </c>
      <c r="AN224" s="53" t="s">
        <v>320</v>
      </c>
      <c r="AO224" s="54">
        <v>17.0</v>
      </c>
    </row>
    <row r="225" ht="14.25" customHeight="1">
      <c r="A225" s="47" t="s">
        <v>110</v>
      </c>
      <c r="B225" s="48">
        <v>17.0</v>
      </c>
      <c r="C225" s="55">
        <v>902.0</v>
      </c>
      <c r="D225" s="55">
        <v>902.0</v>
      </c>
      <c r="E225" s="55">
        <v>901.0</v>
      </c>
      <c r="F225" s="55">
        <v>899.0</v>
      </c>
      <c r="G225" s="55">
        <v>896.0</v>
      </c>
      <c r="H225" s="55">
        <v>892.0</v>
      </c>
      <c r="I225" s="55">
        <v>888.0</v>
      </c>
      <c r="J225" s="55">
        <v>883.0</v>
      </c>
      <c r="K225" s="55">
        <v>877.0</v>
      </c>
      <c r="L225" s="55">
        <v>871.0</v>
      </c>
      <c r="M225" s="55">
        <v>864.0</v>
      </c>
      <c r="N225" s="55">
        <v>856.0</v>
      </c>
      <c r="O225" s="55">
        <v>848.0</v>
      </c>
      <c r="P225" s="55">
        <v>840.0</v>
      </c>
      <c r="Q225" s="55">
        <v>831.0</v>
      </c>
      <c r="R225" s="55">
        <v>821.0</v>
      </c>
      <c r="S225" s="55">
        <v>812.0</v>
      </c>
      <c r="T225" s="55">
        <v>802.0</v>
      </c>
      <c r="U225" s="55">
        <v>792.0</v>
      </c>
      <c r="V225" s="55">
        <v>781.0</v>
      </c>
      <c r="W225" s="55">
        <v>771.0</v>
      </c>
      <c r="X225" s="55">
        <v>760.0</v>
      </c>
      <c r="Y225" s="55">
        <v>750.0</v>
      </c>
      <c r="Z225" s="55">
        <v>740.0</v>
      </c>
      <c r="AA225" s="55">
        <v>731.0</v>
      </c>
      <c r="AB225" s="55">
        <v>721.0</v>
      </c>
      <c r="AC225" s="55">
        <v>712.0</v>
      </c>
      <c r="AD225" s="55">
        <v>704.0</v>
      </c>
      <c r="AE225" s="55">
        <v>697.0</v>
      </c>
      <c r="AF225" s="55">
        <v>690.0</v>
      </c>
      <c r="AG225" s="55">
        <v>684.0</v>
      </c>
      <c r="AH225" s="55">
        <v>679.0</v>
      </c>
      <c r="AI225" s="55">
        <v>675.0</v>
      </c>
      <c r="AJ225" s="55">
        <v>672.0</v>
      </c>
      <c r="AK225" s="55">
        <v>670.0</v>
      </c>
      <c r="AL225" s="55">
        <v>668.0</v>
      </c>
      <c r="AN225" s="53" t="s">
        <v>321</v>
      </c>
      <c r="AO225" s="54">
        <v>14.0</v>
      </c>
    </row>
    <row r="226" ht="14.25" customHeight="1">
      <c r="A226" s="47" t="s">
        <v>110</v>
      </c>
      <c r="B226" s="48">
        <v>18.0</v>
      </c>
      <c r="C226" s="55">
        <v>907.0</v>
      </c>
      <c r="D226" s="55">
        <v>906.0</v>
      </c>
      <c r="E226" s="55">
        <v>905.0</v>
      </c>
      <c r="F226" s="55">
        <v>903.0</v>
      </c>
      <c r="G226" s="55">
        <v>900.0</v>
      </c>
      <c r="H226" s="55">
        <v>896.0</v>
      </c>
      <c r="I226" s="55">
        <v>892.0</v>
      </c>
      <c r="J226" s="55">
        <v>886.0</v>
      </c>
      <c r="K226" s="55">
        <v>880.0</v>
      </c>
      <c r="L226" s="55">
        <v>874.0</v>
      </c>
      <c r="M226" s="55">
        <v>866.0</v>
      </c>
      <c r="N226" s="55">
        <v>859.0</v>
      </c>
      <c r="O226" s="55">
        <v>850.0</v>
      </c>
      <c r="P226" s="55">
        <v>841.0</v>
      </c>
      <c r="Q226" s="55">
        <v>832.0</v>
      </c>
      <c r="R226" s="55">
        <v>822.0</v>
      </c>
      <c r="S226" s="55">
        <v>811.0</v>
      </c>
      <c r="T226" s="55">
        <v>801.0</v>
      </c>
      <c r="U226" s="55">
        <v>790.0</v>
      </c>
      <c r="V226" s="55">
        <v>779.0</v>
      </c>
      <c r="W226" s="55">
        <v>769.0</v>
      </c>
      <c r="X226" s="55">
        <v>758.0</v>
      </c>
      <c r="Y226" s="55">
        <v>747.0</v>
      </c>
      <c r="Z226" s="55">
        <v>736.0</v>
      </c>
      <c r="AA226" s="55">
        <v>726.0</v>
      </c>
      <c r="AB226" s="55">
        <v>716.0</v>
      </c>
      <c r="AC226" s="55">
        <v>707.0</v>
      </c>
      <c r="AD226" s="55">
        <v>698.0</v>
      </c>
      <c r="AE226" s="55">
        <v>690.0</v>
      </c>
      <c r="AF226" s="55">
        <v>683.0</v>
      </c>
      <c r="AG226" s="55">
        <v>677.0</v>
      </c>
      <c r="AH226" s="55">
        <v>672.0</v>
      </c>
      <c r="AI226" s="55">
        <v>668.0</v>
      </c>
      <c r="AJ226" s="55">
        <v>664.0</v>
      </c>
      <c r="AK226" s="55">
        <v>662.0</v>
      </c>
      <c r="AL226" s="55">
        <v>661.0</v>
      </c>
      <c r="AN226" s="53" t="s">
        <v>322</v>
      </c>
      <c r="AO226" s="54">
        <v>14.0</v>
      </c>
    </row>
    <row r="227" ht="14.25" customHeight="1">
      <c r="A227" s="47" t="s">
        <v>110</v>
      </c>
      <c r="B227" s="48">
        <v>19.0</v>
      </c>
      <c r="C227" s="55">
        <v>911.0</v>
      </c>
      <c r="D227" s="55">
        <v>910.0</v>
      </c>
      <c r="E227" s="55">
        <v>909.0</v>
      </c>
      <c r="F227" s="55">
        <v>907.0</v>
      </c>
      <c r="G227" s="55">
        <v>904.0</v>
      </c>
      <c r="H227" s="55">
        <v>900.0</v>
      </c>
      <c r="I227" s="55">
        <v>895.0</v>
      </c>
      <c r="J227" s="55">
        <v>890.0</v>
      </c>
      <c r="K227" s="55">
        <v>883.0</v>
      </c>
      <c r="L227" s="55">
        <v>876.0</v>
      </c>
      <c r="M227" s="55">
        <v>869.0</v>
      </c>
      <c r="N227" s="55">
        <v>860.0</v>
      </c>
      <c r="O227" s="55">
        <v>852.0</v>
      </c>
      <c r="P227" s="55">
        <v>842.0</v>
      </c>
      <c r="Q227" s="55">
        <v>832.0</v>
      </c>
      <c r="R227" s="55">
        <v>822.0</v>
      </c>
      <c r="S227" s="55">
        <v>811.0</v>
      </c>
      <c r="T227" s="55">
        <v>800.0</v>
      </c>
      <c r="U227" s="55">
        <v>789.0</v>
      </c>
      <c r="V227" s="55">
        <v>778.0</v>
      </c>
      <c r="W227" s="55">
        <v>767.0</v>
      </c>
      <c r="X227" s="55">
        <v>755.0</v>
      </c>
      <c r="Y227" s="55">
        <v>744.0</v>
      </c>
      <c r="Z227" s="55">
        <v>733.0</v>
      </c>
      <c r="AA227" s="55">
        <v>722.0</v>
      </c>
      <c r="AB227" s="55">
        <v>711.0</v>
      </c>
      <c r="AC227" s="55">
        <v>701.0</v>
      </c>
      <c r="AD227" s="55">
        <v>692.0</v>
      </c>
      <c r="AE227" s="55">
        <v>684.0</v>
      </c>
      <c r="AF227" s="55">
        <v>676.0</v>
      </c>
      <c r="AG227" s="55">
        <v>670.0</v>
      </c>
      <c r="AH227" s="55">
        <v>665.0</v>
      </c>
      <c r="AI227" s="55">
        <v>660.0</v>
      </c>
      <c r="AJ227" s="55">
        <v>657.0</v>
      </c>
      <c r="AK227" s="55">
        <v>654.0</v>
      </c>
      <c r="AL227" s="55">
        <v>653.0</v>
      </c>
      <c r="AN227" s="53" t="s">
        <v>323</v>
      </c>
      <c r="AO227" s="54">
        <v>4.0</v>
      </c>
    </row>
    <row r="228" ht="14.25" customHeight="1">
      <c r="A228" s="47" t="s">
        <v>110</v>
      </c>
      <c r="B228" s="48">
        <v>20.0</v>
      </c>
      <c r="C228" s="55">
        <v>915.0</v>
      </c>
      <c r="D228" s="55">
        <v>914.0</v>
      </c>
      <c r="E228" s="55">
        <v>913.0</v>
      </c>
      <c r="F228" s="55">
        <v>910.0</v>
      </c>
      <c r="G228" s="55">
        <v>907.0</v>
      </c>
      <c r="H228" s="55">
        <v>903.0</v>
      </c>
      <c r="I228" s="55">
        <v>898.0</v>
      </c>
      <c r="J228" s="55">
        <v>893.0</v>
      </c>
      <c r="K228" s="55">
        <v>886.0</v>
      </c>
      <c r="L228" s="55">
        <v>879.0</v>
      </c>
      <c r="M228" s="55">
        <v>871.0</v>
      </c>
      <c r="N228" s="55">
        <v>862.0</v>
      </c>
      <c r="O228" s="55">
        <v>853.0</v>
      </c>
      <c r="P228" s="55">
        <v>843.0</v>
      </c>
      <c r="Q228" s="55">
        <v>833.0</v>
      </c>
      <c r="R228" s="55">
        <v>822.0</v>
      </c>
      <c r="S228" s="55">
        <v>811.0</v>
      </c>
      <c r="T228" s="55">
        <v>800.0</v>
      </c>
      <c r="U228" s="55">
        <v>788.0</v>
      </c>
      <c r="V228" s="55">
        <v>776.0</v>
      </c>
      <c r="W228" s="55">
        <v>764.0</v>
      </c>
      <c r="X228" s="55">
        <v>752.0</v>
      </c>
      <c r="Y228" s="55">
        <v>740.0</v>
      </c>
      <c r="Z228" s="55">
        <v>729.0</v>
      </c>
      <c r="AA228" s="55">
        <v>717.0</v>
      </c>
      <c r="AB228" s="55">
        <v>706.0</v>
      </c>
      <c r="AC228" s="55">
        <v>696.0</v>
      </c>
      <c r="AD228" s="55">
        <v>686.0</v>
      </c>
      <c r="AE228" s="55">
        <v>678.0</v>
      </c>
      <c r="AF228" s="55">
        <v>670.0</v>
      </c>
      <c r="AG228" s="55">
        <v>663.0</v>
      </c>
      <c r="AH228" s="55">
        <v>657.0</v>
      </c>
      <c r="AI228" s="55">
        <v>653.0</v>
      </c>
      <c r="AJ228" s="55">
        <v>649.0</v>
      </c>
      <c r="AK228" s="55">
        <v>647.0</v>
      </c>
      <c r="AL228" s="55">
        <v>645.0</v>
      </c>
      <c r="AN228" s="53" t="s">
        <v>324</v>
      </c>
      <c r="AO228" s="54"/>
    </row>
    <row r="229" ht="14.25" customHeight="1">
      <c r="A229" s="47" t="s">
        <v>110</v>
      </c>
      <c r="B229" s="48">
        <v>21.0</v>
      </c>
      <c r="C229" s="55">
        <v>918.0</v>
      </c>
      <c r="D229" s="55">
        <v>918.0</v>
      </c>
      <c r="E229" s="55">
        <v>916.0</v>
      </c>
      <c r="F229" s="55">
        <v>914.0</v>
      </c>
      <c r="G229" s="55">
        <v>911.0</v>
      </c>
      <c r="H229" s="55">
        <v>907.0</v>
      </c>
      <c r="I229" s="55">
        <v>901.0</v>
      </c>
      <c r="J229" s="55">
        <v>895.0</v>
      </c>
      <c r="K229" s="55">
        <v>889.0</v>
      </c>
      <c r="L229" s="55">
        <v>881.0</v>
      </c>
      <c r="M229" s="55">
        <v>873.0</v>
      </c>
      <c r="N229" s="55">
        <v>864.0</v>
      </c>
      <c r="O229" s="55">
        <v>854.0</v>
      </c>
      <c r="P229" s="55">
        <v>844.0</v>
      </c>
      <c r="Q229" s="55">
        <v>833.0</v>
      </c>
      <c r="R229" s="55">
        <v>822.0</v>
      </c>
      <c r="S229" s="55">
        <v>811.0</v>
      </c>
      <c r="T229" s="55">
        <v>799.0</v>
      </c>
      <c r="U229" s="55">
        <v>787.0</v>
      </c>
      <c r="V229" s="55">
        <v>774.0</v>
      </c>
      <c r="W229" s="55">
        <v>762.0</v>
      </c>
      <c r="X229" s="55">
        <v>749.0</v>
      </c>
      <c r="Y229" s="55">
        <v>737.0</v>
      </c>
      <c r="Z229" s="55">
        <v>725.0</v>
      </c>
      <c r="AA229" s="55">
        <v>713.0</v>
      </c>
      <c r="AB229" s="55">
        <v>701.0</v>
      </c>
      <c r="AC229" s="55">
        <v>691.0</v>
      </c>
      <c r="AD229" s="55">
        <v>681.0</v>
      </c>
      <c r="AE229" s="55">
        <v>671.0</v>
      </c>
      <c r="AF229" s="55">
        <v>663.0</v>
      </c>
      <c r="AG229" s="55">
        <v>656.0</v>
      </c>
      <c r="AH229" s="55">
        <v>650.0</v>
      </c>
      <c r="AI229" s="55">
        <v>645.0</v>
      </c>
      <c r="AJ229" s="55">
        <v>642.0</v>
      </c>
      <c r="AK229" s="55">
        <v>639.0</v>
      </c>
      <c r="AL229" s="55">
        <v>638.0</v>
      </c>
      <c r="AN229" s="53" t="s">
        <v>325</v>
      </c>
      <c r="AO229" s="54">
        <v>2.0</v>
      </c>
    </row>
    <row r="230" ht="14.25" customHeight="1">
      <c r="A230" s="47" t="s">
        <v>110</v>
      </c>
      <c r="B230" s="48">
        <v>22.0</v>
      </c>
      <c r="C230" s="55">
        <v>922.0</v>
      </c>
      <c r="D230" s="55">
        <v>921.0</v>
      </c>
      <c r="E230" s="55">
        <v>920.0</v>
      </c>
      <c r="F230" s="55">
        <v>917.0</v>
      </c>
      <c r="G230" s="55">
        <v>914.0</v>
      </c>
      <c r="H230" s="55">
        <v>910.0</v>
      </c>
      <c r="I230" s="55">
        <v>904.0</v>
      </c>
      <c r="J230" s="55">
        <v>898.0</v>
      </c>
      <c r="K230" s="55">
        <v>891.0</v>
      </c>
      <c r="L230" s="55">
        <v>883.0</v>
      </c>
      <c r="M230" s="55">
        <v>875.0</v>
      </c>
      <c r="N230" s="55">
        <v>865.0</v>
      </c>
      <c r="O230" s="55">
        <v>855.0</v>
      </c>
      <c r="P230" s="55">
        <v>845.0</v>
      </c>
      <c r="Q230" s="55">
        <v>834.0</v>
      </c>
      <c r="R230" s="55">
        <v>822.0</v>
      </c>
      <c r="S230" s="55">
        <v>810.0</v>
      </c>
      <c r="T230" s="55">
        <v>798.0</v>
      </c>
      <c r="U230" s="55">
        <v>785.0</v>
      </c>
      <c r="V230" s="55">
        <v>772.0</v>
      </c>
      <c r="W230" s="55">
        <v>759.0</v>
      </c>
      <c r="X230" s="55">
        <v>747.0</v>
      </c>
      <c r="Y230" s="55">
        <v>734.0</v>
      </c>
      <c r="Z230" s="55">
        <v>721.0</v>
      </c>
      <c r="AA230" s="55">
        <v>709.0</v>
      </c>
      <c r="AB230" s="55">
        <v>697.0</v>
      </c>
      <c r="AC230" s="55">
        <v>685.0</v>
      </c>
      <c r="AD230" s="55">
        <v>675.0</v>
      </c>
      <c r="AE230" s="55">
        <v>665.0</v>
      </c>
      <c r="AF230" s="55">
        <v>657.0</v>
      </c>
      <c r="AG230" s="55">
        <v>649.0</v>
      </c>
      <c r="AH230" s="55">
        <v>643.0</v>
      </c>
      <c r="AI230" s="55">
        <v>638.0</v>
      </c>
      <c r="AJ230" s="55">
        <v>634.0</v>
      </c>
      <c r="AK230" s="55">
        <v>631.0</v>
      </c>
      <c r="AL230" s="55">
        <v>630.0</v>
      </c>
      <c r="AN230" s="53" t="s">
        <v>326</v>
      </c>
      <c r="AO230" s="54">
        <v>2.0</v>
      </c>
    </row>
    <row r="231" ht="14.25" customHeight="1">
      <c r="A231" s="47" t="s">
        <v>110</v>
      </c>
      <c r="B231" s="48">
        <v>23.0</v>
      </c>
      <c r="C231" s="55">
        <v>925.0</v>
      </c>
      <c r="D231" s="55">
        <v>925.0</v>
      </c>
      <c r="E231" s="55">
        <v>923.0</v>
      </c>
      <c r="F231" s="55">
        <v>921.0</v>
      </c>
      <c r="G231" s="55">
        <v>917.0</v>
      </c>
      <c r="H231" s="55">
        <v>913.0</v>
      </c>
      <c r="I231" s="55">
        <v>907.0</v>
      </c>
      <c r="J231" s="55">
        <v>901.0</v>
      </c>
      <c r="K231" s="55">
        <v>893.0</v>
      </c>
      <c r="L231" s="55">
        <v>885.0</v>
      </c>
      <c r="M231" s="55">
        <v>876.0</v>
      </c>
      <c r="N231" s="55">
        <v>867.0</v>
      </c>
      <c r="O231" s="55">
        <v>857.0</v>
      </c>
      <c r="P231" s="55">
        <v>846.0</v>
      </c>
      <c r="Q231" s="55">
        <v>834.0</v>
      </c>
      <c r="R231" s="55">
        <v>822.0</v>
      </c>
      <c r="S231" s="55">
        <v>810.0</v>
      </c>
      <c r="T231" s="55">
        <v>797.0</v>
      </c>
      <c r="U231" s="55">
        <v>784.0</v>
      </c>
      <c r="V231" s="55">
        <v>771.0</v>
      </c>
      <c r="W231" s="55">
        <v>757.0</v>
      </c>
      <c r="X231" s="55">
        <v>744.0</v>
      </c>
      <c r="Y231" s="55">
        <v>730.0</v>
      </c>
      <c r="Z231" s="55">
        <v>717.0</v>
      </c>
      <c r="AA231" s="55">
        <v>704.0</v>
      </c>
      <c r="AB231" s="55">
        <v>692.0</v>
      </c>
      <c r="AC231" s="55">
        <v>680.0</v>
      </c>
      <c r="AD231" s="55">
        <v>669.0</v>
      </c>
      <c r="AE231" s="55">
        <v>659.0</v>
      </c>
      <c r="AF231" s="55">
        <v>650.0</v>
      </c>
      <c r="AG231" s="55">
        <v>642.0</v>
      </c>
      <c r="AH231" s="55">
        <v>636.0</v>
      </c>
      <c r="AI231" s="55">
        <v>631.0</v>
      </c>
      <c r="AJ231" s="55">
        <v>627.0</v>
      </c>
      <c r="AK231" s="55">
        <v>623.0</v>
      </c>
      <c r="AL231" s="55">
        <v>622.0</v>
      </c>
      <c r="AN231" s="53" t="s">
        <v>327</v>
      </c>
      <c r="AO231" s="54">
        <v>2.0</v>
      </c>
    </row>
    <row r="232" ht="14.25" customHeight="1">
      <c r="A232" s="47" t="s">
        <v>110</v>
      </c>
      <c r="B232" s="48">
        <v>24.0</v>
      </c>
      <c r="C232" s="55">
        <v>928.0</v>
      </c>
      <c r="D232" s="55">
        <v>928.0</v>
      </c>
      <c r="E232" s="55">
        <v>926.0</v>
      </c>
      <c r="F232" s="55">
        <v>924.0</v>
      </c>
      <c r="G232" s="55">
        <v>920.0</v>
      </c>
      <c r="H232" s="55">
        <v>915.0</v>
      </c>
      <c r="I232" s="55">
        <v>910.0</v>
      </c>
      <c r="J232" s="55">
        <v>903.0</v>
      </c>
      <c r="K232" s="55">
        <v>896.0</v>
      </c>
      <c r="L232" s="55">
        <v>887.0</v>
      </c>
      <c r="M232" s="55">
        <v>878.0</v>
      </c>
      <c r="N232" s="55">
        <v>868.0</v>
      </c>
      <c r="O232" s="55">
        <v>857.0</v>
      </c>
      <c r="P232" s="55">
        <v>846.0</v>
      </c>
      <c r="Q232" s="55">
        <v>834.0</v>
      </c>
      <c r="R232" s="55">
        <v>822.0</v>
      </c>
      <c r="S232" s="55">
        <v>809.0</v>
      </c>
      <c r="T232" s="55">
        <v>796.0</v>
      </c>
      <c r="U232" s="55">
        <v>782.0</v>
      </c>
      <c r="V232" s="55">
        <v>768.0</v>
      </c>
      <c r="W232" s="55">
        <v>755.0</v>
      </c>
      <c r="X232" s="55">
        <v>741.0</v>
      </c>
      <c r="Y232" s="55">
        <v>727.0</v>
      </c>
      <c r="Z232" s="55">
        <v>713.0</v>
      </c>
      <c r="AA232" s="55">
        <v>700.0</v>
      </c>
      <c r="AB232" s="55">
        <v>687.0</v>
      </c>
      <c r="AC232" s="55">
        <v>674.0</v>
      </c>
      <c r="AD232" s="55">
        <v>663.0</v>
      </c>
      <c r="AE232" s="55">
        <v>653.0</v>
      </c>
      <c r="AF232" s="55">
        <v>643.0</v>
      </c>
      <c r="AG232" s="55">
        <v>636.0</v>
      </c>
      <c r="AH232" s="55">
        <v>629.0</v>
      </c>
      <c r="AI232" s="55">
        <v>623.0</v>
      </c>
      <c r="AJ232" s="55">
        <v>619.0</v>
      </c>
      <c r="AK232" s="55">
        <v>616.0</v>
      </c>
      <c r="AL232" s="55">
        <v>614.0</v>
      </c>
      <c r="AN232" s="53" t="s">
        <v>328</v>
      </c>
      <c r="AO232" s="54">
        <v>2.0</v>
      </c>
    </row>
    <row r="233" ht="14.25" customHeight="1">
      <c r="A233" s="47" t="s">
        <v>110</v>
      </c>
      <c r="B233" s="48">
        <v>25.0</v>
      </c>
      <c r="C233" s="55">
        <v>931.0</v>
      </c>
      <c r="D233" s="55">
        <v>931.0</v>
      </c>
      <c r="E233" s="55">
        <v>929.0</v>
      </c>
      <c r="F233" s="55">
        <v>926.0</v>
      </c>
      <c r="G233" s="55">
        <v>923.0</v>
      </c>
      <c r="H233" s="55">
        <v>918.0</v>
      </c>
      <c r="I233" s="55">
        <v>912.0</v>
      </c>
      <c r="J233" s="55">
        <v>905.0</v>
      </c>
      <c r="K233" s="55">
        <v>897.0</v>
      </c>
      <c r="L233" s="55">
        <v>889.0</v>
      </c>
      <c r="M233" s="55">
        <v>879.0</v>
      </c>
      <c r="N233" s="55">
        <v>869.0</v>
      </c>
      <c r="O233" s="55">
        <v>858.0</v>
      </c>
      <c r="P233" s="55">
        <v>847.0</v>
      </c>
      <c r="Q233" s="55">
        <v>834.0</v>
      </c>
      <c r="R233" s="55">
        <v>821.0</v>
      </c>
      <c r="S233" s="55">
        <v>808.0</v>
      </c>
      <c r="T233" s="55">
        <v>795.0</v>
      </c>
      <c r="U233" s="55">
        <v>781.0</v>
      </c>
      <c r="V233" s="55">
        <v>766.0</v>
      </c>
      <c r="W233" s="55">
        <v>752.0</v>
      </c>
      <c r="X233" s="55">
        <v>738.0</v>
      </c>
      <c r="Y233" s="55">
        <v>723.0</v>
      </c>
      <c r="Z233" s="55">
        <v>709.0</v>
      </c>
      <c r="AA233" s="55">
        <v>695.0</v>
      </c>
      <c r="AB233" s="55">
        <v>682.0</v>
      </c>
      <c r="AC233" s="55">
        <v>669.0</v>
      </c>
      <c r="AD233" s="55">
        <v>657.0</v>
      </c>
      <c r="AE233" s="55">
        <v>646.0</v>
      </c>
      <c r="AF233" s="55">
        <v>637.0</v>
      </c>
      <c r="AG233" s="55">
        <v>629.0</v>
      </c>
      <c r="AH233" s="55">
        <v>622.0</v>
      </c>
      <c r="AI233" s="55">
        <v>616.0</v>
      </c>
      <c r="AJ233" s="55">
        <v>611.0</v>
      </c>
      <c r="AK233" s="55">
        <v>608.0</v>
      </c>
      <c r="AL233" s="55">
        <v>606.0</v>
      </c>
      <c r="AN233" s="53" t="s">
        <v>329</v>
      </c>
      <c r="AO233" s="54">
        <v>2.0</v>
      </c>
    </row>
    <row r="234" ht="14.25" customHeight="1">
      <c r="A234" s="47" t="s">
        <v>110</v>
      </c>
      <c r="B234" s="48">
        <v>26.0</v>
      </c>
      <c r="C234" s="55">
        <v>934.0</v>
      </c>
      <c r="D234" s="55">
        <v>933.0</v>
      </c>
      <c r="E234" s="55">
        <v>932.0</v>
      </c>
      <c r="F234" s="55">
        <v>929.0</v>
      </c>
      <c r="G234" s="55">
        <v>925.0</v>
      </c>
      <c r="H234" s="55">
        <v>920.0</v>
      </c>
      <c r="I234" s="55">
        <v>914.0</v>
      </c>
      <c r="J234" s="55">
        <v>907.0</v>
      </c>
      <c r="K234" s="55">
        <v>899.0</v>
      </c>
      <c r="L234" s="55">
        <v>890.0</v>
      </c>
      <c r="M234" s="55">
        <v>881.0</v>
      </c>
      <c r="N234" s="55">
        <v>870.0</v>
      </c>
      <c r="O234" s="55">
        <v>859.0</v>
      </c>
      <c r="P234" s="55">
        <v>847.0</v>
      </c>
      <c r="Q234" s="55">
        <v>834.0</v>
      </c>
      <c r="R234" s="55">
        <v>821.0</v>
      </c>
      <c r="S234" s="55">
        <v>807.0</v>
      </c>
      <c r="T234" s="55">
        <v>793.0</v>
      </c>
      <c r="U234" s="55">
        <v>779.0</v>
      </c>
      <c r="V234" s="55">
        <v>764.0</v>
      </c>
      <c r="W234" s="55">
        <v>750.0</v>
      </c>
      <c r="X234" s="55">
        <v>735.0</v>
      </c>
      <c r="Y234" s="55">
        <v>720.0</v>
      </c>
      <c r="Z234" s="55">
        <v>705.0</v>
      </c>
      <c r="AA234" s="55">
        <v>691.0</v>
      </c>
      <c r="AB234" s="55">
        <v>677.0</v>
      </c>
      <c r="AC234" s="55">
        <v>664.0</v>
      </c>
      <c r="AD234" s="55">
        <v>651.0</v>
      </c>
      <c r="AE234" s="55">
        <v>640.0</v>
      </c>
      <c r="AF234" s="55">
        <v>630.0</v>
      </c>
      <c r="AG234" s="55">
        <v>622.0</v>
      </c>
      <c r="AH234" s="55">
        <v>615.0</v>
      </c>
      <c r="AI234" s="55">
        <v>608.0</v>
      </c>
      <c r="AJ234" s="55">
        <v>604.0</v>
      </c>
      <c r="AK234" s="55">
        <v>600.0</v>
      </c>
      <c r="AL234" s="55">
        <v>598.0</v>
      </c>
      <c r="AN234" s="53" t="s">
        <v>330</v>
      </c>
      <c r="AO234" s="54" t="s">
        <v>96</v>
      </c>
    </row>
    <row r="235" ht="14.25" customHeight="1">
      <c r="A235" s="47" t="s">
        <v>110</v>
      </c>
      <c r="B235" s="48">
        <v>27.0</v>
      </c>
      <c r="C235" s="55">
        <v>936.0</v>
      </c>
      <c r="D235" s="55">
        <v>936.0</v>
      </c>
      <c r="E235" s="55">
        <v>934.0</v>
      </c>
      <c r="F235" s="55">
        <v>931.0</v>
      </c>
      <c r="G235" s="55">
        <v>927.0</v>
      </c>
      <c r="H235" s="55">
        <v>922.0</v>
      </c>
      <c r="I235" s="55">
        <v>916.0</v>
      </c>
      <c r="J235" s="55">
        <v>909.0</v>
      </c>
      <c r="K235" s="55">
        <v>901.0</v>
      </c>
      <c r="L235" s="55">
        <v>892.0</v>
      </c>
      <c r="M235" s="55">
        <v>882.0</v>
      </c>
      <c r="N235" s="55">
        <v>871.0</v>
      </c>
      <c r="O235" s="55">
        <v>859.0</v>
      </c>
      <c r="P235" s="55">
        <v>847.0</v>
      </c>
      <c r="Q235" s="55">
        <v>834.0</v>
      </c>
      <c r="R235" s="55">
        <v>820.0</v>
      </c>
      <c r="S235" s="55">
        <v>806.0</v>
      </c>
      <c r="T235" s="55">
        <v>792.0</v>
      </c>
      <c r="U235" s="55">
        <v>777.0</v>
      </c>
      <c r="V235" s="55">
        <v>762.0</v>
      </c>
      <c r="W235" s="55">
        <v>747.0</v>
      </c>
      <c r="X235" s="55">
        <v>732.0</v>
      </c>
      <c r="Y235" s="55">
        <v>717.0</v>
      </c>
      <c r="Z235" s="55">
        <v>701.0</v>
      </c>
      <c r="AA235" s="55">
        <v>687.0</v>
      </c>
      <c r="AB235" s="55">
        <v>672.0</v>
      </c>
      <c r="AC235" s="55">
        <v>659.0</v>
      </c>
      <c r="AD235" s="55">
        <v>646.0</v>
      </c>
      <c r="AE235" s="55">
        <v>634.0</v>
      </c>
      <c r="AF235" s="55">
        <v>624.0</v>
      </c>
      <c r="AG235" s="55">
        <v>615.0</v>
      </c>
      <c r="AH235" s="55">
        <v>607.0</v>
      </c>
      <c r="AI235" s="55">
        <v>601.0</v>
      </c>
      <c r="AJ235" s="55">
        <v>596.0</v>
      </c>
      <c r="AK235" s="55">
        <v>593.0</v>
      </c>
      <c r="AL235" s="55">
        <v>591.0</v>
      </c>
      <c r="AN235" s="53" t="s">
        <v>331</v>
      </c>
      <c r="AO235" s="54">
        <v>1.0</v>
      </c>
    </row>
    <row r="236" ht="14.25" customHeight="1">
      <c r="A236" s="47" t="s">
        <v>110</v>
      </c>
      <c r="B236" s="48">
        <v>28.0</v>
      </c>
      <c r="C236" s="55">
        <v>939.0</v>
      </c>
      <c r="D236" s="55">
        <v>938.0</v>
      </c>
      <c r="E236" s="55">
        <v>936.0</v>
      </c>
      <c r="F236" s="55">
        <v>933.0</v>
      </c>
      <c r="G236" s="55">
        <v>929.0</v>
      </c>
      <c r="H236" s="55">
        <v>924.0</v>
      </c>
      <c r="I236" s="55">
        <v>918.0</v>
      </c>
      <c r="J236" s="55">
        <v>910.0</v>
      </c>
      <c r="K236" s="55">
        <v>902.0</v>
      </c>
      <c r="L236" s="55">
        <v>893.0</v>
      </c>
      <c r="M236" s="55">
        <v>883.0</v>
      </c>
      <c r="N236" s="55">
        <v>871.0</v>
      </c>
      <c r="O236" s="55">
        <v>859.0</v>
      </c>
      <c r="P236" s="55">
        <v>847.0</v>
      </c>
      <c r="Q236" s="55">
        <v>834.0</v>
      </c>
      <c r="R236" s="55">
        <v>820.0</v>
      </c>
      <c r="S236" s="55">
        <v>805.0</v>
      </c>
      <c r="T236" s="55">
        <v>791.0</v>
      </c>
      <c r="U236" s="55">
        <v>775.0</v>
      </c>
      <c r="V236" s="55">
        <v>760.0</v>
      </c>
      <c r="W236" s="55">
        <v>744.0</v>
      </c>
      <c r="X236" s="55">
        <v>729.0</v>
      </c>
      <c r="Y236" s="55">
        <v>713.0</v>
      </c>
      <c r="Z236" s="55">
        <v>698.0</v>
      </c>
      <c r="AA236" s="55">
        <v>682.0</v>
      </c>
      <c r="AB236" s="55">
        <v>668.0</v>
      </c>
      <c r="AC236" s="55">
        <v>653.0</v>
      </c>
      <c r="AD236" s="55">
        <v>640.0</v>
      </c>
      <c r="AE236" s="55">
        <v>628.0</v>
      </c>
      <c r="AF236" s="55">
        <v>617.0</v>
      </c>
      <c r="AG236" s="55">
        <v>608.0</v>
      </c>
      <c r="AH236" s="55">
        <v>600.0</v>
      </c>
      <c r="AI236" s="55">
        <v>593.0</v>
      </c>
      <c r="AJ236" s="55">
        <v>588.0</v>
      </c>
      <c r="AK236" s="55">
        <v>585.0</v>
      </c>
      <c r="AL236" s="55">
        <v>583.0</v>
      </c>
      <c r="AN236" s="53" t="s">
        <v>332</v>
      </c>
      <c r="AO236" s="54">
        <v>3.0</v>
      </c>
    </row>
    <row r="237" ht="14.25" customHeight="1">
      <c r="A237" s="47" t="s">
        <v>110</v>
      </c>
      <c r="B237" s="48">
        <v>29.0</v>
      </c>
      <c r="C237" s="55">
        <v>941.0</v>
      </c>
      <c r="D237" s="55">
        <v>940.0</v>
      </c>
      <c r="E237" s="55">
        <v>938.0</v>
      </c>
      <c r="F237" s="55">
        <v>935.0</v>
      </c>
      <c r="G237" s="55">
        <v>931.0</v>
      </c>
      <c r="H237" s="55">
        <v>926.0</v>
      </c>
      <c r="I237" s="55">
        <v>919.0</v>
      </c>
      <c r="J237" s="55">
        <v>912.0</v>
      </c>
      <c r="K237" s="55">
        <v>903.0</v>
      </c>
      <c r="L237" s="55">
        <v>894.0</v>
      </c>
      <c r="M237" s="55">
        <v>883.0</v>
      </c>
      <c r="N237" s="55">
        <v>872.0</v>
      </c>
      <c r="O237" s="55">
        <v>860.0</v>
      </c>
      <c r="P237" s="55">
        <v>847.0</v>
      </c>
      <c r="Q237" s="55">
        <v>833.0</v>
      </c>
      <c r="R237" s="55">
        <v>819.0</v>
      </c>
      <c r="S237" s="55">
        <v>804.0</v>
      </c>
      <c r="T237" s="55">
        <v>789.0</v>
      </c>
      <c r="U237" s="55">
        <v>774.0</v>
      </c>
      <c r="V237" s="55">
        <v>758.0</v>
      </c>
      <c r="W237" s="55">
        <v>742.0</v>
      </c>
      <c r="X237" s="55">
        <v>726.0</v>
      </c>
      <c r="Y237" s="55">
        <v>709.0</v>
      </c>
      <c r="Z237" s="55">
        <v>693.0</v>
      </c>
      <c r="AA237" s="55">
        <v>678.0</v>
      </c>
      <c r="AB237" s="55">
        <v>662.0</v>
      </c>
      <c r="AC237" s="55">
        <v>648.0</v>
      </c>
      <c r="AD237" s="55">
        <v>634.0</v>
      </c>
      <c r="AE237" s="55">
        <v>622.0</v>
      </c>
      <c r="AF237" s="55">
        <v>611.0</v>
      </c>
      <c r="AG237" s="55">
        <v>601.0</v>
      </c>
      <c r="AH237" s="55">
        <v>593.0</v>
      </c>
      <c r="AI237" s="55">
        <v>586.0</v>
      </c>
      <c r="AJ237" s="55">
        <v>581.0</v>
      </c>
      <c r="AK237" s="55">
        <v>577.0</v>
      </c>
      <c r="AL237" s="55">
        <v>575.0</v>
      </c>
      <c r="AN237" s="53" t="s">
        <v>333</v>
      </c>
      <c r="AO237" s="54">
        <v>3.0</v>
      </c>
    </row>
    <row r="238" ht="14.25" customHeight="1">
      <c r="A238" s="47" t="s">
        <v>110</v>
      </c>
      <c r="B238" s="48">
        <v>30.0</v>
      </c>
      <c r="C238" s="55">
        <v>943.0</v>
      </c>
      <c r="D238" s="55">
        <v>942.0</v>
      </c>
      <c r="E238" s="55">
        <v>940.0</v>
      </c>
      <c r="F238" s="55">
        <v>937.0</v>
      </c>
      <c r="G238" s="55">
        <v>933.0</v>
      </c>
      <c r="H238" s="55">
        <v>927.0</v>
      </c>
      <c r="I238" s="55">
        <v>921.0</v>
      </c>
      <c r="J238" s="55">
        <v>913.0</v>
      </c>
      <c r="K238" s="55">
        <v>904.0</v>
      </c>
      <c r="L238" s="55">
        <v>895.0</v>
      </c>
      <c r="M238" s="55">
        <v>884.0</v>
      </c>
      <c r="N238" s="55">
        <v>872.0</v>
      </c>
      <c r="O238" s="55">
        <v>860.0</v>
      </c>
      <c r="P238" s="55">
        <v>846.0</v>
      </c>
      <c r="Q238" s="55">
        <v>833.0</v>
      </c>
      <c r="R238" s="55">
        <v>818.0</v>
      </c>
      <c r="S238" s="55">
        <v>803.0</v>
      </c>
      <c r="T238" s="55">
        <v>787.0</v>
      </c>
      <c r="U238" s="55">
        <v>772.0</v>
      </c>
      <c r="V238" s="55">
        <v>755.0</v>
      </c>
      <c r="W238" s="55">
        <v>739.0</v>
      </c>
      <c r="X238" s="55">
        <v>723.0</v>
      </c>
      <c r="Y238" s="55">
        <v>706.0</v>
      </c>
      <c r="Z238" s="55">
        <v>690.0</v>
      </c>
      <c r="AA238" s="55">
        <v>674.0</v>
      </c>
      <c r="AB238" s="55">
        <v>658.0</v>
      </c>
      <c r="AC238" s="55">
        <v>643.0</v>
      </c>
      <c r="AD238" s="55">
        <v>629.0</v>
      </c>
      <c r="AE238" s="55">
        <v>616.0</v>
      </c>
      <c r="AF238" s="55">
        <v>604.0</v>
      </c>
      <c r="AG238" s="55">
        <v>594.0</v>
      </c>
      <c r="AH238" s="55">
        <v>586.0</v>
      </c>
      <c r="AI238" s="55">
        <v>579.0</v>
      </c>
      <c r="AJ238" s="55">
        <v>573.0</v>
      </c>
      <c r="AK238" s="55">
        <v>569.0</v>
      </c>
      <c r="AL238" s="55">
        <v>567.0</v>
      </c>
      <c r="AN238" s="53" t="s">
        <v>334</v>
      </c>
      <c r="AO238" s="54">
        <v>3.0</v>
      </c>
    </row>
    <row r="239" ht="14.25" customHeight="1">
      <c r="A239" s="47" t="s">
        <v>110</v>
      </c>
      <c r="B239" s="48">
        <v>31.0</v>
      </c>
      <c r="C239" s="55">
        <v>944.0</v>
      </c>
      <c r="D239" s="55">
        <v>944.0</v>
      </c>
      <c r="E239" s="55">
        <v>942.0</v>
      </c>
      <c r="F239" s="55">
        <v>939.0</v>
      </c>
      <c r="G239" s="55">
        <v>934.0</v>
      </c>
      <c r="H239" s="55">
        <v>929.0</v>
      </c>
      <c r="I239" s="55">
        <v>922.0</v>
      </c>
      <c r="J239" s="55">
        <v>914.0</v>
      </c>
      <c r="K239" s="55">
        <v>905.0</v>
      </c>
      <c r="L239" s="55">
        <v>895.0</v>
      </c>
      <c r="M239" s="55">
        <v>884.0</v>
      </c>
      <c r="N239" s="55">
        <v>872.0</v>
      </c>
      <c r="O239" s="55">
        <v>860.0</v>
      </c>
      <c r="P239" s="55">
        <v>846.0</v>
      </c>
      <c r="Q239" s="55">
        <v>832.0</v>
      </c>
      <c r="R239" s="55">
        <v>817.0</v>
      </c>
      <c r="S239" s="55">
        <v>802.0</v>
      </c>
      <c r="T239" s="55">
        <v>786.0</v>
      </c>
      <c r="U239" s="55">
        <v>769.0</v>
      </c>
      <c r="V239" s="55">
        <v>753.0</v>
      </c>
      <c r="W239" s="55">
        <v>736.0</v>
      </c>
      <c r="X239" s="55">
        <v>719.0</v>
      </c>
      <c r="Y239" s="55">
        <v>702.0</v>
      </c>
      <c r="Z239" s="55">
        <v>686.0</v>
      </c>
      <c r="AA239" s="55">
        <v>669.0</v>
      </c>
      <c r="AB239" s="55">
        <v>653.0</v>
      </c>
      <c r="AC239" s="55">
        <v>638.0</v>
      </c>
      <c r="AD239" s="55">
        <v>623.0</v>
      </c>
      <c r="AE239" s="55">
        <v>610.0</v>
      </c>
      <c r="AF239" s="55">
        <v>598.0</v>
      </c>
      <c r="AG239" s="55">
        <v>588.0</v>
      </c>
      <c r="AH239" s="55">
        <v>579.0</v>
      </c>
      <c r="AI239" s="55">
        <v>571.0</v>
      </c>
      <c r="AJ239" s="55">
        <v>566.0</v>
      </c>
      <c r="AK239" s="55">
        <v>562.0</v>
      </c>
      <c r="AL239" s="55">
        <v>560.0</v>
      </c>
      <c r="AN239" s="53" t="s">
        <v>335</v>
      </c>
      <c r="AO239" s="54">
        <v>3.0</v>
      </c>
    </row>
    <row r="240" ht="14.25" customHeight="1">
      <c r="A240" s="47" t="s">
        <v>110</v>
      </c>
      <c r="B240" s="48">
        <v>32.0</v>
      </c>
      <c r="C240" s="55">
        <v>946.0</v>
      </c>
      <c r="D240" s="55">
        <v>945.0</v>
      </c>
      <c r="E240" s="55">
        <v>943.0</v>
      </c>
      <c r="F240" s="55">
        <v>940.0</v>
      </c>
      <c r="G240" s="55">
        <v>936.0</v>
      </c>
      <c r="H240" s="55">
        <v>930.0</v>
      </c>
      <c r="I240" s="55">
        <v>923.0</v>
      </c>
      <c r="J240" s="55">
        <v>915.0</v>
      </c>
      <c r="K240" s="55">
        <v>906.0</v>
      </c>
      <c r="L240" s="55">
        <v>896.0</v>
      </c>
      <c r="M240" s="55">
        <v>884.0</v>
      </c>
      <c r="N240" s="55">
        <v>872.0</v>
      </c>
      <c r="O240" s="55">
        <v>859.0</v>
      </c>
      <c r="P240" s="55">
        <v>845.0</v>
      </c>
      <c r="Q240" s="55">
        <v>831.0</v>
      </c>
      <c r="R240" s="55">
        <v>816.0</v>
      </c>
      <c r="S240" s="55">
        <v>800.0</v>
      </c>
      <c r="T240" s="55">
        <v>784.0</v>
      </c>
      <c r="U240" s="55">
        <v>767.0</v>
      </c>
      <c r="V240" s="55">
        <v>750.0</v>
      </c>
      <c r="W240" s="55">
        <v>733.0</v>
      </c>
      <c r="X240" s="55">
        <v>716.0</v>
      </c>
      <c r="Y240" s="55">
        <v>699.0</v>
      </c>
      <c r="Z240" s="55">
        <v>682.0</v>
      </c>
      <c r="AA240" s="55">
        <v>665.0</v>
      </c>
      <c r="AB240" s="55">
        <v>649.0</v>
      </c>
      <c r="AC240" s="55">
        <v>632.0</v>
      </c>
      <c r="AD240" s="55">
        <v>618.0</v>
      </c>
      <c r="AE240" s="55">
        <v>604.0</v>
      </c>
      <c r="AF240" s="55">
        <v>592.0</v>
      </c>
      <c r="AG240" s="55">
        <v>581.0</v>
      </c>
      <c r="AH240" s="55">
        <v>572.0</v>
      </c>
      <c r="AI240" s="55">
        <v>564.0</v>
      </c>
      <c r="AJ240" s="55">
        <v>558.0</v>
      </c>
      <c r="AK240" s="55">
        <v>555.0</v>
      </c>
      <c r="AL240" s="55">
        <v>552.0</v>
      </c>
      <c r="AN240" s="53" t="s">
        <v>336</v>
      </c>
      <c r="AO240" s="54">
        <v>3.0</v>
      </c>
    </row>
    <row r="241" ht="14.25" customHeight="1">
      <c r="A241" s="47" t="s">
        <v>110</v>
      </c>
      <c r="B241" s="48">
        <v>33.0</v>
      </c>
      <c r="C241" s="55">
        <v>947.0</v>
      </c>
      <c r="D241" s="55">
        <v>946.0</v>
      </c>
      <c r="E241" s="55">
        <v>944.0</v>
      </c>
      <c r="F241" s="55">
        <v>941.0</v>
      </c>
      <c r="G241" s="55">
        <v>937.0</v>
      </c>
      <c r="H241" s="55">
        <v>931.0</v>
      </c>
      <c r="I241" s="55">
        <v>924.0</v>
      </c>
      <c r="J241" s="55">
        <v>916.0</v>
      </c>
      <c r="K241" s="55">
        <v>906.0</v>
      </c>
      <c r="L241" s="55">
        <v>896.0</v>
      </c>
      <c r="M241" s="55">
        <v>884.0</v>
      </c>
      <c r="N241" s="55">
        <v>872.0</v>
      </c>
      <c r="O241" s="55">
        <v>859.0</v>
      </c>
      <c r="P241" s="55">
        <v>845.0</v>
      </c>
      <c r="Q241" s="55">
        <v>830.0</v>
      </c>
      <c r="R241" s="55">
        <v>814.0</v>
      </c>
      <c r="S241" s="55">
        <v>798.0</v>
      </c>
      <c r="T241" s="55">
        <v>782.0</v>
      </c>
      <c r="U241" s="55">
        <v>765.0</v>
      </c>
      <c r="V241" s="55">
        <v>748.0</v>
      </c>
      <c r="W241" s="55">
        <v>730.0</v>
      </c>
      <c r="X241" s="55">
        <v>713.0</v>
      </c>
      <c r="Y241" s="55">
        <v>695.0</v>
      </c>
      <c r="Z241" s="55">
        <v>678.0</v>
      </c>
      <c r="AA241" s="55">
        <v>660.0</v>
      </c>
      <c r="AB241" s="55">
        <v>644.0</v>
      </c>
      <c r="AC241" s="55">
        <v>627.0</v>
      </c>
      <c r="AD241" s="55">
        <v>612.0</v>
      </c>
      <c r="AE241" s="55">
        <v>598.0</v>
      </c>
      <c r="AF241" s="55">
        <v>585.0</v>
      </c>
      <c r="AG241" s="55">
        <v>574.0</v>
      </c>
      <c r="AH241" s="55">
        <v>565.0</v>
      </c>
      <c r="AI241" s="55">
        <v>557.0</v>
      </c>
      <c r="AJ241" s="55">
        <v>551.0</v>
      </c>
      <c r="AK241" s="55">
        <v>547.0</v>
      </c>
      <c r="AL241" s="55">
        <v>544.0</v>
      </c>
      <c r="AN241" s="53" t="s">
        <v>337</v>
      </c>
      <c r="AO241" s="54">
        <v>3.0</v>
      </c>
    </row>
    <row r="242" ht="14.25" customHeight="1">
      <c r="A242" s="47" t="s">
        <v>110</v>
      </c>
      <c r="B242" s="48">
        <v>34.0</v>
      </c>
      <c r="C242" s="55">
        <v>948.0</v>
      </c>
      <c r="D242" s="55">
        <v>947.0</v>
      </c>
      <c r="E242" s="55">
        <v>945.0</v>
      </c>
      <c r="F242" s="55">
        <v>942.0</v>
      </c>
      <c r="G242" s="55">
        <v>937.0</v>
      </c>
      <c r="H242" s="55">
        <v>932.0</v>
      </c>
      <c r="I242" s="55">
        <v>924.0</v>
      </c>
      <c r="J242" s="55">
        <v>916.0</v>
      </c>
      <c r="K242" s="55">
        <v>907.0</v>
      </c>
      <c r="L242" s="55">
        <v>896.0</v>
      </c>
      <c r="M242" s="55">
        <v>884.0</v>
      </c>
      <c r="N242" s="55">
        <v>872.0</v>
      </c>
      <c r="O242" s="55">
        <v>858.0</v>
      </c>
      <c r="P242" s="55">
        <v>844.0</v>
      </c>
      <c r="Q242" s="55">
        <v>829.0</v>
      </c>
      <c r="R242" s="55">
        <v>813.0</v>
      </c>
      <c r="S242" s="55">
        <v>797.0</v>
      </c>
      <c r="T242" s="55">
        <v>780.0</v>
      </c>
      <c r="U242" s="55">
        <v>763.0</v>
      </c>
      <c r="V242" s="55">
        <v>745.0</v>
      </c>
      <c r="W242" s="55">
        <v>727.0</v>
      </c>
      <c r="X242" s="55">
        <v>709.0</v>
      </c>
      <c r="Y242" s="55">
        <v>692.0</v>
      </c>
      <c r="Z242" s="55">
        <v>674.0</v>
      </c>
      <c r="AA242" s="55">
        <v>656.0</v>
      </c>
      <c r="AB242" s="55">
        <v>639.0</v>
      </c>
      <c r="AC242" s="55">
        <v>622.0</v>
      </c>
      <c r="AD242" s="55">
        <v>606.0</v>
      </c>
      <c r="AE242" s="55">
        <v>592.0</v>
      </c>
      <c r="AF242" s="55">
        <v>579.0</v>
      </c>
      <c r="AG242" s="55">
        <v>567.0</v>
      </c>
      <c r="AH242" s="55">
        <v>558.0</v>
      </c>
      <c r="AI242" s="55">
        <v>550.0</v>
      </c>
      <c r="AJ242" s="55">
        <v>543.0</v>
      </c>
      <c r="AK242" s="55">
        <v>539.0</v>
      </c>
      <c r="AL242" s="55">
        <v>536.0</v>
      </c>
      <c r="AN242" s="53" t="s">
        <v>338</v>
      </c>
      <c r="AO242" s="54">
        <v>3.0</v>
      </c>
    </row>
    <row r="243" ht="14.25" customHeight="1">
      <c r="A243" s="47" t="s">
        <v>110</v>
      </c>
      <c r="B243" s="48">
        <v>35.0</v>
      </c>
      <c r="C243" s="55">
        <v>949.0</v>
      </c>
      <c r="D243" s="55">
        <v>948.0</v>
      </c>
      <c r="E243" s="55">
        <v>946.0</v>
      </c>
      <c r="F243" s="55">
        <v>943.0</v>
      </c>
      <c r="G243" s="55">
        <v>938.0</v>
      </c>
      <c r="H243" s="55">
        <v>932.0</v>
      </c>
      <c r="I243" s="55">
        <v>925.0</v>
      </c>
      <c r="J243" s="55">
        <v>916.0</v>
      </c>
      <c r="K243" s="55">
        <v>907.0</v>
      </c>
      <c r="L243" s="55">
        <v>896.0</v>
      </c>
      <c r="M243" s="55">
        <v>884.0</v>
      </c>
      <c r="N243" s="55">
        <v>871.0</v>
      </c>
      <c r="O243" s="55">
        <v>858.0</v>
      </c>
      <c r="P243" s="55">
        <v>843.0</v>
      </c>
      <c r="Q243" s="55">
        <v>828.0</v>
      </c>
      <c r="R243" s="55">
        <v>812.0</v>
      </c>
      <c r="S243" s="55">
        <v>795.0</v>
      </c>
      <c r="T243" s="55">
        <v>778.0</v>
      </c>
      <c r="U243" s="55">
        <v>760.0</v>
      </c>
      <c r="V243" s="55">
        <v>742.0</v>
      </c>
      <c r="W243" s="55">
        <v>724.0</v>
      </c>
      <c r="X243" s="55">
        <v>706.0</v>
      </c>
      <c r="Y243" s="55">
        <v>688.0</v>
      </c>
      <c r="Z243" s="55">
        <v>670.0</v>
      </c>
      <c r="AA243" s="55">
        <v>652.0</v>
      </c>
      <c r="AB243" s="55">
        <v>634.0</v>
      </c>
      <c r="AC243" s="55">
        <v>617.0</v>
      </c>
      <c r="AD243" s="55">
        <v>601.0</v>
      </c>
      <c r="AE243" s="55">
        <v>586.0</v>
      </c>
      <c r="AF243" s="55">
        <v>573.0</v>
      </c>
      <c r="AG243" s="55">
        <v>561.0</v>
      </c>
      <c r="AH243" s="55">
        <v>551.0</v>
      </c>
      <c r="AI243" s="55">
        <v>542.0</v>
      </c>
      <c r="AJ243" s="55">
        <v>536.0</v>
      </c>
      <c r="AK243" s="55">
        <v>531.0</v>
      </c>
      <c r="AL243" s="55">
        <v>528.0</v>
      </c>
      <c r="AN243" s="53" t="s">
        <v>339</v>
      </c>
      <c r="AO243" s="54">
        <v>3.0</v>
      </c>
    </row>
    <row r="244" ht="14.25" customHeight="1">
      <c r="A244" s="47" t="s">
        <v>110</v>
      </c>
      <c r="B244" s="48">
        <v>36.0</v>
      </c>
      <c r="C244" s="55">
        <v>949.0</v>
      </c>
      <c r="D244" s="55">
        <v>949.0</v>
      </c>
      <c r="E244" s="55">
        <v>947.0</v>
      </c>
      <c r="F244" s="55">
        <v>943.0</v>
      </c>
      <c r="G244" s="55">
        <v>938.0</v>
      </c>
      <c r="H244" s="55">
        <v>932.0</v>
      </c>
      <c r="I244" s="55">
        <v>925.0</v>
      </c>
      <c r="J244" s="55">
        <v>916.0</v>
      </c>
      <c r="K244" s="55">
        <v>907.0</v>
      </c>
      <c r="L244" s="55">
        <v>896.0</v>
      </c>
      <c r="M244" s="55">
        <v>884.0</v>
      </c>
      <c r="N244" s="55">
        <v>871.0</v>
      </c>
      <c r="O244" s="55">
        <v>857.0</v>
      </c>
      <c r="P244" s="55">
        <v>842.0</v>
      </c>
      <c r="Q244" s="55">
        <v>826.0</v>
      </c>
      <c r="R244" s="55">
        <v>810.0</v>
      </c>
      <c r="S244" s="55">
        <v>793.0</v>
      </c>
      <c r="T244" s="55">
        <v>776.0</v>
      </c>
      <c r="U244" s="55">
        <v>758.0</v>
      </c>
      <c r="V244" s="55">
        <v>739.0</v>
      </c>
      <c r="W244" s="55">
        <v>721.0</v>
      </c>
      <c r="X244" s="55">
        <v>702.0</v>
      </c>
      <c r="Y244" s="55">
        <v>684.0</v>
      </c>
      <c r="Z244" s="55">
        <v>666.0</v>
      </c>
      <c r="AA244" s="55">
        <v>647.0</v>
      </c>
      <c r="AB244" s="55">
        <v>629.0</v>
      </c>
      <c r="AC244" s="55">
        <v>612.0</v>
      </c>
      <c r="AD244" s="55">
        <v>596.0</v>
      </c>
      <c r="AE244" s="55">
        <v>580.0</v>
      </c>
      <c r="AF244" s="55">
        <v>566.0</v>
      </c>
      <c r="AG244" s="55">
        <v>554.0</v>
      </c>
      <c r="AH244" s="55">
        <v>544.0</v>
      </c>
      <c r="AI244" s="55">
        <v>535.0</v>
      </c>
      <c r="AJ244" s="55">
        <v>529.0</v>
      </c>
      <c r="AK244" s="55">
        <v>524.0</v>
      </c>
      <c r="AL244" s="55">
        <v>521.0</v>
      </c>
      <c r="AN244" s="53" t="s">
        <v>340</v>
      </c>
      <c r="AO244" s="54">
        <v>3.0</v>
      </c>
    </row>
    <row r="245" ht="14.25" customHeight="1">
      <c r="A245" s="47" t="s">
        <v>110</v>
      </c>
      <c r="B245" s="48">
        <v>37.0</v>
      </c>
      <c r="C245" s="55">
        <v>950.0</v>
      </c>
      <c r="D245" s="55">
        <v>949.0</v>
      </c>
      <c r="E245" s="55">
        <v>947.0</v>
      </c>
      <c r="F245" s="55">
        <v>944.0</v>
      </c>
      <c r="G245" s="55">
        <v>939.0</v>
      </c>
      <c r="H245" s="55">
        <v>933.0</v>
      </c>
      <c r="I245" s="55">
        <v>925.0</v>
      </c>
      <c r="J245" s="55">
        <v>916.0</v>
      </c>
      <c r="K245" s="55">
        <v>906.0</v>
      </c>
      <c r="L245" s="55">
        <v>895.0</v>
      </c>
      <c r="M245" s="55">
        <v>883.0</v>
      </c>
      <c r="N245" s="55">
        <v>870.0</v>
      </c>
      <c r="O245" s="55">
        <v>856.0</v>
      </c>
      <c r="P245" s="55">
        <v>840.0</v>
      </c>
      <c r="Q245" s="55">
        <v>825.0</v>
      </c>
      <c r="R245" s="55">
        <v>808.0</v>
      </c>
      <c r="S245" s="55">
        <v>791.0</v>
      </c>
      <c r="T245" s="55">
        <v>773.0</v>
      </c>
      <c r="U245" s="55">
        <v>755.0</v>
      </c>
      <c r="V245" s="55">
        <v>737.0</v>
      </c>
      <c r="W245" s="55">
        <v>718.0</v>
      </c>
      <c r="X245" s="55">
        <v>699.0</v>
      </c>
      <c r="Y245" s="55">
        <v>680.0</v>
      </c>
      <c r="Z245" s="55">
        <v>661.0</v>
      </c>
      <c r="AA245" s="55">
        <v>643.0</v>
      </c>
      <c r="AB245" s="55">
        <v>625.0</v>
      </c>
      <c r="AC245" s="55">
        <v>607.0</v>
      </c>
      <c r="AD245" s="55">
        <v>590.0</v>
      </c>
      <c r="AE245" s="55">
        <v>574.0</v>
      </c>
      <c r="AF245" s="55">
        <v>560.0</v>
      </c>
      <c r="AG245" s="55">
        <v>547.0</v>
      </c>
      <c r="AH245" s="55">
        <v>537.0</v>
      </c>
      <c r="AI245" s="55">
        <v>528.0</v>
      </c>
      <c r="AJ245" s="55">
        <v>521.0</v>
      </c>
      <c r="AK245" s="55">
        <v>516.0</v>
      </c>
      <c r="AL245" s="55">
        <v>513.0</v>
      </c>
      <c r="AN245" s="53" t="s">
        <v>341</v>
      </c>
      <c r="AO245" s="54">
        <v>1.0</v>
      </c>
    </row>
    <row r="246" ht="14.25" customHeight="1">
      <c r="A246" s="47" t="s">
        <v>110</v>
      </c>
      <c r="B246" s="48">
        <v>38.0</v>
      </c>
      <c r="C246" s="55">
        <v>950.0</v>
      </c>
      <c r="D246" s="55">
        <v>949.0</v>
      </c>
      <c r="E246" s="55">
        <v>947.0</v>
      </c>
      <c r="F246" s="55">
        <v>944.0</v>
      </c>
      <c r="G246" s="55">
        <v>939.0</v>
      </c>
      <c r="H246" s="55">
        <v>932.0</v>
      </c>
      <c r="I246" s="55">
        <v>925.0</v>
      </c>
      <c r="J246" s="55">
        <v>916.0</v>
      </c>
      <c r="K246" s="55">
        <v>906.0</v>
      </c>
      <c r="L246" s="55">
        <v>895.0</v>
      </c>
      <c r="M246" s="55">
        <v>882.0</v>
      </c>
      <c r="N246" s="55">
        <v>869.0</v>
      </c>
      <c r="O246" s="55">
        <v>854.0</v>
      </c>
      <c r="P246" s="55">
        <v>839.0</v>
      </c>
      <c r="Q246" s="55">
        <v>823.0</v>
      </c>
      <c r="R246" s="55">
        <v>806.0</v>
      </c>
      <c r="S246" s="55">
        <v>789.0</v>
      </c>
      <c r="T246" s="55">
        <v>771.0</v>
      </c>
      <c r="U246" s="55">
        <v>753.0</v>
      </c>
      <c r="V246" s="55">
        <v>734.0</v>
      </c>
      <c r="W246" s="55">
        <v>714.0</v>
      </c>
      <c r="X246" s="55">
        <v>696.0</v>
      </c>
      <c r="Y246" s="55">
        <v>676.0</v>
      </c>
      <c r="Z246" s="55">
        <v>657.0</v>
      </c>
      <c r="AA246" s="55">
        <v>638.0</v>
      </c>
      <c r="AB246" s="55">
        <v>620.0</v>
      </c>
      <c r="AC246" s="55">
        <v>602.0</v>
      </c>
      <c r="AD246" s="55">
        <v>585.0</v>
      </c>
      <c r="AE246" s="55">
        <v>569.0</v>
      </c>
      <c r="AF246" s="55">
        <v>554.0</v>
      </c>
      <c r="AG246" s="55">
        <v>541.0</v>
      </c>
      <c r="AH246" s="55">
        <v>530.0</v>
      </c>
      <c r="AI246" s="55">
        <v>521.0</v>
      </c>
      <c r="AJ246" s="55">
        <v>514.0</v>
      </c>
      <c r="AK246" s="55">
        <v>509.0</v>
      </c>
      <c r="AL246" s="55">
        <v>506.0</v>
      </c>
      <c r="AN246" s="53" t="s">
        <v>342</v>
      </c>
      <c r="AO246" s="54">
        <v>2.0</v>
      </c>
    </row>
    <row r="247" ht="14.25" customHeight="1">
      <c r="A247" s="47" t="s">
        <v>110</v>
      </c>
      <c r="B247" s="48">
        <v>39.0</v>
      </c>
      <c r="C247" s="55">
        <v>950.0</v>
      </c>
      <c r="D247" s="55">
        <v>949.0</v>
      </c>
      <c r="E247" s="55">
        <v>947.0</v>
      </c>
      <c r="F247" s="55">
        <v>943.0</v>
      </c>
      <c r="G247" s="55">
        <v>939.0</v>
      </c>
      <c r="H247" s="55">
        <v>932.0</v>
      </c>
      <c r="I247" s="55">
        <v>925.0</v>
      </c>
      <c r="J247" s="55">
        <v>916.0</v>
      </c>
      <c r="K247" s="55">
        <v>905.0</v>
      </c>
      <c r="L247" s="55">
        <v>894.0</v>
      </c>
      <c r="M247" s="55">
        <v>881.0</v>
      </c>
      <c r="N247" s="55">
        <v>868.0</v>
      </c>
      <c r="O247" s="55">
        <v>853.0</v>
      </c>
      <c r="P247" s="55">
        <v>837.0</v>
      </c>
      <c r="Q247" s="55">
        <v>821.0</v>
      </c>
      <c r="R247" s="55">
        <v>804.0</v>
      </c>
      <c r="S247" s="55">
        <v>786.0</v>
      </c>
      <c r="T247" s="55">
        <v>768.0</v>
      </c>
      <c r="U247" s="55">
        <v>749.0</v>
      </c>
      <c r="V247" s="55">
        <v>731.0</v>
      </c>
      <c r="W247" s="55">
        <v>711.0</v>
      </c>
      <c r="X247" s="55">
        <v>692.0</v>
      </c>
      <c r="Y247" s="55">
        <v>672.0</v>
      </c>
      <c r="Z247" s="55">
        <v>653.0</v>
      </c>
      <c r="AA247" s="55">
        <v>634.0</v>
      </c>
      <c r="AB247" s="55">
        <v>615.0</v>
      </c>
      <c r="AC247" s="55">
        <v>597.0</v>
      </c>
      <c r="AD247" s="55">
        <v>579.0</v>
      </c>
      <c r="AE247" s="55">
        <v>563.0</v>
      </c>
      <c r="AF247" s="55">
        <v>548.0</v>
      </c>
      <c r="AG247" s="55">
        <v>535.0</v>
      </c>
      <c r="AH247" s="55">
        <v>523.0</v>
      </c>
      <c r="AI247" s="55">
        <v>514.0</v>
      </c>
      <c r="AJ247" s="55">
        <v>507.0</v>
      </c>
      <c r="AK247" s="55">
        <v>502.0</v>
      </c>
      <c r="AL247" s="55">
        <v>498.0</v>
      </c>
      <c r="AN247" s="53" t="s">
        <v>343</v>
      </c>
      <c r="AO247" s="54">
        <v>2.0</v>
      </c>
    </row>
    <row r="248" ht="14.25" customHeight="1">
      <c r="A248" s="47" t="s">
        <v>110</v>
      </c>
      <c r="B248" s="48">
        <v>40.0</v>
      </c>
      <c r="C248" s="55">
        <v>949.0</v>
      </c>
      <c r="D248" s="55">
        <v>949.0</v>
      </c>
      <c r="E248" s="55">
        <v>947.0</v>
      </c>
      <c r="F248" s="55">
        <v>943.0</v>
      </c>
      <c r="G248" s="55">
        <v>938.0</v>
      </c>
      <c r="H248" s="55">
        <v>932.0</v>
      </c>
      <c r="I248" s="55">
        <v>924.0</v>
      </c>
      <c r="J248" s="55">
        <v>915.0</v>
      </c>
      <c r="K248" s="55">
        <v>904.0</v>
      </c>
      <c r="L248" s="55">
        <v>893.0</v>
      </c>
      <c r="M248" s="55">
        <v>880.0</v>
      </c>
      <c r="N248" s="55">
        <v>866.0</v>
      </c>
      <c r="O248" s="55">
        <v>851.0</v>
      </c>
      <c r="P248" s="55">
        <v>836.0</v>
      </c>
      <c r="Q248" s="55">
        <v>819.0</v>
      </c>
      <c r="R248" s="55">
        <v>802.0</v>
      </c>
      <c r="S248" s="55">
        <v>784.0</v>
      </c>
      <c r="T248" s="55">
        <v>765.0</v>
      </c>
      <c r="U248" s="55">
        <v>747.0</v>
      </c>
      <c r="V248" s="55">
        <v>727.0</v>
      </c>
      <c r="W248" s="55">
        <v>708.0</v>
      </c>
      <c r="X248" s="55">
        <v>688.0</v>
      </c>
      <c r="Y248" s="55">
        <v>668.0</v>
      </c>
      <c r="Z248" s="55">
        <v>649.0</v>
      </c>
      <c r="AA248" s="55">
        <v>629.0</v>
      </c>
      <c r="AB248" s="55">
        <v>610.0</v>
      </c>
      <c r="AC248" s="55">
        <v>592.0</v>
      </c>
      <c r="AD248" s="55">
        <v>574.0</v>
      </c>
      <c r="AE248" s="55">
        <v>557.0</v>
      </c>
      <c r="AF248" s="55">
        <v>542.0</v>
      </c>
      <c r="AG248" s="55">
        <v>528.0</v>
      </c>
      <c r="AH248" s="55">
        <v>517.0</v>
      </c>
      <c r="AI248" s="55">
        <v>507.0</v>
      </c>
      <c r="AJ248" s="55">
        <v>499.0</v>
      </c>
      <c r="AK248" s="55">
        <v>494.0</v>
      </c>
      <c r="AL248" s="55">
        <v>491.0</v>
      </c>
      <c r="AN248" s="53" t="s">
        <v>344</v>
      </c>
      <c r="AO248" s="54">
        <v>2.0</v>
      </c>
    </row>
    <row r="249" ht="14.25" customHeight="1">
      <c r="A249" s="47">
        <v>6.0</v>
      </c>
      <c r="B249" s="48">
        <v>0.0</v>
      </c>
      <c r="C249" s="55">
        <v>789.0</v>
      </c>
      <c r="D249" s="55">
        <v>789.0</v>
      </c>
      <c r="E249" s="55">
        <v>789.0</v>
      </c>
      <c r="F249" s="55">
        <v>789.0</v>
      </c>
      <c r="G249" s="55">
        <v>789.0</v>
      </c>
      <c r="H249" s="55">
        <v>789.0</v>
      </c>
      <c r="I249" s="55">
        <v>789.0</v>
      </c>
      <c r="J249" s="55">
        <v>789.0</v>
      </c>
      <c r="K249" s="55">
        <v>789.0</v>
      </c>
      <c r="L249" s="55">
        <v>789.0</v>
      </c>
      <c r="M249" s="55">
        <v>789.0</v>
      </c>
      <c r="N249" s="55">
        <v>789.0</v>
      </c>
      <c r="O249" s="55">
        <v>789.0</v>
      </c>
      <c r="P249" s="55">
        <v>789.0</v>
      </c>
      <c r="Q249" s="55">
        <v>789.0</v>
      </c>
      <c r="R249" s="55">
        <v>789.0</v>
      </c>
      <c r="S249" s="55">
        <v>789.0</v>
      </c>
      <c r="T249" s="55">
        <v>789.0</v>
      </c>
      <c r="U249" s="55">
        <v>789.0</v>
      </c>
      <c r="V249" s="55">
        <v>789.0</v>
      </c>
      <c r="W249" s="55">
        <v>789.0</v>
      </c>
      <c r="X249" s="55">
        <v>789.0</v>
      </c>
      <c r="Y249" s="55">
        <v>789.0</v>
      </c>
      <c r="Z249" s="55">
        <v>789.0</v>
      </c>
      <c r="AA249" s="55">
        <v>789.0</v>
      </c>
      <c r="AB249" s="55">
        <v>789.0</v>
      </c>
      <c r="AC249" s="55">
        <v>789.0</v>
      </c>
      <c r="AD249" s="55">
        <v>789.0</v>
      </c>
      <c r="AE249" s="55">
        <v>789.0</v>
      </c>
      <c r="AF249" s="55">
        <v>789.0</v>
      </c>
      <c r="AG249" s="55">
        <v>789.0</v>
      </c>
      <c r="AH249" s="55">
        <v>789.0</v>
      </c>
      <c r="AI249" s="55">
        <v>789.0</v>
      </c>
      <c r="AJ249" s="55">
        <v>789.0</v>
      </c>
      <c r="AK249" s="55">
        <v>789.0</v>
      </c>
      <c r="AL249" s="55">
        <v>789.0</v>
      </c>
      <c r="AN249" s="53" t="s">
        <v>345</v>
      </c>
      <c r="AO249" s="54">
        <v>2.0</v>
      </c>
    </row>
    <row r="250" ht="14.25" customHeight="1">
      <c r="A250" s="47">
        <v>6.0</v>
      </c>
      <c r="B250" s="48">
        <v>1.0</v>
      </c>
      <c r="C250" s="55">
        <v>796.0</v>
      </c>
      <c r="D250" s="55">
        <v>796.0</v>
      </c>
      <c r="E250" s="55">
        <v>796.0</v>
      </c>
      <c r="F250" s="55">
        <v>795.0</v>
      </c>
      <c r="G250" s="55">
        <v>795.0</v>
      </c>
      <c r="H250" s="55">
        <v>795.0</v>
      </c>
      <c r="I250" s="55">
        <v>795.0</v>
      </c>
      <c r="J250" s="55">
        <v>794.0</v>
      </c>
      <c r="K250" s="55">
        <v>794.0</v>
      </c>
      <c r="L250" s="55">
        <v>794.0</v>
      </c>
      <c r="M250" s="55">
        <v>793.0</v>
      </c>
      <c r="N250" s="55">
        <v>793.0</v>
      </c>
      <c r="O250" s="55">
        <v>792.0</v>
      </c>
      <c r="P250" s="55">
        <v>792.0</v>
      </c>
      <c r="Q250" s="55">
        <v>791.0</v>
      </c>
      <c r="R250" s="55">
        <v>790.0</v>
      </c>
      <c r="S250" s="55">
        <v>790.0</v>
      </c>
      <c r="T250" s="55">
        <v>789.0</v>
      </c>
      <c r="U250" s="55">
        <v>789.0</v>
      </c>
      <c r="V250" s="55">
        <v>788.0</v>
      </c>
      <c r="W250" s="55">
        <v>787.0</v>
      </c>
      <c r="X250" s="55">
        <v>787.0</v>
      </c>
      <c r="Y250" s="55">
        <v>786.0</v>
      </c>
      <c r="Z250" s="55">
        <v>785.0</v>
      </c>
      <c r="AA250" s="55">
        <v>785.0</v>
      </c>
      <c r="AB250" s="55">
        <v>784.0</v>
      </c>
      <c r="AC250" s="55">
        <v>784.0</v>
      </c>
      <c r="AD250" s="55">
        <v>783.0</v>
      </c>
      <c r="AE250" s="55">
        <v>783.0</v>
      </c>
      <c r="AF250" s="55">
        <v>783.0</v>
      </c>
      <c r="AG250" s="55">
        <v>782.0</v>
      </c>
      <c r="AH250" s="55">
        <v>782.0</v>
      </c>
      <c r="AI250" s="55">
        <v>782.0</v>
      </c>
      <c r="AJ250" s="55">
        <v>782.0</v>
      </c>
      <c r="AK250" s="55">
        <v>781.0</v>
      </c>
      <c r="AL250" s="55">
        <v>781.0</v>
      </c>
      <c r="AN250" s="53" t="s">
        <v>346</v>
      </c>
      <c r="AO250" s="54">
        <v>2.0</v>
      </c>
    </row>
    <row r="251" ht="14.25" customHeight="1">
      <c r="A251" s="47">
        <v>6.0</v>
      </c>
      <c r="B251" s="48">
        <v>2.0</v>
      </c>
      <c r="C251" s="55">
        <v>803.0</v>
      </c>
      <c r="D251" s="55">
        <v>803.0</v>
      </c>
      <c r="E251" s="55">
        <v>802.0</v>
      </c>
      <c r="F251" s="55">
        <v>802.0</v>
      </c>
      <c r="G251" s="55">
        <v>802.0</v>
      </c>
      <c r="H251" s="55">
        <v>801.0</v>
      </c>
      <c r="I251" s="55">
        <v>801.0</v>
      </c>
      <c r="J251" s="55">
        <v>800.0</v>
      </c>
      <c r="K251" s="55">
        <v>799.0</v>
      </c>
      <c r="L251" s="55">
        <v>799.0</v>
      </c>
      <c r="M251" s="55">
        <v>798.0</v>
      </c>
      <c r="N251" s="55">
        <v>797.0</v>
      </c>
      <c r="O251" s="55">
        <v>796.0</v>
      </c>
      <c r="P251" s="55">
        <v>794.0</v>
      </c>
      <c r="Q251" s="55">
        <v>793.0</v>
      </c>
      <c r="R251" s="55">
        <v>792.0</v>
      </c>
      <c r="S251" s="55">
        <v>791.0</v>
      </c>
      <c r="T251" s="55">
        <v>790.0</v>
      </c>
      <c r="U251" s="55">
        <v>788.0</v>
      </c>
      <c r="V251" s="55">
        <v>787.0</v>
      </c>
      <c r="W251" s="55">
        <v>786.0</v>
      </c>
      <c r="X251" s="55">
        <v>785.0</v>
      </c>
      <c r="Y251" s="55">
        <v>783.0</v>
      </c>
      <c r="Z251" s="55">
        <v>782.0</v>
      </c>
      <c r="AA251" s="55">
        <v>781.0</v>
      </c>
      <c r="AB251" s="55">
        <v>780.0</v>
      </c>
      <c r="AC251" s="55">
        <v>779.0</v>
      </c>
      <c r="AD251" s="55">
        <v>778.0</v>
      </c>
      <c r="AE251" s="55">
        <v>777.0</v>
      </c>
      <c r="AF251" s="55">
        <v>777.0</v>
      </c>
      <c r="AG251" s="55">
        <v>776.0</v>
      </c>
      <c r="AH251" s="55">
        <v>775.0</v>
      </c>
      <c r="AI251" s="55">
        <v>775.0</v>
      </c>
      <c r="AJ251" s="55">
        <v>774.0</v>
      </c>
      <c r="AK251" s="55">
        <v>774.0</v>
      </c>
      <c r="AL251" s="55">
        <v>774.0</v>
      </c>
      <c r="AN251" s="53" t="s">
        <v>347</v>
      </c>
      <c r="AO251" s="54">
        <v>2.0</v>
      </c>
    </row>
    <row r="252" ht="14.25" customHeight="1">
      <c r="A252" s="47">
        <v>6.0</v>
      </c>
      <c r="B252" s="48">
        <v>3.0</v>
      </c>
      <c r="C252" s="55">
        <v>810.0</v>
      </c>
      <c r="D252" s="55">
        <v>809.0</v>
      </c>
      <c r="E252" s="55">
        <v>809.0</v>
      </c>
      <c r="F252" s="55">
        <v>809.0</v>
      </c>
      <c r="G252" s="55">
        <v>808.0</v>
      </c>
      <c r="H252" s="55">
        <v>808.0</v>
      </c>
      <c r="I252" s="55">
        <v>807.0</v>
      </c>
      <c r="J252" s="55">
        <v>806.0</v>
      </c>
      <c r="K252" s="55">
        <v>805.0</v>
      </c>
      <c r="L252" s="55">
        <v>803.0</v>
      </c>
      <c r="M252" s="55">
        <v>802.0</v>
      </c>
      <c r="N252" s="55">
        <v>800.0</v>
      </c>
      <c r="O252" s="55">
        <v>799.0</v>
      </c>
      <c r="P252" s="55">
        <v>797.0</v>
      </c>
      <c r="Q252" s="55">
        <v>796.0</v>
      </c>
      <c r="R252" s="55">
        <v>794.0</v>
      </c>
      <c r="S252" s="55">
        <v>792.0</v>
      </c>
      <c r="T252" s="55">
        <v>790.0</v>
      </c>
      <c r="U252" s="55">
        <v>788.0</v>
      </c>
      <c r="V252" s="55">
        <v>786.0</v>
      </c>
      <c r="W252" s="55">
        <v>784.0</v>
      </c>
      <c r="X252" s="55">
        <v>783.0</v>
      </c>
      <c r="Y252" s="55">
        <v>781.0</v>
      </c>
      <c r="Z252" s="55">
        <v>779.0</v>
      </c>
      <c r="AA252" s="55">
        <v>777.0</v>
      </c>
      <c r="AB252" s="55">
        <v>776.0</v>
      </c>
      <c r="AC252" s="55">
        <v>774.0</v>
      </c>
      <c r="AD252" s="55">
        <v>773.0</v>
      </c>
      <c r="AE252" s="55">
        <v>772.0</v>
      </c>
      <c r="AF252" s="55">
        <v>770.0</v>
      </c>
      <c r="AG252" s="55">
        <v>769.0</v>
      </c>
      <c r="AH252" s="55">
        <v>768.0</v>
      </c>
      <c r="AI252" s="55">
        <v>768.0</v>
      </c>
      <c r="AJ252" s="55">
        <v>767.0</v>
      </c>
      <c r="AK252" s="55">
        <v>767.0</v>
      </c>
      <c r="AL252" s="55">
        <v>766.0</v>
      </c>
      <c r="AN252" s="53" t="s">
        <v>348</v>
      </c>
      <c r="AO252" s="54">
        <v>2.0</v>
      </c>
    </row>
    <row r="253" ht="14.25" customHeight="1">
      <c r="A253" s="47">
        <v>6.0</v>
      </c>
      <c r="B253" s="48">
        <v>4.0</v>
      </c>
      <c r="C253" s="55">
        <v>816.0</v>
      </c>
      <c r="D253" s="55">
        <v>816.0</v>
      </c>
      <c r="E253" s="55">
        <v>816.0</v>
      </c>
      <c r="F253" s="55">
        <v>815.0</v>
      </c>
      <c r="G253" s="55">
        <v>815.0</v>
      </c>
      <c r="H253" s="55">
        <v>814.0</v>
      </c>
      <c r="I253" s="55">
        <v>812.0</v>
      </c>
      <c r="J253" s="55">
        <v>811.0</v>
      </c>
      <c r="K253" s="55">
        <v>810.0</v>
      </c>
      <c r="L253" s="55">
        <v>808.0</v>
      </c>
      <c r="M253" s="55">
        <v>806.0</v>
      </c>
      <c r="N253" s="55">
        <v>804.0</v>
      </c>
      <c r="O253" s="55">
        <v>802.0</v>
      </c>
      <c r="P253" s="55">
        <v>800.0</v>
      </c>
      <c r="Q253" s="55">
        <v>798.0</v>
      </c>
      <c r="R253" s="55">
        <v>795.0</v>
      </c>
      <c r="S253" s="55">
        <v>793.0</v>
      </c>
      <c r="T253" s="55">
        <v>790.0</v>
      </c>
      <c r="U253" s="55">
        <v>788.0</v>
      </c>
      <c r="V253" s="55">
        <v>785.0</v>
      </c>
      <c r="W253" s="55">
        <v>783.0</v>
      </c>
      <c r="X253" s="55">
        <v>780.0</v>
      </c>
      <c r="Y253" s="55">
        <v>778.0</v>
      </c>
      <c r="Z253" s="55">
        <v>776.0</v>
      </c>
      <c r="AA253" s="55">
        <v>773.0</v>
      </c>
      <c r="AB253" s="55">
        <v>771.0</v>
      </c>
      <c r="AC253" s="55">
        <v>769.0</v>
      </c>
      <c r="AD253" s="55">
        <v>767.0</v>
      </c>
      <c r="AE253" s="55">
        <v>766.0</v>
      </c>
      <c r="AF253" s="55">
        <v>764.0</v>
      </c>
      <c r="AG253" s="55">
        <v>763.0</v>
      </c>
      <c r="AH253" s="55">
        <v>762.0</v>
      </c>
      <c r="AI253" s="55">
        <v>761.0</v>
      </c>
      <c r="AJ253" s="55">
        <v>760.0</v>
      </c>
      <c r="AK253" s="55">
        <v>759.0</v>
      </c>
      <c r="AL253" s="55">
        <v>759.0</v>
      </c>
      <c r="AN253" s="53" t="s">
        <v>349</v>
      </c>
      <c r="AO253" s="54">
        <v>2.0</v>
      </c>
    </row>
    <row r="254" ht="14.25" customHeight="1">
      <c r="A254" s="47">
        <v>6.0</v>
      </c>
      <c r="B254" s="48">
        <v>5.0</v>
      </c>
      <c r="C254" s="55">
        <v>823.0</v>
      </c>
      <c r="D254" s="55">
        <v>823.0</v>
      </c>
      <c r="E254" s="55">
        <v>822.0</v>
      </c>
      <c r="F254" s="55">
        <v>822.0</v>
      </c>
      <c r="G254" s="55">
        <v>821.0</v>
      </c>
      <c r="H254" s="55">
        <v>819.0</v>
      </c>
      <c r="I254" s="55">
        <v>818.0</v>
      </c>
      <c r="J254" s="55">
        <v>816.0</v>
      </c>
      <c r="K254" s="55">
        <v>815.0</v>
      </c>
      <c r="L254" s="55">
        <v>813.0</v>
      </c>
      <c r="M254" s="55">
        <v>810.0</v>
      </c>
      <c r="N254" s="55">
        <v>808.0</v>
      </c>
      <c r="O254" s="55">
        <v>805.0</v>
      </c>
      <c r="P254" s="55">
        <v>803.0</v>
      </c>
      <c r="Q254" s="55">
        <v>800.0</v>
      </c>
      <c r="R254" s="55">
        <v>797.0</v>
      </c>
      <c r="S254" s="55">
        <v>794.0</v>
      </c>
      <c r="T254" s="55">
        <v>791.0</v>
      </c>
      <c r="U254" s="55">
        <v>787.0</v>
      </c>
      <c r="V254" s="55">
        <v>784.0</v>
      </c>
      <c r="W254" s="55">
        <v>781.0</v>
      </c>
      <c r="X254" s="55">
        <v>778.0</v>
      </c>
      <c r="Y254" s="55">
        <v>775.0</v>
      </c>
      <c r="Z254" s="55">
        <v>772.0</v>
      </c>
      <c r="AA254" s="55">
        <v>769.0</v>
      </c>
      <c r="AB254" s="55">
        <v>767.0</v>
      </c>
      <c r="AC254" s="55">
        <v>764.0</v>
      </c>
      <c r="AD254" s="55">
        <v>762.0</v>
      </c>
      <c r="AE254" s="55">
        <v>760.0</v>
      </c>
      <c r="AF254" s="55">
        <v>758.0</v>
      </c>
      <c r="AG254" s="55">
        <v>756.0</v>
      </c>
      <c r="AH254" s="55">
        <v>755.0</v>
      </c>
      <c r="AI254" s="55">
        <v>753.0</v>
      </c>
      <c r="AJ254" s="55">
        <v>752.0</v>
      </c>
      <c r="AK254" s="55">
        <v>752.0</v>
      </c>
      <c r="AL254" s="55">
        <v>751.0</v>
      </c>
      <c r="AN254" s="53" t="s">
        <v>350</v>
      </c>
      <c r="AO254" s="54">
        <v>2.0</v>
      </c>
    </row>
    <row r="255" ht="14.25" customHeight="1">
      <c r="A255" s="47">
        <v>6.0</v>
      </c>
      <c r="B255" s="48">
        <v>6.0</v>
      </c>
      <c r="C255" s="55">
        <v>829.0</v>
      </c>
      <c r="D255" s="55">
        <v>829.0</v>
      </c>
      <c r="E255" s="55">
        <v>828.0</v>
      </c>
      <c r="F255" s="55">
        <v>828.0</v>
      </c>
      <c r="G255" s="55">
        <v>827.0</v>
      </c>
      <c r="H255" s="55">
        <v>825.0</v>
      </c>
      <c r="I255" s="55">
        <v>824.0</v>
      </c>
      <c r="J255" s="55">
        <v>822.0</v>
      </c>
      <c r="K255" s="55">
        <v>819.0</v>
      </c>
      <c r="L255" s="55">
        <v>817.0</v>
      </c>
      <c r="M255" s="55">
        <v>814.0</v>
      </c>
      <c r="N255" s="55">
        <v>811.0</v>
      </c>
      <c r="O255" s="55">
        <v>808.0</v>
      </c>
      <c r="P255" s="55">
        <v>805.0</v>
      </c>
      <c r="Q255" s="55">
        <v>802.0</v>
      </c>
      <c r="R255" s="55">
        <v>798.0</v>
      </c>
      <c r="S255" s="55">
        <v>795.0</v>
      </c>
      <c r="T255" s="55">
        <v>791.0</v>
      </c>
      <c r="U255" s="55">
        <v>787.0</v>
      </c>
      <c r="V255" s="55">
        <v>783.0</v>
      </c>
      <c r="W255" s="55">
        <v>780.0</v>
      </c>
      <c r="X255" s="55">
        <v>776.0</v>
      </c>
      <c r="Y255" s="55">
        <v>772.0</v>
      </c>
      <c r="Z255" s="55">
        <v>769.0</v>
      </c>
      <c r="AA255" s="55">
        <v>765.0</v>
      </c>
      <c r="AB255" s="55">
        <v>762.0</v>
      </c>
      <c r="AC255" s="55">
        <v>759.0</v>
      </c>
      <c r="AD255" s="55">
        <v>756.0</v>
      </c>
      <c r="AE255" s="55">
        <v>754.0</v>
      </c>
      <c r="AF255" s="55">
        <v>751.0</v>
      </c>
      <c r="AG255" s="55">
        <v>749.0</v>
      </c>
      <c r="AH255" s="55">
        <v>747.0</v>
      </c>
      <c r="AI255" s="55">
        <v>746.0</v>
      </c>
      <c r="AJ255" s="55">
        <v>745.0</v>
      </c>
      <c r="AK255" s="55">
        <v>744.0</v>
      </c>
      <c r="AL255" s="55">
        <v>743.0</v>
      </c>
      <c r="AN255" s="53" t="s">
        <v>351</v>
      </c>
      <c r="AO255" s="54">
        <v>2.0</v>
      </c>
    </row>
    <row r="256" ht="14.25" customHeight="1">
      <c r="A256" s="47">
        <v>6.0</v>
      </c>
      <c r="B256" s="48">
        <v>7.0</v>
      </c>
      <c r="C256" s="55">
        <v>835.0</v>
      </c>
      <c r="D256" s="55">
        <v>835.0</v>
      </c>
      <c r="E256" s="55">
        <v>835.0</v>
      </c>
      <c r="F256" s="55">
        <v>834.0</v>
      </c>
      <c r="G256" s="55">
        <v>832.0</v>
      </c>
      <c r="H256" s="55">
        <v>831.0</v>
      </c>
      <c r="I256" s="55">
        <v>829.0</v>
      </c>
      <c r="J256" s="55">
        <v>827.0</v>
      </c>
      <c r="K256" s="55">
        <v>824.0</v>
      </c>
      <c r="L256" s="55">
        <v>821.0</v>
      </c>
      <c r="M256" s="55">
        <v>818.0</v>
      </c>
      <c r="N256" s="55">
        <v>815.0</v>
      </c>
      <c r="O256" s="55">
        <v>811.0</v>
      </c>
      <c r="P256" s="55">
        <v>807.0</v>
      </c>
      <c r="Q256" s="55">
        <v>804.0</v>
      </c>
      <c r="R256" s="55">
        <v>799.0</v>
      </c>
      <c r="S256" s="55">
        <v>795.0</v>
      </c>
      <c r="T256" s="55">
        <v>791.0</v>
      </c>
      <c r="U256" s="55">
        <v>787.0</v>
      </c>
      <c r="V256" s="55">
        <v>782.0</v>
      </c>
      <c r="W256" s="55">
        <v>778.0</v>
      </c>
      <c r="X256" s="55">
        <v>774.0</v>
      </c>
      <c r="Y256" s="55">
        <v>769.0</v>
      </c>
      <c r="Z256" s="55">
        <v>765.0</v>
      </c>
      <c r="AA256" s="55">
        <v>761.0</v>
      </c>
      <c r="AB256" s="55">
        <v>758.0</v>
      </c>
      <c r="AC256" s="55">
        <v>754.0</v>
      </c>
      <c r="AD256" s="55">
        <v>751.0</v>
      </c>
      <c r="AE256" s="55">
        <v>748.0</v>
      </c>
      <c r="AF256" s="55">
        <v>745.0</v>
      </c>
      <c r="AG256" s="55">
        <v>742.0</v>
      </c>
      <c r="AH256" s="55">
        <v>740.0</v>
      </c>
      <c r="AI256" s="55">
        <v>739.0</v>
      </c>
      <c r="AJ256" s="55">
        <v>737.0</v>
      </c>
      <c r="AK256" s="55">
        <v>736.0</v>
      </c>
      <c r="AL256" s="55">
        <v>736.0</v>
      </c>
      <c r="AN256" s="53" t="s">
        <v>352</v>
      </c>
      <c r="AO256" s="54">
        <v>2.0</v>
      </c>
    </row>
    <row r="257" ht="14.25" customHeight="1">
      <c r="A257" s="47">
        <v>6.0</v>
      </c>
      <c r="B257" s="48">
        <v>8.0</v>
      </c>
      <c r="C257" s="55">
        <v>841.0</v>
      </c>
      <c r="D257" s="55">
        <v>841.0</v>
      </c>
      <c r="E257" s="55">
        <v>841.0</v>
      </c>
      <c r="F257" s="55">
        <v>840.0</v>
      </c>
      <c r="G257" s="55">
        <v>838.0</v>
      </c>
      <c r="H257" s="55">
        <v>836.0</v>
      </c>
      <c r="I257" s="55">
        <v>834.0</v>
      </c>
      <c r="J257" s="55">
        <v>832.0</v>
      </c>
      <c r="K257" s="55">
        <v>829.0</v>
      </c>
      <c r="L257" s="55">
        <v>825.0</v>
      </c>
      <c r="M257" s="55">
        <v>822.0</v>
      </c>
      <c r="N257" s="55">
        <v>818.0</v>
      </c>
      <c r="O257" s="55">
        <v>814.0</v>
      </c>
      <c r="P257" s="55">
        <v>810.0</v>
      </c>
      <c r="Q257" s="55">
        <v>805.0</v>
      </c>
      <c r="R257" s="55">
        <v>801.0</v>
      </c>
      <c r="S257" s="55">
        <v>796.0</v>
      </c>
      <c r="T257" s="55">
        <v>791.0</v>
      </c>
      <c r="U257" s="55">
        <v>786.0</v>
      </c>
      <c r="V257" s="55">
        <v>781.0</v>
      </c>
      <c r="W257" s="55">
        <v>776.0</v>
      </c>
      <c r="X257" s="55">
        <v>771.0</v>
      </c>
      <c r="Y257" s="55">
        <v>766.0</v>
      </c>
      <c r="Z257" s="55">
        <v>762.0</v>
      </c>
      <c r="AA257" s="55">
        <v>757.0</v>
      </c>
      <c r="AB257" s="55">
        <v>753.0</v>
      </c>
      <c r="AC257" s="55">
        <v>749.0</v>
      </c>
      <c r="AD257" s="55">
        <v>745.0</v>
      </c>
      <c r="AE257" s="55">
        <v>741.0</v>
      </c>
      <c r="AF257" s="55">
        <v>738.0</v>
      </c>
      <c r="AG257" s="55">
        <v>736.0</v>
      </c>
      <c r="AH257" s="55">
        <v>733.0</v>
      </c>
      <c r="AI257" s="55">
        <v>731.0</v>
      </c>
      <c r="AJ257" s="55">
        <v>730.0</v>
      </c>
      <c r="AK257" s="55">
        <v>728.0</v>
      </c>
      <c r="AL257" s="55">
        <v>728.0</v>
      </c>
      <c r="AN257" s="53" t="s">
        <v>353</v>
      </c>
      <c r="AO257" s="54">
        <v>2.0</v>
      </c>
    </row>
    <row r="258" ht="14.25" customHeight="1">
      <c r="A258" s="47">
        <v>6.0</v>
      </c>
      <c r="B258" s="48">
        <v>9.0</v>
      </c>
      <c r="C258" s="55">
        <v>847.0</v>
      </c>
      <c r="D258" s="55">
        <v>847.0</v>
      </c>
      <c r="E258" s="55">
        <v>846.0</v>
      </c>
      <c r="F258" s="55">
        <v>845.0</v>
      </c>
      <c r="G258" s="55">
        <v>844.0</v>
      </c>
      <c r="H258" s="55">
        <v>842.0</v>
      </c>
      <c r="I258" s="55">
        <v>839.0</v>
      </c>
      <c r="J258" s="55">
        <v>836.0</v>
      </c>
      <c r="K258" s="55">
        <v>833.0</v>
      </c>
      <c r="L258" s="55">
        <v>830.0</v>
      </c>
      <c r="M258" s="55">
        <v>826.0</v>
      </c>
      <c r="N258" s="55">
        <v>821.0</v>
      </c>
      <c r="O258" s="55">
        <v>817.0</v>
      </c>
      <c r="P258" s="55">
        <v>812.0</v>
      </c>
      <c r="Q258" s="55">
        <v>807.0</v>
      </c>
      <c r="R258" s="55">
        <v>802.0</v>
      </c>
      <c r="S258" s="55">
        <v>796.0</v>
      </c>
      <c r="T258" s="55">
        <v>791.0</v>
      </c>
      <c r="U258" s="55">
        <v>785.0</v>
      </c>
      <c r="V258" s="55">
        <v>780.0</v>
      </c>
      <c r="W258" s="55">
        <v>774.0</v>
      </c>
      <c r="X258" s="55">
        <v>769.0</v>
      </c>
      <c r="Y258" s="55">
        <v>763.0</v>
      </c>
      <c r="Z258" s="55">
        <v>758.0</v>
      </c>
      <c r="AA258" s="55">
        <v>753.0</v>
      </c>
      <c r="AB258" s="55">
        <v>748.0</v>
      </c>
      <c r="AC258" s="55">
        <v>744.0</v>
      </c>
      <c r="AD258" s="55">
        <v>739.0</v>
      </c>
      <c r="AE258" s="55">
        <v>735.0</v>
      </c>
      <c r="AF258" s="55">
        <v>732.0</v>
      </c>
      <c r="AG258" s="55">
        <v>729.0</v>
      </c>
      <c r="AH258" s="55">
        <v>726.0</v>
      </c>
      <c r="AI258" s="55">
        <v>724.0</v>
      </c>
      <c r="AJ258" s="55">
        <v>722.0</v>
      </c>
      <c r="AK258" s="55">
        <v>721.0</v>
      </c>
      <c r="AL258" s="55">
        <v>720.0</v>
      </c>
      <c r="AN258" s="53" t="s">
        <v>354</v>
      </c>
      <c r="AO258" s="54">
        <v>12.0</v>
      </c>
    </row>
    <row r="259" ht="14.25" customHeight="1">
      <c r="A259" s="47">
        <v>6.0</v>
      </c>
      <c r="B259" s="48">
        <v>10.0</v>
      </c>
      <c r="C259" s="55">
        <v>853.0</v>
      </c>
      <c r="D259" s="55">
        <v>853.0</v>
      </c>
      <c r="E259" s="55">
        <v>852.0</v>
      </c>
      <c r="F259" s="55">
        <v>851.0</v>
      </c>
      <c r="G259" s="55">
        <v>849.0</v>
      </c>
      <c r="H259" s="55">
        <v>847.0</v>
      </c>
      <c r="I259" s="55">
        <v>844.0</v>
      </c>
      <c r="J259" s="55">
        <v>841.0</v>
      </c>
      <c r="K259" s="55">
        <v>837.0</v>
      </c>
      <c r="L259" s="55">
        <v>833.0</v>
      </c>
      <c r="M259" s="55">
        <v>829.0</v>
      </c>
      <c r="N259" s="55">
        <v>824.0</v>
      </c>
      <c r="O259" s="55">
        <v>819.0</v>
      </c>
      <c r="P259" s="55">
        <v>814.0</v>
      </c>
      <c r="Q259" s="55">
        <v>809.0</v>
      </c>
      <c r="R259" s="55">
        <v>803.0</v>
      </c>
      <c r="S259" s="55">
        <v>797.0</v>
      </c>
      <c r="T259" s="55">
        <v>791.0</v>
      </c>
      <c r="U259" s="55">
        <v>785.0</v>
      </c>
      <c r="V259" s="55">
        <v>778.0</v>
      </c>
      <c r="W259" s="55">
        <v>772.0</v>
      </c>
      <c r="X259" s="55">
        <v>766.0</v>
      </c>
      <c r="Y259" s="55">
        <v>760.0</v>
      </c>
      <c r="Z259" s="55">
        <v>754.0</v>
      </c>
      <c r="AA259" s="55">
        <v>749.0</v>
      </c>
      <c r="AB259" s="55">
        <v>743.0</v>
      </c>
      <c r="AC259" s="55">
        <v>738.0</v>
      </c>
      <c r="AD259" s="55">
        <v>734.0</v>
      </c>
      <c r="AE259" s="55">
        <v>729.0</v>
      </c>
      <c r="AF259" s="55">
        <v>725.0</v>
      </c>
      <c r="AG259" s="55">
        <v>722.0</v>
      </c>
      <c r="AH259" s="55">
        <v>719.0</v>
      </c>
      <c r="AI259" s="55">
        <v>716.0</v>
      </c>
      <c r="AJ259" s="55">
        <v>714.0</v>
      </c>
      <c r="AK259" s="55">
        <v>713.0</v>
      </c>
      <c r="AL259" s="55">
        <v>712.0</v>
      </c>
      <c r="AN259" s="53" t="s">
        <v>355</v>
      </c>
      <c r="AO259" s="54">
        <v>11.0</v>
      </c>
    </row>
    <row r="260" ht="14.25" customHeight="1">
      <c r="A260" s="47">
        <v>6.0</v>
      </c>
      <c r="B260" s="48">
        <v>11.0</v>
      </c>
      <c r="C260" s="55">
        <v>859.0</v>
      </c>
      <c r="D260" s="55">
        <v>858.0</v>
      </c>
      <c r="E260" s="55">
        <v>857.0</v>
      </c>
      <c r="F260" s="55">
        <v>856.0</v>
      </c>
      <c r="G260" s="55">
        <v>854.0</v>
      </c>
      <c r="H260" s="55">
        <v>852.0</v>
      </c>
      <c r="I260" s="55">
        <v>849.0</v>
      </c>
      <c r="J260" s="55">
        <v>845.0</v>
      </c>
      <c r="K260" s="55">
        <v>842.0</v>
      </c>
      <c r="L260" s="55">
        <v>837.0</v>
      </c>
      <c r="M260" s="55">
        <v>832.0</v>
      </c>
      <c r="N260" s="55">
        <v>827.0</v>
      </c>
      <c r="O260" s="55">
        <v>822.0</v>
      </c>
      <c r="P260" s="55">
        <v>816.0</v>
      </c>
      <c r="Q260" s="55">
        <v>810.0</v>
      </c>
      <c r="R260" s="55">
        <v>804.0</v>
      </c>
      <c r="S260" s="55">
        <v>797.0</v>
      </c>
      <c r="T260" s="55">
        <v>791.0</v>
      </c>
      <c r="U260" s="55">
        <v>784.0</v>
      </c>
      <c r="V260" s="55">
        <v>777.0</v>
      </c>
      <c r="W260" s="55">
        <v>770.0</v>
      </c>
      <c r="X260" s="55">
        <v>764.0</v>
      </c>
      <c r="Y260" s="55">
        <v>757.0</v>
      </c>
      <c r="Z260" s="55">
        <v>751.0</v>
      </c>
      <c r="AA260" s="55">
        <v>745.0</v>
      </c>
      <c r="AB260" s="55">
        <v>739.0</v>
      </c>
      <c r="AC260" s="55">
        <v>733.0</v>
      </c>
      <c r="AD260" s="55">
        <v>728.0</v>
      </c>
      <c r="AE260" s="55">
        <v>723.0</v>
      </c>
      <c r="AF260" s="55">
        <v>719.0</v>
      </c>
      <c r="AG260" s="55">
        <v>715.0</v>
      </c>
      <c r="AH260" s="55">
        <v>711.0</v>
      </c>
      <c r="AI260" s="55">
        <v>709.0</v>
      </c>
      <c r="AJ260" s="55">
        <v>707.0</v>
      </c>
      <c r="AK260" s="55">
        <v>705.0</v>
      </c>
      <c r="AL260" s="55">
        <v>704.0</v>
      </c>
      <c r="AN260" s="53" t="s">
        <v>356</v>
      </c>
      <c r="AO260" s="54">
        <v>6.0</v>
      </c>
    </row>
    <row r="261" ht="14.25" customHeight="1">
      <c r="A261" s="47">
        <v>6.0</v>
      </c>
      <c r="B261" s="48">
        <v>12.0</v>
      </c>
      <c r="C261" s="55">
        <v>864.0</v>
      </c>
      <c r="D261" s="55">
        <v>864.0</v>
      </c>
      <c r="E261" s="55">
        <v>863.0</v>
      </c>
      <c r="F261" s="55">
        <v>861.0</v>
      </c>
      <c r="G261" s="55">
        <v>859.0</v>
      </c>
      <c r="H261" s="55">
        <v>857.0</v>
      </c>
      <c r="I261" s="55">
        <v>853.0</v>
      </c>
      <c r="J261" s="55">
        <v>850.0</v>
      </c>
      <c r="K261" s="55">
        <v>846.0</v>
      </c>
      <c r="L261" s="55">
        <v>841.0</v>
      </c>
      <c r="M261" s="55">
        <v>836.0</v>
      </c>
      <c r="N261" s="55">
        <v>830.0</v>
      </c>
      <c r="O261" s="55">
        <v>824.0</v>
      </c>
      <c r="P261" s="55">
        <v>818.0</v>
      </c>
      <c r="Q261" s="55">
        <v>812.0</v>
      </c>
      <c r="R261" s="55">
        <v>805.0</v>
      </c>
      <c r="S261" s="55">
        <v>798.0</v>
      </c>
      <c r="T261" s="55">
        <v>791.0</v>
      </c>
      <c r="U261" s="55">
        <v>783.0</v>
      </c>
      <c r="V261" s="55">
        <v>776.0</v>
      </c>
      <c r="W261" s="55">
        <v>768.0</v>
      </c>
      <c r="X261" s="55">
        <v>761.0</v>
      </c>
      <c r="Y261" s="55">
        <v>754.0</v>
      </c>
      <c r="Z261" s="55">
        <v>747.0</v>
      </c>
      <c r="AA261" s="55">
        <v>740.0</v>
      </c>
      <c r="AB261" s="55">
        <v>734.0</v>
      </c>
      <c r="AC261" s="55">
        <v>728.0</v>
      </c>
      <c r="AD261" s="55">
        <v>722.0</v>
      </c>
      <c r="AE261" s="55">
        <v>717.0</v>
      </c>
      <c r="AF261" s="55">
        <v>712.0</v>
      </c>
      <c r="AG261" s="55">
        <v>708.0</v>
      </c>
      <c r="AH261" s="55">
        <v>704.0</v>
      </c>
      <c r="AI261" s="55">
        <v>701.0</v>
      </c>
      <c r="AJ261" s="55">
        <v>699.0</v>
      </c>
      <c r="AK261" s="55">
        <v>697.0</v>
      </c>
      <c r="AL261" s="55">
        <v>696.0</v>
      </c>
      <c r="AN261" s="53" t="s">
        <v>357</v>
      </c>
      <c r="AO261" s="54">
        <v>6.0</v>
      </c>
    </row>
    <row r="262" ht="14.25" customHeight="1">
      <c r="A262" s="47">
        <v>6.0</v>
      </c>
      <c r="B262" s="48">
        <v>13.0</v>
      </c>
      <c r="C262" s="55">
        <v>869.0</v>
      </c>
      <c r="D262" s="55">
        <v>869.0</v>
      </c>
      <c r="E262" s="55">
        <v>868.0</v>
      </c>
      <c r="F262" s="55">
        <v>866.0</v>
      </c>
      <c r="G262" s="55">
        <v>864.0</v>
      </c>
      <c r="H262" s="55">
        <v>861.0</v>
      </c>
      <c r="I262" s="55">
        <v>858.0</v>
      </c>
      <c r="J262" s="55">
        <v>854.0</v>
      </c>
      <c r="K262" s="55">
        <v>849.0</v>
      </c>
      <c r="L262" s="55">
        <v>844.0</v>
      </c>
      <c r="M262" s="55">
        <v>839.0</v>
      </c>
      <c r="N262" s="55">
        <v>833.0</v>
      </c>
      <c r="O262" s="55">
        <v>827.0</v>
      </c>
      <c r="P262" s="55">
        <v>820.0</v>
      </c>
      <c r="Q262" s="55">
        <v>813.0</v>
      </c>
      <c r="R262" s="55">
        <v>806.0</v>
      </c>
      <c r="S262" s="55">
        <v>798.0</v>
      </c>
      <c r="T262" s="55">
        <v>790.0</v>
      </c>
      <c r="U262" s="55">
        <v>782.0</v>
      </c>
      <c r="V262" s="55">
        <v>774.0</v>
      </c>
      <c r="W262" s="55">
        <v>767.0</v>
      </c>
      <c r="X262" s="55">
        <v>759.0</v>
      </c>
      <c r="Y262" s="55">
        <v>751.0</v>
      </c>
      <c r="Z262" s="55">
        <v>743.0</v>
      </c>
      <c r="AA262" s="55">
        <v>736.0</v>
      </c>
      <c r="AB262" s="55">
        <v>729.0</v>
      </c>
      <c r="AC262" s="55">
        <v>722.0</v>
      </c>
      <c r="AD262" s="55">
        <v>716.0</v>
      </c>
      <c r="AE262" s="55">
        <v>710.0</v>
      </c>
      <c r="AF262" s="55">
        <v>705.0</v>
      </c>
      <c r="AG262" s="55">
        <v>701.0</v>
      </c>
      <c r="AH262" s="55">
        <v>697.0</v>
      </c>
      <c r="AI262" s="55">
        <v>694.0</v>
      </c>
      <c r="AJ262" s="55">
        <v>691.0</v>
      </c>
      <c r="AK262" s="55">
        <v>690.0</v>
      </c>
      <c r="AL262" s="55">
        <v>688.0</v>
      </c>
      <c r="AN262" s="53" t="s">
        <v>358</v>
      </c>
      <c r="AO262" s="54">
        <v>6.0</v>
      </c>
    </row>
    <row r="263" ht="14.25" customHeight="1">
      <c r="A263" s="47">
        <v>6.0</v>
      </c>
      <c r="B263" s="48">
        <v>14.0</v>
      </c>
      <c r="C263" s="55">
        <v>874.0</v>
      </c>
      <c r="D263" s="55">
        <v>874.0</v>
      </c>
      <c r="E263" s="55">
        <v>873.0</v>
      </c>
      <c r="F263" s="55">
        <v>871.0</v>
      </c>
      <c r="G263" s="55">
        <v>869.0</v>
      </c>
      <c r="H263" s="55">
        <v>866.0</v>
      </c>
      <c r="I263" s="55">
        <v>862.0</v>
      </c>
      <c r="J263" s="55">
        <v>858.0</v>
      </c>
      <c r="K263" s="55">
        <v>853.0</v>
      </c>
      <c r="L263" s="55">
        <v>848.0</v>
      </c>
      <c r="M263" s="55">
        <v>842.0</v>
      </c>
      <c r="N263" s="55">
        <v>836.0</v>
      </c>
      <c r="O263" s="55">
        <v>829.0</v>
      </c>
      <c r="P263" s="55">
        <v>822.0</v>
      </c>
      <c r="Q263" s="55">
        <v>814.0</v>
      </c>
      <c r="R263" s="55">
        <v>806.0</v>
      </c>
      <c r="S263" s="55">
        <v>798.0</v>
      </c>
      <c r="T263" s="55">
        <v>790.0</v>
      </c>
      <c r="U263" s="55">
        <v>782.0</v>
      </c>
      <c r="V263" s="55">
        <v>773.0</v>
      </c>
      <c r="W263" s="55">
        <v>764.0</v>
      </c>
      <c r="X263" s="55">
        <v>756.0</v>
      </c>
      <c r="Y263" s="55">
        <v>748.0</v>
      </c>
      <c r="Z263" s="55">
        <v>740.0</v>
      </c>
      <c r="AA263" s="55">
        <v>732.0</v>
      </c>
      <c r="AB263" s="55">
        <v>724.0</v>
      </c>
      <c r="AC263" s="55">
        <v>717.0</v>
      </c>
      <c r="AD263" s="55">
        <v>710.0</v>
      </c>
      <c r="AE263" s="55">
        <v>704.0</v>
      </c>
      <c r="AF263" s="55">
        <v>699.0</v>
      </c>
      <c r="AG263" s="55">
        <v>694.0</v>
      </c>
      <c r="AH263" s="55">
        <v>690.0</v>
      </c>
      <c r="AI263" s="55">
        <v>686.0</v>
      </c>
      <c r="AJ263" s="55">
        <v>684.0</v>
      </c>
      <c r="AK263" s="55">
        <v>682.0</v>
      </c>
      <c r="AL263" s="55">
        <v>681.0</v>
      </c>
      <c r="AN263" s="53" t="s">
        <v>359</v>
      </c>
      <c r="AO263" s="54">
        <v>6.0</v>
      </c>
    </row>
    <row r="264" ht="14.25" customHeight="1">
      <c r="A264" s="47">
        <v>6.0</v>
      </c>
      <c r="B264" s="48">
        <v>15.0</v>
      </c>
      <c r="C264" s="55">
        <v>879.0</v>
      </c>
      <c r="D264" s="55">
        <v>879.0</v>
      </c>
      <c r="E264" s="55">
        <v>878.0</v>
      </c>
      <c r="F264" s="55">
        <v>876.0</v>
      </c>
      <c r="G264" s="55">
        <v>873.0</v>
      </c>
      <c r="H264" s="55">
        <v>870.0</v>
      </c>
      <c r="I264" s="55">
        <v>866.0</v>
      </c>
      <c r="J264" s="55">
        <v>862.0</v>
      </c>
      <c r="K264" s="55">
        <v>857.0</v>
      </c>
      <c r="L264" s="55">
        <v>851.0</v>
      </c>
      <c r="M264" s="55">
        <v>845.0</v>
      </c>
      <c r="N264" s="55">
        <v>838.0</v>
      </c>
      <c r="O264" s="55">
        <v>831.0</v>
      </c>
      <c r="P264" s="55">
        <v>823.0</v>
      </c>
      <c r="Q264" s="55">
        <v>815.0</v>
      </c>
      <c r="R264" s="55">
        <v>807.0</v>
      </c>
      <c r="S264" s="55">
        <v>798.0</v>
      </c>
      <c r="T264" s="55">
        <v>789.0</v>
      </c>
      <c r="U264" s="55">
        <v>781.0</v>
      </c>
      <c r="V264" s="55">
        <v>772.0</v>
      </c>
      <c r="W264" s="55">
        <v>763.0</v>
      </c>
      <c r="X264" s="55">
        <v>753.0</v>
      </c>
      <c r="Y264" s="55">
        <v>745.0</v>
      </c>
      <c r="Z264" s="55">
        <v>736.0</v>
      </c>
      <c r="AA264" s="55">
        <v>727.0</v>
      </c>
      <c r="AB264" s="55">
        <v>719.0</v>
      </c>
      <c r="AC264" s="55">
        <v>712.0</v>
      </c>
      <c r="AD264" s="55">
        <v>705.0</v>
      </c>
      <c r="AE264" s="55">
        <v>698.0</v>
      </c>
      <c r="AF264" s="55">
        <v>692.0</v>
      </c>
      <c r="AG264" s="55">
        <v>687.0</v>
      </c>
      <c r="AH264" s="55">
        <v>683.0</v>
      </c>
      <c r="AI264" s="55">
        <v>679.0</v>
      </c>
      <c r="AJ264" s="55">
        <v>676.0</v>
      </c>
      <c r="AK264" s="55">
        <v>675.0</v>
      </c>
      <c r="AL264" s="55">
        <v>673.0</v>
      </c>
      <c r="AN264" s="53" t="s">
        <v>360</v>
      </c>
      <c r="AO264" s="54">
        <v>6.0</v>
      </c>
    </row>
    <row r="265" ht="14.25" customHeight="1">
      <c r="A265" s="47">
        <v>6.0</v>
      </c>
      <c r="B265" s="48">
        <v>16.0</v>
      </c>
      <c r="C265" s="55">
        <v>884.0</v>
      </c>
      <c r="D265" s="55">
        <v>883.0</v>
      </c>
      <c r="E265" s="55">
        <v>882.0</v>
      </c>
      <c r="F265" s="55">
        <v>880.0</v>
      </c>
      <c r="G265" s="55">
        <v>878.0</v>
      </c>
      <c r="H265" s="55">
        <v>874.0</v>
      </c>
      <c r="I265" s="55">
        <v>870.0</v>
      </c>
      <c r="J265" s="55">
        <v>866.0</v>
      </c>
      <c r="K265" s="55">
        <v>860.0</v>
      </c>
      <c r="L265" s="55">
        <v>854.0</v>
      </c>
      <c r="M265" s="55">
        <v>848.0</v>
      </c>
      <c r="N265" s="55">
        <v>840.0</v>
      </c>
      <c r="O265" s="55">
        <v>833.0</v>
      </c>
      <c r="P265" s="55">
        <v>825.0</v>
      </c>
      <c r="Q265" s="55">
        <v>816.0</v>
      </c>
      <c r="R265" s="55">
        <v>807.0</v>
      </c>
      <c r="S265" s="55">
        <v>798.0</v>
      </c>
      <c r="T265" s="55">
        <v>789.0</v>
      </c>
      <c r="U265" s="55">
        <v>780.0</v>
      </c>
      <c r="V265" s="55">
        <v>770.0</v>
      </c>
      <c r="W265" s="55">
        <v>760.0</v>
      </c>
      <c r="X265" s="55">
        <v>751.0</v>
      </c>
      <c r="Y265" s="55">
        <v>741.0</v>
      </c>
      <c r="Z265" s="55">
        <v>732.0</v>
      </c>
      <c r="AA265" s="55">
        <v>723.0</v>
      </c>
      <c r="AB265" s="55">
        <v>715.0</v>
      </c>
      <c r="AC265" s="55">
        <v>706.0</v>
      </c>
      <c r="AD265" s="55">
        <v>699.0</v>
      </c>
      <c r="AE265" s="55">
        <v>692.0</v>
      </c>
      <c r="AF265" s="55">
        <v>686.0</v>
      </c>
      <c r="AG265" s="55">
        <v>680.0</v>
      </c>
      <c r="AH265" s="55">
        <v>676.0</v>
      </c>
      <c r="AI265" s="55">
        <v>672.0</v>
      </c>
      <c r="AJ265" s="55">
        <v>669.0</v>
      </c>
      <c r="AK265" s="55">
        <v>667.0</v>
      </c>
      <c r="AL265" s="55">
        <v>666.0</v>
      </c>
      <c r="AN265" s="53" t="s">
        <v>361</v>
      </c>
      <c r="AO265" s="54">
        <v>6.0</v>
      </c>
    </row>
    <row r="266" ht="14.25" customHeight="1">
      <c r="A266" s="47">
        <v>6.0</v>
      </c>
      <c r="B266" s="48">
        <v>17.0</v>
      </c>
      <c r="C266" s="55">
        <v>888.0</v>
      </c>
      <c r="D266" s="55">
        <v>888.0</v>
      </c>
      <c r="E266" s="55">
        <v>887.0</v>
      </c>
      <c r="F266" s="55">
        <v>885.0</v>
      </c>
      <c r="G266" s="55">
        <v>882.0</v>
      </c>
      <c r="H266" s="55">
        <v>878.0</v>
      </c>
      <c r="I266" s="55">
        <v>874.0</v>
      </c>
      <c r="J266" s="55">
        <v>869.0</v>
      </c>
      <c r="K266" s="55">
        <v>863.0</v>
      </c>
      <c r="L266" s="55">
        <v>857.0</v>
      </c>
      <c r="M266" s="55">
        <v>850.0</v>
      </c>
      <c r="N266" s="55">
        <v>843.0</v>
      </c>
      <c r="O266" s="55">
        <v>835.0</v>
      </c>
      <c r="P266" s="55">
        <v>826.0</v>
      </c>
      <c r="Q266" s="55">
        <v>817.0</v>
      </c>
      <c r="R266" s="55">
        <v>808.0</v>
      </c>
      <c r="S266" s="55">
        <v>798.0</v>
      </c>
      <c r="T266" s="55">
        <v>788.0</v>
      </c>
      <c r="U266" s="55">
        <v>779.0</v>
      </c>
      <c r="V266" s="55">
        <v>768.0</v>
      </c>
      <c r="W266" s="55">
        <v>758.0</v>
      </c>
      <c r="X266" s="55">
        <v>748.0</v>
      </c>
      <c r="Y266" s="55">
        <v>738.0</v>
      </c>
      <c r="Z266" s="55">
        <v>728.0</v>
      </c>
      <c r="AA266" s="55">
        <v>719.0</v>
      </c>
      <c r="AB266" s="55">
        <v>710.0</v>
      </c>
      <c r="AC266" s="55">
        <v>701.0</v>
      </c>
      <c r="AD266" s="55">
        <v>693.0</v>
      </c>
      <c r="AE266" s="55">
        <v>686.0</v>
      </c>
      <c r="AF266" s="55">
        <v>679.0</v>
      </c>
      <c r="AG266" s="55">
        <v>673.0</v>
      </c>
      <c r="AH266" s="55">
        <v>669.0</v>
      </c>
      <c r="AI266" s="55">
        <v>665.0</v>
      </c>
      <c r="AJ266" s="55">
        <v>662.0</v>
      </c>
      <c r="AK266" s="55">
        <v>660.0</v>
      </c>
      <c r="AL266" s="55">
        <v>659.0</v>
      </c>
      <c r="AN266" s="53" t="s">
        <v>362</v>
      </c>
      <c r="AO266" s="54">
        <v>6.0</v>
      </c>
    </row>
    <row r="267" ht="14.25" customHeight="1">
      <c r="A267" s="47">
        <v>6.0</v>
      </c>
      <c r="B267" s="48">
        <v>18.0</v>
      </c>
      <c r="C267" s="55">
        <v>892.0</v>
      </c>
      <c r="D267" s="55">
        <v>892.0</v>
      </c>
      <c r="E267" s="55">
        <v>891.0</v>
      </c>
      <c r="F267" s="55">
        <v>889.0</v>
      </c>
      <c r="G267" s="55">
        <v>886.0</v>
      </c>
      <c r="H267" s="55">
        <v>882.0</v>
      </c>
      <c r="I267" s="55">
        <v>878.0</v>
      </c>
      <c r="J267" s="55">
        <v>872.0</v>
      </c>
      <c r="K267" s="55">
        <v>866.0</v>
      </c>
      <c r="L267" s="55">
        <v>860.0</v>
      </c>
      <c r="M267" s="55">
        <v>853.0</v>
      </c>
      <c r="N267" s="55">
        <v>845.0</v>
      </c>
      <c r="O267" s="55">
        <v>836.0</v>
      </c>
      <c r="P267" s="55">
        <v>827.0</v>
      </c>
      <c r="Q267" s="55">
        <v>818.0</v>
      </c>
      <c r="R267" s="55">
        <v>808.0</v>
      </c>
      <c r="S267" s="55">
        <v>798.0</v>
      </c>
      <c r="T267" s="55">
        <v>788.0</v>
      </c>
      <c r="U267" s="55">
        <v>777.0</v>
      </c>
      <c r="V267" s="55">
        <v>767.0</v>
      </c>
      <c r="W267" s="55">
        <v>756.0</v>
      </c>
      <c r="X267" s="55">
        <v>746.0</v>
      </c>
      <c r="Y267" s="55">
        <v>735.0</v>
      </c>
      <c r="Z267" s="55">
        <v>725.0</v>
      </c>
      <c r="AA267" s="55">
        <v>715.0</v>
      </c>
      <c r="AB267" s="55">
        <v>705.0</v>
      </c>
      <c r="AC267" s="55">
        <v>696.0</v>
      </c>
      <c r="AD267" s="55">
        <v>687.0</v>
      </c>
      <c r="AE267" s="55">
        <v>680.0</v>
      </c>
      <c r="AF267" s="55">
        <v>673.0</v>
      </c>
      <c r="AG267" s="55">
        <v>667.0</v>
      </c>
      <c r="AH267" s="55">
        <v>662.0</v>
      </c>
      <c r="AI267" s="55">
        <v>658.0</v>
      </c>
      <c r="AJ267" s="55">
        <v>655.0</v>
      </c>
      <c r="AK267" s="55">
        <v>652.0</v>
      </c>
      <c r="AL267" s="55">
        <v>651.0</v>
      </c>
      <c r="AN267" s="53" t="s">
        <v>363</v>
      </c>
      <c r="AO267" s="54">
        <v>6.0</v>
      </c>
    </row>
    <row r="268" ht="14.25" customHeight="1">
      <c r="A268" s="47">
        <v>6.0</v>
      </c>
      <c r="B268" s="48">
        <v>19.0</v>
      </c>
      <c r="C268" s="55">
        <v>897.0</v>
      </c>
      <c r="D268" s="55">
        <v>896.0</v>
      </c>
      <c r="E268" s="55">
        <v>895.0</v>
      </c>
      <c r="F268" s="55">
        <v>893.0</v>
      </c>
      <c r="G268" s="55">
        <v>890.0</v>
      </c>
      <c r="H268" s="55">
        <v>886.0</v>
      </c>
      <c r="I268" s="55">
        <v>881.0</v>
      </c>
      <c r="J268" s="55">
        <v>876.0</v>
      </c>
      <c r="K268" s="55">
        <v>869.0</v>
      </c>
      <c r="L268" s="55">
        <v>862.0</v>
      </c>
      <c r="M268" s="55">
        <v>855.0</v>
      </c>
      <c r="N268" s="55">
        <v>847.0</v>
      </c>
      <c r="O268" s="55">
        <v>838.0</v>
      </c>
      <c r="P268" s="55">
        <v>829.0</v>
      </c>
      <c r="Q268" s="55">
        <v>819.0</v>
      </c>
      <c r="R268" s="55">
        <v>809.0</v>
      </c>
      <c r="S268" s="55">
        <v>798.0</v>
      </c>
      <c r="T268" s="55">
        <v>787.0</v>
      </c>
      <c r="U268" s="55">
        <v>776.0</v>
      </c>
      <c r="V268" s="55">
        <v>765.0</v>
      </c>
      <c r="W268" s="55">
        <v>754.0</v>
      </c>
      <c r="X268" s="55">
        <v>743.0</v>
      </c>
      <c r="Y268" s="55">
        <v>732.0</v>
      </c>
      <c r="Z268" s="55">
        <v>721.0</v>
      </c>
      <c r="AA268" s="55">
        <v>710.0</v>
      </c>
      <c r="AB268" s="55">
        <v>700.0</v>
      </c>
      <c r="AC268" s="55">
        <v>690.0</v>
      </c>
      <c r="AD268" s="55">
        <v>682.0</v>
      </c>
      <c r="AE268" s="55">
        <v>673.0</v>
      </c>
      <c r="AF268" s="55">
        <v>666.0</v>
      </c>
      <c r="AG268" s="55">
        <v>660.0</v>
      </c>
      <c r="AH268" s="55">
        <v>655.0</v>
      </c>
      <c r="AI268" s="55">
        <v>651.0</v>
      </c>
      <c r="AJ268" s="55">
        <v>647.0</v>
      </c>
      <c r="AK268" s="55">
        <v>645.0</v>
      </c>
      <c r="AL268" s="55">
        <v>644.0</v>
      </c>
      <c r="AN268" s="53" t="s">
        <v>364</v>
      </c>
      <c r="AO268" s="54">
        <v>6.0</v>
      </c>
    </row>
    <row r="269" ht="14.25" customHeight="1">
      <c r="A269" s="47">
        <v>6.0</v>
      </c>
      <c r="B269" s="48">
        <v>20.0</v>
      </c>
      <c r="C269" s="55">
        <v>901.0</v>
      </c>
      <c r="D269" s="55">
        <v>900.0</v>
      </c>
      <c r="E269" s="55">
        <v>899.0</v>
      </c>
      <c r="F269" s="55">
        <v>896.0</v>
      </c>
      <c r="G269" s="55">
        <v>893.0</v>
      </c>
      <c r="H269" s="55">
        <v>889.0</v>
      </c>
      <c r="I269" s="55">
        <v>884.0</v>
      </c>
      <c r="J269" s="55">
        <v>879.0</v>
      </c>
      <c r="K269" s="55">
        <v>872.0</v>
      </c>
      <c r="L269" s="55">
        <v>865.0</v>
      </c>
      <c r="M269" s="55">
        <v>857.0</v>
      </c>
      <c r="N269" s="55">
        <v>848.0</v>
      </c>
      <c r="O269" s="55">
        <v>839.0</v>
      </c>
      <c r="P269" s="55">
        <v>830.0</v>
      </c>
      <c r="Q269" s="55">
        <v>819.0</v>
      </c>
      <c r="R269" s="55">
        <v>809.0</v>
      </c>
      <c r="S269" s="55">
        <v>798.0</v>
      </c>
      <c r="T269" s="55">
        <v>787.0</v>
      </c>
      <c r="U269" s="55">
        <v>775.0</v>
      </c>
      <c r="V269" s="55">
        <v>763.0</v>
      </c>
      <c r="W269" s="55">
        <v>752.0</v>
      </c>
      <c r="X269" s="55">
        <v>740.0</v>
      </c>
      <c r="Y269" s="55">
        <v>728.0</v>
      </c>
      <c r="Z269" s="55">
        <v>717.0</v>
      </c>
      <c r="AA269" s="55">
        <v>706.0</v>
      </c>
      <c r="AB269" s="55">
        <v>695.0</v>
      </c>
      <c r="AC269" s="55">
        <v>685.0</v>
      </c>
      <c r="AD269" s="55">
        <v>676.0</v>
      </c>
      <c r="AE269" s="55">
        <v>667.0</v>
      </c>
      <c r="AF269" s="55">
        <v>660.0</v>
      </c>
      <c r="AG269" s="55">
        <v>653.0</v>
      </c>
      <c r="AH269" s="55">
        <v>648.0</v>
      </c>
      <c r="AI269" s="55">
        <v>644.0</v>
      </c>
      <c r="AJ269" s="55">
        <v>640.0</v>
      </c>
      <c r="AK269" s="55">
        <v>638.0</v>
      </c>
      <c r="AL269" s="55">
        <v>636.0</v>
      </c>
      <c r="AN269" s="53" t="s">
        <v>365</v>
      </c>
      <c r="AO269" s="54">
        <v>6.0</v>
      </c>
    </row>
    <row r="270" ht="14.25" customHeight="1">
      <c r="A270" s="47">
        <v>6.0</v>
      </c>
      <c r="B270" s="48">
        <v>21.0</v>
      </c>
      <c r="C270" s="55">
        <v>904.0</v>
      </c>
      <c r="D270" s="55">
        <v>904.0</v>
      </c>
      <c r="E270" s="55">
        <v>902.0</v>
      </c>
      <c r="F270" s="55">
        <v>900.0</v>
      </c>
      <c r="G270" s="55">
        <v>897.0</v>
      </c>
      <c r="H270" s="55">
        <v>893.0</v>
      </c>
      <c r="I270" s="55">
        <v>887.0</v>
      </c>
      <c r="J270" s="55">
        <v>881.0</v>
      </c>
      <c r="K270" s="55">
        <v>875.0</v>
      </c>
      <c r="L270" s="55">
        <v>867.0</v>
      </c>
      <c r="M270" s="55">
        <v>859.0</v>
      </c>
      <c r="N270" s="55">
        <v>850.0</v>
      </c>
      <c r="O270" s="55">
        <v>841.0</v>
      </c>
      <c r="P270" s="55">
        <v>831.0</v>
      </c>
      <c r="Q270" s="55">
        <v>820.0</v>
      </c>
      <c r="R270" s="55">
        <v>809.0</v>
      </c>
      <c r="S270" s="55">
        <v>797.0</v>
      </c>
      <c r="T270" s="55">
        <v>786.0</v>
      </c>
      <c r="U270" s="55">
        <v>774.0</v>
      </c>
      <c r="V270" s="55">
        <v>762.0</v>
      </c>
      <c r="W270" s="55">
        <v>750.0</v>
      </c>
      <c r="X270" s="55">
        <v>737.0</v>
      </c>
      <c r="Y270" s="55">
        <v>725.0</v>
      </c>
      <c r="Z270" s="55">
        <v>713.0</v>
      </c>
      <c r="AA270" s="55">
        <v>702.0</v>
      </c>
      <c r="AB270" s="55">
        <v>691.0</v>
      </c>
      <c r="AC270" s="55">
        <v>680.0</v>
      </c>
      <c r="AD270" s="55">
        <v>670.0</v>
      </c>
      <c r="AE270" s="55">
        <v>661.0</v>
      </c>
      <c r="AF270" s="55">
        <v>654.0</v>
      </c>
      <c r="AG270" s="55">
        <v>647.0</v>
      </c>
      <c r="AH270" s="55">
        <v>641.0</v>
      </c>
      <c r="AI270" s="55">
        <v>636.0</v>
      </c>
      <c r="AJ270" s="55">
        <v>633.0</v>
      </c>
      <c r="AK270" s="55">
        <v>630.0</v>
      </c>
      <c r="AL270" s="55">
        <v>628.0</v>
      </c>
      <c r="AN270" s="53" t="s">
        <v>366</v>
      </c>
      <c r="AO270" s="54" t="s">
        <v>110</v>
      </c>
    </row>
    <row r="271" ht="14.25" customHeight="1">
      <c r="A271" s="47">
        <v>6.0</v>
      </c>
      <c r="B271" s="48">
        <v>22.0</v>
      </c>
      <c r="C271" s="55">
        <v>908.0</v>
      </c>
      <c r="D271" s="55">
        <v>907.0</v>
      </c>
      <c r="E271" s="55">
        <v>906.0</v>
      </c>
      <c r="F271" s="55">
        <v>903.0</v>
      </c>
      <c r="G271" s="55">
        <v>900.0</v>
      </c>
      <c r="H271" s="55">
        <v>896.0</v>
      </c>
      <c r="I271" s="55">
        <v>890.0</v>
      </c>
      <c r="J271" s="55">
        <v>884.0</v>
      </c>
      <c r="K271" s="55">
        <v>877.0</v>
      </c>
      <c r="L271" s="55">
        <v>869.0</v>
      </c>
      <c r="M271" s="55">
        <v>861.0</v>
      </c>
      <c r="N271" s="55">
        <v>852.0</v>
      </c>
      <c r="O271" s="55">
        <v>842.0</v>
      </c>
      <c r="P271" s="55">
        <v>831.0</v>
      </c>
      <c r="Q271" s="55">
        <v>820.0</v>
      </c>
      <c r="R271" s="55">
        <v>809.0</v>
      </c>
      <c r="S271" s="55">
        <v>797.0</v>
      </c>
      <c r="T271" s="55">
        <v>785.0</v>
      </c>
      <c r="U271" s="55">
        <v>773.0</v>
      </c>
      <c r="V271" s="55">
        <v>760.0</v>
      </c>
      <c r="W271" s="55">
        <v>747.0</v>
      </c>
      <c r="X271" s="55">
        <v>735.0</v>
      </c>
      <c r="Y271" s="55">
        <v>722.0</v>
      </c>
      <c r="Z271" s="55">
        <v>710.0</v>
      </c>
      <c r="AA271" s="55">
        <v>698.0</v>
      </c>
      <c r="AB271" s="55">
        <v>686.0</v>
      </c>
      <c r="AC271" s="55">
        <v>675.0</v>
      </c>
      <c r="AD271" s="55">
        <v>665.0</v>
      </c>
      <c r="AE271" s="55">
        <v>655.0</v>
      </c>
      <c r="AF271" s="55">
        <v>647.0</v>
      </c>
      <c r="AG271" s="55">
        <v>640.0</v>
      </c>
      <c r="AH271" s="55">
        <v>634.0</v>
      </c>
      <c r="AI271" s="55">
        <v>629.0</v>
      </c>
      <c r="AJ271" s="55">
        <v>625.0</v>
      </c>
      <c r="AK271" s="55">
        <v>622.0</v>
      </c>
      <c r="AL271" s="55">
        <v>621.0</v>
      </c>
      <c r="AN271" s="53" t="s">
        <v>367</v>
      </c>
      <c r="AO271" s="54">
        <v>13.0</v>
      </c>
    </row>
    <row r="272" ht="14.25" customHeight="1">
      <c r="A272" s="47">
        <v>6.0</v>
      </c>
      <c r="B272" s="48">
        <v>23.0</v>
      </c>
      <c r="C272" s="55">
        <v>911.0</v>
      </c>
      <c r="D272" s="55">
        <v>911.0</v>
      </c>
      <c r="E272" s="55">
        <v>909.0</v>
      </c>
      <c r="F272" s="55">
        <v>907.0</v>
      </c>
      <c r="G272" s="55">
        <v>903.0</v>
      </c>
      <c r="H272" s="55">
        <v>899.0</v>
      </c>
      <c r="I272" s="55">
        <v>893.0</v>
      </c>
      <c r="J272" s="55">
        <v>887.0</v>
      </c>
      <c r="K272" s="55">
        <v>880.0</v>
      </c>
      <c r="L272" s="55">
        <v>872.0</v>
      </c>
      <c r="M272" s="55">
        <v>863.0</v>
      </c>
      <c r="N272" s="55">
        <v>853.0</v>
      </c>
      <c r="O272" s="55">
        <v>843.0</v>
      </c>
      <c r="P272" s="55">
        <v>832.0</v>
      </c>
      <c r="Q272" s="55">
        <v>821.0</v>
      </c>
      <c r="R272" s="55">
        <v>809.0</v>
      </c>
      <c r="S272" s="55">
        <v>797.0</v>
      </c>
      <c r="T272" s="55">
        <v>784.0</v>
      </c>
      <c r="U272" s="55">
        <v>771.0</v>
      </c>
      <c r="V272" s="55">
        <v>758.0</v>
      </c>
      <c r="W272" s="55">
        <v>745.0</v>
      </c>
      <c r="X272" s="55">
        <v>732.0</v>
      </c>
      <c r="Y272" s="55">
        <v>719.0</v>
      </c>
      <c r="Z272" s="55">
        <v>706.0</v>
      </c>
      <c r="AA272" s="55">
        <v>693.0</v>
      </c>
      <c r="AB272" s="55">
        <v>681.0</v>
      </c>
      <c r="AC272" s="55">
        <v>670.0</v>
      </c>
      <c r="AD272" s="55">
        <v>659.0</v>
      </c>
      <c r="AE272" s="55">
        <v>649.0</v>
      </c>
      <c r="AF272" s="55">
        <v>641.0</v>
      </c>
      <c r="AG272" s="55">
        <v>634.0</v>
      </c>
      <c r="AH272" s="55">
        <v>627.0</v>
      </c>
      <c r="AI272" s="55">
        <v>622.0</v>
      </c>
      <c r="AJ272" s="55">
        <v>618.0</v>
      </c>
      <c r="AK272" s="55">
        <v>615.0</v>
      </c>
      <c r="AL272" s="55">
        <v>613.0</v>
      </c>
      <c r="AN272" s="53" t="s">
        <v>368</v>
      </c>
      <c r="AO272" s="54">
        <v>13.0</v>
      </c>
    </row>
    <row r="273" ht="14.25" customHeight="1">
      <c r="A273" s="47">
        <v>6.0</v>
      </c>
      <c r="B273" s="48">
        <v>24.0</v>
      </c>
      <c r="C273" s="55">
        <v>914.0</v>
      </c>
      <c r="D273" s="55">
        <v>914.0</v>
      </c>
      <c r="E273" s="55">
        <v>912.0</v>
      </c>
      <c r="F273" s="55">
        <v>910.0</v>
      </c>
      <c r="G273" s="55">
        <v>906.0</v>
      </c>
      <c r="H273" s="55">
        <v>901.0</v>
      </c>
      <c r="I273" s="55">
        <v>896.0</v>
      </c>
      <c r="J273" s="55">
        <v>889.0</v>
      </c>
      <c r="K273" s="55">
        <v>882.0</v>
      </c>
      <c r="L273" s="55">
        <v>873.0</v>
      </c>
      <c r="M273" s="55">
        <v>864.0</v>
      </c>
      <c r="N273" s="55">
        <v>855.0</v>
      </c>
      <c r="O273" s="55">
        <v>844.0</v>
      </c>
      <c r="P273" s="55">
        <v>833.0</v>
      </c>
      <c r="Q273" s="55">
        <v>821.0</v>
      </c>
      <c r="R273" s="55">
        <v>809.0</v>
      </c>
      <c r="S273" s="55">
        <v>796.0</v>
      </c>
      <c r="T273" s="55">
        <v>783.0</v>
      </c>
      <c r="U273" s="55">
        <v>770.0</v>
      </c>
      <c r="V273" s="55">
        <v>756.0</v>
      </c>
      <c r="W273" s="55">
        <v>743.0</v>
      </c>
      <c r="X273" s="55">
        <v>729.0</v>
      </c>
      <c r="Y273" s="55">
        <v>715.0</v>
      </c>
      <c r="Z273" s="55">
        <v>702.0</v>
      </c>
      <c r="AA273" s="55">
        <v>689.0</v>
      </c>
      <c r="AB273" s="55">
        <v>676.0</v>
      </c>
      <c r="AC273" s="55">
        <v>665.0</v>
      </c>
      <c r="AD273" s="55">
        <v>653.0</v>
      </c>
      <c r="AE273" s="55">
        <v>643.0</v>
      </c>
      <c r="AF273" s="55">
        <v>634.0</v>
      </c>
      <c r="AG273" s="55">
        <v>627.0</v>
      </c>
      <c r="AH273" s="55">
        <v>620.0</v>
      </c>
      <c r="AI273" s="55">
        <v>615.0</v>
      </c>
      <c r="AJ273" s="55">
        <v>610.0</v>
      </c>
      <c r="AK273" s="55">
        <v>607.0</v>
      </c>
      <c r="AL273" s="55">
        <v>605.0</v>
      </c>
      <c r="AN273" s="53" t="s">
        <v>369</v>
      </c>
      <c r="AO273" s="54">
        <v>13.0</v>
      </c>
    </row>
    <row r="274" ht="14.25" customHeight="1">
      <c r="A274" s="47">
        <v>6.0</v>
      </c>
      <c r="B274" s="48">
        <v>25.0</v>
      </c>
      <c r="C274" s="55">
        <v>917.0</v>
      </c>
      <c r="D274" s="55">
        <v>917.0</v>
      </c>
      <c r="E274" s="55">
        <v>915.0</v>
      </c>
      <c r="F274" s="55">
        <v>912.0</v>
      </c>
      <c r="G274" s="55">
        <v>909.0</v>
      </c>
      <c r="H274" s="55">
        <v>904.0</v>
      </c>
      <c r="I274" s="55">
        <v>898.0</v>
      </c>
      <c r="J274" s="55">
        <v>891.0</v>
      </c>
      <c r="K274" s="55">
        <v>884.0</v>
      </c>
      <c r="L274" s="55">
        <v>875.0</v>
      </c>
      <c r="M274" s="55">
        <v>866.0</v>
      </c>
      <c r="N274" s="55">
        <v>855.0</v>
      </c>
      <c r="O274" s="55">
        <v>845.0</v>
      </c>
      <c r="P274" s="55">
        <v>833.0</v>
      </c>
      <c r="Q274" s="55">
        <v>821.0</v>
      </c>
      <c r="R274" s="55">
        <v>808.0</v>
      </c>
      <c r="S274" s="55">
        <v>795.0</v>
      </c>
      <c r="T274" s="55">
        <v>782.0</v>
      </c>
      <c r="U274" s="55">
        <v>768.0</v>
      </c>
      <c r="V274" s="55">
        <v>754.0</v>
      </c>
      <c r="W274" s="55">
        <v>740.0</v>
      </c>
      <c r="X274" s="55">
        <v>726.0</v>
      </c>
      <c r="Y274" s="55">
        <v>712.0</v>
      </c>
      <c r="Z274" s="55">
        <v>698.0</v>
      </c>
      <c r="AA274" s="55">
        <v>685.0</v>
      </c>
      <c r="AB274" s="55">
        <v>672.0</v>
      </c>
      <c r="AC274" s="55">
        <v>659.0</v>
      </c>
      <c r="AD274" s="55">
        <v>648.0</v>
      </c>
      <c r="AE274" s="55">
        <v>637.0</v>
      </c>
      <c r="AF274" s="55">
        <v>628.0</v>
      </c>
      <c r="AG274" s="55">
        <v>620.0</v>
      </c>
      <c r="AH274" s="55">
        <v>613.0</v>
      </c>
      <c r="AI274" s="55">
        <v>608.0</v>
      </c>
      <c r="AJ274" s="55">
        <v>603.0</v>
      </c>
      <c r="AK274" s="55">
        <v>600.0</v>
      </c>
      <c r="AL274" s="55">
        <v>598.0</v>
      </c>
      <c r="AN274" s="53" t="s">
        <v>370</v>
      </c>
      <c r="AO274" s="54">
        <v>13.0</v>
      </c>
    </row>
    <row r="275" ht="14.25" customHeight="1">
      <c r="A275" s="47">
        <v>6.0</v>
      </c>
      <c r="B275" s="48">
        <v>26.0</v>
      </c>
      <c r="C275" s="55">
        <v>920.0</v>
      </c>
      <c r="D275" s="55">
        <v>919.0</v>
      </c>
      <c r="E275" s="55">
        <v>918.0</v>
      </c>
      <c r="F275" s="55">
        <v>915.0</v>
      </c>
      <c r="G275" s="55">
        <v>911.0</v>
      </c>
      <c r="H275" s="55">
        <v>906.0</v>
      </c>
      <c r="I275" s="55">
        <v>900.0</v>
      </c>
      <c r="J275" s="55">
        <v>893.0</v>
      </c>
      <c r="K275" s="55">
        <v>885.0</v>
      </c>
      <c r="L275" s="55">
        <v>877.0</v>
      </c>
      <c r="M275" s="55">
        <v>867.0</v>
      </c>
      <c r="N275" s="55">
        <v>856.0</v>
      </c>
      <c r="O275" s="55">
        <v>845.0</v>
      </c>
      <c r="P275" s="55">
        <v>833.0</v>
      </c>
      <c r="Q275" s="55">
        <v>821.0</v>
      </c>
      <c r="R275" s="55">
        <v>808.0</v>
      </c>
      <c r="S275" s="55">
        <v>795.0</v>
      </c>
      <c r="T275" s="55">
        <v>781.0</v>
      </c>
      <c r="U275" s="55">
        <v>767.0</v>
      </c>
      <c r="V275" s="55">
        <v>752.0</v>
      </c>
      <c r="W275" s="55">
        <v>738.0</v>
      </c>
      <c r="X275" s="55">
        <v>723.0</v>
      </c>
      <c r="Y275" s="55">
        <v>709.0</v>
      </c>
      <c r="Z275" s="55">
        <v>695.0</v>
      </c>
      <c r="AA275" s="55">
        <v>681.0</v>
      </c>
      <c r="AB275" s="55">
        <v>667.0</v>
      </c>
      <c r="AC275" s="55">
        <v>654.0</v>
      </c>
      <c r="AD275" s="55">
        <v>642.0</v>
      </c>
      <c r="AE275" s="55">
        <v>631.0</v>
      </c>
      <c r="AF275" s="55">
        <v>622.0</v>
      </c>
      <c r="AG275" s="55">
        <v>613.0</v>
      </c>
      <c r="AH275" s="55">
        <v>606.0</v>
      </c>
      <c r="AI275" s="55">
        <v>600.0</v>
      </c>
      <c r="AJ275" s="55">
        <v>596.0</v>
      </c>
      <c r="AK275" s="55">
        <v>593.0</v>
      </c>
      <c r="AL275" s="55">
        <v>591.0</v>
      </c>
      <c r="AN275" s="53" t="s">
        <v>371</v>
      </c>
      <c r="AO275" s="54">
        <v>13.0</v>
      </c>
    </row>
    <row r="276" ht="14.25" customHeight="1">
      <c r="A276" s="47">
        <v>6.0</v>
      </c>
      <c r="B276" s="48">
        <v>27.0</v>
      </c>
      <c r="C276" s="55">
        <v>922.0</v>
      </c>
      <c r="D276" s="55">
        <v>922.0</v>
      </c>
      <c r="E276" s="55">
        <v>920.0</v>
      </c>
      <c r="F276" s="55">
        <v>917.0</v>
      </c>
      <c r="G276" s="55">
        <v>913.0</v>
      </c>
      <c r="H276" s="55">
        <v>908.0</v>
      </c>
      <c r="I276" s="55">
        <v>902.0</v>
      </c>
      <c r="J276" s="55">
        <v>895.0</v>
      </c>
      <c r="K276" s="55">
        <v>887.0</v>
      </c>
      <c r="L276" s="55">
        <v>878.0</v>
      </c>
      <c r="M276" s="55">
        <v>868.0</v>
      </c>
      <c r="N276" s="55">
        <v>857.0</v>
      </c>
      <c r="O276" s="55">
        <v>846.0</v>
      </c>
      <c r="P276" s="55">
        <v>834.0</v>
      </c>
      <c r="Q276" s="55">
        <v>821.0</v>
      </c>
      <c r="R276" s="55">
        <v>808.0</v>
      </c>
      <c r="S276" s="55">
        <v>794.0</v>
      </c>
      <c r="T276" s="55">
        <v>780.0</v>
      </c>
      <c r="U276" s="55">
        <v>765.0</v>
      </c>
      <c r="V276" s="55">
        <v>750.0</v>
      </c>
      <c r="W276" s="55">
        <v>735.0</v>
      </c>
      <c r="X276" s="55">
        <v>720.0</v>
      </c>
      <c r="Y276" s="55">
        <v>706.0</v>
      </c>
      <c r="Z276" s="55">
        <v>691.0</v>
      </c>
      <c r="AA276" s="55">
        <v>676.0</v>
      </c>
      <c r="AB276" s="55">
        <v>663.0</v>
      </c>
      <c r="AC276" s="55">
        <v>649.0</v>
      </c>
      <c r="AD276" s="55">
        <v>637.0</v>
      </c>
      <c r="AE276" s="55">
        <v>625.0</v>
      </c>
      <c r="AF276" s="55">
        <v>616.0</v>
      </c>
      <c r="AG276" s="55">
        <v>607.0</v>
      </c>
      <c r="AH276" s="55">
        <v>600.0</v>
      </c>
      <c r="AI276" s="55">
        <v>593.0</v>
      </c>
      <c r="AJ276" s="55">
        <v>588.0</v>
      </c>
      <c r="AK276" s="55">
        <v>585.0</v>
      </c>
      <c r="AL276" s="55">
        <v>583.0</v>
      </c>
      <c r="AN276" s="53" t="s">
        <v>372</v>
      </c>
      <c r="AO276" s="54">
        <v>13.0</v>
      </c>
    </row>
    <row r="277" ht="14.25" customHeight="1">
      <c r="A277" s="47">
        <v>6.0</v>
      </c>
      <c r="B277" s="48">
        <v>28.0</v>
      </c>
      <c r="C277" s="55">
        <v>925.0</v>
      </c>
      <c r="D277" s="55">
        <v>924.0</v>
      </c>
      <c r="E277" s="55">
        <v>922.0</v>
      </c>
      <c r="F277" s="55">
        <v>920.0</v>
      </c>
      <c r="G277" s="55">
        <v>916.0</v>
      </c>
      <c r="H277" s="55">
        <v>910.0</v>
      </c>
      <c r="I277" s="55">
        <v>904.0</v>
      </c>
      <c r="J277" s="55">
        <v>897.0</v>
      </c>
      <c r="K277" s="55">
        <v>888.0</v>
      </c>
      <c r="L277" s="55">
        <v>879.0</v>
      </c>
      <c r="M277" s="55">
        <v>869.0</v>
      </c>
      <c r="N277" s="55">
        <v>858.0</v>
      </c>
      <c r="O277" s="55">
        <v>846.0</v>
      </c>
      <c r="P277" s="55">
        <v>834.0</v>
      </c>
      <c r="Q277" s="55">
        <v>821.0</v>
      </c>
      <c r="R277" s="55">
        <v>807.0</v>
      </c>
      <c r="S277" s="55">
        <v>793.0</v>
      </c>
      <c r="T277" s="55">
        <v>778.0</v>
      </c>
      <c r="U277" s="55">
        <v>763.0</v>
      </c>
      <c r="V277" s="55">
        <v>748.0</v>
      </c>
      <c r="W277" s="55">
        <v>733.0</v>
      </c>
      <c r="X277" s="55">
        <v>718.0</v>
      </c>
      <c r="Y277" s="55">
        <v>702.0</v>
      </c>
      <c r="Z277" s="55">
        <v>687.0</v>
      </c>
      <c r="AA277" s="55">
        <v>672.0</v>
      </c>
      <c r="AB277" s="55">
        <v>658.0</v>
      </c>
      <c r="AC277" s="55">
        <v>644.0</v>
      </c>
      <c r="AD277" s="55">
        <v>631.0</v>
      </c>
      <c r="AE277" s="55">
        <v>620.0</v>
      </c>
      <c r="AF277" s="55">
        <v>609.0</v>
      </c>
      <c r="AG277" s="55">
        <v>600.0</v>
      </c>
      <c r="AH277" s="55">
        <v>593.0</v>
      </c>
      <c r="AI277" s="55">
        <v>586.0</v>
      </c>
      <c r="AJ277" s="55">
        <v>581.0</v>
      </c>
      <c r="AK277" s="55">
        <v>578.0</v>
      </c>
      <c r="AL277" s="55">
        <v>576.0</v>
      </c>
      <c r="AN277" s="53" t="s">
        <v>373</v>
      </c>
      <c r="AO277" s="54">
        <v>13.0</v>
      </c>
    </row>
    <row r="278" ht="14.25" customHeight="1">
      <c r="A278" s="47">
        <v>6.0</v>
      </c>
      <c r="B278" s="48">
        <v>29.0</v>
      </c>
      <c r="C278" s="55">
        <v>927.0</v>
      </c>
      <c r="D278" s="55">
        <v>926.0</v>
      </c>
      <c r="E278" s="55">
        <v>925.0</v>
      </c>
      <c r="F278" s="55">
        <v>922.0</v>
      </c>
      <c r="G278" s="55">
        <v>917.0</v>
      </c>
      <c r="H278" s="55">
        <v>912.0</v>
      </c>
      <c r="I278" s="55">
        <v>906.0</v>
      </c>
      <c r="J278" s="55">
        <v>898.0</v>
      </c>
      <c r="K278" s="55">
        <v>890.0</v>
      </c>
      <c r="L278" s="55">
        <v>880.0</v>
      </c>
      <c r="M278" s="55">
        <v>870.0</v>
      </c>
      <c r="N278" s="55">
        <v>859.0</v>
      </c>
      <c r="O278" s="55">
        <v>847.0</v>
      </c>
      <c r="P278" s="55">
        <v>834.0</v>
      </c>
      <c r="Q278" s="55">
        <v>820.0</v>
      </c>
      <c r="R278" s="55">
        <v>806.0</v>
      </c>
      <c r="S278" s="55">
        <v>792.0</v>
      </c>
      <c r="T278" s="55">
        <v>777.0</v>
      </c>
      <c r="U278" s="55">
        <v>762.0</v>
      </c>
      <c r="V278" s="55">
        <v>746.0</v>
      </c>
      <c r="W278" s="55">
        <v>730.0</v>
      </c>
      <c r="X278" s="55">
        <v>714.0</v>
      </c>
      <c r="Y278" s="55">
        <v>699.0</v>
      </c>
      <c r="Z278" s="55">
        <v>683.0</v>
      </c>
      <c r="AA278" s="55">
        <v>668.0</v>
      </c>
      <c r="AB278" s="55">
        <v>653.0</v>
      </c>
      <c r="AC278" s="55">
        <v>639.0</v>
      </c>
      <c r="AD278" s="55">
        <v>626.0</v>
      </c>
      <c r="AE278" s="55">
        <v>614.0</v>
      </c>
      <c r="AF278" s="55">
        <v>603.0</v>
      </c>
      <c r="AG278" s="55">
        <v>594.0</v>
      </c>
      <c r="AH278" s="55">
        <v>586.0</v>
      </c>
      <c r="AI278" s="55">
        <v>579.0</v>
      </c>
      <c r="AJ278" s="55">
        <v>574.0</v>
      </c>
      <c r="AK278" s="55">
        <v>570.0</v>
      </c>
      <c r="AL278" s="55">
        <v>568.0</v>
      </c>
      <c r="AN278" s="53" t="s">
        <v>374</v>
      </c>
      <c r="AO278" s="54">
        <v>13.0</v>
      </c>
    </row>
    <row r="279" ht="14.25" customHeight="1">
      <c r="A279" s="47">
        <v>6.0</v>
      </c>
      <c r="B279" s="48">
        <v>30.0</v>
      </c>
      <c r="C279" s="55">
        <v>929.0</v>
      </c>
      <c r="D279" s="55">
        <v>928.0</v>
      </c>
      <c r="E279" s="55">
        <v>926.0</v>
      </c>
      <c r="F279" s="55">
        <v>923.0</v>
      </c>
      <c r="G279" s="55">
        <v>919.0</v>
      </c>
      <c r="H279" s="55">
        <v>914.0</v>
      </c>
      <c r="I279" s="55">
        <v>907.0</v>
      </c>
      <c r="J279" s="55">
        <v>900.0</v>
      </c>
      <c r="K279" s="55">
        <v>891.0</v>
      </c>
      <c r="L279" s="55">
        <v>881.0</v>
      </c>
      <c r="M279" s="55">
        <v>870.0</v>
      </c>
      <c r="N279" s="55">
        <v>859.0</v>
      </c>
      <c r="O279" s="55">
        <v>847.0</v>
      </c>
      <c r="P279" s="55">
        <v>833.0</v>
      </c>
      <c r="Q279" s="55">
        <v>820.0</v>
      </c>
      <c r="R279" s="55">
        <v>805.0</v>
      </c>
      <c r="S279" s="55">
        <v>790.0</v>
      </c>
      <c r="T279" s="55">
        <v>775.0</v>
      </c>
      <c r="U279" s="55">
        <v>760.0</v>
      </c>
      <c r="V279" s="55">
        <v>744.0</v>
      </c>
      <c r="W279" s="55">
        <v>728.0</v>
      </c>
      <c r="X279" s="55">
        <v>712.0</v>
      </c>
      <c r="Y279" s="55">
        <v>695.0</v>
      </c>
      <c r="Z279" s="55">
        <v>679.0</v>
      </c>
      <c r="AA279" s="55">
        <v>664.0</v>
      </c>
      <c r="AB279" s="55">
        <v>649.0</v>
      </c>
      <c r="AC279" s="55">
        <v>634.0</v>
      </c>
      <c r="AD279" s="55">
        <v>620.0</v>
      </c>
      <c r="AE279" s="55">
        <v>608.0</v>
      </c>
      <c r="AF279" s="55">
        <v>597.0</v>
      </c>
      <c r="AG279" s="55">
        <v>587.0</v>
      </c>
      <c r="AH279" s="55">
        <v>579.0</v>
      </c>
      <c r="AI279" s="55">
        <v>572.0</v>
      </c>
      <c r="AJ279" s="55">
        <v>567.0</v>
      </c>
      <c r="AK279" s="55">
        <v>563.0</v>
      </c>
      <c r="AL279" s="55">
        <v>561.0</v>
      </c>
      <c r="AN279" s="53" t="s">
        <v>375</v>
      </c>
      <c r="AO279" s="54">
        <v>13.0</v>
      </c>
    </row>
    <row r="280" ht="14.25" customHeight="1">
      <c r="A280" s="47">
        <v>6.0</v>
      </c>
      <c r="B280" s="48">
        <v>31.0</v>
      </c>
      <c r="C280" s="55">
        <v>931.0</v>
      </c>
      <c r="D280" s="55">
        <v>930.0</v>
      </c>
      <c r="E280" s="55">
        <v>928.0</v>
      </c>
      <c r="F280" s="55">
        <v>925.0</v>
      </c>
      <c r="G280" s="55">
        <v>921.0</v>
      </c>
      <c r="H280" s="55">
        <v>915.0</v>
      </c>
      <c r="I280" s="55">
        <v>908.0</v>
      </c>
      <c r="J280" s="55">
        <v>901.0</v>
      </c>
      <c r="K280" s="55">
        <v>892.0</v>
      </c>
      <c r="L280" s="55">
        <v>882.0</v>
      </c>
      <c r="M280" s="55">
        <v>871.0</v>
      </c>
      <c r="N280" s="55">
        <v>859.0</v>
      </c>
      <c r="O280" s="55">
        <v>846.0</v>
      </c>
      <c r="P280" s="55">
        <v>833.0</v>
      </c>
      <c r="Q280" s="55">
        <v>819.0</v>
      </c>
      <c r="R280" s="55">
        <v>804.0</v>
      </c>
      <c r="S280" s="55">
        <v>789.0</v>
      </c>
      <c r="T280" s="55">
        <v>774.0</v>
      </c>
      <c r="U280" s="55">
        <v>757.0</v>
      </c>
      <c r="V280" s="55">
        <v>741.0</v>
      </c>
      <c r="W280" s="55">
        <v>725.0</v>
      </c>
      <c r="X280" s="55">
        <v>708.0</v>
      </c>
      <c r="Y280" s="55">
        <v>692.0</v>
      </c>
      <c r="Z280" s="55">
        <v>676.0</v>
      </c>
      <c r="AA280" s="55">
        <v>660.0</v>
      </c>
      <c r="AB280" s="55">
        <v>644.0</v>
      </c>
      <c r="AC280" s="55">
        <v>629.0</v>
      </c>
      <c r="AD280" s="55">
        <v>615.0</v>
      </c>
      <c r="AE280" s="55">
        <v>602.0</v>
      </c>
      <c r="AF280" s="55">
        <v>591.0</v>
      </c>
      <c r="AG280" s="55">
        <v>581.0</v>
      </c>
      <c r="AH280" s="55">
        <v>572.0</v>
      </c>
      <c r="AI280" s="55">
        <v>565.0</v>
      </c>
      <c r="AJ280" s="55">
        <v>560.0</v>
      </c>
      <c r="AK280" s="55">
        <v>556.0</v>
      </c>
      <c r="AL280" s="55">
        <v>554.0</v>
      </c>
      <c r="AN280" s="53" t="s">
        <v>376</v>
      </c>
      <c r="AO280" s="54">
        <v>13.0</v>
      </c>
    </row>
    <row r="281" ht="14.25" customHeight="1">
      <c r="A281" s="47">
        <v>6.0</v>
      </c>
      <c r="B281" s="48">
        <v>32.0</v>
      </c>
      <c r="C281" s="55">
        <v>932.0</v>
      </c>
      <c r="D281" s="55">
        <v>931.0</v>
      </c>
      <c r="E281" s="55">
        <v>930.0</v>
      </c>
      <c r="F281" s="55">
        <v>926.0</v>
      </c>
      <c r="G281" s="55">
        <v>922.0</v>
      </c>
      <c r="H281" s="55">
        <v>916.0</v>
      </c>
      <c r="I281" s="55">
        <v>910.0</v>
      </c>
      <c r="J281" s="55">
        <v>902.0</v>
      </c>
      <c r="K281" s="55">
        <v>892.0</v>
      </c>
      <c r="L281" s="55">
        <v>882.0</v>
      </c>
      <c r="M281" s="55">
        <v>871.0</v>
      </c>
      <c r="N281" s="55">
        <v>859.0</v>
      </c>
      <c r="O281" s="55">
        <v>846.0</v>
      </c>
      <c r="P281" s="55">
        <v>833.0</v>
      </c>
      <c r="Q281" s="55">
        <v>818.0</v>
      </c>
      <c r="R281" s="55">
        <v>803.0</v>
      </c>
      <c r="S281" s="55">
        <v>788.0</v>
      </c>
      <c r="T281" s="55">
        <v>772.0</v>
      </c>
      <c r="U281" s="55">
        <v>756.0</v>
      </c>
      <c r="V281" s="55">
        <v>739.0</v>
      </c>
      <c r="W281" s="55">
        <v>722.0</v>
      </c>
      <c r="X281" s="55">
        <v>705.0</v>
      </c>
      <c r="Y281" s="55">
        <v>688.0</v>
      </c>
      <c r="Z281" s="55">
        <v>672.0</v>
      </c>
      <c r="AA281" s="55">
        <v>655.0</v>
      </c>
      <c r="AB281" s="55">
        <v>639.0</v>
      </c>
      <c r="AC281" s="55">
        <v>624.0</v>
      </c>
      <c r="AD281" s="55">
        <v>610.0</v>
      </c>
      <c r="AE281" s="55">
        <v>596.0</v>
      </c>
      <c r="AF281" s="55">
        <v>584.0</v>
      </c>
      <c r="AG281" s="55">
        <v>574.0</v>
      </c>
      <c r="AH281" s="55">
        <v>565.0</v>
      </c>
      <c r="AI281" s="55">
        <v>558.0</v>
      </c>
      <c r="AJ281" s="55">
        <v>552.0</v>
      </c>
      <c r="AK281" s="55">
        <v>549.0</v>
      </c>
      <c r="AL281" s="55">
        <v>546.0</v>
      </c>
      <c r="AN281" s="53" t="s">
        <v>377</v>
      </c>
      <c r="AO281" s="54">
        <v>13.0</v>
      </c>
    </row>
    <row r="282" ht="14.25" customHeight="1">
      <c r="A282" s="47">
        <v>6.0</v>
      </c>
      <c r="B282" s="48">
        <v>33.0</v>
      </c>
      <c r="C282" s="55">
        <v>933.0</v>
      </c>
      <c r="D282" s="55">
        <v>933.0</v>
      </c>
      <c r="E282" s="55">
        <v>931.0</v>
      </c>
      <c r="F282" s="55">
        <v>928.0</v>
      </c>
      <c r="G282" s="55">
        <v>923.0</v>
      </c>
      <c r="H282" s="55">
        <v>917.0</v>
      </c>
      <c r="I282" s="55">
        <v>910.0</v>
      </c>
      <c r="J282" s="55">
        <v>902.0</v>
      </c>
      <c r="K282" s="55">
        <v>893.0</v>
      </c>
      <c r="L282" s="55">
        <v>883.0</v>
      </c>
      <c r="M282" s="55">
        <v>871.0</v>
      </c>
      <c r="N282" s="55">
        <v>859.0</v>
      </c>
      <c r="O282" s="55">
        <v>846.0</v>
      </c>
      <c r="P282" s="55">
        <v>832.0</v>
      </c>
      <c r="Q282" s="55">
        <v>817.0</v>
      </c>
      <c r="R282" s="55">
        <v>802.0</v>
      </c>
      <c r="S282" s="55">
        <v>786.0</v>
      </c>
      <c r="T282" s="55">
        <v>770.0</v>
      </c>
      <c r="U282" s="55">
        <v>753.0</v>
      </c>
      <c r="V282" s="55">
        <v>736.0</v>
      </c>
      <c r="W282" s="55">
        <v>719.0</v>
      </c>
      <c r="X282" s="55">
        <v>702.0</v>
      </c>
      <c r="Y282" s="55">
        <v>685.0</v>
      </c>
      <c r="Z282" s="55">
        <v>668.0</v>
      </c>
      <c r="AA282" s="55">
        <v>651.0</v>
      </c>
      <c r="AB282" s="55">
        <v>635.0</v>
      </c>
      <c r="AC282" s="55">
        <v>619.0</v>
      </c>
      <c r="AD282" s="55">
        <v>604.0</v>
      </c>
      <c r="AE282" s="55">
        <v>590.0</v>
      </c>
      <c r="AF282" s="55">
        <v>578.0</v>
      </c>
      <c r="AG282" s="55">
        <v>568.0</v>
      </c>
      <c r="AH282" s="55">
        <v>558.0</v>
      </c>
      <c r="AI282" s="55">
        <v>551.0</v>
      </c>
      <c r="AJ282" s="55">
        <v>545.0</v>
      </c>
      <c r="AK282" s="55">
        <v>541.0</v>
      </c>
      <c r="AL282" s="55">
        <v>538.0</v>
      </c>
      <c r="AN282" s="53" t="s">
        <v>378</v>
      </c>
      <c r="AO282" s="54">
        <v>13.0</v>
      </c>
    </row>
    <row r="283" ht="14.25" customHeight="1">
      <c r="A283" s="47">
        <v>6.0</v>
      </c>
      <c r="B283" s="48">
        <v>34.0</v>
      </c>
      <c r="C283" s="55">
        <v>935.0</v>
      </c>
      <c r="D283" s="55">
        <v>934.0</v>
      </c>
      <c r="E283" s="55">
        <v>932.0</v>
      </c>
      <c r="F283" s="55">
        <v>929.0</v>
      </c>
      <c r="G283" s="55">
        <v>924.0</v>
      </c>
      <c r="H283" s="55">
        <v>918.0</v>
      </c>
      <c r="I283" s="55">
        <v>911.0</v>
      </c>
      <c r="J283" s="55">
        <v>903.0</v>
      </c>
      <c r="K283" s="55">
        <v>893.0</v>
      </c>
      <c r="L283" s="55">
        <v>883.0</v>
      </c>
      <c r="M283" s="55">
        <v>871.0</v>
      </c>
      <c r="N283" s="55">
        <v>859.0</v>
      </c>
      <c r="O283" s="55">
        <v>845.0</v>
      </c>
      <c r="P283" s="55">
        <v>831.0</v>
      </c>
      <c r="Q283" s="55">
        <v>816.0</v>
      </c>
      <c r="R283" s="55">
        <v>801.0</v>
      </c>
      <c r="S283" s="55">
        <v>785.0</v>
      </c>
      <c r="T283" s="55">
        <v>768.0</v>
      </c>
      <c r="U283" s="55">
        <v>751.0</v>
      </c>
      <c r="V283" s="55">
        <v>734.0</v>
      </c>
      <c r="W283" s="55">
        <v>716.0</v>
      </c>
      <c r="X283" s="55">
        <v>699.0</v>
      </c>
      <c r="Y283" s="55">
        <v>681.0</v>
      </c>
      <c r="Z283" s="55">
        <v>664.0</v>
      </c>
      <c r="AA283" s="55">
        <v>647.0</v>
      </c>
      <c r="AB283" s="55">
        <v>630.0</v>
      </c>
      <c r="AC283" s="55">
        <v>614.0</v>
      </c>
      <c r="AD283" s="55">
        <v>599.0</v>
      </c>
      <c r="AE283" s="55">
        <v>585.0</v>
      </c>
      <c r="AF283" s="55">
        <v>572.0</v>
      </c>
      <c r="AG283" s="55">
        <v>561.0</v>
      </c>
      <c r="AH283" s="55">
        <v>552.0</v>
      </c>
      <c r="AI283" s="55">
        <v>544.0</v>
      </c>
      <c r="AJ283" s="55">
        <v>538.0</v>
      </c>
      <c r="AK283" s="55">
        <v>534.0</v>
      </c>
      <c r="AL283" s="55">
        <v>531.0</v>
      </c>
      <c r="AN283" s="53" t="s">
        <v>379</v>
      </c>
      <c r="AO283" s="54">
        <v>13.0</v>
      </c>
    </row>
    <row r="284" ht="14.25" customHeight="1">
      <c r="A284" s="47">
        <v>6.0</v>
      </c>
      <c r="B284" s="48">
        <v>35.0</v>
      </c>
      <c r="C284" s="55">
        <v>935.0</v>
      </c>
      <c r="D284" s="55">
        <v>935.0</v>
      </c>
      <c r="E284" s="55">
        <v>933.0</v>
      </c>
      <c r="F284" s="55">
        <v>929.0</v>
      </c>
      <c r="G284" s="55">
        <v>925.0</v>
      </c>
      <c r="H284" s="55">
        <v>919.0</v>
      </c>
      <c r="I284" s="55">
        <v>912.0</v>
      </c>
      <c r="J284" s="55">
        <v>903.0</v>
      </c>
      <c r="K284" s="55">
        <v>894.0</v>
      </c>
      <c r="L284" s="55">
        <v>883.0</v>
      </c>
      <c r="M284" s="55">
        <v>871.0</v>
      </c>
      <c r="N284" s="55">
        <v>858.0</v>
      </c>
      <c r="O284" s="55">
        <v>845.0</v>
      </c>
      <c r="P284" s="55">
        <v>830.0</v>
      </c>
      <c r="Q284" s="55">
        <v>815.0</v>
      </c>
      <c r="R284" s="55">
        <v>799.0</v>
      </c>
      <c r="S284" s="55">
        <v>783.0</v>
      </c>
      <c r="T284" s="55">
        <v>766.0</v>
      </c>
      <c r="U284" s="55">
        <v>749.0</v>
      </c>
      <c r="V284" s="55">
        <v>731.0</v>
      </c>
      <c r="W284" s="55">
        <v>714.0</v>
      </c>
      <c r="X284" s="55">
        <v>696.0</v>
      </c>
      <c r="Y284" s="55">
        <v>678.0</v>
      </c>
      <c r="Z284" s="55">
        <v>660.0</v>
      </c>
      <c r="AA284" s="55">
        <v>643.0</v>
      </c>
      <c r="AB284" s="55">
        <v>626.0</v>
      </c>
      <c r="AC284" s="55">
        <v>609.0</v>
      </c>
      <c r="AD284" s="55">
        <v>594.0</v>
      </c>
      <c r="AE284" s="55">
        <v>579.0</v>
      </c>
      <c r="AF284" s="55">
        <v>566.0</v>
      </c>
      <c r="AG284" s="55">
        <v>555.0</v>
      </c>
      <c r="AH284" s="55">
        <v>545.0</v>
      </c>
      <c r="AI284" s="55">
        <v>537.0</v>
      </c>
      <c r="AJ284" s="55">
        <v>531.0</v>
      </c>
      <c r="AK284" s="55">
        <v>526.0</v>
      </c>
      <c r="AL284" s="55">
        <v>523.0</v>
      </c>
      <c r="AN284" s="53" t="s">
        <v>380</v>
      </c>
      <c r="AO284" s="54">
        <v>13.0</v>
      </c>
    </row>
    <row r="285" ht="14.25" customHeight="1">
      <c r="A285" s="47">
        <v>6.0</v>
      </c>
      <c r="B285" s="48">
        <v>36.0</v>
      </c>
      <c r="C285" s="55">
        <v>936.0</v>
      </c>
      <c r="D285" s="55">
        <v>935.0</v>
      </c>
      <c r="E285" s="55">
        <v>933.0</v>
      </c>
      <c r="F285" s="55">
        <v>930.0</v>
      </c>
      <c r="G285" s="55">
        <v>925.0</v>
      </c>
      <c r="H285" s="55">
        <v>919.0</v>
      </c>
      <c r="I285" s="55">
        <v>912.0</v>
      </c>
      <c r="J285" s="55">
        <v>903.0</v>
      </c>
      <c r="K285" s="55">
        <v>894.0</v>
      </c>
      <c r="L285" s="55">
        <v>883.0</v>
      </c>
      <c r="M285" s="55">
        <v>871.0</v>
      </c>
      <c r="N285" s="55">
        <v>858.0</v>
      </c>
      <c r="O285" s="55">
        <v>844.0</v>
      </c>
      <c r="P285" s="55">
        <v>829.0</v>
      </c>
      <c r="Q285" s="55">
        <v>814.0</v>
      </c>
      <c r="R285" s="55">
        <v>798.0</v>
      </c>
      <c r="S285" s="55">
        <v>781.0</v>
      </c>
      <c r="T285" s="55">
        <v>764.0</v>
      </c>
      <c r="U285" s="55">
        <v>746.0</v>
      </c>
      <c r="V285" s="55">
        <v>728.0</v>
      </c>
      <c r="W285" s="55">
        <v>711.0</v>
      </c>
      <c r="X285" s="55">
        <v>692.0</v>
      </c>
      <c r="Y285" s="55">
        <v>674.0</v>
      </c>
      <c r="Z285" s="55">
        <v>656.0</v>
      </c>
      <c r="AA285" s="55">
        <v>638.0</v>
      </c>
      <c r="AB285" s="55">
        <v>621.0</v>
      </c>
      <c r="AC285" s="55">
        <v>605.0</v>
      </c>
      <c r="AD285" s="55">
        <v>589.0</v>
      </c>
      <c r="AE285" s="55">
        <v>574.0</v>
      </c>
      <c r="AF285" s="55">
        <v>560.0</v>
      </c>
      <c r="AG285" s="55">
        <v>548.0</v>
      </c>
      <c r="AH285" s="55">
        <v>538.0</v>
      </c>
      <c r="AI285" s="55">
        <v>530.0</v>
      </c>
      <c r="AJ285" s="55">
        <v>524.0</v>
      </c>
      <c r="AK285" s="55">
        <v>519.0</v>
      </c>
      <c r="AL285" s="55">
        <v>516.0</v>
      </c>
      <c r="AN285" s="53" t="s">
        <v>381</v>
      </c>
      <c r="AO285" s="54">
        <v>13.0</v>
      </c>
    </row>
    <row r="286" ht="14.25" customHeight="1">
      <c r="A286" s="47">
        <v>6.0</v>
      </c>
      <c r="B286" s="48">
        <v>37.0</v>
      </c>
      <c r="C286" s="55">
        <v>937.0</v>
      </c>
      <c r="D286" s="55">
        <v>936.0</v>
      </c>
      <c r="E286" s="55">
        <v>934.0</v>
      </c>
      <c r="F286" s="55">
        <v>930.0</v>
      </c>
      <c r="G286" s="55">
        <v>926.0</v>
      </c>
      <c r="H286" s="55">
        <v>919.0</v>
      </c>
      <c r="I286" s="55">
        <v>912.0</v>
      </c>
      <c r="J286" s="55">
        <v>903.0</v>
      </c>
      <c r="K286" s="55">
        <v>893.0</v>
      </c>
      <c r="L286" s="55">
        <v>882.0</v>
      </c>
      <c r="M286" s="55">
        <v>870.0</v>
      </c>
      <c r="N286" s="55">
        <v>857.0</v>
      </c>
      <c r="O286" s="55">
        <v>843.0</v>
      </c>
      <c r="P286" s="55">
        <v>828.0</v>
      </c>
      <c r="Q286" s="55">
        <v>812.0</v>
      </c>
      <c r="R286" s="55">
        <v>796.0</v>
      </c>
      <c r="S286" s="55">
        <v>779.0</v>
      </c>
      <c r="T286" s="55">
        <v>762.0</v>
      </c>
      <c r="U286" s="55">
        <v>744.0</v>
      </c>
      <c r="V286" s="55">
        <v>726.0</v>
      </c>
      <c r="W286" s="55">
        <v>707.0</v>
      </c>
      <c r="X286" s="55">
        <v>689.0</v>
      </c>
      <c r="Y286" s="55">
        <v>671.0</v>
      </c>
      <c r="Z286" s="55">
        <v>652.0</v>
      </c>
      <c r="AA286" s="55">
        <v>634.0</v>
      </c>
      <c r="AB286" s="55">
        <v>617.0</v>
      </c>
      <c r="AC286" s="55">
        <v>600.0</v>
      </c>
      <c r="AD286" s="55">
        <v>583.0</v>
      </c>
      <c r="AE286" s="55">
        <v>568.0</v>
      </c>
      <c r="AF286" s="55">
        <v>554.0</v>
      </c>
      <c r="AG286" s="55">
        <v>542.0</v>
      </c>
      <c r="AH286" s="55">
        <v>532.0</v>
      </c>
      <c r="AI286" s="55">
        <v>523.0</v>
      </c>
      <c r="AJ286" s="55">
        <v>517.0</v>
      </c>
      <c r="AK286" s="55">
        <v>512.0</v>
      </c>
      <c r="AL286" s="55">
        <v>509.0</v>
      </c>
      <c r="AN286" s="53" t="s">
        <v>382</v>
      </c>
      <c r="AO286" s="54">
        <v>13.0</v>
      </c>
    </row>
    <row r="287" ht="14.25" customHeight="1">
      <c r="A287" s="47">
        <v>6.0</v>
      </c>
      <c r="B287" s="48">
        <v>38.0</v>
      </c>
      <c r="C287" s="55">
        <v>937.0</v>
      </c>
      <c r="D287" s="55">
        <v>936.0</v>
      </c>
      <c r="E287" s="55">
        <v>934.0</v>
      </c>
      <c r="F287" s="55">
        <v>931.0</v>
      </c>
      <c r="G287" s="55">
        <v>926.0</v>
      </c>
      <c r="H287" s="55">
        <v>919.0</v>
      </c>
      <c r="I287" s="55">
        <v>912.0</v>
      </c>
      <c r="J287" s="55">
        <v>903.0</v>
      </c>
      <c r="K287" s="55">
        <v>893.0</v>
      </c>
      <c r="L287" s="55">
        <v>882.0</v>
      </c>
      <c r="M287" s="55">
        <v>869.0</v>
      </c>
      <c r="N287" s="55">
        <v>856.0</v>
      </c>
      <c r="O287" s="55">
        <v>842.0</v>
      </c>
      <c r="P287" s="55">
        <v>826.0</v>
      </c>
      <c r="Q287" s="55">
        <v>811.0</v>
      </c>
      <c r="R287" s="55">
        <v>794.0</v>
      </c>
      <c r="S287" s="55">
        <v>777.0</v>
      </c>
      <c r="T287" s="55">
        <v>759.0</v>
      </c>
      <c r="U287" s="55">
        <v>741.0</v>
      </c>
      <c r="V287" s="55">
        <v>723.0</v>
      </c>
      <c r="W287" s="55">
        <v>704.0</v>
      </c>
      <c r="X287" s="55">
        <v>685.0</v>
      </c>
      <c r="Y287" s="55">
        <v>667.0</v>
      </c>
      <c r="Z287" s="55">
        <v>648.0</v>
      </c>
      <c r="AA287" s="55">
        <v>630.0</v>
      </c>
      <c r="AB287" s="55">
        <v>612.0</v>
      </c>
      <c r="AC287" s="55">
        <v>595.0</v>
      </c>
      <c r="AD287" s="55">
        <v>578.0</v>
      </c>
      <c r="AE287" s="55">
        <v>562.0</v>
      </c>
      <c r="AF287" s="55">
        <v>548.0</v>
      </c>
      <c r="AG287" s="55">
        <v>536.0</v>
      </c>
      <c r="AH287" s="55">
        <v>525.0</v>
      </c>
      <c r="AI287" s="55">
        <v>517.0</v>
      </c>
      <c r="AJ287" s="55">
        <v>510.0</v>
      </c>
      <c r="AK287" s="55">
        <v>505.0</v>
      </c>
      <c r="AL287" s="55">
        <v>502.0</v>
      </c>
      <c r="AN287" s="53" t="s">
        <v>383</v>
      </c>
      <c r="AO287" s="54">
        <v>13.0</v>
      </c>
    </row>
    <row r="288" ht="14.25" customHeight="1">
      <c r="A288" s="47">
        <v>6.0</v>
      </c>
      <c r="B288" s="48">
        <v>39.0</v>
      </c>
      <c r="C288" s="55">
        <v>937.0</v>
      </c>
      <c r="D288" s="55">
        <v>936.0</v>
      </c>
      <c r="E288" s="55">
        <v>934.0</v>
      </c>
      <c r="F288" s="55">
        <v>931.0</v>
      </c>
      <c r="G288" s="55">
        <v>926.0</v>
      </c>
      <c r="H288" s="55">
        <v>919.0</v>
      </c>
      <c r="I288" s="55">
        <v>912.0</v>
      </c>
      <c r="J288" s="55">
        <v>903.0</v>
      </c>
      <c r="K288" s="55">
        <v>892.0</v>
      </c>
      <c r="L288" s="55">
        <v>881.0</v>
      </c>
      <c r="M288" s="55">
        <v>868.0</v>
      </c>
      <c r="N288" s="55">
        <v>855.0</v>
      </c>
      <c r="O288" s="55">
        <v>840.0</v>
      </c>
      <c r="P288" s="55">
        <v>825.0</v>
      </c>
      <c r="Q288" s="55">
        <v>809.0</v>
      </c>
      <c r="R288" s="55">
        <v>792.0</v>
      </c>
      <c r="S288" s="55">
        <v>775.0</v>
      </c>
      <c r="T288" s="55">
        <v>757.0</v>
      </c>
      <c r="U288" s="55">
        <v>738.0</v>
      </c>
      <c r="V288" s="55">
        <v>720.0</v>
      </c>
      <c r="W288" s="55">
        <v>701.0</v>
      </c>
      <c r="X288" s="55">
        <v>682.0</v>
      </c>
      <c r="Y288" s="55">
        <v>663.0</v>
      </c>
      <c r="Z288" s="55">
        <v>644.0</v>
      </c>
      <c r="AA288" s="55">
        <v>626.0</v>
      </c>
      <c r="AB288" s="55">
        <v>607.0</v>
      </c>
      <c r="AC288" s="55">
        <v>590.0</v>
      </c>
      <c r="AD288" s="55">
        <v>573.0</v>
      </c>
      <c r="AE288" s="55">
        <v>557.0</v>
      </c>
      <c r="AF288" s="55">
        <v>542.0</v>
      </c>
      <c r="AG288" s="55">
        <v>530.0</v>
      </c>
      <c r="AH288" s="55">
        <v>519.0</v>
      </c>
      <c r="AI288" s="55">
        <v>510.0</v>
      </c>
      <c r="AJ288" s="55">
        <v>503.0</v>
      </c>
      <c r="AK288" s="55">
        <v>498.0</v>
      </c>
      <c r="AL288" s="55">
        <v>495.0</v>
      </c>
      <c r="AN288" s="53" t="s">
        <v>384</v>
      </c>
      <c r="AO288" s="54">
        <v>13.0</v>
      </c>
    </row>
    <row r="289" ht="14.25" customHeight="1">
      <c r="A289" s="47">
        <v>6.0</v>
      </c>
      <c r="B289" s="48">
        <v>40.0</v>
      </c>
      <c r="C289" s="55">
        <v>937.0</v>
      </c>
      <c r="D289" s="55">
        <v>936.0</v>
      </c>
      <c r="E289" s="55">
        <v>934.0</v>
      </c>
      <c r="F289" s="55">
        <v>930.0</v>
      </c>
      <c r="G289" s="55">
        <v>925.0</v>
      </c>
      <c r="H289" s="55">
        <v>919.0</v>
      </c>
      <c r="I289" s="55">
        <v>911.0</v>
      </c>
      <c r="J289" s="55">
        <v>902.0</v>
      </c>
      <c r="K289" s="55">
        <v>892.0</v>
      </c>
      <c r="L289" s="55">
        <v>880.0</v>
      </c>
      <c r="M289" s="55">
        <v>867.0</v>
      </c>
      <c r="N289" s="55">
        <v>854.0</v>
      </c>
      <c r="O289" s="55">
        <v>839.0</v>
      </c>
      <c r="P289" s="55">
        <v>823.0</v>
      </c>
      <c r="Q289" s="55">
        <v>807.0</v>
      </c>
      <c r="R289" s="55">
        <v>790.0</v>
      </c>
      <c r="S289" s="55">
        <v>772.0</v>
      </c>
      <c r="T289" s="55">
        <v>754.0</v>
      </c>
      <c r="U289" s="55">
        <v>736.0</v>
      </c>
      <c r="V289" s="55">
        <v>717.0</v>
      </c>
      <c r="W289" s="55">
        <v>697.0</v>
      </c>
      <c r="X289" s="55">
        <v>678.0</v>
      </c>
      <c r="Y289" s="55">
        <v>659.0</v>
      </c>
      <c r="Z289" s="55">
        <v>640.0</v>
      </c>
      <c r="AA289" s="55">
        <v>621.0</v>
      </c>
      <c r="AB289" s="55">
        <v>603.0</v>
      </c>
      <c r="AC289" s="55">
        <v>585.0</v>
      </c>
      <c r="AD289" s="55">
        <v>568.0</v>
      </c>
      <c r="AE289" s="55">
        <v>552.0</v>
      </c>
      <c r="AF289" s="55">
        <v>536.0</v>
      </c>
      <c r="AG289" s="55">
        <v>523.0</v>
      </c>
      <c r="AH289" s="55">
        <v>512.0</v>
      </c>
      <c r="AI289" s="55">
        <v>503.0</v>
      </c>
      <c r="AJ289" s="55">
        <v>496.0</v>
      </c>
      <c r="AK289" s="55">
        <v>491.0</v>
      </c>
      <c r="AL289" s="55">
        <v>488.0</v>
      </c>
      <c r="AN289" s="53" t="s">
        <v>385</v>
      </c>
      <c r="AO289" s="54">
        <v>13.0</v>
      </c>
    </row>
    <row r="290" ht="14.25" customHeight="1">
      <c r="A290" s="47" t="s">
        <v>96</v>
      </c>
      <c r="B290" s="48">
        <v>0.0</v>
      </c>
      <c r="C290" s="55">
        <v>735.0</v>
      </c>
      <c r="D290" s="55">
        <v>735.0</v>
      </c>
      <c r="E290" s="55">
        <v>735.0</v>
      </c>
      <c r="F290" s="55">
        <v>735.0</v>
      </c>
      <c r="G290" s="55">
        <v>735.0</v>
      </c>
      <c r="H290" s="55">
        <v>735.0</v>
      </c>
      <c r="I290" s="55">
        <v>735.0</v>
      </c>
      <c r="J290" s="55">
        <v>735.0</v>
      </c>
      <c r="K290" s="55">
        <v>735.0</v>
      </c>
      <c r="L290" s="55">
        <v>735.0</v>
      </c>
      <c r="M290" s="55">
        <v>735.0</v>
      </c>
      <c r="N290" s="55">
        <v>735.0</v>
      </c>
      <c r="O290" s="55">
        <v>735.0</v>
      </c>
      <c r="P290" s="55">
        <v>735.0</v>
      </c>
      <c r="Q290" s="55">
        <v>735.0</v>
      </c>
      <c r="R290" s="55">
        <v>735.0</v>
      </c>
      <c r="S290" s="55">
        <v>735.0</v>
      </c>
      <c r="T290" s="55">
        <v>735.0</v>
      </c>
      <c r="U290" s="55">
        <v>735.0</v>
      </c>
      <c r="V290" s="55">
        <v>735.0</v>
      </c>
      <c r="W290" s="55">
        <v>735.0</v>
      </c>
      <c r="X290" s="55">
        <v>735.0</v>
      </c>
      <c r="Y290" s="55">
        <v>735.0</v>
      </c>
      <c r="Z290" s="55">
        <v>735.0</v>
      </c>
      <c r="AA290" s="55">
        <v>735.0</v>
      </c>
      <c r="AB290" s="55">
        <v>735.0</v>
      </c>
      <c r="AC290" s="55">
        <v>735.0</v>
      </c>
      <c r="AD290" s="55">
        <v>735.0</v>
      </c>
      <c r="AE290" s="55">
        <v>735.0</v>
      </c>
      <c r="AF290" s="55">
        <v>735.0</v>
      </c>
      <c r="AG290" s="55">
        <v>735.0</v>
      </c>
      <c r="AH290" s="55">
        <v>735.0</v>
      </c>
      <c r="AI290" s="55">
        <v>735.0</v>
      </c>
      <c r="AJ290" s="55">
        <v>735.0</v>
      </c>
      <c r="AK290" s="55">
        <v>735.0</v>
      </c>
      <c r="AL290" s="55">
        <v>735.0</v>
      </c>
      <c r="AN290" s="53" t="s">
        <v>386</v>
      </c>
      <c r="AO290" s="54">
        <v>13.0</v>
      </c>
    </row>
    <row r="291" ht="14.25" customHeight="1">
      <c r="A291" s="47" t="s">
        <v>96</v>
      </c>
      <c r="B291" s="48">
        <v>1.0</v>
      </c>
      <c r="C291" s="55">
        <v>741.0</v>
      </c>
      <c r="D291" s="55">
        <v>741.0</v>
      </c>
      <c r="E291" s="55">
        <v>741.0</v>
      </c>
      <c r="F291" s="55">
        <v>741.0</v>
      </c>
      <c r="G291" s="55">
        <v>741.0</v>
      </c>
      <c r="H291" s="55">
        <v>740.0</v>
      </c>
      <c r="I291" s="55">
        <v>740.0</v>
      </c>
      <c r="J291" s="55">
        <v>740.0</v>
      </c>
      <c r="K291" s="55">
        <v>740.0</v>
      </c>
      <c r="L291" s="55">
        <v>739.0</v>
      </c>
      <c r="M291" s="55">
        <v>739.0</v>
      </c>
      <c r="N291" s="55">
        <v>738.0</v>
      </c>
      <c r="O291" s="55">
        <v>738.0</v>
      </c>
      <c r="P291" s="55">
        <v>737.0</v>
      </c>
      <c r="Q291" s="55">
        <v>737.0</v>
      </c>
      <c r="R291" s="55">
        <v>736.0</v>
      </c>
      <c r="S291" s="55">
        <v>736.0</v>
      </c>
      <c r="T291" s="55">
        <v>735.0</v>
      </c>
      <c r="U291" s="55">
        <v>735.0</v>
      </c>
      <c r="V291" s="55">
        <v>734.0</v>
      </c>
      <c r="W291" s="55">
        <v>733.0</v>
      </c>
      <c r="X291" s="55">
        <v>733.0</v>
      </c>
      <c r="Y291" s="55">
        <v>732.0</v>
      </c>
      <c r="Z291" s="55">
        <v>732.0</v>
      </c>
      <c r="AA291" s="55">
        <v>731.0</v>
      </c>
      <c r="AB291" s="55">
        <v>731.0</v>
      </c>
      <c r="AC291" s="55">
        <v>730.0</v>
      </c>
      <c r="AD291" s="55">
        <v>730.0</v>
      </c>
      <c r="AE291" s="55">
        <v>730.0</v>
      </c>
      <c r="AF291" s="55">
        <v>729.0</v>
      </c>
      <c r="AG291" s="55">
        <v>729.0</v>
      </c>
      <c r="AH291" s="55">
        <v>729.0</v>
      </c>
      <c r="AI291" s="55">
        <v>729.0</v>
      </c>
      <c r="AJ291" s="55">
        <v>728.0</v>
      </c>
      <c r="AK291" s="55">
        <v>728.0</v>
      </c>
      <c r="AL291" s="55">
        <v>728.0</v>
      </c>
      <c r="AN291" s="53" t="s">
        <v>387</v>
      </c>
      <c r="AO291" s="54">
        <v>13.0</v>
      </c>
    </row>
    <row r="292" ht="14.25" customHeight="1">
      <c r="A292" s="47" t="s">
        <v>96</v>
      </c>
      <c r="B292" s="48">
        <v>2.0</v>
      </c>
      <c r="C292" s="55">
        <v>747.0</v>
      </c>
      <c r="D292" s="55">
        <v>747.0</v>
      </c>
      <c r="E292" s="55">
        <v>747.0</v>
      </c>
      <c r="F292" s="55">
        <v>747.0</v>
      </c>
      <c r="G292" s="55">
        <v>746.0</v>
      </c>
      <c r="H292" s="55">
        <v>746.0</v>
      </c>
      <c r="I292" s="55">
        <v>746.0</v>
      </c>
      <c r="J292" s="55">
        <v>745.0</v>
      </c>
      <c r="K292" s="55">
        <v>744.0</v>
      </c>
      <c r="L292" s="55">
        <v>744.0</v>
      </c>
      <c r="M292" s="55">
        <v>743.0</v>
      </c>
      <c r="N292" s="55">
        <v>742.0</v>
      </c>
      <c r="O292" s="55">
        <v>741.0</v>
      </c>
      <c r="P292" s="55">
        <v>740.0</v>
      </c>
      <c r="Q292" s="55">
        <v>739.0</v>
      </c>
      <c r="R292" s="55">
        <v>738.0</v>
      </c>
      <c r="S292" s="55">
        <v>737.0</v>
      </c>
      <c r="T292" s="55">
        <v>736.0</v>
      </c>
      <c r="U292" s="55">
        <v>734.0</v>
      </c>
      <c r="V292" s="55">
        <v>733.0</v>
      </c>
      <c r="W292" s="55">
        <v>732.0</v>
      </c>
      <c r="X292" s="55">
        <v>731.0</v>
      </c>
      <c r="Y292" s="55">
        <v>730.0</v>
      </c>
      <c r="Z292" s="55">
        <v>729.0</v>
      </c>
      <c r="AA292" s="55">
        <v>728.0</v>
      </c>
      <c r="AB292" s="55">
        <v>727.0</v>
      </c>
      <c r="AC292" s="55">
        <v>726.0</v>
      </c>
      <c r="AD292" s="55">
        <v>725.0</v>
      </c>
      <c r="AE292" s="55">
        <v>725.0</v>
      </c>
      <c r="AF292" s="55">
        <v>724.0</v>
      </c>
      <c r="AG292" s="55">
        <v>723.0</v>
      </c>
      <c r="AH292" s="55">
        <v>723.0</v>
      </c>
      <c r="AI292" s="55">
        <v>722.0</v>
      </c>
      <c r="AJ292" s="55">
        <v>722.0</v>
      </c>
      <c r="AK292" s="55">
        <v>722.0</v>
      </c>
      <c r="AL292" s="55">
        <v>722.0</v>
      </c>
      <c r="AN292" s="53" t="s">
        <v>388</v>
      </c>
      <c r="AO292" s="54">
        <v>13.0</v>
      </c>
    </row>
    <row r="293" ht="14.25" customHeight="1">
      <c r="A293" s="47" t="s">
        <v>96</v>
      </c>
      <c r="B293" s="48">
        <v>3.0</v>
      </c>
      <c r="C293" s="55">
        <v>753.0</v>
      </c>
      <c r="D293" s="55">
        <v>753.0</v>
      </c>
      <c r="E293" s="55">
        <v>753.0</v>
      </c>
      <c r="F293" s="55">
        <v>753.0</v>
      </c>
      <c r="G293" s="55">
        <v>752.0</v>
      </c>
      <c r="H293" s="55">
        <v>752.0</v>
      </c>
      <c r="I293" s="55">
        <v>751.0</v>
      </c>
      <c r="J293" s="55">
        <v>750.0</v>
      </c>
      <c r="K293" s="55">
        <v>749.0</v>
      </c>
      <c r="L293" s="55">
        <v>748.0</v>
      </c>
      <c r="M293" s="55">
        <v>747.0</v>
      </c>
      <c r="N293" s="55">
        <v>745.0</v>
      </c>
      <c r="O293" s="55">
        <v>744.0</v>
      </c>
      <c r="P293" s="55">
        <v>742.0</v>
      </c>
      <c r="Q293" s="55">
        <v>741.0</v>
      </c>
      <c r="R293" s="55">
        <v>739.0</v>
      </c>
      <c r="S293" s="55">
        <v>738.0</v>
      </c>
      <c r="T293" s="55">
        <v>736.0</v>
      </c>
      <c r="U293" s="55">
        <v>734.0</v>
      </c>
      <c r="V293" s="55">
        <v>733.0</v>
      </c>
      <c r="W293" s="55">
        <v>731.0</v>
      </c>
      <c r="X293" s="55">
        <v>729.0</v>
      </c>
      <c r="Y293" s="55">
        <v>728.0</v>
      </c>
      <c r="Z293" s="55">
        <v>726.0</v>
      </c>
      <c r="AA293" s="55">
        <v>725.0</v>
      </c>
      <c r="AB293" s="55">
        <v>723.0</v>
      </c>
      <c r="AC293" s="55">
        <v>722.0</v>
      </c>
      <c r="AD293" s="55">
        <v>720.0</v>
      </c>
      <c r="AE293" s="55">
        <v>719.0</v>
      </c>
      <c r="AF293" s="55">
        <v>718.0</v>
      </c>
      <c r="AG293" s="55">
        <v>717.0</v>
      </c>
      <c r="AH293" s="55">
        <v>717.0</v>
      </c>
      <c r="AI293" s="55">
        <v>716.0</v>
      </c>
      <c r="AJ293" s="55">
        <v>715.0</v>
      </c>
      <c r="AK293" s="55">
        <v>715.0</v>
      </c>
      <c r="AL293" s="55">
        <v>715.0</v>
      </c>
      <c r="AN293" s="53" t="s">
        <v>389</v>
      </c>
      <c r="AO293" s="54">
        <v>13.0</v>
      </c>
    </row>
    <row r="294" ht="14.25" customHeight="1">
      <c r="A294" s="47" t="s">
        <v>96</v>
      </c>
      <c r="B294" s="48">
        <v>4.0</v>
      </c>
      <c r="C294" s="55">
        <v>759.0</v>
      </c>
      <c r="D294" s="55">
        <v>759.0</v>
      </c>
      <c r="E294" s="55">
        <v>759.0</v>
      </c>
      <c r="F294" s="55">
        <v>759.0</v>
      </c>
      <c r="G294" s="55">
        <v>758.0</v>
      </c>
      <c r="H294" s="55">
        <v>757.0</v>
      </c>
      <c r="I294" s="55">
        <v>756.0</v>
      </c>
      <c r="J294" s="55">
        <v>755.0</v>
      </c>
      <c r="K294" s="55">
        <v>753.0</v>
      </c>
      <c r="L294" s="55">
        <v>752.0</v>
      </c>
      <c r="M294" s="55">
        <v>750.0</v>
      </c>
      <c r="N294" s="55">
        <v>749.0</v>
      </c>
      <c r="O294" s="55">
        <v>747.0</v>
      </c>
      <c r="P294" s="55">
        <v>745.0</v>
      </c>
      <c r="Q294" s="55">
        <v>743.0</v>
      </c>
      <c r="R294" s="55">
        <v>741.0</v>
      </c>
      <c r="S294" s="55">
        <v>738.0</v>
      </c>
      <c r="T294" s="55">
        <v>736.0</v>
      </c>
      <c r="U294" s="55">
        <v>734.0</v>
      </c>
      <c r="V294" s="55">
        <v>732.0</v>
      </c>
      <c r="W294" s="55">
        <v>729.0</v>
      </c>
      <c r="X294" s="55">
        <v>727.0</v>
      </c>
      <c r="Y294" s="55">
        <v>725.0</v>
      </c>
      <c r="Z294" s="55">
        <v>723.0</v>
      </c>
      <c r="AA294" s="55">
        <v>721.0</v>
      </c>
      <c r="AB294" s="55">
        <v>719.0</v>
      </c>
      <c r="AC294" s="55">
        <v>717.0</v>
      </c>
      <c r="AD294" s="55">
        <v>716.0</v>
      </c>
      <c r="AE294" s="55">
        <v>714.0</v>
      </c>
      <c r="AF294" s="55">
        <v>713.0</v>
      </c>
      <c r="AG294" s="55">
        <v>711.0</v>
      </c>
      <c r="AH294" s="55">
        <v>710.0</v>
      </c>
      <c r="AI294" s="55">
        <v>710.0</v>
      </c>
      <c r="AJ294" s="55">
        <v>709.0</v>
      </c>
      <c r="AK294" s="55">
        <v>708.0</v>
      </c>
      <c r="AL294" s="55">
        <v>708.0</v>
      </c>
      <c r="AN294" s="53" t="s">
        <v>390</v>
      </c>
      <c r="AO294" s="54">
        <v>13.0</v>
      </c>
    </row>
    <row r="295" ht="14.25" customHeight="1">
      <c r="A295" s="47" t="s">
        <v>96</v>
      </c>
      <c r="B295" s="48">
        <v>5.0</v>
      </c>
      <c r="C295" s="55">
        <v>765.0</v>
      </c>
      <c r="D295" s="55">
        <v>765.0</v>
      </c>
      <c r="E295" s="55">
        <v>765.0</v>
      </c>
      <c r="F295" s="55">
        <v>764.0</v>
      </c>
      <c r="G295" s="55">
        <v>763.0</v>
      </c>
      <c r="H295" s="55">
        <v>762.0</v>
      </c>
      <c r="I295" s="55">
        <v>761.0</v>
      </c>
      <c r="J295" s="55">
        <v>760.0</v>
      </c>
      <c r="K295" s="55">
        <v>758.0</v>
      </c>
      <c r="L295" s="55">
        <v>756.0</v>
      </c>
      <c r="M295" s="55">
        <v>754.0</v>
      </c>
      <c r="N295" s="55">
        <v>752.0</v>
      </c>
      <c r="O295" s="55">
        <v>749.0</v>
      </c>
      <c r="P295" s="55">
        <v>747.0</v>
      </c>
      <c r="Q295" s="55">
        <v>744.0</v>
      </c>
      <c r="R295" s="55">
        <v>742.0</v>
      </c>
      <c r="S295" s="55">
        <v>739.0</v>
      </c>
      <c r="T295" s="55">
        <v>736.0</v>
      </c>
      <c r="U295" s="55">
        <v>734.0</v>
      </c>
      <c r="V295" s="55">
        <v>731.0</v>
      </c>
      <c r="W295" s="55">
        <v>728.0</v>
      </c>
      <c r="X295" s="55">
        <v>725.0</v>
      </c>
      <c r="Y295" s="55">
        <v>723.0</v>
      </c>
      <c r="Z295" s="55">
        <v>720.0</v>
      </c>
      <c r="AA295" s="55">
        <v>717.0</v>
      </c>
      <c r="AB295" s="55">
        <v>715.0</v>
      </c>
      <c r="AC295" s="55">
        <v>713.0</v>
      </c>
      <c r="AD295" s="55">
        <v>711.0</v>
      </c>
      <c r="AE295" s="55">
        <v>709.0</v>
      </c>
      <c r="AF295" s="55">
        <v>707.0</v>
      </c>
      <c r="AG295" s="55">
        <v>705.0</v>
      </c>
      <c r="AH295" s="55">
        <v>704.0</v>
      </c>
      <c r="AI295" s="55">
        <v>703.0</v>
      </c>
      <c r="AJ295" s="55">
        <v>702.0</v>
      </c>
      <c r="AK295" s="55">
        <v>702.0</v>
      </c>
      <c r="AL295" s="55">
        <v>701.0</v>
      </c>
      <c r="AN295" s="53" t="s">
        <v>391</v>
      </c>
      <c r="AO295" s="54">
        <v>13.0</v>
      </c>
    </row>
    <row r="296" ht="14.25" customHeight="1">
      <c r="A296" s="47" t="s">
        <v>96</v>
      </c>
      <c r="B296" s="48">
        <v>6.0</v>
      </c>
      <c r="C296" s="55">
        <v>771.0</v>
      </c>
      <c r="D296" s="55">
        <v>771.0</v>
      </c>
      <c r="E296" s="55">
        <v>770.0</v>
      </c>
      <c r="F296" s="55">
        <v>770.0</v>
      </c>
      <c r="G296" s="55">
        <v>769.0</v>
      </c>
      <c r="H296" s="55">
        <v>767.0</v>
      </c>
      <c r="I296" s="55">
        <v>766.0</v>
      </c>
      <c r="J296" s="55">
        <v>764.0</v>
      </c>
      <c r="K296" s="55">
        <v>762.0</v>
      </c>
      <c r="L296" s="55">
        <v>760.0</v>
      </c>
      <c r="M296" s="55">
        <v>758.0</v>
      </c>
      <c r="N296" s="55">
        <v>755.0</v>
      </c>
      <c r="O296" s="55">
        <v>752.0</v>
      </c>
      <c r="P296" s="55">
        <v>749.0</v>
      </c>
      <c r="Q296" s="55">
        <v>746.0</v>
      </c>
      <c r="R296" s="55">
        <v>743.0</v>
      </c>
      <c r="S296" s="55">
        <v>740.0</v>
      </c>
      <c r="T296" s="55">
        <v>737.0</v>
      </c>
      <c r="U296" s="55">
        <v>733.0</v>
      </c>
      <c r="V296" s="55">
        <v>730.0</v>
      </c>
      <c r="W296" s="55">
        <v>726.0</v>
      </c>
      <c r="X296" s="55">
        <v>723.0</v>
      </c>
      <c r="Y296" s="55">
        <v>720.0</v>
      </c>
      <c r="Z296" s="55">
        <v>717.0</v>
      </c>
      <c r="AA296" s="55">
        <v>714.0</v>
      </c>
      <c r="AB296" s="55">
        <v>711.0</v>
      </c>
      <c r="AC296" s="55">
        <v>708.0</v>
      </c>
      <c r="AD296" s="55">
        <v>706.0</v>
      </c>
      <c r="AE296" s="55">
        <v>703.0</v>
      </c>
      <c r="AF296" s="55">
        <v>701.0</v>
      </c>
      <c r="AG296" s="55">
        <v>699.0</v>
      </c>
      <c r="AH296" s="55">
        <v>698.0</v>
      </c>
      <c r="AI296" s="55">
        <v>696.0</v>
      </c>
      <c r="AJ296" s="55">
        <v>695.0</v>
      </c>
      <c r="AK296" s="55">
        <v>695.0</v>
      </c>
      <c r="AL296" s="55">
        <v>694.0</v>
      </c>
      <c r="AN296" s="53" t="s">
        <v>392</v>
      </c>
      <c r="AO296" s="54">
        <v>13.0</v>
      </c>
    </row>
    <row r="297" ht="14.25" customHeight="1">
      <c r="A297" s="47" t="s">
        <v>96</v>
      </c>
      <c r="B297" s="48">
        <v>7.0</v>
      </c>
      <c r="C297" s="55">
        <v>776.0</v>
      </c>
      <c r="D297" s="55">
        <v>776.0</v>
      </c>
      <c r="E297" s="55">
        <v>776.0</v>
      </c>
      <c r="F297" s="55">
        <v>775.0</v>
      </c>
      <c r="G297" s="55">
        <v>774.0</v>
      </c>
      <c r="H297" s="55">
        <v>772.0</v>
      </c>
      <c r="I297" s="55">
        <v>771.0</v>
      </c>
      <c r="J297" s="55">
        <v>769.0</v>
      </c>
      <c r="K297" s="55">
        <v>766.0</v>
      </c>
      <c r="L297" s="55">
        <v>764.0</v>
      </c>
      <c r="M297" s="55">
        <v>761.0</v>
      </c>
      <c r="N297" s="55">
        <v>758.0</v>
      </c>
      <c r="O297" s="55">
        <v>755.0</v>
      </c>
      <c r="P297" s="55">
        <v>751.0</v>
      </c>
      <c r="Q297" s="55">
        <v>748.0</v>
      </c>
      <c r="R297" s="55">
        <v>744.0</v>
      </c>
      <c r="S297" s="55">
        <v>741.0</v>
      </c>
      <c r="T297" s="55">
        <v>737.0</v>
      </c>
      <c r="U297" s="55">
        <v>733.0</v>
      </c>
      <c r="V297" s="55">
        <v>729.0</v>
      </c>
      <c r="W297" s="55">
        <v>725.0</v>
      </c>
      <c r="X297" s="55">
        <v>721.0</v>
      </c>
      <c r="Y297" s="55">
        <v>717.0</v>
      </c>
      <c r="Z297" s="55">
        <v>714.0</v>
      </c>
      <c r="AA297" s="55">
        <v>710.0</v>
      </c>
      <c r="AB297" s="55">
        <v>707.0</v>
      </c>
      <c r="AC297" s="55">
        <v>704.0</v>
      </c>
      <c r="AD297" s="55">
        <v>701.0</v>
      </c>
      <c r="AE297" s="55">
        <v>698.0</v>
      </c>
      <c r="AF297" s="55">
        <v>695.0</v>
      </c>
      <c r="AG297" s="55">
        <v>693.0</v>
      </c>
      <c r="AH297" s="55">
        <v>691.0</v>
      </c>
      <c r="AI297" s="55">
        <v>690.0</v>
      </c>
      <c r="AJ297" s="55">
        <v>689.0</v>
      </c>
      <c r="AK297" s="55">
        <v>688.0</v>
      </c>
      <c r="AL297" s="55">
        <v>687.0</v>
      </c>
      <c r="AN297" s="53" t="s">
        <v>393</v>
      </c>
      <c r="AO297" s="54">
        <v>13.0</v>
      </c>
    </row>
    <row r="298" ht="14.25" customHeight="1">
      <c r="A298" s="47" t="s">
        <v>96</v>
      </c>
      <c r="B298" s="48">
        <v>8.0</v>
      </c>
      <c r="C298" s="55">
        <v>782.0</v>
      </c>
      <c r="D298" s="55">
        <v>782.0</v>
      </c>
      <c r="E298" s="55">
        <v>781.0</v>
      </c>
      <c r="F298" s="55">
        <v>780.0</v>
      </c>
      <c r="G298" s="55">
        <v>779.0</v>
      </c>
      <c r="H298" s="55">
        <v>777.0</v>
      </c>
      <c r="I298" s="55">
        <v>775.0</v>
      </c>
      <c r="J298" s="55">
        <v>773.0</v>
      </c>
      <c r="K298" s="55">
        <v>771.0</v>
      </c>
      <c r="L298" s="55">
        <v>768.0</v>
      </c>
      <c r="M298" s="55">
        <v>764.0</v>
      </c>
      <c r="N298" s="55">
        <v>761.0</v>
      </c>
      <c r="O298" s="55">
        <v>757.0</v>
      </c>
      <c r="P298" s="55">
        <v>754.0</v>
      </c>
      <c r="Q298" s="55">
        <v>750.0</v>
      </c>
      <c r="R298" s="55">
        <v>745.0</v>
      </c>
      <c r="S298" s="55">
        <v>741.0</v>
      </c>
      <c r="T298" s="55">
        <v>737.0</v>
      </c>
      <c r="U298" s="55">
        <v>732.0</v>
      </c>
      <c r="V298" s="55">
        <v>728.0</v>
      </c>
      <c r="W298" s="55">
        <v>723.0</v>
      </c>
      <c r="X298" s="55">
        <v>719.0</v>
      </c>
      <c r="Y298" s="55">
        <v>715.0</v>
      </c>
      <c r="Z298" s="55">
        <v>710.0</v>
      </c>
      <c r="AA298" s="55">
        <v>706.0</v>
      </c>
      <c r="AB298" s="55">
        <v>703.0</v>
      </c>
      <c r="AC298" s="55">
        <v>699.0</v>
      </c>
      <c r="AD298" s="55">
        <v>696.0</v>
      </c>
      <c r="AE298" s="55">
        <v>692.0</v>
      </c>
      <c r="AF298" s="55">
        <v>690.0</v>
      </c>
      <c r="AG298" s="55">
        <v>687.0</v>
      </c>
      <c r="AH298" s="55">
        <v>685.0</v>
      </c>
      <c r="AI298" s="55">
        <v>683.0</v>
      </c>
      <c r="AJ298" s="55">
        <v>682.0</v>
      </c>
      <c r="AK298" s="55">
        <v>681.0</v>
      </c>
      <c r="AL298" s="55">
        <v>680.0</v>
      </c>
      <c r="AN298" s="53" t="s">
        <v>394</v>
      </c>
      <c r="AO298" s="54">
        <v>13.0</v>
      </c>
    </row>
    <row r="299" ht="14.25" customHeight="1">
      <c r="A299" s="47" t="s">
        <v>96</v>
      </c>
      <c r="B299" s="48">
        <v>9.0</v>
      </c>
      <c r="C299" s="55">
        <v>787.0</v>
      </c>
      <c r="D299" s="55">
        <v>787.0</v>
      </c>
      <c r="E299" s="55">
        <v>786.0</v>
      </c>
      <c r="F299" s="55">
        <v>785.0</v>
      </c>
      <c r="G299" s="55">
        <v>784.0</v>
      </c>
      <c r="H299" s="55">
        <v>782.0</v>
      </c>
      <c r="I299" s="55">
        <v>780.0</v>
      </c>
      <c r="J299" s="55">
        <v>777.0</v>
      </c>
      <c r="K299" s="55">
        <v>774.0</v>
      </c>
      <c r="L299" s="55">
        <v>771.0</v>
      </c>
      <c r="M299" s="55">
        <v>768.0</v>
      </c>
      <c r="N299" s="55">
        <v>764.0</v>
      </c>
      <c r="O299" s="55">
        <v>760.0</v>
      </c>
      <c r="P299" s="55">
        <v>755.0</v>
      </c>
      <c r="Q299" s="55">
        <v>751.0</v>
      </c>
      <c r="R299" s="55">
        <v>746.0</v>
      </c>
      <c r="S299" s="55">
        <v>741.0</v>
      </c>
      <c r="T299" s="55">
        <v>737.0</v>
      </c>
      <c r="U299" s="55">
        <v>732.0</v>
      </c>
      <c r="V299" s="55">
        <v>727.0</v>
      </c>
      <c r="W299" s="55">
        <v>722.0</v>
      </c>
      <c r="X299" s="55">
        <v>717.0</v>
      </c>
      <c r="Y299" s="55">
        <v>712.0</v>
      </c>
      <c r="Z299" s="55">
        <v>707.0</v>
      </c>
      <c r="AA299" s="55">
        <v>703.0</v>
      </c>
      <c r="AB299" s="55">
        <v>698.0</v>
      </c>
      <c r="AC299" s="55">
        <v>694.0</v>
      </c>
      <c r="AD299" s="55">
        <v>690.0</v>
      </c>
      <c r="AE299" s="55">
        <v>687.0</v>
      </c>
      <c r="AF299" s="55">
        <v>684.0</v>
      </c>
      <c r="AG299" s="55">
        <v>681.0</v>
      </c>
      <c r="AH299" s="55">
        <v>679.0</v>
      </c>
      <c r="AI299" s="55">
        <v>677.0</v>
      </c>
      <c r="AJ299" s="55">
        <v>675.0</v>
      </c>
      <c r="AK299" s="55">
        <v>674.0</v>
      </c>
      <c r="AL299" s="55">
        <v>673.0</v>
      </c>
      <c r="AN299" s="53" t="s">
        <v>395</v>
      </c>
      <c r="AO299" s="54">
        <v>13.0</v>
      </c>
    </row>
    <row r="300" ht="14.25" customHeight="1">
      <c r="A300" s="47" t="s">
        <v>96</v>
      </c>
      <c r="B300" s="48">
        <v>10.0</v>
      </c>
      <c r="C300" s="55">
        <v>792.0</v>
      </c>
      <c r="D300" s="55">
        <v>792.0</v>
      </c>
      <c r="E300" s="55">
        <v>791.0</v>
      </c>
      <c r="F300" s="55">
        <v>790.0</v>
      </c>
      <c r="G300" s="55">
        <v>789.0</v>
      </c>
      <c r="H300" s="55">
        <v>787.0</v>
      </c>
      <c r="I300" s="55">
        <v>784.0</v>
      </c>
      <c r="J300" s="55">
        <v>781.0</v>
      </c>
      <c r="K300" s="55">
        <v>778.0</v>
      </c>
      <c r="L300" s="55">
        <v>775.0</v>
      </c>
      <c r="M300" s="55">
        <v>771.0</v>
      </c>
      <c r="N300" s="55">
        <v>767.0</v>
      </c>
      <c r="O300" s="55">
        <v>762.0</v>
      </c>
      <c r="P300" s="55">
        <v>757.0</v>
      </c>
      <c r="Q300" s="55">
        <v>752.0</v>
      </c>
      <c r="R300" s="55">
        <v>747.0</v>
      </c>
      <c r="S300" s="55">
        <v>742.0</v>
      </c>
      <c r="T300" s="55">
        <v>737.0</v>
      </c>
      <c r="U300" s="55">
        <v>731.0</v>
      </c>
      <c r="V300" s="55">
        <v>725.0</v>
      </c>
      <c r="W300" s="55">
        <v>720.0</v>
      </c>
      <c r="X300" s="55">
        <v>715.0</v>
      </c>
      <c r="Y300" s="55">
        <v>709.0</v>
      </c>
      <c r="Z300" s="55">
        <v>704.0</v>
      </c>
      <c r="AA300" s="55">
        <v>699.0</v>
      </c>
      <c r="AB300" s="55">
        <v>694.0</v>
      </c>
      <c r="AC300" s="55">
        <v>689.0</v>
      </c>
      <c r="AD300" s="55">
        <v>685.0</v>
      </c>
      <c r="AE300" s="55">
        <v>681.0</v>
      </c>
      <c r="AF300" s="55">
        <v>678.0</v>
      </c>
      <c r="AG300" s="55">
        <v>675.0</v>
      </c>
      <c r="AH300" s="55">
        <v>672.0</v>
      </c>
      <c r="AI300" s="55">
        <v>670.0</v>
      </c>
      <c r="AJ300" s="55">
        <v>668.0</v>
      </c>
      <c r="AK300" s="55">
        <v>667.0</v>
      </c>
      <c r="AL300" s="55">
        <v>666.0</v>
      </c>
      <c r="AN300" s="53" t="s">
        <v>396</v>
      </c>
      <c r="AO300" s="54">
        <v>13.0</v>
      </c>
    </row>
    <row r="301" ht="14.25" customHeight="1">
      <c r="A301" s="47" t="s">
        <v>96</v>
      </c>
      <c r="B301" s="48">
        <v>11.0</v>
      </c>
      <c r="C301" s="55">
        <v>797.0</v>
      </c>
      <c r="D301" s="55">
        <v>797.0</v>
      </c>
      <c r="E301" s="55">
        <v>796.0</v>
      </c>
      <c r="F301" s="55">
        <v>795.0</v>
      </c>
      <c r="G301" s="55">
        <v>793.0</v>
      </c>
      <c r="H301" s="55">
        <v>791.0</v>
      </c>
      <c r="I301" s="55">
        <v>789.0</v>
      </c>
      <c r="J301" s="55">
        <v>785.0</v>
      </c>
      <c r="K301" s="55">
        <v>782.0</v>
      </c>
      <c r="L301" s="55">
        <v>778.0</v>
      </c>
      <c r="M301" s="55">
        <v>774.0</v>
      </c>
      <c r="N301" s="55">
        <v>769.0</v>
      </c>
      <c r="O301" s="55">
        <v>764.0</v>
      </c>
      <c r="P301" s="55">
        <v>759.0</v>
      </c>
      <c r="Q301" s="55">
        <v>754.0</v>
      </c>
      <c r="R301" s="55">
        <v>748.0</v>
      </c>
      <c r="S301" s="55">
        <v>742.0</v>
      </c>
      <c r="T301" s="55">
        <v>736.0</v>
      </c>
      <c r="U301" s="55">
        <v>730.0</v>
      </c>
      <c r="V301" s="55">
        <v>724.0</v>
      </c>
      <c r="W301" s="55">
        <v>718.0</v>
      </c>
      <c r="X301" s="55">
        <v>712.0</v>
      </c>
      <c r="Y301" s="55">
        <v>706.0</v>
      </c>
      <c r="Z301" s="55">
        <v>701.0</v>
      </c>
      <c r="AA301" s="55">
        <v>695.0</v>
      </c>
      <c r="AB301" s="55">
        <v>690.0</v>
      </c>
      <c r="AC301" s="55">
        <v>685.0</v>
      </c>
      <c r="AD301" s="55">
        <v>680.0</v>
      </c>
      <c r="AE301" s="55">
        <v>676.0</v>
      </c>
      <c r="AF301" s="55">
        <v>672.0</v>
      </c>
      <c r="AG301" s="55">
        <v>669.0</v>
      </c>
      <c r="AH301" s="55">
        <v>666.0</v>
      </c>
      <c r="AI301" s="55">
        <v>663.0</v>
      </c>
      <c r="AJ301" s="55">
        <v>661.0</v>
      </c>
      <c r="AK301" s="55">
        <v>660.0</v>
      </c>
      <c r="AL301" s="55">
        <v>659.0</v>
      </c>
      <c r="AN301" s="53" t="s">
        <v>397</v>
      </c>
      <c r="AO301" s="54">
        <v>13.0</v>
      </c>
    </row>
    <row r="302" ht="14.25" customHeight="1">
      <c r="A302" s="47" t="s">
        <v>96</v>
      </c>
      <c r="B302" s="48">
        <v>12.0</v>
      </c>
      <c r="C302" s="55">
        <v>802.0</v>
      </c>
      <c r="D302" s="55">
        <v>802.0</v>
      </c>
      <c r="E302" s="55">
        <v>801.0</v>
      </c>
      <c r="F302" s="55">
        <v>800.0</v>
      </c>
      <c r="G302" s="55">
        <v>798.0</v>
      </c>
      <c r="H302" s="55">
        <v>795.0</v>
      </c>
      <c r="I302" s="55">
        <v>793.0</v>
      </c>
      <c r="J302" s="55">
        <v>789.0</v>
      </c>
      <c r="K302" s="55">
        <v>786.0</v>
      </c>
      <c r="L302" s="55">
        <v>781.0</v>
      </c>
      <c r="M302" s="55">
        <v>777.0</v>
      </c>
      <c r="N302" s="55">
        <v>772.0</v>
      </c>
      <c r="O302" s="55">
        <v>766.0</v>
      </c>
      <c r="P302" s="55">
        <v>761.0</v>
      </c>
      <c r="Q302" s="55">
        <v>755.0</v>
      </c>
      <c r="R302" s="55">
        <v>749.0</v>
      </c>
      <c r="S302" s="55">
        <v>743.0</v>
      </c>
      <c r="T302" s="55">
        <v>736.0</v>
      </c>
      <c r="U302" s="55">
        <v>730.0</v>
      </c>
      <c r="V302" s="55">
        <v>723.0</v>
      </c>
      <c r="W302" s="55">
        <v>716.0</v>
      </c>
      <c r="X302" s="55">
        <v>710.0</v>
      </c>
      <c r="Y302" s="55">
        <v>704.0</v>
      </c>
      <c r="Z302" s="55">
        <v>697.0</v>
      </c>
      <c r="AA302" s="55">
        <v>691.0</v>
      </c>
      <c r="AB302" s="55">
        <v>685.0</v>
      </c>
      <c r="AC302" s="55">
        <v>680.0</v>
      </c>
      <c r="AD302" s="55">
        <v>675.0</v>
      </c>
      <c r="AE302" s="55">
        <v>670.0</v>
      </c>
      <c r="AF302" s="55">
        <v>666.0</v>
      </c>
      <c r="AG302" s="55">
        <v>662.0</v>
      </c>
      <c r="AH302" s="55">
        <v>659.0</v>
      </c>
      <c r="AI302" s="55">
        <v>657.0</v>
      </c>
      <c r="AJ302" s="55">
        <v>655.0</v>
      </c>
      <c r="AK302" s="55">
        <v>653.0</v>
      </c>
      <c r="AL302" s="55">
        <v>652.0</v>
      </c>
      <c r="AN302" s="53" t="s">
        <v>398</v>
      </c>
      <c r="AO302" s="54">
        <v>13.0</v>
      </c>
    </row>
    <row r="303" ht="14.25" customHeight="1">
      <c r="A303" s="47" t="s">
        <v>96</v>
      </c>
      <c r="B303" s="48">
        <v>13.0</v>
      </c>
      <c r="C303" s="55">
        <v>807.0</v>
      </c>
      <c r="D303" s="55">
        <v>806.0</v>
      </c>
      <c r="E303" s="55">
        <v>806.0</v>
      </c>
      <c r="F303" s="55">
        <v>804.0</v>
      </c>
      <c r="G303" s="55">
        <v>802.0</v>
      </c>
      <c r="H303" s="55">
        <v>800.0</v>
      </c>
      <c r="I303" s="55">
        <v>797.0</v>
      </c>
      <c r="J303" s="55">
        <v>793.0</v>
      </c>
      <c r="K303" s="55">
        <v>789.0</v>
      </c>
      <c r="L303" s="55">
        <v>785.0</v>
      </c>
      <c r="M303" s="55">
        <v>780.0</v>
      </c>
      <c r="N303" s="55">
        <v>774.0</v>
      </c>
      <c r="O303" s="55">
        <v>769.0</v>
      </c>
      <c r="P303" s="55">
        <v>762.0</v>
      </c>
      <c r="Q303" s="55">
        <v>756.0</v>
      </c>
      <c r="R303" s="55">
        <v>750.0</v>
      </c>
      <c r="S303" s="55">
        <v>743.0</v>
      </c>
      <c r="T303" s="55">
        <v>736.0</v>
      </c>
      <c r="U303" s="55">
        <v>729.0</v>
      </c>
      <c r="V303" s="55">
        <v>722.0</v>
      </c>
      <c r="W303" s="55">
        <v>715.0</v>
      </c>
      <c r="X303" s="55">
        <v>708.0</v>
      </c>
      <c r="Y303" s="55">
        <v>701.0</v>
      </c>
      <c r="Z303" s="55">
        <v>694.0</v>
      </c>
      <c r="AA303" s="55">
        <v>687.0</v>
      </c>
      <c r="AB303" s="55">
        <v>681.0</v>
      </c>
      <c r="AC303" s="55">
        <v>675.0</v>
      </c>
      <c r="AD303" s="55">
        <v>670.0</v>
      </c>
      <c r="AE303" s="55">
        <v>665.0</v>
      </c>
      <c r="AF303" s="55">
        <v>660.0</v>
      </c>
      <c r="AG303" s="55">
        <v>656.0</v>
      </c>
      <c r="AH303" s="55">
        <v>653.0</v>
      </c>
      <c r="AI303" s="55">
        <v>650.0</v>
      </c>
      <c r="AJ303" s="55">
        <v>648.0</v>
      </c>
      <c r="AK303" s="55">
        <v>646.0</v>
      </c>
      <c r="AL303" s="55">
        <v>645.0</v>
      </c>
      <c r="AN303" s="53" t="s">
        <v>399</v>
      </c>
      <c r="AO303" s="54">
        <v>13.0</v>
      </c>
    </row>
    <row r="304" ht="14.25" customHeight="1">
      <c r="A304" s="47" t="s">
        <v>96</v>
      </c>
      <c r="B304" s="48">
        <v>14.0</v>
      </c>
      <c r="C304" s="55">
        <v>811.0</v>
      </c>
      <c r="D304" s="55">
        <v>811.0</v>
      </c>
      <c r="E304" s="55">
        <v>810.0</v>
      </c>
      <c r="F304" s="55">
        <v>808.0</v>
      </c>
      <c r="G304" s="55">
        <v>806.0</v>
      </c>
      <c r="H304" s="55">
        <v>804.0</v>
      </c>
      <c r="I304" s="55">
        <v>800.0</v>
      </c>
      <c r="J304" s="55">
        <v>797.0</v>
      </c>
      <c r="K304" s="55">
        <v>792.0</v>
      </c>
      <c r="L304" s="55">
        <v>787.0</v>
      </c>
      <c r="M304" s="55">
        <v>782.0</v>
      </c>
      <c r="N304" s="55">
        <v>777.0</v>
      </c>
      <c r="O304" s="55">
        <v>770.0</v>
      </c>
      <c r="P304" s="55">
        <v>764.0</v>
      </c>
      <c r="Q304" s="55">
        <v>757.0</v>
      </c>
      <c r="R304" s="55">
        <v>750.0</v>
      </c>
      <c r="S304" s="55">
        <v>743.0</v>
      </c>
      <c r="T304" s="55">
        <v>736.0</v>
      </c>
      <c r="U304" s="55">
        <v>728.0</v>
      </c>
      <c r="V304" s="55">
        <v>720.0</v>
      </c>
      <c r="W304" s="55">
        <v>713.0</v>
      </c>
      <c r="X304" s="55">
        <v>705.0</v>
      </c>
      <c r="Y304" s="55">
        <v>698.0</v>
      </c>
      <c r="Z304" s="55">
        <v>690.0</v>
      </c>
      <c r="AA304" s="55">
        <v>683.0</v>
      </c>
      <c r="AB304" s="55">
        <v>677.0</v>
      </c>
      <c r="AC304" s="55">
        <v>670.0</v>
      </c>
      <c r="AD304" s="55">
        <v>664.0</v>
      </c>
      <c r="AE304" s="55">
        <v>659.0</v>
      </c>
      <c r="AF304" s="55">
        <v>654.0</v>
      </c>
      <c r="AG304" s="55">
        <v>650.0</v>
      </c>
      <c r="AH304" s="55">
        <v>646.0</v>
      </c>
      <c r="AI304" s="55">
        <v>643.0</v>
      </c>
      <c r="AJ304" s="55">
        <v>641.0</v>
      </c>
      <c r="AK304" s="55">
        <v>640.0</v>
      </c>
      <c r="AL304" s="55">
        <v>639.0</v>
      </c>
      <c r="AN304" s="53" t="s">
        <v>400</v>
      </c>
      <c r="AO304" s="54">
        <v>13.0</v>
      </c>
    </row>
    <row r="305" ht="14.25" customHeight="1">
      <c r="A305" s="47" t="s">
        <v>96</v>
      </c>
      <c r="B305" s="48">
        <v>15.0</v>
      </c>
      <c r="C305" s="55">
        <v>816.0</v>
      </c>
      <c r="D305" s="55">
        <v>815.0</v>
      </c>
      <c r="E305" s="55">
        <v>814.0</v>
      </c>
      <c r="F305" s="55">
        <v>813.0</v>
      </c>
      <c r="G305" s="55">
        <v>810.0</v>
      </c>
      <c r="H305" s="55">
        <v>808.0</v>
      </c>
      <c r="I305" s="55">
        <v>804.0</v>
      </c>
      <c r="J305" s="55">
        <v>800.0</v>
      </c>
      <c r="K305" s="55">
        <v>795.0</v>
      </c>
      <c r="L305" s="55">
        <v>790.0</v>
      </c>
      <c r="M305" s="55">
        <v>785.0</v>
      </c>
      <c r="N305" s="55">
        <v>779.0</v>
      </c>
      <c r="O305" s="55">
        <v>772.0</v>
      </c>
      <c r="P305" s="55">
        <v>765.0</v>
      </c>
      <c r="Q305" s="55">
        <v>758.0</v>
      </c>
      <c r="R305" s="55">
        <v>751.0</v>
      </c>
      <c r="S305" s="55">
        <v>743.0</v>
      </c>
      <c r="T305" s="55">
        <v>735.0</v>
      </c>
      <c r="U305" s="55">
        <v>727.0</v>
      </c>
      <c r="V305" s="55">
        <v>719.0</v>
      </c>
      <c r="W305" s="55">
        <v>711.0</v>
      </c>
      <c r="X305" s="55">
        <v>703.0</v>
      </c>
      <c r="Y305" s="55">
        <v>695.0</v>
      </c>
      <c r="Z305" s="55">
        <v>687.0</v>
      </c>
      <c r="AA305" s="55">
        <v>680.0</v>
      </c>
      <c r="AB305" s="55">
        <v>672.0</v>
      </c>
      <c r="AC305" s="55">
        <v>666.0</v>
      </c>
      <c r="AD305" s="55">
        <v>659.0</v>
      </c>
      <c r="AE305" s="55">
        <v>654.0</v>
      </c>
      <c r="AF305" s="55">
        <v>648.0</v>
      </c>
      <c r="AG305" s="55">
        <v>644.0</v>
      </c>
      <c r="AH305" s="55">
        <v>640.0</v>
      </c>
      <c r="AI305" s="55">
        <v>637.0</v>
      </c>
      <c r="AJ305" s="55">
        <v>635.0</v>
      </c>
      <c r="AK305" s="55">
        <v>633.0</v>
      </c>
      <c r="AL305" s="55">
        <v>632.0</v>
      </c>
      <c r="AN305" s="53" t="s">
        <v>401</v>
      </c>
      <c r="AO305" s="54">
        <v>13.0</v>
      </c>
    </row>
    <row r="306" ht="14.25" customHeight="1">
      <c r="A306" s="47" t="s">
        <v>96</v>
      </c>
      <c r="B306" s="48">
        <v>16.0</v>
      </c>
      <c r="C306" s="55">
        <v>820.0</v>
      </c>
      <c r="D306" s="55">
        <v>819.0</v>
      </c>
      <c r="E306" s="55">
        <v>818.0</v>
      </c>
      <c r="F306" s="55">
        <v>817.0</v>
      </c>
      <c r="G306" s="55">
        <v>814.0</v>
      </c>
      <c r="H306" s="55">
        <v>811.0</v>
      </c>
      <c r="I306" s="55">
        <v>808.0</v>
      </c>
      <c r="J306" s="55">
        <v>803.0</v>
      </c>
      <c r="K306" s="55">
        <v>798.0</v>
      </c>
      <c r="L306" s="55">
        <v>793.0</v>
      </c>
      <c r="M306" s="55">
        <v>787.0</v>
      </c>
      <c r="N306" s="55">
        <v>781.0</v>
      </c>
      <c r="O306" s="55">
        <v>774.0</v>
      </c>
      <c r="P306" s="55">
        <v>767.0</v>
      </c>
      <c r="Q306" s="55">
        <v>759.0</v>
      </c>
      <c r="R306" s="55">
        <v>751.0</v>
      </c>
      <c r="S306" s="55">
        <v>743.0</v>
      </c>
      <c r="T306" s="55">
        <v>735.0</v>
      </c>
      <c r="U306" s="55">
        <v>726.0</v>
      </c>
      <c r="V306" s="55">
        <v>718.0</v>
      </c>
      <c r="W306" s="55">
        <v>709.0</v>
      </c>
      <c r="X306" s="55">
        <v>701.0</v>
      </c>
      <c r="Y306" s="55">
        <v>692.0</v>
      </c>
      <c r="Z306" s="55">
        <v>684.0</v>
      </c>
      <c r="AA306" s="55">
        <v>676.0</v>
      </c>
      <c r="AB306" s="55">
        <v>668.0</v>
      </c>
      <c r="AC306" s="55">
        <v>661.0</v>
      </c>
      <c r="AD306" s="55">
        <v>654.0</v>
      </c>
      <c r="AE306" s="55">
        <v>648.0</v>
      </c>
      <c r="AF306" s="55">
        <v>642.0</v>
      </c>
      <c r="AG306" s="55">
        <v>638.0</v>
      </c>
      <c r="AH306" s="55">
        <v>634.0</v>
      </c>
      <c r="AI306" s="55">
        <v>631.0</v>
      </c>
      <c r="AJ306" s="55">
        <v>628.0</v>
      </c>
      <c r="AK306" s="55">
        <v>626.0</v>
      </c>
      <c r="AL306" s="55">
        <v>625.0</v>
      </c>
      <c r="AN306" s="53" t="s">
        <v>402</v>
      </c>
      <c r="AO306" s="54">
        <v>13.0</v>
      </c>
    </row>
    <row r="307" ht="14.25" customHeight="1">
      <c r="A307" s="47" t="s">
        <v>96</v>
      </c>
      <c r="B307" s="48">
        <v>17.0</v>
      </c>
      <c r="C307" s="55">
        <v>824.0</v>
      </c>
      <c r="D307" s="55">
        <v>823.0</v>
      </c>
      <c r="E307" s="55">
        <v>822.0</v>
      </c>
      <c r="F307" s="55">
        <v>820.0</v>
      </c>
      <c r="G307" s="55">
        <v>818.0</v>
      </c>
      <c r="H307" s="55">
        <v>815.0</v>
      </c>
      <c r="I307" s="55">
        <v>811.0</v>
      </c>
      <c r="J307" s="55">
        <v>806.0</v>
      </c>
      <c r="K307" s="55">
        <v>801.0</v>
      </c>
      <c r="L307" s="55">
        <v>796.0</v>
      </c>
      <c r="M307" s="55">
        <v>789.0</v>
      </c>
      <c r="N307" s="55">
        <v>783.0</v>
      </c>
      <c r="O307" s="55">
        <v>776.0</v>
      </c>
      <c r="P307" s="55">
        <v>768.0</v>
      </c>
      <c r="Q307" s="55">
        <v>760.0</v>
      </c>
      <c r="R307" s="55">
        <v>752.0</v>
      </c>
      <c r="S307" s="55">
        <v>743.0</v>
      </c>
      <c r="T307" s="55">
        <v>734.0</v>
      </c>
      <c r="U307" s="55">
        <v>725.0</v>
      </c>
      <c r="V307" s="55">
        <v>716.0</v>
      </c>
      <c r="W307" s="55">
        <v>707.0</v>
      </c>
      <c r="X307" s="55">
        <v>698.0</v>
      </c>
      <c r="Y307" s="55">
        <v>689.0</v>
      </c>
      <c r="Z307" s="55">
        <v>680.0</v>
      </c>
      <c r="AA307" s="55">
        <v>672.0</v>
      </c>
      <c r="AB307" s="55">
        <v>664.0</v>
      </c>
      <c r="AC307" s="55">
        <v>656.0</v>
      </c>
      <c r="AD307" s="55">
        <v>649.0</v>
      </c>
      <c r="AE307" s="55">
        <v>642.0</v>
      </c>
      <c r="AF307" s="55">
        <v>637.0</v>
      </c>
      <c r="AG307" s="55">
        <v>632.0</v>
      </c>
      <c r="AH307" s="55">
        <v>628.0</v>
      </c>
      <c r="AI307" s="55">
        <v>624.0</v>
      </c>
      <c r="AJ307" s="55">
        <v>622.0</v>
      </c>
      <c r="AK307" s="55">
        <v>620.0</v>
      </c>
      <c r="AL307" s="55">
        <v>618.0</v>
      </c>
      <c r="AN307" s="53" t="s">
        <v>403</v>
      </c>
      <c r="AO307" s="54">
        <v>13.0</v>
      </c>
    </row>
    <row r="308" ht="14.25" customHeight="1">
      <c r="A308" s="47" t="s">
        <v>96</v>
      </c>
      <c r="B308" s="48">
        <v>18.0</v>
      </c>
      <c r="C308" s="55">
        <v>827.0</v>
      </c>
      <c r="D308" s="55">
        <v>827.0</v>
      </c>
      <c r="E308" s="55">
        <v>826.0</v>
      </c>
      <c r="F308" s="55">
        <v>824.0</v>
      </c>
      <c r="G308" s="55">
        <v>821.0</v>
      </c>
      <c r="H308" s="55">
        <v>818.0</v>
      </c>
      <c r="I308" s="55">
        <v>814.0</v>
      </c>
      <c r="J308" s="55">
        <v>809.0</v>
      </c>
      <c r="K308" s="55">
        <v>804.0</v>
      </c>
      <c r="L308" s="55">
        <v>798.0</v>
      </c>
      <c r="M308" s="55">
        <v>792.0</v>
      </c>
      <c r="N308" s="55">
        <v>785.0</v>
      </c>
      <c r="O308" s="55">
        <v>777.0</v>
      </c>
      <c r="P308" s="55">
        <v>769.0</v>
      </c>
      <c r="Q308" s="55">
        <v>761.0</v>
      </c>
      <c r="R308" s="55">
        <v>752.0</v>
      </c>
      <c r="S308" s="55">
        <v>743.0</v>
      </c>
      <c r="T308" s="55">
        <v>734.0</v>
      </c>
      <c r="U308" s="55">
        <v>724.0</v>
      </c>
      <c r="V308" s="55">
        <v>715.0</v>
      </c>
      <c r="W308" s="55">
        <v>705.0</v>
      </c>
      <c r="X308" s="55">
        <v>696.0</v>
      </c>
      <c r="Y308" s="55">
        <v>686.0</v>
      </c>
      <c r="Z308" s="55">
        <v>677.0</v>
      </c>
      <c r="AA308" s="55">
        <v>668.0</v>
      </c>
      <c r="AB308" s="55">
        <v>659.0</v>
      </c>
      <c r="AC308" s="55">
        <v>651.0</v>
      </c>
      <c r="AD308" s="55">
        <v>644.0</v>
      </c>
      <c r="AE308" s="55">
        <v>637.0</v>
      </c>
      <c r="AF308" s="55">
        <v>631.0</v>
      </c>
      <c r="AG308" s="55">
        <v>626.0</v>
      </c>
      <c r="AH308" s="55">
        <v>621.0</v>
      </c>
      <c r="AI308" s="55">
        <v>618.0</v>
      </c>
      <c r="AJ308" s="55">
        <v>615.0</v>
      </c>
      <c r="AK308" s="55">
        <v>613.0</v>
      </c>
      <c r="AL308" s="55">
        <v>612.0</v>
      </c>
      <c r="AN308" s="53" t="s">
        <v>404</v>
      </c>
      <c r="AO308" s="54">
        <v>13.0</v>
      </c>
    </row>
    <row r="309" ht="14.25" customHeight="1">
      <c r="A309" s="47" t="s">
        <v>96</v>
      </c>
      <c r="B309" s="48">
        <v>19.0</v>
      </c>
      <c r="C309" s="55">
        <v>831.0</v>
      </c>
      <c r="D309" s="55">
        <v>831.0</v>
      </c>
      <c r="E309" s="55">
        <v>829.0</v>
      </c>
      <c r="F309" s="55">
        <v>828.0</v>
      </c>
      <c r="G309" s="55">
        <v>825.0</v>
      </c>
      <c r="H309" s="55">
        <v>821.0</v>
      </c>
      <c r="I309" s="55">
        <v>817.0</v>
      </c>
      <c r="J309" s="55">
        <v>812.0</v>
      </c>
      <c r="K309" s="55">
        <v>807.0</v>
      </c>
      <c r="L309" s="55">
        <v>801.0</v>
      </c>
      <c r="M309" s="55">
        <v>794.0</v>
      </c>
      <c r="N309" s="55">
        <v>786.0</v>
      </c>
      <c r="O309" s="55">
        <v>779.0</v>
      </c>
      <c r="P309" s="55">
        <v>770.0</v>
      </c>
      <c r="Q309" s="55">
        <v>761.0</v>
      </c>
      <c r="R309" s="55">
        <v>752.0</v>
      </c>
      <c r="S309" s="55">
        <v>743.0</v>
      </c>
      <c r="T309" s="55">
        <v>733.0</v>
      </c>
      <c r="U309" s="55">
        <v>723.0</v>
      </c>
      <c r="V309" s="55">
        <v>713.0</v>
      </c>
      <c r="W309" s="55">
        <v>703.0</v>
      </c>
      <c r="X309" s="55">
        <v>693.0</v>
      </c>
      <c r="Y309" s="55">
        <v>683.0</v>
      </c>
      <c r="Z309" s="55">
        <v>674.0</v>
      </c>
      <c r="AA309" s="55">
        <v>664.0</v>
      </c>
      <c r="AB309" s="55">
        <v>655.0</v>
      </c>
      <c r="AC309" s="55">
        <v>647.0</v>
      </c>
      <c r="AD309" s="55">
        <v>639.0</v>
      </c>
      <c r="AE309" s="55">
        <v>631.0</v>
      </c>
      <c r="AF309" s="55">
        <v>625.0</v>
      </c>
      <c r="AG309" s="55">
        <v>620.0</v>
      </c>
      <c r="AH309" s="55">
        <v>615.0</v>
      </c>
      <c r="AI309" s="55">
        <v>611.0</v>
      </c>
      <c r="AJ309" s="55">
        <v>608.0</v>
      </c>
      <c r="AK309" s="55">
        <v>606.0</v>
      </c>
      <c r="AL309" s="55">
        <v>605.0</v>
      </c>
      <c r="AN309" s="53" t="s">
        <v>405</v>
      </c>
      <c r="AO309" s="54">
        <v>1.0</v>
      </c>
    </row>
    <row r="310" ht="14.25" customHeight="1">
      <c r="A310" s="47" t="s">
        <v>96</v>
      </c>
      <c r="B310" s="48">
        <v>20.0</v>
      </c>
      <c r="C310" s="55">
        <v>835.0</v>
      </c>
      <c r="D310" s="55">
        <v>834.0</v>
      </c>
      <c r="E310" s="55">
        <v>833.0</v>
      </c>
      <c r="F310" s="55">
        <v>831.0</v>
      </c>
      <c r="G310" s="55">
        <v>828.0</v>
      </c>
      <c r="H310" s="55">
        <v>824.0</v>
      </c>
      <c r="I310" s="55">
        <v>820.0</v>
      </c>
      <c r="J310" s="55">
        <v>815.0</v>
      </c>
      <c r="K310" s="55">
        <v>809.0</v>
      </c>
      <c r="L310" s="55">
        <v>803.0</v>
      </c>
      <c r="M310" s="55">
        <v>796.0</v>
      </c>
      <c r="N310" s="55">
        <v>788.0</v>
      </c>
      <c r="O310" s="55">
        <v>780.0</v>
      </c>
      <c r="P310" s="55">
        <v>771.0</v>
      </c>
      <c r="Q310" s="55">
        <v>762.0</v>
      </c>
      <c r="R310" s="55">
        <v>753.0</v>
      </c>
      <c r="S310" s="55">
        <v>743.0</v>
      </c>
      <c r="T310" s="55">
        <v>733.0</v>
      </c>
      <c r="U310" s="55">
        <v>722.0</v>
      </c>
      <c r="V310" s="55">
        <v>712.0</v>
      </c>
      <c r="W310" s="55">
        <v>701.0</v>
      </c>
      <c r="X310" s="55">
        <v>691.0</v>
      </c>
      <c r="Y310" s="55">
        <v>680.0</v>
      </c>
      <c r="Z310" s="55">
        <v>670.0</v>
      </c>
      <c r="AA310" s="55">
        <v>660.0</v>
      </c>
      <c r="AB310" s="55">
        <v>651.0</v>
      </c>
      <c r="AC310" s="55">
        <v>642.0</v>
      </c>
      <c r="AD310" s="55">
        <v>634.0</v>
      </c>
      <c r="AE310" s="55">
        <v>626.0</v>
      </c>
      <c r="AF310" s="55">
        <v>620.0</v>
      </c>
      <c r="AG310" s="55">
        <v>614.0</v>
      </c>
      <c r="AH310" s="55">
        <v>609.0</v>
      </c>
      <c r="AI310" s="55">
        <v>605.0</v>
      </c>
      <c r="AJ310" s="55">
        <v>602.0</v>
      </c>
      <c r="AK310" s="55">
        <v>600.0</v>
      </c>
      <c r="AL310" s="55">
        <v>598.0</v>
      </c>
      <c r="AN310" s="53" t="s">
        <v>406</v>
      </c>
      <c r="AO310" s="54">
        <v>1.0</v>
      </c>
    </row>
    <row r="311" ht="14.25" customHeight="1">
      <c r="A311" s="47" t="s">
        <v>96</v>
      </c>
      <c r="B311" s="48">
        <v>21.0</v>
      </c>
      <c r="C311" s="55">
        <v>838.0</v>
      </c>
      <c r="D311" s="55">
        <v>837.0</v>
      </c>
      <c r="E311" s="55">
        <v>836.0</v>
      </c>
      <c r="F311" s="55">
        <v>834.0</v>
      </c>
      <c r="G311" s="55">
        <v>831.0</v>
      </c>
      <c r="H311" s="55">
        <v>827.0</v>
      </c>
      <c r="I311" s="55">
        <v>823.0</v>
      </c>
      <c r="J311" s="55">
        <v>818.0</v>
      </c>
      <c r="K311" s="55">
        <v>812.0</v>
      </c>
      <c r="L311" s="55">
        <v>805.0</v>
      </c>
      <c r="M311" s="55">
        <v>797.0</v>
      </c>
      <c r="N311" s="55">
        <v>790.0</v>
      </c>
      <c r="O311" s="55">
        <v>781.0</v>
      </c>
      <c r="P311" s="55">
        <v>772.0</v>
      </c>
      <c r="Q311" s="55">
        <v>762.0</v>
      </c>
      <c r="R311" s="55">
        <v>753.0</v>
      </c>
      <c r="S311" s="55">
        <v>742.0</v>
      </c>
      <c r="T311" s="55">
        <v>732.0</v>
      </c>
      <c r="U311" s="55">
        <v>721.0</v>
      </c>
      <c r="V311" s="55">
        <v>710.0</v>
      </c>
      <c r="W311" s="55">
        <v>699.0</v>
      </c>
      <c r="X311" s="55">
        <v>688.0</v>
      </c>
      <c r="Y311" s="55">
        <v>678.0</v>
      </c>
      <c r="Z311" s="55">
        <v>667.0</v>
      </c>
      <c r="AA311" s="55">
        <v>657.0</v>
      </c>
      <c r="AB311" s="55">
        <v>647.0</v>
      </c>
      <c r="AC311" s="55">
        <v>637.0</v>
      </c>
      <c r="AD311" s="55">
        <v>628.0</v>
      </c>
      <c r="AE311" s="55">
        <v>621.0</v>
      </c>
      <c r="AF311" s="55">
        <v>614.0</v>
      </c>
      <c r="AG311" s="55">
        <v>608.0</v>
      </c>
      <c r="AH311" s="55">
        <v>603.0</v>
      </c>
      <c r="AI311" s="55">
        <v>599.0</v>
      </c>
      <c r="AJ311" s="55">
        <v>595.0</v>
      </c>
      <c r="AK311" s="55">
        <v>593.0</v>
      </c>
      <c r="AL311" s="55">
        <v>591.0</v>
      </c>
      <c r="AN311" s="53" t="s">
        <v>407</v>
      </c>
      <c r="AO311" s="54" t="s">
        <v>96</v>
      </c>
    </row>
    <row r="312" ht="14.25" customHeight="1">
      <c r="A312" s="47" t="s">
        <v>96</v>
      </c>
      <c r="B312" s="48">
        <v>22.0</v>
      </c>
      <c r="C312" s="55">
        <v>841.0</v>
      </c>
      <c r="D312" s="55">
        <v>841.0</v>
      </c>
      <c r="E312" s="55">
        <v>839.0</v>
      </c>
      <c r="F312" s="55">
        <v>837.0</v>
      </c>
      <c r="G312" s="55">
        <v>834.0</v>
      </c>
      <c r="H312" s="55">
        <v>830.0</v>
      </c>
      <c r="I312" s="55">
        <v>825.0</v>
      </c>
      <c r="J312" s="55">
        <v>820.0</v>
      </c>
      <c r="K312" s="55">
        <v>814.0</v>
      </c>
      <c r="L312" s="55">
        <v>807.0</v>
      </c>
      <c r="M312" s="55">
        <v>799.0</v>
      </c>
      <c r="N312" s="55">
        <v>791.0</v>
      </c>
      <c r="O312" s="55">
        <v>782.0</v>
      </c>
      <c r="P312" s="55">
        <v>773.0</v>
      </c>
      <c r="Q312" s="55">
        <v>763.0</v>
      </c>
      <c r="R312" s="55">
        <v>752.0</v>
      </c>
      <c r="S312" s="55">
        <v>742.0</v>
      </c>
      <c r="T312" s="55">
        <v>731.0</v>
      </c>
      <c r="U312" s="55">
        <v>720.0</v>
      </c>
      <c r="V312" s="55">
        <v>709.0</v>
      </c>
      <c r="W312" s="55">
        <v>697.0</v>
      </c>
      <c r="X312" s="55">
        <v>686.0</v>
      </c>
      <c r="Y312" s="55">
        <v>675.0</v>
      </c>
      <c r="Z312" s="55">
        <v>663.0</v>
      </c>
      <c r="AA312" s="55">
        <v>653.0</v>
      </c>
      <c r="AB312" s="55">
        <v>642.0</v>
      </c>
      <c r="AC312" s="55">
        <v>632.0</v>
      </c>
      <c r="AD312" s="55">
        <v>623.0</v>
      </c>
      <c r="AE312" s="55">
        <v>615.0</v>
      </c>
      <c r="AF312" s="55">
        <v>608.0</v>
      </c>
      <c r="AG312" s="55">
        <v>602.0</v>
      </c>
      <c r="AH312" s="55">
        <v>596.0</v>
      </c>
      <c r="AI312" s="55">
        <v>592.0</v>
      </c>
      <c r="AJ312" s="55">
        <v>588.0</v>
      </c>
      <c r="AK312" s="55">
        <v>586.0</v>
      </c>
      <c r="AL312" s="55">
        <v>584.0</v>
      </c>
      <c r="AN312" s="53" t="s">
        <v>408</v>
      </c>
      <c r="AO312" s="54">
        <v>6.0</v>
      </c>
    </row>
    <row r="313" ht="14.25" customHeight="1">
      <c r="A313" s="47" t="s">
        <v>96</v>
      </c>
      <c r="B313" s="48">
        <v>23.0</v>
      </c>
      <c r="C313" s="55">
        <v>844.0</v>
      </c>
      <c r="D313" s="55">
        <v>843.0</v>
      </c>
      <c r="E313" s="55">
        <v>842.0</v>
      </c>
      <c r="F313" s="55">
        <v>840.0</v>
      </c>
      <c r="G313" s="55">
        <v>837.0</v>
      </c>
      <c r="H313" s="55">
        <v>833.0</v>
      </c>
      <c r="I313" s="55">
        <v>828.0</v>
      </c>
      <c r="J313" s="55">
        <v>822.0</v>
      </c>
      <c r="K313" s="55">
        <v>816.0</v>
      </c>
      <c r="L313" s="55">
        <v>809.0</v>
      </c>
      <c r="M313" s="55">
        <v>801.0</v>
      </c>
      <c r="N313" s="55">
        <v>792.0</v>
      </c>
      <c r="O313" s="55">
        <v>783.0</v>
      </c>
      <c r="P313" s="55">
        <v>773.0</v>
      </c>
      <c r="Q313" s="55">
        <v>763.0</v>
      </c>
      <c r="R313" s="55">
        <v>752.0</v>
      </c>
      <c r="S313" s="55">
        <v>741.0</v>
      </c>
      <c r="T313" s="55">
        <v>730.0</v>
      </c>
      <c r="U313" s="55">
        <v>719.0</v>
      </c>
      <c r="V313" s="55">
        <v>707.0</v>
      </c>
      <c r="W313" s="55">
        <v>695.0</v>
      </c>
      <c r="X313" s="55">
        <v>683.0</v>
      </c>
      <c r="Y313" s="55">
        <v>672.0</v>
      </c>
      <c r="Z313" s="55">
        <v>660.0</v>
      </c>
      <c r="AA313" s="55">
        <v>649.0</v>
      </c>
      <c r="AB313" s="55">
        <v>638.0</v>
      </c>
      <c r="AC313" s="55">
        <v>628.0</v>
      </c>
      <c r="AD313" s="55">
        <v>618.0</v>
      </c>
      <c r="AE313" s="55">
        <v>610.0</v>
      </c>
      <c r="AF313" s="55">
        <v>602.0</v>
      </c>
      <c r="AG313" s="55">
        <v>596.0</v>
      </c>
      <c r="AH313" s="55">
        <v>590.0</v>
      </c>
      <c r="AI313" s="55">
        <v>585.0</v>
      </c>
      <c r="AJ313" s="55">
        <v>582.0</v>
      </c>
      <c r="AK313" s="55">
        <v>579.0</v>
      </c>
      <c r="AL313" s="55">
        <v>577.0</v>
      </c>
      <c r="AN313" s="53" t="s">
        <v>409</v>
      </c>
      <c r="AO313" s="54">
        <v>6.0</v>
      </c>
    </row>
    <row r="314" ht="14.25" customHeight="1">
      <c r="A314" s="47" t="s">
        <v>96</v>
      </c>
      <c r="B314" s="48">
        <v>24.0</v>
      </c>
      <c r="C314" s="55">
        <v>847.0</v>
      </c>
      <c r="D314" s="55">
        <v>846.0</v>
      </c>
      <c r="E314" s="55">
        <v>845.0</v>
      </c>
      <c r="F314" s="55">
        <v>842.0</v>
      </c>
      <c r="G314" s="55">
        <v>839.0</v>
      </c>
      <c r="H314" s="55">
        <v>835.0</v>
      </c>
      <c r="I314" s="55">
        <v>830.0</v>
      </c>
      <c r="J314" s="55">
        <v>824.0</v>
      </c>
      <c r="K314" s="55">
        <v>818.0</v>
      </c>
      <c r="L314" s="55">
        <v>810.0</v>
      </c>
      <c r="M314" s="55">
        <v>802.0</v>
      </c>
      <c r="N314" s="55">
        <v>793.0</v>
      </c>
      <c r="O314" s="55">
        <v>784.0</v>
      </c>
      <c r="P314" s="55">
        <v>774.0</v>
      </c>
      <c r="Q314" s="55">
        <v>763.0</v>
      </c>
      <c r="R314" s="55">
        <v>752.0</v>
      </c>
      <c r="S314" s="55">
        <v>741.0</v>
      </c>
      <c r="T314" s="55">
        <v>729.0</v>
      </c>
      <c r="U314" s="55">
        <v>717.0</v>
      </c>
      <c r="V314" s="55">
        <v>705.0</v>
      </c>
      <c r="W314" s="55">
        <v>693.0</v>
      </c>
      <c r="X314" s="55">
        <v>681.0</v>
      </c>
      <c r="Y314" s="55">
        <v>669.0</v>
      </c>
      <c r="Z314" s="55">
        <v>657.0</v>
      </c>
      <c r="AA314" s="55">
        <v>645.0</v>
      </c>
      <c r="AB314" s="55">
        <v>634.0</v>
      </c>
      <c r="AC314" s="55">
        <v>623.0</v>
      </c>
      <c r="AD314" s="55">
        <v>613.0</v>
      </c>
      <c r="AE314" s="55">
        <v>604.0</v>
      </c>
      <c r="AF314" s="55">
        <v>597.0</v>
      </c>
      <c r="AG314" s="55">
        <v>590.0</v>
      </c>
      <c r="AH314" s="55">
        <v>584.0</v>
      </c>
      <c r="AI314" s="55">
        <v>579.0</v>
      </c>
      <c r="AJ314" s="55">
        <v>575.0</v>
      </c>
      <c r="AK314" s="55">
        <v>572.0</v>
      </c>
      <c r="AL314" s="55">
        <v>571.0</v>
      </c>
      <c r="AN314" s="53" t="s">
        <v>410</v>
      </c>
      <c r="AO314" s="54">
        <v>6.0</v>
      </c>
    </row>
    <row r="315" ht="14.25" customHeight="1">
      <c r="A315" s="47" t="s">
        <v>96</v>
      </c>
      <c r="B315" s="48">
        <v>25.0</v>
      </c>
      <c r="C315" s="55">
        <v>849.0</v>
      </c>
      <c r="D315" s="55">
        <v>849.0</v>
      </c>
      <c r="E315" s="55">
        <v>847.0</v>
      </c>
      <c r="F315" s="55">
        <v>845.0</v>
      </c>
      <c r="G315" s="55">
        <v>842.0</v>
      </c>
      <c r="H315" s="55">
        <v>837.0</v>
      </c>
      <c r="I315" s="55">
        <v>832.0</v>
      </c>
      <c r="J315" s="55">
        <v>826.0</v>
      </c>
      <c r="K315" s="55">
        <v>819.0</v>
      </c>
      <c r="L315" s="55">
        <v>812.0</v>
      </c>
      <c r="M315" s="55">
        <v>803.0</v>
      </c>
      <c r="N315" s="55">
        <v>794.0</v>
      </c>
      <c r="O315" s="55">
        <v>784.0</v>
      </c>
      <c r="P315" s="55">
        <v>774.0</v>
      </c>
      <c r="Q315" s="55">
        <v>763.0</v>
      </c>
      <c r="R315" s="55">
        <v>752.0</v>
      </c>
      <c r="S315" s="55">
        <v>740.0</v>
      </c>
      <c r="T315" s="55">
        <v>728.0</v>
      </c>
      <c r="U315" s="55">
        <v>716.0</v>
      </c>
      <c r="V315" s="55">
        <v>703.0</v>
      </c>
      <c r="W315" s="55">
        <v>691.0</v>
      </c>
      <c r="X315" s="55">
        <v>678.0</v>
      </c>
      <c r="Y315" s="55">
        <v>666.0</v>
      </c>
      <c r="Z315" s="55">
        <v>653.0</v>
      </c>
      <c r="AA315" s="55">
        <v>641.0</v>
      </c>
      <c r="AB315" s="55">
        <v>630.0</v>
      </c>
      <c r="AC315" s="55">
        <v>619.0</v>
      </c>
      <c r="AD315" s="55">
        <v>608.0</v>
      </c>
      <c r="AE315" s="55">
        <v>599.0</v>
      </c>
      <c r="AF315" s="55">
        <v>591.0</v>
      </c>
      <c r="AG315" s="55">
        <v>584.0</v>
      </c>
      <c r="AH315" s="55">
        <v>578.0</v>
      </c>
      <c r="AI315" s="55">
        <v>572.0</v>
      </c>
      <c r="AJ315" s="55">
        <v>568.0</v>
      </c>
      <c r="AK315" s="55">
        <v>566.0</v>
      </c>
      <c r="AL315" s="55">
        <v>564.0</v>
      </c>
      <c r="AN315" s="53" t="s">
        <v>411</v>
      </c>
      <c r="AO315" s="54">
        <v>6.0</v>
      </c>
    </row>
    <row r="316" ht="14.25" customHeight="1">
      <c r="A316" s="47" t="s">
        <v>96</v>
      </c>
      <c r="B316" s="48">
        <v>26.0</v>
      </c>
      <c r="C316" s="55">
        <v>852.0</v>
      </c>
      <c r="D316" s="55">
        <v>851.0</v>
      </c>
      <c r="E316" s="55">
        <v>850.0</v>
      </c>
      <c r="F316" s="55">
        <v>847.0</v>
      </c>
      <c r="G316" s="55">
        <v>844.0</v>
      </c>
      <c r="H316" s="55">
        <v>839.0</v>
      </c>
      <c r="I316" s="55">
        <v>834.0</v>
      </c>
      <c r="J316" s="55">
        <v>828.0</v>
      </c>
      <c r="K316" s="55">
        <v>821.0</v>
      </c>
      <c r="L316" s="55">
        <v>813.0</v>
      </c>
      <c r="M316" s="55">
        <v>804.0</v>
      </c>
      <c r="N316" s="55">
        <v>795.0</v>
      </c>
      <c r="O316" s="55">
        <v>785.0</v>
      </c>
      <c r="P316" s="55">
        <v>774.0</v>
      </c>
      <c r="Q316" s="55">
        <v>763.0</v>
      </c>
      <c r="R316" s="55">
        <v>752.0</v>
      </c>
      <c r="S316" s="55">
        <v>739.0</v>
      </c>
      <c r="T316" s="55">
        <v>727.0</v>
      </c>
      <c r="U316" s="55">
        <v>714.0</v>
      </c>
      <c r="V316" s="55">
        <v>702.0</v>
      </c>
      <c r="W316" s="55">
        <v>689.0</v>
      </c>
      <c r="X316" s="55">
        <v>676.0</v>
      </c>
      <c r="Y316" s="55">
        <v>663.0</v>
      </c>
      <c r="Z316" s="55">
        <v>650.0</v>
      </c>
      <c r="AA316" s="55">
        <v>637.0</v>
      </c>
      <c r="AB316" s="55">
        <v>625.0</v>
      </c>
      <c r="AC316" s="55">
        <v>614.0</v>
      </c>
      <c r="AD316" s="55">
        <v>603.0</v>
      </c>
      <c r="AE316" s="55">
        <v>594.0</v>
      </c>
      <c r="AF316" s="55">
        <v>585.0</v>
      </c>
      <c r="AG316" s="55">
        <v>578.0</v>
      </c>
      <c r="AH316" s="55">
        <v>571.0</v>
      </c>
      <c r="AI316" s="55">
        <v>566.0</v>
      </c>
      <c r="AJ316" s="55">
        <v>562.0</v>
      </c>
      <c r="AK316" s="55">
        <v>559.0</v>
      </c>
      <c r="AL316" s="55">
        <v>557.0</v>
      </c>
      <c r="AN316" s="53" t="s">
        <v>412</v>
      </c>
      <c r="AO316" s="54">
        <v>1.0</v>
      </c>
    </row>
    <row r="317" ht="14.25" customHeight="1">
      <c r="A317" s="47" t="s">
        <v>96</v>
      </c>
      <c r="B317" s="48">
        <v>27.0</v>
      </c>
      <c r="C317" s="55">
        <v>854.0</v>
      </c>
      <c r="D317" s="55">
        <v>853.0</v>
      </c>
      <c r="E317" s="55">
        <v>852.0</v>
      </c>
      <c r="F317" s="55">
        <v>849.0</v>
      </c>
      <c r="G317" s="55">
        <v>846.0</v>
      </c>
      <c r="H317" s="55">
        <v>841.0</v>
      </c>
      <c r="I317" s="55">
        <v>836.0</v>
      </c>
      <c r="J317" s="55">
        <v>830.0</v>
      </c>
      <c r="K317" s="55">
        <v>822.0</v>
      </c>
      <c r="L317" s="55">
        <v>814.0</v>
      </c>
      <c r="M317" s="55">
        <v>805.0</v>
      </c>
      <c r="N317" s="55">
        <v>796.0</v>
      </c>
      <c r="O317" s="55">
        <v>785.0</v>
      </c>
      <c r="P317" s="55">
        <v>774.0</v>
      </c>
      <c r="Q317" s="55">
        <v>763.0</v>
      </c>
      <c r="R317" s="55">
        <v>751.0</v>
      </c>
      <c r="S317" s="55">
        <v>738.0</v>
      </c>
      <c r="T317" s="55">
        <v>726.0</v>
      </c>
      <c r="U317" s="55">
        <v>713.0</v>
      </c>
      <c r="V317" s="55">
        <v>700.0</v>
      </c>
      <c r="W317" s="55">
        <v>686.0</v>
      </c>
      <c r="X317" s="55">
        <v>673.0</v>
      </c>
      <c r="Y317" s="55">
        <v>660.0</v>
      </c>
      <c r="Z317" s="55">
        <v>647.0</v>
      </c>
      <c r="AA317" s="55">
        <v>634.0</v>
      </c>
      <c r="AB317" s="55">
        <v>621.0</v>
      </c>
      <c r="AC317" s="55">
        <v>609.0</v>
      </c>
      <c r="AD317" s="55">
        <v>598.0</v>
      </c>
      <c r="AE317" s="55">
        <v>588.0</v>
      </c>
      <c r="AF317" s="55">
        <v>579.0</v>
      </c>
      <c r="AG317" s="55">
        <v>572.0</v>
      </c>
      <c r="AH317" s="55">
        <v>565.0</v>
      </c>
      <c r="AI317" s="55">
        <v>559.0</v>
      </c>
      <c r="AJ317" s="55">
        <v>555.0</v>
      </c>
      <c r="AK317" s="55">
        <v>552.0</v>
      </c>
      <c r="AL317" s="55">
        <v>550.0</v>
      </c>
      <c r="AN317" s="53" t="s">
        <v>413</v>
      </c>
      <c r="AO317" s="54">
        <v>1.0</v>
      </c>
    </row>
    <row r="318" ht="14.25" customHeight="1">
      <c r="A318" s="47" t="s">
        <v>96</v>
      </c>
      <c r="B318" s="48">
        <v>28.0</v>
      </c>
      <c r="C318" s="55">
        <v>856.0</v>
      </c>
      <c r="D318" s="55">
        <v>855.0</v>
      </c>
      <c r="E318" s="55">
        <v>854.0</v>
      </c>
      <c r="F318" s="55">
        <v>851.0</v>
      </c>
      <c r="G318" s="55">
        <v>848.0</v>
      </c>
      <c r="H318" s="55">
        <v>843.0</v>
      </c>
      <c r="I318" s="55">
        <v>837.0</v>
      </c>
      <c r="J318" s="55">
        <v>831.0</v>
      </c>
      <c r="K318" s="55">
        <v>823.0</v>
      </c>
      <c r="L318" s="55">
        <v>815.0</v>
      </c>
      <c r="M318" s="55">
        <v>806.0</v>
      </c>
      <c r="N318" s="55">
        <v>796.0</v>
      </c>
      <c r="O318" s="55">
        <v>785.0</v>
      </c>
      <c r="P318" s="55">
        <v>774.0</v>
      </c>
      <c r="Q318" s="55">
        <v>763.0</v>
      </c>
      <c r="R318" s="55">
        <v>750.0</v>
      </c>
      <c r="S318" s="55">
        <v>738.0</v>
      </c>
      <c r="T318" s="55">
        <v>725.0</v>
      </c>
      <c r="U318" s="55">
        <v>711.0</v>
      </c>
      <c r="V318" s="55">
        <v>698.0</v>
      </c>
      <c r="W318" s="55">
        <v>684.0</v>
      </c>
      <c r="X318" s="55">
        <v>670.0</v>
      </c>
      <c r="Y318" s="55">
        <v>657.0</v>
      </c>
      <c r="Z318" s="55">
        <v>643.0</v>
      </c>
      <c r="AA318" s="55">
        <v>630.0</v>
      </c>
      <c r="AB318" s="55">
        <v>617.0</v>
      </c>
      <c r="AC318" s="55">
        <v>605.0</v>
      </c>
      <c r="AD318" s="55">
        <v>593.0</v>
      </c>
      <c r="AE318" s="55">
        <v>583.0</v>
      </c>
      <c r="AF318" s="55">
        <v>574.0</v>
      </c>
      <c r="AG318" s="55">
        <v>566.0</v>
      </c>
      <c r="AH318" s="55">
        <v>559.0</v>
      </c>
      <c r="AI318" s="55">
        <v>553.0</v>
      </c>
      <c r="AJ318" s="55">
        <v>549.0</v>
      </c>
      <c r="AK318" s="55">
        <v>545.0</v>
      </c>
      <c r="AL318" s="55">
        <v>544.0</v>
      </c>
      <c r="AN318" s="53" t="s">
        <v>413</v>
      </c>
      <c r="AO318" s="54" t="s">
        <v>94</v>
      </c>
    </row>
    <row r="319" ht="14.25" customHeight="1">
      <c r="A319" s="47" t="s">
        <v>96</v>
      </c>
      <c r="B319" s="48">
        <v>29.0</v>
      </c>
      <c r="C319" s="55">
        <v>858.0</v>
      </c>
      <c r="D319" s="55">
        <v>857.0</v>
      </c>
      <c r="E319" s="55">
        <v>856.0</v>
      </c>
      <c r="F319" s="55">
        <v>853.0</v>
      </c>
      <c r="G319" s="55">
        <v>849.0</v>
      </c>
      <c r="H319" s="55">
        <v>845.0</v>
      </c>
      <c r="I319" s="55">
        <v>839.0</v>
      </c>
      <c r="J319" s="55">
        <v>832.0</v>
      </c>
      <c r="K319" s="55">
        <v>825.0</v>
      </c>
      <c r="L319" s="55">
        <v>816.0</v>
      </c>
      <c r="M319" s="55">
        <v>807.0</v>
      </c>
      <c r="N319" s="55">
        <v>797.0</v>
      </c>
      <c r="O319" s="55">
        <v>786.0</v>
      </c>
      <c r="P319" s="55">
        <v>774.0</v>
      </c>
      <c r="Q319" s="55">
        <v>762.0</v>
      </c>
      <c r="R319" s="55">
        <v>750.0</v>
      </c>
      <c r="S319" s="55">
        <v>737.0</v>
      </c>
      <c r="T319" s="55">
        <v>723.0</v>
      </c>
      <c r="U319" s="55">
        <v>710.0</v>
      </c>
      <c r="V319" s="55">
        <v>696.0</v>
      </c>
      <c r="W319" s="55">
        <v>682.0</v>
      </c>
      <c r="X319" s="55">
        <v>668.0</v>
      </c>
      <c r="Y319" s="55">
        <v>654.0</v>
      </c>
      <c r="Z319" s="55">
        <v>640.0</v>
      </c>
      <c r="AA319" s="55">
        <v>626.0</v>
      </c>
      <c r="AB319" s="55">
        <v>613.0</v>
      </c>
      <c r="AC319" s="55">
        <v>600.0</v>
      </c>
      <c r="AD319" s="55">
        <v>588.0</v>
      </c>
      <c r="AE319" s="55">
        <v>578.0</v>
      </c>
      <c r="AF319" s="55">
        <v>568.0</v>
      </c>
      <c r="AG319" s="55">
        <v>560.0</v>
      </c>
      <c r="AH319" s="55">
        <v>553.0</v>
      </c>
      <c r="AI319" s="55">
        <v>547.0</v>
      </c>
      <c r="AJ319" s="55">
        <v>542.0</v>
      </c>
      <c r="AK319" s="55">
        <v>539.0</v>
      </c>
      <c r="AL319" s="55">
        <v>537.0</v>
      </c>
      <c r="AN319" s="53" t="s">
        <v>414</v>
      </c>
      <c r="AO319" s="54">
        <v>1.0</v>
      </c>
    </row>
    <row r="320" ht="14.25" customHeight="1">
      <c r="A320" s="47" t="s">
        <v>96</v>
      </c>
      <c r="B320" s="48">
        <v>30.0</v>
      </c>
      <c r="C320" s="55">
        <v>859.0</v>
      </c>
      <c r="D320" s="55">
        <v>859.0</v>
      </c>
      <c r="E320" s="55">
        <v>857.0</v>
      </c>
      <c r="F320" s="55">
        <v>855.0</v>
      </c>
      <c r="G320" s="55">
        <v>851.0</v>
      </c>
      <c r="H320" s="55">
        <v>846.0</v>
      </c>
      <c r="I320" s="55">
        <v>840.0</v>
      </c>
      <c r="J320" s="55">
        <v>833.0</v>
      </c>
      <c r="K320" s="55">
        <v>825.0</v>
      </c>
      <c r="L320" s="55">
        <v>817.0</v>
      </c>
      <c r="M320" s="55">
        <v>807.0</v>
      </c>
      <c r="N320" s="55">
        <v>797.0</v>
      </c>
      <c r="O320" s="55">
        <v>786.0</v>
      </c>
      <c r="P320" s="55">
        <v>774.0</v>
      </c>
      <c r="Q320" s="55">
        <v>762.0</v>
      </c>
      <c r="R320" s="55">
        <v>749.0</v>
      </c>
      <c r="S320" s="55">
        <v>735.0</v>
      </c>
      <c r="T320" s="55">
        <v>722.0</v>
      </c>
      <c r="U320" s="55">
        <v>708.0</v>
      </c>
      <c r="V320" s="55">
        <v>694.0</v>
      </c>
      <c r="W320" s="55">
        <v>679.0</v>
      </c>
      <c r="X320" s="55">
        <v>665.0</v>
      </c>
      <c r="Y320" s="55">
        <v>650.0</v>
      </c>
      <c r="Z320" s="55">
        <v>636.0</v>
      </c>
      <c r="AA320" s="55">
        <v>622.0</v>
      </c>
      <c r="AB320" s="55">
        <v>609.0</v>
      </c>
      <c r="AC320" s="55">
        <v>596.0</v>
      </c>
      <c r="AD320" s="55">
        <v>584.0</v>
      </c>
      <c r="AE320" s="55">
        <v>572.0</v>
      </c>
      <c r="AF320" s="55">
        <v>563.0</v>
      </c>
      <c r="AG320" s="55">
        <v>554.0</v>
      </c>
      <c r="AH320" s="55">
        <v>546.0</v>
      </c>
      <c r="AI320" s="55">
        <v>540.0</v>
      </c>
      <c r="AJ320" s="55">
        <v>536.0</v>
      </c>
      <c r="AK320" s="55">
        <v>533.0</v>
      </c>
      <c r="AL320" s="55">
        <v>530.0</v>
      </c>
      <c r="AN320" s="53" t="s">
        <v>415</v>
      </c>
      <c r="AO320" s="54">
        <v>3.0</v>
      </c>
    </row>
    <row r="321" ht="14.25" customHeight="1">
      <c r="A321" s="47" t="s">
        <v>96</v>
      </c>
      <c r="B321" s="48">
        <v>31.0</v>
      </c>
      <c r="C321" s="55">
        <v>861.0</v>
      </c>
      <c r="D321" s="55">
        <v>860.0</v>
      </c>
      <c r="E321" s="55">
        <v>859.0</v>
      </c>
      <c r="F321" s="55">
        <v>856.0</v>
      </c>
      <c r="G321" s="55">
        <v>852.0</v>
      </c>
      <c r="H321" s="55">
        <v>847.0</v>
      </c>
      <c r="I321" s="55">
        <v>841.0</v>
      </c>
      <c r="J321" s="55">
        <v>834.0</v>
      </c>
      <c r="K321" s="55">
        <v>826.0</v>
      </c>
      <c r="L321" s="55">
        <v>817.0</v>
      </c>
      <c r="M321" s="55">
        <v>807.0</v>
      </c>
      <c r="N321" s="55">
        <v>797.0</v>
      </c>
      <c r="O321" s="55">
        <v>786.0</v>
      </c>
      <c r="P321" s="55">
        <v>774.0</v>
      </c>
      <c r="Q321" s="55">
        <v>761.0</v>
      </c>
      <c r="R321" s="55">
        <v>748.0</v>
      </c>
      <c r="S321" s="55">
        <v>734.0</v>
      </c>
      <c r="T321" s="55">
        <v>720.0</v>
      </c>
      <c r="U321" s="55">
        <v>706.0</v>
      </c>
      <c r="V321" s="55">
        <v>691.0</v>
      </c>
      <c r="W321" s="55">
        <v>677.0</v>
      </c>
      <c r="X321" s="55">
        <v>662.0</v>
      </c>
      <c r="Y321" s="55">
        <v>647.0</v>
      </c>
      <c r="Z321" s="55">
        <v>633.0</v>
      </c>
      <c r="AA321" s="55">
        <v>619.0</v>
      </c>
      <c r="AB321" s="55">
        <v>605.0</v>
      </c>
      <c r="AC321" s="55">
        <v>591.0</v>
      </c>
      <c r="AD321" s="55">
        <v>579.0</v>
      </c>
      <c r="AE321" s="55">
        <v>567.0</v>
      </c>
      <c r="AF321" s="55">
        <v>557.0</v>
      </c>
      <c r="AG321" s="55">
        <v>548.0</v>
      </c>
      <c r="AH321" s="55">
        <v>540.0</v>
      </c>
      <c r="AI321" s="55">
        <v>534.0</v>
      </c>
      <c r="AJ321" s="55">
        <v>529.0</v>
      </c>
      <c r="AK321" s="55">
        <v>526.0</v>
      </c>
      <c r="AL321" s="55">
        <v>523.0</v>
      </c>
      <c r="AN321" s="53" t="s">
        <v>416</v>
      </c>
      <c r="AO321" s="54" t="s">
        <v>94</v>
      </c>
    </row>
    <row r="322" ht="14.25" customHeight="1">
      <c r="A322" s="47" t="s">
        <v>96</v>
      </c>
      <c r="B322" s="48">
        <v>32.0</v>
      </c>
      <c r="C322" s="55">
        <v>862.0</v>
      </c>
      <c r="D322" s="55">
        <v>862.0</v>
      </c>
      <c r="E322" s="55">
        <v>860.0</v>
      </c>
      <c r="F322" s="55">
        <v>857.0</v>
      </c>
      <c r="G322" s="55">
        <v>853.0</v>
      </c>
      <c r="H322" s="55">
        <v>848.0</v>
      </c>
      <c r="I322" s="55">
        <v>842.0</v>
      </c>
      <c r="J322" s="55">
        <v>835.0</v>
      </c>
      <c r="K322" s="55">
        <v>827.0</v>
      </c>
      <c r="L322" s="55">
        <v>818.0</v>
      </c>
      <c r="M322" s="55">
        <v>808.0</v>
      </c>
      <c r="N322" s="55">
        <v>797.0</v>
      </c>
      <c r="O322" s="55">
        <v>785.0</v>
      </c>
      <c r="P322" s="55">
        <v>773.0</v>
      </c>
      <c r="Q322" s="55">
        <v>760.0</v>
      </c>
      <c r="R322" s="55">
        <v>747.0</v>
      </c>
      <c r="S322" s="55">
        <v>733.0</v>
      </c>
      <c r="T322" s="55">
        <v>719.0</v>
      </c>
      <c r="U322" s="55">
        <v>704.0</v>
      </c>
      <c r="V322" s="55">
        <v>689.0</v>
      </c>
      <c r="W322" s="55">
        <v>674.0</v>
      </c>
      <c r="X322" s="55">
        <v>659.0</v>
      </c>
      <c r="Y322" s="55">
        <v>644.0</v>
      </c>
      <c r="Z322" s="55">
        <v>629.0</v>
      </c>
      <c r="AA322" s="55">
        <v>615.0</v>
      </c>
      <c r="AB322" s="55">
        <v>600.0</v>
      </c>
      <c r="AC322" s="55">
        <v>587.0</v>
      </c>
      <c r="AD322" s="55">
        <v>574.0</v>
      </c>
      <c r="AE322" s="55">
        <v>562.0</v>
      </c>
      <c r="AF322" s="55">
        <v>551.0</v>
      </c>
      <c r="AG322" s="55">
        <v>542.0</v>
      </c>
      <c r="AH322" s="55">
        <v>534.0</v>
      </c>
      <c r="AI322" s="55">
        <v>528.0</v>
      </c>
      <c r="AJ322" s="55">
        <v>523.0</v>
      </c>
      <c r="AK322" s="55">
        <v>519.0</v>
      </c>
      <c r="AL322" s="55">
        <v>516.0</v>
      </c>
      <c r="AN322" s="53" t="s">
        <v>417</v>
      </c>
      <c r="AO322" s="54">
        <v>3.0</v>
      </c>
    </row>
    <row r="323" ht="14.25" customHeight="1">
      <c r="A323" s="47" t="s">
        <v>96</v>
      </c>
      <c r="B323" s="48">
        <v>33.0</v>
      </c>
      <c r="C323" s="55">
        <v>863.0</v>
      </c>
      <c r="D323" s="55">
        <v>863.0</v>
      </c>
      <c r="E323" s="55">
        <v>861.0</v>
      </c>
      <c r="F323" s="55">
        <v>858.0</v>
      </c>
      <c r="G323" s="55">
        <v>854.0</v>
      </c>
      <c r="H323" s="55">
        <v>849.0</v>
      </c>
      <c r="I323" s="55">
        <v>843.0</v>
      </c>
      <c r="J323" s="55">
        <v>835.0</v>
      </c>
      <c r="K323" s="55">
        <v>827.0</v>
      </c>
      <c r="L323" s="55">
        <v>818.0</v>
      </c>
      <c r="M323" s="55">
        <v>808.0</v>
      </c>
      <c r="N323" s="55">
        <v>797.0</v>
      </c>
      <c r="O323" s="55">
        <v>785.0</v>
      </c>
      <c r="P323" s="55">
        <v>772.0</v>
      </c>
      <c r="Q323" s="55">
        <v>759.0</v>
      </c>
      <c r="R323" s="55">
        <v>746.0</v>
      </c>
      <c r="S323" s="55">
        <v>731.0</v>
      </c>
      <c r="T323" s="55">
        <v>717.0</v>
      </c>
      <c r="U323" s="55">
        <v>702.0</v>
      </c>
      <c r="V323" s="55">
        <v>687.0</v>
      </c>
      <c r="W323" s="55">
        <v>672.0</v>
      </c>
      <c r="X323" s="55">
        <v>656.0</v>
      </c>
      <c r="Y323" s="55">
        <v>641.0</v>
      </c>
      <c r="Z323" s="55">
        <v>626.0</v>
      </c>
      <c r="AA323" s="55">
        <v>611.0</v>
      </c>
      <c r="AB323" s="55">
        <v>596.0</v>
      </c>
      <c r="AC323" s="55">
        <v>582.0</v>
      </c>
      <c r="AD323" s="55">
        <v>569.0</v>
      </c>
      <c r="AE323" s="55">
        <v>557.0</v>
      </c>
      <c r="AF323" s="55">
        <v>546.0</v>
      </c>
      <c r="AG323" s="55">
        <v>536.0</v>
      </c>
      <c r="AH323" s="55">
        <v>528.0</v>
      </c>
      <c r="AI323" s="55">
        <v>521.0</v>
      </c>
      <c r="AJ323" s="55">
        <v>516.0</v>
      </c>
      <c r="AK323" s="55">
        <v>512.0</v>
      </c>
      <c r="AL323" s="55">
        <v>510.0</v>
      </c>
      <c r="AN323" s="53" t="s">
        <v>418</v>
      </c>
      <c r="AO323" s="54">
        <v>3.0</v>
      </c>
    </row>
    <row r="324" ht="14.25" customHeight="1">
      <c r="A324" s="47" t="s">
        <v>96</v>
      </c>
      <c r="B324" s="48">
        <v>34.0</v>
      </c>
      <c r="C324" s="55">
        <v>864.0</v>
      </c>
      <c r="D324" s="55">
        <v>864.0</v>
      </c>
      <c r="E324" s="55">
        <v>862.0</v>
      </c>
      <c r="F324" s="55">
        <v>859.0</v>
      </c>
      <c r="G324" s="55">
        <v>855.0</v>
      </c>
      <c r="H324" s="55">
        <v>850.0</v>
      </c>
      <c r="I324" s="55">
        <v>843.0</v>
      </c>
      <c r="J324" s="55">
        <v>836.0</v>
      </c>
      <c r="K324" s="55">
        <v>827.0</v>
      </c>
      <c r="L324" s="55">
        <v>818.0</v>
      </c>
      <c r="M324" s="55">
        <v>808.0</v>
      </c>
      <c r="N324" s="55">
        <v>796.0</v>
      </c>
      <c r="O324" s="55">
        <v>784.0</v>
      </c>
      <c r="P324" s="55">
        <v>772.0</v>
      </c>
      <c r="Q324" s="55">
        <v>758.0</v>
      </c>
      <c r="R324" s="55">
        <v>744.0</v>
      </c>
      <c r="S324" s="55">
        <v>730.0</v>
      </c>
      <c r="T324" s="55">
        <v>715.0</v>
      </c>
      <c r="U324" s="55">
        <v>700.0</v>
      </c>
      <c r="V324" s="55">
        <v>684.0</v>
      </c>
      <c r="W324" s="55">
        <v>669.0</v>
      </c>
      <c r="X324" s="55">
        <v>653.0</v>
      </c>
      <c r="Y324" s="55">
        <v>638.0</v>
      </c>
      <c r="Z324" s="55">
        <v>622.0</v>
      </c>
      <c r="AA324" s="55">
        <v>607.0</v>
      </c>
      <c r="AB324" s="55">
        <v>592.0</v>
      </c>
      <c r="AC324" s="55">
        <v>578.0</v>
      </c>
      <c r="AD324" s="55">
        <v>564.0</v>
      </c>
      <c r="AE324" s="55">
        <v>551.0</v>
      </c>
      <c r="AF324" s="55">
        <v>540.0</v>
      </c>
      <c r="AG324" s="55">
        <v>530.0</v>
      </c>
      <c r="AH324" s="55">
        <v>522.0</v>
      </c>
      <c r="AI324" s="55">
        <v>515.0</v>
      </c>
      <c r="AJ324" s="55">
        <v>510.0</v>
      </c>
      <c r="AK324" s="55">
        <v>506.0</v>
      </c>
      <c r="AL324" s="55">
        <v>503.0</v>
      </c>
      <c r="AN324" s="53" t="s">
        <v>419</v>
      </c>
      <c r="AO324" s="54">
        <v>3.0</v>
      </c>
    </row>
    <row r="325" ht="14.25" customHeight="1">
      <c r="A325" s="47" t="s">
        <v>96</v>
      </c>
      <c r="B325" s="48">
        <v>35.0</v>
      </c>
      <c r="C325" s="55">
        <v>865.0</v>
      </c>
      <c r="D325" s="55">
        <v>864.0</v>
      </c>
      <c r="E325" s="55">
        <v>863.0</v>
      </c>
      <c r="F325" s="55">
        <v>860.0</v>
      </c>
      <c r="G325" s="55">
        <v>855.0</v>
      </c>
      <c r="H325" s="55">
        <v>850.0</v>
      </c>
      <c r="I325" s="55">
        <v>844.0</v>
      </c>
      <c r="J325" s="55">
        <v>836.0</v>
      </c>
      <c r="K325" s="55">
        <v>827.0</v>
      </c>
      <c r="L325" s="55">
        <v>818.0</v>
      </c>
      <c r="M325" s="55">
        <v>807.0</v>
      </c>
      <c r="N325" s="55">
        <v>796.0</v>
      </c>
      <c r="O325" s="55">
        <v>784.0</v>
      </c>
      <c r="P325" s="55">
        <v>771.0</v>
      </c>
      <c r="Q325" s="55">
        <v>757.0</v>
      </c>
      <c r="R325" s="55">
        <v>743.0</v>
      </c>
      <c r="S325" s="55">
        <v>728.0</v>
      </c>
      <c r="T325" s="55">
        <v>713.0</v>
      </c>
      <c r="U325" s="55">
        <v>698.0</v>
      </c>
      <c r="V325" s="55">
        <v>682.0</v>
      </c>
      <c r="W325" s="55">
        <v>666.0</v>
      </c>
      <c r="X325" s="55">
        <v>650.0</v>
      </c>
      <c r="Y325" s="55">
        <v>634.0</v>
      </c>
      <c r="Z325" s="55">
        <v>619.0</v>
      </c>
      <c r="AA325" s="55">
        <v>603.0</v>
      </c>
      <c r="AB325" s="55">
        <v>588.0</v>
      </c>
      <c r="AC325" s="55">
        <v>573.0</v>
      </c>
      <c r="AD325" s="55">
        <v>559.0</v>
      </c>
      <c r="AE325" s="55">
        <v>546.0</v>
      </c>
      <c r="AF325" s="55">
        <v>535.0</v>
      </c>
      <c r="AG325" s="55">
        <v>524.0</v>
      </c>
      <c r="AH325" s="55">
        <v>516.0</v>
      </c>
      <c r="AI325" s="55">
        <v>509.0</v>
      </c>
      <c r="AJ325" s="55">
        <v>503.0</v>
      </c>
      <c r="AK325" s="55">
        <v>499.0</v>
      </c>
      <c r="AL325" s="55">
        <v>497.0</v>
      </c>
      <c r="AN325" s="53" t="s">
        <v>57</v>
      </c>
      <c r="AO325" s="54">
        <v>3.0</v>
      </c>
    </row>
    <row r="326" ht="14.25" customHeight="1">
      <c r="A326" s="47" t="s">
        <v>96</v>
      </c>
      <c r="B326" s="48">
        <v>36.0</v>
      </c>
      <c r="C326" s="55">
        <v>865.0</v>
      </c>
      <c r="D326" s="55">
        <v>865.0</v>
      </c>
      <c r="E326" s="55">
        <v>863.0</v>
      </c>
      <c r="F326" s="55">
        <v>860.0</v>
      </c>
      <c r="G326" s="55">
        <v>856.0</v>
      </c>
      <c r="H326" s="55">
        <v>850.0</v>
      </c>
      <c r="I326" s="55">
        <v>844.0</v>
      </c>
      <c r="J326" s="55">
        <v>836.0</v>
      </c>
      <c r="K326" s="55">
        <v>827.0</v>
      </c>
      <c r="L326" s="55">
        <v>818.0</v>
      </c>
      <c r="M326" s="55">
        <v>807.0</v>
      </c>
      <c r="N326" s="55">
        <v>795.0</v>
      </c>
      <c r="O326" s="55">
        <v>783.0</v>
      </c>
      <c r="P326" s="55">
        <v>770.0</v>
      </c>
      <c r="Q326" s="55">
        <v>756.0</v>
      </c>
      <c r="R326" s="55">
        <v>741.0</v>
      </c>
      <c r="S326" s="55">
        <v>726.0</v>
      </c>
      <c r="T326" s="55">
        <v>711.0</v>
      </c>
      <c r="U326" s="55">
        <v>695.0</v>
      </c>
      <c r="V326" s="55">
        <v>680.0</v>
      </c>
      <c r="W326" s="55">
        <v>663.0</v>
      </c>
      <c r="X326" s="55">
        <v>647.0</v>
      </c>
      <c r="Y326" s="55">
        <v>631.0</v>
      </c>
      <c r="Z326" s="55">
        <v>615.0</v>
      </c>
      <c r="AA326" s="55">
        <v>599.0</v>
      </c>
      <c r="AB326" s="55">
        <v>584.0</v>
      </c>
      <c r="AC326" s="55">
        <v>569.0</v>
      </c>
      <c r="AD326" s="55">
        <v>555.0</v>
      </c>
      <c r="AE326" s="55">
        <v>541.0</v>
      </c>
      <c r="AF326" s="55">
        <v>529.0</v>
      </c>
      <c r="AG326" s="55">
        <v>519.0</v>
      </c>
      <c r="AH326" s="55">
        <v>510.0</v>
      </c>
      <c r="AI326" s="55">
        <v>502.0</v>
      </c>
      <c r="AJ326" s="55">
        <v>497.0</v>
      </c>
      <c r="AK326" s="55">
        <v>493.0</v>
      </c>
      <c r="AL326" s="55">
        <v>490.0</v>
      </c>
      <c r="AN326" s="53" t="s">
        <v>420</v>
      </c>
      <c r="AO326" s="54">
        <v>3.0</v>
      </c>
    </row>
    <row r="327" ht="14.25" customHeight="1">
      <c r="A327" s="47" t="s">
        <v>96</v>
      </c>
      <c r="B327" s="48">
        <v>37.0</v>
      </c>
      <c r="C327" s="55">
        <v>866.0</v>
      </c>
      <c r="D327" s="55">
        <v>865.0</v>
      </c>
      <c r="E327" s="55">
        <v>863.0</v>
      </c>
      <c r="F327" s="55">
        <v>860.0</v>
      </c>
      <c r="G327" s="55">
        <v>856.0</v>
      </c>
      <c r="H327" s="55">
        <v>850.0</v>
      </c>
      <c r="I327" s="55">
        <v>844.0</v>
      </c>
      <c r="J327" s="55">
        <v>836.0</v>
      </c>
      <c r="K327" s="55">
        <v>827.0</v>
      </c>
      <c r="L327" s="55">
        <v>817.0</v>
      </c>
      <c r="M327" s="55">
        <v>806.0</v>
      </c>
      <c r="N327" s="55">
        <v>794.0</v>
      </c>
      <c r="O327" s="55">
        <v>782.0</v>
      </c>
      <c r="P327" s="55">
        <v>768.0</v>
      </c>
      <c r="Q327" s="55">
        <v>754.0</v>
      </c>
      <c r="R327" s="55">
        <v>740.0</v>
      </c>
      <c r="S327" s="55">
        <v>725.0</v>
      </c>
      <c r="T327" s="55">
        <v>709.0</v>
      </c>
      <c r="U327" s="55">
        <v>693.0</v>
      </c>
      <c r="V327" s="55">
        <v>677.0</v>
      </c>
      <c r="W327" s="55">
        <v>660.0</v>
      </c>
      <c r="X327" s="55">
        <v>644.0</v>
      </c>
      <c r="Y327" s="55">
        <v>627.0</v>
      </c>
      <c r="Z327" s="55">
        <v>611.0</v>
      </c>
      <c r="AA327" s="55">
        <v>595.0</v>
      </c>
      <c r="AB327" s="55">
        <v>580.0</v>
      </c>
      <c r="AC327" s="55">
        <v>564.0</v>
      </c>
      <c r="AD327" s="55">
        <v>550.0</v>
      </c>
      <c r="AE327" s="55">
        <v>536.0</v>
      </c>
      <c r="AF327" s="55">
        <v>524.0</v>
      </c>
      <c r="AG327" s="55">
        <v>513.0</v>
      </c>
      <c r="AH327" s="55">
        <v>504.0</v>
      </c>
      <c r="AI327" s="55">
        <v>496.0</v>
      </c>
      <c r="AJ327" s="55">
        <v>490.0</v>
      </c>
      <c r="AK327" s="55">
        <v>486.0</v>
      </c>
      <c r="AL327" s="55">
        <v>484.0</v>
      </c>
      <c r="AN327" s="53" t="s">
        <v>421</v>
      </c>
      <c r="AO327" s="54">
        <v>3.0</v>
      </c>
    </row>
    <row r="328" ht="14.25" customHeight="1">
      <c r="A328" s="47" t="s">
        <v>96</v>
      </c>
      <c r="B328" s="48">
        <v>38.0</v>
      </c>
      <c r="C328" s="55">
        <v>866.0</v>
      </c>
      <c r="D328" s="55">
        <v>865.0</v>
      </c>
      <c r="E328" s="55">
        <v>863.0</v>
      </c>
      <c r="F328" s="55">
        <v>860.0</v>
      </c>
      <c r="G328" s="55">
        <v>856.0</v>
      </c>
      <c r="H328" s="55">
        <v>850.0</v>
      </c>
      <c r="I328" s="55">
        <v>844.0</v>
      </c>
      <c r="J328" s="55">
        <v>836.0</v>
      </c>
      <c r="K328" s="55">
        <v>827.0</v>
      </c>
      <c r="L328" s="55">
        <v>817.0</v>
      </c>
      <c r="M328" s="55">
        <v>805.0</v>
      </c>
      <c r="N328" s="55">
        <v>793.0</v>
      </c>
      <c r="O328" s="55">
        <v>781.0</v>
      </c>
      <c r="P328" s="55">
        <v>767.0</v>
      </c>
      <c r="Q328" s="55">
        <v>753.0</v>
      </c>
      <c r="R328" s="55">
        <v>738.0</v>
      </c>
      <c r="S328" s="55">
        <v>723.0</v>
      </c>
      <c r="T328" s="55">
        <v>707.0</v>
      </c>
      <c r="U328" s="55">
        <v>691.0</v>
      </c>
      <c r="V328" s="55">
        <v>674.0</v>
      </c>
      <c r="W328" s="55">
        <v>657.0</v>
      </c>
      <c r="X328" s="55">
        <v>641.0</v>
      </c>
      <c r="Y328" s="55">
        <v>624.0</v>
      </c>
      <c r="Z328" s="55">
        <v>608.0</v>
      </c>
      <c r="AA328" s="55">
        <v>591.0</v>
      </c>
      <c r="AB328" s="55">
        <v>575.0</v>
      </c>
      <c r="AC328" s="55">
        <v>560.0</v>
      </c>
      <c r="AD328" s="55">
        <v>545.0</v>
      </c>
      <c r="AE328" s="55">
        <v>531.0</v>
      </c>
      <c r="AF328" s="55">
        <v>518.0</v>
      </c>
      <c r="AG328" s="55">
        <v>507.0</v>
      </c>
      <c r="AH328" s="55">
        <v>498.0</v>
      </c>
      <c r="AI328" s="55">
        <v>490.0</v>
      </c>
      <c r="AJ328" s="55">
        <v>484.0</v>
      </c>
      <c r="AK328" s="55">
        <v>480.0</v>
      </c>
      <c r="AL328" s="55">
        <v>477.0</v>
      </c>
      <c r="AN328" s="53" t="s">
        <v>422</v>
      </c>
      <c r="AO328" s="54" t="s">
        <v>133</v>
      </c>
    </row>
    <row r="329" ht="14.25" customHeight="1">
      <c r="A329" s="47" t="s">
        <v>96</v>
      </c>
      <c r="B329" s="48">
        <v>39.0</v>
      </c>
      <c r="C329" s="55">
        <v>866.0</v>
      </c>
      <c r="D329" s="55">
        <v>865.0</v>
      </c>
      <c r="E329" s="55">
        <v>863.0</v>
      </c>
      <c r="F329" s="55">
        <v>860.0</v>
      </c>
      <c r="G329" s="55">
        <v>856.0</v>
      </c>
      <c r="H329" s="55">
        <v>850.0</v>
      </c>
      <c r="I329" s="55">
        <v>843.0</v>
      </c>
      <c r="J329" s="55">
        <v>835.0</v>
      </c>
      <c r="K329" s="55">
        <v>826.0</v>
      </c>
      <c r="L329" s="55">
        <v>816.0</v>
      </c>
      <c r="M329" s="55">
        <v>805.0</v>
      </c>
      <c r="N329" s="55">
        <v>792.0</v>
      </c>
      <c r="O329" s="55">
        <v>779.0</v>
      </c>
      <c r="P329" s="55">
        <v>766.0</v>
      </c>
      <c r="Q329" s="55">
        <v>751.0</v>
      </c>
      <c r="R329" s="55">
        <v>736.0</v>
      </c>
      <c r="S329" s="55">
        <v>720.0</v>
      </c>
      <c r="T329" s="55">
        <v>704.0</v>
      </c>
      <c r="U329" s="55">
        <v>688.0</v>
      </c>
      <c r="V329" s="55">
        <v>671.0</v>
      </c>
      <c r="W329" s="55">
        <v>654.0</v>
      </c>
      <c r="X329" s="55">
        <v>638.0</v>
      </c>
      <c r="Y329" s="55">
        <v>621.0</v>
      </c>
      <c r="Z329" s="55">
        <v>604.0</v>
      </c>
      <c r="AA329" s="55">
        <v>587.0</v>
      </c>
      <c r="AB329" s="55">
        <v>571.0</v>
      </c>
      <c r="AC329" s="55">
        <v>555.0</v>
      </c>
      <c r="AD329" s="55">
        <v>540.0</v>
      </c>
      <c r="AE329" s="55">
        <v>526.0</v>
      </c>
      <c r="AF329" s="55">
        <v>513.0</v>
      </c>
      <c r="AG329" s="55">
        <v>501.0</v>
      </c>
      <c r="AH329" s="55">
        <v>492.0</v>
      </c>
      <c r="AI329" s="55">
        <v>484.0</v>
      </c>
      <c r="AJ329" s="55">
        <v>477.0</v>
      </c>
      <c r="AK329" s="55">
        <v>473.0</v>
      </c>
      <c r="AL329" s="55">
        <v>471.0</v>
      </c>
      <c r="AN329" s="53" t="s">
        <v>423</v>
      </c>
      <c r="AO329" s="54">
        <v>10.0</v>
      </c>
    </row>
    <row r="330" ht="14.25" customHeight="1">
      <c r="A330" s="47" t="s">
        <v>96</v>
      </c>
      <c r="B330" s="48">
        <v>40.0</v>
      </c>
      <c r="C330" s="55">
        <v>866.0</v>
      </c>
      <c r="D330" s="55">
        <v>865.0</v>
      </c>
      <c r="E330" s="55">
        <v>863.0</v>
      </c>
      <c r="F330" s="55">
        <v>860.0</v>
      </c>
      <c r="G330" s="55">
        <v>855.0</v>
      </c>
      <c r="H330" s="55">
        <v>850.0</v>
      </c>
      <c r="I330" s="55">
        <v>843.0</v>
      </c>
      <c r="J330" s="55">
        <v>835.0</v>
      </c>
      <c r="K330" s="55">
        <v>825.0</v>
      </c>
      <c r="L330" s="55">
        <v>815.0</v>
      </c>
      <c r="M330" s="55">
        <v>803.0</v>
      </c>
      <c r="N330" s="55">
        <v>791.0</v>
      </c>
      <c r="O330" s="55">
        <v>778.0</v>
      </c>
      <c r="P330" s="55">
        <v>764.0</v>
      </c>
      <c r="Q330" s="55">
        <v>749.0</v>
      </c>
      <c r="R330" s="55">
        <v>734.0</v>
      </c>
      <c r="S330" s="55">
        <v>718.0</v>
      </c>
      <c r="T330" s="55">
        <v>702.0</v>
      </c>
      <c r="U330" s="55">
        <v>685.0</v>
      </c>
      <c r="V330" s="55">
        <v>668.0</v>
      </c>
      <c r="W330" s="55">
        <v>651.0</v>
      </c>
      <c r="X330" s="55">
        <v>634.0</v>
      </c>
      <c r="Y330" s="55">
        <v>617.0</v>
      </c>
      <c r="Z330" s="55">
        <v>600.0</v>
      </c>
      <c r="AA330" s="55">
        <v>583.0</v>
      </c>
      <c r="AB330" s="55">
        <v>567.0</v>
      </c>
      <c r="AC330" s="55">
        <v>551.0</v>
      </c>
      <c r="AD330" s="55">
        <v>536.0</v>
      </c>
      <c r="AE330" s="55">
        <v>521.0</v>
      </c>
      <c r="AF330" s="55">
        <v>508.0</v>
      </c>
      <c r="AG330" s="55">
        <v>496.0</v>
      </c>
      <c r="AH330" s="55">
        <v>486.0</v>
      </c>
      <c r="AI330" s="55">
        <v>478.0</v>
      </c>
      <c r="AJ330" s="55">
        <v>471.0</v>
      </c>
      <c r="AK330" s="55">
        <v>467.0</v>
      </c>
      <c r="AL330" s="55">
        <v>465.0</v>
      </c>
      <c r="AN330" s="53" t="s">
        <v>424</v>
      </c>
      <c r="AO330" s="54">
        <v>10.0</v>
      </c>
    </row>
    <row r="331" ht="14.25" customHeight="1">
      <c r="A331" s="47" t="s">
        <v>113</v>
      </c>
      <c r="B331" s="48">
        <v>0.0</v>
      </c>
      <c r="C331" s="55">
        <v>779.47</v>
      </c>
      <c r="D331" s="55">
        <v>779.47</v>
      </c>
      <c r="E331" s="55">
        <v>779.47</v>
      </c>
      <c r="F331" s="55">
        <v>779.47</v>
      </c>
      <c r="G331" s="55">
        <v>779.47</v>
      </c>
      <c r="H331" s="55">
        <v>779.47</v>
      </c>
      <c r="I331" s="55">
        <v>779.47</v>
      </c>
      <c r="J331" s="55">
        <v>779.47</v>
      </c>
      <c r="K331" s="55">
        <v>779.47</v>
      </c>
      <c r="L331" s="55">
        <v>779.47</v>
      </c>
      <c r="M331" s="55">
        <v>779.47</v>
      </c>
      <c r="N331" s="55">
        <v>779.47</v>
      </c>
      <c r="O331" s="55">
        <v>779.47</v>
      </c>
      <c r="P331" s="55">
        <v>779.47</v>
      </c>
      <c r="Q331" s="55">
        <v>779.47</v>
      </c>
      <c r="R331" s="55">
        <v>779.47</v>
      </c>
      <c r="S331" s="55">
        <v>779.47</v>
      </c>
      <c r="T331" s="55">
        <v>779.47</v>
      </c>
      <c r="U331" s="55">
        <v>779.47</v>
      </c>
      <c r="V331" s="55">
        <v>779.47</v>
      </c>
      <c r="W331" s="55">
        <v>779.47</v>
      </c>
      <c r="X331" s="55">
        <v>779.47</v>
      </c>
      <c r="Y331" s="55">
        <v>779.47</v>
      </c>
      <c r="Z331" s="55">
        <v>779.47</v>
      </c>
      <c r="AA331" s="55">
        <v>779.47</v>
      </c>
      <c r="AB331" s="55">
        <v>779.47</v>
      </c>
      <c r="AC331" s="55">
        <v>779.47</v>
      </c>
      <c r="AD331" s="55">
        <v>779.47</v>
      </c>
      <c r="AE331" s="55">
        <v>779.47</v>
      </c>
      <c r="AF331" s="55">
        <v>779.47</v>
      </c>
      <c r="AG331" s="55">
        <v>779.47</v>
      </c>
      <c r="AH331" s="55">
        <v>779.47</v>
      </c>
      <c r="AI331" s="55">
        <v>779.47</v>
      </c>
      <c r="AJ331" s="55">
        <v>779.47</v>
      </c>
      <c r="AK331" s="55">
        <v>779.47</v>
      </c>
      <c r="AL331" s="55">
        <v>779.47</v>
      </c>
      <c r="AN331" s="53" t="s">
        <v>425</v>
      </c>
      <c r="AO331" s="54">
        <v>12.0</v>
      </c>
    </row>
    <row r="332" ht="14.25" customHeight="1">
      <c r="A332" s="47" t="s">
        <v>113</v>
      </c>
      <c r="B332" s="48">
        <v>1.0</v>
      </c>
      <c r="C332" s="55">
        <v>786.12</v>
      </c>
      <c r="D332" s="55">
        <v>786.09</v>
      </c>
      <c r="E332" s="55">
        <v>786.01</v>
      </c>
      <c r="F332" s="55">
        <v>785.87</v>
      </c>
      <c r="G332" s="55">
        <v>785.68</v>
      </c>
      <c r="H332" s="55">
        <v>785.43</v>
      </c>
      <c r="I332" s="55">
        <v>785.14</v>
      </c>
      <c r="J332" s="55">
        <v>784.8</v>
      </c>
      <c r="K332" s="55">
        <v>784.41</v>
      </c>
      <c r="L332" s="55">
        <v>783.98</v>
      </c>
      <c r="M332" s="55">
        <v>783.51</v>
      </c>
      <c r="N332" s="55">
        <v>783.01</v>
      </c>
      <c r="O332" s="55">
        <v>782.47</v>
      </c>
      <c r="P332" s="55">
        <v>781.91</v>
      </c>
      <c r="Q332" s="55">
        <v>781.32</v>
      </c>
      <c r="R332" s="55">
        <v>780.71</v>
      </c>
      <c r="S332" s="55">
        <v>780.09</v>
      </c>
      <c r="T332" s="55">
        <v>779.46</v>
      </c>
      <c r="U332" s="55">
        <v>778.82</v>
      </c>
      <c r="V332" s="55">
        <v>778.18</v>
      </c>
      <c r="W332" s="55">
        <v>777.55</v>
      </c>
      <c r="X332" s="55">
        <v>776.92</v>
      </c>
      <c r="Y332" s="55">
        <v>776.32</v>
      </c>
      <c r="Z332" s="55">
        <v>775.72</v>
      </c>
      <c r="AA332" s="55">
        <v>775.16</v>
      </c>
      <c r="AB332" s="55">
        <v>774.62</v>
      </c>
      <c r="AC332" s="55">
        <v>774.11</v>
      </c>
      <c r="AD332" s="55">
        <v>773.64</v>
      </c>
      <c r="AE332" s="55">
        <v>773.21</v>
      </c>
      <c r="AF332" s="55">
        <v>772.82</v>
      </c>
      <c r="AG332" s="55">
        <v>772.47</v>
      </c>
      <c r="AH332" s="55">
        <v>772.17</v>
      </c>
      <c r="AI332" s="55">
        <v>771.93</v>
      </c>
      <c r="AJ332" s="55">
        <v>771.73</v>
      </c>
      <c r="AK332" s="55">
        <v>771.6</v>
      </c>
      <c r="AL332" s="55">
        <v>771.51</v>
      </c>
      <c r="AN332" s="53" t="s">
        <v>426</v>
      </c>
      <c r="AO332" s="54">
        <v>6.0</v>
      </c>
    </row>
    <row r="333" ht="14.25" customHeight="1">
      <c r="A333" s="47" t="s">
        <v>113</v>
      </c>
      <c r="B333" s="48">
        <v>2.0</v>
      </c>
      <c r="C333" s="55">
        <v>793.22</v>
      </c>
      <c r="D333" s="55">
        <v>793.17</v>
      </c>
      <c r="E333" s="55">
        <v>793.0</v>
      </c>
      <c r="F333" s="55">
        <v>792.74</v>
      </c>
      <c r="G333" s="55">
        <v>792.36</v>
      </c>
      <c r="H333" s="55">
        <v>791.87</v>
      </c>
      <c r="I333" s="55">
        <v>791.29</v>
      </c>
      <c r="J333" s="55">
        <v>790.61</v>
      </c>
      <c r="K333" s="55">
        <v>789.84</v>
      </c>
      <c r="L333" s="55">
        <v>788.98</v>
      </c>
      <c r="M333" s="55">
        <v>788.05</v>
      </c>
      <c r="N333" s="55">
        <v>787.04</v>
      </c>
      <c r="O333" s="55">
        <v>785.97</v>
      </c>
      <c r="P333" s="55">
        <v>784.84</v>
      </c>
      <c r="Q333" s="55">
        <v>783.67</v>
      </c>
      <c r="R333" s="55">
        <v>782.46</v>
      </c>
      <c r="S333" s="55">
        <v>781.22</v>
      </c>
      <c r="T333" s="55">
        <v>779.96</v>
      </c>
      <c r="U333" s="55">
        <v>778.68</v>
      </c>
      <c r="V333" s="55">
        <v>777.41</v>
      </c>
      <c r="W333" s="55">
        <v>776.14</v>
      </c>
      <c r="X333" s="55">
        <v>774.89</v>
      </c>
      <c r="Y333" s="55">
        <v>773.66</v>
      </c>
      <c r="Z333" s="55">
        <v>772.48</v>
      </c>
      <c r="AA333" s="55">
        <v>771.34</v>
      </c>
      <c r="AB333" s="55">
        <v>770.26</v>
      </c>
      <c r="AC333" s="55">
        <v>769.24</v>
      </c>
      <c r="AD333" s="55">
        <v>768.29</v>
      </c>
      <c r="AE333" s="55">
        <v>767.43</v>
      </c>
      <c r="AF333" s="55">
        <v>766.64</v>
      </c>
      <c r="AG333" s="55">
        <v>765.95</v>
      </c>
      <c r="AH333" s="55">
        <v>765.35</v>
      </c>
      <c r="AI333" s="55">
        <v>764.86</v>
      </c>
      <c r="AJ333" s="55">
        <v>764.47</v>
      </c>
      <c r="AK333" s="55">
        <v>764.2</v>
      </c>
      <c r="AL333" s="55">
        <v>764.03</v>
      </c>
      <c r="AN333" s="53" t="s">
        <v>427</v>
      </c>
      <c r="AO333" s="54">
        <v>1.0</v>
      </c>
    </row>
    <row r="334" ht="14.25" customHeight="1">
      <c r="A334" s="47" t="s">
        <v>113</v>
      </c>
      <c r="B334" s="48">
        <v>3.0</v>
      </c>
      <c r="C334" s="55">
        <v>800.19</v>
      </c>
      <c r="D334" s="55">
        <v>800.11</v>
      </c>
      <c r="E334" s="55">
        <v>799.86</v>
      </c>
      <c r="F334" s="55">
        <v>799.45</v>
      </c>
      <c r="G334" s="55">
        <v>798.88</v>
      </c>
      <c r="H334" s="55">
        <v>798.16</v>
      </c>
      <c r="I334" s="55">
        <v>797.29</v>
      </c>
      <c r="J334" s="55">
        <v>796.27</v>
      </c>
      <c r="K334" s="55">
        <v>795.13</v>
      </c>
      <c r="L334" s="55">
        <v>793.85</v>
      </c>
      <c r="M334" s="55">
        <v>792.46</v>
      </c>
      <c r="N334" s="55">
        <v>790.96</v>
      </c>
      <c r="O334" s="55">
        <v>789.36</v>
      </c>
      <c r="P334" s="55">
        <v>787.68</v>
      </c>
      <c r="Q334" s="55">
        <v>785.92</v>
      </c>
      <c r="R334" s="55">
        <v>784.1</v>
      </c>
      <c r="S334" s="55">
        <v>782.24</v>
      </c>
      <c r="T334" s="55">
        <v>780.35</v>
      </c>
      <c r="U334" s="55">
        <v>778.45</v>
      </c>
      <c r="V334" s="55">
        <v>776.55</v>
      </c>
      <c r="W334" s="55">
        <v>774.66</v>
      </c>
      <c r="X334" s="55">
        <v>772.79</v>
      </c>
      <c r="Y334" s="55">
        <v>770.96</v>
      </c>
      <c r="Z334" s="55">
        <v>769.19</v>
      </c>
      <c r="AA334" s="55">
        <v>767.46</v>
      </c>
      <c r="AB334" s="55">
        <v>765.83</v>
      </c>
      <c r="AC334" s="55">
        <v>764.3</v>
      </c>
      <c r="AD334" s="55">
        <v>762.87</v>
      </c>
      <c r="AE334" s="55">
        <v>761.57</v>
      </c>
      <c r="AF334" s="55">
        <v>760.39</v>
      </c>
      <c r="AG334" s="55">
        <v>759.35</v>
      </c>
      <c r="AH334" s="55">
        <v>758.44</v>
      </c>
      <c r="AI334" s="55">
        <v>757.7</v>
      </c>
      <c r="AJ334" s="55">
        <v>757.11</v>
      </c>
      <c r="AK334" s="55">
        <v>756.69</v>
      </c>
      <c r="AL334" s="55">
        <v>756.43</v>
      </c>
      <c r="AN334" s="53" t="s">
        <v>428</v>
      </c>
      <c r="AO334" s="54" t="s">
        <v>96</v>
      </c>
    </row>
    <row r="335" ht="14.25" customHeight="1">
      <c r="A335" s="47" t="s">
        <v>113</v>
      </c>
      <c r="B335" s="48">
        <v>4.0</v>
      </c>
      <c r="C335" s="55">
        <v>807.0</v>
      </c>
      <c r="D335" s="55">
        <v>806.89</v>
      </c>
      <c r="E335" s="55">
        <v>806.56</v>
      </c>
      <c r="F335" s="55">
        <v>806.03</v>
      </c>
      <c r="G335" s="55">
        <v>805.28</v>
      </c>
      <c r="H335" s="55">
        <v>804.33</v>
      </c>
      <c r="I335" s="55">
        <v>803.21</v>
      </c>
      <c r="J335" s="55">
        <v>801.87</v>
      </c>
      <c r="K335" s="55">
        <v>800.35</v>
      </c>
      <c r="L335" s="55">
        <v>798.65</v>
      </c>
      <c r="M335" s="55">
        <v>796.8</v>
      </c>
      <c r="N335" s="55">
        <v>794.82</v>
      </c>
      <c r="O335" s="55">
        <v>792.69</v>
      </c>
      <c r="P335" s="55">
        <v>790.45</v>
      </c>
      <c r="Q335" s="55">
        <v>788.13</v>
      </c>
      <c r="R335" s="55">
        <v>785.71</v>
      </c>
      <c r="S335" s="55">
        <v>783.26</v>
      </c>
      <c r="T335" s="55">
        <v>780.74</v>
      </c>
      <c r="U335" s="55">
        <v>778.2</v>
      </c>
      <c r="V335" s="55">
        <v>775.64</v>
      </c>
      <c r="W335" s="55">
        <v>773.09</v>
      </c>
      <c r="X335" s="55">
        <v>770.6</v>
      </c>
      <c r="Y335" s="55">
        <v>768.14</v>
      </c>
      <c r="Z335" s="55">
        <v>765.79</v>
      </c>
      <c r="AA335" s="55">
        <v>763.51</v>
      </c>
      <c r="AB335" s="55">
        <v>761.33</v>
      </c>
      <c r="AC335" s="55">
        <v>759.28</v>
      </c>
      <c r="AD335" s="55">
        <v>757.37</v>
      </c>
      <c r="AE335" s="55">
        <v>755.62</v>
      </c>
      <c r="AF335" s="55">
        <v>754.03</v>
      </c>
      <c r="AG335" s="55">
        <v>752.64</v>
      </c>
      <c r="AH335" s="55">
        <v>751.44</v>
      </c>
      <c r="AI335" s="55">
        <v>750.44</v>
      </c>
      <c r="AJ335" s="55">
        <v>749.65</v>
      </c>
      <c r="AK335" s="55">
        <v>749.09</v>
      </c>
      <c r="AL335" s="55">
        <v>748.75</v>
      </c>
      <c r="AN335" s="53" t="s">
        <v>429</v>
      </c>
      <c r="AO335" s="54">
        <v>13.0</v>
      </c>
    </row>
    <row r="336" ht="14.25" customHeight="1">
      <c r="A336" s="47" t="s">
        <v>113</v>
      </c>
      <c r="B336" s="48">
        <v>5.0</v>
      </c>
      <c r="C336" s="55">
        <v>813.65</v>
      </c>
      <c r="D336" s="55">
        <v>813.53</v>
      </c>
      <c r="E336" s="55">
        <v>813.12</v>
      </c>
      <c r="F336" s="55">
        <v>812.49</v>
      </c>
      <c r="G336" s="55">
        <v>811.56</v>
      </c>
      <c r="H336" s="55">
        <v>810.38</v>
      </c>
      <c r="I336" s="55">
        <v>808.94</v>
      </c>
      <c r="J336" s="55">
        <v>807.27</v>
      </c>
      <c r="K336" s="55">
        <v>805.37</v>
      </c>
      <c r="L336" s="55">
        <v>803.27</v>
      </c>
      <c r="M336" s="55">
        <v>801.0</v>
      </c>
      <c r="N336" s="55">
        <v>798.56</v>
      </c>
      <c r="O336" s="55">
        <v>795.91</v>
      </c>
      <c r="P336" s="55">
        <v>793.15</v>
      </c>
      <c r="Q336" s="55">
        <v>790.22</v>
      </c>
      <c r="R336" s="55">
        <v>787.24</v>
      </c>
      <c r="S336" s="55">
        <v>784.15</v>
      </c>
      <c r="T336" s="55">
        <v>781.01</v>
      </c>
      <c r="U336" s="55">
        <v>777.84</v>
      </c>
      <c r="V336" s="55">
        <v>774.66</v>
      </c>
      <c r="W336" s="55">
        <v>771.54</v>
      </c>
      <c r="X336" s="55">
        <v>768.44</v>
      </c>
      <c r="Y336" s="55">
        <v>765.32</v>
      </c>
      <c r="Z336" s="55">
        <v>762.34</v>
      </c>
      <c r="AA336" s="55">
        <v>759.49</v>
      </c>
      <c r="AB336" s="55">
        <v>756.77</v>
      </c>
      <c r="AC336" s="55">
        <v>754.2</v>
      </c>
      <c r="AD336" s="55">
        <v>751.8</v>
      </c>
      <c r="AE336" s="55">
        <v>749.59</v>
      </c>
      <c r="AF336" s="55">
        <v>747.62</v>
      </c>
      <c r="AG336" s="55">
        <v>745.87</v>
      </c>
      <c r="AH336" s="55">
        <v>744.36</v>
      </c>
      <c r="AI336" s="55">
        <v>743.12</v>
      </c>
      <c r="AJ336" s="55">
        <v>742.12</v>
      </c>
      <c r="AK336" s="55">
        <v>741.4</v>
      </c>
      <c r="AL336" s="55">
        <v>740.98</v>
      </c>
      <c r="AN336" s="53" t="s">
        <v>430</v>
      </c>
      <c r="AO336" s="54">
        <v>13.0</v>
      </c>
    </row>
    <row r="337" ht="14.25" customHeight="1">
      <c r="A337" s="47" t="s">
        <v>113</v>
      </c>
      <c r="B337" s="48">
        <v>6.0</v>
      </c>
      <c r="C337" s="55">
        <v>820.17</v>
      </c>
      <c r="D337" s="55">
        <v>820.01</v>
      </c>
      <c r="E337" s="55">
        <v>819.56</v>
      </c>
      <c r="F337" s="55">
        <v>818.77</v>
      </c>
      <c r="G337" s="55">
        <v>817.65</v>
      </c>
      <c r="H337" s="55">
        <v>816.27</v>
      </c>
      <c r="I337" s="55">
        <v>814.55</v>
      </c>
      <c r="J337" s="55">
        <v>812.6</v>
      </c>
      <c r="K337" s="55">
        <v>810.41</v>
      </c>
      <c r="L337" s="55">
        <v>807.89</v>
      </c>
      <c r="M337" s="55">
        <v>805.18</v>
      </c>
      <c r="N337" s="55">
        <v>802.24</v>
      </c>
      <c r="O337" s="55">
        <v>799.08</v>
      </c>
      <c r="P337" s="55">
        <v>795.78</v>
      </c>
      <c r="Q337" s="55">
        <v>792.34</v>
      </c>
      <c r="R337" s="55">
        <v>788.74</v>
      </c>
      <c r="S337" s="55">
        <v>785.08</v>
      </c>
      <c r="T337" s="55">
        <v>781.32</v>
      </c>
      <c r="U337" s="55">
        <v>777.54</v>
      </c>
      <c r="V337" s="55">
        <v>773.66</v>
      </c>
      <c r="W337" s="55">
        <v>769.9</v>
      </c>
      <c r="X337" s="55">
        <v>766.13</v>
      </c>
      <c r="Y337" s="55">
        <v>762.5</v>
      </c>
      <c r="Z337" s="55">
        <v>758.91</v>
      </c>
      <c r="AA337" s="55">
        <v>755.46</v>
      </c>
      <c r="AB337" s="55">
        <v>752.17</v>
      </c>
      <c r="AC337" s="55">
        <v>749.08</v>
      </c>
      <c r="AD337" s="55">
        <v>746.22</v>
      </c>
      <c r="AE337" s="55">
        <v>743.59</v>
      </c>
      <c r="AF337" s="55">
        <v>741.15</v>
      </c>
      <c r="AG337" s="55">
        <v>739.02</v>
      </c>
      <c r="AH337" s="55">
        <v>737.2</v>
      </c>
      <c r="AI337" s="55">
        <v>735.71</v>
      </c>
      <c r="AJ337" s="55">
        <v>734.55</v>
      </c>
      <c r="AK337" s="55">
        <v>733.67</v>
      </c>
      <c r="AL337" s="55">
        <v>733.15</v>
      </c>
      <c r="AN337" s="53" t="s">
        <v>431</v>
      </c>
      <c r="AO337" s="54">
        <v>13.0</v>
      </c>
    </row>
    <row r="338" ht="14.25" customHeight="1">
      <c r="A338" s="47" t="s">
        <v>113</v>
      </c>
      <c r="B338" s="48">
        <v>7.0</v>
      </c>
      <c r="C338" s="55">
        <v>826.53</v>
      </c>
      <c r="D338" s="55">
        <v>826.35</v>
      </c>
      <c r="E338" s="55">
        <v>825.8</v>
      </c>
      <c r="F338" s="55">
        <v>824.9</v>
      </c>
      <c r="G338" s="55">
        <v>823.61</v>
      </c>
      <c r="H338" s="55">
        <v>822.0</v>
      </c>
      <c r="I338" s="55">
        <v>820.1</v>
      </c>
      <c r="J338" s="55">
        <v>817.82</v>
      </c>
      <c r="K338" s="55">
        <v>815.19</v>
      </c>
      <c r="L338" s="55">
        <v>812.31</v>
      </c>
      <c r="M338" s="55">
        <v>809.14</v>
      </c>
      <c r="N338" s="55">
        <v>805.73</v>
      </c>
      <c r="O338" s="55">
        <v>802.08</v>
      </c>
      <c r="P338" s="55">
        <v>798.23</v>
      </c>
      <c r="Q338" s="55">
        <v>794.25</v>
      </c>
      <c r="R338" s="55">
        <v>790.04</v>
      </c>
      <c r="S338" s="55">
        <v>785.83</v>
      </c>
      <c r="T338" s="55">
        <v>781.49</v>
      </c>
      <c r="U338" s="55">
        <v>777.07</v>
      </c>
      <c r="V338" s="55">
        <v>772.63</v>
      </c>
      <c r="W338" s="55">
        <v>768.22</v>
      </c>
      <c r="X338" s="55">
        <v>763.83</v>
      </c>
      <c r="Y338" s="55">
        <v>759.51</v>
      </c>
      <c r="Z338" s="55">
        <v>755.33</v>
      </c>
      <c r="AA338" s="55">
        <v>751.31</v>
      </c>
      <c r="AB338" s="55">
        <v>747.51</v>
      </c>
      <c r="AC338" s="55">
        <v>743.89</v>
      </c>
      <c r="AD338" s="55">
        <v>740.48</v>
      </c>
      <c r="AE338" s="55">
        <v>737.41</v>
      </c>
      <c r="AF338" s="55">
        <v>734.64</v>
      </c>
      <c r="AG338" s="55">
        <v>732.18</v>
      </c>
      <c r="AH338" s="55">
        <v>730.05</v>
      </c>
      <c r="AI338" s="55">
        <v>728.23</v>
      </c>
      <c r="AJ338" s="55">
        <v>726.88</v>
      </c>
      <c r="AK338" s="55">
        <v>725.88</v>
      </c>
      <c r="AL338" s="55">
        <v>725.28</v>
      </c>
      <c r="AN338" s="53" t="s">
        <v>432</v>
      </c>
      <c r="AO338" s="54">
        <v>13.0</v>
      </c>
    </row>
    <row r="339" ht="14.25" customHeight="1">
      <c r="A339" s="47" t="s">
        <v>113</v>
      </c>
      <c r="B339" s="48">
        <v>8.0</v>
      </c>
      <c r="C339" s="55">
        <v>832.74</v>
      </c>
      <c r="D339" s="55">
        <v>832.52</v>
      </c>
      <c r="E339" s="55">
        <v>831.91</v>
      </c>
      <c r="F339" s="55">
        <v>830.88</v>
      </c>
      <c r="G339" s="55">
        <v>829.46</v>
      </c>
      <c r="H339" s="55">
        <v>827.64</v>
      </c>
      <c r="I339" s="55">
        <v>825.44</v>
      </c>
      <c r="J339" s="55">
        <v>822.81</v>
      </c>
      <c r="K339" s="55">
        <v>819.89</v>
      </c>
      <c r="L339" s="55">
        <v>816.58</v>
      </c>
      <c r="M339" s="55">
        <v>813.05</v>
      </c>
      <c r="N339" s="55">
        <v>809.15</v>
      </c>
      <c r="O339" s="55">
        <v>805.03</v>
      </c>
      <c r="P339" s="55">
        <v>800.69</v>
      </c>
      <c r="Q339" s="55">
        <v>796.09</v>
      </c>
      <c r="R339" s="55">
        <v>791.42</v>
      </c>
      <c r="S339" s="55">
        <v>786.53</v>
      </c>
      <c r="T339" s="55">
        <v>781.58</v>
      </c>
      <c r="U339" s="55">
        <v>776.5</v>
      </c>
      <c r="V339" s="55">
        <v>771.48</v>
      </c>
      <c r="W339" s="55">
        <v>766.42</v>
      </c>
      <c r="X339" s="55">
        <v>761.47</v>
      </c>
      <c r="Y339" s="55">
        <v>756.54</v>
      </c>
      <c r="Z339" s="55">
        <v>751.76</v>
      </c>
      <c r="AA339" s="55">
        <v>747.16</v>
      </c>
      <c r="AB339" s="55">
        <v>742.78</v>
      </c>
      <c r="AC339" s="55">
        <v>738.65</v>
      </c>
      <c r="AD339" s="55">
        <v>734.85</v>
      </c>
      <c r="AE339" s="55">
        <v>731.24</v>
      </c>
      <c r="AF339" s="55">
        <v>728.03</v>
      </c>
      <c r="AG339" s="55">
        <v>725.21</v>
      </c>
      <c r="AH339" s="55">
        <v>722.8</v>
      </c>
      <c r="AI339" s="55">
        <v>720.8</v>
      </c>
      <c r="AJ339" s="55">
        <v>719.19</v>
      </c>
      <c r="AK339" s="55">
        <v>718.06</v>
      </c>
      <c r="AL339" s="55">
        <v>717.38</v>
      </c>
      <c r="AN339" s="53" t="s">
        <v>433</v>
      </c>
      <c r="AO339" s="54">
        <v>13.0</v>
      </c>
    </row>
    <row r="340" ht="14.25" customHeight="1">
      <c r="A340" s="47" t="s">
        <v>113</v>
      </c>
      <c r="B340" s="48">
        <v>9.0</v>
      </c>
      <c r="C340" s="55">
        <v>838.74</v>
      </c>
      <c r="D340" s="55">
        <v>838.56</v>
      </c>
      <c r="E340" s="55">
        <v>837.85</v>
      </c>
      <c r="F340" s="55">
        <v>836.72</v>
      </c>
      <c r="G340" s="55">
        <v>835.13</v>
      </c>
      <c r="H340" s="55">
        <v>833.09</v>
      </c>
      <c r="I340" s="55">
        <v>830.6</v>
      </c>
      <c r="J340" s="55">
        <v>827.7</v>
      </c>
      <c r="K340" s="55">
        <v>824.4</v>
      </c>
      <c r="L340" s="55">
        <v>820.79</v>
      </c>
      <c r="M340" s="55">
        <v>816.73</v>
      </c>
      <c r="N340" s="55">
        <v>812.42</v>
      </c>
      <c r="O340" s="55">
        <v>807.83</v>
      </c>
      <c r="P340" s="55">
        <v>802.91</v>
      </c>
      <c r="Q340" s="55">
        <v>797.84</v>
      </c>
      <c r="R340" s="55">
        <v>792.51</v>
      </c>
      <c r="S340" s="55">
        <v>787.1</v>
      </c>
      <c r="T340" s="55">
        <v>781.52</v>
      </c>
      <c r="U340" s="55">
        <v>775.99</v>
      </c>
      <c r="V340" s="55">
        <v>770.27</v>
      </c>
      <c r="W340" s="55">
        <v>764.62</v>
      </c>
      <c r="X340" s="55">
        <v>758.99</v>
      </c>
      <c r="Y340" s="55">
        <v>753.53</v>
      </c>
      <c r="Z340" s="55">
        <v>748.14</v>
      </c>
      <c r="AA340" s="55">
        <v>742.95</v>
      </c>
      <c r="AB340" s="55">
        <v>737.97</v>
      </c>
      <c r="AC340" s="55">
        <v>733.32</v>
      </c>
      <c r="AD340" s="55">
        <v>729.0</v>
      </c>
      <c r="AE340" s="55">
        <v>725.05</v>
      </c>
      <c r="AF340" s="55">
        <v>721.47</v>
      </c>
      <c r="AG340" s="55">
        <v>718.28</v>
      </c>
      <c r="AH340" s="55">
        <v>715.54</v>
      </c>
      <c r="AI340" s="55">
        <v>713.23</v>
      </c>
      <c r="AJ340" s="55">
        <v>711.5</v>
      </c>
      <c r="AK340" s="55">
        <v>710.19</v>
      </c>
      <c r="AL340" s="55">
        <v>709.44</v>
      </c>
      <c r="AN340" s="53" t="s">
        <v>434</v>
      </c>
      <c r="AO340" s="54">
        <v>13.0</v>
      </c>
    </row>
    <row r="341" ht="14.25" customHeight="1">
      <c r="A341" s="47" t="s">
        <v>113</v>
      </c>
      <c r="B341" s="48">
        <v>10.0</v>
      </c>
      <c r="C341" s="55">
        <v>844.66</v>
      </c>
      <c r="D341" s="55">
        <v>844.4</v>
      </c>
      <c r="E341" s="55">
        <v>843.65</v>
      </c>
      <c r="F341" s="55">
        <v>842.37</v>
      </c>
      <c r="G341" s="55">
        <v>840.63</v>
      </c>
      <c r="H341" s="55">
        <v>838.36</v>
      </c>
      <c r="I341" s="55">
        <v>835.61</v>
      </c>
      <c r="J341" s="55">
        <v>832.47</v>
      </c>
      <c r="K341" s="55">
        <v>828.86</v>
      </c>
      <c r="L341" s="55">
        <v>824.78</v>
      </c>
      <c r="M341" s="55">
        <v>820.36</v>
      </c>
      <c r="N341" s="55">
        <v>815.64</v>
      </c>
      <c r="O341" s="55">
        <v>810.58</v>
      </c>
      <c r="P341" s="55">
        <v>805.17</v>
      </c>
      <c r="Q341" s="55">
        <v>799.61</v>
      </c>
      <c r="R341" s="55">
        <v>793.76</v>
      </c>
      <c r="S341" s="55">
        <v>787.7</v>
      </c>
      <c r="T341" s="55">
        <v>781.6</v>
      </c>
      <c r="U341" s="55">
        <v>775.26</v>
      </c>
      <c r="V341" s="55">
        <v>768.95</v>
      </c>
      <c r="W341" s="55">
        <v>762.77</v>
      </c>
      <c r="X341" s="55">
        <v>756.53</v>
      </c>
      <c r="Y341" s="55">
        <v>750.45</v>
      </c>
      <c r="Z341" s="55">
        <v>744.48</v>
      </c>
      <c r="AA341" s="55">
        <v>738.72</v>
      </c>
      <c r="AB341" s="55">
        <v>733.27</v>
      </c>
      <c r="AC341" s="55">
        <v>728.11</v>
      </c>
      <c r="AD341" s="55">
        <v>723.25</v>
      </c>
      <c r="AE341" s="55">
        <v>718.83</v>
      </c>
      <c r="AF341" s="55">
        <v>714.8</v>
      </c>
      <c r="AG341" s="55">
        <v>711.26</v>
      </c>
      <c r="AH341" s="55">
        <v>708.25</v>
      </c>
      <c r="AI341" s="55">
        <v>705.73</v>
      </c>
      <c r="AJ341" s="55">
        <v>703.73</v>
      </c>
      <c r="AK341" s="55">
        <v>702.38</v>
      </c>
      <c r="AL341" s="55">
        <v>701.49</v>
      </c>
      <c r="AN341" s="53" t="s">
        <v>435</v>
      </c>
      <c r="AO341" s="54">
        <v>13.0</v>
      </c>
    </row>
    <row r="342" ht="14.25" customHeight="1">
      <c r="A342" s="47" t="s">
        <v>113</v>
      </c>
      <c r="B342" s="48">
        <v>11.0</v>
      </c>
      <c r="C342" s="55">
        <v>850.41</v>
      </c>
      <c r="D342" s="55">
        <v>850.12</v>
      </c>
      <c r="E342" s="55">
        <v>849.24</v>
      </c>
      <c r="F342" s="55">
        <v>847.88</v>
      </c>
      <c r="G342" s="55">
        <v>845.94</v>
      </c>
      <c r="H342" s="55">
        <v>843.47</v>
      </c>
      <c r="I342" s="55">
        <v>840.51</v>
      </c>
      <c r="J342" s="55">
        <v>837.1</v>
      </c>
      <c r="K342" s="55">
        <v>833.1</v>
      </c>
      <c r="L342" s="55">
        <v>828.68</v>
      </c>
      <c r="M342" s="55">
        <v>823.9</v>
      </c>
      <c r="N342" s="55">
        <v>818.71</v>
      </c>
      <c r="O342" s="55">
        <v>813.15</v>
      </c>
      <c r="P342" s="55">
        <v>807.27</v>
      </c>
      <c r="Q342" s="55">
        <v>801.14</v>
      </c>
      <c r="R342" s="55">
        <v>794.68</v>
      </c>
      <c r="S342" s="55">
        <v>788.13</v>
      </c>
      <c r="T342" s="55">
        <v>781.4</v>
      </c>
      <c r="U342" s="55">
        <v>774.55</v>
      </c>
      <c r="V342" s="55">
        <v>767.8</v>
      </c>
      <c r="W342" s="55">
        <v>760.85</v>
      </c>
      <c r="X342" s="55">
        <v>754.05</v>
      </c>
      <c r="Y342" s="55">
        <v>747.36</v>
      </c>
      <c r="Z342" s="55">
        <v>740.83</v>
      </c>
      <c r="AA342" s="55">
        <v>734.53</v>
      </c>
      <c r="AB342" s="55">
        <v>728.36</v>
      </c>
      <c r="AC342" s="55">
        <v>722.7</v>
      </c>
      <c r="AD342" s="55">
        <v>717.45</v>
      </c>
      <c r="AE342" s="55">
        <v>712.57</v>
      </c>
      <c r="AF342" s="55">
        <v>708.15</v>
      </c>
      <c r="AG342" s="55">
        <v>704.29</v>
      </c>
      <c r="AH342" s="55">
        <v>700.95</v>
      </c>
      <c r="AI342" s="55">
        <v>698.23</v>
      </c>
      <c r="AJ342" s="55">
        <v>696.1</v>
      </c>
      <c r="AK342" s="55">
        <v>694.54</v>
      </c>
      <c r="AL342" s="55">
        <v>693.62</v>
      </c>
      <c r="AN342" s="53" t="s">
        <v>436</v>
      </c>
      <c r="AO342" s="54">
        <v>13.0</v>
      </c>
    </row>
    <row r="343" ht="14.25" customHeight="1">
      <c r="A343" s="47" t="s">
        <v>113</v>
      </c>
      <c r="B343" s="48">
        <v>12.0</v>
      </c>
      <c r="C343" s="55">
        <v>855.9</v>
      </c>
      <c r="D343" s="55">
        <v>855.61</v>
      </c>
      <c r="E343" s="55">
        <v>854.66</v>
      </c>
      <c r="F343" s="55">
        <v>853.2</v>
      </c>
      <c r="G343" s="55">
        <v>851.11</v>
      </c>
      <c r="H343" s="55">
        <v>848.43</v>
      </c>
      <c r="I343" s="55">
        <v>845.29</v>
      </c>
      <c r="J343" s="55">
        <v>841.53</v>
      </c>
      <c r="K343" s="55">
        <v>837.19</v>
      </c>
      <c r="L343" s="55">
        <v>832.53</v>
      </c>
      <c r="M343" s="55">
        <v>827.3</v>
      </c>
      <c r="N343" s="55">
        <v>821.65</v>
      </c>
      <c r="O343" s="55">
        <v>815.62</v>
      </c>
      <c r="P343" s="55">
        <v>809.35</v>
      </c>
      <c r="Q343" s="55">
        <v>802.69</v>
      </c>
      <c r="R343" s="55">
        <v>795.76</v>
      </c>
      <c r="S343" s="55">
        <v>788.63</v>
      </c>
      <c r="T343" s="55">
        <v>781.33</v>
      </c>
      <c r="U343" s="55">
        <v>773.87</v>
      </c>
      <c r="V343" s="55">
        <v>766.33</v>
      </c>
      <c r="W343" s="55">
        <v>758.97</v>
      </c>
      <c r="X343" s="55">
        <v>751.57</v>
      </c>
      <c r="Y343" s="55">
        <v>744.23</v>
      </c>
      <c r="Z343" s="55">
        <v>737.12</v>
      </c>
      <c r="AA343" s="55">
        <v>730.27</v>
      </c>
      <c r="AB343" s="55">
        <v>723.68</v>
      </c>
      <c r="AC343" s="55">
        <v>717.42</v>
      </c>
      <c r="AD343" s="55">
        <v>711.68</v>
      </c>
      <c r="AE343" s="55">
        <v>706.3</v>
      </c>
      <c r="AF343" s="55">
        <v>701.52</v>
      </c>
      <c r="AG343" s="55">
        <v>697.31</v>
      </c>
      <c r="AH343" s="55">
        <v>693.73</v>
      </c>
      <c r="AI343" s="55">
        <v>690.75</v>
      </c>
      <c r="AJ343" s="55">
        <v>688.46</v>
      </c>
      <c r="AK343" s="55">
        <v>686.76</v>
      </c>
      <c r="AL343" s="55">
        <v>685.76</v>
      </c>
      <c r="AN343" s="53" t="s">
        <v>437</v>
      </c>
      <c r="AO343" s="54">
        <v>13.0</v>
      </c>
    </row>
    <row r="344" ht="14.25" customHeight="1">
      <c r="A344" s="47" t="s">
        <v>113</v>
      </c>
      <c r="B344" s="48">
        <v>13.0</v>
      </c>
      <c r="C344" s="55">
        <v>861.3</v>
      </c>
      <c r="D344" s="55">
        <v>860.93</v>
      </c>
      <c r="E344" s="55">
        <v>860.0</v>
      </c>
      <c r="F344" s="55">
        <v>858.36</v>
      </c>
      <c r="G344" s="55">
        <v>856.11</v>
      </c>
      <c r="H344" s="55">
        <v>853.27</v>
      </c>
      <c r="I344" s="55">
        <v>849.85</v>
      </c>
      <c r="J344" s="55">
        <v>845.81</v>
      </c>
      <c r="K344" s="55">
        <v>841.22</v>
      </c>
      <c r="L344" s="55">
        <v>836.16</v>
      </c>
      <c r="M344" s="55">
        <v>830.55</v>
      </c>
      <c r="N344" s="55">
        <v>824.43</v>
      </c>
      <c r="O344" s="55">
        <v>818.07</v>
      </c>
      <c r="P344" s="55">
        <v>811.3</v>
      </c>
      <c r="Q344" s="55">
        <v>804.08</v>
      </c>
      <c r="R344" s="55">
        <v>796.63</v>
      </c>
      <c r="S344" s="55">
        <v>788.89</v>
      </c>
      <c r="T344" s="55">
        <v>781.11</v>
      </c>
      <c r="U344" s="55">
        <v>773.12</v>
      </c>
      <c r="V344" s="55">
        <v>765.12</v>
      </c>
      <c r="W344" s="55">
        <v>756.99</v>
      </c>
      <c r="X344" s="55">
        <v>749.01</v>
      </c>
      <c r="Y344" s="55">
        <v>741.17</v>
      </c>
      <c r="Z344" s="55">
        <v>733.41</v>
      </c>
      <c r="AA344" s="55">
        <v>726.02</v>
      </c>
      <c r="AB344" s="55">
        <v>718.87</v>
      </c>
      <c r="AC344" s="55">
        <v>712.16</v>
      </c>
      <c r="AD344" s="55">
        <v>705.86</v>
      </c>
      <c r="AE344" s="55">
        <v>700.13</v>
      </c>
      <c r="AF344" s="55">
        <v>694.87</v>
      </c>
      <c r="AG344" s="55">
        <v>690.36</v>
      </c>
      <c r="AH344" s="55">
        <v>686.49</v>
      </c>
      <c r="AI344" s="55">
        <v>683.34</v>
      </c>
      <c r="AJ344" s="55">
        <v>680.87</v>
      </c>
      <c r="AK344" s="55">
        <v>679.17</v>
      </c>
      <c r="AL344" s="55">
        <v>678.07</v>
      </c>
      <c r="AN344" s="53" t="s">
        <v>438</v>
      </c>
      <c r="AO344" s="54">
        <v>13.0</v>
      </c>
    </row>
    <row r="345" ht="14.25" customHeight="1">
      <c r="A345" s="47" t="s">
        <v>113</v>
      </c>
      <c r="B345" s="48">
        <v>14.0</v>
      </c>
      <c r="C345" s="55">
        <v>866.49</v>
      </c>
      <c r="D345" s="55">
        <v>866.08</v>
      </c>
      <c r="E345" s="55">
        <v>865.05</v>
      </c>
      <c r="F345" s="55">
        <v>863.34</v>
      </c>
      <c r="G345" s="55">
        <v>860.95</v>
      </c>
      <c r="H345" s="55">
        <v>857.91</v>
      </c>
      <c r="I345" s="55">
        <v>854.25</v>
      </c>
      <c r="J345" s="55">
        <v>850.0</v>
      </c>
      <c r="K345" s="55">
        <v>845.07</v>
      </c>
      <c r="L345" s="55">
        <v>839.63</v>
      </c>
      <c r="M345" s="55">
        <v>833.62</v>
      </c>
      <c r="N345" s="55">
        <v>827.3</v>
      </c>
      <c r="O345" s="55">
        <v>820.38</v>
      </c>
      <c r="P345" s="55">
        <v>813.02</v>
      </c>
      <c r="Q345" s="55">
        <v>805.46</v>
      </c>
      <c r="R345" s="55">
        <v>797.58</v>
      </c>
      <c r="S345" s="55">
        <v>789.34</v>
      </c>
      <c r="T345" s="55">
        <v>780.86</v>
      </c>
      <c r="U345" s="55">
        <v>772.27</v>
      </c>
      <c r="V345" s="55">
        <v>763.66</v>
      </c>
      <c r="W345" s="55">
        <v>755.03</v>
      </c>
      <c r="X345" s="55">
        <v>746.54</v>
      </c>
      <c r="Y345" s="55">
        <v>737.94</v>
      </c>
      <c r="Z345" s="55">
        <v>729.69</v>
      </c>
      <c r="AA345" s="55">
        <v>721.69</v>
      </c>
      <c r="AB345" s="55">
        <v>714.09</v>
      </c>
      <c r="AC345" s="55">
        <v>706.79</v>
      </c>
      <c r="AD345" s="55">
        <v>700.05</v>
      </c>
      <c r="AE345" s="55">
        <v>693.89</v>
      </c>
      <c r="AF345" s="55">
        <v>688.32</v>
      </c>
      <c r="AG345" s="55">
        <v>683.46</v>
      </c>
      <c r="AH345" s="55">
        <v>679.4</v>
      </c>
      <c r="AI345" s="55">
        <v>676.01</v>
      </c>
      <c r="AJ345" s="55">
        <v>673.46</v>
      </c>
      <c r="AK345" s="55">
        <v>671.66</v>
      </c>
      <c r="AL345" s="55">
        <v>670.73</v>
      </c>
      <c r="AN345" s="53" t="s">
        <v>439</v>
      </c>
      <c r="AO345" s="54">
        <v>13.0</v>
      </c>
    </row>
    <row r="346" ht="14.25" customHeight="1">
      <c r="A346" s="47" t="s">
        <v>113</v>
      </c>
      <c r="B346" s="48">
        <v>15.0</v>
      </c>
      <c r="C346" s="55">
        <v>871.45</v>
      </c>
      <c r="D346" s="55">
        <v>871.02</v>
      </c>
      <c r="E346" s="55">
        <v>869.99</v>
      </c>
      <c r="F346" s="55">
        <v>868.14</v>
      </c>
      <c r="G346" s="55">
        <v>865.59</v>
      </c>
      <c r="H346" s="55">
        <v>862.43</v>
      </c>
      <c r="I346" s="55">
        <v>858.5</v>
      </c>
      <c r="J346" s="55">
        <v>853.98</v>
      </c>
      <c r="K346" s="55">
        <v>848.8</v>
      </c>
      <c r="L346" s="55">
        <v>842.95</v>
      </c>
      <c r="M346" s="55">
        <v>836.71</v>
      </c>
      <c r="N346" s="55">
        <v>829.9</v>
      </c>
      <c r="O346" s="55">
        <v>822.5</v>
      </c>
      <c r="P346" s="55">
        <v>814.81</v>
      </c>
      <c r="Q346" s="55">
        <v>806.71</v>
      </c>
      <c r="R346" s="55">
        <v>798.2</v>
      </c>
      <c r="S346" s="55">
        <v>789.53</v>
      </c>
      <c r="T346" s="55">
        <v>780.52</v>
      </c>
      <c r="U346" s="55">
        <v>771.52</v>
      </c>
      <c r="V346" s="55">
        <v>762.33</v>
      </c>
      <c r="W346" s="55">
        <v>752.98</v>
      </c>
      <c r="X346" s="55">
        <v>743.83</v>
      </c>
      <c r="Y346" s="55">
        <v>734.94</v>
      </c>
      <c r="Z346" s="55">
        <v>726.02</v>
      </c>
      <c r="AA346" s="55">
        <v>717.51</v>
      </c>
      <c r="AB346" s="55">
        <v>709.22</v>
      </c>
      <c r="AC346" s="55">
        <v>701.56</v>
      </c>
      <c r="AD346" s="55">
        <v>694.26</v>
      </c>
      <c r="AE346" s="55">
        <v>687.68</v>
      </c>
      <c r="AF346" s="55">
        <v>681.79</v>
      </c>
      <c r="AG346" s="55">
        <v>676.68</v>
      </c>
      <c r="AH346" s="55">
        <v>672.33</v>
      </c>
      <c r="AI346" s="55">
        <v>668.84</v>
      </c>
      <c r="AJ346" s="55">
        <v>666.23</v>
      </c>
      <c r="AK346" s="55">
        <v>664.2</v>
      </c>
      <c r="AL346" s="55">
        <v>663.06</v>
      </c>
      <c r="AN346" s="53" t="s">
        <v>440</v>
      </c>
      <c r="AO346" s="54" t="s">
        <v>94</v>
      </c>
    </row>
    <row r="347" ht="14.25" customHeight="1">
      <c r="A347" s="47" t="s">
        <v>113</v>
      </c>
      <c r="B347" s="48">
        <v>16.0</v>
      </c>
      <c r="C347" s="55">
        <v>876.23</v>
      </c>
      <c r="D347" s="55">
        <v>875.88</v>
      </c>
      <c r="E347" s="55">
        <v>874.69</v>
      </c>
      <c r="F347" s="55">
        <v>872.79</v>
      </c>
      <c r="G347" s="55">
        <v>870.13</v>
      </c>
      <c r="H347" s="55">
        <v>866.73</v>
      </c>
      <c r="I347" s="55">
        <v>862.6</v>
      </c>
      <c r="J347" s="55">
        <v>857.84</v>
      </c>
      <c r="K347" s="55">
        <v>852.34</v>
      </c>
      <c r="L347" s="55">
        <v>846.22</v>
      </c>
      <c r="M347" s="55">
        <v>839.56</v>
      </c>
      <c r="N347" s="55">
        <v>832.31</v>
      </c>
      <c r="O347" s="55">
        <v>824.64</v>
      </c>
      <c r="P347" s="55">
        <v>816.51</v>
      </c>
      <c r="Q347" s="55">
        <v>807.83</v>
      </c>
      <c r="R347" s="55">
        <v>798.91</v>
      </c>
      <c r="S347" s="55">
        <v>789.66</v>
      </c>
      <c r="T347" s="55">
        <v>780.24</v>
      </c>
      <c r="U347" s="55">
        <v>770.55</v>
      </c>
      <c r="V347" s="55">
        <v>760.84</v>
      </c>
      <c r="W347" s="55">
        <v>751.08</v>
      </c>
      <c r="X347" s="55">
        <v>741.48</v>
      </c>
      <c r="Y347" s="55">
        <v>731.64</v>
      </c>
      <c r="Z347" s="55">
        <v>722.29</v>
      </c>
      <c r="AA347" s="55">
        <v>713.17</v>
      </c>
      <c r="AB347" s="55">
        <v>704.53</v>
      </c>
      <c r="AC347" s="55">
        <v>696.18</v>
      </c>
      <c r="AD347" s="55">
        <v>688.58</v>
      </c>
      <c r="AE347" s="55">
        <v>681.58</v>
      </c>
      <c r="AF347" s="55">
        <v>675.31</v>
      </c>
      <c r="AG347" s="55">
        <v>669.85</v>
      </c>
      <c r="AH347" s="55">
        <v>665.36</v>
      </c>
      <c r="AI347" s="55">
        <v>661.77</v>
      </c>
      <c r="AJ347" s="55">
        <v>658.75</v>
      </c>
      <c r="AK347" s="55">
        <v>656.84</v>
      </c>
      <c r="AL347" s="55">
        <v>655.59</v>
      </c>
      <c r="AN347" s="53" t="s">
        <v>441</v>
      </c>
      <c r="AO347" s="54" t="s">
        <v>143</v>
      </c>
    </row>
    <row r="348" ht="14.25" customHeight="1">
      <c r="A348" s="47" t="s">
        <v>113</v>
      </c>
      <c r="B348" s="48">
        <v>17.0</v>
      </c>
      <c r="C348" s="55">
        <v>880.87</v>
      </c>
      <c r="D348" s="55">
        <v>880.54</v>
      </c>
      <c r="E348" s="55">
        <v>879.26</v>
      </c>
      <c r="F348" s="55">
        <v>877.29</v>
      </c>
      <c r="G348" s="55">
        <v>874.41</v>
      </c>
      <c r="H348" s="55">
        <v>870.85</v>
      </c>
      <c r="I348" s="55">
        <v>866.58</v>
      </c>
      <c r="J348" s="55">
        <v>861.5</v>
      </c>
      <c r="K348" s="55">
        <v>855.74</v>
      </c>
      <c r="L348" s="55">
        <v>849.4</v>
      </c>
      <c r="M348" s="55">
        <v>842.27</v>
      </c>
      <c r="N348" s="55">
        <v>834.73</v>
      </c>
      <c r="O348" s="55">
        <v>826.6</v>
      </c>
      <c r="P348" s="55">
        <v>817.93</v>
      </c>
      <c r="Q348" s="55">
        <v>808.86</v>
      </c>
      <c r="R348" s="55">
        <v>799.59</v>
      </c>
      <c r="S348" s="55">
        <v>789.79</v>
      </c>
      <c r="T348" s="55">
        <v>779.88</v>
      </c>
      <c r="U348" s="55">
        <v>769.63</v>
      </c>
      <c r="V348" s="55">
        <v>759.47</v>
      </c>
      <c r="W348" s="55">
        <v>748.98</v>
      </c>
      <c r="X348" s="55">
        <v>738.68</v>
      </c>
      <c r="Y348" s="55">
        <v>728.57</v>
      </c>
      <c r="Z348" s="55">
        <v>718.63</v>
      </c>
      <c r="AA348" s="55">
        <v>709.05</v>
      </c>
      <c r="AB348" s="55">
        <v>699.63</v>
      </c>
      <c r="AC348" s="55">
        <v>690.89</v>
      </c>
      <c r="AD348" s="55">
        <v>682.82</v>
      </c>
      <c r="AE348" s="55">
        <v>675.33</v>
      </c>
      <c r="AF348" s="55">
        <v>668.77</v>
      </c>
      <c r="AG348" s="55">
        <v>663.15</v>
      </c>
      <c r="AH348" s="55">
        <v>658.44</v>
      </c>
      <c r="AI348" s="55">
        <v>654.52</v>
      </c>
      <c r="AJ348" s="55">
        <v>651.64</v>
      </c>
      <c r="AK348" s="55">
        <v>649.47</v>
      </c>
      <c r="AL348" s="55">
        <v>648.2</v>
      </c>
      <c r="AN348" s="53" t="s">
        <v>442</v>
      </c>
      <c r="AO348" s="54" t="s">
        <v>133</v>
      </c>
    </row>
    <row r="349" ht="14.25" customHeight="1">
      <c r="A349" s="47" t="s">
        <v>113</v>
      </c>
      <c r="B349" s="48">
        <v>18.0</v>
      </c>
      <c r="C349" s="55">
        <v>885.28</v>
      </c>
      <c r="D349" s="55">
        <v>884.94</v>
      </c>
      <c r="E349" s="55">
        <v>883.59</v>
      </c>
      <c r="F349" s="55">
        <v>881.54</v>
      </c>
      <c r="G349" s="55">
        <v>878.54</v>
      </c>
      <c r="H349" s="55">
        <v>874.91</v>
      </c>
      <c r="I349" s="55">
        <v>870.27</v>
      </c>
      <c r="J349" s="55">
        <v>864.97</v>
      </c>
      <c r="K349" s="55">
        <v>859.03</v>
      </c>
      <c r="L349" s="55">
        <v>852.22</v>
      </c>
      <c r="M349" s="55">
        <v>844.92</v>
      </c>
      <c r="N349" s="55">
        <v>836.97</v>
      </c>
      <c r="O349" s="55">
        <v>828.43</v>
      </c>
      <c r="P349" s="55">
        <v>819.39</v>
      </c>
      <c r="Q349" s="55">
        <v>809.94</v>
      </c>
      <c r="R349" s="55">
        <v>800.04</v>
      </c>
      <c r="S349" s="55">
        <v>789.85</v>
      </c>
      <c r="T349" s="55">
        <v>779.27</v>
      </c>
      <c r="U349" s="55">
        <v>768.6</v>
      </c>
      <c r="V349" s="55">
        <v>757.78</v>
      </c>
      <c r="W349" s="55">
        <v>747.08</v>
      </c>
      <c r="X349" s="55">
        <v>736.18</v>
      </c>
      <c r="Y349" s="55">
        <v>725.34</v>
      </c>
      <c r="Z349" s="55">
        <v>714.85</v>
      </c>
      <c r="AA349" s="55">
        <v>704.64</v>
      </c>
      <c r="AB349" s="55">
        <v>694.8</v>
      </c>
      <c r="AC349" s="55">
        <v>685.74</v>
      </c>
      <c r="AD349" s="55">
        <v>677.06</v>
      </c>
      <c r="AE349" s="55">
        <v>669.2</v>
      </c>
      <c r="AF349" s="55">
        <v>662.34</v>
      </c>
      <c r="AG349" s="55">
        <v>656.55</v>
      </c>
      <c r="AH349" s="55">
        <v>651.6</v>
      </c>
      <c r="AI349" s="55">
        <v>647.62</v>
      </c>
      <c r="AJ349" s="55">
        <v>644.26</v>
      </c>
      <c r="AK349" s="55">
        <v>641.98</v>
      </c>
      <c r="AL349" s="55">
        <v>640.59</v>
      </c>
      <c r="AN349" s="53" t="s">
        <v>443</v>
      </c>
      <c r="AO349" s="54" t="s">
        <v>133</v>
      </c>
    </row>
    <row r="350" ht="14.25" customHeight="1">
      <c r="A350" s="47" t="s">
        <v>113</v>
      </c>
      <c r="B350" s="48">
        <v>19.0</v>
      </c>
      <c r="C350" s="55">
        <v>889.56</v>
      </c>
      <c r="D350" s="55">
        <v>889.14</v>
      </c>
      <c r="E350" s="55">
        <v>887.79</v>
      </c>
      <c r="F350" s="55">
        <v>885.59</v>
      </c>
      <c r="G350" s="55">
        <v>882.47</v>
      </c>
      <c r="H350" s="55">
        <v>878.65</v>
      </c>
      <c r="I350" s="55">
        <v>873.86</v>
      </c>
      <c r="J350" s="55">
        <v>868.44</v>
      </c>
      <c r="K350" s="55">
        <v>862.05</v>
      </c>
      <c r="L350" s="55">
        <v>855.01</v>
      </c>
      <c r="M350" s="55">
        <v>847.41</v>
      </c>
      <c r="N350" s="55">
        <v>839.0</v>
      </c>
      <c r="O350" s="55">
        <v>830.19</v>
      </c>
      <c r="P350" s="55">
        <v>820.69</v>
      </c>
      <c r="Q350" s="55">
        <v>810.79</v>
      </c>
      <c r="R350" s="55">
        <v>800.41</v>
      </c>
      <c r="S350" s="55">
        <v>789.82</v>
      </c>
      <c r="T350" s="55">
        <v>778.85</v>
      </c>
      <c r="U350" s="55">
        <v>767.75</v>
      </c>
      <c r="V350" s="55">
        <v>756.46</v>
      </c>
      <c r="W350" s="55">
        <v>744.82</v>
      </c>
      <c r="X350" s="55">
        <v>733.49</v>
      </c>
      <c r="Y350" s="55">
        <v>722.34</v>
      </c>
      <c r="Z350" s="55">
        <v>711.27</v>
      </c>
      <c r="AA350" s="55">
        <v>700.57</v>
      </c>
      <c r="AB350" s="55">
        <v>690.22</v>
      </c>
      <c r="AC350" s="55">
        <v>680.44</v>
      </c>
      <c r="AD350" s="55">
        <v>671.43</v>
      </c>
      <c r="AE350" s="55">
        <v>663.15</v>
      </c>
      <c r="AF350" s="55">
        <v>656.08</v>
      </c>
      <c r="AG350" s="55">
        <v>649.83</v>
      </c>
      <c r="AH350" s="55">
        <v>644.6</v>
      </c>
      <c r="AI350" s="55">
        <v>640.32</v>
      </c>
      <c r="AJ350" s="55">
        <v>636.94</v>
      </c>
      <c r="AK350" s="55">
        <v>634.81</v>
      </c>
      <c r="AL350" s="55">
        <v>633.28</v>
      </c>
      <c r="AN350" s="53" t="s">
        <v>444</v>
      </c>
      <c r="AO350" s="54">
        <v>6.0</v>
      </c>
    </row>
    <row r="351" ht="14.25" customHeight="1">
      <c r="A351" s="47" t="s">
        <v>113</v>
      </c>
      <c r="B351" s="48">
        <v>20.0</v>
      </c>
      <c r="C351" s="55">
        <v>893.7</v>
      </c>
      <c r="D351" s="55">
        <v>893.2</v>
      </c>
      <c r="E351" s="55">
        <v>891.82</v>
      </c>
      <c r="F351" s="55">
        <v>889.5</v>
      </c>
      <c r="G351" s="55">
        <v>886.34</v>
      </c>
      <c r="H351" s="55">
        <v>882.26</v>
      </c>
      <c r="I351" s="55">
        <v>877.4</v>
      </c>
      <c r="J351" s="55">
        <v>871.55</v>
      </c>
      <c r="K351" s="55">
        <v>864.97</v>
      </c>
      <c r="L351" s="55">
        <v>857.77</v>
      </c>
      <c r="M351" s="55">
        <v>849.67</v>
      </c>
      <c r="N351" s="55">
        <v>841.06</v>
      </c>
      <c r="O351" s="55">
        <v>831.81</v>
      </c>
      <c r="P351" s="55">
        <v>821.92</v>
      </c>
      <c r="Q351" s="55">
        <v>811.42</v>
      </c>
      <c r="R351" s="55">
        <v>800.87</v>
      </c>
      <c r="S351" s="55">
        <v>789.61</v>
      </c>
      <c r="T351" s="55">
        <v>778.19</v>
      </c>
      <c r="U351" s="55">
        <v>766.5</v>
      </c>
      <c r="V351" s="55">
        <v>754.6</v>
      </c>
      <c r="W351" s="55">
        <v>742.76</v>
      </c>
      <c r="X351" s="55">
        <v>730.96</v>
      </c>
      <c r="Y351" s="55">
        <v>719.08</v>
      </c>
      <c r="Z351" s="55">
        <v>707.44</v>
      </c>
      <c r="AA351" s="55">
        <v>696.23</v>
      </c>
      <c r="AB351" s="55">
        <v>685.43</v>
      </c>
      <c r="AC351" s="55">
        <v>675.25</v>
      </c>
      <c r="AD351" s="55">
        <v>665.71</v>
      </c>
      <c r="AE351" s="55">
        <v>657.23</v>
      </c>
      <c r="AF351" s="55">
        <v>649.75</v>
      </c>
      <c r="AG351" s="55">
        <v>643.23</v>
      </c>
      <c r="AH351" s="55">
        <v>637.82</v>
      </c>
      <c r="AI351" s="55">
        <v>633.22</v>
      </c>
      <c r="AJ351" s="55">
        <v>629.85</v>
      </c>
      <c r="AK351" s="55">
        <v>627.15</v>
      </c>
      <c r="AL351" s="55">
        <v>625.52</v>
      </c>
      <c r="AN351" s="53" t="s">
        <v>445</v>
      </c>
      <c r="AO351" s="54">
        <v>2.0</v>
      </c>
    </row>
    <row r="352" ht="14.25" customHeight="1">
      <c r="A352" s="47" t="s">
        <v>113</v>
      </c>
      <c r="B352" s="48">
        <v>21.0</v>
      </c>
      <c r="C352" s="55">
        <v>897.54</v>
      </c>
      <c r="D352" s="55">
        <v>897.03</v>
      </c>
      <c r="E352" s="55">
        <v>895.63</v>
      </c>
      <c r="F352" s="55">
        <v>893.17</v>
      </c>
      <c r="G352" s="55">
        <v>889.94</v>
      </c>
      <c r="H352" s="55">
        <v>885.64</v>
      </c>
      <c r="I352" s="55">
        <v>880.63</v>
      </c>
      <c r="J352" s="55">
        <v>874.56</v>
      </c>
      <c r="K352" s="55">
        <v>867.84</v>
      </c>
      <c r="L352" s="55">
        <v>860.13</v>
      </c>
      <c r="M352" s="55">
        <v>851.83</v>
      </c>
      <c r="N352" s="55">
        <v>842.93</v>
      </c>
      <c r="O352" s="55">
        <v>833.18</v>
      </c>
      <c r="P352" s="55">
        <v>823.06</v>
      </c>
      <c r="Q352" s="55">
        <v>812.26</v>
      </c>
      <c r="R352" s="55">
        <v>801.07</v>
      </c>
      <c r="S352" s="55">
        <v>789.43</v>
      </c>
      <c r="T352" s="55">
        <v>777.65</v>
      </c>
      <c r="U352" s="55">
        <v>765.42</v>
      </c>
      <c r="V352" s="55">
        <v>753.25</v>
      </c>
      <c r="W352" s="55">
        <v>740.6</v>
      </c>
      <c r="X352" s="55">
        <v>728.29</v>
      </c>
      <c r="Y352" s="55">
        <v>716.05</v>
      </c>
      <c r="Z352" s="55">
        <v>703.84</v>
      </c>
      <c r="AA352" s="55">
        <v>692.24</v>
      </c>
      <c r="AB352" s="55">
        <v>680.75</v>
      </c>
      <c r="AC352" s="55">
        <v>670.11</v>
      </c>
      <c r="AD352" s="55">
        <v>660.08</v>
      </c>
      <c r="AE352" s="55">
        <v>651.1</v>
      </c>
      <c r="AF352" s="55">
        <v>643.31</v>
      </c>
      <c r="AG352" s="55">
        <v>636.5</v>
      </c>
      <c r="AH352" s="55">
        <v>630.85</v>
      </c>
      <c r="AI352" s="55">
        <v>626.26</v>
      </c>
      <c r="AJ352" s="55">
        <v>622.34</v>
      </c>
      <c r="AK352" s="55">
        <v>619.54</v>
      </c>
      <c r="AL352" s="55">
        <v>617.79</v>
      </c>
      <c r="AN352" s="53" t="s">
        <v>446</v>
      </c>
      <c r="AO352" s="54">
        <v>4.0</v>
      </c>
    </row>
    <row r="353" ht="14.25" customHeight="1">
      <c r="A353" s="47" t="s">
        <v>113</v>
      </c>
      <c r="B353" s="48">
        <v>22.0</v>
      </c>
      <c r="C353" s="55">
        <v>901.2</v>
      </c>
      <c r="D353" s="55">
        <v>900.7</v>
      </c>
      <c r="E353" s="55">
        <v>899.27</v>
      </c>
      <c r="F353" s="55">
        <v>896.78</v>
      </c>
      <c r="G353" s="55">
        <v>893.37</v>
      </c>
      <c r="H353" s="55">
        <v>889.0</v>
      </c>
      <c r="I353" s="55">
        <v>883.69</v>
      </c>
      <c r="J353" s="55">
        <v>877.43</v>
      </c>
      <c r="K353" s="55">
        <v>870.41</v>
      </c>
      <c r="L353" s="55">
        <v>862.47</v>
      </c>
      <c r="M353" s="55">
        <v>853.98</v>
      </c>
      <c r="N353" s="55">
        <v>844.5</v>
      </c>
      <c r="O353" s="55">
        <v>834.48</v>
      </c>
      <c r="P353" s="55">
        <v>823.92</v>
      </c>
      <c r="Q353" s="55">
        <v>812.87</v>
      </c>
      <c r="R353" s="55">
        <v>801.05</v>
      </c>
      <c r="S353" s="55">
        <v>789.27</v>
      </c>
      <c r="T353" s="55">
        <v>776.79</v>
      </c>
      <c r="U353" s="55">
        <v>764.26</v>
      </c>
      <c r="V353" s="55">
        <v>751.37</v>
      </c>
      <c r="W353" s="55">
        <v>738.49</v>
      </c>
      <c r="X353" s="55">
        <v>725.76</v>
      </c>
      <c r="Y353" s="55">
        <v>712.74</v>
      </c>
      <c r="Z353" s="55">
        <v>700.18</v>
      </c>
      <c r="AA353" s="55">
        <v>687.85</v>
      </c>
      <c r="AB353" s="55">
        <v>676.19</v>
      </c>
      <c r="AC353" s="55">
        <v>664.93</v>
      </c>
      <c r="AD353" s="55">
        <v>654.59</v>
      </c>
      <c r="AE353" s="55">
        <v>645.19</v>
      </c>
      <c r="AF353" s="55">
        <v>636.87</v>
      </c>
      <c r="AG353" s="55">
        <v>629.99</v>
      </c>
      <c r="AH353" s="55">
        <v>623.89</v>
      </c>
      <c r="AI353" s="55">
        <v>618.89</v>
      </c>
      <c r="AJ353" s="55">
        <v>614.9</v>
      </c>
      <c r="AK353" s="55">
        <v>611.88</v>
      </c>
      <c r="AL353" s="55">
        <v>610.11</v>
      </c>
      <c r="AN353" s="53" t="s">
        <v>447</v>
      </c>
      <c r="AO353" s="54">
        <v>4.0</v>
      </c>
    </row>
    <row r="354" ht="14.25" customHeight="1">
      <c r="A354" s="47" t="s">
        <v>113</v>
      </c>
      <c r="B354" s="48">
        <v>23.0</v>
      </c>
      <c r="C354" s="55">
        <v>904.7</v>
      </c>
      <c r="D354" s="55">
        <v>904.21</v>
      </c>
      <c r="E354" s="55">
        <v>902.66</v>
      </c>
      <c r="F354" s="55">
        <v>900.11</v>
      </c>
      <c r="G354" s="55">
        <v>896.54</v>
      </c>
      <c r="H354" s="55">
        <v>892.03</v>
      </c>
      <c r="I354" s="55">
        <v>886.51</v>
      </c>
      <c r="J354" s="55">
        <v>880.16</v>
      </c>
      <c r="K354" s="55">
        <v>872.82</v>
      </c>
      <c r="L354" s="55">
        <v>864.79</v>
      </c>
      <c r="M354" s="55">
        <v>855.71</v>
      </c>
      <c r="N354" s="55">
        <v>846.02</v>
      </c>
      <c r="O354" s="55">
        <v>835.85</v>
      </c>
      <c r="P354" s="55">
        <v>824.78</v>
      </c>
      <c r="Q354" s="55">
        <v>813.26</v>
      </c>
      <c r="R354" s="55">
        <v>801.28</v>
      </c>
      <c r="S354" s="55">
        <v>788.73</v>
      </c>
      <c r="T354" s="55">
        <v>776.0</v>
      </c>
      <c r="U354" s="55">
        <v>763.07</v>
      </c>
      <c r="V354" s="55">
        <v>749.78</v>
      </c>
      <c r="W354" s="55">
        <v>736.31</v>
      </c>
      <c r="X354" s="55">
        <v>722.79</v>
      </c>
      <c r="Y354" s="55">
        <v>709.76</v>
      </c>
      <c r="Z354" s="55">
        <v>696.49</v>
      </c>
      <c r="AA354" s="55">
        <v>683.89</v>
      </c>
      <c r="AB354" s="55">
        <v>671.47</v>
      </c>
      <c r="AC354" s="55">
        <v>659.74</v>
      </c>
      <c r="AD354" s="55">
        <v>648.94</v>
      </c>
      <c r="AE354" s="55">
        <v>639.21</v>
      </c>
      <c r="AF354" s="55">
        <v>630.62</v>
      </c>
      <c r="AG354" s="55">
        <v>623.36</v>
      </c>
      <c r="AH354" s="55">
        <v>617.1</v>
      </c>
      <c r="AI354" s="55">
        <v>611.63</v>
      </c>
      <c r="AJ354" s="55">
        <v>607.43</v>
      </c>
      <c r="AK354" s="55">
        <v>604.34</v>
      </c>
      <c r="AL354" s="55">
        <v>602.56</v>
      </c>
      <c r="AN354" s="53" t="s">
        <v>448</v>
      </c>
      <c r="AO354" s="54">
        <v>10.0</v>
      </c>
    </row>
    <row r="355" ht="14.25" customHeight="1">
      <c r="A355" s="47" t="s">
        <v>113</v>
      </c>
      <c r="B355" s="48">
        <v>24.0</v>
      </c>
      <c r="C355" s="55">
        <v>908.01</v>
      </c>
      <c r="D355" s="55">
        <v>907.47</v>
      </c>
      <c r="E355" s="55">
        <v>905.9</v>
      </c>
      <c r="F355" s="55">
        <v>903.22</v>
      </c>
      <c r="G355" s="55">
        <v>899.59</v>
      </c>
      <c r="H355" s="55">
        <v>894.96</v>
      </c>
      <c r="I355" s="55">
        <v>889.23</v>
      </c>
      <c r="J355" s="55">
        <v>882.73</v>
      </c>
      <c r="K355" s="55">
        <v>875.07</v>
      </c>
      <c r="L355" s="55">
        <v>866.76</v>
      </c>
      <c r="M355" s="55">
        <v>857.4</v>
      </c>
      <c r="N355" s="55">
        <v>847.62</v>
      </c>
      <c r="O355" s="55">
        <v>836.74</v>
      </c>
      <c r="P355" s="55">
        <v>825.45</v>
      </c>
      <c r="Q355" s="55">
        <v>813.59</v>
      </c>
      <c r="R355" s="55">
        <v>801.27</v>
      </c>
      <c r="S355" s="55">
        <v>788.23</v>
      </c>
      <c r="T355" s="55">
        <v>775.27</v>
      </c>
      <c r="U355" s="55">
        <v>761.65</v>
      </c>
      <c r="V355" s="55">
        <v>747.88</v>
      </c>
      <c r="W355" s="55">
        <v>734.13</v>
      </c>
      <c r="X355" s="55">
        <v>720.33</v>
      </c>
      <c r="Y355" s="55">
        <v>706.41</v>
      </c>
      <c r="Z355" s="55">
        <v>692.87</v>
      </c>
      <c r="AA355" s="55">
        <v>679.59</v>
      </c>
      <c r="AB355" s="55">
        <v>666.86</v>
      </c>
      <c r="AC355" s="55">
        <v>654.6</v>
      </c>
      <c r="AD355" s="55">
        <v>643.43</v>
      </c>
      <c r="AE355" s="55">
        <v>633.23</v>
      </c>
      <c r="AF355" s="55">
        <v>624.43</v>
      </c>
      <c r="AG355" s="55">
        <v>616.65</v>
      </c>
      <c r="AH355" s="55">
        <v>610.12</v>
      </c>
      <c r="AI355" s="55">
        <v>604.54</v>
      </c>
      <c r="AJ355" s="55">
        <v>599.98</v>
      </c>
      <c r="AK355" s="55">
        <v>596.99</v>
      </c>
      <c r="AL355" s="55">
        <v>595.3</v>
      </c>
      <c r="AN355" s="53" t="s">
        <v>449</v>
      </c>
      <c r="AO355" s="54">
        <v>1.0</v>
      </c>
    </row>
    <row r="356" ht="14.25" customHeight="1">
      <c r="A356" s="47" t="s">
        <v>113</v>
      </c>
      <c r="B356" s="48">
        <v>25.0</v>
      </c>
      <c r="C356" s="55">
        <v>911.08</v>
      </c>
      <c r="D356" s="55">
        <v>910.54</v>
      </c>
      <c r="E356" s="55">
        <v>908.9</v>
      </c>
      <c r="F356" s="55">
        <v>906.19</v>
      </c>
      <c r="G356" s="55">
        <v>902.46</v>
      </c>
      <c r="H356" s="55">
        <v>897.62</v>
      </c>
      <c r="I356" s="55">
        <v>891.81</v>
      </c>
      <c r="J356" s="55">
        <v>884.98</v>
      </c>
      <c r="K356" s="55">
        <v>877.25</v>
      </c>
      <c r="L356" s="55">
        <v>868.56</v>
      </c>
      <c r="M356" s="55">
        <v>859.14</v>
      </c>
      <c r="N356" s="55">
        <v>848.72</v>
      </c>
      <c r="O356" s="55">
        <v>837.69</v>
      </c>
      <c r="P356" s="55">
        <v>826.21</v>
      </c>
      <c r="Q356" s="55">
        <v>813.83</v>
      </c>
      <c r="R356" s="55">
        <v>800.86</v>
      </c>
      <c r="S356" s="55">
        <v>787.87</v>
      </c>
      <c r="T356" s="55">
        <v>774.11</v>
      </c>
      <c r="U356" s="55">
        <v>760.19</v>
      </c>
      <c r="V356" s="55">
        <v>746.1</v>
      </c>
      <c r="W356" s="55">
        <v>731.76</v>
      </c>
      <c r="X356" s="55">
        <v>717.46</v>
      </c>
      <c r="Y356" s="55">
        <v>703.32</v>
      </c>
      <c r="Z356" s="55">
        <v>689.2</v>
      </c>
      <c r="AA356" s="55">
        <v>675.6</v>
      </c>
      <c r="AB356" s="55">
        <v>662.23</v>
      </c>
      <c r="AC356" s="55">
        <v>649.76</v>
      </c>
      <c r="AD356" s="55">
        <v>637.98</v>
      </c>
      <c r="AE356" s="55">
        <v>627.3</v>
      </c>
      <c r="AF356" s="55">
        <v>618.11</v>
      </c>
      <c r="AG356" s="55">
        <v>610.08</v>
      </c>
      <c r="AH356" s="55">
        <v>603.09</v>
      </c>
      <c r="AI356" s="55">
        <v>597.19</v>
      </c>
      <c r="AJ356" s="55">
        <v>592.69</v>
      </c>
      <c r="AK356" s="55">
        <v>589.83</v>
      </c>
      <c r="AL356" s="55">
        <v>587.99</v>
      </c>
      <c r="AN356" s="53" t="s">
        <v>450</v>
      </c>
      <c r="AO356" s="54">
        <v>1.0</v>
      </c>
    </row>
    <row r="357" ht="14.25" customHeight="1">
      <c r="A357" s="47" t="s">
        <v>113</v>
      </c>
      <c r="B357" s="48">
        <v>26.0</v>
      </c>
      <c r="C357" s="55">
        <v>914.01</v>
      </c>
      <c r="D357" s="55">
        <v>913.42</v>
      </c>
      <c r="E357" s="55">
        <v>911.76</v>
      </c>
      <c r="F357" s="55">
        <v>909.01</v>
      </c>
      <c r="G357" s="55">
        <v>905.1</v>
      </c>
      <c r="H357" s="55">
        <v>900.16</v>
      </c>
      <c r="I357" s="55">
        <v>894.15</v>
      </c>
      <c r="J357" s="55">
        <v>887.14</v>
      </c>
      <c r="K357" s="55">
        <v>879.23</v>
      </c>
      <c r="L357" s="55">
        <v>870.22</v>
      </c>
      <c r="M357" s="55">
        <v>860.53</v>
      </c>
      <c r="N357" s="55">
        <v>849.78</v>
      </c>
      <c r="O357" s="55">
        <v>838.69</v>
      </c>
      <c r="P357" s="55">
        <v>826.47</v>
      </c>
      <c r="Q357" s="55">
        <v>813.88</v>
      </c>
      <c r="R357" s="55">
        <v>800.76</v>
      </c>
      <c r="S357" s="55">
        <v>787.13</v>
      </c>
      <c r="T357" s="55">
        <v>772.88</v>
      </c>
      <c r="U357" s="55">
        <v>758.84</v>
      </c>
      <c r="V357" s="55">
        <v>744.15</v>
      </c>
      <c r="W357" s="55">
        <v>729.47</v>
      </c>
      <c r="X357" s="55">
        <v>714.87</v>
      </c>
      <c r="Y357" s="55">
        <v>700.02</v>
      </c>
      <c r="Z357" s="55">
        <v>685.58</v>
      </c>
      <c r="AA357" s="55">
        <v>671.29</v>
      </c>
      <c r="AB357" s="55">
        <v>657.71</v>
      </c>
      <c r="AC357" s="55">
        <v>644.57</v>
      </c>
      <c r="AD357" s="55">
        <v>632.58</v>
      </c>
      <c r="AE357" s="55">
        <v>621.5</v>
      </c>
      <c r="AF357" s="55">
        <v>611.75</v>
      </c>
      <c r="AG357" s="55">
        <v>603.41</v>
      </c>
      <c r="AH357" s="55">
        <v>596.14</v>
      </c>
      <c r="AI357" s="55">
        <v>590.08</v>
      </c>
      <c r="AJ357" s="55">
        <v>585.56</v>
      </c>
      <c r="AK357" s="55">
        <v>582.43</v>
      </c>
      <c r="AL357" s="55">
        <v>580.39</v>
      </c>
      <c r="AN357" s="53" t="s">
        <v>451</v>
      </c>
      <c r="AO357" s="54">
        <v>1.0</v>
      </c>
    </row>
    <row r="358" ht="14.25" customHeight="1">
      <c r="A358" s="47" t="s">
        <v>113</v>
      </c>
      <c r="B358" s="48">
        <v>27.0</v>
      </c>
      <c r="C358" s="55">
        <v>916.68</v>
      </c>
      <c r="D358" s="55">
        <v>916.07</v>
      </c>
      <c r="E358" s="55">
        <v>914.37</v>
      </c>
      <c r="F358" s="55">
        <v>911.54</v>
      </c>
      <c r="G358" s="55">
        <v>907.56</v>
      </c>
      <c r="H358" s="55">
        <v>902.5</v>
      </c>
      <c r="I358" s="55">
        <v>896.32</v>
      </c>
      <c r="J358" s="55">
        <v>889.16</v>
      </c>
      <c r="K358" s="55">
        <v>880.93</v>
      </c>
      <c r="L358" s="55">
        <v>871.77</v>
      </c>
      <c r="M358" s="55">
        <v>861.73</v>
      </c>
      <c r="N358" s="55">
        <v>850.93</v>
      </c>
      <c r="O358" s="55">
        <v>839.16</v>
      </c>
      <c r="P358" s="55">
        <v>826.81</v>
      </c>
      <c r="Q358" s="55">
        <v>814.04</v>
      </c>
      <c r="R358" s="55">
        <v>800.4</v>
      </c>
      <c r="S358" s="55">
        <v>786.21</v>
      </c>
      <c r="T358" s="55">
        <v>772.13</v>
      </c>
      <c r="U358" s="55">
        <v>757.21</v>
      </c>
      <c r="V358" s="55">
        <v>742.26</v>
      </c>
      <c r="W358" s="55">
        <v>727.18</v>
      </c>
      <c r="X358" s="55">
        <v>711.99</v>
      </c>
      <c r="Y358" s="55">
        <v>696.93</v>
      </c>
      <c r="Z358" s="55">
        <v>681.98</v>
      </c>
      <c r="AA358" s="55">
        <v>667.49</v>
      </c>
      <c r="AB358" s="55">
        <v>653.1</v>
      </c>
      <c r="AC358" s="55">
        <v>639.68</v>
      </c>
      <c r="AD358" s="55">
        <v>627.02</v>
      </c>
      <c r="AE358" s="55">
        <v>615.72</v>
      </c>
      <c r="AF358" s="55">
        <v>605.56</v>
      </c>
      <c r="AG358" s="55">
        <v>596.95</v>
      </c>
      <c r="AH358" s="55">
        <v>589.25</v>
      </c>
      <c r="AI358" s="55">
        <v>582.98</v>
      </c>
      <c r="AJ358" s="55">
        <v>578.49</v>
      </c>
      <c r="AK358" s="55">
        <v>574.93</v>
      </c>
      <c r="AL358" s="55">
        <v>572.78</v>
      </c>
      <c r="AN358" s="53" t="s">
        <v>452</v>
      </c>
      <c r="AO358" s="54" t="s">
        <v>96</v>
      </c>
    </row>
    <row r="359" ht="14.25" customHeight="1">
      <c r="A359" s="47" t="s">
        <v>113</v>
      </c>
      <c r="B359" s="48">
        <v>28.0</v>
      </c>
      <c r="C359" s="55">
        <v>919.2</v>
      </c>
      <c r="D359" s="55">
        <v>918.6</v>
      </c>
      <c r="E359" s="55">
        <v>916.82</v>
      </c>
      <c r="F359" s="55">
        <v>913.92</v>
      </c>
      <c r="G359" s="55">
        <v>909.84</v>
      </c>
      <c r="H359" s="55">
        <v>904.62</v>
      </c>
      <c r="I359" s="55">
        <v>898.31</v>
      </c>
      <c r="J359" s="55">
        <v>890.95</v>
      </c>
      <c r="K359" s="55">
        <v>882.5</v>
      </c>
      <c r="L359" s="55">
        <v>873.12</v>
      </c>
      <c r="M359" s="55">
        <v>862.78</v>
      </c>
      <c r="N359" s="55">
        <v>851.74</v>
      </c>
      <c r="O359" s="55">
        <v>839.58</v>
      </c>
      <c r="P359" s="55">
        <v>827.21</v>
      </c>
      <c r="Q359" s="55">
        <v>813.69</v>
      </c>
      <c r="R359" s="55">
        <v>799.89</v>
      </c>
      <c r="S359" s="55">
        <v>785.49</v>
      </c>
      <c r="T359" s="55">
        <v>770.73</v>
      </c>
      <c r="U359" s="55">
        <v>755.52</v>
      </c>
      <c r="V359" s="55">
        <v>740.34</v>
      </c>
      <c r="W359" s="55">
        <v>724.87</v>
      </c>
      <c r="X359" s="55">
        <v>709.23</v>
      </c>
      <c r="Y359" s="55">
        <v>693.53</v>
      </c>
      <c r="Z359" s="55">
        <v>678.36</v>
      </c>
      <c r="AA359" s="55">
        <v>663.19</v>
      </c>
      <c r="AB359" s="55">
        <v>648.63</v>
      </c>
      <c r="AC359" s="55">
        <v>634.72</v>
      </c>
      <c r="AD359" s="55">
        <v>621.6</v>
      </c>
      <c r="AE359" s="55">
        <v>609.73</v>
      </c>
      <c r="AF359" s="55">
        <v>599.47</v>
      </c>
      <c r="AG359" s="55">
        <v>590.41</v>
      </c>
      <c r="AH359" s="55">
        <v>582.4</v>
      </c>
      <c r="AI359" s="55">
        <v>575.92</v>
      </c>
      <c r="AJ359" s="55">
        <v>571.18</v>
      </c>
      <c r="AK359" s="55">
        <v>567.54</v>
      </c>
      <c r="AL359" s="55">
        <v>565.52</v>
      </c>
      <c r="AN359" s="53" t="s">
        <v>453</v>
      </c>
      <c r="AO359" s="54">
        <v>1.0</v>
      </c>
    </row>
    <row r="360" ht="14.25" customHeight="1">
      <c r="A360" s="47" t="s">
        <v>113</v>
      </c>
      <c r="B360" s="48">
        <v>29.0</v>
      </c>
      <c r="C360" s="55">
        <v>921.47</v>
      </c>
      <c r="D360" s="55">
        <v>920.86</v>
      </c>
      <c r="E360" s="55">
        <v>919.05</v>
      </c>
      <c r="F360" s="55">
        <v>916.05</v>
      </c>
      <c r="G360" s="55">
        <v>911.91</v>
      </c>
      <c r="H360" s="55">
        <v>906.57</v>
      </c>
      <c r="I360" s="55">
        <v>900.12</v>
      </c>
      <c r="J360" s="55">
        <v>892.54</v>
      </c>
      <c r="K360" s="55">
        <v>883.96</v>
      </c>
      <c r="L360" s="55">
        <v>874.28</v>
      </c>
      <c r="M360" s="55">
        <v>863.75</v>
      </c>
      <c r="N360" s="55">
        <v>852.33</v>
      </c>
      <c r="O360" s="55">
        <v>840.15</v>
      </c>
      <c r="P360" s="55">
        <v>827.07</v>
      </c>
      <c r="Q360" s="55">
        <v>813.43</v>
      </c>
      <c r="R360" s="55">
        <v>799.43</v>
      </c>
      <c r="S360" s="55">
        <v>784.58</v>
      </c>
      <c r="T360" s="55">
        <v>769.26</v>
      </c>
      <c r="U360" s="55">
        <v>753.98</v>
      </c>
      <c r="V360" s="55">
        <v>738.07</v>
      </c>
      <c r="W360" s="55">
        <v>722.23</v>
      </c>
      <c r="X360" s="55">
        <v>706.25</v>
      </c>
      <c r="Y360" s="55">
        <v>690.39</v>
      </c>
      <c r="Z360" s="55">
        <v>674.55</v>
      </c>
      <c r="AA360" s="55">
        <v>659.32</v>
      </c>
      <c r="AB360" s="55">
        <v>643.94</v>
      </c>
      <c r="AC360" s="55">
        <v>629.7</v>
      </c>
      <c r="AD360" s="55">
        <v>616.23</v>
      </c>
      <c r="AE360" s="55">
        <v>604.07</v>
      </c>
      <c r="AF360" s="55">
        <v>593.18</v>
      </c>
      <c r="AG360" s="55">
        <v>583.72</v>
      </c>
      <c r="AH360" s="55">
        <v>575.56</v>
      </c>
      <c r="AI360" s="55">
        <v>568.92</v>
      </c>
      <c r="AJ360" s="55">
        <v>563.89</v>
      </c>
      <c r="AK360" s="55">
        <v>560.22</v>
      </c>
      <c r="AL360" s="55">
        <v>558.56</v>
      </c>
      <c r="AN360" s="53" t="s">
        <v>454</v>
      </c>
      <c r="AO360" s="54">
        <v>1.0</v>
      </c>
    </row>
    <row r="361" ht="14.25" customHeight="1">
      <c r="A361" s="47" t="s">
        <v>113</v>
      </c>
      <c r="B361" s="48">
        <v>30.0</v>
      </c>
      <c r="C361" s="55">
        <v>923.53</v>
      </c>
      <c r="D361" s="55">
        <v>922.91</v>
      </c>
      <c r="E361" s="55">
        <v>921.1</v>
      </c>
      <c r="F361" s="55">
        <v>918.07</v>
      </c>
      <c r="G361" s="55">
        <v>913.8</v>
      </c>
      <c r="H361" s="55">
        <v>908.33</v>
      </c>
      <c r="I361" s="55">
        <v>901.72</v>
      </c>
      <c r="J361" s="55">
        <v>894.0</v>
      </c>
      <c r="K361" s="55">
        <v>885.17</v>
      </c>
      <c r="L361" s="55">
        <v>875.31</v>
      </c>
      <c r="M361" s="55">
        <v>864.51</v>
      </c>
      <c r="N361" s="55">
        <v>852.78</v>
      </c>
      <c r="O361" s="55">
        <v>840.39</v>
      </c>
      <c r="P361" s="55">
        <v>826.92</v>
      </c>
      <c r="Q361" s="55">
        <v>813.24</v>
      </c>
      <c r="R361" s="55">
        <v>798.54</v>
      </c>
      <c r="S361" s="55">
        <v>783.53</v>
      </c>
      <c r="T361" s="55">
        <v>768.03</v>
      </c>
      <c r="U361" s="55">
        <v>752.15</v>
      </c>
      <c r="V361" s="55">
        <v>735.99</v>
      </c>
      <c r="W361" s="55">
        <v>719.77</v>
      </c>
      <c r="X361" s="55">
        <v>703.48</v>
      </c>
      <c r="Y361" s="55">
        <v>686.98</v>
      </c>
      <c r="Z361" s="55">
        <v>670.97</v>
      </c>
      <c r="AA361" s="55">
        <v>654.97</v>
      </c>
      <c r="AB361" s="55">
        <v>639.52</v>
      </c>
      <c r="AC361" s="55">
        <v>624.74</v>
      </c>
      <c r="AD361" s="55">
        <v>610.89</v>
      </c>
      <c r="AE361" s="55">
        <v>598.22</v>
      </c>
      <c r="AF361" s="55">
        <v>587.01</v>
      </c>
      <c r="AG361" s="55">
        <v>577.18</v>
      </c>
      <c r="AH361" s="55">
        <v>568.76</v>
      </c>
      <c r="AI361" s="55">
        <v>562.0</v>
      </c>
      <c r="AJ361" s="55">
        <v>556.64</v>
      </c>
      <c r="AK361" s="55">
        <v>553.28</v>
      </c>
      <c r="AL361" s="55">
        <v>550.84</v>
      </c>
      <c r="AN361" s="53" t="s">
        <v>455</v>
      </c>
      <c r="AO361" s="54">
        <v>11.0</v>
      </c>
    </row>
    <row r="362" ht="14.25" customHeight="1">
      <c r="A362" s="47" t="s">
        <v>113</v>
      </c>
      <c r="B362" s="48">
        <v>31.0</v>
      </c>
      <c r="C362" s="55">
        <v>925.43</v>
      </c>
      <c r="D362" s="55">
        <v>924.81</v>
      </c>
      <c r="E362" s="55">
        <v>922.9</v>
      </c>
      <c r="F362" s="55">
        <v>919.8</v>
      </c>
      <c r="G362" s="55">
        <v>915.44</v>
      </c>
      <c r="H362" s="55">
        <v>909.88</v>
      </c>
      <c r="I362" s="55">
        <v>903.13</v>
      </c>
      <c r="J362" s="55">
        <v>895.25</v>
      </c>
      <c r="K362" s="55">
        <v>886.15</v>
      </c>
      <c r="L362" s="55">
        <v>876.2</v>
      </c>
      <c r="M362" s="55">
        <v>865.07</v>
      </c>
      <c r="N362" s="55">
        <v>853.16</v>
      </c>
      <c r="O362" s="55">
        <v>840.38</v>
      </c>
      <c r="P362" s="55">
        <v>826.89</v>
      </c>
      <c r="Q362" s="55">
        <v>812.51</v>
      </c>
      <c r="R362" s="55">
        <v>797.64</v>
      </c>
      <c r="S362" s="55">
        <v>782.35</v>
      </c>
      <c r="T362" s="55">
        <v>766.58</v>
      </c>
      <c r="U362" s="55">
        <v>750.24</v>
      </c>
      <c r="V362" s="55">
        <v>733.88</v>
      </c>
      <c r="W362" s="55">
        <v>717.21</v>
      </c>
      <c r="X362" s="55">
        <v>700.36</v>
      </c>
      <c r="Y362" s="55">
        <v>683.88</v>
      </c>
      <c r="Z362" s="55">
        <v>667.34</v>
      </c>
      <c r="AA362" s="55">
        <v>651.04</v>
      </c>
      <c r="AB362" s="55">
        <v>635.31</v>
      </c>
      <c r="AC362" s="55">
        <v>619.94</v>
      </c>
      <c r="AD362" s="55">
        <v>605.63</v>
      </c>
      <c r="AE362" s="55">
        <v>592.49</v>
      </c>
      <c r="AF362" s="55">
        <v>580.8</v>
      </c>
      <c r="AG362" s="55">
        <v>570.63</v>
      </c>
      <c r="AH362" s="55">
        <v>562.12</v>
      </c>
      <c r="AI362" s="55">
        <v>555.06</v>
      </c>
      <c r="AJ362" s="55">
        <v>549.57</v>
      </c>
      <c r="AK362" s="55">
        <v>545.85</v>
      </c>
      <c r="AL362" s="55">
        <v>543.19</v>
      </c>
      <c r="AN362" s="53" t="s">
        <v>456</v>
      </c>
      <c r="AO362" s="54" t="s">
        <v>96</v>
      </c>
    </row>
    <row r="363" ht="14.25" customHeight="1">
      <c r="A363" s="47" t="s">
        <v>113</v>
      </c>
      <c r="B363" s="48">
        <v>32.0</v>
      </c>
      <c r="C363" s="55">
        <v>927.09</v>
      </c>
      <c r="D363" s="55">
        <v>926.45</v>
      </c>
      <c r="E363" s="55">
        <v>924.5</v>
      </c>
      <c r="F363" s="55">
        <v>921.38</v>
      </c>
      <c r="G363" s="55">
        <v>916.93</v>
      </c>
      <c r="H363" s="55">
        <v>911.26</v>
      </c>
      <c r="I363" s="55">
        <v>904.38</v>
      </c>
      <c r="J363" s="55">
        <v>896.25</v>
      </c>
      <c r="K363" s="55">
        <v>887.12</v>
      </c>
      <c r="L363" s="55">
        <v>876.83</v>
      </c>
      <c r="M363" s="55">
        <v>865.53</v>
      </c>
      <c r="N363" s="55">
        <v>853.33</v>
      </c>
      <c r="O363" s="55">
        <v>840.24</v>
      </c>
      <c r="P363" s="55">
        <v>826.53</v>
      </c>
      <c r="Q363" s="55">
        <v>811.8</v>
      </c>
      <c r="R363" s="55">
        <v>796.87</v>
      </c>
      <c r="S363" s="55">
        <v>781.08</v>
      </c>
      <c r="T363" s="55">
        <v>764.88</v>
      </c>
      <c r="U363" s="55">
        <v>748.38</v>
      </c>
      <c r="V363" s="55">
        <v>731.52</v>
      </c>
      <c r="W363" s="55">
        <v>714.68</v>
      </c>
      <c r="X363" s="55">
        <v>697.51</v>
      </c>
      <c r="Y363" s="55">
        <v>680.32</v>
      </c>
      <c r="Z363" s="55">
        <v>663.53</v>
      </c>
      <c r="AA363" s="55">
        <v>646.84</v>
      </c>
      <c r="AB363" s="55">
        <v>630.59</v>
      </c>
      <c r="AC363" s="55">
        <v>615.2</v>
      </c>
      <c r="AD363" s="55">
        <v>600.41</v>
      </c>
      <c r="AE363" s="55">
        <v>586.82</v>
      </c>
      <c r="AF363" s="55">
        <v>574.75</v>
      </c>
      <c r="AG363" s="55">
        <v>564.24</v>
      </c>
      <c r="AH363" s="55">
        <v>555.31</v>
      </c>
      <c r="AI363" s="55">
        <v>548.07</v>
      </c>
      <c r="AJ363" s="55">
        <v>542.35</v>
      </c>
      <c r="AK363" s="55">
        <v>538.46</v>
      </c>
      <c r="AL363" s="55">
        <v>535.59</v>
      </c>
      <c r="AN363" s="53" t="s">
        <v>457</v>
      </c>
      <c r="AO363" s="54">
        <v>6.0</v>
      </c>
    </row>
    <row r="364" ht="14.25" customHeight="1">
      <c r="A364" s="47" t="s">
        <v>113</v>
      </c>
      <c r="B364" s="48">
        <v>33.0</v>
      </c>
      <c r="C364" s="55">
        <v>928.59</v>
      </c>
      <c r="D364" s="55">
        <v>927.91</v>
      </c>
      <c r="E364" s="55">
        <v>925.96</v>
      </c>
      <c r="F364" s="55">
        <v>922.71</v>
      </c>
      <c r="G364" s="55">
        <v>918.25</v>
      </c>
      <c r="H364" s="55">
        <v>912.4</v>
      </c>
      <c r="I364" s="55">
        <v>905.35</v>
      </c>
      <c r="J364" s="55">
        <v>897.17</v>
      </c>
      <c r="K364" s="55">
        <v>887.81</v>
      </c>
      <c r="L364" s="55">
        <v>877.31</v>
      </c>
      <c r="M364" s="55">
        <v>865.85</v>
      </c>
      <c r="N364" s="55">
        <v>853.4</v>
      </c>
      <c r="O364" s="55">
        <v>840.04</v>
      </c>
      <c r="P364" s="55">
        <v>825.94</v>
      </c>
      <c r="Q364" s="55">
        <v>811.19</v>
      </c>
      <c r="R364" s="55">
        <v>795.63</v>
      </c>
      <c r="S364" s="55">
        <v>779.63</v>
      </c>
      <c r="T364" s="55">
        <v>763.16</v>
      </c>
      <c r="U364" s="55">
        <v>746.37</v>
      </c>
      <c r="V364" s="55">
        <v>729.28</v>
      </c>
      <c r="W364" s="55">
        <v>711.84</v>
      </c>
      <c r="X364" s="55">
        <v>694.28</v>
      </c>
      <c r="Y364" s="55">
        <v>676.9</v>
      </c>
      <c r="Z364" s="55">
        <v>659.93</v>
      </c>
      <c r="AA364" s="55">
        <v>642.73</v>
      </c>
      <c r="AB364" s="55">
        <v>626.3</v>
      </c>
      <c r="AC364" s="55">
        <v>610.29</v>
      </c>
      <c r="AD364" s="55">
        <v>595.16</v>
      </c>
      <c r="AE364" s="55">
        <v>581.15</v>
      </c>
      <c r="AF364" s="55">
        <v>568.7</v>
      </c>
      <c r="AG364" s="55">
        <v>557.88</v>
      </c>
      <c r="AH364" s="55">
        <v>548.6</v>
      </c>
      <c r="AI364" s="55">
        <v>541.13</v>
      </c>
      <c r="AJ364" s="55">
        <v>535.38</v>
      </c>
      <c r="AK364" s="55">
        <v>531.09</v>
      </c>
      <c r="AL364" s="55">
        <v>528.05</v>
      </c>
      <c r="AN364" s="53" t="s">
        <v>458</v>
      </c>
      <c r="AO364" s="54">
        <v>6.0</v>
      </c>
    </row>
    <row r="365" ht="14.25" customHeight="1">
      <c r="A365" s="47" t="s">
        <v>113</v>
      </c>
      <c r="B365" s="48">
        <v>34.0</v>
      </c>
      <c r="C365" s="55">
        <v>929.83</v>
      </c>
      <c r="D365" s="55">
        <v>929.17</v>
      </c>
      <c r="E365" s="55">
        <v>927.15</v>
      </c>
      <c r="F365" s="55">
        <v>923.85</v>
      </c>
      <c r="G365" s="55">
        <v>919.29</v>
      </c>
      <c r="H365" s="55">
        <v>913.38</v>
      </c>
      <c r="I365" s="55">
        <v>906.25</v>
      </c>
      <c r="J365" s="55">
        <v>897.87</v>
      </c>
      <c r="K365" s="55">
        <v>888.35</v>
      </c>
      <c r="L365" s="55">
        <v>877.63</v>
      </c>
      <c r="M365" s="55">
        <v>865.91</v>
      </c>
      <c r="N365" s="55">
        <v>853.3</v>
      </c>
      <c r="O365" s="55">
        <v>839.72</v>
      </c>
      <c r="P365" s="55">
        <v>825.33</v>
      </c>
      <c r="Q365" s="55">
        <v>810.25</v>
      </c>
      <c r="R365" s="55">
        <v>794.39</v>
      </c>
      <c r="S365" s="55">
        <v>778.25</v>
      </c>
      <c r="T365" s="55">
        <v>761.37</v>
      </c>
      <c r="U365" s="55">
        <v>744.26</v>
      </c>
      <c r="V365" s="55">
        <v>726.76</v>
      </c>
      <c r="W365" s="55">
        <v>709.14</v>
      </c>
      <c r="X365" s="55">
        <v>691.43</v>
      </c>
      <c r="Y365" s="55">
        <v>673.61</v>
      </c>
      <c r="Z365" s="55">
        <v>655.93</v>
      </c>
      <c r="AA365" s="55">
        <v>638.67</v>
      </c>
      <c r="AB365" s="55">
        <v>621.7</v>
      </c>
      <c r="AC365" s="55">
        <v>605.54</v>
      </c>
      <c r="AD365" s="55">
        <v>589.86</v>
      </c>
      <c r="AE365" s="55">
        <v>575.5</v>
      </c>
      <c r="AF365" s="55">
        <v>562.64</v>
      </c>
      <c r="AG365" s="55">
        <v>551.46</v>
      </c>
      <c r="AH365" s="55">
        <v>541.93</v>
      </c>
      <c r="AI365" s="55">
        <v>534.31</v>
      </c>
      <c r="AJ365" s="55">
        <v>528.32</v>
      </c>
      <c r="AK365" s="55">
        <v>523.76</v>
      </c>
      <c r="AL365" s="55">
        <v>520.78</v>
      </c>
      <c r="AN365" s="53" t="s">
        <v>459</v>
      </c>
      <c r="AO365" s="54">
        <v>6.0</v>
      </c>
    </row>
    <row r="366" ht="14.25" customHeight="1">
      <c r="A366" s="47" t="s">
        <v>113</v>
      </c>
      <c r="B366" s="48">
        <v>35.0</v>
      </c>
      <c r="C366" s="55">
        <v>930.86</v>
      </c>
      <c r="D366" s="55">
        <v>930.19</v>
      </c>
      <c r="E366" s="55">
        <v>928.16</v>
      </c>
      <c r="F366" s="55">
        <v>924.83</v>
      </c>
      <c r="G366" s="55">
        <v>920.12</v>
      </c>
      <c r="H366" s="55">
        <v>914.19</v>
      </c>
      <c r="I366" s="55">
        <v>906.85</v>
      </c>
      <c r="J366" s="55">
        <v>898.3</v>
      </c>
      <c r="K366" s="55">
        <v>888.7</v>
      </c>
      <c r="L366" s="55">
        <v>877.76</v>
      </c>
      <c r="M366" s="55">
        <v>865.88</v>
      </c>
      <c r="N366" s="55">
        <v>852.94</v>
      </c>
      <c r="O366" s="55">
        <v>839.16</v>
      </c>
      <c r="P366" s="55">
        <v>824.45</v>
      </c>
      <c r="Q366" s="55">
        <v>809.1</v>
      </c>
      <c r="R366" s="55">
        <v>793.21</v>
      </c>
      <c r="S366" s="55">
        <v>776.47</v>
      </c>
      <c r="T366" s="55">
        <v>759.39</v>
      </c>
      <c r="U366" s="55">
        <v>742.06</v>
      </c>
      <c r="V366" s="55">
        <v>724.09</v>
      </c>
      <c r="W366" s="55">
        <v>706.29</v>
      </c>
      <c r="X366" s="55">
        <v>688.19</v>
      </c>
      <c r="Y366" s="55">
        <v>670.07</v>
      </c>
      <c r="Z366" s="55">
        <v>652.31</v>
      </c>
      <c r="AA366" s="55">
        <v>634.61</v>
      </c>
      <c r="AB366" s="55">
        <v>617.4</v>
      </c>
      <c r="AC366" s="55">
        <v>600.73</v>
      </c>
      <c r="AD366" s="55">
        <v>584.94</v>
      </c>
      <c r="AE366" s="55">
        <v>569.96</v>
      </c>
      <c r="AF366" s="55">
        <v>556.72</v>
      </c>
      <c r="AG366" s="55">
        <v>545.15</v>
      </c>
      <c r="AH366" s="55">
        <v>535.29</v>
      </c>
      <c r="AI366" s="55">
        <v>527.37</v>
      </c>
      <c r="AJ366" s="55">
        <v>521.21</v>
      </c>
      <c r="AK366" s="55">
        <v>516.65</v>
      </c>
      <c r="AL366" s="55">
        <v>513.61</v>
      </c>
      <c r="AN366" s="53" t="s">
        <v>460</v>
      </c>
      <c r="AO366" s="54">
        <v>10.0</v>
      </c>
    </row>
    <row r="367" ht="14.25" customHeight="1">
      <c r="A367" s="47" t="s">
        <v>113</v>
      </c>
      <c r="B367" s="48">
        <v>36.0</v>
      </c>
      <c r="C367" s="55">
        <v>931.69</v>
      </c>
      <c r="D367" s="55">
        <v>931.01</v>
      </c>
      <c r="E367" s="55">
        <v>928.97</v>
      </c>
      <c r="F367" s="55">
        <v>925.58</v>
      </c>
      <c r="G367" s="55">
        <v>920.81</v>
      </c>
      <c r="H367" s="55">
        <v>914.72</v>
      </c>
      <c r="I367" s="55">
        <v>907.34</v>
      </c>
      <c r="J367" s="55">
        <v>898.67</v>
      </c>
      <c r="K367" s="55">
        <v>888.77</v>
      </c>
      <c r="L367" s="55">
        <v>877.75</v>
      </c>
      <c r="M367" s="55">
        <v>865.67</v>
      </c>
      <c r="N367" s="55">
        <v>852.43</v>
      </c>
      <c r="O367" s="55">
        <v>838.48</v>
      </c>
      <c r="P367" s="55">
        <v>823.58</v>
      </c>
      <c r="Q367" s="55">
        <v>808.0</v>
      </c>
      <c r="R367" s="55">
        <v>791.66</v>
      </c>
      <c r="S367" s="55">
        <v>774.73</v>
      </c>
      <c r="T367" s="55">
        <v>757.52</v>
      </c>
      <c r="U367" s="55">
        <v>739.6</v>
      </c>
      <c r="V367" s="55">
        <v>721.68</v>
      </c>
      <c r="W367" s="55">
        <v>703.29</v>
      </c>
      <c r="X367" s="55">
        <v>684.93</v>
      </c>
      <c r="Y367" s="55">
        <v>666.56</v>
      </c>
      <c r="Z367" s="55">
        <v>648.33</v>
      </c>
      <c r="AA367" s="55">
        <v>630.45</v>
      </c>
      <c r="AB367" s="55">
        <v>612.75</v>
      </c>
      <c r="AC367" s="55">
        <v>595.92</v>
      </c>
      <c r="AD367" s="55">
        <v>579.8</v>
      </c>
      <c r="AE367" s="55">
        <v>564.44</v>
      </c>
      <c r="AF367" s="55">
        <v>550.79</v>
      </c>
      <c r="AG367" s="55">
        <v>538.9</v>
      </c>
      <c r="AH367" s="55">
        <v>528.82</v>
      </c>
      <c r="AI367" s="55">
        <v>520.47</v>
      </c>
      <c r="AJ367" s="55">
        <v>514.13</v>
      </c>
      <c r="AK367" s="55">
        <v>509.66</v>
      </c>
      <c r="AL367" s="55">
        <v>506.69</v>
      </c>
      <c r="AN367" s="53" t="s">
        <v>461</v>
      </c>
      <c r="AO367" s="54">
        <v>11.0</v>
      </c>
    </row>
    <row r="368" ht="14.25" customHeight="1">
      <c r="A368" s="47" t="s">
        <v>113</v>
      </c>
      <c r="B368" s="48">
        <v>37.0</v>
      </c>
      <c r="C368" s="55">
        <v>932.3</v>
      </c>
      <c r="D368" s="55">
        <v>931.62</v>
      </c>
      <c r="E368" s="55">
        <v>929.55</v>
      </c>
      <c r="F368" s="55">
        <v>926.14</v>
      </c>
      <c r="G368" s="55">
        <v>921.24</v>
      </c>
      <c r="H368" s="55">
        <v>915.05</v>
      </c>
      <c r="I368" s="55">
        <v>907.61</v>
      </c>
      <c r="J368" s="55">
        <v>898.78</v>
      </c>
      <c r="K368" s="55">
        <v>888.78</v>
      </c>
      <c r="L368" s="55">
        <v>877.54</v>
      </c>
      <c r="M368" s="55">
        <v>865.16</v>
      </c>
      <c r="N368" s="55">
        <v>851.86</v>
      </c>
      <c r="O368" s="55">
        <v>837.63</v>
      </c>
      <c r="P368" s="55">
        <v>822.51</v>
      </c>
      <c r="Q368" s="55">
        <v>806.56</v>
      </c>
      <c r="R368" s="55">
        <v>789.98</v>
      </c>
      <c r="S368" s="55">
        <v>773.06</v>
      </c>
      <c r="T368" s="55">
        <v>755.25</v>
      </c>
      <c r="U368" s="55">
        <v>737.29</v>
      </c>
      <c r="V368" s="55">
        <v>718.98</v>
      </c>
      <c r="W368" s="55">
        <v>700.16</v>
      </c>
      <c r="X368" s="55">
        <v>681.66</v>
      </c>
      <c r="Y368" s="55">
        <v>662.95</v>
      </c>
      <c r="Z368" s="55">
        <v>644.46</v>
      </c>
      <c r="AA368" s="55">
        <v>626.23</v>
      </c>
      <c r="AB368" s="55">
        <v>608.53</v>
      </c>
      <c r="AC368" s="55">
        <v>591.25</v>
      </c>
      <c r="AD368" s="55">
        <v>574.74</v>
      </c>
      <c r="AE368" s="55">
        <v>559.12</v>
      </c>
      <c r="AF368" s="55">
        <v>544.91</v>
      </c>
      <c r="AG368" s="55">
        <v>532.61</v>
      </c>
      <c r="AH368" s="55">
        <v>522.28</v>
      </c>
      <c r="AI368" s="55">
        <v>513.76</v>
      </c>
      <c r="AJ368" s="55">
        <v>507.16</v>
      </c>
      <c r="AK368" s="55">
        <v>502.56</v>
      </c>
      <c r="AL368" s="55">
        <v>499.7</v>
      </c>
      <c r="AN368" s="53" t="s">
        <v>462</v>
      </c>
      <c r="AO368" s="54">
        <v>11.0</v>
      </c>
    </row>
    <row r="369" ht="14.25" customHeight="1">
      <c r="A369" s="47" t="s">
        <v>113</v>
      </c>
      <c r="B369" s="48">
        <v>38.0</v>
      </c>
      <c r="C369" s="55">
        <v>932.73</v>
      </c>
      <c r="D369" s="55">
        <v>932.01</v>
      </c>
      <c r="E369" s="55">
        <v>929.91</v>
      </c>
      <c r="F369" s="55">
        <v>926.44</v>
      </c>
      <c r="G369" s="55">
        <v>921.52</v>
      </c>
      <c r="H369" s="55">
        <v>915.23</v>
      </c>
      <c r="I369" s="55">
        <v>907.62</v>
      </c>
      <c r="J369" s="55">
        <v>898.76</v>
      </c>
      <c r="K369" s="55">
        <v>888.49</v>
      </c>
      <c r="L369" s="55">
        <v>877.07</v>
      </c>
      <c r="M369" s="55">
        <v>864.59</v>
      </c>
      <c r="N369" s="55">
        <v>851.09</v>
      </c>
      <c r="O369" s="55">
        <v>836.5</v>
      </c>
      <c r="P369" s="55">
        <v>821.24</v>
      </c>
      <c r="Q369" s="55">
        <v>805.17</v>
      </c>
      <c r="R369" s="55">
        <v>788.34</v>
      </c>
      <c r="S369" s="55">
        <v>770.97</v>
      </c>
      <c r="T369" s="55">
        <v>753.01</v>
      </c>
      <c r="U369" s="55">
        <v>734.77</v>
      </c>
      <c r="V369" s="55">
        <v>716.06</v>
      </c>
      <c r="W369" s="55">
        <v>697.32</v>
      </c>
      <c r="X369" s="55">
        <v>678.24</v>
      </c>
      <c r="Y369" s="55">
        <v>659.44</v>
      </c>
      <c r="Z369" s="55">
        <v>640.45</v>
      </c>
      <c r="AA369" s="55">
        <v>622.1</v>
      </c>
      <c r="AB369" s="55">
        <v>603.95</v>
      </c>
      <c r="AC369" s="55">
        <v>586.34</v>
      </c>
      <c r="AD369" s="55">
        <v>569.7</v>
      </c>
      <c r="AE369" s="55">
        <v>553.76</v>
      </c>
      <c r="AF369" s="55">
        <v>539.06</v>
      </c>
      <c r="AG369" s="55">
        <v>526.42</v>
      </c>
      <c r="AH369" s="55">
        <v>515.82</v>
      </c>
      <c r="AI369" s="55">
        <v>507.05</v>
      </c>
      <c r="AJ369" s="55">
        <v>500.13</v>
      </c>
      <c r="AK369" s="55">
        <v>495.57</v>
      </c>
      <c r="AL369" s="55">
        <v>492.79</v>
      </c>
      <c r="AN369" s="53" t="s">
        <v>463</v>
      </c>
      <c r="AO369" s="54">
        <v>11.0</v>
      </c>
    </row>
    <row r="370" ht="14.25" customHeight="1">
      <c r="A370" s="47" t="s">
        <v>113</v>
      </c>
      <c r="B370" s="48">
        <v>39.0</v>
      </c>
      <c r="C370" s="55">
        <v>932.94</v>
      </c>
      <c r="D370" s="55">
        <v>932.21</v>
      </c>
      <c r="E370" s="55">
        <v>930.07</v>
      </c>
      <c r="F370" s="55">
        <v>926.55</v>
      </c>
      <c r="G370" s="55">
        <v>921.59</v>
      </c>
      <c r="H370" s="55">
        <v>915.23</v>
      </c>
      <c r="I370" s="55">
        <v>907.49</v>
      </c>
      <c r="J370" s="55">
        <v>898.44</v>
      </c>
      <c r="K370" s="55">
        <v>888.08</v>
      </c>
      <c r="L370" s="55">
        <v>876.55</v>
      </c>
      <c r="M370" s="55">
        <v>863.84</v>
      </c>
      <c r="N370" s="55">
        <v>850.14</v>
      </c>
      <c r="O370" s="55">
        <v>835.42</v>
      </c>
      <c r="P370" s="55">
        <v>819.85</v>
      </c>
      <c r="Q370" s="55">
        <v>803.5</v>
      </c>
      <c r="R370" s="55">
        <v>786.49</v>
      </c>
      <c r="S370" s="55">
        <v>768.7</v>
      </c>
      <c r="T370" s="55">
        <v>750.76</v>
      </c>
      <c r="U370" s="55">
        <v>732.08</v>
      </c>
      <c r="V370" s="55">
        <v>713.2</v>
      </c>
      <c r="W370" s="55">
        <v>694.14</v>
      </c>
      <c r="X370" s="55">
        <v>674.97</v>
      </c>
      <c r="Y370" s="55">
        <v>655.78</v>
      </c>
      <c r="Z370" s="55">
        <v>636.66</v>
      </c>
      <c r="AA370" s="55">
        <v>618.0</v>
      </c>
      <c r="AB370" s="55">
        <v>599.6</v>
      </c>
      <c r="AC370" s="55">
        <v>581.64</v>
      </c>
      <c r="AD370" s="55">
        <v>564.56</v>
      </c>
      <c r="AE370" s="55">
        <v>548.28</v>
      </c>
      <c r="AF370" s="55">
        <v>533.45</v>
      </c>
      <c r="AG370" s="55">
        <v>520.23</v>
      </c>
      <c r="AH370" s="55">
        <v>509.35</v>
      </c>
      <c r="AI370" s="55">
        <v>500.37</v>
      </c>
      <c r="AJ370" s="55">
        <v>493.23</v>
      </c>
      <c r="AK370" s="55">
        <v>488.62</v>
      </c>
      <c r="AL370" s="55">
        <v>486.0</v>
      </c>
      <c r="AN370" s="53" t="s">
        <v>464</v>
      </c>
      <c r="AO370" s="54">
        <v>20.0</v>
      </c>
    </row>
    <row r="371" ht="14.25" customHeight="1">
      <c r="A371" s="47" t="s">
        <v>113</v>
      </c>
      <c r="B371" s="48">
        <v>40.0</v>
      </c>
      <c r="C371" s="55">
        <v>932.92</v>
      </c>
      <c r="D371" s="55">
        <v>932.19</v>
      </c>
      <c r="E371" s="55">
        <v>930.03</v>
      </c>
      <c r="F371" s="55">
        <v>926.44</v>
      </c>
      <c r="G371" s="55">
        <v>921.43</v>
      </c>
      <c r="H371" s="55">
        <v>915.01</v>
      </c>
      <c r="I371" s="55">
        <v>907.12</v>
      </c>
      <c r="J371" s="55">
        <v>897.93</v>
      </c>
      <c r="K371" s="55">
        <v>887.52</v>
      </c>
      <c r="L371" s="55">
        <v>875.77</v>
      </c>
      <c r="M371" s="55">
        <v>862.82</v>
      </c>
      <c r="N371" s="55">
        <v>849.02</v>
      </c>
      <c r="O371" s="55">
        <v>834.08</v>
      </c>
      <c r="P371" s="55">
        <v>818.38</v>
      </c>
      <c r="Q371" s="55">
        <v>801.76</v>
      </c>
      <c r="R371" s="55">
        <v>784.48</v>
      </c>
      <c r="S371" s="55">
        <v>766.63</v>
      </c>
      <c r="T371" s="55">
        <v>748.19</v>
      </c>
      <c r="U371" s="55">
        <v>729.32</v>
      </c>
      <c r="V371" s="55">
        <v>710.34</v>
      </c>
      <c r="W371" s="55">
        <v>690.78</v>
      </c>
      <c r="X371" s="55">
        <v>671.42</v>
      </c>
      <c r="Y371" s="55">
        <v>651.93</v>
      </c>
      <c r="Z371" s="55">
        <v>632.65</v>
      </c>
      <c r="AA371" s="55">
        <v>613.62</v>
      </c>
      <c r="AB371" s="55">
        <v>595.03</v>
      </c>
      <c r="AC371" s="55">
        <v>577.1</v>
      </c>
      <c r="AD371" s="55">
        <v>559.58</v>
      </c>
      <c r="AE371" s="55">
        <v>543.18</v>
      </c>
      <c r="AF371" s="55">
        <v>527.77</v>
      </c>
      <c r="AG371" s="55">
        <v>514.18</v>
      </c>
      <c r="AH371" s="55">
        <v>503.01</v>
      </c>
      <c r="AI371" s="55">
        <v>493.83</v>
      </c>
      <c r="AJ371" s="55">
        <v>486.3</v>
      </c>
      <c r="AK371" s="55">
        <v>481.6</v>
      </c>
      <c r="AL371" s="55">
        <v>479.06</v>
      </c>
    </row>
    <row r="372" ht="14.25" customHeight="1">
      <c r="A372" s="47" t="s">
        <v>133</v>
      </c>
      <c r="B372" s="48">
        <v>0.0</v>
      </c>
      <c r="C372" s="55">
        <v>742.0</v>
      </c>
      <c r="D372" s="55">
        <v>742.0</v>
      </c>
      <c r="E372" s="55">
        <v>742.0</v>
      </c>
      <c r="F372" s="55">
        <v>742.0</v>
      </c>
      <c r="G372" s="55">
        <v>742.0</v>
      </c>
      <c r="H372" s="55">
        <v>742.0</v>
      </c>
      <c r="I372" s="55">
        <v>742.0</v>
      </c>
      <c r="J372" s="55">
        <v>742.0</v>
      </c>
      <c r="K372" s="55">
        <v>742.0</v>
      </c>
      <c r="L372" s="55">
        <v>742.0</v>
      </c>
      <c r="M372" s="55">
        <v>742.0</v>
      </c>
      <c r="N372" s="55">
        <v>742.0</v>
      </c>
      <c r="O372" s="55">
        <v>742.0</v>
      </c>
      <c r="P372" s="55">
        <v>742.0</v>
      </c>
      <c r="Q372" s="55">
        <v>742.0</v>
      </c>
      <c r="R372" s="55">
        <v>742.0</v>
      </c>
      <c r="S372" s="55">
        <v>742.0</v>
      </c>
      <c r="T372" s="55">
        <v>742.0</v>
      </c>
      <c r="U372" s="55">
        <v>742.0</v>
      </c>
      <c r="V372" s="55">
        <v>742.0</v>
      </c>
      <c r="W372" s="55">
        <v>742.0</v>
      </c>
      <c r="X372" s="55">
        <v>742.0</v>
      </c>
      <c r="Y372" s="55">
        <v>742.0</v>
      </c>
      <c r="Z372" s="55">
        <v>742.0</v>
      </c>
      <c r="AA372" s="55">
        <v>742.0</v>
      </c>
      <c r="AB372" s="55">
        <v>742.0</v>
      </c>
      <c r="AC372" s="55">
        <v>742.0</v>
      </c>
      <c r="AD372" s="55">
        <v>742.0</v>
      </c>
      <c r="AE372" s="55">
        <v>742.0</v>
      </c>
      <c r="AF372" s="55">
        <v>742.0</v>
      </c>
      <c r="AG372" s="55">
        <v>742.0</v>
      </c>
      <c r="AH372" s="55">
        <v>742.0</v>
      </c>
      <c r="AI372" s="55">
        <v>742.0</v>
      </c>
      <c r="AJ372" s="55">
        <v>742.0</v>
      </c>
      <c r="AK372" s="55">
        <v>742.0</v>
      </c>
      <c r="AL372" s="55">
        <v>742.0</v>
      </c>
    </row>
    <row r="373" ht="14.25" customHeight="1">
      <c r="A373" s="47" t="s">
        <v>133</v>
      </c>
      <c r="B373" s="48">
        <v>1.0</v>
      </c>
      <c r="C373" s="55">
        <v>748.0</v>
      </c>
      <c r="D373" s="55">
        <v>748.0</v>
      </c>
      <c r="E373" s="55">
        <v>748.0</v>
      </c>
      <c r="F373" s="55">
        <v>748.0</v>
      </c>
      <c r="G373" s="55">
        <v>748.0</v>
      </c>
      <c r="H373" s="55">
        <v>748.0</v>
      </c>
      <c r="I373" s="55">
        <v>747.0</v>
      </c>
      <c r="J373" s="55">
        <v>747.0</v>
      </c>
      <c r="K373" s="55">
        <v>747.0</v>
      </c>
      <c r="L373" s="55">
        <v>746.0</v>
      </c>
      <c r="M373" s="55">
        <v>746.0</v>
      </c>
      <c r="N373" s="55">
        <v>745.0</v>
      </c>
      <c r="O373" s="55">
        <v>745.0</v>
      </c>
      <c r="P373" s="55">
        <v>744.0</v>
      </c>
      <c r="Q373" s="55">
        <v>744.0</v>
      </c>
      <c r="R373" s="55">
        <v>743.0</v>
      </c>
      <c r="S373" s="55">
        <v>742.0</v>
      </c>
      <c r="T373" s="55">
        <v>742.0</v>
      </c>
      <c r="U373" s="55">
        <v>741.0</v>
      </c>
      <c r="V373" s="55">
        <v>740.0</v>
      </c>
      <c r="W373" s="55">
        <v>740.0</v>
      </c>
      <c r="X373" s="55">
        <v>739.0</v>
      </c>
      <c r="Y373" s="55">
        <v>738.0</v>
      </c>
      <c r="Z373" s="55">
        <v>738.0</v>
      </c>
      <c r="AA373" s="55">
        <v>737.0</v>
      </c>
      <c r="AB373" s="55">
        <v>737.0</v>
      </c>
      <c r="AC373" s="55">
        <v>736.0</v>
      </c>
      <c r="AD373" s="55">
        <v>736.0</v>
      </c>
      <c r="AE373" s="55">
        <v>735.0</v>
      </c>
      <c r="AF373" s="55">
        <v>735.0</v>
      </c>
      <c r="AG373" s="55">
        <v>735.0</v>
      </c>
      <c r="AH373" s="55">
        <v>734.0</v>
      </c>
      <c r="AI373" s="55">
        <v>734.0</v>
      </c>
      <c r="AJ373" s="55">
        <v>734.0</v>
      </c>
      <c r="AK373" s="55">
        <v>734.0</v>
      </c>
      <c r="AL373" s="55">
        <v>734.0</v>
      </c>
    </row>
    <row r="374" ht="14.25" customHeight="1">
      <c r="A374" s="47" t="s">
        <v>133</v>
      </c>
      <c r="B374" s="48">
        <v>2.0</v>
      </c>
      <c r="C374" s="55">
        <v>756.0</v>
      </c>
      <c r="D374" s="55">
        <v>756.0</v>
      </c>
      <c r="E374" s="55">
        <v>755.0</v>
      </c>
      <c r="F374" s="55">
        <v>755.0</v>
      </c>
      <c r="G374" s="55">
        <v>755.0</v>
      </c>
      <c r="H374" s="55">
        <v>754.0</v>
      </c>
      <c r="I374" s="55">
        <v>754.0</v>
      </c>
      <c r="J374" s="55">
        <v>753.0</v>
      </c>
      <c r="K374" s="55">
        <v>752.0</v>
      </c>
      <c r="L374" s="55">
        <v>751.0</v>
      </c>
      <c r="M374" s="55">
        <v>750.0</v>
      </c>
      <c r="N374" s="55">
        <v>749.0</v>
      </c>
      <c r="O374" s="55">
        <v>748.0</v>
      </c>
      <c r="P374" s="55">
        <v>747.0</v>
      </c>
      <c r="Q374" s="55">
        <v>746.0</v>
      </c>
      <c r="R374" s="55">
        <v>745.0</v>
      </c>
      <c r="S374" s="55">
        <v>743.0</v>
      </c>
      <c r="T374" s="55">
        <v>742.0</v>
      </c>
      <c r="U374" s="55">
        <v>741.0</v>
      </c>
      <c r="V374" s="55">
        <v>740.0</v>
      </c>
      <c r="W374" s="55">
        <v>738.0</v>
      </c>
      <c r="X374" s="55">
        <v>737.0</v>
      </c>
      <c r="Y374" s="55">
        <v>736.0</v>
      </c>
      <c r="Z374" s="55">
        <v>735.0</v>
      </c>
      <c r="AA374" s="55">
        <v>733.0</v>
      </c>
      <c r="AB374" s="55">
        <v>732.0</v>
      </c>
      <c r="AC374" s="55">
        <v>731.0</v>
      </c>
      <c r="AD374" s="55">
        <v>730.0</v>
      </c>
      <c r="AE374" s="55">
        <v>729.0</v>
      </c>
      <c r="AF374" s="55">
        <v>729.0</v>
      </c>
      <c r="AG374" s="55">
        <v>728.0</v>
      </c>
      <c r="AH374" s="55">
        <v>727.0</v>
      </c>
      <c r="AI374" s="55">
        <v>727.0</v>
      </c>
      <c r="AJ374" s="55">
        <v>726.0</v>
      </c>
      <c r="AK374" s="55">
        <v>726.0</v>
      </c>
      <c r="AL374" s="55">
        <v>726.0</v>
      </c>
    </row>
    <row r="375" ht="14.25" customHeight="1">
      <c r="A375" s="47" t="s">
        <v>133</v>
      </c>
      <c r="B375" s="48">
        <v>3.0</v>
      </c>
      <c r="C375" s="55">
        <v>763.0</v>
      </c>
      <c r="D375" s="55">
        <v>763.0</v>
      </c>
      <c r="E375" s="55">
        <v>762.0</v>
      </c>
      <c r="F375" s="55">
        <v>762.0</v>
      </c>
      <c r="G375" s="55">
        <v>762.0</v>
      </c>
      <c r="H375" s="55">
        <v>761.0</v>
      </c>
      <c r="I375" s="55">
        <v>760.0</v>
      </c>
      <c r="J375" s="55">
        <v>759.0</v>
      </c>
      <c r="K375" s="55">
        <v>758.0</v>
      </c>
      <c r="L375" s="55">
        <v>756.0</v>
      </c>
      <c r="M375" s="55">
        <v>755.0</v>
      </c>
      <c r="N375" s="55">
        <v>753.0</v>
      </c>
      <c r="O375" s="55">
        <v>752.0</v>
      </c>
      <c r="P375" s="55">
        <v>750.0</v>
      </c>
      <c r="Q375" s="55">
        <v>748.0</v>
      </c>
      <c r="R375" s="55">
        <v>746.0</v>
      </c>
      <c r="S375" s="55">
        <v>745.0</v>
      </c>
      <c r="T375" s="55">
        <v>743.0</v>
      </c>
      <c r="U375" s="55">
        <v>741.0</v>
      </c>
      <c r="V375" s="55">
        <v>739.0</v>
      </c>
      <c r="W375" s="55">
        <v>737.0</v>
      </c>
      <c r="X375" s="55">
        <v>735.0</v>
      </c>
      <c r="Y375" s="55">
        <v>733.0</v>
      </c>
      <c r="Z375" s="55">
        <v>731.0</v>
      </c>
      <c r="AA375" s="55">
        <v>730.0</v>
      </c>
      <c r="AB375" s="55">
        <v>728.0</v>
      </c>
      <c r="AC375" s="55">
        <v>726.0</v>
      </c>
      <c r="AD375" s="55">
        <v>725.0</v>
      </c>
      <c r="AE375" s="55">
        <v>724.0</v>
      </c>
      <c r="AF375" s="55">
        <v>722.0</v>
      </c>
      <c r="AG375" s="55">
        <v>721.0</v>
      </c>
      <c r="AH375" s="55">
        <v>720.0</v>
      </c>
      <c r="AI375" s="55">
        <v>720.0</v>
      </c>
      <c r="AJ375" s="55">
        <v>719.0</v>
      </c>
      <c r="AK375" s="55">
        <v>719.0</v>
      </c>
      <c r="AL375" s="55">
        <v>718.0</v>
      </c>
    </row>
    <row r="376" ht="14.25" customHeight="1">
      <c r="A376" s="47" t="s">
        <v>133</v>
      </c>
      <c r="B376" s="48">
        <v>4.0</v>
      </c>
      <c r="C376" s="55">
        <v>770.0</v>
      </c>
      <c r="D376" s="55">
        <v>770.0</v>
      </c>
      <c r="E376" s="55">
        <v>769.0</v>
      </c>
      <c r="F376" s="55">
        <v>769.0</v>
      </c>
      <c r="G376" s="55">
        <v>768.0</v>
      </c>
      <c r="H376" s="55">
        <v>767.0</v>
      </c>
      <c r="I376" s="55">
        <v>766.0</v>
      </c>
      <c r="J376" s="55">
        <v>765.0</v>
      </c>
      <c r="K376" s="55">
        <v>763.0</v>
      </c>
      <c r="L376" s="55">
        <v>761.0</v>
      </c>
      <c r="M376" s="55">
        <v>759.0</v>
      </c>
      <c r="N376" s="55">
        <v>757.0</v>
      </c>
      <c r="O376" s="55">
        <v>755.0</v>
      </c>
      <c r="P376" s="55">
        <v>753.0</v>
      </c>
      <c r="Q376" s="55">
        <v>751.0</v>
      </c>
      <c r="R376" s="55">
        <v>748.0</v>
      </c>
      <c r="S376" s="55">
        <v>746.0</v>
      </c>
      <c r="T376" s="55">
        <v>743.0</v>
      </c>
      <c r="U376" s="55">
        <v>740.0</v>
      </c>
      <c r="V376" s="55">
        <v>738.0</v>
      </c>
      <c r="W376" s="55">
        <v>735.0</v>
      </c>
      <c r="X376" s="55">
        <v>733.0</v>
      </c>
      <c r="Y376" s="55">
        <v>730.0</v>
      </c>
      <c r="Z376" s="55">
        <v>728.0</v>
      </c>
      <c r="AA376" s="55">
        <v>726.0</v>
      </c>
      <c r="AB376" s="55">
        <v>723.0</v>
      </c>
      <c r="AC376" s="55">
        <v>721.0</v>
      </c>
      <c r="AD376" s="55">
        <v>719.0</v>
      </c>
      <c r="AE376" s="55">
        <v>718.0</v>
      </c>
      <c r="AF376" s="55">
        <v>716.0</v>
      </c>
      <c r="AG376" s="55">
        <v>715.0</v>
      </c>
      <c r="AH376" s="55">
        <v>713.0</v>
      </c>
      <c r="AI376" s="55">
        <v>712.0</v>
      </c>
      <c r="AJ376" s="55">
        <v>712.0</v>
      </c>
      <c r="AK376" s="55">
        <v>711.0</v>
      </c>
      <c r="AL376" s="55">
        <v>711.0</v>
      </c>
    </row>
    <row r="377" ht="14.25" customHeight="1">
      <c r="A377" s="47" t="s">
        <v>133</v>
      </c>
      <c r="B377" s="48">
        <v>5.0</v>
      </c>
      <c r="C377" s="55">
        <v>777.0</v>
      </c>
      <c r="D377" s="55">
        <v>777.0</v>
      </c>
      <c r="E377" s="55">
        <v>776.0</v>
      </c>
      <c r="F377" s="55">
        <v>775.0</v>
      </c>
      <c r="G377" s="55">
        <v>775.0</v>
      </c>
      <c r="H377" s="55">
        <v>773.0</v>
      </c>
      <c r="I377" s="55">
        <v>772.0</v>
      </c>
      <c r="J377" s="55">
        <v>770.0</v>
      </c>
      <c r="K377" s="55">
        <v>768.0</v>
      </c>
      <c r="L377" s="55">
        <v>766.0</v>
      </c>
      <c r="M377" s="55">
        <v>764.0</v>
      </c>
      <c r="N377" s="55">
        <v>761.0</v>
      </c>
      <c r="O377" s="55">
        <v>759.0</v>
      </c>
      <c r="P377" s="55">
        <v>756.0</v>
      </c>
      <c r="Q377" s="55">
        <v>753.0</v>
      </c>
      <c r="R377" s="55">
        <v>750.0</v>
      </c>
      <c r="S377" s="55">
        <v>747.0</v>
      </c>
      <c r="T377" s="55">
        <v>744.0</v>
      </c>
      <c r="U377" s="55">
        <v>740.0</v>
      </c>
      <c r="V377" s="55">
        <v>737.0</v>
      </c>
      <c r="W377" s="55">
        <v>734.0</v>
      </c>
      <c r="X377" s="55">
        <v>731.0</v>
      </c>
      <c r="Y377" s="55">
        <v>728.0</v>
      </c>
      <c r="Z377" s="55">
        <v>725.0</v>
      </c>
      <c r="AA377" s="55">
        <v>722.0</v>
      </c>
      <c r="AB377" s="55">
        <v>719.0</v>
      </c>
      <c r="AC377" s="55">
        <v>716.0</v>
      </c>
      <c r="AD377" s="55">
        <v>714.0</v>
      </c>
      <c r="AE377" s="55">
        <v>712.0</v>
      </c>
      <c r="AF377" s="55">
        <v>710.0</v>
      </c>
      <c r="AG377" s="55">
        <v>708.0</v>
      </c>
      <c r="AH377" s="55">
        <v>706.0</v>
      </c>
      <c r="AI377" s="55">
        <v>705.0</v>
      </c>
      <c r="AJ377" s="55">
        <v>704.0</v>
      </c>
      <c r="AK377" s="55">
        <v>703.0</v>
      </c>
      <c r="AL377" s="55">
        <v>703.0</v>
      </c>
    </row>
    <row r="378" ht="14.25" customHeight="1">
      <c r="A378" s="47" t="s">
        <v>133</v>
      </c>
      <c r="B378" s="48">
        <v>6.0</v>
      </c>
      <c r="C378" s="55">
        <v>783.0</v>
      </c>
      <c r="D378" s="55">
        <v>783.0</v>
      </c>
      <c r="E378" s="55">
        <v>783.0</v>
      </c>
      <c r="F378" s="55">
        <v>782.0</v>
      </c>
      <c r="G378" s="55">
        <v>781.0</v>
      </c>
      <c r="H378" s="55">
        <v>779.0</v>
      </c>
      <c r="I378" s="55">
        <v>778.0</v>
      </c>
      <c r="J378" s="55">
        <v>776.0</v>
      </c>
      <c r="K378" s="55">
        <v>773.0</v>
      </c>
      <c r="L378" s="55">
        <v>771.0</v>
      </c>
      <c r="M378" s="55">
        <v>768.0</v>
      </c>
      <c r="N378" s="55">
        <v>765.0</v>
      </c>
      <c r="O378" s="55">
        <v>762.0</v>
      </c>
      <c r="P378" s="55">
        <v>758.0</v>
      </c>
      <c r="Q378" s="55">
        <v>755.0</v>
      </c>
      <c r="R378" s="55">
        <v>751.0</v>
      </c>
      <c r="S378" s="55">
        <v>748.0</v>
      </c>
      <c r="T378" s="55">
        <v>744.0</v>
      </c>
      <c r="U378" s="55">
        <v>740.0</v>
      </c>
      <c r="V378" s="55">
        <v>736.0</v>
      </c>
      <c r="W378" s="55">
        <v>732.0</v>
      </c>
      <c r="X378" s="55">
        <v>728.0</v>
      </c>
      <c r="Y378" s="55">
        <v>725.0</v>
      </c>
      <c r="Z378" s="55">
        <v>721.0</v>
      </c>
      <c r="AA378" s="55">
        <v>718.0</v>
      </c>
      <c r="AB378" s="55">
        <v>714.0</v>
      </c>
      <c r="AC378" s="55">
        <v>711.0</v>
      </c>
      <c r="AD378" s="55">
        <v>708.0</v>
      </c>
      <c r="AE378" s="55">
        <v>706.0</v>
      </c>
      <c r="AF378" s="55">
        <v>703.0</v>
      </c>
      <c r="AG378" s="55">
        <v>701.0</v>
      </c>
      <c r="AH378" s="55">
        <v>699.0</v>
      </c>
      <c r="AI378" s="55">
        <v>698.0</v>
      </c>
      <c r="AJ378" s="55">
        <v>696.0</v>
      </c>
      <c r="AK378" s="55">
        <v>696.0</v>
      </c>
      <c r="AL378" s="55">
        <v>695.0</v>
      </c>
    </row>
    <row r="379" ht="14.25" customHeight="1">
      <c r="A379" s="47" t="s">
        <v>133</v>
      </c>
      <c r="B379" s="48">
        <v>7.0</v>
      </c>
      <c r="C379" s="55">
        <v>790.0</v>
      </c>
      <c r="D379" s="55">
        <v>790.0</v>
      </c>
      <c r="E379" s="55">
        <v>789.0</v>
      </c>
      <c r="F379" s="55">
        <v>788.0</v>
      </c>
      <c r="G379" s="55">
        <v>787.0</v>
      </c>
      <c r="H379" s="55">
        <v>785.0</v>
      </c>
      <c r="I379" s="55">
        <v>783.0</v>
      </c>
      <c r="J379" s="55">
        <v>781.0</v>
      </c>
      <c r="K379" s="55">
        <v>778.0</v>
      </c>
      <c r="L379" s="55">
        <v>775.0</v>
      </c>
      <c r="M379" s="55">
        <v>772.0</v>
      </c>
      <c r="N379" s="55">
        <v>769.0</v>
      </c>
      <c r="O379" s="55">
        <v>765.0</v>
      </c>
      <c r="P379" s="55">
        <v>761.0</v>
      </c>
      <c r="Q379" s="55">
        <v>757.0</v>
      </c>
      <c r="R379" s="55">
        <v>753.0</v>
      </c>
      <c r="S379" s="55">
        <v>748.0</v>
      </c>
      <c r="T379" s="55">
        <v>744.0</v>
      </c>
      <c r="U379" s="55">
        <v>740.0</v>
      </c>
      <c r="V379" s="55">
        <v>735.0</v>
      </c>
      <c r="W379" s="55">
        <v>731.0</v>
      </c>
      <c r="X379" s="55">
        <v>726.0</v>
      </c>
      <c r="Y379" s="55">
        <v>722.0</v>
      </c>
      <c r="Z379" s="55">
        <v>718.0</v>
      </c>
      <c r="AA379" s="55">
        <v>714.0</v>
      </c>
      <c r="AB379" s="55">
        <v>710.0</v>
      </c>
      <c r="AC379" s="55">
        <v>706.0</v>
      </c>
      <c r="AD379" s="55">
        <v>703.0</v>
      </c>
      <c r="AE379" s="55">
        <v>699.0</v>
      </c>
      <c r="AF379" s="55">
        <v>697.0</v>
      </c>
      <c r="AG379" s="55">
        <v>694.0</v>
      </c>
      <c r="AH379" s="55">
        <v>692.0</v>
      </c>
      <c r="AI379" s="55">
        <v>690.0</v>
      </c>
      <c r="AJ379" s="55">
        <v>689.0</v>
      </c>
      <c r="AK379" s="55">
        <v>688.0</v>
      </c>
      <c r="AL379" s="55">
        <v>687.0</v>
      </c>
    </row>
    <row r="380" ht="14.25" customHeight="1">
      <c r="A380" s="47" t="s">
        <v>133</v>
      </c>
      <c r="B380" s="48">
        <v>8.0</v>
      </c>
      <c r="C380" s="55">
        <v>796.0</v>
      </c>
      <c r="D380" s="55">
        <v>796.0</v>
      </c>
      <c r="E380" s="55">
        <v>796.0</v>
      </c>
      <c r="F380" s="55">
        <v>795.0</v>
      </c>
      <c r="G380" s="55">
        <v>793.0</v>
      </c>
      <c r="H380" s="55">
        <v>791.0</v>
      </c>
      <c r="I380" s="55">
        <v>789.0</v>
      </c>
      <c r="J380" s="55">
        <v>786.0</v>
      </c>
      <c r="K380" s="55">
        <v>783.0</v>
      </c>
      <c r="L380" s="55">
        <v>780.0</v>
      </c>
      <c r="M380" s="55">
        <v>776.0</v>
      </c>
      <c r="N380" s="55">
        <v>772.0</v>
      </c>
      <c r="O380" s="55">
        <v>768.0</v>
      </c>
      <c r="P380" s="55">
        <v>764.0</v>
      </c>
      <c r="Q380" s="55">
        <v>759.0</v>
      </c>
      <c r="R380" s="55">
        <v>754.0</v>
      </c>
      <c r="S380" s="55">
        <v>749.0</v>
      </c>
      <c r="T380" s="55">
        <v>744.0</v>
      </c>
      <c r="U380" s="55">
        <v>739.0</v>
      </c>
      <c r="V380" s="55">
        <v>734.0</v>
      </c>
      <c r="W380" s="55">
        <v>729.0</v>
      </c>
      <c r="X380" s="55">
        <v>724.0</v>
      </c>
      <c r="Y380" s="55">
        <v>719.0</v>
      </c>
      <c r="Z380" s="55">
        <v>714.0</v>
      </c>
      <c r="AA380" s="55">
        <v>709.0</v>
      </c>
      <c r="AB380" s="55">
        <v>705.0</v>
      </c>
      <c r="AC380" s="55">
        <v>701.0</v>
      </c>
      <c r="AD380" s="55">
        <v>697.0</v>
      </c>
      <c r="AE380" s="55">
        <v>693.0</v>
      </c>
      <c r="AF380" s="55">
        <v>690.0</v>
      </c>
      <c r="AG380" s="55">
        <v>687.0</v>
      </c>
      <c r="AH380" s="55">
        <v>685.0</v>
      </c>
      <c r="AI380" s="55">
        <v>683.0</v>
      </c>
      <c r="AJ380" s="55">
        <v>681.0</v>
      </c>
      <c r="AK380" s="55">
        <v>680.0</v>
      </c>
      <c r="AL380" s="55">
        <v>679.0</v>
      </c>
    </row>
    <row r="381" ht="14.25" customHeight="1">
      <c r="A381" s="47" t="s">
        <v>133</v>
      </c>
      <c r="B381" s="48">
        <v>9.0</v>
      </c>
      <c r="C381" s="55">
        <v>803.0</v>
      </c>
      <c r="D381" s="55">
        <v>802.0</v>
      </c>
      <c r="E381" s="55">
        <v>802.0</v>
      </c>
      <c r="F381" s="55">
        <v>801.0</v>
      </c>
      <c r="G381" s="55">
        <v>799.0</v>
      </c>
      <c r="H381" s="55">
        <v>797.0</v>
      </c>
      <c r="I381" s="55">
        <v>794.0</v>
      </c>
      <c r="J381" s="55">
        <v>791.0</v>
      </c>
      <c r="K381" s="55">
        <v>788.0</v>
      </c>
      <c r="L381" s="55">
        <v>784.0</v>
      </c>
      <c r="M381" s="55">
        <v>780.0</v>
      </c>
      <c r="N381" s="55">
        <v>776.0</v>
      </c>
      <c r="O381" s="55">
        <v>771.0</v>
      </c>
      <c r="P381" s="55">
        <v>766.0</v>
      </c>
      <c r="Q381" s="55">
        <v>761.0</v>
      </c>
      <c r="R381" s="55">
        <v>755.0</v>
      </c>
      <c r="S381" s="55">
        <v>750.0</v>
      </c>
      <c r="T381" s="55">
        <v>744.0</v>
      </c>
      <c r="U381" s="55">
        <v>739.0</v>
      </c>
      <c r="V381" s="55">
        <v>733.0</v>
      </c>
      <c r="W381" s="55">
        <v>727.0</v>
      </c>
      <c r="X381" s="55">
        <v>722.0</v>
      </c>
      <c r="Y381" s="55">
        <v>716.0</v>
      </c>
      <c r="Z381" s="55">
        <v>711.0</v>
      </c>
      <c r="AA381" s="55">
        <v>705.0</v>
      </c>
      <c r="AB381" s="55">
        <v>700.0</v>
      </c>
      <c r="AC381" s="55">
        <v>696.0</v>
      </c>
      <c r="AD381" s="55">
        <v>691.0</v>
      </c>
      <c r="AE381" s="55">
        <v>687.0</v>
      </c>
      <c r="AF381" s="55">
        <v>684.0</v>
      </c>
      <c r="AG381" s="55">
        <v>680.0</v>
      </c>
      <c r="AH381" s="55">
        <v>678.0</v>
      </c>
      <c r="AI381" s="55">
        <v>676.0</v>
      </c>
      <c r="AJ381" s="55">
        <v>674.0</v>
      </c>
      <c r="AK381" s="55">
        <v>672.0</v>
      </c>
      <c r="AL381" s="55">
        <v>672.0</v>
      </c>
    </row>
    <row r="382" ht="14.25" customHeight="1">
      <c r="A382" s="47" t="s">
        <v>133</v>
      </c>
      <c r="B382" s="48">
        <v>10.0</v>
      </c>
      <c r="C382" s="55">
        <v>809.0</v>
      </c>
      <c r="D382" s="55">
        <v>809.0</v>
      </c>
      <c r="E382" s="55">
        <v>808.0</v>
      </c>
      <c r="F382" s="55">
        <v>806.0</v>
      </c>
      <c r="G382" s="55">
        <v>805.0</v>
      </c>
      <c r="H382" s="55">
        <v>802.0</v>
      </c>
      <c r="I382" s="55">
        <v>800.0</v>
      </c>
      <c r="J382" s="55">
        <v>796.0</v>
      </c>
      <c r="K382" s="55">
        <v>793.0</v>
      </c>
      <c r="L382" s="55">
        <v>788.0</v>
      </c>
      <c r="M382" s="55">
        <v>784.0</v>
      </c>
      <c r="N382" s="55">
        <v>779.0</v>
      </c>
      <c r="O382" s="55">
        <v>774.0</v>
      </c>
      <c r="P382" s="55">
        <v>768.0</v>
      </c>
      <c r="Q382" s="55">
        <v>763.0</v>
      </c>
      <c r="R382" s="55">
        <v>757.0</v>
      </c>
      <c r="S382" s="55">
        <v>751.0</v>
      </c>
      <c r="T382" s="55">
        <v>744.0</v>
      </c>
      <c r="U382" s="55">
        <v>738.0</v>
      </c>
      <c r="V382" s="55">
        <v>732.0</v>
      </c>
      <c r="W382" s="55">
        <v>725.0</v>
      </c>
      <c r="X382" s="55">
        <v>719.0</v>
      </c>
      <c r="Y382" s="55">
        <v>713.0</v>
      </c>
      <c r="Z382" s="55">
        <v>707.0</v>
      </c>
      <c r="AA382" s="55">
        <v>701.0</v>
      </c>
      <c r="AB382" s="55">
        <v>696.0</v>
      </c>
      <c r="AC382" s="55">
        <v>690.0</v>
      </c>
      <c r="AD382" s="55">
        <v>686.0</v>
      </c>
      <c r="AE382" s="55">
        <v>681.0</v>
      </c>
      <c r="AF382" s="55">
        <v>677.0</v>
      </c>
      <c r="AG382" s="55">
        <v>674.0</v>
      </c>
      <c r="AH382" s="55">
        <v>671.0</v>
      </c>
      <c r="AI382" s="55">
        <v>668.0</v>
      </c>
      <c r="AJ382" s="55">
        <v>666.0</v>
      </c>
      <c r="AK382" s="55">
        <v>665.0</v>
      </c>
      <c r="AL382" s="55">
        <v>664.0</v>
      </c>
    </row>
    <row r="383" ht="14.25" customHeight="1">
      <c r="A383" s="47" t="s">
        <v>133</v>
      </c>
      <c r="B383" s="48">
        <v>11.0</v>
      </c>
      <c r="C383" s="55">
        <v>815.0</v>
      </c>
      <c r="D383" s="55">
        <v>815.0</v>
      </c>
      <c r="E383" s="55">
        <v>814.0</v>
      </c>
      <c r="F383" s="55">
        <v>812.0</v>
      </c>
      <c r="G383" s="55">
        <v>810.0</v>
      </c>
      <c r="H383" s="55">
        <v>808.0</v>
      </c>
      <c r="I383" s="55">
        <v>805.0</v>
      </c>
      <c r="J383" s="55">
        <v>801.0</v>
      </c>
      <c r="K383" s="55">
        <v>797.0</v>
      </c>
      <c r="L383" s="55">
        <v>793.0</v>
      </c>
      <c r="M383" s="55">
        <v>788.0</v>
      </c>
      <c r="N383" s="55">
        <v>782.0</v>
      </c>
      <c r="O383" s="55">
        <v>777.0</v>
      </c>
      <c r="P383" s="55">
        <v>771.0</v>
      </c>
      <c r="Q383" s="55">
        <v>764.0</v>
      </c>
      <c r="R383" s="55">
        <v>758.0</v>
      </c>
      <c r="S383" s="55">
        <v>751.0</v>
      </c>
      <c r="T383" s="55">
        <v>744.0</v>
      </c>
      <c r="U383" s="55">
        <v>738.0</v>
      </c>
      <c r="V383" s="55">
        <v>731.0</v>
      </c>
      <c r="W383" s="55">
        <v>724.0</v>
      </c>
      <c r="X383" s="55">
        <v>717.0</v>
      </c>
      <c r="Y383" s="55">
        <v>710.0</v>
      </c>
      <c r="Z383" s="55">
        <v>703.0</v>
      </c>
      <c r="AA383" s="55">
        <v>697.0</v>
      </c>
      <c r="AB383" s="55">
        <v>691.0</v>
      </c>
      <c r="AC383" s="55">
        <v>685.0</v>
      </c>
      <c r="AD383" s="55">
        <v>680.0</v>
      </c>
      <c r="AE383" s="55">
        <v>675.0</v>
      </c>
      <c r="AF383" s="55">
        <v>671.0</v>
      </c>
      <c r="AG383" s="55">
        <v>667.0</v>
      </c>
      <c r="AH383" s="55">
        <v>664.0</v>
      </c>
      <c r="AI383" s="55">
        <v>661.0</v>
      </c>
      <c r="AJ383" s="55">
        <v>659.0</v>
      </c>
      <c r="AK383" s="55">
        <v>657.0</v>
      </c>
      <c r="AL383" s="55">
        <v>656.0</v>
      </c>
    </row>
    <row r="384" ht="14.25" customHeight="1">
      <c r="A384" s="47" t="s">
        <v>133</v>
      </c>
      <c r="B384" s="48">
        <v>12.0</v>
      </c>
      <c r="C384" s="55">
        <v>821.0</v>
      </c>
      <c r="D384" s="55">
        <v>820.0</v>
      </c>
      <c r="E384" s="55">
        <v>819.0</v>
      </c>
      <c r="F384" s="55">
        <v>818.0</v>
      </c>
      <c r="G384" s="55">
        <v>816.0</v>
      </c>
      <c r="H384" s="55">
        <v>813.0</v>
      </c>
      <c r="I384" s="55">
        <v>810.0</v>
      </c>
      <c r="J384" s="55">
        <v>806.0</v>
      </c>
      <c r="K384" s="55">
        <v>801.0</v>
      </c>
      <c r="L384" s="55">
        <v>797.0</v>
      </c>
      <c r="M384" s="55">
        <v>791.0</v>
      </c>
      <c r="N384" s="55">
        <v>785.0</v>
      </c>
      <c r="O384" s="55">
        <v>779.0</v>
      </c>
      <c r="P384" s="55">
        <v>773.0</v>
      </c>
      <c r="Q384" s="55">
        <v>766.0</v>
      </c>
      <c r="R384" s="55">
        <v>759.0</v>
      </c>
      <c r="S384" s="55">
        <v>752.0</v>
      </c>
      <c r="T384" s="55">
        <v>744.0</v>
      </c>
      <c r="U384" s="55">
        <v>737.0</v>
      </c>
      <c r="V384" s="55">
        <v>729.0</v>
      </c>
      <c r="W384" s="55">
        <v>722.0</v>
      </c>
      <c r="X384" s="55">
        <v>714.0</v>
      </c>
      <c r="Y384" s="55">
        <v>707.0</v>
      </c>
      <c r="Z384" s="55">
        <v>700.0</v>
      </c>
      <c r="AA384" s="55">
        <v>693.0</v>
      </c>
      <c r="AB384" s="55">
        <v>686.0</v>
      </c>
      <c r="AC384" s="55">
        <v>680.0</v>
      </c>
      <c r="AD384" s="55">
        <v>674.0</v>
      </c>
      <c r="AE384" s="55">
        <v>669.0</v>
      </c>
      <c r="AF384" s="55">
        <v>664.0</v>
      </c>
      <c r="AG384" s="55">
        <v>660.0</v>
      </c>
      <c r="AH384" s="55">
        <v>657.0</v>
      </c>
      <c r="AI384" s="55">
        <v>654.0</v>
      </c>
      <c r="AJ384" s="55">
        <v>652.0</v>
      </c>
      <c r="AK384" s="55">
        <v>650.0</v>
      </c>
      <c r="AL384" s="55">
        <v>649.0</v>
      </c>
    </row>
    <row r="385" ht="14.25" customHeight="1">
      <c r="A385" s="47" t="s">
        <v>133</v>
      </c>
      <c r="B385" s="48">
        <v>13.0</v>
      </c>
      <c r="C385" s="55">
        <v>826.0</v>
      </c>
      <c r="D385" s="55">
        <v>826.0</v>
      </c>
      <c r="E385" s="55">
        <v>825.0</v>
      </c>
      <c r="F385" s="55">
        <v>823.0</v>
      </c>
      <c r="G385" s="55">
        <v>821.0</v>
      </c>
      <c r="H385" s="55">
        <v>818.0</v>
      </c>
      <c r="I385" s="55">
        <v>814.0</v>
      </c>
      <c r="J385" s="55">
        <v>810.0</v>
      </c>
      <c r="K385" s="55">
        <v>806.0</v>
      </c>
      <c r="L385" s="55">
        <v>800.0</v>
      </c>
      <c r="M385" s="55">
        <v>795.0</v>
      </c>
      <c r="N385" s="55">
        <v>789.0</v>
      </c>
      <c r="O385" s="55">
        <v>782.0</v>
      </c>
      <c r="P385" s="55">
        <v>775.0</v>
      </c>
      <c r="Q385" s="55">
        <v>768.0</v>
      </c>
      <c r="R385" s="55">
        <v>760.0</v>
      </c>
      <c r="S385" s="55">
        <v>752.0</v>
      </c>
      <c r="T385" s="55">
        <v>744.0</v>
      </c>
      <c r="U385" s="55">
        <v>736.0</v>
      </c>
      <c r="V385" s="55">
        <v>728.0</v>
      </c>
      <c r="W385" s="55">
        <v>720.0</v>
      </c>
      <c r="X385" s="55">
        <v>712.0</v>
      </c>
      <c r="Y385" s="55">
        <v>704.0</v>
      </c>
      <c r="Z385" s="55">
        <v>696.0</v>
      </c>
      <c r="AA385" s="55">
        <v>689.0</v>
      </c>
      <c r="AB385" s="55">
        <v>682.0</v>
      </c>
      <c r="AC385" s="55">
        <v>675.0</v>
      </c>
      <c r="AD385" s="55">
        <v>669.0</v>
      </c>
      <c r="AE385" s="55">
        <v>663.0</v>
      </c>
      <c r="AF385" s="55">
        <v>658.0</v>
      </c>
      <c r="AG385" s="55">
        <v>654.0</v>
      </c>
      <c r="AH385" s="55">
        <v>650.0</v>
      </c>
      <c r="AI385" s="55">
        <v>647.0</v>
      </c>
      <c r="AJ385" s="55">
        <v>645.0</v>
      </c>
      <c r="AK385" s="55">
        <v>643.0</v>
      </c>
      <c r="AL385" s="55">
        <v>642.0</v>
      </c>
    </row>
    <row r="386" ht="14.25" customHeight="1">
      <c r="A386" s="47" t="s">
        <v>133</v>
      </c>
      <c r="B386" s="48">
        <v>14.0</v>
      </c>
      <c r="C386" s="55">
        <v>832.0</v>
      </c>
      <c r="D386" s="55">
        <v>831.0</v>
      </c>
      <c r="E386" s="55">
        <v>830.0</v>
      </c>
      <c r="F386" s="55">
        <v>828.0</v>
      </c>
      <c r="G386" s="55">
        <v>826.0</v>
      </c>
      <c r="H386" s="55">
        <v>823.0</v>
      </c>
      <c r="I386" s="55">
        <v>819.0</v>
      </c>
      <c r="J386" s="55">
        <v>815.0</v>
      </c>
      <c r="K386" s="55">
        <v>810.0</v>
      </c>
      <c r="L386" s="55">
        <v>804.0</v>
      </c>
      <c r="M386" s="55">
        <v>798.0</v>
      </c>
      <c r="N386" s="55">
        <v>792.0</v>
      </c>
      <c r="O386" s="55">
        <v>784.0</v>
      </c>
      <c r="P386" s="55">
        <v>777.0</v>
      </c>
      <c r="Q386" s="55">
        <v>769.0</v>
      </c>
      <c r="R386" s="55">
        <v>761.0</v>
      </c>
      <c r="S386" s="55">
        <v>753.0</v>
      </c>
      <c r="T386" s="55">
        <v>744.0</v>
      </c>
      <c r="U386" s="55">
        <v>736.0</v>
      </c>
      <c r="V386" s="55">
        <v>727.0</v>
      </c>
      <c r="W386" s="55">
        <v>718.0</v>
      </c>
      <c r="X386" s="55">
        <v>710.0</v>
      </c>
      <c r="Y386" s="55">
        <v>701.0</v>
      </c>
      <c r="Z386" s="55">
        <v>693.0</v>
      </c>
      <c r="AA386" s="55">
        <v>685.0</v>
      </c>
      <c r="AB386" s="55">
        <v>677.0</v>
      </c>
      <c r="AC386" s="55">
        <v>670.0</v>
      </c>
      <c r="AD386" s="55">
        <v>663.0</v>
      </c>
      <c r="AE386" s="55">
        <v>657.0</v>
      </c>
      <c r="AF386" s="55">
        <v>652.0</v>
      </c>
      <c r="AG386" s="55">
        <v>647.0</v>
      </c>
      <c r="AH386" s="55">
        <v>643.0</v>
      </c>
      <c r="AI386" s="55">
        <v>640.0</v>
      </c>
      <c r="AJ386" s="55">
        <v>637.0</v>
      </c>
      <c r="AK386" s="55">
        <v>636.0</v>
      </c>
      <c r="AL386" s="55">
        <v>634.0</v>
      </c>
    </row>
    <row r="387" ht="14.25" customHeight="1">
      <c r="A387" s="47" t="s">
        <v>133</v>
      </c>
      <c r="B387" s="48">
        <v>15.0</v>
      </c>
      <c r="C387" s="55">
        <v>837.0</v>
      </c>
      <c r="D387" s="55">
        <v>837.0</v>
      </c>
      <c r="E387" s="55">
        <v>835.0</v>
      </c>
      <c r="F387" s="55">
        <v>834.0</v>
      </c>
      <c r="G387" s="55">
        <v>831.0</v>
      </c>
      <c r="H387" s="55">
        <v>828.0</v>
      </c>
      <c r="I387" s="55">
        <v>824.0</v>
      </c>
      <c r="J387" s="55">
        <v>819.0</v>
      </c>
      <c r="K387" s="55">
        <v>814.0</v>
      </c>
      <c r="L387" s="55">
        <v>808.0</v>
      </c>
      <c r="M387" s="55">
        <v>801.0</v>
      </c>
      <c r="N387" s="55">
        <v>794.0</v>
      </c>
      <c r="O387" s="55">
        <v>787.0</v>
      </c>
      <c r="P387" s="55">
        <v>779.0</v>
      </c>
      <c r="Q387" s="55">
        <v>771.0</v>
      </c>
      <c r="R387" s="55">
        <v>762.0</v>
      </c>
      <c r="S387" s="55">
        <v>753.0</v>
      </c>
      <c r="T387" s="55">
        <v>744.0</v>
      </c>
      <c r="U387" s="55">
        <v>735.0</v>
      </c>
      <c r="V387" s="55">
        <v>726.0</v>
      </c>
      <c r="W387" s="55">
        <v>716.0</v>
      </c>
      <c r="X387" s="55">
        <v>707.0</v>
      </c>
      <c r="Y387" s="55">
        <v>698.0</v>
      </c>
      <c r="Z387" s="55">
        <v>689.0</v>
      </c>
      <c r="AA387" s="55">
        <v>681.0</v>
      </c>
      <c r="AB387" s="55">
        <v>673.0</v>
      </c>
      <c r="AC387" s="55">
        <v>665.0</v>
      </c>
      <c r="AD387" s="55">
        <v>658.0</v>
      </c>
      <c r="AE387" s="55">
        <v>651.0</v>
      </c>
      <c r="AF387" s="55">
        <v>645.0</v>
      </c>
      <c r="AG387" s="55">
        <v>641.0</v>
      </c>
      <c r="AH387" s="55">
        <v>636.0</v>
      </c>
      <c r="AI387" s="55">
        <v>633.0</v>
      </c>
      <c r="AJ387" s="55">
        <v>630.0</v>
      </c>
      <c r="AK387" s="55">
        <v>628.0</v>
      </c>
      <c r="AL387" s="55">
        <v>627.0</v>
      </c>
    </row>
    <row r="388" ht="14.25" customHeight="1">
      <c r="A388" s="47" t="s">
        <v>133</v>
      </c>
      <c r="B388" s="48">
        <v>16.0</v>
      </c>
      <c r="C388" s="55">
        <v>842.0</v>
      </c>
      <c r="D388" s="55">
        <v>842.0</v>
      </c>
      <c r="E388" s="55">
        <v>840.0</v>
      </c>
      <c r="F388" s="55">
        <v>838.0</v>
      </c>
      <c r="G388" s="55">
        <v>836.0</v>
      </c>
      <c r="H388" s="55">
        <v>832.0</v>
      </c>
      <c r="I388" s="55">
        <v>828.0</v>
      </c>
      <c r="J388" s="55">
        <v>823.0</v>
      </c>
      <c r="K388" s="55">
        <v>817.0</v>
      </c>
      <c r="L388" s="55">
        <v>811.0</v>
      </c>
      <c r="M388" s="55">
        <v>804.0</v>
      </c>
      <c r="N388" s="55">
        <v>797.0</v>
      </c>
      <c r="O388" s="55">
        <v>789.0</v>
      </c>
      <c r="P388" s="55">
        <v>781.0</v>
      </c>
      <c r="Q388" s="55">
        <v>772.0</v>
      </c>
      <c r="R388" s="55">
        <v>763.0</v>
      </c>
      <c r="S388" s="55">
        <v>754.0</v>
      </c>
      <c r="T388" s="55">
        <v>744.0</v>
      </c>
      <c r="U388" s="55">
        <v>734.0</v>
      </c>
      <c r="V388" s="55">
        <v>724.0</v>
      </c>
      <c r="W388" s="55">
        <v>715.0</v>
      </c>
      <c r="X388" s="55">
        <v>705.0</v>
      </c>
      <c r="Y388" s="55">
        <v>695.0</v>
      </c>
      <c r="Z388" s="55">
        <v>686.0</v>
      </c>
      <c r="AA388" s="55">
        <v>677.0</v>
      </c>
      <c r="AB388" s="55">
        <v>668.0</v>
      </c>
      <c r="AC388" s="55">
        <v>660.0</v>
      </c>
      <c r="AD388" s="55">
        <v>652.0</v>
      </c>
      <c r="AE388" s="55">
        <v>645.0</v>
      </c>
      <c r="AF388" s="55">
        <v>639.0</v>
      </c>
      <c r="AG388" s="55">
        <v>634.0</v>
      </c>
      <c r="AH388" s="55">
        <v>630.0</v>
      </c>
      <c r="AI388" s="55">
        <v>626.0</v>
      </c>
      <c r="AJ388" s="55">
        <v>623.0</v>
      </c>
      <c r="AK388" s="55">
        <v>621.0</v>
      </c>
      <c r="AL388" s="55">
        <v>620.0</v>
      </c>
    </row>
    <row r="389" ht="14.25" customHeight="1">
      <c r="A389" s="47" t="s">
        <v>133</v>
      </c>
      <c r="B389" s="48">
        <v>17.0</v>
      </c>
      <c r="C389" s="55">
        <v>847.0</v>
      </c>
      <c r="D389" s="55">
        <v>846.0</v>
      </c>
      <c r="E389" s="55">
        <v>845.0</v>
      </c>
      <c r="F389" s="55">
        <v>843.0</v>
      </c>
      <c r="G389" s="55">
        <v>840.0</v>
      </c>
      <c r="H389" s="55">
        <v>837.0</v>
      </c>
      <c r="I389" s="55">
        <v>832.0</v>
      </c>
      <c r="J389" s="55">
        <v>827.0</v>
      </c>
      <c r="K389" s="55">
        <v>821.0</v>
      </c>
      <c r="L389" s="55">
        <v>815.0</v>
      </c>
      <c r="M389" s="55">
        <v>807.0</v>
      </c>
      <c r="N389" s="55">
        <v>800.0</v>
      </c>
      <c r="O389" s="55">
        <v>791.0</v>
      </c>
      <c r="P389" s="55">
        <v>783.0</v>
      </c>
      <c r="Q389" s="55">
        <v>773.0</v>
      </c>
      <c r="R389" s="55">
        <v>764.0</v>
      </c>
      <c r="S389" s="55">
        <v>754.0</v>
      </c>
      <c r="T389" s="55">
        <v>744.0</v>
      </c>
      <c r="U389" s="55">
        <v>734.0</v>
      </c>
      <c r="V389" s="55">
        <v>723.0</v>
      </c>
      <c r="W389" s="55">
        <v>713.0</v>
      </c>
      <c r="X389" s="55">
        <v>702.0</v>
      </c>
      <c r="Y389" s="55">
        <v>692.0</v>
      </c>
      <c r="Z389" s="55">
        <v>682.0</v>
      </c>
      <c r="AA389" s="55">
        <v>672.0</v>
      </c>
      <c r="AB389" s="55">
        <v>663.0</v>
      </c>
      <c r="AC389" s="55">
        <v>655.0</v>
      </c>
      <c r="AD389" s="55">
        <v>647.0</v>
      </c>
      <c r="AE389" s="55">
        <v>639.0</v>
      </c>
      <c r="AF389" s="55">
        <v>633.0</v>
      </c>
      <c r="AG389" s="55">
        <v>628.0</v>
      </c>
      <c r="AH389" s="55">
        <v>623.0</v>
      </c>
      <c r="AI389" s="55">
        <v>619.0</v>
      </c>
      <c r="AJ389" s="55">
        <v>616.0</v>
      </c>
      <c r="AK389" s="55">
        <v>614.0</v>
      </c>
      <c r="AL389" s="55">
        <v>613.0</v>
      </c>
    </row>
    <row r="390" ht="14.25" customHeight="1">
      <c r="A390" s="47" t="s">
        <v>133</v>
      </c>
      <c r="B390" s="48">
        <v>18.0</v>
      </c>
      <c r="C390" s="55">
        <v>852.0</v>
      </c>
      <c r="D390" s="55">
        <v>851.0</v>
      </c>
      <c r="E390" s="55">
        <v>850.0</v>
      </c>
      <c r="F390" s="55">
        <v>848.0</v>
      </c>
      <c r="G390" s="55">
        <v>845.0</v>
      </c>
      <c r="H390" s="55">
        <v>841.0</v>
      </c>
      <c r="I390" s="55">
        <v>836.0</v>
      </c>
      <c r="J390" s="55">
        <v>831.0</v>
      </c>
      <c r="K390" s="55">
        <v>825.0</v>
      </c>
      <c r="L390" s="55">
        <v>818.0</v>
      </c>
      <c r="M390" s="55">
        <v>810.0</v>
      </c>
      <c r="N390" s="55">
        <v>802.0</v>
      </c>
      <c r="O390" s="55">
        <v>793.0</v>
      </c>
      <c r="P390" s="55">
        <v>784.0</v>
      </c>
      <c r="Q390" s="55">
        <v>775.0</v>
      </c>
      <c r="R390" s="55">
        <v>764.0</v>
      </c>
      <c r="S390" s="55">
        <v>754.0</v>
      </c>
      <c r="T390" s="55">
        <v>743.0</v>
      </c>
      <c r="U390" s="55">
        <v>733.0</v>
      </c>
      <c r="V390" s="55">
        <v>722.0</v>
      </c>
      <c r="W390" s="55">
        <v>711.0</v>
      </c>
      <c r="X390" s="55">
        <v>700.0</v>
      </c>
      <c r="Y390" s="55">
        <v>689.0</v>
      </c>
      <c r="Z390" s="55">
        <v>679.0</v>
      </c>
      <c r="AA390" s="55">
        <v>669.0</v>
      </c>
      <c r="AB390" s="55">
        <v>659.0</v>
      </c>
      <c r="AC390" s="55">
        <v>650.0</v>
      </c>
      <c r="AD390" s="55">
        <v>641.0</v>
      </c>
      <c r="AE390" s="55">
        <v>634.0</v>
      </c>
      <c r="AF390" s="55">
        <v>627.0</v>
      </c>
      <c r="AG390" s="55">
        <v>621.0</v>
      </c>
      <c r="AH390" s="55">
        <v>616.0</v>
      </c>
      <c r="AI390" s="55">
        <v>612.0</v>
      </c>
      <c r="AJ390" s="55">
        <v>609.0</v>
      </c>
      <c r="AK390" s="55">
        <v>607.0</v>
      </c>
      <c r="AL390" s="55">
        <v>605.0</v>
      </c>
    </row>
    <row r="391" ht="14.25" customHeight="1">
      <c r="A391" s="47" t="s">
        <v>133</v>
      </c>
      <c r="B391" s="48">
        <v>19.0</v>
      </c>
      <c r="C391" s="55">
        <v>856.0</v>
      </c>
      <c r="D391" s="55">
        <v>856.0</v>
      </c>
      <c r="E391" s="55">
        <v>854.0</v>
      </c>
      <c r="F391" s="55">
        <v>852.0</v>
      </c>
      <c r="G391" s="55">
        <v>849.0</v>
      </c>
      <c r="H391" s="55">
        <v>845.0</v>
      </c>
      <c r="I391" s="55">
        <v>840.0</v>
      </c>
      <c r="J391" s="55">
        <v>834.0</v>
      </c>
      <c r="K391" s="55">
        <v>828.0</v>
      </c>
      <c r="L391" s="55">
        <v>821.0</v>
      </c>
      <c r="M391" s="55">
        <v>813.0</v>
      </c>
      <c r="N391" s="55">
        <v>804.0</v>
      </c>
      <c r="O391" s="55">
        <v>795.0</v>
      </c>
      <c r="P391" s="55">
        <v>786.0</v>
      </c>
      <c r="Q391" s="55">
        <v>776.0</v>
      </c>
      <c r="R391" s="55">
        <v>765.0</v>
      </c>
      <c r="S391" s="55">
        <v>754.0</v>
      </c>
      <c r="T391" s="55">
        <v>743.0</v>
      </c>
      <c r="U391" s="55">
        <v>732.0</v>
      </c>
      <c r="V391" s="55">
        <v>721.0</v>
      </c>
      <c r="W391" s="55">
        <v>709.0</v>
      </c>
      <c r="X391" s="55">
        <v>698.0</v>
      </c>
      <c r="Y391" s="55">
        <v>686.0</v>
      </c>
      <c r="Z391" s="55">
        <v>675.0</v>
      </c>
      <c r="AA391" s="55">
        <v>665.0</v>
      </c>
      <c r="AB391" s="55">
        <v>654.0</v>
      </c>
      <c r="AC391" s="55">
        <v>645.0</v>
      </c>
      <c r="AD391" s="55">
        <v>636.0</v>
      </c>
      <c r="AE391" s="55">
        <v>628.0</v>
      </c>
      <c r="AF391" s="55">
        <v>621.0</v>
      </c>
      <c r="AG391" s="55">
        <v>615.0</v>
      </c>
      <c r="AH391" s="55">
        <v>610.0</v>
      </c>
      <c r="AI391" s="55">
        <v>606.0</v>
      </c>
      <c r="AJ391" s="55">
        <v>602.0</v>
      </c>
      <c r="AK391" s="55">
        <v>600.0</v>
      </c>
      <c r="AL391" s="55">
        <v>598.0</v>
      </c>
    </row>
    <row r="392" ht="14.25" customHeight="1">
      <c r="A392" s="47" t="s">
        <v>133</v>
      </c>
      <c r="B392" s="48">
        <v>20.0</v>
      </c>
      <c r="C392" s="55">
        <v>861.0</v>
      </c>
      <c r="D392" s="55">
        <v>860.0</v>
      </c>
      <c r="E392" s="55">
        <v>859.0</v>
      </c>
      <c r="F392" s="55">
        <v>856.0</v>
      </c>
      <c r="G392" s="55">
        <v>853.0</v>
      </c>
      <c r="H392" s="55">
        <v>849.0</v>
      </c>
      <c r="I392" s="55">
        <v>844.0</v>
      </c>
      <c r="J392" s="55">
        <v>838.0</v>
      </c>
      <c r="K392" s="55">
        <v>831.0</v>
      </c>
      <c r="L392" s="55">
        <v>824.0</v>
      </c>
      <c r="M392" s="55">
        <v>815.0</v>
      </c>
      <c r="N392" s="55">
        <v>807.0</v>
      </c>
      <c r="O392" s="55">
        <v>797.0</v>
      </c>
      <c r="P392" s="55">
        <v>787.0</v>
      </c>
      <c r="Q392" s="55">
        <v>777.0</v>
      </c>
      <c r="R392" s="55">
        <v>766.0</v>
      </c>
      <c r="S392" s="55">
        <v>754.0</v>
      </c>
      <c r="T392" s="55">
        <v>743.0</v>
      </c>
      <c r="U392" s="55">
        <v>731.0</v>
      </c>
      <c r="V392" s="55">
        <v>719.0</v>
      </c>
      <c r="W392" s="55">
        <v>707.0</v>
      </c>
      <c r="X392" s="55">
        <v>695.0</v>
      </c>
      <c r="Y392" s="55">
        <v>683.0</v>
      </c>
      <c r="Z392" s="55">
        <v>672.0</v>
      </c>
      <c r="AA392" s="55">
        <v>661.0</v>
      </c>
      <c r="AB392" s="55">
        <v>650.0</v>
      </c>
      <c r="AC392" s="55">
        <v>640.0</v>
      </c>
      <c r="AD392" s="55">
        <v>630.0</v>
      </c>
      <c r="AE392" s="55">
        <v>622.0</v>
      </c>
      <c r="AF392" s="55">
        <v>615.0</v>
      </c>
      <c r="AG392" s="55">
        <v>608.0</v>
      </c>
      <c r="AH392" s="55">
        <v>603.0</v>
      </c>
      <c r="AI392" s="55">
        <v>599.0</v>
      </c>
      <c r="AJ392" s="55">
        <v>595.0</v>
      </c>
      <c r="AK392" s="55">
        <v>592.0</v>
      </c>
      <c r="AL392" s="55">
        <v>591.0</v>
      </c>
    </row>
    <row r="393" ht="14.25" customHeight="1">
      <c r="A393" s="47" t="s">
        <v>133</v>
      </c>
      <c r="B393" s="48">
        <v>21.0</v>
      </c>
      <c r="C393" s="55">
        <v>865.0</v>
      </c>
      <c r="D393" s="55">
        <v>864.0</v>
      </c>
      <c r="E393" s="55">
        <v>863.0</v>
      </c>
      <c r="F393" s="55">
        <v>860.0</v>
      </c>
      <c r="G393" s="55">
        <v>857.0</v>
      </c>
      <c r="H393" s="55">
        <v>853.0</v>
      </c>
      <c r="I393" s="55">
        <v>847.0</v>
      </c>
      <c r="J393" s="55">
        <v>841.0</v>
      </c>
      <c r="K393" s="55">
        <v>834.0</v>
      </c>
      <c r="L393" s="55">
        <v>826.0</v>
      </c>
      <c r="M393" s="55">
        <v>818.0</v>
      </c>
      <c r="N393" s="55">
        <v>809.0</v>
      </c>
      <c r="O393" s="55">
        <v>799.0</v>
      </c>
      <c r="P393" s="55">
        <v>788.0</v>
      </c>
      <c r="Q393" s="55">
        <v>778.0</v>
      </c>
      <c r="R393" s="55">
        <v>766.0</v>
      </c>
      <c r="S393" s="55">
        <v>754.0</v>
      </c>
      <c r="T393" s="55">
        <v>742.0</v>
      </c>
      <c r="U393" s="55">
        <v>730.0</v>
      </c>
      <c r="V393" s="55">
        <v>718.0</v>
      </c>
      <c r="W393" s="55">
        <v>705.0</v>
      </c>
      <c r="X393" s="55">
        <v>693.0</v>
      </c>
      <c r="Y393" s="55">
        <v>680.0</v>
      </c>
      <c r="Z393" s="55">
        <v>668.0</v>
      </c>
      <c r="AA393" s="55">
        <v>657.0</v>
      </c>
      <c r="AB393" s="55">
        <v>645.0</v>
      </c>
      <c r="AC393" s="55">
        <v>635.0</v>
      </c>
      <c r="AD393" s="55">
        <v>625.0</v>
      </c>
      <c r="AE393" s="55">
        <v>616.0</v>
      </c>
      <c r="AF393" s="55">
        <v>609.0</v>
      </c>
      <c r="AG393" s="55">
        <v>602.0</v>
      </c>
      <c r="AH393" s="55">
        <v>597.0</v>
      </c>
      <c r="AI393" s="55">
        <v>592.0</v>
      </c>
      <c r="AJ393" s="55">
        <v>588.0</v>
      </c>
      <c r="AK393" s="55">
        <v>585.0</v>
      </c>
      <c r="AL393" s="55">
        <v>583.0</v>
      </c>
    </row>
    <row r="394" ht="14.25" customHeight="1">
      <c r="A394" s="47" t="s">
        <v>133</v>
      </c>
      <c r="B394" s="48">
        <v>22.0</v>
      </c>
      <c r="C394" s="55">
        <v>869.0</v>
      </c>
      <c r="D394" s="55">
        <v>868.0</v>
      </c>
      <c r="E394" s="55">
        <v>867.0</v>
      </c>
      <c r="F394" s="55">
        <v>864.0</v>
      </c>
      <c r="G394" s="55">
        <v>861.0</v>
      </c>
      <c r="H394" s="55">
        <v>856.0</v>
      </c>
      <c r="I394" s="55">
        <v>851.0</v>
      </c>
      <c r="J394" s="55">
        <v>844.0</v>
      </c>
      <c r="K394" s="55">
        <v>837.0</v>
      </c>
      <c r="L394" s="55">
        <v>829.0</v>
      </c>
      <c r="M394" s="55">
        <v>820.0</v>
      </c>
      <c r="N394" s="55">
        <v>811.0</v>
      </c>
      <c r="O394" s="55">
        <v>800.0</v>
      </c>
      <c r="P394" s="55">
        <v>790.0</v>
      </c>
      <c r="Q394" s="55">
        <v>778.0</v>
      </c>
      <c r="R394" s="55">
        <v>766.0</v>
      </c>
      <c r="S394" s="55">
        <v>754.0</v>
      </c>
      <c r="T394" s="55">
        <v>742.0</v>
      </c>
      <c r="U394" s="55">
        <v>729.0</v>
      </c>
      <c r="V394" s="55">
        <v>716.0</v>
      </c>
      <c r="W394" s="55">
        <v>703.0</v>
      </c>
      <c r="X394" s="55">
        <v>690.0</v>
      </c>
      <c r="Y394" s="55">
        <v>678.0</v>
      </c>
      <c r="Z394" s="55">
        <v>665.0</v>
      </c>
      <c r="AA394" s="55">
        <v>653.0</v>
      </c>
      <c r="AB394" s="55">
        <v>641.0</v>
      </c>
      <c r="AC394" s="55">
        <v>630.0</v>
      </c>
      <c r="AD394" s="55">
        <v>620.0</v>
      </c>
      <c r="AE394" s="55">
        <v>611.0</v>
      </c>
      <c r="AF394" s="55">
        <v>603.0</v>
      </c>
      <c r="AG394" s="55">
        <v>596.0</v>
      </c>
      <c r="AH394" s="55">
        <v>590.0</v>
      </c>
      <c r="AI394" s="55">
        <v>585.0</v>
      </c>
      <c r="AJ394" s="55">
        <v>581.0</v>
      </c>
      <c r="AK394" s="55">
        <v>578.0</v>
      </c>
      <c r="AL394" s="55">
        <v>576.0</v>
      </c>
    </row>
    <row r="395" ht="14.25" customHeight="1">
      <c r="A395" s="47" t="s">
        <v>133</v>
      </c>
      <c r="B395" s="48">
        <v>23.0</v>
      </c>
      <c r="C395" s="55">
        <v>873.0</v>
      </c>
      <c r="D395" s="55">
        <v>872.0</v>
      </c>
      <c r="E395" s="55">
        <v>870.0</v>
      </c>
      <c r="F395" s="55">
        <v>868.0</v>
      </c>
      <c r="G395" s="55">
        <v>864.0</v>
      </c>
      <c r="H395" s="55">
        <v>860.0</v>
      </c>
      <c r="I395" s="55">
        <v>854.0</v>
      </c>
      <c r="J395" s="55">
        <v>847.0</v>
      </c>
      <c r="K395" s="55">
        <v>840.0</v>
      </c>
      <c r="L395" s="55">
        <v>831.0</v>
      </c>
      <c r="M395" s="55">
        <v>822.0</v>
      </c>
      <c r="N395" s="55">
        <v>812.0</v>
      </c>
      <c r="O395" s="55">
        <v>802.0</v>
      </c>
      <c r="P395" s="55">
        <v>791.0</v>
      </c>
      <c r="Q395" s="55">
        <v>779.0</v>
      </c>
      <c r="R395" s="55">
        <v>767.0</v>
      </c>
      <c r="S395" s="55">
        <v>754.0</v>
      </c>
      <c r="T395" s="55">
        <v>741.0</v>
      </c>
      <c r="U395" s="55">
        <v>728.0</v>
      </c>
      <c r="V395" s="55">
        <v>715.0</v>
      </c>
      <c r="W395" s="55">
        <v>701.0</v>
      </c>
      <c r="X395" s="55">
        <v>688.0</v>
      </c>
      <c r="Y395" s="55">
        <v>675.0</v>
      </c>
      <c r="Z395" s="55">
        <v>662.0</v>
      </c>
      <c r="AA395" s="55">
        <v>649.0</v>
      </c>
      <c r="AB395" s="55">
        <v>637.0</v>
      </c>
      <c r="AC395" s="55">
        <v>625.0</v>
      </c>
      <c r="AD395" s="55">
        <v>615.0</v>
      </c>
      <c r="AE395" s="55">
        <v>605.0</v>
      </c>
      <c r="AF395" s="55">
        <v>597.0</v>
      </c>
      <c r="AG395" s="55">
        <v>589.0</v>
      </c>
      <c r="AH395" s="55">
        <v>583.0</v>
      </c>
      <c r="AI395" s="55">
        <v>578.0</v>
      </c>
      <c r="AJ395" s="55">
        <v>574.0</v>
      </c>
      <c r="AK395" s="55">
        <v>571.0</v>
      </c>
      <c r="AL395" s="55">
        <v>569.0</v>
      </c>
    </row>
    <row r="396" ht="14.25" customHeight="1">
      <c r="A396" s="47" t="s">
        <v>133</v>
      </c>
      <c r="B396" s="48">
        <v>24.0</v>
      </c>
      <c r="C396" s="55">
        <v>876.0</v>
      </c>
      <c r="D396" s="55">
        <v>876.0</v>
      </c>
      <c r="E396" s="55">
        <v>874.0</v>
      </c>
      <c r="F396" s="55">
        <v>871.0</v>
      </c>
      <c r="G396" s="55">
        <v>868.0</v>
      </c>
      <c r="H396" s="55">
        <v>863.0</v>
      </c>
      <c r="I396" s="55">
        <v>857.0</v>
      </c>
      <c r="J396" s="55">
        <v>850.0</v>
      </c>
      <c r="K396" s="55">
        <v>842.0</v>
      </c>
      <c r="L396" s="55">
        <v>834.0</v>
      </c>
      <c r="M396" s="55">
        <v>824.0</v>
      </c>
      <c r="N396" s="55">
        <v>814.0</v>
      </c>
      <c r="O396" s="55">
        <v>803.0</v>
      </c>
      <c r="P396" s="55">
        <v>792.0</v>
      </c>
      <c r="Q396" s="55">
        <v>779.0</v>
      </c>
      <c r="R396" s="55">
        <v>767.0</v>
      </c>
      <c r="S396" s="55">
        <v>754.0</v>
      </c>
      <c r="T396" s="55">
        <v>740.0</v>
      </c>
      <c r="U396" s="55">
        <v>727.0</v>
      </c>
      <c r="V396" s="55">
        <v>713.0</v>
      </c>
      <c r="W396" s="55">
        <v>699.0</v>
      </c>
      <c r="X396" s="55">
        <v>686.0</v>
      </c>
      <c r="Y396" s="55">
        <v>672.0</v>
      </c>
      <c r="Z396" s="55">
        <v>658.0</v>
      </c>
      <c r="AA396" s="55">
        <v>645.0</v>
      </c>
      <c r="AB396" s="55">
        <v>632.0</v>
      </c>
      <c r="AC396" s="55">
        <v>620.0</v>
      </c>
      <c r="AD396" s="55">
        <v>609.0</v>
      </c>
      <c r="AE396" s="55">
        <v>599.0</v>
      </c>
      <c r="AF396" s="55">
        <v>591.0</v>
      </c>
      <c r="AG396" s="55">
        <v>583.0</v>
      </c>
      <c r="AH396" s="55">
        <v>577.0</v>
      </c>
      <c r="AI396" s="55">
        <v>571.0</v>
      </c>
      <c r="AJ396" s="55">
        <v>567.0</v>
      </c>
      <c r="AK396" s="55">
        <v>564.0</v>
      </c>
      <c r="AL396" s="55">
        <v>562.0</v>
      </c>
    </row>
    <row r="397" ht="14.25" customHeight="1">
      <c r="A397" s="47" t="s">
        <v>133</v>
      </c>
      <c r="B397" s="48">
        <v>25.0</v>
      </c>
      <c r="C397" s="55">
        <v>880.0</v>
      </c>
      <c r="D397" s="55">
        <v>879.0</v>
      </c>
      <c r="E397" s="55">
        <v>877.0</v>
      </c>
      <c r="F397" s="55">
        <v>875.0</v>
      </c>
      <c r="G397" s="55">
        <v>871.0</v>
      </c>
      <c r="H397" s="55">
        <v>866.0</v>
      </c>
      <c r="I397" s="55">
        <v>860.0</v>
      </c>
      <c r="J397" s="55">
        <v>853.0</v>
      </c>
      <c r="K397" s="55">
        <v>845.0</v>
      </c>
      <c r="L397" s="55">
        <v>836.0</v>
      </c>
      <c r="M397" s="55">
        <v>826.0</v>
      </c>
      <c r="N397" s="55">
        <v>815.0</v>
      </c>
      <c r="O397" s="55">
        <v>804.0</v>
      </c>
      <c r="P397" s="55">
        <v>792.0</v>
      </c>
      <c r="Q397" s="55">
        <v>780.0</v>
      </c>
      <c r="R397" s="55">
        <v>767.0</v>
      </c>
      <c r="S397" s="55">
        <v>754.0</v>
      </c>
      <c r="T397" s="55">
        <v>740.0</v>
      </c>
      <c r="U397" s="55">
        <v>726.0</v>
      </c>
      <c r="V397" s="55">
        <v>712.0</v>
      </c>
      <c r="W397" s="55">
        <v>697.0</v>
      </c>
      <c r="X397" s="55">
        <v>683.0</v>
      </c>
      <c r="Y397" s="55">
        <v>669.0</v>
      </c>
      <c r="Z397" s="55">
        <v>655.0</v>
      </c>
      <c r="AA397" s="55">
        <v>641.0</v>
      </c>
      <c r="AB397" s="55">
        <v>628.0</v>
      </c>
      <c r="AC397" s="55">
        <v>616.0</v>
      </c>
      <c r="AD397" s="55">
        <v>604.0</v>
      </c>
      <c r="AE397" s="55">
        <v>594.0</v>
      </c>
      <c r="AF397" s="55">
        <v>585.0</v>
      </c>
      <c r="AG397" s="55">
        <v>577.0</v>
      </c>
      <c r="AH397" s="55">
        <v>570.0</v>
      </c>
      <c r="AI397" s="55">
        <v>564.0</v>
      </c>
      <c r="AJ397" s="55">
        <v>560.0</v>
      </c>
      <c r="AK397" s="55">
        <v>557.0</v>
      </c>
      <c r="AL397" s="55">
        <v>555.0</v>
      </c>
    </row>
    <row r="398" ht="14.25" customHeight="1">
      <c r="A398" s="47" t="s">
        <v>133</v>
      </c>
      <c r="B398" s="48">
        <v>26.0</v>
      </c>
      <c r="C398" s="55">
        <v>883.0</v>
      </c>
      <c r="D398" s="55">
        <v>882.0</v>
      </c>
      <c r="E398" s="55">
        <v>881.0</v>
      </c>
      <c r="F398" s="55">
        <v>878.0</v>
      </c>
      <c r="G398" s="55">
        <v>874.0</v>
      </c>
      <c r="H398" s="55">
        <v>869.0</v>
      </c>
      <c r="I398" s="55">
        <v>862.0</v>
      </c>
      <c r="J398" s="55">
        <v>855.0</v>
      </c>
      <c r="K398" s="55">
        <v>847.0</v>
      </c>
      <c r="L398" s="55">
        <v>838.0</v>
      </c>
      <c r="M398" s="55">
        <v>828.0</v>
      </c>
      <c r="N398" s="55">
        <v>817.0</v>
      </c>
      <c r="O398" s="55">
        <v>805.0</v>
      </c>
      <c r="P398" s="55">
        <v>793.0</v>
      </c>
      <c r="Q398" s="55">
        <v>780.0</v>
      </c>
      <c r="R398" s="55">
        <v>767.0</v>
      </c>
      <c r="S398" s="55">
        <v>753.0</v>
      </c>
      <c r="T398" s="55">
        <v>739.0</v>
      </c>
      <c r="U398" s="55">
        <v>724.0</v>
      </c>
      <c r="V398" s="55">
        <v>710.0</v>
      </c>
      <c r="W398" s="55">
        <v>695.0</v>
      </c>
      <c r="X398" s="55">
        <v>680.0</v>
      </c>
      <c r="Y398" s="55">
        <v>666.0</v>
      </c>
      <c r="Z398" s="55">
        <v>651.0</v>
      </c>
      <c r="AA398" s="55">
        <v>637.0</v>
      </c>
      <c r="AB398" s="55">
        <v>624.0</v>
      </c>
      <c r="AC398" s="55">
        <v>611.0</v>
      </c>
      <c r="AD398" s="55">
        <v>599.0</v>
      </c>
      <c r="AE398" s="55">
        <v>588.0</v>
      </c>
      <c r="AF398" s="55">
        <v>579.0</v>
      </c>
      <c r="AG398" s="55">
        <v>571.0</v>
      </c>
      <c r="AH398" s="55">
        <v>563.0</v>
      </c>
      <c r="AI398" s="55">
        <v>558.0</v>
      </c>
      <c r="AJ398" s="55">
        <v>553.0</v>
      </c>
      <c r="AK398" s="55">
        <v>550.0</v>
      </c>
      <c r="AL398" s="55">
        <v>548.0</v>
      </c>
    </row>
    <row r="399" ht="14.25" customHeight="1">
      <c r="A399" s="47" t="s">
        <v>133</v>
      </c>
      <c r="B399" s="48">
        <v>27.0</v>
      </c>
      <c r="C399" s="55">
        <v>886.0</v>
      </c>
      <c r="D399" s="55">
        <v>885.0</v>
      </c>
      <c r="E399" s="55">
        <v>884.0</v>
      </c>
      <c r="F399" s="55">
        <v>881.0</v>
      </c>
      <c r="G399" s="55">
        <v>876.0</v>
      </c>
      <c r="H399" s="55">
        <v>871.0</v>
      </c>
      <c r="I399" s="55">
        <v>865.0</v>
      </c>
      <c r="J399" s="55">
        <v>857.0</v>
      </c>
      <c r="K399" s="55">
        <v>849.0</v>
      </c>
      <c r="L399" s="55">
        <v>840.0</v>
      </c>
      <c r="M399" s="55">
        <v>829.0</v>
      </c>
      <c r="N399" s="55">
        <v>818.0</v>
      </c>
      <c r="O399" s="55">
        <v>806.0</v>
      </c>
      <c r="P399" s="55">
        <v>794.0</v>
      </c>
      <c r="Q399" s="55">
        <v>780.0</v>
      </c>
      <c r="R399" s="55">
        <v>767.0</v>
      </c>
      <c r="S399" s="55">
        <v>753.0</v>
      </c>
      <c r="T399" s="55">
        <v>738.0</v>
      </c>
      <c r="U399" s="55">
        <v>723.0</v>
      </c>
      <c r="V399" s="55">
        <v>708.0</v>
      </c>
      <c r="W399" s="55">
        <v>693.0</v>
      </c>
      <c r="X399" s="55">
        <v>678.0</v>
      </c>
      <c r="Y399" s="55">
        <v>663.0</v>
      </c>
      <c r="Z399" s="55">
        <v>648.0</v>
      </c>
      <c r="AA399" s="55">
        <v>633.0</v>
      </c>
      <c r="AB399" s="55">
        <v>620.0</v>
      </c>
      <c r="AC399" s="55">
        <v>606.0</v>
      </c>
      <c r="AD399" s="55">
        <v>594.0</v>
      </c>
      <c r="AE399" s="55">
        <v>583.0</v>
      </c>
      <c r="AF399" s="55">
        <v>573.0</v>
      </c>
      <c r="AG399" s="55">
        <v>564.0</v>
      </c>
      <c r="AH399" s="55">
        <v>557.0</v>
      </c>
      <c r="AI399" s="55">
        <v>551.0</v>
      </c>
      <c r="AJ399" s="55">
        <v>546.0</v>
      </c>
      <c r="AK399" s="55">
        <v>543.0</v>
      </c>
      <c r="AL399" s="55">
        <v>541.0</v>
      </c>
    </row>
    <row r="400" ht="14.25" customHeight="1">
      <c r="A400" s="47" t="s">
        <v>133</v>
      </c>
      <c r="B400" s="48">
        <v>28.0</v>
      </c>
      <c r="C400" s="55">
        <v>889.0</v>
      </c>
      <c r="D400" s="55">
        <v>888.0</v>
      </c>
      <c r="E400" s="55">
        <v>886.0</v>
      </c>
      <c r="F400" s="55">
        <v>883.0</v>
      </c>
      <c r="G400" s="55">
        <v>879.0</v>
      </c>
      <c r="H400" s="55">
        <v>874.0</v>
      </c>
      <c r="I400" s="55">
        <v>867.0</v>
      </c>
      <c r="J400" s="55">
        <v>860.0</v>
      </c>
      <c r="K400" s="55">
        <v>851.0</v>
      </c>
      <c r="L400" s="55">
        <v>841.0</v>
      </c>
      <c r="M400" s="55">
        <v>830.0</v>
      </c>
      <c r="N400" s="55">
        <v>819.0</v>
      </c>
      <c r="O400" s="55">
        <v>807.0</v>
      </c>
      <c r="P400" s="55">
        <v>794.0</v>
      </c>
      <c r="Q400" s="55">
        <v>781.0</v>
      </c>
      <c r="R400" s="55">
        <v>767.0</v>
      </c>
      <c r="S400" s="55">
        <v>752.0</v>
      </c>
      <c r="T400" s="55">
        <v>737.0</v>
      </c>
      <c r="U400" s="55">
        <v>722.0</v>
      </c>
      <c r="V400" s="55">
        <v>706.0</v>
      </c>
      <c r="W400" s="55">
        <v>691.0</v>
      </c>
      <c r="X400" s="55">
        <v>675.0</v>
      </c>
      <c r="Y400" s="55">
        <v>660.0</v>
      </c>
      <c r="Z400" s="55">
        <v>645.0</v>
      </c>
      <c r="AA400" s="55">
        <v>630.0</v>
      </c>
      <c r="AB400" s="55">
        <v>615.0</v>
      </c>
      <c r="AC400" s="55">
        <v>602.0</v>
      </c>
      <c r="AD400" s="55">
        <v>589.0</v>
      </c>
      <c r="AE400" s="55">
        <v>577.0</v>
      </c>
      <c r="AF400" s="55">
        <v>567.0</v>
      </c>
      <c r="AG400" s="55">
        <v>558.0</v>
      </c>
      <c r="AH400" s="55">
        <v>550.0</v>
      </c>
      <c r="AI400" s="55">
        <v>544.0</v>
      </c>
      <c r="AJ400" s="55">
        <v>539.0</v>
      </c>
      <c r="AK400" s="55">
        <v>536.0</v>
      </c>
      <c r="AL400" s="55">
        <v>534.0</v>
      </c>
    </row>
    <row r="401" ht="14.25" customHeight="1">
      <c r="A401" s="47" t="s">
        <v>133</v>
      </c>
      <c r="B401" s="48">
        <v>29.0</v>
      </c>
      <c r="C401" s="55">
        <v>891.0</v>
      </c>
      <c r="D401" s="55">
        <v>891.0</v>
      </c>
      <c r="E401" s="55">
        <v>889.0</v>
      </c>
      <c r="F401" s="55">
        <v>886.0</v>
      </c>
      <c r="G401" s="55">
        <v>882.0</v>
      </c>
      <c r="H401" s="55">
        <v>876.0</v>
      </c>
      <c r="I401" s="55">
        <v>869.0</v>
      </c>
      <c r="J401" s="55">
        <v>861.0</v>
      </c>
      <c r="K401" s="55">
        <v>853.0</v>
      </c>
      <c r="L401" s="55">
        <v>843.0</v>
      </c>
      <c r="M401" s="55">
        <v>832.0</v>
      </c>
      <c r="N401" s="55">
        <v>820.0</v>
      </c>
      <c r="O401" s="55">
        <v>808.0</v>
      </c>
      <c r="P401" s="55">
        <v>794.0</v>
      </c>
      <c r="Q401" s="55">
        <v>781.0</v>
      </c>
      <c r="R401" s="55">
        <v>766.0</v>
      </c>
      <c r="S401" s="55">
        <v>751.0</v>
      </c>
      <c r="T401" s="55">
        <v>736.0</v>
      </c>
      <c r="U401" s="55">
        <v>720.0</v>
      </c>
      <c r="V401" s="55">
        <v>704.0</v>
      </c>
      <c r="W401" s="55">
        <v>689.0</v>
      </c>
      <c r="X401" s="55">
        <v>673.0</v>
      </c>
      <c r="Y401" s="55">
        <v>657.0</v>
      </c>
      <c r="Z401" s="55">
        <v>641.0</v>
      </c>
      <c r="AA401" s="55">
        <v>626.0</v>
      </c>
      <c r="AB401" s="55">
        <v>611.0</v>
      </c>
      <c r="AC401" s="55">
        <v>597.0</v>
      </c>
      <c r="AD401" s="55">
        <v>584.0</v>
      </c>
      <c r="AE401" s="55">
        <v>572.0</v>
      </c>
      <c r="AF401" s="55">
        <v>561.0</v>
      </c>
      <c r="AG401" s="55">
        <v>552.0</v>
      </c>
      <c r="AH401" s="55">
        <v>544.0</v>
      </c>
      <c r="AI401" s="55">
        <v>538.0</v>
      </c>
      <c r="AJ401" s="55">
        <v>533.0</v>
      </c>
      <c r="AK401" s="55">
        <v>529.0</v>
      </c>
      <c r="AL401" s="55">
        <v>527.0</v>
      </c>
    </row>
    <row r="402" ht="14.25" customHeight="1">
      <c r="A402" s="47" t="s">
        <v>133</v>
      </c>
      <c r="B402" s="48">
        <v>30.0</v>
      </c>
      <c r="C402" s="55">
        <v>894.0</v>
      </c>
      <c r="D402" s="55">
        <v>893.0</v>
      </c>
      <c r="E402" s="55">
        <v>891.0</v>
      </c>
      <c r="F402" s="55">
        <v>888.0</v>
      </c>
      <c r="G402" s="55">
        <v>884.0</v>
      </c>
      <c r="H402" s="55">
        <v>878.0</v>
      </c>
      <c r="I402" s="55">
        <v>871.0</v>
      </c>
      <c r="J402" s="55">
        <v>863.0</v>
      </c>
      <c r="K402" s="55">
        <v>854.0</v>
      </c>
      <c r="L402" s="55">
        <v>844.0</v>
      </c>
      <c r="M402" s="55">
        <v>833.0</v>
      </c>
      <c r="N402" s="55">
        <v>821.0</v>
      </c>
      <c r="O402" s="55">
        <v>808.0</v>
      </c>
      <c r="P402" s="55">
        <v>795.0</v>
      </c>
      <c r="Q402" s="55">
        <v>780.0</v>
      </c>
      <c r="R402" s="55">
        <v>766.0</v>
      </c>
      <c r="S402" s="55">
        <v>750.0</v>
      </c>
      <c r="T402" s="55">
        <v>735.0</v>
      </c>
      <c r="U402" s="55">
        <v>719.0</v>
      </c>
      <c r="V402" s="55">
        <v>703.0</v>
      </c>
      <c r="W402" s="55">
        <v>686.0</v>
      </c>
      <c r="X402" s="55">
        <v>670.0</v>
      </c>
      <c r="Y402" s="55">
        <v>654.0</v>
      </c>
      <c r="Z402" s="55">
        <v>638.0</v>
      </c>
      <c r="AA402" s="55">
        <v>622.0</v>
      </c>
      <c r="AB402" s="55">
        <v>607.0</v>
      </c>
      <c r="AC402" s="55">
        <v>592.0</v>
      </c>
      <c r="AD402" s="55">
        <v>579.0</v>
      </c>
      <c r="AE402" s="55">
        <v>566.0</v>
      </c>
      <c r="AF402" s="55">
        <v>555.0</v>
      </c>
      <c r="AG402" s="55">
        <v>546.0</v>
      </c>
      <c r="AH402" s="55">
        <v>538.0</v>
      </c>
      <c r="AI402" s="55">
        <v>531.0</v>
      </c>
      <c r="AJ402" s="55">
        <v>526.0</v>
      </c>
      <c r="AK402" s="55">
        <v>522.0</v>
      </c>
      <c r="AL402" s="55">
        <v>520.0</v>
      </c>
    </row>
    <row r="403" ht="14.25" customHeight="1">
      <c r="A403" s="47" t="s">
        <v>133</v>
      </c>
      <c r="B403" s="48">
        <v>31.0</v>
      </c>
      <c r="C403" s="55">
        <v>896.0</v>
      </c>
      <c r="D403" s="55">
        <v>895.0</v>
      </c>
      <c r="E403" s="55">
        <v>894.0</v>
      </c>
      <c r="F403" s="55">
        <v>890.0</v>
      </c>
      <c r="G403" s="55">
        <v>886.0</v>
      </c>
      <c r="H403" s="55">
        <v>880.0</v>
      </c>
      <c r="I403" s="55">
        <v>873.0</v>
      </c>
      <c r="J403" s="55">
        <v>865.0</v>
      </c>
      <c r="K403" s="55">
        <v>855.0</v>
      </c>
      <c r="L403" s="55">
        <v>845.0</v>
      </c>
      <c r="M403" s="55">
        <v>834.0</v>
      </c>
      <c r="N403" s="55">
        <v>822.0</v>
      </c>
      <c r="O403" s="55">
        <v>808.0</v>
      </c>
      <c r="P403" s="55">
        <v>795.0</v>
      </c>
      <c r="Q403" s="55">
        <v>780.0</v>
      </c>
      <c r="R403" s="55">
        <v>765.0</v>
      </c>
      <c r="S403" s="55">
        <v>750.0</v>
      </c>
      <c r="T403" s="55">
        <v>733.0</v>
      </c>
      <c r="U403" s="55">
        <v>717.0</v>
      </c>
      <c r="V403" s="55">
        <v>701.0</v>
      </c>
      <c r="W403" s="55">
        <v>684.0</v>
      </c>
      <c r="X403" s="55">
        <v>667.0</v>
      </c>
      <c r="Y403" s="55">
        <v>651.0</v>
      </c>
      <c r="Z403" s="55">
        <v>634.0</v>
      </c>
      <c r="AA403" s="55">
        <v>618.0</v>
      </c>
      <c r="AB403" s="55">
        <v>603.0</v>
      </c>
      <c r="AC403" s="55">
        <v>588.0</v>
      </c>
      <c r="AD403" s="55">
        <v>574.0</v>
      </c>
      <c r="AE403" s="55">
        <v>561.0</v>
      </c>
      <c r="AF403" s="55">
        <v>550.0</v>
      </c>
      <c r="AG403" s="55">
        <v>540.0</v>
      </c>
      <c r="AH403" s="55">
        <v>531.0</v>
      </c>
      <c r="AI403" s="55">
        <v>524.0</v>
      </c>
      <c r="AJ403" s="55">
        <v>519.0</v>
      </c>
      <c r="AK403" s="55">
        <v>515.0</v>
      </c>
      <c r="AL403" s="55">
        <v>512.0</v>
      </c>
    </row>
    <row r="404" ht="14.25" customHeight="1">
      <c r="A404" s="47" t="s">
        <v>133</v>
      </c>
      <c r="B404" s="48">
        <v>32.0</v>
      </c>
      <c r="C404" s="55">
        <v>898.0</v>
      </c>
      <c r="D404" s="55">
        <v>898.0</v>
      </c>
      <c r="E404" s="55">
        <v>896.0</v>
      </c>
      <c r="F404" s="55">
        <v>892.0</v>
      </c>
      <c r="G404" s="55">
        <v>888.0</v>
      </c>
      <c r="H404" s="55">
        <v>882.0</v>
      </c>
      <c r="I404" s="55">
        <v>875.0</v>
      </c>
      <c r="J404" s="55">
        <v>866.0</v>
      </c>
      <c r="K404" s="55">
        <v>857.0</v>
      </c>
      <c r="L404" s="55">
        <v>846.0</v>
      </c>
      <c r="M404" s="55">
        <v>834.0</v>
      </c>
      <c r="N404" s="55">
        <v>822.0</v>
      </c>
      <c r="O404" s="55">
        <v>809.0</v>
      </c>
      <c r="P404" s="55">
        <v>795.0</v>
      </c>
      <c r="Q404" s="55">
        <v>780.0</v>
      </c>
      <c r="R404" s="55">
        <v>764.0</v>
      </c>
      <c r="S404" s="55">
        <v>748.0</v>
      </c>
      <c r="T404" s="55">
        <v>732.0</v>
      </c>
      <c r="U404" s="55">
        <v>716.0</v>
      </c>
      <c r="V404" s="55">
        <v>699.0</v>
      </c>
      <c r="W404" s="55">
        <v>682.0</v>
      </c>
      <c r="X404" s="55">
        <v>665.0</v>
      </c>
      <c r="Y404" s="55">
        <v>648.0</v>
      </c>
      <c r="Z404" s="55">
        <v>631.0</v>
      </c>
      <c r="AA404" s="55">
        <v>615.0</v>
      </c>
      <c r="AB404" s="55">
        <v>599.0</v>
      </c>
      <c r="AC404" s="55">
        <v>583.0</v>
      </c>
      <c r="AD404" s="55">
        <v>569.0</v>
      </c>
      <c r="AE404" s="55">
        <v>556.0</v>
      </c>
      <c r="AF404" s="55">
        <v>544.0</v>
      </c>
      <c r="AG404" s="55">
        <v>534.0</v>
      </c>
      <c r="AH404" s="55">
        <v>525.0</v>
      </c>
      <c r="AI404" s="55">
        <v>518.0</v>
      </c>
      <c r="AJ404" s="55">
        <v>512.0</v>
      </c>
      <c r="AK404" s="55">
        <v>508.0</v>
      </c>
      <c r="AL404" s="55">
        <v>505.0</v>
      </c>
    </row>
    <row r="405" ht="14.25" customHeight="1">
      <c r="A405" s="47" t="s">
        <v>133</v>
      </c>
      <c r="B405" s="48">
        <v>33.0</v>
      </c>
      <c r="C405" s="55">
        <v>900.0</v>
      </c>
      <c r="D405" s="55">
        <v>899.0</v>
      </c>
      <c r="E405" s="55">
        <v>897.0</v>
      </c>
      <c r="F405" s="55">
        <v>894.0</v>
      </c>
      <c r="G405" s="55">
        <v>889.0</v>
      </c>
      <c r="H405" s="55">
        <v>883.0</v>
      </c>
      <c r="I405" s="55">
        <v>876.0</v>
      </c>
      <c r="J405" s="55">
        <v>867.0</v>
      </c>
      <c r="K405" s="55">
        <v>858.0</v>
      </c>
      <c r="L405" s="55">
        <v>847.0</v>
      </c>
      <c r="M405" s="55">
        <v>835.0</v>
      </c>
      <c r="N405" s="55">
        <v>822.0</v>
      </c>
      <c r="O405" s="55">
        <v>809.0</v>
      </c>
      <c r="P405" s="55">
        <v>794.0</v>
      </c>
      <c r="Q405" s="55">
        <v>779.0</v>
      </c>
      <c r="R405" s="55">
        <v>763.0</v>
      </c>
      <c r="S405" s="55">
        <v>747.0</v>
      </c>
      <c r="T405" s="55">
        <v>731.0</v>
      </c>
      <c r="U405" s="55">
        <v>714.0</v>
      </c>
      <c r="V405" s="55">
        <v>697.0</v>
      </c>
      <c r="W405" s="55">
        <v>679.0</v>
      </c>
      <c r="X405" s="55">
        <v>662.0</v>
      </c>
      <c r="Y405" s="55">
        <v>644.0</v>
      </c>
      <c r="Z405" s="55">
        <v>627.0</v>
      </c>
      <c r="AA405" s="55">
        <v>611.0</v>
      </c>
      <c r="AB405" s="55">
        <v>594.0</v>
      </c>
      <c r="AC405" s="55">
        <v>579.0</v>
      </c>
      <c r="AD405" s="55">
        <v>564.0</v>
      </c>
      <c r="AE405" s="55">
        <v>550.0</v>
      </c>
      <c r="AF405" s="55">
        <v>538.0</v>
      </c>
      <c r="AG405" s="55">
        <v>528.0</v>
      </c>
      <c r="AH405" s="55">
        <v>519.0</v>
      </c>
      <c r="AI405" s="55">
        <v>511.0</v>
      </c>
      <c r="AJ405" s="55">
        <v>506.0</v>
      </c>
      <c r="AK405" s="55">
        <v>501.0</v>
      </c>
      <c r="AL405" s="55">
        <v>499.0</v>
      </c>
    </row>
    <row r="406" ht="14.25" customHeight="1">
      <c r="A406" s="47" t="s">
        <v>133</v>
      </c>
      <c r="B406" s="48">
        <v>34.0</v>
      </c>
      <c r="C406" s="55">
        <v>902.0</v>
      </c>
      <c r="D406" s="55">
        <v>901.0</v>
      </c>
      <c r="E406" s="55">
        <v>899.0</v>
      </c>
      <c r="F406" s="55">
        <v>895.0</v>
      </c>
      <c r="G406" s="55">
        <v>891.0</v>
      </c>
      <c r="H406" s="55">
        <v>884.0</v>
      </c>
      <c r="I406" s="55">
        <v>877.0</v>
      </c>
      <c r="J406" s="55">
        <v>868.0</v>
      </c>
      <c r="K406" s="55">
        <v>858.0</v>
      </c>
      <c r="L406" s="55">
        <v>847.0</v>
      </c>
      <c r="M406" s="55">
        <v>835.0</v>
      </c>
      <c r="N406" s="55">
        <v>822.0</v>
      </c>
      <c r="O406" s="55">
        <v>809.0</v>
      </c>
      <c r="P406" s="55">
        <v>794.0</v>
      </c>
      <c r="Q406" s="55">
        <v>778.0</v>
      </c>
      <c r="R406" s="55">
        <v>763.0</v>
      </c>
      <c r="S406" s="55">
        <v>746.0</v>
      </c>
      <c r="T406" s="55">
        <v>729.0</v>
      </c>
      <c r="U406" s="55">
        <v>712.0</v>
      </c>
      <c r="V406" s="55">
        <v>694.0</v>
      </c>
      <c r="W406" s="55">
        <v>677.0</v>
      </c>
      <c r="X406" s="55">
        <v>659.0</v>
      </c>
      <c r="Y406" s="55">
        <v>641.0</v>
      </c>
      <c r="Z406" s="55">
        <v>624.0</v>
      </c>
      <c r="AA406" s="55">
        <v>607.0</v>
      </c>
      <c r="AB406" s="55">
        <v>590.0</v>
      </c>
      <c r="AC406" s="55">
        <v>574.0</v>
      </c>
      <c r="AD406" s="55">
        <v>559.0</v>
      </c>
      <c r="AE406" s="55">
        <v>545.0</v>
      </c>
      <c r="AF406" s="55">
        <v>533.0</v>
      </c>
      <c r="AG406" s="55">
        <v>522.0</v>
      </c>
      <c r="AH406" s="55">
        <v>512.0</v>
      </c>
      <c r="AI406" s="55">
        <v>505.0</v>
      </c>
      <c r="AJ406" s="55">
        <v>499.0</v>
      </c>
      <c r="AK406" s="55">
        <v>495.0</v>
      </c>
      <c r="AL406" s="55">
        <v>492.0</v>
      </c>
    </row>
    <row r="407" ht="14.25" customHeight="1">
      <c r="A407" s="47" t="s">
        <v>133</v>
      </c>
      <c r="B407" s="48">
        <v>35.0</v>
      </c>
      <c r="C407" s="55">
        <v>903.0</v>
      </c>
      <c r="D407" s="55">
        <v>902.0</v>
      </c>
      <c r="E407" s="55">
        <v>900.0</v>
      </c>
      <c r="F407" s="55">
        <v>897.0</v>
      </c>
      <c r="G407" s="55">
        <v>892.0</v>
      </c>
      <c r="H407" s="55">
        <v>886.0</v>
      </c>
      <c r="I407" s="55">
        <v>878.0</v>
      </c>
      <c r="J407" s="55">
        <v>869.0</v>
      </c>
      <c r="K407" s="55">
        <v>859.0</v>
      </c>
      <c r="L407" s="55">
        <v>848.0</v>
      </c>
      <c r="M407" s="55">
        <v>836.0</v>
      </c>
      <c r="N407" s="55">
        <v>822.0</v>
      </c>
      <c r="O407" s="55">
        <v>808.0</v>
      </c>
      <c r="P407" s="55">
        <v>793.0</v>
      </c>
      <c r="Q407" s="55">
        <v>778.0</v>
      </c>
      <c r="R407" s="55">
        <v>762.0</v>
      </c>
      <c r="S407" s="55">
        <v>745.0</v>
      </c>
      <c r="T407" s="55">
        <v>727.0</v>
      </c>
      <c r="U407" s="55">
        <v>710.0</v>
      </c>
      <c r="V407" s="55">
        <v>692.0</v>
      </c>
      <c r="W407" s="55">
        <v>674.0</v>
      </c>
      <c r="X407" s="55">
        <v>656.0</v>
      </c>
      <c r="Y407" s="55">
        <v>638.0</v>
      </c>
      <c r="Z407" s="55">
        <v>620.0</v>
      </c>
      <c r="AA407" s="55">
        <v>603.0</v>
      </c>
      <c r="AB407" s="55">
        <v>586.0</v>
      </c>
      <c r="AC407" s="55">
        <v>570.0</v>
      </c>
      <c r="AD407" s="55">
        <v>554.0</v>
      </c>
      <c r="AE407" s="55">
        <v>540.0</v>
      </c>
      <c r="AF407" s="55">
        <v>527.0</v>
      </c>
      <c r="AG407" s="55">
        <v>516.0</v>
      </c>
      <c r="AH407" s="55">
        <v>506.0</v>
      </c>
      <c r="AI407" s="55">
        <v>499.0</v>
      </c>
      <c r="AJ407" s="55">
        <v>493.0</v>
      </c>
      <c r="AK407" s="55">
        <v>488.0</v>
      </c>
      <c r="AL407" s="55">
        <v>486.0</v>
      </c>
    </row>
    <row r="408" ht="14.25" customHeight="1">
      <c r="A408" s="47" t="s">
        <v>133</v>
      </c>
      <c r="B408" s="48">
        <v>36.0</v>
      </c>
      <c r="C408" s="55">
        <v>904.0</v>
      </c>
      <c r="D408" s="55">
        <v>904.0</v>
      </c>
      <c r="E408" s="55">
        <v>901.0</v>
      </c>
      <c r="F408" s="55">
        <v>898.0</v>
      </c>
      <c r="G408" s="55">
        <v>893.0</v>
      </c>
      <c r="H408" s="55">
        <v>887.0</v>
      </c>
      <c r="I408" s="55">
        <v>879.0</v>
      </c>
      <c r="J408" s="55">
        <v>870.0</v>
      </c>
      <c r="K408" s="55">
        <v>860.0</v>
      </c>
      <c r="L408" s="55">
        <v>848.0</v>
      </c>
      <c r="M408" s="55">
        <v>836.0</v>
      </c>
      <c r="N408" s="55">
        <v>822.0</v>
      </c>
      <c r="O408" s="55">
        <v>808.0</v>
      </c>
      <c r="P408" s="55">
        <v>793.0</v>
      </c>
      <c r="Q408" s="55">
        <v>777.0</v>
      </c>
      <c r="R408" s="55">
        <v>760.0</v>
      </c>
      <c r="S408" s="55">
        <v>743.0</v>
      </c>
      <c r="T408" s="55">
        <v>726.0</v>
      </c>
      <c r="U408" s="55">
        <v>708.0</v>
      </c>
      <c r="V408" s="55">
        <v>690.0</v>
      </c>
      <c r="W408" s="55">
        <v>671.0</v>
      </c>
      <c r="X408" s="55">
        <v>653.0</v>
      </c>
      <c r="Y408" s="55">
        <v>635.0</v>
      </c>
      <c r="Z408" s="55">
        <v>617.0</v>
      </c>
      <c r="AA408" s="55">
        <v>599.0</v>
      </c>
      <c r="AB408" s="55">
        <v>582.0</v>
      </c>
      <c r="AC408" s="55">
        <v>566.0</v>
      </c>
      <c r="AD408" s="55">
        <v>550.0</v>
      </c>
      <c r="AE408" s="55">
        <v>535.0</v>
      </c>
      <c r="AF408" s="55">
        <v>521.0</v>
      </c>
      <c r="AG408" s="55">
        <v>510.0</v>
      </c>
      <c r="AH408" s="55">
        <v>500.0</v>
      </c>
      <c r="AI408" s="55">
        <v>492.0</v>
      </c>
      <c r="AJ408" s="55">
        <v>486.0</v>
      </c>
      <c r="AK408" s="55">
        <v>482.0</v>
      </c>
      <c r="AL408" s="55">
        <v>479.0</v>
      </c>
    </row>
    <row r="409" ht="14.25" customHeight="1">
      <c r="A409" s="47" t="s">
        <v>133</v>
      </c>
      <c r="B409" s="48">
        <v>37.0</v>
      </c>
      <c r="C409" s="55">
        <v>905.0</v>
      </c>
      <c r="D409" s="55">
        <v>905.0</v>
      </c>
      <c r="E409" s="55">
        <v>902.0</v>
      </c>
      <c r="F409" s="55">
        <v>899.0</v>
      </c>
      <c r="G409" s="55">
        <v>894.0</v>
      </c>
      <c r="H409" s="55">
        <v>887.0</v>
      </c>
      <c r="I409" s="55">
        <v>880.0</v>
      </c>
      <c r="J409" s="55">
        <v>870.0</v>
      </c>
      <c r="K409" s="55">
        <v>860.0</v>
      </c>
      <c r="L409" s="55">
        <v>848.0</v>
      </c>
      <c r="M409" s="55">
        <v>836.0</v>
      </c>
      <c r="N409" s="55">
        <v>822.0</v>
      </c>
      <c r="O409" s="55">
        <v>807.0</v>
      </c>
      <c r="P409" s="55">
        <v>792.0</v>
      </c>
      <c r="Q409" s="55">
        <v>776.0</v>
      </c>
      <c r="R409" s="55">
        <v>759.0</v>
      </c>
      <c r="S409" s="55">
        <v>742.0</v>
      </c>
      <c r="T409" s="55">
        <v>724.0</v>
      </c>
      <c r="U409" s="55">
        <v>706.0</v>
      </c>
      <c r="V409" s="55">
        <v>687.0</v>
      </c>
      <c r="W409" s="55">
        <v>669.0</v>
      </c>
      <c r="X409" s="55">
        <v>650.0</v>
      </c>
      <c r="Y409" s="55">
        <v>632.0</v>
      </c>
      <c r="Z409" s="55">
        <v>613.0</v>
      </c>
      <c r="AA409" s="55">
        <v>595.0</v>
      </c>
      <c r="AB409" s="55">
        <v>578.0</v>
      </c>
      <c r="AC409" s="55">
        <v>561.0</v>
      </c>
      <c r="AD409" s="55">
        <v>545.0</v>
      </c>
      <c r="AE409" s="55">
        <v>530.0</v>
      </c>
      <c r="AF409" s="55">
        <v>516.0</v>
      </c>
      <c r="AG409" s="55">
        <v>504.0</v>
      </c>
      <c r="AH409" s="55">
        <v>494.0</v>
      </c>
      <c r="AI409" s="55">
        <v>486.0</v>
      </c>
      <c r="AJ409" s="55">
        <v>479.0</v>
      </c>
      <c r="AK409" s="55">
        <v>475.0</v>
      </c>
      <c r="AL409" s="55">
        <v>473.0</v>
      </c>
    </row>
    <row r="410" ht="14.25" customHeight="1">
      <c r="A410" s="47" t="s">
        <v>133</v>
      </c>
      <c r="B410" s="48">
        <v>38.0</v>
      </c>
      <c r="C410" s="55">
        <v>906.0</v>
      </c>
      <c r="D410" s="55">
        <v>905.0</v>
      </c>
      <c r="E410" s="55">
        <v>903.0</v>
      </c>
      <c r="F410" s="55">
        <v>900.0</v>
      </c>
      <c r="G410" s="55">
        <v>894.0</v>
      </c>
      <c r="H410" s="55">
        <v>888.0</v>
      </c>
      <c r="I410" s="55">
        <v>880.0</v>
      </c>
      <c r="J410" s="55">
        <v>871.0</v>
      </c>
      <c r="K410" s="55">
        <v>860.0</v>
      </c>
      <c r="L410" s="55">
        <v>848.0</v>
      </c>
      <c r="M410" s="55">
        <v>835.0</v>
      </c>
      <c r="N410" s="55">
        <v>821.0</v>
      </c>
      <c r="O410" s="55">
        <v>807.0</v>
      </c>
      <c r="P410" s="55">
        <v>791.0</v>
      </c>
      <c r="Q410" s="55">
        <v>775.0</v>
      </c>
      <c r="R410" s="55">
        <v>757.0</v>
      </c>
      <c r="S410" s="55">
        <v>740.0</v>
      </c>
      <c r="T410" s="55">
        <v>722.0</v>
      </c>
      <c r="U410" s="55">
        <v>703.0</v>
      </c>
      <c r="V410" s="55">
        <v>685.0</v>
      </c>
      <c r="W410" s="55">
        <v>666.0</v>
      </c>
      <c r="X410" s="55">
        <v>647.0</v>
      </c>
      <c r="Y410" s="55">
        <v>628.0</v>
      </c>
      <c r="Z410" s="55">
        <v>610.0</v>
      </c>
      <c r="AA410" s="55">
        <v>592.0</v>
      </c>
      <c r="AB410" s="55">
        <v>574.0</v>
      </c>
      <c r="AC410" s="55">
        <v>557.0</v>
      </c>
      <c r="AD410" s="55">
        <v>540.0</v>
      </c>
      <c r="AE410" s="55">
        <v>525.0</v>
      </c>
      <c r="AF410" s="55">
        <v>511.0</v>
      </c>
      <c r="AG410" s="55">
        <v>498.0</v>
      </c>
      <c r="AH410" s="55">
        <v>488.0</v>
      </c>
      <c r="AI410" s="55">
        <v>480.0</v>
      </c>
      <c r="AJ410" s="55">
        <v>473.0</v>
      </c>
      <c r="AK410" s="55">
        <v>469.0</v>
      </c>
      <c r="AL410" s="55">
        <v>466.0</v>
      </c>
    </row>
    <row r="411" ht="14.25" customHeight="1">
      <c r="A411" s="47" t="s">
        <v>133</v>
      </c>
      <c r="B411" s="48">
        <v>39.0</v>
      </c>
      <c r="C411" s="55">
        <v>907.0</v>
      </c>
      <c r="D411" s="55">
        <v>906.0</v>
      </c>
      <c r="E411" s="55">
        <v>904.0</v>
      </c>
      <c r="F411" s="55">
        <v>900.0</v>
      </c>
      <c r="G411" s="55">
        <v>895.0</v>
      </c>
      <c r="H411" s="55">
        <v>888.0</v>
      </c>
      <c r="I411" s="55">
        <v>880.0</v>
      </c>
      <c r="J411" s="55">
        <v>871.0</v>
      </c>
      <c r="K411" s="55">
        <v>860.0</v>
      </c>
      <c r="L411" s="55">
        <v>848.0</v>
      </c>
      <c r="M411" s="55">
        <v>835.0</v>
      </c>
      <c r="N411" s="55">
        <v>821.0</v>
      </c>
      <c r="O411" s="55">
        <v>806.0</v>
      </c>
      <c r="P411" s="55">
        <v>790.0</v>
      </c>
      <c r="Q411" s="55">
        <v>773.0</v>
      </c>
      <c r="R411" s="55">
        <v>756.0</v>
      </c>
      <c r="S411" s="55">
        <v>738.0</v>
      </c>
      <c r="T411" s="55">
        <v>720.0</v>
      </c>
      <c r="U411" s="55">
        <v>701.0</v>
      </c>
      <c r="V411" s="55">
        <v>682.0</v>
      </c>
      <c r="W411" s="55">
        <v>663.0</v>
      </c>
      <c r="X411" s="55">
        <v>644.0</v>
      </c>
      <c r="Y411" s="55">
        <v>625.0</v>
      </c>
      <c r="Z411" s="55">
        <v>606.0</v>
      </c>
      <c r="AA411" s="55">
        <v>588.0</v>
      </c>
      <c r="AB411" s="55">
        <v>570.0</v>
      </c>
      <c r="AC411" s="55">
        <v>552.0</v>
      </c>
      <c r="AD411" s="55">
        <v>536.0</v>
      </c>
      <c r="AE411" s="55">
        <v>520.0</v>
      </c>
      <c r="AF411" s="55">
        <v>505.0</v>
      </c>
      <c r="AG411" s="55">
        <v>493.0</v>
      </c>
      <c r="AH411" s="55">
        <v>482.0</v>
      </c>
      <c r="AI411" s="55">
        <v>473.0</v>
      </c>
      <c r="AJ411" s="55">
        <v>466.0</v>
      </c>
      <c r="AK411" s="55">
        <v>462.0</v>
      </c>
      <c r="AL411" s="55">
        <v>460.0</v>
      </c>
    </row>
    <row r="412" ht="14.25" customHeight="1">
      <c r="A412" s="47" t="s">
        <v>133</v>
      </c>
      <c r="B412" s="48">
        <v>40.0</v>
      </c>
      <c r="C412" s="55">
        <v>907.0</v>
      </c>
      <c r="D412" s="55">
        <v>906.0</v>
      </c>
      <c r="E412" s="55">
        <v>904.0</v>
      </c>
      <c r="F412" s="55">
        <v>900.0</v>
      </c>
      <c r="G412" s="55">
        <v>895.0</v>
      </c>
      <c r="H412" s="55">
        <v>888.0</v>
      </c>
      <c r="I412" s="55">
        <v>880.0</v>
      </c>
      <c r="J412" s="55">
        <v>871.0</v>
      </c>
      <c r="K412" s="55">
        <v>860.0</v>
      </c>
      <c r="L412" s="55">
        <v>848.0</v>
      </c>
      <c r="M412" s="55">
        <v>834.0</v>
      </c>
      <c r="N412" s="55">
        <v>820.0</v>
      </c>
      <c r="O412" s="55">
        <v>805.0</v>
      </c>
      <c r="P412" s="55">
        <v>789.0</v>
      </c>
      <c r="Q412" s="55">
        <v>772.0</v>
      </c>
      <c r="R412" s="55">
        <v>754.0</v>
      </c>
      <c r="S412" s="55">
        <v>736.0</v>
      </c>
      <c r="T412" s="55">
        <v>717.0</v>
      </c>
      <c r="U412" s="55">
        <v>699.0</v>
      </c>
      <c r="V412" s="55">
        <v>679.0</v>
      </c>
      <c r="W412" s="55">
        <v>660.0</v>
      </c>
      <c r="X412" s="55">
        <v>641.0</v>
      </c>
      <c r="Y412" s="55">
        <v>621.0</v>
      </c>
      <c r="Z412" s="55">
        <v>602.0</v>
      </c>
      <c r="AA412" s="55">
        <v>584.0</v>
      </c>
      <c r="AB412" s="55">
        <v>566.0</v>
      </c>
      <c r="AC412" s="55">
        <v>548.0</v>
      </c>
      <c r="AD412" s="55">
        <v>531.0</v>
      </c>
      <c r="AE412" s="55">
        <v>515.0</v>
      </c>
      <c r="AF412" s="55">
        <v>500.0</v>
      </c>
      <c r="AG412" s="55">
        <v>487.0</v>
      </c>
      <c r="AH412" s="55">
        <v>476.0</v>
      </c>
      <c r="AI412" s="55">
        <v>467.0</v>
      </c>
      <c r="AJ412" s="55">
        <v>460.0</v>
      </c>
      <c r="AK412" s="55">
        <v>455.0</v>
      </c>
      <c r="AL412" s="55">
        <v>453.0</v>
      </c>
    </row>
    <row r="413" ht="14.25" customHeight="1">
      <c r="A413" s="47">
        <v>10.0</v>
      </c>
      <c r="B413" s="48">
        <v>0.0</v>
      </c>
      <c r="C413" s="55">
        <v>750.0</v>
      </c>
      <c r="D413" s="55">
        <v>750.0</v>
      </c>
      <c r="E413" s="55">
        <v>750.0</v>
      </c>
      <c r="F413" s="55">
        <v>750.0</v>
      </c>
      <c r="G413" s="55">
        <v>750.0</v>
      </c>
      <c r="H413" s="55">
        <v>750.0</v>
      </c>
      <c r="I413" s="55">
        <v>750.0</v>
      </c>
      <c r="J413" s="55">
        <v>750.0</v>
      </c>
      <c r="K413" s="55">
        <v>750.0</v>
      </c>
      <c r="L413" s="55">
        <v>750.0</v>
      </c>
      <c r="M413" s="55">
        <v>750.0</v>
      </c>
      <c r="N413" s="55">
        <v>750.0</v>
      </c>
      <c r="O413" s="55">
        <v>750.0</v>
      </c>
      <c r="P413" s="55">
        <v>750.0</v>
      </c>
      <c r="Q413" s="55">
        <v>750.0</v>
      </c>
      <c r="R413" s="55">
        <v>750.0</v>
      </c>
      <c r="S413" s="55">
        <v>750.0</v>
      </c>
      <c r="T413" s="55">
        <v>750.0</v>
      </c>
      <c r="U413" s="55">
        <v>750.0</v>
      </c>
      <c r="V413" s="55">
        <v>750.0</v>
      </c>
      <c r="W413" s="55">
        <v>750.0</v>
      </c>
      <c r="X413" s="55">
        <v>750.0</v>
      </c>
      <c r="Y413" s="55">
        <v>750.0</v>
      </c>
      <c r="Z413" s="55">
        <v>750.0</v>
      </c>
      <c r="AA413" s="55">
        <v>750.0</v>
      </c>
      <c r="AB413" s="55">
        <v>750.0</v>
      </c>
      <c r="AC413" s="55">
        <v>750.0</v>
      </c>
      <c r="AD413" s="55">
        <v>750.0</v>
      </c>
      <c r="AE413" s="55">
        <v>750.0</v>
      </c>
      <c r="AF413" s="55">
        <v>750.0</v>
      </c>
      <c r="AG413" s="55">
        <v>750.0</v>
      </c>
      <c r="AH413" s="55">
        <v>750.0</v>
      </c>
      <c r="AI413" s="55">
        <v>750.0</v>
      </c>
      <c r="AJ413" s="55">
        <v>750.0</v>
      </c>
      <c r="AK413" s="55">
        <v>750.0</v>
      </c>
      <c r="AL413" s="55">
        <v>750.0</v>
      </c>
    </row>
    <row r="414" ht="14.25" customHeight="1">
      <c r="A414" s="47">
        <v>10.0</v>
      </c>
      <c r="B414" s="48">
        <v>1.0</v>
      </c>
      <c r="C414" s="55">
        <v>757.0</v>
      </c>
      <c r="D414" s="55">
        <v>757.0</v>
      </c>
      <c r="E414" s="55">
        <v>757.0</v>
      </c>
      <c r="F414" s="55">
        <v>757.0</v>
      </c>
      <c r="G414" s="55">
        <v>757.0</v>
      </c>
      <c r="H414" s="55">
        <v>757.0</v>
      </c>
      <c r="I414" s="55">
        <v>756.0</v>
      </c>
      <c r="J414" s="55">
        <v>756.0</v>
      </c>
      <c r="K414" s="55">
        <v>756.0</v>
      </c>
      <c r="L414" s="55">
        <v>755.0</v>
      </c>
      <c r="M414" s="55">
        <v>755.0</v>
      </c>
      <c r="N414" s="55">
        <v>754.0</v>
      </c>
      <c r="O414" s="55">
        <v>754.0</v>
      </c>
      <c r="P414" s="55">
        <v>753.0</v>
      </c>
      <c r="Q414" s="55">
        <v>752.0</v>
      </c>
      <c r="R414" s="55">
        <v>752.0</v>
      </c>
      <c r="S414" s="55">
        <v>751.0</v>
      </c>
      <c r="T414" s="55">
        <v>750.0</v>
      </c>
      <c r="U414" s="55">
        <v>750.0</v>
      </c>
      <c r="V414" s="55">
        <v>749.0</v>
      </c>
      <c r="W414" s="55">
        <v>748.0</v>
      </c>
      <c r="X414" s="55">
        <v>748.0</v>
      </c>
      <c r="Y414" s="55">
        <v>747.0</v>
      </c>
      <c r="Z414" s="55">
        <v>747.0</v>
      </c>
      <c r="AA414" s="55">
        <v>746.0</v>
      </c>
      <c r="AB414" s="55">
        <v>745.0</v>
      </c>
      <c r="AC414" s="55">
        <v>745.0</v>
      </c>
      <c r="AD414" s="55">
        <v>744.0</v>
      </c>
      <c r="AE414" s="55">
        <v>744.0</v>
      </c>
      <c r="AF414" s="55">
        <v>744.0</v>
      </c>
      <c r="AG414" s="55">
        <v>743.0</v>
      </c>
      <c r="AH414" s="55">
        <v>743.0</v>
      </c>
      <c r="AI414" s="55">
        <v>743.0</v>
      </c>
      <c r="AJ414" s="55">
        <v>742.0</v>
      </c>
      <c r="AK414" s="55">
        <v>742.0</v>
      </c>
      <c r="AL414" s="55">
        <v>742.0</v>
      </c>
    </row>
    <row r="415" ht="14.25" customHeight="1">
      <c r="A415" s="47">
        <v>10.0</v>
      </c>
      <c r="B415" s="48">
        <v>2.0</v>
      </c>
      <c r="C415" s="55">
        <v>765.0</v>
      </c>
      <c r="D415" s="55">
        <v>765.0</v>
      </c>
      <c r="E415" s="55">
        <v>764.0</v>
      </c>
      <c r="F415" s="55">
        <v>764.0</v>
      </c>
      <c r="G415" s="55">
        <v>764.0</v>
      </c>
      <c r="H415" s="55">
        <v>763.0</v>
      </c>
      <c r="I415" s="55">
        <v>763.0</v>
      </c>
      <c r="J415" s="55">
        <v>762.0</v>
      </c>
      <c r="K415" s="55">
        <v>761.0</v>
      </c>
      <c r="L415" s="55">
        <v>760.0</v>
      </c>
      <c r="M415" s="55">
        <v>759.0</v>
      </c>
      <c r="N415" s="55">
        <v>758.0</v>
      </c>
      <c r="O415" s="55">
        <v>757.0</v>
      </c>
      <c r="P415" s="55">
        <v>756.0</v>
      </c>
      <c r="Q415" s="55">
        <v>755.0</v>
      </c>
      <c r="R415" s="55">
        <v>754.0</v>
      </c>
      <c r="S415" s="55">
        <v>752.0</v>
      </c>
      <c r="T415" s="55">
        <v>751.0</v>
      </c>
      <c r="U415" s="55">
        <v>750.0</v>
      </c>
      <c r="V415" s="55">
        <v>748.0</v>
      </c>
      <c r="W415" s="55">
        <v>747.0</v>
      </c>
      <c r="X415" s="55">
        <v>746.0</v>
      </c>
      <c r="Y415" s="55">
        <v>745.0</v>
      </c>
      <c r="Z415" s="55">
        <v>743.0</v>
      </c>
      <c r="AA415" s="55">
        <v>742.0</v>
      </c>
      <c r="AB415" s="55">
        <v>741.0</v>
      </c>
      <c r="AC415" s="55">
        <v>740.0</v>
      </c>
      <c r="AD415" s="55">
        <v>739.0</v>
      </c>
      <c r="AE415" s="55">
        <v>738.0</v>
      </c>
      <c r="AF415" s="55">
        <v>737.0</v>
      </c>
      <c r="AG415" s="55">
        <v>737.0</v>
      </c>
      <c r="AH415" s="55">
        <v>736.0</v>
      </c>
      <c r="AI415" s="55">
        <v>735.0</v>
      </c>
      <c r="AJ415" s="55">
        <v>735.0</v>
      </c>
      <c r="AK415" s="55">
        <v>735.0</v>
      </c>
      <c r="AL415" s="55">
        <v>735.0</v>
      </c>
    </row>
    <row r="416" ht="14.25" customHeight="1">
      <c r="A416" s="47">
        <v>10.0</v>
      </c>
      <c r="B416" s="48">
        <v>3.0</v>
      </c>
      <c r="C416" s="55">
        <v>772.0</v>
      </c>
      <c r="D416" s="55">
        <v>772.0</v>
      </c>
      <c r="E416" s="55">
        <v>772.0</v>
      </c>
      <c r="F416" s="55">
        <v>771.0</v>
      </c>
      <c r="G416" s="55">
        <v>771.0</v>
      </c>
      <c r="H416" s="55">
        <v>770.0</v>
      </c>
      <c r="I416" s="55">
        <v>769.0</v>
      </c>
      <c r="J416" s="55">
        <v>768.0</v>
      </c>
      <c r="K416" s="55">
        <v>767.0</v>
      </c>
      <c r="L416" s="55">
        <v>765.0</v>
      </c>
      <c r="M416" s="55">
        <v>764.0</v>
      </c>
      <c r="N416" s="55">
        <v>762.0</v>
      </c>
      <c r="O416" s="55">
        <v>761.0</v>
      </c>
      <c r="P416" s="55">
        <v>759.0</v>
      </c>
      <c r="Q416" s="55">
        <v>757.0</v>
      </c>
      <c r="R416" s="55">
        <v>755.0</v>
      </c>
      <c r="S416" s="55">
        <v>753.0</v>
      </c>
      <c r="T416" s="55">
        <v>751.0</v>
      </c>
      <c r="U416" s="55">
        <v>750.0</v>
      </c>
      <c r="V416" s="55">
        <v>748.0</v>
      </c>
      <c r="W416" s="55">
        <v>746.0</v>
      </c>
      <c r="X416" s="55">
        <v>744.0</v>
      </c>
      <c r="Y416" s="55">
        <v>742.0</v>
      </c>
      <c r="Z416" s="55">
        <v>740.0</v>
      </c>
      <c r="AA416" s="55">
        <v>738.0</v>
      </c>
      <c r="AB416" s="55">
        <v>736.0</v>
      </c>
      <c r="AC416" s="55">
        <v>735.0</v>
      </c>
      <c r="AD416" s="55">
        <v>733.0</v>
      </c>
      <c r="AE416" s="55">
        <v>732.0</v>
      </c>
      <c r="AF416" s="55">
        <v>731.0</v>
      </c>
      <c r="AG416" s="55">
        <v>730.0</v>
      </c>
      <c r="AH416" s="55">
        <v>729.0</v>
      </c>
      <c r="AI416" s="55">
        <v>728.0</v>
      </c>
      <c r="AJ416" s="55">
        <v>727.0</v>
      </c>
      <c r="AK416" s="55">
        <v>727.0</v>
      </c>
      <c r="AL416" s="55">
        <v>727.0</v>
      </c>
    </row>
    <row r="417" ht="14.25" customHeight="1">
      <c r="A417" s="47">
        <v>10.0</v>
      </c>
      <c r="B417" s="48">
        <v>4.0</v>
      </c>
      <c r="C417" s="55">
        <v>779.0</v>
      </c>
      <c r="D417" s="55">
        <v>779.0</v>
      </c>
      <c r="E417" s="55">
        <v>779.0</v>
      </c>
      <c r="F417" s="55">
        <v>778.0</v>
      </c>
      <c r="G417" s="55">
        <v>777.0</v>
      </c>
      <c r="H417" s="55">
        <v>776.0</v>
      </c>
      <c r="I417" s="55">
        <v>775.0</v>
      </c>
      <c r="J417" s="55">
        <v>774.0</v>
      </c>
      <c r="K417" s="55">
        <v>772.0</v>
      </c>
      <c r="L417" s="55">
        <v>770.0</v>
      </c>
      <c r="M417" s="55">
        <v>768.0</v>
      </c>
      <c r="N417" s="55">
        <v>766.0</v>
      </c>
      <c r="O417" s="55">
        <v>764.0</v>
      </c>
      <c r="P417" s="55">
        <v>762.0</v>
      </c>
      <c r="Q417" s="55">
        <v>759.0</v>
      </c>
      <c r="R417" s="55">
        <v>757.0</v>
      </c>
      <c r="S417" s="55">
        <v>754.0</v>
      </c>
      <c r="T417" s="55">
        <v>752.0</v>
      </c>
      <c r="U417" s="55">
        <v>749.0</v>
      </c>
      <c r="V417" s="55">
        <v>747.0</v>
      </c>
      <c r="W417" s="55">
        <v>744.0</v>
      </c>
      <c r="X417" s="55">
        <v>742.0</v>
      </c>
      <c r="Y417" s="55">
        <v>739.0</v>
      </c>
      <c r="Z417" s="55">
        <v>737.0</v>
      </c>
      <c r="AA417" s="55">
        <v>734.0</v>
      </c>
      <c r="AB417" s="55">
        <v>732.0</v>
      </c>
      <c r="AC417" s="55">
        <v>730.0</v>
      </c>
      <c r="AD417" s="55">
        <v>728.0</v>
      </c>
      <c r="AE417" s="55">
        <v>726.0</v>
      </c>
      <c r="AF417" s="55">
        <v>724.0</v>
      </c>
      <c r="AG417" s="55">
        <v>723.0</v>
      </c>
      <c r="AH417" s="55">
        <v>722.0</v>
      </c>
      <c r="AI417" s="55">
        <v>721.0</v>
      </c>
      <c r="AJ417" s="55">
        <v>720.0</v>
      </c>
      <c r="AK417" s="55">
        <v>719.0</v>
      </c>
      <c r="AL417" s="55">
        <v>719.0</v>
      </c>
    </row>
    <row r="418" ht="14.25" customHeight="1">
      <c r="A418" s="47">
        <v>10.0</v>
      </c>
      <c r="B418" s="48">
        <v>5.0</v>
      </c>
      <c r="C418" s="55">
        <v>786.0</v>
      </c>
      <c r="D418" s="55">
        <v>786.0</v>
      </c>
      <c r="E418" s="55">
        <v>785.0</v>
      </c>
      <c r="F418" s="55">
        <v>785.0</v>
      </c>
      <c r="G418" s="55">
        <v>784.0</v>
      </c>
      <c r="H418" s="55">
        <v>783.0</v>
      </c>
      <c r="I418" s="55">
        <v>781.0</v>
      </c>
      <c r="J418" s="55">
        <v>779.0</v>
      </c>
      <c r="K418" s="55">
        <v>777.0</v>
      </c>
      <c r="L418" s="55">
        <v>775.0</v>
      </c>
      <c r="M418" s="55">
        <v>773.0</v>
      </c>
      <c r="N418" s="55">
        <v>770.0</v>
      </c>
      <c r="O418" s="55">
        <v>768.0</v>
      </c>
      <c r="P418" s="55">
        <v>765.0</v>
      </c>
      <c r="Q418" s="55">
        <v>762.0</v>
      </c>
      <c r="R418" s="55">
        <v>759.0</v>
      </c>
      <c r="S418" s="55">
        <v>756.0</v>
      </c>
      <c r="T418" s="55">
        <v>752.0</v>
      </c>
      <c r="U418" s="55">
        <v>749.0</v>
      </c>
      <c r="V418" s="55">
        <v>746.0</v>
      </c>
      <c r="W418" s="55">
        <v>742.0</v>
      </c>
      <c r="X418" s="55">
        <v>739.0</v>
      </c>
      <c r="Y418" s="55">
        <v>736.0</v>
      </c>
      <c r="Z418" s="55">
        <v>733.0</v>
      </c>
      <c r="AA418" s="55">
        <v>730.0</v>
      </c>
      <c r="AB418" s="55">
        <v>727.0</v>
      </c>
      <c r="AC418" s="55">
        <v>725.0</v>
      </c>
      <c r="AD418" s="55">
        <v>722.0</v>
      </c>
      <c r="AE418" s="55">
        <v>720.0</v>
      </c>
      <c r="AF418" s="55">
        <v>718.0</v>
      </c>
      <c r="AG418" s="55">
        <v>716.0</v>
      </c>
      <c r="AH418" s="55">
        <v>715.0</v>
      </c>
      <c r="AI418" s="55">
        <v>713.0</v>
      </c>
      <c r="AJ418" s="55">
        <v>712.0</v>
      </c>
      <c r="AK418" s="55">
        <v>712.0</v>
      </c>
      <c r="AL418" s="55">
        <v>711.0</v>
      </c>
    </row>
    <row r="419" ht="14.25" customHeight="1">
      <c r="A419" s="47">
        <v>10.0</v>
      </c>
      <c r="B419" s="48">
        <v>6.0</v>
      </c>
      <c r="C419" s="55">
        <v>793.0</v>
      </c>
      <c r="D419" s="55">
        <v>793.0</v>
      </c>
      <c r="E419" s="55">
        <v>792.0</v>
      </c>
      <c r="F419" s="55">
        <v>791.0</v>
      </c>
      <c r="G419" s="55">
        <v>790.0</v>
      </c>
      <c r="H419" s="55">
        <v>789.0</v>
      </c>
      <c r="I419" s="55">
        <v>787.0</v>
      </c>
      <c r="J419" s="55">
        <v>785.0</v>
      </c>
      <c r="K419" s="55">
        <v>783.0</v>
      </c>
      <c r="L419" s="55">
        <v>780.0</v>
      </c>
      <c r="M419" s="55">
        <v>777.0</v>
      </c>
      <c r="N419" s="55">
        <v>774.0</v>
      </c>
      <c r="O419" s="55">
        <v>771.0</v>
      </c>
      <c r="P419" s="55">
        <v>768.0</v>
      </c>
      <c r="Q419" s="55">
        <v>764.0</v>
      </c>
      <c r="R419" s="55">
        <v>760.0</v>
      </c>
      <c r="S419" s="55">
        <v>756.0</v>
      </c>
      <c r="T419" s="55">
        <v>753.0</v>
      </c>
      <c r="U419" s="55">
        <v>749.0</v>
      </c>
      <c r="V419" s="55">
        <v>745.0</v>
      </c>
      <c r="W419" s="55">
        <v>741.0</v>
      </c>
      <c r="X419" s="55">
        <v>737.0</v>
      </c>
      <c r="Y419" s="55">
        <v>733.0</v>
      </c>
      <c r="Z419" s="55">
        <v>730.0</v>
      </c>
      <c r="AA419" s="55">
        <v>726.0</v>
      </c>
      <c r="AB419" s="55">
        <v>723.0</v>
      </c>
      <c r="AC419" s="55">
        <v>720.0</v>
      </c>
      <c r="AD419" s="55">
        <v>717.0</v>
      </c>
      <c r="AE419" s="55">
        <v>714.0</v>
      </c>
      <c r="AF419" s="55">
        <v>711.0</v>
      </c>
      <c r="AG419" s="55">
        <v>709.0</v>
      </c>
      <c r="AH419" s="55">
        <v>707.0</v>
      </c>
      <c r="AI419" s="55">
        <v>706.0</v>
      </c>
      <c r="AJ419" s="55">
        <v>705.0</v>
      </c>
      <c r="AK419" s="55">
        <v>704.0</v>
      </c>
      <c r="AL419" s="55">
        <v>703.0</v>
      </c>
    </row>
    <row r="420" ht="14.25" customHeight="1">
      <c r="A420" s="47">
        <v>10.0</v>
      </c>
      <c r="B420" s="48">
        <v>7.0</v>
      </c>
      <c r="C420" s="55">
        <v>799.0</v>
      </c>
      <c r="D420" s="55">
        <v>799.0</v>
      </c>
      <c r="E420" s="55">
        <v>799.0</v>
      </c>
      <c r="F420" s="55">
        <v>798.0</v>
      </c>
      <c r="G420" s="55">
        <v>796.0</v>
      </c>
      <c r="H420" s="55">
        <v>795.0</v>
      </c>
      <c r="I420" s="55">
        <v>793.0</v>
      </c>
      <c r="J420" s="55">
        <v>790.0</v>
      </c>
      <c r="K420" s="55">
        <v>788.0</v>
      </c>
      <c r="L420" s="55">
        <v>785.0</v>
      </c>
      <c r="M420" s="55">
        <v>781.0</v>
      </c>
      <c r="N420" s="55">
        <v>778.0</v>
      </c>
      <c r="O420" s="55">
        <v>774.0</v>
      </c>
      <c r="P420" s="55">
        <v>770.0</v>
      </c>
      <c r="Q420" s="55">
        <v>766.0</v>
      </c>
      <c r="R420" s="55">
        <v>762.0</v>
      </c>
      <c r="S420" s="55">
        <v>757.0</v>
      </c>
      <c r="T420" s="55">
        <v>753.0</v>
      </c>
      <c r="U420" s="55">
        <v>748.0</v>
      </c>
      <c r="V420" s="55">
        <v>744.0</v>
      </c>
      <c r="W420" s="55">
        <v>739.0</v>
      </c>
      <c r="X420" s="55">
        <v>735.0</v>
      </c>
      <c r="Y420" s="55">
        <v>730.0</v>
      </c>
      <c r="Z420" s="55">
        <v>726.0</v>
      </c>
      <c r="AA420" s="55">
        <v>722.0</v>
      </c>
      <c r="AB420" s="55">
        <v>718.0</v>
      </c>
      <c r="AC420" s="55">
        <v>714.0</v>
      </c>
      <c r="AD420" s="55">
        <v>711.0</v>
      </c>
      <c r="AE420" s="55">
        <v>708.0</v>
      </c>
      <c r="AF420" s="55">
        <v>705.0</v>
      </c>
      <c r="AG420" s="55">
        <v>702.0</v>
      </c>
      <c r="AH420" s="55">
        <v>700.0</v>
      </c>
      <c r="AI420" s="55">
        <v>698.0</v>
      </c>
      <c r="AJ420" s="55">
        <v>697.0</v>
      </c>
      <c r="AK420" s="55">
        <v>696.0</v>
      </c>
      <c r="AL420" s="55">
        <v>695.0</v>
      </c>
    </row>
    <row r="421" ht="14.25" customHeight="1">
      <c r="A421" s="47">
        <v>10.0</v>
      </c>
      <c r="B421" s="48">
        <v>8.0</v>
      </c>
      <c r="C421" s="55">
        <v>806.0</v>
      </c>
      <c r="D421" s="55">
        <v>806.0</v>
      </c>
      <c r="E421" s="55">
        <v>805.0</v>
      </c>
      <c r="F421" s="55">
        <v>804.0</v>
      </c>
      <c r="G421" s="55">
        <v>803.0</v>
      </c>
      <c r="H421" s="55">
        <v>801.0</v>
      </c>
      <c r="I421" s="55">
        <v>798.0</v>
      </c>
      <c r="J421" s="55">
        <v>796.0</v>
      </c>
      <c r="K421" s="55">
        <v>793.0</v>
      </c>
      <c r="L421" s="55">
        <v>789.0</v>
      </c>
      <c r="M421" s="55">
        <v>785.0</v>
      </c>
      <c r="N421" s="55">
        <v>782.0</v>
      </c>
      <c r="O421" s="55">
        <v>777.0</v>
      </c>
      <c r="P421" s="55">
        <v>773.0</v>
      </c>
      <c r="Q421" s="55">
        <v>768.0</v>
      </c>
      <c r="R421" s="55">
        <v>763.0</v>
      </c>
      <c r="S421" s="55">
        <v>758.0</v>
      </c>
      <c r="T421" s="55">
        <v>753.0</v>
      </c>
      <c r="U421" s="55">
        <v>748.0</v>
      </c>
      <c r="V421" s="55">
        <v>743.0</v>
      </c>
      <c r="W421" s="55">
        <v>738.0</v>
      </c>
      <c r="X421" s="55">
        <v>732.0</v>
      </c>
      <c r="Y421" s="55">
        <v>727.0</v>
      </c>
      <c r="Z421" s="55">
        <v>722.0</v>
      </c>
      <c r="AA421" s="55">
        <v>718.0</v>
      </c>
      <c r="AB421" s="55">
        <v>713.0</v>
      </c>
      <c r="AC421" s="55">
        <v>709.0</v>
      </c>
      <c r="AD421" s="55">
        <v>705.0</v>
      </c>
      <c r="AE421" s="55">
        <v>701.0</v>
      </c>
      <c r="AF421" s="55">
        <v>698.0</v>
      </c>
      <c r="AG421" s="55">
        <v>695.0</v>
      </c>
      <c r="AH421" s="55">
        <v>693.0</v>
      </c>
      <c r="AI421" s="55">
        <v>691.0</v>
      </c>
      <c r="AJ421" s="55">
        <v>689.0</v>
      </c>
      <c r="AK421" s="55">
        <v>688.0</v>
      </c>
      <c r="AL421" s="55">
        <v>687.0</v>
      </c>
    </row>
    <row r="422" ht="14.25" customHeight="1">
      <c r="A422" s="47">
        <v>10.0</v>
      </c>
      <c r="B422" s="48">
        <v>9.0</v>
      </c>
      <c r="C422" s="55">
        <v>812.0</v>
      </c>
      <c r="D422" s="55">
        <v>812.0</v>
      </c>
      <c r="E422" s="55">
        <v>811.0</v>
      </c>
      <c r="F422" s="55">
        <v>810.0</v>
      </c>
      <c r="G422" s="55">
        <v>808.0</v>
      </c>
      <c r="H422" s="55">
        <v>806.0</v>
      </c>
      <c r="I422" s="55">
        <v>804.0</v>
      </c>
      <c r="J422" s="55">
        <v>801.0</v>
      </c>
      <c r="K422" s="55">
        <v>797.0</v>
      </c>
      <c r="L422" s="55">
        <v>794.0</v>
      </c>
      <c r="M422" s="55">
        <v>789.0</v>
      </c>
      <c r="N422" s="55">
        <v>785.0</v>
      </c>
      <c r="O422" s="55">
        <v>780.0</v>
      </c>
      <c r="P422" s="55">
        <v>775.0</v>
      </c>
      <c r="Q422" s="55">
        <v>770.0</v>
      </c>
      <c r="R422" s="55">
        <v>764.0</v>
      </c>
      <c r="S422" s="55">
        <v>759.0</v>
      </c>
      <c r="T422" s="55">
        <v>753.0</v>
      </c>
      <c r="U422" s="55">
        <v>747.0</v>
      </c>
      <c r="V422" s="55">
        <v>742.0</v>
      </c>
      <c r="W422" s="55">
        <v>736.0</v>
      </c>
      <c r="X422" s="55">
        <v>730.0</v>
      </c>
      <c r="Y422" s="55">
        <v>724.0</v>
      </c>
      <c r="Z422" s="55">
        <v>719.0</v>
      </c>
      <c r="AA422" s="55">
        <v>714.0</v>
      </c>
      <c r="AB422" s="55">
        <v>709.0</v>
      </c>
      <c r="AC422" s="55">
        <v>704.0</v>
      </c>
      <c r="AD422" s="55">
        <v>699.0</v>
      </c>
      <c r="AE422" s="55">
        <v>695.0</v>
      </c>
      <c r="AF422" s="55">
        <v>692.0</v>
      </c>
      <c r="AG422" s="55">
        <v>688.0</v>
      </c>
      <c r="AH422" s="55">
        <v>686.0</v>
      </c>
      <c r="AI422" s="55">
        <v>683.0</v>
      </c>
      <c r="AJ422" s="55">
        <v>682.0</v>
      </c>
      <c r="AK422" s="55">
        <v>680.0</v>
      </c>
      <c r="AL422" s="55">
        <v>679.0</v>
      </c>
    </row>
    <row r="423" ht="14.25" customHeight="1">
      <c r="A423" s="47">
        <v>10.0</v>
      </c>
      <c r="B423" s="48">
        <v>10.0</v>
      </c>
      <c r="C423" s="55">
        <v>818.0</v>
      </c>
      <c r="D423" s="55">
        <v>818.0</v>
      </c>
      <c r="E423" s="55">
        <v>817.0</v>
      </c>
      <c r="F423" s="55">
        <v>816.0</v>
      </c>
      <c r="G423" s="55">
        <v>814.0</v>
      </c>
      <c r="H423" s="55">
        <v>812.0</v>
      </c>
      <c r="I423" s="55">
        <v>809.0</v>
      </c>
      <c r="J423" s="55">
        <v>806.0</v>
      </c>
      <c r="K423" s="55">
        <v>802.0</v>
      </c>
      <c r="L423" s="55">
        <v>798.0</v>
      </c>
      <c r="M423" s="55">
        <v>793.0</v>
      </c>
      <c r="N423" s="55">
        <v>788.0</v>
      </c>
      <c r="O423" s="55">
        <v>783.0</v>
      </c>
      <c r="P423" s="55">
        <v>778.0</v>
      </c>
      <c r="Q423" s="55">
        <v>772.0</v>
      </c>
      <c r="R423" s="55">
        <v>766.0</v>
      </c>
      <c r="S423" s="55">
        <v>760.0</v>
      </c>
      <c r="T423" s="55">
        <v>753.0</v>
      </c>
      <c r="U423" s="55">
        <v>747.0</v>
      </c>
      <c r="V423" s="55">
        <v>740.0</v>
      </c>
      <c r="W423" s="55">
        <v>734.0</v>
      </c>
      <c r="X423" s="55">
        <v>728.0</v>
      </c>
      <c r="Y423" s="55">
        <v>721.0</v>
      </c>
      <c r="Z423" s="55">
        <v>715.0</v>
      </c>
      <c r="AA423" s="55">
        <v>709.0</v>
      </c>
      <c r="AB423" s="55">
        <v>704.0</v>
      </c>
      <c r="AC423" s="55">
        <v>698.0</v>
      </c>
      <c r="AD423" s="55">
        <v>694.0</v>
      </c>
      <c r="AE423" s="55">
        <v>689.0</v>
      </c>
      <c r="AF423" s="55">
        <v>685.0</v>
      </c>
      <c r="AG423" s="55">
        <v>681.0</v>
      </c>
      <c r="AH423" s="55">
        <v>678.0</v>
      </c>
      <c r="AI423" s="55">
        <v>676.0</v>
      </c>
      <c r="AJ423" s="55">
        <v>674.0</v>
      </c>
      <c r="AK423" s="55">
        <v>672.0</v>
      </c>
      <c r="AL423" s="55">
        <v>672.0</v>
      </c>
    </row>
    <row r="424" ht="14.25" customHeight="1">
      <c r="A424" s="47">
        <v>10.0</v>
      </c>
      <c r="B424" s="48">
        <v>11.0</v>
      </c>
      <c r="C424" s="55">
        <v>825.0</v>
      </c>
      <c r="D424" s="55">
        <v>824.0</v>
      </c>
      <c r="E424" s="55">
        <v>823.0</v>
      </c>
      <c r="F424" s="55">
        <v>822.0</v>
      </c>
      <c r="G424" s="55">
        <v>820.0</v>
      </c>
      <c r="H424" s="55">
        <v>817.0</v>
      </c>
      <c r="I424" s="55">
        <v>814.0</v>
      </c>
      <c r="J424" s="55">
        <v>811.0</v>
      </c>
      <c r="K424" s="55">
        <v>807.0</v>
      </c>
      <c r="L424" s="55">
        <v>802.0</v>
      </c>
      <c r="M424" s="55">
        <v>797.0</v>
      </c>
      <c r="N424" s="55">
        <v>792.0</v>
      </c>
      <c r="O424" s="55">
        <v>786.0</v>
      </c>
      <c r="P424" s="55">
        <v>780.0</v>
      </c>
      <c r="Q424" s="55">
        <v>774.0</v>
      </c>
      <c r="R424" s="55">
        <v>767.0</v>
      </c>
      <c r="S424" s="55">
        <v>760.0</v>
      </c>
      <c r="T424" s="55">
        <v>753.0</v>
      </c>
      <c r="U424" s="55">
        <v>746.0</v>
      </c>
      <c r="V424" s="55">
        <v>739.0</v>
      </c>
      <c r="W424" s="55">
        <v>732.0</v>
      </c>
      <c r="X424" s="55">
        <v>725.0</v>
      </c>
      <c r="Y424" s="55">
        <v>718.0</v>
      </c>
      <c r="Z424" s="55">
        <v>712.0</v>
      </c>
      <c r="AA424" s="55">
        <v>705.0</v>
      </c>
      <c r="AB424" s="55">
        <v>699.0</v>
      </c>
      <c r="AC424" s="55">
        <v>693.0</v>
      </c>
      <c r="AD424" s="55">
        <v>688.0</v>
      </c>
      <c r="AE424" s="55">
        <v>683.0</v>
      </c>
      <c r="AF424" s="55">
        <v>678.0</v>
      </c>
      <c r="AG424" s="55">
        <v>675.0</v>
      </c>
      <c r="AH424" s="55">
        <v>671.0</v>
      </c>
      <c r="AI424" s="55">
        <v>668.0</v>
      </c>
      <c r="AJ424" s="55">
        <v>666.0</v>
      </c>
      <c r="AK424" s="55">
        <v>665.0</v>
      </c>
      <c r="AL424" s="55">
        <v>664.0</v>
      </c>
    </row>
    <row r="425" ht="14.25" customHeight="1">
      <c r="A425" s="47">
        <v>10.0</v>
      </c>
      <c r="B425" s="48">
        <v>12.0</v>
      </c>
      <c r="C425" s="55">
        <v>830.0</v>
      </c>
      <c r="D425" s="55">
        <v>830.0</v>
      </c>
      <c r="E425" s="55">
        <v>829.0</v>
      </c>
      <c r="F425" s="55">
        <v>828.0</v>
      </c>
      <c r="G425" s="55">
        <v>825.0</v>
      </c>
      <c r="H425" s="55">
        <v>823.0</v>
      </c>
      <c r="I425" s="55">
        <v>819.0</v>
      </c>
      <c r="J425" s="55">
        <v>815.0</v>
      </c>
      <c r="K425" s="55">
        <v>811.0</v>
      </c>
      <c r="L425" s="55">
        <v>806.0</v>
      </c>
      <c r="M425" s="55">
        <v>801.0</v>
      </c>
      <c r="N425" s="55">
        <v>795.0</v>
      </c>
      <c r="O425" s="55">
        <v>789.0</v>
      </c>
      <c r="P425" s="55">
        <v>782.0</v>
      </c>
      <c r="Q425" s="55">
        <v>775.0</v>
      </c>
      <c r="R425" s="55">
        <v>768.0</v>
      </c>
      <c r="S425" s="55">
        <v>761.0</v>
      </c>
      <c r="T425" s="55">
        <v>753.0</v>
      </c>
      <c r="U425" s="55">
        <v>746.0</v>
      </c>
      <c r="V425" s="55">
        <v>738.0</v>
      </c>
      <c r="W425" s="55">
        <v>730.0</v>
      </c>
      <c r="X425" s="55">
        <v>723.0</v>
      </c>
      <c r="Y425" s="55">
        <v>715.0</v>
      </c>
      <c r="Z425" s="55">
        <v>708.0</v>
      </c>
      <c r="AA425" s="55">
        <v>701.0</v>
      </c>
      <c r="AB425" s="55">
        <v>694.0</v>
      </c>
      <c r="AC425" s="55">
        <v>688.0</v>
      </c>
      <c r="AD425" s="55">
        <v>682.0</v>
      </c>
      <c r="AE425" s="55">
        <v>677.0</v>
      </c>
      <c r="AF425" s="55">
        <v>672.0</v>
      </c>
      <c r="AG425" s="55">
        <v>668.0</v>
      </c>
      <c r="AH425" s="55">
        <v>664.0</v>
      </c>
      <c r="AI425" s="55">
        <v>661.0</v>
      </c>
      <c r="AJ425" s="55">
        <v>659.0</v>
      </c>
      <c r="AK425" s="55">
        <v>657.0</v>
      </c>
      <c r="AL425" s="55">
        <v>656.0</v>
      </c>
    </row>
    <row r="426" ht="14.25" customHeight="1">
      <c r="A426" s="47">
        <v>10.0</v>
      </c>
      <c r="B426" s="48">
        <v>13.0</v>
      </c>
      <c r="C426" s="55">
        <v>836.0</v>
      </c>
      <c r="D426" s="55">
        <v>836.0</v>
      </c>
      <c r="E426" s="55">
        <v>835.0</v>
      </c>
      <c r="F426" s="55">
        <v>833.0</v>
      </c>
      <c r="G426" s="55">
        <v>831.0</v>
      </c>
      <c r="H426" s="55">
        <v>828.0</v>
      </c>
      <c r="I426" s="55">
        <v>824.0</v>
      </c>
      <c r="J426" s="55">
        <v>820.0</v>
      </c>
      <c r="K426" s="55">
        <v>815.0</v>
      </c>
      <c r="L426" s="55">
        <v>810.0</v>
      </c>
      <c r="M426" s="55">
        <v>804.0</v>
      </c>
      <c r="N426" s="55">
        <v>798.0</v>
      </c>
      <c r="O426" s="55">
        <v>791.0</v>
      </c>
      <c r="P426" s="55">
        <v>784.0</v>
      </c>
      <c r="Q426" s="55">
        <v>777.0</v>
      </c>
      <c r="R426" s="55">
        <v>769.0</v>
      </c>
      <c r="S426" s="55">
        <v>761.0</v>
      </c>
      <c r="T426" s="55">
        <v>753.0</v>
      </c>
      <c r="U426" s="55">
        <v>745.0</v>
      </c>
      <c r="V426" s="55">
        <v>737.0</v>
      </c>
      <c r="W426" s="55">
        <v>729.0</v>
      </c>
      <c r="X426" s="55">
        <v>720.0</v>
      </c>
      <c r="Y426" s="55">
        <v>712.0</v>
      </c>
      <c r="Z426" s="55">
        <v>705.0</v>
      </c>
      <c r="AA426" s="55">
        <v>697.0</v>
      </c>
      <c r="AB426" s="55">
        <v>690.0</v>
      </c>
      <c r="AC426" s="55">
        <v>683.0</v>
      </c>
      <c r="AD426" s="55">
        <v>676.0</v>
      </c>
      <c r="AE426" s="55">
        <v>671.0</v>
      </c>
      <c r="AF426" s="55">
        <v>665.0</v>
      </c>
      <c r="AG426" s="55">
        <v>661.0</v>
      </c>
      <c r="AH426" s="55">
        <v>657.0</v>
      </c>
      <c r="AI426" s="55">
        <v>654.0</v>
      </c>
      <c r="AJ426" s="55">
        <v>652.0</v>
      </c>
      <c r="AK426" s="55">
        <v>650.0</v>
      </c>
      <c r="AL426" s="55">
        <v>649.0</v>
      </c>
    </row>
    <row r="427" ht="14.25" customHeight="1">
      <c r="A427" s="47">
        <v>10.0</v>
      </c>
      <c r="B427" s="48">
        <v>14.0</v>
      </c>
      <c r="C427" s="55">
        <v>842.0</v>
      </c>
      <c r="D427" s="55">
        <v>841.0</v>
      </c>
      <c r="E427" s="55">
        <v>840.0</v>
      </c>
      <c r="F427" s="55">
        <v>838.0</v>
      </c>
      <c r="G427" s="55">
        <v>836.0</v>
      </c>
      <c r="H427" s="55">
        <v>833.0</v>
      </c>
      <c r="I427" s="55">
        <v>829.0</v>
      </c>
      <c r="J427" s="55">
        <v>824.0</v>
      </c>
      <c r="K427" s="55">
        <v>819.0</v>
      </c>
      <c r="L427" s="55">
        <v>814.0</v>
      </c>
      <c r="M427" s="55">
        <v>808.0</v>
      </c>
      <c r="N427" s="55">
        <v>801.0</v>
      </c>
      <c r="O427" s="55">
        <v>794.0</v>
      </c>
      <c r="P427" s="55">
        <v>786.0</v>
      </c>
      <c r="Q427" s="55">
        <v>778.0</v>
      </c>
      <c r="R427" s="55">
        <v>770.0</v>
      </c>
      <c r="S427" s="55">
        <v>762.0</v>
      </c>
      <c r="T427" s="55">
        <v>753.0</v>
      </c>
      <c r="U427" s="55">
        <v>744.0</v>
      </c>
      <c r="V427" s="55">
        <v>736.0</v>
      </c>
      <c r="W427" s="55">
        <v>727.0</v>
      </c>
      <c r="X427" s="55">
        <v>718.0</v>
      </c>
      <c r="Y427" s="55">
        <v>709.0</v>
      </c>
      <c r="Z427" s="55">
        <v>701.0</v>
      </c>
      <c r="AA427" s="55">
        <v>693.0</v>
      </c>
      <c r="AB427" s="55">
        <v>685.0</v>
      </c>
      <c r="AC427" s="55">
        <v>678.0</v>
      </c>
      <c r="AD427" s="55">
        <v>671.0</v>
      </c>
      <c r="AE427" s="55">
        <v>665.0</v>
      </c>
      <c r="AF427" s="55">
        <v>659.0</v>
      </c>
      <c r="AG427" s="55">
        <v>654.0</v>
      </c>
      <c r="AH427" s="55">
        <v>650.0</v>
      </c>
      <c r="AI427" s="55">
        <v>647.0</v>
      </c>
      <c r="AJ427" s="55">
        <v>644.0</v>
      </c>
      <c r="AK427" s="55">
        <v>643.0</v>
      </c>
      <c r="AL427" s="55">
        <v>641.0</v>
      </c>
    </row>
    <row r="428" ht="14.25" customHeight="1">
      <c r="A428" s="47">
        <v>10.0</v>
      </c>
      <c r="B428" s="48">
        <v>15.0</v>
      </c>
      <c r="C428" s="55">
        <v>847.0</v>
      </c>
      <c r="D428" s="55">
        <v>847.0</v>
      </c>
      <c r="E428" s="55">
        <v>845.0</v>
      </c>
      <c r="F428" s="55">
        <v>843.0</v>
      </c>
      <c r="G428" s="55">
        <v>841.0</v>
      </c>
      <c r="H428" s="55">
        <v>838.0</v>
      </c>
      <c r="I428" s="55">
        <v>833.0</v>
      </c>
      <c r="J428" s="55">
        <v>829.0</v>
      </c>
      <c r="K428" s="55">
        <v>823.0</v>
      </c>
      <c r="L428" s="55">
        <v>817.0</v>
      </c>
      <c r="M428" s="55">
        <v>811.0</v>
      </c>
      <c r="N428" s="55">
        <v>804.0</v>
      </c>
      <c r="O428" s="55">
        <v>796.0</v>
      </c>
      <c r="P428" s="55">
        <v>788.0</v>
      </c>
      <c r="Q428" s="55">
        <v>780.0</v>
      </c>
      <c r="R428" s="55">
        <v>771.0</v>
      </c>
      <c r="S428" s="55">
        <v>762.0</v>
      </c>
      <c r="T428" s="55">
        <v>753.0</v>
      </c>
      <c r="U428" s="55">
        <v>744.0</v>
      </c>
      <c r="V428" s="55">
        <v>734.0</v>
      </c>
      <c r="W428" s="55">
        <v>725.0</v>
      </c>
      <c r="X428" s="55">
        <v>715.0</v>
      </c>
      <c r="Y428" s="55">
        <v>706.0</v>
      </c>
      <c r="Z428" s="55">
        <v>697.0</v>
      </c>
      <c r="AA428" s="55">
        <v>689.0</v>
      </c>
      <c r="AB428" s="55">
        <v>680.0</v>
      </c>
      <c r="AC428" s="55">
        <v>672.0</v>
      </c>
      <c r="AD428" s="55">
        <v>665.0</v>
      </c>
      <c r="AE428" s="55">
        <v>659.0</v>
      </c>
      <c r="AF428" s="55">
        <v>653.0</v>
      </c>
      <c r="AG428" s="55">
        <v>648.0</v>
      </c>
      <c r="AH428" s="55">
        <v>643.0</v>
      </c>
      <c r="AI428" s="55">
        <v>640.0</v>
      </c>
      <c r="AJ428" s="55">
        <v>637.0</v>
      </c>
      <c r="AK428" s="55">
        <v>635.0</v>
      </c>
      <c r="AL428" s="55">
        <v>634.0</v>
      </c>
    </row>
    <row r="429" ht="14.25" customHeight="1">
      <c r="A429" s="47">
        <v>10.0</v>
      </c>
      <c r="B429" s="48">
        <v>16.0</v>
      </c>
      <c r="C429" s="55">
        <v>852.0</v>
      </c>
      <c r="D429" s="55">
        <v>852.0</v>
      </c>
      <c r="E429" s="55">
        <v>851.0</v>
      </c>
      <c r="F429" s="55">
        <v>848.0</v>
      </c>
      <c r="G429" s="55">
        <v>846.0</v>
      </c>
      <c r="H429" s="55">
        <v>842.0</v>
      </c>
      <c r="I429" s="55">
        <v>838.0</v>
      </c>
      <c r="J429" s="55">
        <v>833.0</v>
      </c>
      <c r="K429" s="55">
        <v>827.0</v>
      </c>
      <c r="L429" s="55">
        <v>821.0</v>
      </c>
      <c r="M429" s="55">
        <v>814.0</v>
      </c>
      <c r="N429" s="55">
        <v>806.0</v>
      </c>
      <c r="O429" s="55">
        <v>799.0</v>
      </c>
      <c r="P429" s="55">
        <v>790.0</v>
      </c>
      <c r="Q429" s="55">
        <v>781.0</v>
      </c>
      <c r="R429" s="55">
        <v>772.0</v>
      </c>
      <c r="S429" s="55">
        <v>763.0</v>
      </c>
      <c r="T429" s="55">
        <v>753.0</v>
      </c>
      <c r="U429" s="55">
        <v>743.0</v>
      </c>
      <c r="V429" s="55">
        <v>733.0</v>
      </c>
      <c r="W429" s="55">
        <v>723.0</v>
      </c>
      <c r="X429" s="55">
        <v>713.0</v>
      </c>
      <c r="Y429" s="55">
        <v>703.0</v>
      </c>
      <c r="Z429" s="55">
        <v>694.0</v>
      </c>
      <c r="AA429" s="55">
        <v>684.0</v>
      </c>
      <c r="AB429" s="55">
        <v>676.0</v>
      </c>
      <c r="AC429" s="55">
        <v>667.0</v>
      </c>
      <c r="AD429" s="55">
        <v>660.0</v>
      </c>
      <c r="AE429" s="55">
        <v>653.0</v>
      </c>
      <c r="AF429" s="55">
        <v>646.0</v>
      </c>
      <c r="AG429" s="55">
        <v>641.0</v>
      </c>
      <c r="AH429" s="55">
        <v>637.0</v>
      </c>
      <c r="AI429" s="55">
        <v>633.0</v>
      </c>
      <c r="AJ429" s="55">
        <v>630.0</v>
      </c>
      <c r="AK429" s="55">
        <v>628.0</v>
      </c>
      <c r="AL429" s="55">
        <v>627.0</v>
      </c>
    </row>
    <row r="430" ht="14.25" customHeight="1">
      <c r="A430" s="47">
        <v>10.0</v>
      </c>
      <c r="B430" s="48">
        <v>17.0</v>
      </c>
      <c r="C430" s="55">
        <v>857.0</v>
      </c>
      <c r="D430" s="55">
        <v>857.0</v>
      </c>
      <c r="E430" s="55">
        <v>855.0</v>
      </c>
      <c r="F430" s="55">
        <v>853.0</v>
      </c>
      <c r="G430" s="55">
        <v>850.0</v>
      </c>
      <c r="H430" s="55">
        <v>847.0</v>
      </c>
      <c r="I430" s="55">
        <v>842.0</v>
      </c>
      <c r="J430" s="55">
        <v>837.0</v>
      </c>
      <c r="K430" s="55">
        <v>831.0</v>
      </c>
      <c r="L430" s="55">
        <v>824.0</v>
      </c>
      <c r="M430" s="55">
        <v>817.0</v>
      </c>
      <c r="N430" s="55">
        <v>809.0</v>
      </c>
      <c r="O430" s="55">
        <v>801.0</v>
      </c>
      <c r="P430" s="55">
        <v>792.0</v>
      </c>
      <c r="Q430" s="55">
        <v>783.0</v>
      </c>
      <c r="R430" s="55">
        <v>773.0</v>
      </c>
      <c r="S430" s="55">
        <v>763.0</v>
      </c>
      <c r="T430" s="55">
        <v>753.0</v>
      </c>
      <c r="U430" s="55">
        <v>742.0</v>
      </c>
      <c r="V430" s="55">
        <v>732.0</v>
      </c>
      <c r="W430" s="55">
        <v>721.0</v>
      </c>
      <c r="X430" s="55">
        <v>711.0</v>
      </c>
      <c r="Y430" s="55">
        <v>700.0</v>
      </c>
      <c r="Z430" s="55">
        <v>690.0</v>
      </c>
      <c r="AA430" s="55">
        <v>680.0</v>
      </c>
      <c r="AB430" s="55">
        <v>671.0</v>
      </c>
      <c r="AC430" s="55">
        <v>662.0</v>
      </c>
      <c r="AD430" s="55">
        <v>654.0</v>
      </c>
      <c r="AE430" s="55">
        <v>646.0</v>
      </c>
      <c r="AF430" s="55">
        <v>640.0</v>
      </c>
      <c r="AG430" s="55">
        <v>634.0</v>
      </c>
      <c r="AH430" s="55">
        <v>630.0</v>
      </c>
      <c r="AI430" s="55">
        <v>626.0</v>
      </c>
      <c r="AJ430" s="55">
        <v>623.0</v>
      </c>
      <c r="AK430" s="55">
        <v>621.0</v>
      </c>
      <c r="AL430" s="55">
        <v>619.0</v>
      </c>
    </row>
    <row r="431" ht="14.25" customHeight="1">
      <c r="A431" s="47">
        <v>10.0</v>
      </c>
      <c r="B431" s="48">
        <v>18.0</v>
      </c>
      <c r="C431" s="55">
        <v>862.0</v>
      </c>
      <c r="D431" s="55">
        <v>861.0</v>
      </c>
      <c r="E431" s="55">
        <v>860.0</v>
      </c>
      <c r="F431" s="55">
        <v>858.0</v>
      </c>
      <c r="G431" s="55">
        <v>855.0</v>
      </c>
      <c r="H431" s="55">
        <v>851.0</v>
      </c>
      <c r="I431" s="55">
        <v>846.0</v>
      </c>
      <c r="J431" s="55">
        <v>841.0</v>
      </c>
      <c r="K431" s="55">
        <v>834.0</v>
      </c>
      <c r="L431" s="55">
        <v>827.0</v>
      </c>
      <c r="M431" s="55">
        <v>820.0</v>
      </c>
      <c r="N431" s="55">
        <v>812.0</v>
      </c>
      <c r="O431" s="55">
        <v>803.0</v>
      </c>
      <c r="P431" s="55">
        <v>794.0</v>
      </c>
      <c r="Q431" s="55">
        <v>784.0</v>
      </c>
      <c r="R431" s="55">
        <v>773.0</v>
      </c>
      <c r="S431" s="55">
        <v>763.0</v>
      </c>
      <c r="T431" s="55">
        <v>752.0</v>
      </c>
      <c r="U431" s="55">
        <v>741.0</v>
      </c>
      <c r="V431" s="55">
        <v>730.0</v>
      </c>
      <c r="W431" s="55">
        <v>719.0</v>
      </c>
      <c r="X431" s="55">
        <v>708.0</v>
      </c>
      <c r="Y431" s="55">
        <v>697.0</v>
      </c>
      <c r="Z431" s="55">
        <v>686.0</v>
      </c>
      <c r="AA431" s="55">
        <v>676.0</v>
      </c>
      <c r="AB431" s="55">
        <v>666.0</v>
      </c>
      <c r="AC431" s="55">
        <v>657.0</v>
      </c>
      <c r="AD431" s="55">
        <v>648.0</v>
      </c>
      <c r="AE431" s="55">
        <v>641.0</v>
      </c>
      <c r="AF431" s="55">
        <v>634.0</v>
      </c>
      <c r="AG431" s="55">
        <v>628.0</v>
      </c>
      <c r="AH431" s="55">
        <v>623.0</v>
      </c>
      <c r="AI431" s="55">
        <v>619.0</v>
      </c>
      <c r="AJ431" s="55">
        <v>616.0</v>
      </c>
      <c r="AK431" s="55">
        <v>614.0</v>
      </c>
      <c r="AL431" s="55">
        <v>612.0</v>
      </c>
    </row>
    <row r="432" ht="14.25" customHeight="1">
      <c r="A432" s="47">
        <v>10.0</v>
      </c>
      <c r="B432" s="48">
        <v>19.0</v>
      </c>
      <c r="C432" s="55">
        <v>866.0</v>
      </c>
      <c r="D432" s="55">
        <v>866.0</v>
      </c>
      <c r="E432" s="55">
        <v>865.0</v>
      </c>
      <c r="F432" s="55">
        <v>862.0</v>
      </c>
      <c r="G432" s="55">
        <v>859.0</v>
      </c>
      <c r="H432" s="55">
        <v>855.0</v>
      </c>
      <c r="I432" s="55">
        <v>850.0</v>
      </c>
      <c r="J432" s="55">
        <v>844.0</v>
      </c>
      <c r="K432" s="55">
        <v>838.0</v>
      </c>
      <c r="L432" s="55">
        <v>831.0</v>
      </c>
      <c r="M432" s="55">
        <v>823.0</v>
      </c>
      <c r="N432" s="55">
        <v>814.0</v>
      </c>
      <c r="O432" s="55">
        <v>805.0</v>
      </c>
      <c r="P432" s="55">
        <v>795.0</v>
      </c>
      <c r="Q432" s="55">
        <v>785.0</v>
      </c>
      <c r="R432" s="55">
        <v>774.0</v>
      </c>
      <c r="S432" s="55">
        <v>763.0</v>
      </c>
      <c r="T432" s="55">
        <v>752.0</v>
      </c>
      <c r="U432" s="55">
        <v>741.0</v>
      </c>
      <c r="V432" s="55">
        <v>729.0</v>
      </c>
      <c r="W432" s="55">
        <v>717.0</v>
      </c>
      <c r="X432" s="55">
        <v>706.0</v>
      </c>
      <c r="Y432" s="55">
        <v>694.0</v>
      </c>
      <c r="Z432" s="55">
        <v>683.0</v>
      </c>
      <c r="AA432" s="55">
        <v>672.0</v>
      </c>
      <c r="AB432" s="55">
        <v>662.0</v>
      </c>
      <c r="AC432" s="55">
        <v>652.0</v>
      </c>
      <c r="AD432" s="55">
        <v>643.0</v>
      </c>
      <c r="AE432" s="55">
        <v>635.0</v>
      </c>
      <c r="AF432" s="55">
        <v>628.0</v>
      </c>
      <c r="AG432" s="55">
        <v>621.0</v>
      </c>
      <c r="AH432" s="55">
        <v>616.0</v>
      </c>
      <c r="AI432" s="55">
        <v>612.0</v>
      </c>
      <c r="AJ432" s="55">
        <v>609.0</v>
      </c>
      <c r="AK432" s="55">
        <v>606.0</v>
      </c>
      <c r="AL432" s="55">
        <v>605.0</v>
      </c>
    </row>
    <row r="433" ht="14.25" customHeight="1">
      <c r="A433" s="47">
        <v>10.0</v>
      </c>
      <c r="B433" s="48">
        <v>20.0</v>
      </c>
      <c r="C433" s="55">
        <v>871.0</v>
      </c>
      <c r="D433" s="55">
        <v>870.0</v>
      </c>
      <c r="E433" s="55">
        <v>869.0</v>
      </c>
      <c r="F433" s="55">
        <v>867.0</v>
      </c>
      <c r="G433" s="55">
        <v>863.0</v>
      </c>
      <c r="H433" s="55">
        <v>859.0</v>
      </c>
      <c r="I433" s="55">
        <v>854.0</v>
      </c>
      <c r="J433" s="55">
        <v>848.0</v>
      </c>
      <c r="K433" s="55">
        <v>841.0</v>
      </c>
      <c r="L433" s="55">
        <v>833.0</v>
      </c>
      <c r="M433" s="55">
        <v>825.0</v>
      </c>
      <c r="N433" s="55">
        <v>816.0</v>
      </c>
      <c r="O433" s="55">
        <v>807.0</v>
      </c>
      <c r="P433" s="55">
        <v>796.0</v>
      </c>
      <c r="Q433" s="55">
        <v>786.0</v>
      </c>
      <c r="R433" s="55">
        <v>775.0</v>
      </c>
      <c r="S433" s="55">
        <v>763.0</v>
      </c>
      <c r="T433" s="55">
        <v>751.0</v>
      </c>
      <c r="U433" s="55">
        <v>739.0</v>
      </c>
      <c r="V433" s="55">
        <v>727.0</v>
      </c>
      <c r="W433" s="55">
        <v>715.0</v>
      </c>
      <c r="X433" s="55">
        <v>703.0</v>
      </c>
      <c r="Y433" s="55">
        <v>691.0</v>
      </c>
      <c r="Z433" s="55">
        <v>679.0</v>
      </c>
      <c r="AA433" s="55">
        <v>668.0</v>
      </c>
      <c r="AB433" s="55">
        <v>657.0</v>
      </c>
      <c r="AC433" s="55">
        <v>647.0</v>
      </c>
      <c r="AD433" s="55">
        <v>637.0</v>
      </c>
      <c r="AE433" s="55">
        <v>629.0</v>
      </c>
      <c r="AF433" s="55">
        <v>621.0</v>
      </c>
      <c r="AG433" s="55">
        <v>615.0</v>
      </c>
      <c r="AH433" s="55">
        <v>609.0</v>
      </c>
      <c r="AI433" s="55">
        <v>605.0</v>
      </c>
      <c r="AJ433" s="55">
        <v>601.0</v>
      </c>
      <c r="AK433" s="55">
        <v>599.0</v>
      </c>
      <c r="AL433" s="55">
        <v>597.0</v>
      </c>
    </row>
    <row r="434" ht="14.25" customHeight="1">
      <c r="A434" s="47">
        <v>10.0</v>
      </c>
      <c r="B434" s="48">
        <v>21.0</v>
      </c>
      <c r="C434" s="55">
        <v>875.0</v>
      </c>
      <c r="D434" s="55">
        <v>875.0</v>
      </c>
      <c r="E434" s="55">
        <v>873.0</v>
      </c>
      <c r="F434" s="55">
        <v>871.0</v>
      </c>
      <c r="G434" s="55">
        <v>867.0</v>
      </c>
      <c r="H434" s="55">
        <v>863.0</v>
      </c>
      <c r="I434" s="55">
        <v>857.0</v>
      </c>
      <c r="J434" s="55">
        <v>851.0</v>
      </c>
      <c r="K434" s="55">
        <v>844.0</v>
      </c>
      <c r="L434" s="55">
        <v>836.0</v>
      </c>
      <c r="M434" s="55">
        <v>828.0</v>
      </c>
      <c r="N434" s="55">
        <v>818.0</v>
      </c>
      <c r="O434" s="55">
        <v>808.0</v>
      </c>
      <c r="P434" s="55">
        <v>798.0</v>
      </c>
      <c r="Q434" s="55">
        <v>787.0</v>
      </c>
      <c r="R434" s="55">
        <v>775.0</v>
      </c>
      <c r="S434" s="55">
        <v>763.0</v>
      </c>
      <c r="T434" s="55">
        <v>751.0</v>
      </c>
      <c r="U434" s="55">
        <v>739.0</v>
      </c>
      <c r="V434" s="55">
        <v>726.0</v>
      </c>
      <c r="W434" s="55">
        <v>713.0</v>
      </c>
      <c r="X434" s="55">
        <v>701.0</v>
      </c>
      <c r="Y434" s="55">
        <v>688.0</v>
      </c>
      <c r="Z434" s="55">
        <v>676.0</v>
      </c>
      <c r="AA434" s="55">
        <v>664.0</v>
      </c>
      <c r="AB434" s="55">
        <v>653.0</v>
      </c>
      <c r="AC434" s="55">
        <v>642.0</v>
      </c>
      <c r="AD434" s="55">
        <v>632.0</v>
      </c>
      <c r="AE434" s="55">
        <v>623.0</v>
      </c>
      <c r="AF434" s="55">
        <v>615.0</v>
      </c>
      <c r="AG434" s="55">
        <v>609.0</v>
      </c>
      <c r="AH434" s="55">
        <v>603.0</v>
      </c>
      <c r="AI434" s="55">
        <v>598.0</v>
      </c>
      <c r="AJ434" s="55">
        <v>594.0</v>
      </c>
      <c r="AK434" s="55">
        <v>591.0</v>
      </c>
      <c r="AL434" s="55">
        <v>590.0</v>
      </c>
    </row>
    <row r="435" ht="14.25" customHeight="1">
      <c r="A435" s="47">
        <v>10.0</v>
      </c>
      <c r="B435" s="48">
        <v>22.0</v>
      </c>
      <c r="C435" s="55">
        <v>879.0</v>
      </c>
      <c r="D435" s="55">
        <v>879.0</v>
      </c>
      <c r="E435" s="55">
        <v>877.0</v>
      </c>
      <c r="F435" s="55">
        <v>874.0</v>
      </c>
      <c r="G435" s="55">
        <v>871.0</v>
      </c>
      <c r="H435" s="55">
        <v>866.0</v>
      </c>
      <c r="I435" s="55">
        <v>861.0</v>
      </c>
      <c r="J435" s="55">
        <v>854.0</v>
      </c>
      <c r="K435" s="55">
        <v>847.0</v>
      </c>
      <c r="L435" s="55">
        <v>839.0</v>
      </c>
      <c r="M435" s="55">
        <v>830.0</v>
      </c>
      <c r="N435" s="55">
        <v>820.0</v>
      </c>
      <c r="O435" s="55">
        <v>810.0</v>
      </c>
      <c r="P435" s="55">
        <v>799.0</v>
      </c>
      <c r="Q435" s="55">
        <v>787.0</v>
      </c>
      <c r="R435" s="55">
        <v>776.0</v>
      </c>
      <c r="S435" s="55">
        <v>763.0</v>
      </c>
      <c r="T435" s="55">
        <v>750.0</v>
      </c>
      <c r="U435" s="55">
        <v>737.0</v>
      </c>
      <c r="V435" s="55">
        <v>724.0</v>
      </c>
      <c r="W435" s="55">
        <v>711.0</v>
      </c>
      <c r="X435" s="55">
        <v>698.0</v>
      </c>
      <c r="Y435" s="55">
        <v>685.0</v>
      </c>
      <c r="Z435" s="55">
        <v>672.0</v>
      </c>
      <c r="AA435" s="55">
        <v>660.0</v>
      </c>
      <c r="AB435" s="55">
        <v>648.0</v>
      </c>
      <c r="AC435" s="55">
        <v>637.0</v>
      </c>
      <c r="AD435" s="55">
        <v>627.0</v>
      </c>
      <c r="AE435" s="55">
        <v>617.0</v>
      </c>
      <c r="AF435" s="55">
        <v>609.0</v>
      </c>
      <c r="AG435" s="55">
        <v>602.0</v>
      </c>
      <c r="AH435" s="55">
        <v>596.0</v>
      </c>
      <c r="AI435" s="55">
        <v>591.0</v>
      </c>
      <c r="AJ435" s="55">
        <v>587.0</v>
      </c>
      <c r="AK435" s="55">
        <v>584.0</v>
      </c>
      <c r="AL435" s="55">
        <v>582.0</v>
      </c>
    </row>
    <row r="436" ht="14.25" customHeight="1">
      <c r="A436" s="47">
        <v>10.0</v>
      </c>
      <c r="B436" s="48">
        <v>23.0</v>
      </c>
      <c r="C436" s="55">
        <v>883.0</v>
      </c>
      <c r="D436" s="55">
        <v>882.0</v>
      </c>
      <c r="E436" s="55">
        <v>881.0</v>
      </c>
      <c r="F436" s="55">
        <v>878.0</v>
      </c>
      <c r="G436" s="55">
        <v>875.0</v>
      </c>
      <c r="H436" s="55">
        <v>870.0</v>
      </c>
      <c r="I436" s="55">
        <v>864.0</v>
      </c>
      <c r="J436" s="55">
        <v>857.0</v>
      </c>
      <c r="K436" s="55">
        <v>850.0</v>
      </c>
      <c r="L436" s="55">
        <v>841.0</v>
      </c>
      <c r="M436" s="55">
        <v>832.0</v>
      </c>
      <c r="N436" s="55">
        <v>822.0</v>
      </c>
      <c r="O436" s="55">
        <v>811.0</v>
      </c>
      <c r="P436" s="55">
        <v>800.0</v>
      </c>
      <c r="Q436" s="55">
        <v>788.0</v>
      </c>
      <c r="R436" s="55">
        <v>776.0</v>
      </c>
      <c r="S436" s="55">
        <v>763.0</v>
      </c>
      <c r="T436" s="55">
        <v>750.0</v>
      </c>
      <c r="U436" s="55">
        <v>737.0</v>
      </c>
      <c r="V436" s="55">
        <v>723.0</v>
      </c>
      <c r="W436" s="55">
        <v>709.0</v>
      </c>
      <c r="X436" s="55">
        <v>696.0</v>
      </c>
      <c r="Y436" s="55">
        <v>682.0</v>
      </c>
      <c r="Z436" s="55">
        <v>669.0</v>
      </c>
      <c r="AA436" s="55">
        <v>656.0</v>
      </c>
      <c r="AB436" s="55">
        <v>644.0</v>
      </c>
      <c r="AC436" s="55">
        <v>632.0</v>
      </c>
      <c r="AD436" s="55">
        <v>621.0</v>
      </c>
      <c r="AE436" s="55">
        <v>612.0</v>
      </c>
      <c r="AF436" s="55">
        <v>603.0</v>
      </c>
      <c r="AG436" s="55">
        <v>596.0</v>
      </c>
      <c r="AH436" s="55">
        <v>589.0</v>
      </c>
      <c r="AI436" s="55">
        <v>584.0</v>
      </c>
      <c r="AJ436" s="55">
        <v>580.0</v>
      </c>
      <c r="AK436" s="55">
        <v>577.0</v>
      </c>
      <c r="AL436" s="55">
        <v>575.0</v>
      </c>
    </row>
    <row r="437" ht="14.25" customHeight="1">
      <c r="A437" s="47">
        <v>10.0</v>
      </c>
      <c r="B437" s="48">
        <v>24.0</v>
      </c>
      <c r="C437" s="55">
        <v>887.0</v>
      </c>
      <c r="D437" s="55">
        <v>886.0</v>
      </c>
      <c r="E437" s="55">
        <v>884.0</v>
      </c>
      <c r="F437" s="55">
        <v>882.0</v>
      </c>
      <c r="G437" s="55">
        <v>878.0</v>
      </c>
      <c r="H437" s="55">
        <v>873.0</v>
      </c>
      <c r="I437" s="55">
        <v>867.0</v>
      </c>
      <c r="J437" s="55">
        <v>860.0</v>
      </c>
      <c r="K437" s="55">
        <v>852.0</v>
      </c>
      <c r="L437" s="55">
        <v>844.0</v>
      </c>
      <c r="M437" s="55">
        <v>834.0</v>
      </c>
      <c r="N437" s="55">
        <v>824.0</v>
      </c>
      <c r="O437" s="55">
        <v>813.0</v>
      </c>
      <c r="P437" s="55">
        <v>801.0</v>
      </c>
      <c r="Q437" s="55">
        <v>789.0</v>
      </c>
      <c r="R437" s="55">
        <v>776.0</v>
      </c>
      <c r="S437" s="55">
        <v>763.0</v>
      </c>
      <c r="T437" s="55">
        <v>749.0</v>
      </c>
      <c r="U437" s="55">
        <v>735.0</v>
      </c>
      <c r="V437" s="55">
        <v>721.0</v>
      </c>
      <c r="W437" s="55">
        <v>707.0</v>
      </c>
      <c r="X437" s="55">
        <v>693.0</v>
      </c>
      <c r="Y437" s="55">
        <v>679.0</v>
      </c>
      <c r="Z437" s="55">
        <v>665.0</v>
      </c>
      <c r="AA437" s="55">
        <v>652.0</v>
      </c>
      <c r="AB437" s="55">
        <v>639.0</v>
      </c>
      <c r="AC437" s="55">
        <v>627.0</v>
      </c>
      <c r="AD437" s="55">
        <v>616.0</v>
      </c>
      <c r="AE437" s="55">
        <v>606.0</v>
      </c>
      <c r="AF437" s="55">
        <v>597.0</v>
      </c>
      <c r="AG437" s="55">
        <v>589.0</v>
      </c>
      <c r="AH437" s="55">
        <v>582.0</v>
      </c>
      <c r="AI437" s="55">
        <v>577.0</v>
      </c>
      <c r="AJ437" s="55">
        <v>573.0</v>
      </c>
      <c r="AK437" s="55">
        <v>570.0</v>
      </c>
      <c r="AL437" s="55">
        <v>568.0</v>
      </c>
    </row>
    <row r="438" ht="14.25" customHeight="1">
      <c r="A438" s="47">
        <v>10.0</v>
      </c>
      <c r="B438" s="48">
        <v>25.0</v>
      </c>
      <c r="C438" s="55">
        <v>890.0</v>
      </c>
      <c r="D438" s="55">
        <v>890.0</v>
      </c>
      <c r="E438" s="55">
        <v>888.0</v>
      </c>
      <c r="F438" s="55">
        <v>885.0</v>
      </c>
      <c r="G438" s="55">
        <v>881.0</v>
      </c>
      <c r="H438" s="55">
        <v>876.0</v>
      </c>
      <c r="I438" s="55">
        <v>870.0</v>
      </c>
      <c r="J438" s="55">
        <v>863.0</v>
      </c>
      <c r="K438" s="55">
        <v>855.0</v>
      </c>
      <c r="L438" s="55">
        <v>846.0</v>
      </c>
      <c r="M438" s="55">
        <v>836.0</v>
      </c>
      <c r="N438" s="55">
        <v>825.0</v>
      </c>
      <c r="O438" s="55">
        <v>814.0</v>
      </c>
      <c r="P438" s="55">
        <v>802.0</v>
      </c>
      <c r="Q438" s="55">
        <v>789.0</v>
      </c>
      <c r="R438" s="55">
        <v>776.0</v>
      </c>
      <c r="S438" s="55">
        <v>762.0</v>
      </c>
      <c r="T438" s="55">
        <v>748.0</v>
      </c>
      <c r="U438" s="55">
        <v>734.0</v>
      </c>
      <c r="V438" s="55">
        <v>720.0</v>
      </c>
      <c r="W438" s="55">
        <v>705.0</v>
      </c>
      <c r="X438" s="55">
        <v>691.0</v>
      </c>
      <c r="Y438" s="55">
        <v>676.0</v>
      </c>
      <c r="Z438" s="55">
        <v>662.0</v>
      </c>
      <c r="AA438" s="55">
        <v>648.0</v>
      </c>
      <c r="AB438" s="55">
        <v>635.0</v>
      </c>
      <c r="AC438" s="55">
        <v>622.0</v>
      </c>
      <c r="AD438" s="55">
        <v>611.0</v>
      </c>
      <c r="AE438" s="55">
        <v>600.0</v>
      </c>
      <c r="AF438" s="55">
        <v>591.0</v>
      </c>
      <c r="AG438" s="55">
        <v>583.0</v>
      </c>
      <c r="AH438" s="55">
        <v>576.0</v>
      </c>
      <c r="AI438" s="55">
        <v>570.0</v>
      </c>
      <c r="AJ438" s="55">
        <v>566.0</v>
      </c>
      <c r="AK438" s="55">
        <v>563.0</v>
      </c>
      <c r="AL438" s="55">
        <v>561.0</v>
      </c>
    </row>
    <row r="439" ht="14.25" customHeight="1">
      <c r="A439" s="47">
        <v>10.0</v>
      </c>
      <c r="B439" s="48">
        <v>26.0</v>
      </c>
      <c r="C439" s="55">
        <v>893.0</v>
      </c>
      <c r="D439" s="55">
        <v>893.0</v>
      </c>
      <c r="E439" s="55">
        <v>891.0</v>
      </c>
      <c r="F439" s="55">
        <v>888.0</v>
      </c>
      <c r="G439" s="55">
        <v>884.0</v>
      </c>
      <c r="H439" s="55">
        <v>879.0</v>
      </c>
      <c r="I439" s="55">
        <v>873.0</v>
      </c>
      <c r="J439" s="55">
        <v>865.0</v>
      </c>
      <c r="K439" s="55">
        <v>857.0</v>
      </c>
      <c r="L439" s="55">
        <v>848.0</v>
      </c>
      <c r="M439" s="55">
        <v>838.0</v>
      </c>
      <c r="N439" s="55">
        <v>827.0</v>
      </c>
      <c r="O439" s="55">
        <v>815.0</v>
      </c>
      <c r="P439" s="55">
        <v>803.0</v>
      </c>
      <c r="Q439" s="55">
        <v>789.0</v>
      </c>
      <c r="R439" s="55">
        <v>776.0</v>
      </c>
      <c r="S439" s="55">
        <v>762.0</v>
      </c>
      <c r="T439" s="55">
        <v>748.0</v>
      </c>
      <c r="U439" s="55">
        <v>733.0</v>
      </c>
      <c r="V439" s="55">
        <v>718.0</v>
      </c>
      <c r="W439" s="55">
        <v>703.0</v>
      </c>
      <c r="X439" s="55">
        <v>688.0</v>
      </c>
      <c r="Y439" s="55">
        <v>673.0</v>
      </c>
      <c r="Z439" s="55">
        <v>659.0</v>
      </c>
      <c r="AA439" s="55">
        <v>644.0</v>
      </c>
      <c r="AB439" s="55">
        <v>631.0</v>
      </c>
      <c r="AC439" s="55">
        <v>617.0</v>
      </c>
      <c r="AD439" s="55">
        <v>605.0</v>
      </c>
      <c r="AE439" s="55">
        <v>594.0</v>
      </c>
      <c r="AF439" s="55">
        <v>585.0</v>
      </c>
      <c r="AG439" s="55">
        <v>577.0</v>
      </c>
      <c r="AH439" s="55">
        <v>569.0</v>
      </c>
      <c r="AI439" s="55">
        <v>563.0</v>
      </c>
      <c r="AJ439" s="55">
        <v>559.0</v>
      </c>
      <c r="AK439" s="55">
        <v>555.0</v>
      </c>
      <c r="AL439" s="55">
        <v>553.0</v>
      </c>
    </row>
    <row r="440" ht="14.25" customHeight="1">
      <c r="A440" s="47">
        <v>10.0</v>
      </c>
      <c r="B440" s="48">
        <v>27.0</v>
      </c>
      <c r="C440" s="55">
        <v>896.0</v>
      </c>
      <c r="D440" s="55">
        <v>896.0</v>
      </c>
      <c r="E440" s="55">
        <v>894.0</v>
      </c>
      <c r="F440" s="55">
        <v>891.0</v>
      </c>
      <c r="G440" s="55">
        <v>887.0</v>
      </c>
      <c r="H440" s="55">
        <v>882.0</v>
      </c>
      <c r="I440" s="55">
        <v>875.0</v>
      </c>
      <c r="J440" s="55">
        <v>868.0</v>
      </c>
      <c r="K440" s="55">
        <v>859.0</v>
      </c>
      <c r="L440" s="55">
        <v>850.0</v>
      </c>
      <c r="M440" s="55">
        <v>839.0</v>
      </c>
      <c r="N440" s="55">
        <v>828.0</v>
      </c>
      <c r="O440" s="55">
        <v>816.0</v>
      </c>
      <c r="P440" s="55">
        <v>803.0</v>
      </c>
      <c r="Q440" s="55">
        <v>790.0</v>
      </c>
      <c r="R440" s="55">
        <v>776.0</v>
      </c>
      <c r="S440" s="55">
        <v>761.0</v>
      </c>
      <c r="T440" s="55">
        <v>747.0</v>
      </c>
      <c r="U440" s="55">
        <v>732.0</v>
      </c>
      <c r="V440" s="55">
        <v>716.0</v>
      </c>
      <c r="W440" s="55">
        <v>701.0</v>
      </c>
      <c r="X440" s="55">
        <v>685.0</v>
      </c>
      <c r="Y440" s="55">
        <v>670.0</v>
      </c>
      <c r="Z440" s="55">
        <v>655.0</v>
      </c>
      <c r="AA440" s="55">
        <v>640.0</v>
      </c>
      <c r="AB440" s="55">
        <v>626.0</v>
      </c>
      <c r="AC440" s="55">
        <v>613.0</v>
      </c>
      <c r="AD440" s="55">
        <v>600.0</v>
      </c>
      <c r="AE440" s="55">
        <v>589.0</v>
      </c>
      <c r="AF440" s="55">
        <v>579.0</v>
      </c>
      <c r="AG440" s="55">
        <v>570.0</v>
      </c>
      <c r="AH440" s="55">
        <v>563.0</v>
      </c>
      <c r="AI440" s="55">
        <v>556.0</v>
      </c>
      <c r="AJ440" s="55">
        <v>552.0</v>
      </c>
      <c r="AK440" s="55">
        <v>548.0</v>
      </c>
      <c r="AL440" s="55">
        <v>547.0</v>
      </c>
    </row>
    <row r="441" ht="14.25" customHeight="1">
      <c r="A441" s="47">
        <v>10.0</v>
      </c>
      <c r="B441" s="48">
        <v>28.0</v>
      </c>
      <c r="C441" s="55">
        <v>899.0</v>
      </c>
      <c r="D441" s="55">
        <v>899.0</v>
      </c>
      <c r="E441" s="55">
        <v>897.0</v>
      </c>
      <c r="F441" s="55">
        <v>894.0</v>
      </c>
      <c r="G441" s="55">
        <v>890.0</v>
      </c>
      <c r="H441" s="55">
        <v>884.0</v>
      </c>
      <c r="I441" s="55">
        <v>877.0</v>
      </c>
      <c r="J441" s="55">
        <v>870.0</v>
      </c>
      <c r="K441" s="55">
        <v>861.0</v>
      </c>
      <c r="L441" s="55">
        <v>851.0</v>
      </c>
      <c r="M441" s="55">
        <v>840.0</v>
      </c>
      <c r="N441" s="55">
        <v>829.0</v>
      </c>
      <c r="O441" s="55">
        <v>816.0</v>
      </c>
      <c r="P441" s="55">
        <v>804.0</v>
      </c>
      <c r="Q441" s="55">
        <v>790.0</v>
      </c>
      <c r="R441" s="55">
        <v>776.0</v>
      </c>
      <c r="S441" s="55">
        <v>761.0</v>
      </c>
      <c r="T441" s="55">
        <v>746.0</v>
      </c>
      <c r="U441" s="55">
        <v>730.0</v>
      </c>
      <c r="V441" s="55">
        <v>714.0</v>
      </c>
      <c r="W441" s="55">
        <v>699.0</v>
      </c>
      <c r="X441" s="55">
        <v>683.0</v>
      </c>
      <c r="Y441" s="55">
        <v>667.0</v>
      </c>
      <c r="Z441" s="55">
        <v>652.0</v>
      </c>
      <c r="AA441" s="55">
        <v>637.0</v>
      </c>
      <c r="AB441" s="55">
        <v>622.0</v>
      </c>
      <c r="AC441" s="55">
        <v>608.0</v>
      </c>
      <c r="AD441" s="55">
        <v>595.0</v>
      </c>
      <c r="AE441" s="55">
        <v>583.0</v>
      </c>
      <c r="AF441" s="55">
        <v>573.0</v>
      </c>
      <c r="AG441" s="55">
        <v>564.0</v>
      </c>
      <c r="AH441" s="55">
        <v>556.0</v>
      </c>
      <c r="AI441" s="55">
        <v>550.0</v>
      </c>
      <c r="AJ441" s="55">
        <v>545.0</v>
      </c>
      <c r="AK441" s="55">
        <v>541.0</v>
      </c>
      <c r="AL441" s="55">
        <v>539.0</v>
      </c>
    </row>
    <row r="442" ht="14.25" customHeight="1">
      <c r="A442" s="47">
        <v>10.0</v>
      </c>
      <c r="B442" s="48">
        <v>29.0</v>
      </c>
      <c r="C442" s="55">
        <v>902.0</v>
      </c>
      <c r="D442" s="55">
        <v>901.0</v>
      </c>
      <c r="E442" s="55">
        <v>899.0</v>
      </c>
      <c r="F442" s="55">
        <v>896.0</v>
      </c>
      <c r="G442" s="55">
        <v>892.0</v>
      </c>
      <c r="H442" s="55">
        <v>886.0</v>
      </c>
      <c r="I442" s="55">
        <v>880.0</v>
      </c>
      <c r="J442" s="55">
        <v>872.0</v>
      </c>
      <c r="K442" s="55">
        <v>863.0</v>
      </c>
      <c r="L442" s="55">
        <v>853.0</v>
      </c>
      <c r="M442" s="55">
        <v>842.0</v>
      </c>
      <c r="N442" s="55">
        <v>830.0</v>
      </c>
      <c r="O442" s="55">
        <v>817.0</v>
      </c>
      <c r="P442" s="55">
        <v>804.0</v>
      </c>
      <c r="Q442" s="55">
        <v>790.0</v>
      </c>
      <c r="R442" s="55">
        <v>775.0</v>
      </c>
      <c r="S442" s="55">
        <v>760.0</v>
      </c>
      <c r="T442" s="55">
        <v>745.0</v>
      </c>
      <c r="U442" s="55">
        <v>729.0</v>
      </c>
      <c r="V442" s="55">
        <v>713.0</v>
      </c>
      <c r="W442" s="55">
        <v>696.0</v>
      </c>
      <c r="X442" s="55">
        <v>680.0</v>
      </c>
      <c r="Y442" s="55">
        <v>664.0</v>
      </c>
      <c r="Z442" s="55">
        <v>648.0</v>
      </c>
      <c r="AA442" s="55">
        <v>633.0</v>
      </c>
      <c r="AB442" s="55">
        <v>618.0</v>
      </c>
      <c r="AC442" s="55">
        <v>603.0</v>
      </c>
      <c r="AD442" s="55">
        <v>590.0</v>
      </c>
      <c r="AE442" s="55">
        <v>578.0</v>
      </c>
      <c r="AF442" s="55">
        <v>567.0</v>
      </c>
      <c r="AG442" s="55">
        <v>558.0</v>
      </c>
      <c r="AH442" s="55">
        <v>549.0</v>
      </c>
      <c r="AI442" s="55">
        <v>543.0</v>
      </c>
      <c r="AJ442" s="55">
        <v>538.0</v>
      </c>
      <c r="AK442" s="55">
        <v>535.0</v>
      </c>
      <c r="AL442" s="55">
        <v>532.0</v>
      </c>
    </row>
    <row r="443" ht="14.25" customHeight="1">
      <c r="A443" s="47">
        <v>10.0</v>
      </c>
      <c r="B443" s="48">
        <v>30.0</v>
      </c>
      <c r="C443" s="55">
        <v>904.0</v>
      </c>
      <c r="D443" s="55">
        <v>904.0</v>
      </c>
      <c r="E443" s="55">
        <v>902.0</v>
      </c>
      <c r="F443" s="55">
        <v>899.0</v>
      </c>
      <c r="G443" s="55">
        <v>894.0</v>
      </c>
      <c r="H443" s="55">
        <v>888.0</v>
      </c>
      <c r="I443" s="55">
        <v>882.0</v>
      </c>
      <c r="J443" s="55">
        <v>873.0</v>
      </c>
      <c r="K443" s="55">
        <v>864.0</v>
      </c>
      <c r="L443" s="55">
        <v>854.0</v>
      </c>
      <c r="M443" s="55">
        <v>843.0</v>
      </c>
      <c r="N443" s="55">
        <v>831.0</v>
      </c>
      <c r="O443" s="55">
        <v>818.0</v>
      </c>
      <c r="P443" s="55">
        <v>804.0</v>
      </c>
      <c r="Q443" s="55">
        <v>790.0</v>
      </c>
      <c r="R443" s="55">
        <v>775.0</v>
      </c>
      <c r="S443" s="55">
        <v>759.0</v>
      </c>
      <c r="T443" s="55">
        <v>743.0</v>
      </c>
      <c r="U443" s="55">
        <v>727.0</v>
      </c>
      <c r="V443" s="55">
        <v>711.0</v>
      </c>
      <c r="W443" s="55">
        <v>694.0</v>
      </c>
      <c r="X443" s="55">
        <v>678.0</v>
      </c>
      <c r="Y443" s="55">
        <v>661.0</v>
      </c>
      <c r="Z443" s="55">
        <v>645.0</v>
      </c>
      <c r="AA443" s="55">
        <v>629.0</v>
      </c>
      <c r="AB443" s="55">
        <v>613.0</v>
      </c>
      <c r="AC443" s="55">
        <v>599.0</v>
      </c>
      <c r="AD443" s="55">
        <v>585.0</v>
      </c>
      <c r="AE443" s="55">
        <v>572.0</v>
      </c>
      <c r="AF443" s="55">
        <v>561.0</v>
      </c>
      <c r="AG443" s="55">
        <v>551.0</v>
      </c>
      <c r="AH443" s="55">
        <v>543.0</v>
      </c>
      <c r="AI443" s="55">
        <v>536.0</v>
      </c>
      <c r="AJ443" s="55">
        <v>531.0</v>
      </c>
      <c r="AK443" s="55">
        <v>527.0</v>
      </c>
      <c r="AL443" s="55">
        <v>525.0</v>
      </c>
    </row>
    <row r="444" ht="14.25" customHeight="1">
      <c r="A444" s="47">
        <v>10.0</v>
      </c>
      <c r="B444" s="48">
        <v>31.0</v>
      </c>
      <c r="C444" s="55">
        <v>907.0</v>
      </c>
      <c r="D444" s="55">
        <v>906.0</v>
      </c>
      <c r="E444" s="55">
        <v>904.0</v>
      </c>
      <c r="F444" s="55">
        <v>901.0</v>
      </c>
      <c r="G444" s="55">
        <v>896.0</v>
      </c>
      <c r="H444" s="55">
        <v>890.0</v>
      </c>
      <c r="I444" s="55">
        <v>883.0</v>
      </c>
      <c r="J444" s="55">
        <v>875.0</v>
      </c>
      <c r="K444" s="55">
        <v>866.0</v>
      </c>
      <c r="L444" s="55">
        <v>855.0</v>
      </c>
      <c r="M444" s="55">
        <v>844.0</v>
      </c>
      <c r="N444" s="55">
        <v>831.0</v>
      </c>
      <c r="O444" s="55">
        <v>818.0</v>
      </c>
      <c r="P444" s="55">
        <v>804.0</v>
      </c>
      <c r="Q444" s="55">
        <v>789.0</v>
      </c>
      <c r="R444" s="55">
        <v>774.0</v>
      </c>
      <c r="S444" s="55">
        <v>758.0</v>
      </c>
      <c r="T444" s="55">
        <v>742.0</v>
      </c>
      <c r="U444" s="55">
        <v>726.0</v>
      </c>
      <c r="V444" s="55">
        <v>709.0</v>
      </c>
      <c r="W444" s="55">
        <v>692.0</v>
      </c>
      <c r="X444" s="55">
        <v>675.0</v>
      </c>
      <c r="Y444" s="55">
        <v>658.0</v>
      </c>
      <c r="Z444" s="55">
        <v>641.0</v>
      </c>
      <c r="AA444" s="55">
        <v>625.0</v>
      </c>
      <c r="AB444" s="55">
        <v>609.0</v>
      </c>
      <c r="AC444" s="55">
        <v>594.0</v>
      </c>
      <c r="AD444" s="55">
        <v>580.0</v>
      </c>
      <c r="AE444" s="55">
        <v>567.0</v>
      </c>
      <c r="AF444" s="55">
        <v>555.0</v>
      </c>
      <c r="AG444" s="55">
        <v>545.0</v>
      </c>
      <c r="AH444" s="55">
        <v>536.0</v>
      </c>
      <c r="AI444" s="55">
        <v>529.0</v>
      </c>
      <c r="AJ444" s="55">
        <v>524.0</v>
      </c>
      <c r="AK444" s="55">
        <v>520.0</v>
      </c>
      <c r="AL444" s="55">
        <v>517.0</v>
      </c>
    </row>
    <row r="445" ht="14.25" customHeight="1">
      <c r="A445" s="47">
        <v>10.0</v>
      </c>
      <c r="B445" s="48">
        <v>32.0</v>
      </c>
      <c r="C445" s="55">
        <v>909.0</v>
      </c>
      <c r="D445" s="55">
        <v>908.0</v>
      </c>
      <c r="E445" s="55">
        <v>906.0</v>
      </c>
      <c r="F445" s="55">
        <v>903.0</v>
      </c>
      <c r="G445" s="55">
        <v>898.0</v>
      </c>
      <c r="H445" s="55">
        <v>892.0</v>
      </c>
      <c r="I445" s="55">
        <v>885.0</v>
      </c>
      <c r="J445" s="55">
        <v>876.0</v>
      </c>
      <c r="K445" s="55">
        <v>867.0</v>
      </c>
      <c r="L445" s="55">
        <v>856.0</v>
      </c>
      <c r="M445" s="55">
        <v>844.0</v>
      </c>
      <c r="N445" s="55">
        <v>832.0</v>
      </c>
      <c r="O445" s="55">
        <v>818.0</v>
      </c>
      <c r="P445" s="55">
        <v>804.0</v>
      </c>
      <c r="Q445" s="55">
        <v>789.0</v>
      </c>
      <c r="R445" s="55">
        <v>773.0</v>
      </c>
      <c r="S445" s="55">
        <v>757.0</v>
      </c>
      <c r="T445" s="55">
        <v>741.0</v>
      </c>
      <c r="U445" s="55">
        <v>724.0</v>
      </c>
      <c r="V445" s="55">
        <v>707.0</v>
      </c>
      <c r="W445" s="55">
        <v>689.0</v>
      </c>
      <c r="X445" s="55">
        <v>672.0</v>
      </c>
      <c r="Y445" s="55">
        <v>655.0</v>
      </c>
      <c r="Z445" s="55">
        <v>638.0</v>
      </c>
      <c r="AA445" s="55">
        <v>621.0</v>
      </c>
      <c r="AB445" s="55">
        <v>605.0</v>
      </c>
      <c r="AC445" s="55">
        <v>589.0</v>
      </c>
      <c r="AD445" s="55">
        <v>575.0</v>
      </c>
      <c r="AE445" s="55">
        <v>561.0</v>
      </c>
      <c r="AF445" s="55">
        <v>549.0</v>
      </c>
      <c r="AG445" s="55">
        <v>539.0</v>
      </c>
      <c r="AH445" s="55">
        <v>530.0</v>
      </c>
      <c r="AI445" s="55">
        <v>523.0</v>
      </c>
      <c r="AJ445" s="55">
        <v>517.0</v>
      </c>
      <c r="AK445" s="55">
        <v>513.0</v>
      </c>
      <c r="AL445" s="55">
        <v>510.0</v>
      </c>
    </row>
    <row r="446" ht="14.25" customHeight="1">
      <c r="A446" s="47">
        <v>10.0</v>
      </c>
      <c r="B446" s="48">
        <v>33.0</v>
      </c>
      <c r="C446" s="55">
        <v>911.0</v>
      </c>
      <c r="D446" s="55">
        <v>910.0</v>
      </c>
      <c r="E446" s="55">
        <v>908.0</v>
      </c>
      <c r="F446" s="55">
        <v>904.0</v>
      </c>
      <c r="G446" s="55">
        <v>900.0</v>
      </c>
      <c r="H446" s="55">
        <v>894.0</v>
      </c>
      <c r="I446" s="55">
        <v>886.0</v>
      </c>
      <c r="J446" s="55">
        <v>878.0</v>
      </c>
      <c r="K446" s="55">
        <v>868.0</v>
      </c>
      <c r="L446" s="55">
        <v>857.0</v>
      </c>
      <c r="M446" s="55">
        <v>845.0</v>
      </c>
      <c r="N446" s="55">
        <v>832.0</v>
      </c>
      <c r="O446" s="55">
        <v>818.0</v>
      </c>
      <c r="P446" s="55">
        <v>804.0</v>
      </c>
      <c r="Q446" s="55">
        <v>788.0</v>
      </c>
      <c r="R446" s="55">
        <v>772.0</v>
      </c>
      <c r="S446" s="55">
        <v>756.0</v>
      </c>
      <c r="T446" s="55">
        <v>739.0</v>
      </c>
      <c r="U446" s="55">
        <v>722.0</v>
      </c>
      <c r="V446" s="55">
        <v>705.0</v>
      </c>
      <c r="W446" s="55">
        <v>687.0</v>
      </c>
      <c r="X446" s="55">
        <v>669.0</v>
      </c>
      <c r="Y446" s="55">
        <v>652.0</v>
      </c>
      <c r="Z446" s="55">
        <v>634.0</v>
      </c>
      <c r="AA446" s="55">
        <v>617.0</v>
      </c>
      <c r="AB446" s="55">
        <v>601.0</v>
      </c>
      <c r="AC446" s="55">
        <v>585.0</v>
      </c>
      <c r="AD446" s="55">
        <v>570.0</v>
      </c>
      <c r="AE446" s="55">
        <v>556.0</v>
      </c>
      <c r="AF446" s="55">
        <v>544.0</v>
      </c>
      <c r="AG446" s="55">
        <v>533.0</v>
      </c>
      <c r="AH446" s="55">
        <v>524.0</v>
      </c>
      <c r="AI446" s="55">
        <v>516.0</v>
      </c>
      <c r="AJ446" s="55">
        <v>510.0</v>
      </c>
      <c r="AK446" s="55">
        <v>506.0</v>
      </c>
      <c r="AL446" s="55">
        <v>503.0</v>
      </c>
    </row>
    <row r="447" ht="14.25" customHeight="1">
      <c r="A447" s="47">
        <v>10.0</v>
      </c>
      <c r="B447" s="48">
        <v>34.0</v>
      </c>
      <c r="C447" s="55">
        <v>912.0</v>
      </c>
      <c r="D447" s="55">
        <v>912.0</v>
      </c>
      <c r="E447" s="55">
        <v>909.0</v>
      </c>
      <c r="F447" s="55">
        <v>906.0</v>
      </c>
      <c r="G447" s="55">
        <v>901.0</v>
      </c>
      <c r="H447" s="55">
        <v>895.0</v>
      </c>
      <c r="I447" s="55">
        <v>887.0</v>
      </c>
      <c r="J447" s="55">
        <v>879.0</v>
      </c>
      <c r="K447" s="55">
        <v>869.0</v>
      </c>
      <c r="L447" s="55">
        <v>858.0</v>
      </c>
      <c r="M447" s="55">
        <v>845.0</v>
      </c>
      <c r="N447" s="55">
        <v>832.0</v>
      </c>
      <c r="O447" s="55">
        <v>818.0</v>
      </c>
      <c r="P447" s="55">
        <v>803.0</v>
      </c>
      <c r="Q447" s="55">
        <v>788.0</v>
      </c>
      <c r="R447" s="55">
        <v>771.0</v>
      </c>
      <c r="S447" s="55">
        <v>755.0</v>
      </c>
      <c r="T447" s="55">
        <v>737.0</v>
      </c>
      <c r="U447" s="55">
        <v>720.0</v>
      </c>
      <c r="V447" s="55">
        <v>702.0</v>
      </c>
      <c r="W447" s="55">
        <v>684.0</v>
      </c>
      <c r="X447" s="55">
        <v>666.0</v>
      </c>
      <c r="Y447" s="55">
        <v>649.0</v>
      </c>
      <c r="Z447" s="55">
        <v>631.0</v>
      </c>
      <c r="AA447" s="55">
        <v>613.0</v>
      </c>
      <c r="AB447" s="55">
        <v>597.0</v>
      </c>
      <c r="AC447" s="55">
        <v>580.0</v>
      </c>
      <c r="AD447" s="55">
        <v>565.0</v>
      </c>
      <c r="AE447" s="55">
        <v>551.0</v>
      </c>
      <c r="AF447" s="55">
        <v>538.0</v>
      </c>
      <c r="AG447" s="55">
        <v>527.0</v>
      </c>
      <c r="AH447" s="55">
        <v>517.0</v>
      </c>
      <c r="AI447" s="55">
        <v>510.0</v>
      </c>
      <c r="AJ447" s="55">
        <v>504.0</v>
      </c>
      <c r="AK447" s="55">
        <v>499.0</v>
      </c>
      <c r="AL447" s="55">
        <v>497.0</v>
      </c>
    </row>
    <row r="448" ht="14.25" customHeight="1">
      <c r="A448" s="47">
        <v>10.0</v>
      </c>
      <c r="B448" s="48">
        <v>35.0</v>
      </c>
      <c r="C448" s="55">
        <v>914.0</v>
      </c>
      <c r="D448" s="55">
        <v>913.0</v>
      </c>
      <c r="E448" s="55">
        <v>911.0</v>
      </c>
      <c r="F448" s="55">
        <v>907.0</v>
      </c>
      <c r="G448" s="55">
        <v>902.0</v>
      </c>
      <c r="H448" s="55">
        <v>896.0</v>
      </c>
      <c r="I448" s="55">
        <v>888.0</v>
      </c>
      <c r="J448" s="55">
        <v>879.0</v>
      </c>
      <c r="K448" s="55">
        <v>869.0</v>
      </c>
      <c r="L448" s="55">
        <v>858.0</v>
      </c>
      <c r="M448" s="55">
        <v>846.0</v>
      </c>
      <c r="N448" s="55">
        <v>832.0</v>
      </c>
      <c r="O448" s="55">
        <v>818.0</v>
      </c>
      <c r="P448" s="55">
        <v>803.0</v>
      </c>
      <c r="Q448" s="55">
        <v>787.0</v>
      </c>
      <c r="R448" s="55">
        <v>770.0</v>
      </c>
      <c r="S448" s="55">
        <v>753.0</v>
      </c>
      <c r="T448" s="55">
        <v>736.0</v>
      </c>
      <c r="U448" s="55">
        <v>718.0</v>
      </c>
      <c r="V448" s="55">
        <v>700.0</v>
      </c>
      <c r="W448" s="55">
        <v>682.0</v>
      </c>
      <c r="X448" s="55">
        <v>663.0</v>
      </c>
      <c r="Y448" s="55">
        <v>645.0</v>
      </c>
      <c r="Z448" s="55">
        <v>627.0</v>
      </c>
      <c r="AA448" s="55">
        <v>610.0</v>
      </c>
      <c r="AB448" s="55">
        <v>592.0</v>
      </c>
      <c r="AC448" s="55">
        <v>576.0</v>
      </c>
      <c r="AD448" s="55">
        <v>560.0</v>
      </c>
      <c r="AE448" s="55">
        <v>545.0</v>
      </c>
      <c r="AF448" s="55">
        <v>532.0</v>
      </c>
      <c r="AG448" s="55">
        <v>521.0</v>
      </c>
      <c r="AH448" s="55">
        <v>511.0</v>
      </c>
      <c r="AI448" s="55">
        <v>503.0</v>
      </c>
      <c r="AJ448" s="55">
        <v>497.0</v>
      </c>
      <c r="AK448" s="55">
        <v>493.0</v>
      </c>
      <c r="AL448" s="55">
        <v>490.0</v>
      </c>
    </row>
    <row r="449" ht="14.25" customHeight="1">
      <c r="A449" s="47">
        <v>10.0</v>
      </c>
      <c r="B449" s="48">
        <v>36.0</v>
      </c>
      <c r="C449" s="55">
        <v>915.0</v>
      </c>
      <c r="D449" s="55">
        <v>914.0</v>
      </c>
      <c r="E449" s="55">
        <v>912.0</v>
      </c>
      <c r="F449" s="55">
        <v>908.0</v>
      </c>
      <c r="G449" s="55">
        <v>903.0</v>
      </c>
      <c r="H449" s="55">
        <v>897.0</v>
      </c>
      <c r="I449" s="55">
        <v>889.0</v>
      </c>
      <c r="J449" s="55">
        <v>880.0</v>
      </c>
      <c r="K449" s="55">
        <v>870.0</v>
      </c>
      <c r="L449" s="55">
        <v>858.0</v>
      </c>
      <c r="M449" s="55">
        <v>846.0</v>
      </c>
      <c r="N449" s="55">
        <v>832.0</v>
      </c>
      <c r="O449" s="55">
        <v>817.0</v>
      </c>
      <c r="P449" s="55">
        <v>802.0</v>
      </c>
      <c r="Q449" s="55">
        <v>786.0</v>
      </c>
      <c r="R449" s="55">
        <v>769.0</v>
      </c>
      <c r="S449" s="55">
        <v>752.0</v>
      </c>
      <c r="T449" s="55">
        <v>734.0</v>
      </c>
      <c r="U449" s="55">
        <v>716.0</v>
      </c>
      <c r="V449" s="55">
        <v>698.0</v>
      </c>
      <c r="W449" s="55">
        <v>679.0</v>
      </c>
      <c r="X449" s="55">
        <v>660.0</v>
      </c>
      <c r="Y449" s="55">
        <v>642.0</v>
      </c>
      <c r="Z449" s="55">
        <v>624.0</v>
      </c>
      <c r="AA449" s="55">
        <v>606.0</v>
      </c>
      <c r="AB449" s="55">
        <v>588.0</v>
      </c>
      <c r="AC449" s="55">
        <v>571.0</v>
      </c>
      <c r="AD449" s="55">
        <v>555.0</v>
      </c>
      <c r="AE449" s="55">
        <v>540.0</v>
      </c>
      <c r="AF449" s="55">
        <v>527.0</v>
      </c>
      <c r="AG449" s="55">
        <v>515.0</v>
      </c>
      <c r="AH449" s="55">
        <v>505.0</v>
      </c>
      <c r="AI449" s="55">
        <v>497.0</v>
      </c>
      <c r="AJ449" s="55">
        <v>490.0</v>
      </c>
      <c r="AK449" s="55">
        <v>486.0</v>
      </c>
      <c r="AL449" s="55">
        <v>483.0</v>
      </c>
    </row>
    <row r="450" ht="14.25" customHeight="1">
      <c r="A450" s="47">
        <v>10.0</v>
      </c>
      <c r="B450" s="48">
        <v>37.0</v>
      </c>
      <c r="C450" s="55">
        <v>916.0</v>
      </c>
      <c r="D450" s="55">
        <v>915.0</v>
      </c>
      <c r="E450" s="55">
        <v>913.0</v>
      </c>
      <c r="F450" s="55">
        <v>909.0</v>
      </c>
      <c r="G450" s="55">
        <v>904.0</v>
      </c>
      <c r="H450" s="55">
        <v>898.0</v>
      </c>
      <c r="I450" s="55">
        <v>890.0</v>
      </c>
      <c r="J450" s="55">
        <v>881.0</v>
      </c>
      <c r="K450" s="55">
        <v>870.0</v>
      </c>
      <c r="L450" s="55">
        <v>858.0</v>
      </c>
      <c r="M450" s="55">
        <v>845.0</v>
      </c>
      <c r="N450" s="55">
        <v>832.0</v>
      </c>
      <c r="O450" s="55">
        <v>817.0</v>
      </c>
      <c r="P450" s="55">
        <v>801.0</v>
      </c>
      <c r="Q450" s="55">
        <v>785.0</v>
      </c>
      <c r="R450" s="55">
        <v>768.0</v>
      </c>
      <c r="S450" s="55">
        <v>750.0</v>
      </c>
      <c r="T450" s="55">
        <v>732.0</v>
      </c>
      <c r="U450" s="55">
        <v>714.0</v>
      </c>
      <c r="V450" s="55">
        <v>695.0</v>
      </c>
      <c r="W450" s="55">
        <v>676.0</v>
      </c>
      <c r="X450" s="55">
        <v>657.0</v>
      </c>
      <c r="Y450" s="55">
        <v>638.0</v>
      </c>
      <c r="Z450" s="55">
        <v>620.0</v>
      </c>
      <c r="AA450" s="55">
        <v>602.0</v>
      </c>
      <c r="AB450" s="55">
        <v>584.0</v>
      </c>
      <c r="AC450" s="55">
        <v>567.0</v>
      </c>
      <c r="AD450" s="55">
        <v>550.0</v>
      </c>
      <c r="AE450" s="55">
        <v>535.0</v>
      </c>
      <c r="AF450" s="55">
        <v>521.0</v>
      </c>
      <c r="AG450" s="55">
        <v>509.0</v>
      </c>
      <c r="AH450" s="55">
        <v>499.0</v>
      </c>
      <c r="AI450" s="55">
        <v>490.0</v>
      </c>
      <c r="AJ450" s="55">
        <v>484.0</v>
      </c>
      <c r="AK450" s="55">
        <v>479.0</v>
      </c>
      <c r="AL450" s="55">
        <v>477.0</v>
      </c>
    </row>
    <row r="451" ht="14.25" customHeight="1">
      <c r="A451" s="47">
        <v>10.0</v>
      </c>
      <c r="B451" s="48">
        <v>38.0</v>
      </c>
      <c r="C451" s="55">
        <v>917.0</v>
      </c>
      <c r="D451" s="55">
        <v>916.0</v>
      </c>
      <c r="E451" s="55">
        <v>914.0</v>
      </c>
      <c r="F451" s="55">
        <v>910.0</v>
      </c>
      <c r="G451" s="55">
        <v>905.0</v>
      </c>
      <c r="H451" s="55">
        <v>898.0</v>
      </c>
      <c r="I451" s="55">
        <v>890.0</v>
      </c>
      <c r="J451" s="55">
        <v>881.0</v>
      </c>
      <c r="K451" s="55">
        <v>870.0</v>
      </c>
      <c r="L451" s="55">
        <v>858.0</v>
      </c>
      <c r="M451" s="55">
        <v>845.0</v>
      </c>
      <c r="N451" s="55">
        <v>831.0</v>
      </c>
      <c r="O451" s="55">
        <v>816.0</v>
      </c>
      <c r="P451" s="55">
        <v>800.0</v>
      </c>
      <c r="Q451" s="55">
        <v>784.0</v>
      </c>
      <c r="R451" s="55">
        <v>766.0</v>
      </c>
      <c r="S451" s="55">
        <v>748.0</v>
      </c>
      <c r="T451" s="55">
        <v>730.0</v>
      </c>
      <c r="U451" s="55">
        <v>711.0</v>
      </c>
      <c r="V451" s="55">
        <v>692.0</v>
      </c>
      <c r="W451" s="55">
        <v>673.0</v>
      </c>
      <c r="X451" s="55">
        <v>654.0</v>
      </c>
      <c r="Y451" s="55">
        <v>635.0</v>
      </c>
      <c r="Z451" s="55">
        <v>616.0</v>
      </c>
      <c r="AA451" s="55">
        <v>598.0</v>
      </c>
      <c r="AB451" s="55">
        <v>580.0</v>
      </c>
      <c r="AC451" s="55">
        <v>562.0</v>
      </c>
      <c r="AD451" s="55">
        <v>546.0</v>
      </c>
      <c r="AE451" s="55">
        <v>530.0</v>
      </c>
      <c r="AF451" s="55">
        <v>515.0</v>
      </c>
      <c r="AG451" s="55">
        <v>503.0</v>
      </c>
      <c r="AH451" s="55">
        <v>493.0</v>
      </c>
      <c r="AI451" s="55">
        <v>484.0</v>
      </c>
      <c r="AJ451" s="55">
        <v>477.0</v>
      </c>
      <c r="AK451" s="55">
        <v>473.0</v>
      </c>
      <c r="AL451" s="55">
        <v>470.0</v>
      </c>
    </row>
    <row r="452" ht="14.25" customHeight="1">
      <c r="A452" s="47">
        <v>10.0</v>
      </c>
      <c r="B452" s="48">
        <v>39.0</v>
      </c>
      <c r="C452" s="55">
        <v>917.0</v>
      </c>
      <c r="D452" s="55">
        <v>917.0</v>
      </c>
      <c r="E452" s="55">
        <v>914.0</v>
      </c>
      <c r="F452" s="55">
        <v>911.0</v>
      </c>
      <c r="G452" s="55">
        <v>905.0</v>
      </c>
      <c r="H452" s="55">
        <v>899.0</v>
      </c>
      <c r="I452" s="55">
        <v>890.0</v>
      </c>
      <c r="J452" s="55">
        <v>881.0</v>
      </c>
      <c r="K452" s="55">
        <v>870.0</v>
      </c>
      <c r="L452" s="55">
        <v>858.0</v>
      </c>
      <c r="M452" s="55">
        <v>845.0</v>
      </c>
      <c r="N452" s="55">
        <v>830.0</v>
      </c>
      <c r="O452" s="55">
        <v>815.0</v>
      </c>
      <c r="P452" s="55">
        <v>799.0</v>
      </c>
      <c r="Q452" s="55">
        <v>782.0</v>
      </c>
      <c r="R452" s="55">
        <v>765.0</v>
      </c>
      <c r="S452" s="55">
        <v>746.0</v>
      </c>
      <c r="T452" s="55">
        <v>728.0</v>
      </c>
      <c r="U452" s="55">
        <v>709.0</v>
      </c>
      <c r="V452" s="55">
        <v>690.0</v>
      </c>
      <c r="W452" s="55">
        <v>670.0</v>
      </c>
      <c r="X452" s="55">
        <v>651.0</v>
      </c>
      <c r="Y452" s="55">
        <v>632.0</v>
      </c>
      <c r="Z452" s="55">
        <v>613.0</v>
      </c>
      <c r="AA452" s="55">
        <v>594.0</v>
      </c>
      <c r="AB452" s="55">
        <v>576.0</v>
      </c>
      <c r="AC452" s="55">
        <v>558.0</v>
      </c>
      <c r="AD452" s="55">
        <v>541.0</v>
      </c>
      <c r="AE452" s="55">
        <v>525.0</v>
      </c>
      <c r="AF452" s="55">
        <v>510.0</v>
      </c>
      <c r="AG452" s="55">
        <v>497.0</v>
      </c>
      <c r="AH452" s="55">
        <v>487.0</v>
      </c>
      <c r="AI452" s="55">
        <v>478.0</v>
      </c>
      <c r="AJ452" s="55">
        <v>470.0</v>
      </c>
      <c r="AK452" s="55">
        <v>466.0</v>
      </c>
      <c r="AL452" s="55">
        <v>463.0</v>
      </c>
    </row>
    <row r="453" ht="14.25" customHeight="1">
      <c r="A453" s="47">
        <v>10.0</v>
      </c>
      <c r="B453" s="48">
        <v>40.0</v>
      </c>
      <c r="C453" s="55">
        <v>918.0</v>
      </c>
      <c r="D453" s="55">
        <v>917.0</v>
      </c>
      <c r="E453" s="55">
        <v>915.0</v>
      </c>
      <c r="F453" s="55">
        <v>911.0</v>
      </c>
      <c r="G453" s="55">
        <v>906.0</v>
      </c>
      <c r="H453" s="55">
        <v>899.0</v>
      </c>
      <c r="I453" s="55">
        <v>890.0</v>
      </c>
      <c r="J453" s="55">
        <v>881.0</v>
      </c>
      <c r="K453" s="55">
        <v>870.0</v>
      </c>
      <c r="L453" s="55">
        <v>858.0</v>
      </c>
      <c r="M453" s="55">
        <v>844.0</v>
      </c>
      <c r="N453" s="55">
        <v>830.0</v>
      </c>
      <c r="O453" s="55">
        <v>814.0</v>
      </c>
      <c r="P453" s="55">
        <v>798.0</v>
      </c>
      <c r="Q453" s="55">
        <v>781.0</v>
      </c>
      <c r="R453" s="55">
        <v>763.0</v>
      </c>
      <c r="S453" s="55">
        <v>745.0</v>
      </c>
      <c r="T453" s="55">
        <v>726.0</v>
      </c>
      <c r="U453" s="55">
        <v>707.0</v>
      </c>
      <c r="V453" s="55">
        <v>687.0</v>
      </c>
      <c r="W453" s="55">
        <v>667.0</v>
      </c>
      <c r="X453" s="55">
        <v>648.0</v>
      </c>
      <c r="Y453" s="55">
        <v>628.0</v>
      </c>
      <c r="Z453" s="55">
        <v>609.0</v>
      </c>
      <c r="AA453" s="55">
        <v>590.0</v>
      </c>
      <c r="AB453" s="55">
        <v>571.0</v>
      </c>
      <c r="AC453" s="55">
        <v>553.0</v>
      </c>
      <c r="AD453" s="55">
        <v>536.0</v>
      </c>
      <c r="AE453" s="55">
        <v>520.0</v>
      </c>
      <c r="AF453" s="55">
        <v>505.0</v>
      </c>
      <c r="AG453" s="55">
        <v>491.0</v>
      </c>
      <c r="AH453" s="55">
        <v>480.0</v>
      </c>
      <c r="AI453" s="55">
        <v>471.0</v>
      </c>
      <c r="AJ453" s="55">
        <v>464.0</v>
      </c>
      <c r="AK453" s="55">
        <v>459.0</v>
      </c>
      <c r="AL453" s="55">
        <v>457.0</v>
      </c>
    </row>
    <row r="454" ht="14.25" customHeight="1">
      <c r="A454" s="47">
        <v>11.0</v>
      </c>
      <c r="B454" s="48">
        <v>0.0</v>
      </c>
      <c r="C454" s="55">
        <v>750.0</v>
      </c>
      <c r="D454" s="55">
        <v>750.0</v>
      </c>
      <c r="E454" s="55">
        <v>750.0</v>
      </c>
      <c r="F454" s="55">
        <v>750.0</v>
      </c>
      <c r="G454" s="55">
        <v>750.0</v>
      </c>
      <c r="H454" s="55">
        <v>750.0</v>
      </c>
      <c r="I454" s="55">
        <v>750.0</v>
      </c>
      <c r="J454" s="55">
        <v>750.0</v>
      </c>
      <c r="K454" s="55">
        <v>750.0</v>
      </c>
      <c r="L454" s="55">
        <v>750.0</v>
      </c>
      <c r="M454" s="55">
        <v>750.0</v>
      </c>
      <c r="N454" s="55">
        <v>750.0</v>
      </c>
      <c r="O454" s="55">
        <v>750.0</v>
      </c>
      <c r="P454" s="55">
        <v>750.0</v>
      </c>
      <c r="Q454" s="55">
        <v>750.0</v>
      </c>
      <c r="R454" s="55">
        <v>750.0</v>
      </c>
      <c r="S454" s="55">
        <v>750.0</v>
      </c>
      <c r="T454" s="55">
        <v>750.0</v>
      </c>
      <c r="U454" s="55">
        <v>750.0</v>
      </c>
      <c r="V454" s="55">
        <v>750.0</v>
      </c>
      <c r="W454" s="55">
        <v>750.0</v>
      </c>
      <c r="X454" s="55">
        <v>750.0</v>
      </c>
      <c r="Y454" s="55">
        <v>750.0</v>
      </c>
      <c r="Z454" s="55">
        <v>750.0</v>
      </c>
      <c r="AA454" s="55">
        <v>750.0</v>
      </c>
      <c r="AB454" s="55">
        <v>750.0</v>
      </c>
      <c r="AC454" s="55">
        <v>750.0</v>
      </c>
      <c r="AD454" s="55">
        <v>750.0</v>
      </c>
      <c r="AE454" s="55">
        <v>750.0</v>
      </c>
      <c r="AF454" s="55">
        <v>750.0</v>
      </c>
      <c r="AG454" s="55">
        <v>750.0</v>
      </c>
      <c r="AH454" s="55">
        <v>750.0</v>
      </c>
      <c r="AI454" s="55">
        <v>750.0</v>
      </c>
      <c r="AJ454" s="55">
        <v>750.0</v>
      </c>
      <c r="AK454" s="55">
        <v>750.0</v>
      </c>
      <c r="AL454" s="55">
        <v>750.0</v>
      </c>
    </row>
    <row r="455" ht="14.25" customHeight="1">
      <c r="A455" s="47">
        <v>11.0</v>
      </c>
      <c r="B455" s="48">
        <v>1.0</v>
      </c>
      <c r="C455" s="55">
        <v>756.0</v>
      </c>
      <c r="D455" s="55">
        <v>756.0</v>
      </c>
      <c r="E455" s="55">
        <v>756.0</v>
      </c>
      <c r="F455" s="55">
        <v>756.0</v>
      </c>
      <c r="G455" s="55">
        <v>756.0</v>
      </c>
      <c r="H455" s="55">
        <v>755.0</v>
      </c>
      <c r="I455" s="55">
        <v>755.0</v>
      </c>
      <c r="J455" s="55">
        <v>755.0</v>
      </c>
      <c r="K455" s="55">
        <v>754.0</v>
      </c>
      <c r="L455" s="55">
        <v>754.0</v>
      </c>
      <c r="M455" s="55">
        <v>754.0</v>
      </c>
      <c r="N455" s="55">
        <v>753.0</v>
      </c>
      <c r="O455" s="55">
        <v>753.0</v>
      </c>
      <c r="P455" s="55">
        <v>752.0</v>
      </c>
      <c r="Q455" s="55">
        <v>752.0</v>
      </c>
      <c r="R455" s="55">
        <v>751.0</v>
      </c>
      <c r="S455" s="55">
        <v>750.0</v>
      </c>
      <c r="T455" s="55">
        <v>750.0</v>
      </c>
      <c r="U455" s="55">
        <v>749.0</v>
      </c>
      <c r="V455" s="55">
        <v>749.0</v>
      </c>
      <c r="W455" s="55">
        <v>748.0</v>
      </c>
      <c r="X455" s="55">
        <v>747.0</v>
      </c>
      <c r="Y455" s="55">
        <v>747.0</v>
      </c>
      <c r="Z455" s="55">
        <v>746.0</v>
      </c>
      <c r="AA455" s="55">
        <v>746.0</v>
      </c>
      <c r="AB455" s="55">
        <v>745.0</v>
      </c>
      <c r="AC455" s="55">
        <v>745.0</v>
      </c>
      <c r="AD455" s="55">
        <v>744.0</v>
      </c>
      <c r="AE455" s="55">
        <v>744.0</v>
      </c>
      <c r="AF455" s="55">
        <v>743.0</v>
      </c>
      <c r="AG455" s="55">
        <v>743.0</v>
      </c>
      <c r="AH455" s="55">
        <v>743.0</v>
      </c>
      <c r="AI455" s="55">
        <v>743.0</v>
      </c>
      <c r="AJ455" s="55">
        <v>742.0</v>
      </c>
      <c r="AK455" s="55">
        <v>742.0</v>
      </c>
      <c r="AL455" s="55">
        <v>742.0</v>
      </c>
    </row>
    <row r="456" ht="14.25" customHeight="1">
      <c r="A456" s="47">
        <v>11.0</v>
      </c>
      <c r="B456" s="48">
        <v>2.0</v>
      </c>
      <c r="C456" s="55">
        <v>763.0</v>
      </c>
      <c r="D456" s="55">
        <v>763.0</v>
      </c>
      <c r="E456" s="55">
        <v>763.0</v>
      </c>
      <c r="F456" s="55">
        <v>762.0</v>
      </c>
      <c r="G456" s="55">
        <v>762.0</v>
      </c>
      <c r="H456" s="55">
        <v>762.0</v>
      </c>
      <c r="I456" s="55">
        <v>761.0</v>
      </c>
      <c r="J456" s="55">
        <v>760.0</v>
      </c>
      <c r="K456" s="55">
        <v>760.0</v>
      </c>
      <c r="L456" s="55">
        <v>759.0</v>
      </c>
      <c r="M456" s="55">
        <v>758.0</v>
      </c>
      <c r="N456" s="55">
        <v>757.0</v>
      </c>
      <c r="O456" s="55">
        <v>756.0</v>
      </c>
      <c r="P456" s="55">
        <v>755.0</v>
      </c>
      <c r="Q456" s="55">
        <v>754.0</v>
      </c>
      <c r="R456" s="55">
        <v>753.0</v>
      </c>
      <c r="S456" s="55">
        <v>751.0</v>
      </c>
      <c r="T456" s="55">
        <v>750.0</v>
      </c>
      <c r="U456" s="55">
        <v>749.0</v>
      </c>
      <c r="V456" s="55">
        <v>748.0</v>
      </c>
      <c r="W456" s="55">
        <v>747.0</v>
      </c>
      <c r="X456" s="55">
        <v>745.0</v>
      </c>
      <c r="Y456" s="55">
        <v>744.0</v>
      </c>
      <c r="Z456" s="55">
        <v>743.0</v>
      </c>
      <c r="AA456" s="55">
        <v>742.0</v>
      </c>
      <c r="AB456" s="55">
        <v>741.0</v>
      </c>
      <c r="AC456" s="55">
        <v>740.0</v>
      </c>
      <c r="AD456" s="55">
        <v>739.0</v>
      </c>
      <c r="AE456" s="55">
        <v>738.0</v>
      </c>
      <c r="AF456" s="55">
        <v>738.0</v>
      </c>
      <c r="AG456" s="55">
        <v>737.0</v>
      </c>
      <c r="AH456" s="55">
        <v>736.0</v>
      </c>
      <c r="AI456" s="55">
        <v>736.0</v>
      </c>
      <c r="AJ456" s="55">
        <v>736.0</v>
      </c>
      <c r="AK456" s="55">
        <v>735.0</v>
      </c>
      <c r="AL456" s="55">
        <v>735.0</v>
      </c>
    </row>
    <row r="457" ht="14.25" customHeight="1">
      <c r="A457" s="47">
        <v>11.0</v>
      </c>
      <c r="B457" s="48">
        <v>3.0</v>
      </c>
      <c r="C457" s="55">
        <v>769.0</v>
      </c>
      <c r="D457" s="55">
        <v>769.0</v>
      </c>
      <c r="E457" s="55">
        <v>769.0</v>
      </c>
      <c r="F457" s="55">
        <v>769.0</v>
      </c>
      <c r="G457" s="55">
        <v>768.0</v>
      </c>
      <c r="H457" s="55">
        <v>767.0</v>
      </c>
      <c r="I457" s="55">
        <v>767.0</v>
      </c>
      <c r="J457" s="55">
        <v>766.0</v>
      </c>
      <c r="K457" s="55">
        <v>765.0</v>
      </c>
      <c r="L457" s="55">
        <v>763.0</v>
      </c>
      <c r="M457" s="55">
        <v>762.0</v>
      </c>
      <c r="N457" s="55">
        <v>761.0</v>
      </c>
      <c r="O457" s="55">
        <v>759.0</v>
      </c>
      <c r="P457" s="55">
        <v>757.0</v>
      </c>
      <c r="Q457" s="55">
        <v>756.0</v>
      </c>
      <c r="R457" s="55">
        <v>754.0</v>
      </c>
      <c r="S457" s="55">
        <v>752.0</v>
      </c>
      <c r="T457" s="55">
        <v>751.0</v>
      </c>
      <c r="U457" s="55">
        <v>749.0</v>
      </c>
      <c r="V457" s="55">
        <v>747.0</v>
      </c>
      <c r="W457" s="55">
        <v>745.0</v>
      </c>
      <c r="X457" s="55">
        <v>743.0</v>
      </c>
      <c r="Y457" s="55">
        <v>742.0</v>
      </c>
      <c r="Z457" s="55">
        <v>740.0</v>
      </c>
      <c r="AA457" s="55">
        <v>738.0</v>
      </c>
      <c r="AB457" s="55">
        <v>737.0</v>
      </c>
      <c r="AC457" s="55">
        <v>735.0</v>
      </c>
      <c r="AD457" s="55">
        <v>734.0</v>
      </c>
      <c r="AE457" s="55">
        <v>733.0</v>
      </c>
      <c r="AF457" s="55">
        <v>732.0</v>
      </c>
      <c r="AG457" s="55">
        <v>731.0</v>
      </c>
      <c r="AH457" s="55">
        <v>730.0</v>
      </c>
      <c r="AI457" s="55">
        <v>729.0</v>
      </c>
      <c r="AJ457" s="55">
        <v>729.0</v>
      </c>
      <c r="AK457" s="55">
        <v>728.0</v>
      </c>
      <c r="AL457" s="55">
        <v>728.0</v>
      </c>
    </row>
    <row r="458" ht="14.25" customHeight="1">
      <c r="A458" s="47">
        <v>11.0</v>
      </c>
      <c r="B458" s="48">
        <v>4.0</v>
      </c>
      <c r="C458" s="55">
        <v>776.0</v>
      </c>
      <c r="D458" s="55">
        <v>776.0</v>
      </c>
      <c r="E458" s="55">
        <v>775.0</v>
      </c>
      <c r="F458" s="55">
        <v>775.0</v>
      </c>
      <c r="G458" s="55">
        <v>774.0</v>
      </c>
      <c r="H458" s="55">
        <v>773.0</v>
      </c>
      <c r="I458" s="55">
        <v>772.0</v>
      </c>
      <c r="J458" s="55">
        <v>771.0</v>
      </c>
      <c r="K458" s="55">
        <v>769.0</v>
      </c>
      <c r="L458" s="55">
        <v>768.0</v>
      </c>
      <c r="M458" s="55">
        <v>766.0</v>
      </c>
      <c r="N458" s="55">
        <v>764.0</v>
      </c>
      <c r="O458" s="55">
        <v>762.0</v>
      </c>
      <c r="P458" s="55">
        <v>760.0</v>
      </c>
      <c r="Q458" s="55">
        <v>758.0</v>
      </c>
      <c r="R458" s="55">
        <v>756.0</v>
      </c>
      <c r="S458" s="55">
        <v>753.0</v>
      </c>
      <c r="T458" s="55">
        <v>751.0</v>
      </c>
      <c r="U458" s="55">
        <v>748.0</v>
      </c>
      <c r="V458" s="55">
        <v>746.0</v>
      </c>
      <c r="W458" s="55">
        <v>744.0</v>
      </c>
      <c r="X458" s="55">
        <v>741.0</v>
      </c>
      <c r="Y458" s="55">
        <v>739.0</v>
      </c>
      <c r="Z458" s="55">
        <v>737.0</v>
      </c>
      <c r="AA458" s="55">
        <v>735.0</v>
      </c>
      <c r="AB458" s="55">
        <v>732.0</v>
      </c>
      <c r="AC458" s="55">
        <v>731.0</v>
      </c>
      <c r="AD458" s="55">
        <v>729.0</v>
      </c>
      <c r="AE458" s="55">
        <v>727.0</v>
      </c>
      <c r="AF458" s="55">
        <v>726.0</v>
      </c>
      <c r="AG458" s="55">
        <v>724.0</v>
      </c>
      <c r="AH458" s="55">
        <v>723.0</v>
      </c>
      <c r="AI458" s="55">
        <v>722.0</v>
      </c>
      <c r="AJ458" s="55">
        <v>721.0</v>
      </c>
      <c r="AK458" s="55">
        <v>721.0</v>
      </c>
      <c r="AL458" s="55">
        <v>721.0</v>
      </c>
    </row>
    <row r="459" ht="14.25" customHeight="1">
      <c r="A459" s="47">
        <v>11.0</v>
      </c>
      <c r="B459" s="48">
        <v>5.0</v>
      </c>
      <c r="C459" s="55">
        <v>782.0</v>
      </c>
      <c r="D459" s="55">
        <v>782.0</v>
      </c>
      <c r="E459" s="55">
        <v>782.0</v>
      </c>
      <c r="F459" s="55">
        <v>781.0</v>
      </c>
      <c r="G459" s="55">
        <v>780.0</v>
      </c>
      <c r="H459" s="55">
        <v>779.0</v>
      </c>
      <c r="I459" s="55">
        <v>778.0</v>
      </c>
      <c r="J459" s="55">
        <v>776.0</v>
      </c>
      <c r="K459" s="55">
        <v>774.0</v>
      </c>
      <c r="L459" s="55">
        <v>772.0</v>
      </c>
      <c r="M459" s="55">
        <v>770.0</v>
      </c>
      <c r="N459" s="55">
        <v>768.0</v>
      </c>
      <c r="O459" s="55">
        <v>765.0</v>
      </c>
      <c r="P459" s="55">
        <v>763.0</v>
      </c>
      <c r="Q459" s="55">
        <v>760.0</v>
      </c>
      <c r="R459" s="55">
        <v>757.0</v>
      </c>
      <c r="S459" s="55">
        <v>754.0</v>
      </c>
      <c r="T459" s="55">
        <v>751.0</v>
      </c>
      <c r="U459" s="55">
        <v>748.0</v>
      </c>
      <c r="V459" s="55">
        <v>745.0</v>
      </c>
      <c r="W459" s="55">
        <v>742.0</v>
      </c>
      <c r="X459" s="55">
        <v>739.0</v>
      </c>
      <c r="Y459" s="55">
        <v>736.0</v>
      </c>
      <c r="Z459" s="55">
        <v>733.0</v>
      </c>
      <c r="AA459" s="55">
        <v>731.0</v>
      </c>
      <c r="AB459" s="55">
        <v>728.0</v>
      </c>
      <c r="AC459" s="55">
        <v>726.0</v>
      </c>
      <c r="AD459" s="55">
        <v>723.0</v>
      </c>
      <c r="AE459" s="55">
        <v>721.0</v>
      </c>
      <c r="AF459" s="55">
        <v>719.0</v>
      </c>
      <c r="AG459" s="55">
        <v>718.0</v>
      </c>
      <c r="AH459" s="55">
        <v>716.0</v>
      </c>
      <c r="AI459" s="55">
        <v>715.0</v>
      </c>
      <c r="AJ459" s="55">
        <v>714.0</v>
      </c>
      <c r="AK459" s="55">
        <v>714.0</v>
      </c>
      <c r="AL459" s="55">
        <v>713.0</v>
      </c>
    </row>
    <row r="460" ht="14.25" customHeight="1">
      <c r="A460" s="47">
        <v>11.0</v>
      </c>
      <c r="B460" s="48">
        <v>6.0</v>
      </c>
      <c r="C460" s="55">
        <v>788.0</v>
      </c>
      <c r="D460" s="55">
        <v>788.0</v>
      </c>
      <c r="E460" s="55">
        <v>788.0</v>
      </c>
      <c r="F460" s="55">
        <v>787.0</v>
      </c>
      <c r="G460" s="55">
        <v>786.0</v>
      </c>
      <c r="H460" s="55">
        <v>785.0</v>
      </c>
      <c r="I460" s="55">
        <v>783.0</v>
      </c>
      <c r="J460" s="55">
        <v>781.0</v>
      </c>
      <c r="K460" s="55">
        <v>779.0</v>
      </c>
      <c r="L460" s="55">
        <v>777.0</v>
      </c>
      <c r="M460" s="55">
        <v>774.0</v>
      </c>
      <c r="N460" s="55">
        <v>771.0</v>
      </c>
      <c r="O460" s="55">
        <v>768.0</v>
      </c>
      <c r="P460" s="55">
        <v>765.0</v>
      </c>
      <c r="Q460" s="55">
        <v>762.0</v>
      </c>
      <c r="R460" s="55">
        <v>758.0</v>
      </c>
      <c r="S460" s="55">
        <v>755.0</v>
      </c>
      <c r="T460" s="55">
        <v>751.0</v>
      </c>
      <c r="U460" s="55">
        <v>748.0</v>
      </c>
      <c r="V460" s="55">
        <v>744.0</v>
      </c>
      <c r="W460" s="55">
        <v>740.0</v>
      </c>
      <c r="X460" s="55">
        <v>737.0</v>
      </c>
      <c r="Y460" s="55">
        <v>733.0</v>
      </c>
      <c r="Z460" s="55">
        <v>730.0</v>
      </c>
      <c r="AA460" s="55">
        <v>727.0</v>
      </c>
      <c r="AB460" s="55">
        <v>724.0</v>
      </c>
      <c r="AC460" s="55">
        <v>721.0</v>
      </c>
      <c r="AD460" s="55">
        <v>718.0</v>
      </c>
      <c r="AE460" s="55">
        <v>716.0</v>
      </c>
      <c r="AF460" s="55">
        <v>713.0</v>
      </c>
      <c r="AG460" s="55">
        <v>711.0</v>
      </c>
      <c r="AH460" s="55">
        <v>710.0</v>
      </c>
      <c r="AI460" s="55">
        <v>708.0</v>
      </c>
      <c r="AJ460" s="55">
        <v>707.0</v>
      </c>
      <c r="AK460" s="55">
        <v>706.0</v>
      </c>
      <c r="AL460" s="55">
        <v>706.0</v>
      </c>
    </row>
    <row r="461" ht="14.25" customHeight="1">
      <c r="A461" s="47">
        <v>11.0</v>
      </c>
      <c r="B461" s="48">
        <v>7.0</v>
      </c>
      <c r="C461" s="55">
        <v>794.0</v>
      </c>
      <c r="D461" s="55">
        <v>794.0</v>
      </c>
      <c r="E461" s="55">
        <v>794.0</v>
      </c>
      <c r="F461" s="55">
        <v>793.0</v>
      </c>
      <c r="G461" s="55">
        <v>791.0</v>
      </c>
      <c r="H461" s="55">
        <v>790.0</v>
      </c>
      <c r="I461" s="55">
        <v>788.0</v>
      </c>
      <c r="J461" s="55">
        <v>786.0</v>
      </c>
      <c r="K461" s="55">
        <v>783.0</v>
      </c>
      <c r="L461" s="55">
        <v>781.0</v>
      </c>
      <c r="M461" s="55">
        <v>778.0</v>
      </c>
      <c r="N461" s="55">
        <v>774.0</v>
      </c>
      <c r="O461" s="55">
        <v>771.0</v>
      </c>
      <c r="P461" s="55">
        <v>767.0</v>
      </c>
      <c r="Q461" s="55">
        <v>763.0</v>
      </c>
      <c r="R461" s="55">
        <v>759.0</v>
      </c>
      <c r="S461" s="55">
        <v>755.0</v>
      </c>
      <c r="T461" s="55">
        <v>751.0</v>
      </c>
      <c r="U461" s="55">
        <v>747.0</v>
      </c>
      <c r="V461" s="55">
        <v>743.0</v>
      </c>
      <c r="W461" s="55">
        <v>739.0</v>
      </c>
      <c r="X461" s="55">
        <v>735.0</v>
      </c>
      <c r="Y461" s="55">
        <v>731.0</v>
      </c>
      <c r="Z461" s="55">
        <v>727.0</v>
      </c>
      <c r="AA461" s="55">
        <v>723.0</v>
      </c>
      <c r="AB461" s="55">
        <v>719.0</v>
      </c>
      <c r="AC461" s="55">
        <v>716.0</v>
      </c>
      <c r="AD461" s="55">
        <v>713.0</v>
      </c>
      <c r="AE461" s="55">
        <v>710.0</v>
      </c>
      <c r="AF461" s="55">
        <v>707.0</v>
      </c>
      <c r="AG461" s="55">
        <v>705.0</v>
      </c>
      <c r="AH461" s="55">
        <v>703.0</v>
      </c>
      <c r="AI461" s="55">
        <v>701.0</v>
      </c>
      <c r="AJ461" s="55">
        <v>700.0</v>
      </c>
      <c r="AK461" s="55">
        <v>699.0</v>
      </c>
      <c r="AL461" s="55">
        <v>698.0</v>
      </c>
    </row>
    <row r="462" ht="14.25" customHeight="1">
      <c r="A462" s="47">
        <v>11.0</v>
      </c>
      <c r="B462" s="48">
        <v>8.0</v>
      </c>
      <c r="C462" s="55">
        <v>800.0</v>
      </c>
      <c r="D462" s="55">
        <v>800.0</v>
      </c>
      <c r="E462" s="55">
        <v>799.0</v>
      </c>
      <c r="F462" s="55">
        <v>798.0</v>
      </c>
      <c r="G462" s="55">
        <v>797.0</v>
      </c>
      <c r="H462" s="55">
        <v>795.0</v>
      </c>
      <c r="I462" s="55">
        <v>793.0</v>
      </c>
      <c r="J462" s="55">
        <v>791.0</v>
      </c>
      <c r="K462" s="55">
        <v>788.0</v>
      </c>
      <c r="L462" s="55">
        <v>785.0</v>
      </c>
      <c r="M462" s="55">
        <v>781.0</v>
      </c>
      <c r="N462" s="55">
        <v>778.0</v>
      </c>
      <c r="O462" s="55">
        <v>774.0</v>
      </c>
      <c r="P462" s="55">
        <v>769.0</v>
      </c>
      <c r="Q462" s="55">
        <v>765.0</v>
      </c>
      <c r="R462" s="55">
        <v>761.0</v>
      </c>
      <c r="S462" s="55">
        <v>756.0</v>
      </c>
      <c r="T462" s="55">
        <v>751.0</v>
      </c>
      <c r="U462" s="55">
        <v>747.0</v>
      </c>
      <c r="V462" s="55">
        <v>742.0</v>
      </c>
      <c r="W462" s="55">
        <v>737.0</v>
      </c>
      <c r="X462" s="55">
        <v>732.0</v>
      </c>
      <c r="Y462" s="55">
        <v>728.0</v>
      </c>
      <c r="Z462" s="55">
        <v>723.0</v>
      </c>
      <c r="AA462" s="55">
        <v>719.0</v>
      </c>
      <c r="AB462" s="55">
        <v>715.0</v>
      </c>
      <c r="AC462" s="55">
        <v>711.0</v>
      </c>
      <c r="AD462" s="55">
        <v>707.0</v>
      </c>
      <c r="AE462" s="55">
        <v>704.0</v>
      </c>
      <c r="AF462" s="55">
        <v>701.0</v>
      </c>
      <c r="AG462" s="55">
        <v>698.0</v>
      </c>
      <c r="AH462" s="55">
        <v>696.0</v>
      </c>
      <c r="AI462" s="55">
        <v>694.0</v>
      </c>
      <c r="AJ462" s="55">
        <v>693.0</v>
      </c>
      <c r="AK462" s="55">
        <v>691.0</v>
      </c>
      <c r="AL462" s="55">
        <v>691.0</v>
      </c>
    </row>
    <row r="463" ht="14.25" customHeight="1">
      <c r="A463" s="47">
        <v>11.0</v>
      </c>
      <c r="B463" s="48">
        <v>9.0</v>
      </c>
      <c r="C463" s="55">
        <v>806.0</v>
      </c>
      <c r="D463" s="55">
        <v>806.0</v>
      </c>
      <c r="E463" s="55">
        <v>805.0</v>
      </c>
      <c r="F463" s="55">
        <v>804.0</v>
      </c>
      <c r="G463" s="55">
        <v>802.0</v>
      </c>
      <c r="H463" s="55">
        <v>800.0</v>
      </c>
      <c r="I463" s="55">
        <v>798.0</v>
      </c>
      <c r="J463" s="55">
        <v>795.0</v>
      </c>
      <c r="K463" s="55">
        <v>792.0</v>
      </c>
      <c r="L463" s="55">
        <v>789.0</v>
      </c>
      <c r="M463" s="55">
        <v>785.0</v>
      </c>
      <c r="N463" s="55">
        <v>781.0</v>
      </c>
      <c r="O463" s="55">
        <v>776.0</v>
      </c>
      <c r="P463" s="55">
        <v>772.0</v>
      </c>
      <c r="Q463" s="55">
        <v>767.0</v>
      </c>
      <c r="R463" s="55">
        <v>762.0</v>
      </c>
      <c r="S463" s="55">
        <v>756.0</v>
      </c>
      <c r="T463" s="55">
        <v>751.0</v>
      </c>
      <c r="U463" s="55">
        <v>746.0</v>
      </c>
      <c r="V463" s="55">
        <v>741.0</v>
      </c>
      <c r="W463" s="55">
        <v>735.0</v>
      </c>
      <c r="X463" s="55">
        <v>730.0</v>
      </c>
      <c r="Y463" s="55">
        <v>725.0</v>
      </c>
      <c r="Z463" s="55">
        <v>720.0</v>
      </c>
      <c r="AA463" s="55">
        <v>715.0</v>
      </c>
      <c r="AB463" s="55">
        <v>710.0</v>
      </c>
      <c r="AC463" s="55">
        <v>706.0</v>
      </c>
      <c r="AD463" s="55">
        <v>702.0</v>
      </c>
      <c r="AE463" s="55">
        <v>698.0</v>
      </c>
      <c r="AF463" s="55">
        <v>695.0</v>
      </c>
      <c r="AG463" s="55">
        <v>692.0</v>
      </c>
      <c r="AH463" s="55">
        <v>689.0</v>
      </c>
      <c r="AI463" s="55">
        <v>687.0</v>
      </c>
      <c r="AJ463" s="55">
        <v>685.0</v>
      </c>
      <c r="AK463" s="55">
        <v>684.0</v>
      </c>
      <c r="AL463" s="55">
        <v>683.0</v>
      </c>
    </row>
    <row r="464" ht="14.25" customHeight="1">
      <c r="A464" s="47">
        <v>11.0</v>
      </c>
      <c r="B464" s="48">
        <v>10.0</v>
      </c>
      <c r="C464" s="55">
        <v>811.0</v>
      </c>
      <c r="D464" s="55">
        <v>811.0</v>
      </c>
      <c r="E464" s="55">
        <v>810.0</v>
      </c>
      <c r="F464" s="55">
        <v>809.0</v>
      </c>
      <c r="G464" s="55">
        <v>807.0</v>
      </c>
      <c r="H464" s="55">
        <v>805.0</v>
      </c>
      <c r="I464" s="55">
        <v>803.0</v>
      </c>
      <c r="J464" s="55">
        <v>800.0</v>
      </c>
      <c r="K464" s="55">
        <v>796.0</v>
      </c>
      <c r="L464" s="55">
        <v>792.0</v>
      </c>
      <c r="M464" s="55">
        <v>788.0</v>
      </c>
      <c r="N464" s="55">
        <v>784.0</v>
      </c>
      <c r="O464" s="55">
        <v>779.0</v>
      </c>
      <c r="P464" s="55">
        <v>774.0</v>
      </c>
      <c r="Q464" s="55">
        <v>768.0</v>
      </c>
      <c r="R464" s="55">
        <v>763.0</v>
      </c>
      <c r="S464" s="55">
        <v>757.0</v>
      </c>
      <c r="T464" s="55">
        <v>751.0</v>
      </c>
      <c r="U464" s="55">
        <v>745.0</v>
      </c>
      <c r="V464" s="55">
        <v>739.0</v>
      </c>
      <c r="W464" s="55">
        <v>733.0</v>
      </c>
      <c r="X464" s="55">
        <v>728.0</v>
      </c>
      <c r="Y464" s="55">
        <v>722.0</v>
      </c>
      <c r="Z464" s="55">
        <v>716.0</v>
      </c>
      <c r="AA464" s="55">
        <v>711.0</v>
      </c>
      <c r="AB464" s="55">
        <v>706.0</v>
      </c>
      <c r="AC464" s="55">
        <v>701.0</v>
      </c>
      <c r="AD464" s="55">
        <v>696.0</v>
      </c>
      <c r="AE464" s="55">
        <v>692.0</v>
      </c>
      <c r="AF464" s="55">
        <v>688.0</v>
      </c>
      <c r="AG464" s="55">
        <v>685.0</v>
      </c>
      <c r="AH464" s="55">
        <v>682.0</v>
      </c>
      <c r="AI464" s="55">
        <v>680.0</v>
      </c>
      <c r="AJ464" s="55">
        <v>678.0</v>
      </c>
      <c r="AK464" s="55">
        <v>677.0</v>
      </c>
      <c r="AL464" s="55">
        <v>676.0</v>
      </c>
    </row>
    <row r="465" ht="14.25" customHeight="1">
      <c r="A465" s="47">
        <v>11.0</v>
      </c>
      <c r="B465" s="48">
        <v>11.0</v>
      </c>
      <c r="C465" s="55">
        <v>817.0</v>
      </c>
      <c r="D465" s="55">
        <v>816.0</v>
      </c>
      <c r="E465" s="55">
        <v>816.0</v>
      </c>
      <c r="F465" s="55">
        <v>814.0</v>
      </c>
      <c r="G465" s="55">
        <v>812.0</v>
      </c>
      <c r="H465" s="55">
        <v>810.0</v>
      </c>
      <c r="I465" s="55">
        <v>807.0</v>
      </c>
      <c r="J465" s="55">
        <v>804.0</v>
      </c>
      <c r="K465" s="55">
        <v>800.0</v>
      </c>
      <c r="L465" s="55">
        <v>796.0</v>
      </c>
      <c r="M465" s="55">
        <v>791.0</v>
      </c>
      <c r="N465" s="55">
        <v>786.0</v>
      </c>
      <c r="O465" s="55">
        <v>781.0</v>
      </c>
      <c r="P465" s="55">
        <v>776.0</v>
      </c>
      <c r="Q465" s="55">
        <v>770.0</v>
      </c>
      <c r="R465" s="55">
        <v>764.0</v>
      </c>
      <c r="S465" s="55">
        <v>757.0</v>
      </c>
      <c r="T465" s="55">
        <v>751.0</v>
      </c>
      <c r="U465" s="55">
        <v>744.0</v>
      </c>
      <c r="V465" s="55">
        <v>738.0</v>
      </c>
      <c r="W465" s="55">
        <v>731.0</v>
      </c>
      <c r="X465" s="55">
        <v>725.0</v>
      </c>
      <c r="Y465" s="55">
        <v>719.0</v>
      </c>
      <c r="Z465" s="55">
        <v>713.0</v>
      </c>
      <c r="AA465" s="55">
        <v>707.0</v>
      </c>
      <c r="AB465" s="55">
        <v>701.0</v>
      </c>
      <c r="AC465" s="55">
        <v>696.0</v>
      </c>
      <c r="AD465" s="55">
        <v>691.0</v>
      </c>
      <c r="AE465" s="55">
        <v>686.0</v>
      </c>
      <c r="AF465" s="55">
        <v>682.0</v>
      </c>
      <c r="AG465" s="55">
        <v>678.0</v>
      </c>
      <c r="AH465" s="55">
        <v>675.0</v>
      </c>
      <c r="AI465" s="55">
        <v>673.0</v>
      </c>
      <c r="AJ465" s="55">
        <v>671.0</v>
      </c>
      <c r="AK465" s="55">
        <v>669.0</v>
      </c>
      <c r="AL465" s="55">
        <v>668.0</v>
      </c>
    </row>
    <row r="466" ht="14.25" customHeight="1">
      <c r="A466" s="47">
        <v>11.0</v>
      </c>
      <c r="B466" s="48">
        <v>12.0</v>
      </c>
      <c r="C466" s="55">
        <v>822.0</v>
      </c>
      <c r="D466" s="55">
        <v>822.0</v>
      </c>
      <c r="E466" s="55">
        <v>821.0</v>
      </c>
      <c r="F466" s="55">
        <v>819.0</v>
      </c>
      <c r="G466" s="55">
        <v>817.0</v>
      </c>
      <c r="H466" s="55">
        <v>815.0</v>
      </c>
      <c r="I466" s="55">
        <v>812.0</v>
      </c>
      <c r="J466" s="55">
        <v>808.0</v>
      </c>
      <c r="K466" s="55">
        <v>804.0</v>
      </c>
      <c r="L466" s="55">
        <v>800.0</v>
      </c>
      <c r="M466" s="55">
        <v>795.0</v>
      </c>
      <c r="N466" s="55">
        <v>789.0</v>
      </c>
      <c r="O466" s="55">
        <v>783.0</v>
      </c>
      <c r="P466" s="55">
        <v>777.0</v>
      </c>
      <c r="Q466" s="55">
        <v>771.0</v>
      </c>
      <c r="R466" s="55">
        <v>764.0</v>
      </c>
      <c r="S466" s="55">
        <v>758.0</v>
      </c>
      <c r="T466" s="55">
        <v>751.0</v>
      </c>
      <c r="U466" s="55">
        <v>744.0</v>
      </c>
      <c r="V466" s="55">
        <v>737.0</v>
      </c>
      <c r="W466" s="55">
        <v>730.0</v>
      </c>
      <c r="X466" s="55">
        <v>723.0</v>
      </c>
      <c r="Y466" s="55">
        <v>716.0</v>
      </c>
      <c r="Z466" s="55">
        <v>709.0</v>
      </c>
      <c r="AA466" s="55">
        <v>703.0</v>
      </c>
      <c r="AB466" s="55">
        <v>696.0</v>
      </c>
      <c r="AC466" s="55">
        <v>691.0</v>
      </c>
      <c r="AD466" s="55">
        <v>685.0</v>
      </c>
      <c r="AE466" s="55">
        <v>680.0</v>
      </c>
      <c r="AF466" s="55">
        <v>676.0</v>
      </c>
      <c r="AG466" s="55">
        <v>672.0</v>
      </c>
      <c r="AH466" s="55">
        <v>668.0</v>
      </c>
      <c r="AI466" s="55">
        <v>666.0</v>
      </c>
      <c r="AJ466" s="55">
        <v>663.0</v>
      </c>
      <c r="AK466" s="55">
        <v>662.0</v>
      </c>
      <c r="AL466" s="55">
        <v>661.0</v>
      </c>
    </row>
    <row r="467" ht="14.25" customHeight="1">
      <c r="A467" s="47">
        <v>11.0</v>
      </c>
      <c r="B467" s="48">
        <v>13.0</v>
      </c>
      <c r="C467" s="55">
        <v>827.0</v>
      </c>
      <c r="D467" s="55">
        <v>827.0</v>
      </c>
      <c r="E467" s="55">
        <v>826.0</v>
      </c>
      <c r="F467" s="55">
        <v>824.0</v>
      </c>
      <c r="G467" s="55">
        <v>822.0</v>
      </c>
      <c r="H467" s="55">
        <v>819.0</v>
      </c>
      <c r="I467" s="55">
        <v>816.0</v>
      </c>
      <c r="J467" s="55">
        <v>812.0</v>
      </c>
      <c r="K467" s="55">
        <v>808.0</v>
      </c>
      <c r="L467" s="55">
        <v>803.0</v>
      </c>
      <c r="M467" s="55">
        <v>798.0</v>
      </c>
      <c r="N467" s="55">
        <v>792.0</v>
      </c>
      <c r="O467" s="55">
        <v>786.0</v>
      </c>
      <c r="P467" s="55">
        <v>779.0</v>
      </c>
      <c r="Q467" s="55">
        <v>772.0</v>
      </c>
      <c r="R467" s="55">
        <v>765.0</v>
      </c>
      <c r="S467" s="55">
        <v>758.0</v>
      </c>
      <c r="T467" s="55">
        <v>750.0</v>
      </c>
      <c r="U467" s="55">
        <v>743.0</v>
      </c>
      <c r="V467" s="55">
        <v>735.0</v>
      </c>
      <c r="W467" s="55">
        <v>728.0</v>
      </c>
      <c r="X467" s="55">
        <v>720.0</v>
      </c>
      <c r="Y467" s="55">
        <v>713.0</v>
      </c>
      <c r="Z467" s="55">
        <v>705.0</v>
      </c>
      <c r="AA467" s="55">
        <v>698.0</v>
      </c>
      <c r="AB467" s="55">
        <v>692.0</v>
      </c>
      <c r="AC467" s="55">
        <v>685.0</v>
      </c>
      <c r="AD467" s="55">
        <v>680.0</v>
      </c>
      <c r="AE467" s="55">
        <v>674.0</v>
      </c>
      <c r="AF467" s="55">
        <v>669.0</v>
      </c>
      <c r="AG467" s="55">
        <v>665.0</v>
      </c>
      <c r="AH467" s="55">
        <v>661.0</v>
      </c>
      <c r="AI467" s="55">
        <v>659.0</v>
      </c>
      <c r="AJ467" s="55">
        <v>656.0</v>
      </c>
      <c r="AK467" s="55">
        <v>655.0</v>
      </c>
      <c r="AL467" s="55">
        <v>654.0</v>
      </c>
    </row>
    <row r="468" ht="14.25" customHeight="1">
      <c r="A468" s="47">
        <v>11.0</v>
      </c>
      <c r="B468" s="48">
        <v>14.0</v>
      </c>
      <c r="C468" s="55">
        <v>832.0</v>
      </c>
      <c r="D468" s="55">
        <v>831.0</v>
      </c>
      <c r="E468" s="55">
        <v>830.0</v>
      </c>
      <c r="F468" s="55">
        <v>829.0</v>
      </c>
      <c r="G468" s="55">
        <v>827.0</v>
      </c>
      <c r="H468" s="55">
        <v>824.0</v>
      </c>
      <c r="I468" s="55">
        <v>820.0</v>
      </c>
      <c r="J468" s="55">
        <v>816.0</v>
      </c>
      <c r="K468" s="55">
        <v>811.0</v>
      </c>
      <c r="L468" s="55">
        <v>806.0</v>
      </c>
      <c r="M468" s="55">
        <v>800.0</v>
      </c>
      <c r="N468" s="55">
        <v>794.0</v>
      </c>
      <c r="O468" s="55">
        <v>788.0</v>
      </c>
      <c r="P468" s="55">
        <v>781.0</v>
      </c>
      <c r="Q468" s="55">
        <v>773.0</v>
      </c>
      <c r="R468" s="55">
        <v>766.0</v>
      </c>
      <c r="S468" s="55">
        <v>758.0</v>
      </c>
      <c r="T468" s="55">
        <v>750.0</v>
      </c>
      <c r="U468" s="55">
        <v>742.0</v>
      </c>
      <c r="V468" s="55">
        <v>734.0</v>
      </c>
      <c r="W468" s="55">
        <v>726.0</v>
      </c>
      <c r="X468" s="55">
        <v>718.0</v>
      </c>
      <c r="Y468" s="55">
        <v>710.0</v>
      </c>
      <c r="Z468" s="55">
        <v>702.0</v>
      </c>
      <c r="AA468" s="55">
        <v>694.0</v>
      </c>
      <c r="AB468" s="55">
        <v>687.0</v>
      </c>
      <c r="AC468" s="55">
        <v>680.0</v>
      </c>
      <c r="AD468" s="55">
        <v>674.0</v>
      </c>
      <c r="AE468" s="55">
        <v>668.0</v>
      </c>
      <c r="AF468" s="55">
        <v>663.0</v>
      </c>
      <c r="AG468" s="55">
        <v>659.0</v>
      </c>
      <c r="AH468" s="55">
        <v>655.0</v>
      </c>
      <c r="AI468" s="55">
        <v>652.0</v>
      </c>
      <c r="AJ468" s="55">
        <v>649.0</v>
      </c>
      <c r="AK468" s="55">
        <v>648.0</v>
      </c>
      <c r="AL468" s="55">
        <v>647.0</v>
      </c>
    </row>
    <row r="469" ht="14.25" customHeight="1">
      <c r="A469" s="47">
        <v>11.0</v>
      </c>
      <c r="B469" s="48">
        <v>15.0</v>
      </c>
      <c r="C469" s="55">
        <v>837.0</v>
      </c>
      <c r="D469" s="55">
        <v>836.0</v>
      </c>
      <c r="E469" s="55">
        <v>835.0</v>
      </c>
      <c r="F469" s="55">
        <v>833.0</v>
      </c>
      <c r="G469" s="55">
        <v>831.0</v>
      </c>
      <c r="H469" s="55">
        <v>828.0</v>
      </c>
      <c r="I469" s="55">
        <v>824.0</v>
      </c>
      <c r="J469" s="55">
        <v>820.0</v>
      </c>
      <c r="K469" s="55">
        <v>815.0</v>
      </c>
      <c r="L469" s="55">
        <v>809.0</v>
      </c>
      <c r="M469" s="55">
        <v>803.0</v>
      </c>
      <c r="N469" s="55">
        <v>797.0</v>
      </c>
      <c r="O469" s="55">
        <v>790.0</v>
      </c>
      <c r="P469" s="55">
        <v>782.0</v>
      </c>
      <c r="Q469" s="55">
        <v>775.0</v>
      </c>
      <c r="R469" s="55">
        <v>766.0</v>
      </c>
      <c r="S469" s="55">
        <v>758.0</v>
      </c>
      <c r="T469" s="55">
        <v>750.0</v>
      </c>
      <c r="U469" s="55">
        <v>741.0</v>
      </c>
      <c r="V469" s="55">
        <v>732.0</v>
      </c>
      <c r="W469" s="55">
        <v>724.0</v>
      </c>
      <c r="X469" s="55">
        <v>715.0</v>
      </c>
      <c r="Y469" s="55">
        <v>707.0</v>
      </c>
      <c r="Z469" s="55">
        <v>698.0</v>
      </c>
      <c r="AA469" s="55">
        <v>690.0</v>
      </c>
      <c r="AB469" s="55">
        <v>683.0</v>
      </c>
      <c r="AC469" s="55">
        <v>675.0</v>
      </c>
      <c r="AD469" s="55">
        <v>669.0</v>
      </c>
      <c r="AE469" s="55">
        <v>662.0</v>
      </c>
      <c r="AF469" s="55">
        <v>657.0</v>
      </c>
      <c r="AG469" s="55">
        <v>652.0</v>
      </c>
      <c r="AH469" s="55">
        <v>648.0</v>
      </c>
      <c r="AI469" s="55">
        <v>645.0</v>
      </c>
      <c r="AJ469" s="55">
        <v>642.0</v>
      </c>
      <c r="AK469" s="55">
        <v>640.0</v>
      </c>
      <c r="AL469" s="55">
        <v>639.0</v>
      </c>
    </row>
    <row r="470" ht="14.25" customHeight="1">
      <c r="A470" s="47">
        <v>11.0</v>
      </c>
      <c r="B470" s="48">
        <v>16.0</v>
      </c>
      <c r="C470" s="55">
        <v>841.0</v>
      </c>
      <c r="D470" s="55">
        <v>841.0</v>
      </c>
      <c r="E470" s="55">
        <v>840.0</v>
      </c>
      <c r="F470" s="55">
        <v>838.0</v>
      </c>
      <c r="G470" s="55">
        <v>835.0</v>
      </c>
      <c r="H470" s="55">
        <v>832.0</v>
      </c>
      <c r="I470" s="55">
        <v>828.0</v>
      </c>
      <c r="J470" s="55">
        <v>823.0</v>
      </c>
      <c r="K470" s="55">
        <v>818.0</v>
      </c>
      <c r="L470" s="55">
        <v>812.0</v>
      </c>
      <c r="M470" s="55">
        <v>806.0</v>
      </c>
      <c r="N470" s="55">
        <v>799.0</v>
      </c>
      <c r="O470" s="55">
        <v>792.0</v>
      </c>
      <c r="P470" s="55">
        <v>784.0</v>
      </c>
      <c r="Q470" s="55">
        <v>776.0</v>
      </c>
      <c r="R470" s="55">
        <v>767.0</v>
      </c>
      <c r="S470" s="55">
        <v>758.0</v>
      </c>
      <c r="T470" s="55">
        <v>749.0</v>
      </c>
      <c r="U470" s="55">
        <v>740.0</v>
      </c>
      <c r="V470" s="55">
        <v>731.0</v>
      </c>
      <c r="W470" s="55">
        <v>722.0</v>
      </c>
      <c r="X470" s="55">
        <v>713.0</v>
      </c>
      <c r="Y470" s="55">
        <v>703.0</v>
      </c>
      <c r="Z470" s="55">
        <v>695.0</v>
      </c>
      <c r="AA470" s="55">
        <v>686.0</v>
      </c>
      <c r="AB470" s="55">
        <v>678.0</v>
      </c>
      <c r="AC470" s="55">
        <v>670.0</v>
      </c>
      <c r="AD470" s="55">
        <v>663.0</v>
      </c>
      <c r="AE470" s="55">
        <v>657.0</v>
      </c>
      <c r="AF470" s="55">
        <v>651.0</v>
      </c>
      <c r="AG470" s="55">
        <v>646.0</v>
      </c>
      <c r="AH470" s="55">
        <v>642.0</v>
      </c>
      <c r="AI470" s="55">
        <v>638.0</v>
      </c>
      <c r="AJ470" s="55">
        <v>635.0</v>
      </c>
      <c r="AK470" s="55">
        <v>633.0</v>
      </c>
      <c r="AL470" s="55">
        <v>632.0</v>
      </c>
    </row>
    <row r="471" ht="14.25" customHeight="1">
      <c r="A471" s="47">
        <v>11.0</v>
      </c>
      <c r="B471" s="48">
        <v>17.0</v>
      </c>
      <c r="C471" s="55">
        <v>845.0</v>
      </c>
      <c r="D471" s="55">
        <v>845.0</v>
      </c>
      <c r="E471" s="55">
        <v>844.0</v>
      </c>
      <c r="F471" s="55">
        <v>842.0</v>
      </c>
      <c r="G471" s="55">
        <v>839.0</v>
      </c>
      <c r="H471" s="55">
        <v>836.0</v>
      </c>
      <c r="I471" s="55">
        <v>832.0</v>
      </c>
      <c r="J471" s="55">
        <v>827.0</v>
      </c>
      <c r="K471" s="55">
        <v>821.0</v>
      </c>
      <c r="L471" s="55">
        <v>815.0</v>
      </c>
      <c r="M471" s="55">
        <v>808.0</v>
      </c>
      <c r="N471" s="55">
        <v>801.0</v>
      </c>
      <c r="O471" s="55">
        <v>793.0</v>
      </c>
      <c r="P471" s="55">
        <v>785.0</v>
      </c>
      <c r="Q471" s="55">
        <v>776.0</v>
      </c>
      <c r="R471" s="55">
        <v>768.0</v>
      </c>
      <c r="S471" s="55">
        <v>758.0</v>
      </c>
      <c r="T471" s="55">
        <v>749.0</v>
      </c>
      <c r="U471" s="55">
        <v>739.0</v>
      </c>
      <c r="V471" s="55">
        <v>730.0</v>
      </c>
      <c r="W471" s="55">
        <v>720.0</v>
      </c>
      <c r="X471" s="55">
        <v>710.0</v>
      </c>
      <c r="Y471" s="55">
        <v>701.0</v>
      </c>
      <c r="Z471" s="55">
        <v>691.0</v>
      </c>
      <c r="AA471" s="55">
        <v>682.0</v>
      </c>
      <c r="AB471" s="55">
        <v>673.0</v>
      </c>
      <c r="AC471" s="55">
        <v>665.0</v>
      </c>
      <c r="AD471" s="55">
        <v>658.0</v>
      </c>
      <c r="AE471" s="55">
        <v>651.0</v>
      </c>
      <c r="AF471" s="55">
        <v>644.0</v>
      </c>
      <c r="AG471" s="55">
        <v>639.0</v>
      </c>
      <c r="AH471" s="55">
        <v>635.0</v>
      </c>
      <c r="AI471" s="55">
        <v>631.0</v>
      </c>
      <c r="AJ471" s="55">
        <v>629.0</v>
      </c>
      <c r="AK471" s="55">
        <v>627.0</v>
      </c>
      <c r="AL471" s="55">
        <v>625.0</v>
      </c>
    </row>
    <row r="472" ht="14.25" customHeight="1">
      <c r="A472" s="47">
        <v>11.0</v>
      </c>
      <c r="B472" s="48">
        <v>18.0</v>
      </c>
      <c r="C472" s="55">
        <v>849.0</v>
      </c>
      <c r="D472" s="55">
        <v>849.0</v>
      </c>
      <c r="E472" s="55">
        <v>848.0</v>
      </c>
      <c r="F472" s="55">
        <v>846.0</v>
      </c>
      <c r="G472" s="55">
        <v>843.0</v>
      </c>
      <c r="H472" s="55">
        <v>840.0</v>
      </c>
      <c r="I472" s="55">
        <v>835.0</v>
      </c>
      <c r="J472" s="55">
        <v>830.0</v>
      </c>
      <c r="K472" s="55">
        <v>824.0</v>
      </c>
      <c r="L472" s="55">
        <v>818.0</v>
      </c>
      <c r="M472" s="55">
        <v>811.0</v>
      </c>
      <c r="N472" s="55">
        <v>803.0</v>
      </c>
      <c r="O472" s="55">
        <v>795.0</v>
      </c>
      <c r="P472" s="55">
        <v>786.0</v>
      </c>
      <c r="Q472" s="55">
        <v>777.0</v>
      </c>
      <c r="R472" s="55">
        <v>768.0</v>
      </c>
      <c r="S472" s="55">
        <v>758.0</v>
      </c>
      <c r="T472" s="55">
        <v>748.0</v>
      </c>
      <c r="U472" s="55">
        <v>738.0</v>
      </c>
      <c r="V472" s="55">
        <v>728.0</v>
      </c>
      <c r="W472" s="55">
        <v>718.0</v>
      </c>
      <c r="X472" s="55">
        <v>707.0</v>
      </c>
      <c r="Y472" s="55">
        <v>697.0</v>
      </c>
      <c r="Z472" s="55">
        <v>687.0</v>
      </c>
      <c r="AA472" s="55">
        <v>678.0</v>
      </c>
      <c r="AB472" s="55">
        <v>669.0</v>
      </c>
      <c r="AC472" s="55">
        <v>660.0</v>
      </c>
      <c r="AD472" s="55">
        <v>652.0</v>
      </c>
      <c r="AE472" s="55">
        <v>645.0</v>
      </c>
      <c r="AF472" s="55">
        <v>638.0</v>
      </c>
      <c r="AG472" s="55">
        <v>633.0</v>
      </c>
      <c r="AH472" s="55">
        <v>628.0</v>
      </c>
      <c r="AI472" s="55">
        <v>625.0</v>
      </c>
      <c r="AJ472" s="55">
        <v>621.0</v>
      </c>
      <c r="AK472" s="55">
        <v>619.0</v>
      </c>
      <c r="AL472" s="55">
        <v>618.0</v>
      </c>
    </row>
    <row r="473" ht="14.25" customHeight="1">
      <c r="A473" s="47">
        <v>11.0</v>
      </c>
      <c r="B473" s="48">
        <v>19.0</v>
      </c>
      <c r="C473" s="55">
        <v>853.0</v>
      </c>
      <c r="D473" s="55">
        <v>853.0</v>
      </c>
      <c r="E473" s="55">
        <v>852.0</v>
      </c>
      <c r="F473" s="55">
        <v>850.0</v>
      </c>
      <c r="G473" s="55">
        <v>847.0</v>
      </c>
      <c r="H473" s="55">
        <v>843.0</v>
      </c>
      <c r="I473" s="55">
        <v>838.0</v>
      </c>
      <c r="J473" s="55">
        <v>833.0</v>
      </c>
      <c r="K473" s="55">
        <v>827.0</v>
      </c>
      <c r="L473" s="55">
        <v>820.0</v>
      </c>
      <c r="M473" s="55">
        <v>813.0</v>
      </c>
      <c r="N473" s="55">
        <v>805.0</v>
      </c>
      <c r="O473" s="55">
        <v>796.0</v>
      </c>
      <c r="P473" s="55">
        <v>787.0</v>
      </c>
      <c r="Q473" s="55">
        <v>778.0</v>
      </c>
      <c r="R473" s="55">
        <v>768.0</v>
      </c>
      <c r="S473" s="55">
        <v>758.0</v>
      </c>
      <c r="T473" s="55">
        <v>748.0</v>
      </c>
      <c r="U473" s="55">
        <v>737.0</v>
      </c>
      <c r="V473" s="55">
        <v>726.0</v>
      </c>
      <c r="W473" s="55">
        <v>716.0</v>
      </c>
      <c r="X473" s="55">
        <v>705.0</v>
      </c>
      <c r="Y473" s="55">
        <v>694.0</v>
      </c>
      <c r="Z473" s="55">
        <v>684.0</v>
      </c>
      <c r="AA473" s="55">
        <v>674.0</v>
      </c>
      <c r="AB473" s="55">
        <v>664.0</v>
      </c>
      <c r="AC473" s="55">
        <v>655.0</v>
      </c>
      <c r="AD473" s="55">
        <v>647.0</v>
      </c>
      <c r="AE473" s="55">
        <v>639.0</v>
      </c>
      <c r="AF473" s="55">
        <v>632.0</v>
      </c>
      <c r="AG473" s="55">
        <v>627.0</v>
      </c>
      <c r="AH473" s="55">
        <v>622.0</v>
      </c>
      <c r="AI473" s="55">
        <v>618.0</v>
      </c>
      <c r="AJ473" s="55">
        <v>615.0</v>
      </c>
      <c r="AK473" s="55">
        <v>613.0</v>
      </c>
      <c r="AL473" s="55">
        <v>611.0</v>
      </c>
    </row>
    <row r="474" ht="14.25" customHeight="1">
      <c r="A474" s="47">
        <v>11.0</v>
      </c>
      <c r="B474" s="48">
        <v>20.0</v>
      </c>
      <c r="C474" s="55">
        <v>857.0</v>
      </c>
      <c r="D474" s="55">
        <v>857.0</v>
      </c>
      <c r="E474" s="55">
        <v>856.0</v>
      </c>
      <c r="F474" s="55">
        <v>853.0</v>
      </c>
      <c r="G474" s="55">
        <v>850.0</v>
      </c>
      <c r="H474" s="55">
        <v>846.0</v>
      </c>
      <c r="I474" s="55">
        <v>842.0</v>
      </c>
      <c r="J474" s="55">
        <v>836.0</v>
      </c>
      <c r="K474" s="55">
        <v>830.0</v>
      </c>
      <c r="L474" s="55">
        <v>823.0</v>
      </c>
      <c r="M474" s="55">
        <v>815.0</v>
      </c>
      <c r="N474" s="55">
        <v>807.0</v>
      </c>
      <c r="O474" s="55">
        <v>798.0</v>
      </c>
      <c r="P474" s="55">
        <v>789.0</v>
      </c>
      <c r="Q474" s="55">
        <v>779.0</v>
      </c>
      <c r="R474" s="55">
        <v>768.0</v>
      </c>
      <c r="S474" s="55">
        <v>758.0</v>
      </c>
      <c r="T474" s="55">
        <v>747.0</v>
      </c>
      <c r="U474" s="55">
        <v>736.0</v>
      </c>
      <c r="V474" s="55">
        <v>725.0</v>
      </c>
      <c r="W474" s="55">
        <v>713.0</v>
      </c>
      <c r="X474" s="55">
        <v>702.0</v>
      </c>
      <c r="Y474" s="55">
        <v>691.0</v>
      </c>
      <c r="Z474" s="55">
        <v>680.0</v>
      </c>
      <c r="AA474" s="55">
        <v>670.0</v>
      </c>
      <c r="AB474" s="55">
        <v>660.0</v>
      </c>
      <c r="AC474" s="55">
        <v>650.0</v>
      </c>
      <c r="AD474" s="55">
        <v>641.0</v>
      </c>
      <c r="AE474" s="55">
        <v>633.0</v>
      </c>
      <c r="AF474" s="55">
        <v>626.0</v>
      </c>
      <c r="AG474" s="55">
        <v>620.0</v>
      </c>
      <c r="AH474" s="55">
        <v>615.0</v>
      </c>
      <c r="AI474" s="55">
        <v>611.0</v>
      </c>
      <c r="AJ474" s="55">
        <v>608.0</v>
      </c>
      <c r="AK474" s="55">
        <v>605.0</v>
      </c>
      <c r="AL474" s="55">
        <v>604.0</v>
      </c>
    </row>
    <row r="475" ht="14.25" customHeight="1">
      <c r="A475" s="47">
        <v>11.0</v>
      </c>
      <c r="B475" s="48">
        <v>21.0</v>
      </c>
      <c r="C475" s="55">
        <v>861.0</v>
      </c>
      <c r="D475" s="55">
        <v>860.0</v>
      </c>
      <c r="E475" s="55">
        <v>859.0</v>
      </c>
      <c r="F475" s="55">
        <v>857.0</v>
      </c>
      <c r="G475" s="55">
        <v>854.0</v>
      </c>
      <c r="H475" s="55">
        <v>850.0</v>
      </c>
      <c r="I475" s="55">
        <v>845.0</v>
      </c>
      <c r="J475" s="55">
        <v>839.0</v>
      </c>
      <c r="K475" s="55">
        <v>832.0</v>
      </c>
      <c r="L475" s="55">
        <v>825.0</v>
      </c>
      <c r="M475" s="55">
        <v>817.0</v>
      </c>
      <c r="N475" s="55">
        <v>808.0</v>
      </c>
      <c r="O475" s="55">
        <v>799.0</v>
      </c>
      <c r="P475" s="55">
        <v>789.0</v>
      </c>
      <c r="Q475" s="55">
        <v>779.0</v>
      </c>
      <c r="R475" s="55">
        <v>769.0</v>
      </c>
      <c r="S475" s="55">
        <v>757.0</v>
      </c>
      <c r="T475" s="55">
        <v>746.0</v>
      </c>
      <c r="U475" s="55">
        <v>735.0</v>
      </c>
      <c r="V475" s="55">
        <v>723.0</v>
      </c>
      <c r="W475" s="55">
        <v>711.0</v>
      </c>
      <c r="X475" s="55">
        <v>700.0</v>
      </c>
      <c r="Y475" s="55">
        <v>688.0</v>
      </c>
      <c r="Z475" s="55">
        <v>677.0</v>
      </c>
      <c r="AA475" s="55">
        <v>666.0</v>
      </c>
      <c r="AB475" s="55">
        <v>655.0</v>
      </c>
      <c r="AC475" s="55">
        <v>645.0</v>
      </c>
      <c r="AD475" s="55">
        <v>636.0</v>
      </c>
      <c r="AE475" s="55">
        <v>628.0</v>
      </c>
      <c r="AF475" s="55">
        <v>620.0</v>
      </c>
      <c r="AG475" s="55">
        <v>614.0</v>
      </c>
      <c r="AH475" s="55">
        <v>609.0</v>
      </c>
      <c r="AI475" s="55">
        <v>604.0</v>
      </c>
      <c r="AJ475" s="55">
        <v>601.0</v>
      </c>
      <c r="AK475" s="55">
        <v>598.0</v>
      </c>
      <c r="AL475" s="55">
        <v>596.0</v>
      </c>
    </row>
    <row r="476" ht="14.25" customHeight="1">
      <c r="A476" s="47">
        <v>11.0</v>
      </c>
      <c r="B476" s="48">
        <v>22.0</v>
      </c>
      <c r="C476" s="55">
        <v>864.0</v>
      </c>
      <c r="D476" s="55">
        <v>864.0</v>
      </c>
      <c r="E476" s="55">
        <v>862.0</v>
      </c>
      <c r="F476" s="55">
        <v>860.0</v>
      </c>
      <c r="G476" s="55">
        <v>857.0</v>
      </c>
      <c r="H476" s="55">
        <v>853.0</v>
      </c>
      <c r="I476" s="55">
        <v>848.0</v>
      </c>
      <c r="J476" s="55">
        <v>841.0</v>
      </c>
      <c r="K476" s="55">
        <v>835.0</v>
      </c>
      <c r="L476" s="55">
        <v>827.0</v>
      </c>
      <c r="M476" s="55">
        <v>819.0</v>
      </c>
      <c r="N476" s="55">
        <v>810.0</v>
      </c>
      <c r="O476" s="55">
        <v>800.0</v>
      </c>
      <c r="P476" s="55">
        <v>790.0</v>
      </c>
      <c r="Q476" s="55">
        <v>780.0</v>
      </c>
      <c r="R476" s="55">
        <v>768.0</v>
      </c>
      <c r="S476" s="55">
        <v>757.0</v>
      </c>
      <c r="T476" s="55">
        <v>745.0</v>
      </c>
      <c r="U476" s="55">
        <v>733.0</v>
      </c>
      <c r="V476" s="55">
        <v>721.0</v>
      </c>
      <c r="W476" s="55">
        <v>709.0</v>
      </c>
      <c r="X476" s="55">
        <v>697.0</v>
      </c>
      <c r="Y476" s="55">
        <v>685.0</v>
      </c>
      <c r="Z476" s="55">
        <v>673.0</v>
      </c>
      <c r="AA476" s="55">
        <v>662.0</v>
      </c>
      <c r="AB476" s="55">
        <v>651.0</v>
      </c>
      <c r="AC476" s="55">
        <v>640.0</v>
      </c>
      <c r="AD476" s="55">
        <v>631.0</v>
      </c>
      <c r="AE476" s="55">
        <v>622.0</v>
      </c>
      <c r="AF476" s="55">
        <v>614.0</v>
      </c>
      <c r="AG476" s="55">
        <v>608.0</v>
      </c>
      <c r="AH476" s="55">
        <v>602.0</v>
      </c>
      <c r="AI476" s="55">
        <v>597.0</v>
      </c>
      <c r="AJ476" s="55">
        <v>594.0</v>
      </c>
      <c r="AK476" s="55">
        <v>591.0</v>
      </c>
      <c r="AL476" s="55">
        <v>589.0</v>
      </c>
    </row>
    <row r="477" ht="14.25" customHeight="1">
      <c r="A477" s="47">
        <v>11.0</v>
      </c>
      <c r="B477" s="48">
        <v>23.0</v>
      </c>
      <c r="C477" s="55">
        <v>868.0</v>
      </c>
      <c r="D477" s="55">
        <v>867.0</v>
      </c>
      <c r="E477" s="55">
        <v>866.0</v>
      </c>
      <c r="F477" s="55">
        <v>863.0</v>
      </c>
      <c r="G477" s="55">
        <v>860.0</v>
      </c>
      <c r="H477" s="55">
        <v>855.0</v>
      </c>
      <c r="I477" s="55">
        <v>850.0</v>
      </c>
      <c r="J477" s="55">
        <v>844.0</v>
      </c>
      <c r="K477" s="55">
        <v>837.0</v>
      </c>
      <c r="L477" s="55">
        <v>829.0</v>
      </c>
      <c r="M477" s="55">
        <v>820.0</v>
      </c>
      <c r="N477" s="55">
        <v>811.0</v>
      </c>
      <c r="O477" s="55">
        <v>801.0</v>
      </c>
      <c r="P477" s="55">
        <v>791.0</v>
      </c>
      <c r="Q477" s="55">
        <v>780.0</v>
      </c>
      <c r="R477" s="55">
        <v>768.0</v>
      </c>
      <c r="S477" s="55">
        <v>757.0</v>
      </c>
      <c r="T477" s="55">
        <v>745.0</v>
      </c>
      <c r="U477" s="55">
        <v>732.0</v>
      </c>
      <c r="V477" s="55">
        <v>720.0</v>
      </c>
      <c r="W477" s="55">
        <v>707.0</v>
      </c>
      <c r="X477" s="55">
        <v>694.0</v>
      </c>
      <c r="Y477" s="55">
        <v>682.0</v>
      </c>
      <c r="Z477" s="55">
        <v>670.0</v>
      </c>
      <c r="AA477" s="55">
        <v>658.0</v>
      </c>
      <c r="AB477" s="55">
        <v>646.0</v>
      </c>
      <c r="AC477" s="55">
        <v>635.0</v>
      </c>
      <c r="AD477" s="55">
        <v>625.0</v>
      </c>
      <c r="AE477" s="55">
        <v>616.0</v>
      </c>
      <c r="AF477" s="55">
        <v>608.0</v>
      </c>
      <c r="AG477" s="55">
        <v>601.0</v>
      </c>
      <c r="AH477" s="55">
        <v>595.0</v>
      </c>
      <c r="AI477" s="55">
        <v>590.0</v>
      </c>
      <c r="AJ477" s="55">
        <v>586.0</v>
      </c>
      <c r="AK477" s="55">
        <v>584.0</v>
      </c>
      <c r="AL477" s="55">
        <v>582.0</v>
      </c>
    </row>
    <row r="478" ht="14.25" customHeight="1">
      <c r="A478" s="47">
        <v>11.0</v>
      </c>
      <c r="B478" s="48">
        <v>24.0</v>
      </c>
      <c r="C478" s="55">
        <v>871.0</v>
      </c>
      <c r="D478" s="55">
        <v>870.0</v>
      </c>
      <c r="E478" s="55">
        <v>869.0</v>
      </c>
      <c r="F478" s="55">
        <v>866.0</v>
      </c>
      <c r="G478" s="55">
        <v>863.0</v>
      </c>
      <c r="H478" s="55">
        <v>858.0</v>
      </c>
      <c r="I478" s="55">
        <v>853.0</v>
      </c>
      <c r="J478" s="55">
        <v>846.0</v>
      </c>
      <c r="K478" s="55">
        <v>839.0</v>
      </c>
      <c r="L478" s="55">
        <v>831.0</v>
      </c>
      <c r="M478" s="55">
        <v>822.0</v>
      </c>
      <c r="N478" s="55">
        <v>813.0</v>
      </c>
      <c r="O478" s="55">
        <v>802.0</v>
      </c>
      <c r="P478" s="55">
        <v>791.0</v>
      </c>
      <c r="Q478" s="55">
        <v>780.0</v>
      </c>
      <c r="R478" s="55">
        <v>768.0</v>
      </c>
      <c r="S478" s="55">
        <v>756.0</v>
      </c>
      <c r="T478" s="55">
        <v>744.0</v>
      </c>
      <c r="U478" s="55">
        <v>731.0</v>
      </c>
      <c r="V478" s="55">
        <v>718.0</v>
      </c>
      <c r="W478" s="55">
        <v>705.0</v>
      </c>
      <c r="X478" s="55">
        <v>692.0</v>
      </c>
      <c r="Y478" s="55">
        <v>679.0</v>
      </c>
      <c r="Z478" s="55">
        <v>666.0</v>
      </c>
      <c r="AA478" s="55">
        <v>654.0</v>
      </c>
      <c r="AB478" s="55">
        <v>642.0</v>
      </c>
      <c r="AC478" s="55">
        <v>630.0</v>
      </c>
      <c r="AD478" s="55">
        <v>620.0</v>
      </c>
      <c r="AE478" s="55">
        <v>610.0</v>
      </c>
      <c r="AF478" s="55">
        <v>602.0</v>
      </c>
      <c r="AG478" s="55">
        <v>595.0</v>
      </c>
      <c r="AH478" s="55">
        <v>589.0</v>
      </c>
      <c r="AI478" s="55">
        <v>584.0</v>
      </c>
      <c r="AJ478" s="55">
        <v>579.0</v>
      </c>
      <c r="AK478" s="55">
        <v>577.0</v>
      </c>
      <c r="AL478" s="55">
        <v>575.0</v>
      </c>
    </row>
    <row r="479" ht="14.25" customHeight="1">
      <c r="A479" s="47">
        <v>11.0</v>
      </c>
      <c r="B479" s="48">
        <v>25.0</v>
      </c>
      <c r="C479" s="55">
        <v>874.0</v>
      </c>
      <c r="D479" s="55">
        <v>873.0</v>
      </c>
      <c r="E479" s="55">
        <v>871.0</v>
      </c>
      <c r="F479" s="55">
        <v>869.0</v>
      </c>
      <c r="G479" s="55">
        <v>865.0</v>
      </c>
      <c r="H479" s="55">
        <v>861.0</v>
      </c>
      <c r="I479" s="55">
        <v>855.0</v>
      </c>
      <c r="J479" s="55">
        <v>848.0</v>
      </c>
      <c r="K479" s="55">
        <v>841.0</v>
      </c>
      <c r="L479" s="55">
        <v>833.0</v>
      </c>
      <c r="M479" s="55">
        <v>824.0</v>
      </c>
      <c r="N479" s="55">
        <v>814.0</v>
      </c>
      <c r="O479" s="55">
        <v>803.0</v>
      </c>
      <c r="P479" s="55">
        <v>792.0</v>
      </c>
      <c r="Q479" s="55">
        <v>780.0</v>
      </c>
      <c r="R479" s="55">
        <v>768.0</v>
      </c>
      <c r="S479" s="55">
        <v>755.0</v>
      </c>
      <c r="T479" s="55">
        <v>742.0</v>
      </c>
      <c r="U479" s="55">
        <v>729.0</v>
      </c>
      <c r="V479" s="55">
        <v>716.0</v>
      </c>
      <c r="W479" s="55">
        <v>702.0</v>
      </c>
      <c r="X479" s="55">
        <v>689.0</v>
      </c>
      <c r="Y479" s="55">
        <v>676.0</v>
      </c>
      <c r="Z479" s="55">
        <v>662.0</v>
      </c>
      <c r="AA479" s="55">
        <v>650.0</v>
      </c>
      <c r="AB479" s="55">
        <v>637.0</v>
      </c>
      <c r="AC479" s="55">
        <v>626.0</v>
      </c>
      <c r="AD479" s="55">
        <v>615.0</v>
      </c>
      <c r="AE479" s="55">
        <v>605.0</v>
      </c>
      <c r="AF479" s="55">
        <v>596.0</v>
      </c>
      <c r="AG479" s="55">
        <v>589.0</v>
      </c>
      <c r="AH479" s="55">
        <v>582.0</v>
      </c>
      <c r="AI479" s="55">
        <v>577.0</v>
      </c>
      <c r="AJ479" s="55">
        <v>572.0</v>
      </c>
      <c r="AK479" s="55">
        <v>570.0</v>
      </c>
      <c r="AL479" s="55">
        <v>568.0</v>
      </c>
    </row>
    <row r="480" ht="14.25" customHeight="1">
      <c r="A480" s="47">
        <v>11.0</v>
      </c>
      <c r="B480" s="48">
        <v>26.0</v>
      </c>
      <c r="C480" s="55">
        <v>876.0</v>
      </c>
      <c r="D480" s="55">
        <v>876.0</v>
      </c>
      <c r="E480" s="55">
        <v>874.0</v>
      </c>
      <c r="F480" s="55">
        <v>871.0</v>
      </c>
      <c r="G480" s="55">
        <v>868.0</v>
      </c>
      <c r="H480" s="55">
        <v>863.0</v>
      </c>
      <c r="I480" s="55">
        <v>857.0</v>
      </c>
      <c r="J480" s="55">
        <v>850.0</v>
      </c>
      <c r="K480" s="55">
        <v>843.0</v>
      </c>
      <c r="L480" s="55">
        <v>834.0</v>
      </c>
      <c r="M480" s="55">
        <v>825.0</v>
      </c>
      <c r="N480" s="55">
        <v>814.0</v>
      </c>
      <c r="O480" s="55">
        <v>804.0</v>
      </c>
      <c r="P480" s="55">
        <v>792.0</v>
      </c>
      <c r="Q480" s="55">
        <v>780.0</v>
      </c>
      <c r="R480" s="55">
        <v>768.0</v>
      </c>
      <c r="S480" s="55">
        <v>755.0</v>
      </c>
      <c r="T480" s="55">
        <v>741.0</v>
      </c>
      <c r="U480" s="55">
        <v>728.0</v>
      </c>
      <c r="V480" s="55">
        <v>714.0</v>
      </c>
      <c r="W480" s="55">
        <v>700.0</v>
      </c>
      <c r="X480" s="55">
        <v>686.0</v>
      </c>
      <c r="Y480" s="55">
        <v>672.0</v>
      </c>
      <c r="Z480" s="55">
        <v>659.0</v>
      </c>
      <c r="AA480" s="55">
        <v>646.0</v>
      </c>
      <c r="AB480" s="55">
        <v>633.0</v>
      </c>
      <c r="AC480" s="55">
        <v>621.0</v>
      </c>
      <c r="AD480" s="55">
        <v>609.0</v>
      </c>
      <c r="AE480" s="55">
        <v>599.0</v>
      </c>
      <c r="AF480" s="55">
        <v>590.0</v>
      </c>
      <c r="AG480" s="55">
        <v>582.0</v>
      </c>
      <c r="AH480" s="55">
        <v>575.0</v>
      </c>
      <c r="AI480" s="55">
        <v>570.0</v>
      </c>
      <c r="AJ480" s="55">
        <v>566.0</v>
      </c>
      <c r="AK480" s="55">
        <v>563.0</v>
      </c>
      <c r="AL480" s="55">
        <v>561.0</v>
      </c>
    </row>
    <row r="481" ht="14.25" customHeight="1">
      <c r="A481" s="47">
        <v>11.0</v>
      </c>
      <c r="B481" s="48">
        <v>27.0</v>
      </c>
      <c r="C481" s="55">
        <v>879.0</v>
      </c>
      <c r="D481" s="55">
        <v>878.0</v>
      </c>
      <c r="E481" s="55">
        <v>877.0</v>
      </c>
      <c r="F481" s="55">
        <v>874.0</v>
      </c>
      <c r="G481" s="55">
        <v>870.0</v>
      </c>
      <c r="H481" s="55">
        <v>865.0</v>
      </c>
      <c r="I481" s="55">
        <v>859.0</v>
      </c>
      <c r="J481" s="55">
        <v>852.0</v>
      </c>
      <c r="K481" s="55">
        <v>844.0</v>
      </c>
      <c r="L481" s="55">
        <v>835.0</v>
      </c>
      <c r="M481" s="55">
        <v>826.0</v>
      </c>
      <c r="N481" s="55">
        <v>815.0</v>
      </c>
      <c r="O481" s="55">
        <v>804.0</v>
      </c>
      <c r="P481" s="55">
        <v>792.0</v>
      </c>
      <c r="Q481" s="55">
        <v>780.0</v>
      </c>
      <c r="R481" s="55">
        <v>767.0</v>
      </c>
      <c r="S481" s="55">
        <v>754.0</v>
      </c>
      <c r="T481" s="55">
        <v>740.0</v>
      </c>
      <c r="U481" s="55">
        <v>726.0</v>
      </c>
      <c r="V481" s="55">
        <v>712.0</v>
      </c>
      <c r="W481" s="55">
        <v>698.0</v>
      </c>
      <c r="X481" s="55">
        <v>683.0</v>
      </c>
      <c r="Y481" s="55">
        <v>669.0</v>
      </c>
      <c r="Z481" s="55">
        <v>655.0</v>
      </c>
      <c r="AA481" s="55">
        <v>642.0</v>
      </c>
      <c r="AB481" s="55">
        <v>628.0</v>
      </c>
      <c r="AC481" s="55">
        <v>616.0</v>
      </c>
      <c r="AD481" s="55">
        <v>604.0</v>
      </c>
      <c r="AE481" s="55">
        <v>594.0</v>
      </c>
      <c r="AF481" s="55">
        <v>584.0</v>
      </c>
      <c r="AG481" s="55">
        <v>576.0</v>
      </c>
      <c r="AH481" s="55">
        <v>569.0</v>
      </c>
      <c r="AI481" s="55">
        <v>563.0</v>
      </c>
      <c r="AJ481" s="55">
        <v>559.0</v>
      </c>
      <c r="AK481" s="55">
        <v>556.0</v>
      </c>
      <c r="AL481" s="55">
        <v>554.0</v>
      </c>
    </row>
    <row r="482" ht="14.25" customHeight="1">
      <c r="A482" s="47">
        <v>11.0</v>
      </c>
      <c r="B482" s="48">
        <v>28.0</v>
      </c>
      <c r="C482" s="55">
        <v>881.0</v>
      </c>
      <c r="D482" s="55">
        <v>881.0</v>
      </c>
      <c r="E482" s="55">
        <v>879.0</v>
      </c>
      <c r="F482" s="55">
        <v>876.0</v>
      </c>
      <c r="G482" s="55">
        <v>872.0</v>
      </c>
      <c r="H482" s="55">
        <v>867.0</v>
      </c>
      <c r="I482" s="55">
        <v>861.0</v>
      </c>
      <c r="J482" s="55">
        <v>854.0</v>
      </c>
      <c r="K482" s="55">
        <v>846.0</v>
      </c>
      <c r="L482" s="55">
        <v>837.0</v>
      </c>
      <c r="M482" s="55">
        <v>827.0</v>
      </c>
      <c r="N482" s="55">
        <v>816.0</v>
      </c>
      <c r="O482" s="55">
        <v>804.0</v>
      </c>
      <c r="P482" s="55">
        <v>793.0</v>
      </c>
      <c r="Q482" s="55">
        <v>780.0</v>
      </c>
      <c r="R482" s="55">
        <v>767.0</v>
      </c>
      <c r="S482" s="55">
        <v>753.0</v>
      </c>
      <c r="T482" s="55">
        <v>739.0</v>
      </c>
      <c r="U482" s="55">
        <v>724.0</v>
      </c>
      <c r="V482" s="55">
        <v>710.0</v>
      </c>
      <c r="W482" s="55">
        <v>695.0</v>
      </c>
      <c r="X482" s="55">
        <v>681.0</v>
      </c>
      <c r="Y482" s="55">
        <v>666.0</v>
      </c>
      <c r="Z482" s="55">
        <v>652.0</v>
      </c>
      <c r="AA482" s="55">
        <v>638.0</v>
      </c>
      <c r="AB482" s="55">
        <v>624.0</v>
      </c>
      <c r="AC482" s="55">
        <v>611.0</v>
      </c>
      <c r="AD482" s="55">
        <v>599.0</v>
      </c>
      <c r="AE482" s="55">
        <v>588.0</v>
      </c>
      <c r="AF482" s="55">
        <v>578.0</v>
      </c>
      <c r="AG482" s="55">
        <v>570.0</v>
      </c>
      <c r="AH482" s="55">
        <v>562.0</v>
      </c>
      <c r="AI482" s="55">
        <v>556.0</v>
      </c>
      <c r="AJ482" s="55">
        <v>552.0</v>
      </c>
      <c r="AK482" s="55">
        <v>548.0</v>
      </c>
      <c r="AL482" s="55">
        <v>547.0</v>
      </c>
    </row>
    <row r="483" ht="14.25" customHeight="1">
      <c r="A483" s="47">
        <v>11.0</v>
      </c>
      <c r="B483" s="48">
        <v>29.0</v>
      </c>
      <c r="C483" s="55">
        <v>883.0</v>
      </c>
      <c r="D483" s="55">
        <v>883.0</v>
      </c>
      <c r="E483" s="55">
        <v>881.0</v>
      </c>
      <c r="F483" s="55">
        <v>878.0</v>
      </c>
      <c r="G483" s="55">
        <v>874.0</v>
      </c>
      <c r="H483" s="55">
        <v>869.0</v>
      </c>
      <c r="I483" s="55">
        <v>863.0</v>
      </c>
      <c r="J483" s="55">
        <v>855.0</v>
      </c>
      <c r="K483" s="55">
        <v>847.0</v>
      </c>
      <c r="L483" s="55">
        <v>838.0</v>
      </c>
      <c r="M483" s="55">
        <v>827.0</v>
      </c>
      <c r="N483" s="55">
        <v>816.0</v>
      </c>
      <c r="O483" s="55">
        <v>805.0</v>
      </c>
      <c r="P483" s="55">
        <v>792.0</v>
      </c>
      <c r="Q483" s="55">
        <v>779.0</v>
      </c>
      <c r="R483" s="55">
        <v>766.0</v>
      </c>
      <c r="S483" s="55">
        <v>752.0</v>
      </c>
      <c r="T483" s="55">
        <v>737.0</v>
      </c>
      <c r="U483" s="55">
        <v>723.0</v>
      </c>
      <c r="V483" s="55">
        <v>708.0</v>
      </c>
      <c r="W483" s="55">
        <v>693.0</v>
      </c>
      <c r="X483" s="55">
        <v>678.0</v>
      </c>
      <c r="Y483" s="55">
        <v>663.0</v>
      </c>
      <c r="Z483" s="55">
        <v>648.0</v>
      </c>
      <c r="AA483" s="55">
        <v>634.0</v>
      </c>
      <c r="AB483" s="55">
        <v>619.0</v>
      </c>
      <c r="AC483" s="55">
        <v>606.0</v>
      </c>
      <c r="AD483" s="55">
        <v>594.0</v>
      </c>
      <c r="AE483" s="55">
        <v>582.0</v>
      </c>
      <c r="AF483" s="55">
        <v>572.0</v>
      </c>
      <c r="AG483" s="55">
        <v>564.0</v>
      </c>
      <c r="AH483" s="55">
        <v>556.0</v>
      </c>
      <c r="AI483" s="55">
        <v>550.0</v>
      </c>
      <c r="AJ483" s="55">
        <v>545.0</v>
      </c>
      <c r="AK483" s="55">
        <v>542.0</v>
      </c>
      <c r="AL483" s="55">
        <v>540.0</v>
      </c>
    </row>
    <row r="484" ht="14.25" customHeight="1">
      <c r="A484" s="47">
        <v>11.0</v>
      </c>
      <c r="B484" s="48">
        <v>30.0</v>
      </c>
      <c r="C484" s="55">
        <v>885.0</v>
      </c>
      <c r="D484" s="55">
        <v>884.0</v>
      </c>
      <c r="E484" s="55">
        <v>883.0</v>
      </c>
      <c r="F484" s="55">
        <v>880.0</v>
      </c>
      <c r="G484" s="55">
        <v>876.0</v>
      </c>
      <c r="H484" s="55">
        <v>870.0</v>
      </c>
      <c r="I484" s="55">
        <v>864.0</v>
      </c>
      <c r="J484" s="55">
        <v>857.0</v>
      </c>
      <c r="K484" s="55">
        <v>848.0</v>
      </c>
      <c r="L484" s="55">
        <v>838.0</v>
      </c>
      <c r="M484" s="55">
        <v>828.0</v>
      </c>
      <c r="N484" s="55">
        <v>817.0</v>
      </c>
      <c r="O484" s="55">
        <v>805.0</v>
      </c>
      <c r="P484" s="55">
        <v>792.0</v>
      </c>
      <c r="Q484" s="55">
        <v>779.0</v>
      </c>
      <c r="R484" s="55">
        <v>765.0</v>
      </c>
      <c r="S484" s="55">
        <v>751.0</v>
      </c>
      <c r="T484" s="55">
        <v>736.0</v>
      </c>
      <c r="U484" s="55">
        <v>721.0</v>
      </c>
      <c r="V484" s="55">
        <v>706.0</v>
      </c>
      <c r="W484" s="55">
        <v>690.0</v>
      </c>
      <c r="X484" s="55">
        <v>675.0</v>
      </c>
      <c r="Y484" s="55">
        <v>660.0</v>
      </c>
      <c r="Z484" s="55">
        <v>645.0</v>
      </c>
      <c r="AA484" s="55">
        <v>630.0</v>
      </c>
      <c r="AB484" s="55">
        <v>615.0</v>
      </c>
      <c r="AC484" s="55">
        <v>602.0</v>
      </c>
      <c r="AD484" s="55">
        <v>589.0</v>
      </c>
      <c r="AE484" s="55">
        <v>577.0</v>
      </c>
      <c r="AF484" s="55">
        <v>566.0</v>
      </c>
      <c r="AG484" s="55">
        <v>557.0</v>
      </c>
      <c r="AH484" s="55">
        <v>549.0</v>
      </c>
      <c r="AI484" s="55">
        <v>543.0</v>
      </c>
      <c r="AJ484" s="55">
        <v>538.0</v>
      </c>
      <c r="AK484" s="55">
        <v>535.0</v>
      </c>
      <c r="AL484" s="55">
        <v>533.0</v>
      </c>
    </row>
    <row r="485" ht="14.25" customHeight="1">
      <c r="A485" s="47">
        <v>11.0</v>
      </c>
      <c r="B485" s="48">
        <v>31.0</v>
      </c>
      <c r="C485" s="55">
        <v>887.0</v>
      </c>
      <c r="D485" s="55">
        <v>886.0</v>
      </c>
      <c r="E485" s="55">
        <v>884.0</v>
      </c>
      <c r="F485" s="55">
        <v>881.0</v>
      </c>
      <c r="G485" s="55">
        <v>877.0</v>
      </c>
      <c r="H485" s="55">
        <v>872.0</v>
      </c>
      <c r="I485" s="55">
        <v>865.0</v>
      </c>
      <c r="J485" s="55">
        <v>858.0</v>
      </c>
      <c r="K485" s="55">
        <v>849.0</v>
      </c>
      <c r="L485" s="55">
        <v>839.0</v>
      </c>
      <c r="M485" s="55">
        <v>829.0</v>
      </c>
      <c r="N485" s="55">
        <v>817.0</v>
      </c>
      <c r="O485" s="55">
        <v>805.0</v>
      </c>
      <c r="P485" s="55">
        <v>792.0</v>
      </c>
      <c r="Q485" s="55">
        <v>778.0</v>
      </c>
      <c r="R485" s="55">
        <v>764.0</v>
      </c>
      <c r="S485" s="55">
        <v>749.0</v>
      </c>
      <c r="T485" s="55">
        <v>734.0</v>
      </c>
      <c r="U485" s="55">
        <v>719.0</v>
      </c>
      <c r="V485" s="55">
        <v>704.0</v>
      </c>
      <c r="W485" s="55">
        <v>688.0</v>
      </c>
      <c r="X485" s="55">
        <v>672.0</v>
      </c>
      <c r="Y485" s="55">
        <v>656.0</v>
      </c>
      <c r="Z485" s="55">
        <v>641.0</v>
      </c>
      <c r="AA485" s="55">
        <v>626.0</v>
      </c>
      <c r="AB485" s="55">
        <v>611.0</v>
      </c>
      <c r="AC485" s="55">
        <v>597.0</v>
      </c>
      <c r="AD485" s="55">
        <v>583.0</v>
      </c>
      <c r="AE485" s="55">
        <v>571.0</v>
      </c>
      <c r="AF485" s="55">
        <v>560.0</v>
      </c>
      <c r="AG485" s="55">
        <v>551.0</v>
      </c>
      <c r="AH485" s="55">
        <v>543.0</v>
      </c>
      <c r="AI485" s="55">
        <v>536.0</v>
      </c>
      <c r="AJ485" s="55">
        <v>531.0</v>
      </c>
      <c r="AK485" s="55">
        <v>528.0</v>
      </c>
      <c r="AL485" s="55">
        <v>525.0</v>
      </c>
    </row>
    <row r="486" ht="14.25" customHeight="1">
      <c r="A486" s="47">
        <v>11.0</v>
      </c>
      <c r="B486" s="48">
        <v>32.0</v>
      </c>
      <c r="C486" s="55">
        <v>888.0</v>
      </c>
      <c r="D486" s="55">
        <v>888.0</v>
      </c>
      <c r="E486" s="55">
        <v>886.0</v>
      </c>
      <c r="F486" s="55">
        <v>883.0</v>
      </c>
      <c r="G486" s="55">
        <v>879.0</v>
      </c>
      <c r="H486" s="55">
        <v>873.0</v>
      </c>
      <c r="I486" s="55">
        <v>866.0</v>
      </c>
      <c r="J486" s="55">
        <v>859.0</v>
      </c>
      <c r="K486" s="55">
        <v>850.0</v>
      </c>
      <c r="L486" s="55">
        <v>840.0</v>
      </c>
      <c r="M486" s="55">
        <v>829.0</v>
      </c>
      <c r="N486" s="55">
        <v>817.0</v>
      </c>
      <c r="O486" s="55">
        <v>805.0</v>
      </c>
      <c r="P486" s="55">
        <v>791.0</v>
      </c>
      <c r="Q486" s="55">
        <v>777.0</v>
      </c>
      <c r="R486" s="55">
        <v>763.0</v>
      </c>
      <c r="S486" s="55">
        <v>748.0</v>
      </c>
      <c r="T486" s="55">
        <v>733.0</v>
      </c>
      <c r="U486" s="55">
        <v>717.0</v>
      </c>
      <c r="V486" s="55">
        <v>701.0</v>
      </c>
      <c r="W486" s="55">
        <v>685.0</v>
      </c>
      <c r="X486" s="55">
        <v>669.0</v>
      </c>
      <c r="Y486" s="55">
        <v>653.0</v>
      </c>
      <c r="Z486" s="55">
        <v>637.0</v>
      </c>
      <c r="AA486" s="55">
        <v>622.0</v>
      </c>
      <c r="AB486" s="55">
        <v>607.0</v>
      </c>
      <c r="AC486" s="55">
        <v>592.0</v>
      </c>
      <c r="AD486" s="55">
        <v>578.0</v>
      </c>
      <c r="AE486" s="55">
        <v>566.0</v>
      </c>
      <c r="AF486" s="55">
        <v>555.0</v>
      </c>
      <c r="AG486" s="55">
        <v>545.0</v>
      </c>
      <c r="AH486" s="55">
        <v>537.0</v>
      </c>
      <c r="AI486" s="55">
        <v>530.0</v>
      </c>
      <c r="AJ486" s="55">
        <v>524.0</v>
      </c>
      <c r="AK486" s="55">
        <v>521.0</v>
      </c>
      <c r="AL486" s="55">
        <v>518.0</v>
      </c>
    </row>
    <row r="487" ht="14.25" customHeight="1">
      <c r="A487" s="47">
        <v>11.0</v>
      </c>
      <c r="B487" s="48">
        <v>33.0</v>
      </c>
      <c r="C487" s="55">
        <v>890.0</v>
      </c>
      <c r="D487" s="55">
        <v>889.0</v>
      </c>
      <c r="E487" s="55">
        <v>887.0</v>
      </c>
      <c r="F487" s="55">
        <v>884.0</v>
      </c>
      <c r="G487" s="55">
        <v>880.0</v>
      </c>
      <c r="H487" s="55">
        <v>874.0</v>
      </c>
      <c r="I487" s="55">
        <v>867.0</v>
      </c>
      <c r="J487" s="55">
        <v>859.0</v>
      </c>
      <c r="K487" s="55">
        <v>850.0</v>
      </c>
      <c r="L487" s="55">
        <v>840.0</v>
      </c>
      <c r="M487" s="55">
        <v>829.0</v>
      </c>
      <c r="N487" s="55">
        <v>817.0</v>
      </c>
      <c r="O487" s="55">
        <v>804.0</v>
      </c>
      <c r="P487" s="55">
        <v>791.0</v>
      </c>
      <c r="Q487" s="55">
        <v>777.0</v>
      </c>
      <c r="R487" s="55">
        <v>762.0</v>
      </c>
      <c r="S487" s="55">
        <v>747.0</v>
      </c>
      <c r="T487" s="55">
        <v>731.0</v>
      </c>
      <c r="U487" s="55">
        <v>715.0</v>
      </c>
      <c r="V487" s="55">
        <v>699.0</v>
      </c>
      <c r="W487" s="55">
        <v>682.0</v>
      </c>
      <c r="X487" s="55">
        <v>666.0</v>
      </c>
      <c r="Y487" s="55">
        <v>650.0</v>
      </c>
      <c r="Z487" s="55">
        <v>634.0</v>
      </c>
      <c r="AA487" s="55">
        <v>618.0</v>
      </c>
      <c r="AB487" s="55">
        <v>602.0</v>
      </c>
      <c r="AC487" s="55">
        <v>587.0</v>
      </c>
      <c r="AD487" s="55">
        <v>573.0</v>
      </c>
      <c r="AE487" s="55">
        <v>560.0</v>
      </c>
      <c r="AF487" s="55">
        <v>549.0</v>
      </c>
      <c r="AG487" s="55">
        <v>539.0</v>
      </c>
      <c r="AH487" s="55">
        <v>530.0</v>
      </c>
      <c r="AI487" s="55">
        <v>523.0</v>
      </c>
      <c r="AJ487" s="55">
        <v>518.0</v>
      </c>
      <c r="AK487" s="55">
        <v>514.0</v>
      </c>
      <c r="AL487" s="55">
        <v>511.0</v>
      </c>
    </row>
    <row r="488" ht="14.25" customHeight="1">
      <c r="A488" s="47">
        <v>11.0</v>
      </c>
      <c r="B488" s="48">
        <v>34.0</v>
      </c>
      <c r="C488" s="55">
        <v>891.0</v>
      </c>
      <c r="D488" s="55">
        <v>890.0</v>
      </c>
      <c r="E488" s="55">
        <v>888.0</v>
      </c>
      <c r="F488" s="55">
        <v>885.0</v>
      </c>
      <c r="G488" s="55">
        <v>881.0</v>
      </c>
      <c r="H488" s="55">
        <v>875.0</v>
      </c>
      <c r="I488" s="55">
        <v>868.0</v>
      </c>
      <c r="J488" s="55">
        <v>860.0</v>
      </c>
      <c r="K488" s="55">
        <v>851.0</v>
      </c>
      <c r="L488" s="55">
        <v>840.0</v>
      </c>
      <c r="M488" s="55">
        <v>829.0</v>
      </c>
      <c r="N488" s="55">
        <v>817.0</v>
      </c>
      <c r="O488" s="55">
        <v>804.0</v>
      </c>
      <c r="P488" s="55">
        <v>790.0</v>
      </c>
      <c r="Q488" s="55">
        <v>776.0</v>
      </c>
      <c r="R488" s="55">
        <v>761.0</v>
      </c>
      <c r="S488" s="55">
        <v>745.0</v>
      </c>
      <c r="T488" s="55">
        <v>729.0</v>
      </c>
      <c r="U488" s="55">
        <v>713.0</v>
      </c>
      <c r="V488" s="55">
        <v>696.0</v>
      </c>
      <c r="W488" s="55">
        <v>680.0</v>
      </c>
      <c r="X488" s="55">
        <v>663.0</v>
      </c>
      <c r="Y488" s="55">
        <v>647.0</v>
      </c>
      <c r="Z488" s="55">
        <v>630.0</v>
      </c>
      <c r="AA488" s="55">
        <v>614.0</v>
      </c>
      <c r="AB488" s="55">
        <v>598.0</v>
      </c>
      <c r="AC488" s="55">
        <v>583.0</v>
      </c>
      <c r="AD488" s="55">
        <v>568.0</v>
      </c>
      <c r="AE488" s="55">
        <v>555.0</v>
      </c>
      <c r="AF488" s="55">
        <v>543.0</v>
      </c>
      <c r="AG488" s="55">
        <v>533.0</v>
      </c>
      <c r="AH488" s="55">
        <v>524.0</v>
      </c>
      <c r="AI488" s="55">
        <v>517.0</v>
      </c>
      <c r="AJ488" s="55">
        <v>511.0</v>
      </c>
      <c r="AK488" s="55">
        <v>507.0</v>
      </c>
      <c r="AL488" s="55">
        <v>504.0</v>
      </c>
    </row>
    <row r="489" ht="14.25" customHeight="1">
      <c r="A489" s="47">
        <v>11.0</v>
      </c>
      <c r="B489" s="48">
        <v>35.0</v>
      </c>
      <c r="C489" s="55">
        <v>892.0</v>
      </c>
      <c r="D489" s="55">
        <v>891.0</v>
      </c>
      <c r="E489" s="55">
        <v>889.0</v>
      </c>
      <c r="F489" s="55">
        <v>886.0</v>
      </c>
      <c r="G489" s="55">
        <v>881.0</v>
      </c>
      <c r="H489" s="55">
        <v>876.0</v>
      </c>
      <c r="I489" s="55">
        <v>868.0</v>
      </c>
      <c r="J489" s="55">
        <v>860.0</v>
      </c>
      <c r="K489" s="55">
        <v>851.0</v>
      </c>
      <c r="L489" s="55">
        <v>840.0</v>
      </c>
      <c r="M489" s="55">
        <v>829.0</v>
      </c>
      <c r="N489" s="55">
        <v>816.0</v>
      </c>
      <c r="O489" s="55">
        <v>803.0</v>
      </c>
      <c r="P489" s="55">
        <v>789.0</v>
      </c>
      <c r="Q489" s="55">
        <v>774.0</v>
      </c>
      <c r="R489" s="55">
        <v>759.0</v>
      </c>
      <c r="S489" s="55">
        <v>743.0</v>
      </c>
      <c r="T489" s="55">
        <v>727.0</v>
      </c>
      <c r="U489" s="55">
        <v>711.0</v>
      </c>
      <c r="V489" s="55">
        <v>694.0</v>
      </c>
      <c r="W489" s="55">
        <v>677.0</v>
      </c>
      <c r="X489" s="55">
        <v>660.0</v>
      </c>
      <c r="Y489" s="55">
        <v>643.0</v>
      </c>
      <c r="Z489" s="55">
        <v>626.0</v>
      </c>
      <c r="AA489" s="55">
        <v>610.0</v>
      </c>
      <c r="AB489" s="55">
        <v>594.0</v>
      </c>
      <c r="AC489" s="55">
        <v>578.0</v>
      </c>
      <c r="AD489" s="55">
        <v>563.0</v>
      </c>
      <c r="AE489" s="55">
        <v>550.0</v>
      </c>
      <c r="AF489" s="55">
        <v>537.0</v>
      </c>
      <c r="AG489" s="55">
        <v>527.0</v>
      </c>
      <c r="AH489" s="55">
        <v>517.0</v>
      </c>
      <c r="AI489" s="55">
        <v>510.0</v>
      </c>
      <c r="AJ489" s="55">
        <v>504.0</v>
      </c>
      <c r="AK489" s="55">
        <v>500.0</v>
      </c>
      <c r="AL489" s="55">
        <v>497.0</v>
      </c>
    </row>
    <row r="490" ht="14.25" customHeight="1">
      <c r="A490" s="47">
        <v>11.0</v>
      </c>
      <c r="B490" s="48">
        <v>36.0</v>
      </c>
      <c r="C490" s="55">
        <v>892.0</v>
      </c>
      <c r="D490" s="55">
        <v>892.0</v>
      </c>
      <c r="E490" s="55">
        <v>890.0</v>
      </c>
      <c r="F490" s="55">
        <v>887.0</v>
      </c>
      <c r="G490" s="55">
        <v>882.0</v>
      </c>
      <c r="H490" s="55">
        <v>876.0</v>
      </c>
      <c r="I490" s="55">
        <v>869.0</v>
      </c>
      <c r="J490" s="55">
        <v>860.0</v>
      </c>
      <c r="K490" s="55">
        <v>851.0</v>
      </c>
      <c r="L490" s="55">
        <v>840.0</v>
      </c>
      <c r="M490" s="55">
        <v>829.0</v>
      </c>
      <c r="N490" s="55">
        <v>816.0</v>
      </c>
      <c r="O490" s="55">
        <v>802.0</v>
      </c>
      <c r="P490" s="55">
        <v>788.0</v>
      </c>
      <c r="Q490" s="55">
        <v>773.0</v>
      </c>
      <c r="R490" s="55">
        <v>758.0</v>
      </c>
      <c r="S490" s="55">
        <v>742.0</v>
      </c>
      <c r="T490" s="55">
        <v>725.0</v>
      </c>
      <c r="U490" s="55">
        <v>708.0</v>
      </c>
      <c r="V490" s="55">
        <v>691.0</v>
      </c>
      <c r="W490" s="55">
        <v>674.0</v>
      </c>
      <c r="X490" s="55">
        <v>657.0</v>
      </c>
      <c r="Y490" s="55">
        <v>639.0</v>
      </c>
      <c r="Z490" s="55">
        <v>622.0</v>
      </c>
      <c r="AA490" s="55">
        <v>606.0</v>
      </c>
      <c r="AB490" s="55">
        <v>589.0</v>
      </c>
      <c r="AC490" s="55">
        <v>573.0</v>
      </c>
      <c r="AD490" s="55">
        <v>558.0</v>
      </c>
      <c r="AE490" s="55">
        <v>544.0</v>
      </c>
      <c r="AF490" s="55">
        <v>532.0</v>
      </c>
      <c r="AG490" s="55">
        <v>520.0</v>
      </c>
      <c r="AH490" s="55">
        <v>511.0</v>
      </c>
      <c r="AI490" s="55">
        <v>503.0</v>
      </c>
      <c r="AJ490" s="55">
        <v>497.0</v>
      </c>
      <c r="AK490" s="55">
        <v>493.0</v>
      </c>
      <c r="AL490" s="55">
        <v>490.0</v>
      </c>
    </row>
    <row r="491" ht="14.25" customHeight="1">
      <c r="A491" s="47">
        <v>11.0</v>
      </c>
      <c r="B491" s="48">
        <v>37.0</v>
      </c>
      <c r="C491" s="55">
        <v>893.0</v>
      </c>
      <c r="D491" s="55">
        <v>892.0</v>
      </c>
      <c r="E491" s="55">
        <v>890.0</v>
      </c>
      <c r="F491" s="55">
        <v>887.0</v>
      </c>
      <c r="G491" s="55">
        <v>882.0</v>
      </c>
      <c r="H491" s="55">
        <v>876.0</v>
      </c>
      <c r="I491" s="55">
        <v>869.0</v>
      </c>
      <c r="J491" s="55">
        <v>860.0</v>
      </c>
      <c r="K491" s="55">
        <v>851.0</v>
      </c>
      <c r="L491" s="55">
        <v>840.0</v>
      </c>
      <c r="M491" s="55">
        <v>828.0</v>
      </c>
      <c r="N491" s="55">
        <v>815.0</v>
      </c>
      <c r="O491" s="55">
        <v>801.0</v>
      </c>
      <c r="P491" s="55">
        <v>787.0</v>
      </c>
      <c r="Q491" s="55">
        <v>772.0</v>
      </c>
      <c r="R491" s="55">
        <v>756.0</v>
      </c>
      <c r="S491" s="55">
        <v>740.0</v>
      </c>
      <c r="T491" s="55">
        <v>723.0</v>
      </c>
      <c r="U491" s="55">
        <v>706.0</v>
      </c>
      <c r="V491" s="55">
        <v>689.0</v>
      </c>
      <c r="W491" s="55">
        <v>671.0</v>
      </c>
      <c r="X491" s="55">
        <v>653.0</v>
      </c>
      <c r="Y491" s="55">
        <v>636.0</v>
      </c>
      <c r="Z491" s="55">
        <v>619.0</v>
      </c>
      <c r="AA491" s="55">
        <v>602.0</v>
      </c>
      <c r="AB491" s="55">
        <v>585.0</v>
      </c>
      <c r="AC491" s="55">
        <v>569.0</v>
      </c>
      <c r="AD491" s="55">
        <v>554.0</v>
      </c>
      <c r="AE491" s="55">
        <v>539.0</v>
      </c>
      <c r="AF491" s="55">
        <v>526.0</v>
      </c>
      <c r="AG491" s="55">
        <v>515.0</v>
      </c>
      <c r="AH491" s="55">
        <v>505.0</v>
      </c>
      <c r="AI491" s="55">
        <v>497.0</v>
      </c>
      <c r="AJ491" s="55">
        <v>491.0</v>
      </c>
      <c r="AK491" s="55">
        <v>487.0</v>
      </c>
      <c r="AL491" s="55">
        <v>484.0</v>
      </c>
    </row>
    <row r="492" ht="14.25" customHeight="1">
      <c r="A492" s="47">
        <v>11.0</v>
      </c>
      <c r="B492" s="48">
        <v>38.0</v>
      </c>
      <c r="C492" s="55">
        <v>893.0</v>
      </c>
      <c r="D492" s="55">
        <v>893.0</v>
      </c>
      <c r="E492" s="55">
        <v>891.0</v>
      </c>
      <c r="F492" s="55">
        <v>887.0</v>
      </c>
      <c r="G492" s="55">
        <v>882.0</v>
      </c>
      <c r="H492" s="55">
        <v>876.0</v>
      </c>
      <c r="I492" s="55">
        <v>869.0</v>
      </c>
      <c r="J492" s="55">
        <v>860.0</v>
      </c>
      <c r="K492" s="55">
        <v>850.0</v>
      </c>
      <c r="L492" s="55">
        <v>839.0</v>
      </c>
      <c r="M492" s="55">
        <v>827.0</v>
      </c>
      <c r="N492" s="55">
        <v>814.0</v>
      </c>
      <c r="O492" s="55">
        <v>800.0</v>
      </c>
      <c r="P492" s="55">
        <v>786.0</v>
      </c>
      <c r="Q492" s="55">
        <v>770.0</v>
      </c>
      <c r="R492" s="55">
        <v>754.0</v>
      </c>
      <c r="S492" s="55">
        <v>738.0</v>
      </c>
      <c r="T492" s="55">
        <v>721.0</v>
      </c>
      <c r="U492" s="55">
        <v>703.0</v>
      </c>
      <c r="V492" s="55">
        <v>686.0</v>
      </c>
      <c r="W492" s="55">
        <v>668.0</v>
      </c>
      <c r="X492" s="55">
        <v>650.0</v>
      </c>
      <c r="Y492" s="55">
        <v>632.0</v>
      </c>
      <c r="Z492" s="55">
        <v>615.0</v>
      </c>
      <c r="AA492" s="55">
        <v>597.0</v>
      </c>
      <c r="AB492" s="55">
        <v>580.0</v>
      </c>
      <c r="AC492" s="55">
        <v>564.0</v>
      </c>
      <c r="AD492" s="55">
        <v>549.0</v>
      </c>
      <c r="AE492" s="55">
        <v>534.0</v>
      </c>
      <c r="AF492" s="55">
        <v>520.0</v>
      </c>
      <c r="AG492" s="55">
        <v>508.0</v>
      </c>
      <c r="AH492" s="55">
        <v>499.0</v>
      </c>
      <c r="AI492" s="55">
        <v>490.0</v>
      </c>
      <c r="AJ492" s="55">
        <v>484.0</v>
      </c>
      <c r="AK492" s="55">
        <v>480.0</v>
      </c>
      <c r="AL492" s="55">
        <v>477.0</v>
      </c>
    </row>
    <row r="493" ht="14.25" customHeight="1">
      <c r="A493" s="47">
        <v>11.0</v>
      </c>
      <c r="B493" s="48">
        <v>39.0</v>
      </c>
      <c r="C493" s="55">
        <v>893.0</v>
      </c>
      <c r="D493" s="55">
        <v>893.0</v>
      </c>
      <c r="E493" s="55">
        <v>891.0</v>
      </c>
      <c r="F493" s="55">
        <v>887.0</v>
      </c>
      <c r="G493" s="55">
        <v>882.0</v>
      </c>
      <c r="H493" s="55">
        <v>876.0</v>
      </c>
      <c r="I493" s="55">
        <v>869.0</v>
      </c>
      <c r="J493" s="55">
        <v>860.0</v>
      </c>
      <c r="K493" s="55">
        <v>850.0</v>
      </c>
      <c r="L493" s="55">
        <v>839.0</v>
      </c>
      <c r="M493" s="55">
        <v>826.0</v>
      </c>
      <c r="N493" s="55">
        <v>813.0</v>
      </c>
      <c r="O493" s="55">
        <v>799.0</v>
      </c>
      <c r="P493" s="55">
        <v>784.0</v>
      </c>
      <c r="Q493" s="55">
        <v>769.0</v>
      </c>
      <c r="R493" s="55">
        <v>752.0</v>
      </c>
      <c r="S493" s="55">
        <v>735.0</v>
      </c>
      <c r="T493" s="55">
        <v>718.0</v>
      </c>
      <c r="U493" s="55">
        <v>701.0</v>
      </c>
      <c r="V493" s="55">
        <v>683.0</v>
      </c>
      <c r="W493" s="55">
        <v>665.0</v>
      </c>
      <c r="X493" s="55">
        <v>647.0</v>
      </c>
      <c r="Y493" s="55">
        <v>629.0</v>
      </c>
      <c r="Z493" s="55">
        <v>611.0</v>
      </c>
      <c r="AA493" s="55">
        <v>593.0</v>
      </c>
      <c r="AB493" s="55">
        <v>576.0</v>
      </c>
      <c r="AC493" s="55">
        <v>560.0</v>
      </c>
      <c r="AD493" s="55">
        <v>544.0</v>
      </c>
      <c r="AE493" s="55">
        <v>529.0</v>
      </c>
      <c r="AF493" s="55">
        <v>515.0</v>
      </c>
      <c r="AG493" s="55">
        <v>503.0</v>
      </c>
      <c r="AH493" s="55">
        <v>492.0</v>
      </c>
      <c r="AI493" s="55">
        <v>484.0</v>
      </c>
      <c r="AJ493" s="55">
        <v>477.0</v>
      </c>
      <c r="AK493" s="55">
        <v>473.0</v>
      </c>
      <c r="AL493" s="55">
        <v>471.0</v>
      </c>
    </row>
    <row r="494" ht="14.25" customHeight="1">
      <c r="A494" s="47">
        <v>11.0</v>
      </c>
      <c r="B494" s="48">
        <v>40.0</v>
      </c>
      <c r="C494" s="55">
        <v>893.0</v>
      </c>
      <c r="D494" s="55">
        <v>893.0</v>
      </c>
      <c r="E494" s="55">
        <v>891.0</v>
      </c>
      <c r="F494" s="55">
        <v>887.0</v>
      </c>
      <c r="G494" s="55">
        <v>882.0</v>
      </c>
      <c r="H494" s="55">
        <v>876.0</v>
      </c>
      <c r="I494" s="55">
        <v>868.0</v>
      </c>
      <c r="J494" s="55">
        <v>859.0</v>
      </c>
      <c r="K494" s="55">
        <v>849.0</v>
      </c>
      <c r="L494" s="55">
        <v>838.0</v>
      </c>
      <c r="M494" s="55">
        <v>825.0</v>
      </c>
      <c r="N494" s="55">
        <v>812.0</v>
      </c>
      <c r="O494" s="55">
        <v>798.0</v>
      </c>
      <c r="P494" s="55">
        <v>783.0</v>
      </c>
      <c r="Q494" s="55">
        <v>767.0</v>
      </c>
      <c r="R494" s="55">
        <v>750.0</v>
      </c>
      <c r="S494" s="55">
        <v>733.0</v>
      </c>
      <c r="T494" s="55">
        <v>716.0</v>
      </c>
      <c r="U494" s="55">
        <v>698.0</v>
      </c>
      <c r="V494" s="55">
        <v>680.0</v>
      </c>
      <c r="W494" s="55">
        <v>662.0</v>
      </c>
      <c r="X494" s="55">
        <v>643.0</v>
      </c>
      <c r="Y494" s="55">
        <v>625.0</v>
      </c>
      <c r="Z494" s="55">
        <v>607.0</v>
      </c>
      <c r="AA494" s="55">
        <v>589.0</v>
      </c>
      <c r="AB494" s="55">
        <v>572.0</v>
      </c>
      <c r="AC494" s="55">
        <v>555.0</v>
      </c>
      <c r="AD494" s="55">
        <v>539.0</v>
      </c>
      <c r="AE494" s="55">
        <v>524.0</v>
      </c>
      <c r="AF494" s="55">
        <v>509.0</v>
      </c>
      <c r="AG494" s="55">
        <v>497.0</v>
      </c>
      <c r="AH494" s="55">
        <v>486.0</v>
      </c>
      <c r="AI494" s="55">
        <v>478.0</v>
      </c>
      <c r="AJ494" s="55">
        <v>471.0</v>
      </c>
      <c r="AK494" s="55">
        <v>466.0</v>
      </c>
      <c r="AL494" s="55">
        <v>464.0</v>
      </c>
    </row>
    <row r="495" ht="14.25" customHeight="1">
      <c r="A495" s="47">
        <v>12.0</v>
      </c>
      <c r="B495" s="48">
        <v>0.0</v>
      </c>
      <c r="C495" s="55">
        <v>805.0</v>
      </c>
      <c r="D495" s="55">
        <v>805.0</v>
      </c>
      <c r="E495" s="55">
        <v>805.0</v>
      </c>
      <c r="F495" s="55">
        <v>805.0</v>
      </c>
      <c r="G495" s="55">
        <v>805.0</v>
      </c>
      <c r="H495" s="55">
        <v>805.0</v>
      </c>
      <c r="I495" s="55">
        <v>805.0</v>
      </c>
      <c r="J495" s="55">
        <v>805.0</v>
      </c>
      <c r="K495" s="55">
        <v>805.0</v>
      </c>
      <c r="L495" s="55">
        <v>805.0</v>
      </c>
      <c r="M495" s="55">
        <v>805.0</v>
      </c>
      <c r="N495" s="55">
        <v>805.0</v>
      </c>
      <c r="O495" s="55">
        <v>805.0</v>
      </c>
      <c r="P495" s="55">
        <v>805.0</v>
      </c>
      <c r="Q495" s="55">
        <v>805.0</v>
      </c>
      <c r="R495" s="55">
        <v>805.0</v>
      </c>
      <c r="S495" s="55">
        <v>805.0</v>
      </c>
      <c r="T495" s="55">
        <v>805.0</v>
      </c>
      <c r="U495" s="55">
        <v>805.0</v>
      </c>
      <c r="V495" s="55">
        <v>805.0</v>
      </c>
      <c r="W495" s="55">
        <v>805.0</v>
      </c>
      <c r="X495" s="55">
        <v>805.0</v>
      </c>
      <c r="Y495" s="55">
        <v>805.0</v>
      </c>
      <c r="Z495" s="55">
        <v>805.0</v>
      </c>
      <c r="AA495" s="55">
        <v>805.0</v>
      </c>
      <c r="AB495" s="55">
        <v>805.0</v>
      </c>
      <c r="AC495" s="55">
        <v>805.0</v>
      </c>
      <c r="AD495" s="55">
        <v>805.0</v>
      </c>
      <c r="AE495" s="55">
        <v>805.0</v>
      </c>
      <c r="AF495" s="55">
        <v>805.0</v>
      </c>
      <c r="AG495" s="55">
        <v>805.0</v>
      </c>
      <c r="AH495" s="55">
        <v>805.0</v>
      </c>
      <c r="AI495" s="55">
        <v>805.0</v>
      </c>
      <c r="AJ495" s="55">
        <v>805.0</v>
      </c>
      <c r="AK495" s="55">
        <v>805.0</v>
      </c>
      <c r="AL495" s="55">
        <v>805.0</v>
      </c>
    </row>
    <row r="496" ht="14.25" customHeight="1">
      <c r="A496" s="47">
        <v>12.0</v>
      </c>
      <c r="B496" s="48">
        <v>1.0</v>
      </c>
      <c r="C496" s="55">
        <v>812.0</v>
      </c>
      <c r="D496" s="55">
        <v>812.0</v>
      </c>
      <c r="E496" s="55">
        <v>811.0</v>
      </c>
      <c r="F496" s="55">
        <v>811.0</v>
      </c>
      <c r="G496" s="55">
        <v>811.0</v>
      </c>
      <c r="H496" s="55">
        <v>811.0</v>
      </c>
      <c r="I496" s="55">
        <v>811.0</v>
      </c>
      <c r="J496" s="55">
        <v>810.0</v>
      </c>
      <c r="K496" s="55">
        <v>810.0</v>
      </c>
      <c r="L496" s="55">
        <v>809.0</v>
      </c>
      <c r="M496" s="55">
        <v>809.0</v>
      </c>
      <c r="N496" s="55">
        <v>808.0</v>
      </c>
      <c r="O496" s="55">
        <v>808.0</v>
      </c>
      <c r="P496" s="55">
        <v>807.0</v>
      </c>
      <c r="Q496" s="55">
        <v>807.0</v>
      </c>
      <c r="R496" s="55">
        <v>806.0</v>
      </c>
      <c r="S496" s="55">
        <v>805.0</v>
      </c>
      <c r="T496" s="55">
        <v>805.0</v>
      </c>
      <c r="U496" s="55">
        <v>804.0</v>
      </c>
      <c r="V496" s="55">
        <v>803.0</v>
      </c>
      <c r="W496" s="55">
        <v>803.0</v>
      </c>
      <c r="X496" s="55">
        <v>802.0</v>
      </c>
      <c r="Y496" s="55">
        <v>801.0</v>
      </c>
      <c r="Z496" s="55">
        <v>801.0</v>
      </c>
      <c r="AA496" s="55">
        <v>800.0</v>
      </c>
      <c r="AB496" s="55">
        <v>800.0</v>
      </c>
      <c r="AC496" s="55">
        <v>799.0</v>
      </c>
      <c r="AD496" s="55">
        <v>799.0</v>
      </c>
      <c r="AE496" s="55">
        <v>798.0</v>
      </c>
      <c r="AF496" s="55">
        <v>798.0</v>
      </c>
      <c r="AG496" s="55">
        <v>797.0</v>
      </c>
      <c r="AH496" s="55">
        <v>797.0</v>
      </c>
      <c r="AI496" s="55">
        <v>797.0</v>
      </c>
      <c r="AJ496" s="55">
        <v>797.0</v>
      </c>
      <c r="AK496" s="55">
        <v>797.0</v>
      </c>
      <c r="AL496" s="55">
        <v>796.0</v>
      </c>
    </row>
    <row r="497" ht="14.25" customHeight="1">
      <c r="A497" s="47">
        <v>12.0</v>
      </c>
      <c r="B497" s="48">
        <v>2.0</v>
      </c>
      <c r="C497" s="55">
        <v>819.0</v>
      </c>
      <c r="D497" s="55">
        <v>819.0</v>
      </c>
      <c r="E497" s="55">
        <v>819.0</v>
      </c>
      <c r="F497" s="55">
        <v>818.0</v>
      </c>
      <c r="G497" s="55">
        <v>818.0</v>
      </c>
      <c r="H497" s="55">
        <v>817.0</v>
      </c>
      <c r="I497" s="55">
        <v>817.0</v>
      </c>
      <c r="J497" s="55">
        <v>816.0</v>
      </c>
      <c r="K497" s="55">
        <v>815.0</v>
      </c>
      <c r="L497" s="55">
        <v>815.0</v>
      </c>
      <c r="M497" s="55">
        <v>814.0</v>
      </c>
      <c r="N497" s="55">
        <v>812.0</v>
      </c>
      <c r="O497" s="55">
        <v>811.0</v>
      </c>
      <c r="P497" s="55">
        <v>810.0</v>
      </c>
      <c r="Q497" s="55">
        <v>809.0</v>
      </c>
      <c r="R497" s="55">
        <v>808.0</v>
      </c>
      <c r="S497" s="55">
        <v>806.0</v>
      </c>
      <c r="T497" s="55">
        <v>805.0</v>
      </c>
      <c r="U497" s="55">
        <v>804.0</v>
      </c>
      <c r="V497" s="55">
        <v>803.0</v>
      </c>
      <c r="W497" s="55">
        <v>801.0</v>
      </c>
      <c r="X497" s="55">
        <v>800.0</v>
      </c>
      <c r="Y497" s="55">
        <v>799.0</v>
      </c>
      <c r="Z497" s="55">
        <v>797.0</v>
      </c>
      <c r="AA497" s="55">
        <v>796.0</v>
      </c>
      <c r="AB497" s="55">
        <v>795.0</v>
      </c>
      <c r="AC497" s="55">
        <v>794.0</v>
      </c>
      <c r="AD497" s="55">
        <v>793.0</v>
      </c>
      <c r="AE497" s="55">
        <v>792.0</v>
      </c>
      <c r="AF497" s="55">
        <v>791.0</v>
      </c>
      <c r="AG497" s="55">
        <v>791.0</v>
      </c>
      <c r="AH497" s="55">
        <v>790.0</v>
      </c>
      <c r="AI497" s="55">
        <v>790.0</v>
      </c>
      <c r="AJ497" s="55">
        <v>789.0</v>
      </c>
      <c r="AK497" s="55">
        <v>789.0</v>
      </c>
      <c r="AL497" s="55">
        <v>789.0</v>
      </c>
    </row>
    <row r="498" ht="14.25" customHeight="1">
      <c r="A498" s="47">
        <v>12.0</v>
      </c>
      <c r="B498" s="48">
        <v>3.0</v>
      </c>
      <c r="C498" s="55">
        <v>826.0</v>
      </c>
      <c r="D498" s="55">
        <v>826.0</v>
      </c>
      <c r="E498" s="55">
        <v>826.0</v>
      </c>
      <c r="F498" s="55">
        <v>825.0</v>
      </c>
      <c r="G498" s="55">
        <v>825.0</v>
      </c>
      <c r="H498" s="55">
        <v>824.0</v>
      </c>
      <c r="I498" s="55">
        <v>823.0</v>
      </c>
      <c r="J498" s="55">
        <v>822.0</v>
      </c>
      <c r="K498" s="55">
        <v>821.0</v>
      </c>
      <c r="L498" s="55">
        <v>820.0</v>
      </c>
      <c r="M498" s="55">
        <v>818.0</v>
      </c>
      <c r="N498" s="55">
        <v>817.0</v>
      </c>
      <c r="O498" s="55">
        <v>815.0</v>
      </c>
      <c r="P498" s="55">
        <v>813.0</v>
      </c>
      <c r="Q498" s="55">
        <v>811.0</v>
      </c>
      <c r="R498" s="55">
        <v>809.0</v>
      </c>
      <c r="S498" s="55">
        <v>808.0</v>
      </c>
      <c r="T498" s="55">
        <v>806.0</v>
      </c>
      <c r="U498" s="55">
        <v>804.0</v>
      </c>
      <c r="V498" s="55">
        <v>802.0</v>
      </c>
      <c r="W498" s="55">
        <v>800.0</v>
      </c>
      <c r="X498" s="55">
        <v>798.0</v>
      </c>
      <c r="Y498" s="55">
        <v>796.0</v>
      </c>
      <c r="Z498" s="55">
        <v>794.0</v>
      </c>
      <c r="AA498" s="55">
        <v>792.0</v>
      </c>
      <c r="AB498" s="55">
        <v>791.0</v>
      </c>
      <c r="AC498" s="55">
        <v>789.0</v>
      </c>
      <c r="AD498" s="55">
        <v>787.0</v>
      </c>
      <c r="AE498" s="55">
        <v>786.0</v>
      </c>
      <c r="AF498" s="55">
        <v>785.0</v>
      </c>
      <c r="AG498" s="55">
        <v>784.0</v>
      </c>
      <c r="AH498" s="55">
        <v>783.0</v>
      </c>
      <c r="AI498" s="55">
        <v>782.0</v>
      </c>
      <c r="AJ498" s="55">
        <v>782.0</v>
      </c>
      <c r="AK498" s="55">
        <v>781.0</v>
      </c>
      <c r="AL498" s="55">
        <v>781.0</v>
      </c>
    </row>
    <row r="499" ht="14.25" customHeight="1">
      <c r="A499" s="47">
        <v>12.0</v>
      </c>
      <c r="B499" s="48">
        <v>4.0</v>
      </c>
      <c r="C499" s="55">
        <v>833.0</v>
      </c>
      <c r="D499" s="55">
        <v>833.0</v>
      </c>
      <c r="E499" s="55">
        <v>833.0</v>
      </c>
      <c r="F499" s="55">
        <v>832.0</v>
      </c>
      <c r="G499" s="55">
        <v>831.0</v>
      </c>
      <c r="H499" s="55">
        <v>830.0</v>
      </c>
      <c r="I499" s="55">
        <v>829.0</v>
      </c>
      <c r="J499" s="55">
        <v>828.0</v>
      </c>
      <c r="K499" s="55">
        <v>826.0</v>
      </c>
      <c r="L499" s="55">
        <v>824.0</v>
      </c>
      <c r="M499" s="55">
        <v>823.0</v>
      </c>
      <c r="N499" s="55">
        <v>821.0</v>
      </c>
      <c r="O499" s="55">
        <v>818.0</v>
      </c>
      <c r="P499" s="55">
        <v>816.0</v>
      </c>
      <c r="Q499" s="55">
        <v>814.0</v>
      </c>
      <c r="R499" s="55">
        <v>811.0</v>
      </c>
      <c r="S499" s="55">
        <v>809.0</v>
      </c>
      <c r="T499" s="55">
        <v>806.0</v>
      </c>
      <c r="U499" s="55">
        <v>803.0</v>
      </c>
      <c r="V499" s="55">
        <v>801.0</v>
      </c>
      <c r="W499" s="55">
        <v>798.0</v>
      </c>
      <c r="X499" s="55">
        <v>796.0</v>
      </c>
      <c r="Y499" s="55">
        <v>793.0</v>
      </c>
      <c r="Z499" s="55">
        <v>791.0</v>
      </c>
      <c r="AA499" s="55">
        <v>788.0</v>
      </c>
      <c r="AB499" s="55">
        <v>786.0</v>
      </c>
      <c r="AC499" s="55">
        <v>784.0</v>
      </c>
      <c r="AD499" s="55">
        <v>782.0</v>
      </c>
      <c r="AE499" s="55">
        <v>780.0</v>
      </c>
      <c r="AF499" s="55">
        <v>778.0</v>
      </c>
      <c r="AG499" s="55">
        <v>777.0</v>
      </c>
      <c r="AH499" s="55">
        <v>776.0</v>
      </c>
      <c r="AI499" s="55">
        <v>775.0</v>
      </c>
      <c r="AJ499" s="55">
        <v>774.0</v>
      </c>
      <c r="AK499" s="55">
        <v>773.0</v>
      </c>
      <c r="AL499" s="55">
        <v>773.0</v>
      </c>
    </row>
    <row r="500" ht="14.25" customHeight="1">
      <c r="A500" s="47">
        <v>12.0</v>
      </c>
      <c r="B500" s="48">
        <v>5.0</v>
      </c>
      <c r="C500" s="55">
        <v>840.0</v>
      </c>
      <c r="D500" s="55">
        <v>840.0</v>
      </c>
      <c r="E500" s="55">
        <v>839.0</v>
      </c>
      <c r="F500" s="55">
        <v>839.0</v>
      </c>
      <c r="G500" s="55">
        <v>838.0</v>
      </c>
      <c r="H500" s="55">
        <v>837.0</v>
      </c>
      <c r="I500" s="55">
        <v>835.0</v>
      </c>
      <c r="J500" s="55">
        <v>833.0</v>
      </c>
      <c r="K500" s="55">
        <v>831.0</v>
      </c>
      <c r="L500" s="55">
        <v>829.0</v>
      </c>
      <c r="M500" s="55">
        <v>827.0</v>
      </c>
      <c r="N500" s="55">
        <v>824.0</v>
      </c>
      <c r="O500" s="55">
        <v>822.0</v>
      </c>
      <c r="P500" s="55">
        <v>819.0</v>
      </c>
      <c r="Q500" s="55">
        <v>816.0</v>
      </c>
      <c r="R500" s="55">
        <v>813.0</v>
      </c>
      <c r="S500" s="55">
        <v>810.0</v>
      </c>
      <c r="T500" s="55">
        <v>806.0</v>
      </c>
      <c r="U500" s="55">
        <v>803.0</v>
      </c>
      <c r="V500" s="55">
        <v>800.0</v>
      </c>
      <c r="W500" s="55">
        <v>796.0</v>
      </c>
      <c r="X500" s="55">
        <v>793.0</v>
      </c>
      <c r="Y500" s="55">
        <v>790.0</v>
      </c>
      <c r="Z500" s="55">
        <v>787.0</v>
      </c>
      <c r="AA500" s="55">
        <v>784.0</v>
      </c>
      <c r="AB500" s="55">
        <v>781.0</v>
      </c>
      <c r="AC500" s="55">
        <v>779.0</v>
      </c>
      <c r="AD500" s="55">
        <v>776.0</v>
      </c>
      <c r="AE500" s="55">
        <v>774.0</v>
      </c>
      <c r="AF500" s="55">
        <v>772.0</v>
      </c>
      <c r="AG500" s="55">
        <v>770.0</v>
      </c>
      <c r="AH500" s="55">
        <v>768.0</v>
      </c>
      <c r="AI500" s="55">
        <v>767.0</v>
      </c>
      <c r="AJ500" s="55">
        <v>766.0</v>
      </c>
      <c r="AK500" s="55">
        <v>765.0</v>
      </c>
      <c r="AL500" s="55">
        <v>765.0</v>
      </c>
    </row>
    <row r="501" ht="14.25" customHeight="1">
      <c r="A501" s="47">
        <v>12.0</v>
      </c>
      <c r="B501" s="48">
        <v>6.0</v>
      </c>
      <c r="C501" s="55">
        <v>847.0</v>
      </c>
      <c r="D501" s="55">
        <v>847.0</v>
      </c>
      <c r="E501" s="55">
        <v>846.0</v>
      </c>
      <c r="F501" s="55">
        <v>845.0</v>
      </c>
      <c r="G501" s="55">
        <v>844.0</v>
      </c>
      <c r="H501" s="55">
        <v>843.0</v>
      </c>
      <c r="I501" s="55">
        <v>841.0</v>
      </c>
      <c r="J501" s="55">
        <v>839.0</v>
      </c>
      <c r="K501" s="55">
        <v>837.0</v>
      </c>
      <c r="L501" s="55">
        <v>834.0</v>
      </c>
      <c r="M501" s="55">
        <v>831.0</v>
      </c>
      <c r="N501" s="55">
        <v>828.0</v>
      </c>
      <c r="O501" s="55">
        <v>825.0</v>
      </c>
      <c r="P501" s="55">
        <v>821.0</v>
      </c>
      <c r="Q501" s="55">
        <v>818.0</v>
      </c>
      <c r="R501" s="55">
        <v>814.0</v>
      </c>
      <c r="S501" s="55">
        <v>810.0</v>
      </c>
      <c r="T501" s="55">
        <v>807.0</v>
      </c>
      <c r="U501" s="55">
        <v>803.0</v>
      </c>
      <c r="V501" s="55">
        <v>799.0</v>
      </c>
      <c r="W501" s="55">
        <v>795.0</v>
      </c>
      <c r="X501" s="55">
        <v>791.0</v>
      </c>
      <c r="Y501" s="55">
        <v>787.0</v>
      </c>
      <c r="Z501" s="55">
        <v>783.0</v>
      </c>
      <c r="AA501" s="55">
        <v>780.0</v>
      </c>
      <c r="AB501" s="55">
        <v>776.0</v>
      </c>
      <c r="AC501" s="55">
        <v>773.0</v>
      </c>
      <c r="AD501" s="55">
        <v>770.0</v>
      </c>
      <c r="AE501" s="55">
        <v>767.0</v>
      </c>
      <c r="AF501" s="55">
        <v>765.0</v>
      </c>
      <c r="AG501" s="55">
        <v>763.0</v>
      </c>
      <c r="AH501" s="55">
        <v>761.0</v>
      </c>
      <c r="AI501" s="55">
        <v>759.0</v>
      </c>
      <c r="AJ501" s="55">
        <v>758.0</v>
      </c>
      <c r="AK501" s="55">
        <v>757.0</v>
      </c>
      <c r="AL501" s="55">
        <v>757.0</v>
      </c>
    </row>
    <row r="502" ht="14.25" customHeight="1">
      <c r="A502" s="47">
        <v>12.0</v>
      </c>
      <c r="B502" s="48">
        <v>7.0</v>
      </c>
      <c r="C502" s="55">
        <v>853.0</v>
      </c>
      <c r="D502" s="55">
        <v>853.0</v>
      </c>
      <c r="E502" s="55">
        <v>853.0</v>
      </c>
      <c r="F502" s="55">
        <v>852.0</v>
      </c>
      <c r="G502" s="55">
        <v>850.0</v>
      </c>
      <c r="H502" s="55">
        <v>849.0</v>
      </c>
      <c r="I502" s="55">
        <v>847.0</v>
      </c>
      <c r="J502" s="55">
        <v>844.0</v>
      </c>
      <c r="K502" s="55">
        <v>842.0</v>
      </c>
      <c r="L502" s="55">
        <v>839.0</v>
      </c>
      <c r="M502" s="55">
        <v>835.0</v>
      </c>
      <c r="N502" s="55">
        <v>832.0</v>
      </c>
      <c r="O502" s="55">
        <v>828.0</v>
      </c>
      <c r="P502" s="55">
        <v>824.0</v>
      </c>
      <c r="Q502" s="55">
        <v>820.0</v>
      </c>
      <c r="R502" s="55">
        <v>816.0</v>
      </c>
      <c r="S502" s="55">
        <v>811.0</v>
      </c>
      <c r="T502" s="55">
        <v>807.0</v>
      </c>
      <c r="U502" s="55">
        <v>802.0</v>
      </c>
      <c r="V502" s="55">
        <v>798.0</v>
      </c>
      <c r="W502" s="55">
        <v>793.0</v>
      </c>
      <c r="X502" s="55">
        <v>788.0</v>
      </c>
      <c r="Y502" s="55">
        <v>784.0</v>
      </c>
      <c r="Z502" s="55">
        <v>780.0</v>
      </c>
      <c r="AA502" s="55">
        <v>776.0</v>
      </c>
      <c r="AB502" s="55">
        <v>772.0</v>
      </c>
      <c r="AC502" s="55">
        <v>768.0</v>
      </c>
      <c r="AD502" s="55">
        <v>764.0</v>
      </c>
      <c r="AE502" s="55">
        <v>761.0</v>
      </c>
      <c r="AF502" s="55">
        <v>758.0</v>
      </c>
      <c r="AG502" s="55">
        <v>756.0</v>
      </c>
      <c r="AH502" s="55">
        <v>753.0</v>
      </c>
      <c r="AI502" s="55">
        <v>752.0</v>
      </c>
      <c r="AJ502" s="55">
        <v>750.0</v>
      </c>
      <c r="AK502" s="55">
        <v>749.0</v>
      </c>
      <c r="AL502" s="55">
        <v>749.0</v>
      </c>
    </row>
    <row r="503" ht="14.25" customHeight="1">
      <c r="A503" s="47">
        <v>12.0</v>
      </c>
      <c r="B503" s="48">
        <v>8.0</v>
      </c>
      <c r="C503" s="55">
        <v>860.0</v>
      </c>
      <c r="D503" s="55">
        <v>860.0</v>
      </c>
      <c r="E503" s="55">
        <v>859.0</v>
      </c>
      <c r="F503" s="55">
        <v>858.0</v>
      </c>
      <c r="G503" s="55">
        <v>856.0</v>
      </c>
      <c r="H503" s="55">
        <v>854.0</v>
      </c>
      <c r="I503" s="55">
        <v>852.0</v>
      </c>
      <c r="J503" s="55">
        <v>849.0</v>
      </c>
      <c r="K503" s="55">
        <v>846.0</v>
      </c>
      <c r="L503" s="55">
        <v>843.0</v>
      </c>
      <c r="M503" s="55">
        <v>839.0</v>
      </c>
      <c r="N503" s="55">
        <v>835.0</v>
      </c>
      <c r="O503" s="55">
        <v>831.0</v>
      </c>
      <c r="P503" s="55">
        <v>827.0</v>
      </c>
      <c r="Q503" s="55">
        <v>822.0</v>
      </c>
      <c r="R503" s="55">
        <v>817.0</v>
      </c>
      <c r="S503" s="55">
        <v>812.0</v>
      </c>
      <c r="T503" s="55">
        <v>807.0</v>
      </c>
      <c r="U503" s="55">
        <v>802.0</v>
      </c>
      <c r="V503" s="55">
        <v>796.0</v>
      </c>
      <c r="W503" s="55">
        <v>791.0</v>
      </c>
      <c r="X503" s="55">
        <v>786.0</v>
      </c>
      <c r="Y503" s="55">
        <v>781.0</v>
      </c>
      <c r="Z503" s="55">
        <v>776.0</v>
      </c>
      <c r="AA503" s="55">
        <v>771.0</v>
      </c>
      <c r="AB503" s="55">
        <v>767.0</v>
      </c>
      <c r="AC503" s="55">
        <v>762.0</v>
      </c>
      <c r="AD503" s="55">
        <v>758.0</v>
      </c>
      <c r="AE503" s="55">
        <v>755.0</v>
      </c>
      <c r="AF503" s="55">
        <v>751.0</v>
      </c>
      <c r="AG503" s="55">
        <v>748.0</v>
      </c>
      <c r="AH503" s="55">
        <v>746.0</v>
      </c>
      <c r="AI503" s="55">
        <v>744.0</v>
      </c>
      <c r="AJ503" s="55">
        <v>742.0</v>
      </c>
      <c r="AK503" s="55">
        <v>741.0</v>
      </c>
      <c r="AL503" s="55">
        <v>740.0</v>
      </c>
    </row>
    <row r="504" ht="14.25" customHeight="1">
      <c r="A504" s="47">
        <v>12.0</v>
      </c>
      <c r="B504" s="48">
        <v>9.0</v>
      </c>
      <c r="C504" s="55">
        <v>866.0</v>
      </c>
      <c r="D504" s="55">
        <v>866.0</v>
      </c>
      <c r="E504" s="55">
        <v>865.0</v>
      </c>
      <c r="F504" s="55">
        <v>864.0</v>
      </c>
      <c r="G504" s="55">
        <v>862.0</v>
      </c>
      <c r="H504" s="55">
        <v>860.0</v>
      </c>
      <c r="I504" s="55">
        <v>857.0</v>
      </c>
      <c r="J504" s="55">
        <v>854.0</v>
      </c>
      <c r="K504" s="55">
        <v>851.0</v>
      </c>
      <c r="L504" s="55">
        <v>847.0</v>
      </c>
      <c r="M504" s="55">
        <v>843.0</v>
      </c>
      <c r="N504" s="55">
        <v>839.0</v>
      </c>
      <c r="O504" s="55">
        <v>834.0</v>
      </c>
      <c r="P504" s="55">
        <v>829.0</v>
      </c>
      <c r="Q504" s="55">
        <v>824.0</v>
      </c>
      <c r="R504" s="55">
        <v>818.0</v>
      </c>
      <c r="S504" s="55">
        <v>813.0</v>
      </c>
      <c r="T504" s="55">
        <v>807.0</v>
      </c>
      <c r="U504" s="55">
        <v>801.0</v>
      </c>
      <c r="V504" s="55">
        <v>795.0</v>
      </c>
      <c r="W504" s="55">
        <v>789.0</v>
      </c>
      <c r="X504" s="55">
        <v>783.0</v>
      </c>
      <c r="Y504" s="55">
        <v>778.0</v>
      </c>
      <c r="Z504" s="55">
        <v>772.0</v>
      </c>
      <c r="AA504" s="55">
        <v>767.0</v>
      </c>
      <c r="AB504" s="55">
        <v>762.0</v>
      </c>
      <c r="AC504" s="55">
        <v>757.0</v>
      </c>
      <c r="AD504" s="55">
        <v>752.0</v>
      </c>
      <c r="AE504" s="55">
        <v>748.0</v>
      </c>
      <c r="AF504" s="55">
        <v>744.0</v>
      </c>
      <c r="AG504" s="55">
        <v>741.0</v>
      </c>
      <c r="AH504" s="55">
        <v>738.0</v>
      </c>
      <c r="AI504" s="55">
        <v>736.0</v>
      </c>
      <c r="AJ504" s="55">
        <v>734.0</v>
      </c>
      <c r="AK504" s="55">
        <v>733.0</v>
      </c>
      <c r="AL504" s="55">
        <v>732.0</v>
      </c>
    </row>
    <row r="505" ht="14.25" customHeight="1">
      <c r="A505" s="47">
        <v>12.0</v>
      </c>
      <c r="B505" s="48">
        <v>10.0</v>
      </c>
      <c r="C505" s="55">
        <v>872.0</v>
      </c>
      <c r="D505" s="55">
        <v>872.0</v>
      </c>
      <c r="E505" s="55">
        <v>871.0</v>
      </c>
      <c r="F505" s="55">
        <v>870.0</v>
      </c>
      <c r="G505" s="55">
        <v>868.0</v>
      </c>
      <c r="H505" s="55">
        <v>865.0</v>
      </c>
      <c r="I505" s="55">
        <v>863.0</v>
      </c>
      <c r="J505" s="55">
        <v>859.0</v>
      </c>
      <c r="K505" s="55">
        <v>856.0</v>
      </c>
      <c r="L505" s="55">
        <v>851.0</v>
      </c>
      <c r="M505" s="55">
        <v>847.0</v>
      </c>
      <c r="N505" s="55">
        <v>842.0</v>
      </c>
      <c r="O505" s="55">
        <v>837.0</v>
      </c>
      <c r="P505" s="55">
        <v>831.0</v>
      </c>
      <c r="Q505" s="55">
        <v>825.0</v>
      </c>
      <c r="R505" s="55">
        <v>819.0</v>
      </c>
      <c r="S505" s="55">
        <v>813.0</v>
      </c>
      <c r="T505" s="55">
        <v>807.0</v>
      </c>
      <c r="U505" s="55">
        <v>800.0</v>
      </c>
      <c r="V505" s="55">
        <v>794.0</v>
      </c>
      <c r="W505" s="55">
        <v>787.0</v>
      </c>
      <c r="X505" s="55">
        <v>781.0</v>
      </c>
      <c r="Y505" s="55">
        <v>775.0</v>
      </c>
      <c r="Z505" s="55">
        <v>768.0</v>
      </c>
      <c r="AA505" s="55">
        <v>762.0</v>
      </c>
      <c r="AB505" s="55">
        <v>757.0</v>
      </c>
      <c r="AC505" s="55">
        <v>751.0</v>
      </c>
      <c r="AD505" s="55">
        <v>746.0</v>
      </c>
      <c r="AE505" s="55">
        <v>742.0</v>
      </c>
      <c r="AF505" s="55">
        <v>738.0</v>
      </c>
      <c r="AG505" s="55">
        <v>734.0</v>
      </c>
      <c r="AH505" s="55">
        <v>731.0</v>
      </c>
      <c r="AI505" s="55">
        <v>728.0</v>
      </c>
      <c r="AJ505" s="55">
        <v>726.0</v>
      </c>
      <c r="AK505" s="55">
        <v>725.0</v>
      </c>
      <c r="AL505" s="55">
        <v>724.0</v>
      </c>
    </row>
    <row r="506" ht="14.25" customHeight="1">
      <c r="A506" s="47">
        <v>12.0</v>
      </c>
      <c r="B506" s="48">
        <v>11.0</v>
      </c>
      <c r="C506" s="55">
        <v>878.0</v>
      </c>
      <c r="D506" s="55">
        <v>878.0</v>
      </c>
      <c r="E506" s="55">
        <v>877.0</v>
      </c>
      <c r="F506" s="55">
        <v>875.0</v>
      </c>
      <c r="G506" s="55">
        <v>873.0</v>
      </c>
      <c r="H506" s="55">
        <v>871.0</v>
      </c>
      <c r="I506" s="55">
        <v>868.0</v>
      </c>
      <c r="J506" s="55">
        <v>864.0</v>
      </c>
      <c r="K506" s="55">
        <v>860.0</v>
      </c>
      <c r="L506" s="55">
        <v>855.0</v>
      </c>
      <c r="M506" s="55">
        <v>850.0</v>
      </c>
      <c r="N506" s="55">
        <v>845.0</v>
      </c>
      <c r="O506" s="55">
        <v>839.0</v>
      </c>
      <c r="P506" s="55">
        <v>833.0</v>
      </c>
      <c r="Q506" s="55">
        <v>827.0</v>
      </c>
      <c r="R506" s="55">
        <v>820.0</v>
      </c>
      <c r="S506" s="55">
        <v>814.0</v>
      </c>
      <c r="T506" s="55">
        <v>807.0</v>
      </c>
      <c r="U506" s="55">
        <v>799.0</v>
      </c>
      <c r="V506" s="55">
        <v>792.0</v>
      </c>
      <c r="W506" s="55">
        <v>785.0</v>
      </c>
      <c r="X506" s="55">
        <v>778.0</v>
      </c>
      <c r="Y506" s="55">
        <v>771.0</v>
      </c>
      <c r="Z506" s="55">
        <v>765.0</v>
      </c>
      <c r="AA506" s="55">
        <v>758.0</v>
      </c>
      <c r="AB506" s="55">
        <v>752.0</v>
      </c>
      <c r="AC506" s="55">
        <v>746.0</v>
      </c>
      <c r="AD506" s="55">
        <v>740.0</v>
      </c>
      <c r="AE506" s="55">
        <v>735.0</v>
      </c>
      <c r="AF506" s="55">
        <v>731.0</v>
      </c>
      <c r="AG506" s="55">
        <v>727.0</v>
      </c>
      <c r="AH506" s="55">
        <v>723.0</v>
      </c>
      <c r="AI506" s="55">
        <v>720.0</v>
      </c>
      <c r="AJ506" s="55">
        <v>718.0</v>
      </c>
      <c r="AK506" s="55">
        <v>716.0</v>
      </c>
      <c r="AL506" s="55">
        <v>715.0</v>
      </c>
    </row>
    <row r="507" ht="14.25" customHeight="1">
      <c r="A507" s="47">
        <v>12.0</v>
      </c>
      <c r="B507" s="48">
        <v>12.0</v>
      </c>
      <c r="C507" s="55">
        <v>884.0</v>
      </c>
      <c r="D507" s="55">
        <v>883.0</v>
      </c>
      <c r="E507" s="55">
        <v>882.0</v>
      </c>
      <c r="F507" s="55">
        <v>881.0</v>
      </c>
      <c r="G507" s="55">
        <v>879.0</v>
      </c>
      <c r="H507" s="55">
        <v>876.0</v>
      </c>
      <c r="I507" s="55">
        <v>873.0</v>
      </c>
      <c r="J507" s="55">
        <v>869.0</v>
      </c>
      <c r="K507" s="55">
        <v>864.0</v>
      </c>
      <c r="L507" s="55">
        <v>859.0</v>
      </c>
      <c r="M507" s="55">
        <v>854.0</v>
      </c>
      <c r="N507" s="55">
        <v>848.0</v>
      </c>
      <c r="O507" s="55">
        <v>842.0</v>
      </c>
      <c r="P507" s="55">
        <v>835.0</v>
      </c>
      <c r="Q507" s="55">
        <v>829.0</v>
      </c>
      <c r="R507" s="55">
        <v>821.0</v>
      </c>
      <c r="S507" s="55">
        <v>814.0</v>
      </c>
      <c r="T507" s="55">
        <v>806.0</v>
      </c>
      <c r="U507" s="55">
        <v>799.0</v>
      </c>
      <c r="V507" s="55">
        <v>791.0</v>
      </c>
      <c r="W507" s="55">
        <v>783.0</v>
      </c>
      <c r="X507" s="55">
        <v>776.0</v>
      </c>
      <c r="Y507" s="55">
        <v>768.0</v>
      </c>
      <c r="Z507" s="55">
        <v>761.0</v>
      </c>
      <c r="AA507" s="55">
        <v>754.0</v>
      </c>
      <c r="AB507" s="55">
        <v>747.0</v>
      </c>
      <c r="AC507" s="55">
        <v>740.0</v>
      </c>
      <c r="AD507" s="55">
        <v>734.0</v>
      </c>
      <c r="AE507" s="55">
        <v>729.0</v>
      </c>
      <c r="AF507" s="55">
        <v>724.0</v>
      </c>
      <c r="AG507" s="55">
        <v>719.0</v>
      </c>
      <c r="AH507" s="55">
        <v>716.0</v>
      </c>
      <c r="AI507" s="55">
        <v>712.0</v>
      </c>
      <c r="AJ507" s="55">
        <v>710.0</v>
      </c>
      <c r="AK507" s="55">
        <v>708.0</v>
      </c>
      <c r="AL507" s="55">
        <v>707.0</v>
      </c>
    </row>
    <row r="508" ht="14.25" customHeight="1">
      <c r="A508" s="47">
        <v>12.0</v>
      </c>
      <c r="B508" s="48">
        <v>13.0</v>
      </c>
      <c r="C508" s="55">
        <v>889.0</v>
      </c>
      <c r="D508" s="55">
        <v>889.0</v>
      </c>
      <c r="E508" s="55">
        <v>888.0</v>
      </c>
      <c r="F508" s="55">
        <v>886.0</v>
      </c>
      <c r="G508" s="55">
        <v>884.0</v>
      </c>
      <c r="H508" s="55">
        <v>881.0</v>
      </c>
      <c r="I508" s="55">
        <v>877.0</v>
      </c>
      <c r="J508" s="55">
        <v>873.0</v>
      </c>
      <c r="K508" s="55">
        <v>868.0</v>
      </c>
      <c r="L508" s="55">
        <v>863.0</v>
      </c>
      <c r="M508" s="55">
        <v>857.0</v>
      </c>
      <c r="N508" s="55">
        <v>851.0</v>
      </c>
      <c r="O508" s="55">
        <v>844.0</v>
      </c>
      <c r="P508" s="55">
        <v>837.0</v>
      </c>
      <c r="Q508" s="55">
        <v>830.0</v>
      </c>
      <c r="R508" s="55">
        <v>822.0</v>
      </c>
      <c r="S508" s="55">
        <v>814.0</v>
      </c>
      <c r="T508" s="55">
        <v>806.0</v>
      </c>
      <c r="U508" s="55">
        <v>798.0</v>
      </c>
      <c r="V508" s="55">
        <v>790.0</v>
      </c>
      <c r="W508" s="55">
        <v>781.0</v>
      </c>
      <c r="X508" s="55">
        <v>773.0</v>
      </c>
      <c r="Y508" s="55">
        <v>765.0</v>
      </c>
      <c r="Z508" s="55">
        <v>757.0</v>
      </c>
      <c r="AA508" s="55">
        <v>749.0</v>
      </c>
      <c r="AB508" s="55">
        <v>742.0</v>
      </c>
      <c r="AC508" s="55">
        <v>735.0</v>
      </c>
      <c r="AD508" s="55">
        <v>728.0</v>
      </c>
      <c r="AE508" s="55">
        <v>722.0</v>
      </c>
      <c r="AF508" s="55">
        <v>717.0</v>
      </c>
      <c r="AG508" s="55">
        <v>712.0</v>
      </c>
      <c r="AH508" s="55">
        <v>708.0</v>
      </c>
      <c r="AI508" s="55">
        <v>705.0</v>
      </c>
      <c r="AJ508" s="55">
        <v>702.0</v>
      </c>
      <c r="AK508" s="55">
        <v>700.0</v>
      </c>
      <c r="AL508" s="55">
        <v>699.0</v>
      </c>
    </row>
    <row r="509" ht="14.25" customHeight="1">
      <c r="A509" s="47">
        <v>12.0</v>
      </c>
      <c r="B509" s="48">
        <v>14.0</v>
      </c>
      <c r="C509" s="55">
        <v>894.0</v>
      </c>
      <c r="D509" s="55">
        <v>894.0</v>
      </c>
      <c r="E509" s="55">
        <v>893.0</v>
      </c>
      <c r="F509" s="55">
        <v>891.0</v>
      </c>
      <c r="G509" s="55">
        <v>889.0</v>
      </c>
      <c r="H509" s="55">
        <v>886.0</v>
      </c>
      <c r="I509" s="55">
        <v>882.0</v>
      </c>
      <c r="J509" s="55">
        <v>877.0</v>
      </c>
      <c r="K509" s="55">
        <v>872.0</v>
      </c>
      <c r="L509" s="55">
        <v>867.0</v>
      </c>
      <c r="M509" s="55">
        <v>860.0</v>
      </c>
      <c r="N509" s="55">
        <v>854.0</v>
      </c>
      <c r="O509" s="55">
        <v>847.0</v>
      </c>
      <c r="P509" s="55">
        <v>839.0</v>
      </c>
      <c r="Q509" s="55">
        <v>831.0</v>
      </c>
      <c r="R509" s="55">
        <v>823.0</v>
      </c>
      <c r="S509" s="55">
        <v>815.0</v>
      </c>
      <c r="T509" s="55">
        <v>806.0</v>
      </c>
      <c r="U509" s="55">
        <v>797.0</v>
      </c>
      <c r="V509" s="55">
        <v>788.0</v>
      </c>
      <c r="W509" s="55">
        <v>779.0</v>
      </c>
      <c r="X509" s="55">
        <v>770.0</v>
      </c>
      <c r="Y509" s="55">
        <v>761.0</v>
      </c>
      <c r="Z509" s="55">
        <v>753.0</v>
      </c>
      <c r="AA509" s="55">
        <v>745.0</v>
      </c>
      <c r="AB509" s="55">
        <v>737.0</v>
      </c>
      <c r="AC509" s="55">
        <v>729.0</v>
      </c>
      <c r="AD509" s="55">
        <v>722.0</v>
      </c>
      <c r="AE509" s="55">
        <v>716.0</v>
      </c>
      <c r="AF509" s="55">
        <v>710.0</v>
      </c>
      <c r="AG509" s="55">
        <v>705.0</v>
      </c>
      <c r="AH509" s="55">
        <v>701.0</v>
      </c>
      <c r="AI509" s="55">
        <v>697.0</v>
      </c>
      <c r="AJ509" s="55">
        <v>694.0</v>
      </c>
      <c r="AK509" s="55">
        <v>692.0</v>
      </c>
      <c r="AL509" s="55">
        <v>691.0</v>
      </c>
    </row>
    <row r="510" ht="14.25" customHeight="1">
      <c r="A510" s="47">
        <v>12.0</v>
      </c>
      <c r="B510" s="48">
        <v>15.0</v>
      </c>
      <c r="C510" s="55">
        <v>900.0</v>
      </c>
      <c r="D510" s="55">
        <v>899.0</v>
      </c>
      <c r="E510" s="55">
        <v>898.0</v>
      </c>
      <c r="F510" s="55">
        <v>896.0</v>
      </c>
      <c r="G510" s="55">
        <v>894.0</v>
      </c>
      <c r="H510" s="55">
        <v>890.0</v>
      </c>
      <c r="I510" s="55">
        <v>886.0</v>
      </c>
      <c r="J510" s="55">
        <v>881.0</v>
      </c>
      <c r="K510" s="55">
        <v>876.0</v>
      </c>
      <c r="L510" s="55">
        <v>870.0</v>
      </c>
      <c r="M510" s="55">
        <v>864.0</v>
      </c>
      <c r="N510" s="55">
        <v>857.0</v>
      </c>
      <c r="O510" s="55">
        <v>849.0</v>
      </c>
      <c r="P510" s="55">
        <v>841.0</v>
      </c>
      <c r="Q510" s="55">
        <v>833.0</v>
      </c>
      <c r="R510" s="55">
        <v>824.0</v>
      </c>
      <c r="S510" s="55">
        <v>815.0</v>
      </c>
      <c r="T510" s="55">
        <v>806.0</v>
      </c>
      <c r="U510" s="55">
        <v>796.0</v>
      </c>
      <c r="V510" s="55">
        <v>787.0</v>
      </c>
      <c r="W510" s="55">
        <v>777.0</v>
      </c>
      <c r="X510" s="55">
        <v>768.0</v>
      </c>
      <c r="Y510" s="55">
        <v>758.0</v>
      </c>
      <c r="Z510" s="55">
        <v>749.0</v>
      </c>
      <c r="AA510" s="55">
        <v>740.0</v>
      </c>
      <c r="AB510" s="55">
        <v>732.0</v>
      </c>
      <c r="AC510" s="55">
        <v>724.0</v>
      </c>
      <c r="AD510" s="55">
        <v>716.0</v>
      </c>
      <c r="AE510" s="55">
        <v>709.0</v>
      </c>
      <c r="AF510" s="55">
        <v>703.0</v>
      </c>
      <c r="AG510" s="55">
        <v>698.0</v>
      </c>
      <c r="AH510" s="55">
        <v>693.0</v>
      </c>
      <c r="AI510" s="55">
        <v>689.0</v>
      </c>
      <c r="AJ510" s="55">
        <v>687.0</v>
      </c>
      <c r="AK510" s="55">
        <v>685.0</v>
      </c>
      <c r="AL510" s="55">
        <v>683.0</v>
      </c>
    </row>
    <row r="511" ht="14.25" customHeight="1">
      <c r="A511" s="47">
        <v>12.0</v>
      </c>
      <c r="B511" s="48">
        <v>16.0</v>
      </c>
      <c r="C511" s="55">
        <v>905.0</v>
      </c>
      <c r="D511" s="55">
        <v>904.0</v>
      </c>
      <c r="E511" s="55">
        <v>903.0</v>
      </c>
      <c r="F511" s="55">
        <v>901.0</v>
      </c>
      <c r="G511" s="55">
        <v>898.0</v>
      </c>
      <c r="H511" s="55">
        <v>895.0</v>
      </c>
      <c r="I511" s="55">
        <v>890.0</v>
      </c>
      <c r="J511" s="55">
        <v>885.0</v>
      </c>
      <c r="K511" s="55">
        <v>880.0</v>
      </c>
      <c r="L511" s="55">
        <v>873.0</v>
      </c>
      <c r="M511" s="55">
        <v>867.0</v>
      </c>
      <c r="N511" s="55">
        <v>859.0</v>
      </c>
      <c r="O511" s="55">
        <v>851.0</v>
      </c>
      <c r="P511" s="55">
        <v>843.0</v>
      </c>
      <c r="Q511" s="55">
        <v>834.0</v>
      </c>
      <c r="R511" s="55">
        <v>824.0</v>
      </c>
      <c r="S511" s="55">
        <v>815.0</v>
      </c>
      <c r="T511" s="55">
        <v>805.0</v>
      </c>
      <c r="U511" s="55">
        <v>795.0</v>
      </c>
      <c r="V511" s="55">
        <v>785.0</v>
      </c>
      <c r="W511" s="55">
        <v>775.0</v>
      </c>
      <c r="X511" s="55">
        <v>765.0</v>
      </c>
      <c r="Y511" s="55">
        <v>755.0</v>
      </c>
      <c r="Z511" s="55">
        <v>745.0</v>
      </c>
      <c r="AA511" s="55">
        <v>736.0</v>
      </c>
      <c r="AB511" s="55">
        <v>727.0</v>
      </c>
      <c r="AC511" s="55">
        <v>718.0</v>
      </c>
      <c r="AD511" s="55">
        <v>710.0</v>
      </c>
      <c r="AE511" s="55">
        <v>703.0</v>
      </c>
      <c r="AF511" s="55">
        <v>696.0</v>
      </c>
      <c r="AG511" s="55">
        <v>691.0</v>
      </c>
      <c r="AH511" s="55">
        <v>686.0</v>
      </c>
      <c r="AI511" s="55">
        <v>682.0</v>
      </c>
      <c r="AJ511" s="55">
        <v>679.0</v>
      </c>
      <c r="AK511" s="55">
        <v>677.0</v>
      </c>
      <c r="AL511" s="55">
        <v>675.0</v>
      </c>
    </row>
    <row r="512" ht="14.25" customHeight="1">
      <c r="A512" s="47">
        <v>12.0</v>
      </c>
      <c r="B512" s="48">
        <v>17.0</v>
      </c>
      <c r="C512" s="55">
        <v>909.0</v>
      </c>
      <c r="D512" s="55">
        <v>909.0</v>
      </c>
      <c r="E512" s="55">
        <v>908.0</v>
      </c>
      <c r="F512" s="55">
        <v>906.0</v>
      </c>
      <c r="G512" s="55">
        <v>903.0</v>
      </c>
      <c r="H512" s="55">
        <v>899.0</v>
      </c>
      <c r="I512" s="55">
        <v>894.0</v>
      </c>
      <c r="J512" s="55">
        <v>889.0</v>
      </c>
      <c r="K512" s="55">
        <v>883.0</v>
      </c>
      <c r="L512" s="55">
        <v>877.0</v>
      </c>
      <c r="M512" s="55">
        <v>869.0</v>
      </c>
      <c r="N512" s="55">
        <v>861.0</v>
      </c>
      <c r="O512" s="55">
        <v>853.0</v>
      </c>
      <c r="P512" s="55">
        <v>844.0</v>
      </c>
      <c r="Q512" s="55">
        <v>835.0</v>
      </c>
      <c r="R512" s="55">
        <v>825.0</v>
      </c>
      <c r="S512" s="55">
        <v>815.0</v>
      </c>
      <c r="T512" s="55">
        <v>805.0</v>
      </c>
      <c r="U512" s="55">
        <v>794.0</v>
      </c>
      <c r="V512" s="55">
        <v>784.0</v>
      </c>
      <c r="W512" s="55">
        <v>773.0</v>
      </c>
      <c r="X512" s="55">
        <v>762.0</v>
      </c>
      <c r="Y512" s="55">
        <v>752.0</v>
      </c>
      <c r="Z512" s="55">
        <v>741.0</v>
      </c>
      <c r="AA512" s="55">
        <v>731.0</v>
      </c>
      <c r="AB512" s="55">
        <v>722.0</v>
      </c>
      <c r="AC512" s="55">
        <v>713.0</v>
      </c>
      <c r="AD512" s="55">
        <v>704.0</v>
      </c>
      <c r="AE512" s="55">
        <v>696.0</v>
      </c>
      <c r="AF512" s="55">
        <v>689.0</v>
      </c>
      <c r="AG512" s="55">
        <v>684.0</v>
      </c>
      <c r="AH512" s="55">
        <v>679.0</v>
      </c>
      <c r="AI512" s="55">
        <v>674.0</v>
      </c>
      <c r="AJ512" s="55">
        <v>671.0</v>
      </c>
      <c r="AK512" s="55">
        <v>669.0</v>
      </c>
      <c r="AL512" s="55">
        <v>668.0</v>
      </c>
    </row>
    <row r="513" ht="14.25" customHeight="1">
      <c r="A513" s="47">
        <v>12.0</v>
      </c>
      <c r="B513" s="48">
        <v>18.0</v>
      </c>
      <c r="C513" s="55">
        <v>914.0</v>
      </c>
      <c r="D513" s="55">
        <v>913.0</v>
      </c>
      <c r="E513" s="55">
        <v>912.0</v>
      </c>
      <c r="F513" s="55">
        <v>910.0</v>
      </c>
      <c r="G513" s="55">
        <v>907.0</v>
      </c>
      <c r="H513" s="55">
        <v>903.0</v>
      </c>
      <c r="I513" s="55">
        <v>898.0</v>
      </c>
      <c r="J513" s="55">
        <v>893.0</v>
      </c>
      <c r="K513" s="55">
        <v>887.0</v>
      </c>
      <c r="L513" s="55">
        <v>880.0</v>
      </c>
      <c r="M513" s="55">
        <v>872.0</v>
      </c>
      <c r="N513" s="55">
        <v>864.0</v>
      </c>
      <c r="O513" s="55">
        <v>855.0</v>
      </c>
      <c r="P513" s="55">
        <v>846.0</v>
      </c>
      <c r="Q513" s="55">
        <v>836.0</v>
      </c>
      <c r="R513" s="55">
        <v>826.0</v>
      </c>
      <c r="S513" s="55">
        <v>815.0</v>
      </c>
      <c r="T513" s="55">
        <v>804.0</v>
      </c>
      <c r="U513" s="55">
        <v>793.0</v>
      </c>
      <c r="V513" s="55">
        <v>782.0</v>
      </c>
      <c r="W513" s="55">
        <v>771.0</v>
      </c>
      <c r="X513" s="55">
        <v>759.0</v>
      </c>
      <c r="Y513" s="55">
        <v>748.0</v>
      </c>
      <c r="Z513" s="55">
        <v>737.0</v>
      </c>
      <c r="AA513" s="55">
        <v>727.0</v>
      </c>
      <c r="AB513" s="55">
        <v>717.0</v>
      </c>
      <c r="AC513" s="55">
        <v>707.0</v>
      </c>
      <c r="AD513" s="55">
        <v>698.0</v>
      </c>
      <c r="AE513" s="55">
        <v>690.0</v>
      </c>
      <c r="AF513" s="55">
        <v>683.0</v>
      </c>
      <c r="AG513" s="55">
        <v>676.0</v>
      </c>
      <c r="AH513" s="55">
        <v>671.0</v>
      </c>
      <c r="AI513" s="55">
        <v>667.0</v>
      </c>
      <c r="AJ513" s="55">
        <v>664.0</v>
      </c>
      <c r="AK513" s="55">
        <v>661.0</v>
      </c>
      <c r="AL513" s="55">
        <v>660.0</v>
      </c>
    </row>
    <row r="514" ht="14.25" customHeight="1">
      <c r="A514" s="47">
        <v>12.0</v>
      </c>
      <c r="B514" s="48">
        <v>19.0</v>
      </c>
      <c r="C514" s="55">
        <v>918.0</v>
      </c>
      <c r="D514" s="55">
        <v>918.0</v>
      </c>
      <c r="E514" s="55">
        <v>916.0</v>
      </c>
      <c r="F514" s="55">
        <v>914.0</v>
      </c>
      <c r="G514" s="55">
        <v>911.0</v>
      </c>
      <c r="H514" s="55">
        <v>907.0</v>
      </c>
      <c r="I514" s="55">
        <v>902.0</v>
      </c>
      <c r="J514" s="55">
        <v>896.0</v>
      </c>
      <c r="K514" s="55">
        <v>890.0</v>
      </c>
      <c r="L514" s="55">
        <v>882.0</v>
      </c>
      <c r="M514" s="55">
        <v>875.0</v>
      </c>
      <c r="N514" s="55">
        <v>866.0</v>
      </c>
      <c r="O514" s="55">
        <v>857.0</v>
      </c>
      <c r="P514" s="55">
        <v>847.0</v>
      </c>
      <c r="Q514" s="55">
        <v>837.0</v>
      </c>
      <c r="R514" s="55">
        <v>826.0</v>
      </c>
      <c r="S514" s="55">
        <v>815.0</v>
      </c>
      <c r="T514" s="55">
        <v>804.0</v>
      </c>
      <c r="U514" s="55">
        <v>792.0</v>
      </c>
      <c r="V514" s="55">
        <v>780.0</v>
      </c>
      <c r="W514" s="55">
        <v>768.0</v>
      </c>
      <c r="X514" s="55">
        <v>757.0</v>
      </c>
      <c r="Y514" s="55">
        <v>745.0</v>
      </c>
      <c r="Z514" s="55">
        <v>734.0</v>
      </c>
      <c r="AA514" s="55">
        <v>722.0</v>
      </c>
      <c r="AB514" s="55">
        <v>712.0</v>
      </c>
      <c r="AC514" s="55">
        <v>701.0</v>
      </c>
      <c r="AD514" s="55">
        <v>692.0</v>
      </c>
      <c r="AE514" s="55">
        <v>684.0</v>
      </c>
      <c r="AF514" s="55">
        <v>676.0</v>
      </c>
      <c r="AG514" s="55">
        <v>669.0</v>
      </c>
      <c r="AH514" s="55">
        <v>664.0</v>
      </c>
      <c r="AI514" s="55">
        <v>660.0</v>
      </c>
      <c r="AJ514" s="55">
        <v>656.0</v>
      </c>
      <c r="AK514" s="55">
        <v>654.0</v>
      </c>
      <c r="AL514" s="55">
        <v>652.0</v>
      </c>
    </row>
    <row r="515" ht="14.25" customHeight="1">
      <c r="A515" s="47">
        <v>12.0</v>
      </c>
      <c r="B515" s="48">
        <v>20.0</v>
      </c>
      <c r="C515" s="55">
        <v>922.0</v>
      </c>
      <c r="D515" s="55">
        <v>922.0</v>
      </c>
      <c r="E515" s="55">
        <v>921.0</v>
      </c>
      <c r="F515" s="55">
        <v>918.0</v>
      </c>
      <c r="G515" s="55">
        <v>915.0</v>
      </c>
      <c r="H515" s="55">
        <v>911.0</v>
      </c>
      <c r="I515" s="55">
        <v>906.0</v>
      </c>
      <c r="J515" s="55">
        <v>900.0</v>
      </c>
      <c r="K515" s="55">
        <v>893.0</v>
      </c>
      <c r="L515" s="55">
        <v>885.0</v>
      </c>
      <c r="M515" s="55">
        <v>877.0</v>
      </c>
      <c r="N515" s="55">
        <v>868.0</v>
      </c>
      <c r="O515" s="55">
        <v>858.0</v>
      </c>
      <c r="P515" s="55">
        <v>848.0</v>
      </c>
      <c r="Q515" s="55">
        <v>837.0</v>
      </c>
      <c r="R515" s="55">
        <v>826.0</v>
      </c>
      <c r="S515" s="55">
        <v>815.0</v>
      </c>
      <c r="T515" s="55">
        <v>803.0</v>
      </c>
      <c r="U515" s="55">
        <v>791.0</v>
      </c>
      <c r="V515" s="55">
        <v>779.0</v>
      </c>
      <c r="W515" s="55">
        <v>766.0</v>
      </c>
      <c r="X515" s="55">
        <v>754.0</v>
      </c>
      <c r="Y515" s="55">
        <v>742.0</v>
      </c>
      <c r="Z515" s="55">
        <v>730.0</v>
      </c>
      <c r="AA515" s="55">
        <v>718.0</v>
      </c>
      <c r="AB515" s="55">
        <v>707.0</v>
      </c>
      <c r="AC515" s="55">
        <v>696.0</v>
      </c>
      <c r="AD515" s="55">
        <v>686.0</v>
      </c>
      <c r="AE515" s="55">
        <v>677.0</v>
      </c>
      <c r="AF515" s="55">
        <v>669.0</v>
      </c>
      <c r="AG515" s="55">
        <v>662.0</v>
      </c>
      <c r="AH515" s="55">
        <v>657.0</v>
      </c>
      <c r="AI515" s="55">
        <v>652.0</v>
      </c>
      <c r="AJ515" s="55">
        <v>648.0</v>
      </c>
      <c r="AK515" s="55">
        <v>646.0</v>
      </c>
      <c r="AL515" s="55">
        <v>644.0</v>
      </c>
    </row>
    <row r="516" ht="14.25" customHeight="1">
      <c r="A516" s="47">
        <v>12.0</v>
      </c>
      <c r="B516" s="48">
        <v>21.0</v>
      </c>
      <c r="C516" s="55">
        <v>926.0</v>
      </c>
      <c r="D516" s="55">
        <v>926.0</v>
      </c>
      <c r="E516" s="55">
        <v>924.0</v>
      </c>
      <c r="F516" s="55">
        <v>922.0</v>
      </c>
      <c r="G516" s="55">
        <v>919.0</v>
      </c>
      <c r="H516" s="55">
        <v>914.0</v>
      </c>
      <c r="I516" s="55">
        <v>909.0</v>
      </c>
      <c r="J516" s="55">
        <v>903.0</v>
      </c>
      <c r="K516" s="55">
        <v>896.0</v>
      </c>
      <c r="L516" s="55">
        <v>888.0</v>
      </c>
      <c r="M516" s="55">
        <v>879.0</v>
      </c>
      <c r="N516" s="55">
        <v>870.0</v>
      </c>
      <c r="O516" s="55">
        <v>860.0</v>
      </c>
      <c r="P516" s="55">
        <v>849.0</v>
      </c>
      <c r="Q516" s="55">
        <v>838.0</v>
      </c>
      <c r="R516" s="55">
        <v>827.0</v>
      </c>
      <c r="S516" s="55">
        <v>814.0</v>
      </c>
      <c r="T516" s="55">
        <v>802.0</v>
      </c>
      <c r="U516" s="55">
        <v>790.0</v>
      </c>
      <c r="V516" s="55">
        <v>777.0</v>
      </c>
      <c r="W516" s="55">
        <v>764.0</v>
      </c>
      <c r="X516" s="55">
        <v>751.0</v>
      </c>
      <c r="Y516" s="55">
        <v>738.0</v>
      </c>
      <c r="Z516" s="55">
        <v>726.0</v>
      </c>
      <c r="AA516" s="55">
        <v>713.0</v>
      </c>
      <c r="AB516" s="55">
        <v>702.0</v>
      </c>
      <c r="AC516" s="55">
        <v>690.0</v>
      </c>
      <c r="AD516" s="55">
        <v>680.0</v>
      </c>
      <c r="AE516" s="55">
        <v>671.0</v>
      </c>
      <c r="AF516" s="55">
        <v>663.0</v>
      </c>
      <c r="AG516" s="55">
        <v>655.0</v>
      </c>
      <c r="AH516" s="55">
        <v>649.0</v>
      </c>
      <c r="AI516" s="55">
        <v>644.0</v>
      </c>
      <c r="AJ516" s="55">
        <v>641.0</v>
      </c>
      <c r="AK516" s="55">
        <v>638.0</v>
      </c>
      <c r="AL516" s="55">
        <v>636.0</v>
      </c>
    </row>
    <row r="517" ht="14.25" customHeight="1">
      <c r="A517" s="47">
        <v>12.0</v>
      </c>
      <c r="B517" s="48">
        <v>22.0</v>
      </c>
      <c r="C517" s="55">
        <v>930.0</v>
      </c>
      <c r="D517" s="55">
        <v>930.0</v>
      </c>
      <c r="E517" s="55">
        <v>928.0</v>
      </c>
      <c r="F517" s="55">
        <v>926.0</v>
      </c>
      <c r="G517" s="55">
        <v>922.0</v>
      </c>
      <c r="H517" s="55">
        <v>918.0</v>
      </c>
      <c r="I517" s="55">
        <v>912.0</v>
      </c>
      <c r="J517" s="55">
        <v>906.0</v>
      </c>
      <c r="K517" s="55">
        <v>898.0</v>
      </c>
      <c r="L517" s="55">
        <v>890.0</v>
      </c>
      <c r="M517" s="55">
        <v>881.0</v>
      </c>
      <c r="N517" s="55">
        <v>871.0</v>
      </c>
      <c r="O517" s="55">
        <v>861.0</v>
      </c>
      <c r="P517" s="55">
        <v>850.0</v>
      </c>
      <c r="Q517" s="55">
        <v>839.0</v>
      </c>
      <c r="R517" s="55">
        <v>827.0</v>
      </c>
      <c r="S517" s="55">
        <v>814.0</v>
      </c>
      <c r="T517" s="55">
        <v>801.0</v>
      </c>
      <c r="U517" s="55">
        <v>788.0</v>
      </c>
      <c r="V517" s="55">
        <v>775.0</v>
      </c>
      <c r="W517" s="55">
        <v>762.0</v>
      </c>
      <c r="X517" s="55">
        <v>748.0</v>
      </c>
      <c r="Y517" s="55">
        <v>735.0</v>
      </c>
      <c r="Z517" s="55">
        <v>722.0</v>
      </c>
      <c r="AA517" s="55">
        <v>709.0</v>
      </c>
      <c r="AB517" s="55">
        <v>697.0</v>
      </c>
      <c r="AC517" s="55">
        <v>685.0</v>
      </c>
      <c r="AD517" s="55">
        <v>674.0</v>
      </c>
      <c r="AE517" s="55">
        <v>665.0</v>
      </c>
      <c r="AF517" s="55">
        <v>656.0</v>
      </c>
      <c r="AG517" s="55">
        <v>649.0</v>
      </c>
      <c r="AH517" s="55">
        <v>642.0</v>
      </c>
      <c r="AI517" s="55">
        <v>637.0</v>
      </c>
      <c r="AJ517" s="55">
        <v>633.0</v>
      </c>
      <c r="AK517" s="55">
        <v>630.0</v>
      </c>
      <c r="AL517" s="55">
        <v>628.0</v>
      </c>
    </row>
    <row r="518" ht="14.25" customHeight="1">
      <c r="A518" s="47">
        <v>12.0</v>
      </c>
      <c r="B518" s="48">
        <v>23.0</v>
      </c>
      <c r="C518" s="55">
        <v>934.0</v>
      </c>
      <c r="D518" s="55">
        <v>933.0</v>
      </c>
      <c r="E518" s="55">
        <v>932.0</v>
      </c>
      <c r="F518" s="55">
        <v>929.0</v>
      </c>
      <c r="G518" s="55">
        <v>925.0</v>
      </c>
      <c r="H518" s="55">
        <v>921.0</v>
      </c>
      <c r="I518" s="55">
        <v>915.0</v>
      </c>
      <c r="J518" s="55">
        <v>908.0</v>
      </c>
      <c r="K518" s="55">
        <v>901.0</v>
      </c>
      <c r="L518" s="55">
        <v>892.0</v>
      </c>
      <c r="M518" s="55">
        <v>883.0</v>
      </c>
      <c r="N518" s="55">
        <v>873.0</v>
      </c>
      <c r="O518" s="55">
        <v>862.0</v>
      </c>
      <c r="P518" s="55">
        <v>851.0</v>
      </c>
      <c r="Q518" s="55">
        <v>839.0</v>
      </c>
      <c r="R518" s="55">
        <v>827.0</v>
      </c>
      <c r="S518" s="55">
        <v>814.0</v>
      </c>
      <c r="T518" s="55">
        <v>800.0</v>
      </c>
      <c r="U518" s="55">
        <v>787.0</v>
      </c>
      <c r="V518" s="55">
        <v>773.0</v>
      </c>
      <c r="W518" s="55">
        <v>759.0</v>
      </c>
      <c r="X518" s="55">
        <v>745.0</v>
      </c>
      <c r="Y518" s="55">
        <v>732.0</v>
      </c>
      <c r="Z518" s="55">
        <v>718.0</v>
      </c>
      <c r="AA518" s="55">
        <v>705.0</v>
      </c>
      <c r="AB518" s="55">
        <v>692.0</v>
      </c>
      <c r="AC518" s="55">
        <v>680.0</v>
      </c>
      <c r="AD518" s="55">
        <v>668.0</v>
      </c>
      <c r="AE518" s="55">
        <v>658.0</v>
      </c>
      <c r="AF518" s="55">
        <v>649.0</v>
      </c>
      <c r="AG518" s="55">
        <v>642.0</v>
      </c>
      <c r="AH518" s="55">
        <v>635.0</v>
      </c>
      <c r="AI518" s="55">
        <v>630.0</v>
      </c>
      <c r="AJ518" s="55">
        <v>625.0</v>
      </c>
      <c r="AK518" s="55">
        <v>622.0</v>
      </c>
      <c r="AL518" s="55">
        <v>620.0</v>
      </c>
    </row>
    <row r="519" ht="14.25" customHeight="1">
      <c r="A519" s="47">
        <v>12.0</v>
      </c>
      <c r="B519" s="48">
        <v>24.0</v>
      </c>
      <c r="C519" s="55">
        <v>937.0</v>
      </c>
      <c r="D519" s="55">
        <v>937.0</v>
      </c>
      <c r="E519" s="55">
        <v>935.0</v>
      </c>
      <c r="F519" s="55">
        <v>932.0</v>
      </c>
      <c r="G519" s="55">
        <v>928.0</v>
      </c>
      <c r="H519" s="55">
        <v>924.0</v>
      </c>
      <c r="I519" s="55">
        <v>918.0</v>
      </c>
      <c r="J519" s="55">
        <v>911.0</v>
      </c>
      <c r="K519" s="55">
        <v>903.0</v>
      </c>
      <c r="L519" s="55">
        <v>894.0</v>
      </c>
      <c r="M519" s="55">
        <v>885.0</v>
      </c>
      <c r="N519" s="55">
        <v>875.0</v>
      </c>
      <c r="O519" s="55">
        <v>863.0</v>
      </c>
      <c r="P519" s="55">
        <v>852.0</v>
      </c>
      <c r="Q519" s="55">
        <v>839.0</v>
      </c>
      <c r="R519" s="55">
        <v>827.0</v>
      </c>
      <c r="S519" s="55">
        <v>813.0</v>
      </c>
      <c r="T519" s="55">
        <v>800.0</v>
      </c>
      <c r="U519" s="55">
        <v>786.0</v>
      </c>
      <c r="V519" s="55">
        <v>771.0</v>
      </c>
      <c r="W519" s="55">
        <v>757.0</v>
      </c>
      <c r="X519" s="55">
        <v>743.0</v>
      </c>
      <c r="Y519" s="55">
        <v>728.0</v>
      </c>
      <c r="Z519" s="55">
        <v>714.0</v>
      </c>
      <c r="AA519" s="55">
        <v>700.0</v>
      </c>
      <c r="AB519" s="55">
        <v>687.0</v>
      </c>
      <c r="AC519" s="55">
        <v>674.0</v>
      </c>
      <c r="AD519" s="55">
        <v>663.0</v>
      </c>
      <c r="AE519" s="55">
        <v>652.0</v>
      </c>
      <c r="AF519" s="55">
        <v>643.0</v>
      </c>
      <c r="AG519" s="55">
        <v>635.0</v>
      </c>
      <c r="AH519" s="55">
        <v>628.0</v>
      </c>
      <c r="AI519" s="55">
        <v>622.0</v>
      </c>
      <c r="AJ519" s="55">
        <v>617.0</v>
      </c>
      <c r="AK519" s="55">
        <v>614.0</v>
      </c>
      <c r="AL519" s="55">
        <v>612.0</v>
      </c>
    </row>
    <row r="520" ht="14.25" customHeight="1">
      <c r="A520" s="47">
        <v>12.0</v>
      </c>
      <c r="B520" s="48">
        <v>25.0</v>
      </c>
      <c r="C520" s="55">
        <v>940.0</v>
      </c>
      <c r="D520" s="55">
        <v>940.0</v>
      </c>
      <c r="E520" s="55">
        <v>938.0</v>
      </c>
      <c r="F520" s="55">
        <v>935.0</v>
      </c>
      <c r="G520" s="55">
        <v>931.0</v>
      </c>
      <c r="H520" s="55">
        <v>926.0</v>
      </c>
      <c r="I520" s="55">
        <v>920.0</v>
      </c>
      <c r="J520" s="55">
        <v>913.0</v>
      </c>
      <c r="K520" s="55">
        <v>905.0</v>
      </c>
      <c r="L520" s="55">
        <v>896.0</v>
      </c>
      <c r="M520" s="55">
        <v>886.0</v>
      </c>
      <c r="N520" s="55">
        <v>876.0</v>
      </c>
      <c r="O520" s="55">
        <v>864.0</v>
      </c>
      <c r="P520" s="55">
        <v>852.0</v>
      </c>
      <c r="Q520" s="55">
        <v>840.0</v>
      </c>
      <c r="R520" s="55">
        <v>826.0</v>
      </c>
      <c r="S520" s="55">
        <v>813.0</v>
      </c>
      <c r="T520" s="55">
        <v>799.0</v>
      </c>
      <c r="U520" s="55">
        <v>784.0</v>
      </c>
      <c r="V520" s="55">
        <v>769.0</v>
      </c>
      <c r="W520" s="55">
        <v>755.0</v>
      </c>
      <c r="X520" s="55">
        <v>740.0</v>
      </c>
      <c r="Y520" s="55">
        <v>725.0</v>
      </c>
      <c r="Z520" s="55">
        <v>710.0</v>
      </c>
      <c r="AA520" s="55">
        <v>696.0</v>
      </c>
      <c r="AB520" s="55">
        <v>682.0</v>
      </c>
      <c r="AC520" s="55">
        <v>669.0</v>
      </c>
      <c r="AD520" s="55">
        <v>657.0</v>
      </c>
      <c r="AE520" s="55">
        <v>646.0</v>
      </c>
      <c r="AF520" s="55">
        <v>636.0</v>
      </c>
      <c r="AG520" s="55">
        <v>628.0</v>
      </c>
      <c r="AH520" s="55">
        <v>621.0</v>
      </c>
      <c r="AI520" s="55">
        <v>614.0</v>
      </c>
      <c r="AJ520" s="55">
        <v>610.0</v>
      </c>
      <c r="AK520" s="55">
        <v>606.0</v>
      </c>
      <c r="AL520" s="55">
        <v>605.0</v>
      </c>
    </row>
    <row r="521" ht="14.25" customHeight="1">
      <c r="A521" s="47">
        <v>12.0</v>
      </c>
      <c r="B521" s="48">
        <v>26.0</v>
      </c>
      <c r="C521" s="55">
        <v>943.0</v>
      </c>
      <c r="D521" s="55">
        <v>943.0</v>
      </c>
      <c r="E521" s="55">
        <v>941.0</v>
      </c>
      <c r="F521" s="55">
        <v>938.0</v>
      </c>
      <c r="G521" s="55">
        <v>934.0</v>
      </c>
      <c r="H521" s="55">
        <v>929.0</v>
      </c>
      <c r="I521" s="55">
        <v>923.0</v>
      </c>
      <c r="J521" s="55">
        <v>915.0</v>
      </c>
      <c r="K521" s="55">
        <v>907.0</v>
      </c>
      <c r="L521" s="55">
        <v>898.0</v>
      </c>
      <c r="M521" s="55">
        <v>888.0</v>
      </c>
      <c r="N521" s="55">
        <v>877.0</v>
      </c>
      <c r="O521" s="55">
        <v>865.0</v>
      </c>
      <c r="P521" s="55">
        <v>853.0</v>
      </c>
      <c r="Q521" s="55">
        <v>840.0</v>
      </c>
      <c r="R521" s="55">
        <v>826.0</v>
      </c>
      <c r="S521" s="55">
        <v>812.0</v>
      </c>
      <c r="T521" s="55">
        <v>797.0</v>
      </c>
      <c r="U521" s="55">
        <v>783.0</v>
      </c>
      <c r="V521" s="55">
        <v>767.0</v>
      </c>
      <c r="W521" s="55">
        <v>752.0</v>
      </c>
      <c r="X521" s="55">
        <v>737.0</v>
      </c>
      <c r="Y521" s="55">
        <v>722.0</v>
      </c>
      <c r="Z521" s="55">
        <v>707.0</v>
      </c>
      <c r="AA521" s="55">
        <v>692.0</v>
      </c>
      <c r="AB521" s="55">
        <v>678.0</v>
      </c>
      <c r="AC521" s="55">
        <v>664.0</v>
      </c>
      <c r="AD521" s="55">
        <v>651.0</v>
      </c>
      <c r="AE521" s="55">
        <v>640.0</v>
      </c>
      <c r="AF521" s="55">
        <v>629.0</v>
      </c>
      <c r="AG521" s="55">
        <v>621.0</v>
      </c>
      <c r="AH521" s="55">
        <v>613.0</v>
      </c>
      <c r="AI521" s="55">
        <v>607.0</v>
      </c>
      <c r="AJ521" s="55">
        <v>602.0</v>
      </c>
      <c r="AK521" s="55">
        <v>599.0</v>
      </c>
      <c r="AL521" s="55">
        <v>597.0</v>
      </c>
    </row>
    <row r="522" ht="14.25" customHeight="1">
      <c r="A522" s="47">
        <v>12.0</v>
      </c>
      <c r="B522" s="48">
        <v>27.0</v>
      </c>
      <c r="C522" s="55">
        <v>946.0</v>
      </c>
      <c r="D522" s="55">
        <v>946.0</v>
      </c>
      <c r="E522" s="55">
        <v>944.0</v>
      </c>
      <c r="F522" s="55">
        <v>941.0</v>
      </c>
      <c r="G522" s="55">
        <v>937.0</v>
      </c>
      <c r="H522" s="55">
        <v>931.0</v>
      </c>
      <c r="I522" s="55">
        <v>925.0</v>
      </c>
      <c r="J522" s="55">
        <v>918.0</v>
      </c>
      <c r="K522" s="55">
        <v>909.0</v>
      </c>
      <c r="L522" s="55">
        <v>899.0</v>
      </c>
      <c r="M522" s="55">
        <v>889.0</v>
      </c>
      <c r="N522" s="55">
        <v>878.0</v>
      </c>
      <c r="O522" s="55">
        <v>866.0</v>
      </c>
      <c r="P522" s="55">
        <v>853.0</v>
      </c>
      <c r="Q522" s="55">
        <v>840.0</v>
      </c>
      <c r="R522" s="55">
        <v>826.0</v>
      </c>
      <c r="S522" s="55">
        <v>811.0</v>
      </c>
      <c r="T522" s="55">
        <v>796.0</v>
      </c>
      <c r="U522" s="55">
        <v>781.0</v>
      </c>
      <c r="V522" s="55">
        <v>765.0</v>
      </c>
      <c r="W522" s="55">
        <v>750.0</v>
      </c>
      <c r="X522" s="55">
        <v>734.0</v>
      </c>
      <c r="Y522" s="55">
        <v>718.0</v>
      </c>
      <c r="Z522" s="55">
        <v>703.0</v>
      </c>
      <c r="AA522" s="55">
        <v>687.0</v>
      </c>
      <c r="AB522" s="55">
        <v>673.0</v>
      </c>
      <c r="AC522" s="55">
        <v>659.0</v>
      </c>
      <c r="AD522" s="55">
        <v>645.0</v>
      </c>
      <c r="AE522" s="55">
        <v>633.0</v>
      </c>
      <c r="AF522" s="55">
        <v>623.0</v>
      </c>
      <c r="AG522" s="55">
        <v>614.0</v>
      </c>
      <c r="AH522" s="55">
        <v>606.0</v>
      </c>
      <c r="AI522" s="55">
        <v>599.0</v>
      </c>
      <c r="AJ522" s="55">
        <v>594.0</v>
      </c>
      <c r="AK522" s="55">
        <v>591.0</v>
      </c>
      <c r="AL522" s="55">
        <v>589.0</v>
      </c>
    </row>
    <row r="523" ht="14.25" customHeight="1">
      <c r="A523" s="47">
        <v>12.0</v>
      </c>
      <c r="B523" s="48">
        <v>28.0</v>
      </c>
      <c r="C523" s="55">
        <v>949.0</v>
      </c>
      <c r="D523" s="55">
        <v>948.0</v>
      </c>
      <c r="E523" s="55">
        <v>946.0</v>
      </c>
      <c r="F523" s="55">
        <v>943.0</v>
      </c>
      <c r="G523" s="55">
        <v>939.0</v>
      </c>
      <c r="H523" s="55">
        <v>934.0</v>
      </c>
      <c r="I523" s="55">
        <v>927.0</v>
      </c>
      <c r="J523" s="55">
        <v>919.0</v>
      </c>
      <c r="K523" s="55">
        <v>911.0</v>
      </c>
      <c r="L523" s="55">
        <v>901.0</v>
      </c>
      <c r="M523" s="55">
        <v>890.0</v>
      </c>
      <c r="N523" s="55">
        <v>879.0</v>
      </c>
      <c r="O523" s="55">
        <v>866.0</v>
      </c>
      <c r="P523" s="55">
        <v>853.0</v>
      </c>
      <c r="Q523" s="55">
        <v>839.0</v>
      </c>
      <c r="R523" s="55">
        <v>825.0</v>
      </c>
      <c r="S523" s="55">
        <v>810.0</v>
      </c>
      <c r="T523" s="55">
        <v>795.0</v>
      </c>
      <c r="U523" s="55">
        <v>779.0</v>
      </c>
      <c r="V523" s="55">
        <v>763.0</v>
      </c>
      <c r="W523" s="55">
        <v>747.0</v>
      </c>
      <c r="X523" s="55">
        <v>731.0</v>
      </c>
      <c r="Y523" s="55">
        <v>715.0</v>
      </c>
      <c r="Z523" s="55">
        <v>699.0</v>
      </c>
      <c r="AA523" s="55">
        <v>683.0</v>
      </c>
      <c r="AB523" s="55">
        <v>668.0</v>
      </c>
      <c r="AC523" s="55">
        <v>653.0</v>
      </c>
      <c r="AD523" s="55">
        <v>640.0</v>
      </c>
      <c r="AE523" s="55">
        <v>627.0</v>
      </c>
      <c r="AF523" s="55">
        <v>616.0</v>
      </c>
      <c r="AG523" s="55">
        <v>607.0</v>
      </c>
      <c r="AH523" s="55">
        <v>599.0</v>
      </c>
      <c r="AI523" s="55">
        <v>592.0</v>
      </c>
      <c r="AJ523" s="55">
        <v>587.0</v>
      </c>
      <c r="AK523" s="55">
        <v>583.0</v>
      </c>
      <c r="AL523" s="55">
        <v>581.0</v>
      </c>
    </row>
    <row r="524" ht="14.25" customHeight="1">
      <c r="A524" s="47">
        <v>12.0</v>
      </c>
      <c r="B524" s="48">
        <v>29.0</v>
      </c>
      <c r="C524" s="55">
        <v>951.0</v>
      </c>
      <c r="D524" s="55">
        <v>950.0</v>
      </c>
      <c r="E524" s="55">
        <v>949.0</v>
      </c>
      <c r="F524" s="55">
        <v>945.0</v>
      </c>
      <c r="G524" s="55">
        <v>941.0</v>
      </c>
      <c r="H524" s="55">
        <v>935.0</v>
      </c>
      <c r="I524" s="55">
        <v>929.0</v>
      </c>
      <c r="J524" s="55">
        <v>921.0</v>
      </c>
      <c r="K524" s="55">
        <v>912.0</v>
      </c>
      <c r="L524" s="55">
        <v>902.0</v>
      </c>
      <c r="M524" s="55">
        <v>891.0</v>
      </c>
      <c r="N524" s="55">
        <v>879.0</v>
      </c>
      <c r="O524" s="55">
        <v>867.0</v>
      </c>
      <c r="P524" s="55">
        <v>853.0</v>
      </c>
      <c r="Q524" s="55">
        <v>839.0</v>
      </c>
      <c r="R524" s="55">
        <v>825.0</v>
      </c>
      <c r="S524" s="55">
        <v>809.0</v>
      </c>
      <c r="T524" s="55">
        <v>793.0</v>
      </c>
      <c r="U524" s="55">
        <v>778.0</v>
      </c>
      <c r="V524" s="55">
        <v>761.0</v>
      </c>
      <c r="W524" s="55">
        <v>745.0</v>
      </c>
      <c r="X524" s="55">
        <v>728.0</v>
      </c>
      <c r="Y524" s="55">
        <v>712.0</v>
      </c>
      <c r="Z524" s="55">
        <v>695.0</v>
      </c>
      <c r="AA524" s="55">
        <v>679.0</v>
      </c>
      <c r="AB524" s="55">
        <v>663.0</v>
      </c>
      <c r="AC524" s="55">
        <v>648.0</v>
      </c>
      <c r="AD524" s="55">
        <v>634.0</v>
      </c>
      <c r="AE524" s="55">
        <v>621.0</v>
      </c>
      <c r="AF524" s="55">
        <v>610.0</v>
      </c>
      <c r="AG524" s="55">
        <v>600.0</v>
      </c>
      <c r="AH524" s="55">
        <v>592.0</v>
      </c>
      <c r="AI524" s="55">
        <v>585.0</v>
      </c>
      <c r="AJ524" s="55">
        <v>579.0</v>
      </c>
      <c r="AK524" s="55">
        <v>575.0</v>
      </c>
      <c r="AL524" s="55">
        <v>574.0</v>
      </c>
    </row>
    <row r="525" ht="14.25" customHeight="1">
      <c r="A525" s="47">
        <v>12.0</v>
      </c>
      <c r="B525" s="48">
        <v>30.0</v>
      </c>
      <c r="C525" s="56">
        <v>953.0</v>
      </c>
      <c r="D525" s="55">
        <v>952.0</v>
      </c>
      <c r="E525" s="55">
        <v>951.0</v>
      </c>
      <c r="F525" s="55">
        <v>947.0</v>
      </c>
      <c r="G525" s="55">
        <v>943.0</v>
      </c>
      <c r="H525" s="55">
        <v>937.0</v>
      </c>
      <c r="I525" s="55">
        <v>930.0</v>
      </c>
      <c r="J525" s="55">
        <v>922.0</v>
      </c>
      <c r="K525" s="55">
        <v>913.0</v>
      </c>
      <c r="L525" s="55">
        <v>903.0</v>
      </c>
      <c r="M525" s="55">
        <v>892.0</v>
      </c>
      <c r="N525" s="55">
        <v>880.0</v>
      </c>
      <c r="O525" s="55">
        <v>867.0</v>
      </c>
      <c r="P525" s="55">
        <v>853.0</v>
      </c>
      <c r="Q525" s="55">
        <v>839.0</v>
      </c>
      <c r="R525" s="55">
        <v>824.0</v>
      </c>
      <c r="S525" s="55">
        <v>808.0</v>
      </c>
      <c r="T525" s="55">
        <v>792.0</v>
      </c>
      <c r="U525" s="55">
        <v>776.0</v>
      </c>
      <c r="V525" s="55">
        <v>759.0</v>
      </c>
      <c r="W525" s="55">
        <v>742.0</v>
      </c>
      <c r="X525" s="55">
        <v>725.0</v>
      </c>
      <c r="Y525" s="55">
        <v>708.0</v>
      </c>
      <c r="Z525" s="55">
        <v>691.0</v>
      </c>
      <c r="AA525" s="55">
        <v>675.0</v>
      </c>
      <c r="AB525" s="55">
        <v>658.0</v>
      </c>
      <c r="AC525" s="55">
        <v>643.0</v>
      </c>
      <c r="AD525" s="55">
        <v>629.0</v>
      </c>
      <c r="AE525" s="55">
        <v>615.0</v>
      </c>
      <c r="AF525" s="55">
        <v>603.0</v>
      </c>
      <c r="AG525" s="55">
        <v>593.0</v>
      </c>
      <c r="AH525" s="55">
        <v>584.0</v>
      </c>
      <c r="AI525" s="55">
        <v>577.0</v>
      </c>
      <c r="AJ525" s="55">
        <v>572.0</v>
      </c>
      <c r="AK525" s="55">
        <v>568.0</v>
      </c>
      <c r="AL525" s="55">
        <v>566.0</v>
      </c>
    </row>
    <row r="526" ht="14.25" customHeight="1">
      <c r="A526" s="47">
        <v>12.0</v>
      </c>
      <c r="B526" s="48">
        <v>31.0</v>
      </c>
      <c r="C526" s="55">
        <v>955.0</v>
      </c>
      <c r="D526" s="55">
        <v>954.0</v>
      </c>
      <c r="E526" s="55">
        <v>952.0</v>
      </c>
      <c r="F526" s="55">
        <v>949.0</v>
      </c>
      <c r="G526" s="55">
        <v>945.0</v>
      </c>
      <c r="H526" s="55">
        <v>939.0</v>
      </c>
      <c r="I526" s="55">
        <v>932.0</v>
      </c>
      <c r="J526" s="55">
        <v>924.0</v>
      </c>
      <c r="K526" s="55">
        <v>914.0</v>
      </c>
      <c r="L526" s="55">
        <v>904.0</v>
      </c>
      <c r="M526" s="55">
        <v>892.0</v>
      </c>
      <c r="N526" s="55">
        <v>880.0</v>
      </c>
      <c r="O526" s="55">
        <v>867.0</v>
      </c>
      <c r="P526" s="55">
        <v>853.0</v>
      </c>
      <c r="Q526" s="55">
        <v>838.0</v>
      </c>
      <c r="R526" s="55">
        <v>823.0</v>
      </c>
      <c r="S526" s="55">
        <v>807.0</v>
      </c>
      <c r="T526" s="55">
        <v>790.0</v>
      </c>
      <c r="U526" s="55">
        <v>773.0</v>
      </c>
      <c r="V526" s="55">
        <v>757.0</v>
      </c>
      <c r="W526" s="55">
        <v>739.0</v>
      </c>
      <c r="X526" s="55">
        <v>722.0</v>
      </c>
      <c r="Y526" s="55">
        <v>704.0</v>
      </c>
      <c r="Z526" s="55">
        <v>687.0</v>
      </c>
      <c r="AA526" s="55">
        <v>670.0</v>
      </c>
      <c r="AB526" s="55">
        <v>654.0</v>
      </c>
      <c r="AC526" s="55">
        <v>638.0</v>
      </c>
      <c r="AD526" s="55">
        <v>623.0</v>
      </c>
      <c r="AE526" s="55">
        <v>609.0</v>
      </c>
      <c r="AF526" s="55">
        <v>597.0</v>
      </c>
      <c r="AG526" s="55">
        <v>586.0</v>
      </c>
      <c r="AH526" s="55">
        <v>577.0</v>
      </c>
      <c r="AI526" s="55">
        <v>570.0</v>
      </c>
      <c r="AJ526" s="55">
        <v>564.0</v>
      </c>
      <c r="AK526" s="55">
        <v>561.0</v>
      </c>
      <c r="AL526" s="55">
        <v>558.0</v>
      </c>
    </row>
    <row r="527" ht="14.25" customHeight="1">
      <c r="A527" s="47">
        <v>12.0</v>
      </c>
      <c r="B527" s="48">
        <v>32.0</v>
      </c>
      <c r="C527" s="55">
        <v>957.0</v>
      </c>
      <c r="D527" s="55">
        <v>956.0</v>
      </c>
      <c r="E527" s="55">
        <v>954.0</v>
      </c>
      <c r="F527" s="55">
        <v>951.0</v>
      </c>
      <c r="G527" s="55">
        <v>946.0</v>
      </c>
      <c r="H527" s="55">
        <v>940.0</v>
      </c>
      <c r="I527" s="55">
        <v>933.0</v>
      </c>
      <c r="J527" s="55">
        <v>925.0</v>
      </c>
      <c r="K527" s="55">
        <v>915.0</v>
      </c>
      <c r="L527" s="55">
        <v>905.0</v>
      </c>
      <c r="M527" s="55">
        <v>893.0</v>
      </c>
      <c r="N527" s="55">
        <v>880.0</v>
      </c>
      <c r="O527" s="55">
        <v>867.0</v>
      </c>
      <c r="P527" s="55">
        <v>852.0</v>
      </c>
      <c r="Q527" s="55">
        <v>837.0</v>
      </c>
      <c r="R527" s="55">
        <v>822.0</v>
      </c>
      <c r="S527" s="55">
        <v>805.0</v>
      </c>
      <c r="T527" s="55">
        <v>789.0</v>
      </c>
      <c r="U527" s="55">
        <v>772.0</v>
      </c>
      <c r="V527" s="55">
        <v>754.0</v>
      </c>
      <c r="W527" s="55">
        <v>737.0</v>
      </c>
      <c r="X527" s="55">
        <v>719.0</v>
      </c>
      <c r="Y527" s="55">
        <v>701.0</v>
      </c>
      <c r="Z527" s="55">
        <v>683.0</v>
      </c>
      <c r="AA527" s="55">
        <v>666.0</v>
      </c>
      <c r="AB527" s="55">
        <v>649.0</v>
      </c>
      <c r="AC527" s="55">
        <v>633.0</v>
      </c>
      <c r="AD527" s="55">
        <v>617.0</v>
      </c>
      <c r="AE527" s="55">
        <v>603.0</v>
      </c>
      <c r="AF527" s="55">
        <v>591.0</v>
      </c>
      <c r="AG527" s="55">
        <v>580.0</v>
      </c>
      <c r="AH527" s="55">
        <v>570.0</v>
      </c>
      <c r="AI527" s="55">
        <v>563.0</v>
      </c>
      <c r="AJ527" s="55">
        <v>557.0</v>
      </c>
      <c r="AK527" s="55">
        <v>553.0</v>
      </c>
      <c r="AL527" s="55">
        <v>550.0</v>
      </c>
    </row>
    <row r="528" ht="14.25" customHeight="1">
      <c r="A528" s="47">
        <v>12.0</v>
      </c>
      <c r="B528" s="48">
        <v>33.0</v>
      </c>
      <c r="C528" s="55">
        <v>958.0</v>
      </c>
      <c r="D528" s="55">
        <v>958.0</v>
      </c>
      <c r="E528" s="55">
        <v>955.0</v>
      </c>
      <c r="F528" s="55">
        <v>952.0</v>
      </c>
      <c r="G528" s="55">
        <v>947.0</v>
      </c>
      <c r="H528" s="55">
        <v>941.0</v>
      </c>
      <c r="I528" s="55">
        <v>934.0</v>
      </c>
      <c r="J528" s="55">
        <v>926.0</v>
      </c>
      <c r="K528" s="55">
        <v>916.0</v>
      </c>
      <c r="L528" s="55">
        <v>905.0</v>
      </c>
      <c r="M528" s="55">
        <v>893.0</v>
      </c>
      <c r="N528" s="55">
        <v>880.0</v>
      </c>
      <c r="O528" s="55">
        <v>866.0</v>
      </c>
      <c r="P528" s="55">
        <v>852.0</v>
      </c>
      <c r="Q528" s="55">
        <v>837.0</v>
      </c>
      <c r="R528" s="55">
        <v>820.0</v>
      </c>
      <c r="S528" s="55">
        <v>804.0</v>
      </c>
      <c r="T528" s="55">
        <v>787.0</v>
      </c>
      <c r="U528" s="55">
        <v>769.0</v>
      </c>
      <c r="V528" s="55">
        <v>752.0</v>
      </c>
      <c r="W528" s="55">
        <v>734.0</v>
      </c>
      <c r="X528" s="55">
        <v>715.0</v>
      </c>
      <c r="Y528" s="55">
        <v>697.0</v>
      </c>
      <c r="Z528" s="55">
        <v>679.0</v>
      </c>
      <c r="AA528" s="55">
        <v>662.0</v>
      </c>
      <c r="AB528" s="55">
        <v>645.0</v>
      </c>
      <c r="AC528" s="55">
        <v>628.0</v>
      </c>
      <c r="AD528" s="55">
        <v>612.0</v>
      </c>
      <c r="AE528" s="55">
        <v>597.0</v>
      </c>
      <c r="AF528" s="55">
        <v>584.0</v>
      </c>
      <c r="AG528" s="55">
        <v>573.0</v>
      </c>
      <c r="AH528" s="55">
        <v>563.0</v>
      </c>
      <c r="AI528" s="55">
        <v>555.0</v>
      </c>
      <c r="AJ528" s="55">
        <v>549.0</v>
      </c>
      <c r="AK528" s="55">
        <v>545.0</v>
      </c>
      <c r="AL528" s="55">
        <v>542.0</v>
      </c>
    </row>
    <row r="529" ht="14.25" customHeight="1">
      <c r="A529" s="47">
        <v>12.0</v>
      </c>
      <c r="B529" s="48">
        <v>34.0</v>
      </c>
      <c r="C529" s="55">
        <v>959.0</v>
      </c>
      <c r="D529" s="55">
        <v>959.0</v>
      </c>
      <c r="E529" s="55">
        <v>957.0</v>
      </c>
      <c r="F529" s="55">
        <v>953.0</v>
      </c>
      <c r="G529" s="55">
        <v>949.0</v>
      </c>
      <c r="H529" s="55">
        <v>942.0</v>
      </c>
      <c r="I529" s="55">
        <v>935.0</v>
      </c>
      <c r="J529" s="55">
        <v>926.0</v>
      </c>
      <c r="K529" s="55">
        <v>916.0</v>
      </c>
      <c r="L529" s="55">
        <v>905.0</v>
      </c>
      <c r="M529" s="55">
        <v>893.0</v>
      </c>
      <c r="N529" s="55">
        <v>880.0</v>
      </c>
      <c r="O529" s="55">
        <v>866.0</v>
      </c>
      <c r="P529" s="55">
        <v>851.0</v>
      </c>
      <c r="Q529" s="55">
        <v>836.0</v>
      </c>
      <c r="R529" s="55">
        <v>819.0</v>
      </c>
      <c r="S529" s="55">
        <v>802.0</v>
      </c>
      <c r="T529" s="55">
        <v>785.0</v>
      </c>
      <c r="U529" s="55">
        <v>767.0</v>
      </c>
      <c r="V529" s="55">
        <v>749.0</v>
      </c>
      <c r="W529" s="55">
        <v>731.0</v>
      </c>
      <c r="X529" s="55">
        <v>712.0</v>
      </c>
      <c r="Y529" s="55">
        <v>694.0</v>
      </c>
      <c r="Z529" s="55">
        <v>675.0</v>
      </c>
      <c r="AA529" s="55">
        <v>657.0</v>
      </c>
      <c r="AB529" s="55">
        <v>640.0</v>
      </c>
      <c r="AC529" s="55">
        <v>623.0</v>
      </c>
      <c r="AD529" s="55">
        <v>606.0</v>
      </c>
      <c r="AE529" s="55">
        <v>591.0</v>
      </c>
      <c r="AF529" s="55">
        <v>578.0</v>
      </c>
      <c r="AG529" s="55">
        <v>566.0</v>
      </c>
      <c r="AH529" s="55">
        <v>556.0</v>
      </c>
      <c r="AI529" s="55">
        <v>548.0</v>
      </c>
      <c r="AJ529" s="55">
        <v>542.0</v>
      </c>
      <c r="AK529" s="55">
        <v>537.0</v>
      </c>
      <c r="AL529" s="55">
        <v>534.0</v>
      </c>
    </row>
    <row r="530" ht="14.25" customHeight="1">
      <c r="A530" s="47">
        <v>12.0</v>
      </c>
      <c r="B530" s="48">
        <v>35.0</v>
      </c>
      <c r="C530" s="55">
        <v>961.0</v>
      </c>
      <c r="D530" s="55">
        <v>960.0</v>
      </c>
      <c r="E530" s="55">
        <v>958.0</v>
      </c>
      <c r="F530" s="55">
        <v>954.0</v>
      </c>
      <c r="G530" s="55">
        <v>949.0</v>
      </c>
      <c r="H530" s="55">
        <v>943.0</v>
      </c>
      <c r="I530" s="55">
        <v>936.0</v>
      </c>
      <c r="J530" s="55">
        <v>927.0</v>
      </c>
      <c r="K530" s="55">
        <v>917.0</v>
      </c>
      <c r="L530" s="55">
        <v>905.0</v>
      </c>
      <c r="M530" s="55">
        <v>893.0</v>
      </c>
      <c r="N530" s="55">
        <v>880.0</v>
      </c>
      <c r="O530" s="55">
        <v>865.0</v>
      </c>
      <c r="P530" s="55">
        <v>850.0</v>
      </c>
      <c r="Q530" s="55">
        <v>834.0</v>
      </c>
      <c r="R530" s="55">
        <v>818.0</v>
      </c>
      <c r="S530" s="55">
        <v>801.0</v>
      </c>
      <c r="T530" s="55">
        <v>783.0</v>
      </c>
      <c r="U530" s="55">
        <v>765.0</v>
      </c>
      <c r="V530" s="55">
        <v>746.0</v>
      </c>
      <c r="W530" s="55">
        <v>728.0</v>
      </c>
      <c r="X530" s="55">
        <v>709.0</v>
      </c>
      <c r="Y530" s="55">
        <v>690.0</v>
      </c>
      <c r="Z530" s="55">
        <v>672.0</v>
      </c>
      <c r="AA530" s="55">
        <v>653.0</v>
      </c>
      <c r="AB530" s="55">
        <v>635.0</v>
      </c>
      <c r="AC530" s="55">
        <v>618.0</v>
      </c>
      <c r="AD530" s="55">
        <v>601.0</v>
      </c>
      <c r="AE530" s="55">
        <v>586.0</v>
      </c>
      <c r="AF530" s="55">
        <v>572.0</v>
      </c>
      <c r="AG530" s="55">
        <v>559.0</v>
      </c>
      <c r="AH530" s="55">
        <v>549.0</v>
      </c>
      <c r="AI530" s="55">
        <v>541.0</v>
      </c>
      <c r="AJ530" s="55">
        <v>534.0</v>
      </c>
      <c r="AK530" s="55">
        <v>529.0</v>
      </c>
      <c r="AL530" s="55">
        <v>526.0</v>
      </c>
    </row>
    <row r="531" ht="14.25" customHeight="1">
      <c r="A531" s="47">
        <v>12.0</v>
      </c>
      <c r="B531" s="48">
        <v>36.0</v>
      </c>
      <c r="C531" s="55">
        <v>961.0</v>
      </c>
      <c r="D531" s="55">
        <v>961.0</v>
      </c>
      <c r="E531" s="55">
        <v>959.0</v>
      </c>
      <c r="F531" s="55">
        <v>955.0</v>
      </c>
      <c r="G531" s="55">
        <v>950.0</v>
      </c>
      <c r="H531" s="55">
        <v>944.0</v>
      </c>
      <c r="I531" s="55">
        <v>936.0</v>
      </c>
      <c r="J531" s="55">
        <v>927.0</v>
      </c>
      <c r="K531" s="55">
        <v>917.0</v>
      </c>
      <c r="L531" s="55">
        <v>905.0</v>
      </c>
      <c r="M531" s="55">
        <v>893.0</v>
      </c>
      <c r="N531" s="55">
        <v>879.0</v>
      </c>
      <c r="O531" s="55">
        <v>865.0</v>
      </c>
      <c r="P531" s="55">
        <v>849.0</v>
      </c>
      <c r="Q531" s="55">
        <v>833.0</v>
      </c>
      <c r="R531" s="55">
        <v>816.0</v>
      </c>
      <c r="S531" s="55">
        <v>799.0</v>
      </c>
      <c r="T531" s="55">
        <v>781.0</v>
      </c>
      <c r="U531" s="55">
        <v>762.0</v>
      </c>
      <c r="V531" s="55">
        <v>744.0</v>
      </c>
      <c r="W531" s="55">
        <v>725.0</v>
      </c>
      <c r="X531" s="55">
        <v>706.0</v>
      </c>
      <c r="Y531" s="55">
        <v>686.0</v>
      </c>
      <c r="Z531" s="55">
        <v>667.0</v>
      </c>
      <c r="AA531" s="55">
        <v>649.0</v>
      </c>
      <c r="AB531" s="55">
        <v>630.0</v>
      </c>
      <c r="AC531" s="55">
        <v>613.0</v>
      </c>
      <c r="AD531" s="55">
        <v>596.0</v>
      </c>
      <c r="AE531" s="55">
        <v>580.0</v>
      </c>
      <c r="AF531" s="55">
        <v>565.0</v>
      </c>
      <c r="AG531" s="55">
        <v>553.0</v>
      </c>
      <c r="AH531" s="55">
        <v>542.0</v>
      </c>
      <c r="AI531" s="55">
        <v>533.0</v>
      </c>
      <c r="AJ531" s="55">
        <v>527.0</v>
      </c>
      <c r="AK531" s="55">
        <v>522.0</v>
      </c>
      <c r="AL531" s="55">
        <v>519.0</v>
      </c>
    </row>
    <row r="532" ht="14.25" customHeight="1">
      <c r="A532" s="47">
        <v>12.0</v>
      </c>
      <c r="B532" s="48">
        <v>37.0</v>
      </c>
      <c r="C532" s="55">
        <v>962.0</v>
      </c>
      <c r="D532" s="55">
        <v>961.0</v>
      </c>
      <c r="E532" s="55">
        <v>959.0</v>
      </c>
      <c r="F532" s="55">
        <v>956.0</v>
      </c>
      <c r="G532" s="55">
        <v>950.0</v>
      </c>
      <c r="H532" s="55">
        <v>944.0</v>
      </c>
      <c r="I532" s="55">
        <v>936.0</v>
      </c>
      <c r="J532" s="55">
        <v>927.0</v>
      </c>
      <c r="K532" s="55">
        <v>917.0</v>
      </c>
      <c r="L532" s="55">
        <v>905.0</v>
      </c>
      <c r="M532" s="55">
        <v>892.0</v>
      </c>
      <c r="N532" s="55">
        <v>879.0</v>
      </c>
      <c r="O532" s="55">
        <v>864.0</v>
      </c>
      <c r="P532" s="55">
        <v>848.0</v>
      </c>
      <c r="Q532" s="55">
        <v>832.0</v>
      </c>
      <c r="R532" s="55">
        <v>815.0</v>
      </c>
      <c r="S532" s="55">
        <v>797.0</v>
      </c>
      <c r="T532" s="55">
        <v>779.0</v>
      </c>
      <c r="U532" s="55">
        <v>760.0</v>
      </c>
      <c r="V532" s="55">
        <v>741.0</v>
      </c>
      <c r="W532" s="55">
        <v>721.0</v>
      </c>
      <c r="X532" s="55">
        <v>702.0</v>
      </c>
      <c r="Y532" s="55">
        <v>683.0</v>
      </c>
      <c r="Z532" s="55">
        <v>663.0</v>
      </c>
      <c r="AA532" s="55">
        <v>644.0</v>
      </c>
      <c r="AB532" s="55">
        <v>626.0</v>
      </c>
      <c r="AC532" s="55">
        <v>608.0</v>
      </c>
      <c r="AD532" s="55">
        <v>591.0</v>
      </c>
      <c r="AE532" s="55">
        <v>574.0</v>
      </c>
      <c r="AF532" s="55">
        <v>559.0</v>
      </c>
      <c r="AG532" s="55">
        <v>546.0</v>
      </c>
      <c r="AH532" s="55">
        <v>535.0</v>
      </c>
      <c r="AI532" s="55">
        <v>526.0</v>
      </c>
      <c r="AJ532" s="55">
        <v>519.0</v>
      </c>
      <c r="AK532" s="55">
        <v>514.0</v>
      </c>
      <c r="AL532" s="55">
        <v>511.0</v>
      </c>
    </row>
    <row r="533" ht="14.25" customHeight="1">
      <c r="A533" s="47">
        <v>12.0</v>
      </c>
      <c r="B533" s="48">
        <v>38.0</v>
      </c>
      <c r="C533" s="55">
        <v>962.0</v>
      </c>
      <c r="D533" s="55">
        <v>962.0</v>
      </c>
      <c r="E533" s="55">
        <v>959.0</v>
      </c>
      <c r="F533" s="55">
        <v>956.0</v>
      </c>
      <c r="G533" s="55">
        <v>951.0</v>
      </c>
      <c r="H533" s="55">
        <v>944.0</v>
      </c>
      <c r="I533" s="55">
        <v>936.0</v>
      </c>
      <c r="J533" s="55">
        <v>927.0</v>
      </c>
      <c r="K533" s="55">
        <v>916.0</v>
      </c>
      <c r="L533" s="55">
        <v>905.0</v>
      </c>
      <c r="M533" s="55">
        <v>892.0</v>
      </c>
      <c r="N533" s="55">
        <v>878.0</v>
      </c>
      <c r="O533" s="55">
        <v>863.0</v>
      </c>
      <c r="P533" s="55">
        <v>847.0</v>
      </c>
      <c r="Q533" s="55">
        <v>830.0</v>
      </c>
      <c r="R533" s="55">
        <v>813.0</v>
      </c>
      <c r="S533" s="55">
        <v>795.0</v>
      </c>
      <c r="T533" s="55">
        <v>776.0</v>
      </c>
      <c r="U533" s="55">
        <v>757.0</v>
      </c>
      <c r="V533" s="55">
        <v>738.0</v>
      </c>
      <c r="W533" s="55">
        <v>718.0</v>
      </c>
      <c r="X533" s="55">
        <v>699.0</v>
      </c>
      <c r="Y533" s="55">
        <v>679.0</v>
      </c>
      <c r="Z533" s="55">
        <v>659.0</v>
      </c>
      <c r="AA533" s="55">
        <v>640.0</v>
      </c>
      <c r="AB533" s="55">
        <v>621.0</v>
      </c>
      <c r="AC533" s="55">
        <v>603.0</v>
      </c>
      <c r="AD533" s="55">
        <v>585.0</v>
      </c>
      <c r="AE533" s="55">
        <v>568.0</v>
      </c>
      <c r="AF533" s="55">
        <v>553.0</v>
      </c>
      <c r="AG533" s="55">
        <v>540.0</v>
      </c>
      <c r="AH533" s="55">
        <v>529.0</v>
      </c>
      <c r="AI533" s="55">
        <v>519.0</v>
      </c>
      <c r="AJ533" s="55">
        <v>512.0</v>
      </c>
      <c r="AK533" s="55">
        <v>507.0</v>
      </c>
      <c r="AL533" s="55">
        <v>504.0</v>
      </c>
    </row>
    <row r="534" ht="14.25" customHeight="1">
      <c r="A534" s="47">
        <v>12.0</v>
      </c>
      <c r="B534" s="48">
        <v>39.0</v>
      </c>
      <c r="C534" s="55">
        <v>963.0</v>
      </c>
      <c r="D534" s="55">
        <v>962.0</v>
      </c>
      <c r="E534" s="55">
        <v>960.0</v>
      </c>
      <c r="F534" s="55">
        <v>956.0</v>
      </c>
      <c r="G534" s="55">
        <v>951.0</v>
      </c>
      <c r="H534" s="55">
        <v>944.0</v>
      </c>
      <c r="I534" s="55">
        <v>936.0</v>
      </c>
      <c r="J534" s="55">
        <v>927.0</v>
      </c>
      <c r="K534" s="55">
        <v>916.0</v>
      </c>
      <c r="L534" s="55">
        <v>904.0</v>
      </c>
      <c r="M534" s="55">
        <v>891.0</v>
      </c>
      <c r="N534" s="55">
        <v>877.0</v>
      </c>
      <c r="O534" s="55">
        <v>861.0</v>
      </c>
      <c r="P534" s="55">
        <v>845.0</v>
      </c>
      <c r="Q534" s="55">
        <v>828.0</v>
      </c>
      <c r="R534" s="55">
        <v>811.0</v>
      </c>
      <c r="S534" s="55">
        <v>792.0</v>
      </c>
      <c r="T534" s="55">
        <v>774.0</v>
      </c>
      <c r="U534" s="55">
        <v>755.0</v>
      </c>
      <c r="V534" s="55">
        <v>735.0</v>
      </c>
      <c r="W534" s="55">
        <v>715.0</v>
      </c>
      <c r="X534" s="55">
        <v>695.0</v>
      </c>
      <c r="Y534" s="55">
        <v>675.0</v>
      </c>
      <c r="Z534" s="55">
        <v>655.0</v>
      </c>
      <c r="AA534" s="55">
        <v>636.0</v>
      </c>
      <c r="AB534" s="55">
        <v>616.0</v>
      </c>
      <c r="AC534" s="55">
        <v>598.0</v>
      </c>
      <c r="AD534" s="55">
        <v>580.0</v>
      </c>
      <c r="AE534" s="55">
        <v>563.0</v>
      </c>
      <c r="AF534" s="55">
        <v>547.0</v>
      </c>
      <c r="AG534" s="55">
        <v>533.0</v>
      </c>
      <c r="AH534" s="55">
        <v>522.0</v>
      </c>
      <c r="AI534" s="55">
        <v>512.0</v>
      </c>
      <c r="AJ534" s="55">
        <v>505.0</v>
      </c>
      <c r="AK534" s="55">
        <v>500.0</v>
      </c>
      <c r="AL534" s="55">
        <v>497.0</v>
      </c>
    </row>
    <row r="535" ht="14.25" customHeight="1">
      <c r="A535" s="47">
        <v>12.0</v>
      </c>
      <c r="B535" s="48">
        <v>40.0</v>
      </c>
      <c r="C535" s="55">
        <v>962.0</v>
      </c>
      <c r="D535" s="55">
        <v>962.0</v>
      </c>
      <c r="E535" s="55">
        <v>959.0</v>
      </c>
      <c r="F535" s="55">
        <v>956.0</v>
      </c>
      <c r="G535" s="55">
        <v>951.0</v>
      </c>
      <c r="H535" s="55">
        <v>944.0</v>
      </c>
      <c r="I535" s="55">
        <v>936.0</v>
      </c>
      <c r="J535" s="55">
        <v>926.0</v>
      </c>
      <c r="K535" s="55">
        <v>915.0</v>
      </c>
      <c r="L535" s="55">
        <v>903.0</v>
      </c>
      <c r="M535" s="55">
        <v>890.0</v>
      </c>
      <c r="N535" s="55">
        <v>875.0</v>
      </c>
      <c r="O535" s="55">
        <v>860.0</v>
      </c>
      <c r="P535" s="55">
        <v>844.0</v>
      </c>
      <c r="Q535" s="55">
        <v>827.0</v>
      </c>
      <c r="R535" s="55">
        <v>809.0</v>
      </c>
      <c r="S535" s="55">
        <v>790.0</v>
      </c>
      <c r="T535" s="55">
        <v>771.0</v>
      </c>
      <c r="U535" s="55">
        <v>752.0</v>
      </c>
      <c r="V535" s="55">
        <v>732.0</v>
      </c>
      <c r="W535" s="55">
        <v>712.0</v>
      </c>
      <c r="X535" s="55">
        <v>691.0</v>
      </c>
      <c r="Y535" s="55">
        <v>671.0</v>
      </c>
      <c r="Z535" s="55">
        <v>651.0</v>
      </c>
      <c r="AA535" s="55">
        <v>631.0</v>
      </c>
      <c r="AB535" s="55">
        <v>612.0</v>
      </c>
      <c r="AC535" s="55">
        <v>593.0</v>
      </c>
      <c r="AD535" s="55">
        <v>574.0</v>
      </c>
      <c r="AE535" s="55">
        <v>557.0</v>
      </c>
      <c r="AF535" s="55">
        <v>541.0</v>
      </c>
      <c r="AG535" s="55">
        <v>527.0</v>
      </c>
      <c r="AH535" s="55">
        <v>515.0</v>
      </c>
      <c r="AI535" s="55">
        <v>505.0</v>
      </c>
      <c r="AJ535" s="55">
        <v>497.0</v>
      </c>
      <c r="AK535" s="55">
        <v>492.0</v>
      </c>
      <c r="AL535" s="55">
        <v>489.0</v>
      </c>
    </row>
    <row r="536" ht="14.25" customHeight="1">
      <c r="A536" s="47">
        <v>13.0</v>
      </c>
      <c r="B536" s="48">
        <v>0.0</v>
      </c>
      <c r="C536" s="55">
        <v>789.0</v>
      </c>
      <c r="D536" s="55">
        <v>789.0</v>
      </c>
      <c r="E536" s="55">
        <v>789.0</v>
      </c>
      <c r="F536" s="55">
        <v>789.0</v>
      </c>
      <c r="G536" s="55">
        <v>789.0</v>
      </c>
      <c r="H536" s="55">
        <v>789.0</v>
      </c>
      <c r="I536" s="55">
        <v>789.0</v>
      </c>
      <c r="J536" s="55">
        <v>789.0</v>
      </c>
      <c r="K536" s="55">
        <v>789.0</v>
      </c>
      <c r="L536" s="55">
        <v>789.0</v>
      </c>
      <c r="M536" s="55">
        <v>789.0</v>
      </c>
      <c r="N536" s="55">
        <v>789.0</v>
      </c>
      <c r="O536" s="55">
        <v>789.0</v>
      </c>
      <c r="P536" s="55">
        <v>789.0</v>
      </c>
      <c r="Q536" s="55">
        <v>789.0</v>
      </c>
      <c r="R536" s="55">
        <v>789.0</v>
      </c>
      <c r="S536" s="55">
        <v>789.0</v>
      </c>
      <c r="T536" s="55">
        <v>789.0</v>
      </c>
      <c r="U536" s="55">
        <v>789.0</v>
      </c>
      <c r="V536" s="55">
        <v>789.0</v>
      </c>
      <c r="W536" s="55">
        <v>789.0</v>
      </c>
      <c r="X536" s="55">
        <v>789.0</v>
      </c>
      <c r="Y536" s="55">
        <v>789.0</v>
      </c>
      <c r="Z536" s="55">
        <v>789.0</v>
      </c>
      <c r="AA536" s="55">
        <v>789.0</v>
      </c>
      <c r="AB536" s="55">
        <v>789.0</v>
      </c>
      <c r="AC536" s="55">
        <v>789.0</v>
      </c>
      <c r="AD536" s="55">
        <v>789.0</v>
      </c>
      <c r="AE536" s="55">
        <v>789.0</v>
      </c>
      <c r="AF536" s="55">
        <v>789.0</v>
      </c>
      <c r="AG536" s="55">
        <v>789.0</v>
      </c>
      <c r="AH536" s="55">
        <v>789.0</v>
      </c>
      <c r="AI536" s="55">
        <v>789.0</v>
      </c>
      <c r="AJ536" s="55">
        <v>789.0</v>
      </c>
      <c r="AK536" s="55">
        <v>789.0</v>
      </c>
      <c r="AL536" s="55">
        <v>789.0</v>
      </c>
    </row>
    <row r="537" ht="14.25" customHeight="1">
      <c r="A537" s="47">
        <v>13.0</v>
      </c>
      <c r="B537" s="48">
        <v>1.0</v>
      </c>
      <c r="C537" s="55">
        <v>795.0</v>
      </c>
      <c r="D537" s="55">
        <v>795.0</v>
      </c>
      <c r="E537" s="55">
        <v>795.0</v>
      </c>
      <c r="F537" s="55">
        <v>795.0</v>
      </c>
      <c r="G537" s="55">
        <v>795.0</v>
      </c>
      <c r="H537" s="55">
        <v>795.0</v>
      </c>
      <c r="I537" s="55">
        <v>794.0</v>
      </c>
      <c r="J537" s="55">
        <v>794.0</v>
      </c>
      <c r="K537" s="55">
        <v>794.0</v>
      </c>
      <c r="L537" s="55">
        <v>793.0</v>
      </c>
      <c r="M537" s="55">
        <v>793.0</v>
      </c>
      <c r="N537" s="55">
        <v>792.0</v>
      </c>
      <c r="O537" s="55">
        <v>792.0</v>
      </c>
      <c r="P537" s="55">
        <v>791.0</v>
      </c>
      <c r="Q537" s="55">
        <v>791.0</v>
      </c>
      <c r="R537" s="55">
        <v>790.0</v>
      </c>
      <c r="S537" s="55">
        <v>790.0</v>
      </c>
      <c r="T537" s="55">
        <v>789.0</v>
      </c>
      <c r="U537" s="55">
        <v>788.0</v>
      </c>
      <c r="V537" s="55">
        <v>788.0</v>
      </c>
      <c r="W537" s="55">
        <v>787.0</v>
      </c>
      <c r="X537" s="55">
        <v>787.0</v>
      </c>
      <c r="Y537" s="55">
        <v>786.0</v>
      </c>
      <c r="Z537" s="55">
        <v>786.0</v>
      </c>
      <c r="AA537" s="55">
        <v>785.0</v>
      </c>
      <c r="AB537" s="55">
        <v>784.0</v>
      </c>
      <c r="AC537" s="55">
        <v>784.0</v>
      </c>
      <c r="AD537" s="55">
        <v>784.0</v>
      </c>
      <c r="AE537" s="55">
        <v>783.0</v>
      </c>
      <c r="AF537" s="55">
        <v>783.0</v>
      </c>
      <c r="AG537" s="55">
        <v>782.0</v>
      </c>
      <c r="AH537" s="55">
        <v>782.0</v>
      </c>
      <c r="AI537" s="55">
        <v>782.0</v>
      </c>
      <c r="AJ537" s="55">
        <v>782.0</v>
      </c>
      <c r="AK537" s="55">
        <v>782.0</v>
      </c>
      <c r="AL537" s="55">
        <v>782.0</v>
      </c>
    </row>
    <row r="538" ht="14.25" customHeight="1">
      <c r="A538" s="47">
        <v>13.0</v>
      </c>
      <c r="B538" s="48">
        <v>2.0</v>
      </c>
      <c r="C538" s="55">
        <v>802.0</v>
      </c>
      <c r="D538" s="55">
        <v>802.0</v>
      </c>
      <c r="E538" s="55">
        <v>802.0</v>
      </c>
      <c r="F538" s="55">
        <v>802.0</v>
      </c>
      <c r="G538" s="55">
        <v>801.0</v>
      </c>
      <c r="H538" s="55">
        <v>801.0</v>
      </c>
      <c r="I538" s="55">
        <v>800.0</v>
      </c>
      <c r="J538" s="55">
        <v>800.0</v>
      </c>
      <c r="K538" s="55">
        <v>799.0</v>
      </c>
      <c r="L538" s="55">
        <v>798.0</v>
      </c>
      <c r="M538" s="55">
        <v>797.0</v>
      </c>
      <c r="N538" s="55">
        <v>796.0</v>
      </c>
      <c r="O538" s="55">
        <v>795.0</v>
      </c>
      <c r="P538" s="55">
        <v>794.0</v>
      </c>
      <c r="Q538" s="55">
        <v>793.0</v>
      </c>
      <c r="R538" s="55">
        <v>792.0</v>
      </c>
      <c r="S538" s="55">
        <v>791.0</v>
      </c>
      <c r="T538" s="55">
        <v>789.0</v>
      </c>
      <c r="U538" s="55">
        <v>788.0</v>
      </c>
      <c r="V538" s="55">
        <v>787.0</v>
      </c>
      <c r="W538" s="55">
        <v>786.0</v>
      </c>
      <c r="X538" s="55">
        <v>785.0</v>
      </c>
      <c r="Y538" s="55">
        <v>784.0</v>
      </c>
      <c r="Z538" s="55">
        <v>782.0</v>
      </c>
      <c r="AA538" s="55">
        <v>781.0</v>
      </c>
      <c r="AB538" s="55">
        <v>780.0</v>
      </c>
      <c r="AC538" s="55">
        <v>779.0</v>
      </c>
      <c r="AD538" s="55">
        <v>778.0</v>
      </c>
      <c r="AE538" s="55">
        <v>778.0</v>
      </c>
      <c r="AF538" s="55">
        <v>777.0</v>
      </c>
      <c r="AG538" s="55">
        <v>776.0</v>
      </c>
      <c r="AH538" s="55">
        <v>776.0</v>
      </c>
      <c r="AI538" s="55">
        <v>775.0</v>
      </c>
      <c r="AJ538" s="55">
        <v>775.0</v>
      </c>
      <c r="AK538" s="55">
        <v>775.0</v>
      </c>
      <c r="AL538" s="55">
        <v>774.0</v>
      </c>
    </row>
    <row r="539" ht="14.25" customHeight="1">
      <c r="A539" s="47">
        <v>13.0</v>
      </c>
      <c r="B539" s="48">
        <v>3.0</v>
      </c>
      <c r="C539" s="55">
        <v>809.0</v>
      </c>
      <c r="D539" s="55">
        <v>808.0</v>
      </c>
      <c r="E539" s="55">
        <v>808.0</v>
      </c>
      <c r="F539" s="55">
        <v>808.0</v>
      </c>
      <c r="G539" s="55">
        <v>807.0</v>
      </c>
      <c r="H539" s="55">
        <v>807.0</v>
      </c>
      <c r="I539" s="55">
        <v>806.0</v>
      </c>
      <c r="J539" s="55">
        <v>805.0</v>
      </c>
      <c r="K539" s="55">
        <v>804.0</v>
      </c>
      <c r="L539" s="55">
        <v>803.0</v>
      </c>
      <c r="M539" s="55">
        <v>801.0</v>
      </c>
      <c r="N539" s="55">
        <v>800.0</v>
      </c>
      <c r="O539" s="55">
        <v>798.0</v>
      </c>
      <c r="P539" s="55">
        <v>797.0</v>
      </c>
      <c r="Q539" s="55">
        <v>795.0</v>
      </c>
      <c r="R539" s="55">
        <v>793.0</v>
      </c>
      <c r="S539" s="55">
        <v>792.0</v>
      </c>
      <c r="T539" s="55">
        <v>790.0</v>
      </c>
      <c r="U539" s="55">
        <v>788.0</v>
      </c>
      <c r="V539" s="55">
        <v>786.0</v>
      </c>
      <c r="W539" s="55">
        <v>784.0</v>
      </c>
      <c r="X539" s="55">
        <v>783.0</v>
      </c>
      <c r="Y539" s="55">
        <v>781.0</v>
      </c>
      <c r="Z539" s="55">
        <v>779.0</v>
      </c>
      <c r="AA539" s="55">
        <v>778.0</v>
      </c>
      <c r="AB539" s="55">
        <v>776.0</v>
      </c>
      <c r="AC539" s="55">
        <v>775.0</v>
      </c>
      <c r="AD539" s="55">
        <v>773.0</v>
      </c>
      <c r="AE539" s="55">
        <v>772.0</v>
      </c>
      <c r="AF539" s="55">
        <v>771.0</v>
      </c>
      <c r="AG539" s="55">
        <v>770.0</v>
      </c>
      <c r="AH539" s="55">
        <v>769.0</v>
      </c>
      <c r="AI539" s="55">
        <v>768.0</v>
      </c>
      <c r="AJ539" s="55">
        <v>768.0</v>
      </c>
      <c r="AK539" s="55">
        <v>767.0</v>
      </c>
      <c r="AL539" s="55">
        <v>767.0</v>
      </c>
    </row>
    <row r="540" ht="14.25" customHeight="1">
      <c r="A540" s="47">
        <v>13.0</v>
      </c>
      <c r="B540" s="48">
        <v>4.0</v>
      </c>
      <c r="C540" s="55">
        <v>815.0</v>
      </c>
      <c r="D540" s="55">
        <v>815.0</v>
      </c>
      <c r="E540" s="55">
        <v>814.0</v>
      </c>
      <c r="F540" s="55">
        <v>814.0</v>
      </c>
      <c r="G540" s="55">
        <v>813.0</v>
      </c>
      <c r="H540" s="55">
        <v>812.0</v>
      </c>
      <c r="I540" s="55">
        <v>811.0</v>
      </c>
      <c r="J540" s="55">
        <v>810.0</v>
      </c>
      <c r="K540" s="55">
        <v>809.0</v>
      </c>
      <c r="L540" s="55">
        <v>807.0</v>
      </c>
      <c r="M540" s="55">
        <v>805.0</v>
      </c>
      <c r="N540" s="55">
        <v>803.0</v>
      </c>
      <c r="O540" s="55">
        <v>801.0</v>
      </c>
      <c r="P540" s="55">
        <v>799.0</v>
      </c>
      <c r="Q540" s="55">
        <v>797.0</v>
      </c>
      <c r="R540" s="55">
        <v>795.0</v>
      </c>
      <c r="S540" s="55">
        <v>792.0</v>
      </c>
      <c r="T540" s="55">
        <v>790.0</v>
      </c>
      <c r="U540" s="55">
        <v>788.0</v>
      </c>
      <c r="V540" s="55">
        <v>785.0</v>
      </c>
      <c r="W540" s="55">
        <v>783.0</v>
      </c>
      <c r="X540" s="55">
        <v>780.0</v>
      </c>
      <c r="Y540" s="55">
        <v>778.0</v>
      </c>
      <c r="Z540" s="55">
        <v>776.0</v>
      </c>
      <c r="AA540" s="55">
        <v>774.0</v>
      </c>
      <c r="AB540" s="55">
        <v>772.0</v>
      </c>
      <c r="AC540" s="55">
        <v>770.0</v>
      </c>
      <c r="AD540" s="55">
        <v>768.0</v>
      </c>
      <c r="AE540" s="55">
        <v>766.0</v>
      </c>
      <c r="AF540" s="55">
        <v>765.0</v>
      </c>
      <c r="AG540" s="55">
        <v>763.0</v>
      </c>
      <c r="AH540" s="55">
        <v>762.0</v>
      </c>
      <c r="AI540" s="55">
        <v>761.0</v>
      </c>
      <c r="AJ540" s="55">
        <v>761.0</v>
      </c>
      <c r="AK540" s="55">
        <v>760.0</v>
      </c>
      <c r="AL540" s="55">
        <v>760.0</v>
      </c>
    </row>
    <row r="541" ht="14.25" customHeight="1">
      <c r="A541" s="47">
        <v>13.0</v>
      </c>
      <c r="B541" s="48">
        <v>5.0</v>
      </c>
      <c r="C541" s="55">
        <v>821.0</v>
      </c>
      <c r="D541" s="55">
        <v>821.0</v>
      </c>
      <c r="E541" s="55">
        <v>821.0</v>
      </c>
      <c r="F541" s="55">
        <v>820.0</v>
      </c>
      <c r="G541" s="55">
        <v>819.0</v>
      </c>
      <c r="H541" s="55">
        <v>818.0</v>
      </c>
      <c r="I541" s="55">
        <v>817.0</v>
      </c>
      <c r="J541" s="55">
        <v>815.0</v>
      </c>
      <c r="K541" s="55">
        <v>813.0</v>
      </c>
      <c r="L541" s="55">
        <v>811.0</v>
      </c>
      <c r="M541" s="55">
        <v>809.0</v>
      </c>
      <c r="N541" s="55">
        <v>807.0</v>
      </c>
      <c r="O541" s="55">
        <v>804.0</v>
      </c>
      <c r="P541" s="55">
        <v>802.0</v>
      </c>
      <c r="Q541" s="55">
        <v>799.0</v>
      </c>
      <c r="R541" s="55">
        <v>796.0</v>
      </c>
      <c r="S541" s="55">
        <v>793.0</v>
      </c>
      <c r="T541" s="55">
        <v>790.0</v>
      </c>
      <c r="U541" s="55">
        <v>787.0</v>
      </c>
      <c r="V541" s="55">
        <v>784.0</v>
      </c>
      <c r="W541" s="55">
        <v>781.0</v>
      </c>
      <c r="X541" s="55">
        <v>778.0</v>
      </c>
      <c r="Y541" s="55">
        <v>775.0</v>
      </c>
      <c r="Z541" s="55">
        <v>772.0</v>
      </c>
      <c r="AA541" s="55">
        <v>770.0</v>
      </c>
      <c r="AB541" s="55">
        <v>767.0</v>
      </c>
      <c r="AC541" s="55">
        <v>765.0</v>
      </c>
      <c r="AD541" s="55">
        <v>762.0</v>
      </c>
      <c r="AE541" s="55">
        <v>760.0</v>
      </c>
      <c r="AF541" s="55">
        <v>759.0</v>
      </c>
      <c r="AG541" s="55">
        <v>757.0</v>
      </c>
      <c r="AH541" s="55">
        <v>755.0</v>
      </c>
      <c r="AI541" s="55">
        <v>754.0</v>
      </c>
      <c r="AJ541" s="55">
        <v>753.0</v>
      </c>
      <c r="AK541" s="55">
        <v>753.0</v>
      </c>
      <c r="AL541" s="55">
        <v>752.0</v>
      </c>
    </row>
    <row r="542" ht="14.25" customHeight="1">
      <c r="A542" s="47">
        <v>13.0</v>
      </c>
      <c r="B542" s="48">
        <v>6.0</v>
      </c>
      <c r="C542" s="55">
        <v>827.0</v>
      </c>
      <c r="D542" s="55">
        <v>827.0</v>
      </c>
      <c r="E542" s="55">
        <v>826.0</v>
      </c>
      <c r="F542" s="55">
        <v>826.0</v>
      </c>
      <c r="G542" s="55">
        <v>825.0</v>
      </c>
      <c r="H542" s="55">
        <v>823.0</v>
      </c>
      <c r="I542" s="55">
        <v>822.0</v>
      </c>
      <c r="J542" s="55">
        <v>820.0</v>
      </c>
      <c r="K542" s="55">
        <v>818.0</v>
      </c>
      <c r="L542" s="55">
        <v>815.0</v>
      </c>
      <c r="M542" s="55">
        <v>813.0</v>
      </c>
      <c r="N542" s="55">
        <v>810.0</v>
      </c>
      <c r="O542" s="55">
        <v>807.0</v>
      </c>
      <c r="P542" s="55">
        <v>804.0</v>
      </c>
      <c r="Q542" s="55">
        <v>801.0</v>
      </c>
      <c r="R542" s="55">
        <v>797.0</v>
      </c>
      <c r="S542" s="55">
        <v>794.0</v>
      </c>
      <c r="T542" s="55">
        <v>790.0</v>
      </c>
      <c r="U542" s="55">
        <v>787.0</v>
      </c>
      <c r="V542" s="55">
        <v>783.0</v>
      </c>
      <c r="W542" s="55">
        <v>779.0</v>
      </c>
      <c r="X542" s="55">
        <v>776.0</v>
      </c>
      <c r="Y542" s="55">
        <v>772.0</v>
      </c>
      <c r="Z542" s="55">
        <v>769.0</v>
      </c>
      <c r="AA542" s="55">
        <v>766.0</v>
      </c>
      <c r="AB542" s="55">
        <v>763.0</v>
      </c>
      <c r="AC542" s="55">
        <v>760.0</v>
      </c>
      <c r="AD542" s="55">
        <v>757.0</v>
      </c>
      <c r="AE542" s="55">
        <v>754.0</v>
      </c>
      <c r="AF542" s="55">
        <v>752.0</v>
      </c>
      <c r="AG542" s="55">
        <v>750.0</v>
      </c>
      <c r="AH542" s="55">
        <v>748.0</v>
      </c>
      <c r="AI542" s="55">
        <v>747.0</v>
      </c>
      <c r="AJ542" s="55">
        <v>746.0</v>
      </c>
      <c r="AK542" s="55">
        <v>745.0</v>
      </c>
      <c r="AL542" s="55">
        <v>745.0</v>
      </c>
    </row>
    <row r="543" ht="14.25" customHeight="1">
      <c r="A543" s="47">
        <v>13.0</v>
      </c>
      <c r="B543" s="48">
        <v>7.0</v>
      </c>
      <c r="C543" s="55">
        <v>833.0</v>
      </c>
      <c r="D543" s="55">
        <v>833.0</v>
      </c>
      <c r="E543" s="55">
        <v>832.0</v>
      </c>
      <c r="F543" s="55">
        <v>831.0</v>
      </c>
      <c r="G543" s="55">
        <v>830.0</v>
      </c>
      <c r="H543" s="55">
        <v>829.0</v>
      </c>
      <c r="I543" s="55">
        <v>827.0</v>
      </c>
      <c r="J543" s="55">
        <v>825.0</v>
      </c>
      <c r="K543" s="55">
        <v>822.0</v>
      </c>
      <c r="L543" s="55">
        <v>819.0</v>
      </c>
      <c r="M543" s="55">
        <v>816.0</v>
      </c>
      <c r="N543" s="55">
        <v>813.0</v>
      </c>
      <c r="O543" s="55">
        <v>810.0</v>
      </c>
      <c r="P543" s="55">
        <v>806.0</v>
      </c>
      <c r="Q543" s="55">
        <v>802.0</v>
      </c>
      <c r="R543" s="55">
        <v>798.0</v>
      </c>
      <c r="S543" s="55">
        <v>794.0</v>
      </c>
      <c r="T543" s="55">
        <v>790.0</v>
      </c>
      <c r="U543" s="55">
        <v>786.0</v>
      </c>
      <c r="V543" s="55">
        <v>782.0</v>
      </c>
      <c r="W543" s="55">
        <v>778.0</v>
      </c>
      <c r="X543" s="55">
        <v>773.0</v>
      </c>
      <c r="Y543" s="55">
        <v>769.0</v>
      </c>
      <c r="Z543" s="55">
        <v>765.0</v>
      </c>
      <c r="AA543" s="55">
        <v>762.0</v>
      </c>
      <c r="AB543" s="55">
        <v>758.0</v>
      </c>
      <c r="AC543" s="55">
        <v>754.0</v>
      </c>
      <c r="AD543" s="55">
        <v>751.0</v>
      </c>
      <c r="AE543" s="55">
        <v>748.0</v>
      </c>
      <c r="AF543" s="55">
        <v>746.0</v>
      </c>
      <c r="AG543" s="55">
        <v>743.0</v>
      </c>
      <c r="AH543" s="55">
        <v>741.0</v>
      </c>
      <c r="AI543" s="55">
        <v>740.0</v>
      </c>
      <c r="AJ543" s="55">
        <v>738.0</v>
      </c>
      <c r="AK543" s="55">
        <v>737.0</v>
      </c>
      <c r="AL543" s="55">
        <v>737.0</v>
      </c>
    </row>
    <row r="544" ht="14.25" customHeight="1">
      <c r="A544" s="47">
        <v>13.0</v>
      </c>
      <c r="B544" s="48">
        <v>8.0</v>
      </c>
      <c r="C544" s="55">
        <v>839.0</v>
      </c>
      <c r="D544" s="55">
        <v>838.0</v>
      </c>
      <c r="E544" s="55">
        <v>838.0</v>
      </c>
      <c r="F544" s="55">
        <v>837.0</v>
      </c>
      <c r="G544" s="55">
        <v>835.0</v>
      </c>
      <c r="H544" s="55">
        <v>834.0</v>
      </c>
      <c r="I544" s="55">
        <v>832.0</v>
      </c>
      <c r="J544" s="55">
        <v>829.0</v>
      </c>
      <c r="K544" s="55">
        <v>826.0</v>
      </c>
      <c r="L544" s="55">
        <v>823.0</v>
      </c>
      <c r="M544" s="55">
        <v>820.0</v>
      </c>
      <c r="N544" s="55">
        <v>816.0</v>
      </c>
      <c r="O544" s="55">
        <v>812.0</v>
      </c>
      <c r="P544" s="55">
        <v>808.0</v>
      </c>
      <c r="Q544" s="55">
        <v>804.0</v>
      </c>
      <c r="R544" s="55">
        <v>799.0</v>
      </c>
      <c r="S544" s="55">
        <v>795.0</v>
      </c>
      <c r="T544" s="55">
        <v>790.0</v>
      </c>
      <c r="U544" s="55">
        <v>785.0</v>
      </c>
      <c r="V544" s="55">
        <v>780.0</v>
      </c>
      <c r="W544" s="55">
        <v>776.0</v>
      </c>
      <c r="X544" s="55">
        <v>771.0</v>
      </c>
      <c r="Y544" s="55">
        <v>766.0</v>
      </c>
      <c r="Z544" s="55">
        <v>762.0</v>
      </c>
      <c r="AA544" s="55">
        <v>757.0</v>
      </c>
      <c r="AB544" s="55">
        <v>753.0</v>
      </c>
      <c r="AC544" s="55">
        <v>749.0</v>
      </c>
      <c r="AD544" s="55">
        <v>746.0</v>
      </c>
      <c r="AE544" s="55">
        <v>742.0</v>
      </c>
      <c r="AF544" s="55">
        <v>739.0</v>
      </c>
      <c r="AG544" s="55">
        <v>737.0</v>
      </c>
      <c r="AH544" s="55">
        <v>734.0</v>
      </c>
      <c r="AI544" s="55">
        <v>732.0</v>
      </c>
      <c r="AJ544" s="55">
        <v>731.0</v>
      </c>
      <c r="AK544" s="55">
        <v>730.0</v>
      </c>
      <c r="AL544" s="55">
        <v>729.0</v>
      </c>
    </row>
    <row r="545" ht="14.25" customHeight="1">
      <c r="A545" s="47">
        <v>13.0</v>
      </c>
      <c r="B545" s="48">
        <v>9.0</v>
      </c>
      <c r="C545" s="55">
        <v>844.0</v>
      </c>
      <c r="D545" s="55">
        <v>844.0</v>
      </c>
      <c r="E545" s="55">
        <v>843.0</v>
      </c>
      <c r="F545" s="55">
        <v>842.0</v>
      </c>
      <c r="G545" s="55">
        <v>841.0</v>
      </c>
      <c r="H545" s="55">
        <v>839.0</v>
      </c>
      <c r="I545" s="55">
        <v>836.0</v>
      </c>
      <c r="J545" s="55">
        <v>834.0</v>
      </c>
      <c r="K545" s="55">
        <v>831.0</v>
      </c>
      <c r="L545" s="55">
        <v>827.0</v>
      </c>
      <c r="M545" s="55">
        <v>823.0</v>
      </c>
      <c r="N545" s="55">
        <v>819.0</v>
      </c>
      <c r="O545" s="55">
        <v>815.0</v>
      </c>
      <c r="P545" s="55">
        <v>810.0</v>
      </c>
      <c r="Q545" s="55">
        <v>805.0</v>
      </c>
      <c r="R545" s="55">
        <v>800.0</v>
      </c>
      <c r="S545" s="55">
        <v>795.0</v>
      </c>
      <c r="T545" s="55">
        <v>790.0</v>
      </c>
      <c r="U545" s="55">
        <v>784.0</v>
      </c>
      <c r="V545" s="55">
        <v>779.0</v>
      </c>
      <c r="W545" s="55">
        <v>774.0</v>
      </c>
      <c r="X545" s="55">
        <v>768.0</v>
      </c>
      <c r="Y545" s="55">
        <v>763.0</v>
      </c>
      <c r="Z545" s="55">
        <v>758.0</v>
      </c>
      <c r="AA545" s="55">
        <v>753.0</v>
      </c>
      <c r="AB545" s="55">
        <v>748.0</v>
      </c>
      <c r="AC545" s="55">
        <v>744.0</v>
      </c>
      <c r="AD545" s="55">
        <v>740.0</v>
      </c>
      <c r="AE545" s="55">
        <v>736.0</v>
      </c>
      <c r="AF545" s="55">
        <v>733.0</v>
      </c>
      <c r="AG545" s="55">
        <v>730.0</v>
      </c>
      <c r="AH545" s="55">
        <v>727.0</v>
      </c>
      <c r="AI545" s="55">
        <v>725.0</v>
      </c>
      <c r="AJ545" s="55">
        <v>723.0</v>
      </c>
      <c r="AK545" s="55">
        <v>722.0</v>
      </c>
      <c r="AL545" s="55">
        <v>721.0</v>
      </c>
    </row>
    <row r="546" ht="14.25" customHeight="1">
      <c r="A546" s="47">
        <v>13.0</v>
      </c>
      <c r="B546" s="48">
        <v>10.0</v>
      </c>
      <c r="C546" s="55">
        <v>849.0</v>
      </c>
      <c r="D546" s="55">
        <v>849.0</v>
      </c>
      <c r="E546" s="55">
        <v>848.0</v>
      </c>
      <c r="F546" s="55">
        <v>847.0</v>
      </c>
      <c r="G546" s="55">
        <v>846.0</v>
      </c>
      <c r="H546" s="55">
        <v>844.0</v>
      </c>
      <c r="I546" s="55">
        <v>841.0</v>
      </c>
      <c r="J546" s="55">
        <v>838.0</v>
      </c>
      <c r="K546" s="55">
        <v>835.0</v>
      </c>
      <c r="L546" s="55">
        <v>831.0</v>
      </c>
      <c r="M546" s="55">
        <v>827.0</v>
      </c>
      <c r="N546" s="55">
        <v>822.0</v>
      </c>
      <c r="O546" s="55">
        <v>817.0</v>
      </c>
      <c r="P546" s="55">
        <v>812.0</v>
      </c>
      <c r="Q546" s="55">
        <v>807.0</v>
      </c>
      <c r="R546" s="55">
        <v>801.0</v>
      </c>
      <c r="S546" s="55">
        <v>795.0</v>
      </c>
      <c r="T546" s="55">
        <v>790.0</v>
      </c>
      <c r="U546" s="55">
        <v>784.0</v>
      </c>
      <c r="V546" s="55">
        <v>778.0</v>
      </c>
      <c r="W546" s="55">
        <v>772.0</v>
      </c>
      <c r="X546" s="55">
        <v>766.0</v>
      </c>
      <c r="Y546" s="55">
        <v>760.0</v>
      </c>
      <c r="Z546" s="55">
        <v>754.0</v>
      </c>
      <c r="AA546" s="55">
        <v>749.0</v>
      </c>
      <c r="AB546" s="55">
        <v>743.0</v>
      </c>
      <c r="AC546" s="55">
        <v>739.0</v>
      </c>
      <c r="AD546" s="55">
        <v>734.0</v>
      </c>
      <c r="AE546" s="55">
        <v>730.0</v>
      </c>
      <c r="AF546" s="55">
        <v>726.0</v>
      </c>
      <c r="AG546" s="55">
        <v>722.0</v>
      </c>
      <c r="AH546" s="55">
        <v>720.0</v>
      </c>
      <c r="AI546" s="55">
        <v>717.0</v>
      </c>
      <c r="AJ546" s="55">
        <v>715.0</v>
      </c>
      <c r="AK546" s="55">
        <v>714.0</v>
      </c>
      <c r="AL546" s="55">
        <v>713.0</v>
      </c>
    </row>
    <row r="547" ht="14.25" customHeight="1">
      <c r="A547" s="47">
        <v>13.0</v>
      </c>
      <c r="B547" s="48">
        <v>11.0</v>
      </c>
      <c r="C547" s="55">
        <v>855.0</v>
      </c>
      <c r="D547" s="55">
        <v>854.0</v>
      </c>
      <c r="E547" s="55">
        <v>853.0</v>
      </c>
      <c r="F547" s="55">
        <v>852.0</v>
      </c>
      <c r="G547" s="55">
        <v>850.0</v>
      </c>
      <c r="H547" s="55">
        <v>848.0</v>
      </c>
      <c r="I547" s="55">
        <v>845.0</v>
      </c>
      <c r="J547" s="55">
        <v>842.0</v>
      </c>
      <c r="K547" s="55">
        <v>838.0</v>
      </c>
      <c r="L547" s="55">
        <v>834.0</v>
      </c>
      <c r="M547" s="55">
        <v>830.0</v>
      </c>
      <c r="N547" s="55">
        <v>825.0</v>
      </c>
      <c r="O547" s="55">
        <v>819.0</v>
      </c>
      <c r="P547" s="55">
        <v>814.0</v>
      </c>
      <c r="Q547" s="55">
        <v>808.0</v>
      </c>
      <c r="R547" s="55">
        <v>802.0</v>
      </c>
      <c r="S547" s="55">
        <v>796.0</v>
      </c>
      <c r="T547" s="55">
        <v>789.0</v>
      </c>
      <c r="U547" s="55">
        <v>783.0</v>
      </c>
      <c r="V547" s="55">
        <v>776.0</v>
      </c>
      <c r="W547" s="55">
        <v>770.0</v>
      </c>
      <c r="X547" s="55">
        <v>763.0</v>
      </c>
      <c r="Y547" s="55">
        <v>757.0</v>
      </c>
      <c r="Z547" s="55">
        <v>750.0</v>
      </c>
      <c r="AA547" s="55">
        <v>744.0</v>
      </c>
      <c r="AB547" s="55">
        <v>738.0</v>
      </c>
      <c r="AC547" s="55">
        <v>733.0</v>
      </c>
      <c r="AD547" s="55">
        <v>728.0</v>
      </c>
      <c r="AE547" s="55">
        <v>723.0</v>
      </c>
      <c r="AF547" s="55">
        <v>719.0</v>
      </c>
      <c r="AG547" s="55">
        <v>715.0</v>
      </c>
      <c r="AH547" s="55">
        <v>712.0</v>
      </c>
      <c r="AI547" s="55">
        <v>710.0</v>
      </c>
      <c r="AJ547" s="55">
        <v>708.0</v>
      </c>
      <c r="AK547" s="55">
        <v>706.0</v>
      </c>
      <c r="AL547" s="55">
        <v>705.0</v>
      </c>
    </row>
    <row r="548" ht="14.25" customHeight="1">
      <c r="A548" s="47">
        <v>13.0</v>
      </c>
      <c r="B548" s="48">
        <v>12.0</v>
      </c>
      <c r="C548" s="55">
        <v>859.0</v>
      </c>
      <c r="D548" s="55">
        <v>859.0</v>
      </c>
      <c r="E548" s="55">
        <v>858.0</v>
      </c>
      <c r="F548" s="55">
        <v>857.0</v>
      </c>
      <c r="G548" s="55">
        <v>855.0</v>
      </c>
      <c r="H548" s="55">
        <v>853.0</v>
      </c>
      <c r="I548" s="55">
        <v>850.0</v>
      </c>
      <c r="J548" s="55">
        <v>846.0</v>
      </c>
      <c r="K548" s="55">
        <v>842.0</v>
      </c>
      <c r="L548" s="55">
        <v>838.0</v>
      </c>
      <c r="M548" s="55">
        <v>833.0</v>
      </c>
      <c r="N548" s="55">
        <v>827.0</v>
      </c>
      <c r="O548" s="55">
        <v>822.0</v>
      </c>
      <c r="P548" s="55">
        <v>816.0</v>
      </c>
      <c r="Q548" s="55">
        <v>809.0</v>
      </c>
      <c r="R548" s="55">
        <v>803.0</v>
      </c>
      <c r="S548" s="55">
        <v>796.0</v>
      </c>
      <c r="T548" s="55">
        <v>789.0</v>
      </c>
      <c r="U548" s="55">
        <v>782.0</v>
      </c>
      <c r="V548" s="55">
        <v>775.0</v>
      </c>
      <c r="W548" s="55">
        <v>767.0</v>
      </c>
      <c r="X548" s="55">
        <v>760.0</v>
      </c>
      <c r="Y548" s="55">
        <v>753.0</v>
      </c>
      <c r="Z548" s="55">
        <v>746.0</v>
      </c>
      <c r="AA548" s="55">
        <v>740.0</v>
      </c>
      <c r="AB548" s="55">
        <v>734.0</v>
      </c>
      <c r="AC548" s="55">
        <v>728.0</v>
      </c>
      <c r="AD548" s="55">
        <v>722.0</v>
      </c>
      <c r="AE548" s="55">
        <v>717.0</v>
      </c>
      <c r="AF548" s="55">
        <v>712.0</v>
      </c>
      <c r="AG548" s="55">
        <v>708.0</v>
      </c>
      <c r="AH548" s="55">
        <v>705.0</v>
      </c>
      <c r="AI548" s="55">
        <v>702.0</v>
      </c>
      <c r="AJ548" s="55">
        <v>700.0</v>
      </c>
      <c r="AK548" s="55">
        <v>698.0</v>
      </c>
      <c r="AL548" s="55">
        <v>697.0</v>
      </c>
    </row>
    <row r="549" ht="14.25" customHeight="1">
      <c r="A549" s="47">
        <v>13.0</v>
      </c>
      <c r="B549" s="48">
        <v>13.0</v>
      </c>
      <c r="C549" s="55">
        <v>864.0</v>
      </c>
      <c r="D549" s="55">
        <v>864.0</v>
      </c>
      <c r="E549" s="55">
        <v>863.0</v>
      </c>
      <c r="F549" s="55">
        <v>862.0</v>
      </c>
      <c r="G549" s="55">
        <v>860.0</v>
      </c>
      <c r="H549" s="55">
        <v>857.0</v>
      </c>
      <c r="I549" s="55">
        <v>854.0</v>
      </c>
      <c r="J549" s="55">
        <v>850.0</v>
      </c>
      <c r="K549" s="55">
        <v>846.0</v>
      </c>
      <c r="L549" s="55">
        <v>841.0</v>
      </c>
      <c r="M549" s="55">
        <v>836.0</v>
      </c>
      <c r="N549" s="55">
        <v>830.0</v>
      </c>
      <c r="O549" s="55">
        <v>824.0</v>
      </c>
      <c r="P549" s="55">
        <v>817.0</v>
      </c>
      <c r="Q549" s="55">
        <v>810.0</v>
      </c>
      <c r="R549" s="55">
        <v>803.0</v>
      </c>
      <c r="S549" s="55">
        <v>796.0</v>
      </c>
      <c r="T549" s="55">
        <v>788.0</v>
      </c>
      <c r="U549" s="55">
        <v>781.0</v>
      </c>
      <c r="V549" s="55">
        <v>773.0</v>
      </c>
      <c r="W549" s="55">
        <v>765.0</v>
      </c>
      <c r="X549" s="55">
        <v>758.0</v>
      </c>
      <c r="Y549" s="55">
        <v>750.0</v>
      </c>
      <c r="Z549" s="55">
        <v>743.0</v>
      </c>
      <c r="AA549" s="55">
        <v>735.0</v>
      </c>
      <c r="AB549" s="55">
        <v>729.0</v>
      </c>
      <c r="AC549" s="55">
        <v>722.0</v>
      </c>
      <c r="AD549" s="55">
        <v>716.0</v>
      </c>
      <c r="AE549" s="55">
        <v>711.0</v>
      </c>
      <c r="AF549" s="55">
        <v>706.0</v>
      </c>
      <c r="AG549" s="55">
        <v>701.0</v>
      </c>
      <c r="AH549" s="55">
        <v>697.0</v>
      </c>
      <c r="AI549" s="55">
        <v>694.0</v>
      </c>
      <c r="AJ549" s="55">
        <v>692.0</v>
      </c>
      <c r="AK549" s="55">
        <v>690.0</v>
      </c>
      <c r="AL549" s="55">
        <v>689.0</v>
      </c>
    </row>
    <row r="550" ht="14.25" customHeight="1">
      <c r="A550" s="47">
        <v>13.0</v>
      </c>
      <c r="B550" s="48">
        <v>14.0</v>
      </c>
      <c r="C550" s="55">
        <v>869.0</v>
      </c>
      <c r="D550" s="55">
        <v>869.0</v>
      </c>
      <c r="E550" s="55">
        <v>868.0</v>
      </c>
      <c r="F550" s="55">
        <v>866.0</v>
      </c>
      <c r="G550" s="55">
        <v>864.0</v>
      </c>
      <c r="H550" s="55">
        <v>861.0</v>
      </c>
      <c r="I550" s="55">
        <v>858.0</v>
      </c>
      <c r="J550" s="55">
        <v>854.0</v>
      </c>
      <c r="K550" s="55">
        <v>849.0</v>
      </c>
      <c r="L550" s="55">
        <v>844.0</v>
      </c>
      <c r="M550" s="55">
        <v>838.0</v>
      </c>
      <c r="N550" s="55">
        <v>832.0</v>
      </c>
      <c r="O550" s="55">
        <v>826.0</v>
      </c>
      <c r="P550" s="55">
        <v>819.0</v>
      </c>
      <c r="Q550" s="55">
        <v>811.0</v>
      </c>
      <c r="R550" s="55">
        <v>804.0</v>
      </c>
      <c r="S550" s="55">
        <v>796.0</v>
      </c>
      <c r="T550" s="55">
        <v>788.0</v>
      </c>
      <c r="U550" s="55">
        <v>780.0</v>
      </c>
      <c r="V550" s="55">
        <v>771.0</v>
      </c>
      <c r="W550" s="55">
        <v>763.0</v>
      </c>
      <c r="X550" s="55">
        <v>755.0</v>
      </c>
      <c r="Y550" s="55">
        <v>747.0</v>
      </c>
      <c r="Z550" s="55">
        <v>739.0</v>
      </c>
      <c r="AA550" s="55">
        <v>731.0</v>
      </c>
      <c r="AB550" s="55">
        <v>724.0</v>
      </c>
      <c r="AC550" s="55">
        <v>717.0</v>
      </c>
      <c r="AD550" s="55">
        <v>710.0</v>
      </c>
      <c r="AE550" s="55">
        <v>704.0</v>
      </c>
      <c r="AF550" s="55">
        <v>699.0</v>
      </c>
      <c r="AG550" s="55">
        <v>694.0</v>
      </c>
      <c r="AH550" s="55">
        <v>690.0</v>
      </c>
      <c r="AI550" s="55">
        <v>687.0</v>
      </c>
      <c r="AJ550" s="55">
        <v>684.0</v>
      </c>
      <c r="AK550" s="55">
        <v>682.0</v>
      </c>
      <c r="AL550" s="55">
        <v>681.0</v>
      </c>
    </row>
    <row r="551" ht="14.25" customHeight="1">
      <c r="A551" s="47">
        <v>13.0</v>
      </c>
      <c r="B551" s="48">
        <v>15.0</v>
      </c>
      <c r="C551" s="55">
        <v>873.0</v>
      </c>
      <c r="D551" s="55">
        <v>873.0</v>
      </c>
      <c r="E551" s="55">
        <v>872.0</v>
      </c>
      <c r="F551" s="55">
        <v>870.0</v>
      </c>
      <c r="G551" s="55">
        <v>868.0</v>
      </c>
      <c r="H551" s="55">
        <v>865.0</v>
      </c>
      <c r="I551" s="55">
        <v>861.0</v>
      </c>
      <c r="J551" s="55">
        <v>857.0</v>
      </c>
      <c r="K551" s="55">
        <v>852.0</v>
      </c>
      <c r="L551" s="55">
        <v>847.0</v>
      </c>
      <c r="M551" s="55">
        <v>841.0</v>
      </c>
      <c r="N551" s="55">
        <v>834.0</v>
      </c>
      <c r="O551" s="55">
        <v>827.0</v>
      </c>
      <c r="P551" s="55">
        <v>820.0</v>
      </c>
      <c r="Q551" s="55">
        <v>812.0</v>
      </c>
      <c r="R551" s="55">
        <v>804.0</v>
      </c>
      <c r="S551" s="55">
        <v>796.0</v>
      </c>
      <c r="T551" s="55">
        <v>787.0</v>
      </c>
      <c r="U551" s="55">
        <v>779.0</v>
      </c>
      <c r="V551" s="55">
        <v>770.0</v>
      </c>
      <c r="W551" s="55">
        <v>761.0</v>
      </c>
      <c r="X551" s="55">
        <v>752.0</v>
      </c>
      <c r="Y551" s="55">
        <v>743.0</v>
      </c>
      <c r="Z551" s="55">
        <v>735.0</v>
      </c>
      <c r="AA551" s="55">
        <v>726.0</v>
      </c>
      <c r="AB551" s="55">
        <v>718.0</v>
      </c>
      <c r="AC551" s="55">
        <v>711.0</v>
      </c>
      <c r="AD551" s="55">
        <v>704.0</v>
      </c>
      <c r="AE551" s="55">
        <v>698.0</v>
      </c>
      <c r="AF551" s="55">
        <v>692.0</v>
      </c>
      <c r="AG551" s="55">
        <v>687.0</v>
      </c>
      <c r="AH551" s="55">
        <v>683.0</v>
      </c>
      <c r="AI551" s="55">
        <v>679.0</v>
      </c>
      <c r="AJ551" s="55">
        <v>676.0</v>
      </c>
      <c r="AK551" s="55">
        <v>675.0</v>
      </c>
      <c r="AL551" s="55">
        <v>673.0</v>
      </c>
    </row>
    <row r="552" ht="14.25" customHeight="1">
      <c r="A552" s="47">
        <v>13.0</v>
      </c>
      <c r="B552" s="48">
        <v>16.0</v>
      </c>
      <c r="C552" s="55">
        <v>878.0</v>
      </c>
      <c r="D552" s="55">
        <v>877.0</v>
      </c>
      <c r="E552" s="55">
        <v>876.0</v>
      </c>
      <c r="F552" s="55">
        <v>874.0</v>
      </c>
      <c r="G552" s="55">
        <v>872.0</v>
      </c>
      <c r="H552" s="55">
        <v>869.0</v>
      </c>
      <c r="I552" s="55">
        <v>865.0</v>
      </c>
      <c r="J552" s="55">
        <v>861.0</v>
      </c>
      <c r="K552" s="55">
        <v>855.0</v>
      </c>
      <c r="L552" s="55">
        <v>850.0</v>
      </c>
      <c r="M552" s="55">
        <v>843.0</v>
      </c>
      <c r="N552" s="55">
        <v>836.0</v>
      </c>
      <c r="O552" s="55">
        <v>829.0</v>
      </c>
      <c r="P552" s="55">
        <v>821.0</v>
      </c>
      <c r="Q552" s="55">
        <v>813.0</v>
      </c>
      <c r="R552" s="55">
        <v>805.0</v>
      </c>
      <c r="S552" s="55">
        <v>796.0</v>
      </c>
      <c r="T552" s="55">
        <v>787.0</v>
      </c>
      <c r="U552" s="55">
        <v>777.0</v>
      </c>
      <c r="V552" s="55">
        <v>768.0</v>
      </c>
      <c r="W552" s="55">
        <v>759.0</v>
      </c>
      <c r="X552" s="55">
        <v>749.0</v>
      </c>
      <c r="Y552" s="55">
        <v>740.0</v>
      </c>
      <c r="Z552" s="55">
        <v>731.0</v>
      </c>
      <c r="AA552" s="55">
        <v>722.0</v>
      </c>
      <c r="AB552" s="55">
        <v>714.0</v>
      </c>
      <c r="AC552" s="55">
        <v>706.0</v>
      </c>
      <c r="AD552" s="55">
        <v>698.0</v>
      </c>
      <c r="AE552" s="55">
        <v>691.0</v>
      </c>
      <c r="AF552" s="55">
        <v>685.0</v>
      </c>
      <c r="AG552" s="55">
        <v>680.0</v>
      </c>
      <c r="AH552" s="55">
        <v>675.0</v>
      </c>
      <c r="AI552" s="55">
        <v>672.0</v>
      </c>
      <c r="AJ552" s="55">
        <v>669.0</v>
      </c>
      <c r="AK552" s="55">
        <v>667.0</v>
      </c>
      <c r="AL552" s="55">
        <v>665.0</v>
      </c>
    </row>
    <row r="553" ht="14.25" customHeight="1">
      <c r="A553" s="47">
        <v>13.0</v>
      </c>
      <c r="B553" s="48">
        <v>17.0</v>
      </c>
      <c r="C553" s="55">
        <v>882.0</v>
      </c>
      <c r="D553" s="55">
        <v>881.0</v>
      </c>
      <c r="E553" s="55">
        <v>880.0</v>
      </c>
      <c r="F553" s="55">
        <v>878.0</v>
      </c>
      <c r="G553" s="55">
        <v>876.0</v>
      </c>
      <c r="H553" s="55">
        <v>873.0</v>
      </c>
      <c r="I553" s="55">
        <v>869.0</v>
      </c>
      <c r="J553" s="55">
        <v>864.0</v>
      </c>
      <c r="K553" s="55">
        <v>858.0</v>
      </c>
      <c r="L553" s="55">
        <v>852.0</v>
      </c>
      <c r="M553" s="55">
        <v>846.0</v>
      </c>
      <c r="N553" s="55">
        <v>839.0</v>
      </c>
      <c r="O553" s="55">
        <v>831.0</v>
      </c>
      <c r="P553" s="55">
        <v>823.0</v>
      </c>
      <c r="Q553" s="55">
        <v>814.0</v>
      </c>
      <c r="R553" s="55">
        <v>805.0</v>
      </c>
      <c r="S553" s="55">
        <v>796.0</v>
      </c>
      <c r="T553" s="55">
        <v>786.0</v>
      </c>
      <c r="U553" s="55">
        <v>776.0</v>
      </c>
      <c r="V553" s="55">
        <v>766.0</v>
      </c>
      <c r="W553" s="55">
        <v>757.0</v>
      </c>
      <c r="X553" s="55">
        <v>746.0</v>
      </c>
      <c r="Y553" s="55">
        <v>737.0</v>
      </c>
      <c r="Z553" s="55">
        <v>727.0</v>
      </c>
      <c r="AA553" s="55">
        <v>717.0</v>
      </c>
      <c r="AB553" s="55">
        <v>709.0</v>
      </c>
      <c r="AC553" s="55">
        <v>700.0</v>
      </c>
      <c r="AD553" s="55">
        <v>692.0</v>
      </c>
      <c r="AE553" s="55">
        <v>685.0</v>
      </c>
      <c r="AF553" s="55">
        <v>679.0</v>
      </c>
      <c r="AG553" s="55">
        <v>673.0</v>
      </c>
      <c r="AH553" s="55">
        <v>668.0</v>
      </c>
      <c r="AI553" s="55">
        <v>664.0</v>
      </c>
      <c r="AJ553" s="55">
        <v>661.0</v>
      </c>
      <c r="AK553" s="55">
        <v>659.0</v>
      </c>
      <c r="AL553" s="55">
        <v>658.0</v>
      </c>
    </row>
    <row r="554" ht="14.25" customHeight="1">
      <c r="A554" s="47">
        <v>13.0</v>
      </c>
      <c r="B554" s="48">
        <v>18.0</v>
      </c>
      <c r="C554" s="55">
        <v>886.0</v>
      </c>
      <c r="D554" s="55">
        <v>885.0</v>
      </c>
      <c r="E554" s="55">
        <v>884.0</v>
      </c>
      <c r="F554" s="55">
        <v>882.0</v>
      </c>
      <c r="G554" s="55">
        <v>879.0</v>
      </c>
      <c r="H554" s="55">
        <v>876.0</v>
      </c>
      <c r="I554" s="55">
        <v>872.0</v>
      </c>
      <c r="J554" s="55">
        <v>867.0</v>
      </c>
      <c r="K554" s="55">
        <v>861.0</v>
      </c>
      <c r="L554" s="55">
        <v>855.0</v>
      </c>
      <c r="M554" s="55">
        <v>848.0</v>
      </c>
      <c r="N554" s="55">
        <v>841.0</v>
      </c>
      <c r="O554" s="55">
        <v>832.0</v>
      </c>
      <c r="P554" s="55">
        <v>824.0</v>
      </c>
      <c r="Q554" s="55">
        <v>815.0</v>
      </c>
      <c r="R554" s="55">
        <v>805.0</v>
      </c>
      <c r="S554" s="55">
        <v>795.0</v>
      </c>
      <c r="T554" s="55">
        <v>785.0</v>
      </c>
      <c r="U554" s="55">
        <v>775.0</v>
      </c>
      <c r="V554" s="55">
        <v>764.0</v>
      </c>
      <c r="W554" s="55">
        <v>754.0</v>
      </c>
      <c r="X554" s="55">
        <v>744.0</v>
      </c>
      <c r="Y554" s="55">
        <v>733.0</v>
      </c>
      <c r="Z554" s="55">
        <v>723.0</v>
      </c>
      <c r="AA554" s="55">
        <v>713.0</v>
      </c>
      <c r="AB554" s="55">
        <v>704.0</v>
      </c>
      <c r="AC554" s="55">
        <v>695.0</v>
      </c>
      <c r="AD554" s="55">
        <v>686.0</v>
      </c>
      <c r="AE554" s="55">
        <v>679.0</v>
      </c>
      <c r="AF554" s="55">
        <v>672.0</v>
      </c>
      <c r="AG554" s="55">
        <v>666.0</v>
      </c>
      <c r="AH554" s="55">
        <v>661.0</v>
      </c>
      <c r="AI554" s="55">
        <v>657.0</v>
      </c>
      <c r="AJ554" s="55">
        <v>654.0</v>
      </c>
      <c r="AK554" s="55">
        <v>651.0</v>
      </c>
      <c r="AL554" s="55">
        <v>650.0</v>
      </c>
    </row>
    <row r="555" ht="14.25" customHeight="1">
      <c r="A555" s="47">
        <v>13.0</v>
      </c>
      <c r="B555" s="48">
        <v>19.0</v>
      </c>
      <c r="C555" s="55">
        <v>889.0</v>
      </c>
      <c r="D555" s="55">
        <v>889.0</v>
      </c>
      <c r="E555" s="55">
        <v>888.0</v>
      </c>
      <c r="F555" s="55">
        <v>886.0</v>
      </c>
      <c r="G555" s="55">
        <v>883.0</v>
      </c>
      <c r="H555" s="55">
        <v>879.0</v>
      </c>
      <c r="I555" s="55">
        <v>875.0</v>
      </c>
      <c r="J555" s="55">
        <v>870.0</v>
      </c>
      <c r="K555" s="55">
        <v>864.0</v>
      </c>
      <c r="L555" s="55">
        <v>857.0</v>
      </c>
      <c r="M555" s="55">
        <v>850.0</v>
      </c>
      <c r="N555" s="55">
        <v>842.0</v>
      </c>
      <c r="O555" s="55">
        <v>834.0</v>
      </c>
      <c r="P555" s="55">
        <v>825.0</v>
      </c>
      <c r="Q555" s="55">
        <v>815.0</v>
      </c>
      <c r="R555" s="55">
        <v>805.0</v>
      </c>
      <c r="S555" s="55">
        <v>795.0</v>
      </c>
      <c r="T555" s="55">
        <v>785.0</v>
      </c>
      <c r="U555" s="55">
        <v>774.0</v>
      </c>
      <c r="V555" s="55">
        <v>763.0</v>
      </c>
      <c r="W555" s="55">
        <v>752.0</v>
      </c>
      <c r="X555" s="55">
        <v>741.0</v>
      </c>
      <c r="Y555" s="55">
        <v>730.0</v>
      </c>
      <c r="Z555" s="55">
        <v>719.0</v>
      </c>
      <c r="AA555" s="55">
        <v>708.0</v>
      </c>
      <c r="AB555" s="55">
        <v>699.0</v>
      </c>
      <c r="AC555" s="55">
        <v>689.0</v>
      </c>
      <c r="AD555" s="55">
        <v>680.0</v>
      </c>
      <c r="AE555" s="55">
        <v>672.0</v>
      </c>
      <c r="AF555" s="55">
        <v>665.0</v>
      </c>
      <c r="AG555" s="55">
        <v>659.0</v>
      </c>
      <c r="AH555" s="55">
        <v>654.0</v>
      </c>
      <c r="AI555" s="55">
        <v>649.0</v>
      </c>
      <c r="AJ555" s="55">
        <v>646.0</v>
      </c>
      <c r="AK555" s="55">
        <v>643.0</v>
      </c>
      <c r="AL555" s="55">
        <v>642.0</v>
      </c>
    </row>
    <row r="556" ht="14.25" customHeight="1">
      <c r="A556" s="47">
        <v>13.0</v>
      </c>
      <c r="B556" s="48">
        <v>20.0</v>
      </c>
      <c r="C556" s="55">
        <v>893.0</v>
      </c>
      <c r="D556" s="55">
        <v>892.0</v>
      </c>
      <c r="E556" s="55">
        <v>891.0</v>
      </c>
      <c r="F556" s="55">
        <v>889.0</v>
      </c>
      <c r="G556" s="55">
        <v>886.0</v>
      </c>
      <c r="H556" s="55">
        <v>882.0</v>
      </c>
      <c r="I556" s="55">
        <v>878.0</v>
      </c>
      <c r="J556" s="55">
        <v>873.0</v>
      </c>
      <c r="K556" s="55">
        <v>866.0</v>
      </c>
      <c r="L556" s="55">
        <v>860.0</v>
      </c>
      <c r="M556" s="55">
        <v>852.0</v>
      </c>
      <c r="N556" s="55">
        <v>844.0</v>
      </c>
      <c r="O556" s="55">
        <v>835.0</v>
      </c>
      <c r="P556" s="55">
        <v>826.0</v>
      </c>
      <c r="Q556" s="55">
        <v>816.0</v>
      </c>
      <c r="R556" s="55">
        <v>805.0</v>
      </c>
      <c r="S556" s="55">
        <v>795.0</v>
      </c>
      <c r="T556" s="55">
        <v>784.0</v>
      </c>
      <c r="U556" s="55">
        <v>772.0</v>
      </c>
      <c r="V556" s="55">
        <v>761.0</v>
      </c>
      <c r="W556" s="55">
        <v>749.0</v>
      </c>
      <c r="X556" s="55">
        <v>738.0</v>
      </c>
      <c r="Y556" s="55">
        <v>726.0</v>
      </c>
      <c r="Z556" s="55">
        <v>715.0</v>
      </c>
      <c r="AA556" s="55">
        <v>704.0</v>
      </c>
      <c r="AB556" s="55">
        <v>694.0</v>
      </c>
      <c r="AC556" s="55">
        <v>684.0</v>
      </c>
      <c r="AD556" s="55">
        <v>674.0</v>
      </c>
      <c r="AE556" s="55">
        <v>666.0</v>
      </c>
      <c r="AF556" s="55">
        <v>659.0</v>
      </c>
      <c r="AG556" s="55">
        <v>652.0</v>
      </c>
      <c r="AH556" s="55">
        <v>646.0</v>
      </c>
      <c r="AI556" s="55">
        <v>642.0</v>
      </c>
      <c r="AJ556" s="55">
        <v>638.0</v>
      </c>
      <c r="AK556" s="55">
        <v>636.0</v>
      </c>
      <c r="AL556" s="55">
        <v>634.0</v>
      </c>
    </row>
    <row r="557" ht="14.25" customHeight="1">
      <c r="A557" s="47">
        <v>13.0</v>
      </c>
      <c r="B557" s="48">
        <v>21.0</v>
      </c>
      <c r="C557" s="55">
        <v>896.0</v>
      </c>
      <c r="D557" s="55">
        <v>896.0</v>
      </c>
      <c r="E557" s="55">
        <v>894.0</v>
      </c>
      <c r="F557" s="55">
        <v>892.0</v>
      </c>
      <c r="G557" s="55">
        <v>889.0</v>
      </c>
      <c r="H557" s="55">
        <v>885.0</v>
      </c>
      <c r="I557" s="55">
        <v>881.0</v>
      </c>
      <c r="J557" s="55">
        <v>875.0</v>
      </c>
      <c r="K557" s="55">
        <v>869.0</v>
      </c>
      <c r="L557" s="55">
        <v>862.0</v>
      </c>
      <c r="M557" s="55">
        <v>854.0</v>
      </c>
      <c r="N557" s="55">
        <v>845.0</v>
      </c>
      <c r="O557" s="55">
        <v>836.0</v>
      </c>
      <c r="P557" s="55">
        <v>826.0</v>
      </c>
      <c r="Q557" s="55">
        <v>816.0</v>
      </c>
      <c r="R557" s="55">
        <v>805.0</v>
      </c>
      <c r="S557" s="55">
        <v>794.0</v>
      </c>
      <c r="T557" s="55">
        <v>783.0</v>
      </c>
      <c r="U557" s="55">
        <v>771.0</v>
      </c>
      <c r="V557" s="55">
        <v>759.0</v>
      </c>
      <c r="W557" s="55">
        <v>747.0</v>
      </c>
      <c r="X557" s="55">
        <v>735.0</v>
      </c>
      <c r="Y557" s="55">
        <v>723.0</v>
      </c>
      <c r="Z557" s="55">
        <v>711.0</v>
      </c>
      <c r="AA557" s="55">
        <v>700.0</v>
      </c>
      <c r="AB557" s="55">
        <v>689.0</v>
      </c>
      <c r="AC557" s="55">
        <v>678.0</v>
      </c>
      <c r="AD557" s="55">
        <v>669.0</v>
      </c>
      <c r="AE557" s="55">
        <v>660.0</v>
      </c>
      <c r="AF557" s="55">
        <v>652.0</v>
      </c>
      <c r="AG557" s="55">
        <v>645.0</v>
      </c>
      <c r="AH557" s="55">
        <v>639.0</v>
      </c>
      <c r="AI557" s="55">
        <v>634.0</v>
      </c>
      <c r="AJ557" s="55">
        <v>631.0</v>
      </c>
      <c r="AK557" s="55">
        <v>628.0</v>
      </c>
      <c r="AL557" s="55">
        <v>626.0</v>
      </c>
    </row>
    <row r="558" ht="14.25" customHeight="1">
      <c r="A558" s="47">
        <v>13.0</v>
      </c>
      <c r="B558" s="48">
        <v>22.0</v>
      </c>
      <c r="C558" s="55">
        <v>899.0</v>
      </c>
      <c r="D558" s="55">
        <v>899.0</v>
      </c>
      <c r="E558" s="55">
        <v>898.0</v>
      </c>
      <c r="F558" s="55">
        <v>895.0</v>
      </c>
      <c r="G558" s="55">
        <v>892.0</v>
      </c>
      <c r="H558" s="55">
        <v>888.0</v>
      </c>
      <c r="I558" s="55">
        <v>883.0</v>
      </c>
      <c r="J558" s="55">
        <v>878.0</v>
      </c>
      <c r="K558" s="55">
        <v>871.0</v>
      </c>
      <c r="L558" s="55">
        <v>863.0</v>
      </c>
      <c r="M558" s="55">
        <v>855.0</v>
      </c>
      <c r="N558" s="55">
        <v>846.0</v>
      </c>
      <c r="O558" s="55">
        <v>837.0</v>
      </c>
      <c r="P558" s="55">
        <v>827.0</v>
      </c>
      <c r="Q558" s="55">
        <v>816.0</v>
      </c>
      <c r="R558" s="55">
        <v>805.0</v>
      </c>
      <c r="S558" s="55">
        <v>794.0</v>
      </c>
      <c r="T558" s="55">
        <v>782.0</v>
      </c>
      <c r="U558" s="55">
        <v>769.0</v>
      </c>
      <c r="V558" s="55">
        <v>757.0</v>
      </c>
      <c r="W558" s="55">
        <v>745.0</v>
      </c>
      <c r="X558" s="55">
        <v>732.0</v>
      </c>
      <c r="Y558" s="55">
        <v>720.0</v>
      </c>
      <c r="Z558" s="55">
        <v>707.0</v>
      </c>
      <c r="AA558" s="55">
        <v>695.0</v>
      </c>
      <c r="AB558" s="55">
        <v>684.0</v>
      </c>
      <c r="AC558" s="55">
        <v>673.0</v>
      </c>
      <c r="AD558" s="55">
        <v>663.0</v>
      </c>
      <c r="AE558" s="55">
        <v>653.0</v>
      </c>
      <c r="AF558" s="55">
        <v>645.0</v>
      </c>
      <c r="AG558" s="55">
        <v>638.0</v>
      </c>
      <c r="AH558" s="55">
        <v>632.0</v>
      </c>
      <c r="AI558" s="55">
        <v>627.0</v>
      </c>
      <c r="AJ558" s="55">
        <v>623.0</v>
      </c>
      <c r="AK558" s="55">
        <v>620.0</v>
      </c>
      <c r="AL558" s="55">
        <v>618.0</v>
      </c>
    </row>
    <row r="559" ht="14.25" customHeight="1">
      <c r="A559" s="47">
        <v>13.0</v>
      </c>
      <c r="B559" s="48">
        <v>23.0</v>
      </c>
      <c r="C559" s="55">
        <v>902.0</v>
      </c>
      <c r="D559" s="55">
        <v>902.0</v>
      </c>
      <c r="E559" s="55">
        <v>900.0</v>
      </c>
      <c r="F559" s="55">
        <v>898.0</v>
      </c>
      <c r="G559" s="55">
        <v>895.0</v>
      </c>
      <c r="H559" s="55">
        <v>891.0</v>
      </c>
      <c r="I559" s="55">
        <v>886.0</v>
      </c>
      <c r="J559" s="55">
        <v>880.0</v>
      </c>
      <c r="K559" s="55">
        <v>873.0</v>
      </c>
      <c r="L559" s="55">
        <v>865.0</v>
      </c>
      <c r="M559" s="55">
        <v>857.0</v>
      </c>
      <c r="N559" s="55">
        <v>848.0</v>
      </c>
      <c r="O559" s="55">
        <v>838.0</v>
      </c>
      <c r="P559" s="55">
        <v>827.0</v>
      </c>
      <c r="Q559" s="55">
        <v>816.0</v>
      </c>
      <c r="R559" s="55">
        <v>805.0</v>
      </c>
      <c r="S559" s="55">
        <v>793.0</v>
      </c>
      <c r="T559" s="55">
        <v>781.0</v>
      </c>
      <c r="U559" s="55">
        <v>768.0</v>
      </c>
      <c r="V559" s="55">
        <v>755.0</v>
      </c>
      <c r="W559" s="55">
        <v>742.0</v>
      </c>
      <c r="X559" s="55">
        <v>729.0</v>
      </c>
      <c r="Y559" s="55">
        <v>716.0</v>
      </c>
      <c r="Z559" s="55">
        <v>703.0</v>
      </c>
      <c r="AA559" s="55">
        <v>691.0</v>
      </c>
      <c r="AB559" s="55">
        <v>679.0</v>
      </c>
      <c r="AC559" s="55">
        <v>667.0</v>
      </c>
      <c r="AD559" s="55">
        <v>657.0</v>
      </c>
      <c r="AE559" s="55">
        <v>647.0</v>
      </c>
      <c r="AF559" s="55">
        <v>639.0</v>
      </c>
      <c r="AG559" s="55">
        <v>631.0</v>
      </c>
      <c r="AH559" s="55">
        <v>625.0</v>
      </c>
      <c r="AI559" s="55">
        <v>619.0</v>
      </c>
      <c r="AJ559" s="55">
        <v>615.0</v>
      </c>
      <c r="AK559" s="55">
        <v>612.0</v>
      </c>
      <c r="AL559" s="55">
        <v>610.0</v>
      </c>
    </row>
    <row r="560" ht="14.25" customHeight="1">
      <c r="A560" s="47">
        <v>13.0</v>
      </c>
      <c r="B560" s="48">
        <v>24.0</v>
      </c>
      <c r="C560" s="55">
        <v>905.0</v>
      </c>
      <c r="D560" s="55">
        <v>905.0</v>
      </c>
      <c r="E560" s="55">
        <v>903.0</v>
      </c>
      <c r="F560" s="55">
        <v>901.0</v>
      </c>
      <c r="G560" s="55">
        <v>897.0</v>
      </c>
      <c r="H560" s="55">
        <v>893.0</v>
      </c>
      <c r="I560" s="55">
        <v>888.0</v>
      </c>
      <c r="J560" s="55">
        <v>882.0</v>
      </c>
      <c r="K560" s="55">
        <v>875.0</v>
      </c>
      <c r="L560" s="55">
        <v>867.0</v>
      </c>
      <c r="M560" s="55">
        <v>858.0</v>
      </c>
      <c r="N560" s="55">
        <v>849.0</v>
      </c>
      <c r="O560" s="55">
        <v>839.0</v>
      </c>
      <c r="P560" s="55">
        <v>828.0</v>
      </c>
      <c r="Q560" s="55">
        <v>816.0</v>
      </c>
      <c r="R560" s="55">
        <v>805.0</v>
      </c>
      <c r="S560" s="55">
        <v>792.0</v>
      </c>
      <c r="T560" s="55">
        <v>780.0</v>
      </c>
      <c r="U560" s="55">
        <v>766.0</v>
      </c>
      <c r="V560" s="55">
        <v>753.0</v>
      </c>
      <c r="W560" s="55">
        <v>740.0</v>
      </c>
      <c r="X560" s="55">
        <v>726.0</v>
      </c>
      <c r="Y560" s="55">
        <v>713.0</v>
      </c>
      <c r="Z560" s="55">
        <v>700.0</v>
      </c>
      <c r="AA560" s="55">
        <v>687.0</v>
      </c>
      <c r="AB560" s="55">
        <v>674.0</v>
      </c>
      <c r="AC560" s="55">
        <v>662.0</v>
      </c>
      <c r="AD560" s="55">
        <v>651.0</v>
      </c>
      <c r="AE560" s="55">
        <v>641.0</v>
      </c>
      <c r="AF560" s="55">
        <v>632.0</v>
      </c>
      <c r="AG560" s="55">
        <v>624.0</v>
      </c>
      <c r="AH560" s="55">
        <v>617.0</v>
      </c>
      <c r="AI560" s="55">
        <v>612.0</v>
      </c>
      <c r="AJ560" s="55">
        <v>607.0</v>
      </c>
      <c r="AK560" s="55">
        <v>604.0</v>
      </c>
      <c r="AL560" s="55">
        <v>602.0</v>
      </c>
    </row>
    <row r="561" ht="14.25" customHeight="1">
      <c r="A561" s="47">
        <v>13.0</v>
      </c>
      <c r="B561" s="48">
        <v>25.0</v>
      </c>
      <c r="C561" s="55">
        <v>908.0</v>
      </c>
      <c r="D561" s="55">
        <v>907.0</v>
      </c>
      <c r="E561" s="55">
        <v>906.0</v>
      </c>
      <c r="F561" s="55">
        <v>903.0</v>
      </c>
      <c r="G561" s="55">
        <v>900.0</v>
      </c>
      <c r="H561" s="55">
        <v>895.0</v>
      </c>
      <c r="I561" s="55">
        <v>890.0</v>
      </c>
      <c r="J561" s="55">
        <v>884.0</v>
      </c>
      <c r="K561" s="55">
        <v>876.0</v>
      </c>
      <c r="L561" s="55">
        <v>868.0</v>
      </c>
      <c r="M561" s="55">
        <v>859.0</v>
      </c>
      <c r="N561" s="55">
        <v>850.0</v>
      </c>
      <c r="O561" s="55">
        <v>839.0</v>
      </c>
      <c r="P561" s="55">
        <v>828.0</v>
      </c>
      <c r="Q561" s="55">
        <v>816.0</v>
      </c>
      <c r="R561" s="55">
        <v>804.0</v>
      </c>
      <c r="S561" s="55">
        <v>791.0</v>
      </c>
      <c r="T561" s="55">
        <v>778.0</v>
      </c>
      <c r="U561" s="55">
        <v>765.0</v>
      </c>
      <c r="V561" s="55">
        <v>751.0</v>
      </c>
      <c r="W561" s="55">
        <v>737.0</v>
      </c>
      <c r="X561" s="55">
        <v>723.0</v>
      </c>
      <c r="Y561" s="55">
        <v>709.0</v>
      </c>
      <c r="Z561" s="55">
        <v>696.0</v>
      </c>
      <c r="AA561" s="55">
        <v>682.0</v>
      </c>
      <c r="AB561" s="55">
        <v>669.0</v>
      </c>
      <c r="AC561" s="55">
        <v>657.0</v>
      </c>
      <c r="AD561" s="55">
        <v>645.0</v>
      </c>
      <c r="AE561" s="55">
        <v>635.0</v>
      </c>
      <c r="AF561" s="55">
        <v>625.0</v>
      </c>
      <c r="AG561" s="55">
        <v>617.0</v>
      </c>
      <c r="AH561" s="55">
        <v>610.0</v>
      </c>
      <c r="AI561" s="55">
        <v>604.0</v>
      </c>
      <c r="AJ561" s="55">
        <v>599.0</v>
      </c>
      <c r="AK561" s="55">
        <v>596.0</v>
      </c>
      <c r="AL561" s="55">
        <v>594.0</v>
      </c>
    </row>
    <row r="562" ht="14.25" customHeight="1">
      <c r="A562" s="47">
        <v>13.0</v>
      </c>
      <c r="B562" s="48">
        <v>26.0</v>
      </c>
      <c r="C562" s="55">
        <v>910.0</v>
      </c>
      <c r="D562" s="55">
        <v>909.0</v>
      </c>
      <c r="E562" s="55">
        <v>908.0</v>
      </c>
      <c r="F562" s="55">
        <v>905.0</v>
      </c>
      <c r="G562" s="55">
        <v>902.0</v>
      </c>
      <c r="H562" s="55">
        <v>897.0</v>
      </c>
      <c r="I562" s="55">
        <v>892.0</v>
      </c>
      <c r="J562" s="55">
        <v>885.0</v>
      </c>
      <c r="K562" s="55">
        <v>878.0</v>
      </c>
      <c r="L562" s="55">
        <v>870.0</v>
      </c>
      <c r="M562" s="55">
        <v>860.0</v>
      </c>
      <c r="N562" s="55">
        <v>850.0</v>
      </c>
      <c r="O562" s="55">
        <v>840.0</v>
      </c>
      <c r="P562" s="55">
        <v>828.0</v>
      </c>
      <c r="Q562" s="55">
        <v>816.0</v>
      </c>
      <c r="R562" s="55">
        <v>804.0</v>
      </c>
      <c r="S562" s="55">
        <v>790.0</v>
      </c>
      <c r="T562" s="55">
        <v>777.0</v>
      </c>
      <c r="U562" s="55">
        <v>763.0</v>
      </c>
      <c r="V562" s="55">
        <v>749.0</v>
      </c>
      <c r="W562" s="55">
        <v>735.0</v>
      </c>
      <c r="X562" s="55">
        <v>720.0</v>
      </c>
      <c r="Y562" s="55">
        <v>706.0</v>
      </c>
      <c r="Z562" s="55">
        <v>692.0</v>
      </c>
      <c r="AA562" s="55">
        <v>678.0</v>
      </c>
      <c r="AB562" s="55">
        <v>665.0</v>
      </c>
      <c r="AC562" s="55">
        <v>652.0</v>
      </c>
      <c r="AD562" s="55">
        <v>639.0</v>
      </c>
      <c r="AE562" s="55">
        <v>628.0</v>
      </c>
      <c r="AF562" s="55">
        <v>619.0</v>
      </c>
      <c r="AG562" s="55">
        <v>610.0</v>
      </c>
      <c r="AH562" s="55">
        <v>603.0</v>
      </c>
      <c r="AI562" s="55">
        <v>596.0</v>
      </c>
      <c r="AJ562" s="55">
        <v>591.0</v>
      </c>
      <c r="AK562" s="55">
        <v>588.0</v>
      </c>
      <c r="AL562" s="55">
        <v>586.0</v>
      </c>
    </row>
    <row r="563" ht="14.25" customHeight="1">
      <c r="A563" s="47">
        <v>13.0</v>
      </c>
      <c r="B563" s="48">
        <v>27.0</v>
      </c>
      <c r="C563" s="55">
        <v>912.0</v>
      </c>
      <c r="D563" s="55">
        <v>912.0</v>
      </c>
      <c r="E563" s="55">
        <v>910.0</v>
      </c>
      <c r="F563" s="55">
        <v>907.0</v>
      </c>
      <c r="G563" s="55">
        <v>904.0</v>
      </c>
      <c r="H563" s="55">
        <v>899.0</v>
      </c>
      <c r="I563" s="55">
        <v>894.0</v>
      </c>
      <c r="J563" s="55">
        <v>887.0</v>
      </c>
      <c r="K563" s="55">
        <v>879.0</v>
      </c>
      <c r="L563" s="55">
        <v>871.0</v>
      </c>
      <c r="M563" s="55">
        <v>861.0</v>
      </c>
      <c r="N563" s="55">
        <v>851.0</v>
      </c>
      <c r="O563" s="55">
        <v>840.0</v>
      </c>
      <c r="P563" s="55">
        <v>828.0</v>
      </c>
      <c r="Q563" s="55">
        <v>816.0</v>
      </c>
      <c r="R563" s="55">
        <v>803.0</v>
      </c>
      <c r="S563" s="55">
        <v>789.0</v>
      </c>
      <c r="T563" s="55">
        <v>776.0</v>
      </c>
      <c r="U563" s="55">
        <v>761.0</v>
      </c>
      <c r="V563" s="55">
        <v>747.0</v>
      </c>
      <c r="W563" s="55">
        <v>732.0</v>
      </c>
      <c r="X563" s="55">
        <v>717.0</v>
      </c>
      <c r="Y563" s="55">
        <v>703.0</v>
      </c>
      <c r="Z563" s="55">
        <v>688.0</v>
      </c>
      <c r="AA563" s="55">
        <v>673.0</v>
      </c>
      <c r="AB563" s="55">
        <v>660.0</v>
      </c>
      <c r="AC563" s="55">
        <v>646.0</v>
      </c>
      <c r="AD563" s="55">
        <v>634.0</v>
      </c>
      <c r="AE563" s="55">
        <v>622.0</v>
      </c>
      <c r="AF563" s="55">
        <v>612.0</v>
      </c>
      <c r="AG563" s="55">
        <v>603.0</v>
      </c>
      <c r="AH563" s="55">
        <v>595.0</v>
      </c>
      <c r="AI563" s="55">
        <v>589.0</v>
      </c>
      <c r="AJ563" s="55">
        <v>584.0</v>
      </c>
      <c r="AK563" s="55">
        <v>580.0</v>
      </c>
      <c r="AL563" s="55">
        <v>578.0</v>
      </c>
    </row>
    <row r="564" ht="14.25" customHeight="1">
      <c r="A564" s="47">
        <v>13.0</v>
      </c>
      <c r="B564" s="48">
        <v>28.0</v>
      </c>
      <c r="C564" s="55">
        <v>914.0</v>
      </c>
      <c r="D564" s="55">
        <v>914.0</v>
      </c>
      <c r="E564" s="55">
        <v>912.0</v>
      </c>
      <c r="F564" s="55">
        <v>909.0</v>
      </c>
      <c r="G564" s="55">
        <v>906.0</v>
      </c>
      <c r="H564" s="55">
        <v>901.0</v>
      </c>
      <c r="I564" s="55">
        <v>895.0</v>
      </c>
      <c r="J564" s="55">
        <v>888.0</v>
      </c>
      <c r="K564" s="55">
        <v>880.0</v>
      </c>
      <c r="L564" s="55">
        <v>872.0</v>
      </c>
      <c r="M564" s="55">
        <v>862.0</v>
      </c>
      <c r="N564" s="55">
        <v>852.0</v>
      </c>
      <c r="O564" s="55">
        <v>840.0</v>
      </c>
      <c r="P564" s="55">
        <v>828.0</v>
      </c>
      <c r="Q564" s="55">
        <v>815.0</v>
      </c>
      <c r="R564" s="55">
        <v>802.0</v>
      </c>
      <c r="S564" s="55">
        <v>788.0</v>
      </c>
      <c r="T564" s="55">
        <v>774.0</v>
      </c>
      <c r="U564" s="55">
        <v>759.0</v>
      </c>
      <c r="V564" s="55">
        <v>744.0</v>
      </c>
      <c r="W564" s="55">
        <v>729.0</v>
      </c>
      <c r="X564" s="55">
        <v>714.0</v>
      </c>
      <c r="Y564" s="55">
        <v>699.0</v>
      </c>
      <c r="Z564" s="55">
        <v>684.0</v>
      </c>
      <c r="AA564" s="55">
        <v>669.0</v>
      </c>
      <c r="AB564" s="55">
        <v>655.0</v>
      </c>
      <c r="AC564" s="55">
        <v>641.0</v>
      </c>
      <c r="AD564" s="55">
        <v>628.0</v>
      </c>
      <c r="AE564" s="55">
        <v>616.0</v>
      </c>
      <c r="AF564" s="55">
        <v>605.0</v>
      </c>
      <c r="AG564" s="55">
        <v>596.0</v>
      </c>
      <c r="AH564" s="55">
        <v>588.0</v>
      </c>
      <c r="AI564" s="55">
        <v>581.0</v>
      </c>
      <c r="AJ564" s="55">
        <v>576.0</v>
      </c>
      <c r="AK564" s="55">
        <v>572.0</v>
      </c>
      <c r="AL564" s="55">
        <v>570.0</v>
      </c>
    </row>
    <row r="565" ht="14.25" customHeight="1">
      <c r="A565" s="47">
        <v>13.0</v>
      </c>
      <c r="B565" s="48">
        <v>29.0</v>
      </c>
      <c r="C565" s="55">
        <v>916.0</v>
      </c>
      <c r="D565" s="55">
        <v>915.0</v>
      </c>
      <c r="E565" s="55">
        <v>914.0</v>
      </c>
      <c r="F565" s="55">
        <v>911.0</v>
      </c>
      <c r="G565" s="55">
        <v>907.0</v>
      </c>
      <c r="H565" s="55">
        <v>902.0</v>
      </c>
      <c r="I565" s="55">
        <v>896.0</v>
      </c>
      <c r="J565" s="55">
        <v>889.0</v>
      </c>
      <c r="K565" s="55">
        <v>881.0</v>
      </c>
      <c r="L565" s="55">
        <v>872.0</v>
      </c>
      <c r="M565" s="55">
        <v>863.0</v>
      </c>
      <c r="N565" s="55">
        <v>852.0</v>
      </c>
      <c r="O565" s="55">
        <v>840.0</v>
      </c>
      <c r="P565" s="55">
        <v>828.0</v>
      </c>
      <c r="Q565" s="55">
        <v>815.0</v>
      </c>
      <c r="R565" s="55">
        <v>801.0</v>
      </c>
      <c r="S565" s="55">
        <v>787.0</v>
      </c>
      <c r="T565" s="55">
        <v>772.0</v>
      </c>
      <c r="U565" s="55">
        <v>757.0</v>
      </c>
      <c r="V565" s="55">
        <v>742.0</v>
      </c>
      <c r="W565" s="55">
        <v>727.0</v>
      </c>
      <c r="X565" s="55">
        <v>711.0</v>
      </c>
      <c r="Y565" s="55">
        <v>695.0</v>
      </c>
      <c r="Z565" s="55">
        <v>680.0</v>
      </c>
      <c r="AA565" s="55">
        <v>665.0</v>
      </c>
      <c r="AB565" s="55">
        <v>650.0</v>
      </c>
      <c r="AC565" s="55">
        <v>636.0</v>
      </c>
      <c r="AD565" s="55">
        <v>622.0</v>
      </c>
      <c r="AE565" s="55">
        <v>610.0</v>
      </c>
      <c r="AF565" s="55">
        <v>599.0</v>
      </c>
      <c r="AG565" s="55">
        <v>589.0</v>
      </c>
      <c r="AH565" s="55">
        <v>581.0</v>
      </c>
      <c r="AI565" s="55">
        <v>574.0</v>
      </c>
      <c r="AJ565" s="55">
        <v>569.0</v>
      </c>
      <c r="AK565" s="55">
        <v>565.0</v>
      </c>
      <c r="AL565" s="55">
        <v>562.0</v>
      </c>
    </row>
    <row r="566" ht="14.25" customHeight="1">
      <c r="A566" s="47">
        <v>13.0</v>
      </c>
      <c r="B566" s="48">
        <v>30.0</v>
      </c>
      <c r="C566" s="55">
        <v>917.0</v>
      </c>
      <c r="D566" s="55">
        <v>917.0</v>
      </c>
      <c r="E566" s="55">
        <v>915.0</v>
      </c>
      <c r="F566" s="55">
        <v>912.0</v>
      </c>
      <c r="G566" s="55">
        <v>909.0</v>
      </c>
      <c r="H566" s="55">
        <v>904.0</v>
      </c>
      <c r="I566" s="55">
        <v>898.0</v>
      </c>
      <c r="J566" s="55">
        <v>890.0</v>
      </c>
      <c r="K566" s="55">
        <v>882.0</v>
      </c>
      <c r="L566" s="55">
        <v>873.0</v>
      </c>
      <c r="M566" s="55">
        <v>863.0</v>
      </c>
      <c r="N566" s="55">
        <v>852.0</v>
      </c>
      <c r="O566" s="55">
        <v>840.0</v>
      </c>
      <c r="P566" s="55">
        <v>827.0</v>
      </c>
      <c r="Q566" s="55">
        <v>814.0</v>
      </c>
      <c r="R566" s="55">
        <v>800.0</v>
      </c>
      <c r="S566" s="55">
        <v>786.0</v>
      </c>
      <c r="T566" s="55">
        <v>771.0</v>
      </c>
      <c r="U566" s="55">
        <v>755.0</v>
      </c>
      <c r="V566" s="55">
        <v>740.0</v>
      </c>
      <c r="W566" s="55">
        <v>724.0</v>
      </c>
      <c r="X566" s="55">
        <v>708.0</v>
      </c>
      <c r="Y566" s="55">
        <v>692.0</v>
      </c>
      <c r="Z566" s="55">
        <v>676.0</v>
      </c>
      <c r="AA566" s="55">
        <v>661.0</v>
      </c>
      <c r="AB566" s="55">
        <v>645.0</v>
      </c>
      <c r="AC566" s="55">
        <v>631.0</v>
      </c>
      <c r="AD566" s="55">
        <v>617.0</v>
      </c>
      <c r="AE566" s="55">
        <v>604.0</v>
      </c>
      <c r="AF566" s="55">
        <v>592.0</v>
      </c>
      <c r="AG566" s="55">
        <v>582.0</v>
      </c>
      <c r="AH566" s="55">
        <v>573.0</v>
      </c>
      <c r="AI566" s="55">
        <v>566.0</v>
      </c>
      <c r="AJ566" s="55">
        <v>561.0</v>
      </c>
      <c r="AK566" s="55">
        <v>557.0</v>
      </c>
      <c r="AL566" s="55">
        <v>555.0</v>
      </c>
    </row>
    <row r="567" ht="14.25" customHeight="1">
      <c r="A567" s="47">
        <v>13.0</v>
      </c>
      <c r="B567" s="48">
        <v>31.0</v>
      </c>
      <c r="C567" s="55">
        <v>919.0</v>
      </c>
      <c r="D567" s="55">
        <v>918.0</v>
      </c>
      <c r="E567" s="55">
        <v>916.0</v>
      </c>
      <c r="F567" s="55">
        <v>914.0</v>
      </c>
      <c r="G567" s="55">
        <v>910.0</v>
      </c>
      <c r="H567" s="55">
        <v>905.0</v>
      </c>
      <c r="I567" s="55">
        <v>898.0</v>
      </c>
      <c r="J567" s="55">
        <v>891.0</v>
      </c>
      <c r="K567" s="55">
        <v>883.0</v>
      </c>
      <c r="L567" s="55">
        <v>874.0</v>
      </c>
      <c r="M567" s="55">
        <v>863.0</v>
      </c>
      <c r="N567" s="55">
        <v>852.0</v>
      </c>
      <c r="O567" s="55">
        <v>840.0</v>
      </c>
      <c r="P567" s="55">
        <v>827.0</v>
      </c>
      <c r="Q567" s="55">
        <v>813.0</v>
      </c>
      <c r="R567" s="55">
        <v>799.0</v>
      </c>
      <c r="S567" s="55">
        <v>784.0</v>
      </c>
      <c r="T567" s="55">
        <v>769.0</v>
      </c>
      <c r="U567" s="55">
        <v>753.0</v>
      </c>
      <c r="V567" s="55">
        <v>737.0</v>
      </c>
      <c r="W567" s="55">
        <v>721.0</v>
      </c>
      <c r="X567" s="55">
        <v>704.0</v>
      </c>
      <c r="Y567" s="55">
        <v>688.0</v>
      </c>
      <c r="Z567" s="55">
        <v>672.0</v>
      </c>
      <c r="AA567" s="55">
        <v>656.0</v>
      </c>
      <c r="AB567" s="55">
        <v>641.0</v>
      </c>
      <c r="AC567" s="55">
        <v>626.0</v>
      </c>
      <c r="AD567" s="55">
        <v>611.0</v>
      </c>
      <c r="AE567" s="55">
        <v>598.0</v>
      </c>
      <c r="AF567" s="55">
        <v>586.0</v>
      </c>
      <c r="AG567" s="55">
        <v>575.0</v>
      </c>
      <c r="AH567" s="55">
        <v>566.0</v>
      </c>
      <c r="AI567" s="55">
        <v>559.0</v>
      </c>
      <c r="AJ567" s="55">
        <v>553.0</v>
      </c>
      <c r="AK567" s="55">
        <v>549.0</v>
      </c>
      <c r="AL567" s="55">
        <v>546.0</v>
      </c>
    </row>
    <row r="568" ht="14.25" customHeight="1">
      <c r="A568" s="47">
        <v>13.0</v>
      </c>
      <c r="B568" s="48">
        <v>32.0</v>
      </c>
      <c r="C568" s="55">
        <v>920.0</v>
      </c>
      <c r="D568" s="55">
        <v>919.0</v>
      </c>
      <c r="E568" s="55">
        <v>918.0</v>
      </c>
      <c r="F568" s="55">
        <v>915.0</v>
      </c>
      <c r="G568" s="55">
        <v>911.0</v>
      </c>
      <c r="H568" s="55">
        <v>906.0</v>
      </c>
      <c r="I568" s="55">
        <v>899.0</v>
      </c>
      <c r="J568" s="55">
        <v>892.0</v>
      </c>
      <c r="K568" s="55">
        <v>883.0</v>
      </c>
      <c r="L568" s="55">
        <v>874.0</v>
      </c>
      <c r="M568" s="55">
        <v>863.0</v>
      </c>
      <c r="N568" s="55">
        <v>852.0</v>
      </c>
      <c r="O568" s="55">
        <v>839.0</v>
      </c>
      <c r="P568" s="55">
        <v>826.0</v>
      </c>
      <c r="Q568" s="55">
        <v>812.0</v>
      </c>
      <c r="R568" s="55">
        <v>798.0</v>
      </c>
      <c r="S568" s="55">
        <v>783.0</v>
      </c>
      <c r="T568" s="55">
        <v>767.0</v>
      </c>
      <c r="U568" s="55">
        <v>751.0</v>
      </c>
      <c r="V568" s="55">
        <v>735.0</v>
      </c>
      <c r="W568" s="55">
        <v>718.0</v>
      </c>
      <c r="X568" s="55">
        <v>702.0</v>
      </c>
      <c r="Y568" s="55">
        <v>685.0</v>
      </c>
      <c r="Z568" s="55">
        <v>668.0</v>
      </c>
      <c r="AA568" s="55">
        <v>652.0</v>
      </c>
      <c r="AB568" s="55">
        <v>636.0</v>
      </c>
      <c r="AC568" s="55">
        <v>620.0</v>
      </c>
      <c r="AD568" s="55">
        <v>605.0</v>
      </c>
      <c r="AE568" s="55">
        <v>592.0</v>
      </c>
      <c r="AF568" s="55">
        <v>579.0</v>
      </c>
      <c r="AG568" s="55">
        <v>568.0</v>
      </c>
      <c r="AH568" s="55">
        <v>559.0</v>
      </c>
      <c r="AI568" s="55">
        <v>552.0</v>
      </c>
      <c r="AJ568" s="55">
        <v>546.0</v>
      </c>
      <c r="AK568" s="55">
        <v>541.0</v>
      </c>
      <c r="AL568" s="55">
        <v>538.0</v>
      </c>
    </row>
    <row r="569" ht="14.25" customHeight="1">
      <c r="A569" s="47">
        <v>13.0</v>
      </c>
      <c r="B569" s="48">
        <v>33.0</v>
      </c>
      <c r="C569" s="55">
        <v>921.0</v>
      </c>
      <c r="D569" s="55">
        <v>920.0</v>
      </c>
      <c r="E569" s="55">
        <v>918.0</v>
      </c>
      <c r="F569" s="55">
        <v>915.0</v>
      </c>
      <c r="G569" s="55">
        <v>911.0</v>
      </c>
      <c r="H569" s="55">
        <v>906.0</v>
      </c>
      <c r="I569" s="55">
        <v>900.0</v>
      </c>
      <c r="J569" s="55">
        <v>892.0</v>
      </c>
      <c r="K569" s="55">
        <v>884.0</v>
      </c>
      <c r="L569" s="55">
        <v>874.0</v>
      </c>
      <c r="M569" s="55">
        <v>863.0</v>
      </c>
      <c r="N569" s="55">
        <v>851.0</v>
      </c>
      <c r="O569" s="55">
        <v>839.0</v>
      </c>
      <c r="P569" s="55">
        <v>825.0</v>
      </c>
      <c r="Q569" s="55">
        <v>811.0</v>
      </c>
      <c r="R569" s="55">
        <v>796.0</v>
      </c>
      <c r="S569" s="55">
        <v>781.0</v>
      </c>
      <c r="T569" s="55">
        <v>765.0</v>
      </c>
      <c r="U569" s="55">
        <v>749.0</v>
      </c>
      <c r="V569" s="55">
        <v>732.0</v>
      </c>
      <c r="W569" s="55">
        <v>715.0</v>
      </c>
      <c r="X569" s="55">
        <v>698.0</v>
      </c>
      <c r="Y569" s="55">
        <v>681.0</v>
      </c>
      <c r="Z569" s="55">
        <v>664.0</v>
      </c>
      <c r="AA569" s="55">
        <v>647.0</v>
      </c>
      <c r="AB569" s="55">
        <v>631.0</v>
      </c>
      <c r="AC569" s="55">
        <v>615.0</v>
      </c>
      <c r="AD569" s="55">
        <v>600.0</v>
      </c>
      <c r="AE569" s="55">
        <v>586.0</v>
      </c>
      <c r="AF569" s="55">
        <v>573.0</v>
      </c>
      <c r="AG569" s="55">
        <v>562.0</v>
      </c>
      <c r="AH569" s="55">
        <v>552.0</v>
      </c>
      <c r="AI569" s="55">
        <v>544.0</v>
      </c>
      <c r="AJ569" s="55">
        <v>538.0</v>
      </c>
      <c r="AK569" s="55">
        <v>533.0</v>
      </c>
      <c r="AL569" s="55">
        <v>530.0</v>
      </c>
    </row>
    <row r="570" ht="14.25" customHeight="1">
      <c r="A570" s="47">
        <v>13.0</v>
      </c>
      <c r="B570" s="48">
        <v>34.0</v>
      </c>
      <c r="C570" s="55">
        <v>921.0</v>
      </c>
      <c r="D570" s="55">
        <v>921.0</v>
      </c>
      <c r="E570" s="55">
        <v>919.0</v>
      </c>
      <c r="F570" s="55">
        <v>916.0</v>
      </c>
      <c r="G570" s="55">
        <v>912.0</v>
      </c>
      <c r="H570" s="55">
        <v>907.0</v>
      </c>
      <c r="I570" s="55">
        <v>900.0</v>
      </c>
      <c r="J570" s="55">
        <v>893.0</v>
      </c>
      <c r="K570" s="55">
        <v>884.0</v>
      </c>
      <c r="L570" s="55">
        <v>874.0</v>
      </c>
      <c r="M570" s="55">
        <v>863.0</v>
      </c>
      <c r="N570" s="55">
        <v>851.0</v>
      </c>
      <c r="O570" s="55">
        <v>838.0</v>
      </c>
      <c r="P570" s="55">
        <v>825.0</v>
      </c>
      <c r="Q570" s="55">
        <v>810.0</v>
      </c>
      <c r="R570" s="55">
        <v>795.0</v>
      </c>
      <c r="S570" s="55">
        <v>779.0</v>
      </c>
      <c r="T570" s="55">
        <v>763.0</v>
      </c>
      <c r="U570" s="55">
        <v>746.0</v>
      </c>
      <c r="V570" s="55">
        <v>729.0</v>
      </c>
      <c r="W570" s="55">
        <v>712.0</v>
      </c>
      <c r="X570" s="55">
        <v>695.0</v>
      </c>
      <c r="Y570" s="55">
        <v>677.0</v>
      </c>
      <c r="Z570" s="55">
        <v>660.0</v>
      </c>
      <c r="AA570" s="55">
        <v>643.0</v>
      </c>
      <c r="AB570" s="55">
        <v>626.0</v>
      </c>
      <c r="AC570" s="55">
        <v>610.0</v>
      </c>
      <c r="AD570" s="55">
        <v>595.0</v>
      </c>
      <c r="AE570" s="55">
        <v>580.0</v>
      </c>
      <c r="AF570" s="55">
        <v>567.0</v>
      </c>
      <c r="AG570" s="55">
        <v>555.0</v>
      </c>
      <c r="AH570" s="55">
        <v>545.0</v>
      </c>
      <c r="AI570" s="55">
        <v>537.0</v>
      </c>
      <c r="AJ570" s="55">
        <v>530.0</v>
      </c>
      <c r="AK570" s="55">
        <v>526.0</v>
      </c>
      <c r="AL570" s="55">
        <v>522.0</v>
      </c>
    </row>
    <row r="571" ht="14.25" customHeight="1">
      <c r="A571" s="47">
        <v>13.0</v>
      </c>
      <c r="B571" s="48">
        <v>35.0</v>
      </c>
      <c r="C571" s="55">
        <v>922.0</v>
      </c>
      <c r="D571" s="55">
        <v>921.0</v>
      </c>
      <c r="E571" s="55">
        <v>920.0</v>
      </c>
      <c r="F571" s="55">
        <v>917.0</v>
      </c>
      <c r="G571" s="55">
        <v>912.0</v>
      </c>
      <c r="H571" s="55">
        <v>907.0</v>
      </c>
      <c r="I571" s="55">
        <v>900.0</v>
      </c>
      <c r="J571" s="55">
        <v>893.0</v>
      </c>
      <c r="K571" s="55">
        <v>884.0</v>
      </c>
      <c r="L571" s="55">
        <v>874.0</v>
      </c>
      <c r="M571" s="55">
        <v>862.0</v>
      </c>
      <c r="N571" s="55">
        <v>850.0</v>
      </c>
      <c r="O571" s="55">
        <v>837.0</v>
      </c>
      <c r="P571" s="55">
        <v>823.0</v>
      </c>
      <c r="Q571" s="55">
        <v>809.0</v>
      </c>
      <c r="R571" s="55">
        <v>793.0</v>
      </c>
      <c r="S571" s="55">
        <v>777.0</v>
      </c>
      <c r="T571" s="55">
        <v>761.0</v>
      </c>
      <c r="U571" s="55">
        <v>744.0</v>
      </c>
      <c r="V571" s="55">
        <v>727.0</v>
      </c>
      <c r="W571" s="55">
        <v>709.0</v>
      </c>
      <c r="X571" s="55">
        <v>691.0</v>
      </c>
      <c r="Y571" s="55">
        <v>674.0</v>
      </c>
      <c r="Z571" s="55">
        <v>656.0</v>
      </c>
      <c r="AA571" s="55">
        <v>639.0</v>
      </c>
      <c r="AB571" s="55">
        <v>622.0</v>
      </c>
      <c r="AC571" s="55">
        <v>605.0</v>
      </c>
      <c r="AD571" s="55">
        <v>589.0</v>
      </c>
      <c r="AE571" s="55">
        <v>574.0</v>
      </c>
      <c r="AF571" s="55">
        <v>560.0</v>
      </c>
      <c r="AG571" s="55">
        <v>548.0</v>
      </c>
      <c r="AH571" s="55">
        <v>538.0</v>
      </c>
      <c r="AI571" s="55">
        <v>529.0</v>
      </c>
      <c r="AJ571" s="55">
        <v>523.0</v>
      </c>
      <c r="AK571" s="55">
        <v>518.0</v>
      </c>
      <c r="AL571" s="55">
        <v>515.0</v>
      </c>
    </row>
    <row r="572" ht="14.25" customHeight="1">
      <c r="A572" s="47">
        <v>13.0</v>
      </c>
      <c r="B572" s="48">
        <v>36.0</v>
      </c>
      <c r="C572" s="55">
        <v>922.0</v>
      </c>
      <c r="D572" s="55">
        <v>922.0</v>
      </c>
      <c r="E572" s="55">
        <v>920.0</v>
      </c>
      <c r="F572" s="55">
        <v>917.0</v>
      </c>
      <c r="G572" s="55">
        <v>913.0</v>
      </c>
      <c r="H572" s="55">
        <v>907.0</v>
      </c>
      <c r="I572" s="55">
        <v>900.0</v>
      </c>
      <c r="J572" s="55">
        <v>892.0</v>
      </c>
      <c r="K572" s="55">
        <v>883.0</v>
      </c>
      <c r="L572" s="55">
        <v>873.0</v>
      </c>
      <c r="M572" s="55">
        <v>862.0</v>
      </c>
      <c r="N572" s="55">
        <v>849.0</v>
      </c>
      <c r="O572" s="55">
        <v>836.0</v>
      </c>
      <c r="P572" s="55">
        <v>822.0</v>
      </c>
      <c r="Q572" s="55">
        <v>807.0</v>
      </c>
      <c r="R572" s="55">
        <v>792.0</v>
      </c>
      <c r="S572" s="55">
        <v>775.0</v>
      </c>
      <c r="T572" s="55">
        <v>759.0</v>
      </c>
      <c r="U572" s="55">
        <v>741.0</v>
      </c>
      <c r="V572" s="55">
        <v>724.0</v>
      </c>
      <c r="W572" s="55">
        <v>706.0</v>
      </c>
      <c r="X572" s="55">
        <v>688.0</v>
      </c>
      <c r="Y572" s="55">
        <v>670.0</v>
      </c>
      <c r="Z572" s="55">
        <v>652.0</v>
      </c>
      <c r="AA572" s="55">
        <v>634.0</v>
      </c>
      <c r="AB572" s="55">
        <v>617.0</v>
      </c>
      <c r="AC572" s="55">
        <v>600.0</v>
      </c>
      <c r="AD572" s="55">
        <v>584.0</v>
      </c>
      <c r="AE572" s="55">
        <v>568.0</v>
      </c>
      <c r="AF572" s="55">
        <v>554.0</v>
      </c>
      <c r="AG572" s="55">
        <v>542.0</v>
      </c>
      <c r="AH572" s="55">
        <v>531.0</v>
      </c>
      <c r="AI572" s="55">
        <v>522.0</v>
      </c>
      <c r="AJ572" s="55">
        <v>515.0</v>
      </c>
      <c r="AK572" s="55">
        <v>510.0</v>
      </c>
      <c r="AL572" s="55">
        <v>507.0</v>
      </c>
    </row>
    <row r="573" ht="14.25" customHeight="1">
      <c r="A573" s="47">
        <v>13.0</v>
      </c>
      <c r="B573" s="48">
        <v>37.0</v>
      </c>
      <c r="C573" s="55">
        <v>922.0</v>
      </c>
      <c r="D573" s="55">
        <v>922.0</v>
      </c>
      <c r="E573" s="55">
        <v>920.0</v>
      </c>
      <c r="F573" s="55">
        <v>917.0</v>
      </c>
      <c r="G573" s="55">
        <v>913.0</v>
      </c>
      <c r="H573" s="55">
        <v>907.0</v>
      </c>
      <c r="I573" s="55">
        <v>900.0</v>
      </c>
      <c r="J573" s="55">
        <v>892.0</v>
      </c>
      <c r="K573" s="55">
        <v>883.0</v>
      </c>
      <c r="L573" s="55">
        <v>873.0</v>
      </c>
      <c r="M573" s="55">
        <v>861.0</v>
      </c>
      <c r="N573" s="55">
        <v>849.0</v>
      </c>
      <c r="O573" s="55">
        <v>835.0</v>
      </c>
      <c r="P573" s="55">
        <v>821.0</v>
      </c>
      <c r="Q573" s="55">
        <v>806.0</v>
      </c>
      <c r="R573" s="55">
        <v>790.0</v>
      </c>
      <c r="S573" s="55">
        <v>773.0</v>
      </c>
      <c r="T573" s="55">
        <v>756.0</v>
      </c>
      <c r="U573" s="55">
        <v>739.0</v>
      </c>
      <c r="V573" s="55">
        <v>721.0</v>
      </c>
      <c r="W573" s="55">
        <v>703.0</v>
      </c>
      <c r="X573" s="55">
        <v>685.0</v>
      </c>
      <c r="Y573" s="55">
        <v>666.0</v>
      </c>
      <c r="Z573" s="55">
        <v>648.0</v>
      </c>
      <c r="AA573" s="55">
        <v>630.0</v>
      </c>
      <c r="AB573" s="55">
        <v>613.0</v>
      </c>
      <c r="AC573" s="55">
        <v>595.0</v>
      </c>
      <c r="AD573" s="55">
        <v>579.0</v>
      </c>
      <c r="AE573" s="55">
        <v>562.0</v>
      </c>
      <c r="AF573" s="55">
        <v>548.0</v>
      </c>
      <c r="AG573" s="55">
        <v>535.0</v>
      </c>
      <c r="AH573" s="55">
        <v>524.0</v>
      </c>
      <c r="AI573" s="55">
        <v>515.0</v>
      </c>
      <c r="AJ573" s="55">
        <v>508.0</v>
      </c>
      <c r="AK573" s="55">
        <v>503.0</v>
      </c>
      <c r="AL573" s="55">
        <v>500.0</v>
      </c>
    </row>
    <row r="574" ht="14.25" customHeight="1">
      <c r="A574" s="47">
        <v>13.0</v>
      </c>
      <c r="B574" s="48">
        <v>38.0</v>
      </c>
      <c r="C574" s="55">
        <v>922.0</v>
      </c>
      <c r="D574" s="55">
        <v>922.0</v>
      </c>
      <c r="E574" s="55">
        <v>920.0</v>
      </c>
      <c r="F574" s="55">
        <v>917.0</v>
      </c>
      <c r="G574" s="55">
        <v>912.0</v>
      </c>
      <c r="H574" s="55">
        <v>907.0</v>
      </c>
      <c r="I574" s="55">
        <v>900.0</v>
      </c>
      <c r="J574" s="55">
        <v>892.0</v>
      </c>
      <c r="K574" s="55">
        <v>882.0</v>
      </c>
      <c r="L574" s="55">
        <v>872.0</v>
      </c>
      <c r="M574" s="55">
        <v>860.0</v>
      </c>
      <c r="N574" s="55">
        <v>847.0</v>
      </c>
      <c r="O574" s="55">
        <v>834.0</v>
      </c>
      <c r="P574" s="55">
        <v>819.0</v>
      </c>
      <c r="Q574" s="55">
        <v>804.0</v>
      </c>
      <c r="R574" s="55">
        <v>788.0</v>
      </c>
      <c r="S574" s="55">
        <v>771.0</v>
      </c>
      <c r="T574" s="55">
        <v>754.0</v>
      </c>
      <c r="U574" s="55">
        <v>736.0</v>
      </c>
      <c r="V574" s="55">
        <v>718.0</v>
      </c>
      <c r="W574" s="55">
        <v>699.0</v>
      </c>
      <c r="X574" s="55">
        <v>681.0</v>
      </c>
      <c r="Y574" s="55">
        <v>662.0</v>
      </c>
      <c r="Z574" s="55">
        <v>644.0</v>
      </c>
      <c r="AA574" s="55">
        <v>626.0</v>
      </c>
      <c r="AB574" s="55">
        <v>608.0</v>
      </c>
      <c r="AC574" s="55">
        <v>590.0</v>
      </c>
      <c r="AD574" s="55">
        <v>573.0</v>
      </c>
      <c r="AE574" s="55">
        <v>557.0</v>
      </c>
      <c r="AF574" s="55">
        <v>542.0</v>
      </c>
      <c r="AG574" s="55">
        <v>528.0</v>
      </c>
      <c r="AH574" s="55">
        <v>517.0</v>
      </c>
      <c r="AI574" s="55">
        <v>508.0</v>
      </c>
      <c r="AJ574" s="55">
        <v>501.0</v>
      </c>
      <c r="AK574" s="55">
        <v>495.0</v>
      </c>
      <c r="AL574" s="55">
        <v>492.0</v>
      </c>
    </row>
    <row r="575" ht="14.25" customHeight="1">
      <c r="A575" s="47">
        <v>13.0</v>
      </c>
      <c r="B575" s="48">
        <v>39.0</v>
      </c>
      <c r="C575" s="55">
        <v>922.0</v>
      </c>
      <c r="D575" s="55">
        <v>921.0</v>
      </c>
      <c r="E575" s="55">
        <v>919.0</v>
      </c>
      <c r="F575" s="55">
        <v>916.0</v>
      </c>
      <c r="G575" s="55">
        <v>912.0</v>
      </c>
      <c r="H575" s="55">
        <v>906.0</v>
      </c>
      <c r="I575" s="55">
        <v>899.0</v>
      </c>
      <c r="J575" s="55">
        <v>891.0</v>
      </c>
      <c r="K575" s="55">
        <v>881.0</v>
      </c>
      <c r="L575" s="55">
        <v>871.0</v>
      </c>
      <c r="M575" s="55">
        <v>859.0</v>
      </c>
      <c r="N575" s="55">
        <v>846.0</v>
      </c>
      <c r="O575" s="55">
        <v>832.0</v>
      </c>
      <c r="P575" s="55">
        <v>818.0</v>
      </c>
      <c r="Q575" s="55">
        <v>802.0</v>
      </c>
      <c r="R575" s="55">
        <v>786.0</v>
      </c>
      <c r="S575" s="55">
        <v>769.0</v>
      </c>
      <c r="T575" s="55">
        <v>751.0</v>
      </c>
      <c r="U575" s="55">
        <v>733.0</v>
      </c>
      <c r="V575" s="55">
        <v>715.0</v>
      </c>
      <c r="W575" s="55">
        <v>696.0</v>
      </c>
      <c r="X575" s="55">
        <v>677.0</v>
      </c>
      <c r="Y575" s="55">
        <v>659.0</v>
      </c>
      <c r="Z575" s="55">
        <v>640.0</v>
      </c>
      <c r="AA575" s="55">
        <v>621.0</v>
      </c>
      <c r="AB575" s="55">
        <v>603.0</v>
      </c>
      <c r="AC575" s="55">
        <v>585.0</v>
      </c>
      <c r="AD575" s="55">
        <v>568.0</v>
      </c>
      <c r="AE575" s="55">
        <v>551.0</v>
      </c>
      <c r="AF575" s="55">
        <v>535.0</v>
      </c>
      <c r="AG575" s="55">
        <v>522.0</v>
      </c>
      <c r="AH575" s="55">
        <v>510.0</v>
      </c>
      <c r="AI575" s="55">
        <v>501.0</v>
      </c>
      <c r="AJ575" s="55">
        <v>493.0</v>
      </c>
      <c r="AK575" s="55">
        <v>488.0</v>
      </c>
      <c r="AL575" s="55">
        <v>485.0</v>
      </c>
    </row>
    <row r="576" ht="14.25" customHeight="1">
      <c r="A576" s="47">
        <v>13.0</v>
      </c>
      <c r="B576" s="48">
        <v>40.0</v>
      </c>
      <c r="C576" s="55">
        <v>921.0</v>
      </c>
      <c r="D576" s="55">
        <v>921.0</v>
      </c>
      <c r="E576" s="55">
        <v>919.0</v>
      </c>
      <c r="F576" s="55">
        <v>916.0</v>
      </c>
      <c r="G576" s="55">
        <v>911.0</v>
      </c>
      <c r="H576" s="55">
        <v>905.0</v>
      </c>
      <c r="I576" s="55">
        <v>898.0</v>
      </c>
      <c r="J576" s="55">
        <v>890.0</v>
      </c>
      <c r="K576" s="55">
        <v>880.0</v>
      </c>
      <c r="L576" s="55">
        <v>870.0</v>
      </c>
      <c r="M576" s="55">
        <v>858.0</v>
      </c>
      <c r="N576" s="55">
        <v>845.0</v>
      </c>
      <c r="O576" s="55">
        <v>831.0</v>
      </c>
      <c r="P576" s="55">
        <v>816.0</v>
      </c>
      <c r="Q576" s="55">
        <v>800.0</v>
      </c>
      <c r="R576" s="55">
        <v>783.0</v>
      </c>
      <c r="S576" s="55">
        <v>766.0</v>
      </c>
      <c r="T576" s="55">
        <v>748.0</v>
      </c>
      <c r="U576" s="55">
        <v>730.0</v>
      </c>
      <c r="V576" s="55">
        <v>712.0</v>
      </c>
      <c r="W576" s="55">
        <v>693.0</v>
      </c>
      <c r="X576" s="55">
        <v>674.0</v>
      </c>
      <c r="Y576" s="55">
        <v>655.0</v>
      </c>
      <c r="Z576" s="55">
        <v>636.0</v>
      </c>
      <c r="AA576" s="55">
        <v>617.0</v>
      </c>
      <c r="AB576" s="55">
        <v>598.0</v>
      </c>
      <c r="AC576" s="55">
        <v>580.0</v>
      </c>
      <c r="AD576" s="55">
        <v>562.0</v>
      </c>
      <c r="AE576" s="55">
        <v>546.0</v>
      </c>
      <c r="AF576" s="55">
        <v>529.0</v>
      </c>
      <c r="AG576" s="55">
        <v>516.0</v>
      </c>
      <c r="AH576" s="55">
        <v>504.0</v>
      </c>
      <c r="AI576" s="55">
        <v>494.0</v>
      </c>
      <c r="AJ576" s="55">
        <v>486.0</v>
      </c>
      <c r="AK576" s="55">
        <v>481.0</v>
      </c>
      <c r="AL576" s="55">
        <v>478.0</v>
      </c>
    </row>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1:AL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14.25" customHeight="1">
      <c r="S1" s="57" t="s">
        <v>465</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c r="S28" s="58">
        <v>0.05</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S1:V27"/>
    <mergeCell ref="S28:V2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25"/>
    <col customWidth="1" min="2" max="13" width="14.5"/>
    <col customWidth="1" min="14" max="14" width="22.5"/>
    <col customWidth="1" min="15" max="26" width="14.25"/>
  </cols>
  <sheetData>
    <row r="1" ht="96.75" customHeight="1">
      <c r="A1" s="59" t="s">
        <v>466</v>
      </c>
      <c r="B1" s="60"/>
      <c r="C1" s="60"/>
      <c r="D1" s="60"/>
      <c r="E1" s="60"/>
      <c r="F1" s="60"/>
      <c r="G1" s="60"/>
      <c r="H1" s="60"/>
      <c r="I1" s="60"/>
      <c r="J1" s="60"/>
      <c r="K1" s="60"/>
      <c r="L1" s="60"/>
      <c r="M1" s="60"/>
      <c r="N1" s="61"/>
      <c r="O1" s="62"/>
      <c r="P1" s="62"/>
      <c r="Q1" s="62"/>
      <c r="R1" s="62"/>
      <c r="S1" s="62"/>
      <c r="T1" s="62"/>
      <c r="U1" s="62"/>
      <c r="V1" s="62"/>
      <c r="W1" s="62"/>
      <c r="X1" s="62"/>
      <c r="Y1" s="62"/>
      <c r="Z1" s="62"/>
    </row>
    <row r="2" ht="54.0" customHeight="1">
      <c r="A2" s="63">
        <f>Costing!L37</f>
        <v>6271.081373</v>
      </c>
      <c r="B2" s="29"/>
      <c r="C2" s="29"/>
      <c r="D2" s="29"/>
      <c r="E2" s="29"/>
      <c r="F2" s="29"/>
      <c r="G2" s="29"/>
      <c r="H2" s="29"/>
      <c r="I2" s="29"/>
      <c r="J2" s="29"/>
      <c r="K2" s="29"/>
      <c r="L2" s="29"/>
      <c r="M2" s="29"/>
      <c r="N2" s="64"/>
      <c r="O2" s="62"/>
      <c r="P2" s="62"/>
      <c r="Q2" s="62"/>
      <c r="R2" s="62"/>
      <c r="S2" s="62"/>
      <c r="T2" s="62"/>
      <c r="U2" s="62"/>
      <c r="V2" s="62"/>
      <c r="W2" s="62"/>
      <c r="X2" s="62"/>
      <c r="Y2" s="62"/>
      <c r="Z2" s="62"/>
    </row>
    <row r="3" ht="51.0" customHeight="1">
      <c r="A3" s="65" t="s">
        <v>467</v>
      </c>
      <c r="B3" s="66"/>
      <c r="C3" s="66"/>
      <c r="D3" s="66"/>
      <c r="E3" s="66"/>
      <c r="F3" s="66"/>
      <c r="G3" s="66"/>
      <c r="H3" s="66"/>
      <c r="I3" s="66"/>
      <c r="J3" s="66"/>
      <c r="K3" s="66"/>
      <c r="L3" s="66"/>
      <c r="M3" s="66"/>
      <c r="N3" s="67"/>
      <c r="O3" s="62"/>
      <c r="P3" s="62"/>
      <c r="Q3" s="62"/>
      <c r="R3" s="62"/>
      <c r="S3" s="62"/>
      <c r="T3" s="62"/>
      <c r="U3" s="62"/>
      <c r="V3" s="62"/>
      <c r="W3" s="62"/>
      <c r="X3" s="62"/>
      <c r="Y3" s="62"/>
      <c r="Z3" s="62"/>
    </row>
    <row r="4" ht="33.0" customHeight="1">
      <c r="A4" s="68" t="s">
        <v>468</v>
      </c>
      <c r="B4" s="29"/>
      <c r="C4" s="29"/>
      <c r="D4" s="29"/>
      <c r="E4" s="29"/>
      <c r="F4" s="29"/>
      <c r="G4" s="20"/>
      <c r="H4" s="69">
        <f>A2*25%</f>
        <v>1567.770343</v>
      </c>
      <c r="I4" s="29"/>
      <c r="J4" s="29"/>
      <c r="K4" s="29"/>
      <c r="L4" s="29"/>
      <c r="M4" s="29"/>
      <c r="N4" s="64"/>
      <c r="O4" s="62"/>
      <c r="P4" s="62"/>
      <c r="Q4" s="62"/>
      <c r="R4" s="62"/>
      <c r="S4" s="62"/>
      <c r="T4" s="62"/>
      <c r="U4" s="62"/>
      <c r="V4" s="62"/>
      <c r="W4" s="62"/>
      <c r="X4" s="62"/>
      <c r="Y4" s="62"/>
      <c r="Z4" s="62"/>
    </row>
    <row r="5" ht="33.0" customHeight="1">
      <c r="A5" s="68" t="s">
        <v>469</v>
      </c>
      <c r="B5" s="29"/>
      <c r="C5" s="29"/>
      <c r="D5" s="29"/>
      <c r="E5" s="29"/>
      <c r="F5" s="29"/>
      <c r="G5" s="20"/>
      <c r="H5" s="69">
        <f>A2*75%</f>
        <v>4703.311029</v>
      </c>
      <c r="I5" s="29"/>
      <c r="J5" s="29"/>
      <c r="K5" s="29"/>
      <c r="L5" s="29"/>
      <c r="M5" s="29"/>
      <c r="N5" s="64"/>
      <c r="O5" s="62"/>
      <c r="P5" s="62"/>
      <c r="Q5" s="62"/>
      <c r="R5" s="62"/>
      <c r="S5" s="62"/>
      <c r="T5" s="62"/>
      <c r="U5" s="62"/>
      <c r="V5" s="62"/>
      <c r="W5" s="62"/>
      <c r="X5" s="62"/>
      <c r="Y5" s="62"/>
      <c r="Z5" s="62"/>
    </row>
    <row r="6" ht="33.0" customHeight="1">
      <c r="A6" s="68"/>
      <c r="B6" s="29"/>
      <c r="C6" s="29"/>
      <c r="D6" s="29"/>
      <c r="E6" s="29"/>
      <c r="F6" s="29"/>
      <c r="G6" s="20"/>
      <c r="H6" s="70"/>
      <c r="I6" s="29"/>
      <c r="J6" s="29"/>
      <c r="K6" s="29"/>
      <c r="L6" s="29"/>
      <c r="M6" s="29"/>
      <c r="N6" s="64"/>
      <c r="O6" s="62"/>
      <c r="P6" s="62"/>
      <c r="Q6" s="62"/>
      <c r="R6" s="62"/>
      <c r="S6" s="62"/>
      <c r="T6" s="62"/>
      <c r="U6" s="62"/>
      <c r="V6" s="62"/>
      <c r="W6" s="62"/>
      <c r="X6" s="62"/>
      <c r="Y6" s="62"/>
      <c r="Z6" s="62"/>
    </row>
    <row r="7" ht="33.0" customHeight="1">
      <c r="A7" s="68" t="s">
        <v>470</v>
      </c>
      <c r="B7" s="29"/>
      <c r="C7" s="29"/>
      <c r="D7" s="29"/>
      <c r="E7" s="29"/>
      <c r="F7" s="29"/>
      <c r="G7" s="20"/>
      <c r="H7" s="71">
        <f>Costing!C1</f>
        <v>2.97</v>
      </c>
      <c r="I7" s="29"/>
      <c r="J7" s="29"/>
      <c r="K7" s="29"/>
      <c r="L7" s="29"/>
      <c r="M7" s="29"/>
      <c r="N7" s="64"/>
      <c r="O7" s="62"/>
      <c r="P7" s="62"/>
      <c r="Q7" s="62"/>
      <c r="R7" s="62"/>
      <c r="S7" s="62"/>
      <c r="T7" s="62"/>
      <c r="U7" s="62"/>
      <c r="V7" s="62"/>
      <c r="W7" s="62"/>
      <c r="X7" s="62"/>
      <c r="Y7" s="62"/>
      <c r="Z7" s="62"/>
    </row>
    <row r="8" ht="33.0" customHeight="1">
      <c r="A8" s="68" t="s">
        <v>18</v>
      </c>
      <c r="B8" s="29"/>
      <c r="C8" s="29"/>
      <c r="D8" s="29"/>
      <c r="E8" s="29"/>
      <c r="F8" s="29"/>
      <c r="G8" s="20"/>
      <c r="H8" s="72" t="str">
        <f>Input!D9&amp;" Panels"</f>
        <v>9 Panels</v>
      </c>
      <c r="I8" s="29"/>
      <c r="J8" s="29"/>
      <c r="K8" s="29"/>
      <c r="L8" s="29"/>
      <c r="M8" s="29"/>
      <c r="N8" s="64"/>
      <c r="O8" s="62"/>
      <c r="P8" s="62"/>
      <c r="Q8" s="62"/>
      <c r="R8" s="62"/>
      <c r="S8" s="62"/>
      <c r="T8" s="62"/>
      <c r="U8" s="62"/>
      <c r="V8" s="62"/>
      <c r="W8" s="62"/>
      <c r="X8" s="62"/>
      <c r="Y8" s="62"/>
      <c r="Z8" s="62"/>
    </row>
    <row r="9" ht="33.0" customHeight="1">
      <c r="A9" s="68" t="s">
        <v>471</v>
      </c>
      <c r="B9" s="29"/>
      <c r="C9" s="29"/>
      <c r="D9" s="29"/>
      <c r="E9" s="29"/>
      <c r="F9" s="29"/>
      <c r="G9" s="20"/>
      <c r="H9" s="72" t="str">
        <f>Input!D22&amp;" kWdc"</f>
        <v>5 kWdc</v>
      </c>
      <c r="I9" s="29"/>
      <c r="J9" s="29"/>
      <c r="K9" s="29"/>
      <c r="L9" s="29"/>
      <c r="M9" s="29"/>
      <c r="N9" s="64"/>
      <c r="O9" s="62"/>
      <c r="P9" s="62"/>
      <c r="Q9" s="62"/>
      <c r="R9" s="62"/>
      <c r="S9" s="62"/>
      <c r="T9" s="62"/>
      <c r="U9" s="62"/>
      <c r="V9" s="62"/>
      <c r="W9" s="62"/>
      <c r="X9" s="62"/>
      <c r="Y9" s="62"/>
      <c r="Z9" s="62"/>
    </row>
    <row r="10" ht="46.5" customHeight="1">
      <c r="A10" s="73" t="s">
        <v>472</v>
      </c>
      <c r="B10" s="66"/>
      <c r="C10" s="66"/>
      <c r="D10" s="66"/>
      <c r="E10" s="66"/>
      <c r="F10" s="66"/>
      <c r="G10" s="66"/>
      <c r="H10" s="66"/>
      <c r="I10" s="66"/>
      <c r="J10" s="66"/>
      <c r="K10" s="66"/>
      <c r="L10" s="66"/>
      <c r="M10" s="66"/>
      <c r="N10" s="67"/>
      <c r="O10" s="62"/>
      <c r="P10" s="62"/>
      <c r="Q10" s="62"/>
      <c r="R10" s="62"/>
      <c r="S10" s="62"/>
      <c r="T10" s="62"/>
      <c r="U10" s="62"/>
      <c r="V10" s="62"/>
      <c r="W10" s="62"/>
      <c r="X10" s="62"/>
      <c r="Y10" s="62"/>
      <c r="Z10" s="62"/>
    </row>
    <row r="11" ht="50.25" customHeight="1">
      <c r="A11" s="74" t="s">
        <v>0</v>
      </c>
      <c r="B11" s="75" t="s">
        <v>473</v>
      </c>
      <c r="C11" s="75" t="s">
        <v>474</v>
      </c>
      <c r="D11" s="75" t="s">
        <v>475</v>
      </c>
      <c r="E11" s="75" t="s">
        <v>476</v>
      </c>
      <c r="F11" s="75" t="s">
        <v>477</v>
      </c>
      <c r="G11" s="75" t="s">
        <v>478</v>
      </c>
      <c r="H11" s="75" t="s">
        <v>479</v>
      </c>
      <c r="I11" s="75" t="s">
        <v>480</v>
      </c>
      <c r="J11" s="75" t="s">
        <v>481</v>
      </c>
      <c r="K11" s="75" t="s">
        <v>482</v>
      </c>
      <c r="L11" s="75" t="s">
        <v>483</v>
      </c>
      <c r="M11" s="75" t="s">
        <v>484</v>
      </c>
      <c r="N11" s="76" t="s">
        <v>39</v>
      </c>
      <c r="O11" s="62"/>
      <c r="P11" s="62"/>
      <c r="Q11" s="62"/>
      <c r="R11" s="62"/>
      <c r="S11" s="62"/>
      <c r="T11" s="62"/>
      <c r="U11" s="62"/>
      <c r="V11" s="62"/>
      <c r="W11" s="62"/>
      <c r="X11" s="62"/>
      <c r="Y11" s="62"/>
      <c r="Z11" s="62"/>
    </row>
    <row r="12" ht="59.25" customHeight="1">
      <c r="A12" s="77" t="s">
        <v>485</v>
      </c>
      <c r="B12" s="78">
        <f>Calculation!KM3</f>
        <v>404.9814413</v>
      </c>
      <c r="C12" s="78">
        <f>Calculation!KN3</f>
        <v>354.1230072</v>
      </c>
      <c r="D12" s="78">
        <f>Calculation!KO3</f>
        <v>360.9635275</v>
      </c>
      <c r="E12" s="78">
        <f>Calculation!KP3</f>
        <v>311.9074491</v>
      </c>
      <c r="F12" s="78">
        <f>Calculation!KQ3</f>
        <v>299.6784369</v>
      </c>
      <c r="G12" s="78">
        <f>Calculation!KR3</f>
        <v>276.3145683</v>
      </c>
      <c r="H12" s="78">
        <f>Calculation!KS3</f>
        <v>281.9600837</v>
      </c>
      <c r="I12" s="78">
        <f>Calculation!KT3</f>
        <v>286.7903406</v>
      </c>
      <c r="J12" s="78">
        <f>Calculation!KU3</f>
        <v>297.0081145</v>
      </c>
      <c r="K12" s="78">
        <f>Calculation!KV3</f>
        <v>339.5807572</v>
      </c>
      <c r="L12" s="78">
        <f>Calculation!KW3</f>
        <v>373.0057981</v>
      </c>
      <c r="M12" s="78">
        <f>Calculation!KX3</f>
        <v>413.6864755</v>
      </c>
      <c r="N12" s="79">
        <f t="shared" ref="N12:N19" si="1">SUM(B12:M12)</f>
        <v>4000</v>
      </c>
      <c r="O12" s="62"/>
      <c r="P12" s="62"/>
      <c r="Q12" s="62"/>
      <c r="R12" s="62"/>
      <c r="S12" s="62"/>
      <c r="T12" s="62"/>
      <c r="U12" s="62"/>
      <c r="V12" s="62"/>
      <c r="W12" s="62"/>
      <c r="X12" s="62"/>
      <c r="Y12" s="62"/>
      <c r="Z12" s="62"/>
    </row>
    <row r="13" ht="59.25" customHeight="1">
      <c r="A13" s="77" t="s">
        <v>486</v>
      </c>
      <c r="B13" s="78">
        <f>Calculation!KM4</f>
        <v>74.55519728</v>
      </c>
      <c r="C13" s="78">
        <f>Calculation!KN4</f>
        <v>138.9734306</v>
      </c>
      <c r="D13" s="78">
        <f>Calculation!KO4</f>
        <v>224.3417491</v>
      </c>
      <c r="E13" s="78">
        <f>Calculation!KP4</f>
        <v>307.9502065</v>
      </c>
      <c r="F13" s="78">
        <f>Calculation!KQ4</f>
        <v>383.8227111</v>
      </c>
      <c r="G13" s="78">
        <f>Calculation!KR4</f>
        <v>301.3117145</v>
      </c>
      <c r="H13" s="78">
        <f>Calculation!KS4</f>
        <v>321.8209474</v>
      </c>
      <c r="I13" s="78">
        <f>Calculation!KT4</f>
        <v>316.3951255</v>
      </c>
      <c r="J13" s="78">
        <f>Calculation!KU4</f>
        <v>250.3494161</v>
      </c>
      <c r="K13" s="78">
        <f>Calculation!KV4</f>
        <v>157.6403027</v>
      </c>
      <c r="L13" s="78">
        <f>Calculation!KW4</f>
        <v>72.76594502</v>
      </c>
      <c r="M13" s="78">
        <f>Calculation!KX4</f>
        <v>65.60375421</v>
      </c>
      <c r="N13" s="79">
        <f t="shared" si="1"/>
        <v>2615.5305</v>
      </c>
      <c r="O13" s="62"/>
      <c r="P13" s="62"/>
      <c r="Q13" s="62"/>
      <c r="R13" s="62"/>
      <c r="S13" s="62"/>
      <c r="T13" s="62"/>
      <c r="U13" s="62"/>
      <c r="V13" s="62"/>
      <c r="W13" s="62"/>
      <c r="X13" s="62"/>
      <c r="Y13" s="62"/>
      <c r="Z13" s="62"/>
    </row>
    <row r="14" ht="59.25" customHeight="1">
      <c r="A14" s="77" t="s">
        <v>487</v>
      </c>
      <c r="B14" s="78">
        <f>Calculation!KM5</f>
        <v>5.237124573</v>
      </c>
      <c r="C14" s="78">
        <f>Calculation!KN5</f>
        <v>33.61092041</v>
      </c>
      <c r="D14" s="78">
        <f>Calculation!KO5</f>
        <v>82.241484</v>
      </c>
      <c r="E14" s="78">
        <f>Calculation!KP5</f>
        <v>152.3942112</v>
      </c>
      <c r="F14" s="78">
        <f>Calculation!KQ5</f>
        <v>216.4143886</v>
      </c>
      <c r="G14" s="78">
        <f>Calculation!KR5</f>
        <v>144.8930644</v>
      </c>
      <c r="H14" s="78">
        <f>Calculation!KS5</f>
        <v>162.9739661</v>
      </c>
      <c r="I14" s="78">
        <f>Calculation!KT5</f>
        <v>168.879109</v>
      </c>
      <c r="J14" s="78">
        <f>Calculation!KU5</f>
        <v>121.3467261</v>
      </c>
      <c r="K14" s="78">
        <f>Calculation!KV5</f>
        <v>50.45716539</v>
      </c>
      <c r="L14" s="78">
        <f>Calculation!KW5</f>
        <v>7.518616187</v>
      </c>
      <c r="M14" s="78">
        <f>Calculation!KX5</f>
        <v>2.38202349</v>
      </c>
      <c r="N14" s="79">
        <f t="shared" si="1"/>
        <v>1148.348799</v>
      </c>
      <c r="O14" s="62"/>
      <c r="P14" s="62"/>
      <c r="Q14" s="62"/>
      <c r="R14" s="62"/>
      <c r="S14" s="62"/>
      <c r="T14" s="62"/>
      <c r="U14" s="62"/>
      <c r="V14" s="62"/>
      <c r="W14" s="62"/>
      <c r="X14" s="62"/>
      <c r="Y14" s="62"/>
      <c r="Z14" s="62"/>
    </row>
    <row r="15" ht="59.25" customHeight="1">
      <c r="A15" s="77" t="s">
        <v>488</v>
      </c>
      <c r="B15" s="78">
        <f>Calculation!KM6</f>
        <v>69.3180727</v>
      </c>
      <c r="C15" s="78">
        <f>Calculation!KN6</f>
        <v>105.3625102</v>
      </c>
      <c r="D15" s="78">
        <f>Calculation!KO6</f>
        <v>142.1002651</v>
      </c>
      <c r="E15" s="78">
        <f>Calculation!KP6</f>
        <v>155.5559953</v>
      </c>
      <c r="F15" s="78">
        <f>Calculation!KQ6</f>
        <v>167.4083225</v>
      </c>
      <c r="G15" s="78">
        <f>Calculation!KR6</f>
        <v>156.4186501</v>
      </c>
      <c r="H15" s="78">
        <f>Calculation!KS6</f>
        <v>158.8469813</v>
      </c>
      <c r="I15" s="78">
        <f>Calculation!KT6</f>
        <v>147.5160165</v>
      </c>
      <c r="J15" s="78">
        <f>Calculation!KU6</f>
        <v>129.00269</v>
      </c>
      <c r="K15" s="78">
        <f>Calculation!KV6</f>
        <v>107.1831373</v>
      </c>
      <c r="L15" s="78">
        <f>Calculation!KW6</f>
        <v>65.24732884</v>
      </c>
      <c r="M15" s="78">
        <f>Calculation!KX6</f>
        <v>63.22173072</v>
      </c>
      <c r="N15" s="79">
        <f t="shared" si="1"/>
        <v>1467.181701</v>
      </c>
      <c r="O15" s="62"/>
      <c r="P15" s="62"/>
      <c r="Q15" s="62"/>
      <c r="R15" s="62"/>
      <c r="S15" s="62"/>
      <c r="T15" s="62"/>
      <c r="U15" s="62"/>
      <c r="V15" s="62"/>
      <c r="W15" s="62"/>
      <c r="X15" s="62"/>
      <c r="Y15" s="62"/>
      <c r="Z15" s="62"/>
    </row>
    <row r="16" ht="59.25" customHeight="1">
      <c r="A16" s="77" t="s">
        <v>489</v>
      </c>
      <c r="B16" s="78">
        <f>Calculation!KM7</f>
        <v>335.6633686</v>
      </c>
      <c r="C16" s="78">
        <f>Calculation!KN7</f>
        <v>248.7604971</v>
      </c>
      <c r="D16" s="78">
        <f>Calculation!KO7</f>
        <v>218.8632623</v>
      </c>
      <c r="E16" s="78">
        <f>Calculation!KP7</f>
        <v>156.3514538</v>
      </c>
      <c r="F16" s="78">
        <f>Calculation!KQ7</f>
        <v>132.2701144</v>
      </c>
      <c r="G16" s="78">
        <f>Calculation!KR7</f>
        <v>119.8959182</v>
      </c>
      <c r="H16" s="78">
        <f>Calculation!KS7</f>
        <v>123.1131024</v>
      </c>
      <c r="I16" s="78">
        <f>Calculation!KT7</f>
        <v>139.2743241</v>
      </c>
      <c r="J16" s="78">
        <f>Calculation!KU7</f>
        <v>168.0054245</v>
      </c>
      <c r="K16" s="78">
        <f>Calculation!KV7</f>
        <v>232.3976199</v>
      </c>
      <c r="L16" s="78">
        <f>Calculation!KW7</f>
        <v>307.7584692</v>
      </c>
      <c r="M16" s="78">
        <f>Calculation!KX7</f>
        <v>350.4647448</v>
      </c>
      <c r="N16" s="79">
        <f t="shared" si="1"/>
        <v>2532.818299</v>
      </c>
      <c r="O16" s="62"/>
      <c r="P16" s="62"/>
      <c r="Q16" s="62"/>
      <c r="R16" s="62"/>
      <c r="S16" s="62"/>
      <c r="T16" s="62"/>
      <c r="U16" s="62"/>
      <c r="V16" s="62"/>
      <c r="W16" s="62"/>
      <c r="X16" s="62"/>
      <c r="Y16" s="62"/>
      <c r="Z16" s="62"/>
    </row>
    <row r="17" ht="59.25" customHeight="1">
      <c r="A17" s="77" t="s">
        <v>490</v>
      </c>
      <c r="B17" s="78">
        <f>Calculation!KM8</f>
        <v>5.231661039</v>
      </c>
      <c r="C17" s="78">
        <f>Calculation!KN8</f>
        <v>33.53691954</v>
      </c>
      <c r="D17" s="78">
        <f>Calculation!KO8</f>
        <v>76.31720905</v>
      </c>
      <c r="E17" s="78">
        <f>Calculation!KP8</f>
        <v>100.9240376</v>
      </c>
      <c r="F17" s="78">
        <f>Calculation!KQ8</f>
        <v>92.04329079</v>
      </c>
      <c r="G17" s="78">
        <f>Calculation!KR8</f>
        <v>80.98932654</v>
      </c>
      <c r="H17" s="78">
        <f>Calculation!KS8</f>
        <v>82.37186581</v>
      </c>
      <c r="I17" s="78">
        <f>Calculation!KT8</f>
        <v>93.98160437</v>
      </c>
      <c r="J17" s="78">
        <f>Calculation!KU8</f>
        <v>96.96302072</v>
      </c>
      <c r="K17" s="78">
        <f>Calculation!KV8</f>
        <v>48.24759339</v>
      </c>
      <c r="L17" s="78">
        <f>Calculation!KW8</f>
        <v>7.472696353</v>
      </c>
      <c r="M17" s="78">
        <f>Calculation!KX8</f>
        <v>2.380518347</v>
      </c>
      <c r="N17" s="79">
        <f t="shared" si="1"/>
        <v>720.4597435</v>
      </c>
      <c r="O17" s="62"/>
      <c r="P17" s="62"/>
      <c r="Q17" s="62"/>
      <c r="R17" s="62"/>
      <c r="S17" s="62"/>
      <c r="T17" s="62"/>
      <c r="U17" s="62"/>
      <c r="V17" s="62"/>
      <c r="W17" s="62"/>
      <c r="X17" s="62"/>
      <c r="Y17" s="62"/>
      <c r="Z17" s="62"/>
    </row>
    <row r="18" ht="59.25" customHeight="1">
      <c r="A18" s="77" t="s">
        <v>491</v>
      </c>
      <c r="B18" s="78">
        <f>Calculation!KM9</f>
        <v>74.54973374</v>
      </c>
      <c r="C18" s="78">
        <f>Calculation!KN9</f>
        <v>138.8994297</v>
      </c>
      <c r="D18" s="78">
        <f>Calculation!KO9</f>
        <v>218.4174742</v>
      </c>
      <c r="E18" s="78">
        <f>Calculation!KP9</f>
        <v>256.4800329</v>
      </c>
      <c r="F18" s="78">
        <f>Calculation!KQ9</f>
        <v>259.4516133</v>
      </c>
      <c r="G18" s="78">
        <f>Calculation!KR9</f>
        <v>237.4079767</v>
      </c>
      <c r="H18" s="78">
        <f>Calculation!KS9</f>
        <v>241.2188471</v>
      </c>
      <c r="I18" s="78">
        <f>Calculation!KT9</f>
        <v>241.4976209</v>
      </c>
      <c r="J18" s="78">
        <f>Calculation!KU9</f>
        <v>225.9657107</v>
      </c>
      <c r="K18" s="78">
        <f>Calculation!KV9</f>
        <v>155.4307307</v>
      </c>
      <c r="L18" s="78">
        <f>Calculation!KW9</f>
        <v>72.72002519</v>
      </c>
      <c r="M18" s="78">
        <f>Calculation!KX9</f>
        <v>65.60224906</v>
      </c>
      <c r="N18" s="79">
        <f t="shared" si="1"/>
        <v>2187.641444</v>
      </c>
      <c r="O18" s="62"/>
      <c r="P18" s="62"/>
      <c r="Q18" s="62"/>
      <c r="R18" s="62"/>
      <c r="S18" s="62"/>
      <c r="T18" s="62"/>
      <c r="U18" s="62"/>
      <c r="V18" s="62"/>
      <c r="W18" s="62"/>
      <c r="X18" s="62"/>
      <c r="Y18" s="62"/>
      <c r="Z18" s="62"/>
    </row>
    <row r="19" ht="59.25" customHeight="1">
      <c r="A19" s="77" t="s">
        <v>492</v>
      </c>
      <c r="B19" s="78">
        <f>Calculation!KM10</f>
        <v>330.4317076</v>
      </c>
      <c r="C19" s="78">
        <f>Calculation!KN10</f>
        <v>215.2235775</v>
      </c>
      <c r="D19" s="78">
        <f>Calculation!KO10</f>
        <v>142.5460533</v>
      </c>
      <c r="E19" s="78">
        <f>Calculation!KP10</f>
        <v>55.42741621</v>
      </c>
      <c r="F19" s="78">
        <f>Calculation!KQ10</f>
        <v>40.22682363</v>
      </c>
      <c r="G19" s="78">
        <f>Calculation!KR10</f>
        <v>38.90659162</v>
      </c>
      <c r="H19" s="78">
        <f>Calculation!KS10</f>
        <v>40.74123661</v>
      </c>
      <c r="I19" s="78">
        <f>Calculation!KT10</f>
        <v>45.29271969</v>
      </c>
      <c r="J19" s="78">
        <f>Calculation!KU10</f>
        <v>71.04240383</v>
      </c>
      <c r="K19" s="78">
        <f>Calculation!KV10</f>
        <v>184.1500265</v>
      </c>
      <c r="L19" s="78">
        <f>Calculation!KW10</f>
        <v>300.2857729</v>
      </c>
      <c r="M19" s="78">
        <f>Calculation!KX10</f>
        <v>348.0842265</v>
      </c>
      <c r="N19" s="79">
        <f t="shared" si="1"/>
        <v>1812.358556</v>
      </c>
      <c r="O19" s="62"/>
      <c r="P19" s="62"/>
      <c r="Q19" s="62"/>
      <c r="R19" s="62"/>
      <c r="S19" s="62"/>
      <c r="T19" s="62"/>
      <c r="U19" s="62"/>
      <c r="V19" s="62"/>
      <c r="W19" s="62"/>
      <c r="X19" s="62"/>
      <c r="Y19" s="62"/>
      <c r="Z19" s="62"/>
    </row>
    <row r="20" ht="53.25" customHeight="1">
      <c r="A20" s="73" t="s">
        <v>493</v>
      </c>
      <c r="B20" s="66"/>
      <c r="C20" s="66"/>
      <c r="D20" s="66"/>
      <c r="E20" s="66"/>
      <c r="F20" s="66"/>
      <c r="G20" s="66"/>
      <c r="H20" s="66"/>
      <c r="I20" s="66"/>
      <c r="J20" s="66"/>
      <c r="K20" s="66"/>
      <c r="L20" s="66"/>
      <c r="M20" s="66"/>
      <c r="N20" s="67"/>
      <c r="O20" s="62"/>
      <c r="P20" s="62"/>
      <c r="Q20" s="62"/>
      <c r="R20" s="62"/>
      <c r="S20" s="62"/>
      <c r="T20" s="62"/>
      <c r="U20" s="62"/>
      <c r="V20" s="62"/>
      <c r="W20" s="62"/>
      <c r="X20" s="62"/>
      <c r="Y20" s="62"/>
      <c r="Z20" s="62"/>
    </row>
    <row r="21" ht="32.25" customHeight="1">
      <c r="A21" s="80" t="s">
        <v>494</v>
      </c>
      <c r="B21" s="29"/>
      <c r="C21" s="29"/>
      <c r="D21" s="29"/>
      <c r="E21" s="20"/>
      <c r="F21" s="81" t="s">
        <v>495</v>
      </c>
      <c r="G21" s="29"/>
      <c r="H21" s="29"/>
      <c r="I21" s="20"/>
      <c r="J21" s="81" t="s">
        <v>496</v>
      </c>
      <c r="K21" s="29"/>
      <c r="L21" s="29"/>
      <c r="M21" s="29"/>
      <c r="N21" s="64"/>
      <c r="O21" s="82"/>
      <c r="P21" s="82"/>
      <c r="Q21" s="82"/>
      <c r="R21" s="82"/>
      <c r="S21" s="82"/>
      <c r="T21" s="82"/>
      <c r="U21" s="82"/>
      <c r="V21" s="82"/>
      <c r="W21" s="82"/>
      <c r="X21" s="82"/>
      <c r="Y21" s="82"/>
      <c r="Z21" s="82"/>
    </row>
    <row r="22" ht="57.75" customHeight="1">
      <c r="A22" s="83" t="s">
        <v>497</v>
      </c>
      <c r="B22" s="84" t="s">
        <v>33</v>
      </c>
      <c r="C22" s="85" t="s">
        <v>498</v>
      </c>
      <c r="D22" s="86" t="s">
        <v>499</v>
      </c>
      <c r="E22" s="20"/>
      <c r="F22" s="86" t="s">
        <v>500</v>
      </c>
      <c r="G22" s="29"/>
      <c r="H22" s="29"/>
      <c r="I22" s="20"/>
      <c r="J22" s="86" t="s">
        <v>2</v>
      </c>
      <c r="K22" s="20"/>
      <c r="L22" s="84" t="s">
        <v>65</v>
      </c>
      <c r="M22" s="84" t="s">
        <v>40</v>
      </c>
      <c r="N22" s="87" t="s">
        <v>501</v>
      </c>
      <c r="O22" s="82"/>
      <c r="P22" s="82"/>
      <c r="Q22" s="82"/>
      <c r="R22" s="82"/>
      <c r="S22" s="82"/>
      <c r="T22" s="82"/>
      <c r="U22" s="82"/>
      <c r="V22" s="82"/>
      <c r="W22" s="82"/>
      <c r="X22" s="82"/>
      <c r="Y22" s="82"/>
      <c r="Z22" s="82"/>
    </row>
    <row r="23" ht="30.0" customHeight="1">
      <c r="A23" s="88" t="str">
        <f>'Usage and Savings'!B7</f>
        <v>2615.5305 kWh/annum</v>
      </c>
      <c r="B23" s="89">
        <f>Input!D14</f>
        <v>0.95</v>
      </c>
      <c r="C23" s="90">
        <f>'Usage and Savings'!C7</f>
        <v>0.03</v>
      </c>
      <c r="D23" s="91">
        <f>Calculation!KZ9</f>
        <v>0.8364044863</v>
      </c>
      <c r="E23" s="20"/>
      <c r="F23" s="92" t="str">
        <f>'Usage and Savings'!E7</f>
        <v>0.517kg saved per PV kWh</v>
      </c>
      <c r="G23" s="29"/>
      <c r="H23" s="29"/>
      <c r="I23" s="20"/>
      <c r="J23" s="92" t="str">
        <f>'Usage and Savings'!F7</f>
        <v>44293</v>
      </c>
      <c r="K23" s="20"/>
      <c r="L23" s="93" t="str">
        <f>'Usage and Savings'!G7</f>
        <v/>
      </c>
      <c r="M23" s="94">
        <f>'Usage and Savings'!H7</f>
        <v>3</v>
      </c>
      <c r="N23" s="95" t="str">
        <f>'Usage and Savings'!I7</f>
        <v>35⁰</v>
      </c>
      <c r="O23" s="82"/>
      <c r="P23" s="82"/>
      <c r="Q23" s="82"/>
      <c r="R23" s="82"/>
      <c r="S23" s="82"/>
      <c r="T23" s="82"/>
      <c r="U23" s="82"/>
      <c r="V23" s="82"/>
      <c r="W23" s="82"/>
      <c r="X23" s="82"/>
      <c r="Y23" s="82"/>
      <c r="Z23" s="82"/>
    </row>
    <row r="24" ht="47.25" customHeight="1">
      <c r="A24" s="96" t="s">
        <v>502</v>
      </c>
      <c r="B24" s="20"/>
      <c r="C24" s="97" t="s">
        <v>503</v>
      </c>
      <c r="D24" s="98" t="s">
        <v>504</v>
      </c>
      <c r="E24" s="20"/>
      <c r="F24" s="86" t="s">
        <v>505</v>
      </c>
      <c r="G24" s="29"/>
      <c r="H24" s="29"/>
      <c r="I24" s="20"/>
      <c r="J24" s="86" t="s">
        <v>506</v>
      </c>
      <c r="K24" s="20"/>
      <c r="L24" s="99" t="str">
        <f>'Usage and Savings'!G8</f>
        <v>Export Rate</v>
      </c>
      <c r="M24" s="84" t="s">
        <v>507</v>
      </c>
      <c r="N24" s="87" t="s">
        <v>508</v>
      </c>
      <c r="O24" s="82"/>
      <c r="P24" s="82"/>
      <c r="Q24" s="82"/>
      <c r="R24" s="82"/>
      <c r="S24" s="82"/>
      <c r="T24" s="82"/>
      <c r="U24" s="82"/>
      <c r="V24" s="82"/>
      <c r="W24" s="82"/>
      <c r="X24" s="82"/>
      <c r="Y24" s="82"/>
      <c r="Z24" s="82"/>
    </row>
    <row r="25" ht="32.25" customHeight="1">
      <c r="A25" s="100">
        <f>A2</f>
        <v>6271.081373</v>
      </c>
      <c r="B25" s="101"/>
      <c r="C25" s="102">
        <f>'Usage and Savings'!C9</f>
        <v>0.17556</v>
      </c>
      <c r="D25" s="103">
        <f>'Usage and Savings'!D9</f>
        <v>0.07</v>
      </c>
      <c r="E25" s="101"/>
      <c r="F25" s="104" t="str">
        <f>'Usage and Savings'!E9</f>
        <v>25.76 tonnes</v>
      </c>
      <c r="G25" s="105"/>
      <c r="H25" s="105"/>
      <c r="I25" s="101"/>
      <c r="J25" s="106" t="str">
        <f>'Usage and Savings'!F9</f>
        <v>, , </v>
      </c>
      <c r="K25" s="101"/>
      <c r="L25" s="107">
        <f>'Usage and Savings'!G9</f>
        <v>0.055</v>
      </c>
      <c r="M25" s="108">
        <f>'Usage and Savings'!H9</f>
        <v>927</v>
      </c>
      <c r="N25" s="109" t="str">
        <f>'Usage and Savings'!I9</f>
        <v>30⁰</v>
      </c>
      <c r="O25" s="82"/>
      <c r="P25" s="82"/>
      <c r="Q25" s="82"/>
      <c r="R25" s="82"/>
      <c r="S25" s="82"/>
      <c r="T25" s="82"/>
      <c r="U25" s="82"/>
      <c r="V25" s="82"/>
      <c r="W25" s="82"/>
      <c r="X25" s="82"/>
      <c r="Y25" s="82"/>
      <c r="Z25" s="82"/>
    </row>
    <row r="26" ht="129.75" customHeight="1">
      <c r="A26" s="73" t="s">
        <v>509</v>
      </c>
      <c r="B26" s="66"/>
      <c r="C26" s="66"/>
      <c r="D26" s="66"/>
      <c r="E26" s="66"/>
      <c r="F26" s="66"/>
      <c r="G26" s="66"/>
      <c r="H26" s="66"/>
      <c r="I26" s="66"/>
      <c r="J26" s="66"/>
      <c r="K26" s="66"/>
      <c r="L26" s="66"/>
      <c r="M26" s="66"/>
      <c r="N26" s="67"/>
      <c r="O26" s="62"/>
      <c r="P26" s="62"/>
      <c r="Q26" s="62"/>
      <c r="R26" s="62"/>
      <c r="S26" s="62"/>
      <c r="T26" s="62"/>
      <c r="U26" s="62"/>
      <c r="V26" s="62"/>
      <c r="W26" s="62"/>
      <c r="X26" s="62"/>
      <c r="Y26" s="62"/>
      <c r="Z26" s="62"/>
    </row>
    <row r="27" ht="174.0" customHeight="1">
      <c r="A27" s="110" t="s">
        <v>510</v>
      </c>
      <c r="B27" s="111" t="s">
        <v>511</v>
      </c>
      <c r="C27" s="111" t="s">
        <v>512</v>
      </c>
      <c r="D27" s="112" t="s">
        <v>513</v>
      </c>
      <c r="E27" s="20"/>
      <c r="F27" s="111" t="s">
        <v>514</v>
      </c>
      <c r="G27" s="111" t="s">
        <v>515</v>
      </c>
      <c r="H27" s="111" t="s">
        <v>516</v>
      </c>
      <c r="I27" s="113" t="s">
        <v>517</v>
      </c>
      <c r="J27" s="114"/>
      <c r="K27" s="115" t="s">
        <v>518</v>
      </c>
      <c r="L27" s="116"/>
      <c r="M27" s="117" t="s">
        <v>519</v>
      </c>
      <c r="N27" s="116"/>
      <c r="O27" s="82"/>
      <c r="P27" s="82"/>
      <c r="Q27" s="82"/>
      <c r="R27" s="82"/>
      <c r="S27" s="82"/>
      <c r="T27" s="82"/>
      <c r="U27" s="82"/>
      <c r="V27" s="82"/>
      <c r="W27" s="82"/>
      <c r="X27" s="82"/>
      <c r="Y27" s="82"/>
      <c r="Z27" s="82"/>
    </row>
    <row r="28" ht="48.0" customHeight="1">
      <c r="A28" s="118">
        <v>1.0</v>
      </c>
      <c r="B28" s="119" t="str">
        <f>'Usage and Savings'!C13</f>
        <v>4000 kWh</v>
      </c>
      <c r="C28" s="120">
        <f>'Usage and Savings'!D13</f>
        <v>0.17556</v>
      </c>
      <c r="D28" s="121">
        <f>'Usage and Savings'!E13</f>
        <v>783.489</v>
      </c>
      <c r="E28" s="20"/>
      <c r="F28" s="122">
        <f>'Usage and Savings'!F13</f>
        <v>2615.5305</v>
      </c>
      <c r="G28" s="122">
        <f>'Usage and Savings'!G13</f>
        <v>1</v>
      </c>
      <c r="H28" s="122">
        <f>'Usage and Savings'!H13</f>
        <v>2187.641444</v>
      </c>
      <c r="I28" s="123">
        <f>'Usage and Savings'!I13+'Usage and Savings'!L13</f>
        <v>407.59623</v>
      </c>
      <c r="J28" s="114"/>
      <c r="K28" s="124">
        <f>'Usage and Savings'!M13</f>
        <v>399.4266681</v>
      </c>
      <c r="L28" s="64"/>
      <c r="M28" s="125">
        <f>'Usage and Savings'!O13</f>
        <v>407.59623</v>
      </c>
      <c r="N28" s="64"/>
      <c r="O28" s="62"/>
      <c r="P28" s="62"/>
      <c r="Q28" s="62"/>
      <c r="R28" s="62"/>
      <c r="S28" s="62"/>
      <c r="T28" s="62"/>
      <c r="U28" s="62"/>
      <c r="V28" s="62"/>
      <c r="W28" s="62"/>
      <c r="X28" s="62"/>
      <c r="Y28" s="62"/>
      <c r="Z28" s="62"/>
    </row>
    <row r="29" ht="45.0" customHeight="1">
      <c r="A29" s="118">
        <v>2.0</v>
      </c>
      <c r="B29" s="119" t="str">
        <f>'Usage and Savings'!C14</f>
        <v>4000 kWh</v>
      </c>
      <c r="C29" s="120">
        <f>'Usage and Savings'!D14</f>
        <v>0.1878492</v>
      </c>
      <c r="D29" s="121">
        <f>'Usage and Savings'!E14</f>
        <v>832.6458</v>
      </c>
      <c r="E29" s="20"/>
      <c r="F29" s="122">
        <f>'Usage and Savings'!F14</f>
        <v>2602.452848</v>
      </c>
      <c r="G29" s="122">
        <f>'Usage and Savings'!G14</f>
        <v>0.995</v>
      </c>
      <c r="H29" s="122">
        <f>'Usage and Savings'!H14</f>
        <v>2187.641444</v>
      </c>
      <c r="I29" s="123">
        <f>'Usage and Savings'!I14+'Usage and Savings'!L14</f>
        <v>434.4457612</v>
      </c>
      <c r="J29" s="114"/>
      <c r="K29" s="124">
        <f>'Usage and Savings'!M14</f>
        <v>421.6991048</v>
      </c>
      <c r="L29" s="64"/>
      <c r="M29" s="125">
        <f>'Usage and Savings'!O14</f>
        <v>842.0419912</v>
      </c>
      <c r="N29" s="64"/>
      <c r="O29" s="62"/>
      <c r="P29" s="62"/>
      <c r="Q29" s="62"/>
      <c r="R29" s="62"/>
      <c r="S29" s="62"/>
      <c r="T29" s="62"/>
      <c r="U29" s="62"/>
      <c r="V29" s="62"/>
      <c r="W29" s="62"/>
      <c r="X29" s="62"/>
      <c r="Y29" s="62"/>
      <c r="Z29" s="62"/>
    </row>
    <row r="30" ht="45.0" customHeight="1">
      <c r="A30" s="118">
        <v>3.0</v>
      </c>
      <c r="B30" s="119" t="str">
        <f>'Usage and Savings'!C15</f>
        <v>4000 kWh</v>
      </c>
      <c r="C30" s="120">
        <f>'Usage and Savings'!D15</f>
        <v>0.200998644</v>
      </c>
      <c r="D30" s="121">
        <f>'Usage and Savings'!E15</f>
        <v>885.243576</v>
      </c>
      <c r="E30" s="20"/>
      <c r="F30" s="122">
        <f>'Usage and Savings'!F15</f>
        <v>2589.375195</v>
      </c>
      <c r="G30" s="122">
        <f>'Usage and Savings'!G15</f>
        <v>0.99</v>
      </c>
      <c r="H30" s="122">
        <f>'Usage and Savings'!H15</f>
        <v>2187.641444</v>
      </c>
      <c r="I30" s="123">
        <f>'Usage and Savings'!I15+'Usage and Savings'!L15</f>
        <v>463.1539273</v>
      </c>
      <c r="J30" s="114"/>
      <c r="K30" s="124">
        <f>'Usage and Savings'!M15</f>
        <v>445.5306122</v>
      </c>
      <c r="L30" s="64"/>
      <c r="M30" s="125">
        <f>'Usage and Savings'!O15</f>
        <v>1305.195919</v>
      </c>
      <c r="N30" s="64"/>
      <c r="O30" s="62"/>
      <c r="P30" s="62"/>
      <c r="Q30" s="62"/>
      <c r="R30" s="62"/>
      <c r="S30" s="62"/>
      <c r="T30" s="62"/>
      <c r="U30" s="62"/>
      <c r="V30" s="62"/>
      <c r="W30" s="62"/>
      <c r="X30" s="62"/>
      <c r="Y30" s="62"/>
      <c r="Z30" s="62"/>
    </row>
    <row r="31" ht="45.0" customHeight="1">
      <c r="A31" s="118">
        <v>4.0</v>
      </c>
      <c r="B31" s="119" t="str">
        <f>'Usage and Savings'!C16</f>
        <v>4000 kWh</v>
      </c>
      <c r="C31" s="120">
        <f>'Usage and Savings'!D16</f>
        <v>0.2150685491</v>
      </c>
      <c r="D31" s="121">
        <f>'Usage and Savings'!E16</f>
        <v>941.5231963</v>
      </c>
      <c r="E31" s="20"/>
      <c r="F31" s="122">
        <f>'Usage and Savings'!F16</f>
        <v>2576.297543</v>
      </c>
      <c r="G31" s="122">
        <f>'Usage and Savings'!G16</f>
        <v>0.985</v>
      </c>
      <c r="H31" s="122">
        <f>'Usage and Savings'!H16</f>
        <v>2187.641444</v>
      </c>
      <c r="I31" s="123">
        <f>'Usage and Savings'!I16+'Usage and Savings'!L16</f>
        <v>493.851097</v>
      </c>
      <c r="J31" s="114"/>
      <c r="K31" s="124">
        <f>'Usage and Savings'!M16</f>
        <v>471.030325</v>
      </c>
      <c r="L31" s="64"/>
      <c r="M31" s="125">
        <f>'Usage and Savings'!O16</f>
        <v>1799.047015</v>
      </c>
      <c r="N31" s="64"/>
      <c r="O31" s="62"/>
      <c r="P31" s="62"/>
      <c r="Q31" s="62"/>
      <c r="R31" s="62"/>
      <c r="S31" s="62"/>
      <c r="T31" s="62"/>
      <c r="U31" s="62"/>
      <c r="V31" s="62"/>
      <c r="W31" s="62"/>
      <c r="X31" s="62"/>
      <c r="Y31" s="62"/>
      <c r="Z31" s="62"/>
    </row>
    <row r="32" ht="45.0" customHeight="1">
      <c r="A32" s="118">
        <v>5.0</v>
      </c>
      <c r="B32" s="119" t="str">
        <f>'Usage and Savings'!C17</f>
        <v>4000 kWh</v>
      </c>
      <c r="C32" s="120">
        <f>'Usage and Savings'!D17</f>
        <v>0.2301233475</v>
      </c>
      <c r="D32" s="121">
        <f>'Usage and Savings'!E17</f>
        <v>1001.74239</v>
      </c>
      <c r="E32" s="20"/>
      <c r="F32" s="122">
        <f>'Usage and Savings'!F17</f>
        <v>2563.21989</v>
      </c>
      <c r="G32" s="122">
        <f>'Usage and Savings'!G17</f>
        <v>0.98</v>
      </c>
      <c r="H32" s="122">
        <f>'Usage and Savings'!H17</f>
        <v>2187.641444</v>
      </c>
      <c r="I32" s="123">
        <f>'Usage and Savings'!I17+'Usage and Savings'!L17</f>
        <v>526.676799</v>
      </c>
      <c r="J32" s="114"/>
      <c r="K32" s="124">
        <f>'Usage and Savings'!M17</f>
        <v>498.3150178</v>
      </c>
      <c r="L32" s="64"/>
      <c r="M32" s="125">
        <f>'Usage and Savings'!O17</f>
        <v>2325.723815</v>
      </c>
      <c r="N32" s="64"/>
      <c r="O32" s="62"/>
      <c r="P32" s="62"/>
      <c r="Q32" s="62"/>
      <c r="R32" s="62"/>
      <c r="S32" s="62"/>
      <c r="T32" s="62"/>
      <c r="U32" s="62"/>
      <c r="V32" s="62"/>
      <c r="W32" s="62"/>
      <c r="X32" s="62"/>
      <c r="Y32" s="62"/>
      <c r="Z32" s="62"/>
    </row>
    <row r="33" ht="45.0" customHeight="1">
      <c r="A33" s="118">
        <v>6.0</v>
      </c>
      <c r="B33" s="119" t="str">
        <f>'Usage and Savings'!C18</f>
        <v>4000 kWh</v>
      </c>
      <c r="C33" s="120">
        <f>'Usage and Savings'!D18</f>
        <v>0.2462319818</v>
      </c>
      <c r="D33" s="121">
        <f>'Usage and Savings'!E18</f>
        <v>1066.176927</v>
      </c>
      <c r="E33" s="20"/>
      <c r="F33" s="122">
        <f>'Usage and Savings'!F18</f>
        <v>2550.142238</v>
      </c>
      <c r="G33" s="122">
        <f>'Usage and Savings'!G18</f>
        <v>0.975</v>
      </c>
      <c r="H33" s="122">
        <f>'Usage and Savings'!H18</f>
        <v>2187.641444</v>
      </c>
      <c r="I33" s="123">
        <f>'Usage and Savings'!I18+'Usage and Savings'!L18</f>
        <v>561.7803658</v>
      </c>
      <c r="J33" s="114"/>
      <c r="K33" s="124">
        <f>'Usage and Savings'!M18</f>
        <v>527.509639</v>
      </c>
      <c r="L33" s="64"/>
      <c r="M33" s="125">
        <f>'Usage and Savings'!O18</f>
        <v>2887.50418</v>
      </c>
      <c r="N33" s="64"/>
      <c r="O33" s="62"/>
      <c r="P33" s="62"/>
      <c r="Q33" s="62"/>
      <c r="R33" s="62"/>
      <c r="S33" s="62"/>
      <c r="T33" s="62"/>
      <c r="U33" s="62"/>
      <c r="V33" s="62"/>
      <c r="W33" s="62"/>
      <c r="X33" s="62"/>
      <c r="Y33" s="62"/>
      <c r="Z33" s="62"/>
    </row>
    <row r="34" ht="45.0" customHeight="1">
      <c r="A34" s="118">
        <v>7.0</v>
      </c>
      <c r="B34" s="119" t="str">
        <f>'Usage and Savings'!C19</f>
        <v>4000 kWh</v>
      </c>
      <c r="C34" s="120">
        <f>'Usage and Savings'!D19</f>
        <v>0.2634682206</v>
      </c>
      <c r="D34" s="121">
        <f>'Usage and Savings'!E19</f>
        <v>1135.121882</v>
      </c>
      <c r="E34" s="20"/>
      <c r="F34" s="122">
        <f>'Usage and Savings'!F19</f>
        <v>2537.064585</v>
      </c>
      <c r="G34" s="122">
        <f>'Usage and Savings'!G19</f>
        <v>0.97</v>
      </c>
      <c r="H34" s="122">
        <f>'Usage and Savings'!H19</f>
        <v>2187.641444</v>
      </c>
      <c r="I34" s="123">
        <f>'Usage and Savings'!I19+'Usage and Savings'!L19</f>
        <v>599.3216212</v>
      </c>
      <c r="J34" s="114"/>
      <c r="K34" s="124">
        <f>'Usage and Savings'!M19</f>
        <v>558.7478837</v>
      </c>
      <c r="L34" s="64"/>
      <c r="M34" s="125">
        <f>'Usage and Savings'!O19</f>
        <v>3486.825802</v>
      </c>
      <c r="N34" s="64"/>
      <c r="O34" s="62"/>
      <c r="P34" s="62"/>
      <c r="Q34" s="62"/>
      <c r="R34" s="62"/>
      <c r="S34" s="62"/>
      <c r="T34" s="62"/>
      <c r="U34" s="62"/>
      <c r="V34" s="62"/>
      <c r="W34" s="62"/>
      <c r="X34" s="62"/>
      <c r="Y34" s="62"/>
      <c r="Z34" s="62"/>
    </row>
    <row r="35" ht="45.0" customHeight="1">
      <c r="A35" s="118">
        <v>8.0</v>
      </c>
      <c r="B35" s="119" t="str">
        <f>'Usage and Savings'!C20</f>
        <v>4000 kWh</v>
      </c>
      <c r="C35" s="120">
        <f>'Usage and Savings'!D20</f>
        <v>0.281910996</v>
      </c>
      <c r="D35" s="121">
        <f>'Usage and Savings'!E20</f>
        <v>1208.892984</v>
      </c>
      <c r="E35" s="20"/>
      <c r="F35" s="122">
        <f>'Usage and Savings'!F20</f>
        <v>2523.986933</v>
      </c>
      <c r="G35" s="122">
        <f>'Usage and Savings'!G20</f>
        <v>0.965</v>
      </c>
      <c r="H35" s="122">
        <f>'Usage and Savings'!H20</f>
        <v>2187.641444</v>
      </c>
      <c r="I35" s="123">
        <f>'Usage and Savings'!I20+'Usage and Savings'!L20</f>
        <v>639.4716174</v>
      </c>
      <c r="J35" s="114"/>
      <c r="K35" s="124">
        <f>'Usage and Savings'!M20</f>
        <v>592.1728056</v>
      </c>
      <c r="L35" s="64"/>
      <c r="M35" s="125">
        <f>'Usage and Savings'!O20</f>
        <v>4126.297419</v>
      </c>
      <c r="N35" s="64"/>
      <c r="O35" s="62"/>
      <c r="P35" s="62"/>
      <c r="Q35" s="62"/>
      <c r="R35" s="62"/>
      <c r="S35" s="62"/>
      <c r="T35" s="62"/>
      <c r="U35" s="62"/>
      <c r="V35" s="62"/>
      <c r="W35" s="62"/>
      <c r="X35" s="62"/>
      <c r="Y35" s="62"/>
      <c r="Z35" s="62"/>
    </row>
    <row r="36" ht="45.0" customHeight="1">
      <c r="A36" s="118">
        <v>9.0</v>
      </c>
      <c r="B36" s="119" t="str">
        <f>'Usage and Savings'!C21</f>
        <v>4000 kWh</v>
      </c>
      <c r="C36" s="120">
        <f>'Usage and Savings'!D21</f>
        <v>0.3016447657</v>
      </c>
      <c r="D36" s="121">
        <f>'Usage and Savings'!E21</f>
        <v>1287.828063</v>
      </c>
      <c r="E36" s="20"/>
      <c r="F36" s="122">
        <f>'Usage and Savings'!F21</f>
        <v>2510.90928</v>
      </c>
      <c r="G36" s="122">
        <f>'Usage and Savings'!G21</f>
        <v>0.96</v>
      </c>
      <c r="H36" s="122">
        <f>'Usage and Savings'!H21</f>
        <v>2187.641444</v>
      </c>
      <c r="I36" s="123">
        <f>'Usage and Savings'!I21+'Usage and Savings'!L21</f>
        <v>682.4134222</v>
      </c>
      <c r="J36" s="114"/>
      <c r="K36" s="124">
        <f>'Usage and Savings'!M21</f>
        <v>627.937472</v>
      </c>
      <c r="L36" s="64"/>
      <c r="M36" s="125">
        <f>'Usage and Savings'!O21</f>
        <v>4808.710841</v>
      </c>
      <c r="N36" s="64"/>
      <c r="O36" s="62"/>
      <c r="P36" s="62"/>
      <c r="Q36" s="62"/>
      <c r="R36" s="62"/>
      <c r="S36" s="62"/>
      <c r="T36" s="62"/>
      <c r="U36" s="62"/>
      <c r="V36" s="62"/>
      <c r="W36" s="62"/>
      <c r="X36" s="62"/>
      <c r="Y36" s="62"/>
      <c r="Z36" s="62"/>
    </row>
    <row r="37" ht="45.0" customHeight="1">
      <c r="A37" s="126">
        <v>10.0</v>
      </c>
      <c r="B37" s="127" t="str">
        <f>'Usage and Savings'!C22</f>
        <v>4000 kWh</v>
      </c>
      <c r="C37" s="128">
        <f>'Usage and Savings'!D22</f>
        <v>0.3227598993</v>
      </c>
      <c r="D37" s="129">
        <f>'Usage and Savings'!E22</f>
        <v>1372.288597</v>
      </c>
      <c r="E37" s="9"/>
      <c r="F37" s="130">
        <f>'Usage and Savings'!F22</f>
        <v>2497.831628</v>
      </c>
      <c r="G37" s="130">
        <f>'Usage and Savings'!G22</f>
        <v>0.955</v>
      </c>
      <c r="H37" s="130">
        <f>'Usage and Savings'!H22</f>
        <v>2187.641444</v>
      </c>
      <c r="I37" s="131">
        <f>'Usage and Savings'!I22+'Usage and Savings'!L22</f>
        <v>728.3429631</v>
      </c>
      <c r="J37" s="132"/>
      <c r="K37" s="133">
        <f>'Usage and Savings'!M22</f>
        <v>666.205665</v>
      </c>
      <c r="L37" s="134"/>
      <c r="M37" s="135">
        <f>'Usage and Savings'!O22</f>
        <v>5537.053804</v>
      </c>
      <c r="N37" s="134"/>
      <c r="O37" s="62"/>
      <c r="P37" s="62"/>
      <c r="Q37" s="62"/>
      <c r="R37" s="62"/>
      <c r="S37" s="62"/>
      <c r="T37" s="62"/>
      <c r="U37" s="62"/>
      <c r="V37" s="62"/>
      <c r="W37" s="62"/>
      <c r="X37" s="62"/>
      <c r="Y37" s="62"/>
      <c r="Z37" s="62"/>
    </row>
    <row r="38" ht="55.5" customHeight="1">
      <c r="A38" s="136" t="s">
        <v>520</v>
      </c>
      <c r="B38" s="137"/>
      <c r="C38" s="138"/>
      <c r="D38" s="139">
        <f>SUM(D28:E37)</f>
        <v>10514.95242</v>
      </c>
      <c r="E38" s="137"/>
      <c r="F38" s="140" t="s">
        <v>521</v>
      </c>
      <c r="G38" s="137"/>
      <c r="H38" s="137"/>
      <c r="I38" s="141">
        <f>SUM(I28:I37)</f>
        <v>5537.053804</v>
      </c>
      <c r="J38" s="142"/>
      <c r="K38" s="143"/>
      <c r="L38" s="144"/>
      <c r="M38" s="145"/>
      <c r="N38" s="146"/>
      <c r="O38" s="62"/>
      <c r="P38" s="62"/>
      <c r="Q38" s="62"/>
      <c r="R38" s="62"/>
      <c r="S38" s="62"/>
      <c r="T38" s="62"/>
      <c r="U38" s="62"/>
      <c r="V38" s="62"/>
      <c r="W38" s="62"/>
      <c r="X38" s="62"/>
      <c r="Y38" s="62"/>
      <c r="Z38" s="62"/>
    </row>
    <row r="39" ht="45.0" customHeight="1">
      <c r="A39" s="147">
        <v>11.0</v>
      </c>
      <c r="B39" s="148" t="str">
        <f>'Usage and Savings'!C23</f>
        <v>4000 kWh</v>
      </c>
      <c r="C39" s="149">
        <f>'Usage and Savings'!D23</f>
        <v>0.3453530923</v>
      </c>
      <c r="D39" s="150">
        <f>'Usage and Savings'!E23</f>
        <v>1462.661369</v>
      </c>
      <c r="E39" s="14"/>
      <c r="F39" s="151">
        <f>'Usage and Savings'!F23</f>
        <v>2484.753975</v>
      </c>
      <c r="G39" s="151">
        <f>'Usage and Savings'!G23</f>
        <v>0.95</v>
      </c>
      <c r="H39" s="151">
        <f>'Usage and Savings'!H23</f>
        <v>2187.641444</v>
      </c>
      <c r="I39" s="152">
        <f>'Usage and Savings'!I23+'Usage and Savings'!L23</f>
        <v>777.4699294</v>
      </c>
      <c r="J39" s="153"/>
      <c r="K39" s="154">
        <f>'Usage and Savings'!M23</f>
        <v>707.1526316</v>
      </c>
      <c r="L39" s="116"/>
      <c r="M39" s="155">
        <f>'Usage and Savings'!O23</f>
        <v>6314.523734</v>
      </c>
      <c r="N39" s="116"/>
      <c r="O39" s="62"/>
      <c r="P39" s="62"/>
      <c r="Q39" s="62"/>
      <c r="R39" s="62"/>
      <c r="S39" s="62"/>
      <c r="T39" s="62"/>
      <c r="U39" s="62"/>
      <c r="V39" s="62"/>
      <c r="W39" s="62"/>
      <c r="X39" s="62"/>
      <c r="Y39" s="62"/>
      <c r="Z39" s="62"/>
    </row>
    <row r="40" ht="45.0" customHeight="1">
      <c r="A40" s="118">
        <v>12.0</v>
      </c>
      <c r="B40" s="119" t="str">
        <f>'Usage and Savings'!C24</f>
        <v>4000 kWh</v>
      </c>
      <c r="C40" s="120">
        <f>'Usage and Savings'!D24</f>
        <v>0.3695278087</v>
      </c>
      <c r="D40" s="121">
        <f>'Usage and Savings'!E24</f>
        <v>1559.360235</v>
      </c>
      <c r="E40" s="20"/>
      <c r="F40" s="122">
        <f>'Usage and Savings'!F24</f>
        <v>2471.676323</v>
      </c>
      <c r="G40" s="122">
        <f>'Usage and Savings'!G24</f>
        <v>0.945</v>
      </c>
      <c r="H40" s="122">
        <f>'Usage and Savings'!H24</f>
        <v>2187.641444</v>
      </c>
      <c r="I40" s="123">
        <f>'Usage and Savings'!I24+'Usage and Savings'!L24</f>
        <v>830.0187376</v>
      </c>
      <c r="J40" s="114"/>
      <c r="K40" s="124">
        <f>'Usage and Savings'!M24</f>
        <v>750.9658858</v>
      </c>
      <c r="L40" s="64"/>
      <c r="M40" s="125">
        <f>'Usage and Savings'!O24</f>
        <v>7144.542471</v>
      </c>
      <c r="N40" s="64"/>
      <c r="O40" s="62"/>
      <c r="P40" s="62"/>
      <c r="Q40" s="62"/>
      <c r="R40" s="62"/>
      <c r="S40" s="62"/>
      <c r="T40" s="62"/>
      <c r="U40" s="62"/>
      <c r="V40" s="62"/>
      <c r="W40" s="62"/>
      <c r="X40" s="62"/>
      <c r="Y40" s="62"/>
      <c r="Z40" s="62"/>
    </row>
    <row r="41" ht="45.0" customHeight="1">
      <c r="A41" s="118">
        <v>13.0</v>
      </c>
      <c r="B41" s="119" t="str">
        <f>'Usage and Savings'!C25</f>
        <v>4000 kWh</v>
      </c>
      <c r="C41" s="120">
        <f>'Usage and Savings'!D25</f>
        <v>0.3953947554</v>
      </c>
      <c r="D41" s="121">
        <f>'Usage and Savings'!E25</f>
        <v>1662.828021</v>
      </c>
      <c r="E41" s="20"/>
      <c r="F41" s="122">
        <f>'Usage and Savings'!F25</f>
        <v>2458.59867</v>
      </c>
      <c r="G41" s="122">
        <f>'Usage and Savings'!G25</f>
        <v>0.94</v>
      </c>
      <c r="H41" s="122">
        <f>'Usage and Savings'!H25</f>
        <v>2187.641444</v>
      </c>
      <c r="I41" s="123">
        <f>'Usage and Savings'!I25+'Usage and Savings'!L25</f>
        <v>886.2295654</v>
      </c>
      <c r="J41" s="114"/>
      <c r="K41" s="124">
        <f>'Usage and Savings'!M25</f>
        <v>797.8460678</v>
      </c>
      <c r="L41" s="64"/>
      <c r="M41" s="125">
        <f>'Usage and Savings'!O25</f>
        <v>8030.772037</v>
      </c>
      <c r="N41" s="64"/>
      <c r="O41" s="62"/>
      <c r="P41" s="62"/>
      <c r="Q41" s="62"/>
      <c r="R41" s="62"/>
      <c r="S41" s="62"/>
      <c r="T41" s="62"/>
      <c r="U41" s="62"/>
      <c r="V41" s="62"/>
      <c r="W41" s="62"/>
      <c r="X41" s="62"/>
      <c r="Y41" s="62"/>
      <c r="Z41" s="62"/>
    </row>
    <row r="42" ht="45.0" customHeight="1">
      <c r="A42" s="118">
        <v>14.0</v>
      </c>
      <c r="B42" s="119" t="str">
        <f>'Usage and Savings'!C26</f>
        <v>4000 kWh</v>
      </c>
      <c r="C42" s="120">
        <f>'Usage and Savings'!D26</f>
        <v>0.4230723882</v>
      </c>
      <c r="D42" s="121">
        <f>'Usage and Savings'!E26</f>
        <v>1773.538553</v>
      </c>
      <c r="E42" s="20"/>
      <c r="F42" s="122">
        <f>'Usage and Savings'!F26</f>
        <v>2445.521018</v>
      </c>
      <c r="G42" s="122">
        <f>'Usage and Savings'!G26</f>
        <v>0.935</v>
      </c>
      <c r="H42" s="122">
        <f>'Usage and Savings'!H26</f>
        <v>2187.641444</v>
      </c>
      <c r="I42" s="123">
        <f>'Usage and Savings'!I26+'Usage and Savings'!L26</f>
        <v>946.359457</v>
      </c>
      <c r="J42" s="114"/>
      <c r="K42" s="124">
        <f>'Usage and Savings'!M26</f>
        <v>848.0078626</v>
      </c>
      <c r="L42" s="64"/>
      <c r="M42" s="125">
        <f>'Usage and Savings'!O26</f>
        <v>8977.131494</v>
      </c>
      <c r="N42" s="64"/>
      <c r="O42" s="62"/>
      <c r="P42" s="62"/>
      <c r="Q42" s="62"/>
      <c r="R42" s="62"/>
      <c r="S42" s="62"/>
      <c r="T42" s="62"/>
      <c r="U42" s="62"/>
      <c r="V42" s="62"/>
      <c r="W42" s="62"/>
      <c r="X42" s="62"/>
      <c r="Y42" s="62"/>
      <c r="Z42" s="62"/>
    </row>
    <row r="43" ht="45.0" customHeight="1">
      <c r="A43" s="118">
        <v>15.0</v>
      </c>
      <c r="B43" s="119" t="str">
        <f>'Usage and Savings'!C27</f>
        <v>4000 kWh</v>
      </c>
      <c r="C43" s="120">
        <f>'Usage and Savings'!D27</f>
        <v>0.4526874554</v>
      </c>
      <c r="D43" s="121">
        <f>'Usage and Savings'!E27</f>
        <v>1891.998822</v>
      </c>
      <c r="E43" s="20"/>
      <c r="F43" s="122">
        <f>'Usage and Savings'!F27</f>
        <v>2432.443365</v>
      </c>
      <c r="G43" s="122">
        <f>'Usage and Savings'!G27</f>
        <v>0.93</v>
      </c>
      <c r="H43" s="122">
        <f>'Usage and Savings'!H27</f>
        <v>2187.641444</v>
      </c>
      <c r="I43" s="123">
        <f>'Usage and Savings'!I27+'Usage and Savings'!L27</f>
        <v>1010.683507</v>
      </c>
      <c r="J43" s="114"/>
      <c r="K43" s="124">
        <f>'Usage and Savings'!M27</f>
        <v>901.6809829</v>
      </c>
      <c r="L43" s="64"/>
      <c r="M43" s="125">
        <f>'Usage and Savings'!O27</f>
        <v>9987.815</v>
      </c>
      <c r="N43" s="64"/>
      <c r="O43" s="62"/>
      <c r="P43" s="62"/>
      <c r="Q43" s="62"/>
      <c r="R43" s="62"/>
      <c r="S43" s="62"/>
      <c r="T43" s="62"/>
      <c r="U43" s="62"/>
      <c r="V43" s="62"/>
      <c r="W43" s="62"/>
      <c r="X43" s="62"/>
      <c r="Y43" s="62"/>
      <c r="Z43" s="62"/>
    </row>
    <row r="44" ht="45.0" customHeight="1">
      <c r="A44" s="118">
        <v>16.0</v>
      </c>
      <c r="B44" s="119" t="str">
        <f>'Usage and Savings'!C28</f>
        <v>4000 kWh</v>
      </c>
      <c r="C44" s="120">
        <f>'Usage and Savings'!D28</f>
        <v>0.4843755773</v>
      </c>
      <c r="D44" s="121">
        <f>'Usage and Savings'!E28</f>
        <v>2018.751309</v>
      </c>
      <c r="E44" s="20"/>
      <c r="F44" s="122">
        <f>'Usage and Savings'!F28</f>
        <v>2419.365713</v>
      </c>
      <c r="G44" s="122">
        <f>'Usage and Savings'!G28</f>
        <v>0.925</v>
      </c>
      <c r="H44" s="122">
        <f>'Usage and Savings'!H28</f>
        <v>2187.641444</v>
      </c>
      <c r="I44" s="123">
        <f>'Usage and Savings'!I28+'Usage and Savings'!L28</f>
        <v>1079.496125</v>
      </c>
      <c r="J44" s="114"/>
      <c r="K44" s="124">
        <f>'Usage and Savings'!M28</f>
        <v>959.1112217</v>
      </c>
      <c r="L44" s="64"/>
      <c r="M44" s="125">
        <f>'Usage and Savings'!O28</f>
        <v>11067.31112</v>
      </c>
      <c r="N44" s="64"/>
      <c r="O44" s="62"/>
      <c r="P44" s="62"/>
      <c r="Q44" s="62"/>
      <c r="R44" s="62"/>
      <c r="S44" s="62"/>
      <c r="T44" s="62"/>
      <c r="U44" s="62"/>
      <c r="V44" s="62"/>
      <c r="W44" s="62"/>
      <c r="X44" s="62"/>
      <c r="Y44" s="62"/>
      <c r="Z44" s="62"/>
    </row>
    <row r="45" ht="45.0" customHeight="1">
      <c r="A45" s="118">
        <v>17.0</v>
      </c>
      <c r="B45" s="119" t="str">
        <f>'Usage and Savings'!C29</f>
        <v>4000 kWh</v>
      </c>
      <c r="C45" s="120">
        <f>'Usage and Savings'!D29</f>
        <v>0.5182818677</v>
      </c>
      <c r="D45" s="121">
        <f>'Usage and Savings'!E29</f>
        <v>2154.376471</v>
      </c>
      <c r="E45" s="20"/>
      <c r="F45" s="122">
        <f>'Usage and Savings'!F29</f>
        <v>2406.28806</v>
      </c>
      <c r="G45" s="122">
        <f>'Usage and Savings'!G29</f>
        <v>0.92</v>
      </c>
      <c r="H45" s="122">
        <f>'Usage and Savings'!H29</f>
        <v>2187.641444</v>
      </c>
      <c r="I45" s="123">
        <f>'Usage and Savings'!I29+'Usage and Savings'!L29</f>
        <v>1153.112393</v>
      </c>
      <c r="J45" s="114"/>
      <c r="K45" s="124">
        <f>'Usage and Savings'!M29</f>
        <v>1020.561577</v>
      </c>
      <c r="L45" s="64"/>
      <c r="M45" s="125">
        <f>'Usage and Savings'!O29</f>
        <v>12220.42352</v>
      </c>
      <c r="N45" s="64"/>
      <c r="O45" s="62"/>
      <c r="P45" s="62"/>
      <c r="Q45" s="62"/>
      <c r="R45" s="62"/>
      <c r="S45" s="62"/>
      <c r="T45" s="62"/>
      <c r="U45" s="62"/>
      <c r="V45" s="62"/>
      <c r="W45" s="62"/>
      <c r="X45" s="62"/>
      <c r="Y45" s="62"/>
      <c r="Z45" s="62"/>
    </row>
    <row r="46" ht="45.0" customHeight="1">
      <c r="A46" s="118">
        <v>18.0</v>
      </c>
      <c r="B46" s="119" t="str">
        <f>'Usage and Savings'!C30</f>
        <v>4000 kWh</v>
      </c>
      <c r="C46" s="120">
        <f>'Usage and Savings'!D30</f>
        <v>0.5545615984</v>
      </c>
      <c r="D46" s="121">
        <f>'Usage and Savings'!E30</f>
        <v>2299.495394</v>
      </c>
      <c r="E46" s="20"/>
      <c r="F46" s="122">
        <f>'Usage and Savings'!F30</f>
        <v>2393.210408</v>
      </c>
      <c r="G46" s="122">
        <f>'Usage and Savings'!G30</f>
        <v>0.915</v>
      </c>
      <c r="H46" s="122">
        <f>'Usage and Savings'!H30</f>
        <v>2187.641444</v>
      </c>
      <c r="I46" s="123">
        <f>'Usage and Savings'!I30+'Usage and Savings'!L30</f>
        <v>1231.869516</v>
      </c>
      <c r="J46" s="114"/>
      <c r="K46" s="124">
        <f>'Usage and Savings'!M30</f>
        <v>1086.313458</v>
      </c>
      <c r="L46" s="64"/>
      <c r="M46" s="125">
        <f>'Usage and Savings'!O30</f>
        <v>13452.29303</v>
      </c>
      <c r="N46" s="64"/>
      <c r="O46" s="62"/>
      <c r="P46" s="62"/>
      <c r="Q46" s="62"/>
      <c r="R46" s="62"/>
      <c r="S46" s="62"/>
      <c r="T46" s="62"/>
      <c r="U46" s="62"/>
      <c r="V46" s="62"/>
      <c r="W46" s="62"/>
      <c r="X46" s="62"/>
      <c r="Y46" s="62"/>
      <c r="Z46" s="62"/>
    </row>
    <row r="47" ht="45.0" customHeight="1">
      <c r="A47" s="118">
        <v>19.0</v>
      </c>
      <c r="B47" s="119" t="str">
        <f>'Usage and Savings'!C31</f>
        <v>4000 kWh</v>
      </c>
      <c r="C47" s="120">
        <f>'Usage and Savings'!D31</f>
        <v>0.5933809103</v>
      </c>
      <c r="D47" s="121">
        <f>'Usage and Savings'!E31</f>
        <v>2454.772641</v>
      </c>
      <c r="E47" s="20"/>
      <c r="F47" s="122">
        <f>'Usage and Savings'!F31</f>
        <v>2380.132755</v>
      </c>
      <c r="G47" s="122">
        <f>'Usage and Savings'!G31</f>
        <v>0.91</v>
      </c>
      <c r="H47" s="122">
        <f>'Usage and Savings'!H31</f>
        <v>2187.641444</v>
      </c>
      <c r="I47" s="123">
        <f>'Usage and Savings'!I31+'Usage and Savings'!L31</f>
        <v>1316.128368</v>
      </c>
      <c r="J47" s="114"/>
      <c r="K47" s="124">
        <f>'Usage and Savings'!M31</f>
        <v>1156.66797</v>
      </c>
      <c r="L47" s="64"/>
      <c r="M47" s="125">
        <f>'Usage and Savings'!O31</f>
        <v>14768.4214</v>
      </c>
      <c r="N47" s="64"/>
      <c r="O47" s="62"/>
      <c r="P47" s="62"/>
      <c r="Q47" s="62"/>
      <c r="R47" s="62"/>
      <c r="S47" s="62"/>
      <c r="T47" s="62"/>
      <c r="U47" s="62"/>
      <c r="V47" s="62"/>
      <c r="W47" s="62"/>
      <c r="X47" s="62"/>
      <c r="Y47" s="62"/>
      <c r="Z47" s="62"/>
    </row>
    <row r="48" ht="45.0" customHeight="1">
      <c r="A48" s="156">
        <v>20.0</v>
      </c>
      <c r="B48" s="157" t="str">
        <f>'Usage and Savings'!C32</f>
        <v>4000 kWh</v>
      </c>
      <c r="C48" s="158">
        <f>'Usage and Savings'!D32</f>
        <v>0.6349175741</v>
      </c>
      <c r="D48" s="159">
        <f>'Usage and Savings'!E32</f>
        <v>2620.919296</v>
      </c>
      <c r="E48" s="101"/>
      <c r="F48" s="130">
        <f>'Usage and Savings'!F32</f>
        <v>2367.055103</v>
      </c>
      <c r="G48" s="130">
        <f>'Usage and Savings'!G32</f>
        <v>0.905</v>
      </c>
      <c r="H48" s="130">
        <f>'Usage and Savings'!H32</f>
        <v>2187.641444</v>
      </c>
      <c r="I48" s="131">
        <f>'Usage and Savings'!I32+'Usage and Savings'!L32</f>
        <v>1406.27516</v>
      </c>
      <c r="J48" s="132"/>
      <c r="K48" s="133">
        <f>'Usage and Savings'!M32</f>
        <v>1231.947298</v>
      </c>
      <c r="L48" s="134"/>
      <c r="M48" s="160">
        <f>'Usage and Savings'!O32</f>
        <v>16174.69656</v>
      </c>
      <c r="N48" s="134"/>
      <c r="O48" s="62"/>
      <c r="P48" s="62"/>
      <c r="Q48" s="62"/>
      <c r="R48" s="62"/>
      <c r="S48" s="62"/>
      <c r="T48" s="62"/>
      <c r="U48" s="62"/>
      <c r="V48" s="62"/>
      <c r="W48" s="62"/>
      <c r="X48" s="62"/>
      <c r="Y48" s="62"/>
      <c r="Z48" s="62"/>
    </row>
    <row r="49" ht="52.5" customHeight="1">
      <c r="A49" s="161" t="s">
        <v>522</v>
      </c>
      <c r="B49" s="137"/>
      <c r="C49" s="138"/>
      <c r="D49" s="139">
        <f>SUM(D39:E48,D28:E37)</f>
        <v>30413.65453</v>
      </c>
      <c r="E49" s="137"/>
      <c r="F49" s="162" t="s">
        <v>523</v>
      </c>
      <c r="G49" s="137"/>
      <c r="H49" s="137"/>
      <c r="I49" s="163">
        <f>SUM(I38:I48)</f>
        <v>16174.69656</v>
      </c>
      <c r="J49" s="142"/>
      <c r="K49" s="164"/>
      <c r="L49" s="165"/>
      <c r="M49" s="166">
        <f>M48</f>
        <v>16174.69656</v>
      </c>
      <c r="N49" s="167"/>
      <c r="O49" s="62"/>
      <c r="P49" s="62"/>
      <c r="Q49" s="62"/>
      <c r="R49" s="62"/>
      <c r="S49" s="62"/>
      <c r="T49" s="62"/>
      <c r="U49" s="62"/>
      <c r="V49" s="62"/>
      <c r="W49" s="62"/>
      <c r="X49" s="62"/>
      <c r="Y49" s="62"/>
      <c r="Z49" s="62"/>
    </row>
    <row r="50" ht="81.0" customHeight="1">
      <c r="A50" s="168" t="s">
        <v>524</v>
      </c>
      <c r="B50" s="169"/>
      <c r="C50" s="169"/>
      <c r="D50" s="169"/>
      <c r="E50" s="169"/>
      <c r="F50" s="169"/>
      <c r="G50" s="169"/>
      <c r="H50" s="169"/>
      <c r="I50" s="169"/>
      <c r="J50" s="169"/>
      <c r="K50" s="169"/>
      <c r="L50" s="169"/>
      <c r="M50" s="169"/>
      <c r="N50" s="116"/>
      <c r="O50" s="62"/>
      <c r="P50" s="62"/>
      <c r="Q50" s="62"/>
      <c r="R50" s="62"/>
      <c r="S50" s="62"/>
      <c r="T50" s="62"/>
      <c r="U50" s="62"/>
      <c r="V50" s="62"/>
      <c r="W50" s="62"/>
      <c r="X50" s="62"/>
      <c r="Y50" s="62"/>
      <c r="Z50" s="62"/>
    </row>
    <row r="51" ht="38.25" customHeight="1">
      <c r="A51" s="68" t="s">
        <v>525</v>
      </c>
      <c r="B51" s="29"/>
      <c r="C51" s="29"/>
      <c r="D51" s="29"/>
      <c r="E51" s="29"/>
      <c r="F51" s="29"/>
      <c r="G51" s="29"/>
      <c r="H51" s="29"/>
      <c r="I51" s="29"/>
      <c r="J51" s="29"/>
      <c r="K51" s="29"/>
      <c r="L51" s="29"/>
      <c r="M51" s="29"/>
      <c r="N51" s="64"/>
      <c r="O51" s="62"/>
      <c r="P51" s="62"/>
      <c r="Q51" s="62"/>
      <c r="R51" s="62"/>
      <c r="S51" s="62"/>
      <c r="T51" s="62"/>
      <c r="U51" s="62"/>
      <c r="V51" s="62"/>
      <c r="W51" s="62"/>
      <c r="X51" s="62"/>
      <c r="Y51" s="62"/>
      <c r="Z51" s="62"/>
    </row>
    <row r="52" ht="48.0" customHeight="1">
      <c r="A52" s="170" t="s">
        <v>526</v>
      </c>
      <c r="B52" s="29"/>
      <c r="C52" s="29"/>
      <c r="D52" s="29"/>
      <c r="E52" s="29"/>
      <c r="F52" s="29"/>
      <c r="G52" s="29"/>
      <c r="H52" s="29"/>
      <c r="I52" s="29"/>
      <c r="J52" s="29"/>
      <c r="K52" s="29"/>
      <c r="L52" s="29"/>
      <c r="M52" s="29"/>
      <c r="N52" s="64"/>
      <c r="O52" s="62"/>
      <c r="P52" s="62"/>
      <c r="Q52" s="62"/>
      <c r="R52" s="62"/>
      <c r="S52" s="62"/>
      <c r="T52" s="62"/>
      <c r="U52" s="62"/>
      <c r="V52" s="62"/>
      <c r="W52" s="62"/>
      <c r="X52" s="62"/>
      <c r="Y52" s="62"/>
      <c r="Z52" s="62"/>
    </row>
    <row r="53" ht="25.5" customHeight="1">
      <c r="A53" s="171" t="s">
        <v>527</v>
      </c>
      <c r="B53" s="20"/>
      <c r="C53" s="172" t="str">
        <f>Input!D3</f>
        <v>44293</v>
      </c>
      <c r="D53" s="29"/>
      <c r="E53" s="29"/>
      <c r="F53" s="29"/>
      <c r="G53" s="29"/>
      <c r="H53" s="29"/>
      <c r="I53" s="29"/>
      <c r="J53" s="29"/>
      <c r="K53" s="29"/>
      <c r="L53" s="29"/>
      <c r="M53" s="29"/>
      <c r="N53" s="64"/>
      <c r="O53" s="62"/>
      <c r="P53" s="62"/>
      <c r="Q53" s="62"/>
      <c r="R53" s="62"/>
      <c r="S53" s="62"/>
      <c r="T53" s="62"/>
      <c r="U53" s="62"/>
      <c r="V53" s="62"/>
      <c r="W53" s="62"/>
      <c r="X53" s="62"/>
      <c r="Y53" s="62"/>
      <c r="Z53" s="62"/>
    </row>
    <row r="54" ht="31.5" customHeight="1">
      <c r="A54" s="173" t="s">
        <v>528</v>
      </c>
      <c r="B54" s="20"/>
      <c r="C54" s="174" t="s">
        <v>0</v>
      </c>
      <c r="D54" s="29"/>
      <c r="E54" s="29"/>
      <c r="F54" s="29"/>
      <c r="G54" s="29"/>
      <c r="H54" s="29"/>
      <c r="I54" s="29"/>
      <c r="J54" s="29"/>
      <c r="K54" s="29"/>
      <c r="L54" s="29"/>
      <c r="M54" s="29"/>
      <c r="N54" s="64"/>
      <c r="O54" s="175"/>
      <c r="P54" s="175"/>
      <c r="Q54" s="175"/>
      <c r="R54" s="175"/>
      <c r="S54" s="175"/>
      <c r="T54" s="175"/>
      <c r="U54" s="175"/>
      <c r="V54" s="175"/>
      <c r="W54" s="175"/>
      <c r="X54" s="175"/>
      <c r="Y54" s="175"/>
      <c r="Z54" s="175"/>
    </row>
    <row r="55" ht="31.5" customHeight="1">
      <c r="A55" s="171">
        <v>1.0</v>
      </c>
      <c r="B55" s="20"/>
      <c r="C55" s="172" t="str">
        <f>"Supply,Installation, Commissioning and Handover of Solar Photovoltaic System ( "&amp;H7&amp;" kWdc )"</f>
        <v>Supply,Installation, Commissioning and Handover of Solar Photovoltaic System ( 2.97 kWdc )</v>
      </c>
      <c r="D55" s="29"/>
      <c r="E55" s="29"/>
      <c r="F55" s="29"/>
      <c r="G55" s="29"/>
      <c r="H55" s="29"/>
      <c r="I55" s="29"/>
      <c r="J55" s="29"/>
      <c r="K55" s="29"/>
      <c r="L55" s="29"/>
      <c r="M55" s="29"/>
      <c r="N55" s="64"/>
      <c r="O55" s="62"/>
      <c r="P55" s="62"/>
      <c r="Q55" s="62"/>
      <c r="R55" s="62"/>
      <c r="S55" s="62"/>
      <c r="T55" s="62"/>
      <c r="U55" s="62"/>
      <c r="V55" s="62"/>
      <c r="W55" s="62"/>
      <c r="X55" s="62"/>
      <c r="Y55" s="62"/>
      <c r="Z55" s="62"/>
    </row>
    <row r="56" ht="31.5" customHeight="1">
      <c r="A56" s="171">
        <v>2.0</v>
      </c>
      <c r="B56" s="20"/>
      <c r="C56" s="172" t="str">
        <f>"Supply, Installation, Commissioning and Handover of Battery Storage System ( "&amp;Input!D22&amp;" kWdc )"</f>
        <v>Supply, Installation, Commissioning and Handover of Battery Storage System ( 5 kWdc )</v>
      </c>
      <c r="D56" s="29"/>
      <c r="E56" s="29"/>
      <c r="F56" s="29"/>
      <c r="G56" s="29"/>
      <c r="H56" s="29"/>
      <c r="I56" s="29"/>
      <c r="J56" s="29"/>
      <c r="K56" s="29"/>
      <c r="L56" s="29"/>
      <c r="M56" s="29"/>
      <c r="N56" s="64"/>
      <c r="O56" s="62"/>
      <c r="P56" s="62"/>
      <c r="Q56" s="62"/>
      <c r="R56" s="62"/>
      <c r="S56" s="62"/>
      <c r="T56" s="62"/>
      <c r="U56" s="62"/>
      <c r="V56" s="62"/>
      <c r="W56" s="62"/>
      <c r="X56" s="62"/>
      <c r="Y56" s="62"/>
      <c r="Z56" s="62"/>
    </row>
    <row r="57" ht="31.5" customHeight="1">
      <c r="A57" s="173" t="s">
        <v>528</v>
      </c>
      <c r="B57" s="20"/>
      <c r="C57" s="174" t="s">
        <v>529</v>
      </c>
      <c r="D57" s="29"/>
      <c r="E57" s="29"/>
      <c r="F57" s="29"/>
      <c r="G57" s="29"/>
      <c r="H57" s="29"/>
      <c r="I57" s="29"/>
      <c r="J57" s="29"/>
      <c r="K57" s="29"/>
      <c r="L57" s="29"/>
      <c r="M57" s="29"/>
      <c r="N57" s="64"/>
      <c r="O57" s="62"/>
      <c r="P57" s="62"/>
      <c r="Q57" s="62"/>
      <c r="R57" s="62"/>
      <c r="S57" s="62"/>
      <c r="T57" s="62"/>
      <c r="U57" s="62"/>
      <c r="V57" s="62"/>
      <c r="W57" s="62"/>
      <c r="X57" s="62"/>
      <c r="Y57" s="62"/>
      <c r="Z57" s="62"/>
    </row>
    <row r="58" ht="31.5" customHeight="1">
      <c r="A58" s="171">
        <v>3.0</v>
      </c>
      <c r="B58" s="20"/>
      <c r="C58" s="172" t="str">
        <f>Input!D36</f>
        <v>Solar Edge</v>
      </c>
      <c r="D58" s="29"/>
      <c r="E58" s="29"/>
      <c r="F58" s="29"/>
      <c r="G58" s="29"/>
      <c r="H58" s="29"/>
      <c r="I58" s="29"/>
      <c r="J58" s="29"/>
      <c r="K58" s="29"/>
      <c r="L58" s="29"/>
      <c r="M58" s="29"/>
      <c r="N58" s="64"/>
      <c r="O58" s="62"/>
      <c r="P58" s="62"/>
      <c r="Q58" s="62"/>
      <c r="R58" s="62"/>
      <c r="S58" s="62"/>
      <c r="T58" s="62"/>
      <c r="U58" s="62"/>
      <c r="V58" s="62"/>
      <c r="W58" s="62"/>
      <c r="X58" s="62"/>
      <c r="Y58" s="62"/>
      <c r="Z58" s="62"/>
    </row>
    <row r="59" ht="31.5" customHeight="1">
      <c r="A59" s="171">
        <v>4.0</v>
      </c>
      <c r="B59" s="20"/>
      <c r="C59" s="172" t="str">
        <f>Input!D37</f>
        <v>None</v>
      </c>
      <c r="D59" s="29"/>
      <c r="E59" s="29"/>
      <c r="F59" s="29"/>
      <c r="G59" s="29"/>
      <c r="H59" s="29"/>
      <c r="I59" s="29"/>
      <c r="J59" s="29"/>
      <c r="K59" s="29"/>
      <c r="L59" s="29"/>
      <c r="M59" s="29"/>
      <c r="N59" s="64"/>
      <c r="O59" s="62"/>
      <c r="P59" s="62"/>
      <c r="Q59" s="62"/>
      <c r="R59" s="62"/>
      <c r="S59" s="62"/>
      <c r="T59" s="62"/>
      <c r="U59" s="62"/>
      <c r="V59" s="62"/>
      <c r="W59" s="62"/>
      <c r="X59" s="62"/>
      <c r="Y59" s="62"/>
      <c r="Z59" s="62"/>
    </row>
    <row r="60" ht="31.5" customHeight="1">
      <c r="A60" s="171">
        <v>5.0</v>
      </c>
      <c r="B60" s="20"/>
      <c r="C60" s="172" t="str">
        <f>Input!D38</f>
        <v>None</v>
      </c>
      <c r="D60" s="29"/>
      <c r="E60" s="29"/>
      <c r="F60" s="29"/>
      <c r="G60" s="29"/>
      <c r="H60" s="29"/>
      <c r="I60" s="29"/>
      <c r="J60" s="29"/>
      <c r="K60" s="29"/>
      <c r="L60" s="29"/>
      <c r="M60" s="29"/>
      <c r="N60" s="64"/>
      <c r="O60" s="62"/>
      <c r="P60" s="62"/>
      <c r="Q60" s="62"/>
      <c r="R60" s="62"/>
      <c r="S60" s="62"/>
      <c r="T60" s="62"/>
      <c r="U60" s="62"/>
      <c r="V60" s="62"/>
      <c r="W60" s="62"/>
      <c r="X60" s="62"/>
      <c r="Y60" s="62"/>
      <c r="Z60" s="62"/>
    </row>
    <row r="61" ht="31.5" customHeight="1">
      <c r="A61" s="171">
        <v>6.0</v>
      </c>
      <c r="B61" s="20"/>
      <c r="C61" s="172" t="str">
        <f>Input!D39</f>
        <v>None</v>
      </c>
      <c r="D61" s="29"/>
      <c r="E61" s="29"/>
      <c r="F61" s="29"/>
      <c r="G61" s="29"/>
      <c r="H61" s="29"/>
      <c r="I61" s="29"/>
      <c r="J61" s="29"/>
      <c r="K61" s="29"/>
      <c r="L61" s="29"/>
      <c r="M61" s="29"/>
      <c r="N61" s="64"/>
      <c r="O61" s="62"/>
      <c r="P61" s="62"/>
      <c r="Q61" s="62"/>
      <c r="R61" s="62"/>
      <c r="S61" s="62"/>
      <c r="T61" s="62"/>
      <c r="U61" s="62"/>
      <c r="V61" s="62"/>
      <c r="W61" s="62"/>
      <c r="X61" s="62"/>
      <c r="Y61" s="62"/>
      <c r="Z61" s="62"/>
    </row>
    <row r="62" ht="31.5" customHeight="1">
      <c r="A62" s="176" t="s">
        <v>38</v>
      </c>
      <c r="B62" s="177">
        <v>0.05</v>
      </c>
      <c r="C62" s="69">
        <f>Costing!K37</f>
        <v>298.6229225</v>
      </c>
      <c r="D62" s="29"/>
      <c r="E62" s="29"/>
      <c r="F62" s="29"/>
      <c r="G62" s="29"/>
      <c r="H62" s="29"/>
      <c r="I62" s="29"/>
      <c r="J62" s="29"/>
      <c r="K62" s="29"/>
      <c r="L62" s="29"/>
      <c r="M62" s="29"/>
      <c r="N62" s="64"/>
      <c r="O62" s="62"/>
      <c r="P62" s="62"/>
      <c r="Q62" s="62"/>
      <c r="R62" s="62"/>
      <c r="S62" s="62"/>
      <c r="T62" s="62"/>
      <c r="U62" s="62"/>
      <c r="V62" s="62"/>
      <c r="W62" s="62"/>
      <c r="X62" s="62"/>
      <c r="Y62" s="62"/>
      <c r="Z62" s="62"/>
    </row>
    <row r="63" ht="31.5" customHeight="1">
      <c r="A63" s="173" t="s">
        <v>530</v>
      </c>
      <c r="B63" s="29"/>
      <c r="C63" s="29"/>
      <c r="D63" s="29"/>
      <c r="E63" s="29"/>
      <c r="F63" s="29"/>
      <c r="G63" s="29"/>
      <c r="H63" s="29"/>
      <c r="I63" s="29"/>
      <c r="J63" s="29"/>
      <c r="K63" s="29"/>
      <c r="L63" s="29"/>
      <c r="M63" s="29"/>
      <c r="N63" s="64"/>
      <c r="O63" s="62"/>
      <c r="P63" s="62"/>
      <c r="Q63" s="62"/>
      <c r="R63" s="62"/>
      <c r="S63" s="62"/>
      <c r="T63" s="62"/>
      <c r="U63" s="62"/>
      <c r="V63" s="62"/>
      <c r="W63" s="62"/>
      <c r="X63" s="62"/>
      <c r="Y63" s="62"/>
      <c r="Z63" s="62"/>
    </row>
    <row r="64" ht="59.25" customHeight="1">
      <c r="A64" s="178">
        <f>Costing!L37</f>
        <v>6271.081373</v>
      </c>
      <c r="B64" s="29"/>
      <c r="C64" s="29"/>
      <c r="D64" s="29"/>
      <c r="E64" s="29"/>
      <c r="F64" s="29"/>
      <c r="G64" s="29"/>
      <c r="H64" s="29"/>
      <c r="I64" s="29"/>
      <c r="J64" s="29"/>
      <c r="K64" s="29"/>
      <c r="L64" s="29"/>
      <c r="M64" s="29"/>
      <c r="N64" s="64"/>
      <c r="O64" s="62"/>
      <c r="P64" s="62"/>
      <c r="Q64" s="62"/>
      <c r="R64" s="62"/>
      <c r="S64" s="62"/>
      <c r="T64" s="62"/>
      <c r="U64" s="62"/>
      <c r="V64" s="62"/>
      <c r="W64" s="62"/>
      <c r="X64" s="62"/>
      <c r="Y64" s="62"/>
      <c r="Z64" s="62"/>
    </row>
    <row r="65" ht="65.25" customHeight="1">
      <c r="A65" s="179" t="s">
        <v>531</v>
      </c>
      <c r="B65" s="20"/>
      <c r="C65" s="180" t="s">
        <v>532</v>
      </c>
      <c r="D65" s="29"/>
      <c r="E65" s="29"/>
      <c r="F65" s="29"/>
      <c r="G65" s="29"/>
      <c r="H65" s="29"/>
      <c r="I65" s="29"/>
      <c r="J65" s="29"/>
      <c r="K65" s="29"/>
      <c r="L65" s="29"/>
      <c r="M65" s="29"/>
      <c r="N65" s="64"/>
      <c r="O65" s="62"/>
      <c r="P65" s="62"/>
      <c r="Q65" s="62"/>
      <c r="R65" s="62"/>
      <c r="S65" s="62"/>
      <c r="T65" s="62"/>
      <c r="U65" s="62"/>
      <c r="V65" s="62"/>
      <c r="W65" s="62"/>
      <c r="X65" s="62"/>
      <c r="Y65" s="62"/>
      <c r="Z65" s="62"/>
    </row>
    <row r="66" ht="65.25" customHeight="1">
      <c r="A66" s="179" t="str">
        <f>'Your Proposal'!A67:B67</f>
        <v>Address:</v>
      </c>
      <c r="B66" s="20"/>
      <c r="C66" s="181" t="str">
        <f>'Your Proposal'!C67:N67</f>
        <v> , , </v>
      </c>
      <c r="D66" s="29"/>
      <c r="E66" s="29"/>
      <c r="F66" s="29"/>
      <c r="G66" s="29"/>
      <c r="H66" s="29"/>
      <c r="I66" s="29"/>
      <c r="J66" s="29"/>
      <c r="K66" s="29"/>
      <c r="L66" s="29"/>
      <c r="M66" s="29"/>
      <c r="N66" s="64"/>
      <c r="O66" s="62"/>
      <c r="P66" s="62"/>
      <c r="Q66" s="62"/>
      <c r="R66" s="62"/>
      <c r="S66" s="62"/>
      <c r="T66" s="62"/>
      <c r="U66" s="62"/>
      <c r="V66" s="62"/>
      <c r="W66" s="62"/>
      <c r="X66" s="62"/>
      <c r="Y66" s="62"/>
      <c r="Z66" s="62"/>
    </row>
    <row r="67" ht="65.25" customHeight="1">
      <c r="A67" s="182" t="str">
        <f>'Your Proposal'!A68:B68</f>
        <v>Name:</v>
      </c>
      <c r="B67" s="101"/>
      <c r="C67" s="183" t="str">
        <f>'Your Proposal'!C68:N68</f>
        <v>  </v>
      </c>
      <c r="D67" s="105"/>
      <c r="E67" s="105"/>
      <c r="F67" s="105"/>
      <c r="G67" s="105"/>
      <c r="H67" s="105"/>
      <c r="I67" s="105"/>
      <c r="J67" s="105"/>
      <c r="K67" s="105"/>
      <c r="L67" s="105"/>
      <c r="M67" s="105"/>
      <c r="N67" s="134"/>
      <c r="O67" s="62"/>
      <c r="P67" s="62"/>
      <c r="Q67" s="62"/>
      <c r="R67" s="62"/>
      <c r="S67" s="62"/>
      <c r="T67" s="62"/>
      <c r="U67" s="62"/>
      <c r="V67" s="62"/>
      <c r="W67" s="62"/>
      <c r="X67" s="62"/>
      <c r="Y67" s="62"/>
      <c r="Z67" s="62"/>
    </row>
    <row r="68" ht="308.25" customHeight="1">
      <c r="A68" s="184" t="s">
        <v>533</v>
      </c>
      <c r="O68" s="62"/>
      <c r="P68" s="62"/>
      <c r="Q68" s="62"/>
      <c r="R68" s="62"/>
      <c r="S68" s="62"/>
      <c r="T68" s="62"/>
      <c r="U68" s="62"/>
      <c r="V68" s="62"/>
      <c r="W68" s="62"/>
      <c r="X68" s="62"/>
      <c r="Y68" s="62"/>
      <c r="Z68" s="62"/>
    </row>
    <row r="69" ht="13.5" customHeight="1">
      <c r="A69" s="184"/>
      <c r="O69" s="62"/>
      <c r="P69" s="62"/>
      <c r="Q69" s="62"/>
      <c r="R69" s="62"/>
      <c r="S69" s="62"/>
      <c r="T69" s="62"/>
      <c r="U69" s="62"/>
      <c r="V69" s="62"/>
      <c r="W69" s="62"/>
      <c r="X69" s="62"/>
      <c r="Y69" s="62"/>
      <c r="Z69" s="62"/>
    </row>
    <row r="70" ht="13.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3.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3.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3.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3.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3.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3.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3.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3.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3.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3.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3.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3.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3.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3.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3.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3.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3.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3.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3.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3.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3.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3.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3.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3.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3.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3.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3.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3.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3.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3.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3.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3.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3.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3.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3.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3.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3.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3.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3.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3.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3.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3.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3.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3.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3.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3.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3.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3.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3.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3.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3.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3.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3.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3.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3.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3.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3.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3.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3.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3.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3.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3.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3.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3.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3.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3.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3.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3.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3.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3.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3.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3.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3.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3.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3.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3.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3.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3.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3.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3.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3.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3.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3.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3.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3.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3.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3.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3.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3.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3.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3.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3.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3.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3.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3.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3.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3.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3.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3.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3.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3.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3.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3.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3.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3.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3.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3.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3.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3.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3.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3.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3.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3.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3.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3.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3.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3.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3.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3.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3.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3.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3.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3.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3.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3.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3.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3.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3.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3.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3.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3.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3.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3.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3.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3.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3.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3.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3.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3.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3.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3.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3.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3.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3.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3.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3.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3.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3.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3.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3.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3.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3.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3.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3.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3.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3.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3.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3.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3.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3.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3.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3.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3.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3.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3.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3.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3.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3.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3.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3.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3.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3.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3.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3.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3.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3.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3.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3.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3.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3.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3.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3.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3.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3.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3.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3.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3.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3.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3.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3.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3.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3.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3.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3.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3.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3.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3.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3.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3.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3.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3.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3.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3.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3.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3.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3.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3.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3.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3.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3.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3.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3.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3.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3.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3.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3.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3.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3.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3.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3.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3.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3.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3.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3.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3.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3.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3.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3.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3.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3.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3.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3.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3.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3.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3.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3.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3.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3.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3.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3.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3.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3.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3.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3.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3.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3.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3.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3.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3.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3.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3.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3.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3.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3.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3.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3.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3.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3.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3.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3.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3.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3.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3.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3.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3.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3.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3.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3.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3.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3.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3.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3.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3.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3.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3.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3.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3.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3.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3.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3.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3.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3.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3.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3.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3.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3.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3.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3.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3.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3.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3.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3.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3.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3.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3.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3.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3.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3.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3.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3.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3.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3.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3.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3.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3.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3.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3.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3.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3.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3.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3.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3.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3.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3.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3.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3.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3.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3.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3.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3.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3.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3.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3.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3.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3.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3.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3.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3.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3.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3.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3.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3.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3.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3.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3.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3.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3.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3.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3.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3.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3.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3.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3.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3.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3.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3.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3.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3.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3.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3.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3.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3.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3.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3.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3.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3.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3.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3.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3.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3.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3.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3.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3.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3.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3.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3.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3.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3.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3.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3.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3.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3.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3.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3.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3.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3.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3.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3.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3.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3.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3.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3.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3.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3.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3.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3.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3.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3.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3.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3.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3.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3.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3.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3.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3.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3.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3.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3.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3.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3.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3.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3.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3.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3.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3.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3.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3.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3.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3.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3.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3.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3.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3.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3.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3.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3.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3.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3.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3.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3.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3.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3.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3.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3.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3.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3.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3.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3.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3.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3.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3.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3.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3.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3.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3.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3.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3.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3.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3.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3.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3.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3.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3.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3.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3.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3.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3.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3.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3.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3.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3.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3.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3.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3.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3.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3.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3.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3.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3.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3.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3.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3.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3.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3.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3.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3.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3.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3.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3.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3.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3.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3.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3.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3.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3.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3.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3.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3.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3.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3.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3.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3.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3.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3.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3.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3.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3.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3.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3.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3.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3.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3.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3.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3.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3.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3.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3.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3.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3.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3.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3.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3.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3.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3.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3.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3.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3.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3.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3.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3.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3.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3.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3.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3.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3.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3.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3.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3.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3.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3.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3.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3.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3.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3.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3.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3.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3.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3.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3.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3.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3.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3.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3.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3.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3.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3.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3.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3.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3.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3.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3.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3.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3.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3.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3.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3.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3.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3.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3.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3.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3.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3.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3.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3.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3.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3.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3.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3.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3.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3.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3.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3.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3.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3.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3.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3.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3.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3.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3.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3.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3.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3.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3.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3.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3.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3.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3.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3.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3.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3.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3.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3.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3.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3.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3.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3.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3.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3.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3.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3.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3.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3.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3.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3.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3.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3.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3.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3.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3.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3.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3.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3.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3.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3.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3.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3.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3.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3.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3.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3.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3.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3.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3.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3.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3.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3.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3.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3.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3.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3.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3.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3.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3.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3.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3.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3.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3.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3.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3.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3.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3.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3.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3.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3.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3.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3.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3.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3.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3.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3.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3.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3.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3.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3.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3.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3.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3.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3.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3.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3.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3.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3.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3.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3.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3.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3.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3.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3.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3.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3.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3.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3.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3.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3.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3.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3.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3.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3.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3.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3.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3.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3.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3.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3.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3.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3.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3.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3.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3.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3.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3.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3.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3.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3.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3.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3.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3.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3.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3.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3.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3.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3.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3.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3.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3.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3.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3.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3.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3.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3.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3.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3.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3.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3.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3.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3.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3.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3.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3.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3.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3.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3.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3.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3.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3.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3.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3.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3.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3.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3.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3.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3.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3.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3.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3.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3.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3.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3.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3.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3.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3.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3.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3.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3.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3.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3.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3.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3.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3.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3.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3.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3.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3.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3.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3.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3.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3.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3.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3.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3.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3.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3.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3.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3.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3.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3.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3.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3.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3.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3.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3.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3.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3.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3.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3.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3.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3.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3.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3.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3.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3.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3.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3.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3.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3.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3.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3.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3.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3.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3.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3.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3.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3.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3.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3.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3.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3.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3.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3.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3.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3.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3.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3.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3.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3.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3.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3.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3.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3.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3.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3.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3.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3.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3.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3.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3.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3.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3.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3.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3.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3.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3.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3.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3.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3.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3.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3.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3.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3.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3.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3.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3.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3.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3.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3.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3.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3.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3.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3.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3.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3.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3.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3.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3.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3.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3.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3.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3.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3.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3.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3.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3.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3.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3.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3.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3.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3.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3.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3.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3.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3.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3.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3.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3.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3.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3.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3.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3.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3.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3.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3.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3.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3.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3.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3.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3.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3.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3.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3.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3.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3.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3.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3.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3.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3.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3.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3.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3.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3.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3.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3.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3.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3.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3.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3.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3.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3.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3.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3.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3.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3.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3.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3.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3.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3.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3.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3.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3.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3.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3.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3.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3.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3.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3.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3.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3.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3.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3.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3.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3.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3.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3.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3.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3.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3.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3.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3.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3.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3.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3.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3.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3.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3.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3.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3.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3.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3.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3.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3.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3.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mergeCells count="160">
    <mergeCell ref="I30:J30"/>
    <mergeCell ref="I31:J31"/>
    <mergeCell ref="K31:L31"/>
    <mergeCell ref="M31:N31"/>
    <mergeCell ref="K28:L28"/>
    <mergeCell ref="M28:N28"/>
    <mergeCell ref="I29:J29"/>
    <mergeCell ref="K29:L29"/>
    <mergeCell ref="M29:N29"/>
    <mergeCell ref="K30:L30"/>
    <mergeCell ref="M30:N30"/>
    <mergeCell ref="D24:E24"/>
    <mergeCell ref="D25:E25"/>
    <mergeCell ref="D27:E27"/>
    <mergeCell ref="D28:E28"/>
    <mergeCell ref="D29:E29"/>
    <mergeCell ref="D30:E30"/>
    <mergeCell ref="D31:E31"/>
    <mergeCell ref="D41:E41"/>
    <mergeCell ref="D42:E42"/>
    <mergeCell ref="D43:E43"/>
    <mergeCell ref="D44:E44"/>
    <mergeCell ref="D45:E45"/>
    <mergeCell ref="D46:E46"/>
    <mergeCell ref="D47:E47"/>
    <mergeCell ref="D48:E48"/>
    <mergeCell ref="D33:E33"/>
    <mergeCell ref="D34:E34"/>
    <mergeCell ref="D35:E35"/>
    <mergeCell ref="D36:E36"/>
    <mergeCell ref="D37:E37"/>
    <mergeCell ref="D39:E39"/>
    <mergeCell ref="D40:E40"/>
    <mergeCell ref="A1:N1"/>
    <mergeCell ref="A2:N2"/>
    <mergeCell ref="A3:N3"/>
    <mergeCell ref="A4:G4"/>
    <mergeCell ref="H4:N4"/>
    <mergeCell ref="A5:G5"/>
    <mergeCell ref="H5:N5"/>
    <mergeCell ref="A6:G6"/>
    <mergeCell ref="H6:N6"/>
    <mergeCell ref="A7:G7"/>
    <mergeCell ref="H7:N7"/>
    <mergeCell ref="A8:G8"/>
    <mergeCell ref="H8:N8"/>
    <mergeCell ref="A9:G9"/>
    <mergeCell ref="H9:N9"/>
    <mergeCell ref="A10:N10"/>
    <mergeCell ref="A20:N20"/>
    <mergeCell ref="A21:E21"/>
    <mergeCell ref="F21:I21"/>
    <mergeCell ref="J21:N21"/>
    <mergeCell ref="D22:E22"/>
    <mergeCell ref="F24:I24"/>
    <mergeCell ref="J24:K24"/>
    <mergeCell ref="F22:I22"/>
    <mergeCell ref="J22:K22"/>
    <mergeCell ref="D23:E23"/>
    <mergeCell ref="F23:I23"/>
    <mergeCell ref="J23:K23"/>
    <mergeCell ref="A24:B24"/>
    <mergeCell ref="A25:B25"/>
    <mergeCell ref="F25:I25"/>
    <mergeCell ref="J25:K25"/>
    <mergeCell ref="A26:N26"/>
    <mergeCell ref="I27:J27"/>
    <mergeCell ref="K27:L27"/>
    <mergeCell ref="M27:N27"/>
    <mergeCell ref="I28:J28"/>
    <mergeCell ref="D32:E32"/>
    <mergeCell ref="I32:J32"/>
    <mergeCell ref="K32:L32"/>
    <mergeCell ref="M32:N32"/>
    <mergeCell ref="I33:J33"/>
    <mergeCell ref="K33:L33"/>
    <mergeCell ref="M33:N33"/>
    <mergeCell ref="K47:L47"/>
    <mergeCell ref="M47:N47"/>
    <mergeCell ref="I45:J45"/>
    <mergeCell ref="K45:L45"/>
    <mergeCell ref="M45:N45"/>
    <mergeCell ref="I46:J46"/>
    <mergeCell ref="K46:L46"/>
    <mergeCell ref="M46:N46"/>
    <mergeCell ref="I47:J47"/>
    <mergeCell ref="I48:J48"/>
    <mergeCell ref="K48:L48"/>
    <mergeCell ref="M48:N48"/>
    <mergeCell ref="A49:C49"/>
    <mergeCell ref="D49:E49"/>
    <mergeCell ref="I49:J49"/>
    <mergeCell ref="M49:N49"/>
    <mergeCell ref="F49:H49"/>
    <mergeCell ref="A50:N50"/>
    <mergeCell ref="A51:N51"/>
    <mergeCell ref="A52:N52"/>
    <mergeCell ref="A53:B53"/>
    <mergeCell ref="C53:N53"/>
    <mergeCell ref="C54:N54"/>
    <mergeCell ref="C62:N62"/>
    <mergeCell ref="A63:N63"/>
    <mergeCell ref="A64:N64"/>
    <mergeCell ref="C65:N65"/>
    <mergeCell ref="C66:N66"/>
    <mergeCell ref="C67:N67"/>
    <mergeCell ref="A68:N68"/>
    <mergeCell ref="A69:N69"/>
    <mergeCell ref="C55:N55"/>
    <mergeCell ref="C56:N56"/>
    <mergeCell ref="C57:N57"/>
    <mergeCell ref="C58:N58"/>
    <mergeCell ref="C59:N59"/>
    <mergeCell ref="C60:N60"/>
    <mergeCell ref="C61:N61"/>
    <mergeCell ref="A61:B61"/>
    <mergeCell ref="A65:B65"/>
    <mergeCell ref="A66:B66"/>
    <mergeCell ref="A67:B67"/>
    <mergeCell ref="A54:B54"/>
    <mergeCell ref="A55:B55"/>
    <mergeCell ref="A56:B56"/>
    <mergeCell ref="A57:B57"/>
    <mergeCell ref="A58:B58"/>
    <mergeCell ref="A59:B59"/>
    <mergeCell ref="A60:B60"/>
    <mergeCell ref="K36:L36"/>
    <mergeCell ref="M36:N36"/>
    <mergeCell ref="I34:J34"/>
    <mergeCell ref="K34:L34"/>
    <mergeCell ref="M34:N34"/>
    <mergeCell ref="I35:J35"/>
    <mergeCell ref="K35:L35"/>
    <mergeCell ref="M35:N35"/>
    <mergeCell ref="I36:J36"/>
    <mergeCell ref="I37:J37"/>
    <mergeCell ref="K37:L37"/>
    <mergeCell ref="M37:N37"/>
    <mergeCell ref="A38:C38"/>
    <mergeCell ref="D38:E38"/>
    <mergeCell ref="F38:H38"/>
    <mergeCell ref="I38:J38"/>
    <mergeCell ref="K41:L41"/>
    <mergeCell ref="M41:N41"/>
    <mergeCell ref="I39:J39"/>
    <mergeCell ref="K39:L39"/>
    <mergeCell ref="M39:N39"/>
    <mergeCell ref="I40:J40"/>
    <mergeCell ref="K40:L40"/>
    <mergeCell ref="M40:N40"/>
    <mergeCell ref="I41:J41"/>
    <mergeCell ref="K44:L44"/>
    <mergeCell ref="M44:N44"/>
    <mergeCell ref="I42:J42"/>
    <mergeCell ref="K42:L42"/>
    <mergeCell ref="M42:N42"/>
    <mergeCell ref="I43:J43"/>
    <mergeCell ref="K43:L43"/>
    <mergeCell ref="M43:N43"/>
    <mergeCell ref="I44:J44"/>
  </mergeCells>
  <conditionalFormatting sqref="B12:M12">
    <cfRule type="colorScale" priority="1">
      <colorScale>
        <cfvo type="min"/>
        <cfvo type="percentile" val="50"/>
        <cfvo type="max"/>
        <color rgb="FF63BE7B"/>
        <color rgb="FFFFEB84"/>
        <color rgb="FFF8696B"/>
      </colorScale>
    </cfRule>
  </conditionalFormatting>
  <conditionalFormatting sqref="B13:M19">
    <cfRule type="colorScale" priority="2">
      <colorScale>
        <cfvo type="min"/>
        <cfvo type="percentile" val="50"/>
        <cfvo type="max"/>
        <color rgb="FF63BE7B"/>
        <color rgb="FFFFEB84"/>
        <color rgb="FFF8696B"/>
      </colorScale>
    </cfRule>
  </conditionalFormatting>
  <conditionalFormatting sqref="D28:E37 D39:E48 D38">
    <cfRule type="colorScale" priority="3">
      <colorScale>
        <cfvo type="min"/>
        <cfvo type="max"/>
        <color rgb="FFFCFCFF"/>
        <color rgb="FFF8696B"/>
      </colorScale>
    </cfRule>
  </conditionalFormatting>
  <conditionalFormatting sqref="D28:E37">
    <cfRule type="colorScale" priority="4">
      <colorScale>
        <cfvo type="min"/>
        <cfvo type="max"/>
        <color rgb="FFFCFCFF"/>
        <color rgb="FFF8696B"/>
      </colorScale>
    </cfRule>
  </conditionalFormatting>
  <conditionalFormatting sqref="D39:E48">
    <cfRule type="colorScale" priority="5">
      <colorScale>
        <cfvo type="min"/>
        <cfvo type="max"/>
        <color rgb="FFFCFCFF"/>
        <color rgb="FFF8696B"/>
      </colorScale>
    </cfRule>
  </conditionalFormatting>
  <conditionalFormatting sqref="D49">
    <cfRule type="colorScale" priority="6">
      <colorScale>
        <cfvo type="min"/>
        <cfvo type="max"/>
        <color rgb="FFFCFCFF"/>
        <color rgb="FFF8696B"/>
      </colorScale>
    </cfRule>
  </conditionalFormatting>
  <conditionalFormatting sqref="M28:M37">
    <cfRule type="colorScale" priority="7">
      <colorScale>
        <cfvo type="min"/>
        <cfvo type="max"/>
        <color rgb="FF63BE7B"/>
        <color rgb="FFFCFCFF"/>
      </colorScale>
    </cfRule>
  </conditionalFormatting>
  <conditionalFormatting sqref="M28:M37">
    <cfRule type="colorScale" priority="8">
      <colorScale>
        <cfvo type="min"/>
        <cfvo type="max"/>
        <color rgb="FFFCFCFF"/>
        <color rgb="FF63BE7B"/>
      </colorScale>
    </cfRule>
  </conditionalFormatting>
  <conditionalFormatting sqref="M28:M37 M39:M48">
    <cfRule type="colorScale" priority="9">
      <colorScale>
        <cfvo type="min"/>
        <cfvo type="max"/>
        <color rgb="FFFCFCFF"/>
        <color rgb="FF63BE7B"/>
      </colorScale>
    </cfRule>
  </conditionalFormatting>
  <conditionalFormatting sqref="I28:J48">
    <cfRule type="colorScale" priority="10">
      <colorScale>
        <cfvo type="min"/>
        <cfvo type="max"/>
        <color rgb="FF63BE7B"/>
        <color rgb="FFFCFCFF"/>
      </colorScale>
    </cfRule>
  </conditionalFormatting>
  <conditionalFormatting sqref="I28:J48">
    <cfRule type="colorScale" priority="11">
      <colorScale>
        <cfvo type="min"/>
        <cfvo type="percentile" val="50"/>
        <cfvo type="max"/>
        <color rgb="FFF8696B"/>
        <color rgb="FFFFEB84"/>
        <color rgb="FF63BE7B"/>
      </colorScale>
    </cfRule>
  </conditionalFormatting>
  <conditionalFormatting sqref="I28:J48">
    <cfRule type="colorScale" priority="12">
      <colorScale>
        <cfvo type="min"/>
        <cfvo type="max"/>
        <color rgb="FFFCFCFF"/>
        <color rgb="FF63BE7B"/>
      </colorScale>
    </cfRule>
  </conditionalFormatting>
  <conditionalFormatting sqref="I28:J37">
    <cfRule type="colorScale" priority="13">
      <colorScale>
        <cfvo type="min"/>
        <cfvo type="max"/>
        <color rgb="FFFCFCFF"/>
        <color rgb="FF63BE7B"/>
      </colorScale>
    </cfRule>
  </conditionalFormatting>
  <conditionalFormatting sqref="I39:J48">
    <cfRule type="colorScale" priority="14">
      <colorScale>
        <cfvo type="min"/>
        <cfvo type="max"/>
        <color rgb="FFFCFCFF"/>
        <color rgb="FF63BE7B"/>
      </colorScale>
    </cfRule>
  </conditionalFormatting>
  <printOptions horizontalCentered="1"/>
  <pageMargins bottom="0.0" footer="0.0" header="0.0" left="0.0" right="0.0" top="0.0"/>
  <pageSetup paperSize="9" orientation="portrait"/>
  <rowBreaks count="2" manualBreakCount="2">
    <brk id="49" man="1"/>
    <brk id="25"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7.75"/>
    <col customWidth="1" min="2" max="2" width="29.38"/>
    <col customWidth="1" min="3" max="3" width="13.63"/>
    <col customWidth="1" min="4" max="4" width="11.38"/>
    <col customWidth="1" min="5" max="5" width="13.63"/>
    <col customWidth="1" min="6" max="6" width="15.38"/>
    <col customWidth="1" min="7" max="7" width="14.88"/>
    <col customWidth="1" min="8" max="8" width="12.25"/>
    <col customWidth="1" min="9" max="9" width="10.5"/>
    <col customWidth="1" min="10" max="10" width="7.75"/>
    <col customWidth="1" min="11" max="12" width="14.88"/>
    <col customWidth="1" min="13" max="13" width="10.13"/>
    <col customWidth="1" min="14" max="15" width="16.0"/>
    <col customWidth="1" min="16" max="16" width="9.0"/>
    <col customWidth="1" min="17" max="26" width="7.75"/>
  </cols>
  <sheetData>
    <row r="1" ht="14.25" customHeight="1">
      <c r="A1" s="185" t="s">
        <v>534</v>
      </c>
      <c r="B1" s="186"/>
      <c r="C1" s="187">
        <f>Input!D12</f>
        <v>2.97</v>
      </c>
      <c r="D1" s="188" t="s">
        <v>48</v>
      </c>
      <c r="E1" s="189" t="str">
        <f>Input!D19</f>
        <v>Concrete</v>
      </c>
      <c r="F1" s="188" t="s">
        <v>52</v>
      </c>
      <c r="G1" s="189" t="str">
        <f>Input!D21</f>
        <v>No</v>
      </c>
      <c r="H1" s="188" t="s">
        <v>535</v>
      </c>
      <c r="I1" s="187">
        <f>Input!D22</f>
        <v>5</v>
      </c>
      <c r="J1" s="190" t="s">
        <v>536</v>
      </c>
      <c r="K1" s="191">
        <f>Input!D34</f>
        <v>0.5</v>
      </c>
      <c r="L1" s="188" t="s">
        <v>38</v>
      </c>
      <c r="M1" s="191">
        <f>Input!D35</f>
        <v>0.05</v>
      </c>
      <c r="N1" s="188" t="s">
        <v>537</v>
      </c>
      <c r="O1" s="192">
        <f>Input!D33</f>
        <v>0.5</v>
      </c>
      <c r="P1" s="1"/>
      <c r="Q1" s="1"/>
      <c r="R1" s="1"/>
      <c r="S1" s="1"/>
      <c r="T1" s="1"/>
      <c r="U1" s="1"/>
      <c r="V1" s="1"/>
      <c r="W1" s="1"/>
      <c r="X1" s="1"/>
      <c r="Y1" s="1"/>
      <c r="Z1" s="1"/>
    </row>
    <row r="2" ht="14.25" customHeight="1">
      <c r="A2" s="1"/>
      <c r="B2" s="188" t="s">
        <v>538</v>
      </c>
      <c r="C2" s="187">
        <f>Input!D9</f>
        <v>9</v>
      </c>
      <c r="D2" s="188" t="s">
        <v>539</v>
      </c>
      <c r="E2" s="189" t="str">
        <f>Input!D20</f>
        <v>Black</v>
      </c>
      <c r="F2" s="1"/>
      <c r="G2" s="1"/>
      <c r="H2" s="1"/>
      <c r="I2" s="1"/>
      <c r="J2" s="1"/>
      <c r="K2" s="1"/>
      <c r="L2" s="1"/>
      <c r="M2" s="193">
        <f>H27/($C$1*1000)</f>
        <v>1.874733485</v>
      </c>
      <c r="N2" s="1"/>
      <c r="O2" s="1"/>
      <c r="P2" s="1"/>
      <c r="Q2" s="1"/>
      <c r="R2" s="1"/>
      <c r="S2" s="1"/>
      <c r="T2" s="1"/>
      <c r="U2" s="1"/>
      <c r="V2" s="1"/>
      <c r="W2" s="1"/>
      <c r="X2" s="1"/>
      <c r="Y2" s="1"/>
      <c r="Z2" s="1"/>
    </row>
    <row r="3" ht="14.25" customHeight="1">
      <c r="A3" s="194" t="s">
        <v>540</v>
      </c>
      <c r="B3" s="195" t="s">
        <v>0</v>
      </c>
      <c r="C3" s="196" t="s">
        <v>541</v>
      </c>
      <c r="D3" s="196" t="s">
        <v>542</v>
      </c>
      <c r="E3" s="196" t="s">
        <v>543</v>
      </c>
      <c r="F3" s="196" t="s">
        <v>544</v>
      </c>
      <c r="G3" s="196" t="s">
        <v>536</v>
      </c>
      <c r="H3" s="196" t="s">
        <v>545</v>
      </c>
      <c r="I3" s="197" t="s">
        <v>546</v>
      </c>
      <c r="J3" s="196" t="s">
        <v>38</v>
      </c>
      <c r="K3" s="198" t="s">
        <v>547</v>
      </c>
      <c r="L3" s="1"/>
      <c r="M3" s="193">
        <f>K27/($C$1*1000)</f>
        <v>1.968470159</v>
      </c>
      <c r="N3" s="1"/>
      <c r="O3" s="1"/>
      <c r="P3" s="1"/>
      <c r="Q3" s="1"/>
      <c r="R3" s="1"/>
      <c r="S3" s="1"/>
      <c r="T3" s="1"/>
      <c r="U3" s="1"/>
      <c r="V3" s="1"/>
      <c r="W3" s="1"/>
      <c r="X3" s="1"/>
      <c r="Y3" s="1"/>
      <c r="Z3" s="1"/>
    </row>
    <row r="4" ht="14.25" customHeight="1">
      <c r="A4" s="199"/>
      <c r="B4" s="200" t="s">
        <v>548</v>
      </c>
      <c r="C4" s="2" t="s">
        <v>49</v>
      </c>
      <c r="D4" s="201">
        <v>75.59</v>
      </c>
      <c r="E4" s="201">
        <f t="shared" ref="E4:E8" si="1">D4*$C$1</f>
        <v>224.5023</v>
      </c>
      <c r="F4" s="201">
        <f t="shared" ref="F4:F10" si="2">SUMIFS(E4,C4,$E$1)</f>
        <v>224.5023</v>
      </c>
      <c r="G4" s="201">
        <f t="shared" ref="G4:G26" si="3">F4*$K$1</f>
        <v>112.25115</v>
      </c>
      <c r="H4" s="201">
        <f t="shared" ref="H4:H26" si="4">SUM(F4:G4)</f>
        <v>336.75345</v>
      </c>
      <c r="I4" s="201">
        <f t="shared" ref="I4:I27" si="5">H4/($C$1*1000)</f>
        <v>0.113385</v>
      </c>
      <c r="J4" s="201">
        <f t="shared" ref="J4:J26" si="6">H4*$M$1</f>
        <v>16.8376725</v>
      </c>
      <c r="K4" s="202">
        <f t="shared" ref="K4:K21" si="7">J4+H4</f>
        <v>353.5911225</v>
      </c>
      <c r="L4" s="1"/>
      <c r="M4" s="193">
        <f>F27/($C$1*1000)</f>
        <v>1.249822323</v>
      </c>
      <c r="N4" s="1"/>
      <c r="O4" s="1"/>
      <c r="P4" s="1"/>
      <c r="Q4" s="1"/>
      <c r="R4" s="1"/>
      <c r="S4" s="1"/>
      <c r="T4" s="1"/>
      <c r="U4" s="1"/>
      <c r="V4" s="1"/>
      <c r="W4" s="1"/>
      <c r="X4" s="1"/>
      <c r="Y4" s="1"/>
      <c r="Z4" s="1"/>
    </row>
    <row r="5" ht="14.25" customHeight="1">
      <c r="A5" s="199"/>
      <c r="B5" s="200" t="s">
        <v>549</v>
      </c>
      <c r="C5" s="2" t="s">
        <v>550</v>
      </c>
      <c r="D5" s="201">
        <v>90.59</v>
      </c>
      <c r="E5" s="201">
        <f t="shared" si="1"/>
        <v>269.0523</v>
      </c>
      <c r="F5" s="201">
        <f t="shared" si="2"/>
        <v>0</v>
      </c>
      <c r="G5" s="201">
        <f t="shared" si="3"/>
        <v>0</v>
      </c>
      <c r="H5" s="201">
        <f t="shared" si="4"/>
        <v>0</v>
      </c>
      <c r="I5" s="201">
        <f t="shared" si="5"/>
        <v>0</v>
      </c>
      <c r="J5" s="201">
        <f t="shared" si="6"/>
        <v>0</v>
      </c>
      <c r="K5" s="202">
        <f t="shared" si="7"/>
        <v>0</v>
      </c>
      <c r="L5" s="1"/>
      <c r="M5" s="1"/>
      <c r="N5" s="1"/>
      <c r="O5" s="1"/>
      <c r="P5" s="1"/>
      <c r="Q5" s="1"/>
      <c r="R5" s="1"/>
      <c r="S5" s="1"/>
      <c r="T5" s="1"/>
      <c r="U5" s="1"/>
      <c r="V5" s="1"/>
      <c r="W5" s="1"/>
      <c r="X5" s="1"/>
      <c r="Y5" s="1"/>
      <c r="Z5" s="1"/>
    </row>
    <row r="6" ht="14.25" customHeight="1">
      <c r="A6" s="199"/>
      <c r="B6" s="200" t="s">
        <v>551</v>
      </c>
      <c r="C6" s="2" t="s">
        <v>552</v>
      </c>
      <c r="D6" s="201">
        <v>90.59</v>
      </c>
      <c r="E6" s="201">
        <f t="shared" si="1"/>
        <v>269.0523</v>
      </c>
      <c r="F6" s="201">
        <f t="shared" si="2"/>
        <v>0</v>
      </c>
      <c r="G6" s="201">
        <f t="shared" si="3"/>
        <v>0</v>
      </c>
      <c r="H6" s="201">
        <f t="shared" si="4"/>
        <v>0</v>
      </c>
      <c r="I6" s="201">
        <f t="shared" si="5"/>
        <v>0</v>
      </c>
      <c r="J6" s="201">
        <f t="shared" si="6"/>
        <v>0</v>
      </c>
      <c r="K6" s="202">
        <f t="shared" si="7"/>
        <v>0</v>
      </c>
      <c r="L6" s="1"/>
      <c r="M6" s="1"/>
      <c r="N6" s="1"/>
      <c r="O6" s="1"/>
      <c r="P6" s="1"/>
      <c r="Q6" s="1"/>
      <c r="R6" s="1"/>
      <c r="S6" s="1"/>
      <c r="T6" s="1"/>
      <c r="U6" s="1"/>
      <c r="V6" s="1"/>
      <c r="W6" s="1"/>
      <c r="X6" s="1"/>
      <c r="Y6" s="1"/>
      <c r="Z6" s="1"/>
    </row>
    <row r="7" ht="14.25" customHeight="1">
      <c r="A7" s="199"/>
      <c r="B7" s="200" t="s">
        <v>553</v>
      </c>
      <c r="C7" s="2" t="s">
        <v>553</v>
      </c>
      <c r="D7" s="201">
        <v>125.0</v>
      </c>
      <c r="E7" s="201">
        <f t="shared" si="1"/>
        <v>371.25</v>
      </c>
      <c r="F7" s="201">
        <f t="shared" si="2"/>
        <v>0</v>
      </c>
      <c r="G7" s="201">
        <f t="shared" si="3"/>
        <v>0</v>
      </c>
      <c r="H7" s="201">
        <f t="shared" si="4"/>
        <v>0</v>
      </c>
      <c r="I7" s="201">
        <f t="shared" si="5"/>
        <v>0</v>
      </c>
      <c r="J7" s="201">
        <f t="shared" si="6"/>
        <v>0</v>
      </c>
      <c r="K7" s="202">
        <f t="shared" si="7"/>
        <v>0</v>
      </c>
      <c r="L7" s="1"/>
      <c r="M7" s="1"/>
      <c r="N7" s="1"/>
      <c r="O7" s="1"/>
      <c r="P7" s="1"/>
      <c r="Q7" s="1"/>
      <c r="R7" s="1"/>
      <c r="S7" s="1"/>
      <c r="T7" s="1"/>
      <c r="U7" s="1"/>
      <c r="V7" s="1"/>
      <c r="W7" s="1"/>
      <c r="X7" s="1"/>
      <c r="Y7" s="1"/>
      <c r="Z7" s="1"/>
    </row>
    <row r="8" ht="14.25" customHeight="1">
      <c r="A8" s="199"/>
      <c r="B8" s="200" t="s">
        <v>554</v>
      </c>
      <c r="C8" s="2" t="s">
        <v>554</v>
      </c>
      <c r="D8" s="201">
        <v>130.0</v>
      </c>
      <c r="E8" s="201">
        <f t="shared" si="1"/>
        <v>386.1</v>
      </c>
      <c r="F8" s="201">
        <f t="shared" si="2"/>
        <v>0</v>
      </c>
      <c r="G8" s="201">
        <f t="shared" si="3"/>
        <v>0</v>
      </c>
      <c r="H8" s="201">
        <f t="shared" si="4"/>
        <v>0</v>
      </c>
      <c r="I8" s="201">
        <f t="shared" si="5"/>
        <v>0</v>
      </c>
      <c r="J8" s="201">
        <f t="shared" si="6"/>
        <v>0</v>
      </c>
      <c r="K8" s="202">
        <f t="shared" si="7"/>
        <v>0</v>
      </c>
      <c r="L8" s="1"/>
      <c r="M8" s="1"/>
      <c r="N8" s="1"/>
      <c r="O8" s="1"/>
      <c r="P8" s="1"/>
      <c r="Q8" s="1"/>
      <c r="R8" s="1"/>
      <c r="S8" s="1"/>
      <c r="T8" s="1"/>
      <c r="U8" s="1"/>
      <c r="V8" s="1"/>
      <c r="W8" s="1"/>
      <c r="X8" s="1"/>
      <c r="Y8" s="1"/>
      <c r="Z8" s="1"/>
    </row>
    <row r="9" ht="14.25" customHeight="1">
      <c r="A9" s="199"/>
      <c r="B9" s="200" t="s">
        <v>555</v>
      </c>
      <c r="C9" s="200" t="s">
        <v>555</v>
      </c>
      <c r="D9" s="201">
        <v>60.0</v>
      </c>
      <c r="E9" s="201">
        <f>D9*C2</f>
        <v>540</v>
      </c>
      <c r="F9" s="201">
        <f t="shared" si="2"/>
        <v>0</v>
      </c>
      <c r="G9" s="201">
        <f t="shared" si="3"/>
        <v>0</v>
      </c>
      <c r="H9" s="201">
        <f t="shared" si="4"/>
        <v>0</v>
      </c>
      <c r="I9" s="201">
        <f t="shared" si="5"/>
        <v>0</v>
      </c>
      <c r="J9" s="201">
        <f t="shared" si="6"/>
        <v>0</v>
      </c>
      <c r="K9" s="202">
        <f t="shared" si="7"/>
        <v>0</v>
      </c>
      <c r="L9" s="1"/>
      <c r="M9" s="1"/>
      <c r="N9" s="1"/>
      <c r="O9" s="1"/>
      <c r="P9" s="1"/>
      <c r="Q9" s="1"/>
      <c r="R9" s="1"/>
      <c r="S9" s="1"/>
      <c r="T9" s="1"/>
      <c r="U9" s="1"/>
      <c r="V9" s="1"/>
      <c r="W9" s="1"/>
      <c r="X9" s="1"/>
      <c r="Y9" s="1"/>
      <c r="Z9" s="1"/>
    </row>
    <row r="10" ht="14.25" customHeight="1">
      <c r="A10" s="199"/>
      <c r="B10" s="200" t="s">
        <v>556</v>
      </c>
      <c r="C10" s="2" t="s">
        <v>557</v>
      </c>
      <c r="D10" s="201">
        <v>80.59</v>
      </c>
      <c r="E10" s="201">
        <f t="shared" ref="E10:E14" si="8">D10*$C$1</f>
        <v>239.3523</v>
      </c>
      <c r="F10" s="201">
        <f t="shared" si="2"/>
        <v>0</v>
      </c>
      <c r="G10" s="201">
        <f t="shared" si="3"/>
        <v>0</v>
      </c>
      <c r="H10" s="201">
        <f t="shared" si="4"/>
        <v>0</v>
      </c>
      <c r="I10" s="201">
        <f t="shared" si="5"/>
        <v>0</v>
      </c>
      <c r="J10" s="201">
        <f t="shared" si="6"/>
        <v>0</v>
      </c>
      <c r="K10" s="202">
        <f t="shared" si="7"/>
        <v>0</v>
      </c>
      <c r="L10" s="1"/>
      <c r="M10" s="1"/>
      <c r="N10" s="1"/>
      <c r="O10" s="1"/>
      <c r="P10" s="1"/>
      <c r="Q10" s="1"/>
      <c r="R10" s="1"/>
      <c r="S10" s="1"/>
      <c r="T10" s="1"/>
      <c r="U10" s="1"/>
      <c r="V10" s="1"/>
      <c r="W10" s="1"/>
      <c r="X10" s="1"/>
      <c r="Y10" s="1"/>
      <c r="Z10" s="1"/>
    </row>
    <row r="11" ht="14.25" customHeight="1">
      <c r="A11" s="199"/>
      <c r="B11" s="200" t="s">
        <v>558</v>
      </c>
      <c r="C11" s="2" t="s">
        <v>559</v>
      </c>
      <c r="D11" s="201">
        <v>40.0</v>
      </c>
      <c r="E11" s="201">
        <f t="shared" si="8"/>
        <v>118.8</v>
      </c>
      <c r="F11" s="201">
        <f>E11</f>
        <v>118.8</v>
      </c>
      <c r="G11" s="201">
        <f t="shared" si="3"/>
        <v>59.4</v>
      </c>
      <c r="H11" s="201">
        <f t="shared" si="4"/>
        <v>178.2</v>
      </c>
      <c r="I11" s="201">
        <f t="shared" si="5"/>
        <v>0.06</v>
      </c>
      <c r="J11" s="201">
        <f t="shared" si="6"/>
        <v>8.91</v>
      </c>
      <c r="K11" s="202">
        <f t="shared" si="7"/>
        <v>187.11</v>
      </c>
      <c r="L11" s="1"/>
      <c r="M11" s="2" t="s">
        <v>560</v>
      </c>
      <c r="N11" s="1"/>
      <c r="O11" s="203"/>
      <c r="P11" s="1"/>
      <c r="Q11" s="1"/>
      <c r="R11" s="1"/>
      <c r="S11" s="1"/>
      <c r="T11" s="1"/>
      <c r="U11" s="1"/>
      <c r="V11" s="1"/>
      <c r="W11" s="1"/>
      <c r="X11" s="1"/>
      <c r="Y11" s="1"/>
      <c r="Z11" s="1"/>
    </row>
    <row r="12" ht="14.25" customHeight="1">
      <c r="A12" s="199"/>
      <c r="B12" s="200" t="s">
        <v>561</v>
      </c>
      <c r="C12" s="2" t="s">
        <v>562</v>
      </c>
      <c r="D12" s="201">
        <v>210.0</v>
      </c>
      <c r="E12" s="201">
        <f t="shared" si="8"/>
        <v>623.7</v>
      </c>
      <c r="F12" s="201">
        <f t="shared" ref="F12:F13" si="9">SUMIFS(E12,C12,$E$2)</f>
        <v>0</v>
      </c>
      <c r="G12" s="201">
        <f t="shared" si="3"/>
        <v>0</v>
      </c>
      <c r="H12" s="201">
        <f t="shared" si="4"/>
        <v>0</v>
      </c>
      <c r="I12" s="201">
        <f t="shared" si="5"/>
        <v>0</v>
      </c>
      <c r="J12" s="201">
        <f t="shared" si="6"/>
        <v>0</v>
      </c>
      <c r="K12" s="202">
        <f t="shared" si="7"/>
        <v>0</v>
      </c>
      <c r="L12" s="1"/>
      <c r="M12" s="201">
        <f t="shared" ref="M12:M13" si="10">E12/C$2</f>
        <v>69.3</v>
      </c>
      <c r="N12" s="1"/>
      <c r="O12" s="1"/>
      <c r="P12" s="1"/>
      <c r="Q12" s="1"/>
      <c r="R12" s="1"/>
      <c r="S12" s="1"/>
      <c r="T12" s="1"/>
      <c r="U12" s="1"/>
      <c r="V12" s="1"/>
      <c r="W12" s="1"/>
      <c r="X12" s="1"/>
      <c r="Y12" s="1"/>
      <c r="Z12" s="1"/>
    </row>
    <row r="13" ht="14.25" customHeight="1">
      <c r="A13" s="199"/>
      <c r="B13" s="200" t="s">
        <v>563</v>
      </c>
      <c r="C13" s="2" t="s">
        <v>51</v>
      </c>
      <c r="D13" s="201">
        <v>240.0</v>
      </c>
      <c r="E13" s="201">
        <f t="shared" si="8"/>
        <v>712.8</v>
      </c>
      <c r="F13" s="201">
        <f t="shared" si="9"/>
        <v>712.8</v>
      </c>
      <c r="G13" s="201">
        <f t="shared" si="3"/>
        <v>356.4</v>
      </c>
      <c r="H13" s="201">
        <f t="shared" si="4"/>
        <v>1069.2</v>
      </c>
      <c r="I13" s="201">
        <f t="shared" si="5"/>
        <v>0.36</v>
      </c>
      <c r="J13" s="201">
        <f t="shared" si="6"/>
        <v>53.46</v>
      </c>
      <c r="K13" s="202">
        <f t="shared" si="7"/>
        <v>1122.66</v>
      </c>
      <c r="L13" s="1"/>
      <c r="M13" s="201">
        <f t="shared" si="10"/>
        <v>79.2</v>
      </c>
      <c r="N13" s="1"/>
      <c r="O13" s="1"/>
      <c r="P13" s="1"/>
      <c r="Q13" s="1"/>
      <c r="R13" s="1"/>
      <c r="S13" s="1"/>
      <c r="T13" s="1"/>
      <c r="U13" s="1"/>
      <c r="V13" s="1"/>
      <c r="W13" s="1"/>
      <c r="X13" s="1"/>
      <c r="Y13" s="1"/>
      <c r="Z13" s="1"/>
    </row>
    <row r="14" ht="14.25" customHeight="1">
      <c r="A14" s="199"/>
      <c r="B14" s="200" t="s">
        <v>564</v>
      </c>
      <c r="C14" s="2" t="s">
        <v>559</v>
      </c>
      <c r="D14" s="201">
        <v>92.0</v>
      </c>
      <c r="E14" s="201">
        <f t="shared" si="8"/>
        <v>273.24</v>
      </c>
      <c r="F14" s="201">
        <f t="shared" ref="F14:F15" si="11">E14</f>
        <v>273.24</v>
      </c>
      <c r="G14" s="201">
        <f t="shared" si="3"/>
        <v>136.62</v>
      </c>
      <c r="H14" s="201">
        <f t="shared" si="4"/>
        <v>409.86</v>
      </c>
      <c r="I14" s="201">
        <f t="shared" si="5"/>
        <v>0.138</v>
      </c>
      <c r="J14" s="201">
        <f t="shared" si="6"/>
        <v>20.493</v>
      </c>
      <c r="K14" s="202">
        <f t="shared" si="7"/>
        <v>430.353</v>
      </c>
      <c r="L14" s="1"/>
      <c r="M14" s="1"/>
      <c r="N14" s="1"/>
      <c r="O14" s="1"/>
      <c r="P14" s="203"/>
      <c r="Q14" s="1"/>
      <c r="R14" s="1"/>
      <c r="S14" s="1"/>
      <c r="T14" s="1"/>
      <c r="U14" s="1"/>
      <c r="V14" s="1"/>
      <c r="W14" s="1"/>
      <c r="X14" s="1"/>
      <c r="Y14" s="1"/>
      <c r="Z14" s="1"/>
    </row>
    <row r="15" ht="14.25" customHeight="1">
      <c r="A15" s="199"/>
      <c r="B15" s="200" t="s">
        <v>565</v>
      </c>
      <c r="C15" s="2" t="s">
        <v>566</v>
      </c>
      <c r="D15" s="2" t="s">
        <v>567</v>
      </c>
      <c r="E15" s="201">
        <v>120.5</v>
      </c>
      <c r="F15" s="201">
        <f t="shared" si="11"/>
        <v>120.5</v>
      </c>
      <c r="G15" s="201">
        <f t="shared" si="3"/>
        <v>60.25</v>
      </c>
      <c r="H15" s="201">
        <f t="shared" si="4"/>
        <v>180.75</v>
      </c>
      <c r="I15" s="201">
        <f t="shared" si="5"/>
        <v>0.06085858586</v>
      </c>
      <c r="J15" s="201">
        <f t="shared" si="6"/>
        <v>9.0375</v>
      </c>
      <c r="K15" s="202">
        <f t="shared" si="7"/>
        <v>189.7875</v>
      </c>
      <c r="L15" s="1"/>
      <c r="M15" s="1"/>
      <c r="N15" s="1"/>
      <c r="O15" s="1"/>
      <c r="P15" s="203"/>
      <c r="Q15" s="1"/>
      <c r="R15" s="1"/>
      <c r="S15" s="1"/>
      <c r="T15" s="1"/>
      <c r="U15" s="1"/>
      <c r="V15" s="1"/>
      <c r="W15" s="1"/>
      <c r="X15" s="1"/>
      <c r="Y15" s="1"/>
      <c r="Z15" s="1"/>
    </row>
    <row r="16" ht="14.25" customHeight="1">
      <c r="A16" s="199"/>
      <c r="B16" s="200" t="s">
        <v>568</v>
      </c>
      <c r="C16" s="204">
        <v>2.5</v>
      </c>
      <c r="D16" s="2" t="s">
        <v>567</v>
      </c>
      <c r="E16" s="201">
        <f>480+370</f>
        <v>850</v>
      </c>
      <c r="F16" s="201">
        <f t="shared" ref="F16:F19" si="12">SUMIFS(E16,C16,$I$1)</f>
        <v>0</v>
      </c>
      <c r="G16" s="201">
        <f t="shared" si="3"/>
        <v>0</v>
      </c>
      <c r="H16" s="201">
        <f t="shared" si="4"/>
        <v>0</v>
      </c>
      <c r="I16" s="201">
        <f t="shared" si="5"/>
        <v>0</v>
      </c>
      <c r="J16" s="201">
        <f t="shared" si="6"/>
        <v>0</v>
      </c>
      <c r="K16" s="202">
        <f t="shared" si="7"/>
        <v>0</v>
      </c>
      <c r="L16" s="1"/>
      <c r="M16" s="1"/>
      <c r="N16" s="1"/>
      <c r="O16" s="1"/>
      <c r="P16" s="1"/>
      <c r="Q16" s="1"/>
      <c r="R16" s="1"/>
      <c r="S16" s="1"/>
      <c r="T16" s="1"/>
      <c r="U16" s="1"/>
      <c r="V16" s="1"/>
      <c r="W16" s="1"/>
      <c r="X16" s="1"/>
      <c r="Y16" s="1"/>
      <c r="Z16" s="1"/>
    </row>
    <row r="17" ht="14.25" customHeight="1">
      <c r="A17" s="199"/>
      <c r="B17" s="200" t="s">
        <v>569</v>
      </c>
      <c r="C17" s="204">
        <v>5.0</v>
      </c>
      <c r="D17" s="2" t="s">
        <v>567</v>
      </c>
      <c r="E17" s="201">
        <f>960+370</f>
        <v>1330</v>
      </c>
      <c r="F17" s="201">
        <f t="shared" si="12"/>
        <v>1330</v>
      </c>
      <c r="G17" s="201">
        <f t="shared" si="3"/>
        <v>665</v>
      </c>
      <c r="H17" s="201">
        <f t="shared" si="4"/>
        <v>1995</v>
      </c>
      <c r="I17" s="201">
        <f t="shared" si="5"/>
        <v>0.6717171717</v>
      </c>
      <c r="J17" s="201">
        <f t="shared" si="6"/>
        <v>99.75</v>
      </c>
      <c r="K17" s="202">
        <f t="shared" si="7"/>
        <v>2094.75</v>
      </c>
      <c r="L17" s="1"/>
      <c r="M17" s="1"/>
      <c r="N17" s="1"/>
      <c r="O17" s="1"/>
      <c r="P17" s="1"/>
      <c r="Q17" s="1"/>
      <c r="R17" s="1"/>
      <c r="S17" s="1"/>
      <c r="T17" s="1"/>
      <c r="U17" s="1"/>
      <c r="V17" s="1"/>
      <c r="W17" s="1"/>
      <c r="X17" s="1"/>
      <c r="Y17" s="1"/>
      <c r="Z17" s="1"/>
    </row>
    <row r="18" ht="14.25" customHeight="1">
      <c r="A18" s="199"/>
      <c r="B18" s="200" t="s">
        <v>570</v>
      </c>
      <c r="C18" s="204">
        <v>7.5</v>
      </c>
      <c r="D18" s="2" t="s">
        <v>567</v>
      </c>
      <c r="E18" s="201">
        <f>1480+370</f>
        <v>1850</v>
      </c>
      <c r="F18" s="201">
        <f t="shared" si="12"/>
        <v>0</v>
      </c>
      <c r="G18" s="201">
        <f t="shared" si="3"/>
        <v>0</v>
      </c>
      <c r="H18" s="201">
        <f t="shared" si="4"/>
        <v>0</v>
      </c>
      <c r="I18" s="201">
        <f t="shared" si="5"/>
        <v>0</v>
      </c>
      <c r="J18" s="201">
        <f t="shared" si="6"/>
        <v>0</v>
      </c>
      <c r="K18" s="202">
        <f t="shared" si="7"/>
        <v>0</v>
      </c>
      <c r="L18" s="1"/>
      <c r="M18" s="1"/>
      <c r="N18" s="203"/>
      <c r="O18" s="1"/>
      <c r="P18" s="1"/>
      <c r="Q18" s="1"/>
      <c r="R18" s="1"/>
      <c r="S18" s="1"/>
      <c r="T18" s="1"/>
      <c r="U18" s="1"/>
      <c r="V18" s="1"/>
      <c r="W18" s="1"/>
      <c r="X18" s="1"/>
      <c r="Y18" s="1"/>
      <c r="Z18" s="1"/>
    </row>
    <row r="19" ht="14.25" customHeight="1">
      <c r="A19" s="199"/>
      <c r="B19" s="200" t="s">
        <v>571</v>
      </c>
      <c r="C19" s="204">
        <v>10.0</v>
      </c>
      <c r="D19" s="2" t="s">
        <v>567</v>
      </c>
      <c r="E19" s="201">
        <f>1960+370</f>
        <v>2330</v>
      </c>
      <c r="F19" s="201">
        <f t="shared" si="12"/>
        <v>0</v>
      </c>
      <c r="G19" s="201">
        <f t="shared" si="3"/>
        <v>0</v>
      </c>
      <c r="H19" s="201">
        <f t="shared" si="4"/>
        <v>0</v>
      </c>
      <c r="I19" s="201">
        <f t="shared" si="5"/>
        <v>0</v>
      </c>
      <c r="J19" s="201">
        <f t="shared" si="6"/>
        <v>0</v>
      </c>
      <c r="K19" s="202">
        <f t="shared" si="7"/>
        <v>0</v>
      </c>
      <c r="L19" s="1"/>
      <c r="M19" s="1"/>
      <c r="N19" s="1"/>
      <c r="O19" s="1"/>
      <c r="P19" s="1"/>
      <c r="Q19" s="1"/>
      <c r="R19" s="1"/>
      <c r="S19" s="1"/>
      <c r="T19" s="1"/>
      <c r="U19" s="1"/>
      <c r="V19" s="1"/>
      <c r="W19" s="1"/>
      <c r="X19" s="1"/>
      <c r="Y19" s="1"/>
      <c r="Z19" s="1"/>
    </row>
    <row r="20" ht="14.25" customHeight="1">
      <c r="A20" s="199"/>
      <c r="B20" s="200" t="s">
        <v>572</v>
      </c>
      <c r="C20" s="2" t="s">
        <v>559</v>
      </c>
      <c r="D20" s="201">
        <v>160.0</v>
      </c>
      <c r="E20" s="201">
        <f>D20*$C$1</f>
        <v>475.2</v>
      </c>
      <c r="F20" s="201">
        <f>E20</f>
        <v>475.2</v>
      </c>
      <c r="G20" s="201">
        <f t="shared" si="3"/>
        <v>237.6</v>
      </c>
      <c r="H20" s="201">
        <f t="shared" si="4"/>
        <v>712.8</v>
      </c>
      <c r="I20" s="201">
        <f t="shared" si="5"/>
        <v>0.24</v>
      </c>
      <c r="J20" s="201">
        <f t="shared" si="6"/>
        <v>35.64</v>
      </c>
      <c r="K20" s="202">
        <f t="shared" si="7"/>
        <v>748.44</v>
      </c>
      <c r="L20" s="1"/>
      <c r="M20" s="1"/>
      <c r="N20" s="1"/>
      <c r="O20" s="1"/>
      <c r="P20" s="1"/>
      <c r="Q20" s="1"/>
      <c r="R20" s="1"/>
      <c r="S20" s="1"/>
      <c r="T20" s="1"/>
      <c r="U20" s="1"/>
      <c r="V20" s="1"/>
      <c r="W20" s="1"/>
      <c r="X20" s="1"/>
      <c r="Y20" s="1"/>
      <c r="Z20" s="1"/>
    </row>
    <row r="21" ht="14.25" customHeight="1">
      <c r="A21" s="199"/>
      <c r="B21" s="200" t="s">
        <v>573</v>
      </c>
      <c r="C21" s="2" t="s">
        <v>566</v>
      </c>
      <c r="D21" s="2" t="s">
        <v>567</v>
      </c>
      <c r="E21" s="201">
        <v>500.0</v>
      </c>
      <c r="F21" s="201">
        <f>SUMIFS(E21,G1,"Yes")</f>
        <v>0</v>
      </c>
      <c r="G21" s="201">
        <f t="shared" si="3"/>
        <v>0</v>
      </c>
      <c r="H21" s="201">
        <f t="shared" si="4"/>
        <v>0</v>
      </c>
      <c r="I21" s="201">
        <f t="shared" si="5"/>
        <v>0</v>
      </c>
      <c r="J21" s="201">
        <f t="shared" si="6"/>
        <v>0</v>
      </c>
      <c r="K21" s="202">
        <f t="shared" si="7"/>
        <v>0</v>
      </c>
      <c r="L21" s="1"/>
      <c r="M21" s="1"/>
      <c r="N21" s="1"/>
      <c r="O21" s="1"/>
      <c r="P21" s="1"/>
      <c r="Q21" s="1"/>
      <c r="R21" s="1"/>
      <c r="S21" s="1"/>
      <c r="T21" s="1"/>
      <c r="U21" s="1"/>
      <c r="V21" s="1"/>
      <c r="W21" s="1"/>
      <c r="X21" s="1"/>
      <c r="Y21" s="1"/>
      <c r="Z21" s="1"/>
    </row>
    <row r="22" ht="14.25" customHeight="1">
      <c r="A22" s="199"/>
      <c r="B22" s="200" t="s">
        <v>574</v>
      </c>
      <c r="C22" s="2" t="s">
        <v>566</v>
      </c>
      <c r="D22" s="2" t="s">
        <v>567</v>
      </c>
      <c r="E22" s="201">
        <v>0.0</v>
      </c>
      <c r="F22" s="201">
        <f t="shared" ref="F22:F26" si="13">E22</f>
        <v>0</v>
      </c>
      <c r="G22" s="201">
        <f t="shared" si="3"/>
        <v>0</v>
      </c>
      <c r="H22" s="201">
        <f t="shared" si="4"/>
        <v>0</v>
      </c>
      <c r="I22" s="201">
        <f t="shared" si="5"/>
        <v>0</v>
      </c>
      <c r="J22" s="201">
        <f t="shared" si="6"/>
        <v>0</v>
      </c>
      <c r="K22" s="202">
        <f t="shared" ref="K22:K26" si="14">(J22+H22)</f>
        <v>0</v>
      </c>
      <c r="L22" s="1"/>
      <c r="M22" s="1"/>
      <c r="N22" s="1"/>
      <c r="O22" s="1"/>
      <c r="P22" s="1"/>
      <c r="Q22" s="1"/>
      <c r="R22" s="1"/>
      <c r="S22" s="1"/>
      <c r="T22" s="1"/>
      <c r="U22" s="1"/>
      <c r="V22" s="1"/>
      <c r="W22" s="1"/>
      <c r="X22" s="1"/>
      <c r="Y22" s="1"/>
      <c r="Z22" s="1"/>
    </row>
    <row r="23" ht="14.25" customHeight="1">
      <c r="A23" s="199"/>
      <c r="B23" s="200" t="s">
        <v>575</v>
      </c>
      <c r="C23" s="2" t="s">
        <v>566</v>
      </c>
      <c r="D23" s="2" t="s">
        <v>567</v>
      </c>
      <c r="E23" s="201">
        <v>0.0</v>
      </c>
      <c r="F23" s="201">
        <f t="shared" si="13"/>
        <v>0</v>
      </c>
      <c r="G23" s="201">
        <f t="shared" si="3"/>
        <v>0</v>
      </c>
      <c r="H23" s="201">
        <f t="shared" si="4"/>
        <v>0</v>
      </c>
      <c r="I23" s="201">
        <f t="shared" si="5"/>
        <v>0</v>
      </c>
      <c r="J23" s="201">
        <f t="shared" si="6"/>
        <v>0</v>
      </c>
      <c r="K23" s="202">
        <f t="shared" si="14"/>
        <v>0</v>
      </c>
      <c r="L23" s="1"/>
      <c r="M23" s="1"/>
      <c r="N23" s="1"/>
      <c r="O23" s="1"/>
      <c r="P23" s="1"/>
      <c r="Q23" s="1"/>
      <c r="R23" s="1"/>
      <c r="S23" s="1"/>
      <c r="T23" s="1"/>
      <c r="U23" s="1"/>
      <c r="V23" s="1"/>
      <c r="W23" s="1"/>
      <c r="X23" s="1"/>
      <c r="Y23" s="1"/>
      <c r="Z23" s="1"/>
    </row>
    <row r="24" ht="14.25" customHeight="1">
      <c r="A24" s="199"/>
      <c r="B24" s="200" t="s">
        <v>576</v>
      </c>
      <c r="C24" s="2" t="s">
        <v>566</v>
      </c>
      <c r="D24" s="2" t="s">
        <v>567</v>
      </c>
      <c r="E24" s="201">
        <f>150</f>
        <v>150</v>
      </c>
      <c r="F24" s="201">
        <f t="shared" si="13"/>
        <v>150</v>
      </c>
      <c r="G24" s="201">
        <f t="shared" si="3"/>
        <v>75</v>
      </c>
      <c r="H24" s="201">
        <f t="shared" si="4"/>
        <v>225</v>
      </c>
      <c r="I24" s="201">
        <f t="shared" si="5"/>
        <v>0.07575757576</v>
      </c>
      <c r="J24" s="201">
        <f t="shared" si="6"/>
        <v>11.25</v>
      </c>
      <c r="K24" s="202">
        <f t="shared" si="14"/>
        <v>236.25</v>
      </c>
      <c r="L24" s="1"/>
      <c r="M24" s="1"/>
      <c r="N24" s="1"/>
      <c r="O24" s="1"/>
      <c r="P24" s="1"/>
      <c r="Q24" s="1"/>
      <c r="R24" s="1"/>
      <c r="S24" s="1"/>
      <c r="T24" s="1"/>
      <c r="U24" s="1"/>
      <c r="V24" s="1"/>
      <c r="W24" s="1"/>
      <c r="X24" s="1"/>
      <c r="Y24" s="1"/>
      <c r="Z24" s="1"/>
    </row>
    <row r="25" ht="14.25" customHeight="1">
      <c r="A25" s="199"/>
      <c r="B25" s="200" t="s">
        <v>577</v>
      </c>
      <c r="C25" s="2" t="s">
        <v>566</v>
      </c>
      <c r="D25" s="2" t="s">
        <v>567</v>
      </c>
      <c r="E25" s="201">
        <v>137.93</v>
      </c>
      <c r="F25" s="201">
        <f t="shared" si="13"/>
        <v>137.93</v>
      </c>
      <c r="G25" s="201">
        <f t="shared" si="3"/>
        <v>68.965</v>
      </c>
      <c r="H25" s="201">
        <f t="shared" si="4"/>
        <v>206.895</v>
      </c>
      <c r="I25" s="201">
        <f t="shared" si="5"/>
        <v>0.06966161616</v>
      </c>
      <c r="J25" s="201">
        <f t="shared" si="6"/>
        <v>10.34475</v>
      </c>
      <c r="K25" s="202">
        <f t="shared" si="14"/>
        <v>217.23975</v>
      </c>
      <c r="L25" s="1"/>
      <c r="M25" s="1"/>
      <c r="N25" s="1"/>
      <c r="O25" s="1"/>
      <c r="P25" s="1"/>
      <c r="Q25" s="1"/>
      <c r="R25" s="1"/>
      <c r="S25" s="1"/>
      <c r="T25" s="1"/>
      <c r="U25" s="1"/>
      <c r="V25" s="1"/>
      <c r="W25" s="1"/>
      <c r="X25" s="1"/>
      <c r="Y25" s="1"/>
      <c r="Z25" s="1"/>
    </row>
    <row r="26" ht="14.25" customHeight="1">
      <c r="A26" s="199"/>
      <c r="B26" s="200" t="s">
        <v>578</v>
      </c>
      <c r="C26" s="2" t="s">
        <v>566</v>
      </c>
      <c r="D26" s="2" t="s">
        <v>567</v>
      </c>
      <c r="E26" s="201">
        <f>35+89+45</f>
        <v>169</v>
      </c>
      <c r="F26" s="201">
        <f t="shared" si="13"/>
        <v>169</v>
      </c>
      <c r="G26" s="201">
        <f t="shared" si="3"/>
        <v>84.5</v>
      </c>
      <c r="H26" s="201">
        <f t="shared" si="4"/>
        <v>253.5</v>
      </c>
      <c r="I26" s="201">
        <f t="shared" si="5"/>
        <v>0.08535353535</v>
      </c>
      <c r="J26" s="201">
        <f t="shared" si="6"/>
        <v>12.675</v>
      </c>
      <c r="K26" s="202">
        <f t="shared" si="14"/>
        <v>266.175</v>
      </c>
      <c r="L26" s="1"/>
      <c r="M26" s="1"/>
      <c r="N26" s="1"/>
      <c r="O26" s="1"/>
      <c r="P26" s="1"/>
      <c r="Q26" s="1"/>
      <c r="R26" s="1"/>
      <c r="S26" s="1"/>
      <c r="T26" s="1"/>
      <c r="U26" s="1"/>
      <c r="V26" s="1"/>
      <c r="W26" s="1"/>
      <c r="X26" s="1"/>
      <c r="Y26" s="1"/>
      <c r="Z26" s="1"/>
    </row>
    <row r="27" ht="14.25" customHeight="1">
      <c r="A27" s="205"/>
      <c r="B27" s="206"/>
      <c r="C27" s="207"/>
      <c r="D27" s="207"/>
      <c r="E27" s="207"/>
      <c r="F27" s="208">
        <f t="shared" ref="F27:H27" si="15">SUM(F4:F26)</f>
        <v>3711.9723</v>
      </c>
      <c r="G27" s="208">
        <f t="shared" si="15"/>
        <v>1855.98615</v>
      </c>
      <c r="H27" s="209">
        <f t="shared" si="15"/>
        <v>5567.95845</v>
      </c>
      <c r="I27" s="208">
        <f t="shared" si="5"/>
        <v>1.874733485</v>
      </c>
      <c r="J27" s="208">
        <f t="shared" ref="J27:K27" si="16">SUM(J4:J26)</f>
        <v>278.3979225</v>
      </c>
      <c r="K27" s="210">
        <f t="shared" si="16"/>
        <v>5846.356373</v>
      </c>
      <c r="L27" s="1"/>
      <c r="M27" s="1"/>
      <c r="N27" s="1"/>
      <c r="O27" s="1"/>
      <c r="P27" s="1"/>
      <c r="Q27" s="1"/>
      <c r="R27" s="1"/>
      <c r="S27" s="1"/>
      <c r="T27" s="1"/>
      <c r="U27" s="1"/>
      <c r="V27" s="1"/>
      <c r="W27" s="1"/>
      <c r="X27" s="1"/>
      <c r="Y27" s="1"/>
      <c r="Z27" s="1"/>
    </row>
    <row r="28" ht="30.0" customHeight="1">
      <c r="A28" s="1"/>
      <c r="B28" s="1"/>
      <c r="C28" s="1"/>
      <c r="D28" s="1"/>
      <c r="E28" s="1"/>
      <c r="F28" s="1"/>
      <c r="G28" s="1"/>
      <c r="H28" s="3"/>
      <c r="I28" s="1"/>
      <c r="J28" s="1"/>
      <c r="K28" s="1"/>
      <c r="L28" s="1"/>
      <c r="M28" s="1"/>
      <c r="N28" s="1"/>
      <c r="O28" s="1"/>
      <c r="P28" s="1"/>
      <c r="Q28" s="1"/>
      <c r="R28" s="1"/>
      <c r="S28" s="1"/>
      <c r="T28" s="1"/>
      <c r="U28" s="1"/>
      <c r="V28" s="1"/>
      <c r="W28" s="1"/>
      <c r="X28" s="1"/>
      <c r="Y28" s="1"/>
      <c r="Z28" s="1"/>
    </row>
    <row r="29" ht="14.25" customHeight="1">
      <c r="A29" s="211" t="s">
        <v>579</v>
      </c>
      <c r="B29" s="5" t="s">
        <v>529</v>
      </c>
      <c r="C29" s="32" t="s">
        <v>541</v>
      </c>
      <c r="D29" s="20"/>
      <c r="E29" s="32" t="s">
        <v>543</v>
      </c>
      <c r="F29" s="20"/>
      <c r="G29" s="5" t="s">
        <v>536</v>
      </c>
      <c r="H29" s="212" t="s">
        <v>545</v>
      </c>
      <c r="I29" s="213" t="s">
        <v>580</v>
      </c>
      <c r="J29" s="20"/>
      <c r="K29" s="214" t="s">
        <v>38</v>
      </c>
      <c r="L29" s="5" t="s">
        <v>547</v>
      </c>
      <c r="M29" s="1"/>
      <c r="N29" s="1"/>
      <c r="O29" s="1"/>
      <c r="P29" s="1"/>
      <c r="Q29" s="1"/>
      <c r="R29" s="1"/>
      <c r="S29" s="1"/>
      <c r="T29" s="1"/>
      <c r="U29" s="1"/>
      <c r="V29" s="1"/>
      <c r="W29" s="1"/>
      <c r="X29" s="1"/>
      <c r="Y29" s="1"/>
      <c r="Z29" s="1"/>
    </row>
    <row r="30" ht="26.25" customHeight="1">
      <c r="A30" s="215"/>
      <c r="B30" s="2" t="str">
        <f>Input!D36</f>
        <v>Solar Edge</v>
      </c>
      <c r="C30" s="216" t="str">
        <f>VLOOKUP(B30,'Lookup Data'!A:B,2,0)</f>
        <v>Addition</v>
      </c>
      <c r="D30" s="20"/>
      <c r="E30" s="217">
        <f>VLOOKUP(B30,'Lookup Data'!A:C,3,0)</f>
        <v>270</v>
      </c>
      <c r="F30" s="20"/>
      <c r="G30" s="201">
        <f t="shared" ref="G30:G33" si="17">E30*$K$1</f>
        <v>135</v>
      </c>
      <c r="H30" s="218">
        <f t="shared" ref="H30:H33" si="18">G30+E30</f>
        <v>405</v>
      </c>
      <c r="I30" s="219">
        <f>VLOOKUP(B30,'Lookup Data'!A:D,4,0)</f>
        <v>0.05</v>
      </c>
      <c r="J30" s="20"/>
      <c r="K30" s="218">
        <f t="shared" ref="K30:K33" si="19">H30*I30</f>
        <v>20.25</v>
      </c>
      <c r="L30" s="201">
        <f t="shared" ref="L30:L34" si="20">K30+H30</f>
        <v>425.25</v>
      </c>
      <c r="M30" s="1"/>
      <c r="N30" s="1"/>
      <c r="O30" s="1"/>
      <c r="P30" s="1"/>
      <c r="Q30" s="1"/>
      <c r="R30" s="1"/>
      <c r="S30" s="1"/>
      <c r="T30" s="1"/>
      <c r="U30" s="1"/>
      <c r="V30" s="1"/>
      <c r="W30" s="1"/>
      <c r="X30" s="1"/>
      <c r="Y30" s="1"/>
      <c r="Z30" s="1"/>
    </row>
    <row r="31" ht="26.25" customHeight="1">
      <c r="A31" s="215"/>
      <c r="B31" s="2" t="str">
        <f>Input!D37</f>
        <v>None</v>
      </c>
      <c r="C31" s="216" t="str">
        <f>VLOOKUP(B31,'Lookup Data'!A:B,2,0)</f>
        <v>None</v>
      </c>
      <c r="D31" s="20"/>
      <c r="E31" s="217">
        <f>VLOOKUP(B31,'Lookup Data'!A:C,3,0)</f>
        <v>0</v>
      </c>
      <c r="F31" s="20"/>
      <c r="G31" s="201">
        <f t="shared" si="17"/>
        <v>0</v>
      </c>
      <c r="H31" s="201">
        <f t="shared" si="18"/>
        <v>0</v>
      </c>
      <c r="I31" s="219">
        <f>VLOOKUP(B31,'Lookup Data'!A:D,4,0)</f>
        <v>0</v>
      </c>
      <c r="J31" s="20"/>
      <c r="K31" s="218">
        <f t="shared" si="19"/>
        <v>0</v>
      </c>
      <c r="L31" s="201">
        <f t="shared" si="20"/>
        <v>0</v>
      </c>
      <c r="M31" s="1"/>
      <c r="N31" s="1"/>
      <c r="O31" s="1"/>
      <c r="P31" s="1"/>
      <c r="Q31" s="1"/>
      <c r="R31" s="1"/>
      <c r="S31" s="1"/>
      <c r="T31" s="1"/>
      <c r="U31" s="1"/>
      <c r="V31" s="1"/>
      <c r="W31" s="1"/>
      <c r="X31" s="1"/>
      <c r="Y31" s="1"/>
      <c r="Z31" s="1"/>
    </row>
    <row r="32" ht="26.25" customHeight="1">
      <c r="A32" s="215"/>
      <c r="B32" s="2" t="str">
        <f>Input!D38</f>
        <v>None</v>
      </c>
      <c r="C32" s="216" t="str">
        <f>VLOOKUP(B32,'Lookup Data'!A:B,2,0)</f>
        <v>None</v>
      </c>
      <c r="D32" s="20"/>
      <c r="E32" s="217">
        <f>VLOOKUP(B32,'Lookup Data'!A:C,3,0)</f>
        <v>0</v>
      </c>
      <c r="F32" s="20"/>
      <c r="G32" s="201">
        <f t="shared" si="17"/>
        <v>0</v>
      </c>
      <c r="H32" s="201">
        <f t="shared" si="18"/>
        <v>0</v>
      </c>
      <c r="I32" s="219">
        <f>VLOOKUP(B32,'Lookup Data'!A:D,4,0)</f>
        <v>0</v>
      </c>
      <c r="J32" s="20"/>
      <c r="K32" s="218">
        <f t="shared" si="19"/>
        <v>0</v>
      </c>
      <c r="L32" s="201">
        <f t="shared" si="20"/>
        <v>0</v>
      </c>
      <c r="M32" s="1"/>
      <c r="N32" s="1"/>
      <c r="O32" s="1"/>
      <c r="P32" s="1"/>
      <c r="Q32" s="1"/>
      <c r="R32" s="1"/>
      <c r="S32" s="1"/>
      <c r="T32" s="1"/>
      <c r="U32" s="1"/>
      <c r="V32" s="1"/>
      <c r="W32" s="1"/>
      <c r="X32" s="1"/>
      <c r="Y32" s="1"/>
      <c r="Z32" s="1"/>
    </row>
    <row r="33" ht="26.25" customHeight="1">
      <c r="A33" s="39"/>
      <c r="B33" s="2" t="str">
        <f>Input!D39</f>
        <v>None</v>
      </c>
      <c r="C33" s="216" t="str">
        <f>VLOOKUP(B33,'Lookup Data'!A:B,2,0)</f>
        <v>None</v>
      </c>
      <c r="D33" s="20"/>
      <c r="E33" s="217">
        <f>VLOOKUP(B33,'Lookup Data'!A:C,3,0)</f>
        <v>0</v>
      </c>
      <c r="F33" s="20"/>
      <c r="G33" s="201">
        <f t="shared" si="17"/>
        <v>0</v>
      </c>
      <c r="H33" s="201">
        <f t="shared" si="18"/>
        <v>0</v>
      </c>
      <c r="I33" s="219">
        <f>VLOOKUP(B33,'Lookup Data'!A:D,4,0)</f>
        <v>0</v>
      </c>
      <c r="J33" s="20"/>
      <c r="K33" s="218">
        <f t="shared" si="19"/>
        <v>0</v>
      </c>
      <c r="L33" s="201">
        <f t="shared" si="20"/>
        <v>0</v>
      </c>
      <c r="M33" s="1"/>
      <c r="N33" s="1"/>
      <c r="O33" s="1"/>
      <c r="P33" s="1"/>
      <c r="Q33" s="1"/>
      <c r="R33" s="1"/>
      <c r="S33" s="1"/>
      <c r="T33" s="1"/>
      <c r="U33" s="1"/>
      <c r="V33" s="1"/>
      <c r="W33" s="1"/>
      <c r="X33" s="1"/>
      <c r="Y33" s="1"/>
      <c r="Z33" s="1"/>
    </row>
    <row r="34" ht="14.25" customHeight="1">
      <c r="A34" s="1"/>
      <c r="B34" s="1"/>
      <c r="C34" s="1"/>
      <c r="D34" s="1"/>
      <c r="E34" s="220">
        <f>SUM(E30:E33)</f>
        <v>270</v>
      </c>
      <c r="F34" s="221"/>
      <c r="G34" s="222">
        <f t="shared" ref="G34:H34" si="21">SUM(G30:G33)</f>
        <v>135</v>
      </c>
      <c r="H34" s="222">
        <f t="shared" si="21"/>
        <v>405</v>
      </c>
      <c r="I34" s="223">
        <v>0.0</v>
      </c>
      <c r="J34" s="221"/>
      <c r="K34" s="222">
        <f>SUM(K30:K33)</f>
        <v>20.25</v>
      </c>
      <c r="L34" s="201">
        <f t="shared" si="20"/>
        <v>425.25</v>
      </c>
      <c r="M34" s="1"/>
      <c r="N34" s="1"/>
      <c r="O34" s="1"/>
      <c r="P34" s="1"/>
      <c r="Q34" s="1"/>
      <c r="R34" s="1"/>
      <c r="S34" s="1"/>
      <c r="T34" s="1"/>
      <c r="U34" s="1"/>
      <c r="V34" s="1"/>
      <c r="W34" s="1"/>
      <c r="X34" s="1"/>
      <c r="Y34" s="1"/>
      <c r="Z34" s="1"/>
    </row>
    <row r="35" ht="22.5" customHeight="1">
      <c r="A35" s="1"/>
      <c r="B35" s="1"/>
      <c r="C35" s="1"/>
      <c r="D35" s="1"/>
      <c r="E35" s="224" t="s">
        <v>581</v>
      </c>
      <c r="F35" s="225"/>
      <c r="G35" s="226" t="s">
        <v>582</v>
      </c>
      <c r="H35" s="227" t="s">
        <v>545</v>
      </c>
      <c r="I35" s="228"/>
      <c r="J35" s="225"/>
      <c r="K35" s="226" t="s">
        <v>583</v>
      </c>
      <c r="L35" s="229" t="s">
        <v>547</v>
      </c>
      <c r="M35" s="1"/>
      <c r="N35" s="1"/>
      <c r="O35" s="1"/>
      <c r="P35" s="1"/>
      <c r="Q35" s="1"/>
      <c r="R35" s="1"/>
      <c r="S35" s="1"/>
      <c r="T35" s="1"/>
      <c r="U35" s="1"/>
      <c r="V35" s="1"/>
      <c r="W35" s="1"/>
      <c r="X35" s="1"/>
      <c r="Y35" s="1"/>
      <c r="Z35" s="1"/>
    </row>
    <row r="36" ht="22.5" customHeight="1">
      <c r="A36" s="1"/>
      <c r="B36" s="1"/>
      <c r="C36" s="1"/>
      <c r="D36" s="1"/>
      <c r="E36" s="230" t="s">
        <v>584</v>
      </c>
      <c r="F36" s="20"/>
      <c r="G36" s="231"/>
      <c r="H36" s="232">
        <f>-Input!D33</f>
        <v>-0.5</v>
      </c>
      <c r="I36" s="233"/>
      <c r="J36" s="20"/>
      <c r="K36" s="231"/>
      <c r="L36" s="234"/>
      <c r="M36" s="1"/>
      <c r="N36" s="1"/>
      <c r="O36" s="1"/>
      <c r="P36" s="1"/>
      <c r="Q36" s="1"/>
      <c r="R36" s="1"/>
      <c r="S36" s="1"/>
      <c r="T36" s="1"/>
      <c r="U36" s="1"/>
      <c r="V36" s="1"/>
      <c r="W36" s="1"/>
      <c r="X36" s="1"/>
      <c r="Y36" s="1"/>
      <c r="Z36" s="1"/>
    </row>
    <row r="37" ht="22.5" customHeight="1">
      <c r="A37" s="1"/>
      <c r="B37" s="1"/>
      <c r="C37" s="1"/>
      <c r="D37" s="1"/>
      <c r="E37" s="235">
        <f>F27+F34</f>
        <v>3711.9723</v>
      </c>
      <c r="F37" s="101"/>
      <c r="G37" s="236">
        <f>G27+G34-G36</f>
        <v>1990.98615</v>
      </c>
      <c r="H37" s="237">
        <f>H27+H34+H36</f>
        <v>5972.45845</v>
      </c>
      <c r="I37" s="238"/>
      <c r="J37" s="101"/>
      <c r="K37" s="237">
        <f>H37*5%</f>
        <v>298.6229225</v>
      </c>
      <c r="L37" s="239">
        <f>K37+H37</f>
        <v>6271.081373</v>
      </c>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t="s">
        <v>585</v>
      </c>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6">
    <mergeCell ref="C31:D31"/>
    <mergeCell ref="E31:F31"/>
    <mergeCell ref="C32:D32"/>
    <mergeCell ref="E32:F32"/>
    <mergeCell ref="C33:D33"/>
    <mergeCell ref="E33:F33"/>
    <mergeCell ref="E34:F34"/>
    <mergeCell ref="E35:F35"/>
    <mergeCell ref="E36:F36"/>
    <mergeCell ref="E37:F37"/>
    <mergeCell ref="A1:B1"/>
    <mergeCell ref="A3:A27"/>
    <mergeCell ref="A29:A33"/>
    <mergeCell ref="C29:D29"/>
    <mergeCell ref="E29:F29"/>
    <mergeCell ref="C30:D30"/>
    <mergeCell ref="E30:F30"/>
    <mergeCell ref="I36:J36"/>
    <mergeCell ref="I37:J37"/>
    <mergeCell ref="I29:J29"/>
    <mergeCell ref="I30:J30"/>
    <mergeCell ref="I31:J31"/>
    <mergeCell ref="I32:J32"/>
    <mergeCell ref="I33:J33"/>
    <mergeCell ref="I34:J34"/>
    <mergeCell ref="I35:J35"/>
  </mergeCells>
  <conditionalFormatting sqref="L37">
    <cfRule type="notContainsBlanks" dxfId="0" priority="1">
      <formula>LEN(TRIM(L37))&gt;0</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0.5"/>
    <col customWidth="1" min="2" max="8" width="12.75"/>
    <col customWidth="1" min="9" max="12" width="14.88"/>
    <col customWidth="1" min="13" max="15" width="12.75"/>
    <col customWidth="1" min="16" max="16" width="0.5"/>
    <col customWidth="1" min="17" max="24" width="2.88"/>
    <col customWidth="1" min="25" max="32" width="7.63"/>
    <col customWidth="1" min="33" max="33" width="9.0"/>
  </cols>
  <sheetData>
    <row r="1" ht="3.0" customHeight="1">
      <c r="B1" s="1"/>
      <c r="C1" s="1"/>
      <c r="D1" s="1"/>
      <c r="E1" s="1"/>
      <c r="F1" s="1"/>
      <c r="G1" s="1"/>
      <c r="H1" s="1"/>
      <c r="I1" s="1"/>
      <c r="J1" s="1"/>
      <c r="K1" s="1"/>
      <c r="L1" s="1"/>
      <c r="M1" s="1"/>
      <c r="N1" s="1"/>
      <c r="O1" s="1"/>
      <c r="P1" s="1"/>
    </row>
    <row r="2" ht="14.25" customHeight="1">
      <c r="B2" s="240" t="s">
        <v>586</v>
      </c>
      <c r="J2" s="240"/>
      <c r="K2" s="240"/>
      <c r="L2" s="240"/>
      <c r="M2" s="1"/>
      <c r="N2" s="1"/>
      <c r="O2" s="1"/>
      <c r="P2" s="1"/>
    </row>
    <row r="3" ht="14.25" customHeight="1">
      <c r="J3" s="240"/>
      <c r="K3" s="240"/>
      <c r="L3" s="240"/>
      <c r="M3" s="1"/>
      <c r="N3" s="1"/>
      <c r="O3" s="1"/>
      <c r="P3" s="1"/>
    </row>
    <row r="4" ht="14.25" customHeight="1">
      <c r="B4" s="241" t="s">
        <v>494</v>
      </c>
      <c r="C4" s="8"/>
      <c r="D4" s="9"/>
      <c r="E4" s="242" t="s">
        <v>495</v>
      </c>
      <c r="F4" s="241" t="s">
        <v>496</v>
      </c>
      <c r="G4" s="8"/>
      <c r="H4" s="8"/>
      <c r="I4" s="9"/>
      <c r="J4" s="243"/>
      <c r="K4" s="243"/>
      <c r="L4" s="243"/>
      <c r="M4" s="1"/>
      <c r="N4" s="1"/>
      <c r="O4" s="1"/>
      <c r="P4" s="1"/>
    </row>
    <row r="5" ht="14.25" customHeight="1">
      <c r="B5" s="12"/>
      <c r="C5" s="13"/>
      <c r="D5" s="14"/>
      <c r="E5" s="39"/>
      <c r="F5" s="12"/>
      <c r="G5" s="13"/>
      <c r="H5" s="13"/>
      <c r="I5" s="14"/>
      <c r="J5" s="243"/>
      <c r="K5" s="243"/>
      <c r="L5" s="243"/>
      <c r="M5" s="1"/>
      <c r="N5" s="1"/>
      <c r="O5" s="1"/>
      <c r="P5" s="1"/>
    </row>
    <row r="6" ht="45.0" customHeight="1">
      <c r="B6" s="244" t="s">
        <v>497</v>
      </c>
      <c r="C6" s="244" t="s">
        <v>587</v>
      </c>
      <c r="D6" s="244" t="s">
        <v>499</v>
      </c>
      <c r="E6" s="245" t="s">
        <v>588</v>
      </c>
      <c r="F6" s="244" t="s">
        <v>2</v>
      </c>
      <c r="G6" s="245" t="s">
        <v>65</v>
      </c>
      <c r="H6" s="245" t="s">
        <v>40</v>
      </c>
      <c r="I6" s="245" t="s">
        <v>501</v>
      </c>
      <c r="J6" s="246"/>
      <c r="K6" s="246"/>
      <c r="L6" s="246"/>
      <c r="M6" s="1"/>
      <c r="N6" s="1"/>
      <c r="O6" s="1"/>
      <c r="P6" s="1"/>
    </row>
    <row r="7" ht="47.25" customHeight="1">
      <c r="B7" s="247" t="str">
        <f>Input!D15&amp;" "&amp;"kWh/annum"</f>
        <v>2615.5305 kWh/annum</v>
      </c>
      <c r="C7" s="248">
        <v>0.03</v>
      </c>
      <c r="D7" s="24">
        <f>H13</f>
        <v>2187.641444</v>
      </c>
      <c r="E7" s="247" t="s">
        <v>589</v>
      </c>
      <c r="F7" s="25" t="str">
        <f>Input!D3</f>
        <v>44293</v>
      </c>
      <c r="G7" s="25" t="str">
        <f>Input!D30</f>
        <v/>
      </c>
      <c r="H7" s="31">
        <f>Input!D16</f>
        <v>3</v>
      </c>
      <c r="I7" s="25" t="str">
        <f>Input!D17&amp;Input!C17</f>
        <v>35⁰</v>
      </c>
      <c r="J7" s="249"/>
      <c r="K7" s="249"/>
      <c r="L7" s="249"/>
      <c r="M7" s="1"/>
      <c r="N7" s="1"/>
      <c r="O7" s="1"/>
      <c r="P7" s="1"/>
    </row>
    <row r="8" ht="45.0" customHeight="1">
      <c r="B8" s="244" t="s">
        <v>502</v>
      </c>
      <c r="C8" s="244" t="s">
        <v>503</v>
      </c>
      <c r="D8" s="244" t="s">
        <v>590</v>
      </c>
      <c r="E8" s="244" t="s">
        <v>505</v>
      </c>
      <c r="F8" s="244" t="s">
        <v>506</v>
      </c>
      <c r="G8" s="244" t="s">
        <v>591</v>
      </c>
      <c r="H8" s="244" t="s">
        <v>507</v>
      </c>
      <c r="I8" s="244" t="s">
        <v>592</v>
      </c>
      <c r="J8" s="250"/>
      <c r="K8" s="250"/>
      <c r="L8" s="250"/>
      <c r="M8" s="1"/>
      <c r="N8" s="1"/>
      <c r="O8" s="1"/>
      <c r="P8" s="1"/>
    </row>
    <row r="9" ht="47.25" customHeight="1">
      <c r="B9" s="251" t="str">
        <f>"£"&amp;(ROUNDUP('Online Sales Pack'!A64,2))&amp;" Inc VAT"</f>
        <v>£6271.09 Inc VAT</v>
      </c>
      <c r="C9" s="252">
        <f>Input!D6</f>
        <v>0.17556</v>
      </c>
      <c r="D9" s="248">
        <v>0.07</v>
      </c>
      <c r="E9" s="253" t="str">
        <f>(ROUND(((SUM(F13:F32)*0.517)/1000),2)&amp;" tonnes")</f>
        <v>25.76 tonnes</v>
      </c>
      <c r="F9" s="247" t="str">
        <f>Input!D27&amp;Input!E25&amp;Input!D28&amp;", "&amp;Input!D29&amp;", "&amp;Input!D30</f>
        <v>, , </v>
      </c>
      <c r="G9" s="254">
        <v>0.055</v>
      </c>
      <c r="H9" s="24">
        <f>Input!D13</f>
        <v>927</v>
      </c>
      <c r="I9" s="24" t="str">
        <f>Input!D18&amp;Input!C18</f>
        <v>30⁰</v>
      </c>
      <c r="J9" s="255"/>
      <c r="K9" s="255"/>
      <c r="L9" s="255"/>
      <c r="M9" s="1"/>
      <c r="N9" s="1"/>
      <c r="O9" s="1"/>
      <c r="P9" s="1"/>
    </row>
    <row r="10" ht="3.75" customHeight="1">
      <c r="B10" s="1"/>
      <c r="C10" s="1"/>
      <c r="D10" s="1"/>
      <c r="E10" s="1"/>
      <c r="F10" s="1"/>
      <c r="G10" s="1"/>
      <c r="H10" s="1"/>
      <c r="I10" s="1"/>
      <c r="J10" s="1"/>
      <c r="K10" s="1"/>
      <c r="L10" s="1"/>
      <c r="M10" s="1"/>
      <c r="N10" s="1"/>
      <c r="O10" s="1"/>
      <c r="P10" s="1"/>
    </row>
    <row r="11" ht="27.75" customHeight="1">
      <c r="B11" s="240" t="s">
        <v>593</v>
      </c>
      <c r="J11" s="240"/>
      <c r="K11" s="240"/>
      <c r="L11" s="240"/>
      <c r="M11" s="1"/>
      <c r="N11" s="1"/>
      <c r="O11" s="193"/>
      <c r="P11" s="1"/>
    </row>
    <row r="12" ht="71.25" customHeight="1">
      <c r="B12" s="256" t="s">
        <v>510</v>
      </c>
      <c r="C12" s="256" t="s">
        <v>511</v>
      </c>
      <c r="D12" s="256" t="s">
        <v>512</v>
      </c>
      <c r="E12" s="256" t="s">
        <v>594</v>
      </c>
      <c r="F12" s="256" t="s">
        <v>514</v>
      </c>
      <c r="G12" s="256" t="s">
        <v>515</v>
      </c>
      <c r="H12" s="256" t="s">
        <v>516</v>
      </c>
      <c r="I12" s="257" t="s">
        <v>595</v>
      </c>
      <c r="J12" s="257" t="s">
        <v>596</v>
      </c>
      <c r="K12" s="257" t="s">
        <v>597</v>
      </c>
      <c r="L12" s="257" t="s">
        <v>598</v>
      </c>
      <c r="M12" s="256" t="s">
        <v>599</v>
      </c>
      <c r="N12" s="256" t="s">
        <v>600</v>
      </c>
      <c r="O12" s="256" t="s">
        <v>601</v>
      </c>
      <c r="P12" s="258"/>
      <c r="Q12" s="53">
        <f>COUNTIF(N13:N32,"&lt;0.00001")</f>
        <v>10</v>
      </c>
      <c r="AG12" s="259"/>
    </row>
    <row r="13" ht="14.25" customHeight="1">
      <c r="B13" s="2">
        <v>1.0</v>
      </c>
      <c r="C13" s="260" t="str">
        <f>Input!D5&amp;" kWh"</f>
        <v>4000 kWh</v>
      </c>
      <c r="D13" s="33">
        <f>Input!D6</f>
        <v>0.17556</v>
      </c>
      <c r="E13" s="201">
        <f>(D13*Input!$D$5)+(365*Input!$D$7)</f>
        <v>783.489</v>
      </c>
      <c r="F13" s="204">
        <f>Input!$D$15*G13</f>
        <v>2615.5305</v>
      </c>
      <c r="G13" s="261">
        <v>1.0</v>
      </c>
      <c r="H13" s="204">
        <f>Calculation!$KY$9</f>
        <v>2187.641444</v>
      </c>
      <c r="I13" s="201">
        <f t="shared" ref="I13:I32" si="1">H13*D13</f>
        <v>384.0623319</v>
      </c>
      <c r="J13" s="262">
        <f t="shared" ref="J13:J32" si="2">F13-H13</f>
        <v>427.8890558</v>
      </c>
      <c r="K13" s="263">
        <f>G9</f>
        <v>0.055</v>
      </c>
      <c r="L13" s="201">
        <f t="shared" ref="L13:L32" si="3">J13*$K13</f>
        <v>23.53389807</v>
      </c>
      <c r="M13" s="264">
        <f t="shared" ref="M13:M32" si="4">E13-I13</f>
        <v>399.4266681</v>
      </c>
      <c r="N13" s="201">
        <f>-Costing!L37+I13+L13</f>
        <v>-5863.485142</v>
      </c>
      <c r="O13" s="201">
        <f>I13+L13</f>
        <v>407.59623</v>
      </c>
      <c r="P13" s="1"/>
    </row>
    <row r="14" ht="14.25" customHeight="1">
      <c r="B14" s="2">
        <v>2.0</v>
      </c>
      <c r="C14" s="260" t="str">
        <f t="shared" ref="C14:C32" si="5">C13</f>
        <v>4000 kWh</v>
      </c>
      <c r="D14" s="33">
        <f t="shared" ref="D14:D32" si="6">(D13+(D13*$D$9))</f>
        <v>0.1878492</v>
      </c>
      <c r="E14" s="201">
        <f>(D14*Input!$D$5)+(365*Input!$D$7)</f>
        <v>832.6458</v>
      </c>
      <c r="F14" s="204">
        <f>Input!$D$15*G14</f>
        <v>2602.452848</v>
      </c>
      <c r="G14" s="261">
        <f t="shared" ref="G14:G32" si="7">G13-0.005</f>
        <v>0.995</v>
      </c>
      <c r="H14" s="204">
        <f>Calculation!$KY$9</f>
        <v>2187.641444</v>
      </c>
      <c r="I14" s="201">
        <f t="shared" si="1"/>
        <v>410.9466952</v>
      </c>
      <c r="J14" s="262">
        <f t="shared" si="2"/>
        <v>414.8114033</v>
      </c>
      <c r="K14" s="33">
        <f t="shared" ref="K14:K32" si="8">(K13+(K13*$C$7))</f>
        <v>0.05665</v>
      </c>
      <c r="L14" s="201">
        <f t="shared" si="3"/>
        <v>23.499066</v>
      </c>
      <c r="M14" s="264">
        <f t="shared" si="4"/>
        <v>421.6991048</v>
      </c>
      <c r="N14" s="201">
        <f t="shared" ref="N14:N32" si="9">N13+I14+L14</f>
        <v>-5429.039381</v>
      </c>
      <c r="O14" s="201">
        <f t="shared" ref="O14:O32" si="10">O13+I14+L14</f>
        <v>842.0419912</v>
      </c>
      <c r="P14" s="1"/>
    </row>
    <row r="15" ht="14.25" customHeight="1">
      <c r="B15" s="2">
        <v>3.0</v>
      </c>
      <c r="C15" s="260" t="str">
        <f t="shared" si="5"/>
        <v>4000 kWh</v>
      </c>
      <c r="D15" s="33">
        <f t="shared" si="6"/>
        <v>0.200998644</v>
      </c>
      <c r="E15" s="201">
        <f>(D15*Input!$D$5)+(365*Input!$D$7)</f>
        <v>885.243576</v>
      </c>
      <c r="F15" s="204">
        <f>Input!$D$15*G15</f>
        <v>2589.375195</v>
      </c>
      <c r="G15" s="261">
        <f t="shared" si="7"/>
        <v>0.99</v>
      </c>
      <c r="H15" s="204">
        <f>Calculation!$KY$9</f>
        <v>2187.641444</v>
      </c>
      <c r="I15" s="201">
        <f t="shared" si="1"/>
        <v>439.7129638</v>
      </c>
      <c r="J15" s="262">
        <f t="shared" si="2"/>
        <v>401.7337508</v>
      </c>
      <c r="K15" s="33">
        <f t="shared" si="8"/>
        <v>0.0583495</v>
      </c>
      <c r="L15" s="201">
        <f t="shared" si="3"/>
        <v>23.44096349</v>
      </c>
      <c r="M15" s="264">
        <f t="shared" si="4"/>
        <v>445.5306122</v>
      </c>
      <c r="N15" s="201">
        <f t="shared" si="9"/>
        <v>-4965.885454</v>
      </c>
      <c r="O15" s="201">
        <f t="shared" si="10"/>
        <v>1305.195919</v>
      </c>
      <c r="P15" s="1"/>
    </row>
    <row r="16" ht="14.25" customHeight="1">
      <c r="B16" s="2">
        <v>4.0</v>
      </c>
      <c r="C16" s="260" t="str">
        <f t="shared" si="5"/>
        <v>4000 kWh</v>
      </c>
      <c r="D16" s="33">
        <f t="shared" si="6"/>
        <v>0.2150685491</v>
      </c>
      <c r="E16" s="201">
        <f>(D16*Input!$D$5)+(365*Input!$D$7)</f>
        <v>941.5231963</v>
      </c>
      <c r="F16" s="204">
        <f>Input!$D$15*G16</f>
        <v>2576.297543</v>
      </c>
      <c r="G16" s="261">
        <f t="shared" si="7"/>
        <v>0.985</v>
      </c>
      <c r="H16" s="204">
        <f>Calculation!$KY$9</f>
        <v>2187.641444</v>
      </c>
      <c r="I16" s="201">
        <f t="shared" si="1"/>
        <v>470.4928713</v>
      </c>
      <c r="J16" s="262">
        <f t="shared" si="2"/>
        <v>388.6560983</v>
      </c>
      <c r="K16" s="33">
        <f t="shared" si="8"/>
        <v>0.060099985</v>
      </c>
      <c r="L16" s="201">
        <f t="shared" si="3"/>
        <v>23.35822568</v>
      </c>
      <c r="M16" s="264">
        <f t="shared" si="4"/>
        <v>471.030325</v>
      </c>
      <c r="N16" s="201">
        <f t="shared" si="9"/>
        <v>-4472.034357</v>
      </c>
      <c r="O16" s="201">
        <f t="shared" si="10"/>
        <v>1799.047015</v>
      </c>
      <c r="P16" s="1"/>
    </row>
    <row r="17" ht="14.25" customHeight="1">
      <c r="B17" s="2">
        <v>5.0</v>
      </c>
      <c r="C17" s="260" t="str">
        <f t="shared" si="5"/>
        <v>4000 kWh</v>
      </c>
      <c r="D17" s="33">
        <f t="shared" si="6"/>
        <v>0.2301233475</v>
      </c>
      <c r="E17" s="201">
        <f>(D17*Input!$D$5)+(365*Input!$D$7)</f>
        <v>1001.74239</v>
      </c>
      <c r="F17" s="204">
        <f>Input!$D$15*G17</f>
        <v>2563.21989</v>
      </c>
      <c r="G17" s="261">
        <f t="shared" si="7"/>
        <v>0.98</v>
      </c>
      <c r="H17" s="204">
        <f>Calculation!$KY$9</f>
        <v>2187.641444</v>
      </c>
      <c r="I17" s="201">
        <f t="shared" si="1"/>
        <v>503.4273723</v>
      </c>
      <c r="J17" s="262">
        <f t="shared" si="2"/>
        <v>375.5784458</v>
      </c>
      <c r="K17" s="33">
        <f t="shared" si="8"/>
        <v>0.06190298455</v>
      </c>
      <c r="L17" s="201">
        <f t="shared" si="3"/>
        <v>23.24942673</v>
      </c>
      <c r="M17" s="264">
        <f t="shared" si="4"/>
        <v>498.3150178</v>
      </c>
      <c r="N17" s="201">
        <f t="shared" si="9"/>
        <v>-3945.357558</v>
      </c>
      <c r="O17" s="201">
        <f t="shared" si="10"/>
        <v>2325.723815</v>
      </c>
      <c r="P17" s="1"/>
    </row>
    <row r="18" ht="14.25" customHeight="1">
      <c r="B18" s="2">
        <v>6.0</v>
      </c>
      <c r="C18" s="260" t="str">
        <f t="shared" si="5"/>
        <v>4000 kWh</v>
      </c>
      <c r="D18" s="33">
        <f t="shared" si="6"/>
        <v>0.2462319818</v>
      </c>
      <c r="E18" s="201">
        <f>(D18*Input!$D$5)+(365*Input!$D$7)</f>
        <v>1066.176927</v>
      </c>
      <c r="F18" s="204">
        <f>Input!$D$15*G18</f>
        <v>2550.142238</v>
      </c>
      <c r="G18" s="261">
        <f t="shared" si="7"/>
        <v>0.975</v>
      </c>
      <c r="H18" s="204">
        <f>Calculation!$KY$9</f>
        <v>2187.641444</v>
      </c>
      <c r="I18" s="201">
        <f t="shared" si="1"/>
        <v>538.6672884</v>
      </c>
      <c r="J18" s="262">
        <f t="shared" si="2"/>
        <v>362.5007933</v>
      </c>
      <c r="K18" s="33">
        <f t="shared" si="8"/>
        <v>0.06376007409</v>
      </c>
      <c r="L18" s="201">
        <f t="shared" si="3"/>
        <v>23.11307744</v>
      </c>
      <c r="M18" s="264">
        <f t="shared" si="4"/>
        <v>527.509639</v>
      </c>
      <c r="N18" s="201">
        <f t="shared" si="9"/>
        <v>-3383.577192</v>
      </c>
      <c r="O18" s="201">
        <f t="shared" si="10"/>
        <v>2887.50418</v>
      </c>
      <c r="P18" s="1"/>
    </row>
    <row r="19" ht="14.25" customHeight="1">
      <c r="B19" s="2">
        <v>7.0</v>
      </c>
      <c r="C19" s="260" t="str">
        <f t="shared" si="5"/>
        <v>4000 kWh</v>
      </c>
      <c r="D19" s="33">
        <f t="shared" si="6"/>
        <v>0.2634682206</v>
      </c>
      <c r="E19" s="201">
        <f>(D19*Input!$D$5)+(365*Input!$D$7)</f>
        <v>1135.121882</v>
      </c>
      <c r="F19" s="204">
        <f>Input!$D$15*G19</f>
        <v>2537.064585</v>
      </c>
      <c r="G19" s="261">
        <f t="shared" si="7"/>
        <v>0.97</v>
      </c>
      <c r="H19" s="204">
        <f>Calculation!$KY$9</f>
        <v>2187.641444</v>
      </c>
      <c r="I19" s="201">
        <f t="shared" si="1"/>
        <v>576.3739985</v>
      </c>
      <c r="J19" s="262">
        <f t="shared" si="2"/>
        <v>349.4231408</v>
      </c>
      <c r="K19" s="33">
        <f t="shared" si="8"/>
        <v>0.06567287631</v>
      </c>
      <c r="L19" s="201">
        <f t="shared" si="3"/>
        <v>22.94762271</v>
      </c>
      <c r="M19" s="264">
        <f t="shared" si="4"/>
        <v>558.7478837</v>
      </c>
      <c r="N19" s="201">
        <f t="shared" si="9"/>
        <v>-2784.255571</v>
      </c>
      <c r="O19" s="201">
        <f t="shared" si="10"/>
        <v>3486.825802</v>
      </c>
      <c r="P19" s="1"/>
    </row>
    <row r="20" ht="14.25" customHeight="1">
      <c r="B20" s="2">
        <v>8.0</v>
      </c>
      <c r="C20" s="260" t="str">
        <f t="shared" si="5"/>
        <v>4000 kWh</v>
      </c>
      <c r="D20" s="33">
        <f t="shared" si="6"/>
        <v>0.281910996</v>
      </c>
      <c r="E20" s="201">
        <f>(D20*Input!$D$5)+(365*Input!$D$7)</f>
        <v>1208.892984</v>
      </c>
      <c r="F20" s="204">
        <f>Input!$D$15*G20</f>
        <v>2523.986933</v>
      </c>
      <c r="G20" s="261">
        <f t="shared" si="7"/>
        <v>0.965</v>
      </c>
      <c r="H20" s="204">
        <f>Calculation!$KY$9</f>
        <v>2187.641444</v>
      </c>
      <c r="I20" s="201">
        <f t="shared" si="1"/>
        <v>616.7201784</v>
      </c>
      <c r="J20" s="262">
        <f t="shared" si="2"/>
        <v>336.3454883</v>
      </c>
      <c r="K20" s="33">
        <f t="shared" si="8"/>
        <v>0.0676430626</v>
      </c>
      <c r="L20" s="201">
        <f t="shared" si="3"/>
        <v>22.75143892</v>
      </c>
      <c r="M20" s="264">
        <f t="shared" si="4"/>
        <v>592.1728056</v>
      </c>
      <c r="N20" s="201">
        <f t="shared" si="9"/>
        <v>-2144.783954</v>
      </c>
      <c r="O20" s="201">
        <f t="shared" si="10"/>
        <v>4126.297419</v>
      </c>
      <c r="P20" s="1"/>
    </row>
    <row r="21" ht="14.25" customHeight="1">
      <c r="B21" s="2">
        <v>9.0</v>
      </c>
      <c r="C21" s="260" t="str">
        <f t="shared" si="5"/>
        <v>4000 kWh</v>
      </c>
      <c r="D21" s="33">
        <f t="shared" si="6"/>
        <v>0.3016447657</v>
      </c>
      <c r="E21" s="201">
        <f>(D21*Input!$D$5)+(365*Input!$D$7)</f>
        <v>1287.828063</v>
      </c>
      <c r="F21" s="204">
        <f>Input!$D$15*G21</f>
        <v>2510.90928</v>
      </c>
      <c r="G21" s="261">
        <f t="shared" si="7"/>
        <v>0.96</v>
      </c>
      <c r="H21" s="204">
        <f>Calculation!$KY$9</f>
        <v>2187.641444</v>
      </c>
      <c r="I21" s="201">
        <f t="shared" si="1"/>
        <v>659.8905909</v>
      </c>
      <c r="J21" s="262">
        <f t="shared" si="2"/>
        <v>323.2678358</v>
      </c>
      <c r="K21" s="33">
        <f t="shared" si="8"/>
        <v>0.06967235448</v>
      </c>
      <c r="L21" s="201">
        <f t="shared" si="3"/>
        <v>22.52283125</v>
      </c>
      <c r="M21" s="264">
        <f t="shared" si="4"/>
        <v>627.937472</v>
      </c>
      <c r="N21" s="201">
        <f t="shared" si="9"/>
        <v>-1462.370531</v>
      </c>
      <c r="O21" s="201">
        <f t="shared" si="10"/>
        <v>4808.710841</v>
      </c>
      <c r="P21" s="1"/>
    </row>
    <row r="22" ht="14.25" customHeight="1">
      <c r="B22" s="2">
        <v>10.0</v>
      </c>
      <c r="C22" s="260" t="str">
        <f t="shared" si="5"/>
        <v>4000 kWh</v>
      </c>
      <c r="D22" s="33">
        <f t="shared" si="6"/>
        <v>0.3227598993</v>
      </c>
      <c r="E22" s="201">
        <f>(D22*Input!$D$5)+(365*Input!$D$7)</f>
        <v>1372.288597</v>
      </c>
      <c r="F22" s="204">
        <f>Input!$D$15*G22</f>
        <v>2497.831628</v>
      </c>
      <c r="G22" s="261">
        <f t="shared" si="7"/>
        <v>0.955</v>
      </c>
      <c r="H22" s="204">
        <f>Calculation!$KY$9</f>
        <v>2187.641444</v>
      </c>
      <c r="I22" s="201">
        <f t="shared" si="1"/>
        <v>706.0829323</v>
      </c>
      <c r="J22" s="262">
        <f t="shared" si="2"/>
        <v>310.1901833</v>
      </c>
      <c r="K22" s="33">
        <f t="shared" si="8"/>
        <v>0.07176252511</v>
      </c>
      <c r="L22" s="201">
        <f t="shared" si="3"/>
        <v>22.26003082</v>
      </c>
      <c r="M22" s="264">
        <f t="shared" si="4"/>
        <v>666.205665</v>
      </c>
      <c r="N22" s="201">
        <f t="shared" si="9"/>
        <v>-734.0275683</v>
      </c>
      <c r="O22" s="201">
        <f t="shared" si="10"/>
        <v>5537.053804</v>
      </c>
      <c r="P22" s="1"/>
    </row>
    <row r="23" ht="14.25" customHeight="1">
      <c r="B23" s="2">
        <v>11.0</v>
      </c>
      <c r="C23" s="260" t="str">
        <f t="shared" si="5"/>
        <v>4000 kWh</v>
      </c>
      <c r="D23" s="33">
        <f t="shared" si="6"/>
        <v>0.3453530923</v>
      </c>
      <c r="E23" s="201">
        <f>(D23*Input!$D$5)+(365*Input!$D$7)</f>
        <v>1462.661369</v>
      </c>
      <c r="F23" s="204">
        <f>Input!$D$15*G23</f>
        <v>2484.753975</v>
      </c>
      <c r="G23" s="261">
        <f t="shared" si="7"/>
        <v>0.95</v>
      </c>
      <c r="H23" s="204">
        <f>Calculation!$KY$9</f>
        <v>2187.641444</v>
      </c>
      <c r="I23" s="201">
        <f t="shared" si="1"/>
        <v>755.5087376</v>
      </c>
      <c r="J23" s="262">
        <f t="shared" si="2"/>
        <v>297.1125308</v>
      </c>
      <c r="K23" s="33">
        <f t="shared" si="8"/>
        <v>0.07391540086</v>
      </c>
      <c r="L23" s="201">
        <f t="shared" si="3"/>
        <v>21.96119182</v>
      </c>
      <c r="M23" s="264">
        <f t="shared" si="4"/>
        <v>707.1526316</v>
      </c>
      <c r="N23" s="201">
        <f t="shared" si="9"/>
        <v>43.44236109</v>
      </c>
      <c r="O23" s="201">
        <f t="shared" si="10"/>
        <v>6314.523734</v>
      </c>
      <c r="P23" s="1"/>
    </row>
    <row r="24" ht="14.25" customHeight="1">
      <c r="B24" s="2">
        <v>12.0</v>
      </c>
      <c r="C24" s="260" t="str">
        <f t="shared" si="5"/>
        <v>4000 kWh</v>
      </c>
      <c r="D24" s="33">
        <f t="shared" si="6"/>
        <v>0.3695278087</v>
      </c>
      <c r="E24" s="201">
        <f>(D24*Input!$D$5)+(365*Input!$D$7)</f>
        <v>1559.360235</v>
      </c>
      <c r="F24" s="204">
        <f>Input!$D$15*G24</f>
        <v>2471.676323</v>
      </c>
      <c r="G24" s="261">
        <f t="shared" si="7"/>
        <v>0.945</v>
      </c>
      <c r="H24" s="204">
        <f>Calculation!$KY$9</f>
        <v>2187.641444</v>
      </c>
      <c r="I24" s="201">
        <f t="shared" si="1"/>
        <v>808.3943492</v>
      </c>
      <c r="J24" s="262">
        <f t="shared" si="2"/>
        <v>284.0348783</v>
      </c>
      <c r="K24" s="33">
        <f t="shared" si="8"/>
        <v>0.07613286289</v>
      </c>
      <c r="L24" s="201">
        <f t="shared" si="3"/>
        <v>21.62438845</v>
      </c>
      <c r="M24" s="264">
        <f t="shared" si="4"/>
        <v>750.9658858</v>
      </c>
      <c r="N24" s="201">
        <f t="shared" si="9"/>
        <v>873.4610987</v>
      </c>
      <c r="O24" s="201">
        <f t="shared" si="10"/>
        <v>7144.542471</v>
      </c>
      <c r="P24" s="1"/>
    </row>
    <row r="25" ht="14.25" customHeight="1">
      <c r="B25" s="2">
        <v>13.0</v>
      </c>
      <c r="C25" s="260" t="str">
        <f t="shared" si="5"/>
        <v>4000 kWh</v>
      </c>
      <c r="D25" s="33">
        <f t="shared" si="6"/>
        <v>0.3953947554</v>
      </c>
      <c r="E25" s="201">
        <f>(D25*Input!$D$5)+(365*Input!$D$7)</f>
        <v>1662.828021</v>
      </c>
      <c r="F25" s="204">
        <f>Input!$D$15*G25</f>
        <v>2458.59867</v>
      </c>
      <c r="G25" s="261">
        <f t="shared" si="7"/>
        <v>0.94</v>
      </c>
      <c r="H25" s="204">
        <f>Calculation!$KY$9</f>
        <v>2187.641444</v>
      </c>
      <c r="I25" s="201">
        <f t="shared" si="1"/>
        <v>864.9819536</v>
      </c>
      <c r="J25" s="262">
        <f t="shared" si="2"/>
        <v>270.9572258</v>
      </c>
      <c r="K25" s="33">
        <f t="shared" si="8"/>
        <v>0.07841684878</v>
      </c>
      <c r="L25" s="201">
        <f t="shared" si="3"/>
        <v>21.2476118</v>
      </c>
      <c r="M25" s="264">
        <f t="shared" si="4"/>
        <v>797.8460678</v>
      </c>
      <c r="N25" s="201">
        <f t="shared" si="9"/>
        <v>1759.690664</v>
      </c>
      <c r="O25" s="201">
        <f t="shared" si="10"/>
        <v>8030.772037</v>
      </c>
      <c r="P25" s="1"/>
    </row>
    <row r="26" ht="14.25" customHeight="1">
      <c r="B26" s="2">
        <v>14.0</v>
      </c>
      <c r="C26" s="260" t="str">
        <f t="shared" si="5"/>
        <v>4000 kWh</v>
      </c>
      <c r="D26" s="33">
        <f t="shared" si="6"/>
        <v>0.4230723882</v>
      </c>
      <c r="E26" s="201">
        <f>(D26*Input!$D$5)+(365*Input!$D$7)</f>
        <v>1773.538553</v>
      </c>
      <c r="F26" s="204">
        <f>Input!$D$15*G26</f>
        <v>2445.521018</v>
      </c>
      <c r="G26" s="261">
        <f t="shared" si="7"/>
        <v>0.935</v>
      </c>
      <c r="H26" s="204">
        <f>Calculation!$KY$9</f>
        <v>2187.641444</v>
      </c>
      <c r="I26" s="201">
        <f t="shared" si="1"/>
        <v>925.5306904</v>
      </c>
      <c r="J26" s="262">
        <f t="shared" si="2"/>
        <v>257.8795733</v>
      </c>
      <c r="K26" s="33">
        <f t="shared" si="8"/>
        <v>0.08076935424</v>
      </c>
      <c r="L26" s="201">
        <f t="shared" si="3"/>
        <v>20.82876661</v>
      </c>
      <c r="M26" s="264">
        <f t="shared" si="4"/>
        <v>848.0078626</v>
      </c>
      <c r="N26" s="201">
        <f t="shared" si="9"/>
        <v>2706.050121</v>
      </c>
      <c r="O26" s="201">
        <f t="shared" si="10"/>
        <v>8977.131494</v>
      </c>
      <c r="P26" s="1"/>
    </row>
    <row r="27" ht="14.25" customHeight="1">
      <c r="B27" s="2">
        <v>15.0</v>
      </c>
      <c r="C27" s="260" t="str">
        <f t="shared" si="5"/>
        <v>4000 kWh</v>
      </c>
      <c r="D27" s="33">
        <f t="shared" si="6"/>
        <v>0.4526874554</v>
      </c>
      <c r="E27" s="201">
        <f>(D27*Input!$D$5)+(365*Input!$D$7)</f>
        <v>1891.998822</v>
      </c>
      <c r="F27" s="204">
        <f>Input!$D$15*G27</f>
        <v>2432.443365</v>
      </c>
      <c r="G27" s="261">
        <f t="shared" si="7"/>
        <v>0.93</v>
      </c>
      <c r="H27" s="204">
        <f>Calculation!$KY$9</f>
        <v>2187.641444</v>
      </c>
      <c r="I27" s="201">
        <f t="shared" si="1"/>
        <v>990.3178387</v>
      </c>
      <c r="J27" s="262">
        <f t="shared" si="2"/>
        <v>244.8019208</v>
      </c>
      <c r="K27" s="33">
        <f t="shared" si="8"/>
        <v>0.08319243487</v>
      </c>
      <c r="L27" s="201">
        <f t="shared" si="3"/>
        <v>20.36566785</v>
      </c>
      <c r="M27" s="264">
        <f t="shared" si="4"/>
        <v>901.6809829</v>
      </c>
      <c r="N27" s="201">
        <f t="shared" si="9"/>
        <v>3716.733628</v>
      </c>
      <c r="O27" s="201">
        <f t="shared" si="10"/>
        <v>9987.815</v>
      </c>
      <c r="P27" s="1"/>
    </row>
    <row r="28" ht="14.25" customHeight="1">
      <c r="B28" s="2">
        <v>16.0</v>
      </c>
      <c r="C28" s="260" t="str">
        <f t="shared" si="5"/>
        <v>4000 kWh</v>
      </c>
      <c r="D28" s="33">
        <f t="shared" si="6"/>
        <v>0.4843755773</v>
      </c>
      <c r="E28" s="201">
        <f>(D28*Input!$D$5)+(365*Input!$D$7)</f>
        <v>2018.751309</v>
      </c>
      <c r="F28" s="204">
        <f>Input!$D$15*G28</f>
        <v>2419.365713</v>
      </c>
      <c r="G28" s="261">
        <f t="shared" si="7"/>
        <v>0.925</v>
      </c>
      <c r="H28" s="204">
        <f>Calculation!$KY$9</f>
        <v>2187.641444</v>
      </c>
      <c r="I28" s="201">
        <f t="shared" si="1"/>
        <v>1059.640087</v>
      </c>
      <c r="J28" s="262">
        <f t="shared" si="2"/>
        <v>231.7242683</v>
      </c>
      <c r="K28" s="33">
        <f t="shared" si="8"/>
        <v>0.08568820791</v>
      </c>
      <c r="L28" s="201">
        <f t="shared" si="3"/>
        <v>19.85603728</v>
      </c>
      <c r="M28" s="264">
        <f t="shared" si="4"/>
        <v>959.1112217</v>
      </c>
      <c r="N28" s="201">
        <f t="shared" si="9"/>
        <v>4796.229752</v>
      </c>
      <c r="O28" s="201">
        <f t="shared" si="10"/>
        <v>11067.31112</v>
      </c>
      <c r="P28" s="1"/>
    </row>
    <row r="29" ht="14.25" customHeight="1">
      <c r="B29" s="2">
        <v>17.0</v>
      </c>
      <c r="C29" s="260" t="str">
        <f t="shared" si="5"/>
        <v>4000 kWh</v>
      </c>
      <c r="D29" s="33">
        <f t="shared" si="6"/>
        <v>0.5182818677</v>
      </c>
      <c r="E29" s="201">
        <f>(D29*Input!$D$5)+(365*Input!$D$7)</f>
        <v>2154.376471</v>
      </c>
      <c r="F29" s="204">
        <f>Input!$D$15*G29</f>
        <v>2406.28806</v>
      </c>
      <c r="G29" s="261">
        <f t="shared" si="7"/>
        <v>0.92</v>
      </c>
      <c r="H29" s="204">
        <f>Calculation!$KY$9</f>
        <v>2187.641444</v>
      </c>
      <c r="I29" s="201">
        <f t="shared" si="1"/>
        <v>1133.814894</v>
      </c>
      <c r="J29" s="262">
        <f t="shared" si="2"/>
        <v>218.6466158</v>
      </c>
      <c r="K29" s="33">
        <f t="shared" si="8"/>
        <v>0.08825885415</v>
      </c>
      <c r="L29" s="201">
        <f t="shared" si="3"/>
        <v>19.29749978</v>
      </c>
      <c r="M29" s="264">
        <f t="shared" si="4"/>
        <v>1020.561577</v>
      </c>
      <c r="N29" s="201">
        <f t="shared" si="9"/>
        <v>5949.342146</v>
      </c>
      <c r="O29" s="201">
        <f t="shared" si="10"/>
        <v>12220.42352</v>
      </c>
      <c r="P29" s="1"/>
    </row>
    <row r="30" ht="14.25" customHeight="1">
      <c r="B30" s="2">
        <v>18.0</v>
      </c>
      <c r="C30" s="260" t="str">
        <f t="shared" si="5"/>
        <v>4000 kWh</v>
      </c>
      <c r="D30" s="33">
        <f t="shared" si="6"/>
        <v>0.5545615984</v>
      </c>
      <c r="E30" s="201">
        <f>(D30*Input!$D$5)+(365*Input!$D$7)</f>
        <v>2299.495394</v>
      </c>
      <c r="F30" s="204">
        <f>Input!$D$15*G30</f>
        <v>2393.210408</v>
      </c>
      <c r="G30" s="261">
        <f t="shared" si="7"/>
        <v>0.915</v>
      </c>
      <c r="H30" s="204">
        <f>Calculation!$KY$9</f>
        <v>2187.641444</v>
      </c>
      <c r="I30" s="201">
        <f t="shared" si="1"/>
        <v>1213.181936</v>
      </c>
      <c r="J30" s="262">
        <f t="shared" si="2"/>
        <v>205.5689633</v>
      </c>
      <c r="K30" s="33">
        <f t="shared" si="8"/>
        <v>0.09090661977</v>
      </c>
      <c r="L30" s="201">
        <f t="shared" si="3"/>
        <v>18.68757959</v>
      </c>
      <c r="M30" s="264">
        <f t="shared" si="4"/>
        <v>1086.313458</v>
      </c>
      <c r="N30" s="201">
        <f t="shared" si="9"/>
        <v>7181.211661</v>
      </c>
      <c r="O30" s="201">
        <f t="shared" si="10"/>
        <v>13452.29303</v>
      </c>
      <c r="P30" s="1"/>
    </row>
    <row r="31" ht="14.25" customHeight="1">
      <c r="B31" s="2">
        <v>19.0</v>
      </c>
      <c r="C31" s="260" t="str">
        <f t="shared" si="5"/>
        <v>4000 kWh</v>
      </c>
      <c r="D31" s="33">
        <f t="shared" si="6"/>
        <v>0.5933809103</v>
      </c>
      <c r="E31" s="201">
        <f>(D31*Input!$D$5)+(365*Input!$D$7)</f>
        <v>2454.772641</v>
      </c>
      <c r="F31" s="204">
        <f>Input!$D$15*G31</f>
        <v>2380.132755</v>
      </c>
      <c r="G31" s="261">
        <f t="shared" si="7"/>
        <v>0.91</v>
      </c>
      <c r="H31" s="204">
        <f>Calculation!$KY$9</f>
        <v>2187.641444</v>
      </c>
      <c r="I31" s="201">
        <f t="shared" si="1"/>
        <v>1298.104672</v>
      </c>
      <c r="J31" s="262">
        <f t="shared" si="2"/>
        <v>192.4913108</v>
      </c>
      <c r="K31" s="33">
        <f t="shared" si="8"/>
        <v>0.09363381837</v>
      </c>
      <c r="L31" s="201">
        <f t="shared" si="3"/>
        <v>18.02369644</v>
      </c>
      <c r="M31" s="264">
        <f t="shared" si="4"/>
        <v>1156.66797</v>
      </c>
      <c r="N31" s="201">
        <f t="shared" si="9"/>
        <v>8497.340029</v>
      </c>
      <c r="O31" s="201">
        <f t="shared" si="10"/>
        <v>14768.4214</v>
      </c>
      <c r="P31" s="1"/>
    </row>
    <row r="32" ht="14.25" customHeight="1">
      <c r="B32" s="2">
        <v>20.0</v>
      </c>
      <c r="C32" s="260" t="str">
        <f t="shared" si="5"/>
        <v>4000 kWh</v>
      </c>
      <c r="D32" s="33">
        <f t="shared" si="6"/>
        <v>0.6349175741</v>
      </c>
      <c r="E32" s="201">
        <f>(D32*Input!$D$5)+(365*Input!$D$7)</f>
        <v>2620.919296</v>
      </c>
      <c r="F32" s="204">
        <f>Input!$D$15*G32</f>
        <v>2367.055103</v>
      </c>
      <c r="G32" s="261">
        <f t="shared" si="7"/>
        <v>0.905</v>
      </c>
      <c r="H32" s="204">
        <f>Calculation!$KY$9</f>
        <v>2187.641444</v>
      </c>
      <c r="I32" s="201">
        <f t="shared" si="1"/>
        <v>1388.971999</v>
      </c>
      <c r="J32" s="262">
        <f t="shared" si="2"/>
        <v>179.4136583</v>
      </c>
      <c r="K32" s="33">
        <f t="shared" si="8"/>
        <v>0.09644283292</v>
      </c>
      <c r="L32" s="201">
        <f t="shared" si="3"/>
        <v>17.30316147</v>
      </c>
      <c r="M32" s="264">
        <f t="shared" si="4"/>
        <v>1231.947298</v>
      </c>
      <c r="N32" s="201">
        <f t="shared" si="9"/>
        <v>9903.61519</v>
      </c>
      <c r="O32" s="201">
        <f t="shared" si="10"/>
        <v>16174.69656</v>
      </c>
      <c r="P32" s="1"/>
    </row>
    <row r="33" ht="14.25" customHeight="1">
      <c r="B33" s="1"/>
      <c r="C33" s="1"/>
      <c r="D33" s="1"/>
      <c r="E33" s="1"/>
      <c r="F33" s="1"/>
      <c r="G33" s="1"/>
      <c r="H33" s="1"/>
      <c r="I33" s="1"/>
      <c r="J33" s="1"/>
      <c r="K33" s="1"/>
      <c r="L33" s="1"/>
      <c r="M33" s="1"/>
      <c r="N33" s="1"/>
      <c r="O33" s="1"/>
      <c r="P33" s="1"/>
    </row>
    <row r="34" ht="14.25" customHeight="1">
      <c r="B34" s="1"/>
      <c r="C34" s="1"/>
      <c r="D34" s="1"/>
      <c r="E34" s="1"/>
      <c r="F34" s="1"/>
      <c r="G34" s="1"/>
      <c r="H34" s="1"/>
      <c r="I34" s="1"/>
      <c r="J34" s="1"/>
      <c r="K34" s="1"/>
      <c r="L34" s="1"/>
      <c r="M34" s="1"/>
      <c r="N34" s="1"/>
      <c r="O34" s="1"/>
      <c r="P34" s="1"/>
    </row>
    <row r="35" ht="14.25" customHeight="1">
      <c r="B35" s="1"/>
      <c r="C35" s="1"/>
      <c r="D35" s="1"/>
      <c r="E35" s="1"/>
      <c r="F35" s="1"/>
      <c r="G35" s="1"/>
      <c r="H35" s="1"/>
      <c r="I35" s="1"/>
      <c r="J35" s="1"/>
      <c r="K35" s="1"/>
      <c r="L35" s="1"/>
      <c r="M35" s="1"/>
      <c r="N35" s="1"/>
      <c r="O35" s="1"/>
      <c r="P35" s="1"/>
    </row>
    <row r="36" ht="14.25" customHeight="1">
      <c r="B36" s="1"/>
      <c r="C36" s="1"/>
      <c r="D36" s="1"/>
      <c r="E36" s="1"/>
      <c r="F36" s="1"/>
      <c r="G36" s="1"/>
      <c r="H36" s="1"/>
      <c r="I36" s="1"/>
      <c r="J36" s="1"/>
      <c r="K36" s="1"/>
      <c r="L36" s="1"/>
      <c r="M36" s="1"/>
      <c r="N36" s="1"/>
      <c r="O36" s="1"/>
      <c r="P36" s="1"/>
    </row>
    <row r="37" ht="14.25" customHeight="1">
      <c r="B37" s="1"/>
      <c r="C37" s="1"/>
      <c r="D37" s="1"/>
      <c r="E37" s="1"/>
      <c r="F37" s="1"/>
      <c r="G37" s="1"/>
      <c r="H37" s="1"/>
      <c r="I37" s="1"/>
      <c r="J37" s="1"/>
      <c r="K37" s="1"/>
      <c r="L37" s="1"/>
      <c r="M37" s="1"/>
      <c r="N37" s="1"/>
      <c r="O37" s="1"/>
      <c r="P37" s="1"/>
    </row>
    <row r="38" ht="14.25" customHeight="1">
      <c r="B38" s="1"/>
      <c r="C38" s="1"/>
      <c r="D38" s="1"/>
      <c r="E38" s="1"/>
      <c r="F38" s="1"/>
      <c r="G38" s="1"/>
      <c r="H38" s="1"/>
      <c r="I38" s="1"/>
      <c r="J38" s="1"/>
      <c r="K38" s="1"/>
      <c r="L38" s="1"/>
      <c r="M38" s="1"/>
      <c r="N38" s="1"/>
      <c r="O38" s="1"/>
      <c r="P38" s="1"/>
    </row>
    <row r="39" ht="14.25" customHeight="1">
      <c r="B39" s="1"/>
      <c r="C39" s="1"/>
      <c r="D39" s="1"/>
      <c r="E39" s="1"/>
      <c r="F39" s="1"/>
      <c r="G39" s="1"/>
      <c r="H39" s="1"/>
      <c r="I39" s="1"/>
      <c r="J39" s="1"/>
      <c r="K39" s="1"/>
      <c r="L39" s="1"/>
      <c r="M39" s="1"/>
      <c r="N39" s="1"/>
      <c r="O39" s="1"/>
      <c r="P39" s="1"/>
    </row>
    <row r="40" ht="14.25" customHeight="1">
      <c r="B40" s="1"/>
      <c r="C40" s="1"/>
      <c r="D40" s="1"/>
      <c r="E40" s="1"/>
      <c r="F40" s="1"/>
      <c r="G40" s="1"/>
      <c r="H40" s="1"/>
      <c r="I40" s="1"/>
      <c r="J40" s="1"/>
      <c r="K40" s="1"/>
      <c r="L40" s="1"/>
      <c r="M40" s="1"/>
      <c r="N40" s="1"/>
      <c r="O40" s="1"/>
      <c r="P40" s="1"/>
    </row>
    <row r="41" ht="14.25" customHeight="1">
      <c r="B41" s="1"/>
      <c r="C41" s="1"/>
      <c r="D41" s="1"/>
      <c r="E41" s="1"/>
      <c r="F41" s="1"/>
      <c r="G41" s="1"/>
      <c r="H41" s="1"/>
      <c r="I41" s="1"/>
      <c r="J41" s="1"/>
      <c r="K41" s="1"/>
      <c r="L41" s="1"/>
      <c r="M41" s="1"/>
      <c r="N41" s="1"/>
      <c r="O41" s="1"/>
      <c r="P41" s="1"/>
    </row>
    <row r="42" ht="14.25" customHeight="1">
      <c r="B42" s="1"/>
      <c r="C42" s="1"/>
      <c r="D42" s="1"/>
      <c r="E42" s="1"/>
      <c r="F42" s="1"/>
      <c r="G42" s="1"/>
      <c r="H42" s="1"/>
      <c r="I42" s="1"/>
      <c r="J42" s="1"/>
      <c r="K42" s="1"/>
      <c r="L42" s="1"/>
      <c r="M42" s="1"/>
      <c r="N42" s="1"/>
      <c r="O42" s="1"/>
      <c r="P42" s="1"/>
    </row>
    <row r="43" ht="14.25" customHeight="1">
      <c r="B43" s="1"/>
      <c r="C43" s="1"/>
      <c r="D43" s="1"/>
      <c r="E43" s="1"/>
      <c r="F43" s="1"/>
      <c r="G43" s="1"/>
      <c r="H43" s="1"/>
      <c r="I43" s="1"/>
      <c r="J43" s="1"/>
      <c r="K43" s="1"/>
      <c r="L43" s="1"/>
      <c r="M43" s="1"/>
      <c r="N43" s="1"/>
      <c r="O43" s="1"/>
      <c r="P43" s="1"/>
    </row>
    <row r="44" ht="14.25" customHeight="1">
      <c r="B44" s="1"/>
      <c r="C44" s="1"/>
      <c r="D44" s="1"/>
      <c r="E44" s="1"/>
      <c r="F44" s="1"/>
      <c r="G44" s="1"/>
      <c r="H44" s="1"/>
      <c r="I44" s="1"/>
      <c r="J44" s="1"/>
      <c r="K44" s="1"/>
      <c r="L44" s="1"/>
      <c r="M44" s="1"/>
      <c r="N44" s="1"/>
      <c r="O44" s="1"/>
      <c r="P44" s="1"/>
    </row>
    <row r="45" ht="14.25" customHeight="1">
      <c r="B45" s="1"/>
      <c r="C45" s="1"/>
      <c r="D45" s="1"/>
      <c r="E45" s="1"/>
      <c r="F45" s="1"/>
      <c r="G45" s="1"/>
      <c r="H45" s="1"/>
      <c r="I45" s="1"/>
      <c r="J45" s="1"/>
      <c r="K45" s="1"/>
      <c r="L45" s="1"/>
      <c r="M45" s="1"/>
      <c r="N45" s="1"/>
      <c r="O45" s="1"/>
      <c r="P45" s="1"/>
    </row>
    <row r="46" ht="14.25" customHeight="1">
      <c r="B46" s="1"/>
      <c r="C46" s="1"/>
      <c r="D46" s="1"/>
      <c r="E46" s="1"/>
      <c r="F46" s="1"/>
      <c r="G46" s="1"/>
      <c r="H46" s="1"/>
      <c r="I46" s="1"/>
      <c r="J46" s="1"/>
      <c r="K46" s="1"/>
      <c r="L46" s="1"/>
      <c r="M46" s="1"/>
      <c r="N46" s="1"/>
      <c r="O46" s="1"/>
      <c r="P46" s="1"/>
    </row>
    <row r="47" ht="14.25" customHeight="1">
      <c r="B47" s="1"/>
      <c r="C47" s="1"/>
      <c r="D47" s="1"/>
      <c r="E47" s="1"/>
      <c r="F47" s="1"/>
      <c r="G47" s="1"/>
      <c r="H47" s="1"/>
      <c r="I47" s="1"/>
      <c r="J47" s="1"/>
      <c r="K47" s="1"/>
      <c r="L47" s="1"/>
      <c r="M47" s="1"/>
      <c r="N47" s="1"/>
      <c r="O47" s="1"/>
      <c r="P47" s="1"/>
    </row>
    <row r="48" ht="14.25" customHeight="1">
      <c r="B48" s="1"/>
      <c r="C48" s="1"/>
      <c r="D48" s="1"/>
      <c r="E48" s="1"/>
      <c r="F48" s="1"/>
      <c r="G48" s="1"/>
      <c r="H48" s="1"/>
      <c r="I48" s="1"/>
      <c r="J48" s="1"/>
      <c r="K48" s="1"/>
      <c r="L48" s="1"/>
      <c r="M48" s="1"/>
      <c r="N48" s="1"/>
      <c r="O48" s="1"/>
      <c r="P48" s="1"/>
    </row>
    <row r="49" ht="14.25" customHeight="1">
      <c r="B49" s="1"/>
      <c r="C49" s="1"/>
      <c r="D49" s="1"/>
      <c r="E49" s="1"/>
      <c r="F49" s="1"/>
      <c r="G49" s="1"/>
      <c r="H49" s="1"/>
      <c r="I49" s="1"/>
      <c r="J49" s="1"/>
      <c r="K49" s="1"/>
      <c r="L49" s="1"/>
      <c r="M49" s="1"/>
      <c r="N49" s="1"/>
      <c r="O49" s="1"/>
      <c r="P49" s="1"/>
    </row>
    <row r="50" ht="14.25" customHeight="1">
      <c r="B50" s="1"/>
      <c r="C50" s="1"/>
      <c r="D50" s="1"/>
      <c r="E50" s="1"/>
      <c r="F50" s="1"/>
      <c r="G50" s="1"/>
      <c r="H50" s="1"/>
      <c r="I50" s="1"/>
      <c r="J50" s="1"/>
      <c r="K50" s="1"/>
      <c r="L50" s="1"/>
      <c r="M50" s="1"/>
      <c r="N50" s="1"/>
      <c r="O50" s="1"/>
      <c r="P50" s="1"/>
    </row>
    <row r="51" ht="14.25" customHeight="1">
      <c r="B51" s="1"/>
      <c r="C51" s="1"/>
      <c r="D51" s="1"/>
      <c r="E51" s="1"/>
      <c r="F51" s="1"/>
      <c r="G51" s="1"/>
      <c r="H51" s="1"/>
      <c r="I51" s="1"/>
      <c r="J51" s="1"/>
      <c r="K51" s="1"/>
      <c r="L51" s="1"/>
      <c r="M51" s="1"/>
      <c r="N51" s="1"/>
      <c r="O51" s="1"/>
      <c r="P51" s="1"/>
    </row>
    <row r="52" ht="14.25" customHeight="1">
      <c r="B52" s="1"/>
      <c r="C52" s="1"/>
      <c r="D52" s="1"/>
      <c r="E52" s="1"/>
      <c r="F52" s="1"/>
      <c r="G52" s="1"/>
      <c r="H52" s="1"/>
      <c r="I52" s="1"/>
      <c r="J52" s="1"/>
      <c r="K52" s="1"/>
      <c r="L52" s="1"/>
      <c r="M52" s="1"/>
      <c r="N52" s="1"/>
      <c r="O52" s="1"/>
      <c r="P52" s="1"/>
    </row>
    <row r="53" ht="14.25" customHeight="1">
      <c r="B53" s="1"/>
      <c r="C53" s="1"/>
      <c r="D53" s="1"/>
      <c r="E53" s="1"/>
      <c r="F53" s="1"/>
      <c r="G53" s="1"/>
      <c r="H53" s="1"/>
      <c r="I53" s="1"/>
      <c r="J53" s="1"/>
      <c r="K53" s="1"/>
      <c r="L53" s="1"/>
      <c r="M53" s="1"/>
      <c r="N53" s="1"/>
      <c r="O53" s="1"/>
      <c r="P53" s="1"/>
    </row>
    <row r="54" ht="14.25" customHeight="1">
      <c r="B54" s="1"/>
      <c r="C54" s="1"/>
      <c r="D54" s="1"/>
      <c r="E54" s="1"/>
      <c r="F54" s="1"/>
      <c r="G54" s="1"/>
      <c r="H54" s="1"/>
      <c r="I54" s="1"/>
      <c r="J54" s="1"/>
      <c r="K54" s="1"/>
      <c r="L54" s="1"/>
      <c r="M54" s="1"/>
      <c r="N54" s="1"/>
      <c r="O54" s="1"/>
      <c r="P54" s="1"/>
    </row>
    <row r="55" ht="14.25" customHeight="1">
      <c r="B55" s="1"/>
      <c r="C55" s="1"/>
      <c r="D55" s="1"/>
      <c r="E55" s="1"/>
      <c r="F55" s="1"/>
      <c r="G55" s="1"/>
      <c r="H55" s="1"/>
      <c r="I55" s="1"/>
      <c r="J55" s="1"/>
      <c r="K55" s="1"/>
      <c r="L55" s="1"/>
      <c r="M55" s="1"/>
      <c r="N55" s="1"/>
      <c r="O55" s="1"/>
      <c r="P55" s="1"/>
    </row>
    <row r="56" ht="14.25" customHeight="1">
      <c r="B56" s="1"/>
      <c r="C56" s="1"/>
      <c r="D56" s="1"/>
      <c r="E56" s="1"/>
      <c r="F56" s="1"/>
      <c r="G56" s="1"/>
      <c r="H56" s="1"/>
      <c r="I56" s="1"/>
      <c r="J56" s="1"/>
      <c r="K56" s="1"/>
      <c r="L56" s="1"/>
      <c r="M56" s="1"/>
      <c r="N56" s="1"/>
      <c r="O56" s="1"/>
      <c r="P56" s="1"/>
    </row>
    <row r="57" ht="14.25" customHeight="1">
      <c r="B57" s="1"/>
      <c r="C57" s="1"/>
      <c r="D57" s="1"/>
      <c r="E57" s="1"/>
      <c r="F57" s="1"/>
      <c r="G57" s="1"/>
      <c r="H57" s="1"/>
      <c r="I57" s="1"/>
      <c r="J57" s="1"/>
      <c r="K57" s="1"/>
      <c r="L57" s="1"/>
      <c r="M57" s="1"/>
      <c r="N57" s="1"/>
      <c r="O57" s="1"/>
      <c r="P57" s="1"/>
    </row>
    <row r="58" ht="14.25" customHeight="1">
      <c r="B58" s="1"/>
      <c r="C58" s="1"/>
      <c r="D58" s="1"/>
      <c r="E58" s="1"/>
      <c r="F58" s="1"/>
      <c r="G58" s="1"/>
      <c r="H58" s="1"/>
      <c r="I58" s="1"/>
      <c r="J58" s="1"/>
      <c r="K58" s="1"/>
      <c r="L58" s="1"/>
      <c r="M58" s="1"/>
      <c r="N58" s="1"/>
      <c r="O58" s="1"/>
      <c r="P58" s="1"/>
    </row>
    <row r="59" ht="14.25" customHeight="1">
      <c r="B59" s="1"/>
      <c r="C59" s="1"/>
      <c r="D59" s="1"/>
      <c r="E59" s="1"/>
      <c r="F59" s="1"/>
      <c r="G59" s="1"/>
      <c r="H59" s="1"/>
      <c r="I59" s="1"/>
      <c r="J59" s="1"/>
      <c r="K59" s="1"/>
      <c r="L59" s="1"/>
      <c r="M59" s="1"/>
      <c r="N59" s="1"/>
      <c r="O59" s="1"/>
      <c r="P59" s="1"/>
    </row>
    <row r="60" ht="14.25" customHeight="1">
      <c r="B60" s="1"/>
      <c r="C60" s="1"/>
      <c r="D60" s="1"/>
      <c r="E60" s="1"/>
      <c r="F60" s="1"/>
      <c r="G60" s="1"/>
      <c r="H60" s="1"/>
      <c r="I60" s="1"/>
      <c r="J60" s="1"/>
      <c r="K60" s="1"/>
      <c r="L60" s="1"/>
      <c r="M60" s="1"/>
      <c r="N60" s="1"/>
      <c r="O60" s="1"/>
      <c r="P60" s="1"/>
    </row>
    <row r="61" ht="14.25" customHeight="1">
      <c r="B61" s="1"/>
      <c r="C61" s="1"/>
      <c r="D61" s="1"/>
      <c r="E61" s="1"/>
      <c r="F61" s="1"/>
      <c r="G61" s="1"/>
      <c r="H61" s="1"/>
      <c r="I61" s="1"/>
      <c r="J61" s="1"/>
      <c r="K61" s="1"/>
      <c r="L61" s="1"/>
      <c r="M61" s="1"/>
      <c r="N61" s="1"/>
      <c r="O61" s="1"/>
      <c r="P61" s="1"/>
    </row>
    <row r="62" ht="14.25" customHeight="1">
      <c r="B62" s="1"/>
      <c r="C62" s="1"/>
      <c r="D62" s="1"/>
      <c r="E62" s="1"/>
      <c r="F62" s="1"/>
      <c r="G62" s="1"/>
      <c r="H62" s="1"/>
      <c r="I62" s="1"/>
      <c r="J62" s="1"/>
      <c r="K62" s="1"/>
      <c r="L62" s="1"/>
      <c r="M62" s="1"/>
      <c r="N62" s="1"/>
      <c r="O62" s="1"/>
      <c r="P62" s="1"/>
    </row>
    <row r="63" ht="14.25" customHeight="1">
      <c r="B63" s="1"/>
      <c r="C63" s="1"/>
      <c r="D63" s="1"/>
      <c r="E63" s="1"/>
      <c r="F63" s="1"/>
      <c r="G63" s="1"/>
      <c r="H63" s="1"/>
      <c r="I63" s="1"/>
      <c r="J63" s="1"/>
      <c r="K63" s="1"/>
      <c r="L63" s="1"/>
      <c r="M63" s="1"/>
      <c r="N63" s="1"/>
      <c r="O63" s="1"/>
      <c r="P63" s="1"/>
    </row>
    <row r="64" ht="14.25" customHeight="1">
      <c r="B64" s="1"/>
      <c r="C64" s="1"/>
      <c r="D64" s="1"/>
      <c r="E64" s="1"/>
      <c r="F64" s="1"/>
      <c r="G64" s="1"/>
      <c r="H64" s="1"/>
      <c r="I64" s="1"/>
      <c r="J64" s="1"/>
      <c r="K64" s="1"/>
      <c r="L64" s="1"/>
      <c r="M64" s="1"/>
      <c r="N64" s="1"/>
      <c r="O64" s="1"/>
      <c r="P64" s="1"/>
    </row>
    <row r="65" ht="14.25" customHeight="1">
      <c r="B65" s="1"/>
      <c r="C65" s="1"/>
      <c r="D65" s="1"/>
      <c r="E65" s="1"/>
      <c r="F65" s="1"/>
      <c r="G65" s="1"/>
      <c r="H65" s="1"/>
      <c r="I65" s="1"/>
      <c r="J65" s="1"/>
      <c r="K65" s="1"/>
      <c r="L65" s="1"/>
      <c r="M65" s="1"/>
      <c r="N65" s="1"/>
      <c r="O65" s="1"/>
      <c r="P65" s="1"/>
    </row>
    <row r="66" ht="14.25" customHeight="1">
      <c r="B66" s="1"/>
      <c r="C66" s="1"/>
      <c r="D66" s="1"/>
      <c r="E66" s="1"/>
      <c r="F66" s="1"/>
      <c r="G66" s="1"/>
      <c r="H66" s="1"/>
      <c r="I66" s="1"/>
      <c r="J66" s="1"/>
      <c r="K66" s="1"/>
      <c r="L66" s="1"/>
      <c r="M66" s="1"/>
      <c r="N66" s="1"/>
      <c r="O66" s="1"/>
      <c r="P66" s="1"/>
    </row>
    <row r="67" ht="14.25" customHeight="1">
      <c r="B67" s="1"/>
      <c r="C67" s="1"/>
      <c r="D67" s="1"/>
      <c r="E67" s="1"/>
      <c r="F67" s="1"/>
      <c r="G67" s="1"/>
      <c r="H67" s="1"/>
      <c r="I67" s="1"/>
      <c r="J67" s="1"/>
      <c r="K67" s="1"/>
      <c r="L67" s="1"/>
      <c r="M67" s="1"/>
      <c r="N67" s="1"/>
      <c r="O67" s="1"/>
      <c r="P67" s="1"/>
    </row>
    <row r="68" ht="14.25" customHeight="1">
      <c r="B68" s="1"/>
      <c r="C68" s="1"/>
      <c r="D68" s="1"/>
      <c r="E68" s="1"/>
      <c r="F68" s="1"/>
      <c r="G68" s="1"/>
      <c r="H68" s="1"/>
      <c r="I68" s="1"/>
      <c r="J68" s="1"/>
      <c r="K68" s="1"/>
      <c r="L68" s="1"/>
      <c r="M68" s="1"/>
      <c r="N68" s="1"/>
      <c r="O68" s="1"/>
      <c r="P68" s="1"/>
    </row>
    <row r="69" ht="14.25" customHeight="1">
      <c r="B69" s="1"/>
      <c r="C69" s="1"/>
      <c r="D69" s="1"/>
      <c r="E69" s="1"/>
      <c r="F69" s="1"/>
      <c r="G69" s="1"/>
      <c r="H69" s="1"/>
      <c r="I69" s="1"/>
      <c r="J69" s="1"/>
      <c r="K69" s="1"/>
      <c r="L69" s="1"/>
      <c r="M69" s="1"/>
      <c r="N69" s="1"/>
      <c r="O69" s="1"/>
      <c r="P69" s="1"/>
    </row>
    <row r="70" ht="14.25" customHeight="1">
      <c r="B70" s="1"/>
      <c r="C70" s="1"/>
      <c r="D70" s="1"/>
      <c r="E70" s="1"/>
      <c r="F70" s="1"/>
      <c r="G70" s="1"/>
      <c r="H70" s="1"/>
      <c r="I70" s="1"/>
      <c r="J70" s="1"/>
      <c r="K70" s="1"/>
      <c r="L70" s="1"/>
      <c r="M70" s="1"/>
      <c r="N70" s="1"/>
      <c r="O70" s="1"/>
      <c r="P70" s="1"/>
    </row>
    <row r="71" ht="14.25" customHeight="1">
      <c r="B71" s="1"/>
      <c r="C71" s="1"/>
      <c r="D71" s="1"/>
      <c r="E71" s="1"/>
      <c r="F71" s="1"/>
      <c r="G71" s="1"/>
      <c r="H71" s="1"/>
      <c r="I71" s="1"/>
      <c r="J71" s="1"/>
      <c r="K71" s="1"/>
      <c r="L71" s="1"/>
      <c r="M71" s="1"/>
      <c r="N71" s="1"/>
      <c r="O71" s="1"/>
      <c r="P71" s="1"/>
    </row>
    <row r="72" ht="14.25" customHeight="1">
      <c r="B72" s="1"/>
      <c r="C72" s="1"/>
      <c r="D72" s="1"/>
      <c r="E72" s="1"/>
      <c r="F72" s="1"/>
      <c r="G72" s="1"/>
      <c r="H72" s="1"/>
      <c r="I72" s="1"/>
      <c r="J72" s="1"/>
      <c r="K72" s="1"/>
      <c r="L72" s="1"/>
      <c r="M72" s="1"/>
      <c r="N72" s="1"/>
      <c r="O72" s="1"/>
      <c r="P72" s="1"/>
    </row>
    <row r="73" ht="14.25" customHeight="1">
      <c r="B73" s="1"/>
      <c r="C73" s="1"/>
      <c r="D73" s="1"/>
      <c r="E73" s="1"/>
      <c r="F73" s="1"/>
      <c r="G73" s="1"/>
      <c r="H73" s="1"/>
      <c r="I73" s="1"/>
      <c r="J73" s="1"/>
      <c r="K73" s="1"/>
      <c r="L73" s="1"/>
      <c r="M73" s="1"/>
      <c r="N73" s="1"/>
      <c r="O73" s="1"/>
      <c r="P73" s="1"/>
    </row>
    <row r="74" ht="14.25" customHeight="1">
      <c r="B74" s="1"/>
      <c r="C74" s="1"/>
      <c r="D74" s="1"/>
      <c r="E74" s="1"/>
      <c r="F74" s="1"/>
      <c r="G74" s="1"/>
      <c r="H74" s="1"/>
      <c r="I74" s="1"/>
      <c r="J74" s="1"/>
      <c r="K74" s="1"/>
      <c r="L74" s="1"/>
      <c r="M74" s="1"/>
      <c r="N74" s="1"/>
      <c r="O74" s="1"/>
      <c r="P74" s="1"/>
    </row>
    <row r="75" ht="14.25" customHeight="1">
      <c r="B75" s="1"/>
      <c r="C75" s="1"/>
      <c r="D75" s="1"/>
      <c r="E75" s="1"/>
      <c r="F75" s="1"/>
      <c r="G75" s="1"/>
      <c r="H75" s="1"/>
      <c r="I75" s="1"/>
      <c r="J75" s="1"/>
      <c r="K75" s="1"/>
      <c r="L75" s="1"/>
      <c r="M75" s="1"/>
      <c r="N75" s="1"/>
      <c r="O75" s="1"/>
      <c r="P75" s="1"/>
    </row>
    <row r="76" ht="14.25" customHeight="1">
      <c r="B76" s="1"/>
      <c r="C76" s="1"/>
      <c r="D76" s="1"/>
      <c r="E76" s="1"/>
      <c r="F76" s="1"/>
      <c r="G76" s="1"/>
      <c r="H76" s="1"/>
      <c r="I76" s="1"/>
      <c r="J76" s="1"/>
      <c r="K76" s="1"/>
      <c r="L76" s="1"/>
      <c r="M76" s="1"/>
      <c r="N76" s="1"/>
      <c r="O76" s="1"/>
      <c r="P76" s="1"/>
    </row>
    <row r="77" ht="14.25" customHeight="1">
      <c r="B77" s="1"/>
      <c r="C77" s="1"/>
      <c r="D77" s="1"/>
      <c r="E77" s="1"/>
      <c r="F77" s="1"/>
      <c r="G77" s="1"/>
      <c r="H77" s="1"/>
      <c r="I77" s="1"/>
      <c r="J77" s="1"/>
      <c r="K77" s="1"/>
      <c r="L77" s="1"/>
      <c r="M77" s="1"/>
      <c r="N77" s="1"/>
      <c r="O77" s="1"/>
      <c r="P77" s="1"/>
    </row>
    <row r="78" ht="14.25" customHeight="1">
      <c r="B78" s="1"/>
      <c r="C78" s="1"/>
      <c r="D78" s="1"/>
      <c r="E78" s="1"/>
      <c r="F78" s="1"/>
      <c r="G78" s="1"/>
      <c r="H78" s="1"/>
      <c r="I78" s="1"/>
      <c r="J78" s="1"/>
      <c r="K78" s="1"/>
      <c r="L78" s="1"/>
      <c r="M78" s="1"/>
      <c r="N78" s="1"/>
      <c r="O78" s="1"/>
      <c r="P78" s="1"/>
    </row>
    <row r="79" ht="14.25" customHeight="1">
      <c r="B79" s="1"/>
      <c r="C79" s="1"/>
      <c r="D79" s="1"/>
      <c r="E79" s="1"/>
      <c r="F79" s="1"/>
      <c r="G79" s="1"/>
      <c r="H79" s="1"/>
      <c r="I79" s="1"/>
      <c r="J79" s="1"/>
      <c r="K79" s="1"/>
      <c r="L79" s="1"/>
      <c r="M79" s="1"/>
      <c r="N79" s="1"/>
      <c r="O79" s="1"/>
      <c r="P79" s="1"/>
    </row>
    <row r="80" ht="14.25" customHeight="1">
      <c r="B80" s="1"/>
      <c r="C80" s="1"/>
      <c r="D80" s="1"/>
      <c r="E80" s="1"/>
      <c r="F80" s="1"/>
      <c r="G80" s="1"/>
      <c r="H80" s="1"/>
      <c r="I80" s="1"/>
      <c r="J80" s="1"/>
      <c r="K80" s="1"/>
      <c r="L80" s="1"/>
      <c r="M80" s="1"/>
      <c r="N80" s="1"/>
      <c r="O80" s="1"/>
      <c r="P80" s="1"/>
    </row>
    <row r="81" ht="14.25" customHeight="1">
      <c r="B81" s="1"/>
      <c r="C81" s="1"/>
      <c r="D81" s="1"/>
      <c r="E81" s="1"/>
      <c r="F81" s="1"/>
      <c r="G81" s="1"/>
      <c r="H81" s="1"/>
      <c r="I81" s="1"/>
      <c r="J81" s="1"/>
      <c r="K81" s="1"/>
      <c r="L81" s="1"/>
      <c r="M81" s="1"/>
      <c r="N81" s="1"/>
      <c r="O81" s="1"/>
      <c r="P81" s="1"/>
    </row>
    <row r="82" ht="14.25" customHeight="1">
      <c r="B82" s="1"/>
      <c r="C82" s="1"/>
      <c r="D82" s="1"/>
      <c r="E82" s="1"/>
      <c r="F82" s="1"/>
      <c r="G82" s="1"/>
      <c r="H82" s="1"/>
      <c r="I82" s="1"/>
      <c r="J82" s="1"/>
      <c r="K82" s="1"/>
      <c r="L82" s="1"/>
      <c r="M82" s="1"/>
      <c r="N82" s="1"/>
      <c r="O82" s="1"/>
      <c r="P82" s="1"/>
    </row>
    <row r="83" ht="14.25" customHeight="1">
      <c r="B83" s="1"/>
      <c r="C83" s="1"/>
      <c r="D83" s="1"/>
      <c r="E83" s="1"/>
      <c r="F83" s="1"/>
      <c r="G83" s="1"/>
      <c r="H83" s="1"/>
      <c r="I83" s="1"/>
      <c r="J83" s="1"/>
      <c r="K83" s="1"/>
      <c r="L83" s="1"/>
      <c r="M83" s="1"/>
      <c r="N83" s="1"/>
      <c r="O83" s="1"/>
      <c r="P83" s="1"/>
    </row>
    <row r="84" ht="14.25" customHeight="1">
      <c r="B84" s="1"/>
      <c r="C84" s="1"/>
      <c r="D84" s="1"/>
      <c r="E84" s="1"/>
      <c r="F84" s="1"/>
      <c r="G84" s="1"/>
      <c r="H84" s="1"/>
      <c r="I84" s="1"/>
      <c r="J84" s="1"/>
      <c r="K84" s="1"/>
      <c r="L84" s="1"/>
      <c r="M84" s="1"/>
      <c r="N84" s="1"/>
      <c r="O84" s="1"/>
      <c r="P84" s="1"/>
    </row>
    <row r="85" ht="14.25" customHeight="1">
      <c r="B85" s="1"/>
      <c r="C85" s="1"/>
      <c r="D85" s="1"/>
      <c r="E85" s="1"/>
      <c r="F85" s="1"/>
      <c r="G85" s="1"/>
      <c r="H85" s="1"/>
      <c r="I85" s="1"/>
      <c r="J85" s="1"/>
      <c r="K85" s="1"/>
      <c r="L85" s="1"/>
      <c r="M85" s="1"/>
      <c r="N85" s="1"/>
      <c r="O85" s="1"/>
      <c r="P85" s="1"/>
    </row>
    <row r="86" ht="14.25" customHeight="1">
      <c r="B86" s="1"/>
      <c r="C86" s="1"/>
      <c r="D86" s="1"/>
      <c r="E86" s="1"/>
      <c r="F86" s="1"/>
      <c r="G86" s="1"/>
      <c r="H86" s="1"/>
      <c r="I86" s="1"/>
      <c r="J86" s="1"/>
      <c r="K86" s="1"/>
      <c r="L86" s="1"/>
      <c r="M86" s="1"/>
      <c r="N86" s="1"/>
      <c r="O86" s="1"/>
      <c r="P86" s="1"/>
    </row>
    <row r="87" ht="14.25" customHeight="1">
      <c r="B87" s="1"/>
      <c r="C87" s="1"/>
      <c r="D87" s="1"/>
      <c r="E87" s="1"/>
      <c r="F87" s="1"/>
      <c r="G87" s="1"/>
      <c r="H87" s="1"/>
      <c r="I87" s="1"/>
      <c r="J87" s="1"/>
      <c r="K87" s="1"/>
      <c r="L87" s="1"/>
      <c r="M87" s="1"/>
      <c r="N87" s="1"/>
      <c r="O87" s="1"/>
      <c r="P87" s="1"/>
    </row>
    <row r="88" ht="14.25" customHeight="1">
      <c r="B88" s="1"/>
      <c r="C88" s="1"/>
      <c r="D88" s="1"/>
      <c r="E88" s="1"/>
      <c r="F88" s="1"/>
      <c r="G88" s="1"/>
      <c r="H88" s="1"/>
      <c r="I88" s="1"/>
      <c r="J88" s="1"/>
      <c r="K88" s="1"/>
      <c r="L88" s="1"/>
      <c r="M88" s="1"/>
      <c r="N88" s="1"/>
      <c r="O88" s="1"/>
      <c r="P88" s="1"/>
    </row>
    <row r="89" ht="14.25" customHeight="1">
      <c r="B89" s="1"/>
      <c r="C89" s="1"/>
      <c r="D89" s="1"/>
      <c r="E89" s="1"/>
      <c r="F89" s="1"/>
      <c r="G89" s="1"/>
      <c r="H89" s="1"/>
      <c r="I89" s="1"/>
      <c r="J89" s="1"/>
      <c r="K89" s="1"/>
      <c r="L89" s="1"/>
      <c r="M89" s="1"/>
      <c r="N89" s="1"/>
      <c r="O89" s="1"/>
      <c r="P89" s="1"/>
    </row>
    <row r="90" ht="14.25" customHeight="1">
      <c r="B90" s="1"/>
      <c r="C90" s="1"/>
      <c r="D90" s="1"/>
      <c r="E90" s="1"/>
      <c r="F90" s="1"/>
      <c r="G90" s="1"/>
      <c r="H90" s="1"/>
      <c r="I90" s="1"/>
      <c r="J90" s="1"/>
      <c r="K90" s="1"/>
      <c r="L90" s="1"/>
      <c r="M90" s="1"/>
      <c r="N90" s="1"/>
      <c r="O90" s="1"/>
      <c r="P90" s="1"/>
    </row>
    <row r="91" ht="14.25" customHeight="1">
      <c r="B91" s="1"/>
      <c r="C91" s="1"/>
      <c r="D91" s="1"/>
      <c r="E91" s="1"/>
      <c r="F91" s="1"/>
      <c r="G91" s="1"/>
      <c r="H91" s="1"/>
      <c r="I91" s="1"/>
      <c r="J91" s="1"/>
      <c r="K91" s="1"/>
      <c r="L91" s="1"/>
      <c r="M91" s="1"/>
      <c r="N91" s="1"/>
      <c r="O91" s="1"/>
      <c r="P91" s="1"/>
    </row>
    <row r="92" ht="14.25" customHeight="1">
      <c r="B92" s="1"/>
      <c r="C92" s="1"/>
      <c r="D92" s="1"/>
      <c r="E92" s="1"/>
      <c r="F92" s="1"/>
      <c r="G92" s="1"/>
      <c r="H92" s="1"/>
      <c r="I92" s="1"/>
      <c r="J92" s="1"/>
      <c r="K92" s="1"/>
      <c r="L92" s="1"/>
      <c r="M92" s="1"/>
      <c r="N92" s="1"/>
      <c r="O92" s="1"/>
      <c r="P92" s="1"/>
    </row>
    <row r="93" ht="14.25" customHeight="1">
      <c r="B93" s="1"/>
      <c r="C93" s="1"/>
      <c r="D93" s="1"/>
      <c r="E93" s="1"/>
      <c r="F93" s="1"/>
      <c r="G93" s="1"/>
      <c r="H93" s="1"/>
      <c r="I93" s="1"/>
      <c r="J93" s="1"/>
      <c r="K93" s="1"/>
      <c r="L93" s="1"/>
      <c r="M93" s="1"/>
      <c r="N93" s="1"/>
      <c r="O93" s="1"/>
      <c r="P93" s="1"/>
    </row>
    <row r="94" ht="14.25" customHeight="1">
      <c r="B94" s="1"/>
      <c r="C94" s="1"/>
      <c r="D94" s="1"/>
      <c r="E94" s="1"/>
      <c r="F94" s="1"/>
      <c r="G94" s="1"/>
      <c r="H94" s="1"/>
      <c r="I94" s="1"/>
      <c r="J94" s="1"/>
      <c r="K94" s="1"/>
      <c r="L94" s="1"/>
      <c r="M94" s="1"/>
      <c r="N94" s="1"/>
      <c r="O94" s="1"/>
      <c r="P94" s="1"/>
    </row>
    <row r="95" ht="14.25" customHeight="1">
      <c r="B95" s="1"/>
      <c r="C95" s="1"/>
      <c r="D95" s="1"/>
      <c r="E95" s="1"/>
      <c r="F95" s="1"/>
      <c r="G95" s="1"/>
      <c r="H95" s="1"/>
      <c r="I95" s="1"/>
      <c r="J95" s="1"/>
      <c r="K95" s="1"/>
      <c r="L95" s="1"/>
      <c r="M95" s="1"/>
      <c r="N95" s="1"/>
      <c r="O95" s="1"/>
      <c r="P95" s="1"/>
    </row>
    <row r="96" ht="14.25" customHeight="1">
      <c r="B96" s="1"/>
      <c r="C96" s="1"/>
      <c r="D96" s="1"/>
      <c r="E96" s="1"/>
      <c r="F96" s="1"/>
      <c r="G96" s="1"/>
      <c r="H96" s="1"/>
      <c r="I96" s="1"/>
      <c r="J96" s="1"/>
      <c r="K96" s="1"/>
      <c r="L96" s="1"/>
      <c r="M96" s="1"/>
      <c r="N96" s="1"/>
      <c r="O96" s="1"/>
      <c r="P96" s="1"/>
    </row>
    <row r="97" ht="14.25" customHeight="1">
      <c r="B97" s="1"/>
      <c r="C97" s="1"/>
      <c r="D97" s="1"/>
      <c r="E97" s="1"/>
      <c r="F97" s="1"/>
      <c r="G97" s="1"/>
      <c r="H97" s="1"/>
      <c r="I97" s="1"/>
      <c r="J97" s="1"/>
      <c r="K97" s="1"/>
      <c r="L97" s="1"/>
      <c r="M97" s="1"/>
      <c r="N97" s="1"/>
      <c r="O97" s="1"/>
      <c r="P97" s="1"/>
    </row>
    <row r="98" ht="14.25" customHeight="1">
      <c r="B98" s="1"/>
      <c r="C98" s="1"/>
      <c r="D98" s="1"/>
      <c r="E98" s="1"/>
      <c r="F98" s="1"/>
      <c r="G98" s="1"/>
      <c r="H98" s="1"/>
      <c r="I98" s="1"/>
      <c r="J98" s="1"/>
      <c r="K98" s="1"/>
      <c r="L98" s="1"/>
      <c r="M98" s="1"/>
      <c r="N98" s="1"/>
      <c r="O98" s="1"/>
      <c r="P98" s="1"/>
    </row>
    <row r="99" ht="14.25" customHeight="1">
      <c r="B99" s="1"/>
      <c r="C99" s="1"/>
      <c r="D99" s="1"/>
      <c r="E99" s="1"/>
      <c r="F99" s="1"/>
      <c r="G99" s="1"/>
      <c r="H99" s="1"/>
      <c r="I99" s="1"/>
      <c r="J99" s="1"/>
      <c r="K99" s="1"/>
      <c r="L99" s="1"/>
      <c r="M99" s="1"/>
      <c r="N99" s="1"/>
      <c r="O99" s="1"/>
      <c r="P99" s="1"/>
    </row>
    <row r="100" ht="14.25" customHeight="1">
      <c r="B100" s="1"/>
      <c r="C100" s="1"/>
      <c r="D100" s="1"/>
      <c r="E100" s="1"/>
      <c r="F100" s="1"/>
      <c r="G100" s="1"/>
      <c r="H100" s="1"/>
      <c r="I100" s="1"/>
      <c r="J100" s="1"/>
      <c r="K100" s="1"/>
      <c r="L100" s="1"/>
      <c r="M100" s="1"/>
      <c r="N100" s="1"/>
      <c r="O100" s="1"/>
      <c r="P100" s="1"/>
    </row>
    <row r="101" ht="14.25" customHeight="1">
      <c r="B101" s="1"/>
      <c r="C101" s="1"/>
      <c r="D101" s="1"/>
      <c r="E101" s="1"/>
      <c r="F101" s="1"/>
      <c r="G101" s="1"/>
      <c r="H101" s="1"/>
      <c r="I101" s="1"/>
      <c r="J101" s="1"/>
      <c r="K101" s="1"/>
      <c r="L101" s="1"/>
      <c r="M101" s="1"/>
      <c r="N101" s="1"/>
      <c r="O101" s="1"/>
      <c r="P101" s="1"/>
    </row>
    <row r="102" ht="14.25" customHeight="1">
      <c r="B102" s="1"/>
      <c r="C102" s="1"/>
      <c r="D102" s="1"/>
      <c r="E102" s="1"/>
      <c r="F102" s="1"/>
      <c r="G102" s="1"/>
      <c r="H102" s="1"/>
      <c r="I102" s="1"/>
      <c r="J102" s="1"/>
      <c r="K102" s="1"/>
      <c r="L102" s="1"/>
      <c r="M102" s="1"/>
      <c r="N102" s="1"/>
      <c r="O102" s="1"/>
      <c r="P102" s="1"/>
    </row>
    <row r="103" ht="14.25" customHeight="1">
      <c r="B103" s="1"/>
      <c r="C103" s="1"/>
      <c r="D103" s="1"/>
      <c r="E103" s="1"/>
      <c r="F103" s="1"/>
      <c r="G103" s="1"/>
      <c r="H103" s="1"/>
      <c r="I103" s="1"/>
      <c r="J103" s="1"/>
      <c r="K103" s="1"/>
      <c r="L103" s="1"/>
      <c r="M103" s="1"/>
      <c r="N103" s="1"/>
      <c r="O103" s="1"/>
      <c r="P103" s="1"/>
    </row>
    <row r="104" ht="14.25" customHeight="1">
      <c r="B104" s="1"/>
      <c r="C104" s="1"/>
      <c r="D104" s="1"/>
      <c r="E104" s="1"/>
      <c r="F104" s="1"/>
      <c r="G104" s="1"/>
      <c r="H104" s="1"/>
      <c r="I104" s="1"/>
      <c r="J104" s="1"/>
      <c r="K104" s="1"/>
      <c r="L104" s="1"/>
      <c r="M104" s="1"/>
      <c r="N104" s="1"/>
      <c r="O104" s="1"/>
      <c r="P104" s="1"/>
    </row>
    <row r="105" ht="14.25" customHeight="1">
      <c r="B105" s="1"/>
      <c r="C105" s="1"/>
      <c r="D105" s="1"/>
      <c r="E105" s="1"/>
      <c r="F105" s="1"/>
      <c r="G105" s="1"/>
      <c r="H105" s="1"/>
      <c r="I105" s="1"/>
      <c r="J105" s="1"/>
      <c r="K105" s="1"/>
      <c r="L105" s="1"/>
      <c r="M105" s="1"/>
      <c r="N105" s="1"/>
      <c r="O105" s="1"/>
      <c r="P105" s="1"/>
    </row>
    <row r="106" ht="14.25" customHeight="1">
      <c r="B106" s="1"/>
      <c r="C106" s="1"/>
      <c r="D106" s="1"/>
      <c r="E106" s="1"/>
      <c r="F106" s="1"/>
      <c r="G106" s="1"/>
      <c r="H106" s="1"/>
      <c r="I106" s="1"/>
      <c r="J106" s="1"/>
      <c r="K106" s="1"/>
      <c r="L106" s="1"/>
      <c r="M106" s="1"/>
      <c r="N106" s="1"/>
      <c r="O106" s="1"/>
      <c r="P106" s="1"/>
    </row>
    <row r="107" ht="14.25" customHeight="1">
      <c r="B107" s="1"/>
      <c r="C107" s="1"/>
      <c r="D107" s="1"/>
      <c r="E107" s="1"/>
      <c r="F107" s="1"/>
      <c r="G107" s="1"/>
      <c r="H107" s="1"/>
      <c r="I107" s="1"/>
      <c r="J107" s="1"/>
      <c r="K107" s="1"/>
      <c r="L107" s="1"/>
      <c r="M107" s="1"/>
      <c r="N107" s="1"/>
      <c r="O107" s="1"/>
      <c r="P107" s="1"/>
    </row>
    <row r="108" ht="14.25" customHeight="1">
      <c r="B108" s="1"/>
      <c r="C108" s="1"/>
      <c r="D108" s="1"/>
      <c r="E108" s="1"/>
      <c r="F108" s="1"/>
      <c r="G108" s="1"/>
      <c r="H108" s="1"/>
      <c r="I108" s="1"/>
      <c r="J108" s="1"/>
      <c r="K108" s="1"/>
      <c r="L108" s="1"/>
      <c r="M108" s="1"/>
      <c r="N108" s="1"/>
      <c r="O108" s="1"/>
      <c r="P108" s="1"/>
    </row>
    <row r="109" ht="14.25" customHeight="1">
      <c r="B109" s="1"/>
      <c r="C109" s="1"/>
      <c r="D109" s="1"/>
      <c r="E109" s="1"/>
      <c r="F109" s="1"/>
      <c r="G109" s="1"/>
      <c r="H109" s="1"/>
      <c r="I109" s="1"/>
      <c r="J109" s="1"/>
      <c r="K109" s="1"/>
      <c r="L109" s="1"/>
      <c r="M109" s="1"/>
      <c r="N109" s="1"/>
      <c r="O109" s="1"/>
      <c r="P109" s="1"/>
    </row>
    <row r="110" ht="14.25" customHeight="1">
      <c r="B110" s="1"/>
      <c r="C110" s="1"/>
      <c r="D110" s="1"/>
      <c r="E110" s="1"/>
      <c r="F110" s="1"/>
      <c r="G110" s="1"/>
      <c r="H110" s="1"/>
      <c r="I110" s="1"/>
      <c r="J110" s="1"/>
      <c r="K110" s="1"/>
      <c r="L110" s="1"/>
      <c r="M110" s="1"/>
      <c r="N110" s="1"/>
      <c r="O110" s="1"/>
      <c r="P110" s="1"/>
    </row>
    <row r="111" ht="14.25" customHeight="1">
      <c r="B111" s="1"/>
      <c r="C111" s="1"/>
      <c r="D111" s="1"/>
      <c r="E111" s="1"/>
      <c r="F111" s="1"/>
      <c r="G111" s="1"/>
      <c r="H111" s="1"/>
      <c r="I111" s="1"/>
      <c r="J111" s="1"/>
      <c r="K111" s="1"/>
      <c r="L111" s="1"/>
      <c r="M111" s="1"/>
      <c r="N111" s="1"/>
      <c r="O111" s="1"/>
      <c r="P111" s="1"/>
    </row>
    <row r="112" ht="14.25" customHeight="1">
      <c r="B112" s="1"/>
      <c r="C112" s="1"/>
      <c r="D112" s="1"/>
      <c r="E112" s="1"/>
      <c r="F112" s="1"/>
      <c r="G112" s="1"/>
      <c r="H112" s="1"/>
      <c r="I112" s="1"/>
      <c r="J112" s="1"/>
      <c r="K112" s="1"/>
      <c r="L112" s="1"/>
      <c r="M112" s="1"/>
      <c r="N112" s="1"/>
      <c r="O112" s="1"/>
      <c r="P112" s="1"/>
    </row>
    <row r="113" ht="14.25" customHeight="1">
      <c r="B113" s="1"/>
      <c r="C113" s="1"/>
      <c r="D113" s="1"/>
      <c r="E113" s="1"/>
      <c r="F113" s="1"/>
      <c r="G113" s="1"/>
      <c r="H113" s="1"/>
      <c r="I113" s="1"/>
      <c r="J113" s="1"/>
      <c r="K113" s="1"/>
      <c r="L113" s="1"/>
      <c r="M113" s="1"/>
      <c r="N113" s="1"/>
      <c r="O113" s="1"/>
      <c r="P113" s="1"/>
    </row>
    <row r="114" ht="14.25" customHeight="1">
      <c r="B114" s="1"/>
      <c r="C114" s="1"/>
      <c r="D114" s="1"/>
      <c r="E114" s="1"/>
      <c r="F114" s="1"/>
      <c r="G114" s="1"/>
      <c r="H114" s="1"/>
      <c r="I114" s="1"/>
      <c r="J114" s="1"/>
      <c r="K114" s="1"/>
      <c r="L114" s="1"/>
      <c r="M114" s="1"/>
      <c r="N114" s="1"/>
      <c r="O114" s="1"/>
      <c r="P114" s="1"/>
    </row>
    <row r="115" ht="14.25" customHeight="1">
      <c r="B115" s="1"/>
      <c r="C115" s="1"/>
      <c r="D115" s="1"/>
      <c r="E115" s="1"/>
      <c r="F115" s="1"/>
      <c r="G115" s="1"/>
      <c r="H115" s="1"/>
      <c r="I115" s="1"/>
      <c r="J115" s="1"/>
      <c r="K115" s="1"/>
      <c r="L115" s="1"/>
      <c r="M115" s="1"/>
      <c r="N115" s="1"/>
      <c r="O115" s="1"/>
      <c r="P115" s="1"/>
    </row>
    <row r="116" ht="14.25" customHeight="1">
      <c r="B116" s="1"/>
      <c r="C116" s="1"/>
      <c r="D116" s="1"/>
      <c r="E116" s="1"/>
      <c r="F116" s="1"/>
      <c r="G116" s="1"/>
      <c r="H116" s="1"/>
      <c r="I116" s="1"/>
      <c r="J116" s="1"/>
      <c r="K116" s="1"/>
      <c r="L116" s="1"/>
      <c r="M116" s="1"/>
      <c r="N116" s="1"/>
      <c r="O116" s="1"/>
      <c r="P116" s="1"/>
    </row>
    <row r="117" ht="14.25" customHeight="1">
      <c r="B117" s="1"/>
      <c r="C117" s="1"/>
      <c r="D117" s="1"/>
      <c r="E117" s="1"/>
      <c r="F117" s="1"/>
      <c r="G117" s="1"/>
      <c r="H117" s="1"/>
      <c r="I117" s="1"/>
      <c r="J117" s="1"/>
      <c r="K117" s="1"/>
      <c r="L117" s="1"/>
      <c r="M117" s="1"/>
      <c r="N117" s="1"/>
      <c r="O117" s="1"/>
      <c r="P117" s="1"/>
    </row>
    <row r="118" ht="14.25" customHeight="1">
      <c r="B118" s="1"/>
      <c r="C118" s="1"/>
      <c r="D118" s="1"/>
      <c r="E118" s="1"/>
      <c r="F118" s="1"/>
      <c r="G118" s="1"/>
      <c r="H118" s="1"/>
      <c r="I118" s="1"/>
      <c r="J118" s="1"/>
      <c r="K118" s="1"/>
      <c r="L118" s="1"/>
      <c r="M118" s="1"/>
      <c r="N118" s="1"/>
      <c r="O118" s="1"/>
      <c r="P118" s="1"/>
    </row>
    <row r="119" ht="14.25" customHeight="1">
      <c r="B119" s="1"/>
      <c r="C119" s="1"/>
      <c r="D119" s="1"/>
      <c r="E119" s="1"/>
      <c r="F119" s="1"/>
      <c r="G119" s="1"/>
      <c r="H119" s="1"/>
      <c r="I119" s="1"/>
      <c r="J119" s="1"/>
      <c r="K119" s="1"/>
      <c r="L119" s="1"/>
      <c r="M119" s="1"/>
      <c r="N119" s="1"/>
      <c r="O119" s="1"/>
      <c r="P119" s="1"/>
    </row>
    <row r="120" ht="14.25" customHeight="1">
      <c r="B120" s="1"/>
      <c r="C120" s="1"/>
      <c r="D120" s="1"/>
      <c r="E120" s="1"/>
      <c r="F120" s="1"/>
      <c r="G120" s="1"/>
      <c r="H120" s="1"/>
      <c r="I120" s="1"/>
      <c r="J120" s="1"/>
      <c r="K120" s="1"/>
      <c r="L120" s="1"/>
      <c r="M120" s="1"/>
      <c r="N120" s="1"/>
      <c r="O120" s="1"/>
      <c r="P120" s="1"/>
    </row>
    <row r="121" ht="14.25" customHeight="1">
      <c r="B121" s="1"/>
      <c r="C121" s="1"/>
      <c r="D121" s="1"/>
      <c r="E121" s="1"/>
      <c r="F121" s="1"/>
      <c r="G121" s="1"/>
      <c r="H121" s="1"/>
      <c r="I121" s="1"/>
      <c r="J121" s="1"/>
      <c r="K121" s="1"/>
      <c r="L121" s="1"/>
      <c r="M121" s="1"/>
      <c r="N121" s="1"/>
      <c r="O121" s="1"/>
      <c r="P121" s="1"/>
    </row>
    <row r="122" ht="14.25" customHeight="1">
      <c r="B122" s="1"/>
      <c r="C122" s="1"/>
      <c r="D122" s="1"/>
      <c r="E122" s="1"/>
      <c r="F122" s="1"/>
      <c r="G122" s="1"/>
      <c r="H122" s="1"/>
      <c r="I122" s="1"/>
      <c r="J122" s="1"/>
      <c r="K122" s="1"/>
      <c r="L122" s="1"/>
      <c r="M122" s="1"/>
      <c r="N122" s="1"/>
      <c r="O122" s="1"/>
      <c r="P122" s="1"/>
    </row>
    <row r="123" ht="14.25" customHeight="1">
      <c r="B123" s="1"/>
      <c r="C123" s="1"/>
      <c r="D123" s="1"/>
      <c r="E123" s="1"/>
      <c r="F123" s="1"/>
      <c r="G123" s="1"/>
      <c r="H123" s="1"/>
      <c r="I123" s="1"/>
      <c r="J123" s="1"/>
      <c r="K123" s="1"/>
      <c r="L123" s="1"/>
      <c r="M123" s="1"/>
      <c r="N123" s="1"/>
      <c r="O123" s="1"/>
      <c r="P123" s="1"/>
    </row>
    <row r="124" ht="14.25" customHeight="1">
      <c r="B124" s="1"/>
      <c r="C124" s="1"/>
      <c r="D124" s="1"/>
      <c r="E124" s="1"/>
      <c r="F124" s="1"/>
      <c r="G124" s="1"/>
      <c r="H124" s="1"/>
      <c r="I124" s="1"/>
      <c r="J124" s="1"/>
      <c r="K124" s="1"/>
      <c r="L124" s="1"/>
      <c r="M124" s="1"/>
      <c r="N124" s="1"/>
      <c r="O124" s="1"/>
      <c r="P124" s="1"/>
    </row>
    <row r="125" ht="14.25" customHeight="1">
      <c r="B125" s="1"/>
      <c r="C125" s="1"/>
      <c r="D125" s="1"/>
      <c r="E125" s="1"/>
      <c r="F125" s="1"/>
      <c r="G125" s="1"/>
      <c r="H125" s="1"/>
      <c r="I125" s="1"/>
      <c r="J125" s="1"/>
      <c r="K125" s="1"/>
      <c r="L125" s="1"/>
      <c r="M125" s="1"/>
      <c r="N125" s="1"/>
      <c r="O125" s="1"/>
      <c r="P125" s="1"/>
    </row>
    <row r="126" ht="14.25" customHeight="1">
      <c r="B126" s="1"/>
      <c r="C126" s="1"/>
      <c r="D126" s="1"/>
      <c r="E126" s="1"/>
      <c r="F126" s="1"/>
      <c r="G126" s="1"/>
      <c r="H126" s="1"/>
      <c r="I126" s="1"/>
      <c r="J126" s="1"/>
      <c r="K126" s="1"/>
      <c r="L126" s="1"/>
      <c r="M126" s="1"/>
      <c r="N126" s="1"/>
      <c r="O126" s="1"/>
      <c r="P126" s="1"/>
    </row>
    <row r="127" ht="14.25" customHeight="1">
      <c r="B127" s="1"/>
      <c r="C127" s="1"/>
      <c r="D127" s="1"/>
      <c r="E127" s="1"/>
      <c r="F127" s="1"/>
      <c r="G127" s="1"/>
      <c r="H127" s="1"/>
      <c r="I127" s="1"/>
      <c r="J127" s="1"/>
      <c r="K127" s="1"/>
      <c r="L127" s="1"/>
      <c r="M127" s="1"/>
      <c r="N127" s="1"/>
      <c r="O127" s="1"/>
      <c r="P127" s="1"/>
    </row>
    <row r="128" ht="14.25" customHeight="1">
      <c r="B128" s="1"/>
      <c r="C128" s="1"/>
      <c r="D128" s="1"/>
      <c r="E128" s="1"/>
      <c r="F128" s="1"/>
      <c r="G128" s="1"/>
      <c r="H128" s="1"/>
      <c r="I128" s="1"/>
      <c r="J128" s="1"/>
      <c r="K128" s="1"/>
      <c r="L128" s="1"/>
      <c r="M128" s="1"/>
      <c r="N128" s="1"/>
      <c r="O128" s="1"/>
      <c r="P128" s="1"/>
    </row>
    <row r="129" ht="14.25" customHeight="1">
      <c r="B129" s="1"/>
      <c r="C129" s="1"/>
      <c r="D129" s="1"/>
      <c r="E129" s="1"/>
      <c r="F129" s="1"/>
      <c r="G129" s="1"/>
      <c r="H129" s="1"/>
      <c r="I129" s="1"/>
      <c r="J129" s="1"/>
      <c r="K129" s="1"/>
      <c r="L129" s="1"/>
      <c r="M129" s="1"/>
      <c r="N129" s="1"/>
      <c r="O129" s="1"/>
      <c r="P129" s="1"/>
    </row>
    <row r="130" ht="14.25" customHeight="1">
      <c r="B130" s="1"/>
      <c r="C130" s="1"/>
      <c r="D130" s="1"/>
      <c r="E130" s="1"/>
      <c r="F130" s="1"/>
      <c r="G130" s="1"/>
      <c r="H130" s="1"/>
      <c r="I130" s="1"/>
      <c r="J130" s="1"/>
      <c r="K130" s="1"/>
      <c r="L130" s="1"/>
      <c r="M130" s="1"/>
      <c r="N130" s="1"/>
      <c r="O130" s="1"/>
      <c r="P130" s="1"/>
    </row>
    <row r="131" ht="14.25" customHeight="1">
      <c r="B131" s="1"/>
      <c r="C131" s="1"/>
      <c r="D131" s="1"/>
      <c r="E131" s="1"/>
      <c r="F131" s="1"/>
      <c r="G131" s="1"/>
      <c r="H131" s="1"/>
      <c r="I131" s="1"/>
      <c r="J131" s="1"/>
      <c r="K131" s="1"/>
      <c r="L131" s="1"/>
      <c r="M131" s="1"/>
      <c r="N131" s="1"/>
      <c r="O131" s="1"/>
      <c r="P131" s="1"/>
    </row>
    <row r="132" ht="14.25" customHeight="1">
      <c r="B132" s="1"/>
      <c r="C132" s="1"/>
      <c r="D132" s="1"/>
      <c r="E132" s="1"/>
      <c r="F132" s="1"/>
      <c r="G132" s="1"/>
      <c r="H132" s="1"/>
      <c r="I132" s="1"/>
      <c r="J132" s="1"/>
      <c r="K132" s="1"/>
      <c r="L132" s="1"/>
      <c r="M132" s="1"/>
      <c r="N132" s="1"/>
      <c r="O132" s="1"/>
      <c r="P132" s="1"/>
    </row>
    <row r="133" ht="14.25" customHeight="1">
      <c r="B133" s="1"/>
      <c r="C133" s="1"/>
      <c r="D133" s="1"/>
      <c r="E133" s="1"/>
      <c r="F133" s="1"/>
      <c r="G133" s="1"/>
      <c r="H133" s="1"/>
      <c r="I133" s="1"/>
      <c r="J133" s="1"/>
      <c r="K133" s="1"/>
      <c r="L133" s="1"/>
      <c r="M133" s="1"/>
      <c r="N133" s="1"/>
      <c r="O133" s="1"/>
      <c r="P133" s="1"/>
    </row>
    <row r="134" ht="14.25" customHeight="1">
      <c r="B134" s="1"/>
      <c r="C134" s="1"/>
      <c r="D134" s="1"/>
      <c r="E134" s="1"/>
      <c r="F134" s="1"/>
      <c r="G134" s="1"/>
      <c r="H134" s="1"/>
      <c r="I134" s="1"/>
      <c r="J134" s="1"/>
      <c r="K134" s="1"/>
      <c r="L134" s="1"/>
      <c r="M134" s="1"/>
      <c r="N134" s="1"/>
      <c r="O134" s="1"/>
      <c r="P134" s="1"/>
    </row>
    <row r="135" ht="14.25" customHeight="1">
      <c r="B135" s="1"/>
      <c r="C135" s="1"/>
      <c r="D135" s="1"/>
      <c r="E135" s="1"/>
      <c r="F135" s="1"/>
      <c r="G135" s="1"/>
      <c r="H135" s="1"/>
      <c r="I135" s="1"/>
      <c r="J135" s="1"/>
      <c r="K135" s="1"/>
      <c r="L135" s="1"/>
      <c r="M135" s="1"/>
      <c r="N135" s="1"/>
      <c r="O135" s="1"/>
      <c r="P135" s="1"/>
    </row>
    <row r="136" ht="14.25" customHeight="1">
      <c r="B136" s="1"/>
      <c r="C136" s="1"/>
      <c r="D136" s="1"/>
      <c r="E136" s="1"/>
      <c r="F136" s="1"/>
      <c r="G136" s="1"/>
      <c r="H136" s="1"/>
      <c r="I136" s="1"/>
      <c r="J136" s="1"/>
      <c r="K136" s="1"/>
      <c r="L136" s="1"/>
      <c r="M136" s="1"/>
      <c r="N136" s="1"/>
      <c r="O136" s="1"/>
      <c r="P136" s="1"/>
    </row>
    <row r="137" ht="14.25" customHeight="1">
      <c r="B137" s="1"/>
      <c r="C137" s="1"/>
      <c r="D137" s="1"/>
      <c r="E137" s="1"/>
      <c r="F137" s="1"/>
      <c r="G137" s="1"/>
      <c r="H137" s="1"/>
      <c r="I137" s="1"/>
      <c r="J137" s="1"/>
      <c r="K137" s="1"/>
      <c r="L137" s="1"/>
      <c r="M137" s="1"/>
      <c r="N137" s="1"/>
      <c r="O137" s="1"/>
      <c r="P137" s="1"/>
    </row>
    <row r="138" ht="14.25" customHeight="1">
      <c r="B138" s="1"/>
      <c r="C138" s="1"/>
      <c r="D138" s="1"/>
      <c r="E138" s="1"/>
      <c r="F138" s="1"/>
      <c r="G138" s="1"/>
      <c r="H138" s="1"/>
      <c r="I138" s="1"/>
      <c r="J138" s="1"/>
      <c r="K138" s="1"/>
      <c r="L138" s="1"/>
      <c r="M138" s="1"/>
      <c r="N138" s="1"/>
      <c r="O138" s="1"/>
      <c r="P138" s="1"/>
    </row>
    <row r="139" ht="14.25" customHeight="1">
      <c r="B139" s="1"/>
      <c r="C139" s="1"/>
      <c r="D139" s="1"/>
      <c r="E139" s="1"/>
      <c r="F139" s="1"/>
      <c r="G139" s="1"/>
      <c r="H139" s="1"/>
      <c r="I139" s="1"/>
      <c r="J139" s="1"/>
      <c r="K139" s="1"/>
      <c r="L139" s="1"/>
      <c r="M139" s="1"/>
      <c r="N139" s="1"/>
      <c r="O139" s="1"/>
      <c r="P139" s="1"/>
    </row>
    <row r="140" ht="14.25" customHeight="1">
      <c r="B140" s="1"/>
      <c r="C140" s="1"/>
      <c r="D140" s="1"/>
      <c r="E140" s="1"/>
      <c r="F140" s="1"/>
      <c r="G140" s="1"/>
      <c r="H140" s="1"/>
      <c r="I140" s="1"/>
      <c r="J140" s="1"/>
      <c r="K140" s="1"/>
      <c r="L140" s="1"/>
      <c r="M140" s="1"/>
      <c r="N140" s="1"/>
      <c r="O140" s="1"/>
      <c r="P140" s="1"/>
    </row>
    <row r="141" ht="14.25" customHeight="1">
      <c r="B141" s="1"/>
      <c r="C141" s="1"/>
      <c r="D141" s="1"/>
      <c r="E141" s="1"/>
      <c r="F141" s="1"/>
      <c r="G141" s="1"/>
      <c r="H141" s="1"/>
      <c r="I141" s="1"/>
      <c r="J141" s="1"/>
      <c r="K141" s="1"/>
      <c r="L141" s="1"/>
      <c r="M141" s="1"/>
      <c r="N141" s="1"/>
      <c r="O141" s="1"/>
      <c r="P141" s="1"/>
    </row>
    <row r="142" ht="14.25" customHeight="1">
      <c r="B142" s="1"/>
      <c r="C142" s="1"/>
      <c r="D142" s="1"/>
      <c r="E142" s="1"/>
      <c r="F142" s="1"/>
      <c r="G142" s="1"/>
      <c r="H142" s="1"/>
      <c r="I142" s="1"/>
      <c r="J142" s="1"/>
      <c r="K142" s="1"/>
      <c r="L142" s="1"/>
      <c r="M142" s="1"/>
      <c r="N142" s="1"/>
      <c r="O142" s="1"/>
      <c r="P142" s="1"/>
    </row>
    <row r="143" ht="14.25" customHeight="1">
      <c r="B143" s="1"/>
      <c r="C143" s="1"/>
      <c r="D143" s="1"/>
      <c r="E143" s="1"/>
      <c r="F143" s="1"/>
      <c r="G143" s="1"/>
      <c r="H143" s="1"/>
      <c r="I143" s="1"/>
      <c r="J143" s="1"/>
      <c r="K143" s="1"/>
      <c r="L143" s="1"/>
      <c r="M143" s="1"/>
      <c r="N143" s="1"/>
      <c r="O143" s="1"/>
      <c r="P143" s="1"/>
    </row>
    <row r="144" ht="14.25" customHeight="1">
      <c r="B144" s="1"/>
      <c r="C144" s="1"/>
      <c r="D144" s="1"/>
      <c r="E144" s="1"/>
      <c r="F144" s="1"/>
      <c r="G144" s="1"/>
      <c r="H144" s="1"/>
      <c r="I144" s="1"/>
      <c r="J144" s="1"/>
      <c r="K144" s="1"/>
      <c r="L144" s="1"/>
      <c r="M144" s="1"/>
      <c r="N144" s="1"/>
      <c r="O144" s="1"/>
      <c r="P144" s="1"/>
    </row>
    <row r="145" ht="14.25" customHeight="1">
      <c r="B145" s="1"/>
      <c r="C145" s="1"/>
      <c r="D145" s="1"/>
      <c r="E145" s="1"/>
      <c r="F145" s="1"/>
      <c r="G145" s="1"/>
      <c r="H145" s="1"/>
      <c r="I145" s="1"/>
      <c r="J145" s="1"/>
      <c r="K145" s="1"/>
      <c r="L145" s="1"/>
      <c r="M145" s="1"/>
      <c r="N145" s="1"/>
      <c r="O145" s="1"/>
      <c r="P145" s="1"/>
    </row>
    <row r="146" ht="14.25" customHeight="1">
      <c r="B146" s="1"/>
      <c r="C146" s="1"/>
      <c r="D146" s="1"/>
      <c r="E146" s="1"/>
      <c r="F146" s="1"/>
      <c r="G146" s="1"/>
      <c r="H146" s="1"/>
      <c r="I146" s="1"/>
      <c r="J146" s="1"/>
      <c r="K146" s="1"/>
      <c r="L146" s="1"/>
      <c r="M146" s="1"/>
      <c r="N146" s="1"/>
      <c r="O146" s="1"/>
      <c r="P146" s="1"/>
    </row>
    <row r="147" ht="14.25" customHeight="1">
      <c r="B147" s="1"/>
      <c r="C147" s="1"/>
      <c r="D147" s="1"/>
      <c r="E147" s="1"/>
      <c r="F147" s="1"/>
      <c r="G147" s="1"/>
      <c r="H147" s="1"/>
      <c r="I147" s="1"/>
      <c r="J147" s="1"/>
      <c r="K147" s="1"/>
      <c r="L147" s="1"/>
      <c r="M147" s="1"/>
      <c r="N147" s="1"/>
      <c r="O147" s="1"/>
      <c r="P147" s="1"/>
    </row>
    <row r="148" ht="14.25" customHeight="1">
      <c r="B148" s="1"/>
      <c r="C148" s="1"/>
      <c r="D148" s="1"/>
      <c r="E148" s="1"/>
      <c r="F148" s="1"/>
      <c r="G148" s="1"/>
      <c r="H148" s="1"/>
      <c r="I148" s="1"/>
      <c r="J148" s="1"/>
      <c r="K148" s="1"/>
      <c r="L148" s="1"/>
      <c r="M148" s="1"/>
      <c r="N148" s="1"/>
      <c r="O148" s="1"/>
      <c r="P148" s="1"/>
    </row>
    <row r="149" ht="14.25" customHeight="1">
      <c r="B149" s="1"/>
      <c r="C149" s="1"/>
      <c r="D149" s="1"/>
      <c r="E149" s="1"/>
      <c r="F149" s="1"/>
      <c r="G149" s="1"/>
      <c r="H149" s="1"/>
      <c r="I149" s="1"/>
      <c r="J149" s="1"/>
      <c r="K149" s="1"/>
      <c r="L149" s="1"/>
      <c r="M149" s="1"/>
      <c r="N149" s="1"/>
      <c r="O149" s="1"/>
      <c r="P149" s="1"/>
    </row>
    <row r="150" ht="14.25" customHeight="1">
      <c r="B150" s="1"/>
      <c r="C150" s="1"/>
      <c r="D150" s="1"/>
      <c r="E150" s="1"/>
      <c r="F150" s="1"/>
      <c r="G150" s="1"/>
      <c r="H150" s="1"/>
      <c r="I150" s="1"/>
      <c r="J150" s="1"/>
      <c r="K150" s="1"/>
      <c r="L150" s="1"/>
      <c r="M150" s="1"/>
      <c r="N150" s="1"/>
      <c r="O150" s="1"/>
      <c r="P150" s="1"/>
    </row>
    <row r="151" ht="14.25" customHeight="1">
      <c r="B151" s="1"/>
      <c r="C151" s="1"/>
      <c r="D151" s="1"/>
      <c r="E151" s="1"/>
      <c r="F151" s="1"/>
      <c r="G151" s="1"/>
      <c r="H151" s="1"/>
      <c r="I151" s="1"/>
      <c r="J151" s="1"/>
      <c r="K151" s="1"/>
      <c r="L151" s="1"/>
      <c r="M151" s="1"/>
      <c r="N151" s="1"/>
      <c r="O151" s="1"/>
      <c r="P151" s="1"/>
    </row>
    <row r="152" ht="14.25" customHeight="1">
      <c r="B152" s="1"/>
      <c r="C152" s="1"/>
      <c r="D152" s="1"/>
      <c r="E152" s="1"/>
      <c r="F152" s="1"/>
      <c r="G152" s="1"/>
      <c r="H152" s="1"/>
      <c r="I152" s="1"/>
      <c r="J152" s="1"/>
      <c r="K152" s="1"/>
      <c r="L152" s="1"/>
      <c r="M152" s="1"/>
      <c r="N152" s="1"/>
      <c r="O152" s="1"/>
      <c r="P152" s="1"/>
    </row>
    <row r="153" ht="14.25" customHeight="1">
      <c r="B153" s="1"/>
      <c r="C153" s="1"/>
      <c r="D153" s="1"/>
      <c r="E153" s="1"/>
      <c r="F153" s="1"/>
      <c r="G153" s="1"/>
      <c r="H153" s="1"/>
      <c r="I153" s="1"/>
      <c r="J153" s="1"/>
      <c r="K153" s="1"/>
      <c r="L153" s="1"/>
      <c r="M153" s="1"/>
      <c r="N153" s="1"/>
      <c r="O153" s="1"/>
      <c r="P153" s="1"/>
    </row>
    <row r="154" ht="14.25" customHeight="1">
      <c r="B154" s="1"/>
      <c r="C154" s="1"/>
      <c r="D154" s="1"/>
      <c r="E154" s="1"/>
      <c r="F154" s="1"/>
      <c r="G154" s="1"/>
      <c r="H154" s="1"/>
      <c r="I154" s="1"/>
      <c r="J154" s="1"/>
      <c r="K154" s="1"/>
      <c r="L154" s="1"/>
      <c r="M154" s="1"/>
      <c r="N154" s="1"/>
      <c r="O154" s="1"/>
      <c r="P154" s="1"/>
    </row>
    <row r="155" ht="14.25" customHeight="1">
      <c r="B155" s="1"/>
      <c r="C155" s="1"/>
      <c r="D155" s="1"/>
      <c r="E155" s="1"/>
      <c r="F155" s="1"/>
      <c r="G155" s="1"/>
      <c r="H155" s="1"/>
      <c r="I155" s="1"/>
      <c r="J155" s="1"/>
      <c r="K155" s="1"/>
      <c r="L155" s="1"/>
      <c r="M155" s="1"/>
      <c r="N155" s="1"/>
      <c r="O155" s="1"/>
      <c r="P155" s="1"/>
    </row>
    <row r="156" ht="14.25" customHeight="1">
      <c r="B156" s="1"/>
      <c r="C156" s="1"/>
      <c r="D156" s="1"/>
      <c r="E156" s="1"/>
      <c r="F156" s="1"/>
      <c r="G156" s="1"/>
      <c r="H156" s="1"/>
      <c r="I156" s="1"/>
      <c r="J156" s="1"/>
      <c r="K156" s="1"/>
      <c r="L156" s="1"/>
      <c r="M156" s="1"/>
      <c r="N156" s="1"/>
      <c r="O156" s="1"/>
      <c r="P156" s="1"/>
    </row>
    <row r="157" ht="14.25" customHeight="1">
      <c r="B157" s="1"/>
      <c r="C157" s="1"/>
      <c r="D157" s="1"/>
      <c r="E157" s="1"/>
      <c r="F157" s="1"/>
      <c r="G157" s="1"/>
      <c r="H157" s="1"/>
      <c r="I157" s="1"/>
      <c r="J157" s="1"/>
      <c r="K157" s="1"/>
      <c r="L157" s="1"/>
      <c r="M157" s="1"/>
      <c r="N157" s="1"/>
      <c r="O157" s="1"/>
      <c r="P157" s="1"/>
    </row>
    <row r="158" ht="14.25" customHeight="1">
      <c r="B158" s="1"/>
      <c r="C158" s="1"/>
      <c r="D158" s="1"/>
      <c r="E158" s="1"/>
      <c r="F158" s="1"/>
      <c r="G158" s="1"/>
      <c r="H158" s="1"/>
      <c r="I158" s="1"/>
      <c r="J158" s="1"/>
      <c r="K158" s="1"/>
      <c r="L158" s="1"/>
      <c r="M158" s="1"/>
      <c r="N158" s="1"/>
      <c r="O158" s="1"/>
      <c r="P158" s="1"/>
    </row>
    <row r="159" ht="14.25" customHeight="1">
      <c r="B159" s="1"/>
      <c r="C159" s="1"/>
      <c r="D159" s="1"/>
      <c r="E159" s="1"/>
      <c r="F159" s="1"/>
      <c r="G159" s="1"/>
      <c r="H159" s="1"/>
      <c r="I159" s="1"/>
      <c r="J159" s="1"/>
      <c r="K159" s="1"/>
      <c r="L159" s="1"/>
      <c r="M159" s="1"/>
      <c r="N159" s="1"/>
      <c r="O159" s="1"/>
      <c r="P159" s="1"/>
    </row>
    <row r="160" ht="14.25" customHeight="1">
      <c r="B160" s="1"/>
      <c r="C160" s="1"/>
      <c r="D160" s="1"/>
      <c r="E160" s="1"/>
      <c r="F160" s="1"/>
      <c r="G160" s="1"/>
      <c r="H160" s="1"/>
      <c r="I160" s="1"/>
      <c r="J160" s="1"/>
      <c r="K160" s="1"/>
      <c r="L160" s="1"/>
      <c r="M160" s="1"/>
      <c r="N160" s="1"/>
      <c r="O160" s="1"/>
      <c r="P160" s="1"/>
    </row>
    <row r="161" ht="14.25" customHeight="1">
      <c r="B161" s="1"/>
      <c r="C161" s="1"/>
      <c r="D161" s="1"/>
      <c r="E161" s="1"/>
      <c r="F161" s="1"/>
      <c r="G161" s="1"/>
      <c r="H161" s="1"/>
      <c r="I161" s="1"/>
      <c r="J161" s="1"/>
      <c r="K161" s="1"/>
      <c r="L161" s="1"/>
      <c r="M161" s="1"/>
      <c r="N161" s="1"/>
      <c r="O161" s="1"/>
      <c r="P161" s="1"/>
    </row>
    <row r="162" ht="14.25" customHeight="1">
      <c r="B162" s="1"/>
      <c r="C162" s="1"/>
      <c r="D162" s="1"/>
      <c r="E162" s="1"/>
      <c r="F162" s="1"/>
      <c r="G162" s="1"/>
      <c r="H162" s="1"/>
      <c r="I162" s="1"/>
      <c r="J162" s="1"/>
      <c r="K162" s="1"/>
      <c r="L162" s="1"/>
      <c r="M162" s="1"/>
      <c r="N162" s="1"/>
      <c r="O162" s="1"/>
      <c r="P162" s="1"/>
    </row>
    <row r="163" ht="14.25" customHeight="1">
      <c r="B163" s="1"/>
      <c r="C163" s="1"/>
      <c r="D163" s="1"/>
      <c r="E163" s="1"/>
      <c r="F163" s="1"/>
      <c r="G163" s="1"/>
      <c r="H163" s="1"/>
      <c r="I163" s="1"/>
      <c r="J163" s="1"/>
      <c r="K163" s="1"/>
      <c r="L163" s="1"/>
      <c r="M163" s="1"/>
      <c r="N163" s="1"/>
      <c r="O163" s="1"/>
      <c r="P163" s="1"/>
    </row>
    <row r="164" ht="14.25" customHeight="1">
      <c r="B164" s="1"/>
      <c r="C164" s="1"/>
      <c r="D164" s="1"/>
      <c r="E164" s="1"/>
      <c r="F164" s="1"/>
      <c r="G164" s="1"/>
      <c r="H164" s="1"/>
      <c r="I164" s="1"/>
      <c r="J164" s="1"/>
      <c r="K164" s="1"/>
      <c r="L164" s="1"/>
      <c r="M164" s="1"/>
      <c r="N164" s="1"/>
      <c r="O164" s="1"/>
      <c r="P164" s="1"/>
    </row>
    <row r="165" ht="14.25" customHeight="1">
      <c r="B165" s="1"/>
      <c r="C165" s="1"/>
      <c r="D165" s="1"/>
      <c r="E165" s="1"/>
      <c r="F165" s="1"/>
      <c r="G165" s="1"/>
      <c r="H165" s="1"/>
      <c r="I165" s="1"/>
      <c r="J165" s="1"/>
      <c r="K165" s="1"/>
      <c r="L165" s="1"/>
      <c r="M165" s="1"/>
      <c r="N165" s="1"/>
      <c r="O165" s="1"/>
      <c r="P165" s="1"/>
    </row>
    <row r="166" ht="14.25" customHeight="1">
      <c r="B166" s="1"/>
      <c r="C166" s="1"/>
      <c r="D166" s="1"/>
      <c r="E166" s="1"/>
      <c r="F166" s="1"/>
      <c r="G166" s="1"/>
      <c r="H166" s="1"/>
      <c r="I166" s="1"/>
      <c r="J166" s="1"/>
      <c r="K166" s="1"/>
      <c r="L166" s="1"/>
      <c r="M166" s="1"/>
      <c r="N166" s="1"/>
      <c r="O166" s="1"/>
      <c r="P166" s="1"/>
    </row>
    <row r="167" ht="14.25" customHeight="1">
      <c r="B167" s="1"/>
      <c r="C167" s="1"/>
      <c r="D167" s="1"/>
      <c r="E167" s="1"/>
      <c r="F167" s="1"/>
      <c r="G167" s="1"/>
      <c r="H167" s="1"/>
      <c r="I167" s="1"/>
      <c r="J167" s="1"/>
      <c r="K167" s="1"/>
      <c r="L167" s="1"/>
      <c r="M167" s="1"/>
      <c r="N167" s="1"/>
      <c r="O167" s="1"/>
      <c r="P167" s="1"/>
    </row>
    <row r="168" ht="14.25" customHeight="1">
      <c r="B168" s="1"/>
      <c r="C168" s="1"/>
      <c r="D168" s="1"/>
      <c r="E168" s="1"/>
      <c r="F168" s="1"/>
      <c r="G168" s="1"/>
      <c r="H168" s="1"/>
      <c r="I168" s="1"/>
      <c r="J168" s="1"/>
      <c r="K168" s="1"/>
      <c r="L168" s="1"/>
      <c r="M168" s="1"/>
      <c r="N168" s="1"/>
      <c r="O168" s="1"/>
      <c r="P168" s="1"/>
    </row>
    <row r="169" ht="14.25" customHeight="1">
      <c r="B169" s="1"/>
      <c r="C169" s="1"/>
      <c r="D169" s="1"/>
      <c r="E169" s="1"/>
      <c r="F169" s="1"/>
      <c r="G169" s="1"/>
      <c r="H169" s="1"/>
      <c r="I169" s="1"/>
      <c r="J169" s="1"/>
      <c r="K169" s="1"/>
      <c r="L169" s="1"/>
      <c r="M169" s="1"/>
      <c r="N169" s="1"/>
      <c r="O169" s="1"/>
      <c r="P169" s="1"/>
    </row>
    <row r="170" ht="14.25" customHeight="1">
      <c r="B170" s="1"/>
      <c r="C170" s="1"/>
      <c r="D170" s="1"/>
      <c r="E170" s="1"/>
      <c r="F170" s="1"/>
      <c r="G170" s="1"/>
      <c r="H170" s="1"/>
      <c r="I170" s="1"/>
      <c r="J170" s="1"/>
      <c r="K170" s="1"/>
      <c r="L170" s="1"/>
      <c r="M170" s="1"/>
      <c r="N170" s="1"/>
      <c r="O170" s="1"/>
      <c r="P170" s="1"/>
    </row>
    <row r="171" ht="14.25" customHeight="1">
      <c r="B171" s="1"/>
      <c r="C171" s="1"/>
      <c r="D171" s="1"/>
      <c r="E171" s="1"/>
      <c r="F171" s="1"/>
      <c r="G171" s="1"/>
      <c r="H171" s="1"/>
      <c r="I171" s="1"/>
      <c r="J171" s="1"/>
      <c r="K171" s="1"/>
      <c r="L171" s="1"/>
      <c r="M171" s="1"/>
      <c r="N171" s="1"/>
      <c r="O171" s="1"/>
      <c r="P171" s="1"/>
    </row>
    <row r="172" ht="14.25" customHeight="1">
      <c r="B172" s="1"/>
      <c r="C172" s="1"/>
      <c r="D172" s="1"/>
      <c r="E172" s="1"/>
      <c r="F172" s="1"/>
      <c r="G172" s="1"/>
      <c r="H172" s="1"/>
      <c r="I172" s="1"/>
      <c r="J172" s="1"/>
      <c r="K172" s="1"/>
      <c r="L172" s="1"/>
      <c r="M172" s="1"/>
      <c r="N172" s="1"/>
      <c r="O172" s="1"/>
      <c r="P172" s="1"/>
    </row>
    <row r="173" ht="14.25" customHeight="1">
      <c r="B173" s="1"/>
      <c r="C173" s="1"/>
      <c r="D173" s="1"/>
      <c r="E173" s="1"/>
      <c r="F173" s="1"/>
      <c r="G173" s="1"/>
      <c r="H173" s="1"/>
      <c r="I173" s="1"/>
      <c r="J173" s="1"/>
      <c r="K173" s="1"/>
      <c r="L173" s="1"/>
      <c r="M173" s="1"/>
      <c r="N173" s="1"/>
      <c r="O173" s="1"/>
      <c r="P173" s="1"/>
    </row>
    <row r="174" ht="14.25" customHeight="1">
      <c r="B174" s="1"/>
      <c r="C174" s="1"/>
      <c r="D174" s="1"/>
      <c r="E174" s="1"/>
      <c r="F174" s="1"/>
      <c r="G174" s="1"/>
      <c r="H174" s="1"/>
      <c r="I174" s="1"/>
      <c r="J174" s="1"/>
      <c r="K174" s="1"/>
      <c r="L174" s="1"/>
      <c r="M174" s="1"/>
      <c r="N174" s="1"/>
      <c r="O174" s="1"/>
      <c r="P174" s="1"/>
    </row>
    <row r="175" ht="14.25" customHeight="1">
      <c r="B175" s="1"/>
      <c r="C175" s="1"/>
      <c r="D175" s="1"/>
      <c r="E175" s="1"/>
      <c r="F175" s="1"/>
      <c r="G175" s="1"/>
      <c r="H175" s="1"/>
      <c r="I175" s="1"/>
      <c r="J175" s="1"/>
      <c r="K175" s="1"/>
      <c r="L175" s="1"/>
      <c r="M175" s="1"/>
      <c r="N175" s="1"/>
      <c r="O175" s="1"/>
      <c r="P175" s="1"/>
    </row>
    <row r="176" ht="14.25" customHeight="1">
      <c r="B176" s="1"/>
      <c r="C176" s="1"/>
      <c r="D176" s="1"/>
      <c r="E176" s="1"/>
      <c r="F176" s="1"/>
      <c r="G176" s="1"/>
      <c r="H176" s="1"/>
      <c r="I176" s="1"/>
      <c r="J176" s="1"/>
      <c r="K176" s="1"/>
      <c r="L176" s="1"/>
      <c r="M176" s="1"/>
      <c r="N176" s="1"/>
      <c r="O176" s="1"/>
      <c r="P176" s="1"/>
    </row>
    <row r="177" ht="14.25" customHeight="1">
      <c r="B177" s="1"/>
      <c r="C177" s="1"/>
      <c r="D177" s="1"/>
      <c r="E177" s="1"/>
      <c r="F177" s="1"/>
      <c r="G177" s="1"/>
      <c r="H177" s="1"/>
      <c r="I177" s="1"/>
      <c r="J177" s="1"/>
      <c r="K177" s="1"/>
      <c r="L177" s="1"/>
      <c r="M177" s="1"/>
      <c r="N177" s="1"/>
      <c r="O177" s="1"/>
      <c r="P177" s="1"/>
    </row>
    <row r="178" ht="14.25" customHeight="1">
      <c r="B178" s="1"/>
      <c r="C178" s="1"/>
      <c r="D178" s="1"/>
      <c r="E178" s="1"/>
      <c r="F178" s="1"/>
      <c r="G178" s="1"/>
      <c r="H178" s="1"/>
      <c r="I178" s="1"/>
      <c r="J178" s="1"/>
      <c r="K178" s="1"/>
      <c r="L178" s="1"/>
      <c r="M178" s="1"/>
      <c r="N178" s="1"/>
      <c r="O178" s="1"/>
      <c r="P178" s="1"/>
    </row>
    <row r="179" ht="14.25" customHeight="1">
      <c r="B179" s="1"/>
      <c r="C179" s="1"/>
      <c r="D179" s="1"/>
      <c r="E179" s="1"/>
      <c r="F179" s="1"/>
      <c r="G179" s="1"/>
      <c r="H179" s="1"/>
      <c r="I179" s="1"/>
      <c r="J179" s="1"/>
      <c r="K179" s="1"/>
      <c r="L179" s="1"/>
      <c r="M179" s="1"/>
      <c r="N179" s="1"/>
      <c r="O179" s="1"/>
      <c r="P179" s="1"/>
    </row>
    <row r="180" ht="14.25" customHeight="1">
      <c r="B180" s="1"/>
      <c r="C180" s="1"/>
      <c r="D180" s="1"/>
      <c r="E180" s="1"/>
      <c r="F180" s="1"/>
      <c r="G180" s="1"/>
      <c r="H180" s="1"/>
      <c r="I180" s="1"/>
      <c r="J180" s="1"/>
      <c r="K180" s="1"/>
      <c r="L180" s="1"/>
      <c r="M180" s="1"/>
      <c r="N180" s="1"/>
      <c r="O180" s="1"/>
      <c r="P180" s="1"/>
    </row>
    <row r="181" ht="14.25" customHeight="1">
      <c r="B181" s="1"/>
      <c r="C181" s="1"/>
      <c r="D181" s="1"/>
      <c r="E181" s="1"/>
      <c r="F181" s="1"/>
      <c r="G181" s="1"/>
      <c r="H181" s="1"/>
      <c r="I181" s="1"/>
      <c r="J181" s="1"/>
      <c r="K181" s="1"/>
      <c r="L181" s="1"/>
      <c r="M181" s="1"/>
      <c r="N181" s="1"/>
      <c r="O181" s="1"/>
      <c r="P181" s="1"/>
    </row>
    <row r="182" ht="14.25" customHeight="1">
      <c r="B182" s="1"/>
      <c r="C182" s="1"/>
      <c r="D182" s="1"/>
      <c r="E182" s="1"/>
      <c r="F182" s="1"/>
      <c r="G182" s="1"/>
      <c r="H182" s="1"/>
      <c r="I182" s="1"/>
      <c r="J182" s="1"/>
      <c r="K182" s="1"/>
      <c r="L182" s="1"/>
      <c r="M182" s="1"/>
      <c r="N182" s="1"/>
      <c r="O182" s="1"/>
      <c r="P182" s="1"/>
    </row>
    <row r="183" ht="14.25" customHeight="1">
      <c r="B183" s="1"/>
      <c r="C183" s="1"/>
      <c r="D183" s="1"/>
      <c r="E183" s="1"/>
      <c r="F183" s="1"/>
      <c r="G183" s="1"/>
      <c r="H183" s="1"/>
      <c r="I183" s="1"/>
      <c r="J183" s="1"/>
      <c r="K183" s="1"/>
      <c r="L183" s="1"/>
      <c r="M183" s="1"/>
      <c r="N183" s="1"/>
      <c r="O183" s="1"/>
      <c r="P183" s="1"/>
    </row>
    <row r="184" ht="14.25" customHeight="1">
      <c r="B184" s="1"/>
      <c r="C184" s="1"/>
      <c r="D184" s="1"/>
      <c r="E184" s="1"/>
      <c r="F184" s="1"/>
      <c r="G184" s="1"/>
      <c r="H184" s="1"/>
      <c r="I184" s="1"/>
      <c r="J184" s="1"/>
      <c r="K184" s="1"/>
      <c r="L184" s="1"/>
      <c r="M184" s="1"/>
      <c r="N184" s="1"/>
      <c r="O184" s="1"/>
      <c r="P184" s="1"/>
    </row>
    <row r="185" ht="14.25" customHeight="1">
      <c r="B185" s="1"/>
      <c r="C185" s="1"/>
      <c r="D185" s="1"/>
      <c r="E185" s="1"/>
      <c r="F185" s="1"/>
      <c r="G185" s="1"/>
      <c r="H185" s="1"/>
      <c r="I185" s="1"/>
      <c r="J185" s="1"/>
      <c r="K185" s="1"/>
      <c r="L185" s="1"/>
      <c r="M185" s="1"/>
      <c r="N185" s="1"/>
      <c r="O185" s="1"/>
      <c r="P185" s="1"/>
    </row>
    <row r="186" ht="14.25" customHeight="1">
      <c r="B186" s="1"/>
      <c r="C186" s="1"/>
      <c r="D186" s="1"/>
      <c r="E186" s="1"/>
      <c r="F186" s="1"/>
      <c r="G186" s="1"/>
      <c r="H186" s="1"/>
      <c r="I186" s="1"/>
      <c r="J186" s="1"/>
      <c r="K186" s="1"/>
      <c r="L186" s="1"/>
      <c r="M186" s="1"/>
      <c r="N186" s="1"/>
      <c r="O186" s="1"/>
      <c r="P186" s="1"/>
    </row>
    <row r="187" ht="14.25" customHeight="1">
      <c r="B187" s="1"/>
      <c r="C187" s="1"/>
      <c r="D187" s="1"/>
      <c r="E187" s="1"/>
      <c r="F187" s="1"/>
      <c r="G187" s="1"/>
      <c r="H187" s="1"/>
      <c r="I187" s="1"/>
      <c r="J187" s="1"/>
      <c r="K187" s="1"/>
      <c r="L187" s="1"/>
      <c r="M187" s="1"/>
      <c r="N187" s="1"/>
      <c r="O187" s="1"/>
      <c r="P187" s="1"/>
    </row>
    <row r="188" ht="14.25" customHeight="1">
      <c r="B188" s="1"/>
      <c r="C188" s="1"/>
      <c r="D188" s="1"/>
      <c r="E188" s="1"/>
      <c r="F188" s="1"/>
      <c r="G188" s="1"/>
      <c r="H188" s="1"/>
      <c r="I188" s="1"/>
      <c r="J188" s="1"/>
      <c r="K188" s="1"/>
      <c r="L188" s="1"/>
      <c r="M188" s="1"/>
      <c r="N188" s="1"/>
      <c r="O188" s="1"/>
      <c r="P188" s="1"/>
    </row>
    <row r="189" ht="14.25" customHeight="1">
      <c r="B189" s="1"/>
      <c r="C189" s="1"/>
      <c r="D189" s="1"/>
      <c r="E189" s="1"/>
      <c r="F189" s="1"/>
      <c r="G189" s="1"/>
      <c r="H189" s="1"/>
      <c r="I189" s="1"/>
      <c r="J189" s="1"/>
      <c r="K189" s="1"/>
      <c r="L189" s="1"/>
      <c r="M189" s="1"/>
      <c r="N189" s="1"/>
      <c r="O189" s="1"/>
      <c r="P189" s="1"/>
    </row>
    <row r="190" ht="14.25" customHeight="1">
      <c r="B190" s="1"/>
      <c r="C190" s="1"/>
      <c r="D190" s="1"/>
      <c r="E190" s="1"/>
      <c r="F190" s="1"/>
      <c r="G190" s="1"/>
      <c r="H190" s="1"/>
      <c r="I190" s="1"/>
      <c r="J190" s="1"/>
      <c r="K190" s="1"/>
      <c r="L190" s="1"/>
      <c r="M190" s="1"/>
      <c r="N190" s="1"/>
      <c r="O190" s="1"/>
      <c r="P190" s="1"/>
    </row>
    <row r="191" ht="14.25" customHeight="1">
      <c r="B191" s="1"/>
      <c r="C191" s="1"/>
      <c r="D191" s="1"/>
      <c r="E191" s="1"/>
      <c r="F191" s="1"/>
      <c r="G191" s="1"/>
      <c r="H191" s="1"/>
      <c r="I191" s="1"/>
      <c r="J191" s="1"/>
      <c r="K191" s="1"/>
      <c r="L191" s="1"/>
      <c r="M191" s="1"/>
      <c r="N191" s="1"/>
      <c r="O191" s="1"/>
      <c r="P191" s="1"/>
    </row>
    <row r="192" ht="14.25" customHeight="1">
      <c r="B192" s="1"/>
      <c r="C192" s="1"/>
      <c r="D192" s="1"/>
      <c r="E192" s="1"/>
      <c r="F192" s="1"/>
      <c r="G192" s="1"/>
      <c r="H192" s="1"/>
      <c r="I192" s="1"/>
      <c r="J192" s="1"/>
      <c r="K192" s="1"/>
      <c r="L192" s="1"/>
      <c r="M192" s="1"/>
      <c r="N192" s="1"/>
      <c r="O192" s="1"/>
      <c r="P192" s="1"/>
    </row>
    <row r="193" ht="14.25" customHeight="1">
      <c r="B193" s="1"/>
      <c r="C193" s="1"/>
      <c r="D193" s="1"/>
      <c r="E193" s="1"/>
      <c r="F193" s="1"/>
      <c r="G193" s="1"/>
      <c r="H193" s="1"/>
      <c r="I193" s="1"/>
      <c r="J193" s="1"/>
      <c r="K193" s="1"/>
      <c r="L193" s="1"/>
      <c r="M193" s="1"/>
      <c r="N193" s="1"/>
      <c r="O193" s="1"/>
      <c r="P193" s="1"/>
    </row>
    <row r="194" ht="14.25" customHeight="1">
      <c r="B194" s="1"/>
      <c r="C194" s="1"/>
      <c r="D194" s="1"/>
      <c r="E194" s="1"/>
      <c r="F194" s="1"/>
      <c r="G194" s="1"/>
      <c r="H194" s="1"/>
      <c r="I194" s="1"/>
      <c r="J194" s="1"/>
      <c r="K194" s="1"/>
      <c r="L194" s="1"/>
      <c r="M194" s="1"/>
      <c r="N194" s="1"/>
      <c r="O194" s="1"/>
      <c r="P194" s="1"/>
    </row>
    <row r="195" ht="14.25" customHeight="1">
      <c r="B195" s="1"/>
      <c r="C195" s="1"/>
      <c r="D195" s="1"/>
      <c r="E195" s="1"/>
      <c r="F195" s="1"/>
      <c r="G195" s="1"/>
      <c r="H195" s="1"/>
      <c r="I195" s="1"/>
      <c r="J195" s="1"/>
      <c r="K195" s="1"/>
      <c r="L195" s="1"/>
      <c r="M195" s="1"/>
      <c r="N195" s="1"/>
      <c r="O195" s="1"/>
      <c r="P195" s="1"/>
    </row>
    <row r="196" ht="14.25" customHeight="1">
      <c r="B196" s="1"/>
      <c r="C196" s="1"/>
      <c r="D196" s="1"/>
      <c r="E196" s="1"/>
      <c r="F196" s="1"/>
      <c r="G196" s="1"/>
      <c r="H196" s="1"/>
      <c r="I196" s="1"/>
      <c r="J196" s="1"/>
      <c r="K196" s="1"/>
      <c r="L196" s="1"/>
      <c r="M196" s="1"/>
      <c r="N196" s="1"/>
      <c r="O196" s="1"/>
      <c r="P196" s="1"/>
    </row>
    <row r="197" ht="14.25" customHeight="1">
      <c r="B197" s="1"/>
      <c r="C197" s="1"/>
      <c r="D197" s="1"/>
      <c r="E197" s="1"/>
      <c r="F197" s="1"/>
      <c r="G197" s="1"/>
      <c r="H197" s="1"/>
      <c r="I197" s="1"/>
      <c r="J197" s="1"/>
      <c r="K197" s="1"/>
      <c r="L197" s="1"/>
      <c r="M197" s="1"/>
      <c r="N197" s="1"/>
      <c r="O197" s="1"/>
      <c r="P197" s="1"/>
    </row>
    <row r="198" ht="14.25" customHeight="1">
      <c r="B198" s="1"/>
      <c r="C198" s="1"/>
      <c r="D198" s="1"/>
      <c r="E198" s="1"/>
      <c r="F198" s="1"/>
      <c r="G198" s="1"/>
      <c r="H198" s="1"/>
      <c r="I198" s="1"/>
      <c r="J198" s="1"/>
      <c r="K198" s="1"/>
      <c r="L198" s="1"/>
      <c r="M198" s="1"/>
      <c r="N198" s="1"/>
      <c r="O198" s="1"/>
      <c r="P198" s="1"/>
    </row>
    <row r="199" ht="14.25" customHeight="1">
      <c r="B199" s="1"/>
      <c r="C199" s="1"/>
      <c r="D199" s="1"/>
      <c r="E199" s="1"/>
      <c r="F199" s="1"/>
      <c r="G199" s="1"/>
      <c r="H199" s="1"/>
      <c r="I199" s="1"/>
      <c r="J199" s="1"/>
      <c r="K199" s="1"/>
      <c r="L199" s="1"/>
      <c r="M199" s="1"/>
      <c r="N199" s="1"/>
      <c r="O199" s="1"/>
      <c r="P199" s="1"/>
    </row>
    <row r="200" ht="14.25" customHeight="1">
      <c r="B200" s="1"/>
      <c r="C200" s="1"/>
      <c r="D200" s="1"/>
      <c r="E200" s="1"/>
      <c r="F200" s="1"/>
      <c r="G200" s="1"/>
      <c r="H200" s="1"/>
      <c r="I200" s="1"/>
      <c r="J200" s="1"/>
      <c r="K200" s="1"/>
      <c r="L200" s="1"/>
      <c r="M200" s="1"/>
      <c r="N200" s="1"/>
      <c r="O200" s="1"/>
      <c r="P200" s="1"/>
    </row>
    <row r="201" ht="14.25" customHeight="1">
      <c r="B201" s="1"/>
      <c r="C201" s="1"/>
      <c r="D201" s="1"/>
      <c r="E201" s="1"/>
      <c r="F201" s="1"/>
      <c r="G201" s="1"/>
      <c r="H201" s="1"/>
      <c r="I201" s="1"/>
      <c r="J201" s="1"/>
      <c r="K201" s="1"/>
      <c r="L201" s="1"/>
      <c r="M201" s="1"/>
      <c r="N201" s="1"/>
      <c r="O201" s="1"/>
      <c r="P201" s="1"/>
    </row>
    <row r="202" ht="14.25" customHeight="1">
      <c r="B202" s="1"/>
      <c r="C202" s="1"/>
      <c r="D202" s="1"/>
      <c r="E202" s="1"/>
      <c r="F202" s="1"/>
      <c r="G202" s="1"/>
      <c r="H202" s="1"/>
      <c r="I202" s="1"/>
      <c r="J202" s="1"/>
      <c r="K202" s="1"/>
      <c r="L202" s="1"/>
      <c r="M202" s="1"/>
      <c r="N202" s="1"/>
      <c r="O202" s="1"/>
      <c r="P202" s="1"/>
    </row>
    <row r="203" ht="14.25" customHeight="1">
      <c r="B203" s="1"/>
      <c r="C203" s="1"/>
      <c r="D203" s="1"/>
      <c r="E203" s="1"/>
      <c r="F203" s="1"/>
      <c r="G203" s="1"/>
      <c r="H203" s="1"/>
      <c r="I203" s="1"/>
      <c r="J203" s="1"/>
      <c r="K203" s="1"/>
      <c r="L203" s="1"/>
      <c r="M203" s="1"/>
      <c r="N203" s="1"/>
      <c r="O203" s="1"/>
      <c r="P203" s="1"/>
    </row>
    <row r="204" ht="14.25" customHeight="1">
      <c r="B204" s="1"/>
      <c r="C204" s="1"/>
      <c r="D204" s="1"/>
      <c r="E204" s="1"/>
      <c r="F204" s="1"/>
      <c r="G204" s="1"/>
      <c r="H204" s="1"/>
      <c r="I204" s="1"/>
      <c r="J204" s="1"/>
      <c r="K204" s="1"/>
      <c r="L204" s="1"/>
      <c r="M204" s="1"/>
      <c r="N204" s="1"/>
      <c r="O204" s="1"/>
      <c r="P204" s="1"/>
    </row>
    <row r="205" ht="14.25" customHeight="1">
      <c r="B205" s="1"/>
      <c r="C205" s="1"/>
      <c r="D205" s="1"/>
      <c r="E205" s="1"/>
      <c r="F205" s="1"/>
      <c r="G205" s="1"/>
      <c r="H205" s="1"/>
      <c r="I205" s="1"/>
      <c r="J205" s="1"/>
      <c r="K205" s="1"/>
      <c r="L205" s="1"/>
      <c r="M205" s="1"/>
      <c r="N205" s="1"/>
      <c r="O205" s="1"/>
      <c r="P205" s="1"/>
    </row>
    <row r="206" ht="14.25" customHeight="1">
      <c r="B206" s="1"/>
      <c r="C206" s="1"/>
      <c r="D206" s="1"/>
      <c r="E206" s="1"/>
      <c r="F206" s="1"/>
      <c r="G206" s="1"/>
      <c r="H206" s="1"/>
      <c r="I206" s="1"/>
      <c r="J206" s="1"/>
      <c r="K206" s="1"/>
      <c r="L206" s="1"/>
      <c r="M206" s="1"/>
      <c r="N206" s="1"/>
      <c r="O206" s="1"/>
      <c r="P206" s="1"/>
    </row>
    <row r="207" ht="14.25" customHeight="1">
      <c r="B207" s="1"/>
      <c r="C207" s="1"/>
      <c r="D207" s="1"/>
      <c r="E207" s="1"/>
      <c r="F207" s="1"/>
      <c r="G207" s="1"/>
      <c r="H207" s="1"/>
      <c r="I207" s="1"/>
      <c r="J207" s="1"/>
      <c r="K207" s="1"/>
      <c r="L207" s="1"/>
      <c r="M207" s="1"/>
      <c r="N207" s="1"/>
      <c r="O207" s="1"/>
      <c r="P207" s="1"/>
    </row>
    <row r="208" ht="14.25" customHeight="1">
      <c r="B208" s="1"/>
      <c r="C208" s="1"/>
      <c r="D208" s="1"/>
      <c r="E208" s="1"/>
      <c r="F208" s="1"/>
      <c r="G208" s="1"/>
      <c r="H208" s="1"/>
      <c r="I208" s="1"/>
      <c r="J208" s="1"/>
      <c r="K208" s="1"/>
      <c r="L208" s="1"/>
      <c r="M208" s="1"/>
      <c r="N208" s="1"/>
      <c r="O208" s="1"/>
      <c r="P208" s="1"/>
    </row>
    <row r="209" ht="14.25" customHeight="1">
      <c r="B209" s="1"/>
      <c r="C209" s="1"/>
      <c r="D209" s="1"/>
      <c r="E209" s="1"/>
      <c r="F209" s="1"/>
      <c r="G209" s="1"/>
      <c r="H209" s="1"/>
      <c r="I209" s="1"/>
      <c r="J209" s="1"/>
      <c r="K209" s="1"/>
      <c r="L209" s="1"/>
      <c r="M209" s="1"/>
      <c r="N209" s="1"/>
      <c r="O209" s="1"/>
      <c r="P209" s="1"/>
    </row>
    <row r="210" ht="14.25" customHeight="1">
      <c r="B210" s="1"/>
      <c r="C210" s="1"/>
      <c r="D210" s="1"/>
      <c r="E210" s="1"/>
      <c r="F210" s="1"/>
      <c r="G210" s="1"/>
      <c r="H210" s="1"/>
      <c r="I210" s="1"/>
      <c r="J210" s="1"/>
      <c r="K210" s="1"/>
      <c r="L210" s="1"/>
      <c r="M210" s="1"/>
      <c r="N210" s="1"/>
      <c r="O210" s="1"/>
      <c r="P210" s="1"/>
    </row>
    <row r="211" ht="14.25" customHeight="1">
      <c r="B211" s="1"/>
      <c r="C211" s="1"/>
      <c r="D211" s="1"/>
      <c r="E211" s="1"/>
      <c r="F211" s="1"/>
      <c r="G211" s="1"/>
      <c r="H211" s="1"/>
      <c r="I211" s="1"/>
      <c r="J211" s="1"/>
      <c r="K211" s="1"/>
      <c r="L211" s="1"/>
      <c r="M211" s="1"/>
      <c r="N211" s="1"/>
      <c r="O211" s="1"/>
      <c r="P211" s="1"/>
    </row>
    <row r="212" ht="14.25" customHeight="1">
      <c r="B212" s="1"/>
      <c r="C212" s="1"/>
      <c r="D212" s="1"/>
      <c r="E212" s="1"/>
      <c r="F212" s="1"/>
      <c r="G212" s="1"/>
      <c r="H212" s="1"/>
      <c r="I212" s="1"/>
      <c r="J212" s="1"/>
      <c r="K212" s="1"/>
      <c r="L212" s="1"/>
      <c r="M212" s="1"/>
      <c r="N212" s="1"/>
      <c r="O212" s="1"/>
      <c r="P212" s="1"/>
    </row>
    <row r="213" ht="14.25" customHeight="1">
      <c r="B213" s="1"/>
      <c r="C213" s="1"/>
      <c r="D213" s="1"/>
      <c r="E213" s="1"/>
      <c r="F213" s="1"/>
      <c r="G213" s="1"/>
      <c r="H213" s="1"/>
      <c r="I213" s="1"/>
      <c r="J213" s="1"/>
      <c r="K213" s="1"/>
      <c r="L213" s="1"/>
      <c r="M213" s="1"/>
      <c r="N213" s="1"/>
      <c r="O213" s="1"/>
      <c r="P213" s="1"/>
    </row>
    <row r="214" ht="14.25" customHeight="1">
      <c r="B214" s="1"/>
      <c r="C214" s="1"/>
      <c r="D214" s="1"/>
      <c r="E214" s="1"/>
      <c r="F214" s="1"/>
      <c r="G214" s="1"/>
      <c r="H214" s="1"/>
      <c r="I214" s="1"/>
      <c r="J214" s="1"/>
      <c r="K214" s="1"/>
      <c r="L214" s="1"/>
      <c r="M214" s="1"/>
      <c r="N214" s="1"/>
      <c r="O214" s="1"/>
      <c r="P214" s="1"/>
    </row>
    <row r="215" ht="14.25" customHeight="1">
      <c r="B215" s="1"/>
      <c r="C215" s="1"/>
      <c r="D215" s="1"/>
      <c r="E215" s="1"/>
      <c r="F215" s="1"/>
      <c r="G215" s="1"/>
      <c r="H215" s="1"/>
      <c r="I215" s="1"/>
      <c r="J215" s="1"/>
      <c r="K215" s="1"/>
      <c r="L215" s="1"/>
      <c r="M215" s="1"/>
      <c r="N215" s="1"/>
      <c r="O215" s="1"/>
      <c r="P215" s="1"/>
    </row>
    <row r="216" ht="14.25" customHeight="1">
      <c r="B216" s="1"/>
      <c r="C216" s="1"/>
      <c r="D216" s="1"/>
      <c r="E216" s="1"/>
      <c r="F216" s="1"/>
      <c r="G216" s="1"/>
      <c r="H216" s="1"/>
      <c r="I216" s="1"/>
      <c r="J216" s="1"/>
      <c r="K216" s="1"/>
      <c r="L216" s="1"/>
      <c r="M216" s="1"/>
      <c r="N216" s="1"/>
      <c r="O216" s="1"/>
      <c r="P216" s="1"/>
    </row>
    <row r="217" ht="14.25" customHeight="1">
      <c r="B217" s="1"/>
      <c r="C217" s="1"/>
      <c r="D217" s="1"/>
      <c r="E217" s="1"/>
      <c r="F217" s="1"/>
      <c r="G217" s="1"/>
      <c r="H217" s="1"/>
      <c r="I217" s="1"/>
      <c r="J217" s="1"/>
      <c r="K217" s="1"/>
      <c r="L217" s="1"/>
      <c r="M217" s="1"/>
      <c r="N217" s="1"/>
      <c r="O217" s="1"/>
      <c r="P217" s="1"/>
    </row>
    <row r="218" ht="14.25" customHeight="1">
      <c r="B218" s="1"/>
      <c r="C218" s="1"/>
      <c r="D218" s="1"/>
      <c r="E218" s="1"/>
      <c r="F218" s="1"/>
      <c r="G218" s="1"/>
      <c r="H218" s="1"/>
      <c r="I218" s="1"/>
      <c r="J218" s="1"/>
      <c r="K218" s="1"/>
      <c r="L218" s="1"/>
      <c r="M218" s="1"/>
      <c r="N218" s="1"/>
      <c r="O218" s="1"/>
      <c r="P218" s="1"/>
    </row>
    <row r="219" ht="14.25" customHeight="1">
      <c r="B219" s="1"/>
      <c r="C219" s="1"/>
      <c r="D219" s="1"/>
      <c r="E219" s="1"/>
      <c r="F219" s="1"/>
      <c r="G219" s="1"/>
      <c r="H219" s="1"/>
      <c r="I219" s="1"/>
      <c r="J219" s="1"/>
      <c r="K219" s="1"/>
      <c r="L219" s="1"/>
      <c r="M219" s="1"/>
      <c r="N219" s="1"/>
      <c r="O219" s="1"/>
      <c r="P219" s="1"/>
    </row>
    <row r="220" ht="14.25" customHeight="1">
      <c r="B220" s="1"/>
      <c r="C220" s="1"/>
      <c r="D220" s="1"/>
      <c r="E220" s="1"/>
      <c r="F220" s="1"/>
      <c r="G220" s="1"/>
      <c r="H220" s="1"/>
      <c r="I220" s="1"/>
      <c r="J220" s="1"/>
      <c r="K220" s="1"/>
      <c r="L220" s="1"/>
      <c r="M220" s="1"/>
      <c r="N220" s="1"/>
      <c r="O220" s="1"/>
      <c r="P220" s="1"/>
    </row>
    <row r="221" ht="14.25" customHeight="1">
      <c r="B221" s="1"/>
      <c r="C221" s="1"/>
      <c r="D221" s="1"/>
      <c r="E221" s="1"/>
      <c r="F221" s="1"/>
      <c r="G221" s="1"/>
      <c r="H221" s="1"/>
      <c r="I221" s="1"/>
      <c r="J221" s="1"/>
      <c r="K221" s="1"/>
      <c r="L221" s="1"/>
      <c r="M221" s="1"/>
      <c r="N221" s="1"/>
      <c r="O221" s="1"/>
      <c r="P221" s="1"/>
    </row>
    <row r="222" ht="14.25" customHeight="1">
      <c r="B222" s="1"/>
      <c r="C222" s="1"/>
      <c r="D222" s="1"/>
      <c r="E222" s="1"/>
      <c r="F222" s="1"/>
      <c r="G222" s="1"/>
      <c r="H222" s="1"/>
      <c r="I222" s="1"/>
      <c r="J222" s="1"/>
      <c r="K222" s="1"/>
      <c r="L222" s="1"/>
      <c r="M222" s="1"/>
      <c r="N222" s="1"/>
      <c r="O222" s="1"/>
      <c r="P222" s="1"/>
    </row>
    <row r="223" ht="14.25" customHeight="1">
      <c r="B223" s="1"/>
      <c r="C223" s="1"/>
      <c r="D223" s="1"/>
      <c r="E223" s="1"/>
      <c r="F223" s="1"/>
      <c r="G223" s="1"/>
      <c r="H223" s="1"/>
      <c r="I223" s="1"/>
      <c r="J223" s="1"/>
      <c r="K223" s="1"/>
      <c r="L223" s="1"/>
      <c r="M223" s="1"/>
      <c r="N223" s="1"/>
      <c r="O223" s="1"/>
      <c r="P223" s="1"/>
    </row>
    <row r="224" ht="14.25" customHeight="1">
      <c r="B224" s="1"/>
      <c r="C224" s="1"/>
      <c r="D224" s="1"/>
      <c r="E224" s="1"/>
      <c r="F224" s="1"/>
      <c r="G224" s="1"/>
      <c r="H224" s="1"/>
      <c r="I224" s="1"/>
      <c r="J224" s="1"/>
      <c r="K224" s="1"/>
      <c r="L224" s="1"/>
      <c r="M224" s="1"/>
      <c r="N224" s="1"/>
      <c r="O224" s="1"/>
      <c r="P224" s="1"/>
    </row>
    <row r="225" ht="14.25" customHeight="1">
      <c r="B225" s="1"/>
      <c r="C225" s="1"/>
      <c r="D225" s="1"/>
      <c r="E225" s="1"/>
      <c r="F225" s="1"/>
      <c r="G225" s="1"/>
      <c r="H225" s="1"/>
      <c r="I225" s="1"/>
      <c r="J225" s="1"/>
      <c r="K225" s="1"/>
      <c r="L225" s="1"/>
      <c r="M225" s="1"/>
      <c r="N225" s="1"/>
      <c r="O225" s="1"/>
      <c r="P225" s="1"/>
    </row>
    <row r="226" ht="14.25" customHeight="1">
      <c r="B226" s="1"/>
      <c r="C226" s="1"/>
      <c r="D226" s="1"/>
      <c r="E226" s="1"/>
      <c r="F226" s="1"/>
      <c r="G226" s="1"/>
      <c r="H226" s="1"/>
      <c r="I226" s="1"/>
      <c r="J226" s="1"/>
      <c r="K226" s="1"/>
      <c r="L226" s="1"/>
      <c r="M226" s="1"/>
      <c r="N226" s="1"/>
      <c r="O226" s="1"/>
      <c r="P226" s="1"/>
    </row>
    <row r="227" ht="14.25" customHeight="1">
      <c r="B227" s="1"/>
      <c r="C227" s="1"/>
      <c r="D227" s="1"/>
      <c r="E227" s="1"/>
      <c r="F227" s="1"/>
      <c r="G227" s="1"/>
      <c r="H227" s="1"/>
      <c r="I227" s="1"/>
      <c r="J227" s="1"/>
      <c r="K227" s="1"/>
      <c r="L227" s="1"/>
      <c r="M227" s="1"/>
      <c r="N227" s="1"/>
      <c r="O227" s="1"/>
      <c r="P227" s="1"/>
    </row>
    <row r="228" ht="14.25" customHeight="1">
      <c r="B228" s="1"/>
      <c r="C228" s="1"/>
      <c r="D228" s="1"/>
      <c r="E228" s="1"/>
      <c r="F228" s="1"/>
      <c r="G228" s="1"/>
      <c r="H228" s="1"/>
      <c r="I228" s="1"/>
      <c r="J228" s="1"/>
      <c r="K228" s="1"/>
      <c r="L228" s="1"/>
      <c r="M228" s="1"/>
      <c r="N228" s="1"/>
      <c r="O228" s="1"/>
      <c r="P228" s="1"/>
    </row>
    <row r="229" ht="14.25" customHeight="1">
      <c r="B229" s="1"/>
      <c r="C229" s="1"/>
      <c r="D229" s="1"/>
      <c r="E229" s="1"/>
      <c r="F229" s="1"/>
      <c r="G229" s="1"/>
      <c r="H229" s="1"/>
      <c r="I229" s="1"/>
      <c r="J229" s="1"/>
      <c r="K229" s="1"/>
      <c r="L229" s="1"/>
      <c r="M229" s="1"/>
      <c r="N229" s="1"/>
      <c r="O229" s="1"/>
      <c r="P229" s="1"/>
    </row>
    <row r="230" ht="14.25" customHeight="1">
      <c r="B230" s="1"/>
      <c r="C230" s="1"/>
      <c r="D230" s="1"/>
      <c r="E230" s="1"/>
      <c r="F230" s="1"/>
      <c r="G230" s="1"/>
      <c r="H230" s="1"/>
      <c r="I230" s="1"/>
      <c r="J230" s="1"/>
      <c r="K230" s="1"/>
      <c r="L230" s="1"/>
      <c r="M230" s="1"/>
      <c r="N230" s="1"/>
      <c r="O230" s="1"/>
      <c r="P230" s="1"/>
    </row>
    <row r="231" ht="14.25" customHeight="1">
      <c r="B231" s="1"/>
      <c r="C231" s="1"/>
      <c r="D231" s="1"/>
      <c r="E231" s="1"/>
      <c r="F231" s="1"/>
      <c r="G231" s="1"/>
      <c r="H231" s="1"/>
      <c r="I231" s="1"/>
      <c r="J231" s="1"/>
      <c r="K231" s="1"/>
      <c r="L231" s="1"/>
      <c r="M231" s="1"/>
      <c r="N231" s="1"/>
      <c r="O231" s="1"/>
      <c r="P231" s="1"/>
    </row>
    <row r="232" ht="14.25" customHeight="1">
      <c r="B232" s="1"/>
      <c r="C232" s="1"/>
      <c r="D232" s="1"/>
      <c r="E232" s="1"/>
      <c r="F232" s="1"/>
      <c r="G232" s="1"/>
      <c r="H232" s="1"/>
      <c r="I232" s="1"/>
      <c r="J232" s="1"/>
      <c r="K232" s="1"/>
      <c r="L232" s="1"/>
      <c r="M232" s="1"/>
      <c r="N232" s="1"/>
      <c r="O232" s="1"/>
      <c r="P232" s="1"/>
    </row>
    <row r="233" ht="14.25" customHeight="1">
      <c r="B233" s="1"/>
      <c r="C233" s="1"/>
      <c r="D233" s="1"/>
      <c r="E233" s="1"/>
      <c r="F233" s="1"/>
      <c r="G233" s="1"/>
      <c r="H233" s="1"/>
      <c r="I233" s="1"/>
      <c r="J233" s="1"/>
      <c r="K233" s="1"/>
      <c r="L233" s="1"/>
      <c r="M233" s="1"/>
      <c r="N233" s="1"/>
      <c r="O233" s="1"/>
      <c r="P233" s="1"/>
    </row>
    <row r="234" ht="14.25" customHeight="1">
      <c r="B234" s="1"/>
      <c r="C234" s="1"/>
      <c r="D234" s="1"/>
      <c r="E234" s="1"/>
      <c r="F234" s="1"/>
      <c r="G234" s="1"/>
      <c r="H234" s="1"/>
      <c r="I234" s="1"/>
      <c r="J234" s="1"/>
      <c r="K234" s="1"/>
      <c r="L234" s="1"/>
      <c r="M234" s="1"/>
      <c r="N234" s="1"/>
      <c r="O234" s="1"/>
      <c r="P234" s="1"/>
    </row>
    <row r="235" ht="14.25" customHeight="1">
      <c r="B235" s="1"/>
      <c r="C235" s="1"/>
      <c r="D235" s="1"/>
      <c r="E235" s="1"/>
      <c r="F235" s="1"/>
      <c r="G235" s="1"/>
      <c r="H235" s="1"/>
      <c r="I235" s="1"/>
      <c r="J235" s="1"/>
      <c r="K235" s="1"/>
      <c r="L235" s="1"/>
      <c r="M235" s="1"/>
      <c r="N235" s="1"/>
      <c r="O235" s="1"/>
      <c r="P235" s="1"/>
    </row>
    <row r="236" ht="14.25" customHeight="1">
      <c r="B236" s="1"/>
      <c r="C236" s="1"/>
      <c r="D236" s="1"/>
      <c r="E236" s="1"/>
      <c r="F236" s="1"/>
      <c r="G236" s="1"/>
      <c r="H236" s="1"/>
      <c r="I236" s="1"/>
      <c r="J236" s="1"/>
      <c r="K236" s="1"/>
      <c r="L236" s="1"/>
      <c r="M236" s="1"/>
      <c r="N236" s="1"/>
      <c r="O236" s="1"/>
      <c r="P236" s="1"/>
    </row>
    <row r="237" ht="14.25" customHeight="1">
      <c r="B237" s="1"/>
      <c r="C237" s="1"/>
      <c r="D237" s="1"/>
      <c r="E237" s="1"/>
      <c r="F237" s="1"/>
      <c r="G237" s="1"/>
      <c r="H237" s="1"/>
      <c r="I237" s="1"/>
      <c r="J237" s="1"/>
      <c r="K237" s="1"/>
      <c r="L237" s="1"/>
      <c r="M237" s="1"/>
      <c r="N237" s="1"/>
      <c r="O237" s="1"/>
      <c r="P237" s="1"/>
    </row>
    <row r="238" ht="14.25" customHeight="1">
      <c r="B238" s="1"/>
      <c r="C238" s="1"/>
      <c r="D238" s="1"/>
      <c r="E238" s="1"/>
      <c r="F238" s="1"/>
      <c r="G238" s="1"/>
      <c r="H238" s="1"/>
      <c r="I238" s="1"/>
      <c r="J238" s="1"/>
      <c r="K238" s="1"/>
      <c r="L238" s="1"/>
      <c r="M238" s="1"/>
      <c r="N238" s="1"/>
      <c r="O238" s="1"/>
      <c r="P238" s="1"/>
    </row>
    <row r="239" ht="14.25" customHeight="1">
      <c r="B239" s="1"/>
      <c r="C239" s="1"/>
      <c r="D239" s="1"/>
      <c r="E239" s="1"/>
      <c r="F239" s="1"/>
      <c r="G239" s="1"/>
      <c r="H239" s="1"/>
      <c r="I239" s="1"/>
      <c r="J239" s="1"/>
      <c r="K239" s="1"/>
      <c r="L239" s="1"/>
      <c r="M239" s="1"/>
      <c r="N239" s="1"/>
      <c r="O239" s="1"/>
      <c r="P239" s="1"/>
    </row>
    <row r="240" ht="14.25" customHeight="1">
      <c r="B240" s="1"/>
      <c r="C240" s="1"/>
      <c r="D240" s="1"/>
      <c r="E240" s="1"/>
      <c r="F240" s="1"/>
      <c r="G240" s="1"/>
      <c r="H240" s="1"/>
      <c r="I240" s="1"/>
      <c r="J240" s="1"/>
      <c r="K240" s="1"/>
      <c r="L240" s="1"/>
      <c r="M240" s="1"/>
      <c r="N240" s="1"/>
      <c r="O240" s="1"/>
      <c r="P240" s="1"/>
    </row>
    <row r="241" ht="14.25" customHeight="1">
      <c r="B241" s="1"/>
      <c r="C241" s="1"/>
      <c r="D241" s="1"/>
      <c r="E241" s="1"/>
      <c r="F241" s="1"/>
      <c r="G241" s="1"/>
      <c r="H241" s="1"/>
      <c r="I241" s="1"/>
      <c r="J241" s="1"/>
      <c r="K241" s="1"/>
      <c r="L241" s="1"/>
      <c r="M241" s="1"/>
      <c r="N241" s="1"/>
      <c r="O241" s="1"/>
      <c r="P241" s="1"/>
    </row>
    <row r="242" ht="14.25" customHeight="1">
      <c r="B242" s="1"/>
      <c r="C242" s="1"/>
      <c r="D242" s="1"/>
      <c r="E242" s="1"/>
      <c r="F242" s="1"/>
      <c r="G242" s="1"/>
      <c r="H242" s="1"/>
      <c r="I242" s="1"/>
      <c r="J242" s="1"/>
      <c r="K242" s="1"/>
      <c r="L242" s="1"/>
      <c r="M242" s="1"/>
      <c r="N242" s="1"/>
      <c r="O242" s="1"/>
      <c r="P242" s="1"/>
    </row>
    <row r="243" ht="14.25" customHeight="1">
      <c r="B243" s="1"/>
      <c r="C243" s="1"/>
      <c r="D243" s="1"/>
      <c r="E243" s="1"/>
      <c r="F243" s="1"/>
      <c r="G243" s="1"/>
      <c r="H243" s="1"/>
      <c r="I243" s="1"/>
      <c r="J243" s="1"/>
      <c r="K243" s="1"/>
      <c r="L243" s="1"/>
      <c r="M243" s="1"/>
      <c r="N243" s="1"/>
      <c r="O243" s="1"/>
      <c r="P243" s="1"/>
    </row>
    <row r="244" ht="14.25" customHeight="1">
      <c r="B244" s="1"/>
      <c r="C244" s="1"/>
      <c r="D244" s="1"/>
      <c r="E244" s="1"/>
      <c r="F244" s="1"/>
      <c r="G244" s="1"/>
      <c r="H244" s="1"/>
      <c r="I244" s="1"/>
      <c r="J244" s="1"/>
      <c r="K244" s="1"/>
      <c r="L244" s="1"/>
      <c r="M244" s="1"/>
      <c r="N244" s="1"/>
      <c r="O244" s="1"/>
      <c r="P244" s="1"/>
    </row>
    <row r="245" ht="14.25" customHeight="1">
      <c r="B245" s="1"/>
      <c r="C245" s="1"/>
      <c r="D245" s="1"/>
      <c r="E245" s="1"/>
      <c r="F245" s="1"/>
      <c r="G245" s="1"/>
      <c r="H245" s="1"/>
      <c r="I245" s="1"/>
      <c r="J245" s="1"/>
      <c r="K245" s="1"/>
      <c r="L245" s="1"/>
      <c r="M245" s="1"/>
      <c r="N245" s="1"/>
      <c r="O245" s="1"/>
      <c r="P245" s="1"/>
    </row>
    <row r="246" ht="14.25" customHeight="1">
      <c r="B246" s="1"/>
      <c r="C246" s="1"/>
      <c r="D246" s="1"/>
      <c r="E246" s="1"/>
      <c r="F246" s="1"/>
      <c r="G246" s="1"/>
      <c r="H246" s="1"/>
      <c r="I246" s="1"/>
      <c r="J246" s="1"/>
      <c r="K246" s="1"/>
      <c r="L246" s="1"/>
      <c r="M246" s="1"/>
      <c r="N246" s="1"/>
      <c r="O246" s="1"/>
      <c r="P246" s="1"/>
    </row>
    <row r="247" ht="14.25" customHeight="1">
      <c r="B247" s="1"/>
      <c r="C247" s="1"/>
      <c r="D247" s="1"/>
      <c r="E247" s="1"/>
      <c r="F247" s="1"/>
      <c r="G247" s="1"/>
      <c r="H247" s="1"/>
      <c r="I247" s="1"/>
      <c r="J247" s="1"/>
      <c r="K247" s="1"/>
      <c r="L247" s="1"/>
      <c r="M247" s="1"/>
      <c r="N247" s="1"/>
      <c r="O247" s="1"/>
      <c r="P247" s="1"/>
    </row>
    <row r="248" ht="14.25" customHeight="1">
      <c r="B248" s="1"/>
      <c r="C248" s="1"/>
      <c r="D248" s="1"/>
      <c r="E248" s="1"/>
      <c r="F248" s="1"/>
      <c r="G248" s="1"/>
      <c r="H248" s="1"/>
      <c r="I248" s="1"/>
      <c r="J248" s="1"/>
      <c r="K248" s="1"/>
      <c r="L248" s="1"/>
      <c r="M248" s="1"/>
      <c r="N248" s="1"/>
      <c r="O248" s="1"/>
      <c r="P248" s="1"/>
    </row>
    <row r="249" ht="14.25" customHeight="1">
      <c r="B249" s="1"/>
      <c r="C249" s="1"/>
      <c r="D249" s="1"/>
      <c r="E249" s="1"/>
      <c r="F249" s="1"/>
      <c r="G249" s="1"/>
      <c r="H249" s="1"/>
      <c r="I249" s="1"/>
      <c r="J249" s="1"/>
      <c r="K249" s="1"/>
      <c r="L249" s="1"/>
      <c r="M249" s="1"/>
      <c r="N249" s="1"/>
      <c r="O249" s="1"/>
      <c r="P249" s="1"/>
    </row>
    <row r="250" ht="14.25" customHeight="1">
      <c r="B250" s="1"/>
      <c r="C250" s="1"/>
      <c r="D250" s="1"/>
      <c r="E250" s="1"/>
      <c r="F250" s="1"/>
      <c r="G250" s="1"/>
      <c r="H250" s="1"/>
      <c r="I250" s="1"/>
      <c r="J250" s="1"/>
      <c r="K250" s="1"/>
      <c r="L250" s="1"/>
      <c r="M250" s="1"/>
      <c r="N250" s="1"/>
      <c r="O250" s="1"/>
      <c r="P250" s="1"/>
    </row>
    <row r="251" ht="14.25" customHeight="1">
      <c r="B251" s="1"/>
      <c r="C251" s="1"/>
      <c r="D251" s="1"/>
      <c r="E251" s="1"/>
      <c r="F251" s="1"/>
      <c r="G251" s="1"/>
      <c r="H251" s="1"/>
      <c r="I251" s="1"/>
      <c r="J251" s="1"/>
      <c r="K251" s="1"/>
      <c r="L251" s="1"/>
      <c r="M251" s="1"/>
      <c r="N251" s="1"/>
      <c r="O251" s="1"/>
      <c r="P251" s="1"/>
    </row>
    <row r="252" ht="14.25" customHeight="1">
      <c r="B252" s="1"/>
      <c r="C252" s="1"/>
      <c r="D252" s="1"/>
      <c r="E252" s="1"/>
      <c r="F252" s="1"/>
      <c r="G252" s="1"/>
      <c r="H252" s="1"/>
      <c r="I252" s="1"/>
      <c r="J252" s="1"/>
      <c r="K252" s="1"/>
      <c r="L252" s="1"/>
      <c r="M252" s="1"/>
      <c r="N252" s="1"/>
      <c r="O252" s="1"/>
      <c r="P252" s="1"/>
    </row>
    <row r="253" ht="14.25" customHeight="1">
      <c r="B253" s="1"/>
      <c r="C253" s="1"/>
      <c r="D253" s="1"/>
      <c r="E253" s="1"/>
      <c r="F253" s="1"/>
      <c r="G253" s="1"/>
      <c r="H253" s="1"/>
      <c r="I253" s="1"/>
      <c r="J253" s="1"/>
      <c r="K253" s="1"/>
      <c r="L253" s="1"/>
      <c r="M253" s="1"/>
      <c r="N253" s="1"/>
      <c r="O253" s="1"/>
      <c r="P253" s="1"/>
    </row>
    <row r="254" ht="14.25" customHeight="1">
      <c r="B254" s="1"/>
      <c r="C254" s="1"/>
      <c r="D254" s="1"/>
      <c r="E254" s="1"/>
      <c r="F254" s="1"/>
      <c r="G254" s="1"/>
      <c r="H254" s="1"/>
      <c r="I254" s="1"/>
      <c r="J254" s="1"/>
      <c r="K254" s="1"/>
      <c r="L254" s="1"/>
      <c r="M254" s="1"/>
      <c r="N254" s="1"/>
      <c r="O254" s="1"/>
      <c r="P254" s="1"/>
    </row>
    <row r="255" ht="14.25" customHeight="1">
      <c r="B255" s="1"/>
      <c r="C255" s="1"/>
      <c r="D255" s="1"/>
      <c r="E255" s="1"/>
      <c r="F255" s="1"/>
      <c r="G255" s="1"/>
      <c r="H255" s="1"/>
      <c r="I255" s="1"/>
      <c r="J255" s="1"/>
      <c r="K255" s="1"/>
      <c r="L255" s="1"/>
      <c r="M255" s="1"/>
      <c r="N255" s="1"/>
      <c r="O255" s="1"/>
      <c r="P255" s="1"/>
    </row>
    <row r="256" ht="14.25" customHeight="1">
      <c r="B256" s="1"/>
      <c r="C256" s="1"/>
      <c r="D256" s="1"/>
      <c r="E256" s="1"/>
      <c r="F256" s="1"/>
      <c r="G256" s="1"/>
      <c r="H256" s="1"/>
      <c r="I256" s="1"/>
      <c r="J256" s="1"/>
      <c r="K256" s="1"/>
      <c r="L256" s="1"/>
      <c r="M256" s="1"/>
      <c r="N256" s="1"/>
      <c r="O256" s="1"/>
      <c r="P256" s="1"/>
    </row>
    <row r="257" ht="14.25" customHeight="1">
      <c r="B257" s="1"/>
      <c r="C257" s="1"/>
      <c r="D257" s="1"/>
      <c r="E257" s="1"/>
      <c r="F257" s="1"/>
      <c r="G257" s="1"/>
      <c r="H257" s="1"/>
      <c r="I257" s="1"/>
      <c r="J257" s="1"/>
      <c r="K257" s="1"/>
      <c r="L257" s="1"/>
      <c r="M257" s="1"/>
      <c r="N257" s="1"/>
      <c r="O257" s="1"/>
      <c r="P257" s="1"/>
    </row>
    <row r="258" ht="14.25" customHeight="1">
      <c r="B258" s="1"/>
      <c r="C258" s="1"/>
      <c r="D258" s="1"/>
      <c r="E258" s="1"/>
      <c r="F258" s="1"/>
      <c r="G258" s="1"/>
      <c r="H258" s="1"/>
      <c r="I258" s="1"/>
      <c r="J258" s="1"/>
      <c r="K258" s="1"/>
      <c r="L258" s="1"/>
      <c r="M258" s="1"/>
      <c r="N258" s="1"/>
      <c r="O258" s="1"/>
      <c r="P258" s="1"/>
    </row>
    <row r="259" ht="14.25" customHeight="1">
      <c r="B259" s="1"/>
      <c r="C259" s="1"/>
      <c r="D259" s="1"/>
      <c r="E259" s="1"/>
      <c r="F259" s="1"/>
      <c r="G259" s="1"/>
      <c r="H259" s="1"/>
      <c r="I259" s="1"/>
      <c r="J259" s="1"/>
      <c r="K259" s="1"/>
      <c r="L259" s="1"/>
      <c r="M259" s="1"/>
      <c r="N259" s="1"/>
      <c r="O259" s="1"/>
      <c r="P259" s="1"/>
    </row>
    <row r="260" ht="14.25" customHeight="1">
      <c r="B260" s="1"/>
      <c r="C260" s="1"/>
      <c r="D260" s="1"/>
      <c r="E260" s="1"/>
      <c r="F260" s="1"/>
      <c r="G260" s="1"/>
      <c r="H260" s="1"/>
      <c r="I260" s="1"/>
      <c r="J260" s="1"/>
      <c r="K260" s="1"/>
      <c r="L260" s="1"/>
      <c r="M260" s="1"/>
      <c r="N260" s="1"/>
      <c r="O260" s="1"/>
      <c r="P260" s="1"/>
    </row>
    <row r="261" ht="14.25" customHeight="1">
      <c r="B261" s="1"/>
      <c r="C261" s="1"/>
      <c r="D261" s="1"/>
      <c r="E261" s="1"/>
      <c r="F261" s="1"/>
      <c r="G261" s="1"/>
      <c r="H261" s="1"/>
      <c r="I261" s="1"/>
      <c r="J261" s="1"/>
      <c r="K261" s="1"/>
      <c r="L261" s="1"/>
      <c r="M261" s="1"/>
      <c r="N261" s="1"/>
      <c r="O261" s="1"/>
      <c r="P261" s="1"/>
    </row>
    <row r="262" ht="14.25" customHeight="1">
      <c r="B262" s="1"/>
      <c r="C262" s="1"/>
      <c r="D262" s="1"/>
      <c r="E262" s="1"/>
      <c r="F262" s="1"/>
      <c r="G262" s="1"/>
      <c r="H262" s="1"/>
      <c r="I262" s="1"/>
      <c r="J262" s="1"/>
      <c r="K262" s="1"/>
      <c r="L262" s="1"/>
      <c r="M262" s="1"/>
      <c r="N262" s="1"/>
      <c r="O262" s="1"/>
      <c r="P262" s="1"/>
    </row>
    <row r="263" ht="14.25" customHeight="1">
      <c r="B263" s="1"/>
      <c r="C263" s="1"/>
      <c r="D263" s="1"/>
      <c r="E263" s="1"/>
      <c r="F263" s="1"/>
      <c r="G263" s="1"/>
      <c r="H263" s="1"/>
      <c r="I263" s="1"/>
      <c r="J263" s="1"/>
      <c r="K263" s="1"/>
      <c r="L263" s="1"/>
      <c r="M263" s="1"/>
      <c r="N263" s="1"/>
      <c r="O263" s="1"/>
      <c r="P263" s="1"/>
    </row>
    <row r="264" ht="14.25" customHeight="1">
      <c r="B264" s="1"/>
      <c r="C264" s="1"/>
      <c r="D264" s="1"/>
      <c r="E264" s="1"/>
      <c r="F264" s="1"/>
      <c r="G264" s="1"/>
      <c r="H264" s="1"/>
      <c r="I264" s="1"/>
      <c r="J264" s="1"/>
      <c r="K264" s="1"/>
      <c r="L264" s="1"/>
      <c r="M264" s="1"/>
      <c r="N264" s="1"/>
      <c r="O264" s="1"/>
      <c r="P264" s="1"/>
    </row>
    <row r="265" ht="14.25" customHeight="1">
      <c r="B265" s="1"/>
      <c r="C265" s="1"/>
      <c r="D265" s="1"/>
      <c r="E265" s="1"/>
      <c r="F265" s="1"/>
      <c r="G265" s="1"/>
      <c r="H265" s="1"/>
      <c r="I265" s="1"/>
      <c r="J265" s="1"/>
      <c r="K265" s="1"/>
      <c r="L265" s="1"/>
      <c r="M265" s="1"/>
      <c r="N265" s="1"/>
      <c r="O265" s="1"/>
      <c r="P265" s="1"/>
    </row>
    <row r="266" ht="14.25" customHeight="1">
      <c r="B266" s="1"/>
      <c r="C266" s="1"/>
      <c r="D266" s="1"/>
      <c r="E266" s="1"/>
      <c r="F266" s="1"/>
      <c r="G266" s="1"/>
      <c r="H266" s="1"/>
      <c r="I266" s="1"/>
      <c r="J266" s="1"/>
      <c r="K266" s="1"/>
      <c r="L266" s="1"/>
      <c r="M266" s="1"/>
      <c r="N266" s="1"/>
      <c r="O266" s="1"/>
      <c r="P266" s="1"/>
    </row>
    <row r="267" ht="14.25" customHeight="1">
      <c r="B267" s="1"/>
      <c r="C267" s="1"/>
      <c r="D267" s="1"/>
      <c r="E267" s="1"/>
      <c r="F267" s="1"/>
      <c r="G267" s="1"/>
      <c r="H267" s="1"/>
      <c r="I267" s="1"/>
      <c r="J267" s="1"/>
      <c r="K267" s="1"/>
      <c r="L267" s="1"/>
      <c r="M267" s="1"/>
      <c r="N267" s="1"/>
      <c r="O267" s="1"/>
      <c r="P267" s="1"/>
    </row>
    <row r="268" ht="14.25" customHeight="1">
      <c r="B268" s="1"/>
      <c r="C268" s="1"/>
      <c r="D268" s="1"/>
      <c r="E268" s="1"/>
      <c r="F268" s="1"/>
      <c r="G268" s="1"/>
      <c r="H268" s="1"/>
      <c r="I268" s="1"/>
      <c r="J268" s="1"/>
      <c r="K268" s="1"/>
      <c r="L268" s="1"/>
      <c r="M268" s="1"/>
      <c r="N268" s="1"/>
      <c r="O268" s="1"/>
      <c r="P268" s="1"/>
    </row>
    <row r="269" ht="14.25" customHeight="1">
      <c r="B269" s="1"/>
      <c r="C269" s="1"/>
      <c r="D269" s="1"/>
      <c r="E269" s="1"/>
      <c r="F269" s="1"/>
      <c r="G269" s="1"/>
      <c r="H269" s="1"/>
      <c r="I269" s="1"/>
      <c r="J269" s="1"/>
      <c r="K269" s="1"/>
      <c r="L269" s="1"/>
      <c r="M269" s="1"/>
      <c r="N269" s="1"/>
      <c r="O269" s="1"/>
      <c r="P269" s="1"/>
    </row>
    <row r="270" ht="14.25" customHeight="1">
      <c r="B270" s="1"/>
      <c r="C270" s="1"/>
      <c r="D270" s="1"/>
      <c r="E270" s="1"/>
      <c r="F270" s="1"/>
      <c r="G270" s="1"/>
      <c r="H270" s="1"/>
      <c r="I270" s="1"/>
      <c r="J270" s="1"/>
      <c r="K270" s="1"/>
      <c r="L270" s="1"/>
      <c r="M270" s="1"/>
      <c r="N270" s="1"/>
      <c r="O270" s="1"/>
      <c r="P270" s="1"/>
    </row>
    <row r="271" ht="14.25" customHeight="1">
      <c r="B271" s="1"/>
      <c r="C271" s="1"/>
      <c r="D271" s="1"/>
      <c r="E271" s="1"/>
      <c r="F271" s="1"/>
      <c r="G271" s="1"/>
      <c r="H271" s="1"/>
      <c r="I271" s="1"/>
      <c r="J271" s="1"/>
      <c r="K271" s="1"/>
      <c r="L271" s="1"/>
      <c r="M271" s="1"/>
      <c r="N271" s="1"/>
      <c r="O271" s="1"/>
      <c r="P271" s="1"/>
    </row>
    <row r="272" ht="14.25" customHeight="1">
      <c r="B272" s="1"/>
      <c r="C272" s="1"/>
      <c r="D272" s="1"/>
      <c r="E272" s="1"/>
      <c r="F272" s="1"/>
      <c r="G272" s="1"/>
      <c r="H272" s="1"/>
      <c r="I272" s="1"/>
      <c r="J272" s="1"/>
      <c r="K272" s="1"/>
      <c r="L272" s="1"/>
      <c r="M272" s="1"/>
      <c r="N272" s="1"/>
      <c r="O272" s="1"/>
      <c r="P272" s="1"/>
    </row>
    <row r="273" ht="14.25" customHeight="1">
      <c r="B273" s="1"/>
      <c r="C273" s="1"/>
      <c r="D273" s="1"/>
      <c r="E273" s="1"/>
      <c r="F273" s="1"/>
      <c r="G273" s="1"/>
      <c r="H273" s="1"/>
      <c r="I273" s="1"/>
      <c r="J273" s="1"/>
      <c r="K273" s="1"/>
      <c r="L273" s="1"/>
      <c r="M273" s="1"/>
      <c r="N273" s="1"/>
      <c r="O273" s="1"/>
      <c r="P273" s="1"/>
    </row>
    <row r="274" ht="14.25" customHeight="1">
      <c r="B274" s="1"/>
      <c r="C274" s="1"/>
      <c r="D274" s="1"/>
      <c r="E274" s="1"/>
      <c r="F274" s="1"/>
      <c r="G274" s="1"/>
      <c r="H274" s="1"/>
      <c r="I274" s="1"/>
      <c r="J274" s="1"/>
      <c r="K274" s="1"/>
      <c r="L274" s="1"/>
      <c r="M274" s="1"/>
      <c r="N274" s="1"/>
      <c r="O274" s="1"/>
      <c r="P274" s="1"/>
    </row>
    <row r="275" ht="14.25" customHeight="1">
      <c r="B275" s="1"/>
      <c r="C275" s="1"/>
      <c r="D275" s="1"/>
      <c r="E275" s="1"/>
      <c r="F275" s="1"/>
      <c r="G275" s="1"/>
      <c r="H275" s="1"/>
      <c r="I275" s="1"/>
      <c r="J275" s="1"/>
      <c r="K275" s="1"/>
      <c r="L275" s="1"/>
      <c r="M275" s="1"/>
      <c r="N275" s="1"/>
      <c r="O275" s="1"/>
      <c r="P275" s="1"/>
    </row>
    <row r="276" ht="14.25" customHeight="1">
      <c r="B276" s="1"/>
      <c r="C276" s="1"/>
      <c r="D276" s="1"/>
      <c r="E276" s="1"/>
      <c r="F276" s="1"/>
      <c r="G276" s="1"/>
      <c r="H276" s="1"/>
      <c r="I276" s="1"/>
      <c r="J276" s="1"/>
      <c r="K276" s="1"/>
      <c r="L276" s="1"/>
      <c r="M276" s="1"/>
      <c r="N276" s="1"/>
      <c r="O276" s="1"/>
      <c r="P276" s="1"/>
    </row>
    <row r="277" ht="14.25" customHeight="1">
      <c r="B277" s="1"/>
      <c r="C277" s="1"/>
      <c r="D277" s="1"/>
      <c r="E277" s="1"/>
      <c r="F277" s="1"/>
      <c r="G277" s="1"/>
      <c r="H277" s="1"/>
      <c r="I277" s="1"/>
      <c r="J277" s="1"/>
      <c r="K277" s="1"/>
      <c r="L277" s="1"/>
      <c r="M277" s="1"/>
      <c r="N277" s="1"/>
      <c r="O277" s="1"/>
      <c r="P277" s="1"/>
    </row>
    <row r="278" ht="14.25" customHeight="1">
      <c r="B278" s="1"/>
      <c r="C278" s="1"/>
      <c r="D278" s="1"/>
      <c r="E278" s="1"/>
      <c r="F278" s="1"/>
      <c r="G278" s="1"/>
      <c r="H278" s="1"/>
      <c r="I278" s="1"/>
      <c r="J278" s="1"/>
      <c r="K278" s="1"/>
      <c r="L278" s="1"/>
      <c r="M278" s="1"/>
      <c r="N278" s="1"/>
      <c r="O278" s="1"/>
      <c r="P278" s="1"/>
    </row>
    <row r="279" ht="14.25" customHeight="1">
      <c r="B279" s="1"/>
      <c r="C279" s="1"/>
      <c r="D279" s="1"/>
      <c r="E279" s="1"/>
      <c r="F279" s="1"/>
      <c r="G279" s="1"/>
      <c r="H279" s="1"/>
      <c r="I279" s="1"/>
      <c r="J279" s="1"/>
      <c r="K279" s="1"/>
      <c r="L279" s="1"/>
      <c r="M279" s="1"/>
      <c r="N279" s="1"/>
      <c r="O279" s="1"/>
      <c r="P279" s="1"/>
    </row>
    <row r="280" ht="14.25" customHeight="1">
      <c r="B280" s="1"/>
      <c r="C280" s="1"/>
      <c r="D280" s="1"/>
      <c r="E280" s="1"/>
      <c r="F280" s="1"/>
      <c r="G280" s="1"/>
      <c r="H280" s="1"/>
      <c r="I280" s="1"/>
      <c r="J280" s="1"/>
      <c r="K280" s="1"/>
      <c r="L280" s="1"/>
      <c r="M280" s="1"/>
      <c r="N280" s="1"/>
      <c r="O280" s="1"/>
      <c r="P280" s="1"/>
    </row>
    <row r="281" ht="14.25" customHeight="1">
      <c r="B281" s="1"/>
      <c r="C281" s="1"/>
      <c r="D281" s="1"/>
      <c r="E281" s="1"/>
      <c r="F281" s="1"/>
      <c r="G281" s="1"/>
      <c r="H281" s="1"/>
      <c r="I281" s="1"/>
      <c r="J281" s="1"/>
      <c r="K281" s="1"/>
      <c r="L281" s="1"/>
      <c r="M281" s="1"/>
      <c r="N281" s="1"/>
      <c r="O281" s="1"/>
      <c r="P281" s="1"/>
    </row>
    <row r="282" ht="14.25" customHeight="1">
      <c r="B282" s="1"/>
      <c r="C282" s="1"/>
      <c r="D282" s="1"/>
      <c r="E282" s="1"/>
      <c r="F282" s="1"/>
      <c r="G282" s="1"/>
      <c r="H282" s="1"/>
      <c r="I282" s="1"/>
      <c r="J282" s="1"/>
      <c r="K282" s="1"/>
      <c r="L282" s="1"/>
      <c r="M282" s="1"/>
      <c r="N282" s="1"/>
      <c r="O282" s="1"/>
      <c r="P282" s="1"/>
    </row>
    <row r="283" ht="14.25" customHeight="1">
      <c r="B283" s="1"/>
      <c r="C283" s="1"/>
      <c r="D283" s="1"/>
      <c r="E283" s="1"/>
      <c r="F283" s="1"/>
      <c r="G283" s="1"/>
      <c r="H283" s="1"/>
      <c r="I283" s="1"/>
      <c r="J283" s="1"/>
      <c r="K283" s="1"/>
      <c r="L283" s="1"/>
      <c r="M283" s="1"/>
      <c r="N283" s="1"/>
      <c r="O283" s="1"/>
      <c r="P283" s="1"/>
    </row>
    <row r="284" ht="14.25" customHeight="1">
      <c r="B284" s="1"/>
      <c r="C284" s="1"/>
      <c r="D284" s="1"/>
      <c r="E284" s="1"/>
      <c r="F284" s="1"/>
      <c r="G284" s="1"/>
      <c r="H284" s="1"/>
      <c r="I284" s="1"/>
      <c r="J284" s="1"/>
      <c r="K284" s="1"/>
      <c r="L284" s="1"/>
      <c r="M284" s="1"/>
      <c r="N284" s="1"/>
      <c r="O284" s="1"/>
      <c r="P284" s="1"/>
    </row>
    <row r="285" ht="14.25" customHeight="1">
      <c r="B285" s="1"/>
      <c r="C285" s="1"/>
      <c r="D285" s="1"/>
      <c r="E285" s="1"/>
      <c r="F285" s="1"/>
      <c r="G285" s="1"/>
      <c r="H285" s="1"/>
      <c r="I285" s="1"/>
      <c r="J285" s="1"/>
      <c r="K285" s="1"/>
      <c r="L285" s="1"/>
      <c r="M285" s="1"/>
      <c r="N285" s="1"/>
      <c r="O285" s="1"/>
      <c r="P285" s="1"/>
    </row>
    <row r="286" ht="14.25" customHeight="1">
      <c r="B286" s="1"/>
      <c r="C286" s="1"/>
      <c r="D286" s="1"/>
      <c r="E286" s="1"/>
      <c r="F286" s="1"/>
      <c r="G286" s="1"/>
      <c r="H286" s="1"/>
      <c r="I286" s="1"/>
      <c r="J286" s="1"/>
      <c r="K286" s="1"/>
      <c r="L286" s="1"/>
      <c r="M286" s="1"/>
      <c r="N286" s="1"/>
      <c r="O286" s="1"/>
      <c r="P286" s="1"/>
    </row>
    <row r="287" ht="14.25" customHeight="1">
      <c r="B287" s="1"/>
      <c r="C287" s="1"/>
      <c r="D287" s="1"/>
      <c r="E287" s="1"/>
      <c r="F287" s="1"/>
      <c r="G287" s="1"/>
      <c r="H287" s="1"/>
      <c r="I287" s="1"/>
      <c r="J287" s="1"/>
      <c r="K287" s="1"/>
      <c r="L287" s="1"/>
      <c r="M287" s="1"/>
      <c r="N287" s="1"/>
      <c r="O287" s="1"/>
      <c r="P287" s="1"/>
    </row>
    <row r="288" ht="14.25" customHeight="1">
      <c r="B288" s="1"/>
      <c r="C288" s="1"/>
      <c r="D288" s="1"/>
      <c r="E288" s="1"/>
      <c r="F288" s="1"/>
      <c r="G288" s="1"/>
      <c r="H288" s="1"/>
      <c r="I288" s="1"/>
      <c r="J288" s="1"/>
      <c r="K288" s="1"/>
      <c r="L288" s="1"/>
      <c r="M288" s="1"/>
      <c r="N288" s="1"/>
      <c r="O288" s="1"/>
      <c r="P288" s="1"/>
    </row>
    <row r="289" ht="14.25" customHeight="1">
      <c r="B289" s="1"/>
      <c r="C289" s="1"/>
      <c r="D289" s="1"/>
      <c r="E289" s="1"/>
      <c r="F289" s="1"/>
      <c r="G289" s="1"/>
      <c r="H289" s="1"/>
      <c r="I289" s="1"/>
      <c r="J289" s="1"/>
      <c r="K289" s="1"/>
      <c r="L289" s="1"/>
      <c r="M289" s="1"/>
      <c r="N289" s="1"/>
      <c r="O289" s="1"/>
      <c r="P289" s="1"/>
    </row>
    <row r="290" ht="14.25" customHeight="1">
      <c r="B290" s="1"/>
      <c r="C290" s="1"/>
      <c r="D290" s="1"/>
      <c r="E290" s="1"/>
      <c r="F290" s="1"/>
      <c r="G290" s="1"/>
      <c r="H290" s="1"/>
      <c r="I290" s="1"/>
      <c r="J290" s="1"/>
      <c r="K290" s="1"/>
      <c r="L290" s="1"/>
      <c r="M290" s="1"/>
      <c r="N290" s="1"/>
      <c r="O290" s="1"/>
      <c r="P290" s="1"/>
    </row>
    <row r="291" ht="14.25" customHeight="1">
      <c r="B291" s="1"/>
      <c r="C291" s="1"/>
      <c r="D291" s="1"/>
      <c r="E291" s="1"/>
      <c r="F291" s="1"/>
      <c r="G291" s="1"/>
      <c r="H291" s="1"/>
      <c r="I291" s="1"/>
      <c r="J291" s="1"/>
      <c r="K291" s="1"/>
      <c r="L291" s="1"/>
      <c r="M291" s="1"/>
      <c r="N291" s="1"/>
      <c r="O291" s="1"/>
      <c r="P291" s="1"/>
    </row>
    <row r="292" ht="14.25" customHeight="1">
      <c r="B292" s="1"/>
      <c r="C292" s="1"/>
      <c r="D292" s="1"/>
      <c r="E292" s="1"/>
      <c r="F292" s="1"/>
      <c r="G292" s="1"/>
      <c r="H292" s="1"/>
      <c r="I292" s="1"/>
      <c r="J292" s="1"/>
      <c r="K292" s="1"/>
      <c r="L292" s="1"/>
      <c r="M292" s="1"/>
      <c r="N292" s="1"/>
      <c r="O292" s="1"/>
      <c r="P292" s="1"/>
    </row>
    <row r="293" ht="14.25" customHeight="1">
      <c r="B293" s="1"/>
      <c r="C293" s="1"/>
      <c r="D293" s="1"/>
      <c r="E293" s="1"/>
      <c r="F293" s="1"/>
      <c r="G293" s="1"/>
      <c r="H293" s="1"/>
      <c r="I293" s="1"/>
      <c r="J293" s="1"/>
      <c r="K293" s="1"/>
      <c r="L293" s="1"/>
      <c r="M293" s="1"/>
      <c r="N293" s="1"/>
      <c r="O293" s="1"/>
      <c r="P293" s="1"/>
    </row>
    <row r="294" ht="14.25" customHeight="1">
      <c r="B294" s="1"/>
      <c r="C294" s="1"/>
      <c r="D294" s="1"/>
      <c r="E294" s="1"/>
      <c r="F294" s="1"/>
      <c r="G294" s="1"/>
      <c r="H294" s="1"/>
      <c r="I294" s="1"/>
      <c r="J294" s="1"/>
      <c r="K294" s="1"/>
      <c r="L294" s="1"/>
      <c r="M294" s="1"/>
      <c r="N294" s="1"/>
      <c r="O294" s="1"/>
      <c r="P294" s="1"/>
    </row>
    <row r="295" ht="14.25" customHeight="1">
      <c r="B295" s="1"/>
      <c r="C295" s="1"/>
      <c r="D295" s="1"/>
      <c r="E295" s="1"/>
      <c r="F295" s="1"/>
      <c r="G295" s="1"/>
      <c r="H295" s="1"/>
      <c r="I295" s="1"/>
      <c r="J295" s="1"/>
      <c r="K295" s="1"/>
      <c r="L295" s="1"/>
      <c r="M295" s="1"/>
      <c r="N295" s="1"/>
      <c r="O295" s="1"/>
      <c r="P295" s="1"/>
    </row>
    <row r="296" ht="14.25" customHeight="1">
      <c r="B296" s="1"/>
      <c r="C296" s="1"/>
      <c r="D296" s="1"/>
      <c r="E296" s="1"/>
      <c r="F296" s="1"/>
      <c r="G296" s="1"/>
      <c r="H296" s="1"/>
      <c r="I296" s="1"/>
      <c r="J296" s="1"/>
      <c r="K296" s="1"/>
      <c r="L296" s="1"/>
      <c r="M296" s="1"/>
      <c r="N296" s="1"/>
      <c r="O296" s="1"/>
      <c r="P296" s="1"/>
    </row>
    <row r="297" ht="14.25" customHeight="1">
      <c r="B297" s="1"/>
      <c r="C297" s="1"/>
      <c r="D297" s="1"/>
      <c r="E297" s="1"/>
      <c r="F297" s="1"/>
      <c r="G297" s="1"/>
      <c r="H297" s="1"/>
      <c r="I297" s="1"/>
      <c r="J297" s="1"/>
      <c r="K297" s="1"/>
      <c r="L297" s="1"/>
      <c r="M297" s="1"/>
      <c r="N297" s="1"/>
      <c r="O297" s="1"/>
      <c r="P297" s="1"/>
    </row>
    <row r="298" ht="14.25" customHeight="1">
      <c r="B298" s="1"/>
      <c r="C298" s="1"/>
      <c r="D298" s="1"/>
      <c r="E298" s="1"/>
      <c r="F298" s="1"/>
      <c r="G298" s="1"/>
      <c r="H298" s="1"/>
      <c r="I298" s="1"/>
      <c r="J298" s="1"/>
      <c r="K298" s="1"/>
      <c r="L298" s="1"/>
      <c r="M298" s="1"/>
      <c r="N298" s="1"/>
      <c r="O298" s="1"/>
      <c r="P298" s="1"/>
    </row>
    <row r="299" ht="14.25" customHeight="1">
      <c r="B299" s="1"/>
      <c r="C299" s="1"/>
      <c r="D299" s="1"/>
      <c r="E299" s="1"/>
      <c r="F299" s="1"/>
      <c r="G299" s="1"/>
      <c r="H299" s="1"/>
      <c r="I299" s="1"/>
      <c r="J299" s="1"/>
      <c r="K299" s="1"/>
      <c r="L299" s="1"/>
      <c r="M299" s="1"/>
      <c r="N299" s="1"/>
      <c r="O299" s="1"/>
      <c r="P299" s="1"/>
    </row>
    <row r="300" ht="14.25" customHeight="1">
      <c r="B300" s="1"/>
      <c r="C300" s="1"/>
      <c r="D300" s="1"/>
      <c r="E300" s="1"/>
      <c r="F300" s="1"/>
      <c r="G300" s="1"/>
      <c r="H300" s="1"/>
      <c r="I300" s="1"/>
      <c r="J300" s="1"/>
      <c r="K300" s="1"/>
      <c r="L300" s="1"/>
      <c r="M300" s="1"/>
      <c r="N300" s="1"/>
      <c r="O300" s="1"/>
      <c r="P300" s="1"/>
    </row>
    <row r="301" ht="14.25" customHeight="1">
      <c r="B301" s="1"/>
      <c r="C301" s="1"/>
      <c r="D301" s="1"/>
      <c r="E301" s="1"/>
      <c r="F301" s="1"/>
      <c r="G301" s="1"/>
      <c r="H301" s="1"/>
      <c r="I301" s="1"/>
      <c r="J301" s="1"/>
      <c r="K301" s="1"/>
      <c r="L301" s="1"/>
      <c r="M301" s="1"/>
      <c r="N301" s="1"/>
      <c r="O301" s="1"/>
      <c r="P301" s="1"/>
    </row>
    <row r="302" ht="14.25" customHeight="1">
      <c r="B302" s="1"/>
      <c r="C302" s="1"/>
      <c r="D302" s="1"/>
      <c r="E302" s="1"/>
      <c r="F302" s="1"/>
      <c r="G302" s="1"/>
      <c r="H302" s="1"/>
      <c r="I302" s="1"/>
      <c r="J302" s="1"/>
      <c r="K302" s="1"/>
      <c r="L302" s="1"/>
      <c r="M302" s="1"/>
      <c r="N302" s="1"/>
      <c r="O302" s="1"/>
      <c r="P302" s="1"/>
    </row>
    <row r="303" ht="14.25" customHeight="1">
      <c r="B303" s="1"/>
      <c r="C303" s="1"/>
      <c r="D303" s="1"/>
      <c r="E303" s="1"/>
      <c r="F303" s="1"/>
      <c r="G303" s="1"/>
      <c r="H303" s="1"/>
      <c r="I303" s="1"/>
      <c r="J303" s="1"/>
      <c r="K303" s="1"/>
      <c r="L303" s="1"/>
      <c r="M303" s="1"/>
      <c r="N303" s="1"/>
      <c r="O303" s="1"/>
      <c r="P303" s="1"/>
    </row>
    <row r="304" ht="14.25" customHeight="1">
      <c r="B304" s="1"/>
      <c r="C304" s="1"/>
      <c r="D304" s="1"/>
      <c r="E304" s="1"/>
      <c r="F304" s="1"/>
      <c r="G304" s="1"/>
      <c r="H304" s="1"/>
      <c r="I304" s="1"/>
      <c r="J304" s="1"/>
      <c r="K304" s="1"/>
      <c r="L304" s="1"/>
      <c r="M304" s="1"/>
      <c r="N304" s="1"/>
      <c r="O304" s="1"/>
      <c r="P304" s="1"/>
    </row>
    <row r="305" ht="14.25" customHeight="1">
      <c r="B305" s="1"/>
      <c r="C305" s="1"/>
      <c r="D305" s="1"/>
      <c r="E305" s="1"/>
      <c r="F305" s="1"/>
      <c r="G305" s="1"/>
      <c r="H305" s="1"/>
      <c r="I305" s="1"/>
      <c r="J305" s="1"/>
      <c r="K305" s="1"/>
      <c r="L305" s="1"/>
      <c r="M305" s="1"/>
      <c r="N305" s="1"/>
      <c r="O305" s="1"/>
      <c r="P305" s="1"/>
    </row>
    <row r="306" ht="14.25" customHeight="1">
      <c r="B306" s="1"/>
      <c r="C306" s="1"/>
      <c r="D306" s="1"/>
      <c r="E306" s="1"/>
      <c r="F306" s="1"/>
      <c r="G306" s="1"/>
      <c r="H306" s="1"/>
      <c r="I306" s="1"/>
      <c r="J306" s="1"/>
      <c r="K306" s="1"/>
      <c r="L306" s="1"/>
      <c r="M306" s="1"/>
      <c r="N306" s="1"/>
      <c r="O306" s="1"/>
      <c r="P306" s="1"/>
    </row>
    <row r="307" ht="14.25" customHeight="1">
      <c r="B307" s="1"/>
      <c r="C307" s="1"/>
      <c r="D307" s="1"/>
      <c r="E307" s="1"/>
      <c r="F307" s="1"/>
      <c r="G307" s="1"/>
      <c r="H307" s="1"/>
      <c r="I307" s="1"/>
      <c r="J307" s="1"/>
      <c r="K307" s="1"/>
      <c r="L307" s="1"/>
      <c r="M307" s="1"/>
      <c r="N307" s="1"/>
      <c r="O307" s="1"/>
      <c r="P307" s="1"/>
    </row>
    <row r="308" ht="14.25" customHeight="1">
      <c r="B308" s="1"/>
      <c r="C308" s="1"/>
      <c r="D308" s="1"/>
      <c r="E308" s="1"/>
      <c r="F308" s="1"/>
      <c r="G308" s="1"/>
      <c r="H308" s="1"/>
      <c r="I308" s="1"/>
      <c r="J308" s="1"/>
      <c r="K308" s="1"/>
      <c r="L308" s="1"/>
      <c r="M308" s="1"/>
      <c r="N308" s="1"/>
      <c r="O308" s="1"/>
      <c r="P308" s="1"/>
    </row>
    <row r="309" ht="14.25" customHeight="1">
      <c r="B309" s="1"/>
      <c r="C309" s="1"/>
      <c r="D309" s="1"/>
      <c r="E309" s="1"/>
      <c r="F309" s="1"/>
      <c r="G309" s="1"/>
      <c r="H309" s="1"/>
      <c r="I309" s="1"/>
      <c r="J309" s="1"/>
      <c r="K309" s="1"/>
      <c r="L309" s="1"/>
      <c r="M309" s="1"/>
      <c r="N309" s="1"/>
      <c r="O309" s="1"/>
      <c r="P309" s="1"/>
    </row>
    <row r="310" ht="14.25" customHeight="1">
      <c r="B310" s="1"/>
      <c r="C310" s="1"/>
      <c r="D310" s="1"/>
      <c r="E310" s="1"/>
      <c r="F310" s="1"/>
      <c r="G310" s="1"/>
      <c r="H310" s="1"/>
      <c r="I310" s="1"/>
      <c r="J310" s="1"/>
      <c r="K310" s="1"/>
      <c r="L310" s="1"/>
      <c r="M310" s="1"/>
      <c r="N310" s="1"/>
      <c r="O310" s="1"/>
      <c r="P310" s="1"/>
    </row>
    <row r="311" ht="14.25" customHeight="1">
      <c r="B311" s="1"/>
      <c r="C311" s="1"/>
      <c r="D311" s="1"/>
      <c r="E311" s="1"/>
      <c r="F311" s="1"/>
      <c r="G311" s="1"/>
      <c r="H311" s="1"/>
      <c r="I311" s="1"/>
      <c r="J311" s="1"/>
      <c r="K311" s="1"/>
      <c r="L311" s="1"/>
      <c r="M311" s="1"/>
      <c r="N311" s="1"/>
      <c r="O311" s="1"/>
      <c r="P311" s="1"/>
    </row>
    <row r="312" ht="14.25" customHeight="1">
      <c r="B312" s="1"/>
      <c r="C312" s="1"/>
      <c r="D312" s="1"/>
      <c r="E312" s="1"/>
      <c r="F312" s="1"/>
      <c r="G312" s="1"/>
      <c r="H312" s="1"/>
      <c r="I312" s="1"/>
      <c r="J312" s="1"/>
      <c r="K312" s="1"/>
      <c r="L312" s="1"/>
      <c r="M312" s="1"/>
      <c r="N312" s="1"/>
      <c r="O312" s="1"/>
      <c r="P312" s="1"/>
    </row>
    <row r="313" ht="14.25" customHeight="1">
      <c r="B313" s="1"/>
      <c r="C313" s="1"/>
      <c r="D313" s="1"/>
      <c r="E313" s="1"/>
      <c r="F313" s="1"/>
      <c r="G313" s="1"/>
      <c r="H313" s="1"/>
      <c r="I313" s="1"/>
      <c r="J313" s="1"/>
      <c r="K313" s="1"/>
      <c r="L313" s="1"/>
      <c r="M313" s="1"/>
      <c r="N313" s="1"/>
      <c r="O313" s="1"/>
      <c r="P313" s="1"/>
    </row>
    <row r="314" ht="14.25" customHeight="1">
      <c r="B314" s="1"/>
      <c r="C314" s="1"/>
      <c r="D314" s="1"/>
      <c r="E314" s="1"/>
      <c r="F314" s="1"/>
      <c r="G314" s="1"/>
      <c r="H314" s="1"/>
      <c r="I314" s="1"/>
      <c r="J314" s="1"/>
      <c r="K314" s="1"/>
      <c r="L314" s="1"/>
      <c r="M314" s="1"/>
      <c r="N314" s="1"/>
      <c r="O314" s="1"/>
      <c r="P314" s="1"/>
    </row>
    <row r="315" ht="14.25" customHeight="1">
      <c r="B315" s="1"/>
      <c r="C315" s="1"/>
      <c r="D315" s="1"/>
      <c r="E315" s="1"/>
      <c r="F315" s="1"/>
      <c r="G315" s="1"/>
      <c r="H315" s="1"/>
      <c r="I315" s="1"/>
      <c r="J315" s="1"/>
      <c r="K315" s="1"/>
      <c r="L315" s="1"/>
      <c r="M315" s="1"/>
      <c r="N315" s="1"/>
      <c r="O315" s="1"/>
      <c r="P315" s="1"/>
    </row>
    <row r="316" ht="14.25" customHeight="1">
      <c r="B316" s="1"/>
      <c r="C316" s="1"/>
      <c r="D316" s="1"/>
      <c r="E316" s="1"/>
      <c r="F316" s="1"/>
      <c r="G316" s="1"/>
      <c r="H316" s="1"/>
      <c r="I316" s="1"/>
      <c r="J316" s="1"/>
      <c r="K316" s="1"/>
      <c r="L316" s="1"/>
      <c r="M316" s="1"/>
      <c r="N316" s="1"/>
      <c r="O316" s="1"/>
      <c r="P316" s="1"/>
    </row>
    <row r="317" ht="14.25" customHeight="1">
      <c r="B317" s="1"/>
      <c r="C317" s="1"/>
      <c r="D317" s="1"/>
      <c r="E317" s="1"/>
      <c r="F317" s="1"/>
      <c r="G317" s="1"/>
      <c r="H317" s="1"/>
      <c r="I317" s="1"/>
      <c r="J317" s="1"/>
      <c r="K317" s="1"/>
      <c r="L317" s="1"/>
      <c r="M317" s="1"/>
      <c r="N317" s="1"/>
      <c r="O317" s="1"/>
      <c r="P317" s="1"/>
    </row>
    <row r="318" ht="14.25" customHeight="1">
      <c r="B318" s="1"/>
      <c r="C318" s="1"/>
      <c r="D318" s="1"/>
      <c r="E318" s="1"/>
      <c r="F318" s="1"/>
      <c r="G318" s="1"/>
      <c r="H318" s="1"/>
      <c r="I318" s="1"/>
      <c r="J318" s="1"/>
      <c r="K318" s="1"/>
      <c r="L318" s="1"/>
      <c r="M318" s="1"/>
      <c r="N318" s="1"/>
      <c r="O318" s="1"/>
      <c r="P318" s="1"/>
    </row>
    <row r="319" ht="14.25" customHeight="1">
      <c r="B319" s="1"/>
      <c r="C319" s="1"/>
      <c r="D319" s="1"/>
      <c r="E319" s="1"/>
      <c r="F319" s="1"/>
      <c r="G319" s="1"/>
      <c r="H319" s="1"/>
      <c r="I319" s="1"/>
      <c r="J319" s="1"/>
      <c r="K319" s="1"/>
      <c r="L319" s="1"/>
      <c r="M319" s="1"/>
      <c r="N319" s="1"/>
      <c r="O319" s="1"/>
      <c r="P319" s="1"/>
    </row>
    <row r="320" ht="14.25" customHeight="1">
      <c r="B320" s="1"/>
      <c r="C320" s="1"/>
      <c r="D320" s="1"/>
      <c r="E320" s="1"/>
      <c r="F320" s="1"/>
      <c r="G320" s="1"/>
      <c r="H320" s="1"/>
      <c r="I320" s="1"/>
      <c r="J320" s="1"/>
      <c r="K320" s="1"/>
      <c r="L320" s="1"/>
      <c r="M320" s="1"/>
      <c r="N320" s="1"/>
      <c r="O320" s="1"/>
      <c r="P320" s="1"/>
    </row>
    <row r="321" ht="14.25" customHeight="1">
      <c r="B321" s="1"/>
      <c r="C321" s="1"/>
      <c r="D321" s="1"/>
      <c r="E321" s="1"/>
      <c r="F321" s="1"/>
      <c r="G321" s="1"/>
      <c r="H321" s="1"/>
      <c r="I321" s="1"/>
      <c r="J321" s="1"/>
      <c r="K321" s="1"/>
      <c r="L321" s="1"/>
      <c r="M321" s="1"/>
      <c r="N321" s="1"/>
      <c r="O321" s="1"/>
      <c r="P321" s="1"/>
    </row>
    <row r="322" ht="14.25" customHeight="1">
      <c r="B322" s="1"/>
      <c r="C322" s="1"/>
      <c r="D322" s="1"/>
      <c r="E322" s="1"/>
      <c r="F322" s="1"/>
      <c r="G322" s="1"/>
      <c r="H322" s="1"/>
      <c r="I322" s="1"/>
      <c r="J322" s="1"/>
      <c r="K322" s="1"/>
      <c r="L322" s="1"/>
      <c r="M322" s="1"/>
      <c r="N322" s="1"/>
      <c r="O322" s="1"/>
      <c r="P322" s="1"/>
    </row>
    <row r="323" ht="14.25" customHeight="1">
      <c r="B323" s="1"/>
      <c r="C323" s="1"/>
      <c r="D323" s="1"/>
      <c r="E323" s="1"/>
      <c r="F323" s="1"/>
      <c r="G323" s="1"/>
      <c r="H323" s="1"/>
      <c r="I323" s="1"/>
      <c r="J323" s="1"/>
      <c r="K323" s="1"/>
      <c r="L323" s="1"/>
      <c r="M323" s="1"/>
      <c r="N323" s="1"/>
      <c r="O323" s="1"/>
      <c r="P323" s="1"/>
    </row>
    <row r="324" ht="14.25" customHeight="1">
      <c r="B324" s="1"/>
      <c r="C324" s="1"/>
      <c r="D324" s="1"/>
      <c r="E324" s="1"/>
      <c r="F324" s="1"/>
      <c r="G324" s="1"/>
      <c r="H324" s="1"/>
      <c r="I324" s="1"/>
      <c r="J324" s="1"/>
      <c r="K324" s="1"/>
      <c r="L324" s="1"/>
      <c r="M324" s="1"/>
      <c r="N324" s="1"/>
      <c r="O324" s="1"/>
      <c r="P324" s="1"/>
    </row>
    <row r="325" ht="14.25" customHeight="1">
      <c r="B325" s="1"/>
      <c r="C325" s="1"/>
      <c r="D325" s="1"/>
      <c r="E325" s="1"/>
      <c r="F325" s="1"/>
      <c r="G325" s="1"/>
      <c r="H325" s="1"/>
      <c r="I325" s="1"/>
      <c r="J325" s="1"/>
      <c r="K325" s="1"/>
      <c r="L325" s="1"/>
      <c r="M325" s="1"/>
      <c r="N325" s="1"/>
      <c r="O325" s="1"/>
      <c r="P325" s="1"/>
    </row>
    <row r="326" ht="14.25" customHeight="1">
      <c r="B326" s="1"/>
      <c r="C326" s="1"/>
      <c r="D326" s="1"/>
      <c r="E326" s="1"/>
      <c r="F326" s="1"/>
      <c r="G326" s="1"/>
      <c r="H326" s="1"/>
      <c r="I326" s="1"/>
      <c r="J326" s="1"/>
      <c r="K326" s="1"/>
      <c r="L326" s="1"/>
      <c r="M326" s="1"/>
      <c r="N326" s="1"/>
      <c r="O326" s="1"/>
      <c r="P326" s="1"/>
    </row>
    <row r="327" ht="14.25" customHeight="1">
      <c r="B327" s="1"/>
      <c r="C327" s="1"/>
      <c r="D327" s="1"/>
      <c r="E327" s="1"/>
      <c r="F327" s="1"/>
      <c r="G327" s="1"/>
      <c r="H327" s="1"/>
      <c r="I327" s="1"/>
      <c r="J327" s="1"/>
      <c r="K327" s="1"/>
      <c r="L327" s="1"/>
      <c r="M327" s="1"/>
      <c r="N327" s="1"/>
      <c r="O327" s="1"/>
      <c r="P327" s="1"/>
    </row>
    <row r="328" ht="14.25" customHeight="1">
      <c r="B328" s="1"/>
      <c r="C328" s="1"/>
      <c r="D328" s="1"/>
      <c r="E328" s="1"/>
      <c r="F328" s="1"/>
      <c r="G328" s="1"/>
      <c r="H328" s="1"/>
      <c r="I328" s="1"/>
      <c r="J328" s="1"/>
      <c r="K328" s="1"/>
      <c r="L328" s="1"/>
      <c r="M328" s="1"/>
      <c r="N328" s="1"/>
      <c r="O328" s="1"/>
      <c r="P328" s="1"/>
    </row>
    <row r="329" ht="14.25" customHeight="1">
      <c r="B329" s="1"/>
      <c r="C329" s="1"/>
      <c r="D329" s="1"/>
      <c r="E329" s="1"/>
      <c r="F329" s="1"/>
      <c r="G329" s="1"/>
      <c r="H329" s="1"/>
      <c r="I329" s="1"/>
      <c r="J329" s="1"/>
      <c r="K329" s="1"/>
      <c r="L329" s="1"/>
      <c r="M329" s="1"/>
      <c r="N329" s="1"/>
      <c r="O329" s="1"/>
      <c r="P329" s="1"/>
    </row>
    <row r="330" ht="14.25" customHeight="1">
      <c r="B330" s="1"/>
      <c r="C330" s="1"/>
      <c r="D330" s="1"/>
      <c r="E330" s="1"/>
      <c r="F330" s="1"/>
      <c r="G330" s="1"/>
      <c r="H330" s="1"/>
      <c r="I330" s="1"/>
      <c r="J330" s="1"/>
      <c r="K330" s="1"/>
      <c r="L330" s="1"/>
      <c r="M330" s="1"/>
      <c r="N330" s="1"/>
      <c r="O330" s="1"/>
      <c r="P330" s="1"/>
    </row>
    <row r="331" ht="14.25" customHeight="1">
      <c r="B331" s="1"/>
      <c r="C331" s="1"/>
      <c r="D331" s="1"/>
      <c r="E331" s="1"/>
      <c r="F331" s="1"/>
      <c r="G331" s="1"/>
      <c r="H331" s="1"/>
      <c r="I331" s="1"/>
      <c r="J331" s="1"/>
      <c r="K331" s="1"/>
      <c r="L331" s="1"/>
      <c r="M331" s="1"/>
      <c r="N331" s="1"/>
      <c r="O331" s="1"/>
      <c r="P331" s="1"/>
    </row>
    <row r="332" ht="14.25" customHeight="1">
      <c r="B332" s="1"/>
      <c r="C332" s="1"/>
      <c r="D332" s="1"/>
      <c r="E332" s="1"/>
      <c r="F332" s="1"/>
      <c r="G332" s="1"/>
      <c r="H332" s="1"/>
      <c r="I332" s="1"/>
      <c r="J332" s="1"/>
      <c r="K332" s="1"/>
      <c r="L332" s="1"/>
      <c r="M332" s="1"/>
      <c r="N332" s="1"/>
      <c r="O332" s="1"/>
      <c r="P332" s="1"/>
    </row>
    <row r="333" ht="14.25" customHeight="1">
      <c r="B333" s="1"/>
      <c r="C333" s="1"/>
      <c r="D333" s="1"/>
      <c r="E333" s="1"/>
      <c r="F333" s="1"/>
      <c r="G333" s="1"/>
      <c r="H333" s="1"/>
      <c r="I333" s="1"/>
      <c r="J333" s="1"/>
      <c r="K333" s="1"/>
      <c r="L333" s="1"/>
      <c r="M333" s="1"/>
      <c r="N333" s="1"/>
      <c r="O333" s="1"/>
      <c r="P333" s="1"/>
    </row>
    <row r="334" ht="14.25" customHeight="1">
      <c r="B334" s="1"/>
      <c r="C334" s="1"/>
      <c r="D334" s="1"/>
      <c r="E334" s="1"/>
      <c r="F334" s="1"/>
      <c r="G334" s="1"/>
      <c r="H334" s="1"/>
      <c r="I334" s="1"/>
      <c r="J334" s="1"/>
      <c r="K334" s="1"/>
      <c r="L334" s="1"/>
      <c r="M334" s="1"/>
      <c r="N334" s="1"/>
      <c r="O334" s="1"/>
      <c r="P334" s="1"/>
    </row>
    <row r="335" ht="14.25" customHeight="1">
      <c r="B335" s="1"/>
      <c r="C335" s="1"/>
      <c r="D335" s="1"/>
      <c r="E335" s="1"/>
      <c r="F335" s="1"/>
      <c r="G335" s="1"/>
      <c r="H335" s="1"/>
      <c r="I335" s="1"/>
      <c r="J335" s="1"/>
      <c r="K335" s="1"/>
      <c r="L335" s="1"/>
      <c r="M335" s="1"/>
      <c r="N335" s="1"/>
      <c r="O335" s="1"/>
      <c r="P335" s="1"/>
    </row>
    <row r="336" ht="14.25" customHeight="1">
      <c r="B336" s="1"/>
      <c r="C336" s="1"/>
      <c r="D336" s="1"/>
      <c r="E336" s="1"/>
      <c r="F336" s="1"/>
      <c r="G336" s="1"/>
      <c r="H336" s="1"/>
      <c r="I336" s="1"/>
      <c r="J336" s="1"/>
      <c r="K336" s="1"/>
      <c r="L336" s="1"/>
      <c r="M336" s="1"/>
      <c r="N336" s="1"/>
      <c r="O336" s="1"/>
      <c r="P336" s="1"/>
    </row>
    <row r="337" ht="14.25" customHeight="1">
      <c r="B337" s="1"/>
      <c r="C337" s="1"/>
      <c r="D337" s="1"/>
      <c r="E337" s="1"/>
      <c r="F337" s="1"/>
      <c r="G337" s="1"/>
      <c r="H337" s="1"/>
      <c r="I337" s="1"/>
      <c r="J337" s="1"/>
      <c r="K337" s="1"/>
      <c r="L337" s="1"/>
      <c r="M337" s="1"/>
      <c r="N337" s="1"/>
      <c r="O337" s="1"/>
      <c r="P337" s="1"/>
    </row>
    <row r="338" ht="14.25" customHeight="1">
      <c r="B338" s="1"/>
      <c r="C338" s="1"/>
      <c r="D338" s="1"/>
      <c r="E338" s="1"/>
      <c r="F338" s="1"/>
      <c r="G338" s="1"/>
      <c r="H338" s="1"/>
      <c r="I338" s="1"/>
      <c r="J338" s="1"/>
      <c r="K338" s="1"/>
      <c r="L338" s="1"/>
      <c r="M338" s="1"/>
      <c r="N338" s="1"/>
      <c r="O338" s="1"/>
      <c r="P338" s="1"/>
    </row>
    <row r="339" ht="14.25" customHeight="1">
      <c r="B339" s="1"/>
      <c r="C339" s="1"/>
      <c r="D339" s="1"/>
      <c r="E339" s="1"/>
      <c r="F339" s="1"/>
      <c r="G339" s="1"/>
      <c r="H339" s="1"/>
      <c r="I339" s="1"/>
      <c r="J339" s="1"/>
      <c r="K339" s="1"/>
      <c r="L339" s="1"/>
      <c r="M339" s="1"/>
      <c r="N339" s="1"/>
      <c r="O339" s="1"/>
      <c r="P339" s="1"/>
    </row>
    <row r="340" ht="14.25" customHeight="1">
      <c r="B340" s="1"/>
      <c r="C340" s="1"/>
      <c r="D340" s="1"/>
      <c r="E340" s="1"/>
      <c r="F340" s="1"/>
      <c r="G340" s="1"/>
      <c r="H340" s="1"/>
      <c r="I340" s="1"/>
      <c r="J340" s="1"/>
      <c r="K340" s="1"/>
      <c r="L340" s="1"/>
      <c r="M340" s="1"/>
      <c r="N340" s="1"/>
      <c r="O340" s="1"/>
      <c r="P340" s="1"/>
    </row>
    <row r="341" ht="14.25" customHeight="1">
      <c r="B341" s="1"/>
      <c r="C341" s="1"/>
      <c r="D341" s="1"/>
      <c r="E341" s="1"/>
      <c r="F341" s="1"/>
      <c r="G341" s="1"/>
      <c r="H341" s="1"/>
      <c r="I341" s="1"/>
      <c r="J341" s="1"/>
      <c r="K341" s="1"/>
      <c r="L341" s="1"/>
      <c r="M341" s="1"/>
      <c r="N341" s="1"/>
      <c r="O341" s="1"/>
      <c r="P341" s="1"/>
    </row>
    <row r="342" ht="14.25" customHeight="1">
      <c r="B342" s="1"/>
      <c r="C342" s="1"/>
      <c r="D342" s="1"/>
      <c r="E342" s="1"/>
      <c r="F342" s="1"/>
      <c r="G342" s="1"/>
      <c r="H342" s="1"/>
      <c r="I342" s="1"/>
      <c r="J342" s="1"/>
      <c r="K342" s="1"/>
      <c r="L342" s="1"/>
      <c r="M342" s="1"/>
      <c r="N342" s="1"/>
      <c r="O342" s="1"/>
      <c r="P342" s="1"/>
    </row>
    <row r="343" ht="14.25" customHeight="1">
      <c r="B343" s="1"/>
      <c r="C343" s="1"/>
      <c r="D343" s="1"/>
      <c r="E343" s="1"/>
      <c r="F343" s="1"/>
      <c r="G343" s="1"/>
      <c r="H343" s="1"/>
      <c r="I343" s="1"/>
      <c r="J343" s="1"/>
      <c r="K343" s="1"/>
      <c r="L343" s="1"/>
      <c r="M343" s="1"/>
      <c r="N343" s="1"/>
      <c r="O343" s="1"/>
      <c r="P343" s="1"/>
    </row>
    <row r="344" ht="14.25" customHeight="1">
      <c r="B344" s="1"/>
      <c r="C344" s="1"/>
      <c r="D344" s="1"/>
      <c r="E344" s="1"/>
      <c r="F344" s="1"/>
      <c r="G344" s="1"/>
      <c r="H344" s="1"/>
      <c r="I344" s="1"/>
      <c r="J344" s="1"/>
      <c r="K344" s="1"/>
      <c r="L344" s="1"/>
      <c r="M344" s="1"/>
      <c r="N344" s="1"/>
      <c r="O344" s="1"/>
      <c r="P344" s="1"/>
    </row>
    <row r="345" ht="14.25" customHeight="1">
      <c r="B345" s="1"/>
      <c r="C345" s="1"/>
      <c r="D345" s="1"/>
      <c r="E345" s="1"/>
      <c r="F345" s="1"/>
      <c r="G345" s="1"/>
      <c r="H345" s="1"/>
      <c r="I345" s="1"/>
      <c r="J345" s="1"/>
      <c r="K345" s="1"/>
      <c r="L345" s="1"/>
      <c r="M345" s="1"/>
      <c r="N345" s="1"/>
      <c r="O345" s="1"/>
      <c r="P345" s="1"/>
    </row>
    <row r="346" ht="14.25" customHeight="1">
      <c r="B346" s="1"/>
      <c r="C346" s="1"/>
      <c r="D346" s="1"/>
      <c r="E346" s="1"/>
      <c r="F346" s="1"/>
      <c r="G346" s="1"/>
      <c r="H346" s="1"/>
      <c r="I346" s="1"/>
      <c r="J346" s="1"/>
      <c r="K346" s="1"/>
      <c r="L346" s="1"/>
      <c r="M346" s="1"/>
      <c r="N346" s="1"/>
      <c r="O346" s="1"/>
      <c r="P346" s="1"/>
    </row>
    <row r="347" ht="14.25" customHeight="1">
      <c r="B347" s="1"/>
      <c r="C347" s="1"/>
      <c r="D347" s="1"/>
      <c r="E347" s="1"/>
      <c r="F347" s="1"/>
      <c r="G347" s="1"/>
      <c r="H347" s="1"/>
      <c r="I347" s="1"/>
      <c r="J347" s="1"/>
      <c r="K347" s="1"/>
      <c r="L347" s="1"/>
      <c r="M347" s="1"/>
      <c r="N347" s="1"/>
      <c r="O347" s="1"/>
      <c r="P347" s="1"/>
    </row>
    <row r="348" ht="14.25" customHeight="1">
      <c r="B348" s="1"/>
      <c r="C348" s="1"/>
      <c r="D348" s="1"/>
      <c r="E348" s="1"/>
      <c r="F348" s="1"/>
      <c r="G348" s="1"/>
      <c r="H348" s="1"/>
      <c r="I348" s="1"/>
      <c r="J348" s="1"/>
      <c r="K348" s="1"/>
      <c r="L348" s="1"/>
      <c r="M348" s="1"/>
      <c r="N348" s="1"/>
      <c r="O348" s="1"/>
      <c r="P348" s="1"/>
    </row>
    <row r="349" ht="14.25" customHeight="1">
      <c r="B349" s="1"/>
      <c r="C349" s="1"/>
      <c r="D349" s="1"/>
      <c r="E349" s="1"/>
      <c r="F349" s="1"/>
      <c r="G349" s="1"/>
      <c r="H349" s="1"/>
      <c r="I349" s="1"/>
      <c r="J349" s="1"/>
      <c r="K349" s="1"/>
      <c r="L349" s="1"/>
      <c r="M349" s="1"/>
      <c r="N349" s="1"/>
      <c r="O349" s="1"/>
      <c r="P349" s="1"/>
    </row>
    <row r="350" ht="14.25" customHeight="1">
      <c r="B350" s="1"/>
      <c r="C350" s="1"/>
      <c r="D350" s="1"/>
      <c r="E350" s="1"/>
      <c r="F350" s="1"/>
      <c r="G350" s="1"/>
      <c r="H350" s="1"/>
      <c r="I350" s="1"/>
      <c r="J350" s="1"/>
      <c r="K350" s="1"/>
      <c r="L350" s="1"/>
      <c r="M350" s="1"/>
      <c r="N350" s="1"/>
      <c r="O350" s="1"/>
      <c r="P350" s="1"/>
    </row>
    <row r="351" ht="14.25" customHeight="1">
      <c r="B351" s="1"/>
      <c r="C351" s="1"/>
      <c r="D351" s="1"/>
      <c r="E351" s="1"/>
      <c r="F351" s="1"/>
      <c r="G351" s="1"/>
      <c r="H351" s="1"/>
      <c r="I351" s="1"/>
      <c r="J351" s="1"/>
      <c r="K351" s="1"/>
      <c r="L351" s="1"/>
      <c r="M351" s="1"/>
      <c r="N351" s="1"/>
      <c r="O351" s="1"/>
      <c r="P351" s="1"/>
    </row>
    <row r="352" ht="14.25" customHeight="1">
      <c r="B352" s="1"/>
      <c r="C352" s="1"/>
      <c r="D352" s="1"/>
      <c r="E352" s="1"/>
      <c r="F352" s="1"/>
      <c r="G352" s="1"/>
      <c r="H352" s="1"/>
      <c r="I352" s="1"/>
      <c r="J352" s="1"/>
      <c r="K352" s="1"/>
      <c r="L352" s="1"/>
      <c r="M352" s="1"/>
      <c r="N352" s="1"/>
      <c r="O352" s="1"/>
      <c r="P352" s="1"/>
    </row>
    <row r="353" ht="14.25" customHeight="1">
      <c r="B353" s="1"/>
      <c r="C353" s="1"/>
      <c r="D353" s="1"/>
      <c r="E353" s="1"/>
      <c r="F353" s="1"/>
      <c r="G353" s="1"/>
      <c r="H353" s="1"/>
      <c r="I353" s="1"/>
      <c r="J353" s="1"/>
      <c r="K353" s="1"/>
      <c r="L353" s="1"/>
      <c r="M353" s="1"/>
      <c r="N353" s="1"/>
      <c r="O353" s="1"/>
      <c r="P353" s="1"/>
    </row>
    <row r="354" ht="14.25" customHeight="1">
      <c r="B354" s="1"/>
      <c r="C354" s="1"/>
      <c r="D354" s="1"/>
      <c r="E354" s="1"/>
      <c r="F354" s="1"/>
      <c r="G354" s="1"/>
      <c r="H354" s="1"/>
      <c r="I354" s="1"/>
      <c r="J354" s="1"/>
      <c r="K354" s="1"/>
      <c r="L354" s="1"/>
      <c r="M354" s="1"/>
      <c r="N354" s="1"/>
      <c r="O354" s="1"/>
      <c r="P354" s="1"/>
    </row>
    <row r="355" ht="14.25" customHeight="1">
      <c r="B355" s="1"/>
      <c r="C355" s="1"/>
      <c r="D355" s="1"/>
      <c r="E355" s="1"/>
      <c r="F355" s="1"/>
      <c r="G355" s="1"/>
      <c r="H355" s="1"/>
      <c r="I355" s="1"/>
      <c r="J355" s="1"/>
      <c r="K355" s="1"/>
      <c r="L355" s="1"/>
      <c r="M355" s="1"/>
      <c r="N355" s="1"/>
      <c r="O355" s="1"/>
      <c r="P355" s="1"/>
    </row>
    <row r="356" ht="14.25" customHeight="1">
      <c r="B356" s="1"/>
      <c r="C356" s="1"/>
      <c r="D356" s="1"/>
      <c r="E356" s="1"/>
      <c r="F356" s="1"/>
      <c r="G356" s="1"/>
      <c r="H356" s="1"/>
      <c r="I356" s="1"/>
      <c r="J356" s="1"/>
      <c r="K356" s="1"/>
      <c r="L356" s="1"/>
      <c r="M356" s="1"/>
      <c r="N356" s="1"/>
      <c r="O356" s="1"/>
      <c r="P356" s="1"/>
    </row>
    <row r="357" ht="14.25" customHeight="1">
      <c r="B357" s="1"/>
      <c r="C357" s="1"/>
      <c r="D357" s="1"/>
      <c r="E357" s="1"/>
      <c r="F357" s="1"/>
      <c r="G357" s="1"/>
      <c r="H357" s="1"/>
      <c r="I357" s="1"/>
      <c r="J357" s="1"/>
      <c r="K357" s="1"/>
      <c r="L357" s="1"/>
      <c r="M357" s="1"/>
      <c r="N357" s="1"/>
      <c r="O357" s="1"/>
      <c r="P357" s="1"/>
    </row>
    <row r="358" ht="14.25" customHeight="1">
      <c r="B358" s="1"/>
      <c r="C358" s="1"/>
      <c r="D358" s="1"/>
      <c r="E358" s="1"/>
      <c r="F358" s="1"/>
      <c r="G358" s="1"/>
      <c r="H358" s="1"/>
      <c r="I358" s="1"/>
      <c r="J358" s="1"/>
      <c r="K358" s="1"/>
      <c r="L358" s="1"/>
      <c r="M358" s="1"/>
      <c r="N358" s="1"/>
      <c r="O358" s="1"/>
      <c r="P358" s="1"/>
    </row>
    <row r="359" ht="14.25" customHeight="1">
      <c r="B359" s="1"/>
      <c r="C359" s="1"/>
      <c r="D359" s="1"/>
      <c r="E359" s="1"/>
      <c r="F359" s="1"/>
      <c r="G359" s="1"/>
      <c r="H359" s="1"/>
      <c r="I359" s="1"/>
      <c r="J359" s="1"/>
      <c r="K359" s="1"/>
      <c r="L359" s="1"/>
      <c r="M359" s="1"/>
      <c r="N359" s="1"/>
      <c r="O359" s="1"/>
      <c r="P359" s="1"/>
    </row>
    <row r="360" ht="14.25" customHeight="1">
      <c r="B360" s="1"/>
      <c r="C360" s="1"/>
      <c r="D360" s="1"/>
      <c r="E360" s="1"/>
      <c r="F360" s="1"/>
      <c r="G360" s="1"/>
      <c r="H360" s="1"/>
      <c r="I360" s="1"/>
      <c r="J360" s="1"/>
      <c r="K360" s="1"/>
      <c r="L360" s="1"/>
      <c r="M360" s="1"/>
      <c r="N360" s="1"/>
      <c r="O360" s="1"/>
      <c r="P360" s="1"/>
    </row>
    <row r="361" ht="14.25" customHeight="1">
      <c r="B361" s="1"/>
      <c r="C361" s="1"/>
      <c r="D361" s="1"/>
      <c r="E361" s="1"/>
      <c r="F361" s="1"/>
      <c r="G361" s="1"/>
      <c r="H361" s="1"/>
      <c r="I361" s="1"/>
      <c r="J361" s="1"/>
      <c r="K361" s="1"/>
      <c r="L361" s="1"/>
      <c r="M361" s="1"/>
      <c r="N361" s="1"/>
      <c r="O361" s="1"/>
      <c r="P361" s="1"/>
    </row>
    <row r="362" ht="14.25" customHeight="1">
      <c r="B362" s="1"/>
      <c r="C362" s="1"/>
      <c r="D362" s="1"/>
      <c r="E362" s="1"/>
      <c r="F362" s="1"/>
      <c r="G362" s="1"/>
      <c r="H362" s="1"/>
      <c r="I362" s="1"/>
      <c r="J362" s="1"/>
      <c r="K362" s="1"/>
      <c r="L362" s="1"/>
      <c r="M362" s="1"/>
      <c r="N362" s="1"/>
      <c r="O362" s="1"/>
      <c r="P362" s="1"/>
    </row>
    <row r="363" ht="14.25" customHeight="1">
      <c r="B363" s="1"/>
      <c r="C363" s="1"/>
      <c r="D363" s="1"/>
      <c r="E363" s="1"/>
      <c r="F363" s="1"/>
      <c r="G363" s="1"/>
      <c r="H363" s="1"/>
      <c r="I363" s="1"/>
      <c r="J363" s="1"/>
      <c r="K363" s="1"/>
      <c r="L363" s="1"/>
      <c r="M363" s="1"/>
      <c r="N363" s="1"/>
      <c r="O363" s="1"/>
      <c r="P363" s="1"/>
    </row>
    <row r="364" ht="14.25" customHeight="1">
      <c r="B364" s="1"/>
      <c r="C364" s="1"/>
      <c r="D364" s="1"/>
      <c r="E364" s="1"/>
      <c r="F364" s="1"/>
      <c r="G364" s="1"/>
      <c r="H364" s="1"/>
      <c r="I364" s="1"/>
      <c r="J364" s="1"/>
      <c r="K364" s="1"/>
      <c r="L364" s="1"/>
      <c r="M364" s="1"/>
      <c r="N364" s="1"/>
      <c r="O364" s="1"/>
      <c r="P364" s="1"/>
    </row>
    <row r="365" ht="14.25" customHeight="1">
      <c r="B365" s="1"/>
      <c r="C365" s="1"/>
      <c r="D365" s="1"/>
      <c r="E365" s="1"/>
      <c r="F365" s="1"/>
      <c r="G365" s="1"/>
      <c r="H365" s="1"/>
      <c r="I365" s="1"/>
      <c r="J365" s="1"/>
      <c r="K365" s="1"/>
      <c r="L365" s="1"/>
      <c r="M365" s="1"/>
      <c r="N365" s="1"/>
      <c r="O365" s="1"/>
      <c r="P365" s="1"/>
    </row>
    <row r="366" ht="14.25" customHeight="1">
      <c r="B366" s="1"/>
      <c r="C366" s="1"/>
      <c r="D366" s="1"/>
      <c r="E366" s="1"/>
      <c r="F366" s="1"/>
      <c r="G366" s="1"/>
      <c r="H366" s="1"/>
      <c r="I366" s="1"/>
      <c r="J366" s="1"/>
      <c r="K366" s="1"/>
      <c r="L366" s="1"/>
      <c r="M366" s="1"/>
      <c r="N366" s="1"/>
      <c r="O366" s="1"/>
      <c r="P366" s="1"/>
    </row>
    <row r="367" ht="14.25" customHeight="1">
      <c r="B367" s="1"/>
      <c r="C367" s="1"/>
      <c r="D367" s="1"/>
      <c r="E367" s="1"/>
      <c r="F367" s="1"/>
      <c r="G367" s="1"/>
      <c r="H367" s="1"/>
      <c r="I367" s="1"/>
      <c r="J367" s="1"/>
      <c r="K367" s="1"/>
      <c r="L367" s="1"/>
      <c r="M367" s="1"/>
      <c r="N367" s="1"/>
      <c r="O367" s="1"/>
      <c r="P367" s="1"/>
    </row>
    <row r="368" ht="14.25" customHeight="1">
      <c r="B368" s="1"/>
      <c r="C368" s="1"/>
      <c r="D368" s="1"/>
      <c r="E368" s="1"/>
      <c r="F368" s="1"/>
      <c r="G368" s="1"/>
      <c r="H368" s="1"/>
      <c r="I368" s="1"/>
      <c r="J368" s="1"/>
      <c r="K368" s="1"/>
      <c r="L368" s="1"/>
      <c r="M368" s="1"/>
      <c r="N368" s="1"/>
      <c r="O368" s="1"/>
      <c r="P368" s="1"/>
    </row>
    <row r="369" ht="14.25" customHeight="1">
      <c r="B369" s="1"/>
      <c r="C369" s="1"/>
      <c r="D369" s="1"/>
      <c r="E369" s="1"/>
      <c r="F369" s="1"/>
      <c r="G369" s="1"/>
      <c r="H369" s="1"/>
      <c r="I369" s="1"/>
      <c r="J369" s="1"/>
      <c r="K369" s="1"/>
      <c r="L369" s="1"/>
      <c r="M369" s="1"/>
      <c r="N369" s="1"/>
      <c r="O369" s="1"/>
      <c r="P369" s="1"/>
    </row>
    <row r="370" ht="14.25" customHeight="1">
      <c r="B370" s="1"/>
      <c r="C370" s="1"/>
      <c r="D370" s="1"/>
      <c r="E370" s="1"/>
      <c r="F370" s="1"/>
      <c r="G370" s="1"/>
      <c r="H370" s="1"/>
      <c r="I370" s="1"/>
      <c r="J370" s="1"/>
      <c r="K370" s="1"/>
      <c r="L370" s="1"/>
      <c r="M370" s="1"/>
      <c r="N370" s="1"/>
      <c r="O370" s="1"/>
      <c r="P370" s="1"/>
    </row>
    <row r="371" ht="14.25" customHeight="1">
      <c r="B371" s="1"/>
      <c r="C371" s="1"/>
      <c r="D371" s="1"/>
      <c r="E371" s="1"/>
      <c r="F371" s="1"/>
      <c r="G371" s="1"/>
      <c r="H371" s="1"/>
      <c r="I371" s="1"/>
      <c r="J371" s="1"/>
      <c r="K371" s="1"/>
      <c r="L371" s="1"/>
      <c r="M371" s="1"/>
      <c r="N371" s="1"/>
      <c r="O371" s="1"/>
      <c r="P371" s="1"/>
    </row>
    <row r="372" ht="14.25" customHeight="1">
      <c r="B372" s="1"/>
      <c r="C372" s="1"/>
      <c r="D372" s="1"/>
      <c r="E372" s="1"/>
      <c r="F372" s="1"/>
      <c r="G372" s="1"/>
      <c r="H372" s="1"/>
      <c r="I372" s="1"/>
      <c r="J372" s="1"/>
      <c r="K372" s="1"/>
      <c r="L372" s="1"/>
      <c r="M372" s="1"/>
      <c r="N372" s="1"/>
      <c r="O372" s="1"/>
      <c r="P372" s="1"/>
    </row>
    <row r="373" ht="14.25" customHeight="1">
      <c r="B373" s="1"/>
      <c r="C373" s="1"/>
      <c r="D373" s="1"/>
      <c r="E373" s="1"/>
      <c r="F373" s="1"/>
      <c r="G373" s="1"/>
      <c r="H373" s="1"/>
      <c r="I373" s="1"/>
      <c r="J373" s="1"/>
      <c r="K373" s="1"/>
      <c r="L373" s="1"/>
      <c r="M373" s="1"/>
      <c r="N373" s="1"/>
      <c r="O373" s="1"/>
      <c r="P373" s="1"/>
    </row>
    <row r="374" ht="14.25" customHeight="1">
      <c r="B374" s="1"/>
      <c r="C374" s="1"/>
      <c r="D374" s="1"/>
      <c r="E374" s="1"/>
      <c r="F374" s="1"/>
      <c r="G374" s="1"/>
      <c r="H374" s="1"/>
      <c r="I374" s="1"/>
      <c r="J374" s="1"/>
      <c r="K374" s="1"/>
      <c r="L374" s="1"/>
      <c r="M374" s="1"/>
      <c r="N374" s="1"/>
      <c r="O374" s="1"/>
      <c r="P374" s="1"/>
    </row>
    <row r="375" ht="14.25" customHeight="1">
      <c r="B375" s="1"/>
      <c r="C375" s="1"/>
      <c r="D375" s="1"/>
      <c r="E375" s="1"/>
      <c r="F375" s="1"/>
      <c r="G375" s="1"/>
      <c r="H375" s="1"/>
      <c r="I375" s="1"/>
      <c r="J375" s="1"/>
      <c r="K375" s="1"/>
      <c r="L375" s="1"/>
      <c r="M375" s="1"/>
      <c r="N375" s="1"/>
      <c r="O375" s="1"/>
      <c r="P375" s="1"/>
    </row>
    <row r="376" ht="14.25" customHeight="1">
      <c r="B376" s="1"/>
      <c r="C376" s="1"/>
      <c r="D376" s="1"/>
      <c r="E376" s="1"/>
      <c r="F376" s="1"/>
      <c r="G376" s="1"/>
      <c r="H376" s="1"/>
      <c r="I376" s="1"/>
      <c r="J376" s="1"/>
      <c r="K376" s="1"/>
      <c r="L376" s="1"/>
      <c r="M376" s="1"/>
      <c r="N376" s="1"/>
      <c r="O376" s="1"/>
      <c r="P376" s="1"/>
    </row>
    <row r="377" ht="14.25" customHeight="1">
      <c r="B377" s="1"/>
      <c r="C377" s="1"/>
      <c r="D377" s="1"/>
      <c r="E377" s="1"/>
      <c r="F377" s="1"/>
      <c r="G377" s="1"/>
      <c r="H377" s="1"/>
      <c r="I377" s="1"/>
      <c r="J377" s="1"/>
      <c r="K377" s="1"/>
      <c r="L377" s="1"/>
      <c r="M377" s="1"/>
      <c r="N377" s="1"/>
      <c r="O377" s="1"/>
      <c r="P377" s="1"/>
    </row>
    <row r="378" ht="14.25" customHeight="1">
      <c r="B378" s="1"/>
      <c r="C378" s="1"/>
      <c r="D378" s="1"/>
      <c r="E378" s="1"/>
      <c r="F378" s="1"/>
      <c r="G378" s="1"/>
      <c r="H378" s="1"/>
      <c r="I378" s="1"/>
      <c r="J378" s="1"/>
      <c r="K378" s="1"/>
      <c r="L378" s="1"/>
      <c r="M378" s="1"/>
      <c r="N378" s="1"/>
      <c r="O378" s="1"/>
      <c r="P378" s="1"/>
    </row>
    <row r="379" ht="14.25" customHeight="1">
      <c r="B379" s="1"/>
      <c r="C379" s="1"/>
      <c r="D379" s="1"/>
      <c r="E379" s="1"/>
      <c r="F379" s="1"/>
      <c r="G379" s="1"/>
      <c r="H379" s="1"/>
      <c r="I379" s="1"/>
      <c r="J379" s="1"/>
      <c r="K379" s="1"/>
      <c r="L379" s="1"/>
      <c r="M379" s="1"/>
      <c r="N379" s="1"/>
      <c r="O379" s="1"/>
      <c r="P379" s="1"/>
    </row>
    <row r="380" ht="14.25" customHeight="1">
      <c r="B380" s="1"/>
      <c r="C380" s="1"/>
      <c r="D380" s="1"/>
      <c r="E380" s="1"/>
      <c r="F380" s="1"/>
      <c r="G380" s="1"/>
      <c r="H380" s="1"/>
      <c r="I380" s="1"/>
      <c r="J380" s="1"/>
      <c r="K380" s="1"/>
      <c r="L380" s="1"/>
      <c r="M380" s="1"/>
      <c r="N380" s="1"/>
      <c r="O380" s="1"/>
      <c r="P380" s="1"/>
    </row>
    <row r="381" ht="14.25" customHeight="1">
      <c r="B381" s="1"/>
      <c r="C381" s="1"/>
      <c r="D381" s="1"/>
      <c r="E381" s="1"/>
      <c r="F381" s="1"/>
      <c r="G381" s="1"/>
      <c r="H381" s="1"/>
      <c r="I381" s="1"/>
      <c r="J381" s="1"/>
      <c r="K381" s="1"/>
      <c r="L381" s="1"/>
      <c r="M381" s="1"/>
      <c r="N381" s="1"/>
      <c r="O381" s="1"/>
      <c r="P381" s="1"/>
    </row>
    <row r="382" ht="14.25" customHeight="1">
      <c r="B382" s="1"/>
      <c r="C382" s="1"/>
      <c r="D382" s="1"/>
      <c r="E382" s="1"/>
      <c r="F382" s="1"/>
      <c r="G382" s="1"/>
      <c r="H382" s="1"/>
      <c r="I382" s="1"/>
      <c r="J382" s="1"/>
      <c r="K382" s="1"/>
      <c r="L382" s="1"/>
      <c r="M382" s="1"/>
      <c r="N382" s="1"/>
      <c r="O382" s="1"/>
      <c r="P382" s="1"/>
    </row>
    <row r="383" ht="14.25" customHeight="1">
      <c r="B383" s="1"/>
      <c r="C383" s="1"/>
      <c r="D383" s="1"/>
      <c r="E383" s="1"/>
      <c r="F383" s="1"/>
      <c r="G383" s="1"/>
      <c r="H383" s="1"/>
      <c r="I383" s="1"/>
      <c r="J383" s="1"/>
      <c r="K383" s="1"/>
      <c r="L383" s="1"/>
      <c r="M383" s="1"/>
      <c r="N383" s="1"/>
      <c r="O383" s="1"/>
      <c r="P383" s="1"/>
    </row>
    <row r="384" ht="14.25" customHeight="1">
      <c r="B384" s="1"/>
      <c r="C384" s="1"/>
      <c r="D384" s="1"/>
      <c r="E384" s="1"/>
      <c r="F384" s="1"/>
      <c r="G384" s="1"/>
      <c r="H384" s="1"/>
      <c r="I384" s="1"/>
      <c r="J384" s="1"/>
      <c r="K384" s="1"/>
      <c r="L384" s="1"/>
      <c r="M384" s="1"/>
      <c r="N384" s="1"/>
      <c r="O384" s="1"/>
      <c r="P384" s="1"/>
    </row>
    <row r="385" ht="14.25" customHeight="1">
      <c r="B385" s="1"/>
      <c r="C385" s="1"/>
      <c r="D385" s="1"/>
      <c r="E385" s="1"/>
      <c r="F385" s="1"/>
      <c r="G385" s="1"/>
      <c r="H385" s="1"/>
      <c r="I385" s="1"/>
      <c r="J385" s="1"/>
      <c r="K385" s="1"/>
      <c r="L385" s="1"/>
      <c r="M385" s="1"/>
      <c r="N385" s="1"/>
      <c r="O385" s="1"/>
      <c r="P385" s="1"/>
    </row>
    <row r="386" ht="14.25" customHeight="1">
      <c r="B386" s="1"/>
      <c r="C386" s="1"/>
      <c r="D386" s="1"/>
      <c r="E386" s="1"/>
      <c r="F386" s="1"/>
      <c r="G386" s="1"/>
      <c r="H386" s="1"/>
      <c r="I386" s="1"/>
      <c r="J386" s="1"/>
      <c r="K386" s="1"/>
      <c r="L386" s="1"/>
      <c r="M386" s="1"/>
      <c r="N386" s="1"/>
      <c r="O386" s="1"/>
      <c r="P386" s="1"/>
    </row>
    <row r="387" ht="14.25" customHeight="1">
      <c r="B387" s="1"/>
      <c r="C387" s="1"/>
      <c r="D387" s="1"/>
      <c r="E387" s="1"/>
      <c r="F387" s="1"/>
      <c r="G387" s="1"/>
      <c r="H387" s="1"/>
      <c r="I387" s="1"/>
      <c r="J387" s="1"/>
      <c r="K387" s="1"/>
      <c r="L387" s="1"/>
      <c r="M387" s="1"/>
      <c r="N387" s="1"/>
      <c r="O387" s="1"/>
      <c r="P387" s="1"/>
    </row>
    <row r="388" ht="14.25" customHeight="1">
      <c r="B388" s="1"/>
      <c r="C388" s="1"/>
      <c r="D388" s="1"/>
      <c r="E388" s="1"/>
      <c r="F388" s="1"/>
      <c r="G388" s="1"/>
      <c r="H388" s="1"/>
      <c r="I388" s="1"/>
      <c r="J388" s="1"/>
      <c r="K388" s="1"/>
      <c r="L388" s="1"/>
      <c r="M388" s="1"/>
      <c r="N388" s="1"/>
      <c r="O388" s="1"/>
      <c r="P388" s="1"/>
    </row>
    <row r="389" ht="14.25" customHeight="1">
      <c r="B389" s="1"/>
      <c r="C389" s="1"/>
      <c r="D389" s="1"/>
      <c r="E389" s="1"/>
      <c r="F389" s="1"/>
      <c r="G389" s="1"/>
      <c r="H389" s="1"/>
      <c r="I389" s="1"/>
      <c r="J389" s="1"/>
      <c r="K389" s="1"/>
      <c r="L389" s="1"/>
      <c r="M389" s="1"/>
      <c r="N389" s="1"/>
      <c r="O389" s="1"/>
      <c r="P389" s="1"/>
    </row>
    <row r="390" ht="14.25" customHeight="1">
      <c r="B390" s="1"/>
      <c r="C390" s="1"/>
      <c r="D390" s="1"/>
      <c r="E390" s="1"/>
      <c r="F390" s="1"/>
      <c r="G390" s="1"/>
      <c r="H390" s="1"/>
      <c r="I390" s="1"/>
      <c r="J390" s="1"/>
      <c r="K390" s="1"/>
      <c r="L390" s="1"/>
      <c r="M390" s="1"/>
      <c r="N390" s="1"/>
      <c r="O390" s="1"/>
      <c r="P390" s="1"/>
    </row>
    <row r="391" ht="14.25" customHeight="1">
      <c r="B391" s="1"/>
      <c r="C391" s="1"/>
      <c r="D391" s="1"/>
      <c r="E391" s="1"/>
      <c r="F391" s="1"/>
      <c r="G391" s="1"/>
      <c r="H391" s="1"/>
      <c r="I391" s="1"/>
      <c r="J391" s="1"/>
      <c r="K391" s="1"/>
      <c r="L391" s="1"/>
      <c r="M391" s="1"/>
      <c r="N391" s="1"/>
      <c r="O391" s="1"/>
      <c r="P391" s="1"/>
    </row>
    <row r="392" ht="14.25" customHeight="1">
      <c r="B392" s="1"/>
      <c r="C392" s="1"/>
      <c r="D392" s="1"/>
      <c r="E392" s="1"/>
      <c r="F392" s="1"/>
      <c r="G392" s="1"/>
      <c r="H392" s="1"/>
      <c r="I392" s="1"/>
      <c r="J392" s="1"/>
      <c r="K392" s="1"/>
      <c r="L392" s="1"/>
      <c r="M392" s="1"/>
      <c r="N392" s="1"/>
      <c r="O392" s="1"/>
      <c r="P392" s="1"/>
    </row>
    <row r="393" ht="14.25" customHeight="1">
      <c r="B393" s="1"/>
      <c r="C393" s="1"/>
      <c r="D393" s="1"/>
      <c r="E393" s="1"/>
      <c r="F393" s="1"/>
      <c r="G393" s="1"/>
      <c r="H393" s="1"/>
      <c r="I393" s="1"/>
      <c r="J393" s="1"/>
      <c r="K393" s="1"/>
      <c r="L393" s="1"/>
      <c r="M393" s="1"/>
      <c r="N393" s="1"/>
      <c r="O393" s="1"/>
      <c r="P393" s="1"/>
    </row>
    <row r="394" ht="14.25" customHeight="1">
      <c r="B394" s="1"/>
      <c r="C394" s="1"/>
      <c r="D394" s="1"/>
      <c r="E394" s="1"/>
      <c r="F394" s="1"/>
      <c r="G394" s="1"/>
      <c r="H394" s="1"/>
      <c r="I394" s="1"/>
      <c r="J394" s="1"/>
      <c r="K394" s="1"/>
      <c r="L394" s="1"/>
      <c r="M394" s="1"/>
      <c r="N394" s="1"/>
      <c r="O394" s="1"/>
      <c r="P394" s="1"/>
    </row>
    <row r="395" ht="14.25" customHeight="1">
      <c r="B395" s="1"/>
      <c r="C395" s="1"/>
      <c r="D395" s="1"/>
      <c r="E395" s="1"/>
      <c r="F395" s="1"/>
      <c r="G395" s="1"/>
      <c r="H395" s="1"/>
      <c r="I395" s="1"/>
      <c r="J395" s="1"/>
      <c r="K395" s="1"/>
      <c r="L395" s="1"/>
      <c r="M395" s="1"/>
      <c r="N395" s="1"/>
      <c r="O395" s="1"/>
      <c r="P395" s="1"/>
    </row>
    <row r="396" ht="14.25" customHeight="1">
      <c r="B396" s="1"/>
      <c r="C396" s="1"/>
      <c r="D396" s="1"/>
      <c r="E396" s="1"/>
      <c r="F396" s="1"/>
      <c r="G396" s="1"/>
      <c r="H396" s="1"/>
      <c r="I396" s="1"/>
      <c r="J396" s="1"/>
      <c r="K396" s="1"/>
      <c r="L396" s="1"/>
      <c r="M396" s="1"/>
      <c r="N396" s="1"/>
      <c r="O396" s="1"/>
      <c r="P396" s="1"/>
    </row>
    <row r="397" ht="14.25" customHeight="1">
      <c r="B397" s="1"/>
      <c r="C397" s="1"/>
      <c r="D397" s="1"/>
      <c r="E397" s="1"/>
      <c r="F397" s="1"/>
      <c r="G397" s="1"/>
      <c r="H397" s="1"/>
      <c r="I397" s="1"/>
      <c r="J397" s="1"/>
      <c r="K397" s="1"/>
      <c r="L397" s="1"/>
      <c r="M397" s="1"/>
      <c r="N397" s="1"/>
      <c r="O397" s="1"/>
      <c r="P397" s="1"/>
    </row>
    <row r="398" ht="14.25" customHeight="1">
      <c r="B398" s="1"/>
      <c r="C398" s="1"/>
      <c r="D398" s="1"/>
      <c r="E398" s="1"/>
      <c r="F398" s="1"/>
      <c r="G398" s="1"/>
      <c r="H398" s="1"/>
      <c r="I398" s="1"/>
      <c r="J398" s="1"/>
      <c r="K398" s="1"/>
      <c r="L398" s="1"/>
      <c r="M398" s="1"/>
      <c r="N398" s="1"/>
      <c r="O398" s="1"/>
      <c r="P398" s="1"/>
    </row>
    <row r="399" ht="14.25" customHeight="1">
      <c r="B399" s="1"/>
      <c r="C399" s="1"/>
      <c r="D399" s="1"/>
      <c r="E399" s="1"/>
      <c r="F399" s="1"/>
      <c r="G399" s="1"/>
      <c r="H399" s="1"/>
      <c r="I399" s="1"/>
      <c r="J399" s="1"/>
      <c r="K399" s="1"/>
      <c r="L399" s="1"/>
      <c r="M399" s="1"/>
      <c r="N399" s="1"/>
      <c r="O399" s="1"/>
      <c r="P399" s="1"/>
    </row>
    <row r="400" ht="14.25" customHeight="1">
      <c r="B400" s="1"/>
      <c r="C400" s="1"/>
      <c r="D400" s="1"/>
      <c r="E400" s="1"/>
      <c r="F400" s="1"/>
      <c r="G400" s="1"/>
      <c r="H400" s="1"/>
      <c r="I400" s="1"/>
      <c r="J400" s="1"/>
      <c r="K400" s="1"/>
      <c r="L400" s="1"/>
      <c r="M400" s="1"/>
      <c r="N400" s="1"/>
      <c r="O400" s="1"/>
      <c r="P400" s="1"/>
    </row>
    <row r="401" ht="14.25" customHeight="1">
      <c r="B401" s="1"/>
      <c r="C401" s="1"/>
      <c r="D401" s="1"/>
      <c r="E401" s="1"/>
      <c r="F401" s="1"/>
      <c r="G401" s="1"/>
      <c r="H401" s="1"/>
      <c r="I401" s="1"/>
      <c r="J401" s="1"/>
      <c r="K401" s="1"/>
      <c r="L401" s="1"/>
      <c r="M401" s="1"/>
      <c r="N401" s="1"/>
      <c r="O401" s="1"/>
      <c r="P401" s="1"/>
    </row>
    <row r="402" ht="14.25" customHeight="1">
      <c r="B402" s="1"/>
      <c r="C402" s="1"/>
      <c r="D402" s="1"/>
      <c r="E402" s="1"/>
      <c r="F402" s="1"/>
      <c r="G402" s="1"/>
      <c r="H402" s="1"/>
      <c r="I402" s="1"/>
      <c r="J402" s="1"/>
      <c r="K402" s="1"/>
      <c r="L402" s="1"/>
      <c r="M402" s="1"/>
      <c r="N402" s="1"/>
      <c r="O402" s="1"/>
      <c r="P402" s="1"/>
    </row>
    <row r="403" ht="14.25" customHeight="1">
      <c r="B403" s="1"/>
      <c r="C403" s="1"/>
      <c r="D403" s="1"/>
      <c r="E403" s="1"/>
      <c r="F403" s="1"/>
      <c r="G403" s="1"/>
      <c r="H403" s="1"/>
      <c r="I403" s="1"/>
      <c r="J403" s="1"/>
      <c r="K403" s="1"/>
      <c r="L403" s="1"/>
      <c r="M403" s="1"/>
      <c r="N403" s="1"/>
      <c r="O403" s="1"/>
      <c r="P403" s="1"/>
    </row>
    <row r="404" ht="14.25" customHeight="1">
      <c r="B404" s="1"/>
      <c r="C404" s="1"/>
      <c r="D404" s="1"/>
      <c r="E404" s="1"/>
      <c r="F404" s="1"/>
      <c r="G404" s="1"/>
      <c r="H404" s="1"/>
      <c r="I404" s="1"/>
      <c r="J404" s="1"/>
      <c r="K404" s="1"/>
      <c r="L404" s="1"/>
      <c r="M404" s="1"/>
      <c r="N404" s="1"/>
      <c r="O404" s="1"/>
      <c r="P404" s="1"/>
    </row>
    <row r="405" ht="14.25" customHeight="1">
      <c r="B405" s="1"/>
      <c r="C405" s="1"/>
      <c r="D405" s="1"/>
      <c r="E405" s="1"/>
      <c r="F405" s="1"/>
      <c r="G405" s="1"/>
      <c r="H405" s="1"/>
      <c r="I405" s="1"/>
      <c r="J405" s="1"/>
      <c r="K405" s="1"/>
      <c r="L405" s="1"/>
      <c r="M405" s="1"/>
      <c r="N405" s="1"/>
      <c r="O405" s="1"/>
      <c r="P405" s="1"/>
    </row>
    <row r="406" ht="14.25" customHeight="1">
      <c r="B406" s="1"/>
      <c r="C406" s="1"/>
      <c r="D406" s="1"/>
      <c r="E406" s="1"/>
      <c r="F406" s="1"/>
      <c r="G406" s="1"/>
      <c r="H406" s="1"/>
      <c r="I406" s="1"/>
      <c r="J406" s="1"/>
      <c r="K406" s="1"/>
      <c r="L406" s="1"/>
      <c r="M406" s="1"/>
      <c r="N406" s="1"/>
      <c r="O406" s="1"/>
      <c r="P406" s="1"/>
    </row>
    <row r="407" ht="14.25" customHeight="1">
      <c r="B407" s="1"/>
      <c r="C407" s="1"/>
      <c r="D407" s="1"/>
      <c r="E407" s="1"/>
      <c r="F407" s="1"/>
      <c r="G407" s="1"/>
      <c r="H407" s="1"/>
      <c r="I407" s="1"/>
      <c r="J407" s="1"/>
      <c r="K407" s="1"/>
      <c r="L407" s="1"/>
      <c r="M407" s="1"/>
      <c r="N407" s="1"/>
      <c r="O407" s="1"/>
      <c r="P407" s="1"/>
    </row>
    <row r="408" ht="14.25" customHeight="1">
      <c r="B408" s="1"/>
      <c r="C408" s="1"/>
      <c r="D408" s="1"/>
      <c r="E408" s="1"/>
      <c r="F408" s="1"/>
      <c r="G408" s="1"/>
      <c r="H408" s="1"/>
      <c r="I408" s="1"/>
      <c r="J408" s="1"/>
      <c r="K408" s="1"/>
      <c r="L408" s="1"/>
      <c r="M408" s="1"/>
      <c r="N408" s="1"/>
      <c r="O408" s="1"/>
      <c r="P408" s="1"/>
    </row>
    <row r="409" ht="14.25" customHeight="1">
      <c r="B409" s="1"/>
      <c r="C409" s="1"/>
      <c r="D409" s="1"/>
      <c r="E409" s="1"/>
      <c r="F409" s="1"/>
      <c r="G409" s="1"/>
      <c r="H409" s="1"/>
      <c r="I409" s="1"/>
      <c r="J409" s="1"/>
      <c r="K409" s="1"/>
      <c r="L409" s="1"/>
      <c r="M409" s="1"/>
      <c r="N409" s="1"/>
      <c r="O409" s="1"/>
      <c r="P409" s="1"/>
    </row>
    <row r="410" ht="14.25" customHeight="1">
      <c r="B410" s="1"/>
      <c r="C410" s="1"/>
      <c r="D410" s="1"/>
      <c r="E410" s="1"/>
      <c r="F410" s="1"/>
      <c r="G410" s="1"/>
      <c r="H410" s="1"/>
      <c r="I410" s="1"/>
      <c r="J410" s="1"/>
      <c r="K410" s="1"/>
      <c r="L410" s="1"/>
      <c r="M410" s="1"/>
      <c r="N410" s="1"/>
      <c r="O410" s="1"/>
      <c r="P410" s="1"/>
    </row>
    <row r="411" ht="14.25" customHeight="1">
      <c r="B411" s="1"/>
      <c r="C411" s="1"/>
      <c r="D411" s="1"/>
      <c r="E411" s="1"/>
      <c r="F411" s="1"/>
      <c r="G411" s="1"/>
      <c r="H411" s="1"/>
      <c r="I411" s="1"/>
      <c r="J411" s="1"/>
      <c r="K411" s="1"/>
      <c r="L411" s="1"/>
      <c r="M411" s="1"/>
      <c r="N411" s="1"/>
      <c r="O411" s="1"/>
      <c r="P411" s="1"/>
    </row>
    <row r="412" ht="14.25" customHeight="1">
      <c r="B412" s="1"/>
      <c r="C412" s="1"/>
      <c r="D412" s="1"/>
      <c r="E412" s="1"/>
      <c r="F412" s="1"/>
      <c r="G412" s="1"/>
      <c r="H412" s="1"/>
      <c r="I412" s="1"/>
      <c r="J412" s="1"/>
      <c r="K412" s="1"/>
      <c r="L412" s="1"/>
      <c r="M412" s="1"/>
      <c r="N412" s="1"/>
      <c r="O412" s="1"/>
      <c r="P412" s="1"/>
    </row>
    <row r="413" ht="14.25" customHeight="1">
      <c r="B413" s="1"/>
      <c r="C413" s="1"/>
      <c r="D413" s="1"/>
      <c r="E413" s="1"/>
      <c r="F413" s="1"/>
      <c r="G413" s="1"/>
      <c r="H413" s="1"/>
      <c r="I413" s="1"/>
      <c r="J413" s="1"/>
      <c r="K413" s="1"/>
      <c r="L413" s="1"/>
      <c r="M413" s="1"/>
      <c r="N413" s="1"/>
      <c r="O413" s="1"/>
      <c r="P413" s="1"/>
    </row>
    <row r="414" ht="14.25" customHeight="1">
      <c r="B414" s="1"/>
      <c r="C414" s="1"/>
      <c r="D414" s="1"/>
      <c r="E414" s="1"/>
      <c r="F414" s="1"/>
      <c r="G414" s="1"/>
      <c r="H414" s="1"/>
      <c r="I414" s="1"/>
      <c r="J414" s="1"/>
      <c r="K414" s="1"/>
      <c r="L414" s="1"/>
      <c r="M414" s="1"/>
      <c r="N414" s="1"/>
      <c r="O414" s="1"/>
      <c r="P414" s="1"/>
    </row>
    <row r="415" ht="14.25" customHeight="1">
      <c r="B415" s="1"/>
      <c r="C415" s="1"/>
      <c r="D415" s="1"/>
      <c r="E415" s="1"/>
      <c r="F415" s="1"/>
      <c r="G415" s="1"/>
      <c r="H415" s="1"/>
      <c r="I415" s="1"/>
      <c r="J415" s="1"/>
      <c r="K415" s="1"/>
      <c r="L415" s="1"/>
      <c r="M415" s="1"/>
      <c r="N415" s="1"/>
      <c r="O415" s="1"/>
      <c r="P415" s="1"/>
    </row>
    <row r="416" ht="14.25" customHeight="1">
      <c r="B416" s="1"/>
      <c r="C416" s="1"/>
      <c r="D416" s="1"/>
      <c r="E416" s="1"/>
      <c r="F416" s="1"/>
      <c r="G416" s="1"/>
      <c r="H416" s="1"/>
      <c r="I416" s="1"/>
      <c r="J416" s="1"/>
      <c r="K416" s="1"/>
      <c r="L416" s="1"/>
      <c r="M416" s="1"/>
      <c r="N416" s="1"/>
      <c r="O416" s="1"/>
      <c r="P416" s="1"/>
    </row>
    <row r="417" ht="14.25" customHeight="1">
      <c r="B417" s="1"/>
      <c r="C417" s="1"/>
      <c r="D417" s="1"/>
      <c r="E417" s="1"/>
      <c r="F417" s="1"/>
      <c r="G417" s="1"/>
      <c r="H417" s="1"/>
      <c r="I417" s="1"/>
      <c r="J417" s="1"/>
      <c r="K417" s="1"/>
      <c r="L417" s="1"/>
      <c r="M417" s="1"/>
      <c r="N417" s="1"/>
      <c r="O417" s="1"/>
      <c r="P417" s="1"/>
    </row>
    <row r="418" ht="14.25" customHeight="1">
      <c r="B418" s="1"/>
      <c r="C418" s="1"/>
      <c r="D418" s="1"/>
      <c r="E418" s="1"/>
      <c r="F418" s="1"/>
      <c r="G418" s="1"/>
      <c r="H418" s="1"/>
      <c r="I418" s="1"/>
      <c r="J418" s="1"/>
      <c r="K418" s="1"/>
      <c r="L418" s="1"/>
      <c r="M418" s="1"/>
      <c r="N418" s="1"/>
      <c r="O418" s="1"/>
      <c r="P418" s="1"/>
    </row>
    <row r="419" ht="14.25" customHeight="1">
      <c r="B419" s="1"/>
      <c r="C419" s="1"/>
      <c r="D419" s="1"/>
      <c r="E419" s="1"/>
      <c r="F419" s="1"/>
      <c r="G419" s="1"/>
      <c r="H419" s="1"/>
      <c r="I419" s="1"/>
      <c r="J419" s="1"/>
      <c r="K419" s="1"/>
      <c r="L419" s="1"/>
      <c r="M419" s="1"/>
      <c r="N419" s="1"/>
      <c r="O419" s="1"/>
      <c r="P419" s="1"/>
    </row>
    <row r="420" ht="14.25" customHeight="1">
      <c r="B420" s="1"/>
      <c r="C420" s="1"/>
      <c r="D420" s="1"/>
      <c r="E420" s="1"/>
      <c r="F420" s="1"/>
      <c r="G420" s="1"/>
      <c r="H420" s="1"/>
      <c r="I420" s="1"/>
      <c r="J420" s="1"/>
      <c r="K420" s="1"/>
      <c r="L420" s="1"/>
      <c r="M420" s="1"/>
      <c r="N420" s="1"/>
      <c r="O420" s="1"/>
      <c r="P420" s="1"/>
    </row>
    <row r="421" ht="14.25" customHeight="1">
      <c r="B421" s="1"/>
      <c r="C421" s="1"/>
      <c r="D421" s="1"/>
      <c r="E421" s="1"/>
      <c r="F421" s="1"/>
      <c r="G421" s="1"/>
      <c r="H421" s="1"/>
      <c r="I421" s="1"/>
      <c r="J421" s="1"/>
      <c r="K421" s="1"/>
      <c r="L421" s="1"/>
      <c r="M421" s="1"/>
      <c r="N421" s="1"/>
      <c r="O421" s="1"/>
      <c r="P421" s="1"/>
    </row>
    <row r="422" ht="14.25" customHeight="1">
      <c r="B422" s="1"/>
      <c r="C422" s="1"/>
      <c r="D422" s="1"/>
      <c r="E422" s="1"/>
      <c r="F422" s="1"/>
      <c r="G422" s="1"/>
      <c r="H422" s="1"/>
      <c r="I422" s="1"/>
      <c r="J422" s="1"/>
      <c r="K422" s="1"/>
      <c r="L422" s="1"/>
      <c r="M422" s="1"/>
      <c r="N422" s="1"/>
      <c r="O422" s="1"/>
      <c r="P422" s="1"/>
    </row>
    <row r="423" ht="14.25" customHeight="1">
      <c r="B423" s="1"/>
      <c r="C423" s="1"/>
      <c r="D423" s="1"/>
      <c r="E423" s="1"/>
      <c r="F423" s="1"/>
      <c r="G423" s="1"/>
      <c r="H423" s="1"/>
      <c r="I423" s="1"/>
      <c r="J423" s="1"/>
      <c r="K423" s="1"/>
      <c r="L423" s="1"/>
      <c r="M423" s="1"/>
      <c r="N423" s="1"/>
      <c r="O423" s="1"/>
      <c r="P423" s="1"/>
    </row>
    <row r="424" ht="14.25" customHeight="1">
      <c r="B424" s="1"/>
      <c r="C424" s="1"/>
      <c r="D424" s="1"/>
      <c r="E424" s="1"/>
      <c r="F424" s="1"/>
      <c r="G424" s="1"/>
      <c r="H424" s="1"/>
      <c r="I424" s="1"/>
      <c r="J424" s="1"/>
      <c r="K424" s="1"/>
      <c r="L424" s="1"/>
      <c r="M424" s="1"/>
      <c r="N424" s="1"/>
      <c r="O424" s="1"/>
      <c r="P424" s="1"/>
    </row>
    <row r="425" ht="14.25" customHeight="1">
      <c r="B425" s="1"/>
      <c r="C425" s="1"/>
      <c r="D425" s="1"/>
      <c r="E425" s="1"/>
      <c r="F425" s="1"/>
      <c r="G425" s="1"/>
      <c r="H425" s="1"/>
      <c r="I425" s="1"/>
      <c r="J425" s="1"/>
      <c r="K425" s="1"/>
      <c r="L425" s="1"/>
      <c r="M425" s="1"/>
      <c r="N425" s="1"/>
      <c r="O425" s="1"/>
      <c r="P425" s="1"/>
    </row>
    <row r="426" ht="14.25" customHeight="1">
      <c r="B426" s="1"/>
      <c r="C426" s="1"/>
      <c r="D426" s="1"/>
      <c r="E426" s="1"/>
      <c r="F426" s="1"/>
      <c r="G426" s="1"/>
      <c r="H426" s="1"/>
      <c r="I426" s="1"/>
      <c r="J426" s="1"/>
      <c r="K426" s="1"/>
      <c r="L426" s="1"/>
      <c r="M426" s="1"/>
      <c r="N426" s="1"/>
      <c r="O426" s="1"/>
      <c r="P426" s="1"/>
    </row>
    <row r="427" ht="14.25" customHeight="1">
      <c r="B427" s="1"/>
      <c r="C427" s="1"/>
      <c r="D427" s="1"/>
      <c r="E427" s="1"/>
      <c r="F427" s="1"/>
      <c r="G427" s="1"/>
      <c r="H427" s="1"/>
      <c r="I427" s="1"/>
      <c r="J427" s="1"/>
      <c r="K427" s="1"/>
      <c r="L427" s="1"/>
      <c r="M427" s="1"/>
      <c r="N427" s="1"/>
      <c r="O427" s="1"/>
      <c r="P427" s="1"/>
    </row>
    <row r="428" ht="14.25" customHeight="1">
      <c r="B428" s="1"/>
      <c r="C428" s="1"/>
      <c r="D428" s="1"/>
      <c r="E428" s="1"/>
      <c r="F428" s="1"/>
      <c r="G428" s="1"/>
      <c r="H428" s="1"/>
      <c r="I428" s="1"/>
      <c r="J428" s="1"/>
      <c r="K428" s="1"/>
      <c r="L428" s="1"/>
      <c r="M428" s="1"/>
      <c r="N428" s="1"/>
      <c r="O428" s="1"/>
      <c r="P428" s="1"/>
    </row>
    <row r="429" ht="14.25" customHeight="1">
      <c r="B429" s="1"/>
      <c r="C429" s="1"/>
      <c r="D429" s="1"/>
      <c r="E429" s="1"/>
      <c r="F429" s="1"/>
      <c r="G429" s="1"/>
      <c r="H429" s="1"/>
      <c r="I429" s="1"/>
      <c r="J429" s="1"/>
      <c r="K429" s="1"/>
      <c r="L429" s="1"/>
      <c r="M429" s="1"/>
      <c r="N429" s="1"/>
      <c r="O429" s="1"/>
      <c r="P429" s="1"/>
    </row>
    <row r="430" ht="14.25" customHeight="1">
      <c r="B430" s="1"/>
      <c r="C430" s="1"/>
      <c r="D430" s="1"/>
      <c r="E430" s="1"/>
      <c r="F430" s="1"/>
      <c r="G430" s="1"/>
      <c r="H430" s="1"/>
      <c r="I430" s="1"/>
      <c r="J430" s="1"/>
      <c r="K430" s="1"/>
      <c r="L430" s="1"/>
      <c r="M430" s="1"/>
      <c r="N430" s="1"/>
      <c r="O430" s="1"/>
      <c r="P430" s="1"/>
    </row>
    <row r="431" ht="14.25" customHeight="1">
      <c r="B431" s="1"/>
      <c r="C431" s="1"/>
      <c r="D431" s="1"/>
      <c r="E431" s="1"/>
      <c r="F431" s="1"/>
      <c r="G431" s="1"/>
      <c r="H431" s="1"/>
      <c r="I431" s="1"/>
      <c r="J431" s="1"/>
      <c r="K431" s="1"/>
      <c r="L431" s="1"/>
      <c r="M431" s="1"/>
      <c r="N431" s="1"/>
      <c r="O431" s="1"/>
      <c r="P431" s="1"/>
    </row>
    <row r="432" ht="14.25" customHeight="1">
      <c r="B432" s="1"/>
      <c r="C432" s="1"/>
      <c r="D432" s="1"/>
      <c r="E432" s="1"/>
      <c r="F432" s="1"/>
      <c r="G432" s="1"/>
      <c r="H432" s="1"/>
      <c r="I432" s="1"/>
      <c r="J432" s="1"/>
      <c r="K432" s="1"/>
      <c r="L432" s="1"/>
      <c r="M432" s="1"/>
      <c r="N432" s="1"/>
      <c r="O432" s="1"/>
      <c r="P432" s="1"/>
    </row>
    <row r="433" ht="14.25" customHeight="1">
      <c r="B433" s="1"/>
      <c r="C433" s="1"/>
      <c r="D433" s="1"/>
      <c r="E433" s="1"/>
      <c r="F433" s="1"/>
      <c r="G433" s="1"/>
      <c r="H433" s="1"/>
      <c r="I433" s="1"/>
      <c r="J433" s="1"/>
      <c r="K433" s="1"/>
      <c r="L433" s="1"/>
      <c r="M433" s="1"/>
      <c r="N433" s="1"/>
      <c r="O433" s="1"/>
      <c r="P433" s="1"/>
    </row>
    <row r="434" ht="14.25" customHeight="1">
      <c r="B434" s="1"/>
      <c r="C434" s="1"/>
      <c r="D434" s="1"/>
      <c r="E434" s="1"/>
      <c r="F434" s="1"/>
      <c r="G434" s="1"/>
      <c r="H434" s="1"/>
      <c r="I434" s="1"/>
      <c r="J434" s="1"/>
      <c r="K434" s="1"/>
      <c r="L434" s="1"/>
      <c r="M434" s="1"/>
      <c r="N434" s="1"/>
      <c r="O434" s="1"/>
      <c r="P434" s="1"/>
    </row>
    <row r="435" ht="14.25" customHeight="1">
      <c r="B435" s="1"/>
      <c r="C435" s="1"/>
      <c r="D435" s="1"/>
      <c r="E435" s="1"/>
      <c r="F435" s="1"/>
      <c r="G435" s="1"/>
      <c r="H435" s="1"/>
      <c r="I435" s="1"/>
      <c r="J435" s="1"/>
      <c r="K435" s="1"/>
      <c r="L435" s="1"/>
      <c r="M435" s="1"/>
      <c r="N435" s="1"/>
      <c r="O435" s="1"/>
      <c r="P435" s="1"/>
    </row>
    <row r="436" ht="14.25" customHeight="1">
      <c r="B436" s="1"/>
      <c r="C436" s="1"/>
      <c r="D436" s="1"/>
      <c r="E436" s="1"/>
      <c r="F436" s="1"/>
      <c r="G436" s="1"/>
      <c r="H436" s="1"/>
      <c r="I436" s="1"/>
      <c r="J436" s="1"/>
      <c r="K436" s="1"/>
      <c r="L436" s="1"/>
      <c r="M436" s="1"/>
      <c r="N436" s="1"/>
      <c r="O436" s="1"/>
      <c r="P436" s="1"/>
    </row>
    <row r="437" ht="14.25" customHeight="1">
      <c r="B437" s="1"/>
      <c r="C437" s="1"/>
      <c r="D437" s="1"/>
      <c r="E437" s="1"/>
      <c r="F437" s="1"/>
      <c r="G437" s="1"/>
      <c r="H437" s="1"/>
      <c r="I437" s="1"/>
      <c r="J437" s="1"/>
      <c r="K437" s="1"/>
      <c r="L437" s="1"/>
      <c r="M437" s="1"/>
      <c r="N437" s="1"/>
      <c r="O437" s="1"/>
      <c r="P437" s="1"/>
    </row>
    <row r="438" ht="14.25" customHeight="1">
      <c r="B438" s="1"/>
      <c r="C438" s="1"/>
      <c r="D438" s="1"/>
      <c r="E438" s="1"/>
      <c r="F438" s="1"/>
      <c r="G438" s="1"/>
      <c r="H438" s="1"/>
      <c r="I438" s="1"/>
      <c r="J438" s="1"/>
      <c r="K438" s="1"/>
      <c r="L438" s="1"/>
      <c r="M438" s="1"/>
      <c r="N438" s="1"/>
      <c r="O438" s="1"/>
      <c r="P438" s="1"/>
    </row>
    <row r="439" ht="14.25" customHeight="1">
      <c r="B439" s="1"/>
      <c r="C439" s="1"/>
      <c r="D439" s="1"/>
      <c r="E439" s="1"/>
      <c r="F439" s="1"/>
      <c r="G439" s="1"/>
      <c r="H439" s="1"/>
      <c r="I439" s="1"/>
      <c r="J439" s="1"/>
      <c r="K439" s="1"/>
      <c r="L439" s="1"/>
      <c r="M439" s="1"/>
      <c r="N439" s="1"/>
      <c r="O439" s="1"/>
      <c r="P439" s="1"/>
    </row>
    <row r="440" ht="14.25" customHeight="1">
      <c r="B440" s="1"/>
      <c r="C440" s="1"/>
      <c r="D440" s="1"/>
      <c r="E440" s="1"/>
      <c r="F440" s="1"/>
      <c r="G440" s="1"/>
      <c r="H440" s="1"/>
      <c r="I440" s="1"/>
      <c r="J440" s="1"/>
      <c r="K440" s="1"/>
      <c r="L440" s="1"/>
      <c r="M440" s="1"/>
      <c r="N440" s="1"/>
      <c r="O440" s="1"/>
      <c r="P440" s="1"/>
    </row>
    <row r="441" ht="14.25" customHeight="1">
      <c r="B441" s="1"/>
      <c r="C441" s="1"/>
      <c r="D441" s="1"/>
      <c r="E441" s="1"/>
      <c r="F441" s="1"/>
      <c r="G441" s="1"/>
      <c r="H441" s="1"/>
      <c r="I441" s="1"/>
      <c r="J441" s="1"/>
      <c r="K441" s="1"/>
      <c r="L441" s="1"/>
      <c r="M441" s="1"/>
      <c r="N441" s="1"/>
      <c r="O441" s="1"/>
      <c r="P441" s="1"/>
    </row>
    <row r="442" ht="14.25" customHeight="1">
      <c r="B442" s="1"/>
      <c r="C442" s="1"/>
      <c r="D442" s="1"/>
      <c r="E442" s="1"/>
      <c r="F442" s="1"/>
      <c r="G442" s="1"/>
      <c r="H442" s="1"/>
      <c r="I442" s="1"/>
      <c r="J442" s="1"/>
      <c r="K442" s="1"/>
      <c r="L442" s="1"/>
      <c r="M442" s="1"/>
      <c r="N442" s="1"/>
      <c r="O442" s="1"/>
      <c r="P442" s="1"/>
    </row>
    <row r="443" ht="14.25" customHeight="1">
      <c r="B443" s="1"/>
      <c r="C443" s="1"/>
      <c r="D443" s="1"/>
      <c r="E443" s="1"/>
      <c r="F443" s="1"/>
      <c r="G443" s="1"/>
      <c r="H443" s="1"/>
      <c r="I443" s="1"/>
      <c r="J443" s="1"/>
      <c r="K443" s="1"/>
      <c r="L443" s="1"/>
      <c r="M443" s="1"/>
      <c r="N443" s="1"/>
      <c r="O443" s="1"/>
      <c r="P443" s="1"/>
    </row>
    <row r="444" ht="14.25" customHeight="1">
      <c r="B444" s="1"/>
      <c r="C444" s="1"/>
      <c r="D444" s="1"/>
      <c r="E444" s="1"/>
      <c r="F444" s="1"/>
      <c r="G444" s="1"/>
      <c r="H444" s="1"/>
      <c r="I444" s="1"/>
      <c r="J444" s="1"/>
      <c r="K444" s="1"/>
      <c r="L444" s="1"/>
      <c r="M444" s="1"/>
      <c r="N444" s="1"/>
      <c r="O444" s="1"/>
      <c r="P444" s="1"/>
    </row>
    <row r="445" ht="14.25" customHeight="1">
      <c r="B445" s="1"/>
      <c r="C445" s="1"/>
      <c r="D445" s="1"/>
      <c r="E445" s="1"/>
      <c r="F445" s="1"/>
      <c r="G445" s="1"/>
      <c r="H445" s="1"/>
      <c r="I445" s="1"/>
      <c r="J445" s="1"/>
      <c r="K445" s="1"/>
      <c r="L445" s="1"/>
      <c r="M445" s="1"/>
      <c r="N445" s="1"/>
      <c r="O445" s="1"/>
      <c r="P445" s="1"/>
    </row>
    <row r="446" ht="14.25" customHeight="1">
      <c r="B446" s="1"/>
      <c r="C446" s="1"/>
      <c r="D446" s="1"/>
      <c r="E446" s="1"/>
      <c r="F446" s="1"/>
      <c r="G446" s="1"/>
      <c r="H446" s="1"/>
      <c r="I446" s="1"/>
      <c r="J446" s="1"/>
      <c r="K446" s="1"/>
      <c r="L446" s="1"/>
      <c r="M446" s="1"/>
      <c r="N446" s="1"/>
      <c r="O446" s="1"/>
      <c r="P446" s="1"/>
    </row>
    <row r="447" ht="14.25" customHeight="1">
      <c r="B447" s="1"/>
      <c r="C447" s="1"/>
      <c r="D447" s="1"/>
      <c r="E447" s="1"/>
      <c r="F447" s="1"/>
      <c r="G447" s="1"/>
      <c r="H447" s="1"/>
      <c r="I447" s="1"/>
      <c r="J447" s="1"/>
      <c r="K447" s="1"/>
      <c r="L447" s="1"/>
      <c r="M447" s="1"/>
      <c r="N447" s="1"/>
      <c r="O447" s="1"/>
      <c r="P447" s="1"/>
    </row>
    <row r="448" ht="14.25" customHeight="1">
      <c r="B448" s="1"/>
      <c r="C448" s="1"/>
      <c r="D448" s="1"/>
      <c r="E448" s="1"/>
      <c r="F448" s="1"/>
      <c r="G448" s="1"/>
      <c r="H448" s="1"/>
      <c r="I448" s="1"/>
      <c r="J448" s="1"/>
      <c r="K448" s="1"/>
      <c r="L448" s="1"/>
      <c r="M448" s="1"/>
      <c r="N448" s="1"/>
      <c r="O448" s="1"/>
      <c r="P448" s="1"/>
    </row>
    <row r="449" ht="14.25" customHeight="1">
      <c r="B449" s="1"/>
      <c r="C449" s="1"/>
      <c r="D449" s="1"/>
      <c r="E449" s="1"/>
      <c r="F449" s="1"/>
      <c r="G449" s="1"/>
      <c r="H449" s="1"/>
      <c r="I449" s="1"/>
      <c r="J449" s="1"/>
      <c r="K449" s="1"/>
      <c r="L449" s="1"/>
      <c r="M449" s="1"/>
      <c r="N449" s="1"/>
      <c r="O449" s="1"/>
      <c r="P449" s="1"/>
    </row>
    <row r="450" ht="14.25" customHeight="1">
      <c r="B450" s="1"/>
      <c r="C450" s="1"/>
      <c r="D450" s="1"/>
      <c r="E450" s="1"/>
      <c r="F450" s="1"/>
      <c r="G450" s="1"/>
      <c r="H450" s="1"/>
      <c r="I450" s="1"/>
      <c r="J450" s="1"/>
      <c r="K450" s="1"/>
      <c r="L450" s="1"/>
      <c r="M450" s="1"/>
      <c r="N450" s="1"/>
      <c r="O450" s="1"/>
      <c r="P450" s="1"/>
    </row>
    <row r="451" ht="14.25" customHeight="1">
      <c r="B451" s="1"/>
      <c r="C451" s="1"/>
      <c r="D451" s="1"/>
      <c r="E451" s="1"/>
      <c r="F451" s="1"/>
      <c r="G451" s="1"/>
      <c r="H451" s="1"/>
      <c r="I451" s="1"/>
      <c r="J451" s="1"/>
      <c r="K451" s="1"/>
      <c r="L451" s="1"/>
      <c r="M451" s="1"/>
      <c r="N451" s="1"/>
      <c r="O451" s="1"/>
      <c r="P451" s="1"/>
    </row>
    <row r="452" ht="14.25" customHeight="1">
      <c r="B452" s="1"/>
      <c r="C452" s="1"/>
      <c r="D452" s="1"/>
      <c r="E452" s="1"/>
      <c r="F452" s="1"/>
      <c r="G452" s="1"/>
      <c r="H452" s="1"/>
      <c r="I452" s="1"/>
      <c r="J452" s="1"/>
      <c r="K452" s="1"/>
      <c r="L452" s="1"/>
      <c r="M452" s="1"/>
      <c r="N452" s="1"/>
      <c r="O452" s="1"/>
      <c r="P452" s="1"/>
    </row>
    <row r="453" ht="14.25" customHeight="1">
      <c r="B453" s="1"/>
      <c r="C453" s="1"/>
      <c r="D453" s="1"/>
      <c r="E453" s="1"/>
      <c r="F453" s="1"/>
      <c r="G453" s="1"/>
      <c r="H453" s="1"/>
      <c r="I453" s="1"/>
      <c r="J453" s="1"/>
      <c r="K453" s="1"/>
      <c r="L453" s="1"/>
      <c r="M453" s="1"/>
      <c r="N453" s="1"/>
      <c r="O453" s="1"/>
      <c r="P453" s="1"/>
    </row>
    <row r="454" ht="14.25" customHeight="1">
      <c r="B454" s="1"/>
      <c r="C454" s="1"/>
      <c r="D454" s="1"/>
      <c r="E454" s="1"/>
      <c r="F454" s="1"/>
      <c r="G454" s="1"/>
      <c r="H454" s="1"/>
      <c r="I454" s="1"/>
      <c r="J454" s="1"/>
      <c r="K454" s="1"/>
      <c r="L454" s="1"/>
      <c r="M454" s="1"/>
      <c r="N454" s="1"/>
      <c r="O454" s="1"/>
      <c r="P454" s="1"/>
    </row>
    <row r="455" ht="14.25" customHeight="1">
      <c r="B455" s="1"/>
      <c r="C455" s="1"/>
      <c r="D455" s="1"/>
      <c r="E455" s="1"/>
      <c r="F455" s="1"/>
      <c r="G455" s="1"/>
      <c r="H455" s="1"/>
      <c r="I455" s="1"/>
      <c r="J455" s="1"/>
      <c r="K455" s="1"/>
      <c r="L455" s="1"/>
      <c r="M455" s="1"/>
      <c r="N455" s="1"/>
      <c r="O455" s="1"/>
      <c r="P455" s="1"/>
    </row>
    <row r="456" ht="14.25" customHeight="1">
      <c r="B456" s="1"/>
      <c r="C456" s="1"/>
      <c r="D456" s="1"/>
      <c r="E456" s="1"/>
      <c r="F456" s="1"/>
      <c r="G456" s="1"/>
      <c r="H456" s="1"/>
      <c r="I456" s="1"/>
      <c r="J456" s="1"/>
      <c r="K456" s="1"/>
      <c r="L456" s="1"/>
      <c r="M456" s="1"/>
      <c r="N456" s="1"/>
      <c r="O456" s="1"/>
      <c r="P456" s="1"/>
    </row>
    <row r="457" ht="14.25" customHeight="1">
      <c r="B457" s="1"/>
      <c r="C457" s="1"/>
      <c r="D457" s="1"/>
      <c r="E457" s="1"/>
      <c r="F457" s="1"/>
      <c r="G457" s="1"/>
      <c r="H457" s="1"/>
      <c r="I457" s="1"/>
      <c r="J457" s="1"/>
      <c r="K457" s="1"/>
      <c r="L457" s="1"/>
      <c r="M457" s="1"/>
      <c r="N457" s="1"/>
      <c r="O457" s="1"/>
      <c r="P457" s="1"/>
    </row>
    <row r="458" ht="14.25" customHeight="1">
      <c r="B458" s="1"/>
      <c r="C458" s="1"/>
      <c r="D458" s="1"/>
      <c r="E458" s="1"/>
      <c r="F458" s="1"/>
      <c r="G458" s="1"/>
      <c r="H458" s="1"/>
      <c r="I458" s="1"/>
      <c r="J458" s="1"/>
      <c r="K458" s="1"/>
      <c r="L458" s="1"/>
      <c r="M458" s="1"/>
      <c r="N458" s="1"/>
      <c r="O458" s="1"/>
      <c r="P458" s="1"/>
    </row>
    <row r="459" ht="14.25" customHeight="1">
      <c r="B459" s="1"/>
      <c r="C459" s="1"/>
      <c r="D459" s="1"/>
      <c r="E459" s="1"/>
      <c r="F459" s="1"/>
      <c r="G459" s="1"/>
      <c r="H459" s="1"/>
      <c r="I459" s="1"/>
      <c r="J459" s="1"/>
      <c r="K459" s="1"/>
      <c r="L459" s="1"/>
      <c r="M459" s="1"/>
      <c r="N459" s="1"/>
      <c r="O459" s="1"/>
      <c r="P459" s="1"/>
    </row>
    <row r="460" ht="14.25" customHeight="1">
      <c r="B460" s="1"/>
      <c r="C460" s="1"/>
      <c r="D460" s="1"/>
      <c r="E460" s="1"/>
      <c r="F460" s="1"/>
      <c r="G460" s="1"/>
      <c r="H460" s="1"/>
      <c r="I460" s="1"/>
      <c r="J460" s="1"/>
      <c r="K460" s="1"/>
      <c r="L460" s="1"/>
      <c r="M460" s="1"/>
      <c r="N460" s="1"/>
      <c r="O460" s="1"/>
      <c r="P460" s="1"/>
    </row>
    <row r="461" ht="14.25" customHeight="1">
      <c r="B461" s="1"/>
      <c r="C461" s="1"/>
      <c r="D461" s="1"/>
      <c r="E461" s="1"/>
      <c r="F461" s="1"/>
      <c r="G461" s="1"/>
      <c r="H461" s="1"/>
      <c r="I461" s="1"/>
      <c r="J461" s="1"/>
      <c r="K461" s="1"/>
      <c r="L461" s="1"/>
      <c r="M461" s="1"/>
      <c r="N461" s="1"/>
      <c r="O461" s="1"/>
      <c r="P461" s="1"/>
    </row>
    <row r="462" ht="14.25" customHeight="1">
      <c r="B462" s="1"/>
      <c r="C462" s="1"/>
      <c r="D462" s="1"/>
      <c r="E462" s="1"/>
      <c r="F462" s="1"/>
      <c r="G462" s="1"/>
      <c r="H462" s="1"/>
      <c r="I462" s="1"/>
      <c r="J462" s="1"/>
      <c r="K462" s="1"/>
      <c r="L462" s="1"/>
      <c r="M462" s="1"/>
      <c r="N462" s="1"/>
      <c r="O462" s="1"/>
      <c r="P462" s="1"/>
    </row>
    <row r="463" ht="14.25" customHeight="1">
      <c r="B463" s="1"/>
      <c r="C463" s="1"/>
      <c r="D463" s="1"/>
      <c r="E463" s="1"/>
      <c r="F463" s="1"/>
      <c r="G463" s="1"/>
      <c r="H463" s="1"/>
      <c r="I463" s="1"/>
      <c r="J463" s="1"/>
      <c r="K463" s="1"/>
      <c r="L463" s="1"/>
      <c r="M463" s="1"/>
      <c r="N463" s="1"/>
      <c r="O463" s="1"/>
      <c r="P463" s="1"/>
    </row>
    <row r="464" ht="14.25" customHeight="1">
      <c r="B464" s="1"/>
      <c r="C464" s="1"/>
      <c r="D464" s="1"/>
      <c r="E464" s="1"/>
      <c r="F464" s="1"/>
      <c r="G464" s="1"/>
      <c r="H464" s="1"/>
      <c r="I464" s="1"/>
      <c r="J464" s="1"/>
      <c r="K464" s="1"/>
      <c r="L464" s="1"/>
      <c r="M464" s="1"/>
      <c r="N464" s="1"/>
      <c r="O464" s="1"/>
      <c r="P464" s="1"/>
    </row>
    <row r="465" ht="14.25" customHeight="1">
      <c r="B465" s="1"/>
      <c r="C465" s="1"/>
      <c r="D465" s="1"/>
      <c r="E465" s="1"/>
      <c r="F465" s="1"/>
      <c r="G465" s="1"/>
      <c r="H465" s="1"/>
      <c r="I465" s="1"/>
      <c r="J465" s="1"/>
      <c r="K465" s="1"/>
      <c r="L465" s="1"/>
      <c r="M465" s="1"/>
      <c r="N465" s="1"/>
      <c r="O465" s="1"/>
      <c r="P465" s="1"/>
    </row>
    <row r="466" ht="14.25" customHeight="1">
      <c r="B466" s="1"/>
      <c r="C466" s="1"/>
      <c r="D466" s="1"/>
      <c r="E466" s="1"/>
      <c r="F466" s="1"/>
      <c r="G466" s="1"/>
      <c r="H466" s="1"/>
      <c r="I466" s="1"/>
      <c r="J466" s="1"/>
      <c r="K466" s="1"/>
      <c r="L466" s="1"/>
      <c r="M466" s="1"/>
      <c r="N466" s="1"/>
      <c r="O466" s="1"/>
      <c r="P466" s="1"/>
    </row>
    <row r="467" ht="14.25" customHeight="1">
      <c r="B467" s="1"/>
      <c r="C467" s="1"/>
      <c r="D467" s="1"/>
      <c r="E467" s="1"/>
      <c r="F467" s="1"/>
      <c r="G467" s="1"/>
      <c r="H467" s="1"/>
      <c r="I467" s="1"/>
      <c r="J467" s="1"/>
      <c r="K467" s="1"/>
      <c r="L467" s="1"/>
      <c r="M467" s="1"/>
      <c r="N467" s="1"/>
      <c r="O467" s="1"/>
      <c r="P467" s="1"/>
    </row>
    <row r="468" ht="14.25" customHeight="1">
      <c r="B468" s="1"/>
      <c r="C468" s="1"/>
      <c r="D468" s="1"/>
      <c r="E468" s="1"/>
      <c r="F468" s="1"/>
      <c r="G468" s="1"/>
      <c r="H468" s="1"/>
      <c r="I468" s="1"/>
      <c r="J468" s="1"/>
      <c r="K468" s="1"/>
      <c r="L468" s="1"/>
      <c r="M468" s="1"/>
      <c r="N468" s="1"/>
      <c r="O468" s="1"/>
      <c r="P468" s="1"/>
    </row>
    <row r="469" ht="14.25" customHeight="1">
      <c r="B469" s="1"/>
      <c r="C469" s="1"/>
      <c r="D469" s="1"/>
      <c r="E469" s="1"/>
      <c r="F469" s="1"/>
      <c r="G469" s="1"/>
      <c r="H469" s="1"/>
      <c r="I469" s="1"/>
      <c r="J469" s="1"/>
      <c r="K469" s="1"/>
      <c r="L469" s="1"/>
      <c r="M469" s="1"/>
      <c r="N469" s="1"/>
      <c r="O469" s="1"/>
      <c r="P469" s="1"/>
    </row>
    <row r="470" ht="14.25" customHeight="1">
      <c r="B470" s="1"/>
      <c r="C470" s="1"/>
      <c r="D470" s="1"/>
      <c r="E470" s="1"/>
      <c r="F470" s="1"/>
      <c r="G470" s="1"/>
      <c r="H470" s="1"/>
      <c r="I470" s="1"/>
      <c r="J470" s="1"/>
      <c r="K470" s="1"/>
      <c r="L470" s="1"/>
      <c r="M470" s="1"/>
      <c r="N470" s="1"/>
      <c r="O470" s="1"/>
      <c r="P470" s="1"/>
    </row>
    <row r="471" ht="14.25" customHeight="1">
      <c r="B471" s="1"/>
      <c r="C471" s="1"/>
      <c r="D471" s="1"/>
      <c r="E471" s="1"/>
      <c r="F471" s="1"/>
      <c r="G471" s="1"/>
      <c r="H471" s="1"/>
      <c r="I471" s="1"/>
      <c r="J471" s="1"/>
      <c r="K471" s="1"/>
      <c r="L471" s="1"/>
      <c r="M471" s="1"/>
      <c r="N471" s="1"/>
      <c r="O471" s="1"/>
      <c r="P471" s="1"/>
    </row>
    <row r="472" ht="14.25" customHeight="1">
      <c r="B472" s="1"/>
      <c r="C472" s="1"/>
      <c r="D472" s="1"/>
      <c r="E472" s="1"/>
      <c r="F472" s="1"/>
      <c r="G472" s="1"/>
      <c r="H472" s="1"/>
      <c r="I472" s="1"/>
      <c r="J472" s="1"/>
      <c r="K472" s="1"/>
      <c r="L472" s="1"/>
      <c r="M472" s="1"/>
      <c r="N472" s="1"/>
      <c r="O472" s="1"/>
      <c r="P472" s="1"/>
    </row>
    <row r="473" ht="14.25" customHeight="1">
      <c r="B473" s="1"/>
      <c r="C473" s="1"/>
      <c r="D473" s="1"/>
      <c r="E473" s="1"/>
      <c r="F473" s="1"/>
      <c r="G473" s="1"/>
      <c r="H473" s="1"/>
      <c r="I473" s="1"/>
      <c r="J473" s="1"/>
      <c r="K473" s="1"/>
      <c r="L473" s="1"/>
      <c r="M473" s="1"/>
      <c r="N473" s="1"/>
      <c r="O473" s="1"/>
      <c r="P473" s="1"/>
    </row>
    <row r="474" ht="14.25" customHeight="1">
      <c r="B474" s="1"/>
      <c r="C474" s="1"/>
      <c r="D474" s="1"/>
      <c r="E474" s="1"/>
      <c r="F474" s="1"/>
      <c r="G474" s="1"/>
      <c r="H474" s="1"/>
      <c r="I474" s="1"/>
      <c r="J474" s="1"/>
      <c r="K474" s="1"/>
      <c r="L474" s="1"/>
      <c r="M474" s="1"/>
      <c r="N474" s="1"/>
      <c r="O474" s="1"/>
      <c r="P474" s="1"/>
    </row>
    <row r="475" ht="14.25" customHeight="1">
      <c r="B475" s="1"/>
      <c r="C475" s="1"/>
      <c r="D475" s="1"/>
      <c r="E475" s="1"/>
      <c r="F475" s="1"/>
      <c r="G475" s="1"/>
      <c r="H475" s="1"/>
      <c r="I475" s="1"/>
      <c r="J475" s="1"/>
      <c r="K475" s="1"/>
      <c r="L475" s="1"/>
      <c r="M475" s="1"/>
      <c r="N475" s="1"/>
      <c r="O475" s="1"/>
      <c r="P475" s="1"/>
    </row>
    <row r="476" ht="14.25" customHeight="1">
      <c r="B476" s="1"/>
      <c r="C476" s="1"/>
      <c r="D476" s="1"/>
      <c r="E476" s="1"/>
      <c r="F476" s="1"/>
      <c r="G476" s="1"/>
      <c r="H476" s="1"/>
      <c r="I476" s="1"/>
      <c r="J476" s="1"/>
      <c r="K476" s="1"/>
      <c r="L476" s="1"/>
      <c r="M476" s="1"/>
      <c r="N476" s="1"/>
      <c r="O476" s="1"/>
      <c r="P476" s="1"/>
    </row>
    <row r="477" ht="14.25" customHeight="1">
      <c r="B477" s="1"/>
      <c r="C477" s="1"/>
      <c r="D477" s="1"/>
      <c r="E477" s="1"/>
      <c r="F477" s="1"/>
      <c r="G477" s="1"/>
      <c r="H477" s="1"/>
      <c r="I477" s="1"/>
      <c r="J477" s="1"/>
      <c r="K477" s="1"/>
      <c r="L477" s="1"/>
      <c r="M477" s="1"/>
      <c r="N477" s="1"/>
      <c r="O477" s="1"/>
      <c r="P477" s="1"/>
    </row>
    <row r="478" ht="14.25" customHeight="1">
      <c r="B478" s="1"/>
      <c r="C478" s="1"/>
      <c r="D478" s="1"/>
      <c r="E478" s="1"/>
      <c r="F478" s="1"/>
      <c r="G478" s="1"/>
      <c r="H478" s="1"/>
      <c r="I478" s="1"/>
      <c r="J478" s="1"/>
      <c r="K478" s="1"/>
      <c r="L478" s="1"/>
      <c r="M478" s="1"/>
      <c r="N478" s="1"/>
      <c r="O478" s="1"/>
      <c r="P478" s="1"/>
    </row>
    <row r="479" ht="14.25" customHeight="1">
      <c r="B479" s="1"/>
      <c r="C479" s="1"/>
      <c r="D479" s="1"/>
      <c r="E479" s="1"/>
      <c r="F479" s="1"/>
      <c r="G479" s="1"/>
      <c r="H479" s="1"/>
      <c r="I479" s="1"/>
      <c r="J479" s="1"/>
      <c r="K479" s="1"/>
      <c r="L479" s="1"/>
      <c r="M479" s="1"/>
      <c r="N479" s="1"/>
      <c r="O479" s="1"/>
      <c r="P479" s="1"/>
    </row>
    <row r="480" ht="14.25" customHeight="1">
      <c r="B480" s="1"/>
      <c r="C480" s="1"/>
      <c r="D480" s="1"/>
      <c r="E480" s="1"/>
      <c r="F480" s="1"/>
      <c r="G480" s="1"/>
      <c r="H480" s="1"/>
      <c r="I480" s="1"/>
      <c r="J480" s="1"/>
      <c r="K480" s="1"/>
      <c r="L480" s="1"/>
      <c r="M480" s="1"/>
      <c r="N480" s="1"/>
      <c r="O480" s="1"/>
      <c r="P480" s="1"/>
    </row>
    <row r="481" ht="14.25" customHeight="1">
      <c r="B481" s="1"/>
      <c r="C481" s="1"/>
      <c r="D481" s="1"/>
      <c r="E481" s="1"/>
      <c r="F481" s="1"/>
      <c r="G481" s="1"/>
      <c r="H481" s="1"/>
      <c r="I481" s="1"/>
      <c r="J481" s="1"/>
      <c r="K481" s="1"/>
      <c r="L481" s="1"/>
      <c r="M481" s="1"/>
      <c r="N481" s="1"/>
      <c r="O481" s="1"/>
      <c r="P481" s="1"/>
    </row>
    <row r="482" ht="14.25" customHeight="1">
      <c r="B482" s="1"/>
      <c r="C482" s="1"/>
      <c r="D482" s="1"/>
      <c r="E482" s="1"/>
      <c r="F482" s="1"/>
      <c r="G482" s="1"/>
      <c r="H482" s="1"/>
      <c r="I482" s="1"/>
      <c r="J482" s="1"/>
      <c r="K482" s="1"/>
      <c r="L482" s="1"/>
      <c r="M482" s="1"/>
      <c r="N482" s="1"/>
      <c r="O482" s="1"/>
      <c r="P482" s="1"/>
    </row>
    <row r="483" ht="14.25" customHeight="1">
      <c r="B483" s="1"/>
      <c r="C483" s="1"/>
      <c r="D483" s="1"/>
      <c r="E483" s="1"/>
      <c r="F483" s="1"/>
      <c r="G483" s="1"/>
      <c r="H483" s="1"/>
      <c r="I483" s="1"/>
      <c r="J483" s="1"/>
      <c r="K483" s="1"/>
      <c r="L483" s="1"/>
      <c r="M483" s="1"/>
      <c r="N483" s="1"/>
      <c r="O483" s="1"/>
      <c r="P483" s="1"/>
    </row>
    <row r="484" ht="14.25" customHeight="1">
      <c r="B484" s="1"/>
      <c r="C484" s="1"/>
      <c r="D484" s="1"/>
      <c r="E484" s="1"/>
      <c r="F484" s="1"/>
      <c r="G484" s="1"/>
      <c r="H484" s="1"/>
      <c r="I484" s="1"/>
      <c r="J484" s="1"/>
      <c r="K484" s="1"/>
      <c r="L484" s="1"/>
      <c r="M484" s="1"/>
      <c r="N484" s="1"/>
      <c r="O484" s="1"/>
      <c r="P484" s="1"/>
    </row>
    <row r="485" ht="14.25" customHeight="1">
      <c r="B485" s="1"/>
      <c r="C485" s="1"/>
      <c r="D485" s="1"/>
      <c r="E485" s="1"/>
      <c r="F485" s="1"/>
      <c r="G485" s="1"/>
      <c r="H485" s="1"/>
      <c r="I485" s="1"/>
      <c r="J485" s="1"/>
      <c r="K485" s="1"/>
      <c r="L485" s="1"/>
      <c r="M485" s="1"/>
      <c r="N485" s="1"/>
      <c r="O485" s="1"/>
      <c r="P485" s="1"/>
    </row>
    <row r="486" ht="14.25" customHeight="1">
      <c r="B486" s="1"/>
      <c r="C486" s="1"/>
      <c r="D486" s="1"/>
      <c r="E486" s="1"/>
      <c r="F486" s="1"/>
      <c r="G486" s="1"/>
      <c r="H486" s="1"/>
      <c r="I486" s="1"/>
      <c r="J486" s="1"/>
      <c r="K486" s="1"/>
      <c r="L486" s="1"/>
      <c r="M486" s="1"/>
      <c r="N486" s="1"/>
      <c r="O486" s="1"/>
      <c r="P486" s="1"/>
    </row>
    <row r="487" ht="14.25" customHeight="1">
      <c r="B487" s="1"/>
      <c r="C487" s="1"/>
      <c r="D487" s="1"/>
      <c r="E487" s="1"/>
      <c r="F487" s="1"/>
      <c r="G487" s="1"/>
      <c r="H487" s="1"/>
      <c r="I487" s="1"/>
      <c r="J487" s="1"/>
      <c r="K487" s="1"/>
      <c r="L487" s="1"/>
      <c r="M487" s="1"/>
      <c r="N487" s="1"/>
      <c r="O487" s="1"/>
      <c r="P487" s="1"/>
    </row>
    <row r="488" ht="14.25" customHeight="1">
      <c r="B488" s="1"/>
      <c r="C488" s="1"/>
      <c r="D488" s="1"/>
      <c r="E488" s="1"/>
      <c r="F488" s="1"/>
      <c r="G488" s="1"/>
      <c r="H488" s="1"/>
      <c r="I488" s="1"/>
      <c r="J488" s="1"/>
      <c r="K488" s="1"/>
      <c r="L488" s="1"/>
      <c r="M488" s="1"/>
      <c r="N488" s="1"/>
      <c r="O488" s="1"/>
      <c r="P488" s="1"/>
    </row>
    <row r="489" ht="14.25" customHeight="1">
      <c r="B489" s="1"/>
      <c r="C489" s="1"/>
      <c r="D489" s="1"/>
      <c r="E489" s="1"/>
      <c r="F489" s="1"/>
      <c r="G489" s="1"/>
      <c r="H489" s="1"/>
      <c r="I489" s="1"/>
      <c r="J489" s="1"/>
      <c r="K489" s="1"/>
      <c r="L489" s="1"/>
      <c r="M489" s="1"/>
      <c r="N489" s="1"/>
      <c r="O489" s="1"/>
      <c r="P489" s="1"/>
    </row>
    <row r="490" ht="14.25" customHeight="1">
      <c r="B490" s="1"/>
      <c r="C490" s="1"/>
      <c r="D490" s="1"/>
      <c r="E490" s="1"/>
      <c r="F490" s="1"/>
      <c r="G490" s="1"/>
      <c r="H490" s="1"/>
      <c r="I490" s="1"/>
      <c r="J490" s="1"/>
      <c r="K490" s="1"/>
      <c r="L490" s="1"/>
      <c r="M490" s="1"/>
      <c r="N490" s="1"/>
      <c r="O490" s="1"/>
      <c r="P490" s="1"/>
    </row>
    <row r="491" ht="14.25" customHeight="1">
      <c r="B491" s="1"/>
      <c r="C491" s="1"/>
      <c r="D491" s="1"/>
      <c r="E491" s="1"/>
      <c r="F491" s="1"/>
      <c r="G491" s="1"/>
      <c r="H491" s="1"/>
      <c r="I491" s="1"/>
      <c r="J491" s="1"/>
      <c r="K491" s="1"/>
      <c r="L491" s="1"/>
      <c r="M491" s="1"/>
      <c r="N491" s="1"/>
      <c r="O491" s="1"/>
      <c r="P491" s="1"/>
    </row>
    <row r="492" ht="14.25" customHeight="1">
      <c r="B492" s="1"/>
      <c r="C492" s="1"/>
      <c r="D492" s="1"/>
      <c r="E492" s="1"/>
      <c r="F492" s="1"/>
      <c r="G492" s="1"/>
      <c r="H492" s="1"/>
      <c r="I492" s="1"/>
      <c r="J492" s="1"/>
      <c r="K492" s="1"/>
      <c r="L492" s="1"/>
      <c r="M492" s="1"/>
      <c r="N492" s="1"/>
      <c r="O492" s="1"/>
      <c r="P492" s="1"/>
    </row>
    <row r="493" ht="14.25" customHeight="1">
      <c r="B493" s="1"/>
      <c r="C493" s="1"/>
      <c r="D493" s="1"/>
      <c r="E493" s="1"/>
      <c r="F493" s="1"/>
      <c r="G493" s="1"/>
      <c r="H493" s="1"/>
      <c r="I493" s="1"/>
      <c r="J493" s="1"/>
      <c r="K493" s="1"/>
      <c r="L493" s="1"/>
      <c r="M493" s="1"/>
      <c r="N493" s="1"/>
      <c r="O493" s="1"/>
      <c r="P493" s="1"/>
    </row>
    <row r="494" ht="14.25" customHeight="1">
      <c r="B494" s="1"/>
      <c r="C494" s="1"/>
      <c r="D494" s="1"/>
      <c r="E494" s="1"/>
      <c r="F494" s="1"/>
      <c r="G494" s="1"/>
      <c r="H494" s="1"/>
      <c r="I494" s="1"/>
      <c r="J494" s="1"/>
      <c r="K494" s="1"/>
      <c r="L494" s="1"/>
      <c r="M494" s="1"/>
      <c r="N494" s="1"/>
      <c r="O494" s="1"/>
      <c r="P494" s="1"/>
    </row>
    <row r="495" ht="14.25" customHeight="1">
      <c r="B495" s="1"/>
      <c r="C495" s="1"/>
      <c r="D495" s="1"/>
      <c r="E495" s="1"/>
      <c r="F495" s="1"/>
      <c r="G495" s="1"/>
      <c r="H495" s="1"/>
      <c r="I495" s="1"/>
      <c r="J495" s="1"/>
      <c r="K495" s="1"/>
      <c r="L495" s="1"/>
      <c r="M495" s="1"/>
      <c r="N495" s="1"/>
      <c r="O495" s="1"/>
      <c r="P495" s="1"/>
    </row>
    <row r="496" ht="14.25" customHeight="1">
      <c r="B496" s="1"/>
      <c r="C496" s="1"/>
      <c r="D496" s="1"/>
      <c r="E496" s="1"/>
      <c r="F496" s="1"/>
      <c r="G496" s="1"/>
      <c r="H496" s="1"/>
      <c r="I496" s="1"/>
      <c r="J496" s="1"/>
      <c r="K496" s="1"/>
      <c r="L496" s="1"/>
      <c r="M496" s="1"/>
      <c r="N496" s="1"/>
      <c r="O496" s="1"/>
      <c r="P496" s="1"/>
    </row>
    <row r="497" ht="14.25" customHeight="1">
      <c r="B497" s="1"/>
      <c r="C497" s="1"/>
      <c r="D497" s="1"/>
      <c r="E497" s="1"/>
      <c r="F497" s="1"/>
      <c r="G497" s="1"/>
      <c r="H497" s="1"/>
      <c r="I497" s="1"/>
      <c r="J497" s="1"/>
      <c r="K497" s="1"/>
      <c r="L497" s="1"/>
      <c r="M497" s="1"/>
      <c r="N497" s="1"/>
      <c r="O497" s="1"/>
      <c r="P497" s="1"/>
    </row>
    <row r="498" ht="14.25" customHeight="1">
      <c r="B498" s="1"/>
      <c r="C498" s="1"/>
      <c r="D498" s="1"/>
      <c r="E498" s="1"/>
      <c r="F498" s="1"/>
      <c r="G498" s="1"/>
      <c r="H498" s="1"/>
      <c r="I498" s="1"/>
      <c r="J498" s="1"/>
      <c r="K498" s="1"/>
      <c r="L498" s="1"/>
      <c r="M498" s="1"/>
      <c r="N498" s="1"/>
      <c r="O498" s="1"/>
      <c r="P498" s="1"/>
    </row>
    <row r="499" ht="14.25" customHeight="1">
      <c r="B499" s="1"/>
      <c r="C499" s="1"/>
      <c r="D499" s="1"/>
      <c r="E499" s="1"/>
      <c r="F499" s="1"/>
      <c r="G499" s="1"/>
      <c r="H499" s="1"/>
      <c r="I499" s="1"/>
      <c r="J499" s="1"/>
      <c r="K499" s="1"/>
      <c r="L499" s="1"/>
      <c r="M499" s="1"/>
      <c r="N499" s="1"/>
      <c r="O499" s="1"/>
      <c r="P499" s="1"/>
    </row>
    <row r="500" ht="14.25" customHeight="1">
      <c r="B500" s="1"/>
      <c r="C500" s="1"/>
      <c r="D500" s="1"/>
      <c r="E500" s="1"/>
      <c r="F500" s="1"/>
      <c r="G500" s="1"/>
      <c r="H500" s="1"/>
      <c r="I500" s="1"/>
      <c r="J500" s="1"/>
      <c r="K500" s="1"/>
      <c r="L500" s="1"/>
      <c r="M500" s="1"/>
      <c r="N500" s="1"/>
      <c r="O500" s="1"/>
      <c r="P500" s="1"/>
    </row>
    <row r="501" ht="14.25" customHeight="1">
      <c r="B501" s="1"/>
      <c r="C501" s="1"/>
      <c r="D501" s="1"/>
      <c r="E501" s="1"/>
      <c r="F501" s="1"/>
      <c r="G501" s="1"/>
      <c r="H501" s="1"/>
      <c r="I501" s="1"/>
      <c r="J501" s="1"/>
      <c r="K501" s="1"/>
      <c r="L501" s="1"/>
      <c r="M501" s="1"/>
      <c r="N501" s="1"/>
      <c r="O501" s="1"/>
      <c r="P501" s="1"/>
    </row>
    <row r="502" ht="14.25" customHeight="1">
      <c r="B502" s="1"/>
      <c r="C502" s="1"/>
      <c r="D502" s="1"/>
      <c r="E502" s="1"/>
      <c r="F502" s="1"/>
      <c r="G502" s="1"/>
      <c r="H502" s="1"/>
      <c r="I502" s="1"/>
      <c r="J502" s="1"/>
      <c r="K502" s="1"/>
      <c r="L502" s="1"/>
      <c r="M502" s="1"/>
      <c r="N502" s="1"/>
      <c r="O502" s="1"/>
      <c r="P502" s="1"/>
    </row>
    <row r="503" ht="14.25" customHeight="1">
      <c r="B503" s="1"/>
      <c r="C503" s="1"/>
      <c r="D503" s="1"/>
      <c r="E503" s="1"/>
      <c r="F503" s="1"/>
      <c r="G503" s="1"/>
      <c r="H503" s="1"/>
      <c r="I503" s="1"/>
      <c r="J503" s="1"/>
      <c r="K503" s="1"/>
      <c r="L503" s="1"/>
      <c r="M503" s="1"/>
      <c r="N503" s="1"/>
      <c r="O503" s="1"/>
      <c r="P503" s="1"/>
    </row>
    <row r="504" ht="14.25" customHeight="1">
      <c r="B504" s="1"/>
      <c r="C504" s="1"/>
      <c r="D504" s="1"/>
      <c r="E504" s="1"/>
      <c r="F504" s="1"/>
      <c r="G504" s="1"/>
      <c r="H504" s="1"/>
      <c r="I504" s="1"/>
      <c r="J504" s="1"/>
      <c r="K504" s="1"/>
      <c r="L504" s="1"/>
      <c r="M504" s="1"/>
      <c r="N504" s="1"/>
      <c r="O504" s="1"/>
      <c r="P504" s="1"/>
    </row>
    <row r="505" ht="14.25" customHeight="1">
      <c r="B505" s="1"/>
      <c r="C505" s="1"/>
      <c r="D505" s="1"/>
      <c r="E505" s="1"/>
      <c r="F505" s="1"/>
      <c r="G505" s="1"/>
      <c r="H505" s="1"/>
      <c r="I505" s="1"/>
      <c r="J505" s="1"/>
      <c r="K505" s="1"/>
      <c r="L505" s="1"/>
      <c r="M505" s="1"/>
      <c r="N505" s="1"/>
      <c r="O505" s="1"/>
      <c r="P505" s="1"/>
    </row>
    <row r="506" ht="14.25" customHeight="1">
      <c r="B506" s="1"/>
      <c r="C506" s="1"/>
      <c r="D506" s="1"/>
      <c r="E506" s="1"/>
      <c r="F506" s="1"/>
      <c r="G506" s="1"/>
      <c r="H506" s="1"/>
      <c r="I506" s="1"/>
      <c r="J506" s="1"/>
      <c r="K506" s="1"/>
      <c r="L506" s="1"/>
      <c r="M506" s="1"/>
      <c r="N506" s="1"/>
      <c r="O506" s="1"/>
      <c r="P506" s="1"/>
    </row>
    <row r="507" ht="14.25" customHeight="1">
      <c r="B507" s="1"/>
      <c r="C507" s="1"/>
      <c r="D507" s="1"/>
      <c r="E507" s="1"/>
      <c r="F507" s="1"/>
      <c r="G507" s="1"/>
      <c r="H507" s="1"/>
      <c r="I507" s="1"/>
      <c r="J507" s="1"/>
      <c r="K507" s="1"/>
      <c r="L507" s="1"/>
      <c r="M507" s="1"/>
      <c r="N507" s="1"/>
      <c r="O507" s="1"/>
      <c r="P507" s="1"/>
    </row>
    <row r="508" ht="14.25" customHeight="1">
      <c r="B508" s="1"/>
      <c r="C508" s="1"/>
      <c r="D508" s="1"/>
      <c r="E508" s="1"/>
      <c r="F508" s="1"/>
      <c r="G508" s="1"/>
      <c r="H508" s="1"/>
      <c r="I508" s="1"/>
      <c r="J508" s="1"/>
      <c r="K508" s="1"/>
      <c r="L508" s="1"/>
      <c r="M508" s="1"/>
      <c r="N508" s="1"/>
      <c r="O508" s="1"/>
      <c r="P508" s="1"/>
    </row>
    <row r="509" ht="14.25" customHeight="1">
      <c r="B509" s="1"/>
      <c r="C509" s="1"/>
      <c r="D509" s="1"/>
      <c r="E509" s="1"/>
      <c r="F509" s="1"/>
      <c r="G509" s="1"/>
      <c r="H509" s="1"/>
      <c r="I509" s="1"/>
      <c r="J509" s="1"/>
      <c r="K509" s="1"/>
      <c r="L509" s="1"/>
      <c r="M509" s="1"/>
      <c r="N509" s="1"/>
      <c r="O509" s="1"/>
      <c r="P509" s="1"/>
    </row>
    <row r="510" ht="14.25" customHeight="1">
      <c r="B510" s="1"/>
      <c r="C510" s="1"/>
      <c r="D510" s="1"/>
      <c r="E510" s="1"/>
      <c r="F510" s="1"/>
      <c r="G510" s="1"/>
      <c r="H510" s="1"/>
      <c r="I510" s="1"/>
      <c r="J510" s="1"/>
      <c r="K510" s="1"/>
      <c r="L510" s="1"/>
      <c r="M510" s="1"/>
      <c r="N510" s="1"/>
      <c r="O510" s="1"/>
      <c r="P510" s="1"/>
    </row>
    <row r="511" ht="14.25" customHeight="1">
      <c r="B511" s="1"/>
      <c r="C511" s="1"/>
      <c r="D511" s="1"/>
      <c r="E511" s="1"/>
      <c r="F511" s="1"/>
      <c r="G511" s="1"/>
      <c r="H511" s="1"/>
      <c r="I511" s="1"/>
      <c r="J511" s="1"/>
      <c r="K511" s="1"/>
      <c r="L511" s="1"/>
      <c r="M511" s="1"/>
      <c r="N511" s="1"/>
      <c r="O511" s="1"/>
      <c r="P511" s="1"/>
    </row>
    <row r="512" ht="14.25" customHeight="1">
      <c r="B512" s="1"/>
      <c r="C512" s="1"/>
      <c r="D512" s="1"/>
      <c r="E512" s="1"/>
      <c r="F512" s="1"/>
      <c r="G512" s="1"/>
      <c r="H512" s="1"/>
      <c r="I512" s="1"/>
      <c r="J512" s="1"/>
      <c r="K512" s="1"/>
      <c r="L512" s="1"/>
      <c r="M512" s="1"/>
      <c r="N512" s="1"/>
      <c r="O512" s="1"/>
      <c r="P512" s="1"/>
    </row>
    <row r="513" ht="14.25" customHeight="1">
      <c r="B513" s="1"/>
      <c r="C513" s="1"/>
      <c r="D513" s="1"/>
      <c r="E513" s="1"/>
      <c r="F513" s="1"/>
      <c r="G513" s="1"/>
      <c r="H513" s="1"/>
      <c r="I513" s="1"/>
      <c r="J513" s="1"/>
      <c r="K513" s="1"/>
      <c r="L513" s="1"/>
      <c r="M513" s="1"/>
      <c r="N513" s="1"/>
      <c r="O513" s="1"/>
      <c r="P513" s="1"/>
    </row>
    <row r="514" ht="14.25" customHeight="1">
      <c r="B514" s="1"/>
      <c r="C514" s="1"/>
      <c r="D514" s="1"/>
      <c r="E514" s="1"/>
      <c r="F514" s="1"/>
      <c r="G514" s="1"/>
      <c r="H514" s="1"/>
      <c r="I514" s="1"/>
      <c r="J514" s="1"/>
      <c r="K514" s="1"/>
      <c r="L514" s="1"/>
      <c r="M514" s="1"/>
      <c r="N514" s="1"/>
      <c r="O514" s="1"/>
      <c r="P514" s="1"/>
    </row>
    <row r="515" ht="14.25" customHeight="1">
      <c r="B515" s="1"/>
      <c r="C515" s="1"/>
      <c r="D515" s="1"/>
      <c r="E515" s="1"/>
      <c r="F515" s="1"/>
      <c r="G515" s="1"/>
      <c r="H515" s="1"/>
      <c r="I515" s="1"/>
      <c r="J515" s="1"/>
      <c r="K515" s="1"/>
      <c r="L515" s="1"/>
      <c r="M515" s="1"/>
      <c r="N515" s="1"/>
      <c r="O515" s="1"/>
      <c r="P515" s="1"/>
    </row>
    <row r="516" ht="14.25" customHeight="1">
      <c r="B516" s="1"/>
      <c r="C516" s="1"/>
      <c r="D516" s="1"/>
      <c r="E516" s="1"/>
      <c r="F516" s="1"/>
      <c r="G516" s="1"/>
      <c r="H516" s="1"/>
      <c r="I516" s="1"/>
      <c r="J516" s="1"/>
      <c r="K516" s="1"/>
      <c r="L516" s="1"/>
      <c r="M516" s="1"/>
      <c r="N516" s="1"/>
      <c r="O516" s="1"/>
      <c r="P516" s="1"/>
    </row>
    <row r="517" ht="14.25" customHeight="1">
      <c r="B517" s="1"/>
      <c r="C517" s="1"/>
      <c r="D517" s="1"/>
      <c r="E517" s="1"/>
      <c r="F517" s="1"/>
      <c r="G517" s="1"/>
      <c r="H517" s="1"/>
      <c r="I517" s="1"/>
      <c r="J517" s="1"/>
      <c r="K517" s="1"/>
      <c r="L517" s="1"/>
      <c r="M517" s="1"/>
      <c r="N517" s="1"/>
      <c r="O517" s="1"/>
      <c r="P517" s="1"/>
    </row>
    <row r="518" ht="14.25" customHeight="1">
      <c r="B518" s="1"/>
      <c r="C518" s="1"/>
      <c r="D518" s="1"/>
      <c r="E518" s="1"/>
      <c r="F518" s="1"/>
      <c r="G518" s="1"/>
      <c r="H518" s="1"/>
      <c r="I518" s="1"/>
      <c r="J518" s="1"/>
      <c r="K518" s="1"/>
      <c r="L518" s="1"/>
      <c r="M518" s="1"/>
      <c r="N518" s="1"/>
      <c r="O518" s="1"/>
      <c r="P518" s="1"/>
    </row>
    <row r="519" ht="14.25" customHeight="1">
      <c r="B519" s="1"/>
      <c r="C519" s="1"/>
      <c r="D519" s="1"/>
      <c r="E519" s="1"/>
      <c r="F519" s="1"/>
      <c r="G519" s="1"/>
      <c r="H519" s="1"/>
      <c r="I519" s="1"/>
      <c r="J519" s="1"/>
      <c r="K519" s="1"/>
      <c r="L519" s="1"/>
      <c r="M519" s="1"/>
      <c r="N519" s="1"/>
      <c r="O519" s="1"/>
      <c r="P519" s="1"/>
    </row>
    <row r="520" ht="14.25" customHeight="1">
      <c r="B520" s="1"/>
      <c r="C520" s="1"/>
      <c r="D520" s="1"/>
      <c r="E520" s="1"/>
      <c r="F520" s="1"/>
      <c r="G520" s="1"/>
      <c r="H520" s="1"/>
      <c r="I520" s="1"/>
      <c r="J520" s="1"/>
      <c r="K520" s="1"/>
      <c r="L520" s="1"/>
      <c r="M520" s="1"/>
      <c r="N520" s="1"/>
      <c r="O520" s="1"/>
      <c r="P520" s="1"/>
    </row>
    <row r="521" ht="14.25" customHeight="1">
      <c r="B521" s="1"/>
      <c r="C521" s="1"/>
      <c r="D521" s="1"/>
      <c r="E521" s="1"/>
      <c r="F521" s="1"/>
      <c r="G521" s="1"/>
      <c r="H521" s="1"/>
      <c r="I521" s="1"/>
      <c r="J521" s="1"/>
      <c r="K521" s="1"/>
      <c r="L521" s="1"/>
      <c r="M521" s="1"/>
      <c r="N521" s="1"/>
      <c r="O521" s="1"/>
      <c r="P521" s="1"/>
    </row>
    <row r="522" ht="14.25" customHeight="1">
      <c r="B522" s="1"/>
      <c r="C522" s="1"/>
      <c r="D522" s="1"/>
      <c r="E522" s="1"/>
      <c r="F522" s="1"/>
      <c r="G522" s="1"/>
      <c r="H522" s="1"/>
      <c r="I522" s="1"/>
      <c r="J522" s="1"/>
      <c r="K522" s="1"/>
      <c r="L522" s="1"/>
      <c r="M522" s="1"/>
      <c r="N522" s="1"/>
      <c r="O522" s="1"/>
      <c r="P522" s="1"/>
    </row>
    <row r="523" ht="14.25" customHeight="1">
      <c r="B523" s="1"/>
      <c r="C523" s="1"/>
      <c r="D523" s="1"/>
      <c r="E523" s="1"/>
      <c r="F523" s="1"/>
      <c r="G523" s="1"/>
      <c r="H523" s="1"/>
      <c r="I523" s="1"/>
      <c r="J523" s="1"/>
      <c r="K523" s="1"/>
      <c r="L523" s="1"/>
      <c r="M523" s="1"/>
      <c r="N523" s="1"/>
      <c r="O523" s="1"/>
      <c r="P523" s="1"/>
    </row>
    <row r="524" ht="14.25" customHeight="1">
      <c r="B524" s="1"/>
      <c r="C524" s="1"/>
      <c r="D524" s="1"/>
      <c r="E524" s="1"/>
      <c r="F524" s="1"/>
      <c r="G524" s="1"/>
      <c r="H524" s="1"/>
      <c r="I524" s="1"/>
      <c r="J524" s="1"/>
      <c r="K524" s="1"/>
      <c r="L524" s="1"/>
      <c r="M524" s="1"/>
      <c r="N524" s="1"/>
      <c r="O524" s="1"/>
      <c r="P524" s="1"/>
    </row>
    <row r="525" ht="14.25" customHeight="1">
      <c r="B525" s="1"/>
      <c r="C525" s="1"/>
      <c r="D525" s="1"/>
      <c r="E525" s="1"/>
      <c r="F525" s="1"/>
      <c r="G525" s="1"/>
      <c r="H525" s="1"/>
      <c r="I525" s="1"/>
      <c r="J525" s="1"/>
      <c r="K525" s="1"/>
      <c r="L525" s="1"/>
      <c r="M525" s="1"/>
      <c r="N525" s="1"/>
      <c r="O525" s="1"/>
      <c r="P525" s="1"/>
    </row>
    <row r="526" ht="14.25" customHeight="1">
      <c r="B526" s="1"/>
      <c r="C526" s="1"/>
      <c r="D526" s="1"/>
      <c r="E526" s="1"/>
      <c r="F526" s="1"/>
      <c r="G526" s="1"/>
      <c r="H526" s="1"/>
      <c r="I526" s="1"/>
      <c r="J526" s="1"/>
      <c r="K526" s="1"/>
      <c r="L526" s="1"/>
      <c r="M526" s="1"/>
      <c r="N526" s="1"/>
      <c r="O526" s="1"/>
      <c r="P526" s="1"/>
    </row>
    <row r="527" ht="14.25" customHeight="1">
      <c r="B527" s="1"/>
      <c r="C527" s="1"/>
      <c r="D527" s="1"/>
      <c r="E527" s="1"/>
      <c r="F527" s="1"/>
      <c r="G527" s="1"/>
      <c r="H527" s="1"/>
      <c r="I527" s="1"/>
      <c r="J527" s="1"/>
      <c r="K527" s="1"/>
      <c r="L527" s="1"/>
      <c r="M527" s="1"/>
      <c r="N527" s="1"/>
      <c r="O527" s="1"/>
      <c r="P527" s="1"/>
    </row>
    <row r="528" ht="14.25" customHeight="1">
      <c r="B528" s="1"/>
      <c r="C528" s="1"/>
      <c r="D528" s="1"/>
      <c r="E528" s="1"/>
      <c r="F528" s="1"/>
      <c r="G528" s="1"/>
      <c r="H528" s="1"/>
      <c r="I528" s="1"/>
      <c r="J528" s="1"/>
      <c r="K528" s="1"/>
      <c r="L528" s="1"/>
      <c r="M528" s="1"/>
      <c r="N528" s="1"/>
      <c r="O528" s="1"/>
      <c r="P528" s="1"/>
    </row>
    <row r="529" ht="14.25" customHeight="1">
      <c r="B529" s="1"/>
      <c r="C529" s="1"/>
      <c r="D529" s="1"/>
      <c r="E529" s="1"/>
      <c r="F529" s="1"/>
      <c r="G529" s="1"/>
      <c r="H529" s="1"/>
      <c r="I529" s="1"/>
      <c r="J529" s="1"/>
      <c r="K529" s="1"/>
      <c r="L529" s="1"/>
      <c r="M529" s="1"/>
      <c r="N529" s="1"/>
      <c r="O529" s="1"/>
      <c r="P529" s="1"/>
    </row>
    <row r="530" ht="14.25" customHeight="1">
      <c r="B530" s="1"/>
      <c r="C530" s="1"/>
      <c r="D530" s="1"/>
      <c r="E530" s="1"/>
      <c r="F530" s="1"/>
      <c r="G530" s="1"/>
      <c r="H530" s="1"/>
      <c r="I530" s="1"/>
      <c r="J530" s="1"/>
      <c r="K530" s="1"/>
      <c r="L530" s="1"/>
      <c r="M530" s="1"/>
      <c r="N530" s="1"/>
      <c r="O530" s="1"/>
      <c r="P530" s="1"/>
    </row>
    <row r="531" ht="14.25" customHeight="1">
      <c r="B531" s="1"/>
      <c r="C531" s="1"/>
      <c r="D531" s="1"/>
      <c r="E531" s="1"/>
      <c r="F531" s="1"/>
      <c r="G531" s="1"/>
      <c r="H531" s="1"/>
      <c r="I531" s="1"/>
      <c r="J531" s="1"/>
      <c r="K531" s="1"/>
      <c r="L531" s="1"/>
      <c r="M531" s="1"/>
      <c r="N531" s="1"/>
      <c r="O531" s="1"/>
      <c r="P531" s="1"/>
    </row>
    <row r="532" ht="14.25" customHeight="1">
      <c r="B532" s="1"/>
      <c r="C532" s="1"/>
      <c r="D532" s="1"/>
      <c r="E532" s="1"/>
      <c r="F532" s="1"/>
      <c r="G532" s="1"/>
      <c r="H532" s="1"/>
      <c r="I532" s="1"/>
      <c r="J532" s="1"/>
      <c r="K532" s="1"/>
      <c r="L532" s="1"/>
      <c r="M532" s="1"/>
      <c r="N532" s="1"/>
      <c r="O532" s="1"/>
      <c r="P532" s="1"/>
    </row>
    <row r="533" ht="14.25" customHeight="1">
      <c r="B533" s="1"/>
      <c r="C533" s="1"/>
      <c r="D533" s="1"/>
      <c r="E533" s="1"/>
      <c r="F533" s="1"/>
      <c r="G533" s="1"/>
      <c r="H533" s="1"/>
      <c r="I533" s="1"/>
      <c r="J533" s="1"/>
      <c r="K533" s="1"/>
      <c r="L533" s="1"/>
      <c r="M533" s="1"/>
      <c r="N533" s="1"/>
      <c r="O533" s="1"/>
      <c r="P533" s="1"/>
    </row>
    <row r="534" ht="14.25" customHeight="1">
      <c r="B534" s="1"/>
      <c r="C534" s="1"/>
      <c r="D534" s="1"/>
      <c r="E534" s="1"/>
      <c r="F534" s="1"/>
      <c r="G534" s="1"/>
      <c r="H534" s="1"/>
      <c r="I534" s="1"/>
      <c r="J534" s="1"/>
      <c r="K534" s="1"/>
      <c r="L534" s="1"/>
      <c r="M534" s="1"/>
      <c r="N534" s="1"/>
      <c r="O534" s="1"/>
      <c r="P534" s="1"/>
    </row>
    <row r="535" ht="14.25" customHeight="1">
      <c r="B535" s="1"/>
      <c r="C535" s="1"/>
      <c r="D535" s="1"/>
      <c r="E535" s="1"/>
      <c r="F535" s="1"/>
      <c r="G535" s="1"/>
      <c r="H535" s="1"/>
      <c r="I535" s="1"/>
      <c r="J535" s="1"/>
      <c r="K535" s="1"/>
      <c r="L535" s="1"/>
      <c r="M535" s="1"/>
      <c r="N535" s="1"/>
      <c r="O535" s="1"/>
      <c r="P535" s="1"/>
    </row>
    <row r="536" ht="14.25" customHeight="1">
      <c r="B536" s="1"/>
      <c r="C536" s="1"/>
      <c r="D536" s="1"/>
      <c r="E536" s="1"/>
      <c r="F536" s="1"/>
      <c r="G536" s="1"/>
      <c r="H536" s="1"/>
      <c r="I536" s="1"/>
      <c r="J536" s="1"/>
      <c r="K536" s="1"/>
      <c r="L536" s="1"/>
      <c r="M536" s="1"/>
      <c r="N536" s="1"/>
      <c r="O536" s="1"/>
      <c r="P536" s="1"/>
    </row>
    <row r="537" ht="14.25" customHeight="1">
      <c r="B537" s="1"/>
      <c r="C537" s="1"/>
      <c r="D537" s="1"/>
      <c r="E537" s="1"/>
      <c r="F537" s="1"/>
      <c r="G537" s="1"/>
      <c r="H537" s="1"/>
      <c r="I537" s="1"/>
      <c r="J537" s="1"/>
      <c r="K537" s="1"/>
      <c r="L537" s="1"/>
      <c r="M537" s="1"/>
      <c r="N537" s="1"/>
      <c r="O537" s="1"/>
      <c r="P537" s="1"/>
    </row>
    <row r="538" ht="14.25" customHeight="1">
      <c r="B538" s="1"/>
      <c r="C538" s="1"/>
      <c r="D538" s="1"/>
      <c r="E538" s="1"/>
      <c r="F538" s="1"/>
      <c r="G538" s="1"/>
      <c r="H538" s="1"/>
      <c r="I538" s="1"/>
      <c r="J538" s="1"/>
      <c r="K538" s="1"/>
      <c r="L538" s="1"/>
      <c r="M538" s="1"/>
      <c r="N538" s="1"/>
      <c r="O538" s="1"/>
      <c r="P538" s="1"/>
    </row>
    <row r="539" ht="14.25" customHeight="1">
      <c r="B539" s="1"/>
      <c r="C539" s="1"/>
      <c r="D539" s="1"/>
      <c r="E539" s="1"/>
      <c r="F539" s="1"/>
      <c r="G539" s="1"/>
      <c r="H539" s="1"/>
      <c r="I539" s="1"/>
      <c r="J539" s="1"/>
      <c r="K539" s="1"/>
      <c r="L539" s="1"/>
      <c r="M539" s="1"/>
      <c r="N539" s="1"/>
      <c r="O539" s="1"/>
      <c r="P539" s="1"/>
    </row>
    <row r="540" ht="14.25" customHeight="1">
      <c r="B540" s="1"/>
      <c r="C540" s="1"/>
      <c r="D540" s="1"/>
      <c r="E540" s="1"/>
      <c r="F540" s="1"/>
      <c r="G540" s="1"/>
      <c r="H540" s="1"/>
      <c r="I540" s="1"/>
      <c r="J540" s="1"/>
      <c r="K540" s="1"/>
      <c r="L540" s="1"/>
      <c r="M540" s="1"/>
      <c r="N540" s="1"/>
      <c r="O540" s="1"/>
      <c r="P540" s="1"/>
    </row>
    <row r="541" ht="14.25" customHeight="1">
      <c r="B541" s="1"/>
      <c r="C541" s="1"/>
      <c r="D541" s="1"/>
      <c r="E541" s="1"/>
      <c r="F541" s="1"/>
      <c r="G541" s="1"/>
      <c r="H541" s="1"/>
      <c r="I541" s="1"/>
      <c r="J541" s="1"/>
      <c r="K541" s="1"/>
      <c r="L541" s="1"/>
      <c r="M541" s="1"/>
      <c r="N541" s="1"/>
      <c r="O541" s="1"/>
      <c r="P541" s="1"/>
    </row>
    <row r="542" ht="14.25" customHeight="1">
      <c r="B542" s="1"/>
      <c r="C542" s="1"/>
      <c r="D542" s="1"/>
      <c r="E542" s="1"/>
      <c r="F542" s="1"/>
      <c r="G542" s="1"/>
      <c r="H542" s="1"/>
      <c r="I542" s="1"/>
      <c r="J542" s="1"/>
      <c r="K542" s="1"/>
      <c r="L542" s="1"/>
      <c r="M542" s="1"/>
      <c r="N542" s="1"/>
      <c r="O542" s="1"/>
      <c r="P542" s="1"/>
    </row>
    <row r="543" ht="14.25" customHeight="1">
      <c r="B543" s="1"/>
      <c r="C543" s="1"/>
      <c r="D543" s="1"/>
      <c r="E543" s="1"/>
      <c r="F543" s="1"/>
      <c r="G543" s="1"/>
      <c r="H543" s="1"/>
      <c r="I543" s="1"/>
      <c r="J543" s="1"/>
      <c r="K543" s="1"/>
      <c r="L543" s="1"/>
      <c r="M543" s="1"/>
      <c r="N543" s="1"/>
      <c r="O543" s="1"/>
      <c r="P543" s="1"/>
    </row>
    <row r="544" ht="14.25" customHeight="1">
      <c r="B544" s="1"/>
      <c r="C544" s="1"/>
      <c r="D544" s="1"/>
      <c r="E544" s="1"/>
      <c r="F544" s="1"/>
      <c r="G544" s="1"/>
      <c r="H544" s="1"/>
      <c r="I544" s="1"/>
      <c r="J544" s="1"/>
      <c r="K544" s="1"/>
      <c r="L544" s="1"/>
      <c r="M544" s="1"/>
      <c r="N544" s="1"/>
      <c r="O544" s="1"/>
      <c r="P544" s="1"/>
    </row>
    <row r="545" ht="14.25" customHeight="1">
      <c r="B545" s="1"/>
      <c r="C545" s="1"/>
      <c r="D545" s="1"/>
      <c r="E545" s="1"/>
      <c r="F545" s="1"/>
      <c r="G545" s="1"/>
      <c r="H545" s="1"/>
      <c r="I545" s="1"/>
      <c r="J545" s="1"/>
      <c r="K545" s="1"/>
      <c r="L545" s="1"/>
      <c r="M545" s="1"/>
      <c r="N545" s="1"/>
      <c r="O545" s="1"/>
      <c r="P545" s="1"/>
    </row>
    <row r="546" ht="14.25" customHeight="1">
      <c r="B546" s="1"/>
      <c r="C546" s="1"/>
      <c r="D546" s="1"/>
      <c r="E546" s="1"/>
      <c r="F546" s="1"/>
      <c r="G546" s="1"/>
      <c r="H546" s="1"/>
      <c r="I546" s="1"/>
      <c r="J546" s="1"/>
      <c r="K546" s="1"/>
      <c r="L546" s="1"/>
      <c r="M546" s="1"/>
      <c r="N546" s="1"/>
      <c r="O546" s="1"/>
      <c r="P546" s="1"/>
    </row>
    <row r="547" ht="14.25" customHeight="1">
      <c r="B547" s="1"/>
      <c r="C547" s="1"/>
      <c r="D547" s="1"/>
      <c r="E547" s="1"/>
      <c r="F547" s="1"/>
      <c r="G547" s="1"/>
      <c r="H547" s="1"/>
      <c r="I547" s="1"/>
      <c r="J547" s="1"/>
      <c r="K547" s="1"/>
      <c r="L547" s="1"/>
      <c r="M547" s="1"/>
      <c r="N547" s="1"/>
      <c r="O547" s="1"/>
      <c r="P547" s="1"/>
    </row>
    <row r="548" ht="14.25" customHeight="1">
      <c r="B548" s="1"/>
      <c r="C548" s="1"/>
      <c r="D548" s="1"/>
      <c r="E548" s="1"/>
      <c r="F548" s="1"/>
      <c r="G548" s="1"/>
      <c r="H548" s="1"/>
      <c r="I548" s="1"/>
      <c r="J548" s="1"/>
      <c r="K548" s="1"/>
      <c r="L548" s="1"/>
      <c r="M548" s="1"/>
      <c r="N548" s="1"/>
      <c r="O548" s="1"/>
      <c r="P548" s="1"/>
    </row>
    <row r="549" ht="14.25" customHeight="1">
      <c r="B549" s="1"/>
      <c r="C549" s="1"/>
      <c r="D549" s="1"/>
      <c r="E549" s="1"/>
      <c r="F549" s="1"/>
      <c r="G549" s="1"/>
      <c r="H549" s="1"/>
      <c r="I549" s="1"/>
      <c r="J549" s="1"/>
      <c r="K549" s="1"/>
      <c r="L549" s="1"/>
      <c r="M549" s="1"/>
      <c r="N549" s="1"/>
      <c r="O549" s="1"/>
      <c r="P549" s="1"/>
    </row>
    <row r="550" ht="14.25" customHeight="1">
      <c r="B550" s="1"/>
      <c r="C550" s="1"/>
      <c r="D550" s="1"/>
      <c r="E550" s="1"/>
      <c r="F550" s="1"/>
      <c r="G550" s="1"/>
      <c r="H550" s="1"/>
      <c r="I550" s="1"/>
      <c r="J550" s="1"/>
      <c r="K550" s="1"/>
      <c r="L550" s="1"/>
      <c r="M550" s="1"/>
      <c r="N550" s="1"/>
      <c r="O550" s="1"/>
      <c r="P550" s="1"/>
    </row>
    <row r="551" ht="14.25" customHeight="1">
      <c r="B551" s="1"/>
      <c r="C551" s="1"/>
      <c r="D551" s="1"/>
      <c r="E551" s="1"/>
      <c r="F551" s="1"/>
      <c r="G551" s="1"/>
      <c r="H551" s="1"/>
      <c r="I551" s="1"/>
      <c r="J551" s="1"/>
      <c r="K551" s="1"/>
      <c r="L551" s="1"/>
      <c r="M551" s="1"/>
      <c r="N551" s="1"/>
      <c r="O551" s="1"/>
      <c r="P551" s="1"/>
    </row>
    <row r="552" ht="14.25" customHeight="1">
      <c r="B552" s="1"/>
      <c r="C552" s="1"/>
      <c r="D552" s="1"/>
      <c r="E552" s="1"/>
      <c r="F552" s="1"/>
      <c r="G552" s="1"/>
      <c r="H552" s="1"/>
      <c r="I552" s="1"/>
      <c r="J552" s="1"/>
      <c r="K552" s="1"/>
      <c r="L552" s="1"/>
      <c r="M552" s="1"/>
      <c r="N552" s="1"/>
      <c r="O552" s="1"/>
      <c r="P552" s="1"/>
    </row>
    <row r="553" ht="14.25" customHeight="1">
      <c r="B553" s="1"/>
      <c r="C553" s="1"/>
      <c r="D553" s="1"/>
      <c r="E553" s="1"/>
      <c r="F553" s="1"/>
      <c r="G553" s="1"/>
      <c r="H553" s="1"/>
      <c r="I553" s="1"/>
      <c r="J553" s="1"/>
      <c r="K553" s="1"/>
      <c r="L553" s="1"/>
      <c r="M553" s="1"/>
      <c r="N553" s="1"/>
      <c r="O553" s="1"/>
      <c r="P553" s="1"/>
    </row>
    <row r="554" ht="14.25" customHeight="1">
      <c r="B554" s="1"/>
      <c r="C554" s="1"/>
      <c r="D554" s="1"/>
      <c r="E554" s="1"/>
      <c r="F554" s="1"/>
      <c r="G554" s="1"/>
      <c r="H554" s="1"/>
      <c r="I554" s="1"/>
      <c r="J554" s="1"/>
      <c r="K554" s="1"/>
      <c r="L554" s="1"/>
      <c r="M554" s="1"/>
      <c r="N554" s="1"/>
      <c r="O554" s="1"/>
      <c r="P554" s="1"/>
    </row>
    <row r="555" ht="14.25" customHeight="1">
      <c r="B555" s="1"/>
      <c r="C555" s="1"/>
      <c r="D555" s="1"/>
      <c r="E555" s="1"/>
      <c r="F555" s="1"/>
      <c r="G555" s="1"/>
      <c r="H555" s="1"/>
      <c r="I555" s="1"/>
      <c r="J555" s="1"/>
      <c r="K555" s="1"/>
      <c r="L555" s="1"/>
      <c r="M555" s="1"/>
      <c r="N555" s="1"/>
      <c r="O555" s="1"/>
      <c r="P555" s="1"/>
    </row>
    <row r="556" ht="14.25" customHeight="1">
      <c r="B556" s="1"/>
      <c r="C556" s="1"/>
      <c r="D556" s="1"/>
      <c r="E556" s="1"/>
      <c r="F556" s="1"/>
      <c r="G556" s="1"/>
      <c r="H556" s="1"/>
      <c r="I556" s="1"/>
      <c r="J556" s="1"/>
      <c r="K556" s="1"/>
      <c r="L556" s="1"/>
      <c r="M556" s="1"/>
      <c r="N556" s="1"/>
      <c r="O556" s="1"/>
      <c r="P556" s="1"/>
    </row>
    <row r="557" ht="14.25" customHeight="1">
      <c r="B557" s="1"/>
      <c r="C557" s="1"/>
      <c r="D557" s="1"/>
      <c r="E557" s="1"/>
      <c r="F557" s="1"/>
      <c r="G557" s="1"/>
      <c r="H557" s="1"/>
      <c r="I557" s="1"/>
      <c r="J557" s="1"/>
      <c r="K557" s="1"/>
      <c r="L557" s="1"/>
      <c r="M557" s="1"/>
      <c r="N557" s="1"/>
      <c r="O557" s="1"/>
      <c r="P557" s="1"/>
    </row>
    <row r="558" ht="14.25" customHeight="1">
      <c r="B558" s="1"/>
      <c r="C558" s="1"/>
      <c r="D558" s="1"/>
      <c r="E558" s="1"/>
      <c r="F558" s="1"/>
      <c r="G558" s="1"/>
      <c r="H558" s="1"/>
      <c r="I558" s="1"/>
      <c r="J558" s="1"/>
      <c r="K558" s="1"/>
      <c r="L558" s="1"/>
      <c r="M558" s="1"/>
      <c r="N558" s="1"/>
      <c r="O558" s="1"/>
      <c r="P558" s="1"/>
    </row>
    <row r="559" ht="14.25" customHeight="1">
      <c r="B559" s="1"/>
      <c r="C559" s="1"/>
      <c r="D559" s="1"/>
      <c r="E559" s="1"/>
      <c r="F559" s="1"/>
      <c r="G559" s="1"/>
      <c r="H559" s="1"/>
      <c r="I559" s="1"/>
      <c r="J559" s="1"/>
      <c r="K559" s="1"/>
      <c r="L559" s="1"/>
      <c r="M559" s="1"/>
      <c r="N559" s="1"/>
      <c r="O559" s="1"/>
      <c r="P559" s="1"/>
    </row>
    <row r="560" ht="14.25" customHeight="1">
      <c r="B560" s="1"/>
      <c r="C560" s="1"/>
      <c r="D560" s="1"/>
      <c r="E560" s="1"/>
      <c r="F560" s="1"/>
      <c r="G560" s="1"/>
      <c r="H560" s="1"/>
      <c r="I560" s="1"/>
      <c r="J560" s="1"/>
      <c r="K560" s="1"/>
      <c r="L560" s="1"/>
      <c r="M560" s="1"/>
      <c r="N560" s="1"/>
      <c r="O560" s="1"/>
      <c r="P560" s="1"/>
    </row>
    <row r="561" ht="14.25" customHeight="1">
      <c r="B561" s="1"/>
      <c r="C561" s="1"/>
      <c r="D561" s="1"/>
      <c r="E561" s="1"/>
      <c r="F561" s="1"/>
      <c r="G561" s="1"/>
      <c r="H561" s="1"/>
      <c r="I561" s="1"/>
      <c r="J561" s="1"/>
      <c r="K561" s="1"/>
      <c r="L561" s="1"/>
      <c r="M561" s="1"/>
      <c r="N561" s="1"/>
      <c r="O561" s="1"/>
      <c r="P561" s="1"/>
    </row>
    <row r="562" ht="14.25" customHeight="1">
      <c r="B562" s="1"/>
      <c r="C562" s="1"/>
      <c r="D562" s="1"/>
      <c r="E562" s="1"/>
      <c r="F562" s="1"/>
      <c r="G562" s="1"/>
      <c r="H562" s="1"/>
      <c r="I562" s="1"/>
      <c r="J562" s="1"/>
      <c r="K562" s="1"/>
      <c r="L562" s="1"/>
      <c r="M562" s="1"/>
      <c r="N562" s="1"/>
      <c r="O562" s="1"/>
      <c r="P562" s="1"/>
    </row>
    <row r="563" ht="14.25" customHeight="1">
      <c r="B563" s="1"/>
      <c r="C563" s="1"/>
      <c r="D563" s="1"/>
      <c r="E563" s="1"/>
      <c r="F563" s="1"/>
      <c r="G563" s="1"/>
      <c r="H563" s="1"/>
      <c r="I563" s="1"/>
      <c r="J563" s="1"/>
      <c r="K563" s="1"/>
      <c r="L563" s="1"/>
      <c r="M563" s="1"/>
      <c r="N563" s="1"/>
      <c r="O563" s="1"/>
      <c r="P563" s="1"/>
    </row>
    <row r="564" ht="14.25" customHeight="1">
      <c r="B564" s="1"/>
      <c r="C564" s="1"/>
      <c r="D564" s="1"/>
      <c r="E564" s="1"/>
      <c r="F564" s="1"/>
      <c r="G564" s="1"/>
      <c r="H564" s="1"/>
      <c r="I564" s="1"/>
      <c r="J564" s="1"/>
      <c r="K564" s="1"/>
      <c r="L564" s="1"/>
      <c r="M564" s="1"/>
      <c r="N564" s="1"/>
      <c r="O564" s="1"/>
      <c r="P564" s="1"/>
    </row>
    <row r="565" ht="14.25" customHeight="1">
      <c r="B565" s="1"/>
      <c r="C565" s="1"/>
      <c r="D565" s="1"/>
      <c r="E565" s="1"/>
      <c r="F565" s="1"/>
      <c r="G565" s="1"/>
      <c r="H565" s="1"/>
      <c r="I565" s="1"/>
      <c r="J565" s="1"/>
      <c r="K565" s="1"/>
      <c r="L565" s="1"/>
      <c r="M565" s="1"/>
      <c r="N565" s="1"/>
      <c r="O565" s="1"/>
      <c r="P565" s="1"/>
    </row>
    <row r="566" ht="14.25" customHeight="1">
      <c r="B566" s="1"/>
      <c r="C566" s="1"/>
      <c r="D566" s="1"/>
      <c r="E566" s="1"/>
      <c r="F566" s="1"/>
      <c r="G566" s="1"/>
      <c r="H566" s="1"/>
      <c r="I566" s="1"/>
      <c r="J566" s="1"/>
      <c r="K566" s="1"/>
      <c r="L566" s="1"/>
      <c r="M566" s="1"/>
      <c r="N566" s="1"/>
      <c r="O566" s="1"/>
      <c r="P566" s="1"/>
    </row>
    <row r="567" ht="14.25" customHeight="1">
      <c r="B567" s="1"/>
      <c r="C567" s="1"/>
      <c r="D567" s="1"/>
      <c r="E567" s="1"/>
      <c r="F567" s="1"/>
      <c r="G567" s="1"/>
      <c r="H567" s="1"/>
      <c r="I567" s="1"/>
      <c r="J567" s="1"/>
      <c r="K567" s="1"/>
      <c r="L567" s="1"/>
      <c r="M567" s="1"/>
      <c r="N567" s="1"/>
      <c r="O567" s="1"/>
      <c r="P567" s="1"/>
    </row>
    <row r="568" ht="14.25" customHeight="1">
      <c r="B568" s="1"/>
      <c r="C568" s="1"/>
      <c r="D568" s="1"/>
      <c r="E568" s="1"/>
      <c r="F568" s="1"/>
      <c r="G568" s="1"/>
      <c r="H568" s="1"/>
      <c r="I568" s="1"/>
      <c r="J568" s="1"/>
      <c r="K568" s="1"/>
      <c r="L568" s="1"/>
      <c r="M568" s="1"/>
      <c r="N568" s="1"/>
      <c r="O568" s="1"/>
      <c r="P568" s="1"/>
    </row>
    <row r="569" ht="14.25" customHeight="1">
      <c r="B569" s="1"/>
      <c r="C569" s="1"/>
      <c r="D569" s="1"/>
      <c r="E569" s="1"/>
      <c r="F569" s="1"/>
      <c r="G569" s="1"/>
      <c r="H569" s="1"/>
      <c r="I569" s="1"/>
      <c r="J569" s="1"/>
      <c r="K569" s="1"/>
      <c r="L569" s="1"/>
      <c r="M569" s="1"/>
      <c r="N569" s="1"/>
      <c r="O569" s="1"/>
      <c r="P569" s="1"/>
    </row>
    <row r="570" ht="14.25" customHeight="1">
      <c r="B570" s="1"/>
      <c r="C570" s="1"/>
      <c r="D570" s="1"/>
      <c r="E570" s="1"/>
      <c r="F570" s="1"/>
      <c r="G570" s="1"/>
      <c r="H570" s="1"/>
      <c r="I570" s="1"/>
      <c r="J570" s="1"/>
      <c r="K570" s="1"/>
      <c r="L570" s="1"/>
      <c r="M570" s="1"/>
      <c r="N570" s="1"/>
      <c r="O570" s="1"/>
      <c r="P570" s="1"/>
    </row>
    <row r="571" ht="14.25" customHeight="1">
      <c r="B571" s="1"/>
      <c r="C571" s="1"/>
      <c r="D571" s="1"/>
      <c r="E571" s="1"/>
      <c r="F571" s="1"/>
      <c r="G571" s="1"/>
      <c r="H571" s="1"/>
      <c r="I571" s="1"/>
      <c r="J571" s="1"/>
      <c r="K571" s="1"/>
      <c r="L571" s="1"/>
      <c r="M571" s="1"/>
      <c r="N571" s="1"/>
      <c r="O571" s="1"/>
      <c r="P571" s="1"/>
    </row>
    <row r="572" ht="14.25" customHeight="1">
      <c r="B572" s="1"/>
      <c r="C572" s="1"/>
      <c r="D572" s="1"/>
      <c r="E572" s="1"/>
      <c r="F572" s="1"/>
      <c r="G572" s="1"/>
      <c r="H572" s="1"/>
      <c r="I572" s="1"/>
      <c r="J572" s="1"/>
      <c r="K572" s="1"/>
      <c r="L572" s="1"/>
      <c r="M572" s="1"/>
      <c r="N572" s="1"/>
      <c r="O572" s="1"/>
      <c r="P572" s="1"/>
    </row>
    <row r="573" ht="14.25" customHeight="1">
      <c r="B573" s="1"/>
      <c r="C573" s="1"/>
      <c r="D573" s="1"/>
      <c r="E573" s="1"/>
      <c r="F573" s="1"/>
      <c r="G573" s="1"/>
      <c r="H573" s="1"/>
      <c r="I573" s="1"/>
      <c r="J573" s="1"/>
      <c r="K573" s="1"/>
      <c r="L573" s="1"/>
      <c r="M573" s="1"/>
      <c r="N573" s="1"/>
      <c r="O573" s="1"/>
      <c r="P573" s="1"/>
    </row>
    <row r="574" ht="14.25" customHeight="1">
      <c r="B574" s="1"/>
      <c r="C574" s="1"/>
      <c r="D574" s="1"/>
      <c r="E574" s="1"/>
      <c r="F574" s="1"/>
      <c r="G574" s="1"/>
      <c r="H574" s="1"/>
      <c r="I574" s="1"/>
      <c r="J574" s="1"/>
      <c r="K574" s="1"/>
      <c r="L574" s="1"/>
      <c r="M574" s="1"/>
      <c r="N574" s="1"/>
      <c r="O574" s="1"/>
      <c r="P574" s="1"/>
    </row>
    <row r="575" ht="14.25" customHeight="1">
      <c r="B575" s="1"/>
      <c r="C575" s="1"/>
      <c r="D575" s="1"/>
      <c r="E575" s="1"/>
      <c r="F575" s="1"/>
      <c r="G575" s="1"/>
      <c r="H575" s="1"/>
      <c r="I575" s="1"/>
      <c r="J575" s="1"/>
      <c r="K575" s="1"/>
      <c r="L575" s="1"/>
      <c r="M575" s="1"/>
      <c r="N575" s="1"/>
      <c r="O575" s="1"/>
      <c r="P575" s="1"/>
    </row>
    <row r="576" ht="14.25" customHeight="1">
      <c r="B576" s="1"/>
      <c r="C576" s="1"/>
      <c r="D576" s="1"/>
      <c r="E576" s="1"/>
      <c r="F576" s="1"/>
      <c r="G576" s="1"/>
      <c r="H576" s="1"/>
      <c r="I576" s="1"/>
      <c r="J576" s="1"/>
      <c r="K576" s="1"/>
      <c r="L576" s="1"/>
      <c r="M576" s="1"/>
      <c r="N576" s="1"/>
      <c r="O576" s="1"/>
      <c r="P576" s="1"/>
    </row>
    <row r="577" ht="14.25" customHeight="1">
      <c r="B577" s="1"/>
      <c r="C577" s="1"/>
      <c r="D577" s="1"/>
      <c r="E577" s="1"/>
      <c r="F577" s="1"/>
      <c r="G577" s="1"/>
      <c r="H577" s="1"/>
      <c r="I577" s="1"/>
      <c r="J577" s="1"/>
      <c r="K577" s="1"/>
      <c r="L577" s="1"/>
      <c r="M577" s="1"/>
      <c r="N577" s="1"/>
      <c r="O577" s="1"/>
      <c r="P577" s="1"/>
    </row>
    <row r="578" ht="14.25" customHeight="1">
      <c r="B578" s="1"/>
      <c r="C578" s="1"/>
      <c r="D578" s="1"/>
      <c r="E578" s="1"/>
      <c r="F578" s="1"/>
      <c r="G578" s="1"/>
      <c r="H578" s="1"/>
      <c r="I578" s="1"/>
      <c r="J578" s="1"/>
      <c r="K578" s="1"/>
      <c r="L578" s="1"/>
      <c r="M578" s="1"/>
      <c r="N578" s="1"/>
      <c r="O578" s="1"/>
      <c r="P578" s="1"/>
    </row>
    <row r="579" ht="14.25" customHeight="1">
      <c r="B579" s="1"/>
      <c r="C579" s="1"/>
      <c r="D579" s="1"/>
      <c r="E579" s="1"/>
      <c r="F579" s="1"/>
      <c r="G579" s="1"/>
      <c r="H579" s="1"/>
      <c r="I579" s="1"/>
      <c r="J579" s="1"/>
      <c r="K579" s="1"/>
      <c r="L579" s="1"/>
      <c r="M579" s="1"/>
      <c r="N579" s="1"/>
      <c r="O579" s="1"/>
      <c r="P579" s="1"/>
    </row>
    <row r="580" ht="14.25" customHeight="1">
      <c r="B580" s="1"/>
      <c r="C580" s="1"/>
      <c r="D580" s="1"/>
      <c r="E580" s="1"/>
      <c r="F580" s="1"/>
      <c r="G580" s="1"/>
      <c r="H580" s="1"/>
      <c r="I580" s="1"/>
      <c r="J580" s="1"/>
      <c r="K580" s="1"/>
      <c r="L580" s="1"/>
      <c r="M580" s="1"/>
      <c r="N580" s="1"/>
      <c r="O580" s="1"/>
      <c r="P580" s="1"/>
    </row>
    <row r="581" ht="14.25" customHeight="1">
      <c r="B581" s="1"/>
      <c r="C581" s="1"/>
      <c r="D581" s="1"/>
      <c r="E581" s="1"/>
      <c r="F581" s="1"/>
      <c r="G581" s="1"/>
      <c r="H581" s="1"/>
      <c r="I581" s="1"/>
      <c r="J581" s="1"/>
      <c r="K581" s="1"/>
      <c r="L581" s="1"/>
      <c r="M581" s="1"/>
      <c r="N581" s="1"/>
      <c r="O581" s="1"/>
      <c r="P581" s="1"/>
    </row>
    <row r="582" ht="14.25" customHeight="1">
      <c r="B582" s="1"/>
      <c r="C582" s="1"/>
      <c r="D582" s="1"/>
      <c r="E582" s="1"/>
      <c r="F582" s="1"/>
      <c r="G582" s="1"/>
      <c r="H582" s="1"/>
      <c r="I582" s="1"/>
      <c r="J582" s="1"/>
      <c r="K582" s="1"/>
      <c r="L582" s="1"/>
      <c r="M582" s="1"/>
      <c r="N582" s="1"/>
      <c r="O582" s="1"/>
      <c r="P582" s="1"/>
    </row>
    <row r="583" ht="14.25" customHeight="1">
      <c r="B583" s="1"/>
      <c r="C583" s="1"/>
      <c r="D583" s="1"/>
      <c r="E583" s="1"/>
      <c r="F583" s="1"/>
      <c r="G583" s="1"/>
      <c r="H583" s="1"/>
      <c r="I583" s="1"/>
      <c r="J583" s="1"/>
      <c r="K583" s="1"/>
      <c r="L583" s="1"/>
      <c r="M583" s="1"/>
      <c r="N583" s="1"/>
      <c r="O583" s="1"/>
      <c r="P583" s="1"/>
    </row>
    <row r="584" ht="14.25" customHeight="1">
      <c r="B584" s="1"/>
      <c r="C584" s="1"/>
      <c r="D584" s="1"/>
      <c r="E584" s="1"/>
      <c r="F584" s="1"/>
      <c r="G584" s="1"/>
      <c r="H584" s="1"/>
      <c r="I584" s="1"/>
      <c r="J584" s="1"/>
      <c r="K584" s="1"/>
      <c r="L584" s="1"/>
      <c r="M584" s="1"/>
      <c r="N584" s="1"/>
      <c r="O584" s="1"/>
      <c r="P584" s="1"/>
    </row>
    <row r="585" ht="14.25" customHeight="1">
      <c r="B585" s="1"/>
      <c r="C585" s="1"/>
      <c r="D585" s="1"/>
      <c r="E585" s="1"/>
      <c r="F585" s="1"/>
      <c r="G585" s="1"/>
      <c r="H585" s="1"/>
      <c r="I585" s="1"/>
      <c r="J585" s="1"/>
      <c r="K585" s="1"/>
      <c r="L585" s="1"/>
      <c r="M585" s="1"/>
      <c r="N585" s="1"/>
      <c r="O585" s="1"/>
      <c r="P585" s="1"/>
    </row>
    <row r="586" ht="14.25" customHeight="1">
      <c r="B586" s="1"/>
      <c r="C586" s="1"/>
      <c r="D586" s="1"/>
      <c r="E586" s="1"/>
      <c r="F586" s="1"/>
      <c r="G586" s="1"/>
      <c r="H586" s="1"/>
      <c r="I586" s="1"/>
      <c r="J586" s="1"/>
      <c r="K586" s="1"/>
      <c r="L586" s="1"/>
      <c r="M586" s="1"/>
      <c r="N586" s="1"/>
      <c r="O586" s="1"/>
      <c r="P586" s="1"/>
    </row>
    <row r="587" ht="14.25" customHeight="1">
      <c r="B587" s="1"/>
      <c r="C587" s="1"/>
      <c r="D587" s="1"/>
      <c r="E587" s="1"/>
      <c r="F587" s="1"/>
      <c r="G587" s="1"/>
      <c r="H587" s="1"/>
      <c r="I587" s="1"/>
      <c r="J587" s="1"/>
      <c r="K587" s="1"/>
      <c r="L587" s="1"/>
      <c r="M587" s="1"/>
      <c r="N587" s="1"/>
      <c r="O587" s="1"/>
      <c r="P587" s="1"/>
    </row>
    <row r="588" ht="14.25" customHeight="1">
      <c r="B588" s="1"/>
      <c r="C588" s="1"/>
      <c r="D588" s="1"/>
      <c r="E588" s="1"/>
      <c r="F588" s="1"/>
      <c r="G588" s="1"/>
      <c r="H588" s="1"/>
      <c r="I588" s="1"/>
      <c r="J588" s="1"/>
      <c r="K588" s="1"/>
      <c r="L588" s="1"/>
      <c r="M588" s="1"/>
      <c r="N588" s="1"/>
      <c r="O588" s="1"/>
      <c r="P588" s="1"/>
    </row>
    <row r="589" ht="14.25" customHeight="1">
      <c r="B589" s="1"/>
      <c r="C589" s="1"/>
      <c r="D589" s="1"/>
      <c r="E589" s="1"/>
      <c r="F589" s="1"/>
      <c r="G589" s="1"/>
      <c r="H589" s="1"/>
      <c r="I589" s="1"/>
      <c r="J589" s="1"/>
      <c r="K589" s="1"/>
      <c r="L589" s="1"/>
      <c r="M589" s="1"/>
      <c r="N589" s="1"/>
      <c r="O589" s="1"/>
      <c r="P589" s="1"/>
    </row>
    <row r="590" ht="14.25" customHeight="1">
      <c r="B590" s="1"/>
      <c r="C590" s="1"/>
      <c r="D590" s="1"/>
      <c r="E590" s="1"/>
      <c r="F590" s="1"/>
      <c r="G590" s="1"/>
      <c r="H590" s="1"/>
      <c r="I590" s="1"/>
      <c r="J590" s="1"/>
      <c r="K590" s="1"/>
      <c r="L590" s="1"/>
      <c r="M590" s="1"/>
      <c r="N590" s="1"/>
      <c r="O590" s="1"/>
      <c r="P590" s="1"/>
    </row>
    <row r="591" ht="14.25" customHeight="1">
      <c r="B591" s="1"/>
      <c r="C591" s="1"/>
      <c r="D591" s="1"/>
      <c r="E591" s="1"/>
      <c r="F591" s="1"/>
      <c r="G591" s="1"/>
      <c r="H591" s="1"/>
      <c r="I591" s="1"/>
      <c r="J591" s="1"/>
      <c r="K591" s="1"/>
      <c r="L591" s="1"/>
      <c r="M591" s="1"/>
      <c r="N591" s="1"/>
      <c r="O591" s="1"/>
      <c r="P591" s="1"/>
    </row>
    <row r="592" ht="14.25" customHeight="1">
      <c r="B592" s="1"/>
      <c r="C592" s="1"/>
      <c r="D592" s="1"/>
      <c r="E592" s="1"/>
      <c r="F592" s="1"/>
      <c r="G592" s="1"/>
      <c r="H592" s="1"/>
      <c r="I592" s="1"/>
      <c r="J592" s="1"/>
      <c r="K592" s="1"/>
      <c r="L592" s="1"/>
      <c r="M592" s="1"/>
      <c r="N592" s="1"/>
      <c r="O592" s="1"/>
      <c r="P592" s="1"/>
    </row>
    <row r="593" ht="14.25" customHeight="1">
      <c r="B593" s="1"/>
      <c r="C593" s="1"/>
      <c r="D593" s="1"/>
      <c r="E593" s="1"/>
      <c r="F593" s="1"/>
      <c r="G593" s="1"/>
      <c r="H593" s="1"/>
      <c r="I593" s="1"/>
      <c r="J593" s="1"/>
      <c r="K593" s="1"/>
      <c r="L593" s="1"/>
      <c r="M593" s="1"/>
      <c r="N593" s="1"/>
      <c r="O593" s="1"/>
      <c r="P593" s="1"/>
    </row>
    <row r="594" ht="14.25" customHeight="1">
      <c r="B594" s="1"/>
      <c r="C594" s="1"/>
      <c r="D594" s="1"/>
      <c r="E594" s="1"/>
      <c r="F594" s="1"/>
      <c r="G594" s="1"/>
      <c r="H594" s="1"/>
      <c r="I594" s="1"/>
      <c r="J594" s="1"/>
      <c r="K594" s="1"/>
      <c r="L594" s="1"/>
      <c r="M594" s="1"/>
      <c r="N594" s="1"/>
      <c r="O594" s="1"/>
      <c r="P594" s="1"/>
    </row>
    <row r="595" ht="14.25" customHeight="1">
      <c r="B595" s="1"/>
      <c r="C595" s="1"/>
      <c r="D595" s="1"/>
      <c r="E595" s="1"/>
      <c r="F595" s="1"/>
      <c r="G595" s="1"/>
      <c r="H595" s="1"/>
      <c r="I595" s="1"/>
      <c r="J595" s="1"/>
      <c r="K595" s="1"/>
      <c r="L595" s="1"/>
      <c r="M595" s="1"/>
      <c r="N595" s="1"/>
      <c r="O595" s="1"/>
      <c r="P595" s="1"/>
    </row>
    <row r="596" ht="14.25" customHeight="1">
      <c r="B596" s="1"/>
      <c r="C596" s="1"/>
      <c r="D596" s="1"/>
      <c r="E596" s="1"/>
      <c r="F596" s="1"/>
      <c r="G596" s="1"/>
      <c r="H596" s="1"/>
      <c r="I596" s="1"/>
      <c r="J596" s="1"/>
      <c r="K596" s="1"/>
      <c r="L596" s="1"/>
      <c r="M596" s="1"/>
      <c r="N596" s="1"/>
      <c r="O596" s="1"/>
      <c r="P596" s="1"/>
    </row>
    <row r="597" ht="14.25" customHeight="1">
      <c r="B597" s="1"/>
      <c r="C597" s="1"/>
      <c r="D597" s="1"/>
      <c r="E597" s="1"/>
      <c r="F597" s="1"/>
      <c r="G597" s="1"/>
      <c r="H597" s="1"/>
      <c r="I597" s="1"/>
      <c r="J597" s="1"/>
      <c r="K597" s="1"/>
      <c r="L597" s="1"/>
      <c r="M597" s="1"/>
      <c r="N597" s="1"/>
      <c r="O597" s="1"/>
      <c r="P597" s="1"/>
    </row>
    <row r="598" ht="14.25" customHeight="1">
      <c r="B598" s="1"/>
      <c r="C598" s="1"/>
      <c r="D598" s="1"/>
      <c r="E598" s="1"/>
      <c r="F598" s="1"/>
      <c r="G598" s="1"/>
      <c r="H598" s="1"/>
      <c r="I598" s="1"/>
      <c r="J598" s="1"/>
      <c r="K598" s="1"/>
      <c r="L598" s="1"/>
      <c r="M598" s="1"/>
      <c r="N598" s="1"/>
      <c r="O598" s="1"/>
      <c r="P598" s="1"/>
    </row>
    <row r="599" ht="14.25" customHeight="1">
      <c r="B599" s="1"/>
      <c r="C599" s="1"/>
      <c r="D599" s="1"/>
      <c r="E599" s="1"/>
      <c r="F599" s="1"/>
      <c r="G599" s="1"/>
      <c r="H599" s="1"/>
      <c r="I599" s="1"/>
      <c r="J599" s="1"/>
      <c r="K599" s="1"/>
      <c r="L599" s="1"/>
      <c r="M599" s="1"/>
      <c r="N599" s="1"/>
      <c r="O599" s="1"/>
      <c r="P599" s="1"/>
    </row>
    <row r="600" ht="14.25" customHeight="1">
      <c r="B600" s="1"/>
      <c r="C600" s="1"/>
      <c r="D600" s="1"/>
      <c r="E600" s="1"/>
      <c r="F600" s="1"/>
      <c r="G600" s="1"/>
      <c r="H600" s="1"/>
      <c r="I600" s="1"/>
      <c r="J600" s="1"/>
      <c r="K600" s="1"/>
      <c r="L600" s="1"/>
      <c r="M600" s="1"/>
      <c r="N600" s="1"/>
      <c r="O600" s="1"/>
      <c r="P600" s="1"/>
    </row>
    <row r="601" ht="14.25" customHeight="1">
      <c r="B601" s="1"/>
      <c r="C601" s="1"/>
      <c r="D601" s="1"/>
      <c r="E601" s="1"/>
      <c r="F601" s="1"/>
      <c r="G601" s="1"/>
      <c r="H601" s="1"/>
      <c r="I601" s="1"/>
      <c r="J601" s="1"/>
      <c r="K601" s="1"/>
      <c r="L601" s="1"/>
      <c r="M601" s="1"/>
      <c r="N601" s="1"/>
      <c r="O601" s="1"/>
      <c r="P601" s="1"/>
    </row>
    <row r="602" ht="14.25" customHeight="1">
      <c r="B602" s="1"/>
      <c r="C602" s="1"/>
      <c r="D602" s="1"/>
      <c r="E602" s="1"/>
      <c r="F602" s="1"/>
      <c r="G602" s="1"/>
      <c r="H602" s="1"/>
      <c r="I602" s="1"/>
      <c r="J602" s="1"/>
      <c r="K602" s="1"/>
      <c r="L602" s="1"/>
      <c r="M602" s="1"/>
      <c r="N602" s="1"/>
      <c r="O602" s="1"/>
      <c r="P602" s="1"/>
    </row>
    <row r="603" ht="14.25" customHeight="1">
      <c r="B603" s="1"/>
      <c r="C603" s="1"/>
      <c r="D603" s="1"/>
      <c r="E603" s="1"/>
      <c r="F603" s="1"/>
      <c r="G603" s="1"/>
      <c r="H603" s="1"/>
      <c r="I603" s="1"/>
      <c r="J603" s="1"/>
      <c r="K603" s="1"/>
      <c r="L603" s="1"/>
      <c r="M603" s="1"/>
      <c r="N603" s="1"/>
      <c r="O603" s="1"/>
      <c r="P603" s="1"/>
    </row>
    <row r="604" ht="14.25" customHeight="1">
      <c r="B604" s="1"/>
      <c r="C604" s="1"/>
      <c r="D604" s="1"/>
      <c r="E604" s="1"/>
      <c r="F604" s="1"/>
      <c r="G604" s="1"/>
      <c r="H604" s="1"/>
      <c r="I604" s="1"/>
      <c r="J604" s="1"/>
      <c r="K604" s="1"/>
      <c r="L604" s="1"/>
      <c r="M604" s="1"/>
      <c r="N604" s="1"/>
      <c r="O604" s="1"/>
      <c r="P604" s="1"/>
    </row>
    <row r="605" ht="14.25" customHeight="1">
      <c r="B605" s="1"/>
      <c r="C605" s="1"/>
      <c r="D605" s="1"/>
      <c r="E605" s="1"/>
      <c r="F605" s="1"/>
      <c r="G605" s="1"/>
      <c r="H605" s="1"/>
      <c r="I605" s="1"/>
      <c r="J605" s="1"/>
      <c r="K605" s="1"/>
      <c r="L605" s="1"/>
      <c r="M605" s="1"/>
      <c r="N605" s="1"/>
      <c r="O605" s="1"/>
      <c r="P605" s="1"/>
    </row>
    <row r="606" ht="14.25" customHeight="1">
      <c r="B606" s="1"/>
      <c r="C606" s="1"/>
      <c r="D606" s="1"/>
      <c r="E606" s="1"/>
      <c r="F606" s="1"/>
      <c r="G606" s="1"/>
      <c r="H606" s="1"/>
      <c r="I606" s="1"/>
      <c r="J606" s="1"/>
      <c r="K606" s="1"/>
      <c r="L606" s="1"/>
      <c r="M606" s="1"/>
      <c r="N606" s="1"/>
      <c r="O606" s="1"/>
      <c r="P606" s="1"/>
    </row>
    <row r="607" ht="14.25" customHeight="1">
      <c r="B607" s="1"/>
      <c r="C607" s="1"/>
      <c r="D607" s="1"/>
      <c r="E607" s="1"/>
      <c r="F607" s="1"/>
      <c r="G607" s="1"/>
      <c r="H607" s="1"/>
      <c r="I607" s="1"/>
      <c r="J607" s="1"/>
      <c r="K607" s="1"/>
      <c r="L607" s="1"/>
      <c r="M607" s="1"/>
      <c r="N607" s="1"/>
      <c r="O607" s="1"/>
      <c r="P607" s="1"/>
    </row>
    <row r="608" ht="14.25" customHeight="1">
      <c r="B608" s="1"/>
      <c r="C608" s="1"/>
      <c r="D608" s="1"/>
      <c r="E608" s="1"/>
      <c r="F608" s="1"/>
      <c r="G608" s="1"/>
      <c r="H608" s="1"/>
      <c r="I608" s="1"/>
      <c r="J608" s="1"/>
      <c r="K608" s="1"/>
      <c r="L608" s="1"/>
      <c r="M608" s="1"/>
      <c r="N608" s="1"/>
      <c r="O608" s="1"/>
      <c r="P608" s="1"/>
    </row>
    <row r="609" ht="14.25" customHeight="1">
      <c r="B609" s="1"/>
      <c r="C609" s="1"/>
      <c r="D609" s="1"/>
      <c r="E609" s="1"/>
      <c r="F609" s="1"/>
      <c r="G609" s="1"/>
      <c r="H609" s="1"/>
      <c r="I609" s="1"/>
      <c r="J609" s="1"/>
      <c r="K609" s="1"/>
      <c r="L609" s="1"/>
      <c r="M609" s="1"/>
      <c r="N609" s="1"/>
      <c r="O609" s="1"/>
      <c r="P609" s="1"/>
    </row>
    <row r="610" ht="14.25" customHeight="1">
      <c r="B610" s="1"/>
      <c r="C610" s="1"/>
      <c r="D610" s="1"/>
      <c r="E610" s="1"/>
      <c r="F610" s="1"/>
      <c r="G610" s="1"/>
      <c r="H610" s="1"/>
      <c r="I610" s="1"/>
      <c r="J610" s="1"/>
      <c r="K610" s="1"/>
      <c r="L610" s="1"/>
      <c r="M610" s="1"/>
      <c r="N610" s="1"/>
      <c r="O610" s="1"/>
      <c r="P610" s="1"/>
    </row>
    <row r="611" ht="14.25" customHeight="1">
      <c r="B611" s="1"/>
      <c r="C611" s="1"/>
      <c r="D611" s="1"/>
      <c r="E611" s="1"/>
      <c r="F611" s="1"/>
      <c r="G611" s="1"/>
      <c r="H611" s="1"/>
      <c r="I611" s="1"/>
      <c r="J611" s="1"/>
      <c r="K611" s="1"/>
      <c r="L611" s="1"/>
      <c r="M611" s="1"/>
      <c r="N611" s="1"/>
      <c r="O611" s="1"/>
      <c r="P611" s="1"/>
    </row>
    <row r="612" ht="14.25" customHeight="1">
      <c r="B612" s="1"/>
      <c r="C612" s="1"/>
      <c r="D612" s="1"/>
      <c r="E612" s="1"/>
      <c r="F612" s="1"/>
      <c r="G612" s="1"/>
      <c r="H612" s="1"/>
      <c r="I612" s="1"/>
      <c r="J612" s="1"/>
      <c r="K612" s="1"/>
      <c r="L612" s="1"/>
      <c r="M612" s="1"/>
      <c r="N612" s="1"/>
      <c r="O612" s="1"/>
      <c r="P612" s="1"/>
    </row>
    <row r="613" ht="14.25" customHeight="1">
      <c r="B613" s="1"/>
      <c r="C613" s="1"/>
      <c r="D613" s="1"/>
      <c r="E613" s="1"/>
      <c r="F613" s="1"/>
      <c r="G613" s="1"/>
      <c r="H613" s="1"/>
      <c r="I613" s="1"/>
      <c r="J613" s="1"/>
      <c r="K613" s="1"/>
      <c r="L613" s="1"/>
      <c r="M613" s="1"/>
      <c r="N613" s="1"/>
      <c r="O613" s="1"/>
      <c r="P613" s="1"/>
    </row>
    <row r="614" ht="14.25" customHeight="1">
      <c r="B614" s="1"/>
      <c r="C614" s="1"/>
      <c r="D614" s="1"/>
      <c r="E614" s="1"/>
      <c r="F614" s="1"/>
      <c r="G614" s="1"/>
      <c r="H614" s="1"/>
      <c r="I614" s="1"/>
      <c r="J614" s="1"/>
      <c r="K614" s="1"/>
      <c r="L614" s="1"/>
      <c r="M614" s="1"/>
      <c r="N614" s="1"/>
      <c r="O614" s="1"/>
      <c r="P614" s="1"/>
    </row>
    <row r="615" ht="14.25" customHeight="1">
      <c r="B615" s="1"/>
      <c r="C615" s="1"/>
      <c r="D615" s="1"/>
      <c r="E615" s="1"/>
      <c r="F615" s="1"/>
      <c r="G615" s="1"/>
      <c r="H615" s="1"/>
      <c r="I615" s="1"/>
      <c r="J615" s="1"/>
      <c r="K615" s="1"/>
      <c r="L615" s="1"/>
      <c r="M615" s="1"/>
      <c r="N615" s="1"/>
      <c r="O615" s="1"/>
      <c r="P615" s="1"/>
    </row>
    <row r="616" ht="14.25" customHeight="1">
      <c r="B616" s="1"/>
      <c r="C616" s="1"/>
      <c r="D616" s="1"/>
      <c r="E616" s="1"/>
      <c r="F616" s="1"/>
      <c r="G616" s="1"/>
      <c r="H616" s="1"/>
      <c r="I616" s="1"/>
      <c r="J616" s="1"/>
      <c r="K616" s="1"/>
      <c r="L616" s="1"/>
      <c r="M616" s="1"/>
      <c r="N616" s="1"/>
      <c r="O616" s="1"/>
      <c r="P616" s="1"/>
    </row>
    <row r="617" ht="14.25" customHeight="1">
      <c r="B617" s="1"/>
      <c r="C617" s="1"/>
      <c r="D617" s="1"/>
      <c r="E617" s="1"/>
      <c r="F617" s="1"/>
      <c r="G617" s="1"/>
      <c r="H617" s="1"/>
      <c r="I617" s="1"/>
      <c r="J617" s="1"/>
      <c r="K617" s="1"/>
      <c r="L617" s="1"/>
      <c r="M617" s="1"/>
      <c r="N617" s="1"/>
      <c r="O617" s="1"/>
      <c r="P617" s="1"/>
    </row>
    <row r="618" ht="14.25" customHeight="1">
      <c r="B618" s="1"/>
      <c r="C618" s="1"/>
      <c r="D618" s="1"/>
      <c r="E618" s="1"/>
      <c r="F618" s="1"/>
      <c r="G618" s="1"/>
      <c r="H618" s="1"/>
      <c r="I618" s="1"/>
      <c r="J618" s="1"/>
      <c r="K618" s="1"/>
      <c r="L618" s="1"/>
      <c r="M618" s="1"/>
      <c r="N618" s="1"/>
      <c r="O618" s="1"/>
      <c r="P618" s="1"/>
    </row>
    <row r="619" ht="14.25" customHeight="1">
      <c r="B619" s="1"/>
      <c r="C619" s="1"/>
      <c r="D619" s="1"/>
      <c r="E619" s="1"/>
      <c r="F619" s="1"/>
      <c r="G619" s="1"/>
      <c r="H619" s="1"/>
      <c r="I619" s="1"/>
      <c r="J619" s="1"/>
      <c r="K619" s="1"/>
      <c r="L619" s="1"/>
      <c r="M619" s="1"/>
      <c r="N619" s="1"/>
      <c r="O619" s="1"/>
      <c r="P619" s="1"/>
    </row>
    <row r="620" ht="14.25" customHeight="1">
      <c r="B620" s="1"/>
      <c r="C620" s="1"/>
      <c r="D620" s="1"/>
      <c r="E620" s="1"/>
      <c r="F620" s="1"/>
      <c r="G620" s="1"/>
      <c r="H620" s="1"/>
      <c r="I620" s="1"/>
      <c r="J620" s="1"/>
      <c r="K620" s="1"/>
      <c r="L620" s="1"/>
      <c r="M620" s="1"/>
      <c r="N620" s="1"/>
      <c r="O620" s="1"/>
      <c r="P620" s="1"/>
    </row>
    <row r="621" ht="14.25" customHeight="1">
      <c r="B621" s="1"/>
      <c r="C621" s="1"/>
      <c r="D621" s="1"/>
      <c r="E621" s="1"/>
      <c r="F621" s="1"/>
      <c r="G621" s="1"/>
      <c r="H621" s="1"/>
      <c r="I621" s="1"/>
      <c r="J621" s="1"/>
      <c r="K621" s="1"/>
      <c r="L621" s="1"/>
      <c r="M621" s="1"/>
      <c r="N621" s="1"/>
      <c r="O621" s="1"/>
      <c r="P621" s="1"/>
    </row>
    <row r="622" ht="14.25" customHeight="1">
      <c r="B622" s="1"/>
      <c r="C622" s="1"/>
      <c r="D622" s="1"/>
      <c r="E622" s="1"/>
      <c r="F622" s="1"/>
      <c r="G622" s="1"/>
      <c r="H622" s="1"/>
      <c r="I622" s="1"/>
      <c r="J622" s="1"/>
      <c r="K622" s="1"/>
      <c r="L622" s="1"/>
      <c r="M622" s="1"/>
      <c r="N622" s="1"/>
      <c r="O622" s="1"/>
      <c r="P622" s="1"/>
    </row>
    <row r="623" ht="14.25" customHeight="1">
      <c r="B623" s="1"/>
      <c r="C623" s="1"/>
      <c r="D623" s="1"/>
      <c r="E623" s="1"/>
      <c r="F623" s="1"/>
      <c r="G623" s="1"/>
      <c r="H623" s="1"/>
      <c r="I623" s="1"/>
      <c r="J623" s="1"/>
      <c r="K623" s="1"/>
      <c r="L623" s="1"/>
      <c r="M623" s="1"/>
      <c r="N623" s="1"/>
      <c r="O623" s="1"/>
      <c r="P623" s="1"/>
    </row>
    <row r="624" ht="14.25" customHeight="1">
      <c r="B624" s="1"/>
      <c r="C624" s="1"/>
      <c r="D624" s="1"/>
      <c r="E624" s="1"/>
      <c r="F624" s="1"/>
      <c r="G624" s="1"/>
      <c r="H624" s="1"/>
      <c r="I624" s="1"/>
      <c r="J624" s="1"/>
      <c r="K624" s="1"/>
      <c r="L624" s="1"/>
      <c r="M624" s="1"/>
      <c r="N624" s="1"/>
      <c r="O624" s="1"/>
      <c r="P624" s="1"/>
    </row>
    <row r="625" ht="14.25" customHeight="1">
      <c r="B625" s="1"/>
      <c r="C625" s="1"/>
      <c r="D625" s="1"/>
      <c r="E625" s="1"/>
      <c r="F625" s="1"/>
      <c r="G625" s="1"/>
      <c r="H625" s="1"/>
      <c r="I625" s="1"/>
      <c r="J625" s="1"/>
      <c r="K625" s="1"/>
      <c r="L625" s="1"/>
      <c r="M625" s="1"/>
      <c r="N625" s="1"/>
      <c r="O625" s="1"/>
      <c r="P625" s="1"/>
    </row>
    <row r="626" ht="14.25" customHeight="1">
      <c r="B626" s="1"/>
      <c r="C626" s="1"/>
      <c r="D626" s="1"/>
      <c r="E626" s="1"/>
      <c r="F626" s="1"/>
      <c r="G626" s="1"/>
      <c r="H626" s="1"/>
      <c r="I626" s="1"/>
      <c r="J626" s="1"/>
      <c r="K626" s="1"/>
      <c r="L626" s="1"/>
      <c r="M626" s="1"/>
      <c r="N626" s="1"/>
      <c r="O626" s="1"/>
      <c r="P626" s="1"/>
    </row>
    <row r="627" ht="14.25" customHeight="1">
      <c r="B627" s="1"/>
      <c r="C627" s="1"/>
      <c r="D627" s="1"/>
      <c r="E627" s="1"/>
      <c r="F627" s="1"/>
      <c r="G627" s="1"/>
      <c r="H627" s="1"/>
      <c r="I627" s="1"/>
      <c r="J627" s="1"/>
      <c r="K627" s="1"/>
      <c r="L627" s="1"/>
      <c r="M627" s="1"/>
      <c r="N627" s="1"/>
      <c r="O627" s="1"/>
      <c r="P627" s="1"/>
    </row>
    <row r="628" ht="14.25" customHeight="1">
      <c r="B628" s="1"/>
      <c r="C628" s="1"/>
      <c r="D628" s="1"/>
      <c r="E628" s="1"/>
      <c r="F628" s="1"/>
      <c r="G628" s="1"/>
      <c r="H628" s="1"/>
      <c r="I628" s="1"/>
      <c r="J628" s="1"/>
      <c r="K628" s="1"/>
      <c r="L628" s="1"/>
      <c r="M628" s="1"/>
      <c r="N628" s="1"/>
      <c r="O628" s="1"/>
      <c r="P628" s="1"/>
    </row>
    <row r="629" ht="14.25" customHeight="1">
      <c r="B629" s="1"/>
      <c r="C629" s="1"/>
      <c r="D629" s="1"/>
      <c r="E629" s="1"/>
      <c r="F629" s="1"/>
      <c r="G629" s="1"/>
      <c r="H629" s="1"/>
      <c r="I629" s="1"/>
      <c r="J629" s="1"/>
      <c r="K629" s="1"/>
      <c r="L629" s="1"/>
      <c r="M629" s="1"/>
      <c r="N629" s="1"/>
      <c r="O629" s="1"/>
      <c r="P629" s="1"/>
    </row>
    <row r="630" ht="14.25" customHeight="1">
      <c r="B630" s="1"/>
      <c r="C630" s="1"/>
      <c r="D630" s="1"/>
      <c r="E630" s="1"/>
      <c r="F630" s="1"/>
      <c r="G630" s="1"/>
      <c r="H630" s="1"/>
      <c r="I630" s="1"/>
      <c r="J630" s="1"/>
      <c r="K630" s="1"/>
      <c r="L630" s="1"/>
      <c r="M630" s="1"/>
      <c r="N630" s="1"/>
      <c r="O630" s="1"/>
      <c r="P630" s="1"/>
    </row>
    <row r="631" ht="14.25" customHeight="1">
      <c r="B631" s="1"/>
      <c r="C631" s="1"/>
      <c r="D631" s="1"/>
      <c r="E631" s="1"/>
      <c r="F631" s="1"/>
      <c r="G631" s="1"/>
      <c r="H631" s="1"/>
      <c r="I631" s="1"/>
      <c r="J631" s="1"/>
      <c r="K631" s="1"/>
      <c r="L631" s="1"/>
      <c r="M631" s="1"/>
      <c r="N631" s="1"/>
      <c r="O631" s="1"/>
      <c r="P631" s="1"/>
    </row>
    <row r="632" ht="14.25" customHeight="1">
      <c r="B632" s="1"/>
      <c r="C632" s="1"/>
      <c r="D632" s="1"/>
      <c r="E632" s="1"/>
      <c r="F632" s="1"/>
      <c r="G632" s="1"/>
      <c r="H632" s="1"/>
      <c r="I632" s="1"/>
      <c r="J632" s="1"/>
      <c r="K632" s="1"/>
      <c r="L632" s="1"/>
      <c r="M632" s="1"/>
      <c r="N632" s="1"/>
      <c r="O632" s="1"/>
      <c r="P632" s="1"/>
    </row>
    <row r="633" ht="14.25" customHeight="1">
      <c r="B633" s="1"/>
      <c r="C633" s="1"/>
      <c r="D633" s="1"/>
      <c r="E633" s="1"/>
      <c r="F633" s="1"/>
      <c r="G633" s="1"/>
      <c r="H633" s="1"/>
      <c r="I633" s="1"/>
      <c r="J633" s="1"/>
      <c r="K633" s="1"/>
      <c r="L633" s="1"/>
      <c r="M633" s="1"/>
      <c r="N633" s="1"/>
      <c r="O633" s="1"/>
      <c r="P633" s="1"/>
    </row>
    <row r="634" ht="14.25" customHeight="1">
      <c r="B634" s="1"/>
      <c r="C634" s="1"/>
      <c r="D634" s="1"/>
      <c r="E634" s="1"/>
      <c r="F634" s="1"/>
      <c r="G634" s="1"/>
      <c r="H634" s="1"/>
      <c r="I634" s="1"/>
      <c r="J634" s="1"/>
      <c r="K634" s="1"/>
      <c r="L634" s="1"/>
      <c r="M634" s="1"/>
      <c r="N634" s="1"/>
      <c r="O634" s="1"/>
      <c r="P634" s="1"/>
    </row>
    <row r="635" ht="14.25" customHeight="1">
      <c r="B635" s="1"/>
      <c r="C635" s="1"/>
      <c r="D635" s="1"/>
      <c r="E635" s="1"/>
      <c r="F635" s="1"/>
      <c r="G635" s="1"/>
      <c r="H635" s="1"/>
      <c r="I635" s="1"/>
      <c r="J635" s="1"/>
      <c r="K635" s="1"/>
      <c r="L635" s="1"/>
      <c r="M635" s="1"/>
      <c r="N635" s="1"/>
      <c r="O635" s="1"/>
      <c r="P635" s="1"/>
    </row>
    <row r="636" ht="14.25" customHeight="1">
      <c r="B636" s="1"/>
      <c r="C636" s="1"/>
      <c r="D636" s="1"/>
      <c r="E636" s="1"/>
      <c r="F636" s="1"/>
      <c r="G636" s="1"/>
      <c r="H636" s="1"/>
      <c r="I636" s="1"/>
      <c r="J636" s="1"/>
      <c r="K636" s="1"/>
      <c r="L636" s="1"/>
      <c r="M636" s="1"/>
      <c r="N636" s="1"/>
      <c r="O636" s="1"/>
      <c r="P636" s="1"/>
    </row>
    <row r="637" ht="14.25" customHeight="1">
      <c r="B637" s="1"/>
      <c r="C637" s="1"/>
      <c r="D637" s="1"/>
      <c r="E637" s="1"/>
      <c r="F637" s="1"/>
      <c r="G637" s="1"/>
      <c r="H637" s="1"/>
      <c r="I637" s="1"/>
      <c r="J637" s="1"/>
      <c r="K637" s="1"/>
      <c r="L637" s="1"/>
      <c r="M637" s="1"/>
      <c r="N637" s="1"/>
      <c r="O637" s="1"/>
      <c r="P637" s="1"/>
    </row>
    <row r="638" ht="14.25" customHeight="1">
      <c r="B638" s="1"/>
      <c r="C638" s="1"/>
      <c r="D638" s="1"/>
      <c r="E638" s="1"/>
      <c r="F638" s="1"/>
      <c r="G638" s="1"/>
      <c r="H638" s="1"/>
      <c r="I638" s="1"/>
      <c r="J638" s="1"/>
      <c r="K638" s="1"/>
      <c r="L638" s="1"/>
      <c r="M638" s="1"/>
      <c r="N638" s="1"/>
      <c r="O638" s="1"/>
      <c r="P638" s="1"/>
    </row>
    <row r="639" ht="14.25" customHeight="1">
      <c r="B639" s="1"/>
      <c r="C639" s="1"/>
      <c r="D639" s="1"/>
      <c r="E639" s="1"/>
      <c r="F639" s="1"/>
      <c r="G639" s="1"/>
      <c r="H639" s="1"/>
      <c r="I639" s="1"/>
      <c r="J639" s="1"/>
      <c r="K639" s="1"/>
      <c r="L639" s="1"/>
      <c r="M639" s="1"/>
      <c r="N639" s="1"/>
      <c r="O639" s="1"/>
      <c r="P639" s="1"/>
    </row>
    <row r="640" ht="14.25" customHeight="1">
      <c r="B640" s="1"/>
      <c r="C640" s="1"/>
      <c r="D640" s="1"/>
      <c r="E640" s="1"/>
      <c r="F640" s="1"/>
      <c r="G640" s="1"/>
      <c r="H640" s="1"/>
      <c r="I640" s="1"/>
      <c r="J640" s="1"/>
      <c r="K640" s="1"/>
      <c r="L640" s="1"/>
      <c r="M640" s="1"/>
      <c r="N640" s="1"/>
      <c r="O640" s="1"/>
      <c r="P640" s="1"/>
    </row>
    <row r="641" ht="14.25" customHeight="1">
      <c r="B641" s="1"/>
      <c r="C641" s="1"/>
      <c r="D641" s="1"/>
      <c r="E641" s="1"/>
      <c r="F641" s="1"/>
      <c r="G641" s="1"/>
      <c r="H641" s="1"/>
      <c r="I641" s="1"/>
      <c r="J641" s="1"/>
      <c r="K641" s="1"/>
      <c r="L641" s="1"/>
      <c r="M641" s="1"/>
      <c r="N641" s="1"/>
      <c r="O641" s="1"/>
      <c r="P641" s="1"/>
    </row>
    <row r="642" ht="14.25" customHeight="1">
      <c r="B642" s="1"/>
      <c r="C642" s="1"/>
      <c r="D642" s="1"/>
      <c r="E642" s="1"/>
      <c r="F642" s="1"/>
      <c r="G642" s="1"/>
      <c r="H642" s="1"/>
      <c r="I642" s="1"/>
      <c r="J642" s="1"/>
      <c r="K642" s="1"/>
      <c r="L642" s="1"/>
      <c r="M642" s="1"/>
      <c r="N642" s="1"/>
      <c r="O642" s="1"/>
      <c r="P642" s="1"/>
    </row>
    <row r="643" ht="14.25" customHeight="1">
      <c r="B643" s="1"/>
      <c r="C643" s="1"/>
      <c r="D643" s="1"/>
      <c r="E643" s="1"/>
      <c r="F643" s="1"/>
      <c r="G643" s="1"/>
      <c r="H643" s="1"/>
      <c r="I643" s="1"/>
      <c r="J643" s="1"/>
      <c r="K643" s="1"/>
      <c r="L643" s="1"/>
      <c r="M643" s="1"/>
      <c r="N643" s="1"/>
      <c r="O643" s="1"/>
      <c r="P643" s="1"/>
    </row>
    <row r="644" ht="14.25" customHeight="1">
      <c r="B644" s="1"/>
      <c r="C644" s="1"/>
      <c r="D644" s="1"/>
      <c r="E644" s="1"/>
      <c r="F644" s="1"/>
      <c r="G644" s="1"/>
      <c r="H644" s="1"/>
      <c r="I644" s="1"/>
      <c r="J644" s="1"/>
      <c r="K644" s="1"/>
      <c r="L644" s="1"/>
      <c r="M644" s="1"/>
      <c r="N644" s="1"/>
      <c r="O644" s="1"/>
      <c r="P644" s="1"/>
    </row>
    <row r="645" ht="14.25" customHeight="1">
      <c r="B645" s="1"/>
      <c r="C645" s="1"/>
      <c r="D645" s="1"/>
      <c r="E645" s="1"/>
      <c r="F645" s="1"/>
      <c r="G645" s="1"/>
      <c r="H645" s="1"/>
      <c r="I645" s="1"/>
      <c r="J645" s="1"/>
      <c r="K645" s="1"/>
      <c r="L645" s="1"/>
      <c r="M645" s="1"/>
      <c r="N645" s="1"/>
      <c r="O645" s="1"/>
      <c r="P645" s="1"/>
    </row>
    <row r="646" ht="14.25" customHeight="1">
      <c r="B646" s="1"/>
      <c r="C646" s="1"/>
      <c r="D646" s="1"/>
      <c r="E646" s="1"/>
      <c r="F646" s="1"/>
      <c r="G646" s="1"/>
      <c r="H646" s="1"/>
      <c r="I646" s="1"/>
      <c r="J646" s="1"/>
      <c r="K646" s="1"/>
      <c r="L646" s="1"/>
      <c r="M646" s="1"/>
      <c r="N646" s="1"/>
      <c r="O646" s="1"/>
      <c r="P646" s="1"/>
    </row>
    <row r="647" ht="14.25" customHeight="1">
      <c r="B647" s="1"/>
      <c r="C647" s="1"/>
      <c r="D647" s="1"/>
      <c r="E647" s="1"/>
      <c r="F647" s="1"/>
      <c r="G647" s="1"/>
      <c r="H647" s="1"/>
      <c r="I647" s="1"/>
      <c r="J647" s="1"/>
      <c r="K647" s="1"/>
      <c r="L647" s="1"/>
      <c r="M647" s="1"/>
      <c r="N647" s="1"/>
      <c r="O647" s="1"/>
      <c r="P647" s="1"/>
    </row>
    <row r="648" ht="14.25" customHeight="1">
      <c r="B648" s="1"/>
      <c r="C648" s="1"/>
      <c r="D648" s="1"/>
      <c r="E648" s="1"/>
      <c r="F648" s="1"/>
      <c r="G648" s="1"/>
      <c r="H648" s="1"/>
      <c r="I648" s="1"/>
      <c r="J648" s="1"/>
      <c r="K648" s="1"/>
      <c r="L648" s="1"/>
      <c r="M648" s="1"/>
      <c r="N648" s="1"/>
      <c r="O648" s="1"/>
      <c r="P648" s="1"/>
    </row>
    <row r="649" ht="14.25" customHeight="1">
      <c r="B649" s="1"/>
      <c r="C649" s="1"/>
      <c r="D649" s="1"/>
      <c r="E649" s="1"/>
      <c r="F649" s="1"/>
      <c r="G649" s="1"/>
      <c r="H649" s="1"/>
      <c r="I649" s="1"/>
      <c r="J649" s="1"/>
      <c r="K649" s="1"/>
      <c r="L649" s="1"/>
      <c r="M649" s="1"/>
      <c r="N649" s="1"/>
      <c r="O649" s="1"/>
      <c r="P649" s="1"/>
    </row>
    <row r="650" ht="14.25" customHeight="1">
      <c r="B650" s="1"/>
      <c r="C650" s="1"/>
      <c r="D650" s="1"/>
      <c r="E650" s="1"/>
      <c r="F650" s="1"/>
      <c r="G650" s="1"/>
      <c r="H650" s="1"/>
      <c r="I650" s="1"/>
      <c r="J650" s="1"/>
      <c r="K650" s="1"/>
      <c r="L650" s="1"/>
      <c r="M650" s="1"/>
      <c r="N650" s="1"/>
      <c r="O650" s="1"/>
      <c r="P650" s="1"/>
    </row>
    <row r="651" ht="14.25" customHeight="1">
      <c r="B651" s="1"/>
      <c r="C651" s="1"/>
      <c r="D651" s="1"/>
      <c r="E651" s="1"/>
      <c r="F651" s="1"/>
      <c r="G651" s="1"/>
      <c r="H651" s="1"/>
      <c r="I651" s="1"/>
      <c r="J651" s="1"/>
      <c r="K651" s="1"/>
      <c r="L651" s="1"/>
      <c r="M651" s="1"/>
      <c r="N651" s="1"/>
      <c r="O651" s="1"/>
      <c r="P651" s="1"/>
    </row>
    <row r="652" ht="14.25" customHeight="1">
      <c r="B652" s="1"/>
      <c r="C652" s="1"/>
      <c r="D652" s="1"/>
      <c r="E652" s="1"/>
      <c r="F652" s="1"/>
      <c r="G652" s="1"/>
      <c r="H652" s="1"/>
      <c r="I652" s="1"/>
      <c r="J652" s="1"/>
      <c r="K652" s="1"/>
      <c r="L652" s="1"/>
      <c r="M652" s="1"/>
      <c r="N652" s="1"/>
      <c r="O652" s="1"/>
      <c r="P652" s="1"/>
    </row>
    <row r="653" ht="14.25" customHeight="1">
      <c r="B653" s="1"/>
      <c r="C653" s="1"/>
      <c r="D653" s="1"/>
      <c r="E653" s="1"/>
      <c r="F653" s="1"/>
      <c r="G653" s="1"/>
      <c r="H653" s="1"/>
      <c r="I653" s="1"/>
      <c r="J653" s="1"/>
      <c r="K653" s="1"/>
      <c r="L653" s="1"/>
      <c r="M653" s="1"/>
      <c r="N653" s="1"/>
      <c r="O653" s="1"/>
      <c r="P653" s="1"/>
    </row>
    <row r="654" ht="14.25" customHeight="1">
      <c r="B654" s="1"/>
      <c r="C654" s="1"/>
      <c r="D654" s="1"/>
      <c r="E654" s="1"/>
      <c r="F654" s="1"/>
      <c r="G654" s="1"/>
      <c r="H654" s="1"/>
      <c r="I654" s="1"/>
      <c r="J654" s="1"/>
      <c r="K654" s="1"/>
      <c r="L654" s="1"/>
      <c r="M654" s="1"/>
      <c r="N654" s="1"/>
      <c r="O654" s="1"/>
      <c r="P654" s="1"/>
    </row>
    <row r="655" ht="14.25" customHeight="1">
      <c r="B655" s="1"/>
      <c r="C655" s="1"/>
      <c r="D655" s="1"/>
      <c r="E655" s="1"/>
      <c r="F655" s="1"/>
      <c r="G655" s="1"/>
      <c r="H655" s="1"/>
      <c r="I655" s="1"/>
      <c r="J655" s="1"/>
      <c r="K655" s="1"/>
      <c r="L655" s="1"/>
      <c r="M655" s="1"/>
      <c r="N655" s="1"/>
      <c r="O655" s="1"/>
      <c r="P655" s="1"/>
    </row>
    <row r="656" ht="14.25" customHeight="1">
      <c r="B656" s="1"/>
      <c r="C656" s="1"/>
      <c r="D656" s="1"/>
      <c r="E656" s="1"/>
      <c r="F656" s="1"/>
      <c r="G656" s="1"/>
      <c r="H656" s="1"/>
      <c r="I656" s="1"/>
      <c r="J656" s="1"/>
      <c r="K656" s="1"/>
      <c r="L656" s="1"/>
      <c r="M656" s="1"/>
      <c r="N656" s="1"/>
      <c r="O656" s="1"/>
      <c r="P656" s="1"/>
    </row>
    <row r="657" ht="14.25" customHeight="1">
      <c r="B657" s="1"/>
      <c r="C657" s="1"/>
      <c r="D657" s="1"/>
      <c r="E657" s="1"/>
      <c r="F657" s="1"/>
      <c r="G657" s="1"/>
      <c r="H657" s="1"/>
      <c r="I657" s="1"/>
      <c r="J657" s="1"/>
      <c r="K657" s="1"/>
      <c r="L657" s="1"/>
      <c r="M657" s="1"/>
      <c r="N657" s="1"/>
      <c r="O657" s="1"/>
      <c r="P657" s="1"/>
    </row>
    <row r="658" ht="14.25" customHeight="1">
      <c r="B658" s="1"/>
      <c r="C658" s="1"/>
      <c r="D658" s="1"/>
      <c r="E658" s="1"/>
      <c r="F658" s="1"/>
      <c r="G658" s="1"/>
      <c r="H658" s="1"/>
      <c r="I658" s="1"/>
      <c r="J658" s="1"/>
      <c r="K658" s="1"/>
      <c r="L658" s="1"/>
      <c r="M658" s="1"/>
      <c r="N658" s="1"/>
      <c r="O658" s="1"/>
      <c r="P658" s="1"/>
    </row>
    <row r="659" ht="14.25" customHeight="1">
      <c r="B659" s="1"/>
      <c r="C659" s="1"/>
      <c r="D659" s="1"/>
      <c r="E659" s="1"/>
      <c r="F659" s="1"/>
      <c r="G659" s="1"/>
      <c r="H659" s="1"/>
      <c r="I659" s="1"/>
      <c r="J659" s="1"/>
      <c r="K659" s="1"/>
      <c r="L659" s="1"/>
      <c r="M659" s="1"/>
      <c r="N659" s="1"/>
      <c r="O659" s="1"/>
      <c r="P659" s="1"/>
    </row>
    <row r="660" ht="14.25" customHeight="1">
      <c r="B660" s="1"/>
      <c r="C660" s="1"/>
      <c r="D660" s="1"/>
      <c r="E660" s="1"/>
      <c r="F660" s="1"/>
      <c r="G660" s="1"/>
      <c r="H660" s="1"/>
      <c r="I660" s="1"/>
      <c r="J660" s="1"/>
      <c r="K660" s="1"/>
      <c r="L660" s="1"/>
      <c r="M660" s="1"/>
      <c r="N660" s="1"/>
      <c r="O660" s="1"/>
      <c r="P660" s="1"/>
    </row>
    <row r="661" ht="14.25" customHeight="1">
      <c r="B661" s="1"/>
      <c r="C661" s="1"/>
      <c r="D661" s="1"/>
      <c r="E661" s="1"/>
      <c r="F661" s="1"/>
      <c r="G661" s="1"/>
      <c r="H661" s="1"/>
      <c r="I661" s="1"/>
      <c r="J661" s="1"/>
      <c r="K661" s="1"/>
      <c r="L661" s="1"/>
      <c r="M661" s="1"/>
      <c r="N661" s="1"/>
      <c r="O661" s="1"/>
      <c r="P661" s="1"/>
    </row>
    <row r="662" ht="14.25" customHeight="1">
      <c r="B662" s="1"/>
      <c r="C662" s="1"/>
      <c r="D662" s="1"/>
      <c r="E662" s="1"/>
      <c r="F662" s="1"/>
      <c r="G662" s="1"/>
      <c r="H662" s="1"/>
      <c r="I662" s="1"/>
      <c r="J662" s="1"/>
      <c r="K662" s="1"/>
      <c r="L662" s="1"/>
      <c r="M662" s="1"/>
      <c r="N662" s="1"/>
      <c r="O662" s="1"/>
      <c r="P662" s="1"/>
    </row>
    <row r="663" ht="14.25" customHeight="1">
      <c r="B663" s="1"/>
      <c r="C663" s="1"/>
      <c r="D663" s="1"/>
      <c r="E663" s="1"/>
      <c r="F663" s="1"/>
      <c r="G663" s="1"/>
      <c r="H663" s="1"/>
      <c r="I663" s="1"/>
      <c r="J663" s="1"/>
      <c r="K663" s="1"/>
      <c r="L663" s="1"/>
      <c r="M663" s="1"/>
      <c r="N663" s="1"/>
      <c r="O663" s="1"/>
      <c r="P663" s="1"/>
    </row>
    <row r="664" ht="14.25" customHeight="1">
      <c r="B664" s="1"/>
      <c r="C664" s="1"/>
      <c r="D664" s="1"/>
      <c r="E664" s="1"/>
      <c r="F664" s="1"/>
      <c r="G664" s="1"/>
      <c r="H664" s="1"/>
      <c r="I664" s="1"/>
      <c r="J664" s="1"/>
      <c r="K664" s="1"/>
      <c r="L664" s="1"/>
      <c r="M664" s="1"/>
      <c r="N664" s="1"/>
      <c r="O664" s="1"/>
      <c r="P664" s="1"/>
    </row>
    <row r="665" ht="14.25" customHeight="1">
      <c r="B665" s="1"/>
      <c r="C665" s="1"/>
      <c r="D665" s="1"/>
      <c r="E665" s="1"/>
      <c r="F665" s="1"/>
      <c r="G665" s="1"/>
      <c r="H665" s="1"/>
      <c r="I665" s="1"/>
      <c r="J665" s="1"/>
      <c r="K665" s="1"/>
      <c r="L665" s="1"/>
      <c r="M665" s="1"/>
      <c r="N665" s="1"/>
      <c r="O665" s="1"/>
      <c r="P665" s="1"/>
    </row>
    <row r="666" ht="14.25" customHeight="1">
      <c r="B666" s="1"/>
      <c r="C666" s="1"/>
      <c r="D666" s="1"/>
      <c r="E666" s="1"/>
      <c r="F666" s="1"/>
      <c r="G666" s="1"/>
      <c r="H666" s="1"/>
      <c r="I666" s="1"/>
      <c r="J666" s="1"/>
      <c r="K666" s="1"/>
      <c r="L666" s="1"/>
      <c r="M666" s="1"/>
      <c r="N666" s="1"/>
      <c r="O666" s="1"/>
      <c r="P666" s="1"/>
    </row>
    <row r="667" ht="14.25" customHeight="1">
      <c r="B667" s="1"/>
      <c r="C667" s="1"/>
      <c r="D667" s="1"/>
      <c r="E667" s="1"/>
      <c r="F667" s="1"/>
      <c r="G667" s="1"/>
      <c r="H667" s="1"/>
      <c r="I667" s="1"/>
      <c r="J667" s="1"/>
      <c r="K667" s="1"/>
      <c r="L667" s="1"/>
      <c r="M667" s="1"/>
      <c r="N667" s="1"/>
      <c r="O667" s="1"/>
      <c r="P667" s="1"/>
    </row>
    <row r="668" ht="14.25" customHeight="1">
      <c r="B668" s="1"/>
      <c r="C668" s="1"/>
      <c r="D668" s="1"/>
      <c r="E668" s="1"/>
      <c r="F668" s="1"/>
      <c r="G668" s="1"/>
      <c r="H668" s="1"/>
      <c r="I668" s="1"/>
      <c r="J668" s="1"/>
      <c r="K668" s="1"/>
      <c r="L668" s="1"/>
      <c r="M668" s="1"/>
      <c r="N668" s="1"/>
      <c r="O668" s="1"/>
      <c r="P668" s="1"/>
    </row>
    <row r="669" ht="14.25" customHeight="1">
      <c r="B669" s="1"/>
      <c r="C669" s="1"/>
      <c r="D669" s="1"/>
      <c r="E669" s="1"/>
      <c r="F669" s="1"/>
      <c r="G669" s="1"/>
      <c r="H669" s="1"/>
      <c r="I669" s="1"/>
      <c r="J669" s="1"/>
      <c r="K669" s="1"/>
      <c r="L669" s="1"/>
      <c r="M669" s="1"/>
      <c r="N669" s="1"/>
      <c r="O669" s="1"/>
      <c r="P669" s="1"/>
    </row>
    <row r="670" ht="14.25" customHeight="1">
      <c r="B670" s="1"/>
      <c r="C670" s="1"/>
      <c r="D670" s="1"/>
      <c r="E670" s="1"/>
      <c r="F670" s="1"/>
      <c r="G670" s="1"/>
      <c r="H670" s="1"/>
      <c r="I670" s="1"/>
      <c r="J670" s="1"/>
      <c r="K670" s="1"/>
      <c r="L670" s="1"/>
      <c r="M670" s="1"/>
      <c r="N670" s="1"/>
      <c r="O670" s="1"/>
      <c r="P670" s="1"/>
    </row>
    <row r="671" ht="14.25" customHeight="1">
      <c r="B671" s="1"/>
      <c r="C671" s="1"/>
      <c r="D671" s="1"/>
      <c r="E671" s="1"/>
      <c r="F671" s="1"/>
      <c r="G671" s="1"/>
      <c r="H671" s="1"/>
      <c r="I671" s="1"/>
      <c r="J671" s="1"/>
      <c r="K671" s="1"/>
      <c r="L671" s="1"/>
      <c r="M671" s="1"/>
      <c r="N671" s="1"/>
      <c r="O671" s="1"/>
      <c r="P671" s="1"/>
    </row>
    <row r="672" ht="14.25" customHeight="1">
      <c r="B672" s="1"/>
      <c r="C672" s="1"/>
      <c r="D672" s="1"/>
      <c r="E672" s="1"/>
      <c r="F672" s="1"/>
      <c r="G672" s="1"/>
      <c r="H672" s="1"/>
      <c r="I672" s="1"/>
      <c r="J672" s="1"/>
      <c r="K672" s="1"/>
      <c r="L672" s="1"/>
      <c r="M672" s="1"/>
      <c r="N672" s="1"/>
      <c r="O672" s="1"/>
      <c r="P672" s="1"/>
    </row>
    <row r="673" ht="14.25" customHeight="1">
      <c r="B673" s="1"/>
      <c r="C673" s="1"/>
      <c r="D673" s="1"/>
      <c r="E673" s="1"/>
      <c r="F673" s="1"/>
      <c r="G673" s="1"/>
      <c r="H673" s="1"/>
      <c r="I673" s="1"/>
      <c r="J673" s="1"/>
      <c r="K673" s="1"/>
      <c r="L673" s="1"/>
      <c r="M673" s="1"/>
      <c r="N673" s="1"/>
      <c r="O673" s="1"/>
      <c r="P673" s="1"/>
    </row>
    <row r="674" ht="14.25" customHeight="1">
      <c r="B674" s="1"/>
      <c r="C674" s="1"/>
      <c r="D674" s="1"/>
      <c r="E674" s="1"/>
      <c r="F674" s="1"/>
      <c r="G674" s="1"/>
      <c r="H674" s="1"/>
      <c r="I674" s="1"/>
      <c r="J674" s="1"/>
      <c r="K674" s="1"/>
      <c r="L674" s="1"/>
      <c r="M674" s="1"/>
      <c r="N674" s="1"/>
      <c r="O674" s="1"/>
      <c r="P674" s="1"/>
    </row>
    <row r="675" ht="14.25" customHeight="1">
      <c r="B675" s="1"/>
      <c r="C675" s="1"/>
      <c r="D675" s="1"/>
      <c r="E675" s="1"/>
      <c r="F675" s="1"/>
      <c r="G675" s="1"/>
      <c r="H675" s="1"/>
      <c r="I675" s="1"/>
      <c r="J675" s="1"/>
      <c r="K675" s="1"/>
      <c r="L675" s="1"/>
      <c r="M675" s="1"/>
      <c r="N675" s="1"/>
      <c r="O675" s="1"/>
      <c r="P675" s="1"/>
    </row>
    <row r="676" ht="14.25" customHeight="1">
      <c r="B676" s="1"/>
      <c r="C676" s="1"/>
      <c r="D676" s="1"/>
      <c r="E676" s="1"/>
      <c r="F676" s="1"/>
      <c r="G676" s="1"/>
      <c r="H676" s="1"/>
      <c r="I676" s="1"/>
      <c r="J676" s="1"/>
      <c r="K676" s="1"/>
      <c r="L676" s="1"/>
      <c r="M676" s="1"/>
      <c r="N676" s="1"/>
      <c r="O676" s="1"/>
      <c r="P676" s="1"/>
    </row>
    <row r="677" ht="14.25" customHeight="1">
      <c r="B677" s="1"/>
      <c r="C677" s="1"/>
      <c r="D677" s="1"/>
      <c r="E677" s="1"/>
      <c r="F677" s="1"/>
      <c r="G677" s="1"/>
      <c r="H677" s="1"/>
      <c r="I677" s="1"/>
      <c r="J677" s="1"/>
      <c r="K677" s="1"/>
      <c r="L677" s="1"/>
      <c r="M677" s="1"/>
      <c r="N677" s="1"/>
      <c r="O677" s="1"/>
      <c r="P677" s="1"/>
    </row>
    <row r="678" ht="14.25" customHeight="1">
      <c r="B678" s="1"/>
      <c r="C678" s="1"/>
      <c r="D678" s="1"/>
      <c r="E678" s="1"/>
      <c r="F678" s="1"/>
      <c r="G678" s="1"/>
      <c r="H678" s="1"/>
      <c r="I678" s="1"/>
      <c r="J678" s="1"/>
      <c r="K678" s="1"/>
      <c r="L678" s="1"/>
      <c r="M678" s="1"/>
      <c r="N678" s="1"/>
      <c r="O678" s="1"/>
      <c r="P678" s="1"/>
    </row>
    <row r="679" ht="14.25" customHeight="1">
      <c r="B679" s="1"/>
      <c r="C679" s="1"/>
      <c r="D679" s="1"/>
      <c r="E679" s="1"/>
      <c r="F679" s="1"/>
      <c r="G679" s="1"/>
      <c r="H679" s="1"/>
      <c r="I679" s="1"/>
      <c r="J679" s="1"/>
      <c r="K679" s="1"/>
      <c r="L679" s="1"/>
      <c r="M679" s="1"/>
      <c r="N679" s="1"/>
      <c r="O679" s="1"/>
      <c r="P679" s="1"/>
    </row>
    <row r="680" ht="14.25" customHeight="1">
      <c r="B680" s="1"/>
      <c r="C680" s="1"/>
      <c r="D680" s="1"/>
      <c r="E680" s="1"/>
      <c r="F680" s="1"/>
      <c r="G680" s="1"/>
      <c r="H680" s="1"/>
      <c r="I680" s="1"/>
      <c r="J680" s="1"/>
      <c r="K680" s="1"/>
      <c r="L680" s="1"/>
      <c r="M680" s="1"/>
      <c r="N680" s="1"/>
      <c r="O680" s="1"/>
      <c r="P680" s="1"/>
    </row>
    <row r="681" ht="14.25" customHeight="1">
      <c r="B681" s="1"/>
      <c r="C681" s="1"/>
      <c r="D681" s="1"/>
      <c r="E681" s="1"/>
      <c r="F681" s="1"/>
      <c r="G681" s="1"/>
      <c r="H681" s="1"/>
      <c r="I681" s="1"/>
      <c r="J681" s="1"/>
      <c r="K681" s="1"/>
      <c r="L681" s="1"/>
      <c r="M681" s="1"/>
      <c r="N681" s="1"/>
      <c r="O681" s="1"/>
      <c r="P681" s="1"/>
    </row>
    <row r="682" ht="14.25" customHeight="1">
      <c r="B682" s="1"/>
      <c r="C682" s="1"/>
      <c r="D682" s="1"/>
      <c r="E682" s="1"/>
      <c r="F682" s="1"/>
      <c r="G682" s="1"/>
      <c r="H682" s="1"/>
      <c r="I682" s="1"/>
      <c r="J682" s="1"/>
      <c r="K682" s="1"/>
      <c r="L682" s="1"/>
      <c r="M682" s="1"/>
      <c r="N682" s="1"/>
      <c r="O682" s="1"/>
      <c r="P682" s="1"/>
    </row>
    <row r="683" ht="14.25" customHeight="1">
      <c r="B683" s="1"/>
      <c r="C683" s="1"/>
      <c r="D683" s="1"/>
      <c r="E683" s="1"/>
      <c r="F683" s="1"/>
      <c r="G683" s="1"/>
      <c r="H683" s="1"/>
      <c r="I683" s="1"/>
      <c r="J683" s="1"/>
      <c r="K683" s="1"/>
      <c r="L683" s="1"/>
      <c r="M683" s="1"/>
      <c r="N683" s="1"/>
      <c r="O683" s="1"/>
      <c r="P683" s="1"/>
    </row>
    <row r="684" ht="14.25" customHeight="1">
      <c r="B684" s="1"/>
      <c r="C684" s="1"/>
      <c r="D684" s="1"/>
      <c r="E684" s="1"/>
      <c r="F684" s="1"/>
      <c r="G684" s="1"/>
      <c r="H684" s="1"/>
      <c r="I684" s="1"/>
      <c r="J684" s="1"/>
      <c r="K684" s="1"/>
      <c r="L684" s="1"/>
      <c r="M684" s="1"/>
      <c r="N684" s="1"/>
      <c r="O684" s="1"/>
      <c r="P684" s="1"/>
    </row>
    <row r="685" ht="14.25" customHeight="1">
      <c r="B685" s="1"/>
      <c r="C685" s="1"/>
      <c r="D685" s="1"/>
      <c r="E685" s="1"/>
      <c r="F685" s="1"/>
      <c r="G685" s="1"/>
      <c r="H685" s="1"/>
      <c r="I685" s="1"/>
      <c r="J685" s="1"/>
      <c r="K685" s="1"/>
      <c r="L685" s="1"/>
      <c r="M685" s="1"/>
      <c r="N685" s="1"/>
      <c r="O685" s="1"/>
      <c r="P685" s="1"/>
    </row>
    <row r="686" ht="14.25" customHeight="1">
      <c r="B686" s="1"/>
      <c r="C686" s="1"/>
      <c r="D686" s="1"/>
      <c r="E686" s="1"/>
      <c r="F686" s="1"/>
      <c r="G686" s="1"/>
      <c r="H686" s="1"/>
      <c r="I686" s="1"/>
      <c r="J686" s="1"/>
      <c r="K686" s="1"/>
      <c r="L686" s="1"/>
      <c r="M686" s="1"/>
      <c r="N686" s="1"/>
      <c r="O686" s="1"/>
      <c r="P686" s="1"/>
    </row>
    <row r="687" ht="14.25" customHeight="1">
      <c r="B687" s="1"/>
      <c r="C687" s="1"/>
      <c r="D687" s="1"/>
      <c r="E687" s="1"/>
      <c r="F687" s="1"/>
      <c r="G687" s="1"/>
      <c r="H687" s="1"/>
      <c r="I687" s="1"/>
      <c r="J687" s="1"/>
      <c r="K687" s="1"/>
      <c r="L687" s="1"/>
      <c r="M687" s="1"/>
      <c r="N687" s="1"/>
      <c r="O687" s="1"/>
      <c r="P687" s="1"/>
    </row>
    <row r="688" ht="14.25" customHeight="1">
      <c r="B688" s="1"/>
      <c r="C688" s="1"/>
      <c r="D688" s="1"/>
      <c r="E688" s="1"/>
      <c r="F688" s="1"/>
      <c r="G688" s="1"/>
      <c r="H688" s="1"/>
      <c r="I688" s="1"/>
      <c r="J688" s="1"/>
      <c r="K688" s="1"/>
      <c r="L688" s="1"/>
      <c r="M688" s="1"/>
      <c r="N688" s="1"/>
      <c r="O688" s="1"/>
      <c r="P688" s="1"/>
    </row>
    <row r="689" ht="14.25" customHeight="1">
      <c r="B689" s="1"/>
      <c r="C689" s="1"/>
      <c r="D689" s="1"/>
      <c r="E689" s="1"/>
      <c r="F689" s="1"/>
      <c r="G689" s="1"/>
      <c r="H689" s="1"/>
      <c r="I689" s="1"/>
      <c r="J689" s="1"/>
      <c r="K689" s="1"/>
      <c r="L689" s="1"/>
      <c r="M689" s="1"/>
      <c r="N689" s="1"/>
      <c r="O689" s="1"/>
      <c r="P689" s="1"/>
    </row>
    <row r="690" ht="14.25" customHeight="1">
      <c r="B690" s="1"/>
      <c r="C690" s="1"/>
      <c r="D690" s="1"/>
      <c r="E690" s="1"/>
      <c r="F690" s="1"/>
      <c r="G690" s="1"/>
      <c r="H690" s="1"/>
      <c r="I690" s="1"/>
      <c r="J690" s="1"/>
      <c r="K690" s="1"/>
      <c r="L690" s="1"/>
      <c r="M690" s="1"/>
      <c r="N690" s="1"/>
      <c r="O690" s="1"/>
      <c r="P690" s="1"/>
    </row>
    <row r="691" ht="14.25" customHeight="1">
      <c r="B691" s="1"/>
      <c r="C691" s="1"/>
      <c r="D691" s="1"/>
      <c r="E691" s="1"/>
      <c r="F691" s="1"/>
      <c r="G691" s="1"/>
      <c r="H691" s="1"/>
      <c r="I691" s="1"/>
      <c r="J691" s="1"/>
      <c r="K691" s="1"/>
      <c r="L691" s="1"/>
      <c r="M691" s="1"/>
      <c r="N691" s="1"/>
      <c r="O691" s="1"/>
      <c r="P691" s="1"/>
    </row>
    <row r="692" ht="14.25" customHeight="1">
      <c r="B692" s="1"/>
      <c r="C692" s="1"/>
      <c r="D692" s="1"/>
      <c r="E692" s="1"/>
      <c r="F692" s="1"/>
      <c r="G692" s="1"/>
      <c r="H692" s="1"/>
      <c r="I692" s="1"/>
      <c r="J692" s="1"/>
      <c r="K692" s="1"/>
      <c r="L692" s="1"/>
      <c r="M692" s="1"/>
      <c r="N692" s="1"/>
      <c r="O692" s="1"/>
      <c r="P692" s="1"/>
    </row>
    <row r="693" ht="14.25" customHeight="1">
      <c r="B693" s="1"/>
      <c r="C693" s="1"/>
      <c r="D693" s="1"/>
      <c r="E693" s="1"/>
      <c r="F693" s="1"/>
      <c r="G693" s="1"/>
      <c r="H693" s="1"/>
      <c r="I693" s="1"/>
      <c r="J693" s="1"/>
      <c r="K693" s="1"/>
      <c r="L693" s="1"/>
      <c r="M693" s="1"/>
      <c r="N693" s="1"/>
      <c r="O693" s="1"/>
      <c r="P693" s="1"/>
    </row>
    <row r="694" ht="14.25" customHeight="1">
      <c r="B694" s="1"/>
      <c r="C694" s="1"/>
      <c r="D694" s="1"/>
      <c r="E694" s="1"/>
      <c r="F694" s="1"/>
      <c r="G694" s="1"/>
      <c r="H694" s="1"/>
      <c r="I694" s="1"/>
      <c r="J694" s="1"/>
      <c r="K694" s="1"/>
      <c r="L694" s="1"/>
      <c r="M694" s="1"/>
      <c r="N694" s="1"/>
      <c r="O694" s="1"/>
      <c r="P694" s="1"/>
    </row>
    <row r="695" ht="14.25" customHeight="1">
      <c r="B695" s="1"/>
      <c r="C695" s="1"/>
      <c r="D695" s="1"/>
      <c r="E695" s="1"/>
      <c r="F695" s="1"/>
      <c r="G695" s="1"/>
      <c r="H695" s="1"/>
      <c r="I695" s="1"/>
      <c r="J695" s="1"/>
      <c r="K695" s="1"/>
      <c r="L695" s="1"/>
      <c r="M695" s="1"/>
      <c r="N695" s="1"/>
      <c r="O695" s="1"/>
      <c r="P695" s="1"/>
    </row>
    <row r="696" ht="14.25" customHeight="1">
      <c r="B696" s="1"/>
      <c r="C696" s="1"/>
      <c r="D696" s="1"/>
      <c r="E696" s="1"/>
      <c r="F696" s="1"/>
      <c r="G696" s="1"/>
      <c r="H696" s="1"/>
      <c r="I696" s="1"/>
      <c r="J696" s="1"/>
      <c r="K696" s="1"/>
      <c r="L696" s="1"/>
      <c r="M696" s="1"/>
      <c r="N696" s="1"/>
      <c r="O696" s="1"/>
      <c r="P696" s="1"/>
    </row>
    <row r="697" ht="14.25" customHeight="1">
      <c r="B697" s="1"/>
      <c r="C697" s="1"/>
      <c r="D697" s="1"/>
      <c r="E697" s="1"/>
      <c r="F697" s="1"/>
      <c r="G697" s="1"/>
      <c r="H697" s="1"/>
      <c r="I697" s="1"/>
      <c r="J697" s="1"/>
      <c r="K697" s="1"/>
      <c r="L697" s="1"/>
      <c r="M697" s="1"/>
      <c r="N697" s="1"/>
      <c r="O697" s="1"/>
      <c r="P697" s="1"/>
    </row>
    <row r="698" ht="14.25" customHeight="1">
      <c r="B698" s="1"/>
      <c r="C698" s="1"/>
      <c r="D698" s="1"/>
      <c r="E698" s="1"/>
      <c r="F698" s="1"/>
      <c r="G698" s="1"/>
      <c r="H698" s="1"/>
      <c r="I698" s="1"/>
      <c r="J698" s="1"/>
      <c r="K698" s="1"/>
      <c r="L698" s="1"/>
      <c r="M698" s="1"/>
      <c r="N698" s="1"/>
      <c r="O698" s="1"/>
      <c r="P698" s="1"/>
    </row>
    <row r="699" ht="14.25" customHeight="1">
      <c r="B699" s="1"/>
      <c r="C699" s="1"/>
      <c r="D699" s="1"/>
      <c r="E699" s="1"/>
      <c r="F699" s="1"/>
      <c r="G699" s="1"/>
      <c r="H699" s="1"/>
      <c r="I699" s="1"/>
      <c r="J699" s="1"/>
      <c r="K699" s="1"/>
      <c r="L699" s="1"/>
      <c r="M699" s="1"/>
      <c r="N699" s="1"/>
      <c r="O699" s="1"/>
      <c r="P699" s="1"/>
    </row>
    <row r="700" ht="14.25" customHeight="1">
      <c r="B700" s="1"/>
      <c r="C700" s="1"/>
      <c r="D700" s="1"/>
      <c r="E700" s="1"/>
      <c r="F700" s="1"/>
      <c r="G700" s="1"/>
      <c r="H700" s="1"/>
      <c r="I700" s="1"/>
      <c r="J700" s="1"/>
      <c r="K700" s="1"/>
      <c r="L700" s="1"/>
      <c r="M700" s="1"/>
      <c r="N700" s="1"/>
      <c r="O700" s="1"/>
      <c r="P700" s="1"/>
    </row>
    <row r="701" ht="14.25" customHeight="1">
      <c r="B701" s="1"/>
      <c r="C701" s="1"/>
      <c r="D701" s="1"/>
      <c r="E701" s="1"/>
      <c r="F701" s="1"/>
      <c r="G701" s="1"/>
      <c r="H701" s="1"/>
      <c r="I701" s="1"/>
      <c r="J701" s="1"/>
      <c r="K701" s="1"/>
      <c r="L701" s="1"/>
      <c r="M701" s="1"/>
      <c r="N701" s="1"/>
      <c r="O701" s="1"/>
      <c r="P701" s="1"/>
    </row>
    <row r="702" ht="14.25" customHeight="1">
      <c r="B702" s="1"/>
      <c r="C702" s="1"/>
      <c r="D702" s="1"/>
      <c r="E702" s="1"/>
      <c r="F702" s="1"/>
      <c r="G702" s="1"/>
      <c r="H702" s="1"/>
      <c r="I702" s="1"/>
      <c r="J702" s="1"/>
      <c r="K702" s="1"/>
      <c r="L702" s="1"/>
      <c r="M702" s="1"/>
      <c r="N702" s="1"/>
      <c r="O702" s="1"/>
      <c r="P702" s="1"/>
    </row>
    <row r="703" ht="14.25" customHeight="1">
      <c r="B703" s="1"/>
      <c r="C703" s="1"/>
      <c r="D703" s="1"/>
      <c r="E703" s="1"/>
      <c r="F703" s="1"/>
      <c r="G703" s="1"/>
      <c r="H703" s="1"/>
      <c r="I703" s="1"/>
      <c r="J703" s="1"/>
      <c r="K703" s="1"/>
      <c r="L703" s="1"/>
      <c r="M703" s="1"/>
      <c r="N703" s="1"/>
      <c r="O703" s="1"/>
      <c r="P703" s="1"/>
    </row>
    <row r="704" ht="14.25" customHeight="1">
      <c r="B704" s="1"/>
      <c r="C704" s="1"/>
      <c r="D704" s="1"/>
      <c r="E704" s="1"/>
      <c r="F704" s="1"/>
      <c r="G704" s="1"/>
      <c r="H704" s="1"/>
      <c r="I704" s="1"/>
      <c r="J704" s="1"/>
      <c r="K704" s="1"/>
      <c r="L704" s="1"/>
      <c r="M704" s="1"/>
      <c r="N704" s="1"/>
      <c r="O704" s="1"/>
      <c r="P704" s="1"/>
    </row>
    <row r="705" ht="14.25" customHeight="1">
      <c r="B705" s="1"/>
      <c r="C705" s="1"/>
      <c r="D705" s="1"/>
      <c r="E705" s="1"/>
      <c r="F705" s="1"/>
      <c r="G705" s="1"/>
      <c r="H705" s="1"/>
      <c r="I705" s="1"/>
      <c r="J705" s="1"/>
      <c r="K705" s="1"/>
      <c r="L705" s="1"/>
      <c r="M705" s="1"/>
      <c r="N705" s="1"/>
      <c r="O705" s="1"/>
      <c r="P705" s="1"/>
    </row>
    <row r="706" ht="14.25" customHeight="1">
      <c r="B706" s="1"/>
      <c r="C706" s="1"/>
      <c r="D706" s="1"/>
      <c r="E706" s="1"/>
      <c r="F706" s="1"/>
      <c r="G706" s="1"/>
      <c r="H706" s="1"/>
      <c r="I706" s="1"/>
      <c r="J706" s="1"/>
      <c r="K706" s="1"/>
      <c r="L706" s="1"/>
      <c r="M706" s="1"/>
      <c r="N706" s="1"/>
      <c r="O706" s="1"/>
      <c r="P706" s="1"/>
    </row>
    <row r="707" ht="14.25" customHeight="1">
      <c r="B707" s="1"/>
      <c r="C707" s="1"/>
      <c r="D707" s="1"/>
      <c r="E707" s="1"/>
      <c r="F707" s="1"/>
      <c r="G707" s="1"/>
      <c r="H707" s="1"/>
      <c r="I707" s="1"/>
      <c r="J707" s="1"/>
      <c r="K707" s="1"/>
      <c r="L707" s="1"/>
      <c r="M707" s="1"/>
      <c r="N707" s="1"/>
      <c r="O707" s="1"/>
      <c r="P707" s="1"/>
    </row>
    <row r="708" ht="14.25" customHeight="1">
      <c r="B708" s="1"/>
      <c r="C708" s="1"/>
      <c r="D708" s="1"/>
      <c r="E708" s="1"/>
      <c r="F708" s="1"/>
      <c r="G708" s="1"/>
      <c r="H708" s="1"/>
      <c r="I708" s="1"/>
      <c r="J708" s="1"/>
      <c r="K708" s="1"/>
      <c r="L708" s="1"/>
      <c r="M708" s="1"/>
      <c r="N708" s="1"/>
      <c r="O708" s="1"/>
      <c r="P708" s="1"/>
    </row>
    <row r="709" ht="14.25" customHeight="1">
      <c r="B709" s="1"/>
      <c r="C709" s="1"/>
      <c r="D709" s="1"/>
      <c r="E709" s="1"/>
      <c r="F709" s="1"/>
      <c r="G709" s="1"/>
      <c r="H709" s="1"/>
      <c r="I709" s="1"/>
      <c r="J709" s="1"/>
      <c r="K709" s="1"/>
      <c r="L709" s="1"/>
      <c r="M709" s="1"/>
      <c r="N709" s="1"/>
      <c r="O709" s="1"/>
      <c r="P709" s="1"/>
    </row>
    <row r="710" ht="14.25" customHeight="1">
      <c r="B710" s="1"/>
      <c r="C710" s="1"/>
      <c r="D710" s="1"/>
      <c r="E710" s="1"/>
      <c r="F710" s="1"/>
      <c r="G710" s="1"/>
      <c r="H710" s="1"/>
      <c r="I710" s="1"/>
      <c r="J710" s="1"/>
      <c r="K710" s="1"/>
      <c r="L710" s="1"/>
      <c r="M710" s="1"/>
      <c r="N710" s="1"/>
      <c r="O710" s="1"/>
      <c r="P710" s="1"/>
    </row>
    <row r="711" ht="14.25" customHeight="1">
      <c r="B711" s="1"/>
      <c r="C711" s="1"/>
      <c r="D711" s="1"/>
      <c r="E711" s="1"/>
      <c r="F711" s="1"/>
      <c r="G711" s="1"/>
      <c r="H711" s="1"/>
      <c r="I711" s="1"/>
      <c r="J711" s="1"/>
      <c r="K711" s="1"/>
      <c r="L711" s="1"/>
      <c r="M711" s="1"/>
      <c r="N711" s="1"/>
      <c r="O711" s="1"/>
      <c r="P711" s="1"/>
    </row>
    <row r="712" ht="14.25" customHeight="1">
      <c r="B712" s="1"/>
      <c r="C712" s="1"/>
      <c r="D712" s="1"/>
      <c r="E712" s="1"/>
      <c r="F712" s="1"/>
      <c r="G712" s="1"/>
      <c r="H712" s="1"/>
      <c r="I712" s="1"/>
      <c r="J712" s="1"/>
      <c r="K712" s="1"/>
      <c r="L712" s="1"/>
      <c r="M712" s="1"/>
      <c r="N712" s="1"/>
      <c r="O712" s="1"/>
      <c r="P712" s="1"/>
    </row>
    <row r="713" ht="14.25" customHeight="1">
      <c r="B713" s="1"/>
      <c r="C713" s="1"/>
      <c r="D713" s="1"/>
      <c r="E713" s="1"/>
      <c r="F713" s="1"/>
      <c r="G713" s="1"/>
      <c r="H713" s="1"/>
      <c r="I713" s="1"/>
      <c r="J713" s="1"/>
      <c r="K713" s="1"/>
      <c r="L713" s="1"/>
      <c r="M713" s="1"/>
      <c r="N713" s="1"/>
      <c r="O713" s="1"/>
      <c r="P713" s="1"/>
    </row>
    <row r="714" ht="14.25" customHeight="1">
      <c r="B714" s="1"/>
      <c r="C714" s="1"/>
      <c r="D714" s="1"/>
      <c r="E714" s="1"/>
      <c r="F714" s="1"/>
      <c r="G714" s="1"/>
      <c r="H714" s="1"/>
      <c r="I714" s="1"/>
      <c r="J714" s="1"/>
      <c r="K714" s="1"/>
      <c r="L714" s="1"/>
      <c r="M714" s="1"/>
      <c r="N714" s="1"/>
      <c r="O714" s="1"/>
      <c r="P714" s="1"/>
    </row>
    <row r="715" ht="14.25" customHeight="1">
      <c r="B715" s="1"/>
      <c r="C715" s="1"/>
      <c r="D715" s="1"/>
      <c r="E715" s="1"/>
      <c r="F715" s="1"/>
      <c r="G715" s="1"/>
      <c r="H715" s="1"/>
      <c r="I715" s="1"/>
      <c r="J715" s="1"/>
      <c r="K715" s="1"/>
      <c r="L715" s="1"/>
      <c r="M715" s="1"/>
      <c r="N715" s="1"/>
      <c r="O715" s="1"/>
      <c r="P715" s="1"/>
    </row>
    <row r="716" ht="14.25" customHeight="1">
      <c r="B716" s="1"/>
      <c r="C716" s="1"/>
      <c r="D716" s="1"/>
      <c r="E716" s="1"/>
      <c r="F716" s="1"/>
      <c r="G716" s="1"/>
      <c r="H716" s="1"/>
      <c r="I716" s="1"/>
      <c r="J716" s="1"/>
      <c r="K716" s="1"/>
      <c r="L716" s="1"/>
      <c r="M716" s="1"/>
      <c r="N716" s="1"/>
      <c r="O716" s="1"/>
      <c r="P716" s="1"/>
    </row>
    <row r="717" ht="14.25" customHeight="1">
      <c r="B717" s="1"/>
      <c r="C717" s="1"/>
      <c r="D717" s="1"/>
      <c r="E717" s="1"/>
      <c r="F717" s="1"/>
      <c r="G717" s="1"/>
      <c r="H717" s="1"/>
      <c r="I717" s="1"/>
      <c r="J717" s="1"/>
      <c r="K717" s="1"/>
      <c r="L717" s="1"/>
      <c r="M717" s="1"/>
      <c r="N717" s="1"/>
      <c r="O717" s="1"/>
      <c r="P717" s="1"/>
    </row>
    <row r="718" ht="14.25" customHeight="1">
      <c r="B718" s="1"/>
      <c r="C718" s="1"/>
      <c r="D718" s="1"/>
      <c r="E718" s="1"/>
      <c r="F718" s="1"/>
      <c r="G718" s="1"/>
      <c r="H718" s="1"/>
      <c r="I718" s="1"/>
      <c r="J718" s="1"/>
      <c r="K718" s="1"/>
      <c r="L718" s="1"/>
      <c r="M718" s="1"/>
      <c r="N718" s="1"/>
      <c r="O718" s="1"/>
      <c r="P718" s="1"/>
    </row>
    <row r="719" ht="14.25" customHeight="1">
      <c r="B719" s="1"/>
      <c r="C719" s="1"/>
      <c r="D719" s="1"/>
      <c r="E719" s="1"/>
      <c r="F719" s="1"/>
      <c r="G719" s="1"/>
      <c r="H719" s="1"/>
      <c r="I719" s="1"/>
      <c r="J719" s="1"/>
      <c r="K719" s="1"/>
      <c r="L719" s="1"/>
      <c r="M719" s="1"/>
      <c r="N719" s="1"/>
      <c r="O719" s="1"/>
      <c r="P719" s="1"/>
    </row>
    <row r="720" ht="14.25" customHeight="1">
      <c r="B720" s="1"/>
      <c r="C720" s="1"/>
      <c r="D720" s="1"/>
      <c r="E720" s="1"/>
      <c r="F720" s="1"/>
      <c r="G720" s="1"/>
      <c r="H720" s="1"/>
      <c r="I720" s="1"/>
      <c r="J720" s="1"/>
      <c r="K720" s="1"/>
      <c r="L720" s="1"/>
      <c r="M720" s="1"/>
      <c r="N720" s="1"/>
      <c r="O720" s="1"/>
      <c r="P720" s="1"/>
    </row>
    <row r="721" ht="14.25" customHeight="1">
      <c r="B721" s="1"/>
      <c r="C721" s="1"/>
      <c r="D721" s="1"/>
      <c r="E721" s="1"/>
      <c r="F721" s="1"/>
      <c r="G721" s="1"/>
      <c r="H721" s="1"/>
      <c r="I721" s="1"/>
      <c r="J721" s="1"/>
      <c r="K721" s="1"/>
      <c r="L721" s="1"/>
      <c r="M721" s="1"/>
      <c r="N721" s="1"/>
      <c r="O721" s="1"/>
      <c r="P721" s="1"/>
    </row>
    <row r="722" ht="14.25" customHeight="1">
      <c r="B722" s="1"/>
      <c r="C722" s="1"/>
      <c r="D722" s="1"/>
      <c r="E722" s="1"/>
      <c r="F722" s="1"/>
      <c r="G722" s="1"/>
      <c r="H722" s="1"/>
      <c r="I722" s="1"/>
      <c r="J722" s="1"/>
      <c r="K722" s="1"/>
      <c r="L722" s="1"/>
      <c r="M722" s="1"/>
      <c r="N722" s="1"/>
      <c r="O722" s="1"/>
      <c r="P722" s="1"/>
    </row>
    <row r="723" ht="14.25" customHeight="1">
      <c r="B723" s="1"/>
      <c r="C723" s="1"/>
      <c r="D723" s="1"/>
      <c r="E723" s="1"/>
      <c r="F723" s="1"/>
      <c r="G723" s="1"/>
      <c r="H723" s="1"/>
      <c r="I723" s="1"/>
      <c r="J723" s="1"/>
      <c r="K723" s="1"/>
      <c r="L723" s="1"/>
      <c r="M723" s="1"/>
      <c r="N723" s="1"/>
      <c r="O723" s="1"/>
      <c r="P723" s="1"/>
    </row>
    <row r="724" ht="14.25" customHeight="1">
      <c r="B724" s="1"/>
      <c r="C724" s="1"/>
      <c r="D724" s="1"/>
      <c r="E724" s="1"/>
      <c r="F724" s="1"/>
      <c r="G724" s="1"/>
      <c r="H724" s="1"/>
      <c r="I724" s="1"/>
      <c r="J724" s="1"/>
      <c r="K724" s="1"/>
      <c r="L724" s="1"/>
      <c r="M724" s="1"/>
      <c r="N724" s="1"/>
      <c r="O724" s="1"/>
      <c r="P724" s="1"/>
    </row>
    <row r="725" ht="14.25" customHeight="1">
      <c r="B725" s="1"/>
      <c r="C725" s="1"/>
      <c r="D725" s="1"/>
      <c r="E725" s="1"/>
      <c r="F725" s="1"/>
      <c r="G725" s="1"/>
      <c r="H725" s="1"/>
      <c r="I725" s="1"/>
      <c r="J725" s="1"/>
      <c r="K725" s="1"/>
      <c r="L725" s="1"/>
      <c r="M725" s="1"/>
      <c r="N725" s="1"/>
      <c r="O725" s="1"/>
      <c r="P725" s="1"/>
    </row>
    <row r="726" ht="14.25" customHeight="1">
      <c r="B726" s="1"/>
      <c r="C726" s="1"/>
      <c r="D726" s="1"/>
      <c r="E726" s="1"/>
      <c r="F726" s="1"/>
      <c r="G726" s="1"/>
      <c r="H726" s="1"/>
      <c r="I726" s="1"/>
      <c r="J726" s="1"/>
      <c r="K726" s="1"/>
      <c r="L726" s="1"/>
      <c r="M726" s="1"/>
      <c r="N726" s="1"/>
      <c r="O726" s="1"/>
      <c r="P726" s="1"/>
    </row>
    <row r="727" ht="14.25" customHeight="1">
      <c r="B727" s="1"/>
      <c r="C727" s="1"/>
      <c r="D727" s="1"/>
      <c r="E727" s="1"/>
      <c r="F727" s="1"/>
      <c r="G727" s="1"/>
      <c r="H727" s="1"/>
      <c r="I727" s="1"/>
      <c r="J727" s="1"/>
      <c r="K727" s="1"/>
      <c r="L727" s="1"/>
      <c r="M727" s="1"/>
      <c r="N727" s="1"/>
      <c r="O727" s="1"/>
      <c r="P727" s="1"/>
    </row>
    <row r="728" ht="14.25" customHeight="1">
      <c r="B728" s="1"/>
      <c r="C728" s="1"/>
      <c r="D728" s="1"/>
      <c r="E728" s="1"/>
      <c r="F728" s="1"/>
      <c r="G728" s="1"/>
      <c r="H728" s="1"/>
      <c r="I728" s="1"/>
      <c r="J728" s="1"/>
      <c r="K728" s="1"/>
      <c r="L728" s="1"/>
      <c r="M728" s="1"/>
      <c r="N728" s="1"/>
      <c r="O728" s="1"/>
      <c r="P728" s="1"/>
    </row>
    <row r="729" ht="14.25" customHeight="1">
      <c r="B729" s="1"/>
      <c r="C729" s="1"/>
      <c r="D729" s="1"/>
      <c r="E729" s="1"/>
      <c r="F729" s="1"/>
      <c r="G729" s="1"/>
      <c r="H729" s="1"/>
      <c r="I729" s="1"/>
      <c r="J729" s="1"/>
      <c r="K729" s="1"/>
      <c r="L729" s="1"/>
      <c r="M729" s="1"/>
      <c r="N729" s="1"/>
      <c r="O729" s="1"/>
      <c r="P729" s="1"/>
    </row>
    <row r="730" ht="14.25" customHeight="1">
      <c r="B730" s="1"/>
      <c r="C730" s="1"/>
      <c r="D730" s="1"/>
      <c r="E730" s="1"/>
      <c r="F730" s="1"/>
      <c r="G730" s="1"/>
      <c r="H730" s="1"/>
      <c r="I730" s="1"/>
      <c r="J730" s="1"/>
      <c r="K730" s="1"/>
      <c r="L730" s="1"/>
      <c r="M730" s="1"/>
      <c r="N730" s="1"/>
      <c r="O730" s="1"/>
      <c r="P730" s="1"/>
    </row>
    <row r="731" ht="14.25" customHeight="1">
      <c r="B731" s="1"/>
      <c r="C731" s="1"/>
      <c r="D731" s="1"/>
      <c r="E731" s="1"/>
      <c r="F731" s="1"/>
      <c r="G731" s="1"/>
      <c r="H731" s="1"/>
      <c r="I731" s="1"/>
      <c r="J731" s="1"/>
      <c r="K731" s="1"/>
      <c r="L731" s="1"/>
      <c r="M731" s="1"/>
      <c r="N731" s="1"/>
      <c r="O731" s="1"/>
      <c r="P731" s="1"/>
    </row>
    <row r="732" ht="14.25" customHeight="1">
      <c r="B732" s="1"/>
      <c r="C732" s="1"/>
      <c r="D732" s="1"/>
      <c r="E732" s="1"/>
      <c r="F732" s="1"/>
      <c r="G732" s="1"/>
      <c r="H732" s="1"/>
      <c r="I732" s="1"/>
      <c r="J732" s="1"/>
      <c r="K732" s="1"/>
      <c r="L732" s="1"/>
      <c r="M732" s="1"/>
      <c r="N732" s="1"/>
      <c r="O732" s="1"/>
      <c r="P732" s="1"/>
    </row>
    <row r="733" ht="14.25" customHeight="1">
      <c r="B733" s="1"/>
      <c r="C733" s="1"/>
      <c r="D733" s="1"/>
      <c r="E733" s="1"/>
      <c r="F733" s="1"/>
      <c r="G733" s="1"/>
      <c r="H733" s="1"/>
      <c r="I733" s="1"/>
      <c r="J733" s="1"/>
      <c r="K733" s="1"/>
      <c r="L733" s="1"/>
      <c r="M733" s="1"/>
      <c r="N733" s="1"/>
      <c r="O733" s="1"/>
      <c r="P733" s="1"/>
    </row>
    <row r="734" ht="14.25" customHeight="1">
      <c r="B734" s="1"/>
      <c r="C734" s="1"/>
      <c r="D734" s="1"/>
      <c r="E734" s="1"/>
      <c r="F734" s="1"/>
      <c r="G734" s="1"/>
      <c r="H734" s="1"/>
      <c r="I734" s="1"/>
      <c r="J734" s="1"/>
      <c r="K734" s="1"/>
      <c r="L734" s="1"/>
      <c r="M734" s="1"/>
      <c r="N734" s="1"/>
      <c r="O734" s="1"/>
      <c r="P734" s="1"/>
    </row>
    <row r="735" ht="14.25" customHeight="1">
      <c r="B735" s="1"/>
      <c r="C735" s="1"/>
      <c r="D735" s="1"/>
      <c r="E735" s="1"/>
      <c r="F735" s="1"/>
      <c r="G735" s="1"/>
      <c r="H735" s="1"/>
      <c r="I735" s="1"/>
      <c r="J735" s="1"/>
      <c r="K735" s="1"/>
      <c r="L735" s="1"/>
      <c r="M735" s="1"/>
      <c r="N735" s="1"/>
      <c r="O735" s="1"/>
      <c r="P735" s="1"/>
    </row>
    <row r="736" ht="14.25" customHeight="1">
      <c r="B736" s="1"/>
      <c r="C736" s="1"/>
      <c r="D736" s="1"/>
      <c r="E736" s="1"/>
      <c r="F736" s="1"/>
      <c r="G736" s="1"/>
      <c r="H736" s="1"/>
      <c r="I736" s="1"/>
      <c r="J736" s="1"/>
      <c r="K736" s="1"/>
      <c r="L736" s="1"/>
      <c r="M736" s="1"/>
      <c r="N736" s="1"/>
      <c r="O736" s="1"/>
      <c r="P736" s="1"/>
    </row>
    <row r="737" ht="14.25" customHeight="1">
      <c r="B737" s="1"/>
      <c r="C737" s="1"/>
      <c r="D737" s="1"/>
      <c r="E737" s="1"/>
      <c r="F737" s="1"/>
      <c r="G737" s="1"/>
      <c r="H737" s="1"/>
      <c r="I737" s="1"/>
      <c r="J737" s="1"/>
      <c r="K737" s="1"/>
      <c r="L737" s="1"/>
      <c r="M737" s="1"/>
      <c r="N737" s="1"/>
      <c r="O737" s="1"/>
      <c r="P737" s="1"/>
    </row>
    <row r="738" ht="14.25" customHeight="1">
      <c r="B738" s="1"/>
      <c r="C738" s="1"/>
      <c r="D738" s="1"/>
      <c r="E738" s="1"/>
      <c r="F738" s="1"/>
      <c r="G738" s="1"/>
      <c r="H738" s="1"/>
      <c r="I738" s="1"/>
      <c r="J738" s="1"/>
      <c r="K738" s="1"/>
      <c r="L738" s="1"/>
      <c r="M738" s="1"/>
      <c r="N738" s="1"/>
      <c r="O738" s="1"/>
      <c r="P738" s="1"/>
    </row>
    <row r="739" ht="14.25" customHeight="1">
      <c r="B739" s="1"/>
      <c r="C739" s="1"/>
      <c r="D739" s="1"/>
      <c r="E739" s="1"/>
      <c r="F739" s="1"/>
      <c r="G739" s="1"/>
      <c r="H739" s="1"/>
      <c r="I739" s="1"/>
      <c r="J739" s="1"/>
      <c r="K739" s="1"/>
      <c r="L739" s="1"/>
      <c r="M739" s="1"/>
      <c r="N739" s="1"/>
      <c r="O739" s="1"/>
      <c r="P739" s="1"/>
    </row>
    <row r="740" ht="14.25" customHeight="1">
      <c r="B740" s="1"/>
      <c r="C740" s="1"/>
      <c r="D740" s="1"/>
      <c r="E740" s="1"/>
      <c r="F740" s="1"/>
      <c r="G740" s="1"/>
      <c r="H740" s="1"/>
      <c r="I740" s="1"/>
      <c r="J740" s="1"/>
      <c r="K740" s="1"/>
      <c r="L740" s="1"/>
      <c r="M740" s="1"/>
      <c r="N740" s="1"/>
      <c r="O740" s="1"/>
      <c r="P740" s="1"/>
    </row>
    <row r="741" ht="14.25" customHeight="1">
      <c r="B741" s="1"/>
      <c r="C741" s="1"/>
      <c r="D741" s="1"/>
      <c r="E741" s="1"/>
      <c r="F741" s="1"/>
      <c r="G741" s="1"/>
      <c r="H741" s="1"/>
      <c r="I741" s="1"/>
      <c r="J741" s="1"/>
      <c r="K741" s="1"/>
      <c r="L741" s="1"/>
      <c r="M741" s="1"/>
      <c r="N741" s="1"/>
      <c r="O741" s="1"/>
      <c r="P741" s="1"/>
    </row>
    <row r="742" ht="14.25" customHeight="1">
      <c r="B742" s="1"/>
      <c r="C742" s="1"/>
      <c r="D742" s="1"/>
      <c r="E742" s="1"/>
      <c r="F742" s="1"/>
      <c r="G742" s="1"/>
      <c r="H742" s="1"/>
      <c r="I742" s="1"/>
      <c r="J742" s="1"/>
      <c r="K742" s="1"/>
      <c r="L742" s="1"/>
      <c r="M742" s="1"/>
      <c r="N742" s="1"/>
      <c r="O742" s="1"/>
      <c r="P742" s="1"/>
    </row>
    <row r="743" ht="14.25" customHeight="1">
      <c r="B743" s="1"/>
      <c r="C743" s="1"/>
      <c r="D743" s="1"/>
      <c r="E743" s="1"/>
      <c r="F743" s="1"/>
      <c r="G743" s="1"/>
      <c r="H743" s="1"/>
      <c r="I743" s="1"/>
      <c r="J743" s="1"/>
      <c r="K743" s="1"/>
      <c r="L743" s="1"/>
      <c r="M743" s="1"/>
      <c r="N743" s="1"/>
      <c r="O743" s="1"/>
      <c r="P743" s="1"/>
    </row>
    <row r="744" ht="14.25" customHeight="1">
      <c r="B744" s="1"/>
      <c r="C744" s="1"/>
      <c r="D744" s="1"/>
      <c r="E744" s="1"/>
      <c r="F744" s="1"/>
      <c r="G744" s="1"/>
      <c r="H744" s="1"/>
      <c r="I744" s="1"/>
      <c r="J744" s="1"/>
      <c r="K744" s="1"/>
      <c r="L744" s="1"/>
      <c r="M744" s="1"/>
      <c r="N744" s="1"/>
      <c r="O744" s="1"/>
      <c r="P744" s="1"/>
    </row>
    <row r="745" ht="14.25" customHeight="1">
      <c r="B745" s="1"/>
      <c r="C745" s="1"/>
      <c r="D745" s="1"/>
      <c r="E745" s="1"/>
      <c r="F745" s="1"/>
      <c r="G745" s="1"/>
      <c r="H745" s="1"/>
      <c r="I745" s="1"/>
      <c r="J745" s="1"/>
      <c r="K745" s="1"/>
      <c r="L745" s="1"/>
      <c r="M745" s="1"/>
      <c r="N745" s="1"/>
      <c r="O745" s="1"/>
      <c r="P745" s="1"/>
    </row>
    <row r="746" ht="14.25" customHeight="1">
      <c r="B746" s="1"/>
      <c r="C746" s="1"/>
      <c r="D746" s="1"/>
      <c r="E746" s="1"/>
      <c r="F746" s="1"/>
      <c r="G746" s="1"/>
      <c r="H746" s="1"/>
      <c r="I746" s="1"/>
      <c r="J746" s="1"/>
      <c r="K746" s="1"/>
      <c r="L746" s="1"/>
      <c r="M746" s="1"/>
      <c r="N746" s="1"/>
      <c r="O746" s="1"/>
      <c r="P746" s="1"/>
    </row>
    <row r="747" ht="14.25" customHeight="1">
      <c r="B747" s="1"/>
      <c r="C747" s="1"/>
      <c r="D747" s="1"/>
      <c r="E747" s="1"/>
      <c r="F747" s="1"/>
      <c r="G747" s="1"/>
      <c r="H747" s="1"/>
      <c r="I747" s="1"/>
      <c r="J747" s="1"/>
      <c r="K747" s="1"/>
      <c r="L747" s="1"/>
      <c r="M747" s="1"/>
      <c r="N747" s="1"/>
      <c r="O747" s="1"/>
      <c r="P747" s="1"/>
    </row>
    <row r="748" ht="14.25" customHeight="1">
      <c r="B748" s="1"/>
      <c r="C748" s="1"/>
      <c r="D748" s="1"/>
      <c r="E748" s="1"/>
      <c r="F748" s="1"/>
      <c r="G748" s="1"/>
      <c r="H748" s="1"/>
      <c r="I748" s="1"/>
      <c r="J748" s="1"/>
      <c r="K748" s="1"/>
      <c r="L748" s="1"/>
      <c r="M748" s="1"/>
      <c r="N748" s="1"/>
      <c r="O748" s="1"/>
      <c r="P748" s="1"/>
    </row>
    <row r="749" ht="14.25" customHeight="1">
      <c r="B749" s="1"/>
      <c r="C749" s="1"/>
      <c r="D749" s="1"/>
      <c r="E749" s="1"/>
      <c r="F749" s="1"/>
      <c r="G749" s="1"/>
      <c r="H749" s="1"/>
      <c r="I749" s="1"/>
      <c r="J749" s="1"/>
      <c r="K749" s="1"/>
      <c r="L749" s="1"/>
      <c r="M749" s="1"/>
      <c r="N749" s="1"/>
      <c r="O749" s="1"/>
      <c r="P749" s="1"/>
    </row>
    <row r="750" ht="14.25" customHeight="1">
      <c r="B750" s="1"/>
      <c r="C750" s="1"/>
      <c r="D750" s="1"/>
      <c r="E750" s="1"/>
      <c r="F750" s="1"/>
      <c r="G750" s="1"/>
      <c r="H750" s="1"/>
      <c r="I750" s="1"/>
      <c r="J750" s="1"/>
      <c r="K750" s="1"/>
      <c r="L750" s="1"/>
      <c r="M750" s="1"/>
      <c r="N750" s="1"/>
      <c r="O750" s="1"/>
      <c r="P750" s="1"/>
    </row>
    <row r="751" ht="14.25" customHeight="1">
      <c r="B751" s="1"/>
      <c r="C751" s="1"/>
      <c r="D751" s="1"/>
      <c r="E751" s="1"/>
      <c r="F751" s="1"/>
      <c r="G751" s="1"/>
      <c r="H751" s="1"/>
      <c r="I751" s="1"/>
      <c r="J751" s="1"/>
      <c r="K751" s="1"/>
      <c r="L751" s="1"/>
      <c r="M751" s="1"/>
      <c r="N751" s="1"/>
      <c r="O751" s="1"/>
      <c r="P751" s="1"/>
    </row>
    <row r="752" ht="14.25" customHeight="1">
      <c r="B752" s="1"/>
      <c r="C752" s="1"/>
      <c r="D752" s="1"/>
      <c r="E752" s="1"/>
      <c r="F752" s="1"/>
      <c r="G752" s="1"/>
      <c r="H752" s="1"/>
      <c r="I752" s="1"/>
      <c r="J752" s="1"/>
      <c r="K752" s="1"/>
      <c r="L752" s="1"/>
      <c r="M752" s="1"/>
      <c r="N752" s="1"/>
      <c r="O752" s="1"/>
      <c r="P752" s="1"/>
    </row>
    <row r="753" ht="14.25" customHeight="1">
      <c r="B753" s="1"/>
      <c r="C753" s="1"/>
      <c r="D753" s="1"/>
      <c r="E753" s="1"/>
      <c r="F753" s="1"/>
      <c r="G753" s="1"/>
      <c r="H753" s="1"/>
      <c r="I753" s="1"/>
      <c r="J753" s="1"/>
      <c r="K753" s="1"/>
      <c r="L753" s="1"/>
      <c r="M753" s="1"/>
      <c r="N753" s="1"/>
      <c r="O753" s="1"/>
      <c r="P753" s="1"/>
    </row>
    <row r="754" ht="14.25" customHeight="1">
      <c r="B754" s="1"/>
      <c r="C754" s="1"/>
      <c r="D754" s="1"/>
      <c r="E754" s="1"/>
      <c r="F754" s="1"/>
      <c r="G754" s="1"/>
      <c r="H754" s="1"/>
      <c r="I754" s="1"/>
      <c r="J754" s="1"/>
      <c r="K754" s="1"/>
      <c r="L754" s="1"/>
      <c r="M754" s="1"/>
      <c r="N754" s="1"/>
      <c r="O754" s="1"/>
      <c r="P754" s="1"/>
    </row>
    <row r="755" ht="14.25" customHeight="1">
      <c r="B755" s="1"/>
      <c r="C755" s="1"/>
      <c r="D755" s="1"/>
      <c r="E755" s="1"/>
      <c r="F755" s="1"/>
      <c r="G755" s="1"/>
      <c r="H755" s="1"/>
      <c r="I755" s="1"/>
      <c r="J755" s="1"/>
      <c r="K755" s="1"/>
      <c r="L755" s="1"/>
      <c r="M755" s="1"/>
      <c r="N755" s="1"/>
      <c r="O755" s="1"/>
      <c r="P755" s="1"/>
    </row>
    <row r="756" ht="14.25" customHeight="1">
      <c r="B756" s="1"/>
      <c r="C756" s="1"/>
      <c r="D756" s="1"/>
      <c r="E756" s="1"/>
      <c r="F756" s="1"/>
      <c r="G756" s="1"/>
      <c r="H756" s="1"/>
      <c r="I756" s="1"/>
      <c r="J756" s="1"/>
      <c r="K756" s="1"/>
      <c r="L756" s="1"/>
      <c r="M756" s="1"/>
      <c r="N756" s="1"/>
      <c r="O756" s="1"/>
      <c r="P756" s="1"/>
    </row>
    <row r="757" ht="14.25" customHeight="1">
      <c r="B757" s="1"/>
      <c r="C757" s="1"/>
      <c r="D757" s="1"/>
      <c r="E757" s="1"/>
      <c r="F757" s="1"/>
      <c r="G757" s="1"/>
      <c r="H757" s="1"/>
      <c r="I757" s="1"/>
      <c r="J757" s="1"/>
      <c r="K757" s="1"/>
      <c r="L757" s="1"/>
      <c r="M757" s="1"/>
      <c r="N757" s="1"/>
      <c r="O757" s="1"/>
      <c r="P757" s="1"/>
    </row>
    <row r="758" ht="14.25" customHeight="1">
      <c r="B758" s="1"/>
      <c r="C758" s="1"/>
      <c r="D758" s="1"/>
      <c r="E758" s="1"/>
      <c r="F758" s="1"/>
      <c r="G758" s="1"/>
      <c r="H758" s="1"/>
      <c r="I758" s="1"/>
      <c r="J758" s="1"/>
      <c r="K758" s="1"/>
      <c r="L758" s="1"/>
      <c r="M758" s="1"/>
      <c r="N758" s="1"/>
      <c r="O758" s="1"/>
      <c r="P758" s="1"/>
    </row>
    <row r="759" ht="14.25" customHeight="1">
      <c r="B759" s="1"/>
      <c r="C759" s="1"/>
      <c r="D759" s="1"/>
      <c r="E759" s="1"/>
      <c r="F759" s="1"/>
      <c r="G759" s="1"/>
      <c r="H759" s="1"/>
      <c r="I759" s="1"/>
      <c r="J759" s="1"/>
      <c r="K759" s="1"/>
      <c r="L759" s="1"/>
      <c r="M759" s="1"/>
      <c r="N759" s="1"/>
      <c r="O759" s="1"/>
      <c r="P759" s="1"/>
    </row>
    <row r="760" ht="14.25" customHeight="1">
      <c r="B760" s="1"/>
      <c r="C760" s="1"/>
      <c r="D760" s="1"/>
      <c r="E760" s="1"/>
      <c r="F760" s="1"/>
      <c r="G760" s="1"/>
      <c r="H760" s="1"/>
      <c r="I760" s="1"/>
      <c r="J760" s="1"/>
      <c r="K760" s="1"/>
      <c r="L760" s="1"/>
      <c r="M760" s="1"/>
      <c r="N760" s="1"/>
      <c r="O760" s="1"/>
      <c r="P760" s="1"/>
    </row>
    <row r="761" ht="14.25" customHeight="1">
      <c r="B761" s="1"/>
      <c r="C761" s="1"/>
      <c r="D761" s="1"/>
      <c r="E761" s="1"/>
      <c r="F761" s="1"/>
      <c r="G761" s="1"/>
      <c r="H761" s="1"/>
      <c r="I761" s="1"/>
      <c r="J761" s="1"/>
      <c r="K761" s="1"/>
      <c r="L761" s="1"/>
      <c r="M761" s="1"/>
      <c r="N761" s="1"/>
      <c r="O761" s="1"/>
      <c r="P761" s="1"/>
    </row>
    <row r="762" ht="14.25" customHeight="1">
      <c r="B762" s="1"/>
      <c r="C762" s="1"/>
      <c r="D762" s="1"/>
      <c r="E762" s="1"/>
      <c r="F762" s="1"/>
      <c r="G762" s="1"/>
      <c r="H762" s="1"/>
      <c r="I762" s="1"/>
      <c r="J762" s="1"/>
      <c r="K762" s="1"/>
      <c r="L762" s="1"/>
      <c r="M762" s="1"/>
      <c r="N762" s="1"/>
      <c r="O762" s="1"/>
      <c r="P762" s="1"/>
    </row>
    <row r="763" ht="14.25" customHeight="1">
      <c r="B763" s="1"/>
      <c r="C763" s="1"/>
      <c r="D763" s="1"/>
      <c r="E763" s="1"/>
      <c r="F763" s="1"/>
      <c r="G763" s="1"/>
      <c r="H763" s="1"/>
      <c r="I763" s="1"/>
      <c r="J763" s="1"/>
      <c r="K763" s="1"/>
      <c r="L763" s="1"/>
      <c r="M763" s="1"/>
      <c r="N763" s="1"/>
      <c r="O763" s="1"/>
      <c r="P763" s="1"/>
    </row>
    <row r="764" ht="14.25" customHeight="1">
      <c r="B764" s="1"/>
      <c r="C764" s="1"/>
      <c r="D764" s="1"/>
      <c r="E764" s="1"/>
      <c r="F764" s="1"/>
      <c r="G764" s="1"/>
      <c r="H764" s="1"/>
      <c r="I764" s="1"/>
      <c r="J764" s="1"/>
      <c r="K764" s="1"/>
      <c r="L764" s="1"/>
      <c r="M764" s="1"/>
      <c r="N764" s="1"/>
      <c r="O764" s="1"/>
      <c r="P764" s="1"/>
    </row>
    <row r="765" ht="14.25" customHeight="1">
      <c r="B765" s="1"/>
      <c r="C765" s="1"/>
      <c r="D765" s="1"/>
      <c r="E765" s="1"/>
      <c r="F765" s="1"/>
      <c r="G765" s="1"/>
      <c r="H765" s="1"/>
      <c r="I765" s="1"/>
      <c r="J765" s="1"/>
      <c r="K765" s="1"/>
      <c r="L765" s="1"/>
      <c r="M765" s="1"/>
      <c r="N765" s="1"/>
      <c r="O765" s="1"/>
      <c r="P765" s="1"/>
    </row>
    <row r="766" ht="14.25" customHeight="1">
      <c r="B766" s="1"/>
      <c r="C766" s="1"/>
      <c r="D766" s="1"/>
      <c r="E766" s="1"/>
      <c r="F766" s="1"/>
      <c r="G766" s="1"/>
      <c r="H766" s="1"/>
      <c r="I766" s="1"/>
      <c r="J766" s="1"/>
      <c r="K766" s="1"/>
      <c r="L766" s="1"/>
      <c r="M766" s="1"/>
      <c r="N766" s="1"/>
      <c r="O766" s="1"/>
      <c r="P766" s="1"/>
    </row>
    <row r="767" ht="14.25" customHeight="1">
      <c r="B767" s="1"/>
      <c r="C767" s="1"/>
      <c r="D767" s="1"/>
      <c r="E767" s="1"/>
      <c r="F767" s="1"/>
      <c r="G767" s="1"/>
      <c r="H767" s="1"/>
      <c r="I767" s="1"/>
      <c r="J767" s="1"/>
      <c r="K767" s="1"/>
      <c r="L767" s="1"/>
      <c r="M767" s="1"/>
      <c r="N767" s="1"/>
      <c r="O767" s="1"/>
      <c r="P767" s="1"/>
    </row>
    <row r="768" ht="14.25" customHeight="1">
      <c r="B768" s="1"/>
      <c r="C768" s="1"/>
      <c r="D768" s="1"/>
      <c r="E768" s="1"/>
      <c r="F768" s="1"/>
      <c r="G768" s="1"/>
      <c r="H768" s="1"/>
      <c r="I768" s="1"/>
      <c r="J768" s="1"/>
      <c r="K768" s="1"/>
      <c r="L768" s="1"/>
      <c r="M768" s="1"/>
      <c r="N768" s="1"/>
      <c r="O768" s="1"/>
      <c r="P768" s="1"/>
    </row>
    <row r="769" ht="14.25" customHeight="1">
      <c r="B769" s="1"/>
      <c r="C769" s="1"/>
      <c r="D769" s="1"/>
      <c r="E769" s="1"/>
      <c r="F769" s="1"/>
      <c r="G769" s="1"/>
      <c r="H769" s="1"/>
      <c r="I769" s="1"/>
      <c r="J769" s="1"/>
      <c r="K769" s="1"/>
      <c r="L769" s="1"/>
      <c r="M769" s="1"/>
      <c r="N769" s="1"/>
      <c r="O769" s="1"/>
      <c r="P769" s="1"/>
    </row>
    <row r="770" ht="14.25" customHeight="1">
      <c r="B770" s="1"/>
      <c r="C770" s="1"/>
      <c r="D770" s="1"/>
      <c r="E770" s="1"/>
      <c r="F770" s="1"/>
      <c r="G770" s="1"/>
      <c r="H770" s="1"/>
      <c r="I770" s="1"/>
      <c r="J770" s="1"/>
      <c r="K770" s="1"/>
      <c r="L770" s="1"/>
      <c r="M770" s="1"/>
      <c r="N770" s="1"/>
      <c r="O770" s="1"/>
      <c r="P770" s="1"/>
    </row>
    <row r="771" ht="14.25" customHeight="1">
      <c r="B771" s="1"/>
      <c r="C771" s="1"/>
      <c r="D771" s="1"/>
      <c r="E771" s="1"/>
      <c r="F771" s="1"/>
      <c r="G771" s="1"/>
      <c r="H771" s="1"/>
      <c r="I771" s="1"/>
      <c r="J771" s="1"/>
      <c r="K771" s="1"/>
      <c r="L771" s="1"/>
      <c r="M771" s="1"/>
      <c r="N771" s="1"/>
      <c r="O771" s="1"/>
      <c r="P771" s="1"/>
    </row>
    <row r="772" ht="14.25" customHeight="1">
      <c r="B772" s="1"/>
      <c r="C772" s="1"/>
      <c r="D772" s="1"/>
      <c r="E772" s="1"/>
      <c r="F772" s="1"/>
      <c r="G772" s="1"/>
      <c r="H772" s="1"/>
      <c r="I772" s="1"/>
      <c r="J772" s="1"/>
      <c r="K772" s="1"/>
      <c r="L772" s="1"/>
      <c r="M772" s="1"/>
      <c r="N772" s="1"/>
      <c r="O772" s="1"/>
      <c r="P772" s="1"/>
    </row>
    <row r="773" ht="14.25" customHeight="1">
      <c r="B773" s="1"/>
      <c r="C773" s="1"/>
      <c r="D773" s="1"/>
      <c r="E773" s="1"/>
      <c r="F773" s="1"/>
      <c r="G773" s="1"/>
      <c r="H773" s="1"/>
      <c r="I773" s="1"/>
      <c r="J773" s="1"/>
      <c r="K773" s="1"/>
      <c r="L773" s="1"/>
      <c r="M773" s="1"/>
      <c r="N773" s="1"/>
      <c r="O773" s="1"/>
      <c r="P773" s="1"/>
    </row>
    <row r="774" ht="14.25" customHeight="1">
      <c r="B774" s="1"/>
      <c r="C774" s="1"/>
      <c r="D774" s="1"/>
      <c r="E774" s="1"/>
      <c r="F774" s="1"/>
      <c r="G774" s="1"/>
      <c r="H774" s="1"/>
      <c r="I774" s="1"/>
      <c r="J774" s="1"/>
      <c r="K774" s="1"/>
      <c r="L774" s="1"/>
      <c r="M774" s="1"/>
      <c r="N774" s="1"/>
      <c r="O774" s="1"/>
      <c r="P774" s="1"/>
    </row>
    <row r="775" ht="14.25" customHeight="1">
      <c r="B775" s="1"/>
      <c r="C775" s="1"/>
      <c r="D775" s="1"/>
      <c r="E775" s="1"/>
      <c r="F775" s="1"/>
      <c r="G775" s="1"/>
      <c r="H775" s="1"/>
      <c r="I775" s="1"/>
      <c r="J775" s="1"/>
      <c r="K775" s="1"/>
      <c r="L775" s="1"/>
      <c r="M775" s="1"/>
      <c r="N775" s="1"/>
      <c r="O775" s="1"/>
      <c r="P775" s="1"/>
    </row>
    <row r="776" ht="14.25" customHeight="1">
      <c r="B776" s="1"/>
      <c r="C776" s="1"/>
      <c r="D776" s="1"/>
      <c r="E776" s="1"/>
      <c r="F776" s="1"/>
      <c r="G776" s="1"/>
      <c r="H776" s="1"/>
      <c r="I776" s="1"/>
      <c r="J776" s="1"/>
      <c r="K776" s="1"/>
      <c r="L776" s="1"/>
      <c r="M776" s="1"/>
      <c r="N776" s="1"/>
      <c r="O776" s="1"/>
      <c r="P776" s="1"/>
    </row>
    <row r="777" ht="14.25" customHeight="1">
      <c r="B777" s="1"/>
      <c r="C777" s="1"/>
      <c r="D777" s="1"/>
      <c r="E777" s="1"/>
      <c r="F777" s="1"/>
      <c r="G777" s="1"/>
      <c r="H777" s="1"/>
      <c r="I777" s="1"/>
      <c r="J777" s="1"/>
      <c r="K777" s="1"/>
      <c r="L777" s="1"/>
      <c r="M777" s="1"/>
      <c r="N777" s="1"/>
      <c r="O777" s="1"/>
      <c r="P777" s="1"/>
    </row>
    <row r="778" ht="14.25" customHeight="1">
      <c r="B778" s="1"/>
      <c r="C778" s="1"/>
      <c r="D778" s="1"/>
      <c r="E778" s="1"/>
      <c r="F778" s="1"/>
      <c r="G778" s="1"/>
      <c r="H778" s="1"/>
      <c r="I778" s="1"/>
      <c r="J778" s="1"/>
      <c r="K778" s="1"/>
      <c r="L778" s="1"/>
      <c r="M778" s="1"/>
      <c r="N778" s="1"/>
      <c r="O778" s="1"/>
      <c r="P778" s="1"/>
    </row>
    <row r="779" ht="14.25" customHeight="1">
      <c r="B779" s="1"/>
      <c r="C779" s="1"/>
      <c r="D779" s="1"/>
      <c r="E779" s="1"/>
      <c r="F779" s="1"/>
      <c r="G779" s="1"/>
      <c r="H779" s="1"/>
      <c r="I779" s="1"/>
      <c r="J779" s="1"/>
      <c r="K779" s="1"/>
      <c r="L779" s="1"/>
      <c r="M779" s="1"/>
      <c r="N779" s="1"/>
      <c r="O779" s="1"/>
      <c r="P779" s="1"/>
    </row>
    <row r="780" ht="14.25" customHeight="1">
      <c r="B780" s="1"/>
      <c r="C780" s="1"/>
      <c r="D780" s="1"/>
      <c r="E780" s="1"/>
      <c r="F780" s="1"/>
      <c r="G780" s="1"/>
      <c r="H780" s="1"/>
      <c r="I780" s="1"/>
      <c r="J780" s="1"/>
      <c r="K780" s="1"/>
      <c r="L780" s="1"/>
      <c r="M780" s="1"/>
      <c r="N780" s="1"/>
      <c r="O780" s="1"/>
      <c r="P780" s="1"/>
    </row>
    <row r="781" ht="14.25" customHeight="1">
      <c r="B781" s="1"/>
      <c r="C781" s="1"/>
      <c r="D781" s="1"/>
      <c r="E781" s="1"/>
      <c r="F781" s="1"/>
      <c r="G781" s="1"/>
      <c r="H781" s="1"/>
      <c r="I781" s="1"/>
      <c r="J781" s="1"/>
      <c r="K781" s="1"/>
      <c r="L781" s="1"/>
      <c r="M781" s="1"/>
      <c r="N781" s="1"/>
      <c r="O781" s="1"/>
      <c r="P781" s="1"/>
    </row>
    <row r="782" ht="14.25" customHeight="1">
      <c r="B782" s="1"/>
      <c r="C782" s="1"/>
      <c r="D782" s="1"/>
      <c r="E782" s="1"/>
      <c r="F782" s="1"/>
      <c r="G782" s="1"/>
      <c r="H782" s="1"/>
      <c r="I782" s="1"/>
      <c r="J782" s="1"/>
      <c r="K782" s="1"/>
      <c r="L782" s="1"/>
      <c r="M782" s="1"/>
      <c r="N782" s="1"/>
      <c r="O782" s="1"/>
      <c r="P782" s="1"/>
    </row>
    <row r="783" ht="14.25" customHeight="1">
      <c r="B783" s="1"/>
      <c r="C783" s="1"/>
      <c r="D783" s="1"/>
      <c r="E783" s="1"/>
      <c r="F783" s="1"/>
      <c r="G783" s="1"/>
      <c r="H783" s="1"/>
      <c r="I783" s="1"/>
      <c r="J783" s="1"/>
      <c r="K783" s="1"/>
      <c r="L783" s="1"/>
      <c r="M783" s="1"/>
      <c r="N783" s="1"/>
      <c r="O783" s="1"/>
      <c r="P783" s="1"/>
    </row>
    <row r="784" ht="14.25" customHeight="1">
      <c r="B784" s="1"/>
      <c r="C784" s="1"/>
      <c r="D784" s="1"/>
      <c r="E784" s="1"/>
      <c r="F784" s="1"/>
      <c r="G784" s="1"/>
      <c r="H784" s="1"/>
      <c r="I784" s="1"/>
      <c r="J784" s="1"/>
      <c r="K784" s="1"/>
      <c r="L784" s="1"/>
      <c r="M784" s="1"/>
      <c r="N784" s="1"/>
      <c r="O784" s="1"/>
      <c r="P784" s="1"/>
    </row>
    <row r="785" ht="14.25" customHeight="1">
      <c r="B785" s="1"/>
      <c r="C785" s="1"/>
      <c r="D785" s="1"/>
      <c r="E785" s="1"/>
      <c r="F785" s="1"/>
      <c r="G785" s="1"/>
      <c r="H785" s="1"/>
      <c r="I785" s="1"/>
      <c r="J785" s="1"/>
      <c r="K785" s="1"/>
      <c r="L785" s="1"/>
      <c r="M785" s="1"/>
      <c r="N785" s="1"/>
      <c r="O785" s="1"/>
      <c r="P785" s="1"/>
    </row>
    <row r="786" ht="14.25" customHeight="1">
      <c r="B786" s="1"/>
      <c r="C786" s="1"/>
      <c r="D786" s="1"/>
      <c r="E786" s="1"/>
      <c r="F786" s="1"/>
      <c r="G786" s="1"/>
      <c r="H786" s="1"/>
      <c r="I786" s="1"/>
      <c r="J786" s="1"/>
      <c r="K786" s="1"/>
      <c r="L786" s="1"/>
      <c r="M786" s="1"/>
      <c r="N786" s="1"/>
      <c r="O786" s="1"/>
      <c r="P786" s="1"/>
    </row>
    <row r="787" ht="14.25" customHeight="1">
      <c r="B787" s="1"/>
      <c r="C787" s="1"/>
      <c r="D787" s="1"/>
      <c r="E787" s="1"/>
      <c r="F787" s="1"/>
      <c r="G787" s="1"/>
      <c r="H787" s="1"/>
      <c r="I787" s="1"/>
      <c r="J787" s="1"/>
      <c r="K787" s="1"/>
      <c r="L787" s="1"/>
      <c r="M787" s="1"/>
      <c r="N787" s="1"/>
      <c r="O787" s="1"/>
      <c r="P787" s="1"/>
    </row>
    <row r="788" ht="14.25" customHeight="1">
      <c r="B788" s="1"/>
      <c r="C788" s="1"/>
      <c r="D788" s="1"/>
      <c r="E788" s="1"/>
      <c r="F788" s="1"/>
      <c r="G788" s="1"/>
      <c r="H788" s="1"/>
      <c r="I788" s="1"/>
      <c r="J788" s="1"/>
      <c r="K788" s="1"/>
      <c r="L788" s="1"/>
      <c r="M788" s="1"/>
      <c r="N788" s="1"/>
      <c r="O788" s="1"/>
      <c r="P788" s="1"/>
    </row>
    <row r="789" ht="14.25" customHeight="1">
      <c r="B789" s="1"/>
      <c r="C789" s="1"/>
      <c r="D789" s="1"/>
      <c r="E789" s="1"/>
      <c r="F789" s="1"/>
      <c r="G789" s="1"/>
      <c r="H789" s="1"/>
      <c r="I789" s="1"/>
      <c r="J789" s="1"/>
      <c r="K789" s="1"/>
      <c r="L789" s="1"/>
      <c r="M789" s="1"/>
      <c r="N789" s="1"/>
      <c r="O789" s="1"/>
      <c r="P789" s="1"/>
    </row>
    <row r="790" ht="14.25" customHeight="1">
      <c r="B790" s="1"/>
      <c r="C790" s="1"/>
      <c r="D790" s="1"/>
      <c r="E790" s="1"/>
      <c r="F790" s="1"/>
      <c r="G790" s="1"/>
      <c r="H790" s="1"/>
      <c r="I790" s="1"/>
      <c r="J790" s="1"/>
      <c r="K790" s="1"/>
      <c r="L790" s="1"/>
      <c r="M790" s="1"/>
      <c r="N790" s="1"/>
      <c r="O790" s="1"/>
      <c r="P790" s="1"/>
    </row>
    <row r="791" ht="14.25" customHeight="1">
      <c r="B791" s="1"/>
      <c r="C791" s="1"/>
      <c r="D791" s="1"/>
      <c r="E791" s="1"/>
      <c r="F791" s="1"/>
      <c r="G791" s="1"/>
      <c r="H791" s="1"/>
      <c r="I791" s="1"/>
      <c r="J791" s="1"/>
      <c r="K791" s="1"/>
      <c r="L791" s="1"/>
      <c r="M791" s="1"/>
      <c r="N791" s="1"/>
      <c r="O791" s="1"/>
      <c r="P791" s="1"/>
    </row>
    <row r="792" ht="14.25" customHeight="1">
      <c r="B792" s="1"/>
      <c r="C792" s="1"/>
      <c r="D792" s="1"/>
      <c r="E792" s="1"/>
      <c r="F792" s="1"/>
      <c r="G792" s="1"/>
      <c r="H792" s="1"/>
      <c r="I792" s="1"/>
      <c r="J792" s="1"/>
      <c r="K792" s="1"/>
      <c r="L792" s="1"/>
      <c r="M792" s="1"/>
      <c r="N792" s="1"/>
      <c r="O792" s="1"/>
      <c r="P792" s="1"/>
    </row>
    <row r="793" ht="14.25" customHeight="1">
      <c r="B793" s="1"/>
      <c r="C793" s="1"/>
      <c r="D793" s="1"/>
      <c r="E793" s="1"/>
      <c r="F793" s="1"/>
      <c r="G793" s="1"/>
      <c r="H793" s="1"/>
      <c r="I793" s="1"/>
      <c r="J793" s="1"/>
      <c r="K793" s="1"/>
      <c r="L793" s="1"/>
      <c r="M793" s="1"/>
      <c r="N793" s="1"/>
      <c r="O793" s="1"/>
      <c r="P793" s="1"/>
    </row>
    <row r="794" ht="14.25" customHeight="1">
      <c r="B794" s="1"/>
      <c r="C794" s="1"/>
      <c r="D794" s="1"/>
      <c r="E794" s="1"/>
      <c r="F794" s="1"/>
      <c r="G794" s="1"/>
      <c r="H794" s="1"/>
      <c r="I794" s="1"/>
      <c r="J794" s="1"/>
      <c r="K794" s="1"/>
      <c r="L794" s="1"/>
      <c r="M794" s="1"/>
      <c r="N794" s="1"/>
      <c r="O794" s="1"/>
      <c r="P794" s="1"/>
    </row>
    <row r="795" ht="14.25" customHeight="1">
      <c r="B795" s="1"/>
      <c r="C795" s="1"/>
      <c r="D795" s="1"/>
      <c r="E795" s="1"/>
      <c r="F795" s="1"/>
      <c r="G795" s="1"/>
      <c r="H795" s="1"/>
      <c r="I795" s="1"/>
      <c r="J795" s="1"/>
      <c r="K795" s="1"/>
      <c r="L795" s="1"/>
      <c r="M795" s="1"/>
      <c r="N795" s="1"/>
      <c r="O795" s="1"/>
      <c r="P795" s="1"/>
    </row>
    <row r="796" ht="14.25" customHeight="1">
      <c r="B796" s="1"/>
      <c r="C796" s="1"/>
      <c r="D796" s="1"/>
      <c r="E796" s="1"/>
      <c r="F796" s="1"/>
      <c r="G796" s="1"/>
      <c r="H796" s="1"/>
      <c r="I796" s="1"/>
      <c r="J796" s="1"/>
      <c r="K796" s="1"/>
      <c r="L796" s="1"/>
      <c r="M796" s="1"/>
      <c r="N796" s="1"/>
      <c r="O796" s="1"/>
      <c r="P796" s="1"/>
    </row>
    <row r="797" ht="14.25" customHeight="1">
      <c r="B797" s="1"/>
      <c r="C797" s="1"/>
      <c r="D797" s="1"/>
      <c r="E797" s="1"/>
      <c r="F797" s="1"/>
      <c r="G797" s="1"/>
      <c r="H797" s="1"/>
      <c r="I797" s="1"/>
      <c r="J797" s="1"/>
      <c r="K797" s="1"/>
      <c r="L797" s="1"/>
      <c r="M797" s="1"/>
      <c r="N797" s="1"/>
      <c r="O797" s="1"/>
      <c r="P797" s="1"/>
    </row>
    <row r="798" ht="14.25" customHeight="1">
      <c r="B798" s="1"/>
      <c r="C798" s="1"/>
      <c r="D798" s="1"/>
      <c r="E798" s="1"/>
      <c r="F798" s="1"/>
      <c r="G798" s="1"/>
      <c r="H798" s="1"/>
      <c r="I798" s="1"/>
      <c r="J798" s="1"/>
      <c r="K798" s="1"/>
      <c r="L798" s="1"/>
      <c r="M798" s="1"/>
      <c r="N798" s="1"/>
      <c r="O798" s="1"/>
      <c r="P798" s="1"/>
    </row>
    <row r="799" ht="14.25" customHeight="1">
      <c r="B799" s="1"/>
      <c r="C799" s="1"/>
      <c r="D799" s="1"/>
      <c r="E799" s="1"/>
      <c r="F799" s="1"/>
      <c r="G799" s="1"/>
      <c r="H799" s="1"/>
      <c r="I799" s="1"/>
      <c r="J799" s="1"/>
      <c r="K799" s="1"/>
      <c r="L799" s="1"/>
      <c r="M799" s="1"/>
      <c r="N799" s="1"/>
      <c r="O799" s="1"/>
      <c r="P799" s="1"/>
    </row>
    <row r="800" ht="14.25" customHeight="1">
      <c r="B800" s="1"/>
      <c r="C800" s="1"/>
      <c r="D800" s="1"/>
      <c r="E800" s="1"/>
      <c r="F800" s="1"/>
      <c r="G800" s="1"/>
      <c r="H800" s="1"/>
      <c r="I800" s="1"/>
      <c r="J800" s="1"/>
      <c r="K800" s="1"/>
      <c r="L800" s="1"/>
      <c r="M800" s="1"/>
      <c r="N800" s="1"/>
      <c r="O800" s="1"/>
      <c r="P800" s="1"/>
    </row>
    <row r="801" ht="14.25" customHeight="1">
      <c r="B801" s="1"/>
      <c r="C801" s="1"/>
      <c r="D801" s="1"/>
      <c r="E801" s="1"/>
      <c r="F801" s="1"/>
      <c r="G801" s="1"/>
      <c r="H801" s="1"/>
      <c r="I801" s="1"/>
      <c r="J801" s="1"/>
      <c r="K801" s="1"/>
      <c r="L801" s="1"/>
      <c r="M801" s="1"/>
      <c r="N801" s="1"/>
      <c r="O801" s="1"/>
      <c r="P801" s="1"/>
    </row>
    <row r="802" ht="14.25" customHeight="1">
      <c r="B802" s="1"/>
      <c r="C802" s="1"/>
      <c r="D802" s="1"/>
      <c r="E802" s="1"/>
      <c r="F802" s="1"/>
      <c r="G802" s="1"/>
      <c r="H802" s="1"/>
      <c r="I802" s="1"/>
      <c r="J802" s="1"/>
      <c r="K802" s="1"/>
      <c r="L802" s="1"/>
      <c r="M802" s="1"/>
      <c r="N802" s="1"/>
      <c r="O802" s="1"/>
      <c r="P802" s="1"/>
    </row>
    <row r="803" ht="14.25" customHeight="1">
      <c r="B803" s="1"/>
      <c r="C803" s="1"/>
      <c r="D803" s="1"/>
      <c r="E803" s="1"/>
      <c r="F803" s="1"/>
      <c r="G803" s="1"/>
      <c r="H803" s="1"/>
      <c r="I803" s="1"/>
      <c r="J803" s="1"/>
      <c r="K803" s="1"/>
      <c r="L803" s="1"/>
      <c r="M803" s="1"/>
      <c r="N803" s="1"/>
      <c r="O803" s="1"/>
      <c r="P803" s="1"/>
    </row>
    <row r="804" ht="14.25" customHeight="1">
      <c r="B804" s="1"/>
      <c r="C804" s="1"/>
      <c r="D804" s="1"/>
      <c r="E804" s="1"/>
      <c r="F804" s="1"/>
      <c r="G804" s="1"/>
      <c r="H804" s="1"/>
      <c r="I804" s="1"/>
      <c r="J804" s="1"/>
      <c r="K804" s="1"/>
      <c r="L804" s="1"/>
      <c r="M804" s="1"/>
      <c r="N804" s="1"/>
      <c r="O804" s="1"/>
      <c r="P804" s="1"/>
    </row>
    <row r="805" ht="14.25" customHeight="1">
      <c r="B805" s="1"/>
      <c r="C805" s="1"/>
      <c r="D805" s="1"/>
      <c r="E805" s="1"/>
      <c r="F805" s="1"/>
      <c r="G805" s="1"/>
      <c r="H805" s="1"/>
      <c r="I805" s="1"/>
      <c r="J805" s="1"/>
      <c r="K805" s="1"/>
      <c r="L805" s="1"/>
      <c r="M805" s="1"/>
      <c r="N805" s="1"/>
      <c r="O805" s="1"/>
      <c r="P805" s="1"/>
    </row>
    <row r="806" ht="14.25" customHeight="1">
      <c r="B806" s="1"/>
      <c r="C806" s="1"/>
      <c r="D806" s="1"/>
      <c r="E806" s="1"/>
      <c r="F806" s="1"/>
      <c r="G806" s="1"/>
      <c r="H806" s="1"/>
      <c r="I806" s="1"/>
      <c r="J806" s="1"/>
      <c r="K806" s="1"/>
      <c r="L806" s="1"/>
      <c r="M806" s="1"/>
      <c r="N806" s="1"/>
      <c r="O806" s="1"/>
      <c r="P806" s="1"/>
    </row>
    <row r="807" ht="14.25" customHeight="1">
      <c r="B807" s="1"/>
      <c r="C807" s="1"/>
      <c r="D807" s="1"/>
      <c r="E807" s="1"/>
      <c r="F807" s="1"/>
      <c r="G807" s="1"/>
      <c r="H807" s="1"/>
      <c r="I807" s="1"/>
      <c r="J807" s="1"/>
      <c r="K807" s="1"/>
      <c r="L807" s="1"/>
      <c r="M807" s="1"/>
      <c r="N807" s="1"/>
      <c r="O807" s="1"/>
      <c r="P807" s="1"/>
    </row>
    <row r="808" ht="14.25" customHeight="1">
      <c r="B808" s="1"/>
      <c r="C808" s="1"/>
      <c r="D808" s="1"/>
      <c r="E808" s="1"/>
      <c r="F808" s="1"/>
      <c r="G808" s="1"/>
      <c r="H808" s="1"/>
      <c r="I808" s="1"/>
      <c r="J808" s="1"/>
      <c r="K808" s="1"/>
      <c r="L808" s="1"/>
      <c r="M808" s="1"/>
      <c r="N808" s="1"/>
      <c r="O808" s="1"/>
      <c r="P808" s="1"/>
    </row>
    <row r="809" ht="14.25" customHeight="1">
      <c r="B809" s="1"/>
      <c r="C809" s="1"/>
      <c r="D809" s="1"/>
      <c r="E809" s="1"/>
      <c r="F809" s="1"/>
      <c r="G809" s="1"/>
      <c r="H809" s="1"/>
      <c r="I809" s="1"/>
      <c r="J809" s="1"/>
      <c r="K809" s="1"/>
      <c r="L809" s="1"/>
      <c r="M809" s="1"/>
      <c r="N809" s="1"/>
      <c r="O809" s="1"/>
      <c r="P809" s="1"/>
    </row>
    <row r="810" ht="14.25" customHeight="1">
      <c r="B810" s="1"/>
      <c r="C810" s="1"/>
      <c r="D810" s="1"/>
      <c r="E810" s="1"/>
      <c r="F810" s="1"/>
      <c r="G810" s="1"/>
      <c r="H810" s="1"/>
      <c r="I810" s="1"/>
      <c r="J810" s="1"/>
      <c r="K810" s="1"/>
      <c r="L810" s="1"/>
      <c r="M810" s="1"/>
      <c r="N810" s="1"/>
      <c r="O810" s="1"/>
      <c r="P810" s="1"/>
    </row>
    <row r="811" ht="14.25" customHeight="1">
      <c r="B811" s="1"/>
      <c r="C811" s="1"/>
      <c r="D811" s="1"/>
      <c r="E811" s="1"/>
      <c r="F811" s="1"/>
      <c r="G811" s="1"/>
      <c r="H811" s="1"/>
      <c r="I811" s="1"/>
      <c r="J811" s="1"/>
      <c r="K811" s="1"/>
      <c r="L811" s="1"/>
      <c r="M811" s="1"/>
      <c r="N811" s="1"/>
      <c r="O811" s="1"/>
      <c r="P811" s="1"/>
    </row>
    <row r="812" ht="14.25" customHeight="1">
      <c r="B812" s="1"/>
      <c r="C812" s="1"/>
      <c r="D812" s="1"/>
      <c r="E812" s="1"/>
      <c r="F812" s="1"/>
      <c r="G812" s="1"/>
      <c r="H812" s="1"/>
      <c r="I812" s="1"/>
      <c r="J812" s="1"/>
      <c r="K812" s="1"/>
      <c r="L812" s="1"/>
      <c r="M812" s="1"/>
      <c r="N812" s="1"/>
      <c r="O812" s="1"/>
      <c r="P812" s="1"/>
    </row>
    <row r="813" ht="14.25" customHeight="1">
      <c r="B813" s="1"/>
      <c r="C813" s="1"/>
      <c r="D813" s="1"/>
      <c r="E813" s="1"/>
      <c r="F813" s="1"/>
      <c r="G813" s="1"/>
      <c r="H813" s="1"/>
      <c r="I813" s="1"/>
      <c r="J813" s="1"/>
      <c r="K813" s="1"/>
      <c r="L813" s="1"/>
      <c r="M813" s="1"/>
      <c r="N813" s="1"/>
      <c r="O813" s="1"/>
      <c r="P813" s="1"/>
    </row>
    <row r="814" ht="14.25" customHeight="1">
      <c r="B814" s="1"/>
      <c r="C814" s="1"/>
      <c r="D814" s="1"/>
      <c r="E814" s="1"/>
      <c r="F814" s="1"/>
      <c r="G814" s="1"/>
      <c r="H814" s="1"/>
      <c r="I814" s="1"/>
      <c r="J814" s="1"/>
      <c r="K814" s="1"/>
      <c r="L814" s="1"/>
      <c r="M814" s="1"/>
      <c r="N814" s="1"/>
      <c r="O814" s="1"/>
      <c r="P814" s="1"/>
    </row>
    <row r="815" ht="14.25" customHeight="1">
      <c r="B815" s="1"/>
      <c r="C815" s="1"/>
      <c r="D815" s="1"/>
      <c r="E815" s="1"/>
      <c r="F815" s="1"/>
      <c r="G815" s="1"/>
      <c r="H815" s="1"/>
      <c r="I815" s="1"/>
      <c r="J815" s="1"/>
      <c r="K815" s="1"/>
      <c r="L815" s="1"/>
      <c r="M815" s="1"/>
      <c r="N815" s="1"/>
      <c r="O815" s="1"/>
      <c r="P815" s="1"/>
    </row>
    <row r="816" ht="14.25" customHeight="1">
      <c r="B816" s="1"/>
      <c r="C816" s="1"/>
      <c r="D816" s="1"/>
      <c r="E816" s="1"/>
      <c r="F816" s="1"/>
      <c r="G816" s="1"/>
      <c r="H816" s="1"/>
      <c r="I816" s="1"/>
      <c r="J816" s="1"/>
      <c r="K816" s="1"/>
      <c r="L816" s="1"/>
      <c r="M816" s="1"/>
      <c r="N816" s="1"/>
      <c r="O816" s="1"/>
      <c r="P816" s="1"/>
    </row>
    <row r="817" ht="14.25" customHeight="1">
      <c r="B817" s="1"/>
      <c r="C817" s="1"/>
      <c r="D817" s="1"/>
      <c r="E817" s="1"/>
      <c r="F817" s="1"/>
      <c r="G817" s="1"/>
      <c r="H817" s="1"/>
      <c r="I817" s="1"/>
      <c r="J817" s="1"/>
      <c r="K817" s="1"/>
      <c r="L817" s="1"/>
      <c r="M817" s="1"/>
      <c r="N817" s="1"/>
      <c r="O817" s="1"/>
      <c r="P817" s="1"/>
    </row>
    <row r="818" ht="14.25" customHeight="1">
      <c r="B818" s="1"/>
      <c r="C818" s="1"/>
      <c r="D818" s="1"/>
      <c r="E818" s="1"/>
      <c r="F818" s="1"/>
      <c r="G818" s="1"/>
      <c r="H818" s="1"/>
      <c r="I818" s="1"/>
      <c r="J818" s="1"/>
      <c r="K818" s="1"/>
      <c r="L818" s="1"/>
      <c r="M818" s="1"/>
      <c r="N818" s="1"/>
      <c r="O818" s="1"/>
      <c r="P818" s="1"/>
    </row>
    <row r="819" ht="14.25" customHeight="1">
      <c r="B819" s="1"/>
      <c r="C819" s="1"/>
      <c r="D819" s="1"/>
      <c r="E819" s="1"/>
      <c r="F819" s="1"/>
      <c r="G819" s="1"/>
      <c r="H819" s="1"/>
      <c r="I819" s="1"/>
      <c r="J819" s="1"/>
      <c r="K819" s="1"/>
      <c r="L819" s="1"/>
      <c r="M819" s="1"/>
      <c r="N819" s="1"/>
      <c r="O819" s="1"/>
      <c r="P819" s="1"/>
    </row>
    <row r="820" ht="14.25" customHeight="1">
      <c r="B820" s="1"/>
      <c r="C820" s="1"/>
      <c r="D820" s="1"/>
      <c r="E820" s="1"/>
      <c r="F820" s="1"/>
      <c r="G820" s="1"/>
      <c r="H820" s="1"/>
      <c r="I820" s="1"/>
      <c r="J820" s="1"/>
      <c r="K820" s="1"/>
      <c r="L820" s="1"/>
      <c r="M820" s="1"/>
      <c r="N820" s="1"/>
      <c r="O820" s="1"/>
      <c r="P820" s="1"/>
    </row>
    <row r="821" ht="14.25" customHeight="1">
      <c r="B821" s="1"/>
      <c r="C821" s="1"/>
      <c r="D821" s="1"/>
      <c r="E821" s="1"/>
      <c r="F821" s="1"/>
      <c r="G821" s="1"/>
      <c r="H821" s="1"/>
      <c r="I821" s="1"/>
      <c r="J821" s="1"/>
      <c r="K821" s="1"/>
      <c r="L821" s="1"/>
      <c r="M821" s="1"/>
      <c r="N821" s="1"/>
      <c r="O821" s="1"/>
      <c r="P821" s="1"/>
    </row>
    <row r="822" ht="14.25" customHeight="1">
      <c r="B822" s="1"/>
      <c r="C822" s="1"/>
      <c r="D822" s="1"/>
      <c r="E822" s="1"/>
      <c r="F822" s="1"/>
      <c r="G822" s="1"/>
      <c r="H822" s="1"/>
      <c r="I822" s="1"/>
      <c r="J822" s="1"/>
      <c r="K822" s="1"/>
      <c r="L822" s="1"/>
      <c r="M822" s="1"/>
      <c r="N822" s="1"/>
      <c r="O822" s="1"/>
      <c r="P822" s="1"/>
    </row>
    <row r="823" ht="14.25" customHeight="1">
      <c r="B823" s="1"/>
      <c r="C823" s="1"/>
      <c r="D823" s="1"/>
      <c r="E823" s="1"/>
      <c r="F823" s="1"/>
      <c r="G823" s="1"/>
      <c r="H823" s="1"/>
      <c r="I823" s="1"/>
      <c r="J823" s="1"/>
      <c r="K823" s="1"/>
      <c r="L823" s="1"/>
      <c r="M823" s="1"/>
      <c r="N823" s="1"/>
      <c r="O823" s="1"/>
      <c r="P823" s="1"/>
    </row>
    <row r="824" ht="14.25" customHeight="1">
      <c r="B824" s="1"/>
      <c r="C824" s="1"/>
      <c r="D824" s="1"/>
      <c r="E824" s="1"/>
      <c r="F824" s="1"/>
      <c r="G824" s="1"/>
      <c r="H824" s="1"/>
      <c r="I824" s="1"/>
      <c r="J824" s="1"/>
      <c r="K824" s="1"/>
      <c r="L824" s="1"/>
      <c r="M824" s="1"/>
      <c r="N824" s="1"/>
      <c r="O824" s="1"/>
      <c r="P824" s="1"/>
    </row>
    <row r="825" ht="14.25" customHeight="1">
      <c r="B825" s="1"/>
      <c r="C825" s="1"/>
      <c r="D825" s="1"/>
      <c r="E825" s="1"/>
      <c r="F825" s="1"/>
      <c r="G825" s="1"/>
      <c r="H825" s="1"/>
      <c r="I825" s="1"/>
      <c r="J825" s="1"/>
      <c r="K825" s="1"/>
      <c r="L825" s="1"/>
      <c r="M825" s="1"/>
      <c r="N825" s="1"/>
      <c r="O825" s="1"/>
      <c r="P825" s="1"/>
    </row>
    <row r="826" ht="14.25" customHeight="1">
      <c r="B826" s="1"/>
      <c r="C826" s="1"/>
      <c r="D826" s="1"/>
      <c r="E826" s="1"/>
      <c r="F826" s="1"/>
      <c r="G826" s="1"/>
      <c r="H826" s="1"/>
      <c r="I826" s="1"/>
      <c r="J826" s="1"/>
      <c r="K826" s="1"/>
      <c r="L826" s="1"/>
      <c r="M826" s="1"/>
      <c r="N826" s="1"/>
      <c r="O826" s="1"/>
      <c r="P826" s="1"/>
    </row>
    <row r="827" ht="14.25" customHeight="1">
      <c r="B827" s="1"/>
      <c r="C827" s="1"/>
      <c r="D827" s="1"/>
      <c r="E827" s="1"/>
      <c r="F827" s="1"/>
      <c r="G827" s="1"/>
      <c r="H827" s="1"/>
      <c r="I827" s="1"/>
      <c r="J827" s="1"/>
      <c r="K827" s="1"/>
      <c r="L827" s="1"/>
      <c r="M827" s="1"/>
      <c r="N827" s="1"/>
      <c r="O827" s="1"/>
      <c r="P827" s="1"/>
    </row>
    <row r="828" ht="14.25" customHeight="1">
      <c r="B828" s="1"/>
      <c r="C828" s="1"/>
      <c r="D828" s="1"/>
      <c r="E828" s="1"/>
      <c r="F828" s="1"/>
      <c r="G828" s="1"/>
      <c r="H828" s="1"/>
      <c r="I828" s="1"/>
      <c r="J828" s="1"/>
      <c r="K828" s="1"/>
      <c r="L828" s="1"/>
      <c r="M828" s="1"/>
      <c r="N828" s="1"/>
      <c r="O828" s="1"/>
      <c r="P828" s="1"/>
    </row>
    <row r="829" ht="14.25" customHeight="1">
      <c r="B829" s="1"/>
      <c r="C829" s="1"/>
      <c r="D829" s="1"/>
      <c r="E829" s="1"/>
      <c r="F829" s="1"/>
      <c r="G829" s="1"/>
      <c r="H829" s="1"/>
      <c r="I829" s="1"/>
      <c r="J829" s="1"/>
      <c r="K829" s="1"/>
      <c r="L829" s="1"/>
      <c r="M829" s="1"/>
      <c r="N829" s="1"/>
      <c r="O829" s="1"/>
      <c r="P829" s="1"/>
    </row>
    <row r="830" ht="14.25" customHeight="1">
      <c r="B830" s="1"/>
      <c r="C830" s="1"/>
      <c r="D830" s="1"/>
      <c r="E830" s="1"/>
      <c r="F830" s="1"/>
      <c r="G830" s="1"/>
      <c r="H830" s="1"/>
      <c r="I830" s="1"/>
      <c r="J830" s="1"/>
      <c r="K830" s="1"/>
      <c r="L830" s="1"/>
      <c r="M830" s="1"/>
      <c r="N830" s="1"/>
      <c r="O830" s="1"/>
      <c r="P830" s="1"/>
    </row>
    <row r="831" ht="14.25" customHeight="1">
      <c r="B831" s="1"/>
      <c r="C831" s="1"/>
      <c r="D831" s="1"/>
      <c r="E831" s="1"/>
      <c r="F831" s="1"/>
      <c r="G831" s="1"/>
      <c r="H831" s="1"/>
      <c r="I831" s="1"/>
      <c r="J831" s="1"/>
      <c r="K831" s="1"/>
      <c r="L831" s="1"/>
      <c r="M831" s="1"/>
      <c r="N831" s="1"/>
      <c r="O831" s="1"/>
      <c r="P831" s="1"/>
    </row>
    <row r="832" ht="14.25" customHeight="1">
      <c r="B832" s="1"/>
      <c r="C832" s="1"/>
      <c r="D832" s="1"/>
      <c r="E832" s="1"/>
      <c r="F832" s="1"/>
      <c r="G832" s="1"/>
      <c r="H832" s="1"/>
      <c r="I832" s="1"/>
      <c r="J832" s="1"/>
      <c r="K832" s="1"/>
      <c r="L832" s="1"/>
      <c r="M832" s="1"/>
      <c r="N832" s="1"/>
      <c r="O832" s="1"/>
      <c r="P832" s="1"/>
    </row>
    <row r="833" ht="14.25" customHeight="1">
      <c r="B833" s="1"/>
      <c r="C833" s="1"/>
      <c r="D833" s="1"/>
      <c r="E833" s="1"/>
      <c r="F833" s="1"/>
      <c r="G833" s="1"/>
      <c r="H833" s="1"/>
      <c r="I833" s="1"/>
      <c r="J833" s="1"/>
      <c r="K833" s="1"/>
      <c r="L833" s="1"/>
      <c r="M833" s="1"/>
      <c r="N833" s="1"/>
      <c r="O833" s="1"/>
      <c r="P833" s="1"/>
    </row>
    <row r="834" ht="14.25" customHeight="1">
      <c r="B834" s="1"/>
      <c r="C834" s="1"/>
      <c r="D834" s="1"/>
      <c r="E834" s="1"/>
      <c r="F834" s="1"/>
      <c r="G834" s="1"/>
      <c r="H834" s="1"/>
      <c r="I834" s="1"/>
      <c r="J834" s="1"/>
      <c r="K834" s="1"/>
      <c r="L834" s="1"/>
      <c r="M834" s="1"/>
      <c r="N834" s="1"/>
      <c r="O834" s="1"/>
      <c r="P834" s="1"/>
    </row>
    <row r="835" ht="14.25" customHeight="1">
      <c r="B835" s="1"/>
      <c r="C835" s="1"/>
      <c r="D835" s="1"/>
      <c r="E835" s="1"/>
      <c r="F835" s="1"/>
      <c r="G835" s="1"/>
      <c r="H835" s="1"/>
      <c r="I835" s="1"/>
      <c r="J835" s="1"/>
      <c r="K835" s="1"/>
      <c r="L835" s="1"/>
      <c r="M835" s="1"/>
      <c r="N835" s="1"/>
      <c r="O835" s="1"/>
      <c r="P835" s="1"/>
    </row>
    <row r="836" ht="14.25" customHeight="1">
      <c r="B836" s="1"/>
      <c r="C836" s="1"/>
      <c r="D836" s="1"/>
      <c r="E836" s="1"/>
      <c r="F836" s="1"/>
      <c r="G836" s="1"/>
      <c r="H836" s="1"/>
      <c r="I836" s="1"/>
      <c r="J836" s="1"/>
      <c r="K836" s="1"/>
      <c r="L836" s="1"/>
      <c r="M836" s="1"/>
      <c r="N836" s="1"/>
      <c r="O836" s="1"/>
      <c r="P836" s="1"/>
    </row>
    <row r="837" ht="14.25" customHeight="1">
      <c r="B837" s="1"/>
      <c r="C837" s="1"/>
      <c r="D837" s="1"/>
      <c r="E837" s="1"/>
      <c r="F837" s="1"/>
      <c r="G837" s="1"/>
      <c r="H837" s="1"/>
      <c r="I837" s="1"/>
      <c r="J837" s="1"/>
      <c r="K837" s="1"/>
      <c r="L837" s="1"/>
      <c r="M837" s="1"/>
      <c r="N837" s="1"/>
      <c r="O837" s="1"/>
      <c r="P837" s="1"/>
    </row>
    <row r="838" ht="14.25" customHeight="1">
      <c r="B838" s="1"/>
      <c r="C838" s="1"/>
      <c r="D838" s="1"/>
      <c r="E838" s="1"/>
      <c r="F838" s="1"/>
      <c r="G838" s="1"/>
      <c r="H838" s="1"/>
      <c r="I838" s="1"/>
      <c r="J838" s="1"/>
      <c r="K838" s="1"/>
      <c r="L838" s="1"/>
      <c r="M838" s="1"/>
      <c r="N838" s="1"/>
      <c r="O838" s="1"/>
      <c r="P838" s="1"/>
    </row>
    <row r="839" ht="14.25" customHeight="1">
      <c r="B839" s="1"/>
      <c r="C839" s="1"/>
      <c r="D839" s="1"/>
      <c r="E839" s="1"/>
      <c r="F839" s="1"/>
      <c r="G839" s="1"/>
      <c r="H839" s="1"/>
      <c r="I839" s="1"/>
      <c r="J839" s="1"/>
      <c r="K839" s="1"/>
      <c r="L839" s="1"/>
      <c r="M839" s="1"/>
      <c r="N839" s="1"/>
      <c r="O839" s="1"/>
      <c r="P839" s="1"/>
    </row>
    <row r="840" ht="14.25" customHeight="1">
      <c r="B840" s="1"/>
      <c r="C840" s="1"/>
      <c r="D840" s="1"/>
      <c r="E840" s="1"/>
      <c r="F840" s="1"/>
      <c r="G840" s="1"/>
      <c r="H840" s="1"/>
      <c r="I840" s="1"/>
      <c r="J840" s="1"/>
      <c r="K840" s="1"/>
      <c r="L840" s="1"/>
      <c r="M840" s="1"/>
      <c r="N840" s="1"/>
      <c r="O840" s="1"/>
      <c r="P840" s="1"/>
    </row>
    <row r="841" ht="14.25" customHeight="1">
      <c r="B841" s="1"/>
      <c r="C841" s="1"/>
      <c r="D841" s="1"/>
      <c r="E841" s="1"/>
      <c r="F841" s="1"/>
      <c r="G841" s="1"/>
      <c r="H841" s="1"/>
      <c r="I841" s="1"/>
      <c r="J841" s="1"/>
      <c r="K841" s="1"/>
      <c r="L841" s="1"/>
      <c r="M841" s="1"/>
      <c r="N841" s="1"/>
      <c r="O841" s="1"/>
      <c r="P841" s="1"/>
    </row>
    <row r="842" ht="14.25" customHeight="1">
      <c r="B842" s="1"/>
      <c r="C842" s="1"/>
      <c r="D842" s="1"/>
      <c r="E842" s="1"/>
      <c r="F842" s="1"/>
      <c r="G842" s="1"/>
      <c r="H842" s="1"/>
      <c r="I842" s="1"/>
      <c r="J842" s="1"/>
      <c r="K842" s="1"/>
      <c r="L842" s="1"/>
      <c r="M842" s="1"/>
      <c r="N842" s="1"/>
      <c r="O842" s="1"/>
      <c r="P842" s="1"/>
    </row>
    <row r="843" ht="14.25" customHeight="1">
      <c r="B843" s="1"/>
      <c r="C843" s="1"/>
      <c r="D843" s="1"/>
      <c r="E843" s="1"/>
      <c r="F843" s="1"/>
      <c r="G843" s="1"/>
      <c r="H843" s="1"/>
      <c r="I843" s="1"/>
      <c r="J843" s="1"/>
      <c r="K843" s="1"/>
      <c r="L843" s="1"/>
      <c r="M843" s="1"/>
      <c r="N843" s="1"/>
      <c r="O843" s="1"/>
      <c r="P843" s="1"/>
    </row>
    <row r="844" ht="14.25" customHeight="1">
      <c r="B844" s="1"/>
      <c r="C844" s="1"/>
      <c r="D844" s="1"/>
      <c r="E844" s="1"/>
      <c r="F844" s="1"/>
      <c r="G844" s="1"/>
      <c r="H844" s="1"/>
      <c r="I844" s="1"/>
      <c r="J844" s="1"/>
      <c r="K844" s="1"/>
      <c r="L844" s="1"/>
      <c r="M844" s="1"/>
      <c r="N844" s="1"/>
      <c r="O844" s="1"/>
      <c r="P844" s="1"/>
    </row>
    <row r="845" ht="14.25" customHeight="1">
      <c r="B845" s="1"/>
      <c r="C845" s="1"/>
      <c r="D845" s="1"/>
      <c r="E845" s="1"/>
      <c r="F845" s="1"/>
      <c r="G845" s="1"/>
      <c r="H845" s="1"/>
      <c r="I845" s="1"/>
      <c r="J845" s="1"/>
      <c r="K845" s="1"/>
      <c r="L845" s="1"/>
      <c r="M845" s="1"/>
      <c r="N845" s="1"/>
      <c r="O845" s="1"/>
      <c r="P845" s="1"/>
    </row>
    <row r="846" ht="14.25" customHeight="1">
      <c r="B846" s="1"/>
      <c r="C846" s="1"/>
      <c r="D846" s="1"/>
      <c r="E846" s="1"/>
      <c r="F846" s="1"/>
      <c r="G846" s="1"/>
      <c r="H846" s="1"/>
      <c r="I846" s="1"/>
      <c r="J846" s="1"/>
      <c r="K846" s="1"/>
      <c r="L846" s="1"/>
      <c r="M846" s="1"/>
      <c r="N846" s="1"/>
      <c r="O846" s="1"/>
      <c r="P846" s="1"/>
    </row>
    <row r="847" ht="14.25" customHeight="1">
      <c r="B847" s="1"/>
      <c r="C847" s="1"/>
      <c r="D847" s="1"/>
      <c r="E847" s="1"/>
      <c r="F847" s="1"/>
      <c r="G847" s="1"/>
      <c r="H847" s="1"/>
      <c r="I847" s="1"/>
      <c r="J847" s="1"/>
      <c r="K847" s="1"/>
      <c r="L847" s="1"/>
      <c r="M847" s="1"/>
      <c r="N847" s="1"/>
      <c r="O847" s="1"/>
      <c r="P847" s="1"/>
    </row>
    <row r="848" ht="14.25" customHeight="1">
      <c r="B848" s="1"/>
      <c r="C848" s="1"/>
      <c r="D848" s="1"/>
      <c r="E848" s="1"/>
      <c r="F848" s="1"/>
      <c r="G848" s="1"/>
      <c r="H848" s="1"/>
      <c r="I848" s="1"/>
      <c r="J848" s="1"/>
      <c r="K848" s="1"/>
      <c r="L848" s="1"/>
      <c r="M848" s="1"/>
      <c r="N848" s="1"/>
      <c r="O848" s="1"/>
      <c r="P848" s="1"/>
    </row>
    <row r="849" ht="14.25" customHeight="1">
      <c r="B849" s="1"/>
      <c r="C849" s="1"/>
      <c r="D849" s="1"/>
      <c r="E849" s="1"/>
      <c r="F849" s="1"/>
      <c r="G849" s="1"/>
      <c r="H849" s="1"/>
      <c r="I849" s="1"/>
      <c r="J849" s="1"/>
      <c r="K849" s="1"/>
      <c r="L849" s="1"/>
      <c r="M849" s="1"/>
      <c r="N849" s="1"/>
      <c r="O849" s="1"/>
      <c r="P849" s="1"/>
    </row>
    <row r="850" ht="14.25" customHeight="1">
      <c r="B850" s="1"/>
      <c r="C850" s="1"/>
      <c r="D850" s="1"/>
      <c r="E850" s="1"/>
      <c r="F850" s="1"/>
      <c r="G850" s="1"/>
      <c r="H850" s="1"/>
      <c r="I850" s="1"/>
      <c r="J850" s="1"/>
      <c r="K850" s="1"/>
      <c r="L850" s="1"/>
      <c r="M850" s="1"/>
      <c r="N850" s="1"/>
      <c r="O850" s="1"/>
      <c r="P850" s="1"/>
    </row>
    <row r="851" ht="14.25" customHeight="1">
      <c r="B851" s="1"/>
      <c r="C851" s="1"/>
      <c r="D851" s="1"/>
      <c r="E851" s="1"/>
      <c r="F851" s="1"/>
      <c r="G851" s="1"/>
      <c r="H851" s="1"/>
      <c r="I851" s="1"/>
      <c r="J851" s="1"/>
      <c r="K851" s="1"/>
      <c r="L851" s="1"/>
      <c r="M851" s="1"/>
      <c r="N851" s="1"/>
      <c r="O851" s="1"/>
      <c r="P851" s="1"/>
    </row>
    <row r="852" ht="14.25" customHeight="1">
      <c r="B852" s="1"/>
      <c r="C852" s="1"/>
      <c r="D852" s="1"/>
      <c r="E852" s="1"/>
      <c r="F852" s="1"/>
      <c r="G852" s="1"/>
      <c r="H852" s="1"/>
      <c r="I852" s="1"/>
      <c r="J852" s="1"/>
      <c r="K852" s="1"/>
      <c r="L852" s="1"/>
      <c r="M852" s="1"/>
      <c r="N852" s="1"/>
      <c r="O852" s="1"/>
      <c r="P852" s="1"/>
    </row>
    <row r="853" ht="14.25" customHeight="1">
      <c r="B853" s="1"/>
      <c r="C853" s="1"/>
      <c r="D853" s="1"/>
      <c r="E853" s="1"/>
      <c r="F853" s="1"/>
      <c r="G853" s="1"/>
      <c r="H853" s="1"/>
      <c r="I853" s="1"/>
      <c r="J853" s="1"/>
      <c r="K853" s="1"/>
      <c r="L853" s="1"/>
      <c r="M853" s="1"/>
      <c r="N853" s="1"/>
      <c r="O853" s="1"/>
      <c r="P853" s="1"/>
    </row>
    <row r="854" ht="14.25" customHeight="1">
      <c r="B854" s="1"/>
      <c r="C854" s="1"/>
      <c r="D854" s="1"/>
      <c r="E854" s="1"/>
      <c r="F854" s="1"/>
      <c r="G854" s="1"/>
      <c r="H854" s="1"/>
      <c r="I854" s="1"/>
      <c r="J854" s="1"/>
      <c r="K854" s="1"/>
      <c r="L854" s="1"/>
      <c r="M854" s="1"/>
      <c r="N854" s="1"/>
      <c r="O854" s="1"/>
      <c r="P854" s="1"/>
    </row>
    <row r="855" ht="14.25" customHeight="1">
      <c r="B855" s="1"/>
      <c r="C855" s="1"/>
      <c r="D855" s="1"/>
      <c r="E855" s="1"/>
      <c r="F855" s="1"/>
      <c r="G855" s="1"/>
      <c r="H855" s="1"/>
      <c r="I855" s="1"/>
      <c r="J855" s="1"/>
      <c r="K855" s="1"/>
      <c r="L855" s="1"/>
      <c r="M855" s="1"/>
      <c r="N855" s="1"/>
      <c r="O855" s="1"/>
      <c r="P855" s="1"/>
    </row>
    <row r="856" ht="14.25" customHeight="1">
      <c r="B856" s="1"/>
      <c r="C856" s="1"/>
      <c r="D856" s="1"/>
      <c r="E856" s="1"/>
      <c r="F856" s="1"/>
      <c r="G856" s="1"/>
      <c r="H856" s="1"/>
      <c r="I856" s="1"/>
      <c r="J856" s="1"/>
      <c r="K856" s="1"/>
      <c r="L856" s="1"/>
      <c r="M856" s="1"/>
      <c r="N856" s="1"/>
      <c r="O856" s="1"/>
      <c r="P856" s="1"/>
    </row>
    <row r="857" ht="14.25" customHeight="1">
      <c r="B857" s="1"/>
      <c r="C857" s="1"/>
      <c r="D857" s="1"/>
      <c r="E857" s="1"/>
      <c r="F857" s="1"/>
      <c r="G857" s="1"/>
      <c r="H857" s="1"/>
      <c r="I857" s="1"/>
      <c r="J857" s="1"/>
      <c r="K857" s="1"/>
      <c r="L857" s="1"/>
      <c r="M857" s="1"/>
      <c r="N857" s="1"/>
      <c r="O857" s="1"/>
      <c r="P857" s="1"/>
    </row>
    <row r="858" ht="14.25" customHeight="1">
      <c r="B858" s="1"/>
      <c r="C858" s="1"/>
      <c r="D858" s="1"/>
      <c r="E858" s="1"/>
      <c r="F858" s="1"/>
      <c r="G858" s="1"/>
      <c r="H858" s="1"/>
      <c r="I858" s="1"/>
      <c r="J858" s="1"/>
      <c r="K858" s="1"/>
      <c r="L858" s="1"/>
      <c r="M858" s="1"/>
      <c r="N858" s="1"/>
      <c r="O858" s="1"/>
      <c r="P858" s="1"/>
    </row>
    <row r="859" ht="14.25" customHeight="1">
      <c r="B859" s="1"/>
      <c r="C859" s="1"/>
      <c r="D859" s="1"/>
      <c r="E859" s="1"/>
      <c r="F859" s="1"/>
      <c r="G859" s="1"/>
      <c r="H859" s="1"/>
      <c r="I859" s="1"/>
      <c r="J859" s="1"/>
      <c r="K859" s="1"/>
      <c r="L859" s="1"/>
      <c r="M859" s="1"/>
      <c r="N859" s="1"/>
      <c r="O859" s="1"/>
      <c r="P859" s="1"/>
    </row>
    <row r="860" ht="14.25" customHeight="1">
      <c r="B860" s="1"/>
      <c r="C860" s="1"/>
      <c r="D860" s="1"/>
      <c r="E860" s="1"/>
      <c r="F860" s="1"/>
      <c r="G860" s="1"/>
      <c r="H860" s="1"/>
      <c r="I860" s="1"/>
      <c r="J860" s="1"/>
      <c r="K860" s="1"/>
      <c r="L860" s="1"/>
      <c r="M860" s="1"/>
      <c r="N860" s="1"/>
      <c r="O860" s="1"/>
      <c r="P860" s="1"/>
    </row>
    <row r="861" ht="14.25" customHeight="1">
      <c r="B861" s="1"/>
      <c r="C861" s="1"/>
      <c r="D861" s="1"/>
      <c r="E861" s="1"/>
      <c r="F861" s="1"/>
      <c r="G861" s="1"/>
      <c r="H861" s="1"/>
      <c r="I861" s="1"/>
      <c r="J861" s="1"/>
      <c r="K861" s="1"/>
      <c r="L861" s="1"/>
      <c r="M861" s="1"/>
      <c r="N861" s="1"/>
      <c r="O861" s="1"/>
      <c r="P861" s="1"/>
    </row>
    <row r="862" ht="14.25" customHeight="1">
      <c r="B862" s="1"/>
      <c r="C862" s="1"/>
      <c r="D862" s="1"/>
      <c r="E862" s="1"/>
      <c r="F862" s="1"/>
      <c r="G862" s="1"/>
      <c r="H862" s="1"/>
      <c r="I862" s="1"/>
      <c r="J862" s="1"/>
      <c r="K862" s="1"/>
      <c r="L862" s="1"/>
      <c r="M862" s="1"/>
      <c r="N862" s="1"/>
      <c r="O862" s="1"/>
      <c r="P862" s="1"/>
    </row>
    <row r="863" ht="14.25" customHeight="1">
      <c r="B863" s="1"/>
      <c r="C863" s="1"/>
      <c r="D863" s="1"/>
      <c r="E863" s="1"/>
      <c r="F863" s="1"/>
      <c r="G863" s="1"/>
      <c r="H863" s="1"/>
      <c r="I863" s="1"/>
      <c r="J863" s="1"/>
      <c r="K863" s="1"/>
      <c r="L863" s="1"/>
      <c r="M863" s="1"/>
      <c r="N863" s="1"/>
      <c r="O863" s="1"/>
      <c r="P863" s="1"/>
    </row>
    <row r="864" ht="14.25" customHeight="1">
      <c r="B864" s="1"/>
      <c r="C864" s="1"/>
      <c r="D864" s="1"/>
      <c r="E864" s="1"/>
      <c r="F864" s="1"/>
      <c r="G864" s="1"/>
      <c r="H864" s="1"/>
      <c r="I864" s="1"/>
      <c r="J864" s="1"/>
      <c r="K864" s="1"/>
      <c r="L864" s="1"/>
      <c r="M864" s="1"/>
      <c r="N864" s="1"/>
      <c r="O864" s="1"/>
      <c r="P864" s="1"/>
    </row>
    <row r="865" ht="14.25" customHeight="1">
      <c r="B865" s="1"/>
      <c r="C865" s="1"/>
      <c r="D865" s="1"/>
      <c r="E865" s="1"/>
      <c r="F865" s="1"/>
      <c r="G865" s="1"/>
      <c r="H865" s="1"/>
      <c r="I865" s="1"/>
      <c r="J865" s="1"/>
      <c r="K865" s="1"/>
      <c r="L865" s="1"/>
      <c r="M865" s="1"/>
      <c r="N865" s="1"/>
      <c r="O865" s="1"/>
      <c r="P865" s="1"/>
    </row>
    <row r="866" ht="14.25" customHeight="1">
      <c r="B866" s="1"/>
      <c r="C866" s="1"/>
      <c r="D866" s="1"/>
      <c r="E866" s="1"/>
      <c r="F866" s="1"/>
      <c r="G866" s="1"/>
      <c r="H866" s="1"/>
      <c r="I866" s="1"/>
      <c r="J866" s="1"/>
      <c r="K866" s="1"/>
      <c r="L866" s="1"/>
      <c r="M866" s="1"/>
      <c r="N866" s="1"/>
      <c r="O866" s="1"/>
      <c r="P866" s="1"/>
    </row>
    <row r="867" ht="14.25" customHeight="1">
      <c r="B867" s="1"/>
      <c r="C867" s="1"/>
      <c r="D867" s="1"/>
      <c r="E867" s="1"/>
      <c r="F867" s="1"/>
      <c r="G867" s="1"/>
      <c r="H867" s="1"/>
      <c r="I867" s="1"/>
      <c r="J867" s="1"/>
      <c r="K867" s="1"/>
      <c r="L867" s="1"/>
      <c r="M867" s="1"/>
      <c r="N867" s="1"/>
      <c r="O867" s="1"/>
      <c r="P867" s="1"/>
    </row>
    <row r="868" ht="14.25" customHeight="1">
      <c r="B868" s="1"/>
      <c r="C868" s="1"/>
      <c r="D868" s="1"/>
      <c r="E868" s="1"/>
      <c r="F868" s="1"/>
      <c r="G868" s="1"/>
      <c r="H868" s="1"/>
      <c r="I868" s="1"/>
      <c r="J868" s="1"/>
      <c r="K868" s="1"/>
      <c r="L868" s="1"/>
      <c r="M868" s="1"/>
      <c r="N868" s="1"/>
      <c r="O868" s="1"/>
      <c r="P868" s="1"/>
    </row>
    <row r="869" ht="14.25" customHeight="1">
      <c r="B869" s="1"/>
      <c r="C869" s="1"/>
      <c r="D869" s="1"/>
      <c r="E869" s="1"/>
      <c r="F869" s="1"/>
      <c r="G869" s="1"/>
      <c r="H869" s="1"/>
      <c r="I869" s="1"/>
      <c r="J869" s="1"/>
      <c r="K869" s="1"/>
      <c r="L869" s="1"/>
      <c r="M869" s="1"/>
      <c r="N869" s="1"/>
      <c r="O869" s="1"/>
      <c r="P869" s="1"/>
    </row>
    <row r="870" ht="14.25" customHeight="1">
      <c r="B870" s="1"/>
      <c r="C870" s="1"/>
      <c r="D870" s="1"/>
      <c r="E870" s="1"/>
      <c r="F870" s="1"/>
      <c r="G870" s="1"/>
      <c r="H870" s="1"/>
      <c r="I870" s="1"/>
      <c r="J870" s="1"/>
      <c r="K870" s="1"/>
      <c r="L870" s="1"/>
      <c r="M870" s="1"/>
      <c r="N870" s="1"/>
      <c r="O870" s="1"/>
      <c r="P870" s="1"/>
    </row>
    <row r="871" ht="14.25" customHeight="1">
      <c r="B871" s="1"/>
      <c r="C871" s="1"/>
      <c r="D871" s="1"/>
      <c r="E871" s="1"/>
      <c r="F871" s="1"/>
      <c r="G871" s="1"/>
      <c r="H871" s="1"/>
      <c r="I871" s="1"/>
      <c r="J871" s="1"/>
      <c r="K871" s="1"/>
      <c r="L871" s="1"/>
      <c r="M871" s="1"/>
      <c r="N871" s="1"/>
      <c r="O871" s="1"/>
      <c r="P871" s="1"/>
    </row>
    <row r="872" ht="14.25" customHeight="1">
      <c r="B872" s="1"/>
      <c r="C872" s="1"/>
      <c r="D872" s="1"/>
      <c r="E872" s="1"/>
      <c r="F872" s="1"/>
      <c r="G872" s="1"/>
      <c r="H872" s="1"/>
      <c r="I872" s="1"/>
      <c r="J872" s="1"/>
      <c r="K872" s="1"/>
      <c r="L872" s="1"/>
      <c r="M872" s="1"/>
      <c r="N872" s="1"/>
      <c r="O872" s="1"/>
      <c r="P872" s="1"/>
    </row>
    <row r="873" ht="14.25" customHeight="1">
      <c r="B873" s="1"/>
      <c r="C873" s="1"/>
      <c r="D873" s="1"/>
      <c r="E873" s="1"/>
      <c r="F873" s="1"/>
      <c r="G873" s="1"/>
      <c r="H873" s="1"/>
      <c r="I873" s="1"/>
      <c r="J873" s="1"/>
      <c r="K873" s="1"/>
      <c r="L873" s="1"/>
      <c r="M873" s="1"/>
      <c r="N873" s="1"/>
      <c r="O873" s="1"/>
      <c r="P873" s="1"/>
    </row>
    <row r="874" ht="14.25" customHeight="1">
      <c r="B874" s="1"/>
      <c r="C874" s="1"/>
      <c r="D874" s="1"/>
      <c r="E874" s="1"/>
      <c r="F874" s="1"/>
      <c r="G874" s="1"/>
      <c r="H874" s="1"/>
      <c r="I874" s="1"/>
      <c r="J874" s="1"/>
      <c r="K874" s="1"/>
      <c r="L874" s="1"/>
      <c r="M874" s="1"/>
      <c r="N874" s="1"/>
      <c r="O874" s="1"/>
      <c r="P874" s="1"/>
    </row>
    <row r="875" ht="14.25" customHeight="1">
      <c r="B875" s="1"/>
      <c r="C875" s="1"/>
      <c r="D875" s="1"/>
      <c r="E875" s="1"/>
      <c r="F875" s="1"/>
      <c r="G875" s="1"/>
      <c r="H875" s="1"/>
      <c r="I875" s="1"/>
      <c r="J875" s="1"/>
      <c r="K875" s="1"/>
      <c r="L875" s="1"/>
      <c r="M875" s="1"/>
      <c r="N875" s="1"/>
      <c r="O875" s="1"/>
      <c r="P875" s="1"/>
    </row>
    <row r="876" ht="14.25" customHeight="1">
      <c r="B876" s="1"/>
      <c r="C876" s="1"/>
      <c r="D876" s="1"/>
      <c r="E876" s="1"/>
      <c r="F876" s="1"/>
      <c r="G876" s="1"/>
      <c r="H876" s="1"/>
      <c r="I876" s="1"/>
      <c r="J876" s="1"/>
      <c r="K876" s="1"/>
      <c r="L876" s="1"/>
      <c r="M876" s="1"/>
      <c r="N876" s="1"/>
      <c r="O876" s="1"/>
      <c r="P876" s="1"/>
    </row>
    <row r="877" ht="14.25" customHeight="1">
      <c r="B877" s="1"/>
      <c r="C877" s="1"/>
      <c r="D877" s="1"/>
      <c r="E877" s="1"/>
      <c r="F877" s="1"/>
      <c r="G877" s="1"/>
      <c r="H877" s="1"/>
      <c r="I877" s="1"/>
      <c r="J877" s="1"/>
      <c r="K877" s="1"/>
      <c r="L877" s="1"/>
      <c r="M877" s="1"/>
      <c r="N877" s="1"/>
      <c r="O877" s="1"/>
      <c r="P877" s="1"/>
    </row>
    <row r="878" ht="14.25" customHeight="1">
      <c r="B878" s="1"/>
      <c r="C878" s="1"/>
      <c r="D878" s="1"/>
      <c r="E878" s="1"/>
      <c r="F878" s="1"/>
      <c r="G878" s="1"/>
      <c r="H878" s="1"/>
      <c r="I878" s="1"/>
      <c r="J878" s="1"/>
      <c r="K878" s="1"/>
      <c r="L878" s="1"/>
      <c r="M878" s="1"/>
      <c r="N878" s="1"/>
      <c r="O878" s="1"/>
      <c r="P878" s="1"/>
    </row>
    <row r="879" ht="14.25" customHeight="1">
      <c r="B879" s="1"/>
      <c r="C879" s="1"/>
      <c r="D879" s="1"/>
      <c r="E879" s="1"/>
      <c r="F879" s="1"/>
      <c r="G879" s="1"/>
      <c r="H879" s="1"/>
      <c r="I879" s="1"/>
      <c r="J879" s="1"/>
      <c r="K879" s="1"/>
      <c r="L879" s="1"/>
      <c r="M879" s="1"/>
      <c r="N879" s="1"/>
      <c r="O879" s="1"/>
      <c r="P879" s="1"/>
    </row>
    <row r="880" ht="14.25" customHeight="1">
      <c r="B880" s="1"/>
      <c r="C880" s="1"/>
      <c r="D880" s="1"/>
      <c r="E880" s="1"/>
      <c r="F880" s="1"/>
      <c r="G880" s="1"/>
      <c r="H880" s="1"/>
      <c r="I880" s="1"/>
      <c r="J880" s="1"/>
      <c r="K880" s="1"/>
      <c r="L880" s="1"/>
      <c r="M880" s="1"/>
      <c r="N880" s="1"/>
      <c r="O880" s="1"/>
      <c r="P880" s="1"/>
    </row>
    <row r="881" ht="14.25" customHeight="1">
      <c r="B881" s="1"/>
      <c r="C881" s="1"/>
      <c r="D881" s="1"/>
      <c r="E881" s="1"/>
      <c r="F881" s="1"/>
      <c r="G881" s="1"/>
      <c r="H881" s="1"/>
      <c r="I881" s="1"/>
      <c r="J881" s="1"/>
      <c r="K881" s="1"/>
      <c r="L881" s="1"/>
      <c r="M881" s="1"/>
      <c r="N881" s="1"/>
      <c r="O881" s="1"/>
      <c r="P881" s="1"/>
    </row>
    <row r="882" ht="14.25" customHeight="1">
      <c r="B882" s="1"/>
      <c r="C882" s="1"/>
      <c r="D882" s="1"/>
      <c r="E882" s="1"/>
      <c r="F882" s="1"/>
      <c r="G882" s="1"/>
      <c r="H882" s="1"/>
      <c r="I882" s="1"/>
      <c r="J882" s="1"/>
      <c r="K882" s="1"/>
      <c r="L882" s="1"/>
      <c r="M882" s="1"/>
      <c r="N882" s="1"/>
      <c r="O882" s="1"/>
      <c r="P882" s="1"/>
    </row>
    <row r="883" ht="14.25" customHeight="1">
      <c r="B883" s="1"/>
      <c r="C883" s="1"/>
      <c r="D883" s="1"/>
      <c r="E883" s="1"/>
      <c r="F883" s="1"/>
      <c r="G883" s="1"/>
      <c r="H883" s="1"/>
      <c r="I883" s="1"/>
      <c r="J883" s="1"/>
      <c r="K883" s="1"/>
      <c r="L883" s="1"/>
      <c r="M883" s="1"/>
      <c r="N883" s="1"/>
      <c r="O883" s="1"/>
      <c r="P883" s="1"/>
    </row>
    <row r="884" ht="14.25" customHeight="1">
      <c r="B884" s="1"/>
      <c r="C884" s="1"/>
      <c r="D884" s="1"/>
      <c r="E884" s="1"/>
      <c r="F884" s="1"/>
      <c r="G884" s="1"/>
      <c r="H884" s="1"/>
      <c r="I884" s="1"/>
      <c r="J884" s="1"/>
      <c r="K884" s="1"/>
      <c r="L884" s="1"/>
      <c r="M884" s="1"/>
      <c r="N884" s="1"/>
      <c r="O884" s="1"/>
      <c r="P884" s="1"/>
    </row>
    <row r="885" ht="14.25" customHeight="1">
      <c r="B885" s="1"/>
      <c r="C885" s="1"/>
      <c r="D885" s="1"/>
      <c r="E885" s="1"/>
      <c r="F885" s="1"/>
      <c r="G885" s="1"/>
      <c r="H885" s="1"/>
      <c r="I885" s="1"/>
      <c r="J885" s="1"/>
      <c r="K885" s="1"/>
      <c r="L885" s="1"/>
      <c r="M885" s="1"/>
      <c r="N885" s="1"/>
      <c r="O885" s="1"/>
      <c r="P885" s="1"/>
    </row>
    <row r="886" ht="14.25" customHeight="1">
      <c r="B886" s="1"/>
      <c r="C886" s="1"/>
      <c r="D886" s="1"/>
      <c r="E886" s="1"/>
      <c r="F886" s="1"/>
      <c r="G886" s="1"/>
      <c r="H886" s="1"/>
      <c r="I886" s="1"/>
      <c r="J886" s="1"/>
      <c r="K886" s="1"/>
      <c r="L886" s="1"/>
      <c r="M886" s="1"/>
      <c r="N886" s="1"/>
      <c r="O886" s="1"/>
      <c r="P886" s="1"/>
    </row>
    <row r="887" ht="14.25" customHeight="1">
      <c r="B887" s="1"/>
      <c r="C887" s="1"/>
      <c r="D887" s="1"/>
      <c r="E887" s="1"/>
      <c r="F887" s="1"/>
      <c r="G887" s="1"/>
      <c r="H887" s="1"/>
      <c r="I887" s="1"/>
      <c r="J887" s="1"/>
      <c r="K887" s="1"/>
      <c r="L887" s="1"/>
      <c r="M887" s="1"/>
      <c r="N887" s="1"/>
      <c r="O887" s="1"/>
      <c r="P887" s="1"/>
    </row>
    <row r="888" ht="14.25" customHeight="1">
      <c r="B888" s="1"/>
      <c r="C888" s="1"/>
      <c r="D888" s="1"/>
      <c r="E888" s="1"/>
      <c r="F888" s="1"/>
      <c r="G888" s="1"/>
      <c r="H888" s="1"/>
      <c r="I888" s="1"/>
      <c r="J888" s="1"/>
      <c r="K888" s="1"/>
      <c r="L888" s="1"/>
      <c r="M888" s="1"/>
      <c r="N888" s="1"/>
      <c r="O888" s="1"/>
      <c r="P888" s="1"/>
    </row>
    <row r="889" ht="14.25" customHeight="1">
      <c r="B889" s="1"/>
      <c r="C889" s="1"/>
      <c r="D889" s="1"/>
      <c r="E889" s="1"/>
      <c r="F889" s="1"/>
      <c r="G889" s="1"/>
      <c r="H889" s="1"/>
      <c r="I889" s="1"/>
      <c r="J889" s="1"/>
      <c r="K889" s="1"/>
      <c r="L889" s="1"/>
      <c r="M889" s="1"/>
      <c r="N889" s="1"/>
      <c r="O889" s="1"/>
      <c r="P889" s="1"/>
    </row>
    <row r="890" ht="14.25" customHeight="1">
      <c r="B890" s="1"/>
      <c r="C890" s="1"/>
      <c r="D890" s="1"/>
      <c r="E890" s="1"/>
      <c r="F890" s="1"/>
      <c r="G890" s="1"/>
      <c r="H890" s="1"/>
      <c r="I890" s="1"/>
      <c r="J890" s="1"/>
      <c r="K890" s="1"/>
      <c r="L890" s="1"/>
      <c r="M890" s="1"/>
      <c r="N890" s="1"/>
      <c r="O890" s="1"/>
      <c r="P890" s="1"/>
    </row>
    <row r="891" ht="14.25" customHeight="1">
      <c r="B891" s="1"/>
      <c r="C891" s="1"/>
      <c r="D891" s="1"/>
      <c r="E891" s="1"/>
      <c r="F891" s="1"/>
      <c r="G891" s="1"/>
      <c r="H891" s="1"/>
      <c r="I891" s="1"/>
      <c r="J891" s="1"/>
      <c r="K891" s="1"/>
      <c r="L891" s="1"/>
      <c r="M891" s="1"/>
      <c r="N891" s="1"/>
      <c r="O891" s="1"/>
      <c r="P891" s="1"/>
    </row>
    <row r="892" ht="14.25" customHeight="1">
      <c r="B892" s="1"/>
      <c r="C892" s="1"/>
      <c r="D892" s="1"/>
      <c r="E892" s="1"/>
      <c r="F892" s="1"/>
      <c r="G892" s="1"/>
      <c r="H892" s="1"/>
      <c r="I892" s="1"/>
      <c r="J892" s="1"/>
      <c r="K892" s="1"/>
      <c r="L892" s="1"/>
      <c r="M892" s="1"/>
      <c r="N892" s="1"/>
      <c r="O892" s="1"/>
      <c r="P892" s="1"/>
    </row>
    <row r="893" ht="14.25" customHeight="1">
      <c r="B893" s="1"/>
      <c r="C893" s="1"/>
      <c r="D893" s="1"/>
      <c r="E893" s="1"/>
      <c r="F893" s="1"/>
      <c r="G893" s="1"/>
      <c r="H893" s="1"/>
      <c r="I893" s="1"/>
      <c r="J893" s="1"/>
      <c r="K893" s="1"/>
      <c r="L893" s="1"/>
      <c r="M893" s="1"/>
      <c r="N893" s="1"/>
      <c r="O893" s="1"/>
      <c r="P893" s="1"/>
    </row>
    <row r="894" ht="14.25" customHeight="1">
      <c r="B894" s="1"/>
      <c r="C894" s="1"/>
      <c r="D894" s="1"/>
      <c r="E894" s="1"/>
      <c r="F894" s="1"/>
      <c r="G894" s="1"/>
      <c r="H894" s="1"/>
      <c r="I894" s="1"/>
      <c r="J894" s="1"/>
      <c r="K894" s="1"/>
      <c r="L894" s="1"/>
      <c r="M894" s="1"/>
      <c r="N894" s="1"/>
      <c r="O894" s="1"/>
      <c r="P894" s="1"/>
    </row>
    <row r="895" ht="14.25" customHeight="1">
      <c r="B895" s="1"/>
      <c r="C895" s="1"/>
      <c r="D895" s="1"/>
      <c r="E895" s="1"/>
      <c r="F895" s="1"/>
      <c r="G895" s="1"/>
      <c r="H895" s="1"/>
      <c r="I895" s="1"/>
      <c r="J895" s="1"/>
      <c r="K895" s="1"/>
      <c r="L895" s="1"/>
      <c r="M895" s="1"/>
      <c r="N895" s="1"/>
      <c r="O895" s="1"/>
      <c r="P895" s="1"/>
    </row>
    <row r="896" ht="14.25" customHeight="1">
      <c r="B896" s="1"/>
      <c r="C896" s="1"/>
      <c r="D896" s="1"/>
      <c r="E896" s="1"/>
      <c r="F896" s="1"/>
      <c r="G896" s="1"/>
      <c r="H896" s="1"/>
      <c r="I896" s="1"/>
      <c r="J896" s="1"/>
      <c r="K896" s="1"/>
      <c r="L896" s="1"/>
      <c r="M896" s="1"/>
      <c r="N896" s="1"/>
      <c r="O896" s="1"/>
      <c r="P896" s="1"/>
    </row>
    <row r="897" ht="14.25" customHeight="1">
      <c r="B897" s="1"/>
      <c r="C897" s="1"/>
      <c r="D897" s="1"/>
      <c r="E897" s="1"/>
      <c r="F897" s="1"/>
      <c r="G897" s="1"/>
      <c r="H897" s="1"/>
      <c r="I897" s="1"/>
      <c r="J897" s="1"/>
      <c r="K897" s="1"/>
      <c r="L897" s="1"/>
      <c r="M897" s="1"/>
      <c r="N897" s="1"/>
      <c r="O897" s="1"/>
      <c r="P897" s="1"/>
    </row>
    <row r="898" ht="14.25" customHeight="1">
      <c r="B898" s="1"/>
      <c r="C898" s="1"/>
      <c r="D898" s="1"/>
      <c r="E898" s="1"/>
      <c r="F898" s="1"/>
      <c r="G898" s="1"/>
      <c r="H898" s="1"/>
      <c r="I898" s="1"/>
      <c r="J898" s="1"/>
      <c r="K898" s="1"/>
      <c r="L898" s="1"/>
      <c r="M898" s="1"/>
      <c r="N898" s="1"/>
      <c r="O898" s="1"/>
      <c r="P898" s="1"/>
    </row>
    <row r="899" ht="14.25" customHeight="1">
      <c r="B899" s="1"/>
      <c r="C899" s="1"/>
      <c r="D899" s="1"/>
      <c r="E899" s="1"/>
      <c r="F899" s="1"/>
      <c r="G899" s="1"/>
      <c r="H899" s="1"/>
      <c r="I899" s="1"/>
      <c r="J899" s="1"/>
      <c r="K899" s="1"/>
      <c r="L899" s="1"/>
      <c r="M899" s="1"/>
      <c r="N899" s="1"/>
      <c r="O899" s="1"/>
      <c r="P899" s="1"/>
    </row>
    <row r="900" ht="14.25" customHeight="1">
      <c r="B900" s="1"/>
      <c r="C900" s="1"/>
      <c r="D900" s="1"/>
      <c r="E900" s="1"/>
      <c r="F900" s="1"/>
      <c r="G900" s="1"/>
      <c r="H900" s="1"/>
      <c r="I900" s="1"/>
      <c r="J900" s="1"/>
      <c r="K900" s="1"/>
      <c r="L900" s="1"/>
      <c r="M900" s="1"/>
      <c r="N900" s="1"/>
      <c r="O900" s="1"/>
      <c r="P900" s="1"/>
    </row>
    <row r="901" ht="14.25" customHeight="1">
      <c r="B901" s="1"/>
      <c r="C901" s="1"/>
      <c r="D901" s="1"/>
      <c r="E901" s="1"/>
      <c r="F901" s="1"/>
      <c r="G901" s="1"/>
      <c r="H901" s="1"/>
      <c r="I901" s="1"/>
      <c r="J901" s="1"/>
      <c r="K901" s="1"/>
      <c r="L901" s="1"/>
      <c r="M901" s="1"/>
      <c r="N901" s="1"/>
      <c r="O901" s="1"/>
      <c r="P901" s="1"/>
    </row>
    <row r="902" ht="14.25" customHeight="1">
      <c r="B902" s="1"/>
      <c r="C902" s="1"/>
      <c r="D902" s="1"/>
      <c r="E902" s="1"/>
      <c r="F902" s="1"/>
      <c r="G902" s="1"/>
      <c r="H902" s="1"/>
      <c r="I902" s="1"/>
      <c r="J902" s="1"/>
      <c r="K902" s="1"/>
      <c r="L902" s="1"/>
      <c r="M902" s="1"/>
      <c r="N902" s="1"/>
      <c r="O902" s="1"/>
      <c r="P902" s="1"/>
    </row>
    <row r="903" ht="14.25" customHeight="1">
      <c r="B903" s="1"/>
      <c r="C903" s="1"/>
      <c r="D903" s="1"/>
      <c r="E903" s="1"/>
      <c r="F903" s="1"/>
      <c r="G903" s="1"/>
      <c r="H903" s="1"/>
      <c r="I903" s="1"/>
      <c r="J903" s="1"/>
      <c r="K903" s="1"/>
      <c r="L903" s="1"/>
      <c r="M903" s="1"/>
      <c r="N903" s="1"/>
      <c r="O903" s="1"/>
      <c r="P903" s="1"/>
    </row>
    <row r="904" ht="14.25" customHeight="1">
      <c r="B904" s="1"/>
      <c r="C904" s="1"/>
      <c r="D904" s="1"/>
      <c r="E904" s="1"/>
      <c r="F904" s="1"/>
      <c r="G904" s="1"/>
      <c r="H904" s="1"/>
      <c r="I904" s="1"/>
      <c r="J904" s="1"/>
      <c r="K904" s="1"/>
      <c r="L904" s="1"/>
      <c r="M904" s="1"/>
      <c r="N904" s="1"/>
      <c r="O904" s="1"/>
      <c r="P904" s="1"/>
    </row>
    <row r="905" ht="14.25" customHeight="1">
      <c r="B905" s="1"/>
      <c r="C905" s="1"/>
      <c r="D905" s="1"/>
      <c r="E905" s="1"/>
      <c r="F905" s="1"/>
      <c r="G905" s="1"/>
      <c r="H905" s="1"/>
      <c r="I905" s="1"/>
      <c r="J905" s="1"/>
      <c r="K905" s="1"/>
      <c r="L905" s="1"/>
      <c r="M905" s="1"/>
      <c r="N905" s="1"/>
      <c r="O905" s="1"/>
      <c r="P905" s="1"/>
    </row>
    <row r="906" ht="14.25" customHeight="1">
      <c r="B906" s="1"/>
      <c r="C906" s="1"/>
      <c r="D906" s="1"/>
      <c r="E906" s="1"/>
      <c r="F906" s="1"/>
      <c r="G906" s="1"/>
      <c r="H906" s="1"/>
      <c r="I906" s="1"/>
      <c r="J906" s="1"/>
      <c r="K906" s="1"/>
      <c r="L906" s="1"/>
      <c r="M906" s="1"/>
      <c r="N906" s="1"/>
      <c r="O906" s="1"/>
      <c r="P906" s="1"/>
    </row>
    <row r="907" ht="14.25" customHeight="1">
      <c r="B907" s="1"/>
      <c r="C907" s="1"/>
      <c r="D907" s="1"/>
      <c r="E907" s="1"/>
      <c r="F907" s="1"/>
      <c r="G907" s="1"/>
      <c r="H907" s="1"/>
      <c r="I907" s="1"/>
      <c r="J907" s="1"/>
      <c r="K907" s="1"/>
      <c r="L907" s="1"/>
      <c r="M907" s="1"/>
      <c r="N907" s="1"/>
      <c r="O907" s="1"/>
      <c r="P907" s="1"/>
    </row>
    <row r="908" ht="14.25" customHeight="1">
      <c r="B908" s="1"/>
      <c r="C908" s="1"/>
      <c r="D908" s="1"/>
      <c r="E908" s="1"/>
      <c r="F908" s="1"/>
      <c r="G908" s="1"/>
      <c r="H908" s="1"/>
      <c r="I908" s="1"/>
      <c r="J908" s="1"/>
      <c r="K908" s="1"/>
      <c r="L908" s="1"/>
      <c r="M908" s="1"/>
      <c r="N908" s="1"/>
      <c r="O908" s="1"/>
      <c r="P908" s="1"/>
    </row>
    <row r="909" ht="14.25" customHeight="1">
      <c r="B909" s="1"/>
      <c r="C909" s="1"/>
      <c r="D909" s="1"/>
      <c r="E909" s="1"/>
      <c r="F909" s="1"/>
      <c r="G909" s="1"/>
      <c r="H909" s="1"/>
      <c r="I909" s="1"/>
      <c r="J909" s="1"/>
      <c r="K909" s="1"/>
      <c r="L909" s="1"/>
      <c r="M909" s="1"/>
      <c r="N909" s="1"/>
      <c r="O909" s="1"/>
      <c r="P909" s="1"/>
    </row>
    <row r="910" ht="14.25" customHeight="1">
      <c r="B910" s="1"/>
      <c r="C910" s="1"/>
      <c r="D910" s="1"/>
      <c r="E910" s="1"/>
      <c r="F910" s="1"/>
      <c r="G910" s="1"/>
      <c r="H910" s="1"/>
      <c r="I910" s="1"/>
      <c r="J910" s="1"/>
      <c r="K910" s="1"/>
      <c r="L910" s="1"/>
      <c r="M910" s="1"/>
      <c r="N910" s="1"/>
      <c r="O910" s="1"/>
      <c r="P910" s="1"/>
    </row>
    <row r="911" ht="14.25" customHeight="1">
      <c r="B911" s="1"/>
      <c r="C911" s="1"/>
      <c r="D911" s="1"/>
      <c r="E911" s="1"/>
      <c r="F911" s="1"/>
      <c r="G911" s="1"/>
      <c r="H911" s="1"/>
      <c r="I911" s="1"/>
      <c r="J911" s="1"/>
      <c r="K911" s="1"/>
      <c r="L911" s="1"/>
      <c r="M911" s="1"/>
      <c r="N911" s="1"/>
      <c r="O911" s="1"/>
      <c r="P911" s="1"/>
    </row>
    <row r="912" ht="14.25" customHeight="1">
      <c r="B912" s="1"/>
      <c r="C912" s="1"/>
      <c r="D912" s="1"/>
      <c r="E912" s="1"/>
      <c r="F912" s="1"/>
      <c r="G912" s="1"/>
      <c r="H912" s="1"/>
      <c r="I912" s="1"/>
      <c r="J912" s="1"/>
      <c r="K912" s="1"/>
      <c r="L912" s="1"/>
      <c r="M912" s="1"/>
      <c r="N912" s="1"/>
      <c r="O912" s="1"/>
      <c r="P912" s="1"/>
    </row>
    <row r="913" ht="14.25" customHeight="1">
      <c r="B913" s="1"/>
      <c r="C913" s="1"/>
      <c r="D913" s="1"/>
      <c r="E913" s="1"/>
      <c r="F913" s="1"/>
      <c r="G913" s="1"/>
      <c r="H913" s="1"/>
      <c r="I913" s="1"/>
      <c r="J913" s="1"/>
      <c r="K913" s="1"/>
      <c r="L913" s="1"/>
      <c r="M913" s="1"/>
      <c r="N913" s="1"/>
      <c r="O913" s="1"/>
      <c r="P913" s="1"/>
    </row>
    <row r="914" ht="14.25" customHeight="1">
      <c r="B914" s="1"/>
      <c r="C914" s="1"/>
      <c r="D914" s="1"/>
      <c r="E914" s="1"/>
      <c r="F914" s="1"/>
      <c r="G914" s="1"/>
      <c r="H914" s="1"/>
      <c r="I914" s="1"/>
      <c r="J914" s="1"/>
      <c r="K914" s="1"/>
      <c r="L914" s="1"/>
      <c r="M914" s="1"/>
      <c r="N914" s="1"/>
      <c r="O914" s="1"/>
      <c r="P914" s="1"/>
    </row>
    <row r="915" ht="14.25" customHeight="1">
      <c r="B915" s="1"/>
      <c r="C915" s="1"/>
      <c r="D915" s="1"/>
      <c r="E915" s="1"/>
      <c r="F915" s="1"/>
      <c r="G915" s="1"/>
      <c r="H915" s="1"/>
      <c r="I915" s="1"/>
      <c r="J915" s="1"/>
      <c r="K915" s="1"/>
      <c r="L915" s="1"/>
      <c r="M915" s="1"/>
      <c r="N915" s="1"/>
      <c r="O915" s="1"/>
      <c r="P915" s="1"/>
    </row>
    <row r="916" ht="14.25" customHeight="1">
      <c r="B916" s="1"/>
      <c r="C916" s="1"/>
      <c r="D916" s="1"/>
      <c r="E916" s="1"/>
      <c r="F916" s="1"/>
      <c r="G916" s="1"/>
      <c r="H916" s="1"/>
      <c r="I916" s="1"/>
      <c r="J916" s="1"/>
      <c r="K916" s="1"/>
      <c r="L916" s="1"/>
      <c r="M916" s="1"/>
      <c r="N916" s="1"/>
      <c r="O916" s="1"/>
      <c r="P916" s="1"/>
    </row>
    <row r="917" ht="14.25" customHeight="1">
      <c r="B917" s="1"/>
      <c r="C917" s="1"/>
      <c r="D917" s="1"/>
      <c r="E917" s="1"/>
      <c r="F917" s="1"/>
      <c r="G917" s="1"/>
      <c r="H917" s="1"/>
      <c r="I917" s="1"/>
      <c r="J917" s="1"/>
      <c r="K917" s="1"/>
      <c r="L917" s="1"/>
      <c r="M917" s="1"/>
      <c r="N917" s="1"/>
      <c r="O917" s="1"/>
      <c r="P917" s="1"/>
    </row>
    <row r="918" ht="14.25" customHeight="1">
      <c r="B918" s="1"/>
      <c r="C918" s="1"/>
      <c r="D918" s="1"/>
      <c r="E918" s="1"/>
      <c r="F918" s="1"/>
      <c r="G918" s="1"/>
      <c r="H918" s="1"/>
      <c r="I918" s="1"/>
      <c r="J918" s="1"/>
      <c r="K918" s="1"/>
      <c r="L918" s="1"/>
      <c r="M918" s="1"/>
      <c r="N918" s="1"/>
      <c r="O918" s="1"/>
      <c r="P918" s="1"/>
    </row>
    <row r="919" ht="14.25" customHeight="1">
      <c r="B919" s="1"/>
      <c r="C919" s="1"/>
      <c r="D919" s="1"/>
      <c r="E919" s="1"/>
      <c r="F919" s="1"/>
      <c r="G919" s="1"/>
      <c r="H919" s="1"/>
      <c r="I919" s="1"/>
      <c r="J919" s="1"/>
      <c r="K919" s="1"/>
      <c r="L919" s="1"/>
      <c r="M919" s="1"/>
      <c r="N919" s="1"/>
      <c r="O919" s="1"/>
      <c r="P919" s="1"/>
    </row>
    <row r="920" ht="14.25" customHeight="1">
      <c r="B920" s="1"/>
      <c r="C920" s="1"/>
      <c r="D920" s="1"/>
      <c r="E920" s="1"/>
      <c r="F920" s="1"/>
      <c r="G920" s="1"/>
      <c r="H920" s="1"/>
      <c r="I920" s="1"/>
      <c r="J920" s="1"/>
      <c r="K920" s="1"/>
      <c r="L920" s="1"/>
      <c r="M920" s="1"/>
      <c r="N920" s="1"/>
      <c r="O920" s="1"/>
      <c r="P920" s="1"/>
    </row>
    <row r="921" ht="14.25" customHeight="1">
      <c r="B921" s="1"/>
      <c r="C921" s="1"/>
      <c r="D921" s="1"/>
      <c r="E921" s="1"/>
      <c r="F921" s="1"/>
      <c r="G921" s="1"/>
      <c r="H921" s="1"/>
      <c r="I921" s="1"/>
      <c r="J921" s="1"/>
      <c r="K921" s="1"/>
      <c r="L921" s="1"/>
      <c r="M921" s="1"/>
      <c r="N921" s="1"/>
      <c r="O921" s="1"/>
      <c r="P921" s="1"/>
    </row>
    <row r="922" ht="14.25" customHeight="1">
      <c r="B922" s="1"/>
      <c r="C922" s="1"/>
      <c r="D922" s="1"/>
      <c r="E922" s="1"/>
      <c r="F922" s="1"/>
      <c r="G922" s="1"/>
      <c r="H922" s="1"/>
      <c r="I922" s="1"/>
      <c r="J922" s="1"/>
      <c r="K922" s="1"/>
      <c r="L922" s="1"/>
      <c r="M922" s="1"/>
      <c r="N922" s="1"/>
      <c r="O922" s="1"/>
      <c r="P922" s="1"/>
    </row>
    <row r="923" ht="14.25" customHeight="1">
      <c r="B923" s="1"/>
      <c r="C923" s="1"/>
      <c r="D923" s="1"/>
      <c r="E923" s="1"/>
      <c r="F923" s="1"/>
      <c r="G923" s="1"/>
      <c r="H923" s="1"/>
      <c r="I923" s="1"/>
      <c r="J923" s="1"/>
      <c r="K923" s="1"/>
      <c r="L923" s="1"/>
      <c r="M923" s="1"/>
      <c r="N923" s="1"/>
      <c r="O923" s="1"/>
      <c r="P923" s="1"/>
    </row>
    <row r="924" ht="14.25" customHeight="1">
      <c r="B924" s="1"/>
      <c r="C924" s="1"/>
      <c r="D924" s="1"/>
      <c r="E924" s="1"/>
      <c r="F924" s="1"/>
      <c r="G924" s="1"/>
      <c r="H924" s="1"/>
      <c r="I924" s="1"/>
      <c r="J924" s="1"/>
      <c r="K924" s="1"/>
      <c r="L924" s="1"/>
      <c r="M924" s="1"/>
      <c r="N924" s="1"/>
      <c r="O924" s="1"/>
      <c r="P924" s="1"/>
    </row>
    <row r="925" ht="14.25" customHeight="1">
      <c r="B925" s="1"/>
      <c r="C925" s="1"/>
      <c r="D925" s="1"/>
      <c r="E925" s="1"/>
      <c r="F925" s="1"/>
      <c r="G925" s="1"/>
      <c r="H925" s="1"/>
      <c r="I925" s="1"/>
      <c r="J925" s="1"/>
      <c r="K925" s="1"/>
      <c r="L925" s="1"/>
      <c r="M925" s="1"/>
      <c r="N925" s="1"/>
      <c r="O925" s="1"/>
      <c r="P925" s="1"/>
    </row>
    <row r="926" ht="14.25" customHeight="1">
      <c r="B926" s="1"/>
      <c r="C926" s="1"/>
      <c r="D926" s="1"/>
      <c r="E926" s="1"/>
      <c r="F926" s="1"/>
      <c r="G926" s="1"/>
      <c r="H926" s="1"/>
      <c r="I926" s="1"/>
      <c r="J926" s="1"/>
      <c r="K926" s="1"/>
      <c r="L926" s="1"/>
      <c r="M926" s="1"/>
      <c r="N926" s="1"/>
      <c r="O926" s="1"/>
      <c r="P926" s="1"/>
    </row>
    <row r="927" ht="14.25" customHeight="1">
      <c r="B927" s="1"/>
      <c r="C927" s="1"/>
      <c r="D927" s="1"/>
      <c r="E927" s="1"/>
      <c r="F927" s="1"/>
      <c r="G927" s="1"/>
      <c r="H927" s="1"/>
      <c r="I927" s="1"/>
      <c r="J927" s="1"/>
      <c r="K927" s="1"/>
      <c r="L927" s="1"/>
      <c r="M927" s="1"/>
      <c r="N927" s="1"/>
      <c r="O927" s="1"/>
      <c r="P927" s="1"/>
    </row>
    <row r="928" ht="14.25" customHeight="1">
      <c r="B928" s="1"/>
      <c r="C928" s="1"/>
      <c r="D928" s="1"/>
      <c r="E928" s="1"/>
      <c r="F928" s="1"/>
      <c r="G928" s="1"/>
      <c r="H928" s="1"/>
      <c r="I928" s="1"/>
      <c r="J928" s="1"/>
      <c r="K928" s="1"/>
      <c r="L928" s="1"/>
      <c r="M928" s="1"/>
      <c r="N928" s="1"/>
      <c r="O928" s="1"/>
      <c r="P928" s="1"/>
    </row>
    <row r="929" ht="14.25" customHeight="1">
      <c r="B929" s="1"/>
      <c r="C929" s="1"/>
      <c r="D929" s="1"/>
      <c r="E929" s="1"/>
      <c r="F929" s="1"/>
      <c r="G929" s="1"/>
      <c r="H929" s="1"/>
      <c r="I929" s="1"/>
      <c r="J929" s="1"/>
      <c r="K929" s="1"/>
      <c r="L929" s="1"/>
      <c r="M929" s="1"/>
      <c r="N929" s="1"/>
      <c r="O929" s="1"/>
      <c r="P929" s="1"/>
    </row>
    <row r="930" ht="14.25" customHeight="1">
      <c r="B930" s="1"/>
      <c r="C930" s="1"/>
      <c r="D930" s="1"/>
      <c r="E930" s="1"/>
      <c r="F930" s="1"/>
      <c r="G930" s="1"/>
      <c r="H930" s="1"/>
      <c r="I930" s="1"/>
      <c r="J930" s="1"/>
      <c r="K930" s="1"/>
      <c r="L930" s="1"/>
      <c r="M930" s="1"/>
      <c r="N930" s="1"/>
      <c r="O930" s="1"/>
      <c r="P930" s="1"/>
    </row>
    <row r="931" ht="14.25" customHeight="1">
      <c r="B931" s="1"/>
      <c r="C931" s="1"/>
      <c r="D931" s="1"/>
      <c r="E931" s="1"/>
      <c r="F931" s="1"/>
      <c r="G931" s="1"/>
      <c r="H931" s="1"/>
      <c r="I931" s="1"/>
      <c r="J931" s="1"/>
      <c r="K931" s="1"/>
      <c r="L931" s="1"/>
      <c r="M931" s="1"/>
      <c r="N931" s="1"/>
      <c r="O931" s="1"/>
      <c r="P931" s="1"/>
    </row>
    <row r="932" ht="14.25" customHeight="1">
      <c r="B932" s="1"/>
      <c r="C932" s="1"/>
      <c r="D932" s="1"/>
      <c r="E932" s="1"/>
      <c r="F932" s="1"/>
      <c r="G932" s="1"/>
      <c r="H932" s="1"/>
      <c r="I932" s="1"/>
      <c r="J932" s="1"/>
      <c r="K932" s="1"/>
      <c r="L932" s="1"/>
      <c r="M932" s="1"/>
      <c r="N932" s="1"/>
      <c r="O932" s="1"/>
      <c r="P932" s="1"/>
    </row>
    <row r="933" ht="14.25" customHeight="1">
      <c r="B933" s="1"/>
      <c r="C933" s="1"/>
      <c r="D933" s="1"/>
      <c r="E933" s="1"/>
      <c r="F933" s="1"/>
      <c r="G933" s="1"/>
      <c r="H933" s="1"/>
      <c r="I933" s="1"/>
      <c r="J933" s="1"/>
      <c r="K933" s="1"/>
      <c r="L933" s="1"/>
      <c r="M933" s="1"/>
      <c r="N933" s="1"/>
      <c r="O933" s="1"/>
      <c r="P933" s="1"/>
    </row>
    <row r="934" ht="14.25" customHeight="1">
      <c r="B934" s="1"/>
      <c r="C934" s="1"/>
      <c r="D934" s="1"/>
      <c r="E934" s="1"/>
      <c r="F934" s="1"/>
      <c r="G934" s="1"/>
      <c r="H934" s="1"/>
      <c r="I934" s="1"/>
      <c r="J934" s="1"/>
      <c r="K934" s="1"/>
      <c r="L934" s="1"/>
      <c r="M934" s="1"/>
      <c r="N934" s="1"/>
      <c r="O934" s="1"/>
      <c r="P934" s="1"/>
    </row>
    <row r="935" ht="14.25" customHeight="1">
      <c r="B935" s="1"/>
      <c r="C935" s="1"/>
      <c r="D935" s="1"/>
      <c r="E935" s="1"/>
      <c r="F935" s="1"/>
      <c r="G935" s="1"/>
      <c r="H935" s="1"/>
      <c r="I935" s="1"/>
      <c r="J935" s="1"/>
      <c r="K935" s="1"/>
      <c r="L935" s="1"/>
      <c r="M935" s="1"/>
      <c r="N935" s="1"/>
      <c r="O935" s="1"/>
      <c r="P935" s="1"/>
    </row>
    <row r="936" ht="14.25" customHeight="1">
      <c r="B936" s="1"/>
      <c r="C936" s="1"/>
      <c r="D936" s="1"/>
      <c r="E936" s="1"/>
      <c r="F936" s="1"/>
      <c r="G936" s="1"/>
      <c r="H936" s="1"/>
      <c r="I936" s="1"/>
      <c r="J936" s="1"/>
      <c r="K936" s="1"/>
      <c r="L936" s="1"/>
      <c r="M936" s="1"/>
      <c r="N936" s="1"/>
      <c r="O936" s="1"/>
      <c r="P936" s="1"/>
    </row>
    <row r="937" ht="14.25" customHeight="1">
      <c r="B937" s="1"/>
      <c r="C937" s="1"/>
      <c r="D937" s="1"/>
      <c r="E937" s="1"/>
      <c r="F937" s="1"/>
      <c r="G937" s="1"/>
      <c r="H937" s="1"/>
      <c r="I937" s="1"/>
      <c r="J937" s="1"/>
      <c r="K937" s="1"/>
      <c r="L937" s="1"/>
      <c r="M937" s="1"/>
      <c r="N937" s="1"/>
      <c r="O937" s="1"/>
      <c r="P937" s="1"/>
    </row>
    <row r="938" ht="14.25" customHeight="1">
      <c r="B938" s="1"/>
      <c r="C938" s="1"/>
      <c r="D938" s="1"/>
      <c r="E938" s="1"/>
      <c r="F938" s="1"/>
      <c r="G938" s="1"/>
      <c r="H938" s="1"/>
      <c r="I938" s="1"/>
      <c r="J938" s="1"/>
      <c r="K938" s="1"/>
      <c r="L938" s="1"/>
      <c r="M938" s="1"/>
      <c r="N938" s="1"/>
      <c r="O938" s="1"/>
      <c r="P938" s="1"/>
    </row>
    <row r="939" ht="14.25" customHeight="1">
      <c r="B939" s="1"/>
      <c r="C939" s="1"/>
      <c r="D939" s="1"/>
      <c r="E939" s="1"/>
      <c r="F939" s="1"/>
      <c r="G939" s="1"/>
      <c r="H939" s="1"/>
      <c r="I939" s="1"/>
      <c r="J939" s="1"/>
      <c r="K939" s="1"/>
      <c r="L939" s="1"/>
      <c r="M939" s="1"/>
      <c r="N939" s="1"/>
      <c r="O939" s="1"/>
      <c r="P939" s="1"/>
    </row>
    <row r="940" ht="14.25" customHeight="1">
      <c r="B940" s="1"/>
      <c r="C940" s="1"/>
      <c r="D940" s="1"/>
      <c r="E940" s="1"/>
      <c r="F940" s="1"/>
      <c r="G940" s="1"/>
      <c r="H940" s="1"/>
      <c r="I940" s="1"/>
      <c r="J940" s="1"/>
      <c r="K940" s="1"/>
      <c r="L940" s="1"/>
      <c r="M940" s="1"/>
      <c r="N940" s="1"/>
      <c r="O940" s="1"/>
      <c r="P940" s="1"/>
    </row>
    <row r="941" ht="14.25" customHeight="1">
      <c r="B941" s="1"/>
      <c r="C941" s="1"/>
      <c r="D941" s="1"/>
      <c r="E941" s="1"/>
      <c r="F941" s="1"/>
      <c r="G941" s="1"/>
      <c r="H941" s="1"/>
      <c r="I941" s="1"/>
      <c r="J941" s="1"/>
      <c r="K941" s="1"/>
      <c r="L941" s="1"/>
      <c r="M941" s="1"/>
      <c r="N941" s="1"/>
      <c r="O941" s="1"/>
      <c r="P941" s="1"/>
    </row>
    <row r="942" ht="14.25" customHeight="1">
      <c r="B942" s="1"/>
      <c r="C942" s="1"/>
      <c r="D942" s="1"/>
      <c r="E942" s="1"/>
      <c r="F942" s="1"/>
      <c r="G942" s="1"/>
      <c r="H942" s="1"/>
      <c r="I942" s="1"/>
      <c r="J942" s="1"/>
      <c r="K942" s="1"/>
      <c r="L942" s="1"/>
      <c r="M942" s="1"/>
      <c r="N942" s="1"/>
      <c r="O942" s="1"/>
      <c r="P942" s="1"/>
    </row>
    <row r="943" ht="14.25" customHeight="1">
      <c r="B943" s="1"/>
      <c r="C943" s="1"/>
      <c r="D943" s="1"/>
      <c r="E943" s="1"/>
      <c r="F943" s="1"/>
      <c r="G943" s="1"/>
      <c r="H943" s="1"/>
      <c r="I943" s="1"/>
      <c r="J943" s="1"/>
      <c r="K943" s="1"/>
      <c r="L943" s="1"/>
      <c r="M943" s="1"/>
      <c r="N943" s="1"/>
      <c r="O943" s="1"/>
      <c r="P943" s="1"/>
    </row>
    <row r="944" ht="14.25" customHeight="1">
      <c r="B944" s="1"/>
      <c r="C944" s="1"/>
      <c r="D944" s="1"/>
      <c r="E944" s="1"/>
      <c r="F944" s="1"/>
      <c r="G944" s="1"/>
      <c r="H944" s="1"/>
      <c r="I944" s="1"/>
      <c r="J944" s="1"/>
      <c r="K944" s="1"/>
      <c r="L944" s="1"/>
      <c r="M944" s="1"/>
      <c r="N944" s="1"/>
      <c r="O944" s="1"/>
      <c r="P944" s="1"/>
    </row>
    <row r="945" ht="14.25" customHeight="1">
      <c r="B945" s="1"/>
      <c r="C945" s="1"/>
      <c r="D945" s="1"/>
      <c r="E945" s="1"/>
      <c r="F945" s="1"/>
      <c r="G945" s="1"/>
      <c r="H945" s="1"/>
      <c r="I945" s="1"/>
      <c r="J945" s="1"/>
      <c r="K945" s="1"/>
      <c r="L945" s="1"/>
      <c r="M945" s="1"/>
      <c r="N945" s="1"/>
      <c r="O945" s="1"/>
      <c r="P945" s="1"/>
    </row>
    <row r="946" ht="14.25" customHeight="1">
      <c r="B946" s="1"/>
      <c r="C946" s="1"/>
      <c r="D946" s="1"/>
      <c r="E946" s="1"/>
      <c r="F946" s="1"/>
      <c r="G946" s="1"/>
      <c r="H946" s="1"/>
      <c r="I946" s="1"/>
      <c r="J946" s="1"/>
      <c r="K946" s="1"/>
      <c r="L946" s="1"/>
      <c r="M946" s="1"/>
      <c r="N946" s="1"/>
      <c r="O946" s="1"/>
      <c r="P946" s="1"/>
    </row>
    <row r="947" ht="14.25" customHeight="1">
      <c r="B947" s="1"/>
      <c r="C947" s="1"/>
      <c r="D947" s="1"/>
      <c r="E947" s="1"/>
      <c r="F947" s="1"/>
      <c r="G947" s="1"/>
      <c r="H947" s="1"/>
      <c r="I947" s="1"/>
      <c r="J947" s="1"/>
      <c r="K947" s="1"/>
      <c r="L947" s="1"/>
      <c r="M947" s="1"/>
      <c r="N947" s="1"/>
      <c r="O947" s="1"/>
      <c r="P947" s="1"/>
    </row>
    <row r="948" ht="14.25" customHeight="1">
      <c r="B948" s="1"/>
      <c r="C948" s="1"/>
      <c r="D948" s="1"/>
      <c r="E948" s="1"/>
      <c r="F948" s="1"/>
      <c r="G948" s="1"/>
      <c r="H948" s="1"/>
      <c r="I948" s="1"/>
      <c r="J948" s="1"/>
      <c r="K948" s="1"/>
      <c r="L948" s="1"/>
      <c r="M948" s="1"/>
      <c r="N948" s="1"/>
      <c r="O948" s="1"/>
      <c r="P948" s="1"/>
    </row>
    <row r="949" ht="14.25" customHeight="1">
      <c r="B949" s="1"/>
      <c r="C949" s="1"/>
      <c r="D949" s="1"/>
      <c r="E949" s="1"/>
      <c r="F949" s="1"/>
      <c r="G949" s="1"/>
      <c r="H949" s="1"/>
      <c r="I949" s="1"/>
      <c r="J949" s="1"/>
      <c r="K949" s="1"/>
      <c r="L949" s="1"/>
      <c r="M949" s="1"/>
      <c r="N949" s="1"/>
      <c r="O949" s="1"/>
      <c r="P949" s="1"/>
    </row>
    <row r="950" ht="14.25" customHeight="1">
      <c r="B950" s="1"/>
      <c r="C950" s="1"/>
      <c r="D950" s="1"/>
      <c r="E950" s="1"/>
      <c r="F950" s="1"/>
      <c r="G950" s="1"/>
      <c r="H950" s="1"/>
      <c r="I950" s="1"/>
      <c r="J950" s="1"/>
      <c r="K950" s="1"/>
      <c r="L950" s="1"/>
      <c r="M950" s="1"/>
      <c r="N950" s="1"/>
      <c r="O950" s="1"/>
      <c r="P950" s="1"/>
    </row>
    <row r="951" ht="14.25" customHeight="1">
      <c r="B951" s="1"/>
      <c r="C951" s="1"/>
      <c r="D951" s="1"/>
      <c r="E951" s="1"/>
      <c r="F951" s="1"/>
      <c r="G951" s="1"/>
      <c r="H951" s="1"/>
      <c r="I951" s="1"/>
      <c r="J951" s="1"/>
      <c r="K951" s="1"/>
      <c r="L951" s="1"/>
      <c r="M951" s="1"/>
      <c r="N951" s="1"/>
      <c r="O951" s="1"/>
      <c r="P951" s="1"/>
    </row>
    <row r="952" ht="14.25" customHeight="1">
      <c r="B952" s="1"/>
      <c r="C952" s="1"/>
      <c r="D952" s="1"/>
      <c r="E952" s="1"/>
      <c r="F952" s="1"/>
      <c r="G952" s="1"/>
      <c r="H952" s="1"/>
      <c r="I952" s="1"/>
      <c r="J952" s="1"/>
      <c r="K952" s="1"/>
      <c r="L952" s="1"/>
      <c r="M952" s="1"/>
      <c r="N952" s="1"/>
      <c r="O952" s="1"/>
      <c r="P952" s="1"/>
    </row>
    <row r="953" ht="14.25" customHeight="1">
      <c r="B953" s="1"/>
      <c r="C953" s="1"/>
      <c r="D953" s="1"/>
      <c r="E953" s="1"/>
      <c r="F953" s="1"/>
      <c r="G953" s="1"/>
      <c r="H953" s="1"/>
      <c r="I953" s="1"/>
      <c r="J953" s="1"/>
      <c r="K953" s="1"/>
      <c r="L953" s="1"/>
      <c r="M953" s="1"/>
      <c r="N953" s="1"/>
      <c r="O953" s="1"/>
      <c r="P953" s="1"/>
    </row>
    <row r="954" ht="14.25" customHeight="1">
      <c r="B954" s="1"/>
      <c r="C954" s="1"/>
      <c r="D954" s="1"/>
      <c r="E954" s="1"/>
      <c r="F954" s="1"/>
      <c r="G954" s="1"/>
      <c r="H954" s="1"/>
      <c r="I954" s="1"/>
      <c r="J954" s="1"/>
      <c r="K954" s="1"/>
      <c r="L954" s="1"/>
      <c r="M954" s="1"/>
      <c r="N954" s="1"/>
      <c r="O954" s="1"/>
      <c r="P954" s="1"/>
    </row>
    <row r="955" ht="14.25" customHeight="1">
      <c r="B955" s="1"/>
      <c r="C955" s="1"/>
      <c r="D955" s="1"/>
      <c r="E955" s="1"/>
      <c r="F955" s="1"/>
      <c r="G955" s="1"/>
      <c r="H955" s="1"/>
      <c r="I955" s="1"/>
      <c r="J955" s="1"/>
      <c r="K955" s="1"/>
      <c r="L955" s="1"/>
      <c r="M955" s="1"/>
      <c r="N955" s="1"/>
      <c r="O955" s="1"/>
      <c r="P955" s="1"/>
    </row>
    <row r="956" ht="14.25" customHeight="1">
      <c r="B956" s="1"/>
      <c r="C956" s="1"/>
      <c r="D956" s="1"/>
      <c r="E956" s="1"/>
      <c r="F956" s="1"/>
      <c r="G956" s="1"/>
      <c r="H956" s="1"/>
      <c r="I956" s="1"/>
      <c r="J956" s="1"/>
      <c r="K956" s="1"/>
      <c r="L956" s="1"/>
      <c r="M956" s="1"/>
      <c r="N956" s="1"/>
      <c r="O956" s="1"/>
      <c r="P956" s="1"/>
    </row>
    <row r="957" ht="14.25" customHeight="1">
      <c r="B957" s="1"/>
      <c r="C957" s="1"/>
      <c r="D957" s="1"/>
      <c r="E957" s="1"/>
      <c r="F957" s="1"/>
      <c r="G957" s="1"/>
      <c r="H957" s="1"/>
      <c r="I957" s="1"/>
      <c r="J957" s="1"/>
      <c r="K957" s="1"/>
      <c r="L957" s="1"/>
      <c r="M957" s="1"/>
      <c r="N957" s="1"/>
      <c r="O957" s="1"/>
      <c r="P957" s="1"/>
    </row>
    <row r="958" ht="14.25" customHeight="1">
      <c r="B958" s="1"/>
      <c r="C958" s="1"/>
      <c r="D958" s="1"/>
      <c r="E958" s="1"/>
      <c r="F958" s="1"/>
      <c r="G958" s="1"/>
      <c r="H958" s="1"/>
      <c r="I958" s="1"/>
      <c r="J958" s="1"/>
      <c r="K958" s="1"/>
      <c r="L958" s="1"/>
      <c r="M958" s="1"/>
      <c r="N958" s="1"/>
      <c r="O958" s="1"/>
      <c r="P958" s="1"/>
    </row>
    <row r="959" ht="14.25" customHeight="1">
      <c r="B959" s="1"/>
      <c r="C959" s="1"/>
      <c r="D959" s="1"/>
      <c r="E959" s="1"/>
      <c r="F959" s="1"/>
      <c r="G959" s="1"/>
      <c r="H959" s="1"/>
      <c r="I959" s="1"/>
      <c r="J959" s="1"/>
      <c r="K959" s="1"/>
      <c r="L959" s="1"/>
      <c r="M959" s="1"/>
      <c r="N959" s="1"/>
      <c r="O959" s="1"/>
      <c r="P959" s="1"/>
    </row>
    <row r="960" ht="14.25" customHeight="1">
      <c r="B960" s="1"/>
      <c r="C960" s="1"/>
      <c r="D960" s="1"/>
      <c r="E960" s="1"/>
      <c r="F960" s="1"/>
      <c r="G960" s="1"/>
      <c r="H960" s="1"/>
      <c r="I960" s="1"/>
      <c r="J960" s="1"/>
      <c r="K960" s="1"/>
      <c r="L960" s="1"/>
      <c r="M960" s="1"/>
      <c r="N960" s="1"/>
      <c r="O960" s="1"/>
      <c r="P960" s="1"/>
    </row>
    <row r="961" ht="14.25" customHeight="1">
      <c r="B961" s="1"/>
      <c r="C961" s="1"/>
      <c r="D961" s="1"/>
      <c r="E961" s="1"/>
      <c r="F961" s="1"/>
      <c r="G961" s="1"/>
      <c r="H961" s="1"/>
      <c r="I961" s="1"/>
      <c r="J961" s="1"/>
      <c r="K961" s="1"/>
      <c r="L961" s="1"/>
      <c r="M961" s="1"/>
      <c r="N961" s="1"/>
      <c r="O961" s="1"/>
      <c r="P961" s="1"/>
    </row>
    <row r="962" ht="14.25" customHeight="1">
      <c r="B962" s="1"/>
      <c r="C962" s="1"/>
      <c r="D962" s="1"/>
      <c r="E962" s="1"/>
      <c r="F962" s="1"/>
      <c r="G962" s="1"/>
      <c r="H962" s="1"/>
      <c r="I962" s="1"/>
      <c r="J962" s="1"/>
      <c r="K962" s="1"/>
      <c r="L962" s="1"/>
      <c r="M962" s="1"/>
      <c r="N962" s="1"/>
      <c r="O962" s="1"/>
      <c r="P962" s="1"/>
    </row>
    <row r="963" ht="14.25" customHeight="1">
      <c r="B963" s="1"/>
      <c r="C963" s="1"/>
      <c r="D963" s="1"/>
      <c r="E963" s="1"/>
      <c r="F963" s="1"/>
      <c r="G963" s="1"/>
      <c r="H963" s="1"/>
      <c r="I963" s="1"/>
      <c r="J963" s="1"/>
      <c r="K963" s="1"/>
      <c r="L963" s="1"/>
      <c r="M963" s="1"/>
      <c r="N963" s="1"/>
      <c r="O963" s="1"/>
      <c r="P963" s="1"/>
    </row>
    <row r="964" ht="14.25" customHeight="1">
      <c r="B964" s="1"/>
      <c r="C964" s="1"/>
      <c r="D964" s="1"/>
      <c r="E964" s="1"/>
      <c r="F964" s="1"/>
      <c r="G964" s="1"/>
      <c r="H964" s="1"/>
      <c r="I964" s="1"/>
      <c r="J964" s="1"/>
      <c r="K964" s="1"/>
      <c r="L964" s="1"/>
      <c r="M964" s="1"/>
      <c r="N964" s="1"/>
      <c r="O964" s="1"/>
      <c r="P964" s="1"/>
    </row>
    <row r="965" ht="14.25" customHeight="1">
      <c r="B965" s="1"/>
      <c r="C965" s="1"/>
      <c r="D965" s="1"/>
      <c r="E965" s="1"/>
      <c r="F965" s="1"/>
      <c r="G965" s="1"/>
      <c r="H965" s="1"/>
      <c r="I965" s="1"/>
      <c r="J965" s="1"/>
      <c r="K965" s="1"/>
      <c r="L965" s="1"/>
      <c r="M965" s="1"/>
      <c r="N965" s="1"/>
      <c r="O965" s="1"/>
      <c r="P965" s="1"/>
    </row>
    <row r="966" ht="14.25" customHeight="1">
      <c r="B966" s="1"/>
      <c r="C966" s="1"/>
      <c r="D966" s="1"/>
      <c r="E966" s="1"/>
      <c r="F966" s="1"/>
      <c r="G966" s="1"/>
      <c r="H966" s="1"/>
      <c r="I966" s="1"/>
      <c r="J966" s="1"/>
      <c r="K966" s="1"/>
      <c r="L966" s="1"/>
      <c r="M966" s="1"/>
      <c r="N966" s="1"/>
      <c r="O966" s="1"/>
      <c r="P966" s="1"/>
    </row>
    <row r="967" ht="14.25" customHeight="1">
      <c r="B967" s="1"/>
      <c r="C967" s="1"/>
      <c r="D967" s="1"/>
      <c r="E967" s="1"/>
      <c r="F967" s="1"/>
      <c r="G967" s="1"/>
      <c r="H967" s="1"/>
      <c r="I967" s="1"/>
      <c r="J967" s="1"/>
      <c r="K967" s="1"/>
      <c r="L967" s="1"/>
      <c r="M967" s="1"/>
      <c r="N967" s="1"/>
      <c r="O967" s="1"/>
      <c r="P967" s="1"/>
    </row>
    <row r="968" ht="14.25" customHeight="1">
      <c r="B968" s="1"/>
      <c r="C968" s="1"/>
      <c r="D968" s="1"/>
      <c r="E968" s="1"/>
      <c r="F968" s="1"/>
      <c r="G968" s="1"/>
      <c r="H968" s="1"/>
      <c r="I968" s="1"/>
      <c r="J968" s="1"/>
      <c r="K968" s="1"/>
      <c r="L968" s="1"/>
      <c r="M968" s="1"/>
      <c r="N968" s="1"/>
      <c r="O968" s="1"/>
      <c r="P968" s="1"/>
    </row>
    <row r="969" ht="14.25" customHeight="1">
      <c r="B969" s="1"/>
      <c r="C969" s="1"/>
      <c r="D969" s="1"/>
      <c r="E969" s="1"/>
      <c r="F969" s="1"/>
      <c r="G969" s="1"/>
      <c r="H969" s="1"/>
      <c r="I969" s="1"/>
      <c r="J969" s="1"/>
      <c r="K969" s="1"/>
      <c r="L969" s="1"/>
      <c r="M969" s="1"/>
      <c r="N969" s="1"/>
      <c r="O969" s="1"/>
      <c r="P969" s="1"/>
    </row>
    <row r="970" ht="14.25" customHeight="1">
      <c r="B970" s="1"/>
      <c r="C970" s="1"/>
      <c r="D970" s="1"/>
      <c r="E970" s="1"/>
      <c r="F970" s="1"/>
      <c r="G970" s="1"/>
      <c r="H970" s="1"/>
      <c r="I970" s="1"/>
      <c r="J970" s="1"/>
      <c r="K970" s="1"/>
      <c r="L970" s="1"/>
      <c r="M970" s="1"/>
      <c r="N970" s="1"/>
      <c r="O970" s="1"/>
      <c r="P970" s="1"/>
    </row>
    <row r="971" ht="14.25" customHeight="1">
      <c r="B971" s="1"/>
      <c r="C971" s="1"/>
      <c r="D971" s="1"/>
      <c r="E971" s="1"/>
      <c r="F971" s="1"/>
      <c r="G971" s="1"/>
      <c r="H971" s="1"/>
      <c r="I971" s="1"/>
      <c r="J971" s="1"/>
      <c r="K971" s="1"/>
      <c r="L971" s="1"/>
      <c r="M971" s="1"/>
      <c r="N971" s="1"/>
      <c r="O971" s="1"/>
      <c r="P971" s="1"/>
    </row>
    <row r="972" ht="14.25" customHeight="1">
      <c r="B972" s="1"/>
      <c r="C972" s="1"/>
      <c r="D972" s="1"/>
      <c r="E972" s="1"/>
      <c r="F972" s="1"/>
      <c r="G972" s="1"/>
      <c r="H972" s="1"/>
      <c r="I972" s="1"/>
      <c r="J972" s="1"/>
      <c r="K972" s="1"/>
      <c r="L972" s="1"/>
      <c r="M972" s="1"/>
      <c r="N972" s="1"/>
      <c r="O972" s="1"/>
      <c r="P972" s="1"/>
    </row>
    <row r="973" ht="14.25" customHeight="1">
      <c r="B973" s="1"/>
      <c r="C973" s="1"/>
      <c r="D973" s="1"/>
      <c r="E973" s="1"/>
      <c r="F973" s="1"/>
      <c r="G973" s="1"/>
      <c r="H973" s="1"/>
      <c r="I973" s="1"/>
      <c r="J973" s="1"/>
      <c r="K973" s="1"/>
      <c r="L973" s="1"/>
      <c r="M973" s="1"/>
      <c r="N973" s="1"/>
      <c r="O973" s="1"/>
      <c r="P973" s="1"/>
    </row>
    <row r="974" ht="14.25" customHeight="1">
      <c r="B974" s="1"/>
      <c r="C974" s="1"/>
      <c r="D974" s="1"/>
      <c r="E974" s="1"/>
      <c r="F974" s="1"/>
      <c r="G974" s="1"/>
      <c r="H974" s="1"/>
      <c r="I974" s="1"/>
      <c r="J974" s="1"/>
      <c r="K974" s="1"/>
      <c r="L974" s="1"/>
      <c r="M974" s="1"/>
      <c r="N974" s="1"/>
      <c r="O974" s="1"/>
      <c r="P974" s="1"/>
    </row>
    <row r="975" ht="14.25" customHeight="1">
      <c r="B975" s="1"/>
      <c r="C975" s="1"/>
      <c r="D975" s="1"/>
      <c r="E975" s="1"/>
      <c r="F975" s="1"/>
      <c r="G975" s="1"/>
      <c r="H975" s="1"/>
      <c r="I975" s="1"/>
      <c r="J975" s="1"/>
      <c r="K975" s="1"/>
      <c r="L975" s="1"/>
      <c r="M975" s="1"/>
      <c r="N975" s="1"/>
      <c r="O975" s="1"/>
      <c r="P975" s="1"/>
    </row>
    <row r="976" ht="14.25" customHeight="1">
      <c r="B976" s="1"/>
      <c r="C976" s="1"/>
      <c r="D976" s="1"/>
      <c r="E976" s="1"/>
      <c r="F976" s="1"/>
      <c r="G976" s="1"/>
      <c r="H976" s="1"/>
      <c r="I976" s="1"/>
      <c r="J976" s="1"/>
      <c r="K976" s="1"/>
      <c r="L976" s="1"/>
      <c r="M976" s="1"/>
      <c r="N976" s="1"/>
      <c r="O976" s="1"/>
      <c r="P976" s="1"/>
    </row>
    <row r="977" ht="14.25" customHeight="1">
      <c r="B977" s="1"/>
      <c r="C977" s="1"/>
      <c r="D977" s="1"/>
      <c r="E977" s="1"/>
      <c r="F977" s="1"/>
      <c r="G977" s="1"/>
      <c r="H977" s="1"/>
      <c r="I977" s="1"/>
      <c r="J977" s="1"/>
      <c r="K977" s="1"/>
      <c r="L977" s="1"/>
      <c r="M977" s="1"/>
      <c r="N977" s="1"/>
      <c r="O977" s="1"/>
      <c r="P977" s="1"/>
    </row>
    <row r="978" ht="14.25" customHeight="1">
      <c r="B978" s="1"/>
      <c r="C978" s="1"/>
      <c r="D978" s="1"/>
      <c r="E978" s="1"/>
      <c r="F978" s="1"/>
      <c r="G978" s="1"/>
      <c r="H978" s="1"/>
      <c r="I978" s="1"/>
      <c r="J978" s="1"/>
      <c r="K978" s="1"/>
      <c r="L978" s="1"/>
      <c r="M978" s="1"/>
      <c r="N978" s="1"/>
      <c r="O978" s="1"/>
      <c r="P978" s="1"/>
    </row>
    <row r="979" ht="14.25" customHeight="1">
      <c r="B979" s="1"/>
      <c r="C979" s="1"/>
      <c r="D979" s="1"/>
      <c r="E979" s="1"/>
      <c r="F979" s="1"/>
      <c r="G979" s="1"/>
      <c r="H979" s="1"/>
      <c r="I979" s="1"/>
      <c r="J979" s="1"/>
      <c r="K979" s="1"/>
      <c r="L979" s="1"/>
      <c r="M979" s="1"/>
      <c r="N979" s="1"/>
      <c r="O979" s="1"/>
      <c r="P979" s="1"/>
    </row>
    <row r="980" ht="14.25" customHeight="1">
      <c r="B980" s="1"/>
      <c r="C980" s="1"/>
      <c r="D980" s="1"/>
      <c r="E980" s="1"/>
      <c r="F980" s="1"/>
      <c r="G980" s="1"/>
      <c r="H980" s="1"/>
      <c r="I980" s="1"/>
      <c r="J980" s="1"/>
      <c r="K980" s="1"/>
      <c r="L980" s="1"/>
      <c r="M980" s="1"/>
      <c r="N980" s="1"/>
      <c r="O980" s="1"/>
      <c r="P980" s="1"/>
    </row>
    <row r="981" ht="14.25" customHeight="1">
      <c r="B981" s="1"/>
      <c r="C981" s="1"/>
      <c r="D981" s="1"/>
      <c r="E981" s="1"/>
      <c r="F981" s="1"/>
      <c r="G981" s="1"/>
      <c r="H981" s="1"/>
      <c r="I981" s="1"/>
      <c r="J981" s="1"/>
      <c r="K981" s="1"/>
      <c r="L981" s="1"/>
      <c r="M981" s="1"/>
      <c r="N981" s="1"/>
      <c r="O981" s="1"/>
      <c r="P981" s="1"/>
    </row>
    <row r="982" ht="14.25" customHeight="1">
      <c r="B982" s="1"/>
      <c r="C982" s="1"/>
      <c r="D982" s="1"/>
      <c r="E982" s="1"/>
      <c r="F982" s="1"/>
      <c r="G982" s="1"/>
      <c r="H982" s="1"/>
      <c r="I982" s="1"/>
      <c r="J982" s="1"/>
      <c r="K982" s="1"/>
      <c r="L982" s="1"/>
      <c r="M982" s="1"/>
      <c r="N982" s="1"/>
      <c r="O982" s="1"/>
      <c r="P982" s="1"/>
    </row>
    <row r="983" ht="14.25" customHeight="1">
      <c r="B983" s="1"/>
      <c r="C983" s="1"/>
      <c r="D983" s="1"/>
      <c r="E983" s="1"/>
      <c r="F983" s="1"/>
      <c r="G983" s="1"/>
      <c r="H983" s="1"/>
      <c r="I983" s="1"/>
      <c r="J983" s="1"/>
      <c r="K983" s="1"/>
      <c r="L983" s="1"/>
      <c r="M983" s="1"/>
      <c r="N983" s="1"/>
      <c r="O983" s="1"/>
      <c r="P983" s="1"/>
    </row>
    <row r="984" ht="14.25" customHeight="1">
      <c r="B984" s="1"/>
      <c r="C984" s="1"/>
      <c r="D984" s="1"/>
      <c r="E984" s="1"/>
      <c r="F984" s="1"/>
      <c r="G984" s="1"/>
      <c r="H984" s="1"/>
      <c r="I984" s="1"/>
      <c r="J984" s="1"/>
      <c r="K984" s="1"/>
      <c r="L984" s="1"/>
      <c r="M984" s="1"/>
      <c r="N984" s="1"/>
      <c r="O984" s="1"/>
      <c r="P984" s="1"/>
    </row>
    <row r="985" ht="14.25" customHeight="1">
      <c r="B985" s="1"/>
      <c r="C985" s="1"/>
      <c r="D985" s="1"/>
      <c r="E985" s="1"/>
      <c r="F985" s="1"/>
      <c r="G985" s="1"/>
      <c r="H985" s="1"/>
      <c r="I985" s="1"/>
      <c r="J985" s="1"/>
      <c r="K985" s="1"/>
      <c r="L985" s="1"/>
      <c r="M985" s="1"/>
      <c r="N985" s="1"/>
      <c r="O985" s="1"/>
      <c r="P985" s="1"/>
    </row>
    <row r="986" ht="14.25" customHeight="1">
      <c r="B986" s="1"/>
      <c r="C986" s="1"/>
      <c r="D986" s="1"/>
      <c r="E986" s="1"/>
      <c r="F986" s="1"/>
      <c r="G986" s="1"/>
      <c r="H986" s="1"/>
      <c r="I986" s="1"/>
      <c r="J986" s="1"/>
      <c r="K986" s="1"/>
      <c r="L986" s="1"/>
      <c r="M986" s="1"/>
      <c r="N986" s="1"/>
      <c r="O986" s="1"/>
      <c r="P986" s="1"/>
    </row>
    <row r="987" ht="14.25" customHeight="1">
      <c r="B987" s="1"/>
      <c r="C987" s="1"/>
      <c r="D987" s="1"/>
      <c r="E987" s="1"/>
      <c r="F987" s="1"/>
      <c r="G987" s="1"/>
      <c r="H987" s="1"/>
      <c r="I987" s="1"/>
      <c r="J987" s="1"/>
      <c r="K987" s="1"/>
      <c r="L987" s="1"/>
      <c r="M987" s="1"/>
      <c r="N987" s="1"/>
      <c r="O987" s="1"/>
      <c r="P987" s="1"/>
    </row>
    <row r="988" ht="14.25" customHeight="1">
      <c r="B988" s="1"/>
      <c r="C988" s="1"/>
      <c r="D988" s="1"/>
      <c r="E988" s="1"/>
      <c r="F988" s="1"/>
      <c r="G988" s="1"/>
      <c r="H988" s="1"/>
      <c r="I988" s="1"/>
      <c r="J988" s="1"/>
      <c r="K988" s="1"/>
      <c r="L988" s="1"/>
      <c r="M988" s="1"/>
      <c r="N988" s="1"/>
      <c r="O988" s="1"/>
      <c r="P988" s="1"/>
    </row>
    <row r="989" ht="14.25" customHeight="1">
      <c r="B989" s="1"/>
      <c r="C989" s="1"/>
      <c r="D989" s="1"/>
      <c r="E989" s="1"/>
      <c r="F989" s="1"/>
      <c r="G989" s="1"/>
      <c r="H989" s="1"/>
      <c r="I989" s="1"/>
      <c r="J989" s="1"/>
      <c r="K989" s="1"/>
      <c r="L989" s="1"/>
      <c r="M989" s="1"/>
      <c r="N989" s="1"/>
      <c r="O989" s="1"/>
      <c r="P989" s="1"/>
    </row>
    <row r="990" ht="14.25" customHeight="1">
      <c r="B990" s="1"/>
      <c r="C990" s="1"/>
      <c r="D990" s="1"/>
      <c r="E990" s="1"/>
      <c r="F990" s="1"/>
      <c r="G990" s="1"/>
      <c r="H990" s="1"/>
      <c r="I990" s="1"/>
      <c r="J990" s="1"/>
      <c r="K990" s="1"/>
      <c r="L990" s="1"/>
      <c r="M990" s="1"/>
      <c r="N990" s="1"/>
      <c r="O990" s="1"/>
      <c r="P990" s="1"/>
    </row>
    <row r="991" ht="14.25" customHeight="1">
      <c r="B991" s="1"/>
      <c r="C991" s="1"/>
      <c r="D991" s="1"/>
      <c r="E991" s="1"/>
      <c r="F991" s="1"/>
      <c r="G991" s="1"/>
      <c r="H991" s="1"/>
      <c r="I991" s="1"/>
      <c r="J991" s="1"/>
      <c r="K991" s="1"/>
      <c r="L991" s="1"/>
      <c r="M991" s="1"/>
      <c r="N991" s="1"/>
      <c r="O991" s="1"/>
      <c r="P991" s="1"/>
    </row>
    <row r="992" ht="14.25" customHeight="1">
      <c r="B992" s="1"/>
      <c r="C992" s="1"/>
      <c r="D992" s="1"/>
      <c r="E992" s="1"/>
      <c r="F992" s="1"/>
      <c r="G992" s="1"/>
      <c r="H992" s="1"/>
      <c r="I992" s="1"/>
      <c r="J992" s="1"/>
      <c r="K992" s="1"/>
      <c r="L992" s="1"/>
      <c r="M992" s="1"/>
      <c r="N992" s="1"/>
      <c r="O992" s="1"/>
      <c r="P992" s="1"/>
    </row>
    <row r="993" ht="14.25" customHeight="1">
      <c r="B993" s="1"/>
      <c r="C993" s="1"/>
      <c r="D993" s="1"/>
      <c r="E993" s="1"/>
      <c r="F993" s="1"/>
      <c r="G993" s="1"/>
      <c r="H993" s="1"/>
      <c r="I993" s="1"/>
      <c r="J993" s="1"/>
      <c r="K993" s="1"/>
      <c r="L993" s="1"/>
      <c r="M993" s="1"/>
      <c r="N993" s="1"/>
      <c r="O993" s="1"/>
      <c r="P993" s="1"/>
    </row>
    <row r="994" ht="14.25" customHeight="1">
      <c r="B994" s="1"/>
      <c r="C994" s="1"/>
      <c r="D994" s="1"/>
      <c r="E994" s="1"/>
      <c r="F994" s="1"/>
      <c r="G994" s="1"/>
      <c r="H994" s="1"/>
      <c r="I994" s="1"/>
      <c r="J994" s="1"/>
      <c r="K994" s="1"/>
      <c r="L994" s="1"/>
      <c r="M994" s="1"/>
      <c r="N994" s="1"/>
      <c r="O994" s="1"/>
      <c r="P994" s="1"/>
    </row>
    <row r="995" ht="14.25" customHeight="1">
      <c r="B995" s="1"/>
      <c r="C995" s="1"/>
      <c r="D995" s="1"/>
      <c r="E995" s="1"/>
      <c r="F995" s="1"/>
      <c r="G995" s="1"/>
      <c r="H995" s="1"/>
      <c r="I995" s="1"/>
      <c r="J995" s="1"/>
      <c r="K995" s="1"/>
      <c r="L995" s="1"/>
      <c r="M995" s="1"/>
      <c r="N995" s="1"/>
      <c r="O995" s="1"/>
      <c r="P995" s="1"/>
    </row>
    <row r="996" ht="14.25" customHeight="1">
      <c r="B996" s="1"/>
      <c r="C996" s="1"/>
      <c r="D996" s="1"/>
      <c r="E996" s="1"/>
      <c r="F996" s="1"/>
      <c r="G996" s="1"/>
      <c r="H996" s="1"/>
      <c r="I996" s="1"/>
      <c r="J996" s="1"/>
      <c r="K996" s="1"/>
      <c r="L996" s="1"/>
      <c r="M996" s="1"/>
      <c r="N996" s="1"/>
      <c r="O996" s="1"/>
      <c r="P996" s="1"/>
    </row>
    <row r="997" ht="14.25" customHeight="1">
      <c r="B997" s="1"/>
      <c r="C997" s="1"/>
      <c r="D997" s="1"/>
      <c r="E997" s="1"/>
      <c r="F997" s="1"/>
      <c r="G997" s="1"/>
      <c r="H997" s="1"/>
      <c r="I997" s="1"/>
      <c r="J997" s="1"/>
      <c r="K997" s="1"/>
      <c r="L997" s="1"/>
      <c r="M997" s="1"/>
      <c r="N997" s="1"/>
      <c r="O997" s="1"/>
      <c r="P997" s="1"/>
    </row>
    <row r="998" ht="14.25" customHeight="1">
      <c r="B998" s="1"/>
      <c r="C998" s="1"/>
      <c r="D998" s="1"/>
      <c r="E998" s="1"/>
      <c r="F998" s="1"/>
      <c r="G998" s="1"/>
      <c r="H998" s="1"/>
      <c r="I998" s="1"/>
      <c r="J998" s="1"/>
      <c r="K998" s="1"/>
      <c r="L998" s="1"/>
      <c r="M998" s="1"/>
      <c r="N998" s="1"/>
      <c r="O998" s="1"/>
      <c r="P998" s="1"/>
    </row>
    <row r="999" ht="14.25" customHeight="1">
      <c r="B999" s="1"/>
      <c r="C999" s="1"/>
      <c r="D999" s="1"/>
      <c r="E999" s="1"/>
      <c r="F999" s="1"/>
      <c r="G999" s="1"/>
      <c r="H999" s="1"/>
      <c r="I999" s="1"/>
      <c r="J999" s="1"/>
      <c r="K999" s="1"/>
      <c r="L999" s="1"/>
      <c r="M999" s="1"/>
      <c r="N999" s="1"/>
      <c r="O999" s="1"/>
      <c r="P999" s="1"/>
    </row>
    <row r="1000" ht="14.25" customHeight="1">
      <c r="B1000" s="1"/>
      <c r="C1000" s="1"/>
      <c r="D1000" s="1"/>
      <c r="E1000" s="1"/>
      <c r="F1000" s="1"/>
      <c r="G1000" s="1"/>
      <c r="H1000" s="1"/>
      <c r="I1000" s="1"/>
      <c r="J1000" s="1"/>
      <c r="K1000" s="1"/>
      <c r="L1000" s="1"/>
      <c r="M1000" s="1"/>
      <c r="N1000" s="1"/>
      <c r="O1000" s="1"/>
      <c r="P1000" s="1"/>
    </row>
  </sheetData>
  <mergeCells count="5">
    <mergeCell ref="B2:I3"/>
    <mergeCell ref="B4:D5"/>
    <mergeCell ref="E4:E5"/>
    <mergeCell ref="F4:I5"/>
    <mergeCell ref="B11:I11"/>
  </mergeCells>
  <conditionalFormatting sqref="N13:N32">
    <cfRule type="cellIs" dxfId="1" priority="1" operator="greaterThan">
      <formula>0</formula>
    </cfRule>
  </conditionalFormatting>
  <conditionalFormatting sqref="N13:N32">
    <cfRule type="cellIs" dxfId="2" priority="2" operator="equal">
      <formula>0</formula>
    </cfRule>
  </conditionalFormatting>
  <conditionalFormatting sqref="N13:N32">
    <cfRule type="cellIs" dxfId="3" priority="3" operator="lessThan">
      <formula>0</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3" width="6.38"/>
    <col customWidth="1" min="4" max="4" width="7.63"/>
    <col customWidth="1" min="5" max="6" width="13.13"/>
  </cols>
  <sheetData>
    <row r="1" ht="33.75" customHeight="1">
      <c r="A1" s="265" t="s">
        <v>4</v>
      </c>
      <c r="B1" s="266" t="s">
        <v>602</v>
      </c>
      <c r="C1" s="266" t="s">
        <v>603</v>
      </c>
      <c r="D1" s="265" t="s">
        <v>604</v>
      </c>
      <c r="E1" s="266" t="s">
        <v>605</v>
      </c>
      <c r="F1" s="266" t="s">
        <v>606</v>
      </c>
    </row>
    <row r="2" ht="14.25" customHeight="1">
      <c r="A2" s="267">
        <v>43466.0</v>
      </c>
      <c r="B2" s="57">
        <v>1.0</v>
      </c>
      <c r="C2" s="57">
        <v>1.0</v>
      </c>
      <c r="D2" s="268">
        <v>0.0</v>
      </c>
      <c r="E2" s="269">
        <v>0.0</v>
      </c>
      <c r="F2" s="269">
        <v>6.0793852198048374E-5</v>
      </c>
    </row>
    <row r="3" ht="14.25" customHeight="1">
      <c r="A3" s="267">
        <v>43466.0</v>
      </c>
      <c r="B3" s="57">
        <v>1.0</v>
      </c>
      <c r="C3" s="57">
        <v>2.0</v>
      </c>
      <c r="D3" s="268">
        <v>0.020833333333333332</v>
      </c>
      <c r="E3" s="269">
        <v>0.0</v>
      </c>
      <c r="F3" s="269">
        <v>5.538550290860091E-5</v>
      </c>
    </row>
    <row r="4" ht="14.25" customHeight="1">
      <c r="A4" s="267">
        <v>43466.0</v>
      </c>
      <c r="B4" s="57">
        <v>1.0</v>
      </c>
      <c r="C4" s="57">
        <v>3.0</v>
      </c>
      <c r="D4" s="268">
        <v>0.0416666666666667</v>
      </c>
      <c r="E4" s="269">
        <v>0.0</v>
      </c>
      <c r="F4" s="269">
        <v>5.288163749681968E-5</v>
      </c>
    </row>
    <row r="5" ht="14.25" customHeight="1">
      <c r="A5" s="267">
        <v>43466.0</v>
      </c>
      <c r="B5" s="57">
        <v>1.0</v>
      </c>
      <c r="C5" s="57">
        <v>4.0</v>
      </c>
      <c r="D5" s="268">
        <v>0.0625</v>
      </c>
      <c r="E5" s="269">
        <v>0.0</v>
      </c>
      <c r="F5" s="269">
        <v>4.987699900268219E-5</v>
      </c>
    </row>
    <row r="6" ht="14.25" customHeight="1">
      <c r="A6" s="267">
        <v>43466.0</v>
      </c>
      <c r="B6" s="57">
        <v>1.0</v>
      </c>
      <c r="C6" s="57">
        <v>5.0</v>
      </c>
      <c r="D6" s="268">
        <v>0.0833333333333333</v>
      </c>
      <c r="E6" s="269">
        <v>0.0</v>
      </c>
      <c r="F6" s="269">
        <v>4.9075762070912194E-5</v>
      </c>
    </row>
    <row r="7" ht="14.25" customHeight="1">
      <c r="A7" s="267">
        <v>43466.0</v>
      </c>
      <c r="B7" s="57">
        <v>1.0</v>
      </c>
      <c r="C7" s="57">
        <v>6.0</v>
      </c>
      <c r="D7" s="268">
        <v>0.104166666666667</v>
      </c>
      <c r="E7" s="269">
        <v>0.0</v>
      </c>
      <c r="F7" s="269">
        <v>4.1764475068510994E-5</v>
      </c>
    </row>
    <row r="8" ht="14.25" customHeight="1">
      <c r="A8" s="267">
        <v>43466.0</v>
      </c>
      <c r="B8" s="57">
        <v>1.0</v>
      </c>
      <c r="C8" s="57">
        <v>7.0</v>
      </c>
      <c r="D8" s="268">
        <v>0.125</v>
      </c>
      <c r="E8" s="269">
        <v>0.0</v>
      </c>
      <c r="F8" s="269">
        <v>3.896014580731601E-5</v>
      </c>
    </row>
    <row r="9" ht="14.25" customHeight="1">
      <c r="A9" s="267">
        <v>43466.0</v>
      </c>
      <c r="B9" s="57">
        <v>1.0</v>
      </c>
      <c r="C9" s="57">
        <v>8.0</v>
      </c>
      <c r="D9" s="268">
        <v>0.145833333333333</v>
      </c>
      <c r="E9" s="269">
        <v>0.0</v>
      </c>
      <c r="F9" s="269">
        <v>3.5955507313178524E-5</v>
      </c>
    </row>
    <row r="10" ht="14.25" customHeight="1">
      <c r="A10" s="267">
        <v>43466.0</v>
      </c>
      <c r="B10" s="57">
        <v>1.0</v>
      </c>
      <c r="C10" s="57">
        <v>9.0</v>
      </c>
      <c r="D10" s="268">
        <v>0.166666666666667</v>
      </c>
      <c r="E10" s="269">
        <v>0.0</v>
      </c>
      <c r="F10" s="269">
        <v>3.465349729905229E-5</v>
      </c>
    </row>
    <row r="11" ht="14.25" customHeight="1">
      <c r="A11" s="267">
        <v>43466.0</v>
      </c>
      <c r="B11" s="57">
        <v>1.0</v>
      </c>
      <c r="C11" s="57">
        <v>10.0</v>
      </c>
      <c r="D11" s="268">
        <v>0.1875</v>
      </c>
      <c r="E11" s="269">
        <v>0.0</v>
      </c>
      <c r="F11" s="269">
        <v>3.415272421669604E-5</v>
      </c>
    </row>
    <row r="12" ht="14.25" customHeight="1">
      <c r="A12" s="267">
        <v>43466.0</v>
      </c>
      <c r="B12" s="57">
        <v>1.0</v>
      </c>
      <c r="C12" s="57">
        <v>11.0</v>
      </c>
      <c r="D12" s="268">
        <v>0.208333333333333</v>
      </c>
      <c r="E12" s="269">
        <v>0.0</v>
      </c>
      <c r="F12" s="269">
        <v>3.455334268258104E-5</v>
      </c>
    </row>
    <row r="13" ht="14.25" customHeight="1">
      <c r="A13" s="267">
        <v>43466.0</v>
      </c>
      <c r="B13" s="57">
        <v>1.0</v>
      </c>
      <c r="C13" s="57">
        <v>12.0</v>
      </c>
      <c r="D13" s="268">
        <v>0.229166666666667</v>
      </c>
      <c r="E13" s="269">
        <v>0.0</v>
      </c>
      <c r="F13" s="269">
        <v>3.505411576493728E-5</v>
      </c>
    </row>
    <row r="14" ht="14.25" customHeight="1">
      <c r="A14" s="267">
        <v>43466.0</v>
      </c>
      <c r="B14" s="57">
        <v>1.0</v>
      </c>
      <c r="C14" s="57">
        <v>13.0</v>
      </c>
      <c r="D14" s="268">
        <v>0.25</v>
      </c>
      <c r="E14" s="269">
        <v>1.3378537954345449E-8</v>
      </c>
      <c r="F14" s="269">
        <v>3.525442499787978E-5</v>
      </c>
    </row>
    <row r="15" ht="14.25" customHeight="1">
      <c r="A15" s="267">
        <v>43466.0</v>
      </c>
      <c r="B15" s="57">
        <v>1.0</v>
      </c>
      <c r="C15" s="57">
        <v>14.0</v>
      </c>
      <c r="D15" s="268">
        <v>0.270833333333333</v>
      </c>
      <c r="E15" s="269">
        <v>2.4786053519748857E-6</v>
      </c>
      <c r="F15" s="269">
        <v>3.685689886141978E-5</v>
      </c>
    </row>
    <row r="16" ht="14.25" customHeight="1">
      <c r="A16" s="267">
        <v>43466.0</v>
      </c>
      <c r="B16" s="57">
        <v>1.0</v>
      </c>
      <c r="C16" s="57">
        <v>15.0</v>
      </c>
      <c r="D16" s="268">
        <v>0.291666666666667</v>
      </c>
      <c r="E16" s="269">
        <v>1.66574511458842E-5</v>
      </c>
      <c r="F16" s="269">
        <v>3.8158908875546014E-5</v>
      </c>
    </row>
    <row r="17" ht="14.25" customHeight="1">
      <c r="A17" s="267">
        <v>43466.0</v>
      </c>
      <c r="B17" s="57">
        <v>1.0</v>
      </c>
      <c r="C17" s="57">
        <v>16.0</v>
      </c>
      <c r="D17" s="268">
        <v>0.3125</v>
      </c>
      <c r="E17" s="269">
        <v>4.39999151553885E-5</v>
      </c>
      <c r="F17" s="269">
        <v>4.366741278146473E-5</v>
      </c>
    </row>
    <row r="18" ht="14.25" customHeight="1">
      <c r="A18" s="267">
        <v>43466.0</v>
      </c>
      <c r="B18" s="57">
        <v>1.0</v>
      </c>
      <c r="C18" s="57">
        <v>17.0</v>
      </c>
      <c r="D18" s="268">
        <v>0.333333333333333</v>
      </c>
      <c r="E18" s="269">
        <v>4.433327921458818E-5</v>
      </c>
      <c r="F18" s="269">
        <v>5.0277617468567196E-5</v>
      </c>
    </row>
    <row r="19" ht="14.25" customHeight="1">
      <c r="A19" s="267">
        <v>43466.0</v>
      </c>
      <c r="B19" s="57">
        <v>1.0</v>
      </c>
      <c r="C19" s="57">
        <v>18.0</v>
      </c>
      <c r="D19" s="268">
        <v>0.354166666666667</v>
      </c>
      <c r="E19" s="269">
        <v>5.106070214891464E-5</v>
      </c>
      <c r="F19" s="269">
        <v>5.358271981211842E-5</v>
      </c>
    </row>
    <row r="20" ht="14.25" customHeight="1">
      <c r="A20" s="267">
        <v>43466.0</v>
      </c>
      <c r="B20" s="57">
        <v>1.0</v>
      </c>
      <c r="C20" s="57">
        <v>19.0</v>
      </c>
      <c r="D20" s="268">
        <v>0.375</v>
      </c>
      <c r="E20" s="269">
        <v>9.311512051236062E-5</v>
      </c>
      <c r="F20" s="269">
        <v>6.580158302161085E-5</v>
      </c>
    </row>
    <row r="21" ht="14.25" customHeight="1">
      <c r="A21" s="267">
        <v>43466.0</v>
      </c>
      <c r="B21" s="57">
        <v>1.0</v>
      </c>
      <c r="C21" s="57">
        <v>20.0</v>
      </c>
      <c r="D21" s="268">
        <v>0.395833333333333</v>
      </c>
      <c r="E21" s="269">
        <v>1.4593503227158537E-4</v>
      </c>
      <c r="F21" s="269">
        <v>7.291256079106956E-5</v>
      </c>
    </row>
    <row r="22" ht="14.25" customHeight="1">
      <c r="A22" s="267">
        <v>43466.0</v>
      </c>
      <c r="B22" s="57">
        <v>1.0</v>
      </c>
      <c r="C22" s="57">
        <v>21.0</v>
      </c>
      <c r="D22" s="268">
        <v>0.416666666666667</v>
      </c>
      <c r="E22" s="269">
        <v>1.7768886217645342E-4</v>
      </c>
      <c r="F22" s="269">
        <v>7.18108600098858E-5</v>
      </c>
    </row>
    <row r="23" ht="14.25" customHeight="1">
      <c r="A23" s="267">
        <v>43466.0</v>
      </c>
      <c r="B23" s="57">
        <v>1.0</v>
      </c>
      <c r="C23" s="57">
        <v>22.0</v>
      </c>
      <c r="D23" s="268">
        <v>0.4375</v>
      </c>
      <c r="E23" s="269">
        <v>1.1875108118519138E-4</v>
      </c>
      <c r="F23" s="269">
        <v>7.38139523393108E-5</v>
      </c>
    </row>
    <row r="24" ht="14.25" customHeight="1">
      <c r="A24" s="267">
        <v>43466.0</v>
      </c>
      <c r="B24" s="57">
        <v>1.0</v>
      </c>
      <c r="C24" s="57">
        <v>23.0</v>
      </c>
      <c r="D24" s="268">
        <v>0.458333333333333</v>
      </c>
      <c r="E24" s="269">
        <v>7.424234131046244E-5</v>
      </c>
      <c r="F24" s="269">
        <v>7.832091008051702E-5</v>
      </c>
    </row>
    <row r="25" ht="14.25" customHeight="1">
      <c r="A25" s="267">
        <v>43466.0</v>
      </c>
      <c r="B25" s="57">
        <v>1.0</v>
      </c>
      <c r="C25" s="57">
        <v>24.0</v>
      </c>
      <c r="D25" s="268">
        <v>0.479166666666667</v>
      </c>
      <c r="E25" s="269">
        <v>6.184168270205019E-5</v>
      </c>
      <c r="F25" s="269">
        <v>7.721920929933328E-5</v>
      </c>
    </row>
    <row r="26" ht="14.25" customHeight="1">
      <c r="A26" s="267">
        <v>43466.0</v>
      </c>
      <c r="B26" s="57">
        <v>1.0</v>
      </c>
      <c r="C26" s="57">
        <v>25.0</v>
      </c>
      <c r="D26" s="268">
        <v>0.5</v>
      </c>
      <c r="E26" s="269">
        <v>6.268639147802657E-5</v>
      </c>
      <c r="F26" s="269">
        <v>8.763528941234321E-5</v>
      </c>
    </row>
    <row r="27" ht="14.25" customHeight="1">
      <c r="A27" s="267">
        <v>43466.0</v>
      </c>
      <c r="B27" s="57">
        <v>1.0</v>
      </c>
      <c r="C27" s="57">
        <v>26.0</v>
      </c>
      <c r="D27" s="268">
        <v>0.520833333333333</v>
      </c>
      <c r="E27" s="269">
        <v>7.947883766731722E-5</v>
      </c>
      <c r="F27" s="269">
        <v>8.883714480999821E-5</v>
      </c>
    </row>
    <row r="28" ht="14.25" customHeight="1">
      <c r="A28" s="267">
        <v>43466.0</v>
      </c>
      <c r="B28" s="57">
        <v>1.0</v>
      </c>
      <c r="C28" s="57">
        <v>27.0</v>
      </c>
      <c r="D28" s="268">
        <v>0.541666666666667</v>
      </c>
      <c r="E28" s="269">
        <v>8.741832057558402E-5</v>
      </c>
      <c r="F28" s="269">
        <v>9.124085560530819E-5</v>
      </c>
    </row>
    <row r="29" ht="14.25" customHeight="1">
      <c r="A29" s="267">
        <v>43466.0</v>
      </c>
      <c r="B29" s="57">
        <v>1.0</v>
      </c>
      <c r="C29" s="57">
        <v>28.0</v>
      </c>
      <c r="D29" s="268">
        <v>0.5625</v>
      </c>
      <c r="E29" s="269">
        <v>5.5101143695370035E-5</v>
      </c>
      <c r="F29" s="269">
        <v>9.224240177002067E-5</v>
      </c>
    </row>
    <row r="30" ht="14.25" customHeight="1">
      <c r="A30" s="267">
        <v>43466.0</v>
      </c>
      <c r="B30" s="57">
        <v>1.0</v>
      </c>
      <c r="C30" s="57">
        <v>29.0</v>
      </c>
      <c r="D30" s="268">
        <v>0.583333333333333</v>
      </c>
      <c r="E30" s="269">
        <v>4.7846034845996527E-5</v>
      </c>
      <c r="F30" s="269">
        <v>9.033946405706695E-5</v>
      </c>
    </row>
    <row r="31" ht="14.25" customHeight="1">
      <c r="A31" s="267">
        <v>43466.0</v>
      </c>
      <c r="B31" s="57">
        <v>1.0</v>
      </c>
      <c r="C31" s="57">
        <v>30.0</v>
      </c>
      <c r="D31" s="268">
        <v>0.604166666666667</v>
      </c>
      <c r="E31" s="269">
        <v>4.009588881960845E-5</v>
      </c>
      <c r="F31" s="269">
        <v>9.274317485237694E-5</v>
      </c>
    </row>
    <row r="32" ht="14.25" customHeight="1">
      <c r="A32" s="267">
        <v>43466.0</v>
      </c>
      <c r="B32" s="57">
        <v>1.0</v>
      </c>
      <c r="C32" s="57">
        <v>31.0</v>
      </c>
      <c r="D32" s="268">
        <v>0.625</v>
      </c>
      <c r="E32" s="269">
        <v>2.3164835491923533E-5</v>
      </c>
      <c r="F32" s="269">
        <v>8.943807250882569E-5</v>
      </c>
    </row>
    <row r="33" ht="14.25" customHeight="1">
      <c r="A33" s="267">
        <v>43466.0</v>
      </c>
      <c r="B33" s="57">
        <v>1.0</v>
      </c>
      <c r="C33" s="57">
        <v>32.0</v>
      </c>
      <c r="D33" s="268">
        <v>0.645833333333333</v>
      </c>
      <c r="E33" s="269">
        <v>2.1215529511112948E-5</v>
      </c>
      <c r="F33" s="269">
        <v>9.384487563356067E-5</v>
      </c>
    </row>
    <row r="34" ht="14.25" customHeight="1">
      <c r="A34" s="267">
        <v>43466.0</v>
      </c>
      <c r="B34" s="57">
        <v>1.0</v>
      </c>
      <c r="C34" s="57">
        <v>33.0</v>
      </c>
      <c r="D34" s="268">
        <v>0.666666666666667</v>
      </c>
      <c r="E34" s="269">
        <v>1.2208439927453645E-5</v>
      </c>
      <c r="F34" s="269">
        <v>9.725013259358315E-5</v>
      </c>
    </row>
    <row r="35" ht="14.25" customHeight="1">
      <c r="A35" s="267">
        <v>43466.0</v>
      </c>
      <c r="B35" s="57">
        <v>1.0</v>
      </c>
      <c r="C35" s="57">
        <v>34.0</v>
      </c>
      <c r="D35" s="268">
        <v>0.6875</v>
      </c>
      <c r="E35" s="269">
        <v>1.0323853991101423E-5</v>
      </c>
      <c r="F35" s="269">
        <v>1.0081563693995964E-4</v>
      </c>
    </row>
    <row r="36" ht="14.25" customHeight="1">
      <c r="A36" s="267">
        <v>43466.0</v>
      </c>
      <c r="B36" s="57">
        <v>1.0</v>
      </c>
      <c r="C36" s="57">
        <v>35.0</v>
      </c>
      <c r="D36" s="268">
        <v>0.708333333333333</v>
      </c>
      <c r="E36" s="269">
        <v>5.396976193481318E-6</v>
      </c>
      <c r="F36" s="269">
        <v>1.0669471292682195E-4</v>
      </c>
    </row>
    <row r="37" ht="14.25" customHeight="1">
      <c r="A37" s="267">
        <v>43466.0</v>
      </c>
      <c r="B37" s="57">
        <v>1.0</v>
      </c>
      <c r="C37" s="57">
        <v>36.0</v>
      </c>
      <c r="D37" s="268">
        <v>0.729166666666667</v>
      </c>
      <c r="E37" s="269">
        <v>1.2677551887336652E-6</v>
      </c>
      <c r="F37" s="269">
        <v>1.0720550147082534E-4</v>
      </c>
    </row>
    <row r="38" ht="14.25" customHeight="1">
      <c r="A38" s="267">
        <v>43466.0</v>
      </c>
      <c r="B38" s="57">
        <v>1.0</v>
      </c>
      <c r="C38" s="57">
        <v>37.0</v>
      </c>
      <c r="D38" s="268">
        <v>0.75</v>
      </c>
      <c r="E38" s="269">
        <v>1.8563492064762277E-7</v>
      </c>
      <c r="F38" s="269">
        <v>1.0257835818985362E-4</v>
      </c>
    </row>
    <row r="39" ht="14.25" customHeight="1">
      <c r="A39" s="267">
        <v>43466.0</v>
      </c>
      <c r="B39" s="57">
        <v>1.0</v>
      </c>
      <c r="C39" s="57">
        <v>38.0</v>
      </c>
      <c r="D39" s="268">
        <v>0.770833333333333</v>
      </c>
      <c r="E39" s="269">
        <v>0.0</v>
      </c>
      <c r="F39" s="269">
        <v>1.0057526586042863E-4</v>
      </c>
    </row>
    <row r="40" ht="14.25" customHeight="1">
      <c r="A40" s="267">
        <v>43466.0</v>
      </c>
      <c r="B40" s="57">
        <v>1.0</v>
      </c>
      <c r="C40" s="57">
        <v>39.0</v>
      </c>
      <c r="D40" s="268">
        <v>0.791666666666667</v>
      </c>
      <c r="E40" s="269">
        <v>0.0</v>
      </c>
      <c r="F40" s="269">
        <v>9.694966874416941E-5</v>
      </c>
    </row>
    <row r="41" ht="14.25" customHeight="1">
      <c r="A41" s="267">
        <v>43466.0</v>
      </c>
      <c r="B41" s="57">
        <v>1.0</v>
      </c>
      <c r="C41" s="57">
        <v>40.0</v>
      </c>
      <c r="D41" s="268">
        <v>0.8125</v>
      </c>
      <c r="E41" s="269">
        <v>0.0</v>
      </c>
      <c r="F41" s="269">
        <v>9.514688564768693E-5</v>
      </c>
    </row>
    <row r="42" ht="14.25" customHeight="1">
      <c r="A42" s="267">
        <v>43466.0</v>
      </c>
      <c r="B42" s="57">
        <v>1.0</v>
      </c>
      <c r="C42" s="57">
        <v>41.0</v>
      </c>
      <c r="D42" s="268">
        <v>0.833333333333333</v>
      </c>
      <c r="E42" s="269">
        <v>0.0</v>
      </c>
      <c r="F42" s="269">
        <v>8.903745404294072E-5</v>
      </c>
    </row>
    <row r="43" ht="14.25" customHeight="1">
      <c r="A43" s="267">
        <v>43466.0</v>
      </c>
      <c r="B43" s="57">
        <v>1.0</v>
      </c>
      <c r="C43" s="57">
        <v>42.0</v>
      </c>
      <c r="D43" s="268">
        <v>0.854166666666667</v>
      </c>
      <c r="E43" s="269">
        <v>0.0</v>
      </c>
      <c r="F43" s="269">
        <v>8.473080553467698E-5</v>
      </c>
    </row>
    <row r="44" ht="14.25" customHeight="1">
      <c r="A44" s="267">
        <v>43466.0</v>
      </c>
      <c r="B44" s="57">
        <v>1.0</v>
      </c>
      <c r="C44" s="57">
        <v>43.0</v>
      </c>
      <c r="D44" s="268">
        <v>0.875</v>
      </c>
      <c r="E44" s="269">
        <v>0.0</v>
      </c>
      <c r="F44" s="269">
        <v>8.362910475349323E-5</v>
      </c>
    </row>
    <row r="45" ht="14.25" customHeight="1">
      <c r="A45" s="267">
        <v>43466.0</v>
      </c>
      <c r="B45" s="57">
        <v>1.0</v>
      </c>
      <c r="C45" s="57">
        <v>44.0</v>
      </c>
      <c r="D45" s="268">
        <v>0.895833333333333</v>
      </c>
      <c r="E45" s="269">
        <v>0.0</v>
      </c>
      <c r="F45" s="269">
        <v>8.372925936996448E-5</v>
      </c>
    </row>
    <row r="46" ht="14.25" customHeight="1">
      <c r="A46" s="267">
        <v>43466.0</v>
      </c>
      <c r="B46" s="57">
        <v>1.0</v>
      </c>
      <c r="C46" s="57">
        <v>45.0</v>
      </c>
      <c r="D46" s="268">
        <v>0.916666666666667</v>
      </c>
      <c r="E46" s="269">
        <v>0.0</v>
      </c>
      <c r="F46" s="269">
        <v>7.661828160050578E-5</v>
      </c>
    </row>
    <row r="47" ht="14.25" customHeight="1">
      <c r="A47" s="267">
        <v>43466.0</v>
      </c>
      <c r="B47" s="57">
        <v>1.0</v>
      </c>
      <c r="C47" s="57">
        <v>46.0</v>
      </c>
      <c r="D47" s="268">
        <v>0.9375</v>
      </c>
      <c r="E47" s="269">
        <v>0.0</v>
      </c>
      <c r="F47" s="269">
        <v>6.910668536516208E-5</v>
      </c>
    </row>
    <row r="48" ht="14.25" customHeight="1">
      <c r="A48" s="267">
        <v>43466.0</v>
      </c>
      <c r="B48" s="57">
        <v>1.0</v>
      </c>
      <c r="C48" s="57">
        <v>47.0</v>
      </c>
      <c r="D48" s="268">
        <v>0.958333333333333</v>
      </c>
      <c r="E48" s="269">
        <v>0.0</v>
      </c>
      <c r="F48" s="269">
        <v>5.9191378334508385E-5</v>
      </c>
    </row>
    <row r="49" ht="14.25" customHeight="1">
      <c r="A49" s="267">
        <v>43466.0</v>
      </c>
      <c r="B49" s="57">
        <v>1.0</v>
      </c>
      <c r="C49" s="57">
        <v>48.0</v>
      </c>
      <c r="D49" s="268">
        <v>0.979166666666667</v>
      </c>
      <c r="E49" s="269">
        <v>0.0</v>
      </c>
      <c r="F49" s="269">
        <v>5.1479472866222185E-5</v>
      </c>
    </row>
    <row r="50" ht="14.25" customHeight="1">
      <c r="A50" s="267">
        <v>43467.0</v>
      </c>
      <c r="B50" s="57">
        <v>2.0</v>
      </c>
      <c r="C50" s="57">
        <v>1.0</v>
      </c>
      <c r="D50" s="268">
        <v>0.0</v>
      </c>
      <c r="E50" s="269">
        <v>0.0</v>
      </c>
      <c r="F50" s="269">
        <v>4.747328820737221E-5</v>
      </c>
    </row>
    <row r="51" ht="14.25" customHeight="1">
      <c r="A51" s="267">
        <v>43467.0</v>
      </c>
      <c r="B51" s="57">
        <v>2.0</v>
      </c>
      <c r="C51" s="57">
        <v>2.0</v>
      </c>
      <c r="D51" s="268">
        <v>0.020833333333333332</v>
      </c>
      <c r="E51" s="269">
        <v>0.0</v>
      </c>
      <c r="F51" s="269">
        <v>4.206493891792475E-5</v>
      </c>
    </row>
    <row r="52" ht="14.25" customHeight="1">
      <c r="A52" s="267">
        <v>43467.0</v>
      </c>
      <c r="B52" s="57">
        <v>2.0</v>
      </c>
      <c r="C52" s="57">
        <v>3.0</v>
      </c>
      <c r="D52" s="268">
        <v>0.0416666666666667</v>
      </c>
      <c r="E52" s="269">
        <v>0.0</v>
      </c>
      <c r="F52" s="269">
        <v>3.885999119084477E-5</v>
      </c>
    </row>
    <row r="53" ht="14.25" customHeight="1">
      <c r="A53" s="267">
        <v>43467.0</v>
      </c>
      <c r="B53" s="57">
        <v>2.0</v>
      </c>
      <c r="C53" s="57">
        <v>4.0</v>
      </c>
      <c r="D53" s="268">
        <v>0.0625</v>
      </c>
      <c r="E53" s="269">
        <v>0.0</v>
      </c>
      <c r="F53" s="269">
        <v>3.5955507313178524E-5</v>
      </c>
    </row>
    <row r="54" ht="14.25" customHeight="1">
      <c r="A54" s="267">
        <v>43467.0</v>
      </c>
      <c r="B54" s="57">
        <v>2.0</v>
      </c>
      <c r="C54" s="57">
        <v>5.0</v>
      </c>
      <c r="D54" s="268">
        <v>0.0833333333333333</v>
      </c>
      <c r="E54" s="269">
        <v>0.0</v>
      </c>
      <c r="F54" s="269">
        <v>3.425287883316729E-5</v>
      </c>
    </row>
    <row r="55" ht="14.25" customHeight="1">
      <c r="A55" s="267">
        <v>43467.0</v>
      </c>
      <c r="B55" s="57">
        <v>2.0</v>
      </c>
      <c r="C55" s="57">
        <v>6.0</v>
      </c>
      <c r="D55" s="268">
        <v>0.104166666666667</v>
      </c>
      <c r="E55" s="269">
        <v>0.0</v>
      </c>
      <c r="F55" s="269">
        <v>3.2550250353156044E-5</v>
      </c>
    </row>
    <row r="56" ht="14.25" customHeight="1">
      <c r="A56" s="267">
        <v>43467.0</v>
      </c>
      <c r="B56" s="57">
        <v>2.0</v>
      </c>
      <c r="C56" s="57">
        <v>7.0</v>
      </c>
      <c r="D56" s="268">
        <v>0.125</v>
      </c>
      <c r="E56" s="269">
        <v>0.0</v>
      </c>
      <c r="F56" s="269">
        <v>3.2450095736684804E-5</v>
      </c>
    </row>
    <row r="57" ht="14.25" customHeight="1">
      <c r="A57" s="267">
        <v>43467.0</v>
      </c>
      <c r="B57" s="57">
        <v>2.0</v>
      </c>
      <c r="C57" s="57">
        <v>8.0</v>
      </c>
      <c r="D57" s="268">
        <v>0.145833333333333</v>
      </c>
      <c r="E57" s="269">
        <v>0.0</v>
      </c>
      <c r="F57" s="269">
        <v>3.174901342138605E-5</v>
      </c>
    </row>
    <row r="58" ht="14.25" customHeight="1">
      <c r="A58" s="267">
        <v>43467.0</v>
      </c>
      <c r="B58" s="57">
        <v>2.0</v>
      </c>
      <c r="C58" s="57">
        <v>9.0</v>
      </c>
      <c r="D58" s="268">
        <v>0.166666666666667</v>
      </c>
      <c r="E58" s="269">
        <v>0.0</v>
      </c>
      <c r="F58" s="269">
        <v>3.164885880491481E-5</v>
      </c>
    </row>
    <row r="59" ht="14.25" customHeight="1">
      <c r="A59" s="267">
        <v>43467.0</v>
      </c>
      <c r="B59" s="57">
        <v>2.0</v>
      </c>
      <c r="C59" s="57">
        <v>10.0</v>
      </c>
      <c r="D59" s="268">
        <v>0.1875</v>
      </c>
      <c r="E59" s="269">
        <v>0.0</v>
      </c>
      <c r="F59" s="269">
        <v>3.194932265432856E-5</v>
      </c>
    </row>
    <row r="60" ht="14.25" customHeight="1">
      <c r="A60" s="267">
        <v>43467.0</v>
      </c>
      <c r="B60" s="57">
        <v>2.0</v>
      </c>
      <c r="C60" s="57">
        <v>11.0</v>
      </c>
      <c r="D60" s="268">
        <v>0.208333333333333</v>
      </c>
      <c r="E60" s="269">
        <v>0.0</v>
      </c>
      <c r="F60" s="269">
        <v>3.275055958609855E-5</v>
      </c>
    </row>
    <row r="61" ht="14.25" customHeight="1">
      <c r="A61" s="267">
        <v>43467.0</v>
      </c>
      <c r="B61" s="57">
        <v>2.0</v>
      </c>
      <c r="C61" s="57">
        <v>12.0</v>
      </c>
      <c r="D61" s="268">
        <v>0.229166666666667</v>
      </c>
      <c r="E61" s="269">
        <v>0.0</v>
      </c>
      <c r="F61" s="269">
        <v>3.4953961148466035E-5</v>
      </c>
    </row>
    <row r="62" ht="14.25" customHeight="1">
      <c r="A62" s="267">
        <v>43467.0</v>
      </c>
      <c r="B62" s="57">
        <v>2.0</v>
      </c>
      <c r="C62" s="57">
        <v>13.0</v>
      </c>
      <c r="D62" s="268">
        <v>0.25</v>
      </c>
      <c r="E62" s="269">
        <v>0.0</v>
      </c>
      <c r="F62" s="269">
        <v>3.8759836574373515E-5</v>
      </c>
    </row>
    <row r="63" ht="14.25" customHeight="1">
      <c r="A63" s="267">
        <v>43467.0</v>
      </c>
      <c r="B63" s="57">
        <v>2.0</v>
      </c>
      <c r="C63" s="57">
        <v>14.0</v>
      </c>
      <c r="D63" s="268">
        <v>0.270833333333333</v>
      </c>
      <c r="E63" s="269">
        <v>0.0</v>
      </c>
      <c r="F63" s="269">
        <v>4.246555738380974E-5</v>
      </c>
    </row>
    <row r="64" ht="14.25" customHeight="1">
      <c r="A64" s="267">
        <v>43467.0</v>
      </c>
      <c r="B64" s="57">
        <v>2.0</v>
      </c>
      <c r="C64" s="57">
        <v>15.0</v>
      </c>
      <c r="D64" s="268">
        <v>0.291666666666667</v>
      </c>
      <c r="E64" s="269">
        <v>0.0</v>
      </c>
      <c r="F64" s="269">
        <v>4.7573442823843464E-5</v>
      </c>
    </row>
    <row r="65" ht="14.25" customHeight="1">
      <c r="A65" s="267">
        <v>43467.0</v>
      </c>
      <c r="B65" s="57">
        <v>2.0</v>
      </c>
      <c r="C65" s="57">
        <v>16.0</v>
      </c>
      <c r="D65" s="268">
        <v>0.3125</v>
      </c>
      <c r="E65" s="269">
        <v>1.5413062159384162E-8</v>
      </c>
      <c r="F65" s="269">
        <v>5.5085039059187164E-5</v>
      </c>
    </row>
    <row r="66" ht="14.25" customHeight="1">
      <c r="A66" s="267">
        <v>43467.0</v>
      </c>
      <c r="B66" s="57">
        <v>2.0</v>
      </c>
      <c r="C66" s="57">
        <v>17.0</v>
      </c>
      <c r="D66" s="268">
        <v>0.333333333333333</v>
      </c>
      <c r="E66" s="269">
        <v>2.4130526146907707E-6</v>
      </c>
      <c r="F66" s="269">
        <v>6.490019147336961E-5</v>
      </c>
    </row>
    <row r="67" ht="14.25" customHeight="1">
      <c r="A67" s="267">
        <v>43467.0</v>
      </c>
      <c r="B67" s="57">
        <v>2.0</v>
      </c>
      <c r="C67" s="57">
        <v>18.0</v>
      </c>
      <c r="D67" s="268">
        <v>0.354166666666667</v>
      </c>
      <c r="E67" s="269">
        <v>3.4821172958817006E-6</v>
      </c>
      <c r="F67" s="269">
        <v>7.341333387342581E-5</v>
      </c>
    </row>
    <row r="68" ht="14.25" customHeight="1">
      <c r="A68" s="267">
        <v>43467.0</v>
      </c>
      <c r="B68" s="57">
        <v>2.0</v>
      </c>
      <c r="C68" s="57">
        <v>19.0</v>
      </c>
      <c r="D68" s="268">
        <v>0.375</v>
      </c>
      <c r="E68" s="269">
        <v>8.151200851755153E-6</v>
      </c>
      <c r="F68" s="269">
        <v>7.691874544991952E-5</v>
      </c>
    </row>
    <row r="69" ht="14.25" customHeight="1">
      <c r="A69" s="267">
        <v>43467.0</v>
      </c>
      <c r="B69" s="57">
        <v>2.0</v>
      </c>
      <c r="C69" s="57">
        <v>20.0</v>
      </c>
      <c r="D69" s="268">
        <v>0.395833333333333</v>
      </c>
      <c r="E69" s="269">
        <v>1.364720643218249E-5</v>
      </c>
      <c r="F69" s="269">
        <v>8.002353856052826E-5</v>
      </c>
    </row>
    <row r="70" ht="14.25" customHeight="1">
      <c r="A70" s="267">
        <v>43467.0</v>
      </c>
      <c r="B70" s="57">
        <v>2.0</v>
      </c>
      <c r="C70" s="57">
        <v>21.0</v>
      </c>
      <c r="D70" s="268">
        <v>0.416666666666667</v>
      </c>
      <c r="E70" s="269">
        <v>2.1186510719830982E-5</v>
      </c>
      <c r="F70" s="269">
        <v>7.882168316287326E-5</v>
      </c>
    </row>
    <row r="71" ht="14.25" customHeight="1">
      <c r="A71" s="267">
        <v>43467.0</v>
      </c>
      <c r="B71" s="57">
        <v>2.0</v>
      </c>
      <c r="C71" s="57">
        <v>22.0</v>
      </c>
      <c r="D71" s="268">
        <v>0.4375</v>
      </c>
      <c r="E71" s="269">
        <v>2.6159963934092666E-5</v>
      </c>
      <c r="F71" s="269">
        <v>7.982322932758575E-5</v>
      </c>
    </row>
    <row r="72" ht="14.25" customHeight="1">
      <c r="A72" s="267">
        <v>43467.0</v>
      </c>
      <c r="B72" s="57">
        <v>2.0</v>
      </c>
      <c r="C72" s="57">
        <v>23.0</v>
      </c>
      <c r="D72" s="268">
        <v>0.458333333333333</v>
      </c>
      <c r="E72" s="269">
        <v>2.8033561080371374E-5</v>
      </c>
      <c r="F72" s="269">
        <v>7.731936391580452E-5</v>
      </c>
    </row>
    <row r="73" ht="14.25" customHeight="1">
      <c r="A73" s="267">
        <v>43467.0</v>
      </c>
      <c r="B73" s="57">
        <v>2.0</v>
      </c>
      <c r="C73" s="57">
        <v>24.0</v>
      </c>
      <c r="D73" s="268">
        <v>0.479166666666667</v>
      </c>
      <c r="E73" s="269">
        <v>3.6643705278226115E-5</v>
      </c>
      <c r="F73" s="269">
        <v>7.56167354357933E-5</v>
      </c>
    </row>
    <row r="74" ht="14.25" customHeight="1">
      <c r="A74" s="267">
        <v>43467.0</v>
      </c>
      <c r="B74" s="57">
        <v>2.0</v>
      </c>
      <c r="C74" s="57">
        <v>25.0</v>
      </c>
      <c r="D74" s="268">
        <v>0.5</v>
      </c>
      <c r="E74" s="269">
        <v>4.0164433575191846E-5</v>
      </c>
      <c r="F74" s="269">
        <v>7.731936391580452E-5</v>
      </c>
    </row>
    <row r="75" ht="14.25" customHeight="1">
      <c r="A75" s="267">
        <v>43467.0</v>
      </c>
      <c r="B75" s="57">
        <v>2.0</v>
      </c>
      <c r="C75" s="57">
        <v>26.0</v>
      </c>
      <c r="D75" s="268">
        <v>0.520833333333333</v>
      </c>
      <c r="E75" s="269">
        <v>3.546355533827646E-5</v>
      </c>
      <c r="F75" s="269">
        <v>7.771998238168954E-5</v>
      </c>
    </row>
    <row r="76" ht="14.25" customHeight="1">
      <c r="A76" s="267">
        <v>43467.0</v>
      </c>
      <c r="B76" s="57">
        <v>2.0</v>
      </c>
      <c r="C76" s="57">
        <v>27.0</v>
      </c>
      <c r="D76" s="268">
        <v>0.541666666666667</v>
      </c>
      <c r="E76" s="269">
        <v>3.4544929043987364E-5</v>
      </c>
      <c r="F76" s="269">
        <v>7.761982776521827E-5</v>
      </c>
    </row>
    <row r="77" ht="14.25" customHeight="1">
      <c r="A77" s="267">
        <v>43467.0</v>
      </c>
      <c r="B77" s="57">
        <v>2.0</v>
      </c>
      <c r="C77" s="57">
        <v>28.0</v>
      </c>
      <c r="D77" s="268">
        <v>0.5625</v>
      </c>
      <c r="E77" s="269">
        <v>3.02786936704522E-5</v>
      </c>
      <c r="F77" s="269">
        <v>7.541642620285079E-5</v>
      </c>
    </row>
    <row r="78" ht="14.25" customHeight="1">
      <c r="A78" s="267">
        <v>43467.0</v>
      </c>
      <c r="B78" s="57">
        <v>2.0</v>
      </c>
      <c r="C78" s="57">
        <v>29.0</v>
      </c>
      <c r="D78" s="268">
        <v>0.583333333333333</v>
      </c>
      <c r="E78" s="269">
        <v>2.155978741286554E-5</v>
      </c>
      <c r="F78" s="269">
        <v>7.421457080519578E-5</v>
      </c>
    </row>
    <row r="79" ht="14.25" customHeight="1">
      <c r="A79" s="267">
        <v>43467.0</v>
      </c>
      <c r="B79" s="57">
        <v>2.0</v>
      </c>
      <c r="C79" s="57">
        <v>30.0</v>
      </c>
      <c r="D79" s="268">
        <v>0.604166666666667</v>
      </c>
      <c r="E79" s="269">
        <v>1.452226588027261E-5</v>
      </c>
      <c r="F79" s="269">
        <v>7.731936391580452E-5</v>
      </c>
    </row>
    <row r="80" ht="14.25" customHeight="1">
      <c r="A80" s="267">
        <v>43467.0</v>
      </c>
      <c r="B80" s="57">
        <v>2.0</v>
      </c>
      <c r="C80" s="57">
        <v>31.0</v>
      </c>
      <c r="D80" s="268">
        <v>0.625</v>
      </c>
      <c r="E80" s="269">
        <v>9.993621250190123E-6</v>
      </c>
      <c r="F80" s="269">
        <v>7.8721528546402E-5</v>
      </c>
    </row>
    <row r="81" ht="14.25" customHeight="1">
      <c r="A81" s="267">
        <v>43467.0</v>
      </c>
      <c r="B81" s="57">
        <v>2.0</v>
      </c>
      <c r="C81" s="57">
        <v>32.0</v>
      </c>
      <c r="D81" s="268">
        <v>0.645833333333333</v>
      </c>
      <c r="E81" s="269">
        <v>6.463938094446856E-6</v>
      </c>
      <c r="F81" s="269">
        <v>8.322848628760824E-5</v>
      </c>
    </row>
    <row r="82" ht="14.25" customHeight="1">
      <c r="A82" s="267">
        <v>43467.0</v>
      </c>
      <c r="B82" s="57">
        <v>2.0</v>
      </c>
      <c r="C82" s="57">
        <v>33.0</v>
      </c>
      <c r="D82" s="268">
        <v>0.666666666666667</v>
      </c>
      <c r="E82" s="269">
        <v>3.5782965109226263E-6</v>
      </c>
      <c r="F82" s="269">
        <v>8.983869097471069E-5</v>
      </c>
    </row>
    <row r="83" ht="14.25" customHeight="1">
      <c r="A83" s="267">
        <v>43467.0</v>
      </c>
      <c r="B83" s="57">
        <v>2.0</v>
      </c>
      <c r="C83" s="57">
        <v>34.0</v>
      </c>
      <c r="D83" s="268">
        <v>0.6875</v>
      </c>
      <c r="E83" s="269">
        <v>1.4949437249629884E-6</v>
      </c>
      <c r="F83" s="269">
        <v>1.0074552870842974E-4</v>
      </c>
    </row>
    <row r="84" ht="14.25" customHeight="1">
      <c r="A84" s="267">
        <v>43467.0</v>
      </c>
      <c r="B84" s="57">
        <v>2.0</v>
      </c>
      <c r="C84" s="57">
        <v>35.0</v>
      </c>
      <c r="D84" s="268">
        <v>0.708333333333333</v>
      </c>
      <c r="E84" s="269">
        <v>6.78051430515628E-7</v>
      </c>
      <c r="F84" s="269">
        <v>1.1124173251461671E-4</v>
      </c>
    </row>
    <row r="85" ht="14.25" customHeight="1">
      <c r="A85" s="267">
        <v>43467.0</v>
      </c>
      <c r="B85" s="57">
        <v>2.0</v>
      </c>
      <c r="C85" s="57">
        <v>36.0</v>
      </c>
      <c r="D85" s="268">
        <v>0.729166666666667</v>
      </c>
      <c r="E85" s="269">
        <v>3.668308793933429E-8</v>
      </c>
      <c r="F85" s="269">
        <v>1.1460692762805067E-4</v>
      </c>
    </row>
    <row r="86" ht="14.25" customHeight="1">
      <c r="A86" s="267">
        <v>43467.0</v>
      </c>
      <c r="B86" s="57">
        <v>2.0</v>
      </c>
      <c r="C86" s="57">
        <v>37.0</v>
      </c>
      <c r="D86" s="268">
        <v>0.75</v>
      </c>
      <c r="E86" s="269">
        <v>0.0</v>
      </c>
      <c r="F86" s="269">
        <v>1.1600909225864814E-4</v>
      </c>
    </row>
    <row r="87" ht="14.25" customHeight="1">
      <c r="A87" s="267">
        <v>43467.0</v>
      </c>
      <c r="B87" s="57">
        <v>2.0</v>
      </c>
      <c r="C87" s="57">
        <v>38.0</v>
      </c>
      <c r="D87" s="268">
        <v>0.770833333333333</v>
      </c>
      <c r="E87" s="269">
        <v>0.0</v>
      </c>
      <c r="F87" s="269">
        <v>1.1146207267085345E-4</v>
      </c>
    </row>
    <row r="88" ht="14.25" customHeight="1">
      <c r="A88" s="267">
        <v>43467.0</v>
      </c>
      <c r="B88" s="57">
        <v>2.0</v>
      </c>
      <c r="C88" s="57">
        <v>39.0</v>
      </c>
      <c r="D88" s="268">
        <v>0.791666666666667</v>
      </c>
      <c r="E88" s="269">
        <v>0.0</v>
      </c>
      <c r="F88" s="269">
        <v>1.0578330591693359E-4</v>
      </c>
    </row>
    <row r="89" ht="14.25" customHeight="1">
      <c r="A89" s="267">
        <v>43467.0</v>
      </c>
      <c r="B89" s="57">
        <v>2.0</v>
      </c>
      <c r="C89" s="57">
        <v>40.0</v>
      </c>
      <c r="D89" s="268">
        <v>0.8125</v>
      </c>
      <c r="E89" s="269">
        <v>0.0</v>
      </c>
      <c r="F89" s="269">
        <v>1.0062534316866428E-4</v>
      </c>
    </row>
    <row r="90" ht="14.25" customHeight="1">
      <c r="A90" s="267">
        <v>43467.0</v>
      </c>
      <c r="B90" s="57">
        <v>2.0</v>
      </c>
      <c r="C90" s="57">
        <v>41.0</v>
      </c>
      <c r="D90" s="268">
        <v>0.833333333333333</v>
      </c>
      <c r="E90" s="269">
        <v>0.0</v>
      </c>
      <c r="F90" s="269">
        <v>9.544734949710066E-5</v>
      </c>
    </row>
    <row r="91" ht="14.25" customHeight="1">
      <c r="A91" s="267">
        <v>43467.0</v>
      </c>
      <c r="B91" s="57">
        <v>2.0</v>
      </c>
      <c r="C91" s="57">
        <v>42.0</v>
      </c>
      <c r="D91" s="268">
        <v>0.854166666666667</v>
      </c>
      <c r="E91" s="269">
        <v>0.0</v>
      </c>
      <c r="F91" s="269">
        <v>9.00390002076532E-5</v>
      </c>
    </row>
    <row r="92" ht="14.25" customHeight="1">
      <c r="A92" s="267">
        <v>43467.0</v>
      </c>
      <c r="B92" s="57">
        <v>2.0</v>
      </c>
      <c r="C92" s="57">
        <v>43.0</v>
      </c>
      <c r="D92" s="268">
        <v>0.875</v>
      </c>
      <c r="E92" s="269">
        <v>0.0</v>
      </c>
      <c r="F92" s="269">
        <v>8.583250631586071E-5</v>
      </c>
    </row>
    <row r="93" ht="14.25" customHeight="1">
      <c r="A93" s="267">
        <v>43467.0</v>
      </c>
      <c r="B93" s="57">
        <v>2.0</v>
      </c>
      <c r="C93" s="57">
        <v>44.0</v>
      </c>
      <c r="D93" s="268">
        <v>0.895833333333333</v>
      </c>
      <c r="E93" s="269">
        <v>0.0</v>
      </c>
      <c r="F93" s="269">
        <v>8.292802243819447E-5</v>
      </c>
    </row>
    <row r="94" ht="14.25" customHeight="1">
      <c r="A94" s="267">
        <v>43467.0</v>
      </c>
      <c r="B94" s="57">
        <v>2.0</v>
      </c>
      <c r="C94" s="57">
        <v>45.0</v>
      </c>
      <c r="D94" s="268">
        <v>0.916666666666667</v>
      </c>
      <c r="E94" s="269">
        <v>0.0</v>
      </c>
      <c r="F94" s="269">
        <v>7.771998238168954E-5</v>
      </c>
    </row>
    <row r="95" ht="14.25" customHeight="1">
      <c r="A95" s="267">
        <v>43467.0</v>
      </c>
      <c r="B95" s="57">
        <v>2.0</v>
      </c>
      <c r="C95" s="57">
        <v>46.0</v>
      </c>
      <c r="D95" s="268">
        <v>0.9375</v>
      </c>
      <c r="E95" s="269">
        <v>0.0</v>
      </c>
      <c r="F95" s="269">
        <v>7.131008692752957E-5</v>
      </c>
    </row>
    <row r="96" ht="14.25" customHeight="1">
      <c r="A96" s="267">
        <v>43467.0</v>
      </c>
      <c r="B96" s="57">
        <v>2.0</v>
      </c>
      <c r="C96" s="57">
        <v>47.0</v>
      </c>
      <c r="D96" s="268">
        <v>0.958333333333333</v>
      </c>
      <c r="E96" s="269">
        <v>0.0</v>
      </c>
      <c r="F96" s="269">
        <v>6.46998822404271E-5</v>
      </c>
    </row>
    <row r="97" ht="14.25" customHeight="1">
      <c r="A97" s="267">
        <v>43467.0</v>
      </c>
      <c r="B97" s="57">
        <v>2.0</v>
      </c>
      <c r="C97" s="57">
        <v>48.0</v>
      </c>
      <c r="D97" s="268">
        <v>0.979166666666667</v>
      </c>
      <c r="E97" s="269">
        <v>0.0</v>
      </c>
      <c r="F97" s="269">
        <v>5.568596675801466E-5</v>
      </c>
    </row>
    <row r="98" ht="14.25" customHeight="1">
      <c r="A98" s="267">
        <v>43468.0</v>
      </c>
      <c r="B98" s="57">
        <v>3.0</v>
      </c>
      <c r="C98" s="57">
        <v>1.0</v>
      </c>
      <c r="D98" s="268">
        <v>0.0</v>
      </c>
      <c r="E98" s="269">
        <v>0.0</v>
      </c>
      <c r="F98" s="269">
        <v>4.877529822149846E-5</v>
      </c>
    </row>
    <row r="99" ht="14.25" customHeight="1">
      <c r="A99" s="267">
        <v>43468.0</v>
      </c>
      <c r="B99" s="57">
        <v>3.0</v>
      </c>
      <c r="C99" s="57">
        <v>2.0</v>
      </c>
      <c r="D99" s="268">
        <v>0.020833333333333332</v>
      </c>
      <c r="E99" s="269">
        <v>0.0</v>
      </c>
      <c r="F99" s="269">
        <v>4.3366948932050984E-5</v>
      </c>
    </row>
    <row r="100" ht="14.25" customHeight="1">
      <c r="A100" s="267">
        <v>43468.0</v>
      </c>
      <c r="B100" s="57">
        <v>3.0</v>
      </c>
      <c r="C100" s="57">
        <v>3.0</v>
      </c>
      <c r="D100" s="268">
        <v>0.0416666666666667</v>
      </c>
      <c r="E100" s="269">
        <v>0.0</v>
      </c>
      <c r="F100" s="269">
        <v>3.976138273908601E-5</v>
      </c>
    </row>
    <row r="101" ht="14.25" customHeight="1">
      <c r="A101" s="267">
        <v>43468.0</v>
      </c>
      <c r="B101" s="57">
        <v>3.0</v>
      </c>
      <c r="C101" s="57">
        <v>4.0</v>
      </c>
      <c r="D101" s="268">
        <v>0.0625</v>
      </c>
      <c r="E101" s="269">
        <v>0.0</v>
      </c>
      <c r="F101" s="269">
        <v>3.715736271083352E-5</v>
      </c>
    </row>
    <row r="102" ht="14.25" customHeight="1">
      <c r="A102" s="267">
        <v>43468.0</v>
      </c>
      <c r="B102" s="57">
        <v>3.0</v>
      </c>
      <c r="C102" s="57">
        <v>5.0</v>
      </c>
      <c r="D102" s="268">
        <v>0.0833333333333333</v>
      </c>
      <c r="E102" s="269">
        <v>0.0</v>
      </c>
      <c r="F102" s="269">
        <v>3.4953961148466035E-5</v>
      </c>
    </row>
    <row r="103" ht="14.25" customHeight="1">
      <c r="A103" s="267">
        <v>43468.0</v>
      </c>
      <c r="B103" s="57">
        <v>3.0</v>
      </c>
      <c r="C103" s="57">
        <v>6.0</v>
      </c>
      <c r="D103" s="268">
        <v>0.104166666666667</v>
      </c>
      <c r="E103" s="269">
        <v>0.0</v>
      </c>
      <c r="F103" s="269">
        <v>3.3551796517868546E-5</v>
      </c>
    </row>
    <row r="104" ht="14.25" customHeight="1">
      <c r="A104" s="267">
        <v>43468.0</v>
      </c>
      <c r="B104" s="57">
        <v>3.0</v>
      </c>
      <c r="C104" s="57">
        <v>7.0</v>
      </c>
      <c r="D104" s="268">
        <v>0.125</v>
      </c>
      <c r="E104" s="269">
        <v>0.0</v>
      </c>
      <c r="F104" s="269">
        <v>3.3151178051983545E-5</v>
      </c>
    </row>
    <row r="105" ht="14.25" customHeight="1">
      <c r="A105" s="267">
        <v>43468.0</v>
      </c>
      <c r="B105" s="57">
        <v>3.0</v>
      </c>
      <c r="C105" s="57">
        <v>8.0</v>
      </c>
      <c r="D105" s="268">
        <v>0.145833333333333</v>
      </c>
      <c r="E105" s="269">
        <v>0.0</v>
      </c>
      <c r="F105" s="269">
        <v>3.275055958609855E-5</v>
      </c>
    </row>
    <row r="106" ht="14.25" customHeight="1">
      <c r="A106" s="267">
        <v>43468.0</v>
      </c>
      <c r="B106" s="57">
        <v>3.0</v>
      </c>
      <c r="C106" s="57">
        <v>9.0</v>
      </c>
      <c r="D106" s="268">
        <v>0.166666666666667</v>
      </c>
      <c r="E106" s="269">
        <v>0.0</v>
      </c>
      <c r="F106" s="269">
        <v>3.2450095736684804E-5</v>
      </c>
    </row>
    <row r="107" ht="14.25" customHeight="1">
      <c r="A107" s="267">
        <v>43468.0</v>
      </c>
      <c r="B107" s="57">
        <v>3.0</v>
      </c>
      <c r="C107" s="57">
        <v>10.0</v>
      </c>
      <c r="D107" s="268">
        <v>0.1875</v>
      </c>
      <c r="E107" s="269">
        <v>0.0</v>
      </c>
      <c r="F107" s="269">
        <v>3.2550250353156044E-5</v>
      </c>
    </row>
    <row r="108" ht="14.25" customHeight="1">
      <c r="A108" s="267">
        <v>43468.0</v>
      </c>
      <c r="B108" s="57">
        <v>3.0</v>
      </c>
      <c r="C108" s="57">
        <v>11.0</v>
      </c>
      <c r="D108" s="268">
        <v>0.208333333333333</v>
      </c>
      <c r="E108" s="269">
        <v>0.0</v>
      </c>
      <c r="F108" s="269">
        <v>3.285071420256979E-5</v>
      </c>
    </row>
    <row r="109" ht="14.25" customHeight="1">
      <c r="A109" s="267">
        <v>43468.0</v>
      </c>
      <c r="B109" s="57">
        <v>3.0</v>
      </c>
      <c r="C109" s="57">
        <v>12.0</v>
      </c>
      <c r="D109" s="268">
        <v>0.229166666666667</v>
      </c>
      <c r="E109" s="269">
        <v>0.0</v>
      </c>
      <c r="F109" s="269">
        <v>3.455334268258104E-5</v>
      </c>
    </row>
    <row r="110" ht="14.25" customHeight="1">
      <c r="A110" s="267">
        <v>43468.0</v>
      </c>
      <c r="B110" s="57">
        <v>3.0</v>
      </c>
      <c r="C110" s="57">
        <v>13.0</v>
      </c>
      <c r="D110" s="268">
        <v>0.25</v>
      </c>
      <c r="E110" s="269">
        <v>0.0</v>
      </c>
      <c r="F110" s="269">
        <v>3.655643501200603E-5</v>
      </c>
    </row>
    <row r="111" ht="14.25" customHeight="1">
      <c r="A111" s="267">
        <v>43468.0</v>
      </c>
      <c r="B111" s="57">
        <v>3.0</v>
      </c>
      <c r="C111" s="57">
        <v>14.0</v>
      </c>
      <c r="D111" s="268">
        <v>0.270833333333333</v>
      </c>
      <c r="E111" s="269">
        <v>0.0</v>
      </c>
      <c r="F111" s="269">
        <v>3.8359218108488515E-5</v>
      </c>
    </row>
    <row r="112" ht="14.25" customHeight="1">
      <c r="A112" s="267">
        <v>43468.0</v>
      </c>
      <c r="B112" s="57">
        <v>3.0</v>
      </c>
      <c r="C112" s="57">
        <v>15.0</v>
      </c>
      <c r="D112" s="268">
        <v>0.291666666666667</v>
      </c>
      <c r="E112" s="269">
        <v>2.2194809509513187E-9</v>
      </c>
      <c r="F112" s="269">
        <v>4.3967876630878485E-5</v>
      </c>
    </row>
    <row r="113" ht="14.25" customHeight="1">
      <c r="A113" s="267">
        <v>43468.0</v>
      </c>
      <c r="B113" s="57">
        <v>3.0</v>
      </c>
      <c r="C113" s="57">
        <v>16.0</v>
      </c>
      <c r="D113" s="268">
        <v>0.3125</v>
      </c>
      <c r="E113" s="269">
        <v>4.6239186478152475E-8</v>
      </c>
      <c r="F113" s="269">
        <v>5.1479472866222185E-5</v>
      </c>
    </row>
    <row r="114" ht="14.25" customHeight="1">
      <c r="A114" s="267">
        <v>43468.0</v>
      </c>
      <c r="B114" s="57">
        <v>3.0</v>
      </c>
      <c r="C114" s="57">
        <v>17.0</v>
      </c>
      <c r="D114" s="268">
        <v>0.333333333333333</v>
      </c>
      <c r="E114" s="269">
        <v>2.2517649052930474E-6</v>
      </c>
      <c r="F114" s="269">
        <v>5.969215141686463E-5</v>
      </c>
    </row>
    <row r="115" ht="14.25" customHeight="1">
      <c r="A115" s="267">
        <v>43468.0</v>
      </c>
      <c r="B115" s="57">
        <v>3.0</v>
      </c>
      <c r="C115" s="57">
        <v>18.0</v>
      </c>
      <c r="D115" s="268">
        <v>0.354166666666667</v>
      </c>
      <c r="E115" s="269">
        <v>3.147768418988486E-6</v>
      </c>
      <c r="F115" s="269">
        <v>6.940714921457582E-5</v>
      </c>
    </row>
    <row r="116" ht="14.25" customHeight="1">
      <c r="A116" s="267">
        <v>43468.0</v>
      </c>
      <c r="B116" s="57">
        <v>3.0</v>
      </c>
      <c r="C116" s="57">
        <v>19.0</v>
      </c>
      <c r="D116" s="268">
        <v>0.375</v>
      </c>
      <c r="E116" s="269">
        <v>1.0375084151239846E-5</v>
      </c>
      <c r="F116" s="269">
        <v>7.461518927108079E-5</v>
      </c>
    </row>
    <row r="117" ht="14.25" customHeight="1">
      <c r="A117" s="267">
        <v>43468.0</v>
      </c>
      <c r="B117" s="57">
        <v>3.0</v>
      </c>
      <c r="C117" s="57">
        <v>20.0</v>
      </c>
      <c r="D117" s="268">
        <v>0.395833333333333</v>
      </c>
      <c r="E117" s="269">
        <v>1.5982180686671094E-5</v>
      </c>
      <c r="F117" s="269">
        <v>7.982322932758575E-5</v>
      </c>
    </row>
    <row r="118" ht="14.25" customHeight="1">
      <c r="A118" s="267">
        <v>43468.0</v>
      </c>
      <c r="B118" s="57">
        <v>3.0</v>
      </c>
      <c r="C118" s="57">
        <v>21.0</v>
      </c>
      <c r="D118" s="268">
        <v>0.416666666666667</v>
      </c>
      <c r="E118" s="269">
        <v>2.0803356172136815E-5</v>
      </c>
      <c r="F118" s="269">
        <v>8.392956860290699E-5</v>
      </c>
    </row>
    <row r="119" ht="14.25" customHeight="1">
      <c r="A119" s="267">
        <v>43468.0</v>
      </c>
      <c r="B119" s="57">
        <v>3.0</v>
      </c>
      <c r="C119" s="57">
        <v>22.0</v>
      </c>
      <c r="D119" s="268">
        <v>0.4375</v>
      </c>
      <c r="E119" s="269">
        <v>2.8110312383459507E-5</v>
      </c>
      <c r="F119" s="269">
        <v>8.423003245232074E-5</v>
      </c>
    </row>
    <row r="120" ht="14.25" customHeight="1">
      <c r="A120" s="267">
        <v>43468.0</v>
      </c>
      <c r="B120" s="57">
        <v>3.0</v>
      </c>
      <c r="C120" s="57">
        <v>23.0</v>
      </c>
      <c r="D120" s="268">
        <v>0.458333333333333</v>
      </c>
      <c r="E120" s="269">
        <v>3.9160131080861115E-5</v>
      </c>
      <c r="F120" s="269">
        <v>8.593266093233197E-5</v>
      </c>
    </row>
    <row r="121" ht="14.25" customHeight="1">
      <c r="A121" s="267">
        <v>43468.0</v>
      </c>
      <c r="B121" s="57">
        <v>3.0</v>
      </c>
      <c r="C121" s="57">
        <v>24.0</v>
      </c>
      <c r="D121" s="268">
        <v>0.479166666666667</v>
      </c>
      <c r="E121" s="269">
        <v>3.878099820407701E-5</v>
      </c>
      <c r="F121" s="269">
        <v>8.843652634411321E-5</v>
      </c>
    </row>
    <row r="122" ht="14.25" customHeight="1">
      <c r="A122" s="267">
        <v>43468.0</v>
      </c>
      <c r="B122" s="57">
        <v>3.0</v>
      </c>
      <c r="C122" s="57">
        <v>25.0</v>
      </c>
      <c r="D122" s="268">
        <v>0.5</v>
      </c>
      <c r="E122" s="269">
        <v>4.2629515567951526E-5</v>
      </c>
      <c r="F122" s="269">
        <v>9.00390002076532E-5</v>
      </c>
    </row>
    <row r="123" ht="14.25" customHeight="1">
      <c r="A123" s="267">
        <v>43468.0</v>
      </c>
      <c r="B123" s="57">
        <v>3.0</v>
      </c>
      <c r="C123" s="57">
        <v>26.0</v>
      </c>
      <c r="D123" s="268">
        <v>0.520833333333333</v>
      </c>
      <c r="E123" s="269">
        <v>3.492599690611878E-5</v>
      </c>
      <c r="F123" s="269">
        <v>9.04396186735382E-5</v>
      </c>
    </row>
    <row r="124" ht="14.25" customHeight="1">
      <c r="A124" s="267">
        <v>43468.0</v>
      </c>
      <c r="B124" s="57">
        <v>3.0</v>
      </c>
      <c r="C124" s="57">
        <v>27.0</v>
      </c>
      <c r="D124" s="268">
        <v>0.541666666666667</v>
      </c>
      <c r="E124" s="269">
        <v>3.8507188222526584E-5</v>
      </c>
      <c r="F124" s="269">
        <v>8.973853635823944E-5</v>
      </c>
    </row>
    <row r="125" ht="14.25" customHeight="1">
      <c r="A125" s="267">
        <v>43468.0</v>
      </c>
      <c r="B125" s="57">
        <v>3.0</v>
      </c>
      <c r="C125" s="57">
        <v>28.0</v>
      </c>
      <c r="D125" s="268">
        <v>0.5625</v>
      </c>
      <c r="E125" s="269">
        <v>4.1013662288259975E-5</v>
      </c>
      <c r="F125" s="269">
        <v>8.643343401468822E-5</v>
      </c>
    </row>
    <row r="126" ht="14.25" customHeight="1">
      <c r="A126" s="267">
        <v>43468.0</v>
      </c>
      <c r="B126" s="57">
        <v>3.0</v>
      </c>
      <c r="C126" s="57">
        <v>29.0</v>
      </c>
      <c r="D126" s="268">
        <v>0.583333333333333</v>
      </c>
      <c r="E126" s="269">
        <v>2.8327170824870876E-5</v>
      </c>
      <c r="F126" s="269">
        <v>8.493111476761948E-5</v>
      </c>
    </row>
    <row r="127" ht="14.25" customHeight="1">
      <c r="A127" s="267">
        <v>43468.0</v>
      </c>
      <c r="B127" s="57">
        <v>3.0</v>
      </c>
      <c r="C127" s="57">
        <v>30.0</v>
      </c>
      <c r="D127" s="268">
        <v>0.604166666666667</v>
      </c>
      <c r="E127" s="269">
        <v>2.2735096575267855E-5</v>
      </c>
      <c r="F127" s="269">
        <v>8.603281554880323E-5</v>
      </c>
    </row>
    <row r="128" ht="14.25" customHeight="1">
      <c r="A128" s="267">
        <v>43468.0</v>
      </c>
      <c r="B128" s="57">
        <v>3.0</v>
      </c>
      <c r="C128" s="57">
        <v>31.0</v>
      </c>
      <c r="D128" s="268">
        <v>0.625</v>
      </c>
      <c r="E128" s="269">
        <v>1.7065957967694374E-5</v>
      </c>
      <c r="F128" s="269">
        <v>8.853668096058446E-5</v>
      </c>
    </row>
    <row r="129" ht="14.25" customHeight="1">
      <c r="A129" s="267">
        <v>43468.0</v>
      </c>
      <c r="B129" s="57">
        <v>3.0</v>
      </c>
      <c r="C129" s="57">
        <v>32.0</v>
      </c>
      <c r="D129" s="268">
        <v>0.645833333333333</v>
      </c>
      <c r="E129" s="269">
        <v>1.0389671068300355E-5</v>
      </c>
      <c r="F129" s="269">
        <v>9.474626718180191E-5</v>
      </c>
    </row>
    <row r="130" ht="14.25" customHeight="1">
      <c r="A130" s="267">
        <v>43468.0</v>
      </c>
      <c r="B130" s="57">
        <v>3.0</v>
      </c>
      <c r="C130" s="57">
        <v>33.0</v>
      </c>
      <c r="D130" s="268">
        <v>0.666666666666667</v>
      </c>
      <c r="E130" s="269">
        <v>3.168247405234372E-6</v>
      </c>
      <c r="F130" s="269">
        <v>1.02528280881618E-4</v>
      </c>
    </row>
    <row r="131" ht="14.25" customHeight="1">
      <c r="A131" s="267">
        <v>43468.0</v>
      </c>
      <c r="B131" s="57">
        <v>3.0</v>
      </c>
      <c r="C131" s="57">
        <v>34.0</v>
      </c>
      <c r="D131" s="268">
        <v>0.6875</v>
      </c>
      <c r="E131" s="269">
        <v>1.6332913709056202E-6</v>
      </c>
      <c r="F131" s="269">
        <v>1.1062077389249495E-4</v>
      </c>
    </row>
    <row r="132" ht="14.25" customHeight="1">
      <c r="A132" s="267">
        <v>43468.0</v>
      </c>
      <c r="B132" s="57">
        <v>3.0</v>
      </c>
      <c r="C132" s="57">
        <v>35.0</v>
      </c>
      <c r="D132" s="268">
        <v>0.708333333333333</v>
      </c>
      <c r="E132" s="269">
        <v>5.279282050832262E-7</v>
      </c>
      <c r="F132" s="269">
        <v>1.2012544699561653E-4</v>
      </c>
    </row>
    <row r="133" ht="14.25" customHeight="1">
      <c r="A133" s="267">
        <v>43468.0</v>
      </c>
      <c r="B133" s="57">
        <v>3.0</v>
      </c>
      <c r="C133" s="57">
        <v>36.0</v>
      </c>
      <c r="D133" s="268">
        <v>0.729166666666667</v>
      </c>
      <c r="E133" s="269">
        <v>1.9482110569461578E-8</v>
      </c>
      <c r="F133" s="269">
        <v>1.19925137762674E-4</v>
      </c>
    </row>
    <row r="134" ht="14.25" customHeight="1">
      <c r="A134" s="267">
        <v>43468.0</v>
      </c>
      <c r="B134" s="57">
        <v>3.0</v>
      </c>
      <c r="C134" s="57">
        <v>37.0</v>
      </c>
      <c r="D134" s="268">
        <v>0.75</v>
      </c>
      <c r="E134" s="269">
        <v>0.0</v>
      </c>
      <c r="F134" s="269">
        <v>1.1704068480830203E-4</v>
      </c>
    </row>
    <row r="135" ht="14.25" customHeight="1">
      <c r="A135" s="267">
        <v>43468.0</v>
      </c>
      <c r="B135" s="57">
        <v>3.0</v>
      </c>
      <c r="C135" s="57">
        <v>38.0</v>
      </c>
      <c r="D135" s="268">
        <v>0.770833333333333</v>
      </c>
      <c r="E135" s="269">
        <v>0.0</v>
      </c>
      <c r="F135" s="269">
        <v>1.1291431460968654E-4</v>
      </c>
    </row>
    <row r="136" ht="14.25" customHeight="1">
      <c r="A136" s="267">
        <v>43468.0</v>
      </c>
      <c r="B136" s="57">
        <v>3.0</v>
      </c>
      <c r="C136" s="57">
        <v>39.0</v>
      </c>
      <c r="D136" s="268">
        <v>0.791666666666667</v>
      </c>
      <c r="E136" s="269">
        <v>0.0</v>
      </c>
      <c r="F136" s="269">
        <v>1.0807684663412522E-4</v>
      </c>
    </row>
    <row r="137" ht="14.25" customHeight="1">
      <c r="A137" s="267">
        <v>43468.0</v>
      </c>
      <c r="B137" s="57">
        <v>3.0</v>
      </c>
      <c r="C137" s="57">
        <v>40.0</v>
      </c>
      <c r="D137" s="268">
        <v>0.8125</v>
      </c>
      <c r="E137" s="269">
        <v>0.0</v>
      </c>
      <c r="F137" s="269">
        <v>1.0424092482327637E-4</v>
      </c>
    </row>
    <row r="138" ht="14.25" customHeight="1">
      <c r="A138" s="267">
        <v>43468.0</v>
      </c>
      <c r="B138" s="57">
        <v>3.0</v>
      </c>
      <c r="C138" s="57">
        <v>41.0</v>
      </c>
      <c r="D138" s="268">
        <v>0.833333333333333</v>
      </c>
      <c r="E138" s="269">
        <v>0.0</v>
      </c>
      <c r="F138" s="269">
        <v>1.0005446185477816E-4</v>
      </c>
    </row>
    <row r="139" ht="14.25" customHeight="1">
      <c r="A139" s="267">
        <v>43468.0</v>
      </c>
      <c r="B139" s="57">
        <v>3.0</v>
      </c>
      <c r="C139" s="57">
        <v>42.0</v>
      </c>
      <c r="D139" s="268">
        <v>0.854166666666667</v>
      </c>
      <c r="E139" s="269">
        <v>0.0</v>
      </c>
      <c r="F139" s="269">
        <v>9.534719488062941E-5</v>
      </c>
    </row>
    <row r="140" ht="14.25" customHeight="1">
      <c r="A140" s="267">
        <v>43468.0</v>
      </c>
      <c r="B140" s="57">
        <v>3.0</v>
      </c>
      <c r="C140" s="57">
        <v>43.0</v>
      </c>
      <c r="D140" s="268">
        <v>0.875</v>
      </c>
      <c r="E140" s="269">
        <v>0.0</v>
      </c>
      <c r="F140" s="269">
        <v>9.053977329000945E-5</v>
      </c>
    </row>
    <row r="141" ht="14.25" customHeight="1">
      <c r="A141" s="267">
        <v>43468.0</v>
      </c>
      <c r="B141" s="57">
        <v>3.0</v>
      </c>
      <c r="C141" s="57">
        <v>44.0</v>
      </c>
      <c r="D141" s="268">
        <v>0.895833333333333</v>
      </c>
      <c r="E141" s="269">
        <v>0.0</v>
      </c>
      <c r="F141" s="269">
        <v>8.433018706879199E-5</v>
      </c>
    </row>
    <row r="142" ht="14.25" customHeight="1">
      <c r="A142" s="267">
        <v>43468.0</v>
      </c>
      <c r="B142" s="57">
        <v>3.0</v>
      </c>
      <c r="C142" s="57">
        <v>45.0</v>
      </c>
      <c r="D142" s="268">
        <v>0.916666666666667</v>
      </c>
      <c r="E142" s="269">
        <v>0.0</v>
      </c>
      <c r="F142" s="269">
        <v>7.842106469698827E-5</v>
      </c>
    </row>
    <row r="143" ht="14.25" customHeight="1">
      <c r="A143" s="267">
        <v>43468.0</v>
      </c>
      <c r="B143" s="57">
        <v>3.0</v>
      </c>
      <c r="C143" s="57">
        <v>46.0</v>
      </c>
      <c r="D143" s="268">
        <v>0.9375</v>
      </c>
      <c r="E143" s="269">
        <v>0.0</v>
      </c>
      <c r="F143" s="269">
        <v>6.940714921457582E-5</v>
      </c>
    </row>
    <row r="144" ht="14.25" customHeight="1">
      <c r="A144" s="267">
        <v>43468.0</v>
      </c>
      <c r="B144" s="57">
        <v>3.0</v>
      </c>
      <c r="C144" s="57">
        <v>47.0</v>
      </c>
      <c r="D144" s="268">
        <v>0.958333333333333</v>
      </c>
      <c r="E144" s="269">
        <v>0.0</v>
      </c>
      <c r="F144" s="269">
        <v>5.949184218392214E-5</v>
      </c>
    </row>
    <row r="145" ht="14.25" customHeight="1">
      <c r="A145" s="267">
        <v>43468.0</v>
      </c>
      <c r="B145" s="57">
        <v>3.0</v>
      </c>
      <c r="C145" s="57">
        <v>48.0</v>
      </c>
      <c r="D145" s="268">
        <v>0.979166666666667</v>
      </c>
      <c r="E145" s="269">
        <v>0.0</v>
      </c>
      <c r="F145" s="269">
        <v>5.037777208503844E-5</v>
      </c>
    </row>
    <row r="146" ht="14.25" customHeight="1">
      <c r="A146" s="267">
        <v>43469.0</v>
      </c>
      <c r="B146" s="57">
        <v>4.0</v>
      </c>
      <c r="C146" s="57">
        <v>1.0</v>
      </c>
      <c r="D146" s="268">
        <v>0.0</v>
      </c>
      <c r="E146" s="269">
        <v>0.0</v>
      </c>
      <c r="F146" s="269">
        <v>4.326679431557974E-5</v>
      </c>
    </row>
    <row r="147" ht="14.25" customHeight="1">
      <c r="A147" s="267">
        <v>43469.0</v>
      </c>
      <c r="B147" s="57">
        <v>4.0</v>
      </c>
      <c r="C147" s="57">
        <v>2.0</v>
      </c>
      <c r="D147" s="268">
        <v>0.020833333333333332</v>
      </c>
      <c r="E147" s="269">
        <v>0.0</v>
      </c>
      <c r="F147" s="269">
        <v>3.8158908875546014E-5</v>
      </c>
    </row>
    <row r="148" ht="14.25" customHeight="1">
      <c r="A148" s="267">
        <v>43469.0</v>
      </c>
      <c r="B148" s="57">
        <v>4.0</v>
      </c>
      <c r="C148" s="57">
        <v>3.0</v>
      </c>
      <c r="D148" s="268">
        <v>0.0416666666666667</v>
      </c>
      <c r="E148" s="269">
        <v>0.0</v>
      </c>
      <c r="F148" s="269">
        <v>3.5554888847293536E-5</v>
      </c>
    </row>
    <row r="149" ht="14.25" customHeight="1">
      <c r="A149" s="267">
        <v>43469.0</v>
      </c>
      <c r="B149" s="57">
        <v>4.0</v>
      </c>
      <c r="C149" s="57">
        <v>4.0</v>
      </c>
      <c r="D149" s="268">
        <v>0.0625</v>
      </c>
      <c r="E149" s="269">
        <v>0.0</v>
      </c>
      <c r="F149" s="269">
        <v>3.375210575081104E-5</v>
      </c>
    </row>
    <row r="150" ht="14.25" customHeight="1">
      <c r="A150" s="267">
        <v>43469.0</v>
      </c>
      <c r="B150" s="57">
        <v>4.0</v>
      </c>
      <c r="C150" s="57">
        <v>5.0</v>
      </c>
      <c r="D150" s="268">
        <v>0.0833333333333333</v>
      </c>
      <c r="E150" s="269">
        <v>0.0</v>
      </c>
      <c r="F150" s="269">
        <v>3.214963188727106E-5</v>
      </c>
    </row>
    <row r="151" ht="14.25" customHeight="1">
      <c r="A151" s="267">
        <v>43469.0</v>
      </c>
      <c r="B151" s="57">
        <v>4.0</v>
      </c>
      <c r="C151" s="57">
        <v>6.0</v>
      </c>
      <c r="D151" s="268">
        <v>0.104166666666667</v>
      </c>
      <c r="E151" s="269">
        <v>0.0</v>
      </c>
      <c r="F151" s="269">
        <v>3.124824033902981E-5</v>
      </c>
    </row>
    <row r="152" ht="14.25" customHeight="1">
      <c r="A152" s="267">
        <v>43469.0</v>
      </c>
      <c r="B152" s="57">
        <v>4.0</v>
      </c>
      <c r="C152" s="57">
        <v>7.0</v>
      </c>
      <c r="D152" s="268">
        <v>0.125</v>
      </c>
      <c r="E152" s="269">
        <v>0.0</v>
      </c>
      <c r="F152" s="269">
        <v>3.124824033902981E-5</v>
      </c>
    </row>
    <row r="153" ht="14.25" customHeight="1">
      <c r="A153" s="267">
        <v>43469.0</v>
      </c>
      <c r="B153" s="57">
        <v>4.0</v>
      </c>
      <c r="C153" s="57">
        <v>8.0</v>
      </c>
      <c r="D153" s="268">
        <v>0.145833333333333</v>
      </c>
      <c r="E153" s="269">
        <v>0.0</v>
      </c>
      <c r="F153" s="269">
        <v>3.094777648961606E-5</v>
      </c>
    </row>
    <row r="154" ht="14.25" customHeight="1">
      <c r="A154" s="267">
        <v>43469.0</v>
      </c>
      <c r="B154" s="57">
        <v>4.0</v>
      </c>
      <c r="C154" s="57">
        <v>9.0</v>
      </c>
      <c r="D154" s="268">
        <v>0.166666666666667</v>
      </c>
      <c r="E154" s="269">
        <v>0.0</v>
      </c>
      <c r="F154" s="269">
        <v>3.1047931106087315E-5</v>
      </c>
    </row>
    <row r="155" ht="14.25" customHeight="1">
      <c r="A155" s="267">
        <v>43469.0</v>
      </c>
      <c r="B155" s="57">
        <v>4.0</v>
      </c>
      <c r="C155" s="57">
        <v>10.0</v>
      </c>
      <c r="D155" s="268">
        <v>0.1875</v>
      </c>
      <c r="E155" s="269">
        <v>0.0</v>
      </c>
      <c r="F155" s="269">
        <v>3.2049477270799804E-5</v>
      </c>
    </row>
    <row r="156" ht="14.25" customHeight="1">
      <c r="A156" s="267">
        <v>43469.0</v>
      </c>
      <c r="B156" s="57">
        <v>4.0</v>
      </c>
      <c r="C156" s="57">
        <v>11.0</v>
      </c>
      <c r="D156" s="268">
        <v>0.208333333333333</v>
      </c>
      <c r="E156" s="269">
        <v>0.0</v>
      </c>
      <c r="F156" s="269">
        <v>3.34516419013973E-5</v>
      </c>
    </row>
    <row r="157" ht="14.25" customHeight="1">
      <c r="A157" s="267">
        <v>43469.0</v>
      </c>
      <c r="B157" s="57">
        <v>4.0</v>
      </c>
      <c r="C157" s="57">
        <v>12.0</v>
      </c>
      <c r="D157" s="268">
        <v>0.229166666666667</v>
      </c>
      <c r="E157" s="269">
        <v>0.0</v>
      </c>
      <c r="F157" s="269">
        <v>3.655643501200603E-5</v>
      </c>
    </row>
    <row r="158" ht="14.25" customHeight="1">
      <c r="A158" s="267">
        <v>43469.0</v>
      </c>
      <c r="B158" s="57">
        <v>4.0</v>
      </c>
      <c r="C158" s="57">
        <v>13.0</v>
      </c>
      <c r="D158" s="268">
        <v>0.25</v>
      </c>
      <c r="E158" s="269">
        <v>0.0</v>
      </c>
      <c r="F158" s="269">
        <v>4.3967876630878485E-5</v>
      </c>
    </row>
    <row r="159" ht="14.25" customHeight="1">
      <c r="A159" s="267">
        <v>43469.0</v>
      </c>
      <c r="B159" s="57">
        <v>4.0</v>
      </c>
      <c r="C159" s="57">
        <v>14.0</v>
      </c>
      <c r="D159" s="268">
        <v>0.270833333333333</v>
      </c>
      <c r="E159" s="269">
        <v>0.0</v>
      </c>
      <c r="F159" s="269">
        <v>5.188009133210718E-5</v>
      </c>
    </row>
    <row r="160" ht="14.25" customHeight="1">
      <c r="A160" s="267">
        <v>43469.0</v>
      </c>
      <c r="B160" s="57">
        <v>4.0</v>
      </c>
      <c r="C160" s="57">
        <v>15.0</v>
      </c>
      <c r="D160" s="268">
        <v>0.291666666666667</v>
      </c>
      <c r="E160" s="269">
        <v>0.0</v>
      </c>
      <c r="F160" s="269">
        <v>6.249648067805962E-5</v>
      </c>
    </row>
    <row r="161" ht="14.25" customHeight="1">
      <c r="A161" s="267">
        <v>43469.0</v>
      </c>
      <c r="B161" s="57">
        <v>4.0</v>
      </c>
      <c r="C161" s="57">
        <v>16.0</v>
      </c>
      <c r="D161" s="268">
        <v>0.3125</v>
      </c>
      <c r="E161" s="269">
        <v>0.0</v>
      </c>
      <c r="F161" s="269">
        <v>7.000807691340332E-5</v>
      </c>
    </row>
    <row r="162" ht="14.25" customHeight="1">
      <c r="A162" s="267">
        <v>43469.0</v>
      </c>
      <c r="B162" s="57">
        <v>4.0</v>
      </c>
      <c r="C162" s="57">
        <v>17.0</v>
      </c>
      <c r="D162" s="268">
        <v>0.333333333333333</v>
      </c>
      <c r="E162" s="269">
        <v>1.5074564508976732E-6</v>
      </c>
      <c r="F162" s="269">
        <v>7.341333387342581E-5</v>
      </c>
    </row>
    <row r="163" ht="14.25" customHeight="1">
      <c r="A163" s="267">
        <v>43469.0</v>
      </c>
      <c r="B163" s="57">
        <v>4.0</v>
      </c>
      <c r="C163" s="57">
        <v>18.0</v>
      </c>
      <c r="D163" s="268">
        <v>0.354166666666667</v>
      </c>
      <c r="E163" s="269">
        <v>4.970080691250522E-6</v>
      </c>
      <c r="F163" s="269">
        <v>7.311287002401206E-5</v>
      </c>
    </row>
    <row r="164" ht="14.25" customHeight="1">
      <c r="A164" s="267">
        <v>43469.0</v>
      </c>
      <c r="B164" s="57">
        <v>4.0</v>
      </c>
      <c r="C164" s="57">
        <v>19.0</v>
      </c>
      <c r="D164" s="268">
        <v>0.375</v>
      </c>
      <c r="E164" s="269">
        <v>1.2344016009919496E-5</v>
      </c>
      <c r="F164" s="269">
        <v>7.32130246404833E-5</v>
      </c>
    </row>
    <row r="165" ht="14.25" customHeight="1">
      <c r="A165" s="267">
        <v>43469.0</v>
      </c>
      <c r="B165" s="57">
        <v>4.0</v>
      </c>
      <c r="C165" s="57">
        <v>20.0</v>
      </c>
      <c r="D165" s="268">
        <v>0.395833333333333</v>
      </c>
      <c r="E165" s="269">
        <v>2.1948283718623604E-5</v>
      </c>
      <c r="F165" s="269">
        <v>7.30127154075408E-5</v>
      </c>
    </row>
    <row r="166" ht="14.25" customHeight="1">
      <c r="A166" s="267">
        <v>43469.0</v>
      </c>
      <c r="B166" s="57">
        <v>4.0</v>
      </c>
      <c r="C166" s="57">
        <v>21.0</v>
      </c>
      <c r="D166" s="268">
        <v>0.416666666666667</v>
      </c>
      <c r="E166" s="269">
        <v>3.68925658752393E-5</v>
      </c>
      <c r="F166" s="269">
        <v>7.171070539341455E-5</v>
      </c>
    </row>
    <row r="167" ht="14.25" customHeight="1">
      <c r="A167" s="267">
        <v>43469.0</v>
      </c>
      <c r="B167" s="57">
        <v>4.0</v>
      </c>
      <c r="C167" s="57">
        <v>22.0</v>
      </c>
      <c r="D167" s="268">
        <v>0.4375</v>
      </c>
      <c r="E167" s="269">
        <v>5.051894243800099E-5</v>
      </c>
      <c r="F167" s="269">
        <v>7.18108600098858E-5</v>
      </c>
    </row>
    <row r="168" ht="14.25" customHeight="1">
      <c r="A168" s="267">
        <v>43469.0</v>
      </c>
      <c r="B168" s="57">
        <v>4.0</v>
      </c>
      <c r="C168" s="57">
        <v>23.0</v>
      </c>
      <c r="D168" s="268">
        <v>0.458333333333333</v>
      </c>
      <c r="E168" s="269">
        <v>5.350145413455892E-5</v>
      </c>
      <c r="F168" s="269">
        <v>7.110977769458707E-5</v>
      </c>
    </row>
    <row r="169" ht="14.25" customHeight="1">
      <c r="A169" s="267">
        <v>43469.0</v>
      </c>
      <c r="B169" s="57">
        <v>4.0</v>
      </c>
      <c r="C169" s="57">
        <v>24.0</v>
      </c>
      <c r="D169" s="268">
        <v>0.479166666666667</v>
      </c>
      <c r="E169" s="269">
        <v>4.781174180631236E-5</v>
      </c>
      <c r="F169" s="269">
        <v>7.171070539341455E-5</v>
      </c>
    </row>
    <row r="170" ht="14.25" customHeight="1">
      <c r="A170" s="267">
        <v>43469.0</v>
      </c>
      <c r="B170" s="57">
        <v>4.0</v>
      </c>
      <c r="C170" s="57">
        <v>25.0</v>
      </c>
      <c r="D170" s="268">
        <v>0.5</v>
      </c>
      <c r="E170" s="269">
        <v>6.484713249457888E-5</v>
      </c>
      <c r="F170" s="269">
        <v>7.401426157225329E-5</v>
      </c>
    </row>
    <row r="171" ht="14.25" customHeight="1">
      <c r="A171" s="267">
        <v>43469.0</v>
      </c>
      <c r="B171" s="57">
        <v>4.0</v>
      </c>
      <c r="C171" s="57">
        <v>26.0</v>
      </c>
      <c r="D171" s="268">
        <v>0.520833333333333</v>
      </c>
      <c r="E171" s="269">
        <v>6.675950697575493E-5</v>
      </c>
      <c r="F171" s="269">
        <v>7.411441618872453E-5</v>
      </c>
    </row>
    <row r="172" ht="14.25" customHeight="1">
      <c r="A172" s="267">
        <v>43469.0</v>
      </c>
      <c r="B172" s="57">
        <v>4.0</v>
      </c>
      <c r="C172" s="57">
        <v>27.0</v>
      </c>
      <c r="D172" s="268">
        <v>0.541666666666667</v>
      </c>
      <c r="E172" s="269">
        <v>6.849590020623295E-5</v>
      </c>
      <c r="F172" s="269">
        <v>7.281240617459832E-5</v>
      </c>
    </row>
    <row r="173" ht="14.25" customHeight="1">
      <c r="A173" s="267">
        <v>43469.0</v>
      </c>
      <c r="B173" s="57">
        <v>4.0</v>
      </c>
      <c r="C173" s="57">
        <v>28.0</v>
      </c>
      <c r="D173" s="268">
        <v>0.5625</v>
      </c>
      <c r="E173" s="269">
        <v>7.045522668113709E-5</v>
      </c>
      <c r="F173" s="269">
        <v>7.131008692752957E-5</v>
      </c>
    </row>
    <row r="174" ht="14.25" customHeight="1">
      <c r="A174" s="267">
        <v>43469.0</v>
      </c>
      <c r="B174" s="57">
        <v>4.0</v>
      </c>
      <c r="C174" s="57">
        <v>29.0</v>
      </c>
      <c r="D174" s="268">
        <v>0.583333333333333</v>
      </c>
      <c r="E174" s="269">
        <v>4.162961886542567E-5</v>
      </c>
      <c r="F174" s="269">
        <v>7.040869537928833E-5</v>
      </c>
    </row>
    <row r="175" ht="14.25" customHeight="1">
      <c r="A175" s="267">
        <v>43469.0</v>
      </c>
      <c r="B175" s="57">
        <v>4.0</v>
      </c>
      <c r="C175" s="57">
        <v>30.0</v>
      </c>
      <c r="D175" s="268">
        <v>0.604166666666667</v>
      </c>
      <c r="E175" s="269">
        <v>2.6980812347831502E-5</v>
      </c>
      <c r="F175" s="269">
        <v>7.251194232518454E-5</v>
      </c>
    </row>
    <row r="176" ht="14.25" customHeight="1">
      <c r="A176" s="267">
        <v>43469.0</v>
      </c>
      <c r="B176" s="57">
        <v>4.0</v>
      </c>
      <c r="C176" s="57">
        <v>31.0</v>
      </c>
      <c r="D176" s="268">
        <v>0.625</v>
      </c>
      <c r="E176" s="269">
        <v>1.8303751677331633E-5</v>
      </c>
      <c r="F176" s="269">
        <v>7.531627158637955E-5</v>
      </c>
    </row>
    <row r="177" ht="14.25" customHeight="1">
      <c r="A177" s="267">
        <v>43469.0</v>
      </c>
      <c r="B177" s="57">
        <v>4.0</v>
      </c>
      <c r="C177" s="57">
        <v>32.0</v>
      </c>
      <c r="D177" s="268">
        <v>0.645833333333333</v>
      </c>
      <c r="E177" s="269">
        <v>9.440603933946023E-6</v>
      </c>
      <c r="F177" s="269">
        <v>8.2327094739367E-5</v>
      </c>
    </row>
    <row r="178" ht="14.25" customHeight="1">
      <c r="A178" s="267">
        <v>43469.0</v>
      </c>
      <c r="B178" s="57">
        <v>4.0</v>
      </c>
      <c r="C178" s="57">
        <v>33.0</v>
      </c>
      <c r="D178" s="268">
        <v>0.666666666666667</v>
      </c>
      <c r="E178" s="269">
        <v>1.8745366198243015E-6</v>
      </c>
      <c r="F178" s="269">
        <v>9.154131945472191E-5</v>
      </c>
    </row>
    <row r="179" ht="14.25" customHeight="1">
      <c r="A179" s="267">
        <v>43469.0</v>
      </c>
      <c r="B179" s="57">
        <v>4.0</v>
      </c>
      <c r="C179" s="57">
        <v>34.0</v>
      </c>
      <c r="D179" s="268">
        <v>0.6875</v>
      </c>
      <c r="E179" s="269">
        <v>1.011466791147426E-6</v>
      </c>
      <c r="F179" s="269">
        <v>1.0371010535597871E-4</v>
      </c>
    </row>
    <row r="180" ht="14.25" customHeight="1">
      <c r="A180" s="267">
        <v>43469.0</v>
      </c>
      <c r="B180" s="57">
        <v>4.0</v>
      </c>
      <c r="C180" s="57">
        <v>35.0</v>
      </c>
      <c r="D180" s="268">
        <v>0.708333333333333</v>
      </c>
      <c r="E180" s="269">
        <v>4.5277411399406896E-7</v>
      </c>
      <c r="F180" s="269">
        <v>1.1451678847322656E-4</v>
      </c>
    </row>
    <row r="181" ht="14.25" customHeight="1">
      <c r="A181" s="267">
        <v>43469.0</v>
      </c>
      <c r="B181" s="57">
        <v>4.0</v>
      </c>
      <c r="C181" s="57">
        <v>36.0</v>
      </c>
      <c r="D181" s="268">
        <v>0.729166666666667</v>
      </c>
      <c r="E181" s="269">
        <v>3.076447207013077E-8</v>
      </c>
      <c r="F181" s="269">
        <v>1.1610924687511942E-4</v>
      </c>
    </row>
    <row r="182" ht="14.25" customHeight="1">
      <c r="A182" s="267">
        <v>43469.0</v>
      </c>
      <c r="B182" s="57">
        <v>4.0</v>
      </c>
      <c r="C182" s="57">
        <v>37.0</v>
      </c>
      <c r="D182" s="268">
        <v>0.75</v>
      </c>
      <c r="E182" s="269">
        <v>0.0</v>
      </c>
      <c r="F182" s="269">
        <v>1.1642974164782741E-4</v>
      </c>
    </row>
    <row r="183" ht="14.25" customHeight="1">
      <c r="A183" s="267">
        <v>43469.0</v>
      </c>
      <c r="B183" s="57">
        <v>4.0</v>
      </c>
      <c r="C183" s="57">
        <v>38.0</v>
      </c>
      <c r="D183" s="268">
        <v>0.770833333333333</v>
      </c>
      <c r="E183" s="269">
        <v>0.0</v>
      </c>
      <c r="F183" s="269">
        <v>1.1405607723745879E-4</v>
      </c>
    </row>
    <row r="184" ht="14.25" customHeight="1">
      <c r="A184" s="267">
        <v>43469.0</v>
      </c>
      <c r="B184" s="57">
        <v>4.0</v>
      </c>
      <c r="C184" s="57">
        <v>39.0</v>
      </c>
      <c r="D184" s="268">
        <v>0.791666666666667</v>
      </c>
      <c r="E184" s="269">
        <v>0.0</v>
      </c>
      <c r="F184" s="269">
        <v>1.0888809902754233E-4</v>
      </c>
    </row>
    <row r="185" ht="14.25" customHeight="1">
      <c r="A185" s="267">
        <v>43469.0</v>
      </c>
      <c r="B185" s="57">
        <v>4.0</v>
      </c>
      <c r="C185" s="57">
        <v>40.0</v>
      </c>
      <c r="D185" s="268">
        <v>0.8125</v>
      </c>
      <c r="E185" s="269">
        <v>0.0</v>
      </c>
      <c r="F185" s="269">
        <v>1.0329947142844663E-4</v>
      </c>
    </row>
    <row r="186" ht="14.25" customHeight="1">
      <c r="A186" s="267">
        <v>43469.0</v>
      </c>
      <c r="B186" s="57">
        <v>4.0</v>
      </c>
      <c r="C186" s="57">
        <v>41.0</v>
      </c>
      <c r="D186" s="268">
        <v>0.833333333333333</v>
      </c>
      <c r="E186" s="269">
        <v>0.0</v>
      </c>
      <c r="F186" s="269">
        <v>9.915307030653687E-5</v>
      </c>
    </row>
    <row r="187" ht="14.25" customHeight="1">
      <c r="A187" s="267">
        <v>43469.0</v>
      </c>
      <c r="B187" s="57">
        <v>4.0</v>
      </c>
      <c r="C187" s="57">
        <v>42.0</v>
      </c>
      <c r="D187" s="268">
        <v>0.854166666666667</v>
      </c>
      <c r="E187" s="269">
        <v>0.0</v>
      </c>
      <c r="F187" s="269">
        <v>9.584796796298565E-5</v>
      </c>
    </row>
    <row r="188" ht="14.25" customHeight="1">
      <c r="A188" s="267">
        <v>43469.0</v>
      </c>
      <c r="B188" s="57">
        <v>4.0</v>
      </c>
      <c r="C188" s="57">
        <v>43.0</v>
      </c>
      <c r="D188" s="268">
        <v>0.875</v>
      </c>
      <c r="E188" s="269">
        <v>0.0</v>
      </c>
      <c r="F188" s="269">
        <v>9.174162868766444E-5</v>
      </c>
    </row>
    <row r="189" ht="14.25" customHeight="1">
      <c r="A189" s="267">
        <v>43469.0</v>
      </c>
      <c r="B189" s="57">
        <v>4.0</v>
      </c>
      <c r="C189" s="57">
        <v>44.0</v>
      </c>
      <c r="D189" s="268">
        <v>0.895833333333333</v>
      </c>
      <c r="E189" s="269">
        <v>0.0</v>
      </c>
      <c r="F189" s="269">
        <v>8.623312478174573E-5</v>
      </c>
    </row>
    <row r="190" ht="14.25" customHeight="1">
      <c r="A190" s="267">
        <v>43469.0</v>
      </c>
      <c r="B190" s="57">
        <v>4.0</v>
      </c>
      <c r="C190" s="57">
        <v>45.0</v>
      </c>
      <c r="D190" s="268">
        <v>0.916666666666667</v>
      </c>
      <c r="E190" s="269">
        <v>0.0</v>
      </c>
      <c r="F190" s="269">
        <v>8.05243116428845E-5</v>
      </c>
    </row>
    <row r="191" ht="14.25" customHeight="1">
      <c r="A191" s="267">
        <v>43469.0</v>
      </c>
      <c r="B191" s="57">
        <v>4.0</v>
      </c>
      <c r="C191" s="57">
        <v>46.0</v>
      </c>
      <c r="D191" s="268">
        <v>0.9375</v>
      </c>
      <c r="E191" s="269">
        <v>0.0</v>
      </c>
      <c r="F191" s="269">
        <v>7.040869537928833E-5</v>
      </c>
    </row>
    <row r="192" ht="14.25" customHeight="1">
      <c r="A192" s="267">
        <v>43469.0</v>
      </c>
      <c r="B192" s="57">
        <v>4.0</v>
      </c>
      <c r="C192" s="57">
        <v>47.0</v>
      </c>
      <c r="D192" s="268">
        <v>0.958333333333333</v>
      </c>
      <c r="E192" s="269">
        <v>0.0</v>
      </c>
      <c r="F192" s="269">
        <v>6.029307911569213E-5</v>
      </c>
    </row>
    <row r="193" ht="14.25" customHeight="1">
      <c r="A193" s="267">
        <v>43469.0</v>
      </c>
      <c r="B193" s="57">
        <v>4.0</v>
      </c>
      <c r="C193" s="57">
        <v>48.0</v>
      </c>
      <c r="D193" s="268">
        <v>0.979166666666667</v>
      </c>
      <c r="E193" s="269">
        <v>0.0</v>
      </c>
      <c r="F193" s="269">
        <v>4.987699900268219E-5</v>
      </c>
    </row>
    <row r="194" ht="14.25" customHeight="1">
      <c r="A194" s="267">
        <v>43470.0</v>
      </c>
      <c r="B194" s="57">
        <v>5.0</v>
      </c>
      <c r="C194" s="57">
        <v>1.0</v>
      </c>
      <c r="D194" s="268">
        <v>0.0</v>
      </c>
      <c r="E194" s="269">
        <v>0.0</v>
      </c>
      <c r="F194" s="269">
        <v>4.316663969910849E-5</v>
      </c>
    </row>
    <row r="195" ht="14.25" customHeight="1">
      <c r="A195" s="267">
        <v>43470.0</v>
      </c>
      <c r="B195" s="57">
        <v>5.0</v>
      </c>
      <c r="C195" s="57">
        <v>2.0</v>
      </c>
      <c r="D195" s="268">
        <v>0.020833333333333332</v>
      </c>
      <c r="E195" s="269">
        <v>0.0</v>
      </c>
      <c r="F195" s="269">
        <v>3.795859964260352E-5</v>
      </c>
    </row>
    <row r="196" ht="14.25" customHeight="1">
      <c r="A196" s="267">
        <v>43470.0</v>
      </c>
      <c r="B196" s="57">
        <v>5.0</v>
      </c>
      <c r="C196" s="57">
        <v>3.0</v>
      </c>
      <c r="D196" s="268">
        <v>0.0416666666666667</v>
      </c>
      <c r="E196" s="269">
        <v>0.0</v>
      </c>
      <c r="F196" s="269">
        <v>3.575519808023604E-5</v>
      </c>
    </row>
    <row r="197" ht="14.25" customHeight="1">
      <c r="A197" s="267">
        <v>43470.0</v>
      </c>
      <c r="B197" s="57">
        <v>5.0</v>
      </c>
      <c r="C197" s="57">
        <v>4.0</v>
      </c>
      <c r="D197" s="268">
        <v>0.0625</v>
      </c>
      <c r="E197" s="269">
        <v>0.0</v>
      </c>
      <c r="F197" s="269">
        <v>3.415272421669604E-5</v>
      </c>
    </row>
    <row r="198" ht="14.25" customHeight="1">
      <c r="A198" s="267">
        <v>43470.0</v>
      </c>
      <c r="B198" s="57">
        <v>5.0</v>
      </c>
      <c r="C198" s="57">
        <v>5.0</v>
      </c>
      <c r="D198" s="268">
        <v>0.0833333333333333</v>
      </c>
      <c r="E198" s="269">
        <v>0.0</v>
      </c>
      <c r="F198" s="269">
        <v>3.2249786503742304E-5</v>
      </c>
    </row>
    <row r="199" ht="14.25" customHeight="1">
      <c r="A199" s="267">
        <v>43470.0</v>
      </c>
      <c r="B199" s="57">
        <v>5.0</v>
      </c>
      <c r="C199" s="57">
        <v>6.0</v>
      </c>
      <c r="D199" s="268">
        <v>0.104166666666667</v>
      </c>
      <c r="E199" s="269">
        <v>0.0</v>
      </c>
      <c r="F199" s="269">
        <v>3.124824033902981E-5</v>
      </c>
    </row>
    <row r="200" ht="14.25" customHeight="1">
      <c r="A200" s="267">
        <v>43470.0</v>
      </c>
      <c r="B200" s="57">
        <v>5.0</v>
      </c>
      <c r="C200" s="57">
        <v>7.0</v>
      </c>
      <c r="D200" s="268">
        <v>0.125</v>
      </c>
      <c r="E200" s="269">
        <v>0.0</v>
      </c>
      <c r="F200" s="269">
        <v>3.14485495719723E-5</v>
      </c>
    </row>
    <row r="201" ht="14.25" customHeight="1">
      <c r="A201" s="267">
        <v>43470.0</v>
      </c>
      <c r="B201" s="57">
        <v>5.0</v>
      </c>
      <c r="C201" s="57">
        <v>8.0</v>
      </c>
      <c r="D201" s="268">
        <v>0.145833333333333</v>
      </c>
      <c r="E201" s="269">
        <v>0.0</v>
      </c>
      <c r="F201" s="269">
        <v>3.124824033902981E-5</v>
      </c>
    </row>
    <row r="202" ht="14.25" customHeight="1">
      <c r="A202" s="267">
        <v>43470.0</v>
      </c>
      <c r="B202" s="57">
        <v>5.0</v>
      </c>
      <c r="C202" s="57">
        <v>9.0</v>
      </c>
      <c r="D202" s="268">
        <v>0.166666666666667</v>
      </c>
      <c r="E202" s="269">
        <v>0.0</v>
      </c>
      <c r="F202" s="269">
        <v>3.124824033902981E-5</v>
      </c>
    </row>
    <row r="203" ht="14.25" customHeight="1">
      <c r="A203" s="267">
        <v>43470.0</v>
      </c>
      <c r="B203" s="57">
        <v>5.0</v>
      </c>
      <c r="C203" s="57">
        <v>10.0</v>
      </c>
      <c r="D203" s="268">
        <v>0.1875</v>
      </c>
      <c r="E203" s="269">
        <v>0.0</v>
      </c>
      <c r="F203" s="269">
        <v>3.2450095736684804E-5</v>
      </c>
    </row>
    <row r="204" ht="14.25" customHeight="1">
      <c r="A204" s="267">
        <v>43470.0</v>
      </c>
      <c r="B204" s="57">
        <v>5.0</v>
      </c>
      <c r="C204" s="57">
        <v>11.0</v>
      </c>
      <c r="D204" s="268">
        <v>0.208333333333333</v>
      </c>
      <c r="E204" s="269">
        <v>0.0</v>
      </c>
      <c r="F204" s="269">
        <v>3.3651951134339786E-5</v>
      </c>
    </row>
    <row r="205" ht="14.25" customHeight="1">
      <c r="A205" s="267">
        <v>43470.0</v>
      </c>
      <c r="B205" s="57">
        <v>5.0</v>
      </c>
      <c r="C205" s="57">
        <v>12.0</v>
      </c>
      <c r="D205" s="268">
        <v>0.229166666666667</v>
      </c>
      <c r="E205" s="269">
        <v>0.0</v>
      </c>
      <c r="F205" s="269">
        <v>3.715736271083352E-5</v>
      </c>
    </row>
    <row r="206" ht="14.25" customHeight="1">
      <c r="A206" s="267">
        <v>43470.0</v>
      </c>
      <c r="B206" s="57">
        <v>5.0</v>
      </c>
      <c r="C206" s="57">
        <v>13.0</v>
      </c>
      <c r="D206" s="268">
        <v>0.25</v>
      </c>
      <c r="E206" s="269">
        <v>0.0</v>
      </c>
      <c r="F206" s="269">
        <v>4.3867722014407224E-5</v>
      </c>
    </row>
    <row r="207" ht="14.25" customHeight="1">
      <c r="A207" s="267">
        <v>43470.0</v>
      </c>
      <c r="B207" s="57">
        <v>5.0</v>
      </c>
      <c r="C207" s="57">
        <v>14.0</v>
      </c>
      <c r="D207" s="268">
        <v>0.270833333333333</v>
      </c>
      <c r="E207" s="269">
        <v>0.0</v>
      </c>
      <c r="F207" s="269">
        <v>5.077839055092343E-5</v>
      </c>
    </row>
    <row r="208" ht="14.25" customHeight="1">
      <c r="A208" s="267">
        <v>43470.0</v>
      </c>
      <c r="B208" s="57">
        <v>5.0</v>
      </c>
      <c r="C208" s="57">
        <v>15.0</v>
      </c>
      <c r="D208" s="268">
        <v>0.291666666666667</v>
      </c>
      <c r="E208" s="269">
        <v>0.0</v>
      </c>
      <c r="F208" s="269">
        <v>6.0894006814519635E-5</v>
      </c>
    </row>
    <row r="209" ht="14.25" customHeight="1">
      <c r="A209" s="267">
        <v>43470.0</v>
      </c>
      <c r="B209" s="57">
        <v>5.0</v>
      </c>
      <c r="C209" s="57">
        <v>16.0</v>
      </c>
      <c r="D209" s="268">
        <v>0.3125</v>
      </c>
      <c r="E209" s="269">
        <v>6.59679060421642E-9</v>
      </c>
      <c r="F209" s="269">
        <v>6.910668536516208E-5</v>
      </c>
    </row>
    <row r="210" ht="14.25" customHeight="1">
      <c r="A210" s="267">
        <v>43470.0</v>
      </c>
      <c r="B210" s="57">
        <v>5.0</v>
      </c>
      <c r="C210" s="57">
        <v>17.0</v>
      </c>
      <c r="D210" s="268">
        <v>0.333333333333333</v>
      </c>
      <c r="E210" s="269">
        <v>1.2684314178798755E-6</v>
      </c>
      <c r="F210" s="269">
        <v>7.191101462635705E-5</v>
      </c>
    </row>
    <row r="211" ht="14.25" customHeight="1">
      <c r="A211" s="267">
        <v>43470.0</v>
      </c>
      <c r="B211" s="57">
        <v>5.0</v>
      </c>
      <c r="C211" s="57">
        <v>18.0</v>
      </c>
      <c r="D211" s="268">
        <v>0.354166666666667</v>
      </c>
      <c r="E211" s="269">
        <v>4.035970592853114E-6</v>
      </c>
      <c r="F211" s="269">
        <v>7.161055077694331E-5</v>
      </c>
    </row>
    <row r="212" ht="14.25" customHeight="1">
      <c r="A212" s="267">
        <v>43470.0</v>
      </c>
      <c r="B212" s="57">
        <v>5.0</v>
      </c>
      <c r="C212" s="57">
        <v>19.0</v>
      </c>
      <c r="D212" s="268">
        <v>0.375</v>
      </c>
      <c r="E212" s="269">
        <v>1.1885882942739578E-5</v>
      </c>
      <c r="F212" s="269">
        <v>7.100962307811582E-5</v>
      </c>
    </row>
    <row r="213" ht="14.25" customHeight="1">
      <c r="A213" s="267">
        <v>43470.0</v>
      </c>
      <c r="B213" s="57">
        <v>5.0</v>
      </c>
      <c r="C213" s="57">
        <v>20.0</v>
      </c>
      <c r="D213" s="268">
        <v>0.395833333333333</v>
      </c>
      <c r="E213" s="269">
        <v>2.4161545644361316E-5</v>
      </c>
      <c r="F213" s="269">
        <v>6.970761306398956E-5</v>
      </c>
    </row>
    <row r="214" ht="14.25" customHeight="1">
      <c r="A214" s="267">
        <v>43470.0</v>
      </c>
      <c r="B214" s="57">
        <v>5.0</v>
      </c>
      <c r="C214" s="57">
        <v>21.0</v>
      </c>
      <c r="D214" s="268">
        <v>0.416666666666667</v>
      </c>
      <c r="E214" s="269">
        <v>3.925268498004801E-5</v>
      </c>
      <c r="F214" s="269">
        <v>6.680312918632335E-5</v>
      </c>
    </row>
    <row r="215" ht="14.25" customHeight="1">
      <c r="A215" s="267">
        <v>43470.0</v>
      </c>
      <c r="B215" s="57">
        <v>5.0</v>
      </c>
      <c r="C215" s="57">
        <v>22.0</v>
      </c>
      <c r="D215" s="268">
        <v>0.4375</v>
      </c>
      <c r="E215" s="269">
        <v>4.8750760805328716E-5</v>
      </c>
      <c r="F215" s="269">
        <v>6.630235610396709E-5</v>
      </c>
    </row>
    <row r="216" ht="14.25" customHeight="1">
      <c r="A216" s="267">
        <v>43470.0</v>
      </c>
      <c r="B216" s="57">
        <v>5.0</v>
      </c>
      <c r="C216" s="57">
        <v>23.0</v>
      </c>
      <c r="D216" s="268">
        <v>0.458333333333333</v>
      </c>
      <c r="E216" s="269">
        <v>5.082591496173663E-5</v>
      </c>
      <c r="F216" s="269">
        <v>6.570142840513958E-5</v>
      </c>
    </row>
    <row r="217" ht="14.25" customHeight="1">
      <c r="A217" s="267">
        <v>43470.0</v>
      </c>
      <c r="B217" s="57">
        <v>5.0</v>
      </c>
      <c r="C217" s="57">
        <v>24.0</v>
      </c>
      <c r="D217" s="268">
        <v>0.479166666666667</v>
      </c>
      <c r="E217" s="269">
        <v>5.65683989280263E-5</v>
      </c>
      <c r="F217" s="269">
        <v>6.580158302161085E-5</v>
      </c>
    </row>
    <row r="218" ht="14.25" customHeight="1">
      <c r="A218" s="267">
        <v>43470.0</v>
      </c>
      <c r="B218" s="57">
        <v>5.0</v>
      </c>
      <c r="C218" s="57">
        <v>25.0</v>
      </c>
      <c r="D218" s="268">
        <v>0.5</v>
      </c>
      <c r="E218" s="269">
        <v>6.333562239223636E-5</v>
      </c>
      <c r="F218" s="269">
        <v>6.740405688515083E-5</v>
      </c>
    </row>
    <row r="219" ht="14.25" customHeight="1">
      <c r="A219" s="267">
        <v>43470.0</v>
      </c>
      <c r="B219" s="57">
        <v>5.0</v>
      </c>
      <c r="C219" s="57">
        <v>26.0</v>
      </c>
      <c r="D219" s="268">
        <v>0.520833333333333</v>
      </c>
      <c r="E219" s="269">
        <v>6.6464201687266E-5</v>
      </c>
      <c r="F219" s="269">
        <v>6.740405688515083E-5</v>
      </c>
    </row>
    <row r="220" ht="14.25" customHeight="1">
      <c r="A220" s="267">
        <v>43470.0</v>
      </c>
      <c r="B220" s="57">
        <v>5.0</v>
      </c>
      <c r="C220" s="57">
        <v>27.0</v>
      </c>
      <c r="D220" s="268">
        <v>0.541666666666667</v>
      </c>
      <c r="E220" s="269">
        <v>9.908954138176812E-5</v>
      </c>
      <c r="F220" s="269">
        <v>6.640251072043834E-5</v>
      </c>
    </row>
    <row r="221" ht="14.25" customHeight="1">
      <c r="A221" s="267">
        <v>43470.0</v>
      </c>
      <c r="B221" s="57">
        <v>5.0</v>
      </c>
      <c r="C221" s="57">
        <v>28.0</v>
      </c>
      <c r="D221" s="268">
        <v>0.5625</v>
      </c>
      <c r="E221" s="269">
        <v>1.1236450811043752E-4</v>
      </c>
      <c r="F221" s="269">
        <v>6.53008099392546E-5</v>
      </c>
    </row>
    <row r="222" ht="14.25" customHeight="1">
      <c r="A222" s="267">
        <v>43470.0</v>
      </c>
      <c r="B222" s="57">
        <v>5.0</v>
      </c>
      <c r="C222" s="57">
        <v>29.0</v>
      </c>
      <c r="D222" s="268">
        <v>0.583333333333333</v>
      </c>
      <c r="E222" s="269">
        <v>7.777029238436052E-5</v>
      </c>
      <c r="F222" s="269">
        <v>6.61020468710246E-5</v>
      </c>
    </row>
    <row r="223" ht="14.25" customHeight="1">
      <c r="A223" s="267">
        <v>43470.0</v>
      </c>
      <c r="B223" s="57">
        <v>5.0</v>
      </c>
      <c r="C223" s="57">
        <v>30.0</v>
      </c>
      <c r="D223" s="268">
        <v>0.604166666666667</v>
      </c>
      <c r="E223" s="269">
        <v>4.289484742077607E-5</v>
      </c>
      <c r="F223" s="269">
        <v>6.870606689927708E-5</v>
      </c>
    </row>
    <row r="224" ht="14.25" customHeight="1">
      <c r="A224" s="267">
        <v>43470.0</v>
      </c>
      <c r="B224" s="57">
        <v>5.0</v>
      </c>
      <c r="C224" s="57">
        <v>31.0</v>
      </c>
      <c r="D224" s="268">
        <v>0.625</v>
      </c>
      <c r="E224" s="269">
        <v>1.9143476425634427E-5</v>
      </c>
      <c r="F224" s="269">
        <v>7.110977769458707E-5</v>
      </c>
    </row>
    <row r="225" ht="14.25" customHeight="1">
      <c r="A225" s="267">
        <v>43470.0</v>
      </c>
      <c r="B225" s="57">
        <v>5.0</v>
      </c>
      <c r="C225" s="57">
        <v>32.0</v>
      </c>
      <c r="D225" s="268">
        <v>0.645833333333333</v>
      </c>
      <c r="E225" s="269">
        <v>9.406372886797196E-6</v>
      </c>
      <c r="F225" s="269">
        <v>7.751967314874703E-5</v>
      </c>
    </row>
    <row r="226" ht="14.25" customHeight="1">
      <c r="A226" s="267">
        <v>43470.0</v>
      </c>
      <c r="B226" s="57">
        <v>5.0</v>
      </c>
      <c r="C226" s="57">
        <v>33.0</v>
      </c>
      <c r="D226" s="268">
        <v>0.666666666666667</v>
      </c>
      <c r="E226" s="269">
        <v>3.5210390452542407E-6</v>
      </c>
      <c r="F226" s="269">
        <v>8.773544402881445E-5</v>
      </c>
    </row>
    <row r="227" ht="14.25" customHeight="1">
      <c r="A227" s="267">
        <v>43470.0</v>
      </c>
      <c r="B227" s="57">
        <v>5.0</v>
      </c>
      <c r="C227" s="57">
        <v>34.0</v>
      </c>
      <c r="D227" s="268">
        <v>0.6875</v>
      </c>
      <c r="E227" s="269">
        <v>1.0499377942972488E-6</v>
      </c>
      <c r="F227" s="269">
        <v>1.0046509578231025E-4</v>
      </c>
    </row>
    <row r="228" ht="14.25" customHeight="1">
      <c r="A228" s="267">
        <v>43470.0</v>
      </c>
      <c r="B228" s="57">
        <v>5.0</v>
      </c>
      <c r="C228" s="57">
        <v>35.0</v>
      </c>
      <c r="D228" s="268">
        <v>0.708333333333333</v>
      </c>
      <c r="E228" s="269">
        <v>4.1769398451931064E-7</v>
      </c>
      <c r="F228" s="269">
        <v>1.1156222728732469E-4</v>
      </c>
    </row>
    <row r="229" ht="14.25" customHeight="1">
      <c r="A229" s="267">
        <v>43470.0</v>
      </c>
      <c r="B229" s="57">
        <v>5.0</v>
      </c>
      <c r="C229" s="57">
        <v>36.0</v>
      </c>
      <c r="D229" s="268">
        <v>0.729166666666667</v>
      </c>
      <c r="E229" s="269">
        <v>3.1812560296968905E-8</v>
      </c>
      <c r="F229" s="269">
        <v>1.1584884487229416E-4</v>
      </c>
    </row>
    <row r="230" ht="14.25" customHeight="1">
      <c r="A230" s="267">
        <v>43470.0</v>
      </c>
      <c r="B230" s="57">
        <v>5.0</v>
      </c>
      <c r="C230" s="57">
        <v>37.0</v>
      </c>
      <c r="D230" s="268">
        <v>0.75</v>
      </c>
      <c r="E230" s="269">
        <v>0.0</v>
      </c>
      <c r="F230" s="269">
        <v>1.1577873664076429E-4</v>
      </c>
    </row>
    <row r="231" ht="14.25" customHeight="1">
      <c r="A231" s="267">
        <v>43470.0</v>
      </c>
      <c r="B231" s="57">
        <v>5.0</v>
      </c>
      <c r="C231" s="57">
        <v>38.0</v>
      </c>
      <c r="D231" s="268">
        <v>0.770833333333333</v>
      </c>
      <c r="E231" s="269">
        <v>0.0</v>
      </c>
      <c r="F231" s="269">
        <v>1.126839589918027E-4</v>
      </c>
    </row>
    <row r="232" ht="14.25" customHeight="1">
      <c r="A232" s="267">
        <v>43470.0</v>
      </c>
      <c r="B232" s="57">
        <v>5.0</v>
      </c>
      <c r="C232" s="57">
        <v>39.0</v>
      </c>
      <c r="D232" s="268">
        <v>0.791666666666667</v>
      </c>
      <c r="E232" s="269">
        <v>0.0</v>
      </c>
      <c r="F232" s="269">
        <v>1.0817700125059649E-4</v>
      </c>
    </row>
    <row r="233" ht="14.25" customHeight="1">
      <c r="A233" s="267">
        <v>43470.0</v>
      </c>
      <c r="B233" s="57">
        <v>5.0</v>
      </c>
      <c r="C233" s="57">
        <v>40.0</v>
      </c>
      <c r="D233" s="268">
        <v>0.8125</v>
      </c>
      <c r="E233" s="269">
        <v>0.0</v>
      </c>
      <c r="F233" s="269">
        <v>1.0309916219550412E-4</v>
      </c>
    </row>
    <row r="234" ht="14.25" customHeight="1">
      <c r="A234" s="267">
        <v>43470.0</v>
      </c>
      <c r="B234" s="57">
        <v>5.0</v>
      </c>
      <c r="C234" s="57">
        <v>41.0</v>
      </c>
      <c r="D234" s="268">
        <v>0.833333333333333</v>
      </c>
      <c r="E234" s="269">
        <v>0.0</v>
      </c>
      <c r="F234" s="269">
        <v>9.945353415595063E-5</v>
      </c>
    </row>
    <row r="235" ht="14.25" customHeight="1">
      <c r="A235" s="267">
        <v>43470.0</v>
      </c>
      <c r="B235" s="57">
        <v>5.0</v>
      </c>
      <c r="C235" s="57">
        <v>42.0</v>
      </c>
      <c r="D235" s="268">
        <v>0.854166666666667</v>
      </c>
      <c r="E235" s="269">
        <v>0.0</v>
      </c>
      <c r="F235" s="269">
        <v>9.504673103121566E-5</v>
      </c>
    </row>
    <row r="236" ht="14.25" customHeight="1">
      <c r="A236" s="267">
        <v>43470.0</v>
      </c>
      <c r="B236" s="57">
        <v>5.0</v>
      </c>
      <c r="C236" s="57">
        <v>43.0</v>
      </c>
      <c r="D236" s="268">
        <v>0.875</v>
      </c>
      <c r="E236" s="269">
        <v>0.0</v>
      </c>
      <c r="F236" s="269">
        <v>9.084023713942319E-5</v>
      </c>
    </row>
    <row r="237" ht="14.25" customHeight="1">
      <c r="A237" s="267">
        <v>43470.0</v>
      </c>
      <c r="B237" s="57">
        <v>5.0</v>
      </c>
      <c r="C237" s="57">
        <v>44.0</v>
      </c>
      <c r="D237" s="268">
        <v>0.895833333333333</v>
      </c>
      <c r="E237" s="269">
        <v>0.0</v>
      </c>
      <c r="F237" s="269">
        <v>8.643343401468822E-5</v>
      </c>
    </row>
    <row r="238" ht="14.25" customHeight="1">
      <c r="A238" s="267">
        <v>43470.0</v>
      </c>
      <c r="B238" s="57">
        <v>5.0</v>
      </c>
      <c r="C238" s="57">
        <v>45.0</v>
      </c>
      <c r="D238" s="268">
        <v>0.916666666666667</v>
      </c>
      <c r="E238" s="269">
        <v>0.0</v>
      </c>
      <c r="F238" s="269">
        <v>8.05243116428845E-5</v>
      </c>
    </row>
    <row r="239" ht="14.25" customHeight="1">
      <c r="A239" s="267">
        <v>43470.0</v>
      </c>
      <c r="B239" s="57">
        <v>5.0</v>
      </c>
      <c r="C239" s="57">
        <v>46.0</v>
      </c>
      <c r="D239" s="268">
        <v>0.9375</v>
      </c>
      <c r="E239" s="269">
        <v>0.0</v>
      </c>
      <c r="F239" s="269">
        <v>7.010823152987456E-5</v>
      </c>
    </row>
    <row r="240" ht="14.25" customHeight="1">
      <c r="A240" s="267">
        <v>43470.0</v>
      </c>
      <c r="B240" s="57">
        <v>5.0</v>
      </c>
      <c r="C240" s="57">
        <v>47.0</v>
      </c>
      <c r="D240" s="268">
        <v>0.958333333333333</v>
      </c>
      <c r="E240" s="269">
        <v>0.0</v>
      </c>
      <c r="F240" s="269">
        <v>6.029307911569213E-5</v>
      </c>
    </row>
    <row r="241" ht="14.25" customHeight="1">
      <c r="A241" s="267">
        <v>43470.0</v>
      </c>
      <c r="B241" s="57">
        <v>5.0</v>
      </c>
      <c r="C241" s="57">
        <v>48.0</v>
      </c>
      <c r="D241" s="268">
        <v>0.979166666666667</v>
      </c>
      <c r="E241" s="269">
        <v>0.0</v>
      </c>
      <c r="F241" s="269">
        <v>5.08785451673947E-5</v>
      </c>
    </row>
    <row r="242" ht="14.25" customHeight="1">
      <c r="A242" s="267">
        <v>43471.0</v>
      </c>
      <c r="B242" s="57">
        <v>6.0</v>
      </c>
      <c r="C242" s="57">
        <v>1.0</v>
      </c>
      <c r="D242" s="268">
        <v>0.0</v>
      </c>
      <c r="E242" s="269">
        <v>0.0</v>
      </c>
      <c r="F242" s="269">
        <v>4.3967876630878485E-5</v>
      </c>
    </row>
    <row r="243" ht="14.25" customHeight="1">
      <c r="A243" s="267">
        <v>43471.0</v>
      </c>
      <c r="B243" s="57">
        <v>6.0</v>
      </c>
      <c r="C243" s="57">
        <v>2.0</v>
      </c>
      <c r="D243" s="268">
        <v>0.020833333333333332</v>
      </c>
      <c r="E243" s="269">
        <v>0.0</v>
      </c>
      <c r="F243" s="269">
        <v>3.845937272495976E-5</v>
      </c>
    </row>
    <row r="244" ht="14.25" customHeight="1">
      <c r="A244" s="267">
        <v>43471.0</v>
      </c>
      <c r="B244" s="57">
        <v>6.0</v>
      </c>
      <c r="C244" s="57">
        <v>3.0</v>
      </c>
      <c r="D244" s="268">
        <v>0.0416666666666667</v>
      </c>
      <c r="E244" s="269">
        <v>0.0</v>
      </c>
      <c r="F244" s="269">
        <v>3.605566192964978E-5</v>
      </c>
    </row>
    <row r="245" ht="14.25" customHeight="1">
      <c r="A245" s="267">
        <v>43471.0</v>
      </c>
      <c r="B245" s="57">
        <v>6.0</v>
      </c>
      <c r="C245" s="57">
        <v>4.0</v>
      </c>
      <c r="D245" s="268">
        <v>0.0625</v>
      </c>
      <c r="E245" s="269">
        <v>0.0</v>
      </c>
      <c r="F245" s="269">
        <v>3.425287883316729E-5</v>
      </c>
    </row>
    <row r="246" ht="14.25" customHeight="1">
      <c r="A246" s="267">
        <v>43471.0</v>
      </c>
      <c r="B246" s="57">
        <v>6.0</v>
      </c>
      <c r="C246" s="57">
        <v>5.0</v>
      </c>
      <c r="D246" s="268">
        <v>0.0833333333333333</v>
      </c>
      <c r="E246" s="269">
        <v>0.0</v>
      </c>
      <c r="F246" s="269">
        <v>3.2550250353156044E-5</v>
      </c>
    </row>
    <row r="247" ht="14.25" customHeight="1">
      <c r="A247" s="267">
        <v>43471.0</v>
      </c>
      <c r="B247" s="57">
        <v>6.0</v>
      </c>
      <c r="C247" s="57">
        <v>6.0</v>
      </c>
      <c r="D247" s="268">
        <v>0.104166666666667</v>
      </c>
      <c r="E247" s="269">
        <v>0.0</v>
      </c>
      <c r="F247" s="269">
        <v>3.164885880491481E-5</v>
      </c>
    </row>
    <row r="248" ht="14.25" customHeight="1">
      <c r="A248" s="267">
        <v>43471.0</v>
      </c>
      <c r="B248" s="57">
        <v>6.0</v>
      </c>
      <c r="C248" s="57">
        <v>7.0</v>
      </c>
      <c r="D248" s="268">
        <v>0.125</v>
      </c>
      <c r="E248" s="269">
        <v>0.0</v>
      </c>
      <c r="F248" s="269">
        <v>3.1548704188443556E-5</v>
      </c>
    </row>
    <row r="249" ht="14.25" customHeight="1">
      <c r="A249" s="267">
        <v>43471.0</v>
      </c>
      <c r="B249" s="57">
        <v>6.0</v>
      </c>
      <c r="C249" s="57">
        <v>8.0</v>
      </c>
      <c r="D249" s="268">
        <v>0.145833333333333</v>
      </c>
      <c r="E249" s="269">
        <v>0.0</v>
      </c>
      <c r="F249" s="269">
        <v>3.124824033902981E-5</v>
      </c>
    </row>
    <row r="250" ht="14.25" customHeight="1">
      <c r="A250" s="267">
        <v>43471.0</v>
      </c>
      <c r="B250" s="57">
        <v>6.0</v>
      </c>
      <c r="C250" s="57">
        <v>9.0</v>
      </c>
      <c r="D250" s="268">
        <v>0.166666666666667</v>
      </c>
      <c r="E250" s="269">
        <v>0.0</v>
      </c>
      <c r="F250" s="269">
        <v>3.1148085722558555E-5</v>
      </c>
    </row>
    <row r="251" ht="14.25" customHeight="1">
      <c r="A251" s="267">
        <v>43471.0</v>
      </c>
      <c r="B251" s="57">
        <v>6.0</v>
      </c>
      <c r="C251" s="57">
        <v>10.0</v>
      </c>
      <c r="D251" s="268">
        <v>0.1875</v>
      </c>
      <c r="E251" s="269">
        <v>0.0</v>
      </c>
      <c r="F251" s="269">
        <v>3.2049477270799804E-5</v>
      </c>
    </row>
    <row r="252" ht="14.25" customHeight="1">
      <c r="A252" s="267">
        <v>43471.0</v>
      </c>
      <c r="B252" s="57">
        <v>6.0</v>
      </c>
      <c r="C252" s="57">
        <v>11.0</v>
      </c>
      <c r="D252" s="268">
        <v>0.208333333333333</v>
      </c>
      <c r="E252" s="269">
        <v>0.0</v>
      </c>
      <c r="F252" s="269">
        <v>3.375210575081104E-5</v>
      </c>
    </row>
    <row r="253" ht="14.25" customHeight="1">
      <c r="A253" s="267">
        <v>43471.0</v>
      </c>
      <c r="B253" s="57">
        <v>6.0</v>
      </c>
      <c r="C253" s="57">
        <v>12.0</v>
      </c>
      <c r="D253" s="268">
        <v>0.229166666666667</v>
      </c>
      <c r="E253" s="269">
        <v>0.0</v>
      </c>
      <c r="F253" s="269">
        <v>3.715736271083352E-5</v>
      </c>
    </row>
    <row r="254" ht="14.25" customHeight="1">
      <c r="A254" s="267">
        <v>43471.0</v>
      </c>
      <c r="B254" s="57">
        <v>6.0</v>
      </c>
      <c r="C254" s="57">
        <v>13.0</v>
      </c>
      <c r="D254" s="268">
        <v>0.25</v>
      </c>
      <c r="E254" s="269">
        <v>0.0</v>
      </c>
      <c r="F254" s="269">
        <v>4.376756739793598E-5</v>
      </c>
    </row>
    <row r="255" ht="14.25" customHeight="1">
      <c r="A255" s="267">
        <v>43471.0</v>
      </c>
      <c r="B255" s="57">
        <v>6.0</v>
      </c>
      <c r="C255" s="57">
        <v>14.0</v>
      </c>
      <c r="D255" s="268">
        <v>0.270833333333333</v>
      </c>
      <c r="E255" s="269">
        <v>0.0</v>
      </c>
      <c r="F255" s="269">
        <v>5.08785451673947E-5</v>
      </c>
    </row>
    <row r="256" ht="14.25" customHeight="1">
      <c r="A256" s="267">
        <v>43471.0</v>
      </c>
      <c r="B256" s="57">
        <v>6.0</v>
      </c>
      <c r="C256" s="57">
        <v>15.0</v>
      </c>
      <c r="D256" s="268">
        <v>0.291666666666667</v>
      </c>
      <c r="E256" s="269">
        <v>4.377309653265101E-9</v>
      </c>
      <c r="F256" s="269">
        <v>6.149493451334712E-5</v>
      </c>
    </row>
    <row r="257" ht="14.25" customHeight="1">
      <c r="A257" s="267">
        <v>43471.0</v>
      </c>
      <c r="B257" s="57">
        <v>6.0</v>
      </c>
      <c r="C257" s="57">
        <v>16.0</v>
      </c>
      <c r="D257" s="268">
        <v>0.3125</v>
      </c>
      <c r="E257" s="269">
        <v>4.71393093082605E-7</v>
      </c>
      <c r="F257" s="269">
        <v>7.040869537928833E-5</v>
      </c>
    </row>
    <row r="258" ht="14.25" customHeight="1">
      <c r="A258" s="267">
        <v>43471.0</v>
      </c>
      <c r="B258" s="57">
        <v>6.0</v>
      </c>
      <c r="C258" s="57">
        <v>17.0</v>
      </c>
      <c r="D258" s="268">
        <v>0.333333333333333</v>
      </c>
      <c r="E258" s="269">
        <v>2.985018505593732E-6</v>
      </c>
      <c r="F258" s="269">
        <v>7.211132385929955E-5</v>
      </c>
    </row>
    <row r="259" ht="14.25" customHeight="1">
      <c r="A259" s="267">
        <v>43471.0</v>
      </c>
      <c r="B259" s="57">
        <v>6.0</v>
      </c>
      <c r="C259" s="57">
        <v>18.0</v>
      </c>
      <c r="D259" s="268">
        <v>0.354166666666667</v>
      </c>
      <c r="E259" s="269">
        <v>6.7442426080745695E-6</v>
      </c>
      <c r="F259" s="269">
        <v>7.221147847577081E-5</v>
      </c>
    </row>
    <row r="260" ht="14.25" customHeight="1">
      <c r="A260" s="267">
        <v>43471.0</v>
      </c>
      <c r="B260" s="57">
        <v>6.0</v>
      </c>
      <c r="C260" s="57">
        <v>19.0</v>
      </c>
      <c r="D260" s="268">
        <v>0.375</v>
      </c>
      <c r="E260" s="269">
        <v>1.4498249829500699E-5</v>
      </c>
      <c r="F260" s="269">
        <v>7.161055077694331E-5</v>
      </c>
    </row>
    <row r="261" ht="14.25" customHeight="1">
      <c r="A261" s="267">
        <v>43471.0</v>
      </c>
      <c r="B261" s="57">
        <v>6.0</v>
      </c>
      <c r="C261" s="57">
        <v>20.0</v>
      </c>
      <c r="D261" s="268">
        <v>0.395833333333333</v>
      </c>
      <c r="E261" s="269">
        <v>2.453162949110713E-5</v>
      </c>
      <c r="F261" s="269">
        <v>7.100962307811582E-5</v>
      </c>
    </row>
    <row r="262" ht="14.25" customHeight="1">
      <c r="A262" s="267">
        <v>43471.0</v>
      </c>
      <c r="B262" s="57">
        <v>6.0</v>
      </c>
      <c r="C262" s="57">
        <v>21.0</v>
      </c>
      <c r="D262" s="268">
        <v>0.416666666666667</v>
      </c>
      <c r="E262" s="269">
        <v>3.455693949709252E-5</v>
      </c>
      <c r="F262" s="269">
        <v>6.790482996750707E-5</v>
      </c>
    </row>
    <row r="263" ht="14.25" customHeight="1">
      <c r="A263" s="267">
        <v>43471.0</v>
      </c>
      <c r="B263" s="57">
        <v>6.0</v>
      </c>
      <c r="C263" s="57">
        <v>22.0</v>
      </c>
      <c r="D263" s="268">
        <v>0.4375</v>
      </c>
      <c r="E263" s="269">
        <v>4.3548477336177445E-5</v>
      </c>
      <c r="F263" s="269">
        <v>6.810513920044957E-5</v>
      </c>
    </row>
    <row r="264" ht="14.25" customHeight="1">
      <c r="A264" s="267">
        <v>43471.0</v>
      </c>
      <c r="B264" s="57">
        <v>6.0</v>
      </c>
      <c r="C264" s="57">
        <v>23.0</v>
      </c>
      <c r="D264" s="268">
        <v>0.458333333333333</v>
      </c>
      <c r="E264" s="269">
        <v>5.215146085017136E-5</v>
      </c>
      <c r="F264" s="269">
        <v>6.700343841926584E-5</v>
      </c>
    </row>
    <row r="265" ht="14.25" customHeight="1">
      <c r="A265" s="267">
        <v>43471.0</v>
      </c>
      <c r="B265" s="57">
        <v>6.0</v>
      </c>
      <c r="C265" s="57">
        <v>24.0</v>
      </c>
      <c r="D265" s="268">
        <v>0.479166666666667</v>
      </c>
      <c r="E265" s="269">
        <v>5.786489366991599E-5</v>
      </c>
      <c r="F265" s="269">
        <v>6.710359303573709E-5</v>
      </c>
    </row>
    <row r="266" ht="14.25" customHeight="1">
      <c r="A266" s="267">
        <v>43471.0</v>
      </c>
      <c r="B266" s="57">
        <v>6.0</v>
      </c>
      <c r="C266" s="57">
        <v>25.0</v>
      </c>
      <c r="D266" s="268">
        <v>0.5</v>
      </c>
      <c r="E266" s="269">
        <v>6.496471408668958E-5</v>
      </c>
      <c r="F266" s="269">
        <v>6.930699459810458E-5</v>
      </c>
    </row>
    <row r="267" ht="14.25" customHeight="1">
      <c r="A267" s="267">
        <v>43471.0</v>
      </c>
      <c r="B267" s="57">
        <v>6.0</v>
      </c>
      <c r="C267" s="57">
        <v>26.0</v>
      </c>
      <c r="D267" s="268">
        <v>0.520833333333333</v>
      </c>
      <c r="E267" s="269">
        <v>7.221635832338133E-5</v>
      </c>
      <c r="F267" s="269">
        <v>6.910668536516208E-5</v>
      </c>
    </row>
    <row r="268" ht="14.25" customHeight="1">
      <c r="A268" s="267">
        <v>43471.0</v>
      </c>
      <c r="B268" s="57">
        <v>6.0</v>
      </c>
      <c r="C268" s="57">
        <v>27.0</v>
      </c>
      <c r="D268" s="268">
        <v>0.541666666666667</v>
      </c>
      <c r="E268" s="269">
        <v>6.130303350917117E-5</v>
      </c>
      <c r="F268" s="269">
        <v>6.780467535103583E-5</v>
      </c>
    </row>
    <row r="269" ht="14.25" customHeight="1">
      <c r="A269" s="267">
        <v>43471.0</v>
      </c>
      <c r="B269" s="57">
        <v>6.0</v>
      </c>
      <c r="C269" s="57">
        <v>28.0</v>
      </c>
      <c r="D269" s="268">
        <v>0.5625</v>
      </c>
      <c r="E269" s="269">
        <v>5.298108716463756E-5</v>
      </c>
      <c r="F269" s="269">
        <v>6.67029745698521E-5</v>
      </c>
    </row>
    <row r="270" ht="14.25" customHeight="1">
      <c r="A270" s="267">
        <v>43471.0</v>
      </c>
      <c r="B270" s="57">
        <v>6.0</v>
      </c>
      <c r="C270" s="57">
        <v>29.0</v>
      </c>
      <c r="D270" s="268">
        <v>0.583333333333333</v>
      </c>
      <c r="E270" s="269">
        <v>4.2964034745670734E-5</v>
      </c>
      <c r="F270" s="269">
        <v>6.600189225455336E-5</v>
      </c>
    </row>
    <row r="271" ht="14.25" customHeight="1">
      <c r="A271" s="267">
        <v>43471.0</v>
      </c>
      <c r="B271" s="57">
        <v>6.0</v>
      </c>
      <c r="C271" s="57">
        <v>30.0</v>
      </c>
      <c r="D271" s="268">
        <v>0.604166666666667</v>
      </c>
      <c r="E271" s="269">
        <v>3.006747946165677E-5</v>
      </c>
      <c r="F271" s="269">
        <v>6.820529381692084E-5</v>
      </c>
    </row>
    <row r="272" ht="14.25" customHeight="1">
      <c r="A272" s="267">
        <v>43471.0</v>
      </c>
      <c r="B272" s="57">
        <v>6.0</v>
      </c>
      <c r="C272" s="57">
        <v>31.0</v>
      </c>
      <c r="D272" s="268">
        <v>0.625</v>
      </c>
      <c r="E272" s="269">
        <v>2.813283998371857E-5</v>
      </c>
      <c r="F272" s="269">
        <v>7.110977769458707E-5</v>
      </c>
    </row>
    <row r="273" ht="14.25" customHeight="1">
      <c r="A273" s="267">
        <v>43471.0</v>
      </c>
      <c r="B273" s="57">
        <v>6.0</v>
      </c>
      <c r="C273" s="57">
        <v>32.0</v>
      </c>
      <c r="D273" s="268">
        <v>0.645833333333333</v>
      </c>
      <c r="E273" s="269">
        <v>1.5122663611733068E-5</v>
      </c>
      <c r="F273" s="269">
        <v>7.731936391580452E-5</v>
      </c>
    </row>
    <row r="274" ht="14.25" customHeight="1">
      <c r="A274" s="267">
        <v>43471.0</v>
      </c>
      <c r="B274" s="57">
        <v>6.0</v>
      </c>
      <c r="C274" s="57">
        <v>33.0</v>
      </c>
      <c r="D274" s="268">
        <v>0.666666666666667</v>
      </c>
      <c r="E274" s="269">
        <v>4.864917287739377E-6</v>
      </c>
      <c r="F274" s="269">
        <v>8.763528941234321E-5</v>
      </c>
    </row>
    <row r="275" ht="14.25" customHeight="1">
      <c r="A275" s="267">
        <v>43471.0</v>
      </c>
      <c r="B275" s="57">
        <v>6.0</v>
      </c>
      <c r="C275" s="57">
        <v>34.0</v>
      </c>
      <c r="D275" s="268">
        <v>0.6875</v>
      </c>
      <c r="E275" s="269">
        <v>1.1853877845539166E-6</v>
      </c>
      <c r="F275" s="269">
        <v>1.0025477108772064E-4</v>
      </c>
    </row>
    <row r="276" ht="14.25" customHeight="1">
      <c r="A276" s="267">
        <v>43471.0</v>
      </c>
      <c r="B276" s="57">
        <v>6.0</v>
      </c>
      <c r="C276" s="57">
        <v>35.0</v>
      </c>
      <c r="D276" s="268">
        <v>0.708333333333333</v>
      </c>
      <c r="E276" s="269">
        <v>3.8360029102275296E-7</v>
      </c>
      <c r="F276" s="269">
        <v>1.1149211905579483E-4</v>
      </c>
    </row>
    <row r="277" ht="14.25" customHeight="1">
      <c r="A277" s="267">
        <v>43471.0</v>
      </c>
      <c r="B277" s="57">
        <v>6.0</v>
      </c>
      <c r="C277" s="57">
        <v>36.0</v>
      </c>
      <c r="D277" s="268">
        <v>0.729166666666667</v>
      </c>
      <c r="E277" s="269">
        <v>4.667075221861523E-8</v>
      </c>
      <c r="F277" s="269">
        <v>1.1507765432546556E-4</v>
      </c>
    </row>
    <row r="278" ht="14.25" customHeight="1">
      <c r="A278" s="267">
        <v>43471.0</v>
      </c>
      <c r="B278" s="57">
        <v>6.0</v>
      </c>
      <c r="C278" s="57">
        <v>37.0</v>
      </c>
      <c r="D278" s="268">
        <v>0.75</v>
      </c>
      <c r="E278" s="269">
        <v>0.0</v>
      </c>
      <c r="F278" s="269">
        <v>1.1576872117911716E-4</v>
      </c>
    </row>
    <row r="279" ht="14.25" customHeight="1">
      <c r="A279" s="267">
        <v>43471.0</v>
      </c>
      <c r="B279" s="57">
        <v>6.0</v>
      </c>
      <c r="C279" s="57">
        <v>38.0</v>
      </c>
      <c r="D279" s="268">
        <v>0.770833333333333</v>
      </c>
      <c r="E279" s="269">
        <v>0.0</v>
      </c>
      <c r="F279" s="269">
        <v>1.1297440737956931E-4</v>
      </c>
    </row>
    <row r="280" ht="14.25" customHeight="1">
      <c r="A280" s="267">
        <v>43471.0</v>
      </c>
      <c r="B280" s="57">
        <v>6.0</v>
      </c>
      <c r="C280" s="57">
        <v>39.0</v>
      </c>
      <c r="D280" s="268">
        <v>0.791666666666667</v>
      </c>
      <c r="E280" s="269">
        <v>0.0</v>
      </c>
      <c r="F280" s="269">
        <v>1.087979598727182E-4</v>
      </c>
    </row>
    <row r="281" ht="14.25" customHeight="1">
      <c r="A281" s="267">
        <v>43471.0</v>
      </c>
      <c r="B281" s="57">
        <v>6.0</v>
      </c>
      <c r="C281" s="57">
        <v>40.0</v>
      </c>
      <c r="D281" s="268">
        <v>0.8125</v>
      </c>
      <c r="E281" s="269">
        <v>0.0</v>
      </c>
      <c r="F281" s="269">
        <v>1.0417081659174649E-4</v>
      </c>
    </row>
    <row r="282" ht="14.25" customHeight="1">
      <c r="A282" s="267">
        <v>43471.0</v>
      </c>
      <c r="B282" s="57">
        <v>6.0</v>
      </c>
      <c r="C282" s="57">
        <v>41.0</v>
      </c>
      <c r="D282" s="268">
        <v>0.833333333333333</v>
      </c>
      <c r="E282" s="269">
        <v>0.0</v>
      </c>
      <c r="F282" s="269">
        <v>1.0005446185477816E-4</v>
      </c>
    </row>
    <row r="283" ht="14.25" customHeight="1">
      <c r="A283" s="267">
        <v>43471.0</v>
      </c>
      <c r="B283" s="57">
        <v>6.0</v>
      </c>
      <c r="C283" s="57">
        <v>42.0</v>
      </c>
      <c r="D283" s="268">
        <v>0.854166666666667</v>
      </c>
      <c r="E283" s="269">
        <v>0.0</v>
      </c>
      <c r="F283" s="269">
        <v>9.564765873004317E-5</v>
      </c>
    </row>
    <row r="284" ht="14.25" customHeight="1">
      <c r="A284" s="267">
        <v>43471.0</v>
      </c>
      <c r="B284" s="57">
        <v>6.0</v>
      </c>
      <c r="C284" s="57">
        <v>43.0</v>
      </c>
      <c r="D284" s="268">
        <v>0.875</v>
      </c>
      <c r="E284" s="269">
        <v>0.0</v>
      </c>
      <c r="F284" s="269">
        <v>9.124085560530819E-5</v>
      </c>
    </row>
    <row r="285" ht="14.25" customHeight="1">
      <c r="A285" s="267">
        <v>43471.0</v>
      </c>
      <c r="B285" s="57">
        <v>6.0</v>
      </c>
      <c r="C285" s="57">
        <v>44.0</v>
      </c>
      <c r="D285" s="268">
        <v>0.895833333333333</v>
      </c>
      <c r="E285" s="269">
        <v>0.0</v>
      </c>
      <c r="F285" s="269">
        <v>8.593266093233197E-5</v>
      </c>
    </row>
    <row r="286" ht="14.25" customHeight="1">
      <c r="A286" s="267">
        <v>43471.0</v>
      </c>
      <c r="B286" s="57">
        <v>6.0</v>
      </c>
      <c r="C286" s="57">
        <v>45.0</v>
      </c>
      <c r="D286" s="268">
        <v>0.916666666666667</v>
      </c>
      <c r="E286" s="269">
        <v>0.0</v>
      </c>
      <c r="F286" s="269">
        <v>8.032400240994201E-5</v>
      </c>
    </row>
    <row r="287" ht="14.25" customHeight="1">
      <c r="A287" s="267">
        <v>43471.0</v>
      </c>
      <c r="B287" s="57">
        <v>6.0</v>
      </c>
      <c r="C287" s="57">
        <v>46.0</v>
      </c>
      <c r="D287" s="268">
        <v>0.9375</v>
      </c>
      <c r="E287" s="269">
        <v>0.0</v>
      </c>
      <c r="F287" s="269">
        <v>7.030854076281706E-5</v>
      </c>
    </row>
    <row r="288" ht="14.25" customHeight="1">
      <c r="A288" s="267">
        <v>43471.0</v>
      </c>
      <c r="B288" s="57">
        <v>6.0</v>
      </c>
      <c r="C288" s="57">
        <v>47.0</v>
      </c>
      <c r="D288" s="268">
        <v>0.958333333333333</v>
      </c>
      <c r="E288" s="269">
        <v>0.0</v>
      </c>
      <c r="F288" s="269">
        <v>6.069369758157713E-5</v>
      </c>
    </row>
    <row r="289" ht="14.25" customHeight="1">
      <c r="A289" s="267">
        <v>43471.0</v>
      </c>
      <c r="B289" s="57">
        <v>6.0</v>
      </c>
      <c r="C289" s="57">
        <v>48.0</v>
      </c>
      <c r="D289" s="268">
        <v>0.979166666666667</v>
      </c>
      <c r="E289" s="269">
        <v>0.0</v>
      </c>
      <c r="F289" s="269">
        <v>5.188009133210718E-5</v>
      </c>
    </row>
    <row r="290" ht="14.25" customHeight="1">
      <c r="A290" s="267">
        <v>43472.0</v>
      </c>
      <c r="B290" s="57">
        <v>7.0</v>
      </c>
      <c r="C290" s="57">
        <v>1.0</v>
      </c>
      <c r="D290" s="268">
        <v>0.0</v>
      </c>
      <c r="E290" s="269">
        <v>0.0</v>
      </c>
      <c r="F290" s="269">
        <v>4.3567258164993484E-5</v>
      </c>
    </row>
    <row r="291" ht="14.25" customHeight="1">
      <c r="A291" s="267">
        <v>43472.0</v>
      </c>
      <c r="B291" s="57">
        <v>7.0</v>
      </c>
      <c r="C291" s="57">
        <v>2.0</v>
      </c>
      <c r="D291" s="268">
        <v>0.020833333333333332</v>
      </c>
      <c r="E291" s="269">
        <v>0.0</v>
      </c>
      <c r="F291" s="269">
        <v>3.8559527341431015E-5</v>
      </c>
    </row>
    <row r="292" ht="14.25" customHeight="1">
      <c r="A292" s="267">
        <v>43472.0</v>
      </c>
      <c r="B292" s="57">
        <v>7.0</v>
      </c>
      <c r="C292" s="57">
        <v>3.0</v>
      </c>
      <c r="D292" s="268">
        <v>0.0416666666666667</v>
      </c>
      <c r="E292" s="269">
        <v>0.0</v>
      </c>
      <c r="F292" s="269">
        <v>3.605566192964978E-5</v>
      </c>
    </row>
    <row r="293" ht="14.25" customHeight="1">
      <c r="A293" s="267">
        <v>43472.0</v>
      </c>
      <c r="B293" s="57">
        <v>7.0</v>
      </c>
      <c r="C293" s="57">
        <v>4.0</v>
      </c>
      <c r="D293" s="268">
        <v>0.0625</v>
      </c>
      <c r="E293" s="269">
        <v>0.0</v>
      </c>
      <c r="F293" s="269">
        <v>3.3852260367282293E-5</v>
      </c>
    </row>
    <row r="294" ht="14.25" customHeight="1">
      <c r="A294" s="267">
        <v>43472.0</v>
      </c>
      <c r="B294" s="57">
        <v>7.0</v>
      </c>
      <c r="C294" s="57">
        <v>5.0</v>
      </c>
      <c r="D294" s="268">
        <v>0.0833333333333333</v>
      </c>
      <c r="E294" s="269">
        <v>0.0</v>
      </c>
      <c r="F294" s="269">
        <v>3.285071420256979E-5</v>
      </c>
    </row>
    <row r="295" ht="14.25" customHeight="1">
      <c r="A295" s="267">
        <v>43472.0</v>
      </c>
      <c r="B295" s="57">
        <v>7.0</v>
      </c>
      <c r="C295" s="57">
        <v>6.0</v>
      </c>
      <c r="D295" s="268">
        <v>0.104166666666667</v>
      </c>
      <c r="E295" s="269">
        <v>0.0</v>
      </c>
      <c r="F295" s="269">
        <v>3.174901342138605E-5</v>
      </c>
    </row>
    <row r="296" ht="14.25" customHeight="1">
      <c r="A296" s="267">
        <v>43472.0</v>
      </c>
      <c r="B296" s="57">
        <v>7.0</v>
      </c>
      <c r="C296" s="57">
        <v>7.0</v>
      </c>
      <c r="D296" s="268">
        <v>0.125</v>
      </c>
      <c r="E296" s="269">
        <v>0.0</v>
      </c>
      <c r="F296" s="269">
        <v>3.164885880491481E-5</v>
      </c>
    </row>
    <row r="297" ht="14.25" customHeight="1">
      <c r="A297" s="267">
        <v>43472.0</v>
      </c>
      <c r="B297" s="57">
        <v>7.0</v>
      </c>
      <c r="C297" s="57">
        <v>8.0</v>
      </c>
      <c r="D297" s="268">
        <v>0.145833333333333</v>
      </c>
      <c r="E297" s="269">
        <v>0.0</v>
      </c>
      <c r="F297" s="269">
        <v>3.124824033902981E-5</v>
      </c>
    </row>
    <row r="298" ht="14.25" customHeight="1">
      <c r="A298" s="267">
        <v>43472.0</v>
      </c>
      <c r="B298" s="57">
        <v>7.0</v>
      </c>
      <c r="C298" s="57">
        <v>9.0</v>
      </c>
      <c r="D298" s="268">
        <v>0.166666666666667</v>
      </c>
      <c r="E298" s="269">
        <v>0.0</v>
      </c>
      <c r="F298" s="269">
        <v>3.1148085722558555E-5</v>
      </c>
    </row>
    <row r="299" ht="14.25" customHeight="1">
      <c r="A299" s="267">
        <v>43472.0</v>
      </c>
      <c r="B299" s="57">
        <v>7.0</v>
      </c>
      <c r="C299" s="57">
        <v>10.0</v>
      </c>
      <c r="D299" s="268">
        <v>0.1875</v>
      </c>
      <c r="E299" s="269">
        <v>0.0</v>
      </c>
      <c r="F299" s="269">
        <v>3.234994112021355E-5</v>
      </c>
    </row>
    <row r="300" ht="14.25" customHeight="1">
      <c r="A300" s="267">
        <v>43472.0</v>
      </c>
      <c r="B300" s="57">
        <v>7.0</v>
      </c>
      <c r="C300" s="57">
        <v>11.0</v>
      </c>
      <c r="D300" s="268">
        <v>0.208333333333333</v>
      </c>
      <c r="E300" s="269">
        <v>0.0</v>
      </c>
      <c r="F300" s="269">
        <v>3.3952414983753533E-5</v>
      </c>
    </row>
    <row r="301" ht="14.25" customHeight="1">
      <c r="A301" s="267">
        <v>43472.0</v>
      </c>
      <c r="B301" s="57">
        <v>7.0</v>
      </c>
      <c r="C301" s="57">
        <v>12.0</v>
      </c>
      <c r="D301" s="268">
        <v>0.229166666666667</v>
      </c>
      <c r="E301" s="269">
        <v>0.0</v>
      </c>
      <c r="F301" s="269">
        <v>3.665658962847728E-5</v>
      </c>
    </row>
    <row r="302" ht="14.25" customHeight="1">
      <c r="A302" s="267">
        <v>43472.0</v>
      </c>
      <c r="B302" s="57">
        <v>7.0</v>
      </c>
      <c r="C302" s="57">
        <v>13.0</v>
      </c>
      <c r="D302" s="268">
        <v>0.25</v>
      </c>
      <c r="E302" s="269">
        <v>0.0</v>
      </c>
      <c r="F302" s="269">
        <v>4.416818586382098E-5</v>
      </c>
    </row>
    <row r="303" ht="14.25" customHeight="1">
      <c r="A303" s="267">
        <v>43472.0</v>
      </c>
      <c r="B303" s="57">
        <v>7.0</v>
      </c>
      <c r="C303" s="57">
        <v>14.0</v>
      </c>
      <c r="D303" s="268">
        <v>0.270833333333333</v>
      </c>
      <c r="E303" s="269">
        <v>0.0</v>
      </c>
      <c r="F303" s="269">
        <v>5.177993671563594E-5</v>
      </c>
    </row>
    <row r="304" ht="14.25" customHeight="1">
      <c r="A304" s="267">
        <v>43472.0</v>
      </c>
      <c r="B304" s="57">
        <v>7.0</v>
      </c>
      <c r="C304" s="57">
        <v>15.0</v>
      </c>
      <c r="D304" s="268">
        <v>0.291666666666667</v>
      </c>
      <c r="E304" s="269">
        <v>0.0</v>
      </c>
      <c r="F304" s="269">
        <v>6.169524374628963E-5</v>
      </c>
    </row>
    <row r="305" ht="14.25" customHeight="1">
      <c r="A305" s="267">
        <v>43472.0</v>
      </c>
      <c r="B305" s="57">
        <v>7.0</v>
      </c>
      <c r="C305" s="57">
        <v>16.0</v>
      </c>
      <c r="D305" s="268">
        <v>0.3125</v>
      </c>
      <c r="E305" s="269">
        <v>0.0</v>
      </c>
      <c r="F305" s="269">
        <v>7.010823152987456E-5</v>
      </c>
    </row>
    <row r="306" ht="14.25" customHeight="1">
      <c r="A306" s="267">
        <v>43472.0</v>
      </c>
      <c r="B306" s="57">
        <v>7.0</v>
      </c>
      <c r="C306" s="57">
        <v>17.0</v>
      </c>
      <c r="D306" s="268">
        <v>0.333333333333333</v>
      </c>
      <c r="E306" s="269">
        <v>2.0525205352415335E-6</v>
      </c>
      <c r="F306" s="269">
        <v>7.18108600098858E-5</v>
      </c>
    </row>
    <row r="307" ht="14.25" customHeight="1">
      <c r="A307" s="267">
        <v>43472.0</v>
      </c>
      <c r="B307" s="57">
        <v>7.0</v>
      </c>
      <c r="C307" s="57">
        <v>18.0</v>
      </c>
      <c r="D307" s="268">
        <v>0.354166666666667</v>
      </c>
      <c r="E307" s="269">
        <v>6.629358071409977E-6</v>
      </c>
      <c r="F307" s="269">
        <v>7.24117877087133E-5</v>
      </c>
    </row>
    <row r="308" ht="14.25" customHeight="1">
      <c r="A308" s="267">
        <v>43472.0</v>
      </c>
      <c r="B308" s="57">
        <v>7.0</v>
      </c>
      <c r="C308" s="57">
        <v>19.0</v>
      </c>
      <c r="D308" s="268">
        <v>0.375</v>
      </c>
      <c r="E308" s="269">
        <v>1.6413681104803657E-5</v>
      </c>
      <c r="F308" s="269">
        <v>7.261209694165581E-5</v>
      </c>
    </row>
    <row r="309" ht="14.25" customHeight="1">
      <c r="A309" s="267">
        <v>43472.0</v>
      </c>
      <c r="B309" s="57">
        <v>7.0</v>
      </c>
      <c r="C309" s="57">
        <v>20.0</v>
      </c>
      <c r="D309" s="268">
        <v>0.395833333333333</v>
      </c>
      <c r="E309" s="269">
        <v>2.443270905364141E-5</v>
      </c>
      <c r="F309" s="269">
        <v>7.151039616047207E-5</v>
      </c>
    </row>
    <row r="310" ht="14.25" customHeight="1">
      <c r="A310" s="267">
        <v>43472.0</v>
      </c>
      <c r="B310" s="57">
        <v>7.0</v>
      </c>
      <c r="C310" s="57">
        <v>21.0</v>
      </c>
      <c r="D310" s="268">
        <v>0.416666666666667</v>
      </c>
      <c r="E310" s="269">
        <v>3.131497960595748E-5</v>
      </c>
      <c r="F310" s="269">
        <v>6.910668536516208E-5</v>
      </c>
    </row>
    <row r="311" ht="14.25" customHeight="1">
      <c r="A311" s="267">
        <v>43472.0</v>
      </c>
      <c r="B311" s="57">
        <v>7.0</v>
      </c>
      <c r="C311" s="57">
        <v>22.0</v>
      </c>
      <c r="D311" s="268">
        <v>0.4375</v>
      </c>
      <c r="E311" s="269">
        <v>3.931423127955142E-5</v>
      </c>
      <c r="F311" s="269">
        <v>6.820529381692084E-5</v>
      </c>
    </row>
    <row r="312" ht="14.25" customHeight="1">
      <c r="A312" s="267">
        <v>43472.0</v>
      </c>
      <c r="B312" s="57">
        <v>7.0</v>
      </c>
      <c r="C312" s="57">
        <v>23.0</v>
      </c>
      <c r="D312" s="268">
        <v>0.458333333333333</v>
      </c>
      <c r="E312" s="269">
        <v>5.5819472960407236E-5</v>
      </c>
      <c r="F312" s="269">
        <v>6.69032838027946E-5</v>
      </c>
    </row>
    <row r="313" ht="14.25" customHeight="1">
      <c r="A313" s="267">
        <v>43472.0</v>
      </c>
      <c r="B313" s="57">
        <v>7.0</v>
      </c>
      <c r="C313" s="57">
        <v>24.0</v>
      </c>
      <c r="D313" s="268">
        <v>0.479166666666667</v>
      </c>
      <c r="E313" s="269">
        <v>5.9794127495191424E-5</v>
      </c>
      <c r="F313" s="269">
        <v>6.67029745698521E-5</v>
      </c>
    </row>
    <row r="314" ht="14.25" customHeight="1">
      <c r="A314" s="267">
        <v>43472.0</v>
      </c>
      <c r="B314" s="57">
        <v>7.0</v>
      </c>
      <c r="C314" s="57">
        <v>25.0</v>
      </c>
      <c r="D314" s="268">
        <v>0.5</v>
      </c>
      <c r="E314" s="269">
        <v>9.101656191338745E-5</v>
      </c>
      <c r="F314" s="269">
        <v>6.840560304986335E-5</v>
      </c>
    </row>
    <row r="315" ht="14.25" customHeight="1">
      <c r="A315" s="267">
        <v>43472.0</v>
      </c>
      <c r="B315" s="57">
        <v>7.0</v>
      </c>
      <c r="C315" s="57">
        <v>26.0</v>
      </c>
      <c r="D315" s="268">
        <v>0.520833333333333</v>
      </c>
      <c r="E315" s="269">
        <v>1.3530116865086814E-4</v>
      </c>
      <c r="F315" s="269">
        <v>6.870606689927708E-5</v>
      </c>
    </row>
    <row r="316" ht="14.25" customHeight="1">
      <c r="A316" s="267">
        <v>43472.0</v>
      </c>
      <c r="B316" s="57">
        <v>7.0</v>
      </c>
      <c r="C316" s="57">
        <v>27.0</v>
      </c>
      <c r="D316" s="268">
        <v>0.541666666666667</v>
      </c>
      <c r="E316" s="269">
        <v>9.175966015375606E-5</v>
      </c>
      <c r="F316" s="269">
        <v>6.820529381692084E-5</v>
      </c>
    </row>
    <row r="317" ht="14.25" customHeight="1">
      <c r="A317" s="267">
        <v>43472.0</v>
      </c>
      <c r="B317" s="57">
        <v>7.0</v>
      </c>
      <c r="C317" s="57">
        <v>28.0</v>
      </c>
      <c r="D317" s="268">
        <v>0.5625</v>
      </c>
      <c r="E317" s="269">
        <v>7.966047499771355E-5</v>
      </c>
      <c r="F317" s="269">
        <v>6.680312918632335E-5</v>
      </c>
    </row>
    <row r="318" ht="14.25" customHeight="1">
      <c r="A318" s="267">
        <v>43472.0</v>
      </c>
      <c r="B318" s="57">
        <v>7.0</v>
      </c>
      <c r="C318" s="57">
        <v>29.0</v>
      </c>
      <c r="D318" s="268">
        <v>0.583333333333333</v>
      </c>
      <c r="E318" s="269">
        <v>7.706622730023053E-5</v>
      </c>
      <c r="F318" s="269">
        <v>6.69032838027946E-5</v>
      </c>
    </row>
    <row r="319" ht="14.25" customHeight="1">
      <c r="A319" s="267">
        <v>43472.0</v>
      </c>
      <c r="B319" s="57">
        <v>7.0</v>
      </c>
      <c r="C319" s="57">
        <v>30.0</v>
      </c>
      <c r="D319" s="268">
        <v>0.604166666666667</v>
      </c>
      <c r="E319" s="269">
        <v>5.6570899028643085E-5</v>
      </c>
      <c r="F319" s="269">
        <v>6.960745844751831E-5</v>
      </c>
    </row>
    <row r="320" ht="14.25" customHeight="1">
      <c r="A320" s="267">
        <v>43472.0</v>
      </c>
      <c r="B320" s="57">
        <v>7.0</v>
      </c>
      <c r="C320" s="57">
        <v>31.0</v>
      </c>
      <c r="D320" s="268">
        <v>0.625</v>
      </c>
      <c r="E320" s="269">
        <v>3.903230167293129E-5</v>
      </c>
      <c r="F320" s="269">
        <v>7.171070539341455E-5</v>
      </c>
    </row>
    <row r="321" ht="14.25" customHeight="1">
      <c r="A321" s="267">
        <v>43472.0</v>
      </c>
      <c r="B321" s="57">
        <v>7.0</v>
      </c>
      <c r="C321" s="57">
        <v>32.0</v>
      </c>
      <c r="D321" s="268">
        <v>0.645833333333333</v>
      </c>
      <c r="E321" s="269">
        <v>1.7529710601312386E-5</v>
      </c>
      <c r="F321" s="269">
        <v>7.792029161463202E-5</v>
      </c>
    </row>
    <row r="322" ht="14.25" customHeight="1">
      <c r="A322" s="267">
        <v>43472.0</v>
      </c>
      <c r="B322" s="57">
        <v>7.0</v>
      </c>
      <c r="C322" s="57">
        <v>33.0</v>
      </c>
      <c r="D322" s="268">
        <v>0.666666666666667</v>
      </c>
      <c r="E322" s="269">
        <v>4.278748914005955E-6</v>
      </c>
      <c r="F322" s="269">
        <v>8.773544402881445E-5</v>
      </c>
    </row>
    <row r="323" ht="14.25" customHeight="1">
      <c r="A323" s="267">
        <v>43472.0</v>
      </c>
      <c r="B323" s="57">
        <v>7.0</v>
      </c>
      <c r="C323" s="57">
        <v>34.0</v>
      </c>
      <c r="D323" s="268">
        <v>0.6875</v>
      </c>
      <c r="E323" s="269">
        <v>1.0606652855601802E-6</v>
      </c>
      <c r="F323" s="269">
        <v>9.985415262183563E-5</v>
      </c>
    </row>
    <row r="324" ht="14.25" customHeight="1">
      <c r="A324" s="267">
        <v>43472.0</v>
      </c>
      <c r="B324" s="57">
        <v>7.0</v>
      </c>
      <c r="C324" s="57">
        <v>35.0</v>
      </c>
      <c r="D324" s="268">
        <v>0.708333333333333</v>
      </c>
      <c r="E324" s="269">
        <v>3.5197268747169666E-7</v>
      </c>
      <c r="F324" s="269">
        <v>1.1155221182567758E-4</v>
      </c>
    </row>
    <row r="325" ht="14.25" customHeight="1">
      <c r="A325" s="267">
        <v>43472.0</v>
      </c>
      <c r="B325" s="57">
        <v>7.0</v>
      </c>
      <c r="C325" s="57">
        <v>36.0</v>
      </c>
      <c r="D325" s="268">
        <v>0.729166666666667</v>
      </c>
      <c r="E325" s="269">
        <v>2.071515554221231E-8</v>
      </c>
      <c r="F325" s="269">
        <v>1.1482726778428741E-4</v>
      </c>
    </row>
    <row r="326" ht="14.25" customHeight="1">
      <c r="A326" s="267">
        <v>43472.0</v>
      </c>
      <c r="B326" s="57">
        <v>7.0</v>
      </c>
      <c r="C326" s="57">
        <v>37.0</v>
      </c>
      <c r="D326" s="268">
        <v>0.75</v>
      </c>
      <c r="E326" s="269">
        <v>0.0</v>
      </c>
      <c r="F326" s="269">
        <v>1.1528797902005517E-4</v>
      </c>
    </row>
    <row r="327" ht="14.25" customHeight="1">
      <c r="A327" s="267">
        <v>43472.0</v>
      </c>
      <c r="B327" s="57">
        <v>7.0</v>
      </c>
      <c r="C327" s="57">
        <v>38.0</v>
      </c>
      <c r="D327" s="268">
        <v>0.770833333333333</v>
      </c>
      <c r="E327" s="269">
        <v>0.0</v>
      </c>
      <c r="F327" s="269">
        <v>1.1255375799039006E-4</v>
      </c>
    </row>
    <row r="328" ht="14.25" customHeight="1">
      <c r="A328" s="267">
        <v>43472.0</v>
      </c>
      <c r="B328" s="57">
        <v>7.0</v>
      </c>
      <c r="C328" s="57">
        <v>39.0</v>
      </c>
      <c r="D328" s="268">
        <v>0.791666666666667</v>
      </c>
      <c r="E328" s="269">
        <v>0.0</v>
      </c>
      <c r="F328" s="269">
        <v>1.0873786710283546E-4</v>
      </c>
    </row>
    <row r="329" ht="14.25" customHeight="1">
      <c r="A329" s="267">
        <v>43472.0</v>
      </c>
      <c r="B329" s="57">
        <v>7.0</v>
      </c>
      <c r="C329" s="57">
        <v>40.0</v>
      </c>
      <c r="D329" s="268">
        <v>0.8125</v>
      </c>
      <c r="E329" s="269">
        <v>0.0</v>
      </c>
      <c r="F329" s="269">
        <v>1.0278868288444327E-4</v>
      </c>
    </row>
    <row r="330" ht="14.25" customHeight="1">
      <c r="A330" s="267">
        <v>43472.0</v>
      </c>
      <c r="B330" s="57">
        <v>7.0</v>
      </c>
      <c r="C330" s="57">
        <v>41.0</v>
      </c>
      <c r="D330" s="268">
        <v>0.833333333333333</v>
      </c>
      <c r="E330" s="269">
        <v>0.0</v>
      </c>
      <c r="F330" s="269">
        <v>9.93533795394794E-5</v>
      </c>
    </row>
    <row r="331" ht="14.25" customHeight="1">
      <c r="A331" s="267">
        <v>43472.0</v>
      </c>
      <c r="B331" s="57">
        <v>7.0</v>
      </c>
      <c r="C331" s="57">
        <v>42.0</v>
      </c>
      <c r="D331" s="268">
        <v>0.854166666666667</v>
      </c>
      <c r="E331" s="269">
        <v>0.0</v>
      </c>
      <c r="F331" s="269">
        <v>9.504673103121566E-5</v>
      </c>
    </row>
    <row r="332" ht="14.25" customHeight="1">
      <c r="A332" s="267">
        <v>43472.0</v>
      </c>
      <c r="B332" s="57">
        <v>7.0</v>
      </c>
      <c r="C332" s="57">
        <v>43.0</v>
      </c>
      <c r="D332" s="268">
        <v>0.875</v>
      </c>
      <c r="E332" s="269">
        <v>0.0</v>
      </c>
      <c r="F332" s="269">
        <v>9.00390002076532E-5</v>
      </c>
    </row>
    <row r="333" ht="14.25" customHeight="1">
      <c r="A333" s="267">
        <v>43472.0</v>
      </c>
      <c r="B333" s="57">
        <v>7.0</v>
      </c>
      <c r="C333" s="57">
        <v>44.0</v>
      </c>
      <c r="D333" s="268">
        <v>0.895833333333333</v>
      </c>
      <c r="E333" s="269">
        <v>0.0</v>
      </c>
      <c r="F333" s="269">
        <v>8.553204246644696E-5</v>
      </c>
    </row>
    <row r="334" ht="14.25" customHeight="1">
      <c r="A334" s="267">
        <v>43472.0</v>
      </c>
      <c r="B334" s="57">
        <v>7.0</v>
      </c>
      <c r="C334" s="57">
        <v>45.0</v>
      </c>
      <c r="D334" s="268">
        <v>0.916666666666667</v>
      </c>
      <c r="E334" s="269">
        <v>0.0</v>
      </c>
      <c r="F334" s="269">
        <v>7.982322932758575E-5</v>
      </c>
    </row>
    <row r="335" ht="14.25" customHeight="1">
      <c r="A335" s="267">
        <v>43472.0</v>
      </c>
      <c r="B335" s="57">
        <v>7.0</v>
      </c>
      <c r="C335" s="57">
        <v>46.0</v>
      </c>
      <c r="D335" s="268">
        <v>0.9375</v>
      </c>
      <c r="E335" s="269">
        <v>0.0</v>
      </c>
      <c r="F335" s="269">
        <v>7.030854076281706E-5</v>
      </c>
    </row>
    <row r="336" ht="14.25" customHeight="1">
      <c r="A336" s="267">
        <v>43472.0</v>
      </c>
      <c r="B336" s="57">
        <v>7.0</v>
      </c>
      <c r="C336" s="57">
        <v>47.0</v>
      </c>
      <c r="D336" s="268">
        <v>0.958333333333333</v>
      </c>
      <c r="E336" s="269">
        <v>0.0</v>
      </c>
      <c r="F336" s="269">
        <v>6.069369758157713E-5</v>
      </c>
    </row>
    <row r="337" ht="14.25" customHeight="1">
      <c r="A337" s="267">
        <v>43472.0</v>
      </c>
      <c r="B337" s="57">
        <v>7.0</v>
      </c>
      <c r="C337" s="57">
        <v>48.0</v>
      </c>
      <c r="D337" s="268">
        <v>0.979166666666667</v>
      </c>
      <c r="E337" s="269">
        <v>0.0</v>
      </c>
      <c r="F337" s="269">
        <v>5.1479472866222185E-5</v>
      </c>
    </row>
    <row r="338" ht="14.25" customHeight="1">
      <c r="A338" s="267">
        <v>43473.0</v>
      </c>
      <c r="B338" s="57">
        <v>8.0</v>
      </c>
      <c r="C338" s="57">
        <v>1.0</v>
      </c>
      <c r="D338" s="268">
        <v>0.0</v>
      </c>
      <c r="E338" s="269">
        <v>0.0</v>
      </c>
      <c r="F338" s="269">
        <v>4.3967876630878485E-5</v>
      </c>
    </row>
    <row r="339" ht="14.25" customHeight="1">
      <c r="A339" s="267">
        <v>43473.0</v>
      </c>
      <c r="B339" s="57">
        <v>8.0</v>
      </c>
      <c r="C339" s="57">
        <v>2.0</v>
      </c>
      <c r="D339" s="268">
        <v>0.020833333333333332</v>
      </c>
      <c r="E339" s="269">
        <v>0.0</v>
      </c>
      <c r="F339" s="269">
        <v>3.9561073506143503E-5</v>
      </c>
    </row>
    <row r="340" ht="14.25" customHeight="1">
      <c r="A340" s="267">
        <v>43473.0</v>
      </c>
      <c r="B340" s="57">
        <v>8.0</v>
      </c>
      <c r="C340" s="57">
        <v>3.0</v>
      </c>
      <c r="D340" s="268">
        <v>0.0416666666666667</v>
      </c>
      <c r="E340" s="269">
        <v>0.0</v>
      </c>
      <c r="F340" s="269">
        <v>3.7057208094362266E-5</v>
      </c>
    </row>
    <row r="341" ht="14.25" customHeight="1">
      <c r="A341" s="267">
        <v>43473.0</v>
      </c>
      <c r="B341" s="57">
        <v>8.0</v>
      </c>
      <c r="C341" s="57">
        <v>4.0</v>
      </c>
      <c r="D341" s="268">
        <v>0.0625</v>
      </c>
      <c r="E341" s="269">
        <v>0.0</v>
      </c>
      <c r="F341" s="269">
        <v>3.465349729905229E-5</v>
      </c>
    </row>
    <row r="342" ht="14.25" customHeight="1">
      <c r="A342" s="267">
        <v>43473.0</v>
      </c>
      <c r="B342" s="57">
        <v>8.0</v>
      </c>
      <c r="C342" s="57">
        <v>5.0</v>
      </c>
      <c r="D342" s="268">
        <v>0.0833333333333333</v>
      </c>
      <c r="E342" s="269">
        <v>0.0</v>
      </c>
      <c r="F342" s="269">
        <v>3.3151178051983545E-5</v>
      </c>
    </row>
    <row r="343" ht="14.25" customHeight="1">
      <c r="A343" s="267">
        <v>43473.0</v>
      </c>
      <c r="B343" s="57">
        <v>8.0</v>
      </c>
      <c r="C343" s="57">
        <v>6.0</v>
      </c>
      <c r="D343" s="268">
        <v>0.104166666666667</v>
      </c>
      <c r="E343" s="269">
        <v>0.0</v>
      </c>
      <c r="F343" s="269">
        <v>3.174901342138605E-5</v>
      </c>
    </row>
    <row r="344" ht="14.25" customHeight="1">
      <c r="A344" s="267">
        <v>43473.0</v>
      </c>
      <c r="B344" s="57">
        <v>8.0</v>
      </c>
      <c r="C344" s="57">
        <v>7.0</v>
      </c>
      <c r="D344" s="268">
        <v>0.125</v>
      </c>
      <c r="E344" s="269">
        <v>0.0</v>
      </c>
      <c r="F344" s="269">
        <v>3.1548704188443556E-5</v>
      </c>
    </row>
    <row r="345" ht="14.25" customHeight="1">
      <c r="A345" s="267">
        <v>43473.0</v>
      </c>
      <c r="B345" s="57">
        <v>8.0</v>
      </c>
      <c r="C345" s="57">
        <v>8.0</v>
      </c>
      <c r="D345" s="268">
        <v>0.145833333333333</v>
      </c>
      <c r="E345" s="269">
        <v>0.0</v>
      </c>
      <c r="F345" s="269">
        <v>3.14485495719723E-5</v>
      </c>
    </row>
    <row r="346" ht="14.25" customHeight="1">
      <c r="A346" s="267">
        <v>43473.0</v>
      </c>
      <c r="B346" s="57">
        <v>8.0</v>
      </c>
      <c r="C346" s="57">
        <v>9.0</v>
      </c>
      <c r="D346" s="268">
        <v>0.166666666666667</v>
      </c>
      <c r="E346" s="269">
        <v>0.0</v>
      </c>
      <c r="F346" s="269">
        <v>3.124824033902981E-5</v>
      </c>
    </row>
    <row r="347" ht="14.25" customHeight="1">
      <c r="A347" s="267">
        <v>43473.0</v>
      </c>
      <c r="B347" s="57">
        <v>8.0</v>
      </c>
      <c r="C347" s="57">
        <v>10.0</v>
      </c>
      <c r="D347" s="268">
        <v>0.1875</v>
      </c>
      <c r="E347" s="269">
        <v>0.0</v>
      </c>
      <c r="F347" s="269">
        <v>3.234994112021355E-5</v>
      </c>
    </row>
    <row r="348" ht="14.25" customHeight="1">
      <c r="A348" s="267">
        <v>43473.0</v>
      </c>
      <c r="B348" s="57">
        <v>8.0</v>
      </c>
      <c r="C348" s="57">
        <v>11.0</v>
      </c>
      <c r="D348" s="268">
        <v>0.208333333333333</v>
      </c>
      <c r="E348" s="269">
        <v>0.0</v>
      </c>
      <c r="F348" s="269">
        <v>3.3952414983753533E-5</v>
      </c>
    </row>
    <row r="349" ht="14.25" customHeight="1">
      <c r="A349" s="267">
        <v>43473.0</v>
      </c>
      <c r="B349" s="57">
        <v>8.0</v>
      </c>
      <c r="C349" s="57">
        <v>12.0</v>
      </c>
      <c r="D349" s="268">
        <v>0.229166666666667</v>
      </c>
      <c r="E349" s="269">
        <v>0.0</v>
      </c>
      <c r="F349" s="269">
        <v>3.6356125779063524E-5</v>
      </c>
    </row>
    <row r="350" ht="14.25" customHeight="1">
      <c r="A350" s="267">
        <v>43473.0</v>
      </c>
      <c r="B350" s="57">
        <v>8.0</v>
      </c>
      <c r="C350" s="57">
        <v>13.0</v>
      </c>
      <c r="D350" s="268">
        <v>0.25</v>
      </c>
      <c r="E350" s="269">
        <v>0.0</v>
      </c>
      <c r="F350" s="269">
        <v>4.3567258164993484E-5</v>
      </c>
    </row>
    <row r="351" ht="14.25" customHeight="1">
      <c r="A351" s="267">
        <v>43473.0</v>
      </c>
      <c r="B351" s="57">
        <v>8.0</v>
      </c>
      <c r="C351" s="57">
        <v>14.0</v>
      </c>
      <c r="D351" s="268">
        <v>0.270833333333333</v>
      </c>
      <c r="E351" s="269">
        <v>0.0</v>
      </c>
      <c r="F351" s="269">
        <v>5.077839055092343E-5</v>
      </c>
    </row>
    <row r="352" ht="14.25" customHeight="1">
      <c r="A352" s="267">
        <v>43473.0</v>
      </c>
      <c r="B352" s="57">
        <v>8.0</v>
      </c>
      <c r="C352" s="57">
        <v>15.0</v>
      </c>
      <c r="D352" s="268">
        <v>0.291666666666667</v>
      </c>
      <c r="E352" s="269">
        <v>0.0</v>
      </c>
      <c r="F352" s="269">
        <v>6.169524374628963E-5</v>
      </c>
    </row>
    <row r="353" ht="14.25" customHeight="1">
      <c r="A353" s="267">
        <v>43473.0</v>
      </c>
      <c r="B353" s="57">
        <v>8.0</v>
      </c>
      <c r="C353" s="57">
        <v>16.0</v>
      </c>
      <c r="D353" s="268">
        <v>0.3125</v>
      </c>
      <c r="E353" s="269">
        <v>1.167693589194944E-7</v>
      </c>
      <c r="F353" s="269">
        <v>6.890637613221959E-5</v>
      </c>
    </row>
    <row r="354" ht="14.25" customHeight="1">
      <c r="A354" s="267">
        <v>43473.0</v>
      </c>
      <c r="B354" s="57">
        <v>8.0</v>
      </c>
      <c r="C354" s="57">
        <v>17.0</v>
      </c>
      <c r="D354" s="268">
        <v>0.333333333333333</v>
      </c>
      <c r="E354" s="269">
        <v>2.265161572382379E-6</v>
      </c>
      <c r="F354" s="269">
        <v>7.291256079106956E-5</v>
      </c>
    </row>
    <row r="355" ht="14.25" customHeight="1">
      <c r="A355" s="267">
        <v>43473.0</v>
      </c>
      <c r="B355" s="57">
        <v>8.0</v>
      </c>
      <c r="C355" s="57">
        <v>18.0</v>
      </c>
      <c r="D355" s="268">
        <v>0.354166666666667</v>
      </c>
      <c r="E355" s="269">
        <v>9.598729907935444E-6</v>
      </c>
      <c r="F355" s="269">
        <v>7.331317925695456E-5</v>
      </c>
    </row>
    <row r="356" ht="14.25" customHeight="1">
      <c r="A356" s="267">
        <v>43473.0</v>
      </c>
      <c r="B356" s="57">
        <v>8.0</v>
      </c>
      <c r="C356" s="57">
        <v>19.0</v>
      </c>
      <c r="D356" s="268">
        <v>0.375</v>
      </c>
      <c r="E356" s="269">
        <v>2.260050600970327E-5</v>
      </c>
      <c r="F356" s="269">
        <v>7.331317925695456E-5</v>
      </c>
    </row>
    <row r="357" ht="14.25" customHeight="1">
      <c r="A357" s="267">
        <v>43473.0</v>
      </c>
      <c r="B357" s="57">
        <v>8.0</v>
      </c>
      <c r="C357" s="57">
        <v>20.0</v>
      </c>
      <c r="D357" s="268">
        <v>0.395833333333333</v>
      </c>
      <c r="E357" s="269">
        <v>3.398149844039905E-5</v>
      </c>
      <c r="F357" s="269">
        <v>7.311287002401206E-5</v>
      </c>
    </row>
    <row r="358" ht="14.25" customHeight="1">
      <c r="A358" s="267">
        <v>43473.0</v>
      </c>
      <c r="B358" s="57">
        <v>8.0</v>
      </c>
      <c r="C358" s="57">
        <v>21.0</v>
      </c>
      <c r="D358" s="268">
        <v>0.416666666666667</v>
      </c>
      <c r="E358" s="269">
        <v>4.7954778324554704E-5</v>
      </c>
      <c r="F358" s="269">
        <v>7.18108600098858E-5</v>
      </c>
    </row>
    <row r="359" ht="14.25" customHeight="1">
      <c r="A359" s="267">
        <v>43473.0</v>
      </c>
      <c r="B359" s="57">
        <v>8.0</v>
      </c>
      <c r="C359" s="57">
        <v>22.0</v>
      </c>
      <c r="D359" s="268">
        <v>0.4375</v>
      </c>
      <c r="E359" s="269">
        <v>6.048033419398666E-5</v>
      </c>
      <c r="F359" s="269">
        <v>7.060900461223083E-5</v>
      </c>
    </row>
    <row r="360" ht="14.25" customHeight="1">
      <c r="A360" s="267">
        <v>43473.0</v>
      </c>
      <c r="B360" s="57">
        <v>8.0</v>
      </c>
      <c r="C360" s="57">
        <v>23.0</v>
      </c>
      <c r="D360" s="268">
        <v>0.458333333333333</v>
      </c>
      <c r="E360" s="269">
        <v>7.029791976650156E-5</v>
      </c>
      <c r="F360" s="269">
        <v>7.040869537928833E-5</v>
      </c>
    </row>
    <row r="361" ht="14.25" customHeight="1">
      <c r="A361" s="267">
        <v>43473.0</v>
      </c>
      <c r="B361" s="57">
        <v>8.0</v>
      </c>
      <c r="C361" s="57">
        <v>24.0</v>
      </c>
      <c r="D361" s="268">
        <v>0.479166666666667</v>
      </c>
      <c r="E361" s="269">
        <v>8.148640009471812E-5</v>
      </c>
      <c r="F361" s="269">
        <v>7.080931384517331E-5</v>
      </c>
    </row>
    <row r="362" ht="14.25" customHeight="1">
      <c r="A362" s="267">
        <v>43473.0</v>
      </c>
      <c r="B362" s="57">
        <v>8.0</v>
      </c>
      <c r="C362" s="57">
        <v>25.0</v>
      </c>
      <c r="D362" s="268">
        <v>0.5</v>
      </c>
      <c r="E362" s="269">
        <v>9.102366915018738E-5</v>
      </c>
      <c r="F362" s="269">
        <v>7.271225155812705E-5</v>
      </c>
    </row>
    <row r="363" ht="14.25" customHeight="1">
      <c r="A363" s="267">
        <v>43473.0</v>
      </c>
      <c r="B363" s="57">
        <v>8.0</v>
      </c>
      <c r="C363" s="57">
        <v>26.0</v>
      </c>
      <c r="D363" s="268">
        <v>0.520833333333333</v>
      </c>
      <c r="E363" s="269">
        <v>9.716166230005378E-5</v>
      </c>
      <c r="F363" s="269">
        <v>7.231163309224206E-5</v>
      </c>
    </row>
    <row r="364" ht="14.25" customHeight="1">
      <c r="A364" s="267">
        <v>43473.0</v>
      </c>
      <c r="B364" s="57">
        <v>8.0</v>
      </c>
      <c r="C364" s="57">
        <v>27.0</v>
      </c>
      <c r="D364" s="268">
        <v>0.541666666666667</v>
      </c>
      <c r="E364" s="269">
        <v>1.0102952654310594E-4</v>
      </c>
      <c r="F364" s="269">
        <v>7.171070539341455E-5</v>
      </c>
    </row>
    <row r="365" ht="14.25" customHeight="1">
      <c r="A365" s="267">
        <v>43473.0</v>
      </c>
      <c r="B365" s="57">
        <v>8.0</v>
      </c>
      <c r="C365" s="57">
        <v>28.0</v>
      </c>
      <c r="D365" s="268">
        <v>0.5625</v>
      </c>
      <c r="E365" s="269">
        <v>8.128970133962108E-5</v>
      </c>
      <c r="F365" s="269">
        <v>6.980776768046082E-5</v>
      </c>
    </row>
    <row r="366" ht="14.25" customHeight="1">
      <c r="A366" s="267">
        <v>43473.0</v>
      </c>
      <c r="B366" s="57">
        <v>8.0</v>
      </c>
      <c r="C366" s="57">
        <v>29.0</v>
      </c>
      <c r="D366" s="268">
        <v>0.583333333333333</v>
      </c>
      <c r="E366" s="269">
        <v>6.050075840108181E-5</v>
      </c>
      <c r="F366" s="269">
        <v>6.870606689927708E-5</v>
      </c>
    </row>
    <row r="367" ht="14.25" customHeight="1">
      <c r="A367" s="267">
        <v>43473.0</v>
      </c>
      <c r="B367" s="57">
        <v>8.0</v>
      </c>
      <c r="C367" s="57">
        <v>30.0</v>
      </c>
      <c r="D367" s="268">
        <v>0.604166666666667</v>
      </c>
      <c r="E367" s="269">
        <v>3.5779357925907646E-5</v>
      </c>
      <c r="F367" s="269">
        <v>7.050884999575957E-5</v>
      </c>
    </row>
    <row r="368" ht="14.25" customHeight="1">
      <c r="A368" s="267">
        <v>43473.0</v>
      </c>
      <c r="B368" s="57">
        <v>8.0</v>
      </c>
      <c r="C368" s="57">
        <v>31.0</v>
      </c>
      <c r="D368" s="268">
        <v>0.625</v>
      </c>
      <c r="E368" s="269">
        <v>2.297597485438868E-5</v>
      </c>
      <c r="F368" s="269">
        <v>7.281240617459832E-5</v>
      </c>
    </row>
    <row r="369" ht="14.25" customHeight="1">
      <c r="A369" s="267">
        <v>43473.0</v>
      </c>
      <c r="B369" s="57">
        <v>8.0</v>
      </c>
      <c r="C369" s="57">
        <v>32.0</v>
      </c>
      <c r="D369" s="268">
        <v>0.645833333333333</v>
      </c>
      <c r="E369" s="269">
        <v>1.0063521037332681E-5</v>
      </c>
      <c r="F369" s="269">
        <v>7.852121931345951E-5</v>
      </c>
    </row>
    <row r="370" ht="14.25" customHeight="1">
      <c r="A370" s="267">
        <v>43473.0</v>
      </c>
      <c r="B370" s="57">
        <v>8.0</v>
      </c>
      <c r="C370" s="57">
        <v>33.0</v>
      </c>
      <c r="D370" s="268">
        <v>0.666666666666667</v>
      </c>
      <c r="E370" s="269">
        <v>5.232653209601097E-6</v>
      </c>
      <c r="F370" s="269">
        <v>8.773544402881445E-5</v>
      </c>
    </row>
    <row r="371" ht="14.25" customHeight="1">
      <c r="A371" s="267">
        <v>43473.0</v>
      </c>
      <c r="B371" s="57">
        <v>8.0</v>
      </c>
      <c r="C371" s="57">
        <v>34.0</v>
      </c>
      <c r="D371" s="268">
        <v>0.6875</v>
      </c>
      <c r="E371" s="269">
        <v>9.591856843027948E-7</v>
      </c>
      <c r="F371" s="269">
        <v>9.895276107359439E-5</v>
      </c>
    </row>
    <row r="372" ht="14.25" customHeight="1">
      <c r="A372" s="267">
        <v>43473.0</v>
      </c>
      <c r="B372" s="57">
        <v>8.0</v>
      </c>
      <c r="C372" s="57">
        <v>35.0</v>
      </c>
      <c r="D372" s="268">
        <v>0.708333333333333</v>
      </c>
      <c r="E372" s="269">
        <v>4.929097278571054E-7</v>
      </c>
      <c r="F372" s="269">
        <v>1.0691505308305872E-4</v>
      </c>
    </row>
    <row r="373" ht="14.25" customHeight="1">
      <c r="A373" s="267">
        <v>43473.0</v>
      </c>
      <c r="B373" s="57">
        <v>8.0</v>
      </c>
      <c r="C373" s="57">
        <v>36.0</v>
      </c>
      <c r="D373" s="268">
        <v>0.729166666666667</v>
      </c>
      <c r="E373" s="269">
        <v>5.240441134190613E-8</v>
      </c>
      <c r="F373" s="269">
        <v>1.1169242828873731E-4</v>
      </c>
    </row>
    <row r="374" ht="14.25" customHeight="1">
      <c r="A374" s="267">
        <v>43473.0</v>
      </c>
      <c r="B374" s="57">
        <v>8.0</v>
      </c>
      <c r="C374" s="57">
        <v>37.0</v>
      </c>
      <c r="D374" s="268">
        <v>0.75</v>
      </c>
      <c r="E374" s="269">
        <v>2.2194809509513187E-9</v>
      </c>
      <c r="F374" s="269">
        <v>1.1288426822474519E-4</v>
      </c>
    </row>
    <row r="375" ht="14.25" customHeight="1">
      <c r="A375" s="267">
        <v>43473.0</v>
      </c>
      <c r="B375" s="57">
        <v>8.0</v>
      </c>
      <c r="C375" s="57">
        <v>38.0</v>
      </c>
      <c r="D375" s="268">
        <v>0.770833333333333</v>
      </c>
      <c r="E375" s="269">
        <v>0.0</v>
      </c>
      <c r="F375" s="269">
        <v>1.1104142328167419E-4</v>
      </c>
    </row>
    <row r="376" ht="14.25" customHeight="1">
      <c r="A376" s="267">
        <v>43473.0</v>
      </c>
      <c r="B376" s="57">
        <v>8.0</v>
      </c>
      <c r="C376" s="57">
        <v>39.0</v>
      </c>
      <c r="D376" s="268">
        <v>0.791666666666667</v>
      </c>
      <c r="E376" s="269">
        <v>0.0</v>
      </c>
      <c r="F376" s="269">
        <v>1.0608376976634736E-4</v>
      </c>
    </row>
    <row r="377" ht="14.25" customHeight="1">
      <c r="A377" s="267">
        <v>43473.0</v>
      </c>
      <c r="B377" s="57">
        <v>8.0</v>
      </c>
      <c r="C377" s="57">
        <v>40.0</v>
      </c>
      <c r="D377" s="268">
        <v>0.8125</v>
      </c>
      <c r="E377" s="269">
        <v>0.0</v>
      </c>
      <c r="F377" s="269">
        <v>1.0017464739454362E-4</v>
      </c>
    </row>
    <row r="378" ht="14.25" customHeight="1">
      <c r="A378" s="267">
        <v>43473.0</v>
      </c>
      <c r="B378" s="57">
        <v>8.0</v>
      </c>
      <c r="C378" s="57">
        <v>41.0</v>
      </c>
      <c r="D378" s="268">
        <v>0.833333333333333</v>
      </c>
      <c r="E378" s="269">
        <v>0.0</v>
      </c>
      <c r="F378" s="269">
        <v>9.634874104534189E-5</v>
      </c>
    </row>
    <row r="379" ht="14.25" customHeight="1">
      <c r="A379" s="267">
        <v>43473.0</v>
      </c>
      <c r="B379" s="57">
        <v>8.0</v>
      </c>
      <c r="C379" s="57">
        <v>42.0</v>
      </c>
      <c r="D379" s="268">
        <v>0.854166666666667</v>
      </c>
      <c r="E379" s="269">
        <v>0.0</v>
      </c>
      <c r="F379" s="269">
        <v>9.234255638649195E-5</v>
      </c>
    </row>
    <row r="380" ht="14.25" customHeight="1">
      <c r="A380" s="267">
        <v>43473.0</v>
      </c>
      <c r="B380" s="57">
        <v>8.0</v>
      </c>
      <c r="C380" s="57">
        <v>43.0</v>
      </c>
      <c r="D380" s="268">
        <v>0.875</v>
      </c>
      <c r="E380" s="269">
        <v>0.0</v>
      </c>
      <c r="F380" s="269">
        <v>8.80359078782282E-5</v>
      </c>
    </row>
    <row r="381" ht="14.25" customHeight="1">
      <c r="A381" s="267">
        <v>43473.0</v>
      </c>
      <c r="B381" s="57">
        <v>8.0</v>
      </c>
      <c r="C381" s="57">
        <v>44.0</v>
      </c>
      <c r="D381" s="268">
        <v>0.895833333333333</v>
      </c>
      <c r="E381" s="269">
        <v>0.0</v>
      </c>
      <c r="F381" s="269">
        <v>8.382941398643575E-5</v>
      </c>
    </row>
    <row r="382" ht="14.25" customHeight="1">
      <c r="A382" s="267">
        <v>43473.0</v>
      </c>
      <c r="B382" s="57">
        <v>8.0</v>
      </c>
      <c r="C382" s="57">
        <v>45.0</v>
      </c>
      <c r="D382" s="268">
        <v>0.916666666666667</v>
      </c>
      <c r="E382" s="269">
        <v>0.0</v>
      </c>
      <c r="F382" s="269">
        <v>7.962292009464326E-5</v>
      </c>
    </row>
    <row r="383" ht="14.25" customHeight="1">
      <c r="A383" s="267">
        <v>43473.0</v>
      </c>
      <c r="B383" s="57">
        <v>8.0</v>
      </c>
      <c r="C383" s="57">
        <v>46.0</v>
      </c>
      <c r="D383" s="268">
        <v>0.9375</v>
      </c>
      <c r="E383" s="269">
        <v>0.0</v>
      </c>
      <c r="F383" s="269">
        <v>7.110977769458707E-5</v>
      </c>
    </row>
    <row r="384" ht="14.25" customHeight="1">
      <c r="A384" s="267">
        <v>43473.0</v>
      </c>
      <c r="B384" s="57">
        <v>8.0</v>
      </c>
      <c r="C384" s="57">
        <v>47.0</v>
      </c>
      <c r="D384" s="268">
        <v>0.958333333333333</v>
      </c>
      <c r="E384" s="269">
        <v>0.0</v>
      </c>
      <c r="F384" s="269">
        <v>6.269678991100212E-5</v>
      </c>
    </row>
    <row r="385" ht="14.25" customHeight="1">
      <c r="A385" s="267">
        <v>43473.0</v>
      </c>
      <c r="B385" s="57">
        <v>8.0</v>
      </c>
      <c r="C385" s="57">
        <v>48.0</v>
      </c>
      <c r="D385" s="268">
        <v>0.979166666666667</v>
      </c>
      <c r="E385" s="269">
        <v>0.0</v>
      </c>
      <c r="F385" s="269">
        <v>5.45842659768309E-5</v>
      </c>
    </row>
    <row r="386" ht="14.25" customHeight="1">
      <c r="A386" s="267">
        <v>43474.0</v>
      </c>
      <c r="B386" s="57">
        <v>9.0</v>
      </c>
      <c r="C386" s="57">
        <v>1.0</v>
      </c>
      <c r="D386" s="268">
        <v>0.0</v>
      </c>
      <c r="E386" s="269">
        <v>0.0</v>
      </c>
      <c r="F386" s="269">
        <v>4.727297897442971E-5</v>
      </c>
    </row>
    <row r="387" ht="14.25" customHeight="1">
      <c r="A387" s="267">
        <v>43474.0</v>
      </c>
      <c r="B387" s="57">
        <v>9.0</v>
      </c>
      <c r="C387" s="57">
        <v>2.0</v>
      </c>
      <c r="D387" s="268">
        <v>0.020833333333333332</v>
      </c>
      <c r="E387" s="269">
        <v>0.0</v>
      </c>
      <c r="F387" s="269">
        <v>4.206493891792475E-5</v>
      </c>
    </row>
    <row r="388" ht="14.25" customHeight="1">
      <c r="A388" s="267">
        <v>43474.0</v>
      </c>
      <c r="B388" s="57">
        <v>9.0</v>
      </c>
      <c r="C388" s="57">
        <v>3.0</v>
      </c>
      <c r="D388" s="268">
        <v>0.0416666666666667</v>
      </c>
      <c r="E388" s="269">
        <v>0.0</v>
      </c>
      <c r="F388" s="269">
        <v>3.885999119084477E-5</v>
      </c>
    </row>
    <row r="389" ht="14.25" customHeight="1">
      <c r="A389" s="267">
        <v>43474.0</v>
      </c>
      <c r="B389" s="57">
        <v>9.0</v>
      </c>
      <c r="C389" s="57">
        <v>4.0</v>
      </c>
      <c r="D389" s="268">
        <v>0.0625</v>
      </c>
      <c r="E389" s="269">
        <v>0.0</v>
      </c>
      <c r="F389" s="269">
        <v>3.615581654612103E-5</v>
      </c>
    </row>
    <row r="390" ht="14.25" customHeight="1">
      <c r="A390" s="267">
        <v>43474.0</v>
      </c>
      <c r="B390" s="57">
        <v>9.0</v>
      </c>
      <c r="C390" s="57">
        <v>5.0</v>
      </c>
      <c r="D390" s="268">
        <v>0.0833333333333333</v>
      </c>
      <c r="E390" s="269">
        <v>0.0</v>
      </c>
      <c r="F390" s="269">
        <v>3.425287883316729E-5</v>
      </c>
    </row>
    <row r="391" ht="14.25" customHeight="1">
      <c r="A391" s="267">
        <v>43474.0</v>
      </c>
      <c r="B391" s="57">
        <v>9.0</v>
      </c>
      <c r="C391" s="57">
        <v>6.0</v>
      </c>
      <c r="D391" s="268">
        <v>0.104166666666667</v>
      </c>
      <c r="E391" s="269">
        <v>0.0</v>
      </c>
      <c r="F391" s="269">
        <v>3.2550250353156044E-5</v>
      </c>
    </row>
    <row r="392" ht="14.25" customHeight="1">
      <c r="A392" s="267">
        <v>43474.0</v>
      </c>
      <c r="B392" s="57">
        <v>9.0</v>
      </c>
      <c r="C392" s="57">
        <v>7.0</v>
      </c>
      <c r="D392" s="268">
        <v>0.125</v>
      </c>
      <c r="E392" s="269">
        <v>0.0</v>
      </c>
      <c r="F392" s="269">
        <v>3.234994112021355E-5</v>
      </c>
    </row>
    <row r="393" ht="14.25" customHeight="1">
      <c r="A393" s="267">
        <v>43474.0</v>
      </c>
      <c r="B393" s="57">
        <v>9.0</v>
      </c>
      <c r="C393" s="57">
        <v>8.0</v>
      </c>
      <c r="D393" s="268">
        <v>0.145833333333333</v>
      </c>
      <c r="E393" s="269">
        <v>0.0</v>
      </c>
      <c r="F393" s="269">
        <v>3.174901342138605E-5</v>
      </c>
    </row>
    <row r="394" ht="14.25" customHeight="1">
      <c r="A394" s="267">
        <v>43474.0</v>
      </c>
      <c r="B394" s="57">
        <v>9.0</v>
      </c>
      <c r="C394" s="57">
        <v>9.0</v>
      </c>
      <c r="D394" s="268">
        <v>0.166666666666667</v>
      </c>
      <c r="E394" s="269">
        <v>0.0</v>
      </c>
      <c r="F394" s="269">
        <v>3.164885880491481E-5</v>
      </c>
    </row>
    <row r="395" ht="14.25" customHeight="1">
      <c r="A395" s="267">
        <v>43474.0</v>
      </c>
      <c r="B395" s="57">
        <v>9.0</v>
      </c>
      <c r="C395" s="57">
        <v>10.0</v>
      </c>
      <c r="D395" s="268">
        <v>0.1875</v>
      </c>
      <c r="E395" s="269">
        <v>0.0</v>
      </c>
      <c r="F395" s="269">
        <v>3.2049477270799804E-5</v>
      </c>
    </row>
    <row r="396" ht="14.25" customHeight="1">
      <c r="A396" s="267">
        <v>43474.0</v>
      </c>
      <c r="B396" s="57">
        <v>9.0</v>
      </c>
      <c r="C396" s="57">
        <v>11.0</v>
      </c>
      <c r="D396" s="268">
        <v>0.208333333333333</v>
      </c>
      <c r="E396" s="269">
        <v>0.0</v>
      </c>
      <c r="F396" s="269">
        <v>3.2950868819041045E-5</v>
      </c>
    </row>
    <row r="397" ht="14.25" customHeight="1">
      <c r="A397" s="267">
        <v>43474.0</v>
      </c>
      <c r="B397" s="57">
        <v>9.0</v>
      </c>
      <c r="C397" s="57">
        <v>12.0</v>
      </c>
      <c r="D397" s="268">
        <v>0.229166666666667</v>
      </c>
      <c r="E397" s="269">
        <v>0.0</v>
      </c>
      <c r="F397" s="269">
        <v>3.4953961148466035E-5</v>
      </c>
    </row>
    <row r="398" ht="14.25" customHeight="1">
      <c r="A398" s="267">
        <v>43474.0</v>
      </c>
      <c r="B398" s="57">
        <v>9.0</v>
      </c>
      <c r="C398" s="57">
        <v>13.0</v>
      </c>
      <c r="D398" s="268">
        <v>0.25</v>
      </c>
      <c r="E398" s="269">
        <v>0.0</v>
      </c>
      <c r="F398" s="269">
        <v>3.845937272495976E-5</v>
      </c>
    </row>
    <row r="399" ht="14.25" customHeight="1">
      <c r="A399" s="267">
        <v>43474.0</v>
      </c>
      <c r="B399" s="57">
        <v>9.0</v>
      </c>
      <c r="C399" s="57">
        <v>14.0</v>
      </c>
      <c r="D399" s="268">
        <v>0.270833333333333</v>
      </c>
      <c r="E399" s="269">
        <v>0.0</v>
      </c>
      <c r="F399" s="269">
        <v>4.206493891792475E-5</v>
      </c>
    </row>
    <row r="400" ht="14.25" customHeight="1">
      <c r="A400" s="267">
        <v>43474.0</v>
      </c>
      <c r="B400" s="57">
        <v>9.0</v>
      </c>
      <c r="C400" s="57">
        <v>15.0</v>
      </c>
      <c r="D400" s="268">
        <v>0.291666666666667</v>
      </c>
      <c r="E400" s="269">
        <v>2.2194809509513187E-9</v>
      </c>
      <c r="F400" s="269">
        <v>4.747328820737221E-5</v>
      </c>
    </row>
    <row r="401" ht="14.25" customHeight="1">
      <c r="A401" s="267">
        <v>43474.0</v>
      </c>
      <c r="B401" s="57">
        <v>9.0</v>
      </c>
      <c r="C401" s="57">
        <v>16.0</v>
      </c>
      <c r="D401" s="268">
        <v>0.3125</v>
      </c>
      <c r="E401" s="269">
        <v>2.453759495773958E-8</v>
      </c>
      <c r="F401" s="269">
        <v>5.488472982624466E-5</v>
      </c>
    </row>
    <row r="402" ht="14.25" customHeight="1">
      <c r="A402" s="267">
        <v>43474.0</v>
      </c>
      <c r="B402" s="57">
        <v>9.0</v>
      </c>
      <c r="C402" s="57">
        <v>17.0</v>
      </c>
      <c r="D402" s="268">
        <v>0.333333333333333</v>
      </c>
      <c r="E402" s="269">
        <v>1.5084868540836163E-6</v>
      </c>
      <c r="F402" s="269">
        <v>6.429926377454211E-5</v>
      </c>
    </row>
    <row r="403" ht="14.25" customHeight="1">
      <c r="A403" s="267">
        <v>43474.0</v>
      </c>
      <c r="B403" s="57">
        <v>9.0</v>
      </c>
      <c r="C403" s="57">
        <v>18.0</v>
      </c>
      <c r="D403" s="268">
        <v>0.354166666666667</v>
      </c>
      <c r="E403" s="269">
        <v>3.950194695046256E-6</v>
      </c>
      <c r="F403" s="269">
        <v>7.271225155812705E-5</v>
      </c>
    </row>
    <row r="404" ht="14.25" customHeight="1">
      <c r="A404" s="267">
        <v>43474.0</v>
      </c>
      <c r="B404" s="57">
        <v>9.0</v>
      </c>
      <c r="C404" s="57">
        <v>19.0</v>
      </c>
      <c r="D404" s="268">
        <v>0.375</v>
      </c>
      <c r="E404" s="269">
        <v>1.0903872409538437E-5</v>
      </c>
      <c r="F404" s="269">
        <v>7.621766313462079E-5</v>
      </c>
    </row>
    <row r="405" ht="14.25" customHeight="1">
      <c r="A405" s="267">
        <v>43474.0</v>
      </c>
      <c r="B405" s="57">
        <v>9.0</v>
      </c>
      <c r="C405" s="57">
        <v>20.0</v>
      </c>
      <c r="D405" s="268">
        <v>0.395833333333333</v>
      </c>
      <c r="E405" s="269">
        <v>2.3293598027942195E-5</v>
      </c>
      <c r="F405" s="269">
        <v>7.942261086170077E-5</v>
      </c>
    </row>
    <row r="406" ht="14.25" customHeight="1">
      <c r="A406" s="267">
        <v>43474.0</v>
      </c>
      <c r="B406" s="57">
        <v>9.0</v>
      </c>
      <c r="C406" s="57">
        <v>21.0</v>
      </c>
      <c r="D406" s="268">
        <v>0.416666666666667</v>
      </c>
      <c r="E406" s="269">
        <v>4.052579962668321E-5</v>
      </c>
      <c r="F406" s="269">
        <v>7.8721528546402E-5</v>
      </c>
    </row>
    <row r="407" ht="14.25" customHeight="1">
      <c r="A407" s="267">
        <v>43474.0</v>
      </c>
      <c r="B407" s="57">
        <v>9.0</v>
      </c>
      <c r="C407" s="57">
        <v>22.0</v>
      </c>
      <c r="D407" s="268">
        <v>0.4375</v>
      </c>
      <c r="E407" s="269">
        <v>7.960395456549633E-5</v>
      </c>
      <c r="F407" s="269">
        <v>7.922230162875826E-5</v>
      </c>
    </row>
    <row r="408" ht="14.25" customHeight="1">
      <c r="A408" s="267">
        <v>43474.0</v>
      </c>
      <c r="B408" s="57">
        <v>9.0</v>
      </c>
      <c r="C408" s="57">
        <v>23.0</v>
      </c>
      <c r="D408" s="268">
        <v>0.458333333333333</v>
      </c>
      <c r="E408" s="269">
        <v>8.274758246904667E-5</v>
      </c>
      <c r="F408" s="269">
        <v>7.701890006639078E-5</v>
      </c>
    </row>
    <row r="409" ht="14.25" customHeight="1">
      <c r="A409" s="267">
        <v>43474.0</v>
      </c>
      <c r="B409" s="57">
        <v>9.0</v>
      </c>
      <c r="C409" s="57">
        <v>24.0</v>
      </c>
      <c r="D409" s="268">
        <v>0.479166666666667</v>
      </c>
      <c r="E409" s="269">
        <v>1.0570600557645406E-4</v>
      </c>
      <c r="F409" s="269">
        <v>7.541642620285079E-5</v>
      </c>
    </row>
    <row r="410" ht="14.25" customHeight="1">
      <c r="A410" s="267">
        <v>43474.0</v>
      </c>
      <c r="B410" s="57">
        <v>9.0</v>
      </c>
      <c r="C410" s="57">
        <v>25.0</v>
      </c>
      <c r="D410" s="268">
        <v>0.5</v>
      </c>
      <c r="E410" s="269">
        <v>1.121153985940715E-4</v>
      </c>
      <c r="F410" s="269">
        <v>7.691874544991952E-5</v>
      </c>
    </row>
    <row r="411" ht="14.25" customHeight="1">
      <c r="A411" s="267">
        <v>43474.0</v>
      </c>
      <c r="B411" s="57">
        <v>9.0</v>
      </c>
      <c r="C411" s="57">
        <v>26.0</v>
      </c>
      <c r="D411" s="268">
        <v>0.520833333333333</v>
      </c>
      <c r="E411" s="269">
        <v>1.305948810625034E-4</v>
      </c>
      <c r="F411" s="269">
        <v>7.741951853227576E-5</v>
      </c>
    </row>
    <row r="412" ht="14.25" customHeight="1">
      <c r="A412" s="267">
        <v>43474.0</v>
      </c>
      <c r="B412" s="57">
        <v>9.0</v>
      </c>
      <c r="C412" s="57">
        <v>27.0</v>
      </c>
      <c r="D412" s="268">
        <v>0.541666666666667</v>
      </c>
      <c r="E412" s="269">
        <v>1.263779831791229E-4</v>
      </c>
      <c r="F412" s="269">
        <v>7.701890006639078E-5</v>
      </c>
    </row>
    <row r="413" ht="14.25" customHeight="1">
      <c r="A413" s="267">
        <v>43474.0</v>
      </c>
      <c r="B413" s="57">
        <v>9.0</v>
      </c>
      <c r="C413" s="57">
        <v>28.0</v>
      </c>
      <c r="D413" s="268">
        <v>0.5625</v>
      </c>
      <c r="E413" s="269">
        <v>1.1637842173553204E-4</v>
      </c>
      <c r="F413" s="269">
        <v>7.491565312049453E-5</v>
      </c>
    </row>
    <row r="414" ht="14.25" customHeight="1">
      <c r="A414" s="267">
        <v>43474.0</v>
      </c>
      <c r="B414" s="57">
        <v>9.0</v>
      </c>
      <c r="C414" s="57">
        <v>29.0</v>
      </c>
      <c r="D414" s="268">
        <v>0.583333333333333</v>
      </c>
      <c r="E414" s="269">
        <v>7.224991763547057E-5</v>
      </c>
      <c r="F414" s="269">
        <v>7.38139523393108E-5</v>
      </c>
    </row>
    <row r="415" ht="14.25" customHeight="1">
      <c r="A415" s="267">
        <v>43474.0</v>
      </c>
      <c r="B415" s="57">
        <v>9.0</v>
      </c>
      <c r="C415" s="57">
        <v>30.0</v>
      </c>
      <c r="D415" s="268">
        <v>0.604166666666667</v>
      </c>
      <c r="E415" s="269">
        <v>3.3221753458453194E-5</v>
      </c>
      <c r="F415" s="269">
        <v>7.651812698403452E-5</v>
      </c>
    </row>
    <row r="416" ht="14.25" customHeight="1">
      <c r="A416" s="267">
        <v>43474.0</v>
      </c>
      <c r="B416" s="57">
        <v>9.0</v>
      </c>
      <c r="C416" s="57">
        <v>31.0</v>
      </c>
      <c r="D416" s="268">
        <v>0.625</v>
      </c>
      <c r="E416" s="269">
        <v>2.1551658246507886E-5</v>
      </c>
      <c r="F416" s="269">
        <v>7.802044623110327E-5</v>
      </c>
    </row>
    <row r="417" ht="14.25" customHeight="1">
      <c r="A417" s="267">
        <v>43474.0</v>
      </c>
      <c r="B417" s="57">
        <v>9.0</v>
      </c>
      <c r="C417" s="57">
        <v>32.0</v>
      </c>
      <c r="D417" s="268">
        <v>0.645833333333333</v>
      </c>
      <c r="E417" s="269">
        <v>1.308114820580345E-5</v>
      </c>
      <c r="F417" s="269">
        <v>8.202663088995325E-5</v>
      </c>
    </row>
    <row r="418" ht="14.25" customHeight="1">
      <c r="A418" s="267">
        <v>43474.0</v>
      </c>
      <c r="B418" s="57">
        <v>9.0</v>
      </c>
      <c r="C418" s="57">
        <v>33.0</v>
      </c>
      <c r="D418" s="268">
        <v>0.666666666666667</v>
      </c>
      <c r="E418" s="269">
        <v>6.1139301928872326E-6</v>
      </c>
      <c r="F418" s="269">
        <v>8.783559864528572E-5</v>
      </c>
    </row>
    <row r="419" ht="14.25" customHeight="1">
      <c r="A419" s="267">
        <v>43474.0</v>
      </c>
      <c r="B419" s="57">
        <v>9.0</v>
      </c>
      <c r="C419" s="57">
        <v>34.0</v>
      </c>
      <c r="D419" s="268">
        <v>0.6875</v>
      </c>
      <c r="E419" s="269">
        <v>1.3871755943445743E-6</v>
      </c>
      <c r="F419" s="269">
        <v>9.87524518406519E-5</v>
      </c>
    </row>
    <row r="420" ht="14.25" customHeight="1">
      <c r="A420" s="267">
        <v>43474.0</v>
      </c>
      <c r="B420" s="57">
        <v>9.0</v>
      </c>
      <c r="C420" s="57">
        <v>35.0</v>
      </c>
      <c r="D420" s="268">
        <v>0.708333333333333</v>
      </c>
      <c r="E420" s="269">
        <v>9.159058057592442E-7</v>
      </c>
      <c r="F420" s="269">
        <v>1.0978949057578358E-4</v>
      </c>
    </row>
    <row r="421" ht="14.25" customHeight="1">
      <c r="A421" s="267">
        <v>43474.0</v>
      </c>
      <c r="B421" s="57">
        <v>9.0</v>
      </c>
      <c r="C421" s="57">
        <v>36.0</v>
      </c>
      <c r="D421" s="268">
        <v>0.729166666666667</v>
      </c>
      <c r="E421" s="269">
        <v>1.1035752506119057E-7</v>
      </c>
      <c r="F421" s="269">
        <v>1.1418627823887143E-4</v>
      </c>
    </row>
    <row r="422" ht="14.25" customHeight="1">
      <c r="A422" s="267">
        <v>43474.0</v>
      </c>
      <c r="B422" s="57">
        <v>9.0</v>
      </c>
      <c r="C422" s="57">
        <v>37.0</v>
      </c>
      <c r="D422" s="268">
        <v>0.75</v>
      </c>
      <c r="E422" s="269">
        <v>6.59679060421642E-9</v>
      </c>
      <c r="F422" s="269">
        <v>1.1560847379276316E-4</v>
      </c>
    </row>
    <row r="423" ht="14.25" customHeight="1">
      <c r="A423" s="267">
        <v>43474.0</v>
      </c>
      <c r="B423" s="57">
        <v>9.0</v>
      </c>
      <c r="C423" s="57">
        <v>38.0</v>
      </c>
      <c r="D423" s="268">
        <v>0.770833333333333</v>
      </c>
      <c r="E423" s="269">
        <v>0.0</v>
      </c>
      <c r="F423" s="269">
        <v>1.1146207267085345E-4</v>
      </c>
    </row>
    <row r="424" ht="14.25" customHeight="1">
      <c r="A424" s="267">
        <v>43474.0</v>
      </c>
      <c r="B424" s="57">
        <v>9.0</v>
      </c>
      <c r="C424" s="57">
        <v>39.0</v>
      </c>
      <c r="D424" s="268">
        <v>0.791666666666667</v>
      </c>
      <c r="E424" s="269">
        <v>0.0</v>
      </c>
      <c r="F424" s="269">
        <v>1.0569316676210947E-4</v>
      </c>
    </row>
    <row r="425" ht="14.25" customHeight="1">
      <c r="A425" s="267">
        <v>43474.0</v>
      </c>
      <c r="B425" s="57">
        <v>9.0</v>
      </c>
      <c r="C425" s="57">
        <v>40.0</v>
      </c>
      <c r="D425" s="268">
        <v>0.8125</v>
      </c>
      <c r="E425" s="269">
        <v>0.0</v>
      </c>
      <c r="F425" s="269">
        <v>9.995430723830691E-5</v>
      </c>
    </row>
    <row r="426" ht="14.25" customHeight="1">
      <c r="A426" s="267">
        <v>43474.0</v>
      </c>
      <c r="B426" s="57">
        <v>9.0</v>
      </c>
      <c r="C426" s="57">
        <v>41.0</v>
      </c>
      <c r="D426" s="268">
        <v>0.833333333333333</v>
      </c>
      <c r="E426" s="269">
        <v>0.0</v>
      </c>
      <c r="F426" s="269">
        <v>9.484642179827317E-5</v>
      </c>
    </row>
    <row r="427" ht="14.25" customHeight="1">
      <c r="A427" s="267">
        <v>43474.0</v>
      </c>
      <c r="B427" s="57">
        <v>9.0</v>
      </c>
      <c r="C427" s="57">
        <v>42.0</v>
      </c>
      <c r="D427" s="268">
        <v>0.854166666666667</v>
      </c>
      <c r="E427" s="269">
        <v>0.0</v>
      </c>
      <c r="F427" s="269">
        <v>8.96383817417682E-5</v>
      </c>
    </row>
    <row r="428" ht="14.25" customHeight="1">
      <c r="A428" s="267">
        <v>43474.0</v>
      </c>
      <c r="B428" s="57">
        <v>9.0</v>
      </c>
      <c r="C428" s="57">
        <v>43.0</v>
      </c>
      <c r="D428" s="268">
        <v>0.875</v>
      </c>
      <c r="E428" s="269">
        <v>0.0</v>
      </c>
      <c r="F428" s="269">
        <v>8.543188784997572E-5</v>
      </c>
    </row>
    <row r="429" ht="14.25" customHeight="1">
      <c r="A429" s="267">
        <v>43474.0</v>
      </c>
      <c r="B429" s="57">
        <v>9.0</v>
      </c>
      <c r="C429" s="57">
        <v>44.0</v>
      </c>
      <c r="D429" s="268">
        <v>0.895833333333333</v>
      </c>
      <c r="E429" s="269">
        <v>0.0</v>
      </c>
      <c r="F429" s="269">
        <v>8.192647627348199E-5</v>
      </c>
    </row>
    <row r="430" ht="14.25" customHeight="1">
      <c r="A430" s="267">
        <v>43474.0</v>
      </c>
      <c r="B430" s="57">
        <v>9.0</v>
      </c>
      <c r="C430" s="57">
        <v>45.0</v>
      </c>
      <c r="D430" s="268">
        <v>0.916666666666667</v>
      </c>
      <c r="E430" s="269">
        <v>0.0</v>
      </c>
      <c r="F430" s="269">
        <v>7.711905468286203E-5</v>
      </c>
    </row>
    <row r="431" ht="14.25" customHeight="1">
      <c r="A431" s="267">
        <v>43474.0</v>
      </c>
      <c r="B431" s="57">
        <v>9.0</v>
      </c>
      <c r="C431" s="57">
        <v>46.0</v>
      </c>
      <c r="D431" s="268">
        <v>0.9375</v>
      </c>
      <c r="E431" s="269">
        <v>0.0</v>
      </c>
      <c r="F431" s="269">
        <v>7.080931384517331E-5</v>
      </c>
    </row>
    <row r="432" ht="14.25" customHeight="1">
      <c r="A432" s="267">
        <v>43474.0</v>
      </c>
      <c r="B432" s="57">
        <v>9.0</v>
      </c>
      <c r="C432" s="57">
        <v>47.0</v>
      </c>
      <c r="D432" s="268">
        <v>0.958333333333333</v>
      </c>
      <c r="E432" s="269">
        <v>0.0</v>
      </c>
      <c r="F432" s="269">
        <v>6.419910915807086E-5</v>
      </c>
    </row>
    <row r="433" ht="14.25" customHeight="1">
      <c r="A433" s="267">
        <v>43474.0</v>
      </c>
      <c r="B433" s="57">
        <v>9.0</v>
      </c>
      <c r="C433" s="57">
        <v>48.0</v>
      </c>
      <c r="D433" s="268">
        <v>0.979166666666667</v>
      </c>
      <c r="E433" s="269">
        <v>0.0</v>
      </c>
      <c r="F433" s="269">
        <v>5.568596675801466E-5</v>
      </c>
    </row>
    <row r="434" ht="14.25" customHeight="1">
      <c r="A434" s="267">
        <v>43475.0</v>
      </c>
      <c r="B434" s="57">
        <v>10.0</v>
      </c>
      <c r="C434" s="57">
        <v>1.0</v>
      </c>
      <c r="D434" s="268">
        <v>0.0</v>
      </c>
      <c r="E434" s="269">
        <v>0.0</v>
      </c>
      <c r="F434" s="269">
        <v>4.797406128972845E-5</v>
      </c>
    </row>
    <row r="435" ht="14.25" customHeight="1">
      <c r="A435" s="267">
        <v>43475.0</v>
      </c>
      <c r="B435" s="57">
        <v>10.0</v>
      </c>
      <c r="C435" s="57">
        <v>2.0</v>
      </c>
      <c r="D435" s="268">
        <v>0.020833333333333332</v>
      </c>
      <c r="E435" s="269">
        <v>0.0</v>
      </c>
      <c r="F435" s="269">
        <v>4.2665866616752236E-5</v>
      </c>
    </row>
    <row r="436" ht="14.25" customHeight="1">
      <c r="A436" s="267">
        <v>43475.0</v>
      </c>
      <c r="B436" s="57">
        <v>10.0</v>
      </c>
      <c r="C436" s="57">
        <v>3.0</v>
      </c>
      <c r="D436" s="268">
        <v>0.0416666666666667</v>
      </c>
      <c r="E436" s="269">
        <v>0.0</v>
      </c>
      <c r="F436" s="269">
        <v>3.916045504025851E-5</v>
      </c>
    </row>
    <row r="437" ht="14.25" customHeight="1">
      <c r="A437" s="267">
        <v>43475.0</v>
      </c>
      <c r="B437" s="57">
        <v>10.0</v>
      </c>
      <c r="C437" s="57">
        <v>4.0</v>
      </c>
      <c r="D437" s="268">
        <v>0.0625</v>
      </c>
      <c r="E437" s="269">
        <v>0.0</v>
      </c>
      <c r="F437" s="269">
        <v>3.645628039553478E-5</v>
      </c>
    </row>
    <row r="438" ht="14.25" customHeight="1">
      <c r="A438" s="267">
        <v>43475.0</v>
      </c>
      <c r="B438" s="57">
        <v>10.0</v>
      </c>
      <c r="C438" s="57">
        <v>5.0</v>
      </c>
      <c r="D438" s="268">
        <v>0.0833333333333333</v>
      </c>
      <c r="E438" s="269">
        <v>0.0</v>
      </c>
      <c r="F438" s="269">
        <v>3.435303344963854E-5</v>
      </c>
    </row>
    <row r="439" ht="14.25" customHeight="1">
      <c r="A439" s="267">
        <v>43475.0</v>
      </c>
      <c r="B439" s="57">
        <v>10.0</v>
      </c>
      <c r="C439" s="57">
        <v>6.0</v>
      </c>
      <c r="D439" s="268">
        <v>0.104166666666667</v>
      </c>
      <c r="E439" s="269">
        <v>0.0</v>
      </c>
      <c r="F439" s="269">
        <v>3.2950868819041045E-5</v>
      </c>
    </row>
    <row r="440" ht="14.25" customHeight="1">
      <c r="A440" s="267">
        <v>43475.0</v>
      </c>
      <c r="B440" s="57">
        <v>10.0</v>
      </c>
      <c r="C440" s="57">
        <v>7.0</v>
      </c>
      <c r="D440" s="268">
        <v>0.125</v>
      </c>
      <c r="E440" s="269">
        <v>0.0</v>
      </c>
      <c r="F440" s="269">
        <v>3.26504049696273E-5</v>
      </c>
    </row>
    <row r="441" ht="14.25" customHeight="1">
      <c r="A441" s="267">
        <v>43475.0</v>
      </c>
      <c r="B441" s="57">
        <v>10.0</v>
      </c>
      <c r="C441" s="57">
        <v>8.0</v>
      </c>
      <c r="D441" s="268">
        <v>0.145833333333333</v>
      </c>
      <c r="E441" s="269">
        <v>0.0</v>
      </c>
      <c r="F441" s="269">
        <v>3.2249786503742304E-5</v>
      </c>
    </row>
    <row r="442" ht="14.25" customHeight="1">
      <c r="A442" s="267">
        <v>43475.0</v>
      </c>
      <c r="B442" s="57">
        <v>10.0</v>
      </c>
      <c r="C442" s="57">
        <v>9.0</v>
      </c>
      <c r="D442" s="268">
        <v>0.166666666666667</v>
      </c>
      <c r="E442" s="269">
        <v>0.0</v>
      </c>
      <c r="F442" s="269">
        <v>3.2049477270799804E-5</v>
      </c>
    </row>
    <row r="443" ht="14.25" customHeight="1">
      <c r="A443" s="267">
        <v>43475.0</v>
      </c>
      <c r="B443" s="57">
        <v>10.0</v>
      </c>
      <c r="C443" s="57">
        <v>10.0</v>
      </c>
      <c r="D443" s="268">
        <v>0.1875</v>
      </c>
      <c r="E443" s="269">
        <v>0.0</v>
      </c>
      <c r="F443" s="269">
        <v>3.214963188727106E-5</v>
      </c>
    </row>
    <row r="444" ht="14.25" customHeight="1">
      <c r="A444" s="267">
        <v>43475.0</v>
      </c>
      <c r="B444" s="57">
        <v>10.0</v>
      </c>
      <c r="C444" s="57">
        <v>11.0</v>
      </c>
      <c r="D444" s="268">
        <v>0.208333333333333</v>
      </c>
      <c r="E444" s="269">
        <v>0.0</v>
      </c>
      <c r="F444" s="269">
        <v>3.2450095736684804E-5</v>
      </c>
    </row>
    <row r="445" ht="14.25" customHeight="1">
      <c r="A445" s="267">
        <v>43475.0</v>
      </c>
      <c r="B445" s="57">
        <v>10.0</v>
      </c>
      <c r="C445" s="57">
        <v>12.0</v>
      </c>
      <c r="D445" s="268">
        <v>0.229166666666667</v>
      </c>
      <c r="E445" s="269">
        <v>0.0</v>
      </c>
      <c r="F445" s="269">
        <v>3.415272421669604E-5</v>
      </c>
    </row>
    <row r="446" ht="14.25" customHeight="1">
      <c r="A446" s="267">
        <v>43475.0</v>
      </c>
      <c r="B446" s="57">
        <v>10.0</v>
      </c>
      <c r="C446" s="57">
        <v>13.0</v>
      </c>
      <c r="D446" s="268">
        <v>0.25</v>
      </c>
      <c r="E446" s="269">
        <v>0.0</v>
      </c>
      <c r="F446" s="269">
        <v>3.605566192964978E-5</v>
      </c>
    </row>
    <row r="447" ht="14.25" customHeight="1">
      <c r="A447" s="267">
        <v>43475.0</v>
      </c>
      <c r="B447" s="57">
        <v>10.0</v>
      </c>
      <c r="C447" s="57">
        <v>14.0</v>
      </c>
      <c r="D447" s="268">
        <v>0.270833333333333</v>
      </c>
      <c r="E447" s="269">
        <v>0.0</v>
      </c>
      <c r="F447" s="269">
        <v>3.805875425907477E-5</v>
      </c>
    </row>
    <row r="448" ht="14.25" customHeight="1">
      <c r="A448" s="267">
        <v>43475.0</v>
      </c>
      <c r="B448" s="57">
        <v>10.0</v>
      </c>
      <c r="C448" s="57">
        <v>15.0</v>
      </c>
      <c r="D448" s="268">
        <v>0.291666666666667</v>
      </c>
      <c r="E448" s="269">
        <v>3.0826124318768324E-8</v>
      </c>
      <c r="F448" s="269">
        <v>4.366741278146473E-5</v>
      </c>
    </row>
    <row r="449" ht="14.25" customHeight="1">
      <c r="A449" s="267">
        <v>43475.0</v>
      </c>
      <c r="B449" s="57">
        <v>10.0</v>
      </c>
      <c r="C449" s="57">
        <v>16.0</v>
      </c>
      <c r="D449" s="268">
        <v>0.3125</v>
      </c>
      <c r="E449" s="269">
        <v>7.136247779794865E-7</v>
      </c>
      <c r="F449" s="269">
        <v>5.117900901680845E-5</v>
      </c>
    </row>
    <row r="450" ht="14.25" customHeight="1">
      <c r="A450" s="267">
        <v>43475.0</v>
      </c>
      <c r="B450" s="57">
        <v>10.0</v>
      </c>
      <c r="C450" s="57">
        <v>17.0</v>
      </c>
      <c r="D450" s="268">
        <v>0.333333333333333</v>
      </c>
      <c r="E450" s="269">
        <v>3.253154447098349E-6</v>
      </c>
      <c r="F450" s="269">
        <v>5.959199680039339E-5</v>
      </c>
    </row>
    <row r="451" ht="14.25" customHeight="1">
      <c r="A451" s="267">
        <v>43475.0</v>
      </c>
      <c r="B451" s="57">
        <v>10.0</v>
      </c>
      <c r="C451" s="57">
        <v>18.0</v>
      </c>
      <c r="D451" s="268">
        <v>0.354166666666667</v>
      </c>
      <c r="E451" s="269">
        <v>9.072441847696559E-6</v>
      </c>
      <c r="F451" s="269">
        <v>6.880622151574834E-5</v>
      </c>
    </row>
    <row r="452" ht="14.25" customHeight="1">
      <c r="A452" s="267">
        <v>43475.0</v>
      </c>
      <c r="B452" s="57">
        <v>10.0</v>
      </c>
      <c r="C452" s="57">
        <v>19.0</v>
      </c>
      <c r="D452" s="268">
        <v>0.375</v>
      </c>
      <c r="E452" s="269">
        <v>1.6776134297027922E-5</v>
      </c>
      <c r="F452" s="269">
        <v>7.401426157225329E-5</v>
      </c>
    </row>
    <row r="453" ht="14.25" customHeight="1">
      <c r="A453" s="267">
        <v>43475.0</v>
      </c>
      <c r="B453" s="57">
        <v>10.0</v>
      </c>
      <c r="C453" s="57">
        <v>20.0</v>
      </c>
      <c r="D453" s="268">
        <v>0.395833333333333</v>
      </c>
      <c r="E453" s="269">
        <v>3.386507998209002E-5</v>
      </c>
      <c r="F453" s="269">
        <v>7.932245624522951E-5</v>
      </c>
    </row>
    <row r="454" ht="14.25" customHeight="1">
      <c r="A454" s="267">
        <v>43475.0</v>
      </c>
      <c r="B454" s="57">
        <v>10.0</v>
      </c>
      <c r="C454" s="57">
        <v>21.0</v>
      </c>
      <c r="D454" s="268">
        <v>0.416666666666667</v>
      </c>
      <c r="E454" s="269">
        <v>5.51766857411185E-5</v>
      </c>
      <c r="F454" s="269">
        <v>8.312833167113699E-5</v>
      </c>
    </row>
    <row r="455" ht="14.25" customHeight="1">
      <c r="A455" s="267">
        <v>43475.0</v>
      </c>
      <c r="B455" s="57">
        <v>10.0</v>
      </c>
      <c r="C455" s="57">
        <v>22.0</v>
      </c>
      <c r="D455" s="268">
        <v>0.4375</v>
      </c>
      <c r="E455" s="269">
        <v>7.226281853553564E-5</v>
      </c>
      <c r="F455" s="269">
        <v>8.372925936996448E-5</v>
      </c>
    </row>
    <row r="456" ht="14.25" customHeight="1">
      <c r="A456" s="267">
        <v>43475.0</v>
      </c>
      <c r="B456" s="57">
        <v>10.0</v>
      </c>
      <c r="C456" s="57">
        <v>23.0</v>
      </c>
      <c r="D456" s="268">
        <v>0.458333333333333</v>
      </c>
      <c r="E456" s="269">
        <v>7.651558290601752E-5</v>
      </c>
      <c r="F456" s="269">
        <v>8.503126938409072E-5</v>
      </c>
    </row>
    <row r="457" ht="14.25" customHeight="1">
      <c r="A457" s="267">
        <v>43475.0</v>
      </c>
      <c r="B457" s="57">
        <v>10.0</v>
      </c>
      <c r="C457" s="57">
        <v>24.0</v>
      </c>
      <c r="D457" s="268">
        <v>0.479166666666667</v>
      </c>
      <c r="E457" s="269">
        <v>7.839361692097465E-5</v>
      </c>
      <c r="F457" s="269">
        <v>8.813606249469946E-5</v>
      </c>
    </row>
    <row r="458" ht="14.25" customHeight="1">
      <c r="A458" s="267">
        <v>43475.0</v>
      </c>
      <c r="B458" s="57">
        <v>10.0</v>
      </c>
      <c r="C458" s="57">
        <v>25.0</v>
      </c>
      <c r="D458" s="268">
        <v>0.5</v>
      </c>
      <c r="E458" s="269">
        <v>8.737306745587246E-5</v>
      </c>
      <c r="F458" s="269">
        <v>8.983869097471069E-5</v>
      </c>
    </row>
    <row r="459" ht="14.25" customHeight="1">
      <c r="A459" s="267">
        <v>43475.0</v>
      </c>
      <c r="B459" s="57">
        <v>10.0</v>
      </c>
      <c r="C459" s="57">
        <v>26.0</v>
      </c>
      <c r="D459" s="268">
        <v>0.520833333333333</v>
      </c>
      <c r="E459" s="269">
        <v>8.931780242197735E-5</v>
      </c>
      <c r="F459" s="269">
        <v>9.013915482412445E-5</v>
      </c>
    </row>
    <row r="460" ht="14.25" customHeight="1">
      <c r="A460" s="267">
        <v>43475.0</v>
      </c>
      <c r="B460" s="57">
        <v>10.0</v>
      </c>
      <c r="C460" s="57">
        <v>27.0</v>
      </c>
      <c r="D460" s="268">
        <v>0.541666666666667</v>
      </c>
      <c r="E460" s="269">
        <v>9.056206245241506E-5</v>
      </c>
      <c r="F460" s="269">
        <v>8.943807250882569E-5</v>
      </c>
    </row>
    <row r="461" ht="14.25" customHeight="1">
      <c r="A461" s="267">
        <v>43475.0</v>
      </c>
      <c r="B461" s="57">
        <v>10.0</v>
      </c>
      <c r="C461" s="57">
        <v>28.0</v>
      </c>
      <c r="D461" s="268">
        <v>0.5625</v>
      </c>
      <c r="E461" s="269">
        <v>7.425675425667929E-5</v>
      </c>
      <c r="F461" s="269">
        <v>8.603281554880323E-5</v>
      </c>
    </row>
    <row r="462" ht="14.25" customHeight="1">
      <c r="A462" s="267">
        <v>43475.0</v>
      </c>
      <c r="B462" s="57">
        <v>10.0</v>
      </c>
      <c r="C462" s="57">
        <v>29.0</v>
      </c>
      <c r="D462" s="268">
        <v>0.583333333333333</v>
      </c>
      <c r="E462" s="269">
        <v>4.7629203306795153E-5</v>
      </c>
      <c r="F462" s="269">
        <v>8.41298778358495E-5</v>
      </c>
    </row>
    <row r="463" ht="14.25" customHeight="1">
      <c r="A463" s="267">
        <v>43475.0</v>
      </c>
      <c r="B463" s="57">
        <v>10.0</v>
      </c>
      <c r="C463" s="57">
        <v>30.0</v>
      </c>
      <c r="D463" s="268">
        <v>0.604166666666667</v>
      </c>
      <c r="E463" s="269">
        <v>3.543336880470273E-5</v>
      </c>
      <c r="F463" s="269">
        <v>8.483096015114823E-5</v>
      </c>
    </row>
    <row r="464" ht="14.25" customHeight="1">
      <c r="A464" s="267">
        <v>43475.0</v>
      </c>
      <c r="B464" s="57">
        <v>10.0</v>
      </c>
      <c r="C464" s="57">
        <v>31.0</v>
      </c>
      <c r="D464" s="268">
        <v>0.625</v>
      </c>
      <c r="E464" s="269">
        <v>2.1604708149351985E-5</v>
      </c>
      <c r="F464" s="269">
        <v>8.763528941234321E-5</v>
      </c>
    </row>
    <row r="465" ht="14.25" customHeight="1">
      <c r="A465" s="267">
        <v>43475.0</v>
      </c>
      <c r="B465" s="57">
        <v>10.0</v>
      </c>
      <c r="C465" s="57">
        <v>32.0</v>
      </c>
      <c r="D465" s="268">
        <v>0.645833333333333</v>
      </c>
      <c r="E465" s="269">
        <v>1.1320468241892266E-5</v>
      </c>
      <c r="F465" s="269">
        <v>9.284332946884818E-5</v>
      </c>
    </row>
    <row r="466" ht="14.25" customHeight="1">
      <c r="A466" s="267">
        <v>43475.0</v>
      </c>
      <c r="B466" s="57">
        <v>10.0</v>
      </c>
      <c r="C466" s="57">
        <v>33.0</v>
      </c>
      <c r="D466" s="268">
        <v>0.666666666666667</v>
      </c>
      <c r="E466" s="269">
        <v>4.142498446746688E-6</v>
      </c>
      <c r="F466" s="269">
        <v>1.0022472470277927E-4</v>
      </c>
    </row>
    <row r="467" ht="14.25" customHeight="1">
      <c r="A467" s="267">
        <v>43475.0</v>
      </c>
      <c r="B467" s="57">
        <v>10.0</v>
      </c>
      <c r="C467" s="57">
        <v>34.0</v>
      </c>
      <c r="D467" s="268">
        <v>0.6875</v>
      </c>
      <c r="E467" s="269">
        <v>5.25955333126825E-7</v>
      </c>
      <c r="F467" s="269">
        <v>1.0872785164118836E-4</v>
      </c>
    </row>
    <row r="468" ht="14.25" customHeight="1">
      <c r="A468" s="267">
        <v>43475.0</v>
      </c>
      <c r="B468" s="57">
        <v>10.0</v>
      </c>
      <c r="C468" s="57">
        <v>35.0</v>
      </c>
      <c r="D468" s="268">
        <v>0.708333333333333</v>
      </c>
      <c r="E468" s="269">
        <v>1.9432788770551545E-7</v>
      </c>
      <c r="F468" s="269">
        <v>1.1889354521302013E-4</v>
      </c>
    </row>
    <row r="469" ht="14.25" customHeight="1">
      <c r="A469" s="267">
        <v>43475.0</v>
      </c>
      <c r="B469" s="57">
        <v>10.0</v>
      </c>
      <c r="C469" s="57">
        <v>36.0</v>
      </c>
      <c r="D469" s="268">
        <v>0.729166666666667</v>
      </c>
      <c r="E469" s="269">
        <v>4.72872747049906E-8</v>
      </c>
      <c r="F469" s="269">
        <v>1.1979493676126143E-4</v>
      </c>
    </row>
    <row r="470" ht="14.25" customHeight="1">
      <c r="A470" s="267">
        <v>43475.0</v>
      </c>
      <c r="B470" s="57">
        <v>10.0</v>
      </c>
      <c r="C470" s="57">
        <v>37.0</v>
      </c>
      <c r="D470" s="268">
        <v>0.75</v>
      </c>
      <c r="E470" s="269">
        <v>8.81627155516774E-9</v>
      </c>
      <c r="F470" s="269">
        <v>1.1664006634241704E-4</v>
      </c>
    </row>
    <row r="471" ht="14.25" customHeight="1">
      <c r="A471" s="267">
        <v>43475.0</v>
      </c>
      <c r="B471" s="57">
        <v>10.0</v>
      </c>
      <c r="C471" s="57">
        <v>38.0</v>
      </c>
      <c r="D471" s="268">
        <v>0.770833333333333</v>
      </c>
      <c r="E471" s="269">
        <v>0.0</v>
      </c>
      <c r="F471" s="269">
        <v>1.1224327867932918E-4</v>
      </c>
    </row>
    <row r="472" ht="14.25" customHeight="1">
      <c r="A472" s="267">
        <v>43475.0</v>
      </c>
      <c r="B472" s="57">
        <v>10.0</v>
      </c>
      <c r="C472" s="57">
        <v>39.0</v>
      </c>
      <c r="D472" s="268">
        <v>0.791666666666667</v>
      </c>
      <c r="E472" s="269">
        <v>0.0</v>
      </c>
      <c r="F472" s="269">
        <v>1.0721551693247246E-4</v>
      </c>
    </row>
    <row r="473" ht="14.25" customHeight="1">
      <c r="A473" s="267">
        <v>43475.0</v>
      </c>
      <c r="B473" s="57">
        <v>10.0</v>
      </c>
      <c r="C473" s="57">
        <v>40.0</v>
      </c>
      <c r="D473" s="268">
        <v>0.8125</v>
      </c>
      <c r="E473" s="269">
        <v>0.0</v>
      </c>
      <c r="F473" s="269">
        <v>1.03249394120211E-4</v>
      </c>
    </row>
    <row r="474" ht="14.25" customHeight="1">
      <c r="A474" s="267">
        <v>43475.0</v>
      </c>
      <c r="B474" s="57">
        <v>10.0</v>
      </c>
      <c r="C474" s="57">
        <v>41.0</v>
      </c>
      <c r="D474" s="268">
        <v>0.833333333333333</v>
      </c>
      <c r="E474" s="269">
        <v>0.0</v>
      </c>
      <c r="F474" s="269">
        <v>9.885260645712315E-5</v>
      </c>
    </row>
    <row r="475" ht="14.25" customHeight="1">
      <c r="A475" s="267">
        <v>43475.0</v>
      </c>
      <c r="B475" s="57">
        <v>10.0</v>
      </c>
      <c r="C475" s="57">
        <v>42.0</v>
      </c>
      <c r="D475" s="268">
        <v>0.854166666666667</v>
      </c>
      <c r="E475" s="269">
        <v>0.0</v>
      </c>
      <c r="F475" s="269">
        <v>9.404518486650317E-5</v>
      </c>
    </row>
    <row r="476" ht="14.25" customHeight="1">
      <c r="A476" s="267">
        <v>43475.0</v>
      </c>
      <c r="B476" s="57">
        <v>10.0</v>
      </c>
      <c r="C476" s="57">
        <v>43.0</v>
      </c>
      <c r="D476" s="268">
        <v>0.875</v>
      </c>
      <c r="E476" s="269">
        <v>0.0</v>
      </c>
      <c r="F476" s="269">
        <v>8.913760865941194E-5</v>
      </c>
    </row>
    <row r="477" ht="14.25" customHeight="1">
      <c r="A477" s="267">
        <v>43475.0</v>
      </c>
      <c r="B477" s="57">
        <v>10.0</v>
      </c>
      <c r="C477" s="57">
        <v>44.0</v>
      </c>
      <c r="D477" s="268">
        <v>0.895833333333333</v>
      </c>
      <c r="E477" s="269">
        <v>0.0</v>
      </c>
      <c r="F477" s="269">
        <v>8.312833167113699E-5</v>
      </c>
    </row>
    <row r="478" ht="14.25" customHeight="1">
      <c r="A478" s="267">
        <v>43475.0</v>
      </c>
      <c r="B478" s="57">
        <v>10.0</v>
      </c>
      <c r="C478" s="57">
        <v>45.0</v>
      </c>
      <c r="D478" s="268">
        <v>0.916666666666667</v>
      </c>
      <c r="E478" s="269">
        <v>0.0</v>
      </c>
      <c r="F478" s="269">
        <v>7.741951853227576E-5</v>
      </c>
    </row>
    <row r="479" ht="14.25" customHeight="1">
      <c r="A479" s="267">
        <v>43475.0</v>
      </c>
      <c r="B479" s="57">
        <v>10.0</v>
      </c>
      <c r="C479" s="57">
        <v>46.0</v>
      </c>
      <c r="D479" s="268">
        <v>0.9375</v>
      </c>
      <c r="E479" s="269">
        <v>0.0</v>
      </c>
      <c r="F479" s="269">
        <v>6.880622151574834E-5</v>
      </c>
    </row>
    <row r="480" ht="14.25" customHeight="1">
      <c r="A480" s="267">
        <v>43475.0</v>
      </c>
      <c r="B480" s="57">
        <v>10.0</v>
      </c>
      <c r="C480" s="57">
        <v>47.0</v>
      </c>
      <c r="D480" s="268">
        <v>0.958333333333333</v>
      </c>
      <c r="E480" s="269">
        <v>0.0</v>
      </c>
      <c r="F480" s="269">
        <v>5.869060525215214E-5</v>
      </c>
    </row>
    <row r="481" ht="14.25" customHeight="1">
      <c r="A481" s="267">
        <v>43475.0</v>
      </c>
      <c r="B481" s="57">
        <v>10.0</v>
      </c>
      <c r="C481" s="57">
        <v>48.0</v>
      </c>
      <c r="D481" s="268">
        <v>0.979166666666667</v>
      </c>
      <c r="E481" s="269">
        <v>0.0</v>
      </c>
      <c r="F481" s="269">
        <v>4.96766897697397E-5</v>
      </c>
    </row>
    <row r="482" ht="14.25" customHeight="1">
      <c r="A482" s="267">
        <v>43476.0</v>
      </c>
      <c r="B482" s="57">
        <v>11.0</v>
      </c>
      <c r="C482" s="57">
        <v>1.0</v>
      </c>
      <c r="D482" s="268">
        <v>0.0</v>
      </c>
      <c r="E482" s="269">
        <v>0.0</v>
      </c>
      <c r="F482" s="269">
        <v>4.236540276733849E-5</v>
      </c>
    </row>
    <row r="483" ht="14.25" customHeight="1">
      <c r="A483" s="267">
        <v>43476.0</v>
      </c>
      <c r="B483" s="57">
        <v>11.0</v>
      </c>
      <c r="C483" s="57">
        <v>2.0</v>
      </c>
      <c r="D483" s="268">
        <v>0.020833333333333332</v>
      </c>
      <c r="E483" s="269">
        <v>0.0</v>
      </c>
      <c r="F483" s="269">
        <v>3.7457826560247266E-5</v>
      </c>
    </row>
    <row r="484" ht="14.25" customHeight="1">
      <c r="A484" s="267">
        <v>43476.0</v>
      </c>
      <c r="B484" s="57">
        <v>11.0</v>
      </c>
      <c r="C484" s="57">
        <v>3.0</v>
      </c>
      <c r="D484" s="268">
        <v>0.0416666666666667</v>
      </c>
      <c r="E484" s="269">
        <v>0.0</v>
      </c>
      <c r="F484" s="269">
        <v>3.4953961148466035E-5</v>
      </c>
    </row>
    <row r="485" ht="14.25" customHeight="1">
      <c r="A485" s="267">
        <v>43476.0</v>
      </c>
      <c r="B485" s="57">
        <v>11.0</v>
      </c>
      <c r="C485" s="57">
        <v>4.0</v>
      </c>
      <c r="D485" s="268">
        <v>0.0625</v>
      </c>
      <c r="E485" s="269">
        <v>0.0</v>
      </c>
      <c r="F485" s="269">
        <v>3.3151178051983545E-5</v>
      </c>
    </row>
    <row r="486" ht="14.25" customHeight="1">
      <c r="A486" s="267">
        <v>43476.0</v>
      </c>
      <c r="B486" s="57">
        <v>11.0</v>
      </c>
      <c r="C486" s="57">
        <v>5.0</v>
      </c>
      <c r="D486" s="268">
        <v>0.0833333333333333</v>
      </c>
      <c r="E486" s="269">
        <v>0.0</v>
      </c>
      <c r="F486" s="269">
        <v>3.164885880491481E-5</v>
      </c>
    </row>
    <row r="487" ht="14.25" customHeight="1">
      <c r="A487" s="267">
        <v>43476.0</v>
      </c>
      <c r="B487" s="57">
        <v>11.0</v>
      </c>
      <c r="C487" s="57">
        <v>6.0</v>
      </c>
      <c r="D487" s="268">
        <v>0.104166666666667</v>
      </c>
      <c r="E487" s="269">
        <v>0.0</v>
      </c>
      <c r="F487" s="269">
        <v>3.074746725667356E-5</v>
      </c>
    </row>
    <row r="488" ht="14.25" customHeight="1">
      <c r="A488" s="267">
        <v>43476.0</v>
      </c>
      <c r="B488" s="57">
        <v>11.0</v>
      </c>
      <c r="C488" s="57">
        <v>7.0</v>
      </c>
      <c r="D488" s="268">
        <v>0.125</v>
      </c>
      <c r="E488" s="269">
        <v>0.0</v>
      </c>
      <c r="F488" s="269">
        <v>3.0847621873144815E-5</v>
      </c>
    </row>
    <row r="489" ht="14.25" customHeight="1">
      <c r="A489" s="267">
        <v>43476.0</v>
      </c>
      <c r="B489" s="57">
        <v>11.0</v>
      </c>
      <c r="C489" s="57">
        <v>8.0</v>
      </c>
      <c r="D489" s="268">
        <v>0.145833333333333</v>
      </c>
      <c r="E489" s="269">
        <v>0.0</v>
      </c>
      <c r="F489" s="269">
        <v>3.0447003407259817E-5</v>
      </c>
    </row>
    <row r="490" ht="14.25" customHeight="1">
      <c r="A490" s="267">
        <v>43476.0</v>
      </c>
      <c r="B490" s="57">
        <v>11.0</v>
      </c>
      <c r="C490" s="57">
        <v>9.0</v>
      </c>
      <c r="D490" s="268">
        <v>0.166666666666667</v>
      </c>
      <c r="E490" s="269">
        <v>0.0</v>
      </c>
      <c r="F490" s="269">
        <v>3.064731264020231E-5</v>
      </c>
    </row>
    <row r="491" ht="14.25" customHeight="1">
      <c r="A491" s="267">
        <v>43476.0</v>
      </c>
      <c r="B491" s="57">
        <v>11.0</v>
      </c>
      <c r="C491" s="57">
        <v>10.0</v>
      </c>
      <c r="D491" s="268">
        <v>0.1875</v>
      </c>
      <c r="E491" s="269">
        <v>0.0</v>
      </c>
      <c r="F491" s="269">
        <v>3.164885880491481E-5</v>
      </c>
    </row>
    <row r="492" ht="14.25" customHeight="1">
      <c r="A492" s="267">
        <v>43476.0</v>
      </c>
      <c r="B492" s="57">
        <v>11.0</v>
      </c>
      <c r="C492" s="57">
        <v>11.0</v>
      </c>
      <c r="D492" s="268">
        <v>0.208333333333333</v>
      </c>
      <c r="E492" s="269">
        <v>0.0</v>
      </c>
      <c r="F492" s="269">
        <v>3.2950868819041045E-5</v>
      </c>
    </row>
    <row r="493" ht="14.25" customHeight="1">
      <c r="A493" s="267">
        <v>43476.0</v>
      </c>
      <c r="B493" s="57">
        <v>11.0</v>
      </c>
      <c r="C493" s="57">
        <v>12.0</v>
      </c>
      <c r="D493" s="268">
        <v>0.229166666666667</v>
      </c>
      <c r="E493" s="269">
        <v>0.0</v>
      </c>
      <c r="F493" s="269">
        <v>3.615581654612103E-5</v>
      </c>
    </row>
    <row r="494" ht="14.25" customHeight="1">
      <c r="A494" s="267">
        <v>43476.0</v>
      </c>
      <c r="B494" s="57">
        <v>11.0</v>
      </c>
      <c r="C494" s="57">
        <v>13.0</v>
      </c>
      <c r="D494" s="268">
        <v>0.25</v>
      </c>
      <c r="E494" s="269">
        <v>0.0</v>
      </c>
      <c r="F494" s="269">
        <v>4.3366948932050984E-5</v>
      </c>
    </row>
    <row r="495" ht="14.25" customHeight="1">
      <c r="A495" s="267">
        <v>43476.0</v>
      </c>
      <c r="B495" s="57">
        <v>11.0</v>
      </c>
      <c r="C495" s="57">
        <v>14.0</v>
      </c>
      <c r="D495" s="268">
        <v>0.270833333333333</v>
      </c>
      <c r="E495" s="269">
        <v>0.0</v>
      </c>
      <c r="F495" s="269">
        <v>5.097869978386593E-5</v>
      </c>
    </row>
    <row r="496" ht="14.25" customHeight="1">
      <c r="A496" s="267">
        <v>43476.0</v>
      </c>
      <c r="B496" s="57">
        <v>11.0</v>
      </c>
      <c r="C496" s="57">
        <v>15.0</v>
      </c>
      <c r="D496" s="268">
        <v>0.291666666666667</v>
      </c>
      <c r="E496" s="269">
        <v>1.763254311033548E-8</v>
      </c>
      <c r="F496" s="269">
        <v>6.119447066393338E-5</v>
      </c>
    </row>
    <row r="497" ht="14.25" customHeight="1">
      <c r="A497" s="267">
        <v>43476.0</v>
      </c>
      <c r="B497" s="57">
        <v>11.0</v>
      </c>
      <c r="C497" s="57">
        <v>16.0</v>
      </c>
      <c r="D497" s="268">
        <v>0.3125</v>
      </c>
      <c r="E497" s="269">
        <v>9.691733485820758E-8</v>
      </c>
      <c r="F497" s="269">
        <v>6.840560304986335E-5</v>
      </c>
    </row>
    <row r="498" ht="14.25" customHeight="1">
      <c r="A498" s="267">
        <v>43476.0</v>
      </c>
      <c r="B498" s="57">
        <v>11.0</v>
      </c>
      <c r="C498" s="57">
        <v>17.0</v>
      </c>
      <c r="D498" s="268">
        <v>0.333333333333333</v>
      </c>
      <c r="E498" s="269">
        <v>2.994063739611457E-6</v>
      </c>
      <c r="F498" s="269">
        <v>7.191101462635705E-5</v>
      </c>
    </row>
    <row r="499" ht="14.25" customHeight="1">
      <c r="A499" s="267">
        <v>43476.0</v>
      </c>
      <c r="B499" s="57">
        <v>11.0</v>
      </c>
      <c r="C499" s="57">
        <v>18.0</v>
      </c>
      <c r="D499" s="268">
        <v>0.354166666666667</v>
      </c>
      <c r="E499" s="269">
        <v>4.793582827754693E-6</v>
      </c>
      <c r="F499" s="269">
        <v>7.211132385929955E-5</v>
      </c>
    </row>
    <row r="500" ht="14.25" customHeight="1">
      <c r="A500" s="267">
        <v>43476.0</v>
      </c>
      <c r="B500" s="57">
        <v>11.0</v>
      </c>
      <c r="C500" s="57">
        <v>19.0</v>
      </c>
      <c r="D500" s="268">
        <v>0.375</v>
      </c>
      <c r="E500" s="269">
        <v>9.626906856714472E-6</v>
      </c>
      <c r="F500" s="269">
        <v>7.20111692428283E-5</v>
      </c>
    </row>
    <row r="501" ht="14.25" customHeight="1">
      <c r="A501" s="267">
        <v>43476.0</v>
      </c>
      <c r="B501" s="57">
        <v>11.0</v>
      </c>
      <c r="C501" s="57">
        <v>20.0</v>
      </c>
      <c r="D501" s="268">
        <v>0.395833333333333</v>
      </c>
      <c r="E501" s="269">
        <v>2.4782862879397116E-5</v>
      </c>
      <c r="F501" s="269">
        <v>7.171070539341455E-5</v>
      </c>
    </row>
    <row r="502" ht="14.25" customHeight="1">
      <c r="A502" s="267">
        <v>43476.0</v>
      </c>
      <c r="B502" s="57">
        <v>11.0</v>
      </c>
      <c r="C502" s="57">
        <v>21.0</v>
      </c>
      <c r="D502" s="268">
        <v>0.416666666666667</v>
      </c>
      <c r="E502" s="269">
        <v>4.6140341478053505E-5</v>
      </c>
      <c r="F502" s="269">
        <v>7.050884999575957E-5</v>
      </c>
    </row>
    <row r="503" ht="14.25" customHeight="1">
      <c r="A503" s="267">
        <v>43476.0</v>
      </c>
      <c r="B503" s="57">
        <v>11.0</v>
      </c>
      <c r="C503" s="57">
        <v>22.0</v>
      </c>
      <c r="D503" s="268">
        <v>0.4375</v>
      </c>
      <c r="E503" s="269">
        <v>6.898152240689354E-5</v>
      </c>
      <c r="F503" s="269">
        <v>7.040869537928833E-5</v>
      </c>
    </row>
    <row r="504" ht="14.25" customHeight="1">
      <c r="A504" s="267">
        <v>43476.0</v>
      </c>
      <c r="B504" s="57">
        <v>11.0</v>
      </c>
      <c r="C504" s="57">
        <v>23.0</v>
      </c>
      <c r="D504" s="268">
        <v>0.458333333333333</v>
      </c>
      <c r="E504" s="269">
        <v>5.917323926800393E-5</v>
      </c>
      <c r="F504" s="269">
        <v>6.950730383104707E-5</v>
      </c>
    </row>
    <row r="505" ht="14.25" customHeight="1">
      <c r="A505" s="267">
        <v>43476.0</v>
      </c>
      <c r="B505" s="57">
        <v>11.0</v>
      </c>
      <c r="C505" s="57">
        <v>24.0</v>
      </c>
      <c r="D505" s="268">
        <v>0.479166666666667</v>
      </c>
      <c r="E505" s="269">
        <v>6.046754047041206E-5</v>
      </c>
      <c r="F505" s="269">
        <v>7.020838614634582E-5</v>
      </c>
    </row>
    <row r="506" ht="14.25" customHeight="1">
      <c r="A506" s="267">
        <v>43476.0</v>
      </c>
      <c r="B506" s="57">
        <v>11.0</v>
      </c>
      <c r="C506" s="57">
        <v>25.0</v>
      </c>
      <c r="D506" s="268">
        <v>0.5</v>
      </c>
      <c r="E506" s="269">
        <v>6.750523161246831E-5</v>
      </c>
      <c r="F506" s="269">
        <v>7.251194232518454E-5</v>
      </c>
    </row>
    <row r="507" ht="14.25" customHeight="1">
      <c r="A507" s="267">
        <v>43476.0</v>
      </c>
      <c r="B507" s="57">
        <v>11.0</v>
      </c>
      <c r="C507" s="57">
        <v>26.0</v>
      </c>
      <c r="D507" s="268">
        <v>0.520833333333333</v>
      </c>
      <c r="E507" s="269">
        <v>6.70723095225355E-5</v>
      </c>
      <c r="F507" s="269">
        <v>7.271225155812705E-5</v>
      </c>
    </row>
    <row r="508" ht="14.25" customHeight="1">
      <c r="A508" s="267">
        <v>43476.0</v>
      </c>
      <c r="B508" s="57">
        <v>11.0</v>
      </c>
      <c r="C508" s="57">
        <v>27.0</v>
      </c>
      <c r="D508" s="268">
        <v>0.541666666666667</v>
      </c>
      <c r="E508" s="269">
        <v>5.632312851333347E-5</v>
      </c>
      <c r="F508" s="269">
        <v>7.151039616047207E-5</v>
      </c>
    </row>
    <row r="509" ht="14.25" customHeight="1">
      <c r="A509" s="267">
        <v>43476.0</v>
      </c>
      <c r="B509" s="57">
        <v>11.0</v>
      </c>
      <c r="C509" s="57">
        <v>28.0</v>
      </c>
      <c r="D509" s="268">
        <v>0.5625</v>
      </c>
      <c r="E509" s="269">
        <v>5.1826982238494555E-5</v>
      </c>
      <c r="F509" s="269">
        <v>6.980776768046082E-5</v>
      </c>
    </row>
    <row r="510" ht="14.25" customHeight="1">
      <c r="A510" s="267">
        <v>43476.0</v>
      </c>
      <c r="B510" s="57">
        <v>11.0</v>
      </c>
      <c r="C510" s="57">
        <v>29.0</v>
      </c>
      <c r="D510" s="268">
        <v>0.583333333333333</v>
      </c>
      <c r="E510" s="269">
        <v>3.911901389405232E-5</v>
      </c>
      <c r="F510" s="269">
        <v>6.870606689927708E-5</v>
      </c>
    </row>
    <row r="511" ht="14.25" customHeight="1">
      <c r="A511" s="267">
        <v>43476.0</v>
      </c>
      <c r="B511" s="57">
        <v>11.0</v>
      </c>
      <c r="C511" s="57">
        <v>30.0</v>
      </c>
      <c r="D511" s="268">
        <v>0.604166666666667</v>
      </c>
      <c r="E511" s="269">
        <v>2.9271225508680243E-5</v>
      </c>
      <c r="F511" s="269">
        <v>7.060900461223083E-5</v>
      </c>
    </row>
    <row r="512" ht="14.25" customHeight="1">
      <c r="A512" s="267">
        <v>43476.0</v>
      </c>
      <c r="B512" s="57">
        <v>11.0</v>
      </c>
      <c r="C512" s="57">
        <v>31.0</v>
      </c>
      <c r="D512" s="268">
        <v>0.625</v>
      </c>
      <c r="E512" s="269">
        <v>2.1780592965428113E-5</v>
      </c>
      <c r="F512" s="269">
        <v>7.331317925695456E-5</v>
      </c>
    </row>
    <row r="513" ht="14.25" customHeight="1">
      <c r="A513" s="267">
        <v>43476.0</v>
      </c>
      <c r="B513" s="57">
        <v>11.0</v>
      </c>
      <c r="C513" s="57">
        <v>32.0</v>
      </c>
      <c r="D513" s="268">
        <v>0.645833333333333</v>
      </c>
      <c r="E513" s="269">
        <v>1.0021597722869914E-5</v>
      </c>
      <c r="F513" s="269">
        <v>7.972307471111451E-5</v>
      </c>
    </row>
    <row r="514" ht="14.25" customHeight="1">
      <c r="A514" s="267">
        <v>43476.0</v>
      </c>
      <c r="B514" s="57">
        <v>11.0</v>
      </c>
      <c r="C514" s="57">
        <v>33.0</v>
      </c>
      <c r="D514" s="268">
        <v>0.666666666666667</v>
      </c>
      <c r="E514" s="269">
        <v>4.7008413782486464E-6</v>
      </c>
      <c r="F514" s="269">
        <v>8.823621711117072E-5</v>
      </c>
    </row>
    <row r="515" ht="14.25" customHeight="1">
      <c r="A515" s="267">
        <v>43476.0</v>
      </c>
      <c r="B515" s="57">
        <v>11.0</v>
      </c>
      <c r="C515" s="57">
        <v>34.0</v>
      </c>
      <c r="D515" s="268">
        <v>0.6875</v>
      </c>
      <c r="E515" s="269">
        <v>7.696666719910072E-7</v>
      </c>
      <c r="F515" s="269">
        <v>1.0028481747266202E-4</v>
      </c>
    </row>
    <row r="516" ht="14.25" customHeight="1">
      <c r="A516" s="267">
        <v>43476.0</v>
      </c>
      <c r="B516" s="57">
        <v>11.0</v>
      </c>
      <c r="C516" s="57">
        <v>35.0</v>
      </c>
      <c r="D516" s="268">
        <v>0.708333333333333</v>
      </c>
      <c r="E516" s="269">
        <v>3.3162744542130954E-7</v>
      </c>
      <c r="F516" s="269">
        <v>1.1199289213815105E-4</v>
      </c>
    </row>
    <row r="517" ht="14.25" customHeight="1">
      <c r="A517" s="267">
        <v>43476.0</v>
      </c>
      <c r="B517" s="57">
        <v>11.0</v>
      </c>
      <c r="C517" s="57">
        <v>36.0</v>
      </c>
      <c r="D517" s="268">
        <v>0.729166666666667</v>
      </c>
      <c r="E517" s="269">
        <v>8.107270695836068E-8</v>
      </c>
      <c r="F517" s="269">
        <v>1.1428643285534268E-4</v>
      </c>
    </row>
    <row r="518" ht="14.25" customHeight="1">
      <c r="A518" s="267">
        <v>43476.0</v>
      </c>
      <c r="B518" s="57">
        <v>11.0</v>
      </c>
      <c r="C518" s="57">
        <v>37.0</v>
      </c>
      <c r="D518" s="268">
        <v>0.75</v>
      </c>
      <c r="E518" s="269">
        <v>8.81627155516774E-9</v>
      </c>
      <c r="F518" s="269">
        <v>1.1483728324593455E-4</v>
      </c>
    </row>
    <row r="519" ht="14.25" customHeight="1">
      <c r="A519" s="267">
        <v>43476.0</v>
      </c>
      <c r="B519" s="57">
        <v>11.0</v>
      </c>
      <c r="C519" s="57">
        <v>38.0</v>
      </c>
      <c r="D519" s="268">
        <v>0.770833333333333</v>
      </c>
      <c r="E519" s="269">
        <v>0.0</v>
      </c>
      <c r="F519" s="269">
        <v>1.1219320137109358E-4</v>
      </c>
    </row>
    <row r="520" ht="14.25" customHeight="1">
      <c r="A520" s="267">
        <v>43476.0</v>
      </c>
      <c r="B520" s="57">
        <v>11.0</v>
      </c>
      <c r="C520" s="57">
        <v>39.0</v>
      </c>
      <c r="D520" s="268">
        <v>0.791666666666667</v>
      </c>
      <c r="E520" s="269">
        <v>0.0</v>
      </c>
      <c r="F520" s="269">
        <v>1.0713539323929547E-4</v>
      </c>
    </row>
    <row r="521" ht="14.25" customHeight="1">
      <c r="A521" s="267">
        <v>43476.0</v>
      </c>
      <c r="B521" s="57">
        <v>11.0</v>
      </c>
      <c r="C521" s="57">
        <v>40.0</v>
      </c>
      <c r="D521" s="268">
        <v>0.8125</v>
      </c>
      <c r="E521" s="269">
        <v>0.0</v>
      </c>
      <c r="F521" s="269">
        <v>1.0149668833196415E-4</v>
      </c>
    </row>
    <row r="522" ht="14.25" customHeight="1">
      <c r="A522" s="267">
        <v>43476.0</v>
      </c>
      <c r="B522" s="57">
        <v>11.0</v>
      </c>
      <c r="C522" s="57">
        <v>41.0</v>
      </c>
      <c r="D522" s="268">
        <v>0.833333333333333</v>
      </c>
      <c r="E522" s="269">
        <v>0.0</v>
      </c>
      <c r="F522" s="269">
        <v>9.735028721005441E-5</v>
      </c>
    </row>
    <row r="523" ht="14.25" customHeight="1">
      <c r="A523" s="267">
        <v>43476.0</v>
      </c>
      <c r="B523" s="57">
        <v>11.0</v>
      </c>
      <c r="C523" s="57">
        <v>42.0</v>
      </c>
      <c r="D523" s="268">
        <v>0.854166666666667</v>
      </c>
      <c r="E523" s="269">
        <v>0.0</v>
      </c>
      <c r="F523" s="269">
        <v>9.384487563356067E-5</v>
      </c>
    </row>
    <row r="524" ht="14.25" customHeight="1">
      <c r="A524" s="267">
        <v>43476.0</v>
      </c>
      <c r="B524" s="57">
        <v>11.0</v>
      </c>
      <c r="C524" s="57">
        <v>43.0</v>
      </c>
      <c r="D524" s="268">
        <v>0.875</v>
      </c>
      <c r="E524" s="269">
        <v>0.0</v>
      </c>
      <c r="F524" s="269">
        <v>8.973853635823944E-5</v>
      </c>
    </row>
    <row r="525" ht="14.25" customHeight="1">
      <c r="A525" s="267">
        <v>43476.0</v>
      </c>
      <c r="B525" s="57">
        <v>11.0</v>
      </c>
      <c r="C525" s="57">
        <v>44.0</v>
      </c>
      <c r="D525" s="268">
        <v>0.895833333333333</v>
      </c>
      <c r="E525" s="269">
        <v>0.0</v>
      </c>
      <c r="F525" s="269">
        <v>8.433018706879199E-5</v>
      </c>
    </row>
    <row r="526" ht="14.25" customHeight="1">
      <c r="A526" s="267">
        <v>43476.0</v>
      </c>
      <c r="B526" s="57">
        <v>11.0</v>
      </c>
      <c r="C526" s="57">
        <v>45.0</v>
      </c>
      <c r="D526" s="268">
        <v>0.916666666666667</v>
      </c>
      <c r="E526" s="269">
        <v>0.0</v>
      </c>
      <c r="F526" s="269">
        <v>7.8721528546402E-5</v>
      </c>
    </row>
    <row r="527" ht="14.25" customHeight="1">
      <c r="A527" s="267">
        <v>43476.0</v>
      </c>
      <c r="B527" s="57">
        <v>11.0</v>
      </c>
      <c r="C527" s="57">
        <v>46.0</v>
      </c>
      <c r="D527" s="268">
        <v>0.9375</v>
      </c>
      <c r="E527" s="269">
        <v>0.0</v>
      </c>
      <c r="F527" s="269">
        <v>6.890637613221959E-5</v>
      </c>
    </row>
    <row r="528" ht="14.25" customHeight="1">
      <c r="A528" s="267">
        <v>43476.0</v>
      </c>
      <c r="B528" s="57">
        <v>11.0</v>
      </c>
      <c r="C528" s="57">
        <v>47.0</v>
      </c>
      <c r="D528" s="268">
        <v>0.958333333333333</v>
      </c>
      <c r="E528" s="269">
        <v>0.0</v>
      </c>
      <c r="F528" s="269">
        <v>5.8890914485094645E-5</v>
      </c>
    </row>
    <row r="529" ht="14.25" customHeight="1">
      <c r="A529" s="267">
        <v>43476.0</v>
      </c>
      <c r="B529" s="57">
        <v>11.0</v>
      </c>
      <c r="C529" s="57">
        <v>48.0</v>
      </c>
      <c r="D529" s="268">
        <v>0.979166666666667</v>
      </c>
      <c r="E529" s="269">
        <v>0.0</v>
      </c>
      <c r="F529" s="269">
        <v>4.8675143605027206E-5</v>
      </c>
    </row>
    <row r="530" ht="14.25" customHeight="1">
      <c r="A530" s="267">
        <v>43477.0</v>
      </c>
      <c r="B530" s="57">
        <v>12.0</v>
      </c>
      <c r="C530" s="57">
        <v>1.0</v>
      </c>
      <c r="D530" s="268">
        <v>0.0</v>
      </c>
      <c r="E530" s="269">
        <v>0.0</v>
      </c>
      <c r="F530" s="269">
        <v>4.206493891792475E-5</v>
      </c>
    </row>
    <row r="531" ht="14.25" customHeight="1">
      <c r="A531" s="267">
        <v>43477.0</v>
      </c>
      <c r="B531" s="57">
        <v>12.0</v>
      </c>
      <c r="C531" s="57">
        <v>2.0</v>
      </c>
      <c r="D531" s="268">
        <v>0.020833333333333332</v>
      </c>
      <c r="E531" s="269">
        <v>0.0</v>
      </c>
      <c r="F531" s="269">
        <v>3.7057208094362266E-5</v>
      </c>
    </row>
    <row r="532" ht="14.25" customHeight="1">
      <c r="A532" s="267">
        <v>43477.0</v>
      </c>
      <c r="B532" s="57">
        <v>12.0</v>
      </c>
      <c r="C532" s="57">
        <v>3.0</v>
      </c>
      <c r="D532" s="268">
        <v>0.0416666666666667</v>
      </c>
      <c r="E532" s="269">
        <v>0.0</v>
      </c>
      <c r="F532" s="269">
        <v>3.4953961148466035E-5</v>
      </c>
    </row>
    <row r="533" ht="14.25" customHeight="1">
      <c r="A533" s="267">
        <v>43477.0</v>
      </c>
      <c r="B533" s="57">
        <v>12.0</v>
      </c>
      <c r="C533" s="57">
        <v>4.0</v>
      </c>
      <c r="D533" s="268">
        <v>0.0625</v>
      </c>
      <c r="E533" s="269">
        <v>0.0</v>
      </c>
      <c r="F533" s="269">
        <v>3.34516419013973E-5</v>
      </c>
    </row>
    <row r="534" ht="14.25" customHeight="1">
      <c r="A534" s="267">
        <v>43477.0</v>
      </c>
      <c r="B534" s="57">
        <v>12.0</v>
      </c>
      <c r="C534" s="57">
        <v>5.0</v>
      </c>
      <c r="D534" s="268">
        <v>0.0833333333333333</v>
      </c>
      <c r="E534" s="269">
        <v>0.0</v>
      </c>
      <c r="F534" s="269">
        <v>3.164885880491481E-5</v>
      </c>
    </row>
    <row r="535" ht="14.25" customHeight="1">
      <c r="A535" s="267">
        <v>43477.0</v>
      </c>
      <c r="B535" s="57">
        <v>12.0</v>
      </c>
      <c r="C535" s="57">
        <v>6.0</v>
      </c>
      <c r="D535" s="268">
        <v>0.104166666666667</v>
      </c>
      <c r="E535" s="269">
        <v>0.0</v>
      </c>
      <c r="F535" s="269">
        <v>3.064731264020231E-5</v>
      </c>
    </row>
    <row r="536" ht="14.25" customHeight="1">
      <c r="A536" s="267">
        <v>43477.0</v>
      </c>
      <c r="B536" s="57">
        <v>12.0</v>
      </c>
      <c r="C536" s="57">
        <v>7.0</v>
      </c>
      <c r="D536" s="268">
        <v>0.125</v>
      </c>
      <c r="E536" s="269">
        <v>0.0</v>
      </c>
      <c r="F536" s="269">
        <v>3.0847621873144815E-5</v>
      </c>
    </row>
    <row r="537" ht="14.25" customHeight="1">
      <c r="A537" s="267">
        <v>43477.0</v>
      </c>
      <c r="B537" s="57">
        <v>12.0</v>
      </c>
      <c r="C537" s="57">
        <v>8.0</v>
      </c>
      <c r="D537" s="268">
        <v>0.145833333333333</v>
      </c>
      <c r="E537" s="269">
        <v>0.0</v>
      </c>
      <c r="F537" s="269">
        <v>3.074746725667356E-5</v>
      </c>
    </row>
    <row r="538" ht="14.25" customHeight="1">
      <c r="A538" s="267">
        <v>43477.0</v>
      </c>
      <c r="B538" s="57">
        <v>12.0</v>
      </c>
      <c r="C538" s="57">
        <v>9.0</v>
      </c>
      <c r="D538" s="268">
        <v>0.166666666666667</v>
      </c>
      <c r="E538" s="269">
        <v>0.0</v>
      </c>
      <c r="F538" s="269">
        <v>3.064731264020231E-5</v>
      </c>
    </row>
    <row r="539" ht="14.25" customHeight="1">
      <c r="A539" s="267">
        <v>43477.0</v>
      </c>
      <c r="B539" s="57">
        <v>12.0</v>
      </c>
      <c r="C539" s="57">
        <v>10.0</v>
      </c>
      <c r="D539" s="268">
        <v>0.1875</v>
      </c>
      <c r="E539" s="269">
        <v>0.0</v>
      </c>
      <c r="F539" s="269">
        <v>3.194932265432856E-5</v>
      </c>
    </row>
    <row r="540" ht="14.25" customHeight="1">
      <c r="A540" s="267">
        <v>43477.0</v>
      </c>
      <c r="B540" s="57">
        <v>12.0</v>
      </c>
      <c r="C540" s="57">
        <v>11.0</v>
      </c>
      <c r="D540" s="268">
        <v>0.208333333333333</v>
      </c>
      <c r="E540" s="269">
        <v>0.0</v>
      </c>
      <c r="F540" s="269">
        <v>3.2950868819041045E-5</v>
      </c>
    </row>
    <row r="541" ht="14.25" customHeight="1">
      <c r="A541" s="267">
        <v>43477.0</v>
      </c>
      <c r="B541" s="57">
        <v>12.0</v>
      </c>
      <c r="C541" s="57">
        <v>12.0</v>
      </c>
      <c r="D541" s="268">
        <v>0.229166666666667</v>
      </c>
      <c r="E541" s="269">
        <v>0.0</v>
      </c>
      <c r="F541" s="269">
        <v>3.655643501200603E-5</v>
      </c>
    </row>
    <row r="542" ht="14.25" customHeight="1">
      <c r="A542" s="267">
        <v>43477.0</v>
      </c>
      <c r="B542" s="57">
        <v>12.0</v>
      </c>
      <c r="C542" s="57">
        <v>13.0</v>
      </c>
      <c r="D542" s="268">
        <v>0.25</v>
      </c>
      <c r="E542" s="269">
        <v>0.0</v>
      </c>
      <c r="F542" s="269">
        <v>4.316663969910849E-5</v>
      </c>
    </row>
    <row r="543" ht="14.25" customHeight="1">
      <c r="A543" s="267">
        <v>43477.0</v>
      </c>
      <c r="B543" s="57">
        <v>12.0</v>
      </c>
      <c r="C543" s="57">
        <v>14.0</v>
      </c>
      <c r="D543" s="268">
        <v>0.270833333333333</v>
      </c>
      <c r="E543" s="269">
        <v>0.0</v>
      </c>
      <c r="F543" s="269">
        <v>4.96766897697397E-5</v>
      </c>
    </row>
    <row r="544" ht="14.25" customHeight="1">
      <c r="A544" s="267">
        <v>43477.0</v>
      </c>
      <c r="B544" s="57">
        <v>12.0</v>
      </c>
      <c r="C544" s="57">
        <v>15.0</v>
      </c>
      <c r="D544" s="268">
        <v>0.291666666666667</v>
      </c>
      <c r="E544" s="269">
        <v>5.9494419935222856E-8</v>
      </c>
      <c r="F544" s="269">
        <v>5.9391687567450885E-5</v>
      </c>
    </row>
    <row r="545" ht="14.25" customHeight="1">
      <c r="A545" s="267">
        <v>43477.0</v>
      </c>
      <c r="B545" s="57">
        <v>12.0</v>
      </c>
      <c r="C545" s="57">
        <v>16.0</v>
      </c>
      <c r="D545" s="268">
        <v>0.3125</v>
      </c>
      <c r="E545" s="269">
        <v>2.9734879517883917E-7</v>
      </c>
      <c r="F545" s="269">
        <v>6.720374765220833E-5</v>
      </c>
    </row>
    <row r="546" ht="14.25" customHeight="1">
      <c r="A546" s="267">
        <v>43477.0</v>
      </c>
      <c r="B546" s="57">
        <v>12.0</v>
      </c>
      <c r="C546" s="57">
        <v>17.0</v>
      </c>
      <c r="D546" s="268">
        <v>0.333333333333333</v>
      </c>
      <c r="E546" s="269">
        <v>3.5982384030557155E-6</v>
      </c>
      <c r="F546" s="269">
        <v>7.010823152987456E-5</v>
      </c>
    </row>
    <row r="547" ht="14.25" customHeight="1">
      <c r="A547" s="267">
        <v>43477.0</v>
      </c>
      <c r="B547" s="57">
        <v>12.0</v>
      </c>
      <c r="C547" s="57">
        <v>18.0</v>
      </c>
      <c r="D547" s="268">
        <v>0.354166666666667</v>
      </c>
      <c r="E547" s="269">
        <v>1.1439122942050722E-5</v>
      </c>
      <c r="F547" s="269">
        <v>7.030854076281706E-5</v>
      </c>
    </row>
    <row r="548" ht="14.25" customHeight="1">
      <c r="A548" s="267">
        <v>43477.0</v>
      </c>
      <c r="B548" s="57">
        <v>12.0</v>
      </c>
      <c r="C548" s="57">
        <v>19.0</v>
      </c>
      <c r="D548" s="268">
        <v>0.375</v>
      </c>
      <c r="E548" s="269">
        <v>2.6559453426023685E-5</v>
      </c>
      <c r="F548" s="269">
        <v>6.960745844751831E-5</v>
      </c>
    </row>
    <row r="549" ht="14.25" customHeight="1">
      <c r="A549" s="267">
        <v>43477.0</v>
      </c>
      <c r="B549" s="57">
        <v>12.0</v>
      </c>
      <c r="C549" s="57">
        <v>20.0</v>
      </c>
      <c r="D549" s="268">
        <v>0.395833333333333</v>
      </c>
      <c r="E549" s="269">
        <v>4.360308252922671E-5</v>
      </c>
      <c r="F549" s="269">
        <v>6.800498458397833E-5</v>
      </c>
    </row>
    <row r="550" ht="14.25" customHeight="1">
      <c r="A550" s="267">
        <v>43477.0</v>
      </c>
      <c r="B550" s="57">
        <v>12.0</v>
      </c>
      <c r="C550" s="57">
        <v>21.0</v>
      </c>
      <c r="D550" s="268">
        <v>0.416666666666667</v>
      </c>
      <c r="E550" s="269">
        <v>6.213378752029347E-5</v>
      </c>
      <c r="F550" s="269">
        <v>6.53008099392546E-5</v>
      </c>
    </row>
    <row r="551" ht="14.25" customHeight="1">
      <c r="A551" s="267">
        <v>43477.0</v>
      </c>
      <c r="B551" s="57">
        <v>12.0</v>
      </c>
      <c r="C551" s="57">
        <v>22.0</v>
      </c>
      <c r="D551" s="268">
        <v>0.4375</v>
      </c>
      <c r="E551" s="269">
        <v>7.325480501344428E-5</v>
      </c>
      <c r="F551" s="269">
        <v>6.449957300748461E-5</v>
      </c>
    </row>
    <row r="552" ht="14.25" customHeight="1">
      <c r="A552" s="267">
        <v>43477.0</v>
      </c>
      <c r="B552" s="57">
        <v>12.0</v>
      </c>
      <c r="C552" s="57">
        <v>23.0</v>
      </c>
      <c r="D552" s="268">
        <v>0.458333333333333</v>
      </c>
      <c r="E552" s="269">
        <v>1.0393878418452288E-4</v>
      </c>
      <c r="F552" s="269">
        <v>6.379849069218586E-5</v>
      </c>
    </row>
    <row r="553" ht="14.25" customHeight="1">
      <c r="A553" s="267">
        <v>43477.0</v>
      </c>
      <c r="B553" s="57">
        <v>12.0</v>
      </c>
      <c r="C553" s="57">
        <v>24.0</v>
      </c>
      <c r="D553" s="268">
        <v>0.479166666666667</v>
      </c>
      <c r="E553" s="269">
        <v>1.3095704402894473E-4</v>
      </c>
      <c r="F553" s="269">
        <v>6.389864530865711E-5</v>
      </c>
    </row>
    <row r="554" ht="14.25" customHeight="1">
      <c r="A554" s="267">
        <v>43477.0</v>
      </c>
      <c r="B554" s="57">
        <v>12.0</v>
      </c>
      <c r="C554" s="57">
        <v>25.0</v>
      </c>
      <c r="D554" s="268">
        <v>0.5</v>
      </c>
      <c r="E554" s="269">
        <v>1.3174334459415253E-4</v>
      </c>
      <c r="F554" s="269">
        <v>6.55011191721971E-5</v>
      </c>
    </row>
    <row r="555" ht="14.25" customHeight="1">
      <c r="A555" s="267">
        <v>43477.0</v>
      </c>
      <c r="B555" s="57">
        <v>12.0</v>
      </c>
      <c r="C555" s="57">
        <v>26.0</v>
      </c>
      <c r="D555" s="268">
        <v>0.520833333333333</v>
      </c>
      <c r="E555" s="269">
        <v>1.2834113926492197E-4</v>
      </c>
      <c r="F555" s="269">
        <v>6.570142840513958E-5</v>
      </c>
    </row>
    <row r="556" ht="14.25" customHeight="1">
      <c r="A556" s="267">
        <v>43477.0</v>
      </c>
      <c r="B556" s="57">
        <v>12.0</v>
      </c>
      <c r="C556" s="57">
        <v>27.0</v>
      </c>
      <c r="D556" s="268">
        <v>0.541666666666667</v>
      </c>
      <c r="E556" s="269">
        <v>9.17923534281787E-5</v>
      </c>
      <c r="F556" s="269">
        <v>6.480003685689835E-5</v>
      </c>
    </row>
    <row r="557" ht="14.25" customHeight="1">
      <c r="A557" s="267">
        <v>43477.0</v>
      </c>
      <c r="B557" s="57">
        <v>12.0</v>
      </c>
      <c r="C557" s="57">
        <v>28.0</v>
      </c>
      <c r="D557" s="268">
        <v>0.5625</v>
      </c>
      <c r="E557" s="269">
        <v>7.456962910778046E-5</v>
      </c>
      <c r="F557" s="269">
        <v>6.34980268427721E-5</v>
      </c>
    </row>
    <row r="558" ht="14.25" customHeight="1">
      <c r="A558" s="267">
        <v>43477.0</v>
      </c>
      <c r="B558" s="57">
        <v>12.0</v>
      </c>
      <c r="C558" s="57">
        <v>29.0</v>
      </c>
      <c r="D558" s="268">
        <v>0.583333333333333</v>
      </c>
      <c r="E558" s="269">
        <v>5.047868754823787E-5</v>
      </c>
      <c r="F558" s="269">
        <v>6.409895454159961E-5</v>
      </c>
    </row>
    <row r="559" ht="14.25" customHeight="1">
      <c r="A559" s="267">
        <v>43477.0</v>
      </c>
      <c r="B559" s="57">
        <v>12.0</v>
      </c>
      <c r="C559" s="57">
        <v>30.0</v>
      </c>
      <c r="D559" s="268">
        <v>0.604166666666667</v>
      </c>
      <c r="E559" s="269">
        <v>3.5949747141474934E-5</v>
      </c>
      <c r="F559" s="269">
        <v>6.640251072043834E-5</v>
      </c>
    </row>
    <row r="560" ht="14.25" customHeight="1">
      <c r="A560" s="267">
        <v>43477.0</v>
      </c>
      <c r="B560" s="57">
        <v>12.0</v>
      </c>
      <c r="C560" s="57">
        <v>31.0</v>
      </c>
      <c r="D560" s="268">
        <v>0.625</v>
      </c>
      <c r="E560" s="269">
        <v>2.751707616866571E-5</v>
      </c>
      <c r="F560" s="269">
        <v>6.880622151574834E-5</v>
      </c>
    </row>
    <row r="561" ht="14.25" customHeight="1">
      <c r="A561" s="267">
        <v>43477.0</v>
      </c>
      <c r="B561" s="57">
        <v>12.0</v>
      </c>
      <c r="C561" s="57">
        <v>32.0</v>
      </c>
      <c r="D561" s="268">
        <v>0.645833333333333</v>
      </c>
      <c r="E561" s="269">
        <v>1.5510629016150553E-5</v>
      </c>
      <c r="F561" s="269">
        <v>7.451503465460955E-5</v>
      </c>
    </row>
    <row r="562" ht="14.25" customHeight="1">
      <c r="A562" s="267">
        <v>43477.0</v>
      </c>
      <c r="B562" s="57">
        <v>12.0</v>
      </c>
      <c r="C562" s="57">
        <v>33.0</v>
      </c>
      <c r="D562" s="268">
        <v>0.666666666666667</v>
      </c>
      <c r="E562" s="269">
        <v>4.328855842268587E-6</v>
      </c>
      <c r="F562" s="269">
        <v>8.392956860290699E-5</v>
      </c>
    </row>
    <row r="563" ht="14.25" customHeight="1">
      <c r="A563" s="267">
        <v>43477.0</v>
      </c>
      <c r="B563" s="57">
        <v>12.0</v>
      </c>
      <c r="C563" s="57">
        <v>34.0</v>
      </c>
      <c r="D563" s="268">
        <v>0.6875</v>
      </c>
      <c r="E563" s="269">
        <v>6.1467291891624E-7</v>
      </c>
      <c r="F563" s="269">
        <v>9.644889566181314E-5</v>
      </c>
    </row>
    <row r="564" ht="14.25" customHeight="1">
      <c r="A564" s="267">
        <v>43477.0</v>
      </c>
      <c r="B564" s="57">
        <v>12.0</v>
      </c>
      <c r="C564" s="57">
        <v>35.0</v>
      </c>
      <c r="D564" s="268">
        <v>0.708333333333333</v>
      </c>
      <c r="E564" s="269">
        <v>2.838469527272187E-7</v>
      </c>
      <c r="F564" s="269">
        <v>1.0856760425483434E-4</v>
      </c>
    </row>
    <row r="565" ht="14.25" customHeight="1">
      <c r="A565" s="267">
        <v>43477.0</v>
      </c>
      <c r="B565" s="57">
        <v>12.0</v>
      </c>
      <c r="C565" s="57">
        <v>36.0</v>
      </c>
      <c r="D565" s="268">
        <v>0.729166666666667</v>
      </c>
      <c r="E565" s="269">
        <v>6.356346834530026E-8</v>
      </c>
      <c r="F565" s="269">
        <v>1.1360538146333818E-4</v>
      </c>
    </row>
    <row r="566" ht="14.25" customHeight="1">
      <c r="A566" s="267">
        <v>43477.0</v>
      </c>
      <c r="B566" s="57">
        <v>12.0</v>
      </c>
      <c r="C566" s="57">
        <v>37.0</v>
      </c>
      <c r="D566" s="268">
        <v>0.75</v>
      </c>
      <c r="E566" s="269">
        <v>1.1035752506119058E-8</v>
      </c>
      <c r="F566" s="269">
        <v>1.1380569069628069E-4</v>
      </c>
    </row>
    <row r="567" ht="14.25" customHeight="1">
      <c r="A567" s="267">
        <v>43477.0</v>
      </c>
      <c r="B567" s="57">
        <v>12.0</v>
      </c>
      <c r="C567" s="57">
        <v>38.0</v>
      </c>
      <c r="D567" s="268">
        <v>0.770833333333333</v>
      </c>
      <c r="E567" s="269">
        <v>0.0</v>
      </c>
      <c r="F567" s="269">
        <v>1.1041044919790531E-4</v>
      </c>
    </row>
    <row r="568" ht="14.25" customHeight="1">
      <c r="A568" s="267">
        <v>43477.0</v>
      </c>
      <c r="B568" s="57">
        <v>12.0</v>
      </c>
      <c r="C568" s="57">
        <v>39.0</v>
      </c>
      <c r="D568" s="268">
        <v>0.791666666666667</v>
      </c>
      <c r="E568" s="269">
        <v>0.0</v>
      </c>
      <c r="F568" s="269">
        <v>1.0606373884305311E-4</v>
      </c>
    </row>
    <row r="569" ht="14.25" customHeight="1">
      <c r="A569" s="267">
        <v>43477.0</v>
      </c>
      <c r="B569" s="57">
        <v>12.0</v>
      </c>
      <c r="C569" s="57">
        <v>40.0</v>
      </c>
      <c r="D569" s="268">
        <v>0.8125</v>
      </c>
      <c r="E569" s="269">
        <v>0.0</v>
      </c>
      <c r="F569" s="269">
        <v>1.0093582247972514E-4</v>
      </c>
    </row>
    <row r="570" ht="14.25" customHeight="1">
      <c r="A570" s="267">
        <v>43477.0</v>
      </c>
      <c r="B570" s="57">
        <v>12.0</v>
      </c>
      <c r="C570" s="57">
        <v>41.0</v>
      </c>
      <c r="D570" s="268">
        <v>0.833333333333333</v>
      </c>
      <c r="E570" s="269">
        <v>0.0</v>
      </c>
      <c r="F570" s="269">
        <v>9.725013259358315E-5</v>
      </c>
    </row>
    <row r="571" ht="14.25" customHeight="1">
      <c r="A571" s="267">
        <v>43477.0</v>
      </c>
      <c r="B571" s="57">
        <v>12.0</v>
      </c>
      <c r="C571" s="57">
        <v>42.0</v>
      </c>
      <c r="D571" s="268">
        <v>0.854166666666667</v>
      </c>
      <c r="E571" s="269">
        <v>0.0</v>
      </c>
      <c r="F571" s="269">
        <v>9.264302023590568E-5</v>
      </c>
    </row>
    <row r="572" ht="14.25" customHeight="1">
      <c r="A572" s="267">
        <v>43477.0</v>
      </c>
      <c r="B572" s="57">
        <v>12.0</v>
      </c>
      <c r="C572" s="57">
        <v>43.0</v>
      </c>
      <c r="D572" s="268">
        <v>0.875</v>
      </c>
      <c r="E572" s="269">
        <v>0.0</v>
      </c>
      <c r="F572" s="269">
        <v>8.843652634411321E-5</v>
      </c>
    </row>
    <row r="573" ht="14.25" customHeight="1">
      <c r="A573" s="267">
        <v>43477.0</v>
      </c>
      <c r="B573" s="57">
        <v>12.0</v>
      </c>
      <c r="C573" s="57">
        <v>44.0</v>
      </c>
      <c r="D573" s="268">
        <v>0.895833333333333</v>
      </c>
      <c r="E573" s="269">
        <v>0.0</v>
      </c>
      <c r="F573" s="269">
        <v>8.41298778358495E-5</v>
      </c>
    </row>
    <row r="574" ht="14.25" customHeight="1">
      <c r="A574" s="267">
        <v>43477.0</v>
      </c>
      <c r="B574" s="57">
        <v>12.0</v>
      </c>
      <c r="C574" s="57">
        <v>45.0</v>
      </c>
      <c r="D574" s="268">
        <v>0.916666666666667</v>
      </c>
      <c r="E574" s="269">
        <v>0.0</v>
      </c>
      <c r="F574" s="269">
        <v>7.842106469698827E-5</v>
      </c>
    </row>
    <row r="575" ht="14.25" customHeight="1">
      <c r="A575" s="267">
        <v>43477.0</v>
      </c>
      <c r="B575" s="57">
        <v>12.0</v>
      </c>
      <c r="C575" s="57">
        <v>46.0</v>
      </c>
      <c r="D575" s="268">
        <v>0.9375</v>
      </c>
      <c r="E575" s="269">
        <v>0.0</v>
      </c>
      <c r="F575" s="269">
        <v>6.830544843339208E-5</v>
      </c>
    </row>
    <row r="576" ht="14.25" customHeight="1">
      <c r="A576" s="267">
        <v>43477.0</v>
      </c>
      <c r="B576" s="57">
        <v>12.0</v>
      </c>
      <c r="C576" s="57">
        <v>47.0</v>
      </c>
      <c r="D576" s="268">
        <v>0.958333333333333</v>
      </c>
      <c r="E576" s="269">
        <v>0.0</v>
      </c>
      <c r="F576" s="269">
        <v>5.859045063568089E-5</v>
      </c>
    </row>
    <row r="577" ht="14.25" customHeight="1">
      <c r="A577" s="267">
        <v>43477.0</v>
      </c>
      <c r="B577" s="57">
        <v>12.0</v>
      </c>
      <c r="C577" s="57">
        <v>48.0</v>
      </c>
      <c r="D577" s="268">
        <v>0.979166666666667</v>
      </c>
      <c r="E577" s="269">
        <v>0.0</v>
      </c>
      <c r="F577" s="269">
        <v>4.9476380536797194E-5</v>
      </c>
    </row>
    <row r="578" ht="14.25" customHeight="1">
      <c r="A578" s="267">
        <v>43478.0</v>
      </c>
      <c r="B578" s="57">
        <v>13.0</v>
      </c>
      <c r="C578" s="57">
        <v>1.0</v>
      </c>
      <c r="D578" s="268">
        <v>0.0</v>
      </c>
      <c r="E578" s="269">
        <v>0.0</v>
      </c>
      <c r="F578" s="269">
        <v>4.276602123322348E-5</v>
      </c>
    </row>
    <row r="579" ht="14.25" customHeight="1">
      <c r="A579" s="267">
        <v>43478.0</v>
      </c>
      <c r="B579" s="57">
        <v>13.0</v>
      </c>
      <c r="C579" s="57">
        <v>2.0</v>
      </c>
      <c r="D579" s="268">
        <v>0.020833333333333332</v>
      </c>
      <c r="E579" s="269">
        <v>0.0</v>
      </c>
      <c r="F579" s="269">
        <v>3.7457826560247266E-5</v>
      </c>
    </row>
    <row r="580" ht="14.25" customHeight="1">
      <c r="A580" s="267">
        <v>43478.0</v>
      </c>
      <c r="B580" s="57">
        <v>13.0</v>
      </c>
      <c r="C580" s="57">
        <v>3.0</v>
      </c>
      <c r="D580" s="268">
        <v>0.0416666666666667</v>
      </c>
      <c r="E580" s="269">
        <v>0.0</v>
      </c>
      <c r="F580" s="269">
        <v>3.525442499787978E-5</v>
      </c>
    </row>
    <row r="581" ht="14.25" customHeight="1">
      <c r="A581" s="267">
        <v>43478.0</v>
      </c>
      <c r="B581" s="57">
        <v>13.0</v>
      </c>
      <c r="C581" s="57">
        <v>4.0</v>
      </c>
      <c r="D581" s="268">
        <v>0.0625</v>
      </c>
      <c r="E581" s="269">
        <v>0.0</v>
      </c>
      <c r="F581" s="269">
        <v>3.34516419013973E-5</v>
      </c>
    </row>
    <row r="582" ht="14.25" customHeight="1">
      <c r="A582" s="267">
        <v>43478.0</v>
      </c>
      <c r="B582" s="57">
        <v>13.0</v>
      </c>
      <c r="C582" s="57">
        <v>5.0</v>
      </c>
      <c r="D582" s="268">
        <v>0.0833333333333333</v>
      </c>
      <c r="E582" s="269">
        <v>0.0</v>
      </c>
      <c r="F582" s="269">
        <v>3.18491680378573E-5</v>
      </c>
    </row>
    <row r="583" ht="14.25" customHeight="1">
      <c r="A583" s="267">
        <v>43478.0</v>
      </c>
      <c r="B583" s="57">
        <v>13.0</v>
      </c>
      <c r="C583" s="57">
        <v>6.0</v>
      </c>
      <c r="D583" s="268">
        <v>0.104166666666667</v>
      </c>
      <c r="E583" s="269">
        <v>0.0</v>
      </c>
      <c r="F583" s="269">
        <v>3.094777648961606E-5</v>
      </c>
    </row>
    <row r="584" ht="14.25" customHeight="1">
      <c r="A584" s="267">
        <v>43478.0</v>
      </c>
      <c r="B584" s="57">
        <v>13.0</v>
      </c>
      <c r="C584" s="57">
        <v>7.0</v>
      </c>
      <c r="D584" s="268">
        <v>0.125</v>
      </c>
      <c r="E584" s="269">
        <v>0.0</v>
      </c>
      <c r="F584" s="269">
        <v>3.094777648961606E-5</v>
      </c>
    </row>
    <row r="585" ht="14.25" customHeight="1">
      <c r="A585" s="267">
        <v>43478.0</v>
      </c>
      <c r="B585" s="57">
        <v>13.0</v>
      </c>
      <c r="C585" s="57">
        <v>8.0</v>
      </c>
      <c r="D585" s="268">
        <v>0.145833333333333</v>
      </c>
      <c r="E585" s="269">
        <v>0.0</v>
      </c>
      <c r="F585" s="269">
        <v>3.054715802373107E-5</v>
      </c>
    </row>
    <row r="586" ht="14.25" customHeight="1">
      <c r="A586" s="267">
        <v>43478.0</v>
      </c>
      <c r="B586" s="57">
        <v>13.0</v>
      </c>
      <c r="C586" s="57">
        <v>9.0</v>
      </c>
      <c r="D586" s="268">
        <v>0.166666666666667</v>
      </c>
      <c r="E586" s="269">
        <v>0.0</v>
      </c>
      <c r="F586" s="269">
        <v>3.054715802373107E-5</v>
      </c>
    </row>
    <row r="587" ht="14.25" customHeight="1">
      <c r="A587" s="267">
        <v>43478.0</v>
      </c>
      <c r="B587" s="57">
        <v>13.0</v>
      </c>
      <c r="C587" s="57">
        <v>10.0</v>
      </c>
      <c r="D587" s="268">
        <v>0.1875</v>
      </c>
      <c r="E587" s="269">
        <v>0.0</v>
      </c>
      <c r="F587" s="269">
        <v>3.14485495719723E-5</v>
      </c>
    </row>
    <row r="588" ht="14.25" customHeight="1">
      <c r="A588" s="267">
        <v>43478.0</v>
      </c>
      <c r="B588" s="57">
        <v>13.0</v>
      </c>
      <c r="C588" s="57">
        <v>11.0</v>
      </c>
      <c r="D588" s="268">
        <v>0.208333333333333</v>
      </c>
      <c r="E588" s="269">
        <v>0.0</v>
      </c>
      <c r="F588" s="269">
        <v>3.30510234355123E-5</v>
      </c>
    </row>
    <row r="589" ht="14.25" customHeight="1">
      <c r="A589" s="267">
        <v>43478.0</v>
      </c>
      <c r="B589" s="57">
        <v>13.0</v>
      </c>
      <c r="C589" s="57">
        <v>12.0</v>
      </c>
      <c r="D589" s="268">
        <v>0.229166666666667</v>
      </c>
      <c r="E589" s="269">
        <v>0.0</v>
      </c>
      <c r="F589" s="269">
        <v>3.655643501200603E-5</v>
      </c>
    </row>
    <row r="590" ht="14.25" customHeight="1">
      <c r="A590" s="267">
        <v>43478.0</v>
      </c>
      <c r="B590" s="57">
        <v>13.0</v>
      </c>
      <c r="C590" s="57">
        <v>13.0</v>
      </c>
      <c r="D590" s="268">
        <v>0.25</v>
      </c>
      <c r="E590" s="269">
        <v>0.0</v>
      </c>
      <c r="F590" s="269">
        <v>4.296633046616598E-5</v>
      </c>
    </row>
    <row r="591" ht="14.25" customHeight="1">
      <c r="A591" s="267">
        <v>43478.0</v>
      </c>
      <c r="B591" s="57">
        <v>13.0</v>
      </c>
      <c r="C591" s="57">
        <v>14.0</v>
      </c>
      <c r="D591" s="268">
        <v>0.270833333333333</v>
      </c>
      <c r="E591" s="269">
        <v>0.0</v>
      </c>
      <c r="F591" s="269">
        <v>4.96766897697397E-5</v>
      </c>
    </row>
    <row r="592" ht="14.25" customHeight="1">
      <c r="A592" s="267">
        <v>43478.0</v>
      </c>
      <c r="B592" s="57">
        <v>13.0</v>
      </c>
      <c r="C592" s="57">
        <v>15.0</v>
      </c>
      <c r="D592" s="268">
        <v>0.291666666666667</v>
      </c>
      <c r="E592" s="269">
        <v>2.225029653328697E-7</v>
      </c>
      <c r="F592" s="269">
        <v>5.979230603333589E-5</v>
      </c>
    </row>
    <row r="593" ht="14.25" customHeight="1">
      <c r="A593" s="267">
        <v>43478.0</v>
      </c>
      <c r="B593" s="57">
        <v>13.0</v>
      </c>
      <c r="C593" s="57">
        <v>16.0</v>
      </c>
      <c r="D593" s="268">
        <v>0.3125</v>
      </c>
      <c r="E593" s="269">
        <v>3.6182060283391886E-6</v>
      </c>
      <c r="F593" s="269">
        <v>6.820529381692084E-5</v>
      </c>
    </row>
    <row r="594" ht="14.25" customHeight="1">
      <c r="A594" s="267">
        <v>43478.0</v>
      </c>
      <c r="B594" s="57">
        <v>13.0</v>
      </c>
      <c r="C594" s="57">
        <v>17.0</v>
      </c>
      <c r="D594" s="268">
        <v>0.333333333333333</v>
      </c>
      <c r="E594" s="269">
        <v>4.914982368554727E-6</v>
      </c>
      <c r="F594" s="269">
        <v>7.010823152987456E-5</v>
      </c>
    </row>
    <row r="595" ht="14.25" customHeight="1">
      <c r="A595" s="267">
        <v>43478.0</v>
      </c>
      <c r="B595" s="57">
        <v>13.0</v>
      </c>
      <c r="C595" s="57">
        <v>18.0</v>
      </c>
      <c r="D595" s="268">
        <v>0.354166666666667</v>
      </c>
      <c r="E595" s="269">
        <v>1.5946317649287827E-5</v>
      </c>
      <c r="F595" s="269">
        <v>7.070915922870207E-5</v>
      </c>
    </row>
    <row r="596" ht="14.25" customHeight="1">
      <c r="A596" s="267">
        <v>43478.0</v>
      </c>
      <c r="B596" s="57">
        <v>13.0</v>
      </c>
      <c r="C596" s="57">
        <v>19.0</v>
      </c>
      <c r="D596" s="268">
        <v>0.375</v>
      </c>
      <c r="E596" s="269">
        <v>3.744628295505673E-5</v>
      </c>
      <c r="F596" s="269">
        <v>6.990792229693207E-5</v>
      </c>
    </row>
    <row r="597" ht="14.25" customHeight="1">
      <c r="A597" s="267">
        <v>43478.0</v>
      </c>
      <c r="B597" s="57">
        <v>13.0</v>
      </c>
      <c r="C597" s="57">
        <v>20.0</v>
      </c>
      <c r="D597" s="268">
        <v>0.395833333333333</v>
      </c>
      <c r="E597" s="269">
        <v>5.6642355348310866E-5</v>
      </c>
      <c r="F597" s="269">
        <v>6.910668536516208E-5</v>
      </c>
    </row>
    <row r="598" ht="14.25" customHeight="1">
      <c r="A598" s="267">
        <v>43478.0</v>
      </c>
      <c r="B598" s="57">
        <v>13.0</v>
      </c>
      <c r="C598" s="57">
        <v>21.0</v>
      </c>
      <c r="D598" s="268">
        <v>0.416666666666667</v>
      </c>
      <c r="E598" s="269">
        <v>6.691401162133224E-5</v>
      </c>
      <c r="F598" s="269">
        <v>6.620220148749584E-5</v>
      </c>
    </row>
    <row r="599" ht="14.25" customHeight="1">
      <c r="A599" s="267">
        <v>43478.0</v>
      </c>
      <c r="B599" s="57">
        <v>13.0</v>
      </c>
      <c r="C599" s="57">
        <v>22.0</v>
      </c>
      <c r="D599" s="268">
        <v>0.4375</v>
      </c>
      <c r="E599" s="269">
        <v>7.935585547577224E-5</v>
      </c>
      <c r="F599" s="269">
        <v>6.600189225455336E-5</v>
      </c>
    </row>
    <row r="600" ht="14.25" customHeight="1">
      <c r="A600" s="267">
        <v>43478.0</v>
      </c>
      <c r="B600" s="57">
        <v>13.0</v>
      </c>
      <c r="C600" s="57">
        <v>23.0</v>
      </c>
      <c r="D600" s="268">
        <v>0.458333333333333</v>
      </c>
      <c r="E600" s="269">
        <v>9.74323851895103E-5</v>
      </c>
      <c r="F600" s="269">
        <v>6.480003685689835E-5</v>
      </c>
    </row>
    <row r="601" ht="14.25" customHeight="1">
      <c r="A601" s="267">
        <v>43478.0</v>
      </c>
      <c r="B601" s="57">
        <v>13.0</v>
      </c>
      <c r="C601" s="57">
        <v>24.0</v>
      </c>
      <c r="D601" s="268">
        <v>0.479166666666667</v>
      </c>
      <c r="E601" s="269">
        <v>1.0099842248994198E-4</v>
      </c>
      <c r="F601" s="269">
        <v>6.490019147336961E-5</v>
      </c>
    </row>
    <row r="602" ht="14.25" customHeight="1">
      <c r="A602" s="267">
        <v>43478.0</v>
      </c>
      <c r="B602" s="57">
        <v>13.0</v>
      </c>
      <c r="C602" s="57">
        <v>25.0</v>
      </c>
      <c r="D602" s="268">
        <v>0.5</v>
      </c>
      <c r="E602" s="269">
        <v>1.409153842564383E-4</v>
      </c>
      <c r="F602" s="269">
        <v>6.720374765220833E-5</v>
      </c>
    </row>
    <row r="603" ht="14.25" customHeight="1">
      <c r="A603" s="267">
        <v>43478.0</v>
      </c>
      <c r="B603" s="57">
        <v>13.0</v>
      </c>
      <c r="C603" s="57">
        <v>26.0</v>
      </c>
      <c r="D603" s="268">
        <v>0.520833333333333</v>
      </c>
      <c r="E603" s="269">
        <v>1.7966660390076648E-4</v>
      </c>
      <c r="F603" s="269">
        <v>6.720374765220833E-5</v>
      </c>
    </row>
    <row r="604" ht="14.25" customHeight="1">
      <c r="A604" s="267">
        <v>43478.0</v>
      </c>
      <c r="B604" s="57">
        <v>13.0</v>
      </c>
      <c r="C604" s="57">
        <v>27.0</v>
      </c>
      <c r="D604" s="268">
        <v>0.541666666666667</v>
      </c>
      <c r="E604" s="269">
        <v>1.764269890584471E-4</v>
      </c>
      <c r="F604" s="269">
        <v>6.590173763808209E-5</v>
      </c>
    </row>
    <row r="605" ht="14.25" customHeight="1">
      <c r="A605" s="267">
        <v>43478.0</v>
      </c>
      <c r="B605" s="57">
        <v>13.0</v>
      </c>
      <c r="C605" s="57">
        <v>28.0</v>
      </c>
      <c r="D605" s="268">
        <v>0.5625</v>
      </c>
      <c r="E605" s="269">
        <v>1.5452776852669327E-4</v>
      </c>
      <c r="F605" s="269">
        <v>6.459972762395585E-5</v>
      </c>
    </row>
    <row r="606" ht="14.25" customHeight="1">
      <c r="A606" s="267">
        <v>43478.0</v>
      </c>
      <c r="B606" s="57">
        <v>13.0</v>
      </c>
      <c r="C606" s="57">
        <v>29.0</v>
      </c>
      <c r="D606" s="268">
        <v>0.583333333333333</v>
      </c>
      <c r="E606" s="269">
        <v>1.280399867459246E-4</v>
      </c>
      <c r="F606" s="269">
        <v>6.379849069218586E-5</v>
      </c>
    </row>
    <row r="607" ht="14.25" customHeight="1">
      <c r="A607" s="267">
        <v>43478.0</v>
      </c>
      <c r="B607" s="57">
        <v>13.0</v>
      </c>
      <c r="C607" s="57">
        <v>30.0</v>
      </c>
      <c r="D607" s="268">
        <v>0.604166666666667</v>
      </c>
      <c r="E607" s="269">
        <v>9.782483331702777E-5</v>
      </c>
      <c r="F607" s="269">
        <v>6.560127378866834E-5</v>
      </c>
    </row>
    <row r="608" ht="14.25" customHeight="1">
      <c r="A608" s="267">
        <v>43478.0</v>
      </c>
      <c r="B608" s="57">
        <v>13.0</v>
      </c>
      <c r="C608" s="57">
        <v>31.0</v>
      </c>
      <c r="D608" s="268">
        <v>0.625</v>
      </c>
      <c r="E608" s="269">
        <v>6.8959393212615E-5</v>
      </c>
      <c r="F608" s="269">
        <v>6.850575766633457E-5</v>
      </c>
    </row>
    <row r="609" ht="14.25" customHeight="1">
      <c r="A609" s="267">
        <v>43478.0</v>
      </c>
      <c r="B609" s="57">
        <v>13.0</v>
      </c>
      <c r="C609" s="57">
        <v>32.0</v>
      </c>
      <c r="D609" s="268">
        <v>0.645833333333333</v>
      </c>
      <c r="E609" s="269">
        <v>4.1720459608422434E-5</v>
      </c>
      <c r="F609" s="269">
        <v>7.401426157225329E-5</v>
      </c>
    </row>
    <row r="610" ht="14.25" customHeight="1">
      <c r="A610" s="267">
        <v>43478.0</v>
      </c>
      <c r="B610" s="57">
        <v>13.0</v>
      </c>
      <c r="C610" s="57">
        <v>33.0</v>
      </c>
      <c r="D610" s="268">
        <v>0.666666666666667</v>
      </c>
      <c r="E610" s="269">
        <v>1.8696244182751515E-5</v>
      </c>
      <c r="F610" s="269">
        <v>8.352895013702199E-5</v>
      </c>
    </row>
    <row r="611" ht="14.25" customHeight="1">
      <c r="A611" s="267">
        <v>43478.0</v>
      </c>
      <c r="B611" s="57">
        <v>13.0</v>
      </c>
      <c r="C611" s="57">
        <v>34.0</v>
      </c>
      <c r="D611" s="268">
        <v>0.6875</v>
      </c>
      <c r="E611" s="269">
        <v>3.146052595724855E-6</v>
      </c>
      <c r="F611" s="269">
        <v>9.604827719592816E-5</v>
      </c>
    </row>
    <row r="612" ht="14.25" customHeight="1">
      <c r="A612" s="267">
        <v>43478.0</v>
      </c>
      <c r="B612" s="57">
        <v>13.0</v>
      </c>
      <c r="C612" s="57">
        <v>35.0</v>
      </c>
      <c r="D612" s="268">
        <v>0.708333333333333</v>
      </c>
      <c r="E612" s="269">
        <v>1.6359424175970345E-6</v>
      </c>
      <c r="F612" s="269">
        <v>1.0820704763553782E-4</v>
      </c>
    </row>
    <row r="613" ht="14.25" customHeight="1">
      <c r="A613" s="267">
        <v>43478.0</v>
      </c>
      <c r="B613" s="57">
        <v>13.0</v>
      </c>
      <c r="C613" s="57">
        <v>36.0</v>
      </c>
      <c r="D613" s="268">
        <v>0.729166666666667</v>
      </c>
      <c r="E613" s="269">
        <v>7.34586542516249E-7</v>
      </c>
      <c r="F613" s="269">
        <v>1.1252371160544869E-4</v>
      </c>
    </row>
    <row r="614" ht="14.25" customHeight="1">
      <c r="A614" s="267">
        <v>43478.0</v>
      </c>
      <c r="B614" s="57">
        <v>13.0</v>
      </c>
      <c r="C614" s="57">
        <v>37.0</v>
      </c>
      <c r="D614" s="268">
        <v>0.75</v>
      </c>
      <c r="E614" s="269">
        <v>3.941428255397716E-7</v>
      </c>
      <c r="F614" s="269">
        <v>1.1350522684686693E-4</v>
      </c>
    </row>
    <row r="615" ht="14.25" customHeight="1">
      <c r="A615" s="267">
        <v>43478.0</v>
      </c>
      <c r="B615" s="57">
        <v>13.0</v>
      </c>
      <c r="C615" s="57">
        <v>38.0</v>
      </c>
      <c r="D615" s="268">
        <v>0.770833333333333</v>
      </c>
      <c r="E615" s="269">
        <v>3.676940108742685E-7</v>
      </c>
      <c r="F615" s="269">
        <v>1.104004337362582E-4</v>
      </c>
    </row>
    <row r="616" ht="14.25" customHeight="1">
      <c r="A616" s="267">
        <v>43478.0</v>
      </c>
      <c r="B616" s="57">
        <v>13.0</v>
      </c>
      <c r="C616" s="57">
        <v>39.0</v>
      </c>
      <c r="D616" s="268">
        <v>0.791666666666667</v>
      </c>
      <c r="E616" s="269">
        <v>3.676940108742685E-7</v>
      </c>
      <c r="F616" s="269">
        <v>1.0640426453905534E-4</v>
      </c>
    </row>
    <row r="617" ht="14.25" customHeight="1">
      <c r="A617" s="267">
        <v>43478.0</v>
      </c>
      <c r="B617" s="57">
        <v>13.0</v>
      </c>
      <c r="C617" s="57">
        <v>40.0</v>
      </c>
      <c r="D617" s="268">
        <v>0.8125</v>
      </c>
      <c r="E617" s="269">
        <v>3.676940108742685E-7</v>
      </c>
      <c r="F617" s="269">
        <v>1.0174707487314225E-4</v>
      </c>
    </row>
    <row r="618" ht="14.25" customHeight="1">
      <c r="A618" s="267">
        <v>43478.0</v>
      </c>
      <c r="B618" s="57">
        <v>13.0</v>
      </c>
      <c r="C618" s="57">
        <v>41.0</v>
      </c>
      <c r="D618" s="268">
        <v>0.833333333333333</v>
      </c>
      <c r="E618" s="269">
        <v>3.676940108742685E-7</v>
      </c>
      <c r="F618" s="269">
        <v>9.765075105946816E-5</v>
      </c>
    </row>
    <row r="619" ht="14.25" customHeight="1">
      <c r="A619" s="267">
        <v>43478.0</v>
      </c>
      <c r="B619" s="57">
        <v>13.0</v>
      </c>
      <c r="C619" s="57">
        <v>42.0</v>
      </c>
      <c r="D619" s="268">
        <v>0.854166666666667</v>
      </c>
      <c r="E619" s="269">
        <v>3.7229018601019684E-7</v>
      </c>
      <c r="F619" s="269">
        <v>9.294348408531943E-5</v>
      </c>
    </row>
    <row r="620" ht="14.25" customHeight="1">
      <c r="A620" s="267">
        <v>43478.0</v>
      </c>
      <c r="B620" s="57">
        <v>13.0</v>
      </c>
      <c r="C620" s="57">
        <v>43.0</v>
      </c>
      <c r="D620" s="268">
        <v>0.875</v>
      </c>
      <c r="E620" s="269">
        <v>3.7229018601019684E-7</v>
      </c>
      <c r="F620" s="269">
        <v>8.86368355770557E-5</v>
      </c>
    </row>
    <row r="621" ht="14.25" customHeight="1">
      <c r="A621" s="267">
        <v>43478.0</v>
      </c>
      <c r="B621" s="57">
        <v>13.0</v>
      </c>
      <c r="C621" s="57">
        <v>44.0</v>
      </c>
      <c r="D621" s="268">
        <v>0.895833333333333</v>
      </c>
      <c r="E621" s="269">
        <v>3.7229018601019684E-7</v>
      </c>
      <c r="F621" s="269">
        <v>8.342879552055075E-5</v>
      </c>
    </row>
    <row r="622" ht="14.25" customHeight="1">
      <c r="A622" s="267">
        <v>43478.0</v>
      </c>
      <c r="B622" s="57">
        <v>13.0</v>
      </c>
      <c r="C622" s="57">
        <v>45.0</v>
      </c>
      <c r="D622" s="268">
        <v>0.916666666666667</v>
      </c>
      <c r="E622" s="269">
        <v>5.505699933953615E-8</v>
      </c>
      <c r="F622" s="269">
        <v>7.792029161463202E-5</v>
      </c>
    </row>
    <row r="623" ht="14.25" customHeight="1">
      <c r="A623" s="267">
        <v>43478.0</v>
      </c>
      <c r="B623" s="57">
        <v>13.0</v>
      </c>
      <c r="C623" s="57">
        <v>46.0</v>
      </c>
      <c r="D623" s="268">
        <v>0.9375</v>
      </c>
      <c r="E623" s="269">
        <v>0.0</v>
      </c>
      <c r="F623" s="269">
        <v>6.840560304986335E-5</v>
      </c>
    </row>
    <row r="624" ht="14.25" customHeight="1">
      <c r="A624" s="267">
        <v>43478.0</v>
      </c>
      <c r="B624" s="57">
        <v>13.0</v>
      </c>
      <c r="C624" s="57">
        <v>47.0</v>
      </c>
      <c r="D624" s="268">
        <v>0.958333333333333</v>
      </c>
      <c r="E624" s="269">
        <v>0.0</v>
      </c>
      <c r="F624" s="269">
        <v>5.879075986862339E-5</v>
      </c>
    </row>
    <row r="625" ht="14.25" customHeight="1">
      <c r="A625" s="267">
        <v>43478.0</v>
      </c>
      <c r="B625" s="57">
        <v>13.0</v>
      </c>
      <c r="C625" s="57">
        <v>48.0</v>
      </c>
      <c r="D625" s="268">
        <v>0.979166666666667</v>
      </c>
      <c r="E625" s="269">
        <v>0.0</v>
      </c>
      <c r="F625" s="269">
        <v>5.0277617468567196E-5</v>
      </c>
    </row>
    <row r="626" ht="14.25" customHeight="1">
      <c r="A626" s="267">
        <v>43479.0</v>
      </c>
      <c r="B626" s="57">
        <v>14.0</v>
      </c>
      <c r="C626" s="57">
        <v>1.0</v>
      </c>
      <c r="D626" s="268">
        <v>0.0</v>
      </c>
      <c r="E626" s="269">
        <v>0.0</v>
      </c>
      <c r="F626" s="269">
        <v>4.326679431557974E-5</v>
      </c>
    </row>
    <row r="627" ht="14.25" customHeight="1">
      <c r="A627" s="267">
        <v>43479.0</v>
      </c>
      <c r="B627" s="57">
        <v>14.0</v>
      </c>
      <c r="C627" s="57">
        <v>2.0</v>
      </c>
      <c r="D627" s="268">
        <v>0.020833333333333332</v>
      </c>
      <c r="E627" s="269">
        <v>0.0</v>
      </c>
      <c r="F627" s="269">
        <v>3.825906349201726E-5</v>
      </c>
    </row>
    <row r="628" ht="14.25" customHeight="1">
      <c r="A628" s="267">
        <v>43479.0</v>
      </c>
      <c r="B628" s="57">
        <v>14.0</v>
      </c>
      <c r="C628" s="57">
        <v>3.0</v>
      </c>
      <c r="D628" s="268">
        <v>0.0416666666666667</v>
      </c>
      <c r="E628" s="269">
        <v>0.0</v>
      </c>
      <c r="F628" s="269">
        <v>3.585535269670728E-5</v>
      </c>
    </row>
    <row r="629" ht="14.25" customHeight="1">
      <c r="A629" s="267">
        <v>43479.0</v>
      </c>
      <c r="B629" s="57">
        <v>14.0</v>
      </c>
      <c r="C629" s="57">
        <v>4.0</v>
      </c>
      <c r="D629" s="268">
        <v>0.0625</v>
      </c>
      <c r="E629" s="269">
        <v>0.0</v>
      </c>
      <c r="F629" s="269">
        <v>3.3651951134339786E-5</v>
      </c>
    </row>
    <row r="630" ht="14.25" customHeight="1">
      <c r="A630" s="267">
        <v>43479.0</v>
      </c>
      <c r="B630" s="57">
        <v>14.0</v>
      </c>
      <c r="C630" s="57">
        <v>5.0</v>
      </c>
      <c r="D630" s="268">
        <v>0.0833333333333333</v>
      </c>
      <c r="E630" s="269">
        <v>0.0</v>
      </c>
      <c r="F630" s="269">
        <v>3.275055958609855E-5</v>
      </c>
    </row>
    <row r="631" ht="14.25" customHeight="1">
      <c r="A631" s="267">
        <v>43479.0</v>
      </c>
      <c r="B631" s="57">
        <v>14.0</v>
      </c>
      <c r="C631" s="57">
        <v>6.0</v>
      </c>
      <c r="D631" s="268">
        <v>0.104166666666667</v>
      </c>
      <c r="E631" s="269">
        <v>0.0</v>
      </c>
      <c r="F631" s="269">
        <v>3.164885880491481E-5</v>
      </c>
    </row>
    <row r="632" ht="14.25" customHeight="1">
      <c r="A632" s="267">
        <v>43479.0</v>
      </c>
      <c r="B632" s="57">
        <v>14.0</v>
      </c>
      <c r="C632" s="57">
        <v>7.0</v>
      </c>
      <c r="D632" s="268">
        <v>0.125</v>
      </c>
      <c r="E632" s="269">
        <v>0.0</v>
      </c>
      <c r="F632" s="269">
        <v>3.1548704188443556E-5</v>
      </c>
    </row>
    <row r="633" ht="14.25" customHeight="1">
      <c r="A633" s="267">
        <v>43479.0</v>
      </c>
      <c r="B633" s="57">
        <v>14.0</v>
      </c>
      <c r="C633" s="57">
        <v>8.0</v>
      </c>
      <c r="D633" s="268">
        <v>0.145833333333333</v>
      </c>
      <c r="E633" s="269">
        <v>0.0</v>
      </c>
      <c r="F633" s="269">
        <v>3.124824033902981E-5</v>
      </c>
    </row>
    <row r="634" ht="14.25" customHeight="1">
      <c r="A634" s="267">
        <v>43479.0</v>
      </c>
      <c r="B634" s="57">
        <v>14.0</v>
      </c>
      <c r="C634" s="57">
        <v>9.0</v>
      </c>
      <c r="D634" s="268">
        <v>0.166666666666667</v>
      </c>
      <c r="E634" s="269">
        <v>0.0</v>
      </c>
      <c r="F634" s="269">
        <v>3.1148085722558555E-5</v>
      </c>
    </row>
    <row r="635" ht="14.25" customHeight="1">
      <c r="A635" s="267">
        <v>43479.0</v>
      </c>
      <c r="B635" s="57">
        <v>14.0</v>
      </c>
      <c r="C635" s="57">
        <v>10.0</v>
      </c>
      <c r="D635" s="268">
        <v>0.1875</v>
      </c>
      <c r="E635" s="269">
        <v>0.0</v>
      </c>
      <c r="F635" s="269">
        <v>3.234994112021355E-5</v>
      </c>
    </row>
    <row r="636" ht="14.25" customHeight="1">
      <c r="A636" s="267">
        <v>43479.0</v>
      </c>
      <c r="B636" s="57">
        <v>14.0</v>
      </c>
      <c r="C636" s="57">
        <v>11.0</v>
      </c>
      <c r="D636" s="268">
        <v>0.208333333333333</v>
      </c>
      <c r="E636" s="269">
        <v>0.0</v>
      </c>
      <c r="F636" s="269">
        <v>3.3952414983753533E-5</v>
      </c>
    </row>
    <row r="637" ht="14.25" customHeight="1">
      <c r="A637" s="267">
        <v>43479.0</v>
      </c>
      <c r="B637" s="57">
        <v>14.0</v>
      </c>
      <c r="C637" s="57">
        <v>12.0</v>
      </c>
      <c r="D637" s="268">
        <v>0.229166666666667</v>
      </c>
      <c r="E637" s="269">
        <v>0.0</v>
      </c>
      <c r="F637" s="269">
        <v>3.665658962847728E-5</v>
      </c>
    </row>
    <row r="638" ht="14.25" customHeight="1">
      <c r="A638" s="267">
        <v>43479.0</v>
      </c>
      <c r="B638" s="57">
        <v>14.0</v>
      </c>
      <c r="C638" s="57">
        <v>13.0</v>
      </c>
      <c r="D638" s="268">
        <v>0.25</v>
      </c>
      <c r="E638" s="269">
        <v>0.0</v>
      </c>
      <c r="F638" s="269">
        <v>4.406803124734973E-5</v>
      </c>
    </row>
    <row r="639" ht="14.25" customHeight="1">
      <c r="A639" s="267">
        <v>43479.0</v>
      </c>
      <c r="B639" s="57">
        <v>14.0</v>
      </c>
      <c r="C639" s="57">
        <v>14.0</v>
      </c>
      <c r="D639" s="268">
        <v>0.270833333333333</v>
      </c>
      <c r="E639" s="269">
        <v>0.0</v>
      </c>
      <c r="F639" s="269">
        <v>5.1479472866222185E-5</v>
      </c>
    </row>
    <row r="640" ht="14.25" customHeight="1">
      <c r="A640" s="267">
        <v>43479.0</v>
      </c>
      <c r="B640" s="57">
        <v>14.0</v>
      </c>
      <c r="C640" s="57">
        <v>15.0</v>
      </c>
      <c r="D640" s="268">
        <v>0.291666666666667</v>
      </c>
      <c r="E640" s="269">
        <v>2.2009852763600578E-8</v>
      </c>
      <c r="F640" s="269">
        <v>6.109431604746214E-5</v>
      </c>
    </row>
    <row r="641" ht="14.25" customHeight="1">
      <c r="A641" s="267">
        <v>43479.0</v>
      </c>
      <c r="B641" s="57">
        <v>14.0</v>
      </c>
      <c r="C641" s="57">
        <v>16.0</v>
      </c>
      <c r="D641" s="268">
        <v>0.3125</v>
      </c>
      <c r="E641" s="269">
        <v>2.0265094127158293E-7</v>
      </c>
      <c r="F641" s="269">
        <v>6.930699459810458E-5</v>
      </c>
    </row>
    <row r="642" ht="14.25" customHeight="1">
      <c r="A642" s="267">
        <v>43479.0</v>
      </c>
      <c r="B642" s="57">
        <v>14.0</v>
      </c>
      <c r="C642" s="57">
        <v>17.0</v>
      </c>
      <c r="D642" s="268">
        <v>0.333333333333333</v>
      </c>
      <c r="E642" s="269">
        <v>7.791602745859392E-6</v>
      </c>
      <c r="F642" s="269">
        <v>7.110977769458707E-5</v>
      </c>
    </row>
    <row r="643" ht="14.25" customHeight="1">
      <c r="A643" s="267">
        <v>43479.0</v>
      </c>
      <c r="B643" s="57">
        <v>14.0</v>
      </c>
      <c r="C643" s="57">
        <v>18.0</v>
      </c>
      <c r="D643" s="268">
        <v>0.354166666666667</v>
      </c>
      <c r="E643" s="269">
        <v>1.9392254227466075E-5</v>
      </c>
      <c r="F643" s="269">
        <v>7.221147847577081E-5</v>
      </c>
    </row>
    <row r="644" ht="14.25" customHeight="1">
      <c r="A644" s="267">
        <v>43479.0</v>
      </c>
      <c r="B644" s="57">
        <v>14.0</v>
      </c>
      <c r="C644" s="57">
        <v>19.0</v>
      </c>
      <c r="D644" s="268">
        <v>0.375</v>
      </c>
      <c r="E644" s="269">
        <v>4.171421235275517E-5</v>
      </c>
      <c r="F644" s="269">
        <v>7.24117877087133E-5</v>
      </c>
    </row>
    <row r="645" ht="14.25" customHeight="1">
      <c r="A645" s="267">
        <v>43479.0</v>
      </c>
      <c r="B645" s="57">
        <v>14.0</v>
      </c>
      <c r="C645" s="57">
        <v>20.0</v>
      </c>
      <c r="D645" s="268">
        <v>0.395833333333333</v>
      </c>
      <c r="E645" s="269">
        <v>7.328379814031074E-5</v>
      </c>
      <c r="F645" s="269">
        <v>7.110977769458707E-5</v>
      </c>
    </row>
    <row r="646" ht="14.25" customHeight="1">
      <c r="A646" s="267">
        <v>43479.0</v>
      </c>
      <c r="B646" s="57">
        <v>14.0</v>
      </c>
      <c r="C646" s="57">
        <v>21.0</v>
      </c>
      <c r="D646" s="268">
        <v>0.416666666666667</v>
      </c>
      <c r="E646" s="269">
        <v>9.149858910602574E-5</v>
      </c>
      <c r="F646" s="269">
        <v>6.880622151574834E-5</v>
      </c>
    </row>
    <row r="647" ht="14.25" customHeight="1">
      <c r="A647" s="267">
        <v>43479.0</v>
      </c>
      <c r="B647" s="57">
        <v>14.0</v>
      </c>
      <c r="C647" s="57">
        <v>22.0</v>
      </c>
      <c r="D647" s="268">
        <v>0.4375</v>
      </c>
      <c r="E647" s="269">
        <v>1.246549574483492E-4</v>
      </c>
      <c r="F647" s="269">
        <v>6.780467535103583E-5</v>
      </c>
    </row>
    <row r="648" ht="14.25" customHeight="1">
      <c r="A648" s="267">
        <v>43479.0</v>
      </c>
      <c r="B648" s="57">
        <v>14.0</v>
      </c>
      <c r="C648" s="57">
        <v>23.0</v>
      </c>
      <c r="D648" s="268">
        <v>0.458333333333333</v>
      </c>
      <c r="E648" s="269">
        <v>1.483715208954369E-4</v>
      </c>
      <c r="F648" s="269">
        <v>6.640251072043834E-5</v>
      </c>
    </row>
    <row r="649" ht="14.25" customHeight="1">
      <c r="A649" s="267">
        <v>43479.0</v>
      </c>
      <c r="B649" s="57">
        <v>14.0</v>
      </c>
      <c r="C649" s="57">
        <v>24.0</v>
      </c>
      <c r="D649" s="268">
        <v>0.479166666666667</v>
      </c>
      <c r="E649" s="269">
        <v>1.600377912627455E-4</v>
      </c>
      <c r="F649" s="269">
        <v>6.620220148749584E-5</v>
      </c>
    </row>
    <row r="650" ht="14.25" customHeight="1">
      <c r="A650" s="267">
        <v>43479.0</v>
      </c>
      <c r="B650" s="57">
        <v>14.0</v>
      </c>
      <c r="C650" s="57">
        <v>25.0</v>
      </c>
      <c r="D650" s="268">
        <v>0.5</v>
      </c>
      <c r="E650" s="269">
        <v>1.6857612580832264E-4</v>
      </c>
      <c r="F650" s="269">
        <v>6.790482996750707E-5</v>
      </c>
    </row>
    <row r="651" ht="14.25" customHeight="1">
      <c r="A651" s="267">
        <v>43479.0</v>
      </c>
      <c r="B651" s="57">
        <v>14.0</v>
      </c>
      <c r="C651" s="57">
        <v>26.0</v>
      </c>
      <c r="D651" s="268">
        <v>0.520833333333333</v>
      </c>
      <c r="E651" s="269">
        <v>1.6728608782525954E-4</v>
      </c>
      <c r="F651" s="269">
        <v>6.830544843339208E-5</v>
      </c>
    </row>
    <row r="652" ht="14.25" customHeight="1">
      <c r="A652" s="267">
        <v>43479.0</v>
      </c>
      <c r="B652" s="57">
        <v>14.0</v>
      </c>
      <c r="C652" s="57">
        <v>27.0</v>
      </c>
      <c r="D652" s="268">
        <v>0.541666666666667</v>
      </c>
      <c r="E652" s="269">
        <v>1.352128797952633E-4</v>
      </c>
      <c r="F652" s="269">
        <v>6.780467535103583E-5</v>
      </c>
    </row>
    <row r="653" ht="14.25" customHeight="1">
      <c r="A653" s="267">
        <v>43479.0</v>
      </c>
      <c r="B653" s="57">
        <v>14.0</v>
      </c>
      <c r="C653" s="57">
        <v>28.0</v>
      </c>
      <c r="D653" s="268">
        <v>0.5625</v>
      </c>
      <c r="E653" s="269">
        <v>9.915589661622768E-5</v>
      </c>
      <c r="F653" s="269">
        <v>6.620220148749584E-5</v>
      </c>
    </row>
    <row r="654" ht="14.25" customHeight="1">
      <c r="A654" s="267">
        <v>43479.0</v>
      </c>
      <c r="B654" s="57">
        <v>14.0</v>
      </c>
      <c r="C654" s="57">
        <v>29.0</v>
      </c>
      <c r="D654" s="268">
        <v>0.583333333333333</v>
      </c>
      <c r="E654" s="269">
        <v>1.0761027798743898E-4</v>
      </c>
      <c r="F654" s="269">
        <v>6.630235610396709E-5</v>
      </c>
    </row>
    <row r="655" ht="14.25" customHeight="1">
      <c r="A655" s="267">
        <v>43479.0</v>
      </c>
      <c r="B655" s="57">
        <v>14.0</v>
      </c>
      <c r="C655" s="57">
        <v>30.0</v>
      </c>
      <c r="D655" s="268">
        <v>0.604166666666667</v>
      </c>
      <c r="E655" s="269">
        <v>7.269119238729426E-5</v>
      </c>
      <c r="F655" s="269">
        <v>6.870606689927708E-5</v>
      </c>
    </row>
    <row r="656" ht="14.25" customHeight="1">
      <c r="A656" s="267">
        <v>43479.0</v>
      </c>
      <c r="B656" s="57">
        <v>14.0</v>
      </c>
      <c r="C656" s="57">
        <v>31.0</v>
      </c>
      <c r="D656" s="268">
        <v>0.625</v>
      </c>
      <c r="E656" s="269">
        <v>4.680837619315411E-5</v>
      </c>
      <c r="F656" s="269">
        <v>7.080931384517331E-5</v>
      </c>
    </row>
    <row r="657" ht="14.25" customHeight="1">
      <c r="A657" s="267">
        <v>43479.0</v>
      </c>
      <c r="B657" s="57">
        <v>14.0</v>
      </c>
      <c r="C657" s="57">
        <v>32.0</v>
      </c>
      <c r="D657" s="268">
        <v>0.645833333333333</v>
      </c>
      <c r="E657" s="269">
        <v>2.61305156919673E-5</v>
      </c>
      <c r="F657" s="269">
        <v>7.641797236756328E-5</v>
      </c>
    </row>
    <row r="658" ht="14.25" customHeight="1">
      <c r="A658" s="267">
        <v>43479.0</v>
      </c>
      <c r="B658" s="57">
        <v>14.0</v>
      </c>
      <c r="C658" s="57">
        <v>33.0</v>
      </c>
      <c r="D658" s="268">
        <v>0.666666666666667</v>
      </c>
      <c r="E658" s="269">
        <v>1.0743536930056038E-5</v>
      </c>
      <c r="F658" s="269">
        <v>8.543188784997572E-5</v>
      </c>
    </row>
    <row r="659" ht="14.25" customHeight="1">
      <c r="A659" s="267">
        <v>43479.0</v>
      </c>
      <c r="B659" s="57">
        <v>14.0</v>
      </c>
      <c r="C659" s="57">
        <v>34.0</v>
      </c>
      <c r="D659" s="268">
        <v>0.6875</v>
      </c>
      <c r="E659" s="269">
        <v>3.7798377117187328E-6</v>
      </c>
      <c r="F659" s="269">
        <v>9.735028721005441E-5</v>
      </c>
    </row>
    <row r="660" ht="14.25" customHeight="1">
      <c r="A660" s="267">
        <v>43479.0</v>
      </c>
      <c r="B660" s="57">
        <v>14.0</v>
      </c>
      <c r="C660" s="57">
        <v>35.0</v>
      </c>
      <c r="D660" s="268">
        <v>0.708333333333333</v>
      </c>
      <c r="E660" s="269">
        <v>2.1727485464840654E-6</v>
      </c>
      <c r="F660" s="269">
        <v>1.0994973796213757E-4</v>
      </c>
    </row>
    <row r="661" ht="14.25" customHeight="1">
      <c r="A661" s="267">
        <v>43479.0</v>
      </c>
      <c r="B661" s="57">
        <v>14.0</v>
      </c>
      <c r="C661" s="57">
        <v>36.0</v>
      </c>
      <c r="D661" s="268">
        <v>0.729166666666667</v>
      </c>
      <c r="E661" s="269">
        <v>6.763251675537768E-7</v>
      </c>
      <c r="F661" s="269">
        <v>1.140460617758117E-4</v>
      </c>
    </row>
    <row r="662" ht="14.25" customHeight="1">
      <c r="A662" s="267">
        <v>43479.0</v>
      </c>
      <c r="B662" s="57">
        <v>14.0</v>
      </c>
      <c r="C662" s="57">
        <v>37.0</v>
      </c>
      <c r="D662" s="268">
        <v>0.75</v>
      </c>
      <c r="E662" s="269">
        <v>4.327987854355072E-8</v>
      </c>
      <c r="F662" s="269">
        <v>1.1474714409111041E-4</v>
      </c>
    </row>
    <row r="663" ht="14.25" customHeight="1">
      <c r="A663" s="267">
        <v>43479.0</v>
      </c>
      <c r="B663" s="57">
        <v>14.0</v>
      </c>
      <c r="C663" s="57">
        <v>38.0</v>
      </c>
      <c r="D663" s="268">
        <v>0.770833333333333</v>
      </c>
      <c r="E663" s="269">
        <v>2.2194809509513187E-9</v>
      </c>
      <c r="F663" s="269">
        <v>1.1182262929014995E-4</v>
      </c>
    </row>
    <row r="664" ht="14.25" customHeight="1">
      <c r="A664" s="267">
        <v>43479.0</v>
      </c>
      <c r="B664" s="57">
        <v>14.0</v>
      </c>
      <c r="C664" s="57">
        <v>39.0</v>
      </c>
      <c r="D664" s="268">
        <v>0.791666666666667</v>
      </c>
      <c r="E664" s="269">
        <v>0.0</v>
      </c>
      <c r="F664" s="269">
        <v>1.080267693258896E-4</v>
      </c>
    </row>
    <row r="665" ht="14.25" customHeight="1">
      <c r="A665" s="267">
        <v>43479.0</v>
      </c>
      <c r="B665" s="57">
        <v>14.0</v>
      </c>
      <c r="C665" s="57">
        <v>40.0</v>
      </c>
      <c r="D665" s="268">
        <v>0.8125</v>
      </c>
      <c r="E665" s="269">
        <v>0.0</v>
      </c>
      <c r="F665" s="269">
        <v>1.0199746141432036E-4</v>
      </c>
    </row>
    <row r="666" ht="14.25" customHeight="1">
      <c r="A666" s="267">
        <v>43479.0</v>
      </c>
      <c r="B666" s="57">
        <v>14.0</v>
      </c>
      <c r="C666" s="57">
        <v>41.0</v>
      </c>
      <c r="D666" s="268">
        <v>0.833333333333333</v>
      </c>
      <c r="E666" s="269">
        <v>0.0</v>
      </c>
      <c r="F666" s="269">
        <v>9.85521426077094E-5</v>
      </c>
    </row>
    <row r="667" ht="14.25" customHeight="1">
      <c r="A667" s="267">
        <v>43479.0</v>
      </c>
      <c r="B667" s="57">
        <v>14.0</v>
      </c>
      <c r="C667" s="57">
        <v>42.0</v>
      </c>
      <c r="D667" s="268">
        <v>0.854166666666667</v>
      </c>
      <c r="E667" s="269">
        <v>0.0</v>
      </c>
      <c r="F667" s="269">
        <v>9.394503025003191E-5</v>
      </c>
    </row>
    <row r="668" ht="14.25" customHeight="1">
      <c r="A668" s="267">
        <v>43479.0</v>
      </c>
      <c r="B668" s="57">
        <v>14.0</v>
      </c>
      <c r="C668" s="57">
        <v>43.0</v>
      </c>
      <c r="D668" s="268">
        <v>0.875</v>
      </c>
      <c r="E668" s="269">
        <v>0.0</v>
      </c>
      <c r="F668" s="269">
        <v>8.903745404294072E-5</v>
      </c>
    </row>
    <row r="669" ht="14.25" customHeight="1">
      <c r="A669" s="267">
        <v>43479.0</v>
      </c>
      <c r="B669" s="57">
        <v>14.0</v>
      </c>
      <c r="C669" s="57">
        <v>44.0</v>
      </c>
      <c r="D669" s="268">
        <v>0.895833333333333</v>
      </c>
      <c r="E669" s="269">
        <v>0.0</v>
      </c>
      <c r="F669" s="269">
        <v>8.453049630173448E-5</v>
      </c>
    </row>
    <row r="670" ht="14.25" customHeight="1">
      <c r="A670" s="267">
        <v>43479.0</v>
      </c>
      <c r="B670" s="57">
        <v>14.0</v>
      </c>
      <c r="C670" s="57">
        <v>45.0</v>
      </c>
      <c r="D670" s="268">
        <v>0.916666666666667</v>
      </c>
      <c r="E670" s="269">
        <v>0.0</v>
      </c>
      <c r="F670" s="269">
        <v>7.882168316287326E-5</v>
      </c>
    </row>
    <row r="671" ht="14.25" customHeight="1">
      <c r="A671" s="267">
        <v>43479.0</v>
      </c>
      <c r="B671" s="57">
        <v>14.0</v>
      </c>
      <c r="C671" s="57">
        <v>46.0</v>
      </c>
      <c r="D671" s="268">
        <v>0.9375</v>
      </c>
      <c r="E671" s="269">
        <v>0.0</v>
      </c>
      <c r="F671" s="269">
        <v>6.950730383104707E-5</v>
      </c>
    </row>
    <row r="672" ht="14.25" customHeight="1">
      <c r="A672" s="267">
        <v>43479.0</v>
      </c>
      <c r="B672" s="57">
        <v>14.0</v>
      </c>
      <c r="C672" s="57">
        <v>47.0</v>
      </c>
      <c r="D672" s="268">
        <v>0.958333333333333</v>
      </c>
      <c r="E672" s="269">
        <v>0.0</v>
      </c>
      <c r="F672" s="269">
        <v>5.9992615266278386E-5</v>
      </c>
    </row>
    <row r="673" ht="14.25" customHeight="1">
      <c r="A673" s="267">
        <v>43479.0</v>
      </c>
      <c r="B673" s="57">
        <v>14.0</v>
      </c>
      <c r="C673" s="57">
        <v>48.0</v>
      </c>
      <c r="D673" s="268">
        <v>0.979166666666667</v>
      </c>
      <c r="E673" s="269">
        <v>0.0</v>
      </c>
      <c r="F673" s="269">
        <v>5.08785451673947E-5</v>
      </c>
    </row>
    <row r="674" ht="14.25" customHeight="1">
      <c r="A674" s="267">
        <v>43480.0</v>
      </c>
      <c r="B674" s="57">
        <v>15.0</v>
      </c>
      <c r="C674" s="57">
        <v>1.0</v>
      </c>
      <c r="D674" s="268">
        <v>0.0</v>
      </c>
      <c r="E674" s="269">
        <v>0.0</v>
      </c>
      <c r="F674" s="269">
        <v>4.3366948932050984E-5</v>
      </c>
    </row>
    <row r="675" ht="14.25" customHeight="1">
      <c r="A675" s="267">
        <v>43480.0</v>
      </c>
      <c r="B675" s="57">
        <v>15.0</v>
      </c>
      <c r="C675" s="57">
        <v>2.0</v>
      </c>
      <c r="D675" s="268">
        <v>0.020833333333333332</v>
      </c>
      <c r="E675" s="269">
        <v>0.0</v>
      </c>
      <c r="F675" s="269">
        <v>3.906030042378726E-5</v>
      </c>
    </row>
    <row r="676" ht="14.25" customHeight="1">
      <c r="A676" s="267">
        <v>43480.0</v>
      </c>
      <c r="B676" s="57">
        <v>15.0</v>
      </c>
      <c r="C676" s="57">
        <v>3.0</v>
      </c>
      <c r="D676" s="268">
        <v>0.0416666666666667</v>
      </c>
      <c r="E676" s="269">
        <v>0.0</v>
      </c>
      <c r="F676" s="269">
        <v>3.655643501200603E-5</v>
      </c>
    </row>
    <row r="677" ht="14.25" customHeight="1">
      <c r="A677" s="267">
        <v>43480.0</v>
      </c>
      <c r="B677" s="57">
        <v>15.0</v>
      </c>
      <c r="C677" s="57">
        <v>4.0</v>
      </c>
      <c r="D677" s="268">
        <v>0.0625</v>
      </c>
      <c r="E677" s="269">
        <v>0.0</v>
      </c>
      <c r="F677" s="269">
        <v>3.435303344963854E-5</v>
      </c>
    </row>
    <row r="678" ht="14.25" customHeight="1">
      <c r="A678" s="267">
        <v>43480.0</v>
      </c>
      <c r="B678" s="57">
        <v>15.0</v>
      </c>
      <c r="C678" s="57">
        <v>5.0</v>
      </c>
      <c r="D678" s="268">
        <v>0.0833333333333333</v>
      </c>
      <c r="E678" s="269">
        <v>0.0</v>
      </c>
      <c r="F678" s="269">
        <v>3.285071420256979E-5</v>
      </c>
    </row>
    <row r="679" ht="14.25" customHeight="1">
      <c r="A679" s="267">
        <v>43480.0</v>
      </c>
      <c r="B679" s="57">
        <v>15.0</v>
      </c>
      <c r="C679" s="57">
        <v>6.0</v>
      </c>
      <c r="D679" s="268">
        <v>0.104166666666667</v>
      </c>
      <c r="E679" s="269">
        <v>0.0</v>
      </c>
      <c r="F679" s="269">
        <v>3.1548704188443556E-5</v>
      </c>
    </row>
    <row r="680" ht="14.25" customHeight="1">
      <c r="A680" s="267">
        <v>43480.0</v>
      </c>
      <c r="B680" s="57">
        <v>15.0</v>
      </c>
      <c r="C680" s="57">
        <v>7.0</v>
      </c>
      <c r="D680" s="268">
        <v>0.125</v>
      </c>
      <c r="E680" s="269">
        <v>0.0</v>
      </c>
      <c r="F680" s="269">
        <v>3.134839495550106E-5</v>
      </c>
    </row>
    <row r="681" ht="14.25" customHeight="1">
      <c r="A681" s="267">
        <v>43480.0</v>
      </c>
      <c r="B681" s="57">
        <v>15.0</v>
      </c>
      <c r="C681" s="57">
        <v>8.0</v>
      </c>
      <c r="D681" s="268">
        <v>0.145833333333333</v>
      </c>
      <c r="E681" s="269">
        <v>0.0</v>
      </c>
      <c r="F681" s="269">
        <v>3.1148085722558555E-5</v>
      </c>
    </row>
    <row r="682" ht="14.25" customHeight="1">
      <c r="A682" s="267">
        <v>43480.0</v>
      </c>
      <c r="B682" s="57">
        <v>15.0</v>
      </c>
      <c r="C682" s="57">
        <v>9.0</v>
      </c>
      <c r="D682" s="268">
        <v>0.166666666666667</v>
      </c>
      <c r="E682" s="269">
        <v>0.0</v>
      </c>
      <c r="F682" s="269">
        <v>3.094777648961606E-5</v>
      </c>
    </row>
    <row r="683" ht="14.25" customHeight="1">
      <c r="A683" s="267">
        <v>43480.0</v>
      </c>
      <c r="B683" s="57">
        <v>15.0</v>
      </c>
      <c r="C683" s="57">
        <v>10.0</v>
      </c>
      <c r="D683" s="268">
        <v>0.1875</v>
      </c>
      <c r="E683" s="269">
        <v>0.0</v>
      </c>
      <c r="F683" s="269">
        <v>3.2049477270799804E-5</v>
      </c>
    </row>
    <row r="684" ht="14.25" customHeight="1">
      <c r="A684" s="267">
        <v>43480.0</v>
      </c>
      <c r="B684" s="57">
        <v>15.0</v>
      </c>
      <c r="C684" s="57">
        <v>11.0</v>
      </c>
      <c r="D684" s="268">
        <v>0.208333333333333</v>
      </c>
      <c r="E684" s="269">
        <v>0.0</v>
      </c>
      <c r="F684" s="269">
        <v>3.3651951134339786E-5</v>
      </c>
    </row>
    <row r="685" ht="14.25" customHeight="1">
      <c r="A685" s="267">
        <v>43480.0</v>
      </c>
      <c r="B685" s="57">
        <v>15.0</v>
      </c>
      <c r="C685" s="57">
        <v>12.0</v>
      </c>
      <c r="D685" s="268">
        <v>0.229166666666667</v>
      </c>
      <c r="E685" s="269">
        <v>0.0</v>
      </c>
      <c r="F685" s="269">
        <v>3.615581654612103E-5</v>
      </c>
    </row>
    <row r="686" ht="14.25" customHeight="1">
      <c r="A686" s="267">
        <v>43480.0</v>
      </c>
      <c r="B686" s="57">
        <v>15.0</v>
      </c>
      <c r="C686" s="57">
        <v>13.0</v>
      </c>
      <c r="D686" s="268">
        <v>0.25</v>
      </c>
      <c r="E686" s="269">
        <v>0.0</v>
      </c>
      <c r="F686" s="269">
        <v>4.316663969910849E-5</v>
      </c>
    </row>
    <row r="687" ht="14.25" customHeight="1">
      <c r="A687" s="267">
        <v>43480.0</v>
      </c>
      <c r="B687" s="57">
        <v>15.0</v>
      </c>
      <c r="C687" s="57">
        <v>14.0</v>
      </c>
      <c r="D687" s="268">
        <v>0.270833333333333</v>
      </c>
      <c r="E687" s="269">
        <v>0.0</v>
      </c>
      <c r="F687" s="269">
        <v>5.0077308235624696E-5</v>
      </c>
    </row>
    <row r="688" ht="14.25" customHeight="1">
      <c r="A688" s="267">
        <v>43480.0</v>
      </c>
      <c r="B688" s="57">
        <v>15.0</v>
      </c>
      <c r="C688" s="57">
        <v>15.0</v>
      </c>
      <c r="D688" s="268">
        <v>0.291666666666667</v>
      </c>
      <c r="E688" s="269">
        <v>1.0351412546242402E-7</v>
      </c>
      <c r="F688" s="269">
        <v>6.0793852198048374E-5</v>
      </c>
    </row>
    <row r="689" ht="14.25" customHeight="1">
      <c r="A689" s="267">
        <v>43480.0</v>
      </c>
      <c r="B689" s="57">
        <v>15.0</v>
      </c>
      <c r="C689" s="57">
        <v>16.0</v>
      </c>
      <c r="D689" s="268">
        <v>0.3125</v>
      </c>
      <c r="E689" s="269">
        <v>6.831069149039059E-7</v>
      </c>
      <c r="F689" s="269">
        <v>6.760436611809333E-5</v>
      </c>
    </row>
    <row r="690" ht="14.25" customHeight="1">
      <c r="A690" s="267">
        <v>43480.0</v>
      </c>
      <c r="B690" s="57">
        <v>15.0</v>
      </c>
      <c r="C690" s="57">
        <v>17.0</v>
      </c>
      <c r="D690" s="268">
        <v>0.333333333333333</v>
      </c>
      <c r="E690" s="269">
        <v>5.77007149360874E-6</v>
      </c>
      <c r="F690" s="269">
        <v>7.18108600098858E-5</v>
      </c>
    </row>
    <row r="691" ht="14.25" customHeight="1">
      <c r="A691" s="267">
        <v>43480.0</v>
      </c>
      <c r="B691" s="57">
        <v>15.0</v>
      </c>
      <c r="C691" s="57">
        <v>18.0</v>
      </c>
      <c r="D691" s="268">
        <v>0.354166666666667</v>
      </c>
      <c r="E691" s="269">
        <v>2.2726205592589383E-5</v>
      </c>
      <c r="F691" s="269">
        <v>7.261209694165581E-5</v>
      </c>
    </row>
    <row r="692" ht="14.25" customHeight="1">
      <c r="A692" s="267">
        <v>43480.0</v>
      </c>
      <c r="B692" s="57">
        <v>15.0</v>
      </c>
      <c r="C692" s="57">
        <v>19.0</v>
      </c>
      <c r="D692" s="268">
        <v>0.375</v>
      </c>
      <c r="E692" s="269">
        <v>5.187434384369639E-5</v>
      </c>
      <c r="F692" s="269">
        <v>7.261209694165581E-5</v>
      </c>
    </row>
    <row r="693" ht="14.25" customHeight="1">
      <c r="A693" s="267">
        <v>43480.0</v>
      </c>
      <c r="B693" s="57">
        <v>15.0</v>
      </c>
      <c r="C693" s="57">
        <v>20.0</v>
      </c>
      <c r="D693" s="268">
        <v>0.395833333333333</v>
      </c>
      <c r="E693" s="269">
        <v>7.82300813398978E-5</v>
      </c>
      <c r="F693" s="269">
        <v>7.221147847577081E-5</v>
      </c>
    </row>
    <row r="694" ht="14.25" customHeight="1">
      <c r="A694" s="267">
        <v>43480.0</v>
      </c>
      <c r="B694" s="57">
        <v>15.0</v>
      </c>
      <c r="C694" s="57">
        <v>21.0</v>
      </c>
      <c r="D694" s="268">
        <v>0.416666666666667</v>
      </c>
      <c r="E694" s="269">
        <v>9.282219337614002E-5</v>
      </c>
      <c r="F694" s="269">
        <v>7.100962307811582E-5</v>
      </c>
    </row>
    <row r="695" ht="14.25" customHeight="1">
      <c r="A695" s="267">
        <v>43480.0</v>
      </c>
      <c r="B695" s="57">
        <v>15.0</v>
      </c>
      <c r="C695" s="57">
        <v>22.0</v>
      </c>
      <c r="D695" s="268">
        <v>0.4375</v>
      </c>
      <c r="E695" s="269">
        <v>1.2110906946155525E-4</v>
      </c>
      <c r="F695" s="269">
        <v>6.960745844751831E-5</v>
      </c>
    </row>
    <row r="696" ht="14.25" customHeight="1">
      <c r="A696" s="267">
        <v>43480.0</v>
      </c>
      <c r="B696" s="57">
        <v>15.0</v>
      </c>
      <c r="C696" s="57">
        <v>23.0</v>
      </c>
      <c r="D696" s="268">
        <v>0.458333333333333</v>
      </c>
      <c r="E696" s="269">
        <v>1.4161126593355774E-4</v>
      </c>
      <c r="F696" s="269">
        <v>6.930699459810458E-5</v>
      </c>
    </row>
    <row r="697" ht="14.25" customHeight="1">
      <c r="A697" s="267">
        <v>43480.0</v>
      </c>
      <c r="B697" s="57">
        <v>15.0</v>
      </c>
      <c r="C697" s="57">
        <v>24.0</v>
      </c>
      <c r="D697" s="268">
        <v>0.479166666666667</v>
      </c>
      <c r="E697" s="269">
        <v>1.6947108128836615E-4</v>
      </c>
      <c r="F697" s="269">
        <v>6.970761306398956E-5</v>
      </c>
    </row>
    <row r="698" ht="14.25" customHeight="1">
      <c r="A698" s="267">
        <v>43480.0</v>
      </c>
      <c r="B698" s="57">
        <v>15.0</v>
      </c>
      <c r="C698" s="57">
        <v>25.0</v>
      </c>
      <c r="D698" s="268">
        <v>0.5</v>
      </c>
      <c r="E698" s="269">
        <v>1.695192355984073E-4</v>
      </c>
      <c r="F698" s="269">
        <v>7.161055077694331E-5</v>
      </c>
    </row>
    <row r="699" ht="14.25" customHeight="1">
      <c r="A699" s="267">
        <v>43480.0</v>
      </c>
      <c r="B699" s="57">
        <v>15.0</v>
      </c>
      <c r="C699" s="57">
        <v>26.0</v>
      </c>
      <c r="D699" s="268">
        <v>0.520833333333333</v>
      </c>
      <c r="E699" s="269">
        <v>1.8509054086205296E-4</v>
      </c>
      <c r="F699" s="269">
        <v>7.141024154400082E-5</v>
      </c>
    </row>
    <row r="700" ht="14.25" customHeight="1">
      <c r="A700" s="267">
        <v>43480.0</v>
      </c>
      <c r="B700" s="57">
        <v>15.0</v>
      </c>
      <c r="C700" s="57">
        <v>27.0</v>
      </c>
      <c r="D700" s="268">
        <v>0.541666666666667</v>
      </c>
      <c r="E700" s="269">
        <v>1.4793719608766315E-4</v>
      </c>
      <c r="F700" s="269">
        <v>7.080931384517331E-5</v>
      </c>
    </row>
    <row r="701" ht="14.25" customHeight="1">
      <c r="A701" s="267">
        <v>43480.0</v>
      </c>
      <c r="B701" s="57">
        <v>15.0</v>
      </c>
      <c r="C701" s="57">
        <v>28.0</v>
      </c>
      <c r="D701" s="268">
        <v>0.5625</v>
      </c>
      <c r="E701" s="269">
        <v>1.440419037253726E-4</v>
      </c>
      <c r="F701" s="269">
        <v>6.870606689927708E-5</v>
      </c>
    </row>
    <row r="702" ht="14.25" customHeight="1">
      <c r="A702" s="267">
        <v>43480.0</v>
      </c>
      <c r="B702" s="57">
        <v>15.0</v>
      </c>
      <c r="C702" s="57">
        <v>29.0</v>
      </c>
      <c r="D702" s="268">
        <v>0.583333333333333</v>
      </c>
      <c r="E702" s="269">
        <v>1.2745115559922412E-4</v>
      </c>
      <c r="F702" s="269">
        <v>6.750421150162208E-5</v>
      </c>
    </row>
    <row r="703" ht="14.25" customHeight="1">
      <c r="A703" s="267">
        <v>43480.0</v>
      </c>
      <c r="B703" s="57">
        <v>15.0</v>
      </c>
      <c r="C703" s="57">
        <v>30.0</v>
      </c>
      <c r="D703" s="268">
        <v>0.604166666666667</v>
      </c>
      <c r="E703" s="269">
        <v>8.427680928048502E-5</v>
      </c>
      <c r="F703" s="269">
        <v>6.910668536516208E-5</v>
      </c>
    </row>
    <row r="704" ht="14.25" customHeight="1">
      <c r="A704" s="267">
        <v>43480.0</v>
      </c>
      <c r="B704" s="57">
        <v>15.0</v>
      </c>
      <c r="C704" s="57">
        <v>31.0</v>
      </c>
      <c r="D704" s="268">
        <v>0.625</v>
      </c>
      <c r="E704" s="269">
        <v>4.8192959567911493E-5</v>
      </c>
      <c r="F704" s="269">
        <v>7.131008692752957E-5</v>
      </c>
    </row>
    <row r="705" ht="14.25" customHeight="1">
      <c r="A705" s="267">
        <v>43480.0</v>
      </c>
      <c r="B705" s="57">
        <v>15.0</v>
      </c>
      <c r="C705" s="57">
        <v>32.0</v>
      </c>
      <c r="D705" s="268">
        <v>0.645833333333333</v>
      </c>
      <c r="E705" s="269">
        <v>2.06249638948868E-5</v>
      </c>
      <c r="F705" s="269">
        <v>7.631781775109203E-5</v>
      </c>
    </row>
    <row r="706" ht="14.25" customHeight="1">
      <c r="A706" s="267">
        <v>43480.0</v>
      </c>
      <c r="B706" s="57">
        <v>15.0</v>
      </c>
      <c r="C706" s="57">
        <v>33.0</v>
      </c>
      <c r="D706" s="268">
        <v>0.666666666666667</v>
      </c>
      <c r="E706" s="269">
        <v>9.49588794352918E-6</v>
      </c>
      <c r="F706" s="269">
        <v>8.483096015114823E-5</v>
      </c>
    </row>
    <row r="707" ht="14.25" customHeight="1">
      <c r="A707" s="267">
        <v>43480.0</v>
      </c>
      <c r="B707" s="57">
        <v>15.0</v>
      </c>
      <c r="C707" s="57">
        <v>34.0</v>
      </c>
      <c r="D707" s="268">
        <v>0.6875</v>
      </c>
      <c r="E707" s="269">
        <v>3.2735494459072834E-6</v>
      </c>
      <c r="F707" s="269">
        <v>9.584796796298565E-5</v>
      </c>
    </row>
    <row r="708" ht="14.25" customHeight="1">
      <c r="A708" s="267">
        <v>43480.0</v>
      </c>
      <c r="B708" s="57">
        <v>15.0</v>
      </c>
      <c r="C708" s="57">
        <v>35.0</v>
      </c>
      <c r="D708" s="268">
        <v>0.708333333333333</v>
      </c>
      <c r="E708" s="269">
        <v>1.9104798807799852E-6</v>
      </c>
      <c r="F708" s="269">
        <v>1.0470163605904411E-4</v>
      </c>
    </row>
    <row r="709" ht="14.25" customHeight="1">
      <c r="A709" s="267">
        <v>43480.0</v>
      </c>
      <c r="B709" s="57">
        <v>15.0</v>
      </c>
      <c r="C709" s="57">
        <v>36.0</v>
      </c>
      <c r="D709" s="268">
        <v>0.729166666666667</v>
      </c>
      <c r="E709" s="269">
        <v>4.786680584218344E-7</v>
      </c>
      <c r="F709" s="269">
        <v>1.1025020181155131E-4</v>
      </c>
    </row>
    <row r="710" ht="14.25" customHeight="1">
      <c r="A710" s="267">
        <v>43480.0</v>
      </c>
      <c r="B710" s="57">
        <v>15.0</v>
      </c>
      <c r="C710" s="57">
        <v>37.0</v>
      </c>
      <c r="D710" s="268">
        <v>0.75</v>
      </c>
      <c r="E710" s="269">
        <v>9.309489544268031E-9</v>
      </c>
      <c r="F710" s="269">
        <v>1.1171245921203158E-4</v>
      </c>
    </row>
    <row r="711" ht="14.25" customHeight="1">
      <c r="A711" s="267">
        <v>43480.0</v>
      </c>
      <c r="B711" s="57">
        <v>15.0</v>
      </c>
      <c r="C711" s="57">
        <v>38.0</v>
      </c>
      <c r="D711" s="268">
        <v>0.770833333333333</v>
      </c>
      <c r="E711" s="269">
        <v>0.0</v>
      </c>
      <c r="F711" s="269">
        <v>1.096492741127238E-4</v>
      </c>
    </row>
    <row r="712" ht="14.25" customHeight="1">
      <c r="A712" s="267">
        <v>43480.0</v>
      </c>
      <c r="B712" s="57">
        <v>15.0</v>
      </c>
      <c r="C712" s="57">
        <v>39.0</v>
      </c>
      <c r="D712" s="268">
        <v>0.791666666666667</v>
      </c>
      <c r="E712" s="269">
        <v>0.0</v>
      </c>
      <c r="F712" s="269">
        <v>1.0478175975222111E-4</v>
      </c>
    </row>
    <row r="713" ht="14.25" customHeight="1">
      <c r="A713" s="267">
        <v>43480.0</v>
      </c>
      <c r="B713" s="57">
        <v>15.0</v>
      </c>
      <c r="C713" s="57">
        <v>40.0</v>
      </c>
      <c r="D713" s="268">
        <v>0.8125</v>
      </c>
      <c r="E713" s="269">
        <v>0.0</v>
      </c>
      <c r="F713" s="269">
        <v>9.885260645712315E-5</v>
      </c>
    </row>
    <row r="714" ht="14.25" customHeight="1">
      <c r="A714" s="267">
        <v>43480.0</v>
      </c>
      <c r="B714" s="57">
        <v>15.0</v>
      </c>
      <c r="C714" s="57">
        <v>41.0</v>
      </c>
      <c r="D714" s="268">
        <v>0.833333333333333</v>
      </c>
      <c r="E714" s="269">
        <v>0.0</v>
      </c>
      <c r="F714" s="269">
        <v>9.504673103121566E-5</v>
      </c>
    </row>
    <row r="715" ht="14.25" customHeight="1">
      <c r="A715" s="267">
        <v>43480.0</v>
      </c>
      <c r="B715" s="57">
        <v>15.0</v>
      </c>
      <c r="C715" s="57">
        <v>42.0</v>
      </c>
      <c r="D715" s="268">
        <v>0.854166666666667</v>
      </c>
      <c r="E715" s="269">
        <v>0.0</v>
      </c>
      <c r="F715" s="269">
        <v>9.06399279064807E-5</v>
      </c>
    </row>
    <row r="716" ht="14.25" customHeight="1">
      <c r="A716" s="267">
        <v>43480.0</v>
      </c>
      <c r="B716" s="57">
        <v>15.0</v>
      </c>
      <c r="C716" s="57">
        <v>43.0</v>
      </c>
      <c r="D716" s="268">
        <v>0.875</v>
      </c>
      <c r="E716" s="269">
        <v>0.0</v>
      </c>
      <c r="F716" s="269">
        <v>8.643343401468822E-5</v>
      </c>
    </row>
    <row r="717" ht="14.25" customHeight="1">
      <c r="A717" s="267">
        <v>43480.0</v>
      </c>
      <c r="B717" s="57">
        <v>15.0</v>
      </c>
      <c r="C717" s="57">
        <v>44.0</v>
      </c>
      <c r="D717" s="268">
        <v>0.895833333333333</v>
      </c>
      <c r="E717" s="269">
        <v>0.0</v>
      </c>
      <c r="F717" s="269">
        <v>8.222694012289575E-5</v>
      </c>
    </row>
    <row r="718" ht="14.25" customHeight="1">
      <c r="A718" s="267">
        <v>43480.0</v>
      </c>
      <c r="B718" s="57">
        <v>15.0</v>
      </c>
      <c r="C718" s="57">
        <v>45.0</v>
      </c>
      <c r="D718" s="268">
        <v>0.916666666666667</v>
      </c>
      <c r="E718" s="269">
        <v>0.0</v>
      </c>
      <c r="F718" s="269">
        <v>7.812060084757453E-5</v>
      </c>
    </row>
    <row r="719" ht="14.25" customHeight="1">
      <c r="A719" s="267">
        <v>43480.0</v>
      </c>
      <c r="B719" s="57">
        <v>15.0</v>
      </c>
      <c r="C719" s="57">
        <v>46.0</v>
      </c>
      <c r="D719" s="268">
        <v>0.9375</v>
      </c>
      <c r="E719" s="269">
        <v>0.0</v>
      </c>
      <c r="F719" s="269">
        <v>6.990792229693207E-5</v>
      </c>
    </row>
    <row r="720" ht="14.25" customHeight="1">
      <c r="A720" s="267">
        <v>43480.0</v>
      </c>
      <c r="B720" s="57">
        <v>15.0</v>
      </c>
      <c r="C720" s="57">
        <v>47.0</v>
      </c>
      <c r="D720" s="268">
        <v>0.958333333333333</v>
      </c>
      <c r="E720" s="269">
        <v>0.0</v>
      </c>
      <c r="F720" s="269">
        <v>6.159508912981838E-5</v>
      </c>
    </row>
    <row r="721" ht="14.25" customHeight="1">
      <c r="A721" s="267">
        <v>43480.0</v>
      </c>
      <c r="B721" s="57">
        <v>15.0</v>
      </c>
      <c r="C721" s="57">
        <v>48.0</v>
      </c>
      <c r="D721" s="268">
        <v>0.979166666666667</v>
      </c>
      <c r="E721" s="269">
        <v>0.0</v>
      </c>
      <c r="F721" s="269">
        <v>5.368287442858966E-5</v>
      </c>
    </row>
    <row r="722" ht="14.25" customHeight="1">
      <c r="A722" s="267">
        <v>43481.0</v>
      </c>
      <c r="B722" s="57">
        <v>16.0</v>
      </c>
      <c r="C722" s="57">
        <v>1.0</v>
      </c>
      <c r="D722" s="268">
        <v>0.0</v>
      </c>
      <c r="E722" s="269">
        <v>0.0</v>
      </c>
      <c r="F722" s="269">
        <v>4.667205127560222E-5</v>
      </c>
    </row>
    <row r="723" ht="14.25" customHeight="1">
      <c r="A723" s="267">
        <v>43481.0</v>
      </c>
      <c r="B723" s="57">
        <v>16.0</v>
      </c>
      <c r="C723" s="57">
        <v>2.0</v>
      </c>
      <c r="D723" s="268">
        <v>0.020833333333333332</v>
      </c>
      <c r="E723" s="269">
        <v>0.0</v>
      </c>
      <c r="F723" s="269">
        <v>4.1564165835568494E-5</v>
      </c>
    </row>
    <row r="724" ht="14.25" customHeight="1">
      <c r="A724" s="267">
        <v>43481.0</v>
      </c>
      <c r="B724" s="57">
        <v>16.0</v>
      </c>
      <c r="C724" s="57">
        <v>3.0</v>
      </c>
      <c r="D724" s="268">
        <v>0.0416666666666667</v>
      </c>
      <c r="E724" s="269">
        <v>0.0</v>
      </c>
      <c r="F724" s="269">
        <v>3.865968195790226E-5</v>
      </c>
    </row>
    <row r="725" ht="14.25" customHeight="1">
      <c r="A725" s="267">
        <v>43481.0</v>
      </c>
      <c r="B725" s="57">
        <v>16.0</v>
      </c>
      <c r="C725" s="57">
        <v>4.0</v>
      </c>
      <c r="D725" s="268">
        <v>0.0625</v>
      </c>
      <c r="E725" s="269">
        <v>0.0</v>
      </c>
      <c r="F725" s="269">
        <v>3.605566192964978E-5</v>
      </c>
    </row>
    <row r="726" ht="14.25" customHeight="1">
      <c r="A726" s="267">
        <v>43481.0</v>
      </c>
      <c r="B726" s="57">
        <v>16.0</v>
      </c>
      <c r="C726" s="57">
        <v>5.0</v>
      </c>
      <c r="D726" s="268">
        <v>0.0833333333333333</v>
      </c>
      <c r="E726" s="269">
        <v>0.0</v>
      </c>
      <c r="F726" s="269">
        <v>3.405256960022479E-5</v>
      </c>
    </row>
    <row r="727" ht="14.25" customHeight="1">
      <c r="A727" s="267">
        <v>43481.0</v>
      </c>
      <c r="B727" s="57">
        <v>16.0</v>
      </c>
      <c r="C727" s="57">
        <v>6.0</v>
      </c>
      <c r="D727" s="268">
        <v>0.104166666666667</v>
      </c>
      <c r="E727" s="269">
        <v>0.0</v>
      </c>
      <c r="F727" s="269">
        <v>3.2249786503742304E-5</v>
      </c>
    </row>
    <row r="728" ht="14.25" customHeight="1">
      <c r="A728" s="267">
        <v>43481.0</v>
      </c>
      <c r="B728" s="57">
        <v>16.0</v>
      </c>
      <c r="C728" s="57">
        <v>7.0</v>
      </c>
      <c r="D728" s="268">
        <v>0.125</v>
      </c>
      <c r="E728" s="269">
        <v>0.0</v>
      </c>
      <c r="F728" s="269">
        <v>3.2049477270799804E-5</v>
      </c>
    </row>
    <row r="729" ht="14.25" customHeight="1">
      <c r="A729" s="267">
        <v>43481.0</v>
      </c>
      <c r="B729" s="57">
        <v>16.0</v>
      </c>
      <c r="C729" s="57">
        <v>8.0</v>
      </c>
      <c r="D729" s="268">
        <v>0.145833333333333</v>
      </c>
      <c r="E729" s="269">
        <v>0.0</v>
      </c>
      <c r="F729" s="269">
        <v>3.14485495719723E-5</v>
      </c>
    </row>
    <row r="730" ht="14.25" customHeight="1">
      <c r="A730" s="267">
        <v>43481.0</v>
      </c>
      <c r="B730" s="57">
        <v>16.0</v>
      </c>
      <c r="C730" s="57">
        <v>9.0</v>
      </c>
      <c r="D730" s="268">
        <v>0.166666666666667</v>
      </c>
      <c r="E730" s="269">
        <v>0.0</v>
      </c>
      <c r="F730" s="269">
        <v>3.124824033902981E-5</v>
      </c>
    </row>
    <row r="731" ht="14.25" customHeight="1">
      <c r="A731" s="267">
        <v>43481.0</v>
      </c>
      <c r="B731" s="57">
        <v>16.0</v>
      </c>
      <c r="C731" s="57">
        <v>10.0</v>
      </c>
      <c r="D731" s="268">
        <v>0.1875</v>
      </c>
      <c r="E731" s="269">
        <v>0.0</v>
      </c>
      <c r="F731" s="269">
        <v>3.18491680378573E-5</v>
      </c>
    </row>
    <row r="732" ht="14.25" customHeight="1">
      <c r="A732" s="267">
        <v>43481.0</v>
      </c>
      <c r="B732" s="57">
        <v>16.0</v>
      </c>
      <c r="C732" s="57">
        <v>11.0</v>
      </c>
      <c r="D732" s="268">
        <v>0.208333333333333</v>
      </c>
      <c r="E732" s="269">
        <v>0.0</v>
      </c>
      <c r="F732" s="269">
        <v>3.285071420256979E-5</v>
      </c>
    </row>
    <row r="733" ht="14.25" customHeight="1">
      <c r="A733" s="267">
        <v>43481.0</v>
      </c>
      <c r="B733" s="57">
        <v>16.0</v>
      </c>
      <c r="C733" s="57">
        <v>12.0</v>
      </c>
      <c r="D733" s="268">
        <v>0.229166666666667</v>
      </c>
      <c r="E733" s="269">
        <v>0.0</v>
      </c>
      <c r="F733" s="269">
        <v>3.4753651915523535E-5</v>
      </c>
    </row>
    <row r="734" ht="14.25" customHeight="1">
      <c r="A734" s="267">
        <v>43481.0</v>
      </c>
      <c r="B734" s="57">
        <v>16.0</v>
      </c>
      <c r="C734" s="57">
        <v>13.0</v>
      </c>
      <c r="D734" s="268">
        <v>0.25</v>
      </c>
      <c r="E734" s="269">
        <v>0.0</v>
      </c>
      <c r="F734" s="269">
        <v>3.785844502613227E-5</v>
      </c>
    </row>
    <row r="735" ht="14.25" customHeight="1">
      <c r="A735" s="267">
        <v>43481.0</v>
      </c>
      <c r="B735" s="57">
        <v>16.0</v>
      </c>
      <c r="C735" s="57">
        <v>14.0</v>
      </c>
      <c r="D735" s="268">
        <v>0.270833333333333</v>
      </c>
      <c r="E735" s="269">
        <v>0.0</v>
      </c>
      <c r="F735" s="269">
        <v>4.146401121909723E-5</v>
      </c>
    </row>
    <row r="736" ht="14.25" customHeight="1">
      <c r="A736" s="267">
        <v>43481.0</v>
      </c>
      <c r="B736" s="57">
        <v>16.0</v>
      </c>
      <c r="C736" s="57">
        <v>15.0</v>
      </c>
      <c r="D736" s="268">
        <v>0.291666666666667</v>
      </c>
      <c r="E736" s="269">
        <v>0.0</v>
      </c>
      <c r="F736" s="269">
        <v>4.70726697414872E-5</v>
      </c>
    </row>
    <row r="737" ht="14.25" customHeight="1">
      <c r="A737" s="267">
        <v>43481.0</v>
      </c>
      <c r="B737" s="57">
        <v>16.0</v>
      </c>
      <c r="C737" s="57">
        <v>16.0</v>
      </c>
      <c r="D737" s="268">
        <v>0.3125</v>
      </c>
      <c r="E737" s="269">
        <v>2.14611477507265E-7</v>
      </c>
      <c r="F737" s="269">
        <v>5.428380212741717E-5</v>
      </c>
    </row>
    <row r="738" ht="14.25" customHeight="1">
      <c r="A738" s="267">
        <v>43481.0</v>
      </c>
      <c r="B738" s="57">
        <v>16.0</v>
      </c>
      <c r="C738" s="57">
        <v>17.0</v>
      </c>
      <c r="D738" s="268">
        <v>0.333333333333333</v>
      </c>
      <c r="E738" s="269">
        <v>4.870457952256322E-6</v>
      </c>
      <c r="F738" s="269">
        <v>6.319756299335835E-5</v>
      </c>
    </row>
    <row r="739" ht="14.25" customHeight="1">
      <c r="A739" s="267">
        <v>43481.0</v>
      </c>
      <c r="B739" s="57">
        <v>16.0</v>
      </c>
      <c r="C739" s="57">
        <v>18.0</v>
      </c>
      <c r="D739" s="268">
        <v>0.354166666666667</v>
      </c>
      <c r="E739" s="269">
        <v>1.8423471476376542E-5</v>
      </c>
      <c r="F739" s="269">
        <v>7.141024154400082E-5</v>
      </c>
    </row>
    <row r="740" ht="14.25" customHeight="1">
      <c r="A740" s="267">
        <v>43481.0</v>
      </c>
      <c r="B740" s="57">
        <v>16.0</v>
      </c>
      <c r="C740" s="57">
        <v>19.0</v>
      </c>
      <c r="D740" s="268">
        <v>0.375</v>
      </c>
      <c r="E740" s="269">
        <v>3.9054357827572554E-5</v>
      </c>
      <c r="F740" s="269">
        <v>7.481549850402329E-5</v>
      </c>
    </row>
    <row r="741" ht="14.25" customHeight="1">
      <c r="A741" s="267">
        <v>43481.0</v>
      </c>
      <c r="B741" s="57">
        <v>16.0</v>
      </c>
      <c r="C741" s="57">
        <v>20.0</v>
      </c>
      <c r="D741" s="268">
        <v>0.395833333333333</v>
      </c>
      <c r="E741" s="269">
        <v>5.774764336369879E-5</v>
      </c>
      <c r="F741" s="269">
        <v>7.812060084757453E-5</v>
      </c>
    </row>
    <row r="742" ht="14.25" customHeight="1">
      <c r="A742" s="267">
        <v>43481.0</v>
      </c>
      <c r="B742" s="57">
        <v>16.0</v>
      </c>
      <c r="C742" s="57">
        <v>21.0</v>
      </c>
      <c r="D742" s="268">
        <v>0.416666666666667</v>
      </c>
      <c r="E742" s="269">
        <v>7.269036622603764E-5</v>
      </c>
      <c r="F742" s="269">
        <v>7.771998238168954E-5</v>
      </c>
    </row>
    <row r="743" ht="14.25" customHeight="1">
      <c r="A743" s="267">
        <v>43481.0</v>
      </c>
      <c r="B743" s="57">
        <v>16.0</v>
      </c>
      <c r="C743" s="57">
        <v>22.0</v>
      </c>
      <c r="D743" s="268">
        <v>0.4375</v>
      </c>
      <c r="E743" s="269">
        <v>8.626340290514794E-5</v>
      </c>
      <c r="F743" s="269">
        <v>7.782013699816078E-5</v>
      </c>
    </row>
    <row r="744" ht="14.25" customHeight="1">
      <c r="A744" s="267">
        <v>43481.0</v>
      </c>
      <c r="B744" s="57">
        <v>16.0</v>
      </c>
      <c r="C744" s="57">
        <v>23.0</v>
      </c>
      <c r="D744" s="268">
        <v>0.458333333333333</v>
      </c>
      <c r="E744" s="269">
        <v>1.005637193840092E-4</v>
      </c>
      <c r="F744" s="269">
        <v>7.601735390167828E-5</v>
      </c>
    </row>
    <row r="745" ht="14.25" customHeight="1">
      <c r="A745" s="267">
        <v>43481.0</v>
      </c>
      <c r="B745" s="57">
        <v>16.0</v>
      </c>
      <c r="C745" s="57">
        <v>24.0</v>
      </c>
      <c r="D745" s="268">
        <v>0.479166666666667</v>
      </c>
      <c r="E745" s="269">
        <v>1.0547467895155181E-4</v>
      </c>
      <c r="F745" s="269">
        <v>7.451503465460955E-5</v>
      </c>
    </row>
    <row r="746" ht="14.25" customHeight="1">
      <c r="A746" s="267">
        <v>43481.0</v>
      </c>
      <c r="B746" s="57">
        <v>16.0</v>
      </c>
      <c r="C746" s="57">
        <v>25.0</v>
      </c>
      <c r="D746" s="268">
        <v>0.5</v>
      </c>
      <c r="E746" s="269">
        <v>1.1365988216202675E-4</v>
      </c>
      <c r="F746" s="269">
        <v>7.571689005226453E-5</v>
      </c>
    </row>
    <row r="747" ht="14.25" customHeight="1">
      <c r="A747" s="267">
        <v>43481.0</v>
      </c>
      <c r="B747" s="57">
        <v>16.0</v>
      </c>
      <c r="C747" s="57">
        <v>26.0</v>
      </c>
      <c r="D747" s="268">
        <v>0.520833333333333</v>
      </c>
      <c r="E747" s="269">
        <v>1.1226311271675275E-4</v>
      </c>
      <c r="F747" s="269">
        <v>7.631781775109203E-5</v>
      </c>
    </row>
    <row r="748" ht="14.25" customHeight="1">
      <c r="A748" s="267">
        <v>43481.0</v>
      </c>
      <c r="B748" s="57">
        <v>16.0</v>
      </c>
      <c r="C748" s="57">
        <v>27.0</v>
      </c>
      <c r="D748" s="268">
        <v>0.541666666666667</v>
      </c>
      <c r="E748" s="269">
        <v>1.0072766276046196E-4</v>
      </c>
      <c r="F748" s="269">
        <v>7.551658081932205E-5</v>
      </c>
    </row>
    <row r="749" ht="14.25" customHeight="1">
      <c r="A749" s="267">
        <v>43481.0</v>
      </c>
      <c r="B749" s="57">
        <v>16.0</v>
      </c>
      <c r="C749" s="57">
        <v>28.0</v>
      </c>
      <c r="D749" s="268">
        <v>0.5625</v>
      </c>
      <c r="E749" s="269">
        <v>8.946312092940656E-5</v>
      </c>
      <c r="F749" s="269">
        <v>7.371379772283956E-5</v>
      </c>
    </row>
    <row r="750" ht="14.25" customHeight="1">
      <c r="A750" s="267">
        <v>43481.0</v>
      </c>
      <c r="B750" s="57">
        <v>16.0</v>
      </c>
      <c r="C750" s="57">
        <v>29.0</v>
      </c>
      <c r="D750" s="268">
        <v>0.583333333333333</v>
      </c>
      <c r="E750" s="269">
        <v>7.19177823380177E-5</v>
      </c>
      <c r="F750" s="269">
        <v>7.261209694165581E-5</v>
      </c>
    </row>
    <row r="751" ht="14.25" customHeight="1">
      <c r="A751" s="267">
        <v>43481.0</v>
      </c>
      <c r="B751" s="57">
        <v>16.0</v>
      </c>
      <c r="C751" s="57">
        <v>30.0</v>
      </c>
      <c r="D751" s="268">
        <v>0.604166666666667</v>
      </c>
      <c r="E751" s="269">
        <v>4.7245586936123915E-5</v>
      </c>
      <c r="F751" s="269">
        <v>7.481549850402329E-5</v>
      </c>
    </row>
    <row r="752" ht="14.25" customHeight="1">
      <c r="A752" s="267">
        <v>43481.0</v>
      </c>
      <c r="B752" s="57">
        <v>16.0</v>
      </c>
      <c r="C752" s="57">
        <v>31.0</v>
      </c>
      <c r="D752" s="268">
        <v>0.625</v>
      </c>
      <c r="E752" s="269">
        <v>2.879826000502405E-5</v>
      </c>
      <c r="F752" s="269">
        <v>7.631781775109203E-5</v>
      </c>
    </row>
    <row r="753" ht="14.25" customHeight="1">
      <c r="A753" s="267">
        <v>43481.0</v>
      </c>
      <c r="B753" s="57">
        <v>16.0</v>
      </c>
      <c r="C753" s="57">
        <v>32.0</v>
      </c>
      <c r="D753" s="268">
        <v>0.645833333333333</v>
      </c>
      <c r="E753" s="269">
        <v>1.3790368813271837E-5</v>
      </c>
      <c r="F753" s="269">
        <v>7.962292009464326E-5</v>
      </c>
    </row>
    <row r="754" ht="14.25" customHeight="1">
      <c r="A754" s="267">
        <v>43481.0</v>
      </c>
      <c r="B754" s="57">
        <v>16.0</v>
      </c>
      <c r="C754" s="57">
        <v>33.0</v>
      </c>
      <c r="D754" s="268">
        <v>0.666666666666667</v>
      </c>
      <c r="E754" s="269">
        <v>7.129583308546683E-6</v>
      </c>
      <c r="F754" s="269">
        <v>8.463065091820574E-5</v>
      </c>
    </row>
    <row r="755" ht="14.25" customHeight="1">
      <c r="A755" s="267">
        <v>43481.0</v>
      </c>
      <c r="B755" s="57">
        <v>16.0</v>
      </c>
      <c r="C755" s="57">
        <v>34.0</v>
      </c>
      <c r="D755" s="268">
        <v>0.6875</v>
      </c>
      <c r="E755" s="269">
        <v>2.5020332064571495E-6</v>
      </c>
      <c r="F755" s="269">
        <v>9.564765873004317E-5</v>
      </c>
    </row>
    <row r="756" ht="14.25" customHeight="1">
      <c r="A756" s="267">
        <v>43481.0</v>
      </c>
      <c r="B756" s="57">
        <v>16.0</v>
      </c>
      <c r="C756" s="57">
        <v>35.0</v>
      </c>
      <c r="D756" s="268">
        <v>0.708333333333333</v>
      </c>
      <c r="E756" s="269">
        <v>1.063624593494782E-6</v>
      </c>
      <c r="F756" s="269">
        <v>1.0725557877906096E-4</v>
      </c>
    </row>
    <row r="757" ht="14.25" customHeight="1">
      <c r="A757" s="267">
        <v>43481.0</v>
      </c>
      <c r="B757" s="57">
        <v>16.0</v>
      </c>
      <c r="C757" s="57">
        <v>36.0</v>
      </c>
      <c r="D757" s="268">
        <v>0.729166666666667</v>
      </c>
      <c r="E757" s="269">
        <v>2.702834580269606E-7</v>
      </c>
      <c r="F757" s="269">
        <v>1.1280414453156816E-4</v>
      </c>
    </row>
    <row r="758" ht="14.25" customHeight="1">
      <c r="A758" s="267">
        <v>43481.0</v>
      </c>
      <c r="B758" s="57">
        <v>16.0</v>
      </c>
      <c r="C758" s="57">
        <v>37.0</v>
      </c>
      <c r="D758" s="268">
        <v>0.75</v>
      </c>
      <c r="E758" s="269">
        <v>1.1035752506119058E-8</v>
      </c>
      <c r="F758" s="269">
        <v>1.1413620093063581E-4</v>
      </c>
    </row>
    <row r="759" ht="14.25" customHeight="1">
      <c r="A759" s="267">
        <v>43481.0</v>
      </c>
      <c r="B759" s="57">
        <v>16.0</v>
      </c>
      <c r="C759" s="57">
        <v>38.0</v>
      </c>
      <c r="D759" s="268">
        <v>0.770833333333333</v>
      </c>
      <c r="E759" s="269">
        <v>0.0</v>
      </c>
      <c r="F759" s="269">
        <v>1.1060074296920068E-4</v>
      </c>
    </row>
    <row r="760" ht="14.25" customHeight="1">
      <c r="A760" s="267">
        <v>43481.0</v>
      </c>
      <c r="B760" s="57">
        <v>16.0</v>
      </c>
      <c r="C760" s="57">
        <v>39.0</v>
      </c>
      <c r="D760" s="268">
        <v>0.791666666666667</v>
      </c>
      <c r="E760" s="269">
        <v>0.0</v>
      </c>
      <c r="F760" s="269">
        <v>1.0476172882892684E-4</v>
      </c>
    </row>
    <row r="761" ht="14.25" customHeight="1">
      <c r="A761" s="267">
        <v>43481.0</v>
      </c>
      <c r="B761" s="57">
        <v>16.0</v>
      </c>
      <c r="C761" s="57">
        <v>40.0</v>
      </c>
      <c r="D761" s="268">
        <v>0.8125</v>
      </c>
      <c r="E761" s="269">
        <v>0.0</v>
      </c>
      <c r="F761" s="269">
        <v>9.85521426077094E-5</v>
      </c>
    </row>
    <row r="762" ht="14.25" customHeight="1">
      <c r="A762" s="267">
        <v>43481.0</v>
      </c>
      <c r="B762" s="57">
        <v>16.0</v>
      </c>
      <c r="C762" s="57">
        <v>41.0</v>
      </c>
      <c r="D762" s="268">
        <v>0.833333333333333</v>
      </c>
      <c r="E762" s="269">
        <v>0.0</v>
      </c>
      <c r="F762" s="269">
        <v>9.364456640061817E-5</v>
      </c>
    </row>
    <row r="763" ht="14.25" customHeight="1">
      <c r="A763" s="267">
        <v>43481.0</v>
      </c>
      <c r="B763" s="57">
        <v>16.0</v>
      </c>
      <c r="C763" s="57">
        <v>42.0</v>
      </c>
      <c r="D763" s="268">
        <v>0.854166666666667</v>
      </c>
      <c r="E763" s="269">
        <v>0.0</v>
      </c>
      <c r="F763" s="269">
        <v>8.86368355770557E-5</v>
      </c>
    </row>
    <row r="764" ht="14.25" customHeight="1">
      <c r="A764" s="267">
        <v>43481.0</v>
      </c>
      <c r="B764" s="57">
        <v>16.0</v>
      </c>
      <c r="C764" s="57">
        <v>43.0</v>
      </c>
      <c r="D764" s="268">
        <v>0.875</v>
      </c>
      <c r="E764" s="269">
        <v>0.0</v>
      </c>
      <c r="F764" s="269">
        <v>8.443034168526323E-5</v>
      </c>
    </row>
    <row r="765" ht="14.25" customHeight="1">
      <c r="A765" s="267">
        <v>43481.0</v>
      </c>
      <c r="B765" s="57">
        <v>16.0</v>
      </c>
      <c r="C765" s="57">
        <v>44.0</v>
      </c>
      <c r="D765" s="268">
        <v>0.895833333333333</v>
      </c>
      <c r="E765" s="269">
        <v>0.0</v>
      </c>
      <c r="F765" s="269">
        <v>8.032400240994201E-5</v>
      </c>
    </row>
    <row r="766" ht="14.25" customHeight="1">
      <c r="A766" s="267">
        <v>43481.0</v>
      </c>
      <c r="B766" s="57">
        <v>16.0</v>
      </c>
      <c r="C766" s="57">
        <v>45.0</v>
      </c>
      <c r="D766" s="268">
        <v>0.916666666666667</v>
      </c>
      <c r="E766" s="269">
        <v>0.0</v>
      </c>
      <c r="F766" s="269">
        <v>7.601735390167828E-5</v>
      </c>
    </row>
    <row r="767" ht="14.25" customHeight="1">
      <c r="A767" s="267">
        <v>43481.0</v>
      </c>
      <c r="B767" s="57">
        <v>16.0</v>
      </c>
      <c r="C767" s="57">
        <v>46.0</v>
      </c>
      <c r="D767" s="268">
        <v>0.9375</v>
      </c>
      <c r="E767" s="269">
        <v>0.0</v>
      </c>
      <c r="F767" s="269">
        <v>6.970761306398956E-5</v>
      </c>
    </row>
    <row r="768" ht="14.25" customHeight="1">
      <c r="A768" s="267">
        <v>43481.0</v>
      </c>
      <c r="B768" s="57">
        <v>16.0</v>
      </c>
      <c r="C768" s="57">
        <v>47.0</v>
      </c>
      <c r="D768" s="268">
        <v>0.958333333333333</v>
      </c>
      <c r="E768" s="269">
        <v>0.0</v>
      </c>
      <c r="F768" s="269">
        <v>6.309740837688711E-5</v>
      </c>
    </row>
    <row r="769" ht="14.25" customHeight="1">
      <c r="A769" s="267">
        <v>43481.0</v>
      </c>
      <c r="B769" s="57">
        <v>16.0</v>
      </c>
      <c r="C769" s="57">
        <v>48.0</v>
      </c>
      <c r="D769" s="268">
        <v>0.979166666666667</v>
      </c>
      <c r="E769" s="269">
        <v>0.0</v>
      </c>
      <c r="F769" s="269">
        <v>5.5085039059187164E-5</v>
      </c>
    </row>
    <row r="770" ht="14.25" customHeight="1">
      <c r="A770" s="267">
        <v>43482.0</v>
      </c>
      <c r="B770" s="57">
        <v>17.0</v>
      </c>
      <c r="C770" s="57">
        <v>1.0</v>
      </c>
      <c r="D770" s="268">
        <v>0.0</v>
      </c>
      <c r="E770" s="269">
        <v>0.0</v>
      </c>
      <c r="F770" s="269">
        <v>4.727297897442971E-5</v>
      </c>
    </row>
    <row r="771" ht="14.25" customHeight="1">
      <c r="A771" s="267">
        <v>43482.0</v>
      </c>
      <c r="B771" s="57">
        <v>17.0</v>
      </c>
      <c r="C771" s="57">
        <v>2.0</v>
      </c>
      <c r="D771" s="268">
        <v>0.020833333333333332</v>
      </c>
      <c r="E771" s="269">
        <v>0.0</v>
      </c>
      <c r="F771" s="269">
        <v>4.186462968498224E-5</v>
      </c>
    </row>
    <row r="772" ht="14.25" customHeight="1">
      <c r="A772" s="267">
        <v>43482.0</v>
      </c>
      <c r="B772" s="57">
        <v>17.0</v>
      </c>
      <c r="C772" s="57">
        <v>3.0</v>
      </c>
      <c r="D772" s="268">
        <v>0.0416666666666667</v>
      </c>
      <c r="E772" s="269">
        <v>0.0</v>
      </c>
      <c r="F772" s="269">
        <v>3.845937272495976E-5</v>
      </c>
    </row>
    <row r="773" ht="14.25" customHeight="1">
      <c r="A773" s="267">
        <v>43482.0</v>
      </c>
      <c r="B773" s="57">
        <v>17.0</v>
      </c>
      <c r="C773" s="57">
        <v>4.0</v>
      </c>
      <c r="D773" s="268">
        <v>0.0625</v>
      </c>
      <c r="E773" s="269">
        <v>0.0</v>
      </c>
      <c r="F773" s="269">
        <v>3.575519808023604E-5</v>
      </c>
    </row>
    <row r="774" ht="14.25" customHeight="1">
      <c r="A774" s="267">
        <v>43482.0</v>
      </c>
      <c r="B774" s="57">
        <v>17.0</v>
      </c>
      <c r="C774" s="57">
        <v>5.0</v>
      </c>
      <c r="D774" s="268">
        <v>0.0833333333333333</v>
      </c>
      <c r="E774" s="269">
        <v>0.0</v>
      </c>
      <c r="F774" s="269">
        <v>3.375210575081104E-5</v>
      </c>
    </row>
    <row r="775" ht="14.25" customHeight="1">
      <c r="A775" s="267">
        <v>43482.0</v>
      </c>
      <c r="B775" s="57">
        <v>17.0</v>
      </c>
      <c r="C775" s="57">
        <v>6.0</v>
      </c>
      <c r="D775" s="268">
        <v>0.104166666666667</v>
      </c>
      <c r="E775" s="269">
        <v>0.0</v>
      </c>
      <c r="F775" s="269">
        <v>3.2249786503742304E-5</v>
      </c>
    </row>
    <row r="776" ht="14.25" customHeight="1">
      <c r="A776" s="267">
        <v>43482.0</v>
      </c>
      <c r="B776" s="57">
        <v>17.0</v>
      </c>
      <c r="C776" s="57">
        <v>7.0</v>
      </c>
      <c r="D776" s="268">
        <v>0.125</v>
      </c>
      <c r="E776" s="269">
        <v>0.0</v>
      </c>
      <c r="F776" s="269">
        <v>3.2049477270799804E-5</v>
      </c>
    </row>
    <row r="777" ht="14.25" customHeight="1">
      <c r="A777" s="267">
        <v>43482.0</v>
      </c>
      <c r="B777" s="57">
        <v>17.0</v>
      </c>
      <c r="C777" s="57">
        <v>8.0</v>
      </c>
      <c r="D777" s="268">
        <v>0.145833333333333</v>
      </c>
      <c r="E777" s="269">
        <v>0.0</v>
      </c>
      <c r="F777" s="269">
        <v>3.174901342138605E-5</v>
      </c>
    </row>
    <row r="778" ht="14.25" customHeight="1">
      <c r="A778" s="267">
        <v>43482.0</v>
      </c>
      <c r="B778" s="57">
        <v>17.0</v>
      </c>
      <c r="C778" s="57">
        <v>9.0</v>
      </c>
      <c r="D778" s="268">
        <v>0.166666666666667</v>
      </c>
      <c r="E778" s="269">
        <v>0.0</v>
      </c>
      <c r="F778" s="269">
        <v>3.1548704188443556E-5</v>
      </c>
    </row>
    <row r="779" ht="14.25" customHeight="1">
      <c r="A779" s="267">
        <v>43482.0</v>
      </c>
      <c r="B779" s="57">
        <v>17.0</v>
      </c>
      <c r="C779" s="57">
        <v>10.0</v>
      </c>
      <c r="D779" s="268">
        <v>0.1875</v>
      </c>
      <c r="E779" s="269">
        <v>0.0</v>
      </c>
      <c r="F779" s="269">
        <v>3.174901342138605E-5</v>
      </c>
    </row>
    <row r="780" ht="14.25" customHeight="1">
      <c r="A780" s="267">
        <v>43482.0</v>
      </c>
      <c r="B780" s="57">
        <v>17.0</v>
      </c>
      <c r="C780" s="57">
        <v>11.0</v>
      </c>
      <c r="D780" s="268">
        <v>0.208333333333333</v>
      </c>
      <c r="E780" s="269">
        <v>0.0</v>
      </c>
      <c r="F780" s="269">
        <v>3.194932265432856E-5</v>
      </c>
    </row>
    <row r="781" ht="14.25" customHeight="1">
      <c r="A781" s="267">
        <v>43482.0</v>
      </c>
      <c r="B781" s="57">
        <v>17.0</v>
      </c>
      <c r="C781" s="57">
        <v>12.0</v>
      </c>
      <c r="D781" s="268">
        <v>0.229166666666667</v>
      </c>
      <c r="E781" s="269">
        <v>0.0</v>
      </c>
      <c r="F781" s="269">
        <v>3.3651951134339786E-5</v>
      </c>
    </row>
    <row r="782" ht="14.25" customHeight="1">
      <c r="A782" s="267">
        <v>43482.0</v>
      </c>
      <c r="B782" s="57">
        <v>17.0</v>
      </c>
      <c r="C782" s="57">
        <v>13.0</v>
      </c>
      <c r="D782" s="268">
        <v>0.25</v>
      </c>
      <c r="E782" s="269">
        <v>0.0</v>
      </c>
      <c r="F782" s="269">
        <v>3.5554888847293536E-5</v>
      </c>
    </row>
    <row r="783" ht="14.25" customHeight="1">
      <c r="A783" s="267">
        <v>43482.0</v>
      </c>
      <c r="B783" s="57">
        <v>17.0</v>
      </c>
      <c r="C783" s="57">
        <v>14.0</v>
      </c>
      <c r="D783" s="268">
        <v>0.270833333333333</v>
      </c>
      <c r="E783" s="269">
        <v>0.0</v>
      </c>
      <c r="F783" s="269">
        <v>3.775829040966103E-5</v>
      </c>
    </row>
    <row r="784" ht="14.25" customHeight="1">
      <c r="A784" s="267">
        <v>43482.0</v>
      </c>
      <c r="B784" s="57">
        <v>17.0</v>
      </c>
      <c r="C784" s="57">
        <v>15.0</v>
      </c>
      <c r="D784" s="268">
        <v>0.291666666666667</v>
      </c>
      <c r="E784" s="269">
        <v>1.1035752506119058E-8</v>
      </c>
      <c r="F784" s="269">
        <v>4.3366948932050984E-5</v>
      </c>
    </row>
    <row r="785" ht="14.25" customHeight="1">
      <c r="A785" s="267">
        <v>43482.0</v>
      </c>
      <c r="B785" s="57">
        <v>17.0</v>
      </c>
      <c r="C785" s="57">
        <v>16.0</v>
      </c>
      <c r="D785" s="268">
        <v>0.3125</v>
      </c>
      <c r="E785" s="269">
        <v>1.0431560469471198E-7</v>
      </c>
      <c r="F785" s="269">
        <v>5.077839055092343E-5</v>
      </c>
    </row>
    <row r="786" ht="14.25" customHeight="1">
      <c r="A786" s="267">
        <v>43482.0</v>
      </c>
      <c r="B786" s="57">
        <v>17.0</v>
      </c>
      <c r="C786" s="57">
        <v>17.0</v>
      </c>
      <c r="D786" s="268">
        <v>0.333333333333333</v>
      </c>
      <c r="E786" s="269">
        <v>2.407389760622081E-6</v>
      </c>
      <c r="F786" s="269">
        <v>5.9291532950979645E-5</v>
      </c>
    </row>
    <row r="787" ht="14.25" customHeight="1">
      <c r="A787" s="267">
        <v>43482.0</v>
      </c>
      <c r="B787" s="57">
        <v>17.0</v>
      </c>
      <c r="C787" s="57">
        <v>18.0</v>
      </c>
      <c r="D787" s="268">
        <v>0.354166666666667</v>
      </c>
      <c r="E787" s="269">
        <v>6.238667357462988E-6</v>
      </c>
      <c r="F787" s="269">
        <v>6.820529381692084E-5</v>
      </c>
    </row>
    <row r="788" ht="14.25" customHeight="1">
      <c r="A788" s="267">
        <v>43482.0</v>
      </c>
      <c r="B788" s="57">
        <v>17.0</v>
      </c>
      <c r="C788" s="57">
        <v>19.0</v>
      </c>
      <c r="D788" s="268">
        <v>0.375</v>
      </c>
      <c r="E788" s="269">
        <v>1.281421040107677E-5</v>
      </c>
      <c r="F788" s="269">
        <v>7.331317925695456E-5</v>
      </c>
    </row>
    <row r="789" ht="14.25" customHeight="1">
      <c r="A789" s="267">
        <v>43482.0</v>
      </c>
      <c r="B789" s="57">
        <v>17.0</v>
      </c>
      <c r="C789" s="57">
        <v>20.0</v>
      </c>
      <c r="D789" s="268">
        <v>0.395833333333333</v>
      </c>
      <c r="E789" s="269">
        <v>2.339093238396473E-5</v>
      </c>
      <c r="F789" s="269">
        <v>7.8721528546402E-5</v>
      </c>
    </row>
    <row r="790" ht="14.25" customHeight="1">
      <c r="A790" s="267">
        <v>43482.0</v>
      </c>
      <c r="B790" s="57">
        <v>17.0</v>
      </c>
      <c r="C790" s="57">
        <v>21.0</v>
      </c>
      <c r="D790" s="268">
        <v>0.416666666666667</v>
      </c>
      <c r="E790" s="269">
        <v>3.4408563950524815E-5</v>
      </c>
      <c r="F790" s="269">
        <v>8.222694012289575E-5</v>
      </c>
    </row>
    <row r="791" ht="14.25" customHeight="1">
      <c r="A791" s="267">
        <v>43482.0</v>
      </c>
      <c r="B791" s="57">
        <v>17.0</v>
      </c>
      <c r="C791" s="57">
        <v>22.0</v>
      </c>
      <c r="D791" s="268">
        <v>0.4375</v>
      </c>
      <c r="E791" s="269">
        <v>4.751697517139712E-5</v>
      </c>
      <c r="F791" s="269">
        <v>8.322848628760824E-5</v>
      </c>
    </row>
    <row r="792" ht="14.25" customHeight="1">
      <c r="A792" s="267">
        <v>43482.0</v>
      </c>
      <c r="B792" s="57">
        <v>17.0</v>
      </c>
      <c r="C792" s="57">
        <v>23.0</v>
      </c>
      <c r="D792" s="268">
        <v>0.458333333333333</v>
      </c>
      <c r="E792" s="269">
        <v>6.528093598801455E-5</v>
      </c>
      <c r="F792" s="269">
        <v>8.41298778358495E-5</v>
      </c>
    </row>
    <row r="793" ht="14.25" customHeight="1">
      <c r="A793" s="267">
        <v>43482.0</v>
      </c>
      <c r="B793" s="57">
        <v>17.0</v>
      </c>
      <c r="C793" s="57">
        <v>24.0</v>
      </c>
      <c r="D793" s="268">
        <v>0.479166666666667</v>
      </c>
      <c r="E793" s="269">
        <v>7.612403282764173E-5</v>
      </c>
      <c r="F793" s="269">
        <v>8.763528941234321E-5</v>
      </c>
    </row>
    <row r="794" ht="14.25" customHeight="1">
      <c r="A794" s="267">
        <v>43482.0</v>
      </c>
      <c r="B794" s="57">
        <v>17.0</v>
      </c>
      <c r="C794" s="57">
        <v>25.0</v>
      </c>
      <c r="D794" s="268">
        <v>0.5</v>
      </c>
      <c r="E794" s="269">
        <v>7.290469260740996E-5</v>
      </c>
      <c r="F794" s="269">
        <v>8.943807250882569E-5</v>
      </c>
    </row>
    <row r="795" ht="14.25" customHeight="1">
      <c r="A795" s="267">
        <v>43482.0</v>
      </c>
      <c r="B795" s="57">
        <v>17.0</v>
      </c>
      <c r="C795" s="57">
        <v>26.0</v>
      </c>
      <c r="D795" s="268">
        <v>0.520833333333333</v>
      </c>
      <c r="E795" s="269">
        <v>6.75444320001817E-5</v>
      </c>
      <c r="F795" s="269">
        <v>8.983869097471069E-5</v>
      </c>
    </row>
    <row r="796" ht="14.25" customHeight="1">
      <c r="A796" s="267">
        <v>43482.0</v>
      </c>
      <c r="B796" s="57">
        <v>17.0</v>
      </c>
      <c r="C796" s="57">
        <v>27.0</v>
      </c>
      <c r="D796" s="268">
        <v>0.541666666666667</v>
      </c>
      <c r="E796" s="269">
        <v>6.796290815403995E-5</v>
      </c>
      <c r="F796" s="269">
        <v>8.893729942646948E-5</v>
      </c>
    </row>
    <row r="797" ht="14.25" customHeight="1">
      <c r="A797" s="267">
        <v>43482.0</v>
      </c>
      <c r="B797" s="57">
        <v>17.0</v>
      </c>
      <c r="C797" s="57">
        <v>28.0</v>
      </c>
      <c r="D797" s="268">
        <v>0.5625</v>
      </c>
      <c r="E797" s="269">
        <v>7.171025606433525E-5</v>
      </c>
      <c r="F797" s="269">
        <v>8.533173323350447E-5</v>
      </c>
    </row>
    <row r="798" ht="14.25" customHeight="1">
      <c r="A798" s="267">
        <v>43482.0</v>
      </c>
      <c r="B798" s="57">
        <v>17.0</v>
      </c>
      <c r="C798" s="57">
        <v>29.0</v>
      </c>
      <c r="D798" s="268">
        <v>0.583333333333333</v>
      </c>
      <c r="E798" s="269">
        <v>6.153432495037952E-5</v>
      </c>
      <c r="F798" s="269">
        <v>8.302817705466573E-5</v>
      </c>
    </row>
    <row r="799" ht="14.25" customHeight="1">
      <c r="A799" s="267">
        <v>43482.0</v>
      </c>
      <c r="B799" s="57">
        <v>17.0</v>
      </c>
      <c r="C799" s="57">
        <v>30.0</v>
      </c>
      <c r="D799" s="268">
        <v>0.604166666666667</v>
      </c>
      <c r="E799" s="269">
        <v>3.660253499256912E-5</v>
      </c>
      <c r="F799" s="269">
        <v>8.352895013702199E-5</v>
      </c>
    </row>
    <row r="800" ht="14.25" customHeight="1">
      <c r="A800" s="267">
        <v>43482.0</v>
      </c>
      <c r="B800" s="57">
        <v>17.0</v>
      </c>
      <c r="C800" s="57">
        <v>31.0</v>
      </c>
      <c r="D800" s="268">
        <v>0.625</v>
      </c>
      <c r="E800" s="269">
        <v>2.1527594197310003E-5</v>
      </c>
      <c r="F800" s="269">
        <v>8.643343401468822E-5</v>
      </c>
    </row>
    <row r="801" ht="14.25" customHeight="1">
      <c r="A801" s="267">
        <v>43482.0</v>
      </c>
      <c r="B801" s="57">
        <v>17.0</v>
      </c>
      <c r="C801" s="57">
        <v>32.0</v>
      </c>
      <c r="D801" s="268">
        <v>0.645833333333333</v>
      </c>
      <c r="E801" s="269">
        <v>1.1291863557459818E-5</v>
      </c>
      <c r="F801" s="269">
        <v>9.06399279064807E-5</v>
      </c>
    </row>
    <row r="802" ht="14.25" customHeight="1">
      <c r="A802" s="267">
        <v>43482.0</v>
      </c>
      <c r="B802" s="57">
        <v>17.0</v>
      </c>
      <c r="C802" s="57">
        <v>33.0</v>
      </c>
      <c r="D802" s="268">
        <v>0.666666666666667</v>
      </c>
      <c r="E802" s="269">
        <v>6.809074150952337E-6</v>
      </c>
      <c r="F802" s="269">
        <v>9.755059644299692E-5</v>
      </c>
    </row>
    <row r="803" ht="14.25" customHeight="1">
      <c r="A803" s="267">
        <v>43482.0</v>
      </c>
      <c r="B803" s="57">
        <v>17.0</v>
      </c>
      <c r="C803" s="57">
        <v>34.0</v>
      </c>
      <c r="D803" s="268">
        <v>0.6875</v>
      </c>
      <c r="E803" s="269">
        <v>3.1224397844966796E-6</v>
      </c>
      <c r="F803" s="269">
        <v>1.0641428000070246E-4</v>
      </c>
    </row>
    <row r="804" ht="14.25" customHeight="1">
      <c r="A804" s="267">
        <v>43482.0</v>
      </c>
      <c r="B804" s="57">
        <v>17.0</v>
      </c>
      <c r="C804" s="57">
        <v>35.0</v>
      </c>
      <c r="D804" s="268">
        <v>0.708333333333333</v>
      </c>
      <c r="E804" s="269">
        <v>1.4020954385148578E-6</v>
      </c>
      <c r="F804" s="269">
        <v>1.1720093219465604E-4</v>
      </c>
    </row>
    <row r="805" ht="14.25" customHeight="1">
      <c r="A805" s="267">
        <v>43482.0</v>
      </c>
      <c r="B805" s="57">
        <v>17.0</v>
      </c>
      <c r="C805" s="57">
        <v>36.0</v>
      </c>
      <c r="D805" s="268">
        <v>0.729166666666667</v>
      </c>
      <c r="E805" s="269">
        <v>2.9432783499559987E-7</v>
      </c>
      <c r="F805" s="269">
        <v>1.1929416367890515E-4</v>
      </c>
    </row>
    <row r="806" ht="14.25" customHeight="1">
      <c r="A806" s="267">
        <v>43482.0</v>
      </c>
      <c r="B806" s="57">
        <v>17.0</v>
      </c>
      <c r="C806" s="57">
        <v>37.0</v>
      </c>
      <c r="D806" s="268">
        <v>0.75</v>
      </c>
      <c r="E806" s="269">
        <v>3.526508622067096E-8</v>
      </c>
      <c r="F806" s="269">
        <v>1.1600909225864814E-4</v>
      </c>
    </row>
    <row r="807" ht="14.25" customHeight="1">
      <c r="A807" s="267">
        <v>43482.0</v>
      </c>
      <c r="B807" s="57">
        <v>17.0</v>
      </c>
      <c r="C807" s="57">
        <v>38.0</v>
      </c>
      <c r="D807" s="268">
        <v>0.770833333333333</v>
      </c>
      <c r="E807" s="269">
        <v>4.377309653265101E-9</v>
      </c>
      <c r="F807" s="269">
        <v>1.1142201082426495E-4</v>
      </c>
    </row>
    <row r="808" ht="14.25" customHeight="1">
      <c r="A808" s="267">
        <v>43482.0</v>
      </c>
      <c r="B808" s="57">
        <v>17.0</v>
      </c>
      <c r="C808" s="57">
        <v>39.0</v>
      </c>
      <c r="D808" s="268">
        <v>0.791666666666667</v>
      </c>
      <c r="E808" s="269">
        <v>0.0</v>
      </c>
      <c r="F808" s="269">
        <v>1.0625403261434848E-4</v>
      </c>
    </row>
    <row r="809" ht="14.25" customHeight="1">
      <c r="A809" s="267">
        <v>43482.0</v>
      </c>
      <c r="B809" s="57">
        <v>17.0</v>
      </c>
      <c r="C809" s="57">
        <v>40.0</v>
      </c>
      <c r="D809" s="268">
        <v>0.8125</v>
      </c>
      <c r="E809" s="269">
        <v>0.0</v>
      </c>
      <c r="F809" s="269">
        <v>1.0215770880067437E-4</v>
      </c>
    </row>
    <row r="810" ht="14.25" customHeight="1">
      <c r="A810" s="267">
        <v>43482.0</v>
      </c>
      <c r="B810" s="57">
        <v>17.0</v>
      </c>
      <c r="C810" s="57">
        <v>41.0</v>
      </c>
      <c r="D810" s="268">
        <v>0.833333333333333</v>
      </c>
      <c r="E810" s="269">
        <v>0.0</v>
      </c>
      <c r="F810" s="269">
        <v>9.765075105946816E-5</v>
      </c>
    </row>
    <row r="811" ht="14.25" customHeight="1">
      <c r="A811" s="267">
        <v>43482.0</v>
      </c>
      <c r="B811" s="57">
        <v>17.0</v>
      </c>
      <c r="C811" s="57">
        <v>42.0</v>
      </c>
      <c r="D811" s="268">
        <v>0.854166666666667</v>
      </c>
      <c r="E811" s="269">
        <v>0.0</v>
      </c>
      <c r="F811" s="269">
        <v>9.264302023590568E-5</v>
      </c>
    </row>
    <row r="812" ht="14.25" customHeight="1">
      <c r="A812" s="267">
        <v>43482.0</v>
      </c>
      <c r="B812" s="57">
        <v>17.0</v>
      </c>
      <c r="C812" s="57">
        <v>43.0</v>
      </c>
      <c r="D812" s="268">
        <v>0.875</v>
      </c>
      <c r="E812" s="269">
        <v>0.0</v>
      </c>
      <c r="F812" s="269">
        <v>8.773544402881445E-5</v>
      </c>
    </row>
    <row r="813" ht="14.25" customHeight="1">
      <c r="A813" s="267">
        <v>43482.0</v>
      </c>
      <c r="B813" s="57">
        <v>17.0</v>
      </c>
      <c r="C813" s="57">
        <v>44.0</v>
      </c>
      <c r="D813" s="268">
        <v>0.895833333333333</v>
      </c>
      <c r="E813" s="269">
        <v>0.0</v>
      </c>
      <c r="F813" s="269">
        <v>8.202663088995325E-5</v>
      </c>
    </row>
    <row r="814" ht="14.25" customHeight="1">
      <c r="A814" s="267">
        <v>43482.0</v>
      </c>
      <c r="B814" s="57">
        <v>17.0</v>
      </c>
      <c r="C814" s="57">
        <v>45.0</v>
      </c>
      <c r="D814" s="268">
        <v>0.916666666666667</v>
      </c>
      <c r="E814" s="269">
        <v>0.0</v>
      </c>
      <c r="F814" s="269">
        <v>7.641797236756328E-5</v>
      </c>
    </row>
    <row r="815" ht="14.25" customHeight="1">
      <c r="A815" s="267">
        <v>43482.0</v>
      </c>
      <c r="B815" s="57">
        <v>17.0</v>
      </c>
      <c r="C815" s="57">
        <v>46.0</v>
      </c>
      <c r="D815" s="268">
        <v>0.9375</v>
      </c>
      <c r="E815" s="269">
        <v>0.0</v>
      </c>
      <c r="F815" s="269">
        <v>6.810513920044957E-5</v>
      </c>
    </row>
    <row r="816" ht="14.25" customHeight="1">
      <c r="A816" s="267">
        <v>43482.0</v>
      </c>
      <c r="B816" s="57">
        <v>17.0</v>
      </c>
      <c r="C816" s="57">
        <v>47.0</v>
      </c>
      <c r="D816" s="268">
        <v>0.958333333333333</v>
      </c>
      <c r="E816" s="269">
        <v>0.0</v>
      </c>
      <c r="F816" s="269">
        <v>5.788936832038214E-5</v>
      </c>
    </row>
    <row r="817" ht="14.25" customHeight="1">
      <c r="A817" s="267">
        <v>43482.0</v>
      </c>
      <c r="B817" s="57">
        <v>17.0</v>
      </c>
      <c r="C817" s="57">
        <v>48.0</v>
      </c>
      <c r="D817" s="268">
        <v>0.979166666666667</v>
      </c>
      <c r="E817" s="269">
        <v>0.0</v>
      </c>
      <c r="F817" s="269">
        <v>4.887545283796971E-5</v>
      </c>
    </row>
    <row r="818" ht="14.25" customHeight="1">
      <c r="A818" s="267">
        <v>43483.0</v>
      </c>
      <c r="B818" s="57">
        <v>18.0</v>
      </c>
      <c r="C818" s="57">
        <v>1.0</v>
      </c>
      <c r="D818" s="268">
        <v>0.0</v>
      </c>
      <c r="E818" s="269">
        <v>0.0</v>
      </c>
      <c r="F818" s="269">
        <v>4.226524815086724E-5</v>
      </c>
    </row>
    <row r="819" ht="14.25" customHeight="1">
      <c r="A819" s="267">
        <v>43483.0</v>
      </c>
      <c r="B819" s="57">
        <v>18.0</v>
      </c>
      <c r="C819" s="57">
        <v>2.0</v>
      </c>
      <c r="D819" s="268">
        <v>0.020833333333333332</v>
      </c>
      <c r="E819" s="269">
        <v>0.0</v>
      </c>
      <c r="F819" s="269">
        <v>3.735767194377602E-5</v>
      </c>
    </row>
    <row r="820" ht="14.25" customHeight="1">
      <c r="A820" s="267">
        <v>43483.0</v>
      </c>
      <c r="B820" s="57">
        <v>18.0</v>
      </c>
      <c r="C820" s="57">
        <v>3.0</v>
      </c>
      <c r="D820" s="268">
        <v>0.0416666666666667</v>
      </c>
      <c r="E820" s="269">
        <v>0.0</v>
      </c>
      <c r="F820" s="269">
        <v>3.4953961148466035E-5</v>
      </c>
    </row>
    <row r="821" ht="14.25" customHeight="1">
      <c r="A821" s="267">
        <v>43483.0</v>
      </c>
      <c r="B821" s="57">
        <v>18.0</v>
      </c>
      <c r="C821" s="57">
        <v>4.0</v>
      </c>
      <c r="D821" s="268">
        <v>0.0625</v>
      </c>
      <c r="E821" s="269">
        <v>0.0</v>
      </c>
      <c r="F821" s="269">
        <v>3.3151178051983545E-5</v>
      </c>
    </row>
    <row r="822" ht="14.25" customHeight="1">
      <c r="A822" s="267">
        <v>43483.0</v>
      </c>
      <c r="B822" s="57">
        <v>18.0</v>
      </c>
      <c r="C822" s="57">
        <v>5.0</v>
      </c>
      <c r="D822" s="268">
        <v>0.0833333333333333</v>
      </c>
      <c r="E822" s="269">
        <v>0.0</v>
      </c>
      <c r="F822" s="269">
        <v>3.164885880491481E-5</v>
      </c>
    </row>
    <row r="823" ht="14.25" customHeight="1">
      <c r="A823" s="267">
        <v>43483.0</v>
      </c>
      <c r="B823" s="57">
        <v>18.0</v>
      </c>
      <c r="C823" s="57">
        <v>6.0</v>
      </c>
      <c r="D823" s="268">
        <v>0.104166666666667</v>
      </c>
      <c r="E823" s="269">
        <v>0.0</v>
      </c>
      <c r="F823" s="269">
        <v>3.0847621873144815E-5</v>
      </c>
    </row>
    <row r="824" ht="14.25" customHeight="1">
      <c r="A824" s="267">
        <v>43483.0</v>
      </c>
      <c r="B824" s="57">
        <v>18.0</v>
      </c>
      <c r="C824" s="57">
        <v>7.0</v>
      </c>
      <c r="D824" s="268">
        <v>0.125</v>
      </c>
      <c r="E824" s="269">
        <v>0.0</v>
      </c>
      <c r="F824" s="269">
        <v>3.094777648961606E-5</v>
      </c>
    </row>
    <row r="825" ht="14.25" customHeight="1">
      <c r="A825" s="267">
        <v>43483.0</v>
      </c>
      <c r="B825" s="57">
        <v>18.0</v>
      </c>
      <c r="C825" s="57">
        <v>8.0</v>
      </c>
      <c r="D825" s="268">
        <v>0.145833333333333</v>
      </c>
      <c r="E825" s="269">
        <v>0.0</v>
      </c>
      <c r="F825" s="269">
        <v>3.054715802373107E-5</v>
      </c>
    </row>
    <row r="826" ht="14.25" customHeight="1">
      <c r="A826" s="267">
        <v>43483.0</v>
      </c>
      <c r="B826" s="57">
        <v>18.0</v>
      </c>
      <c r="C826" s="57">
        <v>9.0</v>
      </c>
      <c r="D826" s="268">
        <v>0.166666666666667</v>
      </c>
      <c r="E826" s="269">
        <v>0.0</v>
      </c>
      <c r="F826" s="269">
        <v>3.074746725667356E-5</v>
      </c>
    </row>
    <row r="827" ht="14.25" customHeight="1">
      <c r="A827" s="267">
        <v>43483.0</v>
      </c>
      <c r="B827" s="57">
        <v>18.0</v>
      </c>
      <c r="C827" s="57">
        <v>10.0</v>
      </c>
      <c r="D827" s="268">
        <v>0.1875</v>
      </c>
      <c r="E827" s="269">
        <v>0.0</v>
      </c>
      <c r="F827" s="269">
        <v>3.174901342138605E-5</v>
      </c>
    </row>
    <row r="828" ht="14.25" customHeight="1">
      <c r="A828" s="267">
        <v>43483.0</v>
      </c>
      <c r="B828" s="57">
        <v>18.0</v>
      </c>
      <c r="C828" s="57">
        <v>11.0</v>
      </c>
      <c r="D828" s="268">
        <v>0.208333333333333</v>
      </c>
      <c r="E828" s="269">
        <v>0.0</v>
      </c>
      <c r="F828" s="269">
        <v>3.30510234355123E-5</v>
      </c>
    </row>
    <row r="829" ht="14.25" customHeight="1">
      <c r="A829" s="267">
        <v>43483.0</v>
      </c>
      <c r="B829" s="57">
        <v>18.0</v>
      </c>
      <c r="C829" s="57">
        <v>12.0</v>
      </c>
      <c r="D829" s="268">
        <v>0.229166666666667</v>
      </c>
      <c r="E829" s="269">
        <v>0.0</v>
      </c>
      <c r="F829" s="269">
        <v>3.645628039553478E-5</v>
      </c>
    </row>
    <row r="830" ht="14.25" customHeight="1">
      <c r="A830" s="267">
        <v>43483.0</v>
      </c>
      <c r="B830" s="57">
        <v>18.0</v>
      </c>
      <c r="C830" s="57">
        <v>13.0</v>
      </c>
      <c r="D830" s="268">
        <v>0.25</v>
      </c>
      <c r="E830" s="269">
        <v>0.0</v>
      </c>
      <c r="F830" s="269">
        <v>4.3567258164993484E-5</v>
      </c>
    </row>
    <row r="831" ht="14.25" customHeight="1">
      <c r="A831" s="267">
        <v>43483.0</v>
      </c>
      <c r="B831" s="57">
        <v>18.0</v>
      </c>
      <c r="C831" s="57">
        <v>14.0</v>
      </c>
      <c r="D831" s="268">
        <v>0.270833333333333</v>
      </c>
      <c r="E831" s="269">
        <v>0.0</v>
      </c>
      <c r="F831" s="269">
        <v>5.08785451673947E-5</v>
      </c>
    </row>
    <row r="832" ht="14.25" customHeight="1">
      <c r="A832" s="267">
        <v>43483.0</v>
      </c>
      <c r="B832" s="57">
        <v>18.0</v>
      </c>
      <c r="C832" s="57">
        <v>15.0</v>
      </c>
      <c r="D832" s="268">
        <v>0.291666666666667</v>
      </c>
      <c r="E832" s="269">
        <v>2.8606643367816995E-8</v>
      </c>
      <c r="F832" s="269">
        <v>6.0894006814519635E-5</v>
      </c>
    </row>
    <row r="833" ht="14.25" customHeight="1">
      <c r="A833" s="267">
        <v>43483.0</v>
      </c>
      <c r="B833" s="57">
        <v>18.0</v>
      </c>
      <c r="C833" s="57">
        <v>16.0</v>
      </c>
      <c r="D833" s="268">
        <v>0.3125</v>
      </c>
      <c r="E833" s="269">
        <v>2.044388564820715E-7</v>
      </c>
      <c r="F833" s="269">
        <v>6.790482996750707E-5</v>
      </c>
    </row>
    <row r="834" ht="14.25" customHeight="1">
      <c r="A834" s="267">
        <v>43483.0</v>
      </c>
      <c r="B834" s="57">
        <v>18.0</v>
      </c>
      <c r="C834" s="57">
        <v>17.0</v>
      </c>
      <c r="D834" s="268">
        <v>0.333333333333333</v>
      </c>
      <c r="E834" s="269">
        <v>3.423001035642962E-6</v>
      </c>
      <c r="F834" s="269">
        <v>7.141024154400082E-5</v>
      </c>
    </row>
    <row r="835" ht="14.25" customHeight="1">
      <c r="A835" s="267">
        <v>43483.0</v>
      </c>
      <c r="B835" s="57">
        <v>18.0</v>
      </c>
      <c r="C835" s="57">
        <v>18.0</v>
      </c>
      <c r="D835" s="268">
        <v>0.354166666666667</v>
      </c>
      <c r="E835" s="269">
        <v>6.5629119153899795E-6</v>
      </c>
      <c r="F835" s="269">
        <v>7.211132385929955E-5</v>
      </c>
    </row>
    <row r="836" ht="14.25" customHeight="1">
      <c r="A836" s="267">
        <v>43483.0</v>
      </c>
      <c r="B836" s="57">
        <v>18.0</v>
      </c>
      <c r="C836" s="57">
        <v>19.0</v>
      </c>
      <c r="D836" s="268">
        <v>0.375</v>
      </c>
      <c r="E836" s="269">
        <v>1.491310414771203E-5</v>
      </c>
      <c r="F836" s="269">
        <v>7.211132385929955E-5</v>
      </c>
    </row>
    <row r="837" ht="14.25" customHeight="1">
      <c r="A837" s="267">
        <v>43483.0</v>
      </c>
      <c r="B837" s="57">
        <v>18.0</v>
      </c>
      <c r="C837" s="57">
        <v>20.0</v>
      </c>
      <c r="D837" s="268">
        <v>0.395833333333333</v>
      </c>
      <c r="E837" s="269">
        <v>2.5323080103018224E-5</v>
      </c>
      <c r="F837" s="269">
        <v>7.171070539341455E-5</v>
      </c>
    </row>
    <row r="838" ht="14.25" customHeight="1">
      <c r="A838" s="267">
        <v>43483.0</v>
      </c>
      <c r="B838" s="57">
        <v>18.0</v>
      </c>
      <c r="C838" s="57">
        <v>21.0</v>
      </c>
      <c r="D838" s="268">
        <v>0.416666666666667</v>
      </c>
      <c r="E838" s="269">
        <v>3.652364401611866E-5</v>
      </c>
      <c r="F838" s="269">
        <v>7.050884999575957E-5</v>
      </c>
    </row>
    <row r="839" ht="14.25" customHeight="1">
      <c r="A839" s="267">
        <v>43483.0</v>
      </c>
      <c r="B839" s="57">
        <v>18.0</v>
      </c>
      <c r="C839" s="57">
        <v>22.0</v>
      </c>
      <c r="D839" s="268">
        <v>0.4375</v>
      </c>
      <c r="E839" s="269">
        <v>5.011164937775165E-5</v>
      </c>
      <c r="F839" s="269">
        <v>7.040869537928833E-5</v>
      </c>
    </row>
    <row r="840" ht="14.25" customHeight="1">
      <c r="A840" s="267">
        <v>43483.0</v>
      </c>
      <c r="B840" s="57">
        <v>18.0</v>
      </c>
      <c r="C840" s="57">
        <v>23.0</v>
      </c>
      <c r="D840" s="268">
        <v>0.458333333333333</v>
      </c>
      <c r="E840" s="269">
        <v>6.152080145260007E-5</v>
      </c>
      <c r="F840" s="269">
        <v>6.940714921457582E-5</v>
      </c>
    </row>
    <row r="841" ht="14.25" customHeight="1">
      <c r="A841" s="267">
        <v>43483.0</v>
      </c>
      <c r="B841" s="57">
        <v>18.0</v>
      </c>
      <c r="C841" s="57">
        <v>24.0</v>
      </c>
      <c r="D841" s="268">
        <v>0.479166666666667</v>
      </c>
      <c r="E841" s="269">
        <v>5.964129801257825E-5</v>
      </c>
      <c r="F841" s="269">
        <v>7.000807691340332E-5</v>
      </c>
    </row>
    <row r="842" ht="14.25" customHeight="1">
      <c r="A842" s="267">
        <v>43483.0</v>
      </c>
      <c r="B842" s="57">
        <v>18.0</v>
      </c>
      <c r="C842" s="57">
        <v>25.0</v>
      </c>
      <c r="D842" s="268">
        <v>0.5</v>
      </c>
      <c r="E842" s="269">
        <v>6.352679024153994E-5</v>
      </c>
      <c r="F842" s="269">
        <v>7.24117877087133E-5</v>
      </c>
    </row>
    <row r="843" ht="14.25" customHeight="1">
      <c r="A843" s="267">
        <v>43483.0</v>
      </c>
      <c r="B843" s="57">
        <v>18.0</v>
      </c>
      <c r="C843" s="57">
        <v>26.0</v>
      </c>
      <c r="D843" s="268">
        <v>0.520833333333333</v>
      </c>
      <c r="E843" s="269">
        <v>6.835481737693066E-5</v>
      </c>
      <c r="F843" s="269">
        <v>7.271225155812705E-5</v>
      </c>
    </row>
    <row r="844" ht="14.25" customHeight="1">
      <c r="A844" s="267">
        <v>43483.0</v>
      </c>
      <c r="B844" s="57">
        <v>18.0</v>
      </c>
      <c r="C844" s="57">
        <v>27.0</v>
      </c>
      <c r="D844" s="268">
        <v>0.541666666666667</v>
      </c>
      <c r="E844" s="269">
        <v>8.575412302455787E-5</v>
      </c>
      <c r="F844" s="269">
        <v>7.151039616047207E-5</v>
      </c>
    </row>
    <row r="845" ht="14.25" customHeight="1">
      <c r="A845" s="267">
        <v>43483.0</v>
      </c>
      <c r="B845" s="57">
        <v>18.0</v>
      </c>
      <c r="C845" s="57">
        <v>28.0</v>
      </c>
      <c r="D845" s="268">
        <v>0.5625</v>
      </c>
      <c r="E845" s="269">
        <v>6.226744365622172E-5</v>
      </c>
      <c r="F845" s="269">
        <v>6.960745844751831E-5</v>
      </c>
    </row>
    <row r="846" ht="14.25" customHeight="1">
      <c r="A846" s="267">
        <v>43483.0</v>
      </c>
      <c r="B846" s="57">
        <v>18.0</v>
      </c>
      <c r="C846" s="57">
        <v>29.0</v>
      </c>
      <c r="D846" s="268">
        <v>0.583333333333333</v>
      </c>
      <c r="E846" s="269">
        <v>5.428722540028814E-5</v>
      </c>
      <c r="F846" s="269">
        <v>6.840560304986335E-5</v>
      </c>
    </row>
    <row r="847" ht="14.25" customHeight="1">
      <c r="A847" s="267">
        <v>43483.0</v>
      </c>
      <c r="B847" s="57">
        <v>18.0</v>
      </c>
      <c r="C847" s="57">
        <v>30.0</v>
      </c>
      <c r="D847" s="268">
        <v>0.604166666666667</v>
      </c>
      <c r="E847" s="269">
        <v>4.8516911056789005E-5</v>
      </c>
      <c r="F847" s="269">
        <v>7.010823152987456E-5</v>
      </c>
    </row>
    <row r="848" ht="14.25" customHeight="1">
      <c r="A848" s="267">
        <v>43483.0</v>
      </c>
      <c r="B848" s="57">
        <v>18.0</v>
      </c>
      <c r="C848" s="57">
        <v>31.0</v>
      </c>
      <c r="D848" s="268">
        <v>0.625</v>
      </c>
      <c r="E848" s="269">
        <v>4.349585485622228E-5</v>
      </c>
      <c r="F848" s="269">
        <v>7.271225155812705E-5</v>
      </c>
    </row>
    <row r="849" ht="14.25" customHeight="1">
      <c r="A849" s="267">
        <v>43483.0</v>
      </c>
      <c r="B849" s="57">
        <v>18.0</v>
      </c>
      <c r="C849" s="57">
        <v>32.0</v>
      </c>
      <c r="D849" s="268">
        <v>0.645833333333333</v>
      </c>
      <c r="E849" s="269">
        <v>1.9081200008796582E-5</v>
      </c>
      <c r="F849" s="269">
        <v>7.852121931345951E-5</v>
      </c>
    </row>
    <row r="850" ht="14.25" customHeight="1">
      <c r="A850" s="267">
        <v>43483.0</v>
      </c>
      <c r="B850" s="57">
        <v>18.0</v>
      </c>
      <c r="C850" s="57">
        <v>33.0</v>
      </c>
      <c r="D850" s="268">
        <v>0.666666666666667</v>
      </c>
      <c r="E850" s="269">
        <v>7.133827539935786E-6</v>
      </c>
      <c r="F850" s="269">
        <v>8.623312478174573E-5</v>
      </c>
    </row>
    <row r="851" ht="14.25" customHeight="1">
      <c r="A851" s="267">
        <v>43483.0</v>
      </c>
      <c r="B851" s="57">
        <v>18.0</v>
      </c>
      <c r="C851" s="57">
        <v>34.0</v>
      </c>
      <c r="D851" s="268">
        <v>0.6875</v>
      </c>
      <c r="E851" s="269">
        <v>1.915597017416901E-6</v>
      </c>
      <c r="F851" s="269">
        <v>9.795121490888191E-5</v>
      </c>
    </row>
    <row r="852" ht="14.25" customHeight="1">
      <c r="A852" s="267">
        <v>43483.0</v>
      </c>
      <c r="B852" s="57">
        <v>18.0</v>
      </c>
      <c r="C852" s="57">
        <v>35.0</v>
      </c>
      <c r="D852" s="268">
        <v>0.708333333333333</v>
      </c>
      <c r="E852" s="269">
        <v>1.0504926645349869E-6</v>
      </c>
      <c r="F852" s="269">
        <v>1.1065082027743633E-4</v>
      </c>
    </row>
    <row r="853" ht="14.25" customHeight="1">
      <c r="A853" s="267">
        <v>43483.0</v>
      </c>
      <c r="B853" s="57">
        <v>18.0</v>
      </c>
      <c r="C853" s="57">
        <v>36.0</v>
      </c>
      <c r="D853" s="268">
        <v>0.729166666666667</v>
      </c>
      <c r="E853" s="269">
        <v>2.3014784416392424E-7</v>
      </c>
      <c r="F853" s="269">
        <v>1.1382572161957494E-4</v>
      </c>
    </row>
    <row r="854" ht="14.25" customHeight="1">
      <c r="A854" s="267">
        <v>43483.0</v>
      </c>
      <c r="B854" s="57">
        <v>18.0</v>
      </c>
      <c r="C854" s="57">
        <v>37.0</v>
      </c>
      <c r="D854" s="268">
        <v>0.75</v>
      </c>
      <c r="E854" s="269">
        <v>4.876692867229148E-8</v>
      </c>
      <c r="F854" s="269">
        <v>1.1465700493628631E-4</v>
      </c>
    </row>
    <row r="855" ht="14.25" customHeight="1">
      <c r="A855" s="267">
        <v>43483.0</v>
      </c>
      <c r="B855" s="57">
        <v>18.0</v>
      </c>
      <c r="C855" s="57">
        <v>38.0</v>
      </c>
      <c r="D855" s="268">
        <v>0.770833333333333</v>
      </c>
      <c r="E855" s="269">
        <v>4.377309653265101E-9</v>
      </c>
      <c r="F855" s="269">
        <v>1.118927375216798E-4</v>
      </c>
    </row>
    <row r="856" ht="14.25" customHeight="1">
      <c r="A856" s="267">
        <v>43483.0</v>
      </c>
      <c r="B856" s="57">
        <v>18.0</v>
      </c>
      <c r="C856" s="57">
        <v>39.0</v>
      </c>
      <c r="D856" s="268">
        <v>0.791666666666667</v>
      </c>
      <c r="E856" s="269">
        <v>0.0</v>
      </c>
      <c r="F856" s="269">
        <v>1.0683492938988172E-4</v>
      </c>
    </row>
    <row r="857" ht="14.25" customHeight="1">
      <c r="A857" s="267">
        <v>43483.0</v>
      </c>
      <c r="B857" s="57">
        <v>18.0</v>
      </c>
      <c r="C857" s="57">
        <v>40.0</v>
      </c>
      <c r="D857" s="268">
        <v>0.8125</v>
      </c>
      <c r="E857" s="269">
        <v>0.0</v>
      </c>
      <c r="F857" s="269">
        <v>1.0111610078937336E-4</v>
      </c>
    </row>
    <row r="858" ht="14.25" customHeight="1">
      <c r="A858" s="267">
        <v>43483.0</v>
      </c>
      <c r="B858" s="57">
        <v>18.0</v>
      </c>
      <c r="C858" s="57">
        <v>41.0</v>
      </c>
      <c r="D858" s="268">
        <v>0.833333333333333</v>
      </c>
      <c r="E858" s="269">
        <v>0.0</v>
      </c>
      <c r="F858" s="269">
        <v>9.694966874416941E-5</v>
      </c>
    </row>
    <row r="859" ht="14.25" customHeight="1">
      <c r="A859" s="267">
        <v>43483.0</v>
      </c>
      <c r="B859" s="57">
        <v>18.0</v>
      </c>
      <c r="C859" s="57">
        <v>42.0</v>
      </c>
      <c r="D859" s="268">
        <v>0.854166666666667</v>
      </c>
      <c r="E859" s="269">
        <v>0.0</v>
      </c>
      <c r="F859" s="269">
        <v>9.314379331826193E-5</v>
      </c>
    </row>
    <row r="860" ht="14.25" customHeight="1">
      <c r="A860" s="267">
        <v>43483.0</v>
      </c>
      <c r="B860" s="57">
        <v>18.0</v>
      </c>
      <c r="C860" s="57">
        <v>43.0</v>
      </c>
      <c r="D860" s="268">
        <v>0.875</v>
      </c>
      <c r="E860" s="269">
        <v>0.0</v>
      </c>
      <c r="F860" s="269">
        <v>8.913760865941194E-5</v>
      </c>
    </row>
    <row r="861" ht="14.25" customHeight="1">
      <c r="A861" s="267">
        <v>43483.0</v>
      </c>
      <c r="B861" s="57">
        <v>18.0</v>
      </c>
      <c r="C861" s="57">
        <v>44.0</v>
      </c>
      <c r="D861" s="268">
        <v>0.895833333333333</v>
      </c>
      <c r="E861" s="269">
        <v>0.0</v>
      </c>
      <c r="F861" s="269">
        <v>8.372925936996448E-5</v>
      </c>
    </row>
    <row r="862" ht="14.25" customHeight="1">
      <c r="A862" s="267">
        <v>43483.0</v>
      </c>
      <c r="B862" s="57">
        <v>18.0</v>
      </c>
      <c r="C862" s="57">
        <v>45.0</v>
      </c>
      <c r="D862" s="268">
        <v>0.916666666666667</v>
      </c>
      <c r="E862" s="269">
        <v>0.0</v>
      </c>
      <c r="F862" s="269">
        <v>7.812060084757453E-5</v>
      </c>
    </row>
    <row r="863" ht="14.25" customHeight="1">
      <c r="A863" s="267">
        <v>43483.0</v>
      </c>
      <c r="B863" s="57">
        <v>18.0</v>
      </c>
      <c r="C863" s="57">
        <v>46.0</v>
      </c>
      <c r="D863" s="268">
        <v>0.9375</v>
      </c>
      <c r="E863" s="269">
        <v>0.0</v>
      </c>
      <c r="F863" s="269">
        <v>6.840560304986335E-5</v>
      </c>
    </row>
    <row r="864" ht="14.25" customHeight="1">
      <c r="A864" s="267">
        <v>43483.0</v>
      </c>
      <c r="B864" s="57">
        <v>18.0</v>
      </c>
      <c r="C864" s="57">
        <v>47.0</v>
      </c>
      <c r="D864" s="268">
        <v>0.958333333333333</v>
      </c>
      <c r="E864" s="269">
        <v>0.0</v>
      </c>
      <c r="F864" s="269">
        <v>5.8490296019209644E-5</v>
      </c>
    </row>
    <row r="865" ht="14.25" customHeight="1">
      <c r="A865" s="267">
        <v>43483.0</v>
      </c>
      <c r="B865" s="57">
        <v>18.0</v>
      </c>
      <c r="C865" s="57">
        <v>48.0</v>
      </c>
      <c r="D865" s="268">
        <v>0.979166666666667</v>
      </c>
      <c r="E865" s="269">
        <v>0.0</v>
      </c>
      <c r="F865" s="269">
        <v>4.837467975561345E-5</v>
      </c>
    </row>
    <row r="866" ht="14.25" customHeight="1">
      <c r="A866" s="267">
        <v>43484.0</v>
      </c>
      <c r="B866" s="57">
        <v>19.0</v>
      </c>
      <c r="C866" s="57">
        <v>1.0</v>
      </c>
      <c r="D866" s="268">
        <v>0.0</v>
      </c>
      <c r="E866" s="269">
        <v>0.0</v>
      </c>
      <c r="F866" s="269">
        <v>4.2165093534395995E-5</v>
      </c>
    </row>
    <row r="867" ht="14.25" customHeight="1">
      <c r="A867" s="267">
        <v>43484.0</v>
      </c>
      <c r="B867" s="57">
        <v>19.0</v>
      </c>
      <c r="C867" s="57">
        <v>2.0</v>
      </c>
      <c r="D867" s="268">
        <v>0.020833333333333332</v>
      </c>
      <c r="E867" s="269">
        <v>0.0</v>
      </c>
      <c r="F867" s="269">
        <v>3.7057208094362266E-5</v>
      </c>
    </row>
    <row r="868" ht="14.25" customHeight="1">
      <c r="A868" s="267">
        <v>43484.0</v>
      </c>
      <c r="B868" s="57">
        <v>19.0</v>
      </c>
      <c r="C868" s="57">
        <v>3.0</v>
      </c>
      <c r="D868" s="268">
        <v>0.0416666666666667</v>
      </c>
      <c r="E868" s="269">
        <v>0.0</v>
      </c>
      <c r="F868" s="269">
        <v>3.505411576493728E-5</v>
      </c>
    </row>
    <row r="869" ht="14.25" customHeight="1">
      <c r="A869" s="267">
        <v>43484.0</v>
      </c>
      <c r="B869" s="57">
        <v>19.0</v>
      </c>
      <c r="C869" s="57">
        <v>4.0</v>
      </c>
      <c r="D869" s="268">
        <v>0.0625</v>
      </c>
      <c r="E869" s="269">
        <v>0.0</v>
      </c>
      <c r="F869" s="269">
        <v>3.3551796517868546E-5</v>
      </c>
    </row>
    <row r="870" ht="14.25" customHeight="1">
      <c r="A870" s="267">
        <v>43484.0</v>
      </c>
      <c r="B870" s="57">
        <v>19.0</v>
      </c>
      <c r="C870" s="57">
        <v>5.0</v>
      </c>
      <c r="D870" s="268">
        <v>0.0833333333333333</v>
      </c>
      <c r="E870" s="269">
        <v>0.0</v>
      </c>
      <c r="F870" s="269">
        <v>3.174901342138605E-5</v>
      </c>
    </row>
    <row r="871" ht="14.25" customHeight="1">
      <c r="A871" s="267">
        <v>43484.0</v>
      </c>
      <c r="B871" s="57">
        <v>19.0</v>
      </c>
      <c r="C871" s="57">
        <v>6.0</v>
      </c>
      <c r="D871" s="268">
        <v>0.104166666666667</v>
      </c>
      <c r="E871" s="269">
        <v>0.0</v>
      </c>
      <c r="F871" s="269">
        <v>3.074746725667356E-5</v>
      </c>
    </row>
    <row r="872" ht="14.25" customHeight="1">
      <c r="A872" s="267">
        <v>43484.0</v>
      </c>
      <c r="B872" s="57">
        <v>19.0</v>
      </c>
      <c r="C872" s="57">
        <v>7.0</v>
      </c>
      <c r="D872" s="268">
        <v>0.125</v>
      </c>
      <c r="E872" s="269">
        <v>0.0</v>
      </c>
      <c r="F872" s="269">
        <v>3.1047931106087315E-5</v>
      </c>
    </row>
    <row r="873" ht="14.25" customHeight="1">
      <c r="A873" s="267">
        <v>43484.0</v>
      </c>
      <c r="B873" s="57">
        <v>19.0</v>
      </c>
      <c r="C873" s="57">
        <v>8.0</v>
      </c>
      <c r="D873" s="268">
        <v>0.145833333333333</v>
      </c>
      <c r="E873" s="269">
        <v>0.0</v>
      </c>
      <c r="F873" s="269">
        <v>3.0847621873144815E-5</v>
      </c>
    </row>
    <row r="874" ht="14.25" customHeight="1">
      <c r="A874" s="267">
        <v>43484.0</v>
      </c>
      <c r="B874" s="57">
        <v>19.0</v>
      </c>
      <c r="C874" s="57">
        <v>9.0</v>
      </c>
      <c r="D874" s="268">
        <v>0.166666666666667</v>
      </c>
      <c r="E874" s="269">
        <v>0.0</v>
      </c>
      <c r="F874" s="269">
        <v>3.094777648961606E-5</v>
      </c>
    </row>
    <row r="875" ht="14.25" customHeight="1">
      <c r="A875" s="267">
        <v>43484.0</v>
      </c>
      <c r="B875" s="57">
        <v>19.0</v>
      </c>
      <c r="C875" s="57">
        <v>10.0</v>
      </c>
      <c r="D875" s="268">
        <v>0.1875</v>
      </c>
      <c r="E875" s="269">
        <v>0.0</v>
      </c>
      <c r="F875" s="269">
        <v>3.214963188727106E-5</v>
      </c>
    </row>
    <row r="876" ht="14.25" customHeight="1">
      <c r="A876" s="267">
        <v>43484.0</v>
      </c>
      <c r="B876" s="57">
        <v>19.0</v>
      </c>
      <c r="C876" s="57">
        <v>11.0</v>
      </c>
      <c r="D876" s="268">
        <v>0.208333333333333</v>
      </c>
      <c r="E876" s="269">
        <v>0.0</v>
      </c>
      <c r="F876" s="269">
        <v>3.3151178051983545E-5</v>
      </c>
    </row>
    <row r="877" ht="14.25" customHeight="1">
      <c r="A877" s="267">
        <v>43484.0</v>
      </c>
      <c r="B877" s="57">
        <v>19.0</v>
      </c>
      <c r="C877" s="57">
        <v>12.0</v>
      </c>
      <c r="D877" s="268">
        <v>0.229166666666667</v>
      </c>
      <c r="E877" s="269">
        <v>0.0</v>
      </c>
      <c r="F877" s="269">
        <v>3.6957053477891026E-5</v>
      </c>
    </row>
    <row r="878" ht="14.25" customHeight="1">
      <c r="A878" s="267">
        <v>43484.0</v>
      </c>
      <c r="B878" s="57">
        <v>19.0</v>
      </c>
      <c r="C878" s="57">
        <v>13.0</v>
      </c>
      <c r="D878" s="268">
        <v>0.25</v>
      </c>
      <c r="E878" s="269">
        <v>0.0</v>
      </c>
      <c r="F878" s="269">
        <v>4.3366948932050984E-5</v>
      </c>
    </row>
    <row r="879" ht="14.25" customHeight="1">
      <c r="A879" s="267">
        <v>43484.0</v>
      </c>
      <c r="B879" s="57">
        <v>19.0</v>
      </c>
      <c r="C879" s="57">
        <v>14.0</v>
      </c>
      <c r="D879" s="268">
        <v>0.270833333333333</v>
      </c>
      <c r="E879" s="269">
        <v>0.0</v>
      </c>
      <c r="F879" s="269">
        <v>4.96766897697397E-5</v>
      </c>
    </row>
    <row r="880" ht="14.25" customHeight="1">
      <c r="A880" s="267">
        <v>43484.0</v>
      </c>
      <c r="B880" s="57">
        <v>19.0</v>
      </c>
      <c r="C880" s="57">
        <v>15.0</v>
      </c>
      <c r="D880" s="268">
        <v>0.291666666666667</v>
      </c>
      <c r="E880" s="269">
        <v>1.1035752506119058E-8</v>
      </c>
      <c r="F880" s="269">
        <v>5.9191378334508385E-5</v>
      </c>
    </row>
    <row r="881" ht="14.25" customHeight="1">
      <c r="A881" s="267">
        <v>43484.0</v>
      </c>
      <c r="B881" s="57">
        <v>19.0</v>
      </c>
      <c r="C881" s="57">
        <v>16.0</v>
      </c>
      <c r="D881" s="268">
        <v>0.3125</v>
      </c>
      <c r="E881" s="269">
        <v>2.2712688398068494E-7</v>
      </c>
      <c r="F881" s="269">
        <v>6.69032838027946E-5</v>
      </c>
    </row>
    <row r="882" ht="14.25" customHeight="1">
      <c r="A882" s="267">
        <v>43484.0</v>
      </c>
      <c r="B882" s="57">
        <v>19.0</v>
      </c>
      <c r="C882" s="57">
        <v>17.0</v>
      </c>
      <c r="D882" s="268">
        <v>0.333333333333333</v>
      </c>
      <c r="E882" s="269">
        <v>4.273459207694427E-6</v>
      </c>
      <c r="F882" s="269">
        <v>6.980776768046082E-5</v>
      </c>
    </row>
    <row r="883" ht="14.25" customHeight="1">
      <c r="A883" s="267">
        <v>43484.0</v>
      </c>
      <c r="B883" s="57">
        <v>19.0</v>
      </c>
      <c r="C883" s="57">
        <v>18.0</v>
      </c>
      <c r="D883" s="268">
        <v>0.354166666666667</v>
      </c>
      <c r="E883" s="269">
        <v>1.3023207912299092E-5</v>
      </c>
      <c r="F883" s="269">
        <v>7.050884999575957E-5</v>
      </c>
    </row>
    <row r="884" ht="14.25" customHeight="1">
      <c r="A884" s="267">
        <v>43484.0</v>
      </c>
      <c r="B884" s="57">
        <v>19.0</v>
      </c>
      <c r="C884" s="57">
        <v>19.0</v>
      </c>
      <c r="D884" s="268">
        <v>0.375</v>
      </c>
      <c r="E884" s="269">
        <v>2.560809915919546E-5</v>
      </c>
      <c r="F884" s="269">
        <v>6.980776768046082E-5</v>
      </c>
    </row>
    <row r="885" ht="14.25" customHeight="1">
      <c r="A885" s="267">
        <v>43484.0</v>
      </c>
      <c r="B885" s="57">
        <v>19.0</v>
      </c>
      <c r="C885" s="57">
        <v>20.0</v>
      </c>
      <c r="D885" s="268">
        <v>0.395833333333333</v>
      </c>
      <c r="E885" s="269">
        <v>4.288669373856487E-5</v>
      </c>
      <c r="F885" s="269">
        <v>6.820529381692084E-5</v>
      </c>
    </row>
    <row r="886" ht="14.25" customHeight="1">
      <c r="A886" s="267">
        <v>43484.0</v>
      </c>
      <c r="B886" s="57">
        <v>19.0</v>
      </c>
      <c r="C886" s="57">
        <v>21.0</v>
      </c>
      <c r="D886" s="268">
        <v>0.416666666666667</v>
      </c>
      <c r="E886" s="269">
        <v>6.12554149985681E-5</v>
      </c>
      <c r="F886" s="269">
        <v>6.55011191721971E-5</v>
      </c>
    </row>
    <row r="887" ht="14.25" customHeight="1">
      <c r="A887" s="267">
        <v>43484.0</v>
      </c>
      <c r="B887" s="57">
        <v>19.0</v>
      </c>
      <c r="C887" s="57">
        <v>22.0</v>
      </c>
      <c r="D887" s="268">
        <v>0.4375</v>
      </c>
      <c r="E887" s="269">
        <v>1.1236392957092866E-4</v>
      </c>
      <c r="F887" s="269">
        <v>6.480003685689835E-5</v>
      </c>
    </row>
    <row r="888" ht="14.25" customHeight="1">
      <c r="A888" s="267">
        <v>43484.0</v>
      </c>
      <c r="B888" s="57">
        <v>19.0</v>
      </c>
      <c r="C888" s="57">
        <v>23.0</v>
      </c>
      <c r="D888" s="268">
        <v>0.458333333333333</v>
      </c>
      <c r="E888" s="269">
        <v>1.6777720030265467E-4</v>
      </c>
      <c r="F888" s="269">
        <v>6.389864530865711E-5</v>
      </c>
    </row>
    <row r="889" ht="14.25" customHeight="1">
      <c r="A889" s="267">
        <v>43484.0</v>
      </c>
      <c r="B889" s="57">
        <v>19.0</v>
      </c>
      <c r="C889" s="57">
        <v>24.0</v>
      </c>
      <c r="D889" s="268">
        <v>0.479166666666667</v>
      </c>
      <c r="E889" s="269">
        <v>1.80368511822611E-4</v>
      </c>
      <c r="F889" s="269">
        <v>6.389864530865711E-5</v>
      </c>
    </row>
    <row r="890" ht="14.25" customHeight="1">
      <c r="A890" s="267">
        <v>43484.0</v>
      </c>
      <c r="B890" s="57">
        <v>19.0</v>
      </c>
      <c r="C890" s="57">
        <v>25.0</v>
      </c>
      <c r="D890" s="268">
        <v>0.5</v>
      </c>
      <c r="E890" s="269">
        <v>1.8615518063984184E-4</v>
      </c>
      <c r="F890" s="269">
        <v>6.560127378866834E-5</v>
      </c>
    </row>
    <row r="891" ht="14.25" customHeight="1">
      <c r="A891" s="267">
        <v>43484.0</v>
      </c>
      <c r="B891" s="57">
        <v>19.0</v>
      </c>
      <c r="C891" s="57">
        <v>26.0</v>
      </c>
      <c r="D891" s="268">
        <v>0.520833333333333</v>
      </c>
      <c r="E891" s="269">
        <v>1.8531686136973545E-4</v>
      </c>
      <c r="F891" s="269">
        <v>6.580158302161085E-5</v>
      </c>
    </row>
    <row r="892" ht="14.25" customHeight="1">
      <c r="A892" s="267">
        <v>43484.0</v>
      </c>
      <c r="B892" s="57">
        <v>19.0</v>
      </c>
      <c r="C892" s="57">
        <v>27.0</v>
      </c>
      <c r="D892" s="268">
        <v>0.541666666666667</v>
      </c>
      <c r="E892" s="269">
        <v>1.7704011428090977E-4</v>
      </c>
      <c r="F892" s="269">
        <v>6.500034608984085E-5</v>
      </c>
    </row>
    <row r="893" ht="14.25" customHeight="1">
      <c r="A893" s="267">
        <v>43484.0</v>
      </c>
      <c r="B893" s="57">
        <v>19.0</v>
      </c>
      <c r="C893" s="57">
        <v>28.0</v>
      </c>
      <c r="D893" s="268">
        <v>0.5625</v>
      </c>
      <c r="E893" s="269">
        <v>1.6249949876765197E-4</v>
      </c>
      <c r="F893" s="269">
        <v>6.34980268427721E-5</v>
      </c>
    </row>
    <row r="894" ht="14.25" customHeight="1">
      <c r="A894" s="267">
        <v>43484.0</v>
      </c>
      <c r="B894" s="57">
        <v>19.0</v>
      </c>
      <c r="C894" s="57">
        <v>29.0</v>
      </c>
      <c r="D894" s="268">
        <v>0.583333333333333</v>
      </c>
      <c r="E894" s="269">
        <v>1.434695346983761E-4</v>
      </c>
      <c r="F894" s="269">
        <v>6.399879992512835E-5</v>
      </c>
    </row>
    <row r="895" ht="14.25" customHeight="1">
      <c r="A895" s="267">
        <v>43484.0</v>
      </c>
      <c r="B895" s="57">
        <v>19.0</v>
      </c>
      <c r="C895" s="57">
        <v>30.0</v>
      </c>
      <c r="D895" s="268">
        <v>0.604166666666667</v>
      </c>
      <c r="E895" s="269">
        <v>1.1322272310038081E-4</v>
      </c>
      <c r="F895" s="269">
        <v>6.61020468710246E-5</v>
      </c>
    </row>
    <row r="896" ht="14.25" customHeight="1">
      <c r="A896" s="267">
        <v>43484.0</v>
      </c>
      <c r="B896" s="57">
        <v>19.0</v>
      </c>
      <c r="C896" s="57">
        <v>31.0</v>
      </c>
      <c r="D896" s="268">
        <v>0.625</v>
      </c>
      <c r="E896" s="269">
        <v>8.423122977815617E-5</v>
      </c>
      <c r="F896" s="269">
        <v>6.840560304986335E-5</v>
      </c>
    </row>
    <row r="897" ht="14.25" customHeight="1">
      <c r="A897" s="267">
        <v>43484.0</v>
      </c>
      <c r="B897" s="57">
        <v>19.0</v>
      </c>
      <c r="C897" s="57">
        <v>32.0</v>
      </c>
      <c r="D897" s="268">
        <v>0.645833333333333</v>
      </c>
      <c r="E897" s="269">
        <v>4.710936297097643E-5</v>
      </c>
      <c r="F897" s="269">
        <v>7.351348848989705E-5</v>
      </c>
    </row>
    <row r="898" ht="14.25" customHeight="1">
      <c r="A898" s="267">
        <v>43484.0</v>
      </c>
      <c r="B898" s="57">
        <v>19.0</v>
      </c>
      <c r="C898" s="57">
        <v>33.0</v>
      </c>
      <c r="D898" s="268">
        <v>0.666666666666667</v>
      </c>
      <c r="E898" s="269">
        <v>2.0850535441018694E-5</v>
      </c>
      <c r="F898" s="269">
        <v>8.21267855064245E-5</v>
      </c>
    </row>
    <row r="899" ht="14.25" customHeight="1">
      <c r="A899" s="267">
        <v>43484.0</v>
      </c>
      <c r="B899" s="57">
        <v>19.0</v>
      </c>
      <c r="C899" s="57">
        <v>34.0</v>
      </c>
      <c r="D899" s="268">
        <v>0.6875</v>
      </c>
      <c r="E899" s="269">
        <v>5.207272224423618E-6</v>
      </c>
      <c r="F899" s="269">
        <v>9.444580333238818E-5</v>
      </c>
    </row>
    <row r="900" ht="14.25" customHeight="1">
      <c r="A900" s="267">
        <v>43484.0</v>
      </c>
      <c r="B900" s="57">
        <v>19.0</v>
      </c>
      <c r="C900" s="57">
        <v>35.0</v>
      </c>
      <c r="D900" s="268">
        <v>0.708333333333333</v>
      </c>
      <c r="E900" s="269">
        <v>2.3165215903068016E-6</v>
      </c>
      <c r="F900" s="269">
        <v>1.0741582616541498E-4</v>
      </c>
    </row>
    <row r="901" ht="14.25" customHeight="1">
      <c r="A901" s="267">
        <v>43484.0</v>
      </c>
      <c r="B901" s="57">
        <v>19.0</v>
      </c>
      <c r="C901" s="57">
        <v>36.0</v>
      </c>
      <c r="D901" s="268">
        <v>0.729166666666667</v>
      </c>
      <c r="E901" s="269">
        <v>4.855731102692385E-7</v>
      </c>
      <c r="F901" s="269">
        <v>1.1334497946051294E-4</v>
      </c>
    </row>
    <row r="902" ht="14.25" customHeight="1">
      <c r="A902" s="267">
        <v>43484.0</v>
      </c>
      <c r="B902" s="57">
        <v>19.0</v>
      </c>
      <c r="C902" s="57">
        <v>37.0</v>
      </c>
      <c r="D902" s="268">
        <v>0.75</v>
      </c>
      <c r="E902" s="269">
        <v>2.546237868730263E-8</v>
      </c>
      <c r="F902" s="269">
        <v>1.138157061579278E-4</v>
      </c>
    </row>
    <row r="903" ht="14.25" customHeight="1">
      <c r="A903" s="267">
        <v>43484.0</v>
      </c>
      <c r="B903" s="57">
        <v>19.0</v>
      </c>
      <c r="C903" s="57">
        <v>38.0</v>
      </c>
      <c r="D903" s="268">
        <v>0.770833333333333</v>
      </c>
      <c r="E903" s="269">
        <v>0.0</v>
      </c>
      <c r="F903" s="269">
        <v>1.1034034096637546E-4</v>
      </c>
    </row>
    <row r="904" ht="14.25" customHeight="1">
      <c r="A904" s="267">
        <v>43484.0</v>
      </c>
      <c r="B904" s="57">
        <v>19.0</v>
      </c>
      <c r="C904" s="57">
        <v>39.0</v>
      </c>
      <c r="D904" s="268">
        <v>0.791666666666667</v>
      </c>
      <c r="E904" s="269">
        <v>0.0</v>
      </c>
      <c r="F904" s="269">
        <v>1.0597359968822899E-4</v>
      </c>
    </row>
    <row r="905" ht="14.25" customHeight="1">
      <c r="A905" s="267">
        <v>43484.0</v>
      </c>
      <c r="B905" s="57">
        <v>19.0</v>
      </c>
      <c r="C905" s="57">
        <v>40.0</v>
      </c>
      <c r="D905" s="268">
        <v>0.8125</v>
      </c>
      <c r="E905" s="269">
        <v>0.0</v>
      </c>
      <c r="F905" s="269">
        <v>1.00765559631724E-4</v>
      </c>
    </row>
    <row r="906" ht="14.25" customHeight="1">
      <c r="A906" s="267">
        <v>43484.0</v>
      </c>
      <c r="B906" s="57">
        <v>19.0</v>
      </c>
      <c r="C906" s="57">
        <v>41.0</v>
      </c>
      <c r="D906" s="268">
        <v>0.833333333333333</v>
      </c>
      <c r="E906" s="269">
        <v>0.0</v>
      </c>
      <c r="F906" s="269">
        <v>9.704982336064065E-5</v>
      </c>
    </row>
    <row r="907" ht="14.25" customHeight="1">
      <c r="A907" s="267">
        <v>43484.0</v>
      </c>
      <c r="B907" s="57">
        <v>19.0</v>
      </c>
      <c r="C907" s="57">
        <v>42.0</v>
      </c>
      <c r="D907" s="268">
        <v>0.854166666666667</v>
      </c>
      <c r="E907" s="269">
        <v>0.0</v>
      </c>
      <c r="F907" s="269">
        <v>9.214224715354943E-5</v>
      </c>
    </row>
    <row r="908" ht="14.25" customHeight="1">
      <c r="A908" s="267">
        <v>43484.0</v>
      </c>
      <c r="B908" s="57">
        <v>19.0</v>
      </c>
      <c r="C908" s="57">
        <v>43.0</v>
      </c>
      <c r="D908" s="268">
        <v>0.875</v>
      </c>
      <c r="E908" s="269">
        <v>0.0</v>
      </c>
      <c r="F908" s="269">
        <v>8.793575326175697E-5</v>
      </c>
    </row>
    <row r="909" ht="14.25" customHeight="1">
      <c r="A909" s="267">
        <v>43484.0</v>
      </c>
      <c r="B909" s="57">
        <v>19.0</v>
      </c>
      <c r="C909" s="57">
        <v>44.0</v>
      </c>
      <c r="D909" s="268">
        <v>0.895833333333333</v>
      </c>
      <c r="E909" s="269">
        <v>0.0</v>
      </c>
      <c r="F909" s="269">
        <v>8.372925936996448E-5</v>
      </c>
    </row>
    <row r="910" ht="14.25" customHeight="1">
      <c r="A910" s="267">
        <v>43484.0</v>
      </c>
      <c r="B910" s="57">
        <v>19.0</v>
      </c>
      <c r="C910" s="57">
        <v>45.0</v>
      </c>
      <c r="D910" s="268">
        <v>0.916666666666667</v>
      </c>
      <c r="E910" s="269">
        <v>0.0</v>
      </c>
      <c r="F910" s="269">
        <v>7.792029161463202E-5</v>
      </c>
    </row>
    <row r="911" ht="14.25" customHeight="1">
      <c r="A911" s="267">
        <v>43484.0</v>
      </c>
      <c r="B911" s="57">
        <v>19.0</v>
      </c>
      <c r="C911" s="57">
        <v>46.0</v>
      </c>
      <c r="D911" s="268">
        <v>0.9375</v>
      </c>
      <c r="E911" s="269">
        <v>0.0</v>
      </c>
      <c r="F911" s="269">
        <v>6.800498458397833E-5</v>
      </c>
    </row>
    <row r="912" ht="14.25" customHeight="1">
      <c r="A912" s="267">
        <v>43484.0</v>
      </c>
      <c r="B912" s="57">
        <v>19.0</v>
      </c>
      <c r="C912" s="57">
        <v>47.0</v>
      </c>
      <c r="D912" s="268">
        <v>0.958333333333333</v>
      </c>
      <c r="E912" s="269">
        <v>0.0</v>
      </c>
      <c r="F912" s="269">
        <v>5.8390141402738404E-5</v>
      </c>
    </row>
    <row r="913" ht="14.25" customHeight="1">
      <c r="A913" s="267">
        <v>43484.0</v>
      </c>
      <c r="B913" s="57">
        <v>19.0</v>
      </c>
      <c r="C913" s="57">
        <v>48.0</v>
      </c>
      <c r="D913" s="268">
        <v>0.979166666666667</v>
      </c>
      <c r="E913" s="269">
        <v>0.0</v>
      </c>
      <c r="F913" s="269">
        <v>4.92760713038547E-5</v>
      </c>
    </row>
    <row r="914" ht="14.25" customHeight="1">
      <c r="A914" s="267">
        <v>43485.0</v>
      </c>
      <c r="B914" s="57">
        <v>20.0</v>
      </c>
      <c r="C914" s="57">
        <v>1.0</v>
      </c>
      <c r="D914" s="268">
        <v>0.0</v>
      </c>
      <c r="E914" s="269">
        <v>0.0</v>
      </c>
      <c r="F914" s="269">
        <v>4.3066485082637236E-5</v>
      </c>
    </row>
    <row r="915" ht="14.25" customHeight="1">
      <c r="A915" s="267">
        <v>43485.0</v>
      </c>
      <c r="B915" s="57">
        <v>20.0</v>
      </c>
      <c r="C915" s="57">
        <v>2.0</v>
      </c>
      <c r="D915" s="268">
        <v>0.020833333333333332</v>
      </c>
      <c r="E915" s="269">
        <v>0.0</v>
      </c>
      <c r="F915" s="269">
        <v>3.7658135793189774E-5</v>
      </c>
    </row>
    <row r="916" ht="14.25" customHeight="1">
      <c r="A916" s="267">
        <v>43485.0</v>
      </c>
      <c r="B916" s="57">
        <v>20.0</v>
      </c>
      <c r="C916" s="57">
        <v>3.0</v>
      </c>
      <c r="D916" s="268">
        <v>0.0416666666666667</v>
      </c>
      <c r="E916" s="269">
        <v>0.0</v>
      </c>
      <c r="F916" s="269">
        <v>3.5554888847293536E-5</v>
      </c>
    </row>
    <row r="917" ht="14.25" customHeight="1">
      <c r="A917" s="267">
        <v>43485.0</v>
      </c>
      <c r="B917" s="57">
        <v>20.0</v>
      </c>
      <c r="C917" s="57">
        <v>4.0</v>
      </c>
      <c r="D917" s="268">
        <v>0.0625</v>
      </c>
      <c r="E917" s="269">
        <v>0.0</v>
      </c>
      <c r="F917" s="269">
        <v>3.3651951134339786E-5</v>
      </c>
    </row>
    <row r="918" ht="14.25" customHeight="1">
      <c r="A918" s="267">
        <v>43485.0</v>
      </c>
      <c r="B918" s="57">
        <v>20.0</v>
      </c>
      <c r="C918" s="57">
        <v>5.0</v>
      </c>
      <c r="D918" s="268">
        <v>0.0833333333333333</v>
      </c>
      <c r="E918" s="269">
        <v>0.0</v>
      </c>
      <c r="F918" s="269">
        <v>3.214963188727106E-5</v>
      </c>
    </row>
    <row r="919" ht="14.25" customHeight="1">
      <c r="A919" s="267">
        <v>43485.0</v>
      </c>
      <c r="B919" s="57">
        <v>20.0</v>
      </c>
      <c r="C919" s="57">
        <v>6.0</v>
      </c>
      <c r="D919" s="268">
        <v>0.104166666666667</v>
      </c>
      <c r="E919" s="269">
        <v>0.0</v>
      </c>
      <c r="F919" s="269">
        <v>3.124824033902981E-5</v>
      </c>
    </row>
    <row r="920" ht="14.25" customHeight="1">
      <c r="A920" s="267">
        <v>43485.0</v>
      </c>
      <c r="B920" s="57">
        <v>20.0</v>
      </c>
      <c r="C920" s="57">
        <v>7.0</v>
      </c>
      <c r="D920" s="268">
        <v>0.125</v>
      </c>
      <c r="E920" s="269">
        <v>0.0</v>
      </c>
      <c r="F920" s="269">
        <v>3.124824033902981E-5</v>
      </c>
    </row>
    <row r="921" ht="14.25" customHeight="1">
      <c r="A921" s="267">
        <v>43485.0</v>
      </c>
      <c r="B921" s="57">
        <v>20.0</v>
      </c>
      <c r="C921" s="57">
        <v>8.0</v>
      </c>
      <c r="D921" s="268">
        <v>0.145833333333333</v>
      </c>
      <c r="E921" s="269">
        <v>0.0</v>
      </c>
      <c r="F921" s="269">
        <v>3.094777648961606E-5</v>
      </c>
    </row>
    <row r="922" ht="14.25" customHeight="1">
      <c r="A922" s="267">
        <v>43485.0</v>
      </c>
      <c r="B922" s="57">
        <v>20.0</v>
      </c>
      <c r="C922" s="57">
        <v>9.0</v>
      </c>
      <c r="D922" s="268">
        <v>0.166666666666667</v>
      </c>
      <c r="E922" s="269">
        <v>0.0</v>
      </c>
      <c r="F922" s="269">
        <v>3.094777648961606E-5</v>
      </c>
    </row>
    <row r="923" ht="14.25" customHeight="1">
      <c r="A923" s="267">
        <v>43485.0</v>
      </c>
      <c r="B923" s="57">
        <v>20.0</v>
      </c>
      <c r="C923" s="57">
        <v>10.0</v>
      </c>
      <c r="D923" s="268">
        <v>0.1875</v>
      </c>
      <c r="E923" s="269">
        <v>0.0</v>
      </c>
      <c r="F923" s="269">
        <v>3.18491680378573E-5</v>
      </c>
    </row>
    <row r="924" ht="14.25" customHeight="1">
      <c r="A924" s="267">
        <v>43485.0</v>
      </c>
      <c r="B924" s="57">
        <v>20.0</v>
      </c>
      <c r="C924" s="57">
        <v>11.0</v>
      </c>
      <c r="D924" s="268">
        <v>0.208333333333333</v>
      </c>
      <c r="E924" s="269">
        <v>0.0</v>
      </c>
      <c r="F924" s="269">
        <v>3.34516419013973E-5</v>
      </c>
    </row>
    <row r="925" ht="14.25" customHeight="1">
      <c r="A925" s="267">
        <v>43485.0</v>
      </c>
      <c r="B925" s="57">
        <v>20.0</v>
      </c>
      <c r="C925" s="57">
        <v>12.0</v>
      </c>
      <c r="D925" s="268">
        <v>0.229166666666667</v>
      </c>
      <c r="E925" s="269">
        <v>0.0</v>
      </c>
      <c r="F925" s="269">
        <v>3.715736271083352E-5</v>
      </c>
    </row>
    <row r="926" ht="14.25" customHeight="1">
      <c r="A926" s="267">
        <v>43485.0</v>
      </c>
      <c r="B926" s="57">
        <v>20.0</v>
      </c>
      <c r="C926" s="57">
        <v>13.0</v>
      </c>
      <c r="D926" s="268">
        <v>0.25</v>
      </c>
      <c r="E926" s="269">
        <v>0.0</v>
      </c>
      <c r="F926" s="269">
        <v>4.346710354852223E-5</v>
      </c>
    </row>
    <row r="927" ht="14.25" customHeight="1">
      <c r="A927" s="267">
        <v>43485.0</v>
      </c>
      <c r="B927" s="57">
        <v>20.0</v>
      </c>
      <c r="C927" s="57">
        <v>14.0</v>
      </c>
      <c r="D927" s="268">
        <v>0.270833333333333</v>
      </c>
      <c r="E927" s="269">
        <v>0.0</v>
      </c>
      <c r="F927" s="269">
        <v>4.9977153619153456E-5</v>
      </c>
    </row>
    <row r="928" ht="14.25" customHeight="1">
      <c r="A928" s="267">
        <v>43485.0</v>
      </c>
      <c r="B928" s="57">
        <v>20.0</v>
      </c>
      <c r="C928" s="57">
        <v>15.0</v>
      </c>
      <c r="D928" s="268">
        <v>0.291666666666667</v>
      </c>
      <c r="E928" s="269">
        <v>5.178788885553077E-9</v>
      </c>
      <c r="F928" s="269">
        <v>5.989246064980713E-5</v>
      </c>
    </row>
    <row r="929" ht="14.25" customHeight="1">
      <c r="A929" s="267">
        <v>43485.0</v>
      </c>
      <c r="B929" s="57">
        <v>20.0</v>
      </c>
      <c r="C929" s="57">
        <v>16.0</v>
      </c>
      <c r="D929" s="268">
        <v>0.3125</v>
      </c>
      <c r="E929" s="269">
        <v>4.066505318042521E-6</v>
      </c>
      <c r="F929" s="269">
        <v>6.830544843339208E-5</v>
      </c>
    </row>
    <row r="930" ht="14.25" customHeight="1">
      <c r="A930" s="267">
        <v>43485.0</v>
      </c>
      <c r="B930" s="57">
        <v>20.0</v>
      </c>
      <c r="C930" s="57">
        <v>17.0</v>
      </c>
      <c r="D930" s="268">
        <v>0.333333333333333</v>
      </c>
      <c r="E930" s="269">
        <v>3.981513379233706E-6</v>
      </c>
      <c r="F930" s="269">
        <v>7.020838614634582E-5</v>
      </c>
    </row>
    <row r="931" ht="14.25" customHeight="1">
      <c r="A931" s="267">
        <v>43485.0</v>
      </c>
      <c r="B931" s="57">
        <v>20.0</v>
      </c>
      <c r="C931" s="57">
        <v>18.0</v>
      </c>
      <c r="D931" s="268">
        <v>0.354166666666667</v>
      </c>
      <c r="E931" s="269">
        <v>1.4381743910906315E-5</v>
      </c>
      <c r="F931" s="269">
        <v>7.131008692752957E-5</v>
      </c>
    </row>
    <row r="932" ht="14.25" customHeight="1">
      <c r="A932" s="267">
        <v>43485.0</v>
      </c>
      <c r="B932" s="57">
        <v>20.0</v>
      </c>
      <c r="C932" s="57">
        <v>19.0</v>
      </c>
      <c r="D932" s="268">
        <v>0.375</v>
      </c>
      <c r="E932" s="269">
        <v>3.233595356733177E-5</v>
      </c>
      <c r="F932" s="269">
        <v>7.060900461223083E-5</v>
      </c>
    </row>
    <row r="933" ht="14.25" customHeight="1">
      <c r="A933" s="267">
        <v>43485.0</v>
      </c>
      <c r="B933" s="57">
        <v>20.0</v>
      </c>
      <c r="C933" s="57">
        <v>20.0</v>
      </c>
      <c r="D933" s="268">
        <v>0.395833333333333</v>
      </c>
      <c r="E933" s="269">
        <v>5.4548450719077526E-5</v>
      </c>
      <c r="F933" s="269">
        <v>6.970761306398956E-5</v>
      </c>
    </row>
    <row r="934" ht="14.25" customHeight="1">
      <c r="A934" s="267">
        <v>43485.0</v>
      </c>
      <c r="B934" s="57">
        <v>20.0</v>
      </c>
      <c r="C934" s="57">
        <v>21.0</v>
      </c>
      <c r="D934" s="268">
        <v>0.416666666666667</v>
      </c>
      <c r="E934" s="269">
        <v>7.493638573841265E-5</v>
      </c>
      <c r="F934" s="269">
        <v>6.680312918632335E-5</v>
      </c>
    </row>
    <row r="935" ht="14.25" customHeight="1">
      <c r="A935" s="267">
        <v>43485.0</v>
      </c>
      <c r="B935" s="57">
        <v>20.0</v>
      </c>
      <c r="C935" s="57">
        <v>22.0</v>
      </c>
      <c r="D935" s="268">
        <v>0.4375</v>
      </c>
      <c r="E935" s="269">
        <v>9.294731688755612E-5</v>
      </c>
      <c r="F935" s="269">
        <v>6.680312918632335E-5</v>
      </c>
    </row>
    <row r="936" ht="14.25" customHeight="1">
      <c r="A936" s="267">
        <v>43485.0</v>
      </c>
      <c r="B936" s="57">
        <v>20.0</v>
      </c>
      <c r="C936" s="57">
        <v>23.0</v>
      </c>
      <c r="D936" s="268">
        <v>0.458333333333333</v>
      </c>
      <c r="E936" s="269">
        <v>1.0305449924545901E-4</v>
      </c>
      <c r="F936" s="269">
        <v>6.540096455572584E-5</v>
      </c>
    </row>
    <row r="937" ht="14.25" customHeight="1">
      <c r="A937" s="267">
        <v>43485.0</v>
      </c>
      <c r="B937" s="57">
        <v>20.0</v>
      </c>
      <c r="C937" s="57">
        <v>24.0</v>
      </c>
      <c r="D937" s="268">
        <v>0.479166666666667</v>
      </c>
      <c r="E937" s="269">
        <v>1.0784517156215278E-4</v>
      </c>
      <c r="F937" s="269">
        <v>6.53008099392546E-5</v>
      </c>
    </row>
    <row r="938" ht="14.25" customHeight="1">
      <c r="A938" s="267">
        <v>43485.0</v>
      </c>
      <c r="B938" s="57">
        <v>20.0</v>
      </c>
      <c r="C938" s="57">
        <v>25.0</v>
      </c>
      <c r="D938" s="268">
        <v>0.5</v>
      </c>
      <c r="E938" s="269">
        <v>1.152028011750334E-4</v>
      </c>
      <c r="F938" s="269">
        <v>6.770452073456459E-5</v>
      </c>
    </row>
    <row r="939" ht="14.25" customHeight="1">
      <c r="A939" s="267">
        <v>43485.0</v>
      </c>
      <c r="B939" s="57">
        <v>20.0</v>
      </c>
      <c r="C939" s="57">
        <v>26.0</v>
      </c>
      <c r="D939" s="268">
        <v>0.520833333333333</v>
      </c>
      <c r="E939" s="269">
        <v>1.1056008001535515E-4</v>
      </c>
      <c r="F939" s="269">
        <v>6.770452073456459E-5</v>
      </c>
    </row>
    <row r="940" ht="14.25" customHeight="1">
      <c r="A940" s="267">
        <v>43485.0</v>
      </c>
      <c r="B940" s="57">
        <v>20.0</v>
      </c>
      <c r="C940" s="57">
        <v>27.0</v>
      </c>
      <c r="D940" s="268">
        <v>0.541666666666667</v>
      </c>
      <c r="E940" s="269">
        <v>1.0788999559485517E-4</v>
      </c>
      <c r="F940" s="269">
        <v>6.660281995338085E-5</v>
      </c>
    </row>
    <row r="941" ht="14.25" customHeight="1">
      <c r="A941" s="267">
        <v>43485.0</v>
      </c>
      <c r="B941" s="57">
        <v>20.0</v>
      </c>
      <c r="C941" s="57">
        <v>28.0</v>
      </c>
      <c r="D941" s="268">
        <v>0.5625</v>
      </c>
      <c r="E941" s="269">
        <v>9.963866281756785E-5</v>
      </c>
      <c r="F941" s="269">
        <v>6.500034608984085E-5</v>
      </c>
    </row>
    <row r="942" ht="14.25" customHeight="1">
      <c r="A942" s="267">
        <v>43485.0</v>
      </c>
      <c r="B942" s="57">
        <v>20.0</v>
      </c>
      <c r="C942" s="57">
        <v>29.0</v>
      </c>
      <c r="D942" s="268">
        <v>0.583333333333333</v>
      </c>
      <c r="E942" s="269">
        <v>9.005274879792386E-5</v>
      </c>
      <c r="F942" s="269">
        <v>6.409895454159961E-5</v>
      </c>
    </row>
    <row r="943" ht="14.25" customHeight="1">
      <c r="A943" s="267">
        <v>43485.0</v>
      </c>
      <c r="B943" s="57">
        <v>20.0</v>
      </c>
      <c r="C943" s="57">
        <v>30.0</v>
      </c>
      <c r="D943" s="268">
        <v>0.604166666666667</v>
      </c>
      <c r="E943" s="269">
        <v>6.88606296792037E-5</v>
      </c>
      <c r="F943" s="269">
        <v>6.580158302161085E-5</v>
      </c>
    </row>
    <row r="944" ht="14.25" customHeight="1">
      <c r="A944" s="267">
        <v>43485.0</v>
      </c>
      <c r="B944" s="57">
        <v>20.0</v>
      </c>
      <c r="C944" s="57">
        <v>31.0</v>
      </c>
      <c r="D944" s="268">
        <v>0.625</v>
      </c>
      <c r="E944" s="269">
        <v>4.721327106852973E-5</v>
      </c>
      <c r="F944" s="269">
        <v>6.850575766633457E-5</v>
      </c>
    </row>
    <row r="945" ht="14.25" customHeight="1">
      <c r="A945" s="267">
        <v>43485.0</v>
      </c>
      <c r="B945" s="57">
        <v>20.0</v>
      </c>
      <c r="C945" s="57">
        <v>32.0</v>
      </c>
      <c r="D945" s="268">
        <v>0.645833333333333</v>
      </c>
      <c r="E945" s="269">
        <v>2.5364620002011353E-5</v>
      </c>
      <c r="F945" s="269">
        <v>7.341333387342581E-5</v>
      </c>
    </row>
    <row r="946" ht="14.25" customHeight="1">
      <c r="A946" s="267">
        <v>43485.0</v>
      </c>
      <c r="B946" s="57">
        <v>20.0</v>
      </c>
      <c r="C946" s="57">
        <v>33.0</v>
      </c>
      <c r="D946" s="268">
        <v>0.666666666666667</v>
      </c>
      <c r="E946" s="269">
        <v>8.560639888449464E-6</v>
      </c>
      <c r="F946" s="269">
        <v>8.21267855064245E-5</v>
      </c>
    </row>
    <row r="947" ht="14.25" customHeight="1">
      <c r="A947" s="267">
        <v>43485.0</v>
      </c>
      <c r="B947" s="57">
        <v>20.0</v>
      </c>
      <c r="C947" s="57">
        <v>34.0</v>
      </c>
      <c r="D947" s="268">
        <v>0.6875</v>
      </c>
      <c r="E947" s="269">
        <v>2.368062870167782E-6</v>
      </c>
      <c r="F947" s="269">
        <v>9.424549409944566E-5</v>
      </c>
    </row>
    <row r="948" ht="14.25" customHeight="1">
      <c r="A948" s="267">
        <v>43485.0</v>
      </c>
      <c r="B948" s="57">
        <v>20.0</v>
      </c>
      <c r="C948" s="57">
        <v>35.0</v>
      </c>
      <c r="D948" s="268">
        <v>0.708333333333333</v>
      </c>
      <c r="E948" s="269">
        <v>9.878539799192496E-7</v>
      </c>
      <c r="F948" s="269">
        <v>1.0742584162706209E-4</v>
      </c>
    </row>
    <row r="949" ht="14.25" customHeight="1">
      <c r="A949" s="267">
        <v>43485.0</v>
      </c>
      <c r="B949" s="57">
        <v>20.0</v>
      </c>
      <c r="C949" s="57">
        <v>36.0</v>
      </c>
      <c r="D949" s="268">
        <v>0.729166666666667</v>
      </c>
      <c r="E949" s="269">
        <v>2.5055473846294883E-7</v>
      </c>
      <c r="F949" s="269">
        <v>1.1271400537674406E-4</v>
      </c>
    </row>
    <row r="950" ht="14.25" customHeight="1">
      <c r="A950" s="267">
        <v>43485.0</v>
      </c>
      <c r="B950" s="57">
        <v>20.0</v>
      </c>
      <c r="C950" s="57">
        <v>37.0</v>
      </c>
      <c r="D950" s="268">
        <v>0.75</v>
      </c>
      <c r="E950" s="269">
        <v>6.1652248637536626E-9</v>
      </c>
      <c r="F950" s="269">
        <v>1.1399598446757606E-4</v>
      </c>
    </row>
    <row r="951" ht="14.25" customHeight="1">
      <c r="A951" s="267">
        <v>43485.0</v>
      </c>
      <c r="B951" s="57">
        <v>20.0</v>
      </c>
      <c r="C951" s="57">
        <v>38.0</v>
      </c>
      <c r="D951" s="268">
        <v>0.770833333333333</v>
      </c>
      <c r="E951" s="269">
        <v>0.0</v>
      </c>
      <c r="F951" s="269">
        <v>1.1085112951037882E-4</v>
      </c>
    </row>
    <row r="952" ht="14.25" customHeight="1">
      <c r="A952" s="267">
        <v>43485.0</v>
      </c>
      <c r="B952" s="57">
        <v>20.0</v>
      </c>
      <c r="C952" s="57">
        <v>39.0</v>
      </c>
      <c r="D952" s="268">
        <v>0.791666666666667</v>
      </c>
      <c r="E952" s="269">
        <v>0.0</v>
      </c>
      <c r="F952" s="269">
        <v>1.0678485208164609E-4</v>
      </c>
    </row>
    <row r="953" ht="14.25" customHeight="1">
      <c r="A953" s="267">
        <v>43485.0</v>
      </c>
      <c r="B953" s="57">
        <v>20.0</v>
      </c>
      <c r="C953" s="57">
        <v>40.0</v>
      </c>
      <c r="D953" s="268">
        <v>0.8125</v>
      </c>
      <c r="E953" s="269">
        <v>0.0</v>
      </c>
      <c r="F953" s="269">
        <v>1.0203752326090884E-4</v>
      </c>
    </row>
    <row r="954" ht="14.25" customHeight="1">
      <c r="A954" s="267">
        <v>43485.0</v>
      </c>
      <c r="B954" s="57">
        <v>20.0</v>
      </c>
      <c r="C954" s="57">
        <v>41.0</v>
      </c>
      <c r="D954" s="268">
        <v>0.833333333333333</v>
      </c>
      <c r="E954" s="269">
        <v>0.0</v>
      </c>
      <c r="F954" s="269">
        <v>9.795121490888191E-5</v>
      </c>
    </row>
    <row r="955" ht="14.25" customHeight="1">
      <c r="A955" s="267">
        <v>43485.0</v>
      </c>
      <c r="B955" s="57">
        <v>20.0</v>
      </c>
      <c r="C955" s="57">
        <v>42.0</v>
      </c>
      <c r="D955" s="268">
        <v>0.854166666666667</v>
      </c>
      <c r="E955" s="269">
        <v>0.0</v>
      </c>
      <c r="F955" s="269">
        <v>9.294348408531943E-5</v>
      </c>
    </row>
    <row r="956" ht="14.25" customHeight="1">
      <c r="A956" s="267">
        <v>43485.0</v>
      </c>
      <c r="B956" s="57">
        <v>20.0</v>
      </c>
      <c r="C956" s="57">
        <v>43.0</v>
      </c>
      <c r="D956" s="268">
        <v>0.875</v>
      </c>
      <c r="E956" s="269">
        <v>0.0</v>
      </c>
      <c r="F956" s="269">
        <v>8.86368355770557E-5</v>
      </c>
    </row>
    <row r="957" ht="14.25" customHeight="1">
      <c r="A957" s="267">
        <v>43485.0</v>
      </c>
      <c r="B957" s="57">
        <v>20.0</v>
      </c>
      <c r="C957" s="57">
        <v>44.0</v>
      </c>
      <c r="D957" s="268">
        <v>0.895833333333333</v>
      </c>
      <c r="E957" s="269">
        <v>0.0</v>
      </c>
      <c r="F957" s="269">
        <v>8.342879552055075E-5</v>
      </c>
    </row>
    <row r="958" ht="14.25" customHeight="1">
      <c r="A958" s="267">
        <v>43485.0</v>
      </c>
      <c r="B958" s="57">
        <v>20.0</v>
      </c>
      <c r="C958" s="57">
        <v>45.0</v>
      </c>
      <c r="D958" s="268">
        <v>0.916666666666667</v>
      </c>
      <c r="E958" s="269">
        <v>0.0</v>
      </c>
      <c r="F958" s="269">
        <v>7.782013699816078E-5</v>
      </c>
    </row>
    <row r="959" ht="14.25" customHeight="1">
      <c r="A959" s="267">
        <v>43485.0</v>
      </c>
      <c r="B959" s="57">
        <v>20.0</v>
      </c>
      <c r="C959" s="57">
        <v>46.0</v>
      </c>
      <c r="D959" s="268">
        <v>0.9375</v>
      </c>
      <c r="E959" s="269">
        <v>0.0</v>
      </c>
      <c r="F959" s="269">
        <v>6.840560304986335E-5</v>
      </c>
    </row>
    <row r="960" ht="14.25" customHeight="1">
      <c r="A960" s="267">
        <v>43485.0</v>
      </c>
      <c r="B960" s="57">
        <v>20.0</v>
      </c>
      <c r="C960" s="57">
        <v>47.0</v>
      </c>
      <c r="D960" s="268">
        <v>0.958333333333333</v>
      </c>
      <c r="E960" s="269">
        <v>0.0</v>
      </c>
      <c r="F960" s="269">
        <v>5.8890914485094645E-5</v>
      </c>
    </row>
    <row r="961" ht="14.25" customHeight="1">
      <c r="A961" s="267">
        <v>43485.0</v>
      </c>
      <c r="B961" s="57">
        <v>20.0</v>
      </c>
      <c r="C961" s="57">
        <v>48.0</v>
      </c>
      <c r="D961" s="268">
        <v>0.979166666666667</v>
      </c>
      <c r="E961" s="269">
        <v>0.0</v>
      </c>
      <c r="F961" s="269">
        <v>5.047792670150969E-5</v>
      </c>
    </row>
    <row r="962" ht="14.25" customHeight="1">
      <c r="A962" s="267">
        <v>43486.0</v>
      </c>
      <c r="B962" s="57">
        <v>21.0</v>
      </c>
      <c r="C962" s="57">
        <v>1.0</v>
      </c>
      <c r="D962" s="268">
        <v>0.0</v>
      </c>
      <c r="E962" s="269">
        <v>0.0</v>
      </c>
      <c r="F962" s="269">
        <v>4.3366948932050984E-5</v>
      </c>
    </row>
    <row r="963" ht="14.25" customHeight="1">
      <c r="A963" s="267">
        <v>43486.0</v>
      </c>
      <c r="B963" s="57">
        <v>21.0</v>
      </c>
      <c r="C963" s="57">
        <v>2.0</v>
      </c>
      <c r="D963" s="268">
        <v>0.020833333333333332</v>
      </c>
      <c r="E963" s="269">
        <v>0.0</v>
      </c>
      <c r="F963" s="269">
        <v>3.8359218108488515E-5</v>
      </c>
    </row>
    <row r="964" ht="14.25" customHeight="1">
      <c r="A964" s="267">
        <v>43486.0</v>
      </c>
      <c r="B964" s="57">
        <v>21.0</v>
      </c>
      <c r="C964" s="57">
        <v>3.0</v>
      </c>
      <c r="D964" s="268">
        <v>0.0416666666666667</v>
      </c>
      <c r="E964" s="269">
        <v>0.0</v>
      </c>
      <c r="F964" s="269">
        <v>3.605566192964978E-5</v>
      </c>
    </row>
    <row r="965" ht="14.25" customHeight="1">
      <c r="A965" s="267">
        <v>43486.0</v>
      </c>
      <c r="B965" s="57">
        <v>21.0</v>
      </c>
      <c r="C965" s="57">
        <v>4.0</v>
      </c>
      <c r="D965" s="268">
        <v>0.0625</v>
      </c>
      <c r="E965" s="269">
        <v>0.0</v>
      </c>
      <c r="F965" s="269">
        <v>3.375210575081104E-5</v>
      </c>
    </row>
    <row r="966" ht="14.25" customHeight="1">
      <c r="A966" s="267">
        <v>43486.0</v>
      </c>
      <c r="B966" s="57">
        <v>21.0</v>
      </c>
      <c r="C966" s="57">
        <v>5.0</v>
      </c>
      <c r="D966" s="268">
        <v>0.0833333333333333</v>
      </c>
      <c r="E966" s="269">
        <v>0.0</v>
      </c>
      <c r="F966" s="269">
        <v>3.285071420256979E-5</v>
      </c>
    </row>
    <row r="967" ht="14.25" customHeight="1">
      <c r="A967" s="267">
        <v>43486.0</v>
      </c>
      <c r="B967" s="57">
        <v>21.0</v>
      </c>
      <c r="C967" s="57">
        <v>6.0</v>
      </c>
      <c r="D967" s="268">
        <v>0.104166666666667</v>
      </c>
      <c r="E967" s="269">
        <v>0.0</v>
      </c>
      <c r="F967" s="269">
        <v>3.194932265432856E-5</v>
      </c>
    </row>
    <row r="968" ht="14.25" customHeight="1">
      <c r="A968" s="267">
        <v>43486.0</v>
      </c>
      <c r="B968" s="57">
        <v>21.0</v>
      </c>
      <c r="C968" s="57">
        <v>7.0</v>
      </c>
      <c r="D968" s="268">
        <v>0.125</v>
      </c>
      <c r="E968" s="269">
        <v>0.0</v>
      </c>
      <c r="F968" s="269">
        <v>3.18491680378573E-5</v>
      </c>
    </row>
    <row r="969" ht="14.25" customHeight="1">
      <c r="A969" s="267">
        <v>43486.0</v>
      </c>
      <c r="B969" s="57">
        <v>21.0</v>
      </c>
      <c r="C969" s="57">
        <v>8.0</v>
      </c>
      <c r="D969" s="268">
        <v>0.145833333333333</v>
      </c>
      <c r="E969" s="269">
        <v>0.0</v>
      </c>
      <c r="F969" s="269">
        <v>3.14485495719723E-5</v>
      </c>
    </row>
    <row r="970" ht="14.25" customHeight="1">
      <c r="A970" s="267">
        <v>43486.0</v>
      </c>
      <c r="B970" s="57">
        <v>21.0</v>
      </c>
      <c r="C970" s="57">
        <v>9.0</v>
      </c>
      <c r="D970" s="268">
        <v>0.166666666666667</v>
      </c>
      <c r="E970" s="269">
        <v>0.0</v>
      </c>
      <c r="F970" s="269">
        <v>3.14485495719723E-5</v>
      </c>
    </row>
    <row r="971" ht="14.25" customHeight="1">
      <c r="A971" s="267">
        <v>43486.0</v>
      </c>
      <c r="B971" s="57">
        <v>21.0</v>
      </c>
      <c r="C971" s="57">
        <v>10.0</v>
      </c>
      <c r="D971" s="268">
        <v>0.1875</v>
      </c>
      <c r="E971" s="269">
        <v>0.0</v>
      </c>
      <c r="F971" s="269">
        <v>3.26504049696273E-5</v>
      </c>
    </row>
    <row r="972" ht="14.25" customHeight="1">
      <c r="A972" s="267">
        <v>43486.0</v>
      </c>
      <c r="B972" s="57">
        <v>21.0</v>
      </c>
      <c r="C972" s="57">
        <v>11.0</v>
      </c>
      <c r="D972" s="268">
        <v>0.208333333333333</v>
      </c>
      <c r="E972" s="269">
        <v>0.0</v>
      </c>
      <c r="F972" s="269">
        <v>3.415272421669604E-5</v>
      </c>
    </row>
    <row r="973" ht="14.25" customHeight="1">
      <c r="A973" s="267">
        <v>43486.0</v>
      </c>
      <c r="B973" s="57">
        <v>21.0</v>
      </c>
      <c r="C973" s="57">
        <v>12.0</v>
      </c>
      <c r="D973" s="268">
        <v>0.229166666666667</v>
      </c>
      <c r="E973" s="269">
        <v>0.0</v>
      </c>
      <c r="F973" s="269">
        <v>3.715736271083352E-5</v>
      </c>
    </row>
    <row r="974" ht="14.25" customHeight="1">
      <c r="A974" s="267">
        <v>43486.0</v>
      </c>
      <c r="B974" s="57">
        <v>21.0</v>
      </c>
      <c r="C974" s="57">
        <v>13.0</v>
      </c>
      <c r="D974" s="268">
        <v>0.25</v>
      </c>
      <c r="E974" s="269">
        <v>0.0</v>
      </c>
      <c r="F974" s="269">
        <v>4.446864971323474E-5</v>
      </c>
    </row>
    <row r="975" ht="14.25" customHeight="1">
      <c r="A975" s="267">
        <v>43486.0</v>
      </c>
      <c r="B975" s="57">
        <v>21.0</v>
      </c>
      <c r="C975" s="57">
        <v>14.0</v>
      </c>
      <c r="D975" s="268">
        <v>0.270833333333333</v>
      </c>
      <c r="E975" s="269">
        <v>0.0</v>
      </c>
      <c r="F975" s="269">
        <v>5.167978209916469E-5</v>
      </c>
    </row>
    <row r="976" ht="14.25" customHeight="1">
      <c r="A976" s="267">
        <v>43486.0</v>
      </c>
      <c r="B976" s="57">
        <v>21.0</v>
      </c>
      <c r="C976" s="57">
        <v>15.0</v>
      </c>
      <c r="D976" s="268">
        <v>0.291666666666667</v>
      </c>
      <c r="E976" s="269">
        <v>3.0826124318768324E-8</v>
      </c>
      <c r="F976" s="269">
        <v>6.109431604746214E-5</v>
      </c>
    </row>
    <row r="977" ht="14.25" customHeight="1">
      <c r="A977" s="267">
        <v>43486.0</v>
      </c>
      <c r="B977" s="57">
        <v>21.0</v>
      </c>
      <c r="C977" s="57">
        <v>16.0</v>
      </c>
      <c r="D977" s="268">
        <v>0.3125</v>
      </c>
      <c r="E977" s="269">
        <v>1.4831246484329182E-6</v>
      </c>
      <c r="F977" s="269">
        <v>6.920683998163334E-5</v>
      </c>
    </row>
    <row r="978" ht="14.25" customHeight="1">
      <c r="A978" s="267">
        <v>43486.0</v>
      </c>
      <c r="B978" s="57">
        <v>21.0</v>
      </c>
      <c r="C978" s="57">
        <v>17.0</v>
      </c>
      <c r="D978" s="268">
        <v>0.333333333333333</v>
      </c>
      <c r="E978" s="269">
        <v>3.000200445242286E-6</v>
      </c>
      <c r="F978" s="269">
        <v>7.110977769458707E-5</v>
      </c>
    </row>
    <row r="979" ht="14.25" customHeight="1">
      <c r="A979" s="267">
        <v>43486.0</v>
      </c>
      <c r="B979" s="57">
        <v>21.0</v>
      </c>
      <c r="C979" s="57">
        <v>18.0</v>
      </c>
      <c r="D979" s="268">
        <v>0.354166666666667</v>
      </c>
      <c r="E979" s="269">
        <v>7.589327572925279E-6</v>
      </c>
      <c r="F979" s="269">
        <v>7.251194232518454E-5</v>
      </c>
    </row>
    <row r="980" ht="14.25" customHeight="1">
      <c r="A980" s="267">
        <v>43486.0</v>
      </c>
      <c r="B980" s="57">
        <v>21.0</v>
      </c>
      <c r="C980" s="57">
        <v>19.0</v>
      </c>
      <c r="D980" s="268">
        <v>0.375</v>
      </c>
      <c r="E980" s="269">
        <v>1.3751894203363901E-5</v>
      </c>
      <c r="F980" s="269">
        <v>7.281240617459832E-5</v>
      </c>
    </row>
    <row r="981" ht="14.25" customHeight="1">
      <c r="A981" s="267">
        <v>43486.0</v>
      </c>
      <c r="B981" s="57">
        <v>21.0</v>
      </c>
      <c r="C981" s="57">
        <v>20.0</v>
      </c>
      <c r="D981" s="268">
        <v>0.395833333333333</v>
      </c>
      <c r="E981" s="269">
        <v>2.156865461925466E-5</v>
      </c>
      <c r="F981" s="269">
        <v>7.141024154400082E-5</v>
      </c>
    </row>
    <row r="982" ht="14.25" customHeight="1">
      <c r="A982" s="267">
        <v>43486.0</v>
      </c>
      <c r="B982" s="57">
        <v>21.0</v>
      </c>
      <c r="C982" s="57">
        <v>21.0</v>
      </c>
      <c r="D982" s="268">
        <v>0.416666666666667</v>
      </c>
      <c r="E982" s="269">
        <v>3.1218624865052494E-5</v>
      </c>
      <c r="F982" s="269">
        <v>6.920683998163334E-5</v>
      </c>
    </row>
    <row r="983" ht="14.25" customHeight="1">
      <c r="A983" s="267">
        <v>43486.0</v>
      </c>
      <c r="B983" s="57">
        <v>21.0</v>
      </c>
      <c r="C983" s="57">
        <v>22.0</v>
      </c>
      <c r="D983" s="268">
        <v>0.4375</v>
      </c>
      <c r="E983" s="269">
        <v>4.1080872337806285E-5</v>
      </c>
      <c r="F983" s="269">
        <v>6.830544843339208E-5</v>
      </c>
    </row>
    <row r="984" ht="14.25" customHeight="1">
      <c r="A984" s="267">
        <v>43486.0</v>
      </c>
      <c r="B984" s="57">
        <v>21.0</v>
      </c>
      <c r="C984" s="57">
        <v>23.0</v>
      </c>
      <c r="D984" s="268">
        <v>0.458333333333333</v>
      </c>
      <c r="E984" s="269">
        <v>5.156606537922691E-5</v>
      </c>
      <c r="F984" s="269">
        <v>6.680312918632335E-5</v>
      </c>
    </row>
    <row r="985" ht="14.25" customHeight="1">
      <c r="A985" s="267">
        <v>43486.0</v>
      </c>
      <c r="B985" s="57">
        <v>21.0</v>
      </c>
      <c r="C985" s="57">
        <v>24.0</v>
      </c>
      <c r="D985" s="268">
        <v>0.479166666666667</v>
      </c>
      <c r="E985" s="269">
        <v>6.030513611668218E-5</v>
      </c>
      <c r="F985" s="269">
        <v>6.640251072043834E-5</v>
      </c>
    </row>
    <row r="986" ht="14.25" customHeight="1">
      <c r="A986" s="267">
        <v>43486.0</v>
      </c>
      <c r="B986" s="57">
        <v>21.0</v>
      </c>
      <c r="C986" s="57">
        <v>25.0</v>
      </c>
      <c r="D986" s="268">
        <v>0.5</v>
      </c>
      <c r="E986" s="269">
        <v>6.373241374223589E-5</v>
      </c>
      <c r="F986" s="269">
        <v>6.820529381692084E-5</v>
      </c>
    </row>
    <row r="987" ht="14.25" customHeight="1">
      <c r="A987" s="267">
        <v>43486.0</v>
      </c>
      <c r="B987" s="57">
        <v>21.0</v>
      </c>
      <c r="C987" s="57">
        <v>26.0</v>
      </c>
      <c r="D987" s="268">
        <v>0.520833333333333</v>
      </c>
      <c r="E987" s="269">
        <v>6.649555844650122E-5</v>
      </c>
      <c r="F987" s="269">
        <v>6.860591228280583E-5</v>
      </c>
    </row>
    <row r="988" ht="14.25" customHeight="1">
      <c r="A988" s="267">
        <v>43486.0</v>
      </c>
      <c r="B988" s="57">
        <v>21.0</v>
      </c>
      <c r="C988" s="57">
        <v>27.0</v>
      </c>
      <c r="D988" s="268">
        <v>0.541666666666667</v>
      </c>
      <c r="E988" s="269">
        <v>6.812512155869553E-5</v>
      </c>
      <c r="F988" s="269">
        <v>6.820529381692084E-5</v>
      </c>
    </row>
    <row r="989" ht="14.25" customHeight="1">
      <c r="A989" s="267">
        <v>43486.0</v>
      </c>
      <c r="B989" s="57">
        <v>21.0</v>
      </c>
      <c r="C989" s="57">
        <v>28.0</v>
      </c>
      <c r="D989" s="268">
        <v>0.5625</v>
      </c>
      <c r="E989" s="269">
        <v>8.029866429101039E-5</v>
      </c>
      <c r="F989" s="269">
        <v>6.65026653369096E-5</v>
      </c>
    </row>
    <row r="990" ht="14.25" customHeight="1">
      <c r="A990" s="267">
        <v>43486.0</v>
      </c>
      <c r="B990" s="57">
        <v>21.0</v>
      </c>
      <c r="C990" s="57">
        <v>29.0</v>
      </c>
      <c r="D990" s="268">
        <v>0.583333333333333</v>
      </c>
      <c r="E990" s="269">
        <v>1.032139105520504E-4</v>
      </c>
      <c r="F990" s="269">
        <v>6.640251072043834E-5</v>
      </c>
    </row>
    <row r="991" ht="14.25" customHeight="1">
      <c r="A991" s="267">
        <v>43486.0</v>
      </c>
      <c r="B991" s="57">
        <v>21.0</v>
      </c>
      <c r="C991" s="57">
        <v>30.0</v>
      </c>
      <c r="D991" s="268">
        <v>0.604166666666667</v>
      </c>
      <c r="E991" s="269">
        <v>8.748088082013892E-5</v>
      </c>
      <c r="F991" s="269">
        <v>6.870606689927708E-5</v>
      </c>
    </row>
    <row r="992" ht="14.25" customHeight="1">
      <c r="A992" s="267">
        <v>43486.0</v>
      </c>
      <c r="B992" s="57">
        <v>21.0</v>
      </c>
      <c r="C992" s="57">
        <v>31.0</v>
      </c>
      <c r="D992" s="268">
        <v>0.625</v>
      </c>
      <c r="E992" s="269">
        <v>6.287336801920542E-5</v>
      </c>
      <c r="F992" s="269">
        <v>7.060900461223083E-5</v>
      </c>
    </row>
    <row r="993" ht="14.25" customHeight="1">
      <c r="A993" s="267">
        <v>43486.0</v>
      </c>
      <c r="B993" s="57">
        <v>21.0</v>
      </c>
      <c r="C993" s="57">
        <v>32.0</v>
      </c>
      <c r="D993" s="268">
        <v>0.645833333333333</v>
      </c>
      <c r="E993" s="269">
        <v>3.9756227056524336E-5</v>
      </c>
      <c r="F993" s="269">
        <v>7.56167354357933E-5</v>
      </c>
    </row>
    <row r="994" ht="14.25" customHeight="1">
      <c r="A994" s="267">
        <v>43486.0</v>
      </c>
      <c r="B994" s="57">
        <v>21.0</v>
      </c>
      <c r="C994" s="57">
        <v>33.0</v>
      </c>
      <c r="D994" s="268">
        <v>0.666666666666667</v>
      </c>
      <c r="E994" s="269">
        <v>1.5299516329894906E-5</v>
      </c>
      <c r="F994" s="269">
        <v>8.392956860290699E-5</v>
      </c>
    </row>
    <row r="995" ht="14.25" customHeight="1">
      <c r="A995" s="267">
        <v>43486.0</v>
      </c>
      <c r="B995" s="57">
        <v>21.0</v>
      </c>
      <c r="C995" s="57">
        <v>34.0</v>
      </c>
      <c r="D995" s="268">
        <v>0.6875</v>
      </c>
      <c r="E995" s="269">
        <v>3.838099086681205E-6</v>
      </c>
      <c r="F995" s="269">
        <v>9.554750411357193E-5</v>
      </c>
    </row>
    <row r="996" ht="14.25" customHeight="1">
      <c r="A996" s="267">
        <v>43486.0</v>
      </c>
      <c r="B996" s="57">
        <v>21.0</v>
      </c>
      <c r="C996" s="57">
        <v>35.0</v>
      </c>
      <c r="D996" s="268">
        <v>0.708333333333333</v>
      </c>
      <c r="E996" s="269">
        <v>1.4910596332988235E-6</v>
      </c>
      <c r="F996" s="269">
        <v>1.0902831549060208E-4</v>
      </c>
    </row>
    <row r="997" ht="14.25" customHeight="1">
      <c r="A997" s="267">
        <v>43486.0</v>
      </c>
      <c r="B997" s="57">
        <v>21.0</v>
      </c>
      <c r="C997" s="57">
        <v>36.0</v>
      </c>
      <c r="D997" s="268">
        <v>0.729166666666667</v>
      </c>
      <c r="E997" s="269">
        <v>3.427865024247037E-7</v>
      </c>
      <c r="F997" s="269">
        <v>1.1400599992922317E-4</v>
      </c>
    </row>
    <row r="998" ht="14.25" customHeight="1">
      <c r="A998" s="267">
        <v>43486.0</v>
      </c>
      <c r="B998" s="57">
        <v>21.0</v>
      </c>
      <c r="C998" s="57">
        <v>37.0</v>
      </c>
      <c r="D998" s="268">
        <v>0.75</v>
      </c>
      <c r="E998" s="269">
        <v>1.763254311033548E-8</v>
      </c>
      <c r="F998" s="269">
        <v>1.1498751517064145E-4</v>
      </c>
    </row>
    <row r="999" ht="14.25" customHeight="1">
      <c r="A999" s="267">
        <v>43486.0</v>
      </c>
      <c r="B999" s="57">
        <v>21.0</v>
      </c>
      <c r="C999" s="57">
        <v>38.0</v>
      </c>
      <c r="D999" s="268">
        <v>0.770833333333333</v>
      </c>
      <c r="E999" s="269">
        <v>0.0</v>
      </c>
      <c r="F999" s="269">
        <v>1.1202293852309243E-4</v>
      </c>
    </row>
    <row r="1000" ht="14.25" customHeight="1">
      <c r="A1000" s="267">
        <v>43486.0</v>
      </c>
      <c r="B1000" s="57">
        <v>21.0</v>
      </c>
      <c r="C1000" s="57">
        <v>39.0</v>
      </c>
      <c r="D1000" s="268">
        <v>0.791666666666667</v>
      </c>
      <c r="E1000" s="269">
        <v>0.0</v>
      </c>
      <c r="F1000" s="269">
        <v>1.0819703217389072E-4</v>
      </c>
    </row>
    <row r="1001" ht="14.25" customHeight="1">
      <c r="A1001" s="267">
        <v>43486.0</v>
      </c>
      <c r="B1001" s="57">
        <v>21.0</v>
      </c>
      <c r="C1001" s="57">
        <v>40.0</v>
      </c>
      <c r="D1001" s="268">
        <v>0.8125</v>
      </c>
      <c r="E1001" s="269">
        <v>0.0</v>
      </c>
      <c r="F1001" s="269">
        <v>1.0209761603079161E-4</v>
      </c>
    </row>
    <row r="1002" ht="14.25" customHeight="1">
      <c r="A1002" s="267">
        <v>43486.0</v>
      </c>
      <c r="B1002" s="57">
        <v>21.0</v>
      </c>
      <c r="C1002" s="57">
        <v>41.0</v>
      </c>
      <c r="D1002" s="268">
        <v>0.833333333333333</v>
      </c>
      <c r="E1002" s="269">
        <v>0.0</v>
      </c>
      <c r="F1002" s="269">
        <v>9.865229722418064E-5</v>
      </c>
    </row>
    <row r="1003" ht="14.25" customHeight="1">
      <c r="A1003" s="267">
        <v>43486.0</v>
      </c>
      <c r="B1003" s="57">
        <v>21.0</v>
      </c>
      <c r="C1003" s="57">
        <v>42.0</v>
      </c>
      <c r="D1003" s="268">
        <v>0.854166666666667</v>
      </c>
      <c r="E1003" s="269">
        <v>0.0</v>
      </c>
      <c r="F1003" s="269">
        <v>9.374472101708942E-5</v>
      </c>
    </row>
    <row r="1004" ht="14.25" customHeight="1">
      <c r="A1004" s="267">
        <v>43486.0</v>
      </c>
      <c r="B1004" s="57">
        <v>21.0</v>
      </c>
      <c r="C1004" s="57">
        <v>43.0</v>
      </c>
      <c r="D1004" s="268">
        <v>0.875</v>
      </c>
      <c r="E1004" s="269">
        <v>0.0</v>
      </c>
      <c r="F1004" s="269">
        <v>8.883714480999821E-5</v>
      </c>
    </row>
    <row r="1005" ht="14.25" customHeight="1">
      <c r="A1005" s="267">
        <v>43486.0</v>
      </c>
      <c r="B1005" s="57">
        <v>21.0</v>
      </c>
      <c r="C1005" s="57">
        <v>44.0</v>
      </c>
      <c r="D1005" s="268">
        <v>0.895833333333333</v>
      </c>
      <c r="E1005" s="269">
        <v>0.0</v>
      </c>
      <c r="F1005" s="269">
        <v>8.433018706879199E-5</v>
      </c>
    </row>
    <row r="1006" ht="14.25" customHeight="1">
      <c r="A1006" s="267">
        <v>43486.0</v>
      </c>
      <c r="B1006" s="57">
        <v>21.0</v>
      </c>
      <c r="C1006" s="57">
        <v>45.0</v>
      </c>
      <c r="D1006" s="268">
        <v>0.916666666666667</v>
      </c>
      <c r="E1006" s="269">
        <v>0.0</v>
      </c>
      <c r="F1006" s="269">
        <v>7.862137392993077E-5</v>
      </c>
    </row>
    <row r="1007" ht="14.25" customHeight="1">
      <c r="A1007" s="267">
        <v>43486.0</v>
      </c>
      <c r="B1007" s="57">
        <v>21.0</v>
      </c>
      <c r="C1007" s="57">
        <v>46.0</v>
      </c>
      <c r="D1007" s="268">
        <v>0.9375</v>
      </c>
      <c r="E1007" s="269">
        <v>0.0</v>
      </c>
      <c r="F1007" s="269">
        <v>6.950730383104707E-5</v>
      </c>
    </row>
    <row r="1008" ht="14.25" customHeight="1">
      <c r="A1008" s="267">
        <v>43486.0</v>
      </c>
      <c r="B1008" s="57">
        <v>21.0</v>
      </c>
      <c r="C1008" s="57">
        <v>47.0</v>
      </c>
      <c r="D1008" s="268">
        <v>0.958333333333333</v>
      </c>
      <c r="E1008" s="269">
        <v>0.0</v>
      </c>
      <c r="F1008" s="269">
        <v>5.9992615266278386E-5</v>
      </c>
    </row>
    <row r="1009" ht="14.25" customHeight="1">
      <c r="A1009" s="267">
        <v>43486.0</v>
      </c>
      <c r="B1009" s="57">
        <v>21.0</v>
      </c>
      <c r="C1009" s="57">
        <v>48.0</v>
      </c>
      <c r="D1009" s="268">
        <v>0.979166666666667</v>
      </c>
      <c r="E1009" s="269">
        <v>0.0</v>
      </c>
      <c r="F1009" s="269">
        <v>5.08785451673947E-5</v>
      </c>
    </row>
    <row r="1010" ht="14.25" customHeight="1">
      <c r="A1010" s="267">
        <v>43487.0</v>
      </c>
      <c r="B1010" s="57">
        <v>22.0</v>
      </c>
      <c r="C1010" s="57">
        <v>1.0</v>
      </c>
      <c r="D1010" s="268">
        <v>0.0</v>
      </c>
      <c r="E1010" s="269">
        <v>0.0</v>
      </c>
      <c r="F1010" s="269">
        <v>4.406803124734973E-5</v>
      </c>
    </row>
    <row r="1011" ht="14.25" customHeight="1">
      <c r="A1011" s="267">
        <v>43487.0</v>
      </c>
      <c r="B1011" s="57">
        <v>22.0</v>
      </c>
      <c r="C1011" s="57">
        <v>2.0</v>
      </c>
      <c r="D1011" s="268">
        <v>0.020833333333333332</v>
      </c>
      <c r="E1011" s="269">
        <v>0.0</v>
      </c>
      <c r="F1011" s="269">
        <v>3.9561073506143503E-5</v>
      </c>
    </row>
    <row r="1012" ht="14.25" customHeight="1">
      <c r="A1012" s="267">
        <v>43487.0</v>
      </c>
      <c r="B1012" s="57">
        <v>22.0</v>
      </c>
      <c r="C1012" s="57">
        <v>3.0</v>
      </c>
      <c r="D1012" s="268">
        <v>0.0416666666666667</v>
      </c>
      <c r="E1012" s="269">
        <v>0.0</v>
      </c>
      <c r="F1012" s="269">
        <v>3.725751732730477E-5</v>
      </c>
    </row>
    <row r="1013" ht="14.25" customHeight="1">
      <c r="A1013" s="267">
        <v>43487.0</v>
      </c>
      <c r="B1013" s="57">
        <v>22.0</v>
      </c>
      <c r="C1013" s="57">
        <v>4.0</v>
      </c>
      <c r="D1013" s="268">
        <v>0.0625</v>
      </c>
      <c r="E1013" s="269">
        <v>0.0</v>
      </c>
      <c r="F1013" s="269">
        <v>3.485380653199478E-5</v>
      </c>
    </row>
    <row r="1014" ht="14.25" customHeight="1">
      <c r="A1014" s="267">
        <v>43487.0</v>
      </c>
      <c r="B1014" s="57">
        <v>22.0</v>
      </c>
      <c r="C1014" s="57">
        <v>5.0</v>
      </c>
      <c r="D1014" s="268">
        <v>0.0833333333333333</v>
      </c>
      <c r="E1014" s="269">
        <v>0.0</v>
      </c>
      <c r="F1014" s="269">
        <v>3.335148728492605E-5</v>
      </c>
    </row>
    <row r="1015" ht="14.25" customHeight="1">
      <c r="A1015" s="267">
        <v>43487.0</v>
      </c>
      <c r="B1015" s="57">
        <v>22.0</v>
      </c>
      <c r="C1015" s="57">
        <v>6.0</v>
      </c>
      <c r="D1015" s="268">
        <v>0.104166666666667</v>
      </c>
      <c r="E1015" s="269">
        <v>0.0</v>
      </c>
      <c r="F1015" s="269">
        <v>3.214963188727106E-5</v>
      </c>
    </row>
    <row r="1016" ht="14.25" customHeight="1">
      <c r="A1016" s="267">
        <v>43487.0</v>
      </c>
      <c r="B1016" s="57">
        <v>22.0</v>
      </c>
      <c r="C1016" s="57">
        <v>7.0</v>
      </c>
      <c r="D1016" s="268">
        <v>0.125</v>
      </c>
      <c r="E1016" s="269">
        <v>0.0</v>
      </c>
      <c r="F1016" s="269">
        <v>3.194932265432856E-5</v>
      </c>
    </row>
    <row r="1017" ht="14.25" customHeight="1">
      <c r="A1017" s="267">
        <v>43487.0</v>
      </c>
      <c r="B1017" s="57">
        <v>22.0</v>
      </c>
      <c r="C1017" s="57">
        <v>8.0</v>
      </c>
      <c r="D1017" s="268">
        <v>0.145833333333333</v>
      </c>
      <c r="E1017" s="269">
        <v>0.0</v>
      </c>
      <c r="F1017" s="269">
        <v>3.18491680378573E-5</v>
      </c>
    </row>
    <row r="1018" ht="14.25" customHeight="1">
      <c r="A1018" s="267">
        <v>43487.0</v>
      </c>
      <c r="B1018" s="57">
        <v>22.0</v>
      </c>
      <c r="C1018" s="57">
        <v>9.0</v>
      </c>
      <c r="D1018" s="268">
        <v>0.166666666666667</v>
      </c>
      <c r="E1018" s="269">
        <v>0.0</v>
      </c>
      <c r="F1018" s="269">
        <v>3.174901342138605E-5</v>
      </c>
    </row>
    <row r="1019" ht="14.25" customHeight="1">
      <c r="A1019" s="267">
        <v>43487.0</v>
      </c>
      <c r="B1019" s="57">
        <v>22.0</v>
      </c>
      <c r="C1019" s="57">
        <v>10.0</v>
      </c>
      <c r="D1019" s="268">
        <v>0.1875</v>
      </c>
      <c r="E1019" s="269">
        <v>0.0</v>
      </c>
      <c r="F1019" s="269">
        <v>3.285071420256979E-5</v>
      </c>
    </row>
    <row r="1020" ht="14.25" customHeight="1">
      <c r="A1020" s="267">
        <v>43487.0</v>
      </c>
      <c r="B1020" s="57">
        <v>22.0</v>
      </c>
      <c r="C1020" s="57">
        <v>11.0</v>
      </c>
      <c r="D1020" s="268">
        <v>0.208333333333333</v>
      </c>
      <c r="E1020" s="269">
        <v>0.0</v>
      </c>
      <c r="F1020" s="269">
        <v>3.435303344963854E-5</v>
      </c>
    </row>
    <row r="1021" ht="14.25" customHeight="1">
      <c r="A1021" s="267">
        <v>43487.0</v>
      </c>
      <c r="B1021" s="57">
        <v>22.0</v>
      </c>
      <c r="C1021" s="57">
        <v>12.0</v>
      </c>
      <c r="D1021" s="268">
        <v>0.229166666666667</v>
      </c>
      <c r="E1021" s="269">
        <v>0.0</v>
      </c>
      <c r="F1021" s="269">
        <v>3.715736271083352E-5</v>
      </c>
    </row>
    <row r="1022" ht="14.25" customHeight="1">
      <c r="A1022" s="267">
        <v>43487.0</v>
      </c>
      <c r="B1022" s="57">
        <v>22.0</v>
      </c>
      <c r="C1022" s="57">
        <v>13.0</v>
      </c>
      <c r="D1022" s="268">
        <v>0.25</v>
      </c>
      <c r="E1022" s="269">
        <v>0.0</v>
      </c>
      <c r="F1022" s="269">
        <v>4.406803124734973E-5</v>
      </c>
    </row>
    <row r="1023" ht="14.25" customHeight="1">
      <c r="A1023" s="267">
        <v>43487.0</v>
      </c>
      <c r="B1023" s="57">
        <v>22.0</v>
      </c>
      <c r="C1023" s="57">
        <v>14.0</v>
      </c>
      <c r="D1023" s="268">
        <v>0.270833333333333</v>
      </c>
      <c r="E1023" s="269">
        <v>2.2009852763600578E-8</v>
      </c>
      <c r="F1023" s="269">
        <v>5.077839055092343E-5</v>
      </c>
    </row>
    <row r="1024" ht="14.25" customHeight="1">
      <c r="A1024" s="267">
        <v>43487.0</v>
      </c>
      <c r="B1024" s="57">
        <v>22.0</v>
      </c>
      <c r="C1024" s="57">
        <v>15.0</v>
      </c>
      <c r="D1024" s="268">
        <v>0.291666666666667</v>
      </c>
      <c r="E1024" s="269">
        <v>5.3205890574194104E-8</v>
      </c>
      <c r="F1024" s="269">
        <v>6.139477989687587E-5</v>
      </c>
    </row>
    <row r="1025" ht="14.25" customHeight="1">
      <c r="A1025" s="267">
        <v>43487.0</v>
      </c>
      <c r="B1025" s="57">
        <v>22.0</v>
      </c>
      <c r="C1025" s="57">
        <v>16.0</v>
      </c>
      <c r="D1025" s="268">
        <v>0.3125</v>
      </c>
      <c r="E1025" s="269">
        <v>3.4056702147375234E-7</v>
      </c>
      <c r="F1025" s="269">
        <v>6.830544843339208E-5</v>
      </c>
    </row>
    <row r="1026" ht="14.25" customHeight="1">
      <c r="A1026" s="267">
        <v>43487.0</v>
      </c>
      <c r="B1026" s="57">
        <v>22.0</v>
      </c>
      <c r="C1026" s="57">
        <v>17.0</v>
      </c>
      <c r="D1026" s="268">
        <v>0.333333333333333</v>
      </c>
      <c r="E1026" s="269">
        <v>2.7347395841248394E-6</v>
      </c>
      <c r="F1026" s="269">
        <v>7.251194232518454E-5</v>
      </c>
    </row>
    <row r="1027" ht="14.25" customHeight="1">
      <c r="A1027" s="267">
        <v>43487.0</v>
      </c>
      <c r="B1027" s="57">
        <v>22.0</v>
      </c>
      <c r="C1027" s="57">
        <v>18.0</v>
      </c>
      <c r="D1027" s="268">
        <v>0.354166666666667</v>
      </c>
      <c r="E1027" s="269">
        <v>4.913463363048107E-6</v>
      </c>
      <c r="F1027" s="269">
        <v>7.38139523393108E-5</v>
      </c>
    </row>
    <row r="1028" ht="14.25" customHeight="1">
      <c r="A1028" s="267">
        <v>43487.0</v>
      </c>
      <c r="B1028" s="57">
        <v>22.0</v>
      </c>
      <c r="C1028" s="57">
        <v>19.0</v>
      </c>
      <c r="D1028" s="268">
        <v>0.375</v>
      </c>
      <c r="E1028" s="269">
        <v>1.1960447464438753E-5</v>
      </c>
      <c r="F1028" s="269">
        <v>7.401426157225329E-5</v>
      </c>
    </row>
    <row r="1029" ht="14.25" customHeight="1">
      <c r="A1029" s="267">
        <v>43487.0</v>
      </c>
      <c r="B1029" s="57">
        <v>22.0</v>
      </c>
      <c r="C1029" s="57">
        <v>20.0</v>
      </c>
      <c r="D1029" s="268">
        <v>0.395833333333333</v>
      </c>
      <c r="E1029" s="269">
        <v>3.1457419967766266E-5</v>
      </c>
      <c r="F1029" s="269">
        <v>7.36136431063683E-5</v>
      </c>
    </row>
    <row r="1030" ht="14.25" customHeight="1">
      <c r="A1030" s="267">
        <v>43487.0</v>
      </c>
      <c r="B1030" s="57">
        <v>22.0</v>
      </c>
      <c r="C1030" s="57">
        <v>21.0</v>
      </c>
      <c r="D1030" s="268">
        <v>0.416666666666667</v>
      </c>
      <c r="E1030" s="269">
        <v>4.6580919717412924E-5</v>
      </c>
      <c r="F1030" s="269">
        <v>7.24117877087133E-5</v>
      </c>
    </row>
    <row r="1031" ht="14.25" customHeight="1">
      <c r="A1031" s="267">
        <v>43487.0</v>
      </c>
      <c r="B1031" s="57">
        <v>22.0</v>
      </c>
      <c r="C1031" s="57">
        <v>22.0</v>
      </c>
      <c r="D1031" s="268">
        <v>0.4375</v>
      </c>
      <c r="E1031" s="269">
        <v>7.602955345778919E-5</v>
      </c>
      <c r="F1031" s="269">
        <v>7.131008692752957E-5</v>
      </c>
    </row>
    <row r="1032" ht="14.25" customHeight="1">
      <c r="A1032" s="267">
        <v>43487.0</v>
      </c>
      <c r="B1032" s="57">
        <v>22.0</v>
      </c>
      <c r="C1032" s="57">
        <v>23.0</v>
      </c>
      <c r="D1032" s="268">
        <v>0.458333333333333</v>
      </c>
      <c r="E1032" s="269">
        <v>9.218148882712735E-5</v>
      </c>
      <c r="F1032" s="269">
        <v>7.080931384517331E-5</v>
      </c>
    </row>
    <row r="1033" ht="14.25" customHeight="1">
      <c r="A1033" s="267">
        <v>43487.0</v>
      </c>
      <c r="B1033" s="57">
        <v>22.0</v>
      </c>
      <c r="C1033" s="57">
        <v>24.0</v>
      </c>
      <c r="D1033" s="268">
        <v>0.479166666666667</v>
      </c>
      <c r="E1033" s="269">
        <v>8.515582180433776E-5</v>
      </c>
      <c r="F1033" s="269">
        <v>7.100962307811582E-5</v>
      </c>
    </row>
    <row r="1034" ht="14.25" customHeight="1">
      <c r="A1034" s="267">
        <v>43487.0</v>
      </c>
      <c r="B1034" s="57">
        <v>22.0</v>
      </c>
      <c r="C1034" s="57">
        <v>25.0</v>
      </c>
      <c r="D1034" s="268">
        <v>0.5</v>
      </c>
      <c r="E1034" s="269">
        <v>6.928439266195002E-5</v>
      </c>
      <c r="F1034" s="269">
        <v>7.30127154075408E-5</v>
      </c>
    </row>
    <row r="1035" ht="14.25" customHeight="1">
      <c r="A1035" s="267">
        <v>43487.0</v>
      </c>
      <c r="B1035" s="57">
        <v>22.0</v>
      </c>
      <c r="C1035" s="57">
        <v>26.0</v>
      </c>
      <c r="D1035" s="268">
        <v>0.520833333333333</v>
      </c>
      <c r="E1035" s="269">
        <v>5.7898255180529173E-5</v>
      </c>
      <c r="F1035" s="269">
        <v>7.271225155812705E-5</v>
      </c>
    </row>
    <row r="1036" ht="14.25" customHeight="1">
      <c r="A1036" s="267">
        <v>43487.0</v>
      </c>
      <c r="B1036" s="57">
        <v>22.0</v>
      </c>
      <c r="C1036" s="57">
        <v>27.0</v>
      </c>
      <c r="D1036" s="268">
        <v>0.541666666666667</v>
      </c>
      <c r="E1036" s="269">
        <v>7.529445609261132E-5</v>
      </c>
      <c r="F1036" s="269">
        <v>7.221147847577081E-5</v>
      </c>
    </row>
    <row r="1037" ht="14.25" customHeight="1">
      <c r="A1037" s="267">
        <v>43487.0</v>
      </c>
      <c r="B1037" s="57">
        <v>22.0</v>
      </c>
      <c r="C1037" s="57">
        <v>28.0</v>
      </c>
      <c r="D1037" s="268">
        <v>0.5625</v>
      </c>
      <c r="E1037" s="269">
        <v>8.972801991829471E-5</v>
      </c>
      <c r="F1037" s="269">
        <v>7.000807691340332E-5</v>
      </c>
    </row>
    <row r="1038" ht="14.25" customHeight="1">
      <c r="A1038" s="267">
        <v>43487.0</v>
      </c>
      <c r="B1038" s="57">
        <v>22.0</v>
      </c>
      <c r="C1038" s="57">
        <v>29.0</v>
      </c>
      <c r="D1038" s="268">
        <v>0.583333333333333</v>
      </c>
      <c r="E1038" s="269">
        <v>8.770509504399339E-5</v>
      </c>
      <c r="F1038" s="269">
        <v>6.860591228280583E-5</v>
      </c>
    </row>
    <row r="1039" ht="14.25" customHeight="1">
      <c r="A1039" s="267">
        <v>43487.0</v>
      </c>
      <c r="B1039" s="57">
        <v>22.0</v>
      </c>
      <c r="C1039" s="57">
        <v>30.0</v>
      </c>
      <c r="D1039" s="268">
        <v>0.604166666666667</v>
      </c>
      <c r="E1039" s="269">
        <v>6.56883172250896E-5</v>
      </c>
      <c r="F1039" s="269">
        <v>7.010823152987456E-5</v>
      </c>
    </row>
    <row r="1040" ht="14.25" customHeight="1">
      <c r="A1040" s="267">
        <v>43487.0</v>
      </c>
      <c r="B1040" s="57">
        <v>22.0</v>
      </c>
      <c r="C1040" s="57">
        <v>31.0</v>
      </c>
      <c r="D1040" s="268">
        <v>0.625</v>
      </c>
      <c r="E1040" s="269">
        <v>4.6577550947256667E-5</v>
      </c>
      <c r="F1040" s="269">
        <v>7.211132385929955E-5</v>
      </c>
    </row>
    <row r="1041" ht="14.25" customHeight="1">
      <c r="A1041" s="267">
        <v>43487.0</v>
      </c>
      <c r="B1041" s="57">
        <v>22.0</v>
      </c>
      <c r="C1041" s="57">
        <v>32.0</v>
      </c>
      <c r="D1041" s="268">
        <v>0.645833333333333</v>
      </c>
      <c r="E1041" s="269">
        <v>2.5102136049981446E-5</v>
      </c>
      <c r="F1041" s="269">
        <v>7.661828160050578E-5</v>
      </c>
    </row>
    <row r="1042" ht="14.25" customHeight="1">
      <c r="A1042" s="267">
        <v>43487.0</v>
      </c>
      <c r="B1042" s="57">
        <v>22.0</v>
      </c>
      <c r="C1042" s="57">
        <v>33.0</v>
      </c>
      <c r="D1042" s="268">
        <v>0.666666666666667</v>
      </c>
      <c r="E1042" s="269">
        <v>9.65261502961617E-6</v>
      </c>
      <c r="F1042" s="269">
        <v>8.443034168526323E-5</v>
      </c>
    </row>
    <row r="1043" ht="14.25" customHeight="1">
      <c r="A1043" s="267">
        <v>43487.0</v>
      </c>
      <c r="B1043" s="57">
        <v>22.0</v>
      </c>
      <c r="C1043" s="57">
        <v>34.0</v>
      </c>
      <c r="D1043" s="268">
        <v>0.6875</v>
      </c>
      <c r="E1043" s="269">
        <v>2.7658865588833933E-6</v>
      </c>
      <c r="F1043" s="269">
        <v>9.494657641474442E-5</v>
      </c>
    </row>
    <row r="1044" ht="14.25" customHeight="1">
      <c r="A1044" s="267">
        <v>43487.0</v>
      </c>
      <c r="B1044" s="57">
        <v>22.0</v>
      </c>
      <c r="C1044" s="57">
        <v>35.0</v>
      </c>
      <c r="D1044" s="268">
        <v>0.708333333333333</v>
      </c>
      <c r="E1044" s="269">
        <v>7.327986273057603E-7</v>
      </c>
      <c r="F1044" s="269">
        <v>1.0477174429057399E-4</v>
      </c>
    </row>
    <row r="1045" ht="14.25" customHeight="1">
      <c r="A1045" s="267">
        <v>43487.0</v>
      </c>
      <c r="B1045" s="57">
        <v>22.0</v>
      </c>
      <c r="C1045" s="57">
        <v>36.0</v>
      </c>
      <c r="D1045" s="268">
        <v>0.729166666666667</v>
      </c>
      <c r="E1045" s="269">
        <v>3.032057587994051E-7</v>
      </c>
      <c r="F1045" s="269">
        <v>1.1133187166944082E-4</v>
      </c>
    </row>
    <row r="1046" ht="14.25" customHeight="1">
      <c r="A1046" s="267">
        <v>43487.0</v>
      </c>
      <c r="B1046" s="57">
        <v>22.0</v>
      </c>
      <c r="C1046" s="57">
        <v>37.0</v>
      </c>
      <c r="D1046" s="268">
        <v>0.75</v>
      </c>
      <c r="E1046" s="269">
        <v>4.845866742910379E-8</v>
      </c>
      <c r="F1046" s="269">
        <v>1.1306454653439343E-4</v>
      </c>
    </row>
    <row r="1047" ht="14.25" customHeight="1">
      <c r="A1047" s="267">
        <v>43487.0</v>
      </c>
      <c r="B1047" s="57">
        <v>22.0</v>
      </c>
      <c r="C1047" s="57">
        <v>38.0</v>
      </c>
      <c r="D1047" s="268">
        <v>0.770833333333333</v>
      </c>
      <c r="E1047" s="269">
        <v>1.1035752506119058E-8</v>
      </c>
      <c r="F1047" s="269">
        <v>1.1105143874332131E-4</v>
      </c>
    </row>
    <row r="1048" ht="14.25" customHeight="1">
      <c r="A1048" s="267">
        <v>43487.0</v>
      </c>
      <c r="B1048" s="57">
        <v>22.0</v>
      </c>
      <c r="C1048" s="57">
        <v>39.0</v>
      </c>
      <c r="D1048" s="268">
        <v>0.791666666666667</v>
      </c>
      <c r="E1048" s="269">
        <v>0.0</v>
      </c>
      <c r="F1048" s="269">
        <v>1.0604370791975884E-4</v>
      </c>
    </row>
    <row r="1049" ht="14.25" customHeight="1">
      <c r="A1049" s="267">
        <v>43487.0</v>
      </c>
      <c r="B1049" s="57">
        <v>22.0</v>
      </c>
      <c r="C1049" s="57">
        <v>40.0</v>
      </c>
      <c r="D1049" s="268">
        <v>0.8125</v>
      </c>
      <c r="E1049" s="269">
        <v>0.0</v>
      </c>
      <c r="F1049" s="269">
        <v>9.995430723830691E-5</v>
      </c>
    </row>
    <row r="1050" ht="14.25" customHeight="1">
      <c r="A1050" s="267">
        <v>43487.0</v>
      </c>
      <c r="B1050" s="57">
        <v>22.0</v>
      </c>
      <c r="C1050" s="57">
        <v>41.0</v>
      </c>
      <c r="D1050" s="268">
        <v>0.833333333333333</v>
      </c>
      <c r="E1050" s="269">
        <v>0.0</v>
      </c>
      <c r="F1050" s="269">
        <v>9.61484318123994E-5</v>
      </c>
    </row>
    <row r="1051" ht="14.25" customHeight="1">
      <c r="A1051" s="267">
        <v>43487.0</v>
      </c>
      <c r="B1051" s="57">
        <v>22.0</v>
      </c>
      <c r="C1051" s="57">
        <v>42.0</v>
      </c>
      <c r="D1051" s="268">
        <v>0.854166666666667</v>
      </c>
      <c r="E1051" s="269">
        <v>0.0</v>
      </c>
      <c r="F1051" s="269">
        <v>9.154131945472191E-5</v>
      </c>
    </row>
    <row r="1052" ht="14.25" customHeight="1">
      <c r="A1052" s="267">
        <v>43487.0</v>
      </c>
      <c r="B1052" s="57">
        <v>22.0</v>
      </c>
      <c r="C1052" s="57">
        <v>43.0</v>
      </c>
      <c r="D1052" s="268">
        <v>0.875</v>
      </c>
      <c r="E1052" s="269">
        <v>0.0</v>
      </c>
      <c r="F1052" s="269">
        <v>8.723467094645821E-5</v>
      </c>
    </row>
    <row r="1053" ht="14.25" customHeight="1">
      <c r="A1053" s="267">
        <v>43487.0</v>
      </c>
      <c r="B1053" s="57">
        <v>22.0</v>
      </c>
      <c r="C1053" s="57">
        <v>44.0</v>
      </c>
      <c r="D1053" s="268">
        <v>0.895833333333333</v>
      </c>
      <c r="E1053" s="269">
        <v>0.0</v>
      </c>
      <c r="F1053" s="269">
        <v>8.302817705466573E-5</v>
      </c>
    </row>
    <row r="1054" ht="14.25" customHeight="1">
      <c r="A1054" s="267">
        <v>43487.0</v>
      </c>
      <c r="B1054" s="57">
        <v>22.0</v>
      </c>
      <c r="C1054" s="57">
        <v>45.0</v>
      </c>
      <c r="D1054" s="268">
        <v>0.916666666666667</v>
      </c>
      <c r="E1054" s="269">
        <v>0.0</v>
      </c>
      <c r="F1054" s="269">
        <v>7.882168316287326E-5</v>
      </c>
    </row>
    <row r="1055" ht="14.25" customHeight="1">
      <c r="A1055" s="267">
        <v>43487.0</v>
      </c>
      <c r="B1055" s="57">
        <v>22.0</v>
      </c>
      <c r="C1055" s="57">
        <v>46.0</v>
      </c>
      <c r="D1055" s="268">
        <v>0.9375</v>
      </c>
      <c r="E1055" s="269">
        <v>0.0</v>
      </c>
      <c r="F1055" s="269">
        <v>7.060900461223083E-5</v>
      </c>
    </row>
    <row r="1056" ht="14.25" customHeight="1">
      <c r="A1056" s="267">
        <v>43487.0</v>
      </c>
      <c r="B1056" s="57">
        <v>22.0</v>
      </c>
      <c r="C1056" s="57">
        <v>47.0</v>
      </c>
      <c r="D1056" s="268">
        <v>0.958333333333333</v>
      </c>
      <c r="E1056" s="269">
        <v>0.0</v>
      </c>
      <c r="F1056" s="269">
        <v>6.239632606158836E-5</v>
      </c>
    </row>
    <row r="1057" ht="14.25" customHeight="1">
      <c r="A1057" s="267">
        <v>43487.0</v>
      </c>
      <c r="B1057" s="57">
        <v>22.0</v>
      </c>
      <c r="C1057" s="57">
        <v>48.0</v>
      </c>
      <c r="D1057" s="268">
        <v>0.979166666666667</v>
      </c>
      <c r="E1057" s="269">
        <v>0.0</v>
      </c>
      <c r="F1057" s="269">
        <v>5.428380212741717E-5</v>
      </c>
    </row>
    <row r="1058" ht="14.25" customHeight="1">
      <c r="A1058" s="267">
        <v>43488.0</v>
      </c>
      <c r="B1058" s="57">
        <v>23.0</v>
      </c>
      <c r="C1058" s="57">
        <v>1.0</v>
      </c>
      <c r="D1058" s="268">
        <v>0.0</v>
      </c>
      <c r="E1058" s="269">
        <v>0.0</v>
      </c>
      <c r="F1058" s="269">
        <v>4.7673597440314705E-5</v>
      </c>
    </row>
    <row r="1059" ht="14.25" customHeight="1">
      <c r="A1059" s="267">
        <v>43488.0</v>
      </c>
      <c r="B1059" s="57">
        <v>23.0</v>
      </c>
      <c r="C1059" s="57">
        <v>2.0</v>
      </c>
      <c r="D1059" s="268">
        <v>0.020833333333333332</v>
      </c>
      <c r="E1059" s="269">
        <v>0.0</v>
      </c>
      <c r="F1059" s="269">
        <v>4.2665866616752236E-5</v>
      </c>
    </row>
    <row r="1060" ht="14.25" customHeight="1">
      <c r="A1060" s="267">
        <v>43488.0</v>
      </c>
      <c r="B1060" s="57">
        <v>23.0</v>
      </c>
      <c r="C1060" s="57">
        <v>3.0</v>
      </c>
      <c r="D1060" s="268">
        <v>0.0416666666666667</v>
      </c>
      <c r="E1060" s="269">
        <v>0.0</v>
      </c>
      <c r="F1060" s="269">
        <v>3.946091888967226E-5</v>
      </c>
    </row>
    <row r="1061" ht="14.25" customHeight="1">
      <c r="A1061" s="267">
        <v>43488.0</v>
      </c>
      <c r="B1061" s="57">
        <v>23.0</v>
      </c>
      <c r="C1061" s="57">
        <v>4.0</v>
      </c>
      <c r="D1061" s="268">
        <v>0.0625</v>
      </c>
      <c r="E1061" s="269">
        <v>0.0</v>
      </c>
      <c r="F1061" s="269">
        <v>3.725751732730477E-5</v>
      </c>
    </row>
    <row r="1062" ht="14.25" customHeight="1">
      <c r="A1062" s="267">
        <v>43488.0</v>
      </c>
      <c r="B1062" s="57">
        <v>23.0</v>
      </c>
      <c r="C1062" s="57">
        <v>5.0</v>
      </c>
      <c r="D1062" s="268">
        <v>0.0833333333333333</v>
      </c>
      <c r="E1062" s="269">
        <v>0.0</v>
      </c>
      <c r="F1062" s="269">
        <v>3.4953961148466035E-5</v>
      </c>
    </row>
    <row r="1063" ht="14.25" customHeight="1">
      <c r="A1063" s="267">
        <v>43488.0</v>
      </c>
      <c r="B1063" s="57">
        <v>23.0</v>
      </c>
      <c r="C1063" s="57">
        <v>6.0</v>
      </c>
      <c r="D1063" s="268">
        <v>0.104166666666667</v>
      </c>
      <c r="E1063" s="269">
        <v>0.0</v>
      </c>
      <c r="F1063" s="269">
        <v>3.30510234355123E-5</v>
      </c>
    </row>
    <row r="1064" ht="14.25" customHeight="1">
      <c r="A1064" s="267">
        <v>43488.0</v>
      </c>
      <c r="B1064" s="57">
        <v>23.0</v>
      </c>
      <c r="C1064" s="57">
        <v>7.0</v>
      </c>
      <c r="D1064" s="268">
        <v>0.125</v>
      </c>
      <c r="E1064" s="269">
        <v>0.0</v>
      </c>
      <c r="F1064" s="269">
        <v>3.2950868819041045E-5</v>
      </c>
    </row>
    <row r="1065" ht="14.25" customHeight="1">
      <c r="A1065" s="267">
        <v>43488.0</v>
      </c>
      <c r="B1065" s="57">
        <v>23.0</v>
      </c>
      <c r="C1065" s="57">
        <v>8.0</v>
      </c>
      <c r="D1065" s="268">
        <v>0.145833333333333</v>
      </c>
      <c r="E1065" s="269">
        <v>0.0</v>
      </c>
      <c r="F1065" s="269">
        <v>3.2249786503742304E-5</v>
      </c>
    </row>
    <row r="1066" ht="14.25" customHeight="1">
      <c r="A1066" s="267">
        <v>43488.0</v>
      </c>
      <c r="B1066" s="57">
        <v>23.0</v>
      </c>
      <c r="C1066" s="57">
        <v>9.0</v>
      </c>
      <c r="D1066" s="268">
        <v>0.166666666666667</v>
      </c>
      <c r="E1066" s="269">
        <v>0.0</v>
      </c>
      <c r="F1066" s="269">
        <v>3.2049477270799804E-5</v>
      </c>
    </row>
    <row r="1067" ht="14.25" customHeight="1">
      <c r="A1067" s="267">
        <v>43488.0</v>
      </c>
      <c r="B1067" s="57">
        <v>23.0</v>
      </c>
      <c r="C1067" s="57">
        <v>10.0</v>
      </c>
      <c r="D1067" s="268">
        <v>0.1875</v>
      </c>
      <c r="E1067" s="269">
        <v>0.0</v>
      </c>
      <c r="F1067" s="269">
        <v>3.275055958609855E-5</v>
      </c>
    </row>
    <row r="1068" ht="14.25" customHeight="1">
      <c r="A1068" s="267">
        <v>43488.0</v>
      </c>
      <c r="B1068" s="57">
        <v>23.0</v>
      </c>
      <c r="C1068" s="57">
        <v>11.0</v>
      </c>
      <c r="D1068" s="268">
        <v>0.208333333333333</v>
      </c>
      <c r="E1068" s="269">
        <v>0.0</v>
      </c>
      <c r="F1068" s="269">
        <v>3.3651951134339786E-5</v>
      </c>
    </row>
    <row r="1069" ht="14.25" customHeight="1">
      <c r="A1069" s="267">
        <v>43488.0</v>
      </c>
      <c r="B1069" s="57">
        <v>23.0</v>
      </c>
      <c r="C1069" s="57">
        <v>12.0</v>
      </c>
      <c r="D1069" s="268">
        <v>0.229166666666667</v>
      </c>
      <c r="E1069" s="269">
        <v>0.0</v>
      </c>
      <c r="F1069" s="269">
        <v>3.565504346376478E-5</v>
      </c>
    </row>
    <row r="1070" ht="14.25" customHeight="1">
      <c r="A1070" s="267">
        <v>43488.0</v>
      </c>
      <c r="B1070" s="57">
        <v>23.0</v>
      </c>
      <c r="C1070" s="57">
        <v>13.0</v>
      </c>
      <c r="D1070" s="268">
        <v>0.25</v>
      </c>
      <c r="E1070" s="269">
        <v>0.0</v>
      </c>
      <c r="F1070" s="269">
        <v>3.8559527341431015E-5</v>
      </c>
    </row>
    <row r="1071" ht="14.25" customHeight="1">
      <c r="A1071" s="267">
        <v>43488.0</v>
      </c>
      <c r="B1071" s="57">
        <v>23.0</v>
      </c>
      <c r="C1071" s="57">
        <v>14.0</v>
      </c>
      <c r="D1071" s="268">
        <v>0.270833333333333</v>
      </c>
      <c r="E1071" s="269">
        <v>2.2194809509513187E-9</v>
      </c>
      <c r="F1071" s="269">
        <v>4.206493891792475E-5</v>
      </c>
    </row>
    <row r="1072" ht="14.25" customHeight="1">
      <c r="A1072" s="267">
        <v>43488.0</v>
      </c>
      <c r="B1072" s="57">
        <v>23.0</v>
      </c>
      <c r="C1072" s="57">
        <v>15.0</v>
      </c>
      <c r="D1072" s="268">
        <v>0.291666666666667</v>
      </c>
      <c r="E1072" s="269">
        <v>5.0308234888229895E-8</v>
      </c>
      <c r="F1072" s="269">
        <v>4.8274525139142206E-5</v>
      </c>
    </row>
    <row r="1073" ht="14.25" customHeight="1">
      <c r="A1073" s="267">
        <v>43488.0</v>
      </c>
      <c r="B1073" s="57">
        <v>23.0</v>
      </c>
      <c r="C1073" s="57">
        <v>16.0</v>
      </c>
      <c r="D1073" s="268">
        <v>0.3125</v>
      </c>
      <c r="E1073" s="269">
        <v>4.13201836447534E-6</v>
      </c>
      <c r="F1073" s="269">
        <v>5.518519367565842E-5</v>
      </c>
    </row>
    <row r="1074" ht="14.25" customHeight="1">
      <c r="A1074" s="267">
        <v>43488.0</v>
      </c>
      <c r="B1074" s="57">
        <v>23.0</v>
      </c>
      <c r="C1074" s="57">
        <v>17.0</v>
      </c>
      <c r="D1074" s="268">
        <v>0.333333333333333</v>
      </c>
      <c r="E1074" s="269">
        <v>5.602388186427121E-6</v>
      </c>
      <c r="F1074" s="269">
        <v>6.419910915807086E-5</v>
      </c>
    </row>
    <row r="1075" ht="14.25" customHeight="1">
      <c r="A1075" s="267">
        <v>43488.0</v>
      </c>
      <c r="B1075" s="57">
        <v>23.0</v>
      </c>
      <c r="C1075" s="57">
        <v>18.0</v>
      </c>
      <c r="D1075" s="268">
        <v>0.354166666666667</v>
      </c>
      <c r="E1075" s="269">
        <v>1.3030452958216412E-5</v>
      </c>
      <c r="F1075" s="269">
        <v>7.281240617459832E-5</v>
      </c>
    </row>
    <row r="1076" ht="14.25" customHeight="1">
      <c r="A1076" s="267">
        <v>43488.0</v>
      </c>
      <c r="B1076" s="57">
        <v>23.0</v>
      </c>
      <c r="C1076" s="57">
        <v>19.0</v>
      </c>
      <c r="D1076" s="268">
        <v>0.375</v>
      </c>
      <c r="E1076" s="269">
        <v>2.7573910874179233E-5</v>
      </c>
      <c r="F1076" s="269">
        <v>7.631781775109203E-5</v>
      </c>
    </row>
    <row r="1077" ht="14.25" customHeight="1">
      <c r="A1077" s="267">
        <v>43488.0</v>
      </c>
      <c r="B1077" s="57">
        <v>23.0</v>
      </c>
      <c r="C1077" s="57">
        <v>20.0</v>
      </c>
      <c r="D1077" s="268">
        <v>0.395833333333333</v>
      </c>
      <c r="E1077" s="269">
        <v>4.397954584235382E-5</v>
      </c>
      <c r="F1077" s="269">
        <v>7.982322932758575E-5</v>
      </c>
    </row>
    <row r="1078" ht="14.25" customHeight="1">
      <c r="A1078" s="267">
        <v>43488.0</v>
      </c>
      <c r="B1078" s="57">
        <v>23.0</v>
      </c>
      <c r="C1078" s="57">
        <v>21.0</v>
      </c>
      <c r="D1078" s="268">
        <v>0.416666666666667</v>
      </c>
      <c r="E1078" s="269">
        <v>5.9383268679886117E-5</v>
      </c>
      <c r="F1078" s="269">
        <v>8.002353856052826E-5</v>
      </c>
    </row>
    <row r="1079" ht="14.25" customHeight="1">
      <c r="A1079" s="267">
        <v>43488.0</v>
      </c>
      <c r="B1079" s="57">
        <v>23.0</v>
      </c>
      <c r="C1079" s="57">
        <v>22.0</v>
      </c>
      <c r="D1079" s="268">
        <v>0.4375</v>
      </c>
      <c r="E1079" s="269">
        <v>6.687393295217029E-5</v>
      </c>
      <c r="F1079" s="269">
        <v>7.932245624522951E-5</v>
      </c>
    </row>
    <row r="1080" ht="14.25" customHeight="1">
      <c r="A1080" s="267">
        <v>43488.0</v>
      </c>
      <c r="B1080" s="57">
        <v>23.0</v>
      </c>
      <c r="C1080" s="57">
        <v>23.0</v>
      </c>
      <c r="D1080" s="268">
        <v>0.458333333333333</v>
      </c>
      <c r="E1080" s="269">
        <v>7.579765305564368E-5</v>
      </c>
      <c r="F1080" s="269">
        <v>7.751967314874703E-5</v>
      </c>
    </row>
    <row r="1081" ht="14.25" customHeight="1">
      <c r="A1081" s="267">
        <v>43488.0</v>
      </c>
      <c r="B1081" s="57">
        <v>23.0</v>
      </c>
      <c r="C1081" s="57">
        <v>24.0</v>
      </c>
      <c r="D1081" s="268">
        <v>0.479166666666667</v>
      </c>
      <c r="E1081" s="269">
        <v>7.229922190811312E-5</v>
      </c>
      <c r="F1081" s="269">
        <v>7.651812698403452E-5</v>
      </c>
    </row>
    <row r="1082" ht="14.25" customHeight="1">
      <c r="A1082" s="267">
        <v>43488.0</v>
      </c>
      <c r="B1082" s="57">
        <v>23.0</v>
      </c>
      <c r="C1082" s="57">
        <v>25.0</v>
      </c>
      <c r="D1082" s="268">
        <v>0.5</v>
      </c>
      <c r="E1082" s="269">
        <v>6.788704278352563E-5</v>
      </c>
      <c r="F1082" s="269">
        <v>7.782013699816078E-5</v>
      </c>
    </row>
    <row r="1083" ht="14.25" customHeight="1">
      <c r="A1083" s="267">
        <v>43488.0</v>
      </c>
      <c r="B1083" s="57">
        <v>23.0</v>
      </c>
      <c r="C1083" s="57">
        <v>26.0</v>
      </c>
      <c r="D1083" s="268">
        <v>0.520833333333333</v>
      </c>
      <c r="E1083" s="269">
        <v>6.674359703928325E-5</v>
      </c>
      <c r="F1083" s="269">
        <v>7.802044623110327E-5</v>
      </c>
    </row>
    <row r="1084" ht="14.25" customHeight="1">
      <c r="A1084" s="267">
        <v>43488.0</v>
      </c>
      <c r="B1084" s="57">
        <v>23.0</v>
      </c>
      <c r="C1084" s="57">
        <v>27.0</v>
      </c>
      <c r="D1084" s="268">
        <v>0.541666666666667</v>
      </c>
      <c r="E1084" s="269">
        <v>6.81343813556237E-5</v>
      </c>
      <c r="F1084" s="269">
        <v>7.741951853227576E-5</v>
      </c>
    </row>
    <row r="1085" ht="14.25" customHeight="1">
      <c r="A1085" s="267">
        <v>43488.0</v>
      </c>
      <c r="B1085" s="57">
        <v>23.0</v>
      </c>
      <c r="C1085" s="57">
        <v>28.0</v>
      </c>
      <c r="D1085" s="268">
        <v>0.5625</v>
      </c>
      <c r="E1085" s="269">
        <v>6.56989836232967E-5</v>
      </c>
      <c r="F1085" s="269">
        <v>7.50158077369658E-5</v>
      </c>
    </row>
    <row r="1086" ht="14.25" customHeight="1">
      <c r="A1086" s="267">
        <v>43488.0</v>
      </c>
      <c r="B1086" s="57">
        <v>23.0</v>
      </c>
      <c r="C1086" s="57">
        <v>29.0</v>
      </c>
      <c r="D1086" s="268">
        <v>0.583333333333333</v>
      </c>
      <c r="E1086" s="269">
        <v>5.5144260472285734E-5</v>
      </c>
      <c r="F1086" s="269">
        <v>7.391410695578205E-5</v>
      </c>
    </row>
    <row r="1087" ht="14.25" customHeight="1">
      <c r="A1087" s="267">
        <v>43488.0</v>
      </c>
      <c r="B1087" s="57">
        <v>23.0</v>
      </c>
      <c r="C1087" s="57">
        <v>30.0</v>
      </c>
      <c r="D1087" s="268">
        <v>0.604166666666667</v>
      </c>
      <c r="E1087" s="269">
        <v>4.236955829782207E-5</v>
      </c>
      <c r="F1087" s="269">
        <v>7.661828160050578E-5</v>
      </c>
    </row>
    <row r="1088" ht="14.25" customHeight="1">
      <c r="A1088" s="267">
        <v>43488.0</v>
      </c>
      <c r="B1088" s="57">
        <v>23.0</v>
      </c>
      <c r="C1088" s="57">
        <v>31.0</v>
      </c>
      <c r="D1088" s="268">
        <v>0.625</v>
      </c>
      <c r="E1088" s="269">
        <v>2.9157376081127512E-5</v>
      </c>
      <c r="F1088" s="269">
        <v>7.782013699816078E-5</v>
      </c>
    </row>
    <row r="1089" ht="14.25" customHeight="1">
      <c r="A1089" s="267">
        <v>43488.0</v>
      </c>
      <c r="B1089" s="57">
        <v>23.0</v>
      </c>
      <c r="C1089" s="57">
        <v>32.0</v>
      </c>
      <c r="D1089" s="268">
        <v>0.645833333333333</v>
      </c>
      <c r="E1089" s="269">
        <v>1.4215040609971773E-5</v>
      </c>
      <c r="F1089" s="269">
        <v>8.09249301087695E-5</v>
      </c>
    </row>
    <row r="1090" ht="14.25" customHeight="1">
      <c r="A1090" s="267">
        <v>43488.0</v>
      </c>
      <c r="B1090" s="57">
        <v>23.0</v>
      </c>
      <c r="C1090" s="57">
        <v>33.0</v>
      </c>
      <c r="D1090" s="268">
        <v>0.666666666666667</v>
      </c>
      <c r="E1090" s="269">
        <v>8.209625922066321E-6</v>
      </c>
      <c r="F1090" s="269">
        <v>8.493111476761948E-5</v>
      </c>
    </row>
    <row r="1091" ht="14.25" customHeight="1">
      <c r="A1091" s="267">
        <v>43488.0</v>
      </c>
      <c r="B1091" s="57">
        <v>23.0</v>
      </c>
      <c r="C1091" s="57">
        <v>34.0</v>
      </c>
      <c r="D1091" s="268">
        <v>0.6875</v>
      </c>
      <c r="E1091" s="269">
        <v>3.2745975341341223E-6</v>
      </c>
      <c r="F1091" s="269">
        <v>9.554750411357193E-5</v>
      </c>
    </row>
    <row r="1092" ht="14.25" customHeight="1">
      <c r="A1092" s="267">
        <v>43488.0</v>
      </c>
      <c r="B1092" s="57">
        <v>23.0</v>
      </c>
      <c r="C1092" s="57">
        <v>35.0</v>
      </c>
      <c r="D1092" s="268">
        <v>0.708333333333333</v>
      </c>
      <c r="E1092" s="269">
        <v>1.0805173096214669E-6</v>
      </c>
      <c r="F1092" s="269">
        <v>1.0744587255035636E-4</v>
      </c>
    </row>
    <row r="1093" ht="14.25" customHeight="1">
      <c r="A1093" s="267">
        <v>43488.0</v>
      </c>
      <c r="B1093" s="57">
        <v>23.0</v>
      </c>
      <c r="C1093" s="57">
        <v>36.0</v>
      </c>
      <c r="D1093" s="268">
        <v>0.729166666666667</v>
      </c>
      <c r="E1093" s="269">
        <v>2.423549893941565E-7</v>
      </c>
      <c r="F1093" s="269">
        <v>1.1382572161957494E-4</v>
      </c>
    </row>
    <row r="1094" ht="14.25" customHeight="1">
      <c r="A1094" s="267">
        <v>43488.0</v>
      </c>
      <c r="B1094" s="57">
        <v>23.0</v>
      </c>
      <c r="C1094" s="57">
        <v>37.0</v>
      </c>
      <c r="D1094" s="268">
        <v>0.75</v>
      </c>
      <c r="E1094" s="269">
        <v>4.069048410077419E-9</v>
      </c>
      <c r="F1094" s="269">
        <v>1.1610924687511942E-4</v>
      </c>
    </row>
    <row r="1095" ht="14.25" customHeight="1">
      <c r="A1095" s="267">
        <v>43488.0</v>
      </c>
      <c r="B1095" s="57">
        <v>23.0</v>
      </c>
      <c r="C1095" s="57">
        <v>38.0</v>
      </c>
      <c r="D1095" s="268">
        <v>0.770833333333333</v>
      </c>
      <c r="E1095" s="269">
        <v>2.2194809509513187E-9</v>
      </c>
      <c r="F1095" s="269">
        <v>1.1296439191792219E-4</v>
      </c>
    </row>
    <row r="1096" ht="14.25" customHeight="1">
      <c r="A1096" s="267">
        <v>43488.0</v>
      </c>
      <c r="B1096" s="57">
        <v>23.0</v>
      </c>
      <c r="C1096" s="57">
        <v>39.0</v>
      </c>
      <c r="D1096" s="268">
        <v>0.791666666666667</v>
      </c>
      <c r="E1096" s="269">
        <v>0.0</v>
      </c>
      <c r="F1096" s="269">
        <v>1.0714540870094259E-4</v>
      </c>
    </row>
    <row r="1097" ht="14.25" customHeight="1">
      <c r="A1097" s="267">
        <v>43488.0</v>
      </c>
      <c r="B1097" s="57">
        <v>23.0</v>
      </c>
      <c r="C1097" s="57">
        <v>40.0</v>
      </c>
      <c r="D1097" s="268">
        <v>0.8125</v>
      </c>
      <c r="E1097" s="269">
        <v>0.0</v>
      </c>
      <c r="F1097" s="269">
        <v>1.0018466285619077E-4</v>
      </c>
    </row>
    <row r="1098" ht="14.25" customHeight="1">
      <c r="A1098" s="267">
        <v>43488.0</v>
      </c>
      <c r="B1098" s="57">
        <v>23.0</v>
      </c>
      <c r="C1098" s="57">
        <v>41.0</v>
      </c>
      <c r="D1098" s="268">
        <v>0.833333333333333</v>
      </c>
      <c r="E1098" s="269">
        <v>0.0</v>
      </c>
      <c r="F1098" s="269">
        <v>9.514688564768693E-5</v>
      </c>
    </row>
    <row r="1099" ht="14.25" customHeight="1">
      <c r="A1099" s="267">
        <v>43488.0</v>
      </c>
      <c r="B1099" s="57">
        <v>23.0</v>
      </c>
      <c r="C1099" s="57">
        <v>42.0</v>
      </c>
      <c r="D1099" s="268">
        <v>0.854166666666667</v>
      </c>
      <c r="E1099" s="269">
        <v>0.0</v>
      </c>
      <c r="F1099" s="269">
        <v>8.993884559118193E-5</v>
      </c>
    </row>
    <row r="1100" ht="14.25" customHeight="1">
      <c r="A1100" s="267">
        <v>43488.0</v>
      </c>
      <c r="B1100" s="57">
        <v>23.0</v>
      </c>
      <c r="C1100" s="57">
        <v>43.0</v>
      </c>
      <c r="D1100" s="268">
        <v>0.875</v>
      </c>
      <c r="E1100" s="269">
        <v>0.0</v>
      </c>
      <c r="F1100" s="269">
        <v>8.593266093233197E-5</v>
      </c>
    </row>
    <row r="1101" ht="14.25" customHeight="1">
      <c r="A1101" s="267">
        <v>43488.0</v>
      </c>
      <c r="B1101" s="57">
        <v>23.0</v>
      </c>
      <c r="C1101" s="57">
        <v>44.0</v>
      </c>
      <c r="D1101" s="268">
        <v>0.895833333333333</v>
      </c>
      <c r="E1101" s="269">
        <v>0.0</v>
      </c>
      <c r="F1101" s="269">
        <v>8.1125239341712E-5</v>
      </c>
    </row>
    <row r="1102" ht="14.25" customHeight="1">
      <c r="A1102" s="267">
        <v>43488.0</v>
      </c>
      <c r="B1102" s="57">
        <v>23.0</v>
      </c>
      <c r="C1102" s="57">
        <v>45.0</v>
      </c>
      <c r="D1102" s="268">
        <v>0.916666666666667</v>
      </c>
      <c r="E1102" s="269">
        <v>0.0</v>
      </c>
      <c r="F1102" s="269">
        <v>7.711905468286203E-5</v>
      </c>
    </row>
    <row r="1103" ht="14.25" customHeight="1">
      <c r="A1103" s="267">
        <v>43488.0</v>
      </c>
      <c r="B1103" s="57">
        <v>23.0</v>
      </c>
      <c r="C1103" s="57">
        <v>46.0</v>
      </c>
      <c r="D1103" s="268">
        <v>0.9375</v>
      </c>
      <c r="E1103" s="269">
        <v>0.0</v>
      </c>
      <c r="F1103" s="269">
        <v>7.080931384517331E-5</v>
      </c>
    </row>
    <row r="1104" ht="14.25" customHeight="1">
      <c r="A1104" s="267">
        <v>43488.0</v>
      </c>
      <c r="B1104" s="57">
        <v>23.0</v>
      </c>
      <c r="C1104" s="57">
        <v>47.0</v>
      </c>
      <c r="D1104" s="268">
        <v>0.958333333333333</v>
      </c>
      <c r="E1104" s="269">
        <v>0.0</v>
      </c>
      <c r="F1104" s="269">
        <v>6.399879992512835E-5</v>
      </c>
    </row>
    <row r="1105" ht="14.25" customHeight="1">
      <c r="A1105" s="267">
        <v>43488.0</v>
      </c>
      <c r="B1105" s="57">
        <v>23.0</v>
      </c>
      <c r="C1105" s="57">
        <v>48.0</v>
      </c>
      <c r="D1105" s="268">
        <v>0.979166666666667</v>
      </c>
      <c r="E1105" s="269">
        <v>0.0</v>
      </c>
      <c r="F1105" s="269">
        <v>5.6487203689784654E-5</v>
      </c>
    </row>
    <row r="1106" ht="14.25" customHeight="1">
      <c r="A1106" s="267">
        <v>43489.0</v>
      </c>
      <c r="B1106" s="57">
        <v>24.0</v>
      </c>
      <c r="C1106" s="57">
        <v>1.0</v>
      </c>
      <c r="D1106" s="268">
        <v>0.0</v>
      </c>
      <c r="E1106" s="269">
        <v>0.0</v>
      </c>
      <c r="F1106" s="269">
        <v>4.8975607454440954E-5</v>
      </c>
    </row>
    <row r="1107" ht="14.25" customHeight="1">
      <c r="A1107" s="267">
        <v>43489.0</v>
      </c>
      <c r="B1107" s="57">
        <v>24.0</v>
      </c>
      <c r="C1107" s="57">
        <v>2.0</v>
      </c>
      <c r="D1107" s="268">
        <v>0.020833333333333332</v>
      </c>
      <c r="E1107" s="269">
        <v>0.0</v>
      </c>
      <c r="F1107" s="269">
        <v>4.316663969910849E-5</v>
      </c>
    </row>
    <row r="1108" ht="14.25" customHeight="1">
      <c r="A1108" s="267">
        <v>43489.0</v>
      </c>
      <c r="B1108" s="57">
        <v>24.0</v>
      </c>
      <c r="C1108" s="57">
        <v>3.0</v>
      </c>
      <c r="D1108" s="268">
        <v>0.0416666666666667</v>
      </c>
      <c r="E1108" s="269">
        <v>0.0</v>
      </c>
      <c r="F1108" s="269">
        <v>3.986153735555726E-5</v>
      </c>
    </row>
    <row r="1109" ht="14.25" customHeight="1">
      <c r="A1109" s="267">
        <v>43489.0</v>
      </c>
      <c r="B1109" s="57">
        <v>24.0</v>
      </c>
      <c r="C1109" s="57">
        <v>4.0</v>
      </c>
      <c r="D1109" s="268">
        <v>0.0625</v>
      </c>
      <c r="E1109" s="269">
        <v>0.0</v>
      </c>
      <c r="F1109" s="269">
        <v>3.655643501200603E-5</v>
      </c>
    </row>
    <row r="1110" ht="14.25" customHeight="1">
      <c r="A1110" s="267">
        <v>43489.0</v>
      </c>
      <c r="B1110" s="57">
        <v>24.0</v>
      </c>
      <c r="C1110" s="57">
        <v>5.0</v>
      </c>
      <c r="D1110" s="268">
        <v>0.0833333333333333</v>
      </c>
      <c r="E1110" s="269">
        <v>0.0</v>
      </c>
      <c r="F1110" s="269">
        <v>3.465349729905229E-5</v>
      </c>
    </row>
    <row r="1111" ht="14.25" customHeight="1">
      <c r="A1111" s="267">
        <v>43489.0</v>
      </c>
      <c r="B1111" s="57">
        <v>24.0</v>
      </c>
      <c r="C1111" s="57">
        <v>6.0</v>
      </c>
      <c r="D1111" s="268">
        <v>0.104166666666667</v>
      </c>
      <c r="E1111" s="269">
        <v>0.0</v>
      </c>
      <c r="F1111" s="269">
        <v>3.30510234355123E-5</v>
      </c>
    </row>
    <row r="1112" ht="14.25" customHeight="1">
      <c r="A1112" s="267">
        <v>43489.0</v>
      </c>
      <c r="B1112" s="57">
        <v>24.0</v>
      </c>
      <c r="C1112" s="57">
        <v>7.0</v>
      </c>
      <c r="D1112" s="268">
        <v>0.125</v>
      </c>
      <c r="E1112" s="269">
        <v>0.0</v>
      </c>
      <c r="F1112" s="269">
        <v>3.275055958609855E-5</v>
      </c>
    </row>
    <row r="1113" ht="14.25" customHeight="1">
      <c r="A1113" s="267">
        <v>43489.0</v>
      </c>
      <c r="B1113" s="57">
        <v>24.0</v>
      </c>
      <c r="C1113" s="57">
        <v>8.0</v>
      </c>
      <c r="D1113" s="268">
        <v>0.145833333333333</v>
      </c>
      <c r="E1113" s="269">
        <v>0.0</v>
      </c>
      <c r="F1113" s="269">
        <v>3.275055958609855E-5</v>
      </c>
    </row>
    <row r="1114" ht="14.25" customHeight="1">
      <c r="A1114" s="267">
        <v>43489.0</v>
      </c>
      <c r="B1114" s="57">
        <v>24.0</v>
      </c>
      <c r="C1114" s="57">
        <v>9.0</v>
      </c>
      <c r="D1114" s="268">
        <v>0.166666666666667</v>
      </c>
      <c r="E1114" s="269">
        <v>0.0</v>
      </c>
      <c r="F1114" s="269">
        <v>3.26504049696273E-5</v>
      </c>
    </row>
    <row r="1115" ht="14.25" customHeight="1">
      <c r="A1115" s="267">
        <v>43489.0</v>
      </c>
      <c r="B1115" s="57">
        <v>24.0</v>
      </c>
      <c r="C1115" s="57">
        <v>10.0</v>
      </c>
      <c r="D1115" s="268">
        <v>0.1875</v>
      </c>
      <c r="E1115" s="269">
        <v>0.0</v>
      </c>
      <c r="F1115" s="269">
        <v>3.275055958609855E-5</v>
      </c>
    </row>
    <row r="1116" ht="14.25" customHeight="1">
      <c r="A1116" s="267">
        <v>43489.0</v>
      </c>
      <c r="B1116" s="57">
        <v>24.0</v>
      </c>
      <c r="C1116" s="57">
        <v>11.0</v>
      </c>
      <c r="D1116" s="268">
        <v>0.208333333333333</v>
      </c>
      <c r="E1116" s="269">
        <v>0.0</v>
      </c>
      <c r="F1116" s="269">
        <v>3.30510234355123E-5</v>
      </c>
    </row>
    <row r="1117" ht="14.25" customHeight="1">
      <c r="A1117" s="267">
        <v>43489.0</v>
      </c>
      <c r="B1117" s="57">
        <v>24.0</v>
      </c>
      <c r="C1117" s="57">
        <v>12.0</v>
      </c>
      <c r="D1117" s="268">
        <v>0.229166666666667</v>
      </c>
      <c r="E1117" s="269">
        <v>0.0</v>
      </c>
      <c r="F1117" s="269">
        <v>3.485380653199478E-5</v>
      </c>
    </row>
    <row r="1118" ht="14.25" customHeight="1">
      <c r="A1118" s="267">
        <v>43489.0</v>
      </c>
      <c r="B1118" s="57">
        <v>24.0</v>
      </c>
      <c r="C1118" s="57">
        <v>13.0</v>
      </c>
      <c r="D1118" s="268">
        <v>0.25</v>
      </c>
      <c r="E1118" s="269">
        <v>0.0</v>
      </c>
      <c r="F1118" s="269">
        <v>3.645628039553478E-5</v>
      </c>
    </row>
    <row r="1119" ht="14.25" customHeight="1">
      <c r="A1119" s="267">
        <v>43489.0</v>
      </c>
      <c r="B1119" s="57">
        <v>24.0</v>
      </c>
      <c r="C1119" s="57">
        <v>14.0</v>
      </c>
      <c r="D1119" s="268">
        <v>0.270833333333333</v>
      </c>
      <c r="E1119" s="269">
        <v>1.0573360641337533E-7</v>
      </c>
      <c r="F1119" s="269">
        <v>3.845937272495976E-5</v>
      </c>
    </row>
    <row r="1120" ht="14.25" customHeight="1">
      <c r="A1120" s="267">
        <v>43489.0</v>
      </c>
      <c r="B1120" s="57">
        <v>24.0</v>
      </c>
      <c r="C1120" s="57">
        <v>15.0</v>
      </c>
      <c r="D1120" s="268">
        <v>0.291666666666667</v>
      </c>
      <c r="E1120" s="269">
        <v>4.805176258809606E-7</v>
      </c>
      <c r="F1120" s="269">
        <v>4.376756739793598E-5</v>
      </c>
    </row>
    <row r="1121" ht="14.25" customHeight="1">
      <c r="A1121" s="267">
        <v>43489.0</v>
      </c>
      <c r="B1121" s="57">
        <v>24.0</v>
      </c>
      <c r="C1121" s="57">
        <v>16.0</v>
      </c>
      <c r="D1121" s="268">
        <v>0.3125</v>
      </c>
      <c r="E1121" s="269">
        <v>1.1621448868175656E-6</v>
      </c>
      <c r="F1121" s="269">
        <v>5.167978209916469E-5</v>
      </c>
    </row>
    <row r="1122" ht="14.25" customHeight="1">
      <c r="A1122" s="267">
        <v>43489.0</v>
      </c>
      <c r="B1122" s="57">
        <v>24.0</v>
      </c>
      <c r="C1122" s="57">
        <v>17.0</v>
      </c>
      <c r="D1122" s="268">
        <v>0.333333333333333</v>
      </c>
      <c r="E1122" s="269">
        <v>3.908401248161575E-6</v>
      </c>
      <c r="F1122" s="269">
        <v>6.019292449922087E-5</v>
      </c>
    </row>
    <row r="1123" ht="14.25" customHeight="1">
      <c r="A1123" s="267">
        <v>43489.0</v>
      </c>
      <c r="B1123" s="57">
        <v>24.0</v>
      </c>
      <c r="C1123" s="57">
        <v>18.0</v>
      </c>
      <c r="D1123" s="268">
        <v>0.354166666666667</v>
      </c>
      <c r="E1123" s="269">
        <v>3.7415062981870798E-6</v>
      </c>
      <c r="F1123" s="269">
        <v>6.960745844751831E-5</v>
      </c>
    </row>
    <row r="1124" ht="14.25" customHeight="1">
      <c r="A1124" s="267">
        <v>43489.0</v>
      </c>
      <c r="B1124" s="57">
        <v>24.0</v>
      </c>
      <c r="C1124" s="57">
        <v>19.0</v>
      </c>
      <c r="D1124" s="268">
        <v>0.375</v>
      </c>
      <c r="E1124" s="269">
        <v>9.6201196973367E-6</v>
      </c>
      <c r="F1124" s="269">
        <v>7.481549850402329E-5</v>
      </c>
    </row>
    <row r="1125" ht="14.25" customHeight="1">
      <c r="A1125" s="267">
        <v>43489.0</v>
      </c>
      <c r="B1125" s="57">
        <v>24.0</v>
      </c>
      <c r="C1125" s="57">
        <v>20.0</v>
      </c>
      <c r="D1125" s="268">
        <v>0.395833333333333</v>
      </c>
      <c r="E1125" s="269">
        <v>1.8879151179589565E-5</v>
      </c>
      <c r="F1125" s="269">
        <v>8.05243116428845E-5</v>
      </c>
    </row>
    <row r="1126" ht="14.25" customHeight="1">
      <c r="A1126" s="267">
        <v>43489.0</v>
      </c>
      <c r="B1126" s="57">
        <v>24.0</v>
      </c>
      <c r="C1126" s="57">
        <v>21.0</v>
      </c>
      <c r="D1126" s="268">
        <v>0.416666666666667</v>
      </c>
      <c r="E1126" s="269">
        <v>4.807630937770424E-5</v>
      </c>
      <c r="F1126" s="269">
        <v>8.473080553467698E-5</v>
      </c>
    </row>
    <row r="1127" ht="14.25" customHeight="1">
      <c r="A1127" s="267">
        <v>43489.0</v>
      </c>
      <c r="B1127" s="57">
        <v>24.0</v>
      </c>
      <c r="C1127" s="57">
        <v>22.0</v>
      </c>
      <c r="D1127" s="268">
        <v>0.4375</v>
      </c>
      <c r="E1127" s="269">
        <v>4.389407496552748E-5</v>
      </c>
      <c r="F1127" s="269">
        <v>8.683405248057323E-5</v>
      </c>
    </row>
    <row r="1128" ht="14.25" customHeight="1">
      <c r="A1128" s="267">
        <v>43489.0</v>
      </c>
      <c r="B1128" s="57">
        <v>24.0</v>
      </c>
      <c r="C1128" s="57">
        <v>23.0</v>
      </c>
      <c r="D1128" s="268">
        <v>0.458333333333333</v>
      </c>
      <c r="E1128" s="269">
        <v>4.650987260937726E-5</v>
      </c>
      <c r="F1128" s="269">
        <v>8.703436171351571E-5</v>
      </c>
    </row>
    <row r="1129" ht="14.25" customHeight="1">
      <c r="A1129" s="267">
        <v>43489.0</v>
      </c>
      <c r="B1129" s="57">
        <v>24.0</v>
      </c>
      <c r="C1129" s="57">
        <v>24.0</v>
      </c>
      <c r="D1129" s="268">
        <v>0.479166666666667</v>
      </c>
      <c r="E1129" s="269">
        <v>4.8205170198487984E-5</v>
      </c>
      <c r="F1129" s="269">
        <v>9.18417833041357E-5</v>
      </c>
    </row>
    <row r="1130" ht="14.25" customHeight="1">
      <c r="A1130" s="267">
        <v>43489.0</v>
      </c>
      <c r="B1130" s="57">
        <v>24.0</v>
      </c>
      <c r="C1130" s="57">
        <v>25.0</v>
      </c>
      <c r="D1130" s="268">
        <v>0.5</v>
      </c>
      <c r="E1130" s="269">
        <v>5.256561375298817E-5</v>
      </c>
      <c r="F1130" s="269">
        <v>9.294348408531943E-5</v>
      </c>
    </row>
    <row r="1131" ht="14.25" customHeight="1">
      <c r="A1131" s="267">
        <v>43489.0</v>
      </c>
      <c r="B1131" s="57">
        <v>24.0</v>
      </c>
      <c r="C1131" s="57">
        <v>26.0</v>
      </c>
      <c r="D1131" s="268">
        <v>0.520833333333333</v>
      </c>
      <c r="E1131" s="269">
        <v>5.468605358940781E-5</v>
      </c>
      <c r="F1131" s="269">
        <v>9.324394793473318E-5</v>
      </c>
    </row>
    <row r="1132" ht="14.25" customHeight="1">
      <c r="A1132" s="267">
        <v>43489.0</v>
      </c>
      <c r="B1132" s="57">
        <v>24.0</v>
      </c>
      <c r="C1132" s="57">
        <v>27.0</v>
      </c>
      <c r="D1132" s="268">
        <v>0.541666666666667</v>
      </c>
      <c r="E1132" s="269">
        <v>5.838955779798509E-5</v>
      </c>
      <c r="F1132" s="269">
        <v>9.274317485237694E-5</v>
      </c>
    </row>
    <row r="1133" ht="14.25" customHeight="1">
      <c r="A1133" s="267">
        <v>43489.0</v>
      </c>
      <c r="B1133" s="57">
        <v>24.0</v>
      </c>
      <c r="C1133" s="57">
        <v>28.0</v>
      </c>
      <c r="D1133" s="268">
        <v>0.5625</v>
      </c>
      <c r="E1133" s="269">
        <v>6.580836063912748E-5</v>
      </c>
      <c r="F1133" s="269">
        <v>8.92377632758832E-5</v>
      </c>
    </row>
    <row r="1134" ht="14.25" customHeight="1">
      <c r="A1134" s="267">
        <v>43489.0</v>
      </c>
      <c r="B1134" s="57">
        <v>24.0</v>
      </c>
      <c r="C1134" s="57">
        <v>29.0</v>
      </c>
      <c r="D1134" s="268">
        <v>0.583333333333333</v>
      </c>
      <c r="E1134" s="269">
        <v>5.2292649483869715E-5</v>
      </c>
      <c r="F1134" s="269">
        <v>8.673389786410197E-5</v>
      </c>
    </row>
    <row r="1135" ht="14.25" customHeight="1">
      <c r="A1135" s="267">
        <v>43489.0</v>
      </c>
      <c r="B1135" s="57">
        <v>24.0</v>
      </c>
      <c r="C1135" s="57">
        <v>30.0</v>
      </c>
      <c r="D1135" s="268">
        <v>0.604166666666667</v>
      </c>
      <c r="E1135" s="269">
        <v>3.391847361603325E-5</v>
      </c>
      <c r="F1135" s="269">
        <v>8.663374324763073E-5</v>
      </c>
    </row>
    <row r="1136" ht="14.25" customHeight="1">
      <c r="A1136" s="267">
        <v>43489.0</v>
      </c>
      <c r="B1136" s="57">
        <v>24.0</v>
      </c>
      <c r="C1136" s="57">
        <v>31.0</v>
      </c>
      <c r="D1136" s="268">
        <v>0.625</v>
      </c>
      <c r="E1136" s="269">
        <v>1.5137556952988695E-5</v>
      </c>
      <c r="F1136" s="269">
        <v>8.96383817417682E-5</v>
      </c>
    </row>
    <row r="1137" ht="14.25" customHeight="1">
      <c r="A1137" s="267">
        <v>43489.0</v>
      </c>
      <c r="B1137" s="57">
        <v>24.0</v>
      </c>
      <c r="C1137" s="57">
        <v>32.0</v>
      </c>
      <c r="D1137" s="268">
        <v>0.645833333333333</v>
      </c>
      <c r="E1137" s="269">
        <v>1.0209158172437789E-5</v>
      </c>
      <c r="F1137" s="269">
        <v>9.274317485237694E-5</v>
      </c>
    </row>
    <row r="1138" ht="14.25" customHeight="1">
      <c r="A1138" s="267">
        <v>43489.0</v>
      </c>
      <c r="B1138" s="57">
        <v>24.0</v>
      </c>
      <c r="C1138" s="57">
        <v>33.0</v>
      </c>
      <c r="D1138" s="268">
        <v>0.666666666666667</v>
      </c>
      <c r="E1138" s="269">
        <v>6.493639207043265E-6</v>
      </c>
      <c r="F1138" s="269">
        <v>9.865229722418064E-5</v>
      </c>
    </row>
    <row r="1139" ht="14.25" customHeight="1">
      <c r="A1139" s="267">
        <v>43489.0</v>
      </c>
      <c r="B1139" s="57">
        <v>24.0</v>
      </c>
      <c r="C1139" s="57">
        <v>34.0</v>
      </c>
      <c r="D1139" s="268">
        <v>0.6875</v>
      </c>
      <c r="E1139" s="269">
        <v>2.130085190426889E-6</v>
      </c>
      <c r="F1139" s="269">
        <v>1.0695511492964724E-4</v>
      </c>
    </row>
    <row r="1140" ht="14.25" customHeight="1">
      <c r="A1140" s="267">
        <v>43489.0</v>
      </c>
      <c r="B1140" s="57">
        <v>24.0</v>
      </c>
      <c r="C1140" s="57">
        <v>35.0</v>
      </c>
      <c r="D1140" s="268">
        <v>0.708333333333333</v>
      </c>
      <c r="E1140" s="269">
        <v>7.543769143288982E-7</v>
      </c>
      <c r="F1140" s="269">
        <v>1.1826257112925129E-4</v>
      </c>
    </row>
    <row r="1141" ht="14.25" customHeight="1">
      <c r="A1141" s="267">
        <v>43489.0</v>
      </c>
      <c r="B1141" s="57">
        <v>24.0</v>
      </c>
      <c r="C1141" s="57">
        <v>36.0</v>
      </c>
      <c r="D1141" s="268">
        <v>0.729166666666667</v>
      </c>
      <c r="E1141" s="269">
        <v>3.3588145057729957E-7</v>
      </c>
      <c r="F1141" s="269">
        <v>1.21767982705745E-4</v>
      </c>
    </row>
    <row r="1142" ht="14.25" customHeight="1">
      <c r="A1142" s="267">
        <v>43489.0</v>
      </c>
      <c r="B1142" s="57">
        <v>24.0</v>
      </c>
      <c r="C1142" s="57">
        <v>37.0</v>
      </c>
      <c r="D1142" s="268">
        <v>0.75</v>
      </c>
      <c r="E1142" s="269">
        <v>1.5696662503116827E-7</v>
      </c>
      <c r="F1142" s="269">
        <v>1.1813237012783864E-4</v>
      </c>
    </row>
    <row r="1143" ht="14.25" customHeight="1">
      <c r="A1143" s="267">
        <v>43489.0</v>
      </c>
      <c r="B1143" s="57">
        <v>24.0</v>
      </c>
      <c r="C1143" s="57">
        <v>38.0</v>
      </c>
      <c r="D1143" s="268">
        <v>0.770833333333333</v>
      </c>
      <c r="E1143" s="269">
        <v>2.2009852763600578E-8</v>
      </c>
      <c r="F1143" s="269">
        <v>1.1307456199604057E-4</v>
      </c>
    </row>
    <row r="1144" ht="14.25" customHeight="1">
      <c r="A1144" s="267">
        <v>43489.0</v>
      </c>
      <c r="B1144" s="57">
        <v>24.0</v>
      </c>
      <c r="C1144" s="57">
        <v>39.0</v>
      </c>
      <c r="D1144" s="268">
        <v>0.791666666666667</v>
      </c>
      <c r="E1144" s="269">
        <v>0.0</v>
      </c>
      <c r="F1144" s="269">
        <v>1.0762615086000463E-4</v>
      </c>
    </row>
    <row r="1145" ht="14.25" customHeight="1">
      <c r="A1145" s="267">
        <v>43489.0</v>
      </c>
      <c r="B1145" s="57">
        <v>24.0</v>
      </c>
      <c r="C1145" s="57">
        <v>40.0</v>
      </c>
      <c r="D1145" s="268">
        <v>0.8125</v>
      </c>
      <c r="E1145" s="269">
        <v>0.0</v>
      </c>
      <c r="F1145" s="269">
        <v>1.0356988889291898E-4</v>
      </c>
    </row>
    <row r="1146" ht="14.25" customHeight="1">
      <c r="A1146" s="267">
        <v>43489.0</v>
      </c>
      <c r="B1146" s="57">
        <v>24.0</v>
      </c>
      <c r="C1146" s="57">
        <v>41.0</v>
      </c>
      <c r="D1146" s="268">
        <v>0.833333333333333</v>
      </c>
      <c r="E1146" s="269">
        <v>0.0</v>
      </c>
      <c r="F1146" s="269">
        <v>9.905291569006564E-5</v>
      </c>
    </row>
    <row r="1147" ht="14.25" customHeight="1">
      <c r="A1147" s="267">
        <v>43489.0</v>
      </c>
      <c r="B1147" s="57">
        <v>24.0</v>
      </c>
      <c r="C1147" s="57">
        <v>42.0</v>
      </c>
      <c r="D1147" s="268">
        <v>0.854166666666667</v>
      </c>
      <c r="E1147" s="269">
        <v>0.0</v>
      </c>
      <c r="F1147" s="269">
        <v>9.374472101708942E-5</v>
      </c>
    </row>
    <row r="1148" ht="14.25" customHeight="1">
      <c r="A1148" s="267">
        <v>43489.0</v>
      </c>
      <c r="B1148" s="57">
        <v>24.0</v>
      </c>
      <c r="C1148" s="57">
        <v>43.0</v>
      </c>
      <c r="D1148" s="268">
        <v>0.875</v>
      </c>
      <c r="E1148" s="269">
        <v>0.0</v>
      </c>
      <c r="F1148" s="269">
        <v>8.883714480999821E-5</v>
      </c>
    </row>
    <row r="1149" ht="14.25" customHeight="1">
      <c r="A1149" s="267">
        <v>43489.0</v>
      </c>
      <c r="B1149" s="57">
        <v>24.0</v>
      </c>
      <c r="C1149" s="57">
        <v>44.0</v>
      </c>
      <c r="D1149" s="268">
        <v>0.895833333333333</v>
      </c>
      <c r="E1149" s="269">
        <v>0.0</v>
      </c>
      <c r="F1149" s="269">
        <v>8.352895013702199E-5</v>
      </c>
    </row>
    <row r="1150" ht="14.25" customHeight="1">
      <c r="A1150" s="267">
        <v>43489.0</v>
      </c>
      <c r="B1150" s="57">
        <v>24.0</v>
      </c>
      <c r="C1150" s="57">
        <v>45.0</v>
      </c>
      <c r="D1150" s="268">
        <v>0.916666666666667</v>
      </c>
      <c r="E1150" s="269">
        <v>0.0</v>
      </c>
      <c r="F1150" s="269">
        <v>7.761982776521827E-5</v>
      </c>
    </row>
    <row r="1151" ht="14.25" customHeight="1">
      <c r="A1151" s="267">
        <v>43489.0</v>
      </c>
      <c r="B1151" s="57">
        <v>24.0</v>
      </c>
      <c r="C1151" s="57">
        <v>46.0</v>
      </c>
      <c r="D1151" s="268">
        <v>0.9375</v>
      </c>
      <c r="E1151" s="269">
        <v>0.0</v>
      </c>
      <c r="F1151" s="269">
        <v>6.940714921457582E-5</v>
      </c>
    </row>
    <row r="1152" ht="14.25" customHeight="1">
      <c r="A1152" s="267">
        <v>43489.0</v>
      </c>
      <c r="B1152" s="57">
        <v>24.0</v>
      </c>
      <c r="C1152" s="57">
        <v>47.0</v>
      </c>
      <c r="D1152" s="268">
        <v>0.958333333333333</v>
      </c>
      <c r="E1152" s="269">
        <v>0.0</v>
      </c>
      <c r="F1152" s="269">
        <v>5.8890914485094645E-5</v>
      </c>
    </row>
    <row r="1153" ht="14.25" customHeight="1">
      <c r="A1153" s="267">
        <v>43489.0</v>
      </c>
      <c r="B1153" s="57">
        <v>24.0</v>
      </c>
      <c r="C1153" s="57">
        <v>48.0</v>
      </c>
      <c r="D1153" s="268">
        <v>0.979166666666667</v>
      </c>
      <c r="E1153" s="269">
        <v>0.0</v>
      </c>
      <c r="F1153" s="269">
        <v>4.9576535153268434E-5</v>
      </c>
    </row>
    <row r="1154" ht="14.25" customHeight="1">
      <c r="A1154" s="267">
        <v>43490.0</v>
      </c>
      <c r="B1154" s="57">
        <v>25.0</v>
      </c>
      <c r="C1154" s="57">
        <v>1.0</v>
      </c>
      <c r="D1154" s="268">
        <v>0.0</v>
      </c>
      <c r="E1154" s="269">
        <v>0.0</v>
      </c>
      <c r="F1154" s="269">
        <v>4.316663969910849E-5</v>
      </c>
    </row>
    <row r="1155" ht="14.25" customHeight="1">
      <c r="A1155" s="267">
        <v>43490.0</v>
      </c>
      <c r="B1155" s="57">
        <v>25.0</v>
      </c>
      <c r="C1155" s="57">
        <v>2.0</v>
      </c>
      <c r="D1155" s="268">
        <v>0.020833333333333332</v>
      </c>
      <c r="E1155" s="269">
        <v>0.0</v>
      </c>
      <c r="F1155" s="269">
        <v>3.795859964260352E-5</v>
      </c>
    </row>
    <row r="1156" ht="14.25" customHeight="1">
      <c r="A1156" s="267">
        <v>43490.0</v>
      </c>
      <c r="B1156" s="57">
        <v>25.0</v>
      </c>
      <c r="C1156" s="57">
        <v>3.0</v>
      </c>
      <c r="D1156" s="268">
        <v>0.0416666666666667</v>
      </c>
      <c r="E1156" s="269">
        <v>0.0</v>
      </c>
      <c r="F1156" s="269">
        <v>3.575519808023604E-5</v>
      </c>
    </row>
    <row r="1157" ht="14.25" customHeight="1">
      <c r="A1157" s="267">
        <v>43490.0</v>
      </c>
      <c r="B1157" s="57">
        <v>25.0</v>
      </c>
      <c r="C1157" s="57">
        <v>4.0</v>
      </c>
      <c r="D1157" s="268">
        <v>0.0625</v>
      </c>
      <c r="E1157" s="269">
        <v>0.0</v>
      </c>
      <c r="F1157" s="269">
        <v>3.3852260367282293E-5</v>
      </c>
    </row>
    <row r="1158" ht="14.25" customHeight="1">
      <c r="A1158" s="267">
        <v>43490.0</v>
      </c>
      <c r="B1158" s="57">
        <v>25.0</v>
      </c>
      <c r="C1158" s="57">
        <v>5.0</v>
      </c>
      <c r="D1158" s="268">
        <v>0.0833333333333333</v>
      </c>
      <c r="E1158" s="269">
        <v>0.0</v>
      </c>
      <c r="F1158" s="269">
        <v>3.234994112021355E-5</v>
      </c>
    </row>
    <row r="1159" ht="14.25" customHeight="1">
      <c r="A1159" s="267">
        <v>43490.0</v>
      </c>
      <c r="B1159" s="57">
        <v>25.0</v>
      </c>
      <c r="C1159" s="57">
        <v>6.0</v>
      </c>
      <c r="D1159" s="268">
        <v>0.104166666666667</v>
      </c>
      <c r="E1159" s="269">
        <v>0.0</v>
      </c>
      <c r="F1159" s="269">
        <v>3.1548704188443556E-5</v>
      </c>
    </row>
    <row r="1160" ht="14.25" customHeight="1">
      <c r="A1160" s="267">
        <v>43490.0</v>
      </c>
      <c r="B1160" s="57">
        <v>25.0</v>
      </c>
      <c r="C1160" s="57">
        <v>7.0</v>
      </c>
      <c r="D1160" s="268">
        <v>0.125</v>
      </c>
      <c r="E1160" s="269">
        <v>0.0</v>
      </c>
      <c r="F1160" s="269">
        <v>3.164885880491481E-5</v>
      </c>
    </row>
    <row r="1161" ht="14.25" customHeight="1">
      <c r="A1161" s="267">
        <v>43490.0</v>
      </c>
      <c r="B1161" s="57">
        <v>25.0</v>
      </c>
      <c r="C1161" s="57">
        <v>8.0</v>
      </c>
      <c r="D1161" s="268">
        <v>0.145833333333333</v>
      </c>
      <c r="E1161" s="269">
        <v>0.0</v>
      </c>
      <c r="F1161" s="269">
        <v>3.134839495550106E-5</v>
      </c>
    </row>
    <row r="1162" ht="14.25" customHeight="1">
      <c r="A1162" s="267">
        <v>43490.0</v>
      </c>
      <c r="B1162" s="57">
        <v>25.0</v>
      </c>
      <c r="C1162" s="57">
        <v>9.0</v>
      </c>
      <c r="D1162" s="268">
        <v>0.166666666666667</v>
      </c>
      <c r="E1162" s="269">
        <v>0.0</v>
      </c>
      <c r="F1162" s="269">
        <v>3.164885880491481E-5</v>
      </c>
    </row>
    <row r="1163" ht="14.25" customHeight="1">
      <c r="A1163" s="267">
        <v>43490.0</v>
      </c>
      <c r="B1163" s="57">
        <v>25.0</v>
      </c>
      <c r="C1163" s="57">
        <v>10.0</v>
      </c>
      <c r="D1163" s="268">
        <v>0.1875</v>
      </c>
      <c r="E1163" s="269">
        <v>0.0</v>
      </c>
      <c r="F1163" s="269">
        <v>3.26504049696273E-5</v>
      </c>
    </row>
    <row r="1164" ht="14.25" customHeight="1">
      <c r="A1164" s="267">
        <v>43490.0</v>
      </c>
      <c r="B1164" s="57">
        <v>25.0</v>
      </c>
      <c r="C1164" s="57">
        <v>11.0</v>
      </c>
      <c r="D1164" s="268">
        <v>0.208333333333333</v>
      </c>
      <c r="E1164" s="269">
        <v>0.0</v>
      </c>
      <c r="F1164" s="269">
        <v>3.3952414983753533E-5</v>
      </c>
    </row>
    <row r="1165" ht="14.25" customHeight="1">
      <c r="A1165" s="267">
        <v>43490.0</v>
      </c>
      <c r="B1165" s="57">
        <v>25.0</v>
      </c>
      <c r="C1165" s="57">
        <v>12.0</v>
      </c>
      <c r="D1165" s="268">
        <v>0.229166666666667</v>
      </c>
      <c r="E1165" s="269">
        <v>0.0</v>
      </c>
      <c r="F1165" s="269">
        <v>3.7457826560247266E-5</v>
      </c>
    </row>
    <row r="1166" ht="14.25" customHeight="1">
      <c r="A1166" s="267">
        <v>43490.0</v>
      </c>
      <c r="B1166" s="57">
        <v>25.0</v>
      </c>
      <c r="C1166" s="57">
        <v>13.0</v>
      </c>
      <c r="D1166" s="268">
        <v>0.25</v>
      </c>
      <c r="E1166" s="269">
        <v>0.0</v>
      </c>
      <c r="F1166" s="269">
        <v>4.456880432970597E-5</v>
      </c>
    </row>
    <row r="1167" ht="14.25" customHeight="1">
      <c r="A1167" s="267">
        <v>43490.0</v>
      </c>
      <c r="B1167" s="57">
        <v>25.0</v>
      </c>
      <c r="C1167" s="57">
        <v>14.0</v>
      </c>
      <c r="D1167" s="268">
        <v>0.270833333333333</v>
      </c>
      <c r="E1167" s="269">
        <v>0.0</v>
      </c>
      <c r="F1167" s="269">
        <v>5.177993671563594E-5</v>
      </c>
    </row>
    <row r="1168" ht="14.25" customHeight="1">
      <c r="A1168" s="267">
        <v>43490.0</v>
      </c>
      <c r="B1168" s="57">
        <v>25.0</v>
      </c>
      <c r="C1168" s="57">
        <v>15.0</v>
      </c>
      <c r="D1168" s="268">
        <v>0.291666666666667</v>
      </c>
      <c r="E1168" s="269">
        <v>2.5585683184577704E-8</v>
      </c>
      <c r="F1168" s="269">
        <v>6.179539836276087E-5</v>
      </c>
    </row>
    <row r="1169" ht="14.25" customHeight="1">
      <c r="A1169" s="267">
        <v>43490.0</v>
      </c>
      <c r="B1169" s="57">
        <v>25.0</v>
      </c>
      <c r="C1169" s="57">
        <v>16.0</v>
      </c>
      <c r="D1169" s="268">
        <v>0.3125</v>
      </c>
      <c r="E1169" s="269">
        <v>1.4430350590812879E-6</v>
      </c>
      <c r="F1169" s="269">
        <v>6.890637613221959E-5</v>
      </c>
    </row>
    <row r="1170" ht="14.25" customHeight="1">
      <c r="A1170" s="267">
        <v>43490.0</v>
      </c>
      <c r="B1170" s="57">
        <v>25.0</v>
      </c>
      <c r="C1170" s="57">
        <v>17.0</v>
      </c>
      <c r="D1170" s="268">
        <v>0.333333333333333</v>
      </c>
      <c r="E1170" s="269">
        <v>7.802147990133978E-6</v>
      </c>
      <c r="F1170" s="269">
        <v>7.24117877087133E-5</v>
      </c>
    </row>
    <row r="1171" ht="14.25" customHeight="1">
      <c r="A1171" s="267">
        <v>43490.0</v>
      </c>
      <c r="B1171" s="57">
        <v>25.0</v>
      </c>
      <c r="C1171" s="57">
        <v>18.0</v>
      </c>
      <c r="D1171" s="268">
        <v>0.354166666666667</v>
      </c>
      <c r="E1171" s="269">
        <v>1.992912523651826E-5</v>
      </c>
      <c r="F1171" s="269">
        <v>7.351348848989705E-5</v>
      </c>
    </row>
    <row r="1172" ht="14.25" customHeight="1">
      <c r="A1172" s="267">
        <v>43490.0</v>
      </c>
      <c r="B1172" s="57">
        <v>25.0</v>
      </c>
      <c r="C1172" s="57">
        <v>19.0</v>
      </c>
      <c r="D1172" s="268">
        <v>0.375</v>
      </c>
      <c r="E1172" s="269">
        <v>3.2044696337065524E-5</v>
      </c>
      <c r="F1172" s="269">
        <v>7.38139523393108E-5</v>
      </c>
    </row>
    <row r="1173" ht="14.25" customHeight="1">
      <c r="A1173" s="267">
        <v>43490.0</v>
      </c>
      <c r="B1173" s="57">
        <v>25.0</v>
      </c>
      <c r="C1173" s="57">
        <v>20.0</v>
      </c>
      <c r="D1173" s="268">
        <v>0.395833333333333</v>
      </c>
      <c r="E1173" s="269">
        <v>4.259685202788311E-5</v>
      </c>
      <c r="F1173" s="269">
        <v>7.331317925695456E-5</v>
      </c>
    </row>
    <row r="1174" ht="14.25" customHeight="1">
      <c r="A1174" s="267">
        <v>43490.0</v>
      </c>
      <c r="B1174" s="57">
        <v>25.0</v>
      </c>
      <c r="C1174" s="57">
        <v>21.0</v>
      </c>
      <c r="D1174" s="268">
        <v>0.416666666666667</v>
      </c>
      <c r="E1174" s="269">
        <v>5.1128824588262806E-5</v>
      </c>
      <c r="F1174" s="269">
        <v>7.211132385929955E-5</v>
      </c>
    </row>
    <row r="1175" ht="14.25" customHeight="1">
      <c r="A1175" s="267">
        <v>43490.0</v>
      </c>
      <c r="B1175" s="57">
        <v>25.0</v>
      </c>
      <c r="C1175" s="57">
        <v>22.0</v>
      </c>
      <c r="D1175" s="268">
        <v>0.4375</v>
      </c>
      <c r="E1175" s="269">
        <v>5.6894437876760514E-5</v>
      </c>
      <c r="F1175" s="269">
        <v>7.24117877087133E-5</v>
      </c>
    </row>
    <row r="1176" ht="14.25" customHeight="1">
      <c r="A1176" s="267">
        <v>43490.0</v>
      </c>
      <c r="B1176" s="57">
        <v>25.0</v>
      </c>
      <c r="C1176" s="57">
        <v>23.0</v>
      </c>
      <c r="D1176" s="268">
        <v>0.458333333333333</v>
      </c>
      <c r="E1176" s="269">
        <v>5.91428291572197E-5</v>
      </c>
      <c r="F1176" s="269">
        <v>7.120993231105831E-5</v>
      </c>
    </row>
    <row r="1177" ht="14.25" customHeight="1">
      <c r="A1177" s="267">
        <v>43490.0</v>
      </c>
      <c r="B1177" s="57">
        <v>25.0</v>
      </c>
      <c r="C1177" s="57">
        <v>24.0</v>
      </c>
      <c r="D1177" s="268">
        <v>0.479166666666667</v>
      </c>
      <c r="E1177" s="269">
        <v>5.3371003804872915E-5</v>
      </c>
      <c r="F1177" s="269">
        <v>7.151039616047207E-5</v>
      </c>
    </row>
    <row r="1178" ht="14.25" customHeight="1">
      <c r="A1178" s="267">
        <v>43490.0</v>
      </c>
      <c r="B1178" s="57">
        <v>25.0</v>
      </c>
      <c r="C1178" s="57">
        <v>25.0</v>
      </c>
      <c r="D1178" s="268">
        <v>0.5</v>
      </c>
      <c r="E1178" s="269">
        <v>5.88891506303966E-5</v>
      </c>
      <c r="F1178" s="269">
        <v>7.401426157225329E-5</v>
      </c>
    </row>
    <row r="1179" ht="14.25" customHeight="1">
      <c r="A1179" s="267">
        <v>43490.0</v>
      </c>
      <c r="B1179" s="57">
        <v>25.0</v>
      </c>
      <c r="C1179" s="57">
        <v>26.0</v>
      </c>
      <c r="D1179" s="268">
        <v>0.520833333333333</v>
      </c>
      <c r="E1179" s="269">
        <v>5.5309550272046294E-5</v>
      </c>
      <c r="F1179" s="269">
        <v>7.421457080519578E-5</v>
      </c>
    </row>
    <row r="1180" ht="14.25" customHeight="1">
      <c r="A1180" s="267">
        <v>43490.0</v>
      </c>
      <c r="B1180" s="57">
        <v>25.0</v>
      </c>
      <c r="C1180" s="57">
        <v>27.0</v>
      </c>
      <c r="D1180" s="268">
        <v>0.541666666666667</v>
      </c>
      <c r="E1180" s="269">
        <v>5.2409225238978096E-5</v>
      </c>
      <c r="F1180" s="269">
        <v>7.311287002401206E-5</v>
      </c>
    </row>
    <row r="1181" ht="14.25" customHeight="1">
      <c r="A1181" s="267">
        <v>43490.0</v>
      </c>
      <c r="B1181" s="57">
        <v>25.0</v>
      </c>
      <c r="C1181" s="57">
        <v>28.0</v>
      </c>
      <c r="D1181" s="268">
        <v>0.5625</v>
      </c>
      <c r="E1181" s="269">
        <v>4.886250955675909E-5</v>
      </c>
      <c r="F1181" s="269">
        <v>7.120993231105831E-5</v>
      </c>
    </row>
    <row r="1182" ht="14.25" customHeight="1">
      <c r="A1182" s="267">
        <v>43490.0</v>
      </c>
      <c r="B1182" s="57">
        <v>25.0</v>
      </c>
      <c r="C1182" s="57">
        <v>29.0</v>
      </c>
      <c r="D1182" s="268">
        <v>0.583333333333333</v>
      </c>
      <c r="E1182" s="269">
        <v>4.736114334407645E-5</v>
      </c>
      <c r="F1182" s="269">
        <v>6.990792229693207E-5</v>
      </c>
    </row>
    <row r="1183" ht="14.25" customHeight="1">
      <c r="A1183" s="267">
        <v>43490.0</v>
      </c>
      <c r="B1183" s="57">
        <v>25.0</v>
      </c>
      <c r="C1183" s="57">
        <v>30.0</v>
      </c>
      <c r="D1183" s="268">
        <v>0.604166666666667</v>
      </c>
      <c r="E1183" s="269">
        <v>3.383993552778643E-5</v>
      </c>
      <c r="F1183" s="269">
        <v>7.151039616047207E-5</v>
      </c>
    </row>
    <row r="1184" ht="14.25" customHeight="1">
      <c r="A1184" s="267">
        <v>43490.0</v>
      </c>
      <c r="B1184" s="57">
        <v>25.0</v>
      </c>
      <c r="C1184" s="57">
        <v>31.0</v>
      </c>
      <c r="D1184" s="268">
        <v>0.625</v>
      </c>
      <c r="E1184" s="269">
        <v>2.1723673486872864E-5</v>
      </c>
      <c r="F1184" s="269">
        <v>7.391410695578205E-5</v>
      </c>
    </row>
    <row r="1185" ht="14.25" customHeight="1">
      <c r="A1185" s="267">
        <v>43490.0</v>
      </c>
      <c r="B1185" s="57">
        <v>25.0</v>
      </c>
      <c r="C1185" s="57">
        <v>32.0</v>
      </c>
      <c r="D1185" s="268">
        <v>0.645833333333333</v>
      </c>
      <c r="E1185" s="269">
        <v>1.5255887509677722E-5</v>
      </c>
      <c r="F1185" s="269">
        <v>7.912214701228701E-5</v>
      </c>
    </row>
    <row r="1186" ht="14.25" customHeight="1">
      <c r="A1186" s="267">
        <v>43490.0</v>
      </c>
      <c r="B1186" s="57">
        <v>25.0</v>
      </c>
      <c r="C1186" s="57">
        <v>33.0</v>
      </c>
      <c r="D1186" s="268">
        <v>0.666666666666667</v>
      </c>
      <c r="E1186" s="269">
        <v>1.2459434837886383E-5</v>
      </c>
      <c r="F1186" s="269">
        <v>8.623312478174573E-5</v>
      </c>
    </row>
    <row r="1187" ht="14.25" customHeight="1">
      <c r="A1187" s="267">
        <v>43490.0</v>
      </c>
      <c r="B1187" s="57">
        <v>25.0</v>
      </c>
      <c r="C1187" s="57">
        <v>34.0</v>
      </c>
      <c r="D1187" s="268">
        <v>0.6875</v>
      </c>
      <c r="E1187" s="269">
        <v>5.943332278011061E-6</v>
      </c>
      <c r="F1187" s="269">
        <v>9.745044182652563E-5</v>
      </c>
    </row>
    <row r="1188" ht="14.25" customHeight="1">
      <c r="A1188" s="267">
        <v>43490.0</v>
      </c>
      <c r="B1188" s="57">
        <v>25.0</v>
      </c>
      <c r="C1188" s="57">
        <v>35.0</v>
      </c>
      <c r="D1188" s="268">
        <v>0.708333333333333</v>
      </c>
      <c r="E1188" s="269">
        <v>1.7753998040151425E-6</v>
      </c>
      <c r="F1188" s="269">
        <v>1.1096129958849718E-4</v>
      </c>
    </row>
    <row r="1189" ht="14.25" customHeight="1">
      <c r="A1189" s="267">
        <v>43490.0</v>
      </c>
      <c r="B1189" s="57">
        <v>25.0</v>
      </c>
      <c r="C1189" s="57">
        <v>36.0</v>
      </c>
      <c r="D1189" s="268">
        <v>0.729166666666667</v>
      </c>
      <c r="E1189" s="269">
        <v>5.784830489660063E-7</v>
      </c>
      <c r="F1189" s="269">
        <v>1.1511771617205402E-4</v>
      </c>
    </row>
    <row r="1190" ht="14.25" customHeight="1">
      <c r="A1190" s="267">
        <v>43490.0</v>
      </c>
      <c r="B1190" s="57">
        <v>25.0</v>
      </c>
      <c r="C1190" s="57">
        <v>37.0</v>
      </c>
      <c r="D1190" s="268">
        <v>0.75</v>
      </c>
      <c r="E1190" s="269">
        <v>1.4660904726006211E-7</v>
      </c>
      <c r="F1190" s="269">
        <v>1.1623944787653204E-4</v>
      </c>
    </row>
    <row r="1191" ht="14.25" customHeight="1">
      <c r="A1191" s="267">
        <v>43490.0</v>
      </c>
      <c r="B1191" s="57">
        <v>25.0</v>
      </c>
      <c r="C1191" s="57">
        <v>38.0</v>
      </c>
      <c r="D1191" s="268">
        <v>0.770833333333333</v>
      </c>
      <c r="E1191" s="269">
        <v>1.319358120843284E-8</v>
      </c>
      <c r="F1191" s="269">
        <v>1.1360538146333818E-4</v>
      </c>
    </row>
    <row r="1192" ht="14.25" customHeight="1">
      <c r="A1192" s="267">
        <v>43490.0</v>
      </c>
      <c r="B1192" s="57">
        <v>25.0</v>
      </c>
      <c r="C1192" s="57">
        <v>39.0</v>
      </c>
      <c r="D1192" s="268">
        <v>0.791666666666667</v>
      </c>
      <c r="E1192" s="269">
        <v>0.0</v>
      </c>
      <c r="F1192" s="269">
        <v>1.0838732594518609E-4</v>
      </c>
    </row>
    <row r="1193" ht="14.25" customHeight="1">
      <c r="A1193" s="267">
        <v>43490.0</v>
      </c>
      <c r="B1193" s="57">
        <v>25.0</v>
      </c>
      <c r="C1193" s="57">
        <v>40.0</v>
      </c>
      <c r="D1193" s="268">
        <v>0.8125</v>
      </c>
      <c r="E1193" s="269">
        <v>0.0</v>
      </c>
      <c r="F1193" s="269">
        <v>1.0257835818985362E-4</v>
      </c>
    </row>
    <row r="1194" ht="14.25" customHeight="1">
      <c r="A1194" s="267">
        <v>43490.0</v>
      </c>
      <c r="B1194" s="57">
        <v>25.0</v>
      </c>
      <c r="C1194" s="57">
        <v>41.0</v>
      </c>
      <c r="D1194" s="268">
        <v>0.833333333333333</v>
      </c>
      <c r="E1194" s="269">
        <v>0.0</v>
      </c>
      <c r="F1194" s="269">
        <v>9.845198799123815E-5</v>
      </c>
    </row>
    <row r="1195" ht="14.25" customHeight="1">
      <c r="A1195" s="267">
        <v>43490.0</v>
      </c>
      <c r="B1195" s="57">
        <v>25.0</v>
      </c>
      <c r="C1195" s="57">
        <v>42.0</v>
      </c>
      <c r="D1195" s="268">
        <v>0.854166666666667</v>
      </c>
      <c r="E1195" s="269">
        <v>0.0</v>
      </c>
      <c r="F1195" s="269">
        <v>9.434564871591693E-5</v>
      </c>
    </row>
    <row r="1196" ht="14.25" customHeight="1">
      <c r="A1196" s="267">
        <v>43490.0</v>
      </c>
      <c r="B1196" s="57">
        <v>25.0</v>
      </c>
      <c r="C1196" s="57">
        <v>43.0</v>
      </c>
      <c r="D1196" s="268">
        <v>0.875</v>
      </c>
      <c r="E1196" s="269">
        <v>0.0</v>
      </c>
      <c r="F1196" s="269">
        <v>9.033946405706695E-5</v>
      </c>
    </row>
    <row r="1197" ht="14.25" customHeight="1">
      <c r="A1197" s="267">
        <v>43490.0</v>
      </c>
      <c r="B1197" s="57">
        <v>25.0</v>
      </c>
      <c r="C1197" s="57">
        <v>44.0</v>
      </c>
      <c r="D1197" s="268">
        <v>0.895833333333333</v>
      </c>
      <c r="E1197" s="269">
        <v>0.0</v>
      </c>
      <c r="F1197" s="269">
        <v>8.473080553467698E-5</v>
      </c>
    </row>
    <row r="1198" ht="14.25" customHeight="1">
      <c r="A1198" s="267">
        <v>43490.0</v>
      </c>
      <c r="B1198" s="57">
        <v>25.0</v>
      </c>
      <c r="C1198" s="57">
        <v>45.0</v>
      </c>
      <c r="D1198" s="268">
        <v>0.916666666666667</v>
      </c>
      <c r="E1198" s="269">
        <v>0.0</v>
      </c>
      <c r="F1198" s="269">
        <v>7.912214701228701E-5</v>
      </c>
    </row>
    <row r="1199" ht="14.25" customHeight="1">
      <c r="A1199" s="267">
        <v>43490.0</v>
      </c>
      <c r="B1199" s="57">
        <v>25.0</v>
      </c>
      <c r="C1199" s="57">
        <v>46.0</v>
      </c>
      <c r="D1199" s="268">
        <v>0.9375</v>
      </c>
      <c r="E1199" s="269">
        <v>0.0</v>
      </c>
      <c r="F1199" s="269">
        <v>6.940714921457582E-5</v>
      </c>
    </row>
    <row r="1200" ht="14.25" customHeight="1">
      <c r="A1200" s="267">
        <v>43490.0</v>
      </c>
      <c r="B1200" s="57">
        <v>25.0</v>
      </c>
      <c r="C1200" s="57">
        <v>47.0</v>
      </c>
      <c r="D1200" s="268">
        <v>0.958333333333333</v>
      </c>
      <c r="E1200" s="269">
        <v>0.0</v>
      </c>
      <c r="F1200" s="269">
        <v>5.949184218392214E-5</v>
      </c>
    </row>
    <row r="1201" ht="14.25" customHeight="1">
      <c r="A1201" s="267">
        <v>43490.0</v>
      </c>
      <c r="B1201" s="57">
        <v>25.0</v>
      </c>
      <c r="C1201" s="57">
        <v>48.0</v>
      </c>
      <c r="D1201" s="268">
        <v>0.979166666666667</v>
      </c>
      <c r="E1201" s="269">
        <v>0.0</v>
      </c>
      <c r="F1201" s="269">
        <v>4.92760713038547E-5</v>
      </c>
    </row>
    <row r="1202" ht="14.25" customHeight="1">
      <c r="A1202" s="267">
        <v>43491.0</v>
      </c>
      <c r="B1202" s="57">
        <v>26.0</v>
      </c>
      <c r="C1202" s="57">
        <v>1.0</v>
      </c>
      <c r="D1202" s="268">
        <v>0.0</v>
      </c>
      <c r="E1202" s="269">
        <v>0.0</v>
      </c>
      <c r="F1202" s="269">
        <v>4.296633046616598E-5</v>
      </c>
    </row>
    <row r="1203" ht="14.25" customHeight="1">
      <c r="A1203" s="267">
        <v>43491.0</v>
      </c>
      <c r="B1203" s="57">
        <v>26.0</v>
      </c>
      <c r="C1203" s="57">
        <v>2.0</v>
      </c>
      <c r="D1203" s="268">
        <v>0.020833333333333332</v>
      </c>
      <c r="E1203" s="269">
        <v>0.0</v>
      </c>
      <c r="F1203" s="269">
        <v>3.7658135793189774E-5</v>
      </c>
    </row>
    <row r="1204" ht="14.25" customHeight="1">
      <c r="A1204" s="267">
        <v>43491.0</v>
      </c>
      <c r="B1204" s="57">
        <v>26.0</v>
      </c>
      <c r="C1204" s="57">
        <v>3.0</v>
      </c>
      <c r="D1204" s="268">
        <v>0.0416666666666667</v>
      </c>
      <c r="E1204" s="269">
        <v>0.0</v>
      </c>
      <c r="F1204" s="269">
        <v>3.575519808023604E-5</v>
      </c>
    </row>
    <row r="1205" ht="14.25" customHeight="1">
      <c r="A1205" s="267">
        <v>43491.0</v>
      </c>
      <c r="B1205" s="57">
        <v>26.0</v>
      </c>
      <c r="C1205" s="57">
        <v>4.0</v>
      </c>
      <c r="D1205" s="268">
        <v>0.0625</v>
      </c>
      <c r="E1205" s="269">
        <v>0.0</v>
      </c>
      <c r="F1205" s="269">
        <v>3.415272421669604E-5</v>
      </c>
    </row>
    <row r="1206" ht="14.25" customHeight="1">
      <c r="A1206" s="267">
        <v>43491.0</v>
      </c>
      <c r="B1206" s="57">
        <v>26.0</v>
      </c>
      <c r="C1206" s="57">
        <v>5.0</v>
      </c>
      <c r="D1206" s="268">
        <v>0.0833333333333333</v>
      </c>
      <c r="E1206" s="269">
        <v>0.0</v>
      </c>
      <c r="F1206" s="269">
        <v>3.2249786503742304E-5</v>
      </c>
    </row>
    <row r="1207" ht="14.25" customHeight="1">
      <c r="A1207" s="267">
        <v>43491.0</v>
      </c>
      <c r="B1207" s="57">
        <v>26.0</v>
      </c>
      <c r="C1207" s="57">
        <v>6.0</v>
      </c>
      <c r="D1207" s="268">
        <v>0.104166666666667</v>
      </c>
      <c r="E1207" s="269">
        <v>0.0</v>
      </c>
      <c r="F1207" s="269">
        <v>3.134839495550106E-5</v>
      </c>
    </row>
    <row r="1208" ht="14.25" customHeight="1">
      <c r="A1208" s="267">
        <v>43491.0</v>
      </c>
      <c r="B1208" s="57">
        <v>26.0</v>
      </c>
      <c r="C1208" s="57">
        <v>7.0</v>
      </c>
      <c r="D1208" s="268">
        <v>0.125</v>
      </c>
      <c r="E1208" s="269">
        <v>0.0</v>
      </c>
      <c r="F1208" s="269">
        <v>3.174901342138605E-5</v>
      </c>
    </row>
    <row r="1209" ht="14.25" customHeight="1">
      <c r="A1209" s="267">
        <v>43491.0</v>
      </c>
      <c r="B1209" s="57">
        <v>26.0</v>
      </c>
      <c r="C1209" s="57">
        <v>8.0</v>
      </c>
      <c r="D1209" s="268">
        <v>0.145833333333333</v>
      </c>
      <c r="E1209" s="269">
        <v>0.0</v>
      </c>
      <c r="F1209" s="269">
        <v>3.1548704188443556E-5</v>
      </c>
    </row>
    <row r="1210" ht="14.25" customHeight="1">
      <c r="A1210" s="267">
        <v>43491.0</v>
      </c>
      <c r="B1210" s="57">
        <v>26.0</v>
      </c>
      <c r="C1210" s="57">
        <v>9.0</v>
      </c>
      <c r="D1210" s="268">
        <v>0.166666666666667</v>
      </c>
      <c r="E1210" s="269">
        <v>0.0</v>
      </c>
      <c r="F1210" s="269">
        <v>3.164885880491481E-5</v>
      </c>
    </row>
    <row r="1211" ht="14.25" customHeight="1">
      <c r="A1211" s="267">
        <v>43491.0</v>
      </c>
      <c r="B1211" s="57">
        <v>26.0</v>
      </c>
      <c r="C1211" s="57">
        <v>10.0</v>
      </c>
      <c r="D1211" s="268">
        <v>0.1875</v>
      </c>
      <c r="E1211" s="269">
        <v>0.0</v>
      </c>
      <c r="F1211" s="269">
        <v>3.2950868819041045E-5</v>
      </c>
    </row>
    <row r="1212" ht="14.25" customHeight="1">
      <c r="A1212" s="267">
        <v>43491.0</v>
      </c>
      <c r="B1212" s="57">
        <v>26.0</v>
      </c>
      <c r="C1212" s="57">
        <v>11.0</v>
      </c>
      <c r="D1212" s="268">
        <v>0.208333333333333</v>
      </c>
      <c r="E1212" s="269">
        <v>0.0</v>
      </c>
      <c r="F1212" s="269">
        <v>3.3952414983753533E-5</v>
      </c>
    </row>
    <row r="1213" ht="14.25" customHeight="1">
      <c r="A1213" s="267">
        <v>43491.0</v>
      </c>
      <c r="B1213" s="57">
        <v>26.0</v>
      </c>
      <c r="C1213" s="57">
        <v>12.0</v>
      </c>
      <c r="D1213" s="268">
        <v>0.229166666666667</v>
      </c>
      <c r="E1213" s="269">
        <v>0.0</v>
      </c>
      <c r="F1213" s="269">
        <v>3.785844502613227E-5</v>
      </c>
    </row>
    <row r="1214" ht="14.25" customHeight="1">
      <c r="A1214" s="267">
        <v>43491.0</v>
      </c>
      <c r="B1214" s="57">
        <v>26.0</v>
      </c>
      <c r="C1214" s="57">
        <v>13.0</v>
      </c>
      <c r="D1214" s="268">
        <v>0.25</v>
      </c>
      <c r="E1214" s="269">
        <v>2.2194809509513187E-9</v>
      </c>
      <c r="F1214" s="269">
        <v>4.436849509676348E-5</v>
      </c>
    </row>
    <row r="1215" ht="14.25" customHeight="1">
      <c r="A1215" s="267">
        <v>43491.0</v>
      </c>
      <c r="B1215" s="57">
        <v>26.0</v>
      </c>
      <c r="C1215" s="57">
        <v>14.0</v>
      </c>
      <c r="D1215" s="268">
        <v>0.270833333333333</v>
      </c>
      <c r="E1215" s="269">
        <v>3.0826124318768324E-8</v>
      </c>
      <c r="F1215" s="269">
        <v>5.047792670150969E-5</v>
      </c>
    </row>
    <row r="1216" ht="14.25" customHeight="1">
      <c r="A1216" s="267">
        <v>43491.0</v>
      </c>
      <c r="B1216" s="57">
        <v>26.0</v>
      </c>
      <c r="C1216" s="57">
        <v>15.0</v>
      </c>
      <c r="D1216" s="268">
        <v>0.291666666666667</v>
      </c>
      <c r="E1216" s="269">
        <v>3.218247378879413E-8</v>
      </c>
      <c r="F1216" s="269">
        <v>5.9992615266278386E-5</v>
      </c>
    </row>
    <row r="1217" ht="14.25" customHeight="1">
      <c r="A1217" s="267">
        <v>43491.0</v>
      </c>
      <c r="B1217" s="57">
        <v>26.0</v>
      </c>
      <c r="C1217" s="57">
        <v>16.0</v>
      </c>
      <c r="D1217" s="268">
        <v>0.3125</v>
      </c>
      <c r="E1217" s="269">
        <v>1.4217523732900912E-6</v>
      </c>
      <c r="F1217" s="269">
        <v>6.770452073456459E-5</v>
      </c>
    </row>
    <row r="1218" ht="14.25" customHeight="1">
      <c r="A1218" s="267">
        <v>43491.0</v>
      </c>
      <c r="B1218" s="57">
        <v>26.0</v>
      </c>
      <c r="C1218" s="57">
        <v>17.0</v>
      </c>
      <c r="D1218" s="268">
        <v>0.333333333333333</v>
      </c>
      <c r="E1218" s="269">
        <v>6.419831347185338E-6</v>
      </c>
      <c r="F1218" s="269">
        <v>7.070915922870207E-5</v>
      </c>
    </row>
    <row r="1219" ht="14.25" customHeight="1">
      <c r="A1219" s="267">
        <v>43491.0</v>
      </c>
      <c r="B1219" s="57">
        <v>26.0</v>
      </c>
      <c r="C1219" s="57">
        <v>18.0</v>
      </c>
      <c r="D1219" s="268">
        <v>0.354166666666667</v>
      </c>
      <c r="E1219" s="269">
        <v>1.0003472351913162E-5</v>
      </c>
      <c r="F1219" s="269">
        <v>7.171070539341455E-5</v>
      </c>
    </row>
    <row r="1220" ht="14.25" customHeight="1">
      <c r="A1220" s="267">
        <v>43491.0</v>
      </c>
      <c r="B1220" s="57">
        <v>26.0</v>
      </c>
      <c r="C1220" s="57">
        <v>19.0</v>
      </c>
      <c r="D1220" s="268">
        <v>0.375</v>
      </c>
      <c r="E1220" s="269">
        <v>1.635079161353774E-5</v>
      </c>
      <c r="F1220" s="269">
        <v>7.131008692752957E-5</v>
      </c>
    </row>
    <row r="1221" ht="14.25" customHeight="1">
      <c r="A1221" s="267">
        <v>43491.0</v>
      </c>
      <c r="B1221" s="57">
        <v>26.0</v>
      </c>
      <c r="C1221" s="57">
        <v>20.0</v>
      </c>
      <c r="D1221" s="268">
        <v>0.395833333333333</v>
      </c>
      <c r="E1221" s="269">
        <v>2.7257923304381146E-5</v>
      </c>
      <c r="F1221" s="269">
        <v>6.960745844751831E-5</v>
      </c>
    </row>
    <row r="1222" ht="14.25" customHeight="1">
      <c r="A1222" s="267">
        <v>43491.0</v>
      </c>
      <c r="B1222" s="57">
        <v>26.0</v>
      </c>
      <c r="C1222" s="57">
        <v>21.0</v>
      </c>
      <c r="D1222" s="268">
        <v>0.416666666666667</v>
      </c>
      <c r="E1222" s="269">
        <v>3.44149629735924E-5</v>
      </c>
      <c r="F1222" s="269">
        <v>6.69032838027946E-5</v>
      </c>
    </row>
    <row r="1223" ht="14.25" customHeight="1">
      <c r="A1223" s="267">
        <v>43491.0</v>
      </c>
      <c r="B1223" s="57">
        <v>26.0</v>
      </c>
      <c r="C1223" s="57">
        <v>22.0</v>
      </c>
      <c r="D1223" s="268">
        <v>0.4375</v>
      </c>
      <c r="E1223" s="269">
        <v>4.684401686013634E-5</v>
      </c>
      <c r="F1223" s="269">
        <v>6.640251072043834E-5</v>
      </c>
    </row>
    <row r="1224" ht="14.25" customHeight="1">
      <c r="A1224" s="267">
        <v>43491.0</v>
      </c>
      <c r="B1224" s="57">
        <v>26.0</v>
      </c>
      <c r="C1224" s="57">
        <v>23.0</v>
      </c>
      <c r="D1224" s="268">
        <v>0.458333333333333</v>
      </c>
      <c r="E1224" s="269">
        <v>5.34926873640158E-5</v>
      </c>
      <c r="F1224" s="269">
        <v>6.55011191721971E-5</v>
      </c>
    </row>
    <row r="1225" ht="14.25" customHeight="1">
      <c r="A1225" s="267">
        <v>43491.0</v>
      </c>
      <c r="B1225" s="57">
        <v>26.0</v>
      </c>
      <c r="C1225" s="57">
        <v>24.0</v>
      </c>
      <c r="D1225" s="268">
        <v>0.479166666666667</v>
      </c>
      <c r="E1225" s="269">
        <v>4.987030345485481E-5</v>
      </c>
      <c r="F1225" s="269">
        <v>6.53008099392546E-5</v>
      </c>
    </row>
    <row r="1226" ht="14.25" customHeight="1">
      <c r="A1226" s="267">
        <v>43491.0</v>
      </c>
      <c r="B1226" s="57">
        <v>26.0</v>
      </c>
      <c r="C1226" s="57">
        <v>25.0</v>
      </c>
      <c r="D1226" s="268">
        <v>0.5</v>
      </c>
      <c r="E1226" s="269">
        <v>4.838545557798128E-5</v>
      </c>
      <c r="F1226" s="269">
        <v>6.710359303573709E-5</v>
      </c>
    </row>
    <row r="1227" ht="14.25" customHeight="1">
      <c r="A1227" s="267">
        <v>43491.0</v>
      </c>
      <c r="B1227" s="57">
        <v>26.0</v>
      </c>
      <c r="C1227" s="57">
        <v>26.0</v>
      </c>
      <c r="D1227" s="268">
        <v>0.520833333333333</v>
      </c>
      <c r="E1227" s="269">
        <v>3.416690877571144E-5</v>
      </c>
      <c r="F1227" s="269">
        <v>6.710359303573709E-5</v>
      </c>
    </row>
    <row r="1228" ht="14.25" customHeight="1">
      <c r="A1228" s="267">
        <v>43491.0</v>
      </c>
      <c r="B1228" s="57">
        <v>26.0</v>
      </c>
      <c r="C1228" s="57">
        <v>27.0</v>
      </c>
      <c r="D1228" s="268">
        <v>0.541666666666667</v>
      </c>
      <c r="E1228" s="269">
        <v>3.917677155231322E-5</v>
      </c>
      <c r="F1228" s="269">
        <v>6.640251072043834E-5</v>
      </c>
    </row>
    <row r="1229" ht="14.25" customHeight="1">
      <c r="A1229" s="267">
        <v>43491.0</v>
      </c>
      <c r="B1229" s="57">
        <v>26.0</v>
      </c>
      <c r="C1229" s="57">
        <v>28.0</v>
      </c>
      <c r="D1229" s="268">
        <v>0.5625</v>
      </c>
      <c r="E1229" s="269">
        <v>3.6835873083821374E-5</v>
      </c>
      <c r="F1229" s="269">
        <v>6.480003685689835E-5</v>
      </c>
    </row>
    <row r="1230" ht="14.25" customHeight="1">
      <c r="A1230" s="267">
        <v>43491.0</v>
      </c>
      <c r="B1230" s="57">
        <v>26.0</v>
      </c>
      <c r="C1230" s="57">
        <v>29.0</v>
      </c>
      <c r="D1230" s="268">
        <v>0.583333333333333</v>
      </c>
      <c r="E1230" s="269">
        <v>3.866990826836843E-5</v>
      </c>
      <c r="F1230" s="269">
        <v>6.520065532278334E-5</v>
      </c>
    </row>
    <row r="1231" ht="14.25" customHeight="1">
      <c r="A1231" s="267">
        <v>43491.0</v>
      </c>
      <c r="B1231" s="57">
        <v>26.0</v>
      </c>
      <c r="C1231" s="57">
        <v>30.0</v>
      </c>
      <c r="D1231" s="268">
        <v>0.604166666666667</v>
      </c>
      <c r="E1231" s="269">
        <v>2.2045346142120436E-5</v>
      </c>
      <c r="F1231" s="269">
        <v>6.730390226867957E-5</v>
      </c>
    </row>
    <row r="1232" ht="14.25" customHeight="1">
      <c r="A1232" s="267">
        <v>43491.0</v>
      </c>
      <c r="B1232" s="57">
        <v>26.0</v>
      </c>
      <c r="C1232" s="57">
        <v>31.0</v>
      </c>
      <c r="D1232" s="268">
        <v>0.625</v>
      </c>
      <c r="E1232" s="269">
        <v>1.3941282415529086E-5</v>
      </c>
      <c r="F1232" s="269">
        <v>6.930699459810458E-5</v>
      </c>
    </row>
    <row r="1233" ht="14.25" customHeight="1">
      <c r="A1233" s="267">
        <v>43491.0</v>
      </c>
      <c r="B1233" s="57">
        <v>26.0</v>
      </c>
      <c r="C1233" s="57">
        <v>32.0</v>
      </c>
      <c r="D1233" s="268">
        <v>0.645833333333333</v>
      </c>
      <c r="E1233" s="269">
        <v>8.231036026033346E-6</v>
      </c>
      <c r="F1233" s="269">
        <v>7.391410695578205E-5</v>
      </c>
    </row>
    <row r="1234" ht="14.25" customHeight="1">
      <c r="A1234" s="267">
        <v>43491.0</v>
      </c>
      <c r="B1234" s="57">
        <v>26.0</v>
      </c>
      <c r="C1234" s="57">
        <v>33.0</v>
      </c>
      <c r="D1234" s="268">
        <v>0.666666666666667</v>
      </c>
      <c r="E1234" s="269">
        <v>6.643558355389499E-6</v>
      </c>
      <c r="F1234" s="269">
        <v>8.192647627348199E-5</v>
      </c>
    </row>
    <row r="1235" ht="14.25" customHeight="1">
      <c r="A1235" s="267">
        <v>43491.0</v>
      </c>
      <c r="B1235" s="57">
        <v>26.0</v>
      </c>
      <c r="C1235" s="57">
        <v>34.0</v>
      </c>
      <c r="D1235" s="268">
        <v>0.6875</v>
      </c>
      <c r="E1235" s="269">
        <v>3.3778033983533588E-6</v>
      </c>
      <c r="F1235" s="269">
        <v>9.364456640061817E-5</v>
      </c>
    </row>
    <row r="1236" ht="14.25" customHeight="1">
      <c r="A1236" s="267">
        <v>43491.0</v>
      </c>
      <c r="B1236" s="57">
        <v>26.0</v>
      </c>
      <c r="C1236" s="57">
        <v>35.0</v>
      </c>
      <c r="D1236" s="268">
        <v>0.708333333333333</v>
      </c>
      <c r="E1236" s="269">
        <v>1.2708994534141798E-6</v>
      </c>
      <c r="F1236" s="269">
        <v>1.0747591893529773E-4</v>
      </c>
    </row>
    <row r="1237" ht="14.25" customHeight="1">
      <c r="A1237" s="267">
        <v>43491.0</v>
      </c>
      <c r="B1237" s="57">
        <v>26.0</v>
      </c>
      <c r="C1237" s="57">
        <v>36.0</v>
      </c>
      <c r="D1237" s="268">
        <v>0.729166666666667</v>
      </c>
      <c r="E1237" s="269">
        <v>1.2347712357125838E-6</v>
      </c>
      <c r="F1237" s="269">
        <v>1.1433651016357829E-4</v>
      </c>
    </row>
    <row r="1238" ht="14.25" customHeight="1">
      <c r="A1238" s="267">
        <v>43491.0</v>
      </c>
      <c r="B1238" s="57">
        <v>26.0</v>
      </c>
      <c r="C1238" s="57">
        <v>37.0</v>
      </c>
      <c r="D1238" s="268">
        <v>0.75</v>
      </c>
      <c r="E1238" s="269">
        <v>2.0702825092484804E-7</v>
      </c>
      <c r="F1238" s="269">
        <v>1.1512773163370117E-4</v>
      </c>
    </row>
    <row r="1239" ht="14.25" customHeight="1">
      <c r="A1239" s="267">
        <v>43491.0</v>
      </c>
      <c r="B1239" s="57">
        <v>26.0</v>
      </c>
      <c r="C1239" s="57">
        <v>38.0</v>
      </c>
      <c r="D1239" s="268">
        <v>0.770833333333333</v>
      </c>
      <c r="E1239" s="269">
        <v>0.0</v>
      </c>
      <c r="F1239" s="269">
        <v>1.1179258290520857E-4</v>
      </c>
    </row>
    <row r="1240" ht="14.25" customHeight="1">
      <c r="A1240" s="267">
        <v>43491.0</v>
      </c>
      <c r="B1240" s="57">
        <v>26.0</v>
      </c>
      <c r="C1240" s="57">
        <v>39.0</v>
      </c>
      <c r="D1240" s="268">
        <v>0.791666666666667</v>
      </c>
      <c r="E1240" s="269">
        <v>0.0</v>
      </c>
      <c r="F1240" s="269">
        <v>1.0729564062564946E-4</v>
      </c>
    </row>
    <row r="1241" ht="14.25" customHeight="1">
      <c r="A1241" s="267">
        <v>43491.0</v>
      </c>
      <c r="B1241" s="57">
        <v>26.0</v>
      </c>
      <c r="C1241" s="57">
        <v>40.0</v>
      </c>
      <c r="D1241" s="268">
        <v>0.8125</v>
      </c>
      <c r="E1241" s="269">
        <v>0.0</v>
      </c>
      <c r="F1241" s="269">
        <v>1.0201749233761463E-4</v>
      </c>
    </row>
    <row r="1242" ht="14.25" customHeight="1">
      <c r="A1242" s="267">
        <v>43491.0</v>
      </c>
      <c r="B1242" s="57">
        <v>26.0</v>
      </c>
      <c r="C1242" s="57">
        <v>41.0</v>
      </c>
      <c r="D1242" s="268">
        <v>0.833333333333333</v>
      </c>
      <c r="E1242" s="269">
        <v>0.0</v>
      </c>
      <c r="F1242" s="269">
        <v>9.835183337476691E-5</v>
      </c>
    </row>
    <row r="1243" ht="14.25" customHeight="1">
      <c r="A1243" s="267">
        <v>43491.0</v>
      </c>
      <c r="B1243" s="57">
        <v>26.0</v>
      </c>
      <c r="C1243" s="57">
        <v>42.0</v>
      </c>
      <c r="D1243" s="268">
        <v>0.854166666666667</v>
      </c>
      <c r="E1243" s="269">
        <v>0.0</v>
      </c>
      <c r="F1243" s="269">
        <v>9.324394793473318E-5</v>
      </c>
    </row>
    <row r="1244" ht="14.25" customHeight="1">
      <c r="A1244" s="267">
        <v>43491.0</v>
      </c>
      <c r="B1244" s="57">
        <v>26.0</v>
      </c>
      <c r="C1244" s="57">
        <v>43.0</v>
      </c>
      <c r="D1244" s="268">
        <v>0.875</v>
      </c>
      <c r="E1244" s="269">
        <v>0.0</v>
      </c>
      <c r="F1244" s="269">
        <v>8.903745404294072E-5</v>
      </c>
    </row>
    <row r="1245" ht="14.25" customHeight="1">
      <c r="A1245" s="267">
        <v>43491.0</v>
      </c>
      <c r="B1245" s="57">
        <v>26.0</v>
      </c>
      <c r="C1245" s="57">
        <v>44.0</v>
      </c>
      <c r="D1245" s="268">
        <v>0.895833333333333</v>
      </c>
      <c r="E1245" s="269">
        <v>0.0</v>
      </c>
      <c r="F1245" s="269">
        <v>8.453049630173448E-5</v>
      </c>
    </row>
    <row r="1246" ht="14.25" customHeight="1">
      <c r="A1246" s="267">
        <v>43491.0</v>
      </c>
      <c r="B1246" s="57">
        <v>26.0</v>
      </c>
      <c r="C1246" s="57">
        <v>45.0</v>
      </c>
      <c r="D1246" s="268">
        <v>0.916666666666667</v>
      </c>
      <c r="E1246" s="269">
        <v>0.0</v>
      </c>
      <c r="F1246" s="269">
        <v>7.8721528546402E-5</v>
      </c>
    </row>
    <row r="1247" ht="14.25" customHeight="1">
      <c r="A1247" s="267">
        <v>43491.0</v>
      </c>
      <c r="B1247" s="57">
        <v>26.0</v>
      </c>
      <c r="C1247" s="57">
        <v>46.0</v>
      </c>
      <c r="D1247" s="268">
        <v>0.9375</v>
      </c>
      <c r="E1247" s="269">
        <v>0.0</v>
      </c>
      <c r="F1247" s="269">
        <v>6.890637613221959E-5</v>
      </c>
    </row>
    <row r="1248" ht="14.25" customHeight="1">
      <c r="A1248" s="267">
        <v>43491.0</v>
      </c>
      <c r="B1248" s="57">
        <v>26.0</v>
      </c>
      <c r="C1248" s="57">
        <v>47.0</v>
      </c>
      <c r="D1248" s="268">
        <v>0.958333333333333</v>
      </c>
      <c r="E1248" s="269">
        <v>0.0</v>
      </c>
      <c r="F1248" s="269">
        <v>5.9191378334508385E-5</v>
      </c>
    </row>
    <row r="1249" ht="14.25" customHeight="1">
      <c r="A1249" s="267">
        <v>43491.0</v>
      </c>
      <c r="B1249" s="57">
        <v>26.0</v>
      </c>
      <c r="C1249" s="57">
        <v>48.0</v>
      </c>
      <c r="D1249" s="268">
        <v>0.979166666666667</v>
      </c>
      <c r="E1249" s="269">
        <v>0.0</v>
      </c>
      <c r="F1249" s="269">
        <v>5.0077308235624696E-5</v>
      </c>
    </row>
    <row r="1250" ht="14.25" customHeight="1">
      <c r="A1250" s="267">
        <v>43492.0</v>
      </c>
      <c r="B1250" s="57">
        <v>27.0</v>
      </c>
      <c r="C1250" s="57">
        <v>1.0</v>
      </c>
      <c r="D1250" s="268">
        <v>0.0</v>
      </c>
      <c r="E1250" s="269">
        <v>0.0</v>
      </c>
      <c r="F1250" s="269">
        <v>4.326679431557974E-5</v>
      </c>
    </row>
    <row r="1251" ht="14.25" customHeight="1">
      <c r="A1251" s="267">
        <v>43492.0</v>
      </c>
      <c r="B1251" s="57">
        <v>27.0</v>
      </c>
      <c r="C1251" s="57">
        <v>2.0</v>
      </c>
      <c r="D1251" s="268">
        <v>0.020833333333333332</v>
      </c>
      <c r="E1251" s="269">
        <v>0.0</v>
      </c>
      <c r="F1251" s="269">
        <v>3.775829040966103E-5</v>
      </c>
    </row>
    <row r="1252" ht="14.25" customHeight="1">
      <c r="A1252" s="267">
        <v>43492.0</v>
      </c>
      <c r="B1252" s="57">
        <v>27.0</v>
      </c>
      <c r="C1252" s="57">
        <v>3.0</v>
      </c>
      <c r="D1252" s="268">
        <v>0.0416666666666667</v>
      </c>
      <c r="E1252" s="269">
        <v>0.0</v>
      </c>
      <c r="F1252" s="269">
        <v>3.575519808023604E-5</v>
      </c>
    </row>
    <row r="1253" ht="14.25" customHeight="1">
      <c r="A1253" s="267">
        <v>43492.0</v>
      </c>
      <c r="B1253" s="57">
        <v>27.0</v>
      </c>
      <c r="C1253" s="57">
        <v>4.0</v>
      </c>
      <c r="D1253" s="268">
        <v>0.0625</v>
      </c>
      <c r="E1253" s="269">
        <v>0.0</v>
      </c>
      <c r="F1253" s="269">
        <v>3.3852260367282293E-5</v>
      </c>
    </row>
    <row r="1254" ht="14.25" customHeight="1">
      <c r="A1254" s="267">
        <v>43492.0</v>
      </c>
      <c r="B1254" s="57">
        <v>27.0</v>
      </c>
      <c r="C1254" s="57">
        <v>5.0</v>
      </c>
      <c r="D1254" s="268">
        <v>0.0833333333333333</v>
      </c>
      <c r="E1254" s="269">
        <v>0.0</v>
      </c>
      <c r="F1254" s="269">
        <v>3.2249786503742304E-5</v>
      </c>
    </row>
    <row r="1255" ht="14.25" customHeight="1">
      <c r="A1255" s="267">
        <v>43492.0</v>
      </c>
      <c r="B1255" s="57">
        <v>27.0</v>
      </c>
      <c r="C1255" s="57">
        <v>6.0</v>
      </c>
      <c r="D1255" s="268">
        <v>0.104166666666667</v>
      </c>
      <c r="E1255" s="269">
        <v>0.0</v>
      </c>
      <c r="F1255" s="269">
        <v>3.14485495719723E-5</v>
      </c>
    </row>
    <row r="1256" ht="14.25" customHeight="1">
      <c r="A1256" s="267">
        <v>43492.0</v>
      </c>
      <c r="B1256" s="57">
        <v>27.0</v>
      </c>
      <c r="C1256" s="57">
        <v>7.0</v>
      </c>
      <c r="D1256" s="268">
        <v>0.125</v>
      </c>
      <c r="E1256" s="269">
        <v>0.0</v>
      </c>
      <c r="F1256" s="269">
        <v>3.1548704188443556E-5</v>
      </c>
    </row>
    <row r="1257" ht="14.25" customHeight="1">
      <c r="A1257" s="267">
        <v>43492.0</v>
      </c>
      <c r="B1257" s="57">
        <v>27.0</v>
      </c>
      <c r="C1257" s="57">
        <v>8.0</v>
      </c>
      <c r="D1257" s="268">
        <v>0.145833333333333</v>
      </c>
      <c r="E1257" s="269">
        <v>0.0</v>
      </c>
      <c r="F1257" s="269">
        <v>3.124824033902981E-5</v>
      </c>
    </row>
    <row r="1258" ht="14.25" customHeight="1">
      <c r="A1258" s="267">
        <v>43492.0</v>
      </c>
      <c r="B1258" s="57">
        <v>27.0</v>
      </c>
      <c r="C1258" s="57">
        <v>9.0</v>
      </c>
      <c r="D1258" s="268">
        <v>0.166666666666667</v>
      </c>
      <c r="E1258" s="269">
        <v>0.0</v>
      </c>
      <c r="F1258" s="269">
        <v>3.124824033902981E-5</v>
      </c>
    </row>
    <row r="1259" ht="14.25" customHeight="1">
      <c r="A1259" s="267">
        <v>43492.0</v>
      </c>
      <c r="B1259" s="57">
        <v>27.0</v>
      </c>
      <c r="C1259" s="57">
        <v>10.0</v>
      </c>
      <c r="D1259" s="268">
        <v>0.1875</v>
      </c>
      <c r="E1259" s="269">
        <v>0.0</v>
      </c>
      <c r="F1259" s="269">
        <v>3.214963188727106E-5</v>
      </c>
    </row>
    <row r="1260" ht="14.25" customHeight="1">
      <c r="A1260" s="267">
        <v>43492.0</v>
      </c>
      <c r="B1260" s="57">
        <v>27.0</v>
      </c>
      <c r="C1260" s="57">
        <v>11.0</v>
      </c>
      <c r="D1260" s="268">
        <v>0.208333333333333</v>
      </c>
      <c r="E1260" s="269">
        <v>0.0</v>
      </c>
      <c r="F1260" s="269">
        <v>3.375210575081104E-5</v>
      </c>
    </row>
    <row r="1261" ht="14.25" customHeight="1">
      <c r="A1261" s="267">
        <v>43492.0</v>
      </c>
      <c r="B1261" s="57">
        <v>27.0</v>
      </c>
      <c r="C1261" s="57">
        <v>12.0</v>
      </c>
      <c r="D1261" s="268">
        <v>0.229166666666667</v>
      </c>
      <c r="E1261" s="269">
        <v>0.0</v>
      </c>
      <c r="F1261" s="269">
        <v>3.755798117671852E-5</v>
      </c>
    </row>
    <row r="1262" ht="14.25" customHeight="1">
      <c r="A1262" s="267">
        <v>43492.0</v>
      </c>
      <c r="B1262" s="57">
        <v>27.0</v>
      </c>
      <c r="C1262" s="57">
        <v>13.0</v>
      </c>
      <c r="D1262" s="268">
        <v>0.25</v>
      </c>
      <c r="E1262" s="269">
        <v>0.0</v>
      </c>
      <c r="F1262" s="269">
        <v>4.376756739793598E-5</v>
      </c>
    </row>
    <row r="1263" ht="14.25" customHeight="1">
      <c r="A1263" s="267">
        <v>43492.0</v>
      </c>
      <c r="B1263" s="57">
        <v>27.0</v>
      </c>
      <c r="C1263" s="57">
        <v>14.0</v>
      </c>
      <c r="D1263" s="268">
        <v>0.270833333333333</v>
      </c>
      <c r="E1263" s="269">
        <v>4.845866742910379E-8</v>
      </c>
      <c r="F1263" s="269">
        <v>5.017746285209594E-5</v>
      </c>
    </row>
    <row r="1264" ht="14.25" customHeight="1">
      <c r="A1264" s="267">
        <v>43492.0</v>
      </c>
      <c r="B1264" s="57">
        <v>27.0</v>
      </c>
      <c r="C1264" s="57">
        <v>15.0</v>
      </c>
      <c r="D1264" s="268">
        <v>0.291666666666667</v>
      </c>
      <c r="E1264" s="269">
        <v>4.987050392290337E-7</v>
      </c>
      <c r="F1264" s="269">
        <v>5.989246064980713E-5</v>
      </c>
    </row>
    <row r="1265" ht="14.25" customHeight="1">
      <c r="A1265" s="267">
        <v>43492.0</v>
      </c>
      <c r="B1265" s="57">
        <v>27.0</v>
      </c>
      <c r="C1265" s="57">
        <v>16.0</v>
      </c>
      <c r="D1265" s="268">
        <v>0.3125</v>
      </c>
      <c r="E1265" s="269">
        <v>2.4418606117869133E-6</v>
      </c>
      <c r="F1265" s="269">
        <v>6.820529381692084E-5</v>
      </c>
    </row>
    <row r="1266" ht="14.25" customHeight="1">
      <c r="A1266" s="267">
        <v>43492.0</v>
      </c>
      <c r="B1266" s="57">
        <v>27.0</v>
      </c>
      <c r="C1266" s="57">
        <v>17.0</v>
      </c>
      <c r="D1266" s="268">
        <v>0.333333333333333</v>
      </c>
      <c r="E1266" s="269">
        <v>7.512340755329429E-6</v>
      </c>
      <c r="F1266" s="269">
        <v>7.020838614634582E-5</v>
      </c>
    </row>
    <row r="1267" ht="14.25" customHeight="1">
      <c r="A1267" s="267">
        <v>43492.0</v>
      </c>
      <c r="B1267" s="57">
        <v>27.0</v>
      </c>
      <c r="C1267" s="57">
        <v>18.0</v>
      </c>
      <c r="D1267" s="268">
        <v>0.354166666666667</v>
      </c>
      <c r="E1267" s="269">
        <v>1.5449710238803077E-5</v>
      </c>
      <c r="F1267" s="269">
        <v>7.161055077694331E-5</v>
      </c>
    </row>
    <row r="1268" ht="14.25" customHeight="1">
      <c r="A1268" s="267">
        <v>43492.0</v>
      </c>
      <c r="B1268" s="57">
        <v>27.0</v>
      </c>
      <c r="C1268" s="57">
        <v>19.0</v>
      </c>
      <c r="D1268" s="268">
        <v>0.375</v>
      </c>
      <c r="E1268" s="269">
        <v>3.7180052638198914E-5</v>
      </c>
      <c r="F1268" s="269">
        <v>7.100962307811582E-5</v>
      </c>
    </row>
    <row r="1269" ht="14.25" customHeight="1">
      <c r="A1269" s="267">
        <v>43492.0</v>
      </c>
      <c r="B1269" s="57">
        <v>27.0</v>
      </c>
      <c r="C1269" s="57">
        <v>20.0</v>
      </c>
      <c r="D1269" s="268">
        <v>0.395833333333333</v>
      </c>
      <c r="E1269" s="269">
        <v>6.75851633022793E-5</v>
      </c>
      <c r="F1269" s="269">
        <v>7.010823152987456E-5</v>
      </c>
    </row>
    <row r="1270" ht="14.25" customHeight="1">
      <c r="A1270" s="267">
        <v>43492.0</v>
      </c>
      <c r="B1270" s="57">
        <v>27.0</v>
      </c>
      <c r="C1270" s="57">
        <v>21.0</v>
      </c>
      <c r="D1270" s="268">
        <v>0.416666666666667</v>
      </c>
      <c r="E1270" s="269">
        <v>9.009377804976976E-5</v>
      </c>
      <c r="F1270" s="269">
        <v>6.710359303573709E-5</v>
      </c>
    </row>
    <row r="1271" ht="14.25" customHeight="1">
      <c r="A1271" s="267">
        <v>43492.0</v>
      </c>
      <c r="B1271" s="57">
        <v>27.0</v>
      </c>
      <c r="C1271" s="57">
        <v>22.0</v>
      </c>
      <c r="D1271" s="268">
        <v>0.4375</v>
      </c>
      <c r="E1271" s="269">
        <v>1.1448278167311731E-4</v>
      </c>
      <c r="F1271" s="269">
        <v>6.730390226867957E-5</v>
      </c>
    </row>
    <row r="1272" ht="14.25" customHeight="1">
      <c r="A1272" s="267">
        <v>43492.0</v>
      </c>
      <c r="B1272" s="57">
        <v>27.0</v>
      </c>
      <c r="C1272" s="57">
        <v>23.0</v>
      </c>
      <c r="D1272" s="268">
        <v>0.458333333333333</v>
      </c>
      <c r="E1272" s="269">
        <v>1.3014330279543105E-4</v>
      </c>
      <c r="F1272" s="269">
        <v>6.580158302161085E-5</v>
      </c>
    </row>
    <row r="1273" ht="14.25" customHeight="1">
      <c r="A1273" s="267">
        <v>43492.0</v>
      </c>
      <c r="B1273" s="57">
        <v>27.0</v>
      </c>
      <c r="C1273" s="57">
        <v>24.0</v>
      </c>
      <c r="D1273" s="268">
        <v>0.479166666666667</v>
      </c>
      <c r="E1273" s="269">
        <v>1.0549680245392904E-4</v>
      </c>
      <c r="F1273" s="269">
        <v>6.55011191721971E-5</v>
      </c>
    </row>
    <row r="1274" ht="14.25" customHeight="1">
      <c r="A1274" s="267">
        <v>43492.0</v>
      </c>
      <c r="B1274" s="57">
        <v>27.0</v>
      </c>
      <c r="C1274" s="57">
        <v>25.0</v>
      </c>
      <c r="D1274" s="268">
        <v>0.5</v>
      </c>
      <c r="E1274" s="269">
        <v>1.4168137218474318E-4</v>
      </c>
      <c r="F1274" s="269">
        <v>6.800498458397833E-5</v>
      </c>
    </row>
    <row r="1275" ht="14.25" customHeight="1">
      <c r="A1275" s="267">
        <v>43492.0</v>
      </c>
      <c r="B1275" s="57">
        <v>27.0</v>
      </c>
      <c r="C1275" s="57">
        <v>26.0</v>
      </c>
      <c r="D1275" s="268">
        <v>0.520833333333333</v>
      </c>
      <c r="E1275" s="269">
        <v>8.612922092203968E-5</v>
      </c>
      <c r="F1275" s="269">
        <v>6.790482996750707E-5</v>
      </c>
    </row>
    <row r="1276" ht="14.25" customHeight="1">
      <c r="A1276" s="267">
        <v>43492.0</v>
      </c>
      <c r="B1276" s="57">
        <v>27.0</v>
      </c>
      <c r="C1276" s="57">
        <v>27.0</v>
      </c>
      <c r="D1276" s="268">
        <v>0.541666666666667</v>
      </c>
      <c r="E1276" s="269">
        <v>6.489286864970566E-5</v>
      </c>
      <c r="F1276" s="269">
        <v>6.69032838027946E-5</v>
      </c>
    </row>
    <row r="1277" ht="14.25" customHeight="1">
      <c r="A1277" s="267">
        <v>43492.0</v>
      </c>
      <c r="B1277" s="57">
        <v>27.0</v>
      </c>
      <c r="C1277" s="57">
        <v>28.0</v>
      </c>
      <c r="D1277" s="268">
        <v>0.5625</v>
      </c>
      <c r="E1277" s="269">
        <v>6.486092990592586E-5</v>
      </c>
      <c r="F1277" s="269">
        <v>6.520065532278334E-5</v>
      </c>
    </row>
    <row r="1278" ht="14.25" customHeight="1">
      <c r="A1278" s="267">
        <v>43492.0</v>
      </c>
      <c r="B1278" s="57">
        <v>27.0</v>
      </c>
      <c r="C1278" s="57">
        <v>29.0</v>
      </c>
      <c r="D1278" s="268">
        <v>0.583333333333333</v>
      </c>
      <c r="E1278" s="269">
        <v>5.027047848160489E-5</v>
      </c>
      <c r="F1278" s="269">
        <v>6.419910915807086E-5</v>
      </c>
    </row>
    <row r="1279" ht="14.25" customHeight="1">
      <c r="A1279" s="267">
        <v>43492.0</v>
      </c>
      <c r="B1279" s="57">
        <v>27.0</v>
      </c>
      <c r="C1279" s="57">
        <v>30.0</v>
      </c>
      <c r="D1279" s="268">
        <v>0.604166666666667</v>
      </c>
      <c r="E1279" s="269">
        <v>3.8784853219742884E-5</v>
      </c>
      <c r="F1279" s="269">
        <v>6.580158302161085E-5</v>
      </c>
    </row>
    <row r="1280" ht="14.25" customHeight="1">
      <c r="A1280" s="267">
        <v>43492.0</v>
      </c>
      <c r="B1280" s="57">
        <v>27.0</v>
      </c>
      <c r="C1280" s="57">
        <v>31.0</v>
      </c>
      <c r="D1280" s="268">
        <v>0.625</v>
      </c>
      <c r="E1280" s="269">
        <v>2.958248105330533E-5</v>
      </c>
      <c r="F1280" s="269">
        <v>6.830544843339208E-5</v>
      </c>
    </row>
    <row r="1281" ht="14.25" customHeight="1">
      <c r="A1281" s="267">
        <v>43492.0</v>
      </c>
      <c r="B1281" s="57">
        <v>27.0</v>
      </c>
      <c r="C1281" s="57">
        <v>32.0</v>
      </c>
      <c r="D1281" s="268">
        <v>0.645833333333333</v>
      </c>
      <c r="E1281" s="269">
        <v>2.1484208661424012E-5</v>
      </c>
      <c r="F1281" s="269">
        <v>7.271225155812705E-5</v>
      </c>
    </row>
    <row r="1282" ht="14.25" customHeight="1">
      <c r="A1282" s="267">
        <v>43492.0</v>
      </c>
      <c r="B1282" s="57">
        <v>27.0</v>
      </c>
      <c r="C1282" s="57">
        <v>33.0</v>
      </c>
      <c r="D1282" s="268">
        <v>0.666666666666667</v>
      </c>
      <c r="E1282" s="269">
        <v>1.3420867501175328E-5</v>
      </c>
      <c r="F1282" s="269">
        <v>8.072462087582698E-5</v>
      </c>
    </row>
    <row r="1283" ht="14.25" customHeight="1">
      <c r="A1283" s="267">
        <v>43492.0</v>
      </c>
      <c r="B1283" s="57">
        <v>27.0</v>
      </c>
      <c r="C1283" s="57">
        <v>34.0</v>
      </c>
      <c r="D1283" s="268">
        <v>0.6875</v>
      </c>
      <c r="E1283" s="269">
        <v>6.073547970029645E-6</v>
      </c>
      <c r="F1283" s="269">
        <v>9.234255638649195E-5</v>
      </c>
    </row>
    <row r="1284" ht="14.25" customHeight="1">
      <c r="A1284" s="267">
        <v>43492.0</v>
      </c>
      <c r="B1284" s="57">
        <v>27.0</v>
      </c>
      <c r="C1284" s="57">
        <v>35.0</v>
      </c>
      <c r="D1284" s="268">
        <v>0.708333333333333</v>
      </c>
      <c r="E1284" s="269">
        <v>3.1009231497221805E-6</v>
      </c>
      <c r="F1284" s="269">
        <v>1.0628407899928986E-4</v>
      </c>
    </row>
    <row r="1285" ht="14.25" customHeight="1">
      <c r="A1285" s="267">
        <v>43492.0</v>
      </c>
      <c r="B1285" s="57">
        <v>27.0</v>
      </c>
      <c r="C1285" s="57">
        <v>36.0</v>
      </c>
      <c r="D1285" s="268">
        <v>0.729166666666667</v>
      </c>
      <c r="E1285" s="269">
        <v>1.5297155931945589E-6</v>
      </c>
      <c r="F1285" s="269">
        <v>1.1240352606568319E-4</v>
      </c>
    </row>
    <row r="1286" ht="14.25" customHeight="1">
      <c r="A1286" s="267">
        <v>43492.0</v>
      </c>
      <c r="B1286" s="57">
        <v>27.0</v>
      </c>
      <c r="C1286" s="57">
        <v>37.0</v>
      </c>
      <c r="D1286" s="268">
        <v>0.75</v>
      </c>
      <c r="E1286" s="269">
        <v>4.3292208993278227E-7</v>
      </c>
      <c r="F1286" s="269">
        <v>1.1406609269910592E-4</v>
      </c>
    </row>
    <row r="1287" ht="14.25" customHeight="1">
      <c r="A1287" s="267">
        <v>43492.0</v>
      </c>
      <c r="B1287" s="57">
        <v>27.0</v>
      </c>
      <c r="C1287" s="57">
        <v>38.0</v>
      </c>
      <c r="D1287" s="268">
        <v>0.770833333333333</v>
      </c>
      <c r="E1287" s="269">
        <v>3.1319342307868604E-8</v>
      </c>
      <c r="F1287" s="269">
        <v>1.1102139235837995E-4</v>
      </c>
    </row>
    <row r="1288" ht="14.25" customHeight="1">
      <c r="A1288" s="267">
        <v>43492.0</v>
      </c>
      <c r="B1288" s="57">
        <v>27.0</v>
      </c>
      <c r="C1288" s="57">
        <v>39.0</v>
      </c>
      <c r="D1288" s="268">
        <v>0.791666666666667</v>
      </c>
      <c r="E1288" s="269">
        <v>0.0</v>
      </c>
      <c r="F1288" s="269">
        <v>1.069450994680001E-4</v>
      </c>
    </row>
    <row r="1289" ht="14.25" customHeight="1">
      <c r="A1289" s="267">
        <v>43492.0</v>
      </c>
      <c r="B1289" s="57">
        <v>27.0</v>
      </c>
      <c r="C1289" s="57">
        <v>40.0</v>
      </c>
      <c r="D1289" s="268">
        <v>0.8125</v>
      </c>
      <c r="E1289" s="269">
        <v>0.0</v>
      </c>
      <c r="F1289" s="269">
        <v>1.0217773972396864E-4</v>
      </c>
    </row>
    <row r="1290" ht="14.25" customHeight="1">
      <c r="A1290" s="267">
        <v>43492.0</v>
      </c>
      <c r="B1290" s="57">
        <v>27.0</v>
      </c>
      <c r="C1290" s="57">
        <v>41.0</v>
      </c>
      <c r="D1290" s="268">
        <v>0.833333333333333</v>
      </c>
      <c r="E1290" s="269">
        <v>0.0</v>
      </c>
      <c r="F1290" s="269">
        <v>9.805136952535313E-5</v>
      </c>
    </row>
    <row r="1291" ht="14.25" customHeight="1">
      <c r="A1291" s="267">
        <v>43492.0</v>
      </c>
      <c r="B1291" s="57">
        <v>27.0</v>
      </c>
      <c r="C1291" s="57">
        <v>42.0</v>
      </c>
      <c r="D1291" s="268">
        <v>0.854166666666667</v>
      </c>
      <c r="E1291" s="269">
        <v>0.0</v>
      </c>
      <c r="F1291" s="269">
        <v>9.284332946884818E-5</v>
      </c>
    </row>
    <row r="1292" ht="14.25" customHeight="1">
      <c r="A1292" s="267">
        <v>43492.0</v>
      </c>
      <c r="B1292" s="57">
        <v>27.0</v>
      </c>
      <c r="C1292" s="57">
        <v>43.0</v>
      </c>
      <c r="D1292" s="268">
        <v>0.875</v>
      </c>
      <c r="E1292" s="269">
        <v>0.0</v>
      </c>
      <c r="F1292" s="269">
        <v>8.853668096058446E-5</v>
      </c>
    </row>
    <row r="1293" ht="14.25" customHeight="1">
      <c r="A1293" s="267">
        <v>43492.0</v>
      </c>
      <c r="B1293" s="57">
        <v>27.0</v>
      </c>
      <c r="C1293" s="57">
        <v>44.0</v>
      </c>
      <c r="D1293" s="268">
        <v>0.895833333333333</v>
      </c>
      <c r="E1293" s="269">
        <v>0.0</v>
      </c>
      <c r="F1293" s="269">
        <v>8.332864090407948E-5</v>
      </c>
    </row>
    <row r="1294" ht="14.25" customHeight="1">
      <c r="A1294" s="267">
        <v>43492.0</v>
      </c>
      <c r="B1294" s="57">
        <v>27.0</v>
      </c>
      <c r="C1294" s="57">
        <v>45.0</v>
      </c>
      <c r="D1294" s="268">
        <v>0.916666666666667</v>
      </c>
      <c r="E1294" s="269">
        <v>0.0</v>
      </c>
      <c r="F1294" s="269">
        <v>7.771998238168954E-5</v>
      </c>
    </row>
    <row r="1295" ht="14.25" customHeight="1">
      <c r="A1295" s="267">
        <v>43492.0</v>
      </c>
      <c r="B1295" s="57">
        <v>27.0</v>
      </c>
      <c r="C1295" s="57">
        <v>46.0</v>
      </c>
      <c r="D1295" s="268">
        <v>0.9375</v>
      </c>
      <c r="E1295" s="269">
        <v>0.0</v>
      </c>
      <c r="F1295" s="269">
        <v>6.840560304986335E-5</v>
      </c>
    </row>
    <row r="1296" ht="14.25" customHeight="1">
      <c r="A1296" s="267">
        <v>43492.0</v>
      </c>
      <c r="B1296" s="57">
        <v>27.0</v>
      </c>
      <c r="C1296" s="57">
        <v>47.0</v>
      </c>
      <c r="D1296" s="268">
        <v>0.958333333333333</v>
      </c>
      <c r="E1296" s="269">
        <v>0.0</v>
      </c>
      <c r="F1296" s="269">
        <v>5.8890914485094645E-5</v>
      </c>
    </row>
    <row r="1297" ht="14.25" customHeight="1">
      <c r="A1297" s="267">
        <v>43492.0</v>
      </c>
      <c r="B1297" s="57">
        <v>27.0</v>
      </c>
      <c r="C1297" s="57">
        <v>48.0</v>
      </c>
      <c r="D1297" s="268">
        <v>0.979166666666667</v>
      </c>
      <c r="E1297" s="269">
        <v>0.0</v>
      </c>
      <c r="F1297" s="269">
        <v>5.047792670150969E-5</v>
      </c>
    </row>
    <row r="1298" ht="14.25" customHeight="1">
      <c r="A1298" s="267">
        <v>43493.0</v>
      </c>
      <c r="B1298" s="57">
        <v>28.0</v>
      </c>
      <c r="C1298" s="57">
        <v>1.0</v>
      </c>
      <c r="D1298" s="268">
        <v>0.0</v>
      </c>
      <c r="E1298" s="269">
        <v>0.0</v>
      </c>
      <c r="F1298" s="269">
        <v>4.326679431557974E-5</v>
      </c>
    </row>
    <row r="1299" ht="14.25" customHeight="1">
      <c r="A1299" s="267">
        <v>43493.0</v>
      </c>
      <c r="B1299" s="57">
        <v>28.0</v>
      </c>
      <c r="C1299" s="57">
        <v>2.0</v>
      </c>
      <c r="D1299" s="268">
        <v>0.020833333333333332</v>
      </c>
      <c r="E1299" s="269">
        <v>0.0</v>
      </c>
      <c r="F1299" s="269">
        <v>3.8158908875546014E-5</v>
      </c>
    </row>
    <row r="1300" ht="14.25" customHeight="1">
      <c r="A1300" s="267">
        <v>43493.0</v>
      </c>
      <c r="B1300" s="57">
        <v>28.0</v>
      </c>
      <c r="C1300" s="57">
        <v>3.0</v>
      </c>
      <c r="D1300" s="268">
        <v>0.0416666666666667</v>
      </c>
      <c r="E1300" s="269">
        <v>0.0</v>
      </c>
      <c r="F1300" s="269">
        <v>3.605566192964978E-5</v>
      </c>
    </row>
    <row r="1301" ht="14.25" customHeight="1">
      <c r="A1301" s="267">
        <v>43493.0</v>
      </c>
      <c r="B1301" s="57">
        <v>28.0</v>
      </c>
      <c r="C1301" s="57">
        <v>4.0</v>
      </c>
      <c r="D1301" s="268">
        <v>0.0625</v>
      </c>
      <c r="E1301" s="269">
        <v>0.0</v>
      </c>
      <c r="F1301" s="269">
        <v>3.375210575081104E-5</v>
      </c>
    </row>
    <row r="1302" ht="14.25" customHeight="1">
      <c r="A1302" s="267">
        <v>43493.0</v>
      </c>
      <c r="B1302" s="57">
        <v>28.0</v>
      </c>
      <c r="C1302" s="57">
        <v>5.0</v>
      </c>
      <c r="D1302" s="268">
        <v>0.0833333333333333</v>
      </c>
      <c r="E1302" s="269">
        <v>0.0</v>
      </c>
      <c r="F1302" s="269">
        <v>3.285071420256979E-5</v>
      </c>
    </row>
    <row r="1303" ht="14.25" customHeight="1">
      <c r="A1303" s="267">
        <v>43493.0</v>
      </c>
      <c r="B1303" s="57">
        <v>28.0</v>
      </c>
      <c r="C1303" s="57">
        <v>6.0</v>
      </c>
      <c r="D1303" s="268">
        <v>0.104166666666667</v>
      </c>
      <c r="E1303" s="269">
        <v>0.0</v>
      </c>
      <c r="F1303" s="269">
        <v>3.194932265432856E-5</v>
      </c>
    </row>
    <row r="1304" ht="14.25" customHeight="1">
      <c r="A1304" s="267">
        <v>43493.0</v>
      </c>
      <c r="B1304" s="57">
        <v>28.0</v>
      </c>
      <c r="C1304" s="57">
        <v>7.0</v>
      </c>
      <c r="D1304" s="268">
        <v>0.125</v>
      </c>
      <c r="E1304" s="269">
        <v>0.0</v>
      </c>
      <c r="F1304" s="269">
        <v>3.18491680378573E-5</v>
      </c>
    </row>
    <row r="1305" ht="14.25" customHeight="1">
      <c r="A1305" s="267">
        <v>43493.0</v>
      </c>
      <c r="B1305" s="57">
        <v>28.0</v>
      </c>
      <c r="C1305" s="57">
        <v>8.0</v>
      </c>
      <c r="D1305" s="268">
        <v>0.145833333333333</v>
      </c>
      <c r="E1305" s="269">
        <v>0.0</v>
      </c>
      <c r="F1305" s="269">
        <v>3.1548704188443556E-5</v>
      </c>
    </row>
    <row r="1306" ht="14.25" customHeight="1">
      <c r="A1306" s="267">
        <v>43493.0</v>
      </c>
      <c r="B1306" s="57">
        <v>28.0</v>
      </c>
      <c r="C1306" s="57">
        <v>9.0</v>
      </c>
      <c r="D1306" s="268">
        <v>0.166666666666667</v>
      </c>
      <c r="E1306" s="269">
        <v>0.0</v>
      </c>
      <c r="F1306" s="269">
        <v>3.1548704188443556E-5</v>
      </c>
    </row>
    <row r="1307" ht="14.25" customHeight="1">
      <c r="A1307" s="267">
        <v>43493.0</v>
      </c>
      <c r="B1307" s="57">
        <v>28.0</v>
      </c>
      <c r="C1307" s="57">
        <v>10.0</v>
      </c>
      <c r="D1307" s="268">
        <v>0.1875</v>
      </c>
      <c r="E1307" s="269">
        <v>0.0</v>
      </c>
      <c r="F1307" s="269">
        <v>3.275055958609855E-5</v>
      </c>
    </row>
    <row r="1308" ht="14.25" customHeight="1">
      <c r="A1308" s="267">
        <v>43493.0</v>
      </c>
      <c r="B1308" s="57">
        <v>28.0</v>
      </c>
      <c r="C1308" s="57">
        <v>11.0</v>
      </c>
      <c r="D1308" s="268">
        <v>0.208333333333333</v>
      </c>
      <c r="E1308" s="269">
        <v>0.0</v>
      </c>
      <c r="F1308" s="269">
        <v>3.425287883316729E-5</v>
      </c>
    </row>
    <row r="1309" ht="14.25" customHeight="1">
      <c r="A1309" s="267">
        <v>43493.0</v>
      </c>
      <c r="B1309" s="57">
        <v>28.0</v>
      </c>
      <c r="C1309" s="57">
        <v>12.0</v>
      </c>
      <c r="D1309" s="268">
        <v>0.229166666666667</v>
      </c>
      <c r="E1309" s="269">
        <v>0.0</v>
      </c>
      <c r="F1309" s="269">
        <v>3.735767194377602E-5</v>
      </c>
    </row>
    <row r="1310" ht="14.25" customHeight="1">
      <c r="A1310" s="267">
        <v>43493.0</v>
      </c>
      <c r="B1310" s="57">
        <v>28.0</v>
      </c>
      <c r="C1310" s="57">
        <v>13.0</v>
      </c>
      <c r="D1310" s="268">
        <v>0.25</v>
      </c>
      <c r="E1310" s="269">
        <v>0.0</v>
      </c>
      <c r="F1310" s="269">
        <v>4.456880432970597E-5</v>
      </c>
    </row>
    <row r="1311" ht="14.25" customHeight="1">
      <c r="A1311" s="267">
        <v>43493.0</v>
      </c>
      <c r="B1311" s="57">
        <v>28.0</v>
      </c>
      <c r="C1311" s="57">
        <v>14.0</v>
      </c>
      <c r="D1311" s="268">
        <v>0.270833333333333</v>
      </c>
      <c r="E1311" s="269">
        <v>2.2009852763600578E-8</v>
      </c>
      <c r="F1311" s="269">
        <v>5.157962748269343E-5</v>
      </c>
    </row>
    <row r="1312" ht="14.25" customHeight="1">
      <c r="A1312" s="267">
        <v>43493.0</v>
      </c>
      <c r="B1312" s="57">
        <v>28.0</v>
      </c>
      <c r="C1312" s="57">
        <v>15.0</v>
      </c>
      <c r="D1312" s="268">
        <v>0.291666666666667</v>
      </c>
      <c r="E1312" s="269">
        <v>1.6202210941944626E-7</v>
      </c>
      <c r="F1312" s="269">
        <v>6.069369758157713E-5</v>
      </c>
    </row>
    <row r="1313" ht="14.25" customHeight="1">
      <c r="A1313" s="267">
        <v>43493.0</v>
      </c>
      <c r="B1313" s="57">
        <v>28.0</v>
      </c>
      <c r="C1313" s="57">
        <v>16.0</v>
      </c>
      <c r="D1313" s="268">
        <v>0.3125</v>
      </c>
      <c r="E1313" s="269">
        <v>2.380315021192777E-6</v>
      </c>
      <c r="F1313" s="269">
        <v>6.860591228280583E-5</v>
      </c>
    </row>
    <row r="1314" ht="14.25" customHeight="1">
      <c r="A1314" s="267">
        <v>43493.0</v>
      </c>
      <c r="B1314" s="57">
        <v>28.0</v>
      </c>
      <c r="C1314" s="57">
        <v>17.0</v>
      </c>
      <c r="D1314" s="268">
        <v>0.333333333333333</v>
      </c>
      <c r="E1314" s="269">
        <v>8.822207959132383E-6</v>
      </c>
      <c r="F1314" s="269">
        <v>7.050884999575957E-5</v>
      </c>
    </row>
    <row r="1315" ht="14.25" customHeight="1">
      <c r="A1315" s="267">
        <v>43493.0</v>
      </c>
      <c r="B1315" s="57">
        <v>28.0</v>
      </c>
      <c r="C1315" s="57">
        <v>18.0</v>
      </c>
      <c r="D1315" s="268">
        <v>0.354166666666667</v>
      </c>
      <c r="E1315" s="269">
        <v>2.6365909279016806E-5</v>
      </c>
      <c r="F1315" s="269">
        <v>7.24117877087133E-5</v>
      </c>
    </row>
    <row r="1316" ht="14.25" customHeight="1">
      <c r="A1316" s="267">
        <v>43493.0</v>
      </c>
      <c r="B1316" s="57">
        <v>28.0</v>
      </c>
      <c r="C1316" s="57">
        <v>19.0</v>
      </c>
      <c r="D1316" s="268">
        <v>0.375</v>
      </c>
      <c r="E1316" s="269">
        <v>5.082773141042697E-5</v>
      </c>
      <c r="F1316" s="269">
        <v>7.271225155812705E-5</v>
      </c>
    </row>
    <row r="1317" ht="14.25" customHeight="1">
      <c r="A1317" s="267">
        <v>43493.0</v>
      </c>
      <c r="B1317" s="57">
        <v>28.0</v>
      </c>
      <c r="C1317" s="57">
        <v>20.0</v>
      </c>
      <c r="D1317" s="268">
        <v>0.395833333333333</v>
      </c>
      <c r="E1317" s="269">
        <v>7.187195593792837E-5</v>
      </c>
      <c r="F1317" s="269">
        <v>7.120993231105831E-5</v>
      </c>
    </row>
    <row r="1318" ht="14.25" customHeight="1">
      <c r="A1318" s="267">
        <v>43493.0</v>
      </c>
      <c r="B1318" s="57">
        <v>28.0</v>
      </c>
      <c r="C1318" s="57">
        <v>21.0</v>
      </c>
      <c r="D1318" s="268">
        <v>0.416666666666667</v>
      </c>
      <c r="E1318" s="269">
        <v>9.12484836646504E-5</v>
      </c>
      <c r="F1318" s="269">
        <v>6.900653074869083E-5</v>
      </c>
    </row>
    <row r="1319" ht="14.25" customHeight="1">
      <c r="A1319" s="267">
        <v>43493.0</v>
      </c>
      <c r="B1319" s="57">
        <v>28.0</v>
      </c>
      <c r="C1319" s="57">
        <v>22.0</v>
      </c>
      <c r="D1319" s="268">
        <v>0.4375</v>
      </c>
      <c r="E1319" s="269">
        <v>1.0886378958784262E-4</v>
      </c>
      <c r="F1319" s="269">
        <v>6.820529381692084E-5</v>
      </c>
    </row>
    <row r="1320" ht="14.25" customHeight="1">
      <c r="A1320" s="267">
        <v>43493.0</v>
      </c>
      <c r="B1320" s="57">
        <v>28.0</v>
      </c>
      <c r="C1320" s="57">
        <v>23.0</v>
      </c>
      <c r="D1320" s="268">
        <v>0.458333333333333</v>
      </c>
      <c r="E1320" s="269">
        <v>1.2329257763113102E-4</v>
      </c>
      <c r="F1320" s="269">
        <v>6.65026653369096E-5</v>
      </c>
    </row>
    <row r="1321" ht="14.25" customHeight="1">
      <c r="A1321" s="267">
        <v>43493.0</v>
      </c>
      <c r="B1321" s="57">
        <v>28.0</v>
      </c>
      <c r="C1321" s="57">
        <v>24.0</v>
      </c>
      <c r="D1321" s="268">
        <v>0.479166666666667</v>
      </c>
      <c r="E1321" s="269">
        <v>1.2693572535735223E-4</v>
      </c>
      <c r="F1321" s="269">
        <v>6.600189225455336E-5</v>
      </c>
    </row>
    <row r="1322" ht="14.25" customHeight="1">
      <c r="A1322" s="267">
        <v>43493.0</v>
      </c>
      <c r="B1322" s="57">
        <v>28.0</v>
      </c>
      <c r="C1322" s="57">
        <v>25.0</v>
      </c>
      <c r="D1322" s="268">
        <v>0.5</v>
      </c>
      <c r="E1322" s="269">
        <v>1.2593196308058324E-4</v>
      </c>
      <c r="F1322" s="269">
        <v>6.780467535103583E-5</v>
      </c>
    </row>
    <row r="1323" ht="14.25" customHeight="1">
      <c r="A1323" s="267">
        <v>43493.0</v>
      </c>
      <c r="B1323" s="57">
        <v>28.0</v>
      </c>
      <c r="C1323" s="57">
        <v>26.0</v>
      </c>
      <c r="D1323" s="268">
        <v>0.520833333333333</v>
      </c>
      <c r="E1323" s="269">
        <v>1.2301741064508982E-4</v>
      </c>
      <c r="F1323" s="269">
        <v>6.820529381692084E-5</v>
      </c>
    </row>
    <row r="1324" ht="14.25" customHeight="1">
      <c r="A1324" s="267">
        <v>43493.0</v>
      </c>
      <c r="B1324" s="57">
        <v>28.0</v>
      </c>
      <c r="C1324" s="57">
        <v>27.0</v>
      </c>
      <c r="D1324" s="268">
        <v>0.541666666666667</v>
      </c>
      <c r="E1324" s="269">
        <v>1.3706122848924514E-4</v>
      </c>
      <c r="F1324" s="269">
        <v>6.790482996750707E-5</v>
      </c>
    </row>
    <row r="1325" ht="14.25" customHeight="1">
      <c r="A1325" s="267">
        <v>43493.0</v>
      </c>
      <c r="B1325" s="57">
        <v>28.0</v>
      </c>
      <c r="C1325" s="57">
        <v>28.0</v>
      </c>
      <c r="D1325" s="268">
        <v>0.5625</v>
      </c>
      <c r="E1325" s="269">
        <v>1.1775658235086766E-4</v>
      </c>
      <c r="F1325" s="269">
        <v>6.61020468710246E-5</v>
      </c>
    </row>
    <row r="1326" ht="14.25" customHeight="1">
      <c r="A1326" s="267">
        <v>43493.0</v>
      </c>
      <c r="B1326" s="57">
        <v>28.0</v>
      </c>
      <c r="C1326" s="57">
        <v>29.0</v>
      </c>
      <c r="D1326" s="268">
        <v>0.583333333333333</v>
      </c>
      <c r="E1326" s="269">
        <v>1.0637540911303429E-4</v>
      </c>
      <c r="F1326" s="269">
        <v>6.590173763808209E-5</v>
      </c>
    </row>
    <row r="1327" ht="14.25" customHeight="1">
      <c r="A1327" s="267">
        <v>43493.0</v>
      </c>
      <c r="B1327" s="57">
        <v>28.0</v>
      </c>
      <c r="C1327" s="57">
        <v>30.0</v>
      </c>
      <c r="D1327" s="268">
        <v>0.604166666666667</v>
      </c>
      <c r="E1327" s="269">
        <v>7.336046182828934E-5</v>
      </c>
      <c r="F1327" s="269">
        <v>6.800498458397833E-5</v>
      </c>
    </row>
    <row r="1328" ht="14.25" customHeight="1">
      <c r="A1328" s="267">
        <v>43493.0</v>
      </c>
      <c r="B1328" s="57">
        <v>28.0</v>
      </c>
      <c r="C1328" s="57">
        <v>31.0</v>
      </c>
      <c r="D1328" s="268">
        <v>0.625</v>
      </c>
      <c r="E1328" s="269">
        <v>4.563447599741277E-5</v>
      </c>
      <c r="F1328" s="269">
        <v>6.970761306398956E-5</v>
      </c>
    </row>
    <row r="1329" ht="14.25" customHeight="1">
      <c r="A1329" s="267">
        <v>43493.0</v>
      </c>
      <c r="B1329" s="57">
        <v>28.0</v>
      </c>
      <c r="C1329" s="57">
        <v>32.0</v>
      </c>
      <c r="D1329" s="268">
        <v>0.645833333333333</v>
      </c>
      <c r="E1329" s="269">
        <v>2.9822708041977923E-5</v>
      </c>
      <c r="F1329" s="269">
        <v>7.421457080519578E-5</v>
      </c>
    </row>
    <row r="1330" ht="14.25" customHeight="1">
      <c r="A1330" s="267">
        <v>43493.0</v>
      </c>
      <c r="B1330" s="57">
        <v>28.0</v>
      </c>
      <c r="C1330" s="57">
        <v>33.0</v>
      </c>
      <c r="D1330" s="268">
        <v>0.666666666666667</v>
      </c>
      <c r="E1330" s="269">
        <v>1.9294806396220437E-5</v>
      </c>
      <c r="F1330" s="269">
        <v>8.17261670405395E-5</v>
      </c>
    </row>
    <row r="1331" ht="14.25" customHeight="1">
      <c r="A1331" s="267">
        <v>43493.0</v>
      </c>
      <c r="B1331" s="57">
        <v>28.0</v>
      </c>
      <c r="C1331" s="57">
        <v>34.0</v>
      </c>
      <c r="D1331" s="268">
        <v>0.6875</v>
      </c>
      <c r="E1331" s="269">
        <v>7.928271058849153E-6</v>
      </c>
      <c r="F1331" s="269">
        <v>9.284332946884818E-5</v>
      </c>
    </row>
    <row r="1332" ht="14.25" customHeight="1">
      <c r="A1332" s="267">
        <v>43493.0</v>
      </c>
      <c r="B1332" s="57">
        <v>28.0</v>
      </c>
      <c r="C1332" s="57">
        <v>35.0</v>
      </c>
      <c r="D1332" s="268">
        <v>0.708333333333333</v>
      </c>
      <c r="E1332" s="269">
        <v>3.3467306650400386E-6</v>
      </c>
      <c r="F1332" s="269">
        <v>1.0709533139270697E-4</v>
      </c>
    </row>
    <row r="1333" ht="14.25" customHeight="1">
      <c r="A1333" s="267">
        <v>43493.0</v>
      </c>
      <c r="B1333" s="57">
        <v>28.0</v>
      </c>
      <c r="C1333" s="57">
        <v>36.0</v>
      </c>
      <c r="D1333" s="268">
        <v>0.729166666666667</v>
      </c>
      <c r="E1333" s="269">
        <v>3.84247639633447E-6</v>
      </c>
      <c r="F1333" s="269">
        <v>1.1291431460968654E-4</v>
      </c>
    </row>
    <row r="1334" ht="14.25" customHeight="1">
      <c r="A1334" s="267">
        <v>43493.0</v>
      </c>
      <c r="B1334" s="57">
        <v>28.0</v>
      </c>
      <c r="C1334" s="57">
        <v>37.0</v>
      </c>
      <c r="D1334" s="268">
        <v>0.75</v>
      </c>
      <c r="E1334" s="269">
        <v>1.8939570781451255E-7</v>
      </c>
      <c r="F1334" s="269">
        <v>1.1434652562522543E-4</v>
      </c>
    </row>
    <row r="1335" ht="14.25" customHeight="1">
      <c r="A1335" s="267">
        <v>43493.0</v>
      </c>
      <c r="B1335" s="57">
        <v>28.0</v>
      </c>
      <c r="C1335" s="57">
        <v>38.0</v>
      </c>
      <c r="D1335" s="268">
        <v>0.770833333333333</v>
      </c>
      <c r="E1335" s="269">
        <v>2.4229333714551894E-8</v>
      </c>
      <c r="F1335" s="269">
        <v>1.1147208813250056E-4</v>
      </c>
    </row>
    <row r="1336" ht="14.25" customHeight="1">
      <c r="A1336" s="267">
        <v>43493.0</v>
      </c>
      <c r="B1336" s="57">
        <v>28.0</v>
      </c>
      <c r="C1336" s="57">
        <v>39.0</v>
      </c>
      <c r="D1336" s="268">
        <v>0.791666666666667</v>
      </c>
      <c r="E1336" s="269">
        <v>2.2194809509513187E-9</v>
      </c>
      <c r="F1336" s="269">
        <v>1.0769625909153446E-4</v>
      </c>
    </row>
    <row r="1337" ht="14.25" customHeight="1">
      <c r="A1337" s="267">
        <v>43493.0</v>
      </c>
      <c r="B1337" s="57">
        <v>28.0</v>
      </c>
      <c r="C1337" s="57">
        <v>40.0</v>
      </c>
      <c r="D1337" s="268">
        <v>0.8125</v>
      </c>
      <c r="E1337" s="269">
        <v>0.0</v>
      </c>
      <c r="F1337" s="269">
        <v>1.0159684294843539E-4</v>
      </c>
    </row>
    <row r="1338" ht="14.25" customHeight="1">
      <c r="A1338" s="267">
        <v>43493.0</v>
      </c>
      <c r="B1338" s="57">
        <v>28.0</v>
      </c>
      <c r="C1338" s="57">
        <v>41.0</v>
      </c>
      <c r="D1338" s="268">
        <v>0.833333333333333</v>
      </c>
      <c r="E1338" s="269">
        <v>0.0</v>
      </c>
      <c r="F1338" s="269">
        <v>9.825167875829564E-5</v>
      </c>
    </row>
    <row r="1339" ht="14.25" customHeight="1">
      <c r="A1339" s="267">
        <v>43493.0</v>
      </c>
      <c r="B1339" s="57">
        <v>28.0</v>
      </c>
      <c r="C1339" s="57">
        <v>42.0</v>
      </c>
      <c r="D1339" s="268">
        <v>0.854166666666667</v>
      </c>
      <c r="E1339" s="269">
        <v>0.0</v>
      </c>
      <c r="F1339" s="269">
        <v>9.314379331826193E-5</v>
      </c>
    </row>
    <row r="1340" ht="14.25" customHeight="1">
      <c r="A1340" s="267">
        <v>43493.0</v>
      </c>
      <c r="B1340" s="57">
        <v>28.0</v>
      </c>
      <c r="C1340" s="57">
        <v>43.0</v>
      </c>
      <c r="D1340" s="268">
        <v>0.875</v>
      </c>
      <c r="E1340" s="269">
        <v>0.0</v>
      </c>
      <c r="F1340" s="269">
        <v>8.823621711117072E-5</v>
      </c>
    </row>
    <row r="1341" ht="14.25" customHeight="1">
      <c r="A1341" s="267">
        <v>43493.0</v>
      </c>
      <c r="B1341" s="57">
        <v>28.0</v>
      </c>
      <c r="C1341" s="57">
        <v>44.0</v>
      </c>
      <c r="D1341" s="268">
        <v>0.895833333333333</v>
      </c>
      <c r="E1341" s="269">
        <v>0.0</v>
      </c>
      <c r="F1341" s="269">
        <v>8.362910475349323E-5</v>
      </c>
    </row>
    <row r="1342" ht="14.25" customHeight="1">
      <c r="A1342" s="267">
        <v>43493.0</v>
      </c>
      <c r="B1342" s="57">
        <v>28.0</v>
      </c>
      <c r="C1342" s="57">
        <v>45.0</v>
      </c>
      <c r="D1342" s="268">
        <v>0.916666666666667</v>
      </c>
      <c r="E1342" s="269">
        <v>0.0</v>
      </c>
      <c r="F1342" s="269">
        <v>7.792029161463202E-5</v>
      </c>
    </row>
    <row r="1343" ht="14.25" customHeight="1">
      <c r="A1343" s="267">
        <v>43493.0</v>
      </c>
      <c r="B1343" s="57">
        <v>28.0</v>
      </c>
      <c r="C1343" s="57">
        <v>46.0</v>
      </c>
      <c r="D1343" s="268">
        <v>0.9375</v>
      </c>
      <c r="E1343" s="269">
        <v>0.0</v>
      </c>
      <c r="F1343" s="269">
        <v>6.900653074869083E-5</v>
      </c>
    </row>
    <row r="1344" ht="14.25" customHeight="1">
      <c r="A1344" s="267">
        <v>43493.0</v>
      </c>
      <c r="B1344" s="57">
        <v>28.0</v>
      </c>
      <c r="C1344" s="57">
        <v>47.0</v>
      </c>
      <c r="D1344" s="268">
        <v>0.958333333333333</v>
      </c>
      <c r="E1344" s="269">
        <v>0.0</v>
      </c>
      <c r="F1344" s="269">
        <v>5.949184218392214E-5</v>
      </c>
    </row>
    <row r="1345" ht="14.25" customHeight="1">
      <c r="A1345" s="267">
        <v>43493.0</v>
      </c>
      <c r="B1345" s="57">
        <v>28.0</v>
      </c>
      <c r="C1345" s="57">
        <v>48.0</v>
      </c>
      <c r="D1345" s="268">
        <v>0.979166666666667</v>
      </c>
      <c r="E1345" s="269">
        <v>0.0</v>
      </c>
      <c r="F1345" s="269">
        <v>5.0578081317980936E-5</v>
      </c>
    </row>
    <row r="1346" ht="14.25" customHeight="1">
      <c r="A1346" s="267">
        <v>43494.0</v>
      </c>
      <c r="B1346" s="57">
        <v>29.0</v>
      </c>
      <c r="C1346" s="57">
        <v>1.0</v>
      </c>
      <c r="D1346" s="268">
        <v>0.0</v>
      </c>
      <c r="E1346" s="269">
        <v>0.0</v>
      </c>
      <c r="F1346" s="269">
        <v>4.376756739793598E-5</v>
      </c>
    </row>
    <row r="1347" ht="14.25" customHeight="1">
      <c r="A1347" s="267">
        <v>43494.0</v>
      </c>
      <c r="B1347" s="57">
        <v>29.0</v>
      </c>
      <c r="C1347" s="57">
        <v>2.0</v>
      </c>
      <c r="D1347" s="268">
        <v>0.020833333333333332</v>
      </c>
      <c r="E1347" s="269">
        <v>0.0</v>
      </c>
      <c r="F1347" s="269">
        <v>3.9260609656729756E-5</v>
      </c>
    </row>
    <row r="1348" ht="14.25" customHeight="1">
      <c r="A1348" s="267">
        <v>43494.0</v>
      </c>
      <c r="B1348" s="57">
        <v>29.0</v>
      </c>
      <c r="C1348" s="57">
        <v>3.0</v>
      </c>
      <c r="D1348" s="268">
        <v>0.0416666666666667</v>
      </c>
      <c r="E1348" s="269">
        <v>0.0</v>
      </c>
      <c r="F1348" s="269">
        <v>3.7057208094362266E-5</v>
      </c>
    </row>
    <row r="1349" ht="14.25" customHeight="1">
      <c r="A1349" s="267">
        <v>43494.0</v>
      </c>
      <c r="B1349" s="57">
        <v>29.0</v>
      </c>
      <c r="C1349" s="57">
        <v>4.0</v>
      </c>
      <c r="D1349" s="268">
        <v>0.0625</v>
      </c>
      <c r="E1349" s="269">
        <v>0.0</v>
      </c>
      <c r="F1349" s="269">
        <v>3.465349729905229E-5</v>
      </c>
    </row>
    <row r="1350" ht="14.25" customHeight="1">
      <c r="A1350" s="267">
        <v>43494.0</v>
      </c>
      <c r="B1350" s="57">
        <v>29.0</v>
      </c>
      <c r="C1350" s="57">
        <v>5.0</v>
      </c>
      <c r="D1350" s="268">
        <v>0.0833333333333333</v>
      </c>
      <c r="E1350" s="269">
        <v>0.0</v>
      </c>
      <c r="F1350" s="269">
        <v>3.32513326684548E-5</v>
      </c>
    </row>
    <row r="1351" ht="14.25" customHeight="1">
      <c r="A1351" s="267">
        <v>43494.0</v>
      </c>
      <c r="B1351" s="57">
        <v>29.0</v>
      </c>
      <c r="C1351" s="57">
        <v>6.0</v>
      </c>
      <c r="D1351" s="268">
        <v>0.104166666666667</v>
      </c>
      <c r="E1351" s="269">
        <v>0.0</v>
      </c>
      <c r="F1351" s="269">
        <v>3.194932265432856E-5</v>
      </c>
    </row>
    <row r="1352" ht="14.25" customHeight="1">
      <c r="A1352" s="267">
        <v>43494.0</v>
      </c>
      <c r="B1352" s="57">
        <v>29.0</v>
      </c>
      <c r="C1352" s="57">
        <v>7.0</v>
      </c>
      <c r="D1352" s="268">
        <v>0.125</v>
      </c>
      <c r="E1352" s="269">
        <v>0.0</v>
      </c>
      <c r="F1352" s="269">
        <v>3.18491680378573E-5</v>
      </c>
    </row>
    <row r="1353" ht="14.25" customHeight="1">
      <c r="A1353" s="267">
        <v>43494.0</v>
      </c>
      <c r="B1353" s="57">
        <v>29.0</v>
      </c>
      <c r="C1353" s="57">
        <v>8.0</v>
      </c>
      <c r="D1353" s="268">
        <v>0.145833333333333</v>
      </c>
      <c r="E1353" s="269">
        <v>0.0</v>
      </c>
      <c r="F1353" s="269">
        <v>3.174901342138605E-5</v>
      </c>
    </row>
    <row r="1354" ht="14.25" customHeight="1">
      <c r="A1354" s="267">
        <v>43494.0</v>
      </c>
      <c r="B1354" s="57">
        <v>29.0</v>
      </c>
      <c r="C1354" s="57">
        <v>9.0</v>
      </c>
      <c r="D1354" s="268">
        <v>0.166666666666667</v>
      </c>
      <c r="E1354" s="269">
        <v>0.0</v>
      </c>
      <c r="F1354" s="269">
        <v>3.164885880491481E-5</v>
      </c>
    </row>
    <row r="1355" ht="14.25" customHeight="1">
      <c r="A1355" s="267">
        <v>43494.0</v>
      </c>
      <c r="B1355" s="57">
        <v>29.0</v>
      </c>
      <c r="C1355" s="57">
        <v>10.0</v>
      </c>
      <c r="D1355" s="268">
        <v>0.1875</v>
      </c>
      <c r="E1355" s="269">
        <v>0.0</v>
      </c>
      <c r="F1355" s="269">
        <v>3.285071420256979E-5</v>
      </c>
    </row>
    <row r="1356" ht="14.25" customHeight="1">
      <c r="A1356" s="267">
        <v>43494.0</v>
      </c>
      <c r="B1356" s="57">
        <v>29.0</v>
      </c>
      <c r="C1356" s="57">
        <v>11.0</v>
      </c>
      <c r="D1356" s="268">
        <v>0.208333333333333</v>
      </c>
      <c r="E1356" s="269">
        <v>0.0</v>
      </c>
      <c r="F1356" s="269">
        <v>3.425287883316729E-5</v>
      </c>
    </row>
    <row r="1357" ht="14.25" customHeight="1">
      <c r="A1357" s="267">
        <v>43494.0</v>
      </c>
      <c r="B1357" s="57">
        <v>29.0</v>
      </c>
      <c r="C1357" s="57">
        <v>12.0</v>
      </c>
      <c r="D1357" s="268">
        <v>0.229166666666667</v>
      </c>
      <c r="E1357" s="269">
        <v>0.0</v>
      </c>
      <c r="F1357" s="269">
        <v>3.7057208094362266E-5</v>
      </c>
    </row>
    <row r="1358" ht="14.25" customHeight="1">
      <c r="A1358" s="267">
        <v>43494.0</v>
      </c>
      <c r="B1358" s="57">
        <v>29.0</v>
      </c>
      <c r="C1358" s="57">
        <v>13.0</v>
      </c>
      <c r="D1358" s="268">
        <v>0.25</v>
      </c>
      <c r="E1358" s="269">
        <v>0.0</v>
      </c>
      <c r="F1358" s="269">
        <v>4.3967876630878485E-5</v>
      </c>
    </row>
    <row r="1359" ht="14.25" customHeight="1">
      <c r="A1359" s="267">
        <v>43494.0</v>
      </c>
      <c r="B1359" s="57">
        <v>29.0</v>
      </c>
      <c r="C1359" s="57">
        <v>14.0</v>
      </c>
      <c r="D1359" s="268">
        <v>0.270833333333333</v>
      </c>
      <c r="E1359" s="269">
        <v>2.8606643367816995E-8</v>
      </c>
      <c r="F1359" s="269">
        <v>5.047792670150969E-5</v>
      </c>
    </row>
    <row r="1360" ht="14.25" customHeight="1">
      <c r="A1360" s="267">
        <v>43494.0</v>
      </c>
      <c r="B1360" s="57">
        <v>29.0</v>
      </c>
      <c r="C1360" s="57">
        <v>15.0</v>
      </c>
      <c r="D1360" s="268">
        <v>0.291666666666667</v>
      </c>
      <c r="E1360" s="269">
        <v>1.1085074305029087E-7</v>
      </c>
      <c r="F1360" s="269">
        <v>6.0793852198048374E-5</v>
      </c>
    </row>
    <row r="1361" ht="14.25" customHeight="1">
      <c r="A1361" s="267">
        <v>43494.0</v>
      </c>
      <c r="B1361" s="57">
        <v>29.0</v>
      </c>
      <c r="C1361" s="57">
        <v>16.0</v>
      </c>
      <c r="D1361" s="268">
        <v>0.3125</v>
      </c>
      <c r="E1361" s="269">
        <v>1.6989074121567758E-6</v>
      </c>
      <c r="F1361" s="269">
        <v>6.750421150162208E-5</v>
      </c>
    </row>
    <row r="1362" ht="14.25" customHeight="1">
      <c r="A1362" s="267">
        <v>43494.0</v>
      </c>
      <c r="B1362" s="57">
        <v>29.0</v>
      </c>
      <c r="C1362" s="57">
        <v>17.0</v>
      </c>
      <c r="D1362" s="268">
        <v>0.333333333333333</v>
      </c>
      <c r="E1362" s="269">
        <v>3.585792936749196E-6</v>
      </c>
      <c r="F1362" s="269">
        <v>7.171070539341455E-5</v>
      </c>
    </row>
    <row r="1363" ht="14.25" customHeight="1">
      <c r="A1363" s="267">
        <v>43494.0</v>
      </c>
      <c r="B1363" s="57">
        <v>29.0</v>
      </c>
      <c r="C1363" s="57">
        <v>18.0</v>
      </c>
      <c r="D1363" s="268">
        <v>0.354166666666667</v>
      </c>
      <c r="E1363" s="269">
        <v>8.867487636949138E-6</v>
      </c>
      <c r="F1363" s="269">
        <v>7.331317925695456E-5</v>
      </c>
    </row>
    <row r="1364" ht="14.25" customHeight="1">
      <c r="A1364" s="267">
        <v>43494.0</v>
      </c>
      <c r="B1364" s="57">
        <v>29.0</v>
      </c>
      <c r="C1364" s="57">
        <v>19.0</v>
      </c>
      <c r="D1364" s="268">
        <v>0.375</v>
      </c>
      <c r="E1364" s="269">
        <v>2.2114331212942434E-5</v>
      </c>
      <c r="F1364" s="269">
        <v>7.351348848989705E-5</v>
      </c>
    </row>
    <row r="1365" ht="14.25" customHeight="1">
      <c r="A1365" s="267">
        <v>43494.0</v>
      </c>
      <c r="B1365" s="57">
        <v>29.0</v>
      </c>
      <c r="C1365" s="57">
        <v>20.0</v>
      </c>
      <c r="D1365" s="268">
        <v>0.395833333333333</v>
      </c>
      <c r="E1365" s="269">
        <v>3.4806936385161486E-5</v>
      </c>
      <c r="F1365" s="269">
        <v>7.30127154075408E-5</v>
      </c>
    </row>
    <row r="1366" ht="14.25" customHeight="1">
      <c r="A1366" s="267">
        <v>43494.0</v>
      </c>
      <c r="B1366" s="57">
        <v>29.0</v>
      </c>
      <c r="C1366" s="57">
        <v>21.0</v>
      </c>
      <c r="D1366" s="268">
        <v>0.416666666666667</v>
      </c>
      <c r="E1366" s="269">
        <v>4.604276569600908E-5</v>
      </c>
      <c r="F1366" s="269">
        <v>7.18108600098858E-5</v>
      </c>
    </row>
    <row r="1367" ht="14.25" customHeight="1">
      <c r="A1367" s="267">
        <v>43494.0</v>
      </c>
      <c r="B1367" s="57">
        <v>29.0</v>
      </c>
      <c r="C1367" s="57">
        <v>22.0</v>
      </c>
      <c r="D1367" s="268">
        <v>0.4375</v>
      </c>
      <c r="E1367" s="269">
        <v>5.6997490616921834E-5</v>
      </c>
      <c r="F1367" s="269">
        <v>7.070915922870207E-5</v>
      </c>
    </row>
    <row r="1368" ht="14.25" customHeight="1">
      <c r="A1368" s="267">
        <v>43494.0</v>
      </c>
      <c r="B1368" s="57">
        <v>29.0</v>
      </c>
      <c r="C1368" s="57">
        <v>23.0</v>
      </c>
      <c r="D1368" s="268">
        <v>0.458333333333333</v>
      </c>
      <c r="E1368" s="269">
        <v>6.319315789822945E-5</v>
      </c>
      <c r="F1368" s="269">
        <v>7.000807691340332E-5</v>
      </c>
    </row>
    <row r="1369" ht="14.25" customHeight="1">
      <c r="A1369" s="267">
        <v>43494.0</v>
      </c>
      <c r="B1369" s="57">
        <v>29.0</v>
      </c>
      <c r="C1369" s="57">
        <v>24.0</v>
      </c>
      <c r="D1369" s="268">
        <v>0.479166666666667</v>
      </c>
      <c r="E1369" s="269">
        <v>6.893740624957109E-5</v>
      </c>
      <c r="F1369" s="269">
        <v>7.010823152987456E-5</v>
      </c>
    </row>
    <row r="1370" ht="14.25" customHeight="1">
      <c r="A1370" s="267">
        <v>43494.0</v>
      </c>
      <c r="B1370" s="57">
        <v>29.0</v>
      </c>
      <c r="C1370" s="57">
        <v>25.0</v>
      </c>
      <c r="D1370" s="268">
        <v>0.5</v>
      </c>
      <c r="E1370" s="269">
        <v>8.221028674854945E-5</v>
      </c>
      <c r="F1370" s="269">
        <v>7.221147847577081E-5</v>
      </c>
    </row>
    <row r="1371" ht="14.25" customHeight="1">
      <c r="A1371" s="267">
        <v>43494.0</v>
      </c>
      <c r="B1371" s="57">
        <v>29.0</v>
      </c>
      <c r="C1371" s="57">
        <v>26.0</v>
      </c>
      <c r="D1371" s="268">
        <v>0.520833333333333</v>
      </c>
      <c r="E1371" s="269">
        <v>9.004529989538276E-5</v>
      </c>
      <c r="F1371" s="269">
        <v>7.191101462635705E-5</v>
      </c>
    </row>
    <row r="1372" ht="14.25" customHeight="1">
      <c r="A1372" s="267">
        <v>43494.0</v>
      </c>
      <c r="B1372" s="57">
        <v>29.0</v>
      </c>
      <c r="C1372" s="57">
        <v>27.0</v>
      </c>
      <c r="D1372" s="268">
        <v>0.541666666666667</v>
      </c>
      <c r="E1372" s="269">
        <v>7.500549616706725E-5</v>
      </c>
      <c r="F1372" s="269">
        <v>7.151039616047207E-5</v>
      </c>
    </row>
    <row r="1373" ht="14.25" customHeight="1">
      <c r="A1373" s="267">
        <v>43494.0</v>
      </c>
      <c r="B1373" s="57">
        <v>29.0</v>
      </c>
      <c r="C1373" s="57">
        <v>28.0</v>
      </c>
      <c r="D1373" s="268">
        <v>0.5625</v>
      </c>
      <c r="E1373" s="269">
        <v>8.877822450674328E-5</v>
      </c>
      <c r="F1373" s="269">
        <v>6.920683998163334E-5</v>
      </c>
    </row>
    <row r="1374" ht="14.25" customHeight="1">
      <c r="A1374" s="267">
        <v>43494.0</v>
      </c>
      <c r="B1374" s="57">
        <v>29.0</v>
      </c>
      <c r="C1374" s="57">
        <v>29.0</v>
      </c>
      <c r="D1374" s="268">
        <v>0.583333333333333</v>
      </c>
      <c r="E1374" s="269">
        <v>9.444452804604295E-5</v>
      </c>
      <c r="F1374" s="269">
        <v>6.770452073456459E-5</v>
      </c>
    </row>
    <row r="1375" ht="14.25" customHeight="1">
      <c r="A1375" s="267">
        <v>43494.0</v>
      </c>
      <c r="B1375" s="57">
        <v>29.0</v>
      </c>
      <c r="C1375" s="57">
        <v>30.0</v>
      </c>
      <c r="D1375" s="268">
        <v>0.604166666666667</v>
      </c>
      <c r="E1375" s="269">
        <v>7.403496278065956E-5</v>
      </c>
      <c r="F1375" s="269">
        <v>6.900653074869083E-5</v>
      </c>
    </row>
    <row r="1376" ht="14.25" customHeight="1">
      <c r="A1376" s="267">
        <v>43494.0</v>
      </c>
      <c r="B1376" s="57">
        <v>29.0</v>
      </c>
      <c r="C1376" s="57">
        <v>31.0</v>
      </c>
      <c r="D1376" s="268">
        <v>0.625</v>
      </c>
      <c r="E1376" s="269">
        <v>2.9090091496067187E-5</v>
      </c>
      <c r="F1376" s="269">
        <v>7.080931384517331E-5</v>
      </c>
    </row>
    <row r="1377" ht="14.25" customHeight="1">
      <c r="A1377" s="267">
        <v>43494.0</v>
      </c>
      <c r="B1377" s="57">
        <v>29.0</v>
      </c>
      <c r="C1377" s="57">
        <v>32.0</v>
      </c>
      <c r="D1377" s="268">
        <v>0.645833333333333</v>
      </c>
      <c r="E1377" s="269">
        <v>1.8720260698876654E-5</v>
      </c>
      <c r="F1377" s="269">
        <v>7.481549850402329E-5</v>
      </c>
    </row>
    <row r="1378" ht="14.25" customHeight="1">
      <c r="A1378" s="267">
        <v>43494.0</v>
      </c>
      <c r="B1378" s="57">
        <v>29.0</v>
      </c>
      <c r="C1378" s="57">
        <v>33.0</v>
      </c>
      <c r="D1378" s="268">
        <v>0.666666666666667</v>
      </c>
      <c r="E1378" s="269">
        <v>3.0232615763495787E-5</v>
      </c>
      <c r="F1378" s="269">
        <v>8.182632165701075E-5</v>
      </c>
    </row>
    <row r="1379" ht="14.25" customHeight="1">
      <c r="A1379" s="267">
        <v>43494.0</v>
      </c>
      <c r="B1379" s="57">
        <v>29.0</v>
      </c>
      <c r="C1379" s="57">
        <v>34.0</v>
      </c>
      <c r="D1379" s="268">
        <v>0.6875</v>
      </c>
      <c r="E1379" s="269">
        <v>7.0170739831785066E-6</v>
      </c>
      <c r="F1379" s="269">
        <v>9.18417833041357E-5</v>
      </c>
    </row>
    <row r="1380" ht="14.25" customHeight="1">
      <c r="A1380" s="267">
        <v>43494.0</v>
      </c>
      <c r="B1380" s="57">
        <v>29.0</v>
      </c>
      <c r="C1380" s="57">
        <v>35.0</v>
      </c>
      <c r="D1380" s="268">
        <v>0.708333333333333</v>
      </c>
      <c r="E1380" s="269">
        <v>3.133722145997349E-6</v>
      </c>
      <c r="F1380" s="269">
        <v>1.0239807988020536E-4</v>
      </c>
    </row>
    <row r="1381" ht="14.25" customHeight="1">
      <c r="A1381" s="267">
        <v>43494.0</v>
      </c>
      <c r="B1381" s="57">
        <v>29.0</v>
      </c>
      <c r="C1381" s="57">
        <v>36.0</v>
      </c>
      <c r="D1381" s="268">
        <v>0.729166666666667</v>
      </c>
      <c r="E1381" s="269">
        <v>1.488038673115584E-6</v>
      </c>
      <c r="F1381" s="269">
        <v>1.0974942872919509E-4</v>
      </c>
    </row>
    <row r="1382" ht="14.25" customHeight="1">
      <c r="A1382" s="267">
        <v>43494.0</v>
      </c>
      <c r="B1382" s="57">
        <v>29.0</v>
      </c>
      <c r="C1382" s="57">
        <v>37.0</v>
      </c>
      <c r="D1382" s="268">
        <v>0.75</v>
      </c>
      <c r="E1382" s="269">
        <v>2.3797767974089137E-7</v>
      </c>
      <c r="F1382" s="269">
        <v>1.1196284575320966E-4</v>
      </c>
    </row>
    <row r="1383" ht="14.25" customHeight="1">
      <c r="A1383" s="267">
        <v>43494.0</v>
      </c>
      <c r="B1383" s="57">
        <v>29.0</v>
      </c>
      <c r="C1383" s="57">
        <v>38.0</v>
      </c>
      <c r="D1383" s="268">
        <v>0.770833333333333</v>
      </c>
      <c r="E1383" s="269">
        <v>2.2194809509513187E-9</v>
      </c>
      <c r="F1383" s="269">
        <v>1.100398771169617E-4</v>
      </c>
    </row>
    <row r="1384" ht="14.25" customHeight="1">
      <c r="A1384" s="267">
        <v>43494.0</v>
      </c>
      <c r="B1384" s="57">
        <v>29.0</v>
      </c>
      <c r="C1384" s="57">
        <v>39.0</v>
      </c>
      <c r="D1384" s="268">
        <v>0.791666666666667</v>
      </c>
      <c r="E1384" s="269">
        <v>0.0</v>
      </c>
      <c r="F1384" s="269">
        <v>1.051323009098705E-4</v>
      </c>
    </row>
    <row r="1385" ht="14.25" customHeight="1">
      <c r="A1385" s="267">
        <v>43494.0</v>
      </c>
      <c r="B1385" s="57">
        <v>29.0</v>
      </c>
      <c r="C1385" s="57">
        <v>40.0</v>
      </c>
      <c r="D1385" s="268">
        <v>0.8125</v>
      </c>
      <c r="E1385" s="269">
        <v>0.0</v>
      </c>
      <c r="F1385" s="269">
        <v>9.905291569006564E-5</v>
      </c>
    </row>
    <row r="1386" ht="14.25" customHeight="1">
      <c r="A1386" s="267">
        <v>43494.0</v>
      </c>
      <c r="B1386" s="57">
        <v>29.0</v>
      </c>
      <c r="C1386" s="57">
        <v>41.0</v>
      </c>
      <c r="D1386" s="268">
        <v>0.833333333333333</v>
      </c>
      <c r="E1386" s="269">
        <v>0.0</v>
      </c>
      <c r="F1386" s="269">
        <v>9.524704026415818E-5</v>
      </c>
    </row>
    <row r="1387" ht="14.25" customHeight="1">
      <c r="A1387" s="267">
        <v>43494.0</v>
      </c>
      <c r="B1387" s="57">
        <v>29.0</v>
      </c>
      <c r="C1387" s="57">
        <v>42.0</v>
      </c>
      <c r="D1387" s="268">
        <v>0.854166666666667</v>
      </c>
      <c r="E1387" s="269">
        <v>0.0</v>
      </c>
      <c r="F1387" s="269">
        <v>9.053977329000945E-5</v>
      </c>
    </row>
    <row r="1388" ht="14.25" customHeight="1">
      <c r="A1388" s="267">
        <v>43494.0</v>
      </c>
      <c r="B1388" s="57">
        <v>29.0</v>
      </c>
      <c r="C1388" s="57">
        <v>43.0</v>
      </c>
      <c r="D1388" s="268">
        <v>0.875</v>
      </c>
      <c r="E1388" s="269">
        <v>0.0</v>
      </c>
      <c r="F1388" s="269">
        <v>8.623312478174573E-5</v>
      </c>
    </row>
    <row r="1389" ht="14.25" customHeight="1">
      <c r="A1389" s="267">
        <v>43494.0</v>
      </c>
      <c r="B1389" s="57">
        <v>29.0</v>
      </c>
      <c r="C1389" s="57">
        <v>44.0</v>
      </c>
      <c r="D1389" s="268">
        <v>0.895833333333333</v>
      </c>
      <c r="E1389" s="269">
        <v>0.0</v>
      </c>
      <c r="F1389" s="269">
        <v>8.202663088995325E-5</v>
      </c>
    </row>
    <row r="1390" ht="14.25" customHeight="1">
      <c r="A1390" s="267">
        <v>43494.0</v>
      </c>
      <c r="B1390" s="57">
        <v>29.0</v>
      </c>
      <c r="C1390" s="57">
        <v>45.0</v>
      </c>
      <c r="D1390" s="268">
        <v>0.916666666666667</v>
      </c>
      <c r="E1390" s="269">
        <v>0.0</v>
      </c>
      <c r="F1390" s="269">
        <v>7.782013699816078E-5</v>
      </c>
    </row>
    <row r="1391" ht="14.25" customHeight="1">
      <c r="A1391" s="267">
        <v>43494.0</v>
      </c>
      <c r="B1391" s="57">
        <v>29.0</v>
      </c>
      <c r="C1391" s="57">
        <v>46.0</v>
      </c>
      <c r="D1391" s="268">
        <v>0.9375</v>
      </c>
      <c r="E1391" s="269">
        <v>0.0</v>
      </c>
      <c r="F1391" s="269">
        <v>6.990792229693207E-5</v>
      </c>
    </row>
    <row r="1392" ht="14.25" customHeight="1">
      <c r="A1392" s="267">
        <v>43494.0</v>
      </c>
      <c r="B1392" s="57">
        <v>29.0</v>
      </c>
      <c r="C1392" s="57">
        <v>47.0</v>
      </c>
      <c r="D1392" s="268">
        <v>0.958333333333333</v>
      </c>
      <c r="E1392" s="269">
        <v>0.0</v>
      </c>
      <c r="F1392" s="269">
        <v>6.159508912981838E-5</v>
      </c>
    </row>
    <row r="1393" ht="14.25" customHeight="1">
      <c r="A1393" s="267">
        <v>43494.0</v>
      </c>
      <c r="B1393" s="57">
        <v>29.0</v>
      </c>
      <c r="C1393" s="57">
        <v>48.0</v>
      </c>
      <c r="D1393" s="268">
        <v>0.979166666666667</v>
      </c>
      <c r="E1393" s="269">
        <v>0.0</v>
      </c>
      <c r="F1393" s="269">
        <v>5.368287442858966E-5</v>
      </c>
    </row>
    <row r="1394" ht="14.25" customHeight="1">
      <c r="A1394" s="267">
        <v>43495.0</v>
      </c>
      <c r="B1394" s="57">
        <v>30.0</v>
      </c>
      <c r="C1394" s="57">
        <v>1.0</v>
      </c>
      <c r="D1394" s="268">
        <v>0.0</v>
      </c>
      <c r="E1394" s="269">
        <v>0.0</v>
      </c>
      <c r="F1394" s="269">
        <v>4.747328820737221E-5</v>
      </c>
    </row>
    <row r="1395" ht="14.25" customHeight="1">
      <c r="A1395" s="267">
        <v>43495.0</v>
      </c>
      <c r="B1395" s="57">
        <v>30.0</v>
      </c>
      <c r="C1395" s="57">
        <v>2.0</v>
      </c>
      <c r="D1395" s="268">
        <v>0.020833333333333332</v>
      </c>
      <c r="E1395" s="269">
        <v>0.0</v>
      </c>
      <c r="F1395" s="269">
        <v>4.256571200028099E-5</v>
      </c>
    </row>
    <row r="1396" ht="14.25" customHeight="1">
      <c r="A1396" s="267">
        <v>43495.0</v>
      </c>
      <c r="B1396" s="57">
        <v>30.0</v>
      </c>
      <c r="C1396" s="57">
        <v>3.0</v>
      </c>
      <c r="D1396" s="268">
        <v>0.0416666666666667</v>
      </c>
      <c r="E1396" s="269">
        <v>0.0</v>
      </c>
      <c r="F1396" s="269">
        <v>3.9561073506143503E-5</v>
      </c>
    </row>
    <row r="1397" ht="14.25" customHeight="1">
      <c r="A1397" s="267">
        <v>43495.0</v>
      </c>
      <c r="B1397" s="57">
        <v>30.0</v>
      </c>
      <c r="C1397" s="57">
        <v>4.0</v>
      </c>
      <c r="D1397" s="268">
        <v>0.0625</v>
      </c>
      <c r="E1397" s="269">
        <v>0.0</v>
      </c>
      <c r="F1397" s="269">
        <v>3.735767194377602E-5</v>
      </c>
    </row>
    <row r="1398" ht="14.25" customHeight="1">
      <c r="A1398" s="267">
        <v>43495.0</v>
      </c>
      <c r="B1398" s="57">
        <v>30.0</v>
      </c>
      <c r="C1398" s="57">
        <v>5.0</v>
      </c>
      <c r="D1398" s="268">
        <v>0.0833333333333333</v>
      </c>
      <c r="E1398" s="269">
        <v>0.0</v>
      </c>
      <c r="F1398" s="269">
        <v>3.505411576493728E-5</v>
      </c>
    </row>
    <row r="1399" ht="14.25" customHeight="1">
      <c r="A1399" s="267">
        <v>43495.0</v>
      </c>
      <c r="B1399" s="57">
        <v>30.0</v>
      </c>
      <c r="C1399" s="57">
        <v>6.0</v>
      </c>
      <c r="D1399" s="268">
        <v>0.104166666666667</v>
      </c>
      <c r="E1399" s="269">
        <v>0.0</v>
      </c>
      <c r="F1399" s="269">
        <v>3.30510234355123E-5</v>
      </c>
    </row>
    <row r="1400" ht="14.25" customHeight="1">
      <c r="A1400" s="267">
        <v>43495.0</v>
      </c>
      <c r="B1400" s="57">
        <v>30.0</v>
      </c>
      <c r="C1400" s="57">
        <v>7.0</v>
      </c>
      <c r="D1400" s="268">
        <v>0.125</v>
      </c>
      <c r="E1400" s="269">
        <v>0.0</v>
      </c>
      <c r="F1400" s="269">
        <v>3.30510234355123E-5</v>
      </c>
    </row>
    <row r="1401" ht="14.25" customHeight="1">
      <c r="A1401" s="267">
        <v>43495.0</v>
      </c>
      <c r="B1401" s="57">
        <v>30.0</v>
      </c>
      <c r="C1401" s="57">
        <v>8.0</v>
      </c>
      <c r="D1401" s="268">
        <v>0.145833333333333</v>
      </c>
      <c r="E1401" s="269">
        <v>0.0</v>
      </c>
      <c r="F1401" s="269">
        <v>3.2249786503742304E-5</v>
      </c>
    </row>
    <row r="1402" ht="14.25" customHeight="1">
      <c r="A1402" s="267">
        <v>43495.0</v>
      </c>
      <c r="B1402" s="57">
        <v>30.0</v>
      </c>
      <c r="C1402" s="57">
        <v>9.0</v>
      </c>
      <c r="D1402" s="268">
        <v>0.166666666666667</v>
      </c>
      <c r="E1402" s="269">
        <v>0.0</v>
      </c>
      <c r="F1402" s="269">
        <v>3.2049477270799804E-5</v>
      </c>
    </row>
    <row r="1403" ht="14.25" customHeight="1">
      <c r="A1403" s="267">
        <v>43495.0</v>
      </c>
      <c r="B1403" s="57">
        <v>30.0</v>
      </c>
      <c r="C1403" s="57">
        <v>10.0</v>
      </c>
      <c r="D1403" s="268">
        <v>0.1875</v>
      </c>
      <c r="E1403" s="269">
        <v>0.0</v>
      </c>
      <c r="F1403" s="269">
        <v>3.285071420256979E-5</v>
      </c>
    </row>
    <row r="1404" ht="14.25" customHeight="1">
      <c r="A1404" s="267">
        <v>43495.0</v>
      </c>
      <c r="B1404" s="57">
        <v>30.0</v>
      </c>
      <c r="C1404" s="57">
        <v>11.0</v>
      </c>
      <c r="D1404" s="268">
        <v>0.208333333333333</v>
      </c>
      <c r="E1404" s="269">
        <v>0.0</v>
      </c>
      <c r="F1404" s="269">
        <v>3.375210575081104E-5</v>
      </c>
    </row>
    <row r="1405" ht="14.25" customHeight="1">
      <c r="A1405" s="267">
        <v>43495.0</v>
      </c>
      <c r="B1405" s="57">
        <v>30.0</v>
      </c>
      <c r="C1405" s="57">
        <v>12.0</v>
      </c>
      <c r="D1405" s="268">
        <v>0.229166666666667</v>
      </c>
      <c r="E1405" s="269">
        <v>0.0</v>
      </c>
      <c r="F1405" s="269">
        <v>3.565504346376478E-5</v>
      </c>
    </row>
    <row r="1406" ht="14.25" customHeight="1">
      <c r="A1406" s="267">
        <v>43495.0</v>
      </c>
      <c r="B1406" s="57">
        <v>30.0</v>
      </c>
      <c r="C1406" s="57">
        <v>13.0</v>
      </c>
      <c r="D1406" s="268">
        <v>0.25</v>
      </c>
      <c r="E1406" s="269">
        <v>0.0</v>
      </c>
      <c r="F1406" s="269">
        <v>3.825906349201726E-5</v>
      </c>
    </row>
    <row r="1407" ht="14.25" customHeight="1">
      <c r="A1407" s="267">
        <v>43495.0</v>
      </c>
      <c r="B1407" s="57">
        <v>30.0</v>
      </c>
      <c r="C1407" s="57">
        <v>14.0</v>
      </c>
      <c r="D1407" s="268">
        <v>0.270833333333333</v>
      </c>
      <c r="E1407" s="269">
        <v>8.81627155516774E-9</v>
      </c>
      <c r="F1407" s="269">
        <v>4.186462968498224E-5</v>
      </c>
    </row>
    <row r="1408" ht="14.25" customHeight="1">
      <c r="A1408" s="267">
        <v>43495.0</v>
      </c>
      <c r="B1408" s="57">
        <v>30.0</v>
      </c>
      <c r="C1408" s="57">
        <v>15.0</v>
      </c>
      <c r="D1408" s="268">
        <v>0.291666666666667</v>
      </c>
      <c r="E1408" s="269">
        <v>1.0493212718108735E-7</v>
      </c>
      <c r="F1408" s="269">
        <v>4.8174370522670945E-5</v>
      </c>
    </row>
    <row r="1409" ht="14.25" customHeight="1">
      <c r="A1409" s="267">
        <v>43495.0</v>
      </c>
      <c r="B1409" s="57">
        <v>30.0</v>
      </c>
      <c r="C1409" s="57">
        <v>16.0</v>
      </c>
      <c r="D1409" s="268">
        <v>0.3125</v>
      </c>
      <c r="E1409" s="269">
        <v>4.2348929589123904E-7</v>
      </c>
      <c r="F1409" s="269">
        <v>5.498488444271591E-5</v>
      </c>
    </row>
    <row r="1410" ht="14.25" customHeight="1">
      <c r="A1410" s="267">
        <v>43495.0</v>
      </c>
      <c r="B1410" s="57">
        <v>30.0</v>
      </c>
      <c r="C1410" s="57">
        <v>17.0</v>
      </c>
      <c r="D1410" s="268">
        <v>0.333333333333333</v>
      </c>
      <c r="E1410" s="269">
        <v>3.4475929155243977E-6</v>
      </c>
      <c r="F1410" s="269">
        <v>6.36983360757146E-5</v>
      </c>
    </row>
    <row r="1411" ht="14.25" customHeight="1">
      <c r="A1411" s="267">
        <v>43495.0</v>
      </c>
      <c r="B1411" s="57">
        <v>30.0</v>
      </c>
      <c r="C1411" s="57">
        <v>18.0</v>
      </c>
      <c r="D1411" s="268">
        <v>0.354166666666667</v>
      </c>
      <c r="E1411" s="269">
        <v>9.230845185450845E-6</v>
      </c>
      <c r="F1411" s="269">
        <v>7.221147847577081E-5</v>
      </c>
    </row>
    <row r="1412" ht="14.25" customHeight="1">
      <c r="A1412" s="267">
        <v>43495.0</v>
      </c>
      <c r="B1412" s="57">
        <v>30.0</v>
      </c>
      <c r="C1412" s="57">
        <v>19.0</v>
      </c>
      <c r="D1412" s="268">
        <v>0.375</v>
      </c>
      <c r="E1412" s="269">
        <v>1.6610742781580426E-5</v>
      </c>
      <c r="F1412" s="269">
        <v>7.56167354357933E-5</v>
      </c>
    </row>
    <row r="1413" ht="14.25" customHeight="1">
      <c r="A1413" s="267">
        <v>43495.0</v>
      </c>
      <c r="B1413" s="57">
        <v>30.0</v>
      </c>
      <c r="C1413" s="57">
        <v>20.0</v>
      </c>
      <c r="D1413" s="268">
        <v>0.395833333333333</v>
      </c>
      <c r="E1413" s="269">
        <v>2.736784593486305E-5</v>
      </c>
      <c r="F1413" s="269">
        <v>7.922230162875826E-5</v>
      </c>
    </row>
    <row r="1414" ht="14.25" customHeight="1">
      <c r="A1414" s="267">
        <v>43495.0</v>
      </c>
      <c r="B1414" s="57">
        <v>30.0</v>
      </c>
      <c r="C1414" s="57">
        <v>21.0</v>
      </c>
      <c r="D1414" s="268">
        <v>0.416666666666667</v>
      </c>
      <c r="E1414" s="269">
        <v>5.074993239430832E-5</v>
      </c>
      <c r="F1414" s="269">
        <v>7.972307471111451E-5</v>
      </c>
    </row>
    <row r="1415" ht="14.25" customHeight="1">
      <c r="A1415" s="267">
        <v>43495.0</v>
      </c>
      <c r="B1415" s="57">
        <v>30.0</v>
      </c>
      <c r="C1415" s="57">
        <v>22.0</v>
      </c>
      <c r="D1415" s="268">
        <v>0.4375</v>
      </c>
      <c r="E1415" s="269">
        <v>7.490085778092721E-5</v>
      </c>
      <c r="F1415" s="269">
        <v>7.842106469698827E-5</v>
      </c>
    </row>
    <row r="1416" ht="14.25" customHeight="1">
      <c r="A1416" s="267">
        <v>43495.0</v>
      </c>
      <c r="B1416" s="57">
        <v>30.0</v>
      </c>
      <c r="C1416" s="57">
        <v>23.0</v>
      </c>
      <c r="D1416" s="268">
        <v>0.458333333333333</v>
      </c>
      <c r="E1416" s="269">
        <v>9.612224179281705E-5</v>
      </c>
      <c r="F1416" s="269">
        <v>7.691874544991952E-5</v>
      </c>
    </row>
    <row r="1417" ht="14.25" customHeight="1">
      <c r="A1417" s="267">
        <v>43495.0</v>
      </c>
      <c r="B1417" s="57">
        <v>30.0</v>
      </c>
      <c r="C1417" s="57">
        <v>24.0</v>
      </c>
      <c r="D1417" s="268">
        <v>0.479166666666667</v>
      </c>
      <c r="E1417" s="269">
        <v>1.0364852197545539E-4</v>
      </c>
      <c r="F1417" s="269">
        <v>7.611750851814954E-5</v>
      </c>
    </row>
    <row r="1418" ht="14.25" customHeight="1">
      <c r="A1418" s="267">
        <v>43495.0</v>
      </c>
      <c r="B1418" s="57">
        <v>30.0</v>
      </c>
      <c r="C1418" s="57">
        <v>25.0</v>
      </c>
      <c r="D1418" s="268">
        <v>0.5</v>
      </c>
      <c r="E1418" s="269">
        <v>1.1215194866527418E-4</v>
      </c>
      <c r="F1418" s="269">
        <v>7.721920929933328E-5</v>
      </c>
    </row>
    <row r="1419" ht="14.25" customHeight="1">
      <c r="A1419" s="267">
        <v>43495.0</v>
      </c>
      <c r="B1419" s="57">
        <v>30.0</v>
      </c>
      <c r="C1419" s="57">
        <v>26.0</v>
      </c>
      <c r="D1419" s="268">
        <v>0.520833333333333</v>
      </c>
      <c r="E1419" s="269">
        <v>1.1841240196349628E-4</v>
      </c>
      <c r="F1419" s="269">
        <v>7.751967314874703E-5</v>
      </c>
    </row>
    <row r="1420" ht="14.25" customHeight="1">
      <c r="A1420" s="267">
        <v>43495.0</v>
      </c>
      <c r="B1420" s="57">
        <v>30.0</v>
      </c>
      <c r="C1420" s="57">
        <v>27.0</v>
      </c>
      <c r="D1420" s="268">
        <v>0.541666666666667</v>
      </c>
      <c r="E1420" s="269">
        <v>1.117819233451709E-4</v>
      </c>
      <c r="F1420" s="269">
        <v>7.671843621697703E-5</v>
      </c>
    </row>
    <row r="1421" ht="14.25" customHeight="1">
      <c r="A1421" s="267">
        <v>43495.0</v>
      </c>
      <c r="B1421" s="57">
        <v>30.0</v>
      </c>
      <c r="C1421" s="57">
        <v>28.0</v>
      </c>
      <c r="D1421" s="268">
        <v>0.5625</v>
      </c>
      <c r="E1421" s="269">
        <v>9.657327976430639E-5</v>
      </c>
      <c r="F1421" s="269">
        <v>7.441488003813829E-5</v>
      </c>
    </row>
    <row r="1422" ht="14.25" customHeight="1">
      <c r="A1422" s="267">
        <v>43495.0</v>
      </c>
      <c r="B1422" s="57">
        <v>30.0</v>
      </c>
      <c r="C1422" s="57">
        <v>29.0</v>
      </c>
      <c r="D1422" s="268">
        <v>0.583333333333333</v>
      </c>
      <c r="E1422" s="269">
        <v>8.218230407076864E-5</v>
      </c>
      <c r="F1422" s="269">
        <v>7.32130246404833E-5</v>
      </c>
    </row>
    <row r="1423" ht="14.25" customHeight="1">
      <c r="A1423" s="267">
        <v>43495.0</v>
      </c>
      <c r="B1423" s="57">
        <v>30.0</v>
      </c>
      <c r="C1423" s="57">
        <v>30.0</v>
      </c>
      <c r="D1423" s="268">
        <v>0.604166666666667</v>
      </c>
      <c r="E1423" s="269">
        <v>6.197654050312342E-5</v>
      </c>
      <c r="F1423" s="269">
        <v>7.56167354357933E-5</v>
      </c>
    </row>
    <row r="1424" ht="14.25" customHeight="1">
      <c r="A1424" s="267">
        <v>43495.0</v>
      </c>
      <c r="B1424" s="57">
        <v>30.0</v>
      </c>
      <c r="C1424" s="57">
        <v>31.0</v>
      </c>
      <c r="D1424" s="268">
        <v>0.625</v>
      </c>
      <c r="E1424" s="269">
        <v>4.358698198578657E-5</v>
      </c>
      <c r="F1424" s="269">
        <v>7.671843621697703E-5</v>
      </c>
    </row>
    <row r="1425" ht="14.25" customHeight="1">
      <c r="A1425" s="267">
        <v>43495.0</v>
      </c>
      <c r="B1425" s="57">
        <v>30.0</v>
      </c>
      <c r="C1425" s="57">
        <v>32.0</v>
      </c>
      <c r="D1425" s="268">
        <v>0.645833333333333</v>
      </c>
      <c r="E1425" s="269">
        <v>2.6959172049546976E-5</v>
      </c>
      <c r="F1425" s="269">
        <v>7.922230162875826E-5</v>
      </c>
    </row>
    <row r="1426" ht="14.25" customHeight="1">
      <c r="A1426" s="267">
        <v>43495.0</v>
      </c>
      <c r="B1426" s="57">
        <v>30.0</v>
      </c>
      <c r="C1426" s="57">
        <v>33.0</v>
      </c>
      <c r="D1426" s="268">
        <v>0.666666666666667</v>
      </c>
      <c r="E1426" s="269">
        <v>8.871800532001345E-6</v>
      </c>
      <c r="F1426" s="269">
        <v>8.252740397230949E-5</v>
      </c>
    </row>
    <row r="1427" ht="14.25" customHeight="1">
      <c r="A1427" s="267">
        <v>43495.0</v>
      </c>
      <c r="B1427" s="57">
        <v>30.0</v>
      </c>
      <c r="C1427" s="57">
        <v>34.0</v>
      </c>
      <c r="D1427" s="268">
        <v>0.6875</v>
      </c>
      <c r="E1427" s="269">
        <v>2.4137471864081968E-6</v>
      </c>
      <c r="F1427" s="269">
        <v>9.284332946884818E-5</v>
      </c>
    </row>
    <row r="1428" ht="14.25" customHeight="1">
      <c r="A1428" s="267">
        <v>43495.0</v>
      </c>
      <c r="B1428" s="57">
        <v>30.0</v>
      </c>
      <c r="C1428" s="57">
        <v>35.0</v>
      </c>
      <c r="D1428" s="268">
        <v>0.708333333333333</v>
      </c>
      <c r="E1428" s="269">
        <v>1.1744136842964355E-6</v>
      </c>
      <c r="F1428" s="269">
        <v>1.0510225452492913E-4</v>
      </c>
    </row>
    <row r="1429" ht="14.25" customHeight="1">
      <c r="A1429" s="267">
        <v>43495.0</v>
      </c>
      <c r="B1429" s="57">
        <v>30.0</v>
      </c>
      <c r="C1429" s="57">
        <v>36.0</v>
      </c>
      <c r="D1429" s="268">
        <v>0.729166666666667</v>
      </c>
      <c r="E1429" s="269">
        <v>4.4494427841710186E-7</v>
      </c>
      <c r="F1429" s="269">
        <v>1.1231338691085907E-4</v>
      </c>
    </row>
    <row r="1430" ht="14.25" customHeight="1">
      <c r="A1430" s="267">
        <v>43495.0</v>
      </c>
      <c r="B1430" s="57">
        <v>30.0</v>
      </c>
      <c r="C1430" s="57">
        <v>37.0</v>
      </c>
      <c r="D1430" s="268">
        <v>0.75</v>
      </c>
      <c r="E1430" s="269">
        <v>1.1572127069265628E-7</v>
      </c>
      <c r="F1430" s="269">
        <v>1.1499753063228854E-4</v>
      </c>
    </row>
    <row r="1431" ht="14.25" customHeight="1">
      <c r="A1431" s="267">
        <v>43495.0</v>
      </c>
      <c r="B1431" s="57">
        <v>30.0</v>
      </c>
      <c r="C1431" s="57">
        <v>38.0</v>
      </c>
      <c r="D1431" s="268">
        <v>0.770833333333333</v>
      </c>
      <c r="E1431" s="269">
        <v>1.763254311033548E-8</v>
      </c>
      <c r="F1431" s="269">
        <v>1.1265391260686132E-4</v>
      </c>
    </row>
    <row r="1432" ht="14.25" customHeight="1">
      <c r="A1432" s="267">
        <v>43495.0</v>
      </c>
      <c r="B1432" s="57">
        <v>30.0</v>
      </c>
      <c r="C1432" s="57">
        <v>39.0</v>
      </c>
      <c r="D1432" s="268">
        <v>0.791666666666667</v>
      </c>
      <c r="E1432" s="269">
        <v>2.2194809509513187E-9</v>
      </c>
      <c r="F1432" s="269">
        <v>1.0688500669811733E-4</v>
      </c>
    </row>
    <row r="1433" ht="14.25" customHeight="1">
      <c r="A1433" s="267">
        <v>43495.0</v>
      </c>
      <c r="B1433" s="57">
        <v>30.0</v>
      </c>
      <c r="C1433" s="57">
        <v>40.0</v>
      </c>
      <c r="D1433" s="268">
        <v>0.8125</v>
      </c>
      <c r="E1433" s="269">
        <v>0.0</v>
      </c>
      <c r="F1433" s="269">
        <v>9.965384338889315E-5</v>
      </c>
    </row>
    <row r="1434" ht="14.25" customHeight="1">
      <c r="A1434" s="267">
        <v>43495.0</v>
      </c>
      <c r="B1434" s="57">
        <v>30.0</v>
      </c>
      <c r="C1434" s="57">
        <v>41.0</v>
      </c>
      <c r="D1434" s="268">
        <v>0.833333333333333</v>
      </c>
      <c r="E1434" s="269">
        <v>0.0</v>
      </c>
      <c r="F1434" s="269">
        <v>9.464611256533066E-5</v>
      </c>
    </row>
    <row r="1435" ht="14.25" customHeight="1">
      <c r="A1435" s="267">
        <v>43495.0</v>
      </c>
      <c r="B1435" s="57">
        <v>30.0</v>
      </c>
      <c r="C1435" s="57">
        <v>42.0</v>
      </c>
      <c r="D1435" s="268">
        <v>0.854166666666667</v>
      </c>
      <c r="E1435" s="269">
        <v>0.0</v>
      </c>
      <c r="F1435" s="269">
        <v>8.953822712529695E-5</v>
      </c>
    </row>
    <row r="1436" ht="14.25" customHeight="1">
      <c r="A1436" s="267">
        <v>43495.0</v>
      </c>
      <c r="B1436" s="57">
        <v>30.0</v>
      </c>
      <c r="C1436" s="57">
        <v>43.0</v>
      </c>
      <c r="D1436" s="268">
        <v>0.875</v>
      </c>
      <c r="E1436" s="269">
        <v>0.0</v>
      </c>
      <c r="F1436" s="269">
        <v>8.563219708291823E-5</v>
      </c>
    </row>
    <row r="1437" ht="14.25" customHeight="1">
      <c r="A1437" s="267">
        <v>43495.0</v>
      </c>
      <c r="B1437" s="57">
        <v>30.0</v>
      </c>
      <c r="C1437" s="57">
        <v>44.0</v>
      </c>
      <c r="D1437" s="268">
        <v>0.895833333333333</v>
      </c>
      <c r="E1437" s="269">
        <v>0.0</v>
      </c>
      <c r="F1437" s="269">
        <v>8.032400240994201E-5</v>
      </c>
    </row>
    <row r="1438" ht="14.25" customHeight="1">
      <c r="A1438" s="267">
        <v>43495.0</v>
      </c>
      <c r="B1438" s="57">
        <v>30.0</v>
      </c>
      <c r="C1438" s="57">
        <v>45.0</v>
      </c>
      <c r="D1438" s="268">
        <v>0.916666666666667</v>
      </c>
      <c r="E1438" s="269">
        <v>0.0</v>
      </c>
      <c r="F1438" s="269">
        <v>7.651812698403452E-5</v>
      </c>
    </row>
    <row r="1439" ht="14.25" customHeight="1">
      <c r="A1439" s="267">
        <v>43495.0</v>
      </c>
      <c r="B1439" s="57">
        <v>30.0</v>
      </c>
      <c r="C1439" s="57">
        <v>46.0</v>
      </c>
      <c r="D1439" s="268">
        <v>0.9375</v>
      </c>
      <c r="E1439" s="269">
        <v>0.0</v>
      </c>
      <c r="F1439" s="269">
        <v>7.030854076281706E-5</v>
      </c>
    </row>
    <row r="1440" ht="14.25" customHeight="1">
      <c r="A1440" s="267">
        <v>43495.0</v>
      </c>
      <c r="B1440" s="57">
        <v>30.0</v>
      </c>
      <c r="C1440" s="57">
        <v>47.0</v>
      </c>
      <c r="D1440" s="268">
        <v>0.958333333333333</v>
      </c>
      <c r="E1440" s="269">
        <v>0.0</v>
      </c>
      <c r="F1440" s="269">
        <v>6.339787222630086E-5</v>
      </c>
    </row>
    <row r="1441" ht="14.25" customHeight="1">
      <c r="A1441" s="267">
        <v>43495.0</v>
      </c>
      <c r="B1441" s="57">
        <v>30.0</v>
      </c>
      <c r="C1441" s="57">
        <v>48.0</v>
      </c>
      <c r="D1441" s="268">
        <v>0.979166666666667</v>
      </c>
      <c r="E1441" s="269">
        <v>0.0</v>
      </c>
      <c r="F1441" s="269">
        <v>5.6286894456842146E-5</v>
      </c>
    </row>
    <row r="1442" ht="14.25" customHeight="1">
      <c r="A1442" s="267">
        <v>43496.0</v>
      </c>
      <c r="B1442" s="57">
        <v>31.0</v>
      </c>
      <c r="C1442" s="57">
        <v>1.0</v>
      </c>
      <c r="D1442" s="268">
        <v>0.0</v>
      </c>
      <c r="E1442" s="269">
        <v>0.0</v>
      </c>
      <c r="F1442" s="269">
        <v>4.80742159061997E-5</v>
      </c>
    </row>
    <row r="1443" ht="14.25" customHeight="1">
      <c r="A1443" s="267">
        <v>43496.0</v>
      </c>
      <c r="B1443" s="57">
        <v>31.0</v>
      </c>
      <c r="C1443" s="57">
        <v>2.0</v>
      </c>
      <c r="D1443" s="268">
        <v>0.020833333333333332</v>
      </c>
      <c r="E1443" s="269">
        <v>0.0</v>
      </c>
      <c r="F1443" s="269">
        <v>4.246555738380974E-5</v>
      </c>
    </row>
    <row r="1444" ht="14.25" customHeight="1">
      <c r="A1444" s="267">
        <v>43496.0</v>
      </c>
      <c r="B1444" s="57">
        <v>31.0</v>
      </c>
      <c r="C1444" s="57">
        <v>3.0</v>
      </c>
      <c r="D1444" s="268">
        <v>0.0416666666666667</v>
      </c>
      <c r="E1444" s="269">
        <v>0.0</v>
      </c>
      <c r="F1444" s="269">
        <v>3.9260609656729756E-5</v>
      </c>
    </row>
    <row r="1445" ht="14.25" customHeight="1">
      <c r="A1445" s="267">
        <v>43496.0</v>
      </c>
      <c r="B1445" s="57">
        <v>31.0</v>
      </c>
      <c r="C1445" s="57">
        <v>4.0</v>
      </c>
      <c r="D1445" s="268">
        <v>0.0625</v>
      </c>
      <c r="E1445" s="269">
        <v>0.0</v>
      </c>
      <c r="F1445" s="269">
        <v>3.5955507313178524E-5</v>
      </c>
    </row>
    <row r="1446" ht="14.25" customHeight="1">
      <c r="A1446" s="267">
        <v>43496.0</v>
      </c>
      <c r="B1446" s="57">
        <v>31.0</v>
      </c>
      <c r="C1446" s="57">
        <v>5.0</v>
      </c>
      <c r="D1446" s="268">
        <v>0.0833333333333333</v>
      </c>
      <c r="E1446" s="269">
        <v>0.0</v>
      </c>
      <c r="F1446" s="269">
        <v>3.405256960022479E-5</v>
      </c>
    </row>
    <row r="1447" ht="14.25" customHeight="1">
      <c r="A1447" s="267">
        <v>43496.0</v>
      </c>
      <c r="B1447" s="57">
        <v>31.0</v>
      </c>
      <c r="C1447" s="57">
        <v>6.0</v>
      </c>
      <c r="D1447" s="268">
        <v>0.104166666666667</v>
      </c>
      <c r="E1447" s="269">
        <v>0.0</v>
      </c>
      <c r="F1447" s="269">
        <v>3.2450095736684804E-5</v>
      </c>
    </row>
    <row r="1448" ht="14.25" customHeight="1">
      <c r="A1448" s="267">
        <v>43496.0</v>
      </c>
      <c r="B1448" s="57">
        <v>31.0</v>
      </c>
      <c r="C1448" s="57">
        <v>7.0</v>
      </c>
      <c r="D1448" s="268">
        <v>0.125</v>
      </c>
      <c r="E1448" s="269">
        <v>0.0</v>
      </c>
      <c r="F1448" s="269">
        <v>3.2249786503742304E-5</v>
      </c>
    </row>
    <row r="1449" ht="14.25" customHeight="1">
      <c r="A1449" s="267">
        <v>43496.0</v>
      </c>
      <c r="B1449" s="57">
        <v>31.0</v>
      </c>
      <c r="C1449" s="57">
        <v>8.0</v>
      </c>
      <c r="D1449" s="268">
        <v>0.145833333333333</v>
      </c>
      <c r="E1449" s="269">
        <v>0.0</v>
      </c>
      <c r="F1449" s="269">
        <v>3.2249786503742304E-5</v>
      </c>
    </row>
    <row r="1450" ht="14.25" customHeight="1">
      <c r="A1450" s="267">
        <v>43496.0</v>
      </c>
      <c r="B1450" s="57">
        <v>31.0</v>
      </c>
      <c r="C1450" s="57">
        <v>9.0</v>
      </c>
      <c r="D1450" s="268">
        <v>0.166666666666667</v>
      </c>
      <c r="E1450" s="269">
        <v>0.0</v>
      </c>
      <c r="F1450" s="269">
        <v>3.214963188727106E-5</v>
      </c>
    </row>
    <row r="1451" ht="14.25" customHeight="1">
      <c r="A1451" s="267">
        <v>43496.0</v>
      </c>
      <c r="B1451" s="57">
        <v>31.0</v>
      </c>
      <c r="C1451" s="57">
        <v>10.0</v>
      </c>
      <c r="D1451" s="268">
        <v>0.1875</v>
      </c>
      <c r="E1451" s="269">
        <v>0.0</v>
      </c>
      <c r="F1451" s="269">
        <v>3.2249786503742304E-5</v>
      </c>
    </row>
    <row r="1452" ht="14.25" customHeight="1">
      <c r="A1452" s="267">
        <v>43496.0</v>
      </c>
      <c r="B1452" s="57">
        <v>31.0</v>
      </c>
      <c r="C1452" s="57">
        <v>11.0</v>
      </c>
      <c r="D1452" s="268">
        <v>0.208333333333333</v>
      </c>
      <c r="E1452" s="269">
        <v>0.0</v>
      </c>
      <c r="F1452" s="269">
        <v>3.2550250353156044E-5</v>
      </c>
    </row>
    <row r="1453" ht="14.25" customHeight="1">
      <c r="A1453" s="267">
        <v>43496.0</v>
      </c>
      <c r="B1453" s="57">
        <v>31.0</v>
      </c>
      <c r="C1453" s="57">
        <v>12.0</v>
      </c>
      <c r="D1453" s="268">
        <v>0.229166666666667</v>
      </c>
      <c r="E1453" s="269">
        <v>0.0</v>
      </c>
      <c r="F1453" s="269">
        <v>3.4453188066109795E-5</v>
      </c>
    </row>
    <row r="1454" ht="14.25" customHeight="1">
      <c r="A1454" s="267">
        <v>43496.0</v>
      </c>
      <c r="B1454" s="57">
        <v>31.0</v>
      </c>
      <c r="C1454" s="57">
        <v>13.0</v>
      </c>
      <c r="D1454" s="268">
        <v>0.25</v>
      </c>
      <c r="E1454" s="269">
        <v>0.0</v>
      </c>
      <c r="F1454" s="269">
        <v>3.5955507313178524E-5</v>
      </c>
    </row>
    <row r="1455" ht="14.25" customHeight="1">
      <c r="A1455" s="267">
        <v>43496.0</v>
      </c>
      <c r="B1455" s="57">
        <v>31.0</v>
      </c>
      <c r="C1455" s="57">
        <v>14.0</v>
      </c>
      <c r="D1455" s="268">
        <v>0.270833333333333</v>
      </c>
      <c r="E1455" s="269">
        <v>4.2601703808537816E-8</v>
      </c>
      <c r="F1455" s="269">
        <v>3.805875425907477E-5</v>
      </c>
    </row>
    <row r="1456" ht="14.25" customHeight="1">
      <c r="A1456" s="267">
        <v>43496.0</v>
      </c>
      <c r="B1456" s="57">
        <v>31.0</v>
      </c>
      <c r="C1456" s="57">
        <v>15.0</v>
      </c>
      <c r="D1456" s="268">
        <v>0.291666666666667</v>
      </c>
      <c r="E1456" s="269">
        <v>3.680022721174562E-7</v>
      </c>
      <c r="F1456" s="269">
        <v>4.346710354852223E-5</v>
      </c>
    </row>
    <row r="1457" ht="14.25" customHeight="1">
      <c r="A1457" s="267">
        <v>43496.0</v>
      </c>
      <c r="B1457" s="57">
        <v>31.0</v>
      </c>
      <c r="C1457" s="57">
        <v>16.0</v>
      </c>
      <c r="D1457" s="268">
        <v>0.3125</v>
      </c>
      <c r="E1457" s="269">
        <v>8.018372463414747E-6</v>
      </c>
      <c r="F1457" s="269">
        <v>5.137931824975094E-5</v>
      </c>
    </row>
    <row r="1458" ht="14.25" customHeight="1">
      <c r="A1458" s="267">
        <v>43496.0</v>
      </c>
      <c r="B1458" s="57">
        <v>31.0</v>
      </c>
      <c r="C1458" s="57">
        <v>17.0</v>
      </c>
      <c r="D1458" s="268">
        <v>0.333333333333333</v>
      </c>
      <c r="E1458" s="269">
        <v>5.771852764732746E-6</v>
      </c>
      <c r="F1458" s="269">
        <v>5.979230603333589E-5</v>
      </c>
    </row>
    <row r="1459" ht="14.25" customHeight="1">
      <c r="A1459" s="267">
        <v>43496.0</v>
      </c>
      <c r="B1459" s="57">
        <v>31.0</v>
      </c>
      <c r="C1459" s="57">
        <v>18.0</v>
      </c>
      <c r="D1459" s="268">
        <v>0.354166666666667</v>
      </c>
      <c r="E1459" s="269">
        <v>1.1722344283186538E-5</v>
      </c>
      <c r="F1459" s="269">
        <v>6.880622151574834E-5</v>
      </c>
    </row>
    <row r="1460" ht="14.25" customHeight="1">
      <c r="A1460" s="267">
        <v>43496.0</v>
      </c>
      <c r="B1460" s="57">
        <v>31.0</v>
      </c>
      <c r="C1460" s="57">
        <v>19.0</v>
      </c>
      <c r="D1460" s="268">
        <v>0.375</v>
      </c>
      <c r="E1460" s="269">
        <v>1.6034586657661865E-5</v>
      </c>
      <c r="F1460" s="269">
        <v>7.391410695578205E-5</v>
      </c>
    </row>
    <row r="1461" ht="14.25" customHeight="1">
      <c r="A1461" s="267">
        <v>43496.0</v>
      </c>
      <c r="B1461" s="57">
        <v>31.0</v>
      </c>
      <c r="C1461" s="57">
        <v>20.0</v>
      </c>
      <c r="D1461" s="268">
        <v>0.395833333333333</v>
      </c>
      <c r="E1461" s="269">
        <v>2.5524506887331897E-5</v>
      </c>
      <c r="F1461" s="269">
        <v>7.972307471111451E-5</v>
      </c>
    </row>
    <row r="1462" ht="14.25" customHeight="1">
      <c r="A1462" s="267">
        <v>43496.0</v>
      </c>
      <c r="B1462" s="57">
        <v>31.0</v>
      </c>
      <c r="C1462" s="57">
        <v>21.0</v>
      </c>
      <c r="D1462" s="268">
        <v>0.416666666666667</v>
      </c>
      <c r="E1462" s="269">
        <v>3.693289232727428E-5</v>
      </c>
      <c r="F1462" s="269">
        <v>8.352895013702199E-5</v>
      </c>
    </row>
    <row r="1463" ht="14.25" customHeight="1">
      <c r="A1463" s="267">
        <v>43496.0</v>
      </c>
      <c r="B1463" s="57">
        <v>31.0</v>
      </c>
      <c r="C1463" s="57">
        <v>22.0</v>
      </c>
      <c r="D1463" s="268">
        <v>0.4375</v>
      </c>
      <c r="E1463" s="269">
        <v>5.076113705730058E-5</v>
      </c>
      <c r="F1463" s="269">
        <v>8.583250631586071E-5</v>
      </c>
    </row>
    <row r="1464" ht="14.25" customHeight="1">
      <c r="A1464" s="267">
        <v>43496.0</v>
      </c>
      <c r="B1464" s="57">
        <v>31.0</v>
      </c>
      <c r="C1464" s="57">
        <v>23.0</v>
      </c>
      <c r="D1464" s="268">
        <v>0.458333333333333</v>
      </c>
      <c r="E1464" s="269">
        <v>5.90461749911379E-5</v>
      </c>
      <c r="F1464" s="269">
        <v>8.573235169938947E-5</v>
      </c>
    </row>
    <row r="1465" ht="14.25" customHeight="1">
      <c r="A1465" s="267">
        <v>43496.0</v>
      </c>
      <c r="B1465" s="57">
        <v>31.0</v>
      </c>
      <c r="C1465" s="57">
        <v>24.0</v>
      </c>
      <c r="D1465" s="268">
        <v>0.479166666666667</v>
      </c>
      <c r="E1465" s="269">
        <v>5.697729034360139E-5</v>
      </c>
      <c r="F1465" s="269">
        <v>9.094039175589444E-5</v>
      </c>
    </row>
    <row r="1466" ht="14.25" customHeight="1">
      <c r="A1466" s="267">
        <v>43496.0</v>
      </c>
      <c r="B1466" s="57">
        <v>31.0</v>
      </c>
      <c r="C1466" s="57">
        <v>25.0</v>
      </c>
      <c r="D1466" s="268">
        <v>0.5</v>
      </c>
      <c r="E1466" s="269">
        <v>8.149742402438437E-5</v>
      </c>
      <c r="F1466" s="269">
        <v>9.18417833041357E-5</v>
      </c>
    </row>
    <row r="1467" ht="14.25" customHeight="1">
      <c r="A1467" s="267">
        <v>43496.0</v>
      </c>
      <c r="B1467" s="57">
        <v>31.0</v>
      </c>
      <c r="C1467" s="57">
        <v>26.0</v>
      </c>
      <c r="D1467" s="268">
        <v>0.520833333333333</v>
      </c>
      <c r="E1467" s="269">
        <v>9.740933029973315E-5</v>
      </c>
      <c r="F1467" s="269">
        <v>9.224240177002067E-5</v>
      </c>
    </row>
    <row r="1468" ht="14.25" customHeight="1">
      <c r="A1468" s="267">
        <v>43496.0</v>
      </c>
      <c r="B1468" s="57">
        <v>31.0</v>
      </c>
      <c r="C1468" s="57">
        <v>27.0</v>
      </c>
      <c r="D1468" s="268">
        <v>0.541666666666667</v>
      </c>
      <c r="E1468" s="269">
        <v>8.556573389736101E-5</v>
      </c>
      <c r="F1468" s="269">
        <v>9.124085560530819E-5</v>
      </c>
    </row>
    <row r="1469" ht="14.25" customHeight="1">
      <c r="A1469" s="267">
        <v>43496.0</v>
      </c>
      <c r="B1469" s="57">
        <v>31.0</v>
      </c>
      <c r="C1469" s="57">
        <v>28.0</v>
      </c>
      <c r="D1469" s="268">
        <v>0.5625</v>
      </c>
      <c r="E1469" s="269">
        <v>5.050367289922183E-5</v>
      </c>
      <c r="F1469" s="269">
        <v>8.783559864528572E-5</v>
      </c>
    </row>
    <row r="1470" ht="14.25" customHeight="1">
      <c r="A1470" s="267">
        <v>43496.0</v>
      </c>
      <c r="B1470" s="57">
        <v>31.0</v>
      </c>
      <c r="C1470" s="57">
        <v>29.0</v>
      </c>
      <c r="D1470" s="268">
        <v>0.583333333333333</v>
      </c>
      <c r="E1470" s="269">
        <v>4.798449491446832E-5</v>
      </c>
      <c r="F1470" s="269">
        <v>8.503126938409072E-5</v>
      </c>
    </row>
    <row r="1471" ht="14.25" customHeight="1">
      <c r="A1471" s="267">
        <v>43496.0</v>
      </c>
      <c r="B1471" s="57">
        <v>31.0</v>
      </c>
      <c r="C1471" s="57">
        <v>30.0</v>
      </c>
      <c r="D1471" s="268">
        <v>0.604166666666667</v>
      </c>
      <c r="E1471" s="269">
        <v>3.72267164783958E-5</v>
      </c>
      <c r="F1471" s="269">
        <v>8.473080553467698E-5</v>
      </c>
    </row>
    <row r="1472" ht="14.25" customHeight="1">
      <c r="A1472" s="267">
        <v>43496.0</v>
      </c>
      <c r="B1472" s="57">
        <v>31.0</v>
      </c>
      <c r="C1472" s="57">
        <v>31.0</v>
      </c>
      <c r="D1472" s="268">
        <v>0.625</v>
      </c>
      <c r="E1472" s="269">
        <v>3.0028060703919655E-5</v>
      </c>
      <c r="F1472" s="269">
        <v>8.783559864528572E-5</v>
      </c>
    </row>
    <row r="1473" ht="14.25" customHeight="1">
      <c r="A1473" s="267">
        <v>43496.0</v>
      </c>
      <c r="B1473" s="57">
        <v>31.0</v>
      </c>
      <c r="C1473" s="57">
        <v>32.0</v>
      </c>
      <c r="D1473" s="268">
        <v>0.645833333333333</v>
      </c>
      <c r="E1473" s="269">
        <v>2.6276866837696665E-5</v>
      </c>
      <c r="F1473" s="269">
        <v>9.013915482412445E-5</v>
      </c>
    </row>
    <row r="1474" ht="14.25" customHeight="1">
      <c r="A1474" s="267">
        <v>43496.0</v>
      </c>
      <c r="B1474" s="57">
        <v>31.0</v>
      </c>
      <c r="C1474" s="57">
        <v>33.0</v>
      </c>
      <c r="D1474" s="268">
        <v>0.666666666666667</v>
      </c>
      <c r="E1474" s="269">
        <v>1.3943361234000429E-5</v>
      </c>
      <c r="F1474" s="269">
        <v>9.544734949710066E-5</v>
      </c>
    </row>
    <row r="1475" ht="14.25" customHeight="1">
      <c r="A1475" s="267">
        <v>43496.0</v>
      </c>
      <c r="B1475" s="57">
        <v>31.0</v>
      </c>
      <c r="C1475" s="57">
        <v>34.0</v>
      </c>
      <c r="D1475" s="268">
        <v>0.6875</v>
      </c>
      <c r="E1475" s="269">
        <v>6.941446462809043E-6</v>
      </c>
      <c r="F1475" s="269">
        <v>1.0396049189715685E-4</v>
      </c>
    </row>
    <row r="1476" ht="14.25" customHeight="1">
      <c r="A1476" s="267">
        <v>43496.0</v>
      </c>
      <c r="B1476" s="57">
        <v>31.0</v>
      </c>
      <c r="C1476" s="57">
        <v>35.0</v>
      </c>
      <c r="D1476" s="268">
        <v>0.708333333333333</v>
      </c>
      <c r="E1476" s="269">
        <v>2.4416756550410016E-6</v>
      </c>
      <c r="F1476" s="269">
        <v>1.1543821094476204E-4</v>
      </c>
    </row>
    <row r="1477" ht="14.25" customHeight="1">
      <c r="A1477" s="267">
        <v>43496.0</v>
      </c>
      <c r="B1477" s="57">
        <v>31.0</v>
      </c>
      <c r="C1477" s="57">
        <v>36.0</v>
      </c>
      <c r="D1477" s="268">
        <v>0.729166666666667</v>
      </c>
      <c r="E1477" s="269">
        <v>1.2177552150886234E-6</v>
      </c>
      <c r="F1477" s="269">
        <v>1.199551841476154E-4</v>
      </c>
    </row>
    <row r="1478" ht="14.25" customHeight="1">
      <c r="A1478" s="267">
        <v>43496.0</v>
      </c>
      <c r="B1478" s="57">
        <v>31.0</v>
      </c>
      <c r="C1478" s="57">
        <v>37.0</v>
      </c>
      <c r="D1478" s="268">
        <v>0.75</v>
      </c>
      <c r="E1478" s="269">
        <v>3.6165209050778987E-7</v>
      </c>
      <c r="F1478" s="269">
        <v>1.1674022095888827E-4</v>
      </c>
    </row>
    <row r="1479" ht="14.25" customHeight="1">
      <c r="A1479" s="267">
        <v>43496.0</v>
      </c>
      <c r="B1479" s="57">
        <v>31.0</v>
      </c>
      <c r="C1479" s="57">
        <v>38.0</v>
      </c>
      <c r="D1479" s="268">
        <v>0.770833333333333</v>
      </c>
      <c r="E1479" s="269">
        <v>3.212082154015658E-8</v>
      </c>
      <c r="F1479" s="269">
        <v>1.1186269113673844E-4</v>
      </c>
    </row>
    <row r="1480" ht="14.25" customHeight="1">
      <c r="A1480" s="267">
        <v>43496.0</v>
      </c>
      <c r="B1480" s="57">
        <v>31.0</v>
      </c>
      <c r="C1480" s="57">
        <v>39.0</v>
      </c>
      <c r="D1480" s="268">
        <v>0.791666666666667</v>
      </c>
      <c r="E1480" s="269">
        <v>0.0</v>
      </c>
      <c r="F1480" s="269">
        <v>1.0650441915552661E-4</v>
      </c>
    </row>
    <row r="1481" ht="14.25" customHeight="1">
      <c r="A1481" s="267">
        <v>43496.0</v>
      </c>
      <c r="B1481" s="57">
        <v>31.0</v>
      </c>
      <c r="C1481" s="57">
        <v>40.0</v>
      </c>
      <c r="D1481" s="268">
        <v>0.8125</v>
      </c>
      <c r="E1481" s="269">
        <v>0.0</v>
      </c>
      <c r="F1481" s="269">
        <v>1.0241811080349963E-4</v>
      </c>
    </row>
    <row r="1482" ht="14.25" customHeight="1">
      <c r="A1482" s="267">
        <v>43496.0</v>
      </c>
      <c r="B1482" s="57">
        <v>31.0</v>
      </c>
      <c r="C1482" s="57">
        <v>41.0</v>
      </c>
      <c r="D1482" s="268">
        <v>0.833333333333333</v>
      </c>
      <c r="E1482" s="269">
        <v>0.0</v>
      </c>
      <c r="F1482" s="269">
        <v>9.785106029241065E-5</v>
      </c>
    </row>
    <row r="1483" ht="14.25" customHeight="1">
      <c r="A1483" s="267">
        <v>43496.0</v>
      </c>
      <c r="B1483" s="57">
        <v>31.0</v>
      </c>
      <c r="C1483" s="57">
        <v>42.0</v>
      </c>
      <c r="D1483" s="268">
        <v>0.854166666666667</v>
      </c>
      <c r="E1483" s="269">
        <v>0.0</v>
      </c>
      <c r="F1483" s="269">
        <v>9.254286561943443E-5</v>
      </c>
    </row>
    <row r="1484" ht="14.25" customHeight="1">
      <c r="A1484" s="267">
        <v>43496.0</v>
      </c>
      <c r="B1484" s="57">
        <v>31.0</v>
      </c>
      <c r="C1484" s="57">
        <v>43.0</v>
      </c>
      <c r="D1484" s="268">
        <v>0.875</v>
      </c>
      <c r="E1484" s="269">
        <v>0.0</v>
      </c>
      <c r="F1484" s="269">
        <v>8.753513479587196E-5</v>
      </c>
    </row>
    <row r="1485" ht="14.25" customHeight="1">
      <c r="A1485" s="267">
        <v>43496.0</v>
      </c>
      <c r="B1485" s="57">
        <v>31.0</v>
      </c>
      <c r="C1485" s="57">
        <v>44.0</v>
      </c>
      <c r="D1485" s="268">
        <v>0.895833333333333</v>
      </c>
      <c r="E1485" s="269">
        <v>0.0</v>
      </c>
      <c r="F1485" s="269">
        <v>8.242724935583825E-5</v>
      </c>
    </row>
    <row r="1486" ht="14.25" customHeight="1">
      <c r="A1486" s="267">
        <v>43496.0</v>
      </c>
      <c r="B1486" s="57">
        <v>31.0</v>
      </c>
      <c r="C1486" s="57">
        <v>45.0</v>
      </c>
      <c r="D1486" s="268">
        <v>0.916666666666667</v>
      </c>
      <c r="E1486" s="269">
        <v>0.0</v>
      </c>
      <c r="F1486" s="269">
        <v>7.671843621697703E-5</v>
      </c>
    </row>
    <row r="1487" ht="14.25" customHeight="1">
      <c r="A1487" s="267">
        <v>43496.0</v>
      </c>
      <c r="B1487" s="57">
        <v>31.0</v>
      </c>
      <c r="C1487" s="57">
        <v>46.0</v>
      </c>
      <c r="D1487" s="268">
        <v>0.9375</v>
      </c>
      <c r="E1487" s="269">
        <v>0.0</v>
      </c>
      <c r="F1487" s="269">
        <v>6.860591228280583E-5</v>
      </c>
    </row>
    <row r="1488" ht="14.25" customHeight="1">
      <c r="A1488" s="267">
        <v>43496.0</v>
      </c>
      <c r="B1488" s="57">
        <v>31.0</v>
      </c>
      <c r="C1488" s="57">
        <v>47.0</v>
      </c>
      <c r="D1488" s="268">
        <v>0.958333333333333</v>
      </c>
      <c r="E1488" s="269">
        <v>0.0</v>
      </c>
      <c r="F1488" s="269">
        <v>5.798952293685338E-5</v>
      </c>
    </row>
    <row r="1489" ht="14.25" customHeight="1">
      <c r="A1489" s="267">
        <v>43496.0</v>
      </c>
      <c r="B1489" s="57">
        <v>31.0</v>
      </c>
      <c r="C1489" s="57">
        <v>48.0</v>
      </c>
      <c r="D1489" s="268">
        <v>0.979166666666667</v>
      </c>
      <c r="E1489" s="269">
        <v>0.0</v>
      </c>
      <c r="F1489" s="269">
        <v>4.877529822149846E-5</v>
      </c>
    </row>
    <row r="1490" ht="14.25" customHeight="1">
      <c r="A1490" s="267">
        <v>43497.0</v>
      </c>
      <c r="B1490" s="57">
        <v>32.0</v>
      </c>
      <c r="C1490" s="57">
        <v>1.0</v>
      </c>
      <c r="D1490" s="268">
        <v>0.0</v>
      </c>
      <c r="E1490" s="269">
        <v>0.0</v>
      </c>
      <c r="F1490" s="269">
        <v>4.316663969910849E-5</v>
      </c>
    </row>
    <row r="1491" ht="14.25" customHeight="1">
      <c r="A1491" s="267">
        <v>43497.0</v>
      </c>
      <c r="B1491" s="57">
        <v>32.0</v>
      </c>
      <c r="C1491" s="57">
        <v>2.0</v>
      </c>
      <c r="D1491" s="268">
        <v>0.020833333333333332</v>
      </c>
      <c r="E1491" s="269">
        <v>0.0</v>
      </c>
      <c r="F1491" s="269">
        <v>3.805875425907477E-5</v>
      </c>
    </row>
    <row r="1492" ht="14.25" customHeight="1">
      <c r="A1492" s="267">
        <v>43497.0</v>
      </c>
      <c r="B1492" s="57">
        <v>32.0</v>
      </c>
      <c r="C1492" s="57">
        <v>3.0</v>
      </c>
      <c r="D1492" s="268">
        <v>0.0416666666666667</v>
      </c>
      <c r="E1492" s="269">
        <v>0.0</v>
      </c>
      <c r="F1492" s="269">
        <v>3.585535269670728E-5</v>
      </c>
    </row>
    <row r="1493" ht="14.25" customHeight="1">
      <c r="A1493" s="267">
        <v>43497.0</v>
      </c>
      <c r="B1493" s="57">
        <v>32.0</v>
      </c>
      <c r="C1493" s="57">
        <v>4.0</v>
      </c>
      <c r="D1493" s="268">
        <v>0.0625</v>
      </c>
      <c r="E1493" s="269">
        <v>0.0</v>
      </c>
      <c r="F1493" s="269">
        <v>3.3952414983753533E-5</v>
      </c>
    </row>
    <row r="1494" ht="14.25" customHeight="1">
      <c r="A1494" s="267">
        <v>43497.0</v>
      </c>
      <c r="B1494" s="57">
        <v>32.0</v>
      </c>
      <c r="C1494" s="57">
        <v>5.0</v>
      </c>
      <c r="D1494" s="268">
        <v>0.0833333333333333</v>
      </c>
      <c r="E1494" s="269">
        <v>0.0</v>
      </c>
      <c r="F1494" s="269">
        <v>3.234994112021355E-5</v>
      </c>
    </row>
    <row r="1495" ht="14.25" customHeight="1">
      <c r="A1495" s="267">
        <v>43497.0</v>
      </c>
      <c r="B1495" s="57">
        <v>32.0</v>
      </c>
      <c r="C1495" s="57">
        <v>6.0</v>
      </c>
      <c r="D1495" s="268">
        <v>0.104166666666667</v>
      </c>
      <c r="E1495" s="269">
        <v>0.0</v>
      </c>
      <c r="F1495" s="269">
        <v>3.164885880491481E-5</v>
      </c>
    </row>
    <row r="1496" ht="14.25" customHeight="1">
      <c r="A1496" s="267">
        <v>43497.0</v>
      </c>
      <c r="B1496" s="57">
        <v>32.0</v>
      </c>
      <c r="C1496" s="57">
        <v>7.0</v>
      </c>
      <c r="D1496" s="268">
        <v>0.125</v>
      </c>
      <c r="E1496" s="269">
        <v>0.0</v>
      </c>
      <c r="F1496" s="269">
        <v>3.18491680378573E-5</v>
      </c>
    </row>
    <row r="1497" ht="14.25" customHeight="1">
      <c r="A1497" s="267">
        <v>43497.0</v>
      </c>
      <c r="B1497" s="57">
        <v>32.0</v>
      </c>
      <c r="C1497" s="57">
        <v>8.0</v>
      </c>
      <c r="D1497" s="268">
        <v>0.145833333333333</v>
      </c>
      <c r="E1497" s="269">
        <v>0.0</v>
      </c>
      <c r="F1497" s="269">
        <v>3.1548704188443556E-5</v>
      </c>
    </row>
    <row r="1498" ht="14.25" customHeight="1">
      <c r="A1498" s="267">
        <v>43497.0</v>
      </c>
      <c r="B1498" s="57">
        <v>32.0</v>
      </c>
      <c r="C1498" s="57">
        <v>9.0</v>
      </c>
      <c r="D1498" s="268">
        <v>0.166666666666667</v>
      </c>
      <c r="E1498" s="269">
        <v>0.0</v>
      </c>
      <c r="F1498" s="269">
        <v>3.18491680378573E-5</v>
      </c>
    </row>
    <row r="1499" ht="14.25" customHeight="1">
      <c r="A1499" s="267">
        <v>43497.0</v>
      </c>
      <c r="B1499" s="57">
        <v>32.0</v>
      </c>
      <c r="C1499" s="57">
        <v>10.0</v>
      </c>
      <c r="D1499" s="268">
        <v>0.1875</v>
      </c>
      <c r="E1499" s="269">
        <v>0.0</v>
      </c>
      <c r="F1499" s="269">
        <v>3.285071420256979E-5</v>
      </c>
    </row>
    <row r="1500" ht="14.25" customHeight="1">
      <c r="A1500" s="267">
        <v>43497.0</v>
      </c>
      <c r="B1500" s="57">
        <v>32.0</v>
      </c>
      <c r="C1500" s="57">
        <v>11.0</v>
      </c>
      <c r="D1500" s="268">
        <v>0.208333333333333</v>
      </c>
      <c r="E1500" s="269">
        <v>0.0</v>
      </c>
      <c r="F1500" s="269">
        <v>3.415272421669604E-5</v>
      </c>
    </row>
    <row r="1501" ht="14.25" customHeight="1">
      <c r="A1501" s="267">
        <v>43497.0</v>
      </c>
      <c r="B1501" s="57">
        <v>32.0</v>
      </c>
      <c r="C1501" s="57">
        <v>12.0</v>
      </c>
      <c r="D1501" s="268">
        <v>0.229166666666667</v>
      </c>
      <c r="E1501" s="269">
        <v>0.0</v>
      </c>
      <c r="F1501" s="269">
        <v>3.775829040966103E-5</v>
      </c>
    </row>
    <row r="1502" ht="14.25" customHeight="1">
      <c r="A1502" s="267">
        <v>43497.0</v>
      </c>
      <c r="B1502" s="57">
        <v>32.0</v>
      </c>
      <c r="C1502" s="57">
        <v>13.0</v>
      </c>
      <c r="D1502" s="268">
        <v>0.25</v>
      </c>
      <c r="E1502" s="269">
        <v>0.0</v>
      </c>
      <c r="F1502" s="269">
        <v>4.476911356264847E-5</v>
      </c>
    </row>
    <row r="1503" ht="14.25" customHeight="1">
      <c r="A1503" s="267">
        <v>43497.0</v>
      </c>
      <c r="B1503" s="57">
        <v>32.0</v>
      </c>
      <c r="C1503" s="57">
        <v>14.0</v>
      </c>
      <c r="D1503" s="268">
        <v>0.270833333333333</v>
      </c>
      <c r="E1503" s="269">
        <v>4.463622801357652E-8</v>
      </c>
      <c r="F1503" s="269">
        <v>5.188009133210718E-5</v>
      </c>
    </row>
    <row r="1504" ht="14.25" customHeight="1">
      <c r="A1504" s="267">
        <v>43497.0</v>
      </c>
      <c r="B1504" s="57">
        <v>32.0</v>
      </c>
      <c r="C1504" s="57">
        <v>15.0</v>
      </c>
      <c r="D1504" s="268">
        <v>0.291666666666667</v>
      </c>
      <c r="E1504" s="269">
        <v>4.736742262821939E-7</v>
      </c>
      <c r="F1504" s="269">
        <v>6.169524374628963E-5</v>
      </c>
    </row>
    <row r="1505" ht="14.25" customHeight="1">
      <c r="A1505" s="267">
        <v>43497.0</v>
      </c>
      <c r="B1505" s="57">
        <v>32.0</v>
      </c>
      <c r="C1505" s="57">
        <v>16.0</v>
      </c>
      <c r="D1505" s="268">
        <v>0.3125</v>
      </c>
      <c r="E1505" s="269">
        <v>2.0908560563736173E-6</v>
      </c>
      <c r="F1505" s="269">
        <v>6.860591228280583E-5</v>
      </c>
    </row>
    <row r="1506" ht="14.25" customHeight="1">
      <c r="A1506" s="267">
        <v>43497.0</v>
      </c>
      <c r="B1506" s="57">
        <v>32.0</v>
      </c>
      <c r="C1506" s="57">
        <v>17.0</v>
      </c>
      <c r="D1506" s="268">
        <v>0.333333333333333</v>
      </c>
      <c r="E1506" s="269">
        <v>5.855607059414776E-6</v>
      </c>
      <c r="F1506" s="269">
        <v>7.221147847577081E-5</v>
      </c>
    </row>
    <row r="1507" ht="14.25" customHeight="1">
      <c r="A1507" s="267">
        <v>43497.0</v>
      </c>
      <c r="B1507" s="57">
        <v>32.0</v>
      </c>
      <c r="C1507" s="57">
        <v>18.0</v>
      </c>
      <c r="D1507" s="268">
        <v>0.354166666666667</v>
      </c>
      <c r="E1507" s="269">
        <v>1.13145297173152E-5</v>
      </c>
      <c r="F1507" s="269">
        <v>7.36136431063683E-5</v>
      </c>
    </row>
    <row r="1508" ht="14.25" customHeight="1">
      <c r="A1508" s="267">
        <v>43497.0</v>
      </c>
      <c r="B1508" s="57">
        <v>32.0</v>
      </c>
      <c r="C1508" s="57">
        <v>19.0</v>
      </c>
      <c r="D1508" s="268">
        <v>0.375</v>
      </c>
      <c r="E1508" s="269">
        <v>2.360635470534193E-5</v>
      </c>
      <c r="F1508" s="269">
        <v>7.391410695578205E-5</v>
      </c>
    </row>
    <row r="1509" ht="14.25" customHeight="1">
      <c r="A1509" s="267">
        <v>43497.0</v>
      </c>
      <c r="B1509" s="57">
        <v>32.0</v>
      </c>
      <c r="C1509" s="57">
        <v>20.0</v>
      </c>
      <c r="D1509" s="268">
        <v>0.395833333333333</v>
      </c>
      <c r="E1509" s="269">
        <v>3.470265355471887E-5</v>
      </c>
      <c r="F1509" s="269">
        <v>7.331317925695456E-5</v>
      </c>
    </row>
    <row r="1510" ht="14.25" customHeight="1">
      <c r="A1510" s="267">
        <v>43497.0</v>
      </c>
      <c r="B1510" s="57">
        <v>32.0</v>
      </c>
      <c r="C1510" s="57">
        <v>21.0</v>
      </c>
      <c r="D1510" s="268">
        <v>0.416666666666667</v>
      </c>
      <c r="E1510" s="269">
        <v>5.0729826457809146E-5</v>
      </c>
      <c r="F1510" s="269">
        <v>7.211132385929955E-5</v>
      </c>
    </row>
    <row r="1511" ht="14.25" customHeight="1">
      <c r="A1511" s="267">
        <v>43497.0</v>
      </c>
      <c r="B1511" s="57">
        <v>32.0</v>
      </c>
      <c r="C1511" s="57">
        <v>22.0</v>
      </c>
      <c r="D1511" s="268">
        <v>0.4375</v>
      </c>
      <c r="E1511" s="269">
        <v>5.73944889533635E-5</v>
      </c>
      <c r="F1511" s="269">
        <v>7.251194232518454E-5</v>
      </c>
    </row>
    <row r="1512" ht="14.25" customHeight="1">
      <c r="A1512" s="267">
        <v>43497.0</v>
      </c>
      <c r="B1512" s="57">
        <v>32.0</v>
      </c>
      <c r="C1512" s="57">
        <v>23.0</v>
      </c>
      <c r="D1512" s="268">
        <v>0.458333333333333</v>
      </c>
      <c r="E1512" s="269">
        <v>6.444135005403345E-5</v>
      </c>
      <c r="F1512" s="269">
        <v>7.120993231105831E-5</v>
      </c>
    </row>
    <row r="1513" ht="14.25" customHeight="1">
      <c r="A1513" s="267">
        <v>43497.0</v>
      </c>
      <c r="B1513" s="57">
        <v>32.0</v>
      </c>
      <c r="C1513" s="57">
        <v>24.0</v>
      </c>
      <c r="D1513" s="268">
        <v>0.479166666666667</v>
      </c>
      <c r="E1513" s="269">
        <v>6.359713410888831E-5</v>
      </c>
      <c r="F1513" s="269">
        <v>7.141024154400082E-5</v>
      </c>
    </row>
    <row r="1514" ht="14.25" customHeight="1">
      <c r="A1514" s="267">
        <v>43497.0</v>
      </c>
      <c r="B1514" s="57">
        <v>32.0</v>
      </c>
      <c r="C1514" s="57">
        <v>25.0</v>
      </c>
      <c r="D1514" s="268">
        <v>0.5</v>
      </c>
      <c r="E1514" s="269">
        <v>6.4455899279108E-5</v>
      </c>
      <c r="F1514" s="269">
        <v>7.391410695578205E-5</v>
      </c>
    </row>
    <row r="1515" ht="14.25" customHeight="1">
      <c r="A1515" s="267">
        <v>43497.0</v>
      </c>
      <c r="B1515" s="57">
        <v>32.0</v>
      </c>
      <c r="C1515" s="57">
        <v>26.0</v>
      </c>
      <c r="D1515" s="268">
        <v>0.520833333333333</v>
      </c>
      <c r="E1515" s="269">
        <v>6.755274167586873E-5</v>
      </c>
      <c r="F1515" s="269">
        <v>7.411441618872453E-5</v>
      </c>
    </row>
    <row r="1516" ht="14.25" customHeight="1">
      <c r="A1516" s="267">
        <v>43497.0</v>
      </c>
      <c r="B1516" s="57">
        <v>32.0</v>
      </c>
      <c r="C1516" s="57">
        <v>27.0</v>
      </c>
      <c r="D1516" s="268">
        <v>0.541666666666667</v>
      </c>
      <c r="E1516" s="269">
        <v>7.541247405272535E-5</v>
      </c>
      <c r="F1516" s="269">
        <v>7.30127154075408E-5</v>
      </c>
    </row>
    <row r="1517" ht="14.25" customHeight="1">
      <c r="A1517" s="267">
        <v>43497.0</v>
      </c>
      <c r="B1517" s="57">
        <v>32.0</v>
      </c>
      <c r="C1517" s="57">
        <v>28.0</v>
      </c>
      <c r="D1517" s="268">
        <v>0.5625</v>
      </c>
      <c r="E1517" s="269">
        <v>7.45067843574409E-5</v>
      </c>
      <c r="F1517" s="269">
        <v>7.100962307811582E-5</v>
      </c>
    </row>
    <row r="1518" ht="14.25" customHeight="1">
      <c r="A1518" s="267">
        <v>43497.0</v>
      </c>
      <c r="B1518" s="57">
        <v>32.0</v>
      </c>
      <c r="C1518" s="57">
        <v>29.0</v>
      </c>
      <c r="D1518" s="268">
        <v>0.583333333333333</v>
      </c>
      <c r="E1518" s="269">
        <v>6.799238648405485E-5</v>
      </c>
      <c r="F1518" s="269">
        <v>6.960745844751831E-5</v>
      </c>
    </row>
    <row r="1519" ht="14.25" customHeight="1">
      <c r="A1519" s="267">
        <v>43497.0</v>
      </c>
      <c r="B1519" s="57">
        <v>32.0</v>
      </c>
      <c r="C1519" s="57">
        <v>30.0</v>
      </c>
      <c r="D1519" s="268">
        <v>0.604166666666667</v>
      </c>
      <c r="E1519" s="269">
        <v>7.015890885903046E-5</v>
      </c>
      <c r="F1519" s="269">
        <v>7.110977769458707E-5</v>
      </c>
    </row>
    <row r="1520" ht="14.25" customHeight="1">
      <c r="A1520" s="267">
        <v>43497.0</v>
      </c>
      <c r="B1520" s="57">
        <v>32.0</v>
      </c>
      <c r="C1520" s="57">
        <v>31.0</v>
      </c>
      <c r="D1520" s="268">
        <v>0.625</v>
      </c>
      <c r="E1520" s="269">
        <v>5.2338694880217175E-5</v>
      </c>
      <c r="F1520" s="269">
        <v>7.331317925695456E-5</v>
      </c>
    </row>
    <row r="1521" ht="14.25" customHeight="1">
      <c r="A1521" s="267">
        <v>43497.0</v>
      </c>
      <c r="B1521" s="57">
        <v>32.0</v>
      </c>
      <c r="C1521" s="57">
        <v>32.0</v>
      </c>
      <c r="D1521" s="268">
        <v>0.645833333333333</v>
      </c>
      <c r="E1521" s="269">
        <v>3.4607675530491655E-5</v>
      </c>
      <c r="F1521" s="269">
        <v>7.802044623110327E-5</v>
      </c>
    </row>
    <row r="1522" ht="14.25" customHeight="1">
      <c r="A1522" s="267">
        <v>43497.0</v>
      </c>
      <c r="B1522" s="57">
        <v>32.0</v>
      </c>
      <c r="C1522" s="57">
        <v>33.0</v>
      </c>
      <c r="D1522" s="268">
        <v>0.666666666666667</v>
      </c>
      <c r="E1522" s="269">
        <v>1.7729236045775153E-5</v>
      </c>
      <c r="F1522" s="269">
        <v>8.443034168526323E-5</v>
      </c>
    </row>
    <row r="1523" ht="14.25" customHeight="1">
      <c r="A1523" s="267">
        <v>43497.0</v>
      </c>
      <c r="B1523" s="57">
        <v>32.0</v>
      </c>
      <c r="C1523" s="57">
        <v>34.0</v>
      </c>
      <c r="D1523" s="268">
        <v>0.6875</v>
      </c>
      <c r="E1523" s="269">
        <v>7.367212925079821E-6</v>
      </c>
      <c r="F1523" s="269">
        <v>9.514688564768693E-5</v>
      </c>
    </row>
    <row r="1524" ht="14.25" customHeight="1">
      <c r="A1524" s="267">
        <v>43497.0</v>
      </c>
      <c r="B1524" s="57">
        <v>32.0</v>
      </c>
      <c r="C1524" s="57">
        <v>35.0</v>
      </c>
      <c r="D1524" s="268">
        <v>0.708333333333333</v>
      </c>
      <c r="E1524" s="269">
        <v>2.408136831782181E-6</v>
      </c>
      <c r="F1524" s="269">
        <v>1.0926868657013307E-4</v>
      </c>
    </row>
    <row r="1525" ht="14.25" customHeight="1">
      <c r="A1525" s="267">
        <v>43497.0</v>
      </c>
      <c r="B1525" s="57">
        <v>32.0</v>
      </c>
      <c r="C1525" s="57">
        <v>36.0</v>
      </c>
      <c r="D1525" s="268">
        <v>0.729166666666667</v>
      </c>
      <c r="E1525" s="269">
        <v>8.57397821802222E-7</v>
      </c>
      <c r="F1525" s="269">
        <v>1.1420630916216569E-4</v>
      </c>
    </row>
    <row r="1526" ht="14.25" customHeight="1">
      <c r="A1526" s="267">
        <v>43497.0</v>
      </c>
      <c r="B1526" s="57">
        <v>32.0</v>
      </c>
      <c r="C1526" s="57">
        <v>37.0</v>
      </c>
      <c r="D1526" s="268">
        <v>0.75</v>
      </c>
      <c r="E1526" s="269">
        <v>3.216397811420286E-7</v>
      </c>
      <c r="F1526" s="269">
        <v>1.1581879848735278E-4</v>
      </c>
    </row>
    <row r="1527" ht="14.25" customHeight="1">
      <c r="A1527" s="267">
        <v>43497.0</v>
      </c>
      <c r="B1527" s="57">
        <v>32.0</v>
      </c>
      <c r="C1527" s="57">
        <v>38.0</v>
      </c>
      <c r="D1527" s="268">
        <v>0.770833333333333</v>
      </c>
      <c r="E1527" s="269">
        <v>5.99259856756856E-8</v>
      </c>
      <c r="F1527" s="269">
        <v>1.1338504130710143E-4</v>
      </c>
    </row>
    <row r="1528" ht="14.25" customHeight="1">
      <c r="A1528" s="267">
        <v>43497.0</v>
      </c>
      <c r="B1528" s="57">
        <v>32.0</v>
      </c>
      <c r="C1528" s="57">
        <v>39.0</v>
      </c>
      <c r="D1528" s="268">
        <v>0.791666666666667</v>
      </c>
      <c r="E1528" s="269">
        <v>4.747223145090322E-9</v>
      </c>
      <c r="F1528" s="269">
        <v>1.0821706309718495E-4</v>
      </c>
    </row>
    <row r="1529" ht="14.25" customHeight="1">
      <c r="A1529" s="267">
        <v>43497.0</v>
      </c>
      <c r="B1529" s="57">
        <v>32.0</v>
      </c>
      <c r="C1529" s="57">
        <v>40.0</v>
      </c>
      <c r="D1529" s="268">
        <v>0.8125</v>
      </c>
      <c r="E1529" s="269">
        <v>0.0</v>
      </c>
      <c r="F1529" s="269">
        <v>1.0243814172679387E-4</v>
      </c>
    </row>
    <row r="1530" ht="14.25" customHeight="1">
      <c r="A1530" s="267">
        <v>43497.0</v>
      </c>
      <c r="B1530" s="57">
        <v>32.0</v>
      </c>
      <c r="C1530" s="57">
        <v>41.0</v>
      </c>
      <c r="D1530" s="268">
        <v>0.833333333333333</v>
      </c>
      <c r="E1530" s="269">
        <v>0.0</v>
      </c>
      <c r="F1530" s="269">
        <v>9.835183337476691E-5</v>
      </c>
    </row>
    <row r="1531" ht="14.25" customHeight="1">
      <c r="A1531" s="267">
        <v>43497.0</v>
      </c>
      <c r="B1531" s="57">
        <v>32.0</v>
      </c>
      <c r="C1531" s="57">
        <v>42.0</v>
      </c>
      <c r="D1531" s="268">
        <v>0.854166666666667</v>
      </c>
      <c r="E1531" s="269">
        <v>0.0</v>
      </c>
      <c r="F1531" s="269">
        <v>9.41453394829744E-5</v>
      </c>
    </row>
    <row r="1532" ht="14.25" customHeight="1">
      <c r="A1532" s="267">
        <v>43497.0</v>
      </c>
      <c r="B1532" s="57">
        <v>32.0</v>
      </c>
      <c r="C1532" s="57">
        <v>43.0</v>
      </c>
      <c r="D1532" s="268">
        <v>0.875</v>
      </c>
      <c r="E1532" s="269">
        <v>0.0</v>
      </c>
      <c r="F1532" s="269">
        <v>9.00390002076532E-5</v>
      </c>
    </row>
    <row r="1533" ht="14.25" customHeight="1">
      <c r="A1533" s="267">
        <v>43497.0</v>
      </c>
      <c r="B1533" s="57">
        <v>32.0</v>
      </c>
      <c r="C1533" s="57">
        <v>44.0</v>
      </c>
      <c r="D1533" s="268">
        <v>0.895833333333333</v>
      </c>
      <c r="E1533" s="269">
        <v>0.0</v>
      </c>
      <c r="F1533" s="269">
        <v>8.443034168526323E-5</v>
      </c>
    </row>
    <row r="1534" ht="14.25" customHeight="1">
      <c r="A1534" s="267">
        <v>43497.0</v>
      </c>
      <c r="B1534" s="57">
        <v>32.0</v>
      </c>
      <c r="C1534" s="57">
        <v>45.0</v>
      </c>
      <c r="D1534" s="268">
        <v>0.916666666666667</v>
      </c>
      <c r="E1534" s="269">
        <v>0.0</v>
      </c>
      <c r="F1534" s="269">
        <v>7.8721528546402E-5</v>
      </c>
    </row>
    <row r="1535" ht="14.25" customHeight="1">
      <c r="A1535" s="267">
        <v>43497.0</v>
      </c>
      <c r="B1535" s="57">
        <v>32.0</v>
      </c>
      <c r="C1535" s="57">
        <v>46.0</v>
      </c>
      <c r="D1535" s="268">
        <v>0.9375</v>
      </c>
      <c r="E1535" s="269">
        <v>0.0</v>
      </c>
      <c r="F1535" s="269">
        <v>6.920683998163334E-5</v>
      </c>
    </row>
    <row r="1536" ht="14.25" customHeight="1">
      <c r="A1536" s="267">
        <v>43497.0</v>
      </c>
      <c r="B1536" s="57">
        <v>32.0</v>
      </c>
      <c r="C1536" s="57">
        <v>47.0</v>
      </c>
      <c r="D1536" s="268">
        <v>0.958333333333333</v>
      </c>
      <c r="E1536" s="269">
        <v>0.0</v>
      </c>
      <c r="F1536" s="269">
        <v>5.9291532950979645E-5</v>
      </c>
    </row>
    <row r="1537" ht="14.25" customHeight="1">
      <c r="A1537" s="267">
        <v>43497.0</v>
      </c>
      <c r="B1537" s="57">
        <v>32.0</v>
      </c>
      <c r="C1537" s="57">
        <v>48.0</v>
      </c>
      <c r="D1537" s="268">
        <v>0.979166666666667</v>
      </c>
      <c r="E1537" s="269">
        <v>0.0</v>
      </c>
      <c r="F1537" s="269">
        <v>4.9175916687383454E-5</v>
      </c>
    </row>
    <row r="1538" ht="14.25" customHeight="1">
      <c r="A1538" s="267">
        <v>43498.0</v>
      </c>
      <c r="B1538" s="57">
        <v>33.0</v>
      </c>
      <c r="C1538" s="57">
        <v>1.0</v>
      </c>
      <c r="D1538" s="268">
        <v>0.0</v>
      </c>
      <c r="E1538" s="269">
        <v>0.0</v>
      </c>
      <c r="F1538" s="269">
        <v>4.3366948932050984E-5</v>
      </c>
    </row>
    <row r="1539" ht="14.25" customHeight="1">
      <c r="A1539" s="267">
        <v>43498.0</v>
      </c>
      <c r="B1539" s="57">
        <v>33.0</v>
      </c>
      <c r="C1539" s="57">
        <v>2.0</v>
      </c>
      <c r="D1539" s="268">
        <v>0.020833333333333332</v>
      </c>
      <c r="E1539" s="269">
        <v>0.0</v>
      </c>
      <c r="F1539" s="269">
        <v>3.785844502613227E-5</v>
      </c>
    </row>
    <row r="1540" ht="14.25" customHeight="1">
      <c r="A1540" s="267">
        <v>43498.0</v>
      </c>
      <c r="B1540" s="57">
        <v>33.0</v>
      </c>
      <c r="C1540" s="57">
        <v>3.0</v>
      </c>
      <c r="D1540" s="268">
        <v>0.0416666666666667</v>
      </c>
      <c r="E1540" s="269">
        <v>0.0</v>
      </c>
      <c r="F1540" s="269">
        <v>3.615581654612103E-5</v>
      </c>
    </row>
    <row r="1541" ht="14.25" customHeight="1">
      <c r="A1541" s="267">
        <v>43498.0</v>
      </c>
      <c r="B1541" s="57">
        <v>33.0</v>
      </c>
      <c r="C1541" s="57">
        <v>4.0</v>
      </c>
      <c r="D1541" s="268">
        <v>0.0625</v>
      </c>
      <c r="E1541" s="269">
        <v>0.0</v>
      </c>
      <c r="F1541" s="269">
        <v>3.4453188066109795E-5</v>
      </c>
    </row>
    <row r="1542" ht="14.25" customHeight="1">
      <c r="A1542" s="267">
        <v>43498.0</v>
      </c>
      <c r="B1542" s="57">
        <v>33.0</v>
      </c>
      <c r="C1542" s="57">
        <v>5.0</v>
      </c>
      <c r="D1542" s="268">
        <v>0.0833333333333333</v>
      </c>
      <c r="E1542" s="269">
        <v>0.0</v>
      </c>
      <c r="F1542" s="269">
        <v>3.2550250353156044E-5</v>
      </c>
    </row>
    <row r="1543" ht="14.25" customHeight="1">
      <c r="A1543" s="267">
        <v>43498.0</v>
      </c>
      <c r="B1543" s="57">
        <v>33.0</v>
      </c>
      <c r="C1543" s="57">
        <v>6.0</v>
      </c>
      <c r="D1543" s="268">
        <v>0.104166666666667</v>
      </c>
      <c r="E1543" s="269">
        <v>0.0</v>
      </c>
      <c r="F1543" s="269">
        <v>3.174901342138605E-5</v>
      </c>
    </row>
    <row r="1544" ht="14.25" customHeight="1">
      <c r="A1544" s="267">
        <v>43498.0</v>
      </c>
      <c r="B1544" s="57">
        <v>33.0</v>
      </c>
      <c r="C1544" s="57">
        <v>7.0</v>
      </c>
      <c r="D1544" s="268">
        <v>0.125</v>
      </c>
      <c r="E1544" s="269">
        <v>0.0</v>
      </c>
      <c r="F1544" s="269">
        <v>3.2049477270799804E-5</v>
      </c>
    </row>
    <row r="1545" ht="14.25" customHeight="1">
      <c r="A1545" s="267">
        <v>43498.0</v>
      </c>
      <c r="B1545" s="57">
        <v>33.0</v>
      </c>
      <c r="C1545" s="57">
        <v>8.0</v>
      </c>
      <c r="D1545" s="268">
        <v>0.145833333333333</v>
      </c>
      <c r="E1545" s="269">
        <v>0.0</v>
      </c>
      <c r="F1545" s="269">
        <v>3.2049477270799804E-5</v>
      </c>
    </row>
    <row r="1546" ht="14.25" customHeight="1">
      <c r="A1546" s="267">
        <v>43498.0</v>
      </c>
      <c r="B1546" s="57">
        <v>33.0</v>
      </c>
      <c r="C1546" s="57">
        <v>9.0</v>
      </c>
      <c r="D1546" s="268">
        <v>0.166666666666667</v>
      </c>
      <c r="E1546" s="269">
        <v>0.0</v>
      </c>
      <c r="F1546" s="269">
        <v>3.214963188727106E-5</v>
      </c>
    </row>
    <row r="1547" ht="14.25" customHeight="1">
      <c r="A1547" s="267">
        <v>43498.0</v>
      </c>
      <c r="B1547" s="57">
        <v>33.0</v>
      </c>
      <c r="C1547" s="57">
        <v>10.0</v>
      </c>
      <c r="D1547" s="268">
        <v>0.1875</v>
      </c>
      <c r="E1547" s="269">
        <v>0.0</v>
      </c>
      <c r="F1547" s="269">
        <v>3.34516419013973E-5</v>
      </c>
    </row>
    <row r="1548" ht="14.25" customHeight="1">
      <c r="A1548" s="267">
        <v>43498.0</v>
      </c>
      <c r="B1548" s="57">
        <v>33.0</v>
      </c>
      <c r="C1548" s="57">
        <v>11.0</v>
      </c>
      <c r="D1548" s="268">
        <v>0.208333333333333</v>
      </c>
      <c r="E1548" s="269">
        <v>0.0</v>
      </c>
      <c r="F1548" s="269">
        <v>3.4453188066109795E-5</v>
      </c>
    </row>
    <row r="1549" ht="14.25" customHeight="1">
      <c r="A1549" s="267">
        <v>43498.0</v>
      </c>
      <c r="B1549" s="57">
        <v>33.0</v>
      </c>
      <c r="C1549" s="57">
        <v>12.0</v>
      </c>
      <c r="D1549" s="268">
        <v>0.229166666666667</v>
      </c>
      <c r="E1549" s="269">
        <v>0.0</v>
      </c>
      <c r="F1549" s="269">
        <v>3.845937272495976E-5</v>
      </c>
    </row>
    <row r="1550" ht="14.25" customHeight="1">
      <c r="A1550" s="267">
        <v>43498.0</v>
      </c>
      <c r="B1550" s="57">
        <v>33.0</v>
      </c>
      <c r="C1550" s="57">
        <v>13.0</v>
      </c>
      <c r="D1550" s="268">
        <v>0.25</v>
      </c>
      <c r="E1550" s="269">
        <v>0.0</v>
      </c>
      <c r="F1550" s="269">
        <v>4.486926817911972E-5</v>
      </c>
    </row>
    <row r="1551" ht="14.25" customHeight="1">
      <c r="A1551" s="267">
        <v>43498.0</v>
      </c>
      <c r="B1551" s="57">
        <v>33.0</v>
      </c>
      <c r="C1551" s="57">
        <v>14.0</v>
      </c>
      <c r="D1551" s="268">
        <v>0.270833333333333</v>
      </c>
      <c r="E1551" s="269">
        <v>4.815040618591611E-8</v>
      </c>
      <c r="F1551" s="269">
        <v>5.097869978386593E-5</v>
      </c>
    </row>
    <row r="1552" ht="14.25" customHeight="1">
      <c r="A1552" s="267">
        <v>43498.0</v>
      </c>
      <c r="B1552" s="57">
        <v>33.0</v>
      </c>
      <c r="C1552" s="57">
        <v>15.0</v>
      </c>
      <c r="D1552" s="268">
        <v>0.291666666666667</v>
      </c>
      <c r="E1552" s="269">
        <v>7.841549504208285E-7</v>
      </c>
      <c r="F1552" s="269">
        <v>6.0393233732163374E-5</v>
      </c>
    </row>
    <row r="1553" ht="14.25" customHeight="1">
      <c r="A1553" s="267">
        <v>43498.0</v>
      </c>
      <c r="B1553" s="57">
        <v>33.0</v>
      </c>
      <c r="C1553" s="57">
        <v>16.0</v>
      </c>
      <c r="D1553" s="268">
        <v>0.3125</v>
      </c>
      <c r="E1553" s="269">
        <v>4.217938039303831E-6</v>
      </c>
      <c r="F1553" s="269">
        <v>6.800498458397833E-5</v>
      </c>
    </row>
    <row r="1554" ht="14.25" customHeight="1">
      <c r="A1554" s="267">
        <v>43498.0</v>
      </c>
      <c r="B1554" s="57">
        <v>33.0</v>
      </c>
      <c r="C1554" s="57">
        <v>17.0</v>
      </c>
      <c r="D1554" s="268">
        <v>0.333333333333333</v>
      </c>
      <c r="E1554" s="269">
        <v>8.660946080659905E-6</v>
      </c>
      <c r="F1554" s="269">
        <v>7.090946846164457E-5</v>
      </c>
    </row>
    <row r="1555" ht="14.25" customHeight="1">
      <c r="A1555" s="267">
        <v>43498.0</v>
      </c>
      <c r="B1555" s="57">
        <v>33.0</v>
      </c>
      <c r="C1555" s="57">
        <v>18.0</v>
      </c>
      <c r="D1555" s="268">
        <v>0.354166666666667</v>
      </c>
      <c r="E1555" s="269">
        <v>1.721788659437188E-5</v>
      </c>
      <c r="F1555" s="269">
        <v>7.221147847577081E-5</v>
      </c>
    </row>
    <row r="1556" ht="14.25" customHeight="1">
      <c r="A1556" s="267">
        <v>43498.0</v>
      </c>
      <c r="B1556" s="57">
        <v>33.0</v>
      </c>
      <c r="C1556" s="57">
        <v>19.0</v>
      </c>
      <c r="D1556" s="268">
        <v>0.375</v>
      </c>
      <c r="E1556" s="269">
        <v>3.018800697697962E-5</v>
      </c>
      <c r="F1556" s="269">
        <v>7.20111692428283E-5</v>
      </c>
    </row>
    <row r="1557" ht="14.25" customHeight="1">
      <c r="A1557" s="267">
        <v>43498.0</v>
      </c>
      <c r="B1557" s="57">
        <v>33.0</v>
      </c>
      <c r="C1557" s="57">
        <v>20.0</v>
      </c>
      <c r="D1557" s="268">
        <v>0.395833333333333</v>
      </c>
      <c r="E1557" s="269">
        <v>5.0805995727762185E-5</v>
      </c>
      <c r="F1557" s="269">
        <v>7.030854076281706E-5</v>
      </c>
    </row>
    <row r="1558" ht="14.25" customHeight="1">
      <c r="A1558" s="267">
        <v>43498.0</v>
      </c>
      <c r="B1558" s="57">
        <v>33.0</v>
      </c>
      <c r="C1558" s="57">
        <v>21.0</v>
      </c>
      <c r="D1558" s="268">
        <v>0.416666666666667</v>
      </c>
      <c r="E1558" s="269">
        <v>8.929714813822476E-5</v>
      </c>
      <c r="F1558" s="269">
        <v>6.750421150162208E-5</v>
      </c>
    </row>
    <row r="1559" ht="14.25" customHeight="1">
      <c r="A1559" s="267">
        <v>43498.0</v>
      </c>
      <c r="B1559" s="57">
        <v>33.0</v>
      </c>
      <c r="C1559" s="57">
        <v>22.0</v>
      </c>
      <c r="D1559" s="268">
        <v>0.4375</v>
      </c>
      <c r="E1559" s="269">
        <v>1.3734451375509263E-4</v>
      </c>
      <c r="F1559" s="269">
        <v>6.720374765220833E-5</v>
      </c>
    </row>
    <row r="1560" ht="14.25" customHeight="1">
      <c r="A1560" s="267">
        <v>43498.0</v>
      </c>
      <c r="B1560" s="57">
        <v>33.0</v>
      </c>
      <c r="C1560" s="57">
        <v>23.0</v>
      </c>
      <c r="D1560" s="268">
        <v>0.458333333333333</v>
      </c>
      <c r="E1560" s="269">
        <v>1.589766464686593E-4</v>
      </c>
      <c r="F1560" s="269">
        <v>6.620220148749584E-5</v>
      </c>
    </row>
    <row r="1561" ht="14.25" customHeight="1">
      <c r="A1561" s="267">
        <v>43498.0</v>
      </c>
      <c r="B1561" s="57">
        <v>33.0</v>
      </c>
      <c r="C1561" s="57">
        <v>24.0</v>
      </c>
      <c r="D1561" s="268">
        <v>0.479166666666667</v>
      </c>
      <c r="E1561" s="269">
        <v>1.5532429433685047E-4</v>
      </c>
      <c r="F1561" s="269">
        <v>6.580158302161085E-5</v>
      </c>
    </row>
    <row r="1562" ht="14.25" customHeight="1">
      <c r="A1562" s="267">
        <v>43498.0</v>
      </c>
      <c r="B1562" s="57">
        <v>33.0</v>
      </c>
      <c r="C1562" s="57">
        <v>25.0</v>
      </c>
      <c r="D1562" s="268">
        <v>0.5</v>
      </c>
      <c r="E1562" s="269">
        <v>1.4904579701852927E-4</v>
      </c>
      <c r="F1562" s="269">
        <v>6.760436611809333E-5</v>
      </c>
    </row>
    <row r="1563" ht="14.25" customHeight="1">
      <c r="A1563" s="267">
        <v>43498.0</v>
      </c>
      <c r="B1563" s="57">
        <v>33.0</v>
      </c>
      <c r="C1563" s="57">
        <v>26.0</v>
      </c>
      <c r="D1563" s="268">
        <v>0.520833333333333</v>
      </c>
      <c r="E1563" s="269">
        <v>1.4188300710314954E-4</v>
      </c>
      <c r="F1563" s="269">
        <v>6.760436611809333E-5</v>
      </c>
    </row>
    <row r="1564" ht="14.25" customHeight="1">
      <c r="A1564" s="267">
        <v>43498.0</v>
      </c>
      <c r="B1564" s="57">
        <v>33.0</v>
      </c>
      <c r="C1564" s="57">
        <v>27.0</v>
      </c>
      <c r="D1564" s="268">
        <v>0.541666666666667</v>
      </c>
      <c r="E1564" s="269">
        <v>1.588945012022285E-4</v>
      </c>
      <c r="F1564" s="269">
        <v>6.700343841926584E-5</v>
      </c>
    </row>
    <row r="1565" ht="14.25" customHeight="1">
      <c r="A1565" s="267">
        <v>43498.0</v>
      </c>
      <c r="B1565" s="57">
        <v>33.0</v>
      </c>
      <c r="C1565" s="57">
        <v>28.0</v>
      </c>
      <c r="D1565" s="268">
        <v>0.5625</v>
      </c>
      <c r="E1565" s="269">
        <v>1.8468343025828865E-4</v>
      </c>
      <c r="F1565" s="269">
        <v>6.53008099392546E-5</v>
      </c>
    </row>
    <row r="1566" ht="14.25" customHeight="1">
      <c r="A1566" s="267">
        <v>43498.0</v>
      </c>
      <c r="B1566" s="57">
        <v>33.0</v>
      </c>
      <c r="C1566" s="57">
        <v>29.0</v>
      </c>
      <c r="D1566" s="268">
        <v>0.583333333333333</v>
      </c>
      <c r="E1566" s="269">
        <v>1.6199486059919504E-4</v>
      </c>
      <c r="F1566" s="269">
        <v>6.560127378866834E-5</v>
      </c>
    </row>
    <row r="1567" ht="14.25" customHeight="1">
      <c r="A1567" s="267">
        <v>43498.0</v>
      </c>
      <c r="B1567" s="57">
        <v>33.0</v>
      </c>
      <c r="C1567" s="57">
        <v>30.0</v>
      </c>
      <c r="D1567" s="268">
        <v>0.604166666666667</v>
      </c>
      <c r="E1567" s="269">
        <v>1.38546395306973E-4</v>
      </c>
      <c r="F1567" s="269">
        <v>6.760436611809333E-5</v>
      </c>
    </row>
    <row r="1568" ht="14.25" customHeight="1">
      <c r="A1568" s="267">
        <v>43498.0</v>
      </c>
      <c r="B1568" s="57">
        <v>33.0</v>
      </c>
      <c r="C1568" s="57">
        <v>31.0</v>
      </c>
      <c r="D1568" s="268">
        <v>0.625</v>
      </c>
      <c r="E1568" s="269">
        <v>1.1325139503168835E-4</v>
      </c>
      <c r="F1568" s="269">
        <v>6.940714921457582E-5</v>
      </c>
    </row>
    <row r="1569" ht="14.25" customHeight="1">
      <c r="A1569" s="267">
        <v>43498.0</v>
      </c>
      <c r="B1569" s="57">
        <v>33.0</v>
      </c>
      <c r="C1569" s="57">
        <v>32.0</v>
      </c>
      <c r="D1569" s="268">
        <v>0.645833333333333</v>
      </c>
      <c r="E1569" s="269">
        <v>6.874135021215967E-5</v>
      </c>
      <c r="F1569" s="269">
        <v>7.36136431063683E-5</v>
      </c>
    </row>
    <row r="1570" ht="14.25" customHeight="1">
      <c r="A1570" s="267">
        <v>43498.0</v>
      </c>
      <c r="B1570" s="57">
        <v>33.0</v>
      </c>
      <c r="C1570" s="57">
        <v>33.0</v>
      </c>
      <c r="D1570" s="268">
        <v>0.666666666666667</v>
      </c>
      <c r="E1570" s="269">
        <v>2.8985194729232587E-5</v>
      </c>
      <c r="F1570" s="269">
        <v>8.09249301087695E-5</v>
      </c>
    </row>
    <row r="1571" ht="14.25" customHeight="1">
      <c r="A1571" s="267">
        <v>43498.0</v>
      </c>
      <c r="B1571" s="57">
        <v>33.0</v>
      </c>
      <c r="C1571" s="57">
        <v>34.0</v>
      </c>
      <c r="D1571" s="268">
        <v>0.6875</v>
      </c>
      <c r="E1571" s="269">
        <v>1.4071811518119735E-5</v>
      </c>
      <c r="F1571" s="269">
        <v>9.214224715354943E-5</v>
      </c>
    </row>
    <row r="1572" ht="14.25" customHeight="1">
      <c r="A1572" s="267">
        <v>43498.0</v>
      </c>
      <c r="B1572" s="57">
        <v>33.0</v>
      </c>
      <c r="C1572" s="57">
        <v>35.0</v>
      </c>
      <c r="D1572" s="268">
        <v>0.708333333333333</v>
      </c>
      <c r="E1572" s="269">
        <v>4.1712678383184545E-6</v>
      </c>
      <c r="F1572" s="269">
        <v>1.0646435730893811E-4</v>
      </c>
    </row>
    <row r="1573" ht="14.25" customHeight="1">
      <c r="A1573" s="267">
        <v>43498.0</v>
      </c>
      <c r="B1573" s="57">
        <v>33.0</v>
      </c>
      <c r="C1573" s="57">
        <v>36.0</v>
      </c>
      <c r="D1573" s="268">
        <v>0.729166666666667</v>
      </c>
      <c r="E1573" s="269">
        <v>1.8355107464367404E-6</v>
      </c>
      <c r="F1573" s="269">
        <v>1.141462163922829E-4</v>
      </c>
    </row>
    <row r="1574" ht="14.25" customHeight="1">
      <c r="A1574" s="267">
        <v>43498.0</v>
      </c>
      <c r="B1574" s="57">
        <v>33.0</v>
      </c>
      <c r="C1574" s="57">
        <v>37.0</v>
      </c>
      <c r="D1574" s="268">
        <v>0.75</v>
      </c>
      <c r="E1574" s="269">
        <v>5.417999610266719E-7</v>
      </c>
      <c r="F1574" s="269">
        <v>1.154181800214678E-4</v>
      </c>
    </row>
    <row r="1575" ht="14.25" customHeight="1">
      <c r="A1575" s="267">
        <v>43498.0</v>
      </c>
      <c r="B1575" s="57">
        <v>33.0</v>
      </c>
      <c r="C1575" s="57">
        <v>38.0</v>
      </c>
      <c r="D1575" s="268">
        <v>0.770833333333333</v>
      </c>
      <c r="E1575" s="269">
        <v>6.942043196586625E-8</v>
      </c>
      <c r="F1575" s="269">
        <v>1.1234343329580045E-4</v>
      </c>
    </row>
    <row r="1576" ht="14.25" customHeight="1">
      <c r="A1576" s="267">
        <v>43498.0</v>
      </c>
      <c r="B1576" s="57">
        <v>33.0</v>
      </c>
      <c r="C1576" s="57">
        <v>39.0</v>
      </c>
      <c r="D1576" s="268">
        <v>0.791666666666667</v>
      </c>
      <c r="E1576" s="269">
        <v>1.2022188484319644E-8</v>
      </c>
      <c r="F1576" s="269">
        <v>1.0782646009294707E-4</v>
      </c>
    </row>
    <row r="1577" ht="14.25" customHeight="1">
      <c r="A1577" s="267">
        <v>43498.0</v>
      </c>
      <c r="B1577" s="57">
        <v>33.0</v>
      </c>
      <c r="C1577" s="57">
        <v>40.0</v>
      </c>
      <c r="D1577" s="268">
        <v>0.8125</v>
      </c>
      <c r="E1577" s="269">
        <v>0.0</v>
      </c>
      <c r="F1577" s="269">
        <v>1.025683427282065E-4</v>
      </c>
    </row>
    <row r="1578" ht="14.25" customHeight="1">
      <c r="A1578" s="267">
        <v>43498.0</v>
      </c>
      <c r="B1578" s="57">
        <v>33.0</v>
      </c>
      <c r="C1578" s="57">
        <v>41.0</v>
      </c>
      <c r="D1578" s="268">
        <v>0.833333333333333</v>
      </c>
      <c r="E1578" s="269">
        <v>0.0</v>
      </c>
      <c r="F1578" s="269">
        <v>9.885260645712315E-5</v>
      </c>
    </row>
    <row r="1579" ht="14.25" customHeight="1">
      <c r="A1579" s="267">
        <v>43498.0</v>
      </c>
      <c r="B1579" s="57">
        <v>33.0</v>
      </c>
      <c r="C1579" s="57">
        <v>42.0</v>
      </c>
      <c r="D1579" s="268">
        <v>0.854166666666667</v>
      </c>
      <c r="E1579" s="269">
        <v>0.0</v>
      </c>
      <c r="F1579" s="269">
        <v>9.364456640061817E-5</v>
      </c>
    </row>
    <row r="1580" ht="14.25" customHeight="1">
      <c r="A1580" s="267">
        <v>43498.0</v>
      </c>
      <c r="B1580" s="57">
        <v>33.0</v>
      </c>
      <c r="C1580" s="57">
        <v>43.0</v>
      </c>
      <c r="D1580" s="268">
        <v>0.875</v>
      </c>
      <c r="E1580" s="269">
        <v>0.0</v>
      </c>
      <c r="F1580" s="269">
        <v>8.943807250882569E-5</v>
      </c>
    </row>
    <row r="1581" ht="14.25" customHeight="1">
      <c r="A1581" s="267">
        <v>43498.0</v>
      </c>
      <c r="B1581" s="57">
        <v>33.0</v>
      </c>
      <c r="C1581" s="57">
        <v>44.0</v>
      </c>
      <c r="D1581" s="268">
        <v>0.895833333333333</v>
      </c>
      <c r="E1581" s="269">
        <v>0.0</v>
      </c>
      <c r="F1581" s="269">
        <v>8.493111476761948E-5</v>
      </c>
    </row>
    <row r="1582" ht="14.25" customHeight="1">
      <c r="A1582" s="267">
        <v>43498.0</v>
      </c>
      <c r="B1582" s="57">
        <v>33.0</v>
      </c>
      <c r="C1582" s="57">
        <v>45.0</v>
      </c>
      <c r="D1582" s="268">
        <v>0.916666666666667</v>
      </c>
      <c r="E1582" s="269">
        <v>0.0</v>
      </c>
      <c r="F1582" s="269">
        <v>7.902199239581575E-5</v>
      </c>
    </row>
    <row r="1583" ht="14.25" customHeight="1">
      <c r="A1583" s="267">
        <v>43498.0</v>
      </c>
      <c r="B1583" s="57">
        <v>33.0</v>
      </c>
      <c r="C1583" s="57">
        <v>46.0</v>
      </c>
      <c r="D1583" s="268">
        <v>0.9375</v>
      </c>
      <c r="E1583" s="269">
        <v>0.0</v>
      </c>
      <c r="F1583" s="269">
        <v>6.920683998163334E-5</v>
      </c>
    </row>
    <row r="1584" ht="14.25" customHeight="1">
      <c r="A1584" s="267">
        <v>43498.0</v>
      </c>
      <c r="B1584" s="57">
        <v>33.0</v>
      </c>
      <c r="C1584" s="57">
        <v>47.0</v>
      </c>
      <c r="D1584" s="268">
        <v>0.958333333333333</v>
      </c>
      <c r="E1584" s="269">
        <v>0.0</v>
      </c>
      <c r="F1584" s="269">
        <v>5.949184218392214E-5</v>
      </c>
    </row>
    <row r="1585" ht="14.25" customHeight="1">
      <c r="A1585" s="267">
        <v>43498.0</v>
      </c>
      <c r="B1585" s="57">
        <v>33.0</v>
      </c>
      <c r="C1585" s="57">
        <v>48.0</v>
      </c>
      <c r="D1585" s="268">
        <v>0.979166666666667</v>
      </c>
      <c r="E1585" s="269">
        <v>0.0</v>
      </c>
      <c r="F1585" s="269">
        <v>5.037777208503844E-5</v>
      </c>
    </row>
    <row r="1586" ht="14.25" customHeight="1">
      <c r="A1586" s="267">
        <v>43499.0</v>
      </c>
      <c r="B1586" s="57">
        <v>34.0</v>
      </c>
      <c r="C1586" s="57">
        <v>1.0</v>
      </c>
      <c r="D1586" s="268">
        <v>0.0</v>
      </c>
      <c r="E1586" s="269">
        <v>0.0</v>
      </c>
      <c r="F1586" s="269">
        <v>4.3867722014407224E-5</v>
      </c>
    </row>
    <row r="1587" ht="14.25" customHeight="1">
      <c r="A1587" s="267">
        <v>43499.0</v>
      </c>
      <c r="B1587" s="57">
        <v>34.0</v>
      </c>
      <c r="C1587" s="57">
        <v>2.0</v>
      </c>
      <c r="D1587" s="268">
        <v>0.020833333333333332</v>
      </c>
      <c r="E1587" s="269">
        <v>0.0</v>
      </c>
      <c r="F1587" s="269">
        <v>3.825906349201726E-5</v>
      </c>
    </row>
    <row r="1588" ht="14.25" customHeight="1">
      <c r="A1588" s="267">
        <v>43499.0</v>
      </c>
      <c r="B1588" s="57">
        <v>34.0</v>
      </c>
      <c r="C1588" s="57">
        <v>3.0</v>
      </c>
      <c r="D1588" s="268">
        <v>0.0416666666666667</v>
      </c>
      <c r="E1588" s="269">
        <v>0.0</v>
      </c>
      <c r="F1588" s="269">
        <v>3.6356125779063524E-5</v>
      </c>
    </row>
    <row r="1589" ht="14.25" customHeight="1">
      <c r="A1589" s="267">
        <v>43499.0</v>
      </c>
      <c r="B1589" s="57">
        <v>34.0</v>
      </c>
      <c r="C1589" s="57">
        <v>4.0</v>
      </c>
      <c r="D1589" s="268">
        <v>0.0625</v>
      </c>
      <c r="E1589" s="269">
        <v>0.0</v>
      </c>
      <c r="F1589" s="269">
        <v>3.435303344963854E-5</v>
      </c>
    </row>
    <row r="1590" ht="14.25" customHeight="1">
      <c r="A1590" s="267">
        <v>43499.0</v>
      </c>
      <c r="B1590" s="57">
        <v>34.0</v>
      </c>
      <c r="C1590" s="57">
        <v>5.0</v>
      </c>
      <c r="D1590" s="268">
        <v>0.0833333333333333</v>
      </c>
      <c r="E1590" s="269">
        <v>0.0</v>
      </c>
      <c r="F1590" s="269">
        <v>3.275055958609855E-5</v>
      </c>
    </row>
    <row r="1591" ht="14.25" customHeight="1">
      <c r="A1591" s="267">
        <v>43499.0</v>
      </c>
      <c r="B1591" s="57">
        <v>34.0</v>
      </c>
      <c r="C1591" s="57">
        <v>6.0</v>
      </c>
      <c r="D1591" s="268">
        <v>0.104166666666667</v>
      </c>
      <c r="E1591" s="269">
        <v>0.0</v>
      </c>
      <c r="F1591" s="269">
        <v>3.2049477270799804E-5</v>
      </c>
    </row>
    <row r="1592" ht="14.25" customHeight="1">
      <c r="A1592" s="267">
        <v>43499.0</v>
      </c>
      <c r="B1592" s="57">
        <v>34.0</v>
      </c>
      <c r="C1592" s="57">
        <v>7.0</v>
      </c>
      <c r="D1592" s="268">
        <v>0.125</v>
      </c>
      <c r="E1592" s="269">
        <v>0.0</v>
      </c>
      <c r="F1592" s="269">
        <v>3.2049477270799804E-5</v>
      </c>
    </row>
    <row r="1593" ht="14.25" customHeight="1">
      <c r="A1593" s="267">
        <v>43499.0</v>
      </c>
      <c r="B1593" s="57">
        <v>34.0</v>
      </c>
      <c r="C1593" s="57">
        <v>8.0</v>
      </c>
      <c r="D1593" s="268">
        <v>0.145833333333333</v>
      </c>
      <c r="E1593" s="269">
        <v>0.0</v>
      </c>
      <c r="F1593" s="269">
        <v>3.174901342138605E-5</v>
      </c>
    </row>
    <row r="1594" ht="14.25" customHeight="1">
      <c r="A1594" s="267">
        <v>43499.0</v>
      </c>
      <c r="B1594" s="57">
        <v>34.0</v>
      </c>
      <c r="C1594" s="57">
        <v>9.0</v>
      </c>
      <c r="D1594" s="268">
        <v>0.166666666666667</v>
      </c>
      <c r="E1594" s="269">
        <v>0.0</v>
      </c>
      <c r="F1594" s="269">
        <v>3.18491680378573E-5</v>
      </c>
    </row>
    <row r="1595" ht="14.25" customHeight="1">
      <c r="A1595" s="267">
        <v>43499.0</v>
      </c>
      <c r="B1595" s="57">
        <v>34.0</v>
      </c>
      <c r="C1595" s="57">
        <v>10.0</v>
      </c>
      <c r="D1595" s="268">
        <v>0.1875</v>
      </c>
      <c r="E1595" s="269">
        <v>0.0</v>
      </c>
      <c r="F1595" s="269">
        <v>3.285071420256979E-5</v>
      </c>
    </row>
    <row r="1596" ht="14.25" customHeight="1">
      <c r="A1596" s="267">
        <v>43499.0</v>
      </c>
      <c r="B1596" s="57">
        <v>34.0</v>
      </c>
      <c r="C1596" s="57">
        <v>11.0</v>
      </c>
      <c r="D1596" s="268">
        <v>0.208333333333333</v>
      </c>
      <c r="E1596" s="269">
        <v>0.0</v>
      </c>
      <c r="F1596" s="269">
        <v>3.435303344963854E-5</v>
      </c>
    </row>
    <row r="1597" ht="14.25" customHeight="1">
      <c r="A1597" s="267">
        <v>43499.0</v>
      </c>
      <c r="B1597" s="57">
        <v>34.0</v>
      </c>
      <c r="C1597" s="57">
        <v>12.0</v>
      </c>
      <c r="D1597" s="268">
        <v>0.229166666666667</v>
      </c>
      <c r="E1597" s="269">
        <v>0.0</v>
      </c>
      <c r="F1597" s="269">
        <v>3.8359218108488515E-5</v>
      </c>
    </row>
    <row r="1598" ht="14.25" customHeight="1">
      <c r="A1598" s="267">
        <v>43499.0</v>
      </c>
      <c r="B1598" s="57">
        <v>34.0</v>
      </c>
      <c r="C1598" s="57">
        <v>13.0</v>
      </c>
      <c r="D1598" s="268">
        <v>0.25</v>
      </c>
      <c r="E1598" s="269">
        <v>2.8051773130079166E-8</v>
      </c>
      <c r="F1598" s="269">
        <v>4.456880432970597E-5</v>
      </c>
    </row>
    <row r="1599" ht="14.25" customHeight="1">
      <c r="A1599" s="267">
        <v>43499.0</v>
      </c>
      <c r="B1599" s="57">
        <v>34.0</v>
      </c>
      <c r="C1599" s="57">
        <v>14.0</v>
      </c>
      <c r="D1599" s="268">
        <v>0.270833333333333</v>
      </c>
      <c r="E1599" s="269">
        <v>2.3125758463939988E-7</v>
      </c>
      <c r="F1599" s="269">
        <v>5.08785451673947E-5</v>
      </c>
    </row>
    <row r="1600" ht="14.25" customHeight="1">
      <c r="A1600" s="267">
        <v>43499.0</v>
      </c>
      <c r="B1600" s="57">
        <v>34.0</v>
      </c>
      <c r="C1600" s="57">
        <v>15.0</v>
      </c>
      <c r="D1600" s="268">
        <v>0.291666666666667</v>
      </c>
      <c r="E1600" s="269">
        <v>1.070283036347636E-6</v>
      </c>
      <c r="F1600" s="269">
        <v>6.059354296510588E-5</v>
      </c>
    </row>
    <row r="1601" ht="14.25" customHeight="1">
      <c r="A1601" s="267">
        <v>43499.0</v>
      </c>
      <c r="B1601" s="57">
        <v>34.0</v>
      </c>
      <c r="C1601" s="57">
        <v>16.0</v>
      </c>
      <c r="D1601" s="268">
        <v>0.3125</v>
      </c>
      <c r="E1601" s="269">
        <v>6.171305752414121E-6</v>
      </c>
      <c r="F1601" s="269">
        <v>6.890637613221959E-5</v>
      </c>
    </row>
    <row r="1602" ht="14.25" customHeight="1">
      <c r="A1602" s="267">
        <v>43499.0</v>
      </c>
      <c r="B1602" s="57">
        <v>34.0</v>
      </c>
      <c r="C1602" s="57">
        <v>17.0</v>
      </c>
      <c r="D1602" s="268">
        <v>0.333333333333333</v>
      </c>
      <c r="E1602" s="269">
        <v>1.4153016607734971E-5</v>
      </c>
      <c r="F1602" s="269">
        <v>7.080931384517331E-5</v>
      </c>
    </row>
    <row r="1603" ht="14.25" customHeight="1">
      <c r="A1603" s="267">
        <v>43499.0</v>
      </c>
      <c r="B1603" s="57">
        <v>34.0</v>
      </c>
      <c r="C1603" s="57">
        <v>18.0</v>
      </c>
      <c r="D1603" s="268">
        <v>0.354166666666667</v>
      </c>
      <c r="E1603" s="269">
        <v>2.7861383858044444E-5</v>
      </c>
      <c r="F1603" s="269">
        <v>7.251194232518454E-5</v>
      </c>
    </row>
    <row r="1604" ht="14.25" customHeight="1">
      <c r="A1604" s="267">
        <v>43499.0</v>
      </c>
      <c r="B1604" s="57">
        <v>34.0</v>
      </c>
      <c r="C1604" s="57">
        <v>19.0</v>
      </c>
      <c r="D1604" s="268">
        <v>0.375</v>
      </c>
      <c r="E1604" s="269">
        <v>4.716060102080416E-5</v>
      </c>
      <c r="F1604" s="269">
        <v>7.211132385929955E-5</v>
      </c>
    </row>
    <row r="1605" ht="14.25" customHeight="1">
      <c r="A1605" s="267">
        <v>43499.0</v>
      </c>
      <c r="B1605" s="57">
        <v>34.0</v>
      </c>
      <c r="C1605" s="57">
        <v>20.0</v>
      </c>
      <c r="D1605" s="268">
        <v>0.395833333333333</v>
      </c>
      <c r="E1605" s="269">
        <v>6.479119264780158E-5</v>
      </c>
      <c r="F1605" s="269">
        <v>7.120993231105831E-5</v>
      </c>
    </row>
    <row r="1606" ht="14.25" customHeight="1">
      <c r="A1606" s="267">
        <v>43499.0</v>
      </c>
      <c r="B1606" s="57">
        <v>34.0</v>
      </c>
      <c r="C1606" s="57">
        <v>21.0</v>
      </c>
      <c r="D1606" s="268">
        <v>0.416666666666667</v>
      </c>
      <c r="E1606" s="269">
        <v>8.092801385987586E-5</v>
      </c>
      <c r="F1606" s="269">
        <v>6.820529381692084E-5</v>
      </c>
    </row>
    <row r="1607" ht="14.25" customHeight="1">
      <c r="A1607" s="267">
        <v>43499.0</v>
      </c>
      <c r="B1607" s="57">
        <v>34.0</v>
      </c>
      <c r="C1607" s="57">
        <v>22.0</v>
      </c>
      <c r="D1607" s="268">
        <v>0.4375</v>
      </c>
      <c r="E1607" s="269">
        <v>9.818444374183927E-5</v>
      </c>
      <c r="F1607" s="269">
        <v>6.850575766633457E-5</v>
      </c>
    </row>
    <row r="1608" ht="14.25" customHeight="1">
      <c r="A1608" s="267">
        <v>43499.0</v>
      </c>
      <c r="B1608" s="57">
        <v>34.0</v>
      </c>
      <c r="C1608" s="57">
        <v>23.0</v>
      </c>
      <c r="D1608" s="268">
        <v>0.458333333333333</v>
      </c>
      <c r="E1608" s="269">
        <v>1.0785396516230897E-4</v>
      </c>
      <c r="F1608" s="269">
        <v>6.69032838027946E-5</v>
      </c>
    </row>
    <row r="1609" ht="14.25" customHeight="1">
      <c r="A1609" s="267">
        <v>43499.0</v>
      </c>
      <c r="B1609" s="57">
        <v>34.0</v>
      </c>
      <c r="C1609" s="57">
        <v>24.0</v>
      </c>
      <c r="D1609" s="268">
        <v>0.479166666666667</v>
      </c>
      <c r="E1609" s="269">
        <v>1.1219720332028106E-4</v>
      </c>
      <c r="F1609" s="269">
        <v>6.65026653369096E-5</v>
      </c>
    </row>
    <row r="1610" ht="14.25" customHeight="1">
      <c r="A1610" s="267">
        <v>43499.0</v>
      </c>
      <c r="B1610" s="57">
        <v>34.0</v>
      </c>
      <c r="C1610" s="57">
        <v>25.0</v>
      </c>
      <c r="D1610" s="268">
        <v>0.5</v>
      </c>
      <c r="E1610" s="269">
        <v>1.0929982986272502E-4</v>
      </c>
      <c r="F1610" s="269">
        <v>6.900653074869083E-5</v>
      </c>
    </row>
    <row r="1611" ht="14.25" customHeight="1">
      <c r="A1611" s="267">
        <v>43499.0</v>
      </c>
      <c r="B1611" s="57">
        <v>34.0</v>
      </c>
      <c r="C1611" s="57">
        <v>26.0</v>
      </c>
      <c r="D1611" s="268">
        <v>0.520833333333333</v>
      </c>
      <c r="E1611" s="269">
        <v>1.0758664676416381E-4</v>
      </c>
      <c r="F1611" s="269">
        <v>6.880622151574834E-5</v>
      </c>
    </row>
    <row r="1612" ht="14.25" customHeight="1">
      <c r="A1612" s="267">
        <v>43499.0</v>
      </c>
      <c r="B1612" s="57">
        <v>34.0</v>
      </c>
      <c r="C1612" s="57">
        <v>27.0</v>
      </c>
      <c r="D1612" s="268">
        <v>0.541666666666667</v>
      </c>
      <c r="E1612" s="269">
        <v>1.0793055451095834E-4</v>
      </c>
      <c r="F1612" s="269">
        <v>6.780467535103583E-5</v>
      </c>
    </row>
    <row r="1613" ht="14.25" customHeight="1">
      <c r="A1613" s="267">
        <v>43499.0</v>
      </c>
      <c r="B1613" s="57">
        <v>34.0</v>
      </c>
      <c r="C1613" s="57">
        <v>28.0</v>
      </c>
      <c r="D1613" s="268">
        <v>0.5625</v>
      </c>
      <c r="E1613" s="269">
        <v>1.0306880176878726E-4</v>
      </c>
      <c r="F1613" s="269">
        <v>6.620220148749584E-5</v>
      </c>
    </row>
    <row r="1614" ht="14.25" customHeight="1">
      <c r="A1614" s="267">
        <v>43499.0</v>
      </c>
      <c r="B1614" s="57">
        <v>34.0</v>
      </c>
      <c r="C1614" s="57">
        <v>29.0</v>
      </c>
      <c r="D1614" s="268">
        <v>0.583333333333333</v>
      </c>
      <c r="E1614" s="269">
        <v>9.688996901392628E-5</v>
      </c>
      <c r="F1614" s="269">
        <v>6.500034608984085E-5</v>
      </c>
    </row>
    <row r="1615" ht="14.25" customHeight="1">
      <c r="A1615" s="267">
        <v>43499.0</v>
      </c>
      <c r="B1615" s="57">
        <v>34.0</v>
      </c>
      <c r="C1615" s="57">
        <v>30.0</v>
      </c>
      <c r="D1615" s="268">
        <v>0.604166666666667</v>
      </c>
      <c r="E1615" s="269">
        <v>8.472532135616256E-5</v>
      </c>
      <c r="F1615" s="269">
        <v>6.660281995338085E-5</v>
      </c>
    </row>
    <row r="1616" ht="14.25" customHeight="1">
      <c r="A1616" s="267">
        <v>43499.0</v>
      </c>
      <c r="B1616" s="57">
        <v>34.0</v>
      </c>
      <c r="C1616" s="57">
        <v>31.0</v>
      </c>
      <c r="D1616" s="268">
        <v>0.625</v>
      </c>
      <c r="E1616" s="269">
        <v>6.067849636300452E-5</v>
      </c>
      <c r="F1616" s="269">
        <v>6.880622151574834E-5</v>
      </c>
    </row>
    <row r="1617" ht="14.25" customHeight="1">
      <c r="A1617" s="267">
        <v>43499.0</v>
      </c>
      <c r="B1617" s="57">
        <v>34.0</v>
      </c>
      <c r="C1617" s="57">
        <v>32.0</v>
      </c>
      <c r="D1617" s="268">
        <v>0.645833333333333</v>
      </c>
      <c r="E1617" s="269">
        <v>3.9780262968784276E-5</v>
      </c>
      <c r="F1617" s="269">
        <v>7.281240617459832E-5</v>
      </c>
    </row>
    <row r="1618" ht="14.25" customHeight="1">
      <c r="A1618" s="267">
        <v>43499.0</v>
      </c>
      <c r="B1618" s="57">
        <v>34.0</v>
      </c>
      <c r="C1618" s="57">
        <v>33.0</v>
      </c>
      <c r="D1618" s="268">
        <v>0.666666666666667</v>
      </c>
      <c r="E1618" s="269">
        <v>2.214449663040831E-5</v>
      </c>
      <c r="F1618" s="269">
        <v>8.022384779347077E-5</v>
      </c>
    </row>
    <row r="1619" ht="14.25" customHeight="1">
      <c r="A1619" s="267">
        <v>43499.0</v>
      </c>
      <c r="B1619" s="57">
        <v>34.0</v>
      </c>
      <c r="C1619" s="57">
        <v>34.0</v>
      </c>
      <c r="D1619" s="268">
        <v>0.6875</v>
      </c>
      <c r="E1619" s="269">
        <v>1.0775051017548877E-5</v>
      </c>
      <c r="F1619" s="269">
        <v>9.134101022177944E-5</v>
      </c>
    </row>
    <row r="1620" ht="14.25" customHeight="1">
      <c r="A1620" s="267">
        <v>43499.0</v>
      </c>
      <c r="B1620" s="57">
        <v>34.0</v>
      </c>
      <c r="C1620" s="57">
        <v>35.0</v>
      </c>
      <c r="D1620" s="268">
        <v>0.708333333333333</v>
      </c>
      <c r="E1620" s="269">
        <v>4.515903908202282E-6</v>
      </c>
      <c r="F1620" s="269">
        <v>1.0573322860869797E-4</v>
      </c>
    </row>
    <row r="1621" ht="14.25" customHeight="1">
      <c r="A1621" s="267">
        <v>43499.0</v>
      </c>
      <c r="B1621" s="57">
        <v>34.0</v>
      </c>
      <c r="C1621" s="57">
        <v>36.0</v>
      </c>
      <c r="D1621" s="268">
        <v>0.729166666666667</v>
      </c>
      <c r="E1621" s="269">
        <v>1.93588060721865E-6</v>
      </c>
      <c r="F1621" s="269">
        <v>1.1267394353015556E-4</v>
      </c>
    </row>
    <row r="1622" ht="14.25" customHeight="1">
      <c r="A1622" s="267">
        <v>43499.0</v>
      </c>
      <c r="B1622" s="57">
        <v>34.0</v>
      </c>
      <c r="C1622" s="57">
        <v>37.0</v>
      </c>
      <c r="D1622" s="268">
        <v>0.75</v>
      </c>
      <c r="E1622" s="269">
        <v>5.366828243897564E-7</v>
      </c>
      <c r="F1622" s="269">
        <v>1.1480723686099317E-4</v>
      </c>
    </row>
    <row r="1623" ht="14.25" customHeight="1">
      <c r="A1623" s="267">
        <v>43499.0</v>
      </c>
      <c r="B1623" s="57">
        <v>34.0</v>
      </c>
      <c r="C1623" s="57">
        <v>38.0</v>
      </c>
      <c r="D1623" s="268">
        <v>0.770833333333333</v>
      </c>
      <c r="E1623" s="269">
        <v>8.298392666612432E-8</v>
      </c>
      <c r="F1623" s="269">
        <v>1.1208303129297517E-4</v>
      </c>
    </row>
    <row r="1624" ht="14.25" customHeight="1">
      <c r="A1624" s="267">
        <v>43499.0</v>
      </c>
      <c r="B1624" s="57">
        <v>34.0</v>
      </c>
      <c r="C1624" s="57">
        <v>39.0</v>
      </c>
      <c r="D1624" s="268">
        <v>0.791666666666667</v>
      </c>
      <c r="E1624" s="269">
        <v>3.4648563734295586E-8</v>
      </c>
      <c r="F1624" s="269">
        <v>1.0794664563271258E-4</v>
      </c>
    </row>
    <row r="1625" ht="14.25" customHeight="1">
      <c r="A1625" s="267">
        <v>43499.0</v>
      </c>
      <c r="B1625" s="57">
        <v>34.0</v>
      </c>
      <c r="C1625" s="57">
        <v>40.0</v>
      </c>
      <c r="D1625" s="268">
        <v>0.8125</v>
      </c>
      <c r="E1625" s="269">
        <v>0.0</v>
      </c>
      <c r="F1625" s="269">
        <v>1.0318930135032824E-4</v>
      </c>
    </row>
    <row r="1626" ht="14.25" customHeight="1">
      <c r="A1626" s="267">
        <v>43499.0</v>
      </c>
      <c r="B1626" s="57">
        <v>34.0</v>
      </c>
      <c r="C1626" s="57">
        <v>41.0</v>
      </c>
      <c r="D1626" s="268">
        <v>0.833333333333333</v>
      </c>
      <c r="E1626" s="269">
        <v>0.0</v>
      </c>
      <c r="F1626" s="269">
        <v>9.915307030653687E-5</v>
      </c>
    </row>
    <row r="1627" ht="14.25" customHeight="1">
      <c r="A1627" s="267">
        <v>43499.0</v>
      </c>
      <c r="B1627" s="57">
        <v>34.0</v>
      </c>
      <c r="C1627" s="57">
        <v>42.0</v>
      </c>
      <c r="D1627" s="268">
        <v>0.854166666666667</v>
      </c>
      <c r="E1627" s="269">
        <v>0.0</v>
      </c>
      <c r="F1627" s="269">
        <v>9.374472101708942E-5</v>
      </c>
    </row>
    <row r="1628" ht="14.25" customHeight="1">
      <c r="A1628" s="267">
        <v>43499.0</v>
      </c>
      <c r="B1628" s="57">
        <v>34.0</v>
      </c>
      <c r="C1628" s="57">
        <v>43.0</v>
      </c>
      <c r="D1628" s="268">
        <v>0.875</v>
      </c>
      <c r="E1628" s="269">
        <v>0.0</v>
      </c>
      <c r="F1628" s="269">
        <v>8.943807250882569E-5</v>
      </c>
    </row>
    <row r="1629" ht="14.25" customHeight="1">
      <c r="A1629" s="267">
        <v>43499.0</v>
      </c>
      <c r="B1629" s="57">
        <v>34.0</v>
      </c>
      <c r="C1629" s="57">
        <v>44.0</v>
      </c>
      <c r="D1629" s="268">
        <v>0.895833333333333</v>
      </c>
      <c r="E1629" s="269">
        <v>0.0</v>
      </c>
      <c r="F1629" s="269">
        <v>8.402972321937824E-5</v>
      </c>
    </row>
    <row r="1630" ht="14.25" customHeight="1">
      <c r="A1630" s="267">
        <v>43499.0</v>
      </c>
      <c r="B1630" s="57">
        <v>34.0</v>
      </c>
      <c r="C1630" s="57">
        <v>45.0</v>
      </c>
      <c r="D1630" s="268">
        <v>0.916666666666667</v>
      </c>
      <c r="E1630" s="269">
        <v>0.0</v>
      </c>
      <c r="F1630" s="269">
        <v>7.842106469698827E-5</v>
      </c>
    </row>
    <row r="1631" ht="14.25" customHeight="1">
      <c r="A1631" s="267">
        <v>43499.0</v>
      </c>
      <c r="B1631" s="57">
        <v>34.0</v>
      </c>
      <c r="C1631" s="57">
        <v>46.0</v>
      </c>
      <c r="D1631" s="268">
        <v>0.9375</v>
      </c>
      <c r="E1631" s="269">
        <v>0.0</v>
      </c>
      <c r="F1631" s="269">
        <v>6.910668536516208E-5</v>
      </c>
    </row>
    <row r="1632" ht="14.25" customHeight="1">
      <c r="A1632" s="267">
        <v>43499.0</v>
      </c>
      <c r="B1632" s="57">
        <v>34.0</v>
      </c>
      <c r="C1632" s="57">
        <v>47.0</v>
      </c>
      <c r="D1632" s="268">
        <v>0.958333333333333</v>
      </c>
      <c r="E1632" s="269">
        <v>0.0</v>
      </c>
      <c r="F1632" s="269">
        <v>5.959199680039339E-5</v>
      </c>
    </row>
    <row r="1633" ht="14.25" customHeight="1">
      <c r="A1633" s="267">
        <v>43499.0</v>
      </c>
      <c r="B1633" s="57">
        <v>34.0</v>
      </c>
      <c r="C1633" s="57">
        <v>48.0</v>
      </c>
      <c r="D1633" s="268">
        <v>0.979166666666667</v>
      </c>
      <c r="E1633" s="269">
        <v>0.0</v>
      </c>
      <c r="F1633" s="269">
        <v>5.1078854400337184E-5</v>
      </c>
    </row>
    <row r="1634" ht="14.25" customHeight="1">
      <c r="A1634" s="267">
        <v>43500.0</v>
      </c>
      <c r="B1634" s="57">
        <v>35.0</v>
      </c>
      <c r="C1634" s="57">
        <v>1.0</v>
      </c>
      <c r="D1634" s="268">
        <v>0.0</v>
      </c>
      <c r="E1634" s="269">
        <v>0.0</v>
      </c>
      <c r="F1634" s="269">
        <v>4.3366948932050984E-5</v>
      </c>
    </row>
    <row r="1635" ht="14.25" customHeight="1">
      <c r="A1635" s="267">
        <v>43500.0</v>
      </c>
      <c r="B1635" s="57">
        <v>35.0</v>
      </c>
      <c r="C1635" s="57">
        <v>2.0</v>
      </c>
      <c r="D1635" s="268">
        <v>0.020833333333333332</v>
      </c>
      <c r="E1635" s="269">
        <v>0.0</v>
      </c>
      <c r="F1635" s="269">
        <v>3.825906349201726E-5</v>
      </c>
    </row>
    <row r="1636" ht="14.25" customHeight="1">
      <c r="A1636" s="267">
        <v>43500.0</v>
      </c>
      <c r="B1636" s="57">
        <v>35.0</v>
      </c>
      <c r="C1636" s="57">
        <v>3.0</v>
      </c>
      <c r="D1636" s="268">
        <v>0.0416666666666667</v>
      </c>
      <c r="E1636" s="269">
        <v>0.0</v>
      </c>
      <c r="F1636" s="269">
        <v>3.625597116259227E-5</v>
      </c>
    </row>
    <row r="1637" ht="14.25" customHeight="1">
      <c r="A1637" s="267">
        <v>43500.0</v>
      </c>
      <c r="B1637" s="57">
        <v>35.0</v>
      </c>
      <c r="C1637" s="57">
        <v>4.0</v>
      </c>
      <c r="D1637" s="268">
        <v>0.0625</v>
      </c>
      <c r="E1637" s="269">
        <v>0.0</v>
      </c>
      <c r="F1637" s="269">
        <v>3.3852260367282293E-5</v>
      </c>
    </row>
    <row r="1638" ht="14.25" customHeight="1">
      <c r="A1638" s="267">
        <v>43500.0</v>
      </c>
      <c r="B1638" s="57">
        <v>35.0</v>
      </c>
      <c r="C1638" s="57">
        <v>5.0</v>
      </c>
      <c r="D1638" s="268">
        <v>0.0833333333333333</v>
      </c>
      <c r="E1638" s="269">
        <v>0.0</v>
      </c>
      <c r="F1638" s="269">
        <v>3.2950868819041045E-5</v>
      </c>
    </row>
    <row r="1639" ht="14.25" customHeight="1">
      <c r="A1639" s="267">
        <v>43500.0</v>
      </c>
      <c r="B1639" s="57">
        <v>35.0</v>
      </c>
      <c r="C1639" s="57">
        <v>6.0</v>
      </c>
      <c r="D1639" s="268">
        <v>0.104166666666667</v>
      </c>
      <c r="E1639" s="269">
        <v>0.0</v>
      </c>
      <c r="F1639" s="269">
        <v>3.2049477270799804E-5</v>
      </c>
    </row>
    <row r="1640" ht="14.25" customHeight="1">
      <c r="A1640" s="267">
        <v>43500.0</v>
      </c>
      <c r="B1640" s="57">
        <v>35.0</v>
      </c>
      <c r="C1640" s="57">
        <v>7.0</v>
      </c>
      <c r="D1640" s="268">
        <v>0.125</v>
      </c>
      <c r="E1640" s="269">
        <v>0.0</v>
      </c>
      <c r="F1640" s="269">
        <v>3.2049477270799804E-5</v>
      </c>
    </row>
    <row r="1641" ht="14.25" customHeight="1">
      <c r="A1641" s="267">
        <v>43500.0</v>
      </c>
      <c r="B1641" s="57">
        <v>35.0</v>
      </c>
      <c r="C1641" s="57">
        <v>8.0</v>
      </c>
      <c r="D1641" s="268">
        <v>0.145833333333333</v>
      </c>
      <c r="E1641" s="269">
        <v>0.0</v>
      </c>
      <c r="F1641" s="269">
        <v>3.174901342138605E-5</v>
      </c>
    </row>
    <row r="1642" ht="14.25" customHeight="1">
      <c r="A1642" s="267">
        <v>43500.0</v>
      </c>
      <c r="B1642" s="57">
        <v>35.0</v>
      </c>
      <c r="C1642" s="57">
        <v>9.0</v>
      </c>
      <c r="D1642" s="268">
        <v>0.166666666666667</v>
      </c>
      <c r="E1642" s="269">
        <v>0.0</v>
      </c>
      <c r="F1642" s="269">
        <v>3.18491680378573E-5</v>
      </c>
    </row>
    <row r="1643" ht="14.25" customHeight="1">
      <c r="A1643" s="267">
        <v>43500.0</v>
      </c>
      <c r="B1643" s="57">
        <v>35.0</v>
      </c>
      <c r="C1643" s="57">
        <v>10.0</v>
      </c>
      <c r="D1643" s="268">
        <v>0.1875</v>
      </c>
      <c r="E1643" s="269">
        <v>0.0</v>
      </c>
      <c r="F1643" s="269">
        <v>3.30510234355123E-5</v>
      </c>
    </row>
    <row r="1644" ht="14.25" customHeight="1">
      <c r="A1644" s="267">
        <v>43500.0</v>
      </c>
      <c r="B1644" s="57">
        <v>35.0</v>
      </c>
      <c r="C1644" s="57">
        <v>11.0</v>
      </c>
      <c r="D1644" s="268">
        <v>0.208333333333333</v>
      </c>
      <c r="E1644" s="269">
        <v>0.0</v>
      </c>
      <c r="F1644" s="269">
        <v>3.4453188066109795E-5</v>
      </c>
    </row>
    <row r="1645" ht="14.25" customHeight="1">
      <c r="A1645" s="267">
        <v>43500.0</v>
      </c>
      <c r="B1645" s="57">
        <v>35.0</v>
      </c>
      <c r="C1645" s="57">
        <v>12.0</v>
      </c>
      <c r="D1645" s="268">
        <v>0.229166666666667</v>
      </c>
      <c r="E1645" s="269">
        <v>0.0</v>
      </c>
      <c r="F1645" s="269">
        <v>3.7658135793189774E-5</v>
      </c>
    </row>
    <row r="1646" ht="14.25" customHeight="1">
      <c r="A1646" s="267">
        <v>43500.0</v>
      </c>
      <c r="B1646" s="57">
        <v>35.0</v>
      </c>
      <c r="C1646" s="57">
        <v>13.0</v>
      </c>
      <c r="D1646" s="268">
        <v>0.25</v>
      </c>
      <c r="E1646" s="269">
        <v>0.0</v>
      </c>
      <c r="F1646" s="269">
        <v>4.476911356264847E-5</v>
      </c>
    </row>
    <row r="1647" ht="14.25" customHeight="1">
      <c r="A1647" s="267">
        <v>43500.0</v>
      </c>
      <c r="B1647" s="57">
        <v>35.0</v>
      </c>
      <c r="C1647" s="57">
        <v>14.0</v>
      </c>
      <c r="D1647" s="268">
        <v>0.270833333333333</v>
      </c>
      <c r="E1647" s="269">
        <v>4.278666055445042E-8</v>
      </c>
      <c r="F1647" s="269">
        <v>5.167978209916469E-5</v>
      </c>
    </row>
    <row r="1648" ht="14.25" customHeight="1">
      <c r="A1648" s="267">
        <v>43500.0</v>
      </c>
      <c r="B1648" s="57">
        <v>35.0</v>
      </c>
      <c r="C1648" s="57">
        <v>15.0</v>
      </c>
      <c r="D1648" s="268">
        <v>0.291666666666667</v>
      </c>
      <c r="E1648" s="269">
        <v>9.138712815542056E-7</v>
      </c>
      <c r="F1648" s="269">
        <v>6.069369758157713E-5</v>
      </c>
    </row>
    <row r="1649" ht="14.25" customHeight="1">
      <c r="A1649" s="267">
        <v>43500.0</v>
      </c>
      <c r="B1649" s="57">
        <v>35.0</v>
      </c>
      <c r="C1649" s="57">
        <v>16.0</v>
      </c>
      <c r="D1649" s="268">
        <v>0.3125</v>
      </c>
      <c r="E1649" s="269">
        <v>5.009448360235092E-6</v>
      </c>
      <c r="F1649" s="269">
        <v>6.860591228280583E-5</v>
      </c>
    </row>
    <row r="1650" ht="14.25" customHeight="1">
      <c r="A1650" s="267">
        <v>43500.0</v>
      </c>
      <c r="B1650" s="57">
        <v>35.0</v>
      </c>
      <c r="C1650" s="57">
        <v>17.0</v>
      </c>
      <c r="D1650" s="268">
        <v>0.333333333333333</v>
      </c>
      <c r="E1650" s="269">
        <v>1.1220446495011797E-5</v>
      </c>
      <c r="F1650" s="269">
        <v>7.040869537928833E-5</v>
      </c>
    </row>
    <row r="1651" ht="14.25" customHeight="1">
      <c r="A1651" s="267">
        <v>43500.0</v>
      </c>
      <c r="B1651" s="57">
        <v>35.0</v>
      </c>
      <c r="C1651" s="57">
        <v>18.0</v>
      </c>
      <c r="D1651" s="268">
        <v>0.354166666666667</v>
      </c>
      <c r="E1651" s="269">
        <v>1.741680690586812E-5</v>
      </c>
      <c r="F1651" s="269">
        <v>7.251194232518454E-5</v>
      </c>
    </row>
    <row r="1652" ht="14.25" customHeight="1">
      <c r="A1652" s="267">
        <v>43500.0</v>
      </c>
      <c r="B1652" s="57">
        <v>35.0</v>
      </c>
      <c r="C1652" s="57">
        <v>19.0</v>
      </c>
      <c r="D1652" s="268">
        <v>0.375</v>
      </c>
      <c r="E1652" s="269">
        <v>2.995652917102691E-5</v>
      </c>
      <c r="F1652" s="269">
        <v>7.291256079106956E-5</v>
      </c>
    </row>
    <row r="1653" ht="14.25" customHeight="1">
      <c r="A1653" s="267">
        <v>43500.0</v>
      </c>
      <c r="B1653" s="57">
        <v>35.0</v>
      </c>
      <c r="C1653" s="57">
        <v>20.0</v>
      </c>
      <c r="D1653" s="268">
        <v>0.395833333333333</v>
      </c>
      <c r="E1653" s="269">
        <v>4.293553459281945E-5</v>
      </c>
      <c r="F1653" s="269">
        <v>7.131008692752957E-5</v>
      </c>
    </row>
    <row r="1654" ht="14.25" customHeight="1">
      <c r="A1654" s="267">
        <v>43500.0</v>
      </c>
      <c r="B1654" s="57">
        <v>35.0</v>
      </c>
      <c r="C1654" s="57">
        <v>21.0</v>
      </c>
      <c r="D1654" s="268">
        <v>0.416666666666667</v>
      </c>
      <c r="E1654" s="269">
        <v>5.619874046338829E-5</v>
      </c>
      <c r="F1654" s="269">
        <v>6.910668536516208E-5</v>
      </c>
    </row>
    <row r="1655" ht="14.25" customHeight="1">
      <c r="A1655" s="267">
        <v>43500.0</v>
      </c>
      <c r="B1655" s="57">
        <v>35.0</v>
      </c>
      <c r="C1655" s="57">
        <v>22.0</v>
      </c>
      <c r="D1655" s="268">
        <v>0.4375</v>
      </c>
      <c r="E1655" s="269">
        <v>5.824604872349491E-5</v>
      </c>
      <c r="F1655" s="269">
        <v>6.840560304986335E-5</v>
      </c>
    </row>
    <row r="1656" ht="14.25" customHeight="1">
      <c r="A1656" s="267">
        <v>43500.0</v>
      </c>
      <c r="B1656" s="57">
        <v>35.0</v>
      </c>
      <c r="C1656" s="57">
        <v>23.0</v>
      </c>
      <c r="D1656" s="268">
        <v>0.458333333333333</v>
      </c>
      <c r="E1656" s="269">
        <v>6.777576224336605E-5</v>
      </c>
      <c r="F1656" s="269">
        <v>6.660281995338085E-5</v>
      </c>
    </row>
    <row r="1657" ht="14.25" customHeight="1">
      <c r="A1657" s="267">
        <v>43500.0</v>
      </c>
      <c r="B1657" s="57">
        <v>35.0</v>
      </c>
      <c r="C1657" s="57">
        <v>24.0</v>
      </c>
      <c r="D1657" s="268">
        <v>0.479166666666667</v>
      </c>
      <c r="E1657" s="269">
        <v>7.4670960795691E-5</v>
      </c>
      <c r="F1657" s="269">
        <v>6.590173763808209E-5</v>
      </c>
    </row>
    <row r="1658" ht="14.25" customHeight="1">
      <c r="A1658" s="267">
        <v>43500.0</v>
      </c>
      <c r="B1658" s="57">
        <v>35.0</v>
      </c>
      <c r="C1658" s="57">
        <v>25.0</v>
      </c>
      <c r="D1658" s="268">
        <v>0.5</v>
      </c>
      <c r="E1658" s="269">
        <v>8.244684512274889E-5</v>
      </c>
      <c r="F1658" s="269">
        <v>6.770452073456459E-5</v>
      </c>
    </row>
    <row r="1659" ht="14.25" customHeight="1">
      <c r="A1659" s="267">
        <v>43500.0</v>
      </c>
      <c r="B1659" s="57">
        <v>35.0</v>
      </c>
      <c r="C1659" s="57">
        <v>26.0</v>
      </c>
      <c r="D1659" s="268">
        <v>0.520833333333333</v>
      </c>
      <c r="E1659" s="269">
        <v>7.147833523395744E-5</v>
      </c>
      <c r="F1659" s="269">
        <v>6.810513920044957E-5</v>
      </c>
    </row>
    <row r="1660" ht="14.25" customHeight="1">
      <c r="A1660" s="267">
        <v>43500.0</v>
      </c>
      <c r="B1660" s="57">
        <v>35.0</v>
      </c>
      <c r="C1660" s="57">
        <v>27.0</v>
      </c>
      <c r="D1660" s="268">
        <v>0.541666666666667</v>
      </c>
      <c r="E1660" s="269">
        <v>7.690649470610566E-5</v>
      </c>
      <c r="F1660" s="269">
        <v>6.790482996750707E-5</v>
      </c>
    </row>
    <row r="1661" ht="14.25" customHeight="1">
      <c r="A1661" s="267">
        <v>43500.0</v>
      </c>
      <c r="B1661" s="57">
        <v>35.0</v>
      </c>
      <c r="C1661" s="57">
        <v>28.0</v>
      </c>
      <c r="D1661" s="268">
        <v>0.5625</v>
      </c>
      <c r="E1661" s="269">
        <v>7.026300060459099E-5</v>
      </c>
      <c r="F1661" s="269">
        <v>6.600189225455336E-5</v>
      </c>
    </row>
    <row r="1662" ht="14.25" customHeight="1">
      <c r="A1662" s="267">
        <v>43500.0</v>
      </c>
      <c r="B1662" s="57">
        <v>35.0</v>
      </c>
      <c r="C1662" s="57">
        <v>29.0</v>
      </c>
      <c r="D1662" s="268">
        <v>0.583333333333333</v>
      </c>
      <c r="E1662" s="269">
        <v>6.333094846116527E-5</v>
      </c>
      <c r="F1662" s="269">
        <v>6.570142840513958E-5</v>
      </c>
    </row>
    <row r="1663" ht="14.25" customHeight="1">
      <c r="A1663" s="267">
        <v>43500.0</v>
      </c>
      <c r="B1663" s="57">
        <v>35.0</v>
      </c>
      <c r="C1663" s="57">
        <v>30.0</v>
      </c>
      <c r="D1663" s="268">
        <v>0.604166666666667</v>
      </c>
      <c r="E1663" s="269">
        <v>5.731272762742188E-5</v>
      </c>
      <c r="F1663" s="269">
        <v>6.770452073456459E-5</v>
      </c>
    </row>
    <row r="1664" ht="14.25" customHeight="1">
      <c r="A1664" s="267">
        <v>43500.0</v>
      </c>
      <c r="B1664" s="57">
        <v>35.0</v>
      </c>
      <c r="C1664" s="57">
        <v>31.0</v>
      </c>
      <c r="D1664" s="268">
        <v>0.625</v>
      </c>
      <c r="E1664" s="269">
        <v>4.3739893189298256E-5</v>
      </c>
      <c r="F1664" s="269">
        <v>6.920683998163334E-5</v>
      </c>
    </row>
    <row r="1665" ht="14.25" customHeight="1">
      <c r="A1665" s="267">
        <v>43500.0</v>
      </c>
      <c r="B1665" s="57">
        <v>35.0</v>
      </c>
      <c r="C1665" s="57">
        <v>32.0</v>
      </c>
      <c r="D1665" s="268">
        <v>0.645833333333333</v>
      </c>
      <c r="E1665" s="269">
        <v>2.6171678353744305E-5</v>
      </c>
      <c r="F1665" s="269">
        <v>7.331317925695456E-5</v>
      </c>
    </row>
    <row r="1666" ht="14.25" customHeight="1">
      <c r="A1666" s="267">
        <v>43500.0</v>
      </c>
      <c r="B1666" s="57">
        <v>35.0</v>
      </c>
      <c r="C1666" s="57">
        <v>33.0</v>
      </c>
      <c r="D1666" s="268">
        <v>0.666666666666667</v>
      </c>
      <c r="E1666" s="269">
        <v>2.107284217228876E-5</v>
      </c>
      <c r="F1666" s="269">
        <v>8.022384779347077E-5</v>
      </c>
    </row>
    <row r="1667" ht="14.25" customHeight="1">
      <c r="A1667" s="267">
        <v>43500.0</v>
      </c>
      <c r="B1667" s="57">
        <v>35.0</v>
      </c>
      <c r="C1667" s="57">
        <v>34.0</v>
      </c>
      <c r="D1667" s="268">
        <v>0.6875</v>
      </c>
      <c r="E1667" s="269">
        <v>1.02312615042983E-5</v>
      </c>
      <c r="F1667" s="269">
        <v>9.084023713942319E-5</v>
      </c>
    </row>
    <row r="1668" ht="14.25" customHeight="1">
      <c r="A1668" s="267">
        <v>43500.0</v>
      </c>
      <c r="B1668" s="57">
        <v>35.0</v>
      </c>
      <c r="C1668" s="57">
        <v>35.0</v>
      </c>
      <c r="D1668" s="268">
        <v>0.708333333333333</v>
      </c>
      <c r="E1668" s="269">
        <v>3.563376666752343E-6</v>
      </c>
      <c r="F1668" s="269">
        <v>1.054628111442256E-4</v>
      </c>
    </row>
    <row r="1669" ht="14.25" customHeight="1">
      <c r="A1669" s="267">
        <v>43500.0</v>
      </c>
      <c r="B1669" s="57">
        <v>35.0</v>
      </c>
      <c r="C1669" s="57">
        <v>36.0</v>
      </c>
      <c r="D1669" s="268">
        <v>0.729166666666667</v>
      </c>
      <c r="E1669" s="269">
        <v>1.3974715198670427E-6</v>
      </c>
      <c r="F1669" s="269">
        <v>1.120029075997982E-4</v>
      </c>
    </row>
    <row r="1670" ht="14.25" customHeight="1">
      <c r="A1670" s="267">
        <v>43500.0</v>
      </c>
      <c r="B1670" s="57">
        <v>35.0</v>
      </c>
      <c r="C1670" s="57">
        <v>37.0</v>
      </c>
      <c r="D1670" s="268">
        <v>0.75</v>
      </c>
      <c r="E1670" s="269">
        <v>3.696668828306696E-7</v>
      </c>
      <c r="F1670" s="269">
        <v>1.1396593808263468E-4</v>
      </c>
    </row>
    <row r="1671" ht="14.25" customHeight="1">
      <c r="A1671" s="267">
        <v>43500.0</v>
      </c>
      <c r="B1671" s="57">
        <v>35.0</v>
      </c>
      <c r="C1671" s="57">
        <v>38.0</v>
      </c>
      <c r="D1671" s="268">
        <v>0.770833333333333</v>
      </c>
      <c r="E1671" s="269">
        <v>1.2040684158910904E-7</v>
      </c>
      <c r="F1671" s="269">
        <v>1.1138194897767643E-4</v>
      </c>
    </row>
    <row r="1672" ht="14.25" customHeight="1">
      <c r="A1672" s="267">
        <v>43500.0</v>
      </c>
      <c r="B1672" s="57">
        <v>35.0</v>
      </c>
      <c r="C1672" s="57">
        <v>39.0</v>
      </c>
      <c r="D1672" s="268">
        <v>0.791666666666667</v>
      </c>
      <c r="E1672" s="269">
        <v>1.6769411629409965E-8</v>
      </c>
      <c r="F1672" s="269">
        <v>1.0765619724494596E-4</v>
      </c>
    </row>
    <row r="1673" ht="14.25" customHeight="1">
      <c r="A1673" s="267">
        <v>43500.0</v>
      </c>
      <c r="B1673" s="57">
        <v>35.0</v>
      </c>
      <c r="C1673" s="57">
        <v>40.0</v>
      </c>
      <c r="D1673" s="268">
        <v>0.8125</v>
      </c>
      <c r="E1673" s="269">
        <v>0.0</v>
      </c>
      <c r="F1673" s="269">
        <v>1.0161687387172963E-4</v>
      </c>
    </row>
    <row r="1674" ht="14.25" customHeight="1">
      <c r="A1674" s="267">
        <v>43500.0</v>
      </c>
      <c r="B1674" s="57">
        <v>35.0</v>
      </c>
      <c r="C1674" s="57">
        <v>41.0</v>
      </c>
      <c r="D1674" s="268">
        <v>0.833333333333333</v>
      </c>
      <c r="E1674" s="269">
        <v>0.0</v>
      </c>
      <c r="F1674" s="269">
        <v>9.825167875829564E-5</v>
      </c>
    </row>
    <row r="1675" ht="14.25" customHeight="1">
      <c r="A1675" s="267">
        <v>43500.0</v>
      </c>
      <c r="B1675" s="57">
        <v>35.0</v>
      </c>
      <c r="C1675" s="57">
        <v>42.0</v>
      </c>
      <c r="D1675" s="268">
        <v>0.854166666666667</v>
      </c>
      <c r="E1675" s="269">
        <v>0.0</v>
      </c>
      <c r="F1675" s="269">
        <v>9.304363870179069E-5</v>
      </c>
    </row>
    <row r="1676" ht="14.25" customHeight="1">
      <c r="A1676" s="267">
        <v>43500.0</v>
      </c>
      <c r="B1676" s="57">
        <v>35.0</v>
      </c>
      <c r="C1676" s="57">
        <v>43.0</v>
      </c>
      <c r="D1676" s="268">
        <v>0.875</v>
      </c>
      <c r="E1676" s="269">
        <v>0.0</v>
      </c>
      <c r="F1676" s="269">
        <v>8.813606249469946E-5</v>
      </c>
    </row>
    <row r="1677" ht="14.25" customHeight="1">
      <c r="A1677" s="267">
        <v>43500.0</v>
      </c>
      <c r="B1677" s="57">
        <v>35.0</v>
      </c>
      <c r="C1677" s="57">
        <v>44.0</v>
      </c>
      <c r="D1677" s="268">
        <v>0.895833333333333</v>
      </c>
      <c r="E1677" s="269">
        <v>0.0</v>
      </c>
      <c r="F1677" s="269">
        <v>8.352895013702199E-5</v>
      </c>
    </row>
    <row r="1678" ht="14.25" customHeight="1">
      <c r="A1678" s="267">
        <v>43500.0</v>
      </c>
      <c r="B1678" s="57">
        <v>35.0</v>
      </c>
      <c r="C1678" s="57">
        <v>45.0</v>
      </c>
      <c r="D1678" s="268">
        <v>0.916666666666667</v>
      </c>
      <c r="E1678" s="269">
        <v>0.0</v>
      </c>
      <c r="F1678" s="269">
        <v>7.782013699816078E-5</v>
      </c>
    </row>
    <row r="1679" ht="14.25" customHeight="1">
      <c r="A1679" s="267">
        <v>43500.0</v>
      </c>
      <c r="B1679" s="57">
        <v>35.0</v>
      </c>
      <c r="C1679" s="57">
        <v>46.0</v>
      </c>
      <c r="D1679" s="268">
        <v>0.9375</v>
      </c>
      <c r="E1679" s="269">
        <v>0.0</v>
      </c>
      <c r="F1679" s="269">
        <v>6.890637613221959E-5</v>
      </c>
    </row>
    <row r="1680" ht="14.25" customHeight="1">
      <c r="A1680" s="267">
        <v>43500.0</v>
      </c>
      <c r="B1680" s="57">
        <v>35.0</v>
      </c>
      <c r="C1680" s="57">
        <v>47.0</v>
      </c>
      <c r="D1680" s="268">
        <v>0.958333333333333</v>
      </c>
      <c r="E1680" s="269">
        <v>0.0</v>
      </c>
      <c r="F1680" s="269">
        <v>5.9391687567450885E-5</v>
      </c>
    </row>
    <row r="1681" ht="14.25" customHeight="1">
      <c r="A1681" s="267">
        <v>43500.0</v>
      </c>
      <c r="B1681" s="57">
        <v>35.0</v>
      </c>
      <c r="C1681" s="57">
        <v>48.0</v>
      </c>
      <c r="D1681" s="268">
        <v>0.979166666666667</v>
      </c>
      <c r="E1681" s="269">
        <v>0.0</v>
      </c>
      <c r="F1681" s="269">
        <v>5.047792670150969E-5</v>
      </c>
    </row>
    <row r="1682" ht="14.25" customHeight="1">
      <c r="A1682" s="267">
        <v>43501.0</v>
      </c>
      <c r="B1682" s="57">
        <v>36.0</v>
      </c>
      <c r="C1682" s="57">
        <v>1.0</v>
      </c>
      <c r="D1682" s="268">
        <v>0.0</v>
      </c>
      <c r="E1682" s="269">
        <v>0.0</v>
      </c>
      <c r="F1682" s="269">
        <v>4.366741278146473E-5</v>
      </c>
    </row>
    <row r="1683" ht="14.25" customHeight="1">
      <c r="A1683" s="267">
        <v>43501.0</v>
      </c>
      <c r="B1683" s="57">
        <v>36.0</v>
      </c>
      <c r="C1683" s="57">
        <v>2.0</v>
      </c>
      <c r="D1683" s="268">
        <v>0.020833333333333332</v>
      </c>
      <c r="E1683" s="269">
        <v>0.0</v>
      </c>
      <c r="F1683" s="269">
        <v>3.916045504025851E-5</v>
      </c>
    </row>
    <row r="1684" ht="14.25" customHeight="1">
      <c r="A1684" s="267">
        <v>43501.0</v>
      </c>
      <c r="B1684" s="57">
        <v>36.0</v>
      </c>
      <c r="C1684" s="57">
        <v>3.0</v>
      </c>
      <c r="D1684" s="268">
        <v>0.0416666666666667</v>
      </c>
      <c r="E1684" s="269">
        <v>0.0</v>
      </c>
      <c r="F1684" s="269">
        <v>3.7057208094362266E-5</v>
      </c>
    </row>
    <row r="1685" ht="14.25" customHeight="1">
      <c r="A1685" s="267">
        <v>43501.0</v>
      </c>
      <c r="B1685" s="57">
        <v>36.0</v>
      </c>
      <c r="C1685" s="57">
        <v>4.0</v>
      </c>
      <c r="D1685" s="268">
        <v>0.0625</v>
      </c>
      <c r="E1685" s="269">
        <v>0.0</v>
      </c>
      <c r="F1685" s="269">
        <v>3.465349729905229E-5</v>
      </c>
    </row>
    <row r="1686" ht="14.25" customHeight="1">
      <c r="A1686" s="267">
        <v>43501.0</v>
      </c>
      <c r="B1686" s="57">
        <v>36.0</v>
      </c>
      <c r="C1686" s="57">
        <v>5.0</v>
      </c>
      <c r="D1686" s="268">
        <v>0.0833333333333333</v>
      </c>
      <c r="E1686" s="269">
        <v>0.0</v>
      </c>
      <c r="F1686" s="269">
        <v>3.32513326684548E-5</v>
      </c>
    </row>
    <row r="1687" ht="14.25" customHeight="1">
      <c r="A1687" s="267">
        <v>43501.0</v>
      </c>
      <c r="B1687" s="57">
        <v>36.0</v>
      </c>
      <c r="C1687" s="57">
        <v>6.0</v>
      </c>
      <c r="D1687" s="268">
        <v>0.104166666666667</v>
      </c>
      <c r="E1687" s="269">
        <v>0.0</v>
      </c>
      <c r="F1687" s="269">
        <v>3.2049477270799804E-5</v>
      </c>
    </row>
    <row r="1688" ht="14.25" customHeight="1">
      <c r="A1688" s="267">
        <v>43501.0</v>
      </c>
      <c r="B1688" s="57">
        <v>36.0</v>
      </c>
      <c r="C1688" s="57">
        <v>7.0</v>
      </c>
      <c r="D1688" s="268">
        <v>0.125</v>
      </c>
      <c r="E1688" s="269">
        <v>0.0</v>
      </c>
      <c r="F1688" s="269">
        <v>3.194932265432856E-5</v>
      </c>
    </row>
    <row r="1689" ht="14.25" customHeight="1">
      <c r="A1689" s="267">
        <v>43501.0</v>
      </c>
      <c r="B1689" s="57">
        <v>36.0</v>
      </c>
      <c r="C1689" s="57">
        <v>8.0</v>
      </c>
      <c r="D1689" s="268">
        <v>0.145833333333333</v>
      </c>
      <c r="E1689" s="269">
        <v>0.0</v>
      </c>
      <c r="F1689" s="269">
        <v>3.174901342138605E-5</v>
      </c>
    </row>
    <row r="1690" ht="14.25" customHeight="1">
      <c r="A1690" s="267">
        <v>43501.0</v>
      </c>
      <c r="B1690" s="57">
        <v>36.0</v>
      </c>
      <c r="C1690" s="57">
        <v>9.0</v>
      </c>
      <c r="D1690" s="268">
        <v>0.166666666666667</v>
      </c>
      <c r="E1690" s="269">
        <v>0.0</v>
      </c>
      <c r="F1690" s="269">
        <v>3.174901342138605E-5</v>
      </c>
    </row>
    <row r="1691" ht="14.25" customHeight="1">
      <c r="A1691" s="267">
        <v>43501.0</v>
      </c>
      <c r="B1691" s="57">
        <v>36.0</v>
      </c>
      <c r="C1691" s="57">
        <v>10.0</v>
      </c>
      <c r="D1691" s="268">
        <v>0.1875</v>
      </c>
      <c r="E1691" s="269">
        <v>0.0</v>
      </c>
      <c r="F1691" s="269">
        <v>3.2950868819041045E-5</v>
      </c>
    </row>
    <row r="1692" ht="14.25" customHeight="1">
      <c r="A1692" s="267">
        <v>43501.0</v>
      </c>
      <c r="B1692" s="57">
        <v>36.0</v>
      </c>
      <c r="C1692" s="57">
        <v>11.0</v>
      </c>
      <c r="D1692" s="268">
        <v>0.208333333333333</v>
      </c>
      <c r="E1692" s="269">
        <v>0.0</v>
      </c>
      <c r="F1692" s="269">
        <v>3.425287883316729E-5</v>
      </c>
    </row>
    <row r="1693" ht="14.25" customHeight="1">
      <c r="A1693" s="267">
        <v>43501.0</v>
      </c>
      <c r="B1693" s="57">
        <v>36.0</v>
      </c>
      <c r="C1693" s="57">
        <v>12.0</v>
      </c>
      <c r="D1693" s="268">
        <v>0.229166666666667</v>
      </c>
      <c r="E1693" s="269">
        <v>0.0</v>
      </c>
      <c r="F1693" s="269">
        <v>3.725751732730477E-5</v>
      </c>
    </row>
    <row r="1694" ht="14.25" customHeight="1">
      <c r="A1694" s="267">
        <v>43501.0</v>
      </c>
      <c r="B1694" s="57">
        <v>36.0</v>
      </c>
      <c r="C1694" s="57">
        <v>13.0</v>
      </c>
      <c r="D1694" s="268">
        <v>0.25</v>
      </c>
      <c r="E1694" s="269">
        <v>2.5363735089482573E-7</v>
      </c>
      <c r="F1694" s="269">
        <v>4.406803124734973E-5</v>
      </c>
    </row>
    <row r="1695" ht="14.25" customHeight="1">
      <c r="A1695" s="267">
        <v>43501.0</v>
      </c>
      <c r="B1695" s="57">
        <v>36.0</v>
      </c>
      <c r="C1695" s="57">
        <v>14.0</v>
      </c>
      <c r="D1695" s="268">
        <v>0.270833333333333</v>
      </c>
      <c r="E1695" s="269">
        <v>5.922931526608144E-7</v>
      </c>
      <c r="F1695" s="269">
        <v>5.047792670150969E-5</v>
      </c>
    </row>
    <row r="1696" ht="14.25" customHeight="1">
      <c r="A1696" s="267">
        <v>43501.0</v>
      </c>
      <c r="B1696" s="57">
        <v>36.0</v>
      </c>
      <c r="C1696" s="57">
        <v>15.0</v>
      </c>
      <c r="D1696" s="268">
        <v>0.291666666666667</v>
      </c>
      <c r="E1696" s="269">
        <v>1.0197281924648556E-6</v>
      </c>
      <c r="F1696" s="269">
        <v>6.059354296510588E-5</v>
      </c>
    </row>
    <row r="1697" ht="14.25" customHeight="1">
      <c r="A1697" s="267">
        <v>43501.0</v>
      </c>
      <c r="B1697" s="57">
        <v>36.0</v>
      </c>
      <c r="C1697" s="57">
        <v>16.0</v>
      </c>
      <c r="D1697" s="268">
        <v>0.3125</v>
      </c>
      <c r="E1697" s="269">
        <v>1.8927884454127585E-6</v>
      </c>
      <c r="F1697" s="269">
        <v>6.710359303573709E-5</v>
      </c>
    </row>
    <row r="1698" ht="14.25" customHeight="1">
      <c r="A1698" s="267">
        <v>43501.0</v>
      </c>
      <c r="B1698" s="57">
        <v>36.0</v>
      </c>
      <c r="C1698" s="57">
        <v>17.0</v>
      </c>
      <c r="D1698" s="268">
        <v>0.333333333333333</v>
      </c>
      <c r="E1698" s="269">
        <v>4.80247459983654E-6</v>
      </c>
      <c r="F1698" s="269">
        <v>7.131008692752957E-5</v>
      </c>
    </row>
    <row r="1699" ht="14.25" customHeight="1">
      <c r="A1699" s="267">
        <v>43501.0</v>
      </c>
      <c r="B1699" s="57">
        <v>36.0</v>
      </c>
      <c r="C1699" s="57">
        <v>18.0</v>
      </c>
      <c r="D1699" s="268">
        <v>0.354166666666667</v>
      </c>
      <c r="E1699" s="269">
        <v>1.0241043009710982E-5</v>
      </c>
      <c r="F1699" s="269">
        <v>7.311287002401206E-5</v>
      </c>
    </row>
    <row r="1700" ht="14.25" customHeight="1">
      <c r="A1700" s="267">
        <v>43501.0</v>
      </c>
      <c r="B1700" s="57">
        <v>36.0</v>
      </c>
      <c r="C1700" s="57">
        <v>19.0</v>
      </c>
      <c r="D1700" s="268">
        <v>0.375</v>
      </c>
      <c r="E1700" s="269">
        <v>2.0106820482625435E-5</v>
      </c>
      <c r="F1700" s="269">
        <v>7.331317925695456E-5</v>
      </c>
    </row>
    <row r="1701" ht="14.25" customHeight="1">
      <c r="A1701" s="267">
        <v>43501.0</v>
      </c>
      <c r="B1701" s="57">
        <v>36.0</v>
      </c>
      <c r="C1701" s="57">
        <v>20.0</v>
      </c>
      <c r="D1701" s="268">
        <v>0.395833333333333</v>
      </c>
      <c r="E1701" s="269">
        <v>3.0806893754629776E-5</v>
      </c>
      <c r="F1701" s="269">
        <v>7.271225155812705E-5</v>
      </c>
    </row>
    <row r="1702" ht="14.25" customHeight="1">
      <c r="A1702" s="267">
        <v>43501.0</v>
      </c>
      <c r="B1702" s="57">
        <v>36.0</v>
      </c>
      <c r="C1702" s="57">
        <v>21.0</v>
      </c>
      <c r="D1702" s="268">
        <v>0.416666666666667</v>
      </c>
      <c r="E1702" s="269">
        <v>4.329766175841177E-5</v>
      </c>
      <c r="F1702" s="269">
        <v>7.161055077694331E-5</v>
      </c>
    </row>
    <row r="1703" ht="14.25" customHeight="1">
      <c r="A1703" s="267">
        <v>43501.0</v>
      </c>
      <c r="B1703" s="57">
        <v>36.0</v>
      </c>
      <c r="C1703" s="57">
        <v>22.0</v>
      </c>
      <c r="D1703" s="268">
        <v>0.4375</v>
      </c>
      <c r="E1703" s="269">
        <v>5.052732960472607E-5</v>
      </c>
      <c r="F1703" s="269">
        <v>7.040869537928833E-5</v>
      </c>
    </row>
    <row r="1704" ht="14.25" customHeight="1">
      <c r="A1704" s="267">
        <v>43501.0</v>
      </c>
      <c r="B1704" s="57">
        <v>36.0</v>
      </c>
      <c r="C1704" s="57">
        <v>23.0</v>
      </c>
      <c r="D1704" s="268">
        <v>0.458333333333333</v>
      </c>
      <c r="E1704" s="269">
        <v>6.808985885111954E-5</v>
      </c>
      <c r="F1704" s="269">
        <v>6.970761306398956E-5</v>
      </c>
    </row>
    <row r="1705" ht="14.25" customHeight="1">
      <c r="A1705" s="267">
        <v>43501.0</v>
      </c>
      <c r="B1705" s="57">
        <v>36.0</v>
      </c>
      <c r="C1705" s="57">
        <v>24.0</v>
      </c>
      <c r="D1705" s="268">
        <v>0.479166666666667</v>
      </c>
      <c r="E1705" s="269">
        <v>7.702832104263576E-5</v>
      </c>
      <c r="F1705" s="269">
        <v>6.970761306398956E-5</v>
      </c>
    </row>
    <row r="1706" ht="14.25" customHeight="1">
      <c r="A1706" s="267">
        <v>43501.0</v>
      </c>
      <c r="B1706" s="57">
        <v>36.0</v>
      </c>
      <c r="C1706" s="57">
        <v>25.0</v>
      </c>
      <c r="D1706" s="268">
        <v>0.5</v>
      </c>
      <c r="E1706" s="269">
        <v>8.162388000596086E-5</v>
      </c>
      <c r="F1706" s="269">
        <v>7.171070539341455E-5</v>
      </c>
    </row>
    <row r="1707" ht="14.25" customHeight="1">
      <c r="A1707" s="267">
        <v>43501.0</v>
      </c>
      <c r="B1707" s="57">
        <v>36.0</v>
      </c>
      <c r="C1707" s="57">
        <v>26.0</v>
      </c>
      <c r="D1707" s="268">
        <v>0.520833333333333</v>
      </c>
      <c r="E1707" s="269">
        <v>7.360034476443469E-5</v>
      </c>
      <c r="F1707" s="269">
        <v>7.151039616047207E-5</v>
      </c>
    </row>
    <row r="1708" ht="14.25" customHeight="1">
      <c r="A1708" s="267">
        <v>43501.0</v>
      </c>
      <c r="B1708" s="57">
        <v>36.0</v>
      </c>
      <c r="C1708" s="57">
        <v>27.0</v>
      </c>
      <c r="D1708" s="268">
        <v>0.541666666666667</v>
      </c>
      <c r="E1708" s="269">
        <v>7.707985816297263E-5</v>
      </c>
      <c r="F1708" s="269">
        <v>7.100962307811582E-5</v>
      </c>
    </row>
    <row r="1709" ht="14.25" customHeight="1">
      <c r="A1709" s="267">
        <v>43501.0</v>
      </c>
      <c r="B1709" s="57">
        <v>36.0</v>
      </c>
      <c r="C1709" s="57">
        <v>28.0</v>
      </c>
      <c r="D1709" s="268">
        <v>0.5625</v>
      </c>
      <c r="E1709" s="269">
        <v>7.282567594125579E-5</v>
      </c>
      <c r="F1709" s="269">
        <v>6.870606689927708E-5</v>
      </c>
    </row>
    <row r="1710" ht="14.25" customHeight="1">
      <c r="A1710" s="267">
        <v>43501.0</v>
      </c>
      <c r="B1710" s="57">
        <v>36.0</v>
      </c>
      <c r="C1710" s="57">
        <v>29.0</v>
      </c>
      <c r="D1710" s="268">
        <v>0.583333333333333</v>
      </c>
      <c r="E1710" s="269">
        <v>6.714805214234364E-5</v>
      </c>
      <c r="F1710" s="269">
        <v>6.720374765220833E-5</v>
      </c>
    </row>
    <row r="1711" ht="14.25" customHeight="1">
      <c r="A1711" s="267">
        <v>43501.0</v>
      </c>
      <c r="B1711" s="57">
        <v>36.0</v>
      </c>
      <c r="C1711" s="57">
        <v>30.0</v>
      </c>
      <c r="D1711" s="268">
        <v>0.604166666666667</v>
      </c>
      <c r="E1711" s="269">
        <v>5.068195818638027E-5</v>
      </c>
      <c r="F1711" s="269">
        <v>6.830544843339208E-5</v>
      </c>
    </row>
    <row r="1712" ht="14.25" customHeight="1">
      <c r="A1712" s="267">
        <v>43501.0</v>
      </c>
      <c r="B1712" s="57">
        <v>36.0</v>
      </c>
      <c r="C1712" s="57">
        <v>31.0</v>
      </c>
      <c r="D1712" s="268">
        <v>0.625</v>
      </c>
      <c r="E1712" s="269">
        <v>3.9718965634781285E-5</v>
      </c>
      <c r="F1712" s="269">
        <v>7.000807691340332E-5</v>
      </c>
    </row>
    <row r="1713" ht="14.25" customHeight="1">
      <c r="A1713" s="267">
        <v>43501.0</v>
      </c>
      <c r="B1713" s="57">
        <v>36.0</v>
      </c>
      <c r="C1713" s="57">
        <v>32.0</v>
      </c>
      <c r="D1713" s="268">
        <v>0.645833333333333</v>
      </c>
      <c r="E1713" s="269">
        <v>2.5132470663473337E-5</v>
      </c>
      <c r="F1713" s="269">
        <v>7.351348848989705E-5</v>
      </c>
    </row>
    <row r="1714" ht="14.25" customHeight="1">
      <c r="A1714" s="267">
        <v>43501.0</v>
      </c>
      <c r="B1714" s="57">
        <v>36.0</v>
      </c>
      <c r="C1714" s="57">
        <v>33.0</v>
      </c>
      <c r="D1714" s="268">
        <v>0.666666666666667</v>
      </c>
      <c r="E1714" s="269">
        <v>1.7146542243966815E-5</v>
      </c>
      <c r="F1714" s="269">
        <v>7.982322932758575E-5</v>
      </c>
    </row>
    <row r="1715" ht="14.25" customHeight="1">
      <c r="A1715" s="267">
        <v>43501.0</v>
      </c>
      <c r="B1715" s="57">
        <v>36.0</v>
      </c>
      <c r="C1715" s="57">
        <v>34.0</v>
      </c>
      <c r="D1715" s="268">
        <v>0.6875</v>
      </c>
      <c r="E1715" s="269">
        <v>1.2119182981727681E-5</v>
      </c>
      <c r="F1715" s="269">
        <v>8.943807250882569E-5</v>
      </c>
    </row>
    <row r="1716" ht="14.25" customHeight="1">
      <c r="A1716" s="267">
        <v>43501.0</v>
      </c>
      <c r="B1716" s="57">
        <v>36.0</v>
      </c>
      <c r="C1716" s="57">
        <v>35.0</v>
      </c>
      <c r="D1716" s="268">
        <v>0.708333333333333</v>
      </c>
      <c r="E1716" s="269">
        <v>5.780083266514973E-6</v>
      </c>
      <c r="F1716" s="269">
        <v>1.0032487931925052E-4</v>
      </c>
    </row>
    <row r="1717" ht="14.25" customHeight="1">
      <c r="A1717" s="267">
        <v>43501.0</v>
      </c>
      <c r="B1717" s="57">
        <v>36.0</v>
      </c>
      <c r="C1717" s="57">
        <v>36.0</v>
      </c>
      <c r="D1717" s="268">
        <v>0.729166666666667</v>
      </c>
      <c r="E1717" s="269">
        <v>2.8598012053007744E-6</v>
      </c>
      <c r="F1717" s="269">
        <v>1.0834726409859758E-4</v>
      </c>
    </row>
    <row r="1718" ht="14.25" customHeight="1">
      <c r="A1718" s="267">
        <v>43501.0</v>
      </c>
      <c r="B1718" s="57">
        <v>36.0</v>
      </c>
      <c r="C1718" s="57">
        <v>37.0</v>
      </c>
      <c r="D1718" s="268">
        <v>0.75</v>
      </c>
      <c r="E1718" s="269">
        <v>1.0885321019443468E-6</v>
      </c>
      <c r="F1718" s="269">
        <v>1.1112154697485119E-4</v>
      </c>
    </row>
    <row r="1719" ht="14.25" customHeight="1">
      <c r="A1719" s="267">
        <v>43501.0</v>
      </c>
      <c r="B1719" s="57">
        <v>36.0</v>
      </c>
      <c r="C1719" s="57">
        <v>38.0</v>
      </c>
      <c r="D1719" s="268">
        <v>0.770833333333333</v>
      </c>
      <c r="E1719" s="269">
        <v>1.0468551818653718E-7</v>
      </c>
      <c r="F1719" s="269">
        <v>1.0948902672636982E-4</v>
      </c>
    </row>
    <row r="1720" ht="14.25" customHeight="1">
      <c r="A1720" s="267">
        <v>43501.0</v>
      </c>
      <c r="B1720" s="57">
        <v>36.0</v>
      </c>
      <c r="C1720" s="57">
        <v>39.0</v>
      </c>
      <c r="D1720" s="268">
        <v>0.791666666666667</v>
      </c>
      <c r="E1720" s="269">
        <v>2.4229333714551894E-8</v>
      </c>
      <c r="F1720" s="269">
        <v>1.0467158967410273E-4</v>
      </c>
    </row>
    <row r="1721" ht="14.25" customHeight="1">
      <c r="A1721" s="267">
        <v>43501.0</v>
      </c>
      <c r="B1721" s="57">
        <v>36.0</v>
      </c>
      <c r="C1721" s="57">
        <v>40.0</v>
      </c>
      <c r="D1721" s="268">
        <v>0.8125</v>
      </c>
      <c r="E1721" s="269">
        <v>0.0</v>
      </c>
      <c r="F1721" s="269">
        <v>9.87524518406519E-5</v>
      </c>
    </row>
    <row r="1722" ht="14.25" customHeight="1">
      <c r="A1722" s="267">
        <v>43501.0</v>
      </c>
      <c r="B1722" s="57">
        <v>36.0</v>
      </c>
      <c r="C1722" s="57">
        <v>41.0</v>
      </c>
      <c r="D1722" s="268">
        <v>0.833333333333333</v>
      </c>
      <c r="E1722" s="269">
        <v>0.0</v>
      </c>
      <c r="F1722" s="269">
        <v>9.494657641474442E-5</v>
      </c>
    </row>
    <row r="1723" ht="14.25" customHeight="1">
      <c r="A1723" s="267">
        <v>43501.0</v>
      </c>
      <c r="B1723" s="57">
        <v>36.0</v>
      </c>
      <c r="C1723" s="57">
        <v>42.0</v>
      </c>
      <c r="D1723" s="268">
        <v>0.854166666666667</v>
      </c>
      <c r="E1723" s="269">
        <v>0.0</v>
      </c>
      <c r="F1723" s="269">
        <v>9.00390002076532E-5</v>
      </c>
    </row>
    <row r="1724" ht="14.25" customHeight="1">
      <c r="A1724" s="267">
        <v>43501.0</v>
      </c>
      <c r="B1724" s="57">
        <v>36.0</v>
      </c>
      <c r="C1724" s="57">
        <v>43.0</v>
      </c>
      <c r="D1724" s="268">
        <v>0.875</v>
      </c>
      <c r="E1724" s="269">
        <v>0.0</v>
      </c>
      <c r="F1724" s="269">
        <v>8.583250631586071E-5</v>
      </c>
    </row>
    <row r="1725" ht="14.25" customHeight="1">
      <c r="A1725" s="267">
        <v>43501.0</v>
      </c>
      <c r="B1725" s="57">
        <v>36.0</v>
      </c>
      <c r="C1725" s="57">
        <v>44.0</v>
      </c>
      <c r="D1725" s="268">
        <v>0.895833333333333</v>
      </c>
      <c r="E1725" s="269">
        <v>0.0</v>
      </c>
      <c r="F1725" s="269">
        <v>8.1525857807597E-5</v>
      </c>
    </row>
    <row r="1726" ht="14.25" customHeight="1">
      <c r="A1726" s="267">
        <v>43501.0</v>
      </c>
      <c r="B1726" s="57">
        <v>36.0</v>
      </c>
      <c r="C1726" s="57">
        <v>45.0</v>
      </c>
      <c r="D1726" s="268">
        <v>0.916666666666667</v>
      </c>
      <c r="E1726" s="269">
        <v>0.0</v>
      </c>
      <c r="F1726" s="269">
        <v>7.731936391580452E-5</v>
      </c>
    </row>
    <row r="1727" ht="14.25" customHeight="1">
      <c r="A1727" s="267">
        <v>43501.0</v>
      </c>
      <c r="B1727" s="57">
        <v>36.0</v>
      </c>
      <c r="C1727" s="57">
        <v>46.0</v>
      </c>
      <c r="D1727" s="268">
        <v>0.9375</v>
      </c>
      <c r="E1727" s="269">
        <v>0.0</v>
      </c>
      <c r="F1727" s="269">
        <v>6.950730383104707E-5</v>
      </c>
    </row>
    <row r="1728" ht="14.25" customHeight="1">
      <c r="A1728" s="267">
        <v>43501.0</v>
      </c>
      <c r="B1728" s="57">
        <v>36.0</v>
      </c>
      <c r="C1728" s="57">
        <v>47.0</v>
      </c>
      <c r="D1728" s="268">
        <v>0.958333333333333</v>
      </c>
      <c r="E1728" s="269">
        <v>0.0</v>
      </c>
      <c r="F1728" s="269">
        <v>6.129462528040462E-5</v>
      </c>
    </row>
    <row r="1729" ht="14.25" customHeight="1">
      <c r="A1729" s="267">
        <v>43501.0</v>
      </c>
      <c r="B1729" s="57">
        <v>36.0</v>
      </c>
      <c r="C1729" s="57">
        <v>48.0</v>
      </c>
      <c r="D1729" s="268">
        <v>0.979166666666667</v>
      </c>
      <c r="E1729" s="269">
        <v>0.0</v>
      </c>
      <c r="F1729" s="269">
        <v>5.348256519564716E-5</v>
      </c>
    </row>
    <row r="1730" ht="14.25" customHeight="1">
      <c r="A1730" s="267">
        <v>43502.0</v>
      </c>
      <c r="B1730" s="57">
        <v>37.0</v>
      </c>
      <c r="C1730" s="57">
        <v>1.0</v>
      </c>
      <c r="D1730" s="268">
        <v>0.0</v>
      </c>
      <c r="E1730" s="269">
        <v>0.0</v>
      </c>
      <c r="F1730" s="269">
        <v>4.6972515125015957E-5</v>
      </c>
    </row>
    <row r="1731" ht="14.25" customHeight="1">
      <c r="A1731" s="267">
        <v>43502.0</v>
      </c>
      <c r="B1731" s="57">
        <v>37.0</v>
      </c>
      <c r="C1731" s="57">
        <v>2.0</v>
      </c>
      <c r="D1731" s="268">
        <v>0.020833333333333332</v>
      </c>
      <c r="E1731" s="269">
        <v>0.0</v>
      </c>
      <c r="F1731" s="269">
        <v>4.2165093534395995E-5</v>
      </c>
    </row>
    <row r="1732" ht="14.25" customHeight="1">
      <c r="A1732" s="267">
        <v>43502.0</v>
      </c>
      <c r="B1732" s="57">
        <v>37.0</v>
      </c>
      <c r="C1732" s="57">
        <v>3.0</v>
      </c>
      <c r="D1732" s="268">
        <v>0.0416666666666667</v>
      </c>
      <c r="E1732" s="269">
        <v>0.0</v>
      </c>
      <c r="F1732" s="269">
        <v>3.9360764273201E-5</v>
      </c>
    </row>
    <row r="1733" ht="14.25" customHeight="1">
      <c r="A1733" s="267">
        <v>43502.0</v>
      </c>
      <c r="B1733" s="57">
        <v>37.0</v>
      </c>
      <c r="C1733" s="57">
        <v>4.0</v>
      </c>
      <c r="D1733" s="268">
        <v>0.0625</v>
      </c>
      <c r="E1733" s="269">
        <v>0.0</v>
      </c>
      <c r="F1733" s="269">
        <v>3.725751732730477E-5</v>
      </c>
    </row>
    <row r="1734" ht="14.25" customHeight="1">
      <c r="A1734" s="267">
        <v>43502.0</v>
      </c>
      <c r="B1734" s="57">
        <v>37.0</v>
      </c>
      <c r="C1734" s="57">
        <v>5.0</v>
      </c>
      <c r="D1734" s="268">
        <v>0.0833333333333333</v>
      </c>
      <c r="E1734" s="269">
        <v>0.0</v>
      </c>
      <c r="F1734" s="269">
        <v>3.485380653199478E-5</v>
      </c>
    </row>
    <row r="1735" ht="14.25" customHeight="1">
      <c r="A1735" s="267">
        <v>43502.0</v>
      </c>
      <c r="B1735" s="57">
        <v>37.0</v>
      </c>
      <c r="C1735" s="57">
        <v>6.0</v>
      </c>
      <c r="D1735" s="268">
        <v>0.104166666666667</v>
      </c>
      <c r="E1735" s="269">
        <v>0.0</v>
      </c>
      <c r="F1735" s="269">
        <v>3.285071420256979E-5</v>
      </c>
    </row>
    <row r="1736" ht="14.25" customHeight="1">
      <c r="A1736" s="267">
        <v>43502.0</v>
      </c>
      <c r="B1736" s="57">
        <v>37.0</v>
      </c>
      <c r="C1736" s="57">
        <v>7.0</v>
      </c>
      <c r="D1736" s="268">
        <v>0.125</v>
      </c>
      <c r="E1736" s="269">
        <v>0.0</v>
      </c>
      <c r="F1736" s="269">
        <v>3.285071420256979E-5</v>
      </c>
    </row>
    <row r="1737" ht="14.25" customHeight="1">
      <c r="A1737" s="267">
        <v>43502.0</v>
      </c>
      <c r="B1737" s="57">
        <v>37.0</v>
      </c>
      <c r="C1737" s="57">
        <v>8.0</v>
      </c>
      <c r="D1737" s="268">
        <v>0.145833333333333</v>
      </c>
      <c r="E1737" s="269">
        <v>0.0</v>
      </c>
      <c r="F1737" s="269">
        <v>3.214963188727106E-5</v>
      </c>
    </row>
    <row r="1738" ht="14.25" customHeight="1">
      <c r="A1738" s="267">
        <v>43502.0</v>
      </c>
      <c r="B1738" s="57">
        <v>37.0</v>
      </c>
      <c r="C1738" s="57">
        <v>9.0</v>
      </c>
      <c r="D1738" s="268">
        <v>0.166666666666667</v>
      </c>
      <c r="E1738" s="269">
        <v>0.0</v>
      </c>
      <c r="F1738" s="269">
        <v>3.18491680378573E-5</v>
      </c>
    </row>
    <row r="1739" ht="14.25" customHeight="1">
      <c r="A1739" s="267">
        <v>43502.0</v>
      </c>
      <c r="B1739" s="57">
        <v>37.0</v>
      </c>
      <c r="C1739" s="57">
        <v>10.0</v>
      </c>
      <c r="D1739" s="268">
        <v>0.1875</v>
      </c>
      <c r="E1739" s="269">
        <v>0.0</v>
      </c>
      <c r="F1739" s="269">
        <v>3.275055958609855E-5</v>
      </c>
    </row>
    <row r="1740" ht="14.25" customHeight="1">
      <c r="A1740" s="267">
        <v>43502.0</v>
      </c>
      <c r="B1740" s="57">
        <v>37.0</v>
      </c>
      <c r="C1740" s="57">
        <v>11.0</v>
      </c>
      <c r="D1740" s="268">
        <v>0.208333333333333</v>
      </c>
      <c r="E1740" s="269">
        <v>0.0</v>
      </c>
      <c r="F1740" s="269">
        <v>3.3651951134339786E-5</v>
      </c>
    </row>
    <row r="1741" ht="14.25" customHeight="1">
      <c r="A1741" s="267">
        <v>43502.0</v>
      </c>
      <c r="B1741" s="57">
        <v>37.0</v>
      </c>
      <c r="C1741" s="57">
        <v>12.0</v>
      </c>
      <c r="D1741" s="268">
        <v>0.229166666666667</v>
      </c>
      <c r="E1741" s="269">
        <v>0.0</v>
      </c>
      <c r="F1741" s="269">
        <v>3.545473423082228E-5</v>
      </c>
    </row>
    <row r="1742" ht="14.25" customHeight="1">
      <c r="A1742" s="267">
        <v>43502.0</v>
      </c>
      <c r="B1742" s="57">
        <v>37.0</v>
      </c>
      <c r="C1742" s="57">
        <v>13.0</v>
      </c>
      <c r="D1742" s="268">
        <v>0.25</v>
      </c>
      <c r="E1742" s="269">
        <v>5.357580406601933E-8</v>
      </c>
      <c r="F1742" s="269">
        <v>3.795859964260352E-5</v>
      </c>
    </row>
    <row r="1743" ht="14.25" customHeight="1">
      <c r="A1743" s="267">
        <v>43502.0</v>
      </c>
      <c r="B1743" s="57">
        <v>37.0</v>
      </c>
      <c r="C1743" s="57">
        <v>14.0</v>
      </c>
      <c r="D1743" s="268">
        <v>0.270833333333333</v>
      </c>
      <c r="E1743" s="269">
        <v>1.744142113955911E-7</v>
      </c>
      <c r="F1743" s="269">
        <v>4.1363856602626E-5</v>
      </c>
    </row>
    <row r="1744" ht="14.25" customHeight="1">
      <c r="A1744" s="267">
        <v>43502.0</v>
      </c>
      <c r="B1744" s="57">
        <v>37.0</v>
      </c>
      <c r="C1744" s="57">
        <v>15.0</v>
      </c>
      <c r="D1744" s="268">
        <v>0.291666666666667</v>
      </c>
      <c r="E1744" s="269">
        <v>6.950057988909505E-7</v>
      </c>
      <c r="F1744" s="269">
        <v>4.797406128972845E-5</v>
      </c>
    </row>
    <row r="1745" ht="14.25" customHeight="1">
      <c r="A1745" s="267">
        <v>43502.0</v>
      </c>
      <c r="B1745" s="57">
        <v>37.0</v>
      </c>
      <c r="C1745" s="57">
        <v>16.0</v>
      </c>
      <c r="D1745" s="268">
        <v>0.3125</v>
      </c>
      <c r="E1745" s="269">
        <v>3.886315824654596E-6</v>
      </c>
      <c r="F1745" s="269">
        <v>5.4684420593302164E-5</v>
      </c>
    </row>
    <row r="1746" ht="14.25" customHeight="1">
      <c r="A1746" s="267">
        <v>43502.0</v>
      </c>
      <c r="B1746" s="57">
        <v>37.0</v>
      </c>
      <c r="C1746" s="57">
        <v>17.0</v>
      </c>
      <c r="D1746" s="268">
        <v>0.333333333333333</v>
      </c>
      <c r="E1746" s="269">
        <v>7.222443084088268E-6</v>
      </c>
      <c r="F1746" s="269">
        <v>6.299725376041584E-5</v>
      </c>
    </row>
    <row r="1747" ht="14.25" customHeight="1">
      <c r="A1747" s="267">
        <v>43502.0</v>
      </c>
      <c r="B1747" s="57">
        <v>37.0</v>
      </c>
      <c r="C1747" s="57">
        <v>18.0</v>
      </c>
      <c r="D1747" s="268">
        <v>0.354166666666667</v>
      </c>
      <c r="E1747" s="269">
        <v>1.839771150423691E-5</v>
      </c>
      <c r="F1747" s="269">
        <v>7.120993231105831E-5</v>
      </c>
    </row>
    <row r="1748" ht="14.25" customHeight="1">
      <c r="A1748" s="267">
        <v>43502.0</v>
      </c>
      <c r="B1748" s="57">
        <v>37.0</v>
      </c>
      <c r="C1748" s="57">
        <v>19.0</v>
      </c>
      <c r="D1748" s="268">
        <v>0.375</v>
      </c>
      <c r="E1748" s="269">
        <v>5.075923980887726E-5</v>
      </c>
      <c r="F1748" s="269">
        <v>7.451503465460955E-5</v>
      </c>
    </row>
    <row r="1749" ht="14.25" customHeight="1">
      <c r="A1749" s="267">
        <v>43502.0</v>
      </c>
      <c r="B1749" s="57">
        <v>37.0</v>
      </c>
      <c r="C1749" s="57">
        <v>20.0</v>
      </c>
      <c r="D1749" s="268">
        <v>0.395833333333333</v>
      </c>
      <c r="E1749" s="269">
        <v>8.316353526363207E-5</v>
      </c>
      <c r="F1749" s="269">
        <v>7.822075546404577E-5</v>
      </c>
    </row>
    <row r="1750" ht="14.25" customHeight="1">
      <c r="A1750" s="267">
        <v>43502.0</v>
      </c>
      <c r="B1750" s="57">
        <v>37.0</v>
      </c>
      <c r="C1750" s="57">
        <v>21.0</v>
      </c>
      <c r="D1750" s="268">
        <v>0.416666666666667</v>
      </c>
      <c r="E1750" s="269">
        <v>9.416562720060518E-5</v>
      </c>
      <c r="F1750" s="269">
        <v>7.8721528546402E-5</v>
      </c>
    </row>
    <row r="1751" ht="14.25" customHeight="1">
      <c r="A1751" s="267">
        <v>43502.0</v>
      </c>
      <c r="B1751" s="57">
        <v>37.0</v>
      </c>
      <c r="C1751" s="57">
        <v>22.0</v>
      </c>
      <c r="D1751" s="268">
        <v>0.4375</v>
      </c>
      <c r="E1751" s="269">
        <v>8.639775759421686E-5</v>
      </c>
      <c r="F1751" s="269">
        <v>7.711905468286203E-5</v>
      </c>
    </row>
    <row r="1752" ht="14.25" customHeight="1">
      <c r="A1752" s="267">
        <v>43502.0</v>
      </c>
      <c r="B1752" s="57">
        <v>37.0</v>
      </c>
      <c r="C1752" s="57">
        <v>23.0</v>
      </c>
      <c r="D1752" s="268">
        <v>0.458333333333333</v>
      </c>
      <c r="E1752" s="269">
        <v>1.3755373587235096E-4</v>
      </c>
      <c r="F1752" s="269">
        <v>7.591719928520704E-5</v>
      </c>
    </row>
    <row r="1753" ht="14.25" customHeight="1">
      <c r="A1753" s="267">
        <v>43502.0</v>
      </c>
      <c r="B1753" s="57">
        <v>37.0</v>
      </c>
      <c r="C1753" s="57">
        <v>24.0</v>
      </c>
      <c r="D1753" s="268">
        <v>0.479166666666667</v>
      </c>
      <c r="E1753" s="269">
        <v>1.3758106264569013E-4</v>
      </c>
      <c r="F1753" s="269">
        <v>7.521611696990828E-5</v>
      </c>
    </row>
    <row r="1754" ht="14.25" customHeight="1">
      <c r="A1754" s="267">
        <v>43502.0</v>
      </c>
      <c r="B1754" s="57">
        <v>37.0</v>
      </c>
      <c r="C1754" s="57">
        <v>25.0</v>
      </c>
      <c r="D1754" s="268">
        <v>0.5</v>
      </c>
      <c r="E1754" s="269">
        <v>1.2860020845988624E-4</v>
      </c>
      <c r="F1754" s="269">
        <v>7.611750851814954E-5</v>
      </c>
    </row>
    <row r="1755" ht="14.25" customHeight="1">
      <c r="A1755" s="267">
        <v>43502.0</v>
      </c>
      <c r="B1755" s="57">
        <v>37.0</v>
      </c>
      <c r="C1755" s="57">
        <v>26.0</v>
      </c>
      <c r="D1755" s="268">
        <v>0.520833333333333</v>
      </c>
      <c r="E1755" s="269">
        <v>1.15399170450297E-4</v>
      </c>
      <c r="F1755" s="269">
        <v>7.651812698403452E-5</v>
      </c>
    </row>
    <row r="1756" ht="14.25" customHeight="1">
      <c r="A1756" s="267">
        <v>43502.0</v>
      </c>
      <c r="B1756" s="57">
        <v>37.0</v>
      </c>
      <c r="C1756" s="57">
        <v>27.0</v>
      </c>
      <c r="D1756" s="268">
        <v>0.541666666666667</v>
      </c>
      <c r="E1756" s="269">
        <v>1.3728728733745446E-4</v>
      </c>
      <c r="F1756" s="269">
        <v>7.551658081932205E-5</v>
      </c>
    </row>
    <row r="1757" ht="14.25" customHeight="1">
      <c r="A1757" s="267">
        <v>43502.0</v>
      </c>
      <c r="B1757" s="57">
        <v>37.0</v>
      </c>
      <c r="C1757" s="57">
        <v>28.0</v>
      </c>
      <c r="D1757" s="268">
        <v>0.5625</v>
      </c>
      <c r="E1757" s="269">
        <v>1.0908428904564336E-4</v>
      </c>
      <c r="F1757" s="269">
        <v>7.32130246404833E-5</v>
      </c>
    </row>
    <row r="1758" ht="14.25" customHeight="1">
      <c r="A1758" s="267">
        <v>43502.0</v>
      </c>
      <c r="B1758" s="57">
        <v>37.0</v>
      </c>
      <c r="C1758" s="57">
        <v>29.0</v>
      </c>
      <c r="D1758" s="268">
        <v>0.583333333333333</v>
      </c>
      <c r="E1758" s="269">
        <v>8.680451649565022E-5</v>
      </c>
      <c r="F1758" s="269">
        <v>7.20111692428283E-5</v>
      </c>
    </row>
    <row r="1759" ht="14.25" customHeight="1">
      <c r="A1759" s="267">
        <v>43502.0</v>
      </c>
      <c r="B1759" s="57">
        <v>37.0</v>
      </c>
      <c r="C1759" s="57">
        <v>30.0</v>
      </c>
      <c r="D1759" s="268">
        <v>0.604166666666667</v>
      </c>
      <c r="E1759" s="269">
        <v>6.031757733166948E-5</v>
      </c>
      <c r="F1759" s="269">
        <v>7.401426157225329E-5</v>
      </c>
    </row>
    <row r="1760" ht="14.25" customHeight="1">
      <c r="A1760" s="267">
        <v>43502.0</v>
      </c>
      <c r="B1760" s="57">
        <v>37.0</v>
      </c>
      <c r="C1760" s="57">
        <v>31.0</v>
      </c>
      <c r="D1760" s="268">
        <v>0.625</v>
      </c>
      <c r="E1760" s="269">
        <v>4.4545027156045704E-5</v>
      </c>
      <c r="F1760" s="269">
        <v>7.50158077369658E-5</v>
      </c>
    </row>
    <row r="1761" ht="14.25" customHeight="1">
      <c r="A1761" s="267">
        <v>43502.0</v>
      </c>
      <c r="B1761" s="57">
        <v>37.0</v>
      </c>
      <c r="C1761" s="57">
        <v>32.0</v>
      </c>
      <c r="D1761" s="268">
        <v>0.645833333333333</v>
      </c>
      <c r="E1761" s="269">
        <v>2.9382223965013037E-5</v>
      </c>
      <c r="F1761" s="269">
        <v>7.711905468286203E-5</v>
      </c>
    </row>
    <row r="1762" ht="14.25" customHeight="1">
      <c r="A1762" s="267">
        <v>43502.0</v>
      </c>
      <c r="B1762" s="57">
        <v>37.0</v>
      </c>
      <c r="C1762" s="57">
        <v>33.0</v>
      </c>
      <c r="D1762" s="268">
        <v>0.666666666666667</v>
      </c>
      <c r="E1762" s="269">
        <v>1.8656181924212733E-5</v>
      </c>
      <c r="F1762" s="269">
        <v>7.972307471111451E-5</v>
      </c>
    </row>
    <row r="1763" ht="14.25" customHeight="1">
      <c r="A1763" s="267">
        <v>43502.0</v>
      </c>
      <c r="B1763" s="57">
        <v>37.0</v>
      </c>
      <c r="C1763" s="57">
        <v>34.0</v>
      </c>
      <c r="D1763" s="268">
        <v>0.6875</v>
      </c>
      <c r="E1763" s="269">
        <v>1.2448183668487178E-5</v>
      </c>
      <c r="F1763" s="269">
        <v>8.973853635823944E-5</v>
      </c>
    </row>
    <row r="1764" ht="14.25" customHeight="1">
      <c r="A1764" s="267">
        <v>43502.0</v>
      </c>
      <c r="B1764" s="57">
        <v>37.0</v>
      </c>
      <c r="C1764" s="57">
        <v>35.0</v>
      </c>
      <c r="D1764" s="268">
        <v>0.708333333333333</v>
      </c>
      <c r="E1764" s="269">
        <v>5.555792385971615E-6</v>
      </c>
      <c r="F1764" s="269">
        <v>1.0213767787738011E-4</v>
      </c>
    </row>
    <row r="1765" ht="14.25" customHeight="1">
      <c r="A1765" s="267">
        <v>43502.0</v>
      </c>
      <c r="B1765" s="57">
        <v>37.0</v>
      </c>
      <c r="C1765" s="57">
        <v>36.0</v>
      </c>
      <c r="D1765" s="268">
        <v>0.729166666666667</v>
      </c>
      <c r="E1765" s="269">
        <v>2.8632537312244753E-6</v>
      </c>
      <c r="F1765" s="269">
        <v>1.099998152703732E-4</v>
      </c>
    </row>
    <row r="1766" ht="14.25" customHeight="1">
      <c r="A1766" s="267">
        <v>43502.0</v>
      </c>
      <c r="B1766" s="57">
        <v>37.0</v>
      </c>
      <c r="C1766" s="57">
        <v>37.0</v>
      </c>
      <c r="D1766" s="268">
        <v>0.75</v>
      </c>
      <c r="E1766" s="269">
        <v>9.438342743920483E-7</v>
      </c>
      <c r="F1766" s="269">
        <v>1.130545310727463E-4</v>
      </c>
    </row>
    <row r="1767" ht="14.25" customHeight="1">
      <c r="A1767" s="267">
        <v>43502.0</v>
      </c>
      <c r="B1767" s="57">
        <v>37.0</v>
      </c>
      <c r="C1767" s="57">
        <v>38.0</v>
      </c>
      <c r="D1767" s="268">
        <v>0.770833333333333</v>
      </c>
      <c r="E1767" s="269">
        <v>1.5228105413471545E-7</v>
      </c>
      <c r="F1767" s="269">
        <v>1.116423509805017E-4</v>
      </c>
    </row>
    <row r="1768" ht="14.25" customHeight="1">
      <c r="A1768" s="267">
        <v>43502.0</v>
      </c>
      <c r="B1768" s="57">
        <v>37.0</v>
      </c>
      <c r="C1768" s="57">
        <v>39.0</v>
      </c>
      <c r="D1768" s="268">
        <v>0.791666666666667</v>
      </c>
      <c r="E1768" s="269">
        <v>2.1886548266325506E-8</v>
      </c>
      <c r="F1768" s="269">
        <v>1.0600364607317034E-4</v>
      </c>
    </row>
    <row r="1769" ht="14.25" customHeight="1">
      <c r="A1769" s="267">
        <v>43502.0</v>
      </c>
      <c r="B1769" s="57">
        <v>37.0</v>
      </c>
      <c r="C1769" s="57">
        <v>40.0</v>
      </c>
      <c r="D1769" s="268">
        <v>0.8125</v>
      </c>
      <c r="E1769" s="269">
        <v>0.0</v>
      </c>
      <c r="F1769" s="269">
        <v>9.87524518406519E-5</v>
      </c>
    </row>
    <row r="1770" ht="14.25" customHeight="1">
      <c r="A1770" s="267">
        <v>43502.0</v>
      </c>
      <c r="B1770" s="57">
        <v>37.0</v>
      </c>
      <c r="C1770" s="57">
        <v>41.0</v>
      </c>
      <c r="D1770" s="268">
        <v>0.833333333333333</v>
      </c>
      <c r="E1770" s="269">
        <v>0.0</v>
      </c>
      <c r="F1770" s="269">
        <v>9.384487563356067E-5</v>
      </c>
    </row>
    <row r="1771" ht="14.25" customHeight="1">
      <c r="A1771" s="267">
        <v>43502.0</v>
      </c>
      <c r="B1771" s="57">
        <v>37.0</v>
      </c>
      <c r="C1771" s="57">
        <v>42.0</v>
      </c>
      <c r="D1771" s="268">
        <v>0.854166666666667</v>
      </c>
      <c r="E1771" s="269">
        <v>0.0</v>
      </c>
      <c r="F1771" s="269">
        <v>8.893729942646948E-5</v>
      </c>
    </row>
    <row r="1772" ht="14.25" customHeight="1">
      <c r="A1772" s="267">
        <v>43502.0</v>
      </c>
      <c r="B1772" s="57">
        <v>37.0</v>
      </c>
      <c r="C1772" s="57">
        <v>43.0</v>
      </c>
      <c r="D1772" s="268">
        <v>0.875</v>
      </c>
      <c r="E1772" s="269">
        <v>0.0</v>
      </c>
      <c r="F1772" s="269">
        <v>8.493111476761948E-5</v>
      </c>
    </row>
    <row r="1773" ht="14.25" customHeight="1">
      <c r="A1773" s="267">
        <v>43502.0</v>
      </c>
      <c r="B1773" s="57">
        <v>37.0</v>
      </c>
      <c r="C1773" s="57">
        <v>44.0</v>
      </c>
      <c r="D1773" s="268">
        <v>0.895833333333333</v>
      </c>
      <c r="E1773" s="269">
        <v>0.0</v>
      </c>
      <c r="F1773" s="269">
        <v>7.942261086170077E-5</v>
      </c>
    </row>
    <row r="1774" ht="14.25" customHeight="1">
      <c r="A1774" s="267">
        <v>43502.0</v>
      </c>
      <c r="B1774" s="57">
        <v>37.0</v>
      </c>
      <c r="C1774" s="57">
        <v>45.0</v>
      </c>
      <c r="D1774" s="268">
        <v>0.916666666666667</v>
      </c>
      <c r="E1774" s="269">
        <v>0.0</v>
      </c>
      <c r="F1774" s="269">
        <v>7.56167354357933E-5</v>
      </c>
    </row>
    <row r="1775" ht="14.25" customHeight="1">
      <c r="A1775" s="267">
        <v>43502.0</v>
      </c>
      <c r="B1775" s="57">
        <v>37.0</v>
      </c>
      <c r="C1775" s="57">
        <v>46.0</v>
      </c>
      <c r="D1775" s="268">
        <v>0.9375</v>
      </c>
      <c r="E1775" s="269">
        <v>0.0</v>
      </c>
      <c r="F1775" s="269">
        <v>6.940714921457582E-5</v>
      </c>
    </row>
    <row r="1776" ht="14.25" customHeight="1">
      <c r="A1776" s="267">
        <v>43502.0</v>
      </c>
      <c r="B1776" s="57">
        <v>37.0</v>
      </c>
      <c r="C1776" s="57">
        <v>47.0</v>
      </c>
      <c r="D1776" s="268">
        <v>0.958333333333333</v>
      </c>
      <c r="E1776" s="269">
        <v>0.0</v>
      </c>
      <c r="F1776" s="269">
        <v>6.249648067805962E-5</v>
      </c>
    </row>
    <row r="1777" ht="14.25" customHeight="1">
      <c r="A1777" s="267">
        <v>43502.0</v>
      </c>
      <c r="B1777" s="57">
        <v>37.0</v>
      </c>
      <c r="C1777" s="57">
        <v>48.0</v>
      </c>
      <c r="D1777" s="268">
        <v>0.979166666666667</v>
      </c>
      <c r="E1777" s="269">
        <v>0.0</v>
      </c>
      <c r="F1777" s="269">
        <v>5.568596675801466E-5</v>
      </c>
    </row>
    <row r="1778" ht="14.25" customHeight="1">
      <c r="A1778" s="267">
        <v>43503.0</v>
      </c>
      <c r="B1778" s="57">
        <v>38.0</v>
      </c>
      <c r="C1778" s="57">
        <v>1.0</v>
      </c>
      <c r="D1778" s="268">
        <v>0.0</v>
      </c>
      <c r="E1778" s="269">
        <v>0.0</v>
      </c>
      <c r="F1778" s="269">
        <v>4.747328820737221E-5</v>
      </c>
    </row>
    <row r="1779" ht="14.25" customHeight="1">
      <c r="A1779" s="267">
        <v>43503.0</v>
      </c>
      <c r="B1779" s="57">
        <v>38.0</v>
      </c>
      <c r="C1779" s="57">
        <v>2.0</v>
      </c>
      <c r="D1779" s="268">
        <v>0.020833333333333332</v>
      </c>
      <c r="E1779" s="269">
        <v>0.0</v>
      </c>
      <c r="F1779" s="269">
        <v>4.186462968498224E-5</v>
      </c>
    </row>
    <row r="1780" ht="14.25" customHeight="1">
      <c r="A1780" s="267">
        <v>43503.0</v>
      </c>
      <c r="B1780" s="57">
        <v>38.0</v>
      </c>
      <c r="C1780" s="57">
        <v>3.0</v>
      </c>
      <c r="D1780" s="268">
        <v>0.0416666666666667</v>
      </c>
      <c r="E1780" s="269">
        <v>0.0</v>
      </c>
      <c r="F1780" s="269">
        <v>3.8759836574373515E-5</v>
      </c>
    </row>
    <row r="1781" ht="14.25" customHeight="1">
      <c r="A1781" s="267">
        <v>43503.0</v>
      </c>
      <c r="B1781" s="57">
        <v>38.0</v>
      </c>
      <c r="C1781" s="57">
        <v>4.0</v>
      </c>
      <c r="D1781" s="268">
        <v>0.0625</v>
      </c>
      <c r="E1781" s="269">
        <v>0.0</v>
      </c>
      <c r="F1781" s="269">
        <v>3.5554888847293536E-5</v>
      </c>
    </row>
    <row r="1782" ht="14.25" customHeight="1">
      <c r="A1782" s="267">
        <v>43503.0</v>
      </c>
      <c r="B1782" s="57">
        <v>38.0</v>
      </c>
      <c r="C1782" s="57">
        <v>5.0</v>
      </c>
      <c r="D1782" s="268">
        <v>0.0833333333333333</v>
      </c>
      <c r="E1782" s="269">
        <v>0.0</v>
      </c>
      <c r="F1782" s="269">
        <v>3.375210575081104E-5</v>
      </c>
    </row>
    <row r="1783" ht="14.25" customHeight="1">
      <c r="A1783" s="267">
        <v>43503.0</v>
      </c>
      <c r="B1783" s="57">
        <v>38.0</v>
      </c>
      <c r="C1783" s="57">
        <v>6.0</v>
      </c>
      <c r="D1783" s="268">
        <v>0.104166666666667</v>
      </c>
      <c r="E1783" s="269">
        <v>0.0</v>
      </c>
      <c r="F1783" s="269">
        <v>3.2049477270799804E-5</v>
      </c>
    </row>
    <row r="1784" ht="14.25" customHeight="1">
      <c r="A1784" s="267">
        <v>43503.0</v>
      </c>
      <c r="B1784" s="57">
        <v>38.0</v>
      </c>
      <c r="C1784" s="57">
        <v>7.0</v>
      </c>
      <c r="D1784" s="268">
        <v>0.125</v>
      </c>
      <c r="E1784" s="269">
        <v>0.0</v>
      </c>
      <c r="F1784" s="269">
        <v>3.18491680378573E-5</v>
      </c>
    </row>
    <row r="1785" ht="14.25" customHeight="1">
      <c r="A1785" s="267">
        <v>43503.0</v>
      </c>
      <c r="B1785" s="57">
        <v>38.0</v>
      </c>
      <c r="C1785" s="57">
        <v>8.0</v>
      </c>
      <c r="D1785" s="268">
        <v>0.145833333333333</v>
      </c>
      <c r="E1785" s="269">
        <v>0.0</v>
      </c>
      <c r="F1785" s="269">
        <v>3.18491680378573E-5</v>
      </c>
    </row>
    <row r="1786" ht="14.25" customHeight="1">
      <c r="A1786" s="267">
        <v>43503.0</v>
      </c>
      <c r="B1786" s="57">
        <v>38.0</v>
      </c>
      <c r="C1786" s="57">
        <v>9.0</v>
      </c>
      <c r="D1786" s="268">
        <v>0.166666666666667</v>
      </c>
      <c r="E1786" s="269">
        <v>0.0</v>
      </c>
      <c r="F1786" s="269">
        <v>3.164885880491481E-5</v>
      </c>
    </row>
    <row r="1787" ht="14.25" customHeight="1">
      <c r="A1787" s="267">
        <v>43503.0</v>
      </c>
      <c r="B1787" s="57">
        <v>38.0</v>
      </c>
      <c r="C1787" s="57">
        <v>10.0</v>
      </c>
      <c r="D1787" s="268">
        <v>0.1875</v>
      </c>
      <c r="E1787" s="269">
        <v>0.0</v>
      </c>
      <c r="F1787" s="269">
        <v>3.18491680378573E-5</v>
      </c>
    </row>
    <row r="1788" ht="14.25" customHeight="1">
      <c r="A1788" s="267">
        <v>43503.0</v>
      </c>
      <c r="B1788" s="57">
        <v>38.0</v>
      </c>
      <c r="C1788" s="57">
        <v>11.0</v>
      </c>
      <c r="D1788" s="268">
        <v>0.208333333333333</v>
      </c>
      <c r="E1788" s="269">
        <v>0.0</v>
      </c>
      <c r="F1788" s="269">
        <v>3.214963188727106E-5</v>
      </c>
    </row>
    <row r="1789" ht="14.25" customHeight="1">
      <c r="A1789" s="267">
        <v>43503.0</v>
      </c>
      <c r="B1789" s="57">
        <v>38.0</v>
      </c>
      <c r="C1789" s="57">
        <v>12.0</v>
      </c>
      <c r="D1789" s="268">
        <v>0.229166666666667</v>
      </c>
      <c r="E1789" s="269">
        <v>0.0</v>
      </c>
      <c r="F1789" s="269">
        <v>3.405256960022479E-5</v>
      </c>
    </row>
    <row r="1790" ht="14.25" customHeight="1">
      <c r="A1790" s="267">
        <v>43503.0</v>
      </c>
      <c r="B1790" s="57">
        <v>38.0</v>
      </c>
      <c r="C1790" s="57">
        <v>13.0</v>
      </c>
      <c r="D1790" s="268">
        <v>0.25</v>
      </c>
      <c r="E1790" s="269">
        <v>4.1202197764465727E-7</v>
      </c>
      <c r="F1790" s="269">
        <v>3.565504346376478E-5</v>
      </c>
    </row>
    <row r="1791" ht="14.25" customHeight="1">
      <c r="A1791" s="267">
        <v>43503.0</v>
      </c>
      <c r="B1791" s="57">
        <v>38.0</v>
      </c>
      <c r="C1791" s="57">
        <v>14.0</v>
      </c>
      <c r="D1791" s="268">
        <v>0.270833333333333</v>
      </c>
      <c r="E1791" s="269">
        <v>9.866825871951365E-7</v>
      </c>
      <c r="F1791" s="269">
        <v>3.775829040966103E-5</v>
      </c>
    </row>
    <row r="1792" ht="14.25" customHeight="1">
      <c r="A1792" s="267">
        <v>43503.0</v>
      </c>
      <c r="B1792" s="57">
        <v>38.0</v>
      </c>
      <c r="C1792" s="57">
        <v>15.0</v>
      </c>
      <c r="D1792" s="268">
        <v>0.291666666666667</v>
      </c>
      <c r="E1792" s="269">
        <v>1.916213539903276E-6</v>
      </c>
      <c r="F1792" s="269">
        <v>4.316663969910849E-5</v>
      </c>
    </row>
    <row r="1793" ht="14.25" customHeight="1">
      <c r="A1793" s="267">
        <v>43503.0</v>
      </c>
      <c r="B1793" s="57">
        <v>38.0</v>
      </c>
      <c r="C1793" s="57">
        <v>16.0</v>
      </c>
      <c r="D1793" s="268">
        <v>0.3125</v>
      </c>
      <c r="E1793" s="269">
        <v>6.705844457662235E-6</v>
      </c>
      <c r="F1793" s="269">
        <v>5.1078854400337184E-5</v>
      </c>
    </row>
    <row r="1794" ht="14.25" customHeight="1">
      <c r="A1794" s="267">
        <v>43503.0</v>
      </c>
      <c r="B1794" s="57">
        <v>38.0</v>
      </c>
      <c r="C1794" s="57">
        <v>17.0</v>
      </c>
      <c r="D1794" s="268">
        <v>0.333333333333333</v>
      </c>
      <c r="E1794" s="269">
        <v>1.9586311643917082E-5</v>
      </c>
      <c r="F1794" s="269">
        <v>5.9291532950979645E-5</v>
      </c>
    </row>
    <row r="1795" ht="14.25" customHeight="1">
      <c r="A1795" s="267">
        <v>43503.0</v>
      </c>
      <c r="B1795" s="57">
        <v>38.0</v>
      </c>
      <c r="C1795" s="57">
        <v>18.0</v>
      </c>
      <c r="D1795" s="268">
        <v>0.354166666666667</v>
      </c>
      <c r="E1795" s="269">
        <v>3.83637702129073E-5</v>
      </c>
      <c r="F1795" s="269">
        <v>6.810513920044957E-5</v>
      </c>
    </row>
    <row r="1796" ht="14.25" customHeight="1">
      <c r="A1796" s="267">
        <v>43503.0</v>
      </c>
      <c r="B1796" s="57">
        <v>38.0</v>
      </c>
      <c r="C1796" s="57">
        <v>19.0</v>
      </c>
      <c r="D1796" s="268">
        <v>0.375</v>
      </c>
      <c r="E1796" s="269">
        <v>6.237921417804567E-5</v>
      </c>
      <c r="F1796" s="269">
        <v>7.311287002401206E-5</v>
      </c>
    </row>
    <row r="1797" ht="14.25" customHeight="1">
      <c r="A1797" s="267">
        <v>43503.0</v>
      </c>
      <c r="B1797" s="57">
        <v>38.0</v>
      </c>
      <c r="C1797" s="57">
        <v>20.0</v>
      </c>
      <c r="D1797" s="268">
        <v>0.395833333333333</v>
      </c>
      <c r="E1797" s="269">
        <v>8.481307842438709E-5</v>
      </c>
      <c r="F1797" s="269">
        <v>7.902199239581575E-5</v>
      </c>
    </row>
    <row r="1798" ht="14.25" customHeight="1">
      <c r="A1798" s="267">
        <v>43503.0</v>
      </c>
      <c r="B1798" s="57">
        <v>38.0</v>
      </c>
      <c r="C1798" s="57">
        <v>21.0</v>
      </c>
      <c r="D1798" s="268">
        <v>0.416666666666667</v>
      </c>
      <c r="E1798" s="269">
        <v>1.0106741264861219E-4</v>
      </c>
      <c r="F1798" s="269">
        <v>8.252740397230949E-5</v>
      </c>
    </row>
    <row r="1799" ht="14.25" customHeight="1">
      <c r="A1799" s="267">
        <v>43503.0</v>
      </c>
      <c r="B1799" s="57">
        <v>38.0</v>
      </c>
      <c r="C1799" s="57">
        <v>22.0</v>
      </c>
      <c r="D1799" s="268">
        <v>0.4375</v>
      </c>
      <c r="E1799" s="269">
        <v>1.1457834327628544E-4</v>
      </c>
      <c r="F1799" s="269">
        <v>8.503126938409072E-5</v>
      </c>
    </row>
    <row r="1800" ht="14.25" customHeight="1">
      <c r="A1800" s="267">
        <v>43503.0</v>
      </c>
      <c r="B1800" s="57">
        <v>38.0</v>
      </c>
      <c r="C1800" s="57">
        <v>23.0</v>
      </c>
      <c r="D1800" s="268">
        <v>0.458333333333333</v>
      </c>
      <c r="E1800" s="269">
        <v>1.1746017595649527E-4</v>
      </c>
      <c r="F1800" s="269">
        <v>8.453049630173448E-5</v>
      </c>
    </row>
    <row r="1801" ht="14.25" customHeight="1">
      <c r="A1801" s="267">
        <v>43503.0</v>
      </c>
      <c r="B1801" s="57">
        <v>38.0</v>
      </c>
      <c r="C1801" s="57">
        <v>24.0</v>
      </c>
      <c r="D1801" s="268">
        <v>0.479166666666667</v>
      </c>
      <c r="E1801" s="269">
        <v>1.1868228915494014E-4</v>
      </c>
      <c r="F1801" s="269">
        <v>9.00390002076532E-5</v>
      </c>
    </row>
    <row r="1802" ht="14.25" customHeight="1">
      <c r="A1802" s="267">
        <v>43503.0</v>
      </c>
      <c r="B1802" s="57">
        <v>38.0</v>
      </c>
      <c r="C1802" s="57">
        <v>25.0</v>
      </c>
      <c r="D1802" s="268">
        <v>0.5</v>
      </c>
      <c r="E1802" s="269">
        <v>1.270633579461452E-4</v>
      </c>
      <c r="F1802" s="269">
        <v>9.084023713942319E-5</v>
      </c>
    </row>
    <row r="1803" ht="14.25" customHeight="1">
      <c r="A1803" s="267">
        <v>43503.0</v>
      </c>
      <c r="B1803" s="57">
        <v>38.0</v>
      </c>
      <c r="C1803" s="57">
        <v>26.0</v>
      </c>
      <c r="D1803" s="268">
        <v>0.520833333333333</v>
      </c>
      <c r="E1803" s="269">
        <v>1.195196895668686E-4</v>
      </c>
      <c r="F1803" s="269">
        <v>9.114070098883693E-5</v>
      </c>
    </row>
    <row r="1804" ht="14.25" customHeight="1">
      <c r="A1804" s="267">
        <v>43503.0</v>
      </c>
      <c r="B1804" s="57">
        <v>38.0</v>
      </c>
      <c r="C1804" s="57">
        <v>27.0</v>
      </c>
      <c r="D1804" s="268">
        <v>0.541666666666667</v>
      </c>
      <c r="E1804" s="269">
        <v>1.2012971281246434E-4</v>
      </c>
      <c r="F1804" s="269">
        <v>8.953822712529695E-5</v>
      </c>
    </row>
    <row r="1805" ht="14.25" customHeight="1">
      <c r="A1805" s="267">
        <v>43503.0</v>
      </c>
      <c r="B1805" s="57">
        <v>38.0</v>
      </c>
      <c r="C1805" s="57">
        <v>28.0</v>
      </c>
      <c r="D1805" s="268">
        <v>0.5625</v>
      </c>
      <c r="E1805" s="269">
        <v>1.0343760391945209E-4</v>
      </c>
      <c r="F1805" s="269">
        <v>8.653358863115947E-5</v>
      </c>
    </row>
    <row r="1806" ht="14.25" customHeight="1">
      <c r="A1806" s="267">
        <v>43503.0</v>
      </c>
      <c r="B1806" s="57">
        <v>38.0</v>
      </c>
      <c r="C1806" s="57">
        <v>29.0</v>
      </c>
      <c r="D1806" s="268">
        <v>0.583333333333333</v>
      </c>
      <c r="E1806" s="269">
        <v>7.556436743637283E-5</v>
      </c>
      <c r="F1806" s="269">
        <v>8.332864090407948E-5</v>
      </c>
    </row>
    <row r="1807" ht="14.25" customHeight="1">
      <c r="A1807" s="267">
        <v>43503.0</v>
      </c>
      <c r="B1807" s="57">
        <v>38.0</v>
      </c>
      <c r="C1807" s="57">
        <v>30.0</v>
      </c>
      <c r="D1807" s="268">
        <v>0.604166666666667</v>
      </c>
      <c r="E1807" s="269">
        <v>5.09704601577012E-5</v>
      </c>
      <c r="F1807" s="269">
        <v>8.302817705466573E-5</v>
      </c>
    </row>
    <row r="1808" ht="14.25" customHeight="1">
      <c r="A1808" s="267">
        <v>43503.0</v>
      </c>
      <c r="B1808" s="57">
        <v>38.0</v>
      </c>
      <c r="C1808" s="57">
        <v>31.0</v>
      </c>
      <c r="D1808" s="268">
        <v>0.625</v>
      </c>
      <c r="E1808" s="269">
        <v>3.311697766969987E-5</v>
      </c>
      <c r="F1808" s="269">
        <v>8.623312478174573E-5</v>
      </c>
    </row>
    <row r="1809" ht="14.25" customHeight="1">
      <c r="A1809" s="267">
        <v>43503.0</v>
      </c>
      <c r="B1809" s="57">
        <v>38.0</v>
      </c>
      <c r="C1809" s="57">
        <v>32.0</v>
      </c>
      <c r="D1809" s="268">
        <v>0.645833333333333</v>
      </c>
      <c r="E1809" s="269">
        <v>2.02842231545486E-5</v>
      </c>
      <c r="F1809" s="269">
        <v>8.783559864528572E-5</v>
      </c>
    </row>
    <row r="1810" ht="14.25" customHeight="1">
      <c r="A1810" s="267">
        <v>43503.0</v>
      </c>
      <c r="B1810" s="57">
        <v>38.0</v>
      </c>
      <c r="C1810" s="57">
        <v>33.0</v>
      </c>
      <c r="D1810" s="268">
        <v>0.666666666666667</v>
      </c>
      <c r="E1810" s="269">
        <v>1.645304564095973E-5</v>
      </c>
      <c r="F1810" s="269">
        <v>9.274317485237694E-5</v>
      </c>
    </row>
    <row r="1811" ht="14.25" customHeight="1">
      <c r="A1811" s="267">
        <v>43503.0</v>
      </c>
      <c r="B1811" s="57">
        <v>38.0</v>
      </c>
      <c r="C1811" s="57">
        <v>34.0</v>
      </c>
      <c r="D1811" s="268">
        <v>0.6875</v>
      </c>
      <c r="E1811" s="269">
        <v>9.650664113834176E-6</v>
      </c>
      <c r="F1811" s="269">
        <v>1.0105600801949065E-4</v>
      </c>
    </row>
    <row r="1812" ht="14.25" customHeight="1">
      <c r="A1812" s="267">
        <v>43503.0</v>
      </c>
      <c r="B1812" s="57">
        <v>38.0</v>
      </c>
      <c r="C1812" s="57">
        <v>35.0</v>
      </c>
      <c r="D1812" s="268">
        <v>0.708333333333333</v>
      </c>
      <c r="E1812" s="269">
        <v>3.2995050425836855E-6</v>
      </c>
      <c r="F1812" s="269">
        <v>1.1242355698897745E-4</v>
      </c>
    </row>
    <row r="1813" ht="14.25" customHeight="1">
      <c r="A1813" s="267">
        <v>43503.0</v>
      </c>
      <c r="B1813" s="57">
        <v>38.0</v>
      </c>
      <c r="C1813" s="57">
        <v>36.0</v>
      </c>
      <c r="D1813" s="268">
        <v>0.729166666666667</v>
      </c>
      <c r="E1813" s="269">
        <v>1.670652633579968E-6</v>
      </c>
      <c r="F1813" s="269">
        <v>1.1774176712360079E-4</v>
      </c>
    </row>
    <row r="1814" ht="14.25" customHeight="1">
      <c r="A1814" s="267">
        <v>43503.0</v>
      </c>
      <c r="B1814" s="57">
        <v>38.0</v>
      </c>
      <c r="C1814" s="57">
        <v>37.0</v>
      </c>
      <c r="D1814" s="268">
        <v>0.75</v>
      </c>
      <c r="E1814" s="269">
        <v>5.447592689612738E-7</v>
      </c>
      <c r="F1814" s="269">
        <v>1.1522788625017242E-4</v>
      </c>
    </row>
    <row r="1815" ht="14.25" customHeight="1">
      <c r="A1815" s="267">
        <v>43503.0</v>
      </c>
      <c r="B1815" s="57">
        <v>38.0</v>
      </c>
      <c r="C1815" s="57">
        <v>38.0</v>
      </c>
      <c r="D1815" s="268">
        <v>0.770833333333333</v>
      </c>
      <c r="E1815" s="269">
        <v>1.6473480835949787E-7</v>
      </c>
      <c r="F1815" s="269">
        <v>1.107209285089662E-4</v>
      </c>
    </row>
    <row r="1816" ht="14.25" customHeight="1">
      <c r="A1816" s="267">
        <v>43503.0</v>
      </c>
      <c r="B1816" s="57">
        <v>38.0</v>
      </c>
      <c r="C1816" s="57">
        <v>39.0</v>
      </c>
      <c r="D1816" s="268">
        <v>0.791666666666667</v>
      </c>
      <c r="E1816" s="269">
        <v>3.4648563734295586E-8</v>
      </c>
      <c r="F1816" s="269">
        <v>1.0558299668399111E-4</v>
      </c>
    </row>
    <row r="1817" ht="14.25" customHeight="1">
      <c r="A1817" s="267">
        <v>43503.0</v>
      </c>
      <c r="B1817" s="57">
        <v>38.0</v>
      </c>
      <c r="C1817" s="57">
        <v>40.0</v>
      </c>
      <c r="D1817" s="268">
        <v>0.8125</v>
      </c>
      <c r="E1817" s="269">
        <v>0.0</v>
      </c>
      <c r="F1817" s="269">
        <v>1.0153675017855264E-4</v>
      </c>
    </row>
    <row r="1818" ht="14.25" customHeight="1">
      <c r="A1818" s="267">
        <v>43503.0</v>
      </c>
      <c r="B1818" s="57">
        <v>38.0</v>
      </c>
      <c r="C1818" s="57">
        <v>41.0</v>
      </c>
      <c r="D1818" s="268">
        <v>0.833333333333333</v>
      </c>
      <c r="E1818" s="269">
        <v>0.0</v>
      </c>
      <c r="F1818" s="269">
        <v>9.704982336064065E-5</v>
      </c>
    </row>
    <row r="1819" ht="14.25" customHeight="1">
      <c r="A1819" s="267">
        <v>43503.0</v>
      </c>
      <c r="B1819" s="57">
        <v>38.0</v>
      </c>
      <c r="C1819" s="57">
        <v>42.0</v>
      </c>
      <c r="D1819" s="268">
        <v>0.854166666666667</v>
      </c>
      <c r="E1819" s="269">
        <v>0.0</v>
      </c>
      <c r="F1819" s="269">
        <v>9.174162868766444E-5</v>
      </c>
    </row>
    <row r="1820" ht="14.25" customHeight="1">
      <c r="A1820" s="267">
        <v>43503.0</v>
      </c>
      <c r="B1820" s="57">
        <v>38.0</v>
      </c>
      <c r="C1820" s="57">
        <v>43.0</v>
      </c>
      <c r="D1820" s="268">
        <v>0.875</v>
      </c>
      <c r="E1820" s="269">
        <v>0.0</v>
      </c>
      <c r="F1820" s="269">
        <v>8.673389786410197E-5</v>
      </c>
    </row>
    <row r="1821" ht="14.25" customHeight="1">
      <c r="A1821" s="267">
        <v>43503.0</v>
      </c>
      <c r="B1821" s="57">
        <v>38.0</v>
      </c>
      <c r="C1821" s="57">
        <v>44.0</v>
      </c>
      <c r="D1821" s="268">
        <v>0.895833333333333</v>
      </c>
      <c r="E1821" s="269">
        <v>0.0</v>
      </c>
      <c r="F1821" s="269">
        <v>8.17261670405395E-5</v>
      </c>
    </row>
    <row r="1822" ht="14.25" customHeight="1">
      <c r="A1822" s="267">
        <v>43503.0</v>
      </c>
      <c r="B1822" s="57">
        <v>38.0</v>
      </c>
      <c r="C1822" s="57">
        <v>45.0</v>
      </c>
      <c r="D1822" s="268">
        <v>0.916666666666667</v>
      </c>
      <c r="E1822" s="269">
        <v>0.0</v>
      </c>
      <c r="F1822" s="269">
        <v>7.601735390167828E-5</v>
      </c>
    </row>
    <row r="1823" ht="14.25" customHeight="1">
      <c r="A1823" s="267">
        <v>43503.0</v>
      </c>
      <c r="B1823" s="57">
        <v>38.0</v>
      </c>
      <c r="C1823" s="57">
        <v>46.0</v>
      </c>
      <c r="D1823" s="268">
        <v>0.9375</v>
      </c>
      <c r="E1823" s="269">
        <v>0.0</v>
      </c>
      <c r="F1823" s="269">
        <v>6.800498458397833E-5</v>
      </c>
    </row>
    <row r="1824" ht="14.25" customHeight="1">
      <c r="A1824" s="267">
        <v>43503.0</v>
      </c>
      <c r="B1824" s="57">
        <v>38.0</v>
      </c>
      <c r="C1824" s="57">
        <v>47.0</v>
      </c>
      <c r="D1824" s="268">
        <v>0.958333333333333</v>
      </c>
      <c r="E1824" s="269">
        <v>0.0</v>
      </c>
      <c r="F1824" s="269">
        <v>5.728844062155465E-5</v>
      </c>
    </row>
    <row r="1825" ht="14.25" customHeight="1">
      <c r="A1825" s="267">
        <v>43503.0</v>
      </c>
      <c r="B1825" s="57">
        <v>38.0</v>
      </c>
      <c r="C1825" s="57">
        <v>48.0</v>
      </c>
      <c r="D1825" s="268">
        <v>0.979166666666667</v>
      </c>
      <c r="E1825" s="269">
        <v>0.0</v>
      </c>
      <c r="F1825" s="269">
        <v>4.8274525139142206E-5</v>
      </c>
    </row>
    <row r="1826" ht="14.25" customHeight="1">
      <c r="A1826" s="267">
        <v>43504.0</v>
      </c>
      <c r="B1826" s="57">
        <v>39.0</v>
      </c>
      <c r="C1826" s="57">
        <v>1.0</v>
      </c>
      <c r="D1826" s="268">
        <v>0.0</v>
      </c>
      <c r="E1826" s="269">
        <v>0.0</v>
      </c>
      <c r="F1826" s="269">
        <v>4.3066485082637236E-5</v>
      </c>
    </row>
    <row r="1827" ht="14.25" customHeight="1">
      <c r="A1827" s="267">
        <v>43504.0</v>
      </c>
      <c r="B1827" s="57">
        <v>39.0</v>
      </c>
      <c r="C1827" s="57">
        <v>2.0</v>
      </c>
      <c r="D1827" s="268">
        <v>0.020833333333333332</v>
      </c>
      <c r="E1827" s="269">
        <v>0.0</v>
      </c>
      <c r="F1827" s="269">
        <v>3.795859964260352E-5</v>
      </c>
    </row>
    <row r="1828" ht="14.25" customHeight="1">
      <c r="A1828" s="267">
        <v>43504.0</v>
      </c>
      <c r="B1828" s="57">
        <v>39.0</v>
      </c>
      <c r="C1828" s="57">
        <v>3.0</v>
      </c>
      <c r="D1828" s="268">
        <v>0.0416666666666667</v>
      </c>
      <c r="E1828" s="269">
        <v>0.0</v>
      </c>
      <c r="F1828" s="269">
        <v>3.585535269670728E-5</v>
      </c>
    </row>
    <row r="1829" ht="14.25" customHeight="1">
      <c r="A1829" s="267">
        <v>43504.0</v>
      </c>
      <c r="B1829" s="57">
        <v>39.0</v>
      </c>
      <c r="C1829" s="57">
        <v>4.0</v>
      </c>
      <c r="D1829" s="268">
        <v>0.0625</v>
      </c>
      <c r="E1829" s="269">
        <v>0.0</v>
      </c>
      <c r="F1829" s="269">
        <v>3.3852260367282293E-5</v>
      </c>
    </row>
    <row r="1830" ht="14.25" customHeight="1">
      <c r="A1830" s="267">
        <v>43504.0</v>
      </c>
      <c r="B1830" s="57">
        <v>39.0</v>
      </c>
      <c r="C1830" s="57">
        <v>5.0</v>
      </c>
      <c r="D1830" s="268">
        <v>0.0833333333333333</v>
      </c>
      <c r="E1830" s="269">
        <v>0.0</v>
      </c>
      <c r="F1830" s="269">
        <v>3.234994112021355E-5</v>
      </c>
    </row>
    <row r="1831" ht="14.25" customHeight="1">
      <c r="A1831" s="267">
        <v>43504.0</v>
      </c>
      <c r="B1831" s="57">
        <v>39.0</v>
      </c>
      <c r="C1831" s="57">
        <v>6.0</v>
      </c>
      <c r="D1831" s="268">
        <v>0.104166666666667</v>
      </c>
      <c r="E1831" s="269">
        <v>0.0</v>
      </c>
      <c r="F1831" s="269">
        <v>3.164885880491481E-5</v>
      </c>
    </row>
    <row r="1832" ht="14.25" customHeight="1">
      <c r="A1832" s="267">
        <v>43504.0</v>
      </c>
      <c r="B1832" s="57">
        <v>39.0</v>
      </c>
      <c r="C1832" s="57">
        <v>7.0</v>
      </c>
      <c r="D1832" s="268">
        <v>0.125</v>
      </c>
      <c r="E1832" s="269">
        <v>0.0</v>
      </c>
      <c r="F1832" s="269">
        <v>3.18491680378573E-5</v>
      </c>
    </row>
    <row r="1833" ht="14.25" customHeight="1">
      <c r="A1833" s="267">
        <v>43504.0</v>
      </c>
      <c r="B1833" s="57">
        <v>39.0</v>
      </c>
      <c r="C1833" s="57">
        <v>8.0</v>
      </c>
      <c r="D1833" s="268">
        <v>0.145833333333333</v>
      </c>
      <c r="E1833" s="269">
        <v>0.0</v>
      </c>
      <c r="F1833" s="269">
        <v>3.1548704188443556E-5</v>
      </c>
    </row>
    <row r="1834" ht="14.25" customHeight="1">
      <c r="A1834" s="267">
        <v>43504.0</v>
      </c>
      <c r="B1834" s="57">
        <v>39.0</v>
      </c>
      <c r="C1834" s="57">
        <v>9.0</v>
      </c>
      <c r="D1834" s="268">
        <v>0.166666666666667</v>
      </c>
      <c r="E1834" s="269">
        <v>0.0</v>
      </c>
      <c r="F1834" s="269">
        <v>3.194932265432856E-5</v>
      </c>
    </row>
    <row r="1835" ht="14.25" customHeight="1">
      <c r="A1835" s="267">
        <v>43504.0</v>
      </c>
      <c r="B1835" s="57">
        <v>39.0</v>
      </c>
      <c r="C1835" s="57">
        <v>10.0</v>
      </c>
      <c r="D1835" s="268">
        <v>0.1875</v>
      </c>
      <c r="E1835" s="269">
        <v>0.0</v>
      </c>
      <c r="F1835" s="269">
        <v>3.2950868819041045E-5</v>
      </c>
    </row>
    <row r="1836" ht="14.25" customHeight="1">
      <c r="A1836" s="267">
        <v>43504.0</v>
      </c>
      <c r="B1836" s="57">
        <v>39.0</v>
      </c>
      <c r="C1836" s="57">
        <v>11.0</v>
      </c>
      <c r="D1836" s="268">
        <v>0.208333333333333</v>
      </c>
      <c r="E1836" s="269">
        <v>0.0</v>
      </c>
      <c r="F1836" s="269">
        <v>3.415272421669604E-5</v>
      </c>
    </row>
    <row r="1837" ht="14.25" customHeight="1">
      <c r="A1837" s="267">
        <v>43504.0</v>
      </c>
      <c r="B1837" s="57">
        <v>39.0</v>
      </c>
      <c r="C1837" s="57">
        <v>12.0</v>
      </c>
      <c r="D1837" s="268">
        <v>0.229166666666667</v>
      </c>
      <c r="E1837" s="269">
        <v>0.0</v>
      </c>
      <c r="F1837" s="269">
        <v>3.785844502613227E-5</v>
      </c>
    </row>
    <row r="1838" ht="14.25" customHeight="1">
      <c r="A1838" s="267">
        <v>43504.0</v>
      </c>
      <c r="B1838" s="57">
        <v>39.0</v>
      </c>
      <c r="C1838" s="57">
        <v>13.0</v>
      </c>
      <c r="D1838" s="268">
        <v>0.25</v>
      </c>
      <c r="E1838" s="269">
        <v>4.975336465049206E-8</v>
      </c>
      <c r="F1838" s="269">
        <v>4.486926817911972E-5</v>
      </c>
    </row>
    <row r="1839" ht="14.25" customHeight="1">
      <c r="A1839" s="267">
        <v>43504.0</v>
      </c>
      <c r="B1839" s="57">
        <v>39.0</v>
      </c>
      <c r="C1839" s="57">
        <v>14.0</v>
      </c>
      <c r="D1839" s="268">
        <v>0.270833333333333</v>
      </c>
      <c r="E1839" s="269">
        <v>1.403821701476709E-7</v>
      </c>
      <c r="F1839" s="269">
        <v>5.188009133210718E-5</v>
      </c>
    </row>
    <row r="1840" ht="14.25" customHeight="1">
      <c r="A1840" s="267">
        <v>43504.0</v>
      </c>
      <c r="B1840" s="57">
        <v>39.0</v>
      </c>
      <c r="C1840" s="57">
        <v>15.0</v>
      </c>
      <c r="D1840" s="268">
        <v>0.291666666666667</v>
      </c>
      <c r="E1840" s="269">
        <v>4.328604376841448E-7</v>
      </c>
      <c r="F1840" s="269">
        <v>6.149493451334712E-5</v>
      </c>
    </row>
    <row r="1841" ht="14.25" customHeight="1">
      <c r="A1841" s="267">
        <v>43504.0</v>
      </c>
      <c r="B1841" s="57">
        <v>39.0</v>
      </c>
      <c r="C1841" s="57">
        <v>16.0</v>
      </c>
      <c r="D1841" s="268">
        <v>0.3125</v>
      </c>
      <c r="E1841" s="269">
        <v>3.637056784005601E-6</v>
      </c>
      <c r="F1841" s="269">
        <v>6.830544843339208E-5</v>
      </c>
    </row>
    <row r="1842" ht="14.25" customHeight="1">
      <c r="A1842" s="267">
        <v>43504.0</v>
      </c>
      <c r="B1842" s="57">
        <v>39.0</v>
      </c>
      <c r="C1842" s="57">
        <v>17.0</v>
      </c>
      <c r="D1842" s="268">
        <v>0.333333333333333</v>
      </c>
      <c r="E1842" s="269">
        <v>9.454189533762633E-6</v>
      </c>
      <c r="F1842" s="269">
        <v>7.171070539341455E-5</v>
      </c>
    </row>
    <row r="1843" ht="14.25" customHeight="1">
      <c r="A1843" s="267">
        <v>43504.0</v>
      </c>
      <c r="B1843" s="57">
        <v>39.0</v>
      </c>
      <c r="C1843" s="57">
        <v>18.0</v>
      </c>
      <c r="D1843" s="268">
        <v>0.354166666666667</v>
      </c>
      <c r="E1843" s="269">
        <v>2.517259796497866E-5</v>
      </c>
      <c r="F1843" s="269">
        <v>7.331317925695456E-5</v>
      </c>
    </row>
    <row r="1844" ht="14.25" customHeight="1">
      <c r="A1844" s="267">
        <v>43504.0</v>
      </c>
      <c r="B1844" s="57">
        <v>39.0</v>
      </c>
      <c r="C1844" s="57">
        <v>19.0</v>
      </c>
      <c r="D1844" s="268">
        <v>0.375</v>
      </c>
      <c r="E1844" s="269">
        <v>5.198520661377021E-5</v>
      </c>
      <c r="F1844" s="269">
        <v>7.36136431063683E-5</v>
      </c>
    </row>
    <row r="1845" ht="14.25" customHeight="1">
      <c r="A1845" s="267">
        <v>43504.0</v>
      </c>
      <c r="B1845" s="57">
        <v>39.0</v>
      </c>
      <c r="C1845" s="57">
        <v>20.0</v>
      </c>
      <c r="D1845" s="268">
        <v>0.395833333333333</v>
      </c>
      <c r="E1845" s="269">
        <v>6.893085642787658E-5</v>
      </c>
      <c r="F1845" s="269">
        <v>7.30127154075408E-5</v>
      </c>
    </row>
    <row r="1846" ht="14.25" customHeight="1">
      <c r="A1846" s="267">
        <v>43504.0</v>
      </c>
      <c r="B1846" s="57">
        <v>39.0</v>
      </c>
      <c r="C1846" s="57">
        <v>21.0</v>
      </c>
      <c r="D1846" s="268">
        <v>0.416666666666667</v>
      </c>
      <c r="E1846" s="269">
        <v>8.31419574093092E-5</v>
      </c>
      <c r="F1846" s="269">
        <v>7.18108600098858E-5</v>
      </c>
    </row>
    <row r="1847" ht="14.25" customHeight="1">
      <c r="A1847" s="267">
        <v>43504.0</v>
      </c>
      <c r="B1847" s="57">
        <v>39.0</v>
      </c>
      <c r="C1847" s="57">
        <v>22.0</v>
      </c>
      <c r="D1847" s="268">
        <v>0.4375</v>
      </c>
      <c r="E1847" s="269">
        <v>9.571122495223711E-5</v>
      </c>
      <c r="F1847" s="269">
        <v>7.211132385929955E-5</v>
      </c>
    </row>
    <row r="1848" ht="14.25" customHeight="1">
      <c r="A1848" s="267">
        <v>43504.0</v>
      </c>
      <c r="B1848" s="57">
        <v>39.0</v>
      </c>
      <c r="C1848" s="57">
        <v>23.0</v>
      </c>
      <c r="D1848" s="268">
        <v>0.458333333333333</v>
      </c>
      <c r="E1848" s="269">
        <v>1.0477733565679561E-4</v>
      </c>
      <c r="F1848" s="269">
        <v>7.080931384517331E-5</v>
      </c>
    </row>
    <row r="1849" ht="14.25" customHeight="1">
      <c r="A1849" s="267">
        <v>43504.0</v>
      </c>
      <c r="B1849" s="57">
        <v>39.0</v>
      </c>
      <c r="C1849" s="57">
        <v>24.0</v>
      </c>
      <c r="D1849" s="268">
        <v>0.479166666666667</v>
      </c>
      <c r="E1849" s="269">
        <v>1.0955897057600132E-4</v>
      </c>
      <c r="F1849" s="269">
        <v>7.080931384517331E-5</v>
      </c>
    </row>
    <row r="1850" ht="14.25" customHeight="1">
      <c r="A1850" s="267">
        <v>43504.0</v>
      </c>
      <c r="B1850" s="57">
        <v>39.0</v>
      </c>
      <c r="C1850" s="57">
        <v>25.0</v>
      </c>
      <c r="D1850" s="268">
        <v>0.5</v>
      </c>
      <c r="E1850" s="269">
        <v>1.2368894913254236E-4</v>
      </c>
      <c r="F1850" s="269">
        <v>7.331317925695456E-5</v>
      </c>
    </row>
    <row r="1851" ht="14.25" customHeight="1">
      <c r="A1851" s="267">
        <v>43504.0</v>
      </c>
      <c r="B1851" s="57">
        <v>39.0</v>
      </c>
      <c r="C1851" s="57">
        <v>26.0</v>
      </c>
      <c r="D1851" s="268">
        <v>0.520833333333333</v>
      </c>
      <c r="E1851" s="269">
        <v>1.1470668548613088E-4</v>
      </c>
      <c r="F1851" s="269">
        <v>7.351348848989705E-5</v>
      </c>
    </row>
    <row r="1852" ht="14.25" customHeight="1">
      <c r="A1852" s="267">
        <v>43504.0</v>
      </c>
      <c r="B1852" s="57">
        <v>39.0</v>
      </c>
      <c r="C1852" s="57">
        <v>27.0</v>
      </c>
      <c r="D1852" s="268">
        <v>0.541666666666667</v>
      </c>
      <c r="E1852" s="269">
        <v>1.4036140414959157E-4</v>
      </c>
      <c r="F1852" s="269">
        <v>7.24117877087133E-5</v>
      </c>
    </row>
    <row r="1853" ht="14.25" customHeight="1">
      <c r="A1853" s="267">
        <v>43504.0</v>
      </c>
      <c r="B1853" s="57">
        <v>39.0</v>
      </c>
      <c r="C1853" s="57">
        <v>28.0</v>
      </c>
      <c r="D1853" s="268">
        <v>0.5625</v>
      </c>
      <c r="E1853" s="269">
        <v>1.453961445452556E-4</v>
      </c>
      <c r="F1853" s="269">
        <v>7.040869537928833E-5</v>
      </c>
    </row>
    <row r="1854" ht="14.25" customHeight="1">
      <c r="A1854" s="267">
        <v>43504.0</v>
      </c>
      <c r="B1854" s="57">
        <v>39.0</v>
      </c>
      <c r="C1854" s="57">
        <v>29.0</v>
      </c>
      <c r="D1854" s="268">
        <v>0.583333333333333</v>
      </c>
      <c r="E1854" s="269">
        <v>1.2600633137010953E-4</v>
      </c>
      <c r="F1854" s="269">
        <v>6.890637613221959E-5</v>
      </c>
    </row>
    <row r="1855" ht="14.25" customHeight="1">
      <c r="A1855" s="267">
        <v>43504.0</v>
      </c>
      <c r="B1855" s="57">
        <v>39.0</v>
      </c>
      <c r="C1855" s="57">
        <v>30.0</v>
      </c>
      <c r="D1855" s="268">
        <v>0.604166666666667</v>
      </c>
      <c r="E1855" s="269">
        <v>1.0258658138729472E-4</v>
      </c>
      <c r="F1855" s="269">
        <v>7.030854076281706E-5</v>
      </c>
    </row>
    <row r="1856" ht="14.25" customHeight="1">
      <c r="A1856" s="267">
        <v>43504.0</v>
      </c>
      <c r="B1856" s="57">
        <v>39.0</v>
      </c>
      <c r="C1856" s="57">
        <v>31.0</v>
      </c>
      <c r="D1856" s="268">
        <v>0.625</v>
      </c>
      <c r="E1856" s="269">
        <v>6.761335107040333E-5</v>
      </c>
      <c r="F1856" s="269">
        <v>7.231163309224206E-5</v>
      </c>
    </row>
    <row r="1857" ht="14.25" customHeight="1">
      <c r="A1857" s="267">
        <v>43504.0</v>
      </c>
      <c r="B1857" s="57">
        <v>39.0</v>
      </c>
      <c r="C1857" s="57">
        <v>32.0</v>
      </c>
      <c r="D1857" s="268">
        <v>0.645833333333333</v>
      </c>
      <c r="E1857" s="269">
        <v>3.539006563145217E-5</v>
      </c>
      <c r="F1857" s="269">
        <v>7.671843621697703E-5</v>
      </c>
    </row>
    <row r="1858" ht="14.25" customHeight="1">
      <c r="A1858" s="267">
        <v>43504.0</v>
      </c>
      <c r="B1858" s="57">
        <v>39.0</v>
      </c>
      <c r="C1858" s="57">
        <v>33.0</v>
      </c>
      <c r="D1858" s="268">
        <v>0.666666666666667</v>
      </c>
      <c r="E1858" s="269">
        <v>3.8959930340485156E-5</v>
      </c>
      <c r="F1858" s="269">
        <v>8.242724935583825E-5</v>
      </c>
    </row>
    <row r="1859" ht="14.25" customHeight="1">
      <c r="A1859" s="267">
        <v>43504.0</v>
      </c>
      <c r="B1859" s="57">
        <v>39.0</v>
      </c>
      <c r="C1859" s="57">
        <v>34.0</v>
      </c>
      <c r="D1859" s="268">
        <v>0.6875</v>
      </c>
      <c r="E1859" s="269">
        <v>1.6554867024366718E-5</v>
      </c>
      <c r="F1859" s="269">
        <v>9.254286561943443E-5</v>
      </c>
    </row>
    <row r="1860" ht="14.25" customHeight="1">
      <c r="A1860" s="267">
        <v>43504.0</v>
      </c>
      <c r="B1860" s="57">
        <v>39.0</v>
      </c>
      <c r="C1860" s="57">
        <v>35.0</v>
      </c>
      <c r="D1860" s="268">
        <v>0.708333333333333</v>
      </c>
      <c r="E1860" s="269">
        <v>4.231563737485963E-6</v>
      </c>
      <c r="F1860" s="269">
        <v>1.0692506854470586E-4</v>
      </c>
    </row>
    <row r="1861" ht="14.25" customHeight="1">
      <c r="A1861" s="267">
        <v>43504.0</v>
      </c>
      <c r="B1861" s="57">
        <v>39.0</v>
      </c>
      <c r="C1861" s="57">
        <v>36.0</v>
      </c>
      <c r="D1861" s="268">
        <v>0.729166666666667</v>
      </c>
      <c r="E1861" s="269">
        <v>1.219419825801837E-6</v>
      </c>
      <c r="F1861" s="269">
        <v>1.1252371160544869E-4</v>
      </c>
    </row>
    <row r="1862" ht="14.25" customHeight="1">
      <c r="A1862" s="267">
        <v>43504.0</v>
      </c>
      <c r="B1862" s="57">
        <v>39.0</v>
      </c>
      <c r="C1862" s="57">
        <v>37.0</v>
      </c>
      <c r="D1862" s="268">
        <v>0.75</v>
      </c>
      <c r="E1862" s="269">
        <v>3.4482102662974237E-7</v>
      </c>
      <c r="F1862" s="269">
        <v>1.147771904760518E-4</v>
      </c>
    </row>
    <row r="1863" ht="14.25" customHeight="1">
      <c r="A1863" s="267">
        <v>43504.0</v>
      </c>
      <c r="B1863" s="57">
        <v>39.0</v>
      </c>
      <c r="C1863" s="57">
        <v>38.0</v>
      </c>
      <c r="D1863" s="268">
        <v>0.770833333333333</v>
      </c>
      <c r="E1863" s="269">
        <v>4.5561011743139566E-8</v>
      </c>
      <c r="F1863" s="269">
        <v>1.1273403630003833E-4</v>
      </c>
    </row>
    <row r="1864" ht="14.25" customHeight="1">
      <c r="A1864" s="267">
        <v>43504.0</v>
      </c>
      <c r="B1864" s="57">
        <v>39.0</v>
      </c>
      <c r="C1864" s="57">
        <v>39.0</v>
      </c>
      <c r="D1864" s="268">
        <v>0.791666666666667</v>
      </c>
      <c r="E1864" s="269">
        <v>7.644878831054543E-9</v>
      </c>
      <c r="F1864" s="269">
        <v>1.0769625909153446E-4</v>
      </c>
    </row>
    <row r="1865" ht="14.25" customHeight="1">
      <c r="A1865" s="267">
        <v>43504.0</v>
      </c>
      <c r="B1865" s="57">
        <v>39.0</v>
      </c>
      <c r="C1865" s="57">
        <v>40.0</v>
      </c>
      <c r="D1865" s="268">
        <v>0.8125</v>
      </c>
      <c r="E1865" s="269">
        <v>0.0</v>
      </c>
      <c r="F1865" s="269">
        <v>1.0202750779926174E-4</v>
      </c>
    </row>
    <row r="1866" ht="14.25" customHeight="1">
      <c r="A1866" s="267">
        <v>43504.0</v>
      </c>
      <c r="B1866" s="57">
        <v>39.0</v>
      </c>
      <c r="C1866" s="57">
        <v>41.0</v>
      </c>
      <c r="D1866" s="268">
        <v>0.833333333333333</v>
      </c>
      <c r="E1866" s="269">
        <v>0.0</v>
      </c>
      <c r="F1866" s="269">
        <v>9.795121490888191E-5</v>
      </c>
    </row>
    <row r="1867" ht="14.25" customHeight="1">
      <c r="A1867" s="267">
        <v>43504.0</v>
      </c>
      <c r="B1867" s="57">
        <v>39.0</v>
      </c>
      <c r="C1867" s="57">
        <v>42.0</v>
      </c>
      <c r="D1867" s="268">
        <v>0.854166666666667</v>
      </c>
      <c r="E1867" s="269">
        <v>0.0</v>
      </c>
      <c r="F1867" s="269">
        <v>9.364456640061817E-5</v>
      </c>
    </row>
    <row r="1868" ht="14.25" customHeight="1">
      <c r="A1868" s="267">
        <v>43504.0</v>
      </c>
      <c r="B1868" s="57">
        <v>39.0</v>
      </c>
      <c r="C1868" s="57">
        <v>43.0</v>
      </c>
      <c r="D1868" s="268">
        <v>0.875</v>
      </c>
      <c r="E1868" s="269">
        <v>0.0</v>
      </c>
      <c r="F1868" s="269">
        <v>8.96383817417682E-5</v>
      </c>
    </row>
    <row r="1869" ht="14.25" customHeight="1">
      <c r="A1869" s="267">
        <v>43504.0</v>
      </c>
      <c r="B1869" s="57">
        <v>39.0</v>
      </c>
      <c r="C1869" s="57">
        <v>44.0</v>
      </c>
      <c r="D1869" s="268">
        <v>0.895833333333333</v>
      </c>
      <c r="E1869" s="269">
        <v>0.0</v>
      </c>
      <c r="F1869" s="269">
        <v>8.402972321937824E-5</v>
      </c>
    </row>
    <row r="1870" ht="14.25" customHeight="1">
      <c r="A1870" s="267">
        <v>43504.0</v>
      </c>
      <c r="B1870" s="57">
        <v>39.0</v>
      </c>
      <c r="C1870" s="57">
        <v>45.0</v>
      </c>
      <c r="D1870" s="268">
        <v>0.916666666666667</v>
      </c>
      <c r="E1870" s="269">
        <v>0.0</v>
      </c>
      <c r="F1870" s="269">
        <v>7.832091008051702E-5</v>
      </c>
    </row>
    <row r="1871" ht="14.25" customHeight="1">
      <c r="A1871" s="267">
        <v>43504.0</v>
      </c>
      <c r="B1871" s="57">
        <v>39.0</v>
      </c>
      <c r="C1871" s="57">
        <v>46.0</v>
      </c>
      <c r="D1871" s="268">
        <v>0.9375</v>
      </c>
      <c r="E1871" s="269">
        <v>0.0</v>
      </c>
      <c r="F1871" s="269">
        <v>6.880622151574834E-5</v>
      </c>
    </row>
    <row r="1872" ht="14.25" customHeight="1">
      <c r="A1872" s="267">
        <v>43504.0</v>
      </c>
      <c r="B1872" s="57">
        <v>39.0</v>
      </c>
      <c r="C1872" s="57">
        <v>47.0</v>
      </c>
      <c r="D1872" s="268">
        <v>0.958333333333333</v>
      </c>
      <c r="E1872" s="269">
        <v>0.0</v>
      </c>
      <c r="F1872" s="269">
        <v>5.8890914485094645E-5</v>
      </c>
    </row>
    <row r="1873" ht="14.25" customHeight="1">
      <c r="A1873" s="267">
        <v>43504.0</v>
      </c>
      <c r="B1873" s="57">
        <v>39.0</v>
      </c>
      <c r="C1873" s="57">
        <v>48.0</v>
      </c>
      <c r="D1873" s="268">
        <v>0.979166666666667</v>
      </c>
      <c r="E1873" s="269">
        <v>0.0</v>
      </c>
      <c r="F1873" s="269">
        <v>4.887545283796971E-5</v>
      </c>
    </row>
    <row r="1874" ht="14.25" customHeight="1">
      <c r="A1874" s="267">
        <v>43505.0</v>
      </c>
      <c r="B1874" s="57">
        <v>40.0</v>
      </c>
      <c r="C1874" s="57">
        <v>1.0</v>
      </c>
      <c r="D1874" s="268">
        <v>0.0</v>
      </c>
      <c r="E1874" s="269">
        <v>0.0</v>
      </c>
      <c r="F1874" s="269">
        <v>4.3066485082637236E-5</v>
      </c>
    </row>
    <row r="1875" ht="14.25" customHeight="1">
      <c r="A1875" s="267">
        <v>43505.0</v>
      </c>
      <c r="B1875" s="57">
        <v>40.0</v>
      </c>
      <c r="C1875" s="57">
        <v>2.0</v>
      </c>
      <c r="D1875" s="268">
        <v>0.020833333333333332</v>
      </c>
      <c r="E1875" s="269">
        <v>0.0</v>
      </c>
      <c r="F1875" s="269">
        <v>3.7658135793189774E-5</v>
      </c>
    </row>
    <row r="1876" ht="14.25" customHeight="1">
      <c r="A1876" s="267">
        <v>43505.0</v>
      </c>
      <c r="B1876" s="57">
        <v>40.0</v>
      </c>
      <c r="C1876" s="57">
        <v>3.0</v>
      </c>
      <c r="D1876" s="268">
        <v>0.0416666666666667</v>
      </c>
      <c r="E1876" s="269">
        <v>0.0</v>
      </c>
      <c r="F1876" s="269">
        <v>3.5955507313178524E-5</v>
      </c>
    </row>
    <row r="1877" ht="14.25" customHeight="1">
      <c r="A1877" s="267">
        <v>43505.0</v>
      </c>
      <c r="B1877" s="57">
        <v>40.0</v>
      </c>
      <c r="C1877" s="57">
        <v>4.0</v>
      </c>
      <c r="D1877" s="268">
        <v>0.0625</v>
      </c>
      <c r="E1877" s="269">
        <v>0.0</v>
      </c>
      <c r="F1877" s="269">
        <v>3.435303344963854E-5</v>
      </c>
    </row>
    <row r="1878" ht="14.25" customHeight="1">
      <c r="A1878" s="267">
        <v>43505.0</v>
      </c>
      <c r="B1878" s="57">
        <v>40.0</v>
      </c>
      <c r="C1878" s="57">
        <v>5.0</v>
      </c>
      <c r="D1878" s="268">
        <v>0.0833333333333333</v>
      </c>
      <c r="E1878" s="269">
        <v>0.0</v>
      </c>
      <c r="F1878" s="269">
        <v>3.2450095736684804E-5</v>
      </c>
    </row>
    <row r="1879" ht="14.25" customHeight="1">
      <c r="A1879" s="267">
        <v>43505.0</v>
      </c>
      <c r="B1879" s="57">
        <v>40.0</v>
      </c>
      <c r="C1879" s="57">
        <v>6.0</v>
      </c>
      <c r="D1879" s="268">
        <v>0.104166666666667</v>
      </c>
      <c r="E1879" s="269">
        <v>0.0</v>
      </c>
      <c r="F1879" s="269">
        <v>3.164885880491481E-5</v>
      </c>
    </row>
    <row r="1880" ht="14.25" customHeight="1">
      <c r="A1880" s="267">
        <v>43505.0</v>
      </c>
      <c r="B1880" s="57">
        <v>40.0</v>
      </c>
      <c r="C1880" s="57">
        <v>7.0</v>
      </c>
      <c r="D1880" s="268">
        <v>0.125</v>
      </c>
      <c r="E1880" s="269">
        <v>0.0</v>
      </c>
      <c r="F1880" s="269">
        <v>3.194932265432856E-5</v>
      </c>
    </row>
    <row r="1881" ht="14.25" customHeight="1">
      <c r="A1881" s="267">
        <v>43505.0</v>
      </c>
      <c r="B1881" s="57">
        <v>40.0</v>
      </c>
      <c r="C1881" s="57">
        <v>8.0</v>
      </c>
      <c r="D1881" s="268">
        <v>0.145833333333333</v>
      </c>
      <c r="E1881" s="269">
        <v>0.0</v>
      </c>
      <c r="F1881" s="269">
        <v>3.194932265432856E-5</v>
      </c>
    </row>
    <row r="1882" ht="14.25" customHeight="1">
      <c r="A1882" s="267">
        <v>43505.0</v>
      </c>
      <c r="B1882" s="57">
        <v>40.0</v>
      </c>
      <c r="C1882" s="57">
        <v>9.0</v>
      </c>
      <c r="D1882" s="268">
        <v>0.166666666666667</v>
      </c>
      <c r="E1882" s="269">
        <v>0.0</v>
      </c>
      <c r="F1882" s="269">
        <v>3.2049477270799804E-5</v>
      </c>
    </row>
    <row r="1883" ht="14.25" customHeight="1">
      <c r="A1883" s="267">
        <v>43505.0</v>
      </c>
      <c r="B1883" s="57">
        <v>40.0</v>
      </c>
      <c r="C1883" s="57">
        <v>10.0</v>
      </c>
      <c r="D1883" s="268">
        <v>0.1875</v>
      </c>
      <c r="E1883" s="269">
        <v>0.0</v>
      </c>
      <c r="F1883" s="269">
        <v>3.34516419013973E-5</v>
      </c>
    </row>
    <row r="1884" ht="14.25" customHeight="1">
      <c r="A1884" s="267">
        <v>43505.0</v>
      </c>
      <c r="B1884" s="57">
        <v>40.0</v>
      </c>
      <c r="C1884" s="57">
        <v>11.0</v>
      </c>
      <c r="D1884" s="268">
        <v>0.208333333333333</v>
      </c>
      <c r="E1884" s="269">
        <v>0.0</v>
      </c>
      <c r="F1884" s="269">
        <v>3.435303344963854E-5</v>
      </c>
    </row>
    <row r="1885" ht="14.25" customHeight="1">
      <c r="A1885" s="267">
        <v>43505.0</v>
      </c>
      <c r="B1885" s="57">
        <v>40.0</v>
      </c>
      <c r="C1885" s="57">
        <v>12.0</v>
      </c>
      <c r="D1885" s="268">
        <v>0.229166666666667</v>
      </c>
      <c r="E1885" s="269">
        <v>2.527742194139002E-9</v>
      </c>
      <c r="F1885" s="269">
        <v>3.8359218108488515E-5</v>
      </c>
    </row>
    <row r="1886" ht="14.25" customHeight="1">
      <c r="A1886" s="267">
        <v>43505.0</v>
      </c>
      <c r="B1886" s="57">
        <v>40.0</v>
      </c>
      <c r="C1886" s="57">
        <v>13.0</v>
      </c>
      <c r="D1886" s="268">
        <v>0.25</v>
      </c>
      <c r="E1886" s="269">
        <v>4.593092523496479E-8</v>
      </c>
      <c r="F1886" s="269">
        <v>4.476911356264847E-5</v>
      </c>
    </row>
    <row r="1887" ht="14.25" customHeight="1">
      <c r="A1887" s="267">
        <v>43505.0</v>
      </c>
      <c r="B1887" s="57">
        <v>40.0</v>
      </c>
      <c r="C1887" s="57">
        <v>14.0</v>
      </c>
      <c r="D1887" s="268">
        <v>0.270833333333333</v>
      </c>
      <c r="E1887" s="269">
        <v>2.0018485132608143E-7</v>
      </c>
      <c r="F1887" s="269">
        <v>5.077839055092343E-5</v>
      </c>
    </row>
    <row r="1888" ht="14.25" customHeight="1">
      <c r="A1888" s="267">
        <v>43505.0</v>
      </c>
      <c r="B1888" s="57">
        <v>40.0</v>
      </c>
      <c r="C1888" s="57">
        <v>15.0</v>
      </c>
      <c r="D1888" s="268">
        <v>0.291666666666667</v>
      </c>
      <c r="E1888" s="269">
        <v>5.674472964598871E-7</v>
      </c>
      <c r="F1888" s="269">
        <v>5.9992615266278386E-5</v>
      </c>
    </row>
    <row r="1889" ht="14.25" customHeight="1">
      <c r="A1889" s="267">
        <v>43505.0</v>
      </c>
      <c r="B1889" s="57">
        <v>40.0</v>
      </c>
      <c r="C1889" s="57">
        <v>16.0</v>
      </c>
      <c r="D1889" s="268">
        <v>0.3125</v>
      </c>
      <c r="E1889" s="269">
        <v>2.560109476423973E-6</v>
      </c>
      <c r="F1889" s="269">
        <v>6.740405688515083E-5</v>
      </c>
    </row>
    <row r="1890" ht="14.25" customHeight="1">
      <c r="A1890" s="267">
        <v>43505.0</v>
      </c>
      <c r="B1890" s="57">
        <v>40.0</v>
      </c>
      <c r="C1890" s="57">
        <v>17.0</v>
      </c>
      <c r="D1890" s="268">
        <v>0.333333333333333</v>
      </c>
      <c r="E1890" s="269">
        <v>7.631533087986372E-6</v>
      </c>
      <c r="F1890" s="269">
        <v>7.020838614634582E-5</v>
      </c>
    </row>
    <row r="1891" ht="14.25" customHeight="1">
      <c r="A1891" s="267">
        <v>43505.0</v>
      </c>
      <c r="B1891" s="57">
        <v>40.0</v>
      </c>
      <c r="C1891" s="57">
        <v>18.0</v>
      </c>
      <c r="D1891" s="268">
        <v>0.354166666666667</v>
      </c>
      <c r="E1891" s="269">
        <v>2.389284289702668E-5</v>
      </c>
      <c r="F1891" s="269">
        <v>7.171070539341455E-5</v>
      </c>
    </row>
    <row r="1892" ht="14.25" customHeight="1">
      <c r="A1892" s="267">
        <v>43505.0</v>
      </c>
      <c r="B1892" s="57">
        <v>40.0</v>
      </c>
      <c r="C1892" s="57">
        <v>19.0</v>
      </c>
      <c r="D1892" s="268">
        <v>0.375</v>
      </c>
      <c r="E1892" s="269">
        <v>7.578648701731539E-5</v>
      </c>
      <c r="F1892" s="269">
        <v>7.141024154400082E-5</v>
      </c>
    </row>
    <row r="1893" ht="14.25" customHeight="1">
      <c r="A1893" s="267">
        <v>43505.0</v>
      </c>
      <c r="B1893" s="57">
        <v>40.0</v>
      </c>
      <c r="C1893" s="57">
        <v>20.0</v>
      </c>
      <c r="D1893" s="268">
        <v>0.395833333333333</v>
      </c>
      <c r="E1893" s="269">
        <v>1.1838283789852416E-4</v>
      </c>
      <c r="F1893" s="269">
        <v>6.960745844751831E-5</v>
      </c>
    </row>
    <row r="1894" ht="14.25" customHeight="1">
      <c r="A1894" s="267">
        <v>43505.0</v>
      </c>
      <c r="B1894" s="57">
        <v>40.0</v>
      </c>
      <c r="C1894" s="57">
        <v>21.0</v>
      </c>
      <c r="D1894" s="268">
        <v>0.416666666666667</v>
      </c>
      <c r="E1894" s="269">
        <v>1.5532469611896448E-4</v>
      </c>
      <c r="F1894" s="269">
        <v>6.69032838027946E-5</v>
      </c>
    </row>
    <row r="1895" ht="14.25" customHeight="1">
      <c r="A1895" s="267">
        <v>43505.0</v>
      </c>
      <c r="B1895" s="57">
        <v>40.0</v>
      </c>
      <c r="C1895" s="57">
        <v>22.0</v>
      </c>
      <c r="D1895" s="268">
        <v>0.4375</v>
      </c>
      <c r="E1895" s="269">
        <v>1.8133748673053508E-4</v>
      </c>
      <c r="F1895" s="269">
        <v>6.65026653369096E-5</v>
      </c>
    </row>
    <row r="1896" ht="14.25" customHeight="1">
      <c r="A1896" s="267">
        <v>43505.0</v>
      </c>
      <c r="B1896" s="57">
        <v>40.0</v>
      </c>
      <c r="C1896" s="57">
        <v>23.0</v>
      </c>
      <c r="D1896" s="268">
        <v>0.458333333333333</v>
      </c>
      <c r="E1896" s="269">
        <v>1.6721358054219972E-4</v>
      </c>
      <c r="F1896" s="269">
        <v>6.53008099392546E-5</v>
      </c>
    </row>
    <row r="1897" ht="14.25" customHeight="1">
      <c r="A1897" s="267">
        <v>43505.0</v>
      </c>
      <c r="B1897" s="57">
        <v>40.0</v>
      </c>
      <c r="C1897" s="57">
        <v>24.0</v>
      </c>
      <c r="D1897" s="268">
        <v>0.479166666666667</v>
      </c>
      <c r="E1897" s="269">
        <v>1.703192753466771E-4</v>
      </c>
      <c r="F1897" s="269">
        <v>6.490019147336961E-5</v>
      </c>
    </row>
    <row r="1898" ht="14.25" customHeight="1">
      <c r="A1898" s="267">
        <v>43505.0</v>
      </c>
      <c r="B1898" s="57">
        <v>40.0</v>
      </c>
      <c r="C1898" s="57">
        <v>25.0</v>
      </c>
      <c r="D1898" s="268">
        <v>0.5</v>
      </c>
      <c r="E1898" s="269">
        <v>2.418794001332245E-4</v>
      </c>
      <c r="F1898" s="269">
        <v>6.67029745698521E-5</v>
      </c>
    </row>
    <row r="1899" ht="14.25" customHeight="1">
      <c r="A1899" s="267">
        <v>43505.0</v>
      </c>
      <c r="B1899" s="57">
        <v>40.0</v>
      </c>
      <c r="C1899" s="57">
        <v>26.0</v>
      </c>
      <c r="D1899" s="268">
        <v>0.520833333333333</v>
      </c>
      <c r="E1899" s="269">
        <v>2.232450154345671E-4</v>
      </c>
      <c r="F1899" s="269">
        <v>6.67029745698521E-5</v>
      </c>
    </row>
    <row r="1900" ht="14.25" customHeight="1">
      <c r="A1900" s="267">
        <v>43505.0</v>
      </c>
      <c r="B1900" s="57">
        <v>40.0</v>
      </c>
      <c r="C1900" s="57">
        <v>27.0</v>
      </c>
      <c r="D1900" s="268">
        <v>0.541666666666667</v>
      </c>
      <c r="E1900" s="269">
        <v>2.498723133598759E-4</v>
      </c>
      <c r="F1900" s="269">
        <v>6.600189225455336E-5</v>
      </c>
    </row>
    <row r="1901" ht="14.25" customHeight="1">
      <c r="A1901" s="267">
        <v>43505.0</v>
      </c>
      <c r="B1901" s="57">
        <v>40.0</v>
      </c>
      <c r="C1901" s="57">
        <v>28.0</v>
      </c>
      <c r="D1901" s="268">
        <v>0.5625</v>
      </c>
      <c r="E1901" s="269">
        <v>2.184835696751099E-4</v>
      </c>
      <c r="F1901" s="269">
        <v>6.439941839101337E-5</v>
      </c>
    </row>
    <row r="1902" ht="14.25" customHeight="1">
      <c r="A1902" s="267">
        <v>43505.0</v>
      </c>
      <c r="B1902" s="57">
        <v>40.0</v>
      </c>
      <c r="C1902" s="57">
        <v>29.0</v>
      </c>
      <c r="D1902" s="268">
        <v>0.583333333333333</v>
      </c>
      <c r="E1902" s="269">
        <v>2.0071032927434455E-4</v>
      </c>
      <c r="F1902" s="269">
        <v>6.459972762395585E-5</v>
      </c>
    </row>
    <row r="1903" ht="14.25" customHeight="1">
      <c r="A1903" s="267">
        <v>43505.0</v>
      </c>
      <c r="B1903" s="57">
        <v>40.0</v>
      </c>
      <c r="C1903" s="57">
        <v>30.0</v>
      </c>
      <c r="D1903" s="268">
        <v>0.604166666666667</v>
      </c>
      <c r="E1903" s="269">
        <v>1.4806006870943882E-4</v>
      </c>
      <c r="F1903" s="269">
        <v>6.640251072043834E-5</v>
      </c>
    </row>
    <row r="1904" ht="14.25" customHeight="1">
      <c r="A1904" s="267">
        <v>43505.0</v>
      </c>
      <c r="B1904" s="57">
        <v>40.0</v>
      </c>
      <c r="C1904" s="57">
        <v>31.0</v>
      </c>
      <c r="D1904" s="268">
        <v>0.625</v>
      </c>
      <c r="E1904" s="269">
        <v>1.2833561356761578E-4</v>
      </c>
      <c r="F1904" s="269">
        <v>6.810513920044957E-5</v>
      </c>
    </row>
    <row r="1905" ht="14.25" customHeight="1">
      <c r="A1905" s="267">
        <v>43505.0</v>
      </c>
      <c r="B1905" s="57">
        <v>40.0</v>
      </c>
      <c r="C1905" s="57">
        <v>32.0</v>
      </c>
      <c r="D1905" s="268">
        <v>0.645833333333333</v>
      </c>
      <c r="E1905" s="269">
        <v>1.018165525593043E-4</v>
      </c>
      <c r="F1905" s="269">
        <v>7.191101462635705E-5</v>
      </c>
    </row>
    <row r="1906" ht="14.25" customHeight="1">
      <c r="A1906" s="267">
        <v>43505.0</v>
      </c>
      <c r="B1906" s="57">
        <v>40.0</v>
      </c>
      <c r="C1906" s="57">
        <v>33.0</v>
      </c>
      <c r="D1906" s="268">
        <v>0.666666666666667</v>
      </c>
      <c r="E1906" s="269">
        <v>6.0158636193955165E-5</v>
      </c>
      <c r="F1906" s="269">
        <v>7.852121931345951E-5</v>
      </c>
    </row>
    <row r="1907" ht="14.25" customHeight="1">
      <c r="A1907" s="267">
        <v>43505.0</v>
      </c>
      <c r="B1907" s="57">
        <v>40.0</v>
      </c>
      <c r="C1907" s="57">
        <v>34.0</v>
      </c>
      <c r="D1907" s="268">
        <v>0.6875</v>
      </c>
      <c r="E1907" s="269">
        <v>3.0466559025429693E-5</v>
      </c>
      <c r="F1907" s="269">
        <v>8.913760865941194E-5</v>
      </c>
    </row>
    <row r="1908" ht="14.25" customHeight="1">
      <c r="A1908" s="267">
        <v>43505.0</v>
      </c>
      <c r="B1908" s="57">
        <v>40.0</v>
      </c>
      <c r="C1908" s="57">
        <v>35.0</v>
      </c>
      <c r="D1908" s="268">
        <v>0.708333333333333</v>
      </c>
      <c r="E1908" s="269">
        <v>6.285693357591408E-6</v>
      </c>
      <c r="F1908" s="269">
        <v>1.0373013627927298E-4</v>
      </c>
    </row>
    <row r="1909" ht="14.25" customHeight="1">
      <c r="A1909" s="267">
        <v>43505.0</v>
      </c>
      <c r="B1909" s="57">
        <v>40.0</v>
      </c>
      <c r="C1909" s="57">
        <v>36.0</v>
      </c>
      <c r="D1909" s="268">
        <v>0.729166666666667</v>
      </c>
      <c r="E1909" s="269">
        <v>1.319111511848734E-6</v>
      </c>
      <c r="F1909" s="269">
        <v>1.1201292306144532E-4</v>
      </c>
    </row>
    <row r="1910" ht="14.25" customHeight="1">
      <c r="A1910" s="267">
        <v>43505.0</v>
      </c>
      <c r="B1910" s="57">
        <v>40.0</v>
      </c>
      <c r="C1910" s="57">
        <v>37.0</v>
      </c>
      <c r="D1910" s="268">
        <v>0.75</v>
      </c>
      <c r="E1910" s="269">
        <v>7.345248902676116E-7</v>
      </c>
      <c r="F1910" s="269">
        <v>1.1395592262098755E-4</v>
      </c>
    </row>
    <row r="1911" ht="14.25" customHeight="1">
      <c r="A1911" s="267">
        <v>43505.0</v>
      </c>
      <c r="B1911" s="57">
        <v>40.0</v>
      </c>
      <c r="C1911" s="57">
        <v>38.0</v>
      </c>
      <c r="D1911" s="268">
        <v>0.770833333333333</v>
      </c>
      <c r="E1911" s="269">
        <v>1.7897647779476883E-7</v>
      </c>
      <c r="F1911" s="269">
        <v>1.1128179436120519E-4</v>
      </c>
    </row>
    <row r="1912" ht="14.25" customHeight="1">
      <c r="A1912" s="267">
        <v>43505.0</v>
      </c>
      <c r="B1912" s="57">
        <v>40.0</v>
      </c>
      <c r="C1912" s="57">
        <v>39.0</v>
      </c>
      <c r="D1912" s="268">
        <v>0.791666666666667</v>
      </c>
      <c r="E1912" s="269">
        <v>7.620217931599527E-8</v>
      </c>
      <c r="F1912" s="269">
        <v>1.069450994680001E-4</v>
      </c>
    </row>
    <row r="1913" ht="14.25" customHeight="1">
      <c r="A1913" s="267">
        <v>43505.0</v>
      </c>
      <c r="B1913" s="57">
        <v>40.0</v>
      </c>
      <c r="C1913" s="57">
        <v>40.0</v>
      </c>
      <c r="D1913" s="268">
        <v>0.8125</v>
      </c>
      <c r="E1913" s="269">
        <v>2.527742194139002E-9</v>
      </c>
      <c r="F1913" s="269">
        <v>1.0181718310467212E-4</v>
      </c>
    </row>
    <row r="1914" ht="14.25" customHeight="1">
      <c r="A1914" s="267">
        <v>43505.0</v>
      </c>
      <c r="B1914" s="57">
        <v>40.0</v>
      </c>
      <c r="C1914" s="57">
        <v>41.0</v>
      </c>
      <c r="D1914" s="268">
        <v>0.833333333333333</v>
      </c>
      <c r="E1914" s="269">
        <v>0.0</v>
      </c>
      <c r="F1914" s="269">
        <v>9.815152414182439E-5</v>
      </c>
    </row>
    <row r="1915" ht="14.25" customHeight="1">
      <c r="A1915" s="267">
        <v>43505.0</v>
      </c>
      <c r="B1915" s="57">
        <v>40.0</v>
      </c>
      <c r="C1915" s="57">
        <v>42.0</v>
      </c>
      <c r="D1915" s="268">
        <v>0.854166666666667</v>
      </c>
      <c r="E1915" s="269">
        <v>0.0</v>
      </c>
      <c r="F1915" s="269">
        <v>9.284332946884818E-5</v>
      </c>
    </row>
    <row r="1916" ht="14.25" customHeight="1">
      <c r="A1916" s="267">
        <v>43505.0</v>
      </c>
      <c r="B1916" s="57">
        <v>40.0</v>
      </c>
      <c r="C1916" s="57">
        <v>43.0</v>
      </c>
      <c r="D1916" s="268">
        <v>0.875</v>
      </c>
      <c r="E1916" s="269">
        <v>0.0</v>
      </c>
      <c r="F1916" s="269">
        <v>8.873699019352696E-5</v>
      </c>
    </row>
    <row r="1917" ht="14.25" customHeight="1">
      <c r="A1917" s="267">
        <v>43505.0</v>
      </c>
      <c r="B1917" s="57">
        <v>40.0</v>
      </c>
      <c r="C1917" s="57">
        <v>44.0</v>
      </c>
      <c r="D1917" s="268">
        <v>0.895833333333333</v>
      </c>
      <c r="E1917" s="269">
        <v>0.0</v>
      </c>
      <c r="F1917" s="269">
        <v>8.423003245232074E-5</v>
      </c>
    </row>
    <row r="1918" ht="14.25" customHeight="1">
      <c r="A1918" s="267">
        <v>43505.0</v>
      </c>
      <c r="B1918" s="57">
        <v>40.0</v>
      </c>
      <c r="C1918" s="57">
        <v>45.0</v>
      </c>
      <c r="D1918" s="268">
        <v>0.916666666666667</v>
      </c>
      <c r="E1918" s="269">
        <v>0.0</v>
      </c>
      <c r="F1918" s="269">
        <v>7.832091008051702E-5</v>
      </c>
    </row>
    <row r="1919" ht="14.25" customHeight="1">
      <c r="A1919" s="267">
        <v>43505.0</v>
      </c>
      <c r="B1919" s="57">
        <v>40.0</v>
      </c>
      <c r="C1919" s="57">
        <v>46.0</v>
      </c>
      <c r="D1919" s="268">
        <v>0.9375</v>
      </c>
      <c r="E1919" s="269">
        <v>0.0</v>
      </c>
      <c r="F1919" s="269">
        <v>6.860591228280583E-5</v>
      </c>
    </row>
    <row r="1920" ht="14.25" customHeight="1">
      <c r="A1920" s="267">
        <v>43505.0</v>
      </c>
      <c r="B1920" s="57">
        <v>40.0</v>
      </c>
      <c r="C1920" s="57">
        <v>47.0</v>
      </c>
      <c r="D1920" s="268">
        <v>0.958333333333333</v>
      </c>
      <c r="E1920" s="269">
        <v>0.0</v>
      </c>
      <c r="F1920" s="269">
        <v>5.8890914485094645E-5</v>
      </c>
    </row>
    <row r="1921" ht="14.25" customHeight="1">
      <c r="A1921" s="267">
        <v>43505.0</v>
      </c>
      <c r="B1921" s="57">
        <v>40.0</v>
      </c>
      <c r="C1921" s="57">
        <v>48.0</v>
      </c>
      <c r="D1921" s="268">
        <v>0.979166666666667</v>
      </c>
      <c r="E1921" s="269">
        <v>0.0</v>
      </c>
      <c r="F1921" s="269">
        <v>4.987699900268219E-5</v>
      </c>
    </row>
    <row r="1922" ht="14.25" customHeight="1">
      <c r="A1922" s="267">
        <v>43506.0</v>
      </c>
      <c r="B1922" s="57">
        <v>41.0</v>
      </c>
      <c r="C1922" s="57">
        <v>1.0</v>
      </c>
      <c r="D1922" s="268">
        <v>0.0</v>
      </c>
      <c r="E1922" s="269">
        <v>0.0</v>
      </c>
      <c r="F1922" s="269">
        <v>4.366741278146473E-5</v>
      </c>
    </row>
    <row r="1923" ht="14.25" customHeight="1">
      <c r="A1923" s="267">
        <v>43506.0</v>
      </c>
      <c r="B1923" s="57">
        <v>41.0</v>
      </c>
      <c r="C1923" s="57">
        <v>2.0</v>
      </c>
      <c r="D1923" s="268">
        <v>0.020833333333333332</v>
      </c>
      <c r="E1923" s="269">
        <v>0.0</v>
      </c>
      <c r="F1923" s="269">
        <v>3.805875425907477E-5</v>
      </c>
    </row>
    <row r="1924" ht="14.25" customHeight="1">
      <c r="A1924" s="267">
        <v>43506.0</v>
      </c>
      <c r="B1924" s="57">
        <v>41.0</v>
      </c>
      <c r="C1924" s="57">
        <v>3.0</v>
      </c>
      <c r="D1924" s="268">
        <v>0.0416666666666667</v>
      </c>
      <c r="E1924" s="269">
        <v>0.0</v>
      </c>
      <c r="F1924" s="269">
        <v>3.615581654612103E-5</v>
      </c>
    </row>
    <row r="1925" ht="14.25" customHeight="1">
      <c r="A1925" s="267">
        <v>43506.0</v>
      </c>
      <c r="B1925" s="57">
        <v>41.0</v>
      </c>
      <c r="C1925" s="57">
        <v>4.0</v>
      </c>
      <c r="D1925" s="268">
        <v>0.0625</v>
      </c>
      <c r="E1925" s="269">
        <v>0.0</v>
      </c>
      <c r="F1925" s="269">
        <v>3.425287883316729E-5</v>
      </c>
    </row>
    <row r="1926" ht="14.25" customHeight="1">
      <c r="A1926" s="267">
        <v>43506.0</v>
      </c>
      <c r="B1926" s="57">
        <v>41.0</v>
      </c>
      <c r="C1926" s="57">
        <v>5.0</v>
      </c>
      <c r="D1926" s="268">
        <v>0.0833333333333333</v>
      </c>
      <c r="E1926" s="269">
        <v>0.0</v>
      </c>
      <c r="F1926" s="269">
        <v>3.26504049696273E-5</v>
      </c>
    </row>
    <row r="1927" ht="14.25" customHeight="1">
      <c r="A1927" s="267">
        <v>43506.0</v>
      </c>
      <c r="B1927" s="57">
        <v>41.0</v>
      </c>
      <c r="C1927" s="57">
        <v>6.0</v>
      </c>
      <c r="D1927" s="268">
        <v>0.104166666666667</v>
      </c>
      <c r="E1927" s="269">
        <v>0.0</v>
      </c>
      <c r="F1927" s="269">
        <v>3.194932265432856E-5</v>
      </c>
    </row>
    <row r="1928" ht="14.25" customHeight="1">
      <c r="A1928" s="267">
        <v>43506.0</v>
      </c>
      <c r="B1928" s="57">
        <v>41.0</v>
      </c>
      <c r="C1928" s="57">
        <v>7.0</v>
      </c>
      <c r="D1928" s="268">
        <v>0.125</v>
      </c>
      <c r="E1928" s="269">
        <v>0.0</v>
      </c>
      <c r="F1928" s="269">
        <v>3.194932265432856E-5</v>
      </c>
    </row>
    <row r="1929" ht="14.25" customHeight="1">
      <c r="A1929" s="267">
        <v>43506.0</v>
      </c>
      <c r="B1929" s="57">
        <v>41.0</v>
      </c>
      <c r="C1929" s="57">
        <v>8.0</v>
      </c>
      <c r="D1929" s="268">
        <v>0.145833333333333</v>
      </c>
      <c r="E1929" s="269">
        <v>0.0</v>
      </c>
      <c r="F1929" s="269">
        <v>3.164885880491481E-5</v>
      </c>
    </row>
    <row r="1930" ht="14.25" customHeight="1">
      <c r="A1930" s="267">
        <v>43506.0</v>
      </c>
      <c r="B1930" s="57">
        <v>41.0</v>
      </c>
      <c r="C1930" s="57">
        <v>9.0</v>
      </c>
      <c r="D1930" s="268">
        <v>0.166666666666667</v>
      </c>
      <c r="E1930" s="269">
        <v>0.0</v>
      </c>
      <c r="F1930" s="269">
        <v>3.18491680378573E-5</v>
      </c>
    </row>
    <row r="1931" ht="14.25" customHeight="1">
      <c r="A1931" s="267">
        <v>43506.0</v>
      </c>
      <c r="B1931" s="57">
        <v>41.0</v>
      </c>
      <c r="C1931" s="57">
        <v>10.0</v>
      </c>
      <c r="D1931" s="268">
        <v>0.1875</v>
      </c>
      <c r="E1931" s="269">
        <v>0.0</v>
      </c>
      <c r="F1931" s="269">
        <v>3.285071420256979E-5</v>
      </c>
    </row>
    <row r="1932" ht="14.25" customHeight="1">
      <c r="A1932" s="267">
        <v>43506.0</v>
      </c>
      <c r="B1932" s="57">
        <v>41.0</v>
      </c>
      <c r="C1932" s="57">
        <v>11.0</v>
      </c>
      <c r="D1932" s="268">
        <v>0.208333333333333</v>
      </c>
      <c r="E1932" s="269">
        <v>0.0</v>
      </c>
      <c r="F1932" s="269">
        <v>3.425287883316729E-5</v>
      </c>
    </row>
    <row r="1933" ht="14.25" customHeight="1">
      <c r="A1933" s="267">
        <v>43506.0</v>
      </c>
      <c r="B1933" s="57">
        <v>41.0</v>
      </c>
      <c r="C1933" s="57">
        <v>12.0</v>
      </c>
      <c r="D1933" s="268">
        <v>0.229166666666667</v>
      </c>
      <c r="E1933" s="269">
        <v>1.49814964189214E-8</v>
      </c>
      <c r="F1933" s="269">
        <v>3.825906349201726E-5</v>
      </c>
    </row>
    <row r="1934" ht="14.25" customHeight="1">
      <c r="A1934" s="267">
        <v>43506.0</v>
      </c>
      <c r="B1934" s="57">
        <v>41.0</v>
      </c>
      <c r="C1934" s="57">
        <v>13.0</v>
      </c>
      <c r="D1934" s="268">
        <v>0.25</v>
      </c>
      <c r="E1934" s="269">
        <v>1.2731189343651314E-7</v>
      </c>
      <c r="F1934" s="269">
        <v>4.446864971323474E-5</v>
      </c>
    </row>
    <row r="1935" ht="14.25" customHeight="1">
      <c r="A1935" s="267">
        <v>43506.0</v>
      </c>
      <c r="B1935" s="57">
        <v>41.0</v>
      </c>
      <c r="C1935" s="57">
        <v>14.0</v>
      </c>
      <c r="D1935" s="268">
        <v>0.270833333333333</v>
      </c>
      <c r="E1935" s="269">
        <v>3.9303308506429603E-7</v>
      </c>
      <c r="F1935" s="269">
        <v>5.067823593445219E-5</v>
      </c>
    </row>
    <row r="1936" ht="14.25" customHeight="1">
      <c r="A1936" s="267">
        <v>43506.0</v>
      </c>
      <c r="B1936" s="57">
        <v>41.0</v>
      </c>
      <c r="C1936" s="57">
        <v>15.0</v>
      </c>
      <c r="D1936" s="268">
        <v>0.291666666666667</v>
      </c>
      <c r="E1936" s="269">
        <v>1.2270647046328915E-6</v>
      </c>
      <c r="F1936" s="269">
        <v>6.019292449922087E-5</v>
      </c>
    </row>
    <row r="1937" ht="14.25" customHeight="1">
      <c r="A1937" s="267">
        <v>43506.0</v>
      </c>
      <c r="B1937" s="57">
        <v>41.0</v>
      </c>
      <c r="C1937" s="57">
        <v>16.0</v>
      </c>
      <c r="D1937" s="268">
        <v>0.3125</v>
      </c>
      <c r="E1937" s="269">
        <v>5.480101648565366E-6</v>
      </c>
      <c r="F1937" s="269">
        <v>6.840560304986335E-5</v>
      </c>
    </row>
    <row r="1938" ht="14.25" customHeight="1">
      <c r="A1938" s="267">
        <v>43506.0</v>
      </c>
      <c r="B1938" s="57">
        <v>41.0</v>
      </c>
      <c r="C1938" s="57">
        <v>17.0</v>
      </c>
      <c r="D1938" s="268">
        <v>0.333333333333333</v>
      </c>
      <c r="E1938" s="269">
        <v>1.59168618609278E-5</v>
      </c>
      <c r="F1938" s="269">
        <v>7.010823152987456E-5</v>
      </c>
    </row>
    <row r="1939" ht="14.25" customHeight="1">
      <c r="A1939" s="267">
        <v>43506.0</v>
      </c>
      <c r="B1939" s="57">
        <v>41.0</v>
      </c>
      <c r="C1939" s="57">
        <v>18.0</v>
      </c>
      <c r="D1939" s="268">
        <v>0.354166666666667</v>
      </c>
      <c r="E1939" s="269">
        <v>3.7089154973511986E-5</v>
      </c>
      <c r="F1939" s="269">
        <v>7.191101462635705E-5</v>
      </c>
    </row>
    <row r="1940" ht="14.25" customHeight="1">
      <c r="A1940" s="267">
        <v>43506.0</v>
      </c>
      <c r="B1940" s="57">
        <v>41.0</v>
      </c>
      <c r="C1940" s="57">
        <v>19.0</v>
      </c>
      <c r="D1940" s="268">
        <v>0.375</v>
      </c>
      <c r="E1940" s="269">
        <v>6.064918566279918E-5</v>
      </c>
      <c r="F1940" s="269">
        <v>7.151039616047207E-5</v>
      </c>
    </row>
    <row r="1941" ht="14.25" customHeight="1">
      <c r="A1941" s="267">
        <v>43506.0</v>
      </c>
      <c r="B1941" s="57">
        <v>41.0</v>
      </c>
      <c r="C1941" s="57">
        <v>20.0</v>
      </c>
      <c r="D1941" s="268">
        <v>0.395833333333333</v>
      </c>
      <c r="E1941" s="269">
        <v>8.461221113059152E-5</v>
      </c>
      <c r="F1941" s="269">
        <v>7.050884999575957E-5</v>
      </c>
    </row>
    <row r="1942" ht="14.25" customHeight="1">
      <c r="A1942" s="267">
        <v>43506.0</v>
      </c>
      <c r="B1942" s="57">
        <v>41.0</v>
      </c>
      <c r="C1942" s="57">
        <v>21.0</v>
      </c>
      <c r="D1942" s="268">
        <v>0.416666666666667</v>
      </c>
      <c r="E1942" s="269">
        <v>1.1784168523388303E-4</v>
      </c>
      <c r="F1942" s="269">
        <v>6.750421150162208E-5</v>
      </c>
    </row>
    <row r="1943" ht="14.25" customHeight="1">
      <c r="A1943" s="267">
        <v>43506.0</v>
      </c>
      <c r="B1943" s="57">
        <v>41.0</v>
      </c>
      <c r="C1943" s="57">
        <v>22.0</v>
      </c>
      <c r="D1943" s="268">
        <v>0.4375</v>
      </c>
      <c r="E1943" s="269">
        <v>1.5146948305679186E-4</v>
      </c>
      <c r="F1943" s="269">
        <v>6.790482996750707E-5</v>
      </c>
    </row>
    <row r="1944" ht="14.25" customHeight="1">
      <c r="A1944" s="267">
        <v>43506.0</v>
      </c>
      <c r="B1944" s="57">
        <v>41.0</v>
      </c>
      <c r="C1944" s="57">
        <v>23.0</v>
      </c>
      <c r="D1944" s="268">
        <v>0.458333333333333</v>
      </c>
      <c r="E1944" s="269">
        <v>1.6614060732866737E-4</v>
      </c>
      <c r="F1944" s="269">
        <v>6.620220148749584E-5</v>
      </c>
    </row>
    <row r="1945" ht="14.25" customHeight="1">
      <c r="A1945" s="267">
        <v>43506.0</v>
      </c>
      <c r="B1945" s="57">
        <v>41.0</v>
      </c>
      <c r="C1945" s="57">
        <v>24.0</v>
      </c>
      <c r="D1945" s="268">
        <v>0.479166666666667</v>
      </c>
      <c r="E1945" s="269">
        <v>2.1283331156740748E-4</v>
      </c>
      <c r="F1945" s="269">
        <v>6.560127378866834E-5</v>
      </c>
    </row>
    <row r="1946" ht="14.25" customHeight="1">
      <c r="A1946" s="267">
        <v>43506.0</v>
      </c>
      <c r="B1946" s="57">
        <v>41.0</v>
      </c>
      <c r="C1946" s="57">
        <v>25.0</v>
      </c>
      <c r="D1946" s="268">
        <v>0.5</v>
      </c>
      <c r="E1946" s="269">
        <v>2.3148427944424168E-4</v>
      </c>
      <c r="F1946" s="269">
        <v>6.810513920044957E-5</v>
      </c>
    </row>
    <row r="1947" ht="14.25" customHeight="1">
      <c r="A1947" s="267">
        <v>43506.0</v>
      </c>
      <c r="B1947" s="57">
        <v>41.0</v>
      </c>
      <c r="C1947" s="57">
        <v>26.0</v>
      </c>
      <c r="D1947" s="268">
        <v>0.520833333333333</v>
      </c>
      <c r="E1947" s="269">
        <v>2.0091545887535712E-4</v>
      </c>
      <c r="F1947" s="269">
        <v>6.800498458397833E-5</v>
      </c>
    </row>
    <row r="1948" ht="14.25" customHeight="1">
      <c r="A1948" s="267">
        <v>43506.0</v>
      </c>
      <c r="B1948" s="57">
        <v>41.0</v>
      </c>
      <c r="C1948" s="57">
        <v>27.0</v>
      </c>
      <c r="D1948" s="268">
        <v>0.541666666666667</v>
      </c>
      <c r="E1948" s="269">
        <v>1.713640651781633E-4</v>
      </c>
      <c r="F1948" s="269">
        <v>6.69032838027946E-5</v>
      </c>
    </row>
    <row r="1949" ht="14.25" customHeight="1">
      <c r="A1949" s="267">
        <v>43506.0</v>
      </c>
      <c r="B1949" s="57">
        <v>41.0</v>
      </c>
      <c r="C1949" s="57">
        <v>28.0</v>
      </c>
      <c r="D1949" s="268">
        <v>0.5625</v>
      </c>
      <c r="E1949" s="269">
        <v>1.7148664730594427E-4</v>
      </c>
      <c r="F1949" s="269">
        <v>6.53008099392546E-5</v>
      </c>
    </row>
    <row r="1950" ht="14.25" customHeight="1">
      <c r="A1950" s="267">
        <v>43506.0</v>
      </c>
      <c r="B1950" s="57">
        <v>41.0</v>
      </c>
      <c r="C1950" s="57">
        <v>29.0</v>
      </c>
      <c r="D1950" s="268">
        <v>0.583333333333333</v>
      </c>
      <c r="E1950" s="269">
        <v>1.402358142841916E-4</v>
      </c>
      <c r="F1950" s="269">
        <v>6.409895454159961E-5</v>
      </c>
    </row>
    <row r="1951" ht="14.25" customHeight="1">
      <c r="A1951" s="267">
        <v>43506.0</v>
      </c>
      <c r="B1951" s="57">
        <v>41.0</v>
      </c>
      <c r="C1951" s="57">
        <v>30.0</v>
      </c>
      <c r="D1951" s="268">
        <v>0.604166666666667</v>
      </c>
      <c r="E1951" s="269">
        <v>1.0786325624354302E-4</v>
      </c>
      <c r="F1951" s="269">
        <v>6.55011191721971E-5</v>
      </c>
    </row>
    <row r="1952" ht="14.25" customHeight="1">
      <c r="A1952" s="267">
        <v>43506.0</v>
      </c>
      <c r="B1952" s="57">
        <v>41.0</v>
      </c>
      <c r="C1952" s="57">
        <v>31.0</v>
      </c>
      <c r="D1952" s="268">
        <v>0.625</v>
      </c>
      <c r="E1952" s="269">
        <v>7.743666686123006E-5</v>
      </c>
      <c r="F1952" s="269">
        <v>6.760436611809333E-5</v>
      </c>
    </row>
    <row r="1953" ht="14.25" customHeight="1">
      <c r="A1953" s="267">
        <v>43506.0</v>
      </c>
      <c r="B1953" s="57">
        <v>41.0</v>
      </c>
      <c r="C1953" s="57">
        <v>32.0</v>
      </c>
      <c r="D1953" s="268">
        <v>0.645833333333333</v>
      </c>
      <c r="E1953" s="269">
        <v>6.788603354440588E-5</v>
      </c>
      <c r="F1953" s="269">
        <v>7.120993231105831E-5</v>
      </c>
    </row>
    <row r="1954" ht="14.25" customHeight="1">
      <c r="A1954" s="267">
        <v>43506.0</v>
      </c>
      <c r="B1954" s="57">
        <v>41.0</v>
      </c>
      <c r="C1954" s="57">
        <v>33.0</v>
      </c>
      <c r="D1954" s="268">
        <v>0.666666666666667</v>
      </c>
      <c r="E1954" s="269">
        <v>4.5361313189437656E-5</v>
      </c>
      <c r="F1954" s="269">
        <v>7.812060084757453E-5</v>
      </c>
    </row>
    <row r="1955" ht="14.25" customHeight="1">
      <c r="A1955" s="267">
        <v>43506.0</v>
      </c>
      <c r="B1955" s="57">
        <v>41.0</v>
      </c>
      <c r="C1955" s="57">
        <v>34.0</v>
      </c>
      <c r="D1955" s="268">
        <v>0.6875</v>
      </c>
      <c r="E1955" s="269">
        <v>2.0531119054109975E-5</v>
      </c>
      <c r="F1955" s="269">
        <v>8.86368355770557E-5</v>
      </c>
    </row>
    <row r="1956" ht="14.25" customHeight="1">
      <c r="A1956" s="267">
        <v>43506.0</v>
      </c>
      <c r="B1956" s="57">
        <v>41.0</v>
      </c>
      <c r="C1956" s="57">
        <v>35.0</v>
      </c>
      <c r="D1956" s="268">
        <v>0.708333333333333</v>
      </c>
      <c r="E1956" s="269">
        <v>9.052766635460427E-6</v>
      </c>
      <c r="F1956" s="269">
        <v>1.03169270427034E-4</v>
      </c>
    </row>
    <row r="1957" ht="14.25" customHeight="1">
      <c r="A1957" s="267">
        <v>43506.0</v>
      </c>
      <c r="B1957" s="57">
        <v>41.0</v>
      </c>
      <c r="C1957" s="57">
        <v>36.0</v>
      </c>
      <c r="D1957" s="268">
        <v>0.729166666666667</v>
      </c>
      <c r="E1957" s="269">
        <v>1.8437721477541703E-6</v>
      </c>
      <c r="F1957" s="269">
        <v>1.1066083573908345E-4</v>
      </c>
    </row>
    <row r="1958" ht="14.25" customHeight="1">
      <c r="A1958" s="267">
        <v>43506.0</v>
      </c>
      <c r="B1958" s="57">
        <v>41.0</v>
      </c>
      <c r="C1958" s="57">
        <v>37.0</v>
      </c>
      <c r="D1958" s="268">
        <v>0.75</v>
      </c>
      <c r="E1958" s="269">
        <v>8.189268186523992E-7</v>
      </c>
      <c r="F1958" s="269">
        <v>1.1342510315368993E-4</v>
      </c>
    </row>
    <row r="1959" ht="14.25" customHeight="1">
      <c r="A1959" s="267">
        <v>43506.0</v>
      </c>
      <c r="B1959" s="57">
        <v>41.0</v>
      </c>
      <c r="C1959" s="57">
        <v>38.0</v>
      </c>
      <c r="D1959" s="268">
        <v>0.770833333333333</v>
      </c>
      <c r="E1959" s="269">
        <v>1.839703099344093E-7</v>
      </c>
      <c r="F1959" s="269">
        <v>1.1109150058990981E-4</v>
      </c>
    </row>
    <row r="1960" ht="14.25" customHeight="1">
      <c r="A1960" s="267">
        <v>43506.0</v>
      </c>
      <c r="B1960" s="57">
        <v>41.0</v>
      </c>
      <c r="C1960" s="57">
        <v>39.0</v>
      </c>
      <c r="D1960" s="268">
        <v>0.791666666666667</v>
      </c>
      <c r="E1960" s="269">
        <v>4.4204662273113766E-8</v>
      </c>
      <c r="F1960" s="269">
        <v>1.0712537777764836E-4</v>
      </c>
    </row>
    <row r="1961" ht="14.25" customHeight="1">
      <c r="A1961" s="267">
        <v>43506.0</v>
      </c>
      <c r="B1961" s="57">
        <v>41.0</v>
      </c>
      <c r="C1961" s="57">
        <v>40.0</v>
      </c>
      <c r="D1961" s="268">
        <v>0.8125</v>
      </c>
      <c r="E1961" s="269">
        <v>2.527742194139002E-9</v>
      </c>
      <c r="F1961" s="269">
        <v>1.0249823449667663E-4</v>
      </c>
    </row>
    <row r="1962" ht="14.25" customHeight="1">
      <c r="A1962" s="267">
        <v>43506.0</v>
      </c>
      <c r="B1962" s="57">
        <v>41.0</v>
      </c>
      <c r="C1962" s="57">
        <v>41.0</v>
      </c>
      <c r="D1962" s="268">
        <v>0.833333333333333</v>
      </c>
      <c r="E1962" s="269">
        <v>0.0</v>
      </c>
      <c r="F1962" s="269">
        <v>9.845198799123815E-5</v>
      </c>
    </row>
    <row r="1963" ht="14.25" customHeight="1">
      <c r="A1963" s="267">
        <v>43506.0</v>
      </c>
      <c r="B1963" s="57">
        <v>41.0</v>
      </c>
      <c r="C1963" s="57">
        <v>42.0</v>
      </c>
      <c r="D1963" s="268">
        <v>0.854166666666667</v>
      </c>
      <c r="E1963" s="269">
        <v>0.0</v>
      </c>
      <c r="F1963" s="269">
        <v>9.304363870179069E-5</v>
      </c>
    </row>
    <row r="1964" ht="14.25" customHeight="1">
      <c r="A1964" s="267">
        <v>43506.0</v>
      </c>
      <c r="B1964" s="57">
        <v>41.0</v>
      </c>
      <c r="C1964" s="57">
        <v>43.0</v>
      </c>
      <c r="D1964" s="268">
        <v>0.875</v>
      </c>
      <c r="E1964" s="269">
        <v>0.0</v>
      </c>
      <c r="F1964" s="269">
        <v>8.883714480999821E-5</v>
      </c>
    </row>
    <row r="1965" ht="14.25" customHeight="1">
      <c r="A1965" s="267">
        <v>43506.0</v>
      </c>
      <c r="B1965" s="57">
        <v>41.0</v>
      </c>
      <c r="C1965" s="57">
        <v>44.0</v>
      </c>
      <c r="D1965" s="268">
        <v>0.895833333333333</v>
      </c>
      <c r="E1965" s="269">
        <v>0.0</v>
      </c>
      <c r="F1965" s="269">
        <v>8.342879552055075E-5</v>
      </c>
    </row>
    <row r="1966" ht="14.25" customHeight="1">
      <c r="A1966" s="267">
        <v>43506.0</v>
      </c>
      <c r="B1966" s="57">
        <v>41.0</v>
      </c>
      <c r="C1966" s="57">
        <v>45.0</v>
      </c>
      <c r="D1966" s="268">
        <v>0.916666666666667</v>
      </c>
      <c r="E1966" s="269">
        <v>0.0</v>
      </c>
      <c r="F1966" s="269">
        <v>7.771998238168954E-5</v>
      </c>
    </row>
    <row r="1967" ht="14.25" customHeight="1">
      <c r="A1967" s="267">
        <v>43506.0</v>
      </c>
      <c r="B1967" s="57">
        <v>41.0</v>
      </c>
      <c r="C1967" s="57">
        <v>46.0</v>
      </c>
      <c r="D1967" s="268">
        <v>0.9375</v>
      </c>
      <c r="E1967" s="269">
        <v>0.0</v>
      </c>
      <c r="F1967" s="269">
        <v>6.850575766633457E-5</v>
      </c>
    </row>
    <row r="1968" ht="14.25" customHeight="1">
      <c r="A1968" s="267">
        <v>43506.0</v>
      </c>
      <c r="B1968" s="57">
        <v>41.0</v>
      </c>
      <c r="C1968" s="57">
        <v>47.0</v>
      </c>
      <c r="D1968" s="268">
        <v>0.958333333333333</v>
      </c>
      <c r="E1968" s="269">
        <v>0.0</v>
      </c>
      <c r="F1968" s="269">
        <v>5.8991069101565885E-5</v>
      </c>
    </row>
    <row r="1969" ht="14.25" customHeight="1">
      <c r="A1969" s="267">
        <v>43506.0</v>
      </c>
      <c r="B1969" s="57">
        <v>41.0</v>
      </c>
      <c r="C1969" s="57">
        <v>48.0</v>
      </c>
      <c r="D1969" s="268">
        <v>0.979166666666667</v>
      </c>
      <c r="E1969" s="269">
        <v>0.0</v>
      </c>
      <c r="F1969" s="269">
        <v>5.0578081317980936E-5</v>
      </c>
    </row>
    <row r="1970" ht="14.25" customHeight="1">
      <c r="A1970" s="267">
        <v>43507.0</v>
      </c>
      <c r="B1970" s="57">
        <v>42.0</v>
      </c>
      <c r="C1970" s="57">
        <v>1.0</v>
      </c>
      <c r="D1970" s="268">
        <v>0.0</v>
      </c>
      <c r="E1970" s="269">
        <v>0.0</v>
      </c>
      <c r="F1970" s="269">
        <v>4.346710354852223E-5</v>
      </c>
    </row>
    <row r="1971" ht="14.25" customHeight="1">
      <c r="A1971" s="267">
        <v>43507.0</v>
      </c>
      <c r="B1971" s="57">
        <v>42.0</v>
      </c>
      <c r="C1971" s="57">
        <v>2.0</v>
      </c>
      <c r="D1971" s="268">
        <v>0.020833333333333332</v>
      </c>
      <c r="E1971" s="269">
        <v>0.0</v>
      </c>
      <c r="F1971" s="269">
        <v>3.8359218108488515E-5</v>
      </c>
    </row>
    <row r="1972" ht="14.25" customHeight="1">
      <c r="A1972" s="267">
        <v>43507.0</v>
      </c>
      <c r="B1972" s="57">
        <v>42.0</v>
      </c>
      <c r="C1972" s="57">
        <v>3.0</v>
      </c>
      <c r="D1972" s="268">
        <v>0.0416666666666667</v>
      </c>
      <c r="E1972" s="269">
        <v>0.0</v>
      </c>
      <c r="F1972" s="269">
        <v>3.6356125779063524E-5</v>
      </c>
    </row>
    <row r="1973" ht="14.25" customHeight="1">
      <c r="A1973" s="267">
        <v>43507.0</v>
      </c>
      <c r="B1973" s="57">
        <v>42.0</v>
      </c>
      <c r="C1973" s="57">
        <v>4.0</v>
      </c>
      <c r="D1973" s="268">
        <v>0.0625</v>
      </c>
      <c r="E1973" s="269">
        <v>0.0</v>
      </c>
      <c r="F1973" s="269">
        <v>3.405256960022479E-5</v>
      </c>
    </row>
    <row r="1974" ht="14.25" customHeight="1">
      <c r="A1974" s="267">
        <v>43507.0</v>
      </c>
      <c r="B1974" s="57">
        <v>42.0</v>
      </c>
      <c r="C1974" s="57">
        <v>5.0</v>
      </c>
      <c r="D1974" s="268">
        <v>0.0833333333333333</v>
      </c>
      <c r="E1974" s="269">
        <v>0.0</v>
      </c>
      <c r="F1974" s="269">
        <v>3.30510234355123E-5</v>
      </c>
    </row>
    <row r="1975" ht="14.25" customHeight="1">
      <c r="A1975" s="267">
        <v>43507.0</v>
      </c>
      <c r="B1975" s="57">
        <v>42.0</v>
      </c>
      <c r="C1975" s="57">
        <v>6.0</v>
      </c>
      <c r="D1975" s="268">
        <v>0.104166666666667</v>
      </c>
      <c r="E1975" s="269">
        <v>0.0</v>
      </c>
      <c r="F1975" s="269">
        <v>3.2249786503742304E-5</v>
      </c>
    </row>
    <row r="1976" ht="14.25" customHeight="1">
      <c r="A1976" s="267">
        <v>43507.0</v>
      </c>
      <c r="B1976" s="57">
        <v>42.0</v>
      </c>
      <c r="C1976" s="57">
        <v>7.0</v>
      </c>
      <c r="D1976" s="268">
        <v>0.125</v>
      </c>
      <c r="E1976" s="269">
        <v>0.0</v>
      </c>
      <c r="F1976" s="269">
        <v>3.2249786503742304E-5</v>
      </c>
    </row>
    <row r="1977" ht="14.25" customHeight="1">
      <c r="A1977" s="267">
        <v>43507.0</v>
      </c>
      <c r="B1977" s="57">
        <v>42.0</v>
      </c>
      <c r="C1977" s="57">
        <v>8.0</v>
      </c>
      <c r="D1977" s="268">
        <v>0.145833333333333</v>
      </c>
      <c r="E1977" s="269">
        <v>0.0</v>
      </c>
      <c r="F1977" s="269">
        <v>3.194932265432856E-5</v>
      </c>
    </row>
    <row r="1978" ht="14.25" customHeight="1">
      <c r="A1978" s="267">
        <v>43507.0</v>
      </c>
      <c r="B1978" s="57">
        <v>42.0</v>
      </c>
      <c r="C1978" s="57">
        <v>9.0</v>
      </c>
      <c r="D1978" s="268">
        <v>0.166666666666667</v>
      </c>
      <c r="E1978" s="269">
        <v>0.0</v>
      </c>
      <c r="F1978" s="269">
        <v>3.2049477270799804E-5</v>
      </c>
    </row>
    <row r="1979" ht="14.25" customHeight="1">
      <c r="A1979" s="267">
        <v>43507.0</v>
      </c>
      <c r="B1979" s="57">
        <v>42.0</v>
      </c>
      <c r="C1979" s="57">
        <v>10.0</v>
      </c>
      <c r="D1979" s="268">
        <v>0.1875</v>
      </c>
      <c r="E1979" s="269">
        <v>0.0</v>
      </c>
      <c r="F1979" s="269">
        <v>3.32513326684548E-5</v>
      </c>
    </row>
    <row r="1980" ht="14.25" customHeight="1">
      <c r="A1980" s="267">
        <v>43507.0</v>
      </c>
      <c r="B1980" s="57">
        <v>42.0</v>
      </c>
      <c r="C1980" s="57">
        <v>11.0</v>
      </c>
      <c r="D1980" s="268">
        <v>0.208333333333333</v>
      </c>
      <c r="E1980" s="269">
        <v>0.0</v>
      </c>
      <c r="F1980" s="269">
        <v>3.465349729905229E-5</v>
      </c>
    </row>
    <row r="1981" ht="14.25" customHeight="1">
      <c r="A1981" s="267">
        <v>43507.0</v>
      </c>
      <c r="B1981" s="57">
        <v>42.0</v>
      </c>
      <c r="C1981" s="57">
        <v>12.0</v>
      </c>
      <c r="D1981" s="268">
        <v>0.229166666666667</v>
      </c>
      <c r="E1981" s="269">
        <v>0.0</v>
      </c>
      <c r="F1981" s="269">
        <v>3.785844502613227E-5</v>
      </c>
    </row>
    <row r="1982" ht="14.25" customHeight="1">
      <c r="A1982" s="267">
        <v>43507.0</v>
      </c>
      <c r="B1982" s="57">
        <v>42.0</v>
      </c>
      <c r="C1982" s="57">
        <v>13.0</v>
      </c>
      <c r="D1982" s="268">
        <v>0.25</v>
      </c>
      <c r="E1982" s="269">
        <v>8.797775880576479E-8</v>
      </c>
      <c r="F1982" s="269">
        <v>4.506957741206223E-5</v>
      </c>
    </row>
    <row r="1983" ht="14.25" customHeight="1">
      <c r="A1983" s="267">
        <v>43507.0</v>
      </c>
      <c r="B1983" s="57">
        <v>42.0</v>
      </c>
      <c r="C1983" s="57">
        <v>14.0</v>
      </c>
      <c r="D1983" s="268">
        <v>0.270833333333333</v>
      </c>
      <c r="E1983" s="269">
        <v>1.6066575994942048E-7</v>
      </c>
      <c r="F1983" s="269">
        <v>5.1980245948578425E-5</v>
      </c>
    </row>
    <row r="1984" ht="14.25" customHeight="1">
      <c r="A1984" s="267">
        <v>43507.0</v>
      </c>
      <c r="B1984" s="57">
        <v>42.0</v>
      </c>
      <c r="C1984" s="57">
        <v>15.0</v>
      </c>
      <c r="D1984" s="268">
        <v>0.291666666666667</v>
      </c>
      <c r="E1984" s="269">
        <v>6.1206414515460246E-6</v>
      </c>
      <c r="F1984" s="269">
        <v>6.0894006814519635E-5</v>
      </c>
    </row>
    <row r="1985" ht="14.25" customHeight="1">
      <c r="A1985" s="267">
        <v>43507.0</v>
      </c>
      <c r="B1985" s="57">
        <v>42.0</v>
      </c>
      <c r="C1985" s="57">
        <v>16.0</v>
      </c>
      <c r="D1985" s="268">
        <v>0.3125</v>
      </c>
      <c r="E1985" s="269">
        <v>5.014771645250786E-6</v>
      </c>
      <c r="F1985" s="269">
        <v>6.860591228280583E-5</v>
      </c>
    </row>
    <row r="1986" ht="14.25" customHeight="1">
      <c r="A1986" s="267">
        <v>43507.0</v>
      </c>
      <c r="B1986" s="57">
        <v>42.0</v>
      </c>
      <c r="C1986" s="57">
        <v>17.0</v>
      </c>
      <c r="D1986" s="268">
        <v>0.333333333333333</v>
      </c>
      <c r="E1986" s="269">
        <v>1.917442062459804E-5</v>
      </c>
      <c r="F1986" s="269">
        <v>7.030854076281706E-5</v>
      </c>
    </row>
    <row r="1987" ht="14.25" customHeight="1">
      <c r="A1987" s="267">
        <v>43507.0</v>
      </c>
      <c r="B1987" s="57">
        <v>42.0</v>
      </c>
      <c r="C1987" s="57">
        <v>18.0</v>
      </c>
      <c r="D1987" s="268">
        <v>0.354166666666667</v>
      </c>
      <c r="E1987" s="269">
        <v>5.0745180754834355E-5</v>
      </c>
      <c r="F1987" s="269">
        <v>7.251194232518454E-5</v>
      </c>
    </row>
    <row r="1988" ht="14.25" customHeight="1">
      <c r="A1988" s="267">
        <v>43507.0</v>
      </c>
      <c r="B1988" s="57">
        <v>42.0</v>
      </c>
      <c r="C1988" s="57">
        <v>19.0</v>
      </c>
      <c r="D1988" s="268">
        <v>0.375</v>
      </c>
      <c r="E1988" s="269">
        <v>1.0390767142710793E-4</v>
      </c>
      <c r="F1988" s="269">
        <v>7.30127154075408E-5</v>
      </c>
    </row>
    <row r="1989" ht="14.25" customHeight="1">
      <c r="A1989" s="267">
        <v>43507.0</v>
      </c>
      <c r="B1989" s="57">
        <v>42.0</v>
      </c>
      <c r="C1989" s="57">
        <v>20.0</v>
      </c>
      <c r="D1989" s="268">
        <v>0.395833333333333</v>
      </c>
      <c r="E1989" s="269">
        <v>1.2280192726732092E-4</v>
      </c>
      <c r="F1989" s="269">
        <v>7.141024154400082E-5</v>
      </c>
    </row>
    <row r="1990" ht="14.25" customHeight="1">
      <c r="A1990" s="267">
        <v>43507.0</v>
      </c>
      <c r="B1990" s="57">
        <v>42.0</v>
      </c>
      <c r="C1990" s="57">
        <v>21.0</v>
      </c>
      <c r="D1990" s="268">
        <v>0.416666666666667</v>
      </c>
      <c r="E1990" s="269">
        <v>1.589444930363957E-4</v>
      </c>
      <c r="F1990" s="269">
        <v>6.910668536516208E-5</v>
      </c>
    </row>
    <row r="1991" ht="14.25" customHeight="1">
      <c r="A1991" s="267">
        <v>43507.0</v>
      </c>
      <c r="B1991" s="57">
        <v>42.0</v>
      </c>
      <c r="C1991" s="57">
        <v>22.0</v>
      </c>
      <c r="D1991" s="268">
        <v>0.4375</v>
      </c>
      <c r="E1991" s="269">
        <v>1.8323499888098598E-4</v>
      </c>
      <c r="F1991" s="269">
        <v>6.850575766633457E-5</v>
      </c>
    </row>
    <row r="1992" ht="14.25" customHeight="1">
      <c r="A1992" s="267">
        <v>43507.0</v>
      </c>
      <c r="B1992" s="57">
        <v>42.0</v>
      </c>
      <c r="C1992" s="57">
        <v>23.0</v>
      </c>
      <c r="D1992" s="268">
        <v>0.458333333333333</v>
      </c>
      <c r="E1992" s="269">
        <v>1.8125776271432146E-4</v>
      </c>
      <c r="F1992" s="269">
        <v>6.660281995338085E-5</v>
      </c>
    </row>
    <row r="1993" ht="14.25" customHeight="1">
      <c r="A1993" s="267">
        <v>43507.0</v>
      </c>
      <c r="B1993" s="57">
        <v>42.0</v>
      </c>
      <c r="C1993" s="57">
        <v>24.0</v>
      </c>
      <c r="D1993" s="268">
        <v>0.479166666666667</v>
      </c>
      <c r="E1993" s="269">
        <v>1.7786762668719084E-4</v>
      </c>
      <c r="F1993" s="269">
        <v>6.580158302161085E-5</v>
      </c>
    </row>
    <row r="1994" ht="14.25" customHeight="1">
      <c r="A1994" s="267">
        <v>43507.0</v>
      </c>
      <c r="B1994" s="57">
        <v>42.0</v>
      </c>
      <c r="C1994" s="57">
        <v>25.0</v>
      </c>
      <c r="D1994" s="268">
        <v>0.5</v>
      </c>
      <c r="E1994" s="269">
        <v>1.7037118137414603E-4</v>
      </c>
      <c r="F1994" s="269">
        <v>6.760436611809333E-5</v>
      </c>
    </row>
    <row r="1995" ht="14.25" customHeight="1">
      <c r="A1995" s="267">
        <v>43507.0</v>
      </c>
      <c r="B1995" s="57">
        <v>42.0</v>
      </c>
      <c r="C1995" s="57">
        <v>26.0</v>
      </c>
      <c r="D1995" s="268">
        <v>0.520833333333333</v>
      </c>
      <c r="E1995" s="269">
        <v>1.6802792398503002E-4</v>
      </c>
      <c r="F1995" s="269">
        <v>6.800498458397833E-5</v>
      </c>
    </row>
    <row r="1996" ht="14.25" customHeight="1">
      <c r="A1996" s="267">
        <v>43507.0</v>
      </c>
      <c r="B1996" s="57">
        <v>42.0</v>
      </c>
      <c r="C1996" s="57">
        <v>27.0</v>
      </c>
      <c r="D1996" s="268">
        <v>0.541666666666667</v>
      </c>
      <c r="E1996" s="269">
        <v>1.7010771075883836E-4</v>
      </c>
      <c r="F1996" s="269">
        <v>6.770452073456459E-5</v>
      </c>
    </row>
    <row r="1997" ht="14.25" customHeight="1">
      <c r="A1997" s="267">
        <v>43507.0</v>
      </c>
      <c r="B1997" s="57">
        <v>42.0</v>
      </c>
      <c r="C1997" s="57">
        <v>28.0</v>
      </c>
      <c r="D1997" s="268">
        <v>0.5625</v>
      </c>
      <c r="E1997" s="269">
        <v>1.5198219953697185E-4</v>
      </c>
      <c r="F1997" s="269">
        <v>6.580158302161085E-5</v>
      </c>
    </row>
    <row r="1998" ht="14.25" customHeight="1">
      <c r="A1998" s="267">
        <v>43507.0</v>
      </c>
      <c r="B1998" s="57">
        <v>42.0</v>
      </c>
      <c r="C1998" s="57">
        <v>29.0</v>
      </c>
      <c r="D1998" s="268">
        <v>0.583333333333333</v>
      </c>
      <c r="E1998" s="269">
        <v>1.2618813992970878E-4</v>
      </c>
      <c r="F1998" s="269">
        <v>6.55011191721971E-5</v>
      </c>
    </row>
    <row r="1999" ht="14.25" customHeight="1">
      <c r="A1999" s="267">
        <v>43507.0</v>
      </c>
      <c r="B1999" s="57">
        <v>42.0</v>
      </c>
      <c r="C1999" s="57">
        <v>30.0</v>
      </c>
      <c r="D1999" s="268">
        <v>0.604166666666667</v>
      </c>
      <c r="E1999" s="269">
        <v>1.1306767391751484E-4</v>
      </c>
      <c r="F1999" s="269">
        <v>6.740405688515083E-5</v>
      </c>
    </row>
    <row r="2000" ht="14.25" customHeight="1">
      <c r="A2000" s="267">
        <v>43507.0</v>
      </c>
      <c r="B2000" s="57">
        <v>42.0</v>
      </c>
      <c r="C2000" s="57">
        <v>31.0</v>
      </c>
      <c r="D2000" s="268">
        <v>0.625</v>
      </c>
      <c r="E2000" s="269">
        <v>1.0209508931850462E-4</v>
      </c>
      <c r="F2000" s="269">
        <v>6.880622151574834E-5</v>
      </c>
    </row>
    <row r="2001" ht="14.25" customHeight="1">
      <c r="A2001" s="267">
        <v>43507.0</v>
      </c>
      <c r="B2001" s="57">
        <v>42.0</v>
      </c>
      <c r="C2001" s="57">
        <v>32.0</v>
      </c>
      <c r="D2001" s="268">
        <v>0.645833333333333</v>
      </c>
      <c r="E2001" s="269">
        <v>7.56987085191523E-5</v>
      </c>
      <c r="F2001" s="269">
        <v>7.251194232518454E-5</v>
      </c>
    </row>
    <row r="2002" ht="14.25" customHeight="1">
      <c r="A2002" s="267">
        <v>43507.0</v>
      </c>
      <c r="B2002" s="57">
        <v>42.0</v>
      </c>
      <c r="C2002" s="57">
        <v>33.0</v>
      </c>
      <c r="D2002" s="268">
        <v>0.666666666666667</v>
      </c>
      <c r="E2002" s="269">
        <v>4.479039317947948E-5</v>
      </c>
      <c r="F2002" s="269">
        <v>7.892183777934451E-5</v>
      </c>
    </row>
    <row r="2003" ht="14.25" customHeight="1">
      <c r="A2003" s="267">
        <v>43507.0</v>
      </c>
      <c r="B2003" s="57">
        <v>42.0</v>
      </c>
      <c r="C2003" s="57">
        <v>34.0</v>
      </c>
      <c r="D2003" s="268">
        <v>0.6875</v>
      </c>
      <c r="E2003" s="269">
        <v>1.5919654651433003E-5</v>
      </c>
      <c r="F2003" s="269">
        <v>8.883714480999821E-5</v>
      </c>
    </row>
    <row r="2004" ht="14.25" customHeight="1">
      <c r="A2004" s="267">
        <v>43507.0</v>
      </c>
      <c r="B2004" s="57">
        <v>42.0</v>
      </c>
      <c r="C2004" s="57">
        <v>35.0</v>
      </c>
      <c r="D2004" s="268">
        <v>0.708333333333333</v>
      </c>
      <c r="E2004" s="269">
        <v>3.7028957054190883E-6</v>
      </c>
      <c r="F2004" s="269">
        <v>1.036600280477431E-4</v>
      </c>
    </row>
    <row r="2005" ht="14.25" customHeight="1">
      <c r="A2005" s="267">
        <v>43507.0</v>
      </c>
      <c r="B2005" s="57">
        <v>42.0</v>
      </c>
      <c r="C2005" s="57">
        <v>36.0</v>
      </c>
      <c r="D2005" s="268">
        <v>0.729166666666667</v>
      </c>
      <c r="E2005" s="269">
        <v>1.2796540727207101E-6</v>
      </c>
      <c r="F2005" s="269">
        <v>1.1077100581720182E-4</v>
      </c>
    </row>
    <row r="2006" ht="14.25" customHeight="1">
      <c r="A2006" s="267">
        <v>43507.0</v>
      </c>
      <c r="B2006" s="57">
        <v>42.0</v>
      </c>
      <c r="C2006" s="57">
        <v>37.0</v>
      </c>
      <c r="D2006" s="268">
        <v>0.75</v>
      </c>
      <c r="E2006" s="269">
        <v>5.305792517746403E-7</v>
      </c>
      <c r="F2006" s="269">
        <v>1.1335499492216005E-4</v>
      </c>
    </row>
    <row r="2007" ht="14.25" customHeight="1">
      <c r="A2007" s="267">
        <v>43507.0</v>
      </c>
      <c r="B2007" s="57">
        <v>42.0</v>
      </c>
      <c r="C2007" s="57">
        <v>38.0</v>
      </c>
      <c r="D2007" s="268">
        <v>0.770833333333333</v>
      </c>
      <c r="E2007" s="269">
        <v>1.6670768031589905E-7</v>
      </c>
      <c r="F2007" s="269">
        <v>1.1123171705296957E-4</v>
      </c>
    </row>
    <row r="2008" ht="14.25" customHeight="1">
      <c r="A2008" s="267">
        <v>43507.0</v>
      </c>
      <c r="B2008" s="57">
        <v>42.0</v>
      </c>
      <c r="C2008" s="57">
        <v>39.0</v>
      </c>
      <c r="D2008" s="268">
        <v>0.791666666666667</v>
      </c>
      <c r="E2008" s="269">
        <v>5.585693726560819E-8</v>
      </c>
      <c r="F2008" s="269">
        <v>1.0760611993671036E-4</v>
      </c>
    </row>
    <row r="2009" ht="14.25" customHeight="1">
      <c r="A2009" s="267">
        <v>43507.0</v>
      </c>
      <c r="B2009" s="57">
        <v>42.0</v>
      </c>
      <c r="C2009" s="57">
        <v>40.0</v>
      </c>
      <c r="D2009" s="268">
        <v>0.8125</v>
      </c>
      <c r="E2009" s="269">
        <v>0.0</v>
      </c>
      <c r="F2009" s="269">
        <v>1.0168698210325952E-4</v>
      </c>
    </row>
    <row r="2010" ht="14.25" customHeight="1">
      <c r="A2010" s="267">
        <v>43507.0</v>
      </c>
      <c r="B2010" s="57">
        <v>42.0</v>
      </c>
      <c r="C2010" s="57">
        <v>41.0</v>
      </c>
      <c r="D2010" s="268">
        <v>0.833333333333333</v>
      </c>
      <c r="E2010" s="269">
        <v>0.0</v>
      </c>
      <c r="F2010" s="269">
        <v>9.835183337476691E-5</v>
      </c>
    </row>
    <row r="2011" ht="14.25" customHeight="1">
      <c r="A2011" s="267">
        <v>43507.0</v>
      </c>
      <c r="B2011" s="57">
        <v>42.0</v>
      </c>
      <c r="C2011" s="57">
        <v>42.0</v>
      </c>
      <c r="D2011" s="268">
        <v>0.854166666666667</v>
      </c>
      <c r="E2011" s="269">
        <v>0.0</v>
      </c>
      <c r="F2011" s="269">
        <v>9.304363870179069E-5</v>
      </c>
    </row>
    <row r="2012" ht="14.25" customHeight="1">
      <c r="A2012" s="267">
        <v>43507.0</v>
      </c>
      <c r="B2012" s="57">
        <v>42.0</v>
      </c>
      <c r="C2012" s="57">
        <v>43.0</v>
      </c>
      <c r="D2012" s="268">
        <v>0.875</v>
      </c>
      <c r="E2012" s="269">
        <v>0.0</v>
      </c>
      <c r="F2012" s="269">
        <v>8.833637172764196E-5</v>
      </c>
    </row>
    <row r="2013" ht="14.25" customHeight="1">
      <c r="A2013" s="267">
        <v>43507.0</v>
      </c>
      <c r="B2013" s="57">
        <v>42.0</v>
      </c>
      <c r="C2013" s="57">
        <v>44.0</v>
      </c>
      <c r="D2013" s="268">
        <v>0.895833333333333</v>
      </c>
      <c r="E2013" s="269">
        <v>0.0</v>
      </c>
      <c r="F2013" s="269">
        <v>8.352895013702199E-5</v>
      </c>
    </row>
    <row r="2014" ht="14.25" customHeight="1">
      <c r="A2014" s="267">
        <v>43507.0</v>
      </c>
      <c r="B2014" s="57">
        <v>42.0</v>
      </c>
      <c r="C2014" s="57">
        <v>45.0</v>
      </c>
      <c r="D2014" s="268">
        <v>0.916666666666667</v>
      </c>
      <c r="E2014" s="269">
        <v>0.0</v>
      </c>
      <c r="F2014" s="269">
        <v>7.782013699816078E-5</v>
      </c>
    </row>
    <row r="2015" ht="14.25" customHeight="1">
      <c r="A2015" s="267">
        <v>43507.0</v>
      </c>
      <c r="B2015" s="57">
        <v>42.0</v>
      </c>
      <c r="C2015" s="57">
        <v>46.0</v>
      </c>
      <c r="D2015" s="268">
        <v>0.9375</v>
      </c>
      <c r="E2015" s="269">
        <v>0.0</v>
      </c>
      <c r="F2015" s="269">
        <v>6.890637613221959E-5</v>
      </c>
    </row>
    <row r="2016" ht="14.25" customHeight="1">
      <c r="A2016" s="267">
        <v>43507.0</v>
      </c>
      <c r="B2016" s="57">
        <v>42.0</v>
      </c>
      <c r="C2016" s="57">
        <v>47.0</v>
      </c>
      <c r="D2016" s="268">
        <v>0.958333333333333</v>
      </c>
      <c r="E2016" s="269">
        <v>0.0</v>
      </c>
      <c r="F2016" s="269">
        <v>5.9391687567450885E-5</v>
      </c>
    </row>
    <row r="2017" ht="14.25" customHeight="1">
      <c r="A2017" s="267">
        <v>43507.0</v>
      </c>
      <c r="B2017" s="57">
        <v>42.0</v>
      </c>
      <c r="C2017" s="57">
        <v>48.0</v>
      </c>
      <c r="D2017" s="268">
        <v>0.979166666666667</v>
      </c>
      <c r="E2017" s="269">
        <v>0.0</v>
      </c>
      <c r="F2017" s="269">
        <v>5.0578081317980936E-5</v>
      </c>
    </row>
    <row r="2018" ht="14.25" customHeight="1">
      <c r="A2018" s="267">
        <v>43508.0</v>
      </c>
      <c r="B2018" s="57">
        <v>43.0</v>
      </c>
      <c r="C2018" s="57">
        <v>1.0</v>
      </c>
      <c r="D2018" s="268">
        <v>0.0</v>
      </c>
      <c r="E2018" s="269">
        <v>0.0</v>
      </c>
      <c r="F2018" s="269">
        <v>4.366741278146473E-5</v>
      </c>
    </row>
    <row r="2019" ht="14.25" customHeight="1">
      <c r="A2019" s="267">
        <v>43508.0</v>
      </c>
      <c r="B2019" s="57">
        <v>43.0</v>
      </c>
      <c r="C2019" s="57">
        <v>2.0</v>
      </c>
      <c r="D2019" s="268">
        <v>0.020833333333333332</v>
      </c>
      <c r="E2019" s="269">
        <v>0.0</v>
      </c>
      <c r="F2019" s="269">
        <v>3.916045504025851E-5</v>
      </c>
    </row>
    <row r="2020" ht="14.25" customHeight="1">
      <c r="A2020" s="267">
        <v>43508.0</v>
      </c>
      <c r="B2020" s="57">
        <v>43.0</v>
      </c>
      <c r="C2020" s="57">
        <v>3.0</v>
      </c>
      <c r="D2020" s="268">
        <v>0.0416666666666667</v>
      </c>
      <c r="E2020" s="269">
        <v>0.0</v>
      </c>
      <c r="F2020" s="269">
        <v>3.7057208094362266E-5</v>
      </c>
    </row>
    <row r="2021" ht="14.25" customHeight="1">
      <c r="A2021" s="267">
        <v>43508.0</v>
      </c>
      <c r="B2021" s="57">
        <v>43.0</v>
      </c>
      <c r="C2021" s="57">
        <v>4.0</v>
      </c>
      <c r="D2021" s="268">
        <v>0.0625</v>
      </c>
      <c r="E2021" s="269">
        <v>0.0</v>
      </c>
      <c r="F2021" s="269">
        <v>3.4753651915523535E-5</v>
      </c>
    </row>
    <row r="2022" ht="14.25" customHeight="1">
      <c r="A2022" s="267">
        <v>43508.0</v>
      </c>
      <c r="B2022" s="57">
        <v>43.0</v>
      </c>
      <c r="C2022" s="57">
        <v>5.0</v>
      </c>
      <c r="D2022" s="268">
        <v>0.0833333333333333</v>
      </c>
      <c r="E2022" s="269">
        <v>0.0</v>
      </c>
      <c r="F2022" s="269">
        <v>3.32513326684548E-5</v>
      </c>
    </row>
    <row r="2023" ht="14.25" customHeight="1">
      <c r="A2023" s="267">
        <v>43508.0</v>
      </c>
      <c r="B2023" s="57">
        <v>43.0</v>
      </c>
      <c r="C2023" s="57">
        <v>6.0</v>
      </c>
      <c r="D2023" s="268">
        <v>0.104166666666667</v>
      </c>
      <c r="E2023" s="269">
        <v>0.0</v>
      </c>
      <c r="F2023" s="269">
        <v>3.2049477270799804E-5</v>
      </c>
    </row>
    <row r="2024" ht="14.25" customHeight="1">
      <c r="A2024" s="267">
        <v>43508.0</v>
      </c>
      <c r="B2024" s="57">
        <v>43.0</v>
      </c>
      <c r="C2024" s="57">
        <v>7.0</v>
      </c>
      <c r="D2024" s="268">
        <v>0.125</v>
      </c>
      <c r="E2024" s="269">
        <v>0.0</v>
      </c>
      <c r="F2024" s="269">
        <v>3.2049477270799804E-5</v>
      </c>
    </row>
    <row r="2025" ht="14.25" customHeight="1">
      <c r="A2025" s="267">
        <v>43508.0</v>
      </c>
      <c r="B2025" s="57">
        <v>43.0</v>
      </c>
      <c r="C2025" s="57">
        <v>8.0</v>
      </c>
      <c r="D2025" s="268">
        <v>0.145833333333333</v>
      </c>
      <c r="E2025" s="269">
        <v>0.0</v>
      </c>
      <c r="F2025" s="269">
        <v>3.18491680378573E-5</v>
      </c>
    </row>
    <row r="2026" ht="14.25" customHeight="1">
      <c r="A2026" s="267">
        <v>43508.0</v>
      </c>
      <c r="B2026" s="57">
        <v>43.0</v>
      </c>
      <c r="C2026" s="57">
        <v>9.0</v>
      </c>
      <c r="D2026" s="268">
        <v>0.166666666666667</v>
      </c>
      <c r="E2026" s="269">
        <v>0.0</v>
      </c>
      <c r="F2026" s="269">
        <v>3.18491680378573E-5</v>
      </c>
    </row>
    <row r="2027" ht="14.25" customHeight="1">
      <c r="A2027" s="267">
        <v>43508.0</v>
      </c>
      <c r="B2027" s="57">
        <v>43.0</v>
      </c>
      <c r="C2027" s="57">
        <v>10.0</v>
      </c>
      <c r="D2027" s="268">
        <v>0.1875</v>
      </c>
      <c r="E2027" s="269">
        <v>0.0</v>
      </c>
      <c r="F2027" s="269">
        <v>3.30510234355123E-5</v>
      </c>
    </row>
    <row r="2028" ht="14.25" customHeight="1">
      <c r="A2028" s="267">
        <v>43508.0</v>
      </c>
      <c r="B2028" s="57">
        <v>43.0</v>
      </c>
      <c r="C2028" s="57">
        <v>11.0</v>
      </c>
      <c r="D2028" s="268">
        <v>0.208333333333333</v>
      </c>
      <c r="E2028" s="269">
        <v>0.0</v>
      </c>
      <c r="F2028" s="269">
        <v>3.435303344963854E-5</v>
      </c>
    </row>
    <row r="2029" ht="14.25" customHeight="1">
      <c r="A2029" s="267">
        <v>43508.0</v>
      </c>
      <c r="B2029" s="57">
        <v>43.0</v>
      </c>
      <c r="C2029" s="57">
        <v>12.0</v>
      </c>
      <c r="D2029" s="268">
        <v>0.229166666666667</v>
      </c>
      <c r="E2029" s="269">
        <v>1.5289757662109087E-8</v>
      </c>
      <c r="F2029" s="269">
        <v>3.735767194377602E-5</v>
      </c>
    </row>
    <row r="2030" ht="14.25" customHeight="1">
      <c r="A2030" s="267">
        <v>43508.0</v>
      </c>
      <c r="B2030" s="57">
        <v>43.0</v>
      </c>
      <c r="C2030" s="57">
        <v>13.0</v>
      </c>
      <c r="D2030" s="268">
        <v>0.25</v>
      </c>
      <c r="E2030" s="269">
        <v>9.562263763681932E-8</v>
      </c>
      <c r="F2030" s="269">
        <v>4.416818586382098E-5</v>
      </c>
    </row>
    <row r="2031" ht="14.25" customHeight="1">
      <c r="A2031" s="267">
        <v>43508.0</v>
      </c>
      <c r="B2031" s="57">
        <v>43.0</v>
      </c>
      <c r="C2031" s="57">
        <v>14.0</v>
      </c>
      <c r="D2031" s="268">
        <v>0.270833333333333</v>
      </c>
      <c r="E2031" s="269">
        <v>2.777433801121025E-7</v>
      </c>
      <c r="F2031" s="269">
        <v>5.0578081317980936E-5</v>
      </c>
    </row>
    <row r="2032" ht="14.25" customHeight="1">
      <c r="A2032" s="267">
        <v>43508.0</v>
      </c>
      <c r="B2032" s="57">
        <v>43.0</v>
      </c>
      <c r="C2032" s="57">
        <v>15.0</v>
      </c>
      <c r="D2032" s="268">
        <v>0.291666666666667</v>
      </c>
      <c r="E2032" s="269">
        <v>2.1751505296135135E-6</v>
      </c>
      <c r="F2032" s="269">
        <v>6.059354296510588E-5</v>
      </c>
    </row>
    <row r="2033" ht="14.25" customHeight="1">
      <c r="A2033" s="267">
        <v>43508.0</v>
      </c>
      <c r="B2033" s="57">
        <v>43.0</v>
      </c>
      <c r="C2033" s="57">
        <v>16.0</v>
      </c>
      <c r="D2033" s="268">
        <v>0.3125</v>
      </c>
      <c r="E2033" s="269">
        <v>4.17576932659803E-6</v>
      </c>
      <c r="F2033" s="269">
        <v>6.700343841926584E-5</v>
      </c>
    </row>
    <row r="2034" ht="14.25" customHeight="1">
      <c r="A2034" s="267">
        <v>43508.0</v>
      </c>
      <c r="B2034" s="57">
        <v>43.0</v>
      </c>
      <c r="C2034" s="57">
        <v>17.0</v>
      </c>
      <c r="D2034" s="268">
        <v>0.333333333333333</v>
      </c>
      <c r="E2034" s="269">
        <v>1.3145756581101414E-5</v>
      </c>
      <c r="F2034" s="269">
        <v>7.100962307811582E-5</v>
      </c>
    </row>
    <row r="2035" ht="14.25" customHeight="1">
      <c r="A2035" s="267">
        <v>43508.0</v>
      </c>
      <c r="B2035" s="57">
        <v>43.0</v>
      </c>
      <c r="C2035" s="57">
        <v>18.0</v>
      </c>
      <c r="D2035" s="268">
        <v>0.354166666666667</v>
      </c>
      <c r="E2035" s="269">
        <v>3.0164646112247835E-5</v>
      </c>
      <c r="F2035" s="269">
        <v>7.291256079106956E-5</v>
      </c>
    </row>
    <row r="2036" ht="14.25" customHeight="1">
      <c r="A2036" s="267">
        <v>43508.0</v>
      </c>
      <c r="B2036" s="57">
        <v>43.0</v>
      </c>
      <c r="C2036" s="57">
        <v>19.0</v>
      </c>
      <c r="D2036" s="268">
        <v>0.375</v>
      </c>
      <c r="E2036" s="269">
        <v>4.9200520220760095E-5</v>
      </c>
      <c r="F2036" s="269">
        <v>7.311287002401206E-5</v>
      </c>
    </row>
    <row r="2037" ht="14.25" customHeight="1">
      <c r="A2037" s="267">
        <v>43508.0</v>
      </c>
      <c r="B2037" s="57">
        <v>43.0</v>
      </c>
      <c r="C2037" s="57">
        <v>20.0</v>
      </c>
      <c r="D2037" s="268">
        <v>0.395833333333333</v>
      </c>
      <c r="E2037" s="269">
        <v>7.634933615785406E-5</v>
      </c>
      <c r="F2037" s="269">
        <v>7.251194232518454E-5</v>
      </c>
    </row>
    <row r="2038" ht="14.25" customHeight="1">
      <c r="A2038" s="267">
        <v>43508.0</v>
      </c>
      <c r="B2038" s="57">
        <v>43.0</v>
      </c>
      <c r="C2038" s="57">
        <v>21.0</v>
      </c>
      <c r="D2038" s="268">
        <v>0.416666666666667</v>
      </c>
      <c r="E2038" s="269">
        <v>8.854185234766969E-5</v>
      </c>
      <c r="F2038" s="269">
        <v>7.131008692752957E-5</v>
      </c>
    </row>
    <row r="2039" ht="14.25" customHeight="1">
      <c r="A2039" s="267">
        <v>43508.0</v>
      </c>
      <c r="B2039" s="57">
        <v>43.0</v>
      </c>
      <c r="C2039" s="57">
        <v>22.0</v>
      </c>
      <c r="D2039" s="268">
        <v>0.4375</v>
      </c>
      <c r="E2039" s="269">
        <v>1.0423327713973735E-4</v>
      </c>
      <c r="F2039" s="269">
        <v>7.020838614634582E-5</v>
      </c>
    </row>
    <row r="2040" ht="14.25" customHeight="1">
      <c r="A2040" s="267">
        <v>43508.0</v>
      </c>
      <c r="B2040" s="57">
        <v>43.0</v>
      </c>
      <c r="C2040" s="57">
        <v>23.0</v>
      </c>
      <c r="D2040" s="268">
        <v>0.458333333333333</v>
      </c>
      <c r="E2040" s="269">
        <v>1.1245897307646138E-4</v>
      </c>
      <c r="F2040" s="269">
        <v>6.940714921457582E-5</v>
      </c>
    </row>
    <row r="2041" ht="14.25" customHeight="1">
      <c r="A2041" s="267">
        <v>43508.0</v>
      </c>
      <c r="B2041" s="57">
        <v>43.0</v>
      </c>
      <c r="C2041" s="57">
        <v>24.0</v>
      </c>
      <c r="D2041" s="268">
        <v>0.479166666666667</v>
      </c>
      <c r="E2041" s="269">
        <v>1.2872021795628136E-4</v>
      </c>
      <c r="F2041" s="269">
        <v>6.930699459810458E-5</v>
      </c>
    </row>
    <row r="2042" ht="14.25" customHeight="1">
      <c r="A2042" s="267">
        <v>43508.0</v>
      </c>
      <c r="B2042" s="57">
        <v>43.0</v>
      </c>
      <c r="C2042" s="57">
        <v>25.0</v>
      </c>
      <c r="D2042" s="268">
        <v>0.5</v>
      </c>
      <c r="E2042" s="269">
        <v>1.3380510664754954E-4</v>
      </c>
      <c r="F2042" s="269">
        <v>7.131008692752957E-5</v>
      </c>
    </row>
    <row r="2043" ht="14.25" customHeight="1">
      <c r="A2043" s="267">
        <v>43508.0</v>
      </c>
      <c r="B2043" s="57">
        <v>43.0</v>
      </c>
      <c r="C2043" s="57">
        <v>26.0</v>
      </c>
      <c r="D2043" s="268">
        <v>0.520833333333333</v>
      </c>
      <c r="E2043" s="269">
        <v>1.2574742181710758E-4</v>
      </c>
      <c r="F2043" s="269">
        <v>7.100962307811582E-5</v>
      </c>
    </row>
    <row r="2044" ht="14.25" customHeight="1">
      <c r="A2044" s="267">
        <v>43508.0</v>
      </c>
      <c r="B2044" s="57">
        <v>43.0</v>
      </c>
      <c r="C2044" s="57">
        <v>27.0</v>
      </c>
      <c r="D2044" s="268">
        <v>0.541666666666667</v>
      </c>
      <c r="E2044" s="269">
        <v>1.2004994601407194E-4</v>
      </c>
      <c r="F2044" s="269">
        <v>7.060900461223083E-5</v>
      </c>
    </row>
    <row r="2045" ht="14.25" customHeight="1">
      <c r="A2045" s="267">
        <v>43508.0</v>
      </c>
      <c r="B2045" s="57">
        <v>43.0</v>
      </c>
      <c r="C2045" s="57">
        <v>28.0</v>
      </c>
      <c r="D2045" s="268">
        <v>0.5625</v>
      </c>
      <c r="E2045" s="269">
        <v>9.997358687748273E-5</v>
      </c>
      <c r="F2045" s="269">
        <v>6.830544843339208E-5</v>
      </c>
    </row>
    <row r="2046" ht="14.25" customHeight="1">
      <c r="A2046" s="267">
        <v>43508.0</v>
      </c>
      <c r="B2046" s="57">
        <v>43.0</v>
      </c>
      <c r="C2046" s="57">
        <v>29.0</v>
      </c>
      <c r="D2046" s="268">
        <v>0.583333333333333</v>
      </c>
      <c r="E2046" s="269">
        <v>1.0609602998981676E-4</v>
      </c>
      <c r="F2046" s="269">
        <v>6.67029745698521E-5</v>
      </c>
    </row>
    <row r="2047" ht="14.25" customHeight="1">
      <c r="A2047" s="267">
        <v>43508.0</v>
      </c>
      <c r="B2047" s="57">
        <v>43.0</v>
      </c>
      <c r="C2047" s="57">
        <v>30.0</v>
      </c>
      <c r="D2047" s="268">
        <v>0.604166666666667</v>
      </c>
      <c r="E2047" s="269">
        <v>8.740526858581691E-5</v>
      </c>
      <c r="F2047" s="269">
        <v>6.770452073456459E-5</v>
      </c>
    </row>
    <row r="2048" ht="14.25" customHeight="1">
      <c r="A2048" s="267">
        <v>43508.0</v>
      </c>
      <c r="B2048" s="57">
        <v>43.0</v>
      </c>
      <c r="C2048" s="57">
        <v>31.0</v>
      </c>
      <c r="D2048" s="268">
        <v>0.625</v>
      </c>
      <c r="E2048" s="269">
        <v>5.489274935606036E-5</v>
      </c>
      <c r="F2048" s="269">
        <v>6.920683998163334E-5</v>
      </c>
    </row>
    <row r="2049" ht="14.25" customHeight="1">
      <c r="A2049" s="267">
        <v>43508.0</v>
      </c>
      <c r="B2049" s="57">
        <v>43.0</v>
      </c>
      <c r="C2049" s="57">
        <v>32.0</v>
      </c>
      <c r="D2049" s="268">
        <v>0.645833333333333</v>
      </c>
      <c r="E2049" s="269">
        <v>5.4274987275017275E-5</v>
      </c>
      <c r="F2049" s="269">
        <v>7.24117877087133E-5</v>
      </c>
    </row>
    <row r="2050" ht="14.25" customHeight="1">
      <c r="A2050" s="267">
        <v>43508.0</v>
      </c>
      <c r="B2050" s="57">
        <v>43.0</v>
      </c>
      <c r="C2050" s="57">
        <v>33.0</v>
      </c>
      <c r="D2050" s="268">
        <v>0.666666666666667</v>
      </c>
      <c r="E2050" s="269">
        <v>2.08670018697298E-5</v>
      </c>
      <c r="F2050" s="269">
        <v>7.832091008051702E-5</v>
      </c>
    </row>
    <row r="2051" ht="14.25" customHeight="1">
      <c r="A2051" s="267">
        <v>43508.0</v>
      </c>
      <c r="B2051" s="57">
        <v>43.0</v>
      </c>
      <c r="C2051" s="57">
        <v>34.0</v>
      </c>
      <c r="D2051" s="268">
        <v>0.6875</v>
      </c>
      <c r="E2051" s="269">
        <v>1.2237820498776914E-5</v>
      </c>
      <c r="F2051" s="269">
        <v>8.723467094645821E-5</v>
      </c>
    </row>
    <row r="2052" ht="14.25" customHeight="1">
      <c r="A2052" s="267">
        <v>43508.0</v>
      </c>
      <c r="B2052" s="57">
        <v>43.0</v>
      </c>
      <c r="C2052" s="57">
        <v>35.0</v>
      </c>
      <c r="D2052" s="268">
        <v>0.708333333333333</v>
      </c>
      <c r="E2052" s="269">
        <v>3.9559781860761755E-6</v>
      </c>
      <c r="F2052" s="269">
        <v>9.825167875829564E-5</v>
      </c>
    </row>
    <row r="2053" ht="14.25" customHeight="1">
      <c r="A2053" s="267">
        <v>43508.0</v>
      </c>
      <c r="B2053" s="57">
        <v>43.0</v>
      </c>
      <c r="C2053" s="57">
        <v>36.0</v>
      </c>
      <c r="D2053" s="268">
        <v>0.729166666666667</v>
      </c>
      <c r="E2053" s="269">
        <v>1.122810752186817E-6</v>
      </c>
      <c r="F2053" s="269">
        <v>1.0676482115835184E-4</v>
      </c>
    </row>
    <row r="2054" ht="14.25" customHeight="1">
      <c r="A2054" s="267">
        <v>43508.0</v>
      </c>
      <c r="B2054" s="57">
        <v>43.0</v>
      </c>
      <c r="C2054" s="57">
        <v>37.0</v>
      </c>
      <c r="D2054" s="268">
        <v>0.75</v>
      </c>
      <c r="E2054" s="269">
        <v>4.1442641534152136E-7</v>
      </c>
      <c r="F2054" s="269">
        <v>1.1019010904166857E-4</v>
      </c>
    </row>
    <row r="2055" ht="14.25" customHeight="1">
      <c r="A2055" s="267">
        <v>43508.0</v>
      </c>
      <c r="B2055" s="57">
        <v>43.0</v>
      </c>
      <c r="C2055" s="57">
        <v>38.0</v>
      </c>
      <c r="D2055" s="268">
        <v>0.770833333333333</v>
      </c>
      <c r="E2055" s="269">
        <v>1.2737354568515066E-7</v>
      </c>
      <c r="F2055" s="269">
        <v>1.0902831549060208E-4</v>
      </c>
    </row>
    <row r="2056" ht="14.25" customHeight="1">
      <c r="A2056" s="267">
        <v>43508.0</v>
      </c>
      <c r="B2056" s="57">
        <v>43.0</v>
      </c>
      <c r="C2056" s="57">
        <v>39.0</v>
      </c>
      <c r="D2056" s="268">
        <v>0.791666666666667</v>
      </c>
      <c r="E2056" s="269">
        <v>4.7410579202265666E-8</v>
      </c>
      <c r="F2056" s="269">
        <v>1.0434107943974762E-4</v>
      </c>
    </row>
    <row r="2057" ht="14.25" customHeight="1">
      <c r="A2057" s="267">
        <v>43508.0</v>
      </c>
      <c r="B2057" s="57">
        <v>43.0</v>
      </c>
      <c r="C2057" s="57">
        <v>40.0</v>
      </c>
      <c r="D2057" s="268">
        <v>0.8125</v>
      </c>
      <c r="E2057" s="269">
        <v>5.11713663691554E-9</v>
      </c>
      <c r="F2057" s="269">
        <v>9.85521426077094E-5</v>
      </c>
    </row>
    <row r="2058" ht="14.25" customHeight="1">
      <c r="A2058" s="267">
        <v>43508.0</v>
      </c>
      <c r="B2058" s="57">
        <v>43.0</v>
      </c>
      <c r="C2058" s="57">
        <v>41.0</v>
      </c>
      <c r="D2058" s="268">
        <v>0.833333333333333</v>
      </c>
      <c r="E2058" s="269">
        <v>0.0</v>
      </c>
      <c r="F2058" s="269">
        <v>9.474626718180191E-5</v>
      </c>
    </row>
    <row r="2059" ht="14.25" customHeight="1">
      <c r="A2059" s="267">
        <v>43508.0</v>
      </c>
      <c r="B2059" s="57">
        <v>43.0</v>
      </c>
      <c r="C2059" s="57">
        <v>42.0</v>
      </c>
      <c r="D2059" s="268">
        <v>0.854166666666667</v>
      </c>
      <c r="E2059" s="269">
        <v>0.0</v>
      </c>
      <c r="F2059" s="269">
        <v>8.983869097471069E-5</v>
      </c>
    </row>
    <row r="2060" ht="14.25" customHeight="1">
      <c r="A2060" s="267">
        <v>43508.0</v>
      </c>
      <c r="B2060" s="57">
        <v>43.0</v>
      </c>
      <c r="C2060" s="57">
        <v>43.0</v>
      </c>
      <c r="D2060" s="268">
        <v>0.875</v>
      </c>
      <c r="E2060" s="269">
        <v>0.0</v>
      </c>
      <c r="F2060" s="269">
        <v>8.573235169938947E-5</v>
      </c>
    </row>
    <row r="2061" ht="14.25" customHeight="1">
      <c r="A2061" s="267">
        <v>43508.0</v>
      </c>
      <c r="B2061" s="57">
        <v>43.0</v>
      </c>
      <c r="C2061" s="57">
        <v>44.0</v>
      </c>
      <c r="D2061" s="268">
        <v>0.895833333333333</v>
      </c>
      <c r="E2061" s="269">
        <v>0.0</v>
      </c>
      <c r="F2061" s="269">
        <v>8.142570319112574E-5</v>
      </c>
    </row>
    <row r="2062" ht="14.25" customHeight="1">
      <c r="A2062" s="267">
        <v>43508.0</v>
      </c>
      <c r="B2062" s="57">
        <v>43.0</v>
      </c>
      <c r="C2062" s="57">
        <v>45.0</v>
      </c>
      <c r="D2062" s="268">
        <v>0.916666666666667</v>
      </c>
      <c r="E2062" s="269">
        <v>0.0</v>
      </c>
      <c r="F2062" s="269">
        <v>7.711905468286203E-5</v>
      </c>
    </row>
    <row r="2063" ht="14.25" customHeight="1">
      <c r="A2063" s="267">
        <v>43508.0</v>
      </c>
      <c r="B2063" s="57">
        <v>43.0</v>
      </c>
      <c r="C2063" s="57">
        <v>46.0</v>
      </c>
      <c r="D2063" s="268">
        <v>0.9375</v>
      </c>
      <c r="E2063" s="269">
        <v>0.0</v>
      </c>
      <c r="F2063" s="269">
        <v>6.930699459810458E-5</v>
      </c>
    </row>
    <row r="2064" ht="14.25" customHeight="1">
      <c r="A2064" s="267">
        <v>43508.0</v>
      </c>
      <c r="B2064" s="57">
        <v>43.0</v>
      </c>
      <c r="C2064" s="57">
        <v>47.0</v>
      </c>
      <c r="D2064" s="268">
        <v>0.958333333333333</v>
      </c>
      <c r="E2064" s="269">
        <v>0.0</v>
      </c>
      <c r="F2064" s="269">
        <v>6.109431604746214E-5</v>
      </c>
    </row>
    <row r="2065" ht="14.25" customHeight="1">
      <c r="A2065" s="267">
        <v>43508.0</v>
      </c>
      <c r="B2065" s="57">
        <v>43.0</v>
      </c>
      <c r="C2065" s="57">
        <v>48.0</v>
      </c>
      <c r="D2065" s="268">
        <v>0.979166666666667</v>
      </c>
      <c r="E2065" s="269">
        <v>0.0</v>
      </c>
      <c r="F2065" s="269">
        <v>5.3282255962704675E-5</v>
      </c>
    </row>
    <row r="2066" ht="14.25" customHeight="1">
      <c r="A2066" s="267">
        <v>43509.0</v>
      </c>
      <c r="B2066" s="57">
        <v>44.0</v>
      </c>
      <c r="C2066" s="57">
        <v>1.0</v>
      </c>
      <c r="D2066" s="268">
        <v>0.0</v>
      </c>
      <c r="E2066" s="269">
        <v>0.0</v>
      </c>
      <c r="F2066" s="269">
        <v>4.677220589207346E-5</v>
      </c>
    </row>
    <row r="2067" ht="14.25" customHeight="1">
      <c r="A2067" s="267">
        <v>43509.0</v>
      </c>
      <c r="B2067" s="57">
        <v>44.0</v>
      </c>
      <c r="C2067" s="57">
        <v>2.0</v>
      </c>
      <c r="D2067" s="268">
        <v>0.020833333333333332</v>
      </c>
      <c r="E2067" s="269">
        <v>0.0</v>
      </c>
      <c r="F2067" s="269">
        <v>4.1964784301453494E-5</v>
      </c>
    </row>
    <row r="2068" ht="14.25" customHeight="1">
      <c r="A2068" s="267">
        <v>43509.0</v>
      </c>
      <c r="B2068" s="57">
        <v>44.0</v>
      </c>
      <c r="C2068" s="57">
        <v>3.0</v>
      </c>
      <c r="D2068" s="268">
        <v>0.0416666666666667</v>
      </c>
      <c r="E2068" s="269">
        <v>0.0</v>
      </c>
      <c r="F2068" s="269">
        <v>3.9360764273201E-5</v>
      </c>
    </row>
    <row r="2069" ht="14.25" customHeight="1">
      <c r="A2069" s="267">
        <v>43509.0</v>
      </c>
      <c r="B2069" s="57">
        <v>44.0</v>
      </c>
      <c r="C2069" s="57">
        <v>4.0</v>
      </c>
      <c r="D2069" s="268">
        <v>0.0625</v>
      </c>
      <c r="E2069" s="269">
        <v>0.0</v>
      </c>
      <c r="F2069" s="269">
        <v>3.725751732730477E-5</v>
      </c>
    </row>
    <row r="2070" ht="14.25" customHeight="1">
      <c r="A2070" s="267">
        <v>43509.0</v>
      </c>
      <c r="B2070" s="57">
        <v>44.0</v>
      </c>
      <c r="C2070" s="57">
        <v>5.0</v>
      </c>
      <c r="D2070" s="268">
        <v>0.0833333333333333</v>
      </c>
      <c r="E2070" s="269">
        <v>0.0</v>
      </c>
      <c r="F2070" s="269">
        <v>3.485380653199478E-5</v>
      </c>
    </row>
    <row r="2071" ht="14.25" customHeight="1">
      <c r="A2071" s="267">
        <v>43509.0</v>
      </c>
      <c r="B2071" s="57">
        <v>44.0</v>
      </c>
      <c r="C2071" s="57">
        <v>6.0</v>
      </c>
      <c r="D2071" s="268">
        <v>0.104166666666667</v>
      </c>
      <c r="E2071" s="269">
        <v>0.0</v>
      </c>
      <c r="F2071" s="269">
        <v>3.2950868819041045E-5</v>
      </c>
    </row>
    <row r="2072" ht="14.25" customHeight="1">
      <c r="A2072" s="267">
        <v>43509.0</v>
      </c>
      <c r="B2072" s="57">
        <v>44.0</v>
      </c>
      <c r="C2072" s="57">
        <v>7.0</v>
      </c>
      <c r="D2072" s="268">
        <v>0.125</v>
      </c>
      <c r="E2072" s="269">
        <v>0.0</v>
      </c>
      <c r="F2072" s="269">
        <v>3.2950868819041045E-5</v>
      </c>
    </row>
    <row r="2073" ht="14.25" customHeight="1">
      <c r="A2073" s="267">
        <v>43509.0</v>
      </c>
      <c r="B2073" s="57">
        <v>44.0</v>
      </c>
      <c r="C2073" s="57">
        <v>8.0</v>
      </c>
      <c r="D2073" s="268">
        <v>0.145833333333333</v>
      </c>
      <c r="E2073" s="269">
        <v>0.0</v>
      </c>
      <c r="F2073" s="269">
        <v>3.214963188727106E-5</v>
      </c>
    </row>
    <row r="2074" ht="14.25" customHeight="1">
      <c r="A2074" s="267">
        <v>43509.0</v>
      </c>
      <c r="B2074" s="57">
        <v>44.0</v>
      </c>
      <c r="C2074" s="57">
        <v>9.0</v>
      </c>
      <c r="D2074" s="268">
        <v>0.166666666666667</v>
      </c>
      <c r="E2074" s="269">
        <v>0.0</v>
      </c>
      <c r="F2074" s="269">
        <v>3.18491680378573E-5</v>
      </c>
    </row>
    <row r="2075" ht="14.25" customHeight="1">
      <c r="A2075" s="267">
        <v>43509.0</v>
      </c>
      <c r="B2075" s="57">
        <v>44.0</v>
      </c>
      <c r="C2075" s="57">
        <v>10.0</v>
      </c>
      <c r="D2075" s="268">
        <v>0.1875</v>
      </c>
      <c r="E2075" s="269">
        <v>0.0</v>
      </c>
      <c r="F2075" s="269">
        <v>3.285071420256979E-5</v>
      </c>
    </row>
    <row r="2076" ht="14.25" customHeight="1">
      <c r="A2076" s="267">
        <v>43509.0</v>
      </c>
      <c r="B2076" s="57">
        <v>44.0</v>
      </c>
      <c r="C2076" s="57">
        <v>11.0</v>
      </c>
      <c r="D2076" s="268">
        <v>0.208333333333333</v>
      </c>
      <c r="E2076" s="269">
        <v>0.0</v>
      </c>
      <c r="F2076" s="269">
        <v>3.3651951134339786E-5</v>
      </c>
    </row>
    <row r="2077" ht="14.25" customHeight="1">
      <c r="A2077" s="267">
        <v>43509.0</v>
      </c>
      <c r="B2077" s="57">
        <v>44.0</v>
      </c>
      <c r="C2077" s="57">
        <v>12.0</v>
      </c>
      <c r="D2077" s="268">
        <v>0.229166666666667</v>
      </c>
      <c r="E2077" s="269">
        <v>1.7879152104885624E-8</v>
      </c>
      <c r="F2077" s="269">
        <v>3.5354579614351036E-5</v>
      </c>
    </row>
    <row r="2078" ht="14.25" customHeight="1">
      <c r="A2078" s="267">
        <v>43509.0</v>
      </c>
      <c r="B2078" s="57">
        <v>44.0</v>
      </c>
      <c r="C2078" s="57">
        <v>13.0</v>
      </c>
      <c r="D2078" s="268">
        <v>0.25</v>
      </c>
      <c r="E2078" s="269">
        <v>3.548086909090233E-7</v>
      </c>
      <c r="F2078" s="269">
        <v>3.785844502613227E-5</v>
      </c>
    </row>
    <row r="2079" ht="14.25" customHeight="1">
      <c r="A2079" s="267">
        <v>43509.0</v>
      </c>
      <c r="B2079" s="57">
        <v>44.0</v>
      </c>
      <c r="C2079" s="57">
        <v>14.0</v>
      </c>
      <c r="D2079" s="268">
        <v>0.270833333333333</v>
      </c>
      <c r="E2079" s="269">
        <v>1.0596788495819799E-6</v>
      </c>
      <c r="F2079" s="269">
        <v>4.1263701986154747E-5</v>
      </c>
    </row>
    <row r="2080" ht="14.25" customHeight="1">
      <c r="A2080" s="267">
        <v>43509.0</v>
      </c>
      <c r="B2080" s="57">
        <v>44.0</v>
      </c>
      <c r="C2080" s="57">
        <v>15.0</v>
      </c>
      <c r="D2080" s="268">
        <v>0.291666666666667</v>
      </c>
      <c r="E2080" s="269">
        <v>2.05375970661362E-6</v>
      </c>
      <c r="F2080" s="269">
        <v>4.80742159061997E-5</v>
      </c>
    </row>
    <row r="2081" ht="14.25" customHeight="1">
      <c r="A2081" s="267">
        <v>43509.0</v>
      </c>
      <c r="B2081" s="57">
        <v>44.0</v>
      </c>
      <c r="C2081" s="57">
        <v>16.0</v>
      </c>
      <c r="D2081" s="268">
        <v>0.3125</v>
      </c>
      <c r="E2081" s="269">
        <v>4.349468807719385E-6</v>
      </c>
      <c r="F2081" s="269">
        <v>5.45842659768309E-5</v>
      </c>
    </row>
    <row r="2082" ht="14.25" customHeight="1">
      <c r="A2082" s="267">
        <v>43509.0</v>
      </c>
      <c r="B2082" s="57">
        <v>44.0</v>
      </c>
      <c r="C2082" s="57">
        <v>17.0</v>
      </c>
      <c r="D2082" s="268">
        <v>0.333333333333333</v>
      </c>
      <c r="E2082" s="269">
        <v>1.0210245157129156E-5</v>
      </c>
      <c r="F2082" s="269">
        <v>6.279694452747336E-5</v>
      </c>
    </row>
    <row r="2083" ht="14.25" customHeight="1">
      <c r="A2083" s="267">
        <v>43509.0</v>
      </c>
      <c r="B2083" s="57">
        <v>44.0</v>
      </c>
      <c r="C2083" s="57">
        <v>18.0</v>
      </c>
      <c r="D2083" s="268">
        <v>0.354166666666667</v>
      </c>
      <c r="E2083" s="269">
        <v>2.25878303217404E-5</v>
      </c>
      <c r="F2083" s="269">
        <v>7.090946846164457E-5</v>
      </c>
    </row>
    <row r="2084" ht="14.25" customHeight="1">
      <c r="A2084" s="267">
        <v>43509.0</v>
      </c>
      <c r="B2084" s="57">
        <v>44.0</v>
      </c>
      <c r="C2084" s="57">
        <v>19.0</v>
      </c>
      <c r="D2084" s="268">
        <v>0.375</v>
      </c>
      <c r="E2084" s="269">
        <v>3.7559669381156296E-5</v>
      </c>
      <c r="F2084" s="269">
        <v>7.401426157225329E-5</v>
      </c>
    </row>
    <row r="2085" ht="14.25" customHeight="1">
      <c r="A2085" s="267">
        <v>43509.0</v>
      </c>
      <c r="B2085" s="57">
        <v>44.0</v>
      </c>
      <c r="C2085" s="57">
        <v>20.0</v>
      </c>
      <c r="D2085" s="268">
        <v>0.395833333333333</v>
      </c>
      <c r="E2085" s="269">
        <v>7.804062962612938E-5</v>
      </c>
      <c r="F2085" s="269">
        <v>7.782013699816078E-5</v>
      </c>
    </row>
    <row r="2086" ht="14.25" customHeight="1">
      <c r="A2086" s="267">
        <v>43509.0</v>
      </c>
      <c r="B2086" s="57">
        <v>44.0</v>
      </c>
      <c r="C2086" s="57">
        <v>21.0</v>
      </c>
      <c r="D2086" s="268">
        <v>0.416666666666667</v>
      </c>
      <c r="E2086" s="269">
        <v>1.3107445101354765E-4</v>
      </c>
      <c r="F2086" s="269">
        <v>7.822075546404577E-5</v>
      </c>
    </row>
    <row r="2087" ht="14.25" customHeight="1">
      <c r="A2087" s="267">
        <v>43509.0</v>
      </c>
      <c r="B2087" s="57">
        <v>44.0</v>
      </c>
      <c r="C2087" s="57">
        <v>22.0</v>
      </c>
      <c r="D2087" s="268">
        <v>0.4375</v>
      </c>
      <c r="E2087" s="269">
        <v>1.5344789295050428E-4</v>
      </c>
      <c r="F2087" s="269">
        <v>7.631781775109203E-5</v>
      </c>
    </row>
    <row r="2088" ht="14.25" customHeight="1">
      <c r="A2088" s="267">
        <v>43509.0</v>
      </c>
      <c r="B2088" s="57">
        <v>44.0</v>
      </c>
      <c r="C2088" s="57">
        <v>23.0</v>
      </c>
      <c r="D2088" s="268">
        <v>0.458333333333333</v>
      </c>
      <c r="E2088" s="269">
        <v>1.669215885345075E-4</v>
      </c>
      <c r="F2088" s="269">
        <v>7.531627158637955E-5</v>
      </c>
    </row>
    <row r="2089" ht="14.25" customHeight="1">
      <c r="A2089" s="267">
        <v>43509.0</v>
      </c>
      <c r="B2089" s="57">
        <v>44.0</v>
      </c>
      <c r="C2089" s="57">
        <v>24.0</v>
      </c>
      <c r="D2089" s="268">
        <v>0.479166666666667</v>
      </c>
      <c r="E2089" s="269">
        <v>1.8657368199268267E-4</v>
      </c>
      <c r="F2089" s="269">
        <v>7.471534388755204E-5</v>
      </c>
    </row>
    <row r="2090" ht="14.25" customHeight="1">
      <c r="A2090" s="267">
        <v>43509.0</v>
      </c>
      <c r="B2090" s="57">
        <v>44.0</v>
      </c>
      <c r="C2090" s="57">
        <v>25.0</v>
      </c>
      <c r="D2090" s="268">
        <v>0.5</v>
      </c>
      <c r="E2090" s="269">
        <v>1.5330800711164634E-4</v>
      </c>
      <c r="F2090" s="269">
        <v>7.56167354357933E-5</v>
      </c>
    </row>
    <row r="2091" ht="14.25" customHeight="1">
      <c r="A2091" s="267">
        <v>43509.0</v>
      </c>
      <c r="B2091" s="57">
        <v>44.0</v>
      </c>
      <c r="C2091" s="57">
        <v>26.0</v>
      </c>
      <c r="D2091" s="268">
        <v>0.520833333333333</v>
      </c>
      <c r="E2091" s="269">
        <v>1.414214295671447E-4</v>
      </c>
      <c r="F2091" s="269">
        <v>7.591719928520704E-5</v>
      </c>
    </row>
    <row r="2092" ht="14.25" customHeight="1">
      <c r="A2092" s="267">
        <v>43509.0</v>
      </c>
      <c r="B2092" s="57">
        <v>44.0</v>
      </c>
      <c r="C2092" s="57">
        <v>27.0</v>
      </c>
      <c r="D2092" s="268">
        <v>0.541666666666667</v>
      </c>
      <c r="E2092" s="269">
        <v>1.1000815050945204E-4</v>
      </c>
      <c r="F2092" s="269">
        <v>7.491565312049453E-5</v>
      </c>
    </row>
    <row r="2093" ht="14.25" customHeight="1">
      <c r="A2093" s="267">
        <v>43509.0</v>
      </c>
      <c r="B2093" s="57">
        <v>44.0</v>
      </c>
      <c r="C2093" s="57">
        <v>28.0</v>
      </c>
      <c r="D2093" s="268">
        <v>0.5625</v>
      </c>
      <c r="E2093" s="269">
        <v>1.390021271286642E-4</v>
      </c>
      <c r="F2093" s="269">
        <v>7.261209694165581E-5</v>
      </c>
    </row>
    <row r="2094" ht="14.25" customHeight="1">
      <c r="A2094" s="267">
        <v>43509.0</v>
      </c>
      <c r="B2094" s="57">
        <v>44.0</v>
      </c>
      <c r="C2094" s="57">
        <v>29.0</v>
      </c>
      <c r="D2094" s="268">
        <v>0.583333333333333</v>
      </c>
      <c r="E2094" s="269">
        <v>1.2436752106785874E-4</v>
      </c>
      <c r="F2094" s="269">
        <v>7.131008692752957E-5</v>
      </c>
    </row>
    <row r="2095" ht="14.25" customHeight="1">
      <c r="A2095" s="267">
        <v>43509.0</v>
      </c>
      <c r="B2095" s="57">
        <v>44.0</v>
      </c>
      <c r="C2095" s="57">
        <v>30.0</v>
      </c>
      <c r="D2095" s="268">
        <v>0.604166666666667</v>
      </c>
      <c r="E2095" s="269">
        <v>7.098517128106116E-5</v>
      </c>
      <c r="F2095" s="269">
        <v>7.30127154075408E-5</v>
      </c>
    </row>
    <row r="2096" ht="14.25" customHeight="1">
      <c r="A2096" s="267">
        <v>43509.0</v>
      </c>
      <c r="B2096" s="57">
        <v>44.0</v>
      </c>
      <c r="C2096" s="57">
        <v>31.0</v>
      </c>
      <c r="D2096" s="268">
        <v>0.625</v>
      </c>
      <c r="E2096" s="269">
        <v>6.26434439564453E-5</v>
      </c>
      <c r="F2096" s="269">
        <v>7.401426157225329E-5</v>
      </c>
    </row>
    <row r="2097" ht="14.25" customHeight="1">
      <c r="A2097" s="267">
        <v>43509.0</v>
      </c>
      <c r="B2097" s="57">
        <v>44.0</v>
      </c>
      <c r="C2097" s="57">
        <v>32.0</v>
      </c>
      <c r="D2097" s="268">
        <v>0.645833333333333</v>
      </c>
      <c r="E2097" s="269">
        <v>4.937228217569584E-5</v>
      </c>
      <c r="F2097" s="269">
        <v>7.56167354357933E-5</v>
      </c>
    </row>
    <row r="2098" ht="14.25" customHeight="1">
      <c r="A2098" s="267">
        <v>43509.0</v>
      </c>
      <c r="B2098" s="57">
        <v>44.0</v>
      </c>
      <c r="C2098" s="57">
        <v>33.0</v>
      </c>
      <c r="D2098" s="268">
        <v>0.666666666666667</v>
      </c>
      <c r="E2098" s="269">
        <v>1.9288087889820417E-5</v>
      </c>
      <c r="F2098" s="269">
        <v>7.771998238168954E-5</v>
      </c>
    </row>
    <row r="2099" ht="14.25" customHeight="1">
      <c r="A2099" s="267">
        <v>43509.0</v>
      </c>
      <c r="B2099" s="57">
        <v>44.0</v>
      </c>
      <c r="C2099" s="57">
        <v>34.0</v>
      </c>
      <c r="D2099" s="268">
        <v>0.6875</v>
      </c>
      <c r="E2099" s="269">
        <v>1.2470357394500028E-5</v>
      </c>
      <c r="F2099" s="269">
        <v>8.723467094645821E-5</v>
      </c>
    </row>
    <row r="2100" ht="14.25" customHeight="1">
      <c r="A2100" s="267">
        <v>43509.0</v>
      </c>
      <c r="B2100" s="57">
        <v>44.0</v>
      </c>
      <c r="C2100" s="57">
        <v>35.0</v>
      </c>
      <c r="D2100" s="268">
        <v>0.708333333333333</v>
      </c>
      <c r="E2100" s="269">
        <v>5.25135358219946E-6</v>
      </c>
      <c r="F2100" s="269">
        <v>9.95536887724219E-5</v>
      </c>
    </row>
    <row r="2101" ht="14.25" customHeight="1">
      <c r="A2101" s="267">
        <v>43509.0</v>
      </c>
      <c r="B2101" s="57">
        <v>44.0</v>
      </c>
      <c r="C2101" s="57">
        <v>36.0</v>
      </c>
      <c r="D2101" s="268">
        <v>0.729166666666667</v>
      </c>
      <c r="E2101" s="269">
        <v>1.2850178183521758E-6</v>
      </c>
      <c r="F2101" s="269">
        <v>1.0781644463129997E-4</v>
      </c>
    </row>
    <row r="2102" ht="14.25" customHeight="1">
      <c r="A2102" s="267">
        <v>43509.0</v>
      </c>
      <c r="B2102" s="57">
        <v>44.0</v>
      </c>
      <c r="C2102" s="57">
        <v>37.0</v>
      </c>
      <c r="D2102" s="268">
        <v>0.75</v>
      </c>
      <c r="E2102" s="269">
        <v>5.33415255211967E-7</v>
      </c>
      <c r="F2102" s="269">
        <v>1.1155221182567758E-4</v>
      </c>
    </row>
    <row r="2103" ht="14.25" customHeight="1">
      <c r="A2103" s="267">
        <v>43509.0</v>
      </c>
      <c r="B2103" s="57">
        <v>44.0</v>
      </c>
      <c r="C2103" s="57">
        <v>38.0</v>
      </c>
      <c r="D2103" s="268">
        <v>0.770833333333333</v>
      </c>
      <c r="E2103" s="269">
        <v>1.7207142594736475E-7</v>
      </c>
      <c r="F2103" s="269">
        <v>1.1109150058990981E-4</v>
      </c>
    </row>
    <row r="2104" ht="14.25" customHeight="1">
      <c r="A2104" s="267">
        <v>43509.0</v>
      </c>
      <c r="B2104" s="57">
        <v>44.0</v>
      </c>
      <c r="C2104" s="57">
        <v>39.0</v>
      </c>
      <c r="D2104" s="268">
        <v>0.791666666666667</v>
      </c>
      <c r="E2104" s="269">
        <v>1.0246603723558588E-7</v>
      </c>
      <c r="F2104" s="269">
        <v>1.056631203771681E-4</v>
      </c>
    </row>
    <row r="2105" ht="14.25" customHeight="1">
      <c r="A2105" s="267">
        <v>43509.0</v>
      </c>
      <c r="B2105" s="57">
        <v>44.0</v>
      </c>
      <c r="C2105" s="57">
        <v>40.0</v>
      </c>
      <c r="D2105" s="268">
        <v>0.8125</v>
      </c>
      <c r="E2105" s="269">
        <v>5.11713663691554E-9</v>
      </c>
      <c r="F2105" s="269">
        <v>9.85521426077094E-5</v>
      </c>
    </row>
    <row r="2106" ht="14.25" customHeight="1">
      <c r="A2106" s="267">
        <v>43509.0</v>
      </c>
      <c r="B2106" s="57">
        <v>44.0</v>
      </c>
      <c r="C2106" s="57">
        <v>41.0</v>
      </c>
      <c r="D2106" s="268">
        <v>0.833333333333333</v>
      </c>
      <c r="E2106" s="269">
        <v>0.0</v>
      </c>
      <c r="F2106" s="269">
        <v>9.354441178414693E-5</v>
      </c>
    </row>
    <row r="2107" ht="14.25" customHeight="1">
      <c r="A2107" s="267">
        <v>43509.0</v>
      </c>
      <c r="B2107" s="57">
        <v>44.0</v>
      </c>
      <c r="C2107" s="57">
        <v>42.0</v>
      </c>
      <c r="D2107" s="268">
        <v>0.854166666666667</v>
      </c>
      <c r="E2107" s="269">
        <v>0.0</v>
      </c>
      <c r="F2107" s="269">
        <v>8.873699019352696E-5</v>
      </c>
    </row>
    <row r="2108" ht="14.25" customHeight="1">
      <c r="A2108" s="267">
        <v>43509.0</v>
      </c>
      <c r="B2108" s="57">
        <v>44.0</v>
      </c>
      <c r="C2108" s="57">
        <v>43.0</v>
      </c>
      <c r="D2108" s="268">
        <v>0.875</v>
      </c>
      <c r="E2108" s="269">
        <v>0.0</v>
      </c>
      <c r="F2108" s="269">
        <v>8.483096015114823E-5</v>
      </c>
    </row>
    <row r="2109" ht="14.25" customHeight="1">
      <c r="A2109" s="267">
        <v>43509.0</v>
      </c>
      <c r="B2109" s="57">
        <v>44.0</v>
      </c>
      <c r="C2109" s="57">
        <v>44.0</v>
      </c>
      <c r="D2109" s="268">
        <v>0.895833333333333</v>
      </c>
      <c r="E2109" s="269">
        <v>0.0</v>
      </c>
      <c r="F2109" s="269">
        <v>7.912214701228701E-5</v>
      </c>
    </row>
    <row r="2110" ht="14.25" customHeight="1">
      <c r="A2110" s="267">
        <v>43509.0</v>
      </c>
      <c r="B2110" s="57">
        <v>44.0</v>
      </c>
      <c r="C2110" s="57">
        <v>45.0</v>
      </c>
      <c r="D2110" s="268">
        <v>0.916666666666667</v>
      </c>
      <c r="E2110" s="269">
        <v>0.0</v>
      </c>
      <c r="F2110" s="269">
        <v>7.521611696990828E-5</v>
      </c>
    </row>
    <row r="2111" ht="14.25" customHeight="1">
      <c r="A2111" s="267">
        <v>43509.0</v>
      </c>
      <c r="B2111" s="57">
        <v>44.0</v>
      </c>
      <c r="C2111" s="57">
        <v>46.0</v>
      </c>
      <c r="D2111" s="268">
        <v>0.9375</v>
      </c>
      <c r="E2111" s="269">
        <v>0.0</v>
      </c>
      <c r="F2111" s="269">
        <v>6.900653074869083E-5</v>
      </c>
    </row>
    <row r="2112" ht="14.25" customHeight="1">
      <c r="A2112" s="267">
        <v>43509.0</v>
      </c>
      <c r="B2112" s="57">
        <v>44.0</v>
      </c>
      <c r="C2112" s="57">
        <v>47.0</v>
      </c>
      <c r="D2112" s="268">
        <v>0.958333333333333</v>
      </c>
      <c r="E2112" s="269">
        <v>0.0</v>
      </c>
      <c r="F2112" s="269">
        <v>6.199570759570338E-5</v>
      </c>
    </row>
    <row r="2113" ht="14.25" customHeight="1">
      <c r="A2113" s="267">
        <v>43509.0</v>
      </c>
      <c r="B2113" s="57">
        <v>44.0</v>
      </c>
      <c r="C2113" s="57">
        <v>48.0</v>
      </c>
      <c r="D2113" s="268">
        <v>0.979166666666667</v>
      </c>
      <c r="E2113" s="269">
        <v>0.0</v>
      </c>
      <c r="F2113" s="269">
        <v>5.5285348292129665E-5</v>
      </c>
    </row>
    <row r="2114" ht="14.25" customHeight="1">
      <c r="A2114" s="267">
        <v>43510.0</v>
      </c>
      <c r="B2114" s="57">
        <v>45.0</v>
      </c>
      <c r="C2114" s="57">
        <v>1.0</v>
      </c>
      <c r="D2114" s="268">
        <v>0.0</v>
      </c>
      <c r="E2114" s="269">
        <v>0.0</v>
      </c>
      <c r="F2114" s="269">
        <v>4.677220589207346E-5</v>
      </c>
    </row>
    <row r="2115" ht="14.25" customHeight="1">
      <c r="A2115" s="267">
        <v>43510.0</v>
      </c>
      <c r="B2115" s="57">
        <v>45.0</v>
      </c>
      <c r="C2115" s="57">
        <v>2.0</v>
      </c>
      <c r="D2115" s="268">
        <v>0.020833333333333332</v>
      </c>
      <c r="E2115" s="269">
        <v>0.0</v>
      </c>
      <c r="F2115" s="269">
        <v>4.1363856602626E-5</v>
      </c>
    </row>
    <row r="2116" ht="14.25" customHeight="1">
      <c r="A2116" s="267">
        <v>43510.0</v>
      </c>
      <c r="B2116" s="57">
        <v>45.0</v>
      </c>
      <c r="C2116" s="57">
        <v>3.0</v>
      </c>
      <c r="D2116" s="268">
        <v>0.0416666666666667</v>
      </c>
      <c r="E2116" s="269">
        <v>0.0</v>
      </c>
      <c r="F2116" s="269">
        <v>3.8359218108488515E-5</v>
      </c>
    </row>
    <row r="2117" ht="14.25" customHeight="1">
      <c r="A2117" s="267">
        <v>43510.0</v>
      </c>
      <c r="B2117" s="57">
        <v>45.0</v>
      </c>
      <c r="C2117" s="57">
        <v>4.0</v>
      </c>
      <c r="D2117" s="268">
        <v>0.0625</v>
      </c>
      <c r="E2117" s="269">
        <v>0.0</v>
      </c>
      <c r="F2117" s="269">
        <v>3.515427038140853E-5</v>
      </c>
    </row>
    <row r="2118" ht="14.25" customHeight="1">
      <c r="A2118" s="267">
        <v>43510.0</v>
      </c>
      <c r="B2118" s="57">
        <v>45.0</v>
      </c>
      <c r="C2118" s="57">
        <v>5.0</v>
      </c>
      <c r="D2118" s="268">
        <v>0.0833333333333333</v>
      </c>
      <c r="E2118" s="269">
        <v>0.0</v>
      </c>
      <c r="F2118" s="269">
        <v>3.34516419013973E-5</v>
      </c>
    </row>
    <row r="2119" ht="14.25" customHeight="1">
      <c r="A2119" s="267">
        <v>43510.0</v>
      </c>
      <c r="B2119" s="57">
        <v>45.0</v>
      </c>
      <c r="C2119" s="57">
        <v>6.0</v>
      </c>
      <c r="D2119" s="268">
        <v>0.104166666666667</v>
      </c>
      <c r="E2119" s="269">
        <v>0.0</v>
      </c>
      <c r="F2119" s="269">
        <v>3.164885880491481E-5</v>
      </c>
    </row>
    <row r="2120" ht="14.25" customHeight="1">
      <c r="A2120" s="267">
        <v>43510.0</v>
      </c>
      <c r="B2120" s="57">
        <v>45.0</v>
      </c>
      <c r="C2120" s="57">
        <v>7.0</v>
      </c>
      <c r="D2120" s="268">
        <v>0.125</v>
      </c>
      <c r="E2120" s="269">
        <v>0.0</v>
      </c>
      <c r="F2120" s="269">
        <v>3.1548704188443556E-5</v>
      </c>
    </row>
    <row r="2121" ht="14.25" customHeight="1">
      <c r="A2121" s="267">
        <v>43510.0</v>
      </c>
      <c r="B2121" s="57">
        <v>45.0</v>
      </c>
      <c r="C2121" s="57">
        <v>8.0</v>
      </c>
      <c r="D2121" s="268">
        <v>0.145833333333333</v>
      </c>
      <c r="E2121" s="269">
        <v>0.0</v>
      </c>
      <c r="F2121" s="269">
        <v>3.14485495719723E-5</v>
      </c>
    </row>
    <row r="2122" ht="14.25" customHeight="1">
      <c r="A2122" s="267">
        <v>43510.0</v>
      </c>
      <c r="B2122" s="57">
        <v>45.0</v>
      </c>
      <c r="C2122" s="57">
        <v>9.0</v>
      </c>
      <c r="D2122" s="268">
        <v>0.166666666666667</v>
      </c>
      <c r="E2122" s="269">
        <v>0.0</v>
      </c>
      <c r="F2122" s="269">
        <v>3.124824033902981E-5</v>
      </c>
    </row>
    <row r="2123" ht="14.25" customHeight="1">
      <c r="A2123" s="267">
        <v>43510.0</v>
      </c>
      <c r="B2123" s="57">
        <v>45.0</v>
      </c>
      <c r="C2123" s="57">
        <v>10.0</v>
      </c>
      <c r="D2123" s="268">
        <v>0.1875</v>
      </c>
      <c r="E2123" s="269">
        <v>0.0</v>
      </c>
      <c r="F2123" s="269">
        <v>3.14485495719723E-5</v>
      </c>
    </row>
    <row r="2124" ht="14.25" customHeight="1">
      <c r="A2124" s="267">
        <v>43510.0</v>
      </c>
      <c r="B2124" s="57">
        <v>45.0</v>
      </c>
      <c r="C2124" s="57">
        <v>11.0</v>
      </c>
      <c r="D2124" s="268">
        <v>0.208333333333333</v>
      </c>
      <c r="E2124" s="269">
        <v>0.0</v>
      </c>
      <c r="F2124" s="269">
        <v>3.174901342138605E-5</v>
      </c>
    </row>
    <row r="2125" ht="14.25" customHeight="1">
      <c r="A2125" s="267">
        <v>43510.0</v>
      </c>
      <c r="B2125" s="57">
        <v>45.0</v>
      </c>
      <c r="C2125" s="57">
        <v>12.0</v>
      </c>
      <c r="D2125" s="268">
        <v>0.229166666666667</v>
      </c>
      <c r="E2125" s="269">
        <v>6.023424691887329E-8</v>
      </c>
      <c r="F2125" s="269">
        <v>3.375210575081104E-5</v>
      </c>
    </row>
    <row r="2126" ht="14.25" customHeight="1">
      <c r="A2126" s="267">
        <v>43510.0</v>
      </c>
      <c r="B2126" s="57">
        <v>45.0</v>
      </c>
      <c r="C2126" s="57">
        <v>13.0</v>
      </c>
      <c r="D2126" s="268">
        <v>0.25</v>
      </c>
      <c r="E2126" s="269">
        <v>4.6658421768887727E-7</v>
      </c>
      <c r="F2126" s="269">
        <v>3.525442499787978E-5</v>
      </c>
    </row>
    <row r="2127" ht="14.25" customHeight="1">
      <c r="A2127" s="267">
        <v>43510.0</v>
      </c>
      <c r="B2127" s="57">
        <v>45.0</v>
      </c>
      <c r="C2127" s="57">
        <v>14.0</v>
      </c>
      <c r="D2127" s="268">
        <v>0.270833333333333</v>
      </c>
      <c r="E2127" s="269">
        <v>1.2766331125374712E-6</v>
      </c>
      <c r="F2127" s="269">
        <v>3.7457826560247266E-5</v>
      </c>
    </row>
    <row r="2128" ht="14.25" customHeight="1">
      <c r="A2128" s="267">
        <v>43510.0</v>
      </c>
      <c r="B2128" s="57">
        <v>45.0</v>
      </c>
      <c r="C2128" s="57">
        <v>15.0</v>
      </c>
      <c r="D2128" s="268">
        <v>0.291666666666667</v>
      </c>
      <c r="E2128" s="269">
        <v>3.3122655853112054E-6</v>
      </c>
      <c r="F2128" s="269">
        <v>4.276602123322348E-5</v>
      </c>
    </row>
    <row r="2129" ht="14.25" customHeight="1">
      <c r="A2129" s="267">
        <v>43510.0</v>
      </c>
      <c r="B2129" s="57">
        <v>45.0</v>
      </c>
      <c r="C2129" s="57">
        <v>16.0</v>
      </c>
      <c r="D2129" s="268">
        <v>0.3125</v>
      </c>
      <c r="E2129" s="269">
        <v>7.64956958660345E-6</v>
      </c>
      <c r="F2129" s="269">
        <v>5.077839055092343E-5</v>
      </c>
    </row>
    <row r="2130" ht="14.25" customHeight="1">
      <c r="A2130" s="267">
        <v>43510.0</v>
      </c>
      <c r="B2130" s="57">
        <v>45.0</v>
      </c>
      <c r="C2130" s="57">
        <v>17.0</v>
      </c>
      <c r="D2130" s="268">
        <v>0.333333333333333</v>
      </c>
      <c r="E2130" s="269">
        <v>2.4763827998085748E-5</v>
      </c>
      <c r="F2130" s="269">
        <v>5.879075986862339E-5</v>
      </c>
    </row>
    <row r="2131" ht="14.25" customHeight="1">
      <c r="A2131" s="267">
        <v>43510.0</v>
      </c>
      <c r="B2131" s="57">
        <v>45.0</v>
      </c>
      <c r="C2131" s="57">
        <v>18.0</v>
      </c>
      <c r="D2131" s="268">
        <v>0.354166666666667</v>
      </c>
      <c r="E2131" s="269">
        <v>6.555793076640932E-5</v>
      </c>
      <c r="F2131" s="269">
        <v>6.730390226867957E-5</v>
      </c>
    </row>
    <row r="2132" ht="14.25" customHeight="1">
      <c r="A2132" s="267">
        <v>43510.0</v>
      </c>
      <c r="B2132" s="57">
        <v>45.0</v>
      </c>
      <c r="C2132" s="57">
        <v>19.0</v>
      </c>
      <c r="D2132" s="268">
        <v>0.375</v>
      </c>
      <c r="E2132" s="269">
        <v>1.0343215745163629E-4</v>
      </c>
      <c r="F2132" s="269">
        <v>7.211132385929955E-5</v>
      </c>
    </row>
    <row r="2133" ht="14.25" customHeight="1">
      <c r="A2133" s="267">
        <v>43510.0</v>
      </c>
      <c r="B2133" s="57">
        <v>45.0</v>
      </c>
      <c r="C2133" s="57">
        <v>20.0</v>
      </c>
      <c r="D2133" s="268">
        <v>0.395833333333333</v>
      </c>
      <c r="E2133" s="269">
        <v>1.5955177804223472E-4</v>
      </c>
      <c r="F2133" s="269">
        <v>7.812060084757453E-5</v>
      </c>
    </row>
    <row r="2134" ht="14.25" customHeight="1">
      <c r="A2134" s="267">
        <v>43510.0</v>
      </c>
      <c r="B2134" s="57">
        <v>45.0</v>
      </c>
      <c r="C2134" s="57">
        <v>21.0</v>
      </c>
      <c r="D2134" s="268">
        <v>0.416666666666667</v>
      </c>
      <c r="E2134" s="269">
        <v>2.0005795520654717E-4</v>
      </c>
      <c r="F2134" s="269">
        <v>8.122539395818325E-5</v>
      </c>
    </row>
    <row r="2135" ht="14.25" customHeight="1">
      <c r="A2135" s="267">
        <v>43510.0</v>
      </c>
      <c r="B2135" s="57">
        <v>45.0</v>
      </c>
      <c r="C2135" s="57">
        <v>22.0</v>
      </c>
      <c r="D2135" s="268">
        <v>0.4375</v>
      </c>
      <c r="E2135" s="269">
        <v>2.2577730592634112E-4</v>
      </c>
      <c r="F2135" s="269">
        <v>8.392956860290699E-5</v>
      </c>
    </row>
    <row r="2136" ht="14.25" customHeight="1">
      <c r="A2136" s="267">
        <v>43510.0</v>
      </c>
      <c r="B2136" s="57">
        <v>45.0</v>
      </c>
      <c r="C2136" s="57">
        <v>23.0</v>
      </c>
      <c r="D2136" s="268">
        <v>0.458333333333333</v>
      </c>
      <c r="E2136" s="269">
        <v>2.4952883744403713E-4</v>
      </c>
      <c r="F2136" s="269">
        <v>8.312833167113699E-5</v>
      </c>
    </row>
    <row r="2137" ht="14.25" customHeight="1">
      <c r="A2137" s="267">
        <v>43510.0</v>
      </c>
      <c r="B2137" s="57">
        <v>45.0</v>
      </c>
      <c r="C2137" s="57">
        <v>24.0</v>
      </c>
      <c r="D2137" s="268">
        <v>0.479166666666667</v>
      </c>
      <c r="E2137" s="269">
        <v>2.5451976810838184E-4</v>
      </c>
      <c r="F2137" s="269">
        <v>8.873699019352696E-5</v>
      </c>
    </row>
    <row r="2138" ht="14.25" customHeight="1">
      <c r="A2138" s="267">
        <v>43510.0</v>
      </c>
      <c r="B2138" s="57">
        <v>45.0</v>
      </c>
      <c r="C2138" s="57">
        <v>25.0</v>
      </c>
      <c r="D2138" s="268">
        <v>0.5</v>
      </c>
      <c r="E2138" s="269">
        <v>2.333176781972953E-4</v>
      </c>
      <c r="F2138" s="269">
        <v>8.933791789235445E-5</v>
      </c>
    </row>
    <row r="2139" ht="14.25" customHeight="1">
      <c r="A2139" s="267">
        <v>43510.0</v>
      </c>
      <c r="B2139" s="57">
        <v>45.0</v>
      </c>
      <c r="C2139" s="57">
        <v>26.0</v>
      </c>
      <c r="D2139" s="268">
        <v>0.520833333333333</v>
      </c>
      <c r="E2139" s="269">
        <v>1.978970580807164E-4</v>
      </c>
      <c r="F2139" s="269">
        <v>8.96383817417682E-5</v>
      </c>
    </row>
    <row r="2140" ht="14.25" customHeight="1">
      <c r="A2140" s="267">
        <v>43510.0</v>
      </c>
      <c r="B2140" s="57">
        <v>45.0</v>
      </c>
      <c r="C2140" s="57">
        <v>27.0</v>
      </c>
      <c r="D2140" s="268">
        <v>0.541666666666667</v>
      </c>
      <c r="E2140" s="269">
        <v>1.9043925726873752E-4</v>
      </c>
      <c r="F2140" s="269">
        <v>8.723467094645821E-5</v>
      </c>
    </row>
    <row r="2141" ht="14.25" customHeight="1">
      <c r="A2141" s="267">
        <v>43510.0</v>
      </c>
      <c r="B2141" s="57">
        <v>45.0</v>
      </c>
      <c r="C2141" s="57">
        <v>28.0</v>
      </c>
      <c r="D2141" s="268">
        <v>0.5625</v>
      </c>
      <c r="E2141" s="269">
        <v>1.636499345039242E-4</v>
      </c>
      <c r="F2141" s="269">
        <v>8.453049630173448E-5</v>
      </c>
    </row>
    <row r="2142" ht="14.25" customHeight="1">
      <c r="A2142" s="267">
        <v>43510.0</v>
      </c>
      <c r="B2142" s="57">
        <v>45.0</v>
      </c>
      <c r="C2142" s="57">
        <v>29.0</v>
      </c>
      <c r="D2142" s="268">
        <v>0.583333333333333</v>
      </c>
      <c r="E2142" s="269">
        <v>1.5105748399680679E-4</v>
      </c>
      <c r="F2142" s="269">
        <v>8.122539395818325E-5</v>
      </c>
    </row>
    <row r="2143" ht="14.25" customHeight="1">
      <c r="A2143" s="267">
        <v>43510.0</v>
      </c>
      <c r="B2143" s="57">
        <v>45.0</v>
      </c>
      <c r="C2143" s="57">
        <v>30.0</v>
      </c>
      <c r="D2143" s="268">
        <v>0.604166666666667</v>
      </c>
      <c r="E2143" s="269">
        <v>1.1802367394311626E-4</v>
      </c>
      <c r="F2143" s="269">
        <v>8.082477549229825E-5</v>
      </c>
    </row>
    <row r="2144" ht="14.25" customHeight="1">
      <c r="A2144" s="267">
        <v>43510.0</v>
      </c>
      <c r="B2144" s="57">
        <v>45.0</v>
      </c>
      <c r="C2144" s="57">
        <v>31.0</v>
      </c>
      <c r="D2144" s="268">
        <v>0.625</v>
      </c>
      <c r="E2144" s="269">
        <v>1.2205816762660204E-4</v>
      </c>
      <c r="F2144" s="269">
        <v>8.41298778358495E-5</v>
      </c>
    </row>
    <row r="2145" ht="14.25" customHeight="1">
      <c r="A2145" s="267">
        <v>43510.0</v>
      </c>
      <c r="B2145" s="57">
        <v>45.0</v>
      </c>
      <c r="C2145" s="57">
        <v>32.0</v>
      </c>
      <c r="D2145" s="268">
        <v>0.645833333333333</v>
      </c>
      <c r="E2145" s="269">
        <v>8.464655470165734E-5</v>
      </c>
      <c r="F2145" s="269">
        <v>8.543188784997572E-5</v>
      </c>
    </row>
    <row r="2146" ht="14.25" customHeight="1">
      <c r="A2146" s="267">
        <v>43510.0</v>
      </c>
      <c r="B2146" s="57">
        <v>45.0</v>
      </c>
      <c r="C2146" s="57">
        <v>33.0</v>
      </c>
      <c r="D2146" s="268">
        <v>0.666666666666667</v>
      </c>
      <c r="E2146" s="269">
        <v>4.4654178756443244E-5</v>
      </c>
      <c r="F2146" s="269">
        <v>8.973853635823944E-5</v>
      </c>
    </row>
    <row r="2147" ht="14.25" customHeight="1">
      <c r="A2147" s="267">
        <v>43510.0</v>
      </c>
      <c r="B2147" s="57">
        <v>45.0</v>
      </c>
      <c r="C2147" s="57">
        <v>34.0</v>
      </c>
      <c r="D2147" s="268">
        <v>0.6875</v>
      </c>
      <c r="E2147" s="269">
        <v>2.0598456732105917E-5</v>
      </c>
      <c r="F2147" s="269">
        <v>9.785106029241065E-5</v>
      </c>
    </row>
    <row r="2148" ht="14.25" customHeight="1">
      <c r="A2148" s="267">
        <v>43510.0</v>
      </c>
      <c r="B2148" s="57">
        <v>45.0</v>
      </c>
      <c r="C2148" s="57">
        <v>35.0</v>
      </c>
      <c r="D2148" s="268">
        <v>0.708333333333333</v>
      </c>
      <c r="E2148" s="269">
        <v>8.9720460012888E-6</v>
      </c>
      <c r="F2148" s="269">
        <v>1.087979598727182E-4</v>
      </c>
    </row>
    <row r="2149" ht="14.25" customHeight="1">
      <c r="A2149" s="267">
        <v>43510.0</v>
      </c>
      <c r="B2149" s="57">
        <v>45.0</v>
      </c>
      <c r="C2149" s="57">
        <v>36.0</v>
      </c>
      <c r="D2149" s="268">
        <v>0.729166666666667</v>
      </c>
      <c r="E2149" s="269">
        <v>3.479529608605292E-6</v>
      </c>
      <c r="F2149" s="269">
        <v>1.146970667828748E-4</v>
      </c>
    </row>
    <row r="2150" ht="14.25" customHeight="1">
      <c r="A2150" s="267">
        <v>43510.0</v>
      </c>
      <c r="B2150" s="57">
        <v>45.0</v>
      </c>
      <c r="C2150" s="57">
        <v>37.0</v>
      </c>
      <c r="D2150" s="268">
        <v>0.75</v>
      </c>
      <c r="E2150" s="269">
        <v>9.33106783129117E-7</v>
      </c>
      <c r="F2150" s="269">
        <v>1.1322479392074745E-4</v>
      </c>
    </row>
    <row r="2151" ht="14.25" customHeight="1">
      <c r="A2151" s="267">
        <v>43510.0</v>
      </c>
      <c r="B2151" s="57">
        <v>45.0</v>
      </c>
      <c r="C2151" s="57">
        <v>38.0</v>
      </c>
      <c r="D2151" s="268">
        <v>0.770833333333333</v>
      </c>
      <c r="E2151" s="269">
        <v>3.0949428816043385E-7</v>
      </c>
      <c r="F2151" s="269">
        <v>1.0931876387836871E-4</v>
      </c>
    </row>
    <row r="2152" ht="14.25" customHeight="1">
      <c r="A2152" s="267">
        <v>43510.0</v>
      </c>
      <c r="B2152" s="57">
        <v>45.0</v>
      </c>
      <c r="C2152" s="57">
        <v>39.0</v>
      </c>
      <c r="D2152" s="268">
        <v>0.791666666666667</v>
      </c>
      <c r="E2152" s="269">
        <v>8.828602004895246E-8</v>
      </c>
      <c r="F2152" s="269">
        <v>1.0456141959598436E-4</v>
      </c>
    </row>
    <row r="2153" ht="14.25" customHeight="1">
      <c r="A2153" s="267">
        <v>43510.0</v>
      </c>
      <c r="B2153" s="57">
        <v>45.0</v>
      </c>
      <c r="C2153" s="57">
        <v>40.0</v>
      </c>
      <c r="D2153" s="268">
        <v>0.8125</v>
      </c>
      <c r="E2153" s="269">
        <v>5.11713663691554E-9</v>
      </c>
      <c r="F2153" s="269">
        <v>1.0061532770701713E-4</v>
      </c>
    </row>
    <row r="2154" ht="14.25" customHeight="1">
      <c r="A2154" s="267">
        <v>43510.0</v>
      </c>
      <c r="B2154" s="57">
        <v>45.0</v>
      </c>
      <c r="C2154" s="57">
        <v>41.0</v>
      </c>
      <c r="D2154" s="268">
        <v>0.833333333333333</v>
      </c>
      <c r="E2154" s="269">
        <v>0.0</v>
      </c>
      <c r="F2154" s="269">
        <v>9.624858642887066E-5</v>
      </c>
    </row>
    <row r="2155" ht="14.25" customHeight="1">
      <c r="A2155" s="267">
        <v>43510.0</v>
      </c>
      <c r="B2155" s="57">
        <v>45.0</v>
      </c>
      <c r="C2155" s="57">
        <v>42.0</v>
      </c>
      <c r="D2155" s="268">
        <v>0.854166666666667</v>
      </c>
      <c r="E2155" s="269">
        <v>0.0</v>
      </c>
      <c r="F2155" s="269">
        <v>9.114070098883693E-5</v>
      </c>
    </row>
    <row r="2156" ht="14.25" customHeight="1">
      <c r="A2156" s="267">
        <v>43510.0</v>
      </c>
      <c r="B2156" s="57">
        <v>45.0</v>
      </c>
      <c r="C2156" s="57">
        <v>43.0</v>
      </c>
      <c r="D2156" s="268">
        <v>0.875</v>
      </c>
      <c r="E2156" s="269">
        <v>0.0</v>
      </c>
      <c r="F2156" s="269">
        <v>8.593266093233197E-5</v>
      </c>
    </row>
    <row r="2157" ht="14.25" customHeight="1">
      <c r="A2157" s="267">
        <v>43510.0</v>
      </c>
      <c r="B2157" s="57">
        <v>45.0</v>
      </c>
      <c r="C2157" s="57">
        <v>44.0</v>
      </c>
      <c r="D2157" s="268">
        <v>0.895833333333333</v>
      </c>
      <c r="E2157" s="269">
        <v>0.0</v>
      </c>
      <c r="F2157" s="269">
        <v>8.1125239341712E-5</v>
      </c>
    </row>
    <row r="2158" ht="14.25" customHeight="1">
      <c r="A2158" s="267">
        <v>43510.0</v>
      </c>
      <c r="B2158" s="57">
        <v>45.0</v>
      </c>
      <c r="C2158" s="57">
        <v>45.0</v>
      </c>
      <c r="D2158" s="268">
        <v>0.916666666666667</v>
      </c>
      <c r="E2158" s="269">
        <v>0.0</v>
      </c>
      <c r="F2158" s="269">
        <v>7.541642620285079E-5</v>
      </c>
    </row>
    <row r="2159" ht="14.25" customHeight="1">
      <c r="A2159" s="267">
        <v>43510.0</v>
      </c>
      <c r="B2159" s="57">
        <v>45.0</v>
      </c>
      <c r="C2159" s="57">
        <v>46.0</v>
      </c>
      <c r="D2159" s="268">
        <v>0.9375</v>
      </c>
      <c r="E2159" s="269">
        <v>0.0</v>
      </c>
      <c r="F2159" s="269">
        <v>6.720374765220833E-5</v>
      </c>
    </row>
    <row r="2160" ht="14.25" customHeight="1">
      <c r="A2160" s="267">
        <v>43510.0</v>
      </c>
      <c r="B2160" s="57">
        <v>45.0</v>
      </c>
      <c r="C2160" s="57">
        <v>47.0</v>
      </c>
      <c r="D2160" s="268">
        <v>0.958333333333333</v>
      </c>
      <c r="E2160" s="269">
        <v>0.0</v>
      </c>
      <c r="F2160" s="269">
        <v>5.6387049073313414E-5</v>
      </c>
    </row>
    <row r="2161" ht="14.25" customHeight="1">
      <c r="A2161" s="267">
        <v>43510.0</v>
      </c>
      <c r="B2161" s="57">
        <v>45.0</v>
      </c>
      <c r="C2161" s="57">
        <v>48.0</v>
      </c>
      <c r="D2161" s="268">
        <v>0.979166666666667</v>
      </c>
      <c r="E2161" s="269">
        <v>0.0</v>
      </c>
      <c r="F2161" s="269">
        <v>4.7773752056785965E-5</v>
      </c>
    </row>
    <row r="2162" ht="14.25" customHeight="1">
      <c r="A2162" s="267">
        <v>43511.0</v>
      </c>
      <c r="B2162" s="57">
        <v>46.0</v>
      </c>
      <c r="C2162" s="57">
        <v>1.0</v>
      </c>
      <c r="D2162" s="268">
        <v>0.0</v>
      </c>
      <c r="E2162" s="269">
        <v>0.0</v>
      </c>
      <c r="F2162" s="269">
        <v>4.1764475068510994E-5</v>
      </c>
    </row>
    <row r="2163" ht="14.25" customHeight="1">
      <c r="A2163" s="267">
        <v>43511.0</v>
      </c>
      <c r="B2163" s="57">
        <v>46.0</v>
      </c>
      <c r="C2163" s="57">
        <v>2.0</v>
      </c>
      <c r="D2163" s="268">
        <v>0.020833333333333332</v>
      </c>
      <c r="E2163" s="269">
        <v>0.0</v>
      </c>
      <c r="F2163" s="269">
        <v>3.6957053477891026E-5</v>
      </c>
    </row>
    <row r="2164" ht="14.25" customHeight="1">
      <c r="A2164" s="267">
        <v>43511.0</v>
      </c>
      <c r="B2164" s="57">
        <v>46.0</v>
      </c>
      <c r="C2164" s="57">
        <v>3.0</v>
      </c>
      <c r="D2164" s="268">
        <v>0.0416666666666667</v>
      </c>
      <c r="E2164" s="269">
        <v>0.0</v>
      </c>
      <c r="F2164" s="269">
        <v>3.485380653199478E-5</v>
      </c>
    </row>
    <row r="2165" ht="14.25" customHeight="1">
      <c r="A2165" s="267">
        <v>43511.0</v>
      </c>
      <c r="B2165" s="57">
        <v>46.0</v>
      </c>
      <c r="C2165" s="57">
        <v>4.0</v>
      </c>
      <c r="D2165" s="268">
        <v>0.0625</v>
      </c>
      <c r="E2165" s="269">
        <v>0.0</v>
      </c>
      <c r="F2165" s="269">
        <v>3.30510234355123E-5</v>
      </c>
    </row>
    <row r="2166" ht="14.25" customHeight="1">
      <c r="A2166" s="267">
        <v>43511.0</v>
      </c>
      <c r="B2166" s="57">
        <v>46.0</v>
      </c>
      <c r="C2166" s="57">
        <v>5.0</v>
      </c>
      <c r="D2166" s="268">
        <v>0.0833333333333333</v>
      </c>
      <c r="E2166" s="269">
        <v>0.0</v>
      </c>
      <c r="F2166" s="269">
        <v>3.1548704188443556E-5</v>
      </c>
    </row>
    <row r="2167" ht="14.25" customHeight="1">
      <c r="A2167" s="267">
        <v>43511.0</v>
      </c>
      <c r="B2167" s="57">
        <v>46.0</v>
      </c>
      <c r="C2167" s="57">
        <v>6.0</v>
      </c>
      <c r="D2167" s="268">
        <v>0.104166666666667</v>
      </c>
      <c r="E2167" s="269">
        <v>0.0</v>
      </c>
      <c r="F2167" s="269">
        <v>3.0847621873144815E-5</v>
      </c>
    </row>
    <row r="2168" ht="14.25" customHeight="1">
      <c r="A2168" s="267">
        <v>43511.0</v>
      </c>
      <c r="B2168" s="57">
        <v>46.0</v>
      </c>
      <c r="C2168" s="57">
        <v>7.0</v>
      </c>
      <c r="D2168" s="268">
        <v>0.125</v>
      </c>
      <c r="E2168" s="269">
        <v>0.0</v>
      </c>
      <c r="F2168" s="269">
        <v>3.1047931106087315E-5</v>
      </c>
    </row>
    <row r="2169" ht="14.25" customHeight="1">
      <c r="A2169" s="267">
        <v>43511.0</v>
      </c>
      <c r="B2169" s="57">
        <v>46.0</v>
      </c>
      <c r="C2169" s="57">
        <v>8.0</v>
      </c>
      <c r="D2169" s="268">
        <v>0.145833333333333</v>
      </c>
      <c r="E2169" s="269">
        <v>0.0</v>
      </c>
      <c r="F2169" s="269">
        <v>3.064731264020231E-5</v>
      </c>
    </row>
    <row r="2170" ht="14.25" customHeight="1">
      <c r="A2170" s="267">
        <v>43511.0</v>
      </c>
      <c r="B2170" s="57">
        <v>46.0</v>
      </c>
      <c r="C2170" s="57">
        <v>9.0</v>
      </c>
      <c r="D2170" s="268">
        <v>0.166666666666667</v>
      </c>
      <c r="E2170" s="269">
        <v>0.0</v>
      </c>
      <c r="F2170" s="269">
        <v>3.1148085722558555E-5</v>
      </c>
    </row>
    <row r="2171" ht="14.25" customHeight="1">
      <c r="A2171" s="267">
        <v>43511.0</v>
      </c>
      <c r="B2171" s="57">
        <v>46.0</v>
      </c>
      <c r="C2171" s="57">
        <v>10.0</v>
      </c>
      <c r="D2171" s="268">
        <v>0.1875</v>
      </c>
      <c r="E2171" s="269">
        <v>0.0</v>
      </c>
      <c r="F2171" s="269">
        <v>3.2249786503742304E-5</v>
      </c>
    </row>
    <row r="2172" ht="14.25" customHeight="1">
      <c r="A2172" s="267">
        <v>43511.0</v>
      </c>
      <c r="B2172" s="57">
        <v>46.0</v>
      </c>
      <c r="C2172" s="57">
        <v>11.0</v>
      </c>
      <c r="D2172" s="268">
        <v>0.208333333333333</v>
      </c>
      <c r="E2172" s="269">
        <v>0.0</v>
      </c>
      <c r="F2172" s="269">
        <v>3.32513326684548E-5</v>
      </c>
    </row>
    <row r="2173" ht="14.25" customHeight="1">
      <c r="A2173" s="267">
        <v>43511.0</v>
      </c>
      <c r="B2173" s="57">
        <v>46.0</v>
      </c>
      <c r="C2173" s="57">
        <v>12.0</v>
      </c>
      <c r="D2173" s="268">
        <v>0.229166666666667</v>
      </c>
      <c r="E2173" s="269">
        <v>2.0406894299024625E-8</v>
      </c>
      <c r="F2173" s="269">
        <v>3.685689886141978E-5</v>
      </c>
    </row>
    <row r="2174" ht="14.25" customHeight="1">
      <c r="A2174" s="267">
        <v>43511.0</v>
      </c>
      <c r="B2174" s="57">
        <v>46.0</v>
      </c>
      <c r="C2174" s="57">
        <v>13.0</v>
      </c>
      <c r="D2174" s="268">
        <v>0.25</v>
      </c>
      <c r="E2174" s="269">
        <v>1.5517870982067973E-7</v>
      </c>
      <c r="F2174" s="269">
        <v>4.376756739793598E-5</v>
      </c>
    </row>
    <row r="2175" ht="14.25" customHeight="1">
      <c r="A2175" s="267">
        <v>43511.0</v>
      </c>
      <c r="B2175" s="57">
        <v>46.0</v>
      </c>
      <c r="C2175" s="57">
        <v>14.0</v>
      </c>
      <c r="D2175" s="268">
        <v>0.270833333333333</v>
      </c>
      <c r="E2175" s="269">
        <v>4.797161466486724E-7</v>
      </c>
      <c r="F2175" s="269">
        <v>5.067823593445219E-5</v>
      </c>
    </row>
    <row r="2176" ht="14.25" customHeight="1">
      <c r="A2176" s="267">
        <v>43511.0</v>
      </c>
      <c r="B2176" s="57">
        <v>46.0</v>
      </c>
      <c r="C2176" s="57">
        <v>15.0</v>
      </c>
      <c r="D2176" s="268">
        <v>0.291666666666667</v>
      </c>
      <c r="E2176" s="269">
        <v>3.899965591599559E-6</v>
      </c>
      <c r="F2176" s="269">
        <v>5.989246064980713E-5</v>
      </c>
    </row>
    <row r="2177" ht="14.25" customHeight="1">
      <c r="A2177" s="267">
        <v>43511.0</v>
      </c>
      <c r="B2177" s="57">
        <v>46.0</v>
      </c>
      <c r="C2177" s="57">
        <v>16.0</v>
      </c>
      <c r="D2177" s="268">
        <v>0.3125</v>
      </c>
      <c r="E2177" s="269">
        <v>7.812480307428791E-6</v>
      </c>
      <c r="F2177" s="269">
        <v>6.630235610396709E-5</v>
      </c>
    </row>
    <row r="2178" ht="14.25" customHeight="1">
      <c r="A2178" s="267">
        <v>43511.0</v>
      </c>
      <c r="B2178" s="57">
        <v>46.0</v>
      </c>
      <c r="C2178" s="57">
        <v>17.0</v>
      </c>
      <c r="D2178" s="268">
        <v>0.333333333333333</v>
      </c>
      <c r="E2178" s="269">
        <v>2.795986927644553E-5</v>
      </c>
      <c r="F2178" s="269">
        <v>6.960745844751831E-5</v>
      </c>
    </row>
    <row r="2179" ht="14.25" customHeight="1">
      <c r="A2179" s="267">
        <v>43511.0</v>
      </c>
      <c r="B2179" s="57">
        <v>46.0</v>
      </c>
      <c r="C2179" s="57">
        <v>18.0</v>
      </c>
      <c r="D2179" s="268">
        <v>0.354166666666667</v>
      </c>
      <c r="E2179" s="269">
        <v>7.02723945840643E-5</v>
      </c>
      <c r="F2179" s="269">
        <v>7.110977769458707E-5</v>
      </c>
    </row>
    <row r="2180" ht="14.25" customHeight="1">
      <c r="A2180" s="267">
        <v>43511.0</v>
      </c>
      <c r="B2180" s="57">
        <v>46.0</v>
      </c>
      <c r="C2180" s="57">
        <v>19.0</v>
      </c>
      <c r="D2180" s="268">
        <v>0.375</v>
      </c>
      <c r="E2180" s="269">
        <v>1.1744181365835479E-4</v>
      </c>
      <c r="F2180" s="269">
        <v>7.120993231105831E-5</v>
      </c>
    </row>
    <row r="2181" ht="14.25" customHeight="1">
      <c r="A2181" s="267">
        <v>43511.0</v>
      </c>
      <c r="B2181" s="57">
        <v>46.0</v>
      </c>
      <c r="C2181" s="57">
        <v>20.0</v>
      </c>
      <c r="D2181" s="268">
        <v>0.395833333333333</v>
      </c>
      <c r="E2181" s="269">
        <v>1.6786431745161484E-4</v>
      </c>
      <c r="F2181" s="269">
        <v>7.050884999575957E-5</v>
      </c>
    </row>
    <row r="2182" ht="14.25" customHeight="1">
      <c r="A2182" s="267">
        <v>43511.0</v>
      </c>
      <c r="B2182" s="57">
        <v>46.0</v>
      </c>
      <c r="C2182" s="57">
        <v>21.0</v>
      </c>
      <c r="D2182" s="268">
        <v>0.416666666666667</v>
      </c>
      <c r="E2182" s="269">
        <v>1.7552025168426043E-4</v>
      </c>
      <c r="F2182" s="269">
        <v>6.930699459810458E-5</v>
      </c>
    </row>
    <row r="2183" ht="14.25" customHeight="1">
      <c r="A2183" s="267">
        <v>43511.0</v>
      </c>
      <c r="B2183" s="57">
        <v>46.0</v>
      </c>
      <c r="C2183" s="57">
        <v>22.0</v>
      </c>
      <c r="D2183" s="268">
        <v>0.4375</v>
      </c>
      <c r="E2183" s="269">
        <v>1.7675143018309778E-4</v>
      </c>
      <c r="F2183" s="269">
        <v>6.930699459810458E-5</v>
      </c>
    </row>
    <row r="2184" ht="14.25" customHeight="1">
      <c r="A2184" s="267">
        <v>43511.0</v>
      </c>
      <c r="B2184" s="57">
        <v>46.0</v>
      </c>
      <c r="C2184" s="57">
        <v>23.0</v>
      </c>
      <c r="D2184" s="268">
        <v>0.458333333333333</v>
      </c>
      <c r="E2184" s="269">
        <v>2.3764372974777883E-4</v>
      </c>
      <c r="F2184" s="269">
        <v>6.780467535103583E-5</v>
      </c>
    </row>
    <row r="2185" ht="14.25" customHeight="1">
      <c r="A2185" s="267">
        <v>43511.0</v>
      </c>
      <c r="B2185" s="57">
        <v>46.0</v>
      </c>
      <c r="C2185" s="57">
        <v>24.0</v>
      </c>
      <c r="D2185" s="268">
        <v>0.479166666666667</v>
      </c>
      <c r="E2185" s="269">
        <v>2.2058318256242278E-4</v>
      </c>
      <c r="F2185" s="269">
        <v>6.790482996750707E-5</v>
      </c>
    </row>
    <row r="2186" ht="14.25" customHeight="1">
      <c r="A2186" s="267">
        <v>43511.0</v>
      </c>
      <c r="B2186" s="57">
        <v>46.0</v>
      </c>
      <c r="C2186" s="57">
        <v>25.0</v>
      </c>
      <c r="D2186" s="268">
        <v>0.5</v>
      </c>
      <c r="E2186" s="269">
        <v>2.117342604121866E-4</v>
      </c>
      <c r="F2186" s="269">
        <v>7.030854076281706E-5</v>
      </c>
    </row>
    <row r="2187" ht="14.25" customHeight="1">
      <c r="A2187" s="267">
        <v>43511.0</v>
      </c>
      <c r="B2187" s="57">
        <v>46.0</v>
      </c>
      <c r="C2187" s="57">
        <v>26.0</v>
      </c>
      <c r="D2187" s="268">
        <v>0.520833333333333</v>
      </c>
      <c r="E2187" s="269">
        <v>2.3100387804721891E-4</v>
      </c>
      <c r="F2187" s="269">
        <v>7.070915922870207E-5</v>
      </c>
    </row>
    <row r="2188" ht="14.25" customHeight="1">
      <c r="A2188" s="267">
        <v>43511.0</v>
      </c>
      <c r="B2188" s="57">
        <v>46.0</v>
      </c>
      <c r="C2188" s="57">
        <v>27.0</v>
      </c>
      <c r="D2188" s="268">
        <v>0.541666666666667</v>
      </c>
      <c r="E2188" s="269">
        <v>2.569866944606402E-4</v>
      </c>
      <c r="F2188" s="269">
        <v>6.960745844751831E-5</v>
      </c>
    </row>
    <row r="2189" ht="14.25" customHeight="1">
      <c r="A2189" s="267">
        <v>43511.0</v>
      </c>
      <c r="B2189" s="57">
        <v>46.0</v>
      </c>
      <c r="C2189" s="57">
        <v>28.0</v>
      </c>
      <c r="D2189" s="268">
        <v>0.5625</v>
      </c>
      <c r="E2189" s="269">
        <v>2.2996203087386258E-4</v>
      </c>
      <c r="F2189" s="269">
        <v>6.750421150162208E-5</v>
      </c>
    </row>
    <row r="2190" ht="14.25" customHeight="1">
      <c r="A2190" s="267">
        <v>43511.0</v>
      </c>
      <c r="B2190" s="57">
        <v>46.0</v>
      </c>
      <c r="C2190" s="57">
        <v>29.0</v>
      </c>
      <c r="D2190" s="268">
        <v>0.583333333333333</v>
      </c>
      <c r="E2190" s="269">
        <v>1.8277988525011832E-4</v>
      </c>
      <c r="F2190" s="269">
        <v>6.600189225455336E-5</v>
      </c>
    </row>
    <row r="2191" ht="14.25" customHeight="1">
      <c r="A2191" s="267">
        <v>43511.0</v>
      </c>
      <c r="B2191" s="57">
        <v>46.0</v>
      </c>
      <c r="C2191" s="57">
        <v>30.0</v>
      </c>
      <c r="D2191" s="268">
        <v>0.604166666666667</v>
      </c>
      <c r="E2191" s="269">
        <v>1.4177068738917221E-4</v>
      </c>
      <c r="F2191" s="269">
        <v>6.710359303573709E-5</v>
      </c>
    </row>
    <row r="2192" ht="14.25" customHeight="1">
      <c r="A2192" s="267">
        <v>43511.0</v>
      </c>
      <c r="B2192" s="57">
        <v>46.0</v>
      </c>
      <c r="C2192" s="57">
        <v>31.0</v>
      </c>
      <c r="D2192" s="268">
        <v>0.625</v>
      </c>
      <c r="E2192" s="269">
        <v>1.0809593291942597E-4</v>
      </c>
      <c r="F2192" s="269">
        <v>6.910668536516208E-5</v>
      </c>
    </row>
    <row r="2193" ht="14.25" customHeight="1">
      <c r="A2193" s="267">
        <v>43511.0</v>
      </c>
      <c r="B2193" s="57">
        <v>46.0</v>
      </c>
      <c r="C2193" s="57">
        <v>32.0</v>
      </c>
      <c r="D2193" s="268">
        <v>0.645833333333333</v>
      </c>
      <c r="E2193" s="269">
        <v>8.246747889122323E-5</v>
      </c>
      <c r="F2193" s="269">
        <v>7.311287002401206E-5</v>
      </c>
    </row>
    <row r="2194" ht="14.25" customHeight="1">
      <c r="A2194" s="267">
        <v>43511.0</v>
      </c>
      <c r="B2194" s="57">
        <v>46.0</v>
      </c>
      <c r="C2194" s="57">
        <v>33.0</v>
      </c>
      <c r="D2194" s="268">
        <v>0.666666666666667</v>
      </c>
      <c r="E2194" s="269">
        <v>4.8961562594614213E-5</v>
      </c>
      <c r="F2194" s="269">
        <v>7.832091008051702E-5</v>
      </c>
    </row>
    <row r="2195" ht="14.25" customHeight="1">
      <c r="A2195" s="267">
        <v>43511.0</v>
      </c>
      <c r="B2195" s="57">
        <v>46.0</v>
      </c>
      <c r="C2195" s="57">
        <v>34.0</v>
      </c>
      <c r="D2195" s="268">
        <v>0.6875</v>
      </c>
      <c r="E2195" s="269">
        <v>1.9723725899691777E-5</v>
      </c>
      <c r="F2195" s="269">
        <v>8.793575326175697E-5</v>
      </c>
    </row>
    <row r="2196" ht="14.25" customHeight="1">
      <c r="A2196" s="267">
        <v>43511.0</v>
      </c>
      <c r="B2196" s="57">
        <v>46.0</v>
      </c>
      <c r="C2196" s="57">
        <v>35.0</v>
      </c>
      <c r="D2196" s="268">
        <v>0.708333333333333</v>
      </c>
      <c r="E2196" s="269">
        <v>7.358587831912407E-6</v>
      </c>
      <c r="F2196" s="269">
        <v>1.0216772426232149E-4</v>
      </c>
    </row>
    <row r="2197" ht="14.25" customHeight="1">
      <c r="A2197" s="267">
        <v>43511.0</v>
      </c>
      <c r="B2197" s="57">
        <v>46.0</v>
      </c>
      <c r="C2197" s="57">
        <v>36.0</v>
      </c>
      <c r="D2197" s="268">
        <v>0.729166666666667</v>
      </c>
      <c r="E2197" s="269">
        <v>1.341429625855522E-6</v>
      </c>
      <c r="F2197" s="269">
        <v>1.0804680024918384E-4</v>
      </c>
    </row>
    <row r="2198" ht="14.25" customHeight="1">
      <c r="A2198" s="267">
        <v>43511.0</v>
      </c>
      <c r="B2198" s="57">
        <v>46.0</v>
      </c>
      <c r="C2198" s="57">
        <v>37.0</v>
      </c>
      <c r="D2198" s="268">
        <v>0.75</v>
      </c>
      <c r="E2198" s="269">
        <v>4.832303248210121E-7</v>
      </c>
      <c r="F2198" s="269">
        <v>1.1110151605155695E-4</v>
      </c>
    </row>
    <row r="2199" ht="14.25" customHeight="1">
      <c r="A2199" s="267">
        <v>43511.0</v>
      </c>
      <c r="B2199" s="57">
        <v>46.0</v>
      </c>
      <c r="C2199" s="57">
        <v>38.0</v>
      </c>
      <c r="D2199" s="268">
        <v>0.770833333333333</v>
      </c>
      <c r="E2199" s="269">
        <v>2.405054219350304E-7</v>
      </c>
      <c r="F2199" s="269">
        <v>1.0945898034142845E-4</v>
      </c>
    </row>
    <row r="2200" ht="14.25" customHeight="1">
      <c r="A2200" s="267">
        <v>43511.0</v>
      </c>
      <c r="B2200" s="57">
        <v>46.0</v>
      </c>
      <c r="C2200" s="57">
        <v>39.0</v>
      </c>
      <c r="D2200" s="268">
        <v>0.791666666666667</v>
      </c>
      <c r="E2200" s="269">
        <v>9.660907361501989E-8</v>
      </c>
      <c r="F2200" s="269">
        <v>1.0481180613716249E-4</v>
      </c>
    </row>
    <row r="2201" ht="14.25" customHeight="1">
      <c r="A2201" s="267">
        <v>43511.0</v>
      </c>
      <c r="B2201" s="57">
        <v>46.0</v>
      </c>
      <c r="C2201" s="57">
        <v>40.0</v>
      </c>
      <c r="D2201" s="268">
        <v>0.8125</v>
      </c>
      <c r="E2201" s="269">
        <v>5.11713663691554E-9</v>
      </c>
      <c r="F2201" s="269">
        <v>9.93533795394794E-5</v>
      </c>
    </row>
    <row r="2202" ht="14.25" customHeight="1">
      <c r="A2202" s="267">
        <v>43511.0</v>
      </c>
      <c r="B2202" s="57">
        <v>46.0</v>
      </c>
      <c r="C2202" s="57">
        <v>41.0</v>
      </c>
      <c r="D2202" s="268">
        <v>0.833333333333333</v>
      </c>
      <c r="E2202" s="269">
        <v>0.0</v>
      </c>
      <c r="F2202" s="269">
        <v>9.534719488062941E-5</v>
      </c>
    </row>
    <row r="2203" ht="14.25" customHeight="1">
      <c r="A2203" s="267">
        <v>43511.0</v>
      </c>
      <c r="B2203" s="57">
        <v>46.0</v>
      </c>
      <c r="C2203" s="57">
        <v>42.0</v>
      </c>
      <c r="D2203" s="268">
        <v>0.854166666666667</v>
      </c>
      <c r="E2203" s="269">
        <v>0.0</v>
      </c>
      <c r="F2203" s="269">
        <v>9.114070098883693E-5</v>
      </c>
    </row>
    <row r="2204" ht="14.25" customHeight="1">
      <c r="A2204" s="267">
        <v>43511.0</v>
      </c>
      <c r="B2204" s="57">
        <v>46.0</v>
      </c>
      <c r="C2204" s="57">
        <v>43.0</v>
      </c>
      <c r="D2204" s="268">
        <v>0.875</v>
      </c>
      <c r="E2204" s="269">
        <v>0.0</v>
      </c>
      <c r="F2204" s="269">
        <v>8.723467094645821E-5</v>
      </c>
    </row>
    <row r="2205" ht="14.25" customHeight="1">
      <c r="A2205" s="267">
        <v>43511.0</v>
      </c>
      <c r="B2205" s="57">
        <v>46.0</v>
      </c>
      <c r="C2205" s="57">
        <v>44.0</v>
      </c>
      <c r="D2205" s="268">
        <v>0.895833333333333</v>
      </c>
      <c r="E2205" s="269">
        <v>0.0</v>
      </c>
      <c r="F2205" s="269">
        <v>8.17261670405395E-5</v>
      </c>
    </row>
    <row r="2206" ht="14.25" customHeight="1">
      <c r="A2206" s="267">
        <v>43511.0</v>
      </c>
      <c r="B2206" s="57">
        <v>46.0</v>
      </c>
      <c r="C2206" s="57">
        <v>45.0</v>
      </c>
      <c r="D2206" s="268">
        <v>0.916666666666667</v>
      </c>
      <c r="E2206" s="269">
        <v>0.0</v>
      </c>
      <c r="F2206" s="269">
        <v>7.601735390167828E-5</v>
      </c>
    </row>
    <row r="2207" ht="14.25" customHeight="1">
      <c r="A2207" s="267">
        <v>43511.0</v>
      </c>
      <c r="B2207" s="57">
        <v>46.0</v>
      </c>
      <c r="C2207" s="57">
        <v>46.0</v>
      </c>
      <c r="D2207" s="268">
        <v>0.9375</v>
      </c>
      <c r="E2207" s="269">
        <v>0.0</v>
      </c>
      <c r="F2207" s="269">
        <v>6.680312918632335E-5</v>
      </c>
    </row>
    <row r="2208" ht="14.25" customHeight="1">
      <c r="A2208" s="267">
        <v>43511.0</v>
      </c>
      <c r="B2208" s="57">
        <v>46.0</v>
      </c>
      <c r="C2208" s="57">
        <v>47.0</v>
      </c>
      <c r="D2208" s="268">
        <v>0.958333333333333</v>
      </c>
      <c r="E2208" s="269">
        <v>0.0</v>
      </c>
      <c r="F2208" s="269">
        <v>5.6887822155669654E-5</v>
      </c>
    </row>
    <row r="2209" ht="14.25" customHeight="1">
      <c r="A2209" s="267">
        <v>43511.0</v>
      </c>
      <c r="B2209" s="57">
        <v>46.0</v>
      </c>
      <c r="C2209" s="57">
        <v>48.0</v>
      </c>
      <c r="D2209" s="268">
        <v>0.979166666666667</v>
      </c>
      <c r="E2209" s="269">
        <v>0.0</v>
      </c>
      <c r="F2209" s="269">
        <v>4.7172824357958464E-5</v>
      </c>
    </row>
    <row r="2210" ht="14.25" customHeight="1">
      <c r="A2210" s="267">
        <v>43512.0</v>
      </c>
      <c r="B2210" s="57">
        <v>47.0</v>
      </c>
      <c r="C2210" s="57">
        <v>1.0</v>
      </c>
      <c r="D2210" s="268">
        <v>0.0</v>
      </c>
      <c r="E2210" s="269">
        <v>0.0</v>
      </c>
      <c r="F2210" s="269">
        <v>4.1564165835568494E-5</v>
      </c>
    </row>
    <row r="2211" ht="14.25" customHeight="1">
      <c r="A2211" s="267">
        <v>43512.0</v>
      </c>
      <c r="B2211" s="57">
        <v>47.0</v>
      </c>
      <c r="C2211" s="57">
        <v>2.0</v>
      </c>
      <c r="D2211" s="268">
        <v>0.020833333333333332</v>
      </c>
      <c r="E2211" s="269">
        <v>0.0</v>
      </c>
      <c r="F2211" s="269">
        <v>3.665658962847728E-5</v>
      </c>
    </row>
    <row r="2212" ht="14.25" customHeight="1">
      <c r="A2212" s="267">
        <v>43512.0</v>
      </c>
      <c r="B2212" s="57">
        <v>47.0</v>
      </c>
      <c r="C2212" s="57">
        <v>3.0</v>
      </c>
      <c r="D2212" s="268">
        <v>0.0416666666666667</v>
      </c>
      <c r="E2212" s="269">
        <v>0.0</v>
      </c>
      <c r="F2212" s="269">
        <v>3.485380653199478E-5</v>
      </c>
    </row>
    <row r="2213" ht="14.25" customHeight="1">
      <c r="A2213" s="267">
        <v>43512.0</v>
      </c>
      <c r="B2213" s="57">
        <v>47.0</v>
      </c>
      <c r="C2213" s="57">
        <v>4.0</v>
      </c>
      <c r="D2213" s="268">
        <v>0.0625</v>
      </c>
      <c r="E2213" s="269">
        <v>0.0</v>
      </c>
      <c r="F2213" s="269">
        <v>3.335148728492605E-5</v>
      </c>
    </row>
    <row r="2214" ht="14.25" customHeight="1">
      <c r="A2214" s="267">
        <v>43512.0</v>
      </c>
      <c r="B2214" s="57">
        <v>47.0</v>
      </c>
      <c r="C2214" s="57">
        <v>5.0</v>
      </c>
      <c r="D2214" s="268">
        <v>0.0833333333333333</v>
      </c>
      <c r="E2214" s="269">
        <v>0.0</v>
      </c>
      <c r="F2214" s="269">
        <v>3.1548704188443556E-5</v>
      </c>
    </row>
    <row r="2215" ht="14.25" customHeight="1">
      <c r="A2215" s="267">
        <v>43512.0</v>
      </c>
      <c r="B2215" s="57">
        <v>47.0</v>
      </c>
      <c r="C2215" s="57">
        <v>6.0</v>
      </c>
      <c r="D2215" s="268">
        <v>0.104166666666667</v>
      </c>
      <c r="E2215" s="269">
        <v>0.0</v>
      </c>
      <c r="F2215" s="269">
        <v>3.074746725667356E-5</v>
      </c>
    </row>
    <row r="2216" ht="14.25" customHeight="1">
      <c r="A2216" s="267">
        <v>43512.0</v>
      </c>
      <c r="B2216" s="57">
        <v>47.0</v>
      </c>
      <c r="C2216" s="57">
        <v>7.0</v>
      </c>
      <c r="D2216" s="268">
        <v>0.125</v>
      </c>
      <c r="E2216" s="269">
        <v>0.0</v>
      </c>
      <c r="F2216" s="269">
        <v>3.1148085722558555E-5</v>
      </c>
    </row>
    <row r="2217" ht="14.25" customHeight="1">
      <c r="A2217" s="267">
        <v>43512.0</v>
      </c>
      <c r="B2217" s="57">
        <v>47.0</v>
      </c>
      <c r="C2217" s="57">
        <v>8.0</v>
      </c>
      <c r="D2217" s="268">
        <v>0.145833333333333</v>
      </c>
      <c r="E2217" s="269">
        <v>0.0</v>
      </c>
      <c r="F2217" s="269">
        <v>3.094777648961606E-5</v>
      </c>
    </row>
    <row r="2218" ht="14.25" customHeight="1">
      <c r="A2218" s="267">
        <v>43512.0</v>
      </c>
      <c r="B2218" s="57">
        <v>47.0</v>
      </c>
      <c r="C2218" s="57">
        <v>9.0</v>
      </c>
      <c r="D2218" s="268">
        <v>0.166666666666667</v>
      </c>
      <c r="E2218" s="269">
        <v>0.0</v>
      </c>
      <c r="F2218" s="269">
        <v>3.124824033902981E-5</v>
      </c>
    </row>
    <row r="2219" ht="14.25" customHeight="1">
      <c r="A2219" s="267">
        <v>43512.0</v>
      </c>
      <c r="B2219" s="57">
        <v>47.0</v>
      </c>
      <c r="C2219" s="57">
        <v>10.0</v>
      </c>
      <c r="D2219" s="268">
        <v>0.1875</v>
      </c>
      <c r="E2219" s="269">
        <v>0.0</v>
      </c>
      <c r="F2219" s="269">
        <v>3.2550250353156044E-5</v>
      </c>
    </row>
    <row r="2220" ht="14.25" customHeight="1">
      <c r="A2220" s="267">
        <v>43512.0</v>
      </c>
      <c r="B2220" s="57">
        <v>47.0</v>
      </c>
      <c r="C2220" s="57">
        <v>11.0</v>
      </c>
      <c r="D2220" s="268">
        <v>0.208333333333333</v>
      </c>
      <c r="E2220" s="269">
        <v>0.0</v>
      </c>
      <c r="F2220" s="269">
        <v>3.32513326684548E-5</v>
      </c>
    </row>
    <row r="2221" ht="14.25" customHeight="1">
      <c r="A2221" s="267">
        <v>43512.0</v>
      </c>
      <c r="B2221" s="57">
        <v>47.0</v>
      </c>
      <c r="C2221" s="57">
        <v>12.0</v>
      </c>
      <c r="D2221" s="268">
        <v>0.229166666666667</v>
      </c>
      <c r="E2221" s="269">
        <v>6.331685935075014E-8</v>
      </c>
      <c r="F2221" s="269">
        <v>3.725751732730477E-5</v>
      </c>
    </row>
    <row r="2222" ht="14.25" customHeight="1">
      <c r="A2222" s="267">
        <v>43512.0</v>
      </c>
      <c r="B2222" s="57">
        <v>47.0</v>
      </c>
      <c r="C2222" s="57">
        <v>13.0</v>
      </c>
      <c r="D2222" s="268">
        <v>0.25</v>
      </c>
      <c r="E2222" s="269">
        <v>5.816273136465206E-7</v>
      </c>
      <c r="F2222" s="269">
        <v>4.3567258164993484E-5</v>
      </c>
    </row>
    <row r="2223" ht="14.25" customHeight="1">
      <c r="A2223" s="267">
        <v>43512.0</v>
      </c>
      <c r="B2223" s="57">
        <v>47.0</v>
      </c>
      <c r="C2223" s="57">
        <v>14.0</v>
      </c>
      <c r="D2223" s="268">
        <v>0.270833333333333</v>
      </c>
      <c r="E2223" s="269">
        <v>1.6815650815888118E-6</v>
      </c>
      <c r="F2223" s="269">
        <v>4.9476380536797194E-5</v>
      </c>
    </row>
    <row r="2224" ht="14.25" customHeight="1">
      <c r="A2224" s="267">
        <v>43512.0</v>
      </c>
      <c r="B2224" s="57">
        <v>47.0</v>
      </c>
      <c r="C2224" s="57">
        <v>15.0</v>
      </c>
      <c r="D2224" s="268">
        <v>0.291666666666667</v>
      </c>
      <c r="E2224" s="269">
        <v>4.988662462715239E-6</v>
      </c>
      <c r="F2224" s="269">
        <v>5.828998678626714E-5</v>
      </c>
    </row>
    <row r="2225" ht="14.25" customHeight="1">
      <c r="A2225" s="267">
        <v>43512.0</v>
      </c>
      <c r="B2225" s="57">
        <v>47.0</v>
      </c>
      <c r="C2225" s="57">
        <v>16.0</v>
      </c>
      <c r="D2225" s="268">
        <v>0.3125</v>
      </c>
      <c r="E2225" s="269">
        <v>1.571266050147996E-5</v>
      </c>
      <c r="F2225" s="269">
        <v>6.53008099392546E-5</v>
      </c>
    </row>
    <row r="2226" ht="14.25" customHeight="1">
      <c r="A2226" s="267">
        <v>43512.0</v>
      </c>
      <c r="B2226" s="57">
        <v>47.0</v>
      </c>
      <c r="C2226" s="57">
        <v>17.0</v>
      </c>
      <c r="D2226" s="268">
        <v>0.333333333333333</v>
      </c>
      <c r="E2226" s="269">
        <v>3.839680484268008E-5</v>
      </c>
      <c r="F2226" s="269">
        <v>6.790482996750707E-5</v>
      </c>
    </row>
    <row r="2227" ht="14.25" customHeight="1">
      <c r="A2227" s="267">
        <v>43512.0</v>
      </c>
      <c r="B2227" s="57">
        <v>47.0</v>
      </c>
      <c r="C2227" s="57">
        <v>18.0</v>
      </c>
      <c r="D2227" s="268">
        <v>0.354166666666667</v>
      </c>
      <c r="E2227" s="269">
        <v>5.929627399129259E-5</v>
      </c>
      <c r="F2227" s="269">
        <v>6.940714921457582E-5</v>
      </c>
    </row>
    <row r="2228" ht="14.25" customHeight="1">
      <c r="A2228" s="267">
        <v>43512.0</v>
      </c>
      <c r="B2228" s="57">
        <v>47.0</v>
      </c>
      <c r="C2228" s="57">
        <v>19.0</v>
      </c>
      <c r="D2228" s="268">
        <v>0.375</v>
      </c>
      <c r="E2228" s="269">
        <v>8.582999472350985E-5</v>
      </c>
      <c r="F2228" s="269">
        <v>6.880622151574834E-5</v>
      </c>
    </row>
    <row r="2229" ht="14.25" customHeight="1">
      <c r="A2229" s="267">
        <v>43512.0</v>
      </c>
      <c r="B2229" s="57">
        <v>47.0</v>
      </c>
      <c r="C2229" s="57">
        <v>20.0</v>
      </c>
      <c r="D2229" s="268">
        <v>0.395833333333333</v>
      </c>
      <c r="E2229" s="269">
        <v>1.167155261747657E-4</v>
      </c>
      <c r="F2229" s="269">
        <v>6.69032838027946E-5</v>
      </c>
    </row>
    <row r="2230" ht="14.25" customHeight="1">
      <c r="A2230" s="267">
        <v>43512.0</v>
      </c>
      <c r="B2230" s="57">
        <v>47.0</v>
      </c>
      <c r="C2230" s="57">
        <v>21.0</v>
      </c>
      <c r="D2230" s="268">
        <v>0.416666666666667</v>
      </c>
      <c r="E2230" s="269">
        <v>1.413701616586391E-4</v>
      </c>
      <c r="F2230" s="269">
        <v>6.419910915807086E-5</v>
      </c>
    </row>
    <row r="2231" ht="14.25" customHeight="1">
      <c r="A2231" s="267">
        <v>43512.0</v>
      </c>
      <c r="B2231" s="57">
        <v>47.0</v>
      </c>
      <c r="C2231" s="57">
        <v>22.0</v>
      </c>
      <c r="D2231" s="268">
        <v>0.4375</v>
      </c>
      <c r="E2231" s="269">
        <v>1.624096538640041E-4</v>
      </c>
      <c r="F2231" s="269">
        <v>6.34980268427721E-5</v>
      </c>
    </row>
    <row r="2232" ht="14.25" customHeight="1">
      <c r="A2232" s="267">
        <v>43512.0</v>
      </c>
      <c r="B2232" s="57">
        <v>47.0</v>
      </c>
      <c r="C2232" s="57">
        <v>23.0</v>
      </c>
      <c r="D2232" s="268">
        <v>0.458333333333333</v>
      </c>
      <c r="E2232" s="269">
        <v>1.621972886047173E-4</v>
      </c>
      <c r="F2232" s="269">
        <v>6.219601682864587E-5</v>
      </c>
    </row>
    <row r="2233" ht="14.25" customHeight="1">
      <c r="A2233" s="267">
        <v>43512.0</v>
      </c>
      <c r="B2233" s="57">
        <v>47.0</v>
      </c>
      <c r="C2233" s="57">
        <v>24.0</v>
      </c>
      <c r="D2233" s="268">
        <v>0.479166666666667</v>
      </c>
      <c r="E2233" s="269">
        <v>1.8135865908005698E-4</v>
      </c>
      <c r="F2233" s="269">
        <v>6.179539836276087E-5</v>
      </c>
    </row>
    <row r="2234" ht="14.25" customHeight="1">
      <c r="A2234" s="267">
        <v>43512.0</v>
      </c>
      <c r="B2234" s="57">
        <v>47.0</v>
      </c>
      <c r="C2234" s="57">
        <v>25.0</v>
      </c>
      <c r="D2234" s="268">
        <v>0.5</v>
      </c>
      <c r="E2234" s="269">
        <v>1.831002636335491E-4</v>
      </c>
      <c r="F2234" s="269">
        <v>6.34980268427721E-5</v>
      </c>
    </row>
    <row r="2235" ht="14.25" customHeight="1">
      <c r="A2235" s="267">
        <v>43512.0</v>
      </c>
      <c r="B2235" s="57">
        <v>47.0</v>
      </c>
      <c r="C2235" s="57">
        <v>26.0</v>
      </c>
      <c r="D2235" s="268">
        <v>0.520833333333333</v>
      </c>
      <c r="E2235" s="269">
        <v>1.7744374020204853E-4</v>
      </c>
      <c r="F2235" s="269">
        <v>6.36983360757146E-5</v>
      </c>
    </row>
    <row r="2236" ht="14.25" customHeight="1">
      <c r="A2236" s="267">
        <v>43512.0</v>
      </c>
      <c r="B2236" s="57">
        <v>47.0</v>
      </c>
      <c r="C2236" s="57">
        <v>27.0</v>
      </c>
      <c r="D2236" s="268">
        <v>0.541666666666667</v>
      </c>
      <c r="E2236" s="269">
        <v>1.552978520210741E-4</v>
      </c>
      <c r="F2236" s="269">
        <v>6.299725376041584E-5</v>
      </c>
    </row>
    <row r="2237" ht="14.25" customHeight="1">
      <c r="A2237" s="267">
        <v>43512.0</v>
      </c>
      <c r="B2237" s="57">
        <v>47.0</v>
      </c>
      <c r="C2237" s="57">
        <v>28.0</v>
      </c>
      <c r="D2237" s="268">
        <v>0.5625</v>
      </c>
      <c r="E2237" s="269">
        <v>1.5625487441650447E-4</v>
      </c>
      <c r="F2237" s="269">
        <v>6.129462528040462E-5</v>
      </c>
    </row>
    <row r="2238" ht="14.25" customHeight="1">
      <c r="A2238" s="267">
        <v>43512.0</v>
      </c>
      <c r="B2238" s="57">
        <v>47.0</v>
      </c>
      <c r="C2238" s="57">
        <v>29.0</v>
      </c>
      <c r="D2238" s="268">
        <v>0.583333333333333</v>
      </c>
      <c r="E2238" s="269">
        <v>1.3017640152744662E-4</v>
      </c>
      <c r="F2238" s="269">
        <v>6.149493451334712E-5</v>
      </c>
    </row>
    <row r="2239" ht="14.25" customHeight="1">
      <c r="A2239" s="267">
        <v>43512.0</v>
      </c>
      <c r="B2239" s="57">
        <v>47.0</v>
      </c>
      <c r="C2239" s="57">
        <v>30.0</v>
      </c>
      <c r="D2239" s="268">
        <v>0.604166666666667</v>
      </c>
      <c r="E2239" s="269">
        <v>1.027946704831847E-4</v>
      </c>
      <c r="F2239" s="269">
        <v>6.309740837688711E-5</v>
      </c>
    </row>
    <row r="2240" ht="14.25" customHeight="1">
      <c r="A2240" s="267">
        <v>43512.0</v>
      </c>
      <c r="B2240" s="57">
        <v>47.0</v>
      </c>
      <c r="C2240" s="57">
        <v>31.0</v>
      </c>
      <c r="D2240" s="268">
        <v>0.625</v>
      </c>
      <c r="E2240" s="269">
        <v>7.552366687747578E-5</v>
      </c>
      <c r="F2240" s="269">
        <v>6.459972762395585E-5</v>
      </c>
    </row>
    <row r="2241" ht="14.25" customHeight="1">
      <c r="A2241" s="267">
        <v>43512.0</v>
      </c>
      <c r="B2241" s="57">
        <v>47.0</v>
      </c>
      <c r="C2241" s="57">
        <v>32.0</v>
      </c>
      <c r="D2241" s="268">
        <v>0.645833333333333</v>
      </c>
      <c r="E2241" s="269">
        <v>5.714288369984547E-5</v>
      </c>
      <c r="F2241" s="269">
        <v>6.820529381692084E-5</v>
      </c>
    </row>
    <row r="2242" ht="14.25" customHeight="1">
      <c r="A2242" s="267">
        <v>43512.0</v>
      </c>
      <c r="B2242" s="57">
        <v>47.0</v>
      </c>
      <c r="C2242" s="57">
        <v>33.0</v>
      </c>
      <c r="D2242" s="268">
        <v>0.666666666666667</v>
      </c>
      <c r="E2242" s="269">
        <v>3.121194022355591E-5</v>
      </c>
      <c r="F2242" s="269">
        <v>7.421457080519578E-5</v>
      </c>
    </row>
    <row r="2243" ht="14.25" customHeight="1">
      <c r="A2243" s="267">
        <v>43512.0</v>
      </c>
      <c r="B2243" s="57">
        <v>47.0</v>
      </c>
      <c r="C2243" s="57">
        <v>34.0</v>
      </c>
      <c r="D2243" s="268">
        <v>0.6875</v>
      </c>
      <c r="E2243" s="269">
        <v>1.594202383298765E-5</v>
      </c>
      <c r="F2243" s="269">
        <v>8.443034168526323E-5</v>
      </c>
    </row>
    <row r="2244" ht="14.25" customHeight="1">
      <c r="A2244" s="267">
        <v>43512.0</v>
      </c>
      <c r="B2244" s="57">
        <v>47.0</v>
      </c>
      <c r="C2244" s="57">
        <v>35.0</v>
      </c>
      <c r="D2244" s="268">
        <v>0.708333333333333</v>
      </c>
      <c r="E2244" s="269">
        <v>6.7999964157257365E-6</v>
      </c>
      <c r="F2244" s="269">
        <v>9.87524518406519E-5</v>
      </c>
    </row>
    <row r="2245" ht="14.25" customHeight="1">
      <c r="A2245" s="267">
        <v>43512.0</v>
      </c>
      <c r="B2245" s="57">
        <v>47.0</v>
      </c>
      <c r="C2245" s="57">
        <v>36.0</v>
      </c>
      <c r="D2245" s="268">
        <v>0.729166666666667</v>
      </c>
      <c r="E2245" s="269">
        <v>3.286743027115716E-6</v>
      </c>
      <c r="F2245" s="269">
        <v>1.0728562516400234E-4</v>
      </c>
    </row>
    <row r="2246" ht="14.25" customHeight="1">
      <c r="A2246" s="267">
        <v>43512.0</v>
      </c>
      <c r="B2246" s="57">
        <v>47.0</v>
      </c>
      <c r="C2246" s="57">
        <v>37.0</v>
      </c>
      <c r="D2246" s="268">
        <v>0.75</v>
      </c>
      <c r="E2246" s="269">
        <v>1.8517869400770502E-6</v>
      </c>
      <c r="F2246" s="269">
        <v>1.1004989257860882E-4</v>
      </c>
    </row>
    <row r="2247" ht="14.25" customHeight="1">
      <c r="A2247" s="267">
        <v>43512.0</v>
      </c>
      <c r="B2247" s="57">
        <v>47.0</v>
      </c>
      <c r="C2247" s="57">
        <v>38.0</v>
      </c>
      <c r="D2247" s="268">
        <v>0.770833333333333</v>
      </c>
      <c r="E2247" s="269">
        <v>4.961772970348947E-7</v>
      </c>
      <c r="F2247" s="269">
        <v>1.077964137080057E-4</v>
      </c>
    </row>
    <row r="2248" ht="14.25" customHeight="1">
      <c r="A2248" s="267">
        <v>43512.0</v>
      </c>
      <c r="B2248" s="57">
        <v>47.0</v>
      </c>
      <c r="C2248" s="57">
        <v>39.0</v>
      </c>
      <c r="D2248" s="268">
        <v>0.791666666666667</v>
      </c>
      <c r="E2248" s="269">
        <v>1.122687447689542E-7</v>
      </c>
      <c r="F2248" s="269">
        <v>1.0387035274233273E-4</v>
      </c>
    </row>
    <row r="2249" ht="14.25" customHeight="1">
      <c r="A2249" s="267">
        <v>43512.0</v>
      </c>
      <c r="B2249" s="57">
        <v>47.0</v>
      </c>
      <c r="C2249" s="57">
        <v>40.0</v>
      </c>
      <c r="D2249" s="268">
        <v>0.8125</v>
      </c>
      <c r="E2249" s="269">
        <v>2.2194809509513187E-9</v>
      </c>
      <c r="F2249" s="269">
        <v>9.905291569006564E-5</v>
      </c>
    </row>
    <row r="2250" ht="14.25" customHeight="1">
      <c r="A2250" s="267">
        <v>43512.0</v>
      </c>
      <c r="B2250" s="57">
        <v>47.0</v>
      </c>
      <c r="C2250" s="57">
        <v>41.0</v>
      </c>
      <c r="D2250" s="268">
        <v>0.833333333333333</v>
      </c>
      <c r="E2250" s="269">
        <v>0.0</v>
      </c>
      <c r="F2250" s="269">
        <v>9.544734949710066E-5</v>
      </c>
    </row>
    <row r="2251" ht="14.25" customHeight="1">
      <c r="A2251" s="267">
        <v>43512.0</v>
      </c>
      <c r="B2251" s="57">
        <v>47.0</v>
      </c>
      <c r="C2251" s="57">
        <v>42.0</v>
      </c>
      <c r="D2251" s="268">
        <v>0.854166666666667</v>
      </c>
      <c r="E2251" s="269">
        <v>0.0</v>
      </c>
      <c r="F2251" s="269">
        <v>9.013915482412445E-5</v>
      </c>
    </row>
    <row r="2252" ht="14.25" customHeight="1">
      <c r="A2252" s="267">
        <v>43512.0</v>
      </c>
      <c r="B2252" s="57">
        <v>47.0</v>
      </c>
      <c r="C2252" s="57">
        <v>43.0</v>
      </c>
      <c r="D2252" s="268">
        <v>0.875</v>
      </c>
      <c r="E2252" s="269">
        <v>0.0</v>
      </c>
      <c r="F2252" s="269">
        <v>8.623312478174573E-5</v>
      </c>
    </row>
    <row r="2253" ht="14.25" customHeight="1">
      <c r="A2253" s="267">
        <v>43512.0</v>
      </c>
      <c r="B2253" s="57">
        <v>47.0</v>
      </c>
      <c r="C2253" s="57">
        <v>44.0</v>
      </c>
      <c r="D2253" s="268">
        <v>0.895833333333333</v>
      </c>
      <c r="E2253" s="269">
        <v>0.0</v>
      </c>
      <c r="F2253" s="269">
        <v>8.17261670405395E-5</v>
      </c>
    </row>
    <row r="2254" ht="14.25" customHeight="1">
      <c r="A2254" s="267">
        <v>43512.0</v>
      </c>
      <c r="B2254" s="57">
        <v>47.0</v>
      </c>
      <c r="C2254" s="57">
        <v>45.0</v>
      </c>
      <c r="D2254" s="268">
        <v>0.916666666666667</v>
      </c>
      <c r="E2254" s="269">
        <v>0.0</v>
      </c>
      <c r="F2254" s="269">
        <v>7.591719928520704E-5</v>
      </c>
    </row>
    <row r="2255" ht="14.25" customHeight="1">
      <c r="A2255" s="267">
        <v>43512.0</v>
      </c>
      <c r="B2255" s="57">
        <v>47.0</v>
      </c>
      <c r="C2255" s="57">
        <v>46.0</v>
      </c>
      <c r="D2255" s="268">
        <v>0.9375</v>
      </c>
      <c r="E2255" s="269">
        <v>0.0</v>
      </c>
      <c r="F2255" s="269">
        <v>6.640251072043834E-5</v>
      </c>
    </row>
    <row r="2256" ht="14.25" customHeight="1">
      <c r="A2256" s="267">
        <v>43512.0</v>
      </c>
      <c r="B2256" s="57">
        <v>47.0</v>
      </c>
      <c r="C2256" s="57">
        <v>47.0</v>
      </c>
      <c r="D2256" s="268">
        <v>0.958333333333333</v>
      </c>
      <c r="E2256" s="269">
        <v>0.0</v>
      </c>
      <c r="F2256" s="269">
        <v>5.67876675391984E-5</v>
      </c>
    </row>
    <row r="2257" ht="14.25" customHeight="1">
      <c r="A2257" s="267">
        <v>43512.0</v>
      </c>
      <c r="B2257" s="57">
        <v>47.0</v>
      </c>
      <c r="C2257" s="57">
        <v>48.0</v>
      </c>
      <c r="D2257" s="268">
        <v>0.979166666666667</v>
      </c>
      <c r="E2257" s="269">
        <v>0.0</v>
      </c>
      <c r="F2257" s="269">
        <v>4.80742159061997E-5</v>
      </c>
    </row>
    <row r="2258" ht="14.25" customHeight="1">
      <c r="A2258" s="267">
        <v>43513.0</v>
      </c>
      <c r="B2258" s="57">
        <v>48.0</v>
      </c>
      <c r="C2258" s="57">
        <v>1.0</v>
      </c>
      <c r="D2258" s="268">
        <v>0.0</v>
      </c>
      <c r="E2258" s="269">
        <v>0.0</v>
      </c>
      <c r="F2258" s="269">
        <v>4.206493891792475E-5</v>
      </c>
    </row>
    <row r="2259" ht="14.25" customHeight="1">
      <c r="A2259" s="267">
        <v>43513.0</v>
      </c>
      <c r="B2259" s="57">
        <v>48.0</v>
      </c>
      <c r="C2259" s="57">
        <v>2.0</v>
      </c>
      <c r="D2259" s="268">
        <v>0.020833333333333332</v>
      </c>
      <c r="E2259" s="269">
        <v>0.0</v>
      </c>
      <c r="F2259" s="269">
        <v>3.6957053477891026E-5</v>
      </c>
    </row>
    <row r="2260" ht="14.25" customHeight="1">
      <c r="A2260" s="267">
        <v>43513.0</v>
      </c>
      <c r="B2260" s="57">
        <v>48.0</v>
      </c>
      <c r="C2260" s="57">
        <v>3.0</v>
      </c>
      <c r="D2260" s="268">
        <v>0.0416666666666667</v>
      </c>
      <c r="E2260" s="269">
        <v>0.0</v>
      </c>
      <c r="F2260" s="269">
        <v>3.505411576493728E-5</v>
      </c>
    </row>
    <row r="2261" ht="14.25" customHeight="1">
      <c r="A2261" s="267">
        <v>43513.0</v>
      </c>
      <c r="B2261" s="57">
        <v>48.0</v>
      </c>
      <c r="C2261" s="57">
        <v>4.0</v>
      </c>
      <c r="D2261" s="268">
        <v>0.0625</v>
      </c>
      <c r="E2261" s="269">
        <v>0.0</v>
      </c>
      <c r="F2261" s="269">
        <v>3.32513326684548E-5</v>
      </c>
    </row>
    <row r="2262" ht="14.25" customHeight="1">
      <c r="A2262" s="267">
        <v>43513.0</v>
      </c>
      <c r="B2262" s="57">
        <v>48.0</v>
      </c>
      <c r="C2262" s="57">
        <v>5.0</v>
      </c>
      <c r="D2262" s="268">
        <v>0.0833333333333333</v>
      </c>
      <c r="E2262" s="269">
        <v>0.0</v>
      </c>
      <c r="F2262" s="269">
        <v>3.164885880491481E-5</v>
      </c>
    </row>
    <row r="2263" ht="14.25" customHeight="1">
      <c r="A2263" s="267">
        <v>43513.0</v>
      </c>
      <c r="B2263" s="57">
        <v>48.0</v>
      </c>
      <c r="C2263" s="57">
        <v>6.0</v>
      </c>
      <c r="D2263" s="268">
        <v>0.104166666666667</v>
      </c>
      <c r="E2263" s="269">
        <v>0.0</v>
      </c>
      <c r="F2263" s="269">
        <v>3.094777648961606E-5</v>
      </c>
    </row>
    <row r="2264" ht="14.25" customHeight="1">
      <c r="A2264" s="267">
        <v>43513.0</v>
      </c>
      <c r="B2264" s="57">
        <v>48.0</v>
      </c>
      <c r="C2264" s="57">
        <v>7.0</v>
      </c>
      <c r="D2264" s="268">
        <v>0.125</v>
      </c>
      <c r="E2264" s="269">
        <v>0.0</v>
      </c>
      <c r="F2264" s="269">
        <v>3.1047931106087315E-5</v>
      </c>
    </row>
    <row r="2265" ht="14.25" customHeight="1">
      <c r="A2265" s="267">
        <v>43513.0</v>
      </c>
      <c r="B2265" s="57">
        <v>48.0</v>
      </c>
      <c r="C2265" s="57">
        <v>8.0</v>
      </c>
      <c r="D2265" s="268">
        <v>0.145833333333333</v>
      </c>
      <c r="E2265" s="269">
        <v>0.0</v>
      </c>
      <c r="F2265" s="269">
        <v>3.064731264020231E-5</v>
      </c>
    </row>
    <row r="2266" ht="14.25" customHeight="1">
      <c r="A2266" s="267">
        <v>43513.0</v>
      </c>
      <c r="B2266" s="57">
        <v>48.0</v>
      </c>
      <c r="C2266" s="57">
        <v>9.0</v>
      </c>
      <c r="D2266" s="268">
        <v>0.166666666666667</v>
      </c>
      <c r="E2266" s="269">
        <v>0.0</v>
      </c>
      <c r="F2266" s="269">
        <v>3.0847621873144815E-5</v>
      </c>
    </row>
    <row r="2267" ht="14.25" customHeight="1">
      <c r="A2267" s="267">
        <v>43513.0</v>
      </c>
      <c r="B2267" s="57">
        <v>48.0</v>
      </c>
      <c r="C2267" s="57">
        <v>10.0</v>
      </c>
      <c r="D2267" s="268">
        <v>0.1875</v>
      </c>
      <c r="E2267" s="269">
        <v>0.0</v>
      </c>
      <c r="F2267" s="269">
        <v>3.194932265432856E-5</v>
      </c>
    </row>
    <row r="2268" ht="14.25" customHeight="1">
      <c r="A2268" s="267">
        <v>43513.0</v>
      </c>
      <c r="B2268" s="57">
        <v>48.0</v>
      </c>
      <c r="C2268" s="57">
        <v>11.0</v>
      </c>
      <c r="D2268" s="268">
        <v>0.208333333333333</v>
      </c>
      <c r="E2268" s="269">
        <v>0.0</v>
      </c>
      <c r="F2268" s="269">
        <v>3.3151178051983545E-5</v>
      </c>
    </row>
    <row r="2269" ht="14.25" customHeight="1">
      <c r="A2269" s="267">
        <v>43513.0</v>
      </c>
      <c r="B2269" s="57">
        <v>48.0</v>
      </c>
      <c r="C2269" s="57">
        <v>12.0</v>
      </c>
      <c r="D2269" s="268">
        <v>0.229166666666667</v>
      </c>
      <c r="E2269" s="269">
        <v>8.242905642838648E-8</v>
      </c>
      <c r="F2269" s="269">
        <v>3.7057208094362266E-5</v>
      </c>
    </row>
    <row r="2270" ht="14.25" customHeight="1">
      <c r="A2270" s="267">
        <v>43513.0</v>
      </c>
      <c r="B2270" s="57">
        <v>48.0</v>
      </c>
      <c r="C2270" s="57">
        <v>13.0</v>
      </c>
      <c r="D2270" s="268">
        <v>0.25</v>
      </c>
      <c r="E2270" s="269">
        <v>6.211464050231816E-7</v>
      </c>
      <c r="F2270" s="269">
        <v>4.326679431557974E-5</v>
      </c>
    </row>
    <row r="2271" ht="14.25" customHeight="1">
      <c r="A2271" s="267">
        <v>43513.0</v>
      </c>
      <c r="B2271" s="57">
        <v>48.0</v>
      </c>
      <c r="C2271" s="57">
        <v>14.0</v>
      </c>
      <c r="D2271" s="268">
        <v>0.270833333333333</v>
      </c>
      <c r="E2271" s="269">
        <v>1.2764481557915585E-6</v>
      </c>
      <c r="F2271" s="269">
        <v>4.92760713038547E-5</v>
      </c>
    </row>
    <row r="2272" ht="14.25" customHeight="1">
      <c r="A2272" s="267">
        <v>43513.0</v>
      </c>
      <c r="B2272" s="57">
        <v>48.0</v>
      </c>
      <c r="C2272" s="57">
        <v>15.0</v>
      </c>
      <c r="D2272" s="268">
        <v>0.291666666666667</v>
      </c>
      <c r="E2272" s="269">
        <v>3.916994651491709E-6</v>
      </c>
      <c r="F2272" s="269">
        <v>5.8390141402738404E-5</v>
      </c>
    </row>
    <row r="2273" ht="14.25" customHeight="1">
      <c r="A2273" s="267">
        <v>43513.0</v>
      </c>
      <c r="B2273" s="57">
        <v>48.0</v>
      </c>
      <c r="C2273" s="57">
        <v>16.0</v>
      </c>
      <c r="D2273" s="268">
        <v>0.3125</v>
      </c>
      <c r="E2273" s="269">
        <v>8.868528930345476E-6</v>
      </c>
      <c r="F2273" s="269">
        <v>6.61020468710246E-5</v>
      </c>
    </row>
    <row r="2274" ht="14.25" customHeight="1">
      <c r="A2274" s="267">
        <v>43513.0</v>
      </c>
      <c r="B2274" s="57">
        <v>48.0</v>
      </c>
      <c r="C2274" s="57">
        <v>17.0</v>
      </c>
      <c r="D2274" s="268">
        <v>0.333333333333333</v>
      </c>
      <c r="E2274" s="269">
        <v>1.6473580791995724E-5</v>
      </c>
      <c r="F2274" s="269">
        <v>6.770452073456459E-5</v>
      </c>
    </row>
    <row r="2275" ht="14.25" customHeight="1">
      <c r="A2275" s="267">
        <v>43513.0</v>
      </c>
      <c r="B2275" s="57">
        <v>48.0</v>
      </c>
      <c r="C2275" s="57">
        <v>18.0</v>
      </c>
      <c r="D2275" s="268">
        <v>0.354166666666667</v>
      </c>
      <c r="E2275" s="269">
        <v>3.069874123033113E-5</v>
      </c>
      <c r="F2275" s="269">
        <v>6.950730383104707E-5</v>
      </c>
    </row>
    <row r="2276" ht="14.25" customHeight="1">
      <c r="A2276" s="267">
        <v>43513.0</v>
      </c>
      <c r="B2276" s="57">
        <v>48.0</v>
      </c>
      <c r="C2276" s="57">
        <v>19.0</v>
      </c>
      <c r="D2276" s="268">
        <v>0.375</v>
      </c>
      <c r="E2276" s="269">
        <v>4.8413911668626705E-5</v>
      </c>
      <c r="F2276" s="269">
        <v>6.870606689927708E-5</v>
      </c>
    </row>
    <row r="2277" ht="14.25" customHeight="1">
      <c r="A2277" s="267">
        <v>43513.0</v>
      </c>
      <c r="B2277" s="57">
        <v>48.0</v>
      </c>
      <c r="C2277" s="57">
        <v>20.0</v>
      </c>
      <c r="D2277" s="268">
        <v>0.395833333333333</v>
      </c>
      <c r="E2277" s="269">
        <v>7.987953681410915E-5</v>
      </c>
      <c r="F2277" s="269">
        <v>6.760436611809333E-5</v>
      </c>
    </row>
    <row r="2278" ht="14.25" customHeight="1">
      <c r="A2278" s="267">
        <v>43513.0</v>
      </c>
      <c r="B2278" s="57">
        <v>48.0</v>
      </c>
      <c r="C2278" s="57">
        <v>21.0</v>
      </c>
      <c r="D2278" s="268">
        <v>0.416666666666667</v>
      </c>
      <c r="E2278" s="269">
        <v>1.2305860656743525E-4</v>
      </c>
      <c r="F2278" s="269">
        <v>6.46998822404271E-5</v>
      </c>
    </row>
    <row r="2279" ht="14.25" customHeight="1">
      <c r="A2279" s="267">
        <v>43513.0</v>
      </c>
      <c r="B2279" s="57">
        <v>48.0</v>
      </c>
      <c r="C2279" s="57">
        <v>22.0</v>
      </c>
      <c r="D2279" s="268">
        <v>0.4375</v>
      </c>
      <c r="E2279" s="269">
        <v>1.4438444154579963E-4</v>
      </c>
      <c r="F2279" s="269">
        <v>6.459972762395585E-5</v>
      </c>
    </row>
    <row r="2280" ht="14.25" customHeight="1">
      <c r="A2280" s="267">
        <v>43513.0</v>
      </c>
      <c r="B2280" s="57">
        <v>48.0</v>
      </c>
      <c r="C2280" s="57">
        <v>23.0</v>
      </c>
      <c r="D2280" s="268">
        <v>0.458333333333333</v>
      </c>
      <c r="E2280" s="269">
        <v>1.1420669646846272E-4</v>
      </c>
      <c r="F2280" s="269">
        <v>6.279694452747336E-5</v>
      </c>
    </row>
    <row r="2281" ht="14.25" customHeight="1">
      <c r="A2281" s="267">
        <v>43513.0</v>
      </c>
      <c r="B2281" s="57">
        <v>48.0</v>
      </c>
      <c r="C2281" s="57">
        <v>24.0</v>
      </c>
      <c r="D2281" s="268">
        <v>0.479166666666667</v>
      </c>
      <c r="E2281" s="269">
        <v>1.44846437310855E-4</v>
      </c>
      <c r="F2281" s="269">
        <v>6.229617144511711E-5</v>
      </c>
    </row>
    <row r="2282" ht="14.25" customHeight="1">
      <c r="A2282" s="267">
        <v>43513.0</v>
      </c>
      <c r="B2282" s="57">
        <v>48.0</v>
      </c>
      <c r="C2282" s="57">
        <v>25.0</v>
      </c>
      <c r="D2282" s="268">
        <v>0.5</v>
      </c>
      <c r="E2282" s="269">
        <v>1.6689481891024404E-4</v>
      </c>
      <c r="F2282" s="269">
        <v>6.459972762395585E-5</v>
      </c>
    </row>
    <row r="2283" ht="14.25" customHeight="1">
      <c r="A2283" s="267">
        <v>43513.0</v>
      </c>
      <c r="B2283" s="57">
        <v>48.0</v>
      </c>
      <c r="C2283" s="57">
        <v>26.0</v>
      </c>
      <c r="D2283" s="268">
        <v>0.520833333333333</v>
      </c>
      <c r="E2283" s="269">
        <v>1.5789090682654302E-4</v>
      </c>
      <c r="F2283" s="269">
        <v>6.46998822404271E-5</v>
      </c>
    </row>
    <row r="2284" ht="14.25" customHeight="1">
      <c r="A2284" s="267">
        <v>43513.0</v>
      </c>
      <c r="B2284" s="57">
        <v>48.0</v>
      </c>
      <c r="C2284" s="57">
        <v>27.0</v>
      </c>
      <c r="D2284" s="268">
        <v>0.541666666666667</v>
      </c>
      <c r="E2284" s="269">
        <v>8.722729491196499E-5</v>
      </c>
      <c r="F2284" s="269">
        <v>6.359818145924337E-5</v>
      </c>
    </row>
    <row r="2285" ht="14.25" customHeight="1">
      <c r="A2285" s="267">
        <v>43513.0</v>
      </c>
      <c r="B2285" s="57">
        <v>48.0</v>
      </c>
      <c r="C2285" s="57">
        <v>28.0</v>
      </c>
      <c r="D2285" s="268">
        <v>0.5625</v>
      </c>
      <c r="E2285" s="269">
        <v>1.263417044726615E-4</v>
      </c>
      <c r="F2285" s="269">
        <v>6.189555297923212E-5</v>
      </c>
    </row>
    <row r="2286" ht="14.25" customHeight="1">
      <c r="A2286" s="267">
        <v>43513.0</v>
      </c>
      <c r="B2286" s="57">
        <v>48.0</v>
      </c>
      <c r="C2286" s="57">
        <v>29.0</v>
      </c>
      <c r="D2286" s="268">
        <v>0.583333333333333</v>
      </c>
      <c r="E2286" s="269">
        <v>1.1979652514608389E-4</v>
      </c>
      <c r="F2286" s="269">
        <v>6.0793852198048374E-5</v>
      </c>
    </row>
    <row r="2287" ht="14.25" customHeight="1">
      <c r="A2287" s="267">
        <v>43513.0</v>
      </c>
      <c r="B2287" s="57">
        <v>48.0</v>
      </c>
      <c r="C2287" s="57">
        <v>30.0</v>
      </c>
      <c r="D2287" s="268">
        <v>0.604166666666667</v>
      </c>
      <c r="E2287" s="269">
        <v>8.690241936332365E-5</v>
      </c>
      <c r="F2287" s="269">
        <v>6.189555297923212E-5</v>
      </c>
    </row>
    <row r="2288" ht="14.25" customHeight="1">
      <c r="A2288" s="267">
        <v>43513.0</v>
      </c>
      <c r="B2288" s="57">
        <v>48.0</v>
      </c>
      <c r="C2288" s="57">
        <v>31.0</v>
      </c>
      <c r="D2288" s="268">
        <v>0.625</v>
      </c>
      <c r="E2288" s="269">
        <v>6.61100705120782E-5</v>
      </c>
      <c r="F2288" s="269">
        <v>6.389864530865711E-5</v>
      </c>
    </row>
    <row r="2289" ht="14.25" customHeight="1">
      <c r="A2289" s="267">
        <v>43513.0</v>
      </c>
      <c r="B2289" s="57">
        <v>48.0</v>
      </c>
      <c r="C2289" s="57">
        <v>32.0</v>
      </c>
      <c r="D2289" s="268">
        <v>0.645833333333333</v>
      </c>
      <c r="E2289" s="269">
        <v>6.797702881445492E-5</v>
      </c>
      <c r="F2289" s="269">
        <v>6.720374765220833E-5</v>
      </c>
    </row>
    <row r="2290" ht="14.25" customHeight="1">
      <c r="A2290" s="267">
        <v>43513.0</v>
      </c>
      <c r="B2290" s="57">
        <v>48.0</v>
      </c>
      <c r="C2290" s="57">
        <v>33.0</v>
      </c>
      <c r="D2290" s="268">
        <v>0.666666666666667</v>
      </c>
      <c r="E2290" s="269">
        <v>5.115298663535916E-5</v>
      </c>
      <c r="F2290" s="269">
        <v>7.351348848989705E-5</v>
      </c>
    </row>
    <row r="2291" ht="14.25" customHeight="1">
      <c r="A2291" s="267">
        <v>43513.0</v>
      </c>
      <c r="B2291" s="57">
        <v>48.0</v>
      </c>
      <c r="C2291" s="57">
        <v>34.0</v>
      </c>
      <c r="D2291" s="268">
        <v>0.6875</v>
      </c>
      <c r="E2291" s="269">
        <v>1.9388725636696358E-5</v>
      </c>
      <c r="F2291" s="269">
        <v>8.352895013702199E-5</v>
      </c>
    </row>
    <row r="2292" ht="14.25" customHeight="1">
      <c r="A2292" s="267">
        <v>43513.0</v>
      </c>
      <c r="B2292" s="57">
        <v>48.0</v>
      </c>
      <c r="C2292" s="57">
        <v>35.0</v>
      </c>
      <c r="D2292" s="268">
        <v>0.708333333333333</v>
      </c>
      <c r="E2292" s="269">
        <v>1.3350422074399317E-5</v>
      </c>
      <c r="F2292" s="269">
        <v>9.775090567593941E-5</v>
      </c>
    </row>
    <row r="2293" ht="14.25" customHeight="1">
      <c r="A2293" s="267">
        <v>43513.0</v>
      </c>
      <c r="B2293" s="57">
        <v>48.0</v>
      </c>
      <c r="C2293" s="57">
        <v>36.0</v>
      </c>
      <c r="D2293" s="268">
        <v>0.729166666666667</v>
      </c>
      <c r="E2293" s="269">
        <v>3.151601298102234E-6</v>
      </c>
      <c r="F2293" s="269">
        <v>1.0552290391410836E-4</v>
      </c>
    </row>
    <row r="2294" ht="14.25" customHeight="1">
      <c r="A2294" s="267">
        <v>43513.0</v>
      </c>
      <c r="B2294" s="57">
        <v>48.0</v>
      </c>
      <c r="C2294" s="57">
        <v>37.0</v>
      </c>
      <c r="D2294" s="268">
        <v>0.75</v>
      </c>
      <c r="E2294" s="269">
        <v>1.7707142331186895E-6</v>
      </c>
      <c r="F2294" s="269">
        <v>1.0918856287695608E-4</v>
      </c>
    </row>
    <row r="2295" ht="14.25" customHeight="1">
      <c r="A2295" s="267">
        <v>43513.0</v>
      </c>
      <c r="B2295" s="57">
        <v>48.0</v>
      </c>
      <c r="C2295" s="57">
        <v>38.0</v>
      </c>
      <c r="D2295" s="268">
        <v>0.770833333333333</v>
      </c>
      <c r="E2295" s="269">
        <v>3.796545471099505E-7</v>
      </c>
      <c r="F2295" s="269">
        <v>1.0732568701059084E-4</v>
      </c>
    </row>
    <row r="2296" ht="14.25" customHeight="1">
      <c r="A2296" s="267">
        <v>43513.0</v>
      </c>
      <c r="B2296" s="57">
        <v>48.0</v>
      </c>
      <c r="C2296" s="57">
        <v>39.0</v>
      </c>
      <c r="D2296" s="268">
        <v>0.791666666666667</v>
      </c>
      <c r="E2296" s="269">
        <v>5.5178762530595286E-8</v>
      </c>
      <c r="F2296" s="269">
        <v>1.0381025997244996E-4</v>
      </c>
    </row>
    <row r="2297" ht="14.25" customHeight="1">
      <c r="A2297" s="267">
        <v>43513.0</v>
      </c>
      <c r="B2297" s="57">
        <v>48.0</v>
      </c>
      <c r="C2297" s="57">
        <v>40.0</v>
      </c>
      <c r="D2297" s="268">
        <v>0.8125</v>
      </c>
      <c r="E2297" s="269">
        <v>2.2194809509513187E-9</v>
      </c>
      <c r="F2297" s="269">
        <v>9.945353415595063E-5</v>
      </c>
    </row>
    <row r="2298" ht="14.25" customHeight="1">
      <c r="A2298" s="267">
        <v>43513.0</v>
      </c>
      <c r="B2298" s="57">
        <v>48.0</v>
      </c>
      <c r="C2298" s="57">
        <v>41.0</v>
      </c>
      <c r="D2298" s="268">
        <v>0.833333333333333</v>
      </c>
      <c r="E2298" s="269">
        <v>0.0</v>
      </c>
      <c r="F2298" s="269">
        <v>9.554750411357193E-5</v>
      </c>
    </row>
    <row r="2299" ht="14.25" customHeight="1">
      <c r="A2299" s="267">
        <v>43513.0</v>
      </c>
      <c r="B2299" s="57">
        <v>48.0</v>
      </c>
      <c r="C2299" s="57">
        <v>42.0</v>
      </c>
      <c r="D2299" s="268">
        <v>0.854166666666667</v>
      </c>
      <c r="E2299" s="269">
        <v>0.0</v>
      </c>
      <c r="F2299" s="269">
        <v>9.023930944059568E-5</v>
      </c>
    </row>
    <row r="2300" ht="14.25" customHeight="1">
      <c r="A2300" s="267">
        <v>43513.0</v>
      </c>
      <c r="B2300" s="57">
        <v>48.0</v>
      </c>
      <c r="C2300" s="57">
        <v>43.0</v>
      </c>
      <c r="D2300" s="268">
        <v>0.875</v>
      </c>
      <c r="E2300" s="269">
        <v>0.0</v>
      </c>
      <c r="F2300" s="269">
        <v>8.613297016527447E-5</v>
      </c>
    </row>
    <row r="2301" ht="14.25" customHeight="1">
      <c r="A2301" s="267">
        <v>43513.0</v>
      </c>
      <c r="B2301" s="57">
        <v>48.0</v>
      </c>
      <c r="C2301" s="57">
        <v>44.0</v>
      </c>
      <c r="D2301" s="268">
        <v>0.895833333333333</v>
      </c>
      <c r="E2301" s="269">
        <v>0.0</v>
      </c>
      <c r="F2301" s="269">
        <v>8.082477549229825E-5</v>
      </c>
    </row>
    <row r="2302" ht="14.25" customHeight="1">
      <c r="A2302" s="267">
        <v>43513.0</v>
      </c>
      <c r="B2302" s="57">
        <v>48.0</v>
      </c>
      <c r="C2302" s="57">
        <v>45.0</v>
      </c>
      <c r="D2302" s="268">
        <v>0.916666666666667</v>
      </c>
      <c r="E2302" s="269">
        <v>0.0</v>
      </c>
      <c r="F2302" s="269">
        <v>7.521611696990828E-5</v>
      </c>
    </row>
    <row r="2303" ht="14.25" customHeight="1">
      <c r="A2303" s="267">
        <v>43513.0</v>
      </c>
      <c r="B2303" s="57">
        <v>48.0</v>
      </c>
      <c r="C2303" s="57">
        <v>46.0</v>
      </c>
      <c r="D2303" s="268">
        <v>0.9375</v>
      </c>
      <c r="E2303" s="269">
        <v>0.0</v>
      </c>
      <c r="F2303" s="269">
        <v>6.620220148749584E-5</v>
      </c>
    </row>
    <row r="2304" ht="14.25" customHeight="1">
      <c r="A2304" s="267">
        <v>43513.0</v>
      </c>
      <c r="B2304" s="57">
        <v>48.0</v>
      </c>
      <c r="C2304" s="57">
        <v>47.0</v>
      </c>
      <c r="D2304" s="268">
        <v>0.958333333333333</v>
      </c>
      <c r="E2304" s="269">
        <v>0.0</v>
      </c>
      <c r="F2304" s="269">
        <v>5.67876675391984E-5</v>
      </c>
    </row>
    <row r="2305" ht="14.25" customHeight="1">
      <c r="A2305" s="267">
        <v>43513.0</v>
      </c>
      <c r="B2305" s="57">
        <v>48.0</v>
      </c>
      <c r="C2305" s="57">
        <v>48.0</v>
      </c>
      <c r="D2305" s="268">
        <v>0.979166666666667</v>
      </c>
      <c r="E2305" s="269">
        <v>0.0</v>
      </c>
      <c r="F2305" s="269">
        <v>4.8675143605027206E-5</v>
      </c>
    </row>
    <row r="2306" ht="14.25" customHeight="1">
      <c r="A2306" s="267">
        <v>43514.0</v>
      </c>
      <c r="B2306" s="57">
        <v>49.0</v>
      </c>
      <c r="C2306" s="57">
        <v>1.0</v>
      </c>
      <c r="D2306" s="268">
        <v>0.0</v>
      </c>
      <c r="E2306" s="269">
        <v>0.0</v>
      </c>
      <c r="F2306" s="269">
        <v>4.2165093534395995E-5</v>
      </c>
    </row>
    <row r="2307" ht="14.25" customHeight="1">
      <c r="A2307" s="267">
        <v>43514.0</v>
      </c>
      <c r="B2307" s="57">
        <v>49.0</v>
      </c>
      <c r="C2307" s="57">
        <v>2.0</v>
      </c>
      <c r="D2307" s="268">
        <v>0.020833333333333332</v>
      </c>
      <c r="E2307" s="269">
        <v>0.0</v>
      </c>
      <c r="F2307" s="269">
        <v>3.7457826560247266E-5</v>
      </c>
    </row>
    <row r="2308" ht="14.25" customHeight="1">
      <c r="A2308" s="267">
        <v>43514.0</v>
      </c>
      <c r="B2308" s="57">
        <v>49.0</v>
      </c>
      <c r="C2308" s="57">
        <v>3.0</v>
      </c>
      <c r="D2308" s="268">
        <v>0.0416666666666667</v>
      </c>
      <c r="E2308" s="269">
        <v>0.0</v>
      </c>
      <c r="F2308" s="269">
        <v>3.545473423082228E-5</v>
      </c>
    </row>
    <row r="2309" ht="14.25" customHeight="1">
      <c r="A2309" s="267">
        <v>43514.0</v>
      </c>
      <c r="B2309" s="57">
        <v>49.0</v>
      </c>
      <c r="C2309" s="57">
        <v>4.0</v>
      </c>
      <c r="D2309" s="268">
        <v>0.0625</v>
      </c>
      <c r="E2309" s="269">
        <v>0.0</v>
      </c>
      <c r="F2309" s="269">
        <v>3.32513326684548E-5</v>
      </c>
    </row>
    <row r="2310" ht="14.25" customHeight="1">
      <c r="A2310" s="267">
        <v>43514.0</v>
      </c>
      <c r="B2310" s="57">
        <v>49.0</v>
      </c>
      <c r="C2310" s="57">
        <v>5.0</v>
      </c>
      <c r="D2310" s="268">
        <v>0.0833333333333333</v>
      </c>
      <c r="E2310" s="269">
        <v>0.0</v>
      </c>
      <c r="F2310" s="269">
        <v>3.2249786503742304E-5</v>
      </c>
    </row>
    <row r="2311" ht="14.25" customHeight="1">
      <c r="A2311" s="267">
        <v>43514.0</v>
      </c>
      <c r="B2311" s="57">
        <v>49.0</v>
      </c>
      <c r="C2311" s="57">
        <v>6.0</v>
      </c>
      <c r="D2311" s="268">
        <v>0.104166666666667</v>
      </c>
      <c r="E2311" s="269">
        <v>0.0</v>
      </c>
      <c r="F2311" s="269">
        <v>3.14485495719723E-5</v>
      </c>
    </row>
    <row r="2312" ht="14.25" customHeight="1">
      <c r="A2312" s="267">
        <v>43514.0</v>
      </c>
      <c r="B2312" s="57">
        <v>49.0</v>
      </c>
      <c r="C2312" s="57">
        <v>7.0</v>
      </c>
      <c r="D2312" s="268">
        <v>0.125</v>
      </c>
      <c r="E2312" s="269">
        <v>0.0</v>
      </c>
      <c r="F2312" s="269">
        <v>3.1548704188443556E-5</v>
      </c>
    </row>
    <row r="2313" ht="14.25" customHeight="1">
      <c r="A2313" s="267">
        <v>43514.0</v>
      </c>
      <c r="B2313" s="57">
        <v>49.0</v>
      </c>
      <c r="C2313" s="57">
        <v>8.0</v>
      </c>
      <c r="D2313" s="268">
        <v>0.145833333333333</v>
      </c>
      <c r="E2313" s="269">
        <v>0.0</v>
      </c>
      <c r="F2313" s="269">
        <v>3.1047931106087315E-5</v>
      </c>
    </row>
    <row r="2314" ht="14.25" customHeight="1">
      <c r="A2314" s="267">
        <v>43514.0</v>
      </c>
      <c r="B2314" s="57">
        <v>49.0</v>
      </c>
      <c r="C2314" s="57">
        <v>9.0</v>
      </c>
      <c r="D2314" s="268">
        <v>0.166666666666667</v>
      </c>
      <c r="E2314" s="269">
        <v>0.0</v>
      </c>
      <c r="F2314" s="269">
        <v>3.124824033902981E-5</v>
      </c>
    </row>
    <row r="2315" ht="14.25" customHeight="1">
      <c r="A2315" s="267">
        <v>43514.0</v>
      </c>
      <c r="B2315" s="57">
        <v>49.0</v>
      </c>
      <c r="C2315" s="57">
        <v>10.0</v>
      </c>
      <c r="D2315" s="268">
        <v>0.1875</v>
      </c>
      <c r="E2315" s="269">
        <v>0.0</v>
      </c>
      <c r="F2315" s="269">
        <v>3.2550250353156044E-5</v>
      </c>
    </row>
    <row r="2316" ht="14.25" customHeight="1">
      <c r="A2316" s="267">
        <v>43514.0</v>
      </c>
      <c r="B2316" s="57">
        <v>49.0</v>
      </c>
      <c r="C2316" s="57">
        <v>11.0</v>
      </c>
      <c r="D2316" s="268">
        <v>0.208333333333333</v>
      </c>
      <c r="E2316" s="269">
        <v>4.377309653265101E-9</v>
      </c>
      <c r="F2316" s="269">
        <v>3.375210575081104E-5</v>
      </c>
    </row>
    <row r="2317" ht="14.25" customHeight="1">
      <c r="A2317" s="267">
        <v>43514.0</v>
      </c>
      <c r="B2317" s="57">
        <v>49.0</v>
      </c>
      <c r="C2317" s="57">
        <v>12.0</v>
      </c>
      <c r="D2317" s="268">
        <v>0.229166666666667</v>
      </c>
      <c r="E2317" s="269">
        <v>1.9858189286150551E-7</v>
      </c>
      <c r="F2317" s="269">
        <v>3.685689886141978E-5</v>
      </c>
    </row>
    <row r="2318" ht="14.25" customHeight="1">
      <c r="A2318" s="267">
        <v>43514.0</v>
      </c>
      <c r="B2318" s="57">
        <v>49.0</v>
      </c>
      <c r="C2318" s="57">
        <v>13.0</v>
      </c>
      <c r="D2318" s="268">
        <v>0.25</v>
      </c>
      <c r="E2318" s="269">
        <v>5.717629538645148E-7</v>
      </c>
      <c r="F2318" s="269">
        <v>4.406803124734973E-5</v>
      </c>
    </row>
    <row r="2319" ht="14.25" customHeight="1">
      <c r="A2319" s="267">
        <v>43514.0</v>
      </c>
      <c r="B2319" s="57">
        <v>49.0</v>
      </c>
      <c r="C2319" s="57">
        <v>14.0</v>
      </c>
      <c r="D2319" s="268">
        <v>0.270833333333333</v>
      </c>
      <c r="E2319" s="269">
        <v>1.1308255445096967E-6</v>
      </c>
      <c r="F2319" s="269">
        <v>5.08785451673947E-5</v>
      </c>
    </row>
    <row r="2320" ht="14.25" customHeight="1">
      <c r="A2320" s="267">
        <v>43514.0</v>
      </c>
      <c r="B2320" s="57">
        <v>49.0</v>
      </c>
      <c r="C2320" s="57">
        <v>15.0</v>
      </c>
      <c r="D2320" s="268">
        <v>0.291666666666667</v>
      </c>
      <c r="E2320" s="269">
        <v>6.340898965089493E-6</v>
      </c>
      <c r="F2320" s="269">
        <v>5.9391687567450885E-5</v>
      </c>
    </row>
    <row r="2321" ht="14.25" customHeight="1">
      <c r="A2321" s="267">
        <v>43514.0</v>
      </c>
      <c r="B2321" s="57">
        <v>49.0</v>
      </c>
      <c r="C2321" s="57">
        <v>16.0</v>
      </c>
      <c r="D2321" s="268">
        <v>0.3125</v>
      </c>
      <c r="E2321" s="269">
        <v>7.839250422605672E-6</v>
      </c>
      <c r="F2321" s="269">
        <v>6.680312918632335E-5</v>
      </c>
    </row>
    <row r="2322" ht="14.25" customHeight="1">
      <c r="A2322" s="267">
        <v>43514.0</v>
      </c>
      <c r="B2322" s="57">
        <v>49.0</v>
      </c>
      <c r="C2322" s="57">
        <v>17.0</v>
      </c>
      <c r="D2322" s="268">
        <v>0.333333333333333</v>
      </c>
      <c r="E2322" s="269">
        <v>3.1028298853352765E-5</v>
      </c>
      <c r="F2322" s="269">
        <v>6.830544843339208E-5</v>
      </c>
    </row>
    <row r="2323" ht="14.25" customHeight="1">
      <c r="A2323" s="267">
        <v>43514.0</v>
      </c>
      <c r="B2323" s="57">
        <v>49.0</v>
      </c>
      <c r="C2323" s="57">
        <v>18.0</v>
      </c>
      <c r="D2323" s="268">
        <v>0.354166666666667</v>
      </c>
      <c r="E2323" s="269">
        <v>6.989048890959899E-5</v>
      </c>
      <c r="F2323" s="269">
        <v>7.040869537928833E-5</v>
      </c>
    </row>
    <row r="2324" ht="14.25" customHeight="1">
      <c r="A2324" s="267">
        <v>43514.0</v>
      </c>
      <c r="B2324" s="57">
        <v>49.0</v>
      </c>
      <c r="C2324" s="57">
        <v>19.0</v>
      </c>
      <c r="D2324" s="268">
        <v>0.375</v>
      </c>
      <c r="E2324" s="269">
        <v>8.777778239242507E-5</v>
      </c>
      <c r="F2324" s="269">
        <v>7.060900461223083E-5</v>
      </c>
    </row>
    <row r="2325" ht="14.25" customHeight="1">
      <c r="A2325" s="267">
        <v>43514.0</v>
      </c>
      <c r="B2325" s="57">
        <v>49.0</v>
      </c>
      <c r="C2325" s="57">
        <v>20.0</v>
      </c>
      <c r="D2325" s="268">
        <v>0.395833333333333</v>
      </c>
      <c r="E2325" s="269">
        <v>1.3985645054083524E-4</v>
      </c>
      <c r="F2325" s="269">
        <v>6.890637613221959E-5</v>
      </c>
    </row>
    <row r="2326" ht="14.25" customHeight="1">
      <c r="A2326" s="267">
        <v>43514.0</v>
      </c>
      <c r="B2326" s="57">
        <v>49.0</v>
      </c>
      <c r="C2326" s="57">
        <v>21.0</v>
      </c>
      <c r="D2326" s="268">
        <v>0.416666666666667</v>
      </c>
      <c r="E2326" s="269">
        <v>1.9977761807389273E-4</v>
      </c>
      <c r="F2326" s="269">
        <v>6.67029745698521E-5</v>
      </c>
    </row>
    <row r="2327" ht="14.25" customHeight="1">
      <c r="A2327" s="267">
        <v>43514.0</v>
      </c>
      <c r="B2327" s="57">
        <v>49.0</v>
      </c>
      <c r="C2327" s="57">
        <v>22.0</v>
      </c>
      <c r="D2327" s="268">
        <v>0.4375</v>
      </c>
      <c r="E2327" s="269">
        <v>2.3384683508925172E-4</v>
      </c>
      <c r="F2327" s="269">
        <v>6.570142840513958E-5</v>
      </c>
    </row>
    <row r="2328" ht="14.25" customHeight="1">
      <c r="A2328" s="267">
        <v>43514.0</v>
      </c>
      <c r="B2328" s="57">
        <v>49.0</v>
      </c>
      <c r="C2328" s="57">
        <v>23.0</v>
      </c>
      <c r="D2328" s="268">
        <v>0.458333333333333</v>
      </c>
      <c r="E2328" s="269">
        <v>1.9572165250142672E-4</v>
      </c>
      <c r="F2328" s="269">
        <v>6.36983360757146E-5</v>
      </c>
    </row>
    <row r="2329" ht="14.25" customHeight="1">
      <c r="A2329" s="267">
        <v>43514.0</v>
      </c>
      <c r="B2329" s="57">
        <v>49.0</v>
      </c>
      <c r="C2329" s="57">
        <v>24.0</v>
      </c>
      <c r="D2329" s="268">
        <v>0.479166666666667</v>
      </c>
      <c r="E2329" s="269">
        <v>1.8711334435021835E-4</v>
      </c>
      <c r="F2329" s="269">
        <v>6.299725376041584E-5</v>
      </c>
    </row>
    <row r="2330" ht="14.25" customHeight="1">
      <c r="A2330" s="267">
        <v>43514.0</v>
      </c>
      <c r="B2330" s="57">
        <v>49.0</v>
      </c>
      <c r="C2330" s="57">
        <v>25.0</v>
      </c>
      <c r="D2330" s="268">
        <v>0.5</v>
      </c>
      <c r="E2330" s="269">
        <v>1.8213669300037318E-4</v>
      </c>
      <c r="F2330" s="269">
        <v>6.459972762395585E-5</v>
      </c>
    </row>
    <row r="2331" ht="14.25" customHeight="1">
      <c r="A2331" s="267">
        <v>43514.0</v>
      </c>
      <c r="B2331" s="57">
        <v>49.0</v>
      </c>
      <c r="C2331" s="57">
        <v>26.0</v>
      </c>
      <c r="D2331" s="268">
        <v>0.520833333333333</v>
      </c>
      <c r="E2331" s="269">
        <v>1.860959573026416E-4</v>
      </c>
      <c r="F2331" s="269">
        <v>6.520065532278334E-5</v>
      </c>
    </row>
    <row r="2332" ht="14.25" customHeight="1">
      <c r="A2332" s="267">
        <v>43514.0</v>
      </c>
      <c r="B2332" s="57">
        <v>49.0</v>
      </c>
      <c r="C2332" s="57">
        <v>27.0</v>
      </c>
      <c r="D2332" s="268">
        <v>0.541666666666667</v>
      </c>
      <c r="E2332" s="269">
        <v>1.72994583850986E-4</v>
      </c>
      <c r="F2332" s="269">
        <v>6.480003685689835E-5</v>
      </c>
    </row>
    <row r="2333" ht="14.25" customHeight="1">
      <c r="A2333" s="267">
        <v>43514.0</v>
      </c>
      <c r="B2333" s="57">
        <v>49.0</v>
      </c>
      <c r="C2333" s="57">
        <v>28.0</v>
      </c>
      <c r="D2333" s="268">
        <v>0.5625</v>
      </c>
      <c r="E2333" s="269">
        <v>1.5117505757758918E-4</v>
      </c>
      <c r="F2333" s="269">
        <v>6.299725376041584E-5</v>
      </c>
    </row>
    <row r="2334" ht="14.25" customHeight="1">
      <c r="A2334" s="267">
        <v>43514.0</v>
      </c>
      <c r="B2334" s="57">
        <v>49.0</v>
      </c>
      <c r="C2334" s="57">
        <v>29.0</v>
      </c>
      <c r="D2334" s="268">
        <v>0.583333333333333</v>
      </c>
      <c r="E2334" s="269">
        <v>1.3325332722504432E-4</v>
      </c>
      <c r="F2334" s="269">
        <v>6.259663529453087E-5</v>
      </c>
    </row>
    <row r="2335" ht="14.25" customHeight="1">
      <c r="A2335" s="267">
        <v>43514.0</v>
      </c>
      <c r="B2335" s="57">
        <v>49.0</v>
      </c>
      <c r="C2335" s="57">
        <v>30.0</v>
      </c>
      <c r="D2335" s="268">
        <v>0.604166666666667</v>
      </c>
      <c r="E2335" s="269">
        <v>1.1825097542708355E-4</v>
      </c>
      <c r="F2335" s="269">
        <v>6.429926377454211E-5</v>
      </c>
    </row>
    <row r="2336" ht="14.25" customHeight="1">
      <c r="A2336" s="267">
        <v>43514.0</v>
      </c>
      <c r="B2336" s="57">
        <v>49.0</v>
      </c>
      <c r="C2336" s="57">
        <v>31.0</v>
      </c>
      <c r="D2336" s="268">
        <v>0.625</v>
      </c>
      <c r="E2336" s="269">
        <v>9.299079646622711E-5</v>
      </c>
      <c r="F2336" s="269">
        <v>6.55011191721971E-5</v>
      </c>
    </row>
    <row r="2337" ht="14.25" customHeight="1">
      <c r="A2337" s="267">
        <v>43514.0</v>
      </c>
      <c r="B2337" s="57">
        <v>49.0</v>
      </c>
      <c r="C2337" s="57">
        <v>32.0</v>
      </c>
      <c r="D2337" s="268">
        <v>0.645833333333333</v>
      </c>
      <c r="E2337" s="269">
        <v>7.214812824435737E-5</v>
      </c>
      <c r="F2337" s="269">
        <v>6.900653074869083E-5</v>
      </c>
    </row>
    <row r="2338" ht="14.25" customHeight="1">
      <c r="A2338" s="267">
        <v>43514.0</v>
      </c>
      <c r="B2338" s="57">
        <v>49.0</v>
      </c>
      <c r="C2338" s="57">
        <v>33.0</v>
      </c>
      <c r="D2338" s="268">
        <v>0.666666666666667</v>
      </c>
      <c r="E2338" s="269">
        <v>4.591894452370013E-5</v>
      </c>
      <c r="F2338" s="269">
        <v>7.481549850402329E-5</v>
      </c>
    </row>
    <row r="2339" ht="14.25" customHeight="1">
      <c r="A2339" s="267">
        <v>43514.0</v>
      </c>
      <c r="B2339" s="57">
        <v>49.0</v>
      </c>
      <c r="C2339" s="57">
        <v>34.0</v>
      </c>
      <c r="D2339" s="268">
        <v>0.6875</v>
      </c>
      <c r="E2339" s="269">
        <v>2.080825726286759E-5</v>
      </c>
      <c r="F2339" s="269">
        <v>8.423003245232074E-5</v>
      </c>
    </row>
    <row r="2340" ht="14.25" customHeight="1">
      <c r="A2340" s="267">
        <v>43514.0</v>
      </c>
      <c r="B2340" s="57">
        <v>49.0</v>
      </c>
      <c r="C2340" s="57">
        <v>35.0</v>
      </c>
      <c r="D2340" s="268">
        <v>0.708333333333333</v>
      </c>
      <c r="E2340" s="269">
        <v>6.782162931120403E-6</v>
      </c>
      <c r="F2340" s="269">
        <v>9.87524518406519E-5</v>
      </c>
    </row>
    <row r="2341" ht="14.25" customHeight="1">
      <c r="A2341" s="267">
        <v>43514.0</v>
      </c>
      <c r="B2341" s="57">
        <v>49.0</v>
      </c>
      <c r="C2341" s="57">
        <v>36.0</v>
      </c>
      <c r="D2341" s="268">
        <v>0.729166666666667</v>
      </c>
      <c r="E2341" s="269">
        <v>2.0102332190755195E-6</v>
      </c>
      <c r="F2341" s="269">
        <v>1.0614386253623009E-4</v>
      </c>
    </row>
    <row r="2342" ht="14.25" customHeight="1">
      <c r="A2342" s="267">
        <v>43514.0</v>
      </c>
      <c r="B2342" s="57">
        <v>49.0</v>
      </c>
      <c r="C2342" s="57">
        <v>37.0</v>
      </c>
      <c r="D2342" s="268">
        <v>0.75</v>
      </c>
      <c r="E2342" s="269">
        <v>8.939576052442813E-7</v>
      </c>
      <c r="F2342" s="269">
        <v>1.0960921226613532E-4</v>
      </c>
    </row>
    <row r="2343" ht="14.25" customHeight="1">
      <c r="A2343" s="267">
        <v>43514.0</v>
      </c>
      <c r="B2343" s="57">
        <v>49.0</v>
      </c>
      <c r="C2343" s="57">
        <v>38.0</v>
      </c>
      <c r="D2343" s="268">
        <v>0.770833333333333</v>
      </c>
      <c r="E2343" s="269">
        <v>4.239208616317018E-7</v>
      </c>
      <c r="F2343" s="269">
        <v>1.080267693258896E-4</v>
      </c>
    </row>
    <row r="2344" ht="14.25" customHeight="1">
      <c r="A2344" s="267">
        <v>43514.0</v>
      </c>
      <c r="B2344" s="57">
        <v>49.0</v>
      </c>
      <c r="C2344" s="57">
        <v>39.0</v>
      </c>
      <c r="D2344" s="268">
        <v>0.791666666666667</v>
      </c>
      <c r="E2344" s="269">
        <v>1.5277427212381578E-7</v>
      </c>
      <c r="F2344" s="269">
        <v>1.0480179067551536E-4</v>
      </c>
    </row>
    <row r="2345" ht="14.25" customHeight="1">
      <c r="A2345" s="267">
        <v>43514.0</v>
      </c>
      <c r="B2345" s="57">
        <v>49.0</v>
      </c>
      <c r="C2345" s="57">
        <v>40.0</v>
      </c>
      <c r="D2345" s="268">
        <v>0.8125</v>
      </c>
      <c r="E2345" s="269">
        <v>1.2392101976144866E-8</v>
      </c>
      <c r="F2345" s="269">
        <v>9.915307030653687E-5</v>
      </c>
    </row>
    <row r="2346" ht="14.25" customHeight="1">
      <c r="A2346" s="267">
        <v>43514.0</v>
      </c>
      <c r="B2346" s="57">
        <v>49.0</v>
      </c>
      <c r="C2346" s="57">
        <v>41.0</v>
      </c>
      <c r="D2346" s="268">
        <v>0.833333333333333</v>
      </c>
      <c r="E2346" s="269">
        <v>0.0</v>
      </c>
      <c r="F2346" s="269">
        <v>9.59481225794569E-5</v>
      </c>
    </row>
    <row r="2347" ht="14.25" customHeight="1">
      <c r="A2347" s="267">
        <v>43514.0</v>
      </c>
      <c r="B2347" s="57">
        <v>49.0</v>
      </c>
      <c r="C2347" s="57">
        <v>42.0</v>
      </c>
      <c r="D2347" s="268">
        <v>0.854166666666667</v>
      </c>
      <c r="E2347" s="269">
        <v>0.0</v>
      </c>
      <c r="F2347" s="269">
        <v>9.074008252295195E-5</v>
      </c>
    </row>
    <row r="2348" ht="14.25" customHeight="1">
      <c r="A2348" s="267">
        <v>43514.0</v>
      </c>
      <c r="B2348" s="57">
        <v>49.0</v>
      </c>
      <c r="C2348" s="57">
        <v>43.0</v>
      </c>
      <c r="D2348" s="268">
        <v>0.875</v>
      </c>
      <c r="E2348" s="269">
        <v>0.0</v>
      </c>
      <c r="F2348" s="269">
        <v>8.613297016527447E-5</v>
      </c>
    </row>
    <row r="2349" ht="14.25" customHeight="1">
      <c r="A2349" s="267">
        <v>43514.0</v>
      </c>
      <c r="B2349" s="57">
        <v>49.0</v>
      </c>
      <c r="C2349" s="57">
        <v>44.0</v>
      </c>
      <c r="D2349" s="268">
        <v>0.895833333333333</v>
      </c>
      <c r="E2349" s="269">
        <v>0.0</v>
      </c>
      <c r="F2349" s="269">
        <v>8.142570319112574E-5</v>
      </c>
    </row>
    <row r="2350" ht="14.25" customHeight="1">
      <c r="A2350" s="267">
        <v>43514.0</v>
      </c>
      <c r="B2350" s="57">
        <v>49.0</v>
      </c>
      <c r="C2350" s="57">
        <v>45.0</v>
      </c>
      <c r="D2350" s="268">
        <v>0.916666666666667</v>
      </c>
      <c r="E2350" s="269">
        <v>0.0</v>
      </c>
      <c r="F2350" s="269">
        <v>7.571689005226453E-5</v>
      </c>
    </row>
    <row r="2351" ht="14.25" customHeight="1">
      <c r="A2351" s="267">
        <v>43514.0</v>
      </c>
      <c r="B2351" s="57">
        <v>49.0</v>
      </c>
      <c r="C2351" s="57">
        <v>46.0</v>
      </c>
      <c r="D2351" s="268">
        <v>0.9375</v>
      </c>
      <c r="E2351" s="269">
        <v>0.0</v>
      </c>
      <c r="F2351" s="269">
        <v>6.700343841926584E-5</v>
      </c>
    </row>
    <row r="2352" ht="14.25" customHeight="1">
      <c r="A2352" s="267">
        <v>43514.0</v>
      </c>
      <c r="B2352" s="57">
        <v>49.0</v>
      </c>
      <c r="C2352" s="57">
        <v>47.0</v>
      </c>
      <c r="D2352" s="268">
        <v>0.958333333333333</v>
      </c>
      <c r="E2352" s="269">
        <v>0.0</v>
      </c>
      <c r="F2352" s="269">
        <v>5.758890447096841E-5</v>
      </c>
    </row>
    <row r="2353" ht="14.25" customHeight="1">
      <c r="A2353" s="267">
        <v>43514.0</v>
      </c>
      <c r="B2353" s="57">
        <v>49.0</v>
      </c>
      <c r="C2353" s="57">
        <v>48.0</v>
      </c>
      <c r="D2353" s="268">
        <v>0.979166666666667</v>
      </c>
      <c r="E2353" s="269">
        <v>0.0</v>
      </c>
      <c r="F2353" s="269">
        <v>4.8975607454440954E-5</v>
      </c>
    </row>
    <row r="2354" ht="14.25" customHeight="1">
      <c r="A2354" s="267">
        <v>43515.0</v>
      </c>
      <c r="B2354" s="57">
        <v>50.0</v>
      </c>
      <c r="C2354" s="57">
        <v>1.0</v>
      </c>
      <c r="D2354" s="268">
        <v>0.0</v>
      </c>
      <c r="E2354" s="269">
        <v>0.0</v>
      </c>
      <c r="F2354" s="269">
        <v>4.316663969910849E-5</v>
      </c>
    </row>
    <row r="2355" ht="14.25" customHeight="1">
      <c r="A2355" s="267">
        <v>43515.0</v>
      </c>
      <c r="B2355" s="57">
        <v>50.0</v>
      </c>
      <c r="C2355" s="57">
        <v>2.0</v>
      </c>
      <c r="D2355" s="268">
        <v>0.020833333333333332</v>
      </c>
      <c r="E2355" s="269">
        <v>0.0</v>
      </c>
      <c r="F2355" s="269">
        <v>3.896014580731601E-5</v>
      </c>
    </row>
    <row r="2356" ht="14.25" customHeight="1">
      <c r="A2356" s="267">
        <v>43515.0</v>
      </c>
      <c r="B2356" s="57">
        <v>50.0</v>
      </c>
      <c r="C2356" s="57">
        <v>3.0</v>
      </c>
      <c r="D2356" s="268">
        <v>0.0416666666666667</v>
      </c>
      <c r="E2356" s="269">
        <v>0.0</v>
      </c>
      <c r="F2356" s="269">
        <v>3.685689886141978E-5</v>
      </c>
    </row>
    <row r="2357" ht="14.25" customHeight="1">
      <c r="A2357" s="267">
        <v>43515.0</v>
      </c>
      <c r="B2357" s="57">
        <v>50.0</v>
      </c>
      <c r="C2357" s="57">
        <v>4.0</v>
      </c>
      <c r="D2357" s="268">
        <v>0.0625</v>
      </c>
      <c r="E2357" s="269">
        <v>0.0</v>
      </c>
      <c r="F2357" s="269">
        <v>3.4453188066109795E-5</v>
      </c>
    </row>
    <row r="2358" ht="14.25" customHeight="1">
      <c r="A2358" s="267">
        <v>43515.0</v>
      </c>
      <c r="B2358" s="57">
        <v>50.0</v>
      </c>
      <c r="C2358" s="57">
        <v>5.0</v>
      </c>
      <c r="D2358" s="268">
        <v>0.0833333333333333</v>
      </c>
      <c r="E2358" s="269">
        <v>0.0</v>
      </c>
      <c r="F2358" s="269">
        <v>3.2950868819041045E-5</v>
      </c>
    </row>
    <row r="2359" ht="14.25" customHeight="1">
      <c r="A2359" s="267">
        <v>43515.0</v>
      </c>
      <c r="B2359" s="57">
        <v>50.0</v>
      </c>
      <c r="C2359" s="57">
        <v>6.0</v>
      </c>
      <c r="D2359" s="268">
        <v>0.104166666666667</v>
      </c>
      <c r="E2359" s="269">
        <v>0.0</v>
      </c>
      <c r="F2359" s="269">
        <v>3.18491680378573E-5</v>
      </c>
    </row>
    <row r="2360" ht="14.25" customHeight="1">
      <c r="A2360" s="267">
        <v>43515.0</v>
      </c>
      <c r="B2360" s="57">
        <v>50.0</v>
      </c>
      <c r="C2360" s="57">
        <v>7.0</v>
      </c>
      <c r="D2360" s="268">
        <v>0.125</v>
      </c>
      <c r="E2360" s="269">
        <v>0.0</v>
      </c>
      <c r="F2360" s="269">
        <v>3.174901342138605E-5</v>
      </c>
    </row>
    <row r="2361" ht="14.25" customHeight="1">
      <c r="A2361" s="267">
        <v>43515.0</v>
      </c>
      <c r="B2361" s="57">
        <v>50.0</v>
      </c>
      <c r="C2361" s="57">
        <v>8.0</v>
      </c>
      <c r="D2361" s="268">
        <v>0.145833333333333</v>
      </c>
      <c r="E2361" s="269">
        <v>0.0</v>
      </c>
      <c r="F2361" s="269">
        <v>3.164885880491481E-5</v>
      </c>
    </row>
    <row r="2362" ht="14.25" customHeight="1">
      <c r="A2362" s="267">
        <v>43515.0</v>
      </c>
      <c r="B2362" s="57">
        <v>50.0</v>
      </c>
      <c r="C2362" s="57">
        <v>9.0</v>
      </c>
      <c r="D2362" s="268">
        <v>0.166666666666667</v>
      </c>
      <c r="E2362" s="269">
        <v>0.0</v>
      </c>
      <c r="F2362" s="269">
        <v>3.174901342138605E-5</v>
      </c>
    </row>
    <row r="2363" ht="14.25" customHeight="1">
      <c r="A2363" s="267">
        <v>43515.0</v>
      </c>
      <c r="B2363" s="57">
        <v>50.0</v>
      </c>
      <c r="C2363" s="57">
        <v>10.0</v>
      </c>
      <c r="D2363" s="268">
        <v>0.1875</v>
      </c>
      <c r="E2363" s="269">
        <v>0.0</v>
      </c>
      <c r="F2363" s="269">
        <v>3.2950868819041045E-5</v>
      </c>
    </row>
    <row r="2364" ht="14.25" customHeight="1">
      <c r="A2364" s="267">
        <v>43515.0</v>
      </c>
      <c r="B2364" s="57">
        <v>50.0</v>
      </c>
      <c r="C2364" s="57">
        <v>11.0</v>
      </c>
      <c r="D2364" s="268">
        <v>0.208333333333333</v>
      </c>
      <c r="E2364" s="269">
        <v>0.0</v>
      </c>
      <c r="F2364" s="269">
        <v>3.415272421669604E-5</v>
      </c>
    </row>
    <row r="2365" ht="14.25" customHeight="1">
      <c r="A2365" s="267">
        <v>43515.0</v>
      </c>
      <c r="B2365" s="57">
        <v>50.0</v>
      </c>
      <c r="C2365" s="57">
        <v>12.0</v>
      </c>
      <c r="D2365" s="268">
        <v>0.229166666666667</v>
      </c>
      <c r="E2365" s="269">
        <v>8.53267121143507E-8</v>
      </c>
      <c r="F2365" s="269">
        <v>3.7057208094362266E-5</v>
      </c>
    </row>
    <row r="2366" ht="14.25" customHeight="1">
      <c r="A2366" s="267">
        <v>43515.0</v>
      </c>
      <c r="B2366" s="57">
        <v>50.0</v>
      </c>
      <c r="C2366" s="57">
        <v>13.0</v>
      </c>
      <c r="D2366" s="268">
        <v>0.25</v>
      </c>
      <c r="E2366" s="269">
        <v>4.975952987535582E-7</v>
      </c>
      <c r="F2366" s="269">
        <v>4.3967876630878485E-5</v>
      </c>
    </row>
    <row r="2367" ht="14.25" customHeight="1">
      <c r="A2367" s="267">
        <v>43515.0</v>
      </c>
      <c r="B2367" s="57">
        <v>50.0</v>
      </c>
      <c r="C2367" s="57">
        <v>14.0</v>
      </c>
      <c r="D2367" s="268">
        <v>0.270833333333333</v>
      </c>
      <c r="E2367" s="269">
        <v>1.0531437112264009E-6</v>
      </c>
      <c r="F2367" s="269">
        <v>5.0277617468567196E-5</v>
      </c>
    </row>
    <row r="2368" ht="14.25" customHeight="1">
      <c r="A2368" s="267">
        <v>43515.0</v>
      </c>
      <c r="B2368" s="57">
        <v>50.0</v>
      </c>
      <c r="C2368" s="57">
        <v>15.0</v>
      </c>
      <c r="D2368" s="268">
        <v>0.291666666666667</v>
      </c>
      <c r="E2368" s="269">
        <v>5.243811712593168E-6</v>
      </c>
      <c r="F2368" s="269">
        <v>6.0092769882749627E-5</v>
      </c>
    </row>
    <row r="2369" ht="14.25" customHeight="1">
      <c r="A2369" s="267">
        <v>43515.0</v>
      </c>
      <c r="B2369" s="57">
        <v>50.0</v>
      </c>
      <c r="C2369" s="57">
        <v>16.0</v>
      </c>
      <c r="D2369" s="268">
        <v>0.3125</v>
      </c>
      <c r="E2369" s="269">
        <v>1.8550818822028058E-5</v>
      </c>
      <c r="F2369" s="269">
        <v>6.640251072043834E-5</v>
      </c>
    </row>
    <row r="2370" ht="14.25" customHeight="1">
      <c r="A2370" s="267">
        <v>43515.0</v>
      </c>
      <c r="B2370" s="57">
        <v>50.0</v>
      </c>
      <c r="C2370" s="57">
        <v>17.0</v>
      </c>
      <c r="D2370" s="268">
        <v>0.333333333333333</v>
      </c>
      <c r="E2370" s="269">
        <v>4.064746251799645E-5</v>
      </c>
      <c r="F2370" s="269">
        <v>7.020838614634582E-5</v>
      </c>
    </row>
    <row r="2371" ht="14.25" customHeight="1">
      <c r="A2371" s="267">
        <v>43515.0</v>
      </c>
      <c r="B2371" s="57">
        <v>50.0</v>
      </c>
      <c r="C2371" s="57">
        <v>18.0</v>
      </c>
      <c r="D2371" s="268">
        <v>0.354166666666667</v>
      </c>
      <c r="E2371" s="269">
        <v>6.979250766958456E-5</v>
      </c>
      <c r="F2371" s="269">
        <v>7.20111692428283E-5</v>
      </c>
    </row>
    <row r="2372" ht="14.25" customHeight="1">
      <c r="A2372" s="267">
        <v>43515.0</v>
      </c>
      <c r="B2372" s="57">
        <v>50.0</v>
      </c>
      <c r="C2372" s="57">
        <v>19.0</v>
      </c>
      <c r="D2372" s="268">
        <v>0.375</v>
      </c>
      <c r="E2372" s="269">
        <v>1.0363412095093845E-4</v>
      </c>
      <c r="F2372" s="269">
        <v>7.211132385929955E-5</v>
      </c>
    </row>
    <row r="2373" ht="14.25" customHeight="1">
      <c r="A2373" s="267">
        <v>43515.0</v>
      </c>
      <c r="B2373" s="57">
        <v>50.0</v>
      </c>
      <c r="C2373" s="57">
        <v>20.0</v>
      </c>
      <c r="D2373" s="268">
        <v>0.395833333333333</v>
      </c>
      <c r="E2373" s="269">
        <v>1.3092531866740602E-4</v>
      </c>
      <c r="F2373" s="269">
        <v>7.141024154400082E-5</v>
      </c>
    </row>
    <row r="2374" ht="14.25" customHeight="1">
      <c r="A2374" s="267">
        <v>43515.0</v>
      </c>
      <c r="B2374" s="57">
        <v>50.0</v>
      </c>
      <c r="C2374" s="57">
        <v>21.0</v>
      </c>
      <c r="D2374" s="268">
        <v>0.416666666666667</v>
      </c>
      <c r="E2374" s="269">
        <v>1.393407442209324E-4</v>
      </c>
      <c r="F2374" s="269">
        <v>7.020838614634582E-5</v>
      </c>
    </row>
    <row r="2375" ht="14.25" customHeight="1">
      <c r="A2375" s="267">
        <v>43515.0</v>
      </c>
      <c r="B2375" s="57">
        <v>50.0</v>
      </c>
      <c r="C2375" s="57">
        <v>22.0</v>
      </c>
      <c r="D2375" s="268">
        <v>0.4375</v>
      </c>
      <c r="E2375" s="269">
        <v>1.5041310452486252E-4</v>
      </c>
      <c r="F2375" s="269">
        <v>6.910668536516208E-5</v>
      </c>
    </row>
    <row r="2376" ht="14.25" customHeight="1">
      <c r="A2376" s="267">
        <v>43515.0</v>
      </c>
      <c r="B2376" s="57">
        <v>50.0</v>
      </c>
      <c r="C2376" s="57">
        <v>23.0</v>
      </c>
      <c r="D2376" s="268">
        <v>0.458333333333333</v>
      </c>
      <c r="E2376" s="269">
        <v>1.588936959541635E-4</v>
      </c>
      <c r="F2376" s="269">
        <v>6.810513920044957E-5</v>
      </c>
    </row>
    <row r="2377" ht="14.25" customHeight="1">
      <c r="A2377" s="267">
        <v>43515.0</v>
      </c>
      <c r="B2377" s="57">
        <v>50.0</v>
      </c>
      <c r="C2377" s="57">
        <v>24.0</v>
      </c>
      <c r="D2377" s="268">
        <v>0.479166666666667</v>
      </c>
      <c r="E2377" s="269">
        <v>1.5994194895017298E-4</v>
      </c>
      <c r="F2377" s="269">
        <v>6.800498458397833E-5</v>
      </c>
    </row>
    <row r="2378" ht="14.25" customHeight="1">
      <c r="A2378" s="267">
        <v>43515.0</v>
      </c>
      <c r="B2378" s="57">
        <v>50.0</v>
      </c>
      <c r="C2378" s="57">
        <v>25.0</v>
      </c>
      <c r="D2378" s="268">
        <v>0.5</v>
      </c>
      <c r="E2378" s="269">
        <v>1.427926699901127E-4</v>
      </c>
      <c r="F2378" s="269">
        <v>6.990792229693207E-5</v>
      </c>
    </row>
    <row r="2379" ht="14.25" customHeight="1">
      <c r="A2379" s="267">
        <v>43515.0</v>
      </c>
      <c r="B2379" s="57">
        <v>50.0</v>
      </c>
      <c r="C2379" s="57">
        <v>26.0</v>
      </c>
      <c r="D2379" s="268">
        <v>0.520833333333333</v>
      </c>
      <c r="E2379" s="269">
        <v>1.3398186747654888E-4</v>
      </c>
      <c r="F2379" s="269">
        <v>6.960745844751831E-5</v>
      </c>
    </row>
    <row r="2380" ht="14.25" customHeight="1">
      <c r="A2380" s="267">
        <v>43515.0</v>
      </c>
      <c r="B2380" s="57">
        <v>50.0</v>
      </c>
      <c r="C2380" s="57">
        <v>27.0</v>
      </c>
      <c r="D2380" s="268">
        <v>0.541666666666667</v>
      </c>
      <c r="E2380" s="269">
        <v>1.1494133867711346E-4</v>
      </c>
      <c r="F2380" s="269">
        <v>6.910668536516208E-5</v>
      </c>
    </row>
    <row r="2381" ht="14.25" customHeight="1">
      <c r="A2381" s="267">
        <v>43515.0</v>
      </c>
      <c r="B2381" s="57">
        <v>50.0</v>
      </c>
      <c r="C2381" s="57">
        <v>28.0</v>
      </c>
      <c r="D2381" s="268">
        <v>0.5625</v>
      </c>
      <c r="E2381" s="269">
        <v>9.290588713093835E-5</v>
      </c>
      <c r="F2381" s="269">
        <v>6.69032838027946E-5</v>
      </c>
    </row>
    <row r="2382" ht="14.25" customHeight="1">
      <c r="A2382" s="267">
        <v>43515.0</v>
      </c>
      <c r="B2382" s="57">
        <v>50.0</v>
      </c>
      <c r="C2382" s="57">
        <v>29.0</v>
      </c>
      <c r="D2382" s="268">
        <v>0.583333333333333</v>
      </c>
      <c r="E2382" s="269">
        <v>7.352581921068145E-5</v>
      </c>
      <c r="F2382" s="269">
        <v>6.53008099392546E-5</v>
      </c>
    </row>
    <row r="2383" ht="14.25" customHeight="1">
      <c r="A2383" s="267">
        <v>43515.0</v>
      </c>
      <c r="B2383" s="57">
        <v>50.0</v>
      </c>
      <c r="C2383" s="57">
        <v>30.0</v>
      </c>
      <c r="D2383" s="268">
        <v>0.604166666666667</v>
      </c>
      <c r="E2383" s="269">
        <v>6.128525300151756E-5</v>
      </c>
      <c r="F2383" s="269">
        <v>6.630235610396709E-5</v>
      </c>
    </row>
    <row r="2384" ht="14.25" customHeight="1">
      <c r="A2384" s="267">
        <v>43515.0</v>
      </c>
      <c r="B2384" s="57">
        <v>50.0</v>
      </c>
      <c r="C2384" s="57">
        <v>31.0</v>
      </c>
      <c r="D2384" s="268">
        <v>0.625</v>
      </c>
      <c r="E2384" s="269">
        <v>4.417734438842937E-5</v>
      </c>
      <c r="F2384" s="269">
        <v>6.760436611809333E-5</v>
      </c>
    </row>
    <row r="2385" ht="14.25" customHeight="1">
      <c r="A2385" s="267">
        <v>43515.0</v>
      </c>
      <c r="B2385" s="57">
        <v>50.0</v>
      </c>
      <c r="C2385" s="57">
        <v>32.0</v>
      </c>
      <c r="D2385" s="268">
        <v>0.645833333333333</v>
      </c>
      <c r="E2385" s="269">
        <v>3.332593526661332E-5</v>
      </c>
      <c r="F2385" s="269">
        <v>7.060900461223083E-5</v>
      </c>
    </row>
    <row r="2386" ht="14.25" customHeight="1">
      <c r="A2386" s="267">
        <v>43515.0</v>
      </c>
      <c r="B2386" s="57">
        <v>50.0</v>
      </c>
      <c r="C2386" s="57">
        <v>33.0</v>
      </c>
      <c r="D2386" s="268">
        <v>0.666666666666667</v>
      </c>
      <c r="E2386" s="269">
        <v>2.2837468023391596E-5</v>
      </c>
      <c r="F2386" s="269">
        <v>7.591719928520704E-5</v>
      </c>
    </row>
    <row r="2387" ht="14.25" customHeight="1">
      <c r="A2387" s="267">
        <v>43515.0</v>
      </c>
      <c r="B2387" s="57">
        <v>50.0</v>
      </c>
      <c r="C2387" s="57">
        <v>34.0</v>
      </c>
      <c r="D2387" s="268">
        <v>0.6875</v>
      </c>
      <c r="E2387" s="269">
        <v>1.529748241710943E-5</v>
      </c>
      <c r="F2387" s="269">
        <v>8.423003245232074E-5</v>
      </c>
    </row>
    <row r="2388" ht="14.25" customHeight="1">
      <c r="A2388" s="267">
        <v>43515.0</v>
      </c>
      <c r="B2388" s="57">
        <v>50.0</v>
      </c>
      <c r="C2388" s="57">
        <v>35.0</v>
      </c>
      <c r="D2388" s="268">
        <v>0.708333333333333</v>
      </c>
      <c r="E2388" s="269">
        <v>9.728063902361945E-6</v>
      </c>
      <c r="F2388" s="269">
        <v>9.494657641474442E-5</v>
      </c>
    </row>
    <row r="2389" ht="14.25" customHeight="1">
      <c r="A2389" s="267">
        <v>43515.0</v>
      </c>
      <c r="B2389" s="57">
        <v>50.0</v>
      </c>
      <c r="C2389" s="57">
        <v>36.0</v>
      </c>
      <c r="D2389" s="268">
        <v>0.729166666666667</v>
      </c>
      <c r="E2389" s="269">
        <v>3.6692335776629906E-6</v>
      </c>
      <c r="F2389" s="269">
        <v>1.0382027543409713E-4</v>
      </c>
    </row>
    <row r="2390" ht="14.25" customHeight="1">
      <c r="A2390" s="267">
        <v>43515.0</v>
      </c>
      <c r="B2390" s="57">
        <v>50.0</v>
      </c>
      <c r="C2390" s="57">
        <v>37.0</v>
      </c>
      <c r="D2390" s="268">
        <v>0.75</v>
      </c>
      <c r="E2390" s="269">
        <v>2.4042527401180163E-6</v>
      </c>
      <c r="F2390" s="269">
        <v>1.0807684663412522E-4</v>
      </c>
    </row>
    <row r="2391" ht="14.25" customHeight="1">
      <c r="A2391" s="267">
        <v>43515.0</v>
      </c>
      <c r="B2391" s="57">
        <v>50.0</v>
      </c>
      <c r="C2391" s="57">
        <v>38.0</v>
      </c>
      <c r="D2391" s="268">
        <v>0.770833333333333</v>
      </c>
      <c r="E2391" s="269">
        <v>9.416147934410971E-7</v>
      </c>
      <c r="F2391" s="269">
        <v>1.0757607355176897E-4</v>
      </c>
    </row>
    <row r="2392" ht="14.25" customHeight="1">
      <c r="A2392" s="267">
        <v>43515.0</v>
      </c>
      <c r="B2392" s="57">
        <v>50.0</v>
      </c>
      <c r="C2392" s="57">
        <v>39.0</v>
      </c>
      <c r="D2392" s="268">
        <v>0.791666666666667</v>
      </c>
      <c r="E2392" s="269">
        <v>1.3156589859250315E-7</v>
      </c>
      <c r="F2392" s="269">
        <v>1.0314923950373974E-4</v>
      </c>
    </row>
    <row r="2393" ht="14.25" customHeight="1">
      <c r="A2393" s="267">
        <v>43515.0</v>
      </c>
      <c r="B2393" s="57">
        <v>50.0</v>
      </c>
      <c r="C2393" s="57">
        <v>40.0</v>
      </c>
      <c r="D2393" s="268">
        <v>0.8125</v>
      </c>
      <c r="E2393" s="269">
        <v>1.6337845888947205E-8</v>
      </c>
      <c r="F2393" s="269">
        <v>9.755059644299692E-5</v>
      </c>
    </row>
    <row r="2394" ht="14.25" customHeight="1">
      <c r="A2394" s="267">
        <v>43515.0</v>
      </c>
      <c r="B2394" s="57">
        <v>50.0</v>
      </c>
      <c r="C2394" s="57">
        <v>41.0</v>
      </c>
      <c r="D2394" s="268">
        <v>0.833333333333333</v>
      </c>
      <c r="E2394" s="269">
        <v>0.0</v>
      </c>
      <c r="F2394" s="269">
        <v>9.394503025003191E-5</v>
      </c>
    </row>
    <row r="2395" ht="14.25" customHeight="1">
      <c r="A2395" s="267">
        <v>43515.0</v>
      </c>
      <c r="B2395" s="57">
        <v>50.0</v>
      </c>
      <c r="C2395" s="57">
        <v>42.0</v>
      </c>
      <c r="D2395" s="268">
        <v>0.854166666666667</v>
      </c>
      <c r="E2395" s="269">
        <v>0.0</v>
      </c>
      <c r="F2395" s="269">
        <v>8.903745404294072E-5</v>
      </c>
    </row>
    <row r="2396" ht="14.25" customHeight="1">
      <c r="A2396" s="267">
        <v>43515.0</v>
      </c>
      <c r="B2396" s="57">
        <v>50.0</v>
      </c>
      <c r="C2396" s="57">
        <v>43.0</v>
      </c>
      <c r="D2396" s="268">
        <v>0.875</v>
      </c>
      <c r="E2396" s="269">
        <v>0.0</v>
      </c>
      <c r="F2396" s="269">
        <v>8.503126938409072E-5</v>
      </c>
    </row>
    <row r="2397" ht="14.25" customHeight="1">
      <c r="A2397" s="267">
        <v>43515.0</v>
      </c>
      <c r="B2397" s="57">
        <v>50.0</v>
      </c>
      <c r="C2397" s="57">
        <v>44.0</v>
      </c>
      <c r="D2397" s="268">
        <v>0.895833333333333</v>
      </c>
      <c r="E2397" s="269">
        <v>0.0</v>
      </c>
      <c r="F2397" s="269">
        <v>8.062446625935576E-5</v>
      </c>
    </row>
    <row r="2398" ht="14.25" customHeight="1">
      <c r="A2398" s="267">
        <v>43515.0</v>
      </c>
      <c r="B2398" s="57">
        <v>50.0</v>
      </c>
      <c r="C2398" s="57">
        <v>45.0</v>
      </c>
      <c r="D2398" s="268">
        <v>0.916666666666667</v>
      </c>
      <c r="E2398" s="269">
        <v>0.0</v>
      </c>
      <c r="F2398" s="269">
        <v>7.641797236756328E-5</v>
      </c>
    </row>
    <row r="2399" ht="14.25" customHeight="1">
      <c r="A2399" s="267">
        <v>43515.0</v>
      </c>
      <c r="B2399" s="57">
        <v>50.0</v>
      </c>
      <c r="C2399" s="57">
        <v>46.0</v>
      </c>
      <c r="D2399" s="268">
        <v>0.9375</v>
      </c>
      <c r="E2399" s="269">
        <v>0.0</v>
      </c>
      <c r="F2399" s="269">
        <v>6.860591228280583E-5</v>
      </c>
    </row>
    <row r="2400" ht="14.25" customHeight="1">
      <c r="A2400" s="267">
        <v>43515.0</v>
      </c>
      <c r="B2400" s="57">
        <v>50.0</v>
      </c>
      <c r="C2400" s="57">
        <v>47.0</v>
      </c>
      <c r="D2400" s="268">
        <v>0.958333333333333</v>
      </c>
      <c r="E2400" s="269">
        <v>0.0</v>
      </c>
      <c r="F2400" s="269">
        <v>6.0393233732163374E-5</v>
      </c>
    </row>
    <row r="2401" ht="14.25" customHeight="1">
      <c r="A2401" s="267">
        <v>43515.0</v>
      </c>
      <c r="B2401" s="57">
        <v>50.0</v>
      </c>
      <c r="C2401" s="57">
        <v>48.0</v>
      </c>
      <c r="D2401" s="268">
        <v>0.979166666666667</v>
      </c>
      <c r="E2401" s="269">
        <v>0.0</v>
      </c>
      <c r="F2401" s="269">
        <v>5.2681328263877173E-5</v>
      </c>
    </row>
    <row r="2402" ht="14.25" customHeight="1">
      <c r="A2402" s="267">
        <v>43516.0</v>
      </c>
      <c r="B2402" s="57">
        <v>51.0</v>
      </c>
      <c r="C2402" s="57">
        <v>1.0</v>
      </c>
      <c r="D2402" s="268">
        <v>0.0</v>
      </c>
      <c r="E2402" s="269">
        <v>0.0</v>
      </c>
      <c r="F2402" s="269">
        <v>4.677220589207346E-5</v>
      </c>
    </row>
    <row r="2403" ht="14.25" customHeight="1">
      <c r="A2403" s="267">
        <v>43516.0</v>
      </c>
      <c r="B2403" s="57">
        <v>51.0</v>
      </c>
      <c r="C2403" s="57">
        <v>2.0</v>
      </c>
      <c r="D2403" s="268">
        <v>0.020833333333333332</v>
      </c>
      <c r="E2403" s="269">
        <v>0.0</v>
      </c>
      <c r="F2403" s="269">
        <v>4.1964784301453494E-5</v>
      </c>
    </row>
    <row r="2404" ht="14.25" customHeight="1">
      <c r="A2404" s="267">
        <v>43516.0</v>
      </c>
      <c r="B2404" s="57">
        <v>51.0</v>
      </c>
      <c r="C2404" s="57">
        <v>3.0</v>
      </c>
      <c r="D2404" s="268">
        <v>0.0416666666666667</v>
      </c>
      <c r="E2404" s="269">
        <v>0.0</v>
      </c>
      <c r="F2404" s="269">
        <v>3.946091888967226E-5</v>
      </c>
    </row>
    <row r="2405" ht="14.25" customHeight="1">
      <c r="A2405" s="267">
        <v>43516.0</v>
      </c>
      <c r="B2405" s="57">
        <v>51.0</v>
      </c>
      <c r="C2405" s="57">
        <v>4.0</v>
      </c>
      <c r="D2405" s="268">
        <v>0.0625</v>
      </c>
      <c r="E2405" s="269">
        <v>0.0</v>
      </c>
      <c r="F2405" s="269">
        <v>3.735767194377602E-5</v>
      </c>
    </row>
    <row r="2406" ht="14.25" customHeight="1">
      <c r="A2406" s="267">
        <v>43516.0</v>
      </c>
      <c r="B2406" s="57">
        <v>51.0</v>
      </c>
      <c r="C2406" s="57">
        <v>5.0</v>
      </c>
      <c r="D2406" s="268">
        <v>0.0833333333333333</v>
      </c>
      <c r="E2406" s="269">
        <v>0.0</v>
      </c>
      <c r="F2406" s="269">
        <v>3.4953961148466035E-5</v>
      </c>
    </row>
    <row r="2407" ht="14.25" customHeight="1">
      <c r="A2407" s="267">
        <v>43516.0</v>
      </c>
      <c r="B2407" s="57">
        <v>51.0</v>
      </c>
      <c r="C2407" s="57">
        <v>6.0</v>
      </c>
      <c r="D2407" s="268">
        <v>0.104166666666667</v>
      </c>
      <c r="E2407" s="269">
        <v>0.0</v>
      </c>
      <c r="F2407" s="269">
        <v>3.30510234355123E-5</v>
      </c>
    </row>
    <row r="2408" ht="14.25" customHeight="1">
      <c r="A2408" s="267">
        <v>43516.0</v>
      </c>
      <c r="B2408" s="57">
        <v>51.0</v>
      </c>
      <c r="C2408" s="57">
        <v>7.0</v>
      </c>
      <c r="D2408" s="268">
        <v>0.125</v>
      </c>
      <c r="E2408" s="269">
        <v>0.0</v>
      </c>
      <c r="F2408" s="269">
        <v>3.3151178051983545E-5</v>
      </c>
    </row>
    <row r="2409" ht="14.25" customHeight="1">
      <c r="A2409" s="267">
        <v>43516.0</v>
      </c>
      <c r="B2409" s="57">
        <v>51.0</v>
      </c>
      <c r="C2409" s="57">
        <v>8.0</v>
      </c>
      <c r="D2409" s="268">
        <v>0.145833333333333</v>
      </c>
      <c r="E2409" s="269">
        <v>0.0</v>
      </c>
      <c r="F2409" s="269">
        <v>3.2249786503742304E-5</v>
      </c>
    </row>
    <row r="2410" ht="14.25" customHeight="1">
      <c r="A2410" s="267">
        <v>43516.0</v>
      </c>
      <c r="B2410" s="57">
        <v>51.0</v>
      </c>
      <c r="C2410" s="57">
        <v>9.0</v>
      </c>
      <c r="D2410" s="268">
        <v>0.166666666666667</v>
      </c>
      <c r="E2410" s="269">
        <v>0.0</v>
      </c>
      <c r="F2410" s="269">
        <v>3.194932265432856E-5</v>
      </c>
    </row>
    <row r="2411" ht="14.25" customHeight="1">
      <c r="A2411" s="267">
        <v>43516.0</v>
      </c>
      <c r="B2411" s="57">
        <v>51.0</v>
      </c>
      <c r="C2411" s="57">
        <v>10.0</v>
      </c>
      <c r="D2411" s="268">
        <v>0.1875</v>
      </c>
      <c r="E2411" s="269">
        <v>0.0</v>
      </c>
      <c r="F2411" s="269">
        <v>3.2950868819041045E-5</v>
      </c>
    </row>
    <row r="2412" ht="14.25" customHeight="1">
      <c r="A2412" s="267">
        <v>43516.0</v>
      </c>
      <c r="B2412" s="57">
        <v>51.0</v>
      </c>
      <c r="C2412" s="57">
        <v>11.0</v>
      </c>
      <c r="D2412" s="268">
        <v>0.208333333333333</v>
      </c>
      <c r="E2412" s="269">
        <v>2.527742194139002E-9</v>
      </c>
      <c r="F2412" s="269">
        <v>3.3651951134339786E-5</v>
      </c>
    </row>
    <row r="2413" ht="14.25" customHeight="1">
      <c r="A2413" s="267">
        <v>43516.0</v>
      </c>
      <c r="B2413" s="57">
        <v>51.0</v>
      </c>
      <c r="C2413" s="57">
        <v>12.0</v>
      </c>
      <c r="D2413" s="268">
        <v>0.229166666666667</v>
      </c>
      <c r="E2413" s="269">
        <v>1.255239782260246E-7</v>
      </c>
      <c r="F2413" s="269">
        <v>3.5354579614351036E-5</v>
      </c>
    </row>
    <row r="2414" ht="14.25" customHeight="1">
      <c r="A2414" s="267">
        <v>43516.0</v>
      </c>
      <c r="B2414" s="57">
        <v>51.0</v>
      </c>
      <c r="C2414" s="57">
        <v>13.0</v>
      </c>
      <c r="D2414" s="268">
        <v>0.25</v>
      </c>
      <c r="E2414" s="269">
        <v>5.506162325818398E-7</v>
      </c>
      <c r="F2414" s="269">
        <v>3.795859964260352E-5</v>
      </c>
    </row>
    <row r="2415" ht="14.25" customHeight="1">
      <c r="A2415" s="267">
        <v>43516.0</v>
      </c>
      <c r="B2415" s="57">
        <v>51.0</v>
      </c>
      <c r="C2415" s="57">
        <v>14.0</v>
      </c>
      <c r="D2415" s="268">
        <v>0.270833333333333</v>
      </c>
      <c r="E2415" s="269">
        <v>1.6626994935057258E-6</v>
      </c>
      <c r="F2415" s="269">
        <v>4.1263701986154747E-5</v>
      </c>
    </row>
    <row r="2416" ht="14.25" customHeight="1">
      <c r="A2416" s="267">
        <v>43516.0</v>
      </c>
      <c r="B2416" s="57">
        <v>51.0</v>
      </c>
      <c r="C2416" s="57">
        <v>15.0</v>
      </c>
      <c r="D2416" s="268">
        <v>0.291666666666667</v>
      </c>
      <c r="E2416" s="269">
        <v>3.5887484768716576E-6</v>
      </c>
      <c r="F2416" s="269">
        <v>4.8274525139142206E-5</v>
      </c>
    </row>
    <row r="2417" ht="14.25" customHeight="1">
      <c r="A2417" s="267">
        <v>43516.0</v>
      </c>
      <c r="B2417" s="57">
        <v>51.0</v>
      </c>
      <c r="C2417" s="57">
        <v>16.0</v>
      </c>
      <c r="D2417" s="268">
        <v>0.3125</v>
      </c>
      <c r="E2417" s="269">
        <v>8.41766270736272E-6</v>
      </c>
      <c r="F2417" s="269">
        <v>5.478457520977341E-5</v>
      </c>
    </row>
    <row r="2418" ht="14.25" customHeight="1">
      <c r="A2418" s="267">
        <v>43516.0</v>
      </c>
      <c r="B2418" s="57">
        <v>51.0</v>
      </c>
      <c r="C2418" s="57">
        <v>17.0</v>
      </c>
      <c r="D2418" s="268">
        <v>0.333333333333333</v>
      </c>
      <c r="E2418" s="269">
        <v>1.8590511411320823E-5</v>
      </c>
      <c r="F2418" s="269">
        <v>6.28970991439446E-5</v>
      </c>
    </row>
    <row r="2419" ht="14.25" customHeight="1">
      <c r="A2419" s="267">
        <v>43516.0</v>
      </c>
      <c r="B2419" s="57">
        <v>51.0</v>
      </c>
      <c r="C2419" s="57">
        <v>18.0</v>
      </c>
      <c r="D2419" s="268">
        <v>0.354166666666667</v>
      </c>
      <c r="E2419" s="269">
        <v>3.365519914040038E-5</v>
      </c>
      <c r="F2419" s="269">
        <v>7.080931384517331E-5</v>
      </c>
    </row>
    <row r="2420" ht="14.25" customHeight="1">
      <c r="A2420" s="267">
        <v>43516.0</v>
      </c>
      <c r="B2420" s="57">
        <v>51.0</v>
      </c>
      <c r="C2420" s="57">
        <v>19.0</v>
      </c>
      <c r="D2420" s="268">
        <v>0.375</v>
      </c>
      <c r="E2420" s="269">
        <v>5.3652553704294635E-5</v>
      </c>
      <c r="F2420" s="269">
        <v>7.391410695578205E-5</v>
      </c>
    </row>
    <row r="2421" ht="14.25" customHeight="1">
      <c r="A2421" s="267">
        <v>43516.0</v>
      </c>
      <c r="B2421" s="57">
        <v>51.0</v>
      </c>
      <c r="C2421" s="57">
        <v>20.0</v>
      </c>
      <c r="D2421" s="268">
        <v>0.395833333333333</v>
      </c>
      <c r="E2421" s="269">
        <v>6.957658566538092E-5</v>
      </c>
      <c r="F2421" s="269">
        <v>7.782013699816078E-5</v>
      </c>
    </row>
    <row r="2422" ht="14.25" customHeight="1">
      <c r="A2422" s="267">
        <v>43516.0</v>
      </c>
      <c r="B2422" s="57">
        <v>51.0</v>
      </c>
      <c r="C2422" s="57">
        <v>21.0</v>
      </c>
      <c r="D2422" s="268">
        <v>0.416666666666667</v>
      </c>
      <c r="E2422" s="269">
        <v>7.823325482726581E-5</v>
      </c>
      <c r="F2422" s="269">
        <v>7.802044623110327E-5</v>
      </c>
    </row>
    <row r="2423" ht="14.25" customHeight="1">
      <c r="A2423" s="267">
        <v>43516.0</v>
      </c>
      <c r="B2423" s="57">
        <v>51.0</v>
      </c>
      <c r="C2423" s="57">
        <v>22.0</v>
      </c>
      <c r="D2423" s="268">
        <v>0.4375</v>
      </c>
      <c r="E2423" s="269">
        <v>8.638427352292513E-5</v>
      </c>
      <c r="F2423" s="269">
        <v>7.571689005226453E-5</v>
      </c>
    </row>
    <row r="2424" ht="14.25" customHeight="1">
      <c r="A2424" s="267">
        <v>43516.0</v>
      </c>
      <c r="B2424" s="57">
        <v>51.0</v>
      </c>
      <c r="C2424" s="57">
        <v>23.0</v>
      </c>
      <c r="D2424" s="268">
        <v>0.458333333333333</v>
      </c>
      <c r="E2424" s="269">
        <v>1.007240404145232E-4</v>
      </c>
      <c r="F2424" s="269">
        <v>7.491565312049453E-5</v>
      </c>
    </row>
    <row r="2425" ht="14.25" customHeight="1">
      <c r="A2425" s="267">
        <v>43516.0</v>
      </c>
      <c r="B2425" s="57">
        <v>51.0</v>
      </c>
      <c r="C2425" s="57">
        <v>24.0</v>
      </c>
      <c r="D2425" s="268">
        <v>0.479166666666667</v>
      </c>
      <c r="E2425" s="269">
        <v>9.960786027839476E-5</v>
      </c>
      <c r="F2425" s="269">
        <v>7.431472542166704E-5</v>
      </c>
    </row>
    <row r="2426" ht="14.25" customHeight="1">
      <c r="A2426" s="267">
        <v>43516.0</v>
      </c>
      <c r="B2426" s="57">
        <v>51.0</v>
      </c>
      <c r="C2426" s="57">
        <v>25.0</v>
      </c>
      <c r="D2426" s="268">
        <v>0.5</v>
      </c>
      <c r="E2426" s="269">
        <v>8.10985110530754E-5</v>
      </c>
      <c r="F2426" s="269">
        <v>7.541642620285079E-5</v>
      </c>
    </row>
    <row r="2427" ht="14.25" customHeight="1">
      <c r="A2427" s="267">
        <v>43516.0</v>
      </c>
      <c r="B2427" s="57">
        <v>51.0</v>
      </c>
      <c r="C2427" s="57">
        <v>26.0</v>
      </c>
      <c r="D2427" s="268">
        <v>0.520833333333333</v>
      </c>
      <c r="E2427" s="269">
        <v>7.560130281531808E-5</v>
      </c>
      <c r="F2427" s="269">
        <v>7.56167354357933E-5</v>
      </c>
    </row>
    <row r="2428" ht="14.25" customHeight="1">
      <c r="A2428" s="267">
        <v>43516.0</v>
      </c>
      <c r="B2428" s="57">
        <v>51.0</v>
      </c>
      <c r="C2428" s="57">
        <v>27.0</v>
      </c>
      <c r="D2428" s="268">
        <v>0.541666666666667</v>
      </c>
      <c r="E2428" s="269">
        <v>6.244349687767107E-5</v>
      </c>
      <c r="F2428" s="269">
        <v>7.471534388755204E-5</v>
      </c>
    </row>
    <row r="2429" ht="14.25" customHeight="1">
      <c r="A2429" s="267">
        <v>43516.0</v>
      </c>
      <c r="B2429" s="57">
        <v>51.0</v>
      </c>
      <c r="C2429" s="57">
        <v>28.0</v>
      </c>
      <c r="D2429" s="268">
        <v>0.5625</v>
      </c>
      <c r="E2429" s="269">
        <v>5.265728284740269E-5</v>
      </c>
      <c r="F2429" s="269">
        <v>7.211132385929955E-5</v>
      </c>
    </row>
    <row r="2430" ht="14.25" customHeight="1">
      <c r="A2430" s="267">
        <v>43516.0</v>
      </c>
      <c r="B2430" s="57">
        <v>51.0</v>
      </c>
      <c r="C2430" s="57">
        <v>29.0</v>
      </c>
      <c r="D2430" s="268">
        <v>0.583333333333333</v>
      </c>
      <c r="E2430" s="269">
        <v>4.717967904288514E-5</v>
      </c>
      <c r="F2430" s="269">
        <v>7.070915922870207E-5</v>
      </c>
    </row>
    <row r="2431" ht="14.25" customHeight="1">
      <c r="A2431" s="267">
        <v>43516.0</v>
      </c>
      <c r="B2431" s="57">
        <v>51.0</v>
      </c>
      <c r="C2431" s="57">
        <v>30.0</v>
      </c>
      <c r="D2431" s="268">
        <v>0.604166666666667</v>
      </c>
      <c r="E2431" s="269">
        <v>4.183670689051387E-5</v>
      </c>
      <c r="F2431" s="269">
        <v>7.231163309224206E-5</v>
      </c>
    </row>
    <row r="2432" ht="14.25" customHeight="1">
      <c r="A2432" s="267">
        <v>43516.0</v>
      </c>
      <c r="B2432" s="57">
        <v>51.0</v>
      </c>
      <c r="C2432" s="57">
        <v>31.0</v>
      </c>
      <c r="D2432" s="268">
        <v>0.625</v>
      </c>
      <c r="E2432" s="269">
        <v>3.6697624998564266E-5</v>
      </c>
      <c r="F2432" s="269">
        <v>7.311287002401206E-5</v>
      </c>
    </row>
    <row r="2433" ht="14.25" customHeight="1">
      <c r="A2433" s="267">
        <v>43516.0</v>
      </c>
      <c r="B2433" s="57">
        <v>51.0</v>
      </c>
      <c r="C2433" s="57">
        <v>32.0</v>
      </c>
      <c r="D2433" s="268">
        <v>0.645833333333333</v>
      </c>
      <c r="E2433" s="269">
        <v>3.5904040690496275E-5</v>
      </c>
      <c r="F2433" s="269">
        <v>7.441488003813829E-5</v>
      </c>
    </row>
    <row r="2434" ht="14.25" customHeight="1">
      <c r="A2434" s="267">
        <v>43516.0</v>
      </c>
      <c r="B2434" s="57">
        <v>51.0</v>
      </c>
      <c r="C2434" s="57">
        <v>33.0</v>
      </c>
      <c r="D2434" s="268">
        <v>0.666666666666667</v>
      </c>
      <c r="E2434" s="269">
        <v>2.685772157030434E-5</v>
      </c>
      <c r="F2434" s="269">
        <v>7.621766313462079E-5</v>
      </c>
    </row>
    <row r="2435" ht="14.25" customHeight="1">
      <c r="A2435" s="267">
        <v>43516.0</v>
      </c>
      <c r="B2435" s="57">
        <v>51.0</v>
      </c>
      <c r="C2435" s="57">
        <v>34.0</v>
      </c>
      <c r="D2435" s="268">
        <v>0.6875</v>
      </c>
      <c r="E2435" s="269">
        <v>1.661712037379003E-5</v>
      </c>
      <c r="F2435" s="269">
        <v>8.503126938409072E-5</v>
      </c>
    </row>
    <row r="2436" ht="14.25" customHeight="1">
      <c r="A2436" s="267">
        <v>43516.0</v>
      </c>
      <c r="B2436" s="57">
        <v>51.0</v>
      </c>
      <c r="C2436" s="57">
        <v>35.0</v>
      </c>
      <c r="D2436" s="268">
        <v>0.708333333333333</v>
      </c>
      <c r="E2436" s="269">
        <v>1.0026328860223508E-5</v>
      </c>
      <c r="F2436" s="269">
        <v>9.725013259358315E-5</v>
      </c>
    </row>
    <row r="2437" ht="14.25" customHeight="1">
      <c r="A2437" s="267">
        <v>43516.0</v>
      </c>
      <c r="B2437" s="57">
        <v>51.0</v>
      </c>
      <c r="C2437" s="57">
        <v>36.0</v>
      </c>
      <c r="D2437" s="268">
        <v>0.729166666666667</v>
      </c>
      <c r="E2437" s="269">
        <v>4.352463797064175E-6</v>
      </c>
      <c r="F2437" s="269">
        <v>1.0552290391410836E-4</v>
      </c>
    </row>
    <row r="2438" ht="14.25" customHeight="1">
      <c r="A2438" s="267">
        <v>43516.0</v>
      </c>
      <c r="B2438" s="57">
        <v>51.0</v>
      </c>
      <c r="C2438" s="57">
        <v>37.0</v>
      </c>
      <c r="D2438" s="268">
        <v>0.75</v>
      </c>
      <c r="E2438" s="269">
        <v>2.2002454493764076E-6</v>
      </c>
      <c r="F2438" s="269">
        <v>1.1016006265672717E-4</v>
      </c>
    </row>
    <row r="2439" ht="14.25" customHeight="1">
      <c r="A2439" s="267">
        <v>43516.0</v>
      </c>
      <c r="B2439" s="57">
        <v>51.0</v>
      </c>
      <c r="C2439" s="57">
        <v>38.0</v>
      </c>
      <c r="D2439" s="268">
        <v>0.770833333333333</v>
      </c>
      <c r="E2439" s="269">
        <v>9.99382950414469E-7</v>
      </c>
      <c r="F2439" s="269">
        <v>1.1071091304731905E-4</v>
      </c>
    </row>
    <row r="2440" ht="14.25" customHeight="1">
      <c r="A2440" s="267">
        <v>43516.0</v>
      </c>
      <c r="B2440" s="57">
        <v>51.0</v>
      </c>
      <c r="C2440" s="57">
        <v>39.0</v>
      </c>
      <c r="D2440" s="268">
        <v>0.791666666666667</v>
      </c>
      <c r="E2440" s="269">
        <v>1.395190386667454E-7</v>
      </c>
      <c r="F2440" s="269">
        <v>1.0556296576069685E-4</v>
      </c>
    </row>
    <row r="2441" ht="14.25" customHeight="1">
      <c r="A2441" s="267">
        <v>43516.0</v>
      </c>
      <c r="B2441" s="57">
        <v>51.0</v>
      </c>
      <c r="C2441" s="57">
        <v>40.0</v>
      </c>
      <c r="D2441" s="268">
        <v>0.8125</v>
      </c>
      <c r="E2441" s="269">
        <v>1.0172621025193547E-8</v>
      </c>
      <c r="F2441" s="269">
        <v>9.87524518406519E-5</v>
      </c>
    </row>
    <row r="2442" ht="14.25" customHeight="1">
      <c r="A2442" s="267">
        <v>43516.0</v>
      </c>
      <c r="B2442" s="57">
        <v>51.0</v>
      </c>
      <c r="C2442" s="57">
        <v>41.0</v>
      </c>
      <c r="D2442" s="268">
        <v>0.833333333333333</v>
      </c>
      <c r="E2442" s="269">
        <v>0.0</v>
      </c>
      <c r="F2442" s="269">
        <v>9.364456640061817E-5</v>
      </c>
    </row>
    <row r="2443" ht="14.25" customHeight="1">
      <c r="A2443" s="267">
        <v>43516.0</v>
      </c>
      <c r="B2443" s="57">
        <v>51.0</v>
      </c>
      <c r="C2443" s="57">
        <v>42.0</v>
      </c>
      <c r="D2443" s="268">
        <v>0.854166666666667</v>
      </c>
      <c r="E2443" s="269">
        <v>0.0</v>
      </c>
      <c r="F2443" s="269">
        <v>8.883714480999821E-5</v>
      </c>
    </row>
    <row r="2444" ht="14.25" customHeight="1">
      <c r="A2444" s="267">
        <v>43516.0</v>
      </c>
      <c r="B2444" s="57">
        <v>51.0</v>
      </c>
      <c r="C2444" s="57">
        <v>43.0</v>
      </c>
      <c r="D2444" s="268">
        <v>0.875</v>
      </c>
      <c r="E2444" s="269">
        <v>0.0</v>
      </c>
      <c r="F2444" s="269">
        <v>8.503126938409072E-5</v>
      </c>
    </row>
    <row r="2445" ht="14.25" customHeight="1">
      <c r="A2445" s="267">
        <v>43516.0</v>
      </c>
      <c r="B2445" s="57">
        <v>51.0</v>
      </c>
      <c r="C2445" s="57">
        <v>44.0</v>
      </c>
      <c r="D2445" s="268">
        <v>0.895833333333333</v>
      </c>
      <c r="E2445" s="269">
        <v>0.0</v>
      </c>
      <c r="F2445" s="269">
        <v>7.932245624522951E-5</v>
      </c>
    </row>
    <row r="2446" ht="14.25" customHeight="1">
      <c r="A2446" s="267">
        <v>43516.0</v>
      </c>
      <c r="B2446" s="57">
        <v>51.0</v>
      </c>
      <c r="C2446" s="57">
        <v>45.0</v>
      </c>
      <c r="D2446" s="268">
        <v>0.916666666666667</v>
      </c>
      <c r="E2446" s="269">
        <v>0.0</v>
      </c>
      <c r="F2446" s="269">
        <v>7.511596235343704E-5</v>
      </c>
    </row>
    <row r="2447" ht="14.25" customHeight="1">
      <c r="A2447" s="267">
        <v>43516.0</v>
      </c>
      <c r="B2447" s="57">
        <v>51.0</v>
      </c>
      <c r="C2447" s="57">
        <v>46.0</v>
      </c>
      <c r="D2447" s="268">
        <v>0.9375</v>
      </c>
      <c r="E2447" s="269">
        <v>0.0</v>
      </c>
      <c r="F2447" s="269">
        <v>6.880622151574834E-5</v>
      </c>
    </row>
    <row r="2448" ht="14.25" customHeight="1">
      <c r="A2448" s="267">
        <v>43516.0</v>
      </c>
      <c r="B2448" s="57">
        <v>51.0</v>
      </c>
      <c r="C2448" s="57">
        <v>47.0</v>
      </c>
      <c r="D2448" s="268">
        <v>0.958333333333333</v>
      </c>
      <c r="E2448" s="269">
        <v>0.0</v>
      </c>
      <c r="F2448" s="269">
        <v>6.169524374628963E-5</v>
      </c>
    </row>
    <row r="2449" ht="14.25" customHeight="1">
      <c r="A2449" s="267">
        <v>43516.0</v>
      </c>
      <c r="B2449" s="57">
        <v>51.0</v>
      </c>
      <c r="C2449" s="57">
        <v>48.0</v>
      </c>
      <c r="D2449" s="268">
        <v>0.979166666666667</v>
      </c>
      <c r="E2449" s="269">
        <v>0.0</v>
      </c>
      <c r="F2449" s="269">
        <v>5.5085039059187164E-5</v>
      </c>
    </row>
    <row r="2450" ht="14.25" customHeight="1">
      <c r="A2450" s="267">
        <v>43517.0</v>
      </c>
      <c r="B2450" s="57">
        <v>52.0</v>
      </c>
      <c r="C2450" s="57">
        <v>1.0</v>
      </c>
      <c r="D2450" s="268">
        <v>0.0</v>
      </c>
      <c r="E2450" s="269">
        <v>0.0</v>
      </c>
      <c r="F2450" s="269">
        <v>4.687236050854471E-5</v>
      </c>
    </row>
    <row r="2451" ht="14.25" customHeight="1">
      <c r="A2451" s="267">
        <v>43517.0</v>
      </c>
      <c r="B2451" s="57">
        <v>52.0</v>
      </c>
      <c r="C2451" s="57">
        <v>2.0</v>
      </c>
      <c r="D2451" s="268">
        <v>0.020833333333333332</v>
      </c>
      <c r="E2451" s="269">
        <v>0.0</v>
      </c>
      <c r="F2451" s="269">
        <v>4.146401121909723E-5</v>
      </c>
    </row>
    <row r="2452" ht="14.25" customHeight="1">
      <c r="A2452" s="267">
        <v>43517.0</v>
      </c>
      <c r="B2452" s="57">
        <v>52.0</v>
      </c>
      <c r="C2452" s="57">
        <v>3.0</v>
      </c>
      <c r="D2452" s="268">
        <v>0.0416666666666667</v>
      </c>
      <c r="E2452" s="269">
        <v>0.0</v>
      </c>
      <c r="F2452" s="269">
        <v>3.845937272495976E-5</v>
      </c>
    </row>
    <row r="2453" ht="14.25" customHeight="1">
      <c r="A2453" s="267">
        <v>43517.0</v>
      </c>
      <c r="B2453" s="57">
        <v>52.0</v>
      </c>
      <c r="C2453" s="57">
        <v>4.0</v>
      </c>
      <c r="D2453" s="268">
        <v>0.0625</v>
      </c>
      <c r="E2453" s="269">
        <v>0.0</v>
      </c>
      <c r="F2453" s="269">
        <v>3.5354579614351036E-5</v>
      </c>
    </row>
    <row r="2454" ht="14.25" customHeight="1">
      <c r="A2454" s="267">
        <v>43517.0</v>
      </c>
      <c r="B2454" s="57">
        <v>52.0</v>
      </c>
      <c r="C2454" s="57">
        <v>5.0</v>
      </c>
      <c r="D2454" s="268">
        <v>0.0833333333333333</v>
      </c>
      <c r="E2454" s="269">
        <v>0.0</v>
      </c>
      <c r="F2454" s="269">
        <v>3.3651951134339786E-5</v>
      </c>
    </row>
    <row r="2455" ht="14.25" customHeight="1">
      <c r="A2455" s="267">
        <v>43517.0</v>
      </c>
      <c r="B2455" s="57">
        <v>52.0</v>
      </c>
      <c r="C2455" s="57">
        <v>6.0</v>
      </c>
      <c r="D2455" s="268">
        <v>0.104166666666667</v>
      </c>
      <c r="E2455" s="269">
        <v>0.0</v>
      </c>
      <c r="F2455" s="269">
        <v>3.174901342138605E-5</v>
      </c>
    </row>
    <row r="2456" ht="14.25" customHeight="1">
      <c r="A2456" s="267">
        <v>43517.0</v>
      </c>
      <c r="B2456" s="57">
        <v>52.0</v>
      </c>
      <c r="C2456" s="57">
        <v>7.0</v>
      </c>
      <c r="D2456" s="268">
        <v>0.125</v>
      </c>
      <c r="E2456" s="269">
        <v>0.0</v>
      </c>
      <c r="F2456" s="269">
        <v>3.164885880491481E-5</v>
      </c>
    </row>
    <row r="2457" ht="14.25" customHeight="1">
      <c r="A2457" s="267">
        <v>43517.0</v>
      </c>
      <c r="B2457" s="57">
        <v>52.0</v>
      </c>
      <c r="C2457" s="57">
        <v>8.0</v>
      </c>
      <c r="D2457" s="268">
        <v>0.145833333333333</v>
      </c>
      <c r="E2457" s="269">
        <v>0.0</v>
      </c>
      <c r="F2457" s="269">
        <v>3.1548704188443556E-5</v>
      </c>
    </row>
    <row r="2458" ht="14.25" customHeight="1">
      <c r="A2458" s="267">
        <v>43517.0</v>
      </c>
      <c r="B2458" s="57">
        <v>52.0</v>
      </c>
      <c r="C2458" s="57">
        <v>9.0</v>
      </c>
      <c r="D2458" s="268">
        <v>0.166666666666667</v>
      </c>
      <c r="E2458" s="269">
        <v>0.0</v>
      </c>
      <c r="F2458" s="269">
        <v>3.124824033902981E-5</v>
      </c>
    </row>
    <row r="2459" ht="14.25" customHeight="1">
      <c r="A2459" s="267">
        <v>43517.0</v>
      </c>
      <c r="B2459" s="57">
        <v>52.0</v>
      </c>
      <c r="C2459" s="57">
        <v>10.0</v>
      </c>
      <c r="D2459" s="268">
        <v>0.1875</v>
      </c>
      <c r="E2459" s="269">
        <v>0.0</v>
      </c>
      <c r="F2459" s="269">
        <v>3.1548704188443556E-5</v>
      </c>
    </row>
    <row r="2460" ht="14.25" customHeight="1">
      <c r="A2460" s="267">
        <v>43517.0</v>
      </c>
      <c r="B2460" s="57">
        <v>52.0</v>
      </c>
      <c r="C2460" s="57">
        <v>11.0</v>
      </c>
      <c r="D2460" s="268">
        <v>0.208333333333333</v>
      </c>
      <c r="E2460" s="269">
        <v>3.569665196113371E-8</v>
      </c>
      <c r="F2460" s="269">
        <v>3.18491680378573E-5</v>
      </c>
    </row>
    <row r="2461" ht="14.25" customHeight="1">
      <c r="A2461" s="267">
        <v>43517.0</v>
      </c>
      <c r="B2461" s="57">
        <v>52.0</v>
      </c>
      <c r="C2461" s="57">
        <v>12.0</v>
      </c>
      <c r="D2461" s="268">
        <v>0.229166666666667</v>
      </c>
      <c r="E2461" s="269">
        <v>1.7552395187106678E-7</v>
      </c>
      <c r="F2461" s="269">
        <v>3.3952414983753533E-5</v>
      </c>
    </row>
    <row r="2462" ht="14.25" customHeight="1">
      <c r="A2462" s="267">
        <v>43517.0</v>
      </c>
      <c r="B2462" s="57">
        <v>52.0</v>
      </c>
      <c r="C2462" s="57">
        <v>13.0</v>
      </c>
      <c r="D2462" s="268">
        <v>0.25</v>
      </c>
      <c r="E2462" s="269">
        <v>2.6276188369318117E-7</v>
      </c>
      <c r="F2462" s="269">
        <v>3.5354579614351036E-5</v>
      </c>
    </row>
    <row r="2463" ht="14.25" customHeight="1">
      <c r="A2463" s="267">
        <v>43517.0</v>
      </c>
      <c r="B2463" s="57">
        <v>52.0</v>
      </c>
      <c r="C2463" s="57">
        <v>14.0</v>
      </c>
      <c r="D2463" s="268">
        <v>0.270833333333333</v>
      </c>
      <c r="E2463" s="269">
        <v>5.775582652364431E-7</v>
      </c>
      <c r="F2463" s="269">
        <v>3.7457826560247266E-5</v>
      </c>
    </row>
    <row r="2464" ht="14.25" customHeight="1">
      <c r="A2464" s="267">
        <v>43517.0</v>
      </c>
      <c r="B2464" s="57">
        <v>52.0</v>
      </c>
      <c r="C2464" s="57">
        <v>15.0</v>
      </c>
      <c r="D2464" s="268">
        <v>0.291666666666667</v>
      </c>
      <c r="E2464" s="269">
        <v>3.509298915952453E-6</v>
      </c>
      <c r="F2464" s="269">
        <v>4.2665866616752236E-5</v>
      </c>
    </row>
    <row r="2465" ht="14.25" customHeight="1">
      <c r="A2465" s="267">
        <v>43517.0</v>
      </c>
      <c r="B2465" s="57">
        <v>52.0</v>
      </c>
      <c r="C2465" s="57">
        <v>16.0</v>
      </c>
      <c r="D2465" s="268">
        <v>0.3125</v>
      </c>
      <c r="E2465" s="269">
        <v>5.342718778285904E-6</v>
      </c>
      <c r="F2465" s="269">
        <v>5.08785451673947E-5</v>
      </c>
    </row>
    <row r="2466" ht="14.25" customHeight="1">
      <c r="A2466" s="267">
        <v>43517.0</v>
      </c>
      <c r="B2466" s="57">
        <v>52.0</v>
      </c>
      <c r="C2466" s="57">
        <v>17.0</v>
      </c>
      <c r="D2466" s="268">
        <v>0.333333333333333</v>
      </c>
      <c r="E2466" s="269">
        <v>2.0212103366993956E-5</v>
      </c>
      <c r="F2466" s="269">
        <v>5.8490296019209644E-5</v>
      </c>
    </row>
    <row r="2467" ht="14.25" customHeight="1">
      <c r="A2467" s="267">
        <v>43517.0</v>
      </c>
      <c r="B2467" s="57">
        <v>52.0</v>
      </c>
      <c r="C2467" s="57">
        <v>18.0</v>
      </c>
      <c r="D2467" s="268">
        <v>0.354166666666667</v>
      </c>
      <c r="E2467" s="269">
        <v>4.399609817614307E-5</v>
      </c>
      <c r="F2467" s="269">
        <v>6.720374765220833E-5</v>
      </c>
    </row>
    <row r="2468" ht="14.25" customHeight="1">
      <c r="A2468" s="267">
        <v>43517.0</v>
      </c>
      <c r="B2468" s="57">
        <v>52.0</v>
      </c>
      <c r="C2468" s="57">
        <v>19.0</v>
      </c>
      <c r="D2468" s="268">
        <v>0.375</v>
      </c>
      <c r="E2468" s="269">
        <v>8.876977824376959E-5</v>
      </c>
      <c r="F2468" s="269">
        <v>7.191101462635705E-5</v>
      </c>
    </row>
    <row r="2469" ht="14.25" customHeight="1">
      <c r="A2469" s="267">
        <v>43517.0</v>
      </c>
      <c r="B2469" s="57">
        <v>52.0</v>
      </c>
      <c r="C2469" s="57">
        <v>20.0</v>
      </c>
      <c r="D2469" s="268">
        <v>0.395833333333333</v>
      </c>
      <c r="E2469" s="269">
        <v>1.1724589780256124E-4</v>
      </c>
      <c r="F2469" s="269">
        <v>7.792029161463202E-5</v>
      </c>
    </row>
    <row r="2470" ht="14.25" customHeight="1">
      <c r="A2470" s="267">
        <v>43517.0</v>
      </c>
      <c r="B2470" s="57">
        <v>52.0</v>
      </c>
      <c r="C2470" s="57">
        <v>21.0</v>
      </c>
      <c r="D2470" s="268">
        <v>0.416666666666667</v>
      </c>
      <c r="E2470" s="269">
        <v>1.389342469133893E-4</v>
      </c>
      <c r="F2470" s="269">
        <v>8.09249301087695E-5</v>
      </c>
    </row>
    <row r="2471" ht="14.25" customHeight="1">
      <c r="A2471" s="267">
        <v>43517.0</v>
      </c>
      <c r="B2471" s="57">
        <v>52.0</v>
      </c>
      <c r="C2471" s="57">
        <v>22.0</v>
      </c>
      <c r="D2471" s="268">
        <v>0.4375</v>
      </c>
      <c r="E2471" s="269">
        <v>1.2100501954473047E-4</v>
      </c>
      <c r="F2471" s="269">
        <v>8.382941398643575E-5</v>
      </c>
    </row>
    <row r="2472" ht="14.25" customHeight="1">
      <c r="A2472" s="267">
        <v>43517.0</v>
      </c>
      <c r="B2472" s="57">
        <v>52.0</v>
      </c>
      <c r="C2472" s="57">
        <v>23.0</v>
      </c>
      <c r="D2472" s="268">
        <v>0.458333333333333</v>
      </c>
      <c r="E2472" s="269">
        <v>1.7241811456252397E-4</v>
      </c>
      <c r="F2472" s="269">
        <v>8.292802243819447E-5</v>
      </c>
    </row>
    <row r="2473" ht="14.25" customHeight="1">
      <c r="A2473" s="267">
        <v>43517.0</v>
      </c>
      <c r="B2473" s="57">
        <v>52.0</v>
      </c>
      <c r="C2473" s="57">
        <v>24.0</v>
      </c>
      <c r="D2473" s="268">
        <v>0.479166666666667</v>
      </c>
      <c r="E2473" s="269">
        <v>1.512638176924864E-4</v>
      </c>
      <c r="F2473" s="269">
        <v>8.853668096058446E-5</v>
      </c>
    </row>
    <row r="2474" ht="14.25" customHeight="1">
      <c r="A2474" s="267">
        <v>43517.0</v>
      </c>
      <c r="B2474" s="57">
        <v>52.0</v>
      </c>
      <c r="C2474" s="57">
        <v>25.0</v>
      </c>
      <c r="D2474" s="268">
        <v>0.5</v>
      </c>
      <c r="E2474" s="269">
        <v>1.3358415207661726E-4</v>
      </c>
      <c r="F2474" s="269">
        <v>8.86368355770557E-5</v>
      </c>
    </row>
    <row r="2475" ht="14.25" customHeight="1">
      <c r="A2475" s="267">
        <v>43517.0</v>
      </c>
      <c r="B2475" s="57">
        <v>52.0</v>
      </c>
      <c r="C2475" s="57">
        <v>26.0</v>
      </c>
      <c r="D2475" s="268">
        <v>0.520833333333333</v>
      </c>
      <c r="E2475" s="269">
        <v>1.3680466040112167E-4</v>
      </c>
      <c r="F2475" s="269">
        <v>8.893729942646948E-5</v>
      </c>
    </row>
    <row r="2476" ht="14.25" customHeight="1">
      <c r="A2476" s="267">
        <v>43517.0</v>
      </c>
      <c r="B2476" s="57">
        <v>52.0</v>
      </c>
      <c r="C2476" s="57">
        <v>27.0</v>
      </c>
      <c r="D2476" s="268">
        <v>0.541666666666667</v>
      </c>
      <c r="E2476" s="269">
        <v>1.0640863089759358E-4</v>
      </c>
      <c r="F2476" s="269">
        <v>8.583250631586071E-5</v>
      </c>
    </row>
    <row r="2477" ht="14.25" customHeight="1">
      <c r="A2477" s="267">
        <v>43517.0</v>
      </c>
      <c r="B2477" s="57">
        <v>52.0</v>
      </c>
      <c r="C2477" s="57">
        <v>28.0</v>
      </c>
      <c r="D2477" s="268">
        <v>0.5625</v>
      </c>
      <c r="E2477" s="269">
        <v>9.703120057532699E-5</v>
      </c>
      <c r="F2477" s="269">
        <v>8.362910475349323E-5</v>
      </c>
    </row>
    <row r="2478" ht="14.25" customHeight="1">
      <c r="A2478" s="267">
        <v>43517.0</v>
      </c>
      <c r="B2478" s="57">
        <v>52.0</v>
      </c>
      <c r="C2478" s="57">
        <v>29.0</v>
      </c>
      <c r="D2478" s="268">
        <v>0.583333333333333</v>
      </c>
      <c r="E2478" s="269">
        <v>8.40873284313657E-5</v>
      </c>
      <c r="F2478" s="269">
        <v>8.032400240994201E-5</v>
      </c>
    </row>
    <row r="2479" ht="14.25" customHeight="1">
      <c r="A2479" s="267">
        <v>43517.0</v>
      </c>
      <c r="B2479" s="57">
        <v>52.0</v>
      </c>
      <c r="C2479" s="57">
        <v>30.0</v>
      </c>
      <c r="D2479" s="268">
        <v>0.604166666666667</v>
      </c>
      <c r="E2479" s="269">
        <v>6.509033943425416E-5</v>
      </c>
      <c r="F2479" s="269">
        <v>7.992338394405702E-5</v>
      </c>
    </row>
    <row r="2480" ht="14.25" customHeight="1">
      <c r="A2480" s="267">
        <v>43517.0</v>
      </c>
      <c r="B2480" s="57">
        <v>52.0</v>
      </c>
      <c r="C2480" s="57">
        <v>31.0</v>
      </c>
      <c r="D2480" s="268">
        <v>0.625</v>
      </c>
      <c r="E2480" s="269">
        <v>5.515724819511411E-5</v>
      </c>
      <c r="F2480" s="269">
        <v>8.322848628760824E-5</v>
      </c>
    </row>
    <row r="2481" ht="14.25" customHeight="1">
      <c r="A2481" s="267">
        <v>43517.0</v>
      </c>
      <c r="B2481" s="57">
        <v>52.0</v>
      </c>
      <c r="C2481" s="57">
        <v>32.0</v>
      </c>
      <c r="D2481" s="268">
        <v>0.645833333333333</v>
      </c>
      <c r="E2481" s="269">
        <v>4.874711670028557E-5</v>
      </c>
      <c r="F2481" s="269">
        <v>8.423003245232074E-5</v>
      </c>
    </row>
    <row r="2482" ht="14.25" customHeight="1">
      <c r="A2482" s="267">
        <v>43517.0</v>
      </c>
      <c r="B2482" s="57">
        <v>52.0</v>
      </c>
      <c r="C2482" s="57">
        <v>33.0</v>
      </c>
      <c r="D2482" s="268">
        <v>0.666666666666667</v>
      </c>
      <c r="E2482" s="269">
        <v>3.975195552397904E-5</v>
      </c>
      <c r="F2482" s="269">
        <v>8.793575326175697E-5</v>
      </c>
    </row>
    <row r="2483" ht="14.25" customHeight="1">
      <c r="A2483" s="267">
        <v>43517.0</v>
      </c>
      <c r="B2483" s="57">
        <v>52.0</v>
      </c>
      <c r="C2483" s="57">
        <v>34.0</v>
      </c>
      <c r="D2483" s="268">
        <v>0.6875</v>
      </c>
      <c r="E2483" s="269">
        <v>2.310175877264394E-5</v>
      </c>
      <c r="F2483" s="269">
        <v>9.544734949710066E-5</v>
      </c>
    </row>
    <row r="2484" ht="14.25" customHeight="1">
      <c r="A2484" s="267">
        <v>43517.0</v>
      </c>
      <c r="B2484" s="57">
        <v>52.0</v>
      </c>
      <c r="C2484" s="57">
        <v>35.0</v>
      </c>
      <c r="D2484" s="268">
        <v>0.708333333333333</v>
      </c>
      <c r="E2484" s="269">
        <v>1.2159984097807514E-5</v>
      </c>
      <c r="F2484" s="269">
        <v>1.0570318222375662E-4</v>
      </c>
    </row>
    <row r="2485" ht="14.25" customHeight="1">
      <c r="A2485" s="267">
        <v>43517.0</v>
      </c>
      <c r="B2485" s="57">
        <v>52.0</v>
      </c>
      <c r="C2485" s="57">
        <v>36.0</v>
      </c>
      <c r="D2485" s="268">
        <v>0.729166666666667</v>
      </c>
      <c r="E2485" s="269">
        <v>4.006656334456231E-6</v>
      </c>
      <c r="F2485" s="269">
        <v>1.120429694463867E-4</v>
      </c>
    </row>
    <row r="2486" ht="14.25" customHeight="1">
      <c r="A2486" s="267">
        <v>43517.0</v>
      </c>
      <c r="B2486" s="57">
        <v>52.0</v>
      </c>
      <c r="C2486" s="57">
        <v>37.0</v>
      </c>
      <c r="D2486" s="268">
        <v>0.75</v>
      </c>
      <c r="E2486" s="269">
        <v>1.2116516424735076E-6</v>
      </c>
      <c r="F2486" s="269">
        <v>1.117725519819143E-4</v>
      </c>
    </row>
    <row r="2487" ht="14.25" customHeight="1">
      <c r="A2487" s="267">
        <v>43517.0</v>
      </c>
      <c r="B2487" s="57">
        <v>52.0</v>
      </c>
      <c r="C2487" s="57">
        <v>38.0</v>
      </c>
      <c r="D2487" s="268">
        <v>0.770833333333333</v>
      </c>
      <c r="E2487" s="269">
        <v>4.89765463176591E-7</v>
      </c>
      <c r="F2487" s="269">
        <v>1.0856760425483434E-4</v>
      </c>
    </row>
    <row r="2488" ht="14.25" customHeight="1">
      <c r="A2488" s="267">
        <v>43517.0</v>
      </c>
      <c r="B2488" s="57">
        <v>52.0</v>
      </c>
      <c r="C2488" s="57">
        <v>39.0</v>
      </c>
      <c r="D2488" s="268">
        <v>0.791666666666667</v>
      </c>
      <c r="E2488" s="269">
        <v>1.192971011136334E-7</v>
      </c>
      <c r="F2488" s="269">
        <v>1.0426095574657061E-4</v>
      </c>
    </row>
    <row r="2489" ht="14.25" customHeight="1">
      <c r="A2489" s="267">
        <v>43517.0</v>
      </c>
      <c r="B2489" s="57">
        <v>52.0</v>
      </c>
      <c r="C2489" s="57">
        <v>40.0</v>
      </c>
      <c r="D2489" s="268">
        <v>0.8125</v>
      </c>
      <c r="E2489" s="269">
        <v>6.473486106941347E-9</v>
      </c>
      <c r="F2489" s="269">
        <v>1.0051517309054589E-4</v>
      </c>
    </row>
    <row r="2490" ht="14.25" customHeight="1">
      <c r="A2490" s="267">
        <v>43517.0</v>
      </c>
      <c r="B2490" s="57">
        <v>52.0</v>
      </c>
      <c r="C2490" s="57">
        <v>41.0</v>
      </c>
      <c r="D2490" s="268">
        <v>0.833333333333333</v>
      </c>
      <c r="E2490" s="269">
        <v>0.0</v>
      </c>
      <c r="F2490" s="269">
        <v>9.644889566181314E-5</v>
      </c>
    </row>
    <row r="2491" ht="14.25" customHeight="1">
      <c r="A2491" s="267">
        <v>43517.0</v>
      </c>
      <c r="B2491" s="57">
        <v>52.0</v>
      </c>
      <c r="C2491" s="57">
        <v>42.0</v>
      </c>
      <c r="D2491" s="268">
        <v>0.854166666666667</v>
      </c>
      <c r="E2491" s="269">
        <v>0.0</v>
      </c>
      <c r="F2491" s="269">
        <v>9.144116483825068E-5</v>
      </c>
    </row>
    <row r="2492" ht="14.25" customHeight="1">
      <c r="A2492" s="267">
        <v>43517.0</v>
      </c>
      <c r="B2492" s="57">
        <v>52.0</v>
      </c>
      <c r="C2492" s="57">
        <v>43.0</v>
      </c>
      <c r="D2492" s="268">
        <v>0.875</v>
      </c>
      <c r="E2492" s="269">
        <v>0.0</v>
      </c>
      <c r="F2492" s="269">
        <v>8.623312478174573E-5</v>
      </c>
    </row>
    <row r="2493" ht="14.25" customHeight="1">
      <c r="A2493" s="267">
        <v>43517.0</v>
      </c>
      <c r="B2493" s="57">
        <v>52.0</v>
      </c>
      <c r="C2493" s="57">
        <v>44.0</v>
      </c>
      <c r="D2493" s="268">
        <v>0.895833333333333</v>
      </c>
      <c r="E2493" s="269">
        <v>0.0</v>
      </c>
      <c r="F2493" s="269">
        <v>8.142570319112574E-5</v>
      </c>
    </row>
    <row r="2494" ht="14.25" customHeight="1">
      <c r="A2494" s="267">
        <v>43517.0</v>
      </c>
      <c r="B2494" s="57">
        <v>52.0</v>
      </c>
      <c r="C2494" s="57">
        <v>45.0</v>
      </c>
      <c r="D2494" s="268">
        <v>0.916666666666667</v>
      </c>
      <c r="E2494" s="269">
        <v>0.0</v>
      </c>
      <c r="F2494" s="269">
        <v>7.56167354357933E-5</v>
      </c>
    </row>
    <row r="2495" ht="14.25" customHeight="1">
      <c r="A2495" s="267">
        <v>43517.0</v>
      </c>
      <c r="B2495" s="57">
        <v>52.0</v>
      </c>
      <c r="C2495" s="57">
        <v>46.0</v>
      </c>
      <c r="D2495" s="268">
        <v>0.9375</v>
      </c>
      <c r="E2495" s="269">
        <v>0.0</v>
      </c>
      <c r="F2495" s="269">
        <v>6.710359303573709E-5</v>
      </c>
    </row>
    <row r="2496" ht="14.25" customHeight="1">
      <c r="A2496" s="267">
        <v>43517.0</v>
      </c>
      <c r="B2496" s="57">
        <v>52.0</v>
      </c>
      <c r="C2496" s="57">
        <v>47.0</v>
      </c>
      <c r="D2496" s="268">
        <v>0.958333333333333</v>
      </c>
      <c r="E2496" s="269">
        <v>0.0</v>
      </c>
      <c r="F2496" s="269">
        <v>5.6286894456842146E-5</v>
      </c>
    </row>
    <row r="2497" ht="14.25" customHeight="1">
      <c r="A2497" s="267">
        <v>43517.0</v>
      </c>
      <c r="B2497" s="57">
        <v>52.0</v>
      </c>
      <c r="C2497" s="57">
        <v>48.0</v>
      </c>
      <c r="D2497" s="268">
        <v>0.979166666666667</v>
      </c>
      <c r="E2497" s="269">
        <v>0.0</v>
      </c>
      <c r="F2497" s="269">
        <v>4.7773752056785965E-5</v>
      </c>
    </row>
    <row r="2498" ht="14.25" customHeight="1">
      <c r="A2498" s="267">
        <v>43518.0</v>
      </c>
      <c r="B2498" s="57">
        <v>53.0</v>
      </c>
      <c r="C2498" s="57">
        <v>1.0</v>
      </c>
      <c r="D2498" s="268">
        <v>0.0</v>
      </c>
      <c r="E2498" s="269">
        <v>0.0</v>
      </c>
      <c r="F2498" s="269">
        <v>4.1964784301453494E-5</v>
      </c>
    </row>
    <row r="2499" ht="14.25" customHeight="1">
      <c r="A2499" s="267">
        <v>43518.0</v>
      </c>
      <c r="B2499" s="57">
        <v>53.0</v>
      </c>
      <c r="C2499" s="57">
        <v>2.0</v>
      </c>
      <c r="D2499" s="268">
        <v>0.020833333333333332</v>
      </c>
      <c r="E2499" s="269">
        <v>0.0</v>
      </c>
      <c r="F2499" s="269">
        <v>3.725751732730477E-5</v>
      </c>
    </row>
    <row r="2500" ht="14.25" customHeight="1">
      <c r="A2500" s="267">
        <v>43518.0</v>
      </c>
      <c r="B2500" s="57">
        <v>53.0</v>
      </c>
      <c r="C2500" s="57">
        <v>3.0</v>
      </c>
      <c r="D2500" s="268">
        <v>0.0416666666666667</v>
      </c>
      <c r="E2500" s="269">
        <v>0.0</v>
      </c>
      <c r="F2500" s="269">
        <v>3.515427038140853E-5</v>
      </c>
    </row>
    <row r="2501" ht="14.25" customHeight="1">
      <c r="A2501" s="267">
        <v>43518.0</v>
      </c>
      <c r="B2501" s="57">
        <v>53.0</v>
      </c>
      <c r="C2501" s="57">
        <v>4.0</v>
      </c>
      <c r="D2501" s="268">
        <v>0.0625</v>
      </c>
      <c r="E2501" s="269">
        <v>0.0</v>
      </c>
      <c r="F2501" s="269">
        <v>3.32513326684548E-5</v>
      </c>
    </row>
    <row r="2502" ht="14.25" customHeight="1">
      <c r="A2502" s="267">
        <v>43518.0</v>
      </c>
      <c r="B2502" s="57">
        <v>53.0</v>
      </c>
      <c r="C2502" s="57">
        <v>5.0</v>
      </c>
      <c r="D2502" s="268">
        <v>0.0833333333333333</v>
      </c>
      <c r="E2502" s="269">
        <v>0.0</v>
      </c>
      <c r="F2502" s="269">
        <v>3.174901342138605E-5</v>
      </c>
    </row>
    <row r="2503" ht="14.25" customHeight="1">
      <c r="A2503" s="267">
        <v>43518.0</v>
      </c>
      <c r="B2503" s="57">
        <v>53.0</v>
      </c>
      <c r="C2503" s="57">
        <v>6.0</v>
      </c>
      <c r="D2503" s="268">
        <v>0.104166666666667</v>
      </c>
      <c r="E2503" s="269">
        <v>0.0</v>
      </c>
      <c r="F2503" s="269">
        <v>3.1047931106087315E-5</v>
      </c>
    </row>
    <row r="2504" ht="14.25" customHeight="1">
      <c r="A2504" s="267">
        <v>43518.0</v>
      </c>
      <c r="B2504" s="57">
        <v>53.0</v>
      </c>
      <c r="C2504" s="57">
        <v>7.0</v>
      </c>
      <c r="D2504" s="268">
        <v>0.125</v>
      </c>
      <c r="E2504" s="269">
        <v>0.0</v>
      </c>
      <c r="F2504" s="269">
        <v>3.124824033902981E-5</v>
      </c>
    </row>
    <row r="2505" ht="14.25" customHeight="1">
      <c r="A2505" s="267">
        <v>43518.0</v>
      </c>
      <c r="B2505" s="57">
        <v>53.0</v>
      </c>
      <c r="C2505" s="57">
        <v>8.0</v>
      </c>
      <c r="D2505" s="268">
        <v>0.145833333333333</v>
      </c>
      <c r="E2505" s="269">
        <v>0.0</v>
      </c>
      <c r="F2505" s="269">
        <v>3.094777648961606E-5</v>
      </c>
    </row>
    <row r="2506" ht="14.25" customHeight="1">
      <c r="A2506" s="267">
        <v>43518.0</v>
      </c>
      <c r="B2506" s="57">
        <v>53.0</v>
      </c>
      <c r="C2506" s="57">
        <v>9.0</v>
      </c>
      <c r="D2506" s="268">
        <v>0.166666666666667</v>
      </c>
      <c r="E2506" s="269">
        <v>0.0</v>
      </c>
      <c r="F2506" s="269">
        <v>3.134839495550106E-5</v>
      </c>
    </row>
    <row r="2507" ht="14.25" customHeight="1">
      <c r="A2507" s="267">
        <v>43518.0</v>
      </c>
      <c r="B2507" s="57">
        <v>53.0</v>
      </c>
      <c r="C2507" s="57">
        <v>10.0</v>
      </c>
      <c r="D2507" s="268">
        <v>0.1875</v>
      </c>
      <c r="E2507" s="269">
        <v>0.0</v>
      </c>
      <c r="F2507" s="269">
        <v>3.2550250353156044E-5</v>
      </c>
    </row>
    <row r="2508" ht="14.25" customHeight="1">
      <c r="A2508" s="267">
        <v>43518.0</v>
      </c>
      <c r="B2508" s="57">
        <v>53.0</v>
      </c>
      <c r="C2508" s="57">
        <v>11.0</v>
      </c>
      <c r="D2508" s="268">
        <v>0.208333333333333</v>
      </c>
      <c r="E2508" s="269">
        <v>0.0</v>
      </c>
      <c r="F2508" s="269">
        <v>3.34516419013973E-5</v>
      </c>
    </row>
    <row r="2509" ht="14.25" customHeight="1">
      <c r="A2509" s="267">
        <v>43518.0</v>
      </c>
      <c r="B2509" s="57">
        <v>53.0</v>
      </c>
      <c r="C2509" s="57">
        <v>12.0</v>
      </c>
      <c r="D2509" s="268">
        <v>0.229166666666667</v>
      </c>
      <c r="E2509" s="269">
        <v>7.90998350019595E-8</v>
      </c>
      <c r="F2509" s="269">
        <v>3.7057208094362266E-5</v>
      </c>
    </row>
    <row r="2510" ht="14.25" customHeight="1">
      <c r="A2510" s="267">
        <v>43518.0</v>
      </c>
      <c r="B2510" s="57">
        <v>53.0</v>
      </c>
      <c r="C2510" s="57">
        <v>13.0</v>
      </c>
      <c r="D2510" s="268">
        <v>0.25</v>
      </c>
      <c r="E2510" s="269">
        <v>1.5998758521440756E-7</v>
      </c>
      <c r="F2510" s="269">
        <v>4.406803124734973E-5</v>
      </c>
    </row>
    <row r="2511" ht="14.25" customHeight="1">
      <c r="A2511" s="267">
        <v>43518.0</v>
      </c>
      <c r="B2511" s="57">
        <v>53.0</v>
      </c>
      <c r="C2511" s="57">
        <v>14.0</v>
      </c>
      <c r="D2511" s="268">
        <v>0.270833333333333</v>
      </c>
      <c r="E2511" s="269">
        <v>3.6528957317740454E-7</v>
      </c>
      <c r="F2511" s="269">
        <v>5.1078854400337184E-5</v>
      </c>
    </row>
    <row r="2512" ht="14.25" customHeight="1">
      <c r="A2512" s="267">
        <v>43518.0</v>
      </c>
      <c r="B2512" s="57">
        <v>53.0</v>
      </c>
      <c r="C2512" s="57">
        <v>15.0</v>
      </c>
      <c r="D2512" s="268">
        <v>0.291666666666667</v>
      </c>
      <c r="E2512" s="269">
        <v>1.968510032885584E-6</v>
      </c>
      <c r="F2512" s="269">
        <v>6.029307911569213E-5</v>
      </c>
    </row>
    <row r="2513" ht="14.25" customHeight="1">
      <c r="A2513" s="267">
        <v>43518.0</v>
      </c>
      <c r="B2513" s="57">
        <v>53.0</v>
      </c>
      <c r="C2513" s="57">
        <v>16.0</v>
      </c>
      <c r="D2513" s="268">
        <v>0.3125</v>
      </c>
      <c r="E2513" s="269">
        <v>6.512181460159276E-6</v>
      </c>
      <c r="F2513" s="269">
        <v>6.67029745698521E-5</v>
      </c>
    </row>
    <row r="2514" ht="14.25" customHeight="1">
      <c r="A2514" s="267">
        <v>43518.0</v>
      </c>
      <c r="B2514" s="57">
        <v>53.0</v>
      </c>
      <c r="C2514" s="57">
        <v>17.0</v>
      </c>
      <c r="D2514" s="268">
        <v>0.333333333333333</v>
      </c>
      <c r="E2514" s="269">
        <v>3.5693637933861E-5</v>
      </c>
      <c r="F2514" s="269">
        <v>6.970761306398956E-5</v>
      </c>
    </row>
    <row r="2515" ht="14.25" customHeight="1">
      <c r="A2515" s="267">
        <v>43518.0</v>
      </c>
      <c r="B2515" s="57">
        <v>53.0</v>
      </c>
      <c r="C2515" s="57">
        <v>18.0</v>
      </c>
      <c r="D2515" s="268">
        <v>0.354166666666667</v>
      </c>
      <c r="E2515" s="269">
        <v>7.303678276184625E-5</v>
      </c>
      <c r="F2515" s="269">
        <v>7.120993231105831E-5</v>
      </c>
    </row>
    <row r="2516" ht="14.25" customHeight="1">
      <c r="A2516" s="267">
        <v>43518.0</v>
      </c>
      <c r="B2516" s="57">
        <v>53.0</v>
      </c>
      <c r="C2516" s="57">
        <v>19.0</v>
      </c>
      <c r="D2516" s="268">
        <v>0.375</v>
      </c>
      <c r="E2516" s="269">
        <v>1.1046588190004651E-4</v>
      </c>
      <c r="F2516" s="269">
        <v>7.131008692752957E-5</v>
      </c>
    </row>
    <row r="2517" ht="14.25" customHeight="1">
      <c r="A2517" s="267">
        <v>43518.0</v>
      </c>
      <c r="B2517" s="57">
        <v>53.0</v>
      </c>
      <c r="C2517" s="57">
        <v>20.0</v>
      </c>
      <c r="D2517" s="268">
        <v>0.395833333333333</v>
      </c>
      <c r="E2517" s="269">
        <v>1.3926294669728043E-4</v>
      </c>
      <c r="F2517" s="269">
        <v>7.060900461223083E-5</v>
      </c>
    </row>
    <row r="2518" ht="14.25" customHeight="1">
      <c r="A2518" s="267">
        <v>43518.0</v>
      </c>
      <c r="B2518" s="57">
        <v>53.0</v>
      </c>
      <c r="C2518" s="57">
        <v>21.0</v>
      </c>
      <c r="D2518" s="268">
        <v>0.416666666666667</v>
      </c>
      <c r="E2518" s="269">
        <v>1.7038158856920953E-4</v>
      </c>
      <c r="F2518" s="269">
        <v>6.930699459810458E-5</v>
      </c>
    </row>
    <row r="2519" ht="14.25" customHeight="1">
      <c r="A2519" s="267">
        <v>43518.0</v>
      </c>
      <c r="B2519" s="57">
        <v>53.0</v>
      </c>
      <c r="C2519" s="57">
        <v>22.0</v>
      </c>
      <c r="D2519" s="268">
        <v>0.4375</v>
      </c>
      <c r="E2519" s="269">
        <v>1.9969914183701619E-4</v>
      </c>
      <c r="F2519" s="269">
        <v>6.940714921457582E-5</v>
      </c>
    </row>
    <row r="2520" ht="14.25" customHeight="1">
      <c r="A2520" s="267">
        <v>43518.0</v>
      </c>
      <c r="B2520" s="57">
        <v>53.0</v>
      </c>
      <c r="C2520" s="57">
        <v>23.0</v>
      </c>
      <c r="D2520" s="268">
        <v>0.458333333333333</v>
      </c>
      <c r="E2520" s="269">
        <v>2.1777360226692575E-4</v>
      </c>
      <c r="F2520" s="269">
        <v>6.790482996750707E-5</v>
      </c>
    </row>
    <row r="2521" ht="14.25" customHeight="1">
      <c r="A2521" s="267">
        <v>43518.0</v>
      </c>
      <c r="B2521" s="57">
        <v>53.0</v>
      </c>
      <c r="C2521" s="57">
        <v>24.0</v>
      </c>
      <c r="D2521" s="268">
        <v>0.479166666666667</v>
      </c>
      <c r="E2521" s="269">
        <v>2.3235089290589992E-4</v>
      </c>
      <c r="F2521" s="269">
        <v>6.790482996750707E-5</v>
      </c>
    </row>
    <row r="2522" ht="14.25" customHeight="1">
      <c r="A2522" s="267">
        <v>43518.0</v>
      </c>
      <c r="B2522" s="57">
        <v>53.0</v>
      </c>
      <c r="C2522" s="57">
        <v>25.0</v>
      </c>
      <c r="D2522" s="268">
        <v>0.5</v>
      </c>
      <c r="E2522" s="269">
        <v>2.218675925619422E-4</v>
      </c>
      <c r="F2522" s="269">
        <v>7.020838614634582E-5</v>
      </c>
    </row>
    <row r="2523" ht="14.25" customHeight="1">
      <c r="A2523" s="267">
        <v>43518.0</v>
      </c>
      <c r="B2523" s="57">
        <v>53.0</v>
      </c>
      <c r="C2523" s="57">
        <v>26.0</v>
      </c>
      <c r="D2523" s="268">
        <v>0.520833333333333</v>
      </c>
      <c r="E2523" s="269">
        <v>2.312902379896446E-4</v>
      </c>
      <c r="F2523" s="269">
        <v>7.050884999575957E-5</v>
      </c>
    </row>
    <row r="2524" ht="14.25" customHeight="1">
      <c r="A2524" s="267">
        <v>43518.0</v>
      </c>
      <c r="B2524" s="57">
        <v>53.0</v>
      </c>
      <c r="C2524" s="57">
        <v>27.0</v>
      </c>
      <c r="D2524" s="268">
        <v>0.541666666666667</v>
      </c>
      <c r="E2524" s="269">
        <v>2.1736734341575904E-4</v>
      </c>
      <c r="F2524" s="269">
        <v>6.930699459810458E-5</v>
      </c>
    </row>
    <row r="2525" ht="14.25" customHeight="1">
      <c r="A2525" s="267">
        <v>43518.0</v>
      </c>
      <c r="B2525" s="57">
        <v>53.0</v>
      </c>
      <c r="C2525" s="57">
        <v>28.0</v>
      </c>
      <c r="D2525" s="268">
        <v>0.5625</v>
      </c>
      <c r="E2525" s="269">
        <v>1.8538500919400698E-4</v>
      </c>
      <c r="F2525" s="269">
        <v>6.740405688515083E-5</v>
      </c>
    </row>
    <row r="2526" ht="14.25" customHeight="1">
      <c r="A2526" s="267">
        <v>43518.0</v>
      </c>
      <c r="B2526" s="57">
        <v>53.0</v>
      </c>
      <c r="C2526" s="57">
        <v>29.0</v>
      </c>
      <c r="D2526" s="268">
        <v>0.583333333333333</v>
      </c>
      <c r="E2526" s="269">
        <v>1.8282771156558607E-4</v>
      </c>
      <c r="F2526" s="269">
        <v>6.590173763808209E-5</v>
      </c>
    </row>
    <row r="2527" ht="14.25" customHeight="1">
      <c r="A2527" s="267">
        <v>43518.0</v>
      </c>
      <c r="B2527" s="57">
        <v>53.0</v>
      </c>
      <c r="C2527" s="57">
        <v>30.0</v>
      </c>
      <c r="D2527" s="268">
        <v>0.604166666666667</v>
      </c>
      <c r="E2527" s="269">
        <v>1.709024704219689E-4</v>
      </c>
      <c r="F2527" s="269">
        <v>6.700343841926584E-5</v>
      </c>
    </row>
    <row r="2528" ht="14.25" customHeight="1">
      <c r="A2528" s="267">
        <v>43518.0</v>
      </c>
      <c r="B2528" s="57">
        <v>53.0</v>
      </c>
      <c r="C2528" s="57">
        <v>31.0</v>
      </c>
      <c r="D2528" s="268">
        <v>0.625</v>
      </c>
      <c r="E2528" s="269">
        <v>1.432484355843898E-4</v>
      </c>
      <c r="F2528" s="269">
        <v>6.870606689927708E-5</v>
      </c>
    </row>
    <row r="2529" ht="14.25" customHeight="1">
      <c r="A2529" s="267">
        <v>43518.0</v>
      </c>
      <c r="B2529" s="57">
        <v>53.0</v>
      </c>
      <c r="C2529" s="57">
        <v>32.0</v>
      </c>
      <c r="D2529" s="268">
        <v>0.645833333333333</v>
      </c>
      <c r="E2529" s="269">
        <v>1.198436635887905E-4</v>
      </c>
      <c r="F2529" s="269">
        <v>7.271225155812705E-5</v>
      </c>
    </row>
    <row r="2530" ht="14.25" customHeight="1">
      <c r="A2530" s="267">
        <v>43518.0</v>
      </c>
      <c r="B2530" s="57">
        <v>53.0</v>
      </c>
      <c r="C2530" s="57">
        <v>33.0</v>
      </c>
      <c r="D2530" s="268">
        <v>0.666666666666667</v>
      </c>
      <c r="E2530" s="269">
        <v>8.538551134539869E-5</v>
      </c>
      <c r="F2530" s="269">
        <v>7.741951853227576E-5</v>
      </c>
    </row>
    <row r="2531" ht="14.25" customHeight="1">
      <c r="A2531" s="267">
        <v>43518.0</v>
      </c>
      <c r="B2531" s="57">
        <v>53.0</v>
      </c>
      <c r="C2531" s="57">
        <v>34.0</v>
      </c>
      <c r="D2531" s="268">
        <v>0.6875</v>
      </c>
      <c r="E2531" s="269">
        <v>4.637609757536201E-5</v>
      </c>
      <c r="F2531" s="269">
        <v>8.643343401468822E-5</v>
      </c>
    </row>
    <row r="2532" ht="14.25" customHeight="1">
      <c r="A2532" s="267">
        <v>43518.0</v>
      </c>
      <c r="B2532" s="57">
        <v>53.0</v>
      </c>
      <c r="C2532" s="57">
        <v>35.0</v>
      </c>
      <c r="D2532" s="268">
        <v>0.708333333333333</v>
      </c>
      <c r="E2532" s="269">
        <v>2.3791037677502438E-5</v>
      </c>
      <c r="F2532" s="269">
        <v>1.0027480201101486E-4</v>
      </c>
    </row>
    <row r="2533" ht="14.25" customHeight="1">
      <c r="A2533" s="267">
        <v>43518.0</v>
      </c>
      <c r="B2533" s="57">
        <v>53.0</v>
      </c>
      <c r="C2533" s="57">
        <v>36.0</v>
      </c>
      <c r="D2533" s="268">
        <v>0.729166666666667</v>
      </c>
      <c r="E2533" s="269">
        <v>6.624657420600587E-6</v>
      </c>
      <c r="F2533" s="269">
        <v>1.0650441915552661E-4</v>
      </c>
    </row>
    <row r="2534" ht="14.25" customHeight="1">
      <c r="A2534" s="267">
        <v>43518.0</v>
      </c>
      <c r="B2534" s="57">
        <v>53.0</v>
      </c>
      <c r="C2534" s="57">
        <v>37.0</v>
      </c>
      <c r="D2534" s="268">
        <v>0.75</v>
      </c>
      <c r="E2534" s="269">
        <v>1.736250626130307E-6</v>
      </c>
      <c r="F2534" s="269">
        <v>1.1032031004308119E-4</v>
      </c>
    </row>
    <row r="2535" ht="14.25" customHeight="1">
      <c r="A2535" s="267">
        <v>43518.0</v>
      </c>
      <c r="B2535" s="57">
        <v>53.0</v>
      </c>
      <c r="C2535" s="57">
        <v>38.0</v>
      </c>
      <c r="D2535" s="268">
        <v>0.770833333333333</v>
      </c>
      <c r="E2535" s="269">
        <v>5.495681443550015E-7</v>
      </c>
      <c r="F2535" s="269">
        <v>1.0943894941813422E-4</v>
      </c>
    </row>
    <row r="2536" ht="14.25" customHeight="1">
      <c r="A2536" s="267">
        <v>43518.0</v>
      </c>
      <c r="B2536" s="57">
        <v>53.0</v>
      </c>
      <c r="C2536" s="57">
        <v>39.0</v>
      </c>
      <c r="D2536" s="268">
        <v>0.791666666666667</v>
      </c>
      <c r="E2536" s="269">
        <v>1.4987661643785155E-7</v>
      </c>
      <c r="F2536" s="269">
        <v>1.0493199167692798E-4</v>
      </c>
    </row>
    <row r="2537" ht="14.25" customHeight="1">
      <c r="A2537" s="267">
        <v>43518.0</v>
      </c>
      <c r="B2537" s="57">
        <v>53.0</v>
      </c>
      <c r="C2537" s="57">
        <v>40.0</v>
      </c>
      <c r="D2537" s="268">
        <v>0.8125</v>
      </c>
      <c r="E2537" s="269">
        <v>2.5832292179127847E-8</v>
      </c>
      <c r="F2537" s="269">
        <v>9.975399800536438E-5</v>
      </c>
    </row>
    <row r="2538" ht="14.25" customHeight="1">
      <c r="A2538" s="267">
        <v>43518.0</v>
      </c>
      <c r="B2538" s="57">
        <v>53.0</v>
      </c>
      <c r="C2538" s="57">
        <v>41.0</v>
      </c>
      <c r="D2538" s="268">
        <v>0.833333333333333</v>
      </c>
      <c r="E2538" s="269">
        <v>0.0</v>
      </c>
      <c r="F2538" s="269">
        <v>9.574781334651442E-5</v>
      </c>
    </row>
    <row r="2539" ht="14.25" customHeight="1">
      <c r="A2539" s="267">
        <v>43518.0</v>
      </c>
      <c r="B2539" s="57">
        <v>53.0</v>
      </c>
      <c r="C2539" s="57">
        <v>42.0</v>
      </c>
      <c r="D2539" s="268">
        <v>0.854166666666667</v>
      </c>
      <c r="E2539" s="269">
        <v>0.0</v>
      </c>
      <c r="F2539" s="269">
        <v>9.164147407119316E-5</v>
      </c>
    </row>
    <row r="2540" ht="14.25" customHeight="1">
      <c r="A2540" s="267">
        <v>43518.0</v>
      </c>
      <c r="B2540" s="57">
        <v>53.0</v>
      </c>
      <c r="C2540" s="57">
        <v>43.0</v>
      </c>
      <c r="D2540" s="268">
        <v>0.875</v>
      </c>
      <c r="E2540" s="269">
        <v>0.0</v>
      </c>
      <c r="F2540" s="269">
        <v>8.783559864528572E-5</v>
      </c>
    </row>
    <row r="2541" ht="14.25" customHeight="1">
      <c r="A2541" s="267">
        <v>43518.0</v>
      </c>
      <c r="B2541" s="57">
        <v>53.0</v>
      </c>
      <c r="C2541" s="57">
        <v>44.0</v>
      </c>
      <c r="D2541" s="268">
        <v>0.895833333333333</v>
      </c>
      <c r="E2541" s="269">
        <v>0.0</v>
      </c>
      <c r="F2541" s="269">
        <v>8.21267855064245E-5</v>
      </c>
    </row>
    <row r="2542" ht="14.25" customHeight="1">
      <c r="A2542" s="267">
        <v>43518.0</v>
      </c>
      <c r="B2542" s="57">
        <v>53.0</v>
      </c>
      <c r="C2542" s="57">
        <v>45.0</v>
      </c>
      <c r="D2542" s="268">
        <v>0.916666666666667</v>
      </c>
      <c r="E2542" s="269">
        <v>0.0</v>
      </c>
      <c r="F2542" s="269">
        <v>7.641797236756328E-5</v>
      </c>
    </row>
    <row r="2543" ht="14.25" customHeight="1">
      <c r="A2543" s="267">
        <v>43518.0</v>
      </c>
      <c r="B2543" s="57">
        <v>53.0</v>
      </c>
      <c r="C2543" s="57">
        <v>46.0</v>
      </c>
      <c r="D2543" s="268">
        <v>0.9375</v>
      </c>
      <c r="E2543" s="269">
        <v>0.0</v>
      </c>
      <c r="F2543" s="269">
        <v>6.710359303573709E-5</v>
      </c>
    </row>
    <row r="2544" ht="14.25" customHeight="1">
      <c r="A2544" s="267">
        <v>43518.0</v>
      </c>
      <c r="B2544" s="57">
        <v>53.0</v>
      </c>
      <c r="C2544" s="57">
        <v>47.0</v>
      </c>
      <c r="D2544" s="268">
        <v>0.958333333333333</v>
      </c>
      <c r="E2544" s="269">
        <v>0.0</v>
      </c>
      <c r="F2544" s="269">
        <v>5.71882860050834E-5</v>
      </c>
    </row>
    <row r="2545" ht="14.25" customHeight="1">
      <c r="A2545" s="267">
        <v>43518.0</v>
      </c>
      <c r="B2545" s="57">
        <v>53.0</v>
      </c>
      <c r="C2545" s="57">
        <v>48.0</v>
      </c>
      <c r="D2545" s="268">
        <v>0.979166666666667</v>
      </c>
      <c r="E2545" s="269">
        <v>0.0</v>
      </c>
      <c r="F2545" s="269">
        <v>4.737313359090096E-5</v>
      </c>
    </row>
    <row r="2546" ht="14.25" customHeight="1">
      <c r="A2546" s="267">
        <v>43519.0</v>
      </c>
      <c r="B2546" s="57">
        <v>54.0</v>
      </c>
      <c r="C2546" s="57">
        <v>1.0</v>
      </c>
      <c r="D2546" s="268">
        <v>0.0</v>
      </c>
      <c r="E2546" s="269">
        <v>0.0</v>
      </c>
      <c r="F2546" s="269">
        <v>4.1363856602626E-5</v>
      </c>
    </row>
    <row r="2547" ht="14.25" customHeight="1">
      <c r="A2547" s="267">
        <v>43519.0</v>
      </c>
      <c r="B2547" s="57">
        <v>54.0</v>
      </c>
      <c r="C2547" s="57">
        <v>2.0</v>
      </c>
      <c r="D2547" s="268">
        <v>0.020833333333333332</v>
      </c>
      <c r="E2547" s="269">
        <v>0.0</v>
      </c>
      <c r="F2547" s="269">
        <v>3.655643501200603E-5</v>
      </c>
    </row>
    <row r="2548" ht="14.25" customHeight="1">
      <c r="A2548" s="267">
        <v>43519.0</v>
      </c>
      <c r="B2548" s="57">
        <v>54.0</v>
      </c>
      <c r="C2548" s="57">
        <v>3.0</v>
      </c>
      <c r="D2548" s="268">
        <v>0.0416666666666667</v>
      </c>
      <c r="E2548" s="269">
        <v>0.0</v>
      </c>
      <c r="F2548" s="269">
        <v>3.485380653199478E-5</v>
      </c>
    </row>
    <row r="2549" ht="14.25" customHeight="1">
      <c r="A2549" s="267">
        <v>43519.0</v>
      </c>
      <c r="B2549" s="57">
        <v>54.0</v>
      </c>
      <c r="C2549" s="57">
        <v>4.0</v>
      </c>
      <c r="D2549" s="268">
        <v>0.0625</v>
      </c>
      <c r="E2549" s="269">
        <v>0.0</v>
      </c>
      <c r="F2549" s="269">
        <v>3.335148728492605E-5</v>
      </c>
    </row>
    <row r="2550" ht="14.25" customHeight="1">
      <c r="A2550" s="267">
        <v>43519.0</v>
      </c>
      <c r="B2550" s="57">
        <v>54.0</v>
      </c>
      <c r="C2550" s="57">
        <v>5.0</v>
      </c>
      <c r="D2550" s="268">
        <v>0.0833333333333333</v>
      </c>
      <c r="E2550" s="269">
        <v>0.0</v>
      </c>
      <c r="F2550" s="269">
        <v>3.14485495719723E-5</v>
      </c>
    </row>
    <row r="2551" ht="14.25" customHeight="1">
      <c r="A2551" s="267">
        <v>43519.0</v>
      </c>
      <c r="B2551" s="57">
        <v>54.0</v>
      </c>
      <c r="C2551" s="57">
        <v>6.0</v>
      </c>
      <c r="D2551" s="268">
        <v>0.104166666666667</v>
      </c>
      <c r="E2551" s="269">
        <v>0.0</v>
      </c>
      <c r="F2551" s="269">
        <v>3.074746725667356E-5</v>
      </c>
    </row>
    <row r="2552" ht="14.25" customHeight="1">
      <c r="A2552" s="267">
        <v>43519.0</v>
      </c>
      <c r="B2552" s="57">
        <v>54.0</v>
      </c>
      <c r="C2552" s="57">
        <v>7.0</v>
      </c>
      <c r="D2552" s="268">
        <v>0.125</v>
      </c>
      <c r="E2552" s="269">
        <v>0.0</v>
      </c>
      <c r="F2552" s="269">
        <v>3.1047931106087315E-5</v>
      </c>
    </row>
    <row r="2553" ht="14.25" customHeight="1">
      <c r="A2553" s="267">
        <v>43519.0</v>
      </c>
      <c r="B2553" s="57">
        <v>54.0</v>
      </c>
      <c r="C2553" s="57">
        <v>8.0</v>
      </c>
      <c r="D2553" s="268">
        <v>0.145833333333333</v>
      </c>
      <c r="E2553" s="269">
        <v>0.0</v>
      </c>
      <c r="F2553" s="269">
        <v>3.094777648961606E-5</v>
      </c>
    </row>
    <row r="2554" ht="14.25" customHeight="1">
      <c r="A2554" s="267">
        <v>43519.0</v>
      </c>
      <c r="B2554" s="57">
        <v>54.0</v>
      </c>
      <c r="C2554" s="57">
        <v>9.0</v>
      </c>
      <c r="D2554" s="268">
        <v>0.166666666666667</v>
      </c>
      <c r="E2554" s="269">
        <v>0.0</v>
      </c>
      <c r="F2554" s="269">
        <v>3.1148085722558555E-5</v>
      </c>
    </row>
    <row r="2555" ht="14.25" customHeight="1">
      <c r="A2555" s="267">
        <v>43519.0</v>
      </c>
      <c r="B2555" s="57">
        <v>54.0</v>
      </c>
      <c r="C2555" s="57">
        <v>10.0</v>
      </c>
      <c r="D2555" s="268">
        <v>0.1875</v>
      </c>
      <c r="E2555" s="269">
        <v>0.0</v>
      </c>
      <c r="F2555" s="269">
        <v>3.2550250353156044E-5</v>
      </c>
    </row>
    <row r="2556" ht="14.25" customHeight="1">
      <c r="A2556" s="267">
        <v>43519.0</v>
      </c>
      <c r="B2556" s="57">
        <v>54.0</v>
      </c>
      <c r="C2556" s="57">
        <v>11.0</v>
      </c>
      <c r="D2556" s="268">
        <v>0.208333333333333</v>
      </c>
      <c r="E2556" s="269">
        <v>1.49814964189214E-8</v>
      </c>
      <c r="F2556" s="269">
        <v>3.32513326684548E-5</v>
      </c>
    </row>
    <row r="2557" ht="14.25" customHeight="1">
      <c r="A2557" s="267">
        <v>43519.0</v>
      </c>
      <c r="B2557" s="57">
        <v>54.0</v>
      </c>
      <c r="C2557" s="57">
        <v>12.0</v>
      </c>
      <c r="D2557" s="268">
        <v>0.229166666666667</v>
      </c>
      <c r="E2557" s="269">
        <v>2.747224199288632E-7</v>
      </c>
      <c r="F2557" s="269">
        <v>3.715736271083352E-5</v>
      </c>
    </row>
    <row r="2558" ht="14.25" customHeight="1">
      <c r="A2558" s="267">
        <v>43519.0</v>
      </c>
      <c r="B2558" s="57">
        <v>54.0</v>
      </c>
      <c r="C2558" s="57">
        <v>13.0</v>
      </c>
      <c r="D2558" s="268">
        <v>0.25</v>
      </c>
      <c r="E2558" s="269">
        <v>1.0389020417911296E-6</v>
      </c>
      <c r="F2558" s="269">
        <v>4.3567258164993484E-5</v>
      </c>
    </row>
    <row r="2559" ht="14.25" customHeight="1">
      <c r="A2559" s="267">
        <v>43519.0</v>
      </c>
      <c r="B2559" s="57">
        <v>54.0</v>
      </c>
      <c r="C2559" s="57">
        <v>14.0</v>
      </c>
      <c r="D2559" s="268">
        <v>0.270833333333333</v>
      </c>
      <c r="E2559" s="269">
        <v>1.6676933256453662E-6</v>
      </c>
      <c r="F2559" s="269">
        <v>4.9476380536797194E-5</v>
      </c>
    </row>
    <row r="2560" ht="14.25" customHeight="1">
      <c r="A2560" s="267">
        <v>43519.0</v>
      </c>
      <c r="B2560" s="57">
        <v>54.0</v>
      </c>
      <c r="C2560" s="57">
        <v>15.0</v>
      </c>
      <c r="D2560" s="268">
        <v>0.291666666666667</v>
      </c>
      <c r="E2560" s="269">
        <v>4.4672067619119864E-6</v>
      </c>
      <c r="F2560" s="269">
        <v>5.81898321697959E-5</v>
      </c>
    </row>
    <row r="2561" ht="14.25" customHeight="1">
      <c r="A2561" s="267">
        <v>43519.0</v>
      </c>
      <c r="B2561" s="57">
        <v>54.0</v>
      </c>
      <c r="C2561" s="57">
        <v>16.0</v>
      </c>
      <c r="D2561" s="268">
        <v>0.3125</v>
      </c>
      <c r="E2561" s="269">
        <v>1.5170013286023525E-5</v>
      </c>
      <c r="F2561" s="269">
        <v>6.510050070631209E-5</v>
      </c>
    </row>
    <row r="2562" ht="14.25" customHeight="1">
      <c r="A2562" s="267">
        <v>43519.0</v>
      </c>
      <c r="B2562" s="57">
        <v>54.0</v>
      </c>
      <c r="C2562" s="57">
        <v>17.0</v>
      </c>
      <c r="D2562" s="268">
        <v>0.333333333333333</v>
      </c>
      <c r="E2562" s="269">
        <v>4.624581868719486E-5</v>
      </c>
      <c r="F2562" s="269">
        <v>6.750421150162208E-5</v>
      </c>
    </row>
    <row r="2563" ht="14.25" customHeight="1">
      <c r="A2563" s="267">
        <v>43519.0</v>
      </c>
      <c r="B2563" s="57">
        <v>54.0</v>
      </c>
      <c r="C2563" s="57">
        <v>18.0</v>
      </c>
      <c r="D2563" s="268">
        <v>0.354166666666667</v>
      </c>
      <c r="E2563" s="269">
        <v>9.610979899069423E-5</v>
      </c>
      <c r="F2563" s="269">
        <v>6.880622151574834E-5</v>
      </c>
    </row>
    <row r="2564" ht="14.25" customHeight="1">
      <c r="A2564" s="267">
        <v>43519.0</v>
      </c>
      <c r="B2564" s="57">
        <v>54.0</v>
      </c>
      <c r="C2564" s="57">
        <v>19.0</v>
      </c>
      <c r="D2564" s="268">
        <v>0.375</v>
      </c>
      <c r="E2564" s="269">
        <v>1.2824471816972458E-4</v>
      </c>
      <c r="F2564" s="269">
        <v>6.820529381692084E-5</v>
      </c>
    </row>
    <row r="2565" ht="14.25" customHeight="1">
      <c r="A2565" s="267">
        <v>43519.0</v>
      </c>
      <c r="B2565" s="57">
        <v>54.0</v>
      </c>
      <c r="C2565" s="57">
        <v>20.0</v>
      </c>
      <c r="D2565" s="268">
        <v>0.395833333333333</v>
      </c>
      <c r="E2565" s="269">
        <v>1.598230446676652E-4</v>
      </c>
      <c r="F2565" s="269">
        <v>6.630235610396709E-5</v>
      </c>
    </row>
    <row r="2566" ht="14.25" customHeight="1">
      <c r="A2566" s="267">
        <v>43519.0</v>
      </c>
      <c r="B2566" s="57">
        <v>54.0</v>
      </c>
      <c r="C2566" s="57">
        <v>21.0</v>
      </c>
      <c r="D2566" s="268">
        <v>0.416666666666667</v>
      </c>
      <c r="E2566" s="269">
        <v>2.0739396446218286E-4</v>
      </c>
      <c r="F2566" s="269">
        <v>6.34980268427721E-5</v>
      </c>
    </row>
    <row r="2567" ht="14.25" customHeight="1">
      <c r="A2567" s="267">
        <v>43519.0</v>
      </c>
      <c r="B2567" s="57">
        <v>54.0</v>
      </c>
      <c r="C2567" s="57">
        <v>22.0</v>
      </c>
      <c r="D2567" s="268">
        <v>0.4375</v>
      </c>
      <c r="E2567" s="269">
        <v>2.397560770865773E-4</v>
      </c>
      <c r="F2567" s="269">
        <v>6.279694452747336E-5</v>
      </c>
    </row>
    <row r="2568" ht="14.25" customHeight="1">
      <c r="A2568" s="267">
        <v>43519.0</v>
      </c>
      <c r="B2568" s="57">
        <v>54.0</v>
      </c>
      <c r="C2568" s="57">
        <v>23.0</v>
      </c>
      <c r="D2568" s="268">
        <v>0.458333333333333</v>
      </c>
      <c r="E2568" s="269">
        <v>2.371375920622239E-4</v>
      </c>
      <c r="F2568" s="269">
        <v>6.139477989687587E-5</v>
      </c>
    </row>
    <row r="2569" ht="14.25" customHeight="1">
      <c r="A2569" s="267">
        <v>43519.0</v>
      </c>
      <c r="B2569" s="57">
        <v>54.0</v>
      </c>
      <c r="C2569" s="57">
        <v>24.0</v>
      </c>
      <c r="D2569" s="268">
        <v>0.479166666666667</v>
      </c>
      <c r="E2569" s="269">
        <v>2.6683807235545305E-4</v>
      </c>
      <c r="F2569" s="269">
        <v>6.099416143099088E-5</v>
      </c>
    </row>
    <row r="2570" ht="14.25" customHeight="1">
      <c r="A2570" s="267">
        <v>43519.0</v>
      </c>
      <c r="B2570" s="57">
        <v>54.0</v>
      </c>
      <c r="C2570" s="57">
        <v>25.0</v>
      </c>
      <c r="D2570" s="268">
        <v>0.5</v>
      </c>
      <c r="E2570" s="269">
        <v>2.0898233372300165E-4</v>
      </c>
      <c r="F2570" s="269">
        <v>6.249648067805962E-5</v>
      </c>
    </row>
    <row r="2571" ht="14.25" customHeight="1">
      <c r="A2571" s="267">
        <v>43519.0</v>
      </c>
      <c r="B2571" s="57">
        <v>54.0</v>
      </c>
      <c r="C2571" s="57">
        <v>26.0</v>
      </c>
      <c r="D2571" s="268">
        <v>0.520833333333333</v>
      </c>
      <c r="E2571" s="269">
        <v>2.3662694776385867E-4</v>
      </c>
      <c r="F2571" s="269">
        <v>6.269678991100212E-5</v>
      </c>
    </row>
    <row r="2572" ht="14.25" customHeight="1">
      <c r="A2572" s="267">
        <v>43519.0</v>
      </c>
      <c r="B2572" s="57">
        <v>54.0</v>
      </c>
      <c r="C2572" s="57">
        <v>27.0</v>
      </c>
      <c r="D2572" s="268">
        <v>0.541666666666667</v>
      </c>
      <c r="E2572" s="269">
        <v>1.8994778792176902E-4</v>
      </c>
      <c r="F2572" s="269">
        <v>6.189555297923212E-5</v>
      </c>
    </row>
    <row r="2573" ht="14.25" customHeight="1">
      <c r="A2573" s="267">
        <v>43519.0</v>
      </c>
      <c r="B2573" s="57">
        <v>54.0</v>
      </c>
      <c r="C2573" s="57">
        <v>28.0</v>
      </c>
      <c r="D2573" s="268">
        <v>0.5625</v>
      </c>
      <c r="E2573" s="269">
        <v>1.8150549235714167E-4</v>
      </c>
      <c r="F2573" s="269">
        <v>6.0393233732163374E-5</v>
      </c>
    </row>
    <row r="2574" ht="14.25" customHeight="1">
      <c r="A2574" s="267">
        <v>43519.0</v>
      </c>
      <c r="B2574" s="57">
        <v>54.0</v>
      </c>
      <c r="C2574" s="57">
        <v>29.0</v>
      </c>
      <c r="D2574" s="268">
        <v>0.583333333333333</v>
      </c>
      <c r="E2574" s="269">
        <v>2.056586577178317E-4</v>
      </c>
      <c r="F2574" s="269">
        <v>6.059354296510588E-5</v>
      </c>
    </row>
    <row r="2575" ht="14.25" customHeight="1">
      <c r="A2575" s="267">
        <v>43519.0</v>
      </c>
      <c r="B2575" s="57">
        <v>54.0</v>
      </c>
      <c r="C2575" s="57">
        <v>30.0</v>
      </c>
      <c r="D2575" s="268">
        <v>0.604166666666667</v>
      </c>
      <c r="E2575" s="269">
        <v>1.6951750886095082E-4</v>
      </c>
      <c r="F2575" s="269">
        <v>6.209586221217463E-5</v>
      </c>
    </row>
    <row r="2576" ht="14.25" customHeight="1">
      <c r="A2576" s="267">
        <v>43519.0</v>
      </c>
      <c r="B2576" s="57">
        <v>54.0</v>
      </c>
      <c r="C2576" s="57">
        <v>31.0</v>
      </c>
      <c r="D2576" s="268">
        <v>0.625</v>
      </c>
      <c r="E2576" s="269">
        <v>1.3302076129275832E-4</v>
      </c>
      <c r="F2576" s="269">
        <v>6.34980268427721E-5</v>
      </c>
    </row>
    <row r="2577" ht="14.25" customHeight="1">
      <c r="A2577" s="267">
        <v>43519.0</v>
      </c>
      <c r="B2577" s="57">
        <v>54.0</v>
      </c>
      <c r="C2577" s="57">
        <v>32.0</v>
      </c>
      <c r="D2577" s="268">
        <v>0.645833333333333</v>
      </c>
      <c r="E2577" s="269">
        <v>9.954176908040091E-5</v>
      </c>
      <c r="F2577" s="269">
        <v>6.69032838027946E-5</v>
      </c>
    </row>
    <row r="2578" ht="14.25" customHeight="1">
      <c r="A2578" s="267">
        <v>43519.0</v>
      </c>
      <c r="B2578" s="57">
        <v>54.0</v>
      </c>
      <c r="C2578" s="57">
        <v>33.0</v>
      </c>
      <c r="D2578" s="268">
        <v>0.666666666666667</v>
      </c>
      <c r="E2578" s="269">
        <v>9.658347321697643E-5</v>
      </c>
      <c r="F2578" s="269">
        <v>7.261209694165581E-5</v>
      </c>
    </row>
    <row r="2579" ht="14.25" customHeight="1">
      <c r="A2579" s="267">
        <v>43519.0</v>
      </c>
      <c r="B2579" s="57">
        <v>54.0</v>
      </c>
      <c r="C2579" s="57">
        <v>34.0</v>
      </c>
      <c r="D2579" s="268">
        <v>0.6875</v>
      </c>
      <c r="E2579" s="269">
        <v>5.858894477073699E-5</v>
      </c>
      <c r="F2579" s="269">
        <v>8.21267855064245E-5</v>
      </c>
    </row>
    <row r="2580" ht="14.25" customHeight="1">
      <c r="A2580" s="267">
        <v>43519.0</v>
      </c>
      <c r="B2580" s="57">
        <v>54.0</v>
      </c>
      <c r="C2580" s="57">
        <v>35.0</v>
      </c>
      <c r="D2580" s="268">
        <v>0.708333333333333</v>
      </c>
      <c r="E2580" s="269">
        <v>2.3622464935891804E-5</v>
      </c>
      <c r="F2580" s="269">
        <v>9.604827719592816E-5</v>
      </c>
    </row>
    <row r="2581" ht="14.25" customHeight="1">
      <c r="A2581" s="267">
        <v>43519.0</v>
      </c>
      <c r="B2581" s="57">
        <v>54.0</v>
      </c>
      <c r="C2581" s="57">
        <v>36.0</v>
      </c>
      <c r="D2581" s="268">
        <v>0.729166666666667</v>
      </c>
      <c r="E2581" s="269">
        <v>5.966766275389432E-6</v>
      </c>
      <c r="F2581" s="269">
        <v>1.0483183706045673E-4</v>
      </c>
    </row>
    <row r="2582" ht="14.25" customHeight="1">
      <c r="A2582" s="267">
        <v>43519.0</v>
      </c>
      <c r="B2582" s="57">
        <v>54.0</v>
      </c>
      <c r="C2582" s="57">
        <v>37.0</v>
      </c>
      <c r="D2582" s="268">
        <v>0.75</v>
      </c>
      <c r="E2582" s="269">
        <v>1.3528352918534664E-6</v>
      </c>
      <c r="F2582" s="269">
        <v>1.084073568684803E-4</v>
      </c>
    </row>
    <row r="2583" ht="14.25" customHeight="1">
      <c r="A2583" s="267">
        <v>43519.0</v>
      </c>
      <c r="B2583" s="57">
        <v>54.0</v>
      </c>
      <c r="C2583" s="57">
        <v>38.0</v>
      </c>
      <c r="D2583" s="268">
        <v>0.770833333333333</v>
      </c>
      <c r="E2583" s="269">
        <v>5.094941827406027E-7</v>
      </c>
      <c r="F2583" s="269">
        <v>1.0689502215976449E-4</v>
      </c>
    </row>
    <row r="2584" ht="14.25" customHeight="1">
      <c r="A2584" s="267">
        <v>43519.0</v>
      </c>
      <c r="B2584" s="57">
        <v>54.0</v>
      </c>
      <c r="C2584" s="57">
        <v>39.0</v>
      </c>
      <c r="D2584" s="268">
        <v>0.791666666666667</v>
      </c>
      <c r="E2584" s="269">
        <v>1.920467545059266E-7</v>
      </c>
      <c r="F2584" s="269">
        <v>1.0318930135032824E-4</v>
      </c>
    </row>
    <row r="2585" ht="14.25" customHeight="1">
      <c r="A2585" s="267">
        <v>43519.0</v>
      </c>
      <c r="B2585" s="57">
        <v>54.0</v>
      </c>
      <c r="C2585" s="57">
        <v>40.0</v>
      </c>
      <c r="D2585" s="268">
        <v>0.8125</v>
      </c>
      <c r="E2585" s="269">
        <v>2.5832292179127847E-8</v>
      </c>
      <c r="F2585" s="269">
        <v>9.865229722418064E-5</v>
      </c>
    </row>
    <row r="2586" ht="14.25" customHeight="1">
      <c r="A2586" s="267">
        <v>43519.0</v>
      </c>
      <c r="B2586" s="57">
        <v>54.0</v>
      </c>
      <c r="C2586" s="57">
        <v>41.0</v>
      </c>
      <c r="D2586" s="268">
        <v>0.833333333333333</v>
      </c>
      <c r="E2586" s="269">
        <v>0.0</v>
      </c>
      <c r="F2586" s="269">
        <v>9.514688564768693E-5</v>
      </c>
    </row>
    <row r="2587" ht="14.25" customHeight="1">
      <c r="A2587" s="267">
        <v>43519.0</v>
      </c>
      <c r="B2587" s="57">
        <v>54.0</v>
      </c>
      <c r="C2587" s="57">
        <v>42.0</v>
      </c>
      <c r="D2587" s="268">
        <v>0.854166666666667</v>
      </c>
      <c r="E2587" s="269">
        <v>0.0</v>
      </c>
      <c r="F2587" s="269">
        <v>8.993884559118193E-5</v>
      </c>
    </row>
    <row r="2588" ht="14.25" customHeight="1">
      <c r="A2588" s="267">
        <v>43519.0</v>
      </c>
      <c r="B2588" s="57">
        <v>54.0</v>
      </c>
      <c r="C2588" s="57">
        <v>43.0</v>
      </c>
      <c r="D2588" s="268">
        <v>0.875</v>
      </c>
      <c r="E2588" s="269">
        <v>0.0</v>
      </c>
      <c r="F2588" s="269">
        <v>8.613297016527447E-5</v>
      </c>
    </row>
    <row r="2589" ht="14.25" customHeight="1">
      <c r="A2589" s="267">
        <v>43519.0</v>
      </c>
      <c r="B2589" s="57">
        <v>54.0</v>
      </c>
      <c r="C2589" s="57">
        <v>44.0</v>
      </c>
      <c r="D2589" s="268">
        <v>0.895833333333333</v>
      </c>
      <c r="E2589" s="269">
        <v>0.0</v>
      </c>
      <c r="F2589" s="269">
        <v>8.1525857807597E-5</v>
      </c>
    </row>
    <row r="2590" ht="14.25" customHeight="1">
      <c r="A2590" s="267">
        <v>43519.0</v>
      </c>
      <c r="B2590" s="57">
        <v>54.0</v>
      </c>
      <c r="C2590" s="57">
        <v>45.0</v>
      </c>
      <c r="D2590" s="268">
        <v>0.916666666666667</v>
      </c>
      <c r="E2590" s="269">
        <v>0.0</v>
      </c>
      <c r="F2590" s="269">
        <v>7.56167354357933E-5</v>
      </c>
    </row>
    <row r="2591" ht="14.25" customHeight="1">
      <c r="A2591" s="267">
        <v>43519.0</v>
      </c>
      <c r="B2591" s="57">
        <v>54.0</v>
      </c>
      <c r="C2591" s="57">
        <v>46.0</v>
      </c>
      <c r="D2591" s="268">
        <v>0.9375</v>
      </c>
      <c r="E2591" s="269">
        <v>0.0</v>
      </c>
      <c r="F2591" s="269">
        <v>6.61020468710246E-5</v>
      </c>
    </row>
    <row r="2592" ht="14.25" customHeight="1">
      <c r="A2592" s="267">
        <v>43519.0</v>
      </c>
      <c r="B2592" s="57">
        <v>54.0</v>
      </c>
      <c r="C2592" s="57">
        <v>47.0</v>
      </c>
      <c r="D2592" s="268">
        <v>0.958333333333333</v>
      </c>
      <c r="E2592" s="269">
        <v>0.0</v>
      </c>
      <c r="F2592" s="269">
        <v>5.6487203689784654E-5</v>
      </c>
    </row>
    <row r="2593" ht="14.25" customHeight="1">
      <c r="A2593" s="267">
        <v>43519.0</v>
      </c>
      <c r="B2593" s="57">
        <v>54.0</v>
      </c>
      <c r="C2593" s="57">
        <v>48.0</v>
      </c>
      <c r="D2593" s="268">
        <v>0.979166666666667</v>
      </c>
      <c r="E2593" s="269">
        <v>0.0</v>
      </c>
      <c r="F2593" s="269">
        <v>4.7773752056785965E-5</v>
      </c>
    </row>
    <row r="2594" ht="14.25" customHeight="1">
      <c r="A2594" s="267">
        <v>43520.0</v>
      </c>
      <c r="B2594" s="57">
        <v>55.0</v>
      </c>
      <c r="C2594" s="57">
        <v>1.0</v>
      </c>
      <c r="D2594" s="268">
        <v>0.0</v>
      </c>
      <c r="E2594" s="269">
        <v>0.0</v>
      </c>
      <c r="F2594" s="269">
        <v>4.1764475068510994E-5</v>
      </c>
    </row>
    <row r="2595" ht="14.25" customHeight="1">
      <c r="A2595" s="267">
        <v>43520.0</v>
      </c>
      <c r="B2595" s="57">
        <v>55.0</v>
      </c>
      <c r="C2595" s="57">
        <v>2.0</v>
      </c>
      <c r="D2595" s="268">
        <v>0.020833333333333332</v>
      </c>
      <c r="E2595" s="269">
        <v>0.0</v>
      </c>
      <c r="F2595" s="269">
        <v>3.6756744244948525E-5</v>
      </c>
    </row>
    <row r="2596" ht="14.25" customHeight="1">
      <c r="A2596" s="267">
        <v>43520.0</v>
      </c>
      <c r="B2596" s="57">
        <v>55.0</v>
      </c>
      <c r="C2596" s="57">
        <v>3.0</v>
      </c>
      <c r="D2596" s="268">
        <v>0.0416666666666667</v>
      </c>
      <c r="E2596" s="269">
        <v>0.0</v>
      </c>
      <c r="F2596" s="269">
        <v>3.485380653199478E-5</v>
      </c>
    </row>
    <row r="2597" ht="14.25" customHeight="1">
      <c r="A2597" s="267">
        <v>43520.0</v>
      </c>
      <c r="B2597" s="57">
        <v>55.0</v>
      </c>
      <c r="C2597" s="57">
        <v>4.0</v>
      </c>
      <c r="D2597" s="268">
        <v>0.0625</v>
      </c>
      <c r="E2597" s="269">
        <v>0.0</v>
      </c>
      <c r="F2597" s="269">
        <v>3.3151178051983545E-5</v>
      </c>
    </row>
    <row r="2598" ht="14.25" customHeight="1">
      <c r="A2598" s="267">
        <v>43520.0</v>
      </c>
      <c r="B2598" s="57">
        <v>55.0</v>
      </c>
      <c r="C2598" s="57">
        <v>5.0</v>
      </c>
      <c r="D2598" s="268">
        <v>0.0833333333333333</v>
      </c>
      <c r="E2598" s="269">
        <v>0.0</v>
      </c>
      <c r="F2598" s="269">
        <v>3.14485495719723E-5</v>
      </c>
    </row>
    <row r="2599" ht="14.25" customHeight="1">
      <c r="A2599" s="267">
        <v>43520.0</v>
      </c>
      <c r="B2599" s="57">
        <v>55.0</v>
      </c>
      <c r="C2599" s="57">
        <v>6.0</v>
      </c>
      <c r="D2599" s="268">
        <v>0.104166666666667</v>
      </c>
      <c r="E2599" s="269">
        <v>0.0</v>
      </c>
      <c r="F2599" s="269">
        <v>3.0847621873144815E-5</v>
      </c>
    </row>
    <row r="2600" ht="14.25" customHeight="1">
      <c r="A2600" s="267">
        <v>43520.0</v>
      </c>
      <c r="B2600" s="57">
        <v>55.0</v>
      </c>
      <c r="C2600" s="57">
        <v>7.0</v>
      </c>
      <c r="D2600" s="268">
        <v>0.125</v>
      </c>
      <c r="E2600" s="269">
        <v>0.0</v>
      </c>
      <c r="F2600" s="269">
        <v>3.094777648961606E-5</v>
      </c>
    </row>
    <row r="2601" ht="14.25" customHeight="1">
      <c r="A2601" s="267">
        <v>43520.0</v>
      </c>
      <c r="B2601" s="57">
        <v>55.0</v>
      </c>
      <c r="C2601" s="57">
        <v>8.0</v>
      </c>
      <c r="D2601" s="268">
        <v>0.145833333333333</v>
      </c>
      <c r="E2601" s="269">
        <v>0.0</v>
      </c>
      <c r="F2601" s="269">
        <v>3.054715802373107E-5</v>
      </c>
    </row>
    <row r="2602" ht="14.25" customHeight="1">
      <c r="A2602" s="267">
        <v>43520.0</v>
      </c>
      <c r="B2602" s="57">
        <v>55.0</v>
      </c>
      <c r="C2602" s="57">
        <v>9.0</v>
      </c>
      <c r="D2602" s="268">
        <v>0.166666666666667</v>
      </c>
      <c r="E2602" s="269">
        <v>0.0</v>
      </c>
      <c r="F2602" s="269">
        <v>3.074746725667356E-5</v>
      </c>
    </row>
    <row r="2603" ht="14.25" customHeight="1">
      <c r="A2603" s="267">
        <v>43520.0</v>
      </c>
      <c r="B2603" s="57">
        <v>55.0</v>
      </c>
      <c r="C2603" s="57">
        <v>10.0</v>
      </c>
      <c r="D2603" s="268">
        <v>0.1875</v>
      </c>
      <c r="E2603" s="269">
        <v>5.610354626015834E-9</v>
      </c>
      <c r="F2603" s="269">
        <v>3.18491680378573E-5</v>
      </c>
    </row>
    <row r="2604" ht="14.25" customHeight="1">
      <c r="A2604" s="267">
        <v>43520.0</v>
      </c>
      <c r="B2604" s="57">
        <v>55.0</v>
      </c>
      <c r="C2604" s="57">
        <v>11.0</v>
      </c>
      <c r="D2604" s="268">
        <v>0.208333333333333</v>
      </c>
      <c r="E2604" s="269">
        <v>7.607887481872022E-8</v>
      </c>
      <c r="F2604" s="269">
        <v>3.30510234355123E-5</v>
      </c>
    </row>
    <row r="2605" ht="14.25" customHeight="1">
      <c r="A2605" s="267">
        <v>43520.0</v>
      </c>
      <c r="B2605" s="57">
        <v>55.0</v>
      </c>
      <c r="C2605" s="57">
        <v>12.0</v>
      </c>
      <c r="D2605" s="268">
        <v>0.229166666666667</v>
      </c>
      <c r="E2605" s="269">
        <v>4.549935949450204E-7</v>
      </c>
      <c r="F2605" s="269">
        <v>3.685689886141978E-5</v>
      </c>
    </row>
    <row r="2606" ht="14.25" customHeight="1">
      <c r="A2606" s="267">
        <v>43520.0</v>
      </c>
      <c r="B2606" s="57">
        <v>55.0</v>
      </c>
      <c r="C2606" s="57">
        <v>13.0</v>
      </c>
      <c r="D2606" s="268">
        <v>0.25</v>
      </c>
      <c r="E2606" s="269">
        <v>1.7757080652583302E-6</v>
      </c>
      <c r="F2606" s="269">
        <v>4.3066485082637236E-5</v>
      </c>
    </row>
    <row r="2607" ht="14.25" customHeight="1">
      <c r="A2607" s="267">
        <v>43520.0</v>
      </c>
      <c r="B2607" s="57">
        <v>55.0</v>
      </c>
      <c r="C2607" s="57">
        <v>14.0</v>
      </c>
      <c r="D2607" s="268">
        <v>0.270833333333333</v>
      </c>
      <c r="E2607" s="269">
        <v>1.689867479460961E-5</v>
      </c>
      <c r="F2607" s="269">
        <v>4.9175916687383454E-5</v>
      </c>
    </row>
    <row r="2608" ht="14.25" customHeight="1">
      <c r="A2608" s="267">
        <v>43520.0</v>
      </c>
      <c r="B2608" s="57">
        <v>55.0</v>
      </c>
      <c r="C2608" s="57">
        <v>15.0</v>
      </c>
      <c r="D2608" s="268">
        <v>0.291666666666667</v>
      </c>
      <c r="E2608" s="269">
        <v>7.5952154363606245E-6</v>
      </c>
      <c r="F2608" s="269">
        <v>5.81898321697959E-5</v>
      </c>
    </row>
    <row r="2609" ht="14.25" customHeight="1">
      <c r="A2609" s="267">
        <v>43520.0</v>
      </c>
      <c r="B2609" s="57">
        <v>55.0</v>
      </c>
      <c r="C2609" s="57">
        <v>16.0</v>
      </c>
      <c r="D2609" s="268">
        <v>0.3125</v>
      </c>
      <c r="E2609" s="269">
        <v>2.1546749066449547E-5</v>
      </c>
      <c r="F2609" s="269">
        <v>6.580158302161085E-5</v>
      </c>
    </row>
    <row r="2610" ht="14.25" customHeight="1">
      <c r="A2610" s="267">
        <v>43520.0</v>
      </c>
      <c r="B2610" s="57">
        <v>55.0</v>
      </c>
      <c r="C2610" s="57">
        <v>17.0</v>
      </c>
      <c r="D2610" s="268">
        <v>0.333333333333333</v>
      </c>
      <c r="E2610" s="269">
        <v>5.569653067555362E-5</v>
      </c>
      <c r="F2610" s="269">
        <v>6.710359303573709E-5</v>
      </c>
    </row>
    <row r="2611" ht="14.25" customHeight="1">
      <c r="A2611" s="267">
        <v>43520.0</v>
      </c>
      <c r="B2611" s="57">
        <v>55.0</v>
      </c>
      <c r="C2611" s="57">
        <v>18.0</v>
      </c>
      <c r="D2611" s="268">
        <v>0.354166666666667</v>
      </c>
      <c r="E2611" s="269">
        <v>1.0044951496120527E-4</v>
      </c>
      <c r="F2611" s="269">
        <v>6.870606689927708E-5</v>
      </c>
    </row>
    <row r="2612" ht="14.25" customHeight="1">
      <c r="A2612" s="267">
        <v>43520.0</v>
      </c>
      <c r="B2612" s="57">
        <v>55.0</v>
      </c>
      <c r="C2612" s="57">
        <v>19.0</v>
      </c>
      <c r="D2612" s="268">
        <v>0.375</v>
      </c>
      <c r="E2612" s="269">
        <v>1.379430124416456E-4</v>
      </c>
      <c r="F2612" s="269">
        <v>6.790482996750707E-5</v>
      </c>
    </row>
    <row r="2613" ht="14.25" customHeight="1">
      <c r="A2613" s="267">
        <v>43520.0</v>
      </c>
      <c r="B2613" s="57">
        <v>55.0</v>
      </c>
      <c r="C2613" s="57">
        <v>20.0</v>
      </c>
      <c r="D2613" s="268">
        <v>0.395833333333333</v>
      </c>
      <c r="E2613" s="269">
        <v>1.7410401605267285E-4</v>
      </c>
      <c r="F2613" s="269">
        <v>6.67029745698521E-5</v>
      </c>
    </row>
    <row r="2614" ht="14.25" customHeight="1">
      <c r="A2614" s="267">
        <v>43520.0</v>
      </c>
      <c r="B2614" s="57">
        <v>55.0</v>
      </c>
      <c r="C2614" s="57">
        <v>21.0</v>
      </c>
      <c r="D2614" s="268">
        <v>0.416666666666667</v>
      </c>
      <c r="E2614" s="269">
        <v>2.1257710720123984E-4</v>
      </c>
      <c r="F2614" s="269">
        <v>6.36983360757146E-5</v>
      </c>
    </row>
    <row r="2615" ht="14.25" customHeight="1">
      <c r="A2615" s="267">
        <v>43520.0</v>
      </c>
      <c r="B2615" s="57">
        <v>55.0</v>
      </c>
      <c r="C2615" s="57">
        <v>22.0</v>
      </c>
      <c r="D2615" s="268">
        <v>0.4375</v>
      </c>
      <c r="E2615" s="269">
        <v>2.5590433904238943E-4</v>
      </c>
      <c r="F2615" s="269">
        <v>6.359818145924337E-5</v>
      </c>
    </row>
    <row r="2616" ht="14.25" customHeight="1">
      <c r="A2616" s="267">
        <v>43520.0</v>
      </c>
      <c r="B2616" s="57">
        <v>55.0</v>
      </c>
      <c r="C2616" s="57">
        <v>23.0</v>
      </c>
      <c r="D2616" s="268">
        <v>0.458333333333333</v>
      </c>
      <c r="E2616" s="269">
        <v>2.89562513966387E-4</v>
      </c>
      <c r="F2616" s="269">
        <v>6.169524374628963E-5</v>
      </c>
    </row>
    <row r="2617" ht="14.25" customHeight="1">
      <c r="A2617" s="267">
        <v>43520.0</v>
      </c>
      <c r="B2617" s="57">
        <v>55.0</v>
      </c>
      <c r="C2617" s="57">
        <v>24.0</v>
      </c>
      <c r="D2617" s="268">
        <v>0.479166666666667</v>
      </c>
      <c r="E2617" s="269">
        <v>2.975106427510001E-4</v>
      </c>
      <c r="F2617" s="269">
        <v>6.129462528040462E-5</v>
      </c>
    </row>
    <row r="2618" ht="14.25" customHeight="1">
      <c r="A2618" s="267">
        <v>43520.0</v>
      </c>
      <c r="B2618" s="57">
        <v>55.0</v>
      </c>
      <c r="C2618" s="57">
        <v>25.0</v>
      </c>
      <c r="D2618" s="268">
        <v>0.5</v>
      </c>
      <c r="E2618" s="269">
        <v>2.469040813603578E-4</v>
      </c>
      <c r="F2618" s="269">
        <v>6.339787222630086E-5</v>
      </c>
    </row>
    <row r="2619" ht="14.25" customHeight="1">
      <c r="A2619" s="267">
        <v>43520.0</v>
      </c>
      <c r="B2619" s="57">
        <v>55.0</v>
      </c>
      <c r="C2619" s="57">
        <v>26.0</v>
      </c>
      <c r="D2619" s="268">
        <v>0.520833333333333</v>
      </c>
      <c r="E2619" s="269">
        <v>2.4332142881688143E-4</v>
      </c>
      <c r="F2619" s="269">
        <v>6.34980268427721E-5</v>
      </c>
    </row>
    <row r="2620" ht="14.25" customHeight="1">
      <c r="A2620" s="267">
        <v>43520.0</v>
      </c>
      <c r="B2620" s="57">
        <v>55.0</v>
      </c>
      <c r="C2620" s="57">
        <v>27.0</v>
      </c>
      <c r="D2620" s="268">
        <v>0.541666666666667</v>
      </c>
      <c r="E2620" s="269">
        <v>2.3359773654860685E-4</v>
      </c>
      <c r="F2620" s="269">
        <v>6.229617144511711E-5</v>
      </c>
    </row>
    <row r="2621" ht="14.25" customHeight="1">
      <c r="A2621" s="267">
        <v>43520.0</v>
      </c>
      <c r="B2621" s="57">
        <v>55.0</v>
      </c>
      <c r="C2621" s="57">
        <v>28.0</v>
      </c>
      <c r="D2621" s="268">
        <v>0.5625</v>
      </c>
      <c r="E2621" s="269">
        <v>2.1536139095165458E-4</v>
      </c>
      <c r="F2621" s="269">
        <v>6.0793852198048374E-5</v>
      </c>
    </row>
    <row r="2622" ht="14.25" customHeight="1">
      <c r="A2622" s="267">
        <v>43520.0</v>
      </c>
      <c r="B2622" s="57">
        <v>55.0</v>
      </c>
      <c r="C2622" s="57">
        <v>29.0</v>
      </c>
      <c r="D2622" s="268">
        <v>0.583333333333333</v>
      </c>
      <c r="E2622" s="269">
        <v>1.985195766646846E-4</v>
      </c>
      <c r="F2622" s="269">
        <v>5.969215141686463E-5</v>
      </c>
    </row>
    <row r="2623" ht="14.25" customHeight="1">
      <c r="A2623" s="267">
        <v>43520.0</v>
      </c>
      <c r="B2623" s="57">
        <v>55.0</v>
      </c>
      <c r="C2623" s="57">
        <v>30.0</v>
      </c>
      <c r="D2623" s="268">
        <v>0.604166666666667</v>
      </c>
      <c r="E2623" s="269">
        <v>1.3792823555105747E-4</v>
      </c>
      <c r="F2623" s="269">
        <v>6.069369758157713E-5</v>
      </c>
    </row>
    <row r="2624" ht="14.25" customHeight="1">
      <c r="A2624" s="267">
        <v>43520.0</v>
      </c>
      <c r="B2624" s="57">
        <v>55.0</v>
      </c>
      <c r="C2624" s="57">
        <v>31.0</v>
      </c>
      <c r="D2624" s="268">
        <v>0.625</v>
      </c>
      <c r="E2624" s="269">
        <v>1.0823827869429563E-4</v>
      </c>
      <c r="F2624" s="269">
        <v>6.249648067805962E-5</v>
      </c>
    </row>
    <row r="2625" ht="14.25" customHeight="1">
      <c r="A2625" s="267">
        <v>43520.0</v>
      </c>
      <c r="B2625" s="57">
        <v>55.0</v>
      </c>
      <c r="C2625" s="57">
        <v>32.0</v>
      </c>
      <c r="D2625" s="268">
        <v>0.645833333333333</v>
      </c>
      <c r="E2625" s="269">
        <v>8.054090341544925E-5</v>
      </c>
      <c r="F2625" s="269">
        <v>6.580158302161085E-5</v>
      </c>
    </row>
    <row r="2626" ht="14.25" customHeight="1">
      <c r="A2626" s="267">
        <v>43520.0</v>
      </c>
      <c r="B2626" s="57">
        <v>55.0</v>
      </c>
      <c r="C2626" s="57">
        <v>33.0</v>
      </c>
      <c r="D2626" s="268">
        <v>0.666666666666667</v>
      </c>
      <c r="E2626" s="269">
        <v>6.416364209053772E-5</v>
      </c>
      <c r="F2626" s="269">
        <v>7.161055077694331E-5</v>
      </c>
    </row>
    <row r="2627" ht="14.25" customHeight="1">
      <c r="A2627" s="267">
        <v>43520.0</v>
      </c>
      <c r="B2627" s="57">
        <v>55.0</v>
      </c>
      <c r="C2627" s="57">
        <v>34.0</v>
      </c>
      <c r="D2627" s="268">
        <v>0.6875</v>
      </c>
      <c r="E2627" s="269">
        <v>3.668341192235455E-5</v>
      </c>
      <c r="F2627" s="269">
        <v>8.09249301087695E-5</v>
      </c>
    </row>
    <row r="2628" ht="14.25" customHeight="1">
      <c r="A2628" s="267">
        <v>43520.0</v>
      </c>
      <c r="B2628" s="57">
        <v>55.0</v>
      </c>
      <c r="C2628" s="57">
        <v>35.0</v>
      </c>
      <c r="D2628" s="268">
        <v>0.708333333333333</v>
      </c>
      <c r="E2628" s="269">
        <v>1.470949903089144E-5</v>
      </c>
      <c r="F2628" s="269">
        <v>9.474626718180191E-5</v>
      </c>
    </row>
    <row r="2629" ht="14.25" customHeight="1">
      <c r="A2629" s="267">
        <v>43520.0</v>
      </c>
      <c r="B2629" s="57">
        <v>55.0</v>
      </c>
      <c r="C2629" s="57">
        <v>36.0</v>
      </c>
      <c r="D2629" s="268">
        <v>0.729166666666667</v>
      </c>
      <c r="E2629" s="269">
        <v>3.834399951762953E-6</v>
      </c>
      <c r="F2629" s="269">
        <v>1.0274862103785473E-4</v>
      </c>
    </row>
    <row r="2630" ht="14.25" customHeight="1">
      <c r="A2630" s="267">
        <v>43520.0</v>
      </c>
      <c r="B2630" s="57">
        <v>55.0</v>
      </c>
      <c r="C2630" s="57">
        <v>37.0</v>
      </c>
      <c r="D2630" s="268">
        <v>0.75</v>
      </c>
      <c r="E2630" s="269">
        <v>1.5526502296877227E-6</v>
      </c>
      <c r="F2630" s="269">
        <v>1.0724556331741384E-4</v>
      </c>
    </row>
    <row r="2631" ht="14.25" customHeight="1">
      <c r="A2631" s="267">
        <v>43520.0</v>
      </c>
      <c r="B2631" s="57">
        <v>55.0</v>
      </c>
      <c r="C2631" s="57">
        <v>38.0</v>
      </c>
      <c r="D2631" s="268">
        <v>0.770833333333333</v>
      </c>
      <c r="E2631" s="269">
        <v>6.079528238147487E-7</v>
      </c>
      <c r="F2631" s="269">
        <v>1.0614386253623009E-4</v>
      </c>
    </row>
    <row r="2632" ht="14.25" customHeight="1">
      <c r="A2632" s="267">
        <v>43520.0</v>
      </c>
      <c r="B2632" s="57">
        <v>55.0</v>
      </c>
      <c r="C2632" s="57">
        <v>39.0</v>
      </c>
      <c r="D2632" s="268">
        <v>0.791666666666667</v>
      </c>
      <c r="E2632" s="269">
        <v>1.9574588942417886E-7</v>
      </c>
      <c r="F2632" s="269">
        <v>1.0287882203926739E-4</v>
      </c>
    </row>
    <row r="2633" ht="14.25" customHeight="1">
      <c r="A2633" s="267">
        <v>43520.0</v>
      </c>
      <c r="B2633" s="57">
        <v>55.0</v>
      </c>
      <c r="C2633" s="57">
        <v>40.0</v>
      </c>
      <c r="D2633" s="268">
        <v>0.8125</v>
      </c>
      <c r="E2633" s="269">
        <v>6.424164308031315E-8</v>
      </c>
      <c r="F2633" s="269">
        <v>9.885260645712315E-5</v>
      </c>
    </row>
    <row r="2634" ht="14.25" customHeight="1">
      <c r="A2634" s="267">
        <v>43520.0</v>
      </c>
      <c r="B2634" s="57">
        <v>55.0</v>
      </c>
      <c r="C2634" s="57">
        <v>41.0</v>
      </c>
      <c r="D2634" s="268">
        <v>0.833333333333333</v>
      </c>
      <c r="E2634" s="269">
        <v>8.446358063342518E-9</v>
      </c>
      <c r="F2634" s="269">
        <v>9.494657641474442E-5</v>
      </c>
    </row>
    <row r="2635" ht="14.25" customHeight="1">
      <c r="A2635" s="267">
        <v>43520.0</v>
      </c>
      <c r="B2635" s="57">
        <v>55.0</v>
      </c>
      <c r="C2635" s="57">
        <v>42.0</v>
      </c>
      <c r="D2635" s="268">
        <v>0.854166666666667</v>
      </c>
      <c r="E2635" s="269">
        <v>0.0</v>
      </c>
      <c r="F2635" s="269">
        <v>8.973853635823944E-5</v>
      </c>
    </row>
    <row r="2636" ht="14.25" customHeight="1">
      <c r="A2636" s="267">
        <v>43520.0</v>
      </c>
      <c r="B2636" s="57">
        <v>55.0</v>
      </c>
      <c r="C2636" s="57">
        <v>43.0</v>
      </c>
      <c r="D2636" s="268">
        <v>0.875</v>
      </c>
      <c r="E2636" s="269">
        <v>0.0</v>
      </c>
      <c r="F2636" s="269">
        <v>8.583250631586071E-5</v>
      </c>
    </row>
    <row r="2637" ht="14.25" customHeight="1">
      <c r="A2637" s="267">
        <v>43520.0</v>
      </c>
      <c r="B2637" s="57">
        <v>55.0</v>
      </c>
      <c r="C2637" s="57">
        <v>44.0</v>
      </c>
      <c r="D2637" s="268">
        <v>0.895833333333333</v>
      </c>
      <c r="E2637" s="269">
        <v>0.0</v>
      </c>
      <c r="F2637" s="269">
        <v>8.042415702641325E-5</v>
      </c>
    </row>
    <row r="2638" ht="14.25" customHeight="1">
      <c r="A2638" s="267">
        <v>43520.0</v>
      </c>
      <c r="B2638" s="57">
        <v>55.0</v>
      </c>
      <c r="C2638" s="57">
        <v>45.0</v>
      </c>
      <c r="D2638" s="268">
        <v>0.916666666666667</v>
      </c>
      <c r="E2638" s="269">
        <v>0.0</v>
      </c>
      <c r="F2638" s="269">
        <v>7.471534388755204E-5</v>
      </c>
    </row>
    <row r="2639" ht="14.25" customHeight="1">
      <c r="A2639" s="267">
        <v>43520.0</v>
      </c>
      <c r="B2639" s="57">
        <v>55.0</v>
      </c>
      <c r="C2639" s="57">
        <v>46.0</v>
      </c>
      <c r="D2639" s="268">
        <v>0.9375</v>
      </c>
      <c r="E2639" s="269">
        <v>0.0</v>
      </c>
      <c r="F2639" s="269">
        <v>6.580158302161085E-5</v>
      </c>
    </row>
    <row r="2640" ht="14.25" customHeight="1">
      <c r="A2640" s="267">
        <v>43520.0</v>
      </c>
      <c r="B2640" s="57">
        <v>55.0</v>
      </c>
      <c r="C2640" s="57">
        <v>47.0</v>
      </c>
      <c r="D2640" s="268">
        <v>0.958333333333333</v>
      </c>
      <c r="E2640" s="269">
        <v>0.0</v>
      </c>
      <c r="F2640" s="269">
        <v>5.6286894456842146E-5</v>
      </c>
    </row>
    <row r="2641" ht="14.25" customHeight="1">
      <c r="A2641" s="267">
        <v>43520.0</v>
      </c>
      <c r="B2641" s="57">
        <v>55.0</v>
      </c>
      <c r="C2641" s="57">
        <v>48.0</v>
      </c>
      <c r="D2641" s="268">
        <v>0.979166666666667</v>
      </c>
      <c r="E2641" s="269">
        <v>0.0</v>
      </c>
      <c r="F2641" s="269">
        <v>4.8274525139142206E-5</v>
      </c>
    </row>
    <row r="2642" ht="14.25" customHeight="1">
      <c r="A2642" s="267">
        <v>43521.0</v>
      </c>
      <c r="B2642" s="57">
        <v>56.0</v>
      </c>
      <c r="C2642" s="57">
        <v>1.0</v>
      </c>
      <c r="D2642" s="268">
        <v>0.0</v>
      </c>
      <c r="E2642" s="269">
        <v>0.0</v>
      </c>
      <c r="F2642" s="269">
        <v>4.1564165835568494E-5</v>
      </c>
    </row>
    <row r="2643" ht="14.25" customHeight="1">
      <c r="A2643" s="267">
        <v>43521.0</v>
      </c>
      <c r="B2643" s="57">
        <v>56.0</v>
      </c>
      <c r="C2643" s="57">
        <v>2.0</v>
      </c>
      <c r="D2643" s="268">
        <v>0.020833333333333332</v>
      </c>
      <c r="E2643" s="269">
        <v>0.0</v>
      </c>
      <c r="F2643" s="269">
        <v>3.7057208094362266E-5</v>
      </c>
    </row>
    <row r="2644" ht="14.25" customHeight="1">
      <c r="A2644" s="267">
        <v>43521.0</v>
      </c>
      <c r="B2644" s="57">
        <v>56.0</v>
      </c>
      <c r="C2644" s="57">
        <v>3.0</v>
      </c>
      <c r="D2644" s="268">
        <v>0.0416666666666667</v>
      </c>
      <c r="E2644" s="269">
        <v>0.0</v>
      </c>
      <c r="F2644" s="269">
        <v>3.4953961148466035E-5</v>
      </c>
    </row>
    <row r="2645" ht="14.25" customHeight="1">
      <c r="A2645" s="267">
        <v>43521.0</v>
      </c>
      <c r="B2645" s="57">
        <v>56.0</v>
      </c>
      <c r="C2645" s="57">
        <v>4.0</v>
      </c>
      <c r="D2645" s="268">
        <v>0.0625</v>
      </c>
      <c r="E2645" s="269">
        <v>0.0</v>
      </c>
      <c r="F2645" s="269">
        <v>3.285071420256979E-5</v>
      </c>
    </row>
    <row r="2646" ht="14.25" customHeight="1">
      <c r="A2646" s="267">
        <v>43521.0</v>
      </c>
      <c r="B2646" s="57">
        <v>56.0</v>
      </c>
      <c r="C2646" s="57">
        <v>5.0</v>
      </c>
      <c r="D2646" s="268">
        <v>0.0833333333333333</v>
      </c>
      <c r="E2646" s="269">
        <v>0.0</v>
      </c>
      <c r="F2646" s="269">
        <v>3.194932265432856E-5</v>
      </c>
    </row>
    <row r="2647" ht="14.25" customHeight="1">
      <c r="A2647" s="267">
        <v>43521.0</v>
      </c>
      <c r="B2647" s="57">
        <v>56.0</v>
      </c>
      <c r="C2647" s="57">
        <v>6.0</v>
      </c>
      <c r="D2647" s="268">
        <v>0.104166666666667</v>
      </c>
      <c r="E2647" s="269">
        <v>0.0</v>
      </c>
      <c r="F2647" s="269">
        <v>3.1047931106087315E-5</v>
      </c>
    </row>
    <row r="2648" ht="14.25" customHeight="1">
      <c r="A2648" s="267">
        <v>43521.0</v>
      </c>
      <c r="B2648" s="57">
        <v>56.0</v>
      </c>
      <c r="C2648" s="57">
        <v>7.0</v>
      </c>
      <c r="D2648" s="268">
        <v>0.125</v>
      </c>
      <c r="E2648" s="269">
        <v>0.0</v>
      </c>
      <c r="F2648" s="269">
        <v>3.1148085722558555E-5</v>
      </c>
    </row>
    <row r="2649" ht="14.25" customHeight="1">
      <c r="A2649" s="267">
        <v>43521.0</v>
      </c>
      <c r="B2649" s="57">
        <v>56.0</v>
      </c>
      <c r="C2649" s="57">
        <v>8.0</v>
      </c>
      <c r="D2649" s="268">
        <v>0.145833333333333</v>
      </c>
      <c r="E2649" s="269">
        <v>0.0</v>
      </c>
      <c r="F2649" s="269">
        <v>3.064731264020231E-5</v>
      </c>
    </row>
    <row r="2650" ht="14.25" customHeight="1">
      <c r="A2650" s="267">
        <v>43521.0</v>
      </c>
      <c r="B2650" s="57">
        <v>56.0</v>
      </c>
      <c r="C2650" s="57">
        <v>9.0</v>
      </c>
      <c r="D2650" s="268">
        <v>0.166666666666667</v>
      </c>
      <c r="E2650" s="269">
        <v>0.0</v>
      </c>
      <c r="F2650" s="269">
        <v>3.0847621873144815E-5</v>
      </c>
    </row>
    <row r="2651" ht="14.25" customHeight="1">
      <c r="A2651" s="267">
        <v>43521.0</v>
      </c>
      <c r="B2651" s="57">
        <v>56.0</v>
      </c>
      <c r="C2651" s="57">
        <v>10.0</v>
      </c>
      <c r="D2651" s="268">
        <v>0.1875</v>
      </c>
      <c r="E2651" s="269">
        <v>0.0</v>
      </c>
      <c r="F2651" s="269">
        <v>3.2249786503742304E-5</v>
      </c>
    </row>
    <row r="2652" ht="14.25" customHeight="1">
      <c r="A2652" s="267">
        <v>43521.0</v>
      </c>
      <c r="B2652" s="57">
        <v>56.0</v>
      </c>
      <c r="C2652" s="57">
        <v>11.0</v>
      </c>
      <c r="D2652" s="268">
        <v>0.208333333333333</v>
      </c>
      <c r="E2652" s="269">
        <v>3.526508622067096E-8</v>
      </c>
      <c r="F2652" s="269">
        <v>3.335148728492605E-5</v>
      </c>
    </row>
    <row r="2653" ht="14.25" customHeight="1">
      <c r="A2653" s="267">
        <v>43521.0</v>
      </c>
      <c r="B2653" s="57">
        <v>56.0</v>
      </c>
      <c r="C2653" s="57">
        <v>12.0</v>
      </c>
      <c r="D2653" s="268">
        <v>0.229166666666667</v>
      </c>
      <c r="E2653" s="269">
        <v>3.0795298194449543E-7</v>
      </c>
      <c r="F2653" s="269">
        <v>3.6356125779063524E-5</v>
      </c>
    </row>
    <row r="2654" ht="14.25" customHeight="1">
      <c r="A2654" s="267">
        <v>43521.0</v>
      </c>
      <c r="B2654" s="57">
        <v>56.0</v>
      </c>
      <c r="C2654" s="57">
        <v>13.0</v>
      </c>
      <c r="D2654" s="268">
        <v>0.25</v>
      </c>
      <c r="E2654" s="269">
        <v>3.1732412373740106E-7</v>
      </c>
      <c r="F2654" s="269">
        <v>4.3567258164993484E-5</v>
      </c>
    </row>
    <row r="2655" ht="14.25" customHeight="1">
      <c r="A2655" s="267">
        <v>43521.0</v>
      </c>
      <c r="B2655" s="57">
        <v>56.0</v>
      </c>
      <c r="C2655" s="57">
        <v>14.0</v>
      </c>
      <c r="D2655" s="268">
        <v>0.270833333333333</v>
      </c>
      <c r="E2655" s="269">
        <v>8.801849024114115E-6</v>
      </c>
      <c r="F2655" s="269">
        <v>5.037777208503844E-5</v>
      </c>
    </row>
    <row r="2656" ht="14.25" customHeight="1">
      <c r="A2656" s="267">
        <v>43521.0</v>
      </c>
      <c r="B2656" s="57">
        <v>56.0</v>
      </c>
      <c r="C2656" s="57">
        <v>15.0</v>
      </c>
      <c r="D2656" s="268">
        <v>0.291666666666667</v>
      </c>
      <c r="E2656" s="269">
        <v>4.689567600215521E-6</v>
      </c>
      <c r="F2656" s="269">
        <v>5.879075986862339E-5</v>
      </c>
    </row>
    <row r="2657" ht="14.25" customHeight="1">
      <c r="A2657" s="267">
        <v>43521.0</v>
      </c>
      <c r="B2657" s="57">
        <v>56.0</v>
      </c>
      <c r="C2657" s="57">
        <v>16.0</v>
      </c>
      <c r="D2657" s="268">
        <v>0.3125</v>
      </c>
      <c r="E2657" s="269">
        <v>1.6649404659580766E-5</v>
      </c>
      <c r="F2657" s="269">
        <v>6.590173763808209E-5</v>
      </c>
    </row>
    <row r="2658" ht="14.25" customHeight="1">
      <c r="A2658" s="267">
        <v>43521.0</v>
      </c>
      <c r="B2658" s="57">
        <v>56.0</v>
      </c>
      <c r="C2658" s="57">
        <v>17.0</v>
      </c>
      <c r="D2658" s="268">
        <v>0.333333333333333</v>
      </c>
      <c r="E2658" s="269">
        <v>3.793084380487048E-5</v>
      </c>
      <c r="F2658" s="269">
        <v>6.720374765220833E-5</v>
      </c>
    </row>
    <row r="2659" ht="14.25" customHeight="1">
      <c r="A2659" s="267">
        <v>43521.0</v>
      </c>
      <c r="B2659" s="57">
        <v>56.0</v>
      </c>
      <c r="C2659" s="57">
        <v>18.0</v>
      </c>
      <c r="D2659" s="268">
        <v>0.354166666666667</v>
      </c>
      <c r="E2659" s="269">
        <v>6.514645968411838E-5</v>
      </c>
      <c r="F2659" s="269">
        <v>6.910668536516208E-5</v>
      </c>
    </row>
    <row r="2660" ht="14.25" customHeight="1">
      <c r="A2660" s="267">
        <v>43521.0</v>
      </c>
      <c r="B2660" s="57">
        <v>56.0</v>
      </c>
      <c r="C2660" s="57">
        <v>19.0</v>
      </c>
      <c r="D2660" s="268">
        <v>0.375</v>
      </c>
      <c r="E2660" s="269">
        <v>9.483951334222697E-5</v>
      </c>
      <c r="F2660" s="269">
        <v>6.920683998163334E-5</v>
      </c>
    </row>
    <row r="2661" ht="14.25" customHeight="1">
      <c r="A2661" s="267">
        <v>43521.0</v>
      </c>
      <c r="B2661" s="57">
        <v>56.0</v>
      </c>
      <c r="C2661" s="57">
        <v>20.0</v>
      </c>
      <c r="D2661" s="268">
        <v>0.395833333333333</v>
      </c>
      <c r="E2661" s="269">
        <v>1.282505260419968E-4</v>
      </c>
      <c r="F2661" s="269">
        <v>6.740405688515083E-5</v>
      </c>
    </row>
    <row r="2662" ht="14.25" customHeight="1">
      <c r="A2662" s="267">
        <v>43521.0</v>
      </c>
      <c r="B2662" s="57">
        <v>56.0</v>
      </c>
      <c r="C2662" s="57">
        <v>21.0</v>
      </c>
      <c r="D2662" s="268">
        <v>0.416666666666667</v>
      </c>
      <c r="E2662" s="269">
        <v>1.6314430532734367E-4</v>
      </c>
      <c r="F2662" s="269">
        <v>6.520065532278334E-5</v>
      </c>
    </row>
    <row r="2663" ht="14.25" customHeight="1">
      <c r="A2663" s="267">
        <v>43521.0</v>
      </c>
      <c r="B2663" s="57">
        <v>56.0</v>
      </c>
      <c r="C2663" s="57">
        <v>22.0</v>
      </c>
      <c r="D2663" s="268">
        <v>0.4375</v>
      </c>
      <c r="E2663" s="269">
        <v>1.8525810815279227E-4</v>
      </c>
      <c r="F2663" s="269">
        <v>6.399879992512835E-5</v>
      </c>
    </row>
    <row r="2664" ht="14.25" customHeight="1">
      <c r="A2664" s="267">
        <v>43521.0</v>
      </c>
      <c r="B2664" s="57">
        <v>56.0</v>
      </c>
      <c r="C2664" s="57">
        <v>23.0</v>
      </c>
      <c r="D2664" s="268">
        <v>0.458333333333333</v>
      </c>
      <c r="E2664" s="269">
        <v>2.0726410847113314E-4</v>
      </c>
      <c r="F2664" s="269">
        <v>6.199570759570338E-5</v>
      </c>
    </row>
    <row r="2665" ht="14.25" customHeight="1">
      <c r="A2665" s="267">
        <v>43521.0</v>
      </c>
      <c r="B2665" s="57">
        <v>56.0</v>
      </c>
      <c r="C2665" s="57">
        <v>24.0</v>
      </c>
      <c r="D2665" s="268">
        <v>0.479166666666667</v>
      </c>
      <c r="E2665" s="269">
        <v>2.0213297786330172E-4</v>
      </c>
      <c r="F2665" s="269">
        <v>6.119447066393338E-5</v>
      </c>
    </row>
    <row r="2666" ht="14.25" customHeight="1">
      <c r="A2666" s="267">
        <v>43521.0</v>
      </c>
      <c r="B2666" s="57">
        <v>56.0</v>
      </c>
      <c r="C2666" s="57">
        <v>25.0</v>
      </c>
      <c r="D2666" s="268">
        <v>0.5</v>
      </c>
      <c r="E2666" s="269">
        <v>2.0617550543716013E-4</v>
      </c>
      <c r="F2666" s="269">
        <v>6.279694452747336E-5</v>
      </c>
    </row>
    <row r="2667" ht="14.25" customHeight="1">
      <c r="A2667" s="267">
        <v>43521.0</v>
      </c>
      <c r="B2667" s="57">
        <v>56.0</v>
      </c>
      <c r="C2667" s="57">
        <v>26.0</v>
      </c>
      <c r="D2667" s="268">
        <v>0.520833333333333</v>
      </c>
      <c r="E2667" s="269">
        <v>2.0953520653056327E-4</v>
      </c>
      <c r="F2667" s="269">
        <v>6.329771760982962E-5</v>
      </c>
    </row>
    <row r="2668" ht="14.25" customHeight="1">
      <c r="A2668" s="267">
        <v>43521.0</v>
      </c>
      <c r="B2668" s="57">
        <v>56.0</v>
      </c>
      <c r="C2668" s="57">
        <v>27.0</v>
      </c>
      <c r="D2668" s="268">
        <v>0.541666666666667</v>
      </c>
      <c r="E2668" s="269">
        <v>2.0779525894856456E-4</v>
      </c>
      <c r="F2668" s="269">
        <v>6.28970991439446E-5</v>
      </c>
    </row>
    <row r="2669" ht="14.25" customHeight="1">
      <c r="A2669" s="267">
        <v>43521.0</v>
      </c>
      <c r="B2669" s="57">
        <v>56.0</v>
      </c>
      <c r="C2669" s="57">
        <v>28.0</v>
      </c>
      <c r="D2669" s="268">
        <v>0.5625</v>
      </c>
      <c r="E2669" s="269">
        <v>1.7183660947639546E-4</v>
      </c>
      <c r="F2669" s="269">
        <v>6.119447066393338E-5</v>
      </c>
    </row>
    <row r="2670" ht="14.25" customHeight="1">
      <c r="A2670" s="267">
        <v>43521.0</v>
      </c>
      <c r="B2670" s="57">
        <v>56.0</v>
      </c>
      <c r="C2670" s="57">
        <v>29.0</v>
      </c>
      <c r="D2670" s="268">
        <v>0.583333333333333</v>
      </c>
      <c r="E2670" s="269">
        <v>1.301771931758637E-4</v>
      </c>
      <c r="F2670" s="269">
        <v>6.0894006814519635E-5</v>
      </c>
    </row>
    <row r="2671" ht="14.25" customHeight="1">
      <c r="A2671" s="267">
        <v>43521.0</v>
      </c>
      <c r="B2671" s="57">
        <v>56.0</v>
      </c>
      <c r="C2671" s="57">
        <v>30.0</v>
      </c>
      <c r="D2671" s="268">
        <v>0.604166666666667</v>
      </c>
      <c r="E2671" s="269">
        <v>1.0972544331559011E-4</v>
      </c>
      <c r="F2671" s="269">
        <v>6.249648067805962E-5</v>
      </c>
    </row>
    <row r="2672" ht="14.25" customHeight="1">
      <c r="A2672" s="267">
        <v>43521.0</v>
      </c>
      <c r="B2672" s="57">
        <v>56.0</v>
      </c>
      <c r="C2672" s="57">
        <v>31.0</v>
      </c>
      <c r="D2672" s="268">
        <v>0.625</v>
      </c>
      <c r="E2672" s="269">
        <v>8.30862044905849E-5</v>
      </c>
      <c r="F2672" s="269">
        <v>6.34980268427721E-5</v>
      </c>
    </row>
    <row r="2673" ht="14.25" customHeight="1">
      <c r="A2673" s="267">
        <v>43521.0</v>
      </c>
      <c r="B2673" s="57">
        <v>56.0</v>
      </c>
      <c r="C2673" s="57">
        <v>32.0</v>
      </c>
      <c r="D2673" s="268">
        <v>0.645833333333333</v>
      </c>
      <c r="E2673" s="269">
        <v>6.0570112014031545E-5</v>
      </c>
      <c r="F2673" s="269">
        <v>6.69032838027946E-5</v>
      </c>
    </row>
    <row r="2674" ht="14.25" customHeight="1">
      <c r="A2674" s="267">
        <v>43521.0</v>
      </c>
      <c r="B2674" s="57">
        <v>56.0</v>
      </c>
      <c r="C2674" s="57">
        <v>33.0</v>
      </c>
      <c r="D2674" s="268">
        <v>0.666666666666667</v>
      </c>
      <c r="E2674" s="269">
        <v>4.834808245321951E-5</v>
      </c>
      <c r="F2674" s="269">
        <v>7.231163309224206E-5</v>
      </c>
    </row>
    <row r="2675" ht="14.25" customHeight="1">
      <c r="A2675" s="267">
        <v>43521.0</v>
      </c>
      <c r="B2675" s="57">
        <v>56.0</v>
      </c>
      <c r="C2675" s="57">
        <v>34.0</v>
      </c>
      <c r="D2675" s="268">
        <v>0.6875</v>
      </c>
      <c r="E2675" s="269">
        <v>2.74088497357094E-5</v>
      </c>
      <c r="F2675" s="269">
        <v>8.1125239341712E-5</v>
      </c>
    </row>
    <row r="2676" ht="14.25" customHeight="1">
      <c r="A2676" s="267">
        <v>43521.0</v>
      </c>
      <c r="B2676" s="57">
        <v>56.0</v>
      </c>
      <c r="C2676" s="57">
        <v>35.0</v>
      </c>
      <c r="D2676" s="268">
        <v>0.708333333333333</v>
      </c>
      <c r="E2676" s="269">
        <v>1.4201238491734997E-5</v>
      </c>
      <c r="F2676" s="269">
        <v>9.504673103121566E-5</v>
      </c>
    </row>
    <row r="2677" ht="14.25" customHeight="1">
      <c r="A2677" s="267">
        <v>43521.0</v>
      </c>
      <c r="B2677" s="57">
        <v>56.0</v>
      </c>
      <c r="C2677" s="57">
        <v>36.0</v>
      </c>
      <c r="D2677" s="268">
        <v>0.729166666666667</v>
      </c>
      <c r="E2677" s="269">
        <v>5.600798527477018E-6</v>
      </c>
      <c r="F2677" s="269">
        <v>1.02608404574795E-4</v>
      </c>
    </row>
    <row r="2678" ht="14.25" customHeight="1">
      <c r="A2678" s="267">
        <v>43521.0</v>
      </c>
      <c r="B2678" s="57">
        <v>56.0</v>
      </c>
      <c r="C2678" s="57">
        <v>37.0</v>
      </c>
      <c r="D2678" s="268">
        <v>0.75</v>
      </c>
      <c r="E2678" s="269">
        <v>2.0202825356034375E-6</v>
      </c>
      <c r="F2678" s="269">
        <v>1.0695511492964724E-4</v>
      </c>
    </row>
    <row r="2679" ht="14.25" customHeight="1">
      <c r="A2679" s="267">
        <v>43521.0</v>
      </c>
      <c r="B2679" s="57">
        <v>56.0</v>
      </c>
      <c r="C2679" s="57">
        <v>38.0</v>
      </c>
      <c r="D2679" s="268">
        <v>0.770833333333333</v>
      </c>
      <c r="E2679" s="269">
        <v>1.138655380086664E-6</v>
      </c>
      <c r="F2679" s="269">
        <v>1.061038006896416E-4</v>
      </c>
    </row>
    <row r="2680" ht="14.25" customHeight="1">
      <c r="A2680" s="267">
        <v>43521.0</v>
      </c>
      <c r="B2680" s="57">
        <v>56.0</v>
      </c>
      <c r="C2680" s="57">
        <v>39.0</v>
      </c>
      <c r="D2680" s="268">
        <v>0.791666666666667</v>
      </c>
      <c r="E2680" s="269">
        <v>3.3581979832866197E-7</v>
      </c>
      <c r="F2680" s="269">
        <v>1.032093322736225E-4</v>
      </c>
    </row>
    <row r="2681" ht="14.25" customHeight="1">
      <c r="A2681" s="267">
        <v>43521.0</v>
      </c>
      <c r="B2681" s="57">
        <v>56.0</v>
      </c>
      <c r="C2681" s="57">
        <v>40.0</v>
      </c>
      <c r="D2681" s="268">
        <v>0.8125</v>
      </c>
      <c r="E2681" s="269">
        <v>1.2780511142561347E-7</v>
      </c>
      <c r="F2681" s="269">
        <v>9.785106029241065E-5</v>
      </c>
    </row>
    <row r="2682" ht="14.25" customHeight="1">
      <c r="A2682" s="267">
        <v>43521.0</v>
      </c>
      <c r="B2682" s="57">
        <v>56.0</v>
      </c>
      <c r="C2682" s="57">
        <v>41.0</v>
      </c>
      <c r="D2682" s="268">
        <v>0.833333333333333</v>
      </c>
      <c r="E2682" s="269">
        <v>3.6559783442059214E-8</v>
      </c>
      <c r="F2682" s="269">
        <v>9.474626718180191E-5</v>
      </c>
    </row>
    <row r="2683" ht="14.25" customHeight="1">
      <c r="A2683" s="267">
        <v>43521.0</v>
      </c>
      <c r="B2683" s="57">
        <v>56.0</v>
      </c>
      <c r="C2683" s="57">
        <v>42.0</v>
      </c>
      <c r="D2683" s="268">
        <v>0.854166666666667</v>
      </c>
      <c r="E2683" s="269">
        <v>0.0</v>
      </c>
      <c r="F2683" s="269">
        <v>8.96383817417682E-5</v>
      </c>
    </row>
    <row r="2684" ht="14.25" customHeight="1">
      <c r="A2684" s="267">
        <v>43521.0</v>
      </c>
      <c r="B2684" s="57">
        <v>56.0</v>
      </c>
      <c r="C2684" s="57">
        <v>43.0</v>
      </c>
      <c r="D2684" s="268">
        <v>0.875</v>
      </c>
      <c r="E2684" s="269">
        <v>0.0</v>
      </c>
      <c r="F2684" s="269">
        <v>8.523157861703322E-5</v>
      </c>
    </row>
    <row r="2685" ht="14.25" customHeight="1">
      <c r="A2685" s="267">
        <v>43521.0</v>
      </c>
      <c r="B2685" s="57">
        <v>56.0</v>
      </c>
      <c r="C2685" s="57">
        <v>44.0</v>
      </c>
      <c r="D2685" s="268">
        <v>0.895833333333333</v>
      </c>
      <c r="E2685" s="269">
        <v>0.0</v>
      </c>
      <c r="F2685" s="269">
        <v>8.042415702641325E-5</v>
      </c>
    </row>
    <row r="2686" ht="14.25" customHeight="1">
      <c r="A2686" s="267">
        <v>43521.0</v>
      </c>
      <c r="B2686" s="57">
        <v>56.0</v>
      </c>
      <c r="C2686" s="57">
        <v>45.0</v>
      </c>
      <c r="D2686" s="268">
        <v>0.916666666666667</v>
      </c>
      <c r="E2686" s="269">
        <v>0.0</v>
      </c>
      <c r="F2686" s="269">
        <v>7.471534388755204E-5</v>
      </c>
    </row>
    <row r="2687" ht="14.25" customHeight="1">
      <c r="A2687" s="267">
        <v>43521.0</v>
      </c>
      <c r="B2687" s="57">
        <v>56.0</v>
      </c>
      <c r="C2687" s="57">
        <v>46.0</v>
      </c>
      <c r="D2687" s="268">
        <v>0.9375</v>
      </c>
      <c r="E2687" s="269">
        <v>0.0</v>
      </c>
      <c r="F2687" s="269">
        <v>6.61020468710246E-5</v>
      </c>
    </row>
    <row r="2688" ht="14.25" customHeight="1">
      <c r="A2688" s="267">
        <v>43521.0</v>
      </c>
      <c r="B2688" s="57">
        <v>56.0</v>
      </c>
      <c r="C2688" s="57">
        <v>47.0</v>
      </c>
      <c r="D2688" s="268">
        <v>0.958333333333333</v>
      </c>
      <c r="E2688" s="269">
        <v>0.0</v>
      </c>
      <c r="F2688" s="269">
        <v>5.6587358306255894E-5</v>
      </c>
    </row>
    <row r="2689" ht="14.25" customHeight="1">
      <c r="A2689" s="267">
        <v>43521.0</v>
      </c>
      <c r="B2689" s="57">
        <v>56.0</v>
      </c>
      <c r="C2689" s="57">
        <v>48.0</v>
      </c>
      <c r="D2689" s="268">
        <v>0.979166666666667</v>
      </c>
      <c r="E2689" s="269">
        <v>0.0</v>
      </c>
      <c r="F2689" s="269">
        <v>4.80742159061997E-5</v>
      </c>
    </row>
    <row r="2690" ht="14.25" customHeight="1">
      <c r="A2690" s="267">
        <v>43522.0</v>
      </c>
      <c r="B2690" s="57">
        <v>57.0</v>
      </c>
      <c r="C2690" s="57">
        <v>1.0</v>
      </c>
      <c r="D2690" s="268">
        <v>0.0</v>
      </c>
      <c r="E2690" s="269">
        <v>0.0</v>
      </c>
      <c r="F2690" s="269">
        <v>4.2165093534395995E-5</v>
      </c>
    </row>
    <row r="2691" ht="14.25" customHeight="1">
      <c r="A2691" s="267">
        <v>43522.0</v>
      </c>
      <c r="B2691" s="57">
        <v>57.0</v>
      </c>
      <c r="C2691" s="57">
        <v>2.0</v>
      </c>
      <c r="D2691" s="268">
        <v>0.020833333333333332</v>
      </c>
      <c r="E2691" s="269">
        <v>0.0</v>
      </c>
      <c r="F2691" s="269">
        <v>3.825906349201726E-5</v>
      </c>
    </row>
    <row r="2692" ht="14.25" customHeight="1">
      <c r="A2692" s="267">
        <v>43522.0</v>
      </c>
      <c r="B2692" s="57">
        <v>57.0</v>
      </c>
      <c r="C2692" s="57">
        <v>3.0</v>
      </c>
      <c r="D2692" s="268">
        <v>0.0416666666666667</v>
      </c>
      <c r="E2692" s="269">
        <v>0.0</v>
      </c>
      <c r="F2692" s="269">
        <v>3.605566192964978E-5</v>
      </c>
    </row>
    <row r="2693" ht="14.25" customHeight="1">
      <c r="A2693" s="267">
        <v>43522.0</v>
      </c>
      <c r="B2693" s="57">
        <v>57.0</v>
      </c>
      <c r="C2693" s="57">
        <v>4.0</v>
      </c>
      <c r="D2693" s="268">
        <v>0.0625</v>
      </c>
      <c r="E2693" s="269">
        <v>0.0</v>
      </c>
      <c r="F2693" s="269">
        <v>3.3852260367282293E-5</v>
      </c>
    </row>
    <row r="2694" ht="14.25" customHeight="1">
      <c r="A2694" s="267">
        <v>43522.0</v>
      </c>
      <c r="B2694" s="57">
        <v>57.0</v>
      </c>
      <c r="C2694" s="57">
        <v>5.0</v>
      </c>
      <c r="D2694" s="268">
        <v>0.0833333333333333</v>
      </c>
      <c r="E2694" s="269">
        <v>0.0</v>
      </c>
      <c r="F2694" s="269">
        <v>3.234994112021355E-5</v>
      </c>
    </row>
    <row r="2695" ht="14.25" customHeight="1">
      <c r="A2695" s="267">
        <v>43522.0</v>
      </c>
      <c r="B2695" s="57">
        <v>57.0</v>
      </c>
      <c r="C2695" s="57">
        <v>6.0</v>
      </c>
      <c r="D2695" s="268">
        <v>0.104166666666667</v>
      </c>
      <c r="E2695" s="269">
        <v>0.0</v>
      </c>
      <c r="F2695" s="269">
        <v>3.1148085722558555E-5</v>
      </c>
    </row>
    <row r="2696" ht="14.25" customHeight="1">
      <c r="A2696" s="267">
        <v>43522.0</v>
      </c>
      <c r="B2696" s="57">
        <v>57.0</v>
      </c>
      <c r="C2696" s="57">
        <v>7.0</v>
      </c>
      <c r="D2696" s="268">
        <v>0.125</v>
      </c>
      <c r="E2696" s="269">
        <v>0.0</v>
      </c>
      <c r="F2696" s="269">
        <v>3.1148085722558555E-5</v>
      </c>
    </row>
    <row r="2697" ht="14.25" customHeight="1">
      <c r="A2697" s="267">
        <v>43522.0</v>
      </c>
      <c r="B2697" s="57">
        <v>57.0</v>
      </c>
      <c r="C2697" s="57">
        <v>8.0</v>
      </c>
      <c r="D2697" s="268">
        <v>0.145833333333333</v>
      </c>
      <c r="E2697" s="269">
        <v>0.0</v>
      </c>
      <c r="F2697" s="269">
        <v>3.094777648961606E-5</v>
      </c>
    </row>
    <row r="2698" ht="14.25" customHeight="1">
      <c r="A2698" s="267">
        <v>43522.0</v>
      </c>
      <c r="B2698" s="57">
        <v>57.0</v>
      </c>
      <c r="C2698" s="57">
        <v>9.0</v>
      </c>
      <c r="D2698" s="268">
        <v>0.166666666666667</v>
      </c>
      <c r="E2698" s="269">
        <v>0.0</v>
      </c>
      <c r="F2698" s="269">
        <v>3.1047931106087315E-5</v>
      </c>
    </row>
    <row r="2699" ht="14.25" customHeight="1">
      <c r="A2699" s="267">
        <v>43522.0</v>
      </c>
      <c r="B2699" s="57">
        <v>57.0</v>
      </c>
      <c r="C2699" s="57">
        <v>10.0</v>
      </c>
      <c r="D2699" s="268">
        <v>0.1875</v>
      </c>
      <c r="E2699" s="269">
        <v>0.0</v>
      </c>
      <c r="F2699" s="269">
        <v>3.234994112021355E-5</v>
      </c>
    </row>
    <row r="2700" ht="14.25" customHeight="1">
      <c r="A2700" s="267">
        <v>43522.0</v>
      </c>
      <c r="B2700" s="57">
        <v>57.0</v>
      </c>
      <c r="C2700" s="57">
        <v>11.0</v>
      </c>
      <c r="D2700" s="268">
        <v>0.208333333333333</v>
      </c>
      <c r="E2700" s="269">
        <v>5.610354626015834E-9</v>
      </c>
      <c r="F2700" s="269">
        <v>3.335148728492605E-5</v>
      </c>
    </row>
    <row r="2701" ht="14.25" customHeight="1">
      <c r="A2701" s="267">
        <v>43522.0</v>
      </c>
      <c r="B2701" s="57">
        <v>57.0</v>
      </c>
      <c r="C2701" s="57">
        <v>12.0</v>
      </c>
      <c r="D2701" s="268">
        <v>0.229166666666667</v>
      </c>
      <c r="E2701" s="269">
        <v>1.3618981724031842E-7</v>
      </c>
      <c r="F2701" s="269">
        <v>3.615581654612103E-5</v>
      </c>
    </row>
    <row r="2702" ht="14.25" customHeight="1">
      <c r="A2702" s="267">
        <v>43522.0</v>
      </c>
      <c r="B2702" s="57">
        <v>57.0</v>
      </c>
      <c r="C2702" s="57">
        <v>13.0</v>
      </c>
      <c r="D2702" s="268">
        <v>0.25</v>
      </c>
      <c r="E2702" s="269">
        <v>3.3415518761544856E-7</v>
      </c>
      <c r="F2702" s="269">
        <v>4.3066485082637236E-5</v>
      </c>
    </row>
    <row r="2703" ht="14.25" customHeight="1">
      <c r="A2703" s="267">
        <v>43522.0</v>
      </c>
      <c r="B2703" s="57">
        <v>57.0</v>
      </c>
      <c r="C2703" s="57">
        <v>14.0</v>
      </c>
      <c r="D2703" s="268">
        <v>0.270833333333333</v>
      </c>
      <c r="E2703" s="269">
        <v>8.643645258982636E-7</v>
      </c>
      <c r="F2703" s="269">
        <v>4.9476380536797194E-5</v>
      </c>
    </row>
    <row r="2704" ht="14.25" customHeight="1">
      <c r="A2704" s="267">
        <v>43522.0</v>
      </c>
      <c r="B2704" s="57">
        <v>57.0</v>
      </c>
      <c r="C2704" s="57">
        <v>15.0</v>
      </c>
      <c r="D2704" s="268">
        <v>0.291666666666667</v>
      </c>
      <c r="E2704" s="269">
        <v>5.048463180239715E-6</v>
      </c>
      <c r="F2704" s="269">
        <v>5.8991069101565885E-5</v>
      </c>
    </row>
    <row r="2705" ht="14.25" customHeight="1">
      <c r="A2705" s="267">
        <v>43522.0</v>
      </c>
      <c r="B2705" s="57">
        <v>57.0</v>
      </c>
      <c r="C2705" s="57">
        <v>16.0</v>
      </c>
      <c r="D2705" s="268">
        <v>0.3125</v>
      </c>
      <c r="E2705" s="269">
        <v>1.1153678147142609E-5</v>
      </c>
      <c r="F2705" s="269">
        <v>6.490019147336961E-5</v>
      </c>
    </row>
    <row r="2706" ht="14.25" customHeight="1">
      <c r="A2706" s="267">
        <v>43522.0</v>
      </c>
      <c r="B2706" s="57">
        <v>57.0</v>
      </c>
      <c r="C2706" s="57">
        <v>17.0</v>
      </c>
      <c r="D2706" s="268">
        <v>0.333333333333333</v>
      </c>
      <c r="E2706" s="269">
        <v>2.438141546775176E-5</v>
      </c>
      <c r="F2706" s="269">
        <v>6.840560304986335E-5</v>
      </c>
    </row>
    <row r="2707" ht="14.25" customHeight="1">
      <c r="A2707" s="267">
        <v>43522.0</v>
      </c>
      <c r="B2707" s="57">
        <v>57.0</v>
      </c>
      <c r="C2707" s="57">
        <v>18.0</v>
      </c>
      <c r="D2707" s="268">
        <v>0.354166666666667</v>
      </c>
      <c r="E2707" s="269">
        <v>4.696613475165441E-5</v>
      </c>
      <c r="F2707" s="269">
        <v>7.010823152987456E-5</v>
      </c>
    </row>
    <row r="2708" ht="14.25" customHeight="1">
      <c r="A2708" s="267">
        <v>43522.0</v>
      </c>
      <c r="B2708" s="57">
        <v>57.0</v>
      </c>
      <c r="C2708" s="57">
        <v>19.0</v>
      </c>
      <c r="D2708" s="268">
        <v>0.375</v>
      </c>
      <c r="E2708" s="269">
        <v>7.795775220520413E-5</v>
      </c>
      <c r="F2708" s="269">
        <v>7.000807691340332E-5</v>
      </c>
    </row>
    <row r="2709" ht="14.25" customHeight="1">
      <c r="A2709" s="267">
        <v>43522.0</v>
      </c>
      <c r="B2709" s="57">
        <v>57.0</v>
      </c>
      <c r="C2709" s="57">
        <v>20.0</v>
      </c>
      <c r="D2709" s="268">
        <v>0.395833333333333</v>
      </c>
      <c r="E2709" s="269">
        <v>1.0508666210520803E-4</v>
      </c>
      <c r="F2709" s="269">
        <v>6.920683998163334E-5</v>
      </c>
    </row>
    <row r="2710" ht="14.25" customHeight="1">
      <c r="A2710" s="267">
        <v>43522.0</v>
      </c>
      <c r="B2710" s="57">
        <v>57.0</v>
      </c>
      <c r="C2710" s="57">
        <v>21.0</v>
      </c>
      <c r="D2710" s="268">
        <v>0.416666666666667</v>
      </c>
      <c r="E2710" s="269">
        <v>1.2835878846758367E-4</v>
      </c>
      <c r="F2710" s="269">
        <v>6.800498458397833E-5</v>
      </c>
    </row>
    <row r="2711" ht="14.25" customHeight="1">
      <c r="A2711" s="267">
        <v>43522.0</v>
      </c>
      <c r="B2711" s="57">
        <v>57.0</v>
      </c>
      <c r="C2711" s="57">
        <v>22.0</v>
      </c>
      <c r="D2711" s="268">
        <v>0.4375</v>
      </c>
      <c r="E2711" s="269">
        <v>1.4631169467036451E-4</v>
      </c>
      <c r="F2711" s="269">
        <v>6.660281995338085E-5</v>
      </c>
    </row>
    <row r="2712" ht="14.25" customHeight="1">
      <c r="A2712" s="267">
        <v>43522.0</v>
      </c>
      <c r="B2712" s="57">
        <v>57.0</v>
      </c>
      <c r="C2712" s="57">
        <v>23.0</v>
      </c>
      <c r="D2712" s="268">
        <v>0.458333333333333</v>
      </c>
      <c r="E2712" s="269">
        <v>1.5581712924971747E-4</v>
      </c>
      <c r="F2712" s="269">
        <v>6.560127378866834E-5</v>
      </c>
    </row>
    <row r="2713" ht="14.25" customHeight="1">
      <c r="A2713" s="267">
        <v>43522.0</v>
      </c>
      <c r="B2713" s="57">
        <v>57.0</v>
      </c>
      <c r="C2713" s="57">
        <v>24.0</v>
      </c>
      <c r="D2713" s="268">
        <v>0.479166666666667</v>
      </c>
      <c r="E2713" s="269">
        <v>1.3711318845342408E-4</v>
      </c>
      <c r="F2713" s="269">
        <v>6.55011191721971E-5</v>
      </c>
    </row>
    <row r="2714" ht="14.25" customHeight="1">
      <c r="A2714" s="267">
        <v>43522.0</v>
      </c>
      <c r="B2714" s="57">
        <v>57.0</v>
      </c>
      <c r="C2714" s="57">
        <v>25.0</v>
      </c>
      <c r="D2714" s="268">
        <v>0.5</v>
      </c>
      <c r="E2714" s="269">
        <v>1.4476763102223733E-4</v>
      </c>
      <c r="F2714" s="269">
        <v>6.720374765220833E-5</v>
      </c>
    </row>
    <row r="2715" ht="14.25" customHeight="1">
      <c r="A2715" s="267">
        <v>43522.0</v>
      </c>
      <c r="B2715" s="57">
        <v>57.0</v>
      </c>
      <c r="C2715" s="57">
        <v>26.0</v>
      </c>
      <c r="D2715" s="268">
        <v>0.520833333333333</v>
      </c>
      <c r="E2715" s="269">
        <v>1.4226987309803564E-4</v>
      </c>
      <c r="F2715" s="269">
        <v>6.710359303573709E-5</v>
      </c>
    </row>
    <row r="2716" ht="14.25" customHeight="1">
      <c r="A2716" s="267">
        <v>43522.0</v>
      </c>
      <c r="B2716" s="57">
        <v>57.0</v>
      </c>
      <c r="C2716" s="57">
        <v>27.0</v>
      </c>
      <c r="D2716" s="268">
        <v>0.541666666666667</v>
      </c>
      <c r="E2716" s="269">
        <v>1.3800558183479282E-4</v>
      </c>
      <c r="F2716" s="269">
        <v>6.640251072043834E-5</v>
      </c>
    </row>
    <row r="2717" ht="14.25" customHeight="1">
      <c r="A2717" s="267">
        <v>43522.0</v>
      </c>
      <c r="B2717" s="57">
        <v>57.0</v>
      </c>
      <c r="C2717" s="57">
        <v>28.0</v>
      </c>
      <c r="D2717" s="268">
        <v>0.5625</v>
      </c>
      <c r="E2717" s="269">
        <v>1.2781685047465522E-4</v>
      </c>
      <c r="F2717" s="269">
        <v>6.429926377454211E-5</v>
      </c>
    </row>
    <row r="2718" ht="14.25" customHeight="1">
      <c r="A2718" s="267">
        <v>43522.0</v>
      </c>
      <c r="B2718" s="57">
        <v>57.0</v>
      </c>
      <c r="C2718" s="57">
        <v>29.0</v>
      </c>
      <c r="D2718" s="268">
        <v>0.583333333333333</v>
      </c>
      <c r="E2718" s="269">
        <v>1.2575659054466504E-4</v>
      </c>
      <c r="F2718" s="269">
        <v>6.279694452747336E-5</v>
      </c>
    </row>
    <row r="2719" ht="14.25" customHeight="1">
      <c r="A2719" s="267">
        <v>43522.0</v>
      </c>
      <c r="B2719" s="57">
        <v>57.0</v>
      </c>
      <c r="C2719" s="57">
        <v>30.0</v>
      </c>
      <c r="D2719" s="268">
        <v>0.604166666666667</v>
      </c>
      <c r="E2719" s="269">
        <v>8.888284711527394E-5</v>
      </c>
      <c r="F2719" s="269">
        <v>6.359818145924337E-5</v>
      </c>
    </row>
    <row r="2720" ht="14.25" customHeight="1">
      <c r="A2720" s="267">
        <v>43522.0</v>
      </c>
      <c r="B2720" s="57">
        <v>57.0</v>
      </c>
      <c r="C2720" s="57">
        <v>31.0</v>
      </c>
      <c r="D2720" s="268">
        <v>0.625</v>
      </c>
      <c r="E2720" s="269">
        <v>7.581591053333716E-5</v>
      </c>
      <c r="F2720" s="269">
        <v>6.46998822404271E-5</v>
      </c>
    </row>
    <row r="2721" ht="14.25" customHeight="1">
      <c r="A2721" s="267">
        <v>43522.0</v>
      </c>
      <c r="B2721" s="57">
        <v>57.0</v>
      </c>
      <c r="C2721" s="57">
        <v>32.0</v>
      </c>
      <c r="D2721" s="268">
        <v>0.645833333333333</v>
      </c>
      <c r="E2721" s="269">
        <v>5.940856935308757E-5</v>
      </c>
      <c r="F2721" s="269">
        <v>6.760436611809333E-5</v>
      </c>
    </row>
    <row r="2722" ht="14.25" customHeight="1">
      <c r="A2722" s="267">
        <v>43522.0</v>
      </c>
      <c r="B2722" s="57">
        <v>57.0</v>
      </c>
      <c r="C2722" s="57">
        <v>33.0</v>
      </c>
      <c r="D2722" s="268">
        <v>0.666666666666667</v>
      </c>
      <c r="E2722" s="269">
        <v>3.807107849551667E-5</v>
      </c>
      <c r="F2722" s="269">
        <v>7.261209694165581E-5</v>
      </c>
    </row>
    <row r="2723" ht="14.25" customHeight="1">
      <c r="A2723" s="267">
        <v>43522.0</v>
      </c>
      <c r="B2723" s="57">
        <v>57.0</v>
      </c>
      <c r="C2723" s="57">
        <v>34.0</v>
      </c>
      <c r="D2723" s="268">
        <v>0.6875</v>
      </c>
      <c r="E2723" s="269">
        <v>2.534028388654896E-5</v>
      </c>
      <c r="F2723" s="269">
        <v>8.032400240994201E-5</v>
      </c>
    </row>
    <row r="2724" ht="14.25" customHeight="1">
      <c r="A2724" s="267">
        <v>43522.0</v>
      </c>
      <c r="B2724" s="57">
        <v>57.0</v>
      </c>
      <c r="C2724" s="57">
        <v>35.0</v>
      </c>
      <c r="D2724" s="268">
        <v>0.708333333333333</v>
      </c>
      <c r="E2724" s="269">
        <v>1.3820647103454258E-5</v>
      </c>
      <c r="F2724" s="269">
        <v>9.033946405706695E-5</v>
      </c>
    </row>
    <row r="2725" ht="14.25" customHeight="1">
      <c r="A2725" s="267">
        <v>43522.0</v>
      </c>
      <c r="B2725" s="57">
        <v>57.0</v>
      </c>
      <c r="C2725" s="57">
        <v>36.0</v>
      </c>
      <c r="D2725" s="268">
        <v>0.729166666666667</v>
      </c>
      <c r="E2725" s="269">
        <v>4.6327965716190535E-6</v>
      </c>
      <c r="F2725" s="269">
        <v>9.93533795394794E-5</v>
      </c>
    </row>
    <row r="2726" ht="14.25" customHeight="1">
      <c r="A2726" s="267">
        <v>43522.0</v>
      </c>
      <c r="B2726" s="57">
        <v>57.0</v>
      </c>
      <c r="C2726" s="57">
        <v>37.0</v>
      </c>
      <c r="D2726" s="268">
        <v>0.75</v>
      </c>
      <c r="E2726" s="269">
        <v>1.8490742411369985E-6</v>
      </c>
      <c r="F2726" s="269">
        <v>1.0453137321104297E-4</v>
      </c>
    </row>
    <row r="2727" ht="14.25" customHeight="1">
      <c r="A2727" s="267">
        <v>43522.0</v>
      </c>
      <c r="B2727" s="57">
        <v>57.0</v>
      </c>
      <c r="C2727" s="57">
        <v>38.0</v>
      </c>
      <c r="D2727" s="268">
        <v>0.770833333333333</v>
      </c>
      <c r="E2727" s="269">
        <v>6.375459031607662E-7</v>
      </c>
      <c r="F2727" s="269">
        <v>1.0474169790563261E-4</v>
      </c>
    </row>
    <row r="2728" ht="14.25" customHeight="1">
      <c r="A2728" s="267">
        <v>43522.0</v>
      </c>
      <c r="B2728" s="57">
        <v>57.0</v>
      </c>
      <c r="C2728" s="57">
        <v>39.0</v>
      </c>
      <c r="D2728" s="268">
        <v>0.791666666666667</v>
      </c>
      <c r="E2728" s="269">
        <v>2.366213302708656E-7</v>
      </c>
      <c r="F2728" s="269">
        <v>1.0073551324678263E-4</v>
      </c>
    </row>
    <row r="2729" ht="14.25" customHeight="1">
      <c r="A2729" s="267">
        <v>43522.0</v>
      </c>
      <c r="B2729" s="57">
        <v>57.0</v>
      </c>
      <c r="C2729" s="57">
        <v>40.0</v>
      </c>
      <c r="D2729" s="268">
        <v>0.8125</v>
      </c>
      <c r="E2729" s="269">
        <v>7.58939180728076E-8</v>
      </c>
      <c r="F2729" s="269">
        <v>9.554750411357193E-5</v>
      </c>
    </row>
    <row r="2730" ht="14.25" customHeight="1">
      <c r="A2730" s="267">
        <v>43522.0</v>
      </c>
      <c r="B2730" s="57">
        <v>57.0</v>
      </c>
      <c r="C2730" s="57">
        <v>41.0</v>
      </c>
      <c r="D2730" s="268">
        <v>0.833333333333333</v>
      </c>
      <c r="E2730" s="269">
        <v>5.363745631465687E-9</v>
      </c>
      <c r="F2730" s="269">
        <v>9.194193792060692E-5</v>
      </c>
    </row>
    <row r="2731" ht="14.25" customHeight="1">
      <c r="A2731" s="267">
        <v>43522.0</v>
      </c>
      <c r="B2731" s="57">
        <v>57.0</v>
      </c>
      <c r="C2731" s="57">
        <v>42.0</v>
      </c>
      <c r="D2731" s="268">
        <v>0.854166666666667</v>
      </c>
      <c r="E2731" s="269">
        <v>0.0</v>
      </c>
      <c r="F2731" s="269">
        <v>8.723467094645821E-5</v>
      </c>
    </row>
    <row r="2732" ht="14.25" customHeight="1">
      <c r="A2732" s="267">
        <v>43522.0</v>
      </c>
      <c r="B2732" s="57">
        <v>57.0</v>
      </c>
      <c r="C2732" s="57">
        <v>43.0</v>
      </c>
      <c r="D2732" s="268">
        <v>0.875</v>
      </c>
      <c r="E2732" s="269">
        <v>0.0</v>
      </c>
      <c r="F2732" s="269">
        <v>8.342879552055075E-5</v>
      </c>
    </row>
    <row r="2733" ht="14.25" customHeight="1">
      <c r="A2733" s="267">
        <v>43522.0</v>
      </c>
      <c r="B2733" s="57">
        <v>57.0</v>
      </c>
      <c r="C2733" s="57">
        <v>44.0</v>
      </c>
      <c r="D2733" s="268">
        <v>0.895833333333333</v>
      </c>
      <c r="E2733" s="269">
        <v>0.0</v>
      </c>
      <c r="F2733" s="269">
        <v>7.902199239581575E-5</v>
      </c>
    </row>
    <row r="2734" ht="14.25" customHeight="1">
      <c r="A2734" s="267">
        <v>43522.0</v>
      </c>
      <c r="B2734" s="57">
        <v>57.0</v>
      </c>
      <c r="C2734" s="57">
        <v>45.0</v>
      </c>
      <c r="D2734" s="268">
        <v>0.916666666666667</v>
      </c>
      <c r="E2734" s="269">
        <v>0.0</v>
      </c>
      <c r="F2734" s="269">
        <v>7.471534388755204E-5</v>
      </c>
    </row>
    <row r="2735" ht="14.25" customHeight="1">
      <c r="A2735" s="267">
        <v>43522.0</v>
      </c>
      <c r="B2735" s="57">
        <v>57.0</v>
      </c>
      <c r="C2735" s="57">
        <v>46.0</v>
      </c>
      <c r="D2735" s="268">
        <v>0.9375</v>
      </c>
      <c r="E2735" s="269">
        <v>0.0</v>
      </c>
      <c r="F2735" s="269">
        <v>6.710359303573709E-5</v>
      </c>
    </row>
    <row r="2736" ht="14.25" customHeight="1">
      <c r="A2736" s="267">
        <v>43522.0</v>
      </c>
      <c r="B2736" s="57">
        <v>57.0</v>
      </c>
      <c r="C2736" s="57">
        <v>47.0</v>
      </c>
      <c r="D2736" s="268">
        <v>0.958333333333333</v>
      </c>
      <c r="E2736" s="269">
        <v>0.0</v>
      </c>
      <c r="F2736" s="269">
        <v>5.8890914485094645E-5</v>
      </c>
    </row>
    <row r="2737" ht="14.25" customHeight="1">
      <c r="A2737" s="267">
        <v>43522.0</v>
      </c>
      <c r="B2737" s="57">
        <v>57.0</v>
      </c>
      <c r="C2737" s="57">
        <v>48.0</v>
      </c>
      <c r="D2737" s="268">
        <v>0.979166666666667</v>
      </c>
      <c r="E2737" s="269">
        <v>0.0</v>
      </c>
      <c r="F2737" s="269">
        <v>5.137931824975094E-5</v>
      </c>
    </row>
    <row r="2738" ht="14.25" customHeight="1">
      <c r="A2738" s="267">
        <v>43523.0</v>
      </c>
      <c r="B2738" s="57">
        <v>58.0</v>
      </c>
      <c r="C2738" s="57">
        <v>1.0</v>
      </c>
      <c r="D2738" s="268">
        <v>0.0</v>
      </c>
      <c r="E2738" s="269">
        <v>0.0</v>
      </c>
      <c r="F2738" s="269">
        <v>4.567050511088972E-5</v>
      </c>
    </row>
    <row r="2739" ht="14.25" customHeight="1">
      <c r="A2739" s="267">
        <v>43523.0</v>
      </c>
      <c r="B2739" s="57">
        <v>58.0</v>
      </c>
      <c r="C2739" s="57">
        <v>2.0</v>
      </c>
      <c r="D2739" s="268">
        <v>0.020833333333333332</v>
      </c>
      <c r="E2739" s="269">
        <v>0.0</v>
      </c>
      <c r="F2739" s="269">
        <v>4.086308352026975E-5</v>
      </c>
    </row>
    <row r="2740" ht="14.25" customHeight="1">
      <c r="A2740" s="267">
        <v>43523.0</v>
      </c>
      <c r="B2740" s="57">
        <v>58.0</v>
      </c>
      <c r="C2740" s="57">
        <v>3.0</v>
      </c>
      <c r="D2740" s="268">
        <v>0.0416666666666667</v>
      </c>
      <c r="E2740" s="269">
        <v>0.0</v>
      </c>
      <c r="F2740" s="269">
        <v>3.8759836574373515E-5</v>
      </c>
    </row>
    <row r="2741" ht="14.25" customHeight="1">
      <c r="A2741" s="267">
        <v>43523.0</v>
      </c>
      <c r="B2741" s="57">
        <v>58.0</v>
      </c>
      <c r="C2741" s="57">
        <v>4.0</v>
      </c>
      <c r="D2741" s="268">
        <v>0.0625</v>
      </c>
      <c r="E2741" s="269">
        <v>0.0</v>
      </c>
      <c r="F2741" s="269">
        <v>3.6356125779063524E-5</v>
      </c>
    </row>
    <row r="2742" ht="14.25" customHeight="1">
      <c r="A2742" s="267">
        <v>43523.0</v>
      </c>
      <c r="B2742" s="57">
        <v>58.0</v>
      </c>
      <c r="C2742" s="57">
        <v>5.0</v>
      </c>
      <c r="D2742" s="268">
        <v>0.0833333333333333</v>
      </c>
      <c r="E2742" s="269">
        <v>0.0</v>
      </c>
      <c r="F2742" s="269">
        <v>3.425287883316729E-5</v>
      </c>
    </row>
    <row r="2743" ht="14.25" customHeight="1">
      <c r="A2743" s="267">
        <v>43523.0</v>
      </c>
      <c r="B2743" s="57">
        <v>58.0</v>
      </c>
      <c r="C2743" s="57">
        <v>6.0</v>
      </c>
      <c r="D2743" s="268">
        <v>0.104166666666667</v>
      </c>
      <c r="E2743" s="269">
        <v>0.0</v>
      </c>
      <c r="F2743" s="269">
        <v>3.234994112021355E-5</v>
      </c>
    </row>
    <row r="2744" ht="14.25" customHeight="1">
      <c r="A2744" s="267">
        <v>43523.0</v>
      </c>
      <c r="B2744" s="57">
        <v>58.0</v>
      </c>
      <c r="C2744" s="57">
        <v>7.0</v>
      </c>
      <c r="D2744" s="268">
        <v>0.125</v>
      </c>
      <c r="E2744" s="269">
        <v>0.0</v>
      </c>
      <c r="F2744" s="269">
        <v>3.2550250353156044E-5</v>
      </c>
    </row>
    <row r="2745" ht="14.25" customHeight="1">
      <c r="A2745" s="267">
        <v>43523.0</v>
      </c>
      <c r="B2745" s="57">
        <v>58.0</v>
      </c>
      <c r="C2745" s="57">
        <v>8.0</v>
      </c>
      <c r="D2745" s="268">
        <v>0.145833333333333</v>
      </c>
      <c r="E2745" s="269">
        <v>0.0</v>
      </c>
      <c r="F2745" s="269">
        <v>3.1548704188443556E-5</v>
      </c>
    </row>
    <row r="2746" ht="14.25" customHeight="1">
      <c r="A2746" s="267">
        <v>43523.0</v>
      </c>
      <c r="B2746" s="57">
        <v>58.0</v>
      </c>
      <c r="C2746" s="57">
        <v>9.0</v>
      </c>
      <c r="D2746" s="268">
        <v>0.166666666666667</v>
      </c>
      <c r="E2746" s="269">
        <v>0.0</v>
      </c>
      <c r="F2746" s="269">
        <v>3.124824033902981E-5</v>
      </c>
    </row>
    <row r="2747" ht="14.25" customHeight="1">
      <c r="A2747" s="267">
        <v>43523.0</v>
      </c>
      <c r="B2747" s="57">
        <v>58.0</v>
      </c>
      <c r="C2747" s="57">
        <v>10.0</v>
      </c>
      <c r="D2747" s="268">
        <v>0.1875</v>
      </c>
      <c r="E2747" s="269">
        <v>2.836003437326685E-9</v>
      </c>
      <c r="F2747" s="269">
        <v>3.2249786503742304E-5</v>
      </c>
    </row>
    <row r="2748" ht="14.25" customHeight="1">
      <c r="A2748" s="267">
        <v>43523.0</v>
      </c>
      <c r="B2748" s="57">
        <v>58.0</v>
      </c>
      <c r="C2748" s="57">
        <v>11.0</v>
      </c>
      <c r="D2748" s="268">
        <v>0.208333333333333</v>
      </c>
      <c r="E2748" s="269">
        <v>5.4993805784682677E-8</v>
      </c>
      <c r="F2748" s="269">
        <v>3.30510234355123E-5</v>
      </c>
    </row>
    <row r="2749" ht="14.25" customHeight="1">
      <c r="A2749" s="267">
        <v>43523.0</v>
      </c>
      <c r="B2749" s="57">
        <v>58.0</v>
      </c>
      <c r="C2749" s="57">
        <v>12.0</v>
      </c>
      <c r="D2749" s="268">
        <v>0.229166666666667</v>
      </c>
      <c r="E2749" s="269">
        <v>3.1609107876465027E-7</v>
      </c>
      <c r="F2749" s="269">
        <v>3.455334268258104E-5</v>
      </c>
    </row>
    <row r="2750" ht="14.25" customHeight="1">
      <c r="A2750" s="267">
        <v>43523.0</v>
      </c>
      <c r="B2750" s="57">
        <v>58.0</v>
      </c>
      <c r="C2750" s="57">
        <v>13.0</v>
      </c>
      <c r="D2750" s="268">
        <v>0.25</v>
      </c>
      <c r="E2750" s="269">
        <v>8.159675107177972E-7</v>
      </c>
      <c r="F2750" s="269">
        <v>3.725751732730477E-5</v>
      </c>
    </row>
    <row r="2751" ht="14.25" customHeight="1">
      <c r="A2751" s="267">
        <v>43523.0</v>
      </c>
      <c r="B2751" s="57">
        <v>58.0</v>
      </c>
      <c r="C2751" s="57">
        <v>14.0</v>
      </c>
      <c r="D2751" s="268">
        <v>0.270833333333333</v>
      </c>
      <c r="E2751" s="269">
        <v>2.0213074907747957E-6</v>
      </c>
      <c r="F2751" s="269">
        <v>4.046246505438475E-5</v>
      </c>
    </row>
    <row r="2752" ht="14.25" customHeight="1">
      <c r="A2752" s="267">
        <v>43523.0</v>
      </c>
      <c r="B2752" s="57">
        <v>58.0</v>
      </c>
      <c r="C2752" s="57">
        <v>15.0</v>
      </c>
      <c r="D2752" s="268">
        <v>0.291666666666667</v>
      </c>
      <c r="E2752" s="269">
        <v>4.351591936838478E-6</v>
      </c>
      <c r="F2752" s="269">
        <v>4.737313359090096E-5</v>
      </c>
    </row>
    <row r="2753" ht="14.25" customHeight="1">
      <c r="A2753" s="267">
        <v>43523.0</v>
      </c>
      <c r="B2753" s="57">
        <v>58.0</v>
      </c>
      <c r="C2753" s="57">
        <v>16.0</v>
      </c>
      <c r="D2753" s="268">
        <v>0.3125</v>
      </c>
      <c r="E2753" s="269">
        <v>1.1454064270469334E-5</v>
      </c>
      <c r="F2753" s="269">
        <v>5.388318366153217E-5</v>
      </c>
    </row>
    <row r="2754" ht="14.25" customHeight="1">
      <c r="A2754" s="267">
        <v>43523.0</v>
      </c>
      <c r="B2754" s="57">
        <v>58.0</v>
      </c>
      <c r="C2754" s="57">
        <v>17.0</v>
      </c>
      <c r="D2754" s="268">
        <v>0.333333333333333</v>
      </c>
      <c r="E2754" s="269">
        <v>2.871315008817856E-5</v>
      </c>
      <c r="F2754" s="269">
        <v>6.169524374628963E-5</v>
      </c>
    </row>
    <row r="2755" ht="14.25" customHeight="1">
      <c r="A2755" s="267">
        <v>43523.0</v>
      </c>
      <c r="B2755" s="57">
        <v>58.0</v>
      </c>
      <c r="C2755" s="57">
        <v>18.0</v>
      </c>
      <c r="D2755" s="268">
        <v>0.354166666666667</v>
      </c>
      <c r="E2755" s="269">
        <v>5.648442780600514E-5</v>
      </c>
      <c r="F2755" s="269">
        <v>6.900653074869083E-5</v>
      </c>
    </row>
    <row r="2756" ht="14.25" customHeight="1">
      <c r="A2756" s="267">
        <v>43523.0</v>
      </c>
      <c r="B2756" s="57">
        <v>58.0</v>
      </c>
      <c r="C2756" s="57">
        <v>19.0</v>
      </c>
      <c r="D2756" s="268">
        <v>0.375</v>
      </c>
      <c r="E2756" s="269">
        <v>8.946189594227225E-5</v>
      </c>
      <c r="F2756" s="269">
        <v>7.171070539341455E-5</v>
      </c>
    </row>
    <row r="2757" ht="14.25" customHeight="1">
      <c r="A2757" s="267">
        <v>43523.0</v>
      </c>
      <c r="B2757" s="57">
        <v>58.0</v>
      </c>
      <c r="C2757" s="57">
        <v>20.0</v>
      </c>
      <c r="D2757" s="268">
        <v>0.395833333333333</v>
      </c>
      <c r="E2757" s="269">
        <v>1.014549698378305E-4</v>
      </c>
      <c r="F2757" s="269">
        <v>7.56167354357933E-5</v>
      </c>
    </row>
    <row r="2758" ht="14.25" customHeight="1">
      <c r="A2758" s="267">
        <v>43523.0</v>
      </c>
      <c r="B2758" s="57">
        <v>58.0</v>
      </c>
      <c r="C2758" s="57">
        <v>21.0</v>
      </c>
      <c r="D2758" s="268">
        <v>0.416666666666667</v>
      </c>
      <c r="E2758" s="269">
        <v>1.0217475384201399E-4</v>
      </c>
      <c r="F2758" s="269">
        <v>7.521611696990828E-5</v>
      </c>
    </row>
    <row r="2759" ht="14.25" customHeight="1">
      <c r="A2759" s="267">
        <v>43523.0</v>
      </c>
      <c r="B2759" s="57">
        <v>58.0</v>
      </c>
      <c r="C2759" s="57">
        <v>22.0</v>
      </c>
      <c r="D2759" s="268">
        <v>0.4375</v>
      </c>
      <c r="E2759" s="269">
        <v>1.2301807459087405E-4</v>
      </c>
      <c r="F2759" s="269">
        <v>7.30127154075408E-5</v>
      </c>
    </row>
    <row r="2760" ht="14.25" customHeight="1">
      <c r="A2760" s="267">
        <v>43523.0</v>
      </c>
      <c r="B2760" s="57">
        <v>58.0</v>
      </c>
      <c r="C2760" s="57">
        <v>23.0</v>
      </c>
      <c r="D2760" s="268">
        <v>0.458333333333333</v>
      </c>
      <c r="E2760" s="269">
        <v>1.4779875454672183E-4</v>
      </c>
      <c r="F2760" s="269">
        <v>7.24117877087133E-5</v>
      </c>
    </row>
    <row r="2761" ht="14.25" customHeight="1">
      <c r="A2761" s="267">
        <v>43523.0</v>
      </c>
      <c r="B2761" s="57">
        <v>58.0</v>
      </c>
      <c r="C2761" s="57">
        <v>24.0</v>
      </c>
      <c r="D2761" s="268">
        <v>0.479166666666667</v>
      </c>
      <c r="E2761" s="269">
        <v>1.575929742573527E-4</v>
      </c>
      <c r="F2761" s="269">
        <v>7.171070539341455E-5</v>
      </c>
    </row>
    <row r="2762" ht="14.25" customHeight="1">
      <c r="A2762" s="267">
        <v>43523.0</v>
      </c>
      <c r="B2762" s="57">
        <v>58.0</v>
      </c>
      <c r="C2762" s="57">
        <v>25.0</v>
      </c>
      <c r="D2762" s="268">
        <v>0.5</v>
      </c>
      <c r="E2762" s="269">
        <v>1.641033736932633E-4</v>
      </c>
      <c r="F2762" s="269">
        <v>7.261209694165581E-5</v>
      </c>
    </row>
    <row r="2763" ht="14.25" customHeight="1">
      <c r="A2763" s="267">
        <v>43523.0</v>
      </c>
      <c r="B2763" s="57">
        <v>58.0</v>
      </c>
      <c r="C2763" s="57">
        <v>26.0</v>
      </c>
      <c r="D2763" s="268">
        <v>0.520833333333333</v>
      </c>
      <c r="E2763" s="269">
        <v>1.4415803704385862E-4</v>
      </c>
      <c r="F2763" s="269">
        <v>7.311287002401206E-5</v>
      </c>
    </row>
    <row r="2764" ht="14.25" customHeight="1">
      <c r="A2764" s="267">
        <v>43523.0</v>
      </c>
      <c r="B2764" s="57">
        <v>58.0</v>
      </c>
      <c r="C2764" s="57">
        <v>27.0</v>
      </c>
      <c r="D2764" s="268">
        <v>0.541666666666667</v>
      </c>
      <c r="E2764" s="269">
        <v>1.2747405906309565E-4</v>
      </c>
      <c r="F2764" s="269">
        <v>7.191101462635705E-5</v>
      </c>
    </row>
    <row r="2765" ht="14.25" customHeight="1">
      <c r="A2765" s="267">
        <v>43523.0</v>
      </c>
      <c r="B2765" s="57">
        <v>58.0</v>
      </c>
      <c r="C2765" s="57">
        <v>28.0</v>
      </c>
      <c r="D2765" s="268">
        <v>0.5625</v>
      </c>
      <c r="E2765" s="269">
        <v>1.1678850114750744E-4</v>
      </c>
      <c r="F2765" s="269">
        <v>6.980776768046082E-5</v>
      </c>
    </row>
    <row r="2766" ht="14.25" customHeight="1">
      <c r="A2766" s="267">
        <v>43523.0</v>
      </c>
      <c r="B2766" s="57">
        <v>58.0</v>
      </c>
      <c r="C2766" s="57">
        <v>29.0</v>
      </c>
      <c r="D2766" s="268">
        <v>0.583333333333333</v>
      </c>
      <c r="E2766" s="269">
        <v>1.1008695300355094E-4</v>
      </c>
      <c r="F2766" s="269">
        <v>6.810513920044957E-5</v>
      </c>
    </row>
    <row r="2767" ht="14.25" customHeight="1">
      <c r="A2767" s="267">
        <v>43523.0</v>
      </c>
      <c r="B2767" s="57">
        <v>58.0</v>
      </c>
      <c r="C2767" s="57">
        <v>30.0</v>
      </c>
      <c r="D2767" s="268">
        <v>0.604166666666667</v>
      </c>
      <c r="E2767" s="269">
        <v>1.055266654749894E-4</v>
      </c>
      <c r="F2767" s="269">
        <v>6.890637613221959E-5</v>
      </c>
    </row>
    <row r="2768" ht="14.25" customHeight="1">
      <c r="A2768" s="267">
        <v>43523.0</v>
      </c>
      <c r="B2768" s="57">
        <v>58.0</v>
      </c>
      <c r="C2768" s="57">
        <v>31.0</v>
      </c>
      <c r="D2768" s="268">
        <v>0.625</v>
      </c>
      <c r="E2768" s="269">
        <v>1.1377737421613542E-4</v>
      </c>
      <c r="F2768" s="269">
        <v>6.980776768046082E-5</v>
      </c>
    </row>
    <row r="2769" ht="14.25" customHeight="1">
      <c r="A2769" s="267">
        <v>43523.0</v>
      </c>
      <c r="B2769" s="57">
        <v>58.0</v>
      </c>
      <c r="C2769" s="57">
        <v>32.0</v>
      </c>
      <c r="D2769" s="268">
        <v>0.645833333333333</v>
      </c>
      <c r="E2769" s="269">
        <v>9.027473195206013E-5</v>
      </c>
      <c r="F2769" s="269">
        <v>7.060900461223083E-5</v>
      </c>
    </row>
    <row r="2770" ht="14.25" customHeight="1">
      <c r="A2770" s="267">
        <v>43523.0</v>
      </c>
      <c r="B2770" s="57">
        <v>58.0</v>
      </c>
      <c r="C2770" s="57">
        <v>33.0</v>
      </c>
      <c r="D2770" s="268">
        <v>0.666666666666667</v>
      </c>
      <c r="E2770" s="269">
        <v>8.722121048497572E-5</v>
      </c>
      <c r="F2770" s="269">
        <v>7.221147847577081E-5</v>
      </c>
    </row>
    <row r="2771" ht="14.25" customHeight="1">
      <c r="A2771" s="267">
        <v>43523.0</v>
      </c>
      <c r="B2771" s="57">
        <v>58.0</v>
      </c>
      <c r="C2771" s="57">
        <v>34.0</v>
      </c>
      <c r="D2771" s="268">
        <v>0.6875</v>
      </c>
      <c r="E2771" s="269">
        <v>5.2518793780740066E-5</v>
      </c>
      <c r="F2771" s="269">
        <v>8.032400240994201E-5</v>
      </c>
    </row>
    <row r="2772" ht="14.25" customHeight="1">
      <c r="A2772" s="267">
        <v>43523.0</v>
      </c>
      <c r="B2772" s="57">
        <v>58.0</v>
      </c>
      <c r="C2772" s="57">
        <v>35.0</v>
      </c>
      <c r="D2772" s="268">
        <v>0.708333333333333</v>
      </c>
      <c r="E2772" s="269">
        <v>2.5992683287892407E-5</v>
      </c>
      <c r="F2772" s="269">
        <v>9.234255638649195E-5</v>
      </c>
    </row>
    <row r="2773" ht="14.25" customHeight="1">
      <c r="A2773" s="267">
        <v>43523.0</v>
      </c>
      <c r="B2773" s="57">
        <v>58.0</v>
      </c>
      <c r="C2773" s="57">
        <v>36.0</v>
      </c>
      <c r="D2773" s="268">
        <v>0.729166666666667</v>
      </c>
      <c r="E2773" s="269">
        <v>7.281993695573997E-6</v>
      </c>
      <c r="F2773" s="269">
        <v>1.0060531224537001E-4</v>
      </c>
    </row>
    <row r="2774" ht="14.25" customHeight="1">
      <c r="A2774" s="267">
        <v>43523.0</v>
      </c>
      <c r="B2774" s="57">
        <v>58.0</v>
      </c>
      <c r="C2774" s="57">
        <v>37.0</v>
      </c>
      <c r="D2774" s="268">
        <v>0.75</v>
      </c>
      <c r="E2774" s="269">
        <v>3.0565951829517925E-6</v>
      </c>
      <c r="F2774" s="269">
        <v>1.0567313583881524E-4</v>
      </c>
    </row>
    <row r="2775" ht="14.25" customHeight="1">
      <c r="A2775" s="267">
        <v>43523.0</v>
      </c>
      <c r="B2775" s="57">
        <v>58.0</v>
      </c>
      <c r="C2775" s="57">
        <v>38.0</v>
      </c>
      <c r="D2775" s="268">
        <v>0.770833333333333</v>
      </c>
      <c r="E2775" s="269">
        <v>1.3624530426409219E-6</v>
      </c>
      <c r="F2775" s="269">
        <v>1.0765619724494596E-4</v>
      </c>
    </row>
    <row r="2776" ht="14.25" customHeight="1">
      <c r="A2776" s="267">
        <v>43523.0</v>
      </c>
      <c r="B2776" s="57">
        <v>58.0</v>
      </c>
      <c r="C2776" s="57">
        <v>39.0</v>
      </c>
      <c r="D2776" s="268">
        <v>0.791666666666667</v>
      </c>
      <c r="E2776" s="269">
        <v>2.7780503236074006E-7</v>
      </c>
      <c r="F2776" s="269">
        <v>1.0287882203926739E-4</v>
      </c>
    </row>
    <row r="2777" ht="14.25" customHeight="1">
      <c r="A2777" s="267">
        <v>43523.0</v>
      </c>
      <c r="B2777" s="57">
        <v>58.0</v>
      </c>
      <c r="C2777" s="57">
        <v>40.0</v>
      </c>
      <c r="D2777" s="268">
        <v>0.8125</v>
      </c>
      <c r="E2777" s="269">
        <v>5.4007369806482096E-8</v>
      </c>
      <c r="F2777" s="269">
        <v>9.694966874416941E-5</v>
      </c>
    </row>
    <row r="2778" ht="14.25" customHeight="1">
      <c r="A2778" s="267">
        <v>43523.0</v>
      </c>
      <c r="B2778" s="57">
        <v>58.0</v>
      </c>
      <c r="C2778" s="57">
        <v>41.0</v>
      </c>
      <c r="D2778" s="268">
        <v>0.833333333333333</v>
      </c>
      <c r="E2778" s="269">
        <v>2.527742194139002E-9</v>
      </c>
      <c r="F2778" s="269">
        <v>9.18417833041357E-5</v>
      </c>
    </row>
    <row r="2779" ht="14.25" customHeight="1">
      <c r="A2779" s="267">
        <v>43523.0</v>
      </c>
      <c r="B2779" s="57">
        <v>58.0</v>
      </c>
      <c r="C2779" s="57">
        <v>42.0</v>
      </c>
      <c r="D2779" s="268">
        <v>0.854166666666667</v>
      </c>
      <c r="E2779" s="269">
        <v>0.0</v>
      </c>
      <c r="F2779" s="269">
        <v>8.743498017940072E-5</v>
      </c>
    </row>
    <row r="2780" ht="14.25" customHeight="1">
      <c r="A2780" s="267">
        <v>43523.0</v>
      </c>
      <c r="B2780" s="57">
        <v>58.0</v>
      </c>
      <c r="C2780" s="57">
        <v>43.0</v>
      </c>
      <c r="D2780" s="268">
        <v>0.875</v>
      </c>
      <c r="E2780" s="269">
        <v>0.0</v>
      </c>
      <c r="F2780" s="269">
        <v>8.352895013702199E-5</v>
      </c>
    </row>
    <row r="2781" ht="14.25" customHeight="1">
      <c r="A2781" s="267">
        <v>43523.0</v>
      </c>
      <c r="B2781" s="57">
        <v>58.0</v>
      </c>
      <c r="C2781" s="57">
        <v>44.0</v>
      </c>
      <c r="D2781" s="268">
        <v>0.895833333333333</v>
      </c>
      <c r="E2781" s="269">
        <v>0.0</v>
      </c>
      <c r="F2781" s="269">
        <v>7.812060084757453E-5</v>
      </c>
    </row>
    <row r="2782" ht="14.25" customHeight="1">
      <c r="A2782" s="267">
        <v>43523.0</v>
      </c>
      <c r="B2782" s="57">
        <v>58.0</v>
      </c>
      <c r="C2782" s="57">
        <v>45.0</v>
      </c>
      <c r="D2782" s="268">
        <v>0.916666666666667</v>
      </c>
      <c r="E2782" s="269">
        <v>0.0</v>
      </c>
      <c r="F2782" s="269">
        <v>7.351348848989705E-5</v>
      </c>
    </row>
    <row r="2783" ht="14.25" customHeight="1">
      <c r="A2783" s="267">
        <v>43523.0</v>
      </c>
      <c r="B2783" s="57">
        <v>58.0</v>
      </c>
      <c r="C2783" s="57">
        <v>46.0</v>
      </c>
      <c r="D2783" s="268">
        <v>0.9375</v>
      </c>
      <c r="E2783" s="269">
        <v>0.0</v>
      </c>
      <c r="F2783" s="269">
        <v>6.710359303573709E-5</v>
      </c>
    </row>
    <row r="2784" ht="14.25" customHeight="1">
      <c r="A2784" s="267">
        <v>43523.0</v>
      </c>
      <c r="B2784" s="57">
        <v>58.0</v>
      </c>
      <c r="C2784" s="57">
        <v>47.0</v>
      </c>
      <c r="D2784" s="268">
        <v>0.958333333333333</v>
      </c>
      <c r="E2784" s="269">
        <v>0.0</v>
      </c>
      <c r="F2784" s="269">
        <v>5.989246064980713E-5</v>
      </c>
    </row>
    <row r="2785" ht="14.25" customHeight="1">
      <c r="A2785" s="267">
        <v>43523.0</v>
      </c>
      <c r="B2785" s="57">
        <v>58.0</v>
      </c>
      <c r="C2785" s="57">
        <v>48.0</v>
      </c>
      <c r="D2785" s="268">
        <v>0.979166666666667</v>
      </c>
      <c r="E2785" s="269">
        <v>0.0</v>
      </c>
      <c r="F2785" s="269">
        <v>5.3282255962704675E-5</v>
      </c>
    </row>
    <row r="2786" ht="14.25" customHeight="1">
      <c r="A2786" s="267">
        <v>43524.0</v>
      </c>
      <c r="B2786" s="57">
        <v>59.0</v>
      </c>
      <c r="C2786" s="57">
        <v>1.0</v>
      </c>
      <c r="D2786" s="268">
        <v>0.0</v>
      </c>
      <c r="E2786" s="269">
        <v>0.0</v>
      </c>
      <c r="F2786" s="269">
        <v>4.6071123576774715E-5</v>
      </c>
    </row>
    <row r="2787" ht="14.25" customHeight="1">
      <c r="A2787" s="267">
        <v>43524.0</v>
      </c>
      <c r="B2787" s="57">
        <v>59.0</v>
      </c>
      <c r="C2787" s="57">
        <v>2.0</v>
      </c>
      <c r="D2787" s="268">
        <v>0.020833333333333332</v>
      </c>
      <c r="E2787" s="269">
        <v>0.0</v>
      </c>
      <c r="F2787" s="269">
        <v>4.096323813674099E-5</v>
      </c>
    </row>
    <row r="2788" ht="14.25" customHeight="1">
      <c r="A2788" s="267">
        <v>43524.0</v>
      </c>
      <c r="B2788" s="57">
        <v>59.0</v>
      </c>
      <c r="C2788" s="57">
        <v>3.0</v>
      </c>
      <c r="D2788" s="268">
        <v>0.0416666666666667</v>
      </c>
      <c r="E2788" s="269">
        <v>0.0</v>
      </c>
      <c r="F2788" s="269">
        <v>3.795859964260352E-5</v>
      </c>
    </row>
    <row r="2789" ht="14.25" customHeight="1">
      <c r="A2789" s="267">
        <v>43524.0</v>
      </c>
      <c r="B2789" s="57">
        <v>59.0</v>
      </c>
      <c r="C2789" s="57">
        <v>4.0</v>
      </c>
      <c r="D2789" s="268">
        <v>0.0625</v>
      </c>
      <c r="E2789" s="269">
        <v>0.0</v>
      </c>
      <c r="F2789" s="269">
        <v>3.505411576493728E-5</v>
      </c>
    </row>
    <row r="2790" ht="14.25" customHeight="1">
      <c r="A2790" s="267">
        <v>43524.0</v>
      </c>
      <c r="B2790" s="57">
        <v>59.0</v>
      </c>
      <c r="C2790" s="57">
        <v>5.0</v>
      </c>
      <c r="D2790" s="268">
        <v>0.0833333333333333</v>
      </c>
      <c r="E2790" s="269">
        <v>0.0</v>
      </c>
      <c r="F2790" s="269">
        <v>3.335148728492605E-5</v>
      </c>
    </row>
    <row r="2791" ht="14.25" customHeight="1">
      <c r="A2791" s="267">
        <v>43524.0</v>
      </c>
      <c r="B2791" s="57">
        <v>59.0</v>
      </c>
      <c r="C2791" s="57">
        <v>6.0</v>
      </c>
      <c r="D2791" s="268">
        <v>0.104166666666667</v>
      </c>
      <c r="E2791" s="269">
        <v>0.0</v>
      </c>
      <c r="F2791" s="269">
        <v>3.134839495550106E-5</v>
      </c>
    </row>
    <row r="2792" ht="14.25" customHeight="1">
      <c r="A2792" s="267">
        <v>43524.0</v>
      </c>
      <c r="B2792" s="57">
        <v>59.0</v>
      </c>
      <c r="C2792" s="57">
        <v>7.0</v>
      </c>
      <c r="D2792" s="268">
        <v>0.125</v>
      </c>
      <c r="E2792" s="269">
        <v>0.0</v>
      </c>
      <c r="F2792" s="269">
        <v>3.14485495719723E-5</v>
      </c>
    </row>
    <row r="2793" ht="14.25" customHeight="1">
      <c r="A2793" s="267">
        <v>43524.0</v>
      </c>
      <c r="B2793" s="57">
        <v>59.0</v>
      </c>
      <c r="C2793" s="57">
        <v>8.0</v>
      </c>
      <c r="D2793" s="268">
        <v>0.145833333333333</v>
      </c>
      <c r="E2793" s="269">
        <v>0.0</v>
      </c>
      <c r="F2793" s="269">
        <v>3.1047931106087315E-5</v>
      </c>
    </row>
    <row r="2794" ht="14.25" customHeight="1">
      <c r="A2794" s="267">
        <v>43524.0</v>
      </c>
      <c r="B2794" s="57">
        <v>59.0</v>
      </c>
      <c r="C2794" s="57">
        <v>9.0</v>
      </c>
      <c r="D2794" s="268">
        <v>0.166666666666667</v>
      </c>
      <c r="E2794" s="269">
        <v>0.0</v>
      </c>
      <c r="F2794" s="269">
        <v>3.064731264020231E-5</v>
      </c>
    </row>
    <row r="2795" ht="14.25" customHeight="1">
      <c r="A2795" s="267">
        <v>43524.0</v>
      </c>
      <c r="B2795" s="57">
        <v>59.0</v>
      </c>
      <c r="C2795" s="57">
        <v>10.0</v>
      </c>
      <c r="D2795" s="268">
        <v>0.1875</v>
      </c>
      <c r="E2795" s="269">
        <v>0.0</v>
      </c>
      <c r="F2795" s="269">
        <v>3.1047931106087315E-5</v>
      </c>
    </row>
    <row r="2796" ht="14.25" customHeight="1">
      <c r="A2796" s="267">
        <v>43524.0</v>
      </c>
      <c r="B2796" s="57">
        <v>59.0</v>
      </c>
      <c r="C2796" s="57">
        <v>11.0</v>
      </c>
      <c r="D2796" s="268">
        <v>0.208333333333333</v>
      </c>
      <c r="E2796" s="269">
        <v>2.6448814665503216E-8</v>
      </c>
      <c r="F2796" s="269">
        <v>3.124824033902981E-5</v>
      </c>
    </row>
    <row r="2797" ht="14.25" customHeight="1">
      <c r="A2797" s="267">
        <v>43524.0</v>
      </c>
      <c r="B2797" s="57">
        <v>59.0</v>
      </c>
      <c r="C2797" s="57">
        <v>12.0</v>
      </c>
      <c r="D2797" s="268">
        <v>0.229166666666667</v>
      </c>
      <c r="E2797" s="269">
        <v>2.2546227326747148E-7</v>
      </c>
      <c r="F2797" s="269">
        <v>3.34516419013973E-5</v>
      </c>
    </row>
    <row r="2798" ht="14.25" customHeight="1">
      <c r="A2798" s="267">
        <v>43524.0</v>
      </c>
      <c r="B2798" s="57">
        <v>59.0</v>
      </c>
      <c r="C2798" s="57">
        <v>13.0</v>
      </c>
      <c r="D2798" s="268">
        <v>0.25</v>
      </c>
      <c r="E2798" s="269">
        <v>1.1040068163523683E-6</v>
      </c>
      <c r="F2798" s="269">
        <v>3.4953961148466035E-5</v>
      </c>
    </row>
    <row r="2799" ht="14.25" customHeight="1">
      <c r="A2799" s="267">
        <v>43524.0</v>
      </c>
      <c r="B2799" s="57">
        <v>59.0</v>
      </c>
      <c r="C2799" s="57">
        <v>14.0</v>
      </c>
      <c r="D2799" s="268">
        <v>0.270833333333333</v>
      </c>
      <c r="E2799" s="269">
        <v>4.7338416616550755E-6</v>
      </c>
      <c r="F2799" s="269">
        <v>3.7057208094362266E-5</v>
      </c>
    </row>
    <row r="2800" ht="14.25" customHeight="1">
      <c r="A2800" s="267">
        <v>43524.0</v>
      </c>
      <c r="B2800" s="57">
        <v>59.0</v>
      </c>
      <c r="C2800" s="57">
        <v>15.0</v>
      </c>
      <c r="D2800" s="268">
        <v>0.291666666666667</v>
      </c>
      <c r="E2800" s="269">
        <v>6.932763006577261E-6</v>
      </c>
      <c r="F2800" s="269">
        <v>4.226524815086724E-5</v>
      </c>
    </row>
    <row r="2801" ht="14.25" customHeight="1">
      <c r="A2801" s="267">
        <v>43524.0</v>
      </c>
      <c r="B2801" s="57">
        <v>59.0</v>
      </c>
      <c r="C2801" s="57">
        <v>16.0</v>
      </c>
      <c r="D2801" s="268">
        <v>0.3125</v>
      </c>
      <c r="E2801" s="269">
        <v>1.6063287915095887E-5</v>
      </c>
      <c r="F2801" s="269">
        <v>5.0578081317980936E-5</v>
      </c>
    </row>
    <row r="2802" ht="14.25" customHeight="1">
      <c r="A2802" s="267">
        <v>43524.0</v>
      </c>
      <c r="B2802" s="57">
        <v>59.0</v>
      </c>
      <c r="C2802" s="57">
        <v>17.0</v>
      </c>
      <c r="D2802" s="268">
        <v>0.333333333333333</v>
      </c>
      <c r="E2802" s="269">
        <v>3.223212829946918E-5</v>
      </c>
      <c r="F2802" s="269">
        <v>5.758890447096841E-5</v>
      </c>
    </row>
    <row r="2803" ht="14.25" customHeight="1">
      <c r="A2803" s="267">
        <v>43524.0</v>
      </c>
      <c r="B2803" s="57">
        <v>59.0</v>
      </c>
      <c r="C2803" s="57">
        <v>18.0</v>
      </c>
      <c r="D2803" s="268">
        <v>0.354166666666667</v>
      </c>
      <c r="E2803" s="269">
        <v>5.055141155697652E-5</v>
      </c>
      <c r="F2803" s="269">
        <v>6.61020468710246E-5</v>
      </c>
    </row>
    <row r="2804" ht="14.25" customHeight="1">
      <c r="A2804" s="267">
        <v>43524.0</v>
      </c>
      <c r="B2804" s="57">
        <v>59.0</v>
      </c>
      <c r="C2804" s="57">
        <v>19.0</v>
      </c>
      <c r="D2804" s="268">
        <v>0.375</v>
      </c>
      <c r="E2804" s="269">
        <v>8.09110427776592E-5</v>
      </c>
      <c r="F2804" s="269">
        <v>7.060900461223083E-5</v>
      </c>
    </row>
    <row r="2805" ht="14.25" customHeight="1">
      <c r="A2805" s="267">
        <v>43524.0</v>
      </c>
      <c r="B2805" s="57">
        <v>59.0</v>
      </c>
      <c r="C2805" s="57">
        <v>20.0</v>
      </c>
      <c r="D2805" s="268">
        <v>0.395833333333333</v>
      </c>
      <c r="E2805" s="269">
        <v>1.1268425312306794E-4</v>
      </c>
      <c r="F2805" s="269">
        <v>7.671843621697703E-5</v>
      </c>
    </row>
    <row r="2806" ht="14.25" customHeight="1">
      <c r="A2806" s="267">
        <v>43524.0</v>
      </c>
      <c r="B2806" s="57">
        <v>59.0</v>
      </c>
      <c r="C2806" s="57">
        <v>21.0</v>
      </c>
      <c r="D2806" s="268">
        <v>0.416666666666667</v>
      </c>
      <c r="E2806" s="269">
        <v>1.301216837854655E-4</v>
      </c>
      <c r="F2806" s="269">
        <v>7.922230162875826E-5</v>
      </c>
    </row>
    <row r="2807" ht="14.25" customHeight="1">
      <c r="A2807" s="267">
        <v>43524.0</v>
      </c>
      <c r="B2807" s="57">
        <v>59.0</v>
      </c>
      <c r="C2807" s="57">
        <v>22.0</v>
      </c>
      <c r="D2807" s="268">
        <v>0.4375</v>
      </c>
      <c r="E2807" s="269">
        <v>1.637136922087954E-4</v>
      </c>
      <c r="F2807" s="269">
        <v>8.202663088995325E-5</v>
      </c>
    </row>
    <row r="2808" ht="14.25" customHeight="1">
      <c r="A2808" s="267">
        <v>43524.0</v>
      </c>
      <c r="B2808" s="57">
        <v>59.0</v>
      </c>
      <c r="C2808" s="57">
        <v>23.0</v>
      </c>
      <c r="D2808" s="268">
        <v>0.458333333333333</v>
      </c>
      <c r="E2808" s="269">
        <v>1.8004420802984975E-4</v>
      </c>
      <c r="F2808" s="269">
        <v>8.09249301087695E-5</v>
      </c>
    </row>
    <row r="2809" ht="14.25" customHeight="1">
      <c r="A2809" s="267">
        <v>43524.0</v>
      </c>
      <c r="B2809" s="57">
        <v>59.0</v>
      </c>
      <c r="C2809" s="57">
        <v>24.0</v>
      </c>
      <c r="D2809" s="268">
        <v>0.479166666666667</v>
      </c>
      <c r="E2809" s="269">
        <v>1.8865588359858392E-4</v>
      </c>
      <c r="F2809" s="269">
        <v>8.633327939821698E-5</v>
      </c>
    </row>
    <row r="2810" ht="14.25" customHeight="1">
      <c r="A2810" s="267">
        <v>43524.0</v>
      </c>
      <c r="B2810" s="57">
        <v>59.0</v>
      </c>
      <c r="C2810" s="57">
        <v>25.0</v>
      </c>
      <c r="D2810" s="268">
        <v>0.5</v>
      </c>
      <c r="E2810" s="269">
        <v>2.0090546685297832E-4</v>
      </c>
      <c r="F2810" s="269">
        <v>8.613297016527447E-5</v>
      </c>
    </row>
    <row r="2811" ht="14.25" customHeight="1">
      <c r="A2811" s="267">
        <v>43524.0</v>
      </c>
      <c r="B2811" s="57">
        <v>59.0</v>
      </c>
      <c r="C2811" s="57">
        <v>26.0</v>
      </c>
      <c r="D2811" s="268">
        <v>0.520833333333333</v>
      </c>
      <c r="E2811" s="269">
        <v>1.7545608151169845E-4</v>
      </c>
      <c r="F2811" s="269">
        <v>8.643343401468822E-5</v>
      </c>
    </row>
    <row r="2812" ht="14.25" customHeight="1">
      <c r="A2812" s="267">
        <v>43524.0</v>
      </c>
      <c r="B2812" s="57">
        <v>59.0</v>
      </c>
      <c r="C2812" s="57">
        <v>27.0</v>
      </c>
      <c r="D2812" s="268">
        <v>0.541666666666667</v>
      </c>
      <c r="E2812" s="269">
        <v>1.6737477241119848E-4</v>
      </c>
      <c r="F2812" s="269">
        <v>8.21267855064245E-5</v>
      </c>
    </row>
    <row r="2813" ht="14.25" customHeight="1">
      <c r="A2813" s="267">
        <v>43524.0</v>
      </c>
      <c r="B2813" s="57">
        <v>59.0</v>
      </c>
      <c r="C2813" s="57">
        <v>28.0</v>
      </c>
      <c r="D2813" s="268">
        <v>0.5625</v>
      </c>
      <c r="E2813" s="269">
        <v>1.5052605307238102E-4</v>
      </c>
      <c r="F2813" s="269">
        <v>8.062446625935576E-5</v>
      </c>
    </row>
    <row r="2814" ht="14.25" customHeight="1">
      <c r="A2814" s="267">
        <v>43524.0</v>
      </c>
      <c r="B2814" s="57">
        <v>59.0</v>
      </c>
      <c r="C2814" s="57">
        <v>29.0</v>
      </c>
      <c r="D2814" s="268">
        <v>0.583333333333333</v>
      </c>
      <c r="E2814" s="269">
        <v>1.3200682841166538E-4</v>
      </c>
      <c r="F2814" s="269">
        <v>7.721920929933328E-5</v>
      </c>
    </row>
    <row r="2815" ht="14.25" customHeight="1">
      <c r="A2815" s="267">
        <v>43524.0</v>
      </c>
      <c r="B2815" s="57">
        <v>59.0</v>
      </c>
      <c r="C2815" s="57">
        <v>30.0</v>
      </c>
      <c r="D2815" s="268">
        <v>0.604166666666667</v>
      </c>
      <c r="E2815" s="269">
        <v>1.1748873539021313E-4</v>
      </c>
      <c r="F2815" s="269">
        <v>7.701890006639078E-5</v>
      </c>
    </row>
    <row r="2816" ht="14.25" customHeight="1">
      <c r="A2816" s="267">
        <v>43524.0</v>
      </c>
      <c r="B2816" s="57">
        <v>59.0</v>
      </c>
      <c r="C2816" s="57">
        <v>31.0</v>
      </c>
      <c r="D2816" s="268">
        <v>0.625</v>
      </c>
      <c r="E2816" s="269">
        <v>1.060481976756893E-4</v>
      </c>
      <c r="F2816" s="269">
        <v>8.032400240994201E-5</v>
      </c>
    </row>
    <row r="2817" ht="14.25" customHeight="1">
      <c r="A2817" s="267">
        <v>43524.0</v>
      </c>
      <c r="B2817" s="57">
        <v>59.0</v>
      </c>
      <c r="C2817" s="57">
        <v>32.0</v>
      </c>
      <c r="D2817" s="268">
        <v>0.645833333333333</v>
      </c>
      <c r="E2817" s="269">
        <v>8.688669843568224E-5</v>
      </c>
      <c r="F2817" s="269">
        <v>8.142570319112574E-5</v>
      </c>
    </row>
    <row r="2818" ht="14.25" customHeight="1">
      <c r="A2818" s="267">
        <v>43524.0</v>
      </c>
      <c r="B2818" s="57">
        <v>59.0</v>
      </c>
      <c r="C2818" s="57">
        <v>33.0</v>
      </c>
      <c r="D2818" s="268">
        <v>0.666666666666667</v>
      </c>
      <c r="E2818" s="269">
        <v>6.42691389062262E-5</v>
      </c>
      <c r="F2818" s="269">
        <v>8.473080553467698E-5</v>
      </c>
    </row>
    <row r="2819" ht="14.25" customHeight="1">
      <c r="A2819" s="267">
        <v>43524.0</v>
      </c>
      <c r="B2819" s="57">
        <v>59.0</v>
      </c>
      <c r="C2819" s="57">
        <v>34.0</v>
      </c>
      <c r="D2819" s="268">
        <v>0.6875</v>
      </c>
      <c r="E2819" s="269">
        <v>4.074309644664338E-5</v>
      </c>
      <c r="F2819" s="269">
        <v>9.174162868766444E-5</v>
      </c>
    </row>
    <row r="2820" ht="14.25" customHeight="1">
      <c r="A2820" s="267">
        <v>43524.0</v>
      </c>
      <c r="B2820" s="57">
        <v>59.0</v>
      </c>
      <c r="C2820" s="57">
        <v>35.0</v>
      </c>
      <c r="D2820" s="268">
        <v>0.708333333333333</v>
      </c>
      <c r="E2820" s="269">
        <v>1.600364667439236E-5</v>
      </c>
      <c r="F2820" s="269">
        <v>1.00925807018078E-4</v>
      </c>
    </row>
    <row r="2821" ht="14.25" customHeight="1">
      <c r="A2821" s="267">
        <v>43524.0</v>
      </c>
      <c r="B2821" s="57">
        <v>59.0</v>
      </c>
      <c r="C2821" s="57">
        <v>36.0</v>
      </c>
      <c r="D2821" s="268">
        <v>0.729166666666667</v>
      </c>
      <c r="E2821" s="269">
        <v>8.664893516749627E-6</v>
      </c>
      <c r="F2821" s="269">
        <v>1.0736574885717932E-4</v>
      </c>
    </row>
    <row r="2822" ht="14.25" customHeight="1">
      <c r="A2822" s="267">
        <v>43524.0</v>
      </c>
      <c r="B2822" s="57">
        <v>59.0</v>
      </c>
      <c r="C2822" s="57">
        <v>37.0</v>
      </c>
      <c r="D2822" s="268">
        <v>0.75</v>
      </c>
      <c r="E2822" s="269">
        <v>2.444018440489227E-6</v>
      </c>
      <c r="F2822" s="269">
        <v>1.087979598727182E-4</v>
      </c>
    </row>
    <row r="2823" ht="14.25" customHeight="1">
      <c r="A2823" s="267">
        <v>43524.0</v>
      </c>
      <c r="B2823" s="57">
        <v>59.0</v>
      </c>
      <c r="C2823" s="57">
        <v>38.0</v>
      </c>
      <c r="D2823" s="268">
        <v>0.770833333333333</v>
      </c>
      <c r="E2823" s="269">
        <v>9.661523883988365E-7</v>
      </c>
      <c r="F2823" s="269">
        <v>1.0668469746517485E-4</v>
      </c>
    </row>
    <row r="2824" ht="14.25" customHeight="1">
      <c r="A2824" s="267">
        <v>43524.0</v>
      </c>
      <c r="B2824" s="57">
        <v>59.0</v>
      </c>
      <c r="C2824" s="57">
        <v>39.0</v>
      </c>
      <c r="D2824" s="268">
        <v>0.791666666666667</v>
      </c>
      <c r="E2824" s="269">
        <v>3.9309473731293353E-7</v>
      </c>
      <c r="F2824" s="269">
        <v>1.0304908488726849E-4</v>
      </c>
    </row>
    <row r="2825" ht="14.25" customHeight="1">
      <c r="A2825" s="267">
        <v>43524.0</v>
      </c>
      <c r="B2825" s="57">
        <v>59.0</v>
      </c>
      <c r="C2825" s="57">
        <v>40.0</v>
      </c>
      <c r="D2825" s="268">
        <v>0.8125</v>
      </c>
      <c r="E2825" s="269">
        <v>4.5437707245864504E-8</v>
      </c>
      <c r="F2825" s="269">
        <v>9.95536887724219E-5</v>
      </c>
    </row>
    <row r="2826" ht="14.25" customHeight="1">
      <c r="A2826" s="267">
        <v>43524.0</v>
      </c>
      <c r="B2826" s="57">
        <v>59.0</v>
      </c>
      <c r="C2826" s="57">
        <v>41.0</v>
      </c>
      <c r="D2826" s="268">
        <v>0.833333333333333</v>
      </c>
      <c r="E2826" s="269">
        <v>2.527742194139002E-9</v>
      </c>
      <c r="F2826" s="269">
        <v>9.574781334651442E-5</v>
      </c>
    </row>
    <row r="2827" ht="14.25" customHeight="1">
      <c r="A2827" s="267">
        <v>43524.0</v>
      </c>
      <c r="B2827" s="57">
        <v>59.0</v>
      </c>
      <c r="C2827" s="57">
        <v>42.0</v>
      </c>
      <c r="D2827" s="268">
        <v>0.854166666666667</v>
      </c>
      <c r="E2827" s="269">
        <v>0.0</v>
      </c>
      <c r="F2827" s="269">
        <v>9.10405463723657E-5</v>
      </c>
    </row>
    <row r="2828" ht="14.25" customHeight="1">
      <c r="A2828" s="267">
        <v>43524.0</v>
      </c>
      <c r="B2828" s="57">
        <v>59.0</v>
      </c>
      <c r="C2828" s="57">
        <v>43.0</v>
      </c>
      <c r="D2828" s="268">
        <v>0.875</v>
      </c>
      <c r="E2828" s="269">
        <v>0.0</v>
      </c>
      <c r="F2828" s="269">
        <v>8.573235169938947E-5</v>
      </c>
    </row>
    <row r="2829" ht="14.25" customHeight="1">
      <c r="A2829" s="267">
        <v>43524.0</v>
      </c>
      <c r="B2829" s="57">
        <v>59.0</v>
      </c>
      <c r="C2829" s="57">
        <v>44.0</v>
      </c>
      <c r="D2829" s="268">
        <v>0.895833333333333</v>
      </c>
      <c r="E2829" s="269">
        <v>0.0</v>
      </c>
      <c r="F2829" s="269">
        <v>8.09249301087695E-5</v>
      </c>
    </row>
    <row r="2830" ht="14.25" customHeight="1">
      <c r="A2830" s="267">
        <v>43524.0</v>
      </c>
      <c r="B2830" s="57">
        <v>59.0</v>
      </c>
      <c r="C2830" s="57">
        <v>45.0</v>
      </c>
      <c r="D2830" s="268">
        <v>0.916666666666667</v>
      </c>
      <c r="E2830" s="269">
        <v>0.0</v>
      </c>
      <c r="F2830" s="269">
        <v>7.50158077369658E-5</v>
      </c>
    </row>
    <row r="2831" ht="14.25" customHeight="1">
      <c r="A2831" s="267">
        <v>43524.0</v>
      </c>
      <c r="B2831" s="57">
        <v>59.0</v>
      </c>
      <c r="C2831" s="57">
        <v>46.0</v>
      </c>
      <c r="D2831" s="268">
        <v>0.9375</v>
      </c>
      <c r="E2831" s="269">
        <v>0.0</v>
      </c>
      <c r="F2831" s="269">
        <v>6.620220148749584E-5</v>
      </c>
    </row>
    <row r="2832" ht="14.25" customHeight="1">
      <c r="A2832" s="267">
        <v>43524.0</v>
      </c>
      <c r="B2832" s="57">
        <v>59.0</v>
      </c>
      <c r="C2832" s="57">
        <v>47.0</v>
      </c>
      <c r="D2832" s="268">
        <v>0.958333333333333</v>
      </c>
      <c r="E2832" s="269">
        <v>0.0</v>
      </c>
      <c r="F2832" s="269">
        <v>5.5285348292129665E-5</v>
      </c>
    </row>
    <row r="2833" ht="14.25" customHeight="1">
      <c r="A2833" s="267">
        <v>43524.0</v>
      </c>
      <c r="B2833" s="57">
        <v>59.0</v>
      </c>
      <c r="C2833" s="57">
        <v>48.0</v>
      </c>
      <c r="D2833" s="268">
        <v>0.979166666666667</v>
      </c>
      <c r="E2833" s="269">
        <v>0.0</v>
      </c>
      <c r="F2833" s="269">
        <v>4.727297897442971E-5</v>
      </c>
    </row>
    <row r="2834" ht="14.25" customHeight="1">
      <c r="A2834" s="267">
        <v>43525.0</v>
      </c>
      <c r="B2834" s="57">
        <v>60.0</v>
      </c>
      <c r="C2834" s="57">
        <v>1.0</v>
      </c>
      <c r="D2834" s="268">
        <v>0.0</v>
      </c>
      <c r="E2834" s="269">
        <v>0.0</v>
      </c>
      <c r="F2834" s="269">
        <v>4.1363856602626E-5</v>
      </c>
    </row>
    <row r="2835" ht="14.25" customHeight="1">
      <c r="A2835" s="267">
        <v>43525.0</v>
      </c>
      <c r="B2835" s="57">
        <v>60.0</v>
      </c>
      <c r="C2835" s="57">
        <v>2.0</v>
      </c>
      <c r="D2835" s="268">
        <v>0.020833333333333332</v>
      </c>
      <c r="E2835" s="269">
        <v>0.0</v>
      </c>
      <c r="F2835" s="269">
        <v>3.665658962847728E-5</v>
      </c>
    </row>
    <row r="2836" ht="14.25" customHeight="1">
      <c r="A2836" s="267">
        <v>43525.0</v>
      </c>
      <c r="B2836" s="57">
        <v>60.0</v>
      </c>
      <c r="C2836" s="57">
        <v>3.0</v>
      </c>
      <c r="D2836" s="268">
        <v>0.0416666666666667</v>
      </c>
      <c r="E2836" s="269">
        <v>0.0</v>
      </c>
      <c r="F2836" s="269">
        <v>3.485380653199478E-5</v>
      </c>
    </row>
    <row r="2837" ht="14.25" customHeight="1">
      <c r="A2837" s="267">
        <v>43525.0</v>
      </c>
      <c r="B2837" s="57">
        <v>60.0</v>
      </c>
      <c r="C2837" s="57">
        <v>4.0</v>
      </c>
      <c r="D2837" s="268">
        <v>0.0625</v>
      </c>
      <c r="E2837" s="269">
        <v>0.0</v>
      </c>
      <c r="F2837" s="269">
        <v>3.335148728492605E-5</v>
      </c>
    </row>
    <row r="2838" ht="14.25" customHeight="1">
      <c r="A2838" s="267">
        <v>43525.0</v>
      </c>
      <c r="B2838" s="57">
        <v>60.0</v>
      </c>
      <c r="C2838" s="57">
        <v>5.0</v>
      </c>
      <c r="D2838" s="268">
        <v>0.0833333333333333</v>
      </c>
      <c r="E2838" s="269">
        <v>0.0</v>
      </c>
      <c r="F2838" s="269">
        <v>3.14485495719723E-5</v>
      </c>
    </row>
    <row r="2839" ht="14.25" customHeight="1">
      <c r="A2839" s="267">
        <v>43525.0</v>
      </c>
      <c r="B2839" s="57">
        <v>60.0</v>
      </c>
      <c r="C2839" s="57">
        <v>6.0</v>
      </c>
      <c r="D2839" s="268">
        <v>0.104166666666667</v>
      </c>
      <c r="E2839" s="269">
        <v>0.0</v>
      </c>
      <c r="F2839" s="269">
        <v>3.074746725667356E-5</v>
      </c>
    </row>
    <row r="2840" ht="14.25" customHeight="1">
      <c r="A2840" s="267">
        <v>43525.0</v>
      </c>
      <c r="B2840" s="57">
        <v>60.0</v>
      </c>
      <c r="C2840" s="57">
        <v>7.0</v>
      </c>
      <c r="D2840" s="268">
        <v>0.125</v>
      </c>
      <c r="E2840" s="269">
        <v>0.0</v>
      </c>
      <c r="F2840" s="269">
        <v>3.1047931106087315E-5</v>
      </c>
    </row>
    <row r="2841" ht="14.25" customHeight="1">
      <c r="A2841" s="267">
        <v>43525.0</v>
      </c>
      <c r="B2841" s="57">
        <v>60.0</v>
      </c>
      <c r="C2841" s="57">
        <v>8.0</v>
      </c>
      <c r="D2841" s="268">
        <v>0.145833333333333</v>
      </c>
      <c r="E2841" s="269">
        <v>0.0</v>
      </c>
      <c r="F2841" s="269">
        <v>3.0847621873144815E-5</v>
      </c>
    </row>
    <row r="2842" ht="14.25" customHeight="1">
      <c r="A2842" s="267">
        <v>43525.0</v>
      </c>
      <c r="B2842" s="57">
        <v>60.0</v>
      </c>
      <c r="C2842" s="57">
        <v>9.0</v>
      </c>
      <c r="D2842" s="268">
        <v>0.166666666666667</v>
      </c>
      <c r="E2842" s="269">
        <v>0.0</v>
      </c>
      <c r="F2842" s="269">
        <v>3.124824033902981E-5</v>
      </c>
    </row>
    <row r="2843" ht="14.25" customHeight="1">
      <c r="A2843" s="267">
        <v>43525.0</v>
      </c>
      <c r="B2843" s="57">
        <v>60.0</v>
      </c>
      <c r="C2843" s="57">
        <v>10.0</v>
      </c>
      <c r="D2843" s="268">
        <v>0.1875</v>
      </c>
      <c r="E2843" s="269">
        <v>5.610354626015834E-9</v>
      </c>
      <c r="F2843" s="269">
        <v>3.26504049696273E-5</v>
      </c>
    </row>
    <row r="2844" ht="14.25" customHeight="1">
      <c r="A2844" s="267">
        <v>43525.0</v>
      </c>
      <c r="B2844" s="57">
        <v>60.0</v>
      </c>
      <c r="C2844" s="57">
        <v>11.0</v>
      </c>
      <c r="D2844" s="268">
        <v>0.208333333333333</v>
      </c>
      <c r="E2844" s="269">
        <v>9.778046633913311E-8</v>
      </c>
      <c r="F2844" s="269">
        <v>3.32513326684548E-5</v>
      </c>
    </row>
    <row r="2845" ht="14.25" customHeight="1">
      <c r="A2845" s="267">
        <v>43525.0</v>
      </c>
      <c r="B2845" s="57">
        <v>60.0</v>
      </c>
      <c r="C2845" s="57">
        <v>12.0</v>
      </c>
      <c r="D2845" s="268">
        <v>0.229166666666667</v>
      </c>
      <c r="E2845" s="269">
        <v>3.60172436540489E-7</v>
      </c>
      <c r="F2845" s="269">
        <v>3.7057208094362266E-5</v>
      </c>
    </row>
    <row r="2846" ht="14.25" customHeight="1">
      <c r="A2846" s="267">
        <v>43525.0</v>
      </c>
      <c r="B2846" s="57">
        <v>60.0</v>
      </c>
      <c r="C2846" s="57">
        <v>13.0</v>
      </c>
      <c r="D2846" s="268">
        <v>0.25</v>
      </c>
      <c r="E2846" s="269">
        <v>7.18618610119127E-7</v>
      </c>
      <c r="F2846" s="269">
        <v>4.3567258164993484E-5</v>
      </c>
    </row>
    <row r="2847" ht="14.25" customHeight="1">
      <c r="A2847" s="267">
        <v>43525.0</v>
      </c>
      <c r="B2847" s="57">
        <v>60.0</v>
      </c>
      <c r="C2847" s="57">
        <v>14.0</v>
      </c>
      <c r="D2847" s="268">
        <v>0.270833333333333</v>
      </c>
      <c r="E2847" s="269">
        <v>4.159476764993077E-6</v>
      </c>
      <c r="F2847" s="269">
        <v>4.96766897697397E-5</v>
      </c>
    </row>
    <row r="2848" ht="14.25" customHeight="1">
      <c r="A2848" s="267">
        <v>43525.0</v>
      </c>
      <c r="B2848" s="57">
        <v>60.0</v>
      </c>
      <c r="C2848" s="57">
        <v>15.0</v>
      </c>
      <c r="D2848" s="268">
        <v>0.291666666666667</v>
      </c>
      <c r="E2848" s="269">
        <v>1.019798830939358E-5</v>
      </c>
      <c r="F2848" s="269">
        <v>5.828998678626714E-5</v>
      </c>
    </row>
    <row r="2849" ht="14.25" customHeight="1">
      <c r="A2849" s="267">
        <v>43525.0</v>
      </c>
      <c r="B2849" s="57">
        <v>60.0</v>
      </c>
      <c r="C2849" s="57">
        <v>16.0</v>
      </c>
      <c r="D2849" s="268">
        <v>0.3125</v>
      </c>
      <c r="E2849" s="269">
        <v>2.5966215710816605E-5</v>
      </c>
      <c r="F2849" s="269">
        <v>6.520065532278334E-5</v>
      </c>
    </row>
    <row r="2850" ht="14.25" customHeight="1">
      <c r="A2850" s="267">
        <v>43525.0</v>
      </c>
      <c r="B2850" s="57">
        <v>60.0</v>
      </c>
      <c r="C2850" s="57">
        <v>17.0</v>
      </c>
      <c r="D2850" s="268">
        <v>0.333333333333333</v>
      </c>
      <c r="E2850" s="269">
        <v>4.721258001898196E-5</v>
      </c>
      <c r="F2850" s="269">
        <v>6.730390226867957E-5</v>
      </c>
    </row>
    <row r="2851" ht="14.25" customHeight="1">
      <c r="A2851" s="267">
        <v>43525.0</v>
      </c>
      <c r="B2851" s="57">
        <v>60.0</v>
      </c>
      <c r="C2851" s="57">
        <v>18.0</v>
      </c>
      <c r="D2851" s="268">
        <v>0.354166666666667</v>
      </c>
      <c r="E2851" s="269">
        <v>6.991923468693908E-5</v>
      </c>
      <c r="F2851" s="269">
        <v>6.830544843339208E-5</v>
      </c>
    </row>
    <row r="2852" ht="14.25" customHeight="1">
      <c r="A2852" s="267">
        <v>43525.0</v>
      </c>
      <c r="B2852" s="57">
        <v>60.0</v>
      </c>
      <c r="C2852" s="57">
        <v>19.0</v>
      </c>
      <c r="D2852" s="268">
        <v>0.375</v>
      </c>
      <c r="E2852" s="269">
        <v>9.382831716725863E-5</v>
      </c>
      <c r="F2852" s="269">
        <v>6.760436611809333E-5</v>
      </c>
    </row>
    <row r="2853" ht="14.25" customHeight="1">
      <c r="A2853" s="267">
        <v>43525.0</v>
      </c>
      <c r="B2853" s="57">
        <v>60.0</v>
      </c>
      <c r="C2853" s="57">
        <v>20.0</v>
      </c>
      <c r="D2853" s="268">
        <v>0.395833333333333</v>
      </c>
      <c r="E2853" s="269">
        <v>1.0989271951656895E-4</v>
      </c>
      <c r="F2853" s="269">
        <v>6.580158302161085E-5</v>
      </c>
    </row>
    <row r="2854" ht="14.25" customHeight="1">
      <c r="A2854" s="267">
        <v>43525.0</v>
      </c>
      <c r="B2854" s="57">
        <v>60.0</v>
      </c>
      <c r="C2854" s="57">
        <v>21.0</v>
      </c>
      <c r="D2854" s="268">
        <v>0.416666666666667</v>
      </c>
      <c r="E2854" s="269">
        <v>1.265449231331343E-4</v>
      </c>
      <c r="F2854" s="269">
        <v>6.28970991439446E-5</v>
      </c>
    </row>
    <row r="2855" ht="14.25" customHeight="1">
      <c r="A2855" s="267">
        <v>43525.0</v>
      </c>
      <c r="B2855" s="57">
        <v>60.0</v>
      </c>
      <c r="C2855" s="57">
        <v>22.0</v>
      </c>
      <c r="D2855" s="268">
        <v>0.4375</v>
      </c>
      <c r="E2855" s="269">
        <v>1.3209625419057967E-4</v>
      </c>
      <c r="F2855" s="269">
        <v>6.219601682864587E-5</v>
      </c>
    </row>
    <row r="2856" ht="14.25" customHeight="1">
      <c r="A2856" s="267">
        <v>43525.0</v>
      </c>
      <c r="B2856" s="57">
        <v>60.0</v>
      </c>
      <c r="C2856" s="57">
        <v>23.0</v>
      </c>
      <c r="D2856" s="268">
        <v>0.458333333333333</v>
      </c>
      <c r="E2856" s="269">
        <v>1.391807921017323E-4</v>
      </c>
      <c r="F2856" s="269">
        <v>6.0793852198048374E-5</v>
      </c>
    </row>
    <row r="2857" ht="14.25" customHeight="1">
      <c r="A2857" s="267">
        <v>43525.0</v>
      </c>
      <c r="B2857" s="57">
        <v>60.0</v>
      </c>
      <c r="C2857" s="57">
        <v>24.0</v>
      </c>
      <c r="D2857" s="268">
        <v>0.479166666666667</v>
      </c>
      <c r="E2857" s="269">
        <v>1.4701571971862694E-4</v>
      </c>
      <c r="F2857" s="269">
        <v>6.029307911569213E-5</v>
      </c>
    </row>
    <row r="2858" ht="14.25" customHeight="1">
      <c r="A2858" s="267">
        <v>43525.0</v>
      </c>
      <c r="B2858" s="57">
        <v>60.0</v>
      </c>
      <c r="C2858" s="57">
        <v>25.0</v>
      </c>
      <c r="D2858" s="268">
        <v>0.5</v>
      </c>
      <c r="E2858" s="269">
        <v>1.4424879189648372E-4</v>
      </c>
      <c r="F2858" s="269">
        <v>6.169524374628963E-5</v>
      </c>
    </row>
    <row r="2859" ht="14.25" customHeight="1">
      <c r="A2859" s="267">
        <v>43525.0</v>
      </c>
      <c r="B2859" s="57">
        <v>60.0</v>
      </c>
      <c r="C2859" s="57">
        <v>26.0</v>
      </c>
      <c r="D2859" s="268">
        <v>0.520833333333333</v>
      </c>
      <c r="E2859" s="269">
        <v>1.6567230012913697E-4</v>
      </c>
      <c r="F2859" s="269">
        <v>6.179539836276087E-5</v>
      </c>
    </row>
    <row r="2860" ht="14.25" customHeight="1">
      <c r="A2860" s="267">
        <v>43525.0</v>
      </c>
      <c r="B2860" s="57">
        <v>60.0</v>
      </c>
      <c r="C2860" s="57">
        <v>27.0</v>
      </c>
      <c r="D2860" s="268">
        <v>0.541666666666667</v>
      </c>
      <c r="E2860" s="269">
        <v>1.6084039298065297E-4</v>
      </c>
      <c r="F2860" s="269">
        <v>6.0894006814519635E-5</v>
      </c>
    </row>
    <row r="2861" ht="14.25" customHeight="1">
      <c r="A2861" s="267">
        <v>43525.0</v>
      </c>
      <c r="B2861" s="57">
        <v>60.0</v>
      </c>
      <c r="C2861" s="57">
        <v>28.0</v>
      </c>
      <c r="D2861" s="268">
        <v>0.5625</v>
      </c>
      <c r="E2861" s="269">
        <v>1.485106448840299E-4</v>
      </c>
      <c r="F2861" s="269">
        <v>5.959199680039339E-5</v>
      </c>
    </row>
    <row r="2862" ht="14.25" customHeight="1">
      <c r="A2862" s="267">
        <v>43525.0</v>
      </c>
      <c r="B2862" s="57">
        <v>60.0</v>
      </c>
      <c r="C2862" s="57">
        <v>29.0</v>
      </c>
      <c r="D2862" s="268">
        <v>0.583333333333333</v>
      </c>
      <c r="E2862" s="269">
        <v>1.2545937706384853E-4</v>
      </c>
      <c r="F2862" s="269">
        <v>5.989246064980713E-5</v>
      </c>
    </row>
    <row r="2863" ht="14.25" customHeight="1">
      <c r="A2863" s="267">
        <v>43525.0</v>
      </c>
      <c r="B2863" s="57">
        <v>60.0</v>
      </c>
      <c r="C2863" s="57">
        <v>30.0</v>
      </c>
      <c r="D2863" s="268">
        <v>0.604166666666667</v>
      </c>
      <c r="E2863" s="269">
        <v>1.0501146710048007E-4</v>
      </c>
      <c r="F2863" s="269">
        <v>6.139477989687587E-5</v>
      </c>
    </row>
    <row r="2864" ht="14.25" customHeight="1">
      <c r="A2864" s="267">
        <v>43525.0</v>
      </c>
      <c r="B2864" s="57">
        <v>60.0</v>
      </c>
      <c r="C2864" s="57">
        <v>31.0</v>
      </c>
      <c r="D2864" s="268">
        <v>0.625</v>
      </c>
      <c r="E2864" s="269">
        <v>7.950345646940565E-5</v>
      </c>
      <c r="F2864" s="269">
        <v>6.249648067805962E-5</v>
      </c>
    </row>
    <row r="2865" ht="14.25" customHeight="1">
      <c r="A2865" s="267">
        <v>43525.0</v>
      </c>
      <c r="B2865" s="57">
        <v>60.0</v>
      </c>
      <c r="C2865" s="57">
        <v>32.0</v>
      </c>
      <c r="D2865" s="268">
        <v>0.645833333333333</v>
      </c>
      <c r="E2865" s="269">
        <v>6.186712801368353E-5</v>
      </c>
      <c r="F2865" s="269">
        <v>6.600189225455336E-5</v>
      </c>
    </row>
    <row r="2866" ht="14.25" customHeight="1">
      <c r="A2866" s="267">
        <v>43525.0</v>
      </c>
      <c r="B2866" s="57">
        <v>60.0</v>
      </c>
      <c r="C2866" s="57">
        <v>33.0</v>
      </c>
      <c r="D2866" s="268">
        <v>0.666666666666667</v>
      </c>
      <c r="E2866" s="269">
        <v>4.108889490498893E-5</v>
      </c>
      <c r="F2866" s="269">
        <v>7.151039616047207E-5</v>
      </c>
    </row>
    <row r="2867" ht="14.25" customHeight="1">
      <c r="A2867" s="267">
        <v>43525.0</v>
      </c>
      <c r="B2867" s="57">
        <v>60.0</v>
      </c>
      <c r="C2867" s="57">
        <v>34.0</v>
      </c>
      <c r="D2867" s="268">
        <v>0.6875</v>
      </c>
      <c r="E2867" s="269">
        <v>2.489897179845109E-5</v>
      </c>
      <c r="F2867" s="269">
        <v>8.022384779347077E-5</v>
      </c>
    </row>
    <row r="2868" ht="14.25" customHeight="1">
      <c r="A2868" s="267">
        <v>43525.0</v>
      </c>
      <c r="B2868" s="57">
        <v>60.0</v>
      </c>
      <c r="C2868" s="57">
        <v>35.0</v>
      </c>
      <c r="D2868" s="268">
        <v>0.708333333333333</v>
      </c>
      <c r="E2868" s="269">
        <v>1.2138186154455238E-5</v>
      </c>
      <c r="F2868" s="269">
        <v>9.334410255120445E-5</v>
      </c>
    </row>
    <row r="2869" ht="14.25" customHeight="1">
      <c r="A2869" s="267">
        <v>43525.0</v>
      </c>
      <c r="B2869" s="57">
        <v>60.0</v>
      </c>
      <c r="C2869" s="57">
        <v>36.0</v>
      </c>
      <c r="D2869" s="268">
        <v>0.729166666666667</v>
      </c>
      <c r="E2869" s="269">
        <v>4.345805354211321E-6</v>
      </c>
      <c r="F2869" s="269">
        <v>1.0228790980208699E-4</v>
      </c>
    </row>
    <row r="2870" ht="14.25" customHeight="1">
      <c r="A2870" s="267">
        <v>43525.0</v>
      </c>
      <c r="B2870" s="57">
        <v>60.0</v>
      </c>
      <c r="C2870" s="57">
        <v>37.0</v>
      </c>
      <c r="D2870" s="268">
        <v>0.75</v>
      </c>
      <c r="E2870" s="269">
        <v>1.1183717902849145E-6</v>
      </c>
      <c r="F2870" s="269">
        <v>1.0676482115835184E-4</v>
      </c>
    </row>
    <row r="2871" ht="14.25" customHeight="1">
      <c r="A2871" s="267">
        <v>43525.0</v>
      </c>
      <c r="B2871" s="57">
        <v>60.0</v>
      </c>
      <c r="C2871" s="57">
        <v>38.0</v>
      </c>
      <c r="D2871" s="268">
        <v>0.770833333333333</v>
      </c>
      <c r="E2871" s="269">
        <v>9.54500113406342E-7</v>
      </c>
      <c r="F2871" s="269">
        <v>1.0617390892117147E-4</v>
      </c>
    </row>
    <row r="2872" ht="14.25" customHeight="1">
      <c r="A2872" s="267">
        <v>43525.0</v>
      </c>
      <c r="B2872" s="57">
        <v>60.0</v>
      </c>
      <c r="C2872" s="57">
        <v>39.0</v>
      </c>
      <c r="D2872" s="268">
        <v>0.791666666666667</v>
      </c>
      <c r="E2872" s="269">
        <v>4.411218390015745E-7</v>
      </c>
      <c r="F2872" s="269">
        <v>1.0271857465291338E-4</v>
      </c>
    </row>
    <row r="2873" ht="14.25" customHeight="1">
      <c r="A2873" s="267">
        <v>43525.0</v>
      </c>
      <c r="B2873" s="57">
        <v>60.0</v>
      </c>
      <c r="C2873" s="57">
        <v>40.0</v>
      </c>
      <c r="D2873" s="268">
        <v>0.8125</v>
      </c>
      <c r="E2873" s="269">
        <v>1.458075680277741E-7</v>
      </c>
      <c r="F2873" s="269">
        <v>9.845198799123815E-5</v>
      </c>
    </row>
    <row r="2874" ht="14.25" customHeight="1">
      <c r="A2874" s="267">
        <v>43525.0</v>
      </c>
      <c r="B2874" s="57">
        <v>60.0</v>
      </c>
      <c r="C2874" s="57">
        <v>41.0</v>
      </c>
      <c r="D2874" s="268">
        <v>0.833333333333333</v>
      </c>
      <c r="E2874" s="269">
        <v>3.939578687938591E-8</v>
      </c>
      <c r="F2874" s="269">
        <v>9.504673103121566E-5</v>
      </c>
    </row>
    <row r="2875" ht="14.25" customHeight="1">
      <c r="A2875" s="267">
        <v>43525.0</v>
      </c>
      <c r="B2875" s="57">
        <v>60.0</v>
      </c>
      <c r="C2875" s="57">
        <v>42.0</v>
      </c>
      <c r="D2875" s="268">
        <v>0.854166666666667</v>
      </c>
      <c r="E2875" s="269">
        <v>2.871453480293269E-9</v>
      </c>
      <c r="F2875" s="269">
        <v>9.00390002076532E-5</v>
      </c>
    </row>
    <row r="2876" ht="14.25" customHeight="1">
      <c r="A2876" s="267">
        <v>43525.0</v>
      </c>
      <c r="B2876" s="57">
        <v>60.0</v>
      </c>
      <c r="C2876" s="57">
        <v>43.0</v>
      </c>
      <c r="D2876" s="268">
        <v>0.875</v>
      </c>
      <c r="E2876" s="269">
        <v>0.0</v>
      </c>
      <c r="F2876" s="269">
        <v>8.633327939821698E-5</v>
      </c>
    </row>
    <row r="2877" ht="14.25" customHeight="1">
      <c r="A2877" s="267">
        <v>43525.0</v>
      </c>
      <c r="B2877" s="57">
        <v>60.0</v>
      </c>
      <c r="C2877" s="57">
        <v>44.0</v>
      </c>
      <c r="D2877" s="268">
        <v>0.895833333333333</v>
      </c>
      <c r="E2877" s="269">
        <v>0.0</v>
      </c>
      <c r="F2877" s="269">
        <v>8.162601242406827E-5</v>
      </c>
    </row>
    <row r="2878" ht="14.25" customHeight="1">
      <c r="A2878" s="267">
        <v>43525.0</v>
      </c>
      <c r="B2878" s="57">
        <v>60.0</v>
      </c>
      <c r="C2878" s="57">
        <v>45.0</v>
      </c>
      <c r="D2878" s="268">
        <v>0.916666666666667</v>
      </c>
      <c r="E2878" s="269">
        <v>0.0</v>
      </c>
      <c r="F2878" s="269">
        <v>7.571689005226453E-5</v>
      </c>
    </row>
    <row r="2879" ht="14.25" customHeight="1">
      <c r="A2879" s="267">
        <v>43525.0</v>
      </c>
      <c r="B2879" s="57">
        <v>60.0</v>
      </c>
      <c r="C2879" s="57">
        <v>46.0</v>
      </c>
      <c r="D2879" s="268">
        <v>0.9375</v>
      </c>
      <c r="E2879" s="269">
        <v>0.0</v>
      </c>
      <c r="F2879" s="269">
        <v>6.61020468710246E-5</v>
      </c>
    </row>
    <row r="2880" ht="14.25" customHeight="1">
      <c r="A2880" s="267">
        <v>43525.0</v>
      </c>
      <c r="B2880" s="57">
        <v>60.0</v>
      </c>
      <c r="C2880" s="57">
        <v>47.0</v>
      </c>
      <c r="D2880" s="268">
        <v>0.958333333333333</v>
      </c>
      <c r="E2880" s="269">
        <v>0.0</v>
      </c>
      <c r="F2880" s="269">
        <v>5.6387049073313414E-5</v>
      </c>
    </row>
    <row r="2881" ht="14.25" customHeight="1">
      <c r="A2881" s="267">
        <v>43525.0</v>
      </c>
      <c r="B2881" s="57">
        <v>60.0</v>
      </c>
      <c r="C2881" s="57">
        <v>48.0</v>
      </c>
      <c r="D2881" s="268">
        <v>0.979166666666667</v>
      </c>
      <c r="E2881" s="269">
        <v>0.0</v>
      </c>
      <c r="F2881" s="269">
        <v>4.7673597440314705E-5</v>
      </c>
    </row>
    <row r="2882" ht="14.25" customHeight="1">
      <c r="A2882" s="267">
        <v>43526.0</v>
      </c>
      <c r="B2882" s="57">
        <v>61.0</v>
      </c>
      <c r="C2882" s="57">
        <v>1.0</v>
      </c>
      <c r="D2882" s="268">
        <v>0.0</v>
      </c>
      <c r="E2882" s="269">
        <v>0.0</v>
      </c>
      <c r="F2882" s="269">
        <v>4.206493891792475E-5</v>
      </c>
    </row>
    <row r="2883" ht="14.25" customHeight="1">
      <c r="A2883" s="267">
        <v>43526.0</v>
      </c>
      <c r="B2883" s="57">
        <v>61.0</v>
      </c>
      <c r="C2883" s="57">
        <v>2.0</v>
      </c>
      <c r="D2883" s="268">
        <v>0.020833333333333332</v>
      </c>
      <c r="E2883" s="269">
        <v>0.0</v>
      </c>
      <c r="F2883" s="269">
        <v>3.7057208094362266E-5</v>
      </c>
    </row>
    <row r="2884" ht="14.25" customHeight="1">
      <c r="A2884" s="267">
        <v>43526.0</v>
      </c>
      <c r="B2884" s="57">
        <v>61.0</v>
      </c>
      <c r="C2884" s="57">
        <v>3.0</v>
      </c>
      <c r="D2884" s="268">
        <v>0.0416666666666667</v>
      </c>
      <c r="E2884" s="269">
        <v>0.0</v>
      </c>
      <c r="F2884" s="269">
        <v>3.505411576493728E-5</v>
      </c>
    </row>
    <row r="2885" ht="14.25" customHeight="1">
      <c r="A2885" s="267">
        <v>43526.0</v>
      </c>
      <c r="B2885" s="57">
        <v>61.0</v>
      </c>
      <c r="C2885" s="57">
        <v>4.0</v>
      </c>
      <c r="D2885" s="268">
        <v>0.0625</v>
      </c>
      <c r="E2885" s="269">
        <v>0.0</v>
      </c>
      <c r="F2885" s="269">
        <v>3.335148728492605E-5</v>
      </c>
    </row>
    <row r="2886" ht="14.25" customHeight="1">
      <c r="A2886" s="267">
        <v>43526.0</v>
      </c>
      <c r="B2886" s="57">
        <v>61.0</v>
      </c>
      <c r="C2886" s="57">
        <v>5.0</v>
      </c>
      <c r="D2886" s="268">
        <v>0.0833333333333333</v>
      </c>
      <c r="E2886" s="269">
        <v>0.0</v>
      </c>
      <c r="F2886" s="269">
        <v>3.164885880491481E-5</v>
      </c>
    </row>
    <row r="2887" ht="14.25" customHeight="1">
      <c r="A2887" s="267">
        <v>43526.0</v>
      </c>
      <c r="B2887" s="57">
        <v>61.0</v>
      </c>
      <c r="C2887" s="57">
        <v>6.0</v>
      </c>
      <c r="D2887" s="268">
        <v>0.104166666666667</v>
      </c>
      <c r="E2887" s="269">
        <v>0.0</v>
      </c>
      <c r="F2887" s="269">
        <v>3.1047931106087315E-5</v>
      </c>
    </row>
    <row r="2888" ht="14.25" customHeight="1">
      <c r="A2888" s="267">
        <v>43526.0</v>
      </c>
      <c r="B2888" s="57">
        <v>61.0</v>
      </c>
      <c r="C2888" s="57">
        <v>7.0</v>
      </c>
      <c r="D2888" s="268">
        <v>0.125</v>
      </c>
      <c r="E2888" s="269">
        <v>0.0</v>
      </c>
      <c r="F2888" s="269">
        <v>3.1148085722558555E-5</v>
      </c>
    </row>
    <row r="2889" ht="14.25" customHeight="1">
      <c r="A2889" s="267">
        <v>43526.0</v>
      </c>
      <c r="B2889" s="57">
        <v>61.0</v>
      </c>
      <c r="C2889" s="57">
        <v>8.0</v>
      </c>
      <c r="D2889" s="268">
        <v>0.145833333333333</v>
      </c>
      <c r="E2889" s="269">
        <v>0.0</v>
      </c>
      <c r="F2889" s="269">
        <v>3.074746725667356E-5</v>
      </c>
    </row>
    <row r="2890" ht="14.25" customHeight="1">
      <c r="A2890" s="267">
        <v>43526.0</v>
      </c>
      <c r="B2890" s="57">
        <v>61.0</v>
      </c>
      <c r="C2890" s="57">
        <v>9.0</v>
      </c>
      <c r="D2890" s="268">
        <v>0.166666666666667</v>
      </c>
      <c r="E2890" s="269">
        <v>0.0</v>
      </c>
      <c r="F2890" s="269">
        <v>3.094777648961606E-5</v>
      </c>
    </row>
    <row r="2891" ht="14.25" customHeight="1">
      <c r="A2891" s="267">
        <v>43526.0</v>
      </c>
      <c r="B2891" s="57">
        <v>61.0</v>
      </c>
      <c r="C2891" s="57">
        <v>10.0</v>
      </c>
      <c r="D2891" s="268">
        <v>0.1875</v>
      </c>
      <c r="E2891" s="269">
        <v>0.0</v>
      </c>
      <c r="F2891" s="269">
        <v>3.214963188727106E-5</v>
      </c>
    </row>
    <row r="2892" ht="14.25" customHeight="1">
      <c r="A2892" s="267">
        <v>43526.0</v>
      </c>
      <c r="B2892" s="57">
        <v>61.0</v>
      </c>
      <c r="C2892" s="57">
        <v>11.0</v>
      </c>
      <c r="D2892" s="268">
        <v>0.208333333333333</v>
      </c>
      <c r="E2892" s="269">
        <v>8.064114121789792E-8</v>
      </c>
      <c r="F2892" s="269">
        <v>3.32513326684548E-5</v>
      </c>
    </row>
    <row r="2893" ht="14.25" customHeight="1">
      <c r="A2893" s="267">
        <v>43526.0</v>
      </c>
      <c r="B2893" s="57">
        <v>61.0</v>
      </c>
      <c r="C2893" s="57">
        <v>12.0</v>
      </c>
      <c r="D2893" s="268">
        <v>0.229166666666667</v>
      </c>
      <c r="E2893" s="269">
        <v>3.705916665602327E-7</v>
      </c>
      <c r="F2893" s="269">
        <v>3.6957053477891026E-5</v>
      </c>
    </row>
    <row r="2894" ht="14.25" customHeight="1">
      <c r="A2894" s="267">
        <v>43526.0</v>
      </c>
      <c r="B2894" s="57">
        <v>61.0</v>
      </c>
      <c r="C2894" s="57">
        <v>13.0</v>
      </c>
      <c r="D2894" s="268">
        <v>0.25</v>
      </c>
      <c r="E2894" s="269">
        <v>1.3909980337601016E-6</v>
      </c>
      <c r="F2894" s="269">
        <v>4.326679431557974E-5</v>
      </c>
    </row>
    <row r="2895" ht="14.25" customHeight="1">
      <c r="A2895" s="267">
        <v>43526.0</v>
      </c>
      <c r="B2895" s="57">
        <v>61.0</v>
      </c>
      <c r="C2895" s="57">
        <v>14.0</v>
      </c>
      <c r="D2895" s="268">
        <v>0.270833333333333</v>
      </c>
      <c r="E2895" s="269">
        <v>4.183968201537786E-6</v>
      </c>
      <c r="F2895" s="269">
        <v>4.96766897697397E-5</v>
      </c>
    </row>
    <row r="2896" ht="14.25" customHeight="1">
      <c r="A2896" s="267">
        <v>43526.0</v>
      </c>
      <c r="B2896" s="57">
        <v>61.0</v>
      </c>
      <c r="C2896" s="57">
        <v>15.0</v>
      </c>
      <c r="D2896" s="268">
        <v>0.291666666666667</v>
      </c>
      <c r="E2896" s="269">
        <v>7.257623216657081E-6</v>
      </c>
      <c r="F2896" s="269">
        <v>5.869060525215214E-5</v>
      </c>
    </row>
    <row r="2897" ht="14.25" customHeight="1">
      <c r="A2897" s="267">
        <v>43526.0</v>
      </c>
      <c r="B2897" s="57">
        <v>61.0</v>
      </c>
      <c r="C2897" s="57">
        <v>16.0</v>
      </c>
      <c r="D2897" s="268">
        <v>0.3125</v>
      </c>
      <c r="E2897" s="269">
        <v>1.5531307735876567E-5</v>
      </c>
      <c r="F2897" s="269">
        <v>6.630235610396709E-5</v>
      </c>
    </row>
    <row r="2898" ht="14.25" customHeight="1">
      <c r="A2898" s="267">
        <v>43526.0</v>
      </c>
      <c r="B2898" s="57">
        <v>61.0</v>
      </c>
      <c r="C2898" s="57">
        <v>17.0</v>
      </c>
      <c r="D2898" s="268">
        <v>0.333333333333333</v>
      </c>
      <c r="E2898" s="269">
        <v>2.5125386406724957E-5</v>
      </c>
      <c r="F2898" s="269">
        <v>6.730390226867957E-5</v>
      </c>
    </row>
    <row r="2899" ht="14.25" customHeight="1">
      <c r="A2899" s="267">
        <v>43526.0</v>
      </c>
      <c r="B2899" s="57">
        <v>61.0</v>
      </c>
      <c r="C2899" s="57">
        <v>18.0</v>
      </c>
      <c r="D2899" s="268">
        <v>0.354166666666667</v>
      </c>
      <c r="E2899" s="269">
        <v>3.5132382922628225E-5</v>
      </c>
      <c r="F2899" s="269">
        <v>6.860591228280583E-5</v>
      </c>
    </row>
    <row r="2900" ht="14.25" customHeight="1">
      <c r="A2900" s="267">
        <v>43526.0</v>
      </c>
      <c r="B2900" s="57">
        <v>61.0</v>
      </c>
      <c r="C2900" s="57">
        <v>19.0</v>
      </c>
      <c r="D2900" s="268">
        <v>0.375</v>
      </c>
      <c r="E2900" s="269">
        <v>4.680685408967469E-5</v>
      </c>
      <c r="F2900" s="269">
        <v>6.780467535103583E-5</v>
      </c>
    </row>
    <row r="2901" ht="14.25" customHeight="1">
      <c r="A2901" s="267">
        <v>43526.0</v>
      </c>
      <c r="B2901" s="57">
        <v>61.0</v>
      </c>
      <c r="C2901" s="57">
        <v>20.0</v>
      </c>
      <c r="D2901" s="268">
        <v>0.395833333333333</v>
      </c>
      <c r="E2901" s="269">
        <v>5.99650424891682E-5</v>
      </c>
      <c r="F2901" s="269">
        <v>6.67029745698521E-5</v>
      </c>
    </row>
    <row r="2902" ht="14.25" customHeight="1">
      <c r="A2902" s="267">
        <v>43526.0</v>
      </c>
      <c r="B2902" s="57">
        <v>61.0</v>
      </c>
      <c r="C2902" s="57">
        <v>21.0</v>
      </c>
      <c r="D2902" s="268">
        <v>0.416666666666667</v>
      </c>
      <c r="E2902" s="269">
        <v>7.856872063672997E-5</v>
      </c>
      <c r="F2902" s="269">
        <v>6.359818145924337E-5</v>
      </c>
    </row>
    <row r="2903" ht="14.25" customHeight="1">
      <c r="A2903" s="267">
        <v>43526.0</v>
      </c>
      <c r="B2903" s="57">
        <v>61.0</v>
      </c>
      <c r="C2903" s="57">
        <v>22.0</v>
      </c>
      <c r="D2903" s="268">
        <v>0.4375</v>
      </c>
      <c r="E2903" s="269">
        <v>6.717448949662061E-5</v>
      </c>
      <c r="F2903" s="269">
        <v>6.359818145924337E-5</v>
      </c>
    </row>
    <row r="2904" ht="14.25" customHeight="1">
      <c r="A2904" s="267">
        <v>43526.0</v>
      </c>
      <c r="B2904" s="57">
        <v>61.0</v>
      </c>
      <c r="C2904" s="57">
        <v>23.0</v>
      </c>
      <c r="D2904" s="268">
        <v>0.458333333333333</v>
      </c>
      <c r="E2904" s="269">
        <v>8.441217903857172E-5</v>
      </c>
      <c r="F2904" s="269">
        <v>6.169524374628963E-5</v>
      </c>
    </row>
    <row r="2905" ht="14.25" customHeight="1">
      <c r="A2905" s="267">
        <v>43526.0</v>
      </c>
      <c r="B2905" s="57">
        <v>61.0</v>
      </c>
      <c r="C2905" s="57">
        <v>24.0</v>
      </c>
      <c r="D2905" s="268">
        <v>0.479166666666667</v>
      </c>
      <c r="E2905" s="269">
        <v>1.0321286640189229E-4</v>
      </c>
      <c r="F2905" s="269">
        <v>6.109431604746214E-5</v>
      </c>
    </row>
    <row r="2906" ht="14.25" customHeight="1">
      <c r="A2906" s="267">
        <v>43526.0</v>
      </c>
      <c r="B2906" s="57">
        <v>61.0</v>
      </c>
      <c r="C2906" s="57">
        <v>25.0</v>
      </c>
      <c r="D2906" s="268">
        <v>0.5</v>
      </c>
      <c r="E2906" s="269">
        <v>1.037499044123694E-4</v>
      </c>
      <c r="F2906" s="269">
        <v>6.319756299335835E-5</v>
      </c>
    </row>
    <row r="2907" ht="14.25" customHeight="1">
      <c r="A2907" s="267">
        <v>43526.0</v>
      </c>
      <c r="B2907" s="57">
        <v>61.0</v>
      </c>
      <c r="C2907" s="57">
        <v>26.0</v>
      </c>
      <c r="D2907" s="268">
        <v>0.520833333333333</v>
      </c>
      <c r="E2907" s="269">
        <v>1.3046793699018317E-4</v>
      </c>
      <c r="F2907" s="269">
        <v>6.309740837688711E-5</v>
      </c>
    </row>
    <row r="2908" ht="14.25" customHeight="1">
      <c r="A2908" s="267">
        <v>43526.0</v>
      </c>
      <c r="B2908" s="57">
        <v>61.0</v>
      </c>
      <c r="C2908" s="57">
        <v>27.0</v>
      </c>
      <c r="D2908" s="268">
        <v>0.541666666666667</v>
      </c>
      <c r="E2908" s="269">
        <v>1.7450395417703898E-4</v>
      </c>
      <c r="F2908" s="269">
        <v>6.179539836276087E-5</v>
      </c>
    </row>
    <row r="2909" ht="14.25" customHeight="1">
      <c r="A2909" s="267">
        <v>43526.0</v>
      </c>
      <c r="B2909" s="57">
        <v>61.0</v>
      </c>
      <c r="C2909" s="57">
        <v>28.0</v>
      </c>
      <c r="D2909" s="268">
        <v>0.5625</v>
      </c>
      <c r="E2909" s="269">
        <v>1.8517594095870696E-4</v>
      </c>
      <c r="F2909" s="269">
        <v>6.049338834863463E-5</v>
      </c>
    </row>
    <row r="2910" ht="14.25" customHeight="1">
      <c r="A2910" s="267">
        <v>43526.0</v>
      </c>
      <c r="B2910" s="57">
        <v>61.0</v>
      </c>
      <c r="C2910" s="57">
        <v>29.0</v>
      </c>
      <c r="D2910" s="268">
        <v>0.583333333333333</v>
      </c>
      <c r="E2910" s="269">
        <v>1.8224686008342714E-4</v>
      </c>
      <c r="F2910" s="269">
        <v>5.949184218392214E-5</v>
      </c>
    </row>
    <row r="2911" ht="14.25" customHeight="1">
      <c r="A2911" s="267">
        <v>43526.0</v>
      </c>
      <c r="B2911" s="57">
        <v>61.0</v>
      </c>
      <c r="C2911" s="57">
        <v>30.0</v>
      </c>
      <c r="D2911" s="268">
        <v>0.604166666666667</v>
      </c>
      <c r="E2911" s="269">
        <v>1.426493443164142E-4</v>
      </c>
      <c r="F2911" s="269">
        <v>6.049338834863463E-5</v>
      </c>
    </row>
    <row r="2912" ht="14.25" customHeight="1">
      <c r="A2912" s="267">
        <v>43526.0</v>
      </c>
      <c r="B2912" s="57">
        <v>61.0</v>
      </c>
      <c r="C2912" s="57">
        <v>31.0</v>
      </c>
      <c r="D2912" s="268">
        <v>0.625</v>
      </c>
      <c r="E2912" s="269">
        <v>7.92252487876238E-5</v>
      </c>
      <c r="F2912" s="269">
        <v>6.209586221217463E-5</v>
      </c>
    </row>
    <row r="2913" ht="14.25" customHeight="1">
      <c r="A2913" s="267">
        <v>43526.0</v>
      </c>
      <c r="B2913" s="57">
        <v>61.0</v>
      </c>
      <c r="C2913" s="57">
        <v>32.0</v>
      </c>
      <c r="D2913" s="268">
        <v>0.645833333333333</v>
      </c>
      <c r="E2913" s="269">
        <v>6.610039182789703E-5</v>
      </c>
      <c r="F2913" s="269">
        <v>6.540096455572584E-5</v>
      </c>
    </row>
    <row r="2914" ht="14.25" customHeight="1">
      <c r="A2914" s="267">
        <v>43526.0</v>
      </c>
      <c r="B2914" s="57">
        <v>61.0</v>
      </c>
      <c r="C2914" s="57">
        <v>33.0</v>
      </c>
      <c r="D2914" s="268">
        <v>0.666666666666667</v>
      </c>
      <c r="E2914" s="269">
        <v>5.14422367871618E-5</v>
      </c>
      <c r="F2914" s="269">
        <v>7.110977769458707E-5</v>
      </c>
    </row>
    <row r="2915" ht="14.25" customHeight="1">
      <c r="A2915" s="267">
        <v>43526.0</v>
      </c>
      <c r="B2915" s="57">
        <v>61.0</v>
      </c>
      <c r="C2915" s="57">
        <v>34.0</v>
      </c>
      <c r="D2915" s="268">
        <v>0.6875</v>
      </c>
      <c r="E2915" s="269">
        <v>2.774370759615787E-5</v>
      </c>
      <c r="F2915" s="269">
        <v>7.962292009464326E-5</v>
      </c>
    </row>
    <row r="2916" ht="14.25" customHeight="1">
      <c r="A2916" s="267">
        <v>43526.0</v>
      </c>
      <c r="B2916" s="57">
        <v>61.0</v>
      </c>
      <c r="C2916" s="57">
        <v>35.0</v>
      </c>
      <c r="D2916" s="268">
        <v>0.708333333333333</v>
      </c>
      <c r="E2916" s="269">
        <v>1.255989086383244E-5</v>
      </c>
      <c r="F2916" s="269">
        <v>9.264302023590568E-5</v>
      </c>
    </row>
    <row r="2917" ht="14.25" customHeight="1">
      <c r="A2917" s="267">
        <v>43526.0</v>
      </c>
      <c r="B2917" s="57">
        <v>61.0</v>
      </c>
      <c r="C2917" s="57">
        <v>36.0</v>
      </c>
      <c r="D2917" s="268">
        <v>0.729166666666667</v>
      </c>
      <c r="E2917" s="269">
        <v>5.913560384815239E-6</v>
      </c>
      <c r="F2917" s="269">
        <v>1.0078559055501826E-4</v>
      </c>
    </row>
    <row r="2918" ht="14.25" customHeight="1">
      <c r="A2918" s="267">
        <v>43526.0</v>
      </c>
      <c r="B2918" s="57">
        <v>61.0</v>
      </c>
      <c r="C2918" s="57">
        <v>37.0</v>
      </c>
      <c r="D2918" s="268">
        <v>0.75</v>
      </c>
      <c r="E2918" s="269">
        <v>2.7320577461237984E-6</v>
      </c>
      <c r="F2918" s="269">
        <v>1.0617390892117147E-4</v>
      </c>
    </row>
    <row r="2919" ht="14.25" customHeight="1">
      <c r="A2919" s="267">
        <v>43526.0</v>
      </c>
      <c r="B2919" s="57">
        <v>61.0</v>
      </c>
      <c r="C2919" s="57">
        <v>38.0</v>
      </c>
      <c r="D2919" s="268">
        <v>0.770833333333333</v>
      </c>
      <c r="E2919" s="269">
        <v>1.2654124032854393E-6</v>
      </c>
      <c r="F2919" s="269">
        <v>1.0605372338140599E-4</v>
      </c>
    </row>
    <row r="2920" ht="14.25" customHeight="1">
      <c r="A2920" s="267">
        <v>43526.0</v>
      </c>
      <c r="B2920" s="57">
        <v>61.0</v>
      </c>
      <c r="C2920" s="57">
        <v>39.0</v>
      </c>
      <c r="D2920" s="268">
        <v>0.791666666666667</v>
      </c>
      <c r="E2920" s="269">
        <v>3.2287282611477933E-7</v>
      </c>
      <c r="F2920" s="269">
        <v>1.0297897665573863E-4</v>
      </c>
    </row>
    <row r="2921" ht="14.25" customHeight="1">
      <c r="A2921" s="267">
        <v>43526.0</v>
      </c>
      <c r="B2921" s="57">
        <v>61.0</v>
      </c>
      <c r="C2921" s="57">
        <v>40.0</v>
      </c>
      <c r="D2921" s="268">
        <v>0.8125</v>
      </c>
      <c r="E2921" s="269">
        <v>1.3859425493718237E-7</v>
      </c>
      <c r="F2921" s="269">
        <v>9.925322492300816E-5</v>
      </c>
    </row>
    <row r="2922" ht="14.25" customHeight="1">
      <c r="A2922" s="267">
        <v>43526.0</v>
      </c>
      <c r="B2922" s="57">
        <v>61.0</v>
      </c>
      <c r="C2922" s="57">
        <v>41.0</v>
      </c>
      <c r="D2922" s="268">
        <v>0.833333333333333</v>
      </c>
      <c r="E2922" s="269">
        <v>2.4475942709102044E-8</v>
      </c>
      <c r="F2922" s="269">
        <v>9.544734949710066E-5</v>
      </c>
    </row>
    <row r="2923" ht="14.25" customHeight="1">
      <c r="A2923" s="267">
        <v>43526.0</v>
      </c>
      <c r="B2923" s="57">
        <v>61.0</v>
      </c>
      <c r="C2923" s="57">
        <v>42.0</v>
      </c>
      <c r="D2923" s="268">
        <v>0.854166666666667</v>
      </c>
      <c r="E2923" s="269">
        <v>0.0</v>
      </c>
      <c r="F2923" s="269">
        <v>9.04396186735382E-5</v>
      </c>
    </row>
    <row r="2924" ht="14.25" customHeight="1">
      <c r="A2924" s="267">
        <v>43526.0</v>
      </c>
      <c r="B2924" s="57">
        <v>61.0</v>
      </c>
      <c r="C2924" s="57">
        <v>43.0</v>
      </c>
      <c r="D2924" s="268">
        <v>0.875</v>
      </c>
      <c r="E2924" s="269">
        <v>0.0</v>
      </c>
      <c r="F2924" s="269">
        <v>8.663374324763073E-5</v>
      </c>
    </row>
    <row r="2925" ht="14.25" customHeight="1">
      <c r="A2925" s="267">
        <v>43526.0</v>
      </c>
      <c r="B2925" s="57">
        <v>61.0</v>
      </c>
      <c r="C2925" s="57">
        <v>44.0</v>
      </c>
      <c r="D2925" s="268">
        <v>0.895833333333333</v>
      </c>
      <c r="E2925" s="269">
        <v>0.0</v>
      </c>
      <c r="F2925" s="269">
        <v>8.102508472524076E-5</v>
      </c>
    </row>
    <row r="2926" ht="14.25" customHeight="1">
      <c r="A2926" s="267">
        <v>43526.0</v>
      </c>
      <c r="B2926" s="57">
        <v>61.0</v>
      </c>
      <c r="C2926" s="57">
        <v>45.0</v>
      </c>
      <c r="D2926" s="268">
        <v>0.916666666666667</v>
      </c>
      <c r="E2926" s="269">
        <v>0.0</v>
      </c>
      <c r="F2926" s="269">
        <v>7.531627158637955E-5</v>
      </c>
    </row>
    <row r="2927" ht="14.25" customHeight="1">
      <c r="A2927" s="267">
        <v>43526.0</v>
      </c>
      <c r="B2927" s="57">
        <v>61.0</v>
      </c>
      <c r="C2927" s="57">
        <v>46.0</v>
      </c>
      <c r="D2927" s="268">
        <v>0.9375</v>
      </c>
      <c r="E2927" s="269">
        <v>0.0</v>
      </c>
      <c r="F2927" s="269">
        <v>6.620220148749584E-5</v>
      </c>
    </row>
    <row r="2928" ht="14.25" customHeight="1">
      <c r="A2928" s="267">
        <v>43526.0</v>
      </c>
      <c r="B2928" s="57">
        <v>61.0</v>
      </c>
      <c r="C2928" s="57">
        <v>47.0</v>
      </c>
      <c r="D2928" s="268">
        <v>0.958333333333333</v>
      </c>
      <c r="E2928" s="269">
        <v>0.0</v>
      </c>
      <c r="F2928" s="269">
        <v>5.6587358306255894E-5</v>
      </c>
    </row>
    <row r="2929" ht="14.25" customHeight="1">
      <c r="A2929" s="267">
        <v>43526.0</v>
      </c>
      <c r="B2929" s="57">
        <v>61.0</v>
      </c>
      <c r="C2929" s="57">
        <v>48.0</v>
      </c>
      <c r="D2929" s="268">
        <v>0.979166666666667</v>
      </c>
      <c r="E2929" s="269">
        <v>0.0</v>
      </c>
      <c r="F2929" s="269">
        <v>4.8474834372084706E-5</v>
      </c>
    </row>
    <row r="2930" ht="14.25" customHeight="1">
      <c r="A2930" s="267">
        <v>43527.0</v>
      </c>
      <c r="B2930" s="57">
        <v>62.0</v>
      </c>
      <c r="C2930" s="57">
        <v>1.0</v>
      </c>
      <c r="D2930" s="268">
        <v>0.0</v>
      </c>
      <c r="E2930" s="269">
        <v>0.0</v>
      </c>
      <c r="F2930" s="269">
        <v>4.2165093534395995E-5</v>
      </c>
    </row>
    <row r="2931" ht="14.25" customHeight="1">
      <c r="A2931" s="267">
        <v>43527.0</v>
      </c>
      <c r="B2931" s="57">
        <v>62.0</v>
      </c>
      <c r="C2931" s="57">
        <v>2.0</v>
      </c>
      <c r="D2931" s="268">
        <v>0.020833333333333332</v>
      </c>
      <c r="E2931" s="269">
        <v>0.0</v>
      </c>
      <c r="F2931" s="269">
        <v>3.7658135793189774E-5</v>
      </c>
    </row>
    <row r="2932" ht="14.25" customHeight="1">
      <c r="A2932" s="267">
        <v>43527.0</v>
      </c>
      <c r="B2932" s="57">
        <v>62.0</v>
      </c>
      <c r="C2932" s="57">
        <v>3.0</v>
      </c>
      <c r="D2932" s="268">
        <v>0.0416666666666667</v>
      </c>
      <c r="E2932" s="269">
        <v>0.0</v>
      </c>
      <c r="F2932" s="269">
        <v>3.5554888847293536E-5</v>
      </c>
    </row>
    <row r="2933" ht="14.25" customHeight="1">
      <c r="A2933" s="267">
        <v>43527.0</v>
      </c>
      <c r="B2933" s="57">
        <v>62.0</v>
      </c>
      <c r="C2933" s="57">
        <v>4.0</v>
      </c>
      <c r="D2933" s="268">
        <v>0.0625</v>
      </c>
      <c r="E2933" s="269">
        <v>0.0</v>
      </c>
      <c r="F2933" s="269">
        <v>3.335148728492605E-5</v>
      </c>
    </row>
    <row r="2934" ht="14.25" customHeight="1">
      <c r="A2934" s="267">
        <v>43527.0</v>
      </c>
      <c r="B2934" s="57">
        <v>62.0</v>
      </c>
      <c r="C2934" s="57">
        <v>5.0</v>
      </c>
      <c r="D2934" s="268">
        <v>0.0833333333333333</v>
      </c>
      <c r="E2934" s="269">
        <v>0.0</v>
      </c>
      <c r="F2934" s="269">
        <v>3.2249786503742304E-5</v>
      </c>
    </row>
    <row r="2935" ht="14.25" customHeight="1">
      <c r="A2935" s="267">
        <v>43527.0</v>
      </c>
      <c r="B2935" s="57">
        <v>62.0</v>
      </c>
      <c r="C2935" s="57">
        <v>6.0</v>
      </c>
      <c r="D2935" s="268">
        <v>0.104166666666667</v>
      </c>
      <c r="E2935" s="269">
        <v>0.0</v>
      </c>
      <c r="F2935" s="269">
        <v>3.14485495719723E-5</v>
      </c>
    </row>
    <row r="2936" ht="14.25" customHeight="1">
      <c r="A2936" s="267">
        <v>43527.0</v>
      </c>
      <c r="B2936" s="57">
        <v>62.0</v>
      </c>
      <c r="C2936" s="57">
        <v>7.0</v>
      </c>
      <c r="D2936" s="268">
        <v>0.125</v>
      </c>
      <c r="E2936" s="269">
        <v>0.0</v>
      </c>
      <c r="F2936" s="269">
        <v>3.1548704188443556E-5</v>
      </c>
    </row>
    <row r="2937" ht="14.25" customHeight="1">
      <c r="A2937" s="267">
        <v>43527.0</v>
      </c>
      <c r="B2937" s="57">
        <v>62.0</v>
      </c>
      <c r="C2937" s="57">
        <v>8.0</v>
      </c>
      <c r="D2937" s="268">
        <v>0.145833333333333</v>
      </c>
      <c r="E2937" s="269">
        <v>0.0</v>
      </c>
      <c r="F2937" s="269">
        <v>3.1148085722558555E-5</v>
      </c>
    </row>
    <row r="2938" ht="14.25" customHeight="1">
      <c r="A2938" s="267">
        <v>43527.0</v>
      </c>
      <c r="B2938" s="57">
        <v>62.0</v>
      </c>
      <c r="C2938" s="57">
        <v>9.0</v>
      </c>
      <c r="D2938" s="268">
        <v>0.166666666666667</v>
      </c>
      <c r="E2938" s="269">
        <v>0.0</v>
      </c>
      <c r="F2938" s="269">
        <v>3.134839495550106E-5</v>
      </c>
    </row>
    <row r="2939" ht="14.25" customHeight="1">
      <c r="A2939" s="267">
        <v>43527.0</v>
      </c>
      <c r="B2939" s="57">
        <v>62.0</v>
      </c>
      <c r="C2939" s="57">
        <v>10.0</v>
      </c>
      <c r="D2939" s="268">
        <v>0.1875</v>
      </c>
      <c r="E2939" s="269">
        <v>3.3785432253370074E-8</v>
      </c>
      <c r="F2939" s="269">
        <v>3.275055958609855E-5</v>
      </c>
    </row>
    <row r="2940" ht="14.25" customHeight="1">
      <c r="A2940" s="267">
        <v>43527.0</v>
      </c>
      <c r="B2940" s="57">
        <v>62.0</v>
      </c>
      <c r="C2940" s="57">
        <v>11.0</v>
      </c>
      <c r="D2940" s="268">
        <v>0.208333333333333</v>
      </c>
      <c r="E2940" s="269">
        <v>2.8298382124629315E-7</v>
      </c>
      <c r="F2940" s="269">
        <v>3.3852260367282293E-5</v>
      </c>
    </row>
    <row r="2941" ht="14.25" customHeight="1">
      <c r="A2941" s="267">
        <v>43527.0</v>
      </c>
      <c r="B2941" s="57">
        <v>62.0</v>
      </c>
      <c r="C2941" s="57">
        <v>12.0</v>
      </c>
      <c r="D2941" s="268">
        <v>0.229166666666667</v>
      </c>
      <c r="E2941" s="269">
        <v>9.01294222832148E-7</v>
      </c>
      <c r="F2941" s="269">
        <v>3.6756744244948525E-5</v>
      </c>
    </row>
    <row r="2942" ht="14.25" customHeight="1">
      <c r="A2942" s="267">
        <v>43527.0</v>
      </c>
      <c r="B2942" s="57">
        <v>62.0</v>
      </c>
      <c r="C2942" s="57">
        <v>13.0</v>
      </c>
      <c r="D2942" s="268">
        <v>0.25</v>
      </c>
      <c r="E2942" s="269">
        <v>2.2003687538736825E-6</v>
      </c>
      <c r="F2942" s="269">
        <v>4.406803124734973E-5</v>
      </c>
    </row>
    <row r="2943" ht="14.25" customHeight="1">
      <c r="A2943" s="267">
        <v>43527.0</v>
      </c>
      <c r="B2943" s="57">
        <v>62.0</v>
      </c>
      <c r="C2943" s="57">
        <v>14.0</v>
      </c>
      <c r="D2943" s="268">
        <v>0.270833333333333</v>
      </c>
      <c r="E2943" s="269">
        <v>6.938815511644512E-6</v>
      </c>
      <c r="F2943" s="269">
        <v>5.117900901680845E-5</v>
      </c>
    </row>
    <row r="2944" ht="14.25" customHeight="1">
      <c r="A2944" s="267">
        <v>43527.0</v>
      </c>
      <c r="B2944" s="57">
        <v>62.0</v>
      </c>
      <c r="C2944" s="57">
        <v>15.0</v>
      </c>
      <c r="D2944" s="268">
        <v>0.291666666666667</v>
      </c>
      <c r="E2944" s="269">
        <v>1.3351606781909242E-5</v>
      </c>
      <c r="F2944" s="269">
        <v>5.969215141686463E-5</v>
      </c>
    </row>
    <row r="2945" ht="14.25" customHeight="1">
      <c r="A2945" s="267">
        <v>43527.0</v>
      </c>
      <c r="B2945" s="57">
        <v>62.0</v>
      </c>
      <c r="C2945" s="57">
        <v>16.0</v>
      </c>
      <c r="D2945" s="268">
        <v>0.3125</v>
      </c>
      <c r="E2945" s="269">
        <v>3.776441677439918E-5</v>
      </c>
      <c r="F2945" s="269">
        <v>6.700343841926584E-5</v>
      </c>
    </row>
    <row r="2946" ht="14.25" customHeight="1">
      <c r="A2946" s="267">
        <v>43527.0</v>
      </c>
      <c r="B2946" s="57">
        <v>62.0</v>
      </c>
      <c r="C2946" s="57">
        <v>17.0</v>
      </c>
      <c r="D2946" s="268">
        <v>0.333333333333333</v>
      </c>
      <c r="E2946" s="269">
        <v>5.838053878554472E-5</v>
      </c>
      <c r="F2946" s="269">
        <v>6.790482996750707E-5</v>
      </c>
    </row>
    <row r="2947" ht="14.25" customHeight="1">
      <c r="A2947" s="267">
        <v>43527.0</v>
      </c>
      <c r="B2947" s="57">
        <v>62.0</v>
      </c>
      <c r="C2947" s="57">
        <v>18.0</v>
      </c>
      <c r="D2947" s="268">
        <v>0.354166666666667</v>
      </c>
      <c r="E2947" s="269">
        <v>7.184819823244529E-5</v>
      </c>
      <c r="F2947" s="269">
        <v>6.950730383104707E-5</v>
      </c>
    </row>
    <row r="2948" ht="14.25" customHeight="1">
      <c r="A2948" s="267">
        <v>43527.0</v>
      </c>
      <c r="B2948" s="57">
        <v>62.0</v>
      </c>
      <c r="C2948" s="57">
        <v>19.0</v>
      </c>
      <c r="D2948" s="268">
        <v>0.375</v>
      </c>
      <c r="E2948" s="269">
        <v>1.0746290835647994E-4</v>
      </c>
      <c r="F2948" s="269">
        <v>6.960745844751831E-5</v>
      </c>
    </row>
    <row r="2949" ht="14.25" customHeight="1">
      <c r="A2949" s="267">
        <v>43527.0</v>
      </c>
      <c r="B2949" s="57">
        <v>62.0</v>
      </c>
      <c r="C2949" s="57">
        <v>20.0</v>
      </c>
      <c r="D2949" s="268">
        <v>0.395833333333333</v>
      </c>
      <c r="E2949" s="269">
        <v>1.1636991947328746E-4</v>
      </c>
      <c r="F2949" s="269">
        <v>6.800498458397833E-5</v>
      </c>
    </row>
    <row r="2950" ht="14.25" customHeight="1">
      <c r="A2950" s="267">
        <v>43527.0</v>
      </c>
      <c r="B2950" s="57">
        <v>62.0</v>
      </c>
      <c r="C2950" s="57">
        <v>21.0</v>
      </c>
      <c r="D2950" s="268">
        <v>0.416666666666667</v>
      </c>
      <c r="E2950" s="269">
        <v>9.878424843988117E-5</v>
      </c>
      <c r="F2950" s="269">
        <v>6.560127378866834E-5</v>
      </c>
    </row>
    <row r="2951" ht="14.25" customHeight="1">
      <c r="A2951" s="267">
        <v>43527.0</v>
      </c>
      <c r="B2951" s="57">
        <v>62.0</v>
      </c>
      <c r="C2951" s="57">
        <v>22.0</v>
      </c>
      <c r="D2951" s="268">
        <v>0.4375</v>
      </c>
      <c r="E2951" s="269">
        <v>1.0720257109805823E-4</v>
      </c>
      <c r="F2951" s="269">
        <v>6.46998822404271E-5</v>
      </c>
    </row>
    <row r="2952" ht="14.25" customHeight="1">
      <c r="A2952" s="267">
        <v>43527.0</v>
      </c>
      <c r="B2952" s="57">
        <v>62.0</v>
      </c>
      <c r="C2952" s="57">
        <v>23.0</v>
      </c>
      <c r="D2952" s="268">
        <v>0.458333333333333</v>
      </c>
      <c r="E2952" s="269">
        <v>1.2361962048996534E-4</v>
      </c>
      <c r="F2952" s="269">
        <v>6.259663529453087E-5</v>
      </c>
    </row>
    <row r="2953" ht="14.25" customHeight="1">
      <c r="A2953" s="267">
        <v>43527.0</v>
      </c>
      <c r="B2953" s="57">
        <v>62.0</v>
      </c>
      <c r="C2953" s="57">
        <v>24.0</v>
      </c>
      <c r="D2953" s="268">
        <v>0.479166666666667</v>
      </c>
      <c r="E2953" s="269">
        <v>1.3211420371113237E-4</v>
      </c>
      <c r="F2953" s="269">
        <v>6.169524374628963E-5</v>
      </c>
    </row>
    <row r="2954" ht="14.25" customHeight="1">
      <c r="A2954" s="267">
        <v>43527.0</v>
      </c>
      <c r="B2954" s="57">
        <v>62.0</v>
      </c>
      <c r="C2954" s="57">
        <v>25.0</v>
      </c>
      <c r="D2954" s="268">
        <v>0.5</v>
      </c>
      <c r="E2954" s="269">
        <v>1.2520007425577404E-4</v>
      </c>
      <c r="F2954" s="269">
        <v>6.309740837688711E-5</v>
      </c>
    </row>
    <row r="2955" ht="14.25" customHeight="1">
      <c r="A2955" s="267">
        <v>43527.0</v>
      </c>
      <c r="B2955" s="57">
        <v>62.0</v>
      </c>
      <c r="C2955" s="57">
        <v>26.0</v>
      </c>
      <c r="D2955" s="268">
        <v>0.520833333333333</v>
      </c>
      <c r="E2955" s="269">
        <v>1.3725024304270548E-4</v>
      </c>
      <c r="F2955" s="269">
        <v>6.34980268427721E-5</v>
      </c>
    </row>
    <row r="2956" ht="14.25" customHeight="1">
      <c r="A2956" s="267">
        <v>43527.0</v>
      </c>
      <c r="B2956" s="57">
        <v>62.0</v>
      </c>
      <c r="C2956" s="57">
        <v>27.0</v>
      </c>
      <c r="D2956" s="268">
        <v>0.541666666666667</v>
      </c>
      <c r="E2956" s="269">
        <v>1.361555746322167E-4</v>
      </c>
      <c r="F2956" s="269">
        <v>6.28970991439446E-5</v>
      </c>
    </row>
    <row r="2957" ht="14.25" customHeight="1">
      <c r="A2957" s="267">
        <v>43527.0</v>
      </c>
      <c r="B2957" s="57">
        <v>62.0</v>
      </c>
      <c r="C2957" s="57">
        <v>28.0</v>
      </c>
      <c r="D2957" s="268">
        <v>0.5625</v>
      </c>
      <c r="E2957" s="269">
        <v>1.4540890006750086E-4</v>
      </c>
      <c r="F2957" s="269">
        <v>6.149493451334712E-5</v>
      </c>
    </row>
    <row r="2958" ht="14.25" customHeight="1">
      <c r="A2958" s="267">
        <v>43527.0</v>
      </c>
      <c r="B2958" s="57">
        <v>62.0</v>
      </c>
      <c r="C2958" s="57">
        <v>29.0</v>
      </c>
      <c r="D2958" s="268">
        <v>0.583333333333333</v>
      </c>
      <c r="E2958" s="269">
        <v>1.3332661809824917E-4</v>
      </c>
      <c r="F2958" s="269">
        <v>6.129462528040462E-5</v>
      </c>
    </row>
    <row r="2959" ht="14.25" customHeight="1">
      <c r="A2959" s="267">
        <v>43527.0</v>
      </c>
      <c r="B2959" s="57">
        <v>62.0</v>
      </c>
      <c r="C2959" s="57">
        <v>30.0</v>
      </c>
      <c r="D2959" s="268">
        <v>0.604166666666667</v>
      </c>
      <c r="E2959" s="269">
        <v>1.2555013899211268E-4</v>
      </c>
      <c r="F2959" s="269">
        <v>6.299725376041584E-5</v>
      </c>
    </row>
    <row r="2960" ht="14.25" customHeight="1">
      <c r="A2960" s="267">
        <v>43527.0</v>
      </c>
      <c r="B2960" s="57">
        <v>62.0</v>
      </c>
      <c r="C2960" s="57">
        <v>31.0</v>
      </c>
      <c r="D2960" s="268">
        <v>0.625</v>
      </c>
      <c r="E2960" s="269">
        <v>1.0155851560969726E-4</v>
      </c>
      <c r="F2960" s="269">
        <v>6.36983360757146E-5</v>
      </c>
    </row>
    <row r="2961" ht="14.25" customHeight="1">
      <c r="A2961" s="267">
        <v>43527.0</v>
      </c>
      <c r="B2961" s="57">
        <v>62.0</v>
      </c>
      <c r="C2961" s="57">
        <v>32.0</v>
      </c>
      <c r="D2961" s="268">
        <v>0.645833333333333</v>
      </c>
      <c r="E2961" s="269">
        <v>7.203983360878532E-5</v>
      </c>
      <c r="F2961" s="269">
        <v>6.720374765220833E-5</v>
      </c>
    </row>
    <row r="2962" ht="14.25" customHeight="1">
      <c r="A2962" s="267">
        <v>43527.0</v>
      </c>
      <c r="B2962" s="57">
        <v>62.0</v>
      </c>
      <c r="C2962" s="57">
        <v>33.0</v>
      </c>
      <c r="D2962" s="268">
        <v>0.666666666666667</v>
      </c>
      <c r="E2962" s="269">
        <v>7.090700032491631E-5</v>
      </c>
      <c r="F2962" s="269">
        <v>7.251194232518454E-5</v>
      </c>
    </row>
    <row r="2963" ht="14.25" customHeight="1">
      <c r="A2963" s="267">
        <v>43527.0</v>
      </c>
      <c r="B2963" s="57">
        <v>62.0</v>
      </c>
      <c r="C2963" s="57">
        <v>34.0</v>
      </c>
      <c r="D2963" s="268">
        <v>0.6875</v>
      </c>
      <c r="E2963" s="269">
        <v>5.0558833498358135E-5</v>
      </c>
      <c r="F2963" s="269">
        <v>8.042415702641325E-5</v>
      </c>
    </row>
    <row r="2964" ht="14.25" customHeight="1">
      <c r="A2964" s="267">
        <v>43527.0</v>
      </c>
      <c r="B2964" s="57">
        <v>62.0</v>
      </c>
      <c r="C2964" s="57">
        <v>35.0</v>
      </c>
      <c r="D2964" s="268">
        <v>0.708333333333333</v>
      </c>
      <c r="E2964" s="269">
        <v>2.0442878809258507E-5</v>
      </c>
      <c r="F2964" s="269">
        <v>9.354441178414693E-5</v>
      </c>
    </row>
    <row r="2965" ht="14.25" customHeight="1">
      <c r="A2965" s="267">
        <v>43527.0</v>
      </c>
      <c r="B2965" s="57">
        <v>62.0</v>
      </c>
      <c r="C2965" s="57">
        <v>36.0</v>
      </c>
      <c r="D2965" s="268">
        <v>0.729166666666667</v>
      </c>
      <c r="E2965" s="269">
        <v>7.189580303562788E-6</v>
      </c>
      <c r="F2965" s="269">
        <v>1.0127634817572738E-4</v>
      </c>
    </row>
    <row r="2966" ht="14.25" customHeight="1">
      <c r="A2966" s="267">
        <v>43527.0</v>
      </c>
      <c r="B2966" s="57">
        <v>62.0</v>
      </c>
      <c r="C2966" s="57">
        <v>37.0</v>
      </c>
      <c r="D2966" s="268">
        <v>0.75</v>
      </c>
      <c r="E2966" s="269">
        <v>1.7220706089436732E-6</v>
      </c>
      <c r="F2966" s="269">
        <v>1.0650441915552661E-4</v>
      </c>
    </row>
    <row r="2967" ht="14.25" customHeight="1">
      <c r="A2967" s="267">
        <v>43527.0</v>
      </c>
      <c r="B2967" s="57">
        <v>62.0</v>
      </c>
      <c r="C2967" s="57">
        <v>38.0</v>
      </c>
      <c r="D2967" s="268">
        <v>0.770833333333333</v>
      </c>
      <c r="E2967" s="269">
        <v>7.130082554931112E-7</v>
      </c>
      <c r="F2967" s="269">
        <v>1.067047283884691E-4</v>
      </c>
    </row>
    <row r="2968" ht="14.25" customHeight="1">
      <c r="A2968" s="267">
        <v>43527.0</v>
      </c>
      <c r="B2968" s="57">
        <v>62.0</v>
      </c>
      <c r="C2968" s="57">
        <v>39.0</v>
      </c>
      <c r="D2968" s="268">
        <v>0.791666666666667</v>
      </c>
      <c r="E2968" s="269">
        <v>3.3150414092403444E-7</v>
      </c>
      <c r="F2968" s="269">
        <v>1.0395047643550974E-4</v>
      </c>
    </row>
    <row r="2969" ht="14.25" customHeight="1">
      <c r="A2969" s="267">
        <v>43527.0</v>
      </c>
      <c r="B2969" s="57">
        <v>62.0</v>
      </c>
      <c r="C2969" s="57">
        <v>40.0</v>
      </c>
      <c r="D2969" s="268">
        <v>0.8125</v>
      </c>
      <c r="E2969" s="269">
        <v>1.669542893104492E-7</v>
      </c>
      <c r="F2969" s="269">
        <v>9.895276107359439E-5</v>
      </c>
    </row>
    <row r="2970" ht="14.25" customHeight="1">
      <c r="A2970" s="267">
        <v>43527.0</v>
      </c>
      <c r="B2970" s="57">
        <v>62.0</v>
      </c>
      <c r="C2970" s="57">
        <v>41.0</v>
      </c>
      <c r="D2970" s="268">
        <v>0.833333333333333</v>
      </c>
      <c r="E2970" s="269">
        <v>4.574596848905218E-8</v>
      </c>
      <c r="F2970" s="269">
        <v>9.584796796298565E-5</v>
      </c>
    </row>
    <row r="2971" ht="14.25" customHeight="1">
      <c r="A2971" s="267">
        <v>43527.0</v>
      </c>
      <c r="B2971" s="57">
        <v>62.0</v>
      </c>
      <c r="C2971" s="57">
        <v>42.0</v>
      </c>
      <c r="D2971" s="268">
        <v>0.854166666666667</v>
      </c>
      <c r="E2971" s="269">
        <v>0.0</v>
      </c>
      <c r="F2971" s="269">
        <v>9.094039175589444E-5</v>
      </c>
    </row>
    <row r="2972" ht="14.25" customHeight="1">
      <c r="A2972" s="267">
        <v>43527.0</v>
      </c>
      <c r="B2972" s="57">
        <v>62.0</v>
      </c>
      <c r="C2972" s="57">
        <v>43.0</v>
      </c>
      <c r="D2972" s="268">
        <v>0.875</v>
      </c>
      <c r="E2972" s="269">
        <v>0.0</v>
      </c>
      <c r="F2972" s="269">
        <v>8.663374324763073E-5</v>
      </c>
    </row>
    <row r="2973" ht="14.25" customHeight="1">
      <c r="A2973" s="267">
        <v>43527.0</v>
      </c>
      <c r="B2973" s="57">
        <v>62.0</v>
      </c>
      <c r="C2973" s="57">
        <v>44.0</v>
      </c>
      <c r="D2973" s="268">
        <v>0.895833333333333</v>
      </c>
      <c r="E2973" s="269">
        <v>0.0</v>
      </c>
      <c r="F2973" s="269">
        <v>8.17261670405395E-5</v>
      </c>
    </row>
    <row r="2974" ht="14.25" customHeight="1">
      <c r="A2974" s="267">
        <v>43527.0</v>
      </c>
      <c r="B2974" s="57">
        <v>62.0</v>
      </c>
      <c r="C2974" s="57">
        <v>45.0</v>
      </c>
      <c r="D2974" s="268">
        <v>0.916666666666667</v>
      </c>
      <c r="E2974" s="269">
        <v>0.0</v>
      </c>
      <c r="F2974" s="269">
        <v>7.581704466873579E-5</v>
      </c>
    </row>
    <row r="2975" ht="14.25" customHeight="1">
      <c r="A2975" s="267">
        <v>43527.0</v>
      </c>
      <c r="B2975" s="57">
        <v>62.0</v>
      </c>
      <c r="C2975" s="57">
        <v>46.0</v>
      </c>
      <c r="D2975" s="268">
        <v>0.9375</v>
      </c>
      <c r="E2975" s="269">
        <v>0.0</v>
      </c>
      <c r="F2975" s="269">
        <v>6.69032838027946E-5</v>
      </c>
    </row>
    <row r="2976" ht="14.25" customHeight="1">
      <c r="A2976" s="267">
        <v>43527.0</v>
      </c>
      <c r="B2976" s="57">
        <v>62.0</v>
      </c>
      <c r="C2976" s="57">
        <v>47.0</v>
      </c>
      <c r="D2976" s="268">
        <v>0.958333333333333</v>
      </c>
      <c r="E2976" s="269">
        <v>0.0</v>
      </c>
      <c r="F2976" s="269">
        <v>5.73885952380259E-5</v>
      </c>
    </row>
    <row r="2977" ht="14.25" customHeight="1">
      <c r="A2977" s="267">
        <v>43527.0</v>
      </c>
      <c r="B2977" s="57">
        <v>62.0</v>
      </c>
      <c r="C2977" s="57">
        <v>48.0</v>
      </c>
      <c r="D2977" s="268">
        <v>0.979166666666667</v>
      </c>
      <c r="E2977" s="269">
        <v>0.0</v>
      </c>
      <c r="F2977" s="269">
        <v>4.877529822149846E-5</v>
      </c>
    </row>
    <row r="2978" ht="14.25" customHeight="1">
      <c r="A2978" s="267">
        <v>43528.0</v>
      </c>
      <c r="B2978" s="57">
        <v>63.0</v>
      </c>
      <c r="C2978" s="57">
        <v>1.0</v>
      </c>
      <c r="D2978" s="268">
        <v>0.0</v>
      </c>
      <c r="E2978" s="269">
        <v>0.0</v>
      </c>
      <c r="F2978" s="269">
        <v>4.296633046616598E-5</v>
      </c>
    </row>
    <row r="2979" ht="14.25" customHeight="1">
      <c r="A2979" s="267">
        <v>43528.0</v>
      </c>
      <c r="B2979" s="57">
        <v>63.0</v>
      </c>
      <c r="C2979" s="57">
        <v>2.0</v>
      </c>
      <c r="D2979" s="268">
        <v>0.020833333333333332</v>
      </c>
      <c r="E2979" s="269">
        <v>0.0</v>
      </c>
      <c r="F2979" s="269">
        <v>3.896014580731601E-5</v>
      </c>
    </row>
    <row r="2980" ht="14.25" customHeight="1">
      <c r="A2980" s="267">
        <v>43528.0</v>
      </c>
      <c r="B2980" s="57">
        <v>63.0</v>
      </c>
      <c r="C2980" s="57">
        <v>3.0</v>
      </c>
      <c r="D2980" s="268">
        <v>0.0416666666666667</v>
      </c>
      <c r="E2980" s="269">
        <v>0.0</v>
      </c>
      <c r="F2980" s="269">
        <v>3.6756744244948525E-5</v>
      </c>
    </row>
    <row r="2981" ht="14.25" customHeight="1">
      <c r="A2981" s="267">
        <v>43528.0</v>
      </c>
      <c r="B2981" s="57">
        <v>63.0</v>
      </c>
      <c r="C2981" s="57">
        <v>4.0</v>
      </c>
      <c r="D2981" s="268">
        <v>0.0625</v>
      </c>
      <c r="E2981" s="269">
        <v>0.0</v>
      </c>
      <c r="F2981" s="269">
        <v>3.455334268258104E-5</v>
      </c>
    </row>
    <row r="2982" ht="14.25" customHeight="1">
      <c r="A2982" s="267">
        <v>43528.0</v>
      </c>
      <c r="B2982" s="57">
        <v>63.0</v>
      </c>
      <c r="C2982" s="57">
        <v>5.0</v>
      </c>
      <c r="D2982" s="268">
        <v>0.0833333333333333</v>
      </c>
      <c r="E2982" s="269">
        <v>0.0</v>
      </c>
      <c r="F2982" s="269">
        <v>3.285071420256979E-5</v>
      </c>
    </row>
    <row r="2983" ht="14.25" customHeight="1">
      <c r="A2983" s="267">
        <v>43528.0</v>
      </c>
      <c r="B2983" s="57">
        <v>63.0</v>
      </c>
      <c r="C2983" s="57">
        <v>6.0</v>
      </c>
      <c r="D2983" s="268">
        <v>0.104166666666667</v>
      </c>
      <c r="E2983" s="269">
        <v>0.0</v>
      </c>
      <c r="F2983" s="269">
        <v>3.174901342138605E-5</v>
      </c>
    </row>
    <row r="2984" ht="14.25" customHeight="1">
      <c r="A2984" s="267">
        <v>43528.0</v>
      </c>
      <c r="B2984" s="57">
        <v>63.0</v>
      </c>
      <c r="C2984" s="57">
        <v>7.0</v>
      </c>
      <c r="D2984" s="268">
        <v>0.125</v>
      </c>
      <c r="E2984" s="269">
        <v>0.0</v>
      </c>
      <c r="F2984" s="269">
        <v>3.164885880491481E-5</v>
      </c>
    </row>
    <row r="2985" ht="14.25" customHeight="1">
      <c r="A2985" s="267">
        <v>43528.0</v>
      </c>
      <c r="B2985" s="57">
        <v>63.0</v>
      </c>
      <c r="C2985" s="57">
        <v>8.0</v>
      </c>
      <c r="D2985" s="268">
        <v>0.145833333333333</v>
      </c>
      <c r="E2985" s="269">
        <v>0.0</v>
      </c>
      <c r="F2985" s="269">
        <v>3.1548704188443556E-5</v>
      </c>
    </row>
    <row r="2986" ht="14.25" customHeight="1">
      <c r="A2986" s="267">
        <v>43528.0</v>
      </c>
      <c r="B2986" s="57">
        <v>63.0</v>
      </c>
      <c r="C2986" s="57">
        <v>9.0</v>
      </c>
      <c r="D2986" s="268">
        <v>0.166666666666667</v>
      </c>
      <c r="E2986" s="269">
        <v>0.0</v>
      </c>
      <c r="F2986" s="269">
        <v>3.164885880491481E-5</v>
      </c>
    </row>
    <row r="2987" ht="14.25" customHeight="1">
      <c r="A2987" s="267">
        <v>43528.0</v>
      </c>
      <c r="B2987" s="57">
        <v>63.0</v>
      </c>
      <c r="C2987" s="57">
        <v>10.0</v>
      </c>
      <c r="D2987" s="268">
        <v>0.1875</v>
      </c>
      <c r="E2987" s="269">
        <v>0.0</v>
      </c>
      <c r="F2987" s="269">
        <v>3.30510234355123E-5</v>
      </c>
    </row>
    <row r="2988" ht="14.25" customHeight="1">
      <c r="A2988" s="267">
        <v>43528.0</v>
      </c>
      <c r="B2988" s="57">
        <v>63.0</v>
      </c>
      <c r="C2988" s="57">
        <v>11.0</v>
      </c>
      <c r="D2988" s="268">
        <v>0.208333333333333</v>
      </c>
      <c r="E2988" s="269">
        <v>6.356346834530026E-8</v>
      </c>
      <c r="F2988" s="269">
        <v>3.405256960022479E-5</v>
      </c>
    </row>
    <row r="2989" ht="14.25" customHeight="1">
      <c r="A2989" s="267">
        <v>43528.0</v>
      </c>
      <c r="B2989" s="57">
        <v>63.0</v>
      </c>
      <c r="C2989" s="57">
        <v>12.0</v>
      </c>
      <c r="D2989" s="268">
        <v>0.229166666666667</v>
      </c>
      <c r="E2989" s="269">
        <v>4.5043132854584263E-7</v>
      </c>
      <c r="F2989" s="269">
        <v>3.6756744244948525E-5</v>
      </c>
    </row>
    <row r="2990" ht="14.25" customHeight="1">
      <c r="A2990" s="267">
        <v>43528.0</v>
      </c>
      <c r="B2990" s="57">
        <v>63.0</v>
      </c>
      <c r="C2990" s="57">
        <v>13.0</v>
      </c>
      <c r="D2990" s="268">
        <v>0.25</v>
      </c>
      <c r="E2990" s="269">
        <v>1.1307022400124219E-6</v>
      </c>
      <c r="F2990" s="269">
        <v>4.376756739793598E-5</v>
      </c>
    </row>
    <row r="2991" ht="14.25" customHeight="1">
      <c r="A2991" s="267">
        <v>43528.0</v>
      </c>
      <c r="B2991" s="57">
        <v>63.0</v>
      </c>
      <c r="C2991" s="57">
        <v>14.0</v>
      </c>
      <c r="D2991" s="268">
        <v>0.270833333333333</v>
      </c>
      <c r="E2991" s="269">
        <v>3.618104550096932E-6</v>
      </c>
      <c r="F2991" s="269">
        <v>5.047792670150969E-5</v>
      </c>
    </row>
    <row r="2992" ht="14.25" customHeight="1">
      <c r="A2992" s="267">
        <v>43528.0</v>
      </c>
      <c r="B2992" s="57">
        <v>63.0</v>
      </c>
      <c r="C2992" s="57">
        <v>15.0</v>
      </c>
      <c r="D2992" s="268">
        <v>0.291666666666667</v>
      </c>
      <c r="E2992" s="269">
        <v>1.1880049446754464E-5</v>
      </c>
      <c r="F2992" s="269">
        <v>6.029307911569213E-5</v>
      </c>
    </row>
    <row r="2993" ht="14.25" customHeight="1">
      <c r="A2993" s="267">
        <v>43528.0</v>
      </c>
      <c r="B2993" s="57">
        <v>63.0</v>
      </c>
      <c r="C2993" s="57">
        <v>16.0</v>
      </c>
      <c r="D2993" s="268">
        <v>0.3125</v>
      </c>
      <c r="E2993" s="269">
        <v>2.770207416452864E-5</v>
      </c>
      <c r="F2993" s="269">
        <v>6.640251072043834E-5</v>
      </c>
    </row>
    <row r="2994" ht="14.25" customHeight="1">
      <c r="A2994" s="267">
        <v>43528.0</v>
      </c>
      <c r="B2994" s="57">
        <v>63.0</v>
      </c>
      <c r="C2994" s="57">
        <v>17.0</v>
      </c>
      <c r="D2994" s="268">
        <v>0.333333333333333</v>
      </c>
      <c r="E2994" s="269">
        <v>4.7641366499121186E-5</v>
      </c>
      <c r="F2994" s="269">
        <v>6.950730383104707E-5</v>
      </c>
    </row>
    <row r="2995" ht="14.25" customHeight="1">
      <c r="A2995" s="267">
        <v>43528.0</v>
      </c>
      <c r="B2995" s="57">
        <v>63.0</v>
      </c>
      <c r="C2995" s="57">
        <v>18.0</v>
      </c>
      <c r="D2995" s="268">
        <v>0.354166666666667</v>
      </c>
      <c r="E2995" s="269">
        <v>6.765826068312982E-5</v>
      </c>
      <c r="F2995" s="269">
        <v>7.080931384517331E-5</v>
      </c>
    </row>
    <row r="2996" ht="14.25" customHeight="1">
      <c r="A2996" s="267">
        <v>43528.0</v>
      </c>
      <c r="B2996" s="57">
        <v>63.0</v>
      </c>
      <c r="C2996" s="57">
        <v>19.0</v>
      </c>
      <c r="D2996" s="268">
        <v>0.375</v>
      </c>
      <c r="E2996" s="269">
        <v>8.765685669764779E-5</v>
      </c>
      <c r="F2996" s="269">
        <v>7.090946846164457E-5</v>
      </c>
    </row>
    <row r="2997" ht="14.25" customHeight="1">
      <c r="A2997" s="267">
        <v>43528.0</v>
      </c>
      <c r="B2997" s="57">
        <v>63.0</v>
      </c>
      <c r="C2997" s="57">
        <v>20.0</v>
      </c>
      <c r="D2997" s="268">
        <v>0.395833333333333</v>
      </c>
      <c r="E2997" s="269">
        <v>1.0356312102920285E-4</v>
      </c>
      <c r="F2997" s="269">
        <v>7.030854076281706E-5</v>
      </c>
    </row>
    <row r="2998" ht="14.25" customHeight="1">
      <c r="A2998" s="267">
        <v>43528.0</v>
      </c>
      <c r="B2998" s="57">
        <v>63.0</v>
      </c>
      <c r="C2998" s="57">
        <v>21.0</v>
      </c>
      <c r="D2998" s="268">
        <v>0.416666666666667</v>
      </c>
      <c r="E2998" s="269">
        <v>1.1443258269334197E-4</v>
      </c>
      <c r="F2998" s="269">
        <v>6.890637613221959E-5</v>
      </c>
    </row>
    <row r="2999" ht="14.25" customHeight="1">
      <c r="A2999" s="267">
        <v>43528.0</v>
      </c>
      <c r="B2999" s="57">
        <v>63.0</v>
      </c>
      <c r="C2999" s="57">
        <v>22.0</v>
      </c>
      <c r="D2999" s="268">
        <v>0.4375</v>
      </c>
      <c r="E2999" s="269">
        <v>1.2692462951422327E-4</v>
      </c>
      <c r="F2999" s="269">
        <v>6.770452073456459E-5</v>
      </c>
    </row>
    <row r="3000" ht="14.25" customHeight="1">
      <c r="A3000" s="267">
        <v>43528.0</v>
      </c>
      <c r="B3000" s="57">
        <v>63.0</v>
      </c>
      <c r="C3000" s="57">
        <v>23.0</v>
      </c>
      <c r="D3000" s="268">
        <v>0.458333333333333</v>
      </c>
      <c r="E3000" s="269">
        <v>1.251786340131983E-4</v>
      </c>
      <c r="F3000" s="269">
        <v>6.67029745698521E-5</v>
      </c>
    </row>
    <row r="3001" ht="14.25" customHeight="1">
      <c r="A3001" s="267">
        <v>43528.0</v>
      </c>
      <c r="B3001" s="57">
        <v>63.0</v>
      </c>
      <c r="C3001" s="57">
        <v>24.0</v>
      </c>
      <c r="D3001" s="268">
        <v>0.479166666666667</v>
      </c>
      <c r="E3001" s="269">
        <v>1.3310794740314707E-4</v>
      </c>
      <c r="F3001" s="269">
        <v>6.640251072043834E-5</v>
      </c>
    </row>
    <row r="3002" ht="14.25" customHeight="1">
      <c r="A3002" s="267">
        <v>43528.0</v>
      </c>
      <c r="B3002" s="57">
        <v>63.0</v>
      </c>
      <c r="C3002" s="57">
        <v>25.0</v>
      </c>
      <c r="D3002" s="268">
        <v>0.5</v>
      </c>
      <c r="E3002" s="269">
        <v>1.3294281867411124E-4</v>
      </c>
      <c r="F3002" s="269">
        <v>6.800498458397833E-5</v>
      </c>
    </row>
    <row r="3003" ht="14.25" customHeight="1">
      <c r="A3003" s="267">
        <v>43528.0</v>
      </c>
      <c r="B3003" s="57">
        <v>63.0</v>
      </c>
      <c r="C3003" s="57">
        <v>26.0</v>
      </c>
      <c r="D3003" s="268">
        <v>0.520833333333333</v>
      </c>
      <c r="E3003" s="269">
        <v>1.2863545267664535E-4</v>
      </c>
      <c r="F3003" s="269">
        <v>6.770452073456459E-5</v>
      </c>
    </row>
    <row r="3004" ht="14.25" customHeight="1">
      <c r="A3004" s="267">
        <v>43528.0</v>
      </c>
      <c r="B3004" s="57">
        <v>63.0</v>
      </c>
      <c r="C3004" s="57">
        <v>27.0</v>
      </c>
      <c r="D3004" s="268">
        <v>0.541666666666667</v>
      </c>
      <c r="E3004" s="269">
        <v>1.2693573891629748E-4</v>
      </c>
      <c r="F3004" s="269">
        <v>6.69032838027946E-5</v>
      </c>
    </row>
    <row r="3005" ht="14.25" customHeight="1">
      <c r="A3005" s="267">
        <v>43528.0</v>
      </c>
      <c r="B3005" s="57">
        <v>63.0</v>
      </c>
      <c r="C3005" s="57">
        <v>28.0</v>
      </c>
      <c r="D3005" s="268">
        <v>0.5625</v>
      </c>
      <c r="E3005" s="269">
        <v>1.2252455435173592E-4</v>
      </c>
      <c r="F3005" s="269">
        <v>6.510050070631209E-5</v>
      </c>
    </row>
    <row r="3006" ht="14.25" customHeight="1">
      <c r="A3006" s="267">
        <v>43528.0</v>
      </c>
      <c r="B3006" s="57">
        <v>63.0</v>
      </c>
      <c r="C3006" s="57">
        <v>29.0</v>
      </c>
      <c r="D3006" s="268">
        <v>0.583333333333333</v>
      </c>
      <c r="E3006" s="269">
        <v>1.0635203796549984E-4</v>
      </c>
      <c r="F3006" s="269">
        <v>6.359818145924337E-5</v>
      </c>
    </row>
    <row r="3007" ht="14.25" customHeight="1">
      <c r="A3007" s="267">
        <v>43528.0</v>
      </c>
      <c r="B3007" s="57">
        <v>63.0</v>
      </c>
      <c r="C3007" s="57">
        <v>30.0</v>
      </c>
      <c r="D3007" s="268">
        <v>0.604166666666667</v>
      </c>
      <c r="E3007" s="269">
        <v>8.245283512340209E-5</v>
      </c>
      <c r="F3007" s="269">
        <v>6.449957300748461E-5</v>
      </c>
    </row>
    <row r="3008" ht="14.25" customHeight="1">
      <c r="A3008" s="267">
        <v>43528.0</v>
      </c>
      <c r="B3008" s="57">
        <v>63.0</v>
      </c>
      <c r="C3008" s="57">
        <v>31.0</v>
      </c>
      <c r="D3008" s="268">
        <v>0.625</v>
      </c>
      <c r="E3008" s="269">
        <v>6.394608276392566E-5</v>
      </c>
      <c r="F3008" s="269">
        <v>6.540096455572584E-5</v>
      </c>
    </row>
    <row r="3009" ht="14.25" customHeight="1">
      <c r="A3009" s="267">
        <v>43528.0</v>
      </c>
      <c r="B3009" s="57">
        <v>63.0</v>
      </c>
      <c r="C3009" s="57">
        <v>32.0</v>
      </c>
      <c r="D3009" s="268">
        <v>0.645833333333333</v>
      </c>
      <c r="E3009" s="269">
        <v>5.2148126776475436E-5</v>
      </c>
      <c r="F3009" s="269">
        <v>6.850575766633457E-5</v>
      </c>
    </row>
    <row r="3010" ht="14.25" customHeight="1">
      <c r="A3010" s="267">
        <v>43528.0</v>
      </c>
      <c r="B3010" s="57">
        <v>63.0</v>
      </c>
      <c r="C3010" s="57">
        <v>33.0</v>
      </c>
      <c r="D3010" s="268">
        <v>0.666666666666667</v>
      </c>
      <c r="E3010" s="269">
        <v>4.0830492382546E-5</v>
      </c>
      <c r="F3010" s="269">
        <v>7.331317925695456E-5</v>
      </c>
    </row>
    <row r="3011" ht="14.25" customHeight="1">
      <c r="A3011" s="267">
        <v>43528.0</v>
      </c>
      <c r="B3011" s="57">
        <v>63.0</v>
      </c>
      <c r="C3011" s="57">
        <v>34.0</v>
      </c>
      <c r="D3011" s="268">
        <v>0.6875</v>
      </c>
      <c r="E3011" s="269">
        <v>2.3621376257119936E-5</v>
      </c>
      <c r="F3011" s="269">
        <v>8.012369317699953E-5</v>
      </c>
    </row>
    <row r="3012" ht="14.25" customHeight="1">
      <c r="A3012" s="267">
        <v>43528.0</v>
      </c>
      <c r="B3012" s="57">
        <v>63.0</v>
      </c>
      <c r="C3012" s="57">
        <v>35.0</v>
      </c>
      <c r="D3012" s="268">
        <v>0.708333333333333</v>
      </c>
      <c r="E3012" s="269">
        <v>1.0390925746657264E-5</v>
      </c>
      <c r="F3012" s="269">
        <v>8.933791789235445E-5</v>
      </c>
    </row>
    <row r="3013" ht="14.25" customHeight="1">
      <c r="A3013" s="267">
        <v>43528.0</v>
      </c>
      <c r="B3013" s="57">
        <v>63.0</v>
      </c>
      <c r="C3013" s="57">
        <v>36.0</v>
      </c>
      <c r="D3013" s="268">
        <v>0.729166666666667</v>
      </c>
      <c r="E3013" s="269">
        <v>4.358135803938826E-6</v>
      </c>
      <c r="F3013" s="269">
        <v>9.85521426077094E-5</v>
      </c>
    </row>
    <row r="3014" ht="14.25" customHeight="1">
      <c r="A3014" s="267">
        <v>43528.0</v>
      </c>
      <c r="B3014" s="57">
        <v>63.0</v>
      </c>
      <c r="C3014" s="57">
        <v>37.0</v>
      </c>
      <c r="D3014" s="268">
        <v>0.75</v>
      </c>
      <c r="E3014" s="269">
        <v>1.8676315679768968E-6</v>
      </c>
      <c r="F3014" s="269">
        <v>1.0457143505763147E-4</v>
      </c>
    </row>
    <row r="3015" ht="14.25" customHeight="1">
      <c r="A3015" s="267">
        <v>43528.0</v>
      </c>
      <c r="B3015" s="57">
        <v>63.0</v>
      </c>
      <c r="C3015" s="57">
        <v>38.0</v>
      </c>
      <c r="D3015" s="268">
        <v>0.770833333333333</v>
      </c>
      <c r="E3015" s="269">
        <v>6.561032300006647E-7</v>
      </c>
      <c r="F3015" s="269">
        <v>1.0588346053340484E-4</v>
      </c>
    </row>
    <row r="3016" ht="14.25" customHeight="1">
      <c r="A3016" s="267">
        <v>43528.0</v>
      </c>
      <c r="B3016" s="57">
        <v>63.0</v>
      </c>
      <c r="C3016" s="57">
        <v>39.0</v>
      </c>
      <c r="D3016" s="268">
        <v>0.791666666666667</v>
      </c>
      <c r="E3016" s="269">
        <v>2.1701591520412896E-7</v>
      </c>
      <c r="F3016" s="269">
        <v>1.0196741502937901E-4</v>
      </c>
    </row>
    <row r="3017" ht="14.25" customHeight="1">
      <c r="A3017" s="267">
        <v>43528.0</v>
      </c>
      <c r="B3017" s="57">
        <v>63.0</v>
      </c>
      <c r="C3017" s="57">
        <v>40.0</v>
      </c>
      <c r="D3017" s="268">
        <v>0.8125</v>
      </c>
      <c r="E3017" s="269">
        <v>3.8779264393010546E-8</v>
      </c>
      <c r="F3017" s="269">
        <v>9.704982336064065E-5</v>
      </c>
    </row>
    <row r="3018" ht="14.25" customHeight="1">
      <c r="A3018" s="267">
        <v>43528.0</v>
      </c>
      <c r="B3018" s="57">
        <v>63.0</v>
      </c>
      <c r="C3018" s="57">
        <v>41.0</v>
      </c>
      <c r="D3018" s="268">
        <v>0.833333333333333</v>
      </c>
      <c r="E3018" s="269">
        <v>0.0</v>
      </c>
      <c r="F3018" s="269">
        <v>9.354441178414693E-5</v>
      </c>
    </row>
    <row r="3019" ht="14.25" customHeight="1">
      <c r="A3019" s="267">
        <v>43528.0</v>
      </c>
      <c r="B3019" s="57">
        <v>63.0</v>
      </c>
      <c r="C3019" s="57">
        <v>42.0</v>
      </c>
      <c r="D3019" s="268">
        <v>0.854166666666667</v>
      </c>
      <c r="E3019" s="269">
        <v>0.0</v>
      </c>
      <c r="F3019" s="269">
        <v>8.903745404294072E-5</v>
      </c>
    </row>
    <row r="3020" ht="14.25" customHeight="1">
      <c r="A3020" s="267">
        <v>43528.0</v>
      </c>
      <c r="B3020" s="57">
        <v>63.0</v>
      </c>
      <c r="C3020" s="57">
        <v>43.0</v>
      </c>
      <c r="D3020" s="268">
        <v>0.875</v>
      </c>
      <c r="E3020" s="269">
        <v>0.0</v>
      </c>
      <c r="F3020" s="269">
        <v>8.533173323350447E-5</v>
      </c>
    </row>
    <row r="3021" ht="14.25" customHeight="1">
      <c r="A3021" s="267">
        <v>43528.0</v>
      </c>
      <c r="B3021" s="57">
        <v>63.0</v>
      </c>
      <c r="C3021" s="57">
        <v>44.0</v>
      </c>
      <c r="D3021" s="268">
        <v>0.895833333333333</v>
      </c>
      <c r="E3021" s="269">
        <v>0.0</v>
      </c>
      <c r="F3021" s="269">
        <v>8.072462087582698E-5</v>
      </c>
    </row>
    <row r="3022" ht="14.25" customHeight="1">
      <c r="A3022" s="267">
        <v>43528.0</v>
      </c>
      <c r="B3022" s="57">
        <v>63.0</v>
      </c>
      <c r="C3022" s="57">
        <v>45.0</v>
      </c>
      <c r="D3022" s="268">
        <v>0.916666666666667</v>
      </c>
      <c r="E3022" s="269">
        <v>0.0</v>
      </c>
      <c r="F3022" s="269">
        <v>7.631781775109203E-5</v>
      </c>
    </row>
    <row r="3023" ht="14.25" customHeight="1">
      <c r="A3023" s="267">
        <v>43528.0</v>
      </c>
      <c r="B3023" s="57">
        <v>63.0</v>
      </c>
      <c r="C3023" s="57">
        <v>46.0</v>
      </c>
      <c r="D3023" s="268">
        <v>0.9375</v>
      </c>
      <c r="E3023" s="269">
        <v>0.0</v>
      </c>
      <c r="F3023" s="269">
        <v>6.830544843339208E-5</v>
      </c>
    </row>
    <row r="3024" ht="14.25" customHeight="1">
      <c r="A3024" s="267">
        <v>43528.0</v>
      </c>
      <c r="B3024" s="57">
        <v>63.0</v>
      </c>
      <c r="C3024" s="57">
        <v>47.0</v>
      </c>
      <c r="D3024" s="268">
        <v>0.958333333333333</v>
      </c>
      <c r="E3024" s="269">
        <v>0.0</v>
      </c>
      <c r="F3024" s="269">
        <v>5.9992615266278386E-5</v>
      </c>
    </row>
    <row r="3025" ht="14.25" customHeight="1">
      <c r="A3025" s="267">
        <v>43528.0</v>
      </c>
      <c r="B3025" s="57">
        <v>63.0</v>
      </c>
      <c r="C3025" s="57">
        <v>48.0</v>
      </c>
      <c r="D3025" s="268">
        <v>0.979166666666667</v>
      </c>
      <c r="E3025" s="269">
        <v>0.0</v>
      </c>
      <c r="F3025" s="269">
        <v>5.228070979799218E-5</v>
      </c>
    </row>
    <row r="3026" ht="14.25" customHeight="1">
      <c r="A3026" s="267">
        <v>43529.0</v>
      </c>
      <c r="B3026" s="57">
        <v>64.0</v>
      </c>
      <c r="C3026" s="57">
        <v>1.0</v>
      </c>
      <c r="D3026" s="268">
        <v>0.0</v>
      </c>
      <c r="E3026" s="269">
        <v>0.0</v>
      </c>
      <c r="F3026" s="269">
        <v>4.6171278193245975E-5</v>
      </c>
    </row>
    <row r="3027" ht="14.25" customHeight="1">
      <c r="A3027" s="267">
        <v>43529.0</v>
      </c>
      <c r="B3027" s="57">
        <v>64.0</v>
      </c>
      <c r="C3027" s="57">
        <v>2.0</v>
      </c>
      <c r="D3027" s="268">
        <v>0.020833333333333332</v>
      </c>
      <c r="E3027" s="269">
        <v>0.0</v>
      </c>
      <c r="F3027" s="269">
        <v>4.1363856602626E-5</v>
      </c>
    </row>
    <row r="3028" ht="14.25" customHeight="1">
      <c r="A3028" s="267">
        <v>43529.0</v>
      </c>
      <c r="B3028" s="57">
        <v>64.0</v>
      </c>
      <c r="C3028" s="57">
        <v>3.0</v>
      </c>
      <c r="D3028" s="268">
        <v>0.0416666666666667</v>
      </c>
      <c r="E3028" s="269">
        <v>0.0</v>
      </c>
      <c r="F3028" s="269">
        <v>3.916045504025851E-5</v>
      </c>
    </row>
    <row r="3029" ht="14.25" customHeight="1">
      <c r="A3029" s="267">
        <v>43529.0</v>
      </c>
      <c r="B3029" s="57">
        <v>64.0</v>
      </c>
      <c r="C3029" s="57">
        <v>4.0</v>
      </c>
      <c r="D3029" s="268">
        <v>0.0625</v>
      </c>
      <c r="E3029" s="269">
        <v>0.0</v>
      </c>
      <c r="F3029" s="269">
        <v>3.6756744244948525E-5</v>
      </c>
    </row>
    <row r="3030" ht="14.25" customHeight="1">
      <c r="A3030" s="267">
        <v>43529.0</v>
      </c>
      <c r="B3030" s="57">
        <v>64.0</v>
      </c>
      <c r="C3030" s="57">
        <v>5.0</v>
      </c>
      <c r="D3030" s="268">
        <v>0.0833333333333333</v>
      </c>
      <c r="E3030" s="269">
        <v>0.0</v>
      </c>
      <c r="F3030" s="269">
        <v>3.4753651915523535E-5</v>
      </c>
    </row>
    <row r="3031" ht="14.25" customHeight="1">
      <c r="A3031" s="267">
        <v>43529.0</v>
      </c>
      <c r="B3031" s="57">
        <v>64.0</v>
      </c>
      <c r="C3031" s="57">
        <v>6.0</v>
      </c>
      <c r="D3031" s="268">
        <v>0.104166666666667</v>
      </c>
      <c r="E3031" s="269">
        <v>0.0</v>
      </c>
      <c r="F3031" s="269">
        <v>3.2950868819041045E-5</v>
      </c>
    </row>
    <row r="3032" ht="14.25" customHeight="1">
      <c r="A3032" s="267">
        <v>43529.0</v>
      </c>
      <c r="B3032" s="57">
        <v>64.0</v>
      </c>
      <c r="C3032" s="57">
        <v>7.0</v>
      </c>
      <c r="D3032" s="268">
        <v>0.125</v>
      </c>
      <c r="E3032" s="269">
        <v>0.0</v>
      </c>
      <c r="F3032" s="269">
        <v>3.32513326684548E-5</v>
      </c>
    </row>
    <row r="3033" ht="14.25" customHeight="1">
      <c r="A3033" s="267">
        <v>43529.0</v>
      </c>
      <c r="B3033" s="57">
        <v>64.0</v>
      </c>
      <c r="C3033" s="57">
        <v>8.0</v>
      </c>
      <c r="D3033" s="268">
        <v>0.145833333333333</v>
      </c>
      <c r="E3033" s="269">
        <v>0.0</v>
      </c>
      <c r="F3033" s="269">
        <v>3.2049477270799804E-5</v>
      </c>
    </row>
    <row r="3034" ht="14.25" customHeight="1">
      <c r="A3034" s="267">
        <v>43529.0</v>
      </c>
      <c r="B3034" s="57">
        <v>64.0</v>
      </c>
      <c r="C3034" s="57">
        <v>9.0</v>
      </c>
      <c r="D3034" s="268">
        <v>0.166666666666667</v>
      </c>
      <c r="E3034" s="269">
        <v>0.0</v>
      </c>
      <c r="F3034" s="269">
        <v>3.174901342138605E-5</v>
      </c>
    </row>
    <row r="3035" ht="14.25" customHeight="1">
      <c r="A3035" s="267">
        <v>43529.0</v>
      </c>
      <c r="B3035" s="57">
        <v>64.0</v>
      </c>
      <c r="C3035" s="57">
        <v>10.0</v>
      </c>
      <c r="D3035" s="268">
        <v>0.1875</v>
      </c>
      <c r="E3035" s="269">
        <v>0.0</v>
      </c>
      <c r="F3035" s="269">
        <v>3.275055958609855E-5</v>
      </c>
    </row>
    <row r="3036" ht="14.25" customHeight="1">
      <c r="A3036" s="267">
        <v>43529.0</v>
      </c>
      <c r="B3036" s="57">
        <v>64.0</v>
      </c>
      <c r="C3036" s="57">
        <v>11.0</v>
      </c>
      <c r="D3036" s="268">
        <v>0.208333333333333</v>
      </c>
      <c r="E3036" s="269">
        <v>4.7903797191365966E-8</v>
      </c>
      <c r="F3036" s="269">
        <v>3.335148728492605E-5</v>
      </c>
    </row>
    <row r="3037" ht="14.25" customHeight="1">
      <c r="A3037" s="267">
        <v>43529.0</v>
      </c>
      <c r="B3037" s="57">
        <v>64.0</v>
      </c>
      <c r="C3037" s="57">
        <v>12.0</v>
      </c>
      <c r="D3037" s="268">
        <v>0.229166666666667</v>
      </c>
      <c r="E3037" s="269">
        <v>2.866213039159078E-7</v>
      </c>
      <c r="F3037" s="269">
        <v>3.485380653199478E-5</v>
      </c>
    </row>
    <row r="3038" ht="14.25" customHeight="1">
      <c r="A3038" s="267">
        <v>43529.0</v>
      </c>
      <c r="B3038" s="57">
        <v>64.0</v>
      </c>
      <c r="C3038" s="57">
        <v>13.0</v>
      </c>
      <c r="D3038" s="268">
        <v>0.25</v>
      </c>
      <c r="E3038" s="269">
        <v>1.0749069549954512E-6</v>
      </c>
      <c r="F3038" s="269">
        <v>3.785844502613227E-5</v>
      </c>
    </row>
    <row r="3039" ht="14.25" customHeight="1">
      <c r="A3039" s="267">
        <v>43529.0</v>
      </c>
      <c r="B3039" s="57">
        <v>64.0</v>
      </c>
      <c r="C3039" s="57">
        <v>14.0</v>
      </c>
      <c r="D3039" s="268">
        <v>0.270833333333333</v>
      </c>
      <c r="E3039" s="269">
        <v>3.1510333885963074E-6</v>
      </c>
      <c r="F3039" s="269">
        <v>4.11635473696835E-5</v>
      </c>
    </row>
    <row r="3040" ht="14.25" customHeight="1">
      <c r="A3040" s="267">
        <v>43529.0</v>
      </c>
      <c r="B3040" s="57">
        <v>64.0</v>
      </c>
      <c r="C3040" s="57">
        <v>15.0</v>
      </c>
      <c r="D3040" s="268">
        <v>0.291666666666667</v>
      </c>
      <c r="E3040" s="269">
        <v>1.2454710547218422E-5</v>
      </c>
      <c r="F3040" s="269">
        <v>4.8274525139142206E-5</v>
      </c>
    </row>
    <row r="3041" ht="14.25" customHeight="1">
      <c r="A3041" s="267">
        <v>43529.0</v>
      </c>
      <c r="B3041" s="57">
        <v>64.0</v>
      </c>
      <c r="C3041" s="57">
        <v>16.0</v>
      </c>
      <c r="D3041" s="268">
        <v>0.3125</v>
      </c>
      <c r="E3041" s="269">
        <v>3.4173165927560415E-5</v>
      </c>
      <c r="F3041" s="269">
        <v>5.4684420593302164E-5</v>
      </c>
    </row>
    <row r="3042" ht="14.25" customHeight="1">
      <c r="A3042" s="267">
        <v>43529.0</v>
      </c>
      <c r="B3042" s="57">
        <v>64.0</v>
      </c>
      <c r="C3042" s="57">
        <v>17.0</v>
      </c>
      <c r="D3042" s="268">
        <v>0.333333333333333</v>
      </c>
      <c r="E3042" s="269">
        <v>5.981944842353575E-5</v>
      </c>
      <c r="F3042" s="269">
        <v>6.279694452747336E-5</v>
      </c>
    </row>
    <row r="3043" ht="14.25" customHeight="1">
      <c r="A3043" s="267">
        <v>43529.0</v>
      </c>
      <c r="B3043" s="57">
        <v>64.0</v>
      </c>
      <c r="C3043" s="57">
        <v>18.0</v>
      </c>
      <c r="D3043" s="268">
        <v>0.354166666666667</v>
      </c>
      <c r="E3043" s="269">
        <v>8.801288533413963E-5</v>
      </c>
      <c r="F3043" s="269">
        <v>7.010823152987456E-5</v>
      </c>
    </row>
    <row r="3044" ht="14.25" customHeight="1">
      <c r="A3044" s="267">
        <v>43529.0</v>
      </c>
      <c r="B3044" s="57">
        <v>64.0</v>
      </c>
      <c r="C3044" s="57">
        <v>19.0</v>
      </c>
      <c r="D3044" s="268">
        <v>0.375</v>
      </c>
      <c r="E3044" s="269">
        <v>1.2064662794776145E-4</v>
      </c>
      <c r="F3044" s="269">
        <v>7.281240617459832E-5</v>
      </c>
    </row>
    <row r="3045" ht="14.25" customHeight="1">
      <c r="A3045" s="267">
        <v>43529.0</v>
      </c>
      <c r="B3045" s="57">
        <v>64.0</v>
      </c>
      <c r="C3045" s="57">
        <v>20.0</v>
      </c>
      <c r="D3045" s="268">
        <v>0.395833333333333</v>
      </c>
      <c r="E3045" s="269">
        <v>1.3563567049923637E-4</v>
      </c>
      <c r="F3045" s="269">
        <v>7.681859083344827E-5</v>
      </c>
    </row>
    <row r="3046" ht="14.25" customHeight="1">
      <c r="A3046" s="267">
        <v>43529.0</v>
      </c>
      <c r="B3046" s="57">
        <v>64.0</v>
      </c>
      <c r="C3046" s="57">
        <v>21.0</v>
      </c>
      <c r="D3046" s="268">
        <v>0.416666666666667</v>
      </c>
      <c r="E3046" s="269">
        <v>1.5300035259776656E-4</v>
      </c>
      <c r="F3046" s="269">
        <v>7.601735390167828E-5</v>
      </c>
    </row>
    <row r="3047" ht="14.25" customHeight="1">
      <c r="A3047" s="267">
        <v>43529.0</v>
      </c>
      <c r="B3047" s="57">
        <v>64.0</v>
      </c>
      <c r="C3047" s="57">
        <v>22.0</v>
      </c>
      <c r="D3047" s="268">
        <v>0.4375</v>
      </c>
      <c r="E3047" s="269">
        <v>1.7107835339208284E-4</v>
      </c>
      <c r="F3047" s="269">
        <v>7.351348848989705E-5</v>
      </c>
    </row>
    <row r="3048" ht="14.25" customHeight="1">
      <c r="A3048" s="267">
        <v>43529.0</v>
      </c>
      <c r="B3048" s="57">
        <v>64.0</v>
      </c>
      <c r="C3048" s="57">
        <v>23.0</v>
      </c>
      <c r="D3048" s="268">
        <v>0.458333333333333</v>
      </c>
      <c r="E3048" s="269">
        <v>1.871702269965408E-4</v>
      </c>
      <c r="F3048" s="269">
        <v>7.291256079106956E-5</v>
      </c>
    </row>
    <row r="3049" ht="14.25" customHeight="1">
      <c r="A3049" s="267">
        <v>43529.0</v>
      </c>
      <c r="B3049" s="57">
        <v>64.0</v>
      </c>
      <c r="C3049" s="57">
        <v>24.0</v>
      </c>
      <c r="D3049" s="268">
        <v>0.479166666666667</v>
      </c>
      <c r="E3049" s="269">
        <v>1.933863236941652E-4</v>
      </c>
      <c r="F3049" s="269">
        <v>7.231163309224206E-5</v>
      </c>
    </row>
    <row r="3050" ht="14.25" customHeight="1">
      <c r="A3050" s="267">
        <v>43529.0</v>
      </c>
      <c r="B3050" s="57">
        <v>64.0</v>
      </c>
      <c r="C3050" s="57">
        <v>25.0</v>
      </c>
      <c r="D3050" s="268">
        <v>0.5</v>
      </c>
      <c r="E3050" s="269">
        <v>2.2713486389566552E-4</v>
      </c>
      <c r="F3050" s="269">
        <v>7.36136431063683E-5</v>
      </c>
    </row>
    <row r="3051" ht="14.25" customHeight="1">
      <c r="A3051" s="267">
        <v>43529.0</v>
      </c>
      <c r="B3051" s="57">
        <v>64.0</v>
      </c>
      <c r="C3051" s="57">
        <v>26.0</v>
      </c>
      <c r="D3051" s="268">
        <v>0.520833333333333</v>
      </c>
      <c r="E3051" s="269">
        <v>2.2777091486641927E-4</v>
      </c>
      <c r="F3051" s="269">
        <v>7.38139523393108E-5</v>
      </c>
    </row>
    <row r="3052" ht="14.25" customHeight="1">
      <c r="A3052" s="267">
        <v>43529.0</v>
      </c>
      <c r="B3052" s="57">
        <v>64.0</v>
      </c>
      <c r="C3052" s="57">
        <v>27.0</v>
      </c>
      <c r="D3052" s="268">
        <v>0.541666666666667</v>
      </c>
      <c r="E3052" s="269">
        <v>2.3501322470144528E-4</v>
      </c>
      <c r="F3052" s="269">
        <v>7.311287002401206E-5</v>
      </c>
    </row>
    <row r="3053" ht="14.25" customHeight="1">
      <c r="A3053" s="267">
        <v>43529.0</v>
      </c>
      <c r="B3053" s="57">
        <v>64.0</v>
      </c>
      <c r="C3053" s="57">
        <v>28.0</v>
      </c>
      <c r="D3053" s="268">
        <v>0.5625</v>
      </c>
      <c r="E3053" s="269">
        <v>2.1871038692041926E-4</v>
      </c>
      <c r="F3053" s="269">
        <v>7.030854076281706E-5</v>
      </c>
    </row>
    <row r="3054" ht="14.25" customHeight="1">
      <c r="A3054" s="267">
        <v>43529.0</v>
      </c>
      <c r="B3054" s="57">
        <v>64.0</v>
      </c>
      <c r="C3054" s="57">
        <v>29.0</v>
      </c>
      <c r="D3054" s="268">
        <v>0.583333333333333</v>
      </c>
      <c r="E3054" s="269">
        <v>1.896317977683317E-4</v>
      </c>
      <c r="F3054" s="269">
        <v>6.850575766633457E-5</v>
      </c>
    </row>
    <row r="3055" ht="14.25" customHeight="1">
      <c r="A3055" s="267">
        <v>43529.0</v>
      </c>
      <c r="B3055" s="57">
        <v>64.0</v>
      </c>
      <c r="C3055" s="57">
        <v>30.0</v>
      </c>
      <c r="D3055" s="268">
        <v>0.604166666666667</v>
      </c>
      <c r="E3055" s="269">
        <v>1.3020931290787894E-4</v>
      </c>
      <c r="F3055" s="269">
        <v>6.960745844751831E-5</v>
      </c>
    </row>
    <row r="3056" ht="14.25" customHeight="1">
      <c r="A3056" s="267">
        <v>43529.0</v>
      </c>
      <c r="B3056" s="57">
        <v>64.0</v>
      </c>
      <c r="C3056" s="57">
        <v>31.0</v>
      </c>
      <c r="D3056" s="268">
        <v>0.625</v>
      </c>
      <c r="E3056" s="269">
        <v>9.8993414882969E-5</v>
      </c>
      <c r="F3056" s="269">
        <v>7.020838614634582E-5</v>
      </c>
    </row>
    <row r="3057" ht="14.25" customHeight="1">
      <c r="A3057" s="267">
        <v>43529.0</v>
      </c>
      <c r="B3057" s="57">
        <v>64.0</v>
      </c>
      <c r="C3057" s="57">
        <v>32.0</v>
      </c>
      <c r="D3057" s="268">
        <v>0.645833333333333</v>
      </c>
      <c r="E3057" s="269">
        <v>9.576287305886604E-5</v>
      </c>
      <c r="F3057" s="269">
        <v>7.100962307811582E-5</v>
      </c>
    </row>
    <row r="3058" ht="14.25" customHeight="1">
      <c r="A3058" s="267">
        <v>43529.0</v>
      </c>
      <c r="B3058" s="57">
        <v>64.0</v>
      </c>
      <c r="C3058" s="57">
        <v>33.0</v>
      </c>
      <c r="D3058" s="268">
        <v>0.666666666666667</v>
      </c>
      <c r="E3058" s="269">
        <v>8.905954643475312E-5</v>
      </c>
      <c r="F3058" s="269">
        <v>7.24117877087133E-5</v>
      </c>
    </row>
    <row r="3059" ht="14.25" customHeight="1">
      <c r="A3059" s="267">
        <v>43529.0</v>
      </c>
      <c r="B3059" s="57">
        <v>64.0</v>
      </c>
      <c r="C3059" s="57">
        <v>34.0</v>
      </c>
      <c r="D3059" s="268">
        <v>0.6875</v>
      </c>
      <c r="E3059" s="269">
        <v>5.139609416791137E-5</v>
      </c>
      <c r="F3059" s="269">
        <v>7.962292009464326E-5</v>
      </c>
    </row>
    <row r="3060" ht="14.25" customHeight="1">
      <c r="A3060" s="267">
        <v>43529.0</v>
      </c>
      <c r="B3060" s="57">
        <v>64.0</v>
      </c>
      <c r="C3060" s="57">
        <v>35.0</v>
      </c>
      <c r="D3060" s="268">
        <v>0.708333333333333</v>
      </c>
      <c r="E3060" s="269">
        <v>2.2783047419463235E-5</v>
      </c>
      <c r="F3060" s="269">
        <v>9.10405463723657E-5</v>
      </c>
    </row>
    <row r="3061" ht="14.25" customHeight="1">
      <c r="A3061" s="267">
        <v>43529.0</v>
      </c>
      <c r="B3061" s="57">
        <v>64.0</v>
      </c>
      <c r="C3061" s="57">
        <v>36.0</v>
      </c>
      <c r="D3061" s="268">
        <v>0.729166666666667</v>
      </c>
      <c r="E3061" s="269">
        <v>1.0340604089285285E-5</v>
      </c>
      <c r="F3061" s="269">
        <v>9.885260645712315E-5</v>
      </c>
    </row>
    <row r="3062" ht="14.25" customHeight="1">
      <c r="A3062" s="267">
        <v>43529.0</v>
      </c>
      <c r="B3062" s="57">
        <v>64.0</v>
      </c>
      <c r="C3062" s="57">
        <v>37.0</v>
      </c>
      <c r="D3062" s="268">
        <v>0.75</v>
      </c>
      <c r="E3062" s="269">
        <v>1.9770643093085247E-6</v>
      </c>
      <c r="F3062" s="269">
        <v>1.0531257921951873E-4</v>
      </c>
    </row>
    <row r="3063" ht="14.25" customHeight="1">
      <c r="A3063" s="267">
        <v>43529.0</v>
      </c>
      <c r="B3063" s="57">
        <v>64.0</v>
      </c>
      <c r="C3063" s="57">
        <v>38.0</v>
      </c>
      <c r="D3063" s="268">
        <v>0.770833333333333</v>
      </c>
      <c r="E3063" s="269">
        <v>9.074594476959018E-7</v>
      </c>
      <c r="F3063" s="269">
        <v>1.0826714040542059E-4</v>
      </c>
    </row>
    <row r="3064" ht="14.25" customHeight="1">
      <c r="A3064" s="267">
        <v>43529.0</v>
      </c>
      <c r="B3064" s="57">
        <v>64.0</v>
      </c>
      <c r="C3064" s="57">
        <v>39.0</v>
      </c>
      <c r="D3064" s="268">
        <v>0.791666666666667</v>
      </c>
      <c r="E3064" s="269">
        <v>4.265719083231161E-7</v>
      </c>
      <c r="F3064" s="269">
        <v>1.0389038366562697E-4</v>
      </c>
    </row>
    <row r="3065" ht="14.25" customHeight="1">
      <c r="A3065" s="267">
        <v>43529.0</v>
      </c>
      <c r="B3065" s="57">
        <v>64.0</v>
      </c>
      <c r="C3065" s="57">
        <v>40.0</v>
      </c>
      <c r="D3065" s="268">
        <v>0.8125</v>
      </c>
      <c r="E3065" s="269">
        <v>5.524041477923283E-8</v>
      </c>
      <c r="F3065" s="269">
        <v>9.845198799123815E-5</v>
      </c>
    </row>
    <row r="3066" ht="14.25" customHeight="1">
      <c r="A3066" s="267">
        <v>43529.0</v>
      </c>
      <c r="B3066" s="57">
        <v>64.0</v>
      </c>
      <c r="C3066" s="57">
        <v>41.0</v>
      </c>
      <c r="D3066" s="268">
        <v>0.833333333333333</v>
      </c>
      <c r="E3066" s="269">
        <v>0.0</v>
      </c>
      <c r="F3066" s="269">
        <v>9.314379331826193E-5</v>
      </c>
    </row>
    <row r="3067" ht="14.25" customHeight="1">
      <c r="A3067" s="267">
        <v>43529.0</v>
      </c>
      <c r="B3067" s="57">
        <v>64.0</v>
      </c>
      <c r="C3067" s="57">
        <v>42.0</v>
      </c>
      <c r="D3067" s="268">
        <v>0.854166666666667</v>
      </c>
      <c r="E3067" s="269">
        <v>0.0</v>
      </c>
      <c r="F3067" s="269">
        <v>8.853668096058446E-5</v>
      </c>
    </row>
    <row r="3068" ht="14.25" customHeight="1">
      <c r="A3068" s="267">
        <v>43529.0</v>
      </c>
      <c r="B3068" s="57">
        <v>64.0</v>
      </c>
      <c r="C3068" s="57">
        <v>43.0</v>
      </c>
      <c r="D3068" s="268">
        <v>0.875</v>
      </c>
      <c r="E3068" s="269">
        <v>0.0</v>
      </c>
      <c r="F3068" s="269">
        <v>8.473080553467698E-5</v>
      </c>
    </row>
    <row r="3069" ht="14.25" customHeight="1">
      <c r="A3069" s="267">
        <v>43529.0</v>
      </c>
      <c r="B3069" s="57">
        <v>64.0</v>
      </c>
      <c r="C3069" s="57">
        <v>44.0</v>
      </c>
      <c r="D3069" s="268">
        <v>0.895833333333333</v>
      </c>
      <c r="E3069" s="269">
        <v>0.0</v>
      </c>
      <c r="F3069" s="269">
        <v>7.952276547817202E-5</v>
      </c>
    </row>
    <row r="3070" ht="14.25" customHeight="1">
      <c r="A3070" s="267">
        <v>43529.0</v>
      </c>
      <c r="B3070" s="57">
        <v>64.0</v>
      </c>
      <c r="C3070" s="57">
        <v>45.0</v>
      </c>
      <c r="D3070" s="268">
        <v>0.916666666666667</v>
      </c>
      <c r="E3070" s="269">
        <v>0.0</v>
      </c>
      <c r="F3070" s="269">
        <v>7.441488003813829E-5</v>
      </c>
    </row>
    <row r="3071" ht="14.25" customHeight="1">
      <c r="A3071" s="267">
        <v>43529.0</v>
      </c>
      <c r="B3071" s="57">
        <v>64.0</v>
      </c>
      <c r="C3071" s="57">
        <v>46.0</v>
      </c>
      <c r="D3071" s="268">
        <v>0.9375</v>
      </c>
      <c r="E3071" s="269">
        <v>0.0</v>
      </c>
      <c r="F3071" s="269">
        <v>6.790482996750707E-5</v>
      </c>
    </row>
    <row r="3072" ht="14.25" customHeight="1">
      <c r="A3072" s="267">
        <v>43529.0</v>
      </c>
      <c r="B3072" s="57">
        <v>64.0</v>
      </c>
      <c r="C3072" s="57">
        <v>47.0</v>
      </c>
      <c r="D3072" s="268">
        <v>0.958333333333333</v>
      </c>
      <c r="E3072" s="269">
        <v>0.0</v>
      </c>
      <c r="F3072" s="269">
        <v>6.0393233732163374E-5</v>
      </c>
    </row>
    <row r="3073" ht="14.25" customHeight="1">
      <c r="A3073" s="267">
        <v>43529.0</v>
      </c>
      <c r="B3073" s="57">
        <v>64.0</v>
      </c>
      <c r="C3073" s="57">
        <v>48.0</v>
      </c>
      <c r="D3073" s="268">
        <v>0.979166666666667</v>
      </c>
      <c r="E3073" s="269">
        <v>0.0</v>
      </c>
      <c r="F3073" s="269">
        <v>5.368287442858966E-5</v>
      </c>
    </row>
    <row r="3074" ht="14.25" customHeight="1">
      <c r="A3074" s="267">
        <v>43530.0</v>
      </c>
      <c r="B3074" s="57">
        <v>65.0</v>
      </c>
      <c r="C3074" s="57">
        <v>1.0</v>
      </c>
      <c r="D3074" s="268">
        <v>0.0</v>
      </c>
      <c r="E3074" s="269">
        <v>0.0</v>
      </c>
      <c r="F3074" s="269">
        <v>4.6071123576774715E-5</v>
      </c>
    </row>
    <row r="3075" ht="14.25" customHeight="1">
      <c r="A3075" s="267">
        <v>43530.0</v>
      </c>
      <c r="B3075" s="57">
        <v>65.0</v>
      </c>
      <c r="C3075" s="57">
        <v>2.0</v>
      </c>
      <c r="D3075" s="268">
        <v>0.020833333333333332</v>
      </c>
      <c r="E3075" s="269">
        <v>0.0</v>
      </c>
      <c r="F3075" s="269">
        <v>4.106339275321225E-5</v>
      </c>
    </row>
    <row r="3076" ht="14.25" customHeight="1">
      <c r="A3076" s="267">
        <v>43530.0</v>
      </c>
      <c r="B3076" s="57">
        <v>65.0</v>
      </c>
      <c r="C3076" s="57">
        <v>3.0</v>
      </c>
      <c r="D3076" s="268">
        <v>0.0416666666666667</v>
      </c>
      <c r="E3076" s="269">
        <v>0.0</v>
      </c>
      <c r="F3076" s="269">
        <v>3.795859964260352E-5</v>
      </c>
    </row>
    <row r="3077" ht="14.25" customHeight="1">
      <c r="A3077" s="267">
        <v>43530.0</v>
      </c>
      <c r="B3077" s="57">
        <v>65.0</v>
      </c>
      <c r="C3077" s="57">
        <v>4.0</v>
      </c>
      <c r="D3077" s="268">
        <v>0.0625</v>
      </c>
      <c r="E3077" s="269">
        <v>0.0</v>
      </c>
      <c r="F3077" s="269">
        <v>3.5354579614351036E-5</v>
      </c>
    </row>
    <row r="3078" ht="14.25" customHeight="1">
      <c r="A3078" s="267">
        <v>43530.0</v>
      </c>
      <c r="B3078" s="57">
        <v>65.0</v>
      </c>
      <c r="C3078" s="57">
        <v>5.0</v>
      </c>
      <c r="D3078" s="268">
        <v>0.0833333333333333</v>
      </c>
      <c r="E3078" s="269">
        <v>0.0</v>
      </c>
      <c r="F3078" s="269">
        <v>3.3551796517868546E-5</v>
      </c>
    </row>
    <row r="3079" ht="14.25" customHeight="1">
      <c r="A3079" s="267">
        <v>43530.0</v>
      </c>
      <c r="B3079" s="57">
        <v>65.0</v>
      </c>
      <c r="C3079" s="57">
        <v>6.0</v>
      </c>
      <c r="D3079" s="268">
        <v>0.104166666666667</v>
      </c>
      <c r="E3079" s="269">
        <v>0.0</v>
      </c>
      <c r="F3079" s="269">
        <v>3.14485495719723E-5</v>
      </c>
    </row>
    <row r="3080" ht="14.25" customHeight="1">
      <c r="A3080" s="267">
        <v>43530.0</v>
      </c>
      <c r="B3080" s="57">
        <v>65.0</v>
      </c>
      <c r="C3080" s="57">
        <v>7.0</v>
      </c>
      <c r="D3080" s="268">
        <v>0.125</v>
      </c>
      <c r="E3080" s="269">
        <v>0.0</v>
      </c>
      <c r="F3080" s="269">
        <v>3.1548704188443556E-5</v>
      </c>
    </row>
    <row r="3081" ht="14.25" customHeight="1">
      <c r="A3081" s="267">
        <v>43530.0</v>
      </c>
      <c r="B3081" s="57">
        <v>65.0</v>
      </c>
      <c r="C3081" s="57">
        <v>8.0</v>
      </c>
      <c r="D3081" s="268">
        <v>0.145833333333333</v>
      </c>
      <c r="E3081" s="269">
        <v>0.0</v>
      </c>
      <c r="F3081" s="269">
        <v>3.1047931106087315E-5</v>
      </c>
    </row>
    <row r="3082" ht="14.25" customHeight="1">
      <c r="A3082" s="267">
        <v>43530.0</v>
      </c>
      <c r="B3082" s="57">
        <v>65.0</v>
      </c>
      <c r="C3082" s="57">
        <v>9.0</v>
      </c>
      <c r="D3082" s="268">
        <v>0.166666666666667</v>
      </c>
      <c r="E3082" s="269">
        <v>0.0</v>
      </c>
      <c r="F3082" s="269">
        <v>3.054715802373107E-5</v>
      </c>
    </row>
    <row r="3083" ht="14.25" customHeight="1">
      <c r="A3083" s="267">
        <v>43530.0</v>
      </c>
      <c r="B3083" s="57">
        <v>65.0</v>
      </c>
      <c r="C3083" s="57">
        <v>10.0</v>
      </c>
      <c r="D3083" s="268">
        <v>0.1875</v>
      </c>
      <c r="E3083" s="269">
        <v>8.446358063342518E-9</v>
      </c>
      <c r="F3083" s="269">
        <v>3.1047931106087315E-5</v>
      </c>
    </row>
    <row r="3084" ht="14.25" customHeight="1">
      <c r="A3084" s="267">
        <v>43530.0</v>
      </c>
      <c r="B3084" s="57">
        <v>65.0</v>
      </c>
      <c r="C3084" s="57">
        <v>11.0</v>
      </c>
      <c r="D3084" s="268">
        <v>0.208333333333333</v>
      </c>
      <c r="E3084" s="269">
        <v>1.5215774963744044E-7</v>
      </c>
      <c r="F3084" s="269">
        <v>3.124824033902981E-5</v>
      </c>
    </row>
    <row r="3085" ht="14.25" customHeight="1">
      <c r="A3085" s="267">
        <v>43530.0</v>
      </c>
      <c r="B3085" s="57">
        <v>65.0</v>
      </c>
      <c r="C3085" s="57">
        <v>12.0</v>
      </c>
      <c r="D3085" s="268">
        <v>0.229166666666667</v>
      </c>
      <c r="E3085" s="269">
        <v>7.524040423724971E-7</v>
      </c>
      <c r="F3085" s="269">
        <v>3.3551796517868546E-5</v>
      </c>
    </row>
    <row r="3086" ht="14.25" customHeight="1">
      <c r="A3086" s="267">
        <v>43530.0</v>
      </c>
      <c r="B3086" s="57">
        <v>65.0</v>
      </c>
      <c r="C3086" s="57">
        <v>13.0</v>
      </c>
      <c r="D3086" s="268">
        <v>0.25</v>
      </c>
      <c r="E3086" s="269">
        <v>1.475276657647614E-6</v>
      </c>
      <c r="F3086" s="269">
        <v>3.4953961148466035E-5</v>
      </c>
    </row>
    <row r="3087" ht="14.25" customHeight="1">
      <c r="A3087" s="267">
        <v>43530.0</v>
      </c>
      <c r="B3087" s="57">
        <v>65.0</v>
      </c>
      <c r="C3087" s="57">
        <v>14.0</v>
      </c>
      <c r="D3087" s="268">
        <v>0.270833333333333</v>
      </c>
      <c r="E3087" s="269">
        <v>5.403399977082917E-6</v>
      </c>
      <c r="F3087" s="269">
        <v>3.6957053477891026E-5</v>
      </c>
    </row>
    <row r="3088" ht="14.25" customHeight="1">
      <c r="A3088" s="267">
        <v>43530.0</v>
      </c>
      <c r="B3088" s="57">
        <v>65.0</v>
      </c>
      <c r="C3088" s="57">
        <v>15.0</v>
      </c>
      <c r="D3088" s="268">
        <v>0.291666666666667</v>
      </c>
      <c r="E3088" s="269">
        <v>8.994028793689054E-6</v>
      </c>
      <c r="F3088" s="269">
        <v>4.206493891792475E-5</v>
      </c>
    </row>
    <row r="3089" ht="14.25" customHeight="1">
      <c r="A3089" s="267">
        <v>43530.0</v>
      </c>
      <c r="B3089" s="57">
        <v>65.0</v>
      </c>
      <c r="C3089" s="57">
        <v>16.0</v>
      </c>
      <c r="D3089" s="268">
        <v>0.3125</v>
      </c>
      <c r="E3089" s="269">
        <v>2.2948739041172224E-5</v>
      </c>
      <c r="F3089" s="269">
        <v>5.0578081317980936E-5</v>
      </c>
    </row>
    <row r="3090" ht="14.25" customHeight="1">
      <c r="A3090" s="267">
        <v>43530.0</v>
      </c>
      <c r="B3090" s="57">
        <v>65.0</v>
      </c>
      <c r="C3090" s="57">
        <v>17.0</v>
      </c>
      <c r="D3090" s="268">
        <v>0.333333333333333</v>
      </c>
      <c r="E3090" s="269">
        <v>4.2914215465212996E-5</v>
      </c>
      <c r="F3090" s="269">
        <v>5.6987976772140894E-5</v>
      </c>
    </row>
    <row r="3091" ht="14.25" customHeight="1">
      <c r="A3091" s="267">
        <v>43530.0</v>
      </c>
      <c r="B3091" s="57">
        <v>65.0</v>
      </c>
      <c r="C3091" s="57">
        <v>18.0</v>
      </c>
      <c r="D3091" s="268">
        <v>0.354166666666667</v>
      </c>
      <c r="E3091" s="269">
        <v>6.186717220844261E-5</v>
      </c>
      <c r="F3091" s="269">
        <v>6.570142840513958E-5</v>
      </c>
    </row>
    <row r="3092" ht="14.25" customHeight="1">
      <c r="A3092" s="267">
        <v>43530.0</v>
      </c>
      <c r="B3092" s="57">
        <v>65.0</v>
      </c>
      <c r="C3092" s="57">
        <v>19.0</v>
      </c>
      <c r="D3092" s="268">
        <v>0.375</v>
      </c>
      <c r="E3092" s="269">
        <v>7.881648292032713E-5</v>
      </c>
      <c r="F3092" s="269">
        <v>7.010823152987456E-5</v>
      </c>
    </row>
    <row r="3093" ht="14.25" customHeight="1">
      <c r="A3093" s="267">
        <v>43530.0</v>
      </c>
      <c r="B3093" s="57">
        <v>65.0</v>
      </c>
      <c r="C3093" s="57">
        <v>20.0</v>
      </c>
      <c r="D3093" s="268">
        <v>0.395833333333333</v>
      </c>
      <c r="E3093" s="269">
        <v>1.0127574457199135E-4</v>
      </c>
      <c r="F3093" s="269">
        <v>7.611750851814954E-5</v>
      </c>
    </row>
    <row r="3094" ht="14.25" customHeight="1">
      <c r="A3094" s="267">
        <v>43530.0</v>
      </c>
      <c r="B3094" s="57">
        <v>65.0</v>
      </c>
      <c r="C3094" s="57">
        <v>21.0</v>
      </c>
      <c r="D3094" s="268">
        <v>0.416666666666667</v>
      </c>
      <c r="E3094" s="269">
        <v>1.2309078659920224E-4</v>
      </c>
      <c r="F3094" s="269">
        <v>7.842106469698827E-5</v>
      </c>
    </row>
    <row r="3095" ht="14.25" customHeight="1">
      <c r="A3095" s="267">
        <v>43530.0</v>
      </c>
      <c r="B3095" s="57">
        <v>65.0</v>
      </c>
      <c r="C3095" s="57">
        <v>22.0</v>
      </c>
      <c r="D3095" s="268">
        <v>0.4375</v>
      </c>
      <c r="E3095" s="269">
        <v>1.5430367457172352E-4</v>
      </c>
      <c r="F3095" s="269">
        <v>8.122539395818325E-5</v>
      </c>
    </row>
    <row r="3096" ht="14.25" customHeight="1">
      <c r="A3096" s="267">
        <v>43530.0</v>
      </c>
      <c r="B3096" s="57">
        <v>65.0</v>
      </c>
      <c r="C3096" s="57">
        <v>23.0</v>
      </c>
      <c r="D3096" s="268">
        <v>0.458333333333333</v>
      </c>
      <c r="E3096" s="269">
        <v>1.5786116317948617E-4</v>
      </c>
      <c r="F3096" s="269">
        <v>8.012369317699953E-5</v>
      </c>
    </row>
    <row r="3097" ht="14.25" customHeight="1">
      <c r="A3097" s="267">
        <v>43530.0</v>
      </c>
      <c r="B3097" s="57">
        <v>65.0</v>
      </c>
      <c r="C3097" s="57">
        <v>24.0</v>
      </c>
      <c r="D3097" s="268">
        <v>0.479166666666667</v>
      </c>
      <c r="E3097" s="269">
        <v>1.9669669479840327E-4</v>
      </c>
      <c r="F3097" s="269">
        <v>8.523157861703322E-5</v>
      </c>
    </row>
    <row r="3098" ht="14.25" customHeight="1">
      <c r="A3098" s="267">
        <v>43530.0</v>
      </c>
      <c r="B3098" s="57">
        <v>65.0</v>
      </c>
      <c r="C3098" s="57">
        <v>25.0</v>
      </c>
      <c r="D3098" s="268">
        <v>0.5</v>
      </c>
      <c r="E3098" s="269">
        <v>1.8459086713034213E-4</v>
      </c>
      <c r="F3098" s="269">
        <v>8.453049630173448E-5</v>
      </c>
    </row>
    <row r="3099" ht="14.25" customHeight="1">
      <c r="A3099" s="267">
        <v>43530.0</v>
      </c>
      <c r="B3099" s="57">
        <v>65.0</v>
      </c>
      <c r="C3099" s="57">
        <v>26.0</v>
      </c>
      <c r="D3099" s="268">
        <v>0.520833333333333</v>
      </c>
      <c r="E3099" s="269">
        <v>1.4612087551320687E-4</v>
      </c>
      <c r="F3099" s="269">
        <v>8.473080553467698E-5</v>
      </c>
    </row>
    <row r="3100" ht="14.25" customHeight="1">
      <c r="A3100" s="267">
        <v>43530.0</v>
      </c>
      <c r="B3100" s="57">
        <v>65.0</v>
      </c>
      <c r="C3100" s="57">
        <v>27.0</v>
      </c>
      <c r="D3100" s="268">
        <v>0.541666666666667</v>
      </c>
      <c r="E3100" s="269">
        <v>1.7712109050368785E-4</v>
      </c>
      <c r="F3100" s="269">
        <v>7.942261086170077E-5</v>
      </c>
    </row>
    <row r="3101" ht="14.25" customHeight="1">
      <c r="A3101" s="267">
        <v>43530.0</v>
      </c>
      <c r="B3101" s="57">
        <v>65.0</v>
      </c>
      <c r="C3101" s="57">
        <v>28.0</v>
      </c>
      <c r="D3101" s="268">
        <v>0.5625</v>
      </c>
      <c r="E3101" s="269">
        <v>2.155998705655838E-4</v>
      </c>
      <c r="F3101" s="269">
        <v>7.862137392993077E-5</v>
      </c>
    </row>
    <row r="3102" ht="14.25" customHeight="1">
      <c r="A3102" s="267">
        <v>43530.0</v>
      </c>
      <c r="B3102" s="57">
        <v>65.0</v>
      </c>
      <c r="C3102" s="57">
        <v>29.0</v>
      </c>
      <c r="D3102" s="268">
        <v>0.583333333333333</v>
      </c>
      <c r="E3102" s="269">
        <v>2.1138598683454198E-4</v>
      </c>
      <c r="F3102" s="269">
        <v>7.521611696990828E-5</v>
      </c>
    </row>
    <row r="3103" ht="14.25" customHeight="1">
      <c r="A3103" s="267">
        <v>43530.0</v>
      </c>
      <c r="B3103" s="57">
        <v>65.0</v>
      </c>
      <c r="C3103" s="57">
        <v>30.0</v>
      </c>
      <c r="D3103" s="268">
        <v>0.604166666666667</v>
      </c>
      <c r="E3103" s="269">
        <v>1.6986531973984905E-4</v>
      </c>
      <c r="F3103" s="269">
        <v>7.531627158637955E-5</v>
      </c>
    </row>
    <row r="3104" ht="14.25" customHeight="1">
      <c r="A3104" s="267">
        <v>43530.0</v>
      </c>
      <c r="B3104" s="57">
        <v>65.0</v>
      </c>
      <c r="C3104" s="57">
        <v>31.0</v>
      </c>
      <c r="D3104" s="268">
        <v>0.625</v>
      </c>
      <c r="E3104" s="269">
        <v>1.3165253093472469E-4</v>
      </c>
      <c r="F3104" s="269">
        <v>7.862137392993077E-5</v>
      </c>
    </row>
    <row r="3105" ht="14.25" customHeight="1">
      <c r="A3105" s="267">
        <v>43530.0</v>
      </c>
      <c r="B3105" s="57">
        <v>65.0</v>
      </c>
      <c r="C3105" s="57">
        <v>32.0</v>
      </c>
      <c r="D3105" s="268">
        <v>0.645833333333333</v>
      </c>
      <c r="E3105" s="269">
        <v>9.72240553587602E-5</v>
      </c>
      <c r="F3105" s="269">
        <v>7.992338394405702E-5</v>
      </c>
    </row>
    <row r="3106" ht="14.25" customHeight="1">
      <c r="A3106" s="267">
        <v>43530.0</v>
      </c>
      <c r="B3106" s="57">
        <v>65.0</v>
      </c>
      <c r="C3106" s="57">
        <v>33.0</v>
      </c>
      <c r="D3106" s="268">
        <v>0.666666666666667</v>
      </c>
      <c r="E3106" s="269">
        <v>7.664191972136299E-5</v>
      </c>
      <c r="F3106" s="269">
        <v>8.262755858878075E-5</v>
      </c>
    </row>
    <row r="3107" ht="14.25" customHeight="1">
      <c r="A3107" s="267">
        <v>43530.0</v>
      </c>
      <c r="B3107" s="57">
        <v>65.0</v>
      </c>
      <c r="C3107" s="57">
        <v>34.0</v>
      </c>
      <c r="D3107" s="268">
        <v>0.6875</v>
      </c>
      <c r="E3107" s="269">
        <v>6.12224904613693E-5</v>
      </c>
      <c r="F3107" s="269">
        <v>8.873699019352696E-5</v>
      </c>
    </row>
    <row r="3108" ht="14.25" customHeight="1">
      <c r="A3108" s="267">
        <v>43530.0</v>
      </c>
      <c r="B3108" s="57">
        <v>65.0</v>
      </c>
      <c r="C3108" s="57">
        <v>35.0</v>
      </c>
      <c r="D3108" s="268">
        <v>0.708333333333333</v>
      </c>
      <c r="E3108" s="269">
        <v>3.162137929633101E-5</v>
      </c>
      <c r="F3108" s="269">
        <v>9.664920489475566E-5</v>
      </c>
    </row>
    <row r="3109" ht="14.25" customHeight="1">
      <c r="A3109" s="267">
        <v>43530.0</v>
      </c>
      <c r="B3109" s="57">
        <v>65.0</v>
      </c>
      <c r="C3109" s="57">
        <v>36.0</v>
      </c>
      <c r="D3109" s="268">
        <v>0.729166666666667</v>
      </c>
      <c r="E3109" s="269">
        <v>1.6832225560199883E-5</v>
      </c>
      <c r="F3109" s="269">
        <v>1.0303906942562137E-4</v>
      </c>
    </row>
    <row r="3110" ht="14.25" customHeight="1">
      <c r="A3110" s="267">
        <v>43530.0</v>
      </c>
      <c r="B3110" s="57">
        <v>65.0</v>
      </c>
      <c r="C3110" s="57">
        <v>37.0</v>
      </c>
      <c r="D3110" s="268">
        <v>0.75</v>
      </c>
      <c r="E3110" s="269">
        <v>3.6614037420860247E-6</v>
      </c>
      <c r="F3110" s="269">
        <v>1.0635418723081973E-4</v>
      </c>
    </row>
    <row r="3111" ht="14.25" customHeight="1">
      <c r="A3111" s="267">
        <v>43530.0</v>
      </c>
      <c r="B3111" s="57">
        <v>65.0</v>
      </c>
      <c r="C3111" s="57">
        <v>38.0</v>
      </c>
      <c r="D3111" s="268">
        <v>0.770833333333333</v>
      </c>
      <c r="E3111" s="269">
        <v>1.3799622812539824E-6</v>
      </c>
      <c r="F3111" s="269">
        <v>1.0543276475928422E-4</v>
      </c>
    </row>
    <row r="3112" ht="14.25" customHeight="1">
      <c r="A3112" s="267">
        <v>43530.0</v>
      </c>
      <c r="B3112" s="57">
        <v>65.0</v>
      </c>
      <c r="C3112" s="57">
        <v>39.0</v>
      </c>
      <c r="D3112" s="268">
        <v>0.791666666666667</v>
      </c>
      <c r="E3112" s="269">
        <v>5.886556699911997E-7</v>
      </c>
      <c r="F3112" s="269">
        <v>1.0255832726655934E-4</v>
      </c>
    </row>
    <row r="3113" ht="14.25" customHeight="1">
      <c r="A3113" s="267">
        <v>43530.0</v>
      </c>
      <c r="B3113" s="57">
        <v>65.0</v>
      </c>
      <c r="C3113" s="57">
        <v>40.0</v>
      </c>
      <c r="D3113" s="268">
        <v>0.8125</v>
      </c>
      <c r="E3113" s="269">
        <v>2.256472300133841E-7</v>
      </c>
      <c r="F3113" s="269">
        <v>9.93533795394794E-5</v>
      </c>
    </row>
    <row r="3114" ht="14.25" customHeight="1">
      <c r="A3114" s="267">
        <v>43530.0</v>
      </c>
      <c r="B3114" s="57">
        <v>65.0</v>
      </c>
      <c r="C3114" s="57">
        <v>41.0</v>
      </c>
      <c r="D3114" s="268">
        <v>0.833333333333333</v>
      </c>
      <c r="E3114" s="269">
        <v>4.081378859804925E-8</v>
      </c>
      <c r="F3114" s="269">
        <v>9.604827719592816E-5</v>
      </c>
    </row>
    <row r="3115" ht="14.25" customHeight="1">
      <c r="A3115" s="267">
        <v>43530.0</v>
      </c>
      <c r="B3115" s="57">
        <v>65.0</v>
      </c>
      <c r="C3115" s="57">
        <v>42.0</v>
      </c>
      <c r="D3115" s="268">
        <v>0.854166666666667</v>
      </c>
      <c r="E3115" s="269">
        <v>0.0</v>
      </c>
      <c r="F3115" s="269">
        <v>9.164147407119316E-5</v>
      </c>
    </row>
    <row r="3116" ht="14.25" customHeight="1">
      <c r="A3116" s="267">
        <v>43530.0</v>
      </c>
      <c r="B3116" s="57">
        <v>65.0</v>
      </c>
      <c r="C3116" s="57">
        <v>43.0</v>
      </c>
      <c r="D3116" s="268">
        <v>0.875</v>
      </c>
      <c r="E3116" s="269">
        <v>0.0</v>
      </c>
      <c r="F3116" s="269">
        <v>8.633327939821698E-5</v>
      </c>
    </row>
    <row r="3117" ht="14.25" customHeight="1">
      <c r="A3117" s="267">
        <v>43530.0</v>
      </c>
      <c r="B3117" s="57">
        <v>65.0</v>
      </c>
      <c r="C3117" s="57">
        <v>44.0</v>
      </c>
      <c r="D3117" s="268">
        <v>0.895833333333333</v>
      </c>
      <c r="E3117" s="269">
        <v>0.0</v>
      </c>
      <c r="F3117" s="269">
        <v>8.132554857465449E-5</v>
      </c>
    </row>
    <row r="3118" ht="14.25" customHeight="1">
      <c r="A3118" s="267">
        <v>43530.0</v>
      </c>
      <c r="B3118" s="57">
        <v>65.0</v>
      </c>
      <c r="C3118" s="57">
        <v>45.0</v>
      </c>
      <c r="D3118" s="268">
        <v>0.916666666666667</v>
      </c>
      <c r="E3118" s="269">
        <v>0.0</v>
      </c>
      <c r="F3118" s="269">
        <v>7.531627158637955E-5</v>
      </c>
    </row>
    <row r="3119" ht="14.25" customHeight="1">
      <c r="A3119" s="267">
        <v>43530.0</v>
      </c>
      <c r="B3119" s="57">
        <v>65.0</v>
      </c>
      <c r="C3119" s="57">
        <v>46.0</v>
      </c>
      <c r="D3119" s="268">
        <v>0.9375</v>
      </c>
      <c r="E3119" s="269">
        <v>0.0</v>
      </c>
      <c r="F3119" s="269">
        <v>6.590173763808209E-5</v>
      </c>
    </row>
    <row r="3120" ht="14.25" customHeight="1">
      <c r="A3120" s="267">
        <v>43530.0</v>
      </c>
      <c r="B3120" s="57">
        <v>65.0</v>
      </c>
      <c r="C3120" s="57">
        <v>47.0</v>
      </c>
      <c r="D3120" s="268">
        <v>0.958333333333333</v>
      </c>
      <c r="E3120" s="269">
        <v>0.0</v>
      </c>
      <c r="F3120" s="269">
        <v>5.498488444271591E-5</v>
      </c>
    </row>
    <row r="3121" ht="14.25" customHeight="1">
      <c r="A3121" s="267">
        <v>43530.0</v>
      </c>
      <c r="B3121" s="57">
        <v>65.0</v>
      </c>
      <c r="C3121" s="57">
        <v>48.0</v>
      </c>
      <c r="D3121" s="268">
        <v>0.979166666666667</v>
      </c>
      <c r="E3121" s="269">
        <v>0.0</v>
      </c>
      <c r="F3121" s="269">
        <v>4.737313359090096E-5</v>
      </c>
    </row>
    <row r="3122" ht="14.25" customHeight="1">
      <c r="A3122" s="267">
        <v>43531.0</v>
      </c>
      <c r="B3122" s="57">
        <v>66.0</v>
      </c>
      <c r="C3122" s="57">
        <v>1.0</v>
      </c>
      <c r="D3122" s="268">
        <v>0.0</v>
      </c>
      <c r="E3122" s="269">
        <v>0.0</v>
      </c>
      <c r="F3122" s="269">
        <v>4.07629289037985E-5</v>
      </c>
    </row>
    <row r="3123" ht="14.25" customHeight="1">
      <c r="A3123" s="267">
        <v>43531.0</v>
      </c>
      <c r="B3123" s="57">
        <v>66.0</v>
      </c>
      <c r="C3123" s="57">
        <v>2.0</v>
      </c>
      <c r="D3123" s="268">
        <v>0.020833333333333332</v>
      </c>
      <c r="E3123" s="269">
        <v>0.0</v>
      </c>
      <c r="F3123" s="269">
        <v>3.655643501200603E-5</v>
      </c>
    </row>
    <row r="3124" ht="14.25" customHeight="1">
      <c r="A3124" s="267">
        <v>43531.0</v>
      </c>
      <c r="B3124" s="57">
        <v>66.0</v>
      </c>
      <c r="C3124" s="57">
        <v>3.0</v>
      </c>
      <c r="D3124" s="268">
        <v>0.0416666666666667</v>
      </c>
      <c r="E3124" s="269">
        <v>0.0</v>
      </c>
      <c r="F3124" s="269">
        <v>3.425287883316729E-5</v>
      </c>
    </row>
    <row r="3125" ht="14.25" customHeight="1">
      <c r="A3125" s="267">
        <v>43531.0</v>
      </c>
      <c r="B3125" s="57">
        <v>66.0</v>
      </c>
      <c r="C3125" s="57">
        <v>4.0</v>
      </c>
      <c r="D3125" s="268">
        <v>0.0625</v>
      </c>
      <c r="E3125" s="269">
        <v>0.0</v>
      </c>
      <c r="F3125" s="269">
        <v>3.26504049696273E-5</v>
      </c>
    </row>
    <row r="3126" ht="14.25" customHeight="1">
      <c r="A3126" s="267">
        <v>43531.0</v>
      </c>
      <c r="B3126" s="57">
        <v>66.0</v>
      </c>
      <c r="C3126" s="57">
        <v>5.0</v>
      </c>
      <c r="D3126" s="268">
        <v>0.0833333333333333</v>
      </c>
      <c r="E3126" s="269">
        <v>0.0</v>
      </c>
      <c r="F3126" s="269">
        <v>3.094777648961606E-5</v>
      </c>
    </row>
    <row r="3127" ht="14.25" customHeight="1">
      <c r="A3127" s="267">
        <v>43531.0</v>
      </c>
      <c r="B3127" s="57">
        <v>66.0</v>
      </c>
      <c r="C3127" s="57">
        <v>6.0</v>
      </c>
      <c r="D3127" s="268">
        <v>0.104166666666667</v>
      </c>
      <c r="E3127" s="269">
        <v>0.0</v>
      </c>
      <c r="F3127" s="269">
        <v>3.0246694174317314E-5</v>
      </c>
    </row>
    <row r="3128" ht="14.25" customHeight="1">
      <c r="A3128" s="267">
        <v>43531.0</v>
      </c>
      <c r="B3128" s="57">
        <v>66.0</v>
      </c>
      <c r="C3128" s="57">
        <v>7.0</v>
      </c>
      <c r="D3128" s="268">
        <v>0.125</v>
      </c>
      <c r="E3128" s="269">
        <v>0.0</v>
      </c>
      <c r="F3128" s="269">
        <v>3.054715802373107E-5</v>
      </c>
    </row>
    <row r="3129" ht="14.25" customHeight="1">
      <c r="A3129" s="267">
        <v>43531.0</v>
      </c>
      <c r="B3129" s="57">
        <v>66.0</v>
      </c>
      <c r="C3129" s="57">
        <v>8.0</v>
      </c>
      <c r="D3129" s="268">
        <v>0.145833333333333</v>
      </c>
      <c r="E3129" s="269">
        <v>0.0</v>
      </c>
      <c r="F3129" s="269">
        <v>3.0046384941374813E-5</v>
      </c>
    </row>
    <row r="3130" ht="14.25" customHeight="1">
      <c r="A3130" s="267">
        <v>43531.0</v>
      </c>
      <c r="B3130" s="57">
        <v>66.0</v>
      </c>
      <c r="C3130" s="57">
        <v>9.0</v>
      </c>
      <c r="D3130" s="268">
        <v>0.166666666666667</v>
      </c>
      <c r="E3130" s="269">
        <v>0.0</v>
      </c>
      <c r="F3130" s="269">
        <v>3.054715802373107E-5</v>
      </c>
    </row>
    <row r="3131" ht="14.25" customHeight="1">
      <c r="A3131" s="267">
        <v>43531.0</v>
      </c>
      <c r="B3131" s="57">
        <v>66.0</v>
      </c>
      <c r="C3131" s="57">
        <v>10.0</v>
      </c>
      <c r="D3131" s="268">
        <v>0.1875</v>
      </c>
      <c r="E3131" s="269">
        <v>3.033290632966802E-8</v>
      </c>
      <c r="F3131" s="269">
        <v>3.18491680378573E-5</v>
      </c>
    </row>
    <row r="3132" ht="14.25" customHeight="1">
      <c r="A3132" s="267">
        <v>43531.0</v>
      </c>
      <c r="B3132" s="57">
        <v>66.0</v>
      </c>
      <c r="C3132" s="57">
        <v>11.0</v>
      </c>
      <c r="D3132" s="268">
        <v>0.208333333333333</v>
      </c>
      <c r="E3132" s="269">
        <v>2.8353869148403097E-7</v>
      </c>
      <c r="F3132" s="269">
        <v>3.2550250353156044E-5</v>
      </c>
    </row>
    <row r="3133" ht="14.25" customHeight="1">
      <c r="A3133" s="267">
        <v>43531.0</v>
      </c>
      <c r="B3133" s="57">
        <v>66.0</v>
      </c>
      <c r="C3133" s="57">
        <v>12.0</v>
      </c>
      <c r="D3133" s="268">
        <v>0.229166666666667</v>
      </c>
      <c r="E3133" s="269">
        <v>9.946973795180162E-7</v>
      </c>
      <c r="F3133" s="269">
        <v>3.5955507313178524E-5</v>
      </c>
    </row>
    <row r="3134" ht="14.25" customHeight="1">
      <c r="A3134" s="267">
        <v>43531.0</v>
      </c>
      <c r="B3134" s="57">
        <v>66.0</v>
      </c>
      <c r="C3134" s="57">
        <v>13.0</v>
      </c>
      <c r="D3134" s="268">
        <v>0.25</v>
      </c>
      <c r="E3134" s="269">
        <v>2.238408191283043E-6</v>
      </c>
      <c r="F3134" s="269">
        <v>4.296633046616598E-5</v>
      </c>
    </row>
    <row r="3135" ht="14.25" customHeight="1">
      <c r="A3135" s="267">
        <v>43531.0</v>
      </c>
      <c r="B3135" s="57">
        <v>66.0</v>
      </c>
      <c r="C3135" s="57">
        <v>14.0</v>
      </c>
      <c r="D3135" s="268">
        <v>0.270833333333333</v>
      </c>
      <c r="E3135" s="269">
        <v>5.537220547123075E-6</v>
      </c>
      <c r="F3135" s="269">
        <v>5.0277617468567196E-5</v>
      </c>
    </row>
    <row r="3136" ht="14.25" customHeight="1">
      <c r="A3136" s="267">
        <v>43531.0</v>
      </c>
      <c r="B3136" s="57">
        <v>66.0</v>
      </c>
      <c r="C3136" s="57">
        <v>15.0</v>
      </c>
      <c r="D3136" s="268">
        <v>0.291666666666667</v>
      </c>
      <c r="E3136" s="269">
        <v>1.716983158560272E-5</v>
      </c>
      <c r="F3136" s="269">
        <v>5.9291532950979645E-5</v>
      </c>
    </row>
    <row r="3137" ht="14.25" customHeight="1">
      <c r="A3137" s="267">
        <v>43531.0</v>
      </c>
      <c r="B3137" s="57">
        <v>66.0</v>
      </c>
      <c r="C3137" s="57">
        <v>16.0</v>
      </c>
      <c r="D3137" s="268">
        <v>0.3125</v>
      </c>
      <c r="E3137" s="269">
        <v>4.510326912165674E-5</v>
      </c>
      <c r="F3137" s="269">
        <v>6.53008099392546E-5</v>
      </c>
    </row>
    <row r="3138" ht="14.25" customHeight="1">
      <c r="A3138" s="267">
        <v>43531.0</v>
      </c>
      <c r="B3138" s="57">
        <v>66.0</v>
      </c>
      <c r="C3138" s="57">
        <v>17.0</v>
      </c>
      <c r="D3138" s="268">
        <v>0.333333333333333</v>
      </c>
      <c r="E3138" s="269">
        <v>8.36270491110025E-5</v>
      </c>
      <c r="F3138" s="269">
        <v>6.770452073456459E-5</v>
      </c>
    </row>
    <row r="3139" ht="14.25" customHeight="1">
      <c r="A3139" s="267">
        <v>43531.0</v>
      </c>
      <c r="B3139" s="57">
        <v>66.0</v>
      </c>
      <c r="C3139" s="57">
        <v>18.0</v>
      </c>
      <c r="D3139" s="268">
        <v>0.354166666666667</v>
      </c>
      <c r="E3139" s="269">
        <v>1.222881354231549E-4</v>
      </c>
      <c r="F3139" s="269">
        <v>6.840560304986335E-5</v>
      </c>
    </row>
    <row r="3140" ht="14.25" customHeight="1">
      <c r="A3140" s="267">
        <v>43531.0</v>
      </c>
      <c r="B3140" s="57">
        <v>66.0</v>
      </c>
      <c r="C3140" s="57">
        <v>19.0</v>
      </c>
      <c r="D3140" s="268">
        <v>0.375</v>
      </c>
      <c r="E3140" s="269">
        <v>1.5965730268471763E-4</v>
      </c>
      <c r="F3140" s="269">
        <v>6.820529381692084E-5</v>
      </c>
    </row>
    <row r="3141" ht="14.25" customHeight="1">
      <c r="A3141" s="267">
        <v>43531.0</v>
      </c>
      <c r="B3141" s="57">
        <v>66.0</v>
      </c>
      <c r="C3141" s="57">
        <v>20.0</v>
      </c>
      <c r="D3141" s="268">
        <v>0.395833333333333</v>
      </c>
      <c r="E3141" s="269">
        <v>1.95380178679657E-4</v>
      </c>
      <c r="F3141" s="269">
        <v>6.750421150162208E-5</v>
      </c>
    </row>
    <row r="3142" ht="14.25" customHeight="1">
      <c r="A3142" s="267">
        <v>43531.0</v>
      </c>
      <c r="B3142" s="57">
        <v>66.0</v>
      </c>
      <c r="C3142" s="57">
        <v>21.0</v>
      </c>
      <c r="D3142" s="268">
        <v>0.416666666666667</v>
      </c>
      <c r="E3142" s="269">
        <v>2.21335378166809E-4</v>
      </c>
      <c r="F3142" s="269">
        <v>6.61020468710246E-5</v>
      </c>
    </row>
    <row r="3143" ht="14.25" customHeight="1">
      <c r="A3143" s="267">
        <v>43531.0</v>
      </c>
      <c r="B3143" s="57">
        <v>66.0</v>
      </c>
      <c r="C3143" s="57">
        <v>22.0</v>
      </c>
      <c r="D3143" s="268">
        <v>0.4375</v>
      </c>
      <c r="E3143" s="269">
        <v>2.446736284756532E-4</v>
      </c>
      <c r="F3143" s="269">
        <v>6.600189225455336E-5</v>
      </c>
    </row>
    <row r="3144" ht="14.25" customHeight="1">
      <c r="A3144" s="267">
        <v>43531.0</v>
      </c>
      <c r="B3144" s="57">
        <v>66.0</v>
      </c>
      <c r="C3144" s="57">
        <v>23.0</v>
      </c>
      <c r="D3144" s="268">
        <v>0.458333333333333</v>
      </c>
      <c r="E3144" s="269">
        <v>2.578091207175148E-4</v>
      </c>
      <c r="F3144" s="269">
        <v>6.429926377454211E-5</v>
      </c>
    </row>
    <row r="3145" ht="14.25" customHeight="1">
      <c r="A3145" s="267">
        <v>43531.0</v>
      </c>
      <c r="B3145" s="57">
        <v>66.0</v>
      </c>
      <c r="C3145" s="57">
        <v>24.0</v>
      </c>
      <c r="D3145" s="268">
        <v>0.479166666666667</v>
      </c>
      <c r="E3145" s="269">
        <v>2.6286906916440407E-4</v>
      </c>
      <c r="F3145" s="269">
        <v>6.429926377454211E-5</v>
      </c>
    </row>
    <row r="3146" ht="14.25" customHeight="1">
      <c r="A3146" s="267">
        <v>43531.0</v>
      </c>
      <c r="B3146" s="57">
        <v>66.0</v>
      </c>
      <c r="C3146" s="57">
        <v>25.0</v>
      </c>
      <c r="D3146" s="268">
        <v>0.5</v>
      </c>
      <c r="E3146" s="269">
        <v>2.578130473633779E-4</v>
      </c>
      <c r="F3146" s="269">
        <v>6.630235610396709E-5</v>
      </c>
    </row>
    <row r="3147" ht="14.25" customHeight="1">
      <c r="A3147" s="267">
        <v>43531.0</v>
      </c>
      <c r="B3147" s="57">
        <v>66.0</v>
      </c>
      <c r="C3147" s="57">
        <v>26.0</v>
      </c>
      <c r="D3147" s="268">
        <v>0.520833333333333</v>
      </c>
      <c r="E3147" s="269">
        <v>2.457503064268593E-4</v>
      </c>
      <c r="F3147" s="269">
        <v>6.660281995338085E-5</v>
      </c>
    </row>
    <row r="3148" ht="14.25" customHeight="1">
      <c r="A3148" s="267">
        <v>43531.0</v>
      </c>
      <c r="B3148" s="57">
        <v>66.0</v>
      </c>
      <c r="C3148" s="57">
        <v>27.0</v>
      </c>
      <c r="D3148" s="268">
        <v>0.541666666666667</v>
      </c>
      <c r="E3148" s="269">
        <v>2.355497263761534E-4</v>
      </c>
      <c r="F3148" s="269">
        <v>6.520065532278334E-5</v>
      </c>
    </row>
    <row r="3149" ht="14.25" customHeight="1">
      <c r="A3149" s="267">
        <v>43531.0</v>
      </c>
      <c r="B3149" s="57">
        <v>66.0</v>
      </c>
      <c r="C3149" s="57">
        <v>28.0</v>
      </c>
      <c r="D3149" s="268">
        <v>0.5625</v>
      </c>
      <c r="E3149" s="269">
        <v>2.144424079685425E-4</v>
      </c>
      <c r="F3149" s="269">
        <v>6.36983360757146E-5</v>
      </c>
    </row>
    <row r="3150" ht="14.25" customHeight="1">
      <c r="A3150" s="267">
        <v>43531.0</v>
      </c>
      <c r="B3150" s="57">
        <v>66.0</v>
      </c>
      <c r="C3150" s="57">
        <v>29.0</v>
      </c>
      <c r="D3150" s="268">
        <v>0.583333333333333</v>
      </c>
      <c r="E3150" s="269">
        <v>1.9332783478316672E-4</v>
      </c>
      <c r="F3150" s="269">
        <v>6.229617144511711E-5</v>
      </c>
    </row>
    <row r="3151" ht="14.25" customHeight="1">
      <c r="A3151" s="267">
        <v>43531.0</v>
      </c>
      <c r="B3151" s="57">
        <v>66.0</v>
      </c>
      <c r="C3151" s="57">
        <v>30.0</v>
      </c>
      <c r="D3151" s="268">
        <v>0.604166666666667</v>
      </c>
      <c r="E3151" s="269">
        <v>1.7121752867840085E-4</v>
      </c>
      <c r="F3151" s="269">
        <v>6.329771760982962E-5</v>
      </c>
    </row>
    <row r="3152" ht="14.25" customHeight="1">
      <c r="A3152" s="267">
        <v>43531.0</v>
      </c>
      <c r="B3152" s="57">
        <v>66.0</v>
      </c>
      <c r="C3152" s="57">
        <v>31.0</v>
      </c>
      <c r="D3152" s="268">
        <v>0.625</v>
      </c>
      <c r="E3152" s="269">
        <v>1.4824970799703053E-4</v>
      </c>
      <c r="F3152" s="269">
        <v>6.459972762395585E-5</v>
      </c>
    </row>
    <row r="3153" ht="14.25" customHeight="1">
      <c r="A3153" s="267">
        <v>43531.0</v>
      </c>
      <c r="B3153" s="57">
        <v>66.0</v>
      </c>
      <c r="C3153" s="57">
        <v>32.0</v>
      </c>
      <c r="D3153" s="268">
        <v>0.645833333333333</v>
      </c>
      <c r="E3153" s="269">
        <v>1.2382350779236053E-4</v>
      </c>
      <c r="F3153" s="269">
        <v>6.870606689927708E-5</v>
      </c>
    </row>
    <row r="3154" ht="14.25" customHeight="1">
      <c r="A3154" s="267">
        <v>43531.0</v>
      </c>
      <c r="B3154" s="57">
        <v>66.0</v>
      </c>
      <c r="C3154" s="57">
        <v>33.0</v>
      </c>
      <c r="D3154" s="268">
        <v>0.666666666666667</v>
      </c>
      <c r="E3154" s="269">
        <v>9.340443545846203E-5</v>
      </c>
      <c r="F3154" s="269">
        <v>7.291256079106956E-5</v>
      </c>
    </row>
    <row r="3155" ht="14.25" customHeight="1">
      <c r="A3155" s="267">
        <v>43531.0</v>
      </c>
      <c r="B3155" s="57">
        <v>66.0</v>
      </c>
      <c r="C3155" s="57">
        <v>34.0</v>
      </c>
      <c r="D3155" s="268">
        <v>0.6875</v>
      </c>
      <c r="E3155" s="269">
        <v>6.37519620793469E-5</v>
      </c>
      <c r="F3155" s="269">
        <v>8.05243116428845E-5</v>
      </c>
    </row>
    <row r="3156" ht="14.25" customHeight="1">
      <c r="A3156" s="267">
        <v>43531.0</v>
      </c>
      <c r="B3156" s="57">
        <v>66.0</v>
      </c>
      <c r="C3156" s="57">
        <v>35.0</v>
      </c>
      <c r="D3156" s="268">
        <v>0.708333333333333</v>
      </c>
      <c r="E3156" s="269">
        <v>3.595497810392349E-5</v>
      </c>
      <c r="F3156" s="269">
        <v>9.254286561943443E-5</v>
      </c>
    </row>
    <row r="3157" ht="14.25" customHeight="1">
      <c r="A3157" s="267">
        <v>43531.0</v>
      </c>
      <c r="B3157" s="57">
        <v>66.0</v>
      </c>
      <c r="C3157" s="57">
        <v>36.0</v>
      </c>
      <c r="D3157" s="268">
        <v>0.729166666666667</v>
      </c>
      <c r="E3157" s="269">
        <v>1.4107129716735218E-5</v>
      </c>
      <c r="F3157" s="269">
        <v>9.87524518406519E-5</v>
      </c>
    </row>
    <row r="3158" ht="14.25" customHeight="1">
      <c r="A3158" s="267">
        <v>43531.0</v>
      </c>
      <c r="B3158" s="57">
        <v>66.0</v>
      </c>
      <c r="C3158" s="57">
        <v>37.0</v>
      </c>
      <c r="D3158" s="268">
        <v>0.75</v>
      </c>
      <c r="E3158" s="269">
        <v>2.9876679689750256E-6</v>
      </c>
      <c r="F3158" s="269">
        <v>1.0457143505763147E-4</v>
      </c>
    </row>
    <row r="3159" ht="14.25" customHeight="1">
      <c r="A3159" s="267">
        <v>43531.0</v>
      </c>
      <c r="B3159" s="57">
        <v>66.0</v>
      </c>
      <c r="C3159" s="57">
        <v>38.0</v>
      </c>
      <c r="D3159" s="268">
        <v>0.770833333333333</v>
      </c>
      <c r="E3159" s="269">
        <v>1.0394569120288677E-6</v>
      </c>
      <c r="F3159" s="269">
        <v>1.0553291937575548E-4</v>
      </c>
    </row>
    <row r="3160" ht="14.25" customHeight="1">
      <c r="A3160" s="267">
        <v>43531.0</v>
      </c>
      <c r="B3160" s="57">
        <v>66.0</v>
      </c>
      <c r="C3160" s="57">
        <v>39.0</v>
      </c>
      <c r="D3160" s="268">
        <v>0.791666666666667</v>
      </c>
      <c r="E3160" s="269">
        <v>5.430946582480601E-7</v>
      </c>
      <c r="F3160" s="269">
        <v>1.017570903347894E-4</v>
      </c>
    </row>
    <row r="3161" ht="14.25" customHeight="1">
      <c r="A3161" s="267">
        <v>43531.0</v>
      </c>
      <c r="B3161" s="57">
        <v>66.0</v>
      </c>
      <c r="C3161" s="57">
        <v>40.0</v>
      </c>
      <c r="D3161" s="268">
        <v>0.8125</v>
      </c>
      <c r="E3161" s="269">
        <v>2.4932169349019815E-7</v>
      </c>
      <c r="F3161" s="269">
        <v>9.735028721005441E-5</v>
      </c>
    </row>
    <row r="3162" ht="14.25" customHeight="1">
      <c r="A3162" s="267">
        <v>43531.0</v>
      </c>
      <c r="B3162" s="57">
        <v>66.0</v>
      </c>
      <c r="C3162" s="57">
        <v>41.0</v>
      </c>
      <c r="D3162" s="268">
        <v>0.833333333333333</v>
      </c>
      <c r="E3162" s="269">
        <v>4.999997364504222E-8</v>
      </c>
      <c r="F3162" s="269">
        <v>9.354441178414693E-5</v>
      </c>
    </row>
    <row r="3163" ht="14.25" customHeight="1">
      <c r="A3163" s="267">
        <v>43531.0</v>
      </c>
      <c r="B3163" s="57">
        <v>66.0</v>
      </c>
      <c r="C3163" s="57">
        <v>42.0</v>
      </c>
      <c r="D3163" s="268">
        <v>0.854166666666667</v>
      </c>
      <c r="E3163" s="269">
        <v>2.871453480293269E-9</v>
      </c>
      <c r="F3163" s="269">
        <v>8.983869097471069E-5</v>
      </c>
    </row>
    <row r="3164" ht="14.25" customHeight="1">
      <c r="A3164" s="267">
        <v>43531.0</v>
      </c>
      <c r="B3164" s="57">
        <v>66.0</v>
      </c>
      <c r="C3164" s="57">
        <v>43.0</v>
      </c>
      <c r="D3164" s="268">
        <v>0.875</v>
      </c>
      <c r="E3164" s="269">
        <v>0.0</v>
      </c>
      <c r="F3164" s="269">
        <v>8.643343401468822E-5</v>
      </c>
    </row>
    <row r="3165" ht="14.25" customHeight="1">
      <c r="A3165" s="267">
        <v>43531.0</v>
      </c>
      <c r="B3165" s="57">
        <v>66.0</v>
      </c>
      <c r="C3165" s="57">
        <v>44.0</v>
      </c>
      <c r="D3165" s="268">
        <v>0.895833333333333</v>
      </c>
      <c r="E3165" s="269">
        <v>0.0</v>
      </c>
      <c r="F3165" s="269">
        <v>8.062446625935576E-5</v>
      </c>
    </row>
    <row r="3166" ht="14.25" customHeight="1">
      <c r="A3166" s="267">
        <v>43531.0</v>
      </c>
      <c r="B3166" s="57">
        <v>66.0</v>
      </c>
      <c r="C3166" s="57">
        <v>45.0</v>
      </c>
      <c r="D3166" s="268">
        <v>0.916666666666667</v>
      </c>
      <c r="E3166" s="269">
        <v>0.0</v>
      </c>
      <c r="F3166" s="269">
        <v>7.481549850402329E-5</v>
      </c>
    </row>
    <row r="3167" ht="14.25" customHeight="1">
      <c r="A3167" s="267">
        <v>43531.0</v>
      </c>
      <c r="B3167" s="57">
        <v>66.0</v>
      </c>
      <c r="C3167" s="57">
        <v>46.0</v>
      </c>
      <c r="D3167" s="268">
        <v>0.9375</v>
      </c>
      <c r="E3167" s="269">
        <v>0.0</v>
      </c>
      <c r="F3167" s="269">
        <v>6.540096455572584E-5</v>
      </c>
    </row>
    <row r="3168" ht="14.25" customHeight="1">
      <c r="A3168" s="267">
        <v>43531.0</v>
      </c>
      <c r="B3168" s="57">
        <v>66.0</v>
      </c>
      <c r="C3168" s="57">
        <v>47.0</v>
      </c>
      <c r="D3168" s="268">
        <v>0.958333333333333</v>
      </c>
      <c r="E3168" s="269">
        <v>0.0</v>
      </c>
      <c r="F3168" s="269">
        <v>5.548565752507217E-5</v>
      </c>
    </row>
    <row r="3169" ht="14.25" customHeight="1">
      <c r="A3169" s="267">
        <v>43531.0</v>
      </c>
      <c r="B3169" s="57">
        <v>66.0</v>
      </c>
      <c r="C3169" s="57">
        <v>48.0</v>
      </c>
      <c r="D3169" s="268">
        <v>0.979166666666667</v>
      </c>
      <c r="E3169" s="269">
        <v>0.0</v>
      </c>
      <c r="F3169" s="269">
        <v>4.587081434383222E-5</v>
      </c>
    </row>
    <row r="3170" ht="14.25" customHeight="1">
      <c r="A3170" s="267">
        <v>43532.0</v>
      </c>
      <c r="B3170" s="57">
        <v>67.0</v>
      </c>
      <c r="C3170" s="57">
        <v>1.0</v>
      </c>
      <c r="D3170" s="268">
        <v>0.0</v>
      </c>
      <c r="E3170" s="269">
        <v>0.0</v>
      </c>
      <c r="F3170" s="269">
        <v>4.026215582144225E-5</v>
      </c>
    </row>
    <row r="3171" ht="14.25" customHeight="1">
      <c r="A3171" s="267">
        <v>43532.0</v>
      </c>
      <c r="B3171" s="57">
        <v>67.0</v>
      </c>
      <c r="C3171" s="57">
        <v>2.0</v>
      </c>
      <c r="D3171" s="268">
        <v>0.020833333333333332</v>
      </c>
      <c r="E3171" s="269">
        <v>0.0</v>
      </c>
      <c r="F3171" s="269">
        <v>3.5955507313178524E-5</v>
      </c>
    </row>
    <row r="3172" ht="14.25" customHeight="1">
      <c r="A3172" s="267">
        <v>43532.0</v>
      </c>
      <c r="B3172" s="57">
        <v>67.0</v>
      </c>
      <c r="C3172" s="57">
        <v>3.0</v>
      </c>
      <c r="D3172" s="268">
        <v>0.0416666666666667</v>
      </c>
      <c r="E3172" s="269">
        <v>0.0</v>
      </c>
      <c r="F3172" s="269">
        <v>3.3952414983753533E-5</v>
      </c>
    </row>
    <row r="3173" ht="14.25" customHeight="1">
      <c r="A3173" s="267">
        <v>43532.0</v>
      </c>
      <c r="B3173" s="57">
        <v>67.0</v>
      </c>
      <c r="C3173" s="57">
        <v>4.0</v>
      </c>
      <c r="D3173" s="268">
        <v>0.0625</v>
      </c>
      <c r="E3173" s="269">
        <v>0.0</v>
      </c>
      <c r="F3173" s="269">
        <v>3.275055958609855E-5</v>
      </c>
    </row>
    <row r="3174" ht="14.25" customHeight="1">
      <c r="A3174" s="267">
        <v>43532.0</v>
      </c>
      <c r="B3174" s="57">
        <v>67.0</v>
      </c>
      <c r="C3174" s="57">
        <v>5.0</v>
      </c>
      <c r="D3174" s="268">
        <v>0.0833333333333333</v>
      </c>
      <c r="E3174" s="269">
        <v>0.0</v>
      </c>
      <c r="F3174" s="269">
        <v>3.074746725667356E-5</v>
      </c>
    </row>
    <row r="3175" ht="14.25" customHeight="1">
      <c r="A3175" s="267">
        <v>43532.0</v>
      </c>
      <c r="B3175" s="57">
        <v>67.0</v>
      </c>
      <c r="C3175" s="57">
        <v>6.0</v>
      </c>
      <c r="D3175" s="268">
        <v>0.104166666666667</v>
      </c>
      <c r="E3175" s="269">
        <v>0.0</v>
      </c>
      <c r="F3175" s="269">
        <v>2.9946230324903566E-5</v>
      </c>
    </row>
    <row r="3176" ht="14.25" customHeight="1">
      <c r="A3176" s="267">
        <v>43532.0</v>
      </c>
      <c r="B3176" s="57">
        <v>67.0</v>
      </c>
      <c r="C3176" s="57">
        <v>7.0</v>
      </c>
      <c r="D3176" s="268">
        <v>0.125</v>
      </c>
      <c r="E3176" s="269">
        <v>0.0</v>
      </c>
      <c r="F3176" s="269">
        <v>3.0346848790788564E-5</v>
      </c>
    </row>
    <row r="3177" ht="14.25" customHeight="1">
      <c r="A3177" s="267">
        <v>43532.0</v>
      </c>
      <c r="B3177" s="57">
        <v>67.0</v>
      </c>
      <c r="C3177" s="57">
        <v>8.0</v>
      </c>
      <c r="D3177" s="268">
        <v>0.145833333333333</v>
      </c>
      <c r="E3177" s="269">
        <v>0.0</v>
      </c>
      <c r="F3177" s="269">
        <v>3.0046384941374813E-5</v>
      </c>
    </row>
    <row r="3178" ht="14.25" customHeight="1">
      <c r="A3178" s="267">
        <v>43532.0</v>
      </c>
      <c r="B3178" s="57">
        <v>67.0</v>
      </c>
      <c r="C3178" s="57">
        <v>9.0</v>
      </c>
      <c r="D3178" s="268">
        <v>0.166666666666667</v>
      </c>
      <c r="E3178" s="269">
        <v>0.0</v>
      </c>
      <c r="F3178" s="269">
        <v>3.0447003407259817E-5</v>
      </c>
    </row>
    <row r="3179" ht="14.25" customHeight="1">
      <c r="A3179" s="267">
        <v>43532.0</v>
      </c>
      <c r="B3179" s="57">
        <v>67.0</v>
      </c>
      <c r="C3179" s="57">
        <v>10.0</v>
      </c>
      <c r="D3179" s="268">
        <v>0.1875</v>
      </c>
      <c r="E3179" s="269">
        <v>4.7533883699540754E-8</v>
      </c>
      <c r="F3179" s="269">
        <v>3.194932265432856E-5</v>
      </c>
    </row>
    <row r="3180" ht="14.25" customHeight="1">
      <c r="A3180" s="267">
        <v>43532.0</v>
      </c>
      <c r="B3180" s="57">
        <v>67.0</v>
      </c>
      <c r="C3180" s="57">
        <v>11.0</v>
      </c>
      <c r="D3180" s="268">
        <v>0.208333333333333</v>
      </c>
      <c r="E3180" s="269">
        <v>2.8471008420814416E-7</v>
      </c>
      <c r="F3180" s="269">
        <v>3.234994112021355E-5</v>
      </c>
    </row>
    <row r="3181" ht="14.25" customHeight="1">
      <c r="A3181" s="267">
        <v>43532.0</v>
      </c>
      <c r="B3181" s="57">
        <v>67.0</v>
      </c>
      <c r="C3181" s="57">
        <v>12.0</v>
      </c>
      <c r="D3181" s="268">
        <v>0.229166666666667</v>
      </c>
      <c r="E3181" s="269">
        <v>7.262634889501816E-7</v>
      </c>
      <c r="F3181" s="269">
        <v>3.605566192964978E-5</v>
      </c>
    </row>
    <row r="3182" ht="14.25" customHeight="1">
      <c r="A3182" s="267">
        <v>43532.0</v>
      </c>
      <c r="B3182" s="57">
        <v>67.0</v>
      </c>
      <c r="C3182" s="57">
        <v>13.0</v>
      </c>
      <c r="D3182" s="268">
        <v>0.25</v>
      </c>
      <c r="E3182" s="269">
        <v>2.0912442737852423E-6</v>
      </c>
      <c r="F3182" s="269">
        <v>4.256571200028099E-5</v>
      </c>
    </row>
    <row r="3183" ht="14.25" customHeight="1">
      <c r="A3183" s="267">
        <v>43532.0</v>
      </c>
      <c r="B3183" s="57">
        <v>67.0</v>
      </c>
      <c r="C3183" s="57">
        <v>14.0</v>
      </c>
      <c r="D3183" s="268">
        <v>0.270833333333333</v>
      </c>
      <c r="E3183" s="269">
        <v>7.925655121093178E-6</v>
      </c>
      <c r="F3183" s="269">
        <v>4.877529822149846E-5</v>
      </c>
    </row>
    <row r="3184" ht="14.25" customHeight="1">
      <c r="A3184" s="267">
        <v>43532.0</v>
      </c>
      <c r="B3184" s="57">
        <v>67.0</v>
      </c>
      <c r="C3184" s="57">
        <v>15.0</v>
      </c>
      <c r="D3184" s="268">
        <v>0.291666666666667</v>
      </c>
      <c r="E3184" s="269">
        <v>2.2752868865423804E-5</v>
      </c>
      <c r="F3184" s="269">
        <v>5.71882860050834E-5</v>
      </c>
    </row>
    <row r="3185" ht="14.25" customHeight="1">
      <c r="A3185" s="267">
        <v>43532.0</v>
      </c>
      <c r="B3185" s="57">
        <v>67.0</v>
      </c>
      <c r="C3185" s="57">
        <v>16.0</v>
      </c>
      <c r="D3185" s="268">
        <v>0.3125</v>
      </c>
      <c r="E3185" s="269">
        <v>4.5141081922250274E-5</v>
      </c>
      <c r="F3185" s="269">
        <v>6.389864530865711E-5</v>
      </c>
    </row>
    <row r="3186" ht="14.25" customHeight="1">
      <c r="A3186" s="267">
        <v>43532.0</v>
      </c>
      <c r="B3186" s="57">
        <v>67.0</v>
      </c>
      <c r="C3186" s="57">
        <v>17.0</v>
      </c>
      <c r="D3186" s="268">
        <v>0.333333333333333</v>
      </c>
      <c r="E3186" s="269">
        <v>7.712026261208737E-5</v>
      </c>
      <c r="F3186" s="269">
        <v>6.55011191721971E-5</v>
      </c>
    </row>
    <row r="3187" ht="14.25" customHeight="1">
      <c r="A3187" s="267">
        <v>43532.0</v>
      </c>
      <c r="B3187" s="57">
        <v>67.0</v>
      </c>
      <c r="C3187" s="57">
        <v>18.0</v>
      </c>
      <c r="D3187" s="268">
        <v>0.354166666666667</v>
      </c>
      <c r="E3187" s="269">
        <v>1.080082803408633E-4</v>
      </c>
      <c r="F3187" s="269">
        <v>6.61020468710246E-5</v>
      </c>
    </row>
    <row r="3188" ht="14.25" customHeight="1">
      <c r="A3188" s="267">
        <v>43532.0</v>
      </c>
      <c r="B3188" s="57">
        <v>67.0</v>
      </c>
      <c r="C3188" s="57">
        <v>19.0</v>
      </c>
      <c r="D3188" s="268">
        <v>0.375</v>
      </c>
      <c r="E3188" s="269">
        <v>1.401461866546227E-4</v>
      </c>
      <c r="F3188" s="269">
        <v>6.520065532278334E-5</v>
      </c>
    </row>
    <row r="3189" ht="14.25" customHeight="1">
      <c r="A3189" s="267">
        <v>43532.0</v>
      </c>
      <c r="B3189" s="57">
        <v>67.0</v>
      </c>
      <c r="C3189" s="57">
        <v>20.0</v>
      </c>
      <c r="D3189" s="268">
        <v>0.395833333333333</v>
      </c>
      <c r="E3189" s="269">
        <v>1.5820787416126976E-4</v>
      </c>
      <c r="F3189" s="269">
        <v>6.329771760982962E-5</v>
      </c>
    </row>
    <row r="3190" ht="14.25" customHeight="1">
      <c r="A3190" s="267">
        <v>43532.0</v>
      </c>
      <c r="B3190" s="57">
        <v>67.0</v>
      </c>
      <c r="C3190" s="57">
        <v>21.0</v>
      </c>
      <c r="D3190" s="268">
        <v>0.416666666666667</v>
      </c>
      <c r="E3190" s="269">
        <v>1.7679600639942285E-4</v>
      </c>
      <c r="F3190" s="269">
        <v>6.0393233732163374E-5</v>
      </c>
    </row>
    <row r="3191" ht="14.25" customHeight="1">
      <c r="A3191" s="267">
        <v>43532.0</v>
      </c>
      <c r="B3191" s="57">
        <v>67.0</v>
      </c>
      <c r="C3191" s="57">
        <v>22.0</v>
      </c>
      <c r="D3191" s="268">
        <v>0.4375</v>
      </c>
      <c r="E3191" s="269">
        <v>1.8954441090935888E-4</v>
      </c>
      <c r="F3191" s="269">
        <v>5.9391687567450885E-5</v>
      </c>
    </row>
    <row r="3192" ht="14.25" customHeight="1">
      <c r="A3192" s="267">
        <v>43532.0</v>
      </c>
      <c r="B3192" s="57">
        <v>67.0</v>
      </c>
      <c r="C3192" s="57">
        <v>23.0</v>
      </c>
      <c r="D3192" s="268">
        <v>0.458333333333333</v>
      </c>
      <c r="E3192" s="269">
        <v>1.9707897259050138E-4</v>
      </c>
      <c r="F3192" s="269">
        <v>5.798952293685338E-5</v>
      </c>
    </row>
    <row r="3193" ht="14.25" customHeight="1">
      <c r="A3193" s="267">
        <v>43532.0</v>
      </c>
      <c r="B3193" s="57">
        <v>67.0</v>
      </c>
      <c r="C3193" s="57">
        <v>24.0</v>
      </c>
      <c r="D3193" s="268">
        <v>0.479166666666667</v>
      </c>
      <c r="E3193" s="269">
        <v>1.9484502845782965E-4</v>
      </c>
      <c r="F3193" s="269">
        <v>5.748874985449714E-5</v>
      </c>
    </row>
    <row r="3194" ht="14.25" customHeight="1">
      <c r="A3194" s="267">
        <v>43532.0</v>
      </c>
      <c r="B3194" s="57">
        <v>67.0</v>
      </c>
      <c r="C3194" s="57">
        <v>25.0</v>
      </c>
      <c r="D3194" s="268">
        <v>0.5</v>
      </c>
      <c r="E3194" s="269">
        <v>1.9303346388057372E-4</v>
      </c>
      <c r="F3194" s="269">
        <v>5.869060525215214E-5</v>
      </c>
    </row>
    <row r="3195" ht="14.25" customHeight="1">
      <c r="A3195" s="267">
        <v>43532.0</v>
      </c>
      <c r="B3195" s="57">
        <v>67.0</v>
      </c>
      <c r="C3195" s="57">
        <v>26.0</v>
      </c>
      <c r="D3195" s="268">
        <v>0.520833333333333</v>
      </c>
      <c r="E3195" s="269">
        <v>1.874940682626546E-4</v>
      </c>
      <c r="F3195" s="269">
        <v>5.8890914485094645E-5</v>
      </c>
    </row>
    <row r="3196" ht="14.25" customHeight="1">
      <c r="A3196" s="267">
        <v>43532.0</v>
      </c>
      <c r="B3196" s="57">
        <v>67.0</v>
      </c>
      <c r="C3196" s="57">
        <v>27.0</v>
      </c>
      <c r="D3196" s="268">
        <v>0.541666666666667</v>
      </c>
      <c r="E3196" s="269">
        <v>1.8770150898127027E-4</v>
      </c>
      <c r="F3196" s="269">
        <v>5.7789213703910896E-5</v>
      </c>
    </row>
    <row r="3197" ht="14.25" customHeight="1">
      <c r="A3197" s="267">
        <v>43532.0</v>
      </c>
      <c r="B3197" s="57">
        <v>67.0</v>
      </c>
      <c r="C3197" s="57">
        <v>28.0</v>
      </c>
      <c r="D3197" s="268">
        <v>0.5625</v>
      </c>
      <c r="E3197" s="269">
        <v>1.7001731983359096E-4</v>
      </c>
      <c r="F3197" s="269">
        <v>5.668751292272716E-5</v>
      </c>
    </row>
    <row r="3198" ht="14.25" customHeight="1">
      <c r="A3198" s="267">
        <v>43532.0</v>
      </c>
      <c r="B3198" s="57">
        <v>67.0</v>
      </c>
      <c r="C3198" s="57">
        <v>29.0</v>
      </c>
      <c r="D3198" s="268">
        <v>0.583333333333333</v>
      </c>
      <c r="E3198" s="269">
        <v>1.610197852072588E-4</v>
      </c>
      <c r="F3198" s="269">
        <v>5.7088131388612155E-5</v>
      </c>
    </row>
    <row r="3199" ht="14.25" customHeight="1">
      <c r="A3199" s="267">
        <v>43532.0</v>
      </c>
      <c r="B3199" s="57">
        <v>67.0</v>
      </c>
      <c r="C3199" s="57">
        <v>30.0</v>
      </c>
      <c r="D3199" s="268">
        <v>0.604166666666667</v>
      </c>
      <c r="E3199" s="269">
        <v>1.3560992986515015E-4</v>
      </c>
      <c r="F3199" s="269">
        <v>5.8490296019209644E-5</v>
      </c>
    </row>
    <row r="3200" ht="14.25" customHeight="1">
      <c r="A3200" s="267">
        <v>43532.0</v>
      </c>
      <c r="B3200" s="57">
        <v>67.0</v>
      </c>
      <c r="C3200" s="57">
        <v>31.0</v>
      </c>
      <c r="D3200" s="268">
        <v>0.625</v>
      </c>
      <c r="E3200" s="269">
        <v>1.1300479135398965E-4</v>
      </c>
      <c r="F3200" s="269">
        <v>5.949184218392214E-5</v>
      </c>
    </row>
    <row r="3201" ht="14.25" customHeight="1">
      <c r="A3201" s="267">
        <v>43532.0</v>
      </c>
      <c r="B3201" s="57">
        <v>67.0</v>
      </c>
      <c r="C3201" s="57">
        <v>32.0</v>
      </c>
      <c r="D3201" s="268">
        <v>0.645833333333333</v>
      </c>
      <c r="E3201" s="269">
        <v>9.732341805749967E-5</v>
      </c>
      <c r="F3201" s="269">
        <v>6.309740837688711E-5</v>
      </c>
    </row>
    <row r="3202" ht="14.25" customHeight="1">
      <c r="A3202" s="267">
        <v>43532.0</v>
      </c>
      <c r="B3202" s="57">
        <v>67.0</v>
      </c>
      <c r="C3202" s="57">
        <v>33.0</v>
      </c>
      <c r="D3202" s="268">
        <v>0.666666666666667</v>
      </c>
      <c r="E3202" s="269">
        <v>7.666084369312005E-5</v>
      </c>
      <c r="F3202" s="269">
        <v>6.830544843339208E-5</v>
      </c>
    </row>
    <row r="3203" ht="14.25" customHeight="1">
      <c r="A3203" s="267">
        <v>43532.0</v>
      </c>
      <c r="B3203" s="57">
        <v>67.0</v>
      </c>
      <c r="C3203" s="57">
        <v>34.0</v>
      </c>
      <c r="D3203" s="268">
        <v>0.6875</v>
      </c>
      <c r="E3203" s="269">
        <v>5.050872037412488E-5</v>
      </c>
      <c r="F3203" s="269">
        <v>7.631781775109203E-5</v>
      </c>
    </row>
    <row r="3204" ht="14.25" customHeight="1">
      <c r="A3204" s="267">
        <v>43532.0</v>
      </c>
      <c r="B3204" s="57">
        <v>67.0</v>
      </c>
      <c r="C3204" s="57">
        <v>35.0</v>
      </c>
      <c r="D3204" s="268">
        <v>0.708333333333333</v>
      </c>
      <c r="E3204" s="269">
        <v>3.134821247923087E-5</v>
      </c>
      <c r="F3204" s="269">
        <v>8.833637172764196E-5</v>
      </c>
    </row>
    <row r="3205" ht="14.25" customHeight="1">
      <c r="A3205" s="267">
        <v>43532.0</v>
      </c>
      <c r="B3205" s="57">
        <v>67.0</v>
      </c>
      <c r="C3205" s="57">
        <v>36.0</v>
      </c>
      <c r="D3205" s="268">
        <v>0.729166666666667</v>
      </c>
      <c r="E3205" s="269">
        <v>1.5237414304404397E-5</v>
      </c>
      <c r="F3205" s="269">
        <v>9.71499779771119E-5</v>
      </c>
    </row>
    <row r="3206" ht="14.25" customHeight="1">
      <c r="A3206" s="267">
        <v>43532.0</v>
      </c>
      <c r="B3206" s="57">
        <v>67.0</v>
      </c>
      <c r="C3206" s="57">
        <v>37.0</v>
      </c>
      <c r="D3206" s="268">
        <v>0.75</v>
      </c>
      <c r="E3206" s="269">
        <v>3.5755838119825755E-6</v>
      </c>
      <c r="F3206" s="269">
        <v>1.0269854372961912E-4</v>
      </c>
    </row>
    <row r="3207" ht="14.25" customHeight="1">
      <c r="A3207" s="267">
        <v>43532.0</v>
      </c>
      <c r="B3207" s="57">
        <v>67.0</v>
      </c>
      <c r="C3207" s="57">
        <v>38.0</v>
      </c>
      <c r="D3207" s="268">
        <v>0.770833333333333</v>
      </c>
      <c r="E3207" s="269">
        <v>1.4081373588813366E-6</v>
      </c>
      <c r="F3207" s="269">
        <v>1.0308914673385699E-4</v>
      </c>
    </row>
    <row r="3208" ht="14.25" customHeight="1">
      <c r="A3208" s="267">
        <v>43532.0</v>
      </c>
      <c r="B3208" s="57">
        <v>67.0</v>
      </c>
      <c r="C3208" s="57">
        <v>39.0</v>
      </c>
      <c r="D3208" s="268">
        <v>0.791666666666667</v>
      </c>
      <c r="E3208" s="269">
        <v>8.909982973096792E-7</v>
      </c>
      <c r="F3208" s="269">
        <v>1.0015461647124939E-4</v>
      </c>
    </row>
    <row r="3209" ht="14.25" customHeight="1">
      <c r="A3209" s="267">
        <v>43532.0</v>
      </c>
      <c r="B3209" s="57">
        <v>67.0</v>
      </c>
      <c r="C3209" s="57">
        <v>40.0</v>
      </c>
      <c r="D3209" s="268">
        <v>0.8125</v>
      </c>
      <c r="E3209" s="269">
        <v>1.8323048295075886E-7</v>
      </c>
      <c r="F3209" s="269">
        <v>9.634874104534189E-5</v>
      </c>
    </row>
    <row r="3210" ht="14.25" customHeight="1">
      <c r="A3210" s="267">
        <v>43532.0</v>
      </c>
      <c r="B3210" s="57">
        <v>67.0</v>
      </c>
      <c r="C3210" s="57">
        <v>41.0</v>
      </c>
      <c r="D3210" s="268">
        <v>0.833333333333333</v>
      </c>
      <c r="E3210" s="269">
        <v>4.3403183040825794E-8</v>
      </c>
      <c r="F3210" s="269">
        <v>9.294348408531943E-5</v>
      </c>
    </row>
    <row r="3211" ht="14.25" customHeight="1">
      <c r="A3211" s="267">
        <v>43532.0</v>
      </c>
      <c r="B3211" s="57">
        <v>67.0</v>
      </c>
      <c r="C3211" s="57">
        <v>42.0</v>
      </c>
      <c r="D3211" s="268">
        <v>0.854166666666667</v>
      </c>
      <c r="E3211" s="269">
        <v>2.871453480293269E-9</v>
      </c>
      <c r="F3211" s="269">
        <v>8.823621711117072E-5</v>
      </c>
    </row>
    <row r="3212" ht="14.25" customHeight="1">
      <c r="A3212" s="267">
        <v>43532.0</v>
      </c>
      <c r="B3212" s="57">
        <v>67.0</v>
      </c>
      <c r="C3212" s="57">
        <v>43.0</v>
      </c>
      <c r="D3212" s="268">
        <v>0.875</v>
      </c>
      <c r="E3212" s="269">
        <v>0.0</v>
      </c>
      <c r="F3212" s="269">
        <v>8.483096015114823E-5</v>
      </c>
    </row>
    <row r="3213" ht="14.25" customHeight="1">
      <c r="A3213" s="267">
        <v>43532.0</v>
      </c>
      <c r="B3213" s="57">
        <v>67.0</v>
      </c>
      <c r="C3213" s="57">
        <v>44.0</v>
      </c>
      <c r="D3213" s="268">
        <v>0.895833333333333</v>
      </c>
      <c r="E3213" s="269">
        <v>0.0</v>
      </c>
      <c r="F3213" s="269">
        <v>8.012369317699953E-5</v>
      </c>
    </row>
    <row r="3214" ht="14.25" customHeight="1">
      <c r="A3214" s="267">
        <v>43532.0</v>
      </c>
      <c r="B3214" s="57">
        <v>67.0</v>
      </c>
      <c r="C3214" s="57">
        <v>45.0</v>
      </c>
      <c r="D3214" s="268">
        <v>0.916666666666667</v>
      </c>
      <c r="E3214" s="269">
        <v>0.0</v>
      </c>
      <c r="F3214" s="269">
        <v>7.411441618872453E-5</v>
      </c>
    </row>
    <row r="3215" ht="14.25" customHeight="1">
      <c r="A3215" s="267">
        <v>43532.0</v>
      </c>
      <c r="B3215" s="57">
        <v>67.0</v>
      </c>
      <c r="C3215" s="57">
        <v>46.0</v>
      </c>
      <c r="D3215" s="268">
        <v>0.9375</v>
      </c>
      <c r="E3215" s="269">
        <v>0.0</v>
      </c>
      <c r="F3215" s="269">
        <v>6.459972762395585E-5</v>
      </c>
    </row>
    <row r="3216" ht="14.25" customHeight="1">
      <c r="A3216" s="267">
        <v>43532.0</v>
      </c>
      <c r="B3216" s="57">
        <v>67.0</v>
      </c>
      <c r="C3216" s="57">
        <v>47.0</v>
      </c>
      <c r="D3216" s="268">
        <v>0.958333333333333</v>
      </c>
      <c r="E3216" s="269">
        <v>0.0</v>
      </c>
      <c r="F3216" s="269">
        <v>5.488472982624466E-5</v>
      </c>
    </row>
    <row r="3217" ht="14.25" customHeight="1">
      <c r="A3217" s="267">
        <v>43532.0</v>
      </c>
      <c r="B3217" s="57">
        <v>67.0</v>
      </c>
      <c r="C3217" s="57">
        <v>48.0</v>
      </c>
      <c r="D3217" s="268">
        <v>0.979166666666667</v>
      </c>
      <c r="E3217" s="269">
        <v>0.0</v>
      </c>
      <c r="F3217" s="269">
        <v>4.6271432809717215E-5</v>
      </c>
    </row>
    <row r="3218" ht="14.25" customHeight="1">
      <c r="A3218" s="267">
        <v>43533.0</v>
      </c>
      <c r="B3218" s="57">
        <v>68.0</v>
      </c>
      <c r="C3218" s="57">
        <v>1.0</v>
      </c>
      <c r="D3218" s="268">
        <v>0.0</v>
      </c>
      <c r="E3218" s="269">
        <v>0.0</v>
      </c>
      <c r="F3218" s="269">
        <v>4.0562619670856E-5</v>
      </c>
    </row>
    <row r="3219" ht="14.25" customHeight="1">
      <c r="A3219" s="267">
        <v>43533.0</v>
      </c>
      <c r="B3219" s="57">
        <v>68.0</v>
      </c>
      <c r="C3219" s="57">
        <v>2.0</v>
      </c>
      <c r="D3219" s="268">
        <v>0.020833333333333332</v>
      </c>
      <c r="E3219" s="269">
        <v>0.0</v>
      </c>
      <c r="F3219" s="269">
        <v>3.615581654612103E-5</v>
      </c>
    </row>
    <row r="3220" ht="14.25" customHeight="1">
      <c r="A3220" s="267">
        <v>43533.0</v>
      </c>
      <c r="B3220" s="57">
        <v>68.0</v>
      </c>
      <c r="C3220" s="57">
        <v>3.0</v>
      </c>
      <c r="D3220" s="268">
        <v>0.0416666666666667</v>
      </c>
      <c r="E3220" s="269">
        <v>0.0</v>
      </c>
      <c r="F3220" s="269">
        <v>3.3952414983753533E-5</v>
      </c>
    </row>
    <row r="3221" ht="14.25" customHeight="1">
      <c r="A3221" s="267">
        <v>43533.0</v>
      </c>
      <c r="B3221" s="57">
        <v>68.0</v>
      </c>
      <c r="C3221" s="57">
        <v>4.0</v>
      </c>
      <c r="D3221" s="268">
        <v>0.0625</v>
      </c>
      <c r="E3221" s="269">
        <v>0.0</v>
      </c>
      <c r="F3221" s="269">
        <v>3.2450095736684804E-5</v>
      </c>
    </row>
    <row r="3222" ht="14.25" customHeight="1">
      <c r="A3222" s="267">
        <v>43533.0</v>
      </c>
      <c r="B3222" s="57">
        <v>68.0</v>
      </c>
      <c r="C3222" s="57">
        <v>5.0</v>
      </c>
      <c r="D3222" s="268">
        <v>0.0833333333333333</v>
      </c>
      <c r="E3222" s="269">
        <v>0.0</v>
      </c>
      <c r="F3222" s="269">
        <v>3.064731264020231E-5</v>
      </c>
    </row>
    <row r="3223" ht="14.25" customHeight="1">
      <c r="A3223" s="267">
        <v>43533.0</v>
      </c>
      <c r="B3223" s="57">
        <v>68.0</v>
      </c>
      <c r="C3223" s="57">
        <v>6.0</v>
      </c>
      <c r="D3223" s="268">
        <v>0.104166666666667</v>
      </c>
      <c r="E3223" s="269">
        <v>0.0</v>
      </c>
      <c r="F3223" s="269">
        <v>3.0046384941374813E-5</v>
      </c>
    </row>
    <row r="3224" ht="14.25" customHeight="1">
      <c r="A3224" s="267">
        <v>43533.0</v>
      </c>
      <c r="B3224" s="57">
        <v>68.0</v>
      </c>
      <c r="C3224" s="57">
        <v>7.0</v>
      </c>
      <c r="D3224" s="268">
        <v>0.125</v>
      </c>
      <c r="E3224" s="269">
        <v>0.0</v>
      </c>
      <c r="F3224" s="269">
        <v>3.0146539557846063E-5</v>
      </c>
    </row>
    <row r="3225" ht="14.25" customHeight="1">
      <c r="A3225" s="267">
        <v>43533.0</v>
      </c>
      <c r="B3225" s="57">
        <v>68.0</v>
      </c>
      <c r="C3225" s="57">
        <v>8.0</v>
      </c>
      <c r="D3225" s="268">
        <v>0.145833333333333</v>
      </c>
      <c r="E3225" s="269">
        <v>0.0</v>
      </c>
      <c r="F3225" s="269">
        <v>2.9645766475489823E-5</v>
      </c>
    </row>
    <row r="3226" ht="14.25" customHeight="1">
      <c r="A3226" s="267">
        <v>43533.0</v>
      </c>
      <c r="B3226" s="57">
        <v>68.0</v>
      </c>
      <c r="C3226" s="57">
        <v>9.0</v>
      </c>
      <c r="D3226" s="268">
        <v>0.166666666666667</v>
      </c>
      <c r="E3226" s="269">
        <v>0.0</v>
      </c>
      <c r="F3226" s="269">
        <v>2.9946230324903566E-5</v>
      </c>
    </row>
    <row r="3227" ht="14.25" customHeight="1">
      <c r="A3227" s="267">
        <v>43533.0</v>
      </c>
      <c r="B3227" s="57">
        <v>68.0</v>
      </c>
      <c r="C3227" s="57">
        <v>10.0</v>
      </c>
      <c r="D3227" s="268">
        <v>0.1875</v>
      </c>
      <c r="E3227" s="269">
        <v>2.5339074190027553E-8</v>
      </c>
      <c r="F3227" s="269">
        <v>3.1148085722558555E-5</v>
      </c>
    </row>
    <row r="3228" ht="14.25" customHeight="1">
      <c r="A3228" s="267">
        <v>43533.0</v>
      </c>
      <c r="B3228" s="57">
        <v>68.0</v>
      </c>
      <c r="C3228" s="57">
        <v>11.0</v>
      </c>
      <c r="D3228" s="268">
        <v>0.208333333333333</v>
      </c>
      <c r="E3228" s="269">
        <v>1.1504309595764336E-7</v>
      </c>
      <c r="F3228" s="269">
        <v>3.214963188727106E-5</v>
      </c>
    </row>
    <row r="3229" ht="14.25" customHeight="1">
      <c r="A3229" s="267">
        <v>43533.0</v>
      </c>
      <c r="B3229" s="57">
        <v>68.0</v>
      </c>
      <c r="C3229" s="57">
        <v>12.0</v>
      </c>
      <c r="D3229" s="268">
        <v>0.229166666666667</v>
      </c>
      <c r="E3229" s="269">
        <v>4.786680584218344E-7</v>
      </c>
      <c r="F3229" s="269">
        <v>3.565504346376478E-5</v>
      </c>
    </row>
    <row r="3230" ht="14.25" customHeight="1">
      <c r="A3230" s="267">
        <v>43533.0</v>
      </c>
      <c r="B3230" s="57">
        <v>68.0</v>
      </c>
      <c r="C3230" s="57">
        <v>13.0</v>
      </c>
      <c r="D3230" s="268">
        <v>0.25</v>
      </c>
      <c r="E3230" s="269">
        <v>2.1996289268900315E-6</v>
      </c>
      <c r="F3230" s="269">
        <v>4.1964784301453494E-5</v>
      </c>
    </row>
    <row r="3231" ht="14.25" customHeight="1">
      <c r="A3231" s="267">
        <v>43533.0</v>
      </c>
      <c r="B3231" s="57">
        <v>68.0</v>
      </c>
      <c r="C3231" s="57">
        <v>14.0</v>
      </c>
      <c r="D3231" s="268">
        <v>0.270833333333333</v>
      </c>
      <c r="E3231" s="269">
        <v>8.547012944614205E-6</v>
      </c>
      <c r="F3231" s="269">
        <v>4.8474834372084706E-5</v>
      </c>
    </row>
    <row r="3232" ht="14.25" customHeight="1">
      <c r="A3232" s="267">
        <v>43533.0</v>
      </c>
      <c r="B3232" s="57">
        <v>68.0</v>
      </c>
      <c r="C3232" s="57">
        <v>15.0</v>
      </c>
      <c r="D3232" s="268">
        <v>0.291666666666667</v>
      </c>
      <c r="E3232" s="269">
        <v>1.4557172692472728E-5</v>
      </c>
      <c r="F3232" s="269">
        <v>5.71882860050834E-5</v>
      </c>
    </row>
    <row r="3233" ht="14.25" customHeight="1">
      <c r="A3233" s="267">
        <v>43533.0</v>
      </c>
      <c r="B3233" s="57">
        <v>68.0</v>
      </c>
      <c r="C3233" s="57">
        <v>16.0</v>
      </c>
      <c r="D3233" s="268">
        <v>0.3125</v>
      </c>
      <c r="E3233" s="269">
        <v>2.519705452965178E-5</v>
      </c>
      <c r="F3233" s="269">
        <v>6.449957300748461E-5</v>
      </c>
    </row>
    <row r="3234" ht="14.25" customHeight="1">
      <c r="A3234" s="267">
        <v>43533.0</v>
      </c>
      <c r="B3234" s="57">
        <v>68.0</v>
      </c>
      <c r="C3234" s="57">
        <v>17.0</v>
      </c>
      <c r="D3234" s="268">
        <v>0.333333333333333</v>
      </c>
      <c r="E3234" s="269">
        <v>4.108827592793514E-5</v>
      </c>
      <c r="F3234" s="269">
        <v>6.500034608984085E-5</v>
      </c>
    </row>
    <row r="3235" ht="14.25" customHeight="1">
      <c r="A3235" s="267">
        <v>43533.0</v>
      </c>
      <c r="B3235" s="57">
        <v>68.0</v>
      </c>
      <c r="C3235" s="57">
        <v>18.0</v>
      </c>
      <c r="D3235" s="268">
        <v>0.354166666666667</v>
      </c>
      <c r="E3235" s="269">
        <v>5.504196662029527E-5</v>
      </c>
      <c r="F3235" s="269">
        <v>6.590173763808209E-5</v>
      </c>
    </row>
    <row r="3236" ht="14.25" customHeight="1">
      <c r="A3236" s="267">
        <v>43533.0</v>
      </c>
      <c r="B3236" s="57">
        <v>68.0</v>
      </c>
      <c r="C3236" s="57">
        <v>19.0</v>
      </c>
      <c r="D3236" s="268">
        <v>0.375</v>
      </c>
      <c r="E3236" s="269">
        <v>6.770625776642861E-5</v>
      </c>
      <c r="F3236" s="269">
        <v>6.480003685689835E-5</v>
      </c>
    </row>
    <row r="3237" ht="14.25" customHeight="1">
      <c r="A3237" s="267">
        <v>43533.0</v>
      </c>
      <c r="B3237" s="57">
        <v>68.0</v>
      </c>
      <c r="C3237" s="57">
        <v>20.0</v>
      </c>
      <c r="D3237" s="268">
        <v>0.395833333333333</v>
      </c>
      <c r="E3237" s="269">
        <v>8.35142822391096E-5</v>
      </c>
      <c r="F3237" s="269">
        <v>6.36983360757146E-5</v>
      </c>
    </row>
    <row r="3238" ht="14.25" customHeight="1">
      <c r="A3238" s="267">
        <v>43533.0</v>
      </c>
      <c r="B3238" s="57">
        <v>68.0</v>
      </c>
      <c r="C3238" s="57">
        <v>21.0</v>
      </c>
      <c r="D3238" s="268">
        <v>0.416666666666667</v>
      </c>
      <c r="E3238" s="269">
        <v>1.0787505527918206E-4</v>
      </c>
      <c r="F3238" s="269">
        <v>6.049338834863463E-5</v>
      </c>
    </row>
    <row r="3239" ht="14.25" customHeight="1">
      <c r="A3239" s="267">
        <v>43533.0</v>
      </c>
      <c r="B3239" s="57">
        <v>68.0</v>
      </c>
      <c r="C3239" s="57">
        <v>22.0</v>
      </c>
      <c r="D3239" s="268">
        <v>0.4375</v>
      </c>
      <c r="E3239" s="269">
        <v>1.2529068232266139E-4</v>
      </c>
      <c r="F3239" s="269">
        <v>6.0092769882749627E-5</v>
      </c>
    </row>
    <row r="3240" ht="14.25" customHeight="1">
      <c r="A3240" s="267">
        <v>43533.0</v>
      </c>
      <c r="B3240" s="57">
        <v>68.0</v>
      </c>
      <c r="C3240" s="57">
        <v>23.0</v>
      </c>
      <c r="D3240" s="268">
        <v>0.458333333333333</v>
      </c>
      <c r="E3240" s="269">
        <v>1.2564900792182777E-4</v>
      </c>
      <c r="F3240" s="269">
        <v>5.81898321697959E-5</v>
      </c>
    </row>
    <row r="3241" ht="14.25" customHeight="1">
      <c r="A3241" s="267">
        <v>43533.0</v>
      </c>
      <c r="B3241" s="57">
        <v>68.0</v>
      </c>
      <c r="C3241" s="57">
        <v>24.0</v>
      </c>
      <c r="D3241" s="268">
        <v>0.479166666666667</v>
      </c>
      <c r="E3241" s="269">
        <v>1.2289258498913747E-4</v>
      </c>
      <c r="F3241" s="269">
        <v>5.768905908743964E-5</v>
      </c>
    </row>
    <row r="3242" ht="14.25" customHeight="1">
      <c r="A3242" s="267">
        <v>43533.0</v>
      </c>
      <c r="B3242" s="57">
        <v>68.0</v>
      </c>
      <c r="C3242" s="57">
        <v>25.0</v>
      </c>
      <c r="D3242" s="268">
        <v>0.5</v>
      </c>
      <c r="E3242" s="269">
        <v>1.2581955440952387E-4</v>
      </c>
      <c r="F3242" s="269">
        <v>5.949184218392214E-5</v>
      </c>
    </row>
    <row r="3243" ht="14.25" customHeight="1">
      <c r="A3243" s="267">
        <v>43533.0</v>
      </c>
      <c r="B3243" s="57">
        <v>68.0</v>
      </c>
      <c r="C3243" s="57">
        <v>26.0</v>
      </c>
      <c r="D3243" s="268">
        <v>0.520833333333333</v>
      </c>
      <c r="E3243" s="269">
        <v>1.2738341770924375E-4</v>
      </c>
      <c r="F3243" s="269">
        <v>5.959199680039339E-5</v>
      </c>
    </row>
    <row r="3244" ht="14.25" customHeight="1">
      <c r="A3244" s="267">
        <v>43533.0</v>
      </c>
      <c r="B3244" s="57">
        <v>68.0</v>
      </c>
      <c r="C3244" s="57">
        <v>27.0</v>
      </c>
      <c r="D3244" s="268">
        <v>0.541666666666667</v>
      </c>
      <c r="E3244" s="269">
        <v>1.3011962743312576E-4</v>
      </c>
      <c r="F3244" s="269">
        <v>5.808967755332465E-5</v>
      </c>
    </row>
    <row r="3245" ht="14.25" customHeight="1">
      <c r="A3245" s="267">
        <v>43533.0</v>
      </c>
      <c r="B3245" s="57">
        <v>68.0</v>
      </c>
      <c r="C3245" s="57">
        <v>28.0</v>
      </c>
      <c r="D3245" s="268">
        <v>0.5625</v>
      </c>
      <c r="E3245" s="269">
        <v>1.1734462188770756E-4</v>
      </c>
      <c r="F3245" s="269">
        <v>5.6987976772140894E-5</v>
      </c>
    </row>
    <row r="3246" ht="14.25" customHeight="1">
      <c r="A3246" s="267">
        <v>43533.0</v>
      </c>
      <c r="B3246" s="57">
        <v>68.0</v>
      </c>
      <c r="C3246" s="57">
        <v>29.0</v>
      </c>
      <c r="D3246" s="268">
        <v>0.583333333333333</v>
      </c>
      <c r="E3246" s="269">
        <v>1.0839219543027862E-4</v>
      </c>
      <c r="F3246" s="269">
        <v>5.598643060742841E-5</v>
      </c>
    </row>
    <row r="3247" ht="14.25" customHeight="1">
      <c r="A3247" s="267">
        <v>43533.0</v>
      </c>
      <c r="B3247" s="57">
        <v>68.0</v>
      </c>
      <c r="C3247" s="57">
        <v>30.0</v>
      </c>
      <c r="D3247" s="268">
        <v>0.604166666666667</v>
      </c>
      <c r="E3247" s="269">
        <v>9.402925820098741E-5</v>
      </c>
      <c r="F3247" s="269">
        <v>5.6987976772140894E-5</v>
      </c>
    </row>
    <row r="3248" ht="14.25" customHeight="1">
      <c r="A3248" s="267">
        <v>43533.0</v>
      </c>
      <c r="B3248" s="57">
        <v>68.0</v>
      </c>
      <c r="C3248" s="57">
        <v>31.0</v>
      </c>
      <c r="D3248" s="268">
        <v>0.625</v>
      </c>
      <c r="E3248" s="269">
        <v>7.376913422187803E-5</v>
      </c>
      <c r="F3248" s="269">
        <v>5.8390141402738404E-5</v>
      </c>
    </row>
    <row r="3249" ht="14.25" customHeight="1">
      <c r="A3249" s="267">
        <v>43533.0</v>
      </c>
      <c r="B3249" s="57">
        <v>68.0</v>
      </c>
      <c r="C3249" s="57">
        <v>32.0</v>
      </c>
      <c r="D3249" s="268">
        <v>0.645833333333333</v>
      </c>
      <c r="E3249" s="269">
        <v>6.416867470484253E-5</v>
      </c>
      <c r="F3249" s="269">
        <v>6.189555297923212E-5</v>
      </c>
    </row>
    <row r="3250" ht="14.25" customHeight="1">
      <c r="A3250" s="267">
        <v>43533.0</v>
      </c>
      <c r="B3250" s="57">
        <v>68.0</v>
      </c>
      <c r="C3250" s="57">
        <v>33.0</v>
      </c>
      <c r="D3250" s="268">
        <v>0.666666666666667</v>
      </c>
      <c r="E3250" s="269">
        <v>4.968833844717934E-5</v>
      </c>
      <c r="F3250" s="269">
        <v>6.730390226867957E-5</v>
      </c>
    </row>
    <row r="3251" ht="14.25" customHeight="1">
      <c r="A3251" s="267">
        <v>43533.0</v>
      </c>
      <c r="B3251" s="57">
        <v>68.0</v>
      </c>
      <c r="C3251" s="57">
        <v>34.0</v>
      </c>
      <c r="D3251" s="268">
        <v>0.6875</v>
      </c>
      <c r="E3251" s="269">
        <v>4.323141671524485E-5</v>
      </c>
      <c r="F3251" s="269">
        <v>7.511596235343704E-5</v>
      </c>
    </row>
    <row r="3252" ht="14.25" customHeight="1">
      <c r="A3252" s="267">
        <v>43533.0</v>
      </c>
      <c r="B3252" s="57">
        <v>68.0</v>
      </c>
      <c r="C3252" s="57">
        <v>35.0</v>
      </c>
      <c r="D3252" s="268">
        <v>0.708333333333333</v>
      </c>
      <c r="E3252" s="269">
        <v>2.450184663961917E-5</v>
      </c>
      <c r="F3252" s="269">
        <v>8.703436171351571E-5</v>
      </c>
    </row>
    <row r="3253" ht="14.25" customHeight="1">
      <c r="A3253" s="267">
        <v>43533.0</v>
      </c>
      <c r="B3253" s="57">
        <v>68.0</v>
      </c>
      <c r="C3253" s="57">
        <v>36.0</v>
      </c>
      <c r="D3253" s="268">
        <v>0.729166666666667</v>
      </c>
      <c r="E3253" s="269">
        <v>1.4439591868231583E-5</v>
      </c>
      <c r="F3253" s="269">
        <v>9.484642179827317E-5</v>
      </c>
    </row>
    <row r="3254" ht="14.25" customHeight="1">
      <c r="A3254" s="267">
        <v>43533.0</v>
      </c>
      <c r="B3254" s="57">
        <v>68.0</v>
      </c>
      <c r="C3254" s="57">
        <v>37.0</v>
      </c>
      <c r="D3254" s="268">
        <v>0.75</v>
      </c>
      <c r="E3254" s="269">
        <v>5.143338842586497E-6</v>
      </c>
      <c r="F3254" s="269">
        <v>1.0138651825384577E-4</v>
      </c>
    </row>
    <row r="3255" ht="14.25" customHeight="1">
      <c r="A3255" s="267">
        <v>43533.0</v>
      </c>
      <c r="B3255" s="57">
        <v>68.0</v>
      </c>
      <c r="C3255" s="57">
        <v>38.0</v>
      </c>
      <c r="D3255" s="268">
        <v>0.770833333333333</v>
      </c>
      <c r="E3255" s="269">
        <v>2.2578903018525042E-6</v>
      </c>
      <c r="F3255" s="269">
        <v>1.0222781703220424E-4</v>
      </c>
    </row>
    <row r="3256" ht="14.25" customHeight="1">
      <c r="A3256" s="267">
        <v>43533.0</v>
      </c>
      <c r="B3256" s="57">
        <v>68.0</v>
      </c>
      <c r="C3256" s="57">
        <v>39.0</v>
      </c>
      <c r="D3256" s="268">
        <v>0.791666666666667</v>
      </c>
      <c r="E3256" s="269">
        <v>9.414914889438221E-7</v>
      </c>
      <c r="F3256" s="269">
        <v>9.975399800536438E-5</v>
      </c>
    </row>
    <row r="3257" ht="14.25" customHeight="1">
      <c r="A3257" s="267">
        <v>43533.0</v>
      </c>
      <c r="B3257" s="57">
        <v>68.0</v>
      </c>
      <c r="C3257" s="57">
        <v>40.0</v>
      </c>
      <c r="D3257" s="268">
        <v>0.8125</v>
      </c>
      <c r="E3257" s="269">
        <v>2.1356338928042693E-7</v>
      </c>
      <c r="F3257" s="269">
        <v>9.644889566181314E-5</v>
      </c>
    </row>
    <row r="3258" ht="14.25" customHeight="1">
      <c r="A3258" s="267">
        <v>43533.0</v>
      </c>
      <c r="B3258" s="57">
        <v>68.0</v>
      </c>
      <c r="C3258" s="57">
        <v>41.0</v>
      </c>
      <c r="D3258" s="268">
        <v>0.833333333333333</v>
      </c>
      <c r="E3258" s="269">
        <v>6.313190260483751E-8</v>
      </c>
      <c r="F3258" s="269">
        <v>9.274317485237694E-5</v>
      </c>
    </row>
    <row r="3259" ht="14.25" customHeight="1">
      <c r="A3259" s="267">
        <v>43533.0</v>
      </c>
      <c r="B3259" s="57">
        <v>68.0</v>
      </c>
      <c r="C3259" s="57">
        <v>42.0</v>
      </c>
      <c r="D3259" s="268">
        <v>0.854166666666667</v>
      </c>
      <c r="E3259" s="269">
        <v>2.871453480293269E-9</v>
      </c>
      <c r="F3259" s="269">
        <v>8.80359078782282E-5</v>
      </c>
    </row>
    <row r="3260" ht="14.25" customHeight="1">
      <c r="A3260" s="267">
        <v>43533.0</v>
      </c>
      <c r="B3260" s="57">
        <v>68.0</v>
      </c>
      <c r="C3260" s="57">
        <v>43.0</v>
      </c>
      <c r="D3260" s="268">
        <v>0.875</v>
      </c>
      <c r="E3260" s="269">
        <v>0.0</v>
      </c>
      <c r="F3260" s="269">
        <v>8.453049630173448E-5</v>
      </c>
    </row>
    <row r="3261" ht="14.25" customHeight="1">
      <c r="A3261" s="267">
        <v>43533.0</v>
      </c>
      <c r="B3261" s="57">
        <v>68.0</v>
      </c>
      <c r="C3261" s="57">
        <v>44.0</v>
      </c>
      <c r="D3261" s="268">
        <v>0.895833333333333</v>
      </c>
      <c r="E3261" s="269">
        <v>0.0</v>
      </c>
      <c r="F3261" s="269">
        <v>7.892183777934451E-5</v>
      </c>
    </row>
    <row r="3262" ht="14.25" customHeight="1">
      <c r="A3262" s="267">
        <v>43533.0</v>
      </c>
      <c r="B3262" s="57">
        <v>68.0</v>
      </c>
      <c r="C3262" s="57">
        <v>45.0</v>
      </c>
      <c r="D3262" s="268">
        <v>0.916666666666667</v>
      </c>
      <c r="E3262" s="269">
        <v>0.0</v>
      </c>
      <c r="F3262" s="269">
        <v>7.32130246404833E-5</v>
      </c>
    </row>
    <row r="3263" ht="14.25" customHeight="1">
      <c r="A3263" s="267">
        <v>43533.0</v>
      </c>
      <c r="B3263" s="57">
        <v>68.0</v>
      </c>
      <c r="C3263" s="57">
        <v>46.0</v>
      </c>
      <c r="D3263" s="268">
        <v>0.9375</v>
      </c>
      <c r="E3263" s="269">
        <v>0.0</v>
      </c>
      <c r="F3263" s="269">
        <v>6.419910915807086E-5</v>
      </c>
    </row>
    <row r="3264" ht="14.25" customHeight="1">
      <c r="A3264" s="267">
        <v>43533.0</v>
      </c>
      <c r="B3264" s="57">
        <v>68.0</v>
      </c>
      <c r="C3264" s="57">
        <v>47.0</v>
      </c>
      <c r="D3264" s="268">
        <v>0.958333333333333</v>
      </c>
      <c r="E3264" s="269">
        <v>0.0</v>
      </c>
      <c r="F3264" s="269">
        <v>5.45842659768309E-5</v>
      </c>
    </row>
    <row r="3265" ht="14.25" customHeight="1">
      <c r="A3265" s="267">
        <v>43533.0</v>
      </c>
      <c r="B3265" s="57">
        <v>68.0</v>
      </c>
      <c r="C3265" s="57">
        <v>48.0</v>
      </c>
      <c r="D3265" s="268">
        <v>0.979166666666667</v>
      </c>
      <c r="E3265" s="269">
        <v>0.0</v>
      </c>
      <c r="F3265" s="269">
        <v>4.677220589207346E-5</v>
      </c>
    </row>
    <row r="3266" ht="14.25" customHeight="1">
      <c r="A3266" s="267">
        <v>43534.0</v>
      </c>
      <c r="B3266" s="57">
        <v>69.0</v>
      </c>
      <c r="C3266" s="57">
        <v>1.0</v>
      </c>
      <c r="D3266" s="268">
        <v>0.0</v>
      </c>
      <c r="E3266" s="269">
        <v>0.0</v>
      </c>
      <c r="F3266" s="269">
        <v>4.0562619670856E-5</v>
      </c>
    </row>
    <row r="3267" ht="14.25" customHeight="1">
      <c r="A3267" s="267">
        <v>43534.0</v>
      </c>
      <c r="B3267" s="57">
        <v>69.0</v>
      </c>
      <c r="C3267" s="57">
        <v>2.0</v>
      </c>
      <c r="D3267" s="268">
        <v>0.020833333333333332</v>
      </c>
      <c r="E3267" s="269">
        <v>0.0</v>
      </c>
      <c r="F3267" s="269">
        <v>3.655643501200603E-5</v>
      </c>
    </row>
    <row r="3268" ht="14.25" customHeight="1">
      <c r="A3268" s="267">
        <v>43534.0</v>
      </c>
      <c r="B3268" s="57">
        <v>69.0</v>
      </c>
      <c r="C3268" s="57">
        <v>3.0</v>
      </c>
      <c r="D3268" s="268">
        <v>0.0416666666666667</v>
      </c>
      <c r="E3268" s="269">
        <v>0.0</v>
      </c>
      <c r="F3268" s="269">
        <v>3.425287883316729E-5</v>
      </c>
    </row>
    <row r="3269" ht="14.25" customHeight="1">
      <c r="A3269" s="267">
        <v>43534.0</v>
      </c>
      <c r="B3269" s="57">
        <v>69.0</v>
      </c>
      <c r="C3269" s="57">
        <v>4.0</v>
      </c>
      <c r="D3269" s="268">
        <v>0.0625</v>
      </c>
      <c r="E3269" s="269">
        <v>0.0</v>
      </c>
      <c r="F3269" s="269">
        <v>3.234994112021355E-5</v>
      </c>
    </row>
    <row r="3270" ht="14.25" customHeight="1">
      <c r="A3270" s="267">
        <v>43534.0</v>
      </c>
      <c r="B3270" s="57">
        <v>69.0</v>
      </c>
      <c r="C3270" s="57">
        <v>5.0</v>
      </c>
      <c r="D3270" s="268">
        <v>0.0833333333333333</v>
      </c>
      <c r="E3270" s="269">
        <v>0.0</v>
      </c>
      <c r="F3270" s="269">
        <v>3.124824033902981E-5</v>
      </c>
    </row>
    <row r="3271" ht="14.25" customHeight="1">
      <c r="A3271" s="267">
        <v>43534.0</v>
      </c>
      <c r="B3271" s="57">
        <v>69.0</v>
      </c>
      <c r="C3271" s="57">
        <v>6.0</v>
      </c>
      <c r="D3271" s="268">
        <v>0.104166666666667</v>
      </c>
      <c r="E3271" s="269">
        <v>0.0</v>
      </c>
      <c r="F3271" s="269">
        <v>3.0447003407259817E-5</v>
      </c>
    </row>
    <row r="3272" ht="14.25" customHeight="1">
      <c r="A3272" s="267">
        <v>43534.0</v>
      </c>
      <c r="B3272" s="57">
        <v>69.0</v>
      </c>
      <c r="C3272" s="57">
        <v>7.0</v>
      </c>
      <c r="D3272" s="268">
        <v>0.125</v>
      </c>
      <c r="E3272" s="269">
        <v>0.0</v>
      </c>
      <c r="F3272" s="269">
        <v>3.0447003407259817E-5</v>
      </c>
    </row>
    <row r="3273" ht="14.25" customHeight="1">
      <c r="A3273" s="267">
        <v>43534.0</v>
      </c>
      <c r="B3273" s="57">
        <v>69.0</v>
      </c>
      <c r="C3273" s="57">
        <v>8.0</v>
      </c>
      <c r="D3273" s="268">
        <v>0.145833333333333</v>
      </c>
      <c r="E3273" s="269">
        <v>0.0</v>
      </c>
      <c r="F3273" s="269">
        <v>2.9946230324903566E-5</v>
      </c>
    </row>
    <row r="3274" ht="14.25" customHeight="1">
      <c r="A3274" s="267">
        <v>43534.0</v>
      </c>
      <c r="B3274" s="57">
        <v>69.0</v>
      </c>
      <c r="C3274" s="57">
        <v>9.0</v>
      </c>
      <c r="D3274" s="268">
        <v>0.166666666666667</v>
      </c>
      <c r="E3274" s="269">
        <v>2.836003437326685E-9</v>
      </c>
      <c r="F3274" s="269">
        <v>3.0246694174317314E-5</v>
      </c>
    </row>
    <row r="3275" ht="14.25" customHeight="1">
      <c r="A3275" s="267">
        <v>43534.0</v>
      </c>
      <c r="B3275" s="57">
        <v>69.0</v>
      </c>
      <c r="C3275" s="57">
        <v>10.0</v>
      </c>
      <c r="D3275" s="268">
        <v>0.1875</v>
      </c>
      <c r="E3275" s="269">
        <v>4.722562245635307E-8</v>
      </c>
      <c r="F3275" s="269">
        <v>3.174901342138605E-5</v>
      </c>
    </row>
    <row r="3276" ht="14.25" customHeight="1">
      <c r="A3276" s="267">
        <v>43534.0</v>
      </c>
      <c r="B3276" s="57">
        <v>69.0</v>
      </c>
      <c r="C3276" s="57">
        <v>11.0</v>
      </c>
      <c r="D3276" s="268">
        <v>0.208333333333333</v>
      </c>
      <c r="E3276" s="269">
        <v>2.5332908965163805E-7</v>
      </c>
      <c r="F3276" s="269">
        <v>3.26504049696273E-5</v>
      </c>
    </row>
    <row r="3277" ht="14.25" customHeight="1">
      <c r="A3277" s="267">
        <v>43534.0</v>
      </c>
      <c r="B3277" s="57">
        <v>69.0</v>
      </c>
      <c r="C3277" s="57">
        <v>12.0</v>
      </c>
      <c r="D3277" s="268">
        <v>0.229166666666667</v>
      </c>
      <c r="E3277" s="269">
        <v>9.388404422524078E-7</v>
      </c>
      <c r="F3277" s="269">
        <v>3.5354579614351036E-5</v>
      </c>
    </row>
    <row r="3278" ht="14.25" customHeight="1">
      <c r="A3278" s="267">
        <v>43534.0</v>
      </c>
      <c r="B3278" s="57">
        <v>69.0</v>
      </c>
      <c r="C3278" s="57">
        <v>13.0</v>
      </c>
      <c r="D3278" s="268">
        <v>0.25</v>
      </c>
      <c r="E3278" s="269">
        <v>1.9027733497002932E-6</v>
      </c>
      <c r="F3278" s="269">
        <v>4.2665866616752236E-5</v>
      </c>
    </row>
    <row r="3279" ht="14.25" customHeight="1">
      <c r="A3279" s="267">
        <v>43534.0</v>
      </c>
      <c r="B3279" s="57">
        <v>69.0</v>
      </c>
      <c r="C3279" s="57">
        <v>14.0</v>
      </c>
      <c r="D3279" s="268">
        <v>0.270833333333333</v>
      </c>
      <c r="E3279" s="269">
        <v>4.351919020613726E-6</v>
      </c>
      <c r="F3279" s="269">
        <v>4.987699900268219E-5</v>
      </c>
    </row>
    <row r="3280" ht="14.25" customHeight="1">
      <c r="A3280" s="267">
        <v>43534.0</v>
      </c>
      <c r="B3280" s="57">
        <v>69.0</v>
      </c>
      <c r="C3280" s="57">
        <v>15.0</v>
      </c>
      <c r="D3280" s="268">
        <v>0.291666666666667</v>
      </c>
      <c r="E3280" s="269">
        <v>8.850333877777527E-6</v>
      </c>
      <c r="F3280" s="269">
        <v>5.798952293685338E-5</v>
      </c>
    </row>
    <row r="3281" ht="14.25" customHeight="1">
      <c r="A3281" s="267">
        <v>43534.0</v>
      </c>
      <c r="B3281" s="57">
        <v>69.0</v>
      </c>
      <c r="C3281" s="57">
        <v>16.0</v>
      </c>
      <c r="D3281" s="268">
        <v>0.3125</v>
      </c>
      <c r="E3281" s="269">
        <v>1.9139073913950008E-5</v>
      </c>
      <c r="F3281" s="269">
        <v>6.490019147336961E-5</v>
      </c>
    </row>
    <row r="3282" ht="14.25" customHeight="1">
      <c r="A3282" s="267">
        <v>43534.0</v>
      </c>
      <c r="B3282" s="57">
        <v>69.0</v>
      </c>
      <c r="C3282" s="57">
        <v>17.0</v>
      </c>
      <c r="D3282" s="268">
        <v>0.333333333333333</v>
      </c>
      <c r="E3282" s="269">
        <v>3.4509868984822825E-5</v>
      </c>
      <c r="F3282" s="269">
        <v>6.540096455572584E-5</v>
      </c>
    </row>
    <row r="3283" ht="14.25" customHeight="1">
      <c r="A3283" s="267">
        <v>43534.0</v>
      </c>
      <c r="B3283" s="57">
        <v>69.0</v>
      </c>
      <c r="C3283" s="57">
        <v>18.0</v>
      </c>
      <c r="D3283" s="268">
        <v>0.354166666666667</v>
      </c>
      <c r="E3283" s="269">
        <v>4.902140990134345E-5</v>
      </c>
      <c r="F3283" s="269">
        <v>6.660281995338085E-5</v>
      </c>
    </row>
    <row r="3284" ht="14.25" customHeight="1">
      <c r="A3284" s="267">
        <v>43534.0</v>
      </c>
      <c r="B3284" s="57">
        <v>69.0</v>
      </c>
      <c r="C3284" s="57">
        <v>19.0</v>
      </c>
      <c r="D3284" s="268">
        <v>0.375</v>
      </c>
      <c r="E3284" s="269">
        <v>6.368014021528685E-5</v>
      </c>
      <c r="F3284" s="269">
        <v>6.640251072043834E-5</v>
      </c>
    </row>
    <row r="3285" ht="14.25" customHeight="1">
      <c r="A3285" s="267">
        <v>43534.0</v>
      </c>
      <c r="B3285" s="57">
        <v>69.0</v>
      </c>
      <c r="C3285" s="57">
        <v>20.0</v>
      </c>
      <c r="D3285" s="268">
        <v>0.395833333333333</v>
      </c>
      <c r="E3285" s="269">
        <v>7.623915049014881E-5</v>
      </c>
      <c r="F3285" s="269">
        <v>6.46998822404271E-5</v>
      </c>
    </row>
    <row r="3286" ht="14.25" customHeight="1">
      <c r="A3286" s="267">
        <v>43534.0</v>
      </c>
      <c r="B3286" s="57">
        <v>69.0</v>
      </c>
      <c r="C3286" s="57">
        <v>21.0</v>
      </c>
      <c r="D3286" s="268">
        <v>0.416666666666667</v>
      </c>
      <c r="E3286" s="269">
        <v>1.0307325788418243E-4</v>
      </c>
      <c r="F3286" s="269">
        <v>6.229617144511711E-5</v>
      </c>
    </row>
    <row r="3287" ht="14.25" customHeight="1">
      <c r="A3287" s="267">
        <v>43534.0</v>
      </c>
      <c r="B3287" s="57">
        <v>69.0</v>
      </c>
      <c r="C3287" s="57">
        <v>22.0</v>
      </c>
      <c r="D3287" s="268">
        <v>0.4375</v>
      </c>
      <c r="E3287" s="269">
        <v>1.088001592673077E-4</v>
      </c>
      <c r="F3287" s="269">
        <v>6.0894006814519635E-5</v>
      </c>
    </row>
    <row r="3288" ht="14.25" customHeight="1">
      <c r="A3288" s="267">
        <v>43534.0</v>
      </c>
      <c r="B3288" s="57">
        <v>69.0</v>
      </c>
      <c r="C3288" s="57">
        <v>23.0</v>
      </c>
      <c r="D3288" s="268">
        <v>0.458333333333333</v>
      </c>
      <c r="E3288" s="269">
        <v>1.1768824314378352E-4</v>
      </c>
      <c r="F3288" s="269">
        <v>5.879075986862339E-5</v>
      </c>
    </row>
    <row r="3289" ht="14.25" customHeight="1">
      <c r="A3289" s="267">
        <v>43534.0</v>
      </c>
      <c r="B3289" s="57">
        <v>69.0</v>
      </c>
      <c r="C3289" s="57">
        <v>24.0</v>
      </c>
      <c r="D3289" s="268">
        <v>0.479166666666667</v>
      </c>
      <c r="E3289" s="269">
        <v>1.0828424452196407E-4</v>
      </c>
      <c r="F3289" s="269">
        <v>5.798952293685338E-5</v>
      </c>
    </row>
    <row r="3290" ht="14.25" customHeight="1">
      <c r="A3290" s="267">
        <v>43534.0</v>
      </c>
      <c r="B3290" s="57">
        <v>69.0</v>
      </c>
      <c r="C3290" s="57">
        <v>25.0</v>
      </c>
      <c r="D3290" s="268">
        <v>0.5</v>
      </c>
      <c r="E3290" s="269">
        <v>1.1395694103018225E-4</v>
      </c>
      <c r="F3290" s="269">
        <v>5.9191378334508385E-5</v>
      </c>
    </row>
    <row r="3291" ht="14.25" customHeight="1">
      <c r="A3291" s="267">
        <v>43534.0</v>
      </c>
      <c r="B3291" s="57">
        <v>69.0</v>
      </c>
      <c r="C3291" s="57">
        <v>26.0</v>
      </c>
      <c r="D3291" s="268">
        <v>0.520833333333333</v>
      </c>
      <c r="E3291" s="269">
        <v>1.2397119270706573E-4</v>
      </c>
      <c r="F3291" s="269">
        <v>5.979230603333589E-5</v>
      </c>
    </row>
    <row r="3292" ht="14.25" customHeight="1">
      <c r="A3292" s="267">
        <v>43534.0</v>
      </c>
      <c r="B3292" s="57">
        <v>69.0</v>
      </c>
      <c r="C3292" s="57">
        <v>27.0</v>
      </c>
      <c r="D3292" s="268">
        <v>0.541666666666667</v>
      </c>
      <c r="E3292" s="269">
        <v>1.2980148491115618E-4</v>
      </c>
      <c r="F3292" s="269">
        <v>5.8991069101565885E-5</v>
      </c>
    </row>
    <row r="3293" ht="14.25" customHeight="1">
      <c r="A3293" s="267">
        <v>43534.0</v>
      </c>
      <c r="B3293" s="57">
        <v>69.0</v>
      </c>
      <c r="C3293" s="57">
        <v>28.0</v>
      </c>
      <c r="D3293" s="268">
        <v>0.5625</v>
      </c>
      <c r="E3293" s="269">
        <v>1.1041365426774102E-4</v>
      </c>
      <c r="F3293" s="269">
        <v>5.7789213703910896E-5</v>
      </c>
    </row>
    <row r="3294" ht="14.25" customHeight="1">
      <c r="A3294" s="267">
        <v>43534.0</v>
      </c>
      <c r="B3294" s="57">
        <v>69.0</v>
      </c>
      <c r="C3294" s="57">
        <v>29.0</v>
      </c>
      <c r="D3294" s="268">
        <v>0.583333333333333</v>
      </c>
      <c r="E3294" s="269">
        <v>9.73600662179143E-5</v>
      </c>
      <c r="F3294" s="269">
        <v>5.758890447096841E-5</v>
      </c>
    </row>
    <row r="3295" ht="14.25" customHeight="1">
      <c r="A3295" s="267">
        <v>43534.0</v>
      </c>
      <c r="B3295" s="57">
        <v>69.0</v>
      </c>
      <c r="C3295" s="57">
        <v>30.0</v>
      </c>
      <c r="D3295" s="268">
        <v>0.604166666666667</v>
      </c>
      <c r="E3295" s="269">
        <v>9.422441757376946E-5</v>
      </c>
      <c r="F3295" s="269">
        <v>5.9191378334508385E-5</v>
      </c>
    </row>
    <row r="3296" ht="14.25" customHeight="1">
      <c r="A3296" s="267">
        <v>43534.0</v>
      </c>
      <c r="B3296" s="57">
        <v>69.0</v>
      </c>
      <c r="C3296" s="57">
        <v>31.0</v>
      </c>
      <c r="D3296" s="268">
        <v>0.625</v>
      </c>
      <c r="E3296" s="269">
        <v>8.164959873563336E-5</v>
      </c>
      <c r="F3296" s="269">
        <v>5.979230603333589E-5</v>
      </c>
    </row>
    <row r="3297" ht="14.25" customHeight="1">
      <c r="A3297" s="267">
        <v>43534.0</v>
      </c>
      <c r="B3297" s="57">
        <v>69.0</v>
      </c>
      <c r="C3297" s="57">
        <v>32.0</v>
      </c>
      <c r="D3297" s="268">
        <v>0.645833333333333</v>
      </c>
      <c r="E3297" s="269">
        <v>6.931295742920828E-5</v>
      </c>
      <c r="F3297" s="269">
        <v>6.339787222630086E-5</v>
      </c>
    </row>
    <row r="3298" ht="14.25" customHeight="1">
      <c r="A3298" s="267">
        <v>43534.0</v>
      </c>
      <c r="B3298" s="57">
        <v>69.0</v>
      </c>
      <c r="C3298" s="57">
        <v>33.0</v>
      </c>
      <c r="D3298" s="268">
        <v>0.666666666666667</v>
      </c>
      <c r="E3298" s="269">
        <v>5.2631817523234504E-5</v>
      </c>
      <c r="F3298" s="269">
        <v>6.850575766633457E-5</v>
      </c>
    </row>
    <row r="3299" ht="14.25" customHeight="1">
      <c r="A3299" s="267">
        <v>43534.0</v>
      </c>
      <c r="B3299" s="57">
        <v>69.0</v>
      </c>
      <c r="C3299" s="57">
        <v>34.0</v>
      </c>
      <c r="D3299" s="268">
        <v>0.6875</v>
      </c>
      <c r="E3299" s="269">
        <v>3.4507902770259325E-5</v>
      </c>
      <c r="F3299" s="269">
        <v>7.581704466873579E-5</v>
      </c>
    </row>
    <row r="3300" ht="14.25" customHeight="1">
      <c r="A3300" s="267">
        <v>43534.0</v>
      </c>
      <c r="B3300" s="57">
        <v>69.0</v>
      </c>
      <c r="C3300" s="57">
        <v>35.0</v>
      </c>
      <c r="D3300" s="268">
        <v>0.708333333333333</v>
      </c>
      <c r="E3300" s="269">
        <v>1.9303784607427058E-5</v>
      </c>
      <c r="F3300" s="269">
        <v>8.783559864528572E-5</v>
      </c>
    </row>
    <row r="3301" ht="14.25" customHeight="1">
      <c r="A3301" s="267">
        <v>43534.0</v>
      </c>
      <c r="B3301" s="57">
        <v>69.0</v>
      </c>
      <c r="C3301" s="57">
        <v>36.0</v>
      </c>
      <c r="D3301" s="268">
        <v>0.729166666666667</v>
      </c>
      <c r="E3301" s="269">
        <v>1.1766137859285254E-5</v>
      </c>
      <c r="F3301" s="269">
        <v>9.524704026415818E-5</v>
      </c>
    </row>
    <row r="3302" ht="14.25" customHeight="1">
      <c r="A3302" s="267">
        <v>43534.0</v>
      </c>
      <c r="B3302" s="57">
        <v>69.0</v>
      </c>
      <c r="C3302" s="57">
        <v>37.0</v>
      </c>
      <c r="D3302" s="268">
        <v>0.75</v>
      </c>
      <c r="E3302" s="269">
        <v>2.8602944232898743E-6</v>
      </c>
      <c r="F3302" s="269">
        <v>1.0153675017855264E-4</v>
      </c>
    </row>
    <row r="3303" ht="14.25" customHeight="1">
      <c r="A3303" s="267">
        <v>43534.0</v>
      </c>
      <c r="B3303" s="57">
        <v>69.0</v>
      </c>
      <c r="C3303" s="57">
        <v>38.0</v>
      </c>
      <c r="D3303" s="268">
        <v>0.770833333333333</v>
      </c>
      <c r="E3303" s="269">
        <v>1.4873604983805713E-6</v>
      </c>
      <c r="F3303" s="269">
        <v>1.0261842003644212E-4</v>
      </c>
    </row>
    <row r="3304" ht="14.25" customHeight="1">
      <c r="A3304" s="267">
        <v>43534.0</v>
      </c>
      <c r="B3304" s="57">
        <v>69.0</v>
      </c>
      <c r="C3304" s="57">
        <v>39.0</v>
      </c>
      <c r="D3304" s="268">
        <v>0.791666666666667</v>
      </c>
      <c r="E3304" s="269">
        <v>7.42971248330954E-7</v>
      </c>
      <c r="F3304" s="269">
        <v>1.0042503393572175E-4</v>
      </c>
    </row>
    <row r="3305" ht="14.25" customHeight="1">
      <c r="A3305" s="267">
        <v>43534.0</v>
      </c>
      <c r="B3305" s="57">
        <v>69.0</v>
      </c>
      <c r="C3305" s="57">
        <v>40.0</v>
      </c>
      <c r="D3305" s="268">
        <v>0.8125</v>
      </c>
      <c r="E3305" s="269">
        <v>2.0030815582335655E-7</v>
      </c>
      <c r="F3305" s="269">
        <v>9.59481225794569E-5</v>
      </c>
    </row>
    <row r="3306" ht="14.25" customHeight="1">
      <c r="A3306" s="267">
        <v>43534.0</v>
      </c>
      <c r="B3306" s="57">
        <v>69.0</v>
      </c>
      <c r="C3306" s="57">
        <v>41.0</v>
      </c>
      <c r="D3306" s="268">
        <v>0.833333333333333</v>
      </c>
      <c r="E3306" s="269">
        <v>4.858197192637886E-8</v>
      </c>
      <c r="F3306" s="269">
        <v>9.284332946884818E-5</v>
      </c>
    </row>
    <row r="3307" ht="14.25" customHeight="1">
      <c r="A3307" s="267">
        <v>43534.0</v>
      </c>
      <c r="B3307" s="57">
        <v>69.0</v>
      </c>
      <c r="C3307" s="57">
        <v>42.0</v>
      </c>
      <c r="D3307" s="268">
        <v>0.854166666666667</v>
      </c>
      <c r="E3307" s="269">
        <v>8.5519375391343E-9</v>
      </c>
      <c r="F3307" s="269">
        <v>8.833637172764196E-5</v>
      </c>
    </row>
    <row r="3308" ht="14.25" customHeight="1">
      <c r="A3308" s="267">
        <v>43534.0</v>
      </c>
      <c r="B3308" s="57">
        <v>69.0</v>
      </c>
      <c r="C3308" s="57">
        <v>43.0</v>
      </c>
      <c r="D3308" s="268">
        <v>0.875</v>
      </c>
      <c r="E3308" s="269">
        <v>0.0</v>
      </c>
      <c r="F3308" s="269">
        <v>8.423003245232074E-5</v>
      </c>
    </row>
    <row r="3309" ht="14.25" customHeight="1">
      <c r="A3309" s="267">
        <v>43534.0</v>
      </c>
      <c r="B3309" s="57">
        <v>69.0</v>
      </c>
      <c r="C3309" s="57">
        <v>44.0</v>
      </c>
      <c r="D3309" s="268">
        <v>0.895833333333333</v>
      </c>
      <c r="E3309" s="269">
        <v>0.0</v>
      </c>
      <c r="F3309" s="269">
        <v>7.932245624522951E-5</v>
      </c>
    </row>
    <row r="3310" ht="14.25" customHeight="1">
      <c r="A3310" s="267">
        <v>43534.0</v>
      </c>
      <c r="B3310" s="57">
        <v>69.0</v>
      </c>
      <c r="C3310" s="57">
        <v>45.0</v>
      </c>
      <c r="D3310" s="268">
        <v>0.916666666666667</v>
      </c>
      <c r="E3310" s="269">
        <v>0.0</v>
      </c>
      <c r="F3310" s="269">
        <v>7.351348848989705E-5</v>
      </c>
    </row>
    <row r="3311" ht="14.25" customHeight="1">
      <c r="A3311" s="267">
        <v>43534.0</v>
      </c>
      <c r="B3311" s="57">
        <v>69.0</v>
      </c>
      <c r="C3311" s="57">
        <v>46.0</v>
      </c>
      <c r="D3311" s="268">
        <v>0.9375</v>
      </c>
      <c r="E3311" s="269">
        <v>0.0</v>
      </c>
      <c r="F3311" s="269">
        <v>6.46998822404271E-5</v>
      </c>
    </row>
    <row r="3312" ht="14.25" customHeight="1">
      <c r="A3312" s="267">
        <v>43534.0</v>
      </c>
      <c r="B3312" s="57">
        <v>69.0</v>
      </c>
      <c r="C3312" s="57">
        <v>47.0</v>
      </c>
      <c r="D3312" s="268">
        <v>0.958333333333333</v>
      </c>
      <c r="E3312" s="269">
        <v>0.0</v>
      </c>
      <c r="F3312" s="269">
        <v>5.518519367565842E-5</v>
      </c>
    </row>
    <row r="3313" ht="14.25" customHeight="1">
      <c r="A3313" s="267">
        <v>43534.0</v>
      </c>
      <c r="B3313" s="57">
        <v>69.0</v>
      </c>
      <c r="C3313" s="57">
        <v>48.0</v>
      </c>
      <c r="D3313" s="268">
        <v>0.979166666666667</v>
      </c>
      <c r="E3313" s="269">
        <v>0.0</v>
      </c>
      <c r="F3313" s="269">
        <v>4.687236050854471E-5</v>
      </c>
    </row>
    <row r="3314" ht="14.25" customHeight="1">
      <c r="A3314" s="267">
        <v>43535.0</v>
      </c>
      <c r="B3314" s="57">
        <v>70.0</v>
      </c>
      <c r="C3314" s="57">
        <v>1.0</v>
      </c>
      <c r="D3314" s="268">
        <v>0.0</v>
      </c>
      <c r="E3314" s="269">
        <v>0.0</v>
      </c>
      <c r="F3314" s="269">
        <v>4.1363856602626E-5</v>
      </c>
    </row>
    <row r="3315" ht="14.25" customHeight="1">
      <c r="A3315" s="267">
        <v>43535.0</v>
      </c>
      <c r="B3315" s="57">
        <v>70.0</v>
      </c>
      <c r="C3315" s="57">
        <v>2.0</v>
      </c>
      <c r="D3315" s="268">
        <v>0.020833333333333332</v>
      </c>
      <c r="E3315" s="269">
        <v>0.0</v>
      </c>
      <c r="F3315" s="269">
        <v>3.785844502613227E-5</v>
      </c>
    </row>
    <row r="3316" ht="14.25" customHeight="1">
      <c r="A3316" s="267">
        <v>43535.0</v>
      </c>
      <c r="B3316" s="57">
        <v>70.0</v>
      </c>
      <c r="C3316" s="57">
        <v>3.0</v>
      </c>
      <c r="D3316" s="268">
        <v>0.0416666666666667</v>
      </c>
      <c r="E3316" s="269">
        <v>0.0</v>
      </c>
      <c r="F3316" s="269">
        <v>3.545473423082228E-5</v>
      </c>
    </row>
    <row r="3317" ht="14.25" customHeight="1">
      <c r="A3317" s="267">
        <v>43535.0</v>
      </c>
      <c r="B3317" s="57">
        <v>70.0</v>
      </c>
      <c r="C3317" s="57">
        <v>4.0</v>
      </c>
      <c r="D3317" s="268">
        <v>0.0625</v>
      </c>
      <c r="E3317" s="269">
        <v>0.0</v>
      </c>
      <c r="F3317" s="269">
        <v>3.34516419013973E-5</v>
      </c>
    </row>
    <row r="3318" ht="14.25" customHeight="1">
      <c r="A3318" s="267">
        <v>43535.0</v>
      </c>
      <c r="B3318" s="57">
        <v>70.0</v>
      </c>
      <c r="C3318" s="57">
        <v>5.0</v>
      </c>
      <c r="D3318" s="268">
        <v>0.0833333333333333</v>
      </c>
      <c r="E3318" s="269">
        <v>0.0</v>
      </c>
      <c r="F3318" s="269">
        <v>3.174901342138605E-5</v>
      </c>
    </row>
    <row r="3319" ht="14.25" customHeight="1">
      <c r="A3319" s="267">
        <v>43535.0</v>
      </c>
      <c r="B3319" s="57">
        <v>70.0</v>
      </c>
      <c r="C3319" s="57">
        <v>6.0</v>
      </c>
      <c r="D3319" s="268">
        <v>0.104166666666667</v>
      </c>
      <c r="E3319" s="269">
        <v>0.0</v>
      </c>
      <c r="F3319" s="269">
        <v>3.064731264020231E-5</v>
      </c>
    </row>
    <row r="3320" ht="14.25" customHeight="1">
      <c r="A3320" s="267">
        <v>43535.0</v>
      </c>
      <c r="B3320" s="57">
        <v>70.0</v>
      </c>
      <c r="C3320" s="57">
        <v>7.0</v>
      </c>
      <c r="D3320" s="268">
        <v>0.125</v>
      </c>
      <c r="E3320" s="269">
        <v>0.0</v>
      </c>
      <c r="F3320" s="269">
        <v>3.064731264020231E-5</v>
      </c>
    </row>
    <row r="3321" ht="14.25" customHeight="1">
      <c r="A3321" s="267">
        <v>43535.0</v>
      </c>
      <c r="B3321" s="57">
        <v>70.0</v>
      </c>
      <c r="C3321" s="57">
        <v>8.0</v>
      </c>
      <c r="D3321" s="268">
        <v>0.145833333333333</v>
      </c>
      <c r="E3321" s="269">
        <v>0.0</v>
      </c>
      <c r="F3321" s="269">
        <v>3.0346848790788564E-5</v>
      </c>
    </row>
    <row r="3322" ht="14.25" customHeight="1">
      <c r="A3322" s="267">
        <v>43535.0</v>
      </c>
      <c r="B3322" s="57">
        <v>70.0</v>
      </c>
      <c r="C3322" s="57">
        <v>9.0</v>
      </c>
      <c r="D3322" s="268">
        <v>0.166666666666667</v>
      </c>
      <c r="E3322" s="269">
        <v>0.0</v>
      </c>
      <c r="F3322" s="269">
        <v>3.0447003407259817E-5</v>
      </c>
    </row>
    <row r="3323" ht="14.25" customHeight="1">
      <c r="A3323" s="267">
        <v>43535.0</v>
      </c>
      <c r="B3323" s="57">
        <v>70.0</v>
      </c>
      <c r="C3323" s="57">
        <v>10.0</v>
      </c>
      <c r="D3323" s="268">
        <v>0.1875</v>
      </c>
      <c r="E3323" s="269">
        <v>1.5104800916196477E-8</v>
      </c>
      <c r="F3323" s="269">
        <v>3.194932265432856E-5</v>
      </c>
    </row>
    <row r="3324" ht="14.25" customHeight="1">
      <c r="A3324" s="267">
        <v>43535.0</v>
      </c>
      <c r="B3324" s="57">
        <v>70.0</v>
      </c>
      <c r="C3324" s="57">
        <v>11.0</v>
      </c>
      <c r="D3324" s="268">
        <v>0.208333333333333</v>
      </c>
      <c r="E3324" s="269">
        <v>1.7207142594736475E-7</v>
      </c>
      <c r="F3324" s="269">
        <v>3.275055958609855E-5</v>
      </c>
    </row>
    <row r="3325" ht="14.25" customHeight="1">
      <c r="A3325" s="267">
        <v>43535.0</v>
      </c>
      <c r="B3325" s="57">
        <v>70.0</v>
      </c>
      <c r="C3325" s="57">
        <v>12.0</v>
      </c>
      <c r="D3325" s="268">
        <v>0.229166666666667</v>
      </c>
      <c r="E3325" s="269">
        <v>7.545618710748108E-7</v>
      </c>
      <c r="F3325" s="269">
        <v>3.525442499787978E-5</v>
      </c>
    </row>
    <row r="3326" ht="14.25" customHeight="1">
      <c r="A3326" s="267">
        <v>43535.0</v>
      </c>
      <c r="B3326" s="57">
        <v>70.0</v>
      </c>
      <c r="C3326" s="57">
        <v>13.0</v>
      </c>
      <c r="D3326" s="268">
        <v>0.25</v>
      </c>
      <c r="E3326" s="269">
        <v>2.8707136533096183E-6</v>
      </c>
      <c r="F3326" s="269">
        <v>4.226524815086724E-5</v>
      </c>
    </row>
    <row r="3327" ht="14.25" customHeight="1">
      <c r="A3327" s="267">
        <v>43535.0</v>
      </c>
      <c r="B3327" s="57">
        <v>70.0</v>
      </c>
      <c r="C3327" s="57">
        <v>14.0</v>
      </c>
      <c r="D3327" s="268">
        <v>0.270833333333333</v>
      </c>
      <c r="E3327" s="269">
        <v>5.934307294459772E-6</v>
      </c>
      <c r="F3327" s="269">
        <v>4.9075762070912194E-5</v>
      </c>
    </row>
    <row r="3328" ht="14.25" customHeight="1">
      <c r="A3328" s="267">
        <v>43535.0</v>
      </c>
      <c r="B3328" s="57">
        <v>70.0</v>
      </c>
      <c r="C3328" s="57">
        <v>15.0</v>
      </c>
      <c r="D3328" s="268">
        <v>0.291666666666667</v>
      </c>
      <c r="E3328" s="269">
        <v>1.5826320403000088E-5</v>
      </c>
      <c r="F3328" s="269">
        <v>5.8490296019209644E-5</v>
      </c>
    </row>
    <row r="3329" ht="14.25" customHeight="1">
      <c r="A3329" s="267">
        <v>43535.0</v>
      </c>
      <c r="B3329" s="57">
        <v>70.0</v>
      </c>
      <c r="C3329" s="57">
        <v>16.0</v>
      </c>
      <c r="D3329" s="268">
        <v>0.3125</v>
      </c>
      <c r="E3329" s="269">
        <v>3.487079417991722E-5</v>
      </c>
      <c r="F3329" s="269">
        <v>6.429926377454211E-5</v>
      </c>
    </row>
    <row r="3330" ht="14.25" customHeight="1">
      <c r="A3330" s="267">
        <v>43535.0</v>
      </c>
      <c r="B3330" s="57">
        <v>70.0</v>
      </c>
      <c r="C3330" s="57">
        <v>17.0</v>
      </c>
      <c r="D3330" s="268">
        <v>0.333333333333333</v>
      </c>
      <c r="E3330" s="269">
        <v>6.591129422741664E-5</v>
      </c>
      <c r="F3330" s="269">
        <v>6.700343841926584E-5</v>
      </c>
    </row>
    <row r="3331" ht="14.25" customHeight="1">
      <c r="A3331" s="267">
        <v>43535.0</v>
      </c>
      <c r="B3331" s="57">
        <v>70.0</v>
      </c>
      <c r="C3331" s="57">
        <v>18.0</v>
      </c>
      <c r="D3331" s="268">
        <v>0.354166666666667</v>
      </c>
      <c r="E3331" s="269">
        <v>1.0100227330071238E-4</v>
      </c>
      <c r="F3331" s="269">
        <v>6.790482996750707E-5</v>
      </c>
    </row>
    <row r="3332" ht="14.25" customHeight="1">
      <c r="A3332" s="267">
        <v>43535.0</v>
      </c>
      <c r="B3332" s="57">
        <v>70.0</v>
      </c>
      <c r="C3332" s="57">
        <v>19.0</v>
      </c>
      <c r="D3332" s="268">
        <v>0.375</v>
      </c>
      <c r="E3332" s="269">
        <v>1.2051037100555681E-4</v>
      </c>
      <c r="F3332" s="269">
        <v>6.750421150162208E-5</v>
      </c>
    </row>
    <row r="3333" ht="14.25" customHeight="1">
      <c r="A3333" s="267">
        <v>43535.0</v>
      </c>
      <c r="B3333" s="57">
        <v>70.0</v>
      </c>
      <c r="C3333" s="57">
        <v>20.0</v>
      </c>
      <c r="D3333" s="268">
        <v>0.395833333333333</v>
      </c>
      <c r="E3333" s="269">
        <v>1.335906495699087E-4</v>
      </c>
      <c r="F3333" s="269">
        <v>6.680312918632335E-5</v>
      </c>
    </row>
    <row r="3334" ht="14.25" customHeight="1">
      <c r="A3334" s="267">
        <v>43535.0</v>
      </c>
      <c r="B3334" s="57">
        <v>70.0</v>
      </c>
      <c r="C3334" s="57">
        <v>21.0</v>
      </c>
      <c r="D3334" s="268">
        <v>0.416666666666667</v>
      </c>
      <c r="E3334" s="269">
        <v>1.5560969506825132E-4</v>
      </c>
      <c r="F3334" s="269">
        <v>6.540096455572584E-5</v>
      </c>
    </row>
    <row r="3335" ht="14.25" customHeight="1">
      <c r="A3335" s="267">
        <v>43535.0</v>
      </c>
      <c r="B3335" s="57">
        <v>70.0</v>
      </c>
      <c r="C3335" s="57">
        <v>22.0</v>
      </c>
      <c r="D3335" s="268">
        <v>0.4375</v>
      </c>
      <c r="E3335" s="269">
        <v>2.0356164048675334E-4</v>
      </c>
      <c r="F3335" s="269">
        <v>6.379849069218586E-5</v>
      </c>
    </row>
    <row r="3336" ht="14.25" customHeight="1">
      <c r="A3336" s="267">
        <v>43535.0</v>
      </c>
      <c r="B3336" s="57">
        <v>70.0</v>
      </c>
      <c r="C3336" s="57">
        <v>23.0</v>
      </c>
      <c r="D3336" s="268">
        <v>0.458333333333333</v>
      </c>
      <c r="E3336" s="269">
        <v>2.167670087335057E-4</v>
      </c>
      <c r="F3336" s="269">
        <v>6.279694452747336E-5</v>
      </c>
    </row>
    <row r="3337" ht="14.25" customHeight="1">
      <c r="A3337" s="267">
        <v>43535.0</v>
      </c>
      <c r="B3337" s="57">
        <v>70.0</v>
      </c>
      <c r="C3337" s="57">
        <v>24.0</v>
      </c>
      <c r="D3337" s="268">
        <v>0.479166666666667</v>
      </c>
      <c r="E3337" s="269">
        <v>2.3023726395672442E-4</v>
      </c>
      <c r="F3337" s="269">
        <v>6.259663529453087E-5</v>
      </c>
    </row>
    <row r="3338" ht="14.25" customHeight="1">
      <c r="A3338" s="267">
        <v>43535.0</v>
      </c>
      <c r="B3338" s="57">
        <v>70.0</v>
      </c>
      <c r="C3338" s="57">
        <v>25.0</v>
      </c>
      <c r="D3338" s="268">
        <v>0.5</v>
      </c>
      <c r="E3338" s="269">
        <v>2.0900087520782086E-4</v>
      </c>
      <c r="F3338" s="269">
        <v>6.399879992512835E-5</v>
      </c>
    </row>
    <row r="3339" ht="14.25" customHeight="1">
      <c r="A3339" s="267">
        <v>43535.0</v>
      </c>
      <c r="B3339" s="57">
        <v>70.0</v>
      </c>
      <c r="C3339" s="57">
        <v>26.0</v>
      </c>
      <c r="D3339" s="268">
        <v>0.520833333333333</v>
      </c>
      <c r="E3339" s="269">
        <v>2.190795545740555E-4</v>
      </c>
      <c r="F3339" s="269">
        <v>6.379849069218586E-5</v>
      </c>
    </row>
    <row r="3340" ht="14.25" customHeight="1">
      <c r="A3340" s="267">
        <v>43535.0</v>
      </c>
      <c r="B3340" s="57">
        <v>70.0</v>
      </c>
      <c r="C3340" s="57">
        <v>27.0</v>
      </c>
      <c r="D3340" s="268">
        <v>0.541666666666667</v>
      </c>
      <c r="E3340" s="269">
        <v>2.3123264333058734E-4</v>
      </c>
      <c r="F3340" s="269">
        <v>6.28970991439446E-5</v>
      </c>
    </row>
    <row r="3341" ht="14.25" customHeight="1">
      <c r="A3341" s="267">
        <v>43535.0</v>
      </c>
      <c r="B3341" s="57">
        <v>70.0</v>
      </c>
      <c r="C3341" s="57">
        <v>28.0</v>
      </c>
      <c r="D3341" s="268">
        <v>0.5625</v>
      </c>
      <c r="E3341" s="269">
        <v>1.928004445418669E-4</v>
      </c>
      <c r="F3341" s="269">
        <v>6.129462528040462E-5</v>
      </c>
    </row>
    <row r="3342" ht="14.25" customHeight="1">
      <c r="A3342" s="267">
        <v>43535.0</v>
      </c>
      <c r="B3342" s="57">
        <v>70.0</v>
      </c>
      <c r="C3342" s="57">
        <v>29.0</v>
      </c>
      <c r="D3342" s="268">
        <v>0.583333333333333</v>
      </c>
      <c r="E3342" s="269">
        <v>1.8376182333170786E-4</v>
      </c>
      <c r="F3342" s="269">
        <v>5.989246064980713E-5</v>
      </c>
    </row>
    <row r="3343" ht="14.25" customHeight="1">
      <c r="A3343" s="267">
        <v>43535.0</v>
      </c>
      <c r="B3343" s="57">
        <v>70.0</v>
      </c>
      <c r="C3343" s="57">
        <v>30.0</v>
      </c>
      <c r="D3343" s="268">
        <v>0.604166666666667</v>
      </c>
      <c r="E3343" s="269">
        <v>1.6421421133692367E-4</v>
      </c>
      <c r="F3343" s="269">
        <v>6.059354296510588E-5</v>
      </c>
    </row>
    <row r="3344" ht="14.25" customHeight="1">
      <c r="A3344" s="267">
        <v>43535.0</v>
      </c>
      <c r="B3344" s="57">
        <v>70.0</v>
      </c>
      <c r="C3344" s="57">
        <v>31.0</v>
      </c>
      <c r="D3344" s="268">
        <v>0.625</v>
      </c>
      <c r="E3344" s="269">
        <v>1.387410407760244E-4</v>
      </c>
      <c r="F3344" s="269">
        <v>6.139477989687587E-5</v>
      </c>
    </row>
    <row r="3345" ht="14.25" customHeight="1">
      <c r="A3345" s="267">
        <v>43535.0</v>
      </c>
      <c r="B3345" s="57">
        <v>70.0</v>
      </c>
      <c r="C3345" s="57">
        <v>32.0</v>
      </c>
      <c r="D3345" s="268">
        <v>0.645833333333333</v>
      </c>
      <c r="E3345" s="269">
        <v>1.1044020728885408E-4</v>
      </c>
      <c r="F3345" s="269">
        <v>6.459972762395585E-5</v>
      </c>
    </row>
    <row r="3346" ht="14.25" customHeight="1">
      <c r="A3346" s="267">
        <v>43535.0</v>
      </c>
      <c r="B3346" s="57">
        <v>70.0</v>
      </c>
      <c r="C3346" s="57">
        <v>33.0</v>
      </c>
      <c r="D3346" s="268">
        <v>0.666666666666667</v>
      </c>
      <c r="E3346" s="269">
        <v>8.30731713079026E-5</v>
      </c>
      <c r="F3346" s="269">
        <v>6.920683998163334E-5</v>
      </c>
    </row>
    <row r="3347" ht="14.25" customHeight="1">
      <c r="A3347" s="267">
        <v>43535.0</v>
      </c>
      <c r="B3347" s="57">
        <v>70.0</v>
      </c>
      <c r="C3347" s="57">
        <v>34.0</v>
      </c>
      <c r="D3347" s="268">
        <v>0.6875</v>
      </c>
      <c r="E3347" s="269">
        <v>5.287449086765912E-5</v>
      </c>
      <c r="F3347" s="269">
        <v>7.541642620285079E-5</v>
      </c>
    </row>
    <row r="3348" ht="14.25" customHeight="1">
      <c r="A3348" s="267">
        <v>43535.0</v>
      </c>
      <c r="B3348" s="57">
        <v>70.0</v>
      </c>
      <c r="C3348" s="57">
        <v>35.0</v>
      </c>
      <c r="D3348" s="268">
        <v>0.708333333333333</v>
      </c>
      <c r="E3348" s="269">
        <v>3.243073844991685E-5</v>
      </c>
      <c r="F3348" s="269">
        <v>8.342879552055075E-5</v>
      </c>
    </row>
    <row r="3349" ht="14.25" customHeight="1">
      <c r="A3349" s="267">
        <v>43535.0</v>
      </c>
      <c r="B3349" s="57">
        <v>70.0</v>
      </c>
      <c r="C3349" s="57">
        <v>36.0</v>
      </c>
      <c r="D3349" s="268">
        <v>0.729166666666667</v>
      </c>
      <c r="E3349" s="269">
        <v>1.45616686128843E-5</v>
      </c>
      <c r="F3349" s="269">
        <v>9.234255638649195E-5</v>
      </c>
    </row>
    <row r="3350" ht="14.25" customHeight="1">
      <c r="A3350" s="267">
        <v>43535.0</v>
      </c>
      <c r="B3350" s="57">
        <v>70.0</v>
      </c>
      <c r="C3350" s="57">
        <v>37.0</v>
      </c>
      <c r="D3350" s="268">
        <v>0.75</v>
      </c>
      <c r="E3350" s="269">
        <v>4.2491962805963E-6</v>
      </c>
      <c r="F3350" s="269">
        <v>9.945353415595063E-5</v>
      </c>
    </row>
    <row r="3351" ht="14.25" customHeight="1">
      <c r="A3351" s="267">
        <v>43535.0</v>
      </c>
      <c r="B3351" s="57">
        <v>70.0</v>
      </c>
      <c r="C3351" s="57">
        <v>38.0</v>
      </c>
      <c r="D3351" s="268">
        <v>0.770833333333333</v>
      </c>
      <c r="E3351" s="269">
        <v>1.9221321557724793E-6</v>
      </c>
      <c r="F3351" s="269">
        <v>1.0167696664161237E-4</v>
      </c>
    </row>
    <row r="3352" ht="14.25" customHeight="1">
      <c r="A3352" s="267">
        <v>43535.0</v>
      </c>
      <c r="B3352" s="57">
        <v>70.0</v>
      </c>
      <c r="C3352" s="57">
        <v>39.0</v>
      </c>
      <c r="D3352" s="268">
        <v>0.791666666666667</v>
      </c>
      <c r="E3352" s="269">
        <v>8.972251744220707E-7</v>
      </c>
      <c r="F3352" s="269">
        <v>9.835183337476691E-5</v>
      </c>
    </row>
    <row r="3353" ht="14.25" customHeight="1">
      <c r="A3353" s="267">
        <v>43535.0</v>
      </c>
      <c r="B3353" s="57">
        <v>70.0</v>
      </c>
      <c r="C3353" s="57">
        <v>40.0</v>
      </c>
      <c r="D3353" s="268">
        <v>0.8125</v>
      </c>
      <c r="E3353" s="269">
        <v>2.2046844112783098E-7</v>
      </c>
      <c r="F3353" s="269">
        <v>9.394503025003191E-5</v>
      </c>
    </row>
    <row r="3354" ht="14.25" customHeight="1">
      <c r="A3354" s="267">
        <v>43535.0</v>
      </c>
      <c r="B3354" s="57">
        <v>70.0</v>
      </c>
      <c r="C3354" s="57">
        <v>41.0</v>
      </c>
      <c r="D3354" s="268">
        <v>0.833333333333333</v>
      </c>
      <c r="E3354" s="269">
        <v>3.951909137666098E-8</v>
      </c>
      <c r="F3354" s="269">
        <v>9.04396186735382E-5</v>
      </c>
    </row>
    <row r="3355" ht="14.25" customHeight="1">
      <c r="A3355" s="267">
        <v>43535.0</v>
      </c>
      <c r="B3355" s="57">
        <v>70.0</v>
      </c>
      <c r="C3355" s="57">
        <v>42.0</v>
      </c>
      <c r="D3355" s="268">
        <v>0.854166666666667</v>
      </c>
      <c r="E3355" s="269">
        <v>2.871453480293269E-9</v>
      </c>
      <c r="F3355" s="269">
        <v>8.633327939821698E-5</v>
      </c>
    </row>
    <row r="3356" ht="14.25" customHeight="1">
      <c r="A3356" s="267">
        <v>43535.0</v>
      </c>
      <c r="B3356" s="57">
        <v>70.0</v>
      </c>
      <c r="C3356" s="57">
        <v>43.0</v>
      </c>
      <c r="D3356" s="268">
        <v>0.875</v>
      </c>
      <c r="E3356" s="269">
        <v>0.0</v>
      </c>
      <c r="F3356" s="269">
        <v>8.282786782172324E-5</v>
      </c>
    </row>
    <row r="3357" ht="14.25" customHeight="1">
      <c r="A3357" s="267">
        <v>43535.0</v>
      </c>
      <c r="B3357" s="57">
        <v>70.0</v>
      </c>
      <c r="C3357" s="57">
        <v>44.0</v>
      </c>
      <c r="D3357" s="268">
        <v>0.895833333333333</v>
      </c>
      <c r="E3357" s="269">
        <v>0.0</v>
      </c>
      <c r="F3357" s="269">
        <v>7.832091008051702E-5</v>
      </c>
    </row>
    <row r="3358" ht="14.25" customHeight="1">
      <c r="A3358" s="267">
        <v>43535.0</v>
      </c>
      <c r="B3358" s="57">
        <v>70.0</v>
      </c>
      <c r="C3358" s="57">
        <v>45.0</v>
      </c>
      <c r="D3358" s="268">
        <v>0.916666666666667</v>
      </c>
      <c r="E3358" s="269">
        <v>0.0</v>
      </c>
      <c r="F3358" s="269">
        <v>7.391410695578205E-5</v>
      </c>
    </row>
    <row r="3359" ht="14.25" customHeight="1">
      <c r="A3359" s="267">
        <v>43535.0</v>
      </c>
      <c r="B3359" s="57">
        <v>70.0</v>
      </c>
      <c r="C3359" s="57">
        <v>46.0</v>
      </c>
      <c r="D3359" s="268">
        <v>0.9375</v>
      </c>
      <c r="E3359" s="269">
        <v>0.0</v>
      </c>
      <c r="F3359" s="269">
        <v>6.61020468710246E-5</v>
      </c>
    </row>
    <row r="3360" ht="14.25" customHeight="1">
      <c r="A3360" s="267">
        <v>43535.0</v>
      </c>
      <c r="B3360" s="57">
        <v>70.0</v>
      </c>
      <c r="C3360" s="57">
        <v>47.0</v>
      </c>
      <c r="D3360" s="268">
        <v>0.958333333333333</v>
      </c>
      <c r="E3360" s="269">
        <v>0.0</v>
      </c>
      <c r="F3360" s="269">
        <v>5.7789213703910896E-5</v>
      </c>
    </row>
    <row r="3361" ht="14.25" customHeight="1">
      <c r="A3361" s="267">
        <v>43535.0</v>
      </c>
      <c r="B3361" s="57">
        <v>70.0</v>
      </c>
      <c r="C3361" s="57">
        <v>48.0</v>
      </c>
      <c r="D3361" s="268">
        <v>0.979166666666667</v>
      </c>
      <c r="E3361" s="269">
        <v>0.0</v>
      </c>
      <c r="F3361" s="269">
        <v>5.037777208503844E-5</v>
      </c>
    </row>
    <row r="3362" ht="14.25" customHeight="1">
      <c r="A3362" s="267">
        <v>43536.0</v>
      </c>
      <c r="B3362" s="57">
        <v>71.0</v>
      </c>
      <c r="C3362" s="57">
        <v>1.0</v>
      </c>
      <c r="D3362" s="268">
        <v>0.0</v>
      </c>
      <c r="E3362" s="269">
        <v>0.0</v>
      </c>
      <c r="F3362" s="269">
        <v>4.5169732028533473E-5</v>
      </c>
    </row>
    <row r="3363" ht="14.25" customHeight="1">
      <c r="A3363" s="267">
        <v>43536.0</v>
      </c>
      <c r="B3363" s="57">
        <v>71.0</v>
      </c>
      <c r="C3363" s="57">
        <v>2.0</v>
      </c>
      <c r="D3363" s="268">
        <v>0.020833333333333332</v>
      </c>
      <c r="E3363" s="269">
        <v>0.0</v>
      </c>
      <c r="F3363" s="269">
        <v>4.036231043791349E-5</v>
      </c>
    </row>
    <row r="3364" ht="14.25" customHeight="1">
      <c r="A3364" s="267">
        <v>43536.0</v>
      </c>
      <c r="B3364" s="57">
        <v>71.0</v>
      </c>
      <c r="C3364" s="57">
        <v>3.0</v>
      </c>
      <c r="D3364" s="268">
        <v>0.0416666666666667</v>
      </c>
      <c r="E3364" s="269">
        <v>0.0</v>
      </c>
      <c r="F3364" s="269">
        <v>3.845937272495976E-5</v>
      </c>
    </row>
    <row r="3365" ht="14.25" customHeight="1">
      <c r="A3365" s="267">
        <v>43536.0</v>
      </c>
      <c r="B3365" s="57">
        <v>71.0</v>
      </c>
      <c r="C3365" s="57">
        <v>4.0</v>
      </c>
      <c r="D3365" s="268">
        <v>0.0625</v>
      </c>
      <c r="E3365" s="269">
        <v>0.0</v>
      </c>
      <c r="F3365" s="269">
        <v>3.585535269670728E-5</v>
      </c>
    </row>
    <row r="3366" ht="14.25" customHeight="1">
      <c r="A3366" s="267">
        <v>43536.0</v>
      </c>
      <c r="B3366" s="57">
        <v>71.0</v>
      </c>
      <c r="C3366" s="57">
        <v>5.0</v>
      </c>
      <c r="D3366" s="268">
        <v>0.0833333333333333</v>
      </c>
      <c r="E3366" s="269">
        <v>0.0</v>
      </c>
      <c r="F3366" s="269">
        <v>3.3952414983753533E-5</v>
      </c>
    </row>
    <row r="3367" ht="14.25" customHeight="1">
      <c r="A3367" s="267">
        <v>43536.0</v>
      </c>
      <c r="B3367" s="57">
        <v>71.0</v>
      </c>
      <c r="C3367" s="57">
        <v>6.0</v>
      </c>
      <c r="D3367" s="268">
        <v>0.104166666666667</v>
      </c>
      <c r="E3367" s="269">
        <v>0.0</v>
      </c>
      <c r="F3367" s="269">
        <v>3.234994112021355E-5</v>
      </c>
    </row>
    <row r="3368" ht="14.25" customHeight="1">
      <c r="A3368" s="267">
        <v>43536.0</v>
      </c>
      <c r="B3368" s="57">
        <v>71.0</v>
      </c>
      <c r="C3368" s="57">
        <v>7.0</v>
      </c>
      <c r="D3368" s="268">
        <v>0.125</v>
      </c>
      <c r="E3368" s="269">
        <v>0.0</v>
      </c>
      <c r="F3368" s="269">
        <v>3.26504049696273E-5</v>
      </c>
    </row>
    <row r="3369" ht="14.25" customHeight="1">
      <c r="A3369" s="267">
        <v>43536.0</v>
      </c>
      <c r="B3369" s="57">
        <v>71.0</v>
      </c>
      <c r="C3369" s="57">
        <v>8.0</v>
      </c>
      <c r="D3369" s="268">
        <v>0.145833333333333</v>
      </c>
      <c r="E3369" s="269">
        <v>0.0</v>
      </c>
      <c r="F3369" s="269">
        <v>3.14485495719723E-5</v>
      </c>
    </row>
    <row r="3370" ht="14.25" customHeight="1">
      <c r="A3370" s="267">
        <v>43536.0</v>
      </c>
      <c r="B3370" s="57">
        <v>71.0</v>
      </c>
      <c r="C3370" s="57">
        <v>9.0</v>
      </c>
      <c r="D3370" s="268">
        <v>0.166666666666667</v>
      </c>
      <c r="E3370" s="269">
        <v>0.0</v>
      </c>
      <c r="F3370" s="269">
        <v>3.1148085722558555E-5</v>
      </c>
    </row>
    <row r="3371" ht="14.25" customHeight="1">
      <c r="A3371" s="267">
        <v>43536.0</v>
      </c>
      <c r="B3371" s="57">
        <v>71.0</v>
      </c>
      <c r="C3371" s="57">
        <v>10.0</v>
      </c>
      <c r="D3371" s="268">
        <v>0.1875</v>
      </c>
      <c r="E3371" s="269">
        <v>4.377309653265101E-9</v>
      </c>
      <c r="F3371" s="269">
        <v>3.214963188727106E-5</v>
      </c>
    </row>
    <row r="3372" ht="14.25" customHeight="1">
      <c r="A3372" s="267">
        <v>43536.0</v>
      </c>
      <c r="B3372" s="57">
        <v>71.0</v>
      </c>
      <c r="C3372" s="57">
        <v>11.0</v>
      </c>
      <c r="D3372" s="268">
        <v>0.208333333333333</v>
      </c>
      <c r="E3372" s="269">
        <v>1.1196048352576654E-7</v>
      </c>
      <c r="F3372" s="269">
        <v>3.26504049696273E-5</v>
      </c>
    </row>
    <row r="3373" ht="14.25" customHeight="1">
      <c r="A3373" s="267">
        <v>43536.0</v>
      </c>
      <c r="B3373" s="57">
        <v>71.0</v>
      </c>
      <c r="C3373" s="57">
        <v>12.0</v>
      </c>
      <c r="D3373" s="268">
        <v>0.229166666666667</v>
      </c>
      <c r="E3373" s="269">
        <v>7.589391807280758E-7</v>
      </c>
      <c r="F3373" s="269">
        <v>3.405256960022479E-5</v>
      </c>
    </row>
    <row r="3374" ht="14.25" customHeight="1">
      <c r="A3374" s="267">
        <v>43536.0</v>
      </c>
      <c r="B3374" s="57">
        <v>71.0</v>
      </c>
      <c r="C3374" s="57">
        <v>13.0</v>
      </c>
      <c r="D3374" s="268">
        <v>0.25</v>
      </c>
      <c r="E3374" s="269">
        <v>1.5473450650895353E-5</v>
      </c>
      <c r="F3374" s="269">
        <v>3.735767194377602E-5</v>
      </c>
    </row>
    <row r="3375" ht="14.25" customHeight="1">
      <c r="A3375" s="267">
        <v>43536.0</v>
      </c>
      <c r="B3375" s="57">
        <v>71.0</v>
      </c>
      <c r="C3375" s="57">
        <v>14.0</v>
      </c>
      <c r="D3375" s="268">
        <v>0.270833333333333</v>
      </c>
      <c r="E3375" s="269">
        <v>8.377140812043213E-6</v>
      </c>
      <c r="F3375" s="269">
        <v>4.046246505438475E-5</v>
      </c>
    </row>
    <row r="3376" ht="14.25" customHeight="1">
      <c r="A3376" s="267">
        <v>43536.0</v>
      </c>
      <c r="B3376" s="57">
        <v>71.0</v>
      </c>
      <c r="C3376" s="57">
        <v>15.0</v>
      </c>
      <c r="D3376" s="268">
        <v>0.291666666666667</v>
      </c>
      <c r="E3376" s="269">
        <v>2.2205847884406415E-5</v>
      </c>
      <c r="F3376" s="269">
        <v>4.747328820737221E-5</v>
      </c>
    </row>
    <row r="3377" ht="14.25" customHeight="1">
      <c r="A3377" s="267">
        <v>43536.0</v>
      </c>
      <c r="B3377" s="57">
        <v>71.0</v>
      </c>
      <c r="C3377" s="57">
        <v>16.0</v>
      </c>
      <c r="D3377" s="268">
        <v>0.3125</v>
      </c>
      <c r="E3377" s="269">
        <v>4.925313266178163E-5</v>
      </c>
      <c r="F3377" s="269">
        <v>5.408349289447466E-5</v>
      </c>
    </row>
    <row r="3378" ht="14.25" customHeight="1">
      <c r="A3378" s="267">
        <v>43536.0</v>
      </c>
      <c r="B3378" s="57">
        <v>71.0</v>
      </c>
      <c r="C3378" s="57">
        <v>17.0</v>
      </c>
      <c r="D3378" s="268">
        <v>0.333333333333333</v>
      </c>
      <c r="E3378" s="269">
        <v>8.170347112671689E-5</v>
      </c>
      <c r="F3378" s="269">
        <v>6.199570759570338E-5</v>
      </c>
    </row>
    <row r="3379" ht="14.25" customHeight="1">
      <c r="A3379" s="267">
        <v>43536.0</v>
      </c>
      <c r="B3379" s="57">
        <v>71.0</v>
      </c>
      <c r="C3379" s="57">
        <v>18.0</v>
      </c>
      <c r="D3379" s="268">
        <v>0.354166666666667</v>
      </c>
      <c r="E3379" s="269">
        <v>1.1075908690772229E-4</v>
      </c>
      <c r="F3379" s="269">
        <v>6.860591228280583E-5</v>
      </c>
    </row>
    <row r="3380" ht="14.25" customHeight="1">
      <c r="A3380" s="267">
        <v>43536.0</v>
      </c>
      <c r="B3380" s="57">
        <v>71.0</v>
      </c>
      <c r="C3380" s="57">
        <v>19.0</v>
      </c>
      <c r="D3380" s="268">
        <v>0.375</v>
      </c>
      <c r="E3380" s="269">
        <v>1.339463083054543E-4</v>
      </c>
      <c r="F3380" s="269">
        <v>7.100962307811582E-5</v>
      </c>
    </row>
    <row r="3381" ht="14.25" customHeight="1">
      <c r="A3381" s="267">
        <v>43536.0</v>
      </c>
      <c r="B3381" s="57">
        <v>71.0</v>
      </c>
      <c r="C3381" s="57">
        <v>20.0</v>
      </c>
      <c r="D3381" s="268">
        <v>0.395833333333333</v>
      </c>
      <c r="E3381" s="269">
        <v>1.6641092734223355E-4</v>
      </c>
      <c r="F3381" s="269">
        <v>7.50158077369658E-5</v>
      </c>
    </row>
    <row r="3382" ht="14.25" customHeight="1">
      <c r="A3382" s="267">
        <v>43536.0</v>
      </c>
      <c r="B3382" s="57">
        <v>71.0</v>
      </c>
      <c r="C3382" s="57">
        <v>21.0</v>
      </c>
      <c r="D3382" s="268">
        <v>0.416666666666667</v>
      </c>
      <c r="E3382" s="269">
        <v>2.0315369030014937E-4</v>
      </c>
      <c r="F3382" s="269">
        <v>7.331317925695456E-5</v>
      </c>
    </row>
    <row r="3383" ht="14.25" customHeight="1">
      <c r="A3383" s="267">
        <v>43536.0</v>
      </c>
      <c r="B3383" s="57">
        <v>71.0</v>
      </c>
      <c r="C3383" s="57">
        <v>22.0</v>
      </c>
      <c r="D3383" s="268">
        <v>0.4375</v>
      </c>
      <c r="E3383" s="269">
        <v>2.354046100947963E-4</v>
      </c>
      <c r="F3383" s="269">
        <v>7.100962307811582E-5</v>
      </c>
    </row>
    <row r="3384" ht="14.25" customHeight="1">
      <c r="A3384" s="267">
        <v>43536.0</v>
      </c>
      <c r="B3384" s="57">
        <v>71.0</v>
      </c>
      <c r="C3384" s="57">
        <v>23.0</v>
      </c>
      <c r="D3384" s="268">
        <v>0.458333333333333</v>
      </c>
      <c r="E3384" s="269">
        <v>2.6366536471121734E-4</v>
      </c>
      <c r="F3384" s="269">
        <v>7.060900461223083E-5</v>
      </c>
    </row>
    <row r="3385" ht="14.25" customHeight="1">
      <c r="A3385" s="267">
        <v>43536.0</v>
      </c>
      <c r="B3385" s="57">
        <v>71.0</v>
      </c>
      <c r="C3385" s="57">
        <v>24.0</v>
      </c>
      <c r="D3385" s="268">
        <v>0.479166666666667</v>
      </c>
      <c r="E3385" s="269">
        <v>2.724614825307756E-4</v>
      </c>
      <c r="F3385" s="269">
        <v>6.970761306398956E-5</v>
      </c>
    </row>
    <row r="3386" ht="14.25" customHeight="1">
      <c r="A3386" s="267">
        <v>43536.0</v>
      </c>
      <c r="B3386" s="57">
        <v>71.0</v>
      </c>
      <c r="C3386" s="57">
        <v>25.0</v>
      </c>
      <c r="D3386" s="268">
        <v>0.5</v>
      </c>
      <c r="E3386" s="269">
        <v>2.5110464165599905E-4</v>
      </c>
      <c r="F3386" s="269">
        <v>7.110977769458707E-5</v>
      </c>
    </row>
    <row r="3387" ht="14.25" customHeight="1">
      <c r="A3387" s="267">
        <v>43536.0</v>
      </c>
      <c r="B3387" s="57">
        <v>71.0</v>
      </c>
      <c r="C3387" s="57">
        <v>26.0</v>
      </c>
      <c r="D3387" s="268">
        <v>0.520833333333333</v>
      </c>
      <c r="E3387" s="269">
        <v>2.4559163593058193E-4</v>
      </c>
      <c r="F3387" s="269">
        <v>7.151039616047207E-5</v>
      </c>
    </row>
    <row r="3388" ht="14.25" customHeight="1">
      <c r="A3388" s="267">
        <v>43536.0</v>
      </c>
      <c r="B3388" s="57">
        <v>71.0</v>
      </c>
      <c r="C3388" s="57">
        <v>27.0</v>
      </c>
      <c r="D3388" s="268">
        <v>0.541666666666667</v>
      </c>
      <c r="E3388" s="269">
        <v>2.4215126040899623E-4</v>
      </c>
      <c r="F3388" s="269">
        <v>7.080931384517331E-5</v>
      </c>
    </row>
    <row r="3389" ht="14.25" customHeight="1">
      <c r="A3389" s="267">
        <v>43536.0</v>
      </c>
      <c r="B3389" s="57">
        <v>71.0</v>
      </c>
      <c r="C3389" s="57">
        <v>28.0</v>
      </c>
      <c r="D3389" s="268">
        <v>0.5625</v>
      </c>
      <c r="E3389" s="269">
        <v>2.1983639596286097E-4</v>
      </c>
      <c r="F3389" s="269">
        <v>6.820529381692084E-5</v>
      </c>
    </row>
    <row r="3390" ht="14.25" customHeight="1">
      <c r="A3390" s="267">
        <v>43536.0</v>
      </c>
      <c r="B3390" s="57">
        <v>71.0</v>
      </c>
      <c r="C3390" s="57">
        <v>29.0</v>
      </c>
      <c r="D3390" s="268">
        <v>0.583333333333333</v>
      </c>
      <c r="E3390" s="269">
        <v>2.082749380011843E-4</v>
      </c>
      <c r="F3390" s="269">
        <v>6.620220148749584E-5</v>
      </c>
    </row>
    <row r="3391" ht="14.25" customHeight="1">
      <c r="A3391" s="267">
        <v>43536.0</v>
      </c>
      <c r="B3391" s="57">
        <v>71.0</v>
      </c>
      <c r="C3391" s="57">
        <v>30.0</v>
      </c>
      <c r="D3391" s="268">
        <v>0.604166666666667</v>
      </c>
      <c r="E3391" s="269">
        <v>1.8893769820615592E-4</v>
      </c>
      <c r="F3391" s="269">
        <v>6.660281995338085E-5</v>
      </c>
    </row>
    <row r="3392" ht="14.25" customHeight="1">
      <c r="A3392" s="267">
        <v>43536.0</v>
      </c>
      <c r="B3392" s="57">
        <v>71.0</v>
      </c>
      <c r="C3392" s="57">
        <v>31.0</v>
      </c>
      <c r="D3392" s="268">
        <v>0.625</v>
      </c>
      <c r="E3392" s="269">
        <v>1.562736341450342E-4</v>
      </c>
      <c r="F3392" s="269">
        <v>6.710359303573709E-5</v>
      </c>
    </row>
    <row r="3393" ht="14.25" customHeight="1">
      <c r="A3393" s="267">
        <v>43536.0</v>
      </c>
      <c r="B3393" s="57">
        <v>71.0</v>
      </c>
      <c r="C3393" s="57">
        <v>32.0</v>
      </c>
      <c r="D3393" s="268">
        <v>0.645833333333333</v>
      </c>
      <c r="E3393" s="269">
        <v>1.2144415051579644E-4</v>
      </c>
      <c r="F3393" s="269">
        <v>6.760436611809333E-5</v>
      </c>
    </row>
    <row r="3394" ht="14.25" customHeight="1">
      <c r="A3394" s="267">
        <v>43536.0</v>
      </c>
      <c r="B3394" s="57">
        <v>71.0</v>
      </c>
      <c r="C3394" s="57">
        <v>33.0</v>
      </c>
      <c r="D3394" s="268">
        <v>0.666666666666667</v>
      </c>
      <c r="E3394" s="269">
        <v>8.370766897512093E-5</v>
      </c>
      <c r="F3394" s="269">
        <v>6.920683998163334E-5</v>
      </c>
    </row>
    <row r="3395" ht="14.25" customHeight="1">
      <c r="A3395" s="267">
        <v>43536.0</v>
      </c>
      <c r="B3395" s="57">
        <v>71.0</v>
      </c>
      <c r="C3395" s="57">
        <v>34.0</v>
      </c>
      <c r="D3395" s="268">
        <v>0.6875</v>
      </c>
      <c r="E3395" s="269">
        <v>5.3712840491501846E-5</v>
      </c>
      <c r="F3395" s="269">
        <v>7.551658081932205E-5</v>
      </c>
    </row>
    <row r="3396" ht="14.25" customHeight="1">
      <c r="A3396" s="267">
        <v>43536.0</v>
      </c>
      <c r="B3396" s="57">
        <v>71.0</v>
      </c>
      <c r="C3396" s="57">
        <v>35.0</v>
      </c>
      <c r="D3396" s="268">
        <v>0.708333333333333</v>
      </c>
      <c r="E3396" s="269">
        <v>3.2569697325995476E-5</v>
      </c>
      <c r="F3396" s="269">
        <v>8.633327939821698E-5</v>
      </c>
    </row>
    <row r="3397" ht="14.25" customHeight="1">
      <c r="A3397" s="267">
        <v>43536.0</v>
      </c>
      <c r="B3397" s="57">
        <v>71.0</v>
      </c>
      <c r="C3397" s="57">
        <v>36.0</v>
      </c>
      <c r="D3397" s="268">
        <v>0.729166666666667</v>
      </c>
      <c r="E3397" s="269">
        <v>1.579567590673078E-5</v>
      </c>
      <c r="F3397" s="269">
        <v>9.364456640061817E-5</v>
      </c>
    </row>
    <row r="3398" ht="14.25" customHeight="1">
      <c r="A3398" s="267">
        <v>43536.0</v>
      </c>
      <c r="B3398" s="57">
        <v>71.0</v>
      </c>
      <c r="C3398" s="57">
        <v>37.0</v>
      </c>
      <c r="D3398" s="268">
        <v>0.75</v>
      </c>
      <c r="E3398" s="269">
        <v>5.292968850029796E-6</v>
      </c>
      <c r="F3398" s="269">
        <v>1.0082565240160676E-4</v>
      </c>
    </row>
    <row r="3399" ht="14.25" customHeight="1">
      <c r="A3399" s="267">
        <v>43536.0</v>
      </c>
      <c r="B3399" s="57">
        <v>71.0</v>
      </c>
      <c r="C3399" s="57">
        <v>38.0</v>
      </c>
      <c r="D3399" s="268">
        <v>0.770833333333333</v>
      </c>
      <c r="E3399" s="269">
        <v>2.3565338996725633E-6</v>
      </c>
      <c r="F3399" s="269">
        <v>1.0527251737293023E-4</v>
      </c>
    </row>
    <row r="3400" ht="14.25" customHeight="1">
      <c r="A3400" s="267">
        <v>43536.0</v>
      </c>
      <c r="B3400" s="57">
        <v>71.0</v>
      </c>
      <c r="C3400" s="57">
        <v>39.0</v>
      </c>
      <c r="D3400" s="268">
        <v>0.791666666666667</v>
      </c>
      <c r="E3400" s="269">
        <v>1.0616517215383807E-6</v>
      </c>
      <c r="F3400" s="269">
        <v>1.0137650279219862E-4</v>
      </c>
    </row>
    <row r="3401" ht="14.25" customHeight="1">
      <c r="A3401" s="267">
        <v>43536.0</v>
      </c>
      <c r="B3401" s="57">
        <v>71.0</v>
      </c>
      <c r="C3401" s="57">
        <v>40.0</v>
      </c>
      <c r="D3401" s="268">
        <v>0.8125</v>
      </c>
      <c r="E3401" s="269">
        <v>2.9007382983960984E-7</v>
      </c>
      <c r="F3401" s="269">
        <v>9.71499779771119E-5</v>
      </c>
    </row>
    <row r="3402" ht="14.25" customHeight="1">
      <c r="A3402" s="267">
        <v>43536.0</v>
      </c>
      <c r="B3402" s="57">
        <v>71.0</v>
      </c>
      <c r="C3402" s="57">
        <v>41.0</v>
      </c>
      <c r="D3402" s="268">
        <v>0.833333333333333</v>
      </c>
      <c r="E3402" s="269">
        <v>9.636246462046977E-8</v>
      </c>
      <c r="F3402" s="269">
        <v>9.174162868766444E-5</v>
      </c>
    </row>
    <row r="3403" ht="14.25" customHeight="1">
      <c r="A3403" s="267">
        <v>43536.0</v>
      </c>
      <c r="B3403" s="57">
        <v>71.0</v>
      </c>
      <c r="C3403" s="57">
        <v>42.0</v>
      </c>
      <c r="D3403" s="268">
        <v>0.854166666666667</v>
      </c>
      <c r="E3403" s="269">
        <v>8.5519375391343E-9</v>
      </c>
      <c r="F3403" s="269">
        <v>8.743498017940072E-5</v>
      </c>
    </row>
    <row r="3404" ht="14.25" customHeight="1">
      <c r="A3404" s="267">
        <v>43536.0</v>
      </c>
      <c r="B3404" s="57">
        <v>71.0</v>
      </c>
      <c r="C3404" s="57">
        <v>43.0</v>
      </c>
      <c r="D3404" s="268">
        <v>0.875</v>
      </c>
      <c r="E3404" s="269">
        <v>0.0</v>
      </c>
      <c r="F3404" s="269">
        <v>8.362910475349323E-5</v>
      </c>
    </row>
    <row r="3405" ht="14.25" customHeight="1">
      <c r="A3405" s="267">
        <v>43536.0</v>
      </c>
      <c r="B3405" s="57">
        <v>71.0</v>
      </c>
      <c r="C3405" s="57">
        <v>44.0</v>
      </c>
      <c r="D3405" s="268">
        <v>0.895833333333333</v>
      </c>
      <c r="E3405" s="269">
        <v>0.0</v>
      </c>
      <c r="F3405" s="269">
        <v>7.902199239581575E-5</v>
      </c>
    </row>
    <row r="3406" ht="14.25" customHeight="1">
      <c r="A3406" s="267">
        <v>43536.0</v>
      </c>
      <c r="B3406" s="57">
        <v>71.0</v>
      </c>
      <c r="C3406" s="57">
        <v>45.0</v>
      </c>
      <c r="D3406" s="268">
        <v>0.916666666666667</v>
      </c>
      <c r="E3406" s="269">
        <v>0.0</v>
      </c>
      <c r="F3406" s="269">
        <v>7.30127154075408E-5</v>
      </c>
    </row>
    <row r="3407" ht="14.25" customHeight="1">
      <c r="A3407" s="267">
        <v>43536.0</v>
      </c>
      <c r="B3407" s="57">
        <v>71.0</v>
      </c>
      <c r="C3407" s="57">
        <v>46.0</v>
      </c>
      <c r="D3407" s="268">
        <v>0.9375</v>
      </c>
      <c r="E3407" s="269">
        <v>0.0</v>
      </c>
      <c r="F3407" s="269">
        <v>6.65026653369096E-5</v>
      </c>
    </row>
    <row r="3408" ht="14.25" customHeight="1">
      <c r="A3408" s="267">
        <v>43536.0</v>
      </c>
      <c r="B3408" s="57">
        <v>71.0</v>
      </c>
      <c r="C3408" s="57">
        <v>47.0</v>
      </c>
      <c r="D3408" s="268">
        <v>0.958333333333333</v>
      </c>
      <c r="E3408" s="269">
        <v>0.0</v>
      </c>
      <c r="F3408" s="269">
        <v>5.8890914485094645E-5</v>
      </c>
    </row>
    <row r="3409" ht="14.25" customHeight="1">
      <c r="A3409" s="267">
        <v>43536.0</v>
      </c>
      <c r="B3409" s="57">
        <v>71.0</v>
      </c>
      <c r="C3409" s="57">
        <v>48.0</v>
      </c>
      <c r="D3409" s="268">
        <v>0.979166666666667</v>
      </c>
      <c r="E3409" s="269">
        <v>0.0</v>
      </c>
      <c r="F3409" s="269">
        <v>5.188009133210718E-5</v>
      </c>
    </row>
    <row r="3410" ht="14.25" customHeight="1">
      <c r="A3410" s="267">
        <v>43537.0</v>
      </c>
      <c r="B3410" s="57">
        <v>72.0</v>
      </c>
      <c r="C3410" s="57">
        <v>1.0</v>
      </c>
      <c r="D3410" s="268">
        <v>0.0</v>
      </c>
      <c r="E3410" s="269">
        <v>0.0</v>
      </c>
      <c r="F3410" s="269">
        <v>4.5770659727360954E-5</v>
      </c>
    </row>
    <row r="3411" ht="14.25" customHeight="1">
      <c r="A3411" s="267">
        <v>43537.0</v>
      </c>
      <c r="B3411" s="57">
        <v>72.0</v>
      </c>
      <c r="C3411" s="57">
        <v>2.0</v>
      </c>
      <c r="D3411" s="268">
        <v>0.020833333333333332</v>
      </c>
      <c r="E3411" s="269">
        <v>0.0</v>
      </c>
      <c r="F3411" s="269">
        <v>4.096323813674099E-5</v>
      </c>
    </row>
    <row r="3412" ht="14.25" customHeight="1">
      <c r="A3412" s="267">
        <v>43537.0</v>
      </c>
      <c r="B3412" s="57">
        <v>72.0</v>
      </c>
      <c r="C3412" s="57">
        <v>3.0</v>
      </c>
      <c r="D3412" s="268">
        <v>0.0416666666666667</v>
      </c>
      <c r="E3412" s="269">
        <v>0.0</v>
      </c>
      <c r="F3412" s="269">
        <v>3.785844502613227E-5</v>
      </c>
    </row>
    <row r="3413" ht="14.25" customHeight="1">
      <c r="A3413" s="267">
        <v>43537.0</v>
      </c>
      <c r="B3413" s="57">
        <v>72.0</v>
      </c>
      <c r="C3413" s="57">
        <v>4.0</v>
      </c>
      <c r="D3413" s="268">
        <v>0.0625</v>
      </c>
      <c r="E3413" s="269">
        <v>0.0</v>
      </c>
      <c r="F3413" s="269">
        <v>3.5554888847293536E-5</v>
      </c>
    </row>
    <row r="3414" ht="14.25" customHeight="1">
      <c r="A3414" s="267">
        <v>43537.0</v>
      </c>
      <c r="B3414" s="57">
        <v>72.0</v>
      </c>
      <c r="C3414" s="57">
        <v>5.0</v>
      </c>
      <c r="D3414" s="268">
        <v>0.0833333333333333</v>
      </c>
      <c r="E3414" s="269">
        <v>0.0</v>
      </c>
      <c r="F3414" s="269">
        <v>3.3651951134339786E-5</v>
      </c>
    </row>
    <row r="3415" ht="14.25" customHeight="1">
      <c r="A3415" s="267">
        <v>43537.0</v>
      </c>
      <c r="B3415" s="57">
        <v>72.0</v>
      </c>
      <c r="C3415" s="57">
        <v>6.0</v>
      </c>
      <c r="D3415" s="268">
        <v>0.104166666666667</v>
      </c>
      <c r="E3415" s="269">
        <v>0.0</v>
      </c>
      <c r="F3415" s="269">
        <v>3.1548704188443556E-5</v>
      </c>
    </row>
    <row r="3416" ht="14.25" customHeight="1">
      <c r="A3416" s="267">
        <v>43537.0</v>
      </c>
      <c r="B3416" s="57">
        <v>72.0</v>
      </c>
      <c r="C3416" s="57">
        <v>7.0</v>
      </c>
      <c r="D3416" s="268">
        <v>0.125</v>
      </c>
      <c r="E3416" s="269">
        <v>0.0</v>
      </c>
      <c r="F3416" s="269">
        <v>3.174901342138605E-5</v>
      </c>
    </row>
    <row r="3417" ht="14.25" customHeight="1">
      <c r="A3417" s="267">
        <v>43537.0</v>
      </c>
      <c r="B3417" s="57">
        <v>72.0</v>
      </c>
      <c r="C3417" s="57">
        <v>8.0</v>
      </c>
      <c r="D3417" s="268">
        <v>0.145833333333333</v>
      </c>
      <c r="E3417" s="269">
        <v>0.0</v>
      </c>
      <c r="F3417" s="269">
        <v>3.094777648961606E-5</v>
      </c>
    </row>
    <row r="3418" ht="14.25" customHeight="1">
      <c r="A3418" s="267">
        <v>43537.0</v>
      </c>
      <c r="B3418" s="57">
        <v>72.0</v>
      </c>
      <c r="C3418" s="57">
        <v>9.0</v>
      </c>
      <c r="D3418" s="268">
        <v>0.166666666666667</v>
      </c>
      <c r="E3418" s="269">
        <v>2.836003437326685E-9</v>
      </c>
      <c r="F3418" s="269">
        <v>3.0246694174317314E-5</v>
      </c>
    </row>
    <row r="3419" ht="14.25" customHeight="1">
      <c r="A3419" s="267">
        <v>43537.0</v>
      </c>
      <c r="B3419" s="57">
        <v>72.0</v>
      </c>
      <c r="C3419" s="57">
        <v>10.0</v>
      </c>
      <c r="D3419" s="268">
        <v>0.1875</v>
      </c>
      <c r="E3419" s="269">
        <v>5.628850300607095E-8</v>
      </c>
      <c r="F3419" s="269">
        <v>3.0847621873144815E-5</v>
      </c>
    </row>
    <row r="3420" ht="14.25" customHeight="1">
      <c r="A3420" s="267">
        <v>43537.0</v>
      </c>
      <c r="B3420" s="57">
        <v>72.0</v>
      </c>
      <c r="C3420" s="57">
        <v>11.0</v>
      </c>
      <c r="D3420" s="268">
        <v>0.208333333333333</v>
      </c>
      <c r="E3420" s="269">
        <v>3.2509230706573067E-7</v>
      </c>
      <c r="F3420" s="269">
        <v>3.1047931106087315E-5</v>
      </c>
    </row>
    <row r="3421" ht="14.25" customHeight="1">
      <c r="A3421" s="267">
        <v>43537.0</v>
      </c>
      <c r="B3421" s="57">
        <v>72.0</v>
      </c>
      <c r="C3421" s="57">
        <v>12.0</v>
      </c>
      <c r="D3421" s="268">
        <v>0.229166666666667</v>
      </c>
      <c r="E3421" s="269">
        <v>1.6864972614798145E-6</v>
      </c>
      <c r="F3421" s="269">
        <v>3.34516419013973E-5</v>
      </c>
    </row>
    <row r="3422" ht="14.25" customHeight="1">
      <c r="A3422" s="267">
        <v>43537.0</v>
      </c>
      <c r="B3422" s="57">
        <v>72.0</v>
      </c>
      <c r="C3422" s="57">
        <v>13.0</v>
      </c>
      <c r="D3422" s="268">
        <v>0.25</v>
      </c>
      <c r="E3422" s="269">
        <v>5.739574302765727E-6</v>
      </c>
      <c r="F3422" s="269">
        <v>3.485380653199478E-5</v>
      </c>
    </row>
    <row r="3423" ht="14.25" customHeight="1">
      <c r="A3423" s="267">
        <v>43537.0</v>
      </c>
      <c r="B3423" s="57">
        <v>72.0</v>
      </c>
      <c r="C3423" s="57">
        <v>14.0</v>
      </c>
      <c r="D3423" s="268">
        <v>0.270833333333333</v>
      </c>
      <c r="E3423" s="269">
        <v>8.781248659720269E-6</v>
      </c>
      <c r="F3423" s="269">
        <v>3.685689886141978E-5</v>
      </c>
    </row>
    <row r="3424" ht="14.25" customHeight="1">
      <c r="A3424" s="267">
        <v>43537.0</v>
      </c>
      <c r="B3424" s="57">
        <v>72.0</v>
      </c>
      <c r="C3424" s="57">
        <v>15.0</v>
      </c>
      <c r="D3424" s="268">
        <v>0.291666666666667</v>
      </c>
      <c r="E3424" s="269">
        <v>2.5977344701853987E-5</v>
      </c>
      <c r="F3424" s="269">
        <v>4.166432045203974E-5</v>
      </c>
    </row>
    <row r="3425" ht="14.25" customHeight="1">
      <c r="A3425" s="267">
        <v>43537.0</v>
      </c>
      <c r="B3425" s="57">
        <v>72.0</v>
      </c>
      <c r="C3425" s="57">
        <v>16.0</v>
      </c>
      <c r="D3425" s="268">
        <v>0.3125</v>
      </c>
      <c r="E3425" s="269">
        <v>5.8936105745032E-5</v>
      </c>
      <c r="F3425" s="269">
        <v>5.047792670150969E-5</v>
      </c>
    </row>
    <row r="3426" ht="14.25" customHeight="1">
      <c r="A3426" s="267">
        <v>43537.0</v>
      </c>
      <c r="B3426" s="57">
        <v>72.0</v>
      </c>
      <c r="C3426" s="57">
        <v>17.0</v>
      </c>
      <c r="D3426" s="268">
        <v>0.333333333333333</v>
      </c>
      <c r="E3426" s="269">
        <v>9.274538503808977E-5</v>
      </c>
      <c r="F3426" s="269">
        <v>5.6186739840370906E-5</v>
      </c>
    </row>
    <row r="3427" ht="14.25" customHeight="1">
      <c r="A3427" s="267">
        <v>43537.0</v>
      </c>
      <c r="B3427" s="57">
        <v>72.0</v>
      </c>
      <c r="C3427" s="57">
        <v>18.0</v>
      </c>
      <c r="D3427" s="268">
        <v>0.354166666666667</v>
      </c>
      <c r="E3427" s="269">
        <v>1.2346596616736073E-4</v>
      </c>
      <c r="F3427" s="269">
        <v>6.490019147336961E-5</v>
      </c>
    </row>
    <row r="3428" ht="14.25" customHeight="1">
      <c r="A3428" s="267">
        <v>43537.0</v>
      </c>
      <c r="B3428" s="57">
        <v>72.0</v>
      </c>
      <c r="C3428" s="57">
        <v>19.0</v>
      </c>
      <c r="D3428" s="268">
        <v>0.375</v>
      </c>
      <c r="E3428" s="269">
        <v>1.407427736240078E-4</v>
      </c>
      <c r="F3428" s="269">
        <v>6.920683998163334E-5</v>
      </c>
    </row>
    <row r="3429" ht="14.25" customHeight="1">
      <c r="A3429" s="267">
        <v>43537.0</v>
      </c>
      <c r="B3429" s="57">
        <v>72.0</v>
      </c>
      <c r="C3429" s="57">
        <v>20.0</v>
      </c>
      <c r="D3429" s="268">
        <v>0.395833333333333</v>
      </c>
      <c r="E3429" s="269">
        <v>1.8142115042789973E-4</v>
      </c>
      <c r="F3429" s="269">
        <v>7.521611696990828E-5</v>
      </c>
    </row>
    <row r="3430" ht="14.25" customHeight="1">
      <c r="A3430" s="267">
        <v>43537.0</v>
      </c>
      <c r="B3430" s="57">
        <v>72.0</v>
      </c>
      <c r="C3430" s="57">
        <v>21.0</v>
      </c>
      <c r="D3430" s="268">
        <v>0.416666666666667</v>
      </c>
      <c r="E3430" s="269">
        <v>2.1525954742301955E-4</v>
      </c>
      <c r="F3430" s="269">
        <v>7.711905468286203E-5</v>
      </c>
    </row>
    <row r="3431" ht="14.25" customHeight="1">
      <c r="A3431" s="267">
        <v>43537.0</v>
      </c>
      <c r="B3431" s="57">
        <v>72.0</v>
      </c>
      <c r="C3431" s="57">
        <v>22.0</v>
      </c>
      <c r="D3431" s="268">
        <v>0.4375</v>
      </c>
      <c r="E3431" s="269">
        <v>2.5671694949234064E-4</v>
      </c>
      <c r="F3431" s="269">
        <v>7.972307471111451E-5</v>
      </c>
    </row>
    <row r="3432" ht="14.25" customHeight="1">
      <c r="A3432" s="267">
        <v>43537.0</v>
      </c>
      <c r="B3432" s="57">
        <v>72.0</v>
      </c>
      <c r="C3432" s="57">
        <v>23.0</v>
      </c>
      <c r="D3432" s="268">
        <v>0.458333333333333</v>
      </c>
      <c r="E3432" s="269">
        <v>2.79242820669243E-4</v>
      </c>
      <c r="F3432" s="269">
        <v>7.862137392993077E-5</v>
      </c>
    </row>
    <row r="3433" ht="14.25" customHeight="1">
      <c r="A3433" s="267">
        <v>43537.0</v>
      </c>
      <c r="B3433" s="57">
        <v>72.0</v>
      </c>
      <c r="C3433" s="57">
        <v>24.0</v>
      </c>
      <c r="D3433" s="268">
        <v>0.479166666666667</v>
      </c>
      <c r="E3433" s="269">
        <v>2.838169548570386E-4</v>
      </c>
      <c r="F3433" s="269">
        <v>8.322848628760824E-5</v>
      </c>
    </row>
    <row r="3434" ht="14.25" customHeight="1">
      <c r="A3434" s="267">
        <v>43537.0</v>
      </c>
      <c r="B3434" s="57">
        <v>72.0</v>
      </c>
      <c r="C3434" s="57">
        <v>25.0</v>
      </c>
      <c r="D3434" s="268">
        <v>0.5</v>
      </c>
      <c r="E3434" s="269">
        <v>2.940043096801316E-4</v>
      </c>
      <c r="F3434" s="269">
        <v>8.202663088995325E-5</v>
      </c>
    </row>
    <row r="3435" ht="14.25" customHeight="1">
      <c r="A3435" s="267">
        <v>43537.0</v>
      </c>
      <c r="B3435" s="57">
        <v>72.0</v>
      </c>
      <c r="C3435" s="57">
        <v>26.0</v>
      </c>
      <c r="D3435" s="268">
        <v>0.520833333333333</v>
      </c>
      <c r="E3435" s="269">
        <v>2.952064466887403E-4</v>
      </c>
      <c r="F3435" s="269">
        <v>8.222694012289575E-5</v>
      </c>
    </row>
    <row r="3436" ht="14.25" customHeight="1">
      <c r="A3436" s="267">
        <v>43537.0</v>
      </c>
      <c r="B3436" s="57">
        <v>72.0</v>
      </c>
      <c r="C3436" s="57">
        <v>27.0</v>
      </c>
      <c r="D3436" s="268">
        <v>0.541666666666667</v>
      </c>
      <c r="E3436" s="269">
        <v>2.9744737989213245E-4</v>
      </c>
      <c r="F3436" s="269">
        <v>7.551658081932205E-5</v>
      </c>
    </row>
    <row r="3437" ht="14.25" customHeight="1">
      <c r="A3437" s="267">
        <v>43537.0</v>
      </c>
      <c r="B3437" s="57">
        <v>72.0</v>
      </c>
      <c r="C3437" s="57">
        <v>28.0</v>
      </c>
      <c r="D3437" s="268">
        <v>0.5625</v>
      </c>
      <c r="E3437" s="269">
        <v>2.7581723677819544E-4</v>
      </c>
      <c r="F3437" s="269">
        <v>7.56167354357933E-5</v>
      </c>
    </row>
    <row r="3438" ht="14.25" customHeight="1">
      <c r="A3438" s="267">
        <v>43537.0</v>
      </c>
      <c r="B3438" s="57">
        <v>72.0</v>
      </c>
      <c r="C3438" s="57">
        <v>29.0</v>
      </c>
      <c r="D3438" s="268">
        <v>0.583333333333333</v>
      </c>
      <c r="E3438" s="269">
        <v>2.4910487347717123E-4</v>
      </c>
      <c r="F3438" s="269">
        <v>7.24117877087133E-5</v>
      </c>
    </row>
    <row r="3439" ht="14.25" customHeight="1">
      <c r="A3439" s="267">
        <v>43537.0</v>
      </c>
      <c r="B3439" s="57">
        <v>72.0</v>
      </c>
      <c r="C3439" s="57">
        <v>30.0</v>
      </c>
      <c r="D3439" s="268">
        <v>0.604166666666667</v>
      </c>
      <c r="E3439" s="269">
        <v>2.218557907962182E-4</v>
      </c>
      <c r="F3439" s="269">
        <v>7.281240617459832E-5</v>
      </c>
    </row>
    <row r="3440" ht="14.25" customHeight="1">
      <c r="A3440" s="267">
        <v>43537.0</v>
      </c>
      <c r="B3440" s="57">
        <v>72.0</v>
      </c>
      <c r="C3440" s="57">
        <v>31.0</v>
      </c>
      <c r="D3440" s="268">
        <v>0.625</v>
      </c>
      <c r="E3440" s="269">
        <v>1.847063848847288E-4</v>
      </c>
      <c r="F3440" s="269">
        <v>7.601735390167828E-5</v>
      </c>
    </row>
    <row r="3441" ht="14.25" customHeight="1">
      <c r="A3441" s="267">
        <v>43537.0</v>
      </c>
      <c r="B3441" s="57">
        <v>72.0</v>
      </c>
      <c r="C3441" s="57">
        <v>32.0</v>
      </c>
      <c r="D3441" s="268">
        <v>0.645833333333333</v>
      </c>
      <c r="E3441" s="269">
        <v>1.5862128519922257E-4</v>
      </c>
      <c r="F3441" s="269">
        <v>7.782013699816078E-5</v>
      </c>
    </row>
    <row r="3442" ht="14.25" customHeight="1">
      <c r="A3442" s="267">
        <v>43537.0</v>
      </c>
      <c r="B3442" s="57">
        <v>72.0</v>
      </c>
      <c r="C3442" s="57">
        <v>33.0</v>
      </c>
      <c r="D3442" s="268">
        <v>0.666666666666667</v>
      </c>
      <c r="E3442" s="269">
        <v>1.0520648351967995E-4</v>
      </c>
      <c r="F3442" s="269">
        <v>8.002353856052826E-5</v>
      </c>
    </row>
    <row r="3443" ht="14.25" customHeight="1">
      <c r="A3443" s="267">
        <v>43537.0</v>
      </c>
      <c r="B3443" s="57">
        <v>72.0</v>
      </c>
      <c r="C3443" s="57">
        <v>34.0</v>
      </c>
      <c r="D3443" s="268">
        <v>0.6875</v>
      </c>
      <c r="E3443" s="269">
        <v>7.455024136714813E-5</v>
      </c>
      <c r="F3443" s="269">
        <v>8.523157861703322E-5</v>
      </c>
    </row>
    <row r="3444" ht="14.25" customHeight="1">
      <c r="A3444" s="267">
        <v>43537.0</v>
      </c>
      <c r="B3444" s="57">
        <v>72.0</v>
      </c>
      <c r="C3444" s="57">
        <v>35.0</v>
      </c>
      <c r="D3444" s="268">
        <v>0.708333333333333</v>
      </c>
      <c r="E3444" s="269">
        <v>4.710587660752704E-5</v>
      </c>
      <c r="F3444" s="269">
        <v>9.154131945472191E-5</v>
      </c>
    </row>
    <row r="3445" ht="14.25" customHeight="1">
      <c r="A3445" s="267">
        <v>43537.0</v>
      </c>
      <c r="B3445" s="57">
        <v>72.0</v>
      </c>
      <c r="C3445" s="57">
        <v>36.0</v>
      </c>
      <c r="D3445" s="268">
        <v>0.729166666666667</v>
      </c>
      <c r="E3445" s="269">
        <v>2.1779911919713153E-5</v>
      </c>
      <c r="F3445" s="269">
        <v>9.765075105946816E-5</v>
      </c>
    </row>
    <row r="3446" ht="14.25" customHeight="1">
      <c r="A3446" s="267">
        <v>43537.0</v>
      </c>
      <c r="B3446" s="57">
        <v>72.0</v>
      </c>
      <c r="C3446" s="57">
        <v>37.0</v>
      </c>
      <c r="D3446" s="268">
        <v>0.75</v>
      </c>
      <c r="E3446" s="269">
        <v>6.52299286259729E-6</v>
      </c>
      <c r="F3446" s="269">
        <v>1.0317928588868112E-4</v>
      </c>
    </row>
    <row r="3447" ht="14.25" customHeight="1">
      <c r="A3447" s="267">
        <v>43537.0</v>
      </c>
      <c r="B3447" s="57">
        <v>72.0</v>
      </c>
      <c r="C3447" s="57">
        <v>38.0</v>
      </c>
      <c r="D3447" s="268">
        <v>0.770833333333333</v>
      </c>
      <c r="E3447" s="269">
        <v>2.4430936567596643E-6</v>
      </c>
      <c r="F3447" s="269">
        <v>1.0371010535597871E-4</v>
      </c>
    </row>
    <row r="3448" ht="14.25" customHeight="1">
      <c r="A3448" s="267">
        <v>43537.0</v>
      </c>
      <c r="B3448" s="57">
        <v>72.0</v>
      </c>
      <c r="C3448" s="57">
        <v>39.0</v>
      </c>
      <c r="D3448" s="268">
        <v>0.791666666666667</v>
      </c>
      <c r="E3448" s="269">
        <v>1.0690499913748854E-6</v>
      </c>
      <c r="F3448" s="269">
        <v>1.0176710579643649E-4</v>
      </c>
    </row>
    <row r="3449" ht="14.25" customHeight="1">
      <c r="A3449" s="267">
        <v>43537.0</v>
      </c>
      <c r="B3449" s="57">
        <v>72.0</v>
      </c>
      <c r="C3449" s="57">
        <v>40.0</v>
      </c>
      <c r="D3449" s="268">
        <v>0.8125</v>
      </c>
      <c r="E3449" s="269">
        <v>3.4032041247920225E-7</v>
      </c>
      <c r="F3449" s="269">
        <v>9.895276107359439E-5</v>
      </c>
    </row>
    <row r="3450" ht="14.25" customHeight="1">
      <c r="A3450" s="267">
        <v>43537.0</v>
      </c>
      <c r="B3450" s="57">
        <v>72.0</v>
      </c>
      <c r="C3450" s="57">
        <v>41.0</v>
      </c>
      <c r="D3450" s="268">
        <v>0.833333333333333</v>
      </c>
      <c r="E3450" s="269">
        <v>1.3544999025666798E-7</v>
      </c>
      <c r="F3450" s="269">
        <v>9.61484318123994E-5</v>
      </c>
    </row>
    <row r="3451" ht="14.25" customHeight="1">
      <c r="A3451" s="267">
        <v>43537.0</v>
      </c>
      <c r="B3451" s="57">
        <v>72.0</v>
      </c>
      <c r="C3451" s="57">
        <v>42.0</v>
      </c>
      <c r="D3451" s="268">
        <v>0.854166666666667</v>
      </c>
      <c r="E3451" s="269">
        <v>5.680484058841031E-9</v>
      </c>
      <c r="F3451" s="269">
        <v>9.214224715354943E-5</v>
      </c>
    </row>
    <row r="3452" ht="14.25" customHeight="1">
      <c r="A3452" s="267">
        <v>43537.0</v>
      </c>
      <c r="B3452" s="57">
        <v>72.0</v>
      </c>
      <c r="C3452" s="57">
        <v>43.0</v>
      </c>
      <c r="D3452" s="268">
        <v>0.875</v>
      </c>
      <c r="E3452" s="269">
        <v>0.0</v>
      </c>
      <c r="F3452" s="269">
        <v>8.673389786410197E-5</v>
      </c>
    </row>
    <row r="3453" ht="14.25" customHeight="1">
      <c r="A3453" s="267">
        <v>43537.0</v>
      </c>
      <c r="B3453" s="57">
        <v>72.0</v>
      </c>
      <c r="C3453" s="57">
        <v>44.0</v>
      </c>
      <c r="D3453" s="268">
        <v>0.895833333333333</v>
      </c>
      <c r="E3453" s="269">
        <v>0.0</v>
      </c>
      <c r="F3453" s="269">
        <v>8.162601242406827E-5</v>
      </c>
    </row>
    <row r="3454" ht="14.25" customHeight="1">
      <c r="A3454" s="267">
        <v>43537.0</v>
      </c>
      <c r="B3454" s="57">
        <v>72.0</v>
      </c>
      <c r="C3454" s="57">
        <v>45.0</v>
      </c>
      <c r="D3454" s="268">
        <v>0.916666666666667</v>
      </c>
      <c r="E3454" s="269">
        <v>0.0</v>
      </c>
      <c r="F3454" s="269">
        <v>7.531627158637955E-5</v>
      </c>
    </row>
    <row r="3455" ht="14.25" customHeight="1">
      <c r="A3455" s="267">
        <v>43537.0</v>
      </c>
      <c r="B3455" s="57">
        <v>72.0</v>
      </c>
      <c r="C3455" s="57">
        <v>46.0</v>
      </c>
      <c r="D3455" s="268">
        <v>0.9375</v>
      </c>
      <c r="E3455" s="269">
        <v>0.0</v>
      </c>
      <c r="F3455" s="269">
        <v>6.53008099392546E-5</v>
      </c>
    </row>
    <row r="3456" ht="14.25" customHeight="1">
      <c r="A3456" s="267">
        <v>43537.0</v>
      </c>
      <c r="B3456" s="57">
        <v>72.0</v>
      </c>
      <c r="C3456" s="57">
        <v>47.0</v>
      </c>
      <c r="D3456" s="268">
        <v>0.958333333333333</v>
      </c>
      <c r="E3456" s="269">
        <v>0.0</v>
      </c>
      <c r="F3456" s="269">
        <v>5.448411136035966E-5</v>
      </c>
    </row>
    <row r="3457" ht="14.25" customHeight="1">
      <c r="A3457" s="267">
        <v>43537.0</v>
      </c>
      <c r="B3457" s="57">
        <v>72.0</v>
      </c>
      <c r="C3457" s="57">
        <v>48.0</v>
      </c>
      <c r="D3457" s="268">
        <v>0.979166666666667</v>
      </c>
      <c r="E3457" s="269">
        <v>0.0</v>
      </c>
      <c r="F3457" s="269">
        <v>4.727297897442971E-5</v>
      </c>
    </row>
    <row r="3458" ht="14.25" customHeight="1">
      <c r="A3458" s="267">
        <v>43538.0</v>
      </c>
      <c r="B3458" s="57">
        <v>73.0</v>
      </c>
      <c r="C3458" s="57">
        <v>1.0</v>
      </c>
      <c r="D3458" s="268">
        <v>0.0</v>
      </c>
      <c r="E3458" s="269">
        <v>0.0</v>
      </c>
      <c r="F3458" s="269">
        <v>4.0162001204971005E-5</v>
      </c>
    </row>
    <row r="3459" ht="14.25" customHeight="1">
      <c r="A3459" s="267">
        <v>43538.0</v>
      </c>
      <c r="B3459" s="57">
        <v>73.0</v>
      </c>
      <c r="C3459" s="57">
        <v>2.0</v>
      </c>
      <c r="D3459" s="268">
        <v>0.020833333333333332</v>
      </c>
      <c r="E3459" s="269">
        <v>0.0</v>
      </c>
      <c r="F3459" s="269">
        <v>3.625597116259227E-5</v>
      </c>
    </row>
    <row r="3460" ht="14.25" customHeight="1">
      <c r="A3460" s="267">
        <v>43538.0</v>
      </c>
      <c r="B3460" s="57">
        <v>73.0</v>
      </c>
      <c r="C3460" s="57">
        <v>3.0</v>
      </c>
      <c r="D3460" s="268">
        <v>0.0416666666666667</v>
      </c>
      <c r="E3460" s="269">
        <v>0.0</v>
      </c>
      <c r="F3460" s="269">
        <v>3.3852260367282293E-5</v>
      </c>
    </row>
    <row r="3461" ht="14.25" customHeight="1">
      <c r="A3461" s="267">
        <v>43538.0</v>
      </c>
      <c r="B3461" s="57">
        <v>73.0</v>
      </c>
      <c r="C3461" s="57">
        <v>4.0</v>
      </c>
      <c r="D3461" s="268">
        <v>0.0625</v>
      </c>
      <c r="E3461" s="269">
        <v>0.0</v>
      </c>
      <c r="F3461" s="269">
        <v>3.2249786503742304E-5</v>
      </c>
    </row>
    <row r="3462" ht="14.25" customHeight="1">
      <c r="A3462" s="267">
        <v>43538.0</v>
      </c>
      <c r="B3462" s="57">
        <v>73.0</v>
      </c>
      <c r="C3462" s="57">
        <v>5.0</v>
      </c>
      <c r="D3462" s="268">
        <v>0.0833333333333333</v>
      </c>
      <c r="E3462" s="269">
        <v>0.0</v>
      </c>
      <c r="F3462" s="269">
        <v>3.054715802373107E-5</v>
      </c>
    </row>
    <row r="3463" ht="14.25" customHeight="1">
      <c r="A3463" s="267">
        <v>43538.0</v>
      </c>
      <c r="B3463" s="57">
        <v>73.0</v>
      </c>
      <c r="C3463" s="57">
        <v>6.0</v>
      </c>
      <c r="D3463" s="268">
        <v>0.104166666666667</v>
      </c>
      <c r="E3463" s="269">
        <v>0.0</v>
      </c>
      <c r="F3463" s="269">
        <v>2.9846075708432316E-5</v>
      </c>
    </row>
    <row r="3464" ht="14.25" customHeight="1">
      <c r="A3464" s="267">
        <v>43538.0</v>
      </c>
      <c r="B3464" s="57">
        <v>73.0</v>
      </c>
      <c r="C3464" s="57">
        <v>7.0</v>
      </c>
      <c r="D3464" s="268">
        <v>0.125</v>
      </c>
      <c r="E3464" s="269">
        <v>0.0</v>
      </c>
      <c r="F3464" s="269">
        <v>3.0046384941374813E-5</v>
      </c>
    </row>
    <row r="3465" ht="14.25" customHeight="1">
      <c r="A3465" s="267">
        <v>43538.0</v>
      </c>
      <c r="B3465" s="57">
        <v>73.0</v>
      </c>
      <c r="C3465" s="57">
        <v>8.0</v>
      </c>
      <c r="D3465" s="268">
        <v>0.145833333333333</v>
      </c>
      <c r="E3465" s="269">
        <v>0.0</v>
      </c>
      <c r="F3465" s="269">
        <v>2.9645766475489823E-5</v>
      </c>
    </row>
    <row r="3466" ht="14.25" customHeight="1">
      <c r="A3466" s="267">
        <v>43538.0</v>
      </c>
      <c r="B3466" s="57">
        <v>73.0</v>
      </c>
      <c r="C3466" s="57">
        <v>9.0</v>
      </c>
      <c r="D3466" s="268">
        <v>0.166666666666667</v>
      </c>
      <c r="E3466" s="269">
        <v>0.0</v>
      </c>
      <c r="F3466" s="269">
        <v>3.0146539557846063E-5</v>
      </c>
    </row>
    <row r="3467" ht="14.25" customHeight="1">
      <c r="A3467" s="267">
        <v>43538.0</v>
      </c>
      <c r="B3467" s="57">
        <v>73.0</v>
      </c>
      <c r="C3467" s="57">
        <v>10.0</v>
      </c>
      <c r="D3467" s="268">
        <v>0.1875</v>
      </c>
      <c r="E3467" s="269">
        <v>1.8803935834448675E-8</v>
      </c>
      <c r="F3467" s="269">
        <v>3.1548704188443556E-5</v>
      </c>
    </row>
    <row r="3468" ht="14.25" customHeight="1">
      <c r="A3468" s="267">
        <v>43538.0</v>
      </c>
      <c r="B3468" s="57">
        <v>73.0</v>
      </c>
      <c r="C3468" s="57">
        <v>11.0</v>
      </c>
      <c r="D3468" s="268">
        <v>0.208333333333333</v>
      </c>
      <c r="E3468" s="269">
        <v>1.610973256898832E-7</v>
      </c>
      <c r="F3468" s="269">
        <v>3.214963188727106E-5</v>
      </c>
    </row>
    <row r="3469" ht="14.25" customHeight="1">
      <c r="A3469" s="267">
        <v>43538.0</v>
      </c>
      <c r="B3469" s="57">
        <v>73.0</v>
      </c>
      <c r="C3469" s="57">
        <v>12.0</v>
      </c>
      <c r="D3469" s="268">
        <v>0.229166666666667</v>
      </c>
      <c r="E3469" s="269">
        <v>6.636248043344443E-7</v>
      </c>
      <c r="F3469" s="269">
        <v>3.525442499787978E-5</v>
      </c>
    </row>
    <row r="3470" ht="14.25" customHeight="1">
      <c r="A3470" s="267">
        <v>43538.0</v>
      </c>
      <c r="B3470" s="57">
        <v>73.0</v>
      </c>
      <c r="C3470" s="57">
        <v>13.0</v>
      </c>
      <c r="D3470" s="268">
        <v>0.25</v>
      </c>
      <c r="E3470" s="269">
        <v>4.429817564745255E-6</v>
      </c>
      <c r="F3470" s="269">
        <v>4.246555738380974E-5</v>
      </c>
    </row>
    <row r="3471" ht="14.25" customHeight="1">
      <c r="A3471" s="267">
        <v>43538.0</v>
      </c>
      <c r="B3471" s="57">
        <v>73.0</v>
      </c>
      <c r="C3471" s="57">
        <v>14.0</v>
      </c>
      <c r="D3471" s="268">
        <v>0.270833333333333</v>
      </c>
      <c r="E3471" s="269">
        <v>7.310538578995252E-6</v>
      </c>
      <c r="F3471" s="269">
        <v>4.9977153619153456E-5</v>
      </c>
    </row>
    <row r="3472" ht="14.25" customHeight="1">
      <c r="A3472" s="267">
        <v>43538.0</v>
      </c>
      <c r="B3472" s="57">
        <v>73.0</v>
      </c>
      <c r="C3472" s="57">
        <v>15.0</v>
      </c>
      <c r="D3472" s="268">
        <v>0.291666666666667</v>
      </c>
      <c r="E3472" s="269">
        <v>2.2382449714952713E-5</v>
      </c>
      <c r="F3472" s="269">
        <v>5.8890914485094645E-5</v>
      </c>
    </row>
    <row r="3473" ht="14.25" customHeight="1">
      <c r="A3473" s="267">
        <v>43538.0</v>
      </c>
      <c r="B3473" s="57">
        <v>73.0</v>
      </c>
      <c r="C3473" s="57">
        <v>16.0</v>
      </c>
      <c r="D3473" s="268">
        <v>0.3125</v>
      </c>
      <c r="E3473" s="269">
        <v>5.3009566035289136E-5</v>
      </c>
      <c r="F3473" s="269">
        <v>6.480003685689835E-5</v>
      </c>
    </row>
    <row r="3474" ht="14.25" customHeight="1">
      <c r="A3474" s="267">
        <v>43538.0</v>
      </c>
      <c r="B3474" s="57">
        <v>73.0</v>
      </c>
      <c r="C3474" s="57">
        <v>17.0</v>
      </c>
      <c r="D3474" s="268">
        <v>0.333333333333333</v>
      </c>
      <c r="E3474" s="269">
        <v>9.071085974352616E-5</v>
      </c>
      <c r="F3474" s="269">
        <v>6.67029745698521E-5</v>
      </c>
    </row>
    <row r="3475" ht="14.25" customHeight="1">
      <c r="A3475" s="267">
        <v>43538.0</v>
      </c>
      <c r="B3475" s="57">
        <v>73.0</v>
      </c>
      <c r="C3475" s="57">
        <v>18.0</v>
      </c>
      <c r="D3475" s="268">
        <v>0.354166666666667</v>
      </c>
      <c r="E3475" s="269">
        <v>1.313157459775173E-4</v>
      </c>
      <c r="F3475" s="269">
        <v>6.69032838027946E-5</v>
      </c>
    </row>
    <row r="3476" ht="14.25" customHeight="1">
      <c r="A3476" s="267">
        <v>43538.0</v>
      </c>
      <c r="B3476" s="57">
        <v>73.0</v>
      </c>
      <c r="C3476" s="57">
        <v>19.0</v>
      </c>
      <c r="D3476" s="268">
        <v>0.375</v>
      </c>
      <c r="E3476" s="269">
        <v>1.7637753491776454E-4</v>
      </c>
      <c r="F3476" s="269">
        <v>6.660281995338085E-5</v>
      </c>
    </row>
    <row r="3477" ht="14.25" customHeight="1">
      <c r="A3477" s="267">
        <v>43538.0</v>
      </c>
      <c r="B3477" s="57">
        <v>73.0</v>
      </c>
      <c r="C3477" s="57">
        <v>20.0</v>
      </c>
      <c r="D3477" s="268">
        <v>0.395833333333333</v>
      </c>
      <c r="E3477" s="269">
        <v>2.1454968016363225E-4</v>
      </c>
      <c r="F3477" s="269">
        <v>6.590173763808209E-5</v>
      </c>
    </row>
    <row r="3478" ht="14.25" customHeight="1">
      <c r="A3478" s="267">
        <v>43538.0</v>
      </c>
      <c r="B3478" s="57">
        <v>73.0</v>
      </c>
      <c r="C3478" s="57">
        <v>21.0</v>
      </c>
      <c r="D3478" s="268">
        <v>0.416666666666667</v>
      </c>
      <c r="E3478" s="269">
        <v>2.494537340974021E-4</v>
      </c>
      <c r="F3478" s="269">
        <v>6.439941839101337E-5</v>
      </c>
    </row>
    <row r="3479" ht="14.25" customHeight="1">
      <c r="A3479" s="267">
        <v>43538.0</v>
      </c>
      <c r="B3479" s="57">
        <v>73.0</v>
      </c>
      <c r="C3479" s="57">
        <v>22.0</v>
      </c>
      <c r="D3479" s="268">
        <v>0.4375</v>
      </c>
      <c r="E3479" s="269">
        <v>2.874599605938316E-4</v>
      </c>
      <c r="F3479" s="269">
        <v>6.409895454159961E-5</v>
      </c>
    </row>
    <row r="3480" ht="14.25" customHeight="1">
      <c r="A3480" s="267">
        <v>43538.0</v>
      </c>
      <c r="B3480" s="57">
        <v>73.0</v>
      </c>
      <c r="C3480" s="57">
        <v>23.0</v>
      </c>
      <c r="D3480" s="268">
        <v>0.458333333333333</v>
      </c>
      <c r="E3480" s="269">
        <v>3.1841692299407377E-4</v>
      </c>
      <c r="F3480" s="269">
        <v>6.239632606158836E-5</v>
      </c>
    </row>
    <row r="3481" ht="14.25" customHeight="1">
      <c r="A3481" s="267">
        <v>43538.0</v>
      </c>
      <c r="B3481" s="57">
        <v>73.0</v>
      </c>
      <c r="C3481" s="57">
        <v>24.0</v>
      </c>
      <c r="D3481" s="268">
        <v>0.479166666666667</v>
      </c>
      <c r="E3481" s="269">
        <v>3.3781043219405856E-4</v>
      </c>
      <c r="F3481" s="269">
        <v>6.249648067805962E-5</v>
      </c>
    </row>
    <row r="3482" ht="14.25" customHeight="1">
      <c r="A3482" s="267">
        <v>43538.0</v>
      </c>
      <c r="B3482" s="57">
        <v>73.0</v>
      </c>
      <c r="C3482" s="57">
        <v>25.0</v>
      </c>
      <c r="D3482" s="268">
        <v>0.5</v>
      </c>
      <c r="E3482" s="269">
        <v>3.4751774515177E-4</v>
      </c>
      <c r="F3482" s="269">
        <v>6.419910915807086E-5</v>
      </c>
    </row>
    <row r="3483" ht="14.25" customHeight="1">
      <c r="A3483" s="267">
        <v>43538.0</v>
      </c>
      <c r="B3483" s="57">
        <v>73.0</v>
      </c>
      <c r="C3483" s="57">
        <v>26.0</v>
      </c>
      <c r="D3483" s="268">
        <v>0.520833333333333</v>
      </c>
      <c r="E3483" s="269">
        <v>3.4183452138747465E-4</v>
      </c>
      <c r="F3483" s="269">
        <v>6.449957300748461E-5</v>
      </c>
    </row>
    <row r="3484" ht="14.25" customHeight="1">
      <c r="A3484" s="267">
        <v>43538.0</v>
      </c>
      <c r="B3484" s="57">
        <v>73.0</v>
      </c>
      <c r="C3484" s="57">
        <v>27.0</v>
      </c>
      <c r="D3484" s="268">
        <v>0.541666666666667</v>
      </c>
      <c r="E3484" s="269">
        <v>3.3950858828022583E-4</v>
      </c>
      <c r="F3484" s="269">
        <v>6.28970991439446E-5</v>
      </c>
    </row>
    <row r="3485" ht="14.25" customHeight="1">
      <c r="A3485" s="267">
        <v>43538.0</v>
      </c>
      <c r="B3485" s="57">
        <v>73.0</v>
      </c>
      <c r="C3485" s="57">
        <v>28.0</v>
      </c>
      <c r="D3485" s="268">
        <v>0.5625</v>
      </c>
      <c r="E3485" s="269">
        <v>3.1758566736625395E-4</v>
      </c>
      <c r="F3485" s="269">
        <v>6.169524374628963E-5</v>
      </c>
    </row>
    <row r="3486" ht="14.25" customHeight="1">
      <c r="A3486" s="267">
        <v>43538.0</v>
      </c>
      <c r="B3486" s="57">
        <v>73.0</v>
      </c>
      <c r="C3486" s="57">
        <v>29.0</v>
      </c>
      <c r="D3486" s="268">
        <v>0.583333333333333</v>
      </c>
      <c r="E3486" s="269">
        <v>2.783937186377932E-4</v>
      </c>
      <c r="F3486" s="269">
        <v>6.0393233732163374E-5</v>
      </c>
    </row>
    <row r="3487" ht="14.25" customHeight="1">
      <c r="A3487" s="267">
        <v>43538.0</v>
      </c>
      <c r="B3487" s="57">
        <v>73.0</v>
      </c>
      <c r="C3487" s="57">
        <v>30.0</v>
      </c>
      <c r="D3487" s="268">
        <v>0.604166666666667</v>
      </c>
      <c r="E3487" s="269">
        <v>2.278366105282678E-4</v>
      </c>
      <c r="F3487" s="269">
        <v>6.139477989687587E-5</v>
      </c>
    </row>
    <row r="3488" ht="14.25" customHeight="1">
      <c r="A3488" s="267">
        <v>43538.0</v>
      </c>
      <c r="B3488" s="57">
        <v>73.0</v>
      </c>
      <c r="C3488" s="57">
        <v>31.0</v>
      </c>
      <c r="D3488" s="268">
        <v>0.625</v>
      </c>
      <c r="E3488" s="269">
        <v>1.8466666721127226E-4</v>
      </c>
      <c r="F3488" s="269">
        <v>6.249648067805962E-5</v>
      </c>
    </row>
    <row r="3489" ht="14.25" customHeight="1">
      <c r="A3489" s="267">
        <v>43538.0</v>
      </c>
      <c r="B3489" s="57">
        <v>73.0</v>
      </c>
      <c r="C3489" s="57">
        <v>32.0</v>
      </c>
      <c r="D3489" s="268">
        <v>0.645833333333333</v>
      </c>
      <c r="E3489" s="269">
        <v>1.5738470969288044E-4</v>
      </c>
      <c r="F3489" s="269">
        <v>6.680312918632335E-5</v>
      </c>
    </row>
    <row r="3490" ht="14.25" customHeight="1">
      <c r="A3490" s="267">
        <v>43538.0</v>
      </c>
      <c r="B3490" s="57">
        <v>73.0</v>
      </c>
      <c r="C3490" s="57">
        <v>33.0</v>
      </c>
      <c r="D3490" s="268">
        <v>0.666666666666667</v>
      </c>
      <c r="E3490" s="269">
        <v>1.2670088421159206E-4</v>
      </c>
      <c r="F3490" s="269">
        <v>7.100962307811582E-5</v>
      </c>
    </row>
    <row r="3491" ht="14.25" customHeight="1">
      <c r="A3491" s="267">
        <v>43538.0</v>
      </c>
      <c r="B3491" s="57">
        <v>73.0</v>
      </c>
      <c r="C3491" s="57">
        <v>34.0</v>
      </c>
      <c r="D3491" s="268">
        <v>0.6875</v>
      </c>
      <c r="E3491" s="269">
        <v>9.36379802952043E-5</v>
      </c>
      <c r="F3491" s="269">
        <v>7.771998238168954E-5</v>
      </c>
    </row>
    <row r="3492" ht="14.25" customHeight="1">
      <c r="A3492" s="267">
        <v>43538.0</v>
      </c>
      <c r="B3492" s="57">
        <v>73.0</v>
      </c>
      <c r="C3492" s="57">
        <v>35.0</v>
      </c>
      <c r="D3492" s="268">
        <v>0.708333333333333</v>
      </c>
      <c r="E3492" s="269">
        <v>5.174073013009728E-5</v>
      </c>
      <c r="F3492" s="269">
        <v>8.843652634411321E-5</v>
      </c>
    </row>
    <row r="3493" ht="14.25" customHeight="1">
      <c r="A3493" s="267">
        <v>43538.0</v>
      </c>
      <c r="B3493" s="57">
        <v>73.0</v>
      </c>
      <c r="C3493" s="57">
        <v>36.0</v>
      </c>
      <c r="D3493" s="268">
        <v>0.729166666666667</v>
      </c>
      <c r="E3493" s="269">
        <v>1.7776229788415716E-5</v>
      </c>
      <c r="F3493" s="269">
        <v>9.444580333238818E-5</v>
      </c>
    </row>
    <row r="3494" ht="14.25" customHeight="1">
      <c r="A3494" s="267">
        <v>43538.0</v>
      </c>
      <c r="B3494" s="57">
        <v>73.0</v>
      </c>
      <c r="C3494" s="57">
        <v>37.0</v>
      </c>
      <c r="D3494" s="268">
        <v>0.75</v>
      </c>
      <c r="E3494" s="269">
        <v>5.09519176509703E-6</v>
      </c>
      <c r="F3494" s="269">
        <v>1.0135647186890438E-4</v>
      </c>
    </row>
    <row r="3495" ht="14.25" customHeight="1">
      <c r="A3495" s="267">
        <v>43538.0</v>
      </c>
      <c r="B3495" s="57">
        <v>73.0</v>
      </c>
      <c r="C3495" s="57">
        <v>38.0</v>
      </c>
      <c r="D3495" s="268">
        <v>0.770833333333333</v>
      </c>
      <c r="E3495" s="269">
        <v>1.1895184852126318E-6</v>
      </c>
      <c r="F3495" s="269">
        <v>1.03489765199742E-4</v>
      </c>
    </row>
    <row r="3496" ht="14.25" customHeight="1">
      <c r="A3496" s="267">
        <v>43538.0</v>
      </c>
      <c r="B3496" s="57">
        <v>73.0</v>
      </c>
      <c r="C3496" s="57">
        <v>39.0</v>
      </c>
      <c r="D3496" s="268">
        <v>0.791666666666667</v>
      </c>
      <c r="E3496" s="269">
        <v>5.445126599667236E-7</v>
      </c>
      <c r="F3496" s="269">
        <v>1.0015461647124939E-4</v>
      </c>
    </row>
    <row r="3497" ht="14.25" customHeight="1">
      <c r="A3497" s="267">
        <v>43538.0</v>
      </c>
      <c r="B3497" s="57">
        <v>73.0</v>
      </c>
      <c r="C3497" s="57">
        <v>40.0</v>
      </c>
      <c r="D3497" s="268">
        <v>0.8125</v>
      </c>
      <c r="E3497" s="269">
        <v>1.415535628717841E-7</v>
      </c>
      <c r="F3497" s="269">
        <v>9.624858642887066E-5</v>
      </c>
    </row>
    <row r="3498" ht="14.25" customHeight="1">
      <c r="A3498" s="267">
        <v>43538.0</v>
      </c>
      <c r="B3498" s="57">
        <v>73.0</v>
      </c>
      <c r="C3498" s="57">
        <v>41.0</v>
      </c>
      <c r="D3498" s="268">
        <v>0.833333333333333</v>
      </c>
      <c r="E3498" s="269">
        <v>3.600491320432139E-8</v>
      </c>
      <c r="F3498" s="269">
        <v>9.254286561943443E-5</v>
      </c>
    </row>
    <row r="3499" ht="14.25" customHeight="1">
      <c r="A3499" s="267">
        <v>43538.0</v>
      </c>
      <c r="B3499" s="57">
        <v>73.0</v>
      </c>
      <c r="C3499" s="57">
        <v>42.0</v>
      </c>
      <c r="D3499" s="268">
        <v>0.854166666666667</v>
      </c>
      <c r="E3499" s="269">
        <v>5.680484058841031E-9</v>
      </c>
      <c r="F3499" s="269">
        <v>8.913760865941194E-5</v>
      </c>
    </row>
    <row r="3500" ht="14.25" customHeight="1">
      <c r="A3500" s="267">
        <v>43538.0</v>
      </c>
      <c r="B3500" s="57">
        <v>73.0</v>
      </c>
      <c r="C3500" s="57">
        <v>43.0</v>
      </c>
      <c r="D3500" s="268">
        <v>0.875</v>
      </c>
      <c r="E3500" s="269">
        <v>0.0</v>
      </c>
      <c r="F3500" s="269">
        <v>8.593266093233197E-5</v>
      </c>
    </row>
    <row r="3501" ht="14.25" customHeight="1">
      <c r="A3501" s="267">
        <v>43538.0</v>
      </c>
      <c r="B3501" s="57">
        <v>73.0</v>
      </c>
      <c r="C3501" s="57">
        <v>44.0</v>
      </c>
      <c r="D3501" s="268">
        <v>0.895833333333333</v>
      </c>
      <c r="E3501" s="269">
        <v>0.0</v>
      </c>
      <c r="F3501" s="269">
        <v>8.002353856052826E-5</v>
      </c>
    </row>
    <row r="3502" ht="14.25" customHeight="1">
      <c r="A3502" s="267">
        <v>43538.0</v>
      </c>
      <c r="B3502" s="57">
        <v>73.0</v>
      </c>
      <c r="C3502" s="57">
        <v>45.0</v>
      </c>
      <c r="D3502" s="268">
        <v>0.916666666666667</v>
      </c>
      <c r="E3502" s="269">
        <v>0.0</v>
      </c>
      <c r="F3502" s="269">
        <v>7.411441618872453E-5</v>
      </c>
    </row>
    <row r="3503" ht="14.25" customHeight="1">
      <c r="A3503" s="267">
        <v>43538.0</v>
      </c>
      <c r="B3503" s="57">
        <v>73.0</v>
      </c>
      <c r="C3503" s="57">
        <v>46.0</v>
      </c>
      <c r="D3503" s="268">
        <v>0.9375</v>
      </c>
      <c r="E3503" s="269">
        <v>0.0</v>
      </c>
      <c r="F3503" s="269">
        <v>6.46998822404271E-5</v>
      </c>
    </row>
    <row r="3504" ht="14.25" customHeight="1">
      <c r="A3504" s="267">
        <v>43538.0</v>
      </c>
      <c r="B3504" s="57">
        <v>73.0</v>
      </c>
      <c r="C3504" s="57">
        <v>47.0</v>
      </c>
      <c r="D3504" s="268">
        <v>0.958333333333333</v>
      </c>
      <c r="E3504" s="269">
        <v>0.0</v>
      </c>
      <c r="F3504" s="269">
        <v>5.4684420593302164E-5</v>
      </c>
    </row>
    <row r="3505" ht="14.25" customHeight="1">
      <c r="A3505" s="267">
        <v>43538.0</v>
      </c>
      <c r="B3505" s="57">
        <v>73.0</v>
      </c>
      <c r="C3505" s="57">
        <v>48.0</v>
      </c>
      <c r="D3505" s="268">
        <v>0.979166666666667</v>
      </c>
      <c r="E3505" s="269">
        <v>0.0</v>
      </c>
      <c r="F3505" s="269">
        <v>4.5169732028533473E-5</v>
      </c>
    </row>
    <row r="3506" ht="14.25" customHeight="1">
      <c r="A3506" s="267">
        <v>43539.0</v>
      </c>
      <c r="B3506" s="57">
        <v>74.0</v>
      </c>
      <c r="C3506" s="57">
        <v>1.0</v>
      </c>
      <c r="D3506" s="268">
        <v>0.0</v>
      </c>
      <c r="E3506" s="269">
        <v>0.0</v>
      </c>
      <c r="F3506" s="269">
        <v>3.946091888967226E-5</v>
      </c>
    </row>
    <row r="3507" ht="14.25" customHeight="1">
      <c r="A3507" s="267">
        <v>43539.0</v>
      </c>
      <c r="B3507" s="57">
        <v>74.0</v>
      </c>
      <c r="C3507" s="57">
        <v>2.0</v>
      </c>
      <c r="D3507" s="268">
        <v>0.020833333333333332</v>
      </c>
      <c r="E3507" s="269">
        <v>0.0</v>
      </c>
      <c r="F3507" s="269">
        <v>3.545473423082228E-5</v>
      </c>
    </row>
    <row r="3508" ht="14.25" customHeight="1">
      <c r="A3508" s="267">
        <v>43539.0</v>
      </c>
      <c r="B3508" s="57">
        <v>74.0</v>
      </c>
      <c r="C3508" s="57">
        <v>3.0</v>
      </c>
      <c r="D3508" s="268">
        <v>0.0416666666666667</v>
      </c>
      <c r="E3508" s="269">
        <v>0.0</v>
      </c>
      <c r="F3508" s="269">
        <v>3.34516419013973E-5</v>
      </c>
    </row>
    <row r="3509" ht="14.25" customHeight="1">
      <c r="A3509" s="267">
        <v>43539.0</v>
      </c>
      <c r="B3509" s="57">
        <v>74.0</v>
      </c>
      <c r="C3509" s="57">
        <v>4.0</v>
      </c>
      <c r="D3509" s="268">
        <v>0.0625</v>
      </c>
      <c r="E3509" s="269">
        <v>0.0</v>
      </c>
      <c r="F3509" s="269">
        <v>3.2249786503742304E-5</v>
      </c>
    </row>
    <row r="3510" ht="14.25" customHeight="1">
      <c r="A3510" s="267">
        <v>43539.0</v>
      </c>
      <c r="B3510" s="57">
        <v>74.0</v>
      </c>
      <c r="C3510" s="57">
        <v>5.0</v>
      </c>
      <c r="D3510" s="268">
        <v>0.0833333333333333</v>
      </c>
      <c r="E3510" s="269">
        <v>0.0</v>
      </c>
      <c r="F3510" s="269">
        <v>3.0146539557846063E-5</v>
      </c>
    </row>
    <row r="3511" ht="14.25" customHeight="1">
      <c r="A3511" s="267">
        <v>43539.0</v>
      </c>
      <c r="B3511" s="57">
        <v>74.0</v>
      </c>
      <c r="C3511" s="57">
        <v>6.0</v>
      </c>
      <c r="D3511" s="268">
        <v>0.104166666666667</v>
      </c>
      <c r="E3511" s="269">
        <v>0.0</v>
      </c>
      <c r="F3511" s="269">
        <v>2.9445457242547322E-5</v>
      </c>
    </row>
    <row r="3512" ht="14.25" customHeight="1">
      <c r="A3512" s="267">
        <v>43539.0</v>
      </c>
      <c r="B3512" s="57">
        <v>74.0</v>
      </c>
      <c r="C3512" s="57">
        <v>7.0</v>
      </c>
      <c r="D3512" s="268">
        <v>0.125</v>
      </c>
      <c r="E3512" s="269">
        <v>0.0</v>
      </c>
      <c r="F3512" s="269">
        <v>2.9846075708432316E-5</v>
      </c>
    </row>
    <row r="3513" ht="14.25" customHeight="1">
      <c r="A3513" s="267">
        <v>43539.0</v>
      </c>
      <c r="B3513" s="57">
        <v>74.0</v>
      </c>
      <c r="C3513" s="57">
        <v>8.0</v>
      </c>
      <c r="D3513" s="268">
        <v>0.145833333333333</v>
      </c>
      <c r="E3513" s="269">
        <v>0.0</v>
      </c>
      <c r="F3513" s="269">
        <v>2.9545611859018566E-5</v>
      </c>
    </row>
    <row r="3514" ht="14.25" customHeight="1">
      <c r="A3514" s="267">
        <v>43539.0</v>
      </c>
      <c r="B3514" s="57">
        <v>74.0</v>
      </c>
      <c r="C3514" s="57">
        <v>9.0</v>
      </c>
      <c r="D3514" s="268">
        <v>0.166666666666667</v>
      </c>
      <c r="E3514" s="269">
        <v>0.0</v>
      </c>
      <c r="F3514" s="269">
        <v>2.9846075708432316E-5</v>
      </c>
    </row>
    <row r="3515" ht="14.25" customHeight="1">
      <c r="A3515" s="267">
        <v>43539.0</v>
      </c>
      <c r="B3515" s="57">
        <v>74.0</v>
      </c>
      <c r="C3515" s="57">
        <v>10.0</v>
      </c>
      <c r="D3515" s="268">
        <v>0.1875</v>
      </c>
      <c r="E3515" s="269">
        <v>5.782980922200936E-8</v>
      </c>
      <c r="F3515" s="269">
        <v>3.14485495719723E-5</v>
      </c>
    </row>
    <row r="3516" ht="14.25" customHeight="1">
      <c r="A3516" s="267">
        <v>43539.0</v>
      </c>
      <c r="B3516" s="57">
        <v>74.0</v>
      </c>
      <c r="C3516" s="57">
        <v>11.0</v>
      </c>
      <c r="D3516" s="268">
        <v>0.208333333333333</v>
      </c>
      <c r="E3516" s="269">
        <v>2.7909972958212834E-7</v>
      </c>
      <c r="F3516" s="269">
        <v>3.174901342138605E-5</v>
      </c>
    </row>
    <row r="3517" ht="14.25" customHeight="1">
      <c r="A3517" s="267">
        <v>43539.0</v>
      </c>
      <c r="B3517" s="57">
        <v>74.0</v>
      </c>
      <c r="C3517" s="57">
        <v>12.0</v>
      </c>
      <c r="D3517" s="268">
        <v>0.229166666666667</v>
      </c>
      <c r="E3517" s="269">
        <v>1.3120215032554171E-6</v>
      </c>
      <c r="F3517" s="269">
        <v>3.515427038140853E-5</v>
      </c>
    </row>
    <row r="3518" ht="14.25" customHeight="1">
      <c r="A3518" s="267">
        <v>43539.0</v>
      </c>
      <c r="B3518" s="57">
        <v>74.0</v>
      </c>
      <c r="C3518" s="57">
        <v>13.0</v>
      </c>
      <c r="D3518" s="268">
        <v>0.25</v>
      </c>
      <c r="E3518" s="269">
        <v>4.9119781410244E-6</v>
      </c>
      <c r="F3518" s="269">
        <v>4.1764475068510994E-5</v>
      </c>
    </row>
    <row r="3519" ht="14.25" customHeight="1">
      <c r="A3519" s="267">
        <v>43539.0</v>
      </c>
      <c r="B3519" s="57">
        <v>74.0</v>
      </c>
      <c r="C3519" s="57">
        <v>14.0</v>
      </c>
      <c r="D3519" s="268">
        <v>0.270833333333333</v>
      </c>
      <c r="E3519" s="269">
        <v>1.0214555522183395E-5</v>
      </c>
      <c r="F3519" s="269">
        <v>4.8274525139142206E-5</v>
      </c>
    </row>
    <row r="3520" ht="14.25" customHeight="1">
      <c r="A3520" s="267">
        <v>43539.0</v>
      </c>
      <c r="B3520" s="57">
        <v>74.0</v>
      </c>
      <c r="C3520" s="57">
        <v>15.0</v>
      </c>
      <c r="D3520" s="268">
        <v>0.291666666666667</v>
      </c>
      <c r="E3520" s="269">
        <v>2.7777009904209423E-5</v>
      </c>
      <c r="F3520" s="269">
        <v>5.6587358306255894E-5</v>
      </c>
    </row>
    <row r="3521" ht="14.25" customHeight="1">
      <c r="A3521" s="267">
        <v>43539.0</v>
      </c>
      <c r="B3521" s="57">
        <v>74.0</v>
      </c>
      <c r="C3521" s="57">
        <v>16.0</v>
      </c>
      <c r="D3521" s="268">
        <v>0.3125</v>
      </c>
      <c r="E3521" s="269">
        <v>6.130704352104583E-5</v>
      </c>
      <c r="F3521" s="269">
        <v>6.299725376041584E-5</v>
      </c>
    </row>
    <row r="3522" ht="14.25" customHeight="1">
      <c r="A3522" s="267">
        <v>43539.0</v>
      </c>
      <c r="B3522" s="57">
        <v>74.0</v>
      </c>
      <c r="C3522" s="57">
        <v>17.0</v>
      </c>
      <c r="D3522" s="268">
        <v>0.333333333333333</v>
      </c>
      <c r="E3522" s="269">
        <v>9.753265977817013E-5</v>
      </c>
      <c r="F3522" s="269">
        <v>6.429926377454211E-5</v>
      </c>
    </row>
    <row r="3523" ht="14.25" customHeight="1">
      <c r="A3523" s="267">
        <v>43539.0</v>
      </c>
      <c r="B3523" s="57">
        <v>74.0</v>
      </c>
      <c r="C3523" s="57">
        <v>18.0</v>
      </c>
      <c r="D3523" s="268">
        <v>0.354166666666667</v>
      </c>
      <c r="E3523" s="269">
        <v>1.299615030532501E-4</v>
      </c>
      <c r="F3523" s="269">
        <v>6.439941839101337E-5</v>
      </c>
    </row>
    <row r="3524" ht="14.25" customHeight="1">
      <c r="A3524" s="267">
        <v>43539.0</v>
      </c>
      <c r="B3524" s="57">
        <v>74.0</v>
      </c>
      <c r="C3524" s="57">
        <v>19.0</v>
      </c>
      <c r="D3524" s="268">
        <v>0.375</v>
      </c>
      <c r="E3524" s="269">
        <v>1.6453790202278096E-4</v>
      </c>
      <c r="F3524" s="269">
        <v>6.319756299335835E-5</v>
      </c>
    </row>
    <row r="3525" ht="14.25" customHeight="1">
      <c r="A3525" s="267">
        <v>43539.0</v>
      </c>
      <c r="B3525" s="57">
        <v>74.0</v>
      </c>
      <c r="C3525" s="57">
        <v>20.0</v>
      </c>
      <c r="D3525" s="268">
        <v>0.395833333333333</v>
      </c>
      <c r="E3525" s="269">
        <v>1.7956078075096333E-4</v>
      </c>
      <c r="F3525" s="269">
        <v>6.139477989687587E-5</v>
      </c>
    </row>
    <row r="3526" ht="14.25" customHeight="1">
      <c r="A3526" s="267">
        <v>43539.0</v>
      </c>
      <c r="B3526" s="57">
        <v>74.0</v>
      </c>
      <c r="C3526" s="57">
        <v>21.0</v>
      </c>
      <c r="D3526" s="268">
        <v>0.416666666666667</v>
      </c>
      <c r="E3526" s="269">
        <v>2.0405428017455788E-4</v>
      </c>
      <c r="F3526" s="269">
        <v>5.8390141402738404E-5</v>
      </c>
    </row>
    <row r="3527" ht="14.25" customHeight="1">
      <c r="A3527" s="267">
        <v>43539.0</v>
      </c>
      <c r="B3527" s="57">
        <v>74.0</v>
      </c>
      <c r="C3527" s="57">
        <v>22.0</v>
      </c>
      <c r="D3527" s="268">
        <v>0.4375</v>
      </c>
      <c r="E3527" s="269">
        <v>2.279879706308285E-4</v>
      </c>
      <c r="F3527" s="269">
        <v>5.71882860050834E-5</v>
      </c>
    </row>
    <row r="3528" ht="14.25" customHeight="1">
      <c r="A3528" s="267">
        <v>43539.0</v>
      </c>
      <c r="B3528" s="57">
        <v>74.0</v>
      </c>
      <c r="C3528" s="57">
        <v>23.0</v>
      </c>
      <c r="D3528" s="268">
        <v>0.458333333333333</v>
      </c>
      <c r="E3528" s="269">
        <v>2.642437839414305E-4</v>
      </c>
      <c r="F3528" s="269">
        <v>5.568596675801466E-5</v>
      </c>
    </row>
    <row r="3529" ht="14.25" customHeight="1">
      <c r="A3529" s="267">
        <v>43539.0</v>
      </c>
      <c r="B3529" s="57">
        <v>74.0</v>
      </c>
      <c r="C3529" s="57">
        <v>24.0</v>
      </c>
      <c r="D3529" s="268">
        <v>0.479166666666667</v>
      </c>
      <c r="E3529" s="269">
        <v>2.757749881065156E-4</v>
      </c>
      <c r="F3529" s="269">
        <v>5.5285348292129665E-5</v>
      </c>
    </row>
    <row r="3530" ht="14.25" customHeight="1">
      <c r="A3530" s="267">
        <v>43539.0</v>
      </c>
      <c r="B3530" s="57">
        <v>74.0</v>
      </c>
      <c r="C3530" s="57">
        <v>25.0</v>
      </c>
      <c r="D3530" s="268">
        <v>0.5</v>
      </c>
      <c r="E3530" s="269">
        <v>2.6945359318782824E-4</v>
      </c>
      <c r="F3530" s="269">
        <v>5.6286894456842146E-5</v>
      </c>
    </row>
    <row r="3531" ht="14.25" customHeight="1">
      <c r="A3531" s="267">
        <v>43539.0</v>
      </c>
      <c r="B3531" s="57">
        <v>74.0</v>
      </c>
      <c r="C3531" s="57">
        <v>26.0</v>
      </c>
      <c r="D3531" s="268">
        <v>0.520833333333333</v>
      </c>
      <c r="E3531" s="269">
        <v>2.618271281915418E-4</v>
      </c>
      <c r="F3531" s="269">
        <v>5.6487203689784654E-5</v>
      </c>
    </row>
    <row r="3532" ht="14.25" customHeight="1">
      <c r="A3532" s="267">
        <v>43539.0</v>
      </c>
      <c r="B3532" s="57">
        <v>74.0</v>
      </c>
      <c r="C3532" s="57">
        <v>27.0</v>
      </c>
      <c r="D3532" s="268">
        <v>0.541666666666667</v>
      </c>
      <c r="E3532" s="269">
        <v>2.596505091912731E-4</v>
      </c>
      <c r="F3532" s="269">
        <v>5.5285348292129665E-5</v>
      </c>
    </row>
    <row r="3533" ht="14.25" customHeight="1">
      <c r="A3533" s="267">
        <v>43539.0</v>
      </c>
      <c r="B3533" s="57">
        <v>74.0</v>
      </c>
      <c r="C3533" s="57">
        <v>28.0</v>
      </c>
      <c r="D3533" s="268">
        <v>0.5625</v>
      </c>
      <c r="E3533" s="269">
        <v>2.5500006206801904E-4</v>
      </c>
      <c r="F3533" s="269">
        <v>5.4383956743888416E-5</v>
      </c>
    </row>
    <row r="3534" ht="14.25" customHeight="1">
      <c r="A3534" s="267">
        <v>43539.0</v>
      </c>
      <c r="B3534" s="57">
        <v>74.0</v>
      </c>
      <c r="C3534" s="57">
        <v>29.0</v>
      </c>
      <c r="D3534" s="268">
        <v>0.583333333333333</v>
      </c>
      <c r="E3534" s="269">
        <v>2.304230418560454E-4</v>
      </c>
      <c r="F3534" s="269">
        <v>5.488472982624466E-5</v>
      </c>
    </row>
    <row r="3535" ht="14.25" customHeight="1">
      <c r="A3535" s="267">
        <v>43539.0</v>
      </c>
      <c r="B3535" s="57">
        <v>74.0</v>
      </c>
      <c r="C3535" s="57">
        <v>30.0</v>
      </c>
      <c r="D3535" s="268">
        <v>0.604166666666667</v>
      </c>
      <c r="E3535" s="269">
        <v>2.1213428911766625E-4</v>
      </c>
      <c r="F3535" s="269">
        <v>5.6286894456842146E-5</v>
      </c>
    </row>
    <row r="3536" ht="14.25" customHeight="1">
      <c r="A3536" s="267">
        <v>43539.0</v>
      </c>
      <c r="B3536" s="57">
        <v>74.0</v>
      </c>
      <c r="C3536" s="57">
        <v>31.0</v>
      </c>
      <c r="D3536" s="268">
        <v>0.625</v>
      </c>
      <c r="E3536" s="269">
        <v>2.0183154583079796E-4</v>
      </c>
      <c r="F3536" s="269">
        <v>5.7088131388612155E-5</v>
      </c>
    </row>
    <row r="3537" ht="14.25" customHeight="1">
      <c r="A3537" s="267">
        <v>43539.0</v>
      </c>
      <c r="B3537" s="57">
        <v>74.0</v>
      </c>
      <c r="C3537" s="57">
        <v>32.0</v>
      </c>
      <c r="D3537" s="268">
        <v>0.645833333333333</v>
      </c>
      <c r="E3537" s="269">
        <v>1.557463181043378E-4</v>
      </c>
      <c r="F3537" s="269">
        <v>6.0894006814519635E-5</v>
      </c>
    </row>
    <row r="3538" ht="14.25" customHeight="1">
      <c r="A3538" s="267">
        <v>43539.0</v>
      </c>
      <c r="B3538" s="57">
        <v>74.0</v>
      </c>
      <c r="C3538" s="57">
        <v>33.0</v>
      </c>
      <c r="D3538" s="268">
        <v>0.666666666666667</v>
      </c>
      <c r="E3538" s="269">
        <v>1.237253912029532E-4</v>
      </c>
      <c r="F3538" s="269">
        <v>6.600189225455336E-5</v>
      </c>
    </row>
    <row r="3539" ht="14.25" customHeight="1">
      <c r="A3539" s="267">
        <v>43539.0</v>
      </c>
      <c r="B3539" s="57">
        <v>74.0</v>
      </c>
      <c r="C3539" s="57">
        <v>34.0</v>
      </c>
      <c r="D3539" s="268">
        <v>0.6875</v>
      </c>
      <c r="E3539" s="269">
        <v>9.022093497134834E-5</v>
      </c>
      <c r="F3539" s="269">
        <v>7.331317925695456E-5</v>
      </c>
    </row>
    <row r="3540" ht="14.25" customHeight="1">
      <c r="A3540" s="267">
        <v>43539.0</v>
      </c>
      <c r="B3540" s="57">
        <v>74.0</v>
      </c>
      <c r="C3540" s="57">
        <v>35.0</v>
      </c>
      <c r="D3540" s="268">
        <v>0.708333333333333</v>
      </c>
      <c r="E3540" s="269">
        <v>5.07989802502353E-5</v>
      </c>
      <c r="F3540" s="269">
        <v>8.41298778358495E-5</v>
      </c>
    </row>
    <row r="3541" ht="14.25" customHeight="1">
      <c r="A3541" s="267">
        <v>43539.0</v>
      </c>
      <c r="B3541" s="57">
        <v>74.0</v>
      </c>
      <c r="C3541" s="57">
        <v>36.0</v>
      </c>
      <c r="D3541" s="268">
        <v>0.729166666666667</v>
      </c>
      <c r="E3541" s="269">
        <v>2.0853490424404376E-5</v>
      </c>
      <c r="F3541" s="269">
        <v>9.264302023590568E-5</v>
      </c>
    </row>
    <row r="3542" ht="14.25" customHeight="1">
      <c r="A3542" s="267">
        <v>43539.0</v>
      </c>
      <c r="B3542" s="57">
        <v>74.0</v>
      </c>
      <c r="C3542" s="57">
        <v>37.0</v>
      </c>
      <c r="D3542" s="268">
        <v>0.75</v>
      </c>
      <c r="E3542" s="269">
        <v>6.173567613980828E-6</v>
      </c>
      <c r="F3542" s="269">
        <v>9.925322492300816E-5</v>
      </c>
    </row>
    <row r="3543" ht="14.25" customHeight="1">
      <c r="A3543" s="267">
        <v>43539.0</v>
      </c>
      <c r="B3543" s="57">
        <v>74.0</v>
      </c>
      <c r="C3543" s="57">
        <v>38.0</v>
      </c>
      <c r="D3543" s="268">
        <v>0.770833333333333</v>
      </c>
      <c r="E3543" s="269">
        <v>1.5864973141897303E-6</v>
      </c>
      <c r="F3543" s="269">
        <v>1.0068543593854701E-4</v>
      </c>
    </row>
    <row r="3544" ht="14.25" customHeight="1">
      <c r="A3544" s="267">
        <v>43539.0</v>
      </c>
      <c r="B3544" s="57">
        <v>74.0</v>
      </c>
      <c r="C3544" s="57">
        <v>39.0</v>
      </c>
      <c r="D3544" s="268">
        <v>0.791666666666667</v>
      </c>
      <c r="E3544" s="269">
        <v>7.576444835066878E-7</v>
      </c>
      <c r="F3544" s="269">
        <v>9.815152414182439E-5</v>
      </c>
    </row>
    <row r="3545" ht="14.25" customHeight="1">
      <c r="A3545" s="267">
        <v>43539.0</v>
      </c>
      <c r="B3545" s="57">
        <v>74.0</v>
      </c>
      <c r="C3545" s="57">
        <v>40.0</v>
      </c>
      <c r="D3545" s="268">
        <v>0.8125</v>
      </c>
      <c r="E3545" s="269">
        <v>1.6485811285677294E-7</v>
      </c>
      <c r="F3545" s="269">
        <v>9.484642179827317E-5</v>
      </c>
    </row>
    <row r="3546" ht="14.25" customHeight="1">
      <c r="A3546" s="267">
        <v>43539.0</v>
      </c>
      <c r="B3546" s="57">
        <v>74.0</v>
      </c>
      <c r="C3546" s="57">
        <v>41.0</v>
      </c>
      <c r="D3546" s="268">
        <v>0.833333333333333</v>
      </c>
      <c r="E3546" s="269">
        <v>4.352648753810086E-8</v>
      </c>
      <c r="F3546" s="269">
        <v>9.164147407119316E-5</v>
      </c>
    </row>
    <row r="3547" ht="14.25" customHeight="1">
      <c r="A3547" s="267">
        <v>43539.0</v>
      </c>
      <c r="B3547" s="57">
        <v>74.0</v>
      </c>
      <c r="C3547" s="57">
        <v>42.0</v>
      </c>
      <c r="D3547" s="268">
        <v>0.854166666666667</v>
      </c>
      <c r="E3547" s="269">
        <v>2.871453480293269E-9</v>
      </c>
      <c r="F3547" s="269">
        <v>8.723467094645821E-5</v>
      </c>
    </row>
    <row r="3548" ht="14.25" customHeight="1">
      <c r="A3548" s="267">
        <v>43539.0</v>
      </c>
      <c r="B3548" s="57">
        <v>74.0</v>
      </c>
      <c r="C3548" s="57">
        <v>43.0</v>
      </c>
      <c r="D3548" s="268">
        <v>0.875</v>
      </c>
      <c r="E3548" s="269">
        <v>0.0</v>
      </c>
      <c r="F3548" s="269">
        <v>8.392956860290699E-5</v>
      </c>
    </row>
    <row r="3549" ht="14.25" customHeight="1">
      <c r="A3549" s="267">
        <v>43539.0</v>
      </c>
      <c r="B3549" s="57">
        <v>74.0</v>
      </c>
      <c r="C3549" s="57">
        <v>44.0</v>
      </c>
      <c r="D3549" s="268">
        <v>0.895833333333333</v>
      </c>
      <c r="E3549" s="269">
        <v>0.0</v>
      </c>
      <c r="F3549" s="269">
        <v>7.922230162875826E-5</v>
      </c>
    </row>
    <row r="3550" ht="14.25" customHeight="1">
      <c r="A3550" s="267">
        <v>43539.0</v>
      </c>
      <c r="B3550" s="57">
        <v>74.0</v>
      </c>
      <c r="C3550" s="57">
        <v>45.0</v>
      </c>
      <c r="D3550" s="268">
        <v>0.916666666666667</v>
      </c>
      <c r="E3550" s="269">
        <v>0.0</v>
      </c>
      <c r="F3550" s="269">
        <v>7.32130246404833E-5</v>
      </c>
    </row>
    <row r="3551" ht="14.25" customHeight="1">
      <c r="A3551" s="267">
        <v>43539.0</v>
      </c>
      <c r="B3551" s="57">
        <v>74.0</v>
      </c>
      <c r="C3551" s="57">
        <v>46.0</v>
      </c>
      <c r="D3551" s="268">
        <v>0.9375</v>
      </c>
      <c r="E3551" s="269">
        <v>0.0</v>
      </c>
      <c r="F3551" s="269">
        <v>6.359818145924337E-5</v>
      </c>
    </row>
    <row r="3552" ht="14.25" customHeight="1">
      <c r="A3552" s="267">
        <v>43539.0</v>
      </c>
      <c r="B3552" s="57">
        <v>74.0</v>
      </c>
      <c r="C3552" s="57">
        <v>47.0</v>
      </c>
      <c r="D3552" s="268">
        <v>0.958333333333333</v>
      </c>
      <c r="E3552" s="269">
        <v>0.0</v>
      </c>
      <c r="F3552" s="269">
        <v>5.388318366153217E-5</v>
      </c>
    </row>
    <row r="3553" ht="14.25" customHeight="1">
      <c r="A3553" s="267">
        <v>43539.0</v>
      </c>
      <c r="B3553" s="57">
        <v>74.0</v>
      </c>
      <c r="C3553" s="57">
        <v>48.0</v>
      </c>
      <c r="D3553" s="268">
        <v>0.979166666666667</v>
      </c>
      <c r="E3553" s="269">
        <v>0.0</v>
      </c>
      <c r="F3553" s="269">
        <v>4.5370041261475974E-5</v>
      </c>
    </row>
    <row r="3554" ht="14.25" customHeight="1">
      <c r="A3554" s="267">
        <v>43540.0</v>
      </c>
      <c r="B3554" s="57">
        <v>75.0</v>
      </c>
      <c r="C3554" s="57">
        <v>1.0</v>
      </c>
      <c r="D3554" s="268">
        <v>0.0</v>
      </c>
      <c r="E3554" s="269">
        <v>0.0</v>
      </c>
      <c r="F3554" s="269">
        <v>3.986153735555726E-5</v>
      </c>
    </row>
    <row r="3555" ht="14.25" customHeight="1">
      <c r="A3555" s="267">
        <v>43540.0</v>
      </c>
      <c r="B3555" s="57">
        <v>75.0</v>
      </c>
      <c r="C3555" s="57">
        <v>2.0</v>
      </c>
      <c r="D3555" s="268">
        <v>0.020833333333333332</v>
      </c>
      <c r="E3555" s="269">
        <v>0.0</v>
      </c>
      <c r="F3555" s="269">
        <v>3.575519808023604E-5</v>
      </c>
    </row>
    <row r="3556" ht="14.25" customHeight="1">
      <c r="A3556" s="267">
        <v>43540.0</v>
      </c>
      <c r="B3556" s="57">
        <v>75.0</v>
      </c>
      <c r="C3556" s="57">
        <v>3.0</v>
      </c>
      <c r="D3556" s="268">
        <v>0.0416666666666667</v>
      </c>
      <c r="E3556" s="269">
        <v>0.0</v>
      </c>
      <c r="F3556" s="269">
        <v>3.34516419013973E-5</v>
      </c>
    </row>
    <row r="3557" ht="14.25" customHeight="1">
      <c r="A3557" s="267">
        <v>43540.0</v>
      </c>
      <c r="B3557" s="57">
        <v>75.0</v>
      </c>
      <c r="C3557" s="57">
        <v>4.0</v>
      </c>
      <c r="D3557" s="268">
        <v>0.0625</v>
      </c>
      <c r="E3557" s="269">
        <v>0.0</v>
      </c>
      <c r="F3557" s="269">
        <v>3.2049477270799804E-5</v>
      </c>
    </row>
    <row r="3558" ht="14.25" customHeight="1">
      <c r="A3558" s="267">
        <v>43540.0</v>
      </c>
      <c r="B3558" s="57">
        <v>75.0</v>
      </c>
      <c r="C3558" s="57">
        <v>5.0</v>
      </c>
      <c r="D3558" s="268">
        <v>0.0833333333333333</v>
      </c>
      <c r="E3558" s="269">
        <v>0.0</v>
      </c>
      <c r="F3558" s="269">
        <v>3.0146539557846063E-5</v>
      </c>
    </row>
    <row r="3559" ht="14.25" customHeight="1">
      <c r="A3559" s="267">
        <v>43540.0</v>
      </c>
      <c r="B3559" s="57">
        <v>75.0</v>
      </c>
      <c r="C3559" s="57">
        <v>6.0</v>
      </c>
      <c r="D3559" s="268">
        <v>0.104166666666667</v>
      </c>
      <c r="E3559" s="269">
        <v>0.0</v>
      </c>
      <c r="F3559" s="269">
        <v>2.9545611859018566E-5</v>
      </c>
    </row>
    <row r="3560" ht="14.25" customHeight="1">
      <c r="A3560" s="267">
        <v>43540.0</v>
      </c>
      <c r="B3560" s="57">
        <v>75.0</v>
      </c>
      <c r="C3560" s="57">
        <v>7.0</v>
      </c>
      <c r="D3560" s="268">
        <v>0.125</v>
      </c>
      <c r="E3560" s="269">
        <v>0.0</v>
      </c>
      <c r="F3560" s="269">
        <v>2.9645766475489823E-5</v>
      </c>
    </row>
    <row r="3561" ht="14.25" customHeight="1">
      <c r="A3561" s="267">
        <v>43540.0</v>
      </c>
      <c r="B3561" s="57">
        <v>75.0</v>
      </c>
      <c r="C3561" s="57">
        <v>8.0</v>
      </c>
      <c r="D3561" s="268">
        <v>0.145833333333333</v>
      </c>
      <c r="E3561" s="269">
        <v>0.0</v>
      </c>
      <c r="F3561" s="269">
        <v>2.914499339313357E-5</v>
      </c>
    </row>
    <row r="3562" ht="14.25" customHeight="1">
      <c r="A3562" s="267">
        <v>43540.0</v>
      </c>
      <c r="B3562" s="57">
        <v>75.0</v>
      </c>
      <c r="C3562" s="57">
        <v>9.0</v>
      </c>
      <c r="D3562" s="268">
        <v>0.166666666666667</v>
      </c>
      <c r="E3562" s="269">
        <v>2.836003437326685E-9</v>
      </c>
      <c r="F3562" s="269">
        <v>2.9445457242547322E-5</v>
      </c>
    </row>
    <row r="3563" ht="14.25" customHeight="1">
      <c r="A3563" s="267">
        <v>43540.0</v>
      </c>
      <c r="B3563" s="57">
        <v>75.0</v>
      </c>
      <c r="C3563" s="57">
        <v>10.0</v>
      </c>
      <c r="D3563" s="268">
        <v>0.1875</v>
      </c>
      <c r="E3563" s="269">
        <v>5.2959281579643974E-8</v>
      </c>
      <c r="F3563" s="269">
        <v>3.074746725667356E-5</v>
      </c>
    </row>
    <row r="3564" ht="14.25" customHeight="1">
      <c r="A3564" s="267">
        <v>43540.0</v>
      </c>
      <c r="B3564" s="57">
        <v>75.0</v>
      </c>
      <c r="C3564" s="57">
        <v>11.0</v>
      </c>
      <c r="D3564" s="268">
        <v>0.208333333333333</v>
      </c>
      <c r="E3564" s="269">
        <v>3.1066568088454715E-7</v>
      </c>
      <c r="F3564" s="269">
        <v>3.1548704188443556E-5</v>
      </c>
    </row>
    <row r="3565" ht="14.25" customHeight="1">
      <c r="A3565" s="267">
        <v>43540.0</v>
      </c>
      <c r="B3565" s="57">
        <v>75.0</v>
      </c>
      <c r="C3565" s="57">
        <v>12.0</v>
      </c>
      <c r="D3565" s="268">
        <v>0.229166666666667</v>
      </c>
      <c r="E3565" s="269">
        <v>9.862510214546734E-7</v>
      </c>
      <c r="F3565" s="269">
        <v>3.4753651915523535E-5</v>
      </c>
    </row>
    <row r="3566" ht="14.25" customHeight="1">
      <c r="A3566" s="267">
        <v>43540.0</v>
      </c>
      <c r="B3566" s="57">
        <v>75.0</v>
      </c>
      <c r="C3566" s="57">
        <v>13.0</v>
      </c>
      <c r="D3566" s="268">
        <v>0.25</v>
      </c>
      <c r="E3566" s="269">
        <v>3.8291512727974756E-6</v>
      </c>
      <c r="F3566" s="269">
        <v>4.1263701986154747E-5</v>
      </c>
    </row>
    <row r="3567" ht="14.25" customHeight="1">
      <c r="A3567" s="267">
        <v>43540.0</v>
      </c>
      <c r="B3567" s="57">
        <v>75.0</v>
      </c>
      <c r="C3567" s="57">
        <v>14.0</v>
      </c>
      <c r="D3567" s="268">
        <v>0.270833333333333</v>
      </c>
      <c r="E3567" s="269">
        <v>7.597518229875245E-6</v>
      </c>
      <c r="F3567" s="269">
        <v>4.797406128972845E-5</v>
      </c>
    </row>
    <row r="3568" ht="14.25" customHeight="1">
      <c r="A3568" s="267">
        <v>43540.0</v>
      </c>
      <c r="B3568" s="57">
        <v>75.0</v>
      </c>
      <c r="C3568" s="57">
        <v>15.0</v>
      </c>
      <c r="D3568" s="268">
        <v>0.291666666666667</v>
      </c>
      <c r="E3568" s="269">
        <v>1.8602129860859132E-5</v>
      </c>
      <c r="F3568" s="269">
        <v>5.6587358306255894E-5</v>
      </c>
    </row>
    <row r="3569" ht="14.25" customHeight="1">
      <c r="A3569" s="267">
        <v>43540.0</v>
      </c>
      <c r="B3569" s="57">
        <v>75.0</v>
      </c>
      <c r="C3569" s="57">
        <v>16.0</v>
      </c>
      <c r="D3569" s="268">
        <v>0.3125</v>
      </c>
      <c r="E3569" s="269">
        <v>3.407582046335613E-5</v>
      </c>
      <c r="F3569" s="269">
        <v>6.36983360757146E-5</v>
      </c>
    </row>
    <row r="3570" ht="14.25" customHeight="1">
      <c r="A3570" s="267">
        <v>43540.0</v>
      </c>
      <c r="B3570" s="57">
        <v>75.0</v>
      </c>
      <c r="C3570" s="57">
        <v>17.0</v>
      </c>
      <c r="D3570" s="268">
        <v>0.333333333333333</v>
      </c>
      <c r="E3570" s="269">
        <v>5.33301487840637E-5</v>
      </c>
      <c r="F3570" s="269">
        <v>6.379849069218586E-5</v>
      </c>
    </row>
    <row r="3571" ht="14.25" customHeight="1">
      <c r="A3571" s="267">
        <v>43540.0</v>
      </c>
      <c r="B3571" s="57">
        <v>75.0</v>
      </c>
      <c r="C3571" s="57">
        <v>18.0</v>
      </c>
      <c r="D3571" s="268">
        <v>0.354166666666667</v>
      </c>
      <c r="E3571" s="269">
        <v>7.141895673041631E-5</v>
      </c>
      <c r="F3571" s="269">
        <v>6.419910915807086E-5</v>
      </c>
    </row>
    <row r="3572" ht="14.25" customHeight="1">
      <c r="A3572" s="267">
        <v>43540.0</v>
      </c>
      <c r="B3572" s="57">
        <v>75.0</v>
      </c>
      <c r="C3572" s="57">
        <v>19.0</v>
      </c>
      <c r="D3572" s="268">
        <v>0.375</v>
      </c>
      <c r="E3572" s="269">
        <v>9.476771301823841E-5</v>
      </c>
      <c r="F3572" s="269">
        <v>6.28970991439446E-5</v>
      </c>
    </row>
    <row r="3573" ht="14.25" customHeight="1">
      <c r="A3573" s="267">
        <v>43540.0</v>
      </c>
      <c r="B3573" s="57">
        <v>75.0</v>
      </c>
      <c r="C3573" s="57">
        <v>20.0</v>
      </c>
      <c r="D3573" s="268">
        <v>0.395833333333333</v>
      </c>
      <c r="E3573" s="269">
        <v>1.1823489454694846E-4</v>
      </c>
      <c r="F3573" s="269">
        <v>6.179539836276087E-5</v>
      </c>
    </row>
    <row r="3574" ht="14.25" customHeight="1">
      <c r="A3574" s="267">
        <v>43540.0</v>
      </c>
      <c r="B3574" s="57">
        <v>75.0</v>
      </c>
      <c r="C3574" s="57">
        <v>21.0</v>
      </c>
      <c r="D3574" s="268">
        <v>0.416666666666667</v>
      </c>
      <c r="E3574" s="269">
        <v>1.378515456013769E-4</v>
      </c>
      <c r="F3574" s="269">
        <v>5.859045063568089E-5</v>
      </c>
    </row>
    <row r="3575" ht="14.25" customHeight="1">
      <c r="A3575" s="267">
        <v>43540.0</v>
      </c>
      <c r="B3575" s="57">
        <v>75.0</v>
      </c>
      <c r="C3575" s="57">
        <v>22.0</v>
      </c>
      <c r="D3575" s="268">
        <v>0.4375</v>
      </c>
      <c r="E3575" s="269">
        <v>1.593608186615799E-4</v>
      </c>
      <c r="F3575" s="269">
        <v>5.798952293685338E-5</v>
      </c>
    </row>
    <row r="3576" ht="14.25" customHeight="1">
      <c r="A3576" s="267">
        <v>43540.0</v>
      </c>
      <c r="B3576" s="57">
        <v>75.0</v>
      </c>
      <c r="C3576" s="57">
        <v>23.0</v>
      </c>
      <c r="D3576" s="268">
        <v>0.458333333333333</v>
      </c>
      <c r="E3576" s="269">
        <v>2.435336423812956E-4</v>
      </c>
      <c r="F3576" s="269">
        <v>5.598643060742841E-5</v>
      </c>
    </row>
    <row r="3577" ht="14.25" customHeight="1">
      <c r="A3577" s="267">
        <v>43540.0</v>
      </c>
      <c r="B3577" s="57">
        <v>75.0</v>
      </c>
      <c r="C3577" s="57">
        <v>24.0</v>
      </c>
      <c r="D3577" s="268">
        <v>0.479166666666667</v>
      </c>
      <c r="E3577" s="269">
        <v>2.6199241619194203E-4</v>
      </c>
      <c r="F3577" s="269">
        <v>5.558581214154341E-5</v>
      </c>
    </row>
    <row r="3578" ht="14.25" customHeight="1">
      <c r="A3578" s="267">
        <v>43540.0</v>
      </c>
      <c r="B3578" s="57">
        <v>75.0</v>
      </c>
      <c r="C3578" s="57">
        <v>25.0</v>
      </c>
      <c r="D3578" s="268">
        <v>0.5</v>
      </c>
      <c r="E3578" s="269">
        <v>2.5503994612611586E-4</v>
      </c>
      <c r="F3578" s="269">
        <v>5.7088131388612155E-5</v>
      </c>
    </row>
    <row r="3579" ht="14.25" customHeight="1">
      <c r="A3579" s="267">
        <v>43540.0</v>
      </c>
      <c r="B3579" s="57">
        <v>75.0</v>
      </c>
      <c r="C3579" s="57">
        <v>26.0</v>
      </c>
      <c r="D3579" s="268">
        <v>0.520833333333333</v>
      </c>
      <c r="E3579" s="269">
        <v>2.47812191130903E-4</v>
      </c>
      <c r="F3579" s="269">
        <v>5.728844062155465E-5</v>
      </c>
    </row>
    <row r="3580" ht="14.25" customHeight="1">
      <c r="A3580" s="267">
        <v>43540.0</v>
      </c>
      <c r="B3580" s="57">
        <v>75.0</v>
      </c>
      <c r="C3580" s="57">
        <v>27.0</v>
      </c>
      <c r="D3580" s="268">
        <v>0.541666666666667</v>
      </c>
      <c r="E3580" s="269">
        <v>2.318477740014784E-4</v>
      </c>
      <c r="F3580" s="269">
        <v>5.558581214154341E-5</v>
      </c>
    </row>
    <row r="3581" ht="14.25" customHeight="1">
      <c r="A3581" s="267">
        <v>43540.0</v>
      </c>
      <c r="B3581" s="57">
        <v>75.0</v>
      </c>
      <c r="C3581" s="57">
        <v>28.0</v>
      </c>
      <c r="D3581" s="268">
        <v>0.5625</v>
      </c>
      <c r="E3581" s="269">
        <v>2.209000418083641E-4</v>
      </c>
      <c r="F3581" s="269">
        <v>5.478457520977341E-5</v>
      </c>
    </row>
    <row r="3582" ht="14.25" customHeight="1">
      <c r="A3582" s="267">
        <v>43540.0</v>
      </c>
      <c r="B3582" s="57">
        <v>75.0</v>
      </c>
      <c r="C3582" s="57">
        <v>29.0</v>
      </c>
      <c r="D3582" s="268">
        <v>0.583333333333333</v>
      </c>
      <c r="E3582" s="269">
        <v>2.0511142142603926E-4</v>
      </c>
      <c r="F3582" s="269">
        <v>5.388318366153217E-5</v>
      </c>
    </row>
    <row r="3583" ht="14.25" customHeight="1">
      <c r="A3583" s="267">
        <v>43540.0</v>
      </c>
      <c r="B3583" s="57">
        <v>75.0</v>
      </c>
      <c r="C3583" s="57">
        <v>30.0</v>
      </c>
      <c r="D3583" s="268">
        <v>0.604166666666667</v>
      </c>
      <c r="E3583" s="269">
        <v>1.8053059405308988E-4</v>
      </c>
      <c r="F3583" s="269">
        <v>5.478457520977341E-5</v>
      </c>
    </row>
    <row r="3584" ht="14.25" customHeight="1">
      <c r="A3584" s="267">
        <v>43540.0</v>
      </c>
      <c r="B3584" s="57">
        <v>75.0</v>
      </c>
      <c r="C3584" s="57">
        <v>31.0</v>
      </c>
      <c r="D3584" s="268">
        <v>0.625</v>
      </c>
      <c r="E3584" s="269">
        <v>1.5769338175065313E-4</v>
      </c>
      <c r="F3584" s="269">
        <v>5.608658522389965E-5</v>
      </c>
    </row>
    <row r="3585" ht="14.25" customHeight="1">
      <c r="A3585" s="267">
        <v>43540.0</v>
      </c>
      <c r="B3585" s="57">
        <v>75.0</v>
      </c>
      <c r="C3585" s="57">
        <v>32.0</v>
      </c>
      <c r="D3585" s="268">
        <v>0.645833333333333</v>
      </c>
      <c r="E3585" s="269">
        <v>1.2735293916682296E-4</v>
      </c>
      <c r="F3585" s="269">
        <v>5.979230603333589E-5</v>
      </c>
    </row>
    <row r="3586" ht="14.25" customHeight="1">
      <c r="A3586" s="267">
        <v>43540.0</v>
      </c>
      <c r="B3586" s="57">
        <v>75.0</v>
      </c>
      <c r="C3586" s="57">
        <v>33.0</v>
      </c>
      <c r="D3586" s="268">
        <v>0.666666666666667</v>
      </c>
      <c r="E3586" s="269">
        <v>1.0018167493843623E-4</v>
      </c>
      <c r="F3586" s="269">
        <v>6.510050070631209E-5</v>
      </c>
    </row>
    <row r="3587" ht="14.25" customHeight="1">
      <c r="A3587" s="267">
        <v>43540.0</v>
      </c>
      <c r="B3587" s="57">
        <v>75.0</v>
      </c>
      <c r="C3587" s="57">
        <v>34.0</v>
      </c>
      <c r="D3587" s="268">
        <v>0.6875</v>
      </c>
      <c r="E3587" s="269">
        <v>7.032393279820086E-5</v>
      </c>
      <c r="F3587" s="269">
        <v>7.221147847577081E-5</v>
      </c>
    </row>
    <row r="3588" ht="14.25" customHeight="1">
      <c r="A3588" s="267">
        <v>43540.0</v>
      </c>
      <c r="B3588" s="57">
        <v>75.0</v>
      </c>
      <c r="C3588" s="57">
        <v>35.0</v>
      </c>
      <c r="D3588" s="268">
        <v>0.708333333333333</v>
      </c>
      <c r="E3588" s="269">
        <v>4.196543749197838E-5</v>
      </c>
      <c r="F3588" s="269">
        <v>8.2727713205252E-5</v>
      </c>
    </row>
    <row r="3589" ht="14.25" customHeight="1">
      <c r="A3589" s="267">
        <v>43540.0</v>
      </c>
      <c r="B3589" s="57">
        <v>75.0</v>
      </c>
      <c r="C3589" s="57">
        <v>36.0</v>
      </c>
      <c r="D3589" s="268">
        <v>0.729166666666667</v>
      </c>
      <c r="E3589" s="269">
        <v>2.2682948773471802E-5</v>
      </c>
      <c r="F3589" s="269">
        <v>9.033946405706695E-5</v>
      </c>
    </row>
    <row r="3590" ht="14.25" customHeight="1">
      <c r="A3590" s="267">
        <v>43540.0</v>
      </c>
      <c r="B3590" s="57">
        <v>75.0</v>
      </c>
      <c r="C3590" s="57">
        <v>37.0</v>
      </c>
      <c r="D3590" s="268">
        <v>0.75</v>
      </c>
      <c r="E3590" s="269">
        <v>9.713722552398366E-6</v>
      </c>
      <c r="F3590" s="269">
        <v>9.795121490888191E-5</v>
      </c>
    </row>
    <row r="3591" ht="14.25" customHeight="1">
      <c r="A3591" s="267">
        <v>43540.0</v>
      </c>
      <c r="B3591" s="57">
        <v>75.0</v>
      </c>
      <c r="C3591" s="57">
        <v>38.0</v>
      </c>
      <c r="D3591" s="268">
        <v>0.770833333333333</v>
      </c>
      <c r="E3591" s="269">
        <v>1.9698509962179328E-6</v>
      </c>
      <c r="F3591" s="269">
        <v>9.985415262183563E-5</v>
      </c>
    </row>
    <row r="3592" ht="14.25" customHeight="1">
      <c r="A3592" s="267">
        <v>43540.0</v>
      </c>
      <c r="B3592" s="57">
        <v>75.0</v>
      </c>
      <c r="C3592" s="57">
        <v>39.0</v>
      </c>
      <c r="D3592" s="268">
        <v>0.791666666666667</v>
      </c>
      <c r="E3592" s="269">
        <v>8.214545608465382E-7</v>
      </c>
      <c r="F3592" s="269">
        <v>9.785106029241065E-5</v>
      </c>
    </row>
    <row r="3593" ht="14.25" customHeight="1">
      <c r="A3593" s="267">
        <v>43540.0</v>
      </c>
      <c r="B3593" s="57">
        <v>75.0</v>
      </c>
      <c r="C3593" s="57">
        <v>40.0</v>
      </c>
      <c r="D3593" s="268">
        <v>0.8125</v>
      </c>
      <c r="E3593" s="269">
        <v>3.5443877741719814E-7</v>
      </c>
      <c r="F3593" s="269">
        <v>9.504673103121566E-5</v>
      </c>
    </row>
    <row r="3594" ht="14.25" customHeight="1">
      <c r="A3594" s="267">
        <v>43540.0</v>
      </c>
      <c r="B3594" s="57">
        <v>75.0</v>
      </c>
      <c r="C3594" s="57">
        <v>41.0</v>
      </c>
      <c r="D3594" s="268">
        <v>0.833333333333333</v>
      </c>
      <c r="E3594" s="269">
        <v>1.3242903007342868E-7</v>
      </c>
      <c r="F3594" s="269">
        <v>9.144116483825068E-5</v>
      </c>
    </row>
    <row r="3595" ht="14.25" customHeight="1">
      <c r="A3595" s="267">
        <v>43540.0</v>
      </c>
      <c r="B3595" s="57">
        <v>75.0</v>
      </c>
      <c r="C3595" s="57">
        <v>42.0</v>
      </c>
      <c r="D3595" s="268">
        <v>0.854166666666667</v>
      </c>
      <c r="E3595" s="269">
        <v>1.6292377355577025E-8</v>
      </c>
      <c r="F3595" s="269">
        <v>8.713451632998697E-5</v>
      </c>
    </row>
    <row r="3596" ht="14.25" customHeight="1">
      <c r="A3596" s="267">
        <v>43540.0</v>
      </c>
      <c r="B3596" s="57">
        <v>75.0</v>
      </c>
      <c r="C3596" s="57">
        <v>43.0</v>
      </c>
      <c r="D3596" s="268">
        <v>0.875</v>
      </c>
      <c r="E3596" s="269">
        <v>0.0</v>
      </c>
      <c r="F3596" s="269">
        <v>8.372925936996448E-5</v>
      </c>
    </row>
    <row r="3597" ht="14.25" customHeight="1">
      <c r="A3597" s="267">
        <v>43540.0</v>
      </c>
      <c r="B3597" s="57">
        <v>75.0</v>
      </c>
      <c r="C3597" s="57">
        <v>44.0</v>
      </c>
      <c r="D3597" s="268">
        <v>0.895833333333333</v>
      </c>
      <c r="E3597" s="269">
        <v>0.0</v>
      </c>
      <c r="F3597" s="269">
        <v>7.812060084757453E-5</v>
      </c>
    </row>
    <row r="3598" ht="14.25" customHeight="1">
      <c r="A3598" s="267">
        <v>43540.0</v>
      </c>
      <c r="B3598" s="57">
        <v>75.0</v>
      </c>
      <c r="C3598" s="57">
        <v>45.0</v>
      </c>
      <c r="D3598" s="268">
        <v>0.916666666666667</v>
      </c>
      <c r="E3598" s="269">
        <v>0.0</v>
      </c>
      <c r="F3598" s="269">
        <v>7.231163309224206E-5</v>
      </c>
    </row>
    <row r="3599" ht="14.25" customHeight="1">
      <c r="A3599" s="267">
        <v>43540.0</v>
      </c>
      <c r="B3599" s="57">
        <v>75.0</v>
      </c>
      <c r="C3599" s="57">
        <v>46.0</v>
      </c>
      <c r="D3599" s="268">
        <v>0.9375</v>
      </c>
      <c r="E3599" s="269">
        <v>0.0</v>
      </c>
      <c r="F3599" s="269">
        <v>6.319756299335835E-5</v>
      </c>
    </row>
    <row r="3600" ht="14.25" customHeight="1">
      <c r="A3600" s="267">
        <v>43540.0</v>
      </c>
      <c r="B3600" s="57">
        <v>75.0</v>
      </c>
      <c r="C3600" s="57">
        <v>47.0</v>
      </c>
      <c r="D3600" s="268">
        <v>0.958333333333333</v>
      </c>
      <c r="E3600" s="269">
        <v>0.0</v>
      </c>
      <c r="F3600" s="269">
        <v>5.368287442858966E-5</v>
      </c>
    </row>
    <row r="3601" ht="14.25" customHeight="1">
      <c r="A3601" s="267">
        <v>43540.0</v>
      </c>
      <c r="B3601" s="57">
        <v>75.0</v>
      </c>
      <c r="C3601" s="57">
        <v>48.0</v>
      </c>
      <c r="D3601" s="268">
        <v>0.979166666666667</v>
      </c>
      <c r="E3601" s="269">
        <v>0.0</v>
      </c>
      <c r="F3601" s="269">
        <v>4.587081434383222E-5</v>
      </c>
    </row>
    <row r="3602" ht="14.25" customHeight="1">
      <c r="A3602" s="267">
        <v>43541.0</v>
      </c>
      <c r="B3602" s="57">
        <v>76.0</v>
      </c>
      <c r="C3602" s="57">
        <v>1.0</v>
      </c>
      <c r="D3602" s="268">
        <v>0.0</v>
      </c>
      <c r="E3602" s="269">
        <v>0.0</v>
      </c>
      <c r="F3602" s="269">
        <v>3.9561073506143503E-5</v>
      </c>
    </row>
    <row r="3603" ht="14.25" customHeight="1">
      <c r="A3603" s="267">
        <v>43541.0</v>
      </c>
      <c r="B3603" s="57">
        <v>76.0</v>
      </c>
      <c r="C3603" s="57">
        <v>2.0</v>
      </c>
      <c r="D3603" s="268">
        <v>0.020833333333333332</v>
      </c>
      <c r="E3603" s="269">
        <v>0.0</v>
      </c>
      <c r="F3603" s="269">
        <v>3.5955507313178524E-5</v>
      </c>
    </row>
    <row r="3604" ht="14.25" customHeight="1">
      <c r="A3604" s="267">
        <v>43541.0</v>
      </c>
      <c r="B3604" s="57">
        <v>76.0</v>
      </c>
      <c r="C3604" s="57">
        <v>3.0</v>
      </c>
      <c r="D3604" s="268">
        <v>0.0416666666666667</v>
      </c>
      <c r="E3604" s="269">
        <v>0.0</v>
      </c>
      <c r="F3604" s="269">
        <v>3.3551796517868546E-5</v>
      </c>
    </row>
    <row r="3605" ht="14.25" customHeight="1">
      <c r="A3605" s="267">
        <v>43541.0</v>
      </c>
      <c r="B3605" s="57">
        <v>76.0</v>
      </c>
      <c r="C3605" s="57">
        <v>4.0</v>
      </c>
      <c r="D3605" s="268">
        <v>0.0625</v>
      </c>
      <c r="E3605" s="269">
        <v>0.0</v>
      </c>
      <c r="F3605" s="269">
        <v>3.174901342138605E-5</v>
      </c>
    </row>
    <row r="3606" ht="14.25" customHeight="1">
      <c r="A3606" s="267">
        <v>43541.0</v>
      </c>
      <c r="B3606" s="57">
        <v>76.0</v>
      </c>
      <c r="C3606" s="57">
        <v>5.0</v>
      </c>
      <c r="D3606" s="268">
        <v>0.0833333333333333</v>
      </c>
      <c r="E3606" s="269">
        <v>0.0</v>
      </c>
      <c r="F3606" s="269">
        <v>3.054715802373107E-5</v>
      </c>
    </row>
    <row r="3607" ht="14.25" customHeight="1">
      <c r="A3607" s="267">
        <v>43541.0</v>
      </c>
      <c r="B3607" s="57">
        <v>76.0</v>
      </c>
      <c r="C3607" s="57">
        <v>6.0</v>
      </c>
      <c r="D3607" s="268">
        <v>0.104166666666667</v>
      </c>
      <c r="E3607" s="269">
        <v>0.0</v>
      </c>
      <c r="F3607" s="269">
        <v>2.9846075708432316E-5</v>
      </c>
    </row>
    <row r="3608" ht="14.25" customHeight="1">
      <c r="A3608" s="267">
        <v>43541.0</v>
      </c>
      <c r="B3608" s="57">
        <v>76.0</v>
      </c>
      <c r="C3608" s="57">
        <v>7.0</v>
      </c>
      <c r="D3608" s="268">
        <v>0.125</v>
      </c>
      <c r="E3608" s="269">
        <v>0.0</v>
      </c>
      <c r="F3608" s="269">
        <v>2.9846075708432316E-5</v>
      </c>
    </row>
    <row r="3609" ht="14.25" customHeight="1">
      <c r="A3609" s="267">
        <v>43541.0</v>
      </c>
      <c r="B3609" s="57">
        <v>76.0</v>
      </c>
      <c r="C3609" s="57">
        <v>8.0</v>
      </c>
      <c r="D3609" s="268">
        <v>0.145833333333333</v>
      </c>
      <c r="E3609" s="269">
        <v>0.0</v>
      </c>
      <c r="F3609" s="269">
        <v>2.9245148009604822E-5</v>
      </c>
    </row>
    <row r="3610" ht="14.25" customHeight="1">
      <c r="A3610" s="267">
        <v>43541.0</v>
      </c>
      <c r="B3610" s="57">
        <v>76.0</v>
      </c>
      <c r="C3610" s="57">
        <v>9.0</v>
      </c>
      <c r="D3610" s="268">
        <v>0.166666666666667</v>
      </c>
      <c r="E3610" s="269">
        <v>5.610354626015834E-9</v>
      </c>
      <c r="F3610" s="269">
        <v>2.9545611859018566E-5</v>
      </c>
    </row>
    <row r="3611" ht="14.25" customHeight="1">
      <c r="A3611" s="267">
        <v>43541.0</v>
      </c>
      <c r="B3611" s="57">
        <v>76.0</v>
      </c>
      <c r="C3611" s="57">
        <v>10.0</v>
      </c>
      <c r="D3611" s="268">
        <v>0.1875</v>
      </c>
      <c r="E3611" s="269">
        <v>6.023424691887329E-8</v>
      </c>
      <c r="F3611" s="269">
        <v>3.1148085722558555E-5</v>
      </c>
    </row>
    <row r="3612" ht="14.25" customHeight="1">
      <c r="A3612" s="267">
        <v>43541.0</v>
      </c>
      <c r="B3612" s="57">
        <v>76.0</v>
      </c>
      <c r="C3612" s="57">
        <v>11.0</v>
      </c>
      <c r="D3612" s="268">
        <v>0.208333333333333</v>
      </c>
      <c r="E3612" s="269">
        <v>2.989517536434151E-7</v>
      </c>
      <c r="F3612" s="269">
        <v>3.18491680378573E-5</v>
      </c>
    </row>
    <row r="3613" ht="14.25" customHeight="1">
      <c r="A3613" s="267">
        <v>43541.0</v>
      </c>
      <c r="B3613" s="57">
        <v>76.0</v>
      </c>
      <c r="C3613" s="57">
        <v>12.0</v>
      </c>
      <c r="D3613" s="268">
        <v>0.229166666666667</v>
      </c>
      <c r="E3613" s="269">
        <v>1.1322435462283604E-6</v>
      </c>
      <c r="F3613" s="269">
        <v>3.435303344963854E-5</v>
      </c>
    </row>
    <row r="3614" ht="14.25" customHeight="1">
      <c r="A3614" s="267">
        <v>43541.0</v>
      </c>
      <c r="B3614" s="57">
        <v>76.0</v>
      </c>
      <c r="C3614" s="57">
        <v>13.0</v>
      </c>
      <c r="D3614" s="268">
        <v>0.25</v>
      </c>
      <c r="E3614" s="269">
        <v>3.7412746672604726E-6</v>
      </c>
      <c r="F3614" s="269">
        <v>4.1764475068510994E-5</v>
      </c>
    </row>
    <row r="3615" ht="14.25" customHeight="1">
      <c r="A3615" s="267">
        <v>43541.0</v>
      </c>
      <c r="B3615" s="57">
        <v>76.0</v>
      </c>
      <c r="C3615" s="57">
        <v>14.0</v>
      </c>
      <c r="D3615" s="268">
        <v>0.270833333333333</v>
      </c>
      <c r="E3615" s="269">
        <v>7.5117536778430775E-6</v>
      </c>
      <c r="F3615" s="269">
        <v>4.9175916687383454E-5</v>
      </c>
    </row>
    <row r="3616" ht="14.25" customHeight="1">
      <c r="A3616" s="267">
        <v>43541.0</v>
      </c>
      <c r="B3616" s="57">
        <v>76.0</v>
      </c>
      <c r="C3616" s="57">
        <v>15.0</v>
      </c>
      <c r="D3616" s="268">
        <v>0.291666666666667</v>
      </c>
      <c r="E3616" s="269">
        <v>1.5964442992565273E-5</v>
      </c>
      <c r="F3616" s="269">
        <v>5.71882860050834E-5</v>
      </c>
    </row>
    <row r="3617" ht="14.25" customHeight="1">
      <c r="A3617" s="267">
        <v>43541.0</v>
      </c>
      <c r="B3617" s="57">
        <v>76.0</v>
      </c>
      <c r="C3617" s="57">
        <v>16.0</v>
      </c>
      <c r="D3617" s="268">
        <v>0.3125</v>
      </c>
      <c r="E3617" s="269">
        <v>3.0339466026243368E-5</v>
      </c>
      <c r="F3617" s="269">
        <v>6.389864530865711E-5</v>
      </c>
    </row>
    <row r="3618" ht="14.25" customHeight="1">
      <c r="A3618" s="267">
        <v>43541.0</v>
      </c>
      <c r="B3618" s="57">
        <v>76.0</v>
      </c>
      <c r="C3618" s="57">
        <v>17.0</v>
      </c>
      <c r="D3618" s="268">
        <v>0.333333333333333</v>
      </c>
      <c r="E3618" s="269">
        <v>6.178336966814844E-5</v>
      </c>
      <c r="F3618" s="269">
        <v>6.399879992512835E-5</v>
      </c>
    </row>
    <row r="3619" ht="14.25" customHeight="1">
      <c r="A3619" s="267">
        <v>43541.0</v>
      </c>
      <c r="B3619" s="57">
        <v>76.0</v>
      </c>
      <c r="C3619" s="57">
        <v>18.0</v>
      </c>
      <c r="D3619" s="268">
        <v>0.354166666666667</v>
      </c>
      <c r="E3619" s="269">
        <v>8.849550567362365E-5</v>
      </c>
      <c r="F3619" s="269">
        <v>6.459972762395585E-5</v>
      </c>
    </row>
    <row r="3620" ht="14.25" customHeight="1">
      <c r="A3620" s="267">
        <v>43541.0</v>
      </c>
      <c r="B3620" s="57">
        <v>76.0</v>
      </c>
      <c r="C3620" s="57">
        <v>19.0</v>
      </c>
      <c r="D3620" s="268">
        <v>0.375</v>
      </c>
      <c r="E3620" s="269">
        <v>1.31661378301649E-4</v>
      </c>
      <c r="F3620" s="269">
        <v>6.409895454159961E-5</v>
      </c>
    </row>
    <row r="3621" ht="14.25" customHeight="1">
      <c r="A3621" s="267">
        <v>43541.0</v>
      </c>
      <c r="B3621" s="57">
        <v>76.0</v>
      </c>
      <c r="C3621" s="57">
        <v>20.0</v>
      </c>
      <c r="D3621" s="268">
        <v>0.395833333333333</v>
      </c>
      <c r="E3621" s="269">
        <v>1.7345656813212034E-4</v>
      </c>
      <c r="F3621" s="269">
        <v>6.249648067805962E-5</v>
      </c>
    </row>
    <row r="3622" ht="14.25" customHeight="1">
      <c r="A3622" s="267">
        <v>43541.0</v>
      </c>
      <c r="B3622" s="57">
        <v>76.0</v>
      </c>
      <c r="C3622" s="57">
        <v>21.0</v>
      </c>
      <c r="D3622" s="268">
        <v>0.416666666666667</v>
      </c>
      <c r="E3622" s="269">
        <v>2.1459138053986048E-4</v>
      </c>
      <c r="F3622" s="269">
        <v>5.989246064980713E-5</v>
      </c>
    </row>
    <row r="3623" ht="14.25" customHeight="1">
      <c r="A3623" s="267">
        <v>43541.0</v>
      </c>
      <c r="B3623" s="57">
        <v>76.0</v>
      </c>
      <c r="C3623" s="57">
        <v>22.0</v>
      </c>
      <c r="D3623" s="268">
        <v>0.4375</v>
      </c>
      <c r="E3623" s="269">
        <v>2.491165246626388E-4</v>
      </c>
      <c r="F3623" s="269">
        <v>5.828998678626714E-5</v>
      </c>
    </row>
    <row r="3624" ht="14.25" customHeight="1">
      <c r="A3624" s="267">
        <v>43541.0</v>
      </c>
      <c r="B3624" s="57">
        <v>76.0</v>
      </c>
      <c r="C3624" s="57">
        <v>23.0</v>
      </c>
      <c r="D3624" s="268">
        <v>0.458333333333333</v>
      </c>
      <c r="E3624" s="269">
        <v>2.6802984195547553E-4</v>
      </c>
      <c r="F3624" s="269">
        <v>5.6186739840370906E-5</v>
      </c>
    </row>
    <row r="3625" ht="14.25" customHeight="1">
      <c r="A3625" s="267">
        <v>43541.0</v>
      </c>
      <c r="B3625" s="57">
        <v>76.0</v>
      </c>
      <c r="C3625" s="57">
        <v>24.0</v>
      </c>
      <c r="D3625" s="268">
        <v>0.479166666666667</v>
      </c>
      <c r="E3625" s="269">
        <v>2.7669713549170055E-4</v>
      </c>
      <c r="F3625" s="269">
        <v>5.548565752507217E-5</v>
      </c>
    </row>
    <row r="3626" ht="14.25" customHeight="1">
      <c r="A3626" s="267">
        <v>43541.0</v>
      </c>
      <c r="B3626" s="57">
        <v>76.0</v>
      </c>
      <c r="C3626" s="57">
        <v>25.0</v>
      </c>
      <c r="D3626" s="268">
        <v>0.5</v>
      </c>
      <c r="E3626" s="269">
        <v>2.769702009401361E-4</v>
      </c>
      <c r="F3626" s="269">
        <v>5.6387049073313414E-5</v>
      </c>
    </row>
    <row r="3627" ht="14.25" customHeight="1">
      <c r="A3627" s="267">
        <v>43541.0</v>
      </c>
      <c r="B3627" s="57">
        <v>76.0</v>
      </c>
      <c r="C3627" s="57">
        <v>26.0</v>
      </c>
      <c r="D3627" s="268">
        <v>0.520833333333333</v>
      </c>
      <c r="E3627" s="269">
        <v>2.7613935014078725E-4</v>
      </c>
      <c r="F3627" s="269">
        <v>5.6987976772140894E-5</v>
      </c>
    </row>
    <row r="3628" ht="14.25" customHeight="1">
      <c r="A3628" s="267">
        <v>43541.0</v>
      </c>
      <c r="B3628" s="57">
        <v>76.0</v>
      </c>
      <c r="C3628" s="57">
        <v>27.0</v>
      </c>
      <c r="D3628" s="268">
        <v>0.541666666666667</v>
      </c>
      <c r="E3628" s="269">
        <v>2.6622954119270576E-4</v>
      </c>
      <c r="F3628" s="269">
        <v>5.598643060742841E-5</v>
      </c>
    </row>
    <row r="3629" ht="14.25" customHeight="1">
      <c r="A3629" s="267">
        <v>43541.0</v>
      </c>
      <c r="B3629" s="57">
        <v>76.0</v>
      </c>
      <c r="C3629" s="57">
        <v>28.0</v>
      </c>
      <c r="D3629" s="268">
        <v>0.5625</v>
      </c>
      <c r="E3629" s="269">
        <v>2.5237339581652004E-4</v>
      </c>
      <c r="F3629" s="269">
        <v>5.5085039059187164E-5</v>
      </c>
    </row>
    <row r="3630" ht="14.25" customHeight="1">
      <c r="A3630" s="267">
        <v>43541.0</v>
      </c>
      <c r="B3630" s="57">
        <v>76.0</v>
      </c>
      <c r="C3630" s="57">
        <v>29.0</v>
      </c>
      <c r="D3630" s="268">
        <v>0.583333333333333</v>
      </c>
      <c r="E3630" s="269">
        <v>2.3182786797693389E-4</v>
      </c>
      <c r="F3630" s="269">
        <v>5.5085039059187164E-5</v>
      </c>
    </row>
    <row r="3631" ht="14.25" customHeight="1">
      <c r="A3631" s="267">
        <v>43541.0</v>
      </c>
      <c r="B3631" s="57">
        <v>76.0</v>
      </c>
      <c r="C3631" s="57">
        <v>30.0</v>
      </c>
      <c r="D3631" s="268">
        <v>0.604166666666667</v>
      </c>
      <c r="E3631" s="269">
        <v>2.125312220987785E-4</v>
      </c>
      <c r="F3631" s="269">
        <v>5.6587358306255894E-5</v>
      </c>
    </row>
    <row r="3632" ht="14.25" customHeight="1">
      <c r="A3632" s="267">
        <v>43541.0</v>
      </c>
      <c r="B3632" s="57">
        <v>76.0</v>
      </c>
      <c r="C3632" s="57">
        <v>31.0</v>
      </c>
      <c r="D3632" s="268">
        <v>0.625</v>
      </c>
      <c r="E3632" s="269">
        <v>1.8055663914135495E-4</v>
      </c>
      <c r="F3632" s="269">
        <v>5.7088131388612155E-5</v>
      </c>
    </row>
    <row r="3633" ht="14.25" customHeight="1">
      <c r="A3633" s="267">
        <v>43541.0</v>
      </c>
      <c r="B3633" s="57">
        <v>76.0</v>
      </c>
      <c r="C3633" s="57">
        <v>32.0</v>
      </c>
      <c r="D3633" s="268">
        <v>0.645833333333333</v>
      </c>
      <c r="E3633" s="269">
        <v>1.520581621829323E-4</v>
      </c>
      <c r="F3633" s="269">
        <v>6.099416143099088E-5</v>
      </c>
    </row>
    <row r="3634" ht="14.25" customHeight="1">
      <c r="A3634" s="267">
        <v>43541.0</v>
      </c>
      <c r="B3634" s="57">
        <v>76.0</v>
      </c>
      <c r="C3634" s="57">
        <v>33.0</v>
      </c>
      <c r="D3634" s="268">
        <v>0.666666666666667</v>
      </c>
      <c r="E3634" s="269">
        <v>1.1888368679456034E-4</v>
      </c>
      <c r="F3634" s="269">
        <v>6.590173763808209E-5</v>
      </c>
    </row>
    <row r="3635" ht="14.25" customHeight="1">
      <c r="A3635" s="267">
        <v>43541.0</v>
      </c>
      <c r="B3635" s="57">
        <v>76.0</v>
      </c>
      <c r="C3635" s="57">
        <v>34.0</v>
      </c>
      <c r="D3635" s="268">
        <v>0.6875</v>
      </c>
      <c r="E3635" s="269">
        <v>8.00693215334652E-5</v>
      </c>
      <c r="F3635" s="269">
        <v>7.24117877087133E-5</v>
      </c>
    </row>
    <row r="3636" ht="14.25" customHeight="1">
      <c r="A3636" s="267">
        <v>43541.0</v>
      </c>
      <c r="B3636" s="57">
        <v>76.0</v>
      </c>
      <c r="C3636" s="57">
        <v>35.0</v>
      </c>
      <c r="D3636" s="268">
        <v>0.708333333333333</v>
      </c>
      <c r="E3636" s="269">
        <v>4.938847003993971E-5</v>
      </c>
      <c r="F3636" s="269">
        <v>8.292802243819447E-5</v>
      </c>
    </row>
    <row r="3637" ht="14.25" customHeight="1">
      <c r="A3637" s="267">
        <v>43541.0</v>
      </c>
      <c r="B3637" s="57">
        <v>76.0</v>
      </c>
      <c r="C3637" s="57">
        <v>36.0</v>
      </c>
      <c r="D3637" s="268">
        <v>0.729166666666667</v>
      </c>
      <c r="E3637" s="269">
        <v>2.3239559187568705E-5</v>
      </c>
      <c r="F3637" s="269">
        <v>9.00390002076532E-5</v>
      </c>
    </row>
    <row r="3638" ht="14.25" customHeight="1">
      <c r="A3638" s="267">
        <v>43541.0</v>
      </c>
      <c r="B3638" s="57">
        <v>76.0</v>
      </c>
      <c r="C3638" s="57">
        <v>37.0</v>
      </c>
      <c r="D3638" s="268">
        <v>0.75</v>
      </c>
      <c r="E3638" s="269">
        <v>1.0095905823529419E-5</v>
      </c>
      <c r="F3638" s="269">
        <v>9.755059644299692E-5</v>
      </c>
    </row>
    <row r="3639" ht="14.25" customHeight="1">
      <c r="A3639" s="267">
        <v>43541.0</v>
      </c>
      <c r="B3639" s="57">
        <v>76.0</v>
      </c>
      <c r="C3639" s="57">
        <v>38.0</v>
      </c>
      <c r="D3639" s="268">
        <v>0.770833333333333</v>
      </c>
      <c r="E3639" s="269">
        <v>2.232489575413839E-6</v>
      </c>
      <c r="F3639" s="269">
        <v>9.985415262183563E-5</v>
      </c>
    </row>
    <row r="3640" ht="14.25" customHeight="1">
      <c r="A3640" s="267">
        <v>43541.0</v>
      </c>
      <c r="B3640" s="57">
        <v>76.0</v>
      </c>
      <c r="C3640" s="57">
        <v>39.0</v>
      </c>
      <c r="D3640" s="268">
        <v>0.791666666666667</v>
      </c>
      <c r="E3640" s="269">
        <v>7.784829435461753E-7</v>
      </c>
      <c r="F3640" s="269">
        <v>9.815152414182439E-5</v>
      </c>
    </row>
    <row r="3641" ht="14.25" customHeight="1">
      <c r="A3641" s="267">
        <v>43541.0</v>
      </c>
      <c r="B3641" s="57">
        <v>76.0</v>
      </c>
      <c r="C3641" s="57">
        <v>40.0</v>
      </c>
      <c r="D3641" s="268">
        <v>0.8125</v>
      </c>
      <c r="E3641" s="269">
        <v>2.3538828529811483E-7</v>
      </c>
      <c r="F3641" s="269">
        <v>9.41453394829744E-5</v>
      </c>
    </row>
    <row r="3642" ht="14.25" customHeight="1">
      <c r="A3642" s="267">
        <v>43541.0</v>
      </c>
      <c r="B3642" s="57">
        <v>76.0</v>
      </c>
      <c r="C3642" s="57">
        <v>41.0</v>
      </c>
      <c r="D3642" s="268">
        <v>0.833333333333333</v>
      </c>
      <c r="E3642" s="269">
        <v>4.2786660554450425E-8</v>
      </c>
      <c r="F3642" s="269">
        <v>9.124085560530819E-5</v>
      </c>
    </row>
    <row r="3643" ht="14.25" customHeight="1">
      <c r="A3643" s="267">
        <v>43541.0</v>
      </c>
      <c r="B3643" s="57">
        <v>76.0</v>
      </c>
      <c r="C3643" s="57">
        <v>42.0</v>
      </c>
      <c r="D3643" s="268">
        <v>0.854166666666667</v>
      </c>
      <c r="E3643" s="269">
        <v>2.5593389715657393E-9</v>
      </c>
      <c r="F3643" s="269">
        <v>8.713451632998697E-5</v>
      </c>
    </row>
    <row r="3644" ht="14.25" customHeight="1">
      <c r="A3644" s="267">
        <v>43541.0</v>
      </c>
      <c r="B3644" s="57">
        <v>76.0</v>
      </c>
      <c r="C3644" s="57">
        <v>43.0</v>
      </c>
      <c r="D3644" s="268">
        <v>0.875</v>
      </c>
      <c r="E3644" s="269">
        <v>0.0</v>
      </c>
      <c r="F3644" s="269">
        <v>8.322848628760824E-5</v>
      </c>
    </row>
    <row r="3645" ht="14.25" customHeight="1">
      <c r="A3645" s="267">
        <v>43541.0</v>
      </c>
      <c r="B3645" s="57">
        <v>76.0</v>
      </c>
      <c r="C3645" s="57">
        <v>44.0</v>
      </c>
      <c r="D3645" s="268">
        <v>0.895833333333333</v>
      </c>
      <c r="E3645" s="269">
        <v>0.0</v>
      </c>
      <c r="F3645" s="269">
        <v>7.822075546404577E-5</v>
      </c>
    </row>
    <row r="3646" ht="14.25" customHeight="1">
      <c r="A3646" s="267">
        <v>43541.0</v>
      </c>
      <c r="B3646" s="57">
        <v>76.0</v>
      </c>
      <c r="C3646" s="57">
        <v>45.0</v>
      </c>
      <c r="D3646" s="268">
        <v>0.916666666666667</v>
      </c>
      <c r="E3646" s="269">
        <v>0.0</v>
      </c>
      <c r="F3646" s="269">
        <v>7.24117877087133E-5</v>
      </c>
    </row>
    <row r="3647" ht="14.25" customHeight="1">
      <c r="A3647" s="267">
        <v>43541.0</v>
      </c>
      <c r="B3647" s="57">
        <v>76.0</v>
      </c>
      <c r="C3647" s="57">
        <v>46.0</v>
      </c>
      <c r="D3647" s="268">
        <v>0.9375</v>
      </c>
      <c r="E3647" s="269">
        <v>0.0</v>
      </c>
      <c r="F3647" s="269">
        <v>6.359818145924337E-5</v>
      </c>
    </row>
    <row r="3648" ht="14.25" customHeight="1">
      <c r="A3648" s="267">
        <v>43541.0</v>
      </c>
      <c r="B3648" s="57">
        <v>76.0</v>
      </c>
      <c r="C3648" s="57">
        <v>47.0</v>
      </c>
      <c r="D3648" s="268">
        <v>0.958333333333333</v>
      </c>
      <c r="E3648" s="269">
        <v>0.0</v>
      </c>
      <c r="F3648" s="269">
        <v>5.398333827800342E-5</v>
      </c>
    </row>
    <row r="3649" ht="14.25" customHeight="1">
      <c r="A3649" s="267">
        <v>43541.0</v>
      </c>
      <c r="B3649" s="57">
        <v>76.0</v>
      </c>
      <c r="C3649" s="57">
        <v>48.0</v>
      </c>
      <c r="D3649" s="268">
        <v>0.979166666666667</v>
      </c>
      <c r="E3649" s="269">
        <v>0.0</v>
      </c>
      <c r="F3649" s="269">
        <v>4.5770659727360954E-5</v>
      </c>
    </row>
    <row r="3650" ht="14.25" customHeight="1">
      <c r="A3650" s="267">
        <v>43542.0</v>
      </c>
      <c r="B3650" s="57">
        <v>77.0</v>
      </c>
      <c r="C3650" s="57">
        <v>1.0</v>
      </c>
      <c r="D3650" s="268">
        <v>0.0</v>
      </c>
      <c r="E3650" s="269">
        <v>0.0</v>
      </c>
      <c r="F3650" s="269">
        <v>4.046246505438475E-5</v>
      </c>
    </row>
    <row r="3651" ht="14.25" customHeight="1">
      <c r="A3651" s="267">
        <v>43542.0</v>
      </c>
      <c r="B3651" s="57">
        <v>77.0</v>
      </c>
      <c r="C3651" s="57">
        <v>2.0</v>
      </c>
      <c r="D3651" s="268">
        <v>0.020833333333333332</v>
      </c>
      <c r="E3651" s="269">
        <v>0.0</v>
      </c>
      <c r="F3651" s="269">
        <v>3.735767194377602E-5</v>
      </c>
    </row>
    <row r="3652" ht="14.25" customHeight="1">
      <c r="A3652" s="267">
        <v>43542.0</v>
      </c>
      <c r="B3652" s="57">
        <v>77.0</v>
      </c>
      <c r="C3652" s="57">
        <v>3.0</v>
      </c>
      <c r="D3652" s="268">
        <v>0.0416666666666667</v>
      </c>
      <c r="E3652" s="269">
        <v>0.0</v>
      </c>
      <c r="F3652" s="269">
        <v>3.485380653199478E-5</v>
      </c>
    </row>
    <row r="3653" ht="14.25" customHeight="1">
      <c r="A3653" s="267">
        <v>43542.0</v>
      </c>
      <c r="B3653" s="57">
        <v>77.0</v>
      </c>
      <c r="C3653" s="57">
        <v>4.0</v>
      </c>
      <c r="D3653" s="268">
        <v>0.0625</v>
      </c>
      <c r="E3653" s="269">
        <v>0.0</v>
      </c>
      <c r="F3653" s="269">
        <v>3.2950868819041045E-5</v>
      </c>
    </row>
    <row r="3654" ht="14.25" customHeight="1">
      <c r="A3654" s="267">
        <v>43542.0</v>
      </c>
      <c r="B3654" s="57">
        <v>77.0</v>
      </c>
      <c r="C3654" s="57">
        <v>5.0</v>
      </c>
      <c r="D3654" s="268">
        <v>0.0833333333333333</v>
      </c>
      <c r="E3654" s="269">
        <v>0.0</v>
      </c>
      <c r="F3654" s="269">
        <v>3.1148085722558555E-5</v>
      </c>
    </row>
    <row r="3655" ht="14.25" customHeight="1">
      <c r="A3655" s="267">
        <v>43542.0</v>
      </c>
      <c r="B3655" s="57">
        <v>77.0</v>
      </c>
      <c r="C3655" s="57">
        <v>6.0</v>
      </c>
      <c r="D3655" s="268">
        <v>0.104166666666667</v>
      </c>
      <c r="E3655" s="269">
        <v>0.0</v>
      </c>
      <c r="F3655" s="269">
        <v>3.0046384941374813E-5</v>
      </c>
    </row>
    <row r="3656" ht="14.25" customHeight="1">
      <c r="A3656" s="267">
        <v>43542.0</v>
      </c>
      <c r="B3656" s="57">
        <v>77.0</v>
      </c>
      <c r="C3656" s="57">
        <v>7.0</v>
      </c>
      <c r="D3656" s="268">
        <v>0.125</v>
      </c>
      <c r="E3656" s="269">
        <v>0.0</v>
      </c>
      <c r="F3656" s="269">
        <v>3.0046384941374813E-5</v>
      </c>
    </row>
    <row r="3657" ht="14.25" customHeight="1">
      <c r="A3657" s="267">
        <v>43542.0</v>
      </c>
      <c r="B3657" s="57">
        <v>77.0</v>
      </c>
      <c r="C3657" s="57">
        <v>8.0</v>
      </c>
      <c r="D3657" s="268">
        <v>0.145833333333333</v>
      </c>
      <c r="E3657" s="269">
        <v>0.0</v>
      </c>
      <c r="F3657" s="269">
        <v>2.9645766475489823E-5</v>
      </c>
    </row>
    <row r="3658" ht="14.25" customHeight="1">
      <c r="A3658" s="267">
        <v>43542.0</v>
      </c>
      <c r="B3658" s="57">
        <v>77.0</v>
      </c>
      <c r="C3658" s="57">
        <v>9.0</v>
      </c>
      <c r="D3658" s="268">
        <v>0.166666666666667</v>
      </c>
      <c r="E3658" s="269">
        <v>0.0</v>
      </c>
      <c r="F3658" s="269">
        <v>2.9846075708432316E-5</v>
      </c>
    </row>
    <row r="3659" ht="14.25" customHeight="1">
      <c r="A3659" s="267">
        <v>43542.0</v>
      </c>
      <c r="B3659" s="57">
        <v>77.0</v>
      </c>
      <c r="C3659" s="57">
        <v>10.0</v>
      </c>
      <c r="D3659" s="268">
        <v>0.1875</v>
      </c>
      <c r="E3659" s="269">
        <v>3.41553457451953E-8</v>
      </c>
      <c r="F3659" s="269">
        <v>3.134839495550106E-5</v>
      </c>
    </row>
    <row r="3660" ht="14.25" customHeight="1">
      <c r="A3660" s="267">
        <v>43542.0</v>
      </c>
      <c r="B3660" s="57">
        <v>77.0</v>
      </c>
      <c r="C3660" s="57">
        <v>11.0</v>
      </c>
      <c r="D3660" s="268">
        <v>0.208333333333333</v>
      </c>
      <c r="E3660" s="269">
        <v>2.5049308621431134E-7</v>
      </c>
      <c r="F3660" s="269">
        <v>3.2049477270799804E-5</v>
      </c>
    </row>
    <row r="3661" ht="14.25" customHeight="1">
      <c r="A3661" s="267">
        <v>43542.0</v>
      </c>
      <c r="B3661" s="57">
        <v>77.0</v>
      </c>
      <c r="C3661" s="57">
        <v>12.0</v>
      </c>
      <c r="D3661" s="268">
        <v>0.229166666666667</v>
      </c>
      <c r="E3661" s="269">
        <v>1.4782976178308534E-6</v>
      </c>
      <c r="F3661" s="269">
        <v>3.435303344963854E-5</v>
      </c>
    </row>
    <row r="3662" ht="14.25" customHeight="1">
      <c r="A3662" s="267">
        <v>43542.0</v>
      </c>
      <c r="B3662" s="57">
        <v>77.0</v>
      </c>
      <c r="C3662" s="57">
        <v>13.0</v>
      </c>
      <c r="D3662" s="268">
        <v>0.25</v>
      </c>
      <c r="E3662" s="269">
        <v>5.536055428576315E-6</v>
      </c>
      <c r="F3662" s="269">
        <v>4.146401121909723E-5</v>
      </c>
    </row>
    <row r="3663" ht="14.25" customHeight="1">
      <c r="A3663" s="267">
        <v>43542.0</v>
      </c>
      <c r="B3663" s="57">
        <v>77.0</v>
      </c>
      <c r="C3663" s="57">
        <v>14.0</v>
      </c>
      <c r="D3663" s="268">
        <v>0.270833333333333</v>
      </c>
      <c r="E3663" s="269">
        <v>1.213640391481069E-5</v>
      </c>
      <c r="F3663" s="269">
        <v>4.857498898855595E-5</v>
      </c>
    </row>
    <row r="3664" ht="14.25" customHeight="1">
      <c r="A3664" s="267">
        <v>43542.0</v>
      </c>
      <c r="B3664" s="57">
        <v>77.0</v>
      </c>
      <c r="C3664" s="57">
        <v>15.0</v>
      </c>
      <c r="D3664" s="268">
        <v>0.291666666666667</v>
      </c>
      <c r="E3664" s="269">
        <v>2.9682427427812373E-5</v>
      </c>
      <c r="F3664" s="269">
        <v>5.788936832038214E-5</v>
      </c>
    </row>
    <row r="3665" ht="14.25" customHeight="1">
      <c r="A3665" s="267">
        <v>43542.0</v>
      </c>
      <c r="B3665" s="57">
        <v>77.0</v>
      </c>
      <c r="C3665" s="57">
        <v>16.0</v>
      </c>
      <c r="D3665" s="268">
        <v>0.3125</v>
      </c>
      <c r="E3665" s="269">
        <v>5.84158804192382E-5</v>
      </c>
      <c r="F3665" s="269">
        <v>6.339787222630086E-5</v>
      </c>
    </row>
    <row r="3666" ht="14.25" customHeight="1">
      <c r="A3666" s="267">
        <v>43542.0</v>
      </c>
      <c r="B3666" s="57">
        <v>77.0</v>
      </c>
      <c r="C3666" s="57">
        <v>17.0</v>
      </c>
      <c r="D3666" s="268">
        <v>0.333333333333333</v>
      </c>
      <c r="E3666" s="269">
        <v>8.379089842125671E-5</v>
      </c>
      <c r="F3666" s="269">
        <v>6.570142840513958E-5</v>
      </c>
    </row>
    <row r="3667" ht="14.25" customHeight="1">
      <c r="A3667" s="267">
        <v>43542.0</v>
      </c>
      <c r="B3667" s="57">
        <v>77.0</v>
      </c>
      <c r="C3667" s="57">
        <v>18.0</v>
      </c>
      <c r="D3667" s="268">
        <v>0.354166666666667</v>
      </c>
      <c r="E3667" s="269">
        <v>1.0994884978755308E-4</v>
      </c>
      <c r="F3667" s="269">
        <v>6.590173763808209E-5</v>
      </c>
    </row>
    <row r="3668" ht="14.25" customHeight="1">
      <c r="A3668" s="267">
        <v>43542.0</v>
      </c>
      <c r="B3668" s="57">
        <v>77.0</v>
      </c>
      <c r="C3668" s="57">
        <v>19.0</v>
      </c>
      <c r="D3668" s="268">
        <v>0.375</v>
      </c>
      <c r="E3668" s="269">
        <v>1.500085200901331E-4</v>
      </c>
      <c r="F3668" s="269">
        <v>6.53008099392546E-5</v>
      </c>
    </row>
    <row r="3669" ht="14.25" customHeight="1">
      <c r="A3669" s="267">
        <v>43542.0</v>
      </c>
      <c r="B3669" s="57">
        <v>77.0</v>
      </c>
      <c r="C3669" s="57">
        <v>20.0</v>
      </c>
      <c r="D3669" s="268">
        <v>0.395833333333333</v>
      </c>
      <c r="E3669" s="269">
        <v>1.676220824981433E-4</v>
      </c>
      <c r="F3669" s="269">
        <v>6.46998822404271E-5</v>
      </c>
    </row>
    <row r="3670" ht="14.25" customHeight="1">
      <c r="A3670" s="267">
        <v>43542.0</v>
      </c>
      <c r="B3670" s="57">
        <v>77.0</v>
      </c>
      <c r="C3670" s="57">
        <v>21.0</v>
      </c>
      <c r="D3670" s="268">
        <v>0.416666666666667</v>
      </c>
      <c r="E3670" s="269">
        <v>1.9547389665982667E-4</v>
      </c>
      <c r="F3670" s="269">
        <v>6.319756299335835E-5</v>
      </c>
    </row>
    <row r="3671" ht="14.25" customHeight="1">
      <c r="A3671" s="267">
        <v>43542.0</v>
      </c>
      <c r="B3671" s="57">
        <v>77.0</v>
      </c>
      <c r="C3671" s="57">
        <v>22.0</v>
      </c>
      <c r="D3671" s="268">
        <v>0.4375</v>
      </c>
      <c r="E3671" s="269">
        <v>2.120849771370259E-4</v>
      </c>
      <c r="F3671" s="269">
        <v>6.139477989687587E-5</v>
      </c>
    </row>
    <row r="3672" ht="14.25" customHeight="1">
      <c r="A3672" s="267">
        <v>43542.0</v>
      </c>
      <c r="B3672" s="57">
        <v>77.0</v>
      </c>
      <c r="C3672" s="57">
        <v>23.0</v>
      </c>
      <c r="D3672" s="268">
        <v>0.458333333333333</v>
      </c>
      <c r="E3672" s="269">
        <v>2.2395884831964848E-4</v>
      </c>
      <c r="F3672" s="269">
        <v>6.029307911569213E-5</v>
      </c>
    </row>
    <row r="3673" ht="14.25" customHeight="1">
      <c r="A3673" s="267">
        <v>43542.0</v>
      </c>
      <c r="B3673" s="57">
        <v>77.0</v>
      </c>
      <c r="C3673" s="57">
        <v>24.0</v>
      </c>
      <c r="D3673" s="268">
        <v>0.479166666666667</v>
      </c>
      <c r="E3673" s="269">
        <v>2.286009762089465E-4</v>
      </c>
      <c r="F3673" s="269">
        <v>6.019292449922087E-5</v>
      </c>
    </row>
    <row r="3674" ht="14.25" customHeight="1">
      <c r="A3674" s="267">
        <v>43542.0</v>
      </c>
      <c r="B3674" s="57">
        <v>77.0</v>
      </c>
      <c r="C3674" s="57">
        <v>25.0</v>
      </c>
      <c r="D3674" s="268">
        <v>0.5</v>
      </c>
      <c r="E3674" s="269">
        <v>2.3231131055935129E-4</v>
      </c>
      <c r="F3674" s="269">
        <v>6.129462528040462E-5</v>
      </c>
    </row>
    <row r="3675" ht="14.25" customHeight="1">
      <c r="A3675" s="267">
        <v>43542.0</v>
      </c>
      <c r="B3675" s="57">
        <v>77.0</v>
      </c>
      <c r="C3675" s="57">
        <v>26.0</v>
      </c>
      <c r="D3675" s="268">
        <v>0.520833333333333</v>
      </c>
      <c r="E3675" s="269">
        <v>2.3275770175580637E-4</v>
      </c>
      <c r="F3675" s="269">
        <v>6.119447066393338E-5</v>
      </c>
    </row>
    <row r="3676" ht="14.25" customHeight="1">
      <c r="A3676" s="267">
        <v>43542.0</v>
      </c>
      <c r="B3676" s="57">
        <v>77.0</v>
      </c>
      <c r="C3676" s="57">
        <v>27.0</v>
      </c>
      <c r="D3676" s="268">
        <v>0.541666666666667</v>
      </c>
      <c r="E3676" s="269">
        <v>2.2972677900499718E-4</v>
      </c>
      <c r="F3676" s="269">
        <v>5.9992615266278386E-5</v>
      </c>
    </row>
    <row r="3677" ht="14.25" customHeight="1">
      <c r="A3677" s="267">
        <v>43542.0</v>
      </c>
      <c r="B3677" s="57">
        <v>77.0</v>
      </c>
      <c r="C3677" s="57">
        <v>28.0</v>
      </c>
      <c r="D3677" s="268">
        <v>0.5625</v>
      </c>
      <c r="E3677" s="269">
        <v>2.1373040091406876E-4</v>
      </c>
      <c r="F3677" s="269">
        <v>5.869060525215214E-5</v>
      </c>
    </row>
    <row r="3678" ht="14.25" customHeight="1">
      <c r="A3678" s="267">
        <v>43542.0</v>
      </c>
      <c r="B3678" s="57">
        <v>77.0</v>
      </c>
      <c r="C3678" s="57">
        <v>29.0</v>
      </c>
      <c r="D3678" s="268">
        <v>0.583333333333333</v>
      </c>
      <c r="E3678" s="269">
        <v>1.7693000456250668E-4</v>
      </c>
      <c r="F3678" s="269">
        <v>5.748874985449714E-5</v>
      </c>
    </row>
    <row r="3679" ht="14.25" customHeight="1">
      <c r="A3679" s="267">
        <v>43542.0</v>
      </c>
      <c r="B3679" s="57">
        <v>77.0</v>
      </c>
      <c r="C3679" s="57">
        <v>30.0</v>
      </c>
      <c r="D3679" s="268">
        <v>0.604166666666667</v>
      </c>
      <c r="E3679" s="269">
        <v>1.629664391410596E-4</v>
      </c>
      <c r="F3679" s="269">
        <v>5.81898321697959E-5</v>
      </c>
    </row>
    <row r="3680" ht="14.25" customHeight="1">
      <c r="A3680" s="267">
        <v>43542.0</v>
      </c>
      <c r="B3680" s="57">
        <v>77.0</v>
      </c>
      <c r="C3680" s="57">
        <v>31.0</v>
      </c>
      <c r="D3680" s="268">
        <v>0.625</v>
      </c>
      <c r="E3680" s="269">
        <v>1.3097193104849627E-4</v>
      </c>
      <c r="F3680" s="269">
        <v>5.879075986862339E-5</v>
      </c>
    </row>
    <row r="3681" ht="14.25" customHeight="1">
      <c r="A3681" s="267">
        <v>43542.0</v>
      </c>
      <c r="B3681" s="57">
        <v>77.0</v>
      </c>
      <c r="C3681" s="57">
        <v>32.0</v>
      </c>
      <c r="D3681" s="268">
        <v>0.645833333333333</v>
      </c>
      <c r="E3681" s="269">
        <v>1.1724802155538294E-4</v>
      </c>
      <c r="F3681" s="269">
        <v>6.229617144511711E-5</v>
      </c>
    </row>
    <row r="3682" ht="14.25" customHeight="1">
      <c r="A3682" s="267">
        <v>43542.0</v>
      </c>
      <c r="B3682" s="57">
        <v>77.0</v>
      </c>
      <c r="C3682" s="57">
        <v>33.0</v>
      </c>
      <c r="D3682" s="268">
        <v>0.666666666666667</v>
      </c>
      <c r="E3682" s="269">
        <v>8.952890539939185E-5</v>
      </c>
      <c r="F3682" s="269">
        <v>6.680312918632335E-5</v>
      </c>
    </row>
    <row r="3683" ht="14.25" customHeight="1">
      <c r="A3683" s="267">
        <v>43542.0</v>
      </c>
      <c r="B3683" s="57">
        <v>77.0</v>
      </c>
      <c r="C3683" s="57">
        <v>34.0</v>
      </c>
      <c r="D3683" s="268">
        <v>0.6875</v>
      </c>
      <c r="E3683" s="269">
        <v>6.21907537661719E-5</v>
      </c>
      <c r="F3683" s="269">
        <v>7.221147847577081E-5</v>
      </c>
    </row>
    <row r="3684" ht="14.25" customHeight="1">
      <c r="A3684" s="267">
        <v>43542.0</v>
      </c>
      <c r="B3684" s="57">
        <v>77.0</v>
      </c>
      <c r="C3684" s="57">
        <v>35.0</v>
      </c>
      <c r="D3684" s="268">
        <v>0.708333333333333</v>
      </c>
      <c r="E3684" s="269">
        <v>3.585762484522525E-5</v>
      </c>
      <c r="F3684" s="269">
        <v>7.8721528546402E-5</v>
      </c>
    </row>
    <row r="3685" ht="14.25" customHeight="1">
      <c r="A3685" s="267">
        <v>43542.0</v>
      </c>
      <c r="B3685" s="57">
        <v>77.0</v>
      </c>
      <c r="C3685" s="57">
        <v>36.0</v>
      </c>
      <c r="D3685" s="268">
        <v>0.729166666666667</v>
      </c>
      <c r="E3685" s="269">
        <v>1.6818362317605338E-5</v>
      </c>
      <c r="F3685" s="269">
        <v>8.723467094645821E-5</v>
      </c>
    </row>
    <row r="3686" ht="14.25" customHeight="1">
      <c r="A3686" s="267">
        <v>43542.0</v>
      </c>
      <c r="B3686" s="57">
        <v>77.0</v>
      </c>
      <c r="C3686" s="57">
        <v>37.0</v>
      </c>
      <c r="D3686" s="268">
        <v>0.75</v>
      </c>
      <c r="E3686" s="269">
        <v>7.928442020636577E-6</v>
      </c>
      <c r="F3686" s="269">
        <v>9.554750411357193E-5</v>
      </c>
    </row>
    <row r="3687" ht="14.25" customHeight="1">
      <c r="A3687" s="267">
        <v>43542.0</v>
      </c>
      <c r="B3687" s="57">
        <v>77.0</v>
      </c>
      <c r="C3687" s="57">
        <v>38.0</v>
      </c>
      <c r="D3687" s="268">
        <v>0.770833333333333</v>
      </c>
      <c r="E3687" s="269">
        <v>2.817446110486787E-6</v>
      </c>
      <c r="F3687" s="269">
        <v>9.905291569006564E-5</v>
      </c>
    </row>
    <row r="3688" ht="14.25" customHeight="1">
      <c r="A3688" s="267">
        <v>43542.0</v>
      </c>
      <c r="B3688" s="57">
        <v>77.0</v>
      </c>
      <c r="C3688" s="57">
        <v>39.0</v>
      </c>
      <c r="D3688" s="268">
        <v>0.791666666666667</v>
      </c>
      <c r="E3688" s="269">
        <v>1.271454323651918E-6</v>
      </c>
      <c r="F3688" s="269">
        <v>9.624858642887066E-5</v>
      </c>
    </row>
    <row r="3689" ht="14.25" customHeight="1">
      <c r="A3689" s="267">
        <v>43542.0</v>
      </c>
      <c r="B3689" s="57">
        <v>77.0</v>
      </c>
      <c r="C3689" s="57">
        <v>40.0</v>
      </c>
      <c r="D3689" s="268">
        <v>0.8125</v>
      </c>
      <c r="E3689" s="269">
        <v>3.2046838841791535E-7</v>
      </c>
      <c r="F3689" s="269">
        <v>9.234255638649195E-5</v>
      </c>
    </row>
    <row r="3690" ht="14.25" customHeight="1">
      <c r="A3690" s="267">
        <v>43542.0</v>
      </c>
      <c r="B3690" s="57">
        <v>77.0</v>
      </c>
      <c r="C3690" s="57">
        <v>41.0</v>
      </c>
      <c r="D3690" s="268">
        <v>0.833333333333333</v>
      </c>
      <c r="E3690" s="269">
        <v>8.606653909800112E-8</v>
      </c>
      <c r="F3690" s="269">
        <v>8.903745404294072E-5</v>
      </c>
    </row>
    <row r="3691" ht="14.25" customHeight="1">
      <c r="A3691" s="267">
        <v>43542.0</v>
      </c>
      <c r="B3691" s="57">
        <v>77.0</v>
      </c>
      <c r="C3691" s="57">
        <v>42.0</v>
      </c>
      <c r="D3691" s="268">
        <v>0.854166666666667</v>
      </c>
      <c r="E3691" s="269">
        <v>1.1111276510700038E-8</v>
      </c>
      <c r="F3691" s="269">
        <v>8.523157861703322E-5</v>
      </c>
    </row>
    <row r="3692" ht="14.25" customHeight="1">
      <c r="A3692" s="267">
        <v>43542.0</v>
      </c>
      <c r="B3692" s="57">
        <v>77.0</v>
      </c>
      <c r="C3692" s="57">
        <v>43.0</v>
      </c>
      <c r="D3692" s="268">
        <v>0.875</v>
      </c>
      <c r="E3692" s="269">
        <v>0.0</v>
      </c>
      <c r="F3692" s="269">
        <v>8.202663088995325E-5</v>
      </c>
    </row>
    <row r="3693" ht="14.25" customHeight="1">
      <c r="A3693" s="267">
        <v>43542.0</v>
      </c>
      <c r="B3693" s="57">
        <v>77.0</v>
      </c>
      <c r="C3693" s="57">
        <v>44.0</v>
      </c>
      <c r="D3693" s="268">
        <v>0.895833333333333</v>
      </c>
      <c r="E3693" s="269">
        <v>0.0</v>
      </c>
      <c r="F3693" s="269">
        <v>7.731936391580452E-5</v>
      </c>
    </row>
    <row r="3694" ht="14.25" customHeight="1">
      <c r="A3694" s="267">
        <v>43542.0</v>
      </c>
      <c r="B3694" s="57">
        <v>77.0</v>
      </c>
      <c r="C3694" s="57">
        <v>45.0</v>
      </c>
      <c r="D3694" s="268">
        <v>0.916666666666667</v>
      </c>
      <c r="E3694" s="269">
        <v>0.0</v>
      </c>
      <c r="F3694" s="269">
        <v>7.291256079106956E-5</v>
      </c>
    </row>
    <row r="3695" ht="14.25" customHeight="1">
      <c r="A3695" s="267">
        <v>43542.0</v>
      </c>
      <c r="B3695" s="57">
        <v>77.0</v>
      </c>
      <c r="C3695" s="57">
        <v>46.0</v>
      </c>
      <c r="D3695" s="268">
        <v>0.9375</v>
      </c>
      <c r="E3695" s="269">
        <v>0.0</v>
      </c>
      <c r="F3695" s="269">
        <v>6.500034608984085E-5</v>
      </c>
    </row>
    <row r="3696" ht="14.25" customHeight="1">
      <c r="A3696" s="267">
        <v>43542.0</v>
      </c>
      <c r="B3696" s="57">
        <v>77.0</v>
      </c>
      <c r="C3696" s="57">
        <v>47.0</v>
      </c>
      <c r="D3696" s="268">
        <v>0.958333333333333</v>
      </c>
      <c r="E3696" s="269">
        <v>0.0</v>
      </c>
      <c r="F3696" s="269">
        <v>5.668751292272716E-5</v>
      </c>
    </row>
    <row r="3697" ht="14.25" customHeight="1">
      <c r="A3697" s="267">
        <v>43542.0</v>
      </c>
      <c r="B3697" s="57">
        <v>77.0</v>
      </c>
      <c r="C3697" s="57">
        <v>48.0</v>
      </c>
      <c r="D3697" s="268">
        <v>0.979166666666667</v>
      </c>
      <c r="E3697" s="269">
        <v>0.0</v>
      </c>
      <c r="F3697" s="269">
        <v>4.937622592032595E-5</v>
      </c>
    </row>
    <row r="3698" ht="14.25" customHeight="1">
      <c r="A3698" s="267">
        <v>43543.0</v>
      </c>
      <c r="B3698" s="57">
        <v>78.0</v>
      </c>
      <c r="C3698" s="57">
        <v>1.0</v>
      </c>
      <c r="D3698" s="268">
        <v>0.0</v>
      </c>
      <c r="E3698" s="269">
        <v>0.0</v>
      </c>
      <c r="F3698" s="269">
        <v>4.406803124734973E-5</v>
      </c>
    </row>
    <row r="3699" ht="14.25" customHeight="1">
      <c r="A3699" s="267">
        <v>43543.0</v>
      </c>
      <c r="B3699" s="57">
        <v>78.0</v>
      </c>
      <c r="C3699" s="57">
        <v>2.0</v>
      </c>
      <c r="D3699" s="268">
        <v>0.020833333333333332</v>
      </c>
      <c r="E3699" s="269">
        <v>0.0</v>
      </c>
      <c r="F3699" s="269">
        <v>3.916045504025851E-5</v>
      </c>
    </row>
    <row r="3700" ht="14.25" customHeight="1">
      <c r="A3700" s="267">
        <v>43543.0</v>
      </c>
      <c r="B3700" s="57">
        <v>78.0</v>
      </c>
      <c r="C3700" s="57">
        <v>3.0</v>
      </c>
      <c r="D3700" s="268">
        <v>0.0416666666666667</v>
      </c>
      <c r="E3700" s="269">
        <v>0.0</v>
      </c>
      <c r="F3700" s="269">
        <v>3.7658135793189774E-5</v>
      </c>
    </row>
    <row r="3701" ht="14.25" customHeight="1">
      <c r="A3701" s="267">
        <v>43543.0</v>
      </c>
      <c r="B3701" s="57">
        <v>78.0</v>
      </c>
      <c r="C3701" s="57">
        <v>4.0</v>
      </c>
      <c r="D3701" s="268">
        <v>0.0625</v>
      </c>
      <c r="E3701" s="269">
        <v>0.0</v>
      </c>
      <c r="F3701" s="269">
        <v>3.465349729905229E-5</v>
      </c>
    </row>
    <row r="3702" ht="14.25" customHeight="1">
      <c r="A3702" s="267">
        <v>43543.0</v>
      </c>
      <c r="B3702" s="57">
        <v>78.0</v>
      </c>
      <c r="C3702" s="57">
        <v>5.0</v>
      </c>
      <c r="D3702" s="268">
        <v>0.0833333333333333</v>
      </c>
      <c r="E3702" s="269">
        <v>0.0</v>
      </c>
      <c r="F3702" s="269">
        <v>3.3151178051983545E-5</v>
      </c>
    </row>
    <row r="3703" ht="14.25" customHeight="1">
      <c r="A3703" s="267">
        <v>43543.0</v>
      </c>
      <c r="B3703" s="57">
        <v>78.0</v>
      </c>
      <c r="C3703" s="57">
        <v>6.0</v>
      </c>
      <c r="D3703" s="268">
        <v>0.104166666666667</v>
      </c>
      <c r="E3703" s="269">
        <v>0.0</v>
      </c>
      <c r="F3703" s="269">
        <v>3.164885880491481E-5</v>
      </c>
    </row>
    <row r="3704" ht="14.25" customHeight="1">
      <c r="A3704" s="267">
        <v>43543.0</v>
      </c>
      <c r="B3704" s="57">
        <v>78.0</v>
      </c>
      <c r="C3704" s="57">
        <v>7.0</v>
      </c>
      <c r="D3704" s="268">
        <v>0.125</v>
      </c>
      <c r="E3704" s="269">
        <v>0.0</v>
      </c>
      <c r="F3704" s="269">
        <v>3.2049477270799804E-5</v>
      </c>
    </row>
    <row r="3705" ht="14.25" customHeight="1">
      <c r="A3705" s="267">
        <v>43543.0</v>
      </c>
      <c r="B3705" s="57">
        <v>78.0</v>
      </c>
      <c r="C3705" s="57">
        <v>8.0</v>
      </c>
      <c r="D3705" s="268">
        <v>0.145833333333333</v>
      </c>
      <c r="E3705" s="269">
        <v>0.0</v>
      </c>
      <c r="F3705" s="269">
        <v>3.074746725667356E-5</v>
      </c>
    </row>
    <row r="3706" ht="14.25" customHeight="1">
      <c r="A3706" s="267">
        <v>43543.0</v>
      </c>
      <c r="B3706" s="57">
        <v>78.0</v>
      </c>
      <c r="C3706" s="57">
        <v>9.0</v>
      </c>
      <c r="D3706" s="268">
        <v>0.166666666666667</v>
      </c>
      <c r="E3706" s="269">
        <v>0.0</v>
      </c>
      <c r="F3706" s="269">
        <v>3.0447003407259817E-5</v>
      </c>
    </row>
    <row r="3707" ht="14.25" customHeight="1">
      <c r="A3707" s="267">
        <v>43543.0</v>
      </c>
      <c r="B3707" s="57">
        <v>78.0</v>
      </c>
      <c r="C3707" s="57">
        <v>10.0</v>
      </c>
      <c r="D3707" s="268">
        <v>0.1875</v>
      </c>
      <c r="E3707" s="269">
        <v>3.908752563619823E-8</v>
      </c>
      <c r="F3707" s="269">
        <v>3.134839495550106E-5</v>
      </c>
    </row>
    <row r="3708" ht="14.25" customHeight="1">
      <c r="A3708" s="267">
        <v>43543.0</v>
      </c>
      <c r="B3708" s="57">
        <v>78.0</v>
      </c>
      <c r="C3708" s="57">
        <v>11.0</v>
      </c>
      <c r="D3708" s="268">
        <v>0.208333333333333</v>
      </c>
      <c r="E3708" s="269">
        <v>2.2922306043436116E-7</v>
      </c>
      <c r="F3708" s="269">
        <v>3.18491680378573E-5</v>
      </c>
    </row>
    <row r="3709" ht="14.25" customHeight="1">
      <c r="A3709" s="267">
        <v>43543.0</v>
      </c>
      <c r="B3709" s="57">
        <v>78.0</v>
      </c>
      <c r="C3709" s="57">
        <v>12.0</v>
      </c>
      <c r="D3709" s="268">
        <v>0.229166666666667</v>
      </c>
      <c r="E3709" s="269">
        <v>1.4397033101837552E-6</v>
      </c>
      <c r="F3709" s="269">
        <v>3.3151178051983545E-5</v>
      </c>
    </row>
    <row r="3710" ht="14.25" customHeight="1">
      <c r="A3710" s="267">
        <v>43543.0</v>
      </c>
      <c r="B3710" s="57">
        <v>78.0</v>
      </c>
      <c r="C3710" s="57">
        <v>13.0</v>
      </c>
      <c r="D3710" s="268">
        <v>0.25</v>
      </c>
      <c r="E3710" s="269">
        <v>4.354076358402556E-6</v>
      </c>
      <c r="F3710" s="269">
        <v>3.6756744244948525E-5</v>
      </c>
    </row>
    <row r="3711" ht="14.25" customHeight="1">
      <c r="A3711" s="267">
        <v>43543.0</v>
      </c>
      <c r="B3711" s="57">
        <v>78.0</v>
      </c>
      <c r="C3711" s="57">
        <v>14.0</v>
      </c>
      <c r="D3711" s="268">
        <v>0.270833333333333</v>
      </c>
      <c r="E3711" s="269">
        <v>8.376535856084578E-6</v>
      </c>
      <c r="F3711" s="269">
        <v>3.976138273908601E-5</v>
      </c>
    </row>
    <row r="3712" ht="14.25" customHeight="1">
      <c r="A3712" s="267">
        <v>43543.0</v>
      </c>
      <c r="B3712" s="57">
        <v>78.0</v>
      </c>
      <c r="C3712" s="57">
        <v>15.0</v>
      </c>
      <c r="D3712" s="268">
        <v>0.291666666666667</v>
      </c>
      <c r="E3712" s="269">
        <v>1.6106208572546317E-5</v>
      </c>
      <c r="F3712" s="269">
        <v>4.667205127560222E-5</v>
      </c>
    </row>
    <row r="3713" ht="14.25" customHeight="1">
      <c r="A3713" s="267">
        <v>43543.0</v>
      </c>
      <c r="B3713" s="57">
        <v>78.0</v>
      </c>
      <c r="C3713" s="57">
        <v>16.0</v>
      </c>
      <c r="D3713" s="268">
        <v>0.3125</v>
      </c>
      <c r="E3713" s="269">
        <v>2.5821014295970294E-5</v>
      </c>
      <c r="F3713" s="269">
        <v>5.338241057917592E-5</v>
      </c>
    </row>
    <row r="3714" ht="14.25" customHeight="1">
      <c r="A3714" s="267">
        <v>43543.0</v>
      </c>
      <c r="B3714" s="57">
        <v>78.0</v>
      </c>
      <c r="C3714" s="57">
        <v>17.0</v>
      </c>
      <c r="D3714" s="268">
        <v>0.333333333333333</v>
      </c>
      <c r="E3714" s="269">
        <v>3.6895712092998274E-5</v>
      </c>
      <c r="F3714" s="269">
        <v>6.109431604746214E-5</v>
      </c>
    </row>
    <row r="3715" ht="14.25" customHeight="1">
      <c r="A3715" s="267">
        <v>43543.0</v>
      </c>
      <c r="B3715" s="57">
        <v>78.0</v>
      </c>
      <c r="C3715" s="57">
        <v>18.0</v>
      </c>
      <c r="D3715" s="268">
        <v>0.354166666666667</v>
      </c>
      <c r="E3715" s="269">
        <v>5.07668489516923E-5</v>
      </c>
      <c r="F3715" s="269">
        <v>6.700343841926584E-5</v>
      </c>
    </row>
    <row r="3716" ht="14.25" customHeight="1">
      <c r="A3716" s="267">
        <v>43543.0</v>
      </c>
      <c r="B3716" s="57">
        <v>78.0</v>
      </c>
      <c r="C3716" s="57">
        <v>19.0</v>
      </c>
      <c r="D3716" s="268">
        <v>0.375</v>
      </c>
      <c r="E3716" s="269">
        <v>6.790600439462133E-5</v>
      </c>
      <c r="F3716" s="269">
        <v>6.900653074869083E-5</v>
      </c>
    </row>
    <row r="3717" ht="14.25" customHeight="1">
      <c r="A3717" s="267">
        <v>43543.0</v>
      </c>
      <c r="B3717" s="57">
        <v>78.0</v>
      </c>
      <c r="C3717" s="57">
        <v>20.0</v>
      </c>
      <c r="D3717" s="268">
        <v>0.395833333333333</v>
      </c>
      <c r="E3717" s="269">
        <v>8.189067626989982E-5</v>
      </c>
      <c r="F3717" s="269">
        <v>7.291256079106956E-5</v>
      </c>
    </row>
    <row r="3718" ht="14.25" customHeight="1">
      <c r="A3718" s="267">
        <v>43543.0</v>
      </c>
      <c r="B3718" s="57">
        <v>78.0</v>
      </c>
      <c r="C3718" s="57">
        <v>21.0</v>
      </c>
      <c r="D3718" s="268">
        <v>0.416666666666667</v>
      </c>
      <c r="E3718" s="269">
        <v>8.858663533632979E-5</v>
      </c>
      <c r="F3718" s="269">
        <v>7.030854076281706E-5</v>
      </c>
    </row>
    <row r="3719" ht="14.25" customHeight="1">
      <c r="A3719" s="267">
        <v>43543.0</v>
      </c>
      <c r="B3719" s="57">
        <v>78.0</v>
      </c>
      <c r="C3719" s="57">
        <v>22.0</v>
      </c>
      <c r="D3719" s="268">
        <v>0.4375</v>
      </c>
      <c r="E3719" s="269">
        <v>1.0557687659161465E-4</v>
      </c>
      <c r="F3719" s="269">
        <v>6.830544843339208E-5</v>
      </c>
    </row>
    <row r="3720" ht="14.25" customHeight="1">
      <c r="A3720" s="267">
        <v>43543.0</v>
      </c>
      <c r="B3720" s="57">
        <v>78.0</v>
      </c>
      <c r="C3720" s="57">
        <v>23.0</v>
      </c>
      <c r="D3720" s="268">
        <v>0.458333333333333</v>
      </c>
      <c r="E3720" s="269">
        <v>1.2215465175515969E-4</v>
      </c>
      <c r="F3720" s="269">
        <v>6.800498458397833E-5</v>
      </c>
    </row>
    <row r="3721" ht="14.25" customHeight="1">
      <c r="A3721" s="267">
        <v>43543.0</v>
      </c>
      <c r="B3721" s="57">
        <v>78.0</v>
      </c>
      <c r="C3721" s="57">
        <v>24.0</v>
      </c>
      <c r="D3721" s="268">
        <v>0.479166666666667</v>
      </c>
      <c r="E3721" s="269">
        <v>1.402018466127317E-4</v>
      </c>
      <c r="F3721" s="269">
        <v>6.69032838027946E-5</v>
      </c>
    </row>
    <row r="3722" ht="14.25" customHeight="1">
      <c r="A3722" s="267">
        <v>43543.0</v>
      </c>
      <c r="B3722" s="57">
        <v>78.0</v>
      </c>
      <c r="C3722" s="57">
        <v>25.0</v>
      </c>
      <c r="D3722" s="268">
        <v>0.5</v>
      </c>
      <c r="E3722" s="269">
        <v>1.3331646565225294E-4</v>
      </c>
      <c r="F3722" s="269">
        <v>6.830544843339208E-5</v>
      </c>
    </row>
    <row r="3723" ht="14.25" customHeight="1">
      <c r="A3723" s="267">
        <v>43543.0</v>
      </c>
      <c r="B3723" s="57">
        <v>78.0</v>
      </c>
      <c r="C3723" s="57">
        <v>26.0</v>
      </c>
      <c r="D3723" s="268">
        <v>0.520833333333333</v>
      </c>
      <c r="E3723" s="269">
        <v>1.229319671255917E-4</v>
      </c>
      <c r="F3723" s="269">
        <v>6.900653074869083E-5</v>
      </c>
    </row>
    <row r="3724" ht="14.25" customHeight="1">
      <c r="A3724" s="267">
        <v>43543.0</v>
      </c>
      <c r="B3724" s="57">
        <v>78.0</v>
      </c>
      <c r="C3724" s="57">
        <v>27.0</v>
      </c>
      <c r="D3724" s="268">
        <v>0.541666666666667</v>
      </c>
      <c r="E3724" s="269">
        <v>1.1679682473956321E-4</v>
      </c>
      <c r="F3724" s="269">
        <v>6.810513920044957E-5</v>
      </c>
    </row>
    <row r="3725" ht="14.25" customHeight="1">
      <c r="A3725" s="267">
        <v>43543.0</v>
      </c>
      <c r="B3725" s="57">
        <v>78.0</v>
      </c>
      <c r="C3725" s="57">
        <v>28.0</v>
      </c>
      <c r="D3725" s="268">
        <v>0.5625</v>
      </c>
      <c r="E3725" s="269">
        <v>1.2342132230012726E-4</v>
      </c>
      <c r="F3725" s="269">
        <v>6.580158302161085E-5</v>
      </c>
    </row>
    <row r="3726" ht="14.25" customHeight="1">
      <c r="A3726" s="267">
        <v>43543.0</v>
      </c>
      <c r="B3726" s="57">
        <v>78.0</v>
      </c>
      <c r="C3726" s="57">
        <v>29.0</v>
      </c>
      <c r="D3726" s="268">
        <v>0.583333333333333</v>
      </c>
      <c r="E3726" s="269">
        <v>1.0057378897545864E-4</v>
      </c>
      <c r="F3726" s="269">
        <v>6.34980268427721E-5</v>
      </c>
    </row>
    <row r="3727" ht="14.25" customHeight="1">
      <c r="A3727" s="267">
        <v>43543.0</v>
      </c>
      <c r="B3727" s="57">
        <v>78.0</v>
      </c>
      <c r="C3727" s="57">
        <v>30.0</v>
      </c>
      <c r="D3727" s="268">
        <v>0.604166666666667</v>
      </c>
      <c r="E3727" s="269">
        <v>7.992498107105003E-5</v>
      </c>
      <c r="F3727" s="269">
        <v>6.319756299335835E-5</v>
      </c>
    </row>
    <row r="3728" ht="14.25" customHeight="1">
      <c r="A3728" s="267">
        <v>43543.0</v>
      </c>
      <c r="B3728" s="57">
        <v>78.0</v>
      </c>
      <c r="C3728" s="57">
        <v>31.0</v>
      </c>
      <c r="D3728" s="268">
        <v>0.625</v>
      </c>
      <c r="E3728" s="269">
        <v>5.7568953493615E-5</v>
      </c>
      <c r="F3728" s="269">
        <v>6.379849069218586E-5</v>
      </c>
    </row>
    <row r="3729" ht="14.25" customHeight="1">
      <c r="A3729" s="267">
        <v>43543.0</v>
      </c>
      <c r="B3729" s="57">
        <v>78.0</v>
      </c>
      <c r="C3729" s="57">
        <v>32.0</v>
      </c>
      <c r="D3729" s="268">
        <v>0.645833333333333</v>
      </c>
      <c r="E3729" s="269">
        <v>4.758735202858449E-5</v>
      </c>
      <c r="F3729" s="269">
        <v>6.399879992512835E-5</v>
      </c>
    </row>
    <row r="3730" ht="14.25" customHeight="1">
      <c r="A3730" s="267">
        <v>43543.0</v>
      </c>
      <c r="B3730" s="57">
        <v>78.0</v>
      </c>
      <c r="C3730" s="57">
        <v>33.0</v>
      </c>
      <c r="D3730" s="268">
        <v>0.666666666666667</v>
      </c>
      <c r="E3730" s="269">
        <v>3.783034872351352E-5</v>
      </c>
      <c r="F3730" s="269">
        <v>6.590173763808209E-5</v>
      </c>
    </row>
    <row r="3731" ht="14.25" customHeight="1">
      <c r="A3731" s="267">
        <v>43543.0</v>
      </c>
      <c r="B3731" s="57">
        <v>78.0</v>
      </c>
      <c r="C3731" s="57">
        <v>34.0</v>
      </c>
      <c r="D3731" s="268">
        <v>0.6875</v>
      </c>
      <c r="E3731" s="269">
        <v>2.728942600140204E-5</v>
      </c>
      <c r="F3731" s="269">
        <v>7.120993231105831E-5</v>
      </c>
    </row>
    <row r="3732" ht="14.25" customHeight="1">
      <c r="A3732" s="267">
        <v>43543.0</v>
      </c>
      <c r="B3732" s="57">
        <v>78.0</v>
      </c>
      <c r="C3732" s="57">
        <v>35.0</v>
      </c>
      <c r="D3732" s="268">
        <v>0.708333333333333</v>
      </c>
      <c r="E3732" s="269">
        <v>1.8467660247799167E-5</v>
      </c>
      <c r="F3732" s="269">
        <v>8.1525857807597E-5</v>
      </c>
    </row>
    <row r="3733" ht="14.25" customHeight="1">
      <c r="A3733" s="267">
        <v>43543.0</v>
      </c>
      <c r="B3733" s="57">
        <v>78.0</v>
      </c>
      <c r="C3733" s="57">
        <v>36.0</v>
      </c>
      <c r="D3733" s="268">
        <v>0.729166666666667</v>
      </c>
      <c r="E3733" s="269">
        <v>1.0524663495047234E-5</v>
      </c>
      <c r="F3733" s="269">
        <v>8.813606249469946E-5</v>
      </c>
    </row>
    <row r="3734" ht="14.25" customHeight="1">
      <c r="A3734" s="267">
        <v>43543.0</v>
      </c>
      <c r="B3734" s="57">
        <v>78.0</v>
      </c>
      <c r="C3734" s="57">
        <v>37.0</v>
      </c>
      <c r="D3734" s="268">
        <v>0.75</v>
      </c>
      <c r="E3734" s="269">
        <v>6.6486410194496246E-6</v>
      </c>
      <c r="F3734" s="269">
        <v>9.59481225794569E-5</v>
      </c>
    </row>
    <row r="3735" ht="14.25" customHeight="1">
      <c r="A3735" s="267">
        <v>43543.0</v>
      </c>
      <c r="B3735" s="57">
        <v>78.0</v>
      </c>
      <c r="C3735" s="57">
        <v>38.0</v>
      </c>
      <c r="D3735" s="268">
        <v>0.770833333333333</v>
      </c>
      <c r="E3735" s="269">
        <v>1.1675086324490317E-6</v>
      </c>
      <c r="F3735" s="269">
        <v>1.0191733772114336E-4</v>
      </c>
    </row>
    <row r="3736" ht="14.25" customHeight="1">
      <c r="A3736" s="267">
        <v>43543.0</v>
      </c>
      <c r="B3736" s="57">
        <v>78.0</v>
      </c>
      <c r="C3736" s="57">
        <v>39.0</v>
      </c>
      <c r="D3736" s="268">
        <v>0.791666666666667</v>
      </c>
      <c r="E3736" s="269">
        <v>5.989515955136685E-7</v>
      </c>
      <c r="F3736" s="269">
        <v>9.85521426077094E-5</v>
      </c>
    </row>
    <row r="3737" ht="14.25" customHeight="1">
      <c r="A3737" s="267">
        <v>43543.0</v>
      </c>
      <c r="B3737" s="57">
        <v>78.0</v>
      </c>
      <c r="C3737" s="57">
        <v>40.0</v>
      </c>
      <c r="D3737" s="268">
        <v>0.8125</v>
      </c>
      <c r="E3737" s="269">
        <v>2.2953132167754887E-7</v>
      </c>
      <c r="F3737" s="269">
        <v>9.564765873004317E-5</v>
      </c>
    </row>
    <row r="3738" ht="14.25" customHeight="1">
      <c r="A3738" s="267">
        <v>43543.0</v>
      </c>
      <c r="B3738" s="57">
        <v>78.0</v>
      </c>
      <c r="C3738" s="57">
        <v>41.0</v>
      </c>
      <c r="D3738" s="268">
        <v>0.833333333333333</v>
      </c>
      <c r="E3738" s="269">
        <v>1.5782975651209377E-8</v>
      </c>
      <c r="F3738" s="269">
        <v>9.013915482412445E-5</v>
      </c>
    </row>
    <row r="3739" ht="14.25" customHeight="1">
      <c r="A3739" s="267">
        <v>43543.0</v>
      </c>
      <c r="B3739" s="57">
        <v>78.0</v>
      </c>
      <c r="C3739" s="57">
        <v>42.0</v>
      </c>
      <c r="D3739" s="268">
        <v>0.854166666666667</v>
      </c>
      <c r="E3739" s="269">
        <v>0.0</v>
      </c>
      <c r="F3739" s="269">
        <v>8.613297016527447E-5</v>
      </c>
    </row>
    <row r="3740" ht="14.25" customHeight="1">
      <c r="A3740" s="267">
        <v>43543.0</v>
      </c>
      <c r="B3740" s="57">
        <v>78.0</v>
      </c>
      <c r="C3740" s="57">
        <v>43.0</v>
      </c>
      <c r="D3740" s="268">
        <v>0.875</v>
      </c>
      <c r="E3740" s="269">
        <v>0.0</v>
      </c>
      <c r="F3740" s="269">
        <v>8.2327094739367E-5</v>
      </c>
    </row>
    <row r="3741" ht="14.25" customHeight="1">
      <c r="A3741" s="267">
        <v>43543.0</v>
      </c>
      <c r="B3741" s="57">
        <v>78.0</v>
      </c>
      <c r="C3741" s="57">
        <v>44.0</v>
      </c>
      <c r="D3741" s="268">
        <v>0.895833333333333</v>
      </c>
      <c r="E3741" s="269">
        <v>0.0</v>
      </c>
      <c r="F3741" s="269">
        <v>7.832091008051702E-5</v>
      </c>
    </row>
    <row r="3742" ht="14.25" customHeight="1">
      <c r="A3742" s="267">
        <v>43543.0</v>
      </c>
      <c r="B3742" s="57">
        <v>78.0</v>
      </c>
      <c r="C3742" s="57">
        <v>45.0</v>
      </c>
      <c r="D3742" s="268">
        <v>0.916666666666667</v>
      </c>
      <c r="E3742" s="269">
        <v>0.0</v>
      </c>
      <c r="F3742" s="269">
        <v>7.161055077694331E-5</v>
      </c>
    </row>
    <row r="3743" ht="14.25" customHeight="1">
      <c r="A3743" s="267">
        <v>43543.0</v>
      </c>
      <c r="B3743" s="57">
        <v>78.0</v>
      </c>
      <c r="C3743" s="57">
        <v>46.0</v>
      </c>
      <c r="D3743" s="268">
        <v>0.9375</v>
      </c>
      <c r="E3743" s="269">
        <v>0.0</v>
      </c>
      <c r="F3743" s="269">
        <v>6.490019147336961E-5</v>
      </c>
    </row>
    <row r="3744" ht="14.25" customHeight="1">
      <c r="A3744" s="267">
        <v>43543.0</v>
      </c>
      <c r="B3744" s="57">
        <v>78.0</v>
      </c>
      <c r="C3744" s="57">
        <v>47.0</v>
      </c>
      <c r="D3744" s="268">
        <v>0.958333333333333</v>
      </c>
      <c r="E3744" s="269">
        <v>0.0</v>
      </c>
      <c r="F3744" s="269">
        <v>5.71882860050834E-5</v>
      </c>
    </row>
    <row r="3745" ht="14.25" customHeight="1">
      <c r="A3745" s="267">
        <v>43543.0</v>
      </c>
      <c r="B3745" s="57">
        <v>78.0</v>
      </c>
      <c r="C3745" s="57">
        <v>48.0</v>
      </c>
      <c r="D3745" s="268">
        <v>0.979166666666667</v>
      </c>
      <c r="E3745" s="269">
        <v>0.0</v>
      </c>
      <c r="F3745" s="269">
        <v>4.9977153619153456E-5</v>
      </c>
    </row>
    <row r="3746" ht="14.25" customHeight="1">
      <c r="A3746" s="267">
        <v>43544.0</v>
      </c>
      <c r="B3746" s="57">
        <v>79.0</v>
      </c>
      <c r="C3746" s="57">
        <v>1.0</v>
      </c>
      <c r="D3746" s="268">
        <v>0.0</v>
      </c>
      <c r="E3746" s="269">
        <v>0.0</v>
      </c>
      <c r="F3746" s="269">
        <v>4.446864971323474E-5</v>
      </c>
    </row>
    <row r="3747" ht="14.25" customHeight="1">
      <c r="A3747" s="267">
        <v>43544.0</v>
      </c>
      <c r="B3747" s="57">
        <v>79.0</v>
      </c>
      <c r="C3747" s="57">
        <v>2.0</v>
      </c>
      <c r="D3747" s="268">
        <v>0.020833333333333332</v>
      </c>
      <c r="E3747" s="269">
        <v>0.0</v>
      </c>
      <c r="F3747" s="269">
        <v>4.0162001204971005E-5</v>
      </c>
    </row>
    <row r="3748" ht="14.25" customHeight="1">
      <c r="A3748" s="267">
        <v>43544.0</v>
      </c>
      <c r="B3748" s="57">
        <v>79.0</v>
      </c>
      <c r="C3748" s="57">
        <v>3.0</v>
      </c>
      <c r="D3748" s="268">
        <v>0.0416666666666667</v>
      </c>
      <c r="E3748" s="269">
        <v>0.0</v>
      </c>
      <c r="F3748" s="269">
        <v>3.6957053477891026E-5</v>
      </c>
    </row>
    <row r="3749" ht="14.25" customHeight="1">
      <c r="A3749" s="267">
        <v>43544.0</v>
      </c>
      <c r="B3749" s="57">
        <v>79.0</v>
      </c>
      <c r="C3749" s="57">
        <v>4.0</v>
      </c>
      <c r="D3749" s="268">
        <v>0.0625</v>
      </c>
      <c r="E3749" s="269">
        <v>0.0</v>
      </c>
      <c r="F3749" s="269">
        <v>3.515427038140853E-5</v>
      </c>
    </row>
    <row r="3750" ht="14.25" customHeight="1">
      <c r="A3750" s="267">
        <v>43544.0</v>
      </c>
      <c r="B3750" s="57">
        <v>79.0</v>
      </c>
      <c r="C3750" s="57">
        <v>5.0</v>
      </c>
      <c r="D3750" s="268">
        <v>0.0833333333333333</v>
      </c>
      <c r="E3750" s="269">
        <v>0.0</v>
      </c>
      <c r="F3750" s="269">
        <v>3.32513326684548E-5</v>
      </c>
    </row>
    <row r="3751" ht="14.25" customHeight="1">
      <c r="A3751" s="267">
        <v>43544.0</v>
      </c>
      <c r="B3751" s="57">
        <v>79.0</v>
      </c>
      <c r="C3751" s="57">
        <v>6.0</v>
      </c>
      <c r="D3751" s="268">
        <v>0.104166666666667</v>
      </c>
      <c r="E3751" s="269">
        <v>0.0</v>
      </c>
      <c r="F3751" s="269">
        <v>3.1047931106087315E-5</v>
      </c>
    </row>
    <row r="3752" ht="14.25" customHeight="1">
      <c r="A3752" s="267">
        <v>43544.0</v>
      </c>
      <c r="B3752" s="57">
        <v>79.0</v>
      </c>
      <c r="C3752" s="57">
        <v>7.0</v>
      </c>
      <c r="D3752" s="268">
        <v>0.125</v>
      </c>
      <c r="E3752" s="269">
        <v>0.0</v>
      </c>
      <c r="F3752" s="269">
        <v>3.134839495550106E-5</v>
      </c>
    </row>
    <row r="3753" ht="14.25" customHeight="1">
      <c r="A3753" s="267">
        <v>43544.0</v>
      </c>
      <c r="B3753" s="57">
        <v>79.0</v>
      </c>
      <c r="C3753" s="57">
        <v>8.0</v>
      </c>
      <c r="D3753" s="268">
        <v>0.145833333333333</v>
      </c>
      <c r="E3753" s="269">
        <v>0.0</v>
      </c>
      <c r="F3753" s="269">
        <v>3.0146539557846063E-5</v>
      </c>
    </row>
    <row r="3754" ht="14.25" customHeight="1">
      <c r="A3754" s="267">
        <v>43544.0</v>
      </c>
      <c r="B3754" s="57">
        <v>79.0</v>
      </c>
      <c r="C3754" s="57">
        <v>9.0</v>
      </c>
      <c r="D3754" s="268">
        <v>0.166666666666667</v>
      </c>
      <c r="E3754" s="269">
        <v>0.0</v>
      </c>
      <c r="F3754" s="269">
        <v>2.934530262607607E-5</v>
      </c>
    </row>
    <row r="3755" ht="14.25" customHeight="1">
      <c r="A3755" s="267">
        <v>43544.0</v>
      </c>
      <c r="B3755" s="57">
        <v>79.0</v>
      </c>
      <c r="C3755" s="57">
        <v>10.0</v>
      </c>
      <c r="D3755" s="268">
        <v>0.1875</v>
      </c>
      <c r="E3755" s="269">
        <v>1.4734887424371255E-8</v>
      </c>
      <c r="F3755" s="269">
        <v>3.0146539557846063E-5</v>
      </c>
    </row>
    <row r="3756" ht="14.25" customHeight="1">
      <c r="A3756" s="267">
        <v>43544.0</v>
      </c>
      <c r="B3756" s="57">
        <v>79.0</v>
      </c>
      <c r="C3756" s="57">
        <v>11.0</v>
      </c>
      <c r="D3756" s="268">
        <v>0.208333333333333</v>
      </c>
      <c r="E3756" s="269">
        <v>4.6004907933329835E-7</v>
      </c>
      <c r="F3756" s="269">
        <v>3.0146539557846063E-5</v>
      </c>
    </row>
    <row r="3757" ht="14.25" customHeight="1">
      <c r="A3757" s="267">
        <v>43544.0</v>
      </c>
      <c r="B3757" s="57">
        <v>79.0</v>
      </c>
      <c r="C3757" s="57">
        <v>12.0</v>
      </c>
      <c r="D3757" s="268">
        <v>0.229166666666667</v>
      </c>
      <c r="E3757" s="269">
        <v>1.6728104622822815E-6</v>
      </c>
      <c r="F3757" s="269">
        <v>3.26504049696273E-5</v>
      </c>
    </row>
    <row r="3758" ht="14.25" customHeight="1">
      <c r="A3758" s="267">
        <v>43544.0</v>
      </c>
      <c r="B3758" s="57">
        <v>79.0</v>
      </c>
      <c r="C3758" s="57">
        <v>13.0</v>
      </c>
      <c r="D3758" s="268">
        <v>0.25</v>
      </c>
      <c r="E3758" s="269">
        <v>2.7978724495223706E-6</v>
      </c>
      <c r="F3758" s="269">
        <v>3.425287883316729E-5</v>
      </c>
    </row>
    <row r="3759" ht="14.25" customHeight="1">
      <c r="A3759" s="267">
        <v>43544.0</v>
      </c>
      <c r="B3759" s="57">
        <v>79.0</v>
      </c>
      <c r="C3759" s="57">
        <v>14.0</v>
      </c>
      <c r="D3759" s="268">
        <v>0.270833333333333</v>
      </c>
      <c r="E3759" s="269">
        <v>4.656148752757523E-6</v>
      </c>
      <c r="F3759" s="269">
        <v>3.625597116259227E-5</v>
      </c>
    </row>
    <row r="3760" ht="14.25" customHeight="1">
      <c r="A3760" s="267">
        <v>43544.0</v>
      </c>
      <c r="B3760" s="57">
        <v>79.0</v>
      </c>
      <c r="C3760" s="57">
        <v>15.0</v>
      </c>
      <c r="D3760" s="268">
        <v>0.291666666666667</v>
      </c>
      <c r="E3760" s="269">
        <v>1.0998775453549315E-5</v>
      </c>
      <c r="F3760" s="269">
        <v>4.11635473696835E-5</v>
      </c>
    </row>
    <row r="3761" ht="14.25" customHeight="1">
      <c r="A3761" s="267">
        <v>43544.0</v>
      </c>
      <c r="B3761" s="57">
        <v>79.0</v>
      </c>
      <c r="C3761" s="57">
        <v>16.0</v>
      </c>
      <c r="D3761" s="268">
        <v>0.3125</v>
      </c>
      <c r="E3761" s="269">
        <v>2.3831291579029973E-5</v>
      </c>
      <c r="F3761" s="269">
        <v>4.987699900268219E-5</v>
      </c>
    </row>
    <row r="3762" ht="14.25" customHeight="1">
      <c r="A3762" s="267">
        <v>43544.0</v>
      </c>
      <c r="B3762" s="57">
        <v>79.0</v>
      </c>
      <c r="C3762" s="57">
        <v>17.0</v>
      </c>
      <c r="D3762" s="268">
        <v>0.333333333333333</v>
      </c>
      <c r="E3762" s="269">
        <v>3.956267663108858E-5</v>
      </c>
      <c r="F3762" s="269">
        <v>5.488472982624466E-5</v>
      </c>
    </row>
    <row r="3763" ht="14.25" customHeight="1">
      <c r="A3763" s="267">
        <v>43544.0</v>
      </c>
      <c r="B3763" s="57">
        <v>79.0</v>
      </c>
      <c r="C3763" s="57">
        <v>18.0</v>
      </c>
      <c r="D3763" s="268">
        <v>0.354166666666667</v>
      </c>
      <c r="E3763" s="269">
        <v>5.9044469611950807E-5</v>
      </c>
      <c r="F3763" s="269">
        <v>6.339787222630086E-5</v>
      </c>
    </row>
    <row r="3764" ht="14.25" customHeight="1">
      <c r="A3764" s="267">
        <v>43544.0</v>
      </c>
      <c r="B3764" s="57">
        <v>79.0</v>
      </c>
      <c r="C3764" s="57">
        <v>19.0</v>
      </c>
      <c r="D3764" s="268">
        <v>0.375</v>
      </c>
      <c r="E3764" s="269">
        <v>1.0738688048908735E-4</v>
      </c>
      <c r="F3764" s="269">
        <v>6.730390226867957E-5</v>
      </c>
    </row>
    <row r="3765" ht="14.25" customHeight="1">
      <c r="A3765" s="267">
        <v>43544.0</v>
      </c>
      <c r="B3765" s="57">
        <v>79.0</v>
      </c>
      <c r="C3765" s="57">
        <v>20.0</v>
      </c>
      <c r="D3765" s="268">
        <v>0.395833333333333</v>
      </c>
      <c r="E3765" s="269">
        <v>1.5842544055097516E-4</v>
      </c>
      <c r="F3765" s="269">
        <v>7.32130246404833E-5</v>
      </c>
    </row>
    <row r="3766" ht="14.25" customHeight="1">
      <c r="A3766" s="267">
        <v>43544.0</v>
      </c>
      <c r="B3766" s="57">
        <v>79.0</v>
      </c>
      <c r="C3766" s="57">
        <v>21.0</v>
      </c>
      <c r="D3766" s="268">
        <v>0.416666666666667</v>
      </c>
      <c r="E3766" s="269">
        <v>1.663811651105254E-4</v>
      </c>
      <c r="F3766" s="269">
        <v>7.441488003813829E-5</v>
      </c>
    </row>
    <row r="3767" ht="14.25" customHeight="1">
      <c r="A3767" s="267">
        <v>43544.0</v>
      </c>
      <c r="B3767" s="57">
        <v>79.0</v>
      </c>
      <c r="C3767" s="57">
        <v>22.0</v>
      </c>
      <c r="D3767" s="268">
        <v>0.4375</v>
      </c>
      <c r="E3767" s="269">
        <v>1.7085529280133602E-4</v>
      </c>
      <c r="F3767" s="269">
        <v>7.641797236756328E-5</v>
      </c>
    </row>
    <row r="3768" ht="14.25" customHeight="1">
      <c r="A3768" s="267">
        <v>43544.0</v>
      </c>
      <c r="B3768" s="57">
        <v>79.0</v>
      </c>
      <c r="C3768" s="57">
        <v>23.0</v>
      </c>
      <c r="D3768" s="268">
        <v>0.458333333333333</v>
      </c>
      <c r="E3768" s="269">
        <v>1.967248835013646E-4</v>
      </c>
      <c r="F3768" s="269">
        <v>7.56167354357933E-5</v>
      </c>
    </row>
    <row r="3769" ht="14.25" customHeight="1">
      <c r="A3769" s="267">
        <v>43544.0</v>
      </c>
      <c r="B3769" s="57">
        <v>79.0</v>
      </c>
      <c r="C3769" s="57">
        <v>24.0</v>
      </c>
      <c r="D3769" s="268">
        <v>0.479166666666667</v>
      </c>
      <c r="E3769" s="269">
        <v>1.9599377349195662E-4</v>
      </c>
      <c r="F3769" s="269">
        <v>7.922230162875826E-5</v>
      </c>
    </row>
    <row r="3770" ht="14.25" customHeight="1">
      <c r="A3770" s="267">
        <v>43544.0</v>
      </c>
      <c r="B3770" s="57">
        <v>79.0</v>
      </c>
      <c r="C3770" s="57">
        <v>25.0</v>
      </c>
      <c r="D3770" s="268">
        <v>0.5</v>
      </c>
      <c r="E3770" s="269">
        <v>2.009960885451997E-4</v>
      </c>
      <c r="F3770" s="269">
        <v>7.782013699816078E-5</v>
      </c>
    </row>
    <row r="3771" ht="14.25" customHeight="1">
      <c r="A3771" s="267">
        <v>43544.0</v>
      </c>
      <c r="B3771" s="57">
        <v>79.0</v>
      </c>
      <c r="C3771" s="57">
        <v>26.0</v>
      </c>
      <c r="D3771" s="268">
        <v>0.520833333333333</v>
      </c>
      <c r="E3771" s="269">
        <v>1.9081245195507458E-4</v>
      </c>
      <c r="F3771" s="269">
        <v>7.802044623110327E-5</v>
      </c>
    </row>
    <row r="3772" ht="14.25" customHeight="1">
      <c r="A3772" s="267">
        <v>43544.0</v>
      </c>
      <c r="B3772" s="57">
        <v>79.0</v>
      </c>
      <c r="C3772" s="57">
        <v>27.0</v>
      </c>
      <c r="D3772" s="268">
        <v>0.541666666666667</v>
      </c>
      <c r="E3772" s="269">
        <v>1.8710746880194653E-4</v>
      </c>
      <c r="F3772" s="269">
        <v>6.960745844751831E-5</v>
      </c>
    </row>
    <row r="3773" ht="14.25" customHeight="1">
      <c r="A3773" s="267">
        <v>43544.0</v>
      </c>
      <c r="B3773" s="57">
        <v>79.0</v>
      </c>
      <c r="C3773" s="57">
        <v>28.0</v>
      </c>
      <c r="D3773" s="268">
        <v>0.5625</v>
      </c>
      <c r="E3773" s="269">
        <v>1.586029466545827E-4</v>
      </c>
      <c r="F3773" s="269">
        <v>7.060900461223083E-5</v>
      </c>
    </row>
    <row r="3774" ht="14.25" customHeight="1">
      <c r="A3774" s="267">
        <v>43544.0</v>
      </c>
      <c r="B3774" s="57">
        <v>79.0</v>
      </c>
      <c r="C3774" s="57">
        <v>29.0</v>
      </c>
      <c r="D3774" s="268">
        <v>0.583333333333333</v>
      </c>
      <c r="E3774" s="269">
        <v>1.3858286347264486E-4</v>
      </c>
      <c r="F3774" s="269">
        <v>6.750421150162208E-5</v>
      </c>
    </row>
    <row r="3775" ht="14.25" customHeight="1">
      <c r="A3775" s="267">
        <v>43544.0</v>
      </c>
      <c r="B3775" s="57">
        <v>79.0</v>
      </c>
      <c r="C3775" s="57">
        <v>30.0</v>
      </c>
      <c r="D3775" s="268">
        <v>0.604166666666667</v>
      </c>
      <c r="E3775" s="269">
        <v>1.0337693176426153E-4</v>
      </c>
      <c r="F3775" s="269">
        <v>6.840560304986335E-5</v>
      </c>
    </row>
    <row r="3776" ht="14.25" customHeight="1">
      <c r="A3776" s="267">
        <v>43544.0</v>
      </c>
      <c r="B3776" s="57">
        <v>79.0</v>
      </c>
      <c r="C3776" s="57">
        <v>31.0</v>
      </c>
      <c r="D3776" s="268">
        <v>0.625</v>
      </c>
      <c r="E3776" s="269">
        <v>7.893908741473249E-5</v>
      </c>
      <c r="F3776" s="269">
        <v>7.161055077694331E-5</v>
      </c>
    </row>
    <row r="3777" ht="14.25" customHeight="1">
      <c r="A3777" s="267">
        <v>43544.0</v>
      </c>
      <c r="B3777" s="57">
        <v>79.0</v>
      </c>
      <c r="C3777" s="57">
        <v>32.0</v>
      </c>
      <c r="D3777" s="268">
        <v>0.645833333333333</v>
      </c>
      <c r="E3777" s="269">
        <v>6.59213323606324E-5</v>
      </c>
      <c r="F3777" s="269">
        <v>7.411441618872453E-5</v>
      </c>
    </row>
    <row r="3778" ht="14.25" customHeight="1">
      <c r="A3778" s="267">
        <v>43544.0</v>
      </c>
      <c r="B3778" s="57">
        <v>79.0</v>
      </c>
      <c r="C3778" s="57">
        <v>33.0</v>
      </c>
      <c r="D3778" s="268">
        <v>0.666666666666667</v>
      </c>
      <c r="E3778" s="269">
        <v>5.042236471940955E-5</v>
      </c>
      <c r="F3778" s="269">
        <v>7.611750851814954E-5</v>
      </c>
    </row>
    <row r="3779" ht="14.25" customHeight="1">
      <c r="A3779" s="267">
        <v>43544.0</v>
      </c>
      <c r="B3779" s="57">
        <v>79.0</v>
      </c>
      <c r="C3779" s="57">
        <v>34.0</v>
      </c>
      <c r="D3779" s="268">
        <v>0.6875</v>
      </c>
      <c r="E3779" s="269">
        <v>3.570496743560166E-5</v>
      </c>
      <c r="F3779" s="269">
        <v>8.05243116428845E-5</v>
      </c>
    </row>
    <row r="3780" ht="14.25" customHeight="1">
      <c r="A3780" s="267">
        <v>43544.0</v>
      </c>
      <c r="B3780" s="57">
        <v>79.0</v>
      </c>
      <c r="C3780" s="57">
        <v>35.0</v>
      </c>
      <c r="D3780" s="268">
        <v>0.708333333333333</v>
      </c>
      <c r="E3780" s="269">
        <v>2.4224402301092E-5</v>
      </c>
      <c r="F3780" s="269">
        <v>8.503126938409072E-5</v>
      </c>
    </row>
    <row r="3781" ht="14.25" customHeight="1">
      <c r="A3781" s="267">
        <v>43544.0</v>
      </c>
      <c r="B3781" s="57">
        <v>79.0</v>
      </c>
      <c r="C3781" s="57">
        <v>36.0</v>
      </c>
      <c r="D3781" s="268">
        <v>0.729166666666667</v>
      </c>
      <c r="E3781" s="269">
        <v>1.465374188185207E-5</v>
      </c>
      <c r="F3781" s="269">
        <v>9.053977329000945E-5</v>
      </c>
    </row>
    <row r="3782" ht="14.25" customHeight="1">
      <c r="A3782" s="267">
        <v>43544.0</v>
      </c>
      <c r="B3782" s="57">
        <v>79.0</v>
      </c>
      <c r="C3782" s="57">
        <v>37.0</v>
      </c>
      <c r="D3782" s="268">
        <v>0.75</v>
      </c>
      <c r="E3782" s="269">
        <v>1.2369138806547907E-5</v>
      </c>
      <c r="F3782" s="269">
        <v>9.865229722418064E-5</v>
      </c>
    </row>
    <row r="3783" ht="14.25" customHeight="1">
      <c r="A3783" s="267">
        <v>43544.0</v>
      </c>
      <c r="B3783" s="57">
        <v>79.0</v>
      </c>
      <c r="C3783" s="57">
        <v>38.0</v>
      </c>
      <c r="D3783" s="268">
        <v>0.770833333333333</v>
      </c>
      <c r="E3783" s="269">
        <v>3.262452041152528E-6</v>
      </c>
      <c r="F3783" s="269">
        <v>1.0094583794137224E-4</v>
      </c>
    </row>
    <row r="3784" ht="14.25" customHeight="1">
      <c r="A3784" s="267">
        <v>43544.0</v>
      </c>
      <c r="B3784" s="57">
        <v>79.0</v>
      </c>
      <c r="C3784" s="57">
        <v>39.0</v>
      </c>
      <c r="D3784" s="268">
        <v>0.791666666666667</v>
      </c>
      <c r="E3784" s="269">
        <v>6.097407390252372E-7</v>
      </c>
      <c r="F3784" s="269">
        <v>1.0005446185477816E-4</v>
      </c>
    </row>
    <row r="3785" ht="14.25" customHeight="1">
      <c r="A3785" s="267">
        <v>43544.0</v>
      </c>
      <c r="B3785" s="57">
        <v>79.0</v>
      </c>
      <c r="C3785" s="57">
        <v>40.0</v>
      </c>
      <c r="D3785" s="268">
        <v>0.8125</v>
      </c>
      <c r="E3785" s="269">
        <v>2.292230604343612E-7</v>
      </c>
      <c r="F3785" s="269">
        <v>9.755059644299692E-5</v>
      </c>
    </row>
    <row r="3786" ht="14.25" customHeight="1">
      <c r="A3786" s="267">
        <v>43544.0</v>
      </c>
      <c r="B3786" s="57">
        <v>79.0</v>
      </c>
      <c r="C3786" s="57">
        <v>41.0</v>
      </c>
      <c r="D3786" s="268">
        <v>0.833333333333333</v>
      </c>
      <c r="E3786" s="269">
        <v>5.776815697337183E-8</v>
      </c>
      <c r="F3786" s="269">
        <v>9.534719488062941E-5</v>
      </c>
    </row>
    <row r="3787" ht="14.25" customHeight="1">
      <c r="A3787" s="267">
        <v>43544.0</v>
      </c>
      <c r="B3787" s="57">
        <v>79.0</v>
      </c>
      <c r="C3787" s="57">
        <v>42.0</v>
      </c>
      <c r="D3787" s="268">
        <v>0.854166666666667</v>
      </c>
      <c r="E3787" s="269">
        <v>9.550703967062393E-9</v>
      </c>
      <c r="F3787" s="269">
        <v>9.18417833041357E-5</v>
      </c>
    </row>
    <row r="3788" ht="14.25" customHeight="1">
      <c r="A3788" s="267">
        <v>43544.0</v>
      </c>
      <c r="B3788" s="57">
        <v>79.0</v>
      </c>
      <c r="C3788" s="57">
        <v>43.0</v>
      </c>
      <c r="D3788" s="268">
        <v>0.875</v>
      </c>
      <c r="E3788" s="269">
        <v>0.0</v>
      </c>
      <c r="F3788" s="269">
        <v>8.633327939821698E-5</v>
      </c>
    </row>
    <row r="3789" ht="14.25" customHeight="1">
      <c r="A3789" s="267">
        <v>43544.0</v>
      </c>
      <c r="B3789" s="57">
        <v>79.0</v>
      </c>
      <c r="C3789" s="57">
        <v>44.0</v>
      </c>
      <c r="D3789" s="268">
        <v>0.895833333333333</v>
      </c>
      <c r="E3789" s="269">
        <v>0.0</v>
      </c>
      <c r="F3789" s="269">
        <v>8.102508472524076E-5</v>
      </c>
    </row>
    <row r="3790" ht="14.25" customHeight="1">
      <c r="A3790" s="267">
        <v>43544.0</v>
      </c>
      <c r="B3790" s="57">
        <v>79.0</v>
      </c>
      <c r="C3790" s="57">
        <v>45.0</v>
      </c>
      <c r="D3790" s="268">
        <v>0.916666666666667</v>
      </c>
      <c r="E3790" s="269">
        <v>0.0</v>
      </c>
      <c r="F3790" s="269">
        <v>7.461518927108079E-5</v>
      </c>
    </row>
    <row r="3791" ht="14.25" customHeight="1">
      <c r="A3791" s="267">
        <v>43544.0</v>
      </c>
      <c r="B3791" s="57">
        <v>79.0</v>
      </c>
      <c r="C3791" s="57">
        <v>46.0</v>
      </c>
      <c r="D3791" s="268">
        <v>0.9375</v>
      </c>
      <c r="E3791" s="269">
        <v>0.0</v>
      </c>
      <c r="F3791" s="269">
        <v>6.399879992512835E-5</v>
      </c>
    </row>
    <row r="3792" ht="14.25" customHeight="1">
      <c r="A3792" s="267">
        <v>43544.0</v>
      </c>
      <c r="B3792" s="57">
        <v>79.0</v>
      </c>
      <c r="C3792" s="57">
        <v>47.0</v>
      </c>
      <c r="D3792" s="268">
        <v>0.958333333333333</v>
      </c>
      <c r="E3792" s="269">
        <v>0.0</v>
      </c>
      <c r="F3792" s="269">
        <v>5.3282255962704675E-5</v>
      </c>
    </row>
    <row r="3793" ht="14.25" customHeight="1">
      <c r="A3793" s="267">
        <v>43544.0</v>
      </c>
      <c r="B3793" s="57">
        <v>79.0</v>
      </c>
      <c r="C3793" s="57">
        <v>48.0</v>
      </c>
      <c r="D3793" s="268">
        <v>0.979166666666667</v>
      </c>
      <c r="E3793" s="269">
        <v>0.0</v>
      </c>
      <c r="F3793" s="269">
        <v>4.677220589207346E-5</v>
      </c>
    </row>
    <row r="3794" ht="14.25" customHeight="1">
      <c r="A3794" s="267">
        <v>43545.0</v>
      </c>
      <c r="B3794" s="57">
        <v>80.0</v>
      </c>
      <c r="C3794" s="57">
        <v>1.0</v>
      </c>
      <c r="D3794" s="268">
        <v>0.0</v>
      </c>
      <c r="E3794" s="269">
        <v>0.0</v>
      </c>
      <c r="F3794" s="269">
        <v>3.946091888967226E-5</v>
      </c>
    </row>
    <row r="3795" ht="14.25" customHeight="1">
      <c r="A3795" s="267">
        <v>43545.0</v>
      </c>
      <c r="B3795" s="57">
        <v>80.0</v>
      </c>
      <c r="C3795" s="57">
        <v>2.0</v>
      </c>
      <c r="D3795" s="268">
        <v>0.020833333333333332</v>
      </c>
      <c r="E3795" s="269">
        <v>0.0</v>
      </c>
      <c r="F3795" s="269">
        <v>3.585535269670728E-5</v>
      </c>
    </row>
    <row r="3796" ht="14.25" customHeight="1">
      <c r="A3796" s="267">
        <v>43545.0</v>
      </c>
      <c r="B3796" s="57">
        <v>80.0</v>
      </c>
      <c r="C3796" s="57">
        <v>3.0</v>
      </c>
      <c r="D3796" s="268">
        <v>0.0416666666666667</v>
      </c>
      <c r="E3796" s="269">
        <v>0.0</v>
      </c>
      <c r="F3796" s="269">
        <v>3.32513326684548E-5</v>
      </c>
    </row>
    <row r="3797" ht="14.25" customHeight="1">
      <c r="A3797" s="267">
        <v>43545.0</v>
      </c>
      <c r="B3797" s="57">
        <v>80.0</v>
      </c>
      <c r="C3797" s="57">
        <v>4.0</v>
      </c>
      <c r="D3797" s="268">
        <v>0.0625</v>
      </c>
      <c r="E3797" s="269">
        <v>0.0</v>
      </c>
      <c r="F3797" s="269">
        <v>3.18491680378573E-5</v>
      </c>
    </row>
    <row r="3798" ht="14.25" customHeight="1">
      <c r="A3798" s="267">
        <v>43545.0</v>
      </c>
      <c r="B3798" s="57">
        <v>80.0</v>
      </c>
      <c r="C3798" s="57">
        <v>5.0</v>
      </c>
      <c r="D3798" s="268">
        <v>0.0833333333333333</v>
      </c>
      <c r="E3798" s="269">
        <v>0.0</v>
      </c>
      <c r="F3798" s="269">
        <v>2.9946230324903566E-5</v>
      </c>
    </row>
    <row r="3799" ht="14.25" customHeight="1">
      <c r="A3799" s="267">
        <v>43545.0</v>
      </c>
      <c r="B3799" s="57">
        <v>80.0</v>
      </c>
      <c r="C3799" s="57">
        <v>6.0</v>
      </c>
      <c r="D3799" s="268">
        <v>0.104166666666667</v>
      </c>
      <c r="E3799" s="269">
        <v>0.0</v>
      </c>
      <c r="F3799" s="269">
        <v>2.934530262607607E-5</v>
      </c>
    </row>
    <row r="3800" ht="14.25" customHeight="1">
      <c r="A3800" s="267">
        <v>43545.0</v>
      </c>
      <c r="B3800" s="57">
        <v>80.0</v>
      </c>
      <c r="C3800" s="57">
        <v>7.0</v>
      </c>
      <c r="D3800" s="268">
        <v>0.125</v>
      </c>
      <c r="E3800" s="269">
        <v>0.0</v>
      </c>
      <c r="F3800" s="269">
        <v>2.9545611859018566E-5</v>
      </c>
    </row>
    <row r="3801" ht="14.25" customHeight="1">
      <c r="A3801" s="267">
        <v>43545.0</v>
      </c>
      <c r="B3801" s="57">
        <v>80.0</v>
      </c>
      <c r="C3801" s="57">
        <v>8.0</v>
      </c>
      <c r="D3801" s="268">
        <v>0.145833333333333</v>
      </c>
      <c r="E3801" s="269">
        <v>0.0</v>
      </c>
      <c r="F3801" s="269">
        <v>2.9044838776662325E-5</v>
      </c>
    </row>
    <row r="3802" ht="14.25" customHeight="1">
      <c r="A3802" s="267">
        <v>43545.0</v>
      </c>
      <c r="B3802" s="57">
        <v>80.0</v>
      </c>
      <c r="C3802" s="57">
        <v>9.0</v>
      </c>
      <c r="D3802" s="268">
        <v>0.166666666666667</v>
      </c>
      <c r="E3802" s="269">
        <v>0.0</v>
      </c>
      <c r="F3802" s="269">
        <v>2.9645766475489823E-5</v>
      </c>
    </row>
    <row r="3803" ht="14.25" customHeight="1">
      <c r="A3803" s="267">
        <v>43545.0</v>
      </c>
      <c r="B3803" s="57">
        <v>80.0</v>
      </c>
      <c r="C3803" s="57">
        <v>10.0</v>
      </c>
      <c r="D3803" s="268">
        <v>0.1875</v>
      </c>
      <c r="E3803" s="269">
        <v>2.034524205038709E-8</v>
      </c>
      <c r="F3803" s="269">
        <v>3.1047931106087315E-5</v>
      </c>
    </row>
    <row r="3804" ht="14.25" customHeight="1">
      <c r="A3804" s="267">
        <v>43545.0</v>
      </c>
      <c r="B3804" s="57">
        <v>80.0</v>
      </c>
      <c r="C3804" s="57">
        <v>11.0</v>
      </c>
      <c r="D3804" s="268">
        <v>0.208333333333333</v>
      </c>
      <c r="E3804" s="269">
        <v>2.2885314694253596E-7</v>
      </c>
      <c r="F3804" s="269">
        <v>3.1548704188443556E-5</v>
      </c>
    </row>
    <row r="3805" ht="14.25" customHeight="1">
      <c r="A3805" s="267">
        <v>43545.0</v>
      </c>
      <c r="B3805" s="57">
        <v>80.0</v>
      </c>
      <c r="C3805" s="57">
        <v>12.0</v>
      </c>
      <c r="D3805" s="268">
        <v>0.229166666666667</v>
      </c>
      <c r="E3805" s="269">
        <v>8.249070867702401E-7</v>
      </c>
      <c r="F3805" s="269">
        <v>3.435303344963854E-5</v>
      </c>
    </row>
    <row r="3806" ht="14.25" customHeight="1">
      <c r="A3806" s="267">
        <v>43545.0</v>
      </c>
      <c r="B3806" s="57">
        <v>80.0</v>
      </c>
      <c r="C3806" s="57">
        <v>13.0</v>
      </c>
      <c r="D3806" s="268">
        <v>0.25</v>
      </c>
      <c r="E3806" s="269">
        <v>2.8290622131556103E-6</v>
      </c>
      <c r="F3806" s="269">
        <v>4.1764475068510994E-5</v>
      </c>
    </row>
    <row r="3807" ht="14.25" customHeight="1">
      <c r="A3807" s="267">
        <v>43545.0</v>
      </c>
      <c r="B3807" s="57">
        <v>80.0</v>
      </c>
      <c r="C3807" s="57">
        <v>14.0</v>
      </c>
      <c r="D3807" s="268">
        <v>0.270833333333333</v>
      </c>
      <c r="E3807" s="269">
        <v>5.87931485371761E-6</v>
      </c>
      <c r="F3807" s="269">
        <v>4.9576535153268434E-5</v>
      </c>
    </row>
    <row r="3808" ht="14.25" customHeight="1">
      <c r="A3808" s="267">
        <v>43545.0</v>
      </c>
      <c r="B3808" s="57">
        <v>80.0</v>
      </c>
      <c r="C3808" s="57">
        <v>15.0</v>
      </c>
      <c r="D3808" s="268">
        <v>0.291666666666667</v>
      </c>
      <c r="E3808" s="269">
        <v>1.715657684305913E-5</v>
      </c>
      <c r="F3808" s="269">
        <v>5.8390141402738404E-5</v>
      </c>
    </row>
    <row r="3809" ht="14.25" customHeight="1">
      <c r="A3809" s="267">
        <v>43545.0</v>
      </c>
      <c r="B3809" s="57">
        <v>80.0</v>
      </c>
      <c r="C3809" s="57">
        <v>16.0</v>
      </c>
      <c r="D3809" s="268">
        <v>0.3125</v>
      </c>
      <c r="E3809" s="269">
        <v>3.176749196472522E-5</v>
      </c>
      <c r="F3809" s="269">
        <v>6.419910915807086E-5</v>
      </c>
    </row>
    <row r="3810" ht="14.25" customHeight="1">
      <c r="A3810" s="267">
        <v>43545.0</v>
      </c>
      <c r="B3810" s="57">
        <v>80.0</v>
      </c>
      <c r="C3810" s="57">
        <v>17.0</v>
      </c>
      <c r="D3810" s="268">
        <v>0.333333333333333</v>
      </c>
      <c r="E3810" s="269">
        <v>4.9067933402002035E-5</v>
      </c>
      <c r="F3810" s="269">
        <v>6.560127378866834E-5</v>
      </c>
    </row>
    <row r="3811" ht="14.25" customHeight="1">
      <c r="A3811" s="267">
        <v>43545.0</v>
      </c>
      <c r="B3811" s="57">
        <v>80.0</v>
      </c>
      <c r="C3811" s="57">
        <v>18.0</v>
      </c>
      <c r="D3811" s="268">
        <v>0.354166666666667</v>
      </c>
      <c r="E3811" s="269">
        <v>6.753666279973166E-5</v>
      </c>
      <c r="F3811" s="269">
        <v>6.520065532278334E-5</v>
      </c>
    </row>
    <row r="3812" ht="14.25" customHeight="1">
      <c r="A3812" s="267">
        <v>43545.0</v>
      </c>
      <c r="B3812" s="57">
        <v>80.0</v>
      </c>
      <c r="C3812" s="57">
        <v>19.0</v>
      </c>
      <c r="D3812" s="268">
        <v>0.375</v>
      </c>
      <c r="E3812" s="269">
        <v>8.259073319507946E-5</v>
      </c>
      <c r="F3812" s="269">
        <v>6.459972762395585E-5</v>
      </c>
    </row>
    <row r="3813" ht="14.25" customHeight="1">
      <c r="A3813" s="267">
        <v>43545.0</v>
      </c>
      <c r="B3813" s="57">
        <v>80.0</v>
      </c>
      <c r="C3813" s="57">
        <v>20.0</v>
      </c>
      <c r="D3813" s="268">
        <v>0.395833333333333</v>
      </c>
      <c r="E3813" s="269">
        <v>9.455662226859847E-5</v>
      </c>
      <c r="F3813" s="269">
        <v>6.399879992512835E-5</v>
      </c>
    </row>
    <row r="3814" ht="14.25" customHeight="1">
      <c r="A3814" s="267">
        <v>43545.0</v>
      </c>
      <c r="B3814" s="57">
        <v>80.0</v>
      </c>
      <c r="C3814" s="57">
        <v>21.0</v>
      </c>
      <c r="D3814" s="268">
        <v>0.416666666666667</v>
      </c>
      <c r="E3814" s="269">
        <v>1.0553845961403916E-4</v>
      </c>
      <c r="F3814" s="269">
        <v>6.239632606158836E-5</v>
      </c>
    </row>
    <row r="3815" ht="14.25" customHeight="1">
      <c r="A3815" s="267">
        <v>43545.0</v>
      </c>
      <c r="B3815" s="57">
        <v>80.0</v>
      </c>
      <c r="C3815" s="57">
        <v>22.0</v>
      </c>
      <c r="D3815" s="268">
        <v>0.4375</v>
      </c>
      <c r="E3815" s="269">
        <v>1.1623204868991489E-4</v>
      </c>
      <c r="F3815" s="269">
        <v>6.189555297923212E-5</v>
      </c>
    </row>
    <row r="3816" ht="14.25" customHeight="1">
      <c r="A3816" s="267">
        <v>43545.0</v>
      </c>
      <c r="B3816" s="57">
        <v>80.0</v>
      </c>
      <c r="C3816" s="57">
        <v>23.0</v>
      </c>
      <c r="D3816" s="268">
        <v>0.458333333333333</v>
      </c>
      <c r="E3816" s="269">
        <v>1.2977077719474544E-4</v>
      </c>
      <c r="F3816" s="269">
        <v>6.019292449922087E-5</v>
      </c>
    </row>
    <row r="3817" ht="14.25" customHeight="1">
      <c r="A3817" s="267">
        <v>43545.0</v>
      </c>
      <c r="B3817" s="57">
        <v>80.0</v>
      </c>
      <c r="C3817" s="57">
        <v>24.0</v>
      </c>
      <c r="D3817" s="268">
        <v>0.479166666666667</v>
      </c>
      <c r="E3817" s="269">
        <v>1.3499358851591073E-4</v>
      </c>
      <c r="F3817" s="269">
        <v>6.029307911569213E-5</v>
      </c>
    </row>
    <row r="3818" ht="14.25" customHeight="1">
      <c r="A3818" s="267">
        <v>43545.0</v>
      </c>
      <c r="B3818" s="57">
        <v>80.0</v>
      </c>
      <c r="C3818" s="57">
        <v>25.0</v>
      </c>
      <c r="D3818" s="268">
        <v>0.5</v>
      </c>
      <c r="E3818" s="269">
        <v>1.6579845426772892E-4</v>
      </c>
      <c r="F3818" s="269">
        <v>6.179539836276087E-5</v>
      </c>
    </row>
    <row r="3819" ht="14.25" customHeight="1">
      <c r="A3819" s="267">
        <v>43545.0</v>
      </c>
      <c r="B3819" s="57">
        <v>80.0</v>
      </c>
      <c r="C3819" s="57">
        <v>26.0</v>
      </c>
      <c r="D3819" s="268">
        <v>0.520833333333333</v>
      </c>
      <c r="E3819" s="269">
        <v>1.716977036916404E-4</v>
      </c>
      <c r="F3819" s="269">
        <v>6.209586221217463E-5</v>
      </c>
    </row>
    <row r="3820" ht="14.25" customHeight="1">
      <c r="A3820" s="267">
        <v>43545.0</v>
      </c>
      <c r="B3820" s="57">
        <v>80.0</v>
      </c>
      <c r="C3820" s="57">
        <v>27.0</v>
      </c>
      <c r="D3820" s="268">
        <v>0.541666666666667</v>
      </c>
      <c r="E3820" s="269">
        <v>1.3470132630048932E-4</v>
      </c>
      <c r="F3820" s="269">
        <v>6.019292449922087E-5</v>
      </c>
    </row>
    <row r="3821" ht="14.25" customHeight="1">
      <c r="A3821" s="267">
        <v>43545.0</v>
      </c>
      <c r="B3821" s="57">
        <v>80.0</v>
      </c>
      <c r="C3821" s="57">
        <v>28.0</v>
      </c>
      <c r="D3821" s="268">
        <v>0.5625</v>
      </c>
      <c r="E3821" s="269">
        <v>1.2396585407068928E-4</v>
      </c>
      <c r="F3821" s="269">
        <v>5.9391687567450885E-5</v>
      </c>
    </row>
    <row r="3822" ht="14.25" customHeight="1">
      <c r="A3822" s="267">
        <v>43545.0</v>
      </c>
      <c r="B3822" s="57">
        <v>80.0</v>
      </c>
      <c r="C3822" s="57">
        <v>29.0</v>
      </c>
      <c r="D3822" s="268">
        <v>0.583333333333333</v>
      </c>
      <c r="E3822" s="269">
        <v>1.258364864112748E-4</v>
      </c>
      <c r="F3822" s="269">
        <v>5.828998678626714E-5</v>
      </c>
    </row>
    <row r="3823" ht="14.25" customHeight="1">
      <c r="A3823" s="267">
        <v>43545.0</v>
      </c>
      <c r="B3823" s="57">
        <v>80.0</v>
      </c>
      <c r="C3823" s="57">
        <v>30.0</v>
      </c>
      <c r="D3823" s="268">
        <v>0.604166666666667</v>
      </c>
      <c r="E3823" s="269">
        <v>1.193891103008763E-4</v>
      </c>
      <c r="F3823" s="269">
        <v>5.9191378334508385E-5</v>
      </c>
    </row>
    <row r="3824" ht="14.25" customHeight="1">
      <c r="A3824" s="267">
        <v>43545.0</v>
      </c>
      <c r="B3824" s="57">
        <v>80.0</v>
      </c>
      <c r="C3824" s="57">
        <v>31.0</v>
      </c>
      <c r="D3824" s="268">
        <v>0.625</v>
      </c>
      <c r="E3824" s="269">
        <v>1.1058356459641134E-4</v>
      </c>
      <c r="F3824" s="269">
        <v>6.019292449922087E-5</v>
      </c>
    </row>
    <row r="3825" ht="14.25" customHeight="1">
      <c r="A3825" s="267">
        <v>43545.0</v>
      </c>
      <c r="B3825" s="57">
        <v>80.0</v>
      </c>
      <c r="C3825" s="57">
        <v>32.0</v>
      </c>
      <c r="D3825" s="268">
        <v>0.645833333333333</v>
      </c>
      <c r="E3825" s="269">
        <v>9.819956634059721E-5</v>
      </c>
      <c r="F3825" s="269">
        <v>6.480003685689835E-5</v>
      </c>
    </row>
    <row r="3826" ht="14.25" customHeight="1">
      <c r="A3826" s="267">
        <v>43545.0</v>
      </c>
      <c r="B3826" s="57">
        <v>80.0</v>
      </c>
      <c r="C3826" s="57">
        <v>33.0</v>
      </c>
      <c r="D3826" s="268">
        <v>0.666666666666667</v>
      </c>
      <c r="E3826" s="269">
        <v>8.211015336591467E-5</v>
      </c>
      <c r="F3826" s="269">
        <v>6.900653074869083E-5</v>
      </c>
    </row>
    <row r="3827" ht="14.25" customHeight="1">
      <c r="A3827" s="267">
        <v>43545.0</v>
      </c>
      <c r="B3827" s="57">
        <v>80.0</v>
      </c>
      <c r="C3827" s="57">
        <v>34.0</v>
      </c>
      <c r="D3827" s="268">
        <v>0.6875</v>
      </c>
      <c r="E3827" s="269">
        <v>6.035009848709552E-5</v>
      </c>
      <c r="F3827" s="269">
        <v>7.491565312049453E-5</v>
      </c>
    </row>
    <row r="3828" ht="14.25" customHeight="1">
      <c r="A3828" s="267">
        <v>43545.0</v>
      </c>
      <c r="B3828" s="57">
        <v>80.0</v>
      </c>
      <c r="C3828" s="57">
        <v>35.0</v>
      </c>
      <c r="D3828" s="268">
        <v>0.708333333333333</v>
      </c>
      <c r="E3828" s="269">
        <v>4.051713244203789E-5</v>
      </c>
      <c r="F3828" s="269">
        <v>8.41298778358495E-5</v>
      </c>
    </row>
    <row r="3829" ht="14.25" customHeight="1">
      <c r="A3829" s="267">
        <v>43545.0</v>
      </c>
      <c r="B3829" s="57">
        <v>80.0</v>
      </c>
      <c r="C3829" s="57">
        <v>36.0</v>
      </c>
      <c r="D3829" s="268">
        <v>0.729166666666667</v>
      </c>
      <c r="E3829" s="269">
        <v>2.4359885027277953E-5</v>
      </c>
      <c r="F3829" s="269">
        <v>8.973853635823944E-5</v>
      </c>
    </row>
    <row r="3830" ht="14.25" customHeight="1">
      <c r="A3830" s="267">
        <v>43545.0</v>
      </c>
      <c r="B3830" s="57">
        <v>80.0</v>
      </c>
      <c r="C3830" s="57">
        <v>37.0</v>
      </c>
      <c r="D3830" s="268">
        <v>0.75</v>
      </c>
      <c r="E3830" s="269">
        <v>1.1020692881788926E-5</v>
      </c>
      <c r="F3830" s="269">
        <v>9.775090567593941E-5</v>
      </c>
    </row>
    <row r="3831" ht="14.25" customHeight="1">
      <c r="A3831" s="267">
        <v>43545.0</v>
      </c>
      <c r="B3831" s="57">
        <v>80.0</v>
      </c>
      <c r="C3831" s="57">
        <v>38.0</v>
      </c>
      <c r="D3831" s="268">
        <v>0.770833333333333</v>
      </c>
      <c r="E3831" s="269">
        <v>2.2529581219615017E-6</v>
      </c>
      <c r="F3831" s="269">
        <v>1.0115616263596187E-4</v>
      </c>
    </row>
    <row r="3832" ht="14.25" customHeight="1">
      <c r="A3832" s="267">
        <v>43545.0</v>
      </c>
      <c r="B3832" s="57">
        <v>80.0</v>
      </c>
      <c r="C3832" s="57">
        <v>39.0</v>
      </c>
      <c r="D3832" s="268">
        <v>0.791666666666667</v>
      </c>
      <c r="E3832" s="269">
        <v>1.0014174746195075E-6</v>
      </c>
      <c r="F3832" s="269">
        <v>9.825167875829564E-5</v>
      </c>
    </row>
    <row r="3833" ht="14.25" customHeight="1">
      <c r="A3833" s="267">
        <v>43545.0</v>
      </c>
      <c r="B3833" s="57">
        <v>80.0</v>
      </c>
      <c r="C3833" s="57">
        <v>40.0</v>
      </c>
      <c r="D3833" s="268">
        <v>0.8125</v>
      </c>
      <c r="E3833" s="269">
        <v>3.7681854367262385E-7</v>
      </c>
      <c r="F3833" s="269">
        <v>9.484642179827317E-5</v>
      </c>
    </row>
    <row r="3834" ht="14.25" customHeight="1">
      <c r="A3834" s="267">
        <v>43545.0</v>
      </c>
      <c r="B3834" s="57">
        <v>80.0</v>
      </c>
      <c r="C3834" s="57">
        <v>41.0</v>
      </c>
      <c r="D3834" s="268">
        <v>0.833333333333333</v>
      </c>
      <c r="E3834" s="269">
        <v>7.786679002920876E-8</v>
      </c>
      <c r="F3834" s="269">
        <v>9.124085560530819E-5</v>
      </c>
    </row>
    <row r="3835" ht="14.25" customHeight="1">
      <c r="A3835" s="267">
        <v>43545.0</v>
      </c>
      <c r="B3835" s="57">
        <v>80.0</v>
      </c>
      <c r="C3835" s="57">
        <v>42.0</v>
      </c>
      <c r="D3835" s="268">
        <v>0.854166666666667</v>
      </c>
      <c r="E3835" s="269">
        <v>2.5593389715657393E-9</v>
      </c>
      <c r="F3835" s="269">
        <v>8.833637172764196E-5</v>
      </c>
    </row>
    <row r="3836" ht="14.25" customHeight="1">
      <c r="A3836" s="267">
        <v>43545.0</v>
      </c>
      <c r="B3836" s="57">
        <v>80.0</v>
      </c>
      <c r="C3836" s="57">
        <v>43.0</v>
      </c>
      <c r="D3836" s="268">
        <v>0.875</v>
      </c>
      <c r="E3836" s="269">
        <v>0.0</v>
      </c>
      <c r="F3836" s="269">
        <v>8.533173323350447E-5</v>
      </c>
    </row>
    <row r="3837" ht="14.25" customHeight="1">
      <c r="A3837" s="267">
        <v>43545.0</v>
      </c>
      <c r="B3837" s="57">
        <v>80.0</v>
      </c>
      <c r="C3837" s="57">
        <v>44.0</v>
      </c>
      <c r="D3837" s="268">
        <v>0.895833333333333</v>
      </c>
      <c r="E3837" s="269">
        <v>0.0</v>
      </c>
      <c r="F3837" s="269">
        <v>7.932245624522951E-5</v>
      </c>
    </row>
    <row r="3838" ht="14.25" customHeight="1">
      <c r="A3838" s="267">
        <v>43545.0</v>
      </c>
      <c r="B3838" s="57">
        <v>80.0</v>
      </c>
      <c r="C3838" s="57">
        <v>45.0</v>
      </c>
      <c r="D3838" s="268">
        <v>0.916666666666667</v>
      </c>
      <c r="E3838" s="269">
        <v>0.0</v>
      </c>
      <c r="F3838" s="269">
        <v>7.341333387342581E-5</v>
      </c>
    </row>
    <row r="3839" ht="14.25" customHeight="1">
      <c r="A3839" s="267">
        <v>43545.0</v>
      </c>
      <c r="B3839" s="57">
        <v>80.0</v>
      </c>
      <c r="C3839" s="57">
        <v>46.0</v>
      </c>
      <c r="D3839" s="268">
        <v>0.9375</v>
      </c>
      <c r="E3839" s="269">
        <v>0.0</v>
      </c>
      <c r="F3839" s="269">
        <v>6.389864530865711E-5</v>
      </c>
    </row>
    <row r="3840" ht="14.25" customHeight="1">
      <c r="A3840" s="267">
        <v>43545.0</v>
      </c>
      <c r="B3840" s="57">
        <v>80.0</v>
      </c>
      <c r="C3840" s="57">
        <v>47.0</v>
      </c>
      <c r="D3840" s="268">
        <v>0.958333333333333</v>
      </c>
      <c r="E3840" s="269">
        <v>0.0</v>
      </c>
      <c r="F3840" s="269">
        <v>5.3783029045060915E-5</v>
      </c>
    </row>
    <row r="3841" ht="14.25" customHeight="1">
      <c r="A3841" s="267">
        <v>43545.0</v>
      </c>
      <c r="B3841" s="57">
        <v>80.0</v>
      </c>
      <c r="C3841" s="57">
        <v>48.0</v>
      </c>
      <c r="D3841" s="268">
        <v>0.979166666666667</v>
      </c>
      <c r="E3841" s="269">
        <v>0.0</v>
      </c>
      <c r="F3841" s="269">
        <v>4.426834048029223E-5</v>
      </c>
    </row>
    <row r="3842" ht="14.25" customHeight="1">
      <c r="A3842" s="267">
        <v>43546.0</v>
      </c>
      <c r="B3842" s="57">
        <v>81.0</v>
      </c>
      <c r="C3842" s="57">
        <v>1.0</v>
      </c>
      <c r="D3842" s="268">
        <v>0.0</v>
      </c>
      <c r="E3842" s="269">
        <v>0.0</v>
      </c>
      <c r="F3842" s="269">
        <v>3.946091888967226E-5</v>
      </c>
    </row>
    <row r="3843" ht="14.25" customHeight="1">
      <c r="A3843" s="267">
        <v>43546.0</v>
      </c>
      <c r="B3843" s="57">
        <v>81.0</v>
      </c>
      <c r="C3843" s="57">
        <v>2.0</v>
      </c>
      <c r="D3843" s="268">
        <v>0.020833333333333332</v>
      </c>
      <c r="E3843" s="269">
        <v>0.0</v>
      </c>
      <c r="F3843" s="269">
        <v>3.565504346376478E-5</v>
      </c>
    </row>
    <row r="3844" ht="14.25" customHeight="1">
      <c r="A3844" s="267">
        <v>43546.0</v>
      </c>
      <c r="B3844" s="57">
        <v>81.0</v>
      </c>
      <c r="C3844" s="57">
        <v>3.0</v>
      </c>
      <c r="D3844" s="268">
        <v>0.0416666666666667</v>
      </c>
      <c r="E3844" s="269">
        <v>0.0</v>
      </c>
      <c r="F3844" s="269">
        <v>3.34516419013973E-5</v>
      </c>
    </row>
    <row r="3845" ht="14.25" customHeight="1">
      <c r="A3845" s="267">
        <v>43546.0</v>
      </c>
      <c r="B3845" s="57">
        <v>81.0</v>
      </c>
      <c r="C3845" s="57">
        <v>4.0</v>
      </c>
      <c r="D3845" s="268">
        <v>0.0625</v>
      </c>
      <c r="E3845" s="269">
        <v>0.0</v>
      </c>
      <c r="F3845" s="269">
        <v>3.234994112021355E-5</v>
      </c>
    </row>
    <row r="3846" ht="14.25" customHeight="1">
      <c r="A3846" s="267">
        <v>43546.0</v>
      </c>
      <c r="B3846" s="57">
        <v>81.0</v>
      </c>
      <c r="C3846" s="57">
        <v>5.0</v>
      </c>
      <c r="D3846" s="268">
        <v>0.0833333333333333</v>
      </c>
      <c r="E3846" s="269">
        <v>0.0</v>
      </c>
      <c r="F3846" s="269">
        <v>3.0046384941374813E-5</v>
      </c>
    </row>
    <row r="3847" ht="14.25" customHeight="1">
      <c r="A3847" s="267">
        <v>43546.0</v>
      </c>
      <c r="B3847" s="57">
        <v>81.0</v>
      </c>
      <c r="C3847" s="57">
        <v>6.0</v>
      </c>
      <c r="D3847" s="268">
        <v>0.104166666666667</v>
      </c>
      <c r="E3847" s="269">
        <v>0.0</v>
      </c>
      <c r="F3847" s="269">
        <v>2.934530262607607E-5</v>
      </c>
    </row>
    <row r="3848" ht="14.25" customHeight="1">
      <c r="A3848" s="267">
        <v>43546.0</v>
      </c>
      <c r="B3848" s="57">
        <v>81.0</v>
      </c>
      <c r="C3848" s="57">
        <v>7.0</v>
      </c>
      <c r="D3848" s="268">
        <v>0.125</v>
      </c>
      <c r="E3848" s="269">
        <v>0.0</v>
      </c>
      <c r="F3848" s="269">
        <v>2.974592109196107E-5</v>
      </c>
    </row>
    <row r="3849" ht="14.25" customHeight="1">
      <c r="A3849" s="267">
        <v>43546.0</v>
      </c>
      <c r="B3849" s="57">
        <v>81.0</v>
      </c>
      <c r="C3849" s="57">
        <v>8.0</v>
      </c>
      <c r="D3849" s="268">
        <v>0.145833333333333</v>
      </c>
      <c r="E3849" s="269">
        <v>0.0</v>
      </c>
      <c r="F3849" s="269">
        <v>2.9445457242547322E-5</v>
      </c>
    </row>
    <row r="3850" ht="14.25" customHeight="1">
      <c r="A3850" s="267">
        <v>43546.0</v>
      </c>
      <c r="B3850" s="57">
        <v>81.0</v>
      </c>
      <c r="C3850" s="57">
        <v>9.0</v>
      </c>
      <c r="D3850" s="268">
        <v>0.166666666666667</v>
      </c>
      <c r="E3850" s="269">
        <v>0.0</v>
      </c>
      <c r="F3850" s="269">
        <v>2.974592109196107E-5</v>
      </c>
    </row>
    <row r="3851" ht="14.25" customHeight="1">
      <c r="A3851" s="267">
        <v>43546.0</v>
      </c>
      <c r="B3851" s="57">
        <v>81.0</v>
      </c>
      <c r="C3851" s="57">
        <v>10.0</v>
      </c>
      <c r="D3851" s="268">
        <v>0.1875</v>
      </c>
      <c r="E3851" s="269">
        <v>7.416765511095656E-8</v>
      </c>
      <c r="F3851" s="269">
        <v>3.14485495719723E-5</v>
      </c>
    </row>
    <row r="3852" ht="14.25" customHeight="1">
      <c r="A3852" s="267">
        <v>43546.0</v>
      </c>
      <c r="B3852" s="57">
        <v>81.0</v>
      </c>
      <c r="C3852" s="57">
        <v>11.0</v>
      </c>
      <c r="D3852" s="268">
        <v>0.208333333333333</v>
      </c>
      <c r="E3852" s="269">
        <v>4.503080240485676E-7</v>
      </c>
      <c r="F3852" s="269">
        <v>3.164885880491481E-5</v>
      </c>
    </row>
    <row r="3853" ht="14.25" customHeight="1">
      <c r="A3853" s="267">
        <v>43546.0</v>
      </c>
      <c r="B3853" s="57">
        <v>81.0</v>
      </c>
      <c r="C3853" s="57">
        <v>12.0</v>
      </c>
      <c r="D3853" s="268">
        <v>0.229166666666667</v>
      </c>
      <c r="E3853" s="269">
        <v>1.8738584450892888E-6</v>
      </c>
      <c r="F3853" s="269">
        <v>3.485380653199478E-5</v>
      </c>
    </row>
    <row r="3854" ht="14.25" customHeight="1">
      <c r="A3854" s="267">
        <v>43546.0</v>
      </c>
      <c r="B3854" s="57">
        <v>81.0</v>
      </c>
      <c r="C3854" s="57">
        <v>13.0</v>
      </c>
      <c r="D3854" s="268">
        <v>0.25</v>
      </c>
      <c r="E3854" s="269">
        <v>4.778288131485836E-6</v>
      </c>
      <c r="F3854" s="269">
        <v>4.166432045203974E-5</v>
      </c>
    </row>
    <row r="3855" ht="14.25" customHeight="1">
      <c r="A3855" s="267">
        <v>43546.0</v>
      </c>
      <c r="B3855" s="57">
        <v>81.0</v>
      </c>
      <c r="C3855" s="57">
        <v>14.0</v>
      </c>
      <c r="D3855" s="268">
        <v>0.270833333333333</v>
      </c>
      <c r="E3855" s="269">
        <v>5.28631040717694E-6</v>
      </c>
      <c r="F3855" s="269">
        <v>4.8474834372084706E-5</v>
      </c>
    </row>
    <row r="3856" ht="14.25" customHeight="1">
      <c r="A3856" s="267">
        <v>43546.0</v>
      </c>
      <c r="B3856" s="57">
        <v>81.0</v>
      </c>
      <c r="C3856" s="57">
        <v>15.0</v>
      </c>
      <c r="D3856" s="268">
        <v>0.291666666666667</v>
      </c>
      <c r="E3856" s="269">
        <v>8.434212570360929E-6</v>
      </c>
      <c r="F3856" s="269">
        <v>5.6987976772140894E-5</v>
      </c>
    </row>
    <row r="3857" ht="14.25" customHeight="1">
      <c r="A3857" s="267">
        <v>43546.0</v>
      </c>
      <c r="B3857" s="57">
        <v>81.0</v>
      </c>
      <c r="C3857" s="57">
        <v>16.0</v>
      </c>
      <c r="D3857" s="268">
        <v>0.3125</v>
      </c>
      <c r="E3857" s="269">
        <v>3.617767176169E-5</v>
      </c>
      <c r="F3857" s="269">
        <v>6.34980268427721E-5</v>
      </c>
    </row>
    <row r="3858" ht="14.25" customHeight="1">
      <c r="A3858" s="267">
        <v>43546.0</v>
      </c>
      <c r="B3858" s="57">
        <v>81.0</v>
      </c>
      <c r="C3858" s="57">
        <v>17.0</v>
      </c>
      <c r="D3858" s="268">
        <v>0.333333333333333</v>
      </c>
      <c r="E3858" s="269">
        <v>5.687718651540219E-5</v>
      </c>
      <c r="F3858" s="269">
        <v>6.409895454159961E-5</v>
      </c>
    </row>
    <row r="3859" ht="14.25" customHeight="1">
      <c r="A3859" s="267">
        <v>43546.0</v>
      </c>
      <c r="B3859" s="57">
        <v>81.0</v>
      </c>
      <c r="C3859" s="57">
        <v>18.0</v>
      </c>
      <c r="D3859" s="268">
        <v>0.354166666666667</v>
      </c>
      <c r="E3859" s="269">
        <v>7.695596809821311E-5</v>
      </c>
      <c r="F3859" s="269">
        <v>6.34980268427721E-5</v>
      </c>
    </row>
    <row r="3860" ht="14.25" customHeight="1">
      <c r="A3860" s="267">
        <v>43546.0</v>
      </c>
      <c r="B3860" s="57">
        <v>81.0</v>
      </c>
      <c r="C3860" s="57">
        <v>19.0</v>
      </c>
      <c r="D3860" s="268">
        <v>0.375</v>
      </c>
      <c r="E3860" s="269">
        <v>1.0349757758817092E-4</v>
      </c>
      <c r="F3860" s="269">
        <v>6.229617144511711E-5</v>
      </c>
    </row>
    <row r="3861" ht="14.25" customHeight="1">
      <c r="A3861" s="267">
        <v>43546.0</v>
      </c>
      <c r="B3861" s="57">
        <v>81.0</v>
      </c>
      <c r="C3861" s="57">
        <v>20.0</v>
      </c>
      <c r="D3861" s="268">
        <v>0.395833333333333</v>
      </c>
      <c r="E3861" s="269">
        <v>1.2300465786936593E-4</v>
      </c>
      <c r="F3861" s="269">
        <v>6.059354296510588E-5</v>
      </c>
    </row>
    <row r="3862" ht="14.25" customHeight="1">
      <c r="A3862" s="267">
        <v>43546.0</v>
      </c>
      <c r="B3862" s="57">
        <v>81.0</v>
      </c>
      <c r="C3862" s="57">
        <v>21.0</v>
      </c>
      <c r="D3862" s="268">
        <v>0.416666666666667</v>
      </c>
      <c r="E3862" s="269">
        <v>1.4441740424681239E-4</v>
      </c>
      <c r="F3862" s="269">
        <v>5.748874985449714E-5</v>
      </c>
    </row>
    <row r="3863" ht="14.25" customHeight="1">
      <c r="A3863" s="267">
        <v>43546.0</v>
      </c>
      <c r="B3863" s="57">
        <v>81.0</v>
      </c>
      <c r="C3863" s="57">
        <v>22.0</v>
      </c>
      <c r="D3863" s="268">
        <v>0.4375</v>
      </c>
      <c r="E3863" s="269">
        <v>1.5799107047857075E-4</v>
      </c>
      <c r="F3863" s="269">
        <v>5.6286894456842146E-5</v>
      </c>
    </row>
    <row r="3864" ht="14.25" customHeight="1">
      <c r="A3864" s="267">
        <v>43546.0</v>
      </c>
      <c r="B3864" s="57">
        <v>81.0</v>
      </c>
      <c r="C3864" s="57">
        <v>23.0</v>
      </c>
      <c r="D3864" s="268">
        <v>0.458333333333333</v>
      </c>
      <c r="E3864" s="269">
        <v>1.407074878242685E-4</v>
      </c>
      <c r="F3864" s="269">
        <v>5.478457520977341E-5</v>
      </c>
    </row>
    <row r="3865" ht="14.25" customHeight="1">
      <c r="A3865" s="267">
        <v>43546.0</v>
      </c>
      <c r="B3865" s="57">
        <v>81.0</v>
      </c>
      <c r="C3865" s="57">
        <v>24.0</v>
      </c>
      <c r="D3865" s="268">
        <v>0.479166666666667</v>
      </c>
      <c r="E3865" s="269">
        <v>1.430464240958098E-4</v>
      </c>
      <c r="F3865" s="269">
        <v>5.428380212741717E-5</v>
      </c>
    </row>
    <row r="3866" ht="14.25" customHeight="1">
      <c r="A3866" s="267">
        <v>43546.0</v>
      </c>
      <c r="B3866" s="57">
        <v>81.0</v>
      </c>
      <c r="C3866" s="57">
        <v>25.0</v>
      </c>
      <c r="D3866" s="268">
        <v>0.5</v>
      </c>
      <c r="E3866" s="269">
        <v>1.3287857647999567E-4</v>
      </c>
      <c r="F3866" s="269">
        <v>5.5085039059187164E-5</v>
      </c>
    </row>
    <row r="3867" ht="14.25" customHeight="1">
      <c r="A3867" s="267">
        <v>43546.0</v>
      </c>
      <c r="B3867" s="57">
        <v>81.0</v>
      </c>
      <c r="C3867" s="57">
        <v>26.0</v>
      </c>
      <c r="D3867" s="268">
        <v>0.520833333333333</v>
      </c>
      <c r="E3867" s="269">
        <v>1.300723849042151E-4</v>
      </c>
      <c r="F3867" s="269">
        <v>5.518519367565842E-5</v>
      </c>
    </row>
    <row r="3868" ht="14.25" customHeight="1">
      <c r="A3868" s="267">
        <v>43546.0</v>
      </c>
      <c r="B3868" s="57">
        <v>81.0</v>
      </c>
      <c r="C3868" s="57">
        <v>27.0</v>
      </c>
      <c r="D3868" s="268">
        <v>0.541666666666667</v>
      </c>
      <c r="E3868" s="269">
        <v>1.2492492517923953E-4</v>
      </c>
      <c r="F3868" s="269">
        <v>5.368287442858966E-5</v>
      </c>
    </row>
    <row r="3869" ht="14.25" customHeight="1">
      <c r="A3869" s="267">
        <v>43546.0</v>
      </c>
      <c r="B3869" s="57">
        <v>81.0</v>
      </c>
      <c r="C3869" s="57">
        <v>28.0</v>
      </c>
      <c r="D3869" s="268">
        <v>0.5625</v>
      </c>
      <c r="E3869" s="269">
        <v>1.1512910468919384E-4</v>
      </c>
      <c r="F3869" s="269">
        <v>5.3282255962704675E-5</v>
      </c>
    </row>
    <row r="3870" ht="14.25" customHeight="1">
      <c r="A3870" s="267">
        <v>43546.0</v>
      </c>
      <c r="B3870" s="57">
        <v>81.0</v>
      </c>
      <c r="C3870" s="57">
        <v>29.0</v>
      </c>
      <c r="D3870" s="268">
        <v>0.583333333333333</v>
      </c>
      <c r="E3870" s="269">
        <v>9.847893450730861E-5</v>
      </c>
      <c r="F3870" s="269">
        <v>5.388318366153217E-5</v>
      </c>
    </row>
    <row r="3871" ht="14.25" customHeight="1">
      <c r="A3871" s="267">
        <v>43546.0</v>
      </c>
      <c r="B3871" s="57">
        <v>81.0</v>
      </c>
      <c r="C3871" s="57">
        <v>30.0</v>
      </c>
      <c r="D3871" s="268">
        <v>0.604166666666667</v>
      </c>
      <c r="E3871" s="269">
        <v>9.412256370092064E-5</v>
      </c>
      <c r="F3871" s="269">
        <v>5.538550290860091E-5</v>
      </c>
    </row>
    <row r="3872" ht="14.25" customHeight="1">
      <c r="A3872" s="267">
        <v>43546.0</v>
      </c>
      <c r="B3872" s="57">
        <v>81.0</v>
      </c>
      <c r="C3872" s="57">
        <v>31.0</v>
      </c>
      <c r="D3872" s="268">
        <v>0.625</v>
      </c>
      <c r="E3872" s="269">
        <v>8.607269233809102E-5</v>
      </c>
      <c r="F3872" s="269">
        <v>5.598643060742841E-5</v>
      </c>
    </row>
    <row r="3873" ht="14.25" customHeight="1">
      <c r="A3873" s="267">
        <v>43546.0</v>
      </c>
      <c r="B3873" s="57">
        <v>81.0</v>
      </c>
      <c r="C3873" s="57">
        <v>32.0</v>
      </c>
      <c r="D3873" s="268">
        <v>0.645833333333333</v>
      </c>
      <c r="E3873" s="269">
        <v>7.594416739807781E-5</v>
      </c>
      <c r="F3873" s="269">
        <v>6.019292449922087E-5</v>
      </c>
    </row>
    <row r="3874" ht="14.25" customHeight="1">
      <c r="A3874" s="267">
        <v>43546.0</v>
      </c>
      <c r="B3874" s="57">
        <v>81.0</v>
      </c>
      <c r="C3874" s="57">
        <v>33.0</v>
      </c>
      <c r="D3874" s="268">
        <v>0.666666666666667</v>
      </c>
      <c r="E3874" s="269">
        <v>6.013896638047945E-5</v>
      </c>
      <c r="F3874" s="269">
        <v>6.540096455572584E-5</v>
      </c>
    </row>
    <row r="3875" ht="14.25" customHeight="1">
      <c r="A3875" s="267">
        <v>43546.0</v>
      </c>
      <c r="B3875" s="57">
        <v>81.0</v>
      </c>
      <c r="C3875" s="57">
        <v>34.0</v>
      </c>
      <c r="D3875" s="268">
        <v>0.6875</v>
      </c>
      <c r="E3875" s="269">
        <v>4.490122324404172E-5</v>
      </c>
      <c r="F3875" s="269">
        <v>7.171070539341455E-5</v>
      </c>
    </row>
    <row r="3876" ht="14.25" customHeight="1">
      <c r="A3876" s="267">
        <v>43546.0</v>
      </c>
      <c r="B3876" s="57">
        <v>81.0</v>
      </c>
      <c r="C3876" s="57">
        <v>35.0</v>
      </c>
      <c r="D3876" s="268">
        <v>0.708333333333333</v>
      </c>
      <c r="E3876" s="269">
        <v>3.0055519500685772E-5</v>
      </c>
      <c r="F3876" s="269">
        <v>8.082477549229825E-5</v>
      </c>
    </row>
    <row r="3877" ht="14.25" customHeight="1">
      <c r="A3877" s="267">
        <v>43546.0</v>
      </c>
      <c r="B3877" s="57">
        <v>81.0</v>
      </c>
      <c r="C3877" s="57">
        <v>36.0</v>
      </c>
      <c r="D3877" s="268">
        <v>0.729166666666667</v>
      </c>
      <c r="E3877" s="269">
        <v>1.63116912067318E-5</v>
      </c>
      <c r="F3877" s="269">
        <v>8.903745404294072E-5</v>
      </c>
    </row>
    <row r="3878" ht="14.25" customHeight="1">
      <c r="A3878" s="267">
        <v>43546.0</v>
      </c>
      <c r="B3878" s="57">
        <v>81.0</v>
      </c>
      <c r="C3878" s="57">
        <v>37.0</v>
      </c>
      <c r="D3878" s="268">
        <v>0.75</v>
      </c>
      <c r="E3878" s="269">
        <v>9.318306199038756E-6</v>
      </c>
      <c r="F3878" s="269">
        <v>9.684951412769816E-5</v>
      </c>
    </row>
    <row r="3879" ht="14.25" customHeight="1">
      <c r="A3879" s="267">
        <v>43546.0</v>
      </c>
      <c r="B3879" s="57">
        <v>81.0</v>
      </c>
      <c r="C3879" s="57">
        <v>38.0</v>
      </c>
      <c r="D3879" s="268">
        <v>0.770833333333333</v>
      </c>
      <c r="E3879" s="269">
        <v>3.3316875163724796E-6</v>
      </c>
      <c r="F3879" s="269">
        <v>9.975399800536438E-5</v>
      </c>
    </row>
    <row r="3880" ht="14.25" customHeight="1">
      <c r="A3880" s="267">
        <v>43546.0</v>
      </c>
      <c r="B3880" s="57">
        <v>81.0</v>
      </c>
      <c r="C3880" s="57">
        <v>39.0</v>
      </c>
      <c r="D3880" s="268">
        <v>0.791666666666667</v>
      </c>
      <c r="E3880" s="269">
        <v>1.552280316195897E-6</v>
      </c>
      <c r="F3880" s="269">
        <v>9.755059644299692E-5</v>
      </c>
    </row>
    <row r="3881" ht="14.25" customHeight="1">
      <c r="A3881" s="267">
        <v>43546.0</v>
      </c>
      <c r="B3881" s="57">
        <v>81.0</v>
      </c>
      <c r="C3881" s="57">
        <v>40.0</v>
      </c>
      <c r="D3881" s="268">
        <v>0.8125</v>
      </c>
      <c r="E3881" s="269">
        <v>4.4759532510851603E-7</v>
      </c>
      <c r="F3881" s="269">
        <v>9.474626718180191E-5</v>
      </c>
    </row>
    <row r="3882" ht="14.25" customHeight="1">
      <c r="A3882" s="267">
        <v>43546.0</v>
      </c>
      <c r="B3882" s="57">
        <v>81.0</v>
      </c>
      <c r="C3882" s="57">
        <v>41.0</v>
      </c>
      <c r="D3882" s="268">
        <v>0.833333333333333</v>
      </c>
      <c r="E3882" s="269">
        <v>1.3230572557615364E-7</v>
      </c>
      <c r="F3882" s="269">
        <v>9.164147407119316E-5</v>
      </c>
    </row>
    <row r="3883" ht="14.25" customHeight="1">
      <c r="A3883" s="267">
        <v>43546.0</v>
      </c>
      <c r="B3883" s="57">
        <v>81.0</v>
      </c>
      <c r="C3883" s="57">
        <v>42.0</v>
      </c>
      <c r="D3883" s="268">
        <v>0.854166666666667</v>
      </c>
      <c r="E3883" s="269">
        <v>1.0861584903718016E-8</v>
      </c>
      <c r="F3883" s="269">
        <v>8.773544402881445E-5</v>
      </c>
    </row>
    <row r="3884" ht="14.25" customHeight="1">
      <c r="A3884" s="267">
        <v>43546.0</v>
      </c>
      <c r="B3884" s="57">
        <v>81.0</v>
      </c>
      <c r="C3884" s="57">
        <v>43.0</v>
      </c>
      <c r="D3884" s="268">
        <v>0.875</v>
      </c>
      <c r="E3884" s="269">
        <v>0.0</v>
      </c>
      <c r="F3884" s="269">
        <v>8.463065091820574E-5</v>
      </c>
    </row>
    <row r="3885" ht="14.25" customHeight="1">
      <c r="A3885" s="267">
        <v>43546.0</v>
      </c>
      <c r="B3885" s="57">
        <v>81.0</v>
      </c>
      <c r="C3885" s="57">
        <v>44.0</v>
      </c>
      <c r="D3885" s="268">
        <v>0.895833333333333</v>
      </c>
      <c r="E3885" s="269">
        <v>0.0</v>
      </c>
      <c r="F3885" s="269">
        <v>7.972307471111451E-5</v>
      </c>
    </row>
    <row r="3886" ht="14.25" customHeight="1">
      <c r="A3886" s="267">
        <v>43546.0</v>
      </c>
      <c r="B3886" s="57">
        <v>81.0</v>
      </c>
      <c r="C3886" s="57">
        <v>45.0</v>
      </c>
      <c r="D3886" s="268">
        <v>0.916666666666667</v>
      </c>
      <c r="E3886" s="269">
        <v>0.0</v>
      </c>
      <c r="F3886" s="269">
        <v>7.36136431063683E-5</v>
      </c>
    </row>
    <row r="3887" ht="14.25" customHeight="1">
      <c r="A3887" s="267">
        <v>43546.0</v>
      </c>
      <c r="B3887" s="57">
        <v>81.0</v>
      </c>
      <c r="C3887" s="57">
        <v>46.0</v>
      </c>
      <c r="D3887" s="268">
        <v>0.9375</v>
      </c>
      <c r="E3887" s="269">
        <v>0.0</v>
      </c>
      <c r="F3887" s="269">
        <v>6.36983360757146E-5</v>
      </c>
    </row>
    <row r="3888" ht="14.25" customHeight="1">
      <c r="A3888" s="267">
        <v>43546.0</v>
      </c>
      <c r="B3888" s="57">
        <v>81.0</v>
      </c>
      <c r="C3888" s="57">
        <v>47.0</v>
      </c>
      <c r="D3888" s="268">
        <v>0.958333333333333</v>
      </c>
      <c r="E3888" s="269">
        <v>0.0</v>
      </c>
      <c r="F3888" s="269">
        <v>5.388318366153217E-5</v>
      </c>
    </row>
    <row r="3889" ht="14.25" customHeight="1">
      <c r="A3889" s="267">
        <v>43546.0</v>
      </c>
      <c r="B3889" s="57">
        <v>81.0</v>
      </c>
      <c r="C3889" s="57">
        <v>48.0</v>
      </c>
      <c r="D3889" s="268">
        <v>0.979166666666667</v>
      </c>
      <c r="E3889" s="269">
        <v>0.0</v>
      </c>
      <c r="F3889" s="269">
        <v>4.5370041261475974E-5</v>
      </c>
    </row>
    <row r="3890" ht="14.25" customHeight="1">
      <c r="A3890" s="267">
        <v>43547.0</v>
      </c>
      <c r="B3890" s="57">
        <v>82.0</v>
      </c>
      <c r="C3890" s="57">
        <v>1.0</v>
      </c>
      <c r="D3890" s="268">
        <v>0.0</v>
      </c>
      <c r="E3890" s="269">
        <v>0.0</v>
      </c>
      <c r="F3890" s="269">
        <v>4.0061846588499765E-5</v>
      </c>
    </row>
    <row r="3891" ht="14.25" customHeight="1">
      <c r="A3891" s="267">
        <v>43547.0</v>
      </c>
      <c r="B3891" s="57">
        <v>82.0</v>
      </c>
      <c r="C3891" s="57">
        <v>2.0</v>
      </c>
      <c r="D3891" s="268">
        <v>0.020833333333333332</v>
      </c>
      <c r="E3891" s="269">
        <v>0.0</v>
      </c>
      <c r="F3891" s="269">
        <v>3.605566192964978E-5</v>
      </c>
    </row>
    <row r="3892" ht="14.25" customHeight="1">
      <c r="A3892" s="267">
        <v>43547.0</v>
      </c>
      <c r="B3892" s="57">
        <v>82.0</v>
      </c>
      <c r="C3892" s="57">
        <v>3.0</v>
      </c>
      <c r="D3892" s="268">
        <v>0.0416666666666667</v>
      </c>
      <c r="E3892" s="269">
        <v>0.0</v>
      </c>
      <c r="F3892" s="269">
        <v>3.3651951134339786E-5</v>
      </c>
    </row>
    <row r="3893" ht="14.25" customHeight="1">
      <c r="A3893" s="267">
        <v>43547.0</v>
      </c>
      <c r="B3893" s="57">
        <v>82.0</v>
      </c>
      <c r="C3893" s="57">
        <v>4.0</v>
      </c>
      <c r="D3893" s="268">
        <v>0.0625</v>
      </c>
      <c r="E3893" s="269">
        <v>0.0</v>
      </c>
      <c r="F3893" s="269">
        <v>3.2249786503742304E-5</v>
      </c>
    </row>
    <row r="3894" ht="14.25" customHeight="1">
      <c r="A3894" s="267">
        <v>43547.0</v>
      </c>
      <c r="B3894" s="57">
        <v>82.0</v>
      </c>
      <c r="C3894" s="57">
        <v>5.0</v>
      </c>
      <c r="D3894" s="268">
        <v>0.0833333333333333</v>
      </c>
      <c r="E3894" s="269">
        <v>0.0</v>
      </c>
      <c r="F3894" s="269">
        <v>3.0246694174317314E-5</v>
      </c>
    </row>
    <row r="3895" ht="14.25" customHeight="1">
      <c r="A3895" s="267">
        <v>43547.0</v>
      </c>
      <c r="B3895" s="57">
        <v>82.0</v>
      </c>
      <c r="C3895" s="57">
        <v>6.0</v>
      </c>
      <c r="D3895" s="268">
        <v>0.104166666666667</v>
      </c>
      <c r="E3895" s="269">
        <v>0.0</v>
      </c>
      <c r="F3895" s="269">
        <v>2.9645766475489823E-5</v>
      </c>
    </row>
    <row r="3896" ht="14.25" customHeight="1">
      <c r="A3896" s="267">
        <v>43547.0</v>
      </c>
      <c r="B3896" s="57">
        <v>82.0</v>
      </c>
      <c r="C3896" s="57">
        <v>7.0</v>
      </c>
      <c r="D3896" s="268">
        <v>0.125</v>
      </c>
      <c r="E3896" s="269">
        <v>0.0</v>
      </c>
      <c r="F3896" s="269">
        <v>2.974592109196107E-5</v>
      </c>
    </row>
    <row r="3897" ht="14.25" customHeight="1">
      <c r="A3897" s="267">
        <v>43547.0</v>
      </c>
      <c r="B3897" s="57">
        <v>82.0</v>
      </c>
      <c r="C3897" s="57">
        <v>8.0</v>
      </c>
      <c r="D3897" s="268">
        <v>0.145833333333333</v>
      </c>
      <c r="E3897" s="269">
        <v>0.0</v>
      </c>
      <c r="F3897" s="269">
        <v>2.9245148009604822E-5</v>
      </c>
    </row>
    <row r="3898" ht="14.25" customHeight="1">
      <c r="A3898" s="267">
        <v>43547.0</v>
      </c>
      <c r="B3898" s="57">
        <v>82.0</v>
      </c>
      <c r="C3898" s="57">
        <v>9.0</v>
      </c>
      <c r="D3898" s="268">
        <v>0.166666666666667</v>
      </c>
      <c r="E3898" s="269">
        <v>0.0</v>
      </c>
      <c r="F3898" s="269">
        <v>2.9545611859018566E-5</v>
      </c>
    </row>
    <row r="3899" ht="14.25" customHeight="1">
      <c r="A3899" s="267">
        <v>43547.0</v>
      </c>
      <c r="B3899" s="57">
        <v>82.0</v>
      </c>
      <c r="C3899" s="57">
        <v>10.0</v>
      </c>
      <c r="D3899" s="268">
        <v>0.1875</v>
      </c>
      <c r="E3899" s="269">
        <v>3.0579515324218173E-8</v>
      </c>
      <c r="F3899" s="269">
        <v>3.0847621873144815E-5</v>
      </c>
    </row>
    <row r="3900" ht="14.25" customHeight="1">
      <c r="A3900" s="267">
        <v>43547.0</v>
      </c>
      <c r="B3900" s="57">
        <v>82.0</v>
      </c>
      <c r="C3900" s="57">
        <v>11.0</v>
      </c>
      <c r="D3900" s="268">
        <v>0.208333333333333</v>
      </c>
      <c r="E3900" s="269">
        <v>2.0339076825523337E-7</v>
      </c>
      <c r="F3900" s="269">
        <v>3.164885880491481E-5</v>
      </c>
    </row>
    <row r="3901" ht="14.25" customHeight="1">
      <c r="A3901" s="267">
        <v>43547.0</v>
      </c>
      <c r="B3901" s="57">
        <v>82.0</v>
      </c>
      <c r="C3901" s="57">
        <v>12.0</v>
      </c>
      <c r="D3901" s="268">
        <v>0.229166666666667</v>
      </c>
      <c r="E3901" s="269">
        <v>1.0781745241732405E-6</v>
      </c>
      <c r="F3901" s="269">
        <v>3.4753651915523535E-5</v>
      </c>
    </row>
    <row r="3902" ht="14.25" customHeight="1">
      <c r="A3902" s="267">
        <v>43547.0</v>
      </c>
      <c r="B3902" s="57">
        <v>82.0</v>
      </c>
      <c r="C3902" s="57">
        <v>13.0</v>
      </c>
      <c r="D3902" s="268">
        <v>0.25</v>
      </c>
      <c r="E3902" s="269">
        <v>6.081741828136638E-6</v>
      </c>
      <c r="F3902" s="269">
        <v>4.1363856602626E-5</v>
      </c>
    </row>
    <row r="3903" ht="14.25" customHeight="1">
      <c r="A3903" s="267">
        <v>43547.0</v>
      </c>
      <c r="B3903" s="57">
        <v>82.0</v>
      </c>
      <c r="C3903" s="57">
        <v>14.0</v>
      </c>
      <c r="D3903" s="268">
        <v>0.270833333333333</v>
      </c>
      <c r="E3903" s="269">
        <v>1.5430586461041103E-5</v>
      </c>
      <c r="F3903" s="269">
        <v>4.8474834372084706E-5</v>
      </c>
    </row>
    <row r="3904" ht="14.25" customHeight="1">
      <c r="A3904" s="267">
        <v>43547.0</v>
      </c>
      <c r="B3904" s="57">
        <v>82.0</v>
      </c>
      <c r="C3904" s="57">
        <v>15.0</v>
      </c>
      <c r="D3904" s="268">
        <v>0.291666666666667</v>
      </c>
      <c r="E3904" s="269">
        <v>3.1889922530422726E-5</v>
      </c>
      <c r="F3904" s="269">
        <v>5.728844062155465E-5</v>
      </c>
    </row>
    <row r="3905" ht="14.25" customHeight="1">
      <c r="A3905" s="267">
        <v>43547.0</v>
      </c>
      <c r="B3905" s="57">
        <v>82.0</v>
      </c>
      <c r="C3905" s="57">
        <v>16.0</v>
      </c>
      <c r="D3905" s="268">
        <v>0.3125</v>
      </c>
      <c r="E3905" s="269">
        <v>4.825137894385038E-5</v>
      </c>
      <c r="F3905" s="269">
        <v>6.449957300748461E-5</v>
      </c>
    </row>
    <row r="3906" ht="14.25" customHeight="1">
      <c r="A3906" s="267">
        <v>43547.0</v>
      </c>
      <c r="B3906" s="57">
        <v>82.0</v>
      </c>
      <c r="C3906" s="57">
        <v>17.0</v>
      </c>
      <c r="D3906" s="268">
        <v>0.333333333333333</v>
      </c>
      <c r="E3906" s="269">
        <v>7.647101424051528E-5</v>
      </c>
      <c r="F3906" s="269">
        <v>6.409895454159961E-5</v>
      </c>
    </row>
    <row r="3907" ht="14.25" customHeight="1">
      <c r="A3907" s="267">
        <v>43547.0</v>
      </c>
      <c r="B3907" s="57">
        <v>82.0</v>
      </c>
      <c r="C3907" s="57">
        <v>18.0</v>
      </c>
      <c r="D3907" s="268">
        <v>0.354166666666667</v>
      </c>
      <c r="E3907" s="269">
        <v>9.588864092854716E-5</v>
      </c>
      <c r="F3907" s="269">
        <v>6.379849069218586E-5</v>
      </c>
    </row>
    <row r="3908" ht="14.25" customHeight="1">
      <c r="A3908" s="267">
        <v>43547.0</v>
      </c>
      <c r="B3908" s="57">
        <v>82.0</v>
      </c>
      <c r="C3908" s="57">
        <v>19.0</v>
      </c>
      <c r="D3908" s="268">
        <v>0.375</v>
      </c>
      <c r="E3908" s="269">
        <v>1.1440977844953072E-4</v>
      </c>
      <c r="F3908" s="269">
        <v>6.249648067805962E-5</v>
      </c>
    </row>
    <row r="3909" ht="14.25" customHeight="1">
      <c r="A3909" s="267">
        <v>43547.0</v>
      </c>
      <c r="B3909" s="57">
        <v>82.0</v>
      </c>
      <c r="C3909" s="57">
        <v>20.0</v>
      </c>
      <c r="D3909" s="268">
        <v>0.395833333333333</v>
      </c>
      <c r="E3909" s="269">
        <v>1.3008923288709303E-4</v>
      </c>
      <c r="F3909" s="269">
        <v>6.149493451334712E-5</v>
      </c>
    </row>
    <row r="3910" ht="14.25" customHeight="1">
      <c r="A3910" s="267">
        <v>43547.0</v>
      </c>
      <c r="B3910" s="57">
        <v>82.0</v>
      </c>
      <c r="C3910" s="57">
        <v>21.0</v>
      </c>
      <c r="D3910" s="268">
        <v>0.416666666666667</v>
      </c>
      <c r="E3910" s="269">
        <v>1.4226021989377944E-4</v>
      </c>
      <c r="F3910" s="269">
        <v>5.808967755332465E-5</v>
      </c>
    </row>
    <row r="3911" ht="14.25" customHeight="1">
      <c r="A3911" s="267">
        <v>43547.0</v>
      </c>
      <c r="B3911" s="57">
        <v>82.0</v>
      </c>
      <c r="C3911" s="57">
        <v>22.0</v>
      </c>
      <c r="D3911" s="268">
        <v>0.4375</v>
      </c>
      <c r="E3911" s="269">
        <v>1.5045313702180286E-4</v>
      </c>
      <c r="F3911" s="269">
        <v>5.758890447096841E-5</v>
      </c>
    </row>
    <row r="3912" ht="14.25" customHeight="1">
      <c r="A3912" s="267">
        <v>43547.0</v>
      </c>
      <c r="B3912" s="57">
        <v>82.0</v>
      </c>
      <c r="C3912" s="57">
        <v>23.0</v>
      </c>
      <c r="D3912" s="268">
        <v>0.458333333333333</v>
      </c>
      <c r="E3912" s="269">
        <v>1.5632211901124321E-4</v>
      </c>
      <c r="F3912" s="269">
        <v>5.558581214154341E-5</v>
      </c>
    </row>
    <row r="3913" ht="14.25" customHeight="1">
      <c r="A3913" s="267">
        <v>43547.0</v>
      </c>
      <c r="B3913" s="57">
        <v>82.0</v>
      </c>
      <c r="C3913" s="57">
        <v>24.0</v>
      </c>
      <c r="D3913" s="268">
        <v>0.479166666666667</v>
      </c>
      <c r="E3913" s="269">
        <v>1.5979654894070116E-4</v>
      </c>
      <c r="F3913" s="269">
        <v>5.5085039059187164E-5</v>
      </c>
    </row>
    <row r="3914" ht="14.25" customHeight="1">
      <c r="A3914" s="267">
        <v>43547.0</v>
      </c>
      <c r="B3914" s="57">
        <v>82.0</v>
      </c>
      <c r="C3914" s="57">
        <v>25.0</v>
      </c>
      <c r="D3914" s="268">
        <v>0.5</v>
      </c>
      <c r="E3914" s="269">
        <v>1.4165173456635134E-4</v>
      </c>
      <c r="F3914" s="269">
        <v>5.6487203689784654E-5</v>
      </c>
    </row>
    <row r="3915" ht="14.25" customHeight="1">
      <c r="A3915" s="267">
        <v>43547.0</v>
      </c>
      <c r="B3915" s="57">
        <v>82.0</v>
      </c>
      <c r="C3915" s="57">
        <v>26.0</v>
      </c>
      <c r="D3915" s="268">
        <v>0.520833333333333</v>
      </c>
      <c r="E3915" s="269">
        <v>1.401813333454809E-4</v>
      </c>
      <c r="F3915" s="269">
        <v>5.6487203689784654E-5</v>
      </c>
    </row>
    <row r="3916" ht="14.25" customHeight="1">
      <c r="A3916" s="267">
        <v>43547.0</v>
      </c>
      <c r="B3916" s="57">
        <v>82.0</v>
      </c>
      <c r="C3916" s="57">
        <v>27.0</v>
      </c>
      <c r="D3916" s="268">
        <v>0.541666666666667</v>
      </c>
      <c r="E3916" s="269">
        <v>1.3251544964465543E-4</v>
      </c>
      <c r="F3916" s="269">
        <v>5.45842659768309E-5</v>
      </c>
    </row>
    <row r="3917" ht="14.25" customHeight="1">
      <c r="A3917" s="267">
        <v>43547.0</v>
      </c>
      <c r="B3917" s="57">
        <v>82.0</v>
      </c>
      <c r="C3917" s="57">
        <v>28.0</v>
      </c>
      <c r="D3917" s="268">
        <v>0.5625</v>
      </c>
      <c r="E3917" s="269">
        <v>1.2169560931192472E-4</v>
      </c>
      <c r="F3917" s="269">
        <v>5.418364751094592E-5</v>
      </c>
    </row>
    <row r="3918" ht="14.25" customHeight="1">
      <c r="A3918" s="267">
        <v>43547.0</v>
      </c>
      <c r="B3918" s="57">
        <v>82.0</v>
      </c>
      <c r="C3918" s="57">
        <v>29.0</v>
      </c>
      <c r="D3918" s="268">
        <v>0.583333333333333</v>
      </c>
      <c r="E3918" s="269">
        <v>1.0296805024423307E-4</v>
      </c>
      <c r="F3918" s="269">
        <v>5.348256519564716E-5</v>
      </c>
    </row>
    <row r="3919" ht="14.25" customHeight="1">
      <c r="A3919" s="267">
        <v>43547.0</v>
      </c>
      <c r="B3919" s="57">
        <v>82.0</v>
      </c>
      <c r="C3919" s="57">
        <v>30.0</v>
      </c>
      <c r="D3919" s="268">
        <v>0.604166666666667</v>
      </c>
      <c r="E3919" s="269">
        <v>1.0539169179626752E-4</v>
      </c>
      <c r="F3919" s="269">
        <v>5.448411136035966E-5</v>
      </c>
    </row>
    <row r="3920" ht="14.25" customHeight="1">
      <c r="A3920" s="267">
        <v>43547.0</v>
      </c>
      <c r="B3920" s="57">
        <v>82.0</v>
      </c>
      <c r="C3920" s="57">
        <v>31.0</v>
      </c>
      <c r="D3920" s="268">
        <v>0.625</v>
      </c>
      <c r="E3920" s="269">
        <v>8.348254443045124E-5</v>
      </c>
      <c r="F3920" s="269">
        <v>5.548565752507217E-5</v>
      </c>
    </row>
    <row r="3921" ht="14.25" customHeight="1">
      <c r="A3921" s="267">
        <v>43547.0</v>
      </c>
      <c r="B3921" s="57">
        <v>82.0</v>
      </c>
      <c r="C3921" s="57">
        <v>32.0</v>
      </c>
      <c r="D3921" s="268">
        <v>0.645833333333333</v>
      </c>
      <c r="E3921" s="269">
        <v>7.077806523786447E-5</v>
      </c>
      <c r="F3921" s="269">
        <v>5.959199680039339E-5</v>
      </c>
    </row>
    <row r="3922" ht="14.25" customHeight="1">
      <c r="A3922" s="267">
        <v>43547.0</v>
      </c>
      <c r="B3922" s="57">
        <v>82.0</v>
      </c>
      <c r="C3922" s="57">
        <v>33.0</v>
      </c>
      <c r="D3922" s="268">
        <v>0.666666666666667</v>
      </c>
      <c r="E3922" s="269">
        <v>5.150809459579459E-5</v>
      </c>
      <c r="F3922" s="269">
        <v>6.500034608984085E-5</v>
      </c>
    </row>
    <row r="3923" ht="14.25" customHeight="1">
      <c r="A3923" s="267">
        <v>43547.0</v>
      </c>
      <c r="B3923" s="57">
        <v>82.0</v>
      </c>
      <c r="C3923" s="57">
        <v>34.0</v>
      </c>
      <c r="D3923" s="268">
        <v>0.6875</v>
      </c>
      <c r="E3923" s="269">
        <v>3.867474250689427E-5</v>
      </c>
      <c r="F3923" s="269">
        <v>7.120993231105831E-5</v>
      </c>
    </row>
    <row r="3924" ht="14.25" customHeight="1">
      <c r="A3924" s="267">
        <v>43547.0</v>
      </c>
      <c r="B3924" s="57">
        <v>82.0</v>
      </c>
      <c r="C3924" s="57">
        <v>35.0</v>
      </c>
      <c r="D3924" s="268">
        <v>0.708333333333333</v>
      </c>
      <c r="E3924" s="269">
        <v>2.7605330052068928E-5</v>
      </c>
      <c r="F3924" s="269">
        <v>8.022384779347077E-5</v>
      </c>
    </row>
    <row r="3925" ht="14.25" customHeight="1">
      <c r="A3925" s="267">
        <v>43547.0</v>
      </c>
      <c r="B3925" s="57">
        <v>82.0</v>
      </c>
      <c r="C3925" s="57">
        <v>36.0</v>
      </c>
      <c r="D3925" s="268">
        <v>0.729166666666667</v>
      </c>
      <c r="E3925" s="269">
        <v>1.4449592954994607E-5</v>
      </c>
      <c r="F3925" s="269">
        <v>8.753513479587196E-5</v>
      </c>
    </row>
    <row r="3926" ht="14.25" customHeight="1">
      <c r="A3926" s="267">
        <v>43547.0</v>
      </c>
      <c r="B3926" s="57">
        <v>82.0</v>
      </c>
      <c r="C3926" s="57">
        <v>37.0</v>
      </c>
      <c r="D3926" s="268">
        <v>0.75</v>
      </c>
      <c r="E3926" s="269">
        <v>7.442056846434273E-6</v>
      </c>
      <c r="F3926" s="269">
        <v>9.624858642887066E-5</v>
      </c>
    </row>
    <row r="3927" ht="14.25" customHeight="1">
      <c r="A3927" s="267">
        <v>43547.0</v>
      </c>
      <c r="B3927" s="57">
        <v>82.0</v>
      </c>
      <c r="C3927" s="57">
        <v>38.0</v>
      </c>
      <c r="D3927" s="268">
        <v>0.770833333333333</v>
      </c>
      <c r="E3927" s="269">
        <v>1.6116514316338448E-6</v>
      </c>
      <c r="F3927" s="269">
        <v>9.95536887724219E-5</v>
      </c>
    </row>
    <row r="3928" ht="14.25" customHeight="1">
      <c r="A3928" s="267">
        <v>43547.0</v>
      </c>
      <c r="B3928" s="57">
        <v>82.0</v>
      </c>
      <c r="C3928" s="57">
        <v>39.0</v>
      </c>
      <c r="D3928" s="268">
        <v>0.791666666666667</v>
      </c>
      <c r="E3928" s="269">
        <v>5.620835508284216E-7</v>
      </c>
      <c r="F3928" s="269">
        <v>9.775090567593941E-5</v>
      </c>
    </row>
    <row r="3929" ht="14.25" customHeight="1">
      <c r="A3929" s="267">
        <v>43547.0</v>
      </c>
      <c r="B3929" s="57">
        <v>82.0</v>
      </c>
      <c r="C3929" s="57">
        <v>40.0</v>
      </c>
      <c r="D3929" s="268">
        <v>0.8125</v>
      </c>
      <c r="E3929" s="269">
        <v>1.9901345860196827E-7</v>
      </c>
      <c r="F3929" s="269">
        <v>9.544734949710066E-5</v>
      </c>
    </row>
    <row r="3930" ht="14.25" customHeight="1">
      <c r="A3930" s="267">
        <v>43547.0</v>
      </c>
      <c r="B3930" s="57">
        <v>82.0</v>
      </c>
      <c r="C3930" s="57">
        <v>41.0</v>
      </c>
      <c r="D3930" s="268">
        <v>0.833333333333333</v>
      </c>
      <c r="E3930" s="269">
        <v>5.0061625893679745E-8</v>
      </c>
      <c r="F3930" s="269">
        <v>9.194193792060692E-5</v>
      </c>
    </row>
    <row r="3931" ht="14.25" customHeight="1">
      <c r="A3931" s="267">
        <v>43547.0</v>
      </c>
      <c r="B3931" s="57">
        <v>82.0</v>
      </c>
      <c r="C3931" s="57">
        <v>42.0</v>
      </c>
      <c r="D3931" s="268">
        <v>0.854166666666667</v>
      </c>
      <c r="E3931" s="269">
        <v>5.181100844876985E-9</v>
      </c>
      <c r="F3931" s="269">
        <v>8.80359078782282E-5</v>
      </c>
    </row>
    <row r="3932" ht="14.25" customHeight="1">
      <c r="A3932" s="267">
        <v>43547.0</v>
      </c>
      <c r="B3932" s="57">
        <v>82.0</v>
      </c>
      <c r="C3932" s="57">
        <v>43.0</v>
      </c>
      <c r="D3932" s="268">
        <v>0.875</v>
      </c>
      <c r="E3932" s="269">
        <v>0.0</v>
      </c>
      <c r="F3932" s="269">
        <v>8.483096015114823E-5</v>
      </c>
    </row>
    <row r="3933" ht="14.25" customHeight="1">
      <c r="A3933" s="267">
        <v>43547.0</v>
      </c>
      <c r="B3933" s="57">
        <v>82.0</v>
      </c>
      <c r="C3933" s="57">
        <v>44.0</v>
      </c>
      <c r="D3933" s="268">
        <v>0.895833333333333</v>
      </c>
      <c r="E3933" s="269">
        <v>0.0</v>
      </c>
      <c r="F3933" s="269">
        <v>7.902199239581575E-5</v>
      </c>
    </row>
    <row r="3934" ht="14.25" customHeight="1">
      <c r="A3934" s="267">
        <v>43547.0</v>
      </c>
      <c r="B3934" s="57">
        <v>82.0</v>
      </c>
      <c r="C3934" s="57">
        <v>45.0</v>
      </c>
      <c r="D3934" s="268">
        <v>0.916666666666667</v>
      </c>
      <c r="E3934" s="269">
        <v>0.0</v>
      </c>
      <c r="F3934" s="269">
        <v>7.311287002401206E-5</v>
      </c>
    </row>
    <row r="3935" ht="14.25" customHeight="1">
      <c r="A3935" s="267">
        <v>43547.0</v>
      </c>
      <c r="B3935" s="57">
        <v>82.0</v>
      </c>
      <c r="C3935" s="57">
        <v>46.0</v>
      </c>
      <c r="D3935" s="268">
        <v>0.9375</v>
      </c>
      <c r="E3935" s="269">
        <v>0.0</v>
      </c>
      <c r="F3935" s="269">
        <v>6.36983360757146E-5</v>
      </c>
    </row>
    <row r="3936" ht="14.25" customHeight="1">
      <c r="A3936" s="267">
        <v>43547.0</v>
      </c>
      <c r="B3936" s="57">
        <v>82.0</v>
      </c>
      <c r="C3936" s="57">
        <v>47.0</v>
      </c>
      <c r="D3936" s="268">
        <v>0.958333333333333</v>
      </c>
      <c r="E3936" s="269">
        <v>0.0</v>
      </c>
      <c r="F3936" s="269">
        <v>5.408349289447466E-5</v>
      </c>
    </row>
    <row r="3937" ht="14.25" customHeight="1">
      <c r="A3937" s="267">
        <v>43547.0</v>
      </c>
      <c r="B3937" s="57">
        <v>82.0</v>
      </c>
      <c r="C3937" s="57">
        <v>48.0</v>
      </c>
      <c r="D3937" s="268">
        <v>0.979166666666667</v>
      </c>
      <c r="E3937" s="269">
        <v>0.0</v>
      </c>
      <c r="F3937" s="269">
        <v>4.6171278193245975E-5</v>
      </c>
    </row>
    <row r="3938" ht="14.25" customHeight="1">
      <c r="A3938" s="267">
        <v>43548.0</v>
      </c>
      <c r="B3938" s="57">
        <v>83.0</v>
      </c>
      <c r="C3938" s="57">
        <v>1.0</v>
      </c>
      <c r="D3938" s="268">
        <v>0.0</v>
      </c>
      <c r="E3938" s="269">
        <v>0.0</v>
      </c>
      <c r="F3938" s="269">
        <v>3.976138273908601E-5</v>
      </c>
    </row>
    <row r="3939" ht="14.25" customHeight="1">
      <c r="A3939" s="267">
        <v>43548.0</v>
      </c>
      <c r="B3939" s="57">
        <v>83.0</v>
      </c>
      <c r="C3939" s="57">
        <v>2.0</v>
      </c>
      <c r="D3939" s="268">
        <v>0.020833333333333332</v>
      </c>
      <c r="E3939" s="269">
        <v>0.0</v>
      </c>
      <c r="F3939" s="269">
        <v>3.625597116259227E-5</v>
      </c>
    </row>
    <row r="3940" ht="14.25" customHeight="1">
      <c r="A3940" s="267">
        <v>43548.0</v>
      </c>
      <c r="B3940" s="57">
        <v>83.0</v>
      </c>
      <c r="C3940" s="57">
        <v>3.0</v>
      </c>
      <c r="D3940" s="268">
        <v>0.0416666666666667</v>
      </c>
      <c r="E3940" s="269">
        <v>0.0</v>
      </c>
      <c r="F3940" s="269">
        <v>3.375210575081104E-5</v>
      </c>
    </row>
    <row r="3941" ht="14.25" customHeight="1">
      <c r="A3941" s="267">
        <v>43548.0</v>
      </c>
      <c r="B3941" s="57">
        <v>83.0</v>
      </c>
      <c r="C3941" s="57">
        <v>4.0</v>
      </c>
      <c r="D3941" s="268">
        <v>0.0625</v>
      </c>
      <c r="E3941" s="269">
        <v>0.0</v>
      </c>
      <c r="F3941" s="269">
        <v>3.194932265432856E-5</v>
      </c>
    </row>
    <row r="3942" ht="14.25" customHeight="1">
      <c r="A3942" s="267">
        <v>43548.0</v>
      </c>
      <c r="B3942" s="57">
        <v>83.0</v>
      </c>
      <c r="C3942" s="57">
        <v>5.0</v>
      </c>
      <c r="D3942" s="268">
        <v>0.0833333333333333</v>
      </c>
      <c r="E3942" s="269">
        <v>0.0</v>
      </c>
      <c r="F3942" s="269">
        <v>3.064731264020231E-5</v>
      </c>
    </row>
    <row r="3943" ht="14.25" customHeight="1">
      <c r="A3943" s="267">
        <v>43548.0</v>
      </c>
      <c r="B3943" s="57">
        <v>83.0</v>
      </c>
      <c r="C3943" s="57">
        <v>6.0</v>
      </c>
      <c r="D3943" s="268">
        <v>0.104166666666667</v>
      </c>
      <c r="E3943" s="269">
        <v>0.0</v>
      </c>
      <c r="F3943" s="269">
        <v>2.9846075708432316E-5</v>
      </c>
    </row>
    <row r="3944" ht="14.25" customHeight="1">
      <c r="A3944" s="267">
        <v>43548.0</v>
      </c>
      <c r="B3944" s="57">
        <v>83.0</v>
      </c>
      <c r="C3944" s="57">
        <v>7.0</v>
      </c>
      <c r="D3944" s="268">
        <v>0.125</v>
      </c>
      <c r="E3944" s="269">
        <v>0.0</v>
      </c>
      <c r="F3944" s="269">
        <v>2.9846075708432316E-5</v>
      </c>
    </row>
    <row r="3945" ht="14.25" customHeight="1">
      <c r="A3945" s="267">
        <v>43548.0</v>
      </c>
      <c r="B3945" s="57">
        <v>83.0</v>
      </c>
      <c r="C3945" s="57">
        <v>8.0</v>
      </c>
      <c r="D3945" s="268">
        <v>0.145833333333333</v>
      </c>
      <c r="E3945" s="269">
        <v>0.0</v>
      </c>
      <c r="F3945" s="269">
        <v>2.934530262607607E-5</v>
      </c>
    </row>
    <row r="3946" ht="14.25" customHeight="1">
      <c r="A3946" s="267">
        <v>43548.0</v>
      </c>
      <c r="B3946" s="57">
        <v>83.0</v>
      </c>
      <c r="C3946" s="57">
        <v>9.0</v>
      </c>
      <c r="D3946" s="268">
        <v>0.166666666666667</v>
      </c>
      <c r="E3946" s="269">
        <v>0.0</v>
      </c>
      <c r="F3946" s="269">
        <v>2.9645766475489823E-5</v>
      </c>
    </row>
    <row r="3947" ht="14.25" customHeight="1">
      <c r="A3947" s="267">
        <v>43548.0</v>
      </c>
      <c r="B3947" s="57">
        <v>83.0</v>
      </c>
      <c r="C3947" s="57">
        <v>10.0</v>
      </c>
      <c r="D3947" s="268">
        <v>0.1875</v>
      </c>
      <c r="E3947" s="269">
        <v>2.9408122600104976E-8</v>
      </c>
      <c r="F3947" s="269">
        <v>3.124824033902981E-5</v>
      </c>
    </row>
    <row r="3948" ht="14.25" customHeight="1">
      <c r="A3948" s="267">
        <v>43548.0</v>
      </c>
      <c r="B3948" s="57">
        <v>83.0</v>
      </c>
      <c r="C3948" s="57">
        <v>11.0</v>
      </c>
      <c r="D3948" s="268">
        <v>0.208333333333333</v>
      </c>
      <c r="E3948" s="269">
        <v>1.7126994671507674E-7</v>
      </c>
      <c r="F3948" s="269">
        <v>3.194932265432856E-5</v>
      </c>
    </row>
    <row r="3949" ht="14.25" customHeight="1">
      <c r="A3949" s="267">
        <v>43548.0</v>
      </c>
      <c r="B3949" s="57">
        <v>83.0</v>
      </c>
      <c r="C3949" s="57">
        <v>12.0</v>
      </c>
      <c r="D3949" s="268">
        <v>0.229166666666667</v>
      </c>
      <c r="E3949" s="269">
        <v>6.589392334379914E-7</v>
      </c>
      <c r="F3949" s="269">
        <v>3.415272421669604E-5</v>
      </c>
    </row>
    <row r="3950" ht="14.25" customHeight="1">
      <c r="A3950" s="267">
        <v>43548.0</v>
      </c>
      <c r="B3950" s="57">
        <v>83.0</v>
      </c>
      <c r="C3950" s="57">
        <v>13.0</v>
      </c>
      <c r="D3950" s="268">
        <v>0.25</v>
      </c>
      <c r="E3950" s="269">
        <v>2.789403449317031E-6</v>
      </c>
      <c r="F3950" s="269">
        <v>4.1764475068510994E-5</v>
      </c>
    </row>
    <row r="3951" ht="14.25" customHeight="1">
      <c r="A3951" s="267">
        <v>43548.0</v>
      </c>
      <c r="B3951" s="57">
        <v>83.0</v>
      </c>
      <c r="C3951" s="57">
        <v>14.0</v>
      </c>
      <c r="D3951" s="268">
        <v>0.270833333333333</v>
      </c>
      <c r="E3951" s="269">
        <v>6.253012756678682E-6</v>
      </c>
      <c r="F3951" s="269">
        <v>4.96766897697397E-5</v>
      </c>
    </row>
    <row r="3952" ht="14.25" customHeight="1">
      <c r="A3952" s="267">
        <v>43548.0</v>
      </c>
      <c r="B3952" s="57">
        <v>83.0</v>
      </c>
      <c r="C3952" s="57">
        <v>15.0</v>
      </c>
      <c r="D3952" s="268">
        <v>0.291666666666667</v>
      </c>
      <c r="E3952" s="269">
        <v>1.3988065586736534E-5</v>
      </c>
      <c r="F3952" s="269">
        <v>5.7789213703910896E-5</v>
      </c>
    </row>
    <row r="3953" ht="14.25" customHeight="1">
      <c r="A3953" s="267">
        <v>43548.0</v>
      </c>
      <c r="B3953" s="57">
        <v>83.0</v>
      </c>
      <c r="C3953" s="57">
        <v>16.0</v>
      </c>
      <c r="D3953" s="268">
        <v>0.3125</v>
      </c>
      <c r="E3953" s="269">
        <v>2.3337850497206164E-5</v>
      </c>
      <c r="F3953" s="269">
        <v>6.459972762395585E-5</v>
      </c>
    </row>
    <row r="3954" ht="14.25" customHeight="1">
      <c r="A3954" s="267">
        <v>43548.0</v>
      </c>
      <c r="B3954" s="57">
        <v>83.0</v>
      </c>
      <c r="C3954" s="57">
        <v>17.0</v>
      </c>
      <c r="D3954" s="268">
        <v>0.333333333333333</v>
      </c>
      <c r="E3954" s="269">
        <v>4.071157294184197E-5</v>
      </c>
      <c r="F3954" s="269">
        <v>6.409895454159961E-5</v>
      </c>
    </row>
    <row r="3955" ht="14.25" customHeight="1">
      <c r="A3955" s="267">
        <v>43548.0</v>
      </c>
      <c r="B3955" s="57">
        <v>83.0</v>
      </c>
      <c r="C3955" s="57">
        <v>18.0</v>
      </c>
      <c r="D3955" s="268">
        <v>0.354166666666667</v>
      </c>
      <c r="E3955" s="269">
        <v>5.423512500741837E-5</v>
      </c>
      <c r="F3955" s="269">
        <v>6.409895454159961E-5</v>
      </c>
    </row>
    <row r="3956" ht="14.25" customHeight="1">
      <c r="A3956" s="267">
        <v>43548.0</v>
      </c>
      <c r="B3956" s="57">
        <v>83.0</v>
      </c>
      <c r="C3956" s="57">
        <v>19.0</v>
      </c>
      <c r="D3956" s="268">
        <v>0.375</v>
      </c>
      <c r="E3956" s="269">
        <v>6.9902026608839E-5</v>
      </c>
      <c r="F3956" s="269">
        <v>6.359818145924337E-5</v>
      </c>
    </row>
    <row r="3957" ht="14.25" customHeight="1">
      <c r="A3957" s="267">
        <v>43548.0</v>
      </c>
      <c r="B3957" s="57">
        <v>83.0</v>
      </c>
      <c r="C3957" s="57">
        <v>20.0</v>
      </c>
      <c r="D3957" s="268">
        <v>0.395833333333333</v>
      </c>
      <c r="E3957" s="269">
        <v>8.831349841737595E-5</v>
      </c>
      <c r="F3957" s="269">
        <v>6.209586221217463E-5</v>
      </c>
    </row>
    <row r="3958" ht="14.25" customHeight="1">
      <c r="A3958" s="267">
        <v>43548.0</v>
      </c>
      <c r="B3958" s="57">
        <v>83.0</v>
      </c>
      <c r="C3958" s="57">
        <v>21.0</v>
      </c>
      <c r="D3958" s="268">
        <v>0.416666666666667</v>
      </c>
      <c r="E3958" s="269">
        <v>1.0715005102143891E-4</v>
      </c>
      <c r="F3958" s="269">
        <v>5.9391687567450885E-5</v>
      </c>
    </row>
    <row r="3959" ht="14.25" customHeight="1">
      <c r="A3959" s="267">
        <v>43548.0</v>
      </c>
      <c r="B3959" s="57">
        <v>83.0</v>
      </c>
      <c r="C3959" s="57">
        <v>22.0</v>
      </c>
      <c r="D3959" s="268">
        <v>0.4375</v>
      </c>
      <c r="E3959" s="269">
        <v>1.1059977258810806E-4</v>
      </c>
      <c r="F3959" s="269">
        <v>5.7789213703910896E-5</v>
      </c>
    </row>
    <row r="3960" ht="14.25" customHeight="1">
      <c r="A3960" s="267">
        <v>43548.0</v>
      </c>
      <c r="B3960" s="57">
        <v>83.0</v>
      </c>
      <c r="C3960" s="57">
        <v>23.0</v>
      </c>
      <c r="D3960" s="268">
        <v>0.458333333333333</v>
      </c>
      <c r="E3960" s="269">
        <v>1.153345572574133E-4</v>
      </c>
      <c r="F3960" s="269">
        <v>5.568596675801466E-5</v>
      </c>
    </row>
    <row r="3961" ht="14.25" customHeight="1">
      <c r="A3961" s="267">
        <v>43548.0</v>
      </c>
      <c r="B3961" s="57">
        <v>83.0</v>
      </c>
      <c r="C3961" s="57">
        <v>24.0</v>
      </c>
      <c r="D3961" s="268">
        <v>0.479166666666667</v>
      </c>
      <c r="E3961" s="269">
        <v>1.2160816677427179E-4</v>
      </c>
      <c r="F3961" s="269">
        <v>5.488472982624466E-5</v>
      </c>
    </row>
    <row r="3962" ht="14.25" customHeight="1">
      <c r="A3962" s="267">
        <v>43548.0</v>
      </c>
      <c r="B3962" s="57">
        <v>83.0</v>
      </c>
      <c r="C3962" s="57">
        <v>25.0</v>
      </c>
      <c r="D3962" s="268">
        <v>0.5</v>
      </c>
      <c r="E3962" s="269">
        <v>1.0864756941344019E-4</v>
      </c>
      <c r="F3962" s="269">
        <v>5.558581214154341E-5</v>
      </c>
    </row>
    <row r="3963" ht="14.25" customHeight="1">
      <c r="A3963" s="267">
        <v>43548.0</v>
      </c>
      <c r="B3963" s="57">
        <v>83.0</v>
      </c>
      <c r="C3963" s="57">
        <v>26.0</v>
      </c>
      <c r="D3963" s="268">
        <v>0.520833333333333</v>
      </c>
      <c r="E3963" s="269">
        <v>1.1518483777092695E-4</v>
      </c>
      <c r="F3963" s="269">
        <v>5.608658522389965E-5</v>
      </c>
    </row>
    <row r="3964" ht="14.25" customHeight="1">
      <c r="A3964" s="267">
        <v>43548.0</v>
      </c>
      <c r="B3964" s="57">
        <v>83.0</v>
      </c>
      <c r="C3964" s="57">
        <v>27.0</v>
      </c>
      <c r="D3964" s="268">
        <v>0.541666666666667</v>
      </c>
      <c r="E3964" s="269">
        <v>1.2607233789617225E-4</v>
      </c>
      <c r="F3964" s="269">
        <v>5.488472982624466E-5</v>
      </c>
    </row>
    <row r="3965" ht="14.25" customHeight="1">
      <c r="A3965" s="267">
        <v>43548.0</v>
      </c>
      <c r="B3965" s="57">
        <v>83.0</v>
      </c>
      <c r="C3965" s="57">
        <v>28.0</v>
      </c>
      <c r="D3965" s="268">
        <v>0.5625</v>
      </c>
      <c r="E3965" s="269">
        <v>1.1667376958136768E-4</v>
      </c>
      <c r="F3965" s="269">
        <v>5.4383956743888416E-5</v>
      </c>
    </row>
    <row r="3966" ht="14.25" customHeight="1">
      <c r="A3966" s="267">
        <v>43548.0</v>
      </c>
      <c r="B3966" s="57">
        <v>83.0</v>
      </c>
      <c r="C3966" s="57">
        <v>29.0</v>
      </c>
      <c r="D3966" s="268">
        <v>0.583333333333333</v>
      </c>
      <c r="E3966" s="269">
        <v>1.0819231229050072E-4</v>
      </c>
      <c r="F3966" s="269">
        <v>5.448411136035966E-5</v>
      </c>
    </row>
    <row r="3967" ht="14.25" customHeight="1">
      <c r="A3967" s="267">
        <v>43548.0</v>
      </c>
      <c r="B3967" s="57">
        <v>83.0</v>
      </c>
      <c r="C3967" s="57">
        <v>30.0</v>
      </c>
      <c r="D3967" s="268">
        <v>0.604166666666667</v>
      </c>
      <c r="E3967" s="269">
        <v>1.0587801999941454E-4</v>
      </c>
      <c r="F3967" s="269">
        <v>5.6186739840370906E-5</v>
      </c>
    </row>
    <row r="3968" ht="14.25" customHeight="1">
      <c r="A3968" s="267">
        <v>43548.0</v>
      </c>
      <c r="B3968" s="57">
        <v>83.0</v>
      </c>
      <c r="C3968" s="57">
        <v>31.0</v>
      </c>
      <c r="D3968" s="268">
        <v>0.625</v>
      </c>
      <c r="E3968" s="269">
        <v>8.961555953211129E-5</v>
      </c>
      <c r="F3968" s="269">
        <v>5.6387049073313414E-5</v>
      </c>
    </row>
    <row r="3969" ht="14.25" customHeight="1">
      <c r="A3969" s="267">
        <v>43548.0</v>
      </c>
      <c r="B3969" s="57">
        <v>83.0</v>
      </c>
      <c r="C3969" s="57">
        <v>32.0</v>
      </c>
      <c r="D3969" s="268">
        <v>0.645833333333333</v>
      </c>
      <c r="E3969" s="269">
        <v>7.471188767211395E-5</v>
      </c>
      <c r="F3969" s="269">
        <v>6.069369758157713E-5</v>
      </c>
    </row>
    <row r="3970" ht="14.25" customHeight="1">
      <c r="A3970" s="267">
        <v>43548.0</v>
      </c>
      <c r="B3970" s="57">
        <v>83.0</v>
      </c>
      <c r="C3970" s="57">
        <v>33.0</v>
      </c>
      <c r="D3970" s="268">
        <v>0.666666666666667</v>
      </c>
      <c r="E3970" s="269">
        <v>5.98914382176439E-5</v>
      </c>
      <c r="F3970" s="269">
        <v>6.570142840513958E-5</v>
      </c>
    </row>
    <row r="3971" ht="14.25" customHeight="1">
      <c r="A3971" s="267">
        <v>43548.0</v>
      </c>
      <c r="B3971" s="57">
        <v>83.0</v>
      </c>
      <c r="C3971" s="57">
        <v>34.0</v>
      </c>
      <c r="D3971" s="268">
        <v>0.6875</v>
      </c>
      <c r="E3971" s="269">
        <v>4.3485480722745303E-5</v>
      </c>
      <c r="F3971" s="269">
        <v>7.131008692752957E-5</v>
      </c>
    </row>
    <row r="3972" ht="14.25" customHeight="1">
      <c r="A3972" s="267">
        <v>43548.0</v>
      </c>
      <c r="B3972" s="57">
        <v>83.0</v>
      </c>
      <c r="C3972" s="57">
        <v>35.0</v>
      </c>
      <c r="D3972" s="268">
        <v>0.708333333333333</v>
      </c>
      <c r="E3972" s="269">
        <v>3.1149572969126506E-5</v>
      </c>
      <c r="F3972" s="269">
        <v>8.032400240994201E-5</v>
      </c>
    </row>
    <row r="3973" ht="14.25" customHeight="1">
      <c r="A3973" s="267">
        <v>43548.0</v>
      </c>
      <c r="B3973" s="57">
        <v>83.0</v>
      </c>
      <c r="C3973" s="57">
        <v>36.0</v>
      </c>
      <c r="D3973" s="268">
        <v>0.729166666666667</v>
      </c>
      <c r="E3973" s="269">
        <v>1.95368345254983E-5</v>
      </c>
      <c r="F3973" s="269">
        <v>8.703436171351571E-5</v>
      </c>
    </row>
    <row r="3974" ht="14.25" customHeight="1">
      <c r="A3974" s="267">
        <v>43548.0</v>
      </c>
      <c r="B3974" s="57">
        <v>83.0</v>
      </c>
      <c r="C3974" s="57">
        <v>37.0</v>
      </c>
      <c r="D3974" s="268">
        <v>0.75</v>
      </c>
      <c r="E3974" s="269">
        <v>1.0083300339401496E-5</v>
      </c>
      <c r="F3974" s="269">
        <v>9.564765873004317E-5</v>
      </c>
    </row>
    <row r="3975" ht="14.25" customHeight="1">
      <c r="A3975" s="267">
        <v>43548.0</v>
      </c>
      <c r="B3975" s="57">
        <v>83.0</v>
      </c>
      <c r="C3975" s="57">
        <v>38.0</v>
      </c>
      <c r="D3975" s="268">
        <v>0.770833333333333</v>
      </c>
      <c r="E3975" s="269">
        <v>3.2102942388051697E-6</v>
      </c>
      <c r="F3975" s="269">
        <v>9.93533795394794E-5</v>
      </c>
    </row>
    <row r="3976" ht="14.25" customHeight="1">
      <c r="A3976" s="267">
        <v>43548.0</v>
      </c>
      <c r="B3976" s="57">
        <v>83.0</v>
      </c>
      <c r="C3976" s="57">
        <v>39.0</v>
      </c>
      <c r="D3976" s="268">
        <v>0.791666666666667</v>
      </c>
      <c r="E3976" s="269">
        <v>9.586308140650572E-7</v>
      </c>
      <c r="F3976" s="269">
        <v>9.795121490888191E-5</v>
      </c>
    </row>
    <row r="3977" ht="14.25" customHeight="1">
      <c r="A3977" s="267">
        <v>43548.0</v>
      </c>
      <c r="B3977" s="57">
        <v>83.0</v>
      </c>
      <c r="C3977" s="57">
        <v>40.0</v>
      </c>
      <c r="D3977" s="268">
        <v>0.8125</v>
      </c>
      <c r="E3977" s="269">
        <v>4.977186032508332E-7</v>
      </c>
      <c r="F3977" s="269">
        <v>9.444580333238818E-5</v>
      </c>
    </row>
    <row r="3978" ht="14.25" customHeight="1">
      <c r="A3978" s="267">
        <v>43548.0</v>
      </c>
      <c r="B3978" s="57">
        <v>83.0</v>
      </c>
      <c r="C3978" s="57">
        <v>41.0</v>
      </c>
      <c r="D3978" s="268">
        <v>0.833333333333333</v>
      </c>
      <c r="E3978" s="269">
        <v>1.0567195416473777E-7</v>
      </c>
      <c r="F3978" s="269">
        <v>9.164147407119316E-5</v>
      </c>
    </row>
    <row r="3979" ht="14.25" customHeight="1">
      <c r="A3979" s="267">
        <v>43548.0</v>
      </c>
      <c r="B3979" s="57">
        <v>83.0</v>
      </c>
      <c r="C3979" s="57">
        <v>42.0</v>
      </c>
      <c r="D3979" s="268">
        <v>0.854166666666667</v>
      </c>
      <c r="E3979" s="269">
        <v>2.4844314894711325E-8</v>
      </c>
      <c r="F3979" s="269">
        <v>8.793575326175697E-5</v>
      </c>
    </row>
    <row r="3980" ht="14.25" customHeight="1">
      <c r="A3980" s="267">
        <v>43548.0</v>
      </c>
      <c r="B3980" s="57">
        <v>83.0</v>
      </c>
      <c r="C3980" s="57">
        <v>43.0</v>
      </c>
      <c r="D3980" s="268">
        <v>0.875</v>
      </c>
      <c r="E3980" s="269">
        <v>0.0</v>
      </c>
      <c r="F3980" s="269">
        <v>8.423003245232074E-5</v>
      </c>
    </row>
    <row r="3981" ht="14.25" customHeight="1">
      <c r="A3981" s="267">
        <v>43548.0</v>
      </c>
      <c r="B3981" s="57">
        <v>83.0</v>
      </c>
      <c r="C3981" s="57">
        <v>44.0</v>
      </c>
      <c r="D3981" s="268">
        <v>0.895833333333333</v>
      </c>
      <c r="E3981" s="269">
        <v>0.0</v>
      </c>
      <c r="F3981" s="269">
        <v>7.912214701228701E-5</v>
      </c>
    </row>
    <row r="3982" ht="14.25" customHeight="1">
      <c r="A3982" s="267">
        <v>43548.0</v>
      </c>
      <c r="B3982" s="57">
        <v>83.0</v>
      </c>
      <c r="C3982" s="57">
        <v>45.0</v>
      </c>
      <c r="D3982" s="268">
        <v>0.916666666666667</v>
      </c>
      <c r="E3982" s="269">
        <v>0.0</v>
      </c>
      <c r="F3982" s="269">
        <v>7.311287002401206E-5</v>
      </c>
    </row>
    <row r="3983" ht="14.25" customHeight="1">
      <c r="A3983" s="267">
        <v>43548.0</v>
      </c>
      <c r="B3983" s="57">
        <v>83.0</v>
      </c>
      <c r="C3983" s="57">
        <v>46.0</v>
      </c>
      <c r="D3983" s="268">
        <v>0.9375</v>
      </c>
      <c r="E3983" s="269">
        <v>0.0</v>
      </c>
      <c r="F3983" s="269">
        <v>6.399879992512835E-5</v>
      </c>
    </row>
    <row r="3984" ht="14.25" customHeight="1">
      <c r="A3984" s="267">
        <v>43548.0</v>
      </c>
      <c r="B3984" s="57">
        <v>83.0</v>
      </c>
      <c r="C3984" s="57">
        <v>47.0</v>
      </c>
      <c r="D3984" s="268">
        <v>0.958333333333333</v>
      </c>
      <c r="E3984" s="269">
        <v>0.0</v>
      </c>
      <c r="F3984" s="269">
        <v>5.428380212741717E-5</v>
      </c>
    </row>
    <row r="3985" ht="14.25" customHeight="1">
      <c r="A3985" s="267">
        <v>43548.0</v>
      </c>
      <c r="B3985" s="57">
        <v>83.0</v>
      </c>
      <c r="C3985" s="57">
        <v>48.0</v>
      </c>
      <c r="D3985" s="268">
        <v>0.979166666666667</v>
      </c>
      <c r="E3985" s="269">
        <v>0.0</v>
      </c>
      <c r="F3985" s="269">
        <v>4.597096896030346E-5</v>
      </c>
    </row>
    <row r="3986" ht="14.25" customHeight="1">
      <c r="A3986" s="267">
        <v>43549.0</v>
      </c>
      <c r="B3986" s="57">
        <v>84.0</v>
      </c>
      <c r="C3986" s="57">
        <v>1.0</v>
      </c>
      <c r="D3986" s="268">
        <v>0.0</v>
      </c>
      <c r="E3986" s="269">
        <v>0.0</v>
      </c>
      <c r="F3986" s="269">
        <v>3.996169197202851E-5</v>
      </c>
    </row>
    <row r="3987" ht="14.25" customHeight="1">
      <c r="A3987" s="267">
        <v>43549.0</v>
      </c>
      <c r="B3987" s="57">
        <v>84.0</v>
      </c>
      <c r="C3987" s="57">
        <v>2.0</v>
      </c>
      <c r="D3987" s="268">
        <v>0.020833333333333332</v>
      </c>
      <c r="E3987" s="269">
        <v>0.0</v>
      </c>
      <c r="F3987" s="269">
        <v>3.715736271083352E-5</v>
      </c>
    </row>
    <row r="3988" ht="14.25" customHeight="1">
      <c r="A3988" s="267">
        <v>43549.0</v>
      </c>
      <c r="B3988" s="57">
        <v>84.0</v>
      </c>
      <c r="C3988" s="57">
        <v>3.0</v>
      </c>
      <c r="D3988" s="268">
        <v>0.0416666666666667</v>
      </c>
      <c r="E3988" s="269">
        <v>0.0</v>
      </c>
      <c r="F3988" s="269">
        <v>3.4453188066109795E-5</v>
      </c>
    </row>
    <row r="3989" ht="14.25" customHeight="1">
      <c r="A3989" s="267">
        <v>43549.0</v>
      </c>
      <c r="B3989" s="57">
        <v>84.0</v>
      </c>
      <c r="C3989" s="57">
        <v>4.0</v>
      </c>
      <c r="D3989" s="268">
        <v>0.0625</v>
      </c>
      <c r="E3989" s="269">
        <v>0.0</v>
      </c>
      <c r="F3989" s="269">
        <v>3.26504049696273E-5</v>
      </c>
    </row>
    <row r="3990" ht="14.25" customHeight="1">
      <c r="A3990" s="267">
        <v>43549.0</v>
      </c>
      <c r="B3990" s="57">
        <v>84.0</v>
      </c>
      <c r="C3990" s="57">
        <v>5.0</v>
      </c>
      <c r="D3990" s="268">
        <v>0.0833333333333333</v>
      </c>
      <c r="E3990" s="269">
        <v>0.0</v>
      </c>
      <c r="F3990" s="269">
        <v>3.074746725667356E-5</v>
      </c>
    </row>
    <row r="3991" ht="14.25" customHeight="1">
      <c r="A3991" s="267">
        <v>43549.0</v>
      </c>
      <c r="B3991" s="57">
        <v>84.0</v>
      </c>
      <c r="C3991" s="57">
        <v>6.0</v>
      </c>
      <c r="D3991" s="268">
        <v>0.104166666666667</v>
      </c>
      <c r="E3991" s="269">
        <v>0.0</v>
      </c>
      <c r="F3991" s="269">
        <v>2.9645766475489823E-5</v>
      </c>
    </row>
    <row r="3992" ht="14.25" customHeight="1">
      <c r="A3992" s="267">
        <v>43549.0</v>
      </c>
      <c r="B3992" s="57">
        <v>84.0</v>
      </c>
      <c r="C3992" s="57">
        <v>7.0</v>
      </c>
      <c r="D3992" s="268">
        <v>0.125</v>
      </c>
      <c r="E3992" s="269">
        <v>0.0</v>
      </c>
      <c r="F3992" s="269">
        <v>2.9645766475489823E-5</v>
      </c>
    </row>
    <row r="3993" ht="14.25" customHeight="1">
      <c r="A3993" s="267">
        <v>43549.0</v>
      </c>
      <c r="B3993" s="57">
        <v>84.0</v>
      </c>
      <c r="C3993" s="57">
        <v>8.0</v>
      </c>
      <c r="D3993" s="268">
        <v>0.145833333333333</v>
      </c>
      <c r="E3993" s="269">
        <v>0.0</v>
      </c>
      <c r="F3993" s="269">
        <v>2.9245148009604822E-5</v>
      </c>
    </row>
    <row r="3994" ht="14.25" customHeight="1">
      <c r="A3994" s="267">
        <v>43549.0</v>
      </c>
      <c r="B3994" s="57">
        <v>84.0</v>
      </c>
      <c r="C3994" s="57">
        <v>9.0</v>
      </c>
      <c r="D3994" s="268">
        <v>0.166666666666667</v>
      </c>
      <c r="E3994" s="269">
        <v>0.0</v>
      </c>
      <c r="F3994" s="269">
        <v>2.9445457242547322E-5</v>
      </c>
    </row>
    <row r="3995" ht="14.25" customHeight="1">
      <c r="A3995" s="267">
        <v>43549.0</v>
      </c>
      <c r="B3995" s="57">
        <v>84.0</v>
      </c>
      <c r="C3995" s="57">
        <v>10.0</v>
      </c>
      <c r="D3995" s="268">
        <v>0.1875</v>
      </c>
      <c r="E3995" s="269">
        <v>6.04192036647859E-8</v>
      </c>
      <c r="F3995" s="269">
        <v>3.1047931106087315E-5</v>
      </c>
    </row>
    <row r="3996" ht="14.25" customHeight="1">
      <c r="A3996" s="267">
        <v>43549.0</v>
      </c>
      <c r="B3996" s="57">
        <v>84.0</v>
      </c>
      <c r="C3996" s="57">
        <v>11.0</v>
      </c>
      <c r="D3996" s="268">
        <v>0.208333333333333</v>
      </c>
      <c r="E3996" s="269">
        <v>1.530825333670035E-7</v>
      </c>
      <c r="F3996" s="269">
        <v>3.164885880491481E-5</v>
      </c>
    </row>
    <row r="3997" ht="14.25" customHeight="1">
      <c r="A3997" s="267">
        <v>43549.0</v>
      </c>
      <c r="B3997" s="57">
        <v>84.0</v>
      </c>
      <c r="C3997" s="57">
        <v>12.0</v>
      </c>
      <c r="D3997" s="268">
        <v>0.229166666666667</v>
      </c>
      <c r="E3997" s="269">
        <v>9.908132878538513E-7</v>
      </c>
      <c r="F3997" s="269">
        <v>3.3551796517868546E-5</v>
      </c>
    </row>
    <row r="3998" ht="14.25" customHeight="1">
      <c r="A3998" s="267">
        <v>43549.0</v>
      </c>
      <c r="B3998" s="57">
        <v>84.0</v>
      </c>
      <c r="C3998" s="57">
        <v>13.0</v>
      </c>
      <c r="D3998" s="268">
        <v>0.25</v>
      </c>
      <c r="E3998" s="269">
        <v>3.4566483865294795E-6</v>
      </c>
      <c r="F3998" s="269">
        <v>4.086308352026975E-5</v>
      </c>
    </row>
    <row r="3999" ht="14.25" customHeight="1">
      <c r="A3999" s="267">
        <v>43549.0</v>
      </c>
      <c r="B3999" s="57">
        <v>84.0</v>
      </c>
      <c r="C3999" s="57">
        <v>14.0</v>
      </c>
      <c r="D3999" s="268">
        <v>0.270833333333333</v>
      </c>
      <c r="E3999" s="269">
        <v>9.541731493533769E-6</v>
      </c>
      <c r="F3999" s="269">
        <v>4.8274525139142206E-5</v>
      </c>
    </row>
    <row r="4000" ht="14.25" customHeight="1">
      <c r="A4000" s="267">
        <v>43549.0</v>
      </c>
      <c r="B4000" s="57">
        <v>84.0</v>
      </c>
      <c r="C4000" s="57">
        <v>15.0</v>
      </c>
      <c r="D4000" s="268">
        <v>0.291666666666667</v>
      </c>
      <c r="E4000" s="269">
        <v>2.0095764975203503E-5</v>
      </c>
      <c r="F4000" s="269">
        <v>5.758890447096841E-5</v>
      </c>
    </row>
    <row r="4001" ht="14.25" customHeight="1">
      <c r="A4001" s="267">
        <v>43549.0</v>
      </c>
      <c r="B4001" s="57">
        <v>84.0</v>
      </c>
      <c r="C4001" s="57">
        <v>16.0</v>
      </c>
      <c r="D4001" s="268">
        <v>0.3125</v>
      </c>
      <c r="E4001" s="269">
        <v>3.6573976450937885E-5</v>
      </c>
      <c r="F4001" s="269">
        <v>6.309740837688711E-5</v>
      </c>
    </row>
    <row r="4002" ht="14.25" customHeight="1">
      <c r="A4002" s="267">
        <v>43549.0</v>
      </c>
      <c r="B4002" s="57">
        <v>84.0</v>
      </c>
      <c r="C4002" s="57">
        <v>17.0</v>
      </c>
      <c r="D4002" s="268">
        <v>0.333333333333333</v>
      </c>
      <c r="E4002" s="269">
        <v>6.236572289538142E-5</v>
      </c>
      <c r="F4002" s="269">
        <v>6.480003685689835E-5</v>
      </c>
    </row>
    <row r="4003" ht="14.25" customHeight="1">
      <c r="A4003" s="267">
        <v>43549.0</v>
      </c>
      <c r="B4003" s="57">
        <v>84.0</v>
      </c>
      <c r="C4003" s="57">
        <v>18.0</v>
      </c>
      <c r="D4003" s="268">
        <v>0.354166666666667</v>
      </c>
      <c r="E4003" s="269">
        <v>9.037807836287029E-5</v>
      </c>
      <c r="F4003" s="269">
        <v>6.439941839101337E-5</v>
      </c>
    </row>
    <row r="4004" ht="14.25" customHeight="1">
      <c r="A4004" s="267">
        <v>43549.0</v>
      </c>
      <c r="B4004" s="57">
        <v>84.0</v>
      </c>
      <c r="C4004" s="57">
        <v>19.0</v>
      </c>
      <c r="D4004" s="268">
        <v>0.375</v>
      </c>
      <c r="E4004" s="269">
        <v>1.004223623240601E-4</v>
      </c>
      <c r="F4004" s="269">
        <v>6.359818145924337E-5</v>
      </c>
    </row>
    <row r="4005" ht="14.25" customHeight="1">
      <c r="A4005" s="267">
        <v>43549.0</v>
      </c>
      <c r="B4005" s="57">
        <v>84.0</v>
      </c>
      <c r="C4005" s="57">
        <v>20.0</v>
      </c>
      <c r="D4005" s="268">
        <v>0.395833333333333</v>
      </c>
      <c r="E4005" s="269">
        <v>1.325320198980785E-4</v>
      </c>
      <c r="F4005" s="269">
        <v>6.299725376041584E-5</v>
      </c>
    </row>
    <row r="4006" ht="14.25" customHeight="1">
      <c r="A4006" s="267">
        <v>43549.0</v>
      </c>
      <c r="B4006" s="57">
        <v>84.0</v>
      </c>
      <c r="C4006" s="57">
        <v>21.0</v>
      </c>
      <c r="D4006" s="268">
        <v>0.416666666666667</v>
      </c>
      <c r="E4006" s="269">
        <v>1.4873383582982185E-4</v>
      </c>
      <c r="F4006" s="269">
        <v>6.139477989687587E-5</v>
      </c>
    </row>
    <row r="4007" ht="14.25" customHeight="1">
      <c r="A4007" s="267">
        <v>43549.0</v>
      </c>
      <c r="B4007" s="57">
        <v>84.0</v>
      </c>
      <c r="C4007" s="57">
        <v>22.0</v>
      </c>
      <c r="D4007" s="268">
        <v>0.4375</v>
      </c>
      <c r="E4007" s="269">
        <v>1.5716807240736728E-4</v>
      </c>
      <c r="F4007" s="269">
        <v>5.949184218392214E-5</v>
      </c>
    </row>
    <row r="4008" ht="14.25" customHeight="1">
      <c r="A4008" s="267">
        <v>43549.0</v>
      </c>
      <c r="B4008" s="57">
        <v>84.0</v>
      </c>
      <c r="C4008" s="57">
        <v>23.0</v>
      </c>
      <c r="D4008" s="268">
        <v>0.458333333333333</v>
      </c>
      <c r="E4008" s="269">
        <v>1.553582946557969E-4</v>
      </c>
      <c r="F4008" s="269">
        <v>5.8390141402738404E-5</v>
      </c>
    </row>
    <row r="4009" ht="14.25" customHeight="1">
      <c r="A4009" s="267">
        <v>43549.0</v>
      </c>
      <c r="B4009" s="57">
        <v>84.0</v>
      </c>
      <c r="C4009" s="57">
        <v>24.0</v>
      </c>
      <c r="D4009" s="268">
        <v>0.479166666666667</v>
      </c>
      <c r="E4009" s="269">
        <v>1.8660024211452597E-4</v>
      </c>
      <c r="F4009" s="269">
        <v>5.828998678626714E-5</v>
      </c>
    </row>
    <row r="4010" ht="14.25" customHeight="1">
      <c r="A4010" s="267">
        <v>43549.0</v>
      </c>
      <c r="B4010" s="57">
        <v>84.0</v>
      </c>
      <c r="C4010" s="57">
        <v>25.0</v>
      </c>
      <c r="D4010" s="268">
        <v>0.5</v>
      </c>
      <c r="E4010" s="269">
        <v>1.501317367363796E-4</v>
      </c>
      <c r="F4010" s="269">
        <v>5.909122371803713E-5</v>
      </c>
    </row>
    <row r="4011" ht="14.25" customHeight="1">
      <c r="A4011" s="267">
        <v>43549.0</v>
      </c>
      <c r="B4011" s="57">
        <v>84.0</v>
      </c>
      <c r="C4011" s="57">
        <v>26.0</v>
      </c>
      <c r="D4011" s="268">
        <v>0.520833333333333</v>
      </c>
      <c r="E4011" s="269">
        <v>1.6840541030904152E-4</v>
      </c>
      <c r="F4011" s="269">
        <v>5.8991069101565885E-5</v>
      </c>
    </row>
    <row r="4012" ht="14.25" customHeight="1">
      <c r="A4012" s="267">
        <v>43549.0</v>
      </c>
      <c r="B4012" s="57">
        <v>84.0</v>
      </c>
      <c r="C4012" s="57">
        <v>27.0</v>
      </c>
      <c r="D4012" s="268">
        <v>0.541666666666667</v>
      </c>
      <c r="E4012" s="269">
        <v>1.9304685765933105E-4</v>
      </c>
      <c r="F4012" s="269">
        <v>5.758890447096841E-5</v>
      </c>
    </row>
    <row r="4013" ht="14.25" customHeight="1">
      <c r="A4013" s="267">
        <v>43549.0</v>
      </c>
      <c r="B4013" s="57">
        <v>84.0</v>
      </c>
      <c r="C4013" s="57">
        <v>28.0</v>
      </c>
      <c r="D4013" s="268">
        <v>0.5625</v>
      </c>
      <c r="E4013" s="269">
        <v>1.534755315496342E-4</v>
      </c>
      <c r="F4013" s="269">
        <v>5.668751292272716E-5</v>
      </c>
    </row>
    <row r="4014" ht="14.25" customHeight="1">
      <c r="A4014" s="267">
        <v>43549.0</v>
      </c>
      <c r="B4014" s="57">
        <v>84.0</v>
      </c>
      <c r="C4014" s="57">
        <v>29.0</v>
      </c>
      <c r="D4014" s="268">
        <v>0.583333333333333</v>
      </c>
      <c r="E4014" s="269">
        <v>1.679511434416902E-4</v>
      </c>
      <c r="F4014" s="269">
        <v>5.558581214154341E-5</v>
      </c>
    </row>
    <row r="4015" ht="14.25" customHeight="1">
      <c r="A4015" s="267">
        <v>43549.0</v>
      </c>
      <c r="B4015" s="57">
        <v>84.0</v>
      </c>
      <c r="C4015" s="57">
        <v>30.0</v>
      </c>
      <c r="D4015" s="268">
        <v>0.604166666666667</v>
      </c>
      <c r="E4015" s="269">
        <v>1.7140161192352762E-4</v>
      </c>
      <c r="F4015" s="269">
        <v>5.6387049073313414E-5</v>
      </c>
    </row>
    <row r="4016" ht="14.25" customHeight="1">
      <c r="A4016" s="267">
        <v>43549.0</v>
      </c>
      <c r="B4016" s="57">
        <v>84.0</v>
      </c>
      <c r="C4016" s="57">
        <v>31.0</v>
      </c>
      <c r="D4016" s="268">
        <v>0.625</v>
      </c>
      <c r="E4016" s="269">
        <v>1.4854518627074452E-4</v>
      </c>
      <c r="F4016" s="269">
        <v>5.67876675391984E-5</v>
      </c>
    </row>
    <row r="4017" ht="14.25" customHeight="1">
      <c r="A4017" s="267">
        <v>43549.0</v>
      </c>
      <c r="B4017" s="57">
        <v>84.0</v>
      </c>
      <c r="C4017" s="57">
        <v>32.0</v>
      </c>
      <c r="D4017" s="268">
        <v>0.645833333333333</v>
      </c>
      <c r="E4017" s="269">
        <v>1.1994154231049368E-4</v>
      </c>
      <c r="F4017" s="269">
        <v>6.059354296510588E-5</v>
      </c>
    </row>
    <row r="4018" ht="14.25" customHeight="1">
      <c r="A4018" s="267">
        <v>43549.0</v>
      </c>
      <c r="B4018" s="57">
        <v>84.0</v>
      </c>
      <c r="C4018" s="57">
        <v>33.0</v>
      </c>
      <c r="D4018" s="268">
        <v>0.666666666666667</v>
      </c>
      <c r="E4018" s="269">
        <v>9.978879270914603E-5</v>
      </c>
      <c r="F4018" s="269">
        <v>6.53008099392546E-5</v>
      </c>
    </row>
    <row r="4019" ht="14.25" customHeight="1">
      <c r="A4019" s="267">
        <v>43549.0</v>
      </c>
      <c r="B4019" s="57">
        <v>84.0</v>
      </c>
      <c r="C4019" s="57">
        <v>34.0</v>
      </c>
      <c r="D4019" s="268">
        <v>0.6875</v>
      </c>
      <c r="E4019" s="269">
        <v>6.467720050770589E-5</v>
      </c>
      <c r="F4019" s="269">
        <v>6.980776768046082E-5</v>
      </c>
    </row>
    <row r="4020" ht="14.25" customHeight="1">
      <c r="A4020" s="267">
        <v>43549.0</v>
      </c>
      <c r="B4020" s="57">
        <v>84.0</v>
      </c>
      <c r="C4020" s="57">
        <v>35.0</v>
      </c>
      <c r="D4020" s="268">
        <v>0.708333333333333</v>
      </c>
      <c r="E4020" s="269">
        <v>4.393377511647276E-5</v>
      </c>
      <c r="F4020" s="269">
        <v>7.461518927108079E-5</v>
      </c>
    </row>
    <row r="4021" ht="14.25" customHeight="1">
      <c r="A4021" s="267">
        <v>43549.0</v>
      </c>
      <c r="B4021" s="57">
        <v>84.0</v>
      </c>
      <c r="C4021" s="57">
        <v>36.0</v>
      </c>
      <c r="D4021" s="268">
        <v>0.729166666666667</v>
      </c>
      <c r="E4021" s="269">
        <v>2.8488670263459663E-5</v>
      </c>
      <c r="F4021" s="269">
        <v>8.2727713205252E-5</v>
      </c>
    </row>
    <row r="4022" ht="14.25" customHeight="1">
      <c r="A4022" s="267">
        <v>43549.0</v>
      </c>
      <c r="B4022" s="57">
        <v>84.0</v>
      </c>
      <c r="C4022" s="57">
        <v>37.0</v>
      </c>
      <c r="D4022" s="268">
        <v>0.75</v>
      </c>
      <c r="E4022" s="269">
        <v>1.0401527586553432E-5</v>
      </c>
      <c r="F4022" s="269">
        <v>9.224240177002067E-5</v>
      </c>
    </row>
    <row r="4023" ht="14.25" customHeight="1">
      <c r="A4023" s="267">
        <v>43549.0</v>
      </c>
      <c r="B4023" s="57">
        <v>84.0</v>
      </c>
      <c r="C4023" s="57">
        <v>38.0</v>
      </c>
      <c r="D4023" s="268">
        <v>0.770833333333333</v>
      </c>
      <c r="E4023" s="269">
        <v>3.4395789514881706E-6</v>
      </c>
      <c r="F4023" s="269">
        <v>9.704982336064065E-5</v>
      </c>
    </row>
    <row r="4024" ht="14.25" customHeight="1">
      <c r="A4024" s="267">
        <v>43549.0</v>
      </c>
      <c r="B4024" s="57">
        <v>84.0</v>
      </c>
      <c r="C4024" s="57">
        <v>39.0</v>
      </c>
      <c r="D4024" s="268">
        <v>0.791666666666667</v>
      </c>
      <c r="E4024" s="269">
        <v>1.2978414860687833E-6</v>
      </c>
      <c r="F4024" s="269">
        <v>9.464611256533066E-5</v>
      </c>
    </row>
    <row r="4025" ht="14.25" customHeight="1">
      <c r="A4025" s="267">
        <v>43549.0</v>
      </c>
      <c r="B4025" s="57">
        <v>84.0</v>
      </c>
      <c r="C4025" s="57">
        <v>40.0</v>
      </c>
      <c r="D4025" s="268">
        <v>0.8125</v>
      </c>
      <c r="E4025" s="269">
        <v>6.243523219523334E-7</v>
      </c>
      <c r="F4025" s="269">
        <v>9.134101022177944E-5</v>
      </c>
    </row>
    <row r="4026" ht="14.25" customHeight="1">
      <c r="A4026" s="267">
        <v>43549.0</v>
      </c>
      <c r="B4026" s="57">
        <v>84.0</v>
      </c>
      <c r="C4026" s="57">
        <v>41.0</v>
      </c>
      <c r="D4026" s="268">
        <v>0.833333333333333</v>
      </c>
      <c r="E4026" s="269">
        <v>5.690502549244631E-8</v>
      </c>
      <c r="F4026" s="269">
        <v>8.813606249469946E-5</v>
      </c>
    </row>
    <row r="4027" ht="14.25" customHeight="1">
      <c r="A4027" s="267">
        <v>43549.0</v>
      </c>
      <c r="B4027" s="57">
        <v>84.0</v>
      </c>
      <c r="C4027" s="57">
        <v>42.0</v>
      </c>
      <c r="D4027" s="268">
        <v>0.854166666666667</v>
      </c>
      <c r="E4027" s="269">
        <v>2.24722446283821E-9</v>
      </c>
      <c r="F4027" s="269">
        <v>8.483096015114823E-5</v>
      </c>
    </row>
    <row r="4028" ht="14.25" customHeight="1">
      <c r="A4028" s="267">
        <v>43549.0</v>
      </c>
      <c r="B4028" s="57">
        <v>84.0</v>
      </c>
      <c r="C4028" s="57">
        <v>43.0</v>
      </c>
      <c r="D4028" s="268">
        <v>0.875</v>
      </c>
      <c r="E4028" s="269">
        <v>0.0</v>
      </c>
      <c r="F4028" s="269">
        <v>8.17261670405395E-5</v>
      </c>
    </row>
    <row r="4029" ht="14.25" customHeight="1">
      <c r="A4029" s="267">
        <v>43549.0</v>
      </c>
      <c r="B4029" s="57">
        <v>84.0</v>
      </c>
      <c r="C4029" s="57">
        <v>44.0</v>
      </c>
      <c r="D4029" s="268">
        <v>0.895833333333333</v>
      </c>
      <c r="E4029" s="269">
        <v>0.0</v>
      </c>
      <c r="F4029" s="269">
        <v>7.701890006639078E-5</v>
      </c>
    </row>
    <row r="4030" ht="14.25" customHeight="1">
      <c r="A4030" s="267">
        <v>43549.0</v>
      </c>
      <c r="B4030" s="57">
        <v>84.0</v>
      </c>
      <c r="C4030" s="57">
        <v>45.0</v>
      </c>
      <c r="D4030" s="268">
        <v>0.916666666666667</v>
      </c>
      <c r="E4030" s="269">
        <v>0.0</v>
      </c>
      <c r="F4030" s="269">
        <v>7.251194232518454E-5</v>
      </c>
    </row>
    <row r="4031" ht="14.25" customHeight="1">
      <c r="A4031" s="267">
        <v>43549.0</v>
      </c>
      <c r="B4031" s="57">
        <v>84.0</v>
      </c>
      <c r="C4031" s="57">
        <v>46.0</v>
      </c>
      <c r="D4031" s="268">
        <v>0.9375</v>
      </c>
      <c r="E4031" s="269">
        <v>0.0</v>
      </c>
      <c r="F4031" s="269">
        <v>6.439941839101337E-5</v>
      </c>
    </row>
    <row r="4032" ht="14.25" customHeight="1">
      <c r="A4032" s="267">
        <v>43549.0</v>
      </c>
      <c r="B4032" s="57">
        <v>84.0</v>
      </c>
      <c r="C4032" s="57">
        <v>47.0</v>
      </c>
      <c r="D4032" s="268">
        <v>0.958333333333333</v>
      </c>
      <c r="E4032" s="269">
        <v>0.0</v>
      </c>
      <c r="F4032" s="269">
        <v>5.598643060742841E-5</v>
      </c>
    </row>
    <row r="4033" ht="14.25" customHeight="1">
      <c r="A4033" s="267">
        <v>43549.0</v>
      </c>
      <c r="B4033" s="57">
        <v>84.0</v>
      </c>
      <c r="C4033" s="57">
        <v>48.0</v>
      </c>
      <c r="D4033" s="268">
        <v>0.979166666666667</v>
      </c>
      <c r="E4033" s="269">
        <v>0.0</v>
      </c>
      <c r="F4033" s="269">
        <v>4.8675143605027206E-5</v>
      </c>
    </row>
    <row r="4034" ht="14.25" customHeight="1">
      <c r="A4034" s="267">
        <v>43550.0</v>
      </c>
      <c r="B4034" s="57">
        <v>85.0</v>
      </c>
      <c r="C4034" s="57">
        <v>1.0</v>
      </c>
      <c r="D4034" s="268">
        <v>0.0</v>
      </c>
      <c r="E4034" s="269">
        <v>0.0</v>
      </c>
      <c r="F4034" s="269">
        <v>4.366741278146473E-5</v>
      </c>
    </row>
    <row r="4035" ht="14.25" customHeight="1">
      <c r="A4035" s="267">
        <v>43550.0</v>
      </c>
      <c r="B4035" s="57">
        <v>85.0</v>
      </c>
      <c r="C4035" s="57">
        <v>2.0</v>
      </c>
      <c r="D4035" s="268">
        <v>0.020833333333333332</v>
      </c>
      <c r="E4035" s="269">
        <v>0.0</v>
      </c>
      <c r="F4035" s="269">
        <v>3.8559527341431015E-5</v>
      </c>
    </row>
    <row r="4036" ht="14.25" customHeight="1">
      <c r="A4036" s="267">
        <v>43550.0</v>
      </c>
      <c r="B4036" s="57">
        <v>85.0</v>
      </c>
      <c r="C4036" s="57">
        <v>3.0</v>
      </c>
      <c r="D4036" s="268">
        <v>0.0416666666666667</v>
      </c>
      <c r="E4036" s="269">
        <v>0.0</v>
      </c>
      <c r="F4036" s="269">
        <v>3.735767194377602E-5</v>
      </c>
    </row>
    <row r="4037" ht="14.25" customHeight="1">
      <c r="A4037" s="267">
        <v>43550.0</v>
      </c>
      <c r="B4037" s="57">
        <v>85.0</v>
      </c>
      <c r="C4037" s="57">
        <v>4.0</v>
      </c>
      <c r="D4037" s="268">
        <v>0.0625</v>
      </c>
      <c r="E4037" s="269">
        <v>0.0</v>
      </c>
      <c r="F4037" s="269">
        <v>3.405256960022479E-5</v>
      </c>
    </row>
    <row r="4038" ht="14.25" customHeight="1">
      <c r="A4038" s="267">
        <v>43550.0</v>
      </c>
      <c r="B4038" s="57">
        <v>85.0</v>
      </c>
      <c r="C4038" s="57">
        <v>5.0</v>
      </c>
      <c r="D4038" s="268">
        <v>0.0833333333333333</v>
      </c>
      <c r="E4038" s="269">
        <v>0.0</v>
      </c>
      <c r="F4038" s="269">
        <v>3.285071420256979E-5</v>
      </c>
    </row>
    <row r="4039" ht="14.25" customHeight="1">
      <c r="A4039" s="267">
        <v>43550.0</v>
      </c>
      <c r="B4039" s="57">
        <v>85.0</v>
      </c>
      <c r="C4039" s="57">
        <v>6.0</v>
      </c>
      <c r="D4039" s="268">
        <v>0.104166666666667</v>
      </c>
      <c r="E4039" s="269">
        <v>0.0</v>
      </c>
      <c r="F4039" s="269">
        <v>3.1548704188443556E-5</v>
      </c>
    </row>
    <row r="4040" ht="14.25" customHeight="1">
      <c r="A4040" s="267">
        <v>43550.0</v>
      </c>
      <c r="B4040" s="57">
        <v>85.0</v>
      </c>
      <c r="C4040" s="57">
        <v>7.0</v>
      </c>
      <c r="D4040" s="268">
        <v>0.125</v>
      </c>
      <c r="E4040" s="269">
        <v>0.0</v>
      </c>
      <c r="F4040" s="269">
        <v>3.2049477270799804E-5</v>
      </c>
    </row>
    <row r="4041" ht="14.25" customHeight="1">
      <c r="A4041" s="267">
        <v>43550.0</v>
      </c>
      <c r="B4041" s="57">
        <v>85.0</v>
      </c>
      <c r="C4041" s="57">
        <v>8.0</v>
      </c>
      <c r="D4041" s="268">
        <v>0.145833333333333</v>
      </c>
      <c r="E4041" s="269">
        <v>0.0</v>
      </c>
      <c r="F4041" s="269">
        <v>3.064731264020231E-5</v>
      </c>
    </row>
    <row r="4042" ht="14.25" customHeight="1">
      <c r="A4042" s="267">
        <v>43550.0</v>
      </c>
      <c r="B4042" s="57">
        <v>85.0</v>
      </c>
      <c r="C4042" s="57">
        <v>9.0</v>
      </c>
      <c r="D4042" s="268">
        <v>0.166666666666667</v>
      </c>
      <c r="E4042" s="269">
        <v>0.0</v>
      </c>
      <c r="F4042" s="269">
        <v>3.0246694174317314E-5</v>
      </c>
    </row>
    <row r="4043" ht="14.25" customHeight="1">
      <c r="A4043" s="267">
        <v>43550.0</v>
      </c>
      <c r="B4043" s="57">
        <v>85.0</v>
      </c>
      <c r="C4043" s="57">
        <v>10.0</v>
      </c>
      <c r="D4043" s="268">
        <v>0.1875</v>
      </c>
      <c r="E4043" s="269">
        <v>4.697901346180291E-8</v>
      </c>
      <c r="F4043" s="269">
        <v>3.1148085722558555E-5</v>
      </c>
    </row>
    <row r="4044" ht="14.25" customHeight="1">
      <c r="A4044" s="267">
        <v>43550.0</v>
      </c>
      <c r="B4044" s="57">
        <v>85.0</v>
      </c>
      <c r="C4044" s="57">
        <v>11.0</v>
      </c>
      <c r="D4044" s="268">
        <v>0.208333333333333</v>
      </c>
      <c r="E4044" s="269">
        <v>3.9395786879385914E-7</v>
      </c>
      <c r="F4044" s="269">
        <v>3.14485495719723E-5</v>
      </c>
    </row>
    <row r="4045" ht="14.25" customHeight="1">
      <c r="A4045" s="267">
        <v>43550.0</v>
      </c>
      <c r="B4045" s="57">
        <v>85.0</v>
      </c>
      <c r="C4045" s="57">
        <v>12.0</v>
      </c>
      <c r="D4045" s="268">
        <v>0.229166666666667</v>
      </c>
      <c r="E4045" s="269">
        <v>1.8817499329148934E-6</v>
      </c>
      <c r="F4045" s="269">
        <v>3.26504049696273E-5</v>
      </c>
    </row>
    <row r="4046" ht="14.25" customHeight="1">
      <c r="A4046" s="267">
        <v>43550.0</v>
      </c>
      <c r="B4046" s="57">
        <v>85.0</v>
      </c>
      <c r="C4046" s="57">
        <v>13.0</v>
      </c>
      <c r="D4046" s="268">
        <v>0.25</v>
      </c>
      <c r="E4046" s="269">
        <v>7.85540527540264E-6</v>
      </c>
      <c r="F4046" s="269">
        <v>3.685689886141978E-5</v>
      </c>
    </row>
    <row r="4047" ht="14.25" customHeight="1">
      <c r="A4047" s="267">
        <v>43550.0</v>
      </c>
      <c r="B4047" s="57">
        <v>85.0</v>
      </c>
      <c r="C4047" s="57">
        <v>14.0</v>
      </c>
      <c r="D4047" s="268">
        <v>0.270833333333333</v>
      </c>
      <c r="E4047" s="269">
        <v>2.4504520496272267E-5</v>
      </c>
      <c r="F4047" s="269">
        <v>3.986153735555726E-5</v>
      </c>
    </row>
    <row r="4048" ht="14.25" customHeight="1">
      <c r="A4048" s="267">
        <v>43550.0</v>
      </c>
      <c r="B4048" s="57">
        <v>85.0</v>
      </c>
      <c r="C4048" s="57">
        <v>15.0</v>
      </c>
      <c r="D4048" s="268">
        <v>0.291666666666667</v>
      </c>
      <c r="E4048" s="269">
        <v>5.101720684378781E-5</v>
      </c>
      <c r="F4048" s="269">
        <v>4.657189665913096E-5</v>
      </c>
    </row>
    <row r="4049" ht="14.25" customHeight="1">
      <c r="A4049" s="267">
        <v>43550.0</v>
      </c>
      <c r="B4049" s="57">
        <v>85.0</v>
      </c>
      <c r="C4049" s="57">
        <v>16.0</v>
      </c>
      <c r="D4049" s="268">
        <v>0.3125</v>
      </c>
      <c r="E4049" s="269">
        <v>8.253858194242708E-5</v>
      </c>
      <c r="F4049" s="269">
        <v>5.338241057917592E-5</v>
      </c>
    </row>
    <row r="4050" ht="14.25" customHeight="1">
      <c r="A4050" s="267">
        <v>43550.0</v>
      </c>
      <c r="B4050" s="57">
        <v>85.0</v>
      </c>
      <c r="C4050" s="57">
        <v>17.0</v>
      </c>
      <c r="D4050" s="268">
        <v>0.333333333333333</v>
      </c>
      <c r="E4050" s="269">
        <v>1.2037008487669282E-4</v>
      </c>
      <c r="F4050" s="269">
        <v>6.119447066393338E-5</v>
      </c>
    </row>
    <row r="4051" ht="14.25" customHeight="1">
      <c r="A4051" s="267">
        <v>43550.0</v>
      </c>
      <c r="B4051" s="57">
        <v>85.0</v>
      </c>
      <c r="C4051" s="57">
        <v>18.0</v>
      </c>
      <c r="D4051" s="268">
        <v>0.354166666666667</v>
      </c>
      <c r="E4051" s="269">
        <v>1.4424679883695275E-4</v>
      </c>
      <c r="F4051" s="269">
        <v>6.67029745698521E-5</v>
      </c>
    </row>
    <row r="4052" ht="14.25" customHeight="1">
      <c r="A4052" s="267">
        <v>43550.0</v>
      </c>
      <c r="B4052" s="57">
        <v>85.0</v>
      </c>
      <c r="C4052" s="57">
        <v>19.0</v>
      </c>
      <c r="D4052" s="268">
        <v>0.375</v>
      </c>
      <c r="E4052" s="269">
        <v>1.726965847078666E-4</v>
      </c>
      <c r="F4052" s="269">
        <v>6.840560304986335E-5</v>
      </c>
    </row>
    <row r="4053" ht="14.25" customHeight="1">
      <c r="A4053" s="267">
        <v>43550.0</v>
      </c>
      <c r="B4053" s="57">
        <v>85.0</v>
      </c>
      <c r="C4053" s="57">
        <v>20.0</v>
      </c>
      <c r="D4053" s="268">
        <v>0.395833333333333</v>
      </c>
      <c r="E4053" s="269">
        <v>1.9608866397946646E-4</v>
      </c>
      <c r="F4053" s="269">
        <v>7.24117877087133E-5</v>
      </c>
    </row>
    <row r="4054" ht="14.25" customHeight="1">
      <c r="A4054" s="267">
        <v>43550.0</v>
      </c>
      <c r="B4054" s="57">
        <v>85.0</v>
      </c>
      <c r="C4054" s="57">
        <v>21.0</v>
      </c>
      <c r="D4054" s="268">
        <v>0.416666666666667</v>
      </c>
      <c r="E4054" s="269">
        <v>2.194966418919949E-4</v>
      </c>
      <c r="F4054" s="269">
        <v>6.860591228280583E-5</v>
      </c>
    </row>
    <row r="4055" ht="14.25" customHeight="1">
      <c r="A4055" s="267">
        <v>43550.0</v>
      </c>
      <c r="B4055" s="57">
        <v>85.0</v>
      </c>
      <c r="C4055" s="57">
        <v>22.0</v>
      </c>
      <c r="D4055" s="268">
        <v>0.4375</v>
      </c>
      <c r="E4055" s="269">
        <v>2.350843299567901E-4</v>
      </c>
      <c r="F4055" s="269">
        <v>6.69032838027946E-5</v>
      </c>
    </row>
    <row r="4056" ht="14.25" customHeight="1">
      <c r="A4056" s="267">
        <v>43550.0</v>
      </c>
      <c r="B4056" s="57">
        <v>85.0</v>
      </c>
      <c r="C4056" s="57">
        <v>23.0</v>
      </c>
      <c r="D4056" s="268">
        <v>0.458333333333333</v>
      </c>
      <c r="E4056" s="269">
        <v>2.449428518732251E-4</v>
      </c>
      <c r="F4056" s="269">
        <v>6.660281995338085E-5</v>
      </c>
    </row>
    <row r="4057" ht="14.25" customHeight="1">
      <c r="A4057" s="267">
        <v>43550.0</v>
      </c>
      <c r="B4057" s="57">
        <v>85.0</v>
      </c>
      <c r="C4057" s="57">
        <v>24.0</v>
      </c>
      <c r="D4057" s="268">
        <v>0.479166666666667</v>
      </c>
      <c r="E4057" s="269">
        <v>2.671656465944849E-4</v>
      </c>
      <c r="F4057" s="269">
        <v>6.520065532278334E-5</v>
      </c>
    </row>
    <row r="4058" ht="14.25" customHeight="1">
      <c r="A4058" s="267">
        <v>43550.0</v>
      </c>
      <c r="B4058" s="57">
        <v>85.0</v>
      </c>
      <c r="C4058" s="57">
        <v>25.0</v>
      </c>
      <c r="D4058" s="268">
        <v>0.5</v>
      </c>
      <c r="E4058" s="269">
        <v>2.532274911792565E-4</v>
      </c>
      <c r="F4058" s="269">
        <v>6.700343841926584E-5</v>
      </c>
    </row>
    <row r="4059" ht="14.25" customHeight="1">
      <c r="A4059" s="267">
        <v>43550.0</v>
      </c>
      <c r="B4059" s="57">
        <v>85.0</v>
      </c>
      <c r="C4059" s="57">
        <v>26.0</v>
      </c>
      <c r="D4059" s="268">
        <v>0.520833333333333</v>
      </c>
      <c r="E4059" s="269">
        <v>2.489367511013482E-4</v>
      </c>
      <c r="F4059" s="269">
        <v>6.760436611809333E-5</v>
      </c>
    </row>
    <row r="4060" ht="14.25" customHeight="1">
      <c r="A4060" s="267">
        <v>43550.0</v>
      </c>
      <c r="B4060" s="57">
        <v>85.0</v>
      </c>
      <c r="C4060" s="57">
        <v>27.0</v>
      </c>
      <c r="D4060" s="268">
        <v>0.541666666666667</v>
      </c>
      <c r="E4060" s="269">
        <v>2.473573410656668E-4</v>
      </c>
      <c r="F4060" s="269">
        <v>6.710359303573709E-5</v>
      </c>
    </row>
    <row r="4061" ht="14.25" customHeight="1">
      <c r="A4061" s="267">
        <v>43550.0</v>
      </c>
      <c r="B4061" s="57">
        <v>85.0</v>
      </c>
      <c r="C4061" s="57">
        <v>28.0</v>
      </c>
      <c r="D4061" s="268">
        <v>0.5625</v>
      </c>
      <c r="E4061" s="269">
        <v>2.2487547431585195E-4</v>
      </c>
      <c r="F4061" s="269">
        <v>6.459972762395585E-5</v>
      </c>
    </row>
    <row r="4062" ht="14.25" customHeight="1">
      <c r="A4062" s="267">
        <v>43550.0</v>
      </c>
      <c r="B4062" s="57">
        <v>85.0</v>
      </c>
      <c r="C4062" s="57">
        <v>29.0</v>
      </c>
      <c r="D4062" s="268">
        <v>0.583333333333333</v>
      </c>
      <c r="E4062" s="269">
        <v>2.1572365302749942E-4</v>
      </c>
      <c r="F4062" s="269">
        <v>6.199570759570338E-5</v>
      </c>
    </row>
    <row r="4063" ht="14.25" customHeight="1">
      <c r="A4063" s="267">
        <v>43550.0</v>
      </c>
      <c r="B4063" s="57">
        <v>85.0</v>
      </c>
      <c r="C4063" s="57">
        <v>30.0</v>
      </c>
      <c r="D4063" s="268">
        <v>0.604166666666667</v>
      </c>
      <c r="E4063" s="269">
        <v>2.0689941414334258E-4</v>
      </c>
      <c r="F4063" s="269">
        <v>6.139477989687587E-5</v>
      </c>
    </row>
    <row r="4064" ht="14.25" customHeight="1">
      <c r="A4064" s="267">
        <v>43550.0</v>
      </c>
      <c r="B4064" s="57">
        <v>85.0</v>
      </c>
      <c r="C4064" s="57">
        <v>31.0</v>
      </c>
      <c r="D4064" s="268">
        <v>0.625</v>
      </c>
      <c r="E4064" s="269">
        <v>1.776932233835898E-4</v>
      </c>
      <c r="F4064" s="269">
        <v>6.189555297923212E-5</v>
      </c>
    </row>
    <row r="4065" ht="14.25" customHeight="1">
      <c r="A4065" s="267">
        <v>43550.0</v>
      </c>
      <c r="B4065" s="57">
        <v>85.0</v>
      </c>
      <c r="C4065" s="57">
        <v>32.0</v>
      </c>
      <c r="D4065" s="268">
        <v>0.645833333333333</v>
      </c>
      <c r="E4065" s="269">
        <v>1.5858185342038477E-4</v>
      </c>
      <c r="F4065" s="269">
        <v>6.209586221217463E-5</v>
      </c>
    </row>
    <row r="4066" ht="14.25" customHeight="1">
      <c r="A4066" s="267">
        <v>43550.0</v>
      </c>
      <c r="B4066" s="57">
        <v>85.0</v>
      </c>
      <c r="C4066" s="57">
        <v>33.0</v>
      </c>
      <c r="D4066" s="268">
        <v>0.666666666666667</v>
      </c>
      <c r="E4066" s="269">
        <v>1.2512086093454452E-4</v>
      </c>
      <c r="F4066" s="269">
        <v>6.429926377454211E-5</v>
      </c>
    </row>
    <row r="4067" ht="14.25" customHeight="1">
      <c r="A4067" s="267">
        <v>43550.0</v>
      </c>
      <c r="B4067" s="57">
        <v>85.0</v>
      </c>
      <c r="C4067" s="57">
        <v>34.0</v>
      </c>
      <c r="D4067" s="268">
        <v>0.6875</v>
      </c>
      <c r="E4067" s="269">
        <v>8.512444310898158E-5</v>
      </c>
      <c r="F4067" s="269">
        <v>6.840560304986335E-5</v>
      </c>
    </row>
    <row r="4068" ht="14.25" customHeight="1">
      <c r="A4068" s="267">
        <v>43550.0</v>
      </c>
      <c r="B4068" s="57">
        <v>85.0</v>
      </c>
      <c r="C4068" s="57">
        <v>35.0</v>
      </c>
      <c r="D4068" s="268">
        <v>0.708333333333333</v>
      </c>
      <c r="E4068" s="269">
        <v>5.484213744597E-5</v>
      </c>
      <c r="F4068" s="269">
        <v>7.761982776521827E-5</v>
      </c>
    </row>
    <row r="4069" ht="14.25" customHeight="1">
      <c r="A4069" s="267">
        <v>43550.0</v>
      </c>
      <c r="B4069" s="57">
        <v>85.0</v>
      </c>
      <c r="C4069" s="57">
        <v>36.0</v>
      </c>
      <c r="D4069" s="268">
        <v>0.729166666666667</v>
      </c>
      <c r="E4069" s="269">
        <v>3.053151768988413E-5</v>
      </c>
      <c r="F4069" s="269">
        <v>8.332864090407948E-5</v>
      </c>
    </row>
    <row r="4070" ht="14.25" customHeight="1">
      <c r="A4070" s="267">
        <v>43550.0</v>
      </c>
      <c r="B4070" s="57">
        <v>85.0</v>
      </c>
      <c r="C4070" s="57">
        <v>37.0</v>
      </c>
      <c r="D4070" s="268">
        <v>0.75</v>
      </c>
      <c r="E4070" s="269">
        <v>1.3181861881143386E-5</v>
      </c>
      <c r="F4070" s="269">
        <v>9.234255638649195E-5</v>
      </c>
    </row>
    <row r="4071" ht="14.25" customHeight="1">
      <c r="A4071" s="267">
        <v>43550.0</v>
      </c>
      <c r="B4071" s="57">
        <v>85.0</v>
      </c>
      <c r="C4071" s="57">
        <v>38.0</v>
      </c>
      <c r="D4071" s="268">
        <v>0.770833333333333</v>
      </c>
      <c r="E4071" s="269">
        <v>3.992229708275047E-6</v>
      </c>
      <c r="F4071" s="269">
        <v>9.985415262183563E-5</v>
      </c>
    </row>
    <row r="4072" ht="14.25" customHeight="1">
      <c r="A4072" s="267">
        <v>43550.0</v>
      </c>
      <c r="B4072" s="57">
        <v>85.0</v>
      </c>
      <c r="C4072" s="57">
        <v>39.0</v>
      </c>
      <c r="D4072" s="268">
        <v>0.791666666666667</v>
      </c>
      <c r="E4072" s="269">
        <v>1.5889634041352313E-6</v>
      </c>
      <c r="F4072" s="269">
        <v>9.704982336064065E-5</v>
      </c>
    </row>
    <row r="4073" ht="14.25" customHeight="1">
      <c r="A4073" s="267">
        <v>43550.0</v>
      </c>
      <c r="B4073" s="57">
        <v>85.0</v>
      </c>
      <c r="C4073" s="57">
        <v>40.0</v>
      </c>
      <c r="D4073" s="268">
        <v>0.8125</v>
      </c>
      <c r="E4073" s="269">
        <v>6.550551417738266E-7</v>
      </c>
      <c r="F4073" s="269">
        <v>9.564765873004317E-5</v>
      </c>
    </row>
    <row r="4074" ht="14.25" customHeight="1">
      <c r="A4074" s="267">
        <v>43550.0</v>
      </c>
      <c r="B4074" s="57">
        <v>85.0</v>
      </c>
      <c r="C4074" s="57">
        <v>41.0</v>
      </c>
      <c r="D4074" s="268">
        <v>0.833333333333333</v>
      </c>
      <c r="E4074" s="269">
        <v>1.6485811285677294E-7</v>
      </c>
      <c r="F4074" s="269">
        <v>8.993884559118193E-5</v>
      </c>
    </row>
    <row r="4075" ht="14.25" customHeight="1">
      <c r="A4075" s="267">
        <v>43550.0</v>
      </c>
      <c r="B4075" s="57">
        <v>85.0</v>
      </c>
      <c r="C4075" s="57">
        <v>42.0</v>
      </c>
      <c r="D4075" s="268">
        <v>0.854166666666667</v>
      </c>
      <c r="E4075" s="269">
        <v>2.3408588154564692E-8</v>
      </c>
      <c r="F4075" s="269">
        <v>8.593266093233197E-5</v>
      </c>
    </row>
    <row r="4076" ht="14.25" customHeight="1">
      <c r="A4076" s="267">
        <v>43550.0</v>
      </c>
      <c r="B4076" s="57">
        <v>85.0</v>
      </c>
      <c r="C4076" s="57">
        <v>43.0</v>
      </c>
      <c r="D4076" s="268">
        <v>0.875</v>
      </c>
      <c r="E4076" s="269">
        <v>0.0</v>
      </c>
      <c r="F4076" s="269">
        <v>8.21267855064245E-5</v>
      </c>
    </row>
    <row r="4077" ht="14.25" customHeight="1">
      <c r="A4077" s="267">
        <v>43550.0</v>
      </c>
      <c r="B4077" s="57">
        <v>85.0</v>
      </c>
      <c r="C4077" s="57">
        <v>44.0</v>
      </c>
      <c r="D4077" s="268">
        <v>0.895833333333333</v>
      </c>
      <c r="E4077" s="269">
        <v>0.0</v>
      </c>
      <c r="F4077" s="269">
        <v>7.902199239581575E-5</v>
      </c>
    </row>
    <row r="4078" ht="14.25" customHeight="1">
      <c r="A4078" s="267">
        <v>43550.0</v>
      </c>
      <c r="B4078" s="57">
        <v>85.0</v>
      </c>
      <c r="C4078" s="57">
        <v>45.0</v>
      </c>
      <c r="D4078" s="268">
        <v>0.916666666666667</v>
      </c>
      <c r="E4078" s="269">
        <v>0.0</v>
      </c>
      <c r="F4078" s="269">
        <v>7.120993231105831E-5</v>
      </c>
    </row>
    <row r="4079" ht="14.25" customHeight="1">
      <c r="A4079" s="267">
        <v>43550.0</v>
      </c>
      <c r="B4079" s="57">
        <v>85.0</v>
      </c>
      <c r="C4079" s="57">
        <v>46.0</v>
      </c>
      <c r="D4079" s="268">
        <v>0.9375</v>
      </c>
      <c r="E4079" s="269">
        <v>0.0</v>
      </c>
      <c r="F4079" s="269">
        <v>6.439941839101337E-5</v>
      </c>
    </row>
    <row r="4080" ht="14.25" customHeight="1">
      <c r="A4080" s="267">
        <v>43550.0</v>
      </c>
      <c r="B4080" s="57">
        <v>85.0</v>
      </c>
      <c r="C4080" s="57">
        <v>47.0</v>
      </c>
      <c r="D4080" s="268">
        <v>0.958333333333333</v>
      </c>
      <c r="E4080" s="269">
        <v>0.0</v>
      </c>
      <c r="F4080" s="269">
        <v>5.6387049073313414E-5</v>
      </c>
    </row>
    <row r="4081" ht="14.25" customHeight="1">
      <c r="A4081" s="267">
        <v>43550.0</v>
      </c>
      <c r="B4081" s="57">
        <v>85.0</v>
      </c>
      <c r="C4081" s="57">
        <v>48.0</v>
      </c>
      <c r="D4081" s="268">
        <v>0.979166666666667</v>
      </c>
      <c r="E4081" s="269">
        <v>0.0</v>
      </c>
      <c r="F4081" s="269">
        <v>4.877529822149846E-5</v>
      </c>
    </row>
    <row r="4082" ht="14.25" customHeight="1">
      <c r="A4082" s="267">
        <v>43551.0</v>
      </c>
      <c r="B4082" s="57">
        <v>86.0</v>
      </c>
      <c r="C4082" s="57">
        <v>1.0</v>
      </c>
      <c r="D4082" s="268">
        <v>0.0</v>
      </c>
      <c r="E4082" s="269">
        <v>0.0</v>
      </c>
      <c r="F4082" s="269">
        <v>4.8274525139142206E-5</v>
      </c>
    </row>
    <row r="4083" ht="14.25" customHeight="1">
      <c r="A4083" s="267">
        <v>43551.0</v>
      </c>
      <c r="B4083" s="57">
        <v>86.0</v>
      </c>
      <c r="C4083" s="57">
        <v>2.0</v>
      </c>
      <c r="D4083" s="268">
        <v>0.020833333333333332</v>
      </c>
      <c r="E4083" s="269">
        <v>0.0</v>
      </c>
      <c r="F4083" s="269">
        <v>3.785844502613227E-5</v>
      </c>
    </row>
    <row r="4084" ht="14.25" customHeight="1">
      <c r="A4084" s="267">
        <v>43551.0</v>
      </c>
      <c r="B4084" s="57">
        <v>86.0</v>
      </c>
      <c r="C4084" s="57">
        <v>3.0</v>
      </c>
      <c r="D4084" s="268">
        <v>0.0416666666666667</v>
      </c>
      <c r="E4084" s="269">
        <v>0.0</v>
      </c>
      <c r="F4084" s="269">
        <v>3.645628039553478E-5</v>
      </c>
    </row>
    <row r="4085" ht="14.25" customHeight="1">
      <c r="A4085" s="267">
        <v>43551.0</v>
      </c>
      <c r="B4085" s="57">
        <v>86.0</v>
      </c>
      <c r="C4085" s="57">
        <v>4.0</v>
      </c>
      <c r="D4085" s="268">
        <v>0.0625</v>
      </c>
      <c r="E4085" s="269">
        <v>0.0</v>
      </c>
      <c r="F4085" s="269">
        <v>3.1047931106087315E-5</v>
      </c>
    </row>
    <row r="4086" ht="14.25" customHeight="1">
      <c r="A4086" s="267">
        <v>43551.0</v>
      </c>
      <c r="B4086" s="57">
        <v>86.0</v>
      </c>
      <c r="C4086" s="57">
        <v>5.0</v>
      </c>
      <c r="D4086" s="268">
        <v>0.0833333333333333</v>
      </c>
      <c r="E4086" s="269">
        <v>0.0</v>
      </c>
      <c r="F4086" s="269">
        <v>0.0</v>
      </c>
    </row>
    <row r="4087" ht="14.25" customHeight="1">
      <c r="A4087" s="267">
        <v>43551.0</v>
      </c>
      <c r="B4087" s="57">
        <v>86.0</v>
      </c>
      <c r="C4087" s="57">
        <v>6.0</v>
      </c>
      <c r="D4087" s="268">
        <v>0.104166666666667</v>
      </c>
      <c r="E4087" s="269">
        <v>0.0</v>
      </c>
      <c r="F4087" s="269">
        <v>0.0</v>
      </c>
    </row>
    <row r="4088" ht="14.25" customHeight="1">
      <c r="A4088" s="267">
        <v>43551.0</v>
      </c>
      <c r="B4088" s="57">
        <v>86.0</v>
      </c>
      <c r="C4088" s="57">
        <v>7.0</v>
      </c>
      <c r="D4088" s="268">
        <v>0.125</v>
      </c>
      <c r="E4088" s="269">
        <v>0.0</v>
      </c>
      <c r="F4088" s="269">
        <v>3.094777648961606E-5</v>
      </c>
    </row>
    <row r="4089" ht="14.25" customHeight="1">
      <c r="A4089" s="267">
        <v>43551.0</v>
      </c>
      <c r="B4089" s="57">
        <v>86.0</v>
      </c>
      <c r="C4089" s="57">
        <v>8.0</v>
      </c>
      <c r="D4089" s="268">
        <v>0.145833333333333</v>
      </c>
      <c r="E4089" s="269">
        <v>0.0</v>
      </c>
      <c r="F4089" s="269">
        <v>3.465349729905229E-5</v>
      </c>
    </row>
    <row r="4090" ht="14.25" customHeight="1">
      <c r="A4090" s="267">
        <v>43551.0</v>
      </c>
      <c r="B4090" s="57">
        <v>86.0</v>
      </c>
      <c r="C4090" s="57">
        <v>9.0</v>
      </c>
      <c r="D4090" s="268">
        <v>0.166666666666667</v>
      </c>
      <c r="E4090" s="269">
        <v>0.0</v>
      </c>
      <c r="F4090" s="269">
        <v>3.054715802373107E-5</v>
      </c>
    </row>
    <row r="4091" ht="14.25" customHeight="1">
      <c r="A4091" s="267">
        <v>43551.0</v>
      </c>
      <c r="B4091" s="57">
        <v>86.0</v>
      </c>
      <c r="C4091" s="57">
        <v>10.0</v>
      </c>
      <c r="D4091" s="268">
        <v>0.1875</v>
      </c>
      <c r="E4091" s="269">
        <v>5.456224004421992E-8</v>
      </c>
      <c r="F4091" s="269">
        <v>3.5554888847293536E-5</v>
      </c>
    </row>
    <row r="4092" ht="14.25" customHeight="1">
      <c r="A4092" s="267">
        <v>43551.0</v>
      </c>
      <c r="B4092" s="57">
        <v>86.0</v>
      </c>
      <c r="C4092" s="57">
        <v>11.0</v>
      </c>
      <c r="D4092" s="268">
        <v>0.208333333333333</v>
      </c>
      <c r="E4092" s="269">
        <v>4.409985345042996E-7</v>
      </c>
      <c r="F4092" s="269">
        <v>3.2450095736684804E-5</v>
      </c>
    </row>
    <row r="4093" ht="14.25" customHeight="1">
      <c r="A4093" s="267">
        <v>43551.0</v>
      </c>
      <c r="B4093" s="57">
        <v>86.0</v>
      </c>
      <c r="C4093" s="57">
        <v>12.0</v>
      </c>
      <c r="D4093" s="268">
        <v>0.229166666666667</v>
      </c>
      <c r="E4093" s="269">
        <v>3.1845442773627433E-6</v>
      </c>
      <c r="F4093" s="269">
        <v>3.064731264020231E-5</v>
      </c>
    </row>
    <row r="4094" ht="14.25" customHeight="1">
      <c r="A4094" s="267">
        <v>43551.0</v>
      </c>
      <c r="B4094" s="57">
        <v>86.0</v>
      </c>
      <c r="C4094" s="57">
        <v>13.0</v>
      </c>
      <c r="D4094" s="268">
        <v>0.25</v>
      </c>
      <c r="E4094" s="269">
        <v>7.647273067266186E-6</v>
      </c>
      <c r="F4094" s="269">
        <v>3.5354579614351036E-5</v>
      </c>
    </row>
    <row r="4095" ht="14.25" customHeight="1">
      <c r="A4095" s="267">
        <v>43551.0</v>
      </c>
      <c r="B4095" s="57">
        <v>86.0</v>
      </c>
      <c r="C4095" s="57">
        <v>14.0</v>
      </c>
      <c r="D4095" s="268">
        <v>0.270833333333333</v>
      </c>
      <c r="E4095" s="269">
        <v>1.7156651151360407E-5</v>
      </c>
      <c r="F4095" s="269">
        <v>4.1564165835568494E-5</v>
      </c>
    </row>
    <row r="4096" ht="14.25" customHeight="1">
      <c r="A4096" s="267">
        <v>43551.0</v>
      </c>
      <c r="B4096" s="57">
        <v>86.0</v>
      </c>
      <c r="C4096" s="57">
        <v>15.0</v>
      </c>
      <c r="D4096" s="268">
        <v>0.291666666666667</v>
      </c>
      <c r="E4096" s="269">
        <v>3.493635758058227E-5</v>
      </c>
      <c r="F4096" s="269">
        <v>4.747328820737221E-5</v>
      </c>
    </row>
    <row r="4097" ht="14.25" customHeight="1">
      <c r="A4097" s="267">
        <v>43551.0</v>
      </c>
      <c r="B4097" s="57">
        <v>86.0</v>
      </c>
      <c r="C4097" s="57">
        <v>16.0</v>
      </c>
      <c r="D4097" s="268">
        <v>0.3125</v>
      </c>
      <c r="E4097" s="269">
        <v>5.5141867102452915E-5</v>
      </c>
      <c r="F4097" s="269">
        <v>5.228070979799218E-5</v>
      </c>
    </row>
    <row r="4098" ht="14.25" customHeight="1">
      <c r="A4098" s="267">
        <v>43551.0</v>
      </c>
      <c r="B4098" s="57">
        <v>86.0</v>
      </c>
      <c r="C4098" s="57">
        <v>17.0</v>
      </c>
      <c r="D4098" s="268">
        <v>0.333333333333333</v>
      </c>
      <c r="E4098" s="269">
        <v>8.751585580087277E-5</v>
      </c>
      <c r="F4098" s="269">
        <v>6.109431604746214E-5</v>
      </c>
    </row>
    <row r="4099" ht="14.25" customHeight="1">
      <c r="A4099" s="267">
        <v>43551.0</v>
      </c>
      <c r="B4099" s="57">
        <v>86.0</v>
      </c>
      <c r="C4099" s="57">
        <v>18.0</v>
      </c>
      <c r="D4099" s="268">
        <v>0.354166666666667</v>
      </c>
      <c r="E4099" s="269">
        <v>7.119477441442012E-5</v>
      </c>
      <c r="F4099" s="269">
        <v>6.309740837688711E-5</v>
      </c>
    </row>
    <row r="4100" ht="14.25" customHeight="1">
      <c r="A4100" s="267">
        <v>43551.0</v>
      </c>
      <c r="B4100" s="57">
        <v>86.0</v>
      </c>
      <c r="C4100" s="57">
        <v>19.0</v>
      </c>
      <c r="D4100" s="268">
        <v>0.375</v>
      </c>
      <c r="E4100" s="269">
        <v>8.775915418113268E-5</v>
      </c>
      <c r="F4100" s="269">
        <v>6.0793852198048374E-5</v>
      </c>
    </row>
    <row r="4101" ht="14.25" customHeight="1">
      <c r="A4101" s="267">
        <v>43551.0</v>
      </c>
      <c r="B4101" s="57">
        <v>86.0</v>
      </c>
      <c r="C4101" s="57">
        <v>20.0</v>
      </c>
      <c r="D4101" s="268">
        <v>0.395833333333333</v>
      </c>
      <c r="E4101" s="269">
        <v>1.1228433723253713E-4</v>
      </c>
      <c r="F4101" s="269">
        <v>6.490019147336961E-5</v>
      </c>
    </row>
    <row r="4102" ht="14.25" customHeight="1">
      <c r="A4102" s="267">
        <v>43551.0</v>
      </c>
      <c r="B4102" s="57">
        <v>86.0</v>
      </c>
      <c r="C4102" s="57">
        <v>21.0</v>
      </c>
      <c r="D4102" s="268">
        <v>0.416666666666667</v>
      </c>
      <c r="E4102" s="269">
        <v>1.2206489180428548E-4</v>
      </c>
      <c r="F4102" s="269">
        <v>6.46998822404271E-5</v>
      </c>
    </row>
    <row r="4103" ht="14.25" customHeight="1">
      <c r="A4103" s="267">
        <v>43551.0</v>
      </c>
      <c r="B4103" s="57">
        <v>86.0</v>
      </c>
      <c r="C4103" s="57">
        <v>22.0</v>
      </c>
      <c r="D4103" s="268">
        <v>0.4375</v>
      </c>
      <c r="E4103" s="269">
        <v>1.3621748765367252E-4</v>
      </c>
      <c r="F4103" s="269">
        <v>6.890637613221959E-5</v>
      </c>
    </row>
    <row r="4104" ht="14.25" customHeight="1">
      <c r="A4104" s="267">
        <v>43551.0</v>
      </c>
      <c r="B4104" s="57">
        <v>86.0</v>
      </c>
      <c r="C4104" s="57">
        <v>23.0</v>
      </c>
      <c r="D4104" s="268">
        <v>0.458333333333333</v>
      </c>
      <c r="E4104" s="269">
        <v>1.2485593956904322E-4</v>
      </c>
      <c r="F4104" s="269">
        <v>7.32130246404833E-5</v>
      </c>
    </row>
    <row r="4105" ht="14.25" customHeight="1">
      <c r="A4105" s="267">
        <v>43551.0</v>
      </c>
      <c r="B4105" s="57">
        <v>86.0</v>
      </c>
      <c r="C4105" s="57">
        <v>24.0</v>
      </c>
      <c r="D4105" s="268">
        <v>0.479166666666667</v>
      </c>
      <c r="E4105" s="269">
        <v>2.0267808955062852E-4</v>
      </c>
      <c r="F4105" s="269">
        <v>6.480003685689835E-5</v>
      </c>
    </row>
    <row r="4106" ht="14.25" customHeight="1">
      <c r="A4106" s="267">
        <v>43551.0</v>
      </c>
      <c r="B4106" s="57">
        <v>86.0</v>
      </c>
      <c r="C4106" s="57">
        <v>25.0</v>
      </c>
      <c r="D4106" s="268">
        <v>0.5</v>
      </c>
      <c r="E4106" s="269">
        <v>1.2372840237989734E-4</v>
      </c>
      <c r="F4106" s="269">
        <v>6.389864530865711E-5</v>
      </c>
    </row>
    <row r="4107" ht="14.25" customHeight="1">
      <c r="A4107" s="267">
        <v>43551.0</v>
      </c>
      <c r="B4107" s="57">
        <v>86.0</v>
      </c>
      <c r="C4107" s="57">
        <v>26.0</v>
      </c>
      <c r="D4107" s="268">
        <v>0.520833333333333</v>
      </c>
      <c r="E4107" s="269">
        <v>1.1592822497091923E-4</v>
      </c>
      <c r="F4107" s="269">
        <v>5.9191378334508385E-5</v>
      </c>
    </row>
    <row r="4108" ht="14.25" customHeight="1">
      <c r="A4108" s="267">
        <v>43551.0</v>
      </c>
      <c r="B4108" s="57">
        <v>86.0</v>
      </c>
      <c r="C4108" s="57">
        <v>27.0</v>
      </c>
      <c r="D4108" s="268">
        <v>0.541666666666667</v>
      </c>
      <c r="E4108" s="269">
        <v>1.6050780564361218E-4</v>
      </c>
      <c r="F4108" s="269">
        <v>6.53008099392546E-5</v>
      </c>
    </row>
    <row r="4109" ht="14.25" customHeight="1">
      <c r="A4109" s="267">
        <v>43551.0</v>
      </c>
      <c r="B4109" s="57">
        <v>86.0</v>
      </c>
      <c r="C4109" s="57">
        <v>28.0</v>
      </c>
      <c r="D4109" s="268">
        <v>0.5625</v>
      </c>
      <c r="E4109" s="269">
        <v>1.6465810937052434E-4</v>
      </c>
      <c r="F4109" s="269">
        <v>5.258117364740593E-5</v>
      </c>
    </row>
    <row r="4110" ht="14.25" customHeight="1">
      <c r="A4110" s="267">
        <v>43551.0</v>
      </c>
      <c r="B4110" s="57">
        <v>86.0</v>
      </c>
      <c r="C4110" s="57">
        <v>29.0</v>
      </c>
      <c r="D4110" s="268">
        <v>0.583333333333333</v>
      </c>
      <c r="E4110" s="269">
        <v>8.251800890136861E-5</v>
      </c>
      <c r="F4110" s="269">
        <v>5.218055518152093E-5</v>
      </c>
    </row>
    <row r="4111" ht="14.25" customHeight="1">
      <c r="A4111" s="267">
        <v>43551.0</v>
      </c>
      <c r="B4111" s="57">
        <v>86.0</v>
      </c>
      <c r="C4111" s="57">
        <v>30.0</v>
      </c>
      <c r="D4111" s="268">
        <v>0.604166666666667</v>
      </c>
      <c r="E4111" s="269">
        <v>9.384208545809435E-5</v>
      </c>
      <c r="F4111" s="269">
        <v>5.3783029045060915E-5</v>
      </c>
    </row>
    <row r="4112" ht="14.25" customHeight="1">
      <c r="A4112" s="267">
        <v>43551.0</v>
      </c>
      <c r="B4112" s="57">
        <v>86.0</v>
      </c>
      <c r="C4112" s="57">
        <v>31.0</v>
      </c>
      <c r="D4112" s="268">
        <v>0.625</v>
      </c>
      <c r="E4112" s="269">
        <v>8.837047496096293E-5</v>
      </c>
      <c r="F4112" s="269">
        <v>4.9175916687383454E-5</v>
      </c>
    </row>
    <row r="4113" ht="14.25" customHeight="1">
      <c r="A4113" s="267">
        <v>43551.0</v>
      </c>
      <c r="B4113" s="57">
        <v>86.0</v>
      </c>
      <c r="C4113" s="57">
        <v>32.0</v>
      </c>
      <c r="D4113" s="268">
        <v>0.645833333333333</v>
      </c>
      <c r="E4113" s="269">
        <v>8.490515772225796E-5</v>
      </c>
      <c r="F4113" s="269">
        <v>5.9291532950979645E-5</v>
      </c>
    </row>
    <row r="4114" ht="14.25" customHeight="1">
      <c r="A4114" s="267">
        <v>43551.0</v>
      </c>
      <c r="B4114" s="57">
        <v>86.0</v>
      </c>
      <c r="C4114" s="57">
        <v>33.0</v>
      </c>
      <c r="D4114" s="268">
        <v>0.666666666666667</v>
      </c>
      <c r="E4114" s="269">
        <v>4.245441195292551E-5</v>
      </c>
      <c r="F4114" s="269">
        <v>6.630235610396709E-5</v>
      </c>
    </row>
    <row r="4115" ht="14.25" customHeight="1">
      <c r="A4115" s="267">
        <v>43551.0</v>
      </c>
      <c r="B4115" s="57">
        <v>86.0</v>
      </c>
      <c r="C4115" s="57">
        <v>34.0</v>
      </c>
      <c r="D4115" s="268">
        <v>0.6875</v>
      </c>
      <c r="E4115" s="269">
        <v>6.342172961028673E-5</v>
      </c>
      <c r="F4115" s="269">
        <v>6.500034608984085E-5</v>
      </c>
    </row>
    <row r="4116" ht="14.25" customHeight="1">
      <c r="A4116" s="267">
        <v>43551.0</v>
      </c>
      <c r="B4116" s="57">
        <v>86.0</v>
      </c>
      <c r="C4116" s="57">
        <v>35.0</v>
      </c>
      <c r="D4116" s="268">
        <v>0.708333333333333</v>
      </c>
      <c r="E4116" s="269">
        <v>5.122109021887513E-5</v>
      </c>
      <c r="F4116" s="269">
        <v>6.61020468710246E-5</v>
      </c>
    </row>
    <row r="4117" ht="14.25" customHeight="1">
      <c r="A4117" s="267">
        <v>43551.0</v>
      </c>
      <c r="B4117" s="57">
        <v>86.0</v>
      </c>
      <c r="C4117" s="57">
        <v>36.0</v>
      </c>
      <c r="D4117" s="268">
        <v>0.729166666666667</v>
      </c>
      <c r="E4117" s="269">
        <v>2.9256632823717323E-5</v>
      </c>
      <c r="F4117" s="269">
        <v>7.671843621697703E-5</v>
      </c>
    </row>
    <row r="4118" ht="14.25" customHeight="1">
      <c r="A4118" s="267">
        <v>43551.0</v>
      </c>
      <c r="B4118" s="57">
        <v>86.0</v>
      </c>
      <c r="C4118" s="57">
        <v>37.0</v>
      </c>
      <c r="D4118" s="268">
        <v>0.75</v>
      </c>
      <c r="E4118" s="269">
        <v>2.0021011785277395E-5</v>
      </c>
      <c r="F4118" s="269">
        <v>8.743498017940072E-5</v>
      </c>
    </row>
    <row r="4119" ht="14.25" customHeight="1">
      <c r="A4119" s="267">
        <v>43551.0</v>
      </c>
      <c r="B4119" s="57">
        <v>86.0</v>
      </c>
      <c r="C4119" s="57">
        <v>38.0</v>
      </c>
      <c r="D4119" s="268">
        <v>0.770833333333333</v>
      </c>
      <c r="E4119" s="269">
        <v>3.885632970380745E-6</v>
      </c>
      <c r="F4119" s="269">
        <v>8.032400240994201E-5</v>
      </c>
    </row>
    <row r="4120" ht="14.25" customHeight="1">
      <c r="A4120" s="267">
        <v>43551.0</v>
      </c>
      <c r="B4120" s="57">
        <v>86.0</v>
      </c>
      <c r="C4120" s="57">
        <v>39.0</v>
      </c>
      <c r="D4120" s="268">
        <v>0.791666666666667</v>
      </c>
      <c r="E4120" s="269">
        <v>1.203451893404715E-6</v>
      </c>
      <c r="F4120" s="269">
        <v>7.802044623110327E-5</v>
      </c>
    </row>
    <row r="4121" ht="14.25" customHeight="1">
      <c r="A4121" s="267">
        <v>43551.0</v>
      </c>
      <c r="B4121" s="57">
        <v>86.0</v>
      </c>
      <c r="C4121" s="57">
        <v>40.0</v>
      </c>
      <c r="D4121" s="268">
        <v>0.8125</v>
      </c>
      <c r="E4121" s="269">
        <v>3.8304542078501514E-7</v>
      </c>
      <c r="F4121" s="269">
        <v>8.623312478174573E-5</v>
      </c>
    </row>
    <row r="4122" ht="14.25" customHeight="1">
      <c r="A4122" s="267">
        <v>43551.0</v>
      </c>
      <c r="B4122" s="57">
        <v>86.0</v>
      </c>
      <c r="C4122" s="57">
        <v>41.0</v>
      </c>
      <c r="D4122" s="268">
        <v>0.833333333333333</v>
      </c>
      <c r="E4122" s="269">
        <v>8.150427269882343E-8</v>
      </c>
      <c r="F4122" s="269">
        <v>9.194193792060692E-5</v>
      </c>
    </row>
    <row r="4123" ht="14.25" customHeight="1">
      <c r="A4123" s="267">
        <v>43551.0</v>
      </c>
      <c r="B4123" s="57">
        <v>86.0</v>
      </c>
      <c r="C4123" s="57">
        <v>42.0</v>
      </c>
      <c r="D4123" s="268">
        <v>0.854166666666667</v>
      </c>
      <c r="E4123" s="269">
        <v>1.2172465840373638E-8</v>
      </c>
      <c r="F4123" s="269">
        <v>6.880622151574834E-5</v>
      </c>
    </row>
    <row r="4124" ht="14.25" customHeight="1">
      <c r="A4124" s="267">
        <v>43551.0</v>
      </c>
      <c r="B4124" s="57">
        <v>86.0</v>
      </c>
      <c r="C4124" s="57">
        <v>43.0</v>
      </c>
      <c r="D4124" s="268">
        <v>0.875</v>
      </c>
      <c r="E4124" s="269">
        <v>0.0</v>
      </c>
      <c r="F4124" s="269">
        <v>8.783559864528572E-5</v>
      </c>
    </row>
    <row r="4125" ht="14.25" customHeight="1">
      <c r="A4125" s="267">
        <v>43551.0</v>
      </c>
      <c r="B4125" s="57">
        <v>86.0</v>
      </c>
      <c r="C4125" s="57">
        <v>44.0</v>
      </c>
      <c r="D4125" s="268">
        <v>0.895833333333333</v>
      </c>
      <c r="E4125" s="269">
        <v>0.0</v>
      </c>
      <c r="F4125" s="269">
        <v>7.331317925695456E-5</v>
      </c>
    </row>
    <row r="4126" ht="14.25" customHeight="1">
      <c r="A4126" s="267">
        <v>43551.0</v>
      </c>
      <c r="B4126" s="57">
        <v>86.0</v>
      </c>
      <c r="C4126" s="57">
        <v>45.0</v>
      </c>
      <c r="D4126" s="268">
        <v>0.916666666666667</v>
      </c>
      <c r="E4126" s="269">
        <v>0.0</v>
      </c>
      <c r="F4126" s="269">
        <v>7.451503465460955E-5</v>
      </c>
    </row>
    <row r="4127" ht="14.25" customHeight="1">
      <c r="A4127" s="267">
        <v>43551.0</v>
      </c>
      <c r="B4127" s="57">
        <v>86.0</v>
      </c>
      <c r="C4127" s="57">
        <v>46.0</v>
      </c>
      <c r="D4127" s="268">
        <v>0.9375</v>
      </c>
      <c r="E4127" s="269">
        <v>0.0</v>
      </c>
      <c r="F4127" s="269">
        <v>6.389864530865711E-5</v>
      </c>
    </row>
    <row r="4128" ht="14.25" customHeight="1">
      <c r="A4128" s="267">
        <v>43551.0</v>
      </c>
      <c r="B4128" s="57">
        <v>86.0</v>
      </c>
      <c r="C4128" s="57">
        <v>47.0</v>
      </c>
      <c r="D4128" s="268">
        <v>0.958333333333333</v>
      </c>
      <c r="E4128" s="269">
        <v>0.0</v>
      </c>
      <c r="F4128" s="269">
        <v>6.399879992512835E-5</v>
      </c>
    </row>
    <row r="4129" ht="14.25" customHeight="1">
      <c r="A4129" s="267">
        <v>43551.0</v>
      </c>
      <c r="B4129" s="57">
        <v>86.0</v>
      </c>
      <c r="C4129" s="57">
        <v>48.0</v>
      </c>
      <c r="D4129" s="268">
        <v>0.979166666666667</v>
      </c>
      <c r="E4129" s="269">
        <v>0.0</v>
      </c>
      <c r="F4129" s="269">
        <v>5.3783029045060915E-5</v>
      </c>
    </row>
    <row r="4130" ht="14.25" customHeight="1">
      <c r="A4130" s="267">
        <v>43552.0</v>
      </c>
      <c r="B4130" s="57">
        <v>87.0</v>
      </c>
      <c r="C4130" s="57">
        <v>1.0</v>
      </c>
      <c r="D4130" s="268">
        <v>0.0</v>
      </c>
      <c r="E4130" s="269">
        <v>0.0</v>
      </c>
      <c r="F4130" s="269">
        <v>4.486926817911972E-5</v>
      </c>
    </row>
    <row r="4131" ht="14.25" customHeight="1">
      <c r="A4131" s="267">
        <v>43552.0</v>
      </c>
      <c r="B4131" s="57">
        <v>87.0</v>
      </c>
      <c r="C4131" s="57">
        <v>2.0</v>
      </c>
      <c r="D4131" s="268">
        <v>0.020833333333333332</v>
      </c>
      <c r="E4131" s="269">
        <v>0.0</v>
      </c>
      <c r="F4131" s="269">
        <v>4.0162001204971005E-5</v>
      </c>
    </row>
    <row r="4132" ht="14.25" customHeight="1">
      <c r="A4132" s="267">
        <v>43552.0</v>
      </c>
      <c r="B4132" s="57">
        <v>87.0</v>
      </c>
      <c r="C4132" s="57">
        <v>3.0</v>
      </c>
      <c r="D4132" s="268">
        <v>0.0416666666666667</v>
      </c>
      <c r="E4132" s="269">
        <v>0.0</v>
      </c>
      <c r="F4132" s="269">
        <v>3.715736271083352E-5</v>
      </c>
    </row>
    <row r="4133" ht="14.25" customHeight="1">
      <c r="A4133" s="267">
        <v>43552.0</v>
      </c>
      <c r="B4133" s="57">
        <v>87.0</v>
      </c>
      <c r="C4133" s="57">
        <v>4.0</v>
      </c>
      <c r="D4133" s="268">
        <v>0.0625</v>
      </c>
      <c r="E4133" s="269">
        <v>0.0</v>
      </c>
      <c r="F4133" s="269">
        <v>3.405256960022479E-5</v>
      </c>
    </row>
    <row r="4134" ht="14.25" customHeight="1">
      <c r="A4134" s="267">
        <v>43552.0</v>
      </c>
      <c r="B4134" s="57">
        <v>87.0</v>
      </c>
      <c r="C4134" s="57">
        <v>5.0</v>
      </c>
      <c r="D4134" s="268">
        <v>0.0833333333333333</v>
      </c>
      <c r="E4134" s="269">
        <v>0.0</v>
      </c>
      <c r="F4134" s="269">
        <v>3.3551796517868546E-5</v>
      </c>
    </row>
    <row r="4135" ht="14.25" customHeight="1">
      <c r="A4135" s="267">
        <v>43552.0</v>
      </c>
      <c r="B4135" s="57">
        <v>87.0</v>
      </c>
      <c r="C4135" s="57">
        <v>6.0</v>
      </c>
      <c r="D4135" s="268">
        <v>0.104166666666667</v>
      </c>
      <c r="E4135" s="269">
        <v>0.0</v>
      </c>
      <c r="F4135" s="269">
        <v>3.26504049696273E-5</v>
      </c>
    </row>
    <row r="4136" ht="14.25" customHeight="1">
      <c r="A4136" s="267">
        <v>43552.0</v>
      </c>
      <c r="B4136" s="57">
        <v>87.0</v>
      </c>
      <c r="C4136" s="57">
        <v>7.0</v>
      </c>
      <c r="D4136" s="268">
        <v>0.125</v>
      </c>
      <c r="E4136" s="269">
        <v>0.0</v>
      </c>
      <c r="F4136" s="269">
        <v>3.124824033902981E-5</v>
      </c>
    </row>
    <row r="4137" ht="14.25" customHeight="1">
      <c r="A4137" s="267">
        <v>43552.0</v>
      </c>
      <c r="B4137" s="57">
        <v>87.0</v>
      </c>
      <c r="C4137" s="57">
        <v>8.0</v>
      </c>
      <c r="D4137" s="268">
        <v>0.145833333333333</v>
      </c>
      <c r="E4137" s="269">
        <v>0.0</v>
      </c>
      <c r="F4137" s="269">
        <v>3.1148085722558555E-5</v>
      </c>
    </row>
    <row r="4138" ht="14.25" customHeight="1">
      <c r="A4138" s="267">
        <v>43552.0</v>
      </c>
      <c r="B4138" s="57">
        <v>87.0</v>
      </c>
      <c r="C4138" s="57">
        <v>9.0</v>
      </c>
      <c r="D4138" s="268">
        <v>0.166666666666667</v>
      </c>
      <c r="E4138" s="269">
        <v>0.0</v>
      </c>
      <c r="F4138" s="269">
        <v>3.1548704188443556E-5</v>
      </c>
    </row>
    <row r="4139" ht="14.25" customHeight="1">
      <c r="A4139" s="267">
        <v>43552.0</v>
      </c>
      <c r="B4139" s="57">
        <v>87.0</v>
      </c>
      <c r="C4139" s="57">
        <v>10.0</v>
      </c>
      <c r="D4139" s="268">
        <v>0.1875</v>
      </c>
      <c r="E4139" s="269">
        <v>8.489514637388793E-8</v>
      </c>
      <c r="F4139" s="269">
        <v>3.134839495550106E-5</v>
      </c>
    </row>
    <row r="4140" ht="14.25" customHeight="1">
      <c r="A4140" s="267">
        <v>43552.0</v>
      </c>
      <c r="B4140" s="57">
        <v>87.0</v>
      </c>
      <c r="C4140" s="57">
        <v>11.0</v>
      </c>
      <c r="D4140" s="268">
        <v>0.208333333333333</v>
      </c>
      <c r="E4140" s="269">
        <v>4.776816224436339E-7</v>
      </c>
      <c r="F4140" s="269">
        <v>3.194932265432856E-5</v>
      </c>
    </row>
    <row r="4141" ht="14.25" customHeight="1">
      <c r="A4141" s="267">
        <v>43552.0</v>
      </c>
      <c r="B4141" s="57">
        <v>87.0</v>
      </c>
      <c r="C4141" s="57">
        <v>12.0</v>
      </c>
      <c r="D4141" s="268">
        <v>0.229166666666667</v>
      </c>
      <c r="E4141" s="269">
        <v>1.3147342021954686E-6</v>
      </c>
      <c r="F4141" s="269">
        <v>3.2950868819041045E-5</v>
      </c>
    </row>
    <row r="4142" ht="14.25" customHeight="1">
      <c r="A4142" s="267">
        <v>43552.0</v>
      </c>
      <c r="B4142" s="57">
        <v>87.0</v>
      </c>
      <c r="C4142" s="57">
        <v>13.0</v>
      </c>
      <c r="D4142" s="268">
        <v>0.25</v>
      </c>
      <c r="E4142" s="269">
        <v>7.274162279558655E-6</v>
      </c>
      <c r="F4142" s="269">
        <v>3.8158908875546014E-5</v>
      </c>
    </row>
    <row r="4143" ht="14.25" customHeight="1">
      <c r="A4143" s="267">
        <v>43552.0</v>
      </c>
      <c r="B4143" s="57">
        <v>87.0</v>
      </c>
      <c r="C4143" s="57">
        <v>14.0</v>
      </c>
      <c r="D4143" s="268">
        <v>0.270833333333333</v>
      </c>
      <c r="E4143" s="269">
        <v>1.925936831126024E-5</v>
      </c>
      <c r="F4143" s="269">
        <v>4.1564165835568494E-5</v>
      </c>
    </row>
    <row r="4144" ht="14.25" customHeight="1">
      <c r="A4144" s="267">
        <v>43552.0</v>
      </c>
      <c r="B4144" s="57">
        <v>87.0</v>
      </c>
      <c r="C4144" s="57">
        <v>15.0</v>
      </c>
      <c r="D4144" s="268">
        <v>0.291666666666667</v>
      </c>
      <c r="E4144" s="269">
        <v>3.661567137954165E-5</v>
      </c>
      <c r="F4144" s="269">
        <v>4.6972515125015957E-5</v>
      </c>
    </row>
    <row r="4145" ht="14.25" customHeight="1">
      <c r="A4145" s="267">
        <v>43552.0</v>
      </c>
      <c r="B4145" s="57">
        <v>87.0</v>
      </c>
      <c r="C4145" s="57">
        <v>16.0</v>
      </c>
      <c r="D4145" s="268">
        <v>0.3125</v>
      </c>
      <c r="E4145" s="269">
        <v>6.133374604543609E-5</v>
      </c>
      <c r="F4145" s="269">
        <v>5.548565752507217E-5</v>
      </c>
    </row>
    <row r="4146" ht="14.25" customHeight="1">
      <c r="A4146" s="267">
        <v>43552.0</v>
      </c>
      <c r="B4146" s="57">
        <v>87.0</v>
      </c>
      <c r="C4146" s="57">
        <v>17.0</v>
      </c>
      <c r="D4146" s="268">
        <v>0.333333333333333</v>
      </c>
      <c r="E4146" s="269">
        <v>8.646080634265426E-5</v>
      </c>
      <c r="F4146" s="269">
        <v>6.129462528040462E-5</v>
      </c>
    </row>
    <row r="4147" ht="14.25" customHeight="1">
      <c r="A4147" s="267">
        <v>43552.0</v>
      </c>
      <c r="B4147" s="57">
        <v>87.0</v>
      </c>
      <c r="C4147" s="57">
        <v>18.0</v>
      </c>
      <c r="D4147" s="268">
        <v>0.354166666666667</v>
      </c>
      <c r="E4147" s="269">
        <v>1.1413024660317287E-4</v>
      </c>
      <c r="F4147" s="269">
        <v>6.560127378866834E-5</v>
      </c>
    </row>
    <row r="4148" ht="14.25" customHeight="1">
      <c r="A4148" s="267">
        <v>43552.0</v>
      </c>
      <c r="B4148" s="57">
        <v>87.0</v>
      </c>
      <c r="C4148" s="57">
        <v>19.0</v>
      </c>
      <c r="D4148" s="268">
        <v>0.375</v>
      </c>
      <c r="E4148" s="269">
        <v>1.4255916836630256E-4</v>
      </c>
      <c r="F4148" s="269">
        <v>6.770452073456459E-5</v>
      </c>
    </row>
    <row r="4149" ht="14.25" customHeight="1">
      <c r="A4149" s="267">
        <v>43552.0</v>
      </c>
      <c r="B4149" s="57">
        <v>87.0</v>
      </c>
      <c r="C4149" s="57">
        <v>20.0</v>
      </c>
      <c r="D4149" s="268">
        <v>0.395833333333333</v>
      </c>
      <c r="E4149" s="269">
        <v>1.4272538937832433E-4</v>
      </c>
      <c r="F4149" s="269">
        <v>6.790482996750707E-5</v>
      </c>
    </row>
    <row r="4150" ht="14.25" customHeight="1">
      <c r="A4150" s="267">
        <v>43552.0</v>
      </c>
      <c r="B4150" s="57">
        <v>87.0</v>
      </c>
      <c r="C4150" s="57">
        <v>21.0</v>
      </c>
      <c r="D4150" s="268">
        <v>0.416666666666667</v>
      </c>
      <c r="E4150" s="269">
        <v>1.5353968973742246E-4</v>
      </c>
      <c r="F4150" s="269">
        <v>6.700343841926584E-5</v>
      </c>
    </row>
    <row r="4151" ht="14.25" customHeight="1">
      <c r="A4151" s="267">
        <v>43552.0</v>
      </c>
      <c r="B4151" s="57">
        <v>87.0</v>
      </c>
      <c r="C4151" s="57">
        <v>22.0</v>
      </c>
      <c r="D4151" s="268">
        <v>0.4375</v>
      </c>
      <c r="E4151" s="269">
        <v>1.751357217003733E-4</v>
      </c>
      <c r="F4151" s="269">
        <v>6.620220148749584E-5</v>
      </c>
    </row>
    <row r="4152" ht="14.25" customHeight="1">
      <c r="A4152" s="267">
        <v>43552.0</v>
      </c>
      <c r="B4152" s="57">
        <v>87.0</v>
      </c>
      <c r="C4152" s="57">
        <v>23.0</v>
      </c>
      <c r="D4152" s="268">
        <v>0.458333333333333</v>
      </c>
      <c r="E4152" s="269">
        <v>2.1081483823665964E-4</v>
      </c>
      <c r="F4152" s="269">
        <v>6.660281995338085E-5</v>
      </c>
    </row>
    <row r="4153" ht="14.25" customHeight="1">
      <c r="A4153" s="267">
        <v>43552.0</v>
      </c>
      <c r="B4153" s="57">
        <v>87.0</v>
      </c>
      <c r="C4153" s="57">
        <v>24.0</v>
      </c>
      <c r="D4153" s="268">
        <v>0.479166666666667</v>
      </c>
      <c r="E4153" s="269">
        <v>1.852585631746821E-4</v>
      </c>
      <c r="F4153" s="269">
        <v>6.790482996750707E-5</v>
      </c>
    </row>
    <row r="4154" ht="14.25" customHeight="1">
      <c r="A4154" s="267">
        <v>43552.0</v>
      </c>
      <c r="B4154" s="57">
        <v>87.0</v>
      </c>
      <c r="C4154" s="57">
        <v>25.0</v>
      </c>
      <c r="D4154" s="268">
        <v>0.5</v>
      </c>
      <c r="E4154" s="269">
        <v>2.017852853672203E-4</v>
      </c>
      <c r="F4154" s="269">
        <v>6.640251072043834E-5</v>
      </c>
    </row>
    <row r="4155" ht="14.25" customHeight="1">
      <c r="A4155" s="267">
        <v>43552.0</v>
      </c>
      <c r="B4155" s="57">
        <v>87.0</v>
      </c>
      <c r="C4155" s="57">
        <v>26.0</v>
      </c>
      <c r="D4155" s="268">
        <v>0.520833333333333</v>
      </c>
      <c r="E4155" s="269">
        <v>2.027229986115077E-4</v>
      </c>
      <c r="F4155" s="269">
        <v>6.490019147336961E-5</v>
      </c>
    </row>
    <row r="4156" ht="14.25" customHeight="1">
      <c r="A4156" s="267">
        <v>43552.0</v>
      </c>
      <c r="B4156" s="57">
        <v>87.0</v>
      </c>
      <c r="C4156" s="57">
        <v>27.0</v>
      </c>
      <c r="D4156" s="268">
        <v>0.541666666666667</v>
      </c>
      <c r="E4156" s="269">
        <v>2.1508081702827526E-4</v>
      </c>
      <c r="F4156" s="269">
        <v>6.379849069218586E-5</v>
      </c>
    </row>
    <row r="4157" ht="14.25" customHeight="1">
      <c r="A4157" s="267">
        <v>43552.0</v>
      </c>
      <c r="B4157" s="57">
        <v>87.0</v>
      </c>
      <c r="C4157" s="57">
        <v>28.0</v>
      </c>
      <c r="D4157" s="268">
        <v>0.5625</v>
      </c>
      <c r="E4157" s="269">
        <v>2.0738175568893802E-4</v>
      </c>
      <c r="F4157" s="269">
        <v>6.329771760982962E-5</v>
      </c>
    </row>
    <row r="4158" ht="14.25" customHeight="1">
      <c r="A4158" s="267">
        <v>43552.0</v>
      </c>
      <c r="B4158" s="57">
        <v>87.0</v>
      </c>
      <c r="C4158" s="57">
        <v>29.0</v>
      </c>
      <c r="D4158" s="268">
        <v>0.583333333333333</v>
      </c>
      <c r="E4158" s="269">
        <v>1.6773360541726882E-4</v>
      </c>
      <c r="F4158" s="269">
        <v>6.329771760982962E-5</v>
      </c>
    </row>
    <row r="4159" ht="14.25" customHeight="1">
      <c r="A4159" s="267">
        <v>43552.0</v>
      </c>
      <c r="B4159" s="57">
        <v>87.0</v>
      </c>
      <c r="C4159" s="57">
        <v>30.0</v>
      </c>
      <c r="D4159" s="268">
        <v>0.604166666666667</v>
      </c>
      <c r="E4159" s="269">
        <v>1.667255316788463E-4</v>
      </c>
      <c r="F4159" s="269">
        <v>6.179539836276087E-5</v>
      </c>
    </row>
    <row r="4160" ht="14.25" customHeight="1">
      <c r="A4160" s="267">
        <v>43552.0</v>
      </c>
      <c r="B4160" s="57">
        <v>87.0</v>
      </c>
      <c r="C4160" s="57">
        <v>31.0</v>
      </c>
      <c r="D4160" s="268">
        <v>0.625</v>
      </c>
      <c r="E4160" s="269">
        <v>1.4981433187488945E-4</v>
      </c>
      <c r="F4160" s="269">
        <v>6.299725376041584E-5</v>
      </c>
    </row>
    <row r="4161" ht="14.25" customHeight="1">
      <c r="A4161" s="267">
        <v>43552.0</v>
      </c>
      <c r="B4161" s="57">
        <v>87.0</v>
      </c>
      <c r="C4161" s="57">
        <v>32.0</v>
      </c>
      <c r="D4161" s="268">
        <v>0.645833333333333</v>
      </c>
      <c r="E4161" s="269">
        <v>1.447976944019128E-4</v>
      </c>
      <c r="F4161" s="269">
        <v>6.459972762395585E-5</v>
      </c>
    </row>
    <row r="4162" ht="14.25" customHeight="1">
      <c r="A4162" s="267">
        <v>43552.0</v>
      </c>
      <c r="B4162" s="57">
        <v>87.0</v>
      </c>
      <c r="C4162" s="57">
        <v>33.0</v>
      </c>
      <c r="D4162" s="268">
        <v>0.666666666666667</v>
      </c>
      <c r="E4162" s="269">
        <v>1.1487520381030458E-4</v>
      </c>
      <c r="F4162" s="269">
        <v>6.600189225455336E-5</v>
      </c>
    </row>
    <row r="4163" ht="14.25" customHeight="1">
      <c r="A4163" s="267">
        <v>43552.0</v>
      </c>
      <c r="B4163" s="57">
        <v>87.0</v>
      </c>
      <c r="C4163" s="57">
        <v>34.0</v>
      </c>
      <c r="D4163" s="268">
        <v>0.6875</v>
      </c>
      <c r="E4163" s="269">
        <v>8.942725992689267E-5</v>
      </c>
      <c r="F4163" s="269">
        <v>7.151039616047207E-5</v>
      </c>
    </row>
    <row r="4164" ht="14.25" customHeight="1">
      <c r="A4164" s="267">
        <v>43552.0</v>
      </c>
      <c r="B4164" s="57">
        <v>87.0</v>
      </c>
      <c r="C4164" s="57">
        <v>35.0</v>
      </c>
      <c r="D4164" s="268">
        <v>0.708333333333333</v>
      </c>
      <c r="E4164" s="269">
        <v>6.715391548628078E-5</v>
      </c>
      <c r="F4164" s="269">
        <v>7.892183777934451E-5</v>
      </c>
    </row>
    <row r="4165" ht="14.25" customHeight="1">
      <c r="A4165" s="267">
        <v>43552.0</v>
      </c>
      <c r="B4165" s="57">
        <v>87.0</v>
      </c>
      <c r="C4165" s="57">
        <v>36.0</v>
      </c>
      <c r="D4165" s="268">
        <v>0.729166666666667</v>
      </c>
      <c r="E4165" s="269">
        <v>3.3584755824615035E-5</v>
      </c>
      <c r="F4165" s="269">
        <v>8.192647627348199E-5</v>
      </c>
    </row>
    <row r="4166" ht="14.25" customHeight="1">
      <c r="A4166" s="267">
        <v>43552.0</v>
      </c>
      <c r="B4166" s="57">
        <v>87.0</v>
      </c>
      <c r="C4166" s="57">
        <v>37.0</v>
      </c>
      <c r="D4166" s="268">
        <v>0.75</v>
      </c>
      <c r="E4166" s="269">
        <v>1.647924428552147E-5</v>
      </c>
      <c r="F4166" s="269">
        <v>8.242724935583825E-5</v>
      </c>
    </row>
    <row r="4167" ht="14.25" customHeight="1">
      <c r="A4167" s="267">
        <v>43552.0</v>
      </c>
      <c r="B4167" s="57">
        <v>87.0</v>
      </c>
      <c r="C4167" s="57">
        <v>38.0</v>
      </c>
      <c r="D4167" s="268">
        <v>0.770833333333333</v>
      </c>
      <c r="E4167" s="269">
        <v>4.5034501539775015E-6</v>
      </c>
      <c r="F4167" s="269">
        <v>8.2727713205252E-5</v>
      </c>
    </row>
    <row r="4168" ht="14.25" customHeight="1">
      <c r="A4168" s="267">
        <v>43552.0</v>
      </c>
      <c r="B4168" s="57">
        <v>87.0</v>
      </c>
      <c r="C4168" s="57">
        <v>39.0</v>
      </c>
      <c r="D4168" s="268">
        <v>0.791666666666667</v>
      </c>
      <c r="E4168" s="269">
        <v>1.448457929490286E-6</v>
      </c>
      <c r="F4168" s="269">
        <v>8.583250631586071E-5</v>
      </c>
    </row>
    <row r="4169" ht="14.25" customHeight="1">
      <c r="A4169" s="267">
        <v>43552.0</v>
      </c>
      <c r="B4169" s="57">
        <v>87.0</v>
      </c>
      <c r="C4169" s="57">
        <v>40.0</v>
      </c>
      <c r="D4169" s="268">
        <v>0.8125</v>
      </c>
      <c r="E4169" s="269">
        <v>7.532671738534225E-7</v>
      </c>
      <c r="F4169" s="269">
        <v>9.174162868766444E-5</v>
      </c>
    </row>
    <row r="4170" ht="14.25" customHeight="1">
      <c r="A4170" s="267">
        <v>43552.0</v>
      </c>
      <c r="B4170" s="57">
        <v>87.0</v>
      </c>
      <c r="C4170" s="57">
        <v>41.0</v>
      </c>
      <c r="D4170" s="268">
        <v>0.833333333333333</v>
      </c>
      <c r="E4170" s="269">
        <v>2.63440058428194E-7</v>
      </c>
      <c r="F4170" s="269">
        <v>9.094039175589444E-5</v>
      </c>
    </row>
    <row r="4171" ht="14.25" customHeight="1">
      <c r="A4171" s="267">
        <v>43552.0</v>
      </c>
      <c r="B4171" s="57">
        <v>87.0</v>
      </c>
      <c r="C4171" s="57">
        <v>42.0</v>
      </c>
      <c r="D4171" s="268">
        <v>0.854166666666667</v>
      </c>
      <c r="E4171" s="269">
        <v>3.133629667624393E-8</v>
      </c>
      <c r="F4171" s="269">
        <v>8.543188784997572E-5</v>
      </c>
    </row>
    <row r="4172" ht="14.25" customHeight="1">
      <c r="A4172" s="267">
        <v>43552.0</v>
      </c>
      <c r="B4172" s="57">
        <v>87.0</v>
      </c>
      <c r="C4172" s="57">
        <v>43.0</v>
      </c>
      <c r="D4172" s="268">
        <v>0.875</v>
      </c>
      <c r="E4172" s="269">
        <v>0.0</v>
      </c>
      <c r="F4172" s="269">
        <v>8.282786782172324E-5</v>
      </c>
    </row>
    <row r="4173" ht="14.25" customHeight="1">
      <c r="A4173" s="267">
        <v>43552.0</v>
      </c>
      <c r="B4173" s="57">
        <v>87.0</v>
      </c>
      <c r="C4173" s="57">
        <v>44.0</v>
      </c>
      <c r="D4173" s="268">
        <v>0.895833333333333</v>
      </c>
      <c r="E4173" s="269">
        <v>0.0</v>
      </c>
      <c r="F4173" s="269">
        <v>8.142570319112574E-5</v>
      </c>
    </row>
    <row r="4174" ht="14.25" customHeight="1">
      <c r="A4174" s="267">
        <v>43552.0</v>
      </c>
      <c r="B4174" s="57">
        <v>87.0</v>
      </c>
      <c r="C4174" s="57">
        <v>45.0</v>
      </c>
      <c r="D4174" s="268">
        <v>0.916666666666667</v>
      </c>
      <c r="E4174" s="269">
        <v>0.0</v>
      </c>
      <c r="F4174" s="269">
        <v>7.601735390167828E-5</v>
      </c>
    </row>
    <row r="4175" ht="14.25" customHeight="1">
      <c r="A4175" s="267">
        <v>43552.0</v>
      </c>
      <c r="B4175" s="57">
        <v>87.0</v>
      </c>
      <c r="C4175" s="57">
        <v>46.0</v>
      </c>
      <c r="D4175" s="268">
        <v>0.9375</v>
      </c>
      <c r="E4175" s="269">
        <v>0.0</v>
      </c>
      <c r="F4175" s="269">
        <v>6.950730383104707E-5</v>
      </c>
    </row>
    <row r="4176" ht="14.25" customHeight="1">
      <c r="A4176" s="267">
        <v>43552.0</v>
      </c>
      <c r="B4176" s="57">
        <v>87.0</v>
      </c>
      <c r="C4176" s="57">
        <v>47.0</v>
      </c>
      <c r="D4176" s="268">
        <v>0.958333333333333</v>
      </c>
      <c r="E4176" s="269">
        <v>0.0</v>
      </c>
      <c r="F4176" s="269">
        <v>6.019292449922087E-5</v>
      </c>
    </row>
    <row r="4177" ht="14.25" customHeight="1">
      <c r="A4177" s="267">
        <v>43552.0</v>
      </c>
      <c r="B4177" s="57">
        <v>87.0</v>
      </c>
      <c r="C4177" s="57">
        <v>48.0</v>
      </c>
      <c r="D4177" s="268">
        <v>0.979166666666667</v>
      </c>
      <c r="E4177" s="269">
        <v>0.0</v>
      </c>
      <c r="F4177" s="269">
        <v>5.0578081317980936E-5</v>
      </c>
    </row>
    <row r="4178" ht="14.25" customHeight="1">
      <c r="A4178" s="267">
        <v>43553.0</v>
      </c>
      <c r="B4178" s="57">
        <v>88.0</v>
      </c>
      <c r="C4178" s="57">
        <v>1.0</v>
      </c>
      <c r="D4178" s="268">
        <v>0.0</v>
      </c>
      <c r="E4178" s="269">
        <v>0.0</v>
      </c>
      <c r="F4178" s="269">
        <v>4.436849509676348E-5</v>
      </c>
    </row>
    <row r="4179" ht="14.25" customHeight="1">
      <c r="A4179" s="267">
        <v>43553.0</v>
      </c>
      <c r="B4179" s="57">
        <v>88.0</v>
      </c>
      <c r="C4179" s="57">
        <v>2.0</v>
      </c>
      <c r="D4179" s="268">
        <v>0.020833333333333332</v>
      </c>
      <c r="E4179" s="269">
        <v>0.0</v>
      </c>
      <c r="F4179" s="269">
        <v>3.986153735555726E-5</v>
      </c>
    </row>
    <row r="4180" ht="14.25" customHeight="1">
      <c r="A4180" s="267">
        <v>43553.0</v>
      </c>
      <c r="B4180" s="57">
        <v>88.0</v>
      </c>
      <c r="C4180" s="57">
        <v>3.0</v>
      </c>
      <c r="D4180" s="268">
        <v>0.0416666666666667</v>
      </c>
      <c r="E4180" s="269">
        <v>0.0</v>
      </c>
      <c r="F4180" s="269">
        <v>3.7057208094362266E-5</v>
      </c>
    </row>
    <row r="4181" ht="14.25" customHeight="1">
      <c r="A4181" s="267">
        <v>43553.0</v>
      </c>
      <c r="B4181" s="57">
        <v>88.0</v>
      </c>
      <c r="C4181" s="57">
        <v>4.0</v>
      </c>
      <c r="D4181" s="268">
        <v>0.0625</v>
      </c>
      <c r="E4181" s="269">
        <v>0.0</v>
      </c>
      <c r="F4181" s="269">
        <v>3.405256960022479E-5</v>
      </c>
    </row>
    <row r="4182" ht="14.25" customHeight="1">
      <c r="A4182" s="267">
        <v>43553.0</v>
      </c>
      <c r="B4182" s="57">
        <v>88.0</v>
      </c>
      <c r="C4182" s="57">
        <v>5.0</v>
      </c>
      <c r="D4182" s="268">
        <v>0.0833333333333333</v>
      </c>
      <c r="E4182" s="269">
        <v>0.0</v>
      </c>
      <c r="F4182" s="269">
        <v>3.34516419013973E-5</v>
      </c>
    </row>
    <row r="4183" ht="14.25" customHeight="1">
      <c r="A4183" s="267">
        <v>43553.0</v>
      </c>
      <c r="B4183" s="57">
        <v>88.0</v>
      </c>
      <c r="C4183" s="57">
        <v>6.0</v>
      </c>
      <c r="D4183" s="268">
        <v>0.104166666666667</v>
      </c>
      <c r="E4183" s="269">
        <v>0.0</v>
      </c>
      <c r="F4183" s="269">
        <v>3.26504049696273E-5</v>
      </c>
    </row>
    <row r="4184" ht="14.25" customHeight="1">
      <c r="A4184" s="267">
        <v>43553.0</v>
      </c>
      <c r="B4184" s="57">
        <v>88.0</v>
      </c>
      <c r="C4184" s="57">
        <v>7.0</v>
      </c>
      <c r="D4184" s="268">
        <v>0.125</v>
      </c>
      <c r="E4184" s="269">
        <v>0.0</v>
      </c>
      <c r="F4184" s="269">
        <v>3.174901342138605E-5</v>
      </c>
    </row>
    <row r="4185" ht="14.25" customHeight="1">
      <c r="A4185" s="267">
        <v>43553.0</v>
      </c>
      <c r="B4185" s="57">
        <v>88.0</v>
      </c>
      <c r="C4185" s="57">
        <v>8.0</v>
      </c>
      <c r="D4185" s="268">
        <v>0.145833333333333</v>
      </c>
      <c r="E4185" s="269">
        <v>0.0</v>
      </c>
      <c r="F4185" s="269">
        <v>3.134839495550106E-5</v>
      </c>
    </row>
    <row r="4186" ht="14.25" customHeight="1">
      <c r="A4186" s="267">
        <v>43553.0</v>
      </c>
      <c r="B4186" s="57">
        <v>88.0</v>
      </c>
      <c r="C4186" s="57">
        <v>9.0</v>
      </c>
      <c r="D4186" s="268">
        <v>0.166666666666667</v>
      </c>
      <c r="E4186" s="269">
        <v>0.0</v>
      </c>
      <c r="F4186" s="269">
        <v>3.1548704188443556E-5</v>
      </c>
    </row>
    <row r="4187" ht="14.25" customHeight="1">
      <c r="A4187" s="267">
        <v>43553.0</v>
      </c>
      <c r="B4187" s="57">
        <v>88.0</v>
      </c>
      <c r="C4187" s="57">
        <v>10.0</v>
      </c>
      <c r="D4187" s="268">
        <v>0.1875</v>
      </c>
      <c r="E4187" s="269">
        <v>6.578294929625157E-8</v>
      </c>
      <c r="F4187" s="269">
        <v>3.174901342138605E-5</v>
      </c>
    </row>
    <row r="4188" ht="14.25" customHeight="1">
      <c r="A4188" s="267">
        <v>43553.0</v>
      </c>
      <c r="B4188" s="57">
        <v>88.0</v>
      </c>
      <c r="C4188" s="57">
        <v>11.0</v>
      </c>
      <c r="D4188" s="268">
        <v>0.208333333333333</v>
      </c>
      <c r="E4188" s="269">
        <v>4.944510340730438E-7</v>
      </c>
      <c r="F4188" s="269">
        <v>3.214963188727106E-5</v>
      </c>
    </row>
    <row r="4189" ht="14.25" customHeight="1">
      <c r="A4189" s="267">
        <v>43553.0</v>
      </c>
      <c r="B4189" s="57">
        <v>88.0</v>
      </c>
      <c r="C4189" s="57">
        <v>12.0</v>
      </c>
      <c r="D4189" s="268">
        <v>0.229166666666667</v>
      </c>
      <c r="E4189" s="269">
        <v>1.7187413875172462E-6</v>
      </c>
      <c r="F4189" s="269">
        <v>3.3651951134339786E-5</v>
      </c>
    </row>
    <row r="4190" ht="14.25" customHeight="1">
      <c r="A4190" s="267">
        <v>43553.0</v>
      </c>
      <c r="B4190" s="57">
        <v>88.0</v>
      </c>
      <c r="C4190" s="57">
        <v>13.0</v>
      </c>
      <c r="D4190" s="268">
        <v>0.25</v>
      </c>
      <c r="E4190" s="269">
        <v>7.376110109793656E-6</v>
      </c>
      <c r="F4190" s="269">
        <v>3.795859964260352E-5</v>
      </c>
    </row>
    <row r="4191" ht="14.25" customHeight="1">
      <c r="A4191" s="267">
        <v>43553.0</v>
      </c>
      <c r="B4191" s="57">
        <v>88.0</v>
      </c>
      <c r="C4191" s="57">
        <v>14.0</v>
      </c>
      <c r="D4191" s="268">
        <v>0.270833333333333</v>
      </c>
      <c r="E4191" s="269">
        <v>1.77358229597622E-5</v>
      </c>
      <c r="F4191" s="269">
        <v>4.1363856602626E-5</v>
      </c>
    </row>
    <row r="4192" ht="14.25" customHeight="1">
      <c r="A4192" s="267">
        <v>43553.0</v>
      </c>
      <c r="B4192" s="57">
        <v>88.0</v>
      </c>
      <c r="C4192" s="57">
        <v>15.0</v>
      </c>
      <c r="D4192" s="268">
        <v>0.291666666666667</v>
      </c>
      <c r="E4192" s="269">
        <v>2.886540615330178E-5</v>
      </c>
      <c r="F4192" s="269">
        <v>4.687236050854471E-5</v>
      </c>
    </row>
    <row r="4193" ht="14.25" customHeight="1">
      <c r="A4193" s="267">
        <v>43553.0</v>
      </c>
      <c r="B4193" s="57">
        <v>88.0</v>
      </c>
      <c r="C4193" s="57">
        <v>16.0</v>
      </c>
      <c r="D4193" s="268">
        <v>0.3125</v>
      </c>
      <c r="E4193" s="269">
        <v>4.245620434647913E-5</v>
      </c>
      <c r="F4193" s="269">
        <v>5.408349289447466E-5</v>
      </c>
    </row>
    <row r="4194" ht="14.25" customHeight="1">
      <c r="A4194" s="267">
        <v>43553.0</v>
      </c>
      <c r="B4194" s="57">
        <v>88.0</v>
      </c>
      <c r="C4194" s="57">
        <v>17.0</v>
      </c>
      <c r="D4194" s="268">
        <v>0.333333333333333</v>
      </c>
      <c r="E4194" s="269">
        <v>6.622066281663417E-5</v>
      </c>
      <c r="F4194" s="269">
        <v>6.029307911569213E-5</v>
      </c>
    </row>
    <row r="4195" ht="14.25" customHeight="1">
      <c r="A4195" s="267">
        <v>43553.0</v>
      </c>
      <c r="B4195" s="57">
        <v>88.0</v>
      </c>
      <c r="C4195" s="57">
        <v>18.0</v>
      </c>
      <c r="D4195" s="268">
        <v>0.354166666666667</v>
      </c>
      <c r="E4195" s="269">
        <v>9.373161806356527E-5</v>
      </c>
      <c r="F4195" s="269">
        <v>6.449957300748461E-5</v>
      </c>
    </row>
    <row r="4196" ht="14.25" customHeight="1">
      <c r="A4196" s="267">
        <v>43553.0</v>
      </c>
      <c r="B4196" s="57">
        <v>88.0</v>
      </c>
      <c r="C4196" s="57">
        <v>19.0</v>
      </c>
      <c r="D4196" s="268">
        <v>0.375</v>
      </c>
      <c r="E4196" s="269">
        <v>1.2774946620745448E-4</v>
      </c>
      <c r="F4196" s="269">
        <v>6.279694452747336E-5</v>
      </c>
    </row>
    <row r="4197" ht="14.25" customHeight="1">
      <c r="A4197" s="267">
        <v>43553.0</v>
      </c>
      <c r="B4197" s="57">
        <v>88.0</v>
      </c>
      <c r="C4197" s="57">
        <v>20.0</v>
      </c>
      <c r="D4197" s="268">
        <v>0.395833333333333</v>
      </c>
      <c r="E4197" s="269">
        <v>1.691530447741902E-4</v>
      </c>
      <c r="F4197" s="269">
        <v>6.179539836276087E-5</v>
      </c>
    </row>
    <row r="4198" ht="14.25" customHeight="1">
      <c r="A4198" s="267">
        <v>43553.0</v>
      </c>
      <c r="B4198" s="57">
        <v>88.0</v>
      </c>
      <c r="C4198" s="57">
        <v>21.0</v>
      </c>
      <c r="D4198" s="268">
        <v>0.416666666666667</v>
      </c>
      <c r="E4198" s="269">
        <v>1.9005905604164495E-4</v>
      </c>
      <c r="F4198" s="269">
        <v>6.099416143099088E-5</v>
      </c>
    </row>
    <row r="4199" ht="14.25" customHeight="1">
      <c r="A4199" s="267">
        <v>43553.0</v>
      </c>
      <c r="B4199" s="57">
        <v>88.0</v>
      </c>
      <c r="C4199" s="57">
        <v>22.0</v>
      </c>
      <c r="D4199" s="268">
        <v>0.4375</v>
      </c>
      <c r="E4199" s="269">
        <v>2.294865425461355E-4</v>
      </c>
      <c r="F4199" s="269">
        <v>6.169524374628963E-5</v>
      </c>
    </row>
    <row r="4200" ht="14.25" customHeight="1">
      <c r="A4200" s="267">
        <v>43553.0</v>
      </c>
      <c r="B4200" s="57">
        <v>88.0</v>
      </c>
      <c r="C4200" s="57">
        <v>23.0</v>
      </c>
      <c r="D4200" s="268">
        <v>0.458333333333333</v>
      </c>
      <c r="E4200" s="269">
        <v>2.432324013292887E-4</v>
      </c>
      <c r="F4200" s="269">
        <v>6.199570759570338E-5</v>
      </c>
    </row>
    <row r="4201" ht="14.25" customHeight="1">
      <c r="A4201" s="267">
        <v>43553.0</v>
      </c>
      <c r="B4201" s="57">
        <v>88.0</v>
      </c>
      <c r="C4201" s="57">
        <v>24.0</v>
      </c>
      <c r="D4201" s="268">
        <v>0.479166666666667</v>
      </c>
      <c r="E4201" s="269">
        <v>2.5408612639158556E-4</v>
      </c>
      <c r="F4201" s="269">
        <v>6.179539836276087E-5</v>
      </c>
    </row>
    <row r="4202" ht="14.25" customHeight="1">
      <c r="A4202" s="267">
        <v>43553.0</v>
      </c>
      <c r="B4202" s="57">
        <v>88.0</v>
      </c>
      <c r="C4202" s="57">
        <v>25.0</v>
      </c>
      <c r="D4202" s="268">
        <v>0.5</v>
      </c>
      <c r="E4202" s="269">
        <v>2.446165385059605E-4</v>
      </c>
      <c r="F4202" s="269">
        <v>6.0393233732163374E-5</v>
      </c>
    </row>
    <row r="4203" ht="14.25" customHeight="1">
      <c r="A4203" s="267">
        <v>43553.0</v>
      </c>
      <c r="B4203" s="57">
        <v>88.0</v>
      </c>
      <c r="C4203" s="57">
        <v>26.0</v>
      </c>
      <c r="D4203" s="268">
        <v>0.520833333333333</v>
      </c>
      <c r="E4203" s="269">
        <v>2.497547138381012E-4</v>
      </c>
      <c r="F4203" s="269">
        <v>5.9391687567450885E-5</v>
      </c>
    </row>
    <row r="4204" ht="14.25" customHeight="1">
      <c r="A4204" s="267">
        <v>43553.0</v>
      </c>
      <c r="B4204" s="57">
        <v>88.0</v>
      </c>
      <c r="C4204" s="57">
        <v>27.0</v>
      </c>
      <c r="D4204" s="268">
        <v>0.541666666666667</v>
      </c>
      <c r="E4204" s="269">
        <v>2.990865844312828E-4</v>
      </c>
      <c r="F4204" s="269">
        <v>5.8890914485094645E-5</v>
      </c>
    </row>
    <row r="4205" ht="14.25" customHeight="1">
      <c r="A4205" s="267">
        <v>43553.0</v>
      </c>
      <c r="B4205" s="57">
        <v>88.0</v>
      </c>
      <c r="C4205" s="57">
        <v>28.0</v>
      </c>
      <c r="D4205" s="268">
        <v>0.5625</v>
      </c>
      <c r="E4205" s="269">
        <v>2.2920357673341396E-4</v>
      </c>
      <c r="F4205" s="269">
        <v>5.909122371803713E-5</v>
      </c>
    </row>
    <row r="4206" ht="14.25" customHeight="1">
      <c r="A4206" s="267">
        <v>43553.0</v>
      </c>
      <c r="B4206" s="57">
        <v>88.0</v>
      </c>
      <c r="C4206" s="57">
        <v>29.0</v>
      </c>
      <c r="D4206" s="268">
        <v>0.583333333333333</v>
      </c>
      <c r="E4206" s="269">
        <v>2.0291689711252257E-4</v>
      </c>
      <c r="F4206" s="269">
        <v>5.67876675391984E-5</v>
      </c>
    </row>
    <row r="4207" ht="14.25" customHeight="1">
      <c r="A4207" s="267">
        <v>43553.0</v>
      </c>
      <c r="B4207" s="57">
        <v>88.0</v>
      </c>
      <c r="C4207" s="57">
        <v>30.0</v>
      </c>
      <c r="D4207" s="268">
        <v>0.604166666666667</v>
      </c>
      <c r="E4207" s="269">
        <v>1.932754363955757E-4</v>
      </c>
      <c r="F4207" s="269">
        <v>5.73885952380259E-5</v>
      </c>
    </row>
    <row r="4208" ht="14.25" customHeight="1">
      <c r="A4208" s="267">
        <v>43553.0</v>
      </c>
      <c r="B4208" s="57">
        <v>88.0</v>
      </c>
      <c r="C4208" s="57">
        <v>31.0</v>
      </c>
      <c r="D4208" s="268">
        <v>0.625</v>
      </c>
      <c r="E4208" s="269">
        <v>1.4914727255315607E-4</v>
      </c>
      <c r="F4208" s="269">
        <v>5.909122371803713E-5</v>
      </c>
    </row>
    <row r="4209" ht="14.25" customHeight="1">
      <c r="A4209" s="267">
        <v>43553.0</v>
      </c>
      <c r="B4209" s="57">
        <v>88.0</v>
      </c>
      <c r="C4209" s="57">
        <v>32.0</v>
      </c>
      <c r="D4209" s="268">
        <v>0.645833333333333</v>
      </c>
      <c r="E4209" s="269">
        <v>1.2706519935865626E-4</v>
      </c>
      <c r="F4209" s="269">
        <v>5.989246064980713E-5</v>
      </c>
    </row>
    <row r="4210" ht="14.25" customHeight="1">
      <c r="A4210" s="267">
        <v>43553.0</v>
      </c>
      <c r="B4210" s="57">
        <v>88.0</v>
      </c>
      <c r="C4210" s="57">
        <v>33.0</v>
      </c>
      <c r="D4210" s="268">
        <v>0.666666666666667</v>
      </c>
      <c r="E4210" s="269">
        <v>1.0309889868246629E-4</v>
      </c>
      <c r="F4210" s="269">
        <v>6.209586221217463E-5</v>
      </c>
    </row>
    <row r="4211" ht="14.25" customHeight="1">
      <c r="A4211" s="267">
        <v>43553.0</v>
      </c>
      <c r="B4211" s="57">
        <v>88.0</v>
      </c>
      <c r="C4211" s="57">
        <v>34.0</v>
      </c>
      <c r="D4211" s="268">
        <v>0.6875</v>
      </c>
      <c r="E4211" s="269">
        <v>7.289947382919812E-5</v>
      </c>
      <c r="F4211" s="269">
        <v>6.700343841926584E-5</v>
      </c>
    </row>
    <row r="4212" ht="14.25" customHeight="1">
      <c r="A4212" s="267">
        <v>43553.0</v>
      </c>
      <c r="B4212" s="57">
        <v>88.0</v>
      </c>
      <c r="C4212" s="57">
        <v>35.0</v>
      </c>
      <c r="D4212" s="268">
        <v>0.708333333333333</v>
      </c>
      <c r="E4212" s="269">
        <v>4.824701057833776E-5</v>
      </c>
      <c r="F4212" s="269">
        <v>7.541642620285079E-5</v>
      </c>
    </row>
    <row r="4213" ht="14.25" customHeight="1">
      <c r="A4213" s="267">
        <v>43553.0</v>
      </c>
      <c r="B4213" s="57">
        <v>88.0</v>
      </c>
      <c r="C4213" s="57">
        <v>36.0</v>
      </c>
      <c r="D4213" s="268">
        <v>0.729166666666667</v>
      </c>
      <c r="E4213" s="269">
        <v>2.6812999850677296E-5</v>
      </c>
      <c r="F4213" s="269">
        <v>8.132554857465449E-5</v>
      </c>
    </row>
    <row r="4214" ht="14.25" customHeight="1">
      <c r="A4214" s="267">
        <v>43553.0</v>
      </c>
      <c r="B4214" s="57">
        <v>88.0</v>
      </c>
      <c r="C4214" s="57">
        <v>37.0</v>
      </c>
      <c r="D4214" s="268">
        <v>0.75</v>
      </c>
      <c r="E4214" s="269">
        <v>1.1582615973969433E-5</v>
      </c>
      <c r="F4214" s="269">
        <v>8.1125239341712E-5</v>
      </c>
    </row>
    <row r="4215" ht="14.25" customHeight="1">
      <c r="A4215" s="267">
        <v>43553.0</v>
      </c>
      <c r="B4215" s="57">
        <v>88.0</v>
      </c>
      <c r="C4215" s="57">
        <v>38.0</v>
      </c>
      <c r="D4215" s="268">
        <v>0.770833333333333</v>
      </c>
      <c r="E4215" s="269">
        <v>2.822378290377789E-6</v>
      </c>
      <c r="F4215" s="269">
        <v>8.1125239341712E-5</v>
      </c>
    </row>
    <row r="4216" ht="14.25" customHeight="1">
      <c r="A4216" s="267">
        <v>43553.0</v>
      </c>
      <c r="B4216" s="57">
        <v>88.0</v>
      </c>
      <c r="C4216" s="57">
        <v>39.0</v>
      </c>
      <c r="D4216" s="268">
        <v>0.791666666666667</v>
      </c>
      <c r="E4216" s="269">
        <v>6.776198647751652E-7</v>
      </c>
      <c r="F4216" s="269">
        <v>8.362910475349323E-5</v>
      </c>
    </row>
    <row r="4217" ht="14.25" customHeight="1">
      <c r="A4217" s="267">
        <v>43553.0</v>
      </c>
      <c r="B4217" s="57">
        <v>88.0</v>
      </c>
      <c r="C4217" s="57">
        <v>40.0</v>
      </c>
      <c r="D4217" s="268">
        <v>0.8125</v>
      </c>
      <c r="E4217" s="269">
        <v>1.4494443654684862E-7</v>
      </c>
      <c r="F4217" s="269">
        <v>9.033946405706695E-5</v>
      </c>
    </row>
    <row r="4218" ht="14.25" customHeight="1">
      <c r="A4218" s="267">
        <v>43553.0</v>
      </c>
      <c r="B4218" s="57">
        <v>88.0</v>
      </c>
      <c r="C4218" s="57">
        <v>41.0</v>
      </c>
      <c r="D4218" s="268">
        <v>0.833333333333333</v>
      </c>
      <c r="E4218" s="269">
        <v>4.223179031671259E-8</v>
      </c>
      <c r="F4218" s="269">
        <v>9.084023713942319E-5</v>
      </c>
    </row>
    <row r="4219" ht="14.25" customHeight="1">
      <c r="A4219" s="267">
        <v>43553.0</v>
      </c>
      <c r="B4219" s="57">
        <v>88.0</v>
      </c>
      <c r="C4219" s="57">
        <v>42.0</v>
      </c>
      <c r="D4219" s="268">
        <v>0.854166666666667</v>
      </c>
      <c r="E4219" s="269">
        <v>7.740439816442724E-9</v>
      </c>
      <c r="F4219" s="269">
        <v>8.563219708291823E-5</v>
      </c>
    </row>
    <row r="4220" ht="14.25" customHeight="1">
      <c r="A4220" s="267">
        <v>43553.0</v>
      </c>
      <c r="B4220" s="57">
        <v>88.0</v>
      </c>
      <c r="C4220" s="57">
        <v>43.0</v>
      </c>
      <c r="D4220" s="268">
        <v>0.875</v>
      </c>
      <c r="E4220" s="269">
        <v>0.0</v>
      </c>
      <c r="F4220" s="269">
        <v>8.05243116428845E-5</v>
      </c>
    </row>
    <row r="4221" ht="14.25" customHeight="1">
      <c r="A4221" s="267">
        <v>43553.0</v>
      </c>
      <c r="B4221" s="57">
        <v>88.0</v>
      </c>
      <c r="C4221" s="57">
        <v>44.0</v>
      </c>
      <c r="D4221" s="268">
        <v>0.895833333333333</v>
      </c>
      <c r="E4221" s="269">
        <v>0.0</v>
      </c>
      <c r="F4221" s="269">
        <v>8.032400240994201E-5</v>
      </c>
    </row>
    <row r="4222" ht="14.25" customHeight="1">
      <c r="A4222" s="267">
        <v>43553.0</v>
      </c>
      <c r="B4222" s="57">
        <v>88.0</v>
      </c>
      <c r="C4222" s="57">
        <v>45.0</v>
      </c>
      <c r="D4222" s="268">
        <v>0.916666666666667</v>
      </c>
      <c r="E4222" s="269">
        <v>0.0</v>
      </c>
      <c r="F4222" s="269">
        <v>7.541642620285079E-5</v>
      </c>
    </row>
    <row r="4223" ht="14.25" customHeight="1">
      <c r="A4223" s="267">
        <v>43553.0</v>
      </c>
      <c r="B4223" s="57">
        <v>88.0</v>
      </c>
      <c r="C4223" s="57">
        <v>46.0</v>
      </c>
      <c r="D4223" s="268">
        <v>0.9375</v>
      </c>
      <c r="E4223" s="269">
        <v>0.0</v>
      </c>
      <c r="F4223" s="269">
        <v>6.840560304986335E-5</v>
      </c>
    </row>
    <row r="4224" ht="14.25" customHeight="1">
      <c r="A4224" s="267">
        <v>43553.0</v>
      </c>
      <c r="B4224" s="57">
        <v>88.0</v>
      </c>
      <c r="C4224" s="57">
        <v>47.0</v>
      </c>
      <c r="D4224" s="268">
        <v>0.958333333333333</v>
      </c>
      <c r="E4224" s="269">
        <v>0.0</v>
      </c>
      <c r="F4224" s="269">
        <v>6.0393233732163374E-5</v>
      </c>
    </row>
    <row r="4225" ht="14.25" customHeight="1">
      <c r="A4225" s="267">
        <v>43553.0</v>
      </c>
      <c r="B4225" s="57">
        <v>88.0</v>
      </c>
      <c r="C4225" s="57">
        <v>48.0</v>
      </c>
      <c r="D4225" s="268">
        <v>0.979166666666667</v>
      </c>
      <c r="E4225" s="269">
        <v>0.0</v>
      </c>
      <c r="F4225" s="269">
        <v>5.077839055092343E-5</v>
      </c>
    </row>
    <row r="4226" ht="14.25" customHeight="1">
      <c r="A4226" s="267">
        <v>43554.0</v>
      </c>
      <c r="B4226" s="57">
        <v>89.0</v>
      </c>
      <c r="C4226" s="57">
        <v>1.0</v>
      </c>
      <c r="D4226" s="268">
        <v>0.0</v>
      </c>
      <c r="E4226" s="269">
        <v>0.0</v>
      </c>
      <c r="F4226" s="269">
        <v>4.2866175849694736E-5</v>
      </c>
    </row>
    <row r="4227" ht="14.25" customHeight="1">
      <c r="A4227" s="267">
        <v>43554.0</v>
      </c>
      <c r="B4227" s="57">
        <v>89.0</v>
      </c>
      <c r="C4227" s="57">
        <v>2.0</v>
      </c>
      <c r="D4227" s="268">
        <v>0.020833333333333332</v>
      </c>
      <c r="E4227" s="269">
        <v>0.0</v>
      </c>
      <c r="F4227" s="269">
        <v>3.8759836574373515E-5</v>
      </c>
    </row>
    <row r="4228" ht="14.25" customHeight="1">
      <c r="A4228" s="267">
        <v>43554.0</v>
      </c>
      <c r="B4228" s="57">
        <v>89.0</v>
      </c>
      <c r="C4228" s="57">
        <v>3.0</v>
      </c>
      <c r="D4228" s="268">
        <v>0.0416666666666667</v>
      </c>
      <c r="E4228" s="269">
        <v>0.0</v>
      </c>
      <c r="F4228" s="269">
        <v>3.655643501200603E-5</v>
      </c>
    </row>
    <row r="4229" ht="14.25" customHeight="1">
      <c r="A4229" s="267">
        <v>43554.0</v>
      </c>
      <c r="B4229" s="57">
        <v>89.0</v>
      </c>
      <c r="C4229" s="57">
        <v>4.0</v>
      </c>
      <c r="D4229" s="268">
        <v>0.0625</v>
      </c>
      <c r="E4229" s="269">
        <v>0.0</v>
      </c>
      <c r="F4229" s="269">
        <v>3.375210575081104E-5</v>
      </c>
    </row>
    <row r="4230" ht="14.25" customHeight="1">
      <c r="A4230" s="267">
        <v>43554.0</v>
      </c>
      <c r="B4230" s="57">
        <v>89.0</v>
      </c>
      <c r="C4230" s="57">
        <v>5.0</v>
      </c>
      <c r="D4230" s="268">
        <v>0.0833333333333333</v>
      </c>
      <c r="E4230" s="269">
        <v>0.0</v>
      </c>
      <c r="F4230" s="269">
        <v>3.275055958609855E-5</v>
      </c>
    </row>
    <row r="4231" ht="14.25" customHeight="1">
      <c r="A4231" s="267">
        <v>43554.0</v>
      </c>
      <c r="B4231" s="57">
        <v>89.0</v>
      </c>
      <c r="C4231" s="57">
        <v>6.0</v>
      </c>
      <c r="D4231" s="268">
        <v>0.104166666666667</v>
      </c>
      <c r="E4231" s="269">
        <v>0.0</v>
      </c>
      <c r="F4231" s="269">
        <v>3.214963188727106E-5</v>
      </c>
    </row>
    <row r="4232" ht="14.25" customHeight="1">
      <c r="A4232" s="267">
        <v>43554.0</v>
      </c>
      <c r="B4232" s="57">
        <v>89.0</v>
      </c>
      <c r="C4232" s="57">
        <v>7.0</v>
      </c>
      <c r="D4232" s="268">
        <v>0.125</v>
      </c>
      <c r="E4232" s="269">
        <v>0.0</v>
      </c>
      <c r="F4232" s="269">
        <v>3.0847621873144815E-5</v>
      </c>
    </row>
    <row r="4233" ht="14.25" customHeight="1">
      <c r="A4233" s="267">
        <v>43554.0</v>
      </c>
      <c r="B4233" s="57">
        <v>89.0</v>
      </c>
      <c r="C4233" s="57">
        <v>8.0</v>
      </c>
      <c r="D4233" s="268">
        <v>0.145833333333333</v>
      </c>
      <c r="E4233" s="269">
        <v>0.0</v>
      </c>
      <c r="F4233" s="269">
        <v>3.1047931106087315E-5</v>
      </c>
    </row>
    <row r="4234" ht="14.25" customHeight="1">
      <c r="A4234" s="267">
        <v>43554.0</v>
      </c>
      <c r="B4234" s="57">
        <v>89.0</v>
      </c>
      <c r="C4234" s="57">
        <v>9.0</v>
      </c>
      <c r="D4234" s="268">
        <v>0.166666666666667</v>
      </c>
      <c r="E4234" s="269">
        <v>0.0</v>
      </c>
      <c r="F4234" s="269">
        <v>3.094777648961606E-5</v>
      </c>
    </row>
    <row r="4235" ht="14.25" customHeight="1">
      <c r="A4235" s="267">
        <v>43554.0</v>
      </c>
      <c r="B4235" s="57">
        <v>89.0</v>
      </c>
      <c r="C4235" s="57">
        <v>10.0</v>
      </c>
      <c r="D4235" s="268">
        <v>0.1875</v>
      </c>
      <c r="E4235" s="269">
        <v>3.5018477226120805E-8</v>
      </c>
      <c r="F4235" s="269">
        <v>3.134839495550106E-5</v>
      </c>
    </row>
    <row r="4236" ht="14.25" customHeight="1">
      <c r="A4236" s="267">
        <v>43554.0</v>
      </c>
      <c r="B4236" s="57">
        <v>89.0</v>
      </c>
      <c r="C4236" s="57">
        <v>11.0</v>
      </c>
      <c r="D4236" s="268">
        <v>0.208333333333333</v>
      </c>
      <c r="E4236" s="269">
        <v>5.220095892140227E-7</v>
      </c>
      <c r="F4236" s="269">
        <v>3.234994112021355E-5</v>
      </c>
    </row>
    <row r="4237" ht="14.25" customHeight="1">
      <c r="A4237" s="267">
        <v>43554.0</v>
      </c>
      <c r="B4237" s="57">
        <v>89.0</v>
      </c>
      <c r="C4237" s="57">
        <v>12.0</v>
      </c>
      <c r="D4237" s="268">
        <v>0.229166666666667</v>
      </c>
      <c r="E4237" s="269">
        <v>4.401781177752853E-6</v>
      </c>
      <c r="F4237" s="269">
        <v>3.335148728492605E-5</v>
      </c>
    </row>
    <row r="4238" ht="14.25" customHeight="1">
      <c r="A4238" s="267">
        <v>43554.0</v>
      </c>
      <c r="B4238" s="57">
        <v>89.0</v>
      </c>
      <c r="C4238" s="57">
        <v>13.0</v>
      </c>
      <c r="D4238" s="268">
        <v>0.25</v>
      </c>
      <c r="E4238" s="269">
        <v>9.594233621750053E-6</v>
      </c>
      <c r="F4238" s="269">
        <v>3.725751732730477E-5</v>
      </c>
    </row>
    <row r="4239" ht="14.25" customHeight="1">
      <c r="A4239" s="267">
        <v>43554.0</v>
      </c>
      <c r="B4239" s="57">
        <v>89.0</v>
      </c>
      <c r="C4239" s="57">
        <v>14.0</v>
      </c>
      <c r="D4239" s="268">
        <v>0.270833333333333</v>
      </c>
      <c r="E4239" s="269">
        <v>2.623358514519296E-5</v>
      </c>
      <c r="F4239" s="269">
        <v>4.186462968498224E-5</v>
      </c>
    </row>
    <row r="4240" ht="14.25" customHeight="1">
      <c r="A4240" s="267">
        <v>43554.0</v>
      </c>
      <c r="B4240" s="57">
        <v>89.0</v>
      </c>
      <c r="C4240" s="57">
        <v>15.0</v>
      </c>
      <c r="D4240" s="268">
        <v>0.291666666666667</v>
      </c>
      <c r="E4240" s="269">
        <v>5.32008880258553E-5</v>
      </c>
      <c r="F4240" s="269">
        <v>4.637158742618847E-5</v>
      </c>
    </row>
    <row r="4241" ht="14.25" customHeight="1">
      <c r="A4241" s="267">
        <v>43554.0</v>
      </c>
      <c r="B4241" s="57">
        <v>89.0</v>
      </c>
      <c r="C4241" s="57">
        <v>16.0</v>
      </c>
      <c r="D4241" s="268">
        <v>0.3125</v>
      </c>
      <c r="E4241" s="269">
        <v>8.526858606629617E-5</v>
      </c>
      <c r="F4241" s="269">
        <v>5.4383956743888416E-5</v>
      </c>
    </row>
    <row r="4242" ht="14.25" customHeight="1">
      <c r="A4242" s="267">
        <v>43554.0</v>
      </c>
      <c r="B4242" s="57">
        <v>89.0</v>
      </c>
      <c r="C4242" s="57">
        <v>17.0</v>
      </c>
      <c r="D4242" s="268">
        <v>0.333333333333333</v>
      </c>
      <c r="E4242" s="269">
        <v>1.1769281906060787E-4</v>
      </c>
      <c r="F4242" s="269">
        <v>6.019292449922087E-5</v>
      </c>
    </row>
    <row r="4243" ht="14.25" customHeight="1">
      <c r="A4243" s="267">
        <v>43554.0</v>
      </c>
      <c r="B4243" s="57">
        <v>89.0</v>
      </c>
      <c r="C4243" s="57">
        <v>18.0</v>
      </c>
      <c r="D4243" s="268">
        <v>0.354166666666667</v>
      </c>
      <c r="E4243" s="269">
        <v>1.5683287678329045E-4</v>
      </c>
      <c r="F4243" s="269">
        <v>6.419910915807086E-5</v>
      </c>
    </row>
    <row r="4244" ht="14.25" customHeight="1">
      <c r="A4244" s="267">
        <v>43554.0</v>
      </c>
      <c r="B4244" s="57">
        <v>89.0</v>
      </c>
      <c r="C4244" s="57">
        <v>19.0</v>
      </c>
      <c r="D4244" s="268">
        <v>0.375</v>
      </c>
      <c r="E4244" s="269">
        <v>1.9320171230352467E-4</v>
      </c>
      <c r="F4244" s="269">
        <v>6.500034608984085E-5</v>
      </c>
    </row>
    <row r="4245" ht="14.25" customHeight="1">
      <c r="A4245" s="267">
        <v>43554.0</v>
      </c>
      <c r="B4245" s="57">
        <v>89.0</v>
      </c>
      <c r="C4245" s="57">
        <v>20.0</v>
      </c>
      <c r="D4245" s="268">
        <v>0.395833333333333</v>
      </c>
      <c r="E4245" s="269">
        <v>2.1323016164426282E-4</v>
      </c>
      <c r="F4245" s="269">
        <v>6.36983360757146E-5</v>
      </c>
    </row>
    <row r="4246" ht="14.25" customHeight="1">
      <c r="A4246" s="267">
        <v>43554.0</v>
      </c>
      <c r="B4246" s="57">
        <v>89.0</v>
      </c>
      <c r="C4246" s="57">
        <v>21.0</v>
      </c>
      <c r="D4246" s="268">
        <v>0.416666666666667</v>
      </c>
      <c r="E4246" s="269">
        <v>2.2149187177397117E-4</v>
      </c>
      <c r="F4246" s="269">
        <v>6.229617144511711E-5</v>
      </c>
    </row>
    <row r="4247" ht="14.25" customHeight="1">
      <c r="A4247" s="267">
        <v>43554.0</v>
      </c>
      <c r="B4247" s="57">
        <v>89.0</v>
      </c>
      <c r="C4247" s="57">
        <v>22.0</v>
      </c>
      <c r="D4247" s="268">
        <v>0.4375</v>
      </c>
      <c r="E4247" s="269">
        <v>2.561358345072786E-4</v>
      </c>
      <c r="F4247" s="269">
        <v>6.149493451334712E-5</v>
      </c>
    </row>
    <row r="4248" ht="14.25" customHeight="1">
      <c r="A4248" s="267">
        <v>43554.0</v>
      </c>
      <c r="B4248" s="57">
        <v>89.0</v>
      </c>
      <c r="C4248" s="57">
        <v>23.0</v>
      </c>
      <c r="D4248" s="268">
        <v>0.458333333333333</v>
      </c>
      <c r="E4248" s="269">
        <v>2.3134661435622486E-4</v>
      </c>
      <c r="F4248" s="269">
        <v>6.159508912981838E-5</v>
      </c>
    </row>
    <row r="4249" ht="14.25" customHeight="1">
      <c r="A4249" s="267">
        <v>43554.0</v>
      </c>
      <c r="B4249" s="57">
        <v>89.0</v>
      </c>
      <c r="C4249" s="57">
        <v>24.0</v>
      </c>
      <c r="D4249" s="268">
        <v>0.479166666666667</v>
      </c>
      <c r="E4249" s="269">
        <v>2.558212121746867E-4</v>
      </c>
      <c r="F4249" s="269">
        <v>6.239632606158836E-5</v>
      </c>
    </row>
    <row r="4250" ht="14.25" customHeight="1">
      <c r="A4250" s="267">
        <v>43554.0</v>
      </c>
      <c r="B4250" s="57">
        <v>89.0</v>
      </c>
      <c r="C4250" s="57">
        <v>25.0</v>
      </c>
      <c r="D4250" s="268">
        <v>0.5</v>
      </c>
      <c r="E4250" s="269">
        <v>2.378214731806009E-4</v>
      </c>
      <c r="F4250" s="269">
        <v>6.099416143099088E-5</v>
      </c>
    </row>
    <row r="4251" ht="14.25" customHeight="1">
      <c r="A4251" s="267">
        <v>43554.0</v>
      </c>
      <c r="B4251" s="57">
        <v>89.0</v>
      </c>
      <c r="C4251" s="57">
        <v>26.0</v>
      </c>
      <c r="D4251" s="268">
        <v>0.520833333333333</v>
      </c>
      <c r="E4251" s="269">
        <v>2.3275364306415562E-4</v>
      </c>
      <c r="F4251" s="269">
        <v>5.959199680039339E-5</v>
      </c>
    </row>
    <row r="4252" ht="14.25" customHeight="1">
      <c r="A4252" s="267">
        <v>43554.0</v>
      </c>
      <c r="B4252" s="57">
        <v>89.0</v>
      </c>
      <c r="C4252" s="57">
        <v>27.0</v>
      </c>
      <c r="D4252" s="268">
        <v>0.541666666666667</v>
      </c>
      <c r="E4252" s="269">
        <v>2.3541567476362174E-4</v>
      </c>
      <c r="F4252" s="269">
        <v>5.8390141402738404E-5</v>
      </c>
    </row>
    <row r="4253" ht="14.25" customHeight="1">
      <c r="A4253" s="267">
        <v>43554.0</v>
      </c>
      <c r="B4253" s="57">
        <v>89.0</v>
      </c>
      <c r="C4253" s="57">
        <v>28.0</v>
      </c>
      <c r="D4253" s="268">
        <v>0.5625</v>
      </c>
      <c r="E4253" s="269">
        <v>1.834528741080611E-4</v>
      </c>
      <c r="F4253" s="269">
        <v>5.768905908743964E-5</v>
      </c>
    </row>
    <row r="4254" ht="14.25" customHeight="1">
      <c r="A4254" s="267">
        <v>43554.0</v>
      </c>
      <c r="B4254" s="57">
        <v>89.0</v>
      </c>
      <c r="C4254" s="57">
        <v>29.0</v>
      </c>
      <c r="D4254" s="268">
        <v>0.583333333333333</v>
      </c>
      <c r="E4254" s="269">
        <v>1.7274377212167798E-4</v>
      </c>
      <c r="F4254" s="269">
        <v>5.568596675801466E-5</v>
      </c>
    </row>
    <row r="4255" ht="14.25" customHeight="1">
      <c r="A4255" s="267">
        <v>43554.0</v>
      </c>
      <c r="B4255" s="57">
        <v>89.0</v>
      </c>
      <c r="C4255" s="57">
        <v>30.0</v>
      </c>
      <c r="D4255" s="268">
        <v>0.604166666666667</v>
      </c>
      <c r="E4255" s="269">
        <v>1.6606775509684204E-4</v>
      </c>
      <c r="F4255" s="269">
        <v>5.6286894456842146E-5</v>
      </c>
    </row>
    <row r="4256" ht="14.25" customHeight="1">
      <c r="A4256" s="267">
        <v>43554.0</v>
      </c>
      <c r="B4256" s="57">
        <v>89.0</v>
      </c>
      <c r="C4256" s="57">
        <v>31.0</v>
      </c>
      <c r="D4256" s="268">
        <v>0.625</v>
      </c>
      <c r="E4256" s="269">
        <v>1.3280968416845237E-4</v>
      </c>
      <c r="F4256" s="269">
        <v>5.7789213703910896E-5</v>
      </c>
    </row>
    <row r="4257" ht="14.25" customHeight="1">
      <c r="A4257" s="267">
        <v>43554.0</v>
      </c>
      <c r="B4257" s="57">
        <v>89.0</v>
      </c>
      <c r="C4257" s="57">
        <v>32.0</v>
      </c>
      <c r="D4257" s="268">
        <v>0.645833333333333</v>
      </c>
      <c r="E4257" s="269">
        <v>1.2766437572248423E-4</v>
      </c>
      <c r="F4257" s="269">
        <v>5.8991069101565885E-5</v>
      </c>
    </row>
    <row r="4258" ht="14.25" customHeight="1">
      <c r="A4258" s="267">
        <v>43554.0</v>
      </c>
      <c r="B4258" s="57">
        <v>89.0</v>
      </c>
      <c r="C4258" s="57">
        <v>33.0</v>
      </c>
      <c r="D4258" s="268">
        <v>0.666666666666667</v>
      </c>
      <c r="E4258" s="269">
        <v>9.094009185579907E-5</v>
      </c>
      <c r="F4258" s="269">
        <v>6.059354296510588E-5</v>
      </c>
    </row>
    <row r="4259" ht="14.25" customHeight="1">
      <c r="A4259" s="267">
        <v>43554.0</v>
      </c>
      <c r="B4259" s="57">
        <v>89.0</v>
      </c>
      <c r="C4259" s="57">
        <v>34.0</v>
      </c>
      <c r="D4259" s="268">
        <v>0.6875</v>
      </c>
      <c r="E4259" s="269">
        <v>7.790621037430794E-5</v>
      </c>
      <c r="F4259" s="269">
        <v>6.560127378866834E-5</v>
      </c>
    </row>
    <row r="4260" ht="14.25" customHeight="1">
      <c r="A4260" s="267">
        <v>43554.0</v>
      </c>
      <c r="B4260" s="57">
        <v>89.0</v>
      </c>
      <c r="C4260" s="57">
        <v>35.0</v>
      </c>
      <c r="D4260" s="268">
        <v>0.708333333333333</v>
      </c>
      <c r="E4260" s="269">
        <v>5.5414347016073274E-5</v>
      </c>
      <c r="F4260" s="269">
        <v>7.311287002401206E-5</v>
      </c>
    </row>
    <row r="4261" ht="14.25" customHeight="1">
      <c r="A4261" s="267">
        <v>43554.0</v>
      </c>
      <c r="B4261" s="57">
        <v>89.0</v>
      </c>
      <c r="C4261" s="57">
        <v>36.0</v>
      </c>
      <c r="D4261" s="268">
        <v>0.729166666666667</v>
      </c>
      <c r="E4261" s="269">
        <v>3.740467093434254E-5</v>
      </c>
      <c r="F4261" s="269">
        <v>7.822075546404577E-5</v>
      </c>
    </row>
    <row r="4262" ht="14.25" customHeight="1">
      <c r="A4262" s="267">
        <v>43554.0</v>
      </c>
      <c r="B4262" s="57">
        <v>89.0</v>
      </c>
      <c r="C4262" s="57">
        <v>37.0</v>
      </c>
      <c r="D4262" s="268">
        <v>0.75</v>
      </c>
      <c r="E4262" s="269">
        <v>1.9090903320189515E-5</v>
      </c>
      <c r="F4262" s="269">
        <v>8.252740397230949E-5</v>
      </c>
    </row>
    <row r="4263" ht="14.25" customHeight="1">
      <c r="A4263" s="267">
        <v>43554.0</v>
      </c>
      <c r="B4263" s="57">
        <v>89.0</v>
      </c>
      <c r="C4263" s="57">
        <v>38.0</v>
      </c>
      <c r="D4263" s="268">
        <v>0.770833333333333</v>
      </c>
      <c r="E4263" s="269">
        <v>5.778295351304484E-6</v>
      </c>
      <c r="F4263" s="269">
        <v>8.322848628760824E-5</v>
      </c>
    </row>
    <row r="4264" ht="14.25" customHeight="1">
      <c r="A4264" s="267">
        <v>43554.0</v>
      </c>
      <c r="B4264" s="57">
        <v>89.0</v>
      </c>
      <c r="C4264" s="57">
        <v>39.0</v>
      </c>
      <c r="D4264" s="268">
        <v>0.791666666666667</v>
      </c>
      <c r="E4264" s="269">
        <v>1.8065958418257365E-6</v>
      </c>
      <c r="F4264" s="269">
        <v>8.503126938409072E-5</v>
      </c>
    </row>
    <row r="4265" ht="14.25" customHeight="1">
      <c r="A4265" s="267">
        <v>43554.0</v>
      </c>
      <c r="B4265" s="57">
        <v>89.0</v>
      </c>
      <c r="C4265" s="57">
        <v>40.0</v>
      </c>
      <c r="D4265" s="268">
        <v>0.8125</v>
      </c>
      <c r="E4265" s="269">
        <v>6.16707443121279E-7</v>
      </c>
      <c r="F4265" s="269">
        <v>8.973853635823944E-5</v>
      </c>
    </row>
    <row r="4266" ht="14.25" customHeight="1">
      <c r="A4266" s="267">
        <v>43554.0</v>
      </c>
      <c r="B4266" s="57">
        <v>89.0</v>
      </c>
      <c r="C4266" s="57">
        <v>41.0</v>
      </c>
      <c r="D4266" s="268">
        <v>0.833333333333333</v>
      </c>
      <c r="E4266" s="269">
        <v>1.1350178974170492E-7</v>
      </c>
      <c r="F4266" s="269">
        <v>8.893729942646948E-5</v>
      </c>
    </row>
    <row r="4267" ht="14.25" customHeight="1">
      <c r="A4267" s="267">
        <v>43554.0</v>
      </c>
      <c r="B4267" s="57">
        <v>89.0</v>
      </c>
      <c r="C4267" s="57">
        <v>42.0</v>
      </c>
      <c r="D4267" s="268">
        <v>0.854166666666667</v>
      </c>
      <c r="E4267" s="269">
        <v>2.3283742351073675E-8</v>
      </c>
      <c r="F4267" s="269">
        <v>8.433018706879199E-5</v>
      </c>
    </row>
    <row r="4268" ht="14.25" customHeight="1">
      <c r="A4268" s="267">
        <v>43554.0</v>
      </c>
      <c r="B4268" s="57">
        <v>89.0</v>
      </c>
      <c r="C4268" s="57">
        <v>43.0</v>
      </c>
      <c r="D4268" s="268">
        <v>0.875</v>
      </c>
      <c r="E4268" s="269">
        <v>0.0</v>
      </c>
      <c r="F4268" s="269">
        <v>8.1125239341712E-5</v>
      </c>
    </row>
    <row r="4269" ht="14.25" customHeight="1">
      <c r="A4269" s="267">
        <v>43554.0</v>
      </c>
      <c r="B4269" s="57">
        <v>89.0</v>
      </c>
      <c r="C4269" s="57">
        <v>44.0</v>
      </c>
      <c r="D4269" s="268">
        <v>0.895833333333333</v>
      </c>
      <c r="E4269" s="269">
        <v>0.0</v>
      </c>
      <c r="F4269" s="269">
        <v>7.862137392993077E-5</v>
      </c>
    </row>
    <row r="4270" ht="14.25" customHeight="1">
      <c r="A4270" s="267">
        <v>43554.0</v>
      </c>
      <c r="B4270" s="57">
        <v>89.0</v>
      </c>
      <c r="C4270" s="57">
        <v>45.0</v>
      </c>
      <c r="D4270" s="268">
        <v>0.916666666666667</v>
      </c>
      <c r="E4270" s="269">
        <v>0.0</v>
      </c>
      <c r="F4270" s="269">
        <v>7.32130246404833E-5</v>
      </c>
    </row>
    <row r="4271" ht="14.25" customHeight="1">
      <c r="A4271" s="267">
        <v>43554.0</v>
      </c>
      <c r="B4271" s="57">
        <v>89.0</v>
      </c>
      <c r="C4271" s="57">
        <v>46.0</v>
      </c>
      <c r="D4271" s="268">
        <v>0.9375</v>
      </c>
      <c r="E4271" s="269">
        <v>0.0</v>
      </c>
      <c r="F4271" s="269">
        <v>6.69032838027946E-5</v>
      </c>
    </row>
    <row r="4272" ht="14.25" customHeight="1">
      <c r="A4272" s="267">
        <v>43554.0</v>
      </c>
      <c r="B4272" s="57">
        <v>89.0</v>
      </c>
      <c r="C4272" s="57">
        <v>47.0</v>
      </c>
      <c r="D4272" s="268">
        <v>0.958333333333333</v>
      </c>
      <c r="E4272" s="269">
        <v>0.0</v>
      </c>
      <c r="F4272" s="269">
        <v>5.9191378334508385E-5</v>
      </c>
    </row>
    <row r="4273" ht="14.25" customHeight="1">
      <c r="A4273" s="267">
        <v>43554.0</v>
      </c>
      <c r="B4273" s="57">
        <v>89.0</v>
      </c>
      <c r="C4273" s="57">
        <v>48.0</v>
      </c>
      <c r="D4273" s="268">
        <v>0.979166666666667</v>
      </c>
      <c r="E4273" s="269">
        <v>0.0</v>
      </c>
      <c r="F4273" s="269">
        <v>5.0578081317980936E-5</v>
      </c>
    </row>
    <row r="4274" ht="14.25" customHeight="1">
      <c r="A4274" s="267">
        <v>43555.0</v>
      </c>
      <c r="B4274" s="57">
        <v>90.0</v>
      </c>
      <c r="C4274" s="57">
        <v>1.0</v>
      </c>
      <c r="D4274" s="268">
        <v>0.0</v>
      </c>
      <c r="E4274" s="269">
        <v>0.0</v>
      </c>
      <c r="F4274" s="269">
        <v>4.346710354852223E-5</v>
      </c>
    </row>
    <row r="4275" ht="14.25" customHeight="1">
      <c r="A4275" s="267">
        <v>43555.0</v>
      </c>
      <c r="B4275" s="57">
        <v>90.0</v>
      </c>
      <c r="C4275" s="57">
        <v>2.0</v>
      </c>
      <c r="D4275" s="268">
        <v>0.020833333333333332</v>
      </c>
      <c r="E4275" s="269">
        <v>0.0</v>
      </c>
      <c r="F4275" s="269">
        <v>3.906030042378726E-5</v>
      </c>
    </row>
    <row r="4276" ht="14.25" customHeight="1">
      <c r="A4276" s="267">
        <v>43555.0</v>
      </c>
      <c r="B4276" s="57">
        <v>90.0</v>
      </c>
      <c r="C4276" s="57">
        <v>3.0</v>
      </c>
      <c r="D4276" s="268">
        <v>0.0416666666666667</v>
      </c>
      <c r="E4276" s="269">
        <v>0.0</v>
      </c>
      <c r="F4276" s="269">
        <v>3.7057208094362266E-5</v>
      </c>
    </row>
    <row r="4277" ht="14.25" customHeight="1">
      <c r="A4277" s="267">
        <v>43555.0</v>
      </c>
      <c r="B4277" s="57">
        <v>90.0</v>
      </c>
      <c r="C4277" s="57">
        <v>4.0</v>
      </c>
      <c r="D4277" s="268">
        <v>0.0625</v>
      </c>
      <c r="E4277" s="269">
        <v>0.0</v>
      </c>
      <c r="F4277" s="269">
        <v>3.3952414983753533E-5</v>
      </c>
    </row>
    <row r="4278" ht="14.25" customHeight="1">
      <c r="A4278" s="267">
        <v>43555.0</v>
      </c>
      <c r="B4278" s="57">
        <v>90.0</v>
      </c>
      <c r="C4278" s="57">
        <v>5.0</v>
      </c>
      <c r="D4278" s="268">
        <v>0.0833333333333333</v>
      </c>
      <c r="E4278" s="269">
        <v>0.0</v>
      </c>
      <c r="F4278" s="269">
        <v>3.26504049696273E-5</v>
      </c>
    </row>
    <row r="4279" ht="14.25" customHeight="1">
      <c r="A4279" s="267">
        <v>43555.0</v>
      </c>
      <c r="B4279" s="57">
        <v>90.0</v>
      </c>
      <c r="C4279" s="57">
        <v>6.0</v>
      </c>
      <c r="D4279" s="268">
        <v>0.104166666666667</v>
      </c>
      <c r="E4279" s="269">
        <v>0.0</v>
      </c>
      <c r="F4279" s="269">
        <v>3.214963188727106E-5</v>
      </c>
    </row>
    <row r="4280" ht="14.25" customHeight="1">
      <c r="A4280" s="267">
        <v>43555.0</v>
      </c>
      <c r="B4280" s="57">
        <v>90.0</v>
      </c>
      <c r="C4280" s="57">
        <v>7.0</v>
      </c>
      <c r="D4280" s="268">
        <v>0.125</v>
      </c>
      <c r="E4280" s="269">
        <v>0.0</v>
      </c>
      <c r="F4280" s="269">
        <v>3.124824033902981E-5</v>
      </c>
    </row>
    <row r="4281" ht="14.25" customHeight="1">
      <c r="A4281" s="267">
        <v>43555.0</v>
      </c>
      <c r="B4281" s="57">
        <v>90.0</v>
      </c>
      <c r="C4281" s="57">
        <v>8.0</v>
      </c>
      <c r="D4281" s="268">
        <v>0.145833333333333</v>
      </c>
      <c r="E4281" s="269">
        <v>0.0</v>
      </c>
      <c r="F4281" s="269">
        <v>3.074746725667356E-5</v>
      </c>
    </row>
    <row r="4282" ht="14.25" customHeight="1">
      <c r="A4282" s="267">
        <v>43555.0</v>
      </c>
      <c r="B4282" s="57">
        <v>90.0</v>
      </c>
      <c r="C4282" s="57">
        <v>9.0</v>
      </c>
      <c r="D4282" s="268">
        <v>0.166666666666667</v>
      </c>
      <c r="E4282" s="269">
        <v>0.0</v>
      </c>
      <c r="F4282" s="269">
        <v>3.064731264020231E-5</v>
      </c>
    </row>
    <row r="4283" ht="14.25" customHeight="1">
      <c r="A4283" s="267">
        <v>43555.0</v>
      </c>
      <c r="B4283" s="57">
        <v>90.0</v>
      </c>
      <c r="C4283" s="57">
        <v>10.0</v>
      </c>
      <c r="D4283" s="268">
        <v>0.1875</v>
      </c>
      <c r="E4283" s="269">
        <v>7.909983500195952E-8</v>
      </c>
      <c r="F4283" s="269">
        <v>3.124824033902981E-5</v>
      </c>
    </row>
    <row r="4284" ht="14.25" customHeight="1">
      <c r="A4284" s="267">
        <v>43555.0</v>
      </c>
      <c r="B4284" s="57">
        <v>90.0</v>
      </c>
      <c r="C4284" s="57">
        <v>11.0</v>
      </c>
      <c r="D4284" s="268">
        <v>0.208333333333333</v>
      </c>
      <c r="E4284" s="269">
        <v>8.096789813567686E-7</v>
      </c>
      <c r="F4284" s="269">
        <v>3.2049477270799804E-5</v>
      </c>
    </row>
    <row r="4285" ht="14.25" customHeight="1">
      <c r="A4285" s="267">
        <v>43555.0</v>
      </c>
      <c r="B4285" s="57">
        <v>90.0</v>
      </c>
      <c r="C4285" s="57">
        <v>12.0</v>
      </c>
      <c r="D4285" s="268">
        <v>0.229166666666667</v>
      </c>
      <c r="E4285" s="269">
        <v>4.761898727135542E-6</v>
      </c>
      <c r="F4285" s="269">
        <v>3.275055958609855E-5</v>
      </c>
    </row>
    <row r="4286" ht="14.25" customHeight="1">
      <c r="A4286" s="267">
        <v>43555.0</v>
      </c>
      <c r="B4286" s="57">
        <v>90.0</v>
      </c>
      <c r="C4286" s="57">
        <v>13.0</v>
      </c>
      <c r="D4286" s="268">
        <v>0.25</v>
      </c>
      <c r="E4286" s="269">
        <v>1.2926603132467482E-5</v>
      </c>
      <c r="F4286" s="269">
        <v>3.825906349201726E-5</v>
      </c>
    </row>
    <row r="4287" ht="14.25" customHeight="1">
      <c r="A4287" s="267">
        <v>43555.0</v>
      </c>
      <c r="B4287" s="57">
        <v>90.0</v>
      </c>
      <c r="C4287" s="57">
        <v>14.0</v>
      </c>
      <c r="D4287" s="268">
        <v>0.270833333333333</v>
      </c>
      <c r="E4287" s="269">
        <v>3.083895459630167E-5</v>
      </c>
      <c r="F4287" s="269">
        <v>4.2866175849694736E-5</v>
      </c>
    </row>
    <row r="4288" ht="14.25" customHeight="1">
      <c r="A4288" s="267">
        <v>43555.0</v>
      </c>
      <c r="B4288" s="57">
        <v>90.0</v>
      </c>
      <c r="C4288" s="57">
        <v>15.0</v>
      </c>
      <c r="D4288" s="268">
        <v>0.291666666666667</v>
      </c>
      <c r="E4288" s="269">
        <v>5.613778236874746E-5</v>
      </c>
      <c r="F4288" s="269">
        <v>4.7573442823843464E-5</v>
      </c>
    </row>
    <row r="4289" ht="14.25" customHeight="1">
      <c r="A4289" s="267">
        <v>43555.0</v>
      </c>
      <c r="B4289" s="57">
        <v>90.0</v>
      </c>
      <c r="C4289" s="57">
        <v>16.0</v>
      </c>
      <c r="D4289" s="268">
        <v>0.3125</v>
      </c>
      <c r="E4289" s="269">
        <v>8.867054732784576E-5</v>
      </c>
      <c r="F4289" s="269">
        <v>5.518519367565842E-5</v>
      </c>
    </row>
    <row r="4290" ht="14.25" customHeight="1">
      <c r="A4290" s="267">
        <v>43555.0</v>
      </c>
      <c r="B4290" s="57">
        <v>90.0</v>
      </c>
      <c r="C4290" s="57">
        <v>17.0</v>
      </c>
      <c r="D4290" s="268">
        <v>0.333333333333333</v>
      </c>
      <c r="E4290" s="269">
        <v>1.2879906191505438E-4</v>
      </c>
      <c r="F4290" s="269">
        <v>5.8991069101565885E-5</v>
      </c>
    </row>
    <row r="4291" ht="14.25" customHeight="1">
      <c r="A4291" s="267">
        <v>43555.0</v>
      </c>
      <c r="B4291" s="57">
        <v>90.0</v>
      </c>
      <c r="C4291" s="57">
        <v>18.0</v>
      </c>
      <c r="D4291" s="268">
        <v>0.354166666666667</v>
      </c>
      <c r="E4291" s="269">
        <v>1.599807620400202E-4</v>
      </c>
      <c r="F4291" s="269">
        <v>6.34980268427721E-5</v>
      </c>
    </row>
    <row r="4292" ht="14.25" customHeight="1">
      <c r="A4292" s="267">
        <v>43555.0</v>
      </c>
      <c r="B4292" s="57">
        <v>90.0</v>
      </c>
      <c r="C4292" s="57">
        <v>19.0</v>
      </c>
      <c r="D4292" s="268">
        <v>0.375</v>
      </c>
      <c r="E4292" s="269">
        <v>1.938574303541394E-4</v>
      </c>
      <c r="F4292" s="269">
        <v>6.490019147336961E-5</v>
      </c>
    </row>
    <row r="4293" ht="14.25" customHeight="1">
      <c r="A4293" s="267">
        <v>43555.0</v>
      </c>
      <c r="B4293" s="57">
        <v>90.0</v>
      </c>
      <c r="C4293" s="57">
        <v>20.0</v>
      </c>
      <c r="D4293" s="268">
        <v>0.395833333333333</v>
      </c>
      <c r="E4293" s="269">
        <v>2.442687041583674E-4</v>
      </c>
      <c r="F4293" s="269">
        <v>6.429926377454211E-5</v>
      </c>
    </row>
    <row r="4294" ht="14.25" customHeight="1">
      <c r="A4294" s="267">
        <v>43555.0</v>
      </c>
      <c r="B4294" s="57">
        <v>90.0</v>
      </c>
      <c r="C4294" s="57">
        <v>21.0</v>
      </c>
      <c r="D4294" s="268">
        <v>0.416666666666667</v>
      </c>
      <c r="E4294" s="269">
        <v>2.5617115633661306E-4</v>
      </c>
      <c r="F4294" s="269">
        <v>6.55011191721971E-5</v>
      </c>
    </row>
    <row r="4295" ht="14.25" customHeight="1">
      <c r="A4295" s="267">
        <v>43555.0</v>
      </c>
      <c r="B4295" s="57">
        <v>90.0</v>
      </c>
      <c r="C4295" s="57">
        <v>22.0</v>
      </c>
      <c r="D4295" s="268">
        <v>0.4375</v>
      </c>
      <c r="E4295" s="269">
        <v>2.868662783557713E-4</v>
      </c>
      <c r="F4295" s="269">
        <v>6.319756299335835E-5</v>
      </c>
    </row>
    <row r="4296" ht="14.25" customHeight="1">
      <c r="A4296" s="267">
        <v>43555.0</v>
      </c>
      <c r="B4296" s="57">
        <v>90.0</v>
      </c>
      <c r="C4296" s="57">
        <v>23.0</v>
      </c>
      <c r="D4296" s="268">
        <v>0.458333333333333</v>
      </c>
      <c r="E4296" s="269">
        <v>2.873492909879173E-4</v>
      </c>
      <c r="F4296" s="269">
        <v>6.239632606158836E-5</v>
      </c>
    </row>
    <row r="4297" ht="14.25" customHeight="1">
      <c r="A4297" s="267">
        <v>43555.0</v>
      </c>
      <c r="B4297" s="57">
        <v>90.0</v>
      </c>
      <c r="C4297" s="57">
        <v>24.0</v>
      </c>
      <c r="D4297" s="268">
        <v>0.479166666666667</v>
      </c>
      <c r="E4297" s="269">
        <v>3.0155894162904584E-4</v>
      </c>
      <c r="F4297" s="269">
        <v>6.28970991439446E-5</v>
      </c>
    </row>
    <row r="4298" ht="14.25" customHeight="1">
      <c r="A4298" s="267">
        <v>43555.0</v>
      </c>
      <c r="B4298" s="57">
        <v>90.0</v>
      </c>
      <c r="C4298" s="57">
        <v>25.0</v>
      </c>
      <c r="D4298" s="268">
        <v>0.5</v>
      </c>
      <c r="E4298" s="269">
        <v>2.6750879971673556E-4</v>
      </c>
      <c r="F4298" s="269">
        <v>6.149493451334712E-5</v>
      </c>
    </row>
    <row r="4299" ht="14.25" customHeight="1">
      <c r="A4299" s="267">
        <v>43555.0</v>
      </c>
      <c r="B4299" s="57">
        <v>90.0</v>
      </c>
      <c r="C4299" s="57">
        <v>26.0</v>
      </c>
      <c r="D4299" s="268">
        <v>0.520833333333333</v>
      </c>
      <c r="E4299" s="269">
        <v>2.453425062820222E-4</v>
      </c>
      <c r="F4299" s="269">
        <v>6.129462528040462E-5</v>
      </c>
    </row>
    <row r="4300" ht="14.25" customHeight="1">
      <c r="A4300" s="267">
        <v>43555.0</v>
      </c>
      <c r="B4300" s="57">
        <v>90.0</v>
      </c>
      <c r="C4300" s="57">
        <v>27.0</v>
      </c>
      <c r="D4300" s="268">
        <v>0.541666666666667</v>
      </c>
      <c r="E4300" s="269">
        <v>2.502073793750025E-4</v>
      </c>
      <c r="F4300" s="269">
        <v>6.0393233732163374E-5</v>
      </c>
    </row>
    <row r="4301" ht="14.25" customHeight="1">
      <c r="A4301" s="267">
        <v>43555.0</v>
      </c>
      <c r="B4301" s="57">
        <v>90.0</v>
      </c>
      <c r="C4301" s="57">
        <v>28.0</v>
      </c>
      <c r="D4301" s="268">
        <v>0.5625</v>
      </c>
      <c r="E4301" s="269">
        <v>2.3063679509866097E-4</v>
      </c>
      <c r="F4301" s="269">
        <v>6.059354296510588E-5</v>
      </c>
    </row>
    <row r="4302" ht="14.25" customHeight="1">
      <c r="A4302" s="267">
        <v>43555.0</v>
      </c>
      <c r="B4302" s="57">
        <v>90.0</v>
      </c>
      <c r="C4302" s="57">
        <v>29.0</v>
      </c>
      <c r="D4302" s="268">
        <v>0.583333333333333</v>
      </c>
      <c r="E4302" s="269">
        <v>2.2125507039608928E-4</v>
      </c>
      <c r="F4302" s="269">
        <v>5.9391687567450885E-5</v>
      </c>
    </row>
    <row r="4303" ht="14.25" customHeight="1">
      <c r="A4303" s="267">
        <v>43555.0</v>
      </c>
      <c r="B4303" s="57">
        <v>90.0</v>
      </c>
      <c r="C4303" s="57">
        <v>30.0</v>
      </c>
      <c r="D4303" s="268">
        <v>0.604166666666667</v>
      </c>
      <c r="E4303" s="269">
        <v>2.2361419968886434E-4</v>
      </c>
      <c r="F4303" s="269">
        <v>6.059354296510588E-5</v>
      </c>
    </row>
    <row r="4304" ht="14.25" customHeight="1">
      <c r="A4304" s="267">
        <v>43555.0</v>
      </c>
      <c r="B4304" s="57">
        <v>90.0</v>
      </c>
      <c r="C4304" s="57">
        <v>31.0</v>
      </c>
      <c r="D4304" s="268">
        <v>0.625</v>
      </c>
      <c r="E4304" s="269">
        <v>1.9330796695472163E-4</v>
      </c>
      <c r="F4304" s="269">
        <v>6.159508912981838E-5</v>
      </c>
    </row>
    <row r="4305" ht="14.25" customHeight="1">
      <c r="A4305" s="267">
        <v>43555.0</v>
      </c>
      <c r="B4305" s="57">
        <v>90.0</v>
      </c>
      <c r="C4305" s="57">
        <v>32.0</v>
      </c>
      <c r="D4305" s="268">
        <v>0.645833333333333</v>
      </c>
      <c r="E4305" s="269">
        <v>1.7658752029757423E-4</v>
      </c>
      <c r="F4305" s="269">
        <v>6.199570759570338E-5</v>
      </c>
    </row>
    <row r="4306" ht="14.25" customHeight="1">
      <c r="A4306" s="267">
        <v>43555.0</v>
      </c>
      <c r="B4306" s="57">
        <v>90.0</v>
      </c>
      <c r="C4306" s="57">
        <v>33.0</v>
      </c>
      <c r="D4306" s="268">
        <v>0.666666666666667</v>
      </c>
      <c r="E4306" s="269">
        <v>1.5077387164320907E-4</v>
      </c>
      <c r="F4306" s="269">
        <v>6.439941839101337E-5</v>
      </c>
    </row>
    <row r="4307" ht="14.25" customHeight="1">
      <c r="A4307" s="267">
        <v>43555.0</v>
      </c>
      <c r="B4307" s="57">
        <v>90.0</v>
      </c>
      <c r="C4307" s="57">
        <v>34.0</v>
      </c>
      <c r="D4307" s="268">
        <v>0.6875</v>
      </c>
      <c r="E4307" s="269">
        <v>1.123854819555253E-4</v>
      </c>
      <c r="F4307" s="269">
        <v>6.820529381692084E-5</v>
      </c>
    </row>
    <row r="4308" ht="14.25" customHeight="1">
      <c r="A4308" s="267">
        <v>43555.0</v>
      </c>
      <c r="B4308" s="57">
        <v>90.0</v>
      </c>
      <c r="C4308" s="57">
        <v>35.0</v>
      </c>
      <c r="D4308" s="268">
        <v>0.708333333333333</v>
      </c>
      <c r="E4308" s="269">
        <v>7.762637136877738E-5</v>
      </c>
      <c r="F4308" s="269">
        <v>7.511596235343704E-5</v>
      </c>
    </row>
    <row r="4309" ht="14.25" customHeight="1">
      <c r="A4309" s="267">
        <v>43555.0</v>
      </c>
      <c r="B4309" s="57">
        <v>90.0</v>
      </c>
      <c r="C4309" s="57">
        <v>36.0</v>
      </c>
      <c r="D4309" s="268">
        <v>0.729166666666667</v>
      </c>
      <c r="E4309" s="269">
        <v>4.781034870281994E-5</v>
      </c>
      <c r="F4309" s="269">
        <v>7.982322932758575E-5</v>
      </c>
    </row>
    <row r="4310" ht="14.25" customHeight="1">
      <c r="A4310" s="267">
        <v>43555.0</v>
      </c>
      <c r="B4310" s="57">
        <v>90.0</v>
      </c>
      <c r="C4310" s="57">
        <v>37.0</v>
      </c>
      <c r="D4310" s="268">
        <v>0.75</v>
      </c>
      <c r="E4310" s="269">
        <v>1.9963022499234425E-5</v>
      </c>
      <c r="F4310" s="269">
        <v>8.1125239341712E-5</v>
      </c>
    </row>
    <row r="4311" ht="14.25" customHeight="1">
      <c r="A4311" s="267">
        <v>43555.0</v>
      </c>
      <c r="B4311" s="57">
        <v>90.0</v>
      </c>
      <c r="C4311" s="57">
        <v>38.0</v>
      </c>
      <c r="D4311" s="268">
        <v>0.770833333333333</v>
      </c>
      <c r="E4311" s="269">
        <v>6.1417970092714E-6</v>
      </c>
      <c r="F4311" s="269">
        <v>8.102508472524076E-5</v>
      </c>
    </row>
    <row r="4312" ht="14.25" customHeight="1">
      <c r="A4312" s="267">
        <v>43555.0</v>
      </c>
      <c r="B4312" s="57">
        <v>90.0</v>
      </c>
      <c r="C4312" s="57">
        <v>39.0</v>
      </c>
      <c r="D4312" s="268">
        <v>0.791666666666667</v>
      </c>
      <c r="E4312" s="269">
        <v>2.417014755585987E-6</v>
      </c>
      <c r="F4312" s="269">
        <v>8.41298778358495E-5</v>
      </c>
    </row>
    <row r="4313" ht="14.25" customHeight="1">
      <c r="A4313" s="267">
        <v>43555.0</v>
      </c>
      <c r="B4313" s="57">
        <v>90.0</v>
      </c>
      <c r="C4313" s="57">
        <v>40.0</v>
      </c>
      <c r="D4313" s="268">
        <v>0.8125</v>
      </c>
      <c r="E4313" s="269">
        <v>1.1645493245144296E-6</v>
      </c>
      <c r="F4313" s="269">
        <v>8.793575326175697E-5</v>
      </c>
    </row>
    <row r="4314" ht="14.25" customHeight="1">
      <c r="A4314" s="267">
        <v>43555.0</v>
      </c>
      <c r="B4314" s="57">
        <v>90.0</v>
      </c>
      <c r="C4314" s="57">
        <v>41.0</v>
      </c>
      <c r="D4314" s="268">
        <v>0.833333333333333</v>
      </c>
      <c r="E4314" s="269">
        <v>3.3242892465359755E-7</v>
      </c>
      <c r="F4314" s="269">
        <v>8.883714480999821E-5</v>
      </c>
    </row>
    <row r="4315" ht="14.25" customHeight="1">
      <c r="A4315" s="267">
        <v>43555.0</v>
      </c>
      <c r="B4315" s="57">
        <v>90.0</v>
      </c>
      <c r="C4315" s="57">
        <v>42.0</v>
      </c>
      <c r="D4315" s="268">
        <v>0.854166666666667</v>
      </c>
      <c r="E4315" s="269">
        <v>2.6654579045330994E-8</v>
      </c>
      <c r="F4315" s="269">
        <v>8.443034168526323E-5</v>
      </c>
    </row>
    <row r="4316" ht="14.25" customHeight="1">
      <c r="A4316" s="267">
        <v>43555.0</v>
      </c>
      <c r="B4316" s="57">
        <v>90.0</v>
      </c>
      <c r="C4316" s="57">
        <v>43.0</v>
      </c>
      <c r="D4316" s="268">
        <v>0.875</v>
      </c>
      <c r="E4316" s="269">
        <v>0.0</v>
      </c>
      <c r="F4316" s="269">
        <v>8.132554857465449E-5</v>
      </c>
    </row>
    <row r="4317" ht="14.25" customHeight="1">
      <c r="A4317" s="267">
        <v>43555.0</v>
      </c>
      <c r="B4317" s="57">
        <v>90.0</v>
      </c>
      <c r="C4317" s="57">
        <v>44.0</v>
      </c>
      <c r="D4317" s="268">
        <v>0.895833333333333</v>
      </c>
      <c r="E4317" s="269">
        <v>0.0</v>
      </c>
      <c r="F4317" s="269">
        <v>7.902199239581575E-5</v>
      </c>
    </row>
    <row r="4318" ht="14.25" customHeight="1">
      <c r="A4318" s="267">
        <v>43555.0</v>
      </c>
      <c r="B4318" s="57">
        <v>90.0</v>
      </c>
      <c r="C4318" s="57">
        <v>45.0</v>
      </c>
      <c r="D4318" s="268">
        <v>0.916666666666667</v>
      </c>
      <c r="E4318" s="269">
        <v>0.0</v>
      </c>
      <c r="F4318" s="269">
        <v>7.411441618872453E-5</v>
      </c>
    </row>
    <row r="4319" ht="14.25" customHeight="1">
      <c r="A4319" s="267">
        <v>43555.0</v>
      </c>
      <c r="B4319" s="57">
        <v>90.0</v>
      </c>
      <c r="C4319" s="57">
        <v>46.0</v>
      </c>
      <c r="D4319" s="268">
        <v>0.9375</v>
      </c>
      <c r="E4319" s="269">
        <v>0.0</v>
      </c>
      <c r="F4319" s="269">
        <v>6.770452073456459E-5</v>
      </c>
    </row>
    <row r="4320" ht="14.25" customHeight="1">
      <c r="A4320" s="267">
        <v>43555.0</v>
      </c>
      <c r="B4320" s="57">
        <v>90.0</v>
      </c>
      <c r="C4320" s="57">
        <v>47.0</v>
      </c>
      <c r="D4320" s="268">
        <v>0.958333333333333</v>
      </c>
      <c r="E4320" s="269">
        <v>0.0</v>
      </c>
      <c r="F4320" s="269">
        <v>5.909122371803713E-5</v>
      </c>
    </row>
    <row r="4321" ht="14.25" customHeight="1">
      <c r="A4321" s="267">
        <v>43555.0</v>
      </c>
      <c r="B4321" s="57">
        <v>90.0</v>
      </c>
      <c r="C4321" s="57">
        <v>48.0</v>
      </c>
      <c r="D4321" s="268">
        <v>0.979166666666667</v>
      </c>
      <c r="E4321" s="269">
        <v>0.0</v>
      </c>
      <c r="F4321" s="269">
        <v>5.0277617468567196E-5</v>
      </c>
    </row>
    <row r="4322" ht="14.25" customHeight="1">
      <c r="A4322" s="267">
        <v>43556.0</v>
      </c>
      <c r="B4322" s="57">
        <v>91.0</v>
      </c>
      <c r="C4322" s="57">
        <v>1.0</v>
      </c>
      <c r="D4322" s="268">
        <v>0.0</v>
      </c>
      <c r="E4322" s="269">
        <v>0.0</v>
      </c>
      <c r="F4322" s="269">
        <v>4.3567258164993484E-5</v>
      </c>
    </row>
    <row r="4323" ht="14.25" customHeight="1">
      <c r="A4323" s="267">
        <v>43556.0</v>
      </c>
      <c r="B4323" s="57">
        <v>91.0</v>
      </c>
      <c r="C4323" s="57">
        <v>2.0</v>
      </c>
      <c r="D4323" s="268">
        <v>0.020833333333333332</v>
      </c>
      <c r="E4323" s="269">
        <v>0.0</v>
      </c>
      <c r="F4323" s="269">
        <v>3.922722478457268E-5</v>
      </c>
    </row>
    <row r="4324" ht="14.25" customHeight="1">
      <c r="A4324" s="267">
        <v>43556.0</v>
      </c>
      <c r="B4324" s="57">
        <v>91.0</v>
      </c>
      <c r="C4324" s="57">
        <v>3.0</v>
      </c>
      <c r="D4324" s="268">
        <v>0.0416666666666667</v>
      </c>
      <c r="E4324" s="269">
        <v>0.0</v>
      </c>
      <c r="F4324" s="269">
        <v>3.689028373357685E-5</v>
      </c>
    </row>
    <row r="4325" ht="14.25" customHeight="1">
      <c r="A4325" s="267">
        <v>43556.0</v>
      </c>
      <c r="B4325" s="57">
        <v>91.0</v>
      </c>
      <c r="C4325" s="57">
        <v>4.0</v>
      </c>
      <c r="D4325" s="268">
        <v>0.0625</v>
      </c>
      <c r="E4325" s="269">
        <v>0.0</v>
      </c>
      <c r="F4325" s="269">
        <v>3.391903011159646E-5</v>
      </c>
    </row>
    <row r="4326" ht="14.25" customHeight="1">
      <c r="A4326" s="267">
        <v>43556.0</v>
      </c>
      <c r="B4326" s="57">
        <v>91.0</v>
      </c>
      <c r="C4326" s="57">
        <v>5.0</v>
      </c>
      <c r="D4326" s="268">
        <v>0.0833333333333333</v>
      </c>
      <c r="E4326" s="269">
        <v>0.0</v>
      </c>
      <c r="F4326" s="269">
        <v>3.295086881904106E-5</v>
      </c>
    </row>
    <row r="4327" ht="14.25" customHeight="1">
      <c r="A4327" s="267">
        <v>43556.0</v>
      </c>
      <c r="B4327" s="57">
        <v>91.0</v>
      </c>
      <c r="C4327" s="57">
        <v>6.0</v>
      </c>
      <c r="D4327" s="268">
        <v>0.104166666666667</v>
      </c>
      <c r="E4327" s="269">
        <v>0.0</v>
      </c>
      <c r="F4327" s="269">
        <v>3.2316556248056466E-5</v>
      </c>
    </row>
    <row r="4328" ht="14.25" customHeight="1">
      <c r="A4328" s="267">
        <v>43556.0</v>
      </c>
      <c r="B4328" s="57">
        <v>91.0</v>
      </c>
      <c r="C4328" s="57">
        <v>7.0</v>
      </c>
      <c r="D4328" s="268">
        <v>0.125</v>
      </c>
      <c r="E4328" s="269">
        <v>0.0</v>
      </c>
      <c r="F4328" s="269">
        <v>3.1281625211186887E-5</v>
      </c>
    </row>
    <row r="4329" ht="14.25" customHeight="1">
      <c r="A4329" s="267">
        <v>43556.0</v>
      </c>
      <c r="B4329" s="57">
        <v>91.0</v>
      </c>
      <c r="C4329" s="57">
        <v>8.0</v>
      </c>
      <c r="D4329" s="268">
        <v>0.145833333333333</v>
      </c>
      <c r="E4329" s="269">
        <v>0.0</v>
      </c>
      <c r="F4329" s="269">
        <v>3.1047931106087315E-5</v>
      </c>
    </row>
    <row r="4330" ht="14.25" customHeight="1">
      <c r="A4330" s="267">
        <v>43556.0</v>
      </c>
      <c r="B4330" s="57">
        <v>91.0</v>
      </c>
      <c r="C4330" s="57">
        <v>9.0</v>
      </c>
      <c r="D4330" s="268">
        <v>0.166666666666667</v>
      </c>
      <c r="E4330" s="269">
        <v>2.2194809509513187E-9</v>
      </c>
      <c r="F4330" s="269">
        <v>3.1047931106087315E-5</v>
      </c>
    </row>
    <row r="4331" ht="14.25" customHeight="1">
      <c r="A4331" s="267">
        <v>43556.0</v>
      </c>
      <c r="B4331" s="57">
        <v>91.0</v>
      </c>
      <c r="C4331" s="57">
        <v>10.0</v>
      </c>
      <c r="D4331" s="268">
        <v>0.1875</v>
      </c>
      <c r="E4331" s="269">
        <v>9.364976568041815E-8</v>
      </c>
      <c r="F4331" s="269">
        <v>3.14485495719723E-5</v>
      </c>
    </row>
    <row r="4332" ht="14.25" customHeight="1">
      <c r="A4332" s="267">
        <v>43556.0</v>
      </c>
      <c r="B4332" s="57">
        <v>91.0</v>
      </c>
      <c r="C4332" s="57">
        <v>11.0</v>
      </c>
      <c r="D4332" s="268">
        <v>0.208333333333333</v>
      </c>
      <c r="E4332" s="269">
        <v>4.4580740989802737E-7</v>
      </c>
      <c r="F4332" s="269">
        <v>3.218301675942812E-5</v>
      </c>
    </row>
    <row r="4333" ht="14.25" customHeight="1">
      <c r="A4333" s="267">
        <v>43556.0</v>
      </c>
      <c r="B4333" s="57">
        <v>91.0</v>
      </c>
      <c r="C4333" s="57">
        <v>12.0</v>
      </c>
      <c r="D4333" s="268">
        <v>0.229166666666667</v>
      </c>
      <c r="E4333" s="269">
        <v>2.9988693647815137E-6</v>
      </c>
      <c r="F4333" s="269">
        <v>3.32513326684548E-5</v>
      </c>
    </row>
    <row r="4334" ht="14.25" customHeight="1">
      <c r="A4334" s="267">
        <v>43556.0</v>
      </c>
      <c r="B4334" s="57">
        <v>91.0</v>
      </c>
      <c r="C4334" s="57">
        <v>13.0</v>
      </c>
      <c r="D4334" s="268">
        <v>0.25</v>
      </c>
      <c r="E4334" s="269">
        <v>9.870782966996046E-6</v>
      </c>
      <c r="F4334" s="269">
        <v>3.782506015397519E-5</v>
      </c>
    </row>
    <row r="4335" ht="14.25" customHeight="1">
      <c r="A4335" s="267">
        <v>43556.0</v>
      </c>
      <c r="B4335" s="57">
        <v>91.0</v>
      </c>
      <c r="C4335" s="57">
        <v>14.0</v>
      </c>
      <c r="D4335" s="268">
        <v>0.270833333333333</v>
      </c>
      <c r="E4335" s="269">
        <v>2.7652425389541292E-5</v>
      </c>
      <c r="F4335" s="269">
        <v>4.203155404576766E-5</v>
      </c>
    </row>
    <row r="4336" ht="14.25" customHeight="1">
      <c r="A4336" s="267">
        <v>43556.0</v>
      </c>
      <c r="B4336" s="57">
        <v>91.0</v>
      </c>
      <c r="C4336" s="57">
        <v>15.0</v>
      </c>
      <c r="D4336" s="268">
        <v>0.291666666666667</v>
      </c>
      <c r="E4336" s="269">
        <v>5.144797001549338E-5</v>
      </c>
      <c r="F4336" s="269">
        <v>4.6939130252858886E-5</v>
      </c>
    </row>
    <row r="4337" ht="14.25" customHeight="1">
      <c r="A4337" s="267">
        <v>43556.0</v>
      </c>
      <c r="B4337" s="57">
        <v>91.0</v>
      </c>
      <c r="C4337" s="57">
        <v>16.0</v>
      </c>
      <c r="D4337" s="268">
        <v>0.3125</v>
      </c>
      <c r="E4337" s="269">
        <v>7.947081897372713E-5</v>
      </c>
      <c r="F4337" s="269">
        <v>5.455088110467384E-5</v>
      </c>
    </row>
    <row r="4338" ht="14.25" customHeight="1">
      <c r="A4338" s="267">
        <v>43556.0</v>
      </c>
      <c r="B4338" s="57">
        <v>91.0</v>
      </c>
      <c r="C4338" s="57">
        <v>17.0</v>
      </c>
      <c r="D4338" s="268">
        <v>0.333333333333333</v>
      </c>
      <c r="E4338" s="269">
        <v>1.2011711806131313E-4</v>
      </c>
      <c r="F4338" s="269">
        <v>5.982569090549297E-5</v>
      </c>
    </row>
    <row r="4339" ht="14.25" customHeight="1">
      <c r="A4339" s="267">
        <v>43556.0</v>
      </c>
      <c r="B4339" s="57">
        <v>91.0</v>
      </c>
      <c r="C4339" s="57">
        <v>18.0</v>
      </c>
      <c r="D4339" s="268">
        <v>0.354166666666667</v>
      </c>
      <c r="E4339" s="269">
        <v>1.5192068314118627E-4</v>
      </c>
      <c r="F4339" s="269">
        <v>6.406556966944252E-5</v>
      </c>
    </row>
    <row r="4340" ht="14.25" customHeight="1">
      <c r="A4340" s="267">
        <v>43556.0</v>
      </c>
      <c r="B4340" s="57">
        <v>91.0</v>
      </c>
      <c r="C4340" s="57">
        <v>19.0</v>
      </c>
      <c r="D4340" s="268">
        <v>0.375</v>
      </c>
      <c r="E4340" s="269">
        <v>1.67103227004425E-4</v>
      </c>
      <c r="F4340" s="269">
        <v>6.423249403022795E-5</v>
      </c>
    </row>
    <row r="4341" ht="14.25" customHeight="1">
      <c r="A4341" s="267">
        <v>43556.0</v>
      </c>
      <c r="B4341" s="57">
        <v>91.0</v>
      </c>
      <c r="C4341" s="57">
        <v>20.0</v>
      </c>
      <c r="D4341" s="268">
        <v>0.395833333333333</v>
      </c>
      <c r="E4341" s="269">
        <v>1.8856971777471873E-4</v>
      </c>
      <c r="F4341" s="269">
        <v>6.326433273767253E-5</v>
      </c>
    </row>
    <row r="4342" ht="14.25" customHeight="1">
      <c r="A4342" s="267">
        <v>43556.0</v>
      </c>
      <c r="B4342" s="57">
        <v>91.0</v>
      </c>
      <c r="C4342" s="57">
        <v>21.0</v>
      </c>
      <c r="D4342" s="268">
        <v>0.416666666666667</v>
      </c>
      <c r="E4342" s="269">
        <v>2.1538354921817052E-4</v>
      </c>
      <c r="F4342" s="269">
        <v>6.293048401610172E-5</v>
      </c>
    </row>
    <row r="4343" ht="14.25" customHeight="1">
      <c r="A4343" s="267">
        <v>43556.0</v>
      </c>
      <c r="B4343" s="57">
        <v>91.0</v>
      </c>
      <c r="C4343" s="57">
        <v>22.0</v>
      </c>
      <c r="D4343" s="268">
        <v>0.4375</v>
      </c>
      <c r="E4343" s="269">
        <v>2.2444227670060532E-4</v>
      </c>
      <c r="F4343" s="269">
        <v>6.21292470843317E-5</v>
      </c>
    </row>
    <row r="4344" ht="14.25" customHeight="1">
      <c r="A4344" s="267">
        <v>43556.0</v>
      </c>
      <c r="B4344" s="57">
        <v>91.0</v>
      </c>
      <c r="C4344" s="57">
        <v>23.0</v>
      </c>
      <c r="D4344" s="268">
        <v>0.458333333333333</v>
      </c>
      <c r="E4344" s="269">
        <v>2.4459925133066783E-4</v>
      </c>
      <c r="F4344" s="269">
        <v>6.199570759570338E-5</v>
      </c>
    </row>
    <row r="4345" ht="14.25" customHeight="1">
      <c r="A4345" s="267">
        <v>43556.0</v>
      </c>
      <c r="B4345" s="57">
        <v>91.0</v>
      </c>
      <c r="C4345" s="57">
        <v>24.0</v>
      </c>
      <c r="D4345" s="268">
        <v>0.479166666666667</v>
      </c>
      <c r="E4345" s="269">
        <v>2.511323502529068E-4</v>
      </c>
      <c r="F4345" s="269">
        <v>6.236294118943127E-5</v>
      </c>
    </row>
    <row r="4346" ht="14.25" customHeight="1">
      <c r="A4346" s="267">
        <v>43556.0</v>
      </c>
      <c r="B4346" s="57">
        <v>91.0</v>
      </c>
      <c r="C4346" s="57">
        <v>25.0</v>
      </c>
      <c r="D4346" s="268">
        <v>0.5</v>
      </c>
      <c r="E4346" s="269">
        <v>2.2300602591634523E-4</v>
      </c>
      <c r="F4346" s="269">
        <v>6.09607765588338E-5</v>
      </c>
    </row>
    <row r="4347" ht="14.25" customHeight="1">
      <c r="A4347" s="267">
        <v>43556.0</v>
      </c>
      <c r="B4347" s="57">
        <v>91.0</v>
      </c>
      <c r="C4347" s="57">
        <v>26.0</v>
      </c>
      <c r="D4347" s="268">
        <v>0.520833333333333</v>
      </c>
      <c r="E4347" s="269">
        <v>2.0467167125258422E-4</v>
      </c>
      <c r="F4347" s="269">
        <v>6.0092769882749627E-5</v>
      </c>
    </row>
    <row r="4348" ht="14.25" customHeight="1">
      <c r="A4348" s="267">
        <v>43556.0</v>
      </c>
      <c r="B4348" s="57">
        <v>91.0</v>
      </c>
      <c r="C4348" s="57">
        <v>27.0</v>
      </c>
      <c r="D4348" s="268">
        <v>0.541666666666667</v>
      </c>
      <c r="E4348" s="269">
        <v>1.9466380358276457E-4</v>
      </c>
      <c r="F4348" s="269">
        <v>5.922476320666546E-5</v>
      </c>
    </row>
    <row r="4349" ht="14.25" customHeight="1">
      <c r="A4349" s="267">
        <v>43556.0</v>
      </c>
      <c r="B4349" s="57">
        <v>91.0</v>
      </c>
      <c r="C4349" s="57">
        <v>28.0</v>
      </c>
      <c r="D4349" s="268">
        <v>0.5625</v>
      </c>
      <c r="E4349" s="269">
        <v>1.9087129660319563E-4</v>
      </c>
      <c r="F4349" s="269">
        <v>5.9124608590194216E-5</v>
      </c>
    </row>
    <row r="4350" ht="14.25" customHeight="1">
      <c r="A4350" s="267">
        <v>43556.0</v>
      </c>
      <c r="B4350" s="57">
        <v>91.0</v>
      </c>
      <c r="C4350" s="57">
        <v>29.0</v>
      </c>
      <c r="D4350" s="268">
        <v>0.583333333333333</v>
      </c>
      <c r="E4350" s="269">
        <v>1.7674918942504731E-4</v>
      </c>
      <c r="F4350" s="269">
        <v>5.728844062155465E-5</v>
      </c>
    </row>
    <row r="4351" ht="14.25" customHeight="1">
      <c r="A4351" s="267">
        <v>43556.0</v>
      </c>
      <c r="B4351" s="57">
        <v>91.0</v>
      </c>
      <c r="C4351" s="57">
        <v>30.0</v>
      </c>
      <c r="D4351" s="268">
        <v>0.604166666666667</v>
      </c>
      <c r="E4351" s="269">
        <v>1.6509408660682508E-4</v>
      </c>
      <c r="F4351" s="269">
        <v>5.808967755332465E-5</v>
      </c>
    </row>
    <row r="4352" ht="14.25" customHeight="1">
      <c r="A4352" s="267">
        <v>43556.0</v>
      </c>
      <c r="B4352" s="57">
        <v>91.0</v>
      </c>
      <c r="C4352" s="57">
        <v>31.0</v>
      </c>
      <c r="D4352" s="268">
        <v>0.625</v>
      </c>
      <c r="E4352" s="269">
        <v>1.4821130739996527E-4</v>
      </c>
      <c r="F4352" s="269">
        <v>5.949184218392214E-5</v>
      </c>
    </row>
    <row r="4353" ht="14.25" customHeight="1">
      <c r="A4353" s="267">
        <v>43556.0</v>
      </c>
      <c r="B4353" s="57">
        <v>91.0</v>
      </c>
      <c r="C4353" s="57">
        <v>32.0</v>
      </c>
      <c r="D4353" s="268">
        <v>0.645833333333333</v>
      </c>
      <c r="E4353" s="269">
        <v>1.1734166477136838E-4</v>
      </c>
      <c r="F4353" s="269">
        <v>6.029307911569213E-5</v>
      </c>
    </row>
    <row r="4354" ht="14.25" customHeight="1">
      <c r="A4354" s="267">
        <v>43556.0</v>
      </c>
      <c r="B4354" s="57">
        <v>91.0</v>
      </c>
      <c r="C4354" s="57">
        <v>33.0</v>
      </c>
      <c r="D4354" s="268">
        <v>0.666666666666667</v>
      </c>
      <c r="E4354" s="269">
        <v>9.827244530969211E-5</v>
      </c>
      <c r="F4354" s="269">
        <v>6.236294118943127E-5</v>
      </c>
    </row>
    <row r="4355" ht="14.25" customHeight="1">
      <c r="A4355" s="267">
        <v>43556.0</v>
      </c>
      <c r="B4355" s="57">
        <v>91.0</v>
      </c>
      <c r="C4355" s="57">
        <v>34.0</v>
      </c>
      <c r="D4355" s="268">
        <v>0.6875</v>
      </c>
      <c r="E4355" s="269">
        <v>7.477127920306791E-5</v>
      </c>
      <c r="F4355" s="269">
        <v>6.693666867495168E-5</v>
      </c>
    </row>
    <row r="4356" ht="14.25" customHeight="1">
      <c r="A4356" s="267">
        <v>43556.0</v>
      </c>
      <c r="B4356" s="57">
        <v>91.0</v>
      </c>
      <c r="C4356" s="57">
        <v>35.0</v>
      </c>
      <c r="D4356" s="268">
        <v>0.708333333333333</v>
      </c>
      <c r="E4356" s="269">
        <v>5.0820309749214096E-5</v>
      </c>
      <c r="F4356" s="269">
        <v>7.454841952676662E-5</v>
      </c>
    </row>
    <row r="4357" ht="14.25" customHeight="1">
      <c r="A4357" s="267">
        <v>43556.0</v>
      </c>
      <c r="B4357" s="57">
        <v>91.0</v>
      </c>
      <c r="C4357" s="57">
        <v>36.0</v>
      </c>
      <c r="D4357" s="268">
        <v>0.729166666666667</v>
      </c>
      <c r="E4357" s="269">
        <v>3.166823566402872E-5</v>
      </c>
      <c r="F4357" s="269">
        <v>7.978984445542868E-5</v>
      </c>
    </row>
    <row r="4358" ht="14.25" customHeight="1">
      <c r="A4358" s="267">
        <v>43556.0</v>
      </c>
      <c r="B4358" s="57">
        <v>91.0</v>
      </c>
      <c r="C4358" s="57">
        <v>37.0</v>
      </c>
      <c r="D4358" s="268">
        <v>0.75</v>
      </c>
      <c r="E4358" s="269">
        <v>1.2721881111451639E-5</v>
      </c>
      <c r="F4358" s="269">
        <v>8.159262755191118E-5</v>
      </c>
    </row>
    <row r="4359" ht="14.25" customHeight="1">
      <c r="A4359" s="267">
        <v>43556.0</v>
      </c>
      <c r="B4359" s="57">
        <v>91.0</v>
      </c>
      <c r="C4359" s="57">
        <v>38.0</v>
      </c>
      <c r="D4359" s="268">
        <v>0.770833333333333</v>
      </c>
      <c r="E4359" s="269">
        <v>2.5988888890667196E-6</v>
      </c>
      <c r="F4359" s="269">
        <v>8.179293678485367E-5</v>
      </c>
    </row>
    <row r="4360" ht="14.25" customHeight="1">
      <c r="A4360" s="267">
        <v>43556.0</v>
      </c>
      <c r="B4360" s="57">
        <v>91.0</v>
      </c>
      <c r="C4360" s="57">
        <v>39.0</v>
      </c>
      <c r="D4360" s="268">
        <v>0.791666666666667</v>
      </c>
      <c r="E4360" s="269">
        <v>1.0335999484083016E-6</v>
      </c>
      <c r="F4360" s="269">
        <v>8.426341732447782E-5</v>
      </c>
    </row>
    <row r="4361" ht="14.25" customHeight="1">
      <c r="A4361" s="267">
        <v>43556.0</v>
      </c>
      <c r="B4361" s="57">
        <v>91.0</v>
      </c>
      <c r="C4361" s="57">
        <v>40.0</v>
      </c>
      <c r="D4361" s="268">
        <v>0.8125</v>
      </c>
      <c r="E4361" s="269">
        <v>4.919849441275423E-7</v>
      </c>
      <c r="F4361" s="269">
        <v>8.933791789235445E-5</v>
      </c>
    </row>
    <row r="4362" ht="14.25" customHeight="1">
      <c r="A4362" s="267">
        <v>43556.0</v>
      </c>
      <c r="B4362" s="57">
        <v>91.0</v>
      </c>
      <c r="C4362" s="57">
        <v>41.0</v>
      </c>
      <c r="D4362" s="268">
        <v>0.833333333333333</v>
      </c>
      <c r="E4362" s="269">
        <v>1.920467545059266E-7</v>
      </c>
      <c r="F4362" s="269">
        <v>8.953822712529695E-5</v>
      </c>
    </row>
    <row r="4363" ht="14.25" customHeight="1">
      <c r="A4363" s="267">
        <v>43556.0</v>
      </c>
      <c r="B4363" s="57">
        <v>91.0</v>
      </c>
      <c r="C4363" s="57">
        <v>42.0</v>
      </c>
      <c r="D4363" s="268">
        <v>0.854166666666667</v>
      </c>
      <c r="E4363" s="269">
        <v>3.857735327872261E-8</v>
      </c>
      <c r="F4363" s="269">
        <v>8.479757527899113E-5</v>
      </c>
    </row>
    <row r="4364" ht="14.25" customHeight="1">
      <c r="A4364" s="267">
        <v>43556.0</v>
      </c>
      <c r="B4364" s="57">
        <v>91.0</v>
      </c>
      <c r="C4364" s="57">
        <v>43.0</v>
      </c>
      <c r="D4364" s="268">
        <v>0.875</v>
      </c>
      <c r="E4364" s="269">
        <v>0.0</v>
      </c>
      <c r="F4364" s="269">
        <v>8.099169985308369E-5</v>
      </c>
    </row>
    <row r="4365" ht="14.25" customHeight="1">
      <c r="A4365" s="267">
        <v>43556.0</v>
      </c>
      <c r="B4365" s="57">
        <v>91.0</v>
      </c>
      <c r="C4365" s="57">
        <v>44.0</v>
      </c>
      <c r="D4365" s="268">
        <v>0.895833333333333</v>
      </c>
      <c r="E4365" s="269">
        <v>0.0</v>
      </c>
      <c r="F4365" s="269">
        <v>7.932245624522951E-5</v>
      </c>
    </row>
    <row r="4366" ht="14.25" customHeight="1">
      <c r="A4366" s="267">
        <v>43556.0</v>
      </c>
      <c r="B4366" s="57">
        <v>91.0</v>
      </c>
      <c r="C4366" s="57">
        <v>45.0</v>
      </c>
      <c r="D4366" s="268">
        <v>0.916666666666667</v>
      </c>
      <c r="E4366" s="269">
        <v>0.0</v>
      </c>
      <c r="F4366" s="269">
        <v>7.424795567735287E-5</v>
      </c>
    </row>
    <row r="4367" ht="14.25" customHeight="1">
      <c r="A4367" s="267">
        <v>43556.0</v>
      </c>
      <c r="B4367" s="57">
        <v>91.0</v>
      </c>
      <c r="C4367" s="57">
        <v>46.0</v>
      </c>
      <c r="D4367" s="268">
        <v>0.9375</v>
      </c>
      <c r="E4367" s="269">
        <v>0.0</v>
      </c>
      <c r="F4367" s="269">
        <v>6.76711358624075E-5</v>
      </c>
    </row>
    <row r="4368" ht="14.25" customHeight="1">
      <c r="A4368" s="267">
        <v>43556.0</v>
      </c>
      <c r="B4368" s="57">
        <v>91.0</v>
      </c>
      <c r="C4368" s="57">
        <v>47.0</v>
      </c>
      <c r="D4368" s="268">
        <v>0.958333333333333</v>
      </c>
      <c r="E4368" s="269">
        <v>0.0</v>
      </c>
      <c r="F4368" s="269">
        <v>5.9558611928236294E-5</v>
      </c>
    </row>
    <row r="4369" ht="14.25" customHeight="1">
      <c r="A4369" s="267">
        <v>43556.0</v>
      </c>
      <c r="B4369" s="57">
        <v>91.0</v>
      </c>
      <c r="C4369" s="57">
        <v>48.0</v>
      </c>
      <c r="D4369" s="268">
        <v>0.979166666666667</v>
      </c>
      <c r="E4369" s="269">
        <v>0.0</v>
      </c>
      <c r="F4369" s="269">
        <v>5.0544696445823845E-5</v>
      </c>
    </row>
    <row r="4370" ht="14.25" customHeight="1">
      <c r="A4370" s="267">
        <v>43557.0</v>
      </c>
      <c r="B4370" s="57">
        <v>92.0</v>
      </c>
      <c r="C4370" s="57">
        <v>1.0</v>
      </c>
      <c r="D4370" s="268">
        <v>0.0</v>
      </c>
      <c r="E4370" s="269">
        <v>0.0</v>
      </c>
      <c r="F4370" s="269">
        <v>4.311656239087286E-5</v>
      </c>
    </row>
    <row r="4371" ht="14.25" customHeight="1">
      <c r="A4371" s="267">
        <v>43557.0</v>
      </c>
      <c r="B4371" s="57">
        <v>92.0</v>
      </c>
      <c r="C4371" s="57">
        <v>2.0</v>
      </c>
      <c r="D4371" s="268">
        <v>0.020833333333333332</v>
      </c>
      <c r="E4371" s="269">
        <v>0.0</v>
      </c>
      <c r="F4371" s="269">
        <v>3.825906349201726E-5</v>
      </c>
    </row>
    <row r="4372" ht="14.25" customHeight="1">
      <c r="A4372" s="267">
        <v>43557.0</v>
      </c>
      <c r="B4372" s="57">
        <v>92.0</v>
      </c>
      <c r="C4372" s="57">
        <v>3.0</v>
      </c>
      <c r="D4372" s="268">
        <v>0.0416666666666667</v>
      </c>
      <c r="E4372" s="269">
        <v>0.0</v>
      </c>
      <c r="F4372" s="269">
        <v>3.780836771789664E-5</v>
      </c>
    </row>
    <row r="4373" ht="14.25" customHeight="1">
      <c r="A4373" s="267">
        <v>43557.0</v>
      </c>
      <c r="B4373" s="57">
        <v>92.0</v>
      </c>
      <c r="C4373" s="57">
        <v>4.0</v>
      </c>
      <c r="D4373" s="268">
        <v>0.0625</v>
      </c>
      <c r="E4373" s="269">
        <v>0.0</v>
      </c>
      <c r="F4373" s="269">
        <v>3.300094612727668E-5</v>
      </c>
    </row>
    <row r="4374" ht="14.25" customHeight="1">
      <c r="A4374" s="267">
        <v>43557.0</v>
      </c>
      <c r="B4374" s="57">
        <v>92.0</v>
      </c>
      <c r="C4374" s="57">
        <v>5.0</v>
      </c>
      <c r="D4374" s="268">
        <v>0.0833333333333333</v>
      </c>
      <c r="E4374" s="269">
        <v>0.0</v>
      </c>
      <c r="F4374" s="269">
        <v>3.1648858804914796E-5</v>
      </c>
    </row>
    <row r="4375" ht="14.25" customHeight="1">
      <c r="A4375" s="267">
        <v>43557.0</v>
      </c>
      <c r="B4375" s="57">
        <v>92.0</v>
      </c>
      <c r="C4375" s="57">
        <v>6.0</v>
      </c>
      <c r="D4375" s="268">
        <v>0.104166666666667</v>
      </c>
      <c r="E4375" s="269">
        <v>0.0</v>
      </c>
      <c r="F4375" s="269">
        <v>3.124824033902981E-5</v>
      </c>
    </row>
    <row r="4376" ht="14.25" customHeight="1">
      <c r="A4376" s="267">
        <v>43557.0</v>
      </c>
      <c r="B4376" s="57">
        <v>92.0</v>
      </c>
      <c r="C4376" s="57">
        <v>7.0</v>
      </c>
      <c r="D4376" s="268">
        <v>0.125</v>
      </c>
      <c r="E4376" s="269">
        <v>0.0</v>
      </c>
      <c r="F4376" s="269">
        <v>3.049708071549544E-5</v>
      </c>
    </row>
    <row r="4377" ht="14.25" customHeight="1">
      <c r="A4377" s="267">
        <v>43557.0</v>
      </c>
      <c r="B4377" s="57">
        <v>92.0</v>
      </c>
      <c r="C4377" s="57">
        <v>8.0</v>
      </c>
      <c r="D4377" s="268">
        <v>0.145833333333333</v>
      </c>
      <c r="E4377" s="269">
        <v>0.0</v>
      </c>
      <c r="F4377" s="269">
        <v>2.9295225317840445E-5</v>
      </c>
    </row>
    <row r="4378" ht="14.25" customHeight="1">
      <c r="A4378" s="267">
        <v>43557.0</v>
      </c>
      <c r="B4378" s="57">
        <v>92.0</v>
      </c>
      <c r="C4378" s="57">
        <v>9.0</v>
      </c>
      <c r="D4378" s="268">
        <v>0.166666666666667</v>
      </c>
      <c r="E4378" s="269">
        <v>0.0</v>
      </c>
      <c r="F4378" s="269">
        <v>3.0447003407259817E-5</v>
      </c>
    </row>
    <row r="4379" ht="14.25" customHeight="1">
      <c r="A4379" s="267">
        <v>43557.0</v>
      </c>
      <c r="B4379" s="57">
        <v>92.0</v>
      </c>
      <c r="C4379" s="57">
        <v>10.0</v>
      </c>
      <c r="D4379" s="268">
        <v>0.1875</v>
      </c>
      <c r="E4379" s="269">
        <v>7.811339902375891E-8</v>
      </c>
      <c r="F4379" s="269">
        <v>3.0346848790788564E-5</v>
      </c>
    </row>
    <row r="4380" ht="14.25" customHeight="1">
      <c r="A4380" s="267">
        <v>43557.0</v>
      </c>
      <c r="B4380" s="57">
        <v>92.0</v>
      </c>
      <c r="C4380" s="57">
        <v>11.0</v>
      </c>
      <c r="D4380" s="268">
        <v>0.208333333333333</v>
      </c>
      <c r="E4380" s="269">
        <v>4.36806181596947E-7</v>
      </c>
      <c r="F4380" s="269">
        <v>3.084762187314481E-5</v>
      </c>
    </row>
    <row r="4381" ht="14.25" customHeight="1">
      <c r="A4381" s="267">
        <v>43557.0</v>
      </c>
      <c r="B4381" s="57">
        <v>92.0</v>
      </c>
      <c r="C4381" s="57">
        <v>12.0</v>
      </c>
      <c r="D4381" s="268">
        <v>0.229166666666667</v>
      </c>
      <c r="E4381" s="269">
        <v>3.137373051150708E-6</v>
      </c>
      <c r="F4381" s="269">
        <v>3.14485495719723E-5</v>
      </c>
    </row>
    <row r="4382" ht="14.25" customHeight="1">
      <c r="A4382" s="267">
        <v>43557.0</v>
      </c>
      <c r="B4382" s="57">
        <v>92.0</v>
      </c>
      <c r="C4382" s="57">
        <v>13.0</v>
      </c>
      <c r="D4382" s="268">
        <v>0.25</v>
      </c>
      <c r="E4382" s="269">
        <v>1.0009280870101369E-5</v>
      </c>
      <c r="F4382" s="269">
        <v>3.375210575081104E-5</v>
      </c>
    </row>
    <row r="4383" ht="14.25" customHeight="1">
      <c r="A4383" s="267">
        <v>43557.0</v>
      </c>
      <c r="B4383" s="57">
        <v>92.0</v>
      </c>
      <c r="C4383" s="57">
        <v>14.0</v>
      </c>
      <c r="D4383" s="268">
        <v>0.270833333333333</v>
      </c>
      <c r="E4383" s="269">
        <v>2.382601573200322E-5</v>
      </c>
      <c r="F4383" s="269">
        <v>3.8559527341431015E-5</v>
      </c>
    </row>
    <row r="4384" ht="14.25" customHeight="1">
      <c r="A4384" s="267">
        <v>43557.0</v>
      </c>
      <c r="B4384" s="57">
        <v>92.0</v>
      </c>
      <c r="C4384" s="57">
        <v>15.0</v>
      </c>
      <c r="D4384" s="268">
        <v>0.291666666666667</v>
      </c>
      <c r="E4384" s="269">
        <v>4.1530969031420736E-5</v>
      </c>
      <c r="F4384" s="269">
        <v>4.582073703559658E-5</v>
      </c>
    </row>
    <row r="4385" ht="14.25" customHeight="1">
      <c r="A4385" s="267">
        <v>43557.0</v>
      </c>
      <c r="B4385" s="57">
        <v>92.0</v>
      </c>
      <c r="C4385" s="57">
        <v>16.0</v>
      </c>
      <c r="D4385" s="268">
        <v>0.3125</v>
      </c>
      <c r="E4385" s="269">
        <v>6.0897765350255946E-5</v>
      </c>
      <c r="F4385" s="269">
        <v>5.132924094151531E-5</v>
      </c>
    </row>
    <row r="4386" ht="14.25" customHeight="1">
      <c r="A4386" s="267">
        <v>43557.0</v>
      </c>
      <c r="B4386" s="57">
        <v>92.0</v>
      </c>
      <c r="C4386" s="57">
        <v>17.0</v>
      </c>
      <c r="D4386" s="268">
        <v>0.333333333333333</v>
      </c>
      <c r="E4386" s="269">
        <v>8.623234329677815E-5</v>
      </c>
      <c r="F4386" s="269">
        <v>5.904114640980151E-5</v>
      </c>
    </row>
    <row r="4387" ht="14.25" customHeight="1">
      <c r="A4387" s="267">
        <v>43557.0</v>
      </c>
      <c r="B4387" s="57">
        <v>92.0</v>
      </c>
      <c r="C4387" s="57">
        <v>18.0</v>
      </c>
      <c r="D4387" s="268">
        <v>0.354166666666667</v>
      </c>
      <c r="E4387" s="269">
        <v>1.0317870997916782E-4</v>
      </c>
      <c r="F4387" s="269">
        <v>6.224609413688149E-5</v>
      </c>
    </row>
    <row r="4388" ht="14.25" customHeight="1">
      <c r="A4388" s="267">
        <v>43557.0</v>
      </c>
      <c r="B4388" s="57">
        <v>92.0</v>
      </c>
      <c r="C4388" s="57">
        <v>19.0</v>
      </c>
      <c r="D4388" s="268">
        <v>0.375</v>
      </c>
      <c r="E4388" s="269">
        <v>1.2421470055471516E-4</v>
      </c>
      <c r="F4388" s="269">
        <v>6.590173763808209E-5</v>
      </c>
    </row>
    <row r="4389" ht="14.25" customHeight="1">
      <c r="A4389" s="267">
        <v>43557.0</v>
      </c>
      <c r="B4389" s="57">
        <v>92.0</v>
      </c>
      <c r="C4389" s="57">
        <v>20.0</v>
      </c>
      <c r="D4389" s="268">
        <v>0.395833333333333</v>
      </c>
      <c r="E4389" s="269">
        <v>1.450317285293363E-4</v>
      </c>
      <c r="F4389" s="269">
        <v>6.645258802867396E-5</v>
      </c>
    </row>
    <row r="4390" ht="14.25" customHeight="1">
      <c r="A4390" s="267">
        <v>43557.0</v>
      </c>
      <c r="B4390" s="57">
        <v>92.0</v>
      </c>
      <c r="C4390" s="57">
        <v>21.0</v>
      </c>
      <c r="D4390" s="268">
        <v>0.416666666666667</v>
      </c>
      <c r="E4390" s="269">
        <v>1.66994929638768E-4</v>
      </c>
      <c r="F4390" s="269">
        <v>6.34980268427721E-5</v>
      </c>
    </row>
    <row r="4391" ht="14.25" customHeight="1">
      <c r="A4391" s="267">
        <v>43557.0</v>
      </c>
      <c r="B4391" s="57">
        <v>92.0</v>
      </c>
      <c r="C4391" s="57">
        <v>22.0</v>
      </c>
      <c r="D4391" s="268">
        <v>0.4375</v>
      </c>
      <c r="E4391" s="269">
        <v>1.7506513096520823E-4</v>
      </c>
      <c r="F4391" s="269">
        <v>6.585166032984648E-5</v>
      </c>
    </row>
    <row r="4392" ht="14.25" customHeight="1">
      <c r="A4392" s="267">
        <v>43557.0</v>
      </c>
      <c r="B4392" s="57">
        <v>92.0</v>
      </c>
      <c r="C4392" s="57">
        <v>23.0</v>
      </c>
      <c r="D4392" s="268">
        <v>0.458333333333333</v>
      </c>
      <c r="E4392" s="269">
        <v>1.8409767369946157E-4</v>
      </c>
      <c r="F4392" s="269">
        <v>6.965753575575396E-5</v>
      </c>
    </row>
    <row r="4393" ht="14.25" customHeight="1">
      <c r="A4393" s="267">
        <v>43557.0</v>
      </c>
      <c r="B4393" s="57">
        <v>92.0</v>
      </c>
      <c r="C4393" s="57">
        <v>24.0</v>
      </c>
      <c r="D4393" s="268">
        <v>0.479166666666667</v>
      </c>
      <c r="E4393" s="269">
        <v>1.8765839931952251E-4</v>
      </c>
      <c r="F4393" s="269">
        <v>6.495026878160523E-5</v>
      </c>
    </row>
    <row r="4394" ht="14.25" customHeight="1">
      <c r="A4394" s="267">
        <v>43557.0</v>
      </c>
      <c r="B4394" s="57">
        <v>92.0</v>
      </c>
      <c r="C4394" s="57">
        <v>25.0</v>
      </c>
      <c r="D4394" s="268">
        <v>0.5</v>
      </c>
      <c r="E4394" s="269">
        <v>1.7223206664824156E-4</v>
      </c>
      <c r="F4394" s="269">
        <v>5.9341610259215265E-5</v>
      </c>
    </row>
    <row r="4395" ht="14.25" customHeight="1">
      <c r="A4395" s="267">
        <v>43557.0</v>
      </c>
      <c r="B4395" s="57">
        <v>92.0</v>
      </c>
      <c r="C4395" s="57">
        <v>26.0</v>
      </c>
      <c r="D4395" s="268">
        <v>0.520833333333333</v>
      </c>
      <c r="E4395" s="269">
        <v>1.5845882062881365E-4</v>
      </c>
      <c r="F4395" s="269">
        <v>6.0793852198048374E-5</v>
      </c>
    </row>
    <row r="4396" ht="14.25" customHeight="1">
      <c r="A4396" s="267">
        <v>43557.0</v>
      </c>
      <c r="B4396" s="57">
        <v>92.0</v>
      </c>
      <c r="C4396" s="57">
        <v>27.0</v>
      </c>
      <c r="D4396" s="268">
        <v>0.541666666666667</v>
      </c>
      <c r="E4396" s="269">
        <v>1.5431087370844482E-4</v>
      </c>
      <c r="F4396" s="269">
        <v>5.909122371803713E-5</v>
      </c>
    </row>
    <row r="4397" ht="14.25" customHeight="1">
      <c r="A4397" s="267">
        <v>43557.0</v>
      </c>
      <c r="B4397" s="57">
        <v>92.0</v>
      </c>
      <c r="C4397" s="57">
        <v>28.0</v>
      </c>
      <c r="D4397" s="268">
        <v>0.5625</v>
      </c>
      <c r="E4397" s="269">
        <v>1.517768931783636E-4</v>
      </c>
      <c r="F4397" s="269">
        <v>5.9191378334508385E-5</v>
      </c>
    </row>
    <row r="4398" ht="14.25" customHeight="1">
      <c r="A4398" s="267">
        <v>43557.0</v>
      </c>
      <c r="B4398" s="57">
        <v>92.0</v>
      </c>
      <c r="C4398" s="57">
        <v>29.0</v>
      </c>
      <c r="D4398" s="268">
        <v>0.583333333333333</v>
      </c>
      <c r="E4398" s="269">
        <v>1.4988421278891513E-4</v>
      </c>
      <c r="F4398" s="269">
        <v>5.6236817148606526E-5</v>
      </c>
    </row>
    <row r="4399" ht="14.25" customHeight="1">
      <c r="A4399" s="267">
        <v>43557.0</v>
      </c>
      <c r="B4399" s="57">
        <v>92.0</v>
      </c>
      <c r="C4399" s="57">
        <v>30.0</v>
      </c>
      <c r="D4399" s="268">
        <v>0.604166666666667</v>
      </c>
      <c r="E4399" s="269">
        <v>1.7930179054968595E-4</v>
      </c>
      <c r="F4399" s="269">
        <v>5.7088131388612155E-5</v>
      </c>
    </row>
    <row r="4400" ht="14.25" customHeight="1">
      <c r="A4400" s="267">
        <v>43557.0</v>
      </c>
      <c r="B4400" s="57">
        <v>92.0</v>
      </c>
      <c r="C4400" s="57">
        <v>31.0</v>
      </c>
      <c r="D4400" s="268">
        <v>0.625</v>
      </c>
      <c r="E4400" s="269">
        <v>1.4938669986847442E-4</v>
      </c>
      <c r="F4400" s="269">
        <v>5.7088131388612155E-5</v>
      </c>
    </row>
    <row r="4401" ht="14.25" customHeight="1">
      <c r="A4401" s="267">
        <v>43557.0</v>
      </c>
      <c r="B4401" s="57">
        <v>92.0</v>
      </c>
      <c r="C4401" s="57">
        <v>32.0</v>
      </c>
      <c r="D4401" s="268">
        <v>0.645833333333333</v>
      </c>
      <c r="E4401" s="269">
        <v>1.1624739517814521E-4</v>
      </c>
      <c r="F4401" s="269">
        <v>5.593635329919278E-5</v>
      </c>
    </row>
    <row r="4402" ht="14.25" customHeight="1">
      <c r="A4402" s="267">
        <v>43557.0</v>
      </c>
      <c r="B4402" s="57">
        <v>92.0</v>
      </c>
      <c r="C4402" s="57">
        <v>33.0</v>
      </c>
      <c r="D4402" s="268">
        <v>0.666666666666667</v>
      </c>
      <c r="E4402" s="269">
        <v>8.805754446726724E-5</v>
      </c>
      <c r="F4402" s="269">
        <v>5.9591996800393386E-5</v>
      </c>
    </row>
    <row r="4403" ht="14.25" customHeight="1">
      <c r="A4403" s="267">
        <v>43557.0</v>
      </c>
      <c r="B4403" s="57">
        <v>92.0</v>
      </c>
      <c r="C4403" s="57">
        <v>34.0</v>
      </c>
      <c r="D4403" s="268">
        <v>0.6875</v>
      </c>
      <c r="E4403" s="269">
        <v>6.903721005410806E-5</v>
      </c>
      <c r="F4403" s="269">
        <v>6.34980268427721E-5</v>
      </c>
    </row>
    <row r="4404" ht="14.25" customHeight="1">
      <c r="A4404" s="267">
        <v>43557.0</v>
      </c>
      <c r="B4404" s="57">
        <v>92.0</v>
      </c>
      <c r="C4404" s="57">
        <v>35.0</v>
      </c>
      <c r="D4404" s="268">
        <v>0.708333333333333</v>
      </c>
      <c r="E4404" s="269">
        <v>4.340292061490185E-5</v>
      </c>
      <c r="F4404" s="269">
        <v>6.93570719063402E-5</v>
      </c>
    </row>
    <row r="4405" ht="14.25" customHeight="1">
      <c r="A4405" s="267">
        <v>43557.0</v>
      </c>
      <c r="B4405" s="57">
        <v>92.0</v>
      </c>
      <c r="C4405" s="57">
        <v>36.0</v>
      </c>
      <c r="D4405" s="268">
        <v>0.729166666666667</v>
      </c>
      <c r="E4405" s="269">
        <v>2.7197805958489753E-5</v>
      </c>
      <c r="F4405" s="269">
        <v>7.661828160050578E-5</v>
      </c>
    </row>
    <row r="4406" ht="14.25" customHeight="1">
      <c r="A4406" s="267">
        <v>43557.0</v>
      </c>
      <c r="B4406" s="57">
        <v>92.0</v>
      </c>
      <c r="C4406" s="57">
        <v>37.0</v>
      </c>
      <c r="D4406" s="268">
        <v>0.75</v>
      </c>
      <c r="E4406" s="269">
        <v>1.3483057230620206E-5</v>
      </c>
      <c r="F4406" s="269">
        <v>8.307825436290138E-5</v>
      </c>
    </row>
    <row r="4407" ht="14.25" customHeight="1">
      <c r="A4407" s="267">
        <v>43557.0</v>
      </c>
      <c r="B4407" s="57">
        <v>92.0</v>
      </c>
      <c r="C4407" s="57">
        <v>38.0</v>
      </c>
      <c r="D4407" s="268">
        <v>0.770833333333333</v>
      </c>
      <c r="E4407" s="269">
        <v>4.6611566059923164E-6</v>
      </c>
      <c r="F4407" s="269">
        <v>8.828629441940632E-5</v>
      </c>
    </row>
    <row r="4408" ht="14.25" customHeight="1">
      <c r="A4408" s="267">
        <v>43557.0</v>
      </c>
      <c r="B4408" s="57">
        <v>92.0</v>
      </c>
      <c r="C4408" s="57">
        <v>39.0</v>
      </c>
      <c r="D4408" s="268">
        <v>0.791666666666667</v>
      </c>
      <c r="E4408" s="269">
        <v>1.8007388782051693E-6</v>
      </c>
      <c r="F4408" s="269">
        <v>8.202663088995325E-5</v>
      </c>
    </row>
    <row r="4409" ht="14.25" customHeight="1">
      <c r="A4409" s="267">
        <v>43557.0</v>
      </c>
      <c r="B4409" s="57">
        <v>92.0</v>
      </c>
      <c r="C4409" s="57">
        <v>40.0</v>
      </c>
      <c r="D4409" s="268">
        <v>0.8125</v>
      </c>
      <c r="E4409" s="269">
        <v>6.559182732547523E-7</v>
      </c>
      <c r="F4409" s="269">
        <v>8.628320208998135E-5</v>
      </c>
    </row>
    <row r="4410" ht="14.25" customHeight="1">
      <c r="A4410" s="267">
        <v>43557.0</v>
      </c>
      <c r="B4410" s="57">
        <v>92.0</v>
      </c>
      <c r="C4410" s="57">
        <v>41.0</v>
      </c>
      <c r="D4410" s="268">
        <v>0.833333333333333</v>
      </c>
      <c r="E4410" s="269">
        <v>2.1177547406993835E-7</v>
      </c>
      <c r="F4410" s="269">
        <v>8.2327094739367E-5</v>
      </c>
    </row>
    <row r="4411" ht="14.25" customHeight="1">
      <c r="A4411" s="267">
        <v>43557.0</v>
      </c>
      <c r="B4411" s="57">
        <v>92.0</v>
      </c>
      <c r="C4411" s="57">
        <v>42.0</v>
      </c>
      <c r="D4411" s="268">
        <v>0.854166666666667</v>
      </c>
      <c r="E4411" s="269">
        <v>3.52065165844653E-8</v>
      </c>
      <c r="F4411" s="269">
        <v>7.822075546404577E-5</v>
      </c>
    </row>
    <row r="4412" ht="14.25" customHeight="1">
      <c r="A4412" s="267">
        <v>43557.0</v>
      </c>
      <c r="B4412" s="57">
        <v>92.0</v>
      </c>
      <c r="C4412" s="57">
        <v>43.0</v>
      </c>
      <c r="D4412" s="268">
        <v>0.875</v>
      </c>
      <c r="E4412" s="269">
        <v>0.0</v>
      </c>
      <c r="F4412" s="269">
        <v>7.491565312049453E-5</v>
      </c>
    </row>
    <row r="4413" ht="14.25" customHeight="1">
      <c r="A4413" s="267">
        <v>43557.0</v>
      </c>
      <c r="B4413" s="57">
        <v>92.0</v>
      </c>
      <c r="C4413" s="57">
        <v>44.0</v>
      </c>
      <c r="D4413" s="268">
        <v>0.895833333333333</v>
      </c>
      <c r="E4413" s="269">
        <v>0.0</v>
      </c>
      <c r="F4413" s="269">
        <v>7.336325656519016E-5</v>
      </c>
    </row>
    <row r="4414" ht="14.25" customHeight="1">
      <c r="A4414" s="267">
        <v>43557.0</v>
      </c>
      <c r="B4414" s="57">
        <v>92.0</v>
      </c>
      <c r="C4414" s="57">
        <v>45.0</v>
      </c>
      <c r="D4414" s="268">
        <v>0.916666666666667</v>
      </c>
      <c r="E4414" s="269">
        <v>0.0</v>
      </c>
      <c r="F4414" s="269">
        <v>6.840560304986335E-5</v>
      </c>
    </row>
    <row r="4415" ht="14.25" customHeight="1">
      <c r="A4415" s="267">
        <v>43557.0</v>
      </c>
      <c r="B4415" s="57">
        <v>92.0</v>
      </c>
      <c r="C4415" s="57">
        <v>46.0</v>
      </c>
      <c r="D4415" s="268">
        <v>0.9375</v>
      </c>
      <c r="E4415" s="269">
        <v>0.0</v>
      </c>
      <c r="F4415" s="269">
        <v>6.14448572051115E-5</v>
      </c>
    </row>
    <row r="4416" ht="14.25" customHeight="1">
      <c r="A4416" s="267">
        <v>43557.0</v>
      </c>
      <c r="B4416" s="57">
        <v>92.0</v>
      </c>
      <c r="C4416" s="57">
        <v>47.0</v>
      </c>
      <c r="D4416" s="268">
        <v>0.958333333333333</v>
      </c>
      <c r="E4416" s="269">
        <v>0.0</v>
      </c>
      <c r="F4416" s="269">
        <v>5.6236817148606526E-5</v>
      </c>
    </row>
    <row r="4417" ht="14.25" customHeight="1">
      <c r="A4417" s="267">
        <v>43557.0</v>
      </c>
      <c r="B4417" s="57">
        <v>92.0</v>
      </c>
      <c r="C4417" s="57">
        <v>48.0</v>
      </c>
      <c r="D4417" s="268">
        <v>0.979166666666667</v>
      </c>
      <c r="E4417" s="269">
        <v>0.0</v>
      </c>
      <c r="F4417" s="269">
        <v>4.526988664500473E-5</v>
      </c>
    </row>
    <row r="4418" ht="14.25" customHeight="1">
      <c r="A4418" s="267">
        <v>43558.0</v>
      </c>
      <c r="B4418" s="57">
        <v>93.0</v>
      </c>
      <c r="C4418" s="57">
        <v>1.0</v>
      </c>
      <c r="D4418" s="268">
        <v>0.0</v>
      </c>
      <c r="E4418" s="269">
        <v>0.0</v>
      </c>
      <c r="F4418" s="269">
        <v>4.552027318618285E-5</v>
      </c>
    </row>
    <row r="4419" ht="14.25" customHeight="1">
      <c r="A4419" s="267">
        <v>43558.0</v>
      </c>
      <c r="B4419" s="57">
        <v>93.0</v>
      </c>
      <c r="C4419" s="57">
        <v>2.0</v>
      </c>
      <c r="D4419" s="268">
        <v>0.020833333333333332</v>
      </c>
      <c r="E4419" s="269">
        <v>0.0</v>
      </c>
      <c r="F4419" s="269">
        <v>3.7007130786126646E-5</v>
      </c>
    </row>
    <row r="4420" ht="14.25" customHeight="1">
      <c r="A4420" s="267">
        <v>43558.0</v>
      </c>
      <c r="B4420" s="57">
        <v>93.0</v>
      </c>
      <c r="C4420" s="57">
        <v>3.0</v>
      </c>
      <c r="D4420" s="268">
        <v>0.0416666666666667</v>
      </c>
      <c r="E4420" s="269">
        <v>0.0</v>
      </c>
      <c r="F4420" s="269">
        <v>3.470357460728791E-5</v>
      </c>
    </row>
    <row r="4421" ht="14.25" customHeight="1">
      <c r="A4421" s="267">
        <v>43558.0</v>
      </c>
      <c r="B4421" s="57">
        <v>93.0</v>
      </c>
      <c r="C4421" s="57">
        <v>4.0</v>
      </c>
      <c r="D4421" s="268">
        <v>0.0625</v>
      </c>
      <c r="E4421" s="269">
        <v>0.0</v>
      </c>
      <c r="F4421" s="269">
        <v>3.189924534609293E-5</v>
      </c>
    </row>
    <row r="4422" ht="14.25" customHeight="1">
      <c r="A4422" s="267">
        <v>43558.0</v>
      </c>
      <c r="B4422" s="57">
        <v>93.0</v>
      </c>
      <c r="C4422" s="57">
        <v>5.0</v>
      </c>
      <c r="D4422" s="268">
        <v>0.0833333333333333</v>
      </c>
      <c r="E4422" s="269">
        <v>0.0</v>
      </c>
      <c r="F4422" s="269">
        <v>3.134839495550106E-5</v>
      </c>
    </row>
    <row r="4423" ht="14.25" customHeight="1">
      <c r="A4423" s="267">
        <v>43558.0</v>
      </c>
      <c r="B4423" s="57">
        <v>93.0</v>
      </c>
      <c r="C4423" s="57">
        <v>6.0</v>
      </c>
      <c r="D4423" s="268">
        <v>0.104166666666667</v>
      </c>
      <c r="E4423" s="269">
        <v>0.0</v>
      </c>
      <c r="F4423" s="269">
        <v>3.2500173044920424E-5</v>
      </c>
    </row>
    <row r="4424" ht="14.25" customHeight="1">
      <c r="A4424" s="267">
        <v>43558.0</v>
      </c>
      <c r="B4424" s="57">
        <v>93.0</v>
      </c>
      <c r="C4424" s="57">
        <v>7.0</v>
      </c>
      <c r="D4424" s="268">
        <v>0.125</v>
      </c>
      <c r="E4424" s="269">
        <v>0.0</v>
      </c>
      <c r="F4424" s="269">
        <v>2.9946230324903566E-5</v>
      </c>
    </row>
    <row r="4425" ht="14.25" customHeight="1">
      <c r="A4425" s="267">
        <v>43558.0</v>
      </c>
      <c r="B4425" s="57">
        <v>93.0</v>
      </c>
      <c r="C4425" s="57">
        <v>8.0</v>
      </c>
      <c r="D4425" s="268">
        <v>0.145833333333333</v>
      </c>
      <c r="E4425" s="269">
        <v>0.0</v>
      </c>
      <c r="F4425" s="269">
        <v>3.2450095736684804E-5</v>
      </c>
    </row>
    <row r="4426" ht="14.25" customHeight="1">
      <c r="A4426" s="267">
        <v>43558.0</v>
      </c>
      <c r="B4426" s="57">
        <v>93.0</v>
      </c>
      <c r="C4426" s="57">
        <v>9.0</v>
      </c>
      <c r="D4426" s="268">
        <v>0.166666666666667</v>
      </c>
      <c r="E4426" s="269">
        <v>0.0</v>
      </c>
      <c r="F4426" s="269">
        <v>3.0847621873144815E-5</v>
      </c>
    </row>
    <row r="4427" ht="14.25" customHeight="1">
      <c r="A4427" s="267">
        <v>43558.0</v>
      </c>
      <c r="B4427" s="57">
        <v>93.0</v>
      </c>
      <c r="C4427" s="57">
        <v>10.0</v>
      </c>
      <c r="D4427" s="268">
        <v>0.1875</v>
      </c>
      <c r="E4427" s="269">
        <v>6.652277627990201E-8</v>
      </c>
      <c r="F4427" s="269">
        <v>3.059723533196669E-5</v>
      </c>
    </row>
    <row r="4428" ht="14.25" customHeight="1">
      <c r="A4428" s="267">
        <v>43558.0</v>
      </c>
      <c r="B4428" s="57">
        <v>93.0</v>
      </c>
      <c r="C4428" s="57">
        <v>11.0</v>
      </c>
      <c r="D4428" s="268">
        <v>0.208333333333333</v>
      </c>
      <c r="E4428" s="269">
        <v>5.893338447262126E-7</v>
      </c>
      <c r="F4428" s="269">
        <v>3.2450095736684804E-5</v>
      </c>
    </row>
    <row r="4429" ht="14.25" customHeight="1">
      <c r="A4429" s="267">
        <v>43558.0</v>
      </c>
      <c r="B4429" s="57">
        <v>93.0</v>
      </c>
      <c r="C4429" s="57">
        <v>12.0</v>
      </c>
      <c r="D4429" s="268">
        <v>0.229166666666667</v>
      </c>
      <c r="E4429" s="269">
        <v>4.303418397597082E-6</v>
      </c>
      <c r="F4429" s="269">
        <v>3.5354579614351036E-5</v>
      </c>
    </row>
    <row r="4430" ht="14.25" customHeight="1">
      <c r="A4430" s="267">
        <v>43558.0</v>
      </c>
      <c r="B4430" s="57">
        <v>93.0</v>
      </c>
      <c r="C4430" s="57">
        <v>13.0</v>
      </c>
      <c r="D4430" s="268">
        <v>0.25</v>
      </c>
      <c r="E4430" s="269">
        <v>1.0801290752808577E-5</v>
      </c>
      <c r="F4430" s="269">
        <v>3.9210532348494136E-5</v>
      </c>
    </row>
    <row r="4431" ht="14.25" customHeight="1">
      <c r="A4431" s="267">
        <v>43558.0</v>
      </c>
      <c r="B4431" s="57">
        <v>93.0</v>
      </c>
      <c r="C4431" s="57">
        <v>14.0</v>
      </c>
      <c r="D4431" s="268">
        <v>0.270833333333333</v>
      </c>
      <c r="E4431" s="269">
        <v>2.2402988043882367E-5</v>
      </c>
      <c r="F4431" s="269">
        <v>4.371749008970036E-5</v>
      </c>
    </row>
    <row r="4432" ht="14.25" customHeight="1">
      <c r="A4432" s="267">
        <v>43558.0</v>
      </c>
      <c r="B4432" s="57">
        <v>93.0</v>
      </c>
      <c r="C4432" s="57">
        <v>15.0</v>
      </c>
      <c r="D4432" s="268">
        <v>0.291666666666667</v>
      </c>
      <c r="E4432" s="269">
        <v>4.008434304408034E-5</v>
      </c>
      <c r="F4432" s="269">
        <v>5.1028777092101564E-5</v>
      </c>
    </row>
    <row r="4433" ht="14.25" customHeight="1">
      <c r="A4433" s="267">
        <v>43558.0</v>
      </c>
      <c r="B4433" s="57">
        <v>93.0</v>
      </c>
      <c r="C4433" s="57">
        <v>16.0</v>
      </c>
      <c r="D4433" s="268">
        <v>0.3125</v>
      </c>
      <c r="E4433" s="269">
        <v>6.157189831261797E-5</v>
      </c>
      <c r="F4433" s="269">
        <v>5.418364751094592E-5</v>
      </c>
    </row>
    <row r="4434" ht="14.25" customHeight="1">
      <c r="A4434" s="267">
        <v>43558.0</v>
      </c>
      <c r="B4434" s="57">
        <v>93.0</v>
      </c>
      <c r="C4434" s="57">
        <v>17.0</v>
      </c>
      <c r="D4434" s="268">
        <v>0.333333333333333</v>
      </c>
      <c r="E4434" s="269">
        <v>9.487182729822257E-5</v>
      </c>
      <c r="F4434" s="269">
        <v>5.663743561449153E-5</v>
      </c>
    </row>
    <row r="4435" ht="14.25" customHeight="1">
      <c r="A4435" s="267">
        <v>43558.0</v>
      </c>
      <c r="B4435" s="57">
        <v>93.0</v>
      </c>
      <c r="C4435" s="57">
        <v>18.0</v>
      </c>
      <c r="D4435" s="268">
        <v>0.354166666666667</v>
      </c>
      <c r="E4435" s="269">
        <v>1.2657245166988545E-4</v>
      </c>
      <c r="F4435" s="269">
        <v>6.249648067805962E-5</v>
      </c>
    </row>
    <row r="4436" ht="14.25" customHeight="1">
      <c r="A4436" s="267">
        <v>43558.0</v>
      </c>
      <c r="B4436" s="57">
        <v>93.0</v>
      </c>
      <c r="C4436" s="57">
        <v>19.0</v>
      </c>
      <c r="D4436" s="268">
        <v>0.375</v>
      </c>
      <c r="E4436" s="269">
        <v>1.5855528348027178E-4</v>
      </c>
      <c r="F4436" s="269">
        <v>6.279694452747336E-5</v>
      </c>
    </row>
    <row r="4437" ht="14.25" customHeight="1">
      <c r="A4437" s="267">
        <v>43558.0</v>
      </c>
      <c r="B4437" s="57">
        <v>93.0</v>
      </c>
      <c r="C4437" s="57">
        <v>20.0</v>
      </c>
      <c r="D4437" s="268">
        <v>0.395833333333333</v>
      </c>
      <c r="E4437" s="269">
        <v>2.0135965514908108E-4</v>
      </c>
      <c r="F4437" s="269">
        <v>6.790482996750707E-5</v>
      </c>
    </row>
    <row r="4438" ht="14.25" customHeight="1">
      <c r="A4438" s="267">
        <v>43558.0</v>
      </c>
      <c r="B4438" s="57">
        <v>93.0</v>
      </c>
      <c r="C4438" s="57">
        <v>21.0</v>
      </c>
      <c r="D4438" s="268">
        <v>0.416666666666667</v>
      </c>
      <c r="E4438" s="269">
        <v>2.682089548371574E-4</v>
      </c>
      <c r="F4438" s="269">
        <v>7.010823152987456E-5</v>
      </c>
    </row>
    <row r="4439" ht="14.25" customHeight="1">
      <c r="A4439" s="267">
        <v>43558.0</v>
      </c>
      <c r="B4439" s="57">
        <v>93.0</v>
      </c>
      <c r="C4439" s="57">
        <v>22.0</v>
      </c>
      <c r="D4439" s="268">
        <v>0.4375</v>
      </c>
      <c r="E4439" s="269">
        <v>2.9941357159009167E-4</v>
      </c>
      <c r="F4439" s="269">
        <v>6.720374765220833E-5</v>
      </c>
    </row>
    <row r="4440" ht="14.25" customHeight="1">
      <c r="A4440" s="267">
        <v>43558.0</v>
      </c>
      <c r="B4440" s="57">
        <v>93.0</v>
      </c>
      <c r="C4440" s="57">
        <v>23.0</v>
      </c>
      <c r="D4440" s="268">
        <v>0.458333333333333</v>
      </c>
      <c r="E4440" s="269">
        <v>3.171886563398373E-4</v>
      </c>
      <c r="F4440" s="269">
        <v>6.645258802867396E-5</v>
      </c>
    </row>
    <row r="4441" ht="14.25" customHeight="1">
      <c r="A4441" s="267">
        <v>43558.0</v>
      </c>
      <c r="B4441" s="57">
        <v>93.0</v>
      </c>
      <c r="C4441" s="57">
        <v>24.0</v>
      </c>
      <c r="D4441" s="268">
        <v>0.479166666666667</v>
      </c>
      <c r="E4441" s="269">
        <v>3.218978957011071E-4</v>
      </c>
      <c r="F4441" s="269">
        <v>6.274686721923774E-5</v>
      </c>
    </row>
    <row r="4442" ht="14.25" customHeight="1">
      <c r="A4442" s="267">
        <v>43558.0</v>
      </c>
      <c r="B4442" s="57">
        <v>93.0</v>
      </c>
      <c r="C4442" s="57">
        <v>25.0</v>
      </c>
      <c r="D4442" s="268">
        <v>0.5</v>
      </c>
      <c r="E4442" s="269">
        <v>2.9209142046506545E-4</v>
      </c>
      <c r="F4442" s="269">
        <v>6.645258802867396E-5</v>
      </c>
    </row>
    <row r="4443" ht="14.25" customHeight="1">
      <c r="A4443" s="267">
        <v>43558.0</v>
      </c>
      <c r="B4443" s="57">
        <v>93.0</v>
      </c>
      <c r="C4443" s="57">
        <v>26.0</v>
      </c>
      <c r="D4443" s="268">
        <v>0.520833333333333</v>
      </c>
      <c r="E4443" s="269">
        <v>2.9910879888987724E-4</v>
      </c>
      <c r="F4443" s="269">
        <v>5.9391687567450885E-5</v>
      </c>
    </row>
    <row r="4444" ht="14.25" customHeight="1">
      <c r="A4444" s="267">
        <v>43558.0</v>
      </c>
      <c r="B4444" s="57">
        <v>93.0</v>
      </c>
      <c r="C4444" s="57">
        <v>27.0</v>
      </c>
      <c r="D4444" s="268">
        <v>0.541666666666667</v>
      </c>
      <c r="E4444" s="269">
        <v>2.678008747963613E-4</v>
      </c>
      <c r="F4444" s="269">
        <v>5.9391687567450885E-5</v>
      </c>
    </row>
    <row r="4445" ht="14.25" customHeight="1">
      <c r="A4445" s="267">
        <v>43558.0</v>
      </c>
      <c r="B4445" s="57">
        <v>93.0</v>
      </c>
      <c r="C4445" s="57">
        <v>28.0</v>
      </c>
      <c r="D4445" s="268">
        <v>0.5625</v>
      </c>
      <c r="E4445" s="269">
        <v>2.6739515334539706E-4</v>
      </c>
      <c r="F4445" s="269">
        <v>5.7088131388612155E-5</v>
      </c>
    </row>
    <row r="4446" ht="14.25" customHeight="1">
      <c r="A4446" s="267">
        <v>43558.0</v>
      </c>
      <c r="B4446" s="57">
        <v>93.0</v>
      </c>
      <c r="C4446" s="57">
        <v>29.0</v>
      </c>
      <c r="D4446" s="268">
        <v>0.583333333333333</v>
      </c>
      <c r="E4446" s="269">
        <v>2.5148378824516976E-4</v>
      </c>
      <c r="F4446" s="269">
        <v>5.443403405212404E-5</v>
      </c>
    </row>
    <row r="4447" ht="14.25" customHeight="1">
      <c r="A4447" s="267">
        <v>43558.0</v>
      </c>
      <c r="B4447" s="57">
        <v>93.0</v>
      </c>
      <c r="C4447" s="57">
        <v>30.0</v>
      </c>
      <c r="D4447" s="268">
        <v>0.604166666666667</v>
      </c>
      <c r="E4447" s="269">
        <v>2.238231538869014E-4</v>
      </c>
      <c r="F4447" s="269">
        <v>6.10442387392265E-5</v>
      </c>
    </row>
    <row r="4448" ht="14.25" customHeight="1">
      <c r="A4448" s="267">
        <v>43558.0</v>
      </c>
      <c r="B4448" s="57">
        <v>93.0</v>
      </c>
      <c r="C4448" s="57">
        <v>31.0</v>
      </c>
      <c r="D4448" s="268">
        <v>0.625</v>
      </c>
      <c r="E4448" s="269">
        <v>1.5571522190232953E-4</v>
      </c>
      <c r="F4448" s="269">
        <v>6.254655798629524E-5</v>
      </c>
    </row>
    <row r="4449" ht="14.25" customHeight="1">
      <c r="A4449" s="267">
        <v>43558.0</v>
      </c>
      <c r="B4449" s="57">
        <v>93.0</v>
      </c>
      <c r="C4449" s="57">
        <v>32.0</v>
      </c>
      <c r="D4449" s="268">
        <v>0.645833333333333</v>
      </c>
      <c r="E4449" s="269">
        <v>1.0630530609952225E-4</v>
      </c>
      <c r="F4449" s="269">
        <v>6.229617144511712E-5</v>
      </c>
    </row>
    <row r="4450" ht="14.25" customHeight="1">
      <c r="A4450" s="267">
        <v>43558.0</v>
      </c>
      <c r="B4450" s="57">
        <v>93.0</v>
      </c>
      <c r="C4450" s="57">
        <v>33.0</v>
      </c>
      <c r="D4450" s="268">
        <v>0.666666666666667</v>
      </c>
      <c r="E4450" s="269">
        <v>1.0458591872216403E-4</v>
      </c>
      <c r="F4450" s="269">
        <v>6.515057801454774E-5</v>
      </c>
    </row>
    <row r="4451" ht="14.25" customHeight="1">
      <c r="A4451" s="267">
        <v>43558.0</v>
      </c>
      <c r="B4451" s="57">
        <v>93.0</v>
      </c>
      <c r="C4451" s="57">
        <v>34.0</v>
      </c>
      <c r="D4451" s="268">
        <v>0.6875</v>
      </c>
      <c r="E4451" s="269">
        <v>7.346730685607921E-5</v>
      </c>
      <c r="F4451" s="269">
        <v>7.151039616047207E-5</v>
      </c>
    </row>
    <row r="4452" ht="14.25" customHeight="1">
      <c r="A4452" s="267">
        <v>43558.0</v>
      </c>
      <c r="B4452" s="57">
        <v>93.0</v>
      </c>
      <c r="C4452" s="57">
        <v>35.0</v>
      </c>
      <c r="D4452" s="268">
        <v>0.708333333333333</v>
      </c>
      <c r="E4452" s="269">
        <v>5.138629135268007E-5</v>
      </c>
      <c r="F4452" s="269">
        <v>8.032400240994201E-5</v>
      </c>
    </row>
    <row r="4453" ht="14.25" customHeight="1">
      <c r="A4453" s="267">
        <v>43558.0</v>
      </c>
      <c r="B4453" s="57">
        <v>93.0</v>
      </c>
      <c r="C4453" s="57">
        <v>36.0</v>
      </c>
      <c r="D4453" s="268">
        <v>0.729166666666667</v>
      </c>
      <c r="E4453" s="269">
        <v>3.518803509878888E-5</v>
      </c>
      <c r="F4453" s="269">
        <v>7.977315201935012E-5</v>
      </c>
    </row>
    <row r="4454" ht="14.25" customHeight="1">
      <c r="A4454" s="267">
        <v>43558.0</v>
      </c>
      <c r="B4454" s="57">
        <v>93.0</v>
      </c>
      <c r="C4454" s="57">
        <v>37.0</v>
      </c>
      <c r="D4454" s="268">
        <v>0.75</v>
      </c>
      <c r="E4454" s="269">
        <v>1.401545713353462E-5</v>
      </c>
      <c r="F4454" s="269">
        <v>7.912214701228701E-5</v>
      </c>
    </row>
    <row r="4455" ht="14.25" customHeight="1">
      <c r="A4455" s="267">
        <v>43558.0</v>
      </c>
      <c r="B4455" s="57">
        <v>93.0</v>
      </c>
      <c r="C4455" s="57">
        <v>38.0</v>
      </c>
      <c r="D4455" s="268">
        <v>0.770833333333333</v>
      </c>
      <c r="E4455" s="269">
        <v>4.979282208962009E-6</v>
      </c>
      <c r="F4455" s="269">
        <v>8.2327094739367E-5</v>
      </c>
    </row>
    <row r="4456" ht="14.25" customHeight="1">
      <c r="A4456" s="267">
        <v>43558.0</v>
      </c>
      <c r="B4456" s="57">
        <v>93.0</v>
      </c>
      <c r="C4456" s="57">
        <v>39.0</v>
      </c>
      <c r="D4456" s="268">
        <v>0.791666666666667</v>
      </c>
      <c r="E4456" s="269">
        <v>2.2543144714315267E-6</v>
      </c>
      <c r="F4456" s="269">
        <v>8.493111476761948E-5</v>
      </c>
    </row>
    <row r="4457" ht="14.25" customHeight="1">
      <c r="A4457" s="267">
        <v>43558.0</v>
      </c>
      <c r="B4457" s="57">
        <v>93.0</v>
      </c>
      <c r="C4457" s="57">
        <v>40.0</v>
      </c>
      <c r="D4457" s="268">
        <v>0.8125</v>
      </c>
      <c r="E4457" s="269">
        <v>9.554248971359056E-7</v>
      </c>
      <c r="F4457" s="269">
        <v>7.401426157225329E-5</v>
      </c>
    </row>
    <row r="4458" ht="14.25" customHeight="1">
      <c r="A4458" s="267">
        <v>43558.0</v>
      </c>
      <c r="B4458" s="57">
        <v>93.0</v>
      </c>
      <c r="C4458" s="57">
        <v>41.0</v>
      </c>
      <c r="D4458" s="268">
        <v>0.833333333333333</v>
      </c>
      <c r="E4458" s="269">
        <v>1.8131926324299524E-7</v>
      </c>
      <c r="F4458" s="269">
        <v>8.458057360997009E-5</v>
      </c>
    </row>
    <row r="4459" ht="14.25" customHeight="1">
      <c r="A4459" s="267">
        <v>43558.0</v>
      </c>
      <c r="B4459" s="57">
        <v>93.0</v>
      </c>
      <c r="C4459" s="57">
        <v>42.0</v>
      </c>
      <c r="D4459" s="268">
        <v>0.854166666666667</v>
      </c>
      <c r="E4459" s="269">
        <v>1.410757579448432E-8</v>
      </c>
      <c r="F4459" s="269">
        <v>7.576696736050015E-5</v>
      </c>
    </row>
    <row r="4460" ht="14.25" customHeight="1">
      <c r="A4460" s="267">
        <v>43558.0</v>
      </c>
      <c r="B4460" s="57">
        <v>93.0</v>
      </c>
      <c r="C4460" s="57">
        <v>43.0</v>
      </c>
      <c r="D4460" s="268">
        <v>0.875</v>
      </c>
      <c r="E4460" s="269">
        <v>0.0</v>
      </c>
      <c r="F4460" s="269">
        <v>7.736944122404016E-5</v>
      </c>
    </row>
    <row r="4461" ht="14.25" customHeight="1">
      <c r="A4461" s="267">
        <v>43558.0</v>
      </c>
      <c r="B4461" s="57">
        <v>93.0</v>
      </c>
      <c r="C4461" s="57">
        <v>44.0</v>
      </c>
      <c r="D4461" s="268">
        <v>0.895833333333333</v>
      </c>
      <c r="E4461" s="269">
        <v>0.0</v>
      </c>
      <c r="F4461" s="269">
        <v>6.890637613221959E-5</v>
      </c>
    </row>
    <row r="4462" ht="14.25" customHeight="1">
      <c r="A4462" s="267">
        <v>43558.0</v>
      </c>
      <c r="B4462" s="57">
        <v>93.0</v>
      </c>
      <c r="C4462" s="57">
        <v>45.0</v>
      </c>
      <c r="D4462" s="268">
        <v>0.916666666666667</v>
      </c>
      <c r="E4462" s="269">
        <v>0.0</v>
      </c>
      <c r="F4462" s="269">
        <v>6.835552574162771E-5</v>
      </c>
    </row>
    <row r="4463" ht="14.25" customHeight="1">
      <c r="A4463" s="267">
        <v>43558.0</v>
      </c>
      <c r="B4463" s="57">
        <v>93.0</v>
      </c>
      <c r="C4463" s="57">
        <v>46.0</v>
      </c>
      <c r="D4463" s="268">
        <v>0.9375</v>
      </c>
      <c r="E4463" s="269">
        <v>0.0</v>
      </c>
      <c r="F4463" s="269">
        <v>5.8390141402738383E-5</v>
      </c>
    </row>
    <row r="4464" ht="14.25" customHeight="1">
      <c r="A4464" s="267">
        <v>43558.0</v>
      </c>
      <c r="B4464" s="57">
        <v>93.0</v>
      </c>
      <c r="C4464" s="57">
        <v>47.0</v>
      </c>
      <c r="D4464" s="268">
        <v>0.958333333333333</v>
      </c>
      <c r="E4464" s="269">
        <v>0.0</v>
      </c>
      <c r="F4464" s="269">
        <v>5.598643060742841E-5</v>
      </c>
    </row>
    <row r="4465" ht="14.25" customHeight="1">
      <c r="A4465" s="267">
        <v>43558.0</v>
      </c>
      <c r="B4465" s="57">
        <v>93.0</v>
      </c>
      <c r="C4465" s="57">
        <v>48.0</v>
      </c>
      <c r="D4465" s="268">
        <v>0.979166666666667</v>
      </c>
      <c r="E4465" s="269">
        <v>0.0</v>
      </c>
      <c r="F4465" s="269">
        <v>4.737313359090096E-5</v>
      </c>
    </row>
    <row r="4466" ht="14.25" customHeight="1">
      <c r="A4466" s="267">
        <v>43559.0</v>
      </c>
      <c r="B4466" s="57">
        <v>94.0</v>
      </c>
      <c r="C4466" s="57">
        <v>1.0</v>
      </c>
      <c r="D4466" s="268">
        <v>0.0</v>
      </c>
      <c r="E4466" s="269">
        <v>0.0</v>
      </c>
      <c r="F4466" s="269">
        <v>4.1697705324196825E-5</v>
      </c>
    </row>
    <row r="4467" ht="14.25" customHeight="1">
      <c r="A4467" s="267">
        <v>43559.0</v>
      </c>
      <c r="B4467" s="57">
        <v>94.0</v>
      </c>
      <c r="C4467" s="57">
        <v>2.0</v>
      </c>
      <c r="D4467" s="268">
        <v>0.020833333333333332</v>
      </c>
      <c r="E4467" s="269">
        <v>0.0</v>
      </c>
      <c r="F4467" s="269">
        <v>3.7658135793189774E-5</v>
      </c>
    </row>
    <row r="4468" ht="14.25" customHeight="1">
      <c r="A4468" s="267">
        <v>43559.0</v>
      </c>
      <c r="B4468" s="57">
        <v>94.0</v>
      </c>
      <c r="C4468" s="57">
        <v>3.0</v>
      </c>
      <c r="D4468" s="268">
        <v>0.0416666666666667</v>
      </c>
      <c r="E4468" s="269">
        <v>0.0</v>
      </c>
      <c r="F4468" s="269">
        <v>3.492057627630896E-5</v>
      </c>
    </row>
    <row r="4469" ht="14.25" customHeight="1">
      <c r="A4469" s="267">
        <v>43559.0</v>
      </c>
      <c r="B4469" s="57">
        <v>94.0</v>
      </c>
      <c r="C4469" s="57">
        <v>4.0</v>
      </c>
      <c r="D4469" s="268">
        <v>0.0625</v>
      </c>
      <c r="E4469" s="269">
        <v>0.0</v>
      </c>
      <c r="F4469" s="269">
        <v>3.2283171375899375E-5</v>
      </c>
    </row>
    <row r="4470" ht="14.25" customHeight="1">
      <c r="A4470" s="267">
        <v>43559.0</v>
      </c>
      <c r="B4470" s="57">
        <v>94.0</v>
      </c>
      <c r="C4470" s="57">
        <v>5.0</v>
      </c>
      <c r="D4470" s="268">
        <v>0.0833333333333333</v>
      </c>
      <c r="E4470" s="269">
        <v>0.0</v>
      </c>
      <c r="F4470" s="269">
        <v>3.131501008334398E-5</v>
      </c>
    </row>
    <row r="4471" ht="14.25" customHeight="1">
      <c r="A4471" s="267">
        <v>43559.0</v>
      </c>
      <c r="B4471" s="57">
        <v>94.0</v>
      </c>
      <c r="C4471" s="57">
        <v>6.0</v>
      </c>
      <c r="D4471" s="268">
        <v>0.104166666666667</v>
      </c>
      <c r="E4471" s="269">
        <v>0.0</v>
      </c>
      <c r="F4471" s="269">
        <v>3.061392776804523E-5</v>
      </c>
    </row>
    <row r="4472" ht="14.25" customHeight="1">
      <c r="A4472" s="267">
        <v>43559.0</v>
      </c>
      <c r="B4472" s="57">
        <v>94.0</v>
      </c>
      <c r="C4472" s="57">
        <v>7.0</v>
      </c>
      <c r="D4472" s="268">
        <v>0.125</v>
      </c>
      <c r="E4472" s="269">
        <v>0.0</v>
      </c>
      <c r="F4472" s="269">
        <v>2.9946230324903566E-5</v>
      </c>
    </row>
    <row r="4473" ht="14.25" customHeight="1">
      <c r="A4473" s="267">
        <v>43559.0</v>
      </c>
      <c r="B4473" s="57">
        <v>94.0</v>
      </c>
      <c r="C4473" s="57">
        <v>8.0</v>
      </c>
      <c r="D4473" s="268">
        <v>0.145833333333333</v>
      </c>
      <c r="E4473" s="269">
        <v>0.0</v>
      </c>
      <c r="F4473" s="269">
        <v>2.9578996731175654E-5</v>
      </c>
    </row>
    <row r="4474" ht="14.25" customHeight="1">
      <c r="A4474" s="267">
        <v>43559.0</v>
      </c>
      <c r="B4474" s="57">
        <v>94.0</v>
      </c>
      <c r="C4474" s="57">
        <v>9.0</v>
      </c>
      <c r="D4474" s="268">
        <v>0.166666666666667</v>
      </c>
      <c r="E4474" s="269">
        <v>2.2194809509513187E-9</v>
      </c>
      <c r="F4474" s="269">
        <v>2.9679151347646894E-5</v>
      </c>
    </row>
    <row r="4475" ht="14.25" customHeight="1">
      <c r="A4475" s="267">
        <v>43559.0</v>
      </c>
      <c r="B4475" s="57">
        <v>94.0</v>
      </c>
      <c r="C4475" s="57">
        <v>10.0</v>
      </c>
      <c r="D4475" s="268">
        <v>0.1875</v>
      </c>
      <c r="E4475" s="269">
        <v>1.1023422056391549E-7</v>
      </c>
      <c r="F4475" s="269">
        <v>3.0380233662945645E-5</v>
      </c>
    </row>
    <row r="4476" ht="14.25" customHeight="1">
      <c r="A4476" s="267">
        <v>43559.0</v>
      </c>
      <c r="B4476" s="57">
        <v>94.0</v>
      </c>
      <c r="C4476" s="57">
        <v>11.0</v>
      </c>
      <c r="D4476" s="268">
        <v>0.208333333333333</v>
      </c>
      <c r="E4476" s="269">
        <v>8.826752437436119E-7</v>
      </c>
      <c r="F4476" s="269">
        <v>3.118147059471563E-5</v>
      </c>
    </row>
    <row r="4477" ht="14.25" customHeight="1">
      <c r="A4477" s="267">
        <v>43559.0</v>
      </c>
      <c r="B4477" s="57">
        <v>94.0</v>
      </c>
      <c r="C4477" s="57">
        <v>12.0</v>
      </c>
      <c r="D4477" s="268">
        <v>0.229166666666667</v>
      </c>
      <c r="E4477" s="269">
        <v>3.994827232851181E-6</v>
      </c>
      <c r="F4477" s="269">
        <v>3.26504049696273E-5</v>
      </c>
    </row>
    <row r="4478" ht="14.25" customHeight="1">
      <c r="A4478" s="267">
        <v>43559.0</v>
      </c>
      <c r="B4478" s="57">
        <v>94.0</v>
      </c>
      <c r="C4478" s="57">
        <v>13.0</v>
      </c>
      <c r="D4478" s="268">
        <v>0.25</v>
      </c>
      <c r="E4478" s="269">
        <v>1.056641832764156E-5</v>
      </c>
      <c r="F4478" s="269">
        <v>3.722413245514769E-5</v>
      </c>
    </row>
    <row r="4479" ht="14.25" customHeight="1">
      <c r="A4479" s="267">
        <v>43559.0</v>
      </c>
      <c r="B4479" s="57">
        <v>94.0</v>
      </c>
      <c r="C4479" s="57">
        <v>14.0</v>
      </c>
      <c r="D4479" s="268">
        <v>0.270833333333333</v>
      </c>
      <c r="E4479" s="269">
        <v>2.4476676322030105E-5</v>
      </c>
      <c r="F4479" s="269">
        <v>4.2632481744595165E-5</v>
      </c>
    </row>
    <row r="4480" ht="14.25" customHeight="1">
      <c r="A4480" s="267">
        <v>43559.0</v>
      </c>
      <c r="B4480" s="57">
        <v>94.0</v>
      </c>
      <c r="C4480" s="57">
        <v>15.0</v>
      </c>
      <c r="D4480" s="268">
        <v>0.291666666666667</v>
      </c>
      <c r="E4480" s="269">
        <v>4.3304533887683314E-5</v>
      </c>
      <c r="F4480" s="269">
        <v>4.8241140266985114E-5</v>
      </c>
    </row>
    <row r="4481" ht="14.25" customHeight="1">
      <c r="A4481" s="267">
        <v>43559.0</v>
      </c>
      <c r="B4481" s="57">
        <v>94.0</v>
      </c>
      <c r="C4481" s="57">
        <v>16.0</v>
      </c>
      <c r="D4481" s="268">
        <v>0.3125</v>
      </c>
      <c r="E4481" s="269">
        <v>6.484268977530122E-5</v>
      </c>
      <c r="F4481" s="269">
        <v>5.5318733164286736E-5</v>
      </c>
    </row>
    <row r="4482" ht="14.25" customHeight="1">
      <c r="A4482" s="267">
        <v>43559.0</v>
      </c>
      <c r="B4482" s="57">
        <v>94.0</v>
      </c>
      <c r="C4482" s="57">
        <v>17.0</v>
      </c>
      <c r="D4482" s="268">
        <v>0.333333333333333</v>
      </c>
      <c r="E4482" s="269">
        <v>9.113104437621076E-5</v>
      </c>
      <c r="F4482" s="269">
        <v>5.865722037999506E-5</v>
      </c>
    </row>
    <row r="4483" ht="14.25" customHeight="1">
      <c r="A4483" s="267">
        <v>43559.0</v>
      </c>
      <c r="B4483" s="57">
        <v>94.0</v>
      </c>
      <c r="C4483" s="57">
        <v>18.0</v>
      </c>
      <c r="D4483" s="268">
        <v>0.354166666666667</v>
      </c>
      <c r="E4483" s="269">
        <v>1.2063371207091671E-4</v>
      </c>
      <c r="F4483" s="269">
        <v>6.276355965531628E-5</v>
      </c>
    </row>
    <row r="4484" ht="14.25" customHeight="1">
      <c r="A4484" s="267">
        <v>43559.0</v>
      </c>
      <c r="B4484" s="57">
        <v>94.0</v>
      </c>
      <c r="C4484" s="57">
        <v>19.0</v>
      </c>
      <c r="D4484" s="268">
        <v>0.375</v>
      </c>
      <c r="E4484" s="269">
        <v>1.377659313666292E-4</v>
      </c>
      <c r="F4484" s="269">
        <v>6.279694452747335E-5</v>
      </c>
    </row>
    <row r="4485" ht="14.25" customHeight="1">
      <c r="A4485" s="267">
        <v>43559.0</v>
      </c>
      <c r="B4485" s="57">
        <v>94.0</v>
      </c>
      <c r="C4485" s="57">
        <v>20.0</v>
      </c>
      <c r="D4485" s="268">
        <v>0.395833333333333</v>
      </c>
      <c r="E4485" s="269">
        <v>1.732549631125714E-4</v>
      </c>
      <c r="F4485" s="269">
        <v>6.159508912981838E-5</v>
      </c>
    </row>
    <row r="4486" ht="14.25" customHeight="1">
      <c r="A4486" s="267">
        <v>43559.0</v>
      </c>
      <c r="B4486" s="57">
        <v>94.0</v>
      </c>
      <c r="C4486" s="57">
        <v>21.0</v>
      </c>
      <c r="D4486" s="268">
        <v>0.416666666666667</v>
      </c>
      <c r="E4486" s="269">
        <v>2.1137088750634145E-4</v>
      </c>
      <c r="F4486" s="269">
        <v>6.052677322079171E-5</v>
      </c>
    </row>
    <row r="4487" ht="14.25" customHeight="1">
      <c r="A4487" s="267">
        <v>43559.0</v>
      </c>
      <c r="B4487" s="57">
        <v>94.0</v>
      </c>
      <c r="C4487" s="57">
        <v>22.0</v>
      </c>
      <c r="D4487" s="268">
        <v>0.4375</v>
      </c>
      <c r="E4487" s="269">
        <v>2.1796405481680313E-4</v>
      </c>
      <c r="F4487" s="269">
        <v>5.9892460649807146E-5</v>
      </c>
    </row>
    <row r="4488" ht="14.25" customHeight="1">
      <c r="A4488" s="267">
        <v>43559.0</v>
      </c>
      <c r="B4488" s="57">
        <v>94.0</v>
      </c>
      <c r="C4488" s="57">
        <v>23.0</v>
      </c>
      <c r="D4488" s="268">
        <v>0.458333333333333</v>
      </c>
      <c r="E4488" s="269">
        <v>2.4419342785230586E-4</v>
      </c>
      <c r="F4488" s="269">
        <v>5.959199680039339E-5</v>
      </c>
    </row>
    <row r="4489" ht="14.25" customHeight="1">
      <c r="A4489" s="267">
        <v>43559.0</v>
      </c>
      <c r="B4489" s="57">
        <v>94.0</v>
      </c>
      <c r="C4489" s="57">
        <v>24.0</v>
      </c>
      <c r="D4489" s="268">
        <v>0.479166666666667</v>
      </c>
      <c r="E4489" s="269">
        <v>2.5646682797272397E-4</v>
      </c>
      <c r="F4489" s="269">
        <v>5.9324917823136716E-5</v>
      </c>
    </row>
    <row r="4490" ht="14.25" customHeight="1">
      <c r="A4490" s="267">
        <v>43559.0</v>
      </c>
      <c r="B4490" s="57">
        <v>94.0</v>
      </c>
      <c r="C4490" s="57">
        <v>25.0</v>
      </c>
      <c r="D4490" s="268">
        <v>0.5</v>
      </c>
      <c r="E4490" s="269">
        <v>2.450065189844371E-4</v>
      </c>
      <c r="F4490" s="269">
        <v>5.879075986862339E-5</v>
      </c>
    </row>
    <row r="4491" ht="14.25" customHeight="1">
      <c r="A4491" s="267">
        <v>43559.0</v>
      </c>
      <c r="B4491" s="57">
        <v>94.0</v>
      </c>
      <c r="C4491" s="57">
        <v>26.0</v>
      </c>
      <c r="D4491" s="268">
        <v>0.520833333333333</v>
      </c>
      <c r="E4491" s="269">
        <v>2.1544321112481647E-4</v>
      </c>
      <c r="F4491" s="269">
        <v>5.835675653058132E-5</v>
      </c>
    </row>
    <row r="4492" ht="14.25" customHeight="1">
      <c r="A4492" s="267">
        <v>43559.0</v>
      </c>
      <c r="B4492" s="57">
        <v>94.0</v>
      </c>
      <c r="C4492" s="57">
        <v>27.0</v>
      </c>
      <c r="D4492" s="268">
        <v>0.541666666666667</v>
      </c>
      <c r="E4492" s="269">
        <v>1.944729456659267E-4</v>
      </c>
      <c r="F4492" s="269">
        <v>5.768905908743964E-5</v>
      </c>
    </row>
    <row r="4493" ht="14.25" customHeight="1">
      <c r="A4493" s="267">
        <v>43559.0</v>
      </c>
      <c r="B4493" s="57">
        <v>94.0</v>
      </c>
      <c r="C4493" s="57">
        <v>28.0</v>
      </c>
      <c r="D4493" s="268">
        <v>0.5625</v>
      </c>
      <c r="E4493" s="269">
        <v>1.6546579128243546E-4</v>
      </c>
      <c r="F4493" s="269">
        <v>5.6887822155669654E-5</v>
      </c>
    </row>
    <row r="4494" ht="14.25" customHeight="1">
      <c r="A4494" s="267">
        <v>43559.0</v>
      </c>
      <c r="B4494" s="57">
        <v>94.0</v>
      </c>
      <c r="C4494" s="57">
        <v>29.0</v>
      </c>
      <c r="D4494" s="268">
        <v>0.583333333333333</v>
      </c>
      <c r="E4494" s="269">
        <v>1.4648879212589118E-4</v>
      </c>
      <c r="F4494" s="269">
        <v>5.491811469840174E-5</v>
      </c>
    </row>
    <row r="4495" ht="14.25" customHeight="1">
      <c r="A4495" s="267">
        <v>43559.0</v>
      </c>
      <c r="B4495" s="57">
        <v>94.0</v>
      </c>
      <c r="C4495" s="57">
        <v>30.0</v>
      </c>
      <c r="D4495" s="268">
        <v>0.604166666666667</v>
      </c>
      <c r="E4495" s="269">
        <v>1.685103620853076E-4</v>
      </c>
      <c r="F4495" s="269">
        <v>5.605320035174257E-5</v>
      </c>
    </row>
    <row r="4496" ht="14.25" customHeight="1">
      <c r="A4496" s="267">
        <v>43559.0</v>
      </c>
      <c r="B4496" s="57">
        <v>94.0</v>
      </c>
      <c r="C4496" s="57">
        <v>31.0</v>
      </c>
      <c r="D4496" s="268">
        <v>0.625</v>
      </c>
      <c r="E4496" s="269">
        <v>1.3008373545511377E-4</v>
      </c>
      <c r="F4496" s="269">
        <v>5.622012471252799E-5</v>
      </c>
    </row>
    <row r="4497" ht="14.25" customHeight="1">
      <c r="A4497" s="267">
        <v>43559.0</v>
      </c>
      <c r="B4497" s="57">
        <v>94.0</v>
      </c>
      <c r="C4497" s="57">
        <v>32.0</v>
      </c>
      <c r="D4497" s="268">
        <v>0.645833333333333</v>
      </c>
      <c r="E4497" s="269">
        <v>8.981008165634273E-5</v>
      </c>
      <c r="F4497" s="269">
        <v>5.7588904470968395E-5</v>
      </c>
    </row>
    <row r="4498" ht="14.25" customHeight="1">
      <c r="A4498" s="267">
        <v>43559.0</v>
      </c>
      <c r="B4498" s="57">
        <v>94.0</v>
      </c>
      <c r="C4498" s="57">
        <v>33.0</v>
      </c>
      <c r="D4498" s="268">
        <v>0.666666666666667</v>
      </c>
      <c r="E4498" s="269">
        <v>1.018990629820861E-4</v>
      </c>
      <c r="F4498" s="269">
        <v>6.042661860432046E-5</v>
      </c>
    </row>
    <row r="4499" ht="14.25" customHeight="1">
      <c r="A4499" s="267">
        <v>43559.0</v>
      </c>
      <c r="B4499" s="57">
        <v>94.0</v>
      </c>
      <c r="C4499" s="57">
        <v>34.0</v>
      </c>
      <c r="D4499" s="268">
        <v>0.6875</v>
      </c>
      <c r="E4499" s="269">
        <v>7.595590783464703E-5</v>
      </c>
      <c r="F4499" s="269">
        <v>6.580158302161085E-5</v>
      </c>
    </row>
    <row r="4500" ht="14.25" customHeight="1">
      <c r="A4500" s="267">
        <v>43559.0</v>
      </c>
      <c r="B4500" s="57">
        <v>94.0</v>
      </c>
      <c r="C4500" s="57">
        <v>35.0</v>
      </c>
      <c r="D4500" s="268">
        <v>0.708333333333333</v>
      </c>
      <c r="E4500" s="269">
        <v>5.69188929979881E-5</v>
      </c>
      <c r="F4500" s="269">
        <v>7.30127154075408E-5</v>
      </c>
    </row>
    <row r="4501" ht="14.25" customHeight="1">
      <c r="A4501" s="267">
        <v>43559.0</v>
      </c>
      <c r="B4501" s="57">
        <v>94.0</v>
      </c>
      <c r="C4501" s="57">
        <v>36.0</v>
      </c>
      <c r="D4501" s="268">
        <v>0.729166666666667</v>
      </c>
      <c r="E4501" s="269">
        <v>3.55008504782424E-5</v>
      </c>
      <c r="F4501" s="269">
        <v>7.838767982483119E-5</v>
      </c>
    </row>
    <row r="4502" ht="14.25" customHeight="1">
      <c r="A4502" s="267">
        <v>43559.0</v>
      </c>
      <c r="B4502" s="57">
        <v>94.0</v>
      </c>
      <c r="C4502" s="57">
        <v>37.0</v>
      </c>
      <c r="D4502" s="268">
        <v>0.75</v>
      </c>
      <c r="E4502" s="269">
        <v>1.6009716636949143E-5</v>
      </c>
      <c r="F4502" s="269">
        <v>8.022384779347077E-5</v>
      </c>
    </row>
    <row r="4503" ht="14.25" customHeight="1">
      <c r="A4503" s="267">
        <v>43559.0</v>
      </c>
      <c r="B4503" s="57">
        <v>94.0</v>
      </c>
      <c r="C4503" s="57">
        <v>38.0</v>
      </c>
      <c r="D4503" s="268">
        <v>0.770833333333333</v>
      </c>
      <c r="E4503" s="269">
        <v>5.775767609110345E-6</v>
      </c>
      <c r="F4503" s="269">
        <v>8.045754189857035E-5</v>
      </c>
    </row>
    <row r="4504" ht="14.25" customHeight="1">
      <c r="A4504" s="267">
        <v>43559.0</v>
      </c>
      <c r="B4504" s="57">
        <v>94.0</v>
      </c>
      <c r="C4504" s="57">
        <v>39.0</v>
      </c>
      <c r="D4504" s="268">
        <v>0.791666666666667</v>
      </c>
      <c r="E4504" s="269">
        <v>2.0480876997389667E-6</v>
      </c>
      <c r="F4504" s="269">
        <v>8.089154523661242E-5</v>
      </c>
    </row>
    <row r="4505" ht="14.25" customHeight="1">
      <c r="A4505" s="267">
        <v>43559.0</v>
      </c>
      <c r="B4505" s="57">
        <v>94.0</v>
      </c>
      <c r="C4505" s="57">
        <v>40.0</v>
      </c>
      <c r="D4505" s="268">
        <v>0.8125</v>
      </c>
      <c r="E4505" s="269">
        <v>6.911217072267858E-7</v>
      </c>
      <c r="F4505" s="269">
        <v>8.346218039270782E-5</v>
      </c>
    </row>
    <row r="4506" ht="14.25" customHeight="1">
      <c r="A4506" s="267">
        <v>43559.0</v>
      </c>
      <c r="B4506" s="57">
        <v>94.0</v>
      </c>
      <c r="C4506" s="57">
        <v>41.0</v>
      </c>
      <c r="D4506" s="268">
        <v>0.833333333333333</v>
      </c>
      <c r="E4506" s="269">
        <v>1.3304555255980402E-7</v>
      </c>
      <c r="F4506" s="269">
        <v>8.483096015114823E-5</v>
      </c>
    </row>
    <row r="4507" ht="14.25" customHeight="1">
      <c r="A4507" s="267">
        <v>43559.0</v>
      </c>
      <c r="B4507" s="57">
        <v>94.0</v>
      </c>
      <c r="C4507" s="57">
        <v>42.0</v>
      </c>
      <c r="D4507" s="268">
        <v>0.854166666666667</v>
      </c>
      <c r="E4507" s="269">
        <v>1.5855417043358484E-8</v>
      </c>
      <c r="F4507" s="269">
        <v>8.299479218250866E-5</v>
      </c>
    </row>
    <row r="4508" ht="14.25" customHeight="1">
      <c r="A4508" s="267">
        <v>43559.0</v>
      </c>
      <c r="B4508" s="57">
        <v>94.0</v>
      </c>
      <c r="C4508" s="57">
        <v>43.0</v>
      </c>
      <c r="D4508" s="268">
        <v>0.875</v>
      </c>
      <c r="E4508" s="269">
        <v>0.0</v>
      </c>
      <c r="F4508" s="269">
        <v>8.05243116428845E-5</v>
      </c>
    </row>
    <row r="4509" ht="14.25" customHeight="1">
      <c r="A4509" s="267">
        <v>43559.0</v>
      </c>
      <c r="B4509" s="57">
        <v>94.0</v>
      </c>
      <c r="C4509" s="57">
        <v>44.0</v>
      </c>
      <c r="D4509" s="268">
        <v>0.895833333333333</v>
      </c>
      <c r="E4509" s="269">
        <v>0.0</v>
      </c>
      <c r="F4509" s="269">
        <v>7.701890006639079E-5</v>
      </c>
    </row>
    <row r="4510" ht="14.25" customHeight="1">
      <c r="A4510" s="267">
        <v>43559.0</v>
      </c>
      <c r="B4510" s="57">
        <v>94.0</v>
      </c>
      <c r="C4510" s="57">
        <v>45.0</v>
      </c>
      <c r="D4510" s="268">
        <v>0.916666666666667</v>
      </c>
      <c r="E4510" s="269">
        <v>0.0</v>
      </c>
      <c r="F4510" s="269">
        <v>7.244517258087039E-5</v>
      </c>
    </row>
    <row r="4511" ht="14.25" customHeight="1">
      <c r="A4511" s="267">
        <v>43559.0</v>
      </c>
      <c r="B4511" s="57">
        <v>94.0</v>
      </c>
      <c r="C4511" s="57">
        <v>46.0</v>
      </c>
      <c r="D4511" s="268">
        <v>0.9375</v>
      </c>
      <c r="E4511" s="269">
        <v>0.0</v>
      </c>
      <c r="F4511" s="269">
        <v>6.533419481141168E-5</v>
      </c>
    </row>
    <row r="4512" ht="14.25" customHeight="1">
      <c r="A4512" s="267">
        <v>43559.0</v>
      </c>
      <c r="B4512" s="57">
        <v>94.0</v>
      </c>
      <c r="C4512" s="57">
        <v>47.0</v>
      </c>
      <c r="D4512" s="268">
        <v>0.958333333333333</v>
      </c>
      <c r="E4512" s="269">
        <v>0.0</v>
      </c>
      <c r="F4512" s="269">
        <v>5.668751292272716E-5</v>
      </c>
    </row>
    <row r="4513" ht="14.25" customHeight="1">
      <c r="A4513" s="267">
        <v>43559.0</v>
      </c>
      <c r="B4513" s="57">
        <v>94.0</v>
      </c>
      <c r="C4513" s="57">
        <v>48.0</v>
      </c>
      <c r="D4513" s="268">
        <v>0.979166666666667</v>
      </c>
      <c r="E4513" s="269">
        <v>0.0</v>
      </c>
      <c r="F4513" s="269">
        <v>4.794067641757138E-5</v>
      </c>
    </row>
    <row r="4514" ht="14.25" customHeight="1">
      <c r="A4514" s="267">
        <v>43560.0</v>
      </c>
      <c r="B4514" s="57">
        <v>95.0</v>
      </c>
      <c r="C4514" s="57">
        <v>1.0</v>
      </c>
      <c r="D4514" s="268">
        <v>0.0</v>
      </c>
      <c r="E4514" s="269">
        <v>0.0</v>
      </c>
      <c r="F4514" s="269">
        <v>4.236540276733849E-5</v>
      </c>
    </row>
    <row r="4515" ht="14.25" customHeight="1">
      <c r="A4515" s="267">
        <v>43560.0</v>
      </c>
      <c r="B4515" s="57">
        <v>95.0</v>
      </c>
      <c r="C4515" s="57">
        <v>2.0</v>
      </c>
      <c r="D4515" s="268">
        <v>0.020833333333333332</v>
      </c>
      <c r="E4515" s="269">
        <v>0.0</v>
      </c>
      <c r="F4515" s="269">
        <v>3.8158908875546014E-5</v>
      </c>
    </row>
    <row r="4516" ht="14.25" customHeight="1">
      <c r="A4516" s="267">
        <v>43560.0</v>
      </c>
      <c r="B4516" s="57">
        <v>95.0</v>
      </c>
      <c r="C4516" s="57">
        <v>3.0</v>
      </c>
      <c r="D4516" s="268">
        <v>0.0416666666666667</v>
      </c>
      <c r="E4516" s="269">
        <v>0.0</v>
      </c>
      <c r="F4516" s="269">
        <v>3.4953961148466035E-5</v>
      </c>
    </row>
    <row r="4517" ht="14.25" customHeight="1">
      <c r="A4517" s="267">
        <v>43560.0</v>
      </c>
      <c r="B4517" s="57">
        <v>95.0</v>
      </c>
      <c r="C4517" s="57">
        <v>4.0</v>
      </c>
      <c r="D4517" s="268">
        <v>0.0625</v>
      </c>
      <c r="E4517" s="269">
        <v>0.0</v>
      </c>
      <c r="F4517" s="269">
        <v>3.234994112021355E-5</v>
      </c>
    </row>
    <row r="4518" ht="14.25" customHeight="1">
      <c r="A4518" s="267">
        <v>43560.0</v>
      </c>
      <c r="B4518" s="57">
        <v>95.0</v>
      </c>
      <c r="C4518" s="57">
        <v>5.0</v>
      </c>
      <c r="D4518" s="268">
        <v>0.0833333333333333</v>
      </c>
      <c r="E4518" s="269">
        <v>0.0</v>
      </c>
      <c r="F4518" s="269">
        <v>3.174901342138605E-5</v>
      </c>
    </row>
    <row r="4519" ht="14.25" customHeight="1">
      <c r="A4519" s="267">
        <v>43560.0</v>
      </c>
      <c r="B4519" s="57">
        <v>95.0</v>
      </c>
      <c r="C4519" s="57">
        <v>6.0</v>
      </c>
      <c r="D4519" s="268">
        <v>0.104166666666667</v>
      </c>
      <c r="E4519" s="269">
        <v>0.0</v>
      </c>
      <c r="F4519" s="269">
        <v>3.0847621873144815E-5</v>
      </c>
    </row>
    <row r="4520" ht="14.25" customHeight="1">
      <c r="A4520" s="267">
        <v>43560.0</v>
      </c>
      <c r="B4520" s="57">
        <v>95.0</v>
      </c>
      <c r="C4520" s="57">
        <v>7.0</v>
      </c>
      <c r="D4520" s="268">
        <v>0.125</v>
      </c>
      <c r="E4520" s="269">
        <v>0.0</v>
      </c>
      <c r="F4520" s="269">
        <v>3.0346848790788564E-5</v>
      </c>
    </row>
    <row r="4521" ht="14.25" customHeight="1">
      <c r="A4521" s="267">
        <v>43560.0</v>
      </c>
      <c r="B4521" s="57">
        <v>95.0</v>
      </c>
      <c r="C4521" s="57">
        <v>8.0</v>
      </c>
      <c r="D4521" s="268">
        <v>0.145833333333333</v>
      </c>
      <c r="E4521" s="269">
        <v>0.0</v>
      </c>
      <c r="F4521" s="269">
        <v>2.9846075708432316E-5</v>
      </c>
    </row>
    <row r="4522" ht="14.25" customHeight="1">
      <c r="A4522" s="267">
        <v>43560.0</v>
      </c>
      <c r="B4522" s="57">
        <v>95.0</v>
      </c>
      <c r="C4522" s="57">
        <v>9.0</v>
      </c>
      <c r="D4522" s="268">
        <v>0.166666666666667</v>
      </c>
      <c r="E4522" s="269">
        <v>4.377309653265101E-9</v>
      </c>
      <c r="F4522" s="269">
        <v>3.0146539557846063E-5</v>
      </c>
    </row>
    <row r="4523" ht="14.25" customHeight="1">
      <c r="A4523" s="267">
        <v>43560.0</v>
      </c>
      <c r="B4523" s="57">
        <v>95.0</v>
      </c>
      <c r="C4523" s="57">
        <v>10.0</v>
      </c>
      <c r="D4523" s="268">
        <v>0.1875</v>
      </c>
      <c r="E4523" s="269">
        <v>8.434027613615011E-8</v>
      </c>
      <c r="F4523" s="269">
        <v>3.064731264020231E-5</v>
      </c>
    </row>
    <row r="4524" ht="14.25" customHeight="1">
      <c r="A4524" s="267">
        <v>43560.0</v>
      </c>
      <c r="B4524" s="57">
        <v>95.0</v>
      </c>
      <c r="C4524" s="57">
        <v>11.0</v>
      </c>
      <c r="D4524" s="268">
        <v>0.208333333333333</v>
      </c>
      <c r="E4524" s="269">
        <v>6.361895536907406E-7</v>
      </c>
      <c r="F4524" s="269">
        <v>3.1148085722558555E-5</v>
      </c>
    </row>
    <row r="4525" ht="14.25" customHeight="1">
      <c r="A4525" s="267">
        <v>43560.0</v>
      </c>
      <c r="B4525" s="57">
        <v>95.0</v>
      </c>
      <c r="C4525" s="57">
        <v>12.0</v>
      </c>
      <c r="D4525" s="268">
        <v>0.229166666666667</v>
      </c>
      <c r="E4525" s="269">
        <v>3.4238835989240473E-6</v>
      </c>
      <c r="F4525" s="269">
        <v>3.30510234355123E-5</v>
      </c>
    </row>
    <row r="4526" ht="14.25" customHeight="1">
      <c r="A4526" s="267">
        <v>43560.0</v>
      </c>
      <c r="B4526" s="57">
        <v>95.0</v>
      </c>
      <c r="C4526" s="57">
        <v>13.0</v>
      </c>
      <c r="D4526" s="268">
        <v>0.25</v>
      </c>
      <c r="E4526" s="269">
        <v>8.921410682625324E-6</v>
      </c>
      <c r="F4526" s="269">
        <v>3.735767194377602E-5</v>
      </c>
    </row>
    <row r="4527" ht="14.25" customHeight="1">
      <c r="A4527" s="267">
        <v>43560.0</v>
      </c>
      <c r="B4527" s="57">
        <v>95.0</v>
      </c>
      <c r="C4527" s="57">
        <v>14.0</v>
      </c>
      <c r="D4527" s="268">
        <v>0.270833333333333</v>
      </c>
      <c r="E4527" s="269">
        <v>1.9537589630921697E-5</v>
      </c>
      <c r="F4527" s="269">
        <v>4.1964784301453494E-5</v>
      </c>
    </row>
    <row r="4528" ht="14.25" customHeight="1">
      <c r="A4528" s="267">
        <v>43560.0</v>
      </c>
      <c r="B4528" s="57">
        <v>95.0</v>
      </c>
      <c r="C4528" s="57">
        <v>15.0</v>
      </c>
      <c r="D4528" s="268">
        <v>0.291666666666667</v>
      </c>
      <c r="E4528" s="269">
        <v>3.396992759551766E-5</v>
      </c>
      <c r="F4528" s="269">
        <v>4.8174370522670945E-5</v>
      </c>
    </row>
    <row r="4529" ht="14.25" customHeight="1">
      <c r="A4529" s="267">
        <v>43560.0</v>
      </c>
      <c r="B4529" s="57">
        <v>95.0</v>
      </c>
      <c r="C4529" s="57">
        <v>16.0</v>
      </c>
      <c r="D4529" s="268">
        <v>0.3125</v>
      </c>
      <c r="E4529" s="269">
        <v>5.3211832551060254E-5</v>
      </c>
      <c r="F4529" s="269">
        <v>5.488472982624466E-5</v>
      </c>
    </row>
    <row r="4530" ht="14.25" customHeight="1">
      <c r="A4530" s="267">
        <v>43560.0</v>
      </c>
      <c r="B4530" s="57">
        <v>95.0</v>
      </c>
      <c r="C4530" s="57">
        <v>17.0</v>
      </c>
      <c r="D4530" s="268">
        <v>0.333333333333333</v>
      </c>
      <c r="E4530" s="269">
        <v>6.989647790646162E-5</v>
      </c>
      <c r="F4530" s="269">
        <v>5.909122371803713E-5</v>
      </c>
    </row>
    <row r="4531" ht="14.25" customHeight="1">
      <c r="A4531" s="267">
        <v>43560.0</v>
      </c>
      <c r="B4531" s="57">
        <v>95.0</v>
      </c>
      <c r="C4531" s="57">
        <v>18.0</v>
      </c>
      <c r="D4531" s="268">
        <v>0.354166666666667</v>
      </c>
      <c r="E4531" s="269">
        <v>9.064630002093304E-5</v>
      </c>
      <c r="F4531" s="269">
        <v>6.319756299335835E-5</v>
      </c>
    </row>
    <row r="4532" ht="14.25" customHeight="1">
      <c r="A4532" s="267">
        <v>43560.0</v>
      </c>
      <c r="B4532" s="57">
        <v>95.0</v>
      </c>
      <c r="C4532" s="57">
        <v>19.0</v>
      </c>
      <c r="D4532" s="268">
        <v>0.375</v>
      </c>
      <c r="E4532" s="269">
        <v>1.0890471330328748E-4</v>
      </c>
      <c r="F4532" s="269">
        <v>6.139477989687587E-5</v>
      </c>
    </row>
    <row r="4533" ht="14.25" customHeight="1">
      <c r="A4533" s="267">
        <v>43560.0</v>
      </c>
      <c r="B4533" s="57">
        <v>95.0</v>
      </c>
      <c r="C4533" s="57">
        <v>20.0</v>
      </c>
      <c r="D4533" s="268">
        <v>0.395833333333333</v>
      </c>
      <c r="E4533" s="269">
        <v>1.2729521952767773E-4</v>
      </c>
      <c r="F4533" s="269">
        <v>6.0092769882749627E-5</v>
      </c>
    </row>
    <row r="4534" ht="14.25" customHeight="1">
      <c r="A4534" s="267">
        <v>43560.0</v>
      </c>
      <c r="B4534" s="57">
        <v>95.0</v>
      </c>
      <c r="C4534" s="57">
        <v>21.0</v>
      </c>
      <c r="D4534" s="268">
        <v>0.416666666666667</v>
      </c>
      <c r="E4534" s="269">
        <v>1.6067533135149018E-4</v>
      </c>
      <c r="F4534" s="269">
        <v>5.8490296019209644E-5</v>
      </c>
    </row>
    <row r="4535" ht="14.25" customHeight="1">
      <c r="A4535" s="267">
        <v>43560.0</v>
      </c>
      <c r="B4535" s="57">
        <v>95.0</v>
      </c>
      <c r="C4535" s="57">
        <v>22.0</v>
      </c>
      <c r="D4535" s="268">
        <v>0.4375</v>
      </c>
      <c r="E4535" s="269">
        <v>1.6623643238053966E-4</v>
      </c>
      <c r="F4535" s="269">
        <v>5.9391687567450885E-5</v>
      </c>
    </row>
    <row r="4536" ht="14.25" customHeight="1">
      <c r="A4536" s="267">
        <v>43560.0</v>
      </c>
      <c r="B4536" s="57">
        <v>95.0</v>
      </c>
      <c r="C4536" s="57">
        <v>23.0</v>
      </c>
      <c r="D4536" s="268">
        <v>0.458333333333333</v>
      </c>
      <c r="E4536" s="269">
        <v>1.8235820241645204E-4</v>
      </c>
      <c r="F4536" s="269">
        <v>5.949184218392214E-5</v>
      </c>
    </row>
    <row r="4537" ht="14.25" customHeight="1">
      <c r="A4537" s="267">
        <v>43560.0</v>
      </c>
      <c r="B4537" s="57">
        <v>95.0</v>
      </c>
      <c r="C4537" s="57">
        <v>24.0</v>
      </c>
      <c r="D4537" s="268">
        <v>0.479166666666667</v>
      </c>
      <c r="E4537" s="269">
        <v>1.825573026240121E-4</v>
      </c>
      <c r="F4537" s="269">
        <v>5.859045063568089E-5</v>
      </c>
    </row>
    <row r="4538" ht="14.25" customHeight="1">
      <c r="A4538" s="267">
        <v>43560.0</v>
      </c>
      <c r="B4538" s="57">
        <v>95.0</v>
      </c>
      <c r="C4538" s="57">
        <v>25.0</v>
      </c>
      <c r="D4538" s="268">
        <v>0.5</v>
      </c>
      <c r="E4538" s="269">
        <v>1.751349480353899E-4</v>
      </c>
      <c r="F4538" s="269">
        <v>5.808967755332465E-5</v>
      </c>
    </row>
    <row r="4539" ht="14.25" customHeight="1">
      <c r="A4539" s="267">
        <v>43560.0</v>
      </c>
      <c r="B4539" s="57">
        <v>95.0</v>
      </c>
      <c r="C4539" s="57">
        <v>26.0</v>
      </c>
      <c r="D4539" s="268">
        <v>0.520833333333333</v>
      </c>
      <c r="E4539" s="269">
        <v>1.8135344808118623E-4</v>
      </c>
      <c r="F4539" s="269">
        <v>5.758890447096841E-5</v>
      </c>
    </row>
    <row r="4540" ht="14.25" customHeight="1">
      <c r="A4540" s="267">
        <v>43560.0</v>
      </c>
      <c r="B4540" s="57">
        <v>95.0</v>
      </c>
      <c r="C4540" s="57">
        <v>27.0</v>
      </c>
      <c r="D4540" s="268">
        <v>0.541666666666667</v>
      </c>
      <c r="E4540" s="269">
        <v>1.6446914557663526E-4</v>
      </c>
      <c r="F4540" s="269">
        <v>5.728844062155465E-5</v>
      </c>
    </row>
    <row r="4541" ht="14.25" customHeight="1">
      <c r="A4541" s="267">
        <v>43560.0</v>
      </c>
      <c r="B4541" s="57">
        <v>95.0</v>
      </c>
      <c r="C4541" s="57">
        <v>28.0</v>
      </c>
      <c r="D4541" s="268">
        <v>0.5625</v>
      </c>
      <c r="E4541" s="269">
        <v>1.6531134147925833E-4</v>
      </c>
      <c r="F4541" s="269">
        <v>5.67876675391984E-5</v>
      </c>
    </row>
    <row r="4542" ht="14.25" customHeight="1">
      <c r="A4542" s="267">
        <v>43560.0</v>
      </c>
      <c r="B4542" s="57">
        <v>95.0</v>
      </c>
      <c r="C4542" s="57">
        <v>29.0</v>
      </c>
      <c r="D4542" s="268">
        <v>0.583333333333333</v>
      </c>
      <c r="E4542" s="269">
        <v>1.451721674300522E-4</v>
      </c>
      <c r="F4542" s="269">
        <v>5.428380212741717E-5</v>
      </c>
    </row>
    <row r="4543" ht="14.25" customHeight="1">
      <c r="A4543" s="267">
        <v>43560.0</v>
      </c>
      <c r="B4543" s="57">
        <v>95.0</v>
      </c>
      <c r="C4543" s="57">
        <v>30.0</v>
      </c>
      <c r="D4543" s="268">
        <v>0.604166666666667</v>
      </c>
      <c r="E4543" s="269">
        <v>1.3045433476089393E-4</v>
      </c>
      <c r="F4543" s="269">
        <v>5.5285348292129665E-5</v>
      </c>
    </row>
    <row r="4544" ht="14.25" customHeight="1">
      <c r="A4544" s="267">
        <v>43560.0</v>
      </c>
      <c r="B4544" s="57">
        <v>95.0</v>
      </c>
      <c r="C4544" s="57">
        <v>31.0</v>
      </c>
      <c r="D4544" s="268">
        <v>0.625</v>
      </c>
      <c r="E4544" s="269">
        <v>1.3552157072147715E-4</v>
      </c>
      <c r="F4544" s="269">
        <v>5.558581214154341E-5</v>
      </c>
    </row>
    <row r="4545" ht="14.25" customHeight="1">
      <c r="A4545" s="267">
        <v>43560.0</v>
      </c>
      <c r="B4545" s="57">
        <v>95.0</v>
      </c>
      <c r="C4545" s="57">
        <v>32.0</v>
      </c>
      <c r="D4545" s="268">
        <v>0.645833333333333</v>
      </c>
      <c r="E4545" s="269">
        <v>1.1393076556178084E-4</v>
      </c>
      <c r="F4545" s="269">
        <v>5.6987976772140894E-5</v>
      </c>
    </row>
    <row r="4546" ht="14.25" customHeight="1">
      <c r="A4546" s="267">
        <v>43560.0</v>
      </c>
      <c r="B4546" s="57">
        <v>95.0</v>
      </c>
      <c r="C4546" s="57">
        <v>33.0</v>
      </c>
      <c r="D4546" s="268">
        <v>0.666666666666667</v>
      </c>
      <c r="E4546" s="269">
        <v>1.000819251567786E-4</v>
      </c>
      <c r="F4546" s="269">
        <v>5.9992615266278386E-5</v>
      </c>
    </row>
    <row r="4547" ht="14.25" customHeight="1">
      <c r="A4547" s="267">
        <v>43560.0</v>
      </c>
      <c r="B4547" s="57">
        <v>95.0</v>
      </c>
      <c r="C4547" s="57">
        <v>34.0</v>
      </c>
      <c r="D4547" s="268">
        <v>0.6875</v>
      </c>
      <c r="E4547" s="269">
        <v>7.40958706289886E-5</v>
      </c>
      <c r="F4547" s="269">
        <v>6.580158302161085E-5</v>
      </c>
    </row>
    <row r="4548" ht="14.25" customHeight="1">
      <c r="A4548" s="267">
        <v>43560.0</v>
      </c>
      <c r="B4548" s="57">
        <v>95.0</v>
      </c>
      <c r="C4548" s="57">
        <v>35.0</v>
      </c>
      <c r="D4548" s="268">
        <v>0.708333333333333</v>
      </c>
      <c r="E4548" s="269">
        <v>5.951936188028362E-5</v>
      </c>
      <c r="F4548" s="269">
        <v>7.38139523393108E-5</v>
      </c>
    </row>
    <row r="4549" ht="14.25" customHeight="1">
      <c r="A4549" s="267">
        <v>43560.0</v>
      </c>
      <c r="B4549" s="57">
        <v>95.0</v>
      </c>
      <c r="C4549" s="57">
        <v>36.0</v>
      </c>
      <c r="D4549" s="268">
        <v>0.729166666666667</v>
      </c>
      <c r="E4549" s="269">
        <v>4.382785584700413E-5</v>
      </c>
      <c r="F4549" s="269">
        <v>7.982322932758575E-5</v>
      </c>
    </row>
    <row r="4550" ht="14.25" customHeight="1">
      <c r="A4550" s="267">
        <v>43560.0</v>
      </c>
      <c r="B4550" s="57">
        <v>95.0</v>
      </c>
      <c r="C4550" s="57">
        <v>37.0</v>
      </c>
      <c r="D4550" s="268">
        <v>0.75</v>
      </c>
      <c r="E4550" s="269">
        <v>1.8397280823434E-5</v>
      </c>
      <c r="F4550" s="269">
        <v>7.972307471111451E-5</v>
      </c>
    </row>
    <row r="4551" ht="14.25" customHeight="1">
      <c r="A4551" s="267">
        <v>43560.0</v>
      </c>
      <c r="B4551" s="57">
        <v>95.0</v>
      </c>
      <c r="C4551" s="57">
        <v>38.0</v>
      </c>
      <c r="D4551" s="268">
        <v>0.770833333333333</v>
      </c>
      <c r="E4551" s="269">
        <v>8.929309426455248E-6</v>
      </c>
      <c r="F4551" s="269">
        <v>7.972307471111451E-5</v>
      </c>
    </row>
    <row r="4552" ht="14.25" customHeight="1">
      <c r="A4552" s="267">
        <v>43560.0</v>
      </c>
      <c r="B4552" s="57">
        <v>95.0</v>
      </c>
      <c r="C4552" s="57">
        <v>39.0</v>
      </c>
      <c r="D4552" s="268">
        <v>0.791666666666667</v>
      </c>
      <c r="E4552" s="269">
        <v>2.7680010070794817E-6</v>
      </c>
      <c r="F4552" s="269">
        <v>8.012369317699953E-5</v>
      </c>
    </row>
    <row r="4553" ht="14.25" customHeight="1">
      <c r="A4553" s="267">
        <v>43560.0</v>
      </c>
      <c r="B4553" s="57">
        <v>95.0</v>
      </c>
      <c r="C4553" s="57">
        <v>40.0</v>
      </c>
      <c r="D4553" s="268">
        <v>0.8125</v>
      </c>
      <c r="E4553" s="269">
        <v>8.97163522173433E-7</v>
      </c>
      <c r="F4553" s="269">
        <v>8.41298778358495E-5</v>
      </c>
    </row>
    <row r="4554" ht="14.25" customHeight="1">
      <c r="A4554" s="267">
        <v>43560.0</v>
      </c>
      <c r="B4554" s="57">
        <v>95.0</v>
      </c>
      <c r="C4554" s="57">
        <v>41.0</v>
      </c>
      <c r="D4554" s="268">
        <v>0.833333333333333</v>
      </c>
      <c r="E4554" s="269">
        <v>1.647964606081354E-7</v>
      </c>
      <c r="F4554" s="269">
        <v>8.593266093233197E-5</v>
      </c>
    </row>
    <row r="4555" ht="14.25" customHeight="1">
      <c r="A4555" s="267">
        <v>43560.0</v>
      </c>
      <c r="B4555" s="57">
        <v>95.0</v>
      </c>
      <c r="C4555" s="57">
        <v>42.0</v>
      </c>
      <c r="D4555" s="268">
        <v>0.854166666666667</v>
      </c>
      <c r="E4555" s="269">
        <v>2.5593389715657393E-9</v>
      </c>
      <c r="F4555" s="269">
        <v>8.372925936996448E-5</v>
      </c>
    </row>
    <row r="4556" ht="14.25" customHeight="1">
      <c r="A4556" s="267">
        <v>43560.0</v>
      </c>
      <c r="B4556" s="57">
        <v>95.0</v>
      </c>
      <c r="C4556" s="57">
        <v>43.0</v>
      </c>
      <c r="D4556" s="268">
        <v>0.875</v>
      </c>
      <c r="E4556" s="269">
        <v>0.0</v>
      </c>
      <c r="F4556" s="269">
        <v>8.012369317699953E-5</v>
      </c>
    </row>
    <row r="4557" ht="14.25" customHeight="1">
      <c r="A4557" s="267">
        <v>43560.0</v>
      </c>
      <c r="B4557" s="57">
        <v>95.0</v>
      </c>
      <c r="C4557" s="57">
        <v>44.0</v>
      </c>
      <c r="D4557" s="268">
        <v>0.895833333333333</v>
      </c>
      <c r="E4557" s="269">
        <v>0.0</v>
      </c>
      <c r="F4557" s="269">
        <v>7.792029161463202E-5</v>
      </c>
    </row>
    <row r="4558" ht="14.25" customHeight="1">
      <c r="A4558" s="267">
        <v>43560.0</v>
      </c>
      <c r="B4558" s="57">
        <v>95.0</v>
      </c>
      <c r="C4558" s="57">
        <v>45.0</v>
      </c>
      <c r="D4558" s="268">
        <v>0.916666666666667</v>
      </c>
      <c r="E4558" s="269">
        <v>0.0</v>
      </c>
      <c r="F4558" s="269">
        <v>7.351348848989705E-5</v>
      </c>
    </row>
    <row r="4559" ht="14.25" customHeight="1">
      <c r="A4559" s="267">
        <v>43560.0</v>
      </c>
      <c r="B4559" s="57">
        <v>95.0</v>
      </c>
      <c r="C4559" s="57">
        <v>46.0</v>
      </c>
      <c r="D4559" s="268">
        <v>0.9375</v>
      </c>
      <c r="E4559" s="269">
        <v>0.0</v>
      </c>
      <c r="F4559" s="269">
        <v>6.600189225455336E-5</v>
      </c>
    </row>
    <row r="4560" ht="14.25" customHeight="1">
      <c r="A4560" s="267">
        <v>43560.0</v>
      </c>
      <c r="B4560" s="57">
        <v>95.0</v>
      </c>
      <c r="C4560" s="57">
        <v>47.0</v>
      </c>
      <c r="D4560" s="268">
        <v>0.958333333333333</v>
      </c>
      <c r="E4560" s="269">
        <v>0.0</v>
      </c>
      <c r="F4560" s="269">
        <v>5.728844062155465E-5</v>
      </c>
    </row>
    <row r="4561" ht="14.25" customHeight="1">
      <c r="A4561" s="267">
        <v>43560.0</v>
      </c>
      <c r="B4561" s="57">
        <v>95.0</v>
      </c>
      <c r="C4561" s="57">
        <v>48.0</v>
      </c>
      <c r="D4561" s="268">
        <v>0.979166666666667</v>
      </c>
      <c r="E4561" s="269">
        <v>0.0</v>
      </c>
      <c r="F4561" s="269">
        <v>4.80742159061997E-5</v>
      </c>
    </row>
    <row r="4562" ht="14.25" customHeight="1">
      <c r="A4562" s="267">
        <v>43561.0</v>
      </c>
      <c r="B4562" s="57">
        <v>96.0</v>
      </c>
      <c r="C4562" s="57">
        <v>1.0</v>
      </c>
      <c r="D4562" s="268">
        <v>0.0</v>
      </c>
      <c r="E4562" s="269">
        <v>0.0</v>
      </c>
      <c r="F4562" s="269">
        <v>4.106339275321225E-5</v>
      </c>
    </row>
    <row r="4563" ht="14.25" customHeight="1">
      <c r="A4563" s="267">
        <v>43561.0</v>
      </c>
      <c r="B4563" s="57">
        <v>96.0</v>
      </c>
      <c r="C4563" s="57">
        <v>2.0</v>
      </c>
      <c r="D4563" s="268">
        <v>0.020833333333333332</v>
      </c>
      <c r="E4563" s="269">
        <v>0.0</v>
      </c>
      <c r="F4563" s="269">
        <v>3.725751732730477E-5</v>
      </c>
    </row>
    <row r="4564" ht="14.25" customHeight="1">
      <c r="A4564" s="267">
        <v>43561.0</v>
      </c>
      <c r="B4564" s="57">
        <v>96.0</v>
      </c>
      <c r="C4564" s="57">
        <v>3.0</v>
      </c>
      <c r="D4564" s="268">
        <v>0.0416666666666667</v>
      </c>
      <c r="E4564" s="269">
        <v>0.0</v>
      </c>
      <c r="F4564" s="269">
        <v>3.465349729905229E-5</v>
      </c>
    </row>
    <row r="4565" ht="14.25" customHeight="1">
      <c r="A4565" s="267">
        <v>43561.0</v>
      </c>
      <c r="B4565" s="57">
        <v>96.0</v>
      </c>
      <c r="C4565" s="57">
        <v>4.0</v>
      </c>
      <c r="D4565" s="268">
        <v>0.0625</v>
      </c>
      <c r="E4565" s="269">
        <v>0.0</v>
      </c>
      <c r="F4565" s="269">
        <v>3.214963188727106E-5</v>
      </c>
    </row>
    <row r="4566" ht="14.25" customHeight="1">
      <c r="A4566" s="267">
        <v>43561.0</v>
      </c>
      <c r="B4566" s="57">
        <v>96.0</v>
      </c>
      <c r="C4566" s="57">
        <v>5.0</v>
      </c>
      <c r="D4566" s="268">
        <v>0.0833333333333333</v>
      </c>
      <c r="E4566" s="269">
        <v>0.0</v>
      </c>
      <c r="F4566" s="269">
        <v>3.1148085722558555E-5</v>
      </c>
    </row>
    <row r="4567" ht="14.25" customHeight="1">
      <c r="A4567" s="267">
        <v>43561.0</v>
      </c>
      <c r="B4567" s="57">
        <v>96.0</v>
      </c>
      <c r="C4567" s="57">
        <v>6.0</v>
      </c>
      <c r="D4567" s="268">
        <v>0.104166666666667</v>
      </c>
      <c r="E4567" s="269">
        <v>0.0</v>
      </c>
      <c r="F4567" s="269">
        <v>3.0447003407259817E-5</v>
      </c>
    </row>
    <row r="4568" ht="14.25" customHeight="1">
      <c r="A4568" s="267">
        <v>43561.0</v>
      </c>
      <c r="B4568" s="57">
        <v>96.0</v>
      </c>
      <c r="C4568" s="57">
        <v>7.0</v>
      </c>
      <c r="D4568" s="268">
        <v>0.125</v>
      </c>
      <c r="E4568" s="269">
        <v>0.0</v>
      </c>
      <c r="F4568" s="269">
        <v>2.9545611859018566E-5</v>
      </c>
    </row>
    <row r="4569" ht="14.25" customHeight="1">
      <c r="A4569" s="267">
        <v>43561.0</v>
      </c>
      <c r="B4569" s="57">
        <v>96.0</v>
      </c>
      <c r="C4569" s="57">
        <v>8.0</v>
      </c>
      <c r="D4569" s="268">
        <v>0.145833333333333</v>
      </c>
      <c r="E4569" s="269">
        <v>0.0</v>
      </c>
      <c r="F4569" s="269">
        <v>2.9545611859018566E-5</v>
      </c>
    </row>
    <row r="4570" ht="14.25" customHeight="1">
      <c r="A4570" s="267">
        <v>43561.0</v>
      </c>
      <c r="B4570" s="57">
        <v>96.0</v>
      </c>
      <c r="C4570" s="57">
        <v>9.0</v>
      </c>
      <c r="D4570" s="268">
        <v>0.166666666666667</v>
      </c>
      <c r="E4570" s="269">
        <v>0.0</v>
      </c>
      <c r="F4570" s="269">
        <v>2.9545611859018566E-5</v>
      </c>
    </row>
    <row r="4571" ht="14.25" customHeight="1">
      <c r="A4571" s="267">
        <v>43561.0</v>
      </c>
      <c r="B4571" s="57">
        <v>96.0</v>
      </c>
      <c r="C4571" s="57">
        <v>10.0</v>
      </c>
      <c r="D4571" s="268">
        <v>0.1875</v>
      </c>
      <c r="E4571" s="269">
        <v>4.383474878128855E-8</v>
      </c>
      <c r="F4571" s="269">
        <v>3.0246694174317314E-5</v>
      </c>
    </row>
    <row r="4572" ht="14.25" customHeight="1">
      <c r="A4572" s="267">
        <v>43561.0</v>
      </c>
      <c r="B4572" s="57">
        <v>96.0</v>
      </c>
      <c r="C4572" s="57">
        <v>11.0</v>
      </c>
      <c r="D4572" s="268">
        <v>0.208333333333333</v>
      </c>
      <c r="E4572" s="269">
        <v>5.907518464448758E-7</v>
      </c>
      <c r="F4572" s="269">
        <v>3.134839495550106E-5</v>
      </c>
    </row>
    <row r="4573" ht="14.25" customHeight="1">
      <c r="A4573" s="267">
        <v>43561.0</v>
      </c>
      <c r="B4573" s="57">
        <v>96.0</v>
      </c>
      <c r="C4573" s="57">
        <v>12.0</v>
      </c>
      <c r="D4573" s="268">
        <v>0.229166666666667</v>
      </c>
      <c r="E4573" s="269">
        <v>4.324593544285624E-6</v>
      </c>
      <c r="F4573" s="269">
        <v>3.275055958609855E-5</v>
      </c>
    </row>
    <row r="4574" ht="14.25" customHeight="1">
      <c r="A4574" s="267">
        <v>43561.0</v>
      </c>
      <c r="B4574" s="57">
        <v>96.0</v>
      </c>
      <c r="C4574" s="57">
        <v>13.0</v>
      </c>
      <c r="D4574" s="268">
        <v>0.25</v>
      </c>
      <c r="E4574" s="269">
        <v>1.3754099122767014E-5</v>
      </c>
      <c r="F4574" s="269">
        <v>3.665658962847728E-5</v>
      </c>
    </row>
    <row r="4575" ht="14.25" customHeight="1">
      <c r="A4575" s="267">
        <v>43561.0</v>
      </c>
      <c r="B4575" s="57">
        <v>96.0</v>
      </c>
      <c r="C4575" s="57">
        <v>14.0</v>
      </c>
      <c r="D4575" s="268">
        <v>0.270833333333333</v>
      </c>
      <c r="E4575" s="269">
        <v>3.068381980572246E-5</v>
      </c>
      <c r="F4575" s="269">
        <v>4.256571200028099E-5</v>
      </c>
    </row>
    <row r="4576" ht="14.25" customHeight="1">
      <c r="A4576" s="267">
        <v>43561.0</v>
      </c>
      <c r="B4576" s="57">
        <v>96.0</v>
      </c>
      <c r="C4576" s="57">
        <v>15.0</v>
      </c>
      <c r="D4576" s="268">
        <v>0.291666666666667</v>
      </c>
      <c r="E4576" s="269">
        <v>5.5773131684680795E-5</v>
      </c>
      <c r="F4576" s="269">
        <v>4.7773752056785965E-5</v>
      </c>
    </row>
    <row r="4577" ht="14.25" customHeight="1">
      <c r="A4577" s="267">
        <v>43561.0</v>
      </c>
      <c r="B4577" s="57">
        <v>96.0</v>
      </c>
      <c r="C4577" s="57">
        <v>16.0</v>
      </c>
      <c r="D4577" s="268">
        <v>0.3125</v>
      </c>
      <c r="E4577" s="269">
        <v>8.317196658804962E-5</v>
      </c>
      <c r="F4577" s="269">
        <v>5.5285348292129665E-5</v>
      </c>
    </row>
    <row r="4578" ht="14.25" customHeight="1">
      <c r="A4578" s="267">
        <v>43561.0</v>
      </c>
      <c r="B4578" s="57">
        <v>96.0</v>
      </c>
      <c r="C4578" s="57">
        <v>17.0</v>
      </c>
      <c r="D4578" s="268">
        <v>0.333333333333333</v>
      </c>
      <c r="E4578" s="269">
        <v>1.084379746857322E-4</v>
      </c>
      <c r="F4578" s="269">
        <v>5.909122371803713E-5</v>
      </c>
    </row>
    <row r="4579" ht="14.25" customHeight="1">
      <c r="A4579" s="267">
        <v>43561.0</v>
      </c>
      <c r="B4579" s="57">
        <v>96.0</v>
      </c>
      <c r="C4579" s="57">
        <v>18.0</v>
      </c>
      <c r="D4579" s="268">
        <v>0.354166666666667</v>
      </c>
      <c r="E4579" s="269">
        <v>1.3932082235436732E-4</v>
      </c>
      <c r="F4579" s="269">
        <v>6.28970991439446E-5</v>
      </c>
    </row>
    <row r="4580" ht="14.25" customHeight="1">
      <c r="A4580" s="267">
        <v>43561.0</v>
      </c>
      <c r="B4580" s="57">
        <v>96.0</v>
      </c>
      <c r="C4580" s="57">
        <v>19.0</v>
      </c>
      <c r="D4580" s="268">
        <v>0.375</v>
      </c>
      <c r="E4580" s="269">
        <v>1.6439692897789158E-4</v>
      </c>
      <c r="F4580" s="269">
        <v>6.34980268427721E-5</v>
      </c>
    </row>
    <row r="4581" ht="14.25" customHeight="1">
      <c r="A4581" s="267">
        <v>43561.0</v>
      </c>
      <c r="B4581" s="57">
        <v>96.0</v>
      </c>
      <c r="C4581" s="57">
        <v>20.0</v>
      </c>
      <c r="D4581" s="268">
        <v>0.395833333333333</v>
      </c>
      <c r="E4581" s="269">
        <v>1.7713377560101302E-4</v>
      </c>
      <c r="F4581" s="269">
        <v>6.199570759570338E-5</v>
      </c>
    </row>
    <row r="4582" ht="14.25" customHeight="1">
      <c r="A4582" s="267">
        <v>43561.0</v>
      </c>
      <c r="B4582" s="57">
        <v>96.0</v>
      </c>
      <c r="C4582" s="57">
        <v>21.0</v>
      </c>
      <c r="D4582" s="268">
        <v>0.416666666666667</v>
      </c>
      <c r="E4582" s="269">
        <v>2.2445478827492322E-4</v>
      </c>
      <c r="F4582" s="269">
        <v>5.989246064980713E-5</v>
      </c>
    </row>
    <row r="4583" ht="14.25" customHeight="1">
      <c r="A4583" s="267">
        <v>43561.0</v>
      </c>
      <c r="B4583" s="57">
        <v>96.0</v>
      </c>
      <c r="C4583" s="57">
        <v>22.0</v>
      </c>
      <c r="D4583" s="268">
        <v>0.4375</v>
      </c>
      <c r="E4583" s="269">
        <v>2.1457829936790033E-4</v>
      </c>
      <c r="F4583" s="269">
        <v>5.9291532950979645E-5</v>
      </c>
    </row>
    <row r="4584" ht="14.25" customHeight="1">
      <c r="A4584" s="267">
        <v>43561.0</v>
      </c>
      <c r="B4584" s="57">
        <v>96.0</v>
      </c>
      <c r="C4584" s="57">
        <v>23.0</v>
      </c>
      <c r="D4584" s="268">
        <v>0.458333333333333</v>
      </c>
      <c r="E4584" s="269">
        <v>2.4191001078943236E-4</v>
      </c>
      <c r="F4584" s="269">
        <v>5.9191378334508385E-5</v>
      </c>
    </row>
    <row r="4585" ht="14.25" customHeight="1">
      <c r="A4585" s="267">
        <v>43561.0</v>
      </c>
      <c r="B4585" s="57">
        <v>96.0</v>
      </c>
      <c r="C4585" s="57">
        <v>24.0</v>
      </c>
      <c r="D4585" s="268">
        <v>0.479166666666667</v>
      </c>
      <c r="E4585" s="269">
        <v>2.4611898852681756E-4</v>
      </c>
      <c r="F4585" s="269">
        <v>5.9391687567450885E-5</v>
      </c>
    </row>
    <row r="4586" ht="14.25" customHeight="1">
      <c r="A4586" s="267">
        <v>43561.0</v>
      </c>
      <c r="B4586" s="57">
        <v>96.0</v>
      </c>
      <c r="C4586" s="57">
        <v>25.0</v>
      </c>
      <c r="D4586" s="268">
        <v>0.5</v>
      </c>
      <c r="E4586" s="269">
        <v>2.594099109966291E-4</v>
      </c>
      <c r="F4586" s="269">
        <v>5.8890914485094645E-5</v>
      </c>
    </row>
    <row r="4587" ht="14.25" customHeight="1">
      <c r="A4587" s="267">
        <v>43561.0</v>
      </c>
      <c r="B4587" s="57">
        <v>96.0</v>
      </c>
      <c r="C4587" s="57">
        <v>26.0</v>
      </c>
      <c r="D4587" s="268">
        <v>0.520833333333333</v>
      </c>
      <c r="E4587" s="269">
        <v>2.5995181025496855E-4</v>
      </c>
      <c r="F4587" s="269">
        <v>5.788936832038214E-5</v>
      </c>
    </row>
    <row r="4588" ht="14.25" customHeight="1">
      <c r="A4588" s="267">
        <v>43561.0</v>
      </c>
      <c r="B4588" s="57">
        <v>96.0</v>
      </c>
      <c r="C4588" s="57">
        <v>27.0</v>
      </c>
      <c r="D4588" s="268">
        <v>0.541666666666667</v>
      </c>
      <c r="E4588" s="269">
        <v>2.581663736827803E-4</v>
      </c>
      <c r="F4588" s="269">
        <v>5.6887822155669654E-5</v>
      </c>
    </row>
    <row r="4589" ht="14.25" customHeight="1">
      <c r="A4589" s="267">
        <v>43561.0</v>
      </c>
      <c r="B4589" s="57">
        <v>96.0</v>
      </c>
      <c r="C4589" s="57">
        <v>28.0</v>
      </c>
      <c r="D4589" s="268">
        <v>0.5625</v>
      </c>
      <c r="E4589" s="269">
        <v>2.3529102373514622E-4</v>
      </c>
      <c r="F4589" s="269">
        <v>5.548565752507217E-5</v>
      </c>
    </row>
    <row r="4590" ht="14.25" customHeight="1">
      <c r="A4590" s="267">
        <v>43561.0</v>
      </c>
      <c r="B4590" s="57">
        <v>96.0</v>
      </c>
      <c r="C4590" s="57">
        <v>29.0</v>
      </c>
      <c r="D4590" s="268">
        <v>0.583333333333333</v>
      </c>
      <c r="E4590" s="269">
        <v>2.1105645448859508E-4</v>
      </c>
      <c r="F4590" s="269">
        <v>5.338241057917592E-5</v>
      </c>
    </row>
    <row r="4591" ht="14.25" customHeight="1">
      <c r="A4591" s="267">
        <v>43561.0</v>
      </c>
      <c r="B4591" s="57">
        <v>96.0</v>
      </c>
      <c r="C4591" s="57">
        <v>30.0</v>
      </c>
      <c r="D4591" s="268">
        <v>0.604166666666667</v>
      </c>
      <c r="E4591" s="269">
        <v>1.9057707187257713E-4</v>
      </c>
      <c r="F4591" s="269">
        <v>5.428380212741717E-5</v>
      </c>
    </row>
    <row r="4592" ht="14.25" customHeight="1">
      <c r="A4592" s="267">
        <v>43561.0</v>
      </c>
      <c r="B4592" s="57">
        <v>96.0</v>
      </c>
      <c r="C4592" s="57">
        <v>31.0</v>
      </c>
      <c r="D4592" s="268">
        <v>0.625</v>
      </c>
      <c r="E4592" s="269">
        <v>2.1304429593155003E-4</v>
      </c>
      <c r="F4592" s="269">
        <v>5.45842659768309E-5</v>
      </c>
    </row>
    <row r="4593" ht="14.25" customHeight="1">
      <c r="A4593" s="267">
        <v>43561.0</v>
      </c>
      <c r="B4593" s="57">
        <v>96.0</v>
      </c>
      <c r="C4593" s="57">
        <v>32.0</v>
      </c>
      <c r="D4593" s="268">
        <v>0.645833333333333</v>
      </c>
      <c r="E4593" s="269">
        <v>1.6537583246141818E-4</v>
      </c>
      <c r="F4593" s="269">
        <v>5.6387049073313414E-5</v>
      </c>
    </row>
    <row r="4594" ht="14.25" customHeight="1">
      <c r="A4594" s="267">
        <v>43561.0</v>
      </c>
      <c r="B4594" s="57">
        <v>96.0</v>
      </c>
      <c r="C4594" s="57">
        <v>33.0</v>
      </c>
      <c r="D4594" s="268">
        <v>0.666666666666667</v>
      </c>
      <c r="E4594" s="269">
        <v>1.2307154618849248E-4</v>
      </c>
      <c r="F4594" s="269">
        <v>5.879075986862339E-5</v>
      </c>
    </row>
    <row r="4595" ht="14.25" customHeight="1">
      <c r="A4595" s="267">
        <v>43561.0</v>
      </c>
      <c r="B4595" s="57">
        <v>96.0</v>
      </c>
      <c r="C4595" s="57">
        <v>34.0</v>
      </c>
      <c r="D4595" s="268">
        <v>0.6875</v>
      </c>
      <c r="E4595" s="269">
        <v>1.2533855665249817E-4</v>
      </c>
      <c r="F4595" s="269">
        <v>6.459972762395585E-5</v>
      </c>
    </row>
    <row r="4596" ht="14.25" customHeight="1">
      <c r="A4596" s="267">
        <v>43561.0</v>
      </c>
      <c r="B4596" s="57">
        <v>96.0</v>
      </c>
      <c r="C4596" s="57">
        <v>35.0</v>
      </c>
      <c r="D4596" s="268">
        <v>0.708333333333333</v>
      </c>
      <c r="E4596" s="269">
        <v>7.662116692075667E-5</v>
      </c>
      <c r="F4596" s="269">
        <v>7.171070539341455E-5</v>
      </c>
    </row>
    <row r="4597" ht="14.25" customHeight="1">
      <c r="A4597" s="267">
        <v>43561.0</v>
      </c>
      <c r="B4597" s="57">
        <v>96.0</v>
      </c>
      <c r="C4597" s="57">
        <v>36.0</v>
      </c>
      <c r="D4597" s="268">
        <v>0.729166666666667</v>
      </c>
      <c r="E4597" s="269">
        <v>5.304355524682047E-5</v>
      </c>
      <c r="F4597" s="269">
        <v>7.701890006639078E-5</v>
      </c>
    </row>
    <row r="4598" ht="14.25" customHeight="1">
      <c r="A4598" s="267">
        <v>43561.0</v>
      </c>
      <c r="B4598" s="57">
        <v>96.0</v>
      </c>
      <c r="C4598" s="57">
        <v>37.0</v>
      </c>
      <c r="D4598" s="268">
        <v>0.75</v>
      </c>
      <c r="E4598" s="269">
        <v>2.547619288612499E-5</v>
      </c>
      <c r="F4598" s="269">
        <v>8.122539395818325E-5</v>
      </c>
    </row>
    <row r="4599" ht="14.25" customHeight="1">
      <c r="A4599" s="267">
        <v>43561.0</v>
      </c>
      <c r="B4599" s="57">
        <v>96.0</v>
      </c>
      <c r="C4599" s="57">
        <v>38.0</v>
      </c>
      <c r="D4599" s="268">
        <v>0.770833333333333</v>
      </c>
      <c r="E4599" s="269">
        <v>1.1521447340447192E-5</v>
      </c>
      <c r="F4599" s="269">
        <v>8.202663088995325E-5</v>
      </c>
    </row>
    <row r="4600" ht="14.25" customHeight="1">
      <c r="A4600" s="267">
        <v>43561.0</v>
      </c>
      <c r="B4600" s="57">
        <v>96.0</v>
      </c>
      <c r="C4600" s="57">
        <v>39.0</v>
      </c>
      <c r="D4600" s="268">
        <v>0.791666666666667</v>
      </c>
      <c r="E4600" s="269">
        <v>2.9485187910901894E-6</v>
      </c>
      <c r="F4600" s="269">
        <v>8.17261670405395E-5</v>
      </c>
    </row>
    <row r="4601" ht="14.25" customHeight="1">
      <c r="A4601" s="267">
        <v>43561.0</v>
      </c>
      <c r="B4601" s="57">
        <v>96.0</v>
      </c>
      <c r="C4601" s="57">
        <v>40.0</v>
      </c>
      <c r="D4601" s="268">
        <v>0.8125</v>
      </c>
      <c r="E4601" s="269">
        <v>1.1688033296704196E-6</v>
      </c>
      <c r="F4601" s="269">
        <v>8.402972321937824E-5</v>
      </c>
    </row>
    <row r="4602" ht="14.25" customHeight="1">
      <c r="A4602" s="267">
        <v>43561.0</v>
      </c>
      <c r="B4602" s="57">
        <v>96.0</v>
      </c>
      <c r="C4602" s="57">
        <v>41.0</v>
      </c>
      <c r="D4602" s="268">
        <v>0.833333333333333</v>
      </c>
      <c r="E4602" s="269">
        <v>3.4697885533205616E-7</v>
      </c>
      <c r="F4602" s="269">
        <v>8.423003245232074E-5</v>
      </c>
    </row>
    <row r="4603" ht="14.25" customHeight="1">
      <c r="A4603" s="267">
        <v>43561.0</v>
      </c>
      <c r="B4603" s="57">
        <v>96.0</v>
      </c>
      <c r="C4603" s="57">
        <v>42.0</v>
      </c>
      <c r="D4603" s="268">
        <v>0.854166666666667</v>
      </c>
      <c r="E4603" s="269">
        <v>3.4644710468755746E-8</v>
      </c>
      <c r="F4603" s="269">
        <v>8.262755858878075E-5</v>
      </c>
    </row>
    <row r="4604" ht="14.25" customHeight="1">
      <c r="A4604" s="267">
        <v>43561.0</v>
      </c>
      <c r="B4604" s="57">
        <v>96.0</v>
      </c>
      <c r="C4604" s="57">
        <v>43.0</v>
      </c>
      <c r="D4604" s="268">
        <v>0.875</v>
      </c>
      <c r="E4604" s="269">
        <v>0.0</v>
      </c>
      <c r="F4604" s="269">
        <v>8.072462087582698E-5</v>
      </c>
    </row>
    <row r="4605" ht="14.25" customHeight="1">
      <c r="A4605" s="267">
        <v>43561.0</v>
      </c>
      <c r="B4605" s="57">
        <v>96.0</v>
      </c>
      <c r="C4605" s="57">
        <v>44.0</v>
      </c>
      <c r="D4605" s="268">
        <v>0.895833333333333</v>
      </c>
      <c r="E4605" s="269">
        <v>0.0</v>
      </c>
      <c r="F4605" s="269">
        <v>7.641797236756328E-5</v>
      </c>
    </row>
    <row r="4606" ht="14.25" customHeight="1">
      <c r="A4606" s="267">
        <v>43561.0</v>
      </c>
      <c r="B4606" s="57">
        <v>96.0</v>
      </c>
      <c r="C4606" s="57">
        <v>45.0</v>
      </c>
      <c r="D4606" s="268">
        <v>0.916666666666667</v>
      </c>
      <c r="E4606" s="269">
        <v>0.0</v>
      </c>
      <c r="F4606" s="269">
        <v>7.151039616047207E-5</v>
      </c>
    </row>
    <row r="4607" ht="14.25" customHeight="1">
      <c r="A4607" s="267">
        <v>43561.0</v>
      </c>
      <c r="B4607" s="57">
        <v>96.0</v>
      </c>
      <c r="C4607" s="57">
        <v>46.0</v>
      </c>
      <c r="D4607" s="268">
        <v>0.9375</v>
      </c>
      <c r="E4607" s="269">
        <v>0.0</v>
      </c>
      <c r="F4607" s="269">
        <v>6.459972762395585E-5</v>
      </c>
    </row>
    <row r="4608" ht="14.25" customHeight="1">
      <c r="A4608" s="267">
        <v>43561.0</v>
      </c>
      <c r="B4608" s="57">
        <v>96.0</v>
      </c>
      <c r="C4608" s="57">
        <v>47.0</v>
      </c>
      <c r="D4608" s="268">
        <v>0.958333333333333</v>
      </c>
      <c r="E4608" s="269">
        <v>0.0</v>
      </c>
      <c r="F4608" s="269">
        <v>5.6387049073313414E-5</v>
      </c>
    </row>
    <row r="4609" ht="14.25" customHeight="1">
      <c r="A4609" s="267">
        <v>43561.0</v>
      </c>
      <c r="B4609" s="57">
        <v>96.0</v>
      </c>
      <c r="C4609" s="57">
        <v>48.0</v>
      </c>
      <c r="D4609" s="268">
        <v>0.979166666666667</v>
      </c>
      <c r="E4609" s="269">
        <v>0.0</v>
      </c>
      <c r="F4609" s="269">
        <v>4.797406128972845E-5</v>
      </c>
    </row>
    <row r="4610" ht="14.25" customHeight="1">
      <c r="A4610" s="267">
        <v>43562.0</v>
      </c>
      <c r="B4610" s="57">
        <v>97.0</v>
      </c>
      <c r="C4610" s="57">
        <v>1.0</v>
      </c>
      <c r="D4610" s="268">
        <v>0.0</v>
      </c>
      <c r="E4610" s="269">
        <v>0.0</v>
      </c>
      <c r="F4610" s="269">
        <v>4.166432045203974E-5</v>
      </c>
    </row>
    <row r="4611" ht="14.25" customHeight="1">
      <c r="A4611" s="267">
        <v>43562.0</v>
      </c>
      <c r="B4611" s="57">
        <v>97.0</v>
      </c>
      <c r="C4611" s="57">
        <v>2.0</v>
      </c>
      <c r="D4611" s="268">
        <v>0.020833333333333332</v>
      </c>
      <c r="E4611" s="269">
        <v>0.0</v>
      </c>
      <c r="F4611" s="269">
        <v>3.755798117671852E-5</v>
      </c>
    </row>
    <row r="4612" ht="14.25" customHeight="1">
      <c r="A4612" s="267">
        <v>43562.0</v>
      </c>
      <c r="B4612" s="57">
        <v>97.0</v>
      </c>
      <c r="C4612" s="57">
        <v>3.0</v>
      </c>
      <c r="D4612" s="268">
        <v>0.0416666666666667</v>
      </c>
      <c r="E4612" s="269">
        <v>0.0</v>
      </c>
      <c r="F4612" s="269">
        <v>3.515427038140853E-5</v>
      </c>
    </row>
    <row r="4613" ht="14.25" customHeight="1">
      <c r="A4613" s="267">
        <v>43562.0</v>
      </c>
      <c r="B4613" s="57">
        <v>97.0</v>
      </c>
      <c r="C4613" s="57">
        <v>4.0</v>
      </c>
      <c r="D4613" s="268">
        <v>0.0625</v>
      </c>
      <c r="E4613" s="269">
        <v>0.0</v>
      </c>
      <c r="F4613" s="269">
        <v>3.234994112021355E-5</v>
      </c>
    </row>
    <row r="4614" ht="14.25" customHeight="1">
      <c r="A4614" s="267">
        <v>43562.0</v>
      </c>
      <c r="B4614" s="57">
        <v>97.0</v>
      </c>
      <c r="C4614" s="57">
        <v>5.0</v>
      </c>
      <c r="D4614" s="268">
        <v>0.0833333333333333</v>
      </c>
      <c r="E4614" s="269">
        <v>0.0</v>
      </c>
      <c r="F4614" s="269">
        <v>3.1047931106087315E-5</v>
      </c>
    </row>
    <row r="4615" ht="14.25" customHeight="1">
      <c r="A4615" s="267">
        <v>43562.0</v>
      </c>
      <c r="B4615" s="57">
        <v>97.0</v>
      </c>
      <c r="C4615" s="57">
        <v>6.0</v>
      </c>
      <c r="D4615" s="268">
        <v>0.104166666666667</v>
      </c>
      <c r="E4615" s="269">
        <v>0.0</v>
      </c>
      <c r="F4615" s="269">
        <v>3.054715802373107E-5</v>
      </c>
    </row>
    <row r="4616" ht="14.25" customHeight="1">
      <c r="A4616" s="267">
        <v>43562.0</v>
      </c>
      <c r="B4616" s="57">
        <v>97.0</v>
      </c>
      <c r="C4616" s="57">
        <v>7.0</v>
      </c>
      <c r="D4616" s="268">
        <v>0.125</v>
      </c>
      <c r="E4616" s="269">
        <v>0.0</v>
      </c>
      <c r="F4616" s="269">
        <v>2.9946230324903566E-5</v>
      </c>
    </row>
    <row r="4617" ht="14.25" customHeight="1">
      <c r="A4617" s="267">
        <v>43562.0</v>
      </c>
      <c r="B4617" s="57">
        <v>97.0</v>
      </c>
      <c r="C4617" s="57">
        <v>8.0</v>
      </c>
      <c r="D4617" s="268">
        <v>0.145833333333333</v>
      </c>
      <c r="E4617" s="269">
        <v>0.0</v>
      </c>
      <c r="F4617" s="269">
        <v>2.934530262607607E-5</v>
      </c>
    </row>
    <row r="4618" ht="14.25" customHeight="1">
      <c r="A4618" s="267">
        <v>43562.0</v>
      </c>
      <c r="B4618" s="57">
        <v>97.0</v>
      </c>
      <c r="C4618" s="57">
        <v>9.0</v>
      </c>
      <c r="D4618" s="268">
        <v>0.166666666666667</v>
      </c>
      <c r="E4618" s="269">
        <v>2.836003437326685E-9</v>
      </c>
      <c r="F4618" s="269">
        <v>2.934530262607607E-5</v>
      </c>
    </row>
    <row r="4619" ht="14.25" customHeight="1">
      <c r="A4619" s="267">
        <v>43562.0</v>
      </c>
      <c r="B4619" s="57">
        <v>97.0</v>
      </c>
      <c r="C4619" s="57">
        <v>10.0</v>
      </c>
      <c r="D4619" s="268">
        <v>0.1875</v>
      </c>
      <c r="E4619" s="269">
        <v>1.1257700601214188E-7</v>
      </c>
      <c r="F4619" s="269">
        <v>3.0246694174317314E-5</v>
      </c>
    </row>
    <row r="4620" ht="14.25" customHeight="1">
      <c r="A4620" s="267">
        <v>43562.0</v>
      </c>
      <c r="B4620" s="57">
        <v>97.0</v>
      </c>
      <c r="C4620" s="57">
        <v>11.0</v>
      </c>
      <c r="D4620" s="268">
        <v>0.208333333333333</v>
      </c>
      <c r="E4620" s="269">
        <v>8.192350798955869E-7</v>
      </c>
      <c r="F4620" s="269">
        <v>3.1047931106087315E-5</v>
      </c>
    </row>
    <row r="4621" ht="14.25" customHeight="1">
      <c r="A4621" s="267">
        <v>43562.0</v>
      </c>
      <c r="B4621" s="57">
        <v>97.0</v>
      </c>
      <c r="C4621" s="57">
        <v>12.0</v>
      </c>
      <c r="D4621" s="268">
        <v>0.229166666666667</v>
      </c>
      <c r="E4621" s="269">
        <v>3.8969292452786425E-6</v>
      </c>
      <c r="F4621" s="269">
        <v>3.214963188727106E-5</v>
      </c>
    </row>
    <row r="4622" ht="14.25" customHeight="1">
      <c r="A4622" s="267">
        <v>43562.0</v>
      </c>
      <c r="B4622" s="57">
        <v>97.0</v>
      </c>
      <c r="C4622" s="57">
        <v>13.0</v>
      </c>
      <c r="D4622" s="268">
        <v>0.25</v>
      </c>
      <c r="E4622" s="269">
        <v>9.829848819381621E-6</v>
      </c>
      <c r="F4622" s="269">
        <v>3.7658135793189774E-5</v>
      </c>
    </row>
    <row r="4623" ht="14.25" customHeight="1">
      <c r="A4623" s="267">
        <v>43562.0</v>
      </c>
      <c r="B4623" s="57">
        <v>97.0</v>
      </c>
      <c r="C4623" s="57">
        <v>14.0</v>
      </c>
      <c r="D4623" s="268">
        <v>0.270833333333333</v>
      </c>
      <c r="E4623" s="269">
        <v>2.204290382904038E-5</v>
      </c>
      <c r="F4623" s="269">
        <v>4.3366948932050984E-5</v>
      </c>
    </row>
    <row r="4624" ht="14.25" customHeight="1">
      <c r="A4624" s="267">
        <v>43562.0</v>
      </c>
      <c r="B4624" s="57">
        <v>97.0</v>
      </c>
      <c r="C4624" s="57">
        <v>15.0</v>
      </c>
      <c r="D4624" s="268">
        <v>0.291666666666667</v>
      </c>
      <c r="E4624" s="269">
        <v>3.772400563522223E-5</v>
      </c>
      <c r="F4624" s="269">
        <v>4.877529822149846E-5</v>
      </c>
    </row>
    <row r="4625" ht="14.25" customHeight="1">
      <c r="A4625" s="267">
        <v>43562.0</v>
      </c>
      <c r="B4625" s="57">
        <v>97.0</v>
      </c>
      <c r="C4625" s="57">
        <v>16.0</v>
      </c>
      <c r="D4625" s="268">
        <v>0.3125</v>
      </c>
      <c r="E4625" s="269">
        <v>5.391827086091663E-5</v>
      </c>
      <c r="F4625" s="269">
        <v>5.5786121374485906E-5</v>
      </c>
    </row>
    <row r="4626" ht="14.25" customHeight="1">
      <c r="A4626" s="267">
        <v>43562.0</v>
      </c>
      <c r="B4626" s="57">
        <v>97.0</v>
      </c>
      <c r="C4626" s="57">
        <v>17.0</v>
      </c>
      <c r="D4626" s="268">
        <v>0.333333333333333</v>
      </c>
      <c r="E4626" s="269">
        <v>7.691168377516656E-5</v>
      </c>
      <c r="F4626" s="269">
        <v>5.7789213703910896E-5</v>
      </c>
    </row>
    <row r="4627" ht="14.25" customHeight="1">
      <c r="A4627" s="267">
        <v>43562.0</v>
      </c>
      <c r="B4627" s="57">
        <v>97.0</v>
      </c>
      <c r="C4627" s="57">
        <v>18.0</v>
      </c>
      <c r="D4627" s="268">
        <v>0.354166666666667</v>
      </c>
      <c r="E4627" s="269">
        <v>1.0436137796405143E-4</v>
      </c>
      <c r="F4627" s="269">
        <v>6.219601682864587E-5</v>
      </c>
    </row>
    <row r="4628" ht="14.25" customHeight="1">
      <c r="A4628" s="267">
        <v>43562.0</v>
      </c>
      <c r="B4628" s="57">
        <v>97.0</v>
      </c>
      <c r="C4628" s="57">
        <v>19.0</v>
      </c>
      <c r="D4628" s="268">
        <v>0.375</v>
      </c>
      <c r="E4628" s="269">
        <v>1.358681311104587E-4</v>
      </c>
      <c r="F4628" s="269">
        <v>6.34980268427721E-5</v>
      </c>
    </row>
    <row r="4629" ht="14.25" customHeight="1">
      <c r="A4629" s="267">
        <v>43562.0</v>
      </c>
      <c r="B4629" s="57">
        <v>97.0</v>
      </c>
      <c r="C4629" s="57">
        <v>20.0</v>
      </c>
      <c r="D4629" s="268">
        <v>0.395833333333333</v>
      </c>
      <c r="E4629" s="269">
        <v>1.7005052146674165E-4</v>
      </c>
      <c r="F4629" s="269">
        <v>6.269678991100212E-5</v>
      </c>
    </row>
    <row r="4630" ht="14.25" customHeight="1">
      <c r="A4630" s="267">
        <v>43562.0</v>
      </c>
      <c r="B4630" s="57">
        <v>97.0</v>
      </c>
      <c r="C4630" s="57">
        <v>21.0</v>
      </c>
      <c r="D4630" s="268">
        <v>0.416666666666667</v>
      </c>
      <c r="E4630" s="269">
        <v>2.0221724283676408E-4</v>
      </c>
      <c r="F4630" s="269">
        <v>6.319756299335835E-5</v>
      </c>
    </row>
    <row r="4631" ht="14.25" customHeight="1">
      <c r="A4631" s="267">
        <v>43562.0</v>
      </c>
      <c r="B4631" s="57">
        <v>97.0</v>
      </c>
      <c r="C4631" s="57">
        <v>22.0</v>
      </c>
      <c r="D4631" s="268">
        <v>0.4375</v>
      </c>
      <c r="E4631" s="269">
        <v>2.3029640648423817E-4</v>
      </c>
      <c r="F4631" s="269">
        <v>6.099416143099088E-5</v>
      </c>
    </row>
    <row r="4632" ht="14.25" customHeight="1">
      <c r="A4632" s="267">
        <v>43562.0</v>
      </c>
      <c r="B4632" s="57">
        <v>97.0</v>
      </c>
      <c r="C4632" s="57">
        <v>23.0</v>
      </c>
      <c r="D4632" s="268">
        <v>0.458333333333333</v>
      </c>
      <c r="E4632" s="269">
        <v>2.738344950143878E-4</v>
      </c>
      <c r="F4632" s="269">
        <v>6.0092769882749627E-5</v>
      </c>
    </row>
    <row r="4633" ht="14.25" customHeight="1">
      <c r="A4633" s="267">
        <v>43562.0</v>
      </c>
      <c r="B4633" s="57">
        <v>97.0</v>
      </c>
      <c r="C4633" s="57">
        <v>24.0</v>
      </c>
      <c r="D4633" s="268">
        <v>0.479166666666667</v>
      </c>
      <c r="E4633" s="269">
        <v>2.3368168399359152E-4</v>
      </c>
      <c r="F4633" s="269">
        <v>5.9992615266278386E-5</v>
      </c>
    </row>
    <row r="4634" ht="14.25" customHeight="1">
      <c r="A4634" s="267">
        <v>43562.0</v>
      </c>
      <c r="B4634" s="57">
        <v>97.0</v>
      </c>
      <c r="C4634" s="57">
        <v>25.0</v>
      </c>
      <c r="D4634" s="268">
        <v>0.5</v>
      </c>
      <c r="E4634" s="269">
        <v>2.337567109605734E-4</v>
      </c>
      <c r="F4634" s="269">
        <v>5.9391687567450885E-5</v>
      </c>
    </row>
    <row r="4635" ht="14.25" customHeight="1">
      <c r="A4635" s="267">
        <v>43562.0</v>
      </c>
      <c r="B4635" s="57">
        <v>97.0</v>
      </c>
      <c r="C4635" s="57">
        <v>26.0</v>
      </c>
      <c r="D4635" s="268">
        <v>0.520833333333333</v>
      </c>
      <c r="E4635" s="269">
        <v>2.4268620769064413E-4</v>
      </c>
      <c r="F4635" s="269">
        <v>5.959199680039339E-5</v>
      </c>
    </row>
    <row r="4636" ht="14.25" customHeight="1">
      <c r="A4636" s="267">
        <v>43562.0</v>
      </c>
      <c r="B4636" s="57">
        <v>97.0</v>
      </c>
      <c r="C4636" s="57">
        <v>27.0</v>
      </c>
      <c r="D4636" s="268">
        <v>0.541666666666667</v>
      </c>
      <c r="E4636" s="269">
        <v>2.3843901592840861E-4</v>
      </c>
      <c r="F4636" s="269">
        <v>5.8890914485094645E-5</v>
      </c>
    </row>
    <row r="4637" ht="14.25" customHeight="1">
      <c r="A4637" s="267">
        <v>43562.0</v>
      </c>
      <c r="B4637" s="57">
        <v>97.0</v>
      </c>
      <c r="C4637" s="57">
        <v>28.0</v>
      </c>
      <c r="D4637" s="268">
        <v>0.5625</v>
      </c>
      <c r="E4637" s="269">
        <v>2.1896584711404926E-4</v>
      </c>
      <c r="F4637" s="269">
        <v>5.8390141402738404E-5</v>
      </c>
    </row>
    <row r="4638" ht="14.25" customHeight="1">
      <c r="A4638" s="267">
        <v>43562.0</v>
      </c>
      <c r="B4638" s="57">
        <v>97.0</v>
      </c>
      <c r="C4638" s="57">
        <v>29.0</v>
      </c>
      <c r="D4638" s="268">
        <v>0.583333333333333</v>
      </c>
      <c r="E4638" s="269">
        <v>2.2610803860642273E-4</v>
      </c>
      <c r="F4638" s="269">
        <v>5.7088131388612155E-5</v>
      </c>
    </row>
    <row r="4639" ht="14.25" customHeight="1">
      <c r="A4639" s="267">
        <v>43562.0</v>
      </c>
      <c r="B4639" s="57">
        <v>97.0</v>
      </c>
      <c r="C4639" s="57">
        <v>30.0</v>
      </c>
      <c r="D4639" s="268">
        <v>0.604166666666667</v>
      </c>
      <c r="E4639" s="269">
        <v>1.8677443210864255E-4</v>
      </c>
      <c r="F4639" s="269">
        <v>5.859045063568089E-5</v>
      </c>
    </row>
    <row r="4640" ht="14.25" customHeight="1">
      <c r="A4640" s="267">
        <v>43562.0</v>
      </c>
      <c r="B4640" s="57">
        <v>97.0</v>
      </c>
      <c r="C4640" s="57">
        <v>31.0</v>
      </c>
      <c r="D4640" s="268">
        <v>0.625</v>
      </c>
      <c r="E4640" s="269">
        <v>1.6839048229970737E-4</v>
      </c>
      <c r="F4640" s="269">
        <v>5.8490296019209644E-5</v>
      </c>
    </row>
    <row r="4641" ht="14.25" customHeight="1">
      <c r="A4641" s="267">
        <v>43562.0</v>
      </c>
      <c r="B4641" s="57">
        <v>97.0</v>
      </c>
      <c r="C4641" s="57">
        <v>32.0</v>
      </c>
      <c r="D4641" s="268">
        <v>0.645833333333333</v>
      </c>
      <c r="E4641" s="269">
        <v>1.5441702142310912E-4</v>
      </c>
      <c r="F4641" s="269">
        <v>5.9391687567450885E-5</v>
      </c>
    </row>
    <row r="4642" ht="14.25" customHeight="1">
      <c r="A4642" s="267">
        <v>43562.0</v>
      </c>
      <c r="B4642" s="57">
        <v>97.0</v>
      </c>
      <c r="C4642" s="57">
        <v>33.0</v>
      </c>
      <c r="D4642" s="268">
        <v>0.666666666666667</v>
      </c>
      <c r="E4642" s="269">
        <v>1.238094395858108E-4</v>
      </c>
      <c r="F4642" s="269">
        <v>6.249648067805962E-5</v>
      </c>
    </row>
    <row r="4643" ht="14.25" customHeight="1">
      <c r="A4643" s="267">
        <v>43562.0</v>
      </c>
      <c r="B4643" s="57">
        <v>97.0</v>
      </c>
      <c r="C4643" s="57">
        <v>34.0</v>
      </c>
      <c r="D4643" s="268">
        <v>0.6875</v>
      </c>
      <c r="E4643" s="269">
        <v>1.079832828023354E-4</v>
      </c>
      <c r="F4643" s="269">
        <v>6.700343841926584E-5</v>
      </c>
    </row>
    <row r="4644" ht="14.25" customHeight="1">
      <c r="A4644" s="267">
        <v>43562.0</v>
      </c>
      <c r="B4644" s="57">
        <v>97.0</v>
      </c>
      <c r="C4644" s="57">
        <v>35.0</v>
      </c>
      <c r="D4644" s="268">
        <v>0.708333333333333</v>
      </c>
      <c r="E4644" s="269">
        <v>6.585849623103778E-5</v>
      </c>
      <c r="F4644" s="269">
        <v>7.351348848989705E-5</v>
      </c>
    </row>
    <row r="4645" ht="14.25" customHeight="1">
      <c r="A4645" s="267">
        <v>43562.0</v>
      </c>
      <c r="B4645" s="57">
        <v>97.0</v>
      </c>
      <c r="C4645" s="57">
        <v>36.0</v>
      </c>
      <c r="D4645" s="268">
        <v>0.729166666666667</v>
      </c>
      <c r="E4645" s="269">
        <v>4.33053460593143E-5</v>
      </c>
      <c r="F4645" s="269">
        <v>7.832091008051702E-5</v>
      </c>
    </row>
    <row r="4646" ht="14.25" customHeight="1">
      <c r="A4646" s="267">
        <v>43562.0</v>
      </c>
      <c r="B4646" s="57">
        <v>97.0</v>
      </c>
      <c r="C4646" s="57">
        <v>37.0</v>
      </c>
      <c r="D4646" s="268">
        <v>0.75</v>
      </c>
      <c r="E4646" s="269">
        <v>2.6078003127217994E-5</v>
      </c>
      <c r="F4646" s="269">
        <v>7.972307471111451E-5</v>
      </c>
    </row>
    <row r="4647" ht="14.25" customHeight="1">
      <c r="A4647" s="267">
        <v>43562.0</v>
      </c>
      <c r="B4647" s="57">
        <v>97.0</v>
      </c>
      <c r="C4647" s="57">
        <v>38.0</v>
      </c>
      <c r="D4647" s="268">
        <v>0.770833333333333</v>
      </c>
      <c r="E4647" s="269">
        <v>1.1211296154651221E-5</v>
      </c>
      <c r="F4647" s="269">
        <v>7.962292009464326E-5</v>
      </c>
    </row>
    <row r="4648" ht="14.25" customHeight="1">
      <c r="A4648" s="267">
        <v>43562.0</v>
      </c>
      <c r="B4648" s="57">
        <v>97.0</v>
      </c>
      <c r="C4648" s="57">
        <v>39.0</v>
      </c>
      <c r="D4648" s="268">
        <v>0.791666666666667</v>
      </c>
      <c r="E4648" s="269">
        <v>2.21171276762299E-6</v>
      </c>
      <c r="F4648" s="269">
        <v>8.082477549229825E-5</v>
      </c>
    </row>
    <row r="4649" ht="14.25" customHeight="1">
      <c r="A4649" s="267">
        <v>43562.0</v>
      </c>
      <c r="B4649" s="57">
        <v>97.0</v>
      </c>
      <c r="C4649" s="57">
        <v>40.0</v>
      </c>
      <c r="D4649" s="268">
        <v>0.8125</v>
      </c>
      <c r="E4649" s="269">
        <v>6.313806782970125E-7</v>
      </c>
      <c r="F4649" s="269">
        <v>8.222694012289575E-5</v>
      </c>
    </row>
    <row r="4650" ht="14.25" customHeight="1">
      <c r="A4650" s="267">
        <v>43562.0</v>
      </c>
      <c r="B4650" s="57">
        <v>97.0</v>
      </c>
      <c r="C4650" s="57">
        <v>41.0</v>
      </c>
      <c r="D4650" s="268">
        <v>0.833333333333333</v>
      </c>
      <c r="E4650" s="269">
        <v>1.9124527527363863E-7</v>
      </c>
      <c r="F4650" s="269">
        <v>8.433018706879199E-5</v>
      </c>
    </row>
    <row r="4651" ht="14.25" customHeight="1">
      <c r="A4651" s="267">
        <v>43562.0</v>
      </c>
      <c r="B4651" s="57">
        <v>97.0</v>
      </c>
      <c r="C4651" s="57">
        <v>42.0</v>
      </c>
      <c r="D4651" s="268">
        <v>0.854166666666667</v>
      </c>
      <c r="E4651" s="269">
        <v>3.995065711712374E-9</v>
      </c>
      <c r="F4651" s="269">
        <v>8.262755858878075E-5</v>
      </c>
    </row>
    <row r="4652" ht="14.25" customHeight="1">
      <c r="A4652" s="267">
        <v>43562.0</v>
      </c>
      <c r="B4652" s="57">
        <v>97.0</v>
      </c>
      <c r="C4652" s="57">
        <v>43.0</v>
      </c>
      <c r="D4652" s="268">
        <v>0.875</v>
      </c>
      <c r="E4652" s="269">
        <v>0.0</v>
      </c>
      <c r="F4652" s="269">
        <v>8.072462087582698E-5</v>
      </c>
    </row>
    <row r="4653" ht="14.25" customHeight="1">
      <c r="A4653" s="267">
        <v>43562.0</v>
      </c>
      <c r="B4653" s="57">
        <v>97.0</v>
      </c>
      <c r="C4653" s="57">
        <v>44.0</v>
      </c>
      <c r="D4653" s="268">
        <v>0.895833333333333</v>
      </c>
      <c r="E4653" s="269">
        <v>0.0</v>
      </c>
      <c r="F4653" s="269">
        <v>7.671843621697703E-5</v>
      </c>
    </row>
    <row r="4654" ht="14.25" customHeight="1">
      <c r="A4654" s="267">
        <v>43562.0</v>
      </c>
      <c r="B4654" s="57">
        <v>97.0</v>
      </c>
      <c r="C4654" s="57">
        <v>45.0</v>
      </c>
      <c r="D4654" s="268">
        <v>0.916666666666667</v>
      </c>
      <c r="E4654" s="269">
        <v>0.0</v>
      </c>
      <c r="F4654" s="269">
        <v>7.231163309224206E-5</v>
      </c>
    </row>
    <row r="4655" ht="14.25" customHeight="1">
      <c r="A4655" s="267">
        <v>43562.0</v>
      </c>
      <c r="B4655" s="57">
        <v>97.0</v>
      </c>
      <c r="C4655" s="57">
        <v>46.0</v>
      </c>
      <c r="D4655" s="268">
        <v>0.9375</v>
      </c>
      <c r="E4655" s="269">
        <v>0.0</v>
      </c>
      <c r="F4655" s="269">
        <v>6.540096455572584E-5</v>
      </c>
    </row>
    <row r="4656" ht="14.25" customHeight="1">
      <c r="A4656" s="267">
        <v>43562.0</v>
      </c>
      <c r="B4656" s="57">
        <v>97.0</v>
      </c>
      <c r="C4656" s="57">
        <v>47.0</v>
      </c>
      <c r="D4656" s="268">
        <v>0.958333333333333</v>
      </c>
      <c r="E4656" s="269">
        <v>0.0</v>
      </c>
      <c r="F4656" s="269">
        <v>5.6387049073313414E-5</v>
      </c>
    </row>
    <row r="4657" ht="14.25" customHeight="1">
      <c r="A4657" s="267">
        <v>43562.0</v>
      </c>
      <c r="B4657" s="57">
        <v>97.0</v>
      </c>
      <c r="C4657" s="57">
        <v>48.0</v>
      </c>
      <c r="D4657" s="268">
        <v>0.979166666666667</v>
      </c>
      <c r="E4657" s="269">
        <v>0.0</v>
      </c>
      <c r="F4657" s="269">
        <v>4.7773752056785965E-5</v>
      </c>
    </row>
    <row r="4658" ht="14.25" customHeight="1">
      <c r="A4658" s="267">
        <v>43563.0</v>
      </c>
      <c r="B4658" s="57">
        <v>98.0</v>
      </c>
      <c r="C4658" s="57">
        <v>1.0</v>
      </c>
      <c r="D4658" s="268">
        <v>0.0</v>
      </c>
      <c r="E4658" s="269">
        <v>0.0</v>
      </c>
      <c r="F4658" s="269">
        <v>4.1564165835568494E-5</v>
      </c>
    </row>
    <row r="4659" ht="14.25" customHeight="1">
      <c r="A4659" s="267">
        <v>43563.0</v>
      </c>
      <c r="B4659" s="57">
        <v>98.0</v>
      </c>
      <c r="C4659" s="57">
        <v>2.0</v>
      </c>
      <c r="D4659" s="268">
        <v>0.020833333333333332</v>
      </c>
      <c r="E4659" s="269">
        <v>0.0</v>
      </c>
      <c r="F4659" s="269">
        <v>3.7457826560247266E-5</v>
      </c>
    </row>
    <row r="4660" ht="14.25" customHeight="1">
      <c r="A4660" s="267">
        <v>43563.0</v>
      </c>
      <c r="B4660" s="57">
        <v>98.0</v>
      </c>
      <c r="C4660" s="57">
        <v>3.0</v>
      </c>
      <c r="D4660" s="268">
        <v>0.0416666666666667</v>
      </c>
      <c r="E4660" s="269">
        <v>0.0</v>
      </c>
      <c r="F4660" s="269">
        <v>3.415272421669604E-5</v>
      </c>
    </row>
    <row r="4661" ht="14.25" customHeight="1">
      <c r="A4661" s="267">
        <v>43563.0</v>
      </c>
      <c r="B4661" s="57">
        <v>98.0</v>
      </c>
      <c r="C4661" s="57">
        <v>4.0</v>
      </c>
      <c r="D4661" s="268">
        <v>0.0625</v>
      </c>
      <c r="E4661" s="269">
        <v>0.0</v>
      </c>
      <c r="F4661" s="269">
        <v>3.194932265432856E-5</v>
      </c>
    </row>
    <row r="4662" ht="14.25" customHeight="1">
      <c r="A4662" s="267">
        <v>43563.0</v>
      </c>
      <c r="B4662" s="57">
        <v>98.0</v>
      </c>
      <c r="C4662" s="57">
        <v>5.0</v>
      </c>
      <c r="D4662" s="268">
        <v>0.0833333333333333</v>
      </c>
      <c r="E4662" s="269">
        <v>0.0</v>
      </c>
      <c r="F4662" s="269">
        <v>3.134839495550106E-5</v>
      </c>
    </row>
    <row r="4663" ht="14.25" customHeight="1">
      <c r="A4663" s="267">
        <v>43563.0</v>
      </c>
      <c r="B4663" s="57">
        <v>98.0</v>
      </c>
      <c r="C4663" s="57">
        <v>6.0</v>
      </c>
      <c r="D4663" s="268">
        <v>0.104166666666667</v>
      </c>
      <c r="E4663" s="269">
        <v>0.0</v>
      </c>
      <c r="F4663" s="269">
        <v>3.0847621873144815E-5</v>
      </c>
    </row>
    <row r="4664" ht="14.25" customHeight="1">
      <c r="A4664" s="267">
        <v>43563.0</v>
      </c>
      <c r="B4664" s="57">
        <v>98.0</v>
      </c>
      <c r="C4664" s="57">
        <v>7.0</v>
      </c>
      <c r="D4664" s="268">
        <v>0.125</v>
      </c>
      <c r="E4664" s="269">
        <v>0.0</v>
      </c>
      <c r="F4664" s="269">
        <v>2.9645766475489823E-5</v>
      </c>
    </row>
    <row r="4665" ht="14.25" customHeight="1">
      <c r="A4665" s="267">
        <v>43563.0</v>
      </c>
      <c r="B4665" s="57">
        <v>98.0</v>
      </c>
      <c r="C4665" s="57">
        <v>8.0</v>
      </c>
      <c r="D4665" s="268">
        <v>0.145833333333333</v>
      </c>
      <c r="E4665" s="269">
        <v>0.0</v>
      </c>
      <c r="F4665" s="269">
        <v>2.9245148009604822E-5</v>
      </c>
    </row>
    <row r="4666" ht="14.25" customHeight="1">
      <c r="A4666" s="267">
        <v>43563.0</v>
      </c>
      <c r="B4666" s="57">
        <v>98.0</v>
      </c>
      <c r="C4666" s="57">
        <v>9.0</v>
      </c>
      <c r="D4666" s="268">
        <v>0.166666666666667</v>
      </c>
      <c r="E4666" s="269">
        <v>0.0</v>
      </c>
      <c r="F4666" s="269">
        <v>2.9545611859018566E-5</v>
      </c>
    </row>
    <row r="4667" ht="14.25" customHeight="1">
      <c r="A4667" s="267">
        <v>43563.0</v>
      </c>
      <c r="B4667" s="57">
        <v>98.0</v>
      </c>
      <c r="C4667" s="57">
        <v>10.0</v>
      </c>
      <c r="D4667" s="268">
        <v>0.1875</v>
      </c>
      <c r="E4667" s="269">
        <v>8.871758578941522E-8</v>
      </c>
      <c r="F4667" s="269">
        <v>3.0346848790788564E-5</v>
      </c>
    </row>
    <row r="4668" ht="14.25" customHeight="1">
      <c r="A4668" s="267">
        <v>43563.0</v>
      </c>
      <c r="B4668" s="57">
        <v>98.0</v>
      </c>
      <c r="C4668" s="57">
        <v>11.0</v>
      </c>
      <c r="D4668" s="268">
        <v>0.208333333333333</v>
      </c>
      <c r="E4668" s="269">
        <v>5.725454876714073E-6</v>
      </c>
      <c r="F4668" s="269">
        <v>3.074746725667356E-5</v>
      </c>
    </row>
    <row r="4669" ht="14.25" customHeight="1">
      <c r="A4669" s="267">
        <v>43563.0</v>
      </c>
      <c r="B4669" s="57">
        <v>98.0</v>
      </c>
      <c r="C4669" s="57">
        <v>12.0</v>
      </c>
      <c r="D4669" s="268">
        <v>0.229166666666667</v>
      </c>
      <c r="E4669" s="269">
        <v>5.749722097975977E-6</v>
      </c>
      <c r="F4669" s="269">
        <v>3.2049477270799804E-5</v>
      </c>
    </row>
    <row r="4670" ht="14.25" customHeight="1">
      <c r="A4670" s="267">
        <v>43563.0</v>
      </c>
      <c r="B4670" s="57">
        <v>98.0</v>
      </c>
      <c r="C4670" s="57">
        <v>13.0</v>
      </c>
      <c r="D4670" s="268">
        <v>0.25</v>
      </c>
      <c r="E4670" s="269">
        <v>1.7494555818615433E-5</v>
      </c>
      <c r="F4670" s="269">
        <v>3.655643501200603E-5</v>
      </c>
    </row>
    <row r="4671" ht="14.25" customHeight="1">
      <c r="A4671" s="267">
        <v>43563.0</v>
      </c>
      <c r="B4671" s="57">
        <v>98.0</v>
      </c>
      <c r="C4671" s="57">
        <v>14.0</v>
      </c>
      <c r="D4671" s="268">
        <v>0.270833333333333</v>
      </c>
      <c r="E4671" s="269">
        <v>4.2739294201717775E-5</v>
      </c>
      <c r="F4671" s="269">
        <v>4.2665866616752236E-5</v>
      </c>
    </row>
    <row r="4672" ht="14.25" customHeight="1">
      <c r="A4672" s="267">
        <v>43563.0</v>
      </c>
      <c r="B4672" s="57">
        <v>98.0</v>
      </c>
      <c r="C4672" s="57">
        <v>15.0</v>
      </c>
      <c r="D4672" s="268">
        <v>0.291666666666667</v>
      </c>
      <c r="E4672" s="269">
        <v>7.0807336803951E-5</v>
      </c>
      <c r="F4672" s="269">
        <v>4.857498898855595E-5</v>
      </c>
    </row>
    <row r="4673" ht="14.25" customHeight="1">
      <c r="A4673" s="267">
        <v>43563.0</v>
      </c>
      <c r="B4673" s="57">
        <v>98.0</v>
      </c>
      <c r="C4673" s="57">
        <v>16.0</v>
      </c>
      <c r="D4673" s="268">
        <v>0.3125</v>
      </c>
      <c r="E4673" s="269">
        <v>8.780728096070188E-5</v>
      </c>
      <c r="F4673" s="269">
        <v>5.478457520977341E-5</v>
      </c>
    </row>
    <row r="4674" ht="14.25" customHeight="1">
      <c r="A4674" s="267">
        <v>43563.0</v>
      </c>
      <c r="B4674" s="57">
        <v>98.0</v>
      </c>
      <c r="C4674" s="57">
        <v>17.0</v>
      </c>
      <c r="D4674" s="268">
        <v>0.333333333333333</v>
      </c>
      <c r="E4674" s="269">
        <v>1.0315958686174998E-4</v>
      </c>
      <c r="F4674" s="269">
        <v>5.8390141402738404E-5</v>
      </c>
    </row>
    <row r="4675" ht="14.25" customHeight="1">
      <c r="A4675" s="267">
        <v>43563.0</v>
      </c>
      <c r="B4675" s="57">
        <v>98.0</v>
      </c>
      <c r="C4675" s="57">
        <v>18.0</v>
      </c>
      <c r="D4675" s="268">
        <v>0.354166666666667</v>
      </c>
      <c r="E4675" s="269">
        <v>1.1943824833431622E-4</v>
      </c>
      <c r="F4675" s="269">
        <v>6.28970991439446E-5</v>
      </c>
    </row>
    <row r="4676" ht="14.25" customHeight="1">
      <c r="A4676" s="267">
        <v>43563.0</v>
      </c>
      <c r="B4676" s="57">
        <v>98.0</v>
      </c>
      <c r="C4676" s="57">
        <v>19.0</v>
      </c>
      <c r="D4676" s="268">
        <v>0.375</v>
      </c>
      <c r="E4676" s="269">
        <v>1.4639890112954894E-4</v>
      </c>
      <c r="F4676" s="269">
        <v>6.46998822404271E-5</v>
      </c>
    </row>
    <row r="4677" ht="14.25" customHeight="1">
      <c r="A4677" s="267">
        <v>43563.0</v>
      </c>
      <c r="B4677" s="57">
        <v>98.0</v>
      </c>
      <c r="C4677" s="57">
        <v>20.0</v>
      </c>
      <c r="D4677" s="268">
        <v>0.395833333333333</v>
      </c>
      <c r="E4677" s="269">
        <v>1.5957343237392316E-4</v>
      </c>
      <c r="F4677" s="269">
        <v>6.409895454159961E-5</v>
      </c>
    </row>
    <row r="4678" ht="14.25" customHeight="1">
      <c r="A4678" s="267">
        <v>43563.0</v>
      </c>
      <c r="B4678" s="57">
        <v>98.0</v>
      </c>
      <c r="C4678" s="57">
        <v>21.0</v>
      </c>
      <c r="D4678" s="268">
        <v>0.416666666666667</v>
      </c>
      <c r="E4678" s="269">
        <v>1.728244983712938E-4</v>
      </c>
      <c r="F4678" s="269">
        <v>6.279694452747336E-5</v>
      </c>
    </row>
    <row r="4679" ht="14.25" customHeight="1">
      <c r="A4679" s="267">
        <v>43563.0</v>
      </c>
      <c r="B4679" s="57">
        <v>98.0</v>
      </c>
      <c r="C4679" s="57">
        <v>22.0</v>
      </c>
      <c r="D4679" s="268">
        <v>0.4375</v>
      </c>
      <c r="E4679" s="269">
        <v>1.8989657391663955E-4</v>
      </c>
      <c r="F4679" s="269">
        <v>6.309740837688711E-5</v>
      </c>
    </row>
    <row r="4680" ht="14.25" customHeight="1">
      <c r="A4680" s="267">
        <v>43563.0</v>
      </c>
      <c r="B4680" s="57">
        <v>98.0</v>
      </c>
      <c r="C4680" s="57">
        <v>23.0</v>
      </c>
      <c r="D4680" s="268">
        <v>0.458333333333333</v>
      </c>
      <c r="E4680" s="269">
        <v>1.6448934909865995E-4</v>
      </c>
      <c r="F4680" s="269">
        <v>6.229617144511711E-5</v>
      </c>
    </row>
    <row r="4681" ht="14.25" customHeight="1">
      <c r="A4681" s="267">
        <v>43563.0</v>
      </c>
      <c r="B4681" s="57">
        <v>98.0</v>
      </c>
      <c r="C4681" s="57">
        <v>24.0</v>
      </c>
      <c r="D4681" s="268">
        <v>0.479166666666667</v>
      </c>
      <c r="E4681" s="269">
        <v>1.9658984970920341E-4</v>
      </c>
      <c r="F4681" s="269">
        <v>6.109431604746214E-5</v>
      </c>
    </row>
    <row r="4682" ht="14.25" customHeight="1">
      <c r="A4682" s="267">
        <v>43563.0</v>
      </c>
      <c r="B4682" s="57">
        <v>98.0</v>
      </c>
      <c r="C4682" s="57">
        <v>25.0</v>
      </c>
      <c r="D4682" s="268">
        <v>0.5</v>
      </c>
      <c r="E4682" s="269">
        <v>2.0911030602448002E-4</v>
      </c>
      <c r="F4682" s="269">
        <v>6.149493451334712E-5</v>
      </c>
    </row>
    <row r="4683" ht="14.25" customHeight="1">
      <c r="A4683" s="267">
        <v>43563.0</v>
      </c>
      <c r="B4683" s="57">
        <v>98.0</v>
      </c>
      <c r="C4683" s="57">
        <v>26.0</v>
      </c>
      <c r="D4683" s="268">
        <v>0.520833333333333</v>
      </c>
      <c r="E4683" s="269">
        <v>1.9719328441050266E-4</v>
      </c>
      <c r="F4683" s="269">
        <v>6.029307911569213E-5</v>
      </c>
    </row>
    <row r="4684" ht="14.25" customHeight="1">
      <c r="A4684" s="267">
        <v>43563.0</v>
      </c>
      <c r="B4684" s="57">
        <v>98.0</v>
      </c>
      <c r="C4684" s="57">
        <v>27.0</v>
      </c>
      <c r="D4684" s="268">
        <v>0.541666666666667</v>
      </c>
      <c r="E4684" s="269">
        <v>1.9564008047211786E-4</v>
      </c>
      <c r="F4684" s="269">
        <v>6.059354296510588E-5</v>
      </c>
    </row>
    <row r="4685" ht="14.25" customHeight="1">
      <c r="A4685" s="267">
        <v>43563.0</v>
      </c>
      <c r="B4685" s="57">
        <v>98.0</v>
      </c>
      <c r="C4685" s="57">
        <v>28.0</v>
      </c>
      <c r="D4685" s="268">
        <v>0.5625</v>
      </c>
      <c r="E4685" s="269">
        <v>1.89446551583708E-4</v>
      </c>
      <c r="F4685" s="269">
        <v>5.8490296019209644E-5</v>
      </c>
    </row>
    <row r="4686" ht="14.25" customHeight="1">
      <c r="A4686" s="267">
        <v>43563.0</v>
      </c>
      <c r="B4686" s="57">
        <v>98.0</v>
      </c>
      <c r="C4686" s="57">
        <v>29.0</v>
      </c>
      <c r="D4686" s="268">
        <v>0.583333333333333</v>
      </c>
      <c r="E4686" s="269">
        <v>1.6973618571988451E-4</v>
      </c>
      <c r="F4686" s="269">
        <v>5.538550290860091E-5</v>
      </c>
    </row>
    <row r="4687" ht="14.25" customHeight="1">
      <c r="A4687" s="267">
        <v>43563.0</v>
      </c>
      <c r="B4687" s="57">
        <v>98.0</v>
      </c>
      <c r="C4687" s="57">
        <v>30.0</v>
      </c>
      <c r="D4687" s="268">
        <v>0.604166666666667</v>
      </c>
      <c r="E4687" s="269">
        <v>1.7093134509546236E-4</v>
      </c>
      <c r="F4687" s="269">
        <v>5.6286894456842146E-5</v>
      </c>
    </row>
    <row r="4688" ht="14.25" customHeight="1">
      <c r="A4688" s="267">
        <v>43563.0</v>
      </c>
      <c r="B4688" s="57">
        <v>98.0</v>
      </c>
      <c r="C4688" s="57">
        <v>31.0</v>
      </c>
      <c r="D4688" s="268">
        <v>0.625</v>
      </c>
      <c r="E4688" s="269">
        <v>1.736011572213588E-4</v>
      </c>
      <c r="F4688" s="269">
        <v>5.558581214154341E-5</v>
      </c>
    </row>
    <row r="4689" ht="14.25" customHeight="1">
      <c r="A4689" s="267">
        <v>43563.0</v>
      </c>
      <c r="B4689" s="57">
        <v>98.0</v>
      </c>
      <c r="C4689" s="57">
        <v>32.0</v>
      </c>
      <c r="D4689" s="268">
        <v>0.645833333333333</v>
      </c>
      <c r="E4689" s="269">
        <v>1.439453322330525E-4</v>
      </c>
      <c r="F4689" s="269">
        <v>5.748874985449714E-5</v>
      </c>
    </row>
    <row r="4690" ht="14.25" customHeight="1">
      <c r="A4690" s="267">
        <v>43563.0</v>
      </c>
      <c r="B4690" s="57">
        <v>98.0</v>
      </c>
      <c r="C4690" s="57">
        <v>33.0</v>
      </c>
      <c r="D4690" s="268">
        <v>0.666666666666667</v>
      </c>
      <c r="E4690" s="269">
        <v>1.1593358095509111E-4</v>
      </c>
      <c r="F4690" s="269">
        <v>5.8890914485094645E-5</v>
      </c>
    </row>
    <row r="4691" ht="14.25" customHeight="1">
      <c r="A4691" s="267">
        <v>43563.0</v>
      </c>
      <c r="B4691" s="57">
        <v>98.0</v>
      </c>
      <c r="C4691" s="57">
        <v>34.0</v>
      </c>
      <c r="D4691" s="268">
        <v>0.6875</v>
      </c>
      <c r="E4691" s="269">
        <v>8.600916143190831E-5</v>
      </c>
      <c r="F4691" s="269">
        <v>6.389864530865711E-5</v>
      </c>
    </row>
    <row r="4692" ht="14.25" customHeight="1">
      <c r="A4692" s="267">
        <v>43563.0</v>
      </c>
      <c r="B4692" s="57">
        <v>98.0</v>
      </c>
      <c r="C4692" s="57">
        <v>35.0</v>
      </c>
      <c r="D4692" s="268">
        <v>0.708333333333333</v>
      </c>
      <c r="E4692" s="269">
        <v>5.512179656576213E-5</v>
      </c>
      <c r="F4692" s="269">
        <v>6.920683998163334E-5</v>
      </c>
    </row>
    <row r="4693" ht="14.25" customHeight="1">
      <c r="A4693" s="267">
        <v>43563.0</v>
      </c>
      <c r="B4693" s="57">
        <v>98.0</v>
      </c>
      <c r="C4693" s="57">
        <v>36.0</v>
      </c>
      <c r="D4693" s="268">
        <v>0.729166666666667</v>
      </c>
      <c r="E4693" s="269">
        <v>4.448164328915041E-5</v>
      </c>
      <c r="F4693" s="269">
        <v>7.281240617459832E-5</v>
      </c>
    </row>
    <row r="4694" ht="14.25" customHeight="1">
      <c r="A4694" s="267">
        <v>43563.0</v>
      </c>
      <c r="B4694" s="57">
        <v>98.0</v>
      </c>
      <c r="C4694" s="57">
        <v>37.0</v>
      </c>
      <c r="D4694" s="268">
        <v>0.75</v>
      </c>
      <c r="E4694" s="269">
        <v>2.3604915823613244E-5</v>
      </c>
      <c r="F4694" s="269">
        <v>7.691874544991952E-5</v>
      </c>
    </row>
    <row r="4695" ht="14.25" customHeight="1">
      <c r="A4695" s="267">
        <v>43563.0</v>
      </c>
      <c r="B4695" s="57">
        <v>98.0</v>
      </c>
      <c r="C4695" s="57">
        <v>38.0</v>
      </c>
      <c r="D4695" s="268">
        <v>0.770833333333333</v>
      </c>
      <c r="E4695" s="269">
        <v>8.710375063950273E-6</v>
      </c>
      <c r="F4695" s="269">
        <v>7.812060084757453E-5</v>
      </c>
    </row>
    <row r="4696" ht="14.25" customHeight="1">
      <c r="A4696" s="267">
        <v>43563.0</v>
      </c>
      <c r="B4696" s="57">
        <v>98.0</v>
      </c>
      <c r="C4696" s="57">
        <v>39.0</v>
      </c>
      <c r="D4696" s="268">
        <v>0.791666666666667</v>
      </c>
      <c r="E4696" s="269">
        <v>3.752834026815492E-6</v>
      </c>
      <c r="F4696" s="269">
        <v>7.8721528546402E-5</v>
      </c>
    </row>
    <row r="4697" ht="14.25" customHeight="1">
      <c r="A4697" s="267">
        <v>43563.0</v>
      </c>
      <c r="B4697" s="57">
        <v>98.0</v>
      </c>
      <c r="C4697" s="57">
        <v>40.0</v>
      </c>
      <c r="D4697" s="268">
        <v>0.8125</v>
      </c>
      <c r="E4697" s="269">
        <v>9.182485912074706E-7</v>
      </c>
      <c r="F4697" s="269">
        <v>8.022384779347077E-5</v>
      </c>
    </row>
    <row r="4698" ht="14.25" customHeight="1">
      <c r="A4698" s="267">
        <v>43563.0</v>
      </c>
      <c r="B4698" s="57">
        <v>98.0</v>
      </c>
      <c r="C4698" s="57">
        <v>41.0</v>
      </c>
      <c r="D4698" s="268">
        <v>0.833333333333333</v>
      </c>
      <c r="E4698" s="269">
        <v>2.646114511523072E-7</v>
      </c>
      <c r="F4698" s="269">
        <v>8.322848628760824E-5</v>
      </c>
    </row>
    <row r="4699" ht="14.25" customHeight="1">
      <c r="A4699" s="267">
        <v>43563.0</v>
      </c>
      <c r="B4699" s="57">
        <v>98.0</v>
      </c>
      <c r="C4699" s="57">
        <v>42.0</v>
      </c>
      <c r="D4699" s="268">
        <v>0.854166666666667</v>
      </c>
      <c r="E4699" s="269">
        <v>2.509400650169335E-8</v>
      </c>
      <c r="F4699" s="269">
        <v>8.17261670405395E-5</v>
      </c>
    </row>
    <row r="4700" ht="14.25" customHeight="1">
      <c r="A4700" s="267">
        <v>43563.0</v>
      </c>
      <c r="B4700" s="57">
        <v>98.0</v>
      </c>
      <c r="C4700" s="57">
        <v>43.0</v>
      </c>
      <c r="D4700" s="268">
        <v>0.875</v>
      </c>
      <c r="E4700" s="269">
        <v>0.0</v>
      </c>
      <c r="F4700" s="269">
        <v>7.942261086170077E-5</v>
      </c>
    </row>
    <row r="4701" ht="14.25" customHeight="1">
      <c r="A4701" s="267">
        <v>43563.0</v>
      </c>
      <c r="B4701" s="57">
        <v>98.0</v>
      </c>
      <c r="C4701" s="57">
        <v>44.0</v>
      </c>
      <c r="D4701" s="268">
        <v>0.895833333333333</v>
      </c>
      <c r="E4701" s="269">
        <v>0.0</v>
      </c>
      <c r="F4701" s="269">
        <v>7.461518927108079E-5</v>
      </c>
    </row>
    <row r="4702" ht="14.25" customHeight="1">
      <c r="A4702" s="267">
        <v>43563.0</v>
      </c>
      <c r="B4702" s="57">
        <v>98.0</v>
      </c>
      <c r="C4702" s="57">
        <v>45.0</v>
      </c>
      <c r="D4702" s="268">
        <v>0.916666666666667</v>
      </c>
      <c r="E4702" s="269">
        <v>0.0</v>
      </c>
      <c r="F4702" s="269">
        <v>7.131008692752957E-5</v>
      </c>
    </row>
    <row r="4703" ht="14.25" customHeight="1">
      <c r="A4703" s="267">
        <v>43563.0</v>
      </c>
      <c r="B4703" s="57">
        <v>98.0</v>
      </c>
      <c r="C4703" s="57">
        <v>46.0</v>
      </c>
      <c r="D4703" s="268">
        <v>0.9375</v>
      </c>
      <c r="E4703" s="269">
        <v>0.0</v>
      </c>
      <c r="F4703" s="269">
        <v>6.439941839101337E-5</v>
      </c>
    </row>
    <row r="4704" ht="14.25" customHeight="1">
      <c r="A4704" s="267">
        <v>43563.0</v>
      </c>
      <c r="B4704" s="57">
        <v>98.0</v>
      </c>
      <c r="C4704" s="57">
        <v>47.0</v>
      </c>
      <c r="D4704" s="268">
        <v>0.958333333333333</v>
      </c>
      <c r="E4704" s="269">
        <v>0.0</v>
      </c>
      <c r="F4704" s="269">
        <v>5.6887822155669654E-5</v>
      </c>
    </row>
    <row r="4705" ht="14.25" customHeight="1">
      <c r="A4705" s="267">
        <v>43563.0</v>
      </c>
      <c r="B4705" s="57">
        <v>98.0</v>
      </c>
      <c r="C4705" s="57">
        <v>48.0</v>
      </c>
      <c r="D4705" s="268">
        <v>0.979166666666667</v>
      </c>
      <c r="E4705" s="269">
        <v>0.0</v>
      </c>
      <c r="F4705" s="269">
        <v>5.077839055092343E-5</v>
      </c>
    </row>
    <row r="4706" ht="14.25" customHeight="1">
      <c r="A4706" s="267">
        <v>43564.0</v>
      </c>
      <c r="B4706" s="57">
        <v>99.0</v>
      </c>
      <c r="C4706" s="57">
        <v>1.0</v>
      </c>
      <c r="D4706" s="268">
        <v>0.0</v>
      </c>
      <c r="E4706" s="269">
        <v>0.0</v>
      </c>
      <c r="F4706" s="269">
        <v>4.256571200028099E-5</v>
      </c>
    </row>
    <row r="4707" ht="14.25" customHeight="1">
      <c r="A4707" s="267">
        <v>43564.0</v>
      </c>
      <c r="B4707" s="57">
        <v>99.0</v>
      </c>
      <c r="C4707" s="57">
        <v>2.0</v>
      </c>
      <c r="D4707" s="268">
        <v>0.020833333333333332</v>
      </c>
      <c r="E4707" s="269">
        <v>0.0</v>
      </c>
      <c r="F4707" s="269">
        <v>3.795859964260352E-5</v>
      </c>
    </row>
    <row r="4708" ht="14.25" customHeight="1">
      <c r="A4708" s="267">
        <v>43564.0</v>
      </c>
      <c r="B4708" s="57">
        <v>99.0</v>
      </c>
      <c r="C4708" s="57">
        <v>3.0</v>
      </c>
      <c r="D4708" s="268">
        <v>0.0416666666666667</v>
      </c>
      <c r="E4708" s="269">
        <v>0.0</v>
      </c>
      <c r="F4708" s="269">
        <v>3.825906349201726E-5</v>
      </c>
    </row>
    <row r="4709" ht="14.25" customHeight="1">
      <c r="A4709" s="267">
        <v>43564.0</v>
      </c>
      <c r="B4709" s="57">
        <v>99.0</v>
      </c>
      <c r="C4709" s="57">
        <v>4.0</v>
      </c>
      <c r="D4709" s="268">
        <v>0.0625</v>
      </c>
      <c r="E4709" s="269">
        <v>0.0</v>
      </c>
      <c r="F4709" s="269">
        <v>3.194932265432856E-5</v>
      </c>
    </row>
    <row r="4710" ht="14.25" customHeight="1">
      <c r="A4710" s="267">
        <v>43564.0</v>
      </c>
      <c r="B4710" s="57">
        <v>99.0</v>
      </c>
      <c r="C4710" s="57">
        <v>5.0</v>
      </c>
      <c r="D4710" s="268">
        <v>0.0833333333333333</v>
      </c>
      <c r="E4710" s="269">
        <v>0.0</v>
      </c>
      <c r="F4710" s="269">
        <v>3.0447003407259817E-5</v>
      </c>
    </row>
    <row r="4711" ht="14.25" customHeight="1">
      <c r="A4711" s="267">
        <v>43564.0</v>
      </c>
      <c r="B4711" s="57">
        <v>99.0</v>
      </c>
      <c r="C4711" s="57">
        <v>6.0</v>
      </c>
      <c r="D4711" s="268">
        <v>0.104166666666667</v>
      </c>
      <c r="E4711" s="269">
        <v>0.0</v>
      </c>
      <c r="F4711" s="269">
        <v>3.094777648961606E-5</v>
      </c>
    </row>
    <row r="4712" ht="14.25" customHeight="1">
      <c r="A4712" s="267">
        <v>43564.0</v>
      </c>
      <c r="B4712" s="57">
        <v>99.0</v>
      </c>
      <c r="C4712" s="57">
        <v>7.0</v>
      </c>
      <c r="D4712" s="268">
        <v>0.125</v>
      </c>
      <c r="E4712" s="269">
        <v>0.0</v>
      </c>
      <c r="F4712" s="269">
        <v>2.894468416019107E-5</v>
      </c>
    </row>
    <row r="4713" ht="14.25" customHeight="1">
      <c r="A4713" s="267">
        <v>43564.0</v>
      </c>
      <c r="B4713" s="57">
        <v>99.0</v>
      </c>
      <c r="C4713" s="57">
        <v>8.0</v>
      </c>
      <c r="D4713" s="268">
        <v>0.145833333333333</v>
      </c>
      <c r="E4713" s="269">
        <v>0.0</v>
      </c>
      <c r="F4713" s="269">
        <v>2.7943137995478576E-5</v>
      </c>
    </row>
    <row r="4714" ht="14.25" customHeight="1">
      <c r="A4714" s="267">
        <v>43564.0</v>
      </c>
      <c r="B4714" s="57">
        <v>99.0</v>
      </c>
      <c r="C4714" s="57">
        <v>9.0</v>
      </c>
      <c r="D4714" s="268">
        <v>0.166666666666667</v>
      </c>
      <c r="E4714" s="269">
        <v>0.0</v>
      </c>
      <c r="F4714" s="269">
        <v>3.064731264020231E-5</v>
      </c>
    </row>
    <row r="4715" ht="14.25" customHeight="1">
      <c r="A4715" s="267">
        <v>43564.0</v>
      </c>
      <c r="B4715" s="57">
        <v>99.0</v>
      </c>
      <c r="C4715" s="57">
        <v>10.0</v>
      </c>
      <c r="D4715" s="268">
        <v>0.1875</v>
      </c>
      <c r="E4715" s="269">
        <v>9.821203207959585E-8</v>
      </c>
      <c r="F4715" s="269">
        <v>2.9545611859018566E-5</v>
      </c>
    </row>
    <row r="4716" ht="14.25" customHeight="1">
      <c r="A4716" s="267">
        <v>43564.0</v>
      </c>
      <c r="B4716" s="57">
        <v>99.0</v>
      </c>
      <c r="C4716" s="57">
        <v>11.0</v>
      </c>
      <c r="D4716" s="268">
        <v>0.208333333333333</v>
      </c>
      <c r="E4716" s="269">
        <v>1.5003459389121567E-6</v>
      </c>
      <c r="F4716" s="269">
        <v>3.0246694174317314E-5</v>
      </c>
    </row>
    <row r="4717" ht="14.25" customHeight="1">
      <c r="A4717" s="267">
        <v>43564.0</v>
      </c>
      <c r="B4717" s="57">
        <v>99.0</v>
      </c>
      <c r="C4717" s="57">
        <v>12.0</v>
      </c>
      <c r="D4717" s="268">
        <v>0.229166666666667</v>
      </c>
      <c r="E4717" s="269">
        <v>4.708545710540311E-6</v>
      </c>
      <c r="F4717" s="269">
        <v>3.0246694174317314E-5</v>
      </c>
    </row>
    <row r="4718" ht="14.25" customHeight="1">
      <c r="A4718" s="267">
        <v>43564.0</v>
      </c>
      <c r="B4718" s="57">
        <v>99.0</v>
      </c>
      <c r="C4718" s="57">
        <v>13.0</v>
      </c>
      <c r="D4718" s="268">
        <v>0.25</v>
      </c>
      <c r="E4718" s="269">
        <v>1.5690170413172974E-5</v>
      </c>
      <c r="F4718" s="269">
        <v>3.064731264020231E-5</v>
      </c>
    </row>
    <row r="4719" ht="14.25" customHeight="1">
      <c r="A4719" s="267">
        <v>43564.0</v>
      </c>
      <c r="B4719" s="57">
        <v>99.0</v>
      </c>
      <c r="C4719" s="57">
        <v>14.0</v>
      </c>
      <c r="D4719" s="268">
        <v>0.270833333333333</v>
      </c>
      <c r="E4719" s="269">
        <v>3.164370791442802E-5</v>
      </c>
      <c r="F4719" s="269">
        <v>3.725751732730477E-5</v>
      </c>
    </row>
    <row r="4720" ht="14.25" customHeight="1">
      <c r="A4720" s="267">
        <v>43564.0</v>
      </c>
      <c r="B4720" s="57">
        <v>99.0</v>
      </c>
      <c r="C4720" s="57">
        <v>15.0</v>
      </c>
      <c r="D4720" s="268">
        <v>0.291666666666667</v>
      </c>
      <c r="E4720" s="269">
        <v>5.845255310813754E-5</v>
      </c>
      <c r="F4720" s="269">
        <v>4.506957741206223E-5</v>
      </c>
    </row>
    <row r="4721" ht="14.25" customHeight="1">
      <c r="A4721" s="267">
        <v>43564.0</v>
      </c>
      <c r="B4721" s="57">
        <v>99.0</v>
      </c>
      <c r="C4721" s="57">
        <v>16.0</v>
      </c>
      <c r="D4721" s="268">
        <v>0.3125</v>
      </c>
      <c r="E4721" s="269">
        <v>9.743107366852409E-5</v>
      </c>
      <c r="F4721" s="269">
        <v>4.92760713038547E-5</v>
      </c>
    </row>
    <row r="4722" ht="14.25" customHeight="1">
      <c r="A4722" s="267">
        <v>43564.0</v>
      </c>
      <c r="B4722" s="57">
        <v>99.0</v>
      </c>
      <c r="C4722" s="57">
        <v>17.0</v>
      </c>
      <c r="D4722" s="268">
        <v>0.333333333333333</v>
      </c>
      <c r="E4722" s="269">
        <v>1.2767191742492234E-4</v>
      </c>
      <c r="F4722" s="269">
        <v>5.6887822155669654E-5</v>
      </c>
    </row>
    <row r="4723" ht="14.25" customHeight="1">
      <c r="A4723" s="267">
        <v>43564.0</v>
      </c>
      <c r="B4723" s="57">
        <v>99.0</v>
      </c>
      <c r="C4723" s="57">
        <v>18.0</v>
      </c>
      <c r="D4723" s="268">
        <v>0.354166666666667</v>
      </c>
      <c r="E4723" s="269">
        <v>1.707034573915109E-4</v>
      </c>
      <c r="F4723" s="269">
        <v>5.7789213703910896E-5</v>
      </c>
    </row>
    <row r="4724" ht="14.25" customHeight="1">
      <c r="A4724" s="267">
        <v>43564.0</v>
      </c>
      <c r="B4724" s="57">
        <v>99.0</v>
      </c>
      <c r="C4724" s="57">
        <v>19.0</v>
      </c>
      <c r="D4724" s="268">
        <v>0.375</v>
      </c>
      <c r="E4724" s="269">
        <v>1.9298885562803015E-4</v>
      </c>
      <c r="F4724" s="269">
        <v>6.339787222630086E-5</v>
      </c>
    </row>
    <row r="4725" ht="14.25" customHeight="1">
      <c r="A4725" s="267">
        <v>43564.0</v>
      </c>
      <c r="B4725" s="57">
        <v>99.0</v>
      </c>
      <c r="C4725" s="57">
        <v>20.0</v>
      </c>
      <c r="D4725" s="268">
        <v>0.395833333333333</v>
      </c>
      <c r="E4725" s="269">
        <v>2.2479086832872082E-4</v>
      </c>
      <c r="F4725" s="269">
        <v>6.049338834863463E-5</v>
      </c>
    </row>
    <row r="4726" ht="14.25" customHeight="1">
      <c r="A4726" s="267">
        <v>43564.0</v>
      </c>
      <c r="B4726" s="57">
        <v>99.0</v>
      </c>
      <c r="C4726" s="57">
        <v>21.0</v>
      </c>
      <c r="D4726" s="268">
        <v>0.416666666666667</v>
      </c>
      <c r="E4726" s="269">
        <v>2.3444480276282488E-4</v>
      </c>
      <c r="F4726" s="269">
        <v>5.8390141402738404E-5</v>
      </c>
    </row>
    <row r="4727" ht="14.25" customHeight="1">
      <c r="A4727" s="267">
        <v>43564.0</v>
      </c>
      <c r="B4727" s="57">
        <v>99.0</v>
      </c>
      <c r="C4727" s="57">
        <v>22.0</v>
      </c>
      <c r="D4727" s="268">
        <v>0.4375</v>
      </c>
      <c r="E4727" s="269">
        <v>2.2716682949078655E-4</v>
      </c>
      <c r="F4727" s="269">
        <v>6.480003685689835E-5</v>
      </c>
    </row>
    <row r="4728" ht="14.25" customHeight="1">
      <c r="A4728" s="267">
        <v>43564.0</v>
      </c>
      <c r="B4728" s="57">
        <v>99.0</v>
      </c>
      <c r="C4728" s="57">
        <v>23.0</v>
      </c>
      <c r="D4728" s="268">
        <v>0.458333333333333</v>
      </c>
      <c r="E4728" s="269">
        <v>2.385829769517694E-4</v>
      </c>
      <c r="F4728" s="269">
        <v>7.271225155812705E-5</v>
      </c>
    </row>
    <row r="4729" ht="14.25" customHeight="1">
      <c r="A4729" s="267">
        <v>43564.0</v>
      </c>
      <c r="B4729" s="57">
        <v>99.0</v>
      </c>
      <c r="C4729" s="57">
        <v>24.0</v>
      </c>
      <c r="D4729" s="268">
        <v>0.479166666666667</v>
      </c>
      <c r="E4729" s="269">
        <v>2.5097649751040324E-4</v>
      </c>
      <c r="F4729" s="269">
        <v>6.46998822404271E-5</v>
      </c>
    </row>
    <row r="4730" ht="14.25" customHeight="1">
      <c r="A4730" s="267">
        <v>43564.0</v>
      </c>
      <c r="B4730" s="57">
        <v>99.0</v>
      </c>
      <c r="C4730" s="57">
        <v>25.0</v>
      </c>
      <c r="D4730" s="268">
        <v>0.5</v>
      </c>
      <c r="E4730" s="269">
        <v>2.585724188135081E-4</v>
      </c>
      <c r="F4730" s="269">
        <v>5.167978209916469E-5</v>
      </c>
    </row>
    <row r="4731" ht="14.25" customHeight="1">
      <c r="A4731" s="267">
        <v>43564.0</v>
      </c>
      <c r="B4731" s="57">
        <v>99.0</v>
      </c>
      <c r="C4731" s="57">
        <v>26.0</v>
      </c>
      <c r="D4731" s="268">
        <v>0.520833333333333</v>
      </c>
      <c r="E4731" s="269">
        <v>2.826524302010895E-4</v>
      </c>
      <c r="F4731" s="269">
        <v>5.398333827800342E-5</v>
      </c>
    </row>
    <row r="4732" ht="14.25" customHeight="1">
      <c r="A4732" s="267">
        <v>43564.0</v>
      </c>
      <c r="B4732" s="57">
        <v>99.0</v>
      </c>
      <c r="C4732" s="57">
        <v>27.0</v>
      </c>
      <c r="D4732" s="268">
        <v>0.541666666666667</v>
      </c>
      <c r="E4732" s="269">
        <v>2.4028692744214517E-4</v>
      </c>
      <c r="F4732" s="269">
        <v>5.1078854400337184E-5</v>
      </c>
    </row>
    <row r="4733" ht="14.25" customHeight="1">
      <c r="A4733" s="267">
        <v>43564.0</v>
      </c>
      <c r="B4733" s="57">
        <v>99.0</v>
      </c>
      <c r="C4733" s="57">
        <v>28.0</v>
      </c>
      <c r="D4733" s="268">
        <v>0.5625</v>
      </c>
      <c r="E4733" s="269">
        <v>2.0835767694687046E-4</v>
      </c>
      <c r="F4733" s="269">
        <v>5.3783029045060915E-5</v>
      </c>
    </row>
    <row r="4734" ht="14.25" customHeight="1">
      <c r="A4734" s="267">
        <v>43564.0</v>
      </c>
      <c r="B4734" s="57">
        <v>99.0</v>
      </c>
      <c r="C4734" s="57">
        <v>29.0</v>
      </c>
      <c r="D4734" s="268">
        <v>0.583333333333333</v>
      </c>
      <c r="E4734" s="269">
        <v>1.6984340462279678E-4</v>
      </c>
      <c r="F4734" s="269">
        <v>5.047792670150969E-5</v>
      </c>
    </row>
    <row r="4735" ht="14.25" customHeight="1">
      <c r="A4735" s="267">
        <v>43564.0</v>
      </c>
      <c r="B4735" s="57">
        <v>99.0</v>
      </c>
      <c r="C4735" s="57">
        <v>30.0</v>
      </c>
      <c r="D4735" s="268">
        <v>0.604166666666667</v>
      </c>
      <c r="E4735" s="269">
        <v>1.4893083625736568E-4</v>
      </c>
      <c r="F4735" s="269">
        <v>5.278148288034843E-5</v>
      </c>
    </row>
    <row r="4736" ht="14.25" customHeight="1">
      <c r="A4736" s="267">
        <v>43564.0</v>
      </c>
      <c r="B4736" s="57">
        <v>99.0</v>
      </c>
      <c r="C4736" s="57">
        <v>31.0</v>
      </c>
      <c r="D4736" s="268">
        <v>0.625</v>
      </c>
      <c r="E4736" s="269">
        <v>1.3054904407363096E-4</v>
      </c>
      <c r="F4736" s="269">
        <v>5.228070979799218E-5</v>
      </c>
    </row>
    <row r="4737" ht="14.25" customHeight="1">
      <c r="A4737" s="267">
        <v>43564.0</v>
      </c>
      <c r="B4737" s="57">
        <v>99.0</v>
      </c>
      <c r="C4737" s="57">
        <v>32.0</v>
      </c>
      <c r="D4737" s="268">
        <v>0.645833333333333</v>
      </c>
      <c r="E4737" s="269">
        <v>1.0855525026887456E-4</v>
      </c>
      <c r="F4737" s="269">
        <v>4.977684438621095E-5</v>
      </c>
    </row>
    <row r="4738" ht="14.25" customHeight="1">
      <c r="A4738" s="267">
        <v>43564.0</v>
      </c>
      <c r="B4738" s="57">
        <v>99.0</v>
      </c>
      <c r="C4738" s="57">
        <v>33.0</v>
      </c>
      <c r="D4738" s="268">
        <v>0.666666666666667</v>
      </c>
      <c r="E4738" s="269">
        <v>8.802943268244865E-5</v>
      </c>
      <c r="F4738" s="269">
        <v>5.488472982624466E-5</v>
      </c>
    </row>
    <row r="4739" ht="14.25" customHeight="1">
      <c r="A4739" s="267">
        <v>43564.0</v>
      </c>
      <c r="B4739" s="57">
        <v>99.0</v>
      </c>
      <c r="C4739" s="57">
        <v>34.0</v>
      </c>
      <c r="D4739" s="268">
        <v>0.6875</v>
      </c>
      <c r="E4739" s="269">
        <v>6.40179507982928E-5</v>
      </c>
      <c r="F4739" s="269">
        <v>5.859045063568089E-5</v>
      </c>
    </row>
    <row r="4740" ht="14.25" customHeight="1">
      <c r="A4740" s="267">
        <v>43564.0</v>
      </c>
      <c r="B4740" s="57">
        <v>99.0</v>
      </c>
      <c r="C4740" s="57">
        <v>35.0</v>
      </c>
      <c r="D4740" s="268">
        <v>0.708333333333333</v>
      </c>
      <c r="E4740" s="269">
        <v>4.730530442743335E-5</v>
      </c>
      <c r="F4740" s="269">
        <v>6.109431604746214E-5</v>
      </c>
    </row>
    <row r="4741" ht="14.25" customHeight="1">
      <c r="A4741" s="267">
        <v>43564.0</v>
      </c>
      <c r="B4741" s="57">
        <v>99.0</v>
      </c>
      <c r="C4741" s="57">
        <v>36.0</v>
      </c>
      <c r="D4741" s="268">
        <v>0.729166666666667</v>
      </c>
      <c r="E4741" s="269">
        <v>3.1657663892746284E-5</v>
      </c>
      <c r="F4741" s="269">
        <v>6.990792229693207E-5</v>
      </c>
    </row>
    <row r="4742" ht="14.25" customHeight="1">
      <c r="A4742" s="267">
        <v>43564.0</v>
      </c>
      <c r="B4742" s="57">
        <v>99.0</v>
      </c>
      <c r="C4742" s="57">
        <v>37.0</v>
      </c>
      <c r="D4742" s="268">
        <v>0.75</v>
      </c>
      <c r="E4742" s="269">
        <v>1.9138257906191885E-5</v>
      </c>
      <c r="F4742" s="269">
        <v>7.38139523393108E-5</v>
      </c>
    </row>
    <row r="4743" ht="14.25" customHeight="1">
      <c r="A4743" s="267">
        <v>43564.0</v>
      </c>
      <c r="B4743" s="57">
        <v>99.0</v>
      </c>
      <c r="C4743" s="57">
        <v>38.0</v>
      </c>
      <c r="D4743" s="268">
        <v>0.770833333333333</v>
      </c>
      <c r="E4743" s="269">
        <v>1.2117208191097394E-5</v>
      </c>
      <c r="F4743" s="269">
        <v>7.671843621697703E-5</v>
      </c>
    </row>
    <row r="4744" ht="14.25" customHeight="1">
      <c r="A4744" s="267">
        <v>43564.0</v>
      </c>
      <c r="B4744" s="57">
        <v>99.0</v>
      </c>
      <c r="C4744" s="57">
        <v>39.0</v>
      </c>
      <c r="D4744" s="268">
        <v>0.791666666666667</v>
      </c>
      <c r="E4744" s="269">
        <v>3.3078897483983903E-6</v>
      </c>
      <c r="F4744" s="269">
        <v>6.700343841926584E-5</v>
      </c>
    </row>
    <row r="4745" ht="14.25" customHeight="1">
      <c r="A4745" s="267">
        <v>43564.0</v>
      </c>
      <c r="B4745" s="57">
        <v>99.0</v>
      </c>
      <c r="C4745" s="57">
        <v>40.0</v>
      </c>
      <c r="D4745" s="268">
        <v>0.8125</v>
      </c>
      <c r="E4745" s="269">
        <v>1.2196664347963873E-6</v>
      </c>
      <c r="F4745" s="269">
        <v>7.691874544991952E-5</v>
      </c>
    </row>
    <row r="4746" ht="14.25" customHeight="1">
      <c r="A4746" s="267">
        <v>43564.0</v>
      </c>
      <c r="B4746" s="57">
        <v>99.0</v>
      </c>
      <c r="C4746" s="57">
        <v>41.0</v>
      </c>
      <c r="D4746" s="268">
        <v>0.833333333333333</v>
      </c>
      <c r="E4746" s="269">
        <v>3.906902996160697E-7</v>
      </c>
      <c r="F4746" s="269">
        <v>7.471534388755204E-5</v>
      </c>
    </row>
    <row r="4747" ht="14.25" customHeight="1">
      <c r="A4747" s="267">
        <v>43564.0</v>
      </c>
      <c r="B4747" s="57">
        <v>99.0</v>
      </c>
      <c r="C4747" s="57">
        <v>42.0</v>
      </c>
      <c r="D4747" s="268">
        <v>0.854166666666667</v>
      </c>
      <c r="E4747" s="269">
        <v>7.865285619933734E-9</v>
      </c>
      <c r="F4747" s="269">
        <v>7.050884999575957E-5</v>
      </c>
    </row>
    <row r="4748" ht="14.25" customHeight="1">
      <c r="A4748" s="267">
        <v>43564.0</v>
      </c>
      <c r="B4748" s="57">
        <v>99.0</v>
      </c>
      <c r="C4748" s="57">
        <v>43.0</v>
      </c>
      <c r="D4748" s="268">
        <v>0.875</v>
      </c>
      <c r="E4748" s="269">
        <v>0.0</v>
      </c>
      <c r="F4748" s="269">
        <v>6.770452073456459E-5</v>
      </c>
    </row>
    <row r="4749" ht="14.25" customHeight="1">
      <c r="A4749" s="267">
        <v>43564.0</v>
      </c>
      <c r="B4749" s="57">
        <v>99.0</v>
      </c>
      <c r="C4749" s="57">
        <v>44.0</v>
      </c>
      <c r="D4749" s="268">
        <v>0.895833333333333</v>
      </c>
      <c r="E4749" s="269">
        <v>0.0</v>
      </c>
      <c r="F4749" s="269">
        <v>6.770452073456459E-5</v>
      </c>
    </row>
    <row r="4750" ht="14.25" customHeight="1">
      <c r="A4750" s="267">
        <v>43564.0</v>
      </c>
      <c r="B4750" s="57">
        <v>99.0</v>
      </c>
      <c r="C4750" s="57">
        <v>45.0</v>
      </c>
      <c r="D4750" s="268">
        <v>0.916666666666667</v>
      </c>
      <c r="E4750" s="269">
        <v>0.0</v>
      </c>
      <c r="F4750" s="269">
        <v>6.560127378866834E-5</v>
      </c>
    </row>
    <row r="4751" ht="14.25" customHeight="1">
      <c r="A4751" s="267">
        <v>43564.0</v>
      </c>
      <c r="B4751" s="57">
        <v>99.0</v>
      </c>
      <c r="C4751" s="57">
        <v>46.0</v>
      </c>
      <c r="D4751" s="268">
        <v>0.9375</v>
      </c>
      <c r="E4751" s="269">
        <v>0.0</v>
      </c>
      <c r="F4751" s="269">
        <v>5.8490296019209644E-5</v>
      </c>
    </row>
    <row r="4752" ht="14.25" customHeight="1">
      <c r="A4752" s="267">
        <v>43564.0</v>
      </c>
      <c r="B4752" s="57">
        <v>99.0</v>
      </c>
      <c r="C4752" s="57">
        <v>47.0</v>
      </c>
      <c r="D4752" s="268">
        <v>0.958333333333333</v>
      </c>
      <c r="E4752" s="269">
        <v>0.0</v>
      </c>
      <c r="F4752" s="269">
        <v>5.608658522389965E-5</v>
      </c>
    </row>
    <row r="4753" ht="14.25" customHeight="1">
      <c r="A4753" s="267">
        <v>43564.0</v>
      </c>
      <c r="B4753" s="57">
        <v>99.0</v>
      </c>
      <c r="C4753" s="57">
        <v>48.0</v>
      </c>
      <c r="D4753" s="268">
        <v>0.979166666666667</v>
      </c>
      <c r="E4753" s="269">
        <v>0.0</v>
      </c>
      <c r="F4753" s="269">
        <v>4.1764475068510994E-5</v>
      </c>
    </row>
    <row r="4754" ht="14.25" customHeight="1">
      <c r="A4754" s="267">
        <v>43565.0</v>
      </c>
      <c r="B4754" s="57">
        <v>100.0</v>
      </c>
      <c r="C4754" s="57">
        <v>1.0</v>
      </c>
      <c r="D4754" s="268">
        <v>0.0</v>
      </c>
      <c r="E4754" s="269">
        <v>0.0</v>
      </c>
      <c r="F4754" s="269">
        <v>4.276602123322348E-5</v>
      </c>
    </row>
    <row r="4755" ht="14.25" customHeight="1">
      <c r="A4755" s="267">
        <v>43565.0</v>
      </c>
      <c r="B4755" s="57">
        <v>100.0</v>
      </c>
      <c r="C4755" s="57">
        <v>2.0</v>
      </c>
      <c r="D4755" s="268">
        <v>0.020833333333333332</v>
      </c>
      <c r="E4755" s="269">
        <v>0.0</v>
      </c>
      <c r="F4755" s="269">
        <v>3.615581654612103E-5</v>
      </c>
    </row>
    <row r="4756" ht="14.25" customHeight="1">
      <c r="A4756" s="267">
        <v>43565.0</v>
      </c>
      <c r="B4756" s="57">
        <v>100.0</v>
      </c>
      <c r="C4756" s="57">
        <v>3.0</v>
      </c>
      <c r="D4756" s="268">
        <v>0.0416666666666667</v>
      </c>
      <c r="E4756" s="269">
        <v>0.0</v>
      </c>
      <c r="F4756" s="269">
        <v>3.2950868819041045E-5</v>
      </c>
    </row>
    <row r="4757" ht="14.25" customHeight="1">
      <c r="A4757" s="267">
        <v>43565.0</v>
      </c>
      <c r="B4757" s="57">
        <v>100.0</v>
      </c>
      <c r="C4757" s="57">
        <v>4.0</v>
      </c>
      <c r="D4757" s="268">
        <v>0.0625</v>
      </c>
      <c r="E4757" s="269">
        <v>0.0</v>
      </c>
      <c r="F4757" s="269">
        <v>3.275055958609855E-5</v>
      </c>
    </row>
    <row r="4758" ht="14.25" customHeight="1">
      <c r="A4758" s="267">
        <v>43565.0</v>
      </c>
      <c r="B4758" s="57">
        <v>100.0</v>
      </c>
      <c r="C4758" s="57">
        <v>5.0</v>
      </c>
      <c r="D4758" s="268">
        <v>0.0833333333333333</v>
      </c>
      <c r="E4758" s="269">
        <v>0.0</v>
      </c>
      <c r="F4758" s="269">
        <v>3.174901342138605E-5</v>
      </c>
    </row>
    <row r="4759" ht="14.25" customHeight="1">
      <c r="A4759" s="267">
        <v>43565.0</v>
      </c>
      <c r="B4759" s="57">
        <v>100.0</v>
      </c>
      <c r="C4759" s="57">
        <v>6.0</v>
      </c>
      <c r="D4759" s="268">
        <v>0.104166666666667</v>
      </c>
      <c r="E4759" s="269">
        <v>0.0</v>
      </c>
      <c r="F4759" s="269">
        <v>3.0346848790788564E-5</v>
      </c>
    </row>
    <row r="4760" ht="14.25" customHeight="1">
      <c r="A4760" s="267">
        <v>43565.0</v>
      </c>
      <c r="B4760" s="57">
        <v>100.0</v>
      </c>
      <c r="C4760" s="57">
        <v>7.0</v>
      </c>
      <c r="D4760" s="268">
        <v>0.125</v>
      </c>
      <c r="E4760" s="269">
        <v>0.0</v>
      </c>
      <c r="F4760" s="269">
        <v>2.934530262607607E-5</v>
      </c>
    </row>
    <row r="4761" ht="14.25" customHeight="1">
      <c r="A4761" s="267">
        <v>43565.0</v>
      </c>
      <c r="B4761" s="57">
        <v>100.0</v>
      </c>
      <c r="C4761" s="57">
        <v>8.0</v>
      </c>
      <c r="D4761" s="268">
        <v>0.145833333333333</v>
      </c>
      <c r="E4761" s="269">
        <v>0.0</v>
      </c>
      <c r="F4761" s="269">
        <v>2.934530262607607E-5</v>
      </c>
    </row>
    <row r="4762" ht="14.25" customHeight="1">
      <c r="A4762" s="267">
        <v>43565.0</v>
      </c>
      <c r="B4762" s="57">
        <v>100.0</v>
      </c>
      <c r="C4762" s="57">
        <v>9.0</v>
      </c>
      <c r="D4762" s="268">
        <v>0.166666666666667</v>
      </c>
      <c r="E4762" s="269">
        <v>0.0</v>
      </c>
      <c r="F4762" s="269">
        <v>2.9245148009604822E-5</v>
      </c>
    </row>
    <row r="4763" ht="14.25" customHeight="1">
      <c r="A4763" s="267">
        <v>43565.0</v>
      </c>
      <c r="B4763" s="57">
        <v>100.0</v>
      </c>
      <c r="C4763" s="57">
        <v>10.0</v>
      </c>
      <c r="D4763" s="268">
        <v>0.1875</v>
      </c>
      <c r="E4763" s="269">
        <v>9.099871898900408E-8</v>
      </c>
      <c r="F4763" s="269">
        <v>3.054715802373107E-5</v>
      </c>
    </row>
    <row r="4764" ht="14.25" customHeight="1">
      <c r="A4764" s="267">
        <v>43565.0</v>
      </c>
      <c r="B4764" s="57">
        <v>100.0</v>
      </c>
      <c r="C4764" s="57">
        <v>11.0</v>
      </c>
      <c r="D4764" s="268">
        <v>0.208333333333333</v>
      </c>
      <c r="E4764" s="269">
        <v>4.379775743210602E-7</v>
      </c>
      <c r="F4764" s="269">
        <v>2.9545611859018566E-5</v>
      </c>
    </row>
    <row r="4765" ht="14.25" customHeight="1">
      <c r="A4765" s="267">
        <v>43565.0</v>
      </c>
      <c r="B4765" s="57">
        <v>100.0</v>
      </c>
      <c r="C4765" s="57">
        <v>12.0</v>
      </c>
      <c r="D4765" s="268">
        <v>0.229166666666667</v>
      </c>
      <c r="E4765" s="269">
        <v>3.2860399756903037E-6</v>
      </c>
      <c r="F4765" s="269">
        <v>2.914499339313357E-5</v>
      </c>
    </row>
    <row r="4766" ht="14.25" customHeight="1">
      <c r="A4766" s="267">
        <v>43565.0</v>
      </c>
      <c r="B4766" s="57">
        <v>100.0</v>
      </c>
      <c r="C4766" s="57">
        <v>13.0</v>
      </c>
      <c r="D4766" s="268">
        <v>0.25</v>
      </c>
      <c r="E4766" s="269">
        <v>1.4868992416289777E-5</v>
      </c>
      <c r="F4766" s="269">
        <v>3.094777648961606E-5</v>
      </c>
    </row>
    <row r="4767" ht="14.25" customHeight="1">
      <c r="A4767" s="267">
        <v>43565.0</v>
      </c>
      <c r="B4767" s="57">
        <v>100.0</v>
      </c>
      <c r="C4767" s="57">
        <v>14.0</v>
      </c>
      <c r="D4767" s="268">
        <v>0.270833333333333</v>
      </c>
      <c r="E4767" s="269">
        <v>3.792387233501965E-5</v>
      </c>
      <c r="F4767" s="269">
        <v>3.515427038140853E-5</v>
      </c>
    </row>
    <row r="4768" ht="14.25" customHeight="1">
      <c r="A4768" s="267">
        <v>43565.0</v>
      </c>
      <c r="B4768" s="57">
        <v>100.0</v>
      </c>
      <c r="C4768" s="57">
        <v>15.0</v>
      </c>
      <c r="D4768" s="268">
        <v>0.291666666666667</v>
      </c>
      <c r="E4768" s="269">
        <v>6.828022354586779E-5</v>
      </c>
      <c r="F4768" s="269">
        <v>4.096323813674099E-5</v>
      </c>
    </row>
    <row r="4769" ht="14.25" customHeight="1">
      <c r="A4769" s="267">
        <v>43565.0</v>
      </c>
      <c r="B4769" s="57">
        <v>100.0</v>
      </c>
      <c r="C4769" s="57">
        <v>16.0</v>
      </c>
      <c r="D4769" s="268">
        <v>0.3125</v>
      </c>
      <c r="E4769" s="269">
        <v>1.0932595590193875E-4</v>
      </c>
      <c r="F4769" s="269">
        <v>4.526988664500473E-5</v>
      </c>
    </row>
    <row r="4770" ht="14.25" customHeight="1">
      <c r="A4770" s="267">
        <v>43565.0</v>
      </c>
      <c r="B4770" s="57">
        <v>100.0</v>
      </c>
      <c r="C4770" s="57">
        <v>17.0</v>
      </c>
      <c r="D4770" s="268">
        <v>0.333333333333333</v>
      </c>
      <c r="E4770" s="269">
        <v>1.498058512718227E-4</v>
      </c>
      <c r="F4770" s="269">
        <v>5.248101903093467E-5</v>
      </c>
    </row>
    <row r="4771" ht="14.25" customHeight="1">
      <c r="A4771" s="267">
        <v>43565.0</v>
      </c>
      <c r="B4771" s="57">
        <v>100.0</v>
      </c>
      <c r="C4771" s="57">
        <v>18.0</v>
      </c>
      <c r="D4771" s="268">
        <v>0.354166666666667</v>
      </c>
      <c r="E4771" s="269">
        <v>1.7280184029876396E-4</v>
      </c>
      <c r="F4771" s="269">
        <v>6.0092769882749627E-5</v>
      </c>
    </row>
    <row r="4772" ht="14.25" customHeight="1">
      <c r="A4772" s="267">
        <v>43565.0</v>
      </c>
      <c r="B4772" s="57">
        <v>100.0</v>
      </c>
      <c r="C4772" s="57">
        <v>19.0</v>
      </c>
      <c r="D4772" s="268">
        <v>0.375</v>
      </c>
      <c r="E4772" s="269">
        <v>1.867607143541567E-4</v>
      </c>
      <c r="F4772" s="269">
        <v>6.0894006814519635E-5</v>
      </c>
    </row>
    <row r="4773" ht="14.25" customHeight="1">
      <c r="A4773" s="267">
        <v>43565.0</v>
      </c>
      <c r="B4773" s="57">
        <v>100.0</v>
      </c>
      <c r="C4773" s="57">
        <v>20.0</v>
      </c>
      <c r="D4773" s="268">
        <v>0.395833333333333</v>
      </c>
      <c r="E4773" s="269">
        <v>2.3913929630773543E-4</v>
      </c>
      <c r="F4773" s="269">
        <v>6.69032838027946E-5</v>
      </c>
    </row>
    <row r="4774" ht="14.25" customHeight="1">
      <c r="A4774" s="267">
        <v>43565.0</v>
      </c>
      <c r="B4774" s="57">
        <v>100.0</v>
      </c>
      <c r="C4774" s="57">
        <v>21.0</v>
      </c>
      <c r="D4774" s="268">
        <v>0.416666666666667</v>
      </c>
      <c r="E4774" s="269">
        <v>2.5586925107878774E-4</v>
      </c>
      <c r="F4774" s="269">
        <v>6.700343841926584E-5</v>
      </c>
    </row>
    <row r="4775" ht="14.25" customHeight="1">
      <c r="A4775" s="267">
        <v>43565.0</v>
      </c>
      <c r="B4775" s="57">
        <v>100.0</v>
      </c>
      <c r="C4775" s="57">
        <v>22.0</v>
      </c>
      <c r="D4775" s="268">
        <v>0.4375</v>
      </c>
      <c r="E4775" s="269">
        <v>2.64708279117775E-4</v>
      </c>
      <c r="F4775" s="269">
        <v>6.960745844751831E-5</v>
      </c>
    </row>
    <row r="4776" ht="14.25" customHeight="1">
      <c r="A4776" s="267">
        <v>43565.0</v>
      </c>
      <c r="B4776" s="57">
        <v>100.0</v>
      </c>
      <c r="C4776" s="57">
        <v>23.0</v>
      </c>
      <c r="D4776" s="268">
        <v>0.458333333333333</v>
      </c>
      <c r="E4776" s="269">
        <v>2.7509673338038535E-4</v>
      </c>
      <c r="F4776" s="269">
        <v>6.900653074869083E-5</v>
      </c>
    </row>
    <row r="4777" ht="14.25" customHeight="1">
      <c r="A4777" s="267">
        <v>43565.0</v>
      </c>
      <c r="B4777" s="57">
        <v>100.0</v>
      </c>
      <c r="C4777" s="57">
        <v>24.0</v>
      </c>
      <c r="D4777" s="268">
        <v>0.479166666666667</v>
      </c>
      <c r="E4777" s="269">
        <v>2.7097426358724876E-4</v>
      </c>
      <c r="F4777" s="269">
        <v>6.630235610396709E-5</v>
      </c>
    </row>
    <row r="4778" ht="14.25" customHeight="1">
      <c r="A4778" s="267">
        <v>43565.0</v>
      </c>
      <c r="B4778" s="57">
        <v>100.0</v>
      </c>
      <c r="C4778" s="57">
        <v>25.0</v>
      </c>
      <c r="D4778" s="268">
        <v>0.5</v>
      </c>
      <c r="E4778" s="269">
        <v>2.751283405717197E-4</v>
      </c>
      <c r="F4778" s="269">
        <v>6.760436611809333E-5</v>
      </c>
    </row>
    <row r="4779" ht="14.25" customHeight="1">
      <c r="A4779" s="267">
        <v>43565.0</v>
      </c>
      <c r="B4779" s="57">
        <v>100.0</v>
      </c>
      <c r="C4779" s="57">
        <v>26.0</v>
      </c>
      <c r="D4779" s="268">
        <v>0.520833333333333</v>
      </c>
      <c r="E4779" s="269">
        <v>2.78097135567769E-4</v>
      </c>
      <c r="F4779" s="269">
        <v>6.620220148749584E-5</v>
      </c>
    </row>
    <row r="4780" ht="14.25" customHeight="1">
      <c r="A4780" s="267">
        <v>43565.0</v>
      </c>
      <c r="B4780" s="57">
        <v>100.0</v>
      </c>
      <c r="C4780" s="57">
        <v>27.0</v>
      </c>
      <c r="D4780" s="268">
        <v>0.541666666666667</v>
      </c>
      <c r="E4780" s="269">
        <v>2.634249292295863E-4</v>
      </c>
      <c r="F4780" s="269">
        <v>6.660281995338085E-5</v>
      </c>
    </row>
    <row r="4781" ht="14.25" customHeight="1">
      <c r="A4781" s="267">
        <v>43565.0</v>
      </c>
      <c r="B4781" s="57">
        <v>100.0</v>
      </c>
      <c r="C4781" s="57">
        <v>28.0</v>
      </c>
      <c r="D4781" s="268">
        <v>0.5625</v>
      </c>
      <c r="E4781" s="269">
        <v>2.4520491935034857E-4</v>
      </c>
      <c r="F4781" s="269">
        <v>6.0393233732163374E-5</v>
      </c>
    </row>
    <row r="4782" ht="14.25" customHeight="1">
      <c r="A4782" s="267">
        <v>43565.0</v>
      </c>
      <c r="B4782" s="57">
        <v>100.0</v>
      </c>
      <c r="C4782" s="57">
        <v>29.0</v>
      </c>
      <c r="D4782" s="268">
        <v>0.583333333333333</v>
      </c>
      <c r="E4782" s="269">
        <v>2.076760847026638E-4</v>
      </c>
      <c r="F4782" s="269">
        <v>5.969215141686463E-5</v>
      </c>
    </row>
    <row r="4783" ht="14.25" customHeight="1">
      <c r="A4783" s="267">
        <v>43565.0</v>
      </c>
      <c r="B4783" s="57">
        <v>100.0</v>
      </c>
      <c r="C4783" s="57">
        <v>30.0</v>
      </c>
      <c r="D4783" s="268">
        <v>0.604166666666667</v>
      </c>
      <c r="E4783" s="269">
        <v>1.729140429102934E-4</v>
      </c>
      <c r="F4783" s="269">
        <v>6.279694452747336E-5</v>
      </c>
    </row>
    <row r="4784" ht="14.25" customHeight="1">
      <c r="A4784" s="267">
        <v>43565.0</v>
      </c>
      <c r="B4784" s="57">
        <v>100.0</v>
      </c>
      <c r="C4784" s="57">
        <v>31.0</v>
      </c>
      <c r="D4784" s="268">
        <v>0.625</v>
      </c>
      <c r="E4784" s="269">
        <v>1.4980943622939732E-4</v>
      </c>
      <c r="F4784" s="269">
        <v>5.879075986862339E-5</v>
      </c>
    </row>
    <row r="4785" ht="14.25" customHeight="1">
      <c r="A4785" s="267">
        <v>43565.0</v>
      </c>
      <c r="B4785" s="57">
        <v>100.0</v>
      </c>
      <c r="C4785" s="57">
        <v>32.0</v>
      </c>
      <c r="D4785" s="268">
        <v>0.645833333333333</v>
      </c>
      <c r="E4785" s="269">
        <v>1.2508365139252698E-4</v>
      </c>
      <c r="F4785" s="269">
        <v>5.959199680039339E-5</v>
      </c>
    </row>
    <row r="4786" ht="14.25" customHeight="1">
      <c r="A4786" s="267">
        <v>43565.0</v>
      </c>
      <c r="B4786" s="57">
        <v>100.0</v>
      </c>
      <c r="C4786" s="57">
        <v>33.0</v>
      </c>
      <c r="D4786" s="268">
        <v>0.666666666666667</v>
      </c>
      <c r="E4786" s="269">
        <v>1.0482168734113436E-4</v>
      </c>
      <c r="F4786" s="269">
        <v>6.419910915807086E-5</v>
      </c>
    </row>
    <row r="4787" ht="14.25" customHeight="1">
      <c r="A4787" s="267">
        <v>43565.0</v>
      </c>
      <c r="B4787" s="57">
        <v>100.0</v>
      </c>
      <c r="C4787" s="57">
        <v>34.0</v>
      </c>
      <c r="D4787" s="268">
        <v>0.6875</v>
      </c>
      <c r="E4787" s="269">
        <v>7.905980593017106E-5</v>
      </c>
      <c r="F4787" s="269">
        <v>6.630235610396709E-5</v>
      </c>
    </row>
    <row r="4788" ht="14.25" customHeight="1">
      <c r="A4788" s="267">
        <v>43565.0</v>
      </c>
      <c r="B4788" s="57">
        <v>100.0</v>
      </c>
      <c r="C4788" s="57">
        <v>35.0</v>
      </c>
      <c r="D4788" s="268">
        <v>0.708333333333333</v>
      </c>
      <c r="E4788" s="269">
        <v>6.248768597739205E-5</v>
      </c>
      <c r="F4788" s="269">
        <v>7.32130246404833E-5</v>
      </c>
    </row>
    <row r="4789" ht="14.25" customHeight="1">
      <c r="A4789" s="267">
        <v>43565.0</v>
      </c>
      <c r="B4789" s="57">
        <v>100.0</v>
      </c>
      <c r="C4789" s="57">
        <v>36.0</v>
      </c>
      <c r="D4789" s="268">
        <v>0.729166666666667</v>
      </c>
      <c r="E4789" s="269">
        <v>4.8071120364765106E-5</v>
      </c>
      <c r="F4789" s="269">
        <v>7.922230162875826E-5</v>
      </c>
    </row>
    <row r="4790" ht="14.25" customHeight="1">
      <c r="A4790" s="267">
        <v>43565.0</v>
      </c>
      <c r="B4790" s="57">
        <v>100.0</v>
      </c>
      <c r="C4790" s="57">
        <v>37.0</v>
      </c>
      <c r="D4790" s="268">
        <v>0.75</v>
      </c>
      <c r="E4790" s="269">
        <v>2.4678135548217686E-5</v>
      </c>
      <c r="F4790" s="269">
        <v>8.022384779347077E-5</v>
      </c>
    </row>
    <row r="4791" ht="14.25" customHeight="1">
      <c r="A4791" s="267">
        <v>43565.0</v>
      </c>
      <c r="B4791" s="57">
        <v>100.0</v>
      </c>
      <c r="C4791" s="57">
        <v>38.0</v>
      </c>
      <c r="D4791" s="268">
        <v>0.770833333333333</v>
      </c>
      <c r="E4791" s="269">
        <v>1.0052400849627007E-5</v>
      </c>
      <c r="F4791" s="269">
        <v>7.842106469698827E-5</v>
      </c>
    </row>
    <row r="4792" ht="14.25" customHeight="1">
      <c r="A4792" s="267">
        <v>43565.0</v>
      </c>
      <c r="B4792" s="57">
        <v>100.0</v>
      </c>
      <c r="C4792" s="57">
        <v>39.0</v>
      </c>
      <c r="D4792" s="268">
        <v>0.791666666666667</v>
      </c>
      <c r="E4792" s="269">
        <v>1.784647641310773E-6</v>
      </c>
      <c r="F4792" s="269">
        <v>7.792029161463202E-5</v>
      </c>
    </row>
    <row r="4793" ht="14.25" customHeight="1">
      <c r="A4793" s="267">
        <v>43565.0</v>
      </c>
      <c r="B4793" s="57">
        <v>100.0</v>
      </c>
      <c r="C4793" s="57">
        <v>40.0</v>
      </c>
      <c r="D4793" s="268">
        <v>0.8125</v>
      </c>
      <c r="E4793" s="269">
        <v>5.409984817943838E-7</v>
      </c>
      <c r="F4793" s="269">
        <v>7.922230162875826E-5</v>
      </c>
    </row>
    <row r="4794" ht="14.25" customHeight="1">
      <c r="A4794" s="267">
        <v>43565.0</v>
      </c>
      <c r="B4794" s="57">
        <v>100.0</v>
      </c>
      <c r="C4794" s="57">
        <v>41.0</v>
      </c>
      <c r="D4794" s="268">
        <v>0.833333333333333</v>
      </c>
      <c r="E4794" s="269">
        <v>1.5844627899846917E-7</v>
      </c>
      <c r="F4794" s="269">
        <v>8.132554857465449E-5</v>
      </c>
    </row>
    <row r="4795" ht="14.25" customHeight="1">
      <c r="A4795" s="267">
        <v>43565.0</v>
      </c>
      <c r="B4795" s="57">
        <v>100.0</v>
      </c>
      <c r="C4795" s="57">
        <v>42.0</v>
      </c>
      <c r="D4795" s="268">
        <v>0.854166666666667</v>
      </c>
      <c r="E4795" s="269">
        <v>1.0237355886262957E-8</v>
      </c>
      <c r="F4795" s="269">
        <v>7.822075546404577E-5</v>
      </c>
    </row>
    <row r="4796" ht="14.25" customHeight="1">
      <c r="A4796" s="267">
        <v>43565.0</v>
      </c>
      <c r="B4796" s="57">
        <v>100.0</v>
      </c>
      <c r="C4796" s="57">
        <v>43.0</v>
      </c>
      <c r="D4796" s="268">
        <v>0.875</v>
      </c>
      <c r="E4796" s="269">
        <v>5.680484058841031E-9</v>
      </c>
      <c r="F4796" s="269">
        <v>8.022384779347077E-5</v>
      </c>
    </row>
    <row r="4797" ht="14.25" customHeight="1">
      <c r="A4797" s="267">
        <v>43565.0</v>
      </c>
      <c r="B4797" s="57">
        <v>100.0</v>
      </c>
      <c r="C4797" s="57">
        <v>44.0</v>
      </c>
      <c r="D4797" s="268">
        <v>0.895833333333333</v>
      </c>
      <c r="E4797" s="269">
        <v>0.0</v>
      </c>
      <c r="F4797" s="269">
        <v>7.391410695578205E-5</v>
      </c>
    </row>
    <row r="4798" ht="14.25" customHeight="1">
      <c r="A4798" s="267">
        <v>43565.0</v>
      </c>
      <c r="B4798" s="57">
        <v>100.0</v>
      </c>
      <c r="C4798" s="57">
        <v>45.0</v>
      </c>
      <c r="D4798" s="268">
        <v>0.916666666666667</v>
      </c>
      <c r="E4798" s="269">
        <v>0.0</v>
      </c>
      <c r="F4798" s="269">
        <v>7.271225155812705E-5</v>
      </c>
    </row>
    <row r="4799" ht="14.25" customHeight="1">
      <c r="A4799" s="267">
        <v>43565.0</v>
      </c>
      <c r="B4799" s="57">
        <v>100.0</v>
      </c>
      <c r="C4799" s="57">
        <v>46.0</v>
      </c>
      <c r="D4799" s="268">
        <v>0.9375</v>
      </c>
      <c r="E4799" s="269">
        <v>0.0</v>
      </c>
      <c r="F4799" s="269">
        <v>6.299725376041584E-5</v>
      </c>
    </row>
    <row r="4800" ht="14.25" customHeight="1">
      <c r="A4800" s="267">
        <v>43565.0</v>
      </c>
      <c r="B4800" s="57">
        <v>100.0</v>
      </c>
      <c r="C4800" s="57">
        <v>47.0</v>
      </c>
      <c r="D4800" s="268">
        <v>0.958333333333333</v>
      </c>
      <c r="E4800" s="269">
        <v>0.0</v>
      </c>
      <c r="F4800" s="269">
        <v>5.598643060742841E-5</v>
      </c>
    </row>
    <row r="4801" ht="14.25" customHeight="1">
      <c r="A4801" s="267">
        <v>43565.0</v>
      </c>
      <c r="B4801" s="57">
        <v>100.0</v>
      </c>
      <c r="C4801" s="57">
        <v>48.0</v>
      </c>
      <c r="D4801" s="268">
        <v>0.979166666666667</v>
      </c>
      <c r="E4801" s="269">
        <v>0.0</v>
      </c>
      <c r="F4801" s="269">
        <v>4.737313359090096E-5</v>
      </c>
    </row>
    <row r="4802" ht="14.25" customHeight="1">
      <c r="A4802" s="267">
        <v>43566.0</v>
      </c>
      <c r="B4802" s="57">
        <v>101.0</v>
      </c>
      <c r="C4802" s="57">
        <v>1.0</v>
      </c>
      <c r="D4802" s="268">
        <v>0.0</v>
      </c>
      <c r="E4802" s="269">
        <v>0.0</v>
      </c>
      <c r="F4802" s="269">
        <v>4.1564165835568494E-5</v>
      </c>
    </row>
    <row r="4803" ht="14.25" customHeight="1">
      <c r="A4803" s="267">
        <v>43566.0</v>
      </c>
      <c r="B4803" s="57">
        <v>101.0</v>
      </c>
      <c r="C4803" s="57">
        <v>2.0</v>
      </c>
      <c r="D4803" s="268">
        <v>0.020833333333333332</v>
      </c>
      <c r="E4803" s="269">
        <v>0.0</v>
      </c>
      <c r="F4803" s="269">
        <v>3.735767194377602E-5</v>
      </c>
    </row>
    <row r="4804" ht="14.25" customHeight="1">
      <c r="A4804" s="267">
        <v>43566.0</v>
      </c>
      <c r="B4804" s="57">
        <v>101.0</v>
      </c>
      <c r="C4804" s="57">
        <v>3.0</v>
      </c>
      <c r="D4804" s="268">
        <v>0.0416666666666667</v>
      </c>
      <c r="E4804" s="269">
        <v>0.0</v>
      </c>
      <c r="F4804" s="269">
        <v>3.3651951134339786E-5</v>
      </c>
    </row>
    <row r="4805" ht="14.25" customHeight="1">
      <c r="A4805" s="267">
        <v>43566.0</v>
      </c>
      <c r="B4805" s="57">
        <v>101.0</v>
      </c>
      <c r="C4805" s="57">
        <v>4.0</v>
      </c>
      <c r="D4805" s="268">
        <v>0.0625</v>
      </c>
      <c r="E4805" s="269">
        <v>0.0</v>
      </c>
      <c r="F4805" s="269">
        <v>3.1148085722558555E-5</v>
      </c>
    </row>
    <row r="4806" ht="14.25" customHeight="1">
      <c r="A4806" s="267">
        <v>43566.0</v>
      </c>
      <c r="B4806" s="57">
        <v>101.0</v>
      </c>
      <c r="C4806" s="57">
        <v>5.0</v>
      </c>
      <c r="D4806" s="268">
        <v>0.0833333333333333</v>
      </c>
      <c r="E4806" s="269">
        <v>0.0</v>
      </c>
      <c r="F4806" s="269">
        <v>3.054715802373107E-5</v>
      </c>
    </row>
    <row r="4807" ht="14.25" customHeight="1">
      <c r="A4807" s="267">
        <v>43566.0</v>
      </c>
      <c r="B4807" s="57">
        <v>101.0</v>
      </c>
      <c r="C4807" s="57">
        <v>6.0</v>
      </c>
      <c r="D4807" s="268">
        <v>0.104166666666667</v>
      </c>
      <c r="E4807" s="269">
        <v>0.0</v>
      </c>
      <c r="F4807" s="269">
        <v>2.9445457242547322E-5</v>
      </c>
    </row>
    <row r="4808" ht="14.25" customHeight="1">
      <c r="A4808" s="267">
        <v>43566.0</v>
      </c>
      <c r="B4808" s="57">
        <v>101.0</v>
      </c>
      <c r="C4808" s="57">
        <v>7.0</v>
      </c>
      <c r="D4808" s="268">
        <v>0.125</v>
      </c>
      <c r="E4808" s="269">
        <v>0.0</v>
      </c>
      <c r="F4808" s="269">
        <v>2.874437492724857E-5</v>
      </c>
    </row>
    <row r="4809" ht="14.25" customHeight="1">
      <c r="A4809" s="267">
        <v>43566.0</v>
      </c>
      <c r="B4809" s="57">
        <v>101.0</v>
      </c>
      <c r="C4809" s="57">
        <v>8.0</v>
      </c>
      <c r="D4809" s="268">
        <v>0.145833333333333</v>
      </c>
      <c r="E4809" s="269">
        <v>0.0</v>
      </c>
      <c r="F4809" s="269">
        <v>2.8443911077834827E-5</v>
      </c>
    </row>
    <row r="4810" ht="14.25" customHeight="1">
      <c r="A4810" s="267">
        <v>43566.0</v>
      </c>
      <c r="B4810" s="57">
        <v>101.0</v>
      </c>
      <c r="C4810" s="57">
        <v>9.0</v>
      </c>
      <c r="D4810" s="268">
        <v>0.166666666666667</v>
      </c>
      <c r="E4810" s="269">
        <v>0.0</v>
      </c>
      <c r="F4810" s="269">
        <v>2.9044838776662325E-5</v>
      </c>
    </row>
    <row r="4811" ht="14.25" customHeight="1">
      <c r="A4811" s="267">
        <v>43566.0</v>
      </c>
      <c r="B4811" s="57">
        <v>101.0</v>
      </c>
      <c r="C4811" s="57">
        <v>10.0</v>
      </c>
      <c r="D4811" s="268">
        <v>0.1875</v>
      </c>
      <c r="E4811" s="269">
        <v>8.797775880576479E-8</v>
      </c>
      <c r="F4811" s="269">
        <v>2.9445457242547322E-5</v>
      </c>
    </row>
    <row r="4812" ht="14.25" customHeight="1">
      <c r="A4812" s="267">
        <v>43566.0</v>
      </c>
      <c r="B4812" s="57">
        <v>101.0</v>
      </c>
      <c r="C4812" s="57">
        <v>11.0</v>
      </c>
      <c r="D4812" s="268">
        <v>0.208333333333333</v>
      </c>
      <c r="E4812" s="269">
        <v>3.0246536756259995E-6</v>
      </c>
      <c r="F4812" s="269">
        <v>3.0146539557846063E-5</v>
      </c>
    </row>
    <row r="4813" ht="14.25" customHeight="1">
      <c r="A4813" s="267">
        <v>43566.0</v>
      </c>
      <c r="B4813" s="57">
        <v>101.0</v>
      </c>
      <c r="C4813" s="57">
        <v>12.0</v>
      </c>
      <c r="D4813" s="268">
        <v>0.229166666666667</v>
      </c>
      <c r="E4813" s="269">
        <v>8.549541905171522E-6</v>
      </c>
      <c r="F4813" s="269">
        <v>3.164885880491481E-5</v>
      </c>
    </row>
    <row r="4814" ht="14.25" customHeight="1">
      <c r="A4814" s="267">
        <v>43566.0</v>
      </c>
      <c r="B4814" s="57">
        <v>101.0</v>
      </c>
      <c r="C4814" s="57">
        <v>13.0</v>
      </c>
      <c r="D4814" s="268">
        <v>0.25</v>
      </c>
      <c r="E4814" s="269">
        <v>2.5625385074790837E-5</v>
      </c>
      <c r="F4814" s="269">
        <v>3.715736271083352E-5</v>
      </c>
    </row>
    <row r="4815" ht="14.25" customHeight="1">
      <c r="A4815" s="267">
        <v>43566.0</v>
      </c>
      <c r="B4815" s="57">
        <v>101.0</v>
      </c>
      <c r="C4815" s="57">
        <v>14.0</v>
      </c>
      <c r="D4815" s="268">
        <v>0.270833333333333</v>
      </c>
      <c r="E4815" s="269">
        <v>4.5814354025337324E-5</v>
      </c>
      <c r="F4815" s="269">
        <v>4.256571200028099E-5</v>
      </c>
    </row>
    <row r="4816" ht="14.25" customHeight="1">
      <c r="A4816" s="267">
        <v>43566.0</v>
      </c>
      <c r="B4816" s="57">
        <v>101.0</v>
      </c>
      <c r="C4816" s="57">
        <v>15.0</v>
      </c>
      <c r="D4816" s="268">
        <v>0.291666666666667</v>
      </c>
      <c r="E4816" s="269">
        <v>7.11175008856351E-5</v>
      </c>
      <c r="F4816" s="269">
        <v>4.92760713038547E-5</v>
      </c>
    </row>
    <row r="4817" ht="14.25" customHeight="1">
      <c r="A4817" s="267">
        <v>43566.0</v>
      </c>
      <c r="B4817" s="57">
        <v>101.0</v>
      </c>
      <c r="C4817" s="57">
        <v>16.0</v>
      </c>
      <c r="D4817" s="268">
        <v>0.3125</v>
      </c>
      <c r="E4817" s="269">
        <v>1.0618308449510745E-4</v>
      </c>
      <c r="F4817" s="269">
        <v>5.67876675391984E-5</v>
      </c>
    </row>
    <row r="4818" ht="14.25" customHeight="1">
      <c r="A4818" s="267">
        <v>43566.0</v>
      </c>
      <c r="B4818" s="57">
        <v>101.0</v>
      </c>
      <c r="C4818" s="57">
        <v>17.0</v>
      </c>
      <c r="D4818" s="268">
        <v>0.333333333333333</v>
      </c>
      <c r="E4818" s="269">
        <v>1.37619958143407E-4</v>
      </c>
      <c r="F4818" s="269">
        <v>5.909122371803713E-5</v>
      </c>
    </row>
    <row r="4819" ht="14.25" customHeight="1">
      <c r="A4819" s="267">
        <v>43566.0</v>
      </c>
      <c r="B4819" s="57">
        <v>101.0</v>
      </c>
      <c r="C4819" s="57">
        <v>18.0</v>
      </c>
      <c r="D4819" s="268">
        <v>0.354166666666667</v>
      </c>
      <c r="E4819" s="269">
        <v>1.6568836899940695E-4</v>
      </c>
      <c r="F4819" s="269">
        <v>6.309740837688711E-5</v>
      </c>
    </row>
    <row r="4820" ht="14.25" customHeight="1">
      <c r="A4820" s="267">
        <v>43566.0</v>
      </c>
      <c r="B4820" s="57">
        <v>101.0</v>
      </c>
      <c r="C4820" s="57">
        <v>19.0</v>
      </c>
      <c r="D4820" s="268">
        <v>0.375</v>
      </c>
      <c r="E4820" s="269">
        <v>1.8676559923588582E-4</v>
      </c>
      <c r="F4820" s="269">
        <v>6.500034608984085E-5</v>
      </c>
    </row>
    <row r="4821" ht="14.25" customHeight="1">
      <c r="A4821" s="267">
        <v>43566.0</v>
      </c>
      <c r="B4821" s="57">
        <v>101.0</v>
      </c>
      <c r="C4821" s="57">
        <v>20.0</v>
      </c>
      <c r="D4821" s="268">
        <v>0.395833333333333</v>
      </c>
      <c r="E4821" s="269">
        <v>2.079062068224234E-4</v>
      </c>
      <c r="F4821" s="269">
        <v>6.490019147336961E-5</v>
      </c>
    </row>
    <row r="4822" ht="14.25" customHeight="1">
      <c r="A4822" s="267">
        <v>43566.0</v>
      </c>
      <c r="B4822" s="57">
        <v>101.0</v>
      </c>
      <c r="C4822" s="57">
        <v>21.0</v>
      </c>
      <c r="D4822" s="268">
        <v>0.416666666666667</v>
      </c>
      <c r="E4822" s="269">
        <v>2.173297423223781E-4</v>
      </c>
      <c r="F4822" s="269">
        <v>6.259663529453087E-5</v>
      </c>
    </row>
    <row r="4823" ht="14.25" customHeight="1">
      <c r="A4823" s="267">
        <v>43566.0</v>
      </c>
      <c r="B4823" s="57">
        <v>101.0</v>
      </c>
      <c r="C4823" s="57">
        <v>22.0</v>
      </c>
      <c r="D4823" s="268">
        <v>0.4375</v>
      </c>
      <c r="E4823" s="269">
        <v>2.2639059573273358E-4</v>
      </c>
      <c r="F4823" s="269">
        <v>6.209586221217463E-5</v>
      </c>
    </row>
    <row r="4824" ht="14.25" customHeight="1">
      <c r="A4824" s="267">
        <v>43566.0</v>
      </c>
      <c r="B4824" s="57">
        <v>101.0</v>
      </c>
      <c r="C4824" s="57">
        <v>23.0</v>
      </c>
      <c r="D4824" s="268">
        <v>0.458333333333333</v>
      </c>
      <c r="E4824" s="269">
        <v>2.3858509038616167E-4</v>
      </c>
      <c r="F4824" s="269">
        <v>6.219601682864587E-5</v>
      </c>
    </row>
    <row r="4825" ht="14.25" customHeight="1">
      <c r="A4825" s="267">
        <v>43566.0</v>
      </c>
      <c r="B4825" s="57">
        <v>101.0</v>
      </c>
      <c r="C4825" s="57">
        <v>24.0</v>
      </c>
      <c r="D4825" s="268">
        <v>0.479166666666667</v>
      </c>
      <c r="E4825" s="269">
        <v>2.4292563040603123E-4</v>
      </c>
      <c r="F4825" s="269">
        <v>6.249648067805962E-5</v>
      </c>
    </row>
    <row r="4826" ht="14.25" customHeight="1">
      <c r="A4826" s="267">
        <v>43566.0</v>
      </c>
      <c r="B4826" s="57">
        <v>101.0</v>
      </c>
      <c r="C4826" s="57">
        <v>25.0</v>
      </c>
      <c r="D4826" s="268">
        <v>0.5</v>
      </c>
      <c r="E4826" s="269">
        <v>2.567486935196571E-4</v>
      </c>
      <c r="F4826" s="269">
        <v>6.249648067805962E-5</v>
      </c>
    </row>
    <row r="4827" ht="14.25" customHeight="1">
      <c r="A4827" s="267">
        <v>43566.0</v>
      </c>
      <c r="B4827" s="57">
        <v>101.0</v>
      </c>
      <c r="C4827" s="57">
        <v>26.0</v>
      </c>
      <c r="D4827" s="268">
        <v>0.520833333333333</v>
      </c>
      <c r="E4827" s="269">
        <v>2.5926039932507814E-4</v>
      </c>
      <c r="F4827" s="269">
        <v>6.169524374628963E-5</v>
      </c>
    </row>
    <row r="4828" ht="14.25" customHeight="1">
      <c r="A4828" s="267">
        <v>43566.0</v>
      </c>
      <c r="B4828" s="57">
        <v>101.0</v>
      </c>
      <c r="C4828" s="57">
        <v>27.0</v>
      </c>
      <c r="D4828" s="268">
        <v>0.541666666666667</v>
      </c>
      <c r="E4828" s="269">
        <v>2.4772716569754916E-4</v>
      </c>
      <c r="F4828" s="269">
        <v>6.109431604746214E-5</v>
      </c>
    </row>
    <row r="4829" ht="14.25" customHeight="1">
      <c r="A4829" s="267">
        <v>43566.0</v>
      </c>
      <c r="B4829" s="57">
        <v>101.0</v>
      </c>
      <c r="C4829" s="57">
        <v>28.0</v>
      </c>
      <c r="D4829" s="268">
        <v>0.5625</v>
      </c>
      <c r="E4829" s="269">
        <v>2.1633508211749952E-4</v>
      </c>
      <c r="F4829" s="269">
        <v>5.9391687567450885E-5</v>
      </c>
    </row>
    <row r="4830" ht="14.25" customHeight="1">
      <c r="A4830" s="267">
        <v>43566.0</v>
      </c>
      <c r="B4830" s="57">
        <v>101.0</v>
      </c>
      <c r="C4830" s="57">
        <v>29.0</v>
      </c>
      <c r="D4830" s="268">
        <v>0.583333333333333</v>
      </c>
      <c r="E4830" s="269">
        <v>1.98218762774087E-4</v>
      </c>
      <c r="F4830" s="269">
        <v>5.8991069101565885E-5</v>
      </c>
    </row>
    <row r="4831" ht="14.25" customHeight="1">
      <c r="A4831" s="267">
        <v>43566.0</v>
      </c>
      <c r="B4831" s="57">
        <v>101.0</v>
      </c>
      <c r="C4831" s="57">
        <v>30.0</v>
      </c>
      <c r="D4831" s="268">
        <v>0.604166666666667</v>
      </c>
      <c r="E4831" s="269">
        <v>1.9163188341221604E-4</v>
      </c>
      <c r="F4831" s="269">
        <v>5.81898321697959E-5</v>
      </c>
    </row>
    <row r="4832" ht="14.25" customHeight="1">
      <c r="A4832" s="267">
        <v>43566.0</v>
      </c>
      <c r="B4832" s="57">
        <v>101.0</v>
      </c>
      <c r="C4832" s="57">
        <v>31.0</v>
      </c>
      <c r="D4832" s="268">
        <v>0.625</v>
      </c>
      <c r="E4832" s="269">
        <v>1.7307836424204778E-4</v>
      </c>
      <c r="F4832" s="269">
        <v>5.71882860050834E-5</v>
      </c>
    </row>
    <row r="4833" ht="14.25" customHeight="1">
      <c r="A4833" s="267">
        <v>43566.0</v>
      </c>
      <c r="B4833" s="57">
        <v>101.0</v>
      </c>
      <c r="C4833" s="57">
        <v>32.0</v>
      </c>
      <c r="D4833" s="268">
        <v>0.645833333333333</v>
      </c>
      <c r="E4833" s="269">
        <v>1.330475500745416E-4</v>
      </c>
      <c r="F4833" s="269">
        <v>5.989246064980713E-5</v>
      </c>
    </row>
    <row r="4834" ht="14.25" customHeight="1">
      <c r="A4834" s="267">
        <v>43566.0</v>
      </c>
      <c r="B4834" s="57">
        <v>101.0</v>
      </c>
      <c r="C4834" s="57">
        <v>33.0</v>
      </c>
      <c r="D4834" s="268">
        <v>0.666666666666667</v>
      </c>
      <c r="E4834" s="269">
        <v>1.0250385238370048E-4</v>
      </c>
      <c r="F4834" s="269">
        <v>6.249648067805962E-5</v>
      </c>
    </row>
    <row r="4835" ht="14.25" customHeight="1">
      <c r="A4835" s="267">
        <v>43566.0</v>
      </c>
      <c r="B4835" s="57">
        <v>101.0</v>
      </c>
      <c r="C4835" s="57">
        <v>34.0</v>
      </c>
      <c r="D4835" s="268">
        <v>0.6875</v>
      </c>
      <c r="E4835" s="269">
        <v>7.340847629047815E-5</v>
      </c>
      <c r="F4835" s="269">
        <v>6.940714921457582E-5</v>
      </c>
    </row>
    <row r="4836" ht="14.25" customHeight="1">
      <c r="A4836" s="267">
        <v>43566.0</v>
      </c>
      <c r="B4836" s="57">
        <v>101.0</v>
      </c>
      <c r="C4836" s="57">
        <v>35.0</v>
      </c>
      <c r="D4836" s="268">
        <v>0.708333333333333</v>
      </c>
      <c r="E4836" s="269">
        <v>5.184337317365916E-5</v>
      </c>
      <c r="F4836" s="269">
        <v>7.621766313462079E-5</v>
      </c>
    </row>
    <row r="4837" ht="14.25" customHeight="1">
      <c r="A4837" s="267">
        <v>43566.0</v>
      </c>
      <c r="B4837" s="57">
        <v>101.0</v>
      </c>
      <c r="C4837" s="57">
        <v>36.0</v>
      </c>
      <c r="D4837" s="268">
        <v>0.729166666666667</v>
      </c>
      <c r="E4837" s="269">
        <v>3.219278335549549E-5</v>
      </c>
      <c r="F4837" s="269">
        <v>7.942261086170077E-5</v>
      </c>
    </row>
    <row r="4838" ht="14.25" customHeight="1">
      <c r="A4838" s="267">
        <v>43566.0</v>
      </c>
      <c r="B4838" s="57">
        <v>101.0</v>
      </c>
      <c r="C4838" s="57">
        <v>37.0</v>
      </c>
      <c r="D4838" s="268">
        <v>0.75</v>
      </c>
      <c r="E4838" s="269">
        <v>1.6223475905963377E-5</v>
      </c>
      <c r="F4838" s="269">
        <v>7.982322932758575E-5</v>
      </c>
    </row>
    <row r="4839" ht="14.25" customHeight="1">
      <c r="A4839" s="267">
        <v>43566.0</v>
      </c>
      <c r="B4839" s="57">
        <v>101.0</v>
      </c>
      <c r="C4839" s="57">
        <v>38.0</v>
      </c>
      <c r="D4839" s="268">
        <v>0.770833333333333</v>
      </c>
      <c r="E4839" s="269">
        <v>8.833182957717322E-6</v>
      </c>
      <c r="F4839" s="269">
        <v>8.022384779347077E-5</v>
      </c>
    </row>
    <row r="4840" ht="14.25" customHeight="1">
      <c r="A4840" s="267">
        <v>43566.0</v>
      </c>
      <c r="B4840" s="57">
        <v>101.0</v>
      </c>
      <c r="C4840" s="57">
        <v>39.0</v>
      </c>
      <c r="D4840" s="268">
        <v>0.791666666666667</v>
      </c>
      <c r="E4840" s="269">
        <v>1.6197895284539998E-6</v>
      </c>
      <c r="F4840" s="269">
        <v>7.962292009464326E-5</v>
      </c>
    </row>
    <row r="4841" ht="14.25" customHeight="1">
      <c r="A4841" s="267">
        <v>43566.0</v>
      </c>
      <c r="B4841" s="57">
        <v>101.0</v>
      </c>
      <c r="C4841" s="57">
        <v>40.0</v>
      </c>
      <c r="D4841" s="268">
        <v>0.8125</v>
      </c>
      <c r="E4841" s="269">
        <v>3.924782148265582E-7</v>
      </c>
      <c r="F4841" s="269">
        <v>8.122539395818325E-5</v>
      </c>
    </row>
    <row r="4842" ht="14.25" customHeight="1">
      <c r="A4842" s="267">
        <v>43566.0</v>
      </c>
      <c r="B4842" s="57">
        <v>101.0</v>
      </c>
      <c r="C4842" s="57">
        <v>41.0</v>
      </c>
      <c r="D4842" s="268">
        <v>0.833333333333333</v>
      </c>
      <c r="E4842" s="269">
        <v>1.0764482612113896E-7</v>
      </c>
      <c r="F4842" s="269">
        <v>8.242724935583825E-5</v>
      </c>
    </row>
    <row r="4843" ht="14.25" customHeight="1">
      <c r="A4843" s="267">
        <v>43566.0</v>
      </c>
      <c r="B4843" s="57">
        <v>101.0</v>
      </c>
      <c r="C4843" s="57">
        <v>42.0</v>
      </c>
      <c r="D4843" s="268">
        <v>0.854166666666667</v>
      </c>
      <c r="E4843" s="269">
        <v>0.0</v>
      </c>
      <c r="F4843" s="269">
        <v>8.192647627348199E-5</v>
      </c>
    </row>
    <row r="4844" ht="14.25" customHeight="1">
      <c r="A4844" s="267">
        <v>43566.0</v>
      </c>
      <c r="B4844" s="57">
        <v>101.0</v>
      </c>
      <c r="C4844" s="57">
        <v>43.0</v>
      </c>
      <c r="D4844" s="268">
        <v>0.875</v>
      </c>
      <c r="E4844" s="269">
        <v>0.0</v>
      </c>
      <c r="F4844" s="269">
        <v>8.182632165701075E-5</v>
      </c>
    </row>
    <row r="4845" ht="14.25" customHeight="1">
      <c r="A4845" s="267">
        <v>43566.0</v>
      </c>
      <c r="B4845" s="57">
        <v>101.0</v>
      </c>
      <c r="C4845" s="57">
        <v>44.0</v>
      </c>
      <c r="D4845" s="268">
        <v>0.895833333333333</v>
      </c>
      <c r="E4845" s="269">
        <v>0.0</v>
      </c>
      <c r="F4845" s="269">
        <v>7.721920929933328E-5</v>
      </c>
    </row>
    <row r="4846" ht="14.25" customHeight="1">
      <c r="A4846" s="267">
        <v>43566.0</v>
      </c>
      <c r="B4846" s="57">
        <v>101.0</v>
      </c>
      <c r="C4846" s="57">
        <v>45.0</v>
      </c>
      <c r="D4846" s="268">
        <v>0.916666666666667</v>
      </c>
      <c r="E4846" s="269">
        <v>0.0</v>
      </c>
      <c r="F4846" s="269">
        <v>7.271225155812705E-5</v>
      </c>
    </row>
    <row r="4847" ht="14.25" customHeight="1">
      <c r="A4847" s="267">
        <v>43566.0</v>
      </c>
      <c r="B4847" s="57">
        <v>101.0</v>
      </c>
      <c r="C4847" s="57">
        <v>46.0</v>
      </c>
      <c r="D4847" s="268">
        <v>0.9375</v>
      </c>
      <c r="E4847" s="269">
        <v>0.0</v>
      </c>
      <c r="F4847" s="269">
        <v>6.53008099392546E-5</v>
      </c>
    </row>
    <row r="4848" ht="14.25" customHeight="1">
      <c r="A4848" s="267">
        <v>43566.0</v>
      </c>
      <c r="B4848" s="57">
        <v>101.0</v>
      </c>
      <c r="C4848" s="57">
        <v>47.0</v>
      </c>
      <c r="D4848" s="268">
        <v>0.958333333333333</v>
      </c>
      <c r="E4848" s="269">
        <v>0.0</v>
      </c>
      <c r="F4848" s="269">
        <v>5.5085039059187164E-5</v>
      </c>
    </row>
    <row r="4849" ht="14.25" customHeight="1">
      <c r="A4849" s="267">
        <v>43566.0</v>
      </c>
      <c r="B4849" s="57">
        <v>101.0</v>
      </c>
      <c r="C4849" s="57">
        <v>48.0</v>
      </c>
      <c r="D4849" s="268">
        <v>0.979166666666667</v>
      </c>
      <c r="E4849" s="269">
        <v>0.0</v>
      </c>
      <c r="F4849" s="269">
        <v>4.597096896030346E-5</v>
      </c>
    </row>
    <row r="4850" ht="14.25" customHeight="1">
      <c r="A4850" s="267">
        <v>43567.0</v>
      </c>
      <c r="B4850" s="57">
        <v>102.0</v>
      </c>
      <c r="C4850" s="57">
        <v>1.0</v>
      </c>
      <c r="D4850" s="268">
        <v>0.0</v>
      </c>
      <c r="E4850" s="269">
        <v>0.0</v>
      </c>
      <c r="F4850" s="269">
        <v>4.086308352026975E-5</v>
      </c>
    </row>
    <row r="4851" ht="14.25" customHeight="1">
      <c r="A4851" s="267">
        <v>43567.0</v>
      </c>
      <c r="B4851" s="57">
        <v>102.0</v>
      </c>
      <c r="C4851" s="57">
        <v>2.0</v>
      </c>
      <c r="D4851" s="268">
        <v>0.020833333333333332</v>
      </c>
      <c r="E4851" s="269">
        <v>0.0</v>
      </c>
      <c r="F4851" s="269">
        <v>3.685689886141978E-5</v>
      </c>
    </row>
    <row r="4852" ht="14.25" customHeight="1">
      <c r="A4852" s="267">
        <v>43567.0</v>
      </c>
      <c r="B4852" s="57">
        <v>102.0</v>
      </c>
      <c r="C4852" s="57">
        <v>3.0</v>
      </c>
      <c r="D4852" s="268">
        <v>0.0416666666666667</v>
      </c>
      <c r="E4852" s="269">
        <v>0.0</v>
      </c>
      <c r="F4852" s="269">
        <v>3.335148728492605E-5</v>
      </c>
    </row>
    <row r="4853" ht="14.25" customHeight="1">
      <c r="A4853" s="267">
        <v>43567.0</v>
      </c>
      <c r="B4853" s="57">
        <v>102.0</v>
      </c>
      <c r="C4853" s="57">
        <v>4.0</v>
      </c>
      <c r="D4853" s="268">
        <v>0.0625</v>
      </c>
      <c r="E4853" s="269">
        <v>0.0</v>
      </c>
      <c r="F4853" s="269">
        <v>3.094777648961606E-5</v>
      </c>
    </row>
    <row r="4854" ht="14.25" customHeight="1">
      <c r="A4854" s="267">
        <v>43567.0</v>
      </c>
      <c r="B4854" s="57">
        <v>102.0</v>
      </c>
      <c r="C4854" s="57">
        <v>5.0</v>
      </c>
      <c r="D4854" s="268">
        <v>0.0833333333333333</v>
      </c>
      <c r="E4854" s="269">
        <v>0.0</v>
      </c>
      <c r="F4854" s="269">
        <v>3.0447003407259817E-5</v>
      </c>
    </row>
    <row r="4855" ht="14.25" customHeight="1">
      <c r="A4855" s="267">
        <v>43567.0</v>
      </c>
      <c r="B4855" s="57">
        <v>102.0</v>
      </c>
      <c r="C4855" s="57">
        <v>6.0</v>
      </c>
      <c r="D4855" s="268">
        <v>0.104166666666667</v>
      </c>
      <c r="E4855" s="269">
        <v>0.0</v>
      </c>
      <c r="F4855" s="269">
        <v>2.9545611859018566E-5</v>
      </c>
    </row>
    <row r="4856" ht="14.25" customHeight="1">
      <c r="A4856" s="267">
        <v>43567.0</v>
      </c>
      <c r="B4856" s="57">
        <v>102.0</v>
      </c>
      <c r="C4856" s="57">
        <v>7.0</v>
      </c>
      <c r="D4856" s="268">
        <v>0.125</v>
      </c>
      <c r="E4856" s="269">
        <v>0.0</v>
      </c>
      <c r="F4856" s="269">
        <v>2.9245148009604822E-5</v>
      </c>
    </row>
    <row r="4857" ht="14.25" customHeight="1">
      <c r="A4857" s="267">
        <v>43567.0</v>
      </c>
      <c r="B4857" s="57">
        <v>102.0</v>
      </c>
      <c r="C4857" s="57">
        <v>8.0</v>
      </c>
      <c r="D4857" s="268">
        <v>0.145833333333333</v>
      </c>
      <c r="E4857" s="269">
        <v>0.0</v>
      </c>
      <c r="F4857" s="269">
        <v>2.8644220310777324E-5</v>
      </c>
    </row>
    <row r="4858" ht="14.25" customHeight="1">
      <c r="A4858" s="267">
        <v>43567.0</v>
      </c>
      <c r="B4858" s="57">
        <v>102.0</v>
      </c>
      <c r="C4858" s="57">
        <v>9.0</v>
      </c>
      <c r="D4858" s="268">
        <v>0.166666666666667</v>
      </c>
      <c r="E4858" s="269">
        <v>2.836003437326685E-9</v>
      </c>
      <c r="F4858" s="269">
        <v>2.894468416019107E-5</v>
      </c>
    </row>
    <row r="4859" ht="14.25" customHeight="1">
      <c r="A4859" s="267">
        <v>43567.0</v>
      </c>
      <c r="B4859" s="57">
        <v>102.0</v>
      </c>
      <c r="C4859" s="57">
        <v>10.0</v>
      </c>
      <c r="D4859" s="268">
        <v>0.1875</v>
      </c>
      <c r="E4859" s="269">
        <v>7.330452363003106E-8</v>
      </c>
      <c r="F4859" s="269">
        <v>2.9846075708432316E-5</v>
      </c>
    </row>
    <row r="4860" ht="14.25" customHeight="1">
      <c r="A4860" s="267">
        <v>43567.0</v>
      </c>
      <c r="B4860" s="57">
        <v>102.0</v>
      </c>
      <c r="C4860" s="57">
        <v>11.0</v>
      </c>
      <c r="D4860" s="268">
        <v>0.208333333333333</v>
      </c>
      <c r="E4860" s="269">
        <v>2.6484114933625835E-6</v>
      </c>
      <c r="F4860" s="269">
        <v>3.0246694174317314E-5</v>
      </c>
    </row>
    <row r="4861" ht="14.25" customHeight="1">
      <c r="A4861" s="267">
        <v>43567.0</v>
      </c>
      <c r="B4861" s="57">
        <v>102.0</v>
      </c>
      <c r="C4861" s="57">
        <v>12.0</v>
      </c>
      <c r="D4861" s="268">
        <v>0.229166666666667</v>
      </c>
      <c r="E4861" s="269">
        <v>5.6689638755627016E-6</v>
      </c>
      <c r="F4861" s="269">
        <v>3.234994112021355E-5</v>
      </c>
    </row>
    <row r="4862" ht="14.25" customHeight="1">
      <c r="A4862" s="267">
        <v>43567.0</v>
      </c>
      <c r="B4862" s="57">
        <v>102.0</v>
      </c>
      <c r="C4862" s="57">
        <v>13.0</v>
      </c>
      <c r="D4862" s="268">
        <v>0.25</v>
      </c>
      <c r="E4862" s="269">
        <v>1.3239876437662474E-5</v>
      </c>
      <c r="F4862" s="269">
        <v>3.665658962847728E-5</v>
      </c>
    </row>
    <row r="4863" ht="14.25" customHeight="1">
      <c r="A4863" s="267">
        <v>43567.0</v>
      </c>
      <c r="B4863" s="57">
        <v>102.0</v>
      </c>
      <c r="C4863" s="57">
        <v>14.0</v>
      </c>
      <c r="D4863" s="268">
        <v>0.270833333333333</v>
      </c>
      <c r="E4863" s="269">
        <v>2.6842484718305026E-5</v>
      </c>
      <c r="F4863" s="269">
        <v>4.206493891792475E-5</v>
      </c>
    </row>
    <row r="4864" ht="14.25" customHeight="1">
      <c r="A4864" s="267">
        <v>43567.0</v>
      </c>
      <c r="B4864" s="57">
        <v>102.0</v>
      </c>
      <c r="C4864" s="57">
        <v>15.0</v>
      </c>
      <c r="D4864" s="268">
        <v>0.291666666666667</v>
      </c>
      <c r="E4864" s="269">
        <v>4.106639891977312E-5</v>
      </c>
      <c r="F4864" s="269">
        <v>4.8675143605027206E-5</v>
      </c>
    </row>
    <row r="4865" ht="14.25" customHeight="1">
      <c r="A4865" s="267">
        <v>43567.0</v>
      </c>
      <c r="B4865" s="57">
        <v>102.0</v>
      </c>
      <c r="C4865" s="57">
        <v>16.0</v>
      </c>
      <c r="D4865" s="268">
        <v>0.3125</v>
      </c>
      <c r="E4865" s="269">
        <v>6.343980148454795E-5</v>
      </c>
      <c r="F4865" s="269">
        <v>5.488472982624466E-5</v>
      </c>
    </row>
    <row r="4866" ht="14.25" customHeight="1">
      <c r="A4866" s="267">
        <v>43567.0</v>
      </c>
      <c r="B4866" s="57">
        <v>102.0</v>
      </c>
      <c r="C4866" s="57">
        <v>17.0</v>
      </c>
      <c r="D4866" s="268">
        <v>0.333333333333333</v>
      </c>
      <c r="E4866" s="269">
        <v>8.573901546729346E-5</v>
      </c>
      <c r="F4866" s="269">
        <v>5.788936832038214E-5</v>
      </c>
    </row>
    <row r="4867" ht="14.25" customHeight="1">
      <c r="A4867" s="267">
        <v>43567.0</v>
      </c>
      <c r="B4867" s="57">
        <v>102.0</v>
      </c>
      <c r="C4867" s="57">
        <v>18.0</v>
      </c>
      <c r="D4867" s="268">
        <v>0.354166666666667</v>
      </c>
      <c r="E4867" s="269">
        <v>1.0423826198875498E-4</v>
      </c>
      <c r="F4867" s="269">
        <v>6.189555297923212E-5</v>
      </c>
    </row>
    <row r="4868" ht="14.25" customHeight="1">
      <c r="A4868" s="267">
        <v>43567.0</v>
      </c>
      <c r="B4868" s="57">
        <v>102.0</v>
      </c>
      <c r="C4868" s="57">
        <v>19.0</v>
      </c>
      <c r="D4868" s="268">
        <v>0.375</v>
      </c>
      <c r="E4868" s="269">
        <v>1.1670620361556659E-4</v>
      </c>
      <c r="F4868" s="269">
        <v>5.9992615266278386E-5</v>
      </c>
    </row>
    <row r="4869" ht="14.25" customHeight="1">
      <c r="A4869" s="267">
        <v>43567.0</v>
      </c>
      <c r="B4869" s="57">
        <v>102.0</v>
      </c>
      <c r="C4869" s="57">
        <v>20.0</v>
      </c>
      <c r="D4869" s="268">
        <v>0.395833333333333</v>
      </c>
      <c r="E4869" s="269">
        <v>1.3390831678066303E-4</v>
      </c>
      <c r="F4869" s="269">
        <v>5.879075986862339E-5</v>
      </c>
    </row>
    <row r="4870" ht="14.25" customHeight="1">
      <c r="A4870" s="267">
        <v>43567.0</v>
      </c>
      <c r="B4870" s="57">
        <v>102.0</v>
      </c>
      <c r="C4870" s="57">
        <v>21.0</v>
      </c>
      <c r="D4870" s="268">
        <v>0.416666666666667</v>
      </c>
      <c r="E4870" s="269">
        <v>1.4603672702762397E-4</v>
      </c>
      <c r="F4870" s="269">
        <v>5.6487203689784654E-5</v>
      </c>
    </row>
    <row r="4871" ht="14.25" customHeight="1">
      <c r="A4871" s="267">
        <v>43567.0</v>
      </c>
      <c r="B4871" s="57">
        <v>102.0</v>
      </c>
      <c r="C4871" s="57">
        <v>22.0</v>
      </c>
      <c r="D4871" s="268">
        <v>0.4375</v>
      </c>
      <c r="E4871" s="269">
        <v>1.5500791317525284E-4</v>
      </c>
      <c r="F4871" s="269">
        <v>5.73885952380259E-5</v>
      </c>
    </row>
    <row r="4872" ht="14.25" customHeight="1">
      <c r="A4872" s="267">
        <v>43567.0</v>
      </c>
      <c r="B4872" s="57">
        <v>102.0</v>
      </c>
      <c r="C4872" s="57">
        <v>23.0</v>
      </c>
      <c r="D4872" s="268">
        <v>0.458333333333333</v>
      </c>
      <c r="E4872" s="269">
        <v>1.6481281023460336E-4</v>
      </c>
      <c r="F4872" s="269">
        <v>5.73885952380259E-5</v>
      </c>
    </row>
    <row r="4873" ht="14.25" customHeight="1">
      <c r="A4873" s="267">
        <v>43567.0</v>
      </c>
      <c r="B4873" s="57">
        <v>102.0</v>
      </c>
      <c r="C4873" s="57">
        <v>24.0</v>
      </c>
      <c r="D4873" s="268">
        <v>0.479166666666667</v>
      </c>
      <c r="E4873" s="269">
        <v>1.5503151976317914E-4</v>
      </c>
      <c r="F4873" s="269">
        <v>5.608658522389965E-5</v>
      </c>
    </row>
    <row r="4874" ht="14.25" customHeight="1">
      <c r="A4874" s="267">
        <v>43567.0</v>
      </c>
      <c r="B4874" s="57">
        <v>102.0</v>
      </c>
      <c r="C4874" s="57">
        <v>25.0</v>
      </c>
      <c r="D4874" s="268">
        <v>0.5</v>
      </c>
      <c r="E4874" s="269">
        <v>1.543400337849921E-4</v>
      </c>
      <c r="F4874" s="269">
        <v>5.6286894456842146E-5</v>
      </c>
    </row>
    <row r="4875" ht="14.25" customHeight="1">
      <c r="A4875" s="267">
        <v>43567.0</v>
      </c>
      <c r="B4875" s="57">
        <v>102.0</v>
      </c>
      <c r="C4875" s="57">
        <v>26.0</v>
      </c>
      <c r="D4875" s="268">
        <v>0.520833333333333</v>
      </c>
      <c r="E4875" s="269">
        <v>1.478536187949722E-4</v>
      </c>
      <c r="F4875" s="269">
        <v>5.588627599095715E-5</v>
      </c>
    </row>
    <row r="4876" ht="14.25" customHeight="1">
      <c r="A4876" s="267">
        <v>43567.0</v>
      </c>
      <c r="B4876" s="57">
        <v>102.0</v>
      </c>
      <c r="C4876" s="57">
        <v>27.0</v>
      </c>
      <c r="D4876" s="268">
        <v>0.541666666666667</v>
      </c>
      <c r="E4876" s="269">
        <v>1.4239101291166069E-4</v>
      </c>
      <c r="F4876" s="269">
        <v>5.5786121374485906E-5</v>
      </c>
    </row>
    <row r="4877" ht="14.25" customHeight="1">
      <c r="A4877" s="267">
        <v>43567.0</v>
      </c>
      <c r="B4877" s="57">
        <v>102.0</v>
      </c>
      <c r="C4877" s="57">
        <v>28.0</v>
      </c>
      <c r="D4877" s="268">
        <v>0.5625</v>
      </c>
      <c r="E4877" s="269">
        <v>1.3360376031492518E-4</v>
      </c>
      <c r="F4877" s="269">
        <v>5.488472982624466E-5</v>
      </c>
    </row>
    <row r="4878" ht="14.25" customHeight="1">
      <c r="A4878" s="267">
        <v>43567.0</v>
      </c>
      <c r="B4878" s="57">
        <v>102.0</v>
      </c>
      <c r="C4878" s="57">
        <v>29.0</v>
      </c>
      <c r="D4878" s="268">
        <v>0.583333333333333</v>
      </c>
      <c r="E4878" s="269">
        <v>1.2487644615046916E-4</v>
      </c>
      <c r="F4878" s="269">
        <v>5.228070979799218E-5</v>
      </c>
    </row>
    <row r="4879" ht="14.25" customHeight="1">
      <c r="A4879" s="267">
        <v>43567.0</v>
      </c>
      <c r="B4879" s="57">
        <v>102.0</v>
      </c>
      <c r="C4879" s="57">
        <v>30.0</v>
      </c>
      <c r="D4879" s="268">
        <v>0.604166666666667</v>
      </c>
      <c r="E4879" s="269">
        <v>1.195946968481507E-4</v>
      </c>
      <c r="F4879" s="269">
        <v>5.358271981211842E-5</v>
      </c>
    </row>
    <row r="4880" ht="14.25" customHeight="1">
      <c r="A4880" s="267">
        <v>43567.0</v>
      </c>
      <c r="B4880" s="57">
        <v>102.0</v>
      </c>
      <c r="C4880" s="57">
        <v>31.0</v>
      </c>
      <c r="D4880" s="268">
        <v>0.625</v>
      </c>
      <c r="E4880" s="269">
        <v>1.1103900951652744E-4</v>
      </c>
      <c r="F4880" s="269">
        <v>5.298179211329092E-5</v>
      </c>
    </row>
    <row r="4881" ht="14.25" customHeight="1">
      <c r="A4881" s="267">
        <v>43567.0</v>
      </c>
      <c r="B4881" s="57">
        <v>102.0</v>
      </c>
      <c r="C4881" s="57">
        <v>32.0</v>
      </c>
      <c r="D4881" s="268">
        <v>0.645833333333333</v>
      </c>
      <c r="E4881" s="269">
        <v>9.564054475115552E-5</v>
      </c>
      <c r="F4881" s="269">
        <v>5.4684420593302164E-5</v>
      </c>
    </row>
    <row r="4882" ht="14.25" customHeight="1">
      <c r="A4882" s="267">
        <v>43567.0</v>
      </c>
      <c r="B4882" s="57">
        <v>102.0</v>
      </c>
      <c r="C4882" s="57">
        <v>33.0</v>
      </c>
      <c r="D4882" s="268">
        <v>0.666666666666667</v>
      </c>
      <c r="E4882" s="269">
        <v>8.175571056538564E-5</v>
      </c>
      <c r="F4882" s="269">
        <v>5.828998678626714E-5</v>
      </c>
    </row>
    <row r="4883" ht="14.25" customHeight="1">
      <c r="A4883" s="267">
        <v>43567.0</v>
      </c>
      <c r="B4883" s="57">
        <v>102.0</v>
      </c>
      <c r="C4883" s="57">
        <v>34.0</v>
      </c>
      <c r="D4883" s="268">
        <v>0.6875</v>
      </c>
      <c r="E4883" s="269">
        <v>6.11701836473098E-5</v>
      </c>
      <c r="F4883" s="269">
        <v>6.449957300748461E-5</v>
      </c>
    </row>
    <row r="4884" ht="14.25" customHeight="1">
      <c r="A4884" s="267">
        <v>43567.0</v>
      </c>
      <c r="B4884" s="57">
        <v>102.0</v>
      </c>
      <c r="C4884" s="57">
        <v>35.0</v>
      </c>
      <c r="D4884" s="268">
        <v>0.708333333333333</v>
      </c>
      <c r="E4884" s="269">
        <v>4.172114860505236E-5</v>
      </c>
      <c r="F4884" s="269">
        <v>7.211132385929955E-5</v>
      </c>
    </row>
    <row r="4885" ht="14.25" customHeight="1">
      <c r="A4885" s="267">
        <v>43567.0</v>
      </c>
      <c r="B4885" s="57">
        <v>102.0</v>
      </c>
      <c r="C4885" s="57">
        <v>36.0</v>
      </c>
      <c r="D4885" s="268">
        <v>0.729166666666667</v>
      </c>
      <c r="E4885" s="269">
        <v>3.064649178773195E-5</v>
      </c>
      <c r="F4885" s="269">
        <v>7.822075546404577E-5</v>
      </c>
    </row>
    <row r="4886" ht="14.25" customHeight="1">
      <c r="A4886" s="267">
        <v>43567.0</v>
      </c>
      <c r="B4886" s="57">
        <v>102.0</v>
      </c>
      <c r="C4886" s="57">
        <v>37.0</v>
      </c>
      <c r="D4886" s="268">
        <v>0.75</v>
      </c>
      <c r="E4886" s="269">
        <v>1.6349760638091377E-5</v>
      </c>
      <c r="F4886" s="269">
        <v>7.812060084757453E-5</v>
      </c>
    </row>
    <row r="4887" ht="14.25" customHeight="1">
      <c r="A4887" s="267">
        <v>43567.0</v>
      </c>
      <c r="B4887" s="57">
        <v>102.0</v>
      </c>
      <c r="C4887" s="57">
        <v>38.0</v>
      </c>
      <c r="D4887" s="268">
        <v>0.770833333333333</v>
      </c>
      <c r="E4887" s="269">
        <v>9.585917316757627E-6</v>
      </c>
      <c r="F4887" s="269">
        <v>7.802044623110327E-5</v>
      </c>
    </row>
    <row r="4888" ht="14.25" customHeight="1">
      <c r="A4888" s="267">
        <v>43567.0</v>
      </c>
      <c r="B4888" s="57">
        <v>102.0</v>
      </c>
      <c r="C4888" s="57">
        <v>39.0</v>
      </c>
      <c r="D4888" s="268">
        <v>0.791666666666667</v>
      </c>
      <c r="E4888" s="269">
        <v>2.1827362107633475E-6</v>
      </c>
      <c r="F4888" s="269">
        <v>7.711905468286203E-5</v>
      </c>
    </row>
    <row r="4889" ht="14.25" customHeight="1">
      <c r="A4889" s="267">
        <v>43567.0</v>
      </c>
      <c r="B4889" s="57">
        <v>102.0</v>
      </c>
      <c r="C4889" s="57">
        <v>40.0</v>
      </c>
      <c r="D4889" s="268">
        <v>0.8125</v>
      </c>
      <c r="E4889" s="269">
        <v>6.613436711348556E-7</v>
      </c>
      <c r="F4889" s="269">
        <v>7.942261086170077E-5</v>
      </c>
    </row>
    <row r="4890" ht="14.25" customHeight="1">
      <c r="A4890" s="267">
        <v>43567.0</v>
      </c>
      <c r="B4890" s="57">
        <v>102.0</v>
      </c>
      <c r="C4890" s="57">
        <v>41.0</v>
      </c>
      <c r="D4890" s="268">
        <v>0.833333333333333</v>
      </c>
      <c r="E4890" s="269">
        <v>1.998149378342562E-7</v>
      </c>
      <c r="F4890" s="269">
        <v>8.202663088995325E-5</v>
      </c>
    </row>
    <row r="4891" ht="14.25" customHeight="1">
      <c r="A4891" s="267">
        <v>43567.0</v>
      </c>
      <c r="B4891" s="57">
        <v>102.0</v>
      </c>
      <c r="C4891" s="57">
        <v>42.0</v>
      </c>
      <c r="D4891" s="268">
        <v>0.854166666666667</v>
      </c>
      <c r="E4891" s="269">
        <v>4.662990760389286E-8</v>
      </c>
      <c r="F4891" s="269">
        <v>8.162601242406827E-5</v>
      </c>
    </row>
    <row r="4892" ht="14.25" customHeight="1">
      <c r="A4892" s="267">
        <v>43567.0</v>
      </c>
      <c r="B4892" s="57">
        <v>102.0</v>
      </c>
      <c r="C4892" s="57">
        <v>43.0</v>
      </c>
      <c r="D4892" s="268">
        <v>0.875</v>
      </c>
      <c r="E4892" s="269">
        <v>0.0</v>
      </c>
      <c r="F4892" s="269">
        <v>7.922230162875826E-5</v>
      </c>
    </row>
    <row r="4893" ht="14.25" customHeight="1">
      <c r="A4893" s="267">
        <v>43567.0</v>
      </c>
      <c r="B4893" s="57">
        <v>102.0</v>
      </c>
      <c r="C4893" s="57">
        <v>44.0</v>
      </c>
      <c r="D4893" s="268">
        <v>0.895833333333333</v>
      </c>
      <c r="E4893" s="269">
        <v>0.0</v>
      </c>
      <c r="F4893" s="269">
        <v>7.581704466873579E-5</v>
      </c>
    </row>
    <row r="4894" ht="14.25" customHeight="1">
      <c r="A4894" s="267">
        <v>43567.0</v>
      </c>
      <c r="B4894" s="57">
        <v>102.0</v>
      </c>
      <c r="C4894" s="57">
        <v>45.0</v>
      </c>
      <c r="D4894" s="268">
        <v>0.916666666666667</v>
      </c>
      <c r="E4894" s="269">
        <v>0.0</v>
      </c>
      <c r="F4894" s="269">
        <v>7.191101462635705E-5</v>
      </c>
    </row>
    <row r="4895" ht="14.25" customHeight="1">
      <c r="A4895" s="267">
        <v>43567.0</v>
      </c>
      <c r="B4895" s="57">
        <v>102.0</v>
      </c>
      <c r="C4895" s="57">
        <v>46.0</v>
      </c>
      <c r="D4895" s="268">
        <v>0.9375</v>
      </c>
      <c r="E4895" s="269">
        <v>0.0</v>
      </c>
      <c r="F4895" s="269">
        <v>6.399879992512835E-5</v>
      </c>
    </row>
    <row r="4896" ht="14.25" customHeight="1">
      <c r="A4896" s="267">
        <v>43567.0</v>
      </c>
      <c r="B4896" s="57">
        <v>102.0</v>
      </c>
      <c r="C4896" s="57">
        <v>47.0</v>
      </c>
      <c r="D4896" s="268">
        <v>0.958333333333333</v>
      </c>
      <c r="E4896" s="269">
        <v>0.0</v>
      </c>
      <c r="F4896" s="269">
        <v>5.5085039059187164E-5</v>
      </c>
    </row>
    <row r="4897" ht="14.25" customHeight="1">
      <c r="A4897" s="267">
        <v>43567.0</v>
      </c>
      <c r="B4897" s="57">
        <v>102.0</v>
      </c>
      <c r="C4897" s="57">
        <v>48.0</v>
      </c>
      <c r="D4897" s="268">
        <v>0.979166666666667</v>
      </c>
      <c r="E4897" s="269">
        <v>0.0</v>
      </c>
      <c r="F4897" s="269">
        <v>4.6071123576774715E-5</v>
      </c>
    </row>
    <row r="4898" ht="14.25" customHeight="1">
      <c r="A4898" s="267">
        <v>43568.0</v>
      </c>
      <c r="B4898" s="57">
        <v>103.0</v>
      </c>
      <c r="C4898" s="57">
        <v>1.0</v>
      </c>
      <c r="D4898" s="268">
        <v>0.0</v>
      </c>
      <c r="E4898" s="269">
        <v>0.0</v>
      </c>
      <c r="F4898" s="269">
        <v>3.946091888967226E-5</v>
      </c>
    </row>
    <row r="4899" ht="14.25" customHeight="1">
      <c r="A4899" s="267">
        <v>43568.0</v>
      </c>
      <c r="B4899" s="57">
        <v>103.0</v>
      </c>
      <c r="C4899" s="57">
        <v>2.0</v>
      </c>
      <c r="D4899" s="268">
        <v>0.020833333333333332</v>
      </c>
      <c r="E4899" s="269">
        <v>0.0</v>
      </c>
      <c r="F4899" s="269">
        <v>3.575519808023604E-5</v>
      </c>
    </row>
    <row r="4900" ht="14.25" customHeight="1">
      <c r="A4900" s="267">
        <v>43568.0</v>
      </c>
      <c r="B4900" s="57">
        <v>103.0</v>
      </c>
      <c r="C4900" s="57">
        <v>3.0</v>
      </c>
      <c r="D4900" s="268">
        <v>0.0416666666666667</v>
      </c>
      <c r="E4900" s="269">
        <v>0.0</v>
      </c>
      <c r="F4900" s="269">
        <v>3.2950868819041045E-5</v>
      </c>
    </row>
    <row r="4901" ht="14.25" customHeight="1">
      <c r="A4901" s="267">
        <v>43568.0</v>
      </c>
      <c r="B4901" s="57">
        <v>103.0</v>
      </c>
      <c r="C4901" s="57">
        <v>4.0</v>
      </c>
      <c r="D4901" s="268">
        <v>0.0625</v>
      </c>
      <c r="E4901" s="269">
        <v>0.0</v>
      </c>
      <c r="F4901" s="269">
        <v>3.074746725667356E-5</v>
      </c>
    </row>
    <row r="4902" ht="14.25" customHeight="1">
      <c r="A4902" s="267">
        <v>43568.0</v>
      </c>
      <c r="B4902" s="57">
        <v>103.0</v>
      </c>
      <c r="C4902" s="57">
        <v>5.0</v>
      </c>
      <c r="D4902" s="268">
        <v>0.0833333333333333</v>
      </c>
      <c r="E4902" s="269">
        <v>0.0</v>
      </c>
      <c r="F4902" s="269">
        <v>2.974592109196107E-5</v>
      </c>
    </row>
    <row r="4903" ht="14.25" customHeight="1">
      <c r="A4903" s="267">
        <v>43568.0</v>
      </c>
      <c r="B4903" s="57">
        <v>103.0</v>
      </c>
      <c r="C4903" s="57">
        <v>6.0</v>
      </c>
      <c r="D4903" s="268">
        <v>0.104166666666667</v>
      </c>
      <c r="E4903" s="269">
        <v>0.0</v>
      </c>
      <c r="F4903" s="269">
        <v>2.914499339313357E-5</v>
      </c>
    </row>
    <row r="4904" ht="14.25" customHeight="1">
      <c r="A4904" s="267">
        <v>43568.0</v>
      </c>
      <c r="B4904" s="57">
        <v>103.0</v>
      </c>
      <c r="C4904" s="57">
        <v>7.0</v>
      </c>
      <c r="D4904" s="268">
        <v>0.125</v>
      </c>
      <c r="E4904" s="269">
        <v>0.0</v>
      </c>
      <c r="F4904" s="269">
        <v>2.8443911077834827E-5</v>
      </c>
    </row>
    <row r="4905" ht="14.25" customHeight="1">
      <c r="A4905" s="267">
        <v>43568.0</v>
      </c>
      <c r="B4905" s="57">
        <v>103.0</v>
      </c>
      <c r="C4905" s="57">
        <v>8.0</v>
      </c>
      <c r="D4905" s="268">
        <v>0.145833333333333</v>
      </c>
      <c r="E4905" s="269">
        <v>0.0</v>
      </c>
      <c r="F4905" s="269">
        <v>2.8443911077834827E-5</v>
      </c>
    </row>
    <row r="4906" ht="14.25" customHeight="1">
      <c r="A4906" s="267">
        <v>43568.0</v>
      </c>
      <c r="B4906" s="57">
        <v>103.0</v>
      </c>
      <c r="C4906" s="57">
        <v>9.0</v>
      </c>
      <c r="D4906" s="268">
        <v>0.166666666666667</v>
      </c>
      <c r="E4906" s="269">
        <v>0.0</v>
      </c>
      <c r="F4906" s="269">
        <v>2.8443911077834827E-5</v>
      </c>
    </row>
    <row r="4907" ht="14.25" customHeight="1">
      <c r="A4907" s="267">
        <v>43568.0</v>
      </c>
      <c r="B4907" s="57">
        <v>103.0</v>
      </c>
      <c r="C4907" s="57">
        <v>10.0</v>
      </c>
      <c r="D4907" s="268">
        <v>0.1875</v>
      </c>
      <c r="E4907" s="269">
        <v>1.2515406473419935E-7</v>
      </c>
      <c r="F4907" s="269">
        <v>2.934530262607607E-5</v>
      </c>
    </row>
    <row r="4908" ht="14.25" customHeight="1">
      <c r="A4908" s="267">
        <v>43568.0</v>
      </c>
      <c r="B4908" s="57">
        <v>103.0</v>
      </c>
      <c r="C4908" s="57">
        <v>11.0</v>
      </c>
      <c r="D4908" s="268">
        <v>0.208333333333333</v>
      </c>
      <c r="E4908" s="269">
        <v>1.961909174241179E-6</v>
      </c>
      <c r="F4908" s="269">
        <v>3.0447003407259817E-5</v>
      </c>
    </row>
    <row r="4909" ht="14.25" customHeight="1">
      <c r="A4909" s="267">
        <v>43568.0</v>
      </c>
      <c r="B4909" s="57">
        <v>103.0</v>
      </c>
      <c r="C4909" s="57">
        <v>12.0</v>
      </c>
      <c r="D4909" s="268">
        <v>0.229166666666667</v>
      </c>
      <c r="E4909" s="269">
        <v>5.766012995232704E-6</v>
      </c>
      <c r="F4909" s="269">
        <v>3.194932265432856E-5</v>
      </c>
    </row>
    <row r="4910" ht="14.25" customHeight="1">
      <c r="A4910" s="267">
        <v>43568.0</v>
      </c>
      <c r="B4910" s="57">
        <v>103.0</v>
      </c>
      <c r="C4910" s="57">
        <v>13.0</v>
      </c>
      <c r="D4910" s="268">
        <v>0.25</v>
      </c>
      <c r="E4910" s="269">
        <v>1.6782964984070633E-5</v>
      </c>
      <c r="F4910" s="269">
        <v>3.5955507313178524E-5</v>
      </c>
    </row>
    <row r="4911" ht="14.25" customHeight="1">
      <c r="A4911" s="267">
        <v>43568.0</v>
      </c>
      <c r="B4911" s="57">
        <v>103.0</v>
      </c>
      <c r="C4911" s="57">
        <v>14.0</v>
      </c>
      <c r="D4911" s="268">
        <v>0.270833333333333</v>
      </c>
      <c r="E4911" s="269">
        <v>3.448300829513094E-5</v>
      </c>
      <c r="F4911" s="269">
        <v>4.246555738380974E-5</v>
      </c>
    </row>
    <row r="4912" ht="14.25" customHeight="1">
      <c r="A4912" s="267">
        <v>43568.0</v>
      </c>
      <c r="B4912" s="57">
        <v>103.0</v>
      </c>
      <c r="C4912" s="57">
        <v>15.0</v>
      </c>
      <c r="D4912" s="268">
        <v>0.291666666666667</v>
      </c>
      <c r="E4912" s="269">
        <v>5.815815168899107E-5</v>
      </c>
      <c r="F4912" s="269">
        <v>4.80742159061997E-5</v>
      </c>
    </row>
    <row r="4913" ht="14.25" customHeight="1">
      <c r="A4913" s="267">
        <v>43568.0</v>
      </c>
      <c r="B4913" s="57">
        <v>103.0</v>
      </c>
      <c r="C4913" s="57">
        <v>16.0</v>
      </c>
      <c r="D4913" s="268">
        <v>0.3125</v>
      </c>
      <c r="E4913" s="269">
        <v>9.275021091309399E-5</v>
      </c>
      <c r="F4913" s="269">
        <v>5.518519367565842E-5</v>
      </c>
    </row>
    <row r="4914" ht="14.25" customHeight="1">
      <c r="A4914" s="267">
        <v>43568.0</v>
      </c>
      <c r="B4914" s="57">
        <v>103.0</v>
      </c>
      <c r="C4914" s="57">
        <v>17.0</v>
      </c>
      <c r="D4914" s="268">
        <v>0.333333333333333</v>
      </c>
      <c r="E4914" s="269">
        <v>1.3606538233992466E-4</v>
      </c>
      <c r="F4914" s="269">
        <v>5.7789213703910896E-5</v>
      </c>
    </row>
    <row r="4915" ht="14.25" customHeight="1">
      <c r="A4915" s="267">
        <v>43568.0</v>
      </c>
      <c r="B4915" s="57">
        <v>103.0</v>
      </c>
      <c r="C4915" s="57">
        <v>18.0</v>
      </c>
      <c r="D4915" s="268">
        <v>0.354166666666667</v>
      </c>
      <c r="E4915" s="269">
        <v>1.806376057766634E-4</v>
      </c>
      <c r="F4915" s="269">
        <v>6.149493451334712E-5</v>
      </c>
    </row>
    <row r="4916" ht="14.25" customHeight="1">
      <c r="A4916" s="267">
        <v>43568.0</v>
      </c>
      <c r="B4916" s="57">
        <v>103.0</v>
      </c>
      <c r="C4916" s="57">
        <v>19.0</v>
      </c>
      <c r="D4916" s="268">
        <v>0.375</v>
      </c>
      <c r="E4916" s="269">
        <v>2.0640591769139068E-4</v>
      </c>
      <c r="F4916" s="269">
        <v>6.209586221217463E-5</v>
      </c>
    </row>
    <row r="4917" ht="14.25" customHeight="1">
      <c r="A4917" s="267">
        <v>43568.0</v>
      </c>
      <c r="B4917" s="57">
        <v>103.0</v>
      </c>
      <c r="C4917" s="57">
        <v>20.0</v>
      </c>
      <c r="D4917" s="268">
        <v>0.395833333333333</v>
      </c>
      <c r="E4917" s="269">
        <v>2.3443432129978615E-4</v>
      </c>
      <c r="F4917" s="269">
        <v>6.059354296510588E-5</v>
      </c>
    </row>
    <row r="4918" ht="14.25" customHeight="1">
      <c r="A4918" s="267">
        <v>43568.0</v>
      </c>
      <c r="B4918" s="57">
        <v>103.0</v>
      </c>
      <c r="C4918" s="57">
        <v>21.0</v>
      </c>
      <c r="D4918" s="268">
        <v>0.416666666666667</v>
      </c>
      <c r="E4918" s="269">
        <v>2.5149912984540567E-4</v>
      </c>
      <c r="F4918" s="269">
        <v>5.788936832038214E-5</v>
      </c>
    </row>
    <row r="4919" ht="14.25" customHeight="1">
      <c r="A4919" s="267">
        <v>43568.0</v>
      </c>
      <c r="B4919" s="57">
        <v>103.0</v>
      </c>
      <c r="C4919" s="57">
        <v>22.0</v>
      </c>
      <c r="D4919" s="268">
        <v>0.4375</v>
      </c>
      <c r="E4919" s="269">
        <v>2.75530247099597E-4</v>
      </c>
      <c r="F4919" s="269">
        <v>5.728844062155465E-5</v>
      </c>
    </row>
    <row r="4920" ht="14.25" customHeight="1">
      <c r="A4920" s="267">
        <v>43568.0</v>
      </c>
      <c r="B4920" s="57">
        <v>103.0</v>
      </c>
      <c r="C4920" s="57">
        <v>23.0</v>
      </c>
      <c r="D4920" s="268">
        <v>0.458333333333333</v>
      </c>
      <c r="E4920" s="269">
        <v>2.86495753962851E-4</v>
      </c>
      <c r="F4920" s="269">
        <v>5.6987976772140894E-5</v>
      </c>
    </row>
    <row r="4921" ht="14.25" customHeight="1">
      <c r="A4921" s="267">
        <v>43568.0</v>
      </c>
      <c r="B4921" s="57">
        <v>103.0</v>
      </c>
      <c r="C4921" s="57">
        <v>24.0</v>
      </c>
      <c r="D4921" s="268">
        <v>0.479166666666667</v>
      </c>
      <c r="E4921" s="269">
        <v>2.8655177718695684E-4</v>
      </c>
      <c r="F4921" s="269">
        <v>5.6887822155669654E-5</v>
      </c>
    </row>
    <row r="4922" ht="14.25" customHeight="1">
      <c r="A4922" s="267">
        <v>43568.0</v>
      </c>
      <c r="B4922" s="57">
        <v>103.0</v>
      </c>
      <c r="C4922" s="57">
        <v>25.0</v>
      </c>
      <c r="D4922" s="268">
        <v>0.5</v>
      </c>
      <c r="E4922" s="269">
        <v>2.840195225128338E-4</v>
      </c>
      <c r="F4922" s="269">
        <v>5.6987976772140894E-5</v>
      </c>
    </row>
    <row r="4923" ht="14.25" customHeight="1">
      <c r="A4923" s="267">
        <v>43568.0</v>
      </c>
      <c r="B4923" s="57">
        <v>103.0</v>
      </c>
      <c r="C4923" s="57">
        <v>26.0</v>
      </c>
      <c r="D4923" s="268">
        <v>0.520833333333333</v>
      </c>
      <c r="E4923" s="269">
        <v>2.6558458783308464E-4</v>
      </c>
      <c r="F4923" s="269">
        <v>5.6186739840370906E-5</v>
      </c>
    </row>
    <row r="4924" ht="14.25" customHeight="1">
      <c r="A4924" s="267">
        <v>43568.0</v>
      </c>
      <c r="B4924" s="57">
        <v>103.0</v>
      </c>
      <c r="C4924" s="57">
        <v>27.0</v>
      </c>
      <c r="D4924" s="268">
        <v>0.541666666666667</v>
      </c>
      <c r="E4924" s="269">
        <v>2.4821361032051055E-4</v>
      </c>
      <c r="F4924" s="269">
        <v>5.538550290860091E-5</v>
      </c>
    </row>
    <row r="4925" ht="14.25" customHeight="1">
      <c r="A4925" s="267">
        <v>43568.0</v>
      </c>
      <c r="B4925" s="57">
        <v>103.0</v>
      </c>
      <c r="C4925" s="57">
        <v>28.0</v>
      </c>
      <c r="D4925" s="268">
        <v>0.5625</v>
      </c>
      <c r="E4925" s="269">
        <v>2.1827383490642628E-4</v>
      </c>
      <c r="F4925" s="269">
        <v>5.358271981211842E-5</v>
      </c>
    </row>
    <row r="4926" ht="14.25" customHeight="1">
      <c r="A4926" s="267">
        <v>43568.0</v>
      </c>
      <c r="B4926" s="57">
        <v>103.0</v>
      </c>
      <c r="C4926" s="57">
        <v>29.0</v>
      </c>
      <c r="D4926" s="268">
        <v>0.583333333333333</v>
      </c>
      <c r="E4926" s="269">
        <v>1.8644966357449666E-4</v>
      </c>
      <c r="F4926" s="269">
        <v>5.127916363327967E-5</v>
      </c>
    </row>
    <row r="4927" ht="14.25" customHeight="1">
      <c r="A4927" s="267">
        <v>43568.0</v>
      </c>
      <c r="B4927" s="57">
        <v>103.0</v>
      </c>
      <c r="C4927" s="57">
        <v>30.0</v>
      </c>
      <c r="D4927" s="268">
        <v>0.604166666666667</v>
      </c>
      <c r="E4927" s="269">
        <v>1.956008097320468E-4</v>
      </c>
      <c r="F4927" s="269">
        <v>5.258117364740593E-5</v>
      </c>
    </row>
    <row r="4928" ht="14.25" customHeight="1">
      <c r="A4928" s="267">
        <v>43568.0</v>
      </c>
      <c r="B4928" s="57">
        <v>103.0</v>
      </c>
      <c r="C4928" s="57">
        <v>31.0</v>
      </c>
      <c r="D4928" s="268">
        <v>0.625</v>
      </c>
      <c r="E4928" s="269">
        <v>1.9132310970036324E-4</v>
      </c>
      <c r="F4928" s="269">
        <v>5.1980245948578425E-5</v>
      </c>
    </row>
    <row r="4929" ht="14.25" customHeight="1">
      <c r="A4929" s="267">
        <v>43568.0</v>
      </c>
      <c r="B4929" s="57">
        <v>103.0</v>
      </c>
      <c r="C4929" s="57">
        <v>32.0</v>
      </c>
      <c r="D4929" s="268">
        <v>0.645833333333333</v>
      </c>
      <c r="E4929" s="269">
        <v>1.6948396910938823E-4</v>
      </c>
      <c r="F4929" s="269">
        <v>5.398333827800342E-5</v>
      </c>
    </row>
    <row r="4930" ht="14.25" customHeight="1">
      <c r="A4930" s="267">
        <v>43568.0</v>
      </c>
      <c r="B4930" s="57">
        <v>103.0</v>
      </c>
      <c r="C4930" s="57">
        <v>33.0</v>
      </c>
      <c r="D4930" s="268">
        <v>0.666666666666667</v>
      </c>
      <c r="E4930" s="269">
        <v>1.41029635589134E-4</v>
      </c>
      <c r="F4930" s="269">
        <v>5.6887822155669654E-5</v>
      </c>
    </row>
    <row r="4931" ht="14.25" customHeight="1">
      <c r="A4931" s="267">
        <v>43568.0</v>
      </c>
      <c r="B4931" s="57">
        <v>103.0</v>
      </c>
      <c r="C4931" s="57">
        <v>34.0</v>
      </c>
      <c r="D4931" s="268">
        <v>0.6875</v>
      </c>
      <c r="E4931" s="269">
        <v>1.0191796426082571E-4</v>
      </c>
      <c r="F4931" s="269">
        <v>6.309740837688711E-5</v>
      </c>
    </row>
    <row r="4932" ht="14.25" customHeight="1">
      <c r="A4932" s="267">
        <v>43568.0</v>
      </c>
      <c r="B4932" s="57">
        <v>103.0</v>
      </c>
      <c r="C4932" s="57">
        <v>35.0</v>
      </c>
      <c r="D4932" s="268">
        <v>0.708333333333333</v>
      </c>
      <c r="E4932" s="269">
        <v>8.143153565720689E-5</v>
      </c>
      <c r="F4932" s="269">
        <v>6.990792229693207E-5</v>
      </c>
    </row>
    <row r="4933" ht="14.25" customHeight="1">
      <c r="A4933" s="267">
        <v>43568.0</v>
      </c>
      <c r="B4933" s="57">
        <v>103.0</v>
      </c>
      <c r="C4933" s="57">
        <v>36.0</v>
      </c>
      <c r="D4933" s="268">
        <v>0.729166666666667</v>
      </c>
      <c r="E4933" s="269">
        <v>5.303855573316788E-5</v>
      </c>
      <c r="F4933" s="269">
        <v>7.521611696990828E-5</v>
      </c>
    </row>
    <row r="4934" ht="14.25" customHeight="1">
      <c r="A4934" s="267">
        <v>43568.0</v>
      </c>
      <c r="B4934" s="57">
        <v>103.0</v>
      </c>
      <c r="C4934" s="57">
        <v>37.0</v>
      </c>
      <c r="D4934" s="268">
        <v>0.75</v>
      </c>
      <c r="E4934" s="269">
        <v>2.5513481099166525E-5</v>
      </c>
      <c r="F4934" s="269">
        <v>7.952276547817202E-5</v>
      </c>
    </row>
    <row r="4935" ht="14.25" customHeight="1">
      <c r="A4935" s="267">
        <v>43568.0</v>
      </c>
      <c r="B4935" s="57">
        <v>103.0</v>
      </c>
      <c r="C4935" s="57">
        <v>38.0</v>
      </c>
      <c r="D4935" s="268">
        <v>0.770833333333333</v>
      </c>
      <c r="E4935" s="269">
        <v>1.3321085426940668E-5</v>
      </c>
      <c r="F4935" s="269">
        <v>8.022384779347077E-5</v>
      </c>
    </row>
    <row r="4936" ht="14.25" customHeight="1">
      <c r="A4936" s="267">
        <v>43568.0</v>
      </c>
      <c r="B4936" s="57">
        <v>103.0</v>
      </c>
      <c r="C4936" s="57">
        <v>39.0</v>
      </c>
      <c r="D4936" s="268">
        <v>0.791666666666667</v>
      </c>
      <c r="E4936" s="269">
        <v>4.057334482836285E-6</v>
      </c>
      <c r="F4936" s="269">
        <v>7.862137392993077E-5</v>
      </c>
    </row>
    <row r="4937" ht="14.25" customHeight="1">
      <c r="A4937" s="267">
        <v>43568.0</v>
      </c>
      <c r="B4937" s="57">
        <v>103.0</v>
      </c>
      <c r="C4937" s="57">
        <v>40.0</v>
      </c>
      <c r="D4937" s="268">
        <v>0.8125</v>
      </c>
      <c r="E4937" s="269">
        <v>1.3236737782479114E-6</v>
      </c>
      <c r="F4937" s="269">
        <v>7.912214701228701E-5</v>
      </c>
    </row>
    <row r="4938" ht="14.25" customHeight="1">
      <c r="A4938" s="267">
        <v>43568.0</v>
      </c>
      <c r="B4938" s="57">
        <v>103.0</v>
      </c>
      <c r="C4938" s="57">
        <v>41.0</v>
      </c>
      <c r="D4938" s="268">
        <v>0.833333333333333</v>
      </c>
      <c r="E4938" s="269">
        <v>4.339701781596203E-7</v>
      </c>
      <c r="F4938" s="269">
        <v>8.022384779347077E-5</v>
      </c>
    </row>
    <row r="4939" ht="14.25" customHeight="1">
      <c r="A4939" s="267">
        <v>43568.0</v>
      </c>
      <c r="B4939" s="57">
        <v>103.0</v>
      </c>
      <c r="C4939" s="57">
        <v>42.0</v>
      </c>
      <c r="D4939" s="268">
        <v>0.854166666666667</v>
      </c>
      <c r="E4939" s="269">
        <v>6.991364995496654E-8</v>
      </c>
      <c r="F4939" s="269">
        <v>8.032400240994201E-5</v>
      </c>
    </row>
    <row r="4940" ht="14.25" customHeight="1">
      <c r="A4940" s="267">
        <v>43568.0</v>
      </c>
      <c r="B4940" s="57">
        <v>103.0</v>
      </c>
      <c r="C4940" s="57">
        <v>43.0</v>
      </c>
      <c r="D4940" s="268">
        <v>0.875</v>
      </c>
      <c r="E4940" s="269">
        <v>0.0</v>
      </c>
      <c r="F4940" s="269">
        <v>7.962292009464326E-5</v>
      </c>
    </row>
    <row r="4941" ht="14.25" customHeight="1">
      <c r="A4941" s="267">
        <v>43568.0</v>
      </c>
      <c r="B4941" s="57">
        <v>103.0</v>
      </c>
      <c r="C4941" s="57">
        <v>44.0</v>
      </c>
      <c r="D4941" s="268">
        <v>0.895833333333333</v>
      </c>
      <c r="E4941" s="269">
        <v>0.0</v>
      </c>
      <c r="F4941" s="269">
        <v>7.421457080519578E-5</v>
      </c>
    </row>
    <row r="4942" ht="14.25" customHeight="1">
      <c r="A4942" s="267">
        <v>43568.0</v>
      </c>
      <c r="B4942" s="57">
        <v>103.0</v>
      </c>
      <c r="C4942" s="57">
        <v>45.0</v>
      </c>
      <c r="D4942" s="268">
        <v>0.916666666666667</v>
      </c>
      <c r="E4942" s="269">
        <v>0.0</v>
      </c>
      <c r="F4942" s="269">
        <v>6.980776768046082E-5</v>
      </c>
    </row>
    <row r="4943" ht="14.25" customHeight="1">
      <c r="A4943" s="267">
        <v>43568.0</v>
      </c>
      <c r="B4943" s="57">
        <v>103.0</v>
      </c>
      <c r="C4943" s="57">
        <v>46.0</v>
      </c>
      <c r="D4943" s="268">
        <v>0.9375</v>
      </c>
      <c r="E4943" s="269">
        <v>0.0</v>
      </c>
      <c r="F4943" s="269">
        <v>6.259663529453087E-5</v>
      </c>
    </row>
    <row r="4944" ht="14.25" customHeight="1">
      <c r="A4944" s="267">
        <v>43568.0</v>
      </c>
      <c r="B4944" s="57">
        <v>103.0</v>
      </c>
      <c r="C4944" s="57">
        <v>47.0</v>
      </c>
      <c r="D4944" s="268">
        <v>0.958333333333333</v>
      </c>
      <c r="E4944" s="269">
        <v>0.0</v>
      </c>
      <c r="F4944" s="269">
        <v>5.408349289447466E-5</v>
      </c>
    </row>
    <row r="4945" ht="14.25" customHeight="1">
      <c r="A4945" s="267">
        <v>43568.0</v>
      </c>
      <c r="B4945" s="57">
        <v>103.0</v>
      </c>
      <c r="C4945" s="57">
        <v>48.0</v>
      </c>
      <c r="D4945" s="268">
        <v>0.979166666666667</v>
      </c>
      <c r="E4945" s="269">
        <v>0.0</v>
      </c>
      <c r="F4945" s="269">
        <v>4.6071123576774715E-5</v>
      </c>
    </row>
    <row r="4946" ht="14.25" customHeight="1">
      <c r="A4946" s="267">
        <v>43569.0</v>
      </c>
      <c r="B4946" s="57">
        <v>104.0</v>
      </c>
      <c r="C4946" s="57">
        <v>1.0</v>
      </c>
      <c r="D4946" s="268">
        <v>0.0</v>
      </c>
      <c r="E4946" s="269">
        <v>0.0</v>
      </c>
      <c r="F4946" s="269">
        <v>4.0162001204971005E-5</v>
      </c>
    </row>
    <row r="4947" ht="14.25" customHeight="1">
      <c r="A4947" s="267">
        <v>43569.0</v>
      </c>
      <c r="B4947" s="57">
        <v>104.0</v>
      </c>
      <c r="C4947" s="57">
        <v>2.0</v>
      </c>
      <c r="D4947" s="268">
        <v>0.020833333333333332</v>
      </c>
      <c r="E4947" s="269">
        <v>0.0</v>
      </c>
      <c r="F4947" s="269">
        <v>3.625597116259227E-5</v>
      </c>
    </row>
    <row r="4948" ht="14.25" customHeight="1">
      <c r="A4948" s="267">
        <v>43569.0</v>
      </c>
      <c r="B4948" s="57">
        <v>104.0</v>
      </c>
      <c r="C4948" s="57">
        <v>3.0</v>
      </c>
      <c r="D4948" s="268">
        <v>0.0416666666666667</v>
      </c>
      <c r="E4948" s="269">
        <v>0.0</v>
      </c>
      <c r="F4948" s="269">
        <v>3.3551796517868546E-5</v>
      </c>
    </row>
    <row r="4949" ht="14.25" customHeight="1">
      <c r="A4949" s="267">
        <v>43569.0</v>
      </c>
      <c r="B4949" s="57">
        <v>104.0</v>
      </c>
      <c r="C4949" s="57">
        <v>4.0</v>
      </c>
      <c r="D4949" s="268">
        <v>0.0625</v>
      </c>
      <c r="E4949" s="269">
        <v>0.0</v>
      </c>
      <c r="F4949" s="269">
        <v>3.1047931106087315E-5</v>
      </c>
    </row>
    <row r="4950" ht="14.25" customHeight="1">
      <c r="A4950" s="267">
        <v>43569.0</v>
      </c>
      <c r="B4950" s="57">
        <v>104.0</v>
      </c>
      <c r="C4950" s="57">
        <v>5.0</v>
      </c>
      <c r="D4950" s="268">
        <v>0.0833333333333333</v>
      </c>
      <c r="E4950" s="269">
        <v>0.0</v>
      </c>
      <c r="F4950" s="269">
        <v>2.974592109196107E-5</v>
      </c>
    </row>
    <row r="4951" ht="14.25" customHeight="1">
      <c r="A4951" s="267">
        <v>43569.0</v>
      </c>
      <c r="B4951" s="57">
        <v>104.0</v>
      </c>
      <c r="C4951" s="57">
        <v>6.0</v>
      </c>
      <c r="D4951" s="268">
        <v>0.104166666666667</v>
      </c>
      <c r="E4951" s="269">
        <v>0.0</v>
      </c>
      <c r="F4951" s="269">
        <v>2.914499339313357E-5</v>
      </c>
    </row>
    <row r="4952" ht="14.25" customHeight="1">
      <c r="A4952" s="267">
        <v>43569.0</v>
      </c>
      <c r="B4952" s="57">
        <v>104.0</v>
      </c>
      <c r="C4952" s="57">
        <v>7.0</v>
      </c>
      <c r="D4952" s="268">
        <v>0.125</v>
      </c>
      <c r="E4952" s="269">
        <v>0.0</v>
      </c>
      <c r="F4952" s="269">
        <v>2.884452954371982E-5</v>
      </c>
    </row>
    <row r="4953" ht="14.25" customHeight="1">
      <c r="A4953" s="267">
        <v>43569.0</v>
      </c>
      <c r="B4953" s="57">
        <v>104.0</v>
      </c>
      <c r="C4953" s="57">
        <v>8.0</v>
      </c>
      <c r="D4953" s="268">
        <v>0.145833333333333</v>
      </c>
      <c r="E4953" s="269">
        <v>0.0</v>
      </c>
      <c r="F4953" s="269">
        <v>2.8143447228421073E-5</v>
      </c>
    </row>
    <row r="4954" ht="14.25" customHeight="1">
      <c r="A4954" s="267">
        <v>43569.0</v>
      </c>
      <c r="B4954" s="57">
        <v>104.0</v>
      </c>
      <c r="C4954" s="57">
        <v>9.0</v>
      </c>
      <c r="D4954" s="268">
        <v>0.166666666666667</v>
      </c>
      <c r="E4954" s="269">
        <v>0.0</v>
      </c>
      <c r="F4954" s="269">
        <v>2.8143447228421073E-5</v>
      </c>
    </row>
    <row r="4955" ht="14.25" customHeight="1">
      <c r="A4955" s="267">
        <v>43569.0</v>
      </c>
      <c r="B4955" s="57">
        <v>104.0</v>
      </c>
      <c r="C4955" s="57">
        <v>10.0</v>
      </c>
      <c r="D4955" s="268">
        <v>0.1875</v>
      </c>
      <c r="E4955" s="269">
        <v>1.152897049521935E-8</v>
      </c>
      <c r="F4955" s="269">
        <v>2.934530262607607E-5</v>
      </c>
    </row>
    <row r="4956" ht="14.25" customHeight="1">
      <c r="A4956" s="267">
        <v>43569.0</v>
      </c>
      <c r="B4956" s="57">
        <v>104.0</v>
      </c>
      <c r="C4956" s="57">
        <v>11.0</v>
      </c>
      <c r="D4956" s="268">
        <v>0.208333333333333</v>
      </c>
      <c r="E4956" s="269">
        <v>1.8134019181303057E-6</v>
      </c>
      <c r="F4956" s="269">
        <v>3.0246694174317314E-5</v>
      </c>
    </row>
    <row r="4957" ht="14.25" customHeight="1">
      <c r="A4957" s="267">
        <v>43569.0</v>
      </c>
      <c r="B4957" s="57">
        <v>104.0</v>
      </c>
      <c r="C4957" s="57">
        <v>12.0</v>
      </c>
      <c r="D4957" s="268">
        <v>0.229166666666667</v>
      </c>
      <c r="E4957" s="269">
        <v>7.207511588952351E-6</v>
      </c>
      <c r="F4957" s="269">
        <v>3.14485495719723E-5</v>
      </c>
    </row>
    <row r="4958" ht="14.25" customHeight="1">
      <c r="A4958" s="267">
        <v>43569.0</v>
      </c>
      <c r="B4958" s="57">
        <v>104.0</v>
      </c>
      <c r="C4958" s="57">
        <v>13.0</v>
      </c>
      <c r="D4958" s="268">
        <v>0.25</v>
      </c>
      <c r="E4958" s="269">
        <v>2.5143100444100496E-5</v>
      </c>
      <c r="F4958" s="269">
        <v>3.7057208094362266E-5</v>
      </c>
    </row>
    <row r="4959" ht="14.25" customHeight="1">
      <c r="A4959" s="267">
        <v>43569.0</v>
      </c>
      <c r="B4959" s="57">
        <v>104.0</v>
      </c>
      <c r="C4959" s="57">
        <v>14.0</v>
      </c>
      <c r="D4959" s="268">
        <v>0.270833333333333</v>
      </c>
      <c r="E4959" s="269">
        <v>4.439099531556318E-5</v>
      </c>
      <c r="F4959" s="269">
        <v>4.346710354852223E-5</v>
      </c>
    </row>
    <row r="4960" ht="14.25" customHeight="1">
      <c r="A4960" s="267">
        <v>43569.0</v>
      </c>
      <c r="B4960" s="57">
        <v>104.0</v>
      </c>
      <c r="C4960" s="57">
        <v>15.0</v>
      </c>
      <c r="D4960" s="268">
        <v>0.291666666666667</v>
      </c>
      <c r="E4960" s="269">
        <v>6.569821105913783E-5</v>
      </c>
      <c r="F4960" s="269">
        <v>4.92760713038547E-5</v>
      </c>
    </row>
    <row r="4961" ht="14.25" customHeight="1">
      <c r="A4961" s="267">
        <v>43569.0</v>
      </c>
      <c r="B4961" s="57">
        <v>104.0</v>
      </c>
      <c r="C4961" s="57">
        <v>16.0</v>
      </c>
      <c r="D4961" s="268">
        <v>0.3125</v>
      </c>
      <c r="E4961" s="269">
        <v>9.164559844371992E-5</v>
      </c>
      <c r="F4961" s="269">
        <v>5.5786121374485906E-5</v>
      </c>
    </row>
    <row r="4962" ht="14.25" customHeight="1">
      <c r="A4962" s="267">
        <v>43569.0</v>
      </c>
      <c r="B4962" s="57">
        <v>104.0</v>
      </c>
      <c r="C4962" s="57">
        <v>17.0</v>
      </c>
      <c r="D4962" s="268">
        <v>0.333333333333333</v>
      </c>
      <c r="E4962" s="269">
        <v>1.2323657217787418E-4</v>
      </c>
      <c r="F4962" s="269">
        <v>5.6587358306255894E-5</v>
      </c>
    </row>
    <row r="4963" ht="14.25" customHeight="1">
      <c r="A4963" s="267">
        <v>43569.0</v>
      </c>
      <c r="B4963" s="57">
        <v>104.0</v>
      </c>
      <c r="C4963" s="57">
        <v>18.0</v>
      </c>
      <c r="D4963" s="268">
        <v>0.354166666666667</v>
      </c>
      <c r="E4963" s="269">
        <v>1.491289544716085E-4</v>
      </c>
      <c r="F4963" s="269">
        <v>6.0793852198048374E-5</v>
      </c>
    </row>
    <row r="4964" ht="14.25" customHeight="1">
      <c r="A4964" s="267">
        <v>43569.0</v>
      </c>
      <c r="B4964" s="57">
        <v>104.0</v>
      </c>
      <c r="C4964" s="57">
        <v>19.0</v>
      </c>
      <c r="D4964" s="268">
        <v>0.375</v>
      </c>
      <c r="E4964" s="269">
        <v>1.7790683451172163E-4</v>
      </c>
      <c r="F4964" s="269">
        <v>6.209586221217463E-5</v>
      </c>
    </row>
    <row r="4965" ht="14.25" customHeight="1">
      <c r="A4965" s="267">
        <v>43569.0</v>
      </c>
      <c r="B4965" s="57">
        <v>104.0</v>
      </c>
      <c r="C4965" s="57">
        <v>20.0</v>
      </c>
      <c r="D4965" s="268">
        <v>0.395833333333333</v>
      </c>
      <c r="E4965" s="269">
        <v>2.1095290594831334E-4</v>
      </c>
      <c r="F4965" s="269">
        <v>6.119447066393338E-5</v>
      </c>
    </row>
    <row r="4966" ht="14.25" customHeight="1">
      <c r="A4966" s="267">
        <v>43569.0</v>
      </c>
      <c r="B4966" s="57">
        <v>104.0</v>
      </c>
      <c r="C4966" s="57">
        <v>21.0</v>
      </c>
      <c r="D4966" s="268">
        <v>0.416666666666667</v>
      </c>
      <c r="E4966" s="269">
        <v>2.1958925367183054E-4</v>
      </c>
      <c r="F4966" s="269">
        <v>6.109431604746214E-5</v>
      </c>
    </row>
    <row r="4967" ht="14.25" customHeight="1">
      <c r="A4967" s="267">
        <v>43569.0</v>
      </c>
      <c r="B4967" s="57">
        <v>104.0</v>
      </c>
      <c r="C4967" s="57">
        <v>22.0</v>
      </c>
      <c r="D4967" s="268">
        <v>0.4375</v>
      </c>
      <c r="E4967" s="269">
        <v>2.1704352262923385E-4</v>
      </c>
      <c r="F4967" s="269">
        <v>5.8991069101565885E-5</v>
      </c>
    </row>
    <row r="4968" ht="14.25" customHeight="1">
      <c r="A4968" s="267">
        <v>43569.0</v>
      </c>
      <c r="B4968" s="57">
        <v>104.0</v>
      </c>
      <c r="C4968" s="57">
        <v>23.0</v>
      </c>
      <c r="D4968" s="268">
        <v>0.458333333333333</v>
      </c>
      <c r="E4968" s="269">
        <v>2.2156754090258942E-4</v>
      </c>
      <c r="F4968" s="269">
        <v>5.788936832038214E-5</v>
      </c>
    </row>
    <row r="4969" ht="14.25" customHeight="1">
      <c r="A4969" s="267">
        <v>43569.0</v>
      </c>
      <c r="B4969" s="57">
        <v>104.0</v>
      </c>
      <c r="C4969" s="57">
        <v>24.0</v>
      </c>
      <c r="D4969" s="268">
        <v>0.479166666666667</v>
      </c>
      <c r="E4969" s="269">
        <v>2.284062611537614E-4</v>
      </c>
      <c r="F4969" s="269">
        <v>5.748874985449714E-5</v>
      </c>
    </row>
    <row r="4970" ht="14.25" customHeight="1">
      <c r="A4970" s="267">
        <v>43569.0</v>
      </c>
      <c r="B4970" s="57">
        <v>104.0</v>
      </c>
      <c r="C4970" s="57">
        <v>25.0</v>
      </c>
      <c r="D4970" s="268">
        <v>0.5</v>
      </c>
      <c r="E4970" s="269">
        <v>2.4854764975364336E-4</v>
      </c>
      <c r="F4970" s="269">
        <v>5.758890447096841E-5</v>
      </c>
    </row>
    <row r="4971" ht="14.25" customHeight="1">
      <c r="A4971" s="267">
        <v>43569.0</v>
      </c>
      <c r="B4971" s="57">
        <v>104.0</v>
      </c>
      <c r="C4971" s="57">
        <v>26.0</v>
      </c>
      <c r="D4971" s="268">
        <v>0.520833333333333</v>
      </c>
      <c r="E4971" s="269">
        <v>2.3671271607603054E-4</v>
      </c>
      <c r="F4971" s="269">
        <v>5.788936832038214E-5</v>
      </c>
    </row>
    <row r="4972" ht="14.25" customHeight="1">
      <c r="A4972" s="267">
        <v>43569.0</v>
      </c>
      <c r="B4972" s="57">
        <v>104.0</v>
      </c>
      <c r="C4972" s="57">
        <v>27.0</v>
      </c>
      <c r="D4972" s="268">
        <v>0.541666666666667</v>
      </c>
      <c r="E4972" s="269">
        <v>2.080699845690031E-4</v>
      </c>
      <c r="F4972" s="269">
        <v>5.73885952380259E-5</v>
      </c>
    </row>
    <row r="4973" ht="14.25" customHeight="1">
      <c r="A4973" s="267">
        <v>43569.0</v>
      </c>
      <c r="B4973" s="57">
        <v>104.0</v>
      </c>
      <c r="C4973" s="57">
        <v>28.0</v>
      </c>
      <c r="D4973" s="268">
        <v>0.5625</v>
      </c>
      <c r="E4973" s="269">
        <v>1.8962224198759126E-4</v>
      </c>
      <c r="F4973" s="269">
        <v>5.6587358306255894E-5</v>
      </c>
    </row>
    <row r="4974" ht="14.25" customHeight="1">
      <c r="A4974" s="267">
        <v>43569.0</v>
      </c>
      <c r="B4974" s="57">
        <v>104.0</v>
      </c>
      <c r="C4974" s="57">
        <v>29.0</v>
      </c>
      <c r="D4974" s="268">
        <v>0.583333333333333</v>
      </c>
      <c r="E4974" s="269">
        <v>1.6406359070057446E-4</v>
      </c>
      <c r="F4974" s="269">
        <v>5.5085039059187164E-5</v>
      </c>
    </row>
    <row r="4975" ht="14.25" customHeight="1">
      <c r="A4975" s="267">
        <v>43569.0</v>
      </c>
      <c r="B4975" s="57">
        <v>104.0</v>
      </c>
      <c r="C4975" s="57">
        <v>30.0</v>
      </c>
      <c r="D4975" s="268">
        <v>0.604166666666667</v>
      </c>
      <c r="E4975" s="269">
        <v>1.456703362603544E-4</v>
      </c>
      <c r="F4975" s="269">
        <v>5.6887822155669654E-5</v>
      </c>
    </row>
    <row r="4976" ht="14.25" customHeight="1">
      <c r="A4976" s="267">
        <v>43569.0</v>
      </c>
      <c r="B4976" s="57">
        <v>104.0</v>
      </c>
      <c r="C4976" s="57">
        <v>31.0</v>
      </c>
      <c r="D4976" s="268">
        <v>0.625</v>
      </c>
      <c r="E4976" s="269">
        <v>1.3555088146284227E-4</v>
      </c>
      <c r="F4976" s="269">
        <v>5.598643060742841E-5</v>
      </c>
    </row>
    <row r="4977" ht="14.25" customHeight="1">
      <c r="A4977" s="267">
        <v>43569.0</v>
      </c>
      <c r="B4977" s="57">
        <v>104.0</v>
      </c>
      <c r="C4977" s="57">
        <v>32.0</v>
      </c>
      <c r="D4977" s="268">
        <v>0.645833333333333</v>
      </c>
      <c r="E4977" s="269">
        <v>1.4467776036609605E-4</v>
      </c>
      <c r="F4977" s="269">
        <v>5.71882860050834E-5</v>
      </c>
    </row>
    <row r="4978" ht="14.25" customHeight="1">
      <c r="A4978" s="267">
        <v>43569.0</v>
      </c>
      <c r="B4978" s="57">
        <v>104.0</v>
      </c>
      <c r="C4978" s="57">
        <v>33.0</v>
      </c>
      <c r="D4978" s="268">
        <v>0.666666666666667</v>
      </c>
      <c r="E4978" s="269">
        <v>1.1294067196421155E-4</v>
      </c>
      <c r="F4978" s="269">
        <v>6.0793852198048374E-5</v>
      </c>
    </row>
    <row r="4979" ht="14.25" customHeight="1">
      <c r="A4979" s="267">
        <v>43569.0</v>
      </c>
      <c r="B4979" s="57">
        <v>104.0</v>
      </c>
      <c r="C4979" s="57">
        <v>34.0</v>
      </c>
      <c r="D4979" s="268">
        <v>0.6875</v>
      </c>
      <c r="E4979" s="269">
        <v>8.361802817414628E-5</v>
      </c>
      <c r="F4979" s="269">
        <v>6.580158302161085E-5</v>
      </c>
    </row>
    <row r="4980" ht="14.25" customHeight="1">
      <c r="A4980" s="267">
        <v>43569.0</v>
      </c>
      <c r="B4980" s="57">
        <v>104.0</v>
      </c>
      <c r="C4980" s="57">
        <v>35.0</v>
      </c>
      <c r="D4980" s="268">
        <v>0.708333333333333</v>
      </c>
      <c r="E4980" s="269">
        <v>6.04607630880711E-5</v>
      </c>
      <c r="F4980" s="269">
        <v>7.20111692428283E-5</v>
      </c>
    </row>
    <row r="4981" ht="14.25" customHeight="1">
      <c r="A4981" s="267">
        <v>43569.0</v>
      </c>
      <c r="B4981" s="57">
        <v>104.0</v>
      </c>
      <c r="C4981" s="57">
        <v>36.0</v>
      </c>
      <c r="D4981" s="268">
        <v>0.729166666666667</v>
      </c>
      <c r="E4981" s="269">
        <v>3.963146654788417E-5</v>
      </c>
      <c r="F4981" s="269">
        <v>7.671843621697703E-5</v>
      </c>
    </row>
    <row r="4982" ht="14.25" customHeight="1">
      <c r="A4982" s="267">
        <v>43569.0</v>
      </c>
      <c r="B4982" s="57">
        <v>104.0</v>
      </c>
      <c r="C4982" s="57">
        <v>37.0</v>
      </c>
      <c r="D4982" s="268">
        <v>0.75</v>
      </c>
      <c r="E4982" s="269">
        <v>2.1772399451392666E-5</v>
      </c>
      <c r="F4982" s="269">
        <v>7.812060084757453E-5</v>
      </c>
    </row>
    <row r="4983" ht="14.25" customHeight="1">
      <c r="A4983" s="267">
        <v>43569.0</v>
      </c>
      <c r="B4983" s="57">
        <v>104.0</v>
      </c>
      <c r="C4983" s="57">
        <v>38.0</v>
      </c>
      <c r="D4983" s="268">
        <v>0.770833333333333</v>
      </c>
      <c r="E4983" s="269">
        <v>1.1313682552253734E-5</v>
      </c>
      <c r="F4983" s="269">
        <v>7.792029161463202E-5</v>
      </c>
    </row>
    <row r="4984" ht="14.25" customHeight="1">
      <c r="A4984" s="267">
        <v>43569.0</v>
      </c>
      <c r="B4984" s="57">
        <v>104.0</v>
      </c>
      <c r="C4984" s="57">
        <v>39.0</v>
      </c>
      <c r="D4984" s="268">
        <v>0.791666666666667</v>
      </c>
      <c r="E4984" s="269">
        <v>2.94223026172916E-6</v>
      </c>
      <c r="F4984" s="269">
        <v>7.771998238168954E-5</v>
      </c>
    </row>
    <row r="4985" ht="14.25" customHeight="1">
      <c r="A4985" s="267">
        <v>43569.0</v>
      </c>
      <c r="B4985" s="57">
        <v>104.0</v>
      </c>
      <c r="C4985" s="57">
        <v>40.0</v>
      </c>
      <c r="D4985" s="268">
        <v>0.8125</v>
      </c>
      <c r="E4985" s="269">
        <v>7.576444835066879E-7</v>
      </c>
      <c r="F4985" s="269">
        <v>7.741951853227576E-5</v>
      </c>
    </row>
    <row r="4986" ht="14.25" customHeight="1">
      <c r="A4986" s="267">
        <v>43569.0</v>
      </c>
      <c r="B4986" s="57">
        <v>104.0</v>
      </c>
      <c r="C4986" s="57">
        <v>41.0</v>
      </c>
      <c r="D4986" s="268">
        <v>0.833333333333333</v>
      </c>
      <c r="E4986" s="269">
        <v>2.6239197020135594E-7</v>
      </c>
      <c r="F4986" s="269">
        <v>8.022384779347077E-5</v>
      </c>
    </row>
    <row r="4987" ht="14.25" customHeight="1">
      <c r="A4987" s="267">
        <v>43569.0</v>
      </c>
      <c r="B4987" s="57">
        <v>104.0</v>
      </c>
      <c r="C4987" s="57">
        <v>42.0</v>
      </c>
      <c r="D4987" s="268">
        <v>0.854166666666667</v>
      </c>
      <c r="E4987" s="269">
        <v>2.6904270652313017E-8</v>
      </c>
      <c r="F4987" s="269">
        <v>8.032400240994201E-5</v>
      </c>
    </row>
    <row r="4988" ht="14.25" customHeight="1">
      <c r="A4988" s="267">
        <v>43569.0</v>
      </c>
      <c r="B4988" s="57">
        <v>104.0</v>
      </c>
      <c r="C4988" s="57">
        <v>43.0</v>
      </c>
      <c r="D4988" s="268">
        <v>0.875</v>
      </c>
      <c r="E4988" s="269">
        <v>0.0</v>
      </c>
      <c r="F4988" s="269">
        <v>7.962292009464326E-5</v>
      </c>
    </row>
    <row r="4989" ht="14.25" customHeight="1">
      <c r="A4989" s="267">
        <v>43569.0</v>
      </c>
      <c r="B4989" s="57">
        <v>104.0</v>
      </c>
      <c r="C4989" s="57">
        <v>44.0</v>
      </c>
      <c r="D4989" s="268">
        <v>0.895833333333333</v>
      </c>
      <c r="E4989" s="269">
        <v>0.0</v>
      </c>
      <c r="F4989" s="269">
        <v>7.461518927108079E-5</v>
      </c>
    </row>
    <row r="4990" ht="14.25" customHeight="1">
      <c r="A4990" s="267">
        <v>43569.0</v>
      </c>
      <c r="B4990" s="57">
        <v>104.0</v>
      </c>
      <c r="C4990" s="57">
        <v>45.0</v>
      </c>
      <c r="D4990" s="268">
        <v>0.916666666666667</v>
      </c>
      <c r="E4990" s="269">
        <v>0.0</v>
      </c>
      <c r="F4990" s="269">
        <v>7.070915922870207E-5</v>
      </c>
    </row>
    <row r="4991" ht="14.25" customHeight="1">
      <c r="A4991" s="267">
        <v>43569.0</v>
      </c>
      <c r="B4991" s="57">
        <v>104.0</v>
      </c>
      <c r="C4991" s="57">
        <v>46.0</v>
      </c>
      <c r="D4991" s="268">
        <v>0.9375</v>
      </c>
      <c r="E4991" s="269">
        <v>0.0</v>
      </c>
      <c r="F4991" s="269">
        <v>6.34980268427721E-5</v>
      </c>
    </row>
    <row r="4992" ht="14.25" customHeight="1">
      <c r="A4992" s="267">
        <v>43569.0</v>
      </c>
      <c r="B4992" s="57">
        <v>104.0</v>
      </c>
      <c r="C4992" s="57">
        <v>47.0</v>
      </c>
      <c r="D4992" s="268">
        <v>0.958333333333333</v>
      </c>
      <c r="E4992" s="269">
        <v>0.0</v>
      </c>
      <c r="F4992" s="269">
        <v>5.418364751094592E-5</v>
      </c>
    </row>
    <row r="4993" ht="14.25" customHeight="1">
      <c r="A4993" s="267">
        <v>43569.0</v>
      </c>
      <c r="B4993" s="57">
        <v>104.0</v>
      </c>
      <c r="C4993" s="57">
        <v>48.0</v>
      </c>
      <c r="D4993" s="268">
        <v>0.979166666666667</v>
      </c>
      <c r="E4993" s="269">
        <v>0.0</v>
      </c>
      <c r="F4993" s="269">
        <v>4.587081434383222E-5</v>
      </c>
    </row>
    <row r="4994" ht="14.25" customHeight="1">
      <c r="A4994" s="267">
        <v>43570.0</v>
      </c>
      <c r="B4994" s="57">
        <v>105.0</v>
      </c>
      <c r="C4994" s="57">
        <v>1.0</v>
      </c>
      <c r="D4994" s="268">
        <v>0.0</v>
      </c>
      <c r="E4994" s="269">
        <v>0.0</v>
      </c>
      <c r="F4994" s="269">
        <v>4.046246505438475E-5</v>
      </c>
    </row>
    <row r="4995" ht="14.25" customHeight="1">
      <c r="A4995" s="267">
        <v>43570.0</v>
      </c>
      <c r="B4995" s="57">
        <v>105.0</v>
      </c>
      <c r="C4995" s="57">
        <v>2.0</v>
      </c>
      <c r="D4995" s="268">
        <v>0.020833333333333332</v>
      </c>
      <c r="E4995" s="269">
        <v>0.0</v>
      </c>
      <c r="F4995" s="269">
        <v>3.645628039553478E-5</v>
      </c>
    </row>
    <row r="4996" ht="14.25" customHeight="1">
      <c r="A4996" s="267">
        <v>43570.0</v>
      </c>
      <c r="B4996" s="57">
        <v>105.0</v>
      </c>
      <c r="C4996" s="57">
        <v>3.0</v>
      </c>
      <c r="D4996" s="268">
        <v>0.0416666666666667</v>
      </c>
      <c r="E4996" s="269">
        <v>0.0</v>
      </c>
      <c r="F4996" s="269">
        <v>3.30510234355123E-5</v>
      </c>
    </row>
    <row r="4997" ht="14.25" customHeight="1">
      <c r="A4997" s="267">
        <v>43570.0</v>
      </c>
      <c r="B4997" s="57">
        <v>105.0</v>
      </c>
      <c r="C4997" s="57">
        <v>4.0</v>
      </c>
      <c r="D4997" s="268">
        <v>0.0625</v>
      </c>
      <c r="E4997" s="269">
        <v>0.0</v>
      </c>
      <c r="F4997" s="269">
        <v>3.094777648961606E-5</v>
      </c>
    </row>
    <row r="4998" ht="14.25" customHeight="1">
      <c r="A4998" s="267">
        <v>43570.0</v>
      </c>
      <c r="B4998" s="57">
        <v>105.0</v>
      </c>
      <c r="C4998" s="57">
        <v>5.0</v>
      </c>
      <c r="D4998" s="268">
        <v>0.0833333333333333</v>
      </c>
      <c r="E4998" s="269">
        <v>0.0</v>
      </c>
      <c r="F4998" s="269">
        <v>3.0346848790788564E-5</v>
      </c>
    </row>
    <row r="4999" ht="14.25" customHeight="1">
      <c r="A4999" s="267">
        <v>43570.0</v>
      </c>
      <c r="B4999" s="57">
        <v>105.0</v>
      </c>
      <c r="C4999" s="57">
        <v>6.0</v>
      </c>
      <c r="D4999" s="268">
        <v>0.104166666666667</v>
      </c>
      <c r="E4999" s="269">
        <v>0.0</v>
      </c>
      <c r="F4999" s="269">
        <v>2.9645766475489823E-5</v>
      </c>
    </row>
    <row r="5000" ht="14.25" customHeight="1">
      <c r="A5000" s="267">
        <v>43570.0</v>
      </c>
      <c r="B5000" s="57">
        <v>105.0</v>
      </c>
      <c r="C5000" s="57">
        <v>7.0</v>
      </c>
      <c r="D5000" s="268">
        <v>0.125</v>
      </c>
      <c r="E5000" s="269">
        <v>0.0</v>
      </c>
      <c r="F5000" s="269">
        <v>2.874437492724857E-5</v>
      </c>
    </row>
    <row r="5001" ht="14.25" customHeight="1">
      <c r="A5001" s="267">
        <v>43570.0</v>
      </c>
      <c r="B5001" s="57">
        <v>105.0</v>
      </c>
      <c r="C5001" s="57">
        <v>8.0</v>
      </c>
      <c r="D5001" s="268">
        <v>0.145833333333333</v>
      </c>
      <c r="E5001" s="269">
        <v>0.0</v>
      </c>
      <c r="F5001" s="269">
        <v>2.834375646136358E-5</v>
      </c>
    </row>
    <row r="5002" ht="14.25" customHeight="1">
      <c r="A5002" s="267">
        <v>43570.0</v>
      </c>
      <c r="B5002" s="57">
        <v>105.0</v>
      </c>
      <c r="C5002" s="57">
        <v>9.0</v>
      </c>
      <c r="D5002" s="268">
        <v>0.166666666666667</v>
      </c>
      <c r="E5002" s="269">
        <v>7.829835576967151E-9</v>
      </c>
      <c r="F5002" s="269">
        <v>2.8644220310777324E-5</v>
      </c>
    </row>
    <row r="5003" ht="14.25" customHeight="1">
      <c r="A5003" s="267">
        <v>43570.0</v>
      </c>
      <c r="B5003" s="57">
        <v>105.0</v>
      </c>
      <c r="C5003" s="57">
        <v>10.0</v>
      </c>
      <c r="D5003" s="268">
        <v>0.1875</v>
      </c>
      <c r="E5003" s="269">
        <v>2.6479640789821987E-7</v>
      </c>
      <c r="F5003" s="269">
        <v>2.9545611859018566E-5</v>
      </c>
    </row>
    <row r="5004" ht="14.25" customHeight="1">
      <c r="A5004" s="267">
        <v>43570.0</v>
      </c>
      <c r="B5004" s="57">
        <v>105.0</v>
      </c>
      <c r="C5004" s="57">
        <v>11.0</v>
      </c>
      <c r="D5004" s="268">
        <v>0.208333333333333</v>
      </c>
      <c r="E5004" s="269">
        <v>2.605215322492296E-6</v>
      </c>
      <c r="F5004" s="269">
        <v>3.0046384941374813E-5</v>
      </c>
    </row>
    <row r="5005" ht="14.25" customHeight="1">
      <c r="A5005" s="267">
        <v>43570.0</v>
      </c>
      <c r="B5005" s="57">
        <v>105.0</v>
      </c>
      <c r="C5005" s="57">
        <v>12.0</v>
      </c>
      <c r="D5005" s="268">
        <v>0.229166666666667</v>
      </c>
      <c r="E5005" s="269">
        <v>8.656765338626184E-6</v>
      </c>
      <c r="F5005" s="269">
        <v>3.1548704188443556E-5</v>
      </c>
    </row>
    <row r="5006" ht="14.25" customHeight="1">
      <c r="A5006" s="267">
        <v>43570.0</v>
      </c>
      <c r="B5006" s="57">
        <v>105.0</v>
      </c>
      <c r="C5006" s="57">
        <v>13.0</v>
      </c>
      <c r="D5006" s="268">
        <v>0.25</v>
      </c>
      <c r="E5006" s="269">
        <v>2.098224106544027E-5</v>
      </c>
      <c r="F5006" s="269">
        <v>3.6356125779063524E-5</v>
      </c>
    </row>
    <row r="5007" ht="14.25" customHeight="1">
      <c r="A5007" s="267">
        <v>43570.0</v>
      </c>
      <c r="B5007" s="57">
        <v>105.0</v>
      </c>
      <c r="C5007" s="57">
        <v>14.0</v>
      </c>
      <c r="D5007" s="268">
        <v>0.270833333333333</v>
      </c>
      <c r="E5007" s="269">
        <v>3.943943338500553E-5</v>
      </c>
      <c r="F5007" s="269">
        <v>4.296633046616598E-5</v>
      </c>
    </row>
    <row r="5008" ht="14.25" customHeight="1">
      <c r="A5008" s="267">
        <v>43570.0</v>
      </c>
      <c r="B5008" s="57">
        <v>105.0</v>
      </c>
      <c r="C5008" s="57">
        <v>15.0</v>
      </c>
      <c r="D5008" s="268">
        <v>0.291666666666667</v>
      </c>
      <c r="E5008" s="269">
        <v>6.388830176193961E-5</v>
      </c>
      <c r="F5008" s="269">
        <v>4.937622592032595E-5</v>
      </c>
    </row>
    <row r="5009" ht="14.25" customHeight="1">
      <c r="A5009" s="267">
        <v>43570.0</v>
      </c>
      <c r="B5009" s="57">
        <v>105.0</v>
      </c>
      <c r="C5009" s="57">
        <v>16.0</v>
      </c>
      <c r="D5009" s="268">
        <v>0.3125</v>
      </c>
      <c r="E5009" s="269">
        <v>9.02970759054193E-5</v>
      </c>
      <c r="F5009" s="269">
        <v>5.5085039059187164E-5</v>
      </c>
    </row>
    <row r="5010" ht="14.25" customHeight="1">
      <c r="A5010" s="267">
        <v>43570.0</v>
      </c>
      <c r="B5010" s="57">
        <v>105.0</v>
      </c>
      <c r="C5010" s="57">
        <v>17.0</v>
      </c>
      <c r="D5010" s="268">
        <v>0.333333333333333</v>
      </c>
      <c r="E5010" s="269">
        <v>1.1959474547302518E-4</v>
      </c>
      <c r="F5010" s="269">
        <v>5.768905908743964E-5</v>
      </c>
    </row>
    <row r="5011" ht="14.25" customHeight="1">
      <c r="A5011" s="267">
        <v>43570.0</v>
      </c>
      <c r="B5011" s="57">
        <v>105.0</v>
      </c>
      <c r="C5011" s="57">
        <v>18.0</v>
      </c>
      <c r="D5011" s="268">
        <v>0.354166666666667</v>
      </c>
      <c r="E5011" s="269">
        <v>1.4354909497337007E-4</v>
      </c>
      <c r="F5011" s="269">
        <v>6.179539836276087E-5</v>
      </c>
    </row>
    <row r="5012" ht="14.25" customHeight="1">
      <c r="A5012" s="267">
        <v>43570.0</v>
      </c>
      <c r="B5012" s="57">
        <v>105.0</v>
      </c>
      <c r="C5012" s="57">
        <v>19.0</v>
      </c>
      <c r="D5012" s="268">
        <v>0.375</v>
      </c>
      <c r="E5012" s="269">
        <v>1.6582023851307982E-4</v>
      </c>
      <c r="F5012" s="269">
        <v>6.339787222630086E-5</v>
      </c>
    </row>
    <row r="5013" ht="14.25" customHeight="1">
      <c r="A5013" s="267">
        <v>43570.0</v>
      </c>
      <c r="B5013" s="57">
        <v>105.0</v>
      </c>
      <c r="C5013" s="57">
        <v>20.0</v>
      </c>
      <c r="D5013" s="268">
        <v>0.395833333333333</v>
      </c>
      <c r="E5013" s="269">
        <v>2.1282758379659826E-4</v>
      </c>
      <c r="F5013" s="269">
        <v>6.279694452747336E-5</v>
      </c>
    </row>
    <row r="5014" ht="14.25" customHeight="1">
      <c r="A5014" s="267">
        <v>43570.0</v>
      </c>
      <c r="B5014" s="57">
        <v>105.0</v>
      </c>
      <c r="C5014" s="57">
        <v>21.0</v>
      </c>
      <c r="D5014" s="268">
        <v>0.416666666666667</v>
      </c>
      <c r="E5014" s="269">
        <v>2.3173734774852952E-4</v>
      </c>
      <c r="F5014" s="269">
        <v>6.109431604746214E-5</v>
      </c>
    </row>
    <row r="5015" ht="14.25" customHeight="1">
      <c r="A5015" s="267">
        <v>43570.0</v>
      </c>
      <c r="B5015" s="57">
        <v>105.0</v>
      </c>
      <c r="C5015" s="57">
        <v>22.0</v>
      </c>
      <c r="D5015" s="268">
        <v>0.4375</v>
      </c>
      <c r="E5015" s="269">
        <v>2.2115311257976493E-4</v>
      </c>
      <c r="F5015" s="269">
        <v>6.149493451334712E-5</v>
      </c>
    </row>
    <row r="5016" ht="14.25" customHeight="1">
      <c r="A5016" s="267">
        <v>43570.0</v>
      </c>
      <c r="B5016" s="57">
        <v>105.0</v>
      </c>
      <c r="C5016" s="57">
        <v>23.0</v>
      </c>
      <c r="D5016" s="268">
        <v>0.458333333333333</v>
      </c>
      <c r="E5016" s="269">
        <v>2.196708760220935E-4</v>
      </c>
      <c r="F5016" s="269">
        <v>6.049338834863463E-5</v>
      </c>
    </row>
    <row r="5017" ht="14.25" customHeight="1">
      <c r="A5017" s="267">
        <v>43570.0</v>
      </c>
      <c r="B5017" s="57">
        <v>105.0</v>
      </c>
      <c r="C5017" s="57">
        <v>24.0</v>
      </c>
      <c r="D5017" s="268">
        <v>0.479166666666667</v>
      </c>
      <c r="E5017" s="269">
        <v>2.1802622196753286E-4</v>
      </c>
      <c r="F5017" s="269">
        <v>5.9191378334508385E-5</v>
      </c>
    </row>
    <row r="5018" ht="14.25" customHeight="1">
      <c r="A5018" s="267">
        <v>43570.0</v>
      </c>
      <c r="B5018" s="57">
        <v>105.0</v>
      </c>
      <c r="C5018" s="57">
        <v>25.0</v>
      </c>
      <c r="D5018" s="268">
        <v>0.5</v>
      </c>
      <c r="E5018" s="269">
        <v>2.1728150636710468E-4</v>
      </c>
      <c r="F5018" s="269">
        <v>5.9992615266278386E-5</v>
      </c>
    </row>
    <row r="5019" ht="14.25" customHeight="1">
      <c r="A5019" s="267">
        <v>43570.0</v>
      </c>
      <c r="B5019" s="57">
        <v>105.0</v>
      </c>
      <c r="C5019" s="57">
        <v>26.0</v>
      </c>
      <c r="D5019" s="268">
        <v>0.520833333333333</v>
      </c>
      <c r="E5019" s="269">
        <v>2.013900408474286E-4</v>
      </c>
      <c r="F5019" s="269">
        <v>5.9191378334508385E-5</v>
      </c>
    </row>
    <row r="5020" ht="14.25" customHeight="1">
      <c r="A5020" s="267">
        <v>43570.0</v>
      </c>
      <c r="B5020" s="57">
        <v>105.0</v>
      </c>
      <c r="C5020" s="57">
        <v>27.0</v>
      </c>
      <c r="D5020" s="268">
        <v>0.541666666666667</v>
      </c>
      <c r="E5020" s="269">
        <v>1.9115367023560313E-4</v>
      </c>
      <c r="F5020" s="269">
        <v>5.949184218392214E-5</v>
      </c>
    </row>
    <row r="5021" ht="14.25" customHeight="1">
      <c r="A5021" s="267">
        <v>43570.0</v>
      </c>
      <c r="B5021" s="57">
        <v>105.0</v>
      </c>
      <c r="C5021" s="57">
        <v>28.0</v>
      </c>
      <c r="D5021" s="268">
        <v>0.5625</v>
      </c>
      <c r="E5021" s="269">
        <v>1.8728620600866485E-4</v>
      </c>
      <c r="F5021" s="269">
        <v>5.6987976772140894E-5</v>
      </c>
    </row>
    <row r="5022" ht="14.25" customHeight="1">
      <c r="A5022" s="267">
        <v>43570.0</v>
      </c>
      <c r="B5022" s="57">
        <v>105.0</v>
      </c>
      <c r="C5022" s="57">
        <v>29.0</v>
      </c>
      <c r="D5022" s="268">
        <v>0.583333333333333</v>
      </c>
      <c r="E5022" s="269">
        <v>1.7025470212391334E-4</v>
      </c>
      <c r="F5022" s="269">
        <v>5.398333827800342E-5</v>
      </c>
    </row>
    <row r="5023" ht="14.25" customHeight="1">
      <c r="A5023" s="267">
        <v>43570.0</v>
      </c>
      <c r="B5023" s="57">
        <v>105.0</v>
      </c>
      <c r="C5023" s="57">
        <v>30.0</v>
      </c>
      <c r="D5023" s="268">
        <v>0.604166666666667</v>
      </c>
      <c r="E5023" s="269">
        <v>1.6036734431085464E-4</v>
      </c>
      <c r="F5023" s="269">
        <v>5.498488444271591E-5</v>
      </c>
    </row>
    <row r="5024" ht="14.25" customHeight="1">
      <c r="A5024" s="267">
        <v>43570.0</v>
      </c>
      <c r="B5024" s="57">
        <v>105.0</v>
      </c>
      <c r="C5024" s="57">
        <v>31.0</v>
      </c>
      <c r="D5024" s="268">
        <v>0.625</v>
      </c>
      <c r="E5024" s="269">
        <v>1.3829441839304605E-4</v>
      </c>
      <c r="F5024" s="269">
        <v>5.3783029045060915E-5</v>
      </c>
    </row>
    <row r="5025" ht="14.25" customHeight="1">
      <c r="A5025" s="267">
        <v>43570.0</v>
      </c>
      <c r="B5025" s="57">
        <v>105.0</v>
      </c>
      <c r="C5025" s="57">
        <v>32.0</v>
      </c>
      <c r="D5025" s="268">
        <v>0.645833333333333</v>
      </c>
      <c r="E5025" s="269">
        <v>1.0536649813882185E-4</v>
      </c>
      <c r="F5025" s="269">
        <v>5.6186739840370906E-5</v>
      </c>
    </row>
    <row r="5026" ht="14.25" customHeight="1">
      <c r="A5026" s="267">
        <v>43570.0</v>
      </c>
      <c r="B5026" s="57">
        <v>105.0</v>
      </c>
      <c r="C5026" s="57">
        <v>33.0</v>
      </c>
      <c r="D5026" s="268">
        <v>0.666666666666667</v>
      </c>
      <c r="E5026" s="269">
        <v>8.822159767969066E-5</v>
      </c>
      <c r="F5026" s="269">
        <v>5.788936832038214E-5</v>
      </c>
    </row>
    <row r="5027" ht="14.25" customHeight="1">
      <c r="A5027" s="267">
        <v>43570.0</v>
      </c>
      <c r="B5027" s="57">
        <v>105.0</v>
      </c>
      <c r="C5027" s="57">
        <v>34.0</v>
      </c>
      <c r="D5027" s="268">
        <v>0.6875</v>
      </c>
      <c r="E5027" s="269">
        <v>6.752651919677675E-5</v>
      </c>
      <c r="F5027" s="269">
        <v>6.319756299335835E-5</v>
      </c>
    </row>
    <row r="5028" ht="14.25" customHeight="1">
      <c r="A5028" s="267">
        <v>43570.0</v>
      </c>
      <c r="B5028" s="57">
        <v>105.0</v>
      </c>
      <c r="C5028" s="57">
        <v>35.0</v>
      </c>
      <c r="D5028" s="268">
        <v>0.708333333333333</v>
      </c>
      <c r="E5028" s="269">
        <v>4.7695891220964144E-5</v>
      </c>
      <c r="F5028" s="269">
        <v>6.830544843339208E-5</v>
      </c>
    </row>
    <row r="5029" ht="14.25" customHeight="1">
      <c r="A5029" s="267">
        <v>43570.0</v>
      </c>
      <c r="B5029" s="57">
        <v>105.0</v>
      </c>
      <c r="C5029" s="57">
        <v>36.0</v>
      </c>
      <c r="D5029" s="268">
        <v>0.729166666666667</v>
      </c>
      <c r="E5029" s="269">
        <v>3.3426993497668426E-5</v>
      </c>
      <c r="F5029" s="269">
        <v>7.191101462635705E-5</v>
      </c>
    </row>
    <row r="5030" ht="14.25" customHeight="1">
      <c r="A5030" s="267">
        <v>43570.0</v>
      </c>
      <c r="B5030" s="57">
        <v>105.0</v>
      </c>
      <c r="C5030" s="57">
        <v>37.0</v>
      </c>
      <c r="D5030" s="268">
        <v>0.75</v>
      </c>
      <c r="E5030" s="269">
        <v>2.031242385298746E-5</v>
      </c>
      <c r="F5030" s="269">
        <v>7.581704466873579E-5</v>
      </c>
    </row>
    <row r="5031" ht="14.25" customHeight="1">
      <c r="A5031" s="267">
        <v>43570.0</v>
      </c>
      <c r="B5031" s="57">
        <v>105.0</v>
      </c>
      <c r="C5031" s="57">
        <v>38.0</v>
      </c>
      <c r="D5031" s="268">
        <v>0.770833333333333</v>
      </c>
      <c r="E5031" s="269">
        <v>1.1166704155754999E-5</v>
      </c>
      <c r="F5031" s="269">
        <v>7.701890006639078E-5</v>
      </c>
    </row>
    <row r="5032" ht="14.25" customHeight="1">
      <c r="A5032" s="267">
        <v>43570.0</v>
      </c>
      <c r="B5032" s="57">
        <v>105.0</v>
      </c>
      <c r="C5032" s="57">
        <v>39.0</v>
      </c>
      <c r="D5032" s="268">
        <v>0.791666666666667</v>
      </c>
      <c r="E5032" s="269">
        <v>4.097285139953409E-6</v>
      </c>
      <c r="F5032" s="269">
        <v>7.641797236756328E-5</v>
      </c>
    </row>
    <row r="5033" ht="14.25" customHeight="1">
      <c r="A5033" s="267">
        <v>43570.0</v>
      </c>
      <c r="B5033" s="57">
        <v>105.0</v>
      </c>
      <c r="C5033" s="57">
        <v>40.0</v>
      </c>
      <c r="D5033" s="268">
        <v>0.8125</v>
      </c>
      <c r="E5033" s="269">
        <v>1.2202213050341247E-6</v>
      </c>
      <c r="F5033" s="269">
        <v>7.641797236756328E-5</v>
      </c>
    </row>
    <row r="5034" ht="14.25" customHeight="1">
      <c r="A5034" s="267">
        <v>43570.0</v>
      </c>
      <c r="B5034" s="57">
        <v>105.0</v>
      </c>
      <c r="C5034" s="57">
        <v>41.0</v>
      </c>
      <c r="D5034" s="268">
        <v>0.833333333333333</v>
      </c>
      <c r="E5034" s="269">
        <v>2.7496902892341346E-7</v>
      </c>
      <c r="F5034" s="269">
        <v>7.992338394405702E-5</v>
      </c>
    </row>
    <row r="5035" ht="14.25" customHeight="1">
      <c r="A5035" s="267">
        <v>43570.0</v>
      </c>
      <c r="B5035" s="57">
        <v>105.0</v>
      </c>
      <c r="C5035" s="57">
        <v>42.0</v>
      </c>
      <c r="D5035" s="268">
        <v>0.854166666666667</v>
      </c>
      <c r="E5035" s="269">
        <v>2.6904270652313017E-8</v>
      </c>
      <c r="F5035" s="269">
        <v>7.992338394405702E-5</v>
      </c>
    </row>
    <row r="5036" ht="14.25" customHeight="1">
      <c r="A5036" s="267">
        <v>43570.0</v>
      </c>
      <c r="B5036" s="57">
        <v>105.0</v>
      </c>
      <c r="C5036" s="57">
        <v>43.0</v>
      </c>
      <c r="D5036" s="268">
        <v>0.875</v>
      </c>
      <c r="E5036" s="269">
        <v>0.0</v>
      </c>
      <c r="F5036" s="269">
        <v>7.852121931345951E-5</v>
      </c>
    </row>
    <row r="5037" ht="14.25" customHeight="1">
      <c r="A5037" s="267">
        <v>43570.0</v>
      </c>
      <c r="B5037" s="57">
        <v>105.0</v>
      </c>
      <c r="C5037" s="57">
        <v>44.0</v>
      </c>
      <c r="D5037" s="268">
        <v>0.895833333333333</v>
      </c>
      <c r="E5037" s="269">
        <v>0.0</v>
      </c>
      <c r="F5037" s="269">
        <v>7.311287002401206E-5</v>
      </c>
    </row>
    <row r="5038" ht="14.25" customHeight="1">
      <c r="A5038" s="267">
        <v>43570.0</v>
      </c>
      <c r="B5038" s="57">
        <v>105.0</v>
      </c>
      <c r="C5038" s="57">
        <v>45.0</v>
      </c>
      <c r="D5038" s="268">
        <v>0.916666666666667</v>
      </c>
      <c r="E5038" s="269">
        <v>0.0</v>
      </c>
      <c r="F5038" s="269">
        <v>7.010823152987456E-5</v>
      </c>
    </row>
    <row r="5039" ht="14.25" customHeight="1">
      <c r="A5039" s="267">
        <v>43570.0</v>
      </c>
      <c r="B5039" s="57">
        <v>105.0</v>
      </c>
      <c r="C5039" s="57">
        <v>46.0</v>
      </c>
      <c r="D5039" s="268">
        <v>0.9375</v>
      </c>
      <c r="E5039" s="269">
        <v>0.0</v>
      </c>
      <c r="F5039" s="269">
        <v>6.299725376041584E-5</v>
      </c>
    </row>
    <row r="5040" ht="14.25" customHeight="1">
      <c r="A5040" s="267">
        <v>43570.0</v>
      </c>
      <c r="B5040" s="57">
        <v>105.0</v>
      </c>
      <c r="C5040" s="57">
        <v>47.0</v>
      </c>
      <c r="D5040" s="268">
        <v>0.958333333333333</v>
      </c>
      <c r="E5040" s="269">
        <v>0.0</v>
      </c>
      <c r="F5040" s="269">
        <v>5.538550290860091E-5</v>
      </c>
    </row>
    <row r="5041" ht="14.25" customHeight="1">
      <c r="A5041" s="267">
        <v>43570.0</v>
      </c>
      <c r="B5041" s="57">
        <v>105.0</v>
      </c>
      <c r="C5041" s="57">
        <v>48.0</v>
      </c>
      <c r="D5041" s="268">
        <v>0.979166666666667</v>
      </c>
      <c r="E5041" s="269">
        <v>0.0</v>
      </c>
      <c r="F5041" s="269">
        <v>4.9175916687383454E-5</v>
      </c>
    </row>
    <row r="5042" ht="14.25" customHeight="1">
      <c r="A5042" s="267">
        <v>43571.0</v>
      </c>
      <c r="B5042" s="57">
        <v>106.0</v>
      </c>
      <c r="C5042" s="57">
        <v>1.0</v>
      </c>
      <c r="D5042" s="268">
        <v>0.0</v>
      </c>
      <c r="E5042" s="269">
        <v>0.0</v>
      </c>
      <c r="F5042" s="269">
        <v>4.1363856602626E-5</v>
      </c>
    </row>
    <row r="5043" ht="14.25" customHeight="1">
      <c r="A5043" s="267">
        <v>43571.0</v>
      </c>
      <c r="B5043" s="57">
        <v>106.0</v>
      </c>
      <c r="C5043" s="57">
        <v>2.0</v>
      </c>
      <c r="D5043" s="268">
        <v>0.020833333333333332</v>
      </c>
      <c r="E5043" s="269">
        <v>0.0</v>
      </c>
      <c r="F5043" s="269">
        <v>3.625597116259227E-5</v>
      </c>
    </row>
    <row r="5044" ht="14.25" customHeight="1">
      <c r="A5044" s="267">
        <v>43571.0</v>
      </c>
      <c r="B5044" s="57">
        <v>106.0</v>
      </c>
      <c r="C5044" s="57">
        <v>3.0</v>
      </c>
      <c r="D5044" s="268">
        <v>0.0416666666666667</v>
      </c>
      <c r="E5044" s="269">
        <v>0.0</v>
      </c>
      <c r="F5044" s="269">
        <v>3.575519808023604E-5</v>
      </c>
    </row>
    <row r="5045" ht="14.25" customHeight="1">
      <c r="A5045" s="267">
        <v>43571.0</v>
      </c>
      <c r="B5045" s="57">
        <v>106.0</v>
      </c>
      <c r="C5045" s="57">
        <v>4.0</v>
      </c>
      <c r="D5045" s="268">
        <v>0.0625</v>
      </c>
      <c r="E5045" s="269">
        <v>0.0</v>
      </c>
      <c r="F5045" s="269">
        <v>3.094777648961606E-5</v>
      </c>
    </row>
    <row r="5046" ht="14.25" customHeight="1">
      <c r="A5046" s="267">
        <v>43571.0</v>
      </c>
      <c r="B5046" s="57">
        <v>106.0</v>
      </c>
      <c r="C5046" s="57">
        <v>5.0</v>
      </c>
      <c r="D5046" s="268">
        <v>0.0833333333333333</v>
      </c>
      <c r="E5046" s="269">
        <v>0.0</v>
      </c>
      <c r="F5046" s="269">
        <v>2.9645766475489823E-5</v>
      </c>
    </row>
    <row r="5047" ht="14.25" customHeight="1">
      <c r="A5047" s="267">
        <v>43571.0</v>
      </c>
      <c r="B5047" s="57">
        <v>106.0</v>
      </c>
      <c r="C5047" s="57">
        <v>6.0</v>
      </c>
      <c r="D5047" s="268">
        <v>0.104166666666667</v>
      </c>
      <c r="E5047" s="269">
        <v>0.0</v>
      </c>
      <c r="F5047" s="269">
        <v>3.0246694174317314E-5</v>
      </c>
    </row>
    <row r="5048" ht="14.25" customHeight="1">
      <c r="A5048" s="267">
        <v>43571.0</v>
      </c>
      <c r="B5048" s="57">
        <v>106.0</v>
      </c>
      <c r="C5048" s="57">
        <v>7.0</v>
      </c>
      <c r="D5048" s="268">
        <v>0.125</v>
      </c>
      <c r="E5048" s="269">
        <v>0.0</v>
      </c>
      <c r="F5048" s="269">
        <v>2.884452954371982E-5</v>
      </c>
    </row>
    <row r="5049" ht="14.25" customHeight="1">
      <c r="A5049" s="267">
        <v>43571.0</v>
      </c>
      <c r="B5049" s="57">
        <v>106.0</v>
      </c>
      <c r="C5049" s="57">
        <v>8.0</v>
      </c>
      <c r="D5049" s="268">
        <v>0.145833333333333</v>
      </c>
      <c r="E5049" s="269">
        <v>0.0</v>
      </c>
      <c r="F5049" s="269">
        <v>2.8043292611949826E-5</v>
      </c>
    </row>
    <row r="5050" ht="14.25" customHeight="1">
      <c r="A5050" s="267">
        <v>43571.0</v>
      </c>
      <c r="B5050" s="57">
        <v>106.0</v>
      </c>
      <c r="C5050" s="57">
        <v>9.0</v>
      </c>
      <c r="D5050" s="268">
        <v>0.166666666666667</v>
      </c>
      <c r="E5050" s="269">
        <v>0.0</v>
      </c>
      <c r="F5050" s="269">
        <v>3.0046384941374813E-5</v>
      </c>
    </row>
    <row r="5051" ht="14.25" customHeight="1">
      <c r="A5051" s="267">
        <v>43571.0</v>
      </c>
      <c r="B5051" s="57">
        <v>106.0</v>
      </c>
      <c r="C5051" s="57">
        <v>10.0</v>
      </c>
      <c r="D5051" s="268">
        <v>0.1875</v>
      </c>
      <c r="E5051" s="269">
        <v>4.1923529073524906E-8</v>
      </c>
      <c r="F5051" s="269">
        <v>2.894468416019107E-5</v>
      </c>
    </row>
    <row r="5052" ht="14.25" customHeight="1">
      <c r="A5052" s="267">
        <v>43571.0</v>
      </c>
      <c r="B5052" s="57">
        <v>106.0</v>
      </c>
      <c r="C5052" s="57">
        <v>11.0</v>
      </c>
      <c r="D5052" s="268">
        <v>0.208333333333333</v>
      </c>
      <c r="E5052" s="269">
        <v>1.3064988225919438E-6</v>
      </c>
      <c r="F5052" s="269">
        <v>3.0346848790788564E-5</v>
      </c>
    </row>
    <row r="5053" ht="14.25" customHeight="1">
      <c r="A5053" s="267">
        <v>43571.0</v>
      </c>
      <c r="B5053" s="57">
        <v>106.0</v>
      </c>
      <c r="C5053" s="57">
        <v>12.0</v>
      </c>
      <c r="D5053" s="268">
        <v>0.229166666666667</v>
      </c>
      <c r="E5053" s="269">
        <v>4.499074553600896E-6</v>
      </c>
      <c r="F5053" s="269">
        <v>2.974592109196107E-5</v>
      </c>
    </row>
    <row r="5054" ht="14.25" customHeight="1">
      <c r="A5054" s="267">
        <v>43571.0</v>
      </c>
      <c r="B5054" s="57">
        <v>106.0</v>
      </c>
      <c r="C5054" s="57">
        <v>13.0</v>
      </c>
      <c r="D5054" s="268">
        <v>0.25</v>
      </c>
      <c r="E5054" s="269">
        <v>1.5939744341672074E-5</v>
      </c>
      <c r="F5054" s="269">
        <v>3.074746725667356E-5</v>
      </c>
    </row>
    <row r="5055" ht="14.25" customHeight="1">
      <c r="A5055" s="267">
        <v>43571.0</v>
      </c>
      <c r="B5055" s="57">
        <v>106.0</v>
      </c>
      <c r="C5055" s="57">
        <v>14.0</v>
      </c>
      <c r="D5055" s="268">
        <v>0.270833333333333</v>
      </c>
      <c r="E5055" s="269">
        <v>3.805815599431343E-5</v>
      </c>
      <c r="F5055" s="269">
        <v>3.725751732730477E-5</v>
      </c>
    </row>
    <row r="5056" ht="14.25" customHeight="1">
      <c r="A5056" s="267">
        <v>43571.0</v>
      </c>
      <c r="B5056" s="57">
        <v>106.0</v>
      </c>
      <c r="C5056" s="57">
        <v>15.0</v>
      </c>
      <c r="D5056" s="268">
        <v>0.291666666666667</v>
      </c>
      <c r="E5056" s="269">
        <v>6.674998300436987E-5</v>
      </c>
      <c r="F5056" s="269">
        <v>4.3967876630878485E-5</v>
      </c>
    </row>
    <row r="5057" ht="14.25" customHeight="1">
      <c r="A5057" s="267">
        <v>43571.0</v>
      </c>
      <c r="B5057" s="57">
        <v>106.0</v>
      </c>
      <c r="C5057" s="57">
        <v>16.0</v>
      </c>
      <c r="D5057" s="268">
        <v>0.3125</v>
      </c>
      <c r="E5057" s="269">
        <v>1.0065307889768426E-4</v>
      </c>
      <c r="F5057" s="269">
        <v>5.0277617468567196E-5</v>
      </c>
    </row>
    <row r="5058" ht="14.25" customHeight="1">
      <c r="A5058" s="267">
        <v>43571.0</v>
      </c>
      <c r="B5058" s="57">
        <v>106.0</v>
      </c>
      <c r="C5058" s="57">
        <v>17.0</v>
      </c>
      <c r="D5058" s="268">
        <v>0.333333333333333</v>
      </c>
      <c r="E5058" s="269">
        <v>1.357547866925001E-4</v>
      </c>
      <c r="F5058" s="269">
        <v>5.71882860050834E-5</v>
      </c>
    </row>
    <row r="5059" ht="14.25" customHeight="1">
      <c r="A5059" s="267">
        <v>43571.0</v>
      </c>
      <c r="B5059" s="57">
        <v>106.0</v>
      </c>
      <c r="C5059" s="57">
        <v>18.0</v>
      </c>
      <c r="D5059" s="268">
        <v>0.354166666666667</v>
      </c>
      <c r="E5059" s="269">
        <v>1.560962696980314E-4</v>
      </c>
      <c r="F5059" s="269">
        <v>5.879075986862339E-5</v>
      </c>
    </row>
    <row r="5060" ht="14.25" customHeight="1">
      <c r="A5060" s="267">
        <v>43571.0</v>
      </c>
      <c r="B5060" s="57">
        <v>106.0</v>
      </c>
      <c r="C5060" s="57">
        <v>19.0</v>
      </c>
      <c r="D5060" s="268">
        <v>0.375</v>
      </c>
      <c r="E5060" s="269">
        <v>1.5580307765825956E-4</v>
      </c>
      <c r="F5060" s="269">
        <v>6.409895454159961E-5</v>
      </c>
    </row>
    <row r="5061" ht="14.25" customHeight="1">
      <c r="A5061" s="267">
        <v>43571.0</v>
      </c>
      <c r="B5061" s="57">
        <v>106.0</v>
      </c>
      <c r="C5061" s="57">
        <v>20.0</v>
      </c>
      <c r="D5061" s="268">
        <v>0.395833333333333</v>
      </c>
      <c r="E5061" s="269">
        <v>1.5504897282690318E-4</v>
      </c>
      <c r="F5061" s="269">
        <v>6.239632606158836E-5</v>
      </c>
    </row>
    <row r="5062" ht="14.25" customHeight="1">
      <c r="A5062" s="267">
        <v>43571.0</v>
      </c>
      <c r="B5062" s="57">
        <v>106.0</v>
      </c>
      <c r="C5062" s="57">
        <v>21.0</v>
      </c>
      <c r="D5062" s="268">
        <v>0.416666666666667</v>
      </c>
      <c r="E5062" s="269">
        <v>1.5501071789700876E-4</v>
      </c>
      <c r="F5062" s="269">
        <v>6.0092769882749627E-5</v>
      </c>
    </row>
    <row r="5063" ht="14.25" customHeight="1">
      <c r="A5063" s="267">
        <v>43571.0</v>
      </c>
      <c r="B5063" s="57">
        <v>106.0</v>
      </c>
      <c r="C5063" s="57">
        <v>22.0</v>
      </c>
      <c r="D5063" s="268">
        <v>0.4375</v>
      </c>
      <c r="E5063" s="269">
        <v>1.5792408245977177E-4</v>
      </c>
      <c r="F5063" s="269">
        <v>6.55011191721971E-5</v>
      </c>
    </row>
    <row r="5064" ht="14.25" customHeight="1">
      <c r="A5064" s="267">
        <v>43571.0</v>
      </c>
      <c r="B5064" s="57">
        <v>106.0</v>
      </c>
      <c r="C5064" s="57">
        <v>23.0</v>
      </c>
      <c r="D5064" s="268">
        <v>0.458333333333333</v>
      </c>
      <c r="E5064" s="269">
        <v>1.6177384626804922E-4</v>
      </c>
      <c r="F5064" s="269">
        <v>6.980776768046082E-5</v>
      </c>
    </row>
    <row r="5065" ht="14.25" customHeight="1">
      <c r="A5065" s="267">
        <v>43571.0</v>
      </c>
      <c r="B5065" s="57">
        <v>106.0</v>
      </c>
      <c r="C5065" s="57">
        <v>24.0</v>
      </c>
      <c r="D5065" s="268">
        <v>0.479166666666667</v>
      </c>
      <c r="E5065" s="269">
        <v>1.6398327732170228E-4</v>
      </c>
      <c r="F5065" s="269">
        <v>6.570142840513958E-5</v>
      </c>
    </row>
    <row r="5066" ht="14.25" customHeight="1">
      <c r="A5066" s="267">
        <v>43571.0</v>
      </c>
      <c r="B5066" s="57">
        <v>106.0</v>
      </c>
      <c r="C5066" s="57">
        <v>25.0</v>
      </c>
      <c r="D5066" s="268">
        <v>0.5</v>
      </c>
      <c r="E5066" s="269">
        <v>1.8146006195877179E-4</v>
      </c>
      <c r="F5066" s="269">
        <v>5.4684420593302164E-5</v>
      </c>
    </row>
    <row r="5067" ht="14.25" customHeight="1">
      <c r="A5067" s="267">
        <v>43571.0</v>
      </c>
      <c r="B5067" s="57">
        <v>106.0</v>
      </c>
      <c r="C5067" s="57">
        <v>26.0</v>
      </c>
      <c r="D5067" s="268">
        <v>0.520833333333333</v>
      </c>
      <c r="E5067" s="269">
        <v>1.778330782605608E-4</v>
      </c>
      <c r="F5067" s="269">
        <v>5.5786121374485906E-5</v>
      </c>
    </row>
    <row r="5068" ht="14.25" customHeight="1">
      <c r="A5068" s="267">
        <v>43571.0</v>
      </c>
      <c r="B5068" s="57">
        <v>106.0</v>
      </c>
      <c r="C5068" s="57">
        <v>27.0</v>
      </c>
      <c r="D5068" s="268">
        <v>0.541666666666667</v>
      </c>
      <c r="E5068" s="269">
        <v>1.8565806762232278E-4</v>
      </c>
      <c r="F5068" s="269">
        <v>5.388318366153217E-5</v>
      </c>
    </row>
    <row r="5069" ht="14.25" customHeight="1">
      <c r="A5069" s="267">
        <v>43571.0</v>
      </c>
      <c r="B5069" s="57">
        <v>106.0</v>
      </c>
      <c r="C5069" s="57">
        <v>28.0</v>
      </c>
      <c r="D5069" s="268">
        <v>0.5625</v>
      </c>
      <c r="E5069" s="269">
        <v>1.809975580745561E-4</v>
      </c>
      <c r="F5069" s="269">
        <v>5.478457520977341E-5</v>
      </c>
    </row>
    <row r="5070" ht="14.25" customHeight="1">
      <c r="A5070" s="267">
        <v>43571.0</v>
      </c>
      <c r="B5070" s="57">
        <v>106.0</v>
      </c>
      <c r="C5070" s="57">
        <v>29.0</v>
      </c>
      <c r="D5070" s="268">
        <v>0.583333333333333</v>
      </c>
      <c r="E5070" s="269">
        <v>1.797247287315284E-4</v>
      </c>
      <c r="F5070" s="269">
        <v>5.177993671563594E-5</v>
      </c>
    </row>
    <row r="5071" ht="14.25" customHeight="1">
      <c r="A5071" s="267">
        <v>43571.0</v>
      </c>
      <c r="B5071" s="57">
        <v>106.0</v>
      </c>
      <c r="C5071" s="57">
        <v>30.0</v>
      </c>
      <c r="D5071" s="268">
        <v>0.604166666666667</v>
      </c>
      <c r="E5071" s="269">
        <v>1.6170693822782197E-4</v>
      </c>
      <c r="F5071" s="269">
        <v>5.318210134623342E-5</v>
      </c>
    </row>
    <row r="5072" ht="14.25" customHeight="1">
      <c r="A5072" s="267">
        <v>43571.0</v>
      </c>
      <c r="B5072" s="57">
        <v>106.0</v>
      </c>
      <c r="C5072" s="57">
        <v>31.0</v>
      </c>
      <c r="D5072" s="268">
        <v>0.625</v>
      </c>
      <c r="E5072" s="269">
        <v>1.5017443430375422E-4</v>
      </c>
      <c r="F5072" s="269">
        <v>5.338241057917592E-5</v>
      </c>
    </row>
    <row r="5073" ht="14.25" customHeight="1">
      <c r="A5073" s="267">
        <v>43571.0</v>
      </c>
      <c r="B5073" s="57">
        <v>106.0</v>
      </c>
      <c r="C5073" s="57">
        <v>32.0</v>
      </c>
      <c r="D5073" s="268">
        <v>0.645833333333333</v>
      </c>
      <c r="E5073" s="269">
        <v>9.313686832605347E-5</v>
      </c>
      <c r="F5073" s="269">
        <v>5.1479472866222185E-5</v>
      </c>
    </row>
    <row r="5074" ht="14.25" customHeight="1">
      <c r="A5074" s="267">
        <v>43571.0</v>
      </c>
      <c r="B5074" s="57">
        <v>106.0</v>
      </c>
      <c r="C5074" s="57">
        <v>33.0</v>
      </c>
      <c r="D5074" s="268">
        <v>0.666666666666667</v>
      </c>
      <c r="E5074" s="269">
        <v>7.612800386044335E-5</v>
      </c>
      <c r="F5074" s="269">
        <v>5.6587358306255894E-5</v>
      </c>
    </row>
    <row r="5075" ht="14.25" customHeight="1">
      <c r="A5075" s="267">
        <v>43571.0</v>
      </c>
      <c r="B5075" s="57">
        <v>106.0</v>
      </c>
      <c r="C5075" s="57">
        <v>34.0</v>
      </c>
      <c r="D5075" s="268">
        <v>0.6875</v>
      </c>
      <c r="E5075" s="269">
        <v>6.201954794081466E-5</v>
      </c>
      <c r="F5075" s="269">
        <v>6.059354296510588E-5</v>
      </c>
    </row>
    <row r="5076" ht="14.25" customHeight="1">
      <c r="A5076" s="267">
        <v>43571.0</v>
      </c>
      <c r="B5076" s="57">
        <v>106.0</v>
      </c>
      <c r="C5076" s="57">
        <v>35.0</v>
      </c>
      <c r="D5076" s="268">
        <v>0.708333333333333</v>
      </c>
      <c r="E5076" s="269">
        <v>4.728831663598432E-5</v>
      </c>
      <c r="F5076" s="269">
        <v>6.329771760982962E-5</v>
      </c>
    </row>
    <row r="5077" ht="14.25" customHeight="1">
      <c r="A5077" s="267">
        <v>43571.0</v>
      </c>
      <c r="B5077" s="57">
        <v>106.0</v>
      </c>
      <c r="C5077" s="57">
        <v>36.0</v>
      </c>
      <c r="D5077" s="268">
        <v>0.729166666666667</v>
      </c>
      <c r="E5077" s="269">
        <v>4.256085669596925E-5</v>
      </c>
      <c r="F5077" s="269">
        <v>7.100962307811582E-5</v>
      </c>
    </row>
    <row r="5078" ht="14.25" customHeight="1">
      <c r="A5078" s="267">
        <v>43571.0</v>
      </c>
      <c r="B5078" s="57">
        <v>106.0</v>
      </c>
      <c r="C5078" s="57">
        <v>37.0</v>
      </c>
      <c r="D5078" s="268">
        <v>0.75</v>
      </c>
      <c r="E5078" s="269">
        <v>2.317595303618617E-5</v>
      </c>
      <c r="F5078" s="269">
        <v>7.411441618872453E-5</v>
      </c>
    </row>
    <row r="5079" ht="14.25" customHeight="1">
      <c r="A5079" s="267">
        <v>43571.0</v>
      </c>
      <c r="B5079" s="57">
        <v>106.0</v>
      </c>
      <c r="C5079" s="57">
        <v>38.0</v>
      </c>
      <c r="D5079" s="268">
        <v>0.770833333333333</v>
      </c>
      <c r="E5079" s="269">
        <v>1.1257471533619023E-5</v>
      </c>
      <c r="F5079" s="269">
        <v>7.411441618872453E-5</v>
      </c>
    </row>
    <row r="5080" ht="14.25" customHeight="1">
      <c r="A5080" s="267">
        <v>43571.0</v>
      </c>
      <c r="B5080" s="57">
        <v>106.0</v>
      </c>
      <c r="C5080" s="57">
        <v>39.0</v>
      </c>
      <c r="D5080" s="268">
        <v>0.791666666666667</v>
      </c>
      <c r="E5080" s="269">
        <v>6.769638068452517E-6</v>
      </c>
      <c r="F5080" s="269">
        <v>6.67029745698521E-5</v>
      </c>
    </row>
    <row r="5081" ht="14.25" customHeight="1">
      <c r="A5081" s="267">
        <v>43571.0</v>
      </c>
      <c r="B5081" s="57">
        <v>106.0</v>
      </c>
      <c r="C5081" s="57">
        <v>40.0</v>
      </c>
      <c r="D5081" s="268">
        <v>0.8125</v>
      </c>
      <c r="E5081" s="269">
        <v>6.009244674700696E-7</v>
      </c>
      <c r="F5081" s="269">
        <v>7.391410695578205E-5</v>
      </c>
    </row>
    <row r="5082" ht="14.25" customHeight="1">
      <c r="A5082" s="267">
        <v>43571.0</v>
      </c>
      <c r="B5082" s="57">
        <v>106.0</v>
      </c>
      <c r="C5082" s="57">
        <v>41.0</v>
      </c>
      <c r="D5082" s="268">
        <v>0.833333333333333</v>
      </c>
      <c r="E5082" s="269">
        <v>1.3773112345625684E-7</v>
      </c>
      <c r="F5082" s="269">
        <v>7.291256079106956E-5</v>
      </c>
    </row>
    <row r="5083" ht="14.25" customHeight="1">
      <c r="A5083" s="267">
        <v>43571.0</v>
      </c>
      <c r="B5083" s="57">
        <v>106.0</v>
      </c>
      <c r="C5083" s="57">
        <v>42.0</v>
      </c>
      <c r="D5083" s="268">
        <v>0.854166666666667</v>
      </c>
      <c r="E5083" s="269">
        <v>3.6142860110647884E-8</v>
      </c>
      <c r="F5083" s="269">
        <v>6.920683998163334E-5</v>
      </c>
    </row>
    <row r="5084" ht="14.25" customHeight="1">
      <c r="A5084" s="267">
        <v>43571.0</v>
      </c>
      <c r="B5084" s="57">
        <v>106.0</v>
      </c>
      <c r="C5084" s="57">
        <v>43.0</v>
      </c>
      <c r="D5084" s="268">
        <v>0.875</v>
      </c>
      <c r="E5084" s="269">
        <v>2.5593389715657393E-9</v>
      </c>
      <c r="F5084" s="269">
        <v>6.720374765220833E-5</v>
      </c>
    </row>
    <row r="5085" ht="14.25" customHeight="1">
      <c r="A5085" s="267">
        <v>43571.0</v>
      </c>
      <c r="B5085" s="57">
        <v>106.0</v>
      </c>
      <c r="C5085" s="57">
        <v>44.0</v>
      </c>
      <c r="D5085" s="268">
        <v>0.895833333333333</v>
      </c>
      <c r="E5085" s="269">
        <v>0.0</v>
      </c>
      <c r="F5085" s="269">
        <v>6.790482996750707E-5</v>
      </c>
    </row>
    <row r="5086" ht="14.25" customHeight="1">
      <c r="A5086" s="267">
        <v>43571.0</v>
      </c>
      <c r="B5086" s="57">
        <v>106.0</v>
      </c>
      <c r="C5086" s="57">
        <v>45.0</v>
      </c>
      <c r="D5086" s="268">
        <v>0.916666666666667</v>
      </c>
      <c r="E5086" s="269">
        <v>0.0</v>
      </c>
      <c r="F5086" s="269">
        <v>6.580158302161085E-5</v>
      </c>
    </row>
    <row r="5087" ht="14.25" customHeight="1">
      <c r="A5087" s="267">
        <v>43571.0</v>
      </c>
      <c r="B5087" s="57">
        <v>106.0</v>
      </c>
      <c r="C5087" s="57">
        <v>46.0</v>
      </c>
      <c r="D5087" s="268">
        <v>0.9375</v>
      </c>
      <c r="E5087" s="269">
        <v>0.0</v>
      </c>
      <c r="F5087" s="269">
        <v>5.9992615266278386E-5</v>
      </c>
    </row>
    <row r="5088" ht="14.25" customHeight="1">
      <c r="A5088" s="267">
        <v>43571.0</v>
      </c>
      <c r="B5088" s="57">
        <v>106.0</v>
      </c>
      <c r="C5088" s="57">
        <v>47.0</v>
      </c>
      <c r="D5088" s="268">
        <v>0.958333333333333</v>
      </c>
      <c r="E5088" s="269">
        <v>0.0</v>
      </c>
      <c r="F5088" s="269">
        <v>5.608658522389965E-5</v>
      </c>
    </row>
    <row r="5089" ht="14.25" customHeight="1">
      <c r="A5089" s="267">
        <v>43571.0</v>
      </c>
      <c r="B5089" s="57">
        <v>106.0</v>
      </c>
      <c r="C5089" s="57">
        <v>48.0</v>
      </c>
      <c r="D5089" s="268">
        <v>0.979166666666667</v>
      </c>
      <c r="E5089" s="269">
        <v>0.0</v>
      </c>
      <c r="F5089" s="269">
        <v>4.2665866616752236E-5</v>
      </c>
    </row>
    <row r="5090" ht="14.25" customHeight="1">
      <c r="A5090" s="267">
        <v>43572.0</v>
      </c>
      <c r="B5090" s="57">
        <v>107.0</v>
      </c>
      <c r="C5090" s="57">
        <v>1.0</v>
      </c>
      <c r="D5090" s="268">
        <v>0.0</v>
      </c>
      <c r="E5090" s="269">
        <v>0.0</v>
      </c>
      <c r="F5090" s="269">
        <v>4.1964784301453494E-5</v>
      </c>
    </row>
    <row r="5091" ht="14.25" customHeight="1">
      <c r="A5091" s="267">
        <v>43572.0</v>
      </c>
      <c r="B5091" s="57">
        <v>107.0</v>
      </c>
      <c r="C5091" s="57">
        <v>2.0</v>
      </c>
      <c r="D5091" s="268">
        <v>0.020833333333333332</v>
      </c>
      <c r="E5091" s="269">
        <v>0.0</v>
      </c>
      <c r="F5091" s="269">
        <v>3.6356125779063524E-5</v>
      </c>
    </row>
    <row r="5092" ht="14.25" customHeight="1">
      <c r="A5092" s="267">
        <v>43572.0</v>
      </c>
      <c r="B5092" s="57">
        <v>107.0</v>
      </c>
      <c r="C5092" s="57">
        <v>3.0</v>
      </c>
      <c r="D5092" s="268">
        <v>0.0416666666666667</v>
      </c>
      <c r="E5092" s="269">
        <v>0.0</v>
      </c>
      <c r="F5092" s="269">
        <v>3.275055958609855E-5</v>
      </c>
    </row>
    <row r="5093" ht="14.25" customHeight="1">
      <c r="A5093" s="267">
        <v>43572.0</v>
      </c>
      <c r="B5093" s="57">
        <v>107.0</v>
      </c>
      <c r="C5093" s="57">
        <v>4.0</v>
      </c>
      <c r="D5093" s="268">
        <v>0.0625</v>
      </c>
      <c r="E5093" s="269">
        <v>0.0</v>
      </c>
      <c r="F5093" s="269">
        <v>3.164885880491481E-5</v>
      </c>
    </row>
    <row r="5094" ht="14.25" customHeight="1">
      <c r="A5094" s="267">
        <v>43572.0</v>
      </c>
      <c r="B5094" s="57">
        <v>107.0</v>
      </c>
      <c r="C5094" s="57">
        <v>5.0</v>
      </c>
      <c r="D5094" s="268">
        <v>0.0833333333333333</v>
      </c>
      <c r="E5094" s="269">
        <v>0.0</v>
      </c>
      <c r="F5094" s="269">
        <v>3.064731264020231E-5</v>
      </c>
    </row>
    <row r="5095" ht="14.25" customHeight="1">
      <c r="A5095" s="267">
        <v>43572.0</v>
      </c>
      <c r="B5095" s="57">
        <v>107.0</v>
      </c>
      <c r="C5095" s="57">
        <v>6.0</v>
      </c>
      <c r="D5095" s="268">
        <v>0.104166666666667</v>
      </c>
      <c r="E5095" s="269">
        <v>0.0</v>
      </c>
      <c r="F5095" s="269">
        <v>2.9946230324903566E-5</v>
      </c>
    </row>
    <row r="5096" ht="14.25" customHeight="1">
      <c r="A5096" s="267">
        <v>43572.0</v>
      </c>
      <c r="B5096" s="57">
        <v>107.0</v>
      </c>
      <c r="C5096" s="57">
        <v>7.0</v>
      </c>
      <c r="D5096" s="268">
        <v>0.125</v>
      </c>
      <c r="E5096" s="269">
        <v>0.0</v>
      </c>
      <c r="F5096" s="269">
        <v>2.884452954371982E-5</v>
      </c>
    </row>
    <row r="5097" ht="14.25" customHeight="1">
      <c r="A5097" s="267">
        <v>43572.0</v>
      </c>
      <c r="B5097" s="57">
        <v>107.0</v>
      </c>
      <c r="C5097" s="57">
        <v>8.0</v>
      </c>
      <c r="D5097" s="268">
        <v>0.145833333333333</v>
      </c>
      <c r="E5097" s="269">
        <v>0.0</v>
      </c>
      <c r="F5097" s="269">
        <v>2.8243601844892327E-5</v>
      </c>
    </row>
    <row r="5098" ht="14.25" customHeight="1">
      <c r="A5098" s="267">
        <v>43572.0</v>
      </c>
      <c r="B5098" s="57">
        <v>107.0</v>
      </c>
      <c r="C5098" s="57">
        <v>9.0</v>
      </c>
      <c r="D5098" s="268">
        <v>0.166666666666667</v>
      </c>
      <c r="E5098" s="269">
        <v>0.0</v>
      </c>
      <c r="F5098" s="269">
        <v>2.884452954371982E-5</v>
      </c>
    </row>
    <row r="5099" ht="14.25" customHeight="1">
      <c r="A5099" s="267">
        <v>43572.0</v>
      </c>
      <c r="B5099" s="57">
        <v>107.0</v>
      </c>
      <c r="C5099" s="57">
        <v>10.0</v>
      </c>
      <c r="D5099" s="268">
        <v>0.1875</v>
      </c>
      <c r="E5099" s="269">
        <v>5.893954969748502E-8</v>
      </c>
      <c r="F5099" s="269">
        <v>2.9445457242547322E-5</v>
      </c>
    </row>
    <row r="5100" ht="14.25" customHeight="1">
      <c r="A5100" s="267">
        <v>43572.0</v>
      </c>
      <c r="B5100" s="57">
        <v>107.0</v>
      </c>
      <c r="C5100" s="57">
        <v>11.0</v>
      </c>
      <c r="D5100" s="268">
        <v>0.208333333333333</v>
      </c>
      <c r="E5100" s="269">
        <v>2.095351226259868E-6</v>
      </c>
      <c r="F5100" s="269">
        <v>2.9044838776662325E-5</v>
      </c>
    </row>
    <row r="5101" ht="14.25" customHeight="1">
      <c r="A5101" s="267">
        <v>43572.0</v>
      </c>
      <c r="B5101" s="57">
        <v>107.0</v>
      </c>
      <c r="C5101" s="57">
        <v>12.0</v>
      </c>
      <c r="D5101" s="268">
        <v>0.229166666666667</v>
      </c>
      <c r="E5101" s="269">
        <v>8.109637262502777E-6</v>
      </c>
      <c r="F5101" s="269">
        <v>2.874437492724857E-5</v>
      </c>
    </row>
    <row r="5102" ht="14.25" customHeight="1">
      <c r="A5102" s="267">
        <v>43572.0</v>
      </c>
      <c r="B5102" s="57">
        <v>107.0</v>
      </c>
      <c r="C5102" s="57">
        <v>13.0</v>
      </c>
      <c r="D5102" s="268">
        <v>0.25</v>
      </c>
      <c r="E5102" s="269">
        <v>2.2819192997526607E-5</v>
      </c>
      <c r="F5102" s="269">
        <v>3.0046384941374813E-5</v>
      </c>
    </row>
    <row r="5103" ht="14.25" customHeight="1">
      <c r="A5103" s="267">
        <v>43572.0</v>
      </c>
      <c r="B5103" s="57">
        <v>107.0</v>
      </c>
      <c r="C5103" s="57">
        <v>14.0</v>
      </c>
      <c r="D5103" s="268">
        <v>0.270833333333333</v>
      </c>
      <c r="E5103" s="269">
        <v>4.770465035429591E-5</v>
      </c>
      <c r="F5103" s="269">
        <v>3.3852260367282293E-5</v>
      </c>
    </row>
    <row r="5104" ht="14.25" customHeight="1">
      <c r="A5104" s="267">
        <v>43572.0</v>
      </c>
      <c r="B5104" s="57">
        <v>107.0</v>
      </c>
      <c r="C5104" s="57">
        <v>15.0</v>
      </c>
      <c r="D5104" s="268">
        <v>0.291666666666667</v>
      </c>
      <c r="E5104" s="269">
        <v>7.819680845803557E-5</v>
      </c>
      <c r="F5104" s="269">
        <v>3.946091888967226E-5</v>
      </c>
    </row>
    <row r="5105" ht="14.25" customHeight="1">
      <c r="A5105" s="267">
        <v>43572.0</v>
      </c>
      <c r="B5105" s="57">
        <v>107.0</v>
      </c>
      <c r="C5105" s="57">
        <v>16.0</v>
      </c>
      <c r="D5105" s="268">
        <v>0.3125</v>
      </c>
      <c r="E5105" s="269">
        <v>1.1852768411966065E-4</v>
      </c>
      <c r="F5105" s="269">
        <v>4.346710354852223E-5</v>
      </c>
    </row>
    <row r="5106" ht="14.25" customHeight="1">
      <c r="A5106" s="267">
        <v>43572.0</v>
      </c>
      <c r="B5106" s="57">
        <v>107.0</v>
      </c>
      <c r="C5106" s="57">
        <v>17.0</v>
      </c>
      <c r="D5106" s="268">
        <v>0.333333333333333</v>
      </c>
      <c r="E5106" s="269">
        <v>1.5078507957946418E-4</v>
      </c>
      <c r="F5106" s="269">
        <v>5.0578081317980936E-5</v>
      </c>
    </row>
    <row r="5107" ht="14.25" customHeight="1">
      <c r="A5107" s="267">
        <v>43572.0</v>
      </c>
      <c r="B5107" s="57">
        <v>107.0</v>
      </c>
      <c r="C5107" s="57">
        <v>18.0</v>
      </c>
      <c r="D5107" s="268">
        <v>0.354166666666667</v>
      </c>
      <c r="E5107" s="269">
        <v>1.8239397992905713E-4</v>
      </c>
      <c r="F5107" s="269">
        <v>5.9191378334508385E-5</v>
      </c>
    </row>
    <row r="5108" ht="14.25" customHeight="1">
      <c r="A5108" s="267">
        <v>43572.0</v>
      </c>
      <c r="B5108" s="57">
        <v>107.0</v>
      </c>
      <c r="C5108" s="57">
        <v>19.0</v>
      </c>
      <c r="D5108" s="268">
        <v>0.375</v>
      </c>
      <c r="E5108" s="269">
        <v>2.165595990296487E-4</v>
      </c>
      <c r="F5108" s="269">
        <v>6.0894006814519635E-5</v>
      </c>
    </row>
    <row r="5109" ht="14.25" customHeight="1">
      <c r="A5109" s="267">
        <v>43572.0</v>
      </c>
      <c r="B5109" s="57">
        <v>107.0</v>
      </c>
      <c r="C5109" s="57">
        <v>20.0</v>
      </c>
      <c r="D5109" s="268">
        <v>0.395833333333333</v>
      </c>
      <c r="E5109" s="269">
        <v>2.3613219194921367E-4</v>
      </c>
      <c r="F5109" s="269">
        <v>6.730390226867957E-5</v>
      </c>
    </row>
    <row r="5110" ht="14.25" customHeight="1">
      <c r="A5110" s="267">
        <v>43572.0</v>
      </c>
      <c r="B5110" s="57">
        <v>107.0</v>
      </c>
      <c r="C5110" s="57">
        <v>21.0</v>
      </c>
      <c r="D5110" s="268">
        <v>0.416666666666667</v>
      </c>
      <c r="E5110" s="269">
        <v>2.5243085928607756E-4</v>
      </c>
      <c r="F5110" s="269">
        <v>6.770452073456459E-5</v>
      </c>
    </row>
    <row r="5111" ht="14.25" customHeight="1">
      <c r="A5111" s="267">
        <v>43572.0</v>
      </c>
      <c r="B5111" s="57">
        <v>107.0</v>
      </c>
      <c r="C5111" s="57">
        <v>22.0</v>
      </c>
      <c r="D5111" s="268">
        <v>0.4375</v>
      </c>
      <c r="E5111" s="269">
        <v>2.6602294934464037E-4</v>
      </c>
      <c r="F5111" s="269">
        <v>6.890637613221959E-5</v>
      </c>
    </row>
    <row r="5112" ht="14.25" customHeight="1">
      <c r="A5112" s="267">
        <v>43572.0</v>
      </c>
      <c r="B5112" s="57">
        <v>107.0</v>
      </c>
      <c r="C5112" s="57">
        <v>23.0</v>
      </c>
      <c r="D5112" s="268">
        <v>0.458333333333333</v>
      </c>
      <c r="E5112" s="269">
        <v>2.4237225368083155E-4</v>
      </c>
      <c r="F5112" s="269">
        <v>6.790482996750707E-5</v>
      </c>
    </row>
    <row r="5113" ht="14.25" customHeight="1">
      <c r="A5113" s="267">
        <v>43572.0</v>
      </c>
      <c r="B5113" s="57">
        <v>107.0</v>
      </c>
      <c r="C5113" s="57">
        <v>24.0</v>
      </c>
      <c r="D5113" s="268">
        <v>0.479166666666667</v>
      </c>
      <c r="E5113" s="269">
        <v>2.057363110417994E-4</v>
      </c>
      <c r="F5113" s="269">
        <v>6.69032838027946E-5</v>
      </c>
    </row>
    <row r="5114" ht="14.25" customHeight="1">
      <c r="A5114" s="267">
        <v>43572.0</v>
      </c>
      <c r="B5114" s="57">
        <v>107.0</v>
      </c>
      <c r="C5114" s="57">
        <v>25.0</v>
      </c>
      <c r="D5114" s="268">
        <v>0.5</v>
      </c>
      <c r="E5114" s="269">
        <v>2.3471197423422153E-4</v>
      </c>
      <c r="F5114" s="269">
        <v>6.870606689927708E-5</v>
      </c>
    </row>
    <row r="5115" ht="14.25" customHeight="1">
      <c r="A5115" s="267">
        <v>43572.0</v>
      </c>
      <c r="B5115" s="57">
        <v>107.0</v>
      </c>
      <c r="C5115" s="57">
        <v>26.0</v>
      </c>
      <c r="D5115" s="268">
        <v>0.520833333333333</v>
      </c>
      <c r="E5115" s="269">
        <v>2.476377256279691E-4</v>
      </c>
      <c r="F5115" s="269">
        <v>6.800498458397833E-5</v>
      </c>
    </row>
    <row r="5116" ht="14.25" customHeight="1">
      <c r="A5116" s="267">
        <v>43572.0</v>
      </c>
      <c r="B5116" s="57">
        <v>107.0</v>
      </c>
      <c r="C5116" s="57">
        <v>27.0</v>
      </c>
      <c r="D5116" s="268">
        <v>0.541666666666667</v>
      </c>
      <c r="E5116" s="269">
        <v>2.5515359061506243E-4</v>
      </c>
      <c r="F5116" s="269">
        <v>6.700343841926584E-5</v>
      </c>
    </row>
    <row r="5117" ht="14.25" customHeight="1">
      <c r="A5117" s="267">
        <v>43572.0</v>
      </c>
      <c r="B5117" s="57">
        <v>107.0</v>
      </c>
      <c r="C5117" s="57">
        <v>28.0</v>
      </c>
      <c r="D5117" s="268">
        <v>0.5625</v>
      </c>
      <c r="E5117" s="269">
        <v>2.35795283984167E-4</v>
      </c>
      <c r="F5117" s="269">
        <v>6.239632606158836E-5</v>
      </c>
    </row>
    <row r="5118" ht="14.25" customHeight="1">
      <c r="A5118" s="267">
        <v>43572.0</v>
      </c>
      <c r="B5118" s="57">
        <v>107.0</v>
      </c>
      <c r="C5118" s="57">
        <v>29.0</v>
      </c>
      <c r="D5118" s="268">
        <v>0.583333333333333</v>
      </c>
      <c r="E5118" s="269">
        <v>2.2529101626287608E-4</v>
      </c>
      <c r="F5118" s="269">
        <v>6.139477989687587E-5</v>
      </c>
    </row>
    <row r="5119" ht="14.25" customHeight="1">
      <c r="A5119" s="267">
        <v>43572.0</v>
      </c>
      <c r="B5119" s="57">
        <v>107.0</v>
      </c>
      <c r="C5119" s="57">
        <v>30.0</v>
      </c>
      <c r="D5119" s="268">
        <v>0.604166666666667</v>
      </c>
      <c r="E5119" s="269">
        <v>2.282114702534621E-4</v>
      </c>
      <c r="F5119" s="269">
        <v>6.459972762395585E-5</v>
      </c>
    </row>
    <row r="5120" ht="14.25" customHeight="1">
      <c r="A5120" s="267">
        <v>43572.0</v>
      </c>
      <c r="B5120" s="57">
        <v>107.0</v>
      </c>
      <c r="C5120" s="57">
        <v>31.0</v>
      </c>
      <c r="D5120" s="268">
        <v>0.625</v>
      </c>
      <c r="E5120" s="269">
        <v>2.1804883631177744E-4</v>
      </c>
      <c r="F5120" s="269">
        <v>6.0793852198048374E-5</v>
      </c>
    </row>
    <row r="5121" ht="14.25" customHeight="1">
      <c r="A5121" s="267">
        <v>43572.0</v>
      </c>
      <c r="B5121" s="57">
        <v>107.0</v>
      </c>
      <c r="C5121" s="57">
        <v>32.0</v>
      </c>
      <c r="D5121" s="268">
        <v>0.645833333333333</v>
      </c>
      <c r="E5121" s="269">
        <v>1.7981548839153744E-4</v>
      </c>
      <c r="F5121" s="269">
        <v>5.9992615266278386E-5</v>
      </c>
    </row>
    <row r="5122" ht="14.25" customHeight="1">
      <c r="A5122" s="267">
        <v>43572.0</v>
      </c>
      <c r="B5122" s="57">
        <v>107.0</v>
      </c>
      <c r="C5122" s="57">
        <v>33.0</v>
      </c>
      <c r="D5122" s="268">
        <v>0.666666666666667</v>
      </c>
      <c r="E5122" s="269">
        <v>1.5361984042906615E-4</v>
      </c>
      <c r="F5122" s="269">
        <v>6.429926377454211E-5</v>
      </c>
    </row>
    <row r="5123" ht="14.25" customHeight="1">
      <c r="A5123" s="267">
        <v>43572.0</v>
      </c>
      <c r="B5123" s="57">
        <v>107.0</v>
      </c>
      <c r="C5123" s="57">
        <v>34.0</v>
      </c>
      <c r="D5123" s="268">
        <v>0.6875</v>
      </c>
      <c r="E5123" s="269">
        <v>1.2829143597827334E-4</v>
      </c>
      <c r="F5123" s="269">
        <v>6.700343841926584E-5</v>
      </c>
    </row>
    <row r="5124" ht="14.25" customHeight="1">
      <c r="A5124" s="267">
        <v>43572.0</v>
      </c>
      <c r="B5124" s="57">
        <v>107.0</v>
      </c>
      <c r="C5124" s="57">
        <v>35.0</v>
      </c>
      <c r="D5124" s="268">
        <v>0.708333333333333</v>
      </c>
      <c r="E5124" s="269">
        <v>8.841523320374628E-5</v>
      </c>
      <c r="F5124" s="269">
        <v>7.451503465460955E-5</v>
      </c>
    </row>
    <row r="5125" ht="14.25" customHeight="1">
      <c r="A5125" s="267">
        <v>43572.0</v>
      </c>
      <c r="B5125" s="57">
        <v>107.0</v>
      </c>
      <c r="C5125" s="57">
        <v>36.0</v>
      </c>
      <c r="D5125" s="268">
        <v>0.729166666666667</v>
      </c>
      <c r="E5125" s="269">
        <v>5.540387199965473E-5</v>
      </c>
      <c r="F5125" s="269">
        <v>7.972307471111451E-5</v>
      </c>
    </row>
    <row r="5126" ht="14.25" customHeight="1">
      <c r="A5126" s="267">
        <v>43572.0</v>
      </c>
      <c r="B5126" s="57">
        <v>107.0</v>
      </c>
      <c r="C5126" s="57">
        <v>37.0</v>
      </c>
      <c r="D5126" s="268">
        <v>0.75</v>
      </c>
      <c r="E5126" s="269">
        <v>3.405796184438383E-5</v>
      </c>
      <c r="F5126" s="269">
        <v>7.892183777934451E-5</v>
      </c>
    </row>
    <row r="5127" ht="14.25" customHeight="1">
      <c r="A5127" s="267">
        <v>43572.0</v>
      </c>
      <c r="B5127" s="57">
        <v>107.0</v>
      </c>
      <c r="C5127" s="57">
        <v>38.0</v>
      </c>
      <c r="D5127" s="268">
        <v>0.770833333333333</v>
      </c>
      <c r="E5127" s="269">
        <v>1.6080553547017775E-5</v>
      </c>
      <c r="F5127" s="269">
        <v>7.761982776521827E-5</v>
      </c>
    </row>
    <row r="5128" ht="14.25" customHeight="1">
      <c r="A5128" s="267">
        <v>43572.0</v>
      </c>
      <c r="B5128" s="57">
        <v>107.0</v>
      </c>
      <c r="C5128" s="57">
        <v>39.0</v>
      </c>
      <c r="D5128" s="268">
        <v>0.791666666666667</v>
      </c>
      <c r="E5128" s="269">
        <v>6.881584412615022E-6</v>
      </c>
      <c r="F5128" s="269">
        <v>7.741951853227576E-5</v>
      </c>
    </row>
    <row r="5129" ht="14.25" customHeight="1">
      <c r="A5129" s="267">
        <v>43572.0</v>
      </c>
      <c r="B5129" s="57">
        <v>107.0</v>
      </c>
      <c r="C5129" s="57">
        <v>40.0</v>
      </c>
      <c r="D5129" s="268">
        <v>0.8125</v>
      </c>
      <c r="E5129" s="269">
        <v>9.73489005986703E-7</v>
      </c>
      <c r="F5129" s="269">
        <v>7.741951853227576E-5</v>
      </c>
    </row>
    <row r="5130" ht="14.25" customHeight="1">
      <c r="A5130" s="267">
        <v>43572.0</v>
      </c>
      <c r="B5130" s="57">
        <v>107.0</v>
      </c>
      <c r="C5130" s="57">
        <v>41.0</v>
      </c>
      <c r="D5130" s="268">
        <v>0.833333333333333</v>
      </c>
      <c r="E5130" s="269">
        <v>1.8680631337173598E-7</v>
      </c>
      <c r="F5130" s="269">
        <v>7.8721528546402E-5</v>
      </c>
    </row>
    <row r="5131" ht="14.25" customHeight="1">
      <c r="A5131" s="267">
        <v>43572.0</v>
      </c>
      <c r="B5131" s="57">
        <v>107.0</v>
      </c>
      <c r="C5131" s="57">
        <v>42.0</v>
      </c>
      <c r="D5131" s="268">
        <v>0.854166666666667</v>
      </c>
      <c r="E5131" s="269">
        <v>2.4157662975510758E-8</v>
      </c>
      <c r="F5131" s="269">
        <v>7.892183777934451E-5</v>
      </c>
    </row>
    <row r="5132" ht="14.25" customHeight="1">
      <c r="A5132" s="267">
        <v>43572.0</v>
      </c>
      <c r="B5132" s="57">
        <v>107.0</v>
      </c>
      <c r="C5132" s="57">
        <v>43.0</v>
      </c>
      <c r="D5132" s="268">
        <v>0.875</v>
      </c>
      <c r="E5132" s="269">
        <v>2.5593389715657393E-9</v>
      </c>
      <c r="F5132" s="269">
        <v>7.832091008051702E-5</v>
      </c>
    </row>
    <row r="5133" ht="14.25" customHeight="1">
      <c r="A5133" s="267">
        <v>43572.0</v>
      </c>
      <c r="B5133" s="57">
        <v>107.0</v>
      </c>
      <c r="C5133" s="57">
        <v>44.0</v>
      </c>
      <c r="D5133" s="268">
        <v>0.895833333333333</v>
      </c>
      <c r="E5133" s="269">
        <v>0.0</v>
      </c>
      <c r="F5133" s="269">
        <v>7.351348848989705E-5</v>
      </c>
    </row>
    <row r="5134" ht="14.25" customHeight="1">
      <c r="A5134" s="267">
        <v>43572.0</v>
      </c>
      <c r="B5134" s="57">
        <v>107.0</v>
      </c>
      <c r="C5134" s="57">
        <v>45.0</v>
      </c>
      <c r="D5134" s="268">
        <v>0.916666666666667</v>
      </c>
      <c r="E5134" s="269">
        <v>0.0</v>
      </c>
      <c r="F5134" s="269">
        <v>7.191101462635705E-5</v>
      </c>
    </row>
    <row r="5135" ht="14.25" customHeight="1">
      <c r="A5135" s="267">
        <v>43572.0</v>
      </c>
      <c r="B5135" s="57">
        <v>107.0</v>
      </c>
      <c r="C5135" s="57">
        <v>46.0</v>
      </c>
      <c r="D5135" s="268">
        <v>0.9375</v>
      </c>
      <c r="E5135" s="269">
        <v>0.0</v>
      </c>
      <c r="F5135" s="269">
        <v>6.249648067805962E-5</v>
      </c>
    </row>
    <row r="5136" ht="14.25" customHeight="1">
      <c r="A5136" s="267">
        <v>43572.0</v>
      </c>
      <c r="B5136" s="57">
        <v>107.0</v>
      </c>
      <c r="C5136" s="57">
        <v>47.0</v>
      </c>
      <c r="D5136" s="268">
        <v>0.958333333333333</v>
      </c>
      <c r="E5136" s="269">
        <v>0.0</v>
      </c>
      <c r="F5136" s="269">
        <v>5.45842659768309E-5</v>
      </c>
    </row>
    <row r="5137" ht="14.25" customHeight="1">
      <c r="A5137" s="267">
        <v>43572.0</v>
      </c>
      <c r="B5137" s="57">
        <v>107.0</v>
      </c>
      <c r="C5137" s="57">
        <v>48.0</v>
      </c>
      <c r="D5137" s="268">
        <v>0.979166666666667</v>
      </c>
      <c r="E5137" s="269">
        <v>0.0</v>
      </c>
      <c r="F5137" s="269">
        <v>4.6271432809717215E-5</v>
      </c>
    </row>
    <row r="5138" ht="14.25" customHeight="1">
      <c r="A5138" s="267">
        <v>43573.0</v>
      </c>
      <c r="B5138" s="57">
        <v>108.0</v>
      </c>
      <c r="C5138" s="57">
        <v>1.0</v>
      </c>
      <c r="D5138" s="268">
        <v>0.0</v>
      </c>
      <c r="E5138" s="269">
        <v>0.0</v>
      </c>
      <c r="F5138" s="269">
        <v>4.0162001204971005E-5</v>
      </c>
    </row>
    <row r="5139" ht="14.25" customHeight="1">
      <c r="A5139" s="267">
        <v>43573.0</v>
      </c>
      <c r="B5139" s="57">
        <v>108.0</v>
      </c>
      <c r="C5139" s="57">
        <v>2.0</v>
      </c>
      <c r="D5139" s="268">
        <v>0.020833333333333332</v>
      </c>
      <c r="E5139" s="269">
        <v>0.0</v>
      </c>
      <c r="F5139" s="269">
        <v>3.615581654612103E-5</v>
      </c>
    </row>
    <row r="5140" ht="14.25" customHeight="1">
      <c r="A5140" s="267">
        <v>43573.0</v>
      </c>
      <c r="B5140" s="57">
        <v>108.0</v>
      </c>
      <c r="C5140" s="57">
        <v>3.0</v>
      </c>
      <c r="D5140" s="268">
        <v>0.0416666666666667</v>
      </c>
      <c r="E5140" s="269">
        <v>0.0</v>
      </c>
      <c r="F5140" s="269">
        <v>3.2249786503742304E-5</v>
      </c>
    </row>
    <row r="5141" ht="14.25" customHeight="1">
      <c r="A5141" s="267">
        <v>43573.0</v>
      </c>
      <c r="B5141" s="57">
        <v>108.0</v>
      </c>
      <c r="C5141" s="57">
        <v>4.0</v>
      </c>
      <c r="D5141" s="268">
        <v>0.0625</v>
      </c>
      <c r="E5141" s="269">
        <v>0.0</v>
      </c>
      <c r="F5141" s="269">
        <v>2.9946230324903566E-5</v>
      </c>
    </row>
    <row r="5142" ht="14.25" customHeight="1">
      <c r="A5142" s="267">
        <v>43573.0</v>
      </c>
      <c r="B5142" s="57">
        <v>108.0</v>
      </c>
      <c r="C5142" s="57">
        <v>5.0</v>
      </c>
      <c r="D5142" s="268">
        <v>0.0833333333333333</v>
      </c>
      <c r="E5142" s="269">
        <v>0.0</v>
      </c>
      <c r="F5142" s="269">
        <v>2.934530262607607E-5</v>
      </c>
    </row>
    <row r="5143" ht="14.25" customHeight="1">
      <c r="A5143" s="267">
        <v>43573.0</v>
      </c>
      <c r="B5143" s="57">
        <v>108.0</v>
      </c>
      <c r="C5143" s="57">
        <v>6.0</v>
      </c>
      <c r="D5143" s="268">
        <v>0.104166666666667</v>
      </c>
      <c r="E5143" s="269">
        <v>0.0</v>
      </c>
      <c r="F5143" s="269">
        <v>2.834375646136358E-5</v>
      </c>
    </row>
    <row r="5144" ht="14.25" customHeight="1">
      <c r="A5144" s="267">
        <v>43573.0</v>
      </c>
      <c r="B5144" s="57">
        <v>108.0</v>
      </c>
      <c r="C5144" s="57">
        <v>7.0</v>
      </c>
      <c r="D5144" s="268">
        <v>0.125</v>
      </c>
      <c r="E5144" s="269">
        <v>0.0</v>
      </c>
      <c r="F5144" s="269">
        <v>2.7742828762536086E-5</v>
      </c>
    </row>
    <row r="5145" ht="14.25" customHeight="1">
      <c r="A5145" s="267">
        <v>43573.0</v>
      </c>
      <c r="B5145" s="57">
        <v>108.0</v>
      </c>
      <c r="C5145" s="57">
        <v>8.0</v>
      </c>
      <c r="D5145" s="268">
        <v>0.145833333333333</v>
      </c>
      <c r="E5145" s="269">
        <v>0.0</v>
      </c>
      <c r="F5145" s="269">
        <v>2.744236491312233E-5</v>
      </c>
    </row>
    <row r="5146" ht="14.25" customHeight="1">
      <c r="A5146" s="267">
        <v>43573.0</v>
      </c>
      <c r="B5146" s="57">
        <v>108.0</v>
      </c>
      <c r="C5146" s="57">
        <v>9.0</v>
      </c>
      <c r="D5146" s="268">
        <v>0.166666666666667</v>
      </c>
      <c r="E5146" s="269">
        <v>0.0</v>
      </c>
      <c r="F5146" s="269">
        <v>2.7943137995478576E-5</v>
      </c>
    </row>
    <row r="5147" ht="14.25" customHeight="1">
      <c r="A5147" s="267">
        <v>43573.0</v>
      </c>
      <c r="B5147" s="57">
        <v>108.0</v>
      </c>
      <c r="C5147" s="57">
        <v>10.0</v>
      </c>
      <c r="D5147" s="268">
        <v>0.1875</v>
      </c>
      <c r="E5147" s="269">
        <v>8.890254253532782E-8</v>
      </c>
      <c r="F5147" s="269">
        <v>2.8644220310777324E-5</v>
      </c>
    </row>
    <row r="5148" ht="14.25" customHeight="1">
      <c r="A5148" s="267">
        <v>43573.0</v>
      </c>
      <c r="B5148" s="57">
        <v>108.0</v>
      </c>
      <c r="C5148" s="57">
        <v>11.0</v>
      </c>
      <c r="D5148" s="268">
        <v>0.208333333333333</v>
      </c>
      <c r="E5148" s="269">
        <v>3.4304691388234267E-6</v>
      </c>
      <c r="F5148" s="269">
        <v>2.934530262607607E-5</v>
      </c>
    </row>
    <row r="5149" ht="14.25" customHeight="1">
      <c r="A5149" s="267">
        <v>43573.0</v>
      </c>
      <c r="B5149" s="57">
        <v>108.0</v>
      </c>
      <c r="C5149" s="57">
        <v>12.0</v>
      </c>
      <c r="D5149" s="268">
        <v>0.229166666666667</v>
      </c>
      <c r="E5149" s="269">
        <v>1.5362220047245294E-5</v>
      </c>
      <c r="F5149" s="269">
        <v>3.094777648961606E-5</v>
      </c>
    </row>
    <row r="5150" ht="14.25" customHeight="1">
      <c r="A5150" s="267">
        <v>43573.0</v>
      </c>
      <c r="B5150" s="57">
        <v>108.0</v>
      </c>
      <c r="C5150" s="57">
        <v>13.0</v>
      </c>
      <c r="D5150" s="268">
        <v>0.25</v>
      </c>
      <c r="E5150" s="269">
        <v>3.4410879180065885E-5</v>
      </c>
      <c r="F5150" s="269">
        <v>3.655643501200603E-5</v>
      </c>
    </row>
    <row r="5151" ht="14.25" customHeight="1">
      <c r="A5151" s="267">
        <v>43573.0</v>
      </c>
      <c r="B5151" s="57">
        <v>108.0</v>
      </c>
      <c r="C5151" s="57">
        <v>14.0</v>
      </c>
      <c r="D5151" s="268">
        <v>0.270833333333333</v>
      </c>
      <c r="E5151" s="269">
        <v>6.0140827580535104E-5</v>
      </c>
      <c r="F5151" s="269">
        <v>4.256571200028099E-5</v>
      </c>
    </row>
    <row r="5152" ht="14.25" customHeight="1">
      <c r="A5152" s="267">
        <v>43573.0</v>
      </c>
      <c r="B5152" s="57">
        <v>108.0</v>
      </c>
      <c r="C5152" s="57">
        <v>15.0</v>
      </c>
      <c r="D5152" s="268">
        <v>0.291666666666667</v>
      </c>
      <c r="E5152" s="269">
        <v>9.252868716406867E-5</v>
      </c>
      <c r="F5152" s="269">
        <v>4.96766897697397E-5</v>
      </c>
    </row>
    <row r="5153" ht="14.25" customHeight="1">
      <c r="A5153" s="267">
        <v>43573.0</v>
      </c>
      <c r="B5153" s="57">
        <v>108.0</v>
      </c>
      <c r="C5153" s="57">
        <v>16.0</v>
      </c>
      <c r="D5153" s="268">
        <v>0.3125</v>
      </c>
      <c r="E5153" s="269">
        <v>1.2931969549711866E-4</v>
      </c>
      <c r="F5153" s="269">
        <v>5.6587358306255894E-5</v>
      </c>
    </row>
    <row r="5154" ht="14.25" customHeight="1">
      <c r="A5154" s="267">
        <v>43573.0</v>
      </c>
      <c r="B5154" s="57">
        <v>108.0</v>
      </c>
      <c r="C5154" s="57">
        <v>17.0</v>
      </c>
      <c r="D5154" s="268">
        <v>0.333333333333333</v>
      </c>
      <c r="E5154" s="269">
        <v>1.6407707387312045E-4</v>
      </c>
      <c r="F5154" s="269">
        <v>5.798952293685338E-5</v>
      </c>
    </row>
    <row r="5155" ht="14.25" customHeight="1">
      <c r="A5155" s="267">
        <v>43573.0</v>
      </c>
      <c r="B5155" s="57">
        <v>108.0</v>
      </c>
      <c r="C5155" s="57">
        <v>18.0</v>
      </c>
      <c r="D5155" s="268">
        <v>0.354166666666667</v>
      </c>
      <c r="E5155" s="269">
        <v>1.9835869993552164E-4</v>
      </c>
      <c r="F5155" s="269">
        <v>6.169524374628963E-5</v>
      </c>
    </row>
    <row r="5156" ht="14.25" customHeight="1">
      <c r="A5156" s="267">
        <v>43573.0</v>
      </c>
      <c r="B5156" s="57">
        <v>108.0</v>
      </c>
      <c r="C5156" s="57">
        <v>19.0</v>
      </c>
      <c r="D5156" s="268">
        <v>0.375</v>
      </c>
      <c r="E5156" s="269">
        <v>2.2453556943613642E-4</v>
      </c>
      <c r="F5156" s="269">
        <v>6.34980268427721E-5</v>
      </c>
    </row>
    <row r="5157" ht="14.25" customHeight="1">
      <c r="A5157" s="267">
        <v>43573.0</v>
      </c>
      <c r="B5157" s="57">
        <v>108.0</v>
      </c>
      <c r="C5157" s="57">
        <v>20.0</v>
      </c>
      <c r="D5157" s="268">
        <v>0.395833333333333</v>
      </c>
      <c r="E5157" s="269">
        <v>2.3233852579423835E-4</v>
      </c>
      <c r="F5157" s="269">
        <v>6.339787222630086E-5</v>
      </c>
    </row>
    <row r="5158" ht="14.25" customHeight="1">
      <c r="A5158" s="267">
        <v>43573.0</v>
      </c>
      <c r="B5158" s="57">
        <v>108.0</v>
      </c>
      <c r="C5158" s="57">
        <v>21.0</v>
      </c>
      <c r="D5158" s="268">
        <v>0.416666666666667</v>
      </c>
      <c r="E5158" s="269">
        <v>2.4345583235947147E-4</v>
      </c>
      <c r="F5158" s="269">
        <v>6.059354296510588E-5</v>
      </c>
    </row>
    <row r="5159" ht="14.25" customHeight="1">
      <c r="A5159" s="267">
        <v>43573.0</v>
      </c>
      <c r="B5159" s="57">
        <v>108.0</v>
      </c>
      <c r="C5159" s="57">
        <v>22.0</v>
      </c>
      <c r="D5159" s="268">
        <v>0.4375</v>
      </c>
      <c r="E5159" s="269">
        <v>2.5259314642397083E-4</v>
      </c>
      <c r="F5159" s="269">
        <v>6.019292449922087E-5</v>
      </c>
    </row>
    <row r="5160" ht="14.25" customHeight="1">
      <c r="A5160" s="267">
        <v>43573.0</v>
      </c>
      <c r="B5160" s="57">
        <v>108.0</v>
      </c>
      <c r="C5160" s="57">
        <v>23.0</v>
      </c>
      <c r="D5160" s="268">
        <v>0.458333333333333</v>
      </c>
      <c r="E5160" s="269">
        <v>2.5575318727606423E-4</v>
      </c>
      <c r="F5160" s="269">
        <v>6.0092769882749627E-5</v>
      </c>
    </row>
    <row r="5161" ht="14.25" customHeight="1">
      <c r="A5161" s="267">
        <v>43573.0</v>
      </c>
      <c r="B5161" s="57">
        <v>108.0</v>
      </c>
      <c r="C5161" s="57">
        <v>24.0</v>
      </c>
      <c r="D5161" s="268">
        <v>0.479166666666667</v>
      </c>
      <c r="E5161" s="269">
        <v>2.61303240360381E-4</v>
      </c>
      <c r="F5161" s="269">
        <v>6.019292449922087E-5</v>
      </c>
    </row>
    <row r="5162" ht="14.25" customHeight="1">
      <c r="A5162" s="267">
        <v>43573.0</v>
      </c>
      <c r="B5162" s="57">
        <v>108.0</v>
      </c>
      <c r="C5162" s="57">
        <v>25.0</v>
      </c>
      <c r="D5162" s="268">
        <v>0.5</v>
      </c>
      <c r="E5162" s="269">
        <v>2.615640163447436E-4</v>
      </c>
      <c r="F5162" s="269">
        <v>6.0793852198048374E-5</v>
      </c>
    </row>
    <row r="5163" ht="14.25" customHeight="1">
      <c r="A5163" s="267">
        <v>43573.0</v>
      </c>
      <c r="B5163" s="57">
        <v>108.0</v>
      </c>
      <c r="C5163" s="57">
        <v>26.0</v>
      </c>
      <c r="D5163" s="268">
        <v>0.520833333333333</v>
      </c>
      <c r="E5163" s="269">
        <v>2.5923175359958786E-4</v>
      </c>
      <c r="F5163" s="269">
        <v>6.019292449922087E-5</v>
      </c>
    </row>
    <row r="5164" ht="14.25" customHeight="1">
      <c r="A5164" s="267">
        <v>43573.0</v>
      </c>
      <c r="B5164" s="57">
        <v>108.0</v>
      </c>
      <c r="C5164" s="57">
        <v>27.0</v>
      </c>
      <c r="D5164" s="268">
        <v>0.541666666666667</v>
      </c>
      <c r="E5164" s="269">
        <v>2.5674838177379173E-4</v>
      </c>
      <c r="F5164" s="269">
        <v>5.969215141686463E-5</v>
      </c>
    </row>
    <row r="5165" ht="14.25" customHeight="1">
      <c r="A5165" s="267">
        <v>43573.0</v>
      </c>
      <c r="B5165" s="57">
        <v>108.0</v>
      </c>
      <c r="C5165" s="57">
        <v>28.0</v>
      </c>
      <c r="D5165" s="268">
        <v>0.5625</v>
      </c>
      <c r="E5165" s="269">
        <v>2.3725656690808656E-4</v>
      </c>
      <c r="F5165" s="269">
        <v>5.758890447096841E-5</v>
      </c>
    </row>
    <row r="5166" ht="14.25" customHeight="1">
      <c r="A5166" s="267">
        <v>43573.0</v>
      </c>
      <c r="B5166" s="57">
        <v>108.0</v>
      </c>
      <c r="C5166" s="57">
        <v>29.0</v>
      </c>
      <c r="D5166" s="268">
        <v>0.583333333333333</v>
      </c>
      <c r="E5166" s="269">
        <v>2.1465376538721629E-4</v>
      </c>
      <c r="F5166" s="269">
        <v>5.728844062155465E-5</v>
      </c>
    </row>
    <row r="5167" ht="14.25" customHeight="1">
      <c r="A5167" s="267">
        <v>43573.0</v>
      </c>
      <c r="B5167" s="57">
        <v>108.0</v>
      </c>
      <c r="C5167" s="57">
        <v>30.0</v>
      </c>
      <c r="D5167" s="268">
        <v>0.604166666666667</v>
      </c>
      <c r="E5167" s="269">
        <v>1.9825009746685042E-4</v>
      </c>
      <c r="F5167" s="269">
        <v>5.668751292272716E-5</v>
      </c>
    </row>
    <row r="5168" ht="14.25" customHeight="1">
      <c r="A5168" s="267">
        <v>43573.0</v>
      </c>
      <c r="B5168" s="57">
        <v>108.0</v>
      </c>
      <c r="C5168" s="57">
        <v>31.0</v>
      </c>
      <c r="D5168" s="268">
        <v>0.625</v>
      </c>
      <c r="E5168" s="269">
        <v>1.9772830727034197E-4</v>
      </c>
      <c r="F5168" s="269">
        <v>5.5085039059187164E-5</v>
      </c>
    </row>
    <row r="5169" ht="14.25" customHeight="1">
      <c r="A5169" s="267">
        <v>43573.0</v>
      </c>
      <c r="B5169" s="57">
        <v>108.0</v>
      </c>
      <c r="C5169" s="57">
        <v>32.0</v>
      </c>
      <c r="D5169" s="268">
        <v>0.645833333333333</v>
      </c>
      <c r="E5169" s="269">
        <v>1.554721178484525E-4</v>
      </c>
      <c r="F5169" s="269">
        <v>5.808967755332465E-5</v>
      </c>
    </row>
    <row r="5170" ht="14.25" customHeight="1">
      <c r="A5170" s="267">
        <v>43573.0</v>
      </c>
      <c r="B5170" s="57">
        <v>108.0</v>
      </c>
      <c r="C5170" s="57">
        <v>33.0</v>
      </c>
      <c r="D5170" s="268">
        <v>0.666666666666667</v>
      </c>
      <c r="E5170" s="269">
        <v>1.376214218661484E-4</v>
      </c>
      <c r="F5170" s="269">
        <v>6.109431604746214E-5</v>
      </c>
    </row>
    <row r="5171" ht="14.25" customHeight="1">
      <c r="A5171" s="267">
        <v>43573.0</v>
      </c>
      <c r="B5171" s="57">
        <v>108.0</v>
      </c>
      <c r="C5171" s="57">
        <v>34.0</v>
      </c>
      <c r="D5171" s="268">
        <v>0.6875</v>
      </c>
      <c r="E5171" s="269">
        <v>1.0336922317702331E-4</v>
      </c>
      <c r="F5171" s="269">
        <v>6.820529381692084E-5</v>
      </c>
    </row>
    <row r="5172" ht="14.25" customHeight="1">
      <c r="A5172" s="267">
        <v>43573.0</v>
      </c>
      <c r="B5172" s="57">
        <v>108.0</v>
      </c>
      <c r="C5172" s="57">
        <v>35.0</v>
      </c>
      <c r="D5172" s="268">
        <v>0.708333333333333</v>
      </c>
      <c r="E5172" s="269">
        <v>8.270898501866186E-5</v>
      </c>
      <c r="F5172" s="269">
        <v>7.471534388755204E-5</v>
      </c>
    </row>
    <row r="5173" ht="14.25" customHeight="1">
      <c r="A5173" s="267">
        <v>43573.0</v>
      </c>
      <c r="B5173" s="57">
        <v>108.0</v>
      </c>
      <c r="C5173" s="57">
        <v>36.0</v>
      </c>
      <c r="D5173" s="268">
        <v>0.729166666666667</v>
      </c>
      <c r="E5173" s="269">
        <v>5.475640122948684E-5</v>
      </c>
      <c r="F5173" s="269">
        <v>7.792029161463202E-5</v>
      </c>
    </row>
    <row r="5174" ht="14.25" customHeight="1">
      <c r="A5174" s="267">
        <v>43573.0</v>
      </c>
      <c r="B5174" s="57">
        <v>108.0</v>
      </c>
      <c r="C5174" s="57">
        <v>37.0</v>
      </c>
      <c r="D5174" s="268">
        <v>0.75</v>
      </c>
      <c r="E5174" s="269">
        <v>3.3422895622795877E-5</v>
      </c>
      <c r="F5174" s="269">
        <v>7.822075546404577E-5</v>
      </c>
    </row>
    <row r="5175" ht="14.25" customHeight="1">
      <c r="A5175" s="267">
        <v>43573.0</v>
      </c>
      <c r="B5175" s="57">
        <v>108.0</v>
      </c>
      <c r="C5175" s="57">
        <v>38.0</v>
      </c>
      <c r="D5175" s="268">
        <v>0.770833333333333</v>
      </c>
      <c r="E5175" s="269">
        <v>1.660300092527416E-5</v>
      </c>
      <c r="F5175" s="269">
        <v>7.852121931345951E-5</v>
      </c>
    </row>
    <row r="5176" ht="14.25" customHeight="1">
      <c r="A5176" s="267">
        <v>43573.0</v>
      </c>
      <c r="B5176" s="57">
        <v>108.0</v>
      </c>
      <c r="C5176" s="57">
        <v>39.0</v>
      </c>
      <c r="D5176" s="268">
        <v>0.791666666666667</v>
      </c>
      <c r="E5176" s="269">
        <v>5.4661500164526335E-6</v>
      </c>
      <c r="F5176" s="269">
        <v>7.671843621697703E-5</v>
      </c>
    </row>
    <row r="5177" ht="14.25" customHeight="1">
      <c r="A5177" s="267">
        <v>43573.0</v>
      </c>
      <c r="B5177" s="57">
        <v>108.0</v>
      </c>
      <c r="C5177" s="57">
        <v>40.0</v>
      </c>
      <c r="D5177" s="268">
        <v>0.8125</v>
      </c>
      <c r="E5177" s="269">
        <v>1.356904340263544E-6</v>
      </c>
      <c r="F5177" s="269">
        <v>7.681859083344827E-5</v>
      </c>
    </row>
    <row r="5178" ht="14.25" customHeight="1">
      <c r="A5178" s="267">
        <v>43573.0</v>
      </c>
      <c r="B5178" s="57">
        <v>108.0</v>
      </c>
      <c r="C5178" s="57">
        <v>41.0</v>
      </c>
      <c r="D5178" s="268">
        <v>0.833333333333333</v>
      </c>
      <c r="E5178" s="269">
        <v>4.3199730620321916E-7</v>
      </c>
      <c r="F5178" s="269">
        <v>7.862137392993077E-5</v>
      </c>
    </row>
    <row r="5179" ht="14.25" customHeight="1">
      <c r="A5179" s="267">
        <v>43573.0</v>
      </c>
      <c r="B5179" s="57">
        <v>108.0</v>
      </c>
      <c r="C5179" s="57">
        <v>42.0</v>
      </c>
      <c r="D5179" s="268">
        <v>0.854166666666667</v>
      </c>
      <c r="E5179" s="269">
        <v>6.073748339837719E-8</v>
      </c>
      <c r="F5179" s="269">
        <v>7.942261086170077E-5</v>
      </c>
    </row>
    <row r="5180" ht="14.25" customHeight="1">
      <c r="A5180" s="267">
        <v>43573.0</v>
      </c>
      <c r="B5180" s="57">
        <v>108.0</v>
      </c>
      <c r="C5180" s="57">
        <v>43.0</v>
      </c>
      <c r="D5180" s="268">
        <v>0.875</v>
      </c>
      <c r="E5180" s="269">
        <v>0.0</v>
      </c>
      <c r="F5180" s="269">
        <v>8.05243116428845E-5</v>
      </c>
    </row>
    <row r="5181" ht="14.25" customHeight="1">
      <c r="A5181" s="267">
        <v>43573.0</v>
      </c>
      <c r="B5181" s="57">
        <v>108.0</v>
      </c>
      <c r="C5181" s="57">
        <v>44.0</v>
      </c>
      <c r="D5181" s="268">
        <v>0.895833333333333</v>
      </c>
      <c r="E5181" s="269">
        <v>0.0</v>
      </c>
      <c r="F5181" s="269">
        <v>7.521611696990828E-5</v>
      </c>
    </row>
    <row r="5182" ht="14.25" customHeight="1">
      <c r="A5182" s="267">
        <v>43573.0</v>
      </c>
      <c r="B5182" s="57">
        <v>108.0</v>
      </c>
      <c r="C5182" s="57">
        <v>45.0</v>
      </c>
      <c r="D5182" s="268">
        <v>0.916666666666667</v>
      </c>
      <c r="E5182" s="269">
        <v>0.0</v>
      </c>
      <c r="F5182" s="269">
        <v>7.120993231105831E-5</v>
      </c>
    </row>
    <row r="5183" ht="14.25" customHeight="1">
      <c r="A5183" s="267">
        <v>43573.0</v>
      </c>
      <c r="B5183" s="57">
        <v>108.0</v>
      </c>
      <c r="C5183" s="57">
        <v>46.0</v>
      </c>
      <c r="D5183" s="268">
        <v>0.9375</v>
      </c>
      <c r="E5183" s="269">
        <v>0.0</v>
      </c>
      <c r="F5183" s="269">
        <v>6.359818145924337E-5</v>
      </c>
    </row>
    <row r="5184" ht="14.25" customHeight="1">
      <c r="A5184" s="267">
        <v>43573.0</v>
      </c>
      <c r="B5184" s="57">
        <v>108.0</v>
      </c>
      <c r="C5184" s="57">
        <v>47.0</v>
      </c>
      <c r="D5184" s="268">
        <v>0.958333333333333</v>
      </c>
      <c r="E5184" s="269">
        <v>0.0</v>
      </c>
      <c r="F5184" s="269">
        <v>5.3282255962704675E-5</v>
      </c>
    </row>
    <row r="5185" ht="14.25" customHeight="1">
      <c r="A5185" s="267">
        <v>43573.0</v>
      </c>
      <c r="B5185" s="57">
        <v>108.0</v>
      </c>
      <c r="C5185" s="57">
        <v>48.0</v>
      </c>
      <c r="D5185" s="268">
        <v>0.979166666666667</v>
      </c>
      <c r="E5185" s="269">
        <v>0.0</v>
      </c>
      <c r="F5185" s="269">
        <v>4.426834048029223E-5</v>
      </c>
    </row>
    <row r="5186" ht="14.25" customHeight="1">
      <c r="A5186" s="267">
        <v>43574.0</v>
      </c>
      <c r="B5186" s="57">
        <v>109.0</v>
      </c>
      <c r="C5186" s="57">
        <v>1.0</v>
      </c>
      <c r="D5186" s="268">
        <v>0.0</v>
      </c>
      <c r="E5186" s="269">
        <v>0.0</v>
      </c>
      <c r="F5186" s="269">
        <v>3.9360764273201E-5</v>
      </c>
    </row>
    <row r="5187" ht="14.25" customHeight="1">
      <c r="A5187" s="267">
        <v>43574.0</v>
      </c>
      <c r="B5187" s="57">
        <v>109.0</v>
      </c>
      <c r="C5187" s="57">
        <v>2.0</v>
      </c>
      <c r="D5187" s="268">
        <v>0.020833333333333332</v>
      </c>
      <c r="E5187" s="269">
        <v>0.0</v>
      </c>
      <c r="F5187" s="269">
        <v>3.545473423082228E-5</v>
      </c>
    </row>
    <row r="5188" ht="14.25" customHeight="1">
      <c r="A5188" s="267">
        <v>43574.0</v>
      </c>
      <c r="B5188" s="57">
        <v>109.0</v>
      </c>
      <c r="C5188" s="57">
        <v>3.0</v>
      </c>
      <c r="D5188" s="268">
        <v>0.0416666666666667</v>
      </c>
      <c r="E5188" s="269">
        <v>0.0</v>
      </c>
      <c r="F5188" s="269">
        <v>3.18491680378573E-5</v>
      </c>
    </row>
    <row r="5189" ht="14.25" customHeight="1">
      <c r="A5189" s="267">
        <v>43574.0</v>
      </c>
      <c r="B5189" s="57">
        <v>109.0</v>
      </c>
      <c r="C5189" s="57">
        <v>4.0</v>
      </c>
      <c r="D5189" s="268">
        <v>0.0625</v>
      </c>
      <c r="E5189" s="269">
        <v>0.0</v>
      </c>
      <c r="F5189" s="269">
        <v>2.9645766475489823E-5</v>
      </c>
    </row>
    <row r="5190" ht="14.25" customHeight="1">
      <c r="A5190" s="267">
        <v>43574.0</v>
      </c>
      <c r="B5190" s="57">
        <v>109.0</v>
      </c>
      <c r="C5190" s="57">
        <v>5.0</v>
      </c>
      <c r="D5190" s="268">
        <v>0.0833333333333333</v>
      </c>
      <c r="E5190" s="269">
        <v>0.0</v>
      </c>
      <c r="F5190" s="269">
        <v>2.914499339313357E-5</v>
      </c>
    </row>
    <row r="5191" ht="14.25" customHeight="1">
      <c r="A5191" s="267">
        <v>43574.0</v>
      </c>
      <c r="B5191" s="57">
        <v>109.0</v>
      </c>
      <c r="C5191" s="57">
        <v>6.0</v>
      </c>
      <c r="D5191" s="268">
        <v>0.104166666666667</v>
      </c>
      <c r="E5191" s="269">
        <v>0.0</v>
      </c>
      <c r="F5191" s="269">
        <v>2.8443911077834827E-5</v>
      </c>
    </row>
    <row r="5192" ht="14.25" customHeight="1">
      <c r="A5192" s="267">
        <v>43574.0</v>
      </c>
      <c r="B5192" s="57">
        <v>109.0</v>
      </c>
      <c r="C5192" s="57">
        <v>7.0</v>
      </c>
      <c r="D5192" s="268">
        <v>0.125</v>
      </c>
      <c r="E5192" s="269">
        <v>0.0</v>
      </c>
      <c r="F5192" s="269">
        <v>2.8243601844892327E-5</v>
      </c>
    </row>
    <row r="5193" ht="14.25" customHeight="1">
      <c r="A5193" s="267">
        <v>43574.0</v>
      </c>
      <c r="B5193" s="57">
        <v>109.0</v>
      </c>
      <c r="C5193" s="57">
        <v>8.0</v>
      </c>
      <c r="D5193" s="268">
        <v>0.145833333333333</v>
      </c>
      <c r="E5193" s="269">
        <v>0.0</v>
      </c>
      <c r="F5193" s="269">
        <v>2.7642674146064832E-5</v>
      </c>
    </row>
    <row r="5194" ht="14.25" customHeight="1">
      <c r="A5194" s="267">
        <v>43574.0</v>
      </c>
      <c r="B5194" s="57">
        <v>109.0</v>
      </c>
      <c r="C5194" s="57">
        <v>9.0</v>
      </c>
      <c r="D5194" s="268">
        <v>0.166666666666667</v>
      </c>
      <c r="E5194" s="269">
        <v>0.0</v>
      </c>
      <c r="F5194" s="269">
        <v>2.784298337900733E-5</v>
      </c>
    </row>
    <row r="5195" ht="14.25" customHeight="1">
      <c r="A5195" s="267">
        <v>43574.0</v>
      </c>
      <c r="B5195" s="57">
        <v>109.0</v>
      </c>
      <c r="C5195" s="57">
        <v>10.0</v>
      </c>
      <c r="D5195" s="268">
        <v>0.1875</v>
      </c>
      <c r="E5195" s="269">
        <v>2.8563486793770716E-7</v>
      </c>
      <c r="F5195" s="269">
        <v>2.894468416019107E-5</v>
      </c>
    </row>
    <row r="5196" ht="14.25" customHeight="1">
      <c r="A5196" s="267">
        <v>43574.0</v>
      </c>
      <c r="B5196" s="57">
        <v>109.0</v>
      </c>
      <c r="C5196" s="57">
        <v>11.0</v>
      </c>
      <c r="D5196" s="268">
        <v>0.208333333333333</v>
      </c>
      <c r="E5196" s="269">
        <v>3.7493554956950817E-6</v>
      </c>
      <c r="F5196" s="269">
        <v>2.9445457242547322E-5</v>
      </c>
    </row>
    <row r="5197" ht="14.25" customHeight="1">
      <c r="A5197" s="267">
        <v>43574.0</v>
      </c>
      <c r="B5197" s="57">
        <v>109.0</v>
      </c>
      <c r="C5197" s="57">
        <v>12.0</v>
      </c>
      <c r="D5197" s="268">
        <v>0.229166666666667</v>
      </c>
      <c r="E5197" s="269">
        <v>1.339087862669853E-5</v>
      </c>
      <c r="F5197" s="269">
        <v>3.1548704188443556E-5</v>
      </c>
    </row>
    <row r="5198" ht="14.25" customHeight="1">
      <c r="A5198" s="267">
        <v>43574.0</v>
      </c>
      <c r="B5198" s="57">
        <v>109.0</v>
      </c>
      <c r="C5198" s="57">
        <v>13.0</v>
      </c>
      <c r="D5198" s="268">
        <v>0.25</v>
      </c>
      <c r="E5198" s="269">
        <v>3.353485328505586E-5</v>
      </c>
      <c r="F5198" s="269">
        <v>3.575519808023604E-5</v>
      </c>
    </row>
    <row r="5199" ht="14.25" customHeight="1">
      <c r="A5199" s="267">
        <v>43574.0</v>
      </c>
      <c r="B5199" s="57">
        <v>109.0</v>
      </c>
      <c r="C5199" s="57">
        <v>14.0</v>
      </c>
      <c r="D5199" s="268">
        <v>0.270833333333333</v>
      </c>
      <c r="E5199" s="269">
        <v>6.279719835468783E-5</v>
      </c>
      <c r="F5199" s="269">
        <v>4.166432045203974E-5</v>
      </c>
    </row>
    <row r="5200" ht="14.25" customHeight="1">
      <c r="A5200" s="267">
        <v>43574.0</v>
      </c>
      <c r="B5200" s="57">
        <v>109.0</v>
      </c>
      <c r="C5200" s="57">
        <v>15.0</v>
      </c>
      <c r="D5200" s="268">
        <v>0.291666666666667</v>
      </c>
      <c r="E5200" s="269">
        <v>9.951055987118456E-5</v>
      </c>
      <c r="F5200" s="269">
        <v>4.8675143605027206E-5</v>
      </c>
    </row>
    <row r="5201" ht="14.25" customHeight="1">
      <c r="A5201" s="267">
        <v>43574.0</v>
      </c>
      <c r="B5201" s="57">
        <v>109.0</v>
      </c>
      <c r="C5201" s="57">
        <v>16.0</v>
      </c>
      <c r="D5201" s="268">
        <v>0.3125</v>
      </c>
      <c r="E5201" s="269">
        <v>1.4073516461819474E-4</v>
      </c>
      <c r="F5201" s="269">
        <v>5.4383956743888416E-5</v>
      </c>
    </row>
    <row r="5202" ht="14.25" customHeight="1">
      <c r="A5202" s="267">
        <v>43574.0</v>
      </c>
      <c r="B5202" s="57">
        <v>109.0</v>
      </c>
      <c r="C5202" s="57">
        <v>17.0</v>
      </c>
      <c r="D5202" s="268">
        <v>0.333333333333333</v>
      </c>
      <c r="E5202" s="269">
        <v>1.7936667578751013E-4</v>
      </c>
      <c r="F5202" s="269">
        <v>5.6487203689784654E-5</v>
      </c>
    </row>
    <row r="5203" ht="14.25" customHeight="1">
      <c r="A5203" s="267">
        <v>43574.0</v>
      </c>
      <c r="B5203" s="57">
        <v>109.0</v>
      </c>
      <c r="C5203" s="57">
        <v>18.0</v>
      </c>
      <c r="D5203" s="268">
        <v>0.354166666666667</v>
      </c>
      <c r="E5203" s="269">
        <v>2.1172981730033087E-4</v>
      </c>
      <c r="F5203" s="269">
        <v>6.029307911569213E-5</v>
      </c>
    </row>
    <row r="5204" ht="14.25" customHeight="1">
      <c r="A5204" s="267">
        <v>43574.0</v>
      </c>
      <c r="B5204" s="57">
        <v>109.0</v>
      </c>
      <c r="C5204" s="57">
        <v>19.0</v>
      </c>
      <c r="D5204" s="268">
        <v>0.375</v>
      </c>
      <c r="E5204" s="269">
        <v>2.3072134848077974E-4</v>
      </c>
      <c r="F5204" s="269">
        <v>5.8490296019209644E-5</v>
      </c>
    </row>
    <row r="5205" ht="14.25" customHeight="1">
      <c r="A5205" s="267">
        <v>43574.0</v>
      </c>
      <c r="B5205" s="57">
        <v>109.0</v>
      </c>
      <c r="C5205" s="57">
        <v>20.0</v>
      </c>
      <c r="D5205" s="268">
        <v>0.395833333333333</v>
      </c>
      <c r="E5205" s="269">
        <v>2.4320124890151595E-4</v>
      </c>
      <c r="F5205" s="269">
        <v>5.73885952380259E-5</v>
      </c>
    </row>
    <row r="5206" ht="14.25" customHeight="1">
      <c r="A5206" s="267">
        <v>43574.0</v>
      </c>
      <c r="B5206" s="57">
        <v>109.0</v>
      </c>
      <c r="C5206" s="57">
        <v>21.0</v>
      </c>
      <c r="D5206" s="268">
        <v>0.416666666666667</v>
      </c>
      <c r="E5206" s="269">
        <v>2.552093071550642E-4</v>
      </c>
      <c r="F5206" s="269">
        <v>5.448411136035966E-5</v>
      </c>
    </row>
    <row r="5207" ht="14.25" customHeight="1">
      <c r="A5207" s="267">
        <v>43574.0</v>
      </c>
      <c r="B5207" s="57">
        <v>109.0</v>
      </c>
      <c r="C5207" s="57">
        <v>22.0</v>
      </c>
      <c r="D5207" s="268">
        <v>0.4375</v>
      </c>
      <c r="E5207" s="269">
        <v>2.734372198071905E-4</v>
      </c>
      <c r="F5207" s="269">
        <v>5.5285348292129665E-5</v>
      </c>
    </row>
    <row r="5208" ht="14.25" customHeight="1">
      <c r="A5208" s="267">
        <v>43574.0</v>
      </c>
      <c r="B5208" s="57">
        <v>109.0</v>
      </c>
      <c r="C5208" s="57">
        <v>23.0</v>
      </c>
      <c r="D5208" s="268">
        <v>0.458333333333333</v>
      </c>
      <c r="E5208" s="269">
        <v>2.7421172082855316E-4</v>
      </c>
      <c r="F5208" s="269">
        <v>5.518519367565842E-5</v>
      </c>
    </row>
    <row r="5209" ht="14.25" customHeight="1">
      <c r="A5209" s="267">
        <v>43574.0</v>
      </c>
      <c r="B5209" s="57">
        <v>109.0</v>
      </c>
      <c r="C5209" s="57">
        <v>24.0</v>
      </c>
      <c r="D5209" s="268">
        <v>0.479166666666667</v>
      </c>
      <c r="E5209" s="269">
        <v>2.8426400346847844E-4</v>
      </c>
      <c r="F5209" s="269">
        <v>5.368287442858966E-5</v>
      </c>
    </row>
    <row r="5210" ht="14.25" customHeight="1">
      <c r="A5210" s="267">
        <v>43574.0</v>
      </c>
      <c r="B5210" s="57">
        <v>109.0</v>
      </c>
      <c r="C5210" s="57">
        <v>25.0</v>
      </c>
      <c r="D5210" s="268">
        <v>0.5</v>
      </c>
      <c r="E5210" s="269">
        <v>2.780620089713292E-4</v>
      </c>
      <c r="F5210" s="269">
        <v>5.448411136035966E-5</v>
      </c>
    </row>
    <row r="5211" ht="14.25" customHeight="1">
      <c r="A5211" s="267">
        <v>43574.0</v>
      </c>
      <c r="B5211" s="57">
        <v>109.0</v>
      </c>
      <c r="C5211" s="57">
        <v>26.0</v>
      </c>
      <c r="D5211" s="268">
        <v>0.520833333333333</v>
      </c>
      <c r="E5211" s="269">
        <v>2.739506365829473E-4</v>
      </c>
      <c r="F5211" s="269">
        <v>5.418364751094592E-5</v>
      </c>
    </row>
    <row r="5212" ht="14.25" customHeight="1">
      <c r="A5212" s="267">
        <v>43574.0</v>
      </c>
      <c r="B5212" s="57">
        <v>109.0</v>
      </c>
      <c r="C5212" s="57">
        <v>27.0</v>
      </c>
      <c r="D5212" s="268">
        <v>0.541666666666667</v>
      </c>
      <c r="E5212" s="269">
        <v>2.6870730401637265E-4</v>
      </c>
      <c r="F5212" s="269">
        <v>5.428380212741717E-5</v>
      </c>
    </row>
    <row r="5213" ht="14.25" customHeight="1">
      <c r="A5213" s="267">
        <v>43574.0</v>
      </c>
      <c r="B5213" s="57">
        <v>109.0</v>
      </c>
      <c r="C5213" s="57">
        <v>28.0</v>
      </c>
      <c r="D5213" s="268">
        <v>0.5625</v>
      </c>
      <c r="E5213" s="269">
        <v>2.7081783922067957E-4</v>
      </c>
      <c r="F5213" s="269">
        <v>5.308194672976218E-5</v>
      </c>
    </row>
    <row r="5214" ht="14.25" customHeight="1">
      <c r="A5214" s="267">
        <v>43574.0</v>
      </c>
      <c r="B5214" s="57">
        <v>109.0</v>
      </c>
      <c r="C5214" s="57">
        <v>29.0</v>
      </c>
      <c r="D5214" s="268">
        <v>0.583333333333333</v>
      </c>
      <c r="E5214" s="269">
        <v>2.4214908598373623E-4</v>
      </c>
      <c r="F5214" s="269">
        <v>5.0277617468567196E-5</v>
      </c>
    </row>
    <row r="5215" ht="14.25" customHeight="1">
      <c r="A5215" s="267">
        <v>43574.0</v>
      </c>
      <c r="B5215" s="57">
        <v>109.0</v>
      </c>
      <c r="C5215" s="57">
        <v>30.0</v>
      </c>
      <c r="D5215" s="268">
        <v>0.604166666666667</v>
      </c>
      <c r="E5215" s="269">
        <v>2.1881230257700276E-4</v>
      </c>
      <c r="F5215" s="269">
        <v>5.188009133210718E-5</v>
      </c>
    </row>
    <row r="5216" ht="14.25" customHeight="1">
      <c r="A5216" s="267">
        <v>43574.0</v>
      </c>
      <c r="B5216" s="57">
        <v>109.0</v>
      </c>
      <c r="C5216" s="57">
        <v>31.0</v>
      </c>
      <c r="D5216" s="268">
        <v>0.625</v>
      </c>
      <c r="E5216" s="269">
        <v>1.9665262124106845E-4</v>
      </c>
      <c r="F5216" s="269">
        <v>5.0578081317980936E-5</v>
      </c>
    </row>
    <row r="5217" ht="14.25" customHeight="1">
      <c r="A5217" s="267">
        <v>43574.0</v>
      </c>
      <c r="B5217" s="57">
        <v>109.0</v>
      </c>
      <c r="C5217" s="57">
        <v>32.0</v>
      </c>
      <c r="D5217" s="268">
        <v>0.645833333333333</v>
      </c>
      <c r="E5217" s="269">
        <v>1.7212997550169757E-4</v>
      </c>
      <c r="F5217" s="269">
        <v>5.248101903093467E-5</v>
      </c>
    </row>
    <row r="5218" ht="14.25" customHeight="1">
      <c r="A5218" s="267">
        <v>43574.0</v>
      </c>
      <c r="B5218" s="57">
        <v>109.0</v>
      </c>
      <c r="C5218" s="57">
        <v>33.0</v>
      </c>
      <c r="D5218" s="268">
        <v>0.666666666666667</v>
      </c>
      <c r="E5218" s="269">
        <v>1.420083553283309E-4</v>
      </c>
      <c r="F5218" s="269">
        <v>5.6487203689784654E-5</v>
      </c>
    </row>
    <row r="5219" ht="14.25" customHeight="1">
      <c r="A5219" s="267">
        <v>43574.0</v>
      </c>
      <c r="B5219" s="57">
        <v>109.0</v>
      </c>
      <c r="C5219" s="57">
        <v>34.0</v>
      </c>
      <c r="D5219" s="268">
        <v>0.6875</v>
      </c>
      <c r="E5219" s="269">
        <v>1.0833166345264261E-4</v>
      </c>
      <c r="F5219" s="269">
        <v>6.279694452747336E-5</v>
      </c>
    </row>
    <row r="5220" ht="14.25" customHeight="1">
      <c r="A5220" s="267">
        <v>43574.0</v>
      </c>
      <c r="B5220" s="57">
        <v>109.0</v>
      </c>
      <c r="C5220" s="57">
        <v>35.0</v>
      </c>
      <c r="D5220" s="268">
        <v>0.708333333333333</v>
      </c>
      <c r="E5220" s="269">
        <v>7.696853273082016E-5</v>
      </c>
      <c r="F5220" s="269">
        <v>7.020838614634582E-5</v>
      </c>
    </row>
    <row r="5221" ht="14.25" customHeight="1">
      <c r="A5221" s="267">
        <v>43574.0</v>
      </c>
      <c r="B5221" s="57">
        <v>109.0</v>
      </c>
      <c r="C5221" s="57">
        <v>36.0</v>
      </c>
      <c r="D5221" s="268">
        <v>0.729166666666667</v>
      </c>
      <c r="E5221" s="269">
        <v>4.898280155608399E-5</v>
      </c>
      <c r="F5221" s="269">
        <v>7.621766313462079E-5</v>
      </c>
    </row>
    <row r="5222" ht="14.25" customHeight="1">
      <c r="A5222" s="267">
        <v>43574.0</v>
      </c>
      <c r="B5222" s="57">
        <v>109.0</v>
      </c>
      <c r="C5222" s="57">
        <v>37.0</v>
      </c>
      <c r="D5222" s="268">
        <v>0.75</v>
      </c>
      <c r="E5222" s="269">
        <v>2.815226350712697E-5</v>
      </c>
      <c r="F5222" s="269">
        <v>7.621766313462079E-5</v>
      </c>
    </row>
    <row r="5223" ht="14.25" customHeight="1">
      <c r="A5223" s="267">
        <v>43574.0</v>
      </c>
      <c r="B5223" s="57">
        <v>109.0</v>
      </c>
      <c r="C5223" s="57">
        <v>38.0</v>
      </c>
      <c r="D5223" s="268">
        <v>0.770833333333333</v>
      </c>
      <c r="E5223" s="269">
        <v>1.5417398760224298E-5</v>
      </c>
      <c r="F5223" s="269">
        <v>7.581704466873579E-5</v>
      </c>
    </row>
    <row r="5224" ht="14.25" customHeight="1">
      <c r="A5224" s="267">
        <v>43574.0</v>
      </c>
      <c r="B5224" s="57">
        <v>109.0</v>
      </c>
      <c r="C5224" s="57">
        <v>39.0</v>
      </c>
      <c r="D5224" s="268">
        <v>0.791666666666667</v>
      </c>
      <c r="E5224" s="269">
        <v>7.483701763980676E-6</v>
      </c>
      <c r="F5224" s="269">
        <v>7.391410695578205E-5</v>
      </c>
    </row>
    <row r="5225" ht="14.25" customHeight="1">
      <c r="A5225" s="267">
        <v>43574.0</v>
      </c>
      <c r="B5225" s="57">
        <v>109.0</v>
      </c>
      <c r="C5225" s="57">
        <v>40.0</v>
      </c>
      <c r="D5225" s="268">
        <v>0.8125</v>
      </c>
      <c r="E5225" s="269">
        <v>1.3929092534678653E-6</v>
      </c>
      <c r="F5225" s="269">
        <v>7.471534388755204E-5</v>
      </c>
    </row>
    <row r="5226" ht="14.25" customHeight="1">
      <c r="A5226" s="267">
        <v>43574.0</v>
      </c>
      <c r="B5226" s="57">
        <v>109.0</v>
      </c>
      <c r="C5226" s="57">
        <v>41.0</v>
      </c>
      <c r="D5226" s="268">
        <v>0.833333333333333</v>
      </c>
      <c r="E5226" s="269">
        <v>4.031440538408521E-7</v>
      </c>
      <c r="F5226" s="269">
        <v>7.802044623110327E-5</v>
      </c>
    </row>
    <row r="5227" ht="14.25" customHeight="1">
      <c r="A5227" s="267">
        <v>43574.0</v>
      </c>
      <c r="B5227" s="57">
        <v>109.0</v>
      </c>
      <c r="C5227" s="57">
        <v>42.0</v>
      </c>
      <c r="D5227" s="268">
        <v>0.854166666666667</v>
      </c>
      <c r="E5227" s="269">
        <v>3.389563564780967E-8</v>
      </c>
      <c r="F5227" s="269">
        <v>7.892183777934451E-5</v>
      </c>
    </row>
    <row r="5228" ht="14.25" customHeight="1">
      <c r="A5228" s="267">
        <v>43574.0</v>
      </c>
      <c r="B5228" s="57">
        <v>109.0</v>
      </c>
      <c r="C5228" s="57">
        <v>43.0</v>
      </c>
      <c r="D5228" s="268">
        <v>0.875</v>
      </c>
      <c r="E5228" s="269">
        <v>0.0</v>
      </c>
      <c r="F5228" s="269">
        <v>7.761982776521827E-5</v>
      </c>
    </row>
    <row r="5229" ht="14.25" customHeight="1">
      <c r="A5229" s="267">
        <v>43574.0</v>
      </c>
      <c r="B5229" s="57">
        <v>109.0</v>
      </c>
      <c r="C5229" s="57">
        <v>44.0</v>
      </c>
      <c r="D5229" s="268">
        <v>0.895833333333333</v>
      </c>
      <c r="E5229" s="269">
        <v>0.0</v>
      </c>
      <c r="F5229" s="269">
        <v>7.36136431063683E-5</v>
      </c>
    </row>
    <row r="5230" ht="14.25" customHeight="1">
      <c r="A5230" s="267">
        <v>43574.0</v>
      </c>
      <c r="B5230" s="57">
        <v>109.0</v>
      </c>
      <c r="C5230" s="57">
        <v>45.0</v>
      </c>
      <c r="D5230" s="268">
        <v>0.916666666666667</v>
      </c>
      <c r="E5230" s="269">
        <v>0.0</v>
      </c>
      <c r="F5230" s="269">
        <v>7.020838614634582E-5</v>
      </c>
    </row>
    <row r="5231" ht="14.25" customHeight="1">
      <c r="A5231" s="267">
        <v>43574.0</v>
      </c>
      <c r="B5231" s="57">
        <v>109.0</v>
      </c>
      <c r="C5231" s="57">
        <v>46.0</v>
      </c>
      <c r="D5231" s="268">
        <v>0.9375</v>
      </c>
      <c r="E5231" s="269">
        <v>0.0</v>
      </c>
      <c r="F5231" s="269">
        <v>6.209586221217463E-5</v>
      </c>
    </row>
    <row r="5232" ht="14.25" customHeight="1">
      <c r="A5232" s="267">
        <v>43574.0</v>
      </c>
      <c r="B5232" s="57">
        <v>109.0</v>
      </c>
      <c r="C5232" s="57">
        <v>47.0</v>
      </c>
      <c r="D5232" s="268">
        <v>0.958333333333333</v>
      </c>
      <c r="E5232" s="269">
        <v>0.0</v>
      </c>
      <c r="F5232" s="269">
        <v>5.308194672976218E-5</v>
      </c>
    </row>
    <row r="5233" ht="14.25" customHeight="1">
      <c r="A5233" s="267">
        <v>43574.0</v>
      </c>
      <c r="B5233" s="57">
        <v>109.0</v>
      </c>
      <c r="C5233" s="57">
        <v>48.0</v>
      </c>
      <c r="D5233" s="268">
        <v>0.979166666666667</v>
      </c>
      <c r="E5233" s="269">
        <v>0.0</v>
      </c>
      <c r="F5233" s="269">
        <v>4.436849509676348E-5</v>
      </c>
    </row>
    <row r="5234" ht="14.25" customHeight="1">
      <c r="A5234" s="267">
        <v>43575.0</v>
      </c>
      <c r="B5234" s="57">
        <v>110.0</v>
      </c>
      <c r="C5234" s="57">
        <v>1.0</v>
      </c>
      <c r="D5234" s="268">
        <v>0.0</v>
      </c>
      <c r="E5234" s="269">
        <v>0.0</v>
      </c>
      <c r="F5234" s="269">
        <v>3.785844502613227E-5</v>
      </c>
    </row>
    <row r="5235" ht="14.25" customHeight="1">
      <c r="A5235" s="267">
        <v>43575.0</v>
      </c>
      <c r="B5235" s="57">
        <v>110.0</v>
      </c>
      <c r="C5235" s="57">
        <v>2.0</v>
      </c>
      <c r="D5235" s="268">
        <v>0.020833333333333332</v>
      </c>
      <c r="E5235" s="269">
        <v>0.0</v>
      </c>
      <c r="F5235" s="269">
        <v>3.425287883316729E-5</v>
      </c>
    </row>
    <row r="5236" ht="14.25" customHeight="1">
      <c r="A5236" s="267">
        <v>43575.0</v>
      </c>
      <c r="B5236" s="57">
        <v>110.0</v>
      </c>
      <c r="C5236" s="57">
        <v>3.0</v>
      </c>
      <c r="D5236" s="268">
        <v>0.0416666666666667</v>
      </c>
      <c r="E5236" s="269">
        <v>0.0</v>
      </c>
      <c r="F5236" s="269">
        <v>3.134839495550106E-5</v>
      </c>
    </row>
    <row r="5237" ht="14.25" customHeight="1">
      <c r="A5237" s="267">
        <v>43575.0</v>
      </c>
      <c r="B5237" s="57">
        <v>110.0</v>
      </c>
      <c r="C5237" s="57">
        <v>4.0</v>
      </c>
      <c r="D5237" s="268">
        <v>0.0625</v>
      </c>
      <c r="E5237" s="269">
        <v>0.0</v>
      </c>
      <c r="F5237" s="269">
        <v>2.934530262607607E-5</v>
      </c>
    </row>
    <row r="5238" ht="14.25" customHeight="1">
      <c r="A5238" s="267">
        <v>43575.0</v>
      </c>
      <c r="B5238" s="57">
        <v>110.0</v>
      </c>
      <c r="C5238" s="57">
        <v>5.0</v>
      </c>
      <c r="D5238" s="268">
        <v>0.0833333333333333</v>
      </c>
      <c r="E5238" s="269">
        <v>0.0</v>
      </c>
      <c r="F5238" s="269">
        <v>2.834375646136358E-5</v>
      </c>
    </row>
    <row r="5239" ht="14.25" customHeight="1">
      <c r="A5239" s="267">
        <v>43575.0</v>
      </c>
      <c r="B5239" s="57">
        <v>110.0</v>
      </c>
      <c r="C5239" s="57">
        <v>6.0</v>
      </c>
      <c r="D5239" s="268">
        <v>0.104166666666667</v>
      </c>
      <c r="E5239" s="269">
        <v>0.0</v>
      </c>
      <c r="F5239" s="269">
        <v>2.7943137995478576E-5</v>
      </c>
    </row>
    <row r="5240" ht="14.25" customHeight="1">
      <c r="A5240" s="267">
        <v>43575.0</v>
      </c>
      <c r="B5240" s="57">
        <v>110.0</v>
      </c>
      <c r="C5240" s="57">
        <v>7.0</v>
      </c>
      <c r="D5240" s="268">
        <v>0.125</v>
      </c>
      <c r="E5240" s="269">
        <v>0.0</v>
      </c>
      <c r="F5240" s="269">
        <v>2.744236491312233E-5</v>
      </c>
    </row>
    <row r="5241" ht="14.25" customHeight="1">
      <c r="A5241" s="267">
        <v>43575.0</v>
      </c>
      <c r="B5241" s="57">
        <v>110.0</v>
      </c>
      <c r="C5241" s="57">
        <v>8.0</v>
      </c>
      <c r="D5241" s="268">
        <v>0.145833333333333</v>
      </c>
      <c r="E5241" s="269">
        <v>0.0</v>
      </c>
      <c r="F5241" s="269">
        <v>2.7342210296651082E-5</v>
      </c>
    </row>
    <row r="5242" ht="14.25" customHeight="1">
      <c r="A5242" s="267">
        <v>43575.0</v>
      </c>
      <c r="B5242" s="57">
        <v>110.0</v>
      </c>
      <c r="C5242" s="57">
        <v>9.0</v>
      </c>
      <c r="D5242" s="268">
        <v>0.166666666666667</v>
      </c>
      <c r="E5242" s="269">
        <v>0.0</v>
      </c>
      <c r="F5242" s="269">
        <v>2.724205568017983E-5</v>
      </c>
    </row>
    <row r="5243" ht="14.25" customHeight="1">
      <c r="A5243" s="267">
        <v>43575.0</v>
      </c>
      <c r="B5243" s="57">
        <v>110.0</v>
      </c>
      <c r="C5243" s="57">
        <v>10.0</v>
      </c>
      <c r="D5243" s="268">
        <v>0.1875</v>
      </c>
      <c r="E5243" s="269">
        <v>2.914918315582732E-7</v>
      </c>
      <c r="F5243" s="269">
        <v>2.8443911077834827E-5</v>
      </c>
    </row>
    <row r="5244" ht="14.25" customHeight="1">
      <c r="A5244" s="267">
        <v>43575.0</v>
      </c>
      <c r="B5244" s="57">
        <v>110.0</v>
      </c>
      <c r="C5244" s="57">
        <v>11.0</v>
      </c>
      <c r="D5244" s="268">
        <v>0.208333333333333</v>
      </c>
      <c r="E5244" s="269">
        <v>3.682182259153536E-6</v>
      </c>
      <c r="F5244" s="269">
        <v>2.9545611859018566E-5</v>
      </c>
    </row>
    <row r="5245" ht="14.25" customHeight="1">
      <c r="A5245" s="267">
        <v>43575.0</v>
      </c>
      <c r="B5245" s="57">
        <v>110.0</v>
      </c>
      <c r="C5245" s="57">
        <v>12.0</v>
      </c>
      <c r="D5245" s="268">
        <v>0.229166666666667</v>
      </c>
      <c r="E5245" s="269">
        <v>1.5559624307563587E-5</v>
      </c>
      <c r="F5245" s="269">
        <v>3.1148085722558555E-5</v>
      </c>
    </row>
    <row r="5246" ht="14.25" customHeight="1">
      <c r="A5246" s="267">
        <v>43575.0</v>
      </c>
      <c r="B5246" s="57">
        <v>110.0</v>
      </c>
      <c r="C5246" s="57">
        <v>13.0</v>
      </c>
      <c r="D5246" s="268">
        <v>0.25</v>
      </c>
      <c r="E5246" s="269">
        <v>3.70086039951823E-5</v>
      </c>
      <c r="F5246" s="269">
        <v>3.485380653199478E-5</v>
      </c>
    </row>
    <row r="5247" ht="14.25" customHeight="1">
      <c r="A5247" s="267">
        <v>43575.0</v>
      </c>
      <c r="B5247" s="57">
        <v>110.0</v>
      </c>
      <c r="C5247" s="57">
        <v>14.0</v>
      </c>
      <c r="D5247" s="268">
        <v>0.270833333333333</v>
      </c>
      <c r="E5247" s="269">
        <v>6.555330728185254E-5</v>
      </c>
      <c r="F5247" s="269">
        <v>4.1964784301453494E-5</v>
      </c>
    </row>
    <row r="5248" ht="14.25" customHeight="1">
      <c r="A5248" s="267">
        <v>43575.0</v>
      </c>
      <c r="B5248" s="57">
        <v>110.0</v>
      </c>
      <c r="C5248" s="57">
        <v>15.0</v>
      </c>
      <c r="D5248" s="268">
        <v>0.291666666666667</v>
      </c>
      <c r="E5248" s="269">
        <v>1.0645147639970106E-4</v>
      </c>
      <c r="F5248" s="269">
        <v>4.7773752056785965E-5</v>
      </c>
    </row>
    <row r="5249" ht="14.25" customHeight="1">
      <c r="A5249" s="267">
        <v>43575.0</v>
      </c>
      <c r="B5249" s="57">
        <v>110.0</v>
      </c>
      <c r="C5249" s="57">
        <v>16.0</v>
      </c>
      <c r="D5249" s="268">
        <v>0.3125</v>
      </c>
      <c r="E5249" s="269">
        <v>1.5372868096034866E-4</v>
      </c>
      <c r="F5249" s="269">
        <v>5.4383956743888416E-5</v>
      </c>
    </row>
    <row r="5250" ht="14.25" customHeight="1">
      <c r="A5250" s="267">
        <v>43575.0</v>
      </c>
      <c r="B5250" s="57">
        <v>110.0</v>
      </c>
      <c r="C5250" s="57">
        <v>17.0</v>
      </c>
      <c r="D5250" s="268">
        <v>0.333333333333333</v>
      </c>
      <c r="E5250" s="269">
        <v>2.0147851846312364E-4</v>
      </c>
      <c r="F5250" s="269">
        <v>5.6286894456842146E-5</v>
      </c>
    </row>
    <row r="5251" ht="14.25" customHeight="1">
      <c r="A5251" s="267">
        <v>43575.0</v>
      </c>
      <c r="B5251" s="57">
        <v>110.0</v>
      </c>
      <c r="C5251" s="57">
        <v>18.0</v>
      </c>
      <c r="D5251" s="268">
        <v>0.354166666666667</v>
      </c>
      <c r="E5251" s="269">
        <v>2.445510956764084E-4</v>
      </c>
      <c r="F5251" s="269">
        <v>5.979230603333589E-5</v>
      </c>
    </row>
    <row r="5252" ht="14.25" customHeight="1">
      <c r="A5252" s="267">
        <v>43575.0</v>
      </c>
      <c r="B5252" s="57">
        <v>110.0</v>
      </c>
      <c r="C5252" s="57">
        <v>19.0</v>
      </c>
      <c r="D5252" s="268">
        <v>0.375</v>
      </c>
      <c r="E5252" s="269">
        <v>2.7301277203755226E-4</v>
      </c>
      <c r="F5252" s="269">
        <v>6.059354296510588E-5</v>
      </c>
    </row>
    <row r="5253" ht="14.25" customHeight="1">
      <c r="A5253" s="267">
        <v>43575.0</v>
      </c>
      <c r="B5253" s="57">
        <v>110.0</v>
      </c>
      <c r="C5253" s="57">
        <v>20.0</v>
      </c>
      <c r="D5253" s="268">
        <v>0.395833333333333</v>
      </c>
      <c r="E5253" s="269">
        <v>2.871489793686121E-4</v>
      </c>
      <c r="F5253" s="269">
        <v>5.9191378334508385E-5</v>
      </c>
    </row>
    <row r="5254" ht="14.25" customHeight="1">
      <c r="A5254" s="267">
        <v>43575.0</v>
      </c>
      <c r="B5254" s="57">
        <v>110.0</v>
      </c>
      <c r="C5254" s="57">
        <v>21.0</v>
      </c>
      <c r="D5254" s="268">
        <v>0.416666666666667</v>
      </c>
      <c r="E5254" s="269">
        <v>2.99692807528654E-4</v>
      </c>
      <c r="F5254" s="269">
        <v>5.5786121374485906E-5</v>
      </c>
    </row>
    <row r="5255" ht="14.25" customHeight="1">
      <c r="A5255" s="267">
        <v>43575.0</v>
      </c>
      <c r="B5255" s="57">
        <v>110.0</v>
      </c>
      <c r="C5255" s="57">
        <v>22.0</v>
      </c>
      <c r="D5255" s="268">
        <v>0.4375</v>
      </c>
      <c r="E5255" s="269">
        <v>3.260188126571822E-4</v>
      </c>
      <c r="F5255" s="269">
        <v>5.498488444271591E-5</v>
      </c>
    </row>
    <row r="5256" ht="14.25" customHeight="1">
      <c r="A5256" s="267">
        <v>43575.0</v>
      </c>
      <c r="B5256" s="57">
        <v>110.0</v>
      </c>
      <c r="C5256" s="57">
        <v>23.0</v>
      </c>
      <c r="D5256" s="268">
        <v>0.458333333333333</v>
      </c>
      <c r="E5256" s="269">
        <v>3.4055375793900144E-4</v>
      </c>
      <c r="F5256" s="269">
        <v>5.4684420593302164E-5</v>
      </c>
    </row>
    <row r="5257" ht="14.25" customHeight="1">
      <c r="A5257" s="267">
        <v>43575.0</v>
      </c>
      <c r="B5257" s="57">
        <v>110.0</v>
      </c>
      <c r="C5257" s="57">
        <v>24.0</v>
      </c>
      <c r="D5257" s="268">
        <v>0.479166666666667</v>
      </c>
      <c r="E5257" s="269">
        <v>3.5445973942682435E-4</v>
      </c>
      <c r="F5257" s="269">
        <v>5.428380212741717E-5</v>
      </c>
    </row>
    <row r="5258" ht="14.25" customHeight="1">
      <c r="A5258" s="267">
        <v>43575.0</v>
      </c>
      <c r="B5258" s="57">
        <v>110.0</v>
      </c>
      <c r="C5258" s="57">
        <v>25.0</v>
      </c>
      <c r="D5258" s="268">
        <v>0.5</v>
      </c>
      <c r="E5258" s="269">
        <v>3.546619854378741E-4</v>
      </c>
      <c r="F5258" s="269">
        <v>5.5085039059187164E-5</v>
      </c>
    </row>
    <row r="5259" ht="14.25" customHeight="1">
      <c r="A5259" s="267">
        <v>43575.0</v>
      </c>
      <c r="B5259" s="57">
        <v>110.0</v>
      </c>
      <c r="C5259" s="57">
        <v>26.0</v>
      </c>
      <c r="D5259" s="268">
        <v>0.520833333333333</v>
      </c>
      <c r="E5259" s="269">
        <v>3.537630719210719E-4</v>
      </c>
      <c r="F5259" s="269">
        <v>5.428380212741717E-5</v>
      </c>
    </row>
    <row r="5260" ht="14.25" customHeight="1">
      <c r="A5260" s="267">
        <v>43575.0</v>
      </c>
      <c r="B5260" s="57">
        <v>110.0</v>
      </c>
      <c r="C5260" s="57">
        <v>27.0</v>
      </c>
      <c r="D5260" s="268">
        <v>0.541666666666667</v>
      </c>
      <c r="E5260" s="269">
        <v>3.445959860437824E-4</v>
      </c>
      <c r="F5260" s="269">
        <v>5.368287442858966E-5</v>
      </c>
    </row>
    <row r="5261" ht="14.25" customHeight="1">
      <c r="A5261" s="267">
        <v>43575.0</v>
      </c>
      <c r="B5261" s="57">
        <v>110.0</v>
      </c>
      <c r="C5261" s="57">
        <v>28.0</v>
      </c>
      <c r="D5261" s="268">
        <v>0.5625</v>
      </c>
      <c r="E5261" s="269">
        <v>3.3869597670706367E-4</v>
      </c>
      <c r="F5261" s="269">
        <v>5.167978209916469E-5</v>
      </c>
    </row>
    <row r="5262" ht="14.25" customHeight="1">
      <c r="A5262" s="267">
        <v>43575.0</v>
      </c>
      <c r="B5262" s="57">
        <v>110.0</v>
      </c>
      <c r="C5262" s="57">
        <v>29.0</v>
      </c>
      <c r="D5262" s="268">
        <v>0.583333333333333</v>
      </c>
      <c r="E5262" s="269">
        <v>3.189218674799101E-4</v>
      </c>
      <c r="F5262" s="269">
        <v>4.9075762070912194E-5</v>
      </c>
    </row>
    <row r="5263" ht="14.25" customHeight="1">
      <c r="A5263" s="267">
        <v>43575.0</v>
      </c>
      <c r="B5263" s="57">
        <v>110.0</v>
      </c>
      <c r="C5263" s="57">
        <v>30.0</v>
      </c>
      <c r="D5263" s="268">
        <v>0.604166666666667</v>
      </c>
      <c r="E5263" s="269">
        <v>3.003894458253799E-4</v>
      </c>
      <c r="F5263" s="269">
        <v>5.067823593445219E-5</v>
      </c>
    </row>
    <row r="5264" ht="14.25" customHeight="1">
      <c r="A5264" s="267">
        <v>43575.0</v>
      </c>
      <c r="B5264" s="57">
        <v>110.0</v>
      </c>
      <c r="C5264" s="57">
        <v>31.0</v>
      </c>
      <c r="D5264" s="268">
        <v>0.625</v>
      </c>
      <c r="E5264" s="269">
        <v>2.6865780149128117E-4</v>
      </c>
      <c r="F5264" s="269">
        <v>4.92760713038547E-5</v>
      </c>
    </row>
    <row r="5265" ht="14.25" customHeight="1">
      <c r="A5265" s="267">
        <v>43575.0</v>
      </c>
      <c r="B5265" s="57">
        <v>110.0</v>
      </c>
      <c r="C5265" s="57">
        <v>32.0</v>
      </c>
      <c r="D5265" s="268">
        <v>0.645833333333333</v>
      </c>
      <c r="E5265" s="269">
        <v>2.3549852466035748E-4</v>
      </c>
      <c r="F5265" s="269">
        <v>5.137931824975094E-5</v>
      </c>
    </row>
    <row r="5266" ht="14.25" customHeight="1">
      <c r="A5266" s="267">
        <v>43575.0</v>
      </c>
      <c r="B5266" s="57">
        <v>110.0</v>
      </c>
      <c r="C5266" s="57">
        <v>33.0</v>
      </c>
      <c r="D5266" s="268">
        <v>0.666666666666667</v>
      </c>
      <c r="E5266" s="269">
        <v>1.9096799507129235E-4</v>
      </c>
      <c r="F5266" s="269">
        <v>5.488472982624466E-5</v>
      </c>
    </row>
    <row r="5267" ht="14.25" customHeight="1">
      <c r="A5267" s="267">
        <v>43575.0</v>
      </c>
      <c r="B5267" s="57">
        <v>110.0</v>
      </c>
      <c r="C5267" s="57">
        <v>34.0</v>
      </c>
      <c r="D5267" s="268">
        <v>0.6875</v>
      </c>
      <c r="E5267" s="269">
        <v>1.4810734152978256E-4</v>
      </c>
      <c r="F5267" s="269">
        <v>6.119447066393338E-5</v>
      </c>
    </row>
    <row r="5268" ht="14.25" customHeight="1">
      <c r="A5268" s="267">
        <v>43575.0</v>
      </c>
      <c r="B5268" s="57">
        <v>110.0</v>
      </c>
      <c r="C5268" s="57">
        <v>35.0</v>
      </c>
      <c r="D5268" s="268">
        <v>0.708333333333333</v>
      </c>
      <c r="E5268" s="269">
        <v>1.0468334649926397E-4</v>
      </c>
      <c r="F5268" s="269">
        <v>6.760436611809333E-5</v>
      </c>
    </row>
    <row r="5269" ht="14.25" customHeight="1">
      <c r="A5269" s="267">
        <v>43575.0</v>
      </c>
      <c r="B5269" s="57">
        <v>110.0</v>
      </c>
      <c r="C5269" s="57">
        <v>36.0</v>
      </c>
      <c r="D5269" s="268">
        <v>0.729166666666667</v>
      </c>
      <c r="E5269" s="269">
        <v>6.820527311446463E-5</v>
      </c>
      <c r="F5269" s="269">
        <v>7.291256079106956E-5</v>
      </c>
    </row>
    <row r="5270" ht="14.25" customHeight="1">
      <c r="A5270" s="267">
        <v>43575.0</v>
      </c>
      <c r="B5270" s="57">
        <v>110.0</v>
      </c>
      <c r="C5270" s="57">
        <v>37.0</v>
      </c>
      <c r="D5270" s="268">
        <v>0.75</v>
      </c>
      <c r="E5270" s="269">
        <v>3.942227933975067E-5</v>
      </c>
      <c r="F5270" s="269">
        <v>7.731936391580452E-5</v>
      </c>
    </row>
    <row r="5271" ht="14.25" customHeight="1">
      <c r="A5271" s="267">
        <v>43575.0</v>
      </c>
      <c r="B5271" s="57">
        <v>110.0</v>
      </c>
      <c r="C5271" s="57">
        <v>38.0</v>
      </c>
      <c r="D5271" s="268">
        <v>0.770833333333333</v>
      </c>
      <c r="E5271" s="269">
        <v>1.9096777260956313E-5</v>
      </c>
      <c r="F5271" s="269">
        <v>7.761982776521827E-5</v>
      </c>
    </row>
    <row r="5272" ht="14.25" customHeight="1">
      <c r="A5272" s="267">
        <v>43575.0</v>
      </c>
      <c r="B5272" s="57">
        <v>110.0</v>
      </c>
      <c r="C5272" s="57">
        <v>39.0</v>
      </c>
      <c r="D5272" s="268">
        <v>0.791666666666667</v>
      </c>
      <c r="E5272" s="269">
        <v>9.050543328952521E-6</v>
      </c>
      <c r="F5272" s="269">
        <v>7.511596235343704E-5</v>
      </c>
    </row>
    <row r="5273" ht="14.25" customHeight="1">
      <c r="A5273" s="267">
        <v>43575.0</v>
      </c>
      <c r="B5273" s="57">
        <v>110.0</v>
      </c>
      <c r="C5273" s="57">
        <v>40.0</v>
      </c>
      <c r="D5273" s="268">
        <v>0.8125</v>
      </c>
      <c r="E5273" s="269">
        <v>1.6040682050514282E-6</v>
      </c>
      <c r="F5273" s="269">
        <v>7.421457080519578E-5</v>
      </c>
    </row>
    <row r="5274" ht="14.25" customHeight="1">
      <c r="A5274" s="267">
        <v>43575.0</v>
      </c>
      <c r="B5274" s="57">
        <v>110.0</v>
      </c>
      <c r="C5274" s="57">
        <v>41.0</v>
      </c>
      <c r="D5274" s="268">
        <v>0.833333333333333</v>
      </c>
      <c r="E5274" s="269">
        <v>4.0098622513853823E-7</v>
      </c>
      <c r="F5274" s="269">
        <v>7.611750851814954E-5</v>
      </c>
    </row>
    <row r="5275" ht="14.25" customHeight="1">
      <c r="A5275" s="267">
        <v>43575.0</v>
      </c>
      <c r="B5275" s="57">
        <v>110.0</v>
      </c>
      <c r="C5275" s="57">
        <v>42.0</v>
      </c>
      <c r="D5275" s="268">
        <v>0.854166666666667</v>
      </c>
      <c r="E5275" s="269">
        <v>5.2372814564479394E-8</v>
      </c>
      <c r="F5275" s="269">
        <v>7.721920929933328E-5</v>
      </c>
    </row>
    <row r="5276" ht="14.25" customHeight="1">
      <c r="A5276" s="267">
        <v>43575.0</v>
      </c>
      <c r="B5276" s="57">
        <v>110.0</v>
      </c>
      <c r="C5276" s="57">
        <v>43.0</v>
      </c>
      <c r="D5276" s="268">
        <v>0.875</v>
      </c>
      <c r="E5276" s="269">
        <v>0.0</v>
      </c>
      <c r="F5276" s="269">
        <v>7.782013699816078E-5</v>
      </c>
    </row>
    <row r="5277" ht="14.25" customHeight="1">
      <c r="A5277" s="267">
        <v>43575.0</v>
      </c>
      <c r="B5277" s="57">
        <v>110.0</v>
      </c>
      <c r="C5277" s="57">
        <v>44.0</v>
      </c>
      <c r="D5277" s="268">
        <v>0.895833333333333</v>
      </c>
      <c r="E5277" s="269">
        <v>0.0</v>
      </c>
      <c r="F5277" s="269">
        <v>7.18108600098858E-5</v>
      </c>
    </row>
    <row r="5278" ht="14.25" customHeight="1">
      <c r="A5278" s="267">
        <v>43575.0</v>
      </c>
      <c r="B5278" s="57">
        <v>110.0</v>
      </c>
      <c r="C5278" s="57">
        <v>45.0</v>
      </c>
      <c r="D5278" s="268">
        <v>0.916666666666667</v>
      </c>
      <c r="E5278" s="269">
        <v>0.0</v>
      </c>
      <c r="F5278" s="269">
        <v>6.790482996750707E-5</v>
      </c>
    </row>
    <row r="5279" ht="14.25" customHeight="1">
      <c r="A5279" s="267">
        <v>43575.0</v>
      </c>
      <c r="B5279" s="57">
        <v>110.0</v>
      </c>
      <c r="C5279" s="57">
        <v>46.0</v>
      </c>
      <c r="D5279" s="268">
        <v>0.9375</v>
      </c>
      <c r="E5279" s="269">
        <v>0.0</v>
      </c>
      <c r="F5279" s="269">
        <v>6.049338834863463E-5</v>
      </c>
    </row>
    <row r="5280" ht="14.25" customHeight="1">
      <c r="A5280" s="267">
        <v>43575.0</v>
      </c>
      <c r="B5280" s="57">
        <v>110.0</v>
      </c>
      <c r="C5280" s="57">
        <v>47.0</v>
      </c>
      <c r="D5280" s="268">
        <v>0.958333333333333</v>
      </c>
      <c r="E5280" s="269">
        <v>0.0</v>
      </c>
      <c r="F5280" s="269">
        <v>5.1980245948578425E-5</v>
      </c>
    </row>
    <row r="5281" ht="14.25" customHeight="1">
      <c r="A5281" s="267">
        <v>43575.0</v>
      </c>
      <c r="B5281" s="57">
        <v>110.0</v>
      </c>
      <c r="C5281" s="57">
        <v>48.0</v>
      </c>
      <c r="D5281" s="268">
        <v>0.979166666666667</v>
      </c>
      <c r="E5281" s="269">
        <v>0.0</v>
      </c>
      <c r="F5281" s="269">
        <v>4.416818586382098E-5</v>
      </c>
    </row>
    <row r="5282" ht="14.25" customHeight="1">
      <c r="A5282" s="267">
        <v>43576.0</v>
      </c>
      <c r="B5282" s="57">
        <v>111.0</v>
      </c>
      <c r="C5282" s="57">
        <v>1.0</v>
      </c>
      <c r="D5282" s="268">
        <v>0.0</v>
      </c>
      <c r="E5282" s="269">
        <v>0.0</v>
      </c>
      <c r="F5282" s="269">
        <v>3.845937272495976E-5</v>
      </c>
    </row>
    <row r="5283" ht="14.25" customHeight="1">
      <c r="A5283" s="267">
        <v>43576.0</v>
      </c>
      <c r="B5283" s="57">
        <v>111.0</v>
      </c>
      <c r="C5283" s="57">
        <v>2.0</v>
      </c>
      <c r="D5283" s="268">
        <v>0.020833333333333332</v>
      </c>
      <c r="E5283" s="269">
        <v>0.0</v>
      </c>
      <c r="F5283" s="269">
        <v>3.465349729905229E-5</v>
      </c>
    </row>
    <row r="5284" ht="14.25" customHeight="1">
      <c r="A5284" s="267">
        <v>43576.0</v>
      </c>
      <c r="B5284" s="57">
        <v>111.0</v>
      </c>
      <c r="C5284" s="57">
        <v>3.0</v>
      </c>
      <c r="D5284" s="268">
        <v>0.0416666666666667</v>
      </c>
      <c r="E5284" s="269">
        <v>0.0</v>
      </c>
      <c r="F5284" s="269">
        <v>3.18491680378573E-5</v>
      </c>
    </row>
    <row r="5285" ht="14.25" customHeight="1">
      <c r="A5285" s="267">
        <v>43576.0</v>
      </c>
      <c r="B5285" s="57">
        <v>111.0</v>
      </c>
      <c r="C5285" s="57">
        <v>4.0</v>
      </c>
      <c r="D5285" s="268">
        <v>0.0625</v>
      </c>
      <c r="E5285" s="269">
        <v>0.0</v>
      </c>
      <c r="F5285" s="269">
        <v>2.9545611859018566E-5</v>
      </c>
    </row>
    <row r="5286" ht="14.25" customHeight="1">
      <c r="A5286" s="267">
        <v>43576.0</v>
      </c>
      <c r="B5286" s="57">
        <v>111.0</v>
      </c>
      <c r="C5286" s="57">
        <v>5.0</v>
      </c>
      <c r="D5286" s="268">
        <v>0.0833333333333333</v>
      </c>
      <c r="E5286" s="269">
        <v>0.0</v>
      </c>
      <c r="F5286" s="269">
        <v>2.834375646136358E-5</v>
      </c>
    </row>
    <row r="5287" ht="14.25" customHeight="1">
      <c r="A5287" s="267">
        <v>43576.0</v>
      </c>
      <c r="B5287" s="57">
        <v>111.0</v>
      </c>
      <c r="C5287" s="57">
        <v>6.0</v>
      </c>
      <c r="D5287" s="268">
        <v>0.104166666666667</v>
      </c>
      <c r="E5287" s="269">
        <v>0.0</v>
      </c>
      <c r="F5287" s="269">
        <v>2.8043292611949826E-5</v>
      </c>
    </row>
    <row r="5288" ht="14.25" customHeight="1">
      <c r="A5288" s="267">
        <v>43576.0</v>
      </c>
      <c r="B5288" s="57">
        <v>111.0</v>
      </c>
      <c r="C5288" s="57">
        <v>7.0</v>
      </c>
      <c r="D5288" s="268">
        <v>0.125</v>
      </c>
      <c r="E5288" s="269">
        <v>0.0</v>
      </c>
      <c r="F5288" s="269">
        <v>2.784298337900733E-5</v>
      </c>
    </row>
    <row r="5289" ht="14.25" customHeight="1">
      <c r="A5289" s="267">
        <v>43576.0</v>
      </c>
      <c r="B5289" s="57">
        <v>111.0</v>
      </c>
      <c r="C5289" s="57">
        <v>8.0</v>
      </c>
      <c r="D5289" s="268">
        <v>0.145833333333333</v>
      </c>
      <c r="E5289" s="269">
        <v>0.0</v>
      </c>
      <c r="F5289" s="269">
        <v>2.704174644723733E-5</v>
      </c>
    </row>
    <row r="5290" ht="14.25" customHeight="1">
      <c r="A5290" s="267">
        <v>43576.0</v>
      </c>
      <c r="B5290" s="57">
        <v>111.0</v>
      </c>
      <c r="C5290" s="57">
        <v>9.0</v>
      </c>
      <c r="D5290" s="268">
        <v>0.166666666666667</v>
      </c>
      <c r="E5290" s="269">
        <v>2.9593079346017582E-9</v>
      </c>
      <c r="F5290" s="269">
        <v>2.6941591830766084E-5</v>
      </c>
    </row>
    <row r="5291" ht="14.25" customHeight="1">
      <c r="A5291" s="267">
        <v>43576.0</v>
      </c>
      <c r="B5291" s="57">
        <v>111.0</v>
      </c>
      <c r="C5291" s="57">
        <v>10.0</v>
      </c>
      <c r="D5291" s="268">
        <v>0.1875</v>
      </c>
      <c r="E5291" s="269">
        <v>2.3692959151405327E-7</v>
      </c>
      <c r="F5291" s="269">
        <v>2.834375646136358E-5</v>
      </c>
    </row>
    <row r="5292" ht="14.25" customHeight="1">
      <c r="A5292" s="267">
        <v>43576.0</v>
      </c>
      <c r="B5292" s="57">
        <v>111.0</v>
      </c>
      <c r="C5292" s="57">
        <v>11.0</v>
      </c>
      <c r="D5292" s="268">
        <v>0.208333333333333</v>
      </c>
      <c r="E5292" s="269">
        <v>5.142501185083515E-6</v>
      </c>
      <c r="F5292" s="269">
        <v>2.934530262607607E-5</v>
      </c>
    </row>
    <row r="5293" ht="14.25" customHeight="1">
      <c r="A5293" s="267">
        <v>43576.0</v>
      </c>
      <c r="B5293" s="57">
        <v>111.0</v>
      </c>
      <c r="C5293" s="57">
        <v>12.0</v>
      </c>
      <c r="D5293" s="268">
        <v>0.229166666666667</v>
      </c>
      <c r="E5293" s="269">
        <v>2.1023653287389343E-5</v>
      </c>
      <c r="F5293" s="269">
        <v>3.0447003407259817E-5</v>
      </c>
    </row>
    <row r="5294" ht="14.25" customHeight="1">
      <c r="A5294" s="267">
        <v>43576.0</v>
      </c>
      <c r="B5294" s="57">
        <v>111.0</v>
      </c>
      <c r="C5294" s="57">
        <v>13.0</v>
      </c>
      <c r="D5294" s="268">
        <v>0.25</v>
      </c>
      <c r="E5294" s="269">
        <v>4.381228092547219E-5</v>
      </c>
      <c r="F5294" s="269">
        <v>3.585535269670728E-5</v>
      </c>
    </row>
    <row r="5295" ht="14.25" customHeight="1">
      <c r="A5295" s="267">
        <v>43576.0</v>
      </c>
      <c r="B5295" s="57">
        <v>111.0</v>
      </c>
      <c r="C5295" s="57">
        <v>14.0</v>
      </c>
      <c r="D5295" s="268">
        <v>0.270833333333333</v>
      </c>
      <c r="E5295" s="269">
        <v>7.488275016532327E-5</v>
      </c>
      <c r="F5295" s="269">
        <v>4.276602123322348E-5</v>
      </c>
    </row>
    <row r="5296" ht="14.25" customHeight="1">
      <c r="A5296" s="267">
        <v>43576.0</v>
      </c>
      <c r="B5296" s="57">
        <v>111.0</v>
      </c>
      <c r="C5296" s="57">
        <v>15.0</v>
      </c>
      <c r="D5296" s="268">
        <v>0.291666666666667</v>
      </c>
      <c r="E5296" s="269">
        <v>1.2027001749059091E-4</v>
      </c>
      <c r="F5296" s="269">
        <v>4.877529822149846E-5</v>
      </c>
    </row>
    <row r="5297" ht="14.25" customHeight="1">
      <c r="A5297" s="267">
        <v>43576.0</v>
      </c>
      <c r="B5297" s="57">
        <v>111.0</v>
      </c>
      <c r="C5297" s="57">
        <v>16.0</v>
      </c>
      <c r="D5297" s="268">
        <v>0.3125</v>
      </c>
      <c r="E5297" s="269">
        <v>1.7073370043293423E-4</v>
      </c>
      <c r="F5297" s="269">
        <v>5.488472982624466E-5</v>
      </c>
    </row>
    <row r="5298" ht="14.25" customHeight="1">
      <c r="A5298" s="267">
        <v>43576.0</v>
      </c>
      <c r="B5298" s="57">
        <v>111.0</v>
      </c>
      <c r="C5298" s="57">
        <v>17.0</v>
      </c>
      <c r="D5298" s="268">
        <v>0.333333333333333</v>
      </c>
      <c r="E5298" s="269">
        <v>2.162125960270514E-4</v>
      </c>
      <c r="F5298" s="269">
        <v>5.498488444271591E-5</v>
      </c>
    </row>
    <row r="5299" ht="14.25" customHeight="1">
      <c r="A5299" s="267">
        <v>43576.0</v>
      </c>
      <c r="B5299" s="57">
        <v>111.0</v>
      </c>
      <c r="C5299" s="57">
        <v>18.0</v>
      </c>
      <c r="D5299" s="268">
        <v>0.354166666666667</v>
      </c>
      <c r="E5299" s="269">
        <v>2.613746052864735E-4</v>
      </c>
      <c r="F5299" s="269">
        <v>5.8991069101565885E-5</v>
      </c>
    </row>
    <row r="5300" ht="14.25" customHeight="1">
      <c r="A5300" s="267">
        <v>43576.0</v>
      </c>
      <c r="B5300" s="57">
        <v>111.0</v>
      </c>
      <c r="C5300" s="57">
        <v>19.0</v>
      </c>
      <c r="D5300" s="268">
        <v>0.375</v>
      </c>
      <c r="E5300" s="269">
        <v>3.008017280201636E-4</v>
      </c>
      <c r="F5300" s="269">
        <v>6.049338834863463E-5</v>
      </c>
    </row>
    <row r="5301" ht="14.25" customHeight="1">
      <c r="A5301" s="267">
        <v>43576.0</v>
      </c>
      <c r="B5301" s="57">
        <v>111.0</v>
      </c>
      <c r="C5301" s="57">
        <v>20.0</v>
      </c>
      <c r="D5301" s="268">
        <v>0.395833333333333</v>
      </c>
      <c r="E5301" s="269">
        <v>3.308595641709387E-4</v>
      </c>
      <c r="F5301" s="269">
        <v>5.979230603333589E-5</v>
      </c>
    </row>
    <row r="5302" ht="14.25" customHeight="1">
      <c r="A5302" s="267">
        <v>43576.0</v>
      </c>
      <c r="B5302" s="57">
        <v>111.0</v>
      </c>
      <c r="C5302" s="57">
        <v>21.0</v>
      </c>
      <c r="D5302" s="268">
        <v>0.416666666666667</v>
      </c>
      <c r="E5302" s="269">
        <v>3.551233581730289E-4</v>
      </c>
      <c r="F5302" s="269">
        <v>5.8991069101565885E-5</v>
      </c>
    </row>
    <row r="5303" ht="14.25" customHeight="1">
      <c r="A5303" s="267">
        <v>43576.0</v>
      </c>
      <c r="B5303" s="57">
        <v>111.0</v>
      </c>
      <c r="C5303" s="57">
        <v>22.0</v>
      </c>
      <c r="D5303" s="268">
        <v>0.4375</v>
      </c>
      <c r="E5303" s="269">
        <v>3.840349421089905E-4</v>
      </c>
      <c r="F5303" s="269">
        <v>5.668751292272716E-5</v>
      </c>
    </row>
    <row r="5304" ht="14.25" customHeight="1">
      <c r="A5304" s="267">
        <v>43576.0</v>
      </c>
      <c r="B5304" s="57">
        <v>111.0</v>
      </c>
      <c r="C5304" s="57">
        <v>23.0</v>
      </c>
      <c r="D5304" s="268">
        <v>0.458333333333333</v>
      </c>
      <c r="E5304" s="269">
        <v>3.9874558949535427E-4</v>
      </c>
      <c r="F5304" s="269">
        <v>5.548565752507217E-5</v>
      </c>
    </row>
    <row r="5305" ht="14.25" customHeight="1">
      <c r="A5305" s="267">
        <v>43576.0</v>
      </c>
      <c r="B5305" s="57">
        <v>111.0</v>
      </c>
      <c r="C5305" s="57">
        <v>24.0</v>
      </c>
      <c r="D5305" s="268">
        <v>0.479166666666667</v>
      </c>
      <c r="E5305" s="269">
        <v>4.0123362257960964E-4</v>
      </c>
      <c r="F5305" s="269">
        <v>5.488472982624466E-5</v>
      </c>
    </row>
    <row r="5306" ht="14.25" customHeight="1">
      <c r="A5306" s="267">
        <v>43576.0</v>
      </c>
      <c r="B5306" s="57">
        <v>111.0</v>
      </c>
      <c r="C5306" s="57">
        <v>25.0</v>
      </c>
      <c r="D5306" s="268">
        <v>0.5</v>
      </c>
      <c r="E5306" s="269">
        <v>3.8637184296170884E-4</v>
      </c>
      <c r="F5306" s="269">
        <v>5.558581214154341E-5</v>
      </c>
    </row>
    <row r="5307" ht="14.25" customHeight="1">
      <c r="A5307" s="267">
        <v>43576.0</v>
      </c>
      <c r="B5307" s="57">
        <v>111.0</v>
      </c>
      <c r="C5307" s="57">
        <v>26.0</v>
      </c>
      <c r="D5307" s="268">
        <v>0.520833333333333</v>
      </c>
      <c r="E5307" s="269">
        <v>3.7121045714709656E-4</v>
      </c>
      <c r="F5307" s="269">
        <v>5.588627599095715E-5</v>
      </c>
    </row>
    <row r="5308" ht="14.25" customHeight="1">
      <c r="A5308" s="267">
        <v>43576.0</v>
      </c>
      <c r="B5308" s="57">
        <v>111.0</v>
      </c>
      <c r="C5308" s="57">
        <v>27.0</v>
      </c>
      <c r="D5308" s="268">
        <v>0.541666666666667</v>
      </c>
      <c r="E5308" s="269">
        <v>3.680674554665237E-4</v>
      </c>
      <c r="F5308" s="269">
        <v>5.568596675801466E-5</v>
      </c>
    </row>
    <row r="5309" ht="14.25" customHeight="1">
      <c r="A5309" s="267">
        <v>43576.0</v>
      </c>
      <c r="B5309" s="57">
        <v>111.0</v>
      </c>
      <c r="C5309" s="57">
        <v>28.0</v>
      </c>
      <c r="D5309" s="268">
        <v>0.5625</v>
      </c>
      <c r="E5309" s="269">
        <v>3.5669548038976364E-4</v>
      </c>
      <c r="F5309" s="269">
        <v>5.45842659768309E-5</v>
      </c>
    </row>
    <row r="5310" ht="14.25" customHeight="1">
      <c r="A5310" s="267">
        <v>43576.0</v>
      </c>
      <c r="B5310" s="57">
        <v>111.0</v>
      </c>
      <c r="C5310" s="57">
        <v>29.0</v>
      </c>
      <c r="D5310" s="268">
        <v>0.583333333333333</v>
      </c>
      <c r="E5310" s="269">
        <v>3.312217423382562E-4</v>
      </c>
      <c r="F5310" s="269">
        <v>5.278148288034843E-5</v>
      </c>
    </row>
    <row r="5311" ht="14.25" customHeight="1">
      <c r="A5311" s="267">
        <v>43576.0</v>
      </c>
      <c r="B5311" s="57">
        <v>111.0</v>
      </c>
      <c r="C5311" s="57">
        <v>30.0</v>
      </c>
      <c r="D5311" s="268">
        <v>0.604166666666667</v>
      </c>
      <c r="E5311" s="269">
        <v>3.029931532977643E-4</v>
      </c>
      <c r="F5311" s="269">
        <v>5.498488444271591E-5</v>
      </c>
    </row>
    <row r="5312" ht="14.25" customHeight="1">
      <c r="A5312" s="267">
        <v>43576.0</v>
      </c>
      <c r="B5312" s="57">
        <v>111.0</v>
      </c>
      <c r="C5312" s="57">
        <v>31.0</v>
      </c>
      <c r="D5312" s="268">
        <v>0.625</v>
      </c>
      <c r="E5312" s="269">
        <v>2.675161274740926E-4</v>
      </c>
      <c r="F5312" s="269">
        <v>5.318210134623342E-5</v>
      </c>
    </row>
    <row r="5313" ht="14.25" customHeight="1">
      <c r="A5313" s="267">
        <v>43576.0</v>
      </c>
      <c r="B5313" s="57">
        <v>111.0</v>
      </c>
      <c r="C5313" s="57">
        <v>32.0</v>
      </c>
      <c r="D5313" s="268">
        <v>0.645833333333333</v>
      </c>
      <c r="E5313" s="269">
        <v>2.3488880375277865E-4</v>
      </c>
      <c r="F5313" s="269">
        <v>5.4383956743888416E-5</v>
      </c>
    </row>
    <row r="5314" ht="14.25" customHeight="1">
      <c r="A5314" s="267">
        <v>43576.0</v>
      </c>
      <c r="B5314" s="57">
        <v>111.0</v>
      </c>
      <c r="C5314" s="57">
        <v>33.0</v>
      </c>
      <c r="D5314" s="268">
        <v>0.666666666666667</v>
      </c>
      <c r="E5314" s="269">
        <v>1.8942410062245185E-4</v>
      </c>
      <c r="F5314" s="269">
        <v>5.859045063568089E-5</v>
      </c>
    </row>
    <row r="5315" ht="14.25" customHeight="1">
      <c r="A5315" s="267">
        <v>43576.0</v>
      </c>
      <c r="B5315" s="57">
        <v>111.0</v>
      </c>
      <c r="C5315" s="57">
        <v>34.0</v>
      </c>
      <c r="D5315" s="268">
        <v>0.6875</v>
      </c>
      <c r="E5315" s="269">
        <v>1.4499069763742817E-4</v>
      </c>
      <c r="F5315" s="269">
        <v>6.36983360757146E-5</v>
      </c>
    </row>
    <row r="5316" ht="14.25" customHeight="1">
      <c r="A5316" s="267">
        <v>43576.0</v>
      </c>
      <c r="B5316" s="57">
        <v>111.0</v>
      </c>
      <c r="C5316" s="57">
        <v>35.0</v>
      </c>
      <c r="D5316" s="268">
        <v>0.708333333333333</v>
      </c>
      <c r="E5316" s="269">
        <v>1.0566483843174012E-4</v>
      </c>
      <c r="F5316" s="269">
        <v>6.950730383104707E-5</v>
      </c>
    </row>
    <row r="5317" ht="14.25" customHeight="1">
      <c r="A5317" s="267">
        <v>43576.0</v>
      </c>
      <c r="B5317" s="57">
        <v>111.0</v>
      </c>
      <c r="C5317" s="57">
        <v>36.0</v>
      </c>
      <c r="D5317" s="268">
        <v>0.729166666666667</v>
      </c>
      <c r="E5317" s="269">
        <v>6.918791154645727E-5</v>
      </c>
      <c r="F5317" s="269">
        <v>7.421457080519578E-5</v>
      </c>
    </row>
    <row r="5318" ht="14.25" customHeight="1">
      <c r="A5318" s="267">
        <v>43576.0</v>
      </c>
      <c r="B5318" s="57">
        <v>111.0</v>
      </c>
      <c r="C5318" s="57">
        <v>37.0</v>
      </c>
      <c r="D5318" s="268">
        <v>0.75</v>
      </c>
      <c r="E5318" s="269">
        <v>4.219546423051131E-5</v>
      </c>
      <c r="F5318" s="269">
        <v>7.581704466873579E-5</v>
      </c>
    </row>
    <row r="5319" ht="14.25" customHeight="1">
      <c r="A5319" s="267">
        <v>43576.0</v>
      </c>
      <c r="B5319" s="57">
        <v>111.0</v>
      </c>
      <c r="C5319" s="57">
        <v>38.0</v>
      </c>
      <c r="D5319" s="268">
        <v>0.770833333333333</v>
      </c>
      <c r="E5319" s="269">
        <v>2.0174944433321347E-5</v>
      </c>
      <c r="F5319" s="269">
        <v>7.511596235343704E-5</v>
      </c>
    </row>
    <row r="5320" ht="14.25" customHeight="1">
      <c r="A5320" s="267">
        <v>43576.0</v>
      </c>
      <c r="B5320" s="57">
        <v>111.0</v>
      </c>
      <c r="C5320" s="57">
        <v>39.0</v>
      </c>
      <c r="D5320" s="268">
        <v>0.791666666666667</v>
      </c>
      <c r="E5320" s="269">
        <v>9.593885160448286E-6</v>
      </c>
      <c r="F5320" s="269">
        <v>7.421457080519578E-5</v>
      </c>
    </row>
    <row r="5321" ht="14.25" customHeight="1">
      <c r="A5321" s="267">
        <v>43576.0</v>
      </c>
      <c r="B5321" s="57">
        <v>111.0</v>
      </c>
      <c r="C5321" s="57">
        <v>40.0</v>
      </c>
      <c r="D5321" s="268">
        <v>0.8125</v>
      </c>
      <c r="E5321" s="269">
        <v>2.045868218788015E-6</v>
      </c>
      <c r="F5321" s="269">
        <v>7.24117877087133E-5</v>
      </c>
    </row>
    <row r="5322" ht="14.25" customHeight="1">
      <c r="A5322" s="267">
        <v>43576.0</v>
      </c>
      <c r="B5322" s="57">
        <v>111.0</v>
      </c>
      <c r="C5322" s="57">
        <v>41.0</v>
      </c>
      <c r="D5322" s="268">
        <v>0.833333333333333</v>
      </c>
      <c r="E5322" s="269">
        <v>5.973486370490922E-7</v>
      </c>
      <c r="F5322" s="269">
        <v>7.601735390167828E-5</v>
      </c>
    </row>
    <row r="5323" ht="14.25" customHeight="1">
      <c r="A5323" s="267">
        <v>43576.0</v>
      </c>
      <c r="B5323" s="57">
        <v>111.0</v>
      </c>
      <c r="C5323" s="57">
        <v>42.0</v>
      </c>
      <c r="D5323" s="268">
        <v>0.854166666666667</v>
      </c>
      <c r="E5323" s="269">
        <v>8.801629146116325E-8</v>
      </c>
      <c r="F5323" s="269">
        <v>7.711905468286203E-5</v>
      </c>
    </row>
    <row r="5324" ht="14.25" customHeight="1">
      <c r="A5324" s="267">
        <v>43576.0</v>
      </c>
      <c r="B5324" s="57">
        <v>111.0</v>
      </c>
      <c r="C5324" s="57">
        <v>43.0</v>
      </c>
      <c r="D5324" s="268">
        <v>0.875</v>
      </c>
      <c r="E5324" s="269">
        <v>0.0</v>
      </c>
      <c r="F5324" s="269">
        <v>7.771998238168954E-5</v>
      </c>
    </row>
    <row r="5325" ht="14.25" customHeight="1">
      <c r="A5325" s="267">
        <v>43576.0</v>
      </c>
      <c r="B5325" s="57">
        <v>111.0</v>
      </c>
      <c r="C5325" s="57">
        <v>44.0</v>
      </c>
      <c r="D5325" s="268">
        <v>0.895833333333333</v>
      </c>
      <c r="E5325" s="269">
        <v>0.0</v>
      </c>
      <c r="F5325" s="269">
        <v>7.20111692428283E-5</v>
      </c>
    </row>
    <row r="5326" ht="14.25" customHeight="1">
      <c r="A5326" s="267">
        <v>43576.0</v>
      </c>
      <c r="B5326" s="57">
        <v>111.0</v>
      </c>
      <c r="C5326" s="57">
        <v>45.0</v>
      </c>
      <c r="D5326" s="268">
        <v>0.916666666666667</v>
      </c>
      <c r="E5326" s="269">
        <v>0.0</v>
      </c>
      <c r="F5326" s="269">
        <v>6.870606689927708E-5</v>
      </c>
    </row>
    <row r="5327" ht="14.25" customHeight="1">
      <c r="A5327" s="267">
        <v>43576.0</v>
      </c>
      <c r="B5327" s="57">
        <v>111.0</v>
      </c>
      <c r="C5327" s="57">
        <v>46.0</v>
      </c>
      <c r="D5327" s="268">
        <v>0.9375</v>
      </c>
      <c r="E5327" s="269">
        <v>0.0</v>
      </c>
      <c r="F5327" s="269">
        <v>6.139477989687587E-5</v>
      </c>
    </row>
    <row r="5328" ht="14.25" customHeight="1">
      <c r="A5328" s="267">
        <v>43576.0</v>
      </c>
      <c r="B5328" s="57">
        <v>111.0</v>
      </c>
      <c r="C5328" s="57">
        <v>47.0</v>
      </c>
      <c r="D5328" s="268">
        <v>0.958333333333333</v>
      </c>
      <c r="E5328" s="269">
        <v>0.0</v>
      </c>
      <c r="F5328" s="269">
        <v>5.208040056504968E-5</v>
      </c>
    </row>
    <row r="5329" ht="14.25" customHeight="1">
      <c r="A5329" s="267">
        <v>43576.0</v>
      </c>
      <c r="B5329" s="57">
        <v>111.0</v>
      </c>
      <c r="C5329" s="57">
        <v>48.0</v>
      </c>
      <c r="D5329" s="268">
        <v>0.979166666666667</v>
      </c>
      <c r="E5329" s="269">
        <v>0.0</v>
      </c>
      <c r="F5329" s="269">
        <v>4.406803124734973E-5</v>
      </c>
    </row>
    <row r="5330" ht="14.25" customHeight="1">
      <c r="A5330" s="267">
        <v>43577.0</v>
      </c>
      <c r="B5330" s="57">
        <v>112.0</v>
      </c>
      <c r="C5330" s="57">
        <v>1.0</v>
      </c>
      <c r="D5330" s="268">
        <v>0.0</v>
      </c>
      <c r="E5330" s="269">
        <v>0.0</v>
      </c>
      <c r="F5330" s="269">
        <v>3.865968195790226E-5</v>
      </c>
    </row>
    <row r="5331" ht="14.25" customHeight="1">
      <c r="A5331" s="267">
        <v>43577.0</v>
      </c>
      <c r="B5331" s="57">
        <v>112.0</v>
      </c>
      <c r="C5331" s="57">
        <v>2.0</v>
      </c>
      <c r="D5331" s="268">
        <v>0.020833333333333332</v>
      </c>
      <c r="E5331" s="269">
        <v>0.0</v>
      </c>
      <c r="F5331" s="269">
        <v>3.4753651915523535E-5</v>
      </c>
    </row>
    <row r="5332" ht="14.25" customHeight="1">
      <c r="A5332" s="267">
        <v>43577.0</v>
      </c>
      <c r="B5332" s="57">
        <v>112.0</v>
      </c>
      <c r="C5332" s="57">
        <v>3.0</v>
      </c>
      <c r="D5332" s="268">
        <v>0.0416666666666667</v>
      </c>
      <c r="E5332" s="269">
        <v>0.0</v>
      </c>
      <c r="F5332" s="269">
        <v>3.124824033902981E-5</v>
      </c>
    </row>
    <row r="5333" ht="14.25" customHeight="1">
      <c r="A5333" s="267">
        <v>43577.0</v>
      </c>
      <c r="B5333" s="57">
        <v>112.0</v>
      </c>
      <c r="C5333" s="57">
        <v>4.0</v>
      </c>
      <c r="D5333" s="268">
        <v>0.0625</v>
      </c>
      <c r="E5333" s="269">
        <v>0.0</v>
      </c>
      <c r="F5333" s="269">
        <v>2.934530262607607E-5</v>
      </c>
    </row>
    <row r="5334" ht="14.25" customHeight="1">
      <c r="A5334" s="267">
        <v>43577.0</v>
      </c>
      <c r="B5334" s="57">
        <v>112.0</v>
      </c>
      <c r="C5334" s="57">
        <v>5.0</v>
      </c>
      <c r="D5334" s="268">
        <v>0.0833333333333333</v>
      </c>
      <c r="E5334" s="269">
        <v>0.0</v>
      </c>
      <c r="F5334" s="269">
        <v>2.884452954371982E-5</v>
      </c>
    </row>
    <row r="5335" ht="14.25" customHeight="1">
      <c r="A5335" s="267">
        <v>43577.0</v>
      </c>
      <c r="B5335" s="57">
        <v>112.0</v>
      </c>
      <c r="C5335" s="57">
        <v>6.0</v>
      </c>
      <c r="D5335" s="268">
        <v>0.104166666666667</v>
      </c>
      <c r="E5335" s="269">
        <v>0.0</v>
      </c>
      <c r="F5335" s="269">
        <v>2.8544065694306077E-5</v>
      </c>
    </row>
    <row r="5336" ht="14.25" customHeight="1">
      <c r="A5336" s="267">
        <v>43577.0</v>
      </c>
      <c r="B5336" s="57">
        <v>112.0</v>
      </c>
      <c r="C5336" s="57">
        <v>7.0</v>
      </c>
      <c r="D5336" s="268">
        <v>0.125</v>
      </c>
      <c r="E5336" s="269">
        <v>0.0</v>
      </c>
      <c r="F5336" s="269">
        <v>2.7642674146064832E-5</v>
      </c>
    </row>
    <row r="5337" ht="14.25" customHeight="1">
      <c r="A5337" s="267">
        <v>43577.0</v>
      </c>
      <c r="B5337" s="57">
        <v>112.0</v>
      </c>
      <c r="C5337" s="57">
        <v>8.0</v>
      </c>
      <c r="D5337" s="268">
        <v>0.145833333333333</v>
      </c>
      <c r="E5337" s="269">
        <v>0.0</v>
      </c>
      <c r="F5337" s="269">
        <v>2.7141901063708585E-5</v>
      </c>
    </row>
    <row r="5338" ht="14.25" customHeight="1">
      <c r="A5338" s="267">
        <v>43577.0</v>
      </c>
      <c r="B5338" s="57">
        <v>112.0</v>
      </c>
      <c r="C5338" s="57">
        <v>9.0</v>
      </c>
      <c r="D5338" s="268">
        <v>0.166666666666667</v>
      </c>
      <c r="E5338" s="269">
        <v>1.2022188484319644E-8</v>
      </c>
      <c r="F5338" s="269">
        <v>2.744236491312233E-5</v>
      </c>
    </row>
    <row r="5339" ht="14.25" customHeight="1">
      <c r="A5339" s="267">
        <v>43577.0</v>
      </c>
      <c r="B5339" s="57">
        <v>112.0</v>
      </c>
      <c r="C5339" s="57">
        <v>10.0</v>
      </c>
      <c r="D5339" s="268">
        <v>0.1875</v>
      </c>
      <c r="E5339" s="269">
        <v>1.955263177992123E-6</v>
      </c>
      <c r="F5339" s="269">
        <v>2.8644220310777324E-5</v>
      </c>
    </row>
    <row r="5340" ht="14.25" customHeight="1">
      <c r="A5340" s="267">
        <v>43577.0</v>
      </c>
      <c r="B5340" s="57">
        <v>112.0</v>
      </c>
      <c r="C5340" s="57">
        <v>11.0</v>
      </c>
      <c r="D5340" s="268">
        <v>0.208333333333333</v>
      </c>
      <c r="E5340" s="269">
        <v>5.250604727165332E-6</v>
      </c>
      <c r="F5340" s="269">
        <v>2.914499339313357E-5</v>
      </c>
    </row>
    <row r="5341" ht="14.25" customHeight="1">
      <c r="A5341" s="267">
        <v>43577.0</v>
      </c>
      <c r="B5341" s="57">
        <v>112.0</v>
      </c>
      <c r="C5341" s="57">
        <v>12.0</v>
      </c>
      <c r="D5341" s="268">
        <v>0.229166666666667</v>
      </c>
      <c r="E5341" s="269">
        <v>1.6283635522811053E-5</v>
      </c>
      <c r="F5341" s="269">
        <v>3.054715802373107E-5</v>
      </c>
    </row>
    <row r="5342" ht="14.25" customHeight="1">
      <c r="A5342" s="267">
        <v>43577.0</v>
      </c>
      <c r="B5342" s="57">
        <v>112.0</v>
      </c>
      <c r="C5342" s="57">
        <v>13.0</v>
      </c>
      <c r="D5342" s="268">
        <v>0.25</v>
      </c>
      <c r="E5342" s="269">
        <v>3.688486454664784E-5</v>
      </c>
      <c r="F5342" s="269">
        <v>3.505411576493728E-5</v>
      </c>
    </row>
    <row r="5343" ht="14.25" customHeight="1">
      <c r="A5343" s="267">
        <v>43577.0</v>
      </c>
      <c r="B5343" s="57">
        <v>112.0</v>
      </c>
      <c r="C5343" s="57">
        <v>14.0</v>
      </c>
      <c r="D5343" s="268">
        <v>0.270833333333333</v>
      </c>
      <c r="E5343" s="269">
        <v>5.863296567678633E-5</v>
      </c>
      <c r="F5343" s="269">
        <v>4.2165093534395995E-5</v>
      </c>
    </row>
    <row r="5344" ht="14.25" customHeight="1">
      <c r="A5344" s="267">
        <v>43577.0</v>
      </c>
      <c r="B5344" s="57">
        <v>112.0</v>
      </c>
      <c r="C5344" s="57">
        <v>15.0</v>
      </c>
      <c r="D5344" s="268">
        <v>0.291666666666667</v>
      </c>
      <c r="E5344" s="269">
        <v>9.298369030176571E-5</v>
      </c>
      <c r="F5344" s="269">
        <v>4.877529822149846E-5</v>
      </c>
    </row>
    <row r="5345" ht="14.25" customHeight="1">
      <c r="A5345" s="267">
        <v>43577.0</v>
      </c>
      <c r="B5345" s="57">
        <v>112.0</v>
      </c>
      <c r="C5345" s="57">
        <v>16.0</v>
      </c>
      <c r="D5345" s="268">
        <v>0.3125</v>
      </c>
      <c r="E5345" s="269">
        <v>1.3857344111992403E-4</v>
      </c>
      <c r="F5345" s="269">
        <v>5.408349289447466E-5</v>
      </c>
    </row>
    <row r="5346" ht="14.25" customHeight="1">
      <c r="A5346" s="267">
        <v>43577.0</v>
      </c>
      <c r="B5346" s="57">
        <v>112.0</v>
      </c>
      <c r="C5346" s="57">
        <v>17.0</v>
      </c>
      <c r="D5346" s="268">
        <v>0.333333333333333</v>
      </c>
      <c r="E5346" s="269">
        <v>1.7742455195635475E-4</v>
      </c>
      <c r="F5346" s="269">
        <v>5.588627599095715E-5</v>
      </c>
    </row>
    <row r="5347" ht="14.25" customHeight="1">
      <c r="A5347" s="267">
        <v>43577.0</v>
      </c>
      <c r="B5347" s="57">
        <v>112.0</v>
      </c>
      <c r="C5347" s="57">
        <v>18.0</v>
      </c>
      <c r="D5347" s="268">
        <v>0.354166666666667</v>
      </c>
      <c r="E5347" s="269">
        <v>2.1251271837796377E-4</v>
      </c>
      <c r="F5347" s="269">
        <v>5.989246064980713E-5</v>
      </c>
    </row>
    <row r="5348" ht="14.25" customHeight="1">
      <c r="A5348" s="267">
        <v>43577.0</v>
      </c>
      <c r="B5348" s="57">
        <v>112.0</v>
      </c>
      <c r="C5348" s="57">
        <v>19.0</v>
      </c>
      <c r="D5348" s="268">
        <v>0.375</v>
      </c>
      <c r="E5348" s="269">
        <v>2.5100309568431434E-4</v>
      </c>
      <c r="F5348" s="269">
        <v>6.169524374628963E-5</v>
      </c>
    </row>
    <row r="5349" ht="14.25" customHeight="1">
      <c r="A5349" s="267">
        <v>43577.0</v>
      </c>
      <c r="B5349" s="57">
        <v>112.0</v>
      </c>
      <c r="C5349" s="57">
        <v>20.0</v>
      </c>
      <c r="D5349" s="268">
        <v>0.395833333333333</v>
      </c>
      <c r="E5349" s="269">
        <v>2.739033642430994E-4</v>
      </c>
      <c r="F5349" s="269">
        <v>6.139477989687587E-5</v>
      </c>
    </row>
    <row r="5350" ht="14.25" customHeight="1">
      <c r="A5350" s="267">
        <v>43577.0</v>
      </c>
      <c r="B5350" s="57">
        <v>112.0</v>
      </c>
      <c r="C5350" s="57">
        <v>21.0</v>
      </c>
      <c r="D5350" s="268">
        <v>0.416666666666667</v>
      </c>
      <c r="E5350" s="269">
        <v>2.837290641649891E-4</v>
      </c>
      <c r="F5350" s="269">
        <v>5.8890914485094645E-5</v>
      </c>
    </row>
    <row r="5351" ht="14.25" customHeight="1">
      <c r="A5351" s="267">
        <v>43577.0</v>
      </c>
      <c r="B5351" s="57">
        <v>112.0</v>
      </c>
      <c r="C5351" s="57">
        <v>22.0</v>
      </c>
      <c r="D5351" s="268">
        <v>0.4375</v>
      </c>
      <c r="E5351" s="269">
        <v>3.3104651909761373E-4</v>
      </c>
      <c r="F5351" s="269">
        <v>5.909122371803713E-5</v>
      </c>
    </row>
    <row r="5352" ht="14.25" customHeight="1">
      <c r="A5352" s="267">
        <v>43577.0</v>
      </c>
      <c r="B5352" s="57">
        <v>112.0</v>
      </c>
      <c r="C5352" s="57">
        <v>23.0</v>
      </c>
      <c r="D5352" s="268">
        <v>0.458333333333333</v>
      </c>
      <c r="E5352" s="269">
        <v>3.3280049619715315E-4</v>
      </c>
      <c r="F5352" s="269">
        <v>5.808967755332465E-5</v>
      </c>
    </row>
    <row r="5353" ht="14.25" customHeight="1">
      <c r="A5353" s="267">
        <v>43577.0</v>
      </c>
      <c r="B5353" s="57">
        <v>112.0</v>
      </c>
      <c r="C5353" s="57">
        <v>24.0</v>
      </c>
      <c r="D5353" s="268">
        <v>0.479166666666667</v>
      </c>
      <c r="E5353" s="269">
        <v>3.4119577624365505E-4</v>
      </c>
      <c r="F5353" s="269">
        <v>5.6387049073313414E-5</v>
      </c>
    </row>
    <row r="5354" ht="14.25" customHeight="1">
      <c r="A5354" s="267">
        <v>43577.0</v>
      </c>
      <c r="B5354" s="57">
        <v>112.0</v>
      </c>
      <c r="C5354" s="57">
        <v>25.0</v>
      </c>
      <c r="D5354" s="268">
        <v>0.5</v>
      </c>
      <c r="E5354" s="269">
        <v>3.3498301127289995E-4</v>
      </c>
      <c r="F5354" s="269">
        <v>5.798952293685338E-5</v>
      </c>
    </row>
    <row r="5355" ht="14.25" customHeight="1">
      <c r="A5355" s="267">
        <v>43577.0</v>
      </c>
      <c r="B5355" s="57">
        <v>112.0</v>
      </c>
      <c r="C5355" s="57">
        <v>26.0</v>
      </c>
      <c r="D5355" s="268">
        <v>0.520833333333333</v>
      </c>
      <c r="E5355" s="269">
        <v>3.1480136317388736E-4</v>
      </c>
      <c r="F5355" s="269">
        <v>5.6987976772140894E-5</v>
      </c>
    </row>
    <row r="5356" ht="14.25" customHeight="1">
      <c r="A5356" s="267">
        <v>43577.0</v>
      </c>
      <c r="B5356" s="57">
        <v>112.0</v>
      </c>
      <c r="C5356" s="57">
        <v>27.0</v>
      </c>
      <c r="D5356" s="268">
        <v>0.541666666666667</v>
      </c>
      <c r="E5356" s="269">
        <v>2.9561493562735075E-4</v>
      </c>
      <c r="F5356" s="269">
        <v>5.768905908743964E-5</v>
      </c>
    </row>
    <row r="5357" ht="14.25" customHeight="1">
      <c r="A5357" s="267">
        <v>43577.0</v>
      </c>
      <c r="B5357" s="57">
        <v>112.0</v>
      </c>
      <c r="C5357" s="57">
        <v>28.0</v>
      </c>
      <c r="D5357" s="268">
        <v>0.5625</v>
      </c>
      <c r="E5357" s="269">
        <v>2.997724775843492E-4</v>
      </c>
      <c r="F5357" s="269">
        <v>5.498488444271591E-5</v>
      </c>
    </row>
    <row r="5358" ht="14.25" customHeight="1">
      <c r="A5358" s="267">
        <v>43577.0</v>
      </c>
      <c r="B5358" s="57">
        <v>112.0</v>
      </c>
      <c r="C5358" s="57">
        <v>29.0</v>
      </c>
      <c r="D5358" s="268">
        <v>0.583333333333333</v>
      </c>
      <c r="E5358" s="269">
        <v>2.459009932340846E-4</v>
      </c>
      <c r="F5358" s="269">
        <v>5.157962748269343E-5</v>
      </c>
    </row>
    <row r="5359" ht="14.25" customHeight="1">
      <c r="A5359" s="267">
        <v>43577.0</v>
      </c>
      <c r="B5359" s="57">
        <v>112.0</v>
      </c>
      <c r="C5359" s="57">
        <v>30.0</v>
      </c>
      <c r="D5359" s="268">
        <v>0.604166666666667</v>
      </c>
      <c r="E5359" s="269">
        <v>1.9969194499759197E-4</v>
      </c>
      <c r="F5359" s="269">
        <v>5.308194672976218E-5</v>
      </c>
    </row>
    <row r="5360" ht="14.25" customHeight="1">
      <c r="A5360" s="267">
        <v>43577.0</v>
      </c>
      <c r="B5360" s="57">
        <v>112.0</v>
      </c>
      <c r="C5360" s="57">
        <v>31.0</v>
      </c>
      <c r="D5360" s="268">
        <v>0.625</v>
      </c>
      <c r="E5360" s="269">
        <v>1.6270284857043988E-4</v>
      </c>
      <c r="F5360" s="269">
        <v>5.097869978386593E-5</v>
      </c>
    </row>
    <row r="5361" ht="14.25" customHeight="1">
      <c r="A5361" s="267">
        <v>43577.0</v>
      </c>
      <c r="B5361" s="57">
        <v>112.0</v>
      </c>
      <c r="C5361" s="57">
        <v>32.0</v>
      </c>
      <c r="D5361" s="268">
        <v>0.645833333333333</v>
      </c>
      <c r="E5361" s="269">
        <v>1.3098914387915398E-4</v>
      </c>
      <c r="F5361" s="269">
        <v>5.3282255962704675E-5</v>
      </c>
    </row>
    <row r="5362" ht="14.25" customHeight="1">
      <c r="A5362" s="267">
        <v>43577.0</v>
      </c>
      <c r="B5362" s="57">
        <v>112.0</v>
      </c>
      <c r="C5362" s="57">
        <v>33.0</v>
      </c>
      <c r="D5362" s="268">
        <v>0.666666666666667</v>
      </c>
      <c r="E5362" s="269">
        <v>1.0343742865315178E-4</v>
      </c>
      <c r="F5362" s="269">
        <v>5.558581214154341E-5</v>
      </c>
    </row>
    <row r="5363" ht="14.25" customHeight="1">
      <c r="A5363" s="267">
        <v>43577.0</v>
      </c>
      <c r="B5363" s="57">
        <v>112.0</v>
      </c>
      <c r="C5363" s="57">
        <v>34.0</v>
      </c>
      <c r="D5363" s="268">
        <v>0.6875</v>
      </c>
      <c r="E5363" s="269">
        <v>7.78346343561106E-5</v>
      </c>
      <c r="F5363" s="269">
        <v>6.099416143099088E-5</v>
      </c>
    </row>
    <row r="5364" ht="14.25" customHeight="1">
      <c r="A5364" s="267">
        <v>43577.0</v>
      </c>
      <c r="B5364" s="57">
        <v>112.0</v>
      </c>
      <c r="C5364" s="57">
        <v>35.0</v>
      </c>
      <c r="D5364" s="268">
        <v>0.708333333333333</v>
      </c>
      <c r="E5364" s="269">
        <v>5.6229974243850375E-5</v>
      </c>
      <c r="F5364" s="269">
        <v>6.570142840513958E-5</v>
      </c>
    </row>
    <row r="5365" ht="14.25" customHeight="1">
      <c r="A5365" s="267">
        <v>43577.0</v>
      </c>
      <c r="B5365" s="57">
        <v>112.0</v>
      </c>
      <c r="C5365" s="57">
        <v>36.0</v>
      </c>
      <c r="D5365" s="268">
        <v>0.729166666666667</v>
      </c>
      <c r="E5365" s="269">
        <v>3.7409074366136764E-5</v>
      </c>
      <c r="F5365" s="269">
        <v>6.920683998163334E-5</v>
      </c>
    </row>
    <row r="5366" ht="14.25" customHeight="1">
      <c r="A5366" s="267">
        <v>43577.0</v>
      </c>
      <c r="B5366" s="57">
        <v>112.0</v>
      </c>
      <c r="C5366" s="57">
        <v>37.0</v>
      </c>
      <c r="D5366" s="268">
        <v>0.75</v>
      </c>
      <c r="E5366" s="269">
        <v>2.3384802028107645E-5</v>
      </c>
      <c r="F5366" s="269">
        <v>7.331317925695456E-5</v>
      </c>
    </row>
    <row r="5367" ht="14.25" customHeight="1">
      <c r="A5367" s="267">
        <v>43577.0</v>
      </c>
      <c r="B5367" s="57">
        <v>112.0</v>
      </c>
      <c r="C5367" s="57">
        <v>38.0</v>
      </c>
      <c r="D5367" s="268">
        <v>0.770833333333333</v>
      </c>
      <c r="E5367" s="269">
        <v>1.6987411175843714E-5</v>
      </c>
      <c r="F5367" s="269">
        <v>7.411441618872453E-5</v>
      </c>
    </row>
    <row r="5368" ht="14.25" customHeight="1">
      <c r="A5368" s="267">
        <v>43577.0</v>
      </c>
      <c r="B5368" s="57">
        <v>112.0</v>
      </c>
      <c r="C5368" s="57">
        <v>39.0</v>
      </c>
      <c r="D5368" s="268">
        <v>0.791666666666667</v>
      </c>
      <c r="E5368" s="269">
        <v>8.70155709963564E-6</v>
      </c>
      <c r="F5368" s="269">
        <v>7.261209694165581E-5</v>
      </c>
    </row>
    <row r="5369" ht="14.25" customHeight="1">
      <c r="A5369" s="267">
        <v>43577.0</v>
      </c>
      <c r="B5369" s="57">
        <v>112.0</v>
      </c>
      <c r="C5369" s="57">
        <v>40.0</v>
      </c>
      <c r="D5369" s="268">
        <v>0.8125</v>
      </c>
      <c r="E5369" s="269">
        <v>1.2525270833201943E-6</v>
      </c>
      <c r="F5369" s="269">
        <v>7.131008692752957E-5</v>
      </c>
    </row>
    <row r="5370" ht="14.25" customHeight="1">
      <c r="A5370" s="267">
        <v>43577.0</v>
      </c>
      <c r="B5370" s="57">
        <v>112.0</v>
      </c>
      <c r="C5370" s="57">
        <v>41.0</v>
      </c>
      <c r="D5370" s="268">
        <v>0.833333333333333</v>
      </c>
      <c r="E5370" s="269">
        <v>2.619604044608932E-7</v>
      </c>
      <c r="F5370" s="269">
        <v>7.551658081932205E-5</v>
      </c>
    </row>
    <row r="5371" ht="14.25" customHeight="1">
      <c r="A5371" s="267">
        <v>43577.0</v>
      </c>
      <c r="B5371" s="57">
        <v>112.0</v>
      </c>
      <c r="C5371" s="57">
        <v>42.0</v>
      </c>
      <c r="D5371" s="268">
        <v>0.854166666666667</v>
      </c>
      <c r="E5371" s="269">
        <v>4.825290304927602E-8</v>
      </c>
      <c r="F5371" s="269">
        <v>7.651812698403452E-5</v>
      </c>
    </row>
    <row r="5372" ht="14.25" customHeight="1">
      <c r="A5372" s="267">
        <v>43577.0</v>
      </c>
      <c r="B5372" s="57">
        <v>112.0</v>
      </c>
      <c r="C5372" s="57">
        <v>43.0</v>
      </c>
      <c r="D5372" s="268">
        <v>0.875</v>
      </c>
      <c r="E5372" s="269">
        <v>0.0</v>
      </c>
      <c r="F5372" s="269">
        <v>7.651812698403452E-5</v>
      </c>
    </row>
    <row r="5373" ht="14.25" customHeight="1">
      <c r="A5373" s="267">
        <v>43577.0</v>
      </c>
      <c r="B5373" s="57">
        <v>112.0</v>
      </c>
      <c r="C5373" s="57">
        <v>44.0</v>
      </c>
      <c r="D5373" s="268">
        <v>0.895833333333333</v>
      </c>
      <c r="E5373" s="269">
        <v>0.0</v>
      </c>
      <c r="F5373" s="269">
        <v>7.040869537928833E-5</v>
      </c>
    </row>
    <row r="5374" ht="14.25" customHeight="1">
      <c r="A5374" s="267">
        <v>43577.0</v>
      </c>
      <c r="B5374" s="57">
        <v>112.0</v>
      </c>
      <c r="C5374" s="57">
        <v>45.0</v>
      </c>
      <c r="D5374" s="268">
        <v>0.916666666666667</v>
      </c>
      <c r="E5374" s="269">
        <v>0.0</v>
      </c>
      <c r="F5374" s="269">
        <v>6.800498458397833E-5</v>
      </c>
    </row>
    <row r="5375" ht="14.25" customHeight="1">
      <c r="A5375" s="267">
        <v>43577.0</v>
      </c>
      <c r="B5375" s="57">
        <v>112.0</v>
      </c>
      <c r="C5375" s="57">
        <v>46.0</v>
      </c>
      <c r="D5375" s="268">
        <v>0.9375</v>
      </c>
      <c r="E5375" s="269">
        <v>0.0</v>
      </c>
      <c r="F5375" s="269">
        <v>6.069369758157713E-5</v>
      </c>
    </row>
    <row r="5376" ht="14.25" customHeight="1">
      <c r="A5376" s="267">
        <v>43577.0</v>
      </c>
      <c r="B5376" s="57">
        <v>112.0</v>
      </c>
      <c r="C5376" s="57">
        <v>47.0</v>
      </c>
      <c r="D5376" s="268">
        <v>0.958333333333333</v>
      </c>
      <c r="E5376" s="269">
        <v>0.0</v>
      </c>
      <c r="F5376" s="269">
        <v>5.308194672976218E-5</v>
      </c>
    </row>
    <row r="5377" ht="14.25" customHeight="1">
      <c r="A5377" s="267">
        <v>43577.0</v>
      </c>
      <c r="B5377" s="57">
        <v>112.0</v>
      </c>
      <c r="C5377" s="57">
        <v>48.0</v>
      </c>
      <c r="D5377" s="268">
        <v>0.979166666666667</v>
      </c>
      <c r="E5377" s="269">
        <v>0.0</v>
      </c>
      <c r="F5377" s="269">
        <v>4.737313359090096E-5</v>
      </c>
    </row>
    <row r="5378" ht="14.25" customHeight="1">
      <c r="A5378" s="267">
        <v>43578.0</v>
      </c>
      <c r="B5378" s="57">
        <v>113.0</v>
      </c>
      <c r="C5378" s="57">
        <v>1.0</v>
      </c>
      <c r="D5378" s="268">
        <v>0.0</v>
      </c>
      <c r="E5378" s="269">
        <v>0.0</v>
      </c>
      <c r="F5378" s="269">
        <v>3.8759836574373515E-5</v>
      </c>
    </row>
    <row r="5379" ht="14.25" customHeight="1">
      <c r="A5379" s="267">
        <v>43578.0</v>
      </c>
      <c r="B5379" s="57">
        <v>113.0</v>
      </c>
      <c r="C5379" s="57">
        <v>2.0</v>
      </c>
      <c r="D5379" s="268">
        <v>0.020833333333333332</v>
      </c>
      <c r="E5379" s="269">
        <v>0.0</v>
      </c>
      <c r="F5379" s="269">
        <v>3.335148728492605E-5</v>
      </c>
    </row>
    <row r="5380" ht="14.25" customHeight="1">
      <c r="A5380" s="267">
        <v>43578.0</v>
      </c>
      <c r="B5380" s="57">
        <v>113.0</v>
      </c>
      <c r="C5380" s="57">
        <v>3.0</v>
      </c>
      <c r="D5380" s="268">
        <v>0.0416666666666667</v>
      </c>
      <c r="E5380" s="269">
        <v>0.0</v>
      </c>
      <c r="F5380" s="269">
        <v>3.3852260367282293E-5</v>
      </c>
    </row>
    <row r="5381" ht="14.25" customHeight="1">
      <c r="A5381" s="267">
        <v>43578.0</v>
      </c>
      <c r="B5381" s="57">
        <v>113.0</v>
      </c>
      <c r="C5381" s="57">
        <v>4.0</v>
      </c>
      <c r="D5381" s="268">
        <v>0.0625</v>
      </c>
      <c r="E5381" s="269">
        <v>0.0</v>
      </c>
      <c r="F5381" s="269">
        <v>3.0146539557846063E-5</v>
      </c>
    </row>
    <row r="5382" ht="14.25" customHeight="1">
      <c r="A5382" s="267">
        <v>43578.0</v>
      </c>
      <c r="B5382" s="57">
        <v>113.0</v>
      </c>
      <c r="C5382" s="57">
        <v>5.0</v>
      </c>
      <c r="D5382" s="268">
        <v>0.0833333333333333</v>
      </c>
      <c r="E5382" s="269">
        <v>0.0</v>
      </c>
      <c r="F5382" s="269">
        <v>2.8143447228421073E-5</v>
      </c>
    </row>
    <row r="5383" ht="14.25" customHeight="1">
      <c r="A5383" s="267">
        <v>43578.0</v>
      </c>
      <c r="B5383" s="57">
        <v>113.0</v>
      </c>
      <c r="C5383" s="57">
        <v>6.0</v>
      </c>
      <c r="D5383" s="268">
        <v>0.104166666666667</v>
      </c>
      <c r="E5383" s="269">
        <v>0.0</v>
      </c>
      <c r="F5383" s="269">
        <v>2.974592109196107E-5</v>
      </c>
    </row>
    <row r="5384" ht="14.25" customHeight="1">
      <c r="A5384" s="267">
        <v>43578.0</v>
      </c>
      <c r="B5384" s="57">
        <v>113.0</v>
      </c>
      <c r="C5384" s="57">
        <v>7.0</v>
      </c>
      <c r="D5384" s="268">
        <v>0.125</v>
      </c>
      <c r="E5384" s="269">
        <v>0.0</v>
      </c>
      <c r="F5384" s="269">
        <v>2.8243601844892327E-5</v>
      </c>
    </row>
    <row r="5385" ht="14.25" customHeight="1">
      <c r="A5385" s="267">
        <v>43578.0</v>
      </c>
      <c r="B5385" s="57">
        <v>113.0</v>
      </c>
      <c r="C5385" s="57">
        <v>8.0</v>
      </c>
      <c r="D5385" s="268">
        <v>0.145833333333333</v>
      </c>
      <c r="E5385" s="269">
        <v>0.0</v>
      </c>
      <c r="F5385" s="269">
        <v>2.7642674146064832E-5</v>
      </c>
    </row>
    <row r="5386" ht="14.25" customHeight="1">
      <c r="A5386" s="267">
        <v>43578.0</v>
      </c>
      <c r="B5386" s="57">
        <v>113.0</v>
      </c>
      <c r="C5386" s="57">
        <v>9.0</v>
      </c>
      <c r="D5386" s="268">
        <v>0.166666666666667</v>
      </c>
      <c r="E5386" s="269">
        <v>0.0</v>
      </c>
      <c r="F5386" s="269">
        <v>2.9545611859018566E-5</v>
      </c>
    </row>
    <row r="5387" ht="14.25" customHeight="1">
      <c r="A5387" s="267">
        <v>43578.0</v>
      </c>
      <c r="B5387" s="57">
        <v>113.0</v>
      </c>
      <c r="C5387" s="57">
        <v>10.0</v>
      </c>
      <c r="D5387" s="268">
        <v>0.1875</v>
      </c>
      <c r="E5387" s="269">
        <v>1.0887787109388968E-7</v>
      </c>
      <c r="F5387" s="269">
        <v>2.8043292611949826E-5</v>
      </c>
    </row>
    <row r="5388" ht="14.25" customHeight="1">
      <c r="A5388" s="267">
        <v>43578.0</v>
      </c>
      <c r="B5388" s="57">
        <v>113.0</v>
      </c>
      <c r="C5388" s="57">
        <v>11.0</v>
      </c>
      <c r="D5388" s="268">
        <v>0.208333333333333</v>
      </c>
      <c r="E5388" s="269">
        <v>3.832721782456829E-6</v>
      </c>
      <c r="F5388" s="269">
        <v>3.1047931106087315E-5</v>
      </c>
    </row>
    <row r="5389" ht="14.25" customHeight="1">
      <c r="A5389" s="267">
        <v>43578.0</v>
      </c>
      <c r="B5389" s="57">
        <v>113.0</v>
      </c>
      <c r="C5389" s="57">
        <v>12.0</v>
      </c>
      <c r="D5389" s="268">
        <v>0.229166666666667</v>
      </c>
      <c r="E5389" s="269">
        <v>1.2234675539681103E-5</v>
      </c>
      <c r="F5389" s="269">
        <v>2.8644220310777324E-5</v>
      </c>
    </row>
    <row r="5390" ht="14.25" customHeight="1">
      <c r="A5390" s="267">
        <v>43578.0</v>
      </c>
      <c r="B5390" s="57">
        <v>113.0</v>
      </c>
      <c r="C5390" s="57">
        <v>13.0</v>
      </c>
      <c r="D5390" s="268">
        <v>0.25</v>
      </c>
      <c r="E5390" s="269">
        <v>2.828029771918214E-5</v>
      </c>
      <c r="F5390" s="269">
        <v>2.8143447228421073E-5</v>
      </c>
    </row>
    <row r="5391" ht="14.25" customHeight="1">
      <c r="A5391" s="267">
        <v>43578.0</v>
      </c>
      <c r="B5391" s="57">
        <v>113.0</v>
      </c>
      <c r="C5391" s="57">
        <v>14.0</v>
      </c>
      <c r="D5391" s="268">
        <v>0.270833333333333</v>
      </c>
      <c r="E5391" s="269">
        <v>5.148269449175544E-5</v>
      </c>
      <c r="F5391" s="269">
        <v>3.585535269670728E-5</v>
      </c>
    </row>
    <row r="5392" ht="14.25" customHeight="1">
      <c r="A5392" s="267">
        <v>43578.0</v>
      </c>
      <c r="B5392" s="57">
        <v>113.0</v>
      </c>
      <c r="C5392" s="57">
        <v>15.0</v>
      </c>
      <c r="D5392" s="268">
        <v>0.291666666666667</v>
      </c>
      <c r="E5392" s="269">
        <v>8.31399482934155E-5</v>
      </c>
      <c r="F5392" s="269">
        <v>4.226524815086724E-5</v>
      </c>
    </row>
    <row r="5393" ht="14.25" customHeight="1">
      <c r="A5393" s="267">
        <v>43578.0</v>
      </c>
      <c r="B5393" s="57">
        <v>113.0</v>
      </c>
      <c r="C5393" s="57">
        <v>16.0</v>
      </c>
      <c r="D5393" s="268">
        <v>0.3125</v>
      </c>
      <c r="E5393" s="269">
        <v>1.157968508721263E-4</v>
      </c>
      <c r="F5393" s="269">
        <v>4.9977153619153456E-5</v>
      </c>
    </row>
    <row r="5394" ht="14.25" customHeight="1">
      <c r="A5394" s="267">
        <v>43578.0</v>
      </c>
      <c r="B5394" s="57">
        <v>113.0</v>
      </c>
      <c r="C5394" s="57">
        <v>17.0</v>
      </c>
      <c r="D5394" s="268">
        <v>0.333333333333333</v>
      </c>
      <c r="E5394" s="269">
        <v>1.5366766490047188E-4</v>
      </c>
      <c r="F5394" s="269">
        <v>5.748874985449714E-5</v>
      </c>
    </row>
    <row r="5395" ht="14.25" customHeight="1">
      <c r="A5395" s="267">
        <v>43578.0</v>
      </c>
      <c r="B5395" s="57">
        <v>113.0</v>
      </c>
      <c r="C5395" s="57">
        <v>18.0</v>
      </c>
      <c r="D5395" s="268">
        <v>0.354166666666667</v>
      </c>
      <c r="E5395" s="269">
        <v>1.761474079522912E-4</v>
      </c>
      <c r="F5395" s="269">
        <v>5.828998678626714E-5</v>
      </c>
    </row>
    <row r="5396" ht="14.25" customHeight="1">
      <c r="A5396" s="267">
        <v>43578.0</v>
      </c>
      <c r="B5396" s="57">
        <v>113.0</v>
      </c>
      <c r="C5396" s="57">
        <v>19.0</v>
      </c>
      <c r="D5396" s="268">
        <v>0.375</v>
      </c>
      <c r="E5396" s="269">
        <v>2.018354169420126E-4</v>
      </c>
      <c r="F5396" s="269">
        <v>6.480003685689835E-5</v>
      </c>
    </row>
    <row r="5397" ht="14.25" customHeight="1">
      <c r="A5397" s="267">
        <v>43578.0</v>
      </c>
      <c r="B5397" s="57">
        <v>113.0</v>
      </c>
      <c r="C5397" s="57">
        <v>20.0</v>
      </c>
      <c r="D5397" s="268">
        <v>0.395833333333333</v>
      </c>
      <c r="E5397" s="269">
        <v>2.1004507509524086E-4</v>
      </c>
      <c r="F5397" s="269">
        <v>6.099416143099088E-5</v>
      </c>
    </row>
    <row r="5398" ht="14.25" customHeight="1">
      <c r="A5398" s="267">
        <v>43578.0</v>
      </c>
      <c r="B5398" s="57">
        <v>113.0</v>
      </c>
      <c r="C5398" s="57">
        <v>21.0</v>
      </c>
      <c r="D5398" s="268">
        <v>0.416666666666667</v>
      </c>
      <c r="E5398" s="269">
        <v>2.2493132559408966E-4</v>
      </c>
      <c r="F5398" s="269">
        <v>5.8390141402738404E-5</v>
      </c>
    </row>
    <row r="5399" ht="14.25" customHeight="1">
      <c r="A5399" s="267">
        <v>43578.0</v>
      </c>
      <c r="B5399" s="57">
        <v>113.0</v>
      </c>
      <c r="C5399" s="57">
        <v>22.0</v>
      </c>
      <c r="D5399" s="268">
        <v>0.4375</v>
      </c>
      <c r="E5399" s="269">
        <v>2.3732217079359483E-4</v>
      </c>
      <c r="F5399" s="269">
        <v>6.630235610396709E-5</v>
      </c>
    </row>
    <row r="5400" ht="14.25" customHeight="1">
      <c r="A5400" s="267">
        <v>43578.0</v>
      </c>
      <c r="B5400" s="57">
        <v>113.0</v>
      </c>
      <c r="C5400" s="57">
        <v>23.0</v>
      </c>
      <c r="D5400" s="268">
        <v>0.458333333333333</v>
      </c>
      <c r="E5400" s="269">
        <v>2.350031588009053E-4</v>
      </c>
      <c r="F5400" s="269">
        <v>6.910668536516208E-5</v>
      </c>
    </row>
    <row r="5401" ht="14.25" customHeight="1">
      <c r="A5401" s="267">
        <v>43578.0</v>
      </c>
      <c r="B5401" s="57">
        <v>113.0</v>
      </c>
      <c r="C5401" s="57">
        <v>24.0</v>
      </c>
      <c r="D5401" s="268">
        <v>0.479166666666667</v>
      </c>
      <c r="E5401" s="269">
        <v>2.255446495483784E-4</v>
      </c>
      <c r="F5401" s="269">
        <v>6.740405688515083E-5</v>
      </c>
    </row>
    <row r="5402" ht="14.25" customHeight="1">
      <c r="A5402" s="267">
        <v>43578.0</v>
      </c>
      <c r="B5402" s="57">
        <v>113.0</v>
      </c>
      <c r="C5402" s="57">
        <v>25.0</v>
      </c>
      <c r="D5402" s="268">
        <v>0.5</v>
      </c>
      <c r="E5402" s="269">
        <v>2.0751462874854523E-4</v>
      </c>
      <c r="F5402" s="269">
        <v>5.258117364740593E-5</v>
      </c>
    </row>
    <row r="5403" ht="14.25" customHeight="1">
      <c r="A5403" s="267">
        <v>43578.0</v>
      </c>
      <c r="B5403" s="57">
        <v>113.0</v>
      </c>
      <c r="C5403" s="57">
        <v>26.0</v>
      </c>
      <c r="D5403" s="268">
        <v>0.520833333333333</v>
      </c>
      <c r="E5403" s="269">
        <v>1.8163027037428747E-4</v>
      </c>
      <c r="F5403" s="269">
        <v>5.208040056504968E-5</v>
      </c>
    </row>
    <row r="5404" ht="14.25" customHeight="1">
      <c r="A5404" s="267">
        <v>43578.0</v>
      </c>
      <c r="B5404" s="57">
        <v>113.0</v>
      </c>
      <c r="C5404" s="57">
        <v>27.0</v>
      </c>
      <c r="D5404" s="268">
        <v>0.541666666666667</v>
      </c>
      <c r="E5404" s="269">
        <v>1.6097224099258418E-4</v>
      </c>
      <c r="F5404" s="269">
        <v>5.1078854400337184E-5</v>
      </c>
    </row>
    <row r="5405" ht="14.25" customHeight="1">
      <c r="A5405" s="267">
        <v>43578.0</v>
      </c>
      <c r="B5405" s="57">
        <v>113.0</v>
      </c>
      <c r="C5405" s="57">
        <v>28.0</v>
      </c>
      <c r="D5405" s="268">
        <v>0.5625</v>
      </c>
      <c r="E5405" s="269">
        <v>1.719413830154264E-4</v>
      </c>
      <c r="F5405" s="269">
        <v>5.218055518152093E-5</v>
      </c>
    </row>
    <row r="5406" ht="14.25" customHeight="1">
      <c r="A5406" s="267">
        <v>43578.0</v>
      </c>
      <c r="B5406" s="57">
        <v>113.0</v>
      </c>
      <c r="C5406" s="57">
        <v>29.0</v>
      </c>
      <c r="D5406" s="268">
        <v>0.583333333333333</v>
      </c>
      <c r="E5406" s="269">
        <v>1.4943059212350134E-4</v>
      </c>
      <c r="F5406" s="269">
        <v>4.92760713038547E-5</v>
      </c>
    </row>
    <row r="5407" ht="14.25" customHeight="1">
      <c r="A5407" s="267">
        <v>43578.0</v>
      </c>
      <c r="B5407" s="57">
        <v>113.0</v>
      </c>
      <c r="C5407" s="57">
        <v>30.0</v>
      </c>
      <c r="D5407" s="268">
        <v>0.604166666666667</v>
      </c>
      <c r="E5407" s="269">
        <v>1.2333676936334204E-4</v>
      </c>
      <c r="F5407" s="269">
        <v>5.157962748269343E-5</v>
      </c>
    </row>
    <row r="5408" ht="14.25" customHeight="1">
      <c r="A5408" s="267">
        <v>43578.0</v>
      </c>
      <c r="B5408" s="57">
        <v>113.0</v>
      </c>
      <c r="C5408" s="57">
        <v>31.0</v>
      </c>
      <c r="D5408" s="268">
        <v>0.625</v>
      </c>
      <c r="E5408" s="269">
        <v>1.0346234512358305E-4</v>
      </c>
      <c r="F5408" s="269">
        <v>5.127916363327967E-5</v>
      </c>
    </row>
    <row r="5409" ht="14.25" customHeight="1">
      <c r="A5409" s="267">
        <v>43578.0</v>
      </c>
      <c r="B5409" s="57">
        <v>113.0</v>
      </c>
      <c r="C5409" s="57">
        <v>32.0</v>
      </c>
      <c r="D5409" s="268">
        <v>0.645833333333333</v>
      </c>
      <c r="E5409" s="269">
        <v>9.509520281489717E-5</v>
      </c>
      <c r="F5409" s="269">
        <v>4.987699900268219E-5</v>
      </c>
    </row>
    <row r="5410" ht="14.25" customHeight="1">
      <c r="A5410" s="267">
        <v>43578.0</v>
      </c>
      <c r="B5410" s="57">
        <v>113.0</v>
      </c>
      <c r="C5410" s="57">
        <v>33.0</v>
      </c>
      <c r="D5410" s="268">
        <v>0.666666666666667</v>
      </c>
      <c r="E5410" s="269">
        <v>7.59533357047622E-5</v>
      </c>
      <c r="F5410" s="269">
        <v>5.5786121374485906E-5</v>
      </c>
    </row>
    <row r="5411" ht="14.25" customHeight="1">
      <c r="A5411" s="267">
        <v>43578.0</v>
      </c>
      <c r="B5411" s="57">
        <v>113.0</v>
      </c>
      <c r="C5411" s="57">
        <v>34.0</v>
      </c>
      <c r="D5411" s="268">
        <v>0.6875</v>
      </c>
      <c r="E5411" s="269">
        <v>5.469059277317823E-5</v>
      </c>
      <c r="F5411" s="269">
        <v>5.969215141686463E-5</v>
      </c>
    </row>
    <row r="5412" ht="14.25" customHeight="1">
      <c r="A5412" s="267">
        <v>43578.0</v>
      </c>
      <c r="B5412" s="57">
        <v>113.0</v>
      </c>
      <c r="C5412" s="57">
        <v>35.0</v>
      </c>
      <c r="D5412" s="268">
        <v>0.708333333333333</v>
      </c>
      <c r="E5412" s="269">
        <v>4.3431644390340504E-5</v>
      </c>
      <c r="F5412" s="269">
        <v>5.959199680039339E-5</v>
      </c>
    </row>
    <row r="5413" ht="14.25" customHeight="1">
      <c r="A5413" s="267">
        <v>43578.0</v>
      </c>
      <c r="B5413" s="57">
        <v>113.0</v>
      </c>
      <c r="C5413" s="57">
        <v>36.0</v>
      </c>
      <c r="D5413" s="268">
        <v>0.729166666666667</v>
      </c>
      <c r="E5413" s="269">
        <v>2.8933731216068505E-5</v>
      </c>
      <c r="F5413" s="269">
        <v>7.010823152987456E-5</v>
      </c>
    </row>
    <row r="5414" ht="14.25" customHeight="1">
      <c r="A5414" s="267">
        <v>43578.0</v>
      </c>
      <c r="B5414" s="57">
        <v>113.0</v>
      </c>
      <c r="C5414" s="57">
        <v>37.0</v>
      </c>
      <c r="D5414" s="268">
        <v>0.75</v>
      </c>
      <c r="E5414" s="269">
        <v>1.86578833832202E-5</v>
      </c>
      <c r="F5414" s="269">
        <v>7.631781775109203E-5</v>
      </c>
    </row>
    <row r="5415" ht="14.25" customHeight="1">
      <c r="A5415" s="267">
        <v>43578.0</v>
      </c>
      <c r="B5415" s="57">
        <v>113.0</v>
      </c>
      <c r="C5415" s="57">
        <v>38.0</v>
      </c>
      <c r="D5415" s="268">
        <v>0.770833333333333</v>
      </c>
      <c r="E5415" s="269">
        <v>1.526382810366378E-5</v>
      </c>
      <c r="F5415" s="269">
        <v>7.080931384517331E-5</v>
      </c>
    </row>
    <row r="5416" ht="14.25" customHeight="1">
      <c r="A5416" s="267">
        <v>43578.0</v>
      </c>
      <c r="B5416" s="57">
        <v>113.0</v>
      </c>
      <c r="C5416" s="57">
        <v>39.0</v>
      </c>
      <c r="D5416" s="268">
        <v>0.791666666666667</v>
      </c>
      <c r="E5416" s="269">
        <v>7.563047079470879E-6</v>
      </c>
      <c r="F5416" s="269">
        <v>5.788936832038214E-5</v>
      </c>
    </row>
    <row r="5417" ht="14.25" customHeight="1">
      <c r="A5417" s="267">
        <v>43578.0</v>
      </c>
      <c r="B5417" s="57">
        <v>113.0</v>
      </c>
      <c r="C5417" s="57">
        <v>40.0</v>
      </c>
      <c r="D5417" s="268">
        <v>0.8125</v>
      </c>
      <c r="E5417" s="269">
        <v>1.1916146616663075E-6</v>
      </c>
      <c r="F5417" s="269">
        <v>6.900653074869083E-5</v>
      </c>
    </row>
    <row r="5418" ht="14.25" customHeight="1">
      <c r="A5418" s="267">
        <v>43578.0</v>
      </c>
      <c r="B5418" s="57">
        <v>113.0</v>
      </c>
      <c r="C5418" s="57">
        <v>41.0</v>
      </c>
      <c r="D5418" s="268">
        <v>0.833333333333333</v>
      </c>
      <c r="E5418" s="269">
        <v>3.131317708300486E-7</v>
      </c>
      <c r="F5418" s="269">
        <v>7.060900461223083E-5</v>
      </c>
    </row>
    <row r="5419" ht="14.25" customHeight="1">
      <c r="A5419" s="267">
        <v>43578.0</v>
      </c>
      <c r="B5419" s="57">
        <v>113.0</v>
      </c>
      <c r="C5419" s="57">
        <v>42.0</v>
      </c>
      <c r="D5419" s="268">
        <v>0.854166666666667</v>
      </c>
      <c r="E5419" s="269">
        <v>5.905206505124852E-8</v>
      </c>
      <c r="F5419" s="269">
        <v>6.36983360757146E-5</v>
      </c>
    </row>
    <row r="5420" ht="14.25" customHeight="1">
      <c r="A5420" s="267">
        <v>43578.0</v>
      </c>
      <c r="B5420" s="57">
        <v>113.0</v>
      </c>
      <c r="C5420" s="57">
        <v>43.0</v>
      </c>
      <c r="D5420" s="268">
        <v>0.875</v>
      </c>
      <c r="E5420" s="269">
        <v>0.0</v>
      </c>
      <c r="F5420" s="269">
        <v>6.309740837688711E-5</v>
      </c>
    </row>
    <row r="5421" ht="14.25" customHeight="1">
      <c r="A5421" s="267">
        <v>43578.0</v>
      </c>
      <c r="B5421" s="57">
        <v>113.0</v>
      </c>
      <c r="C5421" s="57">
        <v>44.0</v>
      </c>
      <c r="D5421" s="268">
        <v>0.895833333333333</v>
      </c>
      <c r="E5421" s="269">
        <v>0.0</v>
      </c>
      <c r="F5421" s="269">
        <v>6.540096455572584E-5</v>
      </c>
    </row>
    <row r="5422" ht="14.25" customHeight="1">
      <c r="A5422" s="267">
        <v>43578.0</v>
      </c>
      <c r="B5422" s="57">
        <v>113.0</v>
      </c>
      <c r="C5422" s="57">
        <v>45.0</v>
      </c>
      <c r="D5422" s="268">
        <v>0.916666666666667</v>
      </c>
      <c r="E5422" s="269">
        <v>0.0</v>
      </c>
      <c r="F5422" s="269">
        <v>6.480003685689835E-5</v>
      </c>
    </row>
    <row r="5423" ht="14.25" customHeight="1">
      <c r="A5423" s="267">
        <v>43578.0</v>
      </c>
      <c r="B5423" s="57">
        <v>113.0</v>
      </c>
      <c r="C5423" s="57">
        <v>46.0</v>
      </c>
      <c r="D5423" s="268">
        <v>0.9375</v>
      </c>
      <c r="E5423" s="269">
        <v>0.0</v>
      </c>
      <c r="F5423" s="269">
        <v>5.8890914485094645E-5</v>
      </c>
    </row>
    <row r="5424" ht="14.25" customHeight="1">
      <c r="A5424" s="267">
        <v>43578.0</v>
      </c>
      <c r="B5424" s="57">
        <v>113.0</v>
      </c>
      <c r="C5424" s="57">
        <v>47.0</v>
      </c>
      <c r="D5424" s="268">
        <v>0.958333333333333</v>
      </c>
      <c r="E5424" s="269">
        <v>0.0</v>
      </c>
      <c r="F5424" s="269">
        <v>5.588627599095715E-5</v>
      </c>
    </row>
    <row r="5425" ht="14.25" customHeight="1">
      <c r="A5425" s="267">
        <v>43578.0</v>
      </c>
      <c r="B5425" s="57">
        <v>113.0</v>
      </c>
      <c r="C5425" s="57">
        <v>48.0</v>
      </c>
      <c r="D5425" s="268">
        <v>0.979166666666667</v>
      </c>
      <c r="E5425" s="269">
        <v>0.0</v>
      </c>
      <c r="F5425" s="269">
        <v>4.1363856602626E-5</v>
      </c>
    </row>
    <row r="5426" ht="14.25" customHeight="1">
      <c r="A5426" s="267">
        <v>43579.0</v>
      </c>
      <c r="B5426" s="57">
        <v>114.0</v>
      </c>
      <c r="C5426" s="57">
        <v>1.0</v>
      </c>
      <c r="D5426" s="268">
        <v>0.0</v>
      </c>
      <c r="E5426" s="269">
        <v>0.0</v>
      </c>
      <c r="F5426" s="269">
        <v>3.9561073506143503E-5</v>
      </c>
    </row>
    <row r="5427" ht="14.25" customHeight="1">
      <c r="A5427" s="267">
        <v>43579.0</v>
      </c>
      <c r="B5427" s="57">
        <v>114.0</v>
      </c>
      <c r="C5427" s="57">
        <v>2.0</v>
      </c>
      <c r="D5427" s="268">
        <v>0.020833333333333332</v>
      </c>
      <c r="E5427" s="269">
        <v>0.0</v>
      </c>
      <c r="F5427" s="269">
        <v>3.5354579614351036E-5</v>
      </c>
    </row>
    <row r="5428" ht="14.25" customHeight="1">
      <c r="A5428" s="267">
        <v>43579.0</v>
      </c>
      <c r="B5428" s="57">
        <v>114.0</v>
      </c>
      <c r="C5428" s="57">
        <v>3.0</v>
      </c>
      <c r="D5428" s="268">
        <v>0.0416666666666667</v>
      </c>
      <c r="E5428" s="269">
        <v>0.0</v>
      </c>
      <c r="F5428" s="269">
        <v>3.124824033902981E-5</v>
      </c>
    </row>
    <row r="5429" ht="14.25" customHeight="1">
      <c r="A5429" s="267">
        <v>43579.0</v>
      </c>
      <c r="B5429" s="57">
        <v>114.0</v>
      </c>
      <c r="C5429" s="57">
        <v>4.0</v>
      </c>
      <c r="D5429" s="268">
        <v>0.0625</v>
      </c>
      <c r="E5429" s="269">
        <v>0.0</v>
      </c>
      <c r="F5429" s="269">
        <v>2.9946230324903566E-5</v>
      </c>
    </row>
    <row r="5430" ht="14.25" customHeight="1">
      <c r="A5430" s="267">
        <v>43579.0</v>
      </c>
      <c r="B5430" s="57">
        <v>114.0</v>
      </c>
      <c r="C5430" s="57">
        <v>5.0</v>
      </c>
      <c r="D5430" s="268">
        <v>0.0833333333333333</v>
      </c>
      <c r="E5430" s="269">
        <v>0.0</v>
      </c>
      <c r="F5430" s="269">
        <v>2.884452954371982E-5</v>
      </c>
    </row>
    <row r="5431" ht="14.25" customHeight="1">
      <c r="A5431" s="267">
        <v>43579.0</v>
      </c>
      <c r="B5431" s="57">
        <v>114.0</v>
      </c>
      <c r="C5431" s="57">
        <v>6.0</v>
      </c>
      <c r="D5431" s="268">
        <v>0.104166666666667</v>
      </c>
      <c r="E5431" s="269">
        <v>0.0</v>
      </c>
      <c r="F5431" s="269">
        <v>2.9245148009604822E-5</v>
      </c>
    </row>
    <row r="5432" ht="14.25" customHeight="1">
      <c r="A5432" s="267">
        <v>43579.0</v>
      </c>
      <c r="B5432" s="57">
        <v>114.0</v>
      </c>
      <c r="C5432" s="57">
        <v>7.0</v>
      </c>
      <c r="D5432" s="268">
        <v>0.125</v>
      </c>
      <c r="E5432" s="269">
        <v>0.0</v>
      </c>
      <c r="F5432" s="269">
        <v>2.8243601844892327E-5</v>
      </c>
    </row>
    <row r="5433" ht="14.25" customHeight="1">
      <c r="A5433" s="267">
        <v>43579.0</v>
      </c>
      <c r="B5433" s="57">
        <v>114.0</v>
      </c>
      <c r="C5433" s="57">
        <v>8.0</v>
      </c>
      <c r="D5433" s="268">
        <v>0.145833333333333</v>
      </c>
      <c r="E5433" s="269">
        <v>0.0</v>
      </c>
      <c r="F5433" s="269">
        <v>2.604020028252484E-5</v>
      </c>
    </row>
    <row r="5434" ht="14.25" customHeight="1">
      <c r="A5434" s="267">
        <v>43579.0</v>
      </c>
      <c r="B5434" s="57">
        <v>114.0</v>
      </c>
      <c r="C5434" s="57">
        <v>9.0</v>
      </c>
      <c r="D5434" s="268">
        <v>0.166666666666667</v>
      </c>
      <c r="E5434" s="269">
        <v>5.48705012874076E-9</v>
      </c>
      <c r="F5434" s="269">
        <v>2.8443911077834827E-5</v>
      </c>
    </row>
    <row r="5435" ht="14.25" customHeight="1">
      <c r="A5435" s="267">
        <v>43579.0</v>
      </c>
      <c r="B5435" s="57">
        <v>114.0</v>
      </c>
      <c r="C5435" s="57">
        <v>10.0</v>
      </c>
      <c r="D5435" s="268">
        <v>0.1875</v>
      </c>
      <c r="E5435" s="269">
        <v>1.4778043998417528E-7</v>
      </c>
      <c r="F5435" s="269">
        <v>2.744236491312233E-5</v>
      </c>
    </row>
    <row r="5436" ht="14.25" customHeight="1">
      <c r="A5436" s="267">
        <v>43579.0</v>
      </c>
      <c r="B5436" s="57">
        <v>114.0</v>
      </c>
      <c r="C5436" s="57">
        <v>11.0</v>
      </c>
      <c r="D5436" s="268">
        <v>0.208333333333333</v>
      </c>
      <c r="E5436" s="269">
        <v>5.613755705799272E-6</v>
      </c>
      <c r="F5436" s="269">
        <v>2.7542519529593582E-5</v>
      </c>
    </row>
    <row r="5437" ht="14.25" customHeight="1">
      <c r="A5437" s="267">
        <v>43579.0</v>
      </c>
      <c r="B5437" s="57">
        <v>114.0</v>
      </c>
      <c r="C5437" s="57">
        <v>12.0</v>
      </c>
      <c r="D5437" s="268">
        <v>0.229166666666667</v>
      </c>
      <c r="E5437" s="269">
        <v>2.0052272340206963E-5</v>
      </c>
      <c r="F5437" s="269">
        <v>2.8043292611949826E-5</v>
      </c>
    </row>
    <row r="5438" ht="14.25" customHeight="1">
      <c r="A5438" s="267">
        <v>43579.0</v>
      </c>
      <c r="B5438" s="57">
        <v>114.0</v>
      </c>
      <c r="C5438" s="57">
        <v>13.0</v>
      </c>
      <c r="D5438" s="268">
        <v>0.25</v>
      </c>
      <c r="E5438" s="269">
        <v>4.1487784139666526E-5</v>
      </c>
      <c r="F5438" s="269">
        <v>2.7943137995478576E-5</v>
      </c>
    </row>
    <row r="5439" ht="14.25" customHeight="1">
      <c r="A5439" s="267">
        <v>43579.0</v>
      </c>
      <c r="B5439" s="57">
        <v>114.0</v>
      </c>
      <c r="C5439" s="57">
        <v>14.0</v>
      </c>
      <c r="D5439" s="268">
        <v>0.270833333333333</v>
      </c>
      <c r="E5439" s="269">
        <v>6.961600219087013E-5</v>
      </c>
      <c r="F5439" s="269">
        <v>3.1047931106087315E-5</v>
      </c>
    </row>
    <row r="5440" ht="14.25" customHeight="1">
      <c r="A5440" s="267">
        <v>43579.0</v>
      </c>
      <c r="B5440" s="57">
        <v>114.0</v>
      </c>
      <c r="C5440" s="57">
        <v>15.0</v>
      </c>
      <c r="D5440" s="268">
        <v>0.291666666666667</v>
      </c>
      <c r="E5440" s="269">
        <v>1.0340433558454828E-4</v>
      </c>
      <c r="F5440" s="269">
        <v>3.605566192964978E-5</v>
      </c>
    </row>
    <row r="5441" ht="14.25" customHeight="1">
      <c r="A5441" s="267">
        <v>43579.0</v>
      </c>
      <c r="B5441" s="57">
        <v>114.0</v>
      </c>
      <c r="C5441" s="57">
        <v>16.0</v>
      </c>
      <c r="D5441" s="268">
        <v>0.3125</v>
      </c>
      <c r="E5441" s="269">
        <v>1.3833803258758116E-4</v>
      </c>
      <c r="F5441" s="269">
        <v>4.07629289037985E-5</v>
      </c>
    </row>
    <row r="5442" ht="14.25" customHeight="1">
      <c r="A5442" s="267">
        <v>43579.0</v>
      </c>
      <c r="B5442" s="57">
        <v>114.0</v>
      </c>
      <c r="C5442" s="57">
        <v>17.0</v>
      </c>
      <c r="D5442" s="268">
        <v>0.333333333333333</v>
      </c>
      <c r="E5442" s="269">
        <v>1.8385121131293163E-4</v>
      </c>
      <c r="F5442" s="269">
        <v>4.737313359090096E-5</v>
      </c>
    </row>
    <row r="5443" ht="14.25" customHeight="1">
      <c r="A5443" s="267">
        <v>43579.0</v>
      </c>
      <c r="B5443" s="57">
        <v>114.0</v>
      </c>
      <c r="C5443" s="57">
        <v>18.0</v>
      </c>
      <c r="D5443" s="268">
        <v>0.354166666666667</v>
      </c>
      <c r="E5443" s="269">
        <v>1.990794734704914E-4</v>
      </c>
      <c r="F5443" s="269">
        <v>5.73885952380259E-5</v>
      </c>
    </row>
    <row r="5444" ht="14.25" customHeight="1">
      <c r="A5444" s="267">
        <v>43579.0</v>
      </c>
      <c r="B5444" s="57">
        <v>114.0</v>
      </c>
      <c r="C5444" s="57">
        <v>19.0</v>
      </c>
      <c r="D5444" s="268">
        <v>0.375</v>
      </c>
      <c r="E5444" s="269">
        <v>2.233257514298962E-4</v>
      </c>
      <c r="F5444" s="269">
        <v>5.949184218392214E-5</v>
      </c>
    </row>
    <row r="5445" ht="14.25" customHeight="1">
      <c r="A5445" s="267">
        <v>43579.0</v>
      </c>
      <c r="B5445" s="57">
        <v>114.0</v>
      </c>
      <c r="C5445" s="57">
        <v>20.0</v>
      </c>
      <c r="D5445" s="268">
        <v>0.395833333333333</v>
      </c>
      <c r="E5445" s="269">
        <v>2.303234689300839E-4</v>
      </c>
      <c r="F5445" s="269">
        <v>6.630235610396709E-5</v>
      </c>
    </row>
    <row r="5446" ht="14.25" customHeight="1">
      <c r="A5446" s="267">
        <v>43579.0</v>
      </c>
      <c r="B5446" s="57">
        <v>114.0</v>
      </c>
      <c r="C5446" s="57">
        <v>21.0</v>
      </c>
      <c r="D5446" s="268">
        <v>0.416666666666667</v>
      </c>
      <c r="E5446" s="269">
        <v>2.332630804231718E-4</v>
      </c>
      <c r="F5446" s="269">
        <v>6.65026653369096E-5</v>
      </c>
    </row>
    <row r="5447" ht="14.25" customHeight="1">
      <c r="A5447" s="267">
        <v>43579.0</v>
      </c>
      <c r="B5447" s="57">
        <v>114.0</v>
      </c>
      <c r="C5447" s="57">
        <v>22.0</v>
      </c>
      <c r="D5447" s="268">
        <v>0.4375</v>
      </c>
      <c r="E5447" s="269">
        <v>2.340888455796618E-4</v>
      </c>
      <c r="F5447" s="269">
        <v>6.820529381692084E-5</v>
      </c>
    </row>
    <row r="5448" ht="14.25" customHeight="1">
      <c r="A5448" s="267">
        <v>43579.0</v>
      </c>
      <c r="B5448" s="57">
        <v>114.0</v>
      </c>
      <c r="C5448" s="57">
        <v>23.0</v>
      </c>
      <c r="D5448" s="268">
        <v>0.458333333333333</v>
      </c>
      <c r="E5448" s="269">
        <v>2.3703997807763207E-4</v>
      </c>
      <c r="F5448" s="269">
        <v>6.560127378866834E-5</v>
      </c>
    </row>
    <row r="5449" ht="14.25" customHeight="1">
      <c r="A5449" s="267">
        <v>43579.0</v>
      </c>
      <c r="B5449" s="57">
        <v>114.0</v>
      </c>
      <c r="C5449" s="57">
        <v>24.0</v>
      </c>
      <c r="D5449" s="268">
        <v>0.479166666666667</v>
      </c>
      <c r="E5449" s="269">
        <v>2.452729073412545E-4</v>
      </c>
      <c r="F5449" s="269">
        <v>6.53008099392546E-5</v>
      </c>
    </row>
    <row r="5450" ht="14.25" customHeight="1">
      <c r="A5450" s="267">
        <v>43579.0</v>
      </c>
      <c r="B5450" s="57">
        <v>114.0</v>
      </c>
      <c r="C5450" s="57">
        <v>25.0</v>
      </c>
      <c r="D5450" s="268">
        <v>0.5</v>
      </c>
      <c r="E5450" s="269">
        <v>2.3918505488800023E-4</v>
      </c>
      <c r="F5450" s="269">
        <v>6.840560304986335E-5</v>
      </c>
    </row>
    <row r="5451" ht="14.25" customHeight="1">
      <c r="A5451" s="267">
        <v>43579.0</v>
      </c>
      <c r="B5451" s="57">
        <v>114.0</v>
      </c>
      <c r="C5451" s="57">
        <v>26.0</v>
      </c>
      <c r="D5451" s="268">
        <v>0.520833333333333</v>
      </c>
      <c r="E5451" s="269">
        <v>2.15245029121556E-4</v>
      </c>
      <c r="F5451" s="269">
        <v>6.830544843339208E-5</v>
      </c>
    </row>
    <row r="5452" ht="14.25" customHeight="1">
      <c r="A5452" s="267">
        <v>43579.0</v>
      </c>
      <c r="B5452" s="57">
        <v>114.0</v>
      </c>
      <c r="C5452" s="57">
        <v>27.0</v>
      </c>
      <c r="D5452" s="268">
        <v>0.541666666666667</v>
      </c>
      <c r="E5452" s="269">
        <v>1.9987459181687692E-4</v>
      </c>
      <c r="F5452" s="269">
        <v>6.640251072043834E-5</v>
      </c>
    </row>
    <row r="5453" ht="14.25" customHeight="1">
      <c r="A5453" s="267">
        <v>43579.0</v>
      </c>
      <c r="B5453" s="57">
        <v>114.0</v>
      </c>
      <c r="C5453" s="57">
        <v>28.0</v>
      </c>
      <c r="D5453" s="268">
        <v>0.5625</v>
      </c>
      <c r="E5453" s="269">
        <v>2.1637453897585724E-4</v>
      </c>
      <c r="F5453" s="269">
        <v>6.419910915807086E-5</v>
      </c>
    </row>
    <row r="5454" ht="14.25" customHeight="1">
      <c r="A5454" s="267">
        <v>43579.0</v>
      </c>
      <c r="B5454" s="57">
        <v>114.0</v>
      </c>
      <c r="C5454" s="57">
        <v>29.0</v>
      </c>
      <c r="D5454" s="268">
        <v>0.583333333333333</v>
      </c>
      <c r="E5454" s="269">
        <v>1.9138151769589143E-4</v>
      </c>
      <c r="F5454" s="269">
        <v>6.279694452747336E-5</v>
      </c>
    </row>
    <row r="5455" ht="14.25" customHeight="1">
      <c r="A5455" s="267">
        <v>43579.0</v>
      </c>
      <c r="B5455" s="57">
        <v>114.0</v>
      </c>
      <c r="C5455" s="57">
        <v>30.0</v>
      </c>
      <c r="D5455" s="268">
        <v>0.604166666666667</v>
      </c>
      <c r="E5455" s="269">
        <v>1.728328379368561E-4</v>
      </c>
      <c r="F5455" s="269">
        <v>6.560127378866834E-5</v>
      </c>
    </row>
    <row r="5456" ht="14.25" customHeight="1">
      <c r="A5456" s="267">
        <v>43579.0</v>
      </c>
      <c r="B5456" s="57">
        <v>114.0</v>
      </c>
      <c r="C5456" s="57">
        <v>31.0</v>
      </c>
      <c r="D5456" s="268">
        <v>0.625</v>
      </c>
      <c r="E5456" s="269">
        <v>1.5452258667397815E-4</v>
      </c>
      <c r="F5456" s="269">
        <v>6.419910915807086E-5</v>
      </c>
    </row>
    <row r="5457" ht="14.25" customHeight="1">
      <c r="A5457" s="267">
        <v>43579.0</v>
      </c>
      <c r="B5457" s="57">
        <v>114.0</v>
      </c>
      <c r="C5457" s="57">
        <v>32.0</v>
      </c>
      <c r="D5457" s="268">
        <v>0.645833333333333</v>
      </c>
      <c r="E5457" s="269">
        <v>1.3797560723049875E-4</v>
      </c>
      <c r="F5457" s="269">
        <v>6.0793852198048374E-5</v>
      </c>
    </row>
    <row r="5458" ht="14.25" customHeight="1">
      <c r="A5458" s="267">
        <v>43579.0</v>
      </c>
      <c r="B5458" s="57">
        <v>114.0</v>
      </c>
      <c r="C5458" s="57">
        <v>33.0</v>
      </c>
      <c r="D5458" s="268">
        <v>0.666666666666667</v>
      </c>
      <c r="E5458" s="269">
        <v>1.0927069407857405E-4</v>
      </c>
      <c r="F5458" s="269">
        <v>6.229617144511711E-5</v>
      </c>
    </row>
    <row r="5459" ht="14.25" customHeight="1">
      <c r="A5459" s="267">
        <v>43579.0</v>
      </c>
      <c r="B5459" s="57">
        <v>114.0</v>
      </c>
      <c r="C5459" s="57">
        <v>34.0</v>
      </c>
      <c r="D5459" s="268">
        <v>0.6875</v>
      </c>
      <c r="E5459" s="269">
        <v>7.968261810744815E-5</v>
      </c>
      <c r="F5459" s="269">
        <v>6.67029745698521E-5</v>
      </c>
    </row>
    <row r="5460" ht="14.25" customHeight="1">
      <c r="A5460" s="267">
        <v>43579.0</v>
      </c>
      <c r="B5460" s="57">
        <v>114.0</v>
      </c>
      <c r="C5460" s="57">
        <v>35.0</v>
      </c>
      <c r="D5460" s="268">
        <v>0.708333333333333</v>
      </c>
      <c r="E5460" s="269">
        <v>6.47451820533155E-5</v>
      </c>
      <c r="F5460" s="269">
        <v>7.601735390167828E-5</v>
      </c>
    </row>
    <row r="5461" ht="14.25" customHeight="1">
      <c r="A5461" s="267">
        <v>43579.0</v>
      </c>
      <c r="B5461" s="57">
        <v>114.0</v>
      </c>
      <c r="C5461" s="57">
        <v>36.0</v>
      </c>
      <c r="D5461" s="268">
        <v>0.729166666666667</v>
      </c>
      <c r="E5461" s="269">
        <v>5.0354891052452464E-5</v>
      </c>
      <c r="F5461" s="269">
        <v>7.932245624522951E-5</v>
      </c>
    </row>
    <row r="5462" ht="14.25" customHeight="1">
      <c r="A5462" s="267">
        <v>43579.0</v>
      </c>
      <c r="B5462" s="57">
        <v>114.0</v>
      </c>
      <c r="C5462" s="57">
        <v>37.0</v>
      </c>
      <c r="D5462" s="268">
        <v>0.75</v>
      </c>
      <c r="E5462" s="269">
        <v>3.450998990809235E-5</v>
      </c>
      <c r="F5462" s="269">
        <v>7.56167354357933E-5</v>
      </c>
    </row>
    <row r="5463" ht="14.25" customHeight="1">
      <c r="A5463" s="267">
        <v>43579.0</v>
      </c>
      <c r="B5463" s="57">
        <v>114.0</v>
      </c>
      <c r="C5463" s="57">
        <v>38.0</v>
      </c>
      <c r="D5463" s="268">
        <v>0.770833333333333</v>
      </c>
      <c r="E5463" s="269">
        <v>1.8796807390572047E-5</v>
      </c>
      <c r="F5463" s="269">
        <v>7.661828160050578E-5</v>
      </c>
    </row>
    <row r="5464" ht="14.25" customHeight="1">
      <c r="A5464" s="267">
        <v>43579.0</v>
      </c>
      <c r="B5464" s="57">
        <v>114.0</v>
      </c>
      <c r="C5464" s="57">
        <v>39.0</v>
      </c>
      <c r="D5464" s="268">
        <v>0.791666666666667</v>
      </c>
      <c r="E5464" s="269">
        <v>8.78434815349449E-6</v>
      </c>
      <c r="F5464" s="269">
        <v>7.631781775109203E-5</v>
      </c>
    </row>
    <row r="5465" ht="14.25" customHeight="1">
      <c r="A5465" s="267">
        <v>43579.0</v>
      </c>
      <c r="B5465" s="57">
        <v>114.0</v>
      </c>
      <c r="C5465" s="57">
        <v>40.0</v>
      </c>
      <c r="D5465" s="268">
        <v>0.8125</v>
      </c>
      <c r="E5465" s="269">
        <v>2.073241817183082E-6</v>
      </c>
      <c r="F5465" s="269">
        <v>7.271225155812705E-5</v>
      </c>
    </row>
    <row r="5466" ht="14.25" customHeight="1">
      <c r="A5466" s="267">
        <v>43579.0</v>
      </c>
      <c r="B5466" s="57">
        <v>114.0</v>
      </c>
      <c r="C5466" s="57">
        <v>41.0</v>
      </c>
      <c r="D5466" s="268">
        <v>0.833333333333333</v>
      </c>
      <c r="E5466" s="269">
        <v>6.095557822793247E-7</v>
      </c>
      <c r="F5466" s="269">
        <v>7.171070539341455E-5</v>
      </c>
    </row>
    <row r="5467" ht="14.25" customHeight="1">
      <c r="A5467" s="267">
        <v>43579.0</v>
      </c>
      <c r="B5467" s="57">
        <v>114.0</v>
      </c>
      <c r="C5467" s="57">
        <v>42.0</v>
      </c>
      <c r="D5467" s="268">
        <v>0.854166666666667</v>
      </c>
      <c r="E5467" s="269">
        <v>9.026351592400144E-8</v>
      </c>
      <c r="F5467" s="269">
        <v>7.992338394405702E-5</v>
      </c>
    </row>
    <row r="5468" ht="14.25" customHeight="1">
      <c r="A5468" s="267">
        <v>43579.0</v>
      </c>
      <c r="B5468" s="57">
        <v>114.0</v>
      </c>
      <c r="C5468" s="57">
        <v>43.0</v>
      </c>
      <c r="D5468" s="268">
        <v>0.875</v>
      </c>
      <c r="E5468" s="269">
        <v>0.0</v>
      </c>
      <c r="F5468" s="269">
        <v>7.32130246404833E-5</v>
      </c>
    </row>
    <row r="5469" ht="14.25" customHeight="1">
      <c r="A5469" s="267">
        <v>43579.0</v>
      </c>
      <c r="B5469" s="57">
        <v>114.0</v>
      </c>
      <c r="C5469" s="57">
        <v>44.0</v>
      </c>
      <c r="D5469" s="268">
        <v>0.895833333333333</v>
      </c>
      <c r="E5469" s="269">
        <v>0.0</v>
      </c>
      <c r="F5469" s="269">
        <v>7.351348848989705E-5</v>
      </c>
    </row>
    <row r="5470" ht="14.25" customHeight="1">
      <c r="A5470" s="267">
        <v>43579.0</v>
      </c>
      <c r="B5470" s="57">
        <v>114.0</v>
      </c>
      <c r="C5470" s="57">
        <v>45.0</v>
      </c>
      <c r="D5470" s="268">
        <v>0.916666666666667</v>
      </c>
      <c r="E5470" s="269">
        <v>0.0</v>
      </c>
      <c r="F5470" s="269">
        <v>6.890637613221959E-5</v>
      </c>
    </row>
    <row r="5471" ht="14.25" customHeight="1">
      <c r="A5471" s="267">
        <v>43579.0</v>
      </c>
      <c r="B5471" s="57">
        <v>114.0</v>
      </c>
      <c r="C5471" s="57">
        <v>46.0</v>
      </c>
      <c r="D5471" s="268">
        <v>0.9375</v>
      </c>
      <c r="E5471" s="269">
        <v>0.0</v>
      </c>
      <c r="F5471" s="269">
        <v>6.159508912981838E-5</v>
      </c>
    </row>
    <row r="5472" ht="14.25" customHeight="1">
      <c r="A5472" s="267">
        <v>43579.0</v>
      </c>
      <c r="B5472" s="57">
        <v>114.0</v>
      </c>
      <c r="C5472" s="57">
        <v>47.0</v>
      </c>
      <c r="D5472" s="268">
        <v>0.958333333333333</v>
      </c>
      <c r="E5472" s="269">
        <v>0.0</v>
      </c>
      <c r="F5472" s="269">
        <v>5.017746285209594E-5</v>
      </c>
    </row>
    <row r="5473" ht="14.25" customHeight="1">
      <c r="A5473" s="267">
        <v>43579.0</v>
      </c>
      <c r="B5473" s="57">
        <v>114.0</v>
      </c>
      <c r="C5473" s="57">
        <v>48.0</v>
      </c>
      <c r="D5473" s="268">
        <v>0.979166666666667</v>
      </c>
      <c r="E5473" s="269">
        <v>0.0</v>
      </c>
      <c r="F5473" s="269">
        <v>4.296633046616598E-5</v>
      </c>
    </row>
    <row r="5474" ht="14.25" customHeight="1">
      <c r="A5474" s="267">
        <v>43580.0</v>
      </c>
      <c r="B5474" s="57">
        <v>115.0</v>
      </c>
      <c r="C5474" s="57">
        <v>1.0</v>
      </c>
      <c r="D5474" s="268">
        <v>0.0</v>
      </c>
      <c r="E5474" s="269">
        <v>0.0</v>
      </c>
      <c r="F5474" s="269">
        <v>3.906030042378726E-5</v>
      </c>
    </row>
    <row r="5475" ht="14.25" customHeight="1">
      <c r="A5475" s="267">
        <v>43580.0</v>
      </c>
      <c r="B5475" s="57">
        <v>115.0</v>
      </c>
      <c r="C5475" s="57">
        <v>2.0</v>
      </c>
      <c r="D5475" s="268">
        <v>0.020833333333333332</v>
      </c>
      <c r="E5475" s="269">
        <v>0.0</v>
      </c>
      <c r="F5475" s="269">
        <v>3.505411576493728E-5</v>
      </c>
    </row>
    <row r="5476" ht="14.25" customHeight="1">
      <c r="A5476" s="267">
        <v>43580.0</v>
      </c>
      <c r="B5476" s="57">
        <v>115.0</v>
      </c>
      <c r="C5476" s="57">
        <v>3.0</v>
      </c>
      <c r="D5476" s="268">
        <v>0.0416666666666667</v>
      </c>
      <c r="E5476" s="269">
        <v>0.0</v>
      </c>
      <c r="F5476" s="269">
        <v>3.1148085722558555E-5</v>
      </c>
    </row>
    <row r="5477" ht="14.25" customHeight="1">
      <c r="A5477" s="267">
        <v>43580.0</v>
      </c>
      <c r="B5477" s="57">
        <v>115.0</v>
      </c>
      <c r="C5477" s="57">
        <v>4.0</v>
      </c>
      <c r="D5477" s="268">
        <v>0.0625</v>
      </c>
      <c r="E5477" s="269">
        <v>0.0</v>
      </c>
      <c r="F5477" s="269">
        <v>2.894468416019107E-5</v>
      </c>
    </row>
    <row r="5478" ht="14.25" customHeight="1">
      <c r="A5478" s="267">
        <v>43580.0</v>
      </c>
      <c r="B5478" s="57">
        <v>115.0</v>
      </c>
      <c r="C5478" s="57">
        <v>5.0</v>
      </c>
      <c r="D5478" s="268">
        <v>0.0833333333333333</v>
      </c>
      <c r="E5478" s="269">
        <v>0.0</v>
      </c>
      <c r="F5478" s="269">
        <v>2.834375646136358E-5</v>
      </c>
    </row>
    <row r="5479" ht="14.25" customHeight="1">
      <c r="A5479" s="267">
        <v>43580.0</v>
      </c>
      <c r="B5479" s="57">
        <v>115.0</v>
      </c>
      <c r="C5479" s="57">
        <v>6.0</v>
      </c>
      <c r="D5479" s="268">
        <v>0.104166666666667</v>
      </c>
      <c r="E5479" s="269">
        <v>0.0</v>
      </c>
      <c r="F5479" s="269">
        <v>2.7342210296651082E-5</v>
      </c>
    </row>
    <row r="5480" ht="14.25" customHeight="1">
      <c r="A5480" s="267">
        <v>43580.0</v>
      </c>
      <c r="B5480" s="57">
        <v>115.0</v>
      </c>
      <c r="C5480" s="57">
        <v>7.0</v>
      </c>
      <c r="D5480" s="268">
        <v>0.125</v>
      </c>
      <c r="E5480" s="269">
        <v>0.0</v>
      </c>
      <c r="F5480" s="269">
        <v>2.6941591830766084E-5</v>
      </c>
    </row>
    <row r="5481" ht="14.25" customHeight="1">
      <c r="A5481" s="267">
        <v>43580.0</v>
      </c>
      <c r="B5481" s="57">
        <v>115.0</v>
      </c>
      <c r="C5481" s="57">
        <v>8.0</v>
      </c>
      <c r="D5481" s="268">
        <v>0.145833333333333</v>
      </c>
      <c r="E5481" s="269">
        <v>0.0</v>
      </c>
      <c r="F5481" s="269">
        <v>2.6641127981352337E-5</v>
      </c>
    </row>
    <row r="5482" ht="14.25" customHeight="1">
      <c r="A5482" s="267">
        <v>43580.0</v>
      </c>
      <c r="B5482" s="57">
        <v>115.0</v>
      </c>
      <c r="C5482" s="57">
        <v>9.0</v>
      </c>
      <c r="D5482" s="268">
        <v>0.166666666666667</v>
      </c>
      <c r="E5482" s="269">
        <v>7.70653107969208E-9</v>
      </c>
      <c r="F5482" s="269">
        <v>2.7141901063708585E-5</v>
      </c>
    </row>
    <row r="5483" ht="14.25" customHeight="1">
      <c r="A5483" s="267">
        <v>43580.0</v>
      </c>
      <c r="B5483" s="57">
        <v>115.0</v>
      </c>
      <c r="C5483" s="57">
        <v>10.0</v>
      </c>
      <c r="D5483" s="268">
        <v>0.1875</v>
      </c>
      <c r="E5483" s="269">
        <v>3.3754606129051304E-7</v>
      </c>
      <c r="F5483" s="269">
        <v>2.784298337900733E-5</v>
      </c>
    </row>
    <row r="5484" ht="14.25" customHeight="1">
      <c r="A5484" s="267">
        <v>43580.0</v>
      </c>
      <c r="B5484" s="57">
        <v>115.0</v>
      </c>
      <c r="C5484" s="57">
        <v>11.0</v>
      </c>
      <c r="D5484" s="268">
        <v>0.208333333333333</v>
      </c>
      <c r="E5484" s="269">
        <v>4.603874895970191E-6</v>
      </c>
      <c r="F5484" s="269">
        <v>2.8644220310777324E-5</v>
      </c>
    </row>
    <row r="5485" ht="14.25" customHeight="1">
      <c r="A5485" s="267">
        <v>43580.0</v>
      </c>
      <c r="B5485" s="57">
        <v>115.0</v>
      </c>
      <c r="C5485" s="57">
        <v>12.0</v>
      </c>
      <c r="D5485" s="268">
        <v>0.229166666666667</v>
      </c>
      <c r="E5485" s="269">
        <v>1.5970037103441773E-5</v>
      </c>
      <c r="F5485" s="269">
        <v>3.0246694174317314E-5</v>
      </c>
    </row>
    <row r="5486" ht="14.25" customHeight="1">
      <c r="A5486" s="267">
        <v>43580.0</v>
      </c>
      <c r="B5486" s="57">
        <v>115.0</v>
      </c>
      <c r="C5486" s="57">
        <v>13.0</v>
      </c>
      <c r="D5486" s="268">
        <v>0.25</v>
      </c>
      <c r="E5486" s="269">
        <v>3.189252731232705E-5</v>
      </c>
      <c r="F5486" s="269">
        <v>3.5955507313178524E-5</v>
      </c>
    </row>
    <row r="5487" ht="14.25" customHeight="1">
      <c r="A5487" s="267">
        <v>43580.0</v>
      </c>
      <c r="B5487" s="57">
        <v>115.0</v>
      </c>
      <c r="C5487" s="57">
        <v>14.0</v>
      </c>
      <c r="D5487" s="268">
        <v>0.270833333333333</v>
      </c>
      <c r="E5487" s="269">
        <v>5.203321518386495E-5</v>
      </c>
      <c r="F5487" s="269">
        <v>4.226524815086724E-5</v>
      </c>
    </row>
    <row r="5488" ht="14.25" customHeight="1">
      <c r="A5488" s="267">
        <v>43580.0</v>
      </c>
      <c r="B5488" s="57">
        <v>115.0</v>
      </c>
      <c r="C5488" s="57">
        <v>15.0</v>
      </c>
      <c r="D5488" s="268">
        <v>0.291666666666667</v>
      </c>
      <c r="E5488" s="269">
        <v>8.259323321223006E-5</v>
      </c>
      <c r="F5488" s="269">
        <v>4.96766897697397E-5</v>
      </c>
    </row>
    <row r="5489" ht="14.25" customHeight="1">
      <c r="A5489" s="267">
        <v>43580.0</v>
      </c>
      <c r="B5489" s="57">
        <v>115.0</v>
      </c>
      <c r="C5489" s="57">
        <v>16.0</v>
      </c>
      <c r="D5489" s="268">
        <v>0.3125</v>
      </c>
      <c r="E5489" s="269">
        <v>1.1391366443275898E-4</v>
      </c>
      <c r="F5489" s="269">
        <v>5.598643060742841E-5</v>
      </c>
    </row>
    <row r="5490" ht="14.25" customHeight="1">
      <c r="A5490" s="267">
        <v>43580.0</v>
      </c>
      <c r="B5490" s="57">
        <v>115.0</v>
      </c>
      <c r="C5490" s="57">
        <v>17.0</v>
      </c>
      <c r="D5490" s="268">
        <v>0.333333333333333</v>
      </c>
      <c r="E5490" s="269">
        <v>1.7172421168284679E-4</v>
      </c>
      <c r="F5490" s="269">
        <v>5.6887822155669654E-5</v>
      </c>
    </row>
    <row r="5491" ht="14.25" customHeight="1">
      <c r="A5491" s="267">
        <v>43580.0</v>
      </c>
      <c r="B5491" s="57">
        <v>115.0</v>
      </c>
      <c r="C5491" s="57">
        <v>18.0</v>
      </c>
      <c r="D5491" s="268">
        <v>0.354166666666667</v>
      </c>
      <c r="E5491" s="269">
        <v>1.9666765501215588E-4</v>
      </c>
      <c r="F5491" s="269">
        <v>6.029307911569213E-5</v>
      </c>
    </row>
    <row r="5492" ht="14.25" customHeight="1">
      <c r="A5492" s="267">
        <v>43580.0</v>
      </c>
      <c r="B5492" s="57">
        <v>115.0</v>
      </c>
      <c r="C5492" s="57">
        <v>19.0</v>
      </c>
      <c r="D5492" s="268">
        <v>0.375</v>
      </c>
      <c r="E5492" s="269">
        <v>2.0786917464880734E-4</v>
      </c>
      <c r="F5492" s="269">
        <v>6.189555297923212E-5</v>
      </c>
    </row>
    <row r="5493" ht="14.25" customHeight="1">
      <c r="A5493" s="267">
        <v>43580.0</v>
      </c>
      <c r="B5493" s="57">
        <v>115.0</v>
      </c>
      <c r="C5493" s="57">
        <v>20.0</v>
      </c>
      <c r="D5493" s="268">
        <v>0.395833333333333</v>
      </c>
      <c r="E5493" s="269">
        <v>2.188152429646052E-4</v>
      </c>
      <c r="F5493" s="269">
        <v>6.189555297923212E-5</v>
      </c>
    </row>
    <row r="5494" ht="14.25" customHeight="1">
      <c r="A5494" s="267">
        <v>43580.0</v>
      </c>
      <c r="B5494" s="57">
        <v>115.0</v>
      </c>
      <c r="C5494" s="57">
        <v>21.0</v>
      </c>
      <c r="D5494" s="268">
        <v>0.416666666666667</v>
      </c>
      <c r="E5494" s="269">
        <v>2.0313839008397706E-4</v>
      </c>
      <c r="F5494" s="269">
        <v>5.8890914485094645E-5</v>
      </c>
    </row>
    <row r="5495" ht="14.25" customHeight="1">
      <c r="A5495" s="267">
        <v>43580.0</v>
      </c>
      <c r="B5495" s="57">
        <v>115.0</v>
      </c>
      <c r="C5495" s="57">
        <v>22.0</v>
      </c>
      <c r="D5495" s="268">
        <v>0.4375</v>
      </c>
      <c r="E5495" s="269">
        <v>2.545678525973756E-4</v>
      </c>
      <c r="F5495" s="269">
        <v>5.8390141402738404E-5</v>
      </c>
    </row>
    <row r="5496" ht="14.25" customHeight="1">
      <c r="A5496" s="267">
        <v>43580.0</v>
      </c>
      <c r="B5496" s="57">
        <v>115.0</v>
      </c>
      <c r="C5496" s="57">
        <v>23.0</v>
      </c>
      <c r="D5496" s="268">
        <v>0.458333333333333</v>
      </c>
      <c r="E5496" s="269">
        <v>2.792656200970756E-4</v>
      </c>
      <c r="F5496" s="269">
        <v>5.808967755332465E-5</v>
      </c>
    </row>
    <row r="5497" ht="14.25" customHeight="1">
      <c r="A5497" s="267">
        <v>43580.0</v>
      </c>
      <c r="B5497" s="57">
        <v>115.0</v>
      </c>
      <c r="C5497" s="57">
        <v>24.0</v>
      </c>
      <c r="D5497" s="268">
        <v>0.479166666666667</v>
      </c>
      <c r="E5497" s="269">
        <v>2.491623983485511E-4</v>
      </c>
      <c r="F5497" s="269">
        <v>5.828998678626714E-5</v>
      </c>
    </row>
    <row r="5498" ht="14.25" customHeight="1">
      <c r="A5498" s="267">
        <v>43580.0</v>
      </c>
      <c r="B5498" s="57">
        <v>115.0</v>
      </c>
      <c r="C5498" s="57">
        <v>25.0</v>
      </c>
      <c r="D5498" s="268">
        <v>0.5</v>
      </c>
      <c r="E5498" s="269">
        <v>2.1563393034442087E-4</v>
      </c>
      <c r="F5498" s="269">
        <v>5.9291532950979645E-5</v>
      </c>
    </row>
    <row r="5499" ht="14.25" customHeight="1">
      <c r="A5499" s="267">
        <v>43580.0</v>
      </c>
      <c r="B5499" s="57">
        <v>115.0</v>
      </c>
      <c r="C5499" s="57">
        <v>26.0</v>
      </c>
      <c r="D5499" s="268">
        <v>0.520833333333333</v>
      </c>
      <c r="E5499" s="269">
        <v>2.0446471142429435E-4</v>
      </c>
      <c r="F5499" s="269">
        <v>5.879075986862339E-5</v>
      </c>
    </row>
    <row r="5500" ht="14.25" customHeight="1">
      <c r="A5500" s="267">
        <v>43580.0</v>
      </c>
      <c r="B5500" s="57">
        <v>115.0</v>
      </c>
      <c r="C5500" s="57">
        <v>27.0</v>
      </c>
      <c r="D5500" s="268">
        <v>0.541666666666667</v>
      </c>
      <c r="E5500" s="269">
        <v>1.8469193423417365E-4</v>
      </c>
      <c r="F5500" s="269">
        <v>5.828998678626714E-5</v>
      </c>
    </row>
    <row r="5501" ht="14.25" customHeight="1">
      <c r="A5501" s="267">
        <v>43580.0</v>
      </c>
      <c r="B5501" s="57">
        <v>115.0</v>
      </c>
      <c r="C5501" s="57">
        <v>28.0</v>
      </c>
      <c r="D5501" s="268">
        <v>0.5625</v>
      </c>
      <c r="E5501" s="269">
        <v>1.6747236667864044E-4</v>
      </c>
      <c r="F5501" s="269">
        <v>5.608658522389965E-5</v>
      </c>
    </row>
    <row r="5502" ht="14.25" customHeight="1">
      <c r="A5502" s="267">
        <v>43580.0</v>
      </c>
      <c r="B5502" s="57">
        <v>115.0</v>
      </c>
      <c r="C5502" s="57">
        <v>29.0</v>
      </c>
      <c r="D5502" s="268">
        <v>0.583333333333333</v>
      </c>
      <c r="E5502" s="269">
        <v>1.5867845505828182E-4</v>
      </c>
      <c r="F5502" s="269">
        <v>5.5786121374485906E-5</v>
      </c>
    </row>
    <row r="5503" ht="14.25" customHeight="1">
      <c r="A5503" s="267">
        <v>43580.0</v>
      </c>
      <c r="B5503" s="57">
        <v>115.0</v>
      </c>
      <c r="C5503" s="57">
        <v>30.0</v>
      </c>
      <c r="D5503" s="268">
        <v>0.604166666666667</v>
      </c>
      <c r="E5503" s="269">
        <v>1.666240406993697E-4</v>
      </c>
      <c r="F5503" s="269">
        <v>5.5285348292129665E-5</v>
      </c>
    </row>
    <row r="5504" ht="14.25" customHeight="1">
      <c r="A5504" s="267">
        <v>43580.0</v>
      </c>
      <c r="B5504" s="57">
        <v>115.0</v>
      </c>
      <c r="C5504" s="57">
        <v>31.0</v>
      </c>
      <c r="D5504" s="268">
        <v>0.625</v>
      </c>
      <c r="E5504" s="269">
        <v>1.2820434292470597E-4</v>
      </c>
      <c r="F5504" s="269">
        <v>5.338241057917592E-5</v>
      </c>
    </row>
    <row r="5505" ht="14.25" customHeight="1">
      <c r="A5505" s="267">
        <v>43580.0</v>
      </c>
      <c r="B5505" s="57">
        <v>115.0</v>
      </c>
      <c r="C5505" s="57">
        <v>32.0</v>
      </c>
      <c r="D5505" s="268">
        <v>0.645833333333333</v>
      </c>
      <c r="E5505" s="269">
        <v>1.3188587409327594E-4</v>
      </c>
      <c r="F5505" s="269">
        <v>5.668751292272716E-5</v>
      </c>
    </row>
    <row r="5506" ht="14.25" customHeight="1">
      <c r="A5506" s="267">
        <v>43580.0</v>
      </c>
      <c r="B5506" s="57">
        <v>115.0</v>
      </c>
      <c r="C5506" s="57">
        <v>33.0</v>
      </c>
      <c r="D5506" s="268">
        <v>0.666666666666667</v>
      </c>
      <c r="E5506" s="269">
        <v>1.2777369790258032E-4</v>
      </c>
      <c r="F5506" s="269">
        <v>5.9992615266278386E-5</v>
      </c>
    </row>
    <row r="5507" ht="14.25" customHeight="1">
      <c r="A5507" s="267">
        <v>43580.0</v>
      </c>
      <c r="B5507" s="57">
        <v>115.0</v>
      </c>
      <c r="C5507" s="57">
        <v>34.0</v>
      </c>
      <c r="D5507" s="268">
        <v>0.6875</v>
      </c>
      <c r="E5507" s="269">
        <v>8.356908251202998E-5</v>
      </c>
      <c r="F5507" s="269">
        <v>6.69032838027946E-5</v>
      </c>
    </row>
    <row r="5508" ht="14.25" customHeight="1">
      <c r="A5508" s="267">
        <v>43580.0</v>
      </c>
      <c r="B5508" s="57">
        <v>115.0</v>
      </c>
      <c r="C5508" s="57">
        <v>35.0</v>
      </c>
      <c r="D5508" s="268">
        <v>0.708333333333333</v>
      </c>
      <c r="E5508" s="269">
        <v>6.48285104194955E-5</v>
      </c>
      <c r="F5508" s="269">
        <v>7.331317925695456E-5</v>
      </c>
    </row>
    <row r="5509" ht="14.25" customHeight="1">
      <c r="A5509" s="267">
        <v>43580.0</v>
      </c>
      <c r="B5509" s="57">
        <v>115.0</v>
      </c>
      <c r="C5509" s="57">
        <v>36.0</v>
      </c>
      <c r="D5509" s="268">
        <v>0.729166666666667</v>
      </c>
      <c r="E5509" s="269">
        <v>4.738473512683909E-5</v>
      </c>
      <c r="F5509" s="269">
        <v>7.641797236756328E-5</v>
      </c>
    </row>
    <row r="5510" ht="14.25" customHeight="1">
      <c r="A5510" s="267">
        <v>43580.0</v>
      </c>
      <c r="B5510" s="57">
        <v>115.0</v>
      </c>
      <c r="C5510" s="57">
        <v>37.0</v>
      </c>
      <c r="D5510" s="268">
        <v>0.75</v>
      </c>
      <c r="E5510" s="269">
        <v>3.5819261936849486E-5</v>
      </c>
      <c r="F5510" s="269">
        <v>7.641797236756328E-5</v>
      </c>
    </row>
    <row r="5511" ht="14.25" customHeight="1">
      <c r="A5511" s="267">
        <v>43580.0</v>
      </c>
      <c r="B5511" s="57">
        <v>115.0</v>
      </c>
      <c r="C5511" s="57">
        <v>38.0</v>
      </c>
      <c r="D5511" s="268">
        <v>0.770833333333333</v>
      </c>
      <c r="E5511" s="269">
        <v>2.031225982315987E-5</v>
      </c>
      <c r="F5511" s="269">
        <v>7.651812698403452E-5</v>
      </c>
    </row>
    <row r="5512" ht="14.25" customHeight="1">
      <c r="A5512" s="267">
        <v>43580.0</v>
      </c>
      <c r="B5512" s="57">
        <v>115.0</v>
      </c>
      <c r="C5512" s="57">
        <v>39.0</v>
      </c>
      <c r="D5512" s="268">
        <v>0.791666666666667</v>
      </c>
      <c r="E5512" s="269">
        <v>9.38821382324662E-6</v>
      </c>
      <c r="F5512" s="269">
        <v>7.411441618872453E-5</v>
      </c>
    </row>
    <row r="5513" ht="14.25" customHeight="1">
      <c r="A5513" s="267">
        <v>43580.0</v>
      </c>
      <c r="B5513" s="57">
        <v>115.0</v>
      </c>
      <c r="C5513" s="57">
        <v>40.0</v>
      </c>
      <c r="D5513" s="268">
        <v>0.8125</v>
      </c>
      <c r="E5513" s="269">
        <v>2.480886485174475E-6</v>
      </c>
      <c r="F5513" s="269">
        <v>7.32130246404833E-5</v>
      </c>
    </row>
    <row r="5514" ht="14.25" customHeight="1">
      <c r="A5514" s="267">
        <v>43580.0</v>
      </c>
      <c r="B5514" s="57">
        <v>115.0</v>
      </c>
      <c r="C5514" s="57">
        <v>41.0</v>
      </c>
      <c r="D5514" s="268">
        <v>0.833333333333333</v>
      </c>
      <c r="E5514" s="269">
        <v>9.381006152687574E-7</v>
      </c>
      <c r="F5514" s="269">
        <v>7.521611696990828E-5</v>
      </c>
    </row>
    <row r="5515" ht="14.25" customHeight="1">
      <c r="A5515" s="267">
        <v>43580.0</v>
      </c>
      <c r="B5515" s="57">
        <v>115.0</v>
      </c>
      <c r="C5515" s="57">
        <v>42.0</v>
      </c>
      <c r="D5515" s="268">
        <v>0.854166666666667</v>
      </c>
      <c r="E5515" s="269">
        <v>1.2565730121370324E-7</v>
      </c>
      <c r="F5515" s="269">
        <v>7.661828160050578E-5</v>
      </c>
    </row>
    <row r="5516" ht="14.25" customHeight="1">
      <c r="A5516" s="267">
        <v>43580.0</v>
      </c>
      <c r="B5516" s="57">
        <v>115.0</v>
      </c>
      <c r="C5516" s="57">
        <v>43.0</v>
      </c>
      <c r="D5516" s="268">
        <v>0.875</v>
      </c>
      <c r="E5516" s="269">
        <v>0.0</v>
      </c>
      <c r="F5516" s="269">
        <v>7.8721528546402E-5</v>
      </c>
    </row>
    <row r="5517" ht="14.25" customHeight="1">
      <c r="A5517" s="267">
        <v>43580.0</v>
      </c>
      <c r="B5517" s="57">
        <v>115.0</v>
      </c>
      <c r="C5517" s="57">
        <v>44.0</v>
      </c>
      <c r="D5517" s="268">
        <v>0.895833333333333</v>
      </c>
      <c r="E5517" s="269">
        <v>0.0</v>
      </c>
      <c r="F5517" s="269">
        <v>7.331317925695456E-5</v>
      </c>
    </row>
    <row r="5518" ht="14.25" customHeight="1">
      <c r="A5518" s="267">
        <v>43580.0</v>
      </c>
      <c r="B5518" s="57">
        <v>115.0</v>
      </c>
      <c r="C5518" s="57">
        <v>45.0</v>
      </c>
      <c r="D5518" s="268">
        <v>0.916666666666667</v>
      </c>
      <c r="E5518" s="269">
        <v>0.0</v>
      </c>
      <c r="F5518" s="269">
        <v>6.980776768046082E-5</v>
      </c>
    </row>
    <row r="5519" ht="14.25" customHeight="1">
      <c r="A5519" s="267">
        <v>43580.0</v>
      </c>
      <c r="B5519" s="57">
        <v>115.0</v>
      </c>
      <c r="C5519" s="57">
        <v>46.0</v>
      </c>
      <c r="D5519" s="268">
        <v>0.9375</v>
      </c>
      <c r="E5519" s="269">
        <v>0.0</v>
      </c>
      <c r="F5519" s="269">
        <v>6.219601682864587E-5</v>
      </c>
    </row>
    <row r="5520" ht="14.25" customHeight="1">
      <c r="A5520" s="267">
        <v>43580.0</v>
      </c>
      <c r="B5520" s="57">
        <v>115.0</v>
      </c>
      <c r="C5520" s="57">
        <v>47.0</v>
      </c>
      <c r="D5520" s="268">
        <v>0.958333333333333</v>
      </c>
      <c r="E5520" s="269">
        <v>0.0</v>
      </c>
      <c r="F5520" s="269">
        <v>5.1980245948578425E-5</v>
      </c>
    </row>
    <row r="5521" ht="14.25" customHeight="1">
      <c r="A5521" s="267">
        <v>43580.0</v>
      </c>
      <c r="B5521" s="57">
        <v>115.0</v>
      </c>
      <c r="C5521" s="57">
        <v>48.0</v>
      </c>
      <c r="D5521" s="268">
        <v>0.979166666666667</v>
      </c>
      <c r="E5521" s="269">
        <v>0.0</v>
      </c>
      <c r="F5521" s="269">
        <v>4.3066485082637236E-5</v>
      </c>
    </row>
    <row r="5522" ht="14.25" customHeight="1">
      <c r="A5522" s="267">
        <v>43581.0</v>
      </c>
      <c r="B5522" s="57">
        <v>116.0</v>
      </c>
      <c r="C5522" s="57">
        <v>1.0</v>
      </c>
      <c r="D5522" s="268">
        <v>0.0</v>
      </c>
      <c r="E5522" s="269">
        <v>0.0</v>
      </c>
      <c r="F5522" s="269">
        <v>3.865968195790226E-5</v>
      </c>
    </row>
    <row r="5523" ht="14.25" customHeight="1">
      <c r="A5523" s="267">
        <v>43581.0</v>
      </c>
      <c r="B5523" s="57">
        <v>116.0</v>
      </c>
      <c r="C5523" s="57">
        <v>2.0</v>
      </c>
      <c r="D5523" s="268">
        <v>0.020833333333333332</v>
      </c>
      <c r="E5523" s="269">
        <v>0.0</v>
      </c>
      <c r="F5523" s="269">
        <v>3.485380653199478E-5</v>
      </c>
    </row>
    <row r="5524" ht="14.25" customHeight="1">
      <c r="A5524" s="267">
        <v>43581.0</v>
      </c>
      <c r="B5524" s="57">
        <v>116.0</v>
      </c>
      <c r="C5524" s="57">
        <v>3.0</v>
      </c>
      <c r="D5524" s="268">
        <v>0.0416666666666667</v>
      </c>
      <c r="E5524" s="269">
        <v>0.0</v>
      </c>
      <c r="F5524" s="269">
        <v>3.124824033902981E-5</v>
      </c>
    </row>
    <row r="5525" ht="14.25" customHeight="1">
      <c r="A5525" s="267">
        <v>43581.0</v>
      </c>
      <c r="B5525" s="57">
        <v>116.0</v>
      </c>
      <c r="C5525" s="57">
        <v>4.0</v>
      </c>
      <c r="D5525" s="268">
        <v>0.0625</v>
      </c>
      <c r="E5525" s="269">
        <v>0.0</v>
      </c>
      <c r="F5525" s="269">
        <v>2.894468416019107E-5</v>
      </c>
    </row>
    <row r="5526" ht="14.25" customHeight="1">
      <c r="A5526" s="267">
        <v>43581.0</v>
      </c>
      <c r="B5526" s="57">
        <v>116.0</v>
      </c>
      <c r="C5526" s="57">
        <v>5.0</v>
      </c>
      <c r="D5526" s="268">
        <v>0.0833333333333333</v>
      </c>
      <c r="E5526" s="269">
        <v>0.0</v>
      </c>
      <c r="F5526" s="269">
        <v>2.8443911077834827E-5</v>
      </c>
    </row>
    <row r="5527" ht="14.25" customHeight="1">
      <c r="A5527" s="267">
        <v>43581.0</v>
      </c>
      <c r="B5527" s="57">
        <v>116.0</v>
      </c>
      <c r="C5527" s="57">
        <v>6.0</v>
      </c>
      <c r="D5527" s="268">
        <v>0.104166666666667</v>
      </c>
      <c r="E5527" s="269">
        <v>0.0</v>
      </c>
      <c r="F5527" s="269">
        <v>2.7642674146064832E-5</v>
      </c>
    </row>
    <row r="5528" ht="14.25" customHeight="1">
      <c r="A5528" s="267">
        <v>43581.0</v>
      </c>
      <c r="B5528" s="57">
        <v>116.0</v>
      </c>
      <c r="C5528" s="57">
        <v>7.0</v>
      </c>
      <c r="D5528" s="268">
        <v>0.125</v>
      </c>
      <c r="E5528" s="269">
        <v>0.0</v>
      </c>
      <c r="F5528" s="269">
        <v>2.7542519529593582E-5</v>
      </c>
    </row>
    <row r="5529" ht="14.25" customHeight="1">
      <c r="A5529" s="267">
        <v>43581.0</v>
      </c>
      <c r="B5529" s="57">
        <v>116.0</v>
      </c>
      <c r="C5529" s="57">
        <v>8.0</v>
      </c>
      <c r="D5529" s="268">
        <v>0.145833333333333</v>
      </c>
      <c r="E5529" s="269">
        <v>0.0</v>
      </c>
      <c r="F5529" s="269">
        <v>2.6941591830766084E-5</v>
      </c>
    </row>
    <row r="5530" ht="14.25" customHeight="1">
      <c r="A5530" s="267">
        <v>43581.0</v>
      </c>
      <c r="B5530" s="57">
        <v>116.0</v>
      </c>
      <c r="C5530" s="57">
        <v>9.0</v>
      </c>
      <c r="D5530" s="268">
        <v>0.166666666666667</v>
      </c>
      <c r="E5530" s="269">
        <v>4.377309653265101E-9</v>
      </c>
      <c r="F5530" s="269">
        <v>2.7342210296651082E-5</v>
      </c>
    </row>
    <row r="5531" ht="14.25" customHeight="1">
      <c r="A5531" s="267">
        <v>43581.0</v>
      </c>
      <c r="B5531" s="57">
        <v>116.0</v>
      </c>
      <c r="C5531" s="57">
        <v>10.0</v>
      </c>
      <c r="D5531" s="268">
        <v>0.1875</v>
      </c>
      <c r="E5531" s="269">
        <v>1.7386516783082417E-6</v>
      </c>
      <c r="F5531" s="269">
        <v>2.834375646136358E-5</v>
      </c>
    </row>
    <row r="5532" ht="14.25" customHeight="1">
      <c r="A5532" s="267">
        <v>43581.0</v>
      </c>
      <c r="B5532" s="57">
        <v>116.0</v>
      </c>
      <c r="C5532" s="57">
        <v>11.0</v>
      </c>
      <c r="D5532" s="268">
        <v>0.208333333333333</v>
      </c>
      <c r="E5532" s="269">
        <v>5.1194647352645465E-6</v>
      </c>
      <c r="F5532" s="269">
        <v>2.884452954371982E-5</v>
      </c>
    </row>
    <row r="5533" ht="14.25" customHeight="1">
      <c r="A5533" s="267">
        <v>43581.0</v>
      </c>
      <c r="B5533" s="57">
        <v>116.0</v>
      </c>
      <c r="C5533" s="57">
        <v>12.0</v>
      </c>
      <c r="D5533" s="268">
        <v>0.229166666666667</v>
      </c>
      <c r="E5533" s="269">
        <v>1.3911681176136506E-5</v>
      </c>
      <c r="F5533" s="269">
        <v>3.094777648961606E-5</v>
      </c>
    </row>
    <row r="5534" ht="14.25" customHeight="1">
      <c r="A5534" s="267">
        <v>43581.0</v>
      </c>
      <c r="B5534" s="57">
        <v>116.0</v>
      </c>
      <c r="C5534" s="57">
        <v>13.0</v>
      </c>
      <c r="D5534" s="268">
        <v>0.25</v>
      </c>
      <c r="E5534" s="269">
        <v>3.1972976676209585E-5</v>
      </c>
      <c r="F5534" s="269">
        <v>3.565504346376478E-5</v>
      </c>
    </row>
    <row r="5535" ht="14.25" customHeight="1">
      <c r="A5535" s="267">
        <v>43581.0</v>
      </c>
      <c r="B5535" s="57">
        <v>116.0</v>
      </c>
      <c r="C5535" s="57">
        <v>14.0</v>
      </c>
      <c r="D5535" s="268">
        <v>0.270833333333333</v>
      </c>
      <c r="E5535" s="269">
        <v>5.7249869237857E-5</v>
      </c>
      <c r="F5535" s="269">
        <v>4.186462968498224E-5</v>
      </c>
    </row>
    <row r="5536" ht="14.25" customHeight="1">
      <c r="A5536" s="267">
        <v>43581.0</v>
      </c>
      <c r="B5536" s="57">
        <v>116.0</v>
      </c>
      <c r="C5536" s="57">
        <v>15.0</v>
      </c>
      <c r="D5536" s="268">
        <v>0.291666666666667</v>
      </c>
      <c r="E5536" s="269">
        <v>9.002003663917014E-5</v>
      </c>
      <c r="F5536" s="269">
        <v>4.9175916687383454E-5</v>
      </c>
    </row>
    <row r="5537" ht="14.25" customHeight="1">
      <c r="A5537" s="267">
        <v>43581.0</v>
      </c>
      <c r="B5537" s="57">
        <v>116.0</v>
      </c>
      <c r="C5537" s="57">
        <v>16.0</v>
      </c>
      <c r="D5537" s="268">
        <v>0.3125</v>
      </c>
      <c r="E5537" s="269">
        <v>1.2335344484467258E-4</v>
      </c>
      <c r="F5537" s="269">
        <v>5.428380212741717E-5</v>
      </c>
    </row>
    <row r="5538" ht="14.25" customHeight="1">
      <c r="A5538" s="267">
        <v>43581.0</v>
      </c>
      <c r="B5538" s="57">
        <v>116.0</v>
      </c>
      <c r="C5538" s="57">
        <v>17.0</v>
      </c>
      <c r="D5538" s="268">
        <v>0.333333333333333</v>
      </c>
      <c r="E5538" s="269">
        <v>1.3881242100169703E-4</v>
      </c>
      <c r="F5538" s="269">
        <v>5.588627599095715E-5</v>
      </c>
    </row>
    <row r="5539" ht="14.25" customHeight="1">
      <c r="A5539" s="267">
        <v>43581.0</v>
      </c>
      <c r="B5539" s="57">
        <v>116.0</v>
      </c>
      <c r="C5539" s="57">
        <v>18.0</v>
      </c>
      <c r="D5539" s="268">
        <v>0.354166666666667</v>
      </c>
      <c r="E5539" s="269">
        <v>1.6420020162968894E-4</v>
      </c>
      <c r="F5539" s="269">
        <v>5.9191378334508385E-5</v>
      </c>
    </row>
    <row r="5540" ht="14.25" customHeight="1">
      <c r="A5540" s="267">
        <v>43581.0</v>
      </c>
      <c r="B5540" s="57">
        <v>116.0</v>
      </c>
      <c r="C5540" s="57">
        <v>19.0</v>
      </c>
      <c r="D5540" s="268">
        <v>0.375</v>
      </c>
      <c r="E5540" s="269">
        <v>1.9869432258092702E-4</v>
      </c>
      <c r="F5540" s="269">
        <v>5.6987976772140894E-5</v>
      </c>
    </row>
    <row r="5541" ht="14.25" customHeight="1">
      <c r="A5541" s="267">
        <v>43581.0</v>
      </c>
      <c r="B5541" s="57">
        <v>116.0</v>
      </c>
      <c r="C5541" s="57">
        <v>20.0</v>
      </c>
      <c r="D5541" s="268">
        <v>0.395833333333333</v>
      </c>
      <c r="E5541" s="269">
        <v>1.95749536364346E-4</v>
      </c>
      <c r="F5541" s="269">
        <v>5.598643060742841E-5</v>
      </c>
    </row>
    <row r="5542" ht="14.25" customHeight="1">
      <c r="A5542" s="267">
        <v>43581.0</v>
      </c>
      <c r="B5542" s="57">
        <v>116.0</v>
      </c>
      <c r="C5542" s="57">
        <v>21.0</v>
      </c>
      <c r="D5542" s="268">
        <v>0.416666666666667</v>
      </c>
      <c r="E5542" s="269">
        <v>1.8078535974630093E-4</v>
      </c>
      <c r="F5542" s="269">
        <v>5.308194672976218E-5</v>
      </c>
    </row>
    <row r="5543" ht="14.25" customHeight="1">
      <c r="A5543" s="267">
        <v>43581.0</v>
      </c>
      <c r="B5543" s="57">
        <v>116.0</v>
      </c>
      <c r="C5543" s="57">
        <v>22.0</v>
      </c>
      <c r="D5543" s="268">
        <v>0.4375</v>
      </c>
      <c r="E5543" s="269">
        <v>2.2715426371712745E-4</v>
      </c>
      <c r="F5543" s="269">
        <v>5.388318366153217E-5</v>
      </c>
    </row>
    <row r="5544" ht="14.25" customHeight="1">
      <c r="A5544" s="267">
        <v>43581.0</v>
      </c>
      <c r="B5544" s="57">
        <v>116.0</v>
      </c>
      <c r="C5544" s="57">
        <v>23.0</v>
      </c>
      <c r="D5544" s="268">
        <v>0.458333333333333</v>
      </c>
      <c r="E5544" s="269">
        <v>2.2617993024956552E-4</v>
      </c>
      <c r="F5544" s="269">
        <v>5.358271981211842E-5</v>
      </c>
    </row>
    <row r="5545" ht="14.25" customHeight="1">
      <c r="A5545" s="267">
        <v>43581.0</v>
      </c>
      <c r="B5545" s="57">
        <v>116.0</v>
      </c>
      <c r="C5545" s="57">
        <v>24.0</v>
      </c>
      <c r="D5545" s="268">
        <v>0.479166666666667</v>
      </c>
      <c r="E5545" s="269">
        <v>2.2443461674288552E-4</v>
      </c>
      <c r="F5545" s="269">
        <v>5.228070979799218E-5</v>
      </c>
    </row>
    <row r="5546" ht="14.25" customHeight="1">
      <c r="A5546" s="267">
        <v>43581.0</v>
      </c>
      <c r="B5546" s="57">
        <v>116.0</v>
      </c>
      <c r="C5546" s="57">
        <v>25.0</v>
      </c>
      <c r="D5546" s="268">
        <v>0.5</v>
      </c>
      <c r="E5546" s="269">
        <v>2.2306870437024853E-4</v>
      </c>
      <c r="F5546" s="269">
        <v>5.338241057917592E-5</v>
      </c>
    </row>
    <row r="5547" ht="14.25" customHeight="1">
      <c r="A5547" s="267">
        <v>43581.0</v>
      </c>
      <c r="B5547" s="57">
        <v>116.0</v>
      </c>
      <c r="C5547" s="57">
        <v>26.0</v>
      </c>
      <c r="D5547" s="268">
        <v>0.520833333333333</v>
      </c>
      <c r="E5547" s="269">
        <v>2.243704350097428E-4</v>
      </c>
      <c r="F5547" s="269">
        <v>5.3282255962704675E-5</v>
      </c>
    </row>
    <row r="5548" ht="14.25" customHeight="1">
      <c r="A5548" s="267">
        <v>43581.0</v>
      </c>
      <c r="B5548" s="57">
        <v>116.0</v>
      </c>
      <c r="C5548" s="57">
        <v>27.0</v>
      </c>
      <c r="D5548" s="268">
        <v>0.541666666666667</v>
      </c>
      <c r="E5548" s="269">
        <v>2.1990141170371267E-4</v>
      </c>
      <c r="F5548" s="269">
        <v>5.338241057917592E-5</v>
      </c>
    </row>
    <row r="5549" ht="14.25" customHeight="1">
      <c r="A5549" s="267">
        <v>43581.0</v>
      </c>
      <c r="B5549" s="57">
        <v>116.0</v>
      </c>
      <c r="C5549" s="57">
        <v>28.0</v>
      </c>
      <c r="D5549" s="268">
        <v>0.5625</v>
      </c>
      <c r="E5549" s="269">
        <v>2.3063255911921936E-4</v>
      </c>
      <c r="F5549" s="269">
        <v>5.1980245948578425E-5</v>
      </c>
    </row>
    <row r="5550" ht="14.25" customHeight="1">
      <c r="A5550" s="267">
        <v>43581.0</v>
      </c>
      <c r="B5550" s="57">
        <v>116.0</v>
      </c>
      <c r="C5550" s="57">
        <v>29.0</v>
      </c>
      <c r="D5550" s="268">
        <v>0.583333333333333</v>
      </c>
      <c r="E5550" s="269">
        <v>1.9437649838561545E-4</v>
      </c>
      <c r="F5550" s="269">
        <v>4.9476380536797194E-5</v>
      </c>
    </row>
    <row r="5551" ht="14.25" customHeight="1">
      <c r="A5551" s="267">
        <v>43581.0</v>
      </c>
      <c r="B5551" s="57">
        <v>116.0</v>
      </c>
      <c r="C5551" s="57">
        <v>30.0</v>
      </c>
      <c r="D5551" s="268">
        <v>0.604166666666667</v>
      </c>
      <c r="E5551" s="269">
        <v>1.9533189100470112E-4</v>
      </c>
      <c r="F5551" s="269">
        <v>5.08785451673947E-5</v>
      </c>
    </row>
    <row r="5552" ht="14.25" customHeight="1">
      <c r="A5552" s="267">
        <v>43581.0</v>
      </c>
      <c r="B5552" s="57">
        <v>116.0</v>
      </c>
      <c r="C5552" s="57">
        <v>31.0</v>
      </c>
      <c r="D5552" s="268">
        <v>0.625</v>
      </c>
      <c r="E5552" s="269">
        <v>1.2282764974025606E-4</v>
      </c>
      <c r="F5552" s="269">
        <v>4.977684438621095E-5</v>
      </c>
    </row>
    <row r="5553" ht="14.25" customHeight="1">
      <c r="A5553" s="267">
        <v>43581.0</v>
      </c>
      <c r="B5553" s="57">
        <v>116.0</v>
      </c>
      <c r="C5553" s="57">
        <v>32.0</v>
      </c>
      <c r="D5553" s="268">
        <v>0.645833333333333</v>
      </c>
      <c r="E5553" s="269">
        <v>1.518996363151762E-4</v>
      </c>
      <c r="F5553" s="269">
        <v>5.208040056504968E-5</v>
      </c>
    </row>
    <row r="5554" ht="14.25" customHeight="1">
      <c r="A5554" s="267">
        <v>43581.0</v>
      </c>
      <c r="B5554" s="57">
        <v>116.0</v>
      </c>
      <c r="C5554" s="57">
        <v>33.0</v>
      </c>
      <c r="D5554" s="268">
        <v>0.666666666666667</v>
      </c>
      <c r="E5554" s="269">
        <v>1.3426657393210333E-4</v>
      </c>
      <c r="F5554" s="269">
        <v>5.608658522389965E-5</v>
      </c>
    </row>
    <row r="5555" ht="14.25" customHeight="1">
      <c r="A5555" s="267">
        <v>43581.0</v>
      </c>
      <c r="B5555" s="57">
        <v>116.0</v>
      </c>
      <c r="C5555" s="57">
        <v>34.0</v>
      </c>
      <c r="D5555" s="268">
        <v>0.6875</v>
      </c>
      <c r="E5555" s="269">
        <v>9.762810803186777E-5</v>
      </c>
      <c r="F5555" s="269">
        <v>6.229617144511711E-5</v>
      </c>
    </row>
    <row r="5556" ht="14.25" customHeight="1">
      <c r="A5556" s="267">
        <v>43581.0</v>
      </c>
      <c r="B5556" s="57">
        <v>116.0</v>
      </c>
      <c r="C5556" s="57">
        <v>35.0</v>
      </c>
      <c r="D5556" s="268">
        <v>0.708333333333333</v>
      </c>
      <c r="E5556" s="269">
        <v>7.621990479303572E-5</v>
      </c>
      <c r="F5556" s="269">
        <v>6.970761306398956E-5</v>
      </c>
    </row>
    <row r="5557" ht="14.25" customHeight="1">
      <c r="A5557" s="267">
        <v>43581.0</v>
      </c>
      <c r="B5557" s="57">
        <v>116.0</v>
      </c>
      <c r="C5557" s="57">
        <v>36.0</v>
      </c>
      <c r="D5557" s="268">
        <v>0.729166666666667</v>
      </c>
      <c r="E5557" s="269">
        <v>5.672424878497485E-5</v>
      </c>
      <c r="F5557" s="269">
        <v>7.551658081932205E-5</v>
      </c>
    </row>
    <row r="5558" ht="14.25" customHeight="1">
      <c r="A5558" s="267">
        <v>43581.0</v>
      </c>
      <c r="B5558" s="57">
        <v>116.0</v>
      </c>
      <c r="C5558" s="57">
        <v>37.0</v>
      </c>
      <c r="D5558" s="268">
        <v>0.75</v>
      </c>
      <c r="E5558" s="269">
        <v>3.707541803904197E-5</v>
      </c>
      <c r="F5558" s="269">
        <v>7.50158077369658E-5</v>
      </c>
    </row>
    <row r="5559" ht="14.25" customHeight="1">
      <c r="A5559" s="267">
        <v>43581.0</v>
      </c>
      <c r="B5559" s="57">
        <v>116.0</v>
      </c>
      <c r="C5559" s="57">
        <v>38.0</v>
      </c>
      <c r="D5559" s="268">
        <v>0.770833333333333</v>
      </c>
      <c r="E5559" s="269">
        <v>2.1980402255945082E-5</v>
      </c>
      <c r="F5559" s="269">
        <v>7.471534388755204E-5</v>
      </c>
    </row>
    <row r="5560" ht="14.25" customHeight="1">
      <c r="A5560" s="267">
        <v>43581.0</v>
      </c>
      <c r="B5560" s="57">
        <v>116.0</v>
      </c>
      <c r="C5560" s="57">
        <v>39.0</v>
      </c>
      <c r="D5560" s="268">
        <v>0.791666666666667</v>
      </c>
      <c r="E5560" s="269">
        <v>1.0543095062822442E-5</v>
      </c>
      <c r="F5560" s="269">
        <v>7.20111692428283E-5</v>
      </c>
    </row>
    <row r="5561" ht="14.25" customHeight="1">
      <c r="A5561" s="267">
        <v>43581.0</v>
      </c>
      <c r="B5561" s="57">
        <v>116.0</v>
      </c>
      <c r="C5561" s="57">
        <v>40.0</v>
      </c>
      <c r="D5561" s="268">
        <v>0.8125</v>
      </c>
      <c r="E5561" s="269">
        <v>1.9300852958467226E-6</v>
      </c>
      <c r="F5561" s="269">
        <v>7.211132385929955E-5</v>
      </c>
    </row>
    <row r="5562" ht="14.25" customHeight="1">
      <c r="A5562" s="267">
        <v>43581.0</v>
      </c>
      <c r="B5562" s="57">
        <v>116.0</v>
      </c>
      <c r="C5562" s="57">
        <v>41.0</v>
      </c>
      <c r="D5562" s="268">
        <v>0.833333333333333</v>
      </c>
      <c r="E5562" s="269">
        <v>4.815657141077986E-7</v>
      </c>
      <c r="F5562" s="269">
        <v>7.531627158637955E-5</v>
      </c>
    </row>
    <row r="5563" ht="14.25" customHeight="1">
      <c r="A5563" s="267">
        <v>43581.0</v>
      </c>
      <c r="B5563" s="57">
        <v>116.0</v>
      </c>
      <c r="C5563" s="57">
        <v>42.0</v>
      </c>
      <c r="D5563" s="268">
        <v>0.854166666666667</v>
      </c>
      <c r="E5563" s="269">
        <v>1.035595939957942E-7</v>
      </c>
      <c r="F5563" s="269">
        <v>7.661828160050578E-5</v>
      </c>
    </row>
    <row r="5564" ht="14.25" customHeight="1">
      <c r="A5564" s="267">
        <v>43581.0</v>
      </c>
      <c r="B5564" s="57">
        <v>116.0</v>
      </c>
      <c r="C5564" s="57">
        <v>43.0</v>
      </c>
      <c r="D5564" s="268">
        <v>0.875</v>
      </c>
      <c r="E5564" s="269">
        <v>0.0</v>
      </c>
      <c r="F5564" s="269">
        <v>7.631781775109203E-5</v>
      </c>
    </row>
    <row r="5565" ht="14.25" customHeight="1">
      <c r="A5565" s="267">
        <v>43581.0</v>
      </c>
      <c r="B5565" s="57">
        <v>116.0</v>
      </c>
      <c r="C5565" s="57">
        <v>44.0</v>
      </c>
      <c r="D5565" s="268">
        <v>0.895833333333333</v>
      </c>
      <c r="E5565" s="269">
        <v>0.0</v>
      </c>
      <c r="F5565" s="269">
        <v>7.231163309224206E-5</v>
      </c>
    </row>
    <row r="5566" ht="14.25" customHeight="1">
      <c r="A5566" s="267">
        <v>43581.0</v>
      </c>
      <c r="B5566" s="57">
        <v>116.0</v>
      </c>
      <c r="C5566" s="57">
        <v>45.0</v>
      </c>
      <c r="D5566" s="268">
        <v>0.916666666666667</v>
      </c>
      <c r="E5566" s="269">
        <v>0.0</v>
      </c>
      <c r="F5566" s="269">
        <v>6.930699459810458E-5</v>
      </c>
    </row>
    <row r="5567" ht="14.25" customHeight="1">
      <c r="A5567" s="267">
        <v>43581.0</v>
      </c>
      <c r="B5567" s="57">
        <v>116.0</v>
      </c>
      <c r="C5567" s="57">
        <v>46.0</v>
      </c>
      <c r="D5567" s="268">
        <v>0.9375</v>
      </c>
      <c r="E5567" s="269">
        <v>0.0</v>
      </c>
      <c r="F5567" s="269">
        <v>6.129462528040462E-5</v>
      </c>
    </row>
    <row r="5568" ht="14.25" customHeight="1">
      <c r="A5568" s="267">
        <v>43581.0</v>
      </c>
      <c r="B5568" s="57">
        <v>116.0</v>
      </c>
      <c r="C5568" s="57">
        <v>47.0</v>
      </c>
      <c r="D5568" s="268">
        <v>0.958333333333333</v>
      </c>
      <c r="E5568" s="269">
        <v>0.0</v>
      </c>
      <c r="F5568" s="269">
        <v>5.238086441446342E-5</v>
      </c>
    </row>
    <row r="5569" ht="14.25" customHeight="1">
      <c r="A5569" s="267">
        <v>43581.0</v>
      </c>
      <c r="B5569" s="57">
        <v>116.0</v>
      </c>
      <c r="C5569" s="57">
        <v>48.0</v>
      </c>
      <c r="D5569" s="268">
        <v>0.979166666666667</v>
      </c>
      <c r="E5569" s="269">
        <v>0.0</v>
      </c>
      <c r="F5569" s="269">
        <v>4.346710354852223E-5</v>
      </c>
    </row>
    <row r="5570" ht="14.25" customHeight="1">
      <c r="A5570" s="267">
        <v>43582.0</v>
      </c>
      <c r="B5570" s="57">
        <v>117.0</v>
      </c>
      <c r="C5570" s="57">
        <v>1.0</v>
      </c>
      <c r="D5570" s="268">
        <v>0.0</v>
      </c>
      <c r="E5570" s="269">
        <v>0.0</v>
      </c>
      <c r="F5570" s="269">
        <v>3.755798117671852E-5</v>
      </c>
    </row>
    <row r="5571" ht="14.25" customHeight="1">
      <c r="A5571" s="267">
        <v>43582.0</v>
      </c>
      <c r="B5571" s="57">
        <v>117.0</v>
      </c>
      <c r="C5571" s="57">
        <v>2.0</v>
      </c>
      <c r="D5571" s="268">
        <v>0.020833333333333332</v>
      </c>
      <c r="E5571" s="269">
        <v>0.0</v>
      </c>
      <c r="F5571" s="269">
        <v>3.405256960022479E-5</v>
      </c>
    </row>
    <row r="5572" ht="14.25" customHeight="1">
      <c r="A5572" s="267">
        <v>43582.0</v>
      </c>
      <c r="B5572" s="57">
        <v>117.0</v>
      </c>
      <c r="C5572" s="57">
        <v>3.0</v>
      </c>
      <c r="D5572" s="268">
        <v>0.0416666666666667</v>
      </c>
      <c r="E5572" s="269">
        <v>0.0</v>
      </c>
      <c r="F5572" s="269">
        <v>3.1148085722558555E-5</v>
      </c>
    </row>
    <row r="5573" ht="14.25" customHeight="1">
      <c r="A5573" s="267">
        <v>43582.0</v>
      </c>
      <c r="B5573" s="57">
        <v>117.0</v>
      </c>
      <c r="C5573" s="57">
        <v>4.0</v>
      </c>
      <c r="D5573" s="268">
        <v>0.0625</v>
      </c>
      <c r="E5573" s="269">
        <v>0.0</v>
      </c>
      <c r="F5573" s="269">
        <v>2.894468416019107E-5</v>
      </c>
    </row>
    <row r="5574" ht="14.25" customHeight="1">
      <c r="A5574" s="267">
        <v>43582.0</v>
      </c>
      <c r="B5574" s="57">
        <v>117.0</v>
      </c>
      <c r="C5574" s="57">
        <v>5.0</v>
      </c>
      <c r="D5574" s="268">
        <v>0.0833333333333333</v>
      </c>
      <c r="E5574" s="269">
        <v>0.0</v>
      </c>
      <c r="F5574" s="269">
        <v>2.7943137995478576E-5</v>
      </c>
    </row>
    <row r="5575" ht="14.25" customHeight="1">
      <c r="A5575" s="267">
        <v>43582.0</v>
      </c>
      <c r="B5575" s="57">
        <v>117.0</v>
      </c>
      <c r="C5575" s="57">
        <v>6.0</v>
      </c>
      <c r="D5575" s="268">
        <v>0.104166666666667</v>
      </c>
      <c r="E5575" s="269">
        <v>0.0</v>
      </c>
      <c r="F5575" s="269">
        <v>2.7342210296651082E-5</v>
      </c>
    </row>
    <row r="5576" ht="14.25" customHeight="1">
      <c r="A5576" s="267">
        <v>43582.0</v>
      </c>
      <c r="B5576" s="57">
        <v>117.0</v>
      </c>
      <c r="C5576" s="57">
        <v>7.0</v>
      </c>
      <c r="D5576" s="268">
        <v>0.125</v>
      </c>
      <c r="E5576" s="269">
        <v>0.0</v>
      </c>
      <c r="F5576" s="269">
        <v>2.684143721429483E-5</v>
      </c>
    </row>
    <row r="5577" ht="14.25" customHeight="1">
      <c r="A5577" s="267">
        <v>43582.0</v>
      </c>
      <c r="B5577" s="57">
        <v>117.0</v>
      </c>
      <c r="C5577" s="57">
        <v>8.0</v>
      </c>
      <c r="D5577" s="268">
        <v>0.145833333333333</v>
      </c>
      <c r="E5577" s="269">
        <v>0.0</v>
      </c>
      <c r="F5577" s="269">
        <v>2.684143721429483E-5</v>
      </c>
    </row>
    <row r="5578" ht="14.25" customHeight="1">
      <c r="A5578" s="267">
        <v>43582.0</v>
      </c>
      <c r="B5578" s="57">
        <v>117.0</v>
      </c>
      <c r="C5578" s="57">
        <v>9.0</v>
      </c>
      <c r="D5578" s="268">
        <v>0.166666666666667</v>
      </c>
      <c r="E5578" s="269">
        <v>5.178788885553077E-9</v>
      </c>
      <c r="F5578" s="269">
        <v>2.684143721429483E-5</v>
      </c>
    </row>
    <row r="5579" ht="14.25" customHeight="1">
      <c r="A5579" s="267">
        <v>43582.0</v>
      </c>
      <c r="B5579" s="57">
        <v>117.0</v>
      </c>
      <c r="C5579" s="57">
        <v>10.0</v>
      </c>
      <c r="D5579" s="268">
        <v>0.1875</v>
      </c>
      <c r="E5579" s="269">
        <v>3.032812135111315E-6</v>
      </c>
      <c r="F5579" s="269">
        <v>2.8043292611949826E-5</v>
      </c>
    </row>
    <row r="5580" ht="14.25" customHeight="1">
      <c r="A5580" s="267">
        <v>43582.0</v>
      </c>
      <c r="B5580" s="57">
        <v>117.0</v>
      </c>
      <c r="C5580" s="57">
        <v>11.0</v>
      </c>
      <c r="D5580" s="268">
        <v>0.208333333333333</v>
      </c>
      <c r="E5580" s="269">
        <v>8.43112263915523E-6</v>
      </c>
      <c r="F5580" s="269">
        <v>2.914499339313357E-5</v>
      </c>
    </row>
    <row r="5581" ht="14.25" customHeight="1">
      <c r="A5581" s="267">
        <v>43582.0</v>
      </c>
      <c r="B5581" s="57">
        <v>117.0</v>
      </c>
      <c r="C5581" s="57">
        <v>12.0</v>
      </c>
      <c r="D5581" s="268">
        <v>0.229166666666667</v>
      </c>
      <c r="E5581" s="269">
        <v>2.6440781866630973E-5</v>
      </c>
      <c r="F5581" s="269">
        <v>3.064731264020231E-5</v>
      </c>
    </row>
    <row r="5582" ht="14.25" customHeight="1">
      <c r="A5582" s="267">
        <v>43582.0</v>
      </c>
      <c r="B5582" s="57">
        <v>117.0</v>
      </c>
      <c r="C5582" s="57">
        <v>13.0</v>
      </c>
      <c r="D5582" s="268">
        <v>0.25</v>
      </c>
      <c r="E5582" s="269">
        <v>4.951514052692858E-5</v>
      </c>
      <c r="F5582" s="269">
        <v>3.515427038140853E-5</v>
      </c>
    </row>
    <row r="5583" ht="14.25" customHeight="1">
      <c r="A5583" s="267">
        <v>43582.0</v>
      </c>
      <c r="B5583" s="57">
        <v>117.0</v>
      </c>
      <c r="C5583" s="57">
        <v>14.0</v>
      </c>
      <c r="D5583" s="268">
        <v>0.270833333333333</v>
      </c>
      <c r="E5583" s="269">
        <v>8.157035511255314E-5</v>
      </c>
      <c r="F5583" s="269">
        <v>4.236540276733849E-5</v>
      </c>
    </row>
    <row r="5584" ht="14.25" customHeight="1">
      <c r="A5584" s="267">
        <v>43582.0</v>
      </c>
      <c r="B5584" s="57">
        <v>117.0</v>
      </c>
      <c r="C5584" s="57">
        <v>15.0</v>
      </c>
      <c r="D5584" s="268">
        <v>0.291666666666667</v>
      </c>
      <c r="E5584" s="269">
        <v>1.1931794670808905E-4</v>
      </c>
      <c r="F5584" s="269">
        <v>4.8675143605027206E-5</v>
      </c>
    </row>
    <row r="5585" ht="14.25" customHeight="1">
      <c r="A5585" s="267">
        <v>43582.0</v>
      </c>
      <c r="B5585" s="57">
        <v>117.0</v>
      </c>
      <c r="C5585" s="57">
        <v>16.0</v>
      </c>
      <c r="D5585" s="268">
        <v>0.3125</v>
      </c>
      <c r="E5585" s="269">
        <v>1.6425183526270972E-4</v>
      </c>
      <c r="F5585" s="269">
        <v>5.45842659768309E-5</v>
      </c>
    </row>
    <row r="5586" ht="14.25" customHeight="1">
      <c r="A5586" s="267">
        <v>43582.0</v>
      </c>
      <c r="B5586" s="57">
        <v>117.0</v>
      </c>
      <c r="C5586" s="57">
        <v>17.0</v>
      </c>
      <c r="D5586" s="268">
        <v>0.333333333333333</v>
      </c>
      <c r="E5586" s="269">
        <v>1.9914075970585752E-4</v>
      </c>
      <c r="F5586" s="269">
        <v>5.598643060742841E-5</v>
      </c>
    </row>
    <row r="5587" ht="14.25" customHeight="1">
      <c r="A5587" s="267">
        <v>43582.0</v>
      </c>
      <c r="B5587" s="57">
        <v>117.0</v>
      </c>
      <c r="C5587" s="57">
        <v>18.0</v>
      </c>
      <c r="D5587" s="268">
        <v>0.354166666666667</v>
      </c>
      <c r="E5587" s="269">
        <v>2.2600115465974257E-4</v>
      </c>
      <c r="F5587" s="269">
        <v>5.8890914485094645E-5</v>
      </c>
    </row>
    <row r="5588" ht="14.25" customHeight="1">
      <c r="A5588" s="267">
        <v>43582.0</v>
      </c>
      <c r="B5588" s="57">
        <v>117.0</v>
      </c>
      <c r="C5588" s="57">
        <v>19.0</v>
      </c>
      <c r="D5588" s="268">
        <v>0.375</v>
      </c>
      <c r="E5588" s="269">
        <v>2.4125269531253895E-4</v>
      </c>
      <c r="F5588" s="269">
        <v>5.909122371803713E-5</v>
      </c>
    </row>
    <row r="5589" ht="14.25" customHeight="1">
      <c r="A5589" s="267">
        <v>43582.0</v>
      </c>
      <c r="B5589" s="57">
        <v>117.0</v>
      </c>
      <c r="C5589" s="57">
        <v>20.0</v>
      </c>
      <c r="D5589" s="268">
        <v>0.395833333333333</v>
      </c>
      <c r="E5589" s="269">
        <v>2.3138812684212032E-4</v>
      </c>
      <c r="F5589" s="269">
        <v>5.7789213703910896E-5</v>
      </c>
    </row>
    <row r="5590" ht="14.25" customHeight="1">
      <c r="A5590" s="267">
        <v>43582.0</v>
      </c>
      <c r="B5590" s="57">
        <v>117.0</v>
      </c>
      <c r="C5590" s="57">
        <v>21.0</v>
      </c>
      <c r="D5590" s="268">
        <v>0.416666666666667</v>
      </c>
      <c r="E5590" s="269">
        <v>2.085378685456746E-4</v>
      </c>
      <c r="F5590" s="269">
        <v>5.45842659768309E-5</v>
      </c>
    </row>
    <row r="5591" ht="14.25" customHeight="1">
      <c r="A5591" s="267">
        <v>43582.0</v>
      </c>
      <c r="B5591" s="57">
        <v>117.0</v>
      </c>
      <c r="C5591" s="57">
        <v>22.0</v>
      </c>
      <c r="D5591" s="268">
        <v>0.4375</v>
      </c>
      <c r="E5591" s="269">
        <v>2.498753206393584E-4</v>
      </c>
      <c r="F5591" s="269">
        <v>5.398333827800342E-5</v>
      </c>
    </row>
    <row r="5592" ht="14.25" customHeight="1">
      <c r="A5592" s="267">
        <v>43582.0</v>
      </c>
      <c r="B5592" s="57">
        <v>117.0</v>
      </c>
      <c r="C5592" s="57">
        <v>23.0</v>
      </c>
      <c r="D5592" s="268">
        <v>0.458333333333333</v>
      </c>
      <c r="E5592" s="269">
        <v>2.5019807696504803E-4</v>
      </c>
      <c r="F5592" s="269">
        <v>5.338241057917592E-5</v>
      </c>
    </row>
    <row r="5593" ht="14.25" customHeight="1">
      <c r="A5593" s="267">
        <v>43582.0</v>
      </c>
      <c r="B5593" s="57">
        <v>117.0</v>
      </c>
      <c r="C5593" s="57">
        <v>24.0</v>
      </c>
      <c r="D5593" s="268">
        <v>0.479166666666667</v>
      </c>
      <c r="E5593" s="269">
        <v>2.550620270674853E-4</v>
      </c>
      <c r="F5593" s="269">
        <v>5.338241057917592E-5</v>
      </c>
    </row>
    <row r="5594" ht="14.25" customHeight="1">
      <c r="A5594" s="267">
        <v>43582.0</v>
      </c>
      <c r="B5594" s="57">
        <v>117.0</v>
      </c>
      <c r="C5594" s="57">
        <v>25.0</v>
      </c>
      <c r="D5594" s="268">
        <v>0.5</v>
      </c>
      <c r="E5594" s="269">
        <v>2.562034013698139E-4</v>
      </c>
      <c r="F5594" s="269">
        <v>5.428380212741717E-5</v>
      </c>
    </row>
    <row r="5595" ht="14.25" customHeight="1">
      <c r="A5595" s="267">
        <v>43582.0</v>
      </c>
      <c r="B5595" s="57">
        <v>117.0</v>
      </c>
      <c r="C5595" s="57">
        <v>26.0</v>
      </c>
      <c r="D5595" s="268">
        <v>0.520833333333333</v>
      </c>
      <c r="E5595" s="269">
        <v>2.5703560599204964E-4</v>
      </c>
      <c r="F5595" s="269">
        <v>5.368287442858966E-5</v>
      </c>
    </row>
    <row r="5596" ht="14.25" customHeight="1">
      <c r="A5596" s="267">
        <v>43582.0</v>
      </c>
      <c r="B5596" s="57">
        <v>117.0</v>
      </c>
      <c r="C5596" s="57">
        <v>27.0</v>
      </c>
      <c r="D5596" s="268">
        <v>0.541666666666667</v>
      </c>
      <c r="E5596" s="269">
        <v>2.041594989383492E-4</v>
      </c>
      <c r="F5596" s="269">
        <v>5.308194672976218E-5</v>
      </c>
    </row>
    <row r="5597" ht="14.25" customHeight="1">
      <c r="A5597" s="267">
        <v>43582.0</v>
      </c>
      <c r="B5597" s="57">
        <v>117.0</v>
      </c>
      <c r="C5597" s="57">
        <v>28.0</v>
      </c>
      <c r="D5597" s="268">
        <v>0.5625</v>
      </c>
      <c r="E5597" s="269">
        <v>2.2117456988537214E-4</v>
      </c>
      <c r="F5597" s="269">
        <v>5.08785451673947E-5</v>
      </c>
    </row>
    <row r="5598" ht="14.25" customHeight="1">
      <c r="A5598" s="267">
        <v>43582.0</v>
      </c>
      <c r="B5598" s="57">
        <v>117.0</v>
      </c>
      <c r="C5598" s="57">
        <v>29.0</v>
      </c>
      <c r="D5598" s="268">
        <v>0.583333333333333</v>
      </c>
      <c r="E5598" s="269">
        <v>1.662348370229651E-4</v>
      </c>
      <c r="F5598" s="269">
        <v>4.877529822149846E-5</v>
      </c>
    </row>
    <row r="5599" ht="14.25" customHeight="1">
      <c r="A5599" s="267">
        <v>43582.0</v>
      </c>
      <c r="B5599" s="57">
        <v>117.0</v>
      </c>
      <c r="C5599" s="57">
        <v>30.0</v>
      </c>
      <c r="D5599" s="268">
        <v>0.604166666666667</v>
      </c>
      <c r="E5599" s="269">
        <v>1.5777560998648163E-4</v>
      </c>
      <c r="F5599" s="269">
        <v>5.0077308235624696E-5</v>
      </c>
    </row>
    <row r="5600" ht="14.25" customHeight="1">
      <c r="A5600" s="267">
        <v>43582.0</v>
      </c>
      <c r="B5600" s="57">
        <v>117.0</v>
      </c>
      <c r="C5600" s="57">
        <v>31.0</v>
      </c>
      <c r="D5600" s="268">
        <v>0.625</v>
      </c>
      <c r="E5600" s="269">
        <v>1.4270718837797216E-4</v>
      </c>
      <c r="F5600" s="269">
        <v>4.9075762070912194E-5</v>
      </c>
    </row>
    <row r="5601" ht="14.25" customHeight="1">
      <c r="A5601" s="267">
        <v>43582.0</v>
      </c>
      <c r="B5601" s="57">
        <v>117.0</v>
      </c>
      <c r="C5601" s="57">
        <v>32.0</v>
      </c>
      <c r="D5601" s="268">
        <v>0.645833333333333</v>
      </c>
      <c r="E5601" s="269">
        <v>1.3210291838630973E-4</v>
      </c>
      <c r="F5601" s="269">
        <v>5.177993671563594E-5</v>
      </c>
    </row>
    <row r="5602" ht="14.25" customHeight="1">
      <c r="A5602" s="267">
        <v>43582.0</v>
      </c>
      <c r="B5602" s="57">
        <v>117.0</v>
      </c>
      <c r="C5602" s="57">
        <v>33.0</v>
      </c>
      <c r="D5602" s="268">
        <v>0.666666666666667</v>
      </c>
      <c r="E5602" s="269">
        <v>1.3237222611265124E-4</v>
      </c>
      <c r="F5602" s="269">
        <v>5.518519367565842E-5</v>
      </c>
    </row>
    <row r="5603" ht="14.25" customHeight="1">
      <c r="A5603" s="267">
        <v>43582.0</v>
      </c>
      <c r="B5603" s="57">
        <v>117.0</v>
      </c>
      <c r="C5603" s="57">
        <v>34.0</v>
      </c>
      <c r="D5603" s="268">
        <v>0.6875</v>
      </c>
      <c r="E5603" s="269">
        <v>1.0489789068199103E-4</v>
      </c>
      <c r="F5603" s="269">
        <v>6.119447066393338E-5</v>
      </c>
    </row>
    <row r="5604" ht="14.25" customHeight="1">
      <c r="A5604" s="267">
        <v>43582.0</v>
      </c>
      <c r="B5604" s="57">
        <v>117.0</v>
      </c>
      <c r="C5604" s="57">
        <v>35.0</v>
      </c>
      <c r="D5604" s="268">
        <v>0.708333333333333</v>
      </c>
      <c r="E5604" s="269">
        <v>7.878025712648349E-5</v>
      </c>
      <c r="F5604" s="269">
        <v>6.780467535103583E-5</v>
      </c>
    </row>
    <row r="5605" ht="14.25" customHeight="1">
      <c r="A5605" s="267">
        <v>43582.0</v>
      </c>
      <c r="B5605" s="57">
        <v>117.0</v>
      </c>
      <c r="C5605" s="57">
        <v>36.0</v>
      </c>
      <c r="D5605" s="268">
        <v>0.729166666666667</v>
      </c>
      <c r="E5605" s="269">
        <v>5.640993320785125E-5</v>
      </c>
      <c r="F5605" s="269">
        <v>7.291256079106956E-5</v>
      </c>
    </row>
    <row r="5606" ht="14.25" customHeight="1">
      <c r="A5606" s="267">
        <v>43582.0</v>
      </c>
      <c r="B5606" s="57">
        <v>117.0</v>
      </c>
      <c r="C5606" s="57">
        <v>37.0</v>
      </c>
      <c r="D5606" s="268">
        <v>0.75</v>
      </c>
      <c r="E5606" s="269">
        <v>3.4711905005186744E-5</v>
      </c>
      <c r="F5606" s="269">
        <v>7.671843621697703E-5</v>
      </c>
    </row>
    <row r="5607" ht="14.25" customHeight="1">
      <c r="A5607" s="267">
        <v>43582.0</v>
      </c>
      <c r="B5607" s="57">
        <v>117.0</v>
      </c>
      <c r="C5607" s="57">
        <v>38.0</v>
      </c>
      <c r="D5607" s="268">
        <v>0.770833333333333</v>
      </c>
      <c r="E5607" s="269">
        <v>2.012383020517559E-5</v>
      </c>
      <c r="F5607" s="269">
        <v>7.701890006639078E-5</v>
      </c>
    </row>
    <row r="5608" ht="14.25" customHeight="1">
      <c r="A5608" s="267">
        <v>43582.0</v>
      </c>
      <c r="B5608" s="57">
        <v>117.0</v>
      </c>
      <c r="C5608" s="57">
        <v>39.0</v>
      </c>
      <c r="D5608" s="268">
        <v>0.791666666666667</v>
      </c>
      <c r="E5608" s="269">
        <v>9.92968233909917E-6</v>
      </c>
      <c r="F5608" s="269">
        <v>7.38139523393108E-5</v>
      </c>
    </row>
    <row r="5609" ht="14.25" customHeight="1">
      <c r="A5609" s="267">
        <v>43582.0</v>
      </c>
      <c r="B5609" s="57">
        <v>117.0</v>
      </c>
      <c r="C5609" s="57">
        <v>40.0</v>
      </c>
      <c r="D5609" s="268">
        <v>0.8125</v>
      </c>
      <c r="E5609" s="269">
        <v>2.3169531560472648E-6</v>
      </c>
      <c r="F5609" s="269">
        <v>7.231163309224206E-5</v>
      </c>
    </row>
    <row r="5610" ht="14.25" customHeight="1">
      <c r="A5610" s="267">
        <v>43582.0</v>
      </c>
      <c r="B5610" s="57">
        <v>117.0</v>
      </c>
      <c r="C5610" s="57">
        <v>41.0</v>
      </c>
      <c r="D5610" s="268">
        <v>0.833333333333333</v>
      </c>
      <c r="E5610" s="269">
        <v>5.244140269108867E-7</v>
      </c>
      <c r="F5610" s="269">
        <v>7.391410695578205E-5</v>
      </c>
    </row>
    <row r="5611" ht="14.25" customHeight="1">
      <c r="A5611" s="267">
        <v>43582.0</v>
      </c>
      <c r="B5611" s="57">
        <v>117.0</v>
      </c>
      <c r="C5611" s="57">
        <v>42.0</v>
      </c>
      <c r="D5611" s="268">
        <v>0.854166666666667</v>
      </c>
      <c r="E5611" s="269">
        <v>6.816580870609238E-8</v>
      </c>
      <c r="F5611" s="269">
        <v>7.541642620285079E-5</v>
      </c>
    </row>
    <row r="5612" ht="14.25" customHeight="1">
      <c r="A5612" s="267">
        <v>43582.0</v>
      </c>
      <c r="B5612" s="57">
        <v>117.0</v>
      </c>
      <c r="C5612" s="57">
        <v>43.0</v>
      </c>
      <c r="D5612" s="268">
        <v>0.875</v>
      </c>
      <c r="E5612" s="269">
        <v>0.0</v>
      </c>
      <c r="F5612" s="269">
        <v>7.671843621697703E-5</v>
      </c>
    </row>
    <row r="5613" ht="14.25" customHeight="1">
      <c r="A5613" s="267">
        <v>43582.0</v>
      </c>
      <c r="B5613" s="57">
        <v>117.0</v>
      </c>
      <c r="C5613" s="57">
        <v>44.0</v>
      </c>
      <c r="D5613" s="268">
        <v>0.895833333333333</v>
      </c>
      <c r="E5613" s="269">
        <v>0.0</v>
      </c>
      <c r="F5613" s="269">
        <v>7.100962307811582E-5</v>
      </c>
    </row>
    <row r="5614" ht="14.25" customHeight="1">
      <c r="A5614" s="267">
        <v>43582.0</v>
      </c>
      <c r="B5614" s="57">
        <v>117.0</v>
      </c>
      <c r="C5614" s="57">
        <v>45.0</v>
      </c>
      <c r="D5614" s="268">
        <v>0.916666666666667</v>
      </c>
      <c r="E5614" s="269">
        <v>0.0</v>
      </c>
      <c r="F5614" s="269">
        <v>6.740405688515083E-5</v>
      </c>
    </row>
    <row r="5615" ht="14.25" customHeight="1">
      <c r="A5615" s="267">
        <v>43582.0</v>
      </c>
      <c r="B5615" s="57">
        <v>117.0</v>
      </c>
      <c r="C5615" s="57">
        <v>46.0</v>
      </c>
      <c r="D5615" s="268">
        <v>0.9375</v>
      </c>
      <c r="E5615" s="269">
        <v>0.0</v>
      </c>
      <c r="F5615" s="269">
        <v>6.0092769882749627E-5</v>
      </c>
    </row>
    <row r="5616" ht="14.25" customHeight="1">
      <c r="A5616" s="267">
        <v>43582.0</v>
      </c>
      <c r="B5616" s="57">
        <v>117.0</v>
      </c>
      <c r="C5616" s="57">
        <v>47.0</v>
      </c>
      <c r="D5616" s="268">
        <v>0.958333333333333</v>
      </c>
      <c r="E5616" s="269">
        <v>0.0</v>
      </c>
      <c r="F5616" s="269">
        <v>5.177993671563594E-5</v>
      </c>
    </row>
    <row r="5617" ht="14.25" customHeight="1">
      <c r="A5617" s="267">
        <v>43582.0</v>
      </c>
      <c r="B5617" s="57">
        <v>117.0</v>
      </c>
      <c r="C5617" s="57">
        <v>48.0</v>
      </c>
      <c r="D5617" s="268">
        <v>0.979166666666667</v>
      </c>
      <c r="E5617" s="269">
        <v>0.0</v>
      </c>
      <c r="F5617" s="269">
        <v>4.366741278146473E-5</v>
      </c>
    </row>
    <row r="5618" ht="14.25" customHeight="1">
      <c r="A5618" s="267">
        <v>43583.0</v>
      </c>
      <c r="B5618" s="57">
        <v>118.0</v>
      </c>
      <c r="C5618" s="57">
        <v>1.0</v>
      </c>
      <c r="D5618" s="268">
        <v>0.0</v>
      </c>
      <c r="E5618" s="269">
        <v>0.0</v>
      </c>
      <c r="F5618" s="269">
        <v>3.8158908875546014E-5</v>
      </c>
    </row>
    <row r="5619" ht="14.25" customHeight="1">
      <c r="A5619" s="267">
        <v>43583.0</v>
      </c>
      <c r="B5619" s="57">
        <v>118.0</v>
      </c>
      <c r="C5619" s="57">
        <v>2.0</v>
      </c>
      <c r="D5619" s="268">
        <v>0.020833333333333332</v>
      </c>
      <c r="E5619" s="269">
        <v>0.0</v>
      </c>
      <c r="F5619" s="269">
        <v>3.435303344963854E-5</v>
      </c>
    </row>
    <row r="5620" ht="14.25" customHeight="1">
      <c r="A5620" s="267">
        <v>43583.0</v>
      </c>
      <c r="B5620" s="57">
        <v>118.0</v>
      </c>
      <c r="C5620" s="57">
        <v>3.0</v>
      </c>
      <c r="D5620" s="268">
        <v>0.0416666666666667</v>
      </c>
      <c r="E5620" s="269">
        <v>0.0</v>
      </c>
      <c r="F5620" s="269">
        <v>3.164885880491481E-5</v>
      </c>
    </row>
    <row r="5621" ht="14.25" customHeight="1">
      <c r="A5621" s="267">
        <v>43583.0</v>
      </c>
      <c r="B5621" s="57">
        <v>118.0</v>
      </c>
      <c r="C5621" s="57">
        <v>4.0</v>
      </c>
      <c r="D5621" s="268">
        <v>0.0625</v>
      </c>
      <c r="E5621" s="269">
        <v>0.0</v>
      </c>
      <c r="F5621" s="269">
        <v>2.914499339313357E-5</v>
      </c>
    </row>
    <row r="5622" ht="14.25" customHeight="1">
      <c r="A5622" s="267">
        <v>43583.0</v>
      </c>
      <c r="B5622" s="57">
        <v>118.0</v>
      </c>
      <c r="C5622" s="57">
        <v>5.0</v>
      </c>
      <c r="D5622" s="268">
        <v>0.0833333333333333</v>
      </c>
      <c r="E5622" s="269">
        <v>0.0</v>
      </c>
      <c r="F5622" s="269">
        <v>2.7943137995478576E-5</v>
      </c>
    </row>
    <row r="5623" ht="14.25" customHeight="1">
      <c r="A5623" s="267">
        <v>43583.0</v>
      </c>
      <c r="B5623" s="57">
        <v>118.0</v>
      </c>
      <c r="C5623" s="57">
        <v>6.0</v>
      </c>
      <c r="D5623" s="268">
        <v>0.104166666666667</v>
      </c>
      <c r="E5623" s="269">
        <v>0.0</v>
      </c>
      <c r="F5623" s="269">
        <v>2.7342210296651082E-5</v>
      </c>
    </row>
    <row r="5624" ht="14.25" customHeight="1">
      <c r="A5624" s="267">
        <v>43583.0</v>
      </c>
      <c r="B5624" s="57">
        <v>118.0</v>
      </c>
      <c r="C5624" s="57">
        <v>7.0</v>
      </c>
      <c r="D5624" s="268">
        <v>0.125</v>
      </c>
      <c r="E5624" s="269">
        <v>0.0</v>
      </c>
      <c r="F5624" s="269">
        <v>2.724205568017983E-5</v>
      </c>
    </row>
    <row r="5625" ht="14.25" customHeight="1">
      <c r="A5625" s="267">
        <v>43583.0</v>
      </c>
      <c r="B5625" s="57">
        <v>118.0</v>
      </c>
      <c r="C5625" s="57">
        <v>8.0</v>
      </c>
      <c r="D5625" s="268">
        <v>0.145833333333333</v>
      </c>
      <c r="E5625" s="269">
        <v>0.0</v>
      </c>
      <c r="F5625" s="269">
        <v>2.654097336488109E-5</v>
      </c>
    </row>
    <row r="5626" ht="14.25" customHeight="1">
      <c r="A5626" s="267">
        <v>43583.0</v>
      </c>
      <c r="B5626" s="57">
        <v>118.0</v>
      </c>
      <c r="C5626" s="57">
        <v>9.0</v>
      </c>
      <c r="D5626" s="268">
        <v>0.166666666666667</v>
      </c>
      <c r="E5626" s="269">
        <v>1.4364973932546036E-8</v>
      </c>
      <c r="F5626" s="269">
        <v>2.6641127981352337E-5</v>
      </c>
    </row>
    <row r="5627" ht="14.25" customHeight="1">
      <c r="A5627" s="267">
        <v>43583.0</v>
      </c>
      <c r="B5627" s="57">
        <v>118.0</v>
      </c>
      <c r="C5627" s="57">
        <v>10.0</v>
      </c>
      <c r="D5627" s="268">
        <v>0.1875</v>
      </c>
      <c r="E5627" s="269">
        <v>2.3668049485046323E-6</v>
      </c>
      <c r="F5627" s="269">
        <v>2.784298337900733E-5</v>
      </c>
    </row>
    <row r="5628" ht="14.25" customHeight="1">
      <c r="A5628" s="267">
        <v>43583.0</v>
      </c>
      <c r="B5628" s="57">
        <v>118.0</v>
      </c>
      <c r="C5628" s="57">
        <v>11.0</v>
      </c>
      <c r="D5628" s="268">
        <v>0.208333333333333</v>
      </c>
      <c r="E5628" s="269">
        <v>1.0037080572742953E-5</v>
      </c>
      <c r="F5628" s="269">
        <v>2.884452954371982E-5</v>
      </c>
    </row>
    <row r="5629" ht="14.25" customHeight="1">
      <c r="A5629" s="267">
        <v>43583.0</v>
      </c>
      <c r="B5629" s="57">
        <v>118.0</v>
      </c>
      <c r="C5629" s="57">
        <v>12.0</v>
      </c>
      <c r="D5629" s="268">
        <v>0.229166666666667</v>
      </c>
      <c r="E5629" s="269">
        <v>2.9723639673576213E-5</v>
      </c>
      <c r="F5629" s="269">
        <v>3.0046384941374813E-5</v>
      </c>
    </row>
    <row r="5630" ht="14.25" customHeight="1">
      <c r="A5630" s="267">
        <v>43583.0</v>
      </c>
      <c r="B5630" s="57">
        <v>118.0</v>
      </c>
      <c r="C5630" s="57">
        <v>13.0</v>
      </c>
      <c r="D5630" s="268">
        <v>0.25</v>
      </c>
      <c r="E5630" s="269">
        <v>4.609998831250468E-5</v>
      </c>
      <c r="F5630" s="269">
        <v>3.615581654612103E-5</v>
      </c>
    </row>
    <row r="5631" ht="14.25" customHeight="1">
      <c r="A5631" s="267">
        <v>43583.0</v>
      </c>
      <c r="B5631" s="57">
        <v>118.0</v>
      </c>
      <c r="C5631" s="57">
        <v>14.0</v>
      </c>
      <c r="D5631" s="268">
        <v>0.270833333333333</v>
      </c>
      <c r="E5631" s="269">
        <v>6.99104782235706E-5</v>
      </c>
      <c r="F5631" s="269">
        <v>4.3066485082637236E-5</v>
      </c>
    </row>
    <row r="5632" ht="14.25" customHeight="1">
      <c r="A5632" s="267">
        <v>43583.0</v>
      </c>
      <c r="B5632" s="57">
        <v>118.0</v>
      </c>
      <c r="C5632" s="57">
        <v>15.0</v>
      </c>
      <c r="D5632" s="268">
        <v>0.291666666666667</v>
      </c>
      <c r="E5632" s="269">
        <v>1.0341871980915689E-4</v>
      </c>
      <c r="F5632" s="269">
        <v>4.9576535153268434E-5</v>
      </c>
    </row>
    <row r="5633" ht="14.25" customHeight="1">
      <c r="A5633" s="267">
        <v>43583.0</v>
      </c>
      <c r="B5633" s="57">
        <v>118.0</v>
      </c>
      <c r="C5633" s="57">
        <v>16.0</v>
      </c>
      <c r="D5633" s="268">
        <v>0.3125</v>
      </c>
      <c r="E5633" s="269">
        <v>1.4595769058718173E-4</v>
      </c>
      <c r="F5633" s="269">
        <v>5.488472982624466E-5</v>
      </c>
    </row>
    <row r="5634" ht="14.25" customHeight="1">
      <c r="A5634" s="267">
        <v>43583.0</v>
      </c>
      <c r="B5634" s="57">
        <v>118.0</v>
      </c>
      <c r="C5634" s="57">
        <v>17.0</v>
      </c>
      <c r="D5634" s="268">
        <v>0.333333333333333</v>
      </c>
      <c r="E5634" s="269">
        <v>1.919062773238569E-4</v>
      </c>
      <c r="F5634" s="269">
        <v>5.4684420593302164E-5</v>
      </c>
    </row>
    <row r="5635" ht="14.25" customHeight="1">
      <c r="A5635" s="267">
        <v>43583.0</v>
      </c>
      <c r="B5635" s="57">
        <v>118.0</v>
      </c>
      <c r="C5635" s="57">
        <v>18.0</v>
      </c>
      <c r="D5635" s="268">
        <v>0.354166666666667</v>
      </c>
      <c r="E5635" s="269">
        <v>2.3819145306004283E-4</v>
      </c>
      <c r="F5635" s="269">
        <v>5.808967755332465E-5</v>
      </c>
    </row>
    <row r="5636" ht="14.25" customHeight="1">
      <c r="A5636" s="267">
        <v>43583.0</v>
      </c>
      <c r="B5636" s="57">
        <v>118.0</v>
      </c>
      <c r="C5636" s="57">
        <v>19.0</v>
      </c>
      <c r="D5636" s="268">
        <v>0.375</v>
      </c>
      <c r="E5636" s="269">
        <v>2.456910492383386E-4</v>
      </c>
      <c r="F5636" s="269">
        <v>5.8991069101565885E-5</v>
      </c>
    </row>
    <row r="5637" ht="14.25" customHeight="1">
      <c r="A5637" s="267">
        <v>43583.0</v>
      </c>
      <c r="B5637" s="57">
        <v>118.0</v>
      </c>
      <c r="C5637" s="57">
        <v>20.0</v>
      </c>
      <c r="D5637" s="268">
        <v>0.395833333333333</v>
      </c>
      <c r="E5637" s="269">
        <v>2.4904097395447427E-4</v>
      </c>
      <c r="F5637" s="269">
        <v>5.8390141402738404E-5</v>
      </c>
    </row>
    <row r="5638" ht="14.25" customHeight="1">
      <c r="A5638" s="267">
        <v>43583.0</v>
      </c>
      <c r="B5638" s="57">
        <v>118.0</v>
      </c>
      <c r="C5638" s="57">
        <v>21.0</v>
      </c>
      <c r="D5638" s="268">
        <v>0.416666666666667</v>
      </c>
      <c r="E5638" s="269">
        <v>2.2926967077578942E-4</v>
      </c>
      <c r="F5638" s="269">
        <v>5.768905908743964E-5</v>
      </c>
    </row>
    <row r="5639" ht="14.25" customHeight="1">
      <c r="A5639" s="267">
        <v>43583.0</v>
      </c>
      <c r="B5639" s="57">
        <v>118.0</v>
      </c>
      <c r="C5639" s="57">
        <v>22.0</v>
      </c>
      <c r="D5639" s="268">
        <v>0.4375</v>
      </c>
      <c r="E5639" s="269">
        <v>2.3128747477484351E-4</v>
      </c>
      <c r="F5639" s="269">
        <v>5.558581214154341E-5</v>
      </c>
    </row>
    <row r="5640" ht="14.25" customHeight="1">
      <c r="A5640" s="267">
        <v>43583.0</v>
      </c>
      <c r="B5640" s="57">
        <v>118.0</v>
      </c>
      <c r="C5640" s="57">
        <v>23.0</v>
      </c>
      <c r="D5640" s="268">
        <v>0.458333333333333</v>
      </c>
      <c r="E5640" s="269">
        <v>2.2709658401309332E-4</v>
      </c>
      <c r="F5640" s="269">
        <v>5.408349289447466E-5</v>
      </c>
    </row>
    <row r="5641" ht="14.25" customHeight="1">
      <c r="A5641" s="267">
        <v>43583.0</v>
      </c>
      <c r="B5641" s="57">
        <v>118.0</v>
      </c>
      <c r="C5641" s="57">
        <v>24.0</v>
      </c>
      <c r="D5641" s="268">
        <v>0.479166666666667</v>
      </c>
      <c r="E5641" s="269">
        <v>2.2552011112222394E-4</v>
      </c>
      <c r="F5641" s="269">
        <v>5.388318366153217E-5</v>
      </c>
    </row>
    <row r="5642" ht="14.25" customHeight="1">
      <c r="A5642" s="267">
        <v>43583.0</v>
      </c>
      <c r="B5642" s="57">
        <v>118.0</v>
      </c>
      <c r="C5642" s="57">
        <v>25.0</v>
      </c>
      <c r="D5642" s="268">
        <v>0.5</v>
      </c>
      <c r="E5642" s="269">
        <v>2.0808596436723372E-4</v>
      </c>
      <c r="F5642" s="269">
        <v>5.478457520977341E-5</v>
      </c>
    </row>
    <row r="5643" ht="14.25" customHeight="1">
      <c r="A5643" s="267">
        <v>43583.0</v>
      </c>
      <c r="B5643" s="57">
        <v>118.0</v>
      </c>
      <c r="C5643" s="57">
        <v>26.0</v>
      </c>
      <c r="D5643" s="268">
        <v>0.520833333333333</v>
      </c>
      <c r="E5643" s="269">
        <v>2.1241680689493178E-4</v>
      </c>
      <c r="F5643" s="269">
        <v>5.5285348292129665E-5</v>
      </c>
    </row>
    <row r="5644" ht="14.25" customHeight="1">
      <c r="A5644" s="267">
        <v>43583.0</v>
      </c>
      <c r="B5644" s="57">
        <v>118.0</v>
      </c>
      <c r="C5644" s="57">
        <v>27.0</v>
      </c>
      <c r="D5644" s="268">
        <v>0.541666666666667</v>
      </c>
      <c r="E5644" s="269">
        <v>2.0953190700113367E-4</v>
      </c>
      <c r="F5644" s="269">
        <v>5.498488444271591E-5</v>
      </c>
    </row>
    <row r="5645" ht="14.25" customHeight="1">
      <c r="A5645" s="267">
        <v>43583.0</v>
      </c>
      <c r="B5645" s="57">
        <v>118.0</v>
      </c>
      <c r="C5645" s="57">
        <v>28.0</v>
      </c>
      <c r="D5645" s="268">
        <v>0.5625</v>
      </c>
      <c r="E5645" s="269">
        <v>2.0929348414750777E-4</v>
      </c>
      <c r="F5645" s="269">
        <v>5.3783029045060915E-5</v>
      </c>
    </row>
    <row r="5646" ht="14.25" customHeight="1">
      <c r="A5646" s="267">
        <v>43583.0</v>
      </c>
      <c r="B5646" s="57">
        <v>118.0</v>
      </c>
      <c r="C5646" s="57">
        <v>29.0</v>
      </c>
      <c r="D5646" s="268">
        <v>0.583333333333333</v>
      </c>
      <c r="E5646" s="269">
        <v>2.1667275148328733E-4</v>
      </c>
      <c r="F5646" s="269">
        <v>5.248101903093467E-5</v>
      </c>
    </row>
    <row r="5647" ht="14.25" customHeight="1">
      <c r="A5647" s="267">
        <v>43583.0</v>
      </c>
      <c r="B5647" s="57">
        <v>118.0</v>
      </c>
      <c r="C5647" s="57">
        <v>30.0</v>
      </c>
      <c r="D5647" s="268">
        <v>0.604166666666667</v>
      </c>
      <c r="E5647" s="269">
        <v>1.7328286259286907E-4</v>
      </c>
      <c r="F5647" s="269">
        <v>5.4383956743888416E-5</v>
      </c>
    </row>
    <row r="5648" ht="14.25" customHeight="1">
      <c r="A5648" s="267">
        <v>43583.0</v>
      </c>
      <c r="B5648" s="57">
        <v>118.0</v>
      </c>
      <c r="C5648" s="57">
        <v>31.0</v>
      </c>
      <c r="D5648" s="268">
        <v>0.625</v>
      </c>
      <c r="E5648" s="269">
        <v>1.5163371730460035E-4</v>
      </c>
      <c r="F5648" s="269">
        <v>5.298179211329092E-5</v>
      </c>
    </row>
    <row r="5649" ht="14.25" customHeight="1">
      <c r="A5649" s="267">
        <v>43583.0</v>
      </c>
      <c r="B5649" s="57">
        <v>118.0</v>
      </c>
      <c r="C5649" s="57">
        <v>32.0</v>
      </c>
      <c r="D5649" s="268">
        <v>0.645833333333333</v>
      </c>
      <c r="E5649" s="269">
        <v>1.31676222592719E-4</v>
      </c>
      <c r="F5649" s="269">
        <v>5.478457520977341E-5</v>
      </c>
    </row>
    <row r="5650" ht="14.25" customHeight="1">
      <c r="A5650" s="267">
        <v>43583.0</v>
      </c>
      <c r="B5650" s="57">
        <v>118.0</v>
      </c>
      <c r="C5650" s="57">
        <v>33.0</v>
      </c>
      <c r="D5650" s="268">
        <v>0.666666666666667</v>
      </c>
      <c r="E5650" s="269">
        <v>1.1418037886443723E-4</v>
      </c>
      <c r="F5650" s="269">
        <v>5.8890914485094645E-5</v>
      </c>
    </row>
    <row r="5651" ht="14.25" customHeight="1">
      <c r="A5651" s="267">
        <v>43583.0</v>
      </c>
      <c r="B5651" s="57">
        <v>118.0</v>
      </c>
      <c r="C5651" s="57">
        <v>34.0</v>
      </c>
      <c r="D5651" s="268">
        <v>0.6875</v>
      </c>
      <c r="E5651" s="269">
        <v>9.656356097772485E-5</v>
      </c>
      <c r="F5651" s="269">
        <v>6.359818145924337E-5</v>
      </c>
    </row>
    <row r="5652" ht="14.25" customHeight="1">
      <c r="A5652" s="267">
        <v>43583.0</v>
      </c>
      <c r="B5652" s="57">
        <v>118.0</v>
      </c>
      <c r="C5652" s="57">
        <v>35.0</v>
      </c>
      <c r="D5652" s="268">
        <v>0.708333333333333</v>
      </c>
      <c r="E5652" s="269">
        <v>7.267610416715168E-5</v>
      </c>
      <c r="F5652" s="269">
        <v>6.960745844751831E-5</v>
      </c>
    </row>
    <row r="5653" ht="14.25" customHeight="1">
      <c r="A5653" s="267">
        <v>43583.0</v>
      </c>
      <c r="B5653" s="57">
        <v>118.0</v>
      </c>
      <c r="C5653" s="57">
        <v>36.0</v>
      </c>
      <c r="D5653" s="268">
        <v>0.729166666666667</v>
      </c>
      <c r="E5653" s="269">
        <v>5.3643050405044574E-5</v>
      </c>
      <c r="F5653" s="269">
        <v>7.421457080519578E-5</v>
      </c>
    </row>
    <row r="5654" ht="14.25" customHeight="1">
      <c r="A5654" s="267">
        <v>43583.0</v>
      </c>
      <c r="B5654" s="57">
        <v>118.0</v>
      </c>
      <c r="C5654" s="57">
        <v>37.0</v>
      </c>
      <c r="D5654" s="268">
        <v>0.75</v>
      </c>
      <c r="E5654" s="269">
        <v>4.859219610916469E-5</v>
      </c>
      <c r="F5654" s="269">
        <v>7.50158077369658E-5</v>
      </c>
    </row>
    <row r="5655" ht="14.25" customHeight="1">
      <c r="A5655" s="267">
        <v>43583.0</v>
      </c>
      <c r="B5655" s="57">
        <v>118.0</v>
      </c>
      <c r="C5655" s="57">
        <v>38.0</v>
      </c>
      <c r="D5655" s="268">
        <v>0.770833333333333</v>
      </c>
      <c r="E5655" s="269">
        <v>2.793563448256091E-5</v>
      </c>
      <c r="F5655" s="269">
        <v>7.451503465460955E-5</v>
      </c>
    </row>
    <row r="5656" ht="14.25" customHeight="1">
      <c r="A5656" s="267">
        <v>43583.0</v>
      </c>
      <c r="B5656" s="57">
        <v>118.0</v>
      </c>
      <c r="C5656" s="57">
        <v>39.0</v>
      </c>
      <c r="D5656" s="268">
        <v>0.791666666666667</v>
      </c>
      <c r="E5656" s="269">
        <v>1.0216172422456435E-5</v>
      </c>
      <c r="F5656" s="269">
        <v>7.281240617459832E-5</v>
      </c>
    </row>
    <row r="5657" ht="14.25" customHeight="1">
      <c r="A5657" s="267">
        <v>43583.0</v>
      </c>
      <c r="B5657" s="57">
        <v>118.0</v>
      </c>
      <c r="C5657" s="57">
        <v>40.0</v>
      </c>
      <c r="D5657" s="268">
        <v>0.8125</v>
      </c>
      <c r="E5657" s="269">
        <v>2.576447470562656E-6</v>
      </c>
      <c r="F5657" s="269">
        <v>7.050884999575957E-5</v>
      </c>
    </row>
    <row r="5658" ht="14.25" customHeight="1">
      <c r="A5658" s="267">
        <v>43583.0</v>
      </c>
      <c r="B5658" s="57">
        <v>118.0</v>
      </c>
      <c r="C5658" s="57">
        <v>41.0</v>
      </c>
      <c r="D5658" s="268">
        <v>0.833333333333333</v>
      </c>
      <c r="E5658" s="269">
        <v>6.490748736559858E-7</v>
      </c>
      <c r="F5658" s="269">
        <v>7.38139523393108E-5</v>
      </c>
    </row>
    <row r="5659" ht="14.25" customHeight="1">
      <c r="A5659" s="267">
        <v>43583.0</v>
      </c>
      <c r="B5659" s="57">
        <v>118.0</v>
      </c>
      <c r="C5659" s="57">
        <v>42.0</v>
      </c>
      <c r="D5659" s="268">
        <v>0.854166666666667</v>
      </c>
      <c r="E5659" s="269">
        <v>9.800395574044418E-8</v>
      </c>
      <c r="F5659" s="269">
        <v>7.511596235343704E-5</v>
      </c>
    </row>
    <row r="5660" ht="14.25" customHeight="1">
      <c r="A5660" s="267">
        <v>43583.0</v>
      </c>
      <c r="B5660" s="57">
        <v>118.0</v>
      </c>
      <c r="C5660" s="57">
        <v>43.0</v>
      </c>
      <c r="D5660" s="268">
        <v>0.875</v>
      </c>
      <c r="E5660" s="269">
        <v>0.0</v>
      </c>
      <c r="F5660" s="269">
        <v>7.651812698403452E-5</v>
      </c>
    </row>
    <row r="5661" ht="14.25" customHeight="1">
      <c r="A5661" s="267">
        <v>43583.0</v>
      </c>
      <c r="B5661" s="57">
        <v>118.0</v>
      </c>
      <c r="C5661" s="57">
        <v>44.0</v>
      </c>
      <c r="D5661" s="268">
        <v>0.895833333333333</v>
      </c>
      <c r="E5661" s="269">
        <v>0.0</v>
      </c>
      <c r="F5661" s="269">
        <v>7.120993231105831E-5</v>
      </c>
    </row>
    <row r="5662" ht="14.25" customHeight="1">
      <c r="A5662" s="267">
        <v>43583.0</v>
      </c>
      <c r="B5662" s="57">
        <v>118.0</v>
      </c>
      <c r="C5662" s="57">
        <v>45.0</v>
      </c>
      <c r="D5662" s="268">
        <v>0.916666666666667</v>
      </c>
      <c r="E5662" s="269">
        <v>0.0</v>
      </c>
      <c r="F5662" s="269">
        <v>6.810513920044957E-5</v>
      </c>
    </row>
    <row r="5663" ht="14.25" customHeight="1">
      <c r="A5663" s="267">
        <v>43583.0</v>
      </c>
      <c r="B5663" s="57">
        <v>118.0</v>
      </c>
      <c r="C5663" s="57">
        <v>46.0</v>
      </c>
      <c r="D5663" s="268">
        <v>0.9375</v>
      </c>
      <c r="E5663" s="269">
        <v>0.0</v>
      </c>
      <c r="F5663" s="269">
        <v>6.099416143099088E-5</v>
      </c>
    </row>
    <row r="5664" ht="14.25" customHeight="1">
      <c r="A5664" s="267">
        <v>43583.0</v>
      </c>
      <c r="B5664" s="57">
        <v>118.0</v>
      </c>
      <c r="C5664" s="57">
        <v>47.0</v>
      </c>
      <c r="D5664" s="268">
        <v>0.958333333333333</v>
      </c>
      <c r="E5664" s="269">
        <v>0.0</v>
      </c>
      <c r="F5664" s="269">
        <v>5.188009133210718E-5</v>
      </c>
    </row>
    <row r="5665" ht="14.25" customHeight="1">
      <c r="A5665" s="267">
        <v>43583.0</v>
      </c>
      <c r="B5665" s="57">
        <v>118.0</v>
      </c>
      <c r="C5665" s="57">
        <v>48.0</v>
      </c>
      <c r="D5665" s="268">
        <v>0.979166666666667</v>
      </c>
      <c r="E5665" s="269">
        <v>0.0</v>
      </c>
      <c r="F5665" s="269">
        <v>4.346710354852223E-5</v>
      </c>
    </row>
    <row r="5666" ht="14.25" customHeight="1">
      <c r="A5666" s="267">
        <v>43584.0</v>
      </c>
      <c r="B5666" s="57">
        <v>119.0</v>
      </c>
      <c r="C5666" s="57">
        <v>1.0</v>
      </c>
      <c r="D5666" s="268">
        <v>0.0</v>
      </c>
      <c r="E5666" s="269">
        <v>0.0</v>
      </c>
      <c r="F5666" s="269">
        <v>3.825906349201726E-5</v>
      </c>
    </row>
    <row r="5667" ht="14.25" customHeight="1">
      <c r="A5667" s="267">
        <v>43584.0</v>
      </c>
      <c r="B5667" s="57">
        <v>119.0</v>
      </c>
      <c r="C5667" s="57">
        <v>2.0</v>
      </c>
      <c r="D5667" s="268">
        <v>0.020833333333333332</v>
      </c>
      <c r="E5667" s="269">
        <v>0.0</v>
      </c>
      <c r="F5667" s="269">
        <v>3.435303344963854E-5</v>
      </c>
    </row>
    <row r="5668" ht="14.25" customHeight="1">
      <c r="A5668" s="267">
        <v>43584.0</v>
      </c>
      <c r="B5668" s="57">
        <v>119.0</v>
      </c>
      <c r="C5668" s="57">
        <v>3.0</v>
      </c>
      <c r="D5668" s="268">
        <v>0.0416666666666667</v>
      </c>
      <c r="E5668" s="269">
        <v>0.0</v>
      </c>
      <c r="F5668" s="269">
        <v>3.094777648961606E-5</v>
      </c>
    </row>
    <row r="5669" ht="14.25" customHeight="1">
      <c r="A5669" s="267">
        <v>43584.0</v>
      </c>
      <c r="B5669" s="57">
        <v>119.0</v>
      </c>
      <c r="C5669" s="57">
        <v>4.0</v>
      </c>
      <c r="D5669" s="268">
        <v>0.0625</v>
      </c>
      <c r="E5669" s="269">
        <v>0.0</v>
      </c>
      <c r="F5669" s="269">
        <v>2.884452954371982E-5</v>
      </c>
    </row>
    <row r="5670" ht="14.25" customHeight="1">
      <c r="A5670" s="267">
        <v>43584.0</v>
      </c>
      <c r="B5670" s="57">
        <v>119.0</v>
      </c>
      <c r="C5670" s="57">
        <v>5.0</v>
      </c>
      <c r="D5670" s="268">
        <v>0.0833333333333333</v>
      </c>
      <c r="E5670" s="269">
        <v>0.0</v>
      </c>
      <c r="F5670" s="269">
        <v>2.834375646136358E-5</v>
      </c>
    </row>
    <row r="5671" ht="14.25" customHeight="1">
      <c r="A5671" s="267">
        <v>43584.0</v>
      </c>
      <c r="B5671" s="57">
        <v>119.0</v>
      </c>
      <c r="C5671" s="57">
        <v>6.0</v>
      </c>
      <c r="D5671" s="268">
        <v>0.104166666666667</v>
      </c>
      <c r="E5671" s="269">
        <v>0.0</v>
      </c>
      <c r="F5671" s="269">
        <v>2.784298337900733E-5</v>
      </c>
    </row>
    <row r="5672" ht="14.25" customHeight="1">
      <c r="A5672" s="267">
        <v>43584.0</v>
      </c>
      <c r="B5672" s="57">
        <v>119.0</v>
      </c>
      <c r="C5672" s="57">
        <v>7.0</v>
      </c>
      <c r="D5672" s="268">
        <v>0.125</v>
      </c>
      <c r="E5672" s="269">
        <v>0.0</v>
      </c>
      <c r="F5672" s="269">
        <v>2.704174644723733E-5</v>
      </c>
    </row>
    <row r="5673" ht="14.25" customHeight="1">
      <c r="A5673" s="267">
        <v>43584.0</v>
      </c>
      <c r="B5673" s="57">
        <v>119.0</v>
      </c>
      <c r="C5673" s="57">
        <v>8.0</v>
      </c>
      <c r="D5673" s="268">
        <v>0.145833333333333</v>
      </c>
      <c r="E5673" s="269">
        <v>0.0</v>
      </c>
      <c r="F5673" s="269">
        <v>2.6641127981352337E-5</v>
      </c>
    </row>
    <row r="5674" ht="14.25" customHeight="1">
      <c r="A5674" s="267">
        <v>43584.0</v>
      </c>
      <c r="B5674" s="57">
        <v>119.0</v>
      </c>
      <c r="C5674" s="57">
        <v>9.0</v>
      </c>
      <c r="D5674" s="268">
        <v>0.166666666666667</v>
      </c>
      <c r="E5674" s="269">
        <v>1.3871755943445743E-8</v>
      </c>
      <c r="F5674" s="269">
        <v>2.704174644723733E-5</v>
      </c>
    </row>
    <row r="5675" ht="14.25" customHeight="1">
      <c r="A5675" s="267">
        <v>43584.0</v>
      </c>
      <c r="B5675" s="57">
        <v>119.0</v>
      </c>
      <c r="C5675" s="57">
        <v>10.0</v>
      </c>
      <c r="D5675" s="268">
        <v>0.1875</v>
      </c>
      <c r="E5675" s="269">
        <v>3.8001152366129982E-6</v>
      </c>
      <c r="F5675" s="269">
        <v>2.8043292611949826E-5</v>
      </c>
    </row>
    <row r="5676" ht="14.25" customHeight="1">
      <c r="A5676" s="267">
        <v>43584.0</v>
      </c>
      <c r="B5676" s="57">
        <v>119.0</v>
      </c>
      <c r="C5676" s="57">
        <v>11.0</v>
      </c>
      <c r="D5676" s="268">
        <v>0.208333333333333</v>
      </c>
      <c r="E5676" s="269">
        <v>9.249016905906463E-6</v>
      </c>
      <c r="F5676" s="269">
        <v>2.8544065694306077E-5</v>
      </c>
    </row>
    <row r="5677" ht="14.25" customHeight="1">
      <c r="A5677" s="267">
        <v>43584.0</v>
      </c>
      <c r="B5677" s="57">
        <v>119.0</v>
      </c>
      <c r="C5677" s="57">
        <v>12.0</v>
      </c>
      <c r="D5677" s="268">
        <v>0.229166666666667</v>
      </c>
      <c r="E5677" s="269">
        <v>2.492797864600862E-5</v>
      </c>
      <c r="F5677" s="269">
        <v>2.9946230324903566E-5</v>
      </c>
    </row>
    <row r="5678" ht="14.25" customHeight="1">
      <c r="A5678" s="267">
        <v>43584.0</v>
      </c>
      <c r="B5678" s="57">
        <v>119.0</v>
      </c>
      <c r="C5678" s="57">
        <v>13.0</v>
      </c>
      <c r="D5678" s="268">
        <v>0.25</v>
      </c>
      <c r="E5678" s="269">
        <v>4.3634909295876045E-5</v>
      </c>
      <c r="F5678" s="269">
        <v>3.515427038140853E-5</v>
      </c>
    </row>
    <row r="5679" ht="14.25" customHeight="1">
      <c r="A5679" s="267">
        <v>43584.0</v>
      </c>
      <c r="B5679" s="57">
        <v>119.0</v>
      </c>
      <c r="C5679" s="57">
        <v>14.0</v>
      </c>
      <c r="D5679" s="268">
        <v>0.270833333333333</v>
      </c>
      <c r="E5679" s="269">
        <v>6.774373934744163E-5</v>
      </c>
      <c r="F5679" s="269">
        <v>4.236540276733849E-5</v>
      </c>
    </row>
    <row r="5680" ht="14.25" customHeight="1">
      <c r="A5680" s="267">
        <v>43584.0</v>
      </c>
      <c r="B5680" s="57">
        <v>119.0</v>
      </c>
      <c r="C5680" s="57">
        <v>15.0</v>
      </c>
      <c r="D5680" s="268">
        <v>0.291666666666667</v>
      </c>
      <c r="E5680" s="269">
        <v>1.017878160608091E-4</v>
      </c>
      <c r="F5680" s="269">
        <v>4.937622592032595E-5</v>
      </c>
    </row>
    <row r="5681" ht="14.25" customHeight="1">
      <c r="A5681" s="267">
        <v>43584.0</v>
      </c>
      <c r="B5681" s="57">
        <v>119.0</v>
      </c>
      <c r="C5681" s="57">
        <v>16.0</v>
      </c>
      <c r="D5681" s="268">
        <v>0.3125</v>
      </c>
      <c r="E5681" s="269">
        <v>1.3009395323345538E-4</v>
      </c>
      <c r="F5681" s="269">
        <v>5.388318366153217E-5</v>
      </c>
    </row>
    <row r="5682" ht="14.25" customHeight="1">
      <c r="A5682" s="267">
        <v>43584.0</v>
      </c>
      <c r="B5682" s="57">
        <v>119.0</v>
      </c>
      <c r="C5682" s="57">
        <v>17.0</v>
      </c>
      <c r="D5682" s="268">
        <v>0.333333333333333</v>
      </c>
      <c r="E5682" s="269">
        <v>1.599571892869135E-4</v>
      </c>
      <c r="F5682" s="269">
        <v>5.538550290860091E-5</v>
      </c>
    </row>
    <row r="5683" ht="14.25" customHeight="1">
      <c r="A5683" s="267">
        <v>43584.0</v>
      </c>
      <c r="B5683" s="57">
        <v>119.0</v>
      </c>
      <c r="C5683" s="57">
        <v>18.0</v>
      </c>
      <c r="D5683" s="268">
        <v>0.354166666666667</v>
      </c>
      <c r="E5683" s="269">
        <v>2.0471102431096418E-4</v>
      </c>
      <c r="F5683" s="269">
        <v>5.879075986862339E-5</v>
      </c>
    </row>
    <row r="5684" ht="14.25" customHeight="1">
      <c r="A5684" s="267">
        <v>43584.0</v>
      </c>
      <c r="B5684" s="57">
        <v>119.0</v>
      </c>
      <c r="C5684" s="57">
        <v>19.0</v>
      </c>
      <c r="D5684" s="268">
        <v>0.375</v>
      </c>
      <c r="E5684" s="269">
        <v>2.1584133026500405E-4</v>
      </c>
      <c r="F5684" s="269">
        <v>6.0092769882749627E-5</v>
      </c>
    </row>
    <row r="5685" ht="14.25" customHeight="1">
      <c r="A5685" s="267">
        <v>43584.0</v>
      </c>
      <c r="B5685" s="57">
        <v>119.0</v>
      </c>
      <c r="C5685" s="57">
        <v>20.0</v>
      </c>
      <c r="D5685" s="268">
        <v>0.395833333333333</v>
      </c>
      <c r="E5685" s="269">
        <v>2.0604836995922793E-4</v>
      </c>
      <c r="F5685" s="269">
        <v>5.979230603333589E-5</v>
      </c>
    </row>
    <row r="5686" ht="14.25" customHeight="1">
      <c r="A5686" s="267">
        <v>43584.0</v>
      </c>
      <c r="B5686" s="57">
        <v>119.0</v>
      </c>
      <c r="C5686" s="57">
        <v>21.0</v>
      </c>
      <c r="D5686" s="268">
        <v>0.416666666666667</v>
      </c>
      <c r="E5686" s="269">
        <v>2.0316903468033134E-4</v>
      </c>
      <c r="F5686" s="269">
        <v>5.748874985449714E-5</v>
      </c>
    </row>
    <row r="5687" ht="14.25" customHeight="1">
      <c r="A5687" s="267">
        <v>43584.0</v>
      </c>
      <c r="B5687" s="57">
        <v>119.0</v>
      </c>
      <c r="C5687" s="57">
        <v>22.0</v>
      </c>
      <c r="D5687" s="268">
        <v>0.4375</v>
      </c>
      <c r="E5687" s="269">
        <v>2.1225506475247753E-4</v>
      </c>
      <c r="F5687" s="269">
        <v>5.7789213703910896E-5</v>
      </c>
    </row>
    <row r="5688" ht="14.25" customHeight="1">
      <c r="A5688" s="267">
        <v>43584.0</v>
      </c>
      <c r="B5688" s="57">
        <v>119.0</v>
      </c>
      <c r="C5688" s="57">
        <v>23.0</v>
      </c>
      <c r="D5688" s="268">
        <v>0.458333333333333</v>
      </c>
      <c r="E5688" s="269">
        <v>2.076783109363922E-4</v>
      </c>
      <c r="F5688" s="269">
        <v>5.6487203689784654E-5</v>
      </c>
    </row>
    <row r="5689" ht="14.25" customHeight="1">
      <c r="A5689" s="267">
        <v>43584.0</v>
      </c>
      <c r="B5689" s="57">
        <v>119.0</v>
      </c>
      <c r="C5689" s="57">
        <v>24.0</v>
      </c>
      <c r="D5689" s="268">
        <v>0.479166666666667</v>
      </c>
      <c r="E5689" s="269">
        <v>2.1494347177421788E-4</v>
      </c>
      <c r="F5689" s="269">
        <v>5.5285348292129665E-5</v>
      </c>
    </row>
    <row r="5690" ht="14.25" customHeight="1">
      <c r="A5690" s="267">
        <v>43584.0</v>
      </c>
      <c r="B5690" s="57">
        <v>119.0</v>
      </c>
      <c r="C5690" s="57">
        <v>25.0</v>
      </c>
      <c r="D5690" s="268">
        <v>0.5</v>
      </c>
      <c r="E5690" s="269">
        <v>2.018857993955787E-4</v>
      </c>
      <c r="F5690" s="269">
        <v>5.7088131388612155E-5</v>
      </c>
    </row>
    <row r="5691" ht="14.25" customHeight="1">
      <c r="A5691" s="267">
        <v>43584.0</v>
      </c>
      <c r="B5691" s="57">
        <v>119.0</v>
      </c>
      <c r="C5691" s="57">
        <v>26.0</v>
      </c>
      <c r="D5691" s="268">
        <v>0.520833333333333</v>
      </c>
      <c r="E5691" s="269">
        <v>2.1612707774504292E-4</v>
      </c>
      <c r="F5691" s="269">
        <v>5.6286894456842146E-5</v>
      </c>
    </row>
    <row r="5692" ht="14.25" customHeight="1">
      <c r="A5692" s="267">
        <v>43584.0</v>
      </c>
      <c r="B5692" s="57">
        <v>119.0</v>
      </c>
      <c r="C5692" s="57">
        <v>27.0</v>
      </c>
      <c r="D5692" s="268">
        <v>0.541666666666667</v>
      </c>
      <c r="E5692" s="269">
        <v>2.019340818631361E-4</v>
      </c>
      <c r="F5692" s="269">
        <v>5.67876675391984E-5</v>
      </c>
    </row>
    <row r="5693" ht="14.25" customHeight="1">
      <c r="A5693" s="267">
        <v>43584.0</v>
      </c>
      <c r="B5693" s="57">
        <v>119.0</v>
      </c>
      <c r="C5693" s="57">
        <v>28.0</v>
      </c>
      <c r="D5693" s="268">
        <v>0.5625</v>
      </c>
      <c r="E5693" s="269">
        <v>1.8973979288520226E-4</v>
      </c>
      <c r="F5693" s="269">
        <v>5.398333827800342E-5</v>
      </c>
    </row>
    <row r="5694" ht="14.25" customHeight="1">
      <c r="A5694" s="267">
        <v>43584.0</v>
      </c>
      <c r="B5694" s="57">
        <v>119.0</v>
      </c>
      <c r="C5694" s="57">
        <v>29.0</v>
      </c>
      <c r="D5694" s="268">
        <v>0.583333333333333</v>
      </c>
      <c r="E5694" s="269">
        <v>1.8946841461588154E-4</v>
      </c>
      <c r="F5694" s="269">
        <v>5.1078854400337184E-5</v>
      </c>
    </row>
    <row r="5695" ht="14.25" customHeight="1">
      <c r="A5695" s="267">
        <v>43584.0</v>
      </c>
      <c r="B5695" s="57">
        <v>119.0</v>
      </c>
      <c r="C5695" s="57">
        <v>30.0</v>
      </c>
      <c r="D5695" s="268">
        <v>0.604166666666667</v>
      </c>
      <c r="E5695" s="269">
        <v>1.5666109701019054E-4</v>
      </c>
      <c r="F5695" s="269">
        <v>5.228070979799218E-5</v>
      </c>
    </row>
    <row r="5696" ht="14.25" customHeight="1">
      <c r="A5696" s="267">
        <v>43584.0</v>
      </c>
      <c r="B5696" s="57">
        <v>119.0</v>
      </c>
      <c r="C5696" s="57">
        <v>31.0</v>
      </c>
      <c r="D5696" s="268">
        <v>0.625</v>
      </c>
      <c r="E5696" s="269">
        <v>1.5227102706450205E-4</v>
      </c>
      <c r="F5696" s="269">
        <v>5.0578081317980936E-5</v>
      </c>
    </row>
    <row r="5697" ht="14.25" customHeight="1">
      <c r="A5697" s="267">
        <v>43584.0</v>
      </c>
      <c r="B5697" s="57">
        <v>119.0</v>
      </c>
      <c r="C5697" s="57">
        <v>32.0</v>
      </c>
      <c r="D5697" s="268">
        <v>0.645833333333333</v>
      </c>
      <c r="E5697" s="269">
        <v>1.288927620916318E-4</v>
      </c>
      <c r="F5697" s="269">
        <v>5.338241057917592E-5</v>
      </c>
    </row>
    <row r="5698" ht="14.25" customHeight="1">
      <c r="A5698" s="267">
        <v>43584.0</v>
      </c>
      <c r="B5698" s="57">
        <v>119.0</v>
      </c>
      <c r="C5698" s="57">
        <v>33.0</v>
      </c>
      <c r="D5698" s="268">
        <v>0.666666666666667</v>
      </c>
      <c r="E5698" s="269">
        <v>1.1710580772657581E-4</v>
      </c>
      <c r="F5698" s="269">
        <v>5.558581214154341E-5</v>
      </c>
    </row>
    <row r="5699" ht="14.25" customHeight="1">
      <c r="A5699" s="267">
        <v>43584.0</v>
      </c>
      <c r="B5699" s="57">
        <v>119.0</v>
      </c>
      <c r="C5699" s="57">
        <v>34.0</v>
      </c>
      <c r="D5699" s="268">
        <v>0.6875</v>
      </c>
      <c r="E5699" s="269">
        <v>9.642371889112237E-5</v>
      </c>
      <c r="F5699" s="269">
        <v>6.059354296510588E-5</v>
      </c>
    </row>
    <row r="5700" ht="14.25" customHeight="1">
      <c r="A5700" s="267">
        <v>43584.0</v>
      </c>
      <c r="B5700" s="57">
        <v>119.0</v>
      </c>
      <c r="C5700" s="57">
        <v>35.0</v>
      </c>
      <c r="D5700" s="268">
        <v>0.708333333333333</v>
      </c>
      <c r="E5700" s="269">
        <v>7.949159003970603E-5</v>
      </c>
      <c r="F5700" s="269">
        <v>6.55011191721971E-5</v>
      </c>
    </row>
    <row r="5701" ht="14.25" customHeight="1">
      <c r="A5701" s="267">
        <v>43584.0</v>
      </c>
      <c r="B5701" s="57">
        <v>119.0</v>
      </c>
      <c r="C5701" s="57">
        <v>36.0</v>
      </c>
      <c r="D5701" s="268">
        <v>0.729166666666667</v>
      </c>
      <c r="E5701" s="269">
        <v>5.518433032346897E-5</v>
      </c>
      <c r="F5701" s="269">
        <v>6.890637613221959E-5</v>
      </c>
    </row>
    <row r="5702" ht="14.25" customHeight="1">
      <c r="A5702" s="267">
        <v>43584.0</v>
      </c>
      <c r="B5702" s="57">
        <v>119.0</v>
      </c>
      <c r="C5702" s="57">
        <v>37.0</v>
      </c>
      <c r="D5702" s="268">
        <v>0.75</v>
      </c>
      <c r="E5702" s="269">
        <v>3.296247729584114E-5</v>
      </c>
      <c r="F5702" s="269">
        <v>7.231163309224206E-5</v>
      </c>
    </row>
    <row r="5703" ht="14.25" customHeight="1">
      <c r="A5703" s="267">
        <v>43584.0</v>
      </c>
      <c r="B5703" s="57">
        <v>119.0</v>
      </c>
      <c r="C5703" s="57">
        <v>38.0</v>
      </c>
      <c r="D5703" s="268">
        <v>0.770833333333333</v>
      </c>
      <c r="E5703" s="269">
        <v>1.7996717236903985E-5</v>
      </c>
      <c r="F5703" s="269">
        <v>7.311287002401206E-5</v>
      </c>
    </row>
    <row r="5704" ht="14.25" customHeight="1">
      <c r="A5704" s="267">
        <v>43584.0</v>
      </c>
      <c r="B5704" s="57">
        <v>119.0</v>
      </c>
      <c r="C5704" s="57">
        <v>39.0</v>
      </c>
      <c r="D5704" s="268">
        <v>0.791666666666667</v>
      </c>
      <c r="E5704" s="269">
        <v>8.465844408374962E-6</v>
      </c>
      <c r="F5704" s="269">
        <v>7.100962307811582E-5</v>
      </c>
    </row>
    <row r="5705" ht="14.25" customHeight="1">
      <c r="A5705" s="267">
        <v>43584.0</v>
      </c>
      <c r="B5705" s="57">
        <v>119.0</v>
      </c>
      <c r="C5705" s="57">
        <v>40.0</v>
      </c>
      <c r="D5705" s="268">
        <v>0.8125</v>
      </c>
      <c r="E5705" s="269">
        <v>2.2335376636406765E-6</v>
      </c>
      <c r="F5705" s="269">
        <v>6.900653074869083E-5</v>
      </c>
    </row>
    <row r="5706" ht="14.25" customHeight="1">
      <c r="A5706" s="267">
        <v>43584.0</v>
      </c>
      <c r="B5706" s="57">
        <v>119.0</v>
      </c>
      <c r="C5706" s="57">
        <v>41.0</v>
      </c>
      <c r="D5706" s="268">
        <v>0.833333333333333</v>
      </c>
      <c r="E5706" s="269">
        <v>3.3199735891313477E-7</v>
      </c>
      <c r="F5706" s="269">
        <v>7.30127154075408E-5</v>
      </c>
    </row>
    <row r="5707" ht="14.25" customHeight="1">
      <c r="A5707" s="267">
        <v>43584.0</v>
      </c>
      <c r="B5707" s="57">
        <v>119.0</v>
      </c>
      <c r="C5707" s="57">
        <v>42.0</v>
      </c>
      <c r="D5707" s="268">
        <v>0.854166666666667</v>
      </c>
      <c r="E5707" s="269">
        <v>2.0037751460307377E-8</v>
      </c>
      <c r="F5707" s="269">
        <v>7.411441618872453E-5</v>
      </c>
    </row>
    <row r="5708" ht="14.25" customHeight="1">
      <c r="A5708" s="267">
        <v>43584.0</v>
      </c>
      <c r="B5708" s="57">
        <v>119.0</v>
      </c>
      <c r="C5708" s="57">
        <v>43.0</v>
      </c>
      <c r="D5708" s="268">
        <v>0.875</v>
      </c>
      <c r="E5708" s="269">
        <v>2.24722446283821E-9</v>
      </c>
      <c r="F5708" s="269">
        <v>7.50158077369658E-5</v>
      </c>
    </row>
    <row r="5709" ht="14.25" customHeight="1">
      <c r="A5709" s="267">
        <v>43584.0</v>
      </c>
      <c r="B5709" s="57">
        <v>119.0</v>
      </c>
      <c r="C5709" s="57">
        <v>44.0</v>
      </c>
      <c r="D5709" s="268">
        <v>0.895833333333333</v>
      </c>
      <c r="E5709" s="269">
        <v>0.0</v>
      </c>
      <c r="F5709" s="269">
        <v>6.930699459810458E-5</v>
      </c>
    </row>
    <row r="5710" ht="14.25" customHeight="1">
      <c r="A5710" s="267">
        <v>43584.0</v>
      </c>
      <c r="B5710" s="57">
        <v>119.0</v>
      </c>
      <c r="C5710" s="57">
        <v>45.0</v>
      </c>
      <c r="D5710" s="268">
        <v>0.916666666666667</v>
      </c>
      <c r="E5710" s="269">
        <v>0.0</v>
      </c>
      <c r="F5710" s="269">
        <v>6.730390226867957E-5</v>
      </c>
    </row>
    <row r="5711" ht="14.25" customHeight="1">
      <c r="A5711" s="267">
        <v>43584.0</v>
      </c>
      <c r="B5711" s="57">
        <v>119.0</v>
      </c>
      <c r="C5711" s="57">
        <v>46.0</v>
      </c>
      <c r="D5711" s="268">
        <v>0.9375</v>
      </c>
      <c r="E5711" s="269">
        <v>0.0</v>
      </c>
      <c r="F5711" s="269">
        <v>6.0092769882749627E-5</v>
      </c>
    </row>
    <row r="5712" ht="14.25" customHeight="1">
      <c r="A5712" s="267">
        <v>43584.0</v>
      </c>
      <c r="B5712" s="57">
        <v>119.0</v>
      </c>
      <c r="C5712" s="57">
        <v>47.0</v>
      </c>
      <c r="D5712" s="268">
        <v>0.958333333333333</v>
      </c>
      <c r="E5712" s="269">
        <v>0.0</v>
      </c>
      <c r="F5712" s="269">
        <v>5.278148288034843E-5</v>
      </c>
    </row>
    <row r="5713" ht="14.25" customHeight="1">
      <c r="A5713" s="267">
        <v>43584.0</v>
      </c>
      <c r="B5713" s="57">
        <v>119.0</v>
      </c>
      <c r="C5713" s="57">
        <v>48.0</v>
      </c>
      <c r="D5713" s="268">
        <v>0.979166666666667</v>
      </c>
      <c r="E5713" s="269">
        <v>0.0</v>
      </c>
      <c r="F5713" s="269">
        <v>4.677220589207346E-5</v>
      </c>
    </row>
    <row r="5714" ht="14.25" customHeight="1">
      <c r="A5714" s="267">
        <v>43585.0</v>
      </c>
      <c r="B5714" s="57">
        <v>120.0</v>
      </c>
      <c r="C5714" s="57">
        <v>1.0</v>
      </c>
      <c r="D5714" s="268">
        <v>0.0</v>
      </c>
      <c r="E5714" s="269">
        <v>0.0</v>
      </c>
      <c r="F5714" s="269">
        <v>3.885999119084477E-5</v>
      </c>
    </row>
    <row r="5715" ht="14.25" customHeight="1">
      <c r="A5715" s="267">
        <v>43585.0</v>
      </c>
      <c r="B5715" s="57">
        <v>120.0</v>
      </c>
      <c r="C5715" s="57">
        <v>2.0</v>
      </c>
      <c r="D5715" s="268">
        <v>0.020833333333333332</v>
      </c>
      <c r="E5715" s="269">
        <v>0.0</v>
      </c>
      <c r="F5715" s="269">
        <v>3.3852260367282293E-5</v>
      </c>
    </row>
    <row r="5716" ht="14.25" customHeight="1">
      <c r="A5716" s="267">
        <v>43585.0</v>
      </c>
      <c r="B5716" s="57">
        <v>120.0</v>
      </c>
      <c r="C5716" s="57">
        <v>3.0</v>
      </c>
      <c r="D5716" s="268">
        <v>0.0416666666666667</v>
      </c>
      <c r="E5716" s="269">
        <v>0.0</v>
      </c>
      <c r="F5716" s="269">
        <v>3.3151178051983545E-5</v>
      </c>
    </row>
    <row r="5717" ht="14.25" customHeight="1">
      <c r="A5717" s="267">
        <v>43585.0</v>
      </c>
      <c r="B5717" s="57">
        <v>120.0</v>
      </c>
      <c r="C5717" s="57">
        <v>4.0</v>
      </c>
      <c r="D5717" s="268">
        <v>0.0625</v>
      </c>
      <c r="E5717" s="269">
        <v>0.0</v>
      </c>
      <c r="F5717" s="269">
        <v>2.9846075708432316E-5</v>
      </c>
    </row>
    <row r="5718" ht="14.25" customHeight="1">
      <c r="A5718" s="267">
        <v>43585.0</v>
      </c>
      <c r="B5718" s="57">
        <v>120.0</v>
      </c>
      <c r="C5718" s="57">
        <v>5.0</v>
      </c>
      <c r="D5718" s="268">
        <v>0.0833333333333333</v>
      </c>
      <c r="E5718" s="269">
        <v>0.0</v>
      </c>
      <c r="F5718" s="269">
        <v>2.8143447228421073E-5</v>
      </c>
    </row>
    <row r="5719" ht="14.25" customHeight="1">
      <c r="A5719" s="267">
        <v>43585.0</v>
      </c>
      <c r="B5719" s="57">
        <v>120.0</v>
      </c>
      <c r="C5719" s="57">
        <v>6.0</v>
      </c>
      <c r="D5719" s="268">
        <v>0.104166666666667</v>
      </c>
      <c r="E5719" s="269">
        <v>0.0</v>
      </c>
      <c r="F5719" s="269">
        <v>2.884452954371982E-5</v>
      </c>
    </row>
    <row r="5720" ht="14.25" customHeight="1">
      <c r="A5720" s="267">
        <v>43585.0</v>
      </c>
      <c r="B5720" s="57">
        <v>120.0</v>
      </c>
      <c r="C5720" s="57">
        <v>7.0</v>
      </c>
      <c r="D5720" s="268">
        <v>0.125</v>
      </c>
      <c r="E5720" s="269">
        <v>0.0</v>
      </c>
      <c r="F5720" s="269">
        <v>2.7742828762536086E-5</v>
      </c>
    </row>
    <row r="5721" ht="14.25" customHeight="1">
      <c r="A5721" s="267">
        <v>43585.0</v>
      </c>
      <c r="B5721" s="57">
        <v>120.0</v>
      </c>
      <c r="C5721" s="57">
        <v>8.0</v>
      </c>
      <c r="D5721" s="268">
        <v>0.145833333333333</v>
      </c>
      <c r="E5721" s="269">
        <v>0.0</v>
      </c>
      <c r="F5721" s="269">
        <v>2.7642674146064832E-5</v>
      </c>
    </row>
    <row r="5722" ht="14.25" customHeight="1">
      <c r="A5722" s="267">
        <v>43585.0</v>
      </c>
      <c r="B5722" s="57">
        <v>120.0</v>
      </c>
      <c r="C5722" s="57">
        <v>9.0</v>
      </c>
      <c r="D5722" s="268">
        <v>0.166666666666667</v>
      </c>
      <c r="E5722" s="269">
        <v>8.138096820154836E-9</v>
      </c>
      <c r="F5722" s="269">
        <v>2.874437492724857E-5</v>
      </c>
    </row>
    <row r="5723" ht="14.25" customHeight="1">
      <c r="A5723" s="267">
        <v>43585.0</v>
      </c>
      <c r="B5723" s="57">
        <v>120.0</v>
      </c>
      <c r="C5723" s="57">
        <v>10.0</v>
      </c>
      <c r="D5723" s="268">
        <v>0.1875</v>
      </c>
      <c r="E5723" s="269">
        <v>4.23243727573731E-6</v>
      </c>
      <c r="F5723" s="269">
        <v>2.7742828762536086E-5</v>
      </c>
    </row>
    <row r="5724" ht="14.25" customHeight="1">
      <c r="A5724" s="267">
        <v>43585.0</v>
      </c>
      <c r="B5724" s="57">
        <v>120.0</v>
      </c>
      <c r="C5724" s="57">
        <v>11.0</v>
      </c>
      <c r="D5724" s="268">
        <v>0.208333333333333</v>
      </c>
      <c r="E5724" s="269">
        <v>8.606110774029088E-6</v>
      </c>
      <c r="F5724" s="269">
        <v>3.0447003407259817E-5</v>
      </c>
    </row>
    <row r="5725" ht="14.25" customHeight="1">
      <c r="A5725" s="267">
        <v>43585.0</v>
      </c>
      <c r="B5725" s="57">
        <v>120.0</v>
      </c>
      <c r="C5725" s="57">
        <v>12.0</v>
      </c>
      <c r="D5725" s="268">
        <v>0.229166666666667</v>
      </c>
      <c r="E5725" s="269">
        <v>2.3168083485590666E-5</v>
      </c>
      <c r="F5725" s="269">
        <v>2.8644220310777324E-5</v>
      </c>
    </row>
    <row r="5726" ht="14.25" customHeight="1">
      <c r="A5726" s="267">
        <v>43585.0</v>
      </c>
      <c r="B5726" s="57">
        <v>120.0</v>
      </c>
      <c r="C5726" s="57">
        <v>13.0</v>
      </c>
      <c r="D5726" s="268">
        <v>0.25</v>
      </c>
      <c r="E5726" s="269">
        <v>4.367623970057087E-5</v>
      </c>
      <c r="F5726" s="269">
        <v>2.9245148009604822E-5</v>
      </c>
    </row>
    <row r="5727" ht="14.25" customHeight="1">
      <c r="A5727" s="267">
        <v>43585.0</v>
      </c>
      <c r="B5727" s="57">
        <v>120.0</v>
      </c>
      <c r="C5727" s="57">
        <v>14.0</v>
      </c>
      <c r="D5727" s="268">
        <v>0.270833333333333</v>
      </c>
      <c r="E5727" s="269">
        <v>6.971794030869049E-5</v>
      </c>
      <c r="F5727" s="269">
        <v>3.5955507313178524E-5</v>
      </c>
    </row>
    <row r="5728" ht="14.25" customHeight="1">
      <c r="A5728" s="267">
        <v>43585.0</v>
      </c>
      <c r="B5728" s="57">
        <v>120.0</v>
      </c>
      <c r="C5728" s="57">
        <v>15.0</v>
      </c>
      <c r="D5728" s="268">
        <v>0.291666666666667</v>
      </c>
      <c r="E5728" s="269">
        <v>9.754485541419944E-5</v>
      </c>
      <c r="F5728" s="269">
        <v>4.1564165835568494E-5</v>
      </c>
    </row>
    <row r="5729" ht="14.25" customHeight="1">
      <c r="A5729" s="267">
        <v>43585.0</v>
      </c>
      <c r="B5729" s="57">
        <v>120.0</v>
      </c>
      <c r="C5729" s="57">
        <v>16.0</v>
      </c>
      <c r="D5729" s="268">
        <v>0.3125</v>
      </c>
      <c r="E5729" s="269">
        <v>1.2633333157404116E-4</v>
      </c>
      <c r="F5729" s="269">
        <v>4.9576535153268434E-5</v>
      </c>
    </row>
    <row r="5730" ht="14.25" customHeight="1">
      <c r="A5730" s="267">
        <v>43585.0</v>
      </c>
      <c r="B5730" s="57">
        <v>120.0</v>
      </c>
      <c r="C5730" s="57">
        <v>17.0</v>
      </c>
      <c r="D5730" s="268">
        <v>0.333333333333333</v>
      </c>
      <c r="E5730" s="269">
        <v>1.501056698248505E-4</v>
      </c>
      <c r="F5730" s="269">
        <v>5.6487203689784654E-5</v>
      </c>
    </row>
    <row r="5731" ht="14.25" customHeight="1">
      <c r="A5731" s="267">
        <v>43585.0</v>
      </c>
      <c r="B5731" s="57">
        <v>120.0</v>
      </c>
      <c r="C5731" s="57">
        <v>18.0</v>
      </c>
      <c r="D5731" s="268">
        <v>0.354166666666667</v>
      </c>
      <c r="E5731" s="269">
        <v>1.7045690542031837E-4</v>
      </c>
      <c r="F5731" s="269">
        <v>5.8991069101565885E-5</v>
      </c>
    </row>
    <row r="5732" ht="14.25" customHeight="1">
      <c r="A5732" s="267">
        <v>43585.0</v>
      </c>
      <c r="B5732" s="57">
        <v>120.0</v>
      </c>
      <c r="C5732" s="57">
        <v>19.0</v>
      </c>
      <c r="D5732" s="268">
        <v>0.375</v>
      </c>
      <c r="E5732" s="269">
        <v>2.0845187045692167E-4</v>
      </c>
      <c r="F5732" s="269">
        <v>6.419910915807086E-5</v>
      </c>
    </row>
    <row r="5733" ht="14.25" customHeight="1">
      <c r="A5733" s="267">
        <v>43585.0</v>
      </c>
      <c r="B5733" s="57">
        <v>120.0</v>
      </c>
      <c r="C5733" s="57">
        <v>20.0</v>
      </c>
      <c r="D5733" s="268">
        <v>0.395833333333333</v>
      </c>
      <c r="E5733" s="269">
        <v>2.2328114926782724E-4</v>
      </c>
      <c r="F5733" s="269">
        <v>6.239632606158836E-5</v>
      </c>
    </row>
    <row r="5734" ht="14.25" customHeight="1">
      <c r="A5734" s="267">
        <v>43585.0</v>
      </c>
      <c r="B5734" s="57">
        <v>120.0</v>
      </c>
      <c r="C5734" s="57">
        <v>21.0</v>
      </c>
      <c r="D5734" s="268">
        <v>0.416666666666667</v>
      </c>
      <c r="E5734" s="269">
        <v>2.0800536994310684E-4</v>
      </c>
      <c r="F5734" s="269">
        <v>6.059354296510588E-5</v>
      </c>
    </row>
    <row r="5735" ht="14.25" customHeight="1">
      <c r="A5735" s="267">
        <v>43585.0</v>
      </c>
      <c r="B5735" s="57">
        <v>120.0</v>
      </c>
      <c r="C5735" s="57">
        <v>22.0</v>
      </c>
      <c r="D5735" s="268">
        <v>0.4375</v>
      </c>
      <c r="E5735" s="269">
        <v>2.753809324707782E-4</v>
      </c>
      <c r="F5735" s="269">
        <v>6.560127378866834E-5</v>
      </c>
    </row>
    <row r="5736" ht="14.25" customHeight="1">
      <c r="A5736" s="267">
        <v>43585.0</v>
      </c>
      <c r="B5736" s="57">
        <v>120.0</v>
      </c>
      <c r="C5736" s="57">
        <v>23.0</v>
      </c>
      <c r="D5736" s="268">
        <v>0.458333333333333</v>
      </c>
      <c r="E5736" s="269">
        <v>2.2047117542404047E-4</v>
      </c>
      <c r="F5736" s="269">
        <v>6.570142840513958E-5</v>
      </c>
    </row>
    <row r="5737" ht="14.25" customHeight="1">
      <c r="A5737" s="267">
        <v>43585.0</v>
      </c>
      <c r="B5737" s="57">
        <v>120.0</v>
      </c>
      <c r="C5737" s="57">
        <v>24.0</v>
      </c>
      <c r="D5737" s="268">
        <v>0.479166666666667</v>
      </c>
      <c r="E5737" s="269">
        <v>2.544978458924995E-4</v>
      </c>
      <c r="F5737" s="269">
        <v>6.560127378866834E-5</v>
      </c>
    </row>
    <row r="5738" ht="14.25" customHeight="1">
      <c r="A5738" s="267">
        <v>43585.0</v>
      </c>
      <c r="B5738" s="57">
        <v>120.0</v>
      </c>
      <c r="C5738" s="57">
        <v>25.0</v>
      </c>
      <c r="D5738" s="268">
        <v>0.5</v>
      </c>
      <c r="E5738" s="269">
        <v>2.6478644362508034E-4</v>
      </c>
      <c r="F5738" s="269">
        <v>5.538550290860091E-5</v>
      </c>
    </row>
    <row r="5739" ht="14.25" customHeight="1">
      <c r="A5739" s="267">
        <v>43585.0</v>
      </c>
      <c r="B5739" s="57">
        <v>120.0</v>
      </c>
      <c r="C5739" s="57">
        <v>26.0</v>
      </c>
      <c r="D5739" s="268">
        <v>0.520833333333333</v>
      </c>
      <c r="E5739" s="269">
        <v>2.5912996428938356E-4</v>
      </c>
      <c r="F5739" s="269">
        <v>5.538550290860091E-5</v>
      </c>
    </row>
    <row r="5740" ht="14.25" customHeight="1">
      <c r="A5740" s="267">
        <v>43585.0</v>
      </c>
      <c r="B5740" s="57">
        <v>120.0</v>
      </c>
      <c r="C5740" s="57">
        <v>27.0</v>
      </c>
      <c r="D5740" s="268">
        <v>0.541666666666667</v>
      </c>
      <c r="E5740" s="269">
        <v>2.2288019124883337E-4</v>
      </c>
      <c r="F5740" s="269">
        <v>5.3783029045060915E-5</v>
      </c>
    </row>
    <row r="5741" ht="14.25" customHeight="1">
      <c r="A5741" s="267">
        <v>43585.0</v>
      </c>
      <c r="B5741" s="57">
        <v>120.0</v>
      </c>
      <c r="C5741" s="57">
        <v>28.0</v>
      </c>
      <c r="D5741" s="268">
        <v>0.5625</v>
      </c>
      <c r="E5741" s="269">
        <v>2.3566932136158907E-4</v>
      </c>
      <c r="F5741" s="269">
        <v>5.368287442858966E-5</v>
      </c>
    </row>
    <row r="5742" ht="14.25" customHeight="1">
      <c r="A5742" s="267">
        <v>43585.0</v>
      </c>
      <c r="B5742" s="57">
        <v>120.0</v>
      </c>
      <c r="C5742" s="57">
        <v>29.0</v>
      </c>
      <c r="D5742" s="268">
        <v>0.583333333333333</v>
      </c>
      <c r="E5742" s="269">
        <v>2.1003079602762158E-4</v>
      </c>
      <c r="F5742" s="269">
        <v>5.137931824975094E-5</v>
      </c>
    </row>
    <row r="5743" ht="14.25" customHeight="1">
      <c r="A5743" s="267">
        <v>43585.0</v>
      </c>
      <c r="B5743" s="57">
        <v>120.0</v>
      </c>
      <c r="C5743" s="57">
        <v>30.0</v>
      </c>
      <c r="D5743" s="268">
        <v>0.604166666666667</v>
      </c>
      <c r="E5743" s="269">
        <v>2.101145831565645E-4</v>
      </c>
      <c r="F5743" s="269">
        <v>5.278148288034843E-5</v>
      </c>
    </row>
    <row r="5744" ht="14.25" customHeight="1">
      <c r="A5744" s="267">
        <v>43585.0</v>
      </c>
      <c r="B5744" s="57">
        <v>120.0</v>
      </c>
      <c r="C5744" s="57">
        <v>31.0</v>
      </c>
      <c r="D5744" s="268">
        <v>0.625</v>
      </c>
      <c r="E5744" s="269">
        <v>2.0106949541747309E-4</v>
      </c>
      <c r="F5744" s="269">
        <v>5.2681328263877173E-5</v>
      </c>
    </row>
    <row r="5745" ht="14.25" customHeight="1">
      <c r="A5745" s="267">
        <v>43585.0</v>
      </c>
      <c r="B5745" s="57">
        <v>120.0</v>
      </c>
      <c r="C5745" s="57">
        <v>32.0</v>
      </c>
      <c r="D5745" s="268">
        <v>0.645833333333333</v>
      </c>
      <c r="E5745" s="269">
        <v>1.796460550152053E-4</v>
      </c>
      <c r="F5745" s="269">
        <v>5.157962748269343E-5</v>
      </c>
    </row>
    <row r="5746" ht="14.25" customHeight="1">
      <c r="A5746" s="267">
        <v>43585.0</v>
      </c>
      <c r="B5746" s="57">
        <v>120.0</v>
      </c>
      <c r="C5746" s="57">
        <v>33.0</v>
      </c>
      <c r="D5746" s="268">
        <v>0.666666666666667</v>
      </c>
      <c r="E5746" s="269">
        <v>1.5917238688164333E-4</v>
      </c>
      <c r="F5746" s="269">
        <v>5.6286894456842146E-5</v>
      </c>
    </row>
    <row r="5747" ht="14.25" customHeight="1">
      <c r="A5747" s="267">
        <v>43585.0</v>
      </c>
      <c r="B5747" s="57">
        <v>120.0</v>
      </c>
      <c r="C5747" s="57">
        <v>34.0</v>
      </c>
      <c r="D5747" s="268">
        <v>0.6875</v>
      </c>
      <c r="E5747" s="269">
        <v>1.3023786975091648E-4</v>
      </c>
      <c r="F5747" s="269">
        <v>6.0894006814519635E-5</v>
      </c>
    </row>
    <row r="5748" ht="14.25" customHeight="1">
      <c r="A5748" s="267">
        <v>43585.0</v>
      </c>
      <c r="B5748" s="57">
        <v>120.0</v>
      </c>
      <c r="C5748" s="57">
        <v>35.0</v>
      </c>
      <c r="D5748" s="268">
        <v>0.708333333333333</v>
      </c>
      <c r="E5748" s="269">
        <v>9.692768468227823E-5</v>
      </c>
      <c r="F5748" s="269">
        <v>6.189555297923212E-5</v>
      </c>
    </row>
    <row r="5749" ht="14.25" customHeight="1">
      <c r="A5749" s="267">
        <v>43585.0</v>
      </c>
      <c r="B5749" s="57">
        <v>120.0</v>
      </c>
      <c r="C5749" s="57">
        <v>36.0</v>
      </c>
      <c r="D5749" s="268">
        <v>0.729166666666667</v>
      </c>
      <c r="E5749" s="269">
        <v>7.151109330492066E-5</v>
      </c>
      <c r="F5749" s="269">
        <v>7.020838614634582E-5</v>
      </c>
    </row>
    <row r="5750" ht="14.25" customHeight="1">
      <c r="A5750" s="267">
        <v>43585.0</v>
      </c>
      <c r="B5750" s="57">
        <v>120.0</v>
      </c>
      <c r="C5750" s="57">
        <v>37.0</v>
      </c>
      <c r="D5750" s="268">
        <v>0.75</v>
      </c>
      <c r="E5750" s="269">
        <v>4.601803447835608E-5</v>
      </c>
      <c r="F5750" s="269">
        <v>7.56167354357933E-5</v>
      </c>
    </row>
    <row r="5751" ht="14.25" customHeight="1">
      <c r="A5751" s="267">
        <v>43585.0</v>
      </c>
      <c r="B5751" s="57">
        <v>120.0</v>
      </c>
      <c r="C5751" s="57">
        <v>38.0</v>
      </c>
      <c r="D5751" s="268">
        <v>0.770833333333333</v>
      </c>
      <c r="E5751" s="269">
        <v>2.5028824786927712E-5</v>
      </c>
      <c r="F5751" s="269">
        <v>6.890637613221959E-5</v>
      </c>
    </row>
    <row r="5752" ht="14.25" customHeight="1">
      <c r="A5752" s="267">
        <v>43585.0</v>
      </c>
      <c r="B5752" s="57">
        <v>120.0</v>
      </c>
      <c r="C5752" s="57">
        <v>39.0</v>
      </c>
      <c r="D5752" s="268">
        <v>0.791666666666667</v>
      </c>
      <c r="E5752" s="269">
        <v>9.871905938169447E-6</v>
      </c>
      <c r="F5752" s="269">
        <v>6.029307911569213E-5</v>
      </c>
    </row>
    <row r="5753" ht="14.25" customHeight="1">
      <c r="A5753" s="267">
        <v>43585.0</v>
      </c>
      <c r="B5753" s="57">
        <v>120.0</v>
      </c>
      <c r="C5753" s="57">
        <v>40.0</v>
      </c>
      <c r="D5753" s="268">
        <v>0.8125</v>
      </c>
      <c r="E5753" s="269">
        <v>2.4840307498549878E-6</v>
      </c>
      <c r="F5753" s="269">
        <v>6.820529381692084E-5</v>
      </c>
    </row>
    <row r="5754" ht="14.25" customHeight="1">
      <c r="A5754" s="267">
        <v>43585.0</v>
      </c>
      <c r="B5754" s="57">
        <v>120.0</v>
      </c>
      <c r="C5754" s="57">
        <v>41.0</v>
      </c>
      <c r="D5754" s="268">
        <v>0.833333333333333</v>
      </c>
      <c r="E5754" s="269">
        <v>5.326754282283167E-7</v>
      </c>
      <c r="F5754" s="269">
        <v>6.960745844751831E-5</v>
      </c>
    </row>
    <row r="5755" ht="14.25" customHeight="1">
      <c r="A5755" s="267">
        <v>43585.0</v>
      </c>
      <c r="B5755" s="57">
        <v>120.0</v>
      </c>
      <c r="C5755" s="57">
        <v>42.0</v>
      </c>
      <c r="D5755" s="268">
        <v>0.854166666666667</v>
      </c>
      <c r="E5755" s="269">
        <v>8.945201820130987E-8</v>
      </c>
      <c r="F5755" s="269">
        <v>6.439941839101337E-5</v>
      </c>
    </row>
    <row r="5756" ht="14.25" customHeight="1">
      <c r="A5756" s="267">
        <v>43585.0</v>
      </c>
      <c r="B5756" s="57">
        <v>120.0</v>
      </c>
      <c r="C5756" s="57">
        <v>43.0</v>
      </c>
      <c r="D5756" s="268">
        <v>0.875</v>
      </c>
      <c r="E5756" s="269">
        <v>0.0</v>
      </c>
      <c r="F5756" s="269">
        <v>6.389864530865711E-5</v>
      </c>
    </row>
    <row r="5757" ht="14.25" customHeight="1">
      <c r="A5757" s="267">
        <v>43585.0</v>
      </c>
      <c r="B5757" s="57">
        <v>120.0</v>
      </c>
      <c r="C5757" s="57">
        <v>44.0</v>
      </c>
      <c r="D5757" s="268">
        <v>0.895833333333333</v>
      </c>
      <c r="E5757" s="269">
        <v>0.0</v>
      </c>
      <c r="F5757" s="269">
        <v>6.55011191721971E-5</v>
      </c>
    </row>
    <row r="5758" ht="14.25" customHeight="1">
      <c r="A5758" s="267">
        <v>43585.0</v>
      </c>
      <c r="B5758" s="57">
        <v>120.0</v>
      </c>
      <c r="C5758" s="57">
        <v>45.0</v>
      </c>
      <c r="D5758" s="268">
        <v>0.916666666666667</v>
      </c>
      <c r="E5758" s="269">
        <v>0.0</v>
      </c>
      <c r="F5758" s="269">
        <v>6.480003685689835E-5</v>
      </c>
    </row>
    <row r="5759" ht="14.25" customHeight="1">
      <c r="A5759" s="267">
        <v>43585.0</v>
      </c>
      <c r="B5759" s="57">
        <v>120.0</v>
      </c>
      <c r="C5759" s="57">
        <v>46.0</v>
      </c>
      <c r="D5759" s="268">
        <v>0.9375</v>
      </c>
      <c r="E5759" s="269">
        <v>0.0</v>
      </c>
      <c r="F5759" s="269">
        <v>5.969215141686463E-5</v>
      </c>
    </row>
    <row r="5760" ht="14.25" customHeight="1">
      <c r="A5760" s="267">
        <v>43585.0</v>
      </c>
      <c r="B5760" s="57">
        <v>120.0</v>
      </c>
      <c r="C5760" s="57">
        <v>47.0</v>
      </c>
      <c r="D5760" s="268">
        <v>0.958333333333333</v>
      </c>
      <c r="E5760" s="269">
        <v>0.0</v>
      </c>
      <c r="F5760" s="269">
        <v>5.548565752507217E-5</v>
      </c>
    </row>
    <row r="5761" ht="14.25" customHeight="1">
      <c r="A5761" s="267">
        <v>43585.0</v>
      </c>
      <c r="B5761" s="57">
        <v>120.0</v>
      </c>
      <c r="C5761" s="57">
        <v>48.0</v>
      </c>
      <c r="D5761" s="268">
        <v>0.979166666666667</v>
      </c>
      <c r="E5761" s="269">
        <v>0.0</v>
      </c>
      <c r="F5761" s="269">
        <v>4.326679431557974E-5</v>
      </c>
    </row>
    <row r="5762" ht="14.25" customHeight="1">
      <c r="A5762" s="267">
        <v>43586.0</v>
      </c>
      <c r="B5762" s="57">
        <v>121.0</v>
      </c>
      <c r="C5762" s="57">
        <v>1.0</v>
      </c>
      <c r="D5762" s="268">
        <v>0.0</v>
      </c>
      <c r="E5762" s="269">
        <v>0.0</v>
      </c>
      <c r="F5762" s="269">
        <v>4.0562619670856E-5</v>
      </c>
    </row>
    <row r="5763" ht="14.25" customHeight="1">
      <c r="A5763" s="267">
        <v>43586.0</v>
      </c>
      <c r="B5763" s="57">
        <v>121.0</v>
      </c>
      <c r="C5763" s="57">
        <v>2.0</v>
      </c>
      <c r="D5763" s="268">
        <v>0.020833333333333332</v>
      </c>
      <c r="E5763" s="269">
        <v>0.0</v>
      </c>
      <c r="F5763" s="269">
        <v>3.665658962847728E-5</v>
      </c>
    </row>
    <row r="5764" ht="14.25" customHeight="1">
      <c r="A5764" s="267">
        <v>43586.0</v>
      </c>
      <c r="B5764" s="57">
        <v>121.0</v>
      </c>
      <c r="C5764" s="57">
        <v>3.0</v>
      </c>
      <c r="D5764" s="268">
        <v>0.0416666666666667</v>
      </c>
      <c r="E5764" s="269">
        <v>0.0</v>
      </c>
      <c r="F5764" s="269">
        <v>3.26504049696273E-5</v>
      </c>
    </row>
    <row r="5765" ht="14.25" customHeight="1">
      <c r="A5765" s="267">
        <v>43586.0</v>
      </c>
      <c r="B5765" s="57">
        <v>121.0</v>
      </c>
      <c r="C5765" s="57">
        <v>4.0</v>
      </c>
      <c r="D5765" s="268">
        <v>0.0625</v>
      </c>
      <c r="E5765" s="269">
        <v>0.0</v>
      </c>
      <c r="F5765" s="269">
        <v>3.074746725667356E-5</v>
      </c>
    </row>
    <row r="5766" ht="14.25" customHeight="1">
      <c r="A5766" s="267">
        <v>43586.0</v>
      </c>
      <c r="B5766" s="57">
        <v>121.0</v>
      </c>
      <c r="C5766" s="57">
        <v>5.0</v>
      </c>
      <c r="D5766" s="268">
        <v>0.0833333333333333</v>
      </c>
      <c r="E5766" s="269">
        <v>0.0</v>
      </c>
      <c r="F5766" s="269">
        <v>2.9044838776662325E-5</v>
      </c>
    </row>
    <row r="5767" ht="14.25" customHeight="1">
      <c r="A5767" s="267">
        <v>43586.0</v>
      </c>
      <c r="B5767" s="57">
        <v>121.0</v>
      </c>
      <c r="C5767" s="57">
        <v>6.0</v>
      </c>
      <c r="D5767" s="268">
        <v>0.104166666666667</v>
      </c>
      <c r="E5767" s="269">
        <v>0.0</v>
      </c>
      <c r="F5767" s="269">
        <v>2.8644220310777324E-5</v>
      </c>
    </row>
    <row r="5768" ht="14.25" customHeight="1">
      <c r="A5768" s="267">
        <v>43586.0</v>
      </c>
      <c r="B5768" s="57">
        <v>121.0</v>
      </c>
      <c r="C5768" s="57">
        <v>7.0</v>
      </c>
      <c r="D5768" s="268">
        <v>0.125</v>
      </c>
      <c r="E5768" s="269">
        <v>0.0</v>
      </c>
      <c r="F5768" s="269">
        <v>2.7943137995478576E-5</v>
      </c>
    </row>
    <row r="5769" ht="14.25" customHeight="1">
      <c r="A5769" s="267">
        <v>43586.0</v>
      </c>
      <c r="B5769" s="57">
        <v>121.0</v>
      </c>
      <c r="C5769" s="57">
        <v>8.0</v>
      </c>
      <c r="D5769" s="268">
        <v>0.145833333333333</v>
      </c>
      <c r="E5769" s="269">
        <v>0.0</v>
      </c>
      <c r="F5769" s="269">
        <v>2.6340664131938587E-5</v>
      </c>
    </row>
    <row r="5770" ht="14.25" customHeight="1">
      <c r="A5770" s="267">
        <v>43586.0</v>
      </c>
      <c r="B5770" s="57">
        <v>121.0</v>
      </c>
      <c r="C5770" s="57">
        <v>9.0</v>
      </c>
      <c r="D5770" s="268">
        <v>0.166666666666667</v>
      </c>
      <c r="E5770" s="269">
        <v>0.0</v>
      </c>
      <c r="F5770" s="269">
        <v>2.8243601844892327E-5</v>
      </c>
    </row>
    <row r="5771" ht="14.25" customHeight="1">
      <c r="A5771" s="267">
        <v>43586.0</v>
      </c>
      <c r="B5771" s="57">
        <v>121.0</v>
      </c>
      <c r="C5771" s="57">
        <v>10.0</v>
      </c>
      <c r="D5771" s="268">
        <v>0.1875</v>
      </c>
      <c r="E5771" s="269">
        <v>2.871734360339919E-6</v>
      </c>
      <c r="F5771" s="269">
        <v>2.7542519529593582E-5</v>
      </c>
    </row>
    <row r="5772" ht="14.25" customHeight="1">
      <c r="A5772" s="267">
        <v>43586.0</v>
      </c>
      <c r="B5772" s="57">
        <v>121.0</v>
      </c>
      <c r="C5772" s="57">
        <v>11.0</v>
      </c>
      <c r="D5772" s="268">
        <v>0.208333333333333</v>
      </c>
      <c r="E5772" s="269">
        <v>1.0358015975328072E-5</v>
      </c>
      <c r="F5772" s="269">
        <v>2.784298337900733E-5</v>
      </c>
    </row>
    <row r="5773" ht="14.25" customHeight="1">
      <c r="A5773" s="267">
        <v>43586.0</v>
      </c>
      <c r="B5773" s="57">
        <v>121.0</v>
      </c>
      <c r="C5773" s="57">
        <v>12.0</v>
      </c>
      <c r="D5773" s="268">
        <v>0.229166666666667</v>
      </c>
      <c r="E5773" s="269">
        <v>2.7433074835078946E-5</v>
      </c>
      <c r="F5773" s="269">
        <v>2.7943137995478576E-5</v>
      </c>
    </row>
    <row r="5774" ht="14.25" customHeight="1">
      <c r="A5774" s="267">
        <v>43586.0</v>
      </c>
      <c r="B5774" s="57">
        <v>121.0</v>
      </c>
      <c r="C5774" s="57">
        <v>13.0</v>
      </c>
      <c r="D5774" s="268">
        <v>0.25</v>
      </c>
      <c r="E5774" s="269">
        <v>4.980959250442329E-5</v>
      </c>
      <c r="F5774" s="269">
        <v>2.8243601844892327E-5</v>
      </c>
    </row>
    <row r="5775" ht="14.25" customHeight="1">
      <c r="A5775" s="267">
        <v>43586.0</v>
      </c>
      <c r="B5775" s="57">
        <v>121.0</v>
      </c>
      <c r="C5775" s="57">
        <v>14.0</v>
      </c>
      <c r="D5775" s="268">
        <v>0.270833333333333</v>
      </c>
      <c r="E5775" s="269">
        <v>7.454755820258289E-5</v>
      </c>
      <c r="F5775" s="269">
        <v>3.134839495550106E-5</v>
      </c>
    </row>
    <row r="5776" ht="14.25" customHeight="1">
      <c r="A5776" s="267">
        <v>43586.0</v>
      </c>
      <c r="B5776" s="57">
        <v>121.0</v>
      </c>
      <c r="C5776" s="57">
        <v>15.0</v>
      </c>
      <c r="D5776" s="268">
        <v>0.291666666666667</v>
      </c>
      <c r="E5776" s="269">
        <v>1.0294796252491821E-4</v>
      </c>
      <c r="F5776" s="269">
        <v>3.5955507313178524E-5</v>
      </c>
    </row>
    <row r="5777" ht="14.25" customHeight="1">
      <c r="A5777" s="267">
        <v>43586.0</v>
      </c>
      <c r="B5777" s="57">
        <v>121.0</v>
      </c>
      <c r="C5777" s="57">
        <v>16.0</v>
      </c>
      <c r="D5777" s="268">
        <v>0.3125</v>
      </c>
      <c r="E5777" s="269">
        <v>1.3552704178310853E-4</v>
      </c>
      <c r="F5777" s="269">
        <v>4.046246505438475E-5</v>
      </c>
    </row>
    <row r="5778" ht="14.25" customHeight="1">
      <c r="A5778" s="267">
        <v>43586.0</v>
      </c>
      <c r="B5778" s="57">
        <v>121.0</v>
      </c>
      <c r="C5778" s="57">
        <v>17.0</v>
      </c>
      <c r="D5778" s="268">
        <v>0.333333333333333</v>
      </c>
      <c r="E5778" s="269">
        <v>1.636539461797431E-4</v>
      </c>
      <c r="F5778" s="269">
        <v>4.7673597440314705E-5</v>
      </c>
    </row>
    <row r="5779" ht="14.25" customHeight="1">
      <c r="A5779" s="267">
        <v>43586.0</v>
      </c>
      <c r="B5779" s="57">
        <v>121.0</v>
      </c>
      <c r="C5779" s="57">
        <v>18.0</v>
      </c>
      <c r="D5779" s="268">
        <v>0.354166666666667</v>
      </c>
      <c r="E5779" s="269">
        <v>1.920335182143464E-4</v>
      </c>
      <c r="F5779" s="269">
        <v>5.6987976772140894E-5</v>
      </c>
    </row>
    <row r="5780" ht="14.25" customHeight="1">
      <c r="A5780" s="267">
        <v>43586.0</v>
      </c>
      <c r="B5780" s="57">
        <v>121.0</v>
      </c>
      <c r="C5780" s="57">
        <v>19.0</v>
      </c>
      <c r="D5780" s="268">
        <v>0.375</v>
      </c>
      <c r="E5780" s="269">
        <v>2.1859536879622455E-4</v>
      </c>
      <c r="F5780" s="269">
        <v>5.9391687567450885E-5</v>
      </c>
    </row>
    <row r="5781" ht="14.25" customHeight="1">
      <c r="A5781" s="267">
        <v>43586.0</v>
      </c>
      <c r="B5781" s="57">
        <v>121.0</v>
      </c>
      <c r="C5781" s="57">
        <v>20.0</v>
      </c>
      <c r="D5781" s="268">
        <v>0.395833333333333</v>
      </c>
      <c r="E5781" s="269">
        <v>2.204740810459042E-4</v>
      </c>
      <c r="F5781" s="269">
        <v>6.590173763808209E-5</v>
      </c>
    </row>
    <row r="5782" ht="14.25" customHeight="1">
      <c r="A5782" s="267">
        <v>43586.0</v>
      </c>
      <c r="B5782" s="57">
        <v>121.0</v>
      </c>
      <c r="C5782" s="57">
        <v>21.0</v>
      </c>
      <c r="D5782" s="268">
        <v>0.416666666666667</v>
      </c>
      <c r="E5782" s="269">
        <v>2.3533099061494404E-4</v>
      </c>
      <c r="F5782" s="269">
        <v>6.660281995338085E-5</v>
      </c>
    </row>
    <row r="5783" ht="14.25" customHeight="1">
      <c r="A5783" s="267">
        <v>43586.0</v>
      </c>
      <c r="B5783" s="57">
        <v>121.0</v>
      </c>
      <c r="C5783" s="57">
        <v>22.0</v>
      </c>
      <c r="D5783" s="268">
        <v>0.4375</v>
      </c>
      <c r="E5783" s="269">
        <v>2.442680609590299E-4</v>
      </c>
      <c r="F5783" s="269">
        <v>6.630235610396709E-5</v>
      </c>
    </row>
    <row r="5784" ht="14.25" customHeight="1">
      <c r="A5784" s="267">
        <v>43586.0</v>
      </c>
      <c r="B5784" s="57">
        <v>121.0</v>
      </c>
      <c r="C5784" s="57">
        <v>23.0</v>
      </c>
      <c r="D5784" s="268">
        <v>0.458333333333333</v>
      </c>
      <c r="E5784" s="269">
        <v>2.56082594980716E-4</v>
      </c>
      <c r="F5784" s="269">
        <v>6.55011191721971E-5</v>
      </c>
    </row>
    <row r="5785" ht="14.25" customHeight="1">
      <c r="A5785" s="267">
        <v>43586.0</v>
      </c>
      <c r="B5785" s="57">
        <v>121.0</v>
      </c>
      <c r="C5785" s="57">
        <v>24.0</v>
      </c>
      <c r="D5785" s="268">
        <v>0.479166666666667</v>
      </c>
      <c r="E5785" s="269">
        <v>2.669794872444587E-4</v>
      </c>
      <c r="F5785" s="269">
        <v>6.580158302161085E-5</v>
      </c>
    </row>
    <row r="5786" ht="14.25" customHeight="1">
      <c r="A5786" s="267">
        <v>43586.0</v>
      </c>
      <c r="B5786" s="57">
        <v>121.0</v>
      </c>
      <c r="C5786" s="57">
        <v>25.0</v>
      </c>
      <c r="D5786" s="268">
        <v>0.5</v>
      </c>
      <c r="E5786" s="269">
        <v>2.53877048299479E-4</v>
      </c>
      <c r="F5786" s="269">
        <v>6.870606689927708E-5</v>
      </c>
    </row>
    <row r="5787" ht="14.25" customHeight="1">
      <c r="A5787" s="267">
        <v>43586.0</v>
      </c>
      <c r="B5787" s="57">
        <v>121.0</v>
      </c>
      <c r="C5787" s="57">
        <v>26.0</v>
      </c>
      <c r="D5787" s="268">
        <v>0.520833333333333</v>
      </c>
      <c r="E5787" s="269">
        <v>2.3545294227966392E-4</v>
      </c>
      <c r="F5787" s="269">
        <v>6.830544843339208E-5</v>
      </c>
    </row>
    <row r="5788" ht="14.25" customHeight="1">
      <c r="A5788" s="267">
        <v>43586.0</v>
      </c>
      <c r="B5788" s="57">
        <v>121.0</v>
      </c>
      <c r="C5788" s="57">
        <v>27.0</v>
      </c>
      <c r="D5788" s="268">
        <v>0.541666666666667</v>
      </c>
      <c r="E5788" s="269">
        <v>2.2848486948953735E-4</v>
      </c>
      <c r="F5788" s="269">
        <v>6.680312918632335E-5</v>
      </c>
    </row>
    <row r="5789" ht="14.25" customHeight="1">
      <c r="A5789" s="267">
        <v>43586.0</v>
      </c>
      <c r="B5789" s="57">
        <v>121.0</v>
      </c>
      <c r="C5789" s="57">
        <v>28.0</v>
      </c>
      <c r="D5789" s="268">
        <v>0.5625</v>
      </c>
      <c r="E5789" s="269">
        <v>2.2457560519100614E-4</v>
      </c>
      <c r="F5789" s="269">
        <v>6.439941839101337E-5</v>
      </c>
    </row>
    <row r="5790" ht="14.25" customHeight="1">
      <c r="A5790" s="267">
        <v>43586.0</v>
      </c>
      <c r="B5790" s="57">
        <v>121.0</v>
      </c>
      <c r="C5790" s="57">
        <v>29.0</v>
      </c>
      <c r="D5790" s="268">
        <v>0.583333333333333</v>
      </c>
      <c r="E5790" s="269">
        <v>2.0623884806289557E-4</v>
      </c>
      <c r="F5790" s="269">
        <v>6.249648067805962E-5</v>
      </c>
    </row>
    <row r="5791" ht="14.25" customHeight="1">
      <c r="A5791" s="267">
        <v>43586.0</v>
      </c>
      <c r="B5791" s="57">
        <v>121.0</v>
      </c>
      <c r="C5791" s="57">
        <v>30.0</v>
      </c>
      <c r="D5791" s="268">
        <v>0.604166666666667</v>
      </c>
      <c r="E5791" s="269">
        <v>1.9340411724915949E-4</v>
      </c>
      <c r="F5791" s="269">
        <v>6.459972762395585E-5</v>
      </c>
    </row>
    <row r="5792" ht="14.25" customHeight="1">
      <c r="A5792" s="267">
        <v>43586.0</v>
      </c>
      <c r="B5792" s="57">
        <v>121.0</v>
      </c>
      <c r="C5792" s="57">
        <v>31.0</v>
      </c>
      <c r="D5792" s="268">
        <v>0.625</v>
      </c>
      <c r="E5792" s="269">
        <v>1.722356124119227E-4</v>
      </c>
      <c r="F5792" s="269">
        <v>6.34980268427721E-5</v>
      </c>
    </row>
    <row r="5793" ht="14.25" customHeight="1">
      <c r="A5793" s="267">
        <v>43586.0</v>
      </c>
      <c r="B5793" s="57">
        <v>121.0</v>
      </c>
      <c r="C5793" s="57">
        <v>32.0</v>
      </c>
      <c r="D5793" s="268">
        <v>0.645833333333333</v>
      </c>
      <c r="E5793" s="269">
        <v>1.525668399350758E-4</v>
      </c>
      <c r="F5793" s="269">
        <v>6.149493451334712E-5</v>
      </c>
    </row>
    <row r="5794" ht="14.25" customHeight="1">
      <c r="A5794" s="267">
        <v>43586.0</v>
      </c>
      <c r="B5794" s="57">
        <v>121.0</v>
      </c>
      <c r="C5794" s="57">
        <v>33.0</v>
      </c>
      <c r="D5794" s="268">
        <v>0.666666666666667</v>
      </c>
      <c r="E5794" s="269">
        <v>1.3408303953857213E-4</v>
      </c>
      <c r="F5794" s="269">
        <v>6.339787222630086E-5</v>
      </c>
    </row>
    <row r="5795" ht="14.25" customHeight="1">
      <c r="A5795" s="267">
        <v>43586.0</v>
      </c>
      <c r="B5795" s="57">
        <v>121.0</v>
      </c>
      <c r="C5795" s="57">
        <v>34.0</v>
      </c>
      <c r="D5795" s="268">
        <v>0.6875</v>
      </c>
      <c r="E5795" s="269">
        <v>1.0850502671275177E-4</v>
      </c>
      <c r="F5795" s="269">
        <v>6.760436611809333E-5</v>
      </c>
    </row>
    <row r="5796" ht="14.25" customHeight="1">
      <c r="A5796" s="267">
        <v>43586.0</v>
      </c>
      <c r="B5796" s="57">
        <v>121.0</v>
      </c>
      <c r="C5796" s="57">
        <v>35.0</v>
      </c>
      <c r="D5796" s="268">
        <v>0.708333333333333</v>
      </c>
      <c r="E5796" s="269">
        <v>8.968708167937721E-5</v>
      </c>
      <c r="F5796" s="269">
        <v>7.521611696990828E-5</v>
      </c>
    </row>
    <row r="5797" ht="14.25" customHeight="1">
      <c r="A5797" s="267">
        <v>43586.0</v>
      </c>
      <c r="B5797" s="57">
        <v>121.0</v>
      </c>
      <c r="C5797" s="57">
        <v>36.0</v>
      </c>
      <c r="D5797" s="268">
        <v>0.729166666666667</v>
      </c>
      <c r="E5797" s="269">
        <v>6.608800828107649E-5</v>
      </c>
      <c r="F5797" s="269">
        <v>7.902199239581575E-5</v>
      </c>
    </row>
    <row r="5798" ht="14.25" customHeight="1">
      <c r="A5798" s="267">
        <v>43586.0</v>
      </c>
      <c r="B5798" s="57">
        <v>121.0</v>
      </c>
      <c r="C5798" s="57">
        <v>37.0</v>
      </c>
      <c r="D5798" s="268">
        <v>0.75</v>
      </c>
      <c r="E5798" s="269">
        <v>4.512030517642627E-5</v>
      </c>
      <c r="F5798" s="269">
        <v>7.651812698403452E-5</v>
      </c>
    </row>
    <row r="5799" ht="14.25" customHeight="1">
      <c r="A5799" s="267">
        <v>43586.0</v>
      </c>
      <c r="B5799" s="57">
        <v>121.0</v>
      </c>
      <c r="C5799" s="57">
        <v>38.0</v>
      </c>
      <c r="D5799" s="268">
        <v>0.770833333333333</v>
      </c>
      <c r="E5799" s="269">
        <v>2.2584522308251035E-5</v>
      </c>
      <c r="F5799" s="269">
        <v>7.571689005226453E-5</v>
      </c>
    </row>
    <row r="5800" ht="14.25" customHeight="1">
      <c r="A5800" s="267">
        <v>43586.0</v>
      </c>
      <c r="B5800" s="57">
        <v>121.0</v>
      </c>
      <c r="C5800" s="57">
        <v>39.0</v>
      </c>
      <c r="D5800" s="268">
        <v>0.791666666666667</v>
      </c>
      <c r="E5800" s="269">
        <v>9.701617941595482E-6</v>
      </c>
      <c r="F5800" s="269">
        <v>7.541642620285079E-5</v>
      </c>
    </row>
    <row r="5801" ht="14.25" customHeight="1">
      <c r="A5801" s="267">
        <v>43586.0</v>
      </c>
      <c r="B5801" s="57">
        <v>121.0</v>
      </c>
      <c r="C5801" s="57">
        <v>40.0</v>
      </c>
      <c r="D5801" s="268">
        <v>0.8125</v>
      </c>
      <c r="E5801" s="269">
        <v>2.2168915565085423E-6</v>
      </c>
      <c r="F5801" s="269">
        <v>7.221147847577081E-5</v>
      </c>
    </row>
    <row r="5802" ht="14.25" customHeight="1">
      <c r="A5802" s="267">
        <v>43586.0</v>
      </c>
      <c r="B5802" s="57">
        <v>121.0</v>
      </c>
      <c r="C5802" s="57">
        <v>41.0</v>
      </c>
      <c r="D5802" s="268">
        <v>0.833333333333333</v>
      </c>
      <c r="E5802" s="269">
        <v>3.865595989573546E-7</v>
      </c>
      <c r="F5802" s="269">
        <v>7.131008692752957E-5</v>
      </c>
    </row>
    <row r="5803" ht="14.25" customHeight="1">
      <c r="A5803" s="267">
        <v>43586.0</v>
      </c>
      <c r="B5803" s="57">
        <v>121.0</v>
      </c>
      <c r="C5803" s="57">
        <v>42.0</v>
      </c>
      <c r="D5803" s="268">
        <v>0.854166666666667</v>
      </c>
      <c r="E5803" s="269">
        <v>3.9076736492686655E-8</v>
      </c>
      <c r="F5803" s="269">
        <v>7.641797236756328E-5</v>
      </c>
    </row>
    <row r="5804" ht="14.25" customHeight="1">
      <c r="A5804" s="267">
        <v>43586.0</v>
      </c>
      <c r="B5804" s="57">
        <v>121.0</v>
      </c>
      <c r="C5804" s="57">
        <v>43.0</v>
      </c>
      <c r="D5804" s="268">
        <v>0.875</v>
      </c>
      <c r="E5804" s="269">
        <v>0.0</v>
      </c>
      <c r="F5804" s="269">
        <v>7.291256079106956E-5</v>
      </c>
    </row>
    <row r="5805" ht="14.25" customHeight="1">
      <c r="A5805" s="267">
        <v>43586.0</v>
      </c>
      <c r="B5805" s="57">
        <v>121.0</v>
      </c>
      <c r="C5805" s="57">
        <v>44.0</v>
      </c>
      <c r="D5805" s="268">
        <v>0.895833333333333</v>
      </c>
      <c r="E5805" s="269">
        <v>0.0</v>
      </c>
      <c r="F5805" s="269">
        <v>7.231163309224206E-5</v>
      </c>
    </row>
    <row r="5806" ht="14.25" customHeight="1">
      <c r="A5806" s="267">
        <v>43586.0</v>
      </c>
      <c r="B5806" s="57">
        <v>121.0</v>
      </c>
      <c r="C5806" s="57">
        <v>45.0</v>
      </c>
      <c r="D5806" s="268">
        <v>0.916666666666667</v>
      </c>
      <c r="E5806" s="269">
        <v>0.0</v>
      </c>
      <c r="F5806" s="269">
        <v>6.790482996750707E-5</v>
      </c>
    </row>
    <row r="5807" ht="14.25" customHeight="1">
      <c r="A5807" s="267">
        <v>43586.0</v>
      </c>
      <c r="B5807" s="57">
        <v>121.0</v>
      </c>
      <c r="C5807" s="57">
        <v>46.0</v>
      </c>
      <c r="D5807" s="268">
        <v>0.9375</v>
      </c>
      <c r="E5807" s="269">
        <v>0.0</v>
      </c>
      <c r="F5807" s="269">
        <v>6.0894006814519635E-5</v>
      </c>
    </row>
    <row r="5808" ht="14.25" customHeight="1">
      <c r="A5808" s="267">
        <v>43586.0</v>
      </c>
      <c r="B5808" s="57">
        <v>121.0</v>
      </c>
      <c r="C5808" s="57">
        <v>47.0</v>
      </c>
      <c r="D5808" s="268">
        <v>0.958333333333333</v>
      </c>
      <c r="E5808" s="269">
        <v>0.0</v>
      </c>
      <c r="F5808" s="269">
        <v>5.127916363327967E-5</v>
      </c>
    </row>
    <row r="5809" ht="14.25" customHeight="1">
      <c r="A5809" s="267">
        <v>43586.0</v>
      </c>
      <c r="B5809" s="57">
        <v>121.0</v>
      </c>
      <c r="C5809" s="57">
        <v>48.0</v>
      </c>
      <c r="D5809" s="268">
        <v>0.979166666666667</v>
      </c>
      <c r="E5809" s="269">
        <v>0.0</v>
      </c>
      <c r="F5809" s="269">
        <v>4.366741278146473E-5</v>
      </c>
    </row>
    <row r="5810" ht="14.25" customHeight="1">
      <c r="A5810" s="267">
        <v>43587.0</v>
      </c>
      <c r="B5810" s="57">
        <v>122.0</v>
      </c>
      <c r="C5810" s="57">
        <v>1.0</v>
      </c>
      <c r="D5810" s="268">
        <v>0.0</v>
      </c>
      <c r="E5810" s="269">
        <v>0.0</v>
      </c>
      <c r="F5810" s="269">
        <v>3.8359218108488515E-5</v>
      </c>
    </row>
    <row r="5811" ht="14.25" customHeight="1">
      <c r="A5811" s="267">
        <v>43587.0</v>
      </c>
      <c r="B5811" s="57">
        <v>122.0</v>
      </c>
      <c r="C5811" s="57">
        <v>2.0</v>
      </c>
      <c r="D5811" s="268">
        <v>0.020833333333333332</v>
      </c>
      <c r="E5811" s="269">
        <v>0.0</v>
      </c>
      <c r="F5811" s="269">
        <v>3.164885880491481E-5</v>
      </c>
    </row>
    <row r="5812" ht="14.25" customHeight="1">
      <c r="A5812" s="267">
        <v>43587.0</v>
      </c>
      <c r="B5812" s="57">
        <v>122.0</v>
      </c>
      <c r="C5812" s="57">
        <v>3.0</v>
      </c>
      <c r="D5812" s="268">
        <v>0.0416666666666667</v>
      </c>
      <c r="E5812" s="269">
        <v>0.0</v>
      </c>
      <c r="F5812" s="269">
        <v>3.18491680378573E-5</v>
      </c>
    </row>
    <row r="5813" ht="14.25" customHeight="1">
      <c r="A5813" s="267">
        <v>43587.0</v>
      </c>
      <c r="B5813" s="57">
        <v>122.0</v>
      </c>
      <c r="C5813" s="57">
        <v>4.0</v>
      </c>
      <c r="D5813" s="268">
        <v>0.0625</v>
      </c>
      <c r="E5813" s="269">
        <v>0.0</v>
      </c>
      <c r="F5813" s="269">
        <v>2.9946230324903566E-5</v>
      </c>
    </row>
    <row r="5814" ht="14.25" customHeight="1">
      <c r="A5814" s="267">
        <v>43587.0</v>
      </c>
      <c r="B5814" s="57">
        <v>122.0</v>
      </c>
      <c r="C5814" s="57">
        <v>5.0</v>
      </c>
      <c r="D5814" s="268">
        <v>0.0833333333333333</v>
      </c>
      <c r="E5814" s="269">
        <v>0.0</v>
      </c>
      <c r="F5814" s="269">
        <v>2.784298337900733E-5</v>
      </c>
    </row>
    <row r="5815" ht="14.25" customHeight="1">
      <c r="A5815" s="267">
        <v>43587.0</v>
      </c>
      <c r="B5815" s="57">
        <v>122.0</v>
      </c>
      <c r="C5815" s="57">
        <v>6.0</v>
      </c>
      <c r="D5815" s="268">
        <v>0.104166666666667</v>
      </c>
      <c r="E5815" s="269">
        <v>0.0</v>
      </c>
      <c r="F5815" s="269">
        <v>2.7141901063708585E-5</v>
      </c>
    </row>
    <row r="5816" ht="14.25" customHeight="1">
      <c r="A5816" s="267">
        <v>43587.0</v>
      </c>
      <c r="B5816" s="57">
        <v>122.0</v>
      </c>
      <c r="C5816" s="57">
        <v>7.0</v>
      </c>
      <c r="D5816" s="268">
        <v>0.125</v>
      </c>
      <c r="E5816" s="269">
        <v>0.0</v>
      </c>
      <c r="F5816" s="269">
        <v>2.4137262569571103E-5</v>
      </c>
    </row>
    <row r="5817" ht="14.25" customHeight="1">
      <c r="A5817" s="267">
        <v>43587.0</v>
      </c>
      <c r="B5817" s="57">
        <v>122.0</v>
      </c>
      <c r="C5817" s="57">
        <v>8.0</v>
      </c>
      <c r="D5817" s="268">
        <v>0.145833333333333</v>
      </c>
      <c r="E5817" s="269">
        <v>0.0</v>
      </c>
      <c r="F5817" s="269">
        <v>2.5238963350754845E-5</v>
      </c>
    </row>
    <row r="5818" ht="14.25" customHeight="1">
      <c r="A5818" s="267">
        <v>43587.0</v>
      </c>
      <c r="B5818" s="57">
        <v>122.0</v>
      </c>
      <c r="C5818" s="57">
        <v>9.0</v>
      </c>
      <c r="D5818" s="268">
        <v>0.166666666666667</v>
      </c>
      <c r="E5818" s="269">
        <v>0.0</v>
      </c>
      <c r="F5818" s="269">
        <v>2.3235871021329858E-5</v>
      </c>
    </row>
    <row r="5819" ht="14.25" customHeight="1">
      <c r="A5819" s="267">
        <v>43587.0</v>
      </c>
      <c r="B5819" s="57">
        <v>122.0</v>
      </c>
      <c r="C5819" s="57">
        <v>10.0</v>
      </c>
      <c r="D5819" s="268">
        <v>0.1875</v>
      </c>
      <c r="E5819" s="269">
        <v>2.71957176609133E-6</v>
      </c>
      <c r="F5819" s="269">
        <v>2.5539427200168592E-5</v>
      </c>
    </row>
    <row r="5820" ht="14.25" customHeight="1">
      <c r="A5820" s="267">
        <v>43587.0</v>
      </c>
      <c r="B5820" s="57">
        <v>122.0</v>
      </c>
      <c r="C5820" s="57">
        <v>11.0</v>
      </c>
      <c r="D5820" s="268">
        <v>0.208333333333333</v>
      </c>
      <c r="E5820" s="269">
        <v>1.0131126980041872E-5</v>
      </c>
      <c r="F5820" s="269">
        <v>2.463803565192735E-5</v>
      </c>
    </row>
    <row r="5821" ht="14.25" customHeight="1">
      <c r="A5821" s="267">
        <v>43587.0</v>
      </c>
      <c r="B5821" s="57">
        <v>122.0</v>
      </c>
      <c r="C5821" s="57">
        <v>12.0</v>
      </c>
      <c r="D5821" s="268">
        <v>0.229166666666667</v>
      </c>
      <c r="E5821" s="269">
        <v>2.432615168002027E-5</v>
      </c>
      <c r="F5821" s="269">
        <v>2.5238963350754845E-5</v>
      </c>
    </row>
    <row r="5822" ht="14.25" customHeight="1">
      <c r="A5822" s="267">
        <v>43587.0</v>
      </c>
      <c r="B5822" s="57">
        <v>122.0</v>
      </c>
      <c r="C5822" s="57">
        <v>13.0</v>
      </c>
      <c r="D5822" s="268">
        <v>0.25</v>
      </c>
      <c r="E5822" s="269">
        <v>4.15558659950136E-5</v>
      </c>
      <c r="F5822" s="269">
        <v>2.8043292611949826E-5</v>
      </c>
    </row>
    <row r="5823" ht="14.25" customHeight="1">
      <c r="A5823" s="267">
        <v>43587.0</v>
      </c>
      <c r="B5823" s="57">
        <v>122.0</v>
      </c>
      <c r="C5823" s="57">
        <v>14.0</v>
      </c>
      <c r="D5823" s="268">
        <v>0.270833333333333</v>
      </c>
      <c r="E5823" s="269">
        <v>6.984805124254546E-5</v>
      </c>
      <c r="F5823" s="269">
        <v>3.134839495550106E-5</v>
      </c>
    </row>
    <row r="5824" ht="14.25" customHeight="1">
      <c r="A5824" s="267">
        <v>43587.0</v>
      </c>
      <c r="B5824" s="57">
        <v>122.0</v>
      </c>
      <c r="C5824" s="57">
        <v>15.0</v>
      </c>
      <c r="D5824" s="268">
        <v>0.291666666666667</v>
      </c>
      <c r="E5824" s="269">
        <v>9.244528880662332E-5</v>
      </c>
      <c r="F5824" s="269">
        <v>3.605566192964978E-5</v>
      </c>
    </row>
    <row r="5825" ht="14.25" customHeight="1">
      <c r="A5825" s="267">
        <v>43587.0</v>
      </c>
      <c r="B5825" s="57">
        <v>122.0</v>
      </c>
      <c r="C5825" s="57">
        <v>16.0</v>
      </c>
      <c r="D5825" s="268">
        <v>0.3125</v>
      </c>
      <c r="E5825" s="269">
        <v>1.1555872744240614E-4</v>
      </c>
      <c r="F5825" s="269">
        <v>4.296633046616598E-5</v>
      </c>
    </row>
    <row r="5826" ht="14.25" customHeight="1">
      <c r="A5826" s="267">
        <v>43587.0</v>
      </c>
      <c r="B5826" s="57">
        <v>122.0</v>
      </c>
      <c r="C5826" s="57">
        <v>17.0</v>
      </c>
      <c r="D5826" s="268">
        <v>0.333333333333333</v>
      </c>
      <c r="E5826" s="269">
        <v>1.418713206384353E-4</v>
      </c>
      <c r="F5826" s="269">
        <v>4.7573442823843464E-5</v>
      </c>
    </row>
    <row r="5827" ht="14.25" customHeight="1">
      <c r="A5827" s="267">
        <v>43587.0</v>
      </c>
      <c r="B5827" s="57">
        <v>122.0</v>
      </c>
      <c r="C5827" s="57">
        <v>18.0</v>
      </c>
      <c r="D5827" s="268">
        <v>0.354166666666667</v>
      </c>
      <c r="E5827" s="269">
        <v>1.6098887973865861E-4</v>
      </c>
      <c r="F5827" s="269">
        <v>5.6487203689784654E-5</v>
      </c>
    </row>
    <row r="5828" ht="14.25" customHeight="1">
      <c r="A5828" s="267">
        <v>43587.0</v>
      </c>
      <c r="B5828" s="57">
        <v>122.0</v>
      </c>
      <c r="C5828" s="57">
        <v>19.0</v>
      </c>
      <c r="D5828" s="268">
        <v>0.375</v>
      </c>
      <c r="E5828" s="269">
        <v>1.816732435350042E-4</v>
      </c>
      <c r="F5828" s="269">
        <v>5.9191378334508385E-5</v>
      </c>
    </row>
    <row r="5829" ht="14.25" customHeight="1">
      <c r="A5829" s="267">
        <v>43587.0</v>
      </c>
      <c r="B5829" s="57">
        <v>122.0</v>
      </c>
      <c r="C5829" s="57">
        <v>20.0</v>
      </c>
      <c r="D5829" s="268">
        <v>0.395833333333333</v>
      </c>
      <c r="E5829" s="269">
        <v>1.8974066929364615E-4</v>
      </c>
      <c r="F5829" s="269">
        <v>5.498488444271591E-5</v>
      </c>
    </row>
    <row r="5830" ht="14.25" customHeight="1">
      <c r="A5830" s="267">
        <v>43587.0</v>
      </c>
      <c r="B5830" s="57">
        <v>122.0</v>
      </c>
      <c r="C5830" s="57">
        <v>21.0</v>
      </c>
      <c r="D5830" s="268">
        <v>0.416666666666667</v>
      </c>
      <c r="E5830" s="269">
        <v>2.0218734585445013E-4</v>
      </c>
      <c r="F5830" s="269">
        <v>5.0277617468567196E-5</v>
      </c>
    </row>
    <row r="5831" ht="14.25" customHeight="1">
      <c r="A5831" s="267">
        <v>43587.0</v>
      </c>
      <c r="B5831" s="57">
        <v>122.0</v>
      </c>
      <c r="C5831" s="57">
        <v>22.0</v>
      </c>
      <c r="D5831" s="268">
        <v>0.4375</v>
      </c>
      <c r="E5831" s="269">
        <v>2.2142052581622816E-4</v>
      </c>
      <c r="F5831" s="269">
        <v>5.1980245948578425E-5</v>
      </c>
    </row>
    <row r="5832" ht="14.25" customHeight="1">
      <c r="A5832" s="267">
        <v>43587.0</v>
      </c>
      <c r="B5832" s="57">
        <v>122.0</v>
      </c>
      <c r="C5832" s="57">
        <v>23.0</v>
      </c>
      <c r="D5832" s="268">
        <v>0.458333333333333</v>
      </c>
      <c r="E5832" s="269">
        <v>2.3032086376474094E-4</v>
      </c>
      <c r="F5832" s="269">
        <v>5.808967755332465E-5</v>
      </c>
    </row>
    <row r="5833" ht="14.25" customHeight="1">
      <c r="A5833" s="267">
        <v>43587.0</v>
      </c>
      <c r="B5833" s="57">
        <v>122.0</v>
      </c>
      <c r="C5833" s="57">
        <v>24.0</v>
      </c>
      <c r="D5833" s="268">
        <v>0.479166666666667</v>
      </c>
      <c r="E5833" s="269">
        <v>2.3663384265620445E-4</v>
      </c>
      <c r="F5833" s="269">
        <v>6.069369758157713E-5</v>
      </c>
    </row>
    <row r="5834" ht="14.25" customHeight="1">
      <c r="A5834" s="267">
        <v>43587.0</v>
      </c>
      <c r="B5834" s="57">
        <v>122.0</v>
      </c>
      <c r="C5834" s="57">
        <v>25.0</v>
      </c>
      <c r="D5834" s="268">
        <v>0.5</v>
      </c>
      <c r="E5834" s="269">
        <v>2.3254683758024377E-4</v>
      </c>
      <c r="F5834" s="269">
        <v>5.5786121374485906E-5</v>
      </c>
    </row>
    <row r="5835" ht="14.25" customHeight="1">
      <c r="A5835" s="267">
        <v>43587.0</v>
      </c>
      <c r="B5835" s="57">
        <v>122.0</v>
      </c>
      <c r="C5835" s="57">
        <v>26.0</v>
      </c>
      <c r="D5835" s="268">
        <v>0.520833333333333</v>
      </c>
      <c r="E5835" s="269">
        <v>2.4026623546297883E-4</v>
      </c>
      <c r="F5835" s="269">
        <v>5.81898321697959E-5</v>
      </c>
    </row>
    <row r="5836" ht="14.25" customHeight="1">
      <c r="A5836" s="267">
        <v>43587.0</v>
      </c>
      <c r="B5836" s="57">
        <v>122.0</v>
      </c>
      <c r="C5836" s="57">
        <v>27.0</v>
      </c>
      <c r="D5836" s="268">
        <v>0.541666666666667</v>
      </c>
      <c r="E5836" s="269">
        <v>2.550965904974301E-4</v>
      </c>
      <c r="F5836" s="269">
        <v>5.5085039059187164E-5</v>
      </c>
    </row>
    <row r="5837" ht="14.25" customHeight="1">
      <c r="A5837" s="267">
        <v>43587.0</v>
      </c>
      <c r="B5837" s="57">
        <v>122.0</v>
      </c>
      <c r="C5837" s="57">
        <v>28.0</v>
      </c>
      <c r="D5837" s="268">
        <v>0.5625</v>
      </c>
      <c r="E5837" s="269">
        <v>2.694661900716685E-4</v>
      </c>
      <c r="F5837" s="269">
        <v>5.3282255962704675E-5</v>
      </c>
    </row>
    <row r="5838" ht="14.25" customHeight="1">
      <c r="A5838" s="267">
        <v>43587.0</v>
      </c>
      <c r="B5838" s="57">
        <v>122.0</v>
      </c>
      <c r="C5838" s="57">
        <v>29.0</v>
      </c>
      <c r="D5838" s="268">
        <v>0.583333333333333</v>
      </c>
      <c r="E5838" s="269">
        <v>2.4370400173920096E-4</v>
      </c>
      <c r="F5838" s="269">
        <v>4.6071123576774715E-5</v>
      </c>
    </row>
    <row r="5839" ht="14.25" customHeight="1">
      <c r="A5839" s="267">
        <v>43587.0</v>
      </c>
      <c r="B5839" s="57">
        <v>122.0</v>
      </c>
      <c r="C5839" s="57">
        <v>30.0</v>
      </c>
      <c r="D5839" s="268">
        <v>0.604166666666667</v>
      </c>
      <c r="E5839" s="269">
        <v>2.340345237827903E-4</v>
      </c>
      <c r="F5839" s="269">
        <v>4.7573442823843464E-5</v>
      </c>
    </row>
    <row r="5840" ht="14.25" customHeight="1">
      <c r="A5840" s="267">
        <v>43587.0</v>
      </c>
      <c r="B5840" s="57">
        <v>122.0</v>
      </c>
      <c r="C5840" s="57">
        <v>31.0</v>
      </c>
      <c r="D5840" s="268">
        <v>0.625</v>
      </c>
      <c r="E5840" s="269">
        <v>2.0682815176595535E-4</v>
      </c>
      <c r="F5840" s="269">
        <v>4.6972515125015957E-5</v>
      </c>
    </row>
    <row r="5841" ht="14.25" customHeight="1">
      <c r="A5841" s="267">
        <v>43587.0</v>
      </c>
      <c r="B5841" s="57">
        <v>122.0</v>
      </c>
      <c r="C5841" s="57">
        <v>32.0</v>
      </c>
      <c r="D5841" s="268">
        <v>0.645833333333333</v>
      </c>
      <c r="E5841" s="269">
        <v>1.7605018661024722E-4</v>
      </c>
      <c r="F5841" s="269">
        <v>5.398333827800342E-5</v>
      </c>
    </row>
    <row r="5842" ht="14.25" customHeight="1">
      <c r="A5842" s="267">
        <v>43587.0</v>
      </c>
      <c r="B5842" s="57">
        <v>122.0</v>
      </c>
      <c r="C5842" s="57">
        <v>33.0</v>
      </c>
      <c r="D5842" s="268">
        <v>0.666666666666667</v>
      </c>
      <c r="E5842" s="269">
        <v>1.3330669138671733E-4</v>
      </c>
      <c r="F5842" s="269">
        <v>5.808967755332465E-5</v>
      </c>
    </row>
    <row r="5843" ht="14.25" customHeight="1">
      <c r="A5843" s="267">
        <v>43587.0</v>
      </c>
      <c r="B5843" s="57">
        <v>122.0</v>
      </c>
      <c r="C5843" s="57">
        <v>34.0</v>
      </c>
      <c r="D5843" s="268">
        <v>0.6875</v>
      </c>
      <c r="E5843" s="269">
        <v>9.476185697834552E-5</v>
      </c>
      <c r="F5843" s="269">
        <v>5.959199680039339E-5</v>
      </c>
    </row>
    <row r="5844" ht="14.25" customHeight="1">
      <c r="A5844" s="267">
        <v>43587.0</v>
      </c>
      <c r="B5844" s="57">
        <v>122.0</v>
      </c>
      <c r="C5844" s="57">
        <v>35.0</v>
      </c>
      <c r="D5844" s="268">
        <v>0.708333333333333</v>
      </c>
      <c r="E5844" s="269">
        <v>8.166466514955568E-5</v>
      </c>
      <c r="F5844" s="269">
        <v>6.169524374628963E-5</v>
      </c>
    </row>
    <row r="5845" ht="14.25" customHeight="1">
      <c r="A5845" s="267">
        <v>43587.0</v>
      </c>
      <c r="B5845" s="57">
        <v>122.0</v>
      </c>
      <c r="C5845" s="57">
        <v>36.0</v>
      </c>
      <c r="D5845" s="268">
        <v>0.729166666666667</v>
      </c>
      <c r="E5845" s="269">
        <v>5.46514543283391E-5</v>
      </c>
      <c r="F5845" s="269">
        <v>7.261209694165581E-5</v>
      </c>
    </row>
    <row r="5846" ht="14.25" customHeight="1">
      <c r="A5846" s="267">
        <v>43587.0</v>
      </c>
      <c r="B5846" s="57">
        <v>122.0</v>
      </c>
      <c r="C5846" s="57">
        <v>37.0</v>
      </c>
      <c r="D5846" s="268">
        <v>0.75</v>
      </c>
      <c r="E5846" s="269">
        <v>3.0405716163638515E-5</v>
      </c>
      <c r="F5846" s="269">
        <v>7.231163309224206E-5</v>
      </c>
    </row>
    <row r="5847" ht="14.25" customHeight="1">
      <c r="A5847" s="267">
        <v>43587.0</v>
      </c>
      <c r="B5847" s="57">
        <v>122.0</v>
      </c>
      <c r="C5847" s="57">
        <v>38.0</v>
      </c>
      <c r="D5847" s="268">
        <v>0.770833333333333</v>
      </c>
      <c r="E5847" s="269">
        <v>1.9195912828534185E-5</v>
      </c>
      <c r="F5847" s="269">
        <v>7.291256079106956E-5</v>
      </c>
    </row>
    <row r="5848" ht="14.25" customHeight="1">
      <c r="A5848" s="267">
        <v>43587.0</v>
      </c>
      <c r="B5848" s="57">
        <v>122.0</v>
      </c>
      <c r="C5848" s="57">
        <v>39.0</v>
      </c>
      <c r="D5848" s="268">
        <v>0.791666666666667</v>
      </c>
      <c r="E5848" s="269">
        <v>8.045479998719643E-6</v>
      </c>
      <c r="F5848" s="269">
        <v>7.070915922870207E-5</v>
      </c>
    </row>
    <row r="5849" ht="14.25" customHeight="1">
      <c r="A5849" s="267">
        <v>43587.0</v>
      </c>
      <c r="B5849" s="57">
        <v>122.0</v>
      </c>
      <c r="C5849" s="57">
        <v>40.0</v>
      </c>
      <c r="D5849" s="268">
        <v>0.8125</v>
      </c>
      <c r="E5849" s="269">
        <v>3.1078282015695833E-6</v>
      </c>
      <c r="F5849" s="269">
        <v>7.221147847577081E-5</v>
      </c>
    </row>
    <row r="5850" ht="14.25" customHeight="1">
      <c r="A5850" s="267">
        <v>43587.0</v>
      </c>
      <c r="B5850" s="57">
        <v>122.0</v>
      </c>
      <c r="C5850" s="57">
        <v>41.0</v>
      </c>
      <c r="D5850" s="268">
        <v>0.833333333333333</v>
      </c>
      <c r="E5850" s="269">
        <v>2.385942022272668E-7</v>
      </c>
      <c r="F5850" s="269">
        <v>7.571689005226453E-5</v>
      </c>
    </row>
    <row r="5851" ht="14.25" customHeight="1">
      <c r="A5851" s="267">
        <v>43587.0</v>
      </c>
      <c r="B5851" s="57">
        <v>122.0</v>
      </c>
      <c r="C5851" s="57">
        <v>42.0</v>
      </c>
      <c r="D5851" s="268">
        <v>0.854166666666667</v>
      </c>
      <c r="E5851" s="269">
        <v>2.759092257151358E-8</v>
      </c>
      <c r="F5851" s="269">
        <v>6.820529381692084E-5</v>
      </c>
    </row>
    <row r="5852" ht="14.25" customHeight="1">
      <c r="A5852" s="267">
        <v>43587.0</v>
      </c>
      <c r="B5852" s="57">
        <v>122.0</v>
      </c>
      <c r="C5852" s="57">
        <v>43.0</v>
      </c>
      <c r="D5852" s="268">
        <v>0.875</v>
      </c>
      <c r="E5852" s="269">
        <v>0.0</v>
      </c>
      <c r="F5852" s="269">
        <v>7.481549850402329E-5</v>
      </c>
    </row>
    <row r="5853" ht="14.25" customHeight="1">
      <c r="A5853" s="267">
        <v>43587.0</v>
      </c>
      <c r="B5853" s="57">
        <v>122.0</v>
      </c>
      <c r="C5853" s="57">
        <v>44.0</v>
      </c>
      <c r="D5853" s="268">
        <v>0.895833333333333</v>
      </c>
      <c r="E5853" s="269">
        <v>0.0</v>
      </c>
      <c r="F5853" s="269">
        <v>6.750421150162208E-5</v>
      </c>
    </row>
    <row r="5854" ht="14.25" customHeight="1">
      <c r="A5854" s="267">
        <v>43587.0</v>
      </c>
      <c r="B5854" s="57">
        <v>122.0</v>
      </c>
      <c r="C5854" s="57">
        <v>45.0</v>
      </c>
      <c r="D5854" s="268">
        <v>0.916666666666667</v>
      </c>
      <c r="E5854" s="269">
        <v>0.0</v>
      </c>
      <c r="F5854" s="269">
        <v>6.46998822404271E-5</v>
      </c>
    </row>
    <row r="5855" ht="14.25" customHeight="1">
      <c r="A5855" s="267">
        <v>43587.0</v>
      </c>
      <c r="B5855" s="57">
        <v>122.0</v>
      </c>
      <c r="C5855" s="57">
        <v>46.0</v>
      </c>
      <c r="D5855" s="268">
        <v>0.9375</v>
      </c>
      <c r="E5855" s="269">
        <v>0.0</v>
      </c>
      <c r="F5855" s="269">
        <v>5.728844062155465E-5</v>
      </c>
    </row>
    <row r="5856" ht="14.25" customHeight="1">
      <c r="A5856" s="267">
        <v>43587.0</v>
      </c>
      <c r="B5856" s="57">
        <v>122.0</v>
      </c>
      <c r="C5856" s="57">
        <v>47.0</v>
      </c>
      <c r="D5856" s="268">
        <v>0.958333333333333</v>
      </c>
      <c r="E5856" s="269">
        <v>0.0</v>
      </c>
      <c r="F5856" s="269">
        <v>5.077839055092343E-5</v>
      </c>
    </row>
    <row r="5857" ht="14.25" customHeight="1">
      <c r="A5857" s="267">
        <v>43587.0</v>
      </c>
      <c r="B5857" s="57">
        <v>122.0</v>
      </c>
      <c r="C5857" s="57">
        <v>48.0</v>
      </c>
      <c r="D5857" s="268">
        <v>0.979166666666667</v>
      </c>
      <c r="E5857" s="269">
        <v>0.0</v>
      </c>
      <c r="F5857" s="269">
        <v>4.326679431557974E-5</v>
      </c>
    </row>
    <row r="5858" ht="14.25" customHeight="1">
      <c r="A5858" s="267">
        <v>43588.0</v>
      </c>
      <c r="B5858" s="57">
        <v>123.0</v>
      </c>
      <c r="C5858" s="57">
        <v>1.0</v>
      </c>
      <c r="D5858" s="268">
        <v>0.0</v>
      </c>
      <c r="E5858" s="269">
        <v>0.0</v>
      </c>
      <c r="F5858" s="269">
        <v>3.775829040966103E-5</v>
      </c>
    </row>
    <row r="5859" ht="14.25" customHeight="1">
      <c r="A5859" s="267">
        <v>43588.0</v>
      </c>
      <c r="B5859" s="57">
        <v>123.0</v>
      </c>
      <c r="C5859" s="57">
        <v>2.0</v>
      </c>
      <c r="D5859" s="268">
        <v>0.020833333333333332</v>
      </c>
      <c r="E5859" s="269">
        <v>0.0</v>
      </c>
      <c r="F5859" s="269">
        <v>3.3852260367282293E-5</v>
      </c>
    </row>
    <row r="5860" ht="14.25" customHeight="1">
      <c r="A5860" s="267">
        <v>43588.0</v>
      </c>
      <c r="B5860" s="57">
        <v>123.0</v>
      </c>
      <c r="C5860" s="57">
        <v>3.0</v>
      </c>
      <c r="D5860" s="268">
        <v>0.0416666666666667</v>
      </c>
      <c r="E5860" s="269">
        <v>0.0</v>
      </c>
      <c r="F5860" s="269">
        <v>3.0346848790788564E-5</v>
      </c>
    </row>
    <row r="5861" ht="14.25" customHeight="1">
      <c r="A5861" s="267">
        <v>43588.0</v>
      </c>
      <c r="B5861" s="57">
        <v>123.0</v>
      </c>
      <c r="C5861" s="57">
        <v>4.0</v>
      </c>
      <c r="D5861" s="268">
        <v>0.0625</v>
      </c>
      <c r="E5861" s="269">
        <v>0.0</v>
      </c>
      <c r="F5861" s="269">
        <v>2.8043292611949826E-5</v>
      </c>
    </row>
    <row r="5862" ht="14.25" customHeight="1">
      <c r="A5862" s="267">
        <v>43588.0</v>
      </c>
      <c r="B5862" s="57">
        <v>123.0</v>
      </c>
      <c r="C5862" s="57">
        <v>5.0</v>
      </c>
      <c r="D5862" s="268">
        <v>0.0833333333333333</v>
      </c>
      <c r="E5862" s="269">
        <v>0.0</v>
      </c>
      <c r="F5862" s="269">
        <v>2.7542519529593582E-5</v>
      </c>
    </row>
    <row r="5863" ht="14.25" customHeight="1">
      <c r="A5863" s="267">
        <v>43588.0</v>
      </c>
      <c r="B5863" s="57">
        <v>123.0</v>
      </c>
      <c r="C5863" s="57">
        <v>6.0</v>
      </c>
      <c r="D5863" s="268">
        <v>0.104166666666667</v>
      </c>
      <c r="E5863" s="269">
        <v>0.0</v>
      </c>
      <c r="F5863" s="269">
        <v>2.684143721429483E-5</v>
      </c>
    </row>
    <row r="5864" ht="14.25" customHeight="1">
      <c r="A5864" s="267">
        <v>43588.0</v>
      </c>
      <c r="B5864" s="57">
        <v>123.0</v>
      </c>
      <c r="C5864" s="57">
        <v>7.0</v>
      </c>
      <c r="D5864" s="268">
        <v>0.125</v>
      </c>
      <c r="E5864" s="269">
        <v>0.0</v>
      </c>
      <c r="F5864" s="269">
        <v>2.684143721429483E-5</v>
      </c>
    </row>
    <row r="5865" ht="14.25" customHeight="1">
      <c r="A5865" s="267">
        <v>43588.0</v>
      </c>
      <c r="B5865" s="57">
        <v>123.0</v>
      </c>
      <c r="C5865" s="57">
        <v>8.0</v>
      </c>
      <c r="D5865" s="268">
        <v>0.145833333333333</v>
      </c>
      <c r="E5865" s="269">
        <v>0.0</v>
      </c>
      <c r="F5865" s="269">
        <v>2.6240509515467337E-5</v>
      </c>
    </row>
    <row r="5866" ht="14.25" customHeight="1">
      <c r="A5866" s="267">
        <v>43588.0</v>
      </c>
      <c r="B5866" s="57">
        <v>123.0</v>
      </c>
      <c r="C5866" s="57">
        <v>9.0</v>
      </c>
      <c r="D5866" s="268">
        <v>0.166666666666667</v>
      </c>
      <c r="E5866" s="269">
        <v>4.377309653265101E-9</v>
      </c>
      <c r="F5866" s="269">
        <v>2.654097336488109E-5</v>
      </c>
    </row>
    <row r="5867" ht="14.25" customHeight="1">
      <c r="A5867" s="267">
        <v>43588.0</v>
      </c>
      <c r="B5867" s="57">
        <v>123.0</v>
      </c>
      <c r="C5867" s="57">
        <v>10.0</v>
      </c>
      <c r="D5867" s="268">
        <v>0.1875</v>
      </c>
      <c r="E5867" s="269">
        <v>1.6025127237761062E-6</v>
      </c>
      <c r="F5867" s="269">
        <v>2.7642674146064832E-5</v>
      </c>
    </row>
    <row r="5868" ht="14.25" customHeight="1">
      <c r="A5868" s="267">
        <v>43588.0</v>
      </c>
      <c r="B5868" s="57">
        <v>123.0</v>
      </c>
      <c r="C5868" s="57">
        <v>11.0</v>
      </c>
      <c r="D5868" s="268">
        <v>0.208333333333333</v>
      </c>
      <c r="E5868" s="269">
        <v>4.532401267485065E-6</v>
      </c>
      <c r="F5868" s="269">
        <v>2.8143447228421073E-5</v>
      </c>
    </row>
    <row r="5869" ht="14.25" customHeight="1">
      <c r="A5869" s="267">
        <v>43588.0</v>
      </c>
      <c r="B5869" s="57">
        <v>123.0</v>
      </c>
      <c r="C5869" s="57">
        <v>12.0</v>
      </c>
      <c r="D5869" s="268">
        <v>0.229166666666667</v>
      </c>
      <c r="E5869" s="269">
        <v>1.3625047005931786E-5</v>
      </c>
      <c r="F5869" s="269">
        <v>3.0146539557846063E-5</v>
      </c>
    </row>
    <row r="5870" ht="14.25" customHeight="1">
      <c r="A5870" s="267">
        <v>43588.0</v>
      </c>
      <c r="B5870" s="57">
        <v>123.0</v>
      </c>
      <c r="C5870" s="57">
        <v>13.0</v>
      </c>
      <c r="D5870" s="268">
        <v>0.25</v>
      </c>
      <c r="E5870" s="269">
        <v>2.9074415664707803E-5</v>
      </c>
      <c r="F5870" s="269">
        <v>3.505411576493728E-5</v>
      </c>
    </row>
    <row r="5871" ht="14.25" customHeight="1">
      <c r="A5871" s="267">
        <v>43588.0</v>
      </c>
      <c r="B5871" s="57">
        <v>123.0</v>
      </c>
      <c r="C5871" s="57">
        <v>14.0</v>
      </c>
      <c r="D5871" s="268">
        <v>0.270833333333333</v>
      </c>
      <c r="E5871" s="269">
        <v>4.6350343866801355E-5</v>
      </c>
      <c r="F5871" s="269">
        <v>4.11635473696835E-5</v>
      </c>
    </row>
    <row r="5872" ht="14.25" customHeight="1">
      <c r="A5872" s="267">
        <v>43588.0</v>
      </c>
      <c r="B5872" s="57">
        <v>123.0</v>
      </c>
      <c r="C5872" s="57">
        <v>15.0</v>
      </c>
      <c r="D5872" s="268">
        <v>0.291666666666667</v>
      </c>
      <c r="E5872" s="269">
        <v>6.99277600292043E-5</v>
      </c>
      <c r="F5872" s="269">
        <v>4.8675143605027206E-5</v>
      </c>
    </row>
    <row r="5873" ht="14.25" customHeight="1">
      <c r="A5873" s="267">
        <v>43588.0</v>
      </c>
      <c r="B5873" s="57">
        <v>123.0</v>
      </c>
      <c r="C5873" s="57">
        <v>16.0</v>
      </c>
      <c r="D5873" s="268">
        <v>0.3125</v>
      </c>
      <c r="E5873" s="269">
        <v>9.884166546426765E-5</v>
      </c>
      <c r="F5873" s="269">
        <v>5.318210134623342E-5</v>
      </c>
    </row>
    <row r="5874" ht="14.25" customHeight="1">
      <c r="A5874" s="267">
        <v>43588.0</v>
      </c>
      <c r="B5874" s="57">
        <v>123.0</v>
      </c>
      <c r="C5874" s="57">
        <v>17.0</v>
      </c>
      <c r="D5874" s="268">
        <v>0.333333333333333</v>
      </c>
      <c r="E5874" s="269">
        <v>1.1779927925308058E-4</v>
      </c>
      <c r="F5874" s="269">
        <v>5.4684420593302164E-5</v>
      </c>
    </row>
    <row r="5875" ht="14.25" customHeight="1">
      <c r="A5875" s="267">
        <v>43588.0</v>
      </c>
      <c r="B5875" s="57">
        <v>123.0</v>
      </c>
      <c r="C5875" s="57">
        <v>18.0</v>
      </c>
      <c r="D5875" s="268">
        <v>0.354166666666667</v>
      </c>
      <c r="E5875" s="269">
        <v>1.5020368972470293E-4</v>
      </c>
      <c r="F5875" s="269">
        <v>5.758890447096841E-5</v>
      </c>
    </row>
    <row r="5876" ht="14.25" customHeight="1">
      <c r="A5876" s="267">
        <v>43588.0</v>
      </c>
      <c r="B5876" s="57">
        <v>123.0</v>
      </c>
      <c r="C5876" s="57">
        <v>19.0</v>
      </c>
      <c r="D5876" s="268">
        <v>0.375</v>
      </c>
      <c r="E5876" s="269">
        <v>1.6212645430428518E-4</v>
      </c>
      <c r="F5876" s="269">
        <v>5.5285348292129665E-5</v>
      </c>
    </row>
    <row r="5877" ht="14.25" customHeight="1">
      <c r="A5877" s="267">
        <v>43588.0</v>
      </c>
      <c r="B5877" s="57">
        <v>123.0</v>
      </c>
      <c r="C5877" s="57">
        <v>20.0</v>
      </c>
      <c r="D5877" s="268">
        <v>0.395833333333333</v>
      </c>
      <c r="E5877" s="269">
        <v>1.7441151656452837E-4</v>
      </c>
      <c r="F5877" s="269">
        <v>5.448411136035966E-5</v>
      </c>
    </row>
    <row r="5878" ht="14.25" customHeight="1">
      <c r="A5878" s="267">
        <v>43588.0</v>
      </c>
      <c r="B5878" s="57">
        <v>123.0</v>
      </c>
      <c r="C5878" s="57">
        <v>21.0</v>
      </c>
      <c r="D5878" s="268">
        <v>0.416666666666667</v>
      </c>
      <c r="E5878" s="269">
        <v>2.036059419201111E-4</v>
      </c>
      <c r="F5878" s="269">
        <v>5.137931824975094E-5</v>
      </c>
    </row>
    <row r="5879" ht="14.25" customHeight="1">
      <c r="A5879" s="267">
        <v>43588.0</v>
      </c>
      <c r="B5879" s="57">
        <v>123.0</v>
      </c>
      <c r="C5879" s="57">
        <v>22.0</v>
      </c>
      <c r="D5879" s="268">
        <v>0.4375</v>
      </c>
      <c r="E5879" s="269">
        <v>2.1674705972034604E-4</v>
      </c>
      <c r="F5879" s="269">
        <v>5.208040056504968E-5</v>
      </c>
    </row>
    <row r="5880" ht="14.25" customHeight="1">
      <c r="A5880" s="267">
        <v>43588.0</v>
      </c>
      <c r="B5880" s="57">
        <v>123.0</v>
      </c>
      <c r="C5880" s="57">
        <v>23.0</v>
      </c>
      <c r="D5880" s="268">
        <v>0.458333333333333</v>
      </c>
      <c r="E5880" s="269">
        <v>2.3094503005594773E-4</v>
      </c>
      <c r="F5880" s="269">
        <v>5.157962748269343E-5</v>
      </c>
    </row>
    <row r="5881" ht="14.25" customHeight="1">
      <c r="A5881" s="267">
        <v>43588.0</v>
      </c>
      <c r="B5881" s="57">
        <v>123.0</v>
      </c>
      <c r="C5881" s="57">
        <v>24.0</v>
      </c>
      <c r="D5881" s="268">
        <v>0.479166666666667</v>
      </c>
      <c r="E5881" s="269">
        <v>2.4402821677630055E-4</v>
      </c>
      <c r="F5881" s="269">
        <v>5.0578081317980936E-5</v>
      </c>
    </row>
    <row r="5882" ht="14.25" customHeight="1">
      <c r="A5882" s="267">
        <v>43588.0</v>
      </c>
      <c r="B5882" s="57">
        <v>123.0</v>
      </c>
      <c r="C5882" s="57">
        <v>25.0</v>
      </c>
      <c r="D5882" s="268">
        <v>0.5</v>
      </c>
      <c r="E5882" s="269">
        <v>2.597886233260716E-4</v>
      </c>
      <c r="F5882" s="269">
        <v>5.208040056504968E-5</v>
      </c>
    </row>
    <row r="5883" ht="14.25" customHeight="1">
      <c r="A5883" s="267">
        <v>43588.0</v>
      </c>
      <c r="B5883" s="57">
        <v>123.0</v>
      </c>
      <c r="C5883" s="57">
        <v>26.0</v>
      </c>
      <c r="D5883" s="268">
        <v>0.520833333333333</v>
      </c>
      <c r="E5883" s="269">
        <v>2.636912784893836E-4</v>
      </c>
      <c r="F5883" s="269">
        <v>5.177993671563594E-5</v>
      </c>
    </row>
    <row r="5884" ht="14.25" customHeight="1">
      <c r="A5884" s="267">
        <v>43588.0</v>
      </c>
      <c r="B5884" s="57">
        <v>123.0</v>
      </c>
      <c r="C5884" s="57">
        <v>27.0</v>
      </c>
      <c r="D5884" s="268">
        <v>0.541666666666667</v>
      </c>
      <c r="E5884" s="269">
        <v>2.6687538286713266E-4</v>
      </c>
      <c r="F5884" s="269">
        <v>5.1980245948578425E-5</v>
      </c>
    </row>
    <row r="5885" ht="14.25" customHeight="1">
      <c r="A5885" s="267">
        <v>43588.0</v>
      </c>
      <c r="B5885" s="57">
        <v>123.0</v>
      </c>
      <c r="C5885" s="57">
        <v>28.0</v>
      </c>
      <c r="D5885" s="268">
        <v>0.5625</v>
      </c>
      <c r="E5885" s="269">
        <v>2.641710791836404E-4</v>
      </c>
      <c r="F5885" s="269">
        <v>5.0578081317980936E-5</v>
      </c>
    </row>
    <row r="5886" ht="14.25" customHeight="1">
      <c r="A5886" s="267">
        <v>43588.0</v>
      </c>
      <c r="B5886" s="57">
        <v>123.0</v>
      </c>
      <c r="C5886" s="57">
        <v>29.0</v>
      </c>
      <c r="D5886" s="268">
        <v>0.583333333333333</v>
      </c>
      <c r="E5886" s="269">
        <v>2.509536623118666E-4</v>
      </c>
      <c r="F5886" s="269">
        <v>4.8174370522670945E-5</v>
      </c>
    </row>
    <row r="5887" ht="14.25" customHeight="1">
      <c r="A5887" s="267">
        <v>43588.0</v>
      </c>
      <c r="B5887" s="57">
        <v>123.0</v>
      </c>
      <c r="C5887" s="57">
        <v>30.0</v>
      </c>
      <c r="D5887" s="268">
        <v>0.604166666666667</v>
      </c>
      <c r="E5887" s="269">
        <v>2.332698095306572E-4</v>
      </c>
      <c r="F5887" s="269">
        <v>4.9576535153268434E-5</v>
      </c>
    </row>
    <row r="5888" ht="14.25" customHeight="1">
      <c r="A5888" s="267">
        <v>43588.0</v>
      </c>
      <c r="B5888" s="57">
        <v>123.0</v>
      </c>
      <c r="C5888" s="57">
        <v>31.0</v>
      </c>
      <c r="D5888" s="268">
        <v>0.625</v>
      </c>
      <c r="E5888" s="269">
        <v>2.115156039529267E-4</v>
      </c>
      <c r="F5888" s="269">
        <v>4.837467975561345E-5</v>
      </c>
    </row>
    <row r="5889" ht="14.25" customHeight="1">
      <c r="A5889" s="267">
        <v>43588.0</v>
      </c>
      <c r="B5889" s="57">
        <v>123.0</v>
      </c>
      <c r="C5889" s="57">
        <v>32.0</v>
      </c>
      <c r="D5889" s="268">
        <v>0.645833333333333</v>
      </c>
      <c r="E5889" s="269">
        <v>1.9012130216890504E-4</v>
      </c>
      <c r="F5889" s="269">
        <v>5.077839055092343E-5</v>
      </c>
    </row>
    <row r="5890" ht="14.25" customHeight="1">
      <c r="A5890" s="267">
        <v>43588.0</v>
      </c>
      <c r="B5890" s="57">
        <v>123.0</v>
      </c>
      <c r="C5890" s="57">
        <v>33.0</v>
      </c>
      <c r="D5890" s="268">
        <v>0.666666666666667</v>
      </c>
      <c r="E5890" s="269">
        <v>1.6575463451818528E-4</v>
      </c>
      <c r="F5890" s="269">
        <v>5.5085039059187164E-5</v>
      </c>
    </row>
    <row r="5891" ht="14.25" customHeight="1">
      <c r="A5891" s="267">
        <v>43588.0</v>
      </c>
      <c r="B5891" s="57">
        <v>123.0</v>
      </c>
      <c r="C5891" s="57">
        <v>34.0</v>
      </c>
      <c r="D5891" s="268">
        <v>0.6875</v>
      </c>
      <c r="E5891" s="269">
        <v>1.3441585057968091E-4</v>
      </c>
      <c r="F5891" s="269">
        <v>6.0793852198048374E-5</v>
      </c>
    </row>
    <row r="5892" ht="14.25" customHeight="1">
      <c r="A5892" s="267">
        <v>43588.0</v>
      </c>
      <c r="B5892" s="57">
        <v>123.0</v>
      </c>
      <c r="C5892" s="57">
        <v>35.0</v>
      </c>
      <c r="D5892" s="268">
        <v>0.708333333333333</v>
      </c>
      <c r="E5892" s="269">
        <v>9.921078895995316E-5</v>
      </c>
      <c r="F5892" s="269">
        <v>6.810513920044957E-5</v>
      </c>
    </row>
    <row r="5893" ht="14.25" customHeight="1">
      <c r="A5893" s="267">
        <v>43588.0</v>
      </c>
      <c r="B5893" s="57">
        <v>123.0</v>
      </c>
      <c r="C5893" s="57">
        <v>36.0</v>
      </c>
      <c r="D5893" s="268">
        <v>0.729166666666667</v>
      </c>
      <c r="E5893" s="269">
        <v>6.842956154585241E-5</v>
      </c>
      <c r="F5893" s="269">
        <v>7.38139523393108E-5</v>
      </c>
    </row>
    <row r="5894" ht="14.25" customHeight="1">
      <c r="A5894" s="267">
        <v>43588.0</v>
      </c>
      <c r="B5894" s="57">
        <v>123.0</v>
      </c>
      <c r="C5894" s="57">
        <v>37.0</v>
      </c>
      <c r="D5894" s="268">
        <v>0.75</v>
      </c>
      <c r="E5894" s="269">
        <v>4.210072678600909E-5</v>
      </c>
      <c r="F5894" s="269">
        <v>7.30127154075408E-5</v>
      </c>
    </row>
    <row r="5895" ht="14.25" customHeight="1">
      <c r="A5895" s="267">
        <v>43588.0</v>
      </c>
      <c r="B5895" s="57">
        <v>123.0</v>
      </c>
      <c r="C5895" s="57">
        <v>38.0</v>
      </c>
      <c r="D5895" s="268">
        <v>0.770833333333333</v>
      </c>
      <c r="E5895" s="269">
        <v>2.6366882917552757E-5</v>
      </c>
      <c r="F5895" s="269">
        <v>7.231163309224206E-5</v>
      </c>
    </row>
    <row r="5896" ht="14.25" customHeight="1">
      <c r="A5896" s="267">
        <v>43588.0</v>
      </c>
      <c r="B5896" s="57">
        <v>123.0</v>
      </c>
      <c r="C5896" s="57">
        <v>39.0</v>
      </c>
      <c r="D5896" s="268">
        <v>0.791666666666667</v>
      </c>
      <c r="E5896" s="269">
        <v>1.3141190110628044E-5</v>
      </c>
      <c r="F5896" s="269">
        <v>6.930699459810458E-5</v>
      </c>
    </row>
    <row r="5897" ht="14.25" customHeight="1">
      <c r="A5897" s="267">
        <v>43588.0</v>
      </c>
      <c r="B5897" s="57">
        <v>123.0</v>
      </c>
      <c r="C5897" s="57">
        <v>40.0</v>
      </c>
      <c r="D5897" s="268">
        <v>0.8125</v>
      </c>
      <c r="E5897" s="269">
        <v>3.938900513203579E-6</v>
      </c>
      <c r="F5897" s="269">
        <v>6.880622151574834E-5</v>
      </c>
    </row>
    <row r="5898" ht="14.25" customHeight="1">
      <c r="A5898" s="267">
        <v>43588.0</v>
      </c>
      <c r="B5898" s="57">
        <v>123.0</v>
      </c>
      <c r="C5898" s="57">
        <v>41.0</v>
      </c>
      <c r="D5898" s="268">
        <v>0.833333333333333</v>
      </c>
      <c r="E5898" s="269">
        <v>5.175706273121201E-7</v>
      </c>
      <c r="F5898" s="269">
        <v>7.211132385929955E-5</v>
      </c>
    </row>
    <row r="5899" ht="14.25" customHeight="1">
      <c r="A5899" s="267">
        <v>43588.0</v>
      </c>
      <c r="B5899" s="57">
        <v>123.0</v>
      </c>
      <c r="C5899" s="57">
        <v>42.0</v>
      </c>
      <c r="D5899" s="268">
        <v>0.854166666666667</v>
      </c>
      <c r="E5899" s="269">
        <v>2.7341230964531558E-8</v>
      </c>
      <c r="F5899" s="269">
        <v>7.331317925695456E-5</v>
      </c>
    </row>
    <row r="5900" ht="14.25" customHeight="1">
      <c r="A5900" s="267">
        <v>43588.0</v>
      </c>
      <c r="B5900" s="57">
        <v>123.0</v>
      </c>
      <c r="C5900" s="57">
        <v>43.0</v>
      </c>
      <c r="D5900" s="268">
        <v>0.875</v>
      </c>
      <c r="E5900" s="269">
        <v>0.0</v>
      </c>
      <c r="F5900" s="269">
        <v>7.401426157225329E-5</v>
      </c>
    </row>
    <row r="5901" ht="14.25" customHeight="1">
      <c r="A5901" s="267">
        <v>43588.0</v>
      </c>
      <c r="B5901" s="57">
        <v>123.0</v>
      </c>
      <c r="C5901" s="57">
        <v>44.0</v>
      </c>
      <c r="D5901" s="268">
        <v>0.895833333333333</v>
      </c>
      <c r="E5901" s="269">
        <v>0.0</v>
      </c>
      <c r="F5901" s="269">
        <v>7.040869537928833E-5</v>
      </c>
    </row>
    <row r="5902" ht="14.25" customHeight="1">
      <c r="A5902" s="267">
        <v>43588.0</v>
      </c>
      <c r="B5902" s="57">
        <v>123.0</v>
      </c>
      <c r="C5902" s="57">
        <v>45.0</v>
      </c>
      <c r="D5902" s="268">
        <v>0.916666666666667</v>
      </c>
      <c r="E5902" s="269">
        <v>0.0</v>
      </c>
      <c r="F5902" s="269">
        <v>6.790482996750707E-5</v>
      </c>
    </row>
    <row r="5903" ht="14.25" customHeight="1">
      <c r="A5903" s="267">
        <v>43588.0</v>
      </c>
      <c r="B5903" s="57">
        <v>123.0</v>
      </c>
      <c r="C5903" s="57">
        <v>46.0</v>
      </c>
      <c r="D5903" s="268">
        <v>0.9375</v>
      </c>
      <c r="E5903" s="269">
        <v>0.0</v>
      </c>
      <c r="F5903" s="269">
        <v>5.9992615266278386E-5</v>
      </c>
    </row>
    <row r="5904" ht="14.25" customHeight="1">
      <c r="A5904" s="267">
        <v>43588.0</v>
      </c>
      <c r="B5904" s="57">
        <v>123.0</v>
      </c>
      <c r="C5904" s="57">
        <v>47.0</v>
      </c>
      <c r="D5904" s="268">
        <v>0.958333333333333</v>
      </c>
      <c r="E5904" s="269">
        <v>0.0</v>
      </c>
      <c r="F5904" s="269">
        <v>5.1479472866222185E-5</v>
      </c>
    </row>
    <row r="5905" ht="14.25" customHeight="1">
      <c r="A5905" s="267">
        <v>43588.0</v>
      </c>
      <c r="B5905" s="57">
        <v>123.0</v>
      </c>
      <c r="C5905" s="57">
        <v>48.0</v>
      </c>
      <c r="D5905" s="268">
        <v>0.979166666666667</v>
      </c>
      <c r="E5905" s="269">
        <v>0.0</v>
      </c>
      <c r="F5905" s="269">
        <v>4.256571200028099E-5</v>
      </c>
    </row>
    <row r="5906" ht="14.25" customHeight="1">
      <c r="A5906" s="267">
        <v>43589.0</v>
      </c>
      <c r="B5906" s="57">
        <v>124.0</v>
      </c>
      <c r="C5906" s="57">
        <v>1.0</v>
      </c>
      <c r="D5906" s="268">
        <v>0.0</v>
      </c>
      <c r="E5906" s="269">
        <v>0.0</v>
      </c>
      <c r="F5906" s="269">
        <v>3.605566192964978E-5</v>
      </c>
    </row>
    <row r="5907" ht="14.25" customHeight="1">
      <c r="A5907" s="267">
        <v>43589.0</v>
      </c>
      <c r="B5907" s="57">
        <v>124.0</v>
      </c>
      <c r="C5907" s="57">
        <v>2.0</v>
      </c>
      <c r="D5907" s="268">
        <v>0.020833333333333332</v>
      </c>
      <c r="E5907" s="269">
        <v>0.0</v>
      </c>
      <c r="F5907" s="269">
        <v>3.2550250353156044E-5</v>
      </c>
    </row>
    <row r="5908" ht="14.25" customHeight="1">
      <c r="A5908" s="267">
        <v>43589.0</v>
      </c>
      <c r="B5908" s="57">
        <v>124.0</v>
      </c>
      <c r="C5908" s="57">
        <v>3.0</v>
      </c>
      <c r="D5908" s="268">
        <v>0.0416666666666667</v>
      </c>
      <c r="E5908" s="269">
        <v>0.0</v>
      </c>
      <c r="F5908" s="269">
        <v>2.974592109196107E-5</v>
      </c>
    </row>
    <row r="5909" ht="14.25" customHeight="1">
      <c r="A5909" s="267">
        <v>43589.0</v>
      </c>
      <c r="B5909" s="57">
        <v>124.0</v>
      </c>
      <c r="C5909" s="57">
        <v>4.0</v>
      </c>
      <c r="D5909" s="268">
        <v>0.0625</v>
      </c>
      <c r="E5909" s="269">
        <v>0.0</v>
      </c>
      <c r="F5909" s="269">
        <v>2.7642674146064832E-5</v>
      </c>
    </row>
    <row r="5910" ht="14.25" customHeight="1">
      <c r="A5910" s="267">
        <v>43589.0</v>
      </c>
      <c r="B5910" s="57">
        <v>124.0</v>
      </c>
      <c r="C5910" s="57">
        <v>5.0</v>
      </c>
      <c r="D5910" s="268">
        <v>0.0833333333333333</v>
      </c>
      <c r="E5910" s="269">
        <v>0.0</v>
      </c>
      <c r="F5910" s="269">
        <v>2.674128259782358E-5</v>
      </c>
    </row>
    <row r="5911" ht="14.25" customHeight="1">
      <c r="A5911" s="267">
        <v>43589.0</v>
      </c>
      <c r="B5911" s="57">
        <v>124.0</v>
      </c>
      <c r="C5911" s="57">
        <v>6.0</v>
      </c>
      <c r="D5911" s="268">
        <v>0.104166666666667</v>
      </c>
      <c r="E5911" s="269">
        <v>0.0</v>
      </c>
      <c r="F5911" s="269">
        <v>2.644081874840984E-5</v>
      </c>
    </row>
    <row r="5912" ht="14.25" customHeight="1">
      <c r="A5912" s="267">
        <v>43589.0</v>
      </c>
      <c r="B5912" s="57">
        <v>124.0</v>
      </c>
      <c r="C5912" s="57">
        <v>7.0</v>
      </c>
      <c r="D5912" s="268">
        <v>0.125</v>
      </c>
      <c r="E5912" s="269">
        <v>0.0</v>
      </c>
      <c r="F5912" s="269">
        <v>2.604020028252484E-5</v>
      </c>
    </row>
    <row r="5913" ht="14.25" customHeight="1">
      <c r="A5913" s="267">
        <v>43589.0</v>
      </c>
      <c r="B5913" s="57">
        <v>124.0</v>
      </c>
      <c r="C5913" s="57">
        <v>8.0</v>
      </c>
      <c r="D5913" s="268">
        <v>0.145833333333333</v>
      </c>
      <c r="E5913" s="269">
        <v>0.0</v>
      </c>
      <c r="F5913" s="269">
        <v>2.594004566605359E-5</v>
      </c>
    </row>
    <row r="5914" ht="14.25" customHeight="1">
      <c r="A5914" s="267">
        <v>43589.0</v>
      </c>
      <c r="B5914" s="57">
        <v>124.0</v>
      </c>
      <c r="C5914" s="57">
        <v>9.0</v>
      </c>
      <c r="D5914" s="268">
        <v>0.166666666666667</v>
      </c>
      <c r="E5914" s="269">
        <v>2.9593079346017582E-9</v>
      </c>
      <c r="F5914" s="269">
        <v>2.5839891049582346E-5</v>
      </c>
    </row>
    <row r="5915" ht="14.25" customHeight="1">
      <c r="A5915" s="267">
        <v>43589.0</v>
      </c>
      <c r="B5915" s="57">
        <v>124.0</v>
      </c>
      <c r="C5915" s="57">
        <v>10.0</v>
      </c>
      <c r="D5915" s="268">
        <v>0.1875</v>
      </c>
      <c r="E5915" s="269">
        <v>3.1820330344993297E-6</v>
      </c>
      <c r="F5915" s="269">
        <v>2.7141901063708585E-5</v>
      </c>
    </row>
    <row r="5916" ht="14.25" customHeight="1">
      <c r="A5916" s="267">
        <v>43589.0</v>
      </c>
      <c r="B5916" s="57">
        <v>124.0</v>
      </c>
      <c r="C5916" s="57">
        <v>11.0</v>
      </c>
      <c r="D5916" s="268">
        <v>0.208333333333333</v>
      </c>
      <c r="E5916" s="269">
        <v>1.2336393391380349E-5</v>
      </c>
      <c r="F5916" s="269">
        <v>2.8243601844892327E-5</v>
      </c>
    </row>
    <row r="5917" ht="14.25" customHeight="1">
      <c r="A5917" s="267">
        <v>43589.0</v>
      </c>
      <c r="B5917" s="57">
        <v>124.0</v>
      </c>
      <c r="C5917" s="57">
        <v>12.0</v>
      </c>
      <c r="D5917" s="268">
        <v>0.229166666666667</v>
      </c>
      <c r="E5917" s="269">
        <v>3.07789569024715E-5</v>
      </c>
      <c r="F5917" s="269">
        <v>2.9645766475489823E-5</v>
      </c>
    </row>
    <row r="5918" ht="14.25" customHeight="1">
      <c r="A5918" s="267">
        <v>43589.0</v>
      </c>
      <c r="B5918" s="57">
        <v>124.0</v>
      </c>
      <c r="C5918" s="57">
        <v>13.0</v>
      </c>
      <c r="D5918" s="268">
        <v>0.25</v>
      </c>
      <c r="E5918" s="269">
        <v>5.7799464112716344E-5</v>
      </c>
      <c r="F5918" s="269">
        <v>3.3952414983753533E-5</v>
      </c>
    </row>
    <row r="5919" ht="14.25" customHeight="1">
      <c r="A5919" s="267">
        <v>43589.0</v>
      </c>
      <c r="B5919" s="57">
        <v>124.0</v>
      </c>
      <c r="C5919" s="57">
        <v>14.0</v>
      </c>
      <c r="D5919" s="268">
        <v>0.270833333333333</v>
      </c>
      <c r="E5919" s="269">
        <v>9.268691803669323E-5</v>
      </c>
      <c r="F5919" s="269">
        <v>4.11635473696835E-5</v>
      </c>
    </row>
    <row r="5920" ht="14.25" customHeight="1">
      <c r="A5920" s="267">
        <v>43589.0</v>
      </c>
      <c r="B5920" s="57">
        <v>124.0</v>
      </c>
      <c r="C5920" s="57">
        <v>15.0</v>
      </c>
      <c r="D5920" s="268">
        <v>0.291666666666667</v>
      </c>
      <c r="E5920" s="269">
        <v>1.3389826330014256E-4</v>
      </c>
      <c r="F5920" s="269">
        <v>4.737313359090096E-5</v>
      </c>
    </row>
    <row r="5921" ht="14.25" customHeight="1">
      <c r="A5921" s="267">
        <v>43589.0</v>
      </c>
      <c r="B5921" s="57">
        <v>124.0</v>
      </c>
      <c r="C5921" s="57">
        <v>16.0</v>
      </c>
      <c r="D5921" s="268">
        <v>0.3125</v>
      </c>
      <c r="E5921" s="269">
        <v>1.7945758143572777E-4</v>
      </c>
      <c r="F5921" s="269">
        <v>5.288163749681968E-5</v>
      </c>
    </row>
    <row r="5922" ht="14.25" customHeight="1">
      <c r="A5922" s="267">
        <v>43589.0</v>
      </c>
      <c r="B5922" s="57">
        <v>124.0</v>
      </c>
      <c r="C5922" s="57">
        <v>17.0</v>
      </c>
      <c r="D5922" s="268">
        <v>0.333333333333333</v>
      </c>
      <c r="E5922" s="269">
        <v>2.1875761275458303E-4</v>
      </c>
      <c r="F5922" s="269">
        <v>5.428380212741717E-5</v>
      </c>
    </row>
    <row r="5923" ht="14.25" customHeight="1">
      <c r="A5923" s="267">
        <v>43589.0</v>
      </c>
      <c r="B5923" s="57">
        <v>124.0</v>
      </c>
      <c r="C5923" s="57">
        <v>18.0</v>
      </c>
      <c r="D5923" s="268">
        <v>0.354166666666667</v>
      </c>
      <c r="E5923" s="269">
        <v>2.61758246301043E-4</v>
      </c>
      <c r="F5923" s="269">
        <v>5.6887822155669654E-5</v>
      </c>
    </row>
    <row r="5924" ht="14.25" customHeight="1">
      <c r="A5924" s="267">
        <v>43589.0</v>
      </c>
      <c r="B5924" s="57">
        <v>124.0</v>
      </c>
      <c r="C5924" s="57">
        <v>19.0</v>
      </c>
      <c r="D5924" s="268">
        <v>0.375</v>
      </c>
      <c r="E5924" s="269">
        <v>2.9273948243742386E-4</v>
      </c>
      <c r="F5924" s="269">
        <v>5.728844062155465E-5</v>
      </c>
    </row>
    <row r="5925" ht="14.25" customHeight="1">
      <c r="A5925" s="267">
        <v>43589.0</v>
      </c>
      <c r="B5925" s="57">
        <v>124.0</v>
      </c>
      <c r="C5925" s="57">
        <v>20.0</v>
      </c>
      <c r="D5925" s="268">
        <v>0.395833333333333</v>
      </c>
      <c r="E5925" s="269">
        <v>3.1664953681168203E-4</v>
      </c>
      <c r="F5925" s="269">
        <v>5.6286894456842146E-5</v>
      </c>
    </row>
    <row r="5926" ht="14.25" customHeight="1">
      <c r="A5926" s="267">
        <v>43589.0</v>
      </c>
      <c r="B5926" s="57">
        <v>124.0</v>
      </c>
      <c r="C5926" s="57">
        <v>21.0</v>
      </c>
      <c r="D5926" s="268">
        <v>0.416666666666667</v>
      </c>
      <c r="E5926" s="269">
        <v>3.3862589833661295E-4</v>
      </c>
      <c r="F5926" s="269">
        <v>5.258117364740593E-5</v>
      </c>
    </row>
    <row r="5927" ht="14.25" customHeight="1">
      <c r="A5927" s="267">
        <v>43589.0</v>
      </c>
      <c r="B5927" s="57">
        <v>124.0</v>
      </c>
      <c r="C5927" s="57">
        <v>22.0</v>
      </c>
      <c r="D5927" s="268">
        <v>0.4375</v>
      </c>
      <c r="E5927" s="269">
        <v>3.5535772412819127E-4</v>
      </c>
      <c r="F5927" s="269">
        <v>5.167978209916469E-5</v>
      </c>
    </row>
    <row r="5928" ht="14.25" customHeight="1">
      <c r="A5928" s="267">
        <v>43589.0</v>
      </c>
      <c r="B5928" s="57">
        <v>124.0</v>
      </c>
      <c r="C5928" s="57">
        <v>23.0</v>
      </c>
      <c r="D5928" s="268">
        <v>0.458333333333333</v>
      </c>
      <c r="E5928" s="269">
        <v>3.577612696259074E-4</v>
      </c>
      <c r="F5928" s="269">
        <v>5.097869978386593E-5</v>
      </c>
    </row>
    <row r="5929" ht="14.25" customHeight="1">
      <c r="A5929" s="267">
        <v>43589.0</v>
      </c>
      <c r="B5929" s="57">
        <v>124.0</v>
      </c>
      <c r="C5929" s="57">
        <v>24.0</v>
      </c>
      <c r="D5929" s="268">
        <v>0.479166666666667</v>
      </c>
      <c r="E5929" s="269">
        <v>3.6077806035159874E-4</v>
      </c>
      <c r="F5929" s="269">
        <v>5.1078854400337184E-5</v>
      </c>
    </row>
    <row r="5930" ht="14.25" customHeight="1">
      <c r="A5930" s="267">
        <v>43589.0</v>
      </c>
      <c r="B5930" s="57">
        <v>124.0</v>
      </c>
      <c r="C5930" s="57">
        <v>25.0</v>
      </c>
      <c r="D5930" s="268">
        <v>0.5</v>
      </c>
      <c r="E5930" s="269">
        <v>3.559931544764538E-4</v>
      </c>
      <c r="F5930" s="269">
        <v>5.248101903093467E-5</v>
      </c>
    </row>
    <row r="5931" ht="14.25" customHeight="1">
      <c r="A5931" s="267">
        <v>43589.0</v>
      </c>
      <c r="B5931" s="57">
        <v>124.0</v>
      </c>
      <c r="C5931" s="57">
        <v>26.0</v>
      </c>
      <c r="D5931" s="268">
        <v>0.520833333333333</v>
      </c>
      <c r="E5931" s="269">
        <v>3.4088465528686135E-4</v>
      </c>
      <c r="F5931" s="269">
        <v>5.167978209916469E-5</v>
      </c>
    </row>
    <row r="5932" ht="14.25" customHeight="1">
      <c r="A5932" s="267">
        <v>43589.0</v>
      </c>
      <c r="B5932" s="57">
        <v>124.0</v>
      </c>
      <c r="C5932" s="57">
        <v>27.0</v>
      </c>
      <c r="D5932" s="268">
        <v>0.541666666666667</v>
      </c>
      <c r="E5932" s="269">
        <v>3.312993960959599E-4</v>
      </c>
      <c r="F5932" s="269">
        <v>5.117900901680845E-5</v>
      </c>
    </row>
    <row r="5933" ht="14.25" customHeight="1">
      <c r="A5933" s="267">
        <v>43589.0</v>
      </c>
      <c r="B5933" s="57">
        <v>124.0</v>
      </c>
      <c r="C5933" s="57">
        <v>28.0</v>
      </c>
      <c r="D5933" s="268">
        <v>0.5625</v>
      </c>
      <c r="E5933" s="269">
        <v>3.126899026260139E-4</v>
      </c>
      <c r="F5933" s="269">
        <v>4.9075762070912194E-5</v>
      </c>
    </row>
    <row r="5934" ht="14.25" customHeight="1">
      <c r="A5934" s="267">
        <v>43589.0</v>
      </c>
      <c r="B5934" s="57">
        <v>124.0</v>
      </c>
      <c r="C5934" s="57">
        <v>29.0</v>
      </c>
      <c r="D5934" s="268">
        <v>0.583333333333333</v>
      </c>
      <c r="E5934" s="269">
        <v>2.8738071212117556E-4</v>
      </c>
      <c r="F5934" s="269">
        <v>4.677220589207346E-5</v>
      </c>
    </row>
    <row r="5935" ht="14.25" customHeight="1">
      <c r="A5935" s="267">
        <v>43589.0</v>
      </c>
      <c r="B5935" s="57">
        <v>124.0</v>
      </c>
      <c r="C5935" s="57">
        <v>30.0</v>
      </c>
      <c r="D5935" s="268">
        <v>0.604166666666667</v>
      </c>
      <c r="E5935" s="269">
        <v>2.792572999484633E-4</v>
      </c>
      <c r="F5935" s="269">
        <v>4.837467975561345E-5</v>
      </c>
    </row>
    <row r="5936" ht="14.25" customHeight="1">
      <c r="A5936" s="267">
        <v>43589.0</v>
      </c>
      <c r="B5936" s="57">
        <v>124.0</v>
      </c>
      <c r="C5936" s="57">
        <v>31.0</v>
      </c>
      <c r="D5936" s="268">
        <v>0.625</v>
      </c>
      <c r="E5936" s="269">
        <v>2.508329578306045E-4</v>
      </c>
      <c r="F5936" s="269">
        <v>4.6972515125015957E-5</v>
      </c>
    </row>
    <row r="5937" ht="14.25" customHeight="1">
      <c r="A5937" s="267">
        <v>43589.0</v>
      </c>
      <c r="B5937" s="57">
        <v>124.0</v>
      </c>
      <c r="C5937" s="57">
        <v>32.0</v>
      </c>
      <c r="D5937" s="268">
        <v>0.645833333333333</v>
      </c>
      <c r="E5937" s="269">
        <v>2.1808005009279355E-4</v>
      </c>
      <c r="F5937" s="269">
        <v>4.9476380536797194E-5</v>
      </c>
    </row>
    <row r="5938" ht="14.25" customHeight="1">
      <c r="A5938" s="267">
        <v>43589.0</v>
      </c>
      <c r="B5938" s="57">
        <v>124.0</v>
      </c>
      <c r="C5938" s="57">
        <v>33.0</v>
      </c>
      <c r="D5938" s="268">
        <v>0.666666666666667</v>
      </c>
      <c r="E5938" s="269">
        <v>1.851111260818939E-4</v>
      </c>
      <c r="F5938" s="269">
        <v>5.318210134623342E-5</v>
      </c>
    </row>
    <row r="5939" ht="14.25" customHeight="1">
      <c r="A5939" s="267">
        <v>43589.0</v>
      </c>
      <c r="B5939" s="57">
        <v>124.0</v>
      </c>
      <c r="C5939" s="57">
        <v>34.0</v>
      </c>
      <c r="D5939" s="268">
        <v>0.6875</v>
      </c>
      <c r="E5939" s="269">
        <v>1.5107846737913926E-4</v>
      </c>
      <c r="F5939" s="269">
        <v>5.879075986862339E-5</v>
      </c>
    </row>
    <row r="5940" ht="14.25" customHeight="1">
      <c r="A5940" s="267">
        <v>43589.0</v>
      </c>
      <c r="B5940" s="57">
        <v>124.0</v>
      </c>
      <c r="C5940" s="57">
        <v>35.0</v>
      </c>
      <c r="D5940" s="268">
        <v>0.708333333333333</v>
      </c>
      <c r="E5940" s="269">
        <v>1.1511304326617963E-4</v>
      </c>
      <c r="F5940" s="269">
        <v>6.520065532278334E-5</v>
      </c>
    </row>
    <row r="5941" ht="14.25" customHeight="1">
      <c r="A5941" s="267">
        <v>43589.0</v>
      </c>
      <c r="B5941" s="57">
        <v>124.0</v>
      </c>
      <c r="C5941" s="57">
        <v>36.0</v>
      </c>
      <c r="D5941" s="268">
        <v>0.729166666666667</v>
      </c>
      <c r="E5941" s="269">
        <v>7.991860341779182E-5</v>
      </c>
      <c r="F5941" s="269">
        <v>7.010823152987456E-5</v>
      </c>
    </row>
    <row r="5942" ht="14.25" customHeight="1">
      <c r="A5942" s="267">
        <v>43589.0</v>
      </c>
      <c r="B5942" s="57">
        <v>124.0</v>
      </c>
      <c r="C5942" s="57">
        <v>37.0</v>
      </c>
      <c r="D5942" s="268">
        <v>0.75</v>
      </c>
      <c r="E5942" s="269">
        <v>4.938406846952709E-5</v>
      </c>
      <c r="F5942" s="269">
        <v>7.391410695578205E-5</v>
      </c>
    </row>
    <row r="5943" ht="14.25" customHeight="1">
      <c r="A5943" s="267">
        <v>43589.0</v>
      </c>
      <c r="B5943" s="57">
        <v>124.0</v>
      </c>
      <c r="C5943" s="57">
        <v>38.0</v>
      </c>
      <c r="D5943" s="268">
        <v>0.770833333333333</v>
      </c>
      <c r="E5943" s="269">
        <v>2.697906297547513E-5</v>
      </c>
      <c r="F5943" s="269">
        <v>7.371379772283956E-5</v>
      </c>
    </row>
    <row r="5944" ht="14.25" customHeight="1">
      <c r="A5944" s="267">
        <v>43589.0</v>
      </c>
      <c r="B5944" s="57">
        <v>124.0</v>
      </c>
      <c r="C5944" s="57">
        <v>39.0</v>
      </c>
      <c r="D5944" s="268">
        <v>0.791666666666667</v>
      </c>
      <c r="E5944" s="269">
        <v>1.2499777556403248E-5</v>
      </c>
      <c r="F5944" s="269">
        <v>7.030854076281706E-5</v>
      </c>
    </row>
    <row r="5945" ht="14.25" customHeight="1">
      <c r="A5945" s="267">
        <v>43589.0</v>
      </c>
      <c r="B5945" s="57">
        <v>124.0</v>
      </c>
      <c r="C5945" s="57">
        <v>40.0</v>
      </c>
      <c r="D5945" s="268">
        <v>0.8125</v>
      </c>
      <c r="E5945" s="269">
        <v>2.977865261441657E-6</v>
      </c>
      <c r="F5945" s="269">
        <v>6.800498458397833E-5</v>
      </c>
    </row>
    <row r="5946" ht="14.25" customHeight="1">
      <c r="A5946" s="267">
        <v>43589.0</v>
      </c>
      <c r="B5946" s="57">
        <v>124.0</v>
      </c>
      <c r="C5946" s="57">
        <v>41.0</v>
      </c>
      <c r="D5946" s="268">
        <v>0.833333333333333</v>
      </c>
      <c r="E5946" s="269">
        <v>4.5203428701041866E-7</v>
      </c>
      <c r="F5946" s="269">
        <v>6.990792229693207E-5</v>
      </c>
    </row>
    <row r="5947" ht="14.25" customHeight="1">
      <c r="A5947" s="267">
        <v>43589.0</v>
      </c>
      <c r="B5947" s="57">
        <v>124.0</v>
      </c>
      <c r="C5947" s="57">
        <v>42.0</v>
      </c>
      <c r="D5947" s="268">
        <v>0.854166666666667</v>
      </c>
      <c r="E5947" s="269">
        <v>4.219788157996194E-8</v>
      </c>
      <c r="F5947" s="269">
        <v>7.131008692752957E-5</v>
      </c>
    </row>
    <row r="5948" ht="14.25" customHeight="1">
      <c r="A5948" s="267">
        <v>43589.0</v>
      </c>
      <c r="B5948" s="57">
        <v>124.0</v>
      </c>
      <c r="C5948" s="57">
        <v>43.0</v>
      </c>
      <c r="D5948" s="268">
        <v>0.875</v>
      </c>
      <c r="E5948" s="269">
        <v>0.0</v>
      </c>
      <c r="F5948" s="269">
        <v>7.391410695578205E-5</v>
      </c>
    </row>
    <row r="5949" ht="14.25" customHeight="1">
      <c r="A5949" s="267">
        <v>43589.0</v>
      </c>
      <c r="B5949" s="57">
        <v>124.0</v>
      </c>
      <c r="C5949" s="57">
        <v>44.0</v>
      </c>
      <c r="D5949" s="268">
        <v>0.895833333333333</v>
      </c>
      <c r="E5949" s="269">
        <v>0.0</v>
      </c>
      <c r="F5949" s="269">
        <v>6.840560304986335E-5</v>
      </c>
    </row>
    <row r="5950" ht="14.25" customHeight="1">
      <c r="A5950" s="267">
        <v>43589.0</v>
      </c>
      <c r="B5950" s="57">
        <v>124.0</v>
      </c>
      <c r="C5950" s="57">
        <v>45.0</v>
      </c>
      <c r="D5950" s="268">
        <v>0.916666666666667</v>
      </c>
      <c r="E5950" s="269">
        <v>0.0</v>
      </c>
      <c r="F5950" s="269">
        <v>6.55011191721971E-5</v>
      </c>
    </row>
    <row r="5951" ht="14.25" customHeight="1">
      <c r="A5951" s="267">
        <v>43589.0</v>
      </c>
      <c r="B5951" s="57">
        <v>124.0</v>
      </c>
      <c r="C5951" s="57">
        <v>46.0</v>
      </c>
      <c r="D5951" s="268">
        <v>0.9375</v>
      </c>
      <c r="E5951" s="269">
        <v>0.0</v>
      </c>
      <c r="F5951" s="269">
        <v>5.81898321697959E-5</v>
      </c>
    </row>
    <row r="5952" ht="14.25" customHeight="1">
      <c r="A5952" s="267">
        <v>43589.0</v>
      </c>
      <c r="B5952" s="57">
        <v>124.0</v>
      </c>
      <c r="C5952" s="57">
        <v>47.0</v>
      </c>
      <c r="D5952" s="268">
        <v>0.958333333333333</v>
      </c>
      <c r="E5952" s="269">
        <v>0.0</v>
      </c>
      <c r="F5952" s="269">
        <v>5.0277617468567196E-5</v>
      </c>
    </row>
    <row r="5953" ht="14.25" customHeight="1">
      <c r="A5953" s="267">
        <v>43589.0</v>
      </c>
      <c r="B5953" s="57">
        <v>124.0</v>
      </c>
      <c r="C5953" s="57">
        <v>48.0</v>
      </c>
      <c r="D5953" s="268">
        <v>0.979166666666667</v>
      </c>
      <c r="E5953" s="269">
        <v>0.0</v>
      </c>
      <c r="F5953" s="269">
        <v>4.236540276733849E-5</v>
      </c>
    </row>
    <row r="5954" ht="14.25" customHeight="1">
      <c r="A5954" s="267">
        <v>43590.0</v>
      </c>
      <c r="B5954" s="57">
        <v>125.0</v>
      </c>
      <c r="C5954" s="57">
        <v>1.0</v>
      </c>
      <c r="D5954" s="268">
        <v>0.0</v>
      </c>
      <c r="E5954" s="269">
        <v>0.0</v>
      </c>
      <c r="F5954" s="269">
        <v>3.6957053477891026E-5</v>
      </c>
    </row>
    <row r="5955" ht="14.25" customHeight="1">
      <c r="A5955" s="267">
        <v>43590.0</v>
      </c>
      <c r="B5955" s="57">
        <v>125.0</v>
      </c>
      <c r="C5955" s="57">
        <v>2.0</v>
      </c>
      <c r="D5955" s="268">
        <v>0.020833333333333332</v>
      </c>
      <c r="E5955" s="269">
        <v>0.0</v>
      </c>
      <c r="F5955" s="269">
        <v>3.3151178051983545E-5</v>
      </c>
    </row>
    <row r="5956" ht="14.25" customHeight="1">
      <c r="A5956" s="267">
        <v>43590.0</v>
      </c>
      <c r="B5956" s="57">
        <v>125.0</v>
      </c>
      <c r="C5956" s="57">
        <v>3.0</v>
      </c>
      <c r="D5956" s="268">
        <v>0.0416666666666667</v>
      </c>
      <c r="E5956" s="269">
        <v>0.0</v>
      </c>
      <c r="F5956" s="269">
        <v>3.054715802373107E-5</v>
      </c>
    </row>
    <row r="5957" ht="14.25" customHeight="1">
      <c r="A5957" s="267">
        <v>43590.0</v>
      </c>
      <c r="B5957" s="57">
        <v>125.0</v>
      </c>
      <c r="C5957" s="57">
        <v>4.0</v>
      </c>
      <c r="D5957" s="268">
        <v>0.0625</v>
      </c>
      <c r="E5957" s="269">
        <v>0.0</v>
      </c>
      <c r="F5957" s="269">
        <v>2.8043292611949826E-5</v>
      </c>
    </row>
    <row r="5958" ht="14.25" customHeight="1">
      <c r="A5958" s="267">
        <v>43590.0</v>
      </c>
      <c r="B5958" s="57">
        <v>125.0</v>
      </c>
      <c r="C5958" s="57">
        <v>5.0</v>
      </c>
      <c r="D5958" s="268">
        <v>0.0833333333333333</v>
      </c>
      <c r="E5958" s="269">
        <v>0.0</v>
      </c>
      <c r="F5958" s="269">
        <v>2.684143721429483E-5</v>
      </c>
    </row>
    <row r="5959" ht="14.25" customHeight="1">
      <c r="A5959" s="267">
        <v>43590.0</v>
      </c>
      <c r="B5959" s="57">
        <v>125.0</v>
      </c>
      <c r="C5959" s="57">
        <v>6.0</v>
      </c>
      <c r="D5959" s="268">
        <v>0.104166666666667</v>
      </c>
      <c r="E5959" s="269">
        <v>0.0</v>
      </c>
      <c r="F5959" s="269">
        <v>2.6641127981352337E-5</v>
      </c>
    </row>
    <row r="5960" ht="14.25" customHeight="1">
      <c r="A5960" s="267">
        <v>43590.0</v>
      </c>
      <c r="B5960" s="57">
        <v>125.0</v>
      </c>
      <c r="C5960" s="57">
        <v>7.0</v>
      </c>
      <c r="D5960" s="268">
        <v>0.125</v>
      </c>
      <c r="E5960" s="269">
        <v>0.0</v>
      </c>
      <c r="F5960" s="269">
        <v>2.654097336488109E-5</v>
      </c>
    </row>
    <row r="5961" ht="14.25" customHeight="1">
      <c r="A5961" s="267">
        <v>43590.0</v>
      </c>
      <c r="B5961" s="57">
        <v>125.0</v>
      </c>
      <c r="C5961" s="57">
        <v>8.0</v>
      </c>
      <c r="D5961" s="268">
        <v>0.145833333333333</v>
      </c>
      <c r="E5961" s="269">
        <v>0.0</v>
      </c>
      <c r="F5961" s="269">
        <v>2.5839891049582346E-5</v>
      </c>
    </row>
    <row r="5962" ht="14.25" customHeight="1">
      <c r="A5962" s="267">
        <v>43590.0</v>
      </c>
      <c r="B5962" s="57">
        <v>125.0</v>
      </c>
      <c r="C5962" s="57">
        <v>9.0</v>
      </c>
      <c r="D5962" s="268">
        <v>0.166666666666667</v>
      </c>
      <c r="E5962" s="269">
        <v>5.9186158692035165E-9</v>
      </c>
      <c r="F5962" s="269">
        <v>2.5739736433111092E-5</v>
      </c>
    </row>
    <row r="5963" ht="14.25" customHeight="1">
      <c r="A5963" s="267">
        <v>43590.0</v>
      </c>
      <c r="B5963" s="57">
        <v>125.0</v>
      </c>
      <c r="C5963" s="57">
        <v>10.0</v>
      </c>
      <c r="D5963" s="268">
        <v>0.1875</v>
      </c>
      <c r="E5963" s="269">
        <v>2.9778388491673495E-6</v>
      </c>
      <c r="F5963" s="269">
        <v>2.704174644723733E-5</v>
      </c>
    </row>
    <row r="5964" ht="14.25" customHeight="1">
      <c r="A5964" s="267">
        <v>43590.0</v>
      </c>
      <c r="B5964" s="57">
        <v>125.0</v>
      </c>
      <c r="C5964" s="57">
        <v>11.0</v>
      </c>
      <c r="D5964" s="268">
        <v>0.208333333333333</v>
      </c>
      <c r="E5964" s="269">
        <v>1.2052795954414372E-5</v>
      </c>
      <c r="F5964" s="269">
        <v>2.8043292611949826E-5</v>
      </c>
    </row>
    <row r="5965" ht="14.25" customHeight="1">
      <c r="A5965" s="267">
        <v>43590.0</v>
      </c>
      <c r="B5965" s="57">
        <v>125.0</v>
      </c>
      <c r="C5965" s="57">
        <v>12.0</v>
      </c>
      <c r="D5965" s="268">
        <v>0.229166666666667</v>
      </c>
      <c r="E5965" s="269">
        <v>3.1373728741066805E-5</v>
      </c>
      <c r="F5965" s="269">
        <v>2.9044838776662325E-5</v>
      </c>
    </row>
    <row r="5966" ht="14.25" customHeight="1">
      <c r="A5966" s="267">
        <v>43590.0</v>
      </c>
      <c r="B5966" s="57">
        <v>125.0</v>
      </c>
      <c r="C5966" s="57">
        <v>13.0</v>
      </c>
      <c r="D5966" s="268">
        <v>0.25</v>
      </c>
      <c r="E5966" s="269">
        <v>5.609526296665525E-5</v>
      </c>
      <c r="F5966" s="269">
        <v>3.515427038140853E-5</v>
      </c>
    </row>
    <row r="5967" ht="14.25" customHeight="1">
      <c r="A5967" s="267">
        <v>43590.0</v>
      </c>
      <c r="B5967" s="57">
        <v>125.0</v>
      </c>
      <c r="C5967" s="57">
        <v>14.0</v>
      </c>
      <c r="D5967" s="268">
        <v>0.270833333333333</v>
      </c>
      <c r="E5967" s="269">
        <v>8.750224311985274E-5</v>
      </c>
      <c r="F5967" s="269">
        <v>4.206493891792475E-5</v>
      </c>
    </row>
    <row r="5968" ht="14.25" customHeight="1">
      <c r="A5968" s="267">
        <v>43590.0</v>
      </c>
      <c r="B5968" s="57">
        <v>125.0</v>
      </c>
      <c r="C5968" s="57">
        <v>15.0</v>
      </c>
      <c r="D5968" s="268">
        <v>0.291666666666667</v>
      </c>
      <c r="E5968" s="269">
        <v>1.2789303922774048E-4</v>
      </c>
      <c r="F5968" s="269">
        <v>4.857498898855595E-5</v>
      </c>
    </row>
    <row r="5969" ht="14.25" customHeight="1">
      <c r="A5969" s="267">
        <v>43590.0</v>
      </c>
      <c r="B5969" s="57">
        <v>125.0</v>
      </c>
      <c r="C5969" s="57">
        <v>16.0</v>
      </c>
      <c r="D5969" s="268">
        <v>0.3125</v>
      </c>
      <c r="E5969" s="269">
        <v>1.7076121381493777E-4</v>
      </c>
      <c r="F5969" s="269">
        <v>5.338241057917592E-5</v>
      </c>
    </row>
    <row r="5970" ht="14.25" customHeight="1">
      <c r="A5970" s="267">
        <v>43590.0</v>
      </c>
      <c r="B5970" s="57">
        <v>125.0</v>
      </c>
      <c r="C5970" s="57">
        <v>17.0</v>
      </c>
      <c r="D5970" s="268">
        <v>0.333333333333333</v>
      </c>
      <c r="E5970" s="269">
        <v>2.1151693223790362E-4</v>
      </c>
      <c r="F5970" s="269">
        <v>5.318210134623342E-5</v>
      </c>
    </row>
    <row r="5971" ht="14.25" customHeight="1">
      <c r="A5971" s="267">
        <v>43590.0</v>
      </c>
      <c r="B5971" s="57">
        <v>125.0</v>
      </c>
      <c r="C5971" s="57">
        <v>18.0</v>
      </c>
      <c r="D5971" s="268">
        <v>0.354166666666667</v>
      </c>
      <c r="E5971" s="269">
        <v>2.5343121354495866E-4</v>
      </c>
      <c r="F5971" s="269">
        <v>5.6186739840370906E-5</v>
      </c>
    </row>
    <row r="5972" ht="14.25" customHeight="1">
      <c r="A5972" s="267">
        <v>43590.0</v>
      </c>
      <c r="B5972" s="57">
        <v>125.0</v>
      </c>
      <c r="C5972" s="57">
        <v>19.0</v>
      </c>
      <c r="D5972" s="268">
        <v>0.375</v>
      </c>
      <c r="E5972" s="269">
        <v>2.9236744463382615E-4</v>
      </c>
      <c r="F5972" s="269">
        <v>5.71882860050834E-5</v>
      </c>
    </row>
    <row r="5973" ht="14.25" customHeight="1">
      <c r="A5973" s="267">
        <v>43590.0</v>
      </c>
      <c r="B5973" s="57">
        <v>125.0</v>
      </c>
      <c r="C5973" s="57">
        <v>20.0</v>
      </c>
      <c r="D5973" s="268">
        <v>0.395833333333333</v>
      </c>
      <c r="E5973" s="269">
        <v>3.105094405854462E-4</v>
      </c>
      <c r="F5973" s="269">
        <v>5.6887822155669654E-5</v>
      </c>
    </row>
    <row r="5974" ht="14.25" customHeight="1">
      <c r="A5974" s="267">
        <v>43590.0</v>
      </c>
      <c r="B5974" s="57">
        <v>125.0</v>
      </c>
      <c r="C5974" s="57">
        <v>21.0</v>
      </c>
      <c r="D5974" s="268">
        <v>0.416666666666667</v>
      </c>
      <c r="E5974" s="269">
        <v>3.42473277054475E-4</v>
      </c>
      <c r="F5974" s="269">
        <v>5.588627599095715E-5</v>
      </c>
    </row>
    <row r="5975" ht="14.25" customHeight="1">
      <c r="A5975" s="267">
        <v>43590.0</v>
      </c>
      <c r="B5975" s="57">
        <v>125.0</v>
      </c>
      <c r="C5975" s="57">
        <v>22.0</v>
      </c>
      <c r="D5975" s="268">
        <v>0.4375</v>
      </c>
      <c r="E5975" s="269">
        <v>3.636445826551748E-4</v>
      </c>
      <c r="F5975" s="269">
        <v>5.348256519564716E-5</v>
      </c>
    </row>
    <row r="5976" ht="14.25" customHeight="1">
      <c r="A5976" s="267">
        <v>43590.0</v>
      </c>
      <c r="B5976" s="57">
        <v>125.0</v>
      </c>
      <c r="C5976" s="57">
        <v>23.0</v>
      </c>
      <c r="D5976" s="268">
        <v>0.458333333333333</v>
      </c>
      <c r="E5976" s="269">
        <v>3.779356602308342E-4</v>
      </c>
      <c r="F5976" s="269">
        <v>5.188009133210718E-5</v>
      </c>
    </row>
    <row r="5977" ht="14.25" customHeight="1">
      <c r="A5977" s="267">
        <v>43590.0</v>
      </c>
      <c r="B5977" s="57">
        <v>125.0</v>
      </c>
      <c r="C5977" s="57">
        <v>24.0</v>
      </c>
      <c r="D5977" s="268">
        <v>0.479166666666667</v>
      </c>
      <c r="E5977" s="269">
        <v>3.889374678987061E-4</v>
      </c>
      <c r="F5977" s="269">
        <v>5.188009133210718E-5</v>
      </c>
    </row>
    <row r="5978" ht="14.25" customHeight="1">
      <c r="A5978" s="267">
        <v>43590.0</v>
      </c>
      <c r="B5978" s="57">
        <v>125.0</v>
      </c>
      <c r="C5978" s="57">
        <v>25.0</v>
      </c>
      <c r="D5978" s="268">
        <v>0.5</v>
      </c>
      <c r="E5978" s="269">
        <v>3.8165560102454416E-4</v>
      </c>
      <c r="F5978" s="269">
        <v>5.318210134623342E-5</v>
      </c>
    </row>
    <row r="5979" ht="14.25" customHeight="1">
      <c r="A5979" s="267">
        <v>43590.0</v>
      </c>
      <c r="B5979" s="57">
        <v>125.0</v>
      </c>
      <c r="C5979" s="57">
        <v>26.0</v>
      </c>
      <c r="D5979" s="268">
        <v>0.520833333333333</v>
      </c>
      <c r="E5979" s="269">
        <v>3.6733052578608895E-4</v>
      </c>
      <c r="F5979" s="269">
        <v>5.358271981211842E-5</v>
      </c>
    </row>
    <row r="5980" ht="14.25" customHeight="1">
      <c r="A5980" s="267">
        <v>43590.0</v>
      </c>
      <c r="B5980" s="57">
        <v>125.0</v>
      </c>
      <c r="C5980" s="57">
        <v>27.0</v>
      </c>
      <c r="D5980" s="268">
        <v>0.541666666666667</v>
      </c>
      <c r="E5980" s="269">
        <v>3.4436323735802916E-4</v>
      </c>
      <c r="F5980" s="269">
        <v>5.3282255962704675E-5</v>
      </c>
    </row>
    <row r="5981" ht="14.25" customHeight="1">
      <c r="A5981" s="267">
        <v>43590.0</v>
      </c>
      <c r="B5981" s="57">
        <v>125.0</v>
      </c>
      <c r="C5981" s="57">
        <v>28.0</v>
      </c>
      <c r="D5981" s="268">
        <v>0.5625</v>
      </c>
      <c r="E5981" s="269">
        <v>3.1550794867758655E-4</v>
      </c>
      <c r="F5981" s="269">
        <v>5.218055518152093E-5</v>
      </c>
    </row>
    <row r="5982" ht="14.25" customHeight="1">
      <c r="A5982" s="267">
        <v>43590.0</v>
      </c>
      <c r="B5982" s="57">
        <v>125.0</v>
      </c>
      <c r="C5982" s="57">
        <v>29.0</v>
      </c>
      <c r="D5982" s="268">
        <v>0.583333333333333</v>
      </c>
      <c r="E5982" s="269">
        <v>2.956432101145953E-4</v>
      </c>
      <c r="F5982" s="269">
        <v>5.08785451673947E-5</v>
      </c>
    </row>
    <row r="5983" ht="14.25" customHeight="1">
      <c r="A5983" s="267">
        <v>43590.0</v>
      </c>
      <c r="B5983" s="57">
        <v>125.0</v>
      </c>
      <c r="C5983" s="57">
        <v>30.0</v>
      </c>
      <c r="D5983" s="268">
        <v>0.604166666666667</v>
      </c>
      <c r="E5983" s="269">
        <v>2.811308634800981E-4</v>
      </c>
      <c r="F5983" s="269">
        <v>5.288163749681968E-5</v>
      </c>
    </row>
    <row r="5984" ht="14.25" customHeight="1">
      <c r="A5984" s="267">
        <v>43590.0</v>
      </c>
      <c r="B5984" s="57">
        <v>125.0</v>
      </c>
      <c r="C5984" s="57">
        <v>31.0</v>
      </c>
      <c r="D5984" s="268">
        <v>0.625</v>
      </c>
      <c r="E5984" s="269">
        <v>2.501862267455707E-4</v>
      </c>
      <c r="F5984" s="269">
        <v>5.137931824975094E-5</v>
      </c>
    </row>
    <row r="5985" ht="14.25" customHeight="1">
      <c r="A5985" s="267">
        <v>43590.0</v>
      </c>
      <c r="B5985" s="57">
        <v>125.0</v>
      </c>
      <c r="C5985" s="57">
        <v>32.0</v>
      </c>
      <c r="D5985" s="268">
        <v>0.645833333333333</v>
      </c>
      <c r="E5985" s="269">
        <v>2.183919735787065E-4</v>
      </c>
      <c r="F5985" s="269">
        <v>5.308194672976218E-5</v>
      </c>
    </row>
    <row r="5986" ht="14.25" customHeight="1">
      <c r="A5986" s="267">
        <v>43590.0</v>
      </c>
      <c r="B5986" s="57">
        <v>125.0</v>
      </c>
      <c r="C5986" s="57">
        <v>33.0</v>
      </c>
      <c r="D5986" s="268">
        <v>0.666666666666667</v>
      </c>
      <c r="E5986" s="269">
        <v>1.7940908142684265E-4</v>
      </c>
      <c r="F5986" s="269">
        <v>5.73885952380259E-5</v>
      </c>
    </row>
    <row r="5987" ht="14.25" customHeight="1">
      <c r="A5987" s="267">
        <v>43590.0</v>
      </c>
      <c r="B5987" s="57">
        <v>125.0</v>
      </c>
      <c r="C5987" s="57">
        <v>34.0</v>
      </c>
      <c r="D5987" s="268">
        <v>0.6875</v>
      </c>
      <c r="E5987" s="269">
        <v>1.4816623362717775E-4</v>
      </c>
      <c r="F5987" s="269">
        <v>6.159508912981838E-5</v>
      </c>
    </row>
    <row r="5988" ht="14.25" customHeight="1">
      <c r="A5988" s="267">
        <v>43590.0</v>
      </c>
      <c r="B5988" s="57">
        <v>125.0</v>
      </c>
      <c r="C5988" s="57">
        <v>35.0</v>
      </c>
      <c r="D5988" s="268">
        <v>0.708333333333333</v>
      </c>
      <c r="E5988" s="269">
        <v>1.2107890593015439E-4</v>
      </c>
      <c r="F5988" s="269">
        <v>6.750421150162208E-5</v>
      </c>
    </row>
    <row r="5989" ht="14.25" customHeight="1">
      <c r="A5989" s="267">
        <v>43590.0</v>
      </c>
      <c r="B5989" s="57">
        <v>125.0</v>
      </c>
      <c r="C5989" s="57">
        <v>36.0</v>
      </c>
      <c r="D5989" s="268">
        <v>0.729166666666667</v>
      </c>
      <c r="E5989" s="269">
        <v>8.251144600805491E-5</v>
      </c>
      <c r="F5989" s="269">
        <v>7.18108600098858E-5</v>
      </c>
    </row>
    <row r="5990" ht="14.25" customHeight="1">
      <c r="A5990" s="267">
        <v>43590.0</v>
      </c>
      <c r="B5990" s="57">
        <v>125.0</v>
      </c>
      <c r="C5990" s="57">
        <v>37.0</v>
      </c>
      <c r="D5990" s="268">
        <v>0.75</v>
      </c>
      <c r="E5990" s="269">
        <v>5.08064540289252E-5</v>
      </c>
      <c r="F5990" s="269">
        <v>7.251194232518454E-5</v>
      </c>
    </row>
    <row r="5991" ht="14.25" customHeight="1">
      <c r="A5991" s="267">
        <v>43590.0</v>
      </c>
      <c r="B5991" s="57">
        <v>125.0</v>
      </c>
      <c r="C5991" s="57">
        <v>38.0</v>
      </c>
      <c r="D5991" s="268">
        <v>0.770833333333333</v>
      </c>
      <c r="E5991" s="269">
        <v>2.961299844051263E-5</v>
      </c>
      <c r="F5991" s="269">
        <v>7.151039616047207E-5</v>
      </c>
    </row>
    <row r="5992" ht="14.25" customHeight="1">
      <c r="A5992" s="267">
        <v>43590.0</v>
      </c>
      <c r="B5992" s="57">
        <v>125.0</v>
      </c>
      <c r="C5992" s="57">
        <v>39.0</v>
      </c>
      <c r="D5992" s="268">
        <v>0.791666666666667</v>
      </c>
      <c r="E5992" s="269">
        <v>1.2819992553371006E-5</v>
      </c>
      <c r="F5992" s="269">
        <v>6.970761306398956E-5</v>
      </c>
    </row>
    <row r="5993" ht="14.25" customHeight="1">
      <c r="A5993" s="267">
        <v>43590.0</v>
      </c>
      <c r="B5993" s="57">
        <v>125.0</v>
      </c>
      <c r="C5993" s="57">
        <v>40.0</v>
      </c>
      <c r="D5993" s="268">
        <v>0.8125</v>
      </c>
      <c r="E5993" s="269">
        <v>2.6991970975999914E-6</v>
      </c>
      <c r="F5993" s="269">
        <v>6.680312918632335E-5</v>
      </c>
    </row>
    <row r="5994" ht="14.25" customHeight="1">
      <c r="A5994" s="267">
        <v>43590.0</v>
      </c>
      <c r="B5994" s="57">
        <v>125.0</v>
      </c>
      <c r="C5994" s="57">
        <v>41.0</v>
      </c>
      <c r="D5994" s="268">
        <v>0.833333333333333</v>
      </c>
      <c r="E5994" s="269">
        <v>4.041304898190525E-7</v>
      </c>
      <c r="F5994" s="269">
        <v>7.020838614634582E-5</v>
      </c>
    </row>
    <row r="5995" ht="14.25" customHeight="1">
      <c r="A5995" s="267">
        <v>43590.0</v>
      </c>
      <c r="B5995" s="57">
        <v>125.0</v>
      </c>
      <c r="C5995" s="57">
        <v>42.0</v>
      </c>
      <c r="D5995" s="268">
        <v>0.854166666666667</v>
      </c>
      <c r="E5995" s="269">
        <v>2.0786826281253442E-8</v>
      </c>
      <c r="F5995" s="269">
        <v>7.120993231105831E-5</v>
      </c>
    </row>
    <row r="5996" ht="14.25" customHeight="1">
      <c r="A5996" s="267">
        <v>43590.0</v>
      </c>
      <c r="B5996" s="57">
        <v>125.0</v>
      </c>
      <c r="C5996" s="57">
        <v>43.0</v>
      </c>
      <c r="D5996" s="268">
        <v>0.875</v>
      </c>
      <c r="E5996" s="269">
        <v>3.995065711712374E-9</v>
      </c>
      <c r="F5996" s="269">
        <v>7.38139523393108E-5</v>
      </c>
    </row>
    <row r="5997" ht="14.25" customHeight="1">
      <c r="A5997" s="267">
        <v>43590.0</v>
      </c>
      <c r="B5997" s="57">
        <v>125.0</v>
      </c>
      <c r="C5997" s="57">
        <v>44.0</v>
      </c>
      <c r="D5997" s="268">
        <v>0.895833333333333</v>
      </c>
      <c r="E5997" s="269">
        <v>0.0</v>
      </c>
      <c r="F5997" s="269">
        <v>6.890637613221959E-5</v>
      </c>
    </row>
    <row r="5998" ht="14.25" customHeight="1">
      <c r="A5998" s="267">
        <v>43590.0</v>
      </c>
      <c r="B5998" s="57">
        <v>125.0</v>
      </c>
      <c r="C5998" s="57">
        <v>45.0</v>
      </c>
      <c r="D5998" s="268">
        <v>0.916666666666667</v>
      </c>
      <c r="E5998" s="269">
        <v>0.0</v>
      </c>
      <c r="F5998" s="269">
        <v>6.65026653369096E-5</v>
      </c>
    </row>
    <row r="5999" ht="14.25" customHeight="1">
      <c r="A5999" s="267">
        <v>43590.0</v>
      </c>
      <c r="B5999" s="57">
        <v>125.0</v>
      </c>
      <c r="C5999" s="57">
        <v>46.0</v>
      </c>
      <c r="D5999" s="268">
        <v>0.9375</v>
      </c>
      <c r="E5999" s="269">
        <v>0.0</v>
      </c>
      <c r="F5999" s="269">
        <v>5.9391687567450885E-5</v>
      </c>
    </row>
    <row r="6000" ht="14.25" customHeight="1">
      <c r="A6000" s="267">
        <v>43590.0</v>
      </c>
      <c r="B6000" s="57">
        <v>125.0</v>
      </c>
      <c r="C6000" s="57">
        <v>47.0</v>
      </c>
      <c r="D6000" s="268">
        <v>0.958333333333333</v>
      </c>
      <c r="E6000" s="269">
        <v>0.0</v>
      </c>
      <c r="F6000" s="269">
        <v>5.067823593445219E-5</v>
      </c>
    </row>
    <row r="6001" ht="14.25" customHeight="1">
      <c r="A6001" s="267">
        <v>43590.0</v>
      </c>
      <c r="B6001" s="57">
        <v>125.0</v>
      </c>
      <c r="C6001" s="57">
        <v>48.0</v>
      </c>
      <c r="D6001" s="268">
        <v>0.979166666666667</v>
      </c>
      <c r="E6001" s="269">
        <v>0.0</v>
      </c>
      <c r="F6001" s="269">
        <v>4.246555738380974E-5</v>
      </c>
    </row>
    <row r="6002" ht="14.25" customHeight="1">
      <c r="A6002" s="267">
        <v>43591.0</v>
      </c>
      <c r="B6002" s="57">
        <v>126.0</v>
      </c>
      <c r="C6002" s="57">
        <v>1.0</v>
      </c>
      <c r="D6002" s="268">
        <v>0.0</v>
      </c>
      <c r="E6002" s="269">
        <v>0.0</v>
      </c>
      <c r="F6002" s="269">
        <v>3.7457826560247266E-5</v>
      </c>
    </row>
    <row r="6003" ht="14.25" customHeight="1">
      <c r="A6003" s="267">
        <v>43591.0</v>
      </c>
      <c r="B6003" s="57">
        <v>126.0</v>
      </c>
      <c r="C6003" s="57">
        <v>2.0</v>
      </c>
      <c r="D6003" s="268">
        <v>0.020833333333333332</v>
      </c>
      <c r="E6003" s="269">
        <v>0.0</v>
      </c>
      <c r="F6003" s="269">
        <v>3.3651951134339786E-5</v>
      </c>
    </row>
    <row r="6004" ht="14.25" customHeight="1">
      <c r="A6004" s="267">
        <v>43591.0</v>
      </c>
      <c r="B6004" s="57">
        <v>126.0</v>
      </c>
      <c r="C6004" s="57">
        <v>3.0</v>
      </c>
      <c r="D6004" s="268">
        <v>0.0416666666666667</v>
      </c>
      <c r="E6004" s="269">
        <v>0.0</v>
      </c>
      <c r="F6004" s="269">
        <v>3.0246694174317314E-5</v>
      </c>
    </row>
    <row r="6005" ht="14.25" customHeight="1">
      <c r="A6005" s="267">
        <v>43591.0</v>
      </c>
      <c r="B6005" s="57">
        <v>126.0</v>
      </c>
      <c r="C6005" s="57">
        <v>4.0</v>
      </c>
      <c r="D6005" s="268">
        <v>0.0625</v>
      </c>
      <c r="E6005" s="269">
        <v>0.0</v>
      </c>
      <c r="F6005" s="269">
        <v>2.8143447228421073E-5</v>
      </c>
    </row>
    <row r="6006" ht="14.25" customHeight="1">
      <c r="A6006" s="267">
        <v>43591.0</v>
      </c>
      <c r="B6006" s="57">
        <v>126.0</v>
      </c>
      <c r="C6006" s="57">
        <v>5.0</v>
      </c>
      <c r="D6006" s="268">
        <v>0.0833333333333333</v>
      </c>
      <c r="E6006" s="269">
        <v>0.0</v>
      </c>
      <c r="F6006" s="269">
        <v>2.7642674146064832E-5</v>
      </c>
    </row>
    <row r="6007" ht="14.25" customHeight="1">
      <c r="A6007" s="267">
        <v>43591.0</v>
      </c>
      <c r="B6007" s="57">
        <v>126.0</v>
      </c>
      <c r="C6007" s="57">
        <v>6.0</v>
      </c>
      <c r="D6007" s="268">
        <v>0.104166666666667</v>
      </c>
      <c r="E6007" s="269">
        <v>0.0</v>
      </c>
      <c r="F6007" s="269">
        <v>2.724205568017983E-5</v>
      </c>
    </row>
    <row r="6008" ht="14.25" customHeight="1">
      <c r="A6008" s="267">
        <v>43591.0</v>
      </c>
      <c r="B6008" s="57">
        <v>126.0</v>
      </c>
      <c r="C6008" s="57">
        <v>7.0</v>
      </c>
      <c r="D6008" s="268">
        <v>0.125</v>
      </c>
      <c r="E6008" s="269">
        <v>0.0</v>
      </c>
      <c r="F6008" s="269">
        <v>2.644081874840984E-5</v>
      </c>
    </row>
    <row r="6009" ht="14.25" customHeight="1">
      <c r="A6009" s="267">
        <v>43591.0</v>
      </c>
      <c r="B6009" s="57">
        <v>126.0</v>
      </c>
      <c r="C6009" s="57">
        <v>8.0</v>
      </c>
      <c r="D6009" s="268">
        <v>0.145833333333333</v>
      </c>
      <c r="E6009" s="269">
        <v>0.0</v>
      </c>
      <c r="F6009" s="269">
        <v>2.604020028252484E-5</v>
      </c>
    </row>
    <row r="6010" ht="14.25" customHeight="1">
      <c r="A6010" s="267">
        <v>43591.0</v>
      </c>
      <c r="B6010" s="57">
        <v>126.0</v>
      </c>
      <c r="C6010" s="57">
        <v>9.0</v>
      </c>
      <c r="D6010" s="268">
        <v>0.166666666666667</v>
      </c>
      <c r="E6010" s="269">
        <v>5.9186158692035165E-9</v>
      </c>
      <c r="F6010" s="269">
        <v>2.644081874840984E-5</v>
      </c>
    </row>
    <row r="6011" ht="14.25" customHeight="1">
      <c r="A6011" s="267">
        <v>43591.0</v>
      </c>
      <c r="B6011" s="57">
        <v>126.0</v>
      </c>
      <c r="C6011" s="57">
        <v>10.0</v>
      </c>
      <c r="D6011" s="268">
        <v>0.1875</v>
      </c>
      <c r="E6011" s="269">
        <v>3.019086141350321E-6</v>
      </c>
      <c r="F6011" s="269">
        <v>2.744236491312233E-5</v>
      </c>
    </row>
    <row r="6012" ht="14.25" customHeight="1">
      <c r="A6012" s="267">
        <v>43591.0</v>
      </c>
      <c r="B6012" s="57">
        <v>126.0</v>
      </c>
      <c r="C6012" s="57">
        <v>11.0</v>
      </c>
      <c r="D6012" s="268">
        <v>0.208333333333333</v>
      </c>
      <c r="E6012" s="269">
        <v>1.2591344817941156E-5</v>
      </c>
      <c r="F6012" s="269">
        <v>2.784298337900733E-5</v>
      </c>
    </row>
    <row r="6013" ht="14.25" customHeight="1">
      <c r="A6013" s="267">
        <v>43591.0</v>
      </c>
      <c r="B6013" s="57">
        <v>126.0</v>
      </c>
      <c r="C6013" s="57">
        <v>12.0</v>
      </c>
      <c r="D6013" s="268">
        <v>0.229166666666667</v>
      </c>
      <c r="E6013" s="269">
        <v>3.091885360600791E-5</v>
      </c>
      <c r="F6013" s="269">
        <v>2.9245148009604822E-5</v>
      </c>
    </row>
    <row r="6014" ht="14.25" customHeight="1">
      <c r="A6014" s="267">
        <v>43591.0</v>
      </c>
      <c r="B6014" s="57">
        <v>126.0</v>
      </c>
      <c r="C6014" s="57">
        <v>13.0</v>
      </c>
      <c r="D6014" s="268">
        <v>0.25</v>
      </c>
      <c r="E6014" s="269">
        <v>5.643400948833677E-5</v>
      </c>
      <c r="F6014" s="269">
        <v>3.465349729905229E-5</v>
      </c>
    </row>
    <row r="6015" ht="14.25" customHeight="1">
      <c r="A6015" s="267">
        <v>43591.0</v>
      </c>
      <c r="B6015" s="57">
        <v>126.0</v>
      </c>
      <c r="C6015" s="57">
        <v>14.0</v>
      </c>
      <c r="D6015" s="268">
        <v>0.270833333333333</v>
      </c>
      <c r="E6015" s="269">
        <v>8.46552620653537E-5</v>
      </c>
      <c r="F6015" s="269">
        <v>4.1764475068510994E-5</v>
      </c>
    </row>
    <row r="6016" ht="14.25" customHeight="1">
      <c r="A6016" s="267">
        <v>43591.0</v>
      </c>
      <c r="B6016" s="57">
        <v>126.0</v>
      </c>
      <c r="C6016" s="57">
        <v>15.0</v>
      </c>
      <c r="D6016" s="268">
        <v>0.291666666666667</v>
      </c>
      <c r="E6016" s="269">
        <v>1.149573071015544E-4</v>
      </c>
      <c r="F6016" s="269">
        <v>4.887545283796971E-5</v>
      </c>
    </row>
    <row r="6017" ht="14.25" customHeight="1">
      <c r="A6017" s="267">
        <v>43591.0</v>
      </c>
      <c r="B6017" s="57">
        <v>126.0</v>
      </c>
      <c r="C6017" s="57">
        <v>16.0</v>
      </c>
      <c r="D6017" s="268">
        <v>0.3125</v>
      </c>
      <c r="E6017" s="269">
        <v>1.4503309455756277E-4</v>
      </c>
      <c r="F6017" s="269">
        <v>5.288163749681968E-5</v>
      </c>
    </row>
    <row r="6018" ht="14.25" customHeight="1">
      <c r="A6018" s="267">
        <v>43591.0</v>
      </c>
      <c r="B6018" s="57">
        <v>126.0</v>
      </c>
      <c r="C6018" s="57">
        <v>17.0</v>
      </c>
      <c r="D6018" s="268">
        <v>0.333333333333333</v>
      </c>
      <c r="E6018" s="269">
        <v>1.8202615335082033E-4</v>
      </c>
      <c r="F6018" s="269">
        <v>5.4383956743888416E-5</v>
      </c>
    </row>
    <row r="6019" ht="14.25" customHeight="1">
      <c r="A6019" s="267">
        <v>43591.0</v>
      </c>
      <c r="B6019" s="57">
        <v>126.0</v>
      </c>
      <c r="C6019" s="57">
        <v>18.0</v>
      </c>
      <c r="D6019" s="268">
        <v>0.354166666666667</v>
      </c>
      <c r="E6019" s="269">
        <v>2.3034227116267757E-4</v>
      </c>
      <c r="F6019" s="269">
        <v>5.728844062155465E-5</v>
      </c>
    </row>
    <row r="6020" ht="14.25" customHeight="1">
      <c r="A6020" s="267">
        <v>43591.0</v>
      </c>
      <c r="B6020" s="57">
        <v>126.0</v>
      </c>
      <c r="C6020" s="57">
        <v>19.0</v>
      </c>
      <c r="D6020" s="268">
        <v>0.375</v>
      </c>
      <c r="E6020" s="269">
        <v>2.789994721093572E-4</v>
      </c>
      <c r="F6020" s="269">
        <v>5.8490296019209644E-5</v>
      </c>
    </row>
    <row r="6021" ht="14.25" customHeight="1">
      <c r="A6021" s="267">
        <v>43591.0</v>
      </c>
      <c r="B6021" s="57">
        <v>126.0</v>
      </c>
      <c r="C6021" s="57">
        <v>20.0</v>
      </c>
      <c r="D6021" s="268">
        <v>0.395833333333333</v>
      </c>
      <c r="E6021" s="269">
        <v>3.002453241063598E-4</v>
      </c>
      <c r="F6021" s="269">
        <v>5.8490296019209644E-5</v>
      </c>
    </row>
    <row r="6022" ht="14.25" customHeight="1">
      <c r="A6022" s="267">
        <v>43591.0</v>
      </c>
      <c r="B6022" s="57">
        <v>126.0</v>
      </c>
      <c r="C6022" s="57">
        <v>21.0</v>
      </c>
      <c r="D6022" s="268">
        <v>0.416666666666667</v>
      </c>
      <c r="E6022" s="269">
        <v>3.159440123768074E-4</v>
      </c>
      <c r="F6022" s="269">
        <v>5.608658522389965E-5</v>
      </c>
    </row>
    <row r="6023" ht="14.25" customHeight="1">
      <c r="A6023" s="267">
        <v>43591.0</v>
      </c>
      <c r="B6023" s="57">
        <v>126.0</v>
      </c>
      <c r="C6023" s="57">
        <v>22.0</v>
      </c>
      <c r="D6023" s="268">
        <v>0.4375</v>
      </c>
      <c r="E6023" s="269">
        <v>3.365162562836333E-4</v>
      </c>
      <c r="F6023" s="269">
        <v>5.6186739840370906E-5</v>
      </c>
    </row>
    <row r="6024" ht="14.25" customHeight="1">
      <c r="A6024" s="267">
        <v>43591.0</v>
      </c>
      <c r="B6024" s="57">
        <v>126.0</v>
      </c>
      <c r="C6024" s="57">
        <v>23.0</v>
      </c>
      <c r="D6024" s="268">
        <v>0.458333333333333</v>
      </c>
      <c r="E6024" s="269">
        <v>3.6046118379678304E-4</v>
      </c>
      <c r="F6024" s="269">
        <v>5.478457520977341E-5</v>
      </c>
    </row>
    <row r="6025" ht="14.25" customHeight="1">
      <c r="A6025" s="267">
        <v>43591.0</v>
      </c>
      <c r="B6025" s="57">
        <v>126.0</v>
      </c>
      <c r="C6025" s="57">
        <v>24.0</v>
      </c>
      <c r="D6025" s="268">
        <v>0.479166666666667</v>
      </c>
      <c r="E6025" s="269">
        <v>3.735120198096531E-4</v>
      </c>
      <c r="F6025" s="269">
        <v>5.388318366153217E-5</v>
      </c>
    </row>
    <row r="6026" ht="14.25" customHeight="1">
      <c r="A6026" s="267">
        <v>43591.0</v>
      </c>
      <c r="B6026" s="57">
        <v>126.0</v>
      </c>
      <c r="C6026" s="57">
        <v>25.0</v>
      </c>
      <c r="D6026" s="268">
        <v>0.5</v>
      </c>
      <c r="E6026" s="269">
        <v>3.6733872819055027E-4</v>
      </c>
      <c r="F6026" s="269">
        <v>5.588627599095715E-5</v>
      </c>
    </row>
    <row r="6027" ht="14.25" customHeight="1">
      <c r="A6027" s="267">
        <v>43591.0</v>
      </c>
      <c r="B6027" s="57">
        <v>126.0</v>
      </c>
      <c r="C6027" s="57">
        <v>26.0</v>
      </c>
      <c r="D6027" s="268">
        <v>0.520833333333333</v>
      </c>
      <c r="E6027" s="269">
        <v>3.6475567158476846E-4</v>
      </c>
      <c r="F6027" s="269">
        <v>5.498488444271591E-5</v>
      </c>
    </row>
    <row r="6028" ht="14.25" customHeight="1">
      <c r="A6028" s="267">
        <v>43591.0</v>
      </c>
      <c r="B6028" s="57">
        <v>126.0</v>
      </c>
      <c r="C6028" s="57">
        <v>27.0</v>
      </c>
      <c r="D6028" s="268">
        <v>0.541666666666667</v>
      </c>
      <c r="E6028" s="269">
        <v>3.3443948090983335E-4</v>
      </c>
      <c r="F6028" s="269">
        <v>5.558581214154341E-5</v>
      </c>
    </row>
    <row r="6029" ht="14.25" customHeight="1">
      <c r="A6029" s="267">
        <v>43591.0</v>
      </c>
      <c r="B6029" s="57">
        <v>126.0</v>
      </c>
      <c r="C6029" s="57">
        <v>28.0</v>
      </c>
      <c r="D6029" s="268">
        <v>0.5625</v>
      </c>
      <c r="E6029" s="269">
        <v>3.0419449858207437E-4</v>
      </c>
      <c r="F6029" s="269">
        <v>5.278148288034843E-5</v>
      </c>
    </row>
    <row r="6030" ht="14.25" customHeight="1">
      <c r="A6030" s="267">
        <v>43591.0</v>
      </c>
      <c r="B6030" s="57">
        <v>126.0</v>
      </c>
      <c r="C6030" s="57">
        <v>29.0</v>
      </c>
      <c r="D6030" s="268">
        <v>0.583333333333333</v>
      </c>
      <c r="E6030" s="269">
        <v>2.8158255871515384E-4</v>
      </c>
      <c r="F6030" s="269">
        <v>4.9977153619153456E-5</v>
      </c>
    </row>
    <row r="6031" ht="14.25" customHeight="1">
      <c r="A6031" s="267">
        <v>43591.0</v>
      </c>
      <c r="B6031" s="57">
        <v>126.0</v>
      </c>
      <c r="C6031" s="57">
        <v>30.0</v>
      </c>
      <c r="D6031" s="268">
        <v>0.604166666666667</v>
      </c>
      <c r="E6031" s="269">
        <v>2.5073093584537586E-4</v>
      </c>
      <c r="F6031" s="269">
        <v>5.117900901680845E-5</v>
      </c>
    </row>
    <row r="6032" ht="14.25" customHeight="1">
      <c r="A6032" s="267">
        <v>43591.0</v>
      </c>
      <c r="B6032" s="57">
        <v>126.0</v>
      </c>
      <c r="C6032" s="57">
        <v>31.0</v>
      </c>
      <c r="D6032" s="268">
        <v>0.625</v>
      </c>
      <c r="E6032" s="269">
        <v>2.1778551189195159E-4</v>
      </c>
      <c r="F6032" s="269">
        <v>4.9576535153268434E-5</v>
      </c>
    </row>
    <row r="6033" ht="14.25" customHeight="1">
      <c r="A6033" s="267">
        <v>43591.0</v>
      </c>
      <c r="B6033" s="57">
        <v>126.0</v>
      </c>
      <c r="C6033" s="57">
        <v>32.0</v>
      </c>
      <c r="D6033" s="268">
        <v>0.645833333333333</v>
      </c>
      <c r="E6033" s="269">
        <v>1.9809395887382023E-4</v>
      </c>
      <c r="F6033" s="269">
        <v>5.258117364740593E-5</v>
      </c>
    </row>
    <row r="6034" ht="14.25" customHeight="1">
      <c r="A6034" s="267">
        <v>43591.0</v>
      </c>
      <c r="B6034" s="57">
        <v>126.0</v>
      </c>
      <c r="C6034" s="57">
        <v>33.0</v>
      </c>
      <c r="D6034" s="268">
        <v>0.666666666666667</v>
      </c>
      <c r="E6034" s="269">
        <v>1.654249871202016E-4</v>
      </c>
      <c r="F6034" s="269">
        <v>5.488472982624466E-5</v>
      </c>
    </row>
    <row r="6035" ht="14.25" customHeight="1">
      <c r="A6035" s="267">
        <v>43591.0</v>
      </c>
      <c r="B6035" s="57">
        <v>126.0</v>
      </c>
      <c r="C6035" s="57">
        <v>34.0</v>
      </c>
      <c r="D6035" s="268">
        <v>0.6875</v>
      </c>
      <c r="E6035" s="269">
        <v>1.2726057435972E-4</v>
      </c>
      <c r="F6035" s="269">
        <v>5.9291532950979645E-5</v>
      </c>
    </row>
    <row r="6036" ht="14.25" customHeight="1">
      <c r="A6036" s="267">
        <v>43591.0</v>
      </c>
      <c r="B6036" s="57">
        <v>126.0</v>
      </c>
      <c r="C6036" s="57">
        <v>35.0</v>
      </c>
      <c r="D6036" s="268">
        <v>0.708333333333333</v>
      </c>
      <c r="E6036" s="269">
        <v>1.0309637089965562E-4</v>
      </c>
      <c r="F6036" s="269">
        <v>6.429926377454211E-5</v>
      </c>
    </row>
    <row r="6037" ht="14.25" customHeight="1">
      <c r="A6037" s="267">
        <v>43591.0</v>
      </c>
      <c r="B6037" s="57">
        <v>126.0</v>
      </c>
      <c r="C6037" s="57">
        <v>36.0</v>
      </c>
      <c r="D6037" s="268">
        <v>0.729166666666667</v>
      </c>
      <c r="E6037" s="269">
        <v>6.876869384255549E-5</v>
      </c>
      <c r="F6037" s="269">
        <v>6.740405688515083E-5</v>
      </c>
    </row>
    <row r="6038" ht="14.25" customHeight="1">
      <c r="A6038" s="267">
        <v>43591.0</v>
      </c>
      <c r="B6038" s="57">
        <v>126.0</v>
      </c>
      <c r="C6038" s="57">
        <v>37.0</v>
      </c>
      <c r="D6038" s="268">
        <v>0.75</v>
      </c>
      <c r="E6038" s="269">
        <v>4.455995395346718E-5</v>
      </c>
      <c r="F6038" s="269">
        <v>7.040869537928833E-5</v>
      </c>
    </row>
    <row r="6039" ht="14.25" customHeight="1">
      <c r="A6039" s="267">
        <v>43591.0</v>
      </c>
      <c r="B6039" s="57">
        <v>126.0</v>
      </c>
      <c r="C6039" s="57">
        <v>38.0</v>
      </c>
      <c r="D6039" s="268">
        <v>0.770833333333333</v>
      </c>
      <c r="E6039" s="269">
        <v>2.588499537729056E-5</v>
      </c>
      <c r="F6039" s="269">
        <v>7.090946846164457E-5</v>
      </c>
    </row>
    <row r="6040" ht="14.25" customHeight="1">
      <c r="A6040" s="267">
        <v>43591.0</v>
      </c>
      <c r="B6040" s="57">
        <v>126.0</v>
      </c>
      <c r="C6040" s="57">
        <v>39.0</v>
      </c>
      <c r="D6040" s="268">
        <v>0.791666666666667</v>
      </c>
      <c r="E6040" s="269">
        <v>1.127896649993112E-5</v>
      </c>
      <c r="F6040" s="269">
        <v>6.870606689927708E-5</v>
      </c>
    </row>
    <row r="6041" ht="14.25" customHeight="1">
      <c r="A6041" s="267">
        <v>43591.0</v>
      </c>
      <c r="B6041" s="57">
        <v>126.0</v>
      </c>
      <c r="C6041" s="57">
        <v>40.0</v>
      </c>
      <c r="D6041" s="268">
        <v>0.8125</v>
      </c>
      <c r="E6041" s="269">
        <v>5.352799019804697E-6</v>
      </c>
      <c r="F6041" s="269">
        <v>6.630235610396709E-5</v>
      </c>
    </row>
    <row r="6042" ht="14.25" customHeight="1">
      <c r="A6042" s="267">
        <v>43591.0</v>
      </c>
      <c r="B6042" s="57">
        <v>126.0</v>
      </c>
      <c r="C6042" s="57">
        <v>41.0</v>
      </c>
      <c r="D6042" s="268">
        <v>0.833333333333333</v>
      </c>
      <c r="E6042" s="269">
        <v>7.595557032144512E-7</v>
      </c>
      <c r="F6042" s="269">
        <v>7.020838614634582E-5</v>
      </c>
    </row>
    <row r="6043" ht="14.25" customHeight="1">
      <c r="A6043" s="267">
        <v>43591.0</v>
      </c>
      <c r="B6043" s="57">
        <v>126.0</v>
      </c>
      <c r="C6043" s="57">
        <v>42.0</v>
      </c>
      <c r="D6043" s="268">
        <v>0.854166666666667</v>
      </c>
      <c r="E6043" s="269">
        <v>1.1292302925762004E-7</v>
      </c>
      <c r="F6043" s="269">
        <v>7.100962307811582E-5</v>
      </c>
    </row>
    <row r="6044" ht="14.25" customHeight="1">
      <c r="A6044" s="267">
        <v>43591.0</v>
      </c>
      <c r="B6044" s="57">
        <v>126.0</v>
      </c>
      <c r="C6044" s="57">
        <v>43.0</v>
      </c>
      <c r="D6044" s="268">
        <v>0.875</v>
      </c>
      <c r="E6044" s="269">
        <v>0.0</v>
      </c>
      <c r="F6044" s="269">
        <v>7.281240617459832E-5</v>
      </c>
    </row>
    <row r="6045" ht="14.25" customHeight="1">
      <c r="A6045" s="267">
        <v>43591.0</v>
      </c>
      <c r="B6045" s="57">
        <v>126.0</v>
      </c>
      <c r="C6045" s="57">
        <v>44.0</v>
      </c>
      <c r="D6045" s="268">
        <v>0.895833333333333</v>
      </c>
      <c r="E6045" s="269">
        <v>0.0</v>
      </c>
      <c r="F6045" s="269">
        <v>6.770452073456459E-5</v>
      </c>
    </row>
    <row r="6046" ht="14.25" customHeight="1">
      <c r="A6046" s="267">
        <v>43591.0</v>
      </c>
      <c r="B6046" s="57">
        <v>126.0</v>
      </c>
      <c r="C6046" s="57">
        <v>45.0</v>
      </c>
      <c r="D6046" s="268">
        <v>0.916666666666667</v>
      </c>
      <c r="E6046" s="269">
        <v>0.0</v>
      </c>
      <c r="F6046" s="269">
        <v>6.61020468710246E-5</v>
      </c>
    </row>
    <row r="6047" ht="14.25" customHeight="1">
      <c r="A6047" s="267">
        <v>43591.0</v>
      </c>
      <c r="B6047" s="57">
        <v>126.0</v>
      </c>
      <c r="C6047" s="57">
        <v>46.0</v>
      </c>
      <c r="D6047" s="268">
        <v>0.9375</v>
      </c>
      <c r="E6047" s="269">
        <v>0.0</v>
      </c>
      <c r="F6047" s="269">
        <v>5.909122371803713E-5</v>
      </c>
    </row>
    <row r="6048" ht="14.25" customHeight="1">
      <c r="A6048" s="267">
        <v>43591.0</v>
      </c>
      <c r="B6048" s="57">
        <v>126.0</v>
      </c>
      <c r="C6048" s="57">
        <v>47.0</v>
      </c>
      <c r="D6048" s="268">
        <v>0.958333333333333</v>
      </c>
      <c r="E6048" s="269">
        <v>0.0</v>
      </c>
      <c r="F6048" s="269">
        <v>5.218055518152093E-5</v>
      </c>
    </row>
    <row r="6049" ht="14.25" customHeight="1">
      <c r="A6049" s="267">
        <v>43591.0</v>
      </c>
      <c r="B6049" s="57">
        <v>126.0</v>
      </c>
      <c r="C6049" s="57">
        <v>48.0</v>
      </c>
      <c r="D6049" s="268">
        <v>0.979166666666667</v>
      </c>
      <c r="E6049" s="269">
        <v>0.0</v>
      </c>
      <c r="F6049" s="269">
        <v>4.6071123576774715E-5</v>
      </c>
    </row>
    <row r="6050" ht="14.25" customHeight="1">
      <c r="A6050" s="267">
        <v>43592.0</v>
      </c>
      <c r="B6050" s="57">
        <v>127.0</v>
      </c>
      <c r="C6050" s="57">
        <v>1.0</v>
      </c>
      <c r="D6050" s="268">
        <v>0.0</v>
      </c>
      <c r="E6050" s="269">
        <v>0.0</v>
      </c>
      <c r="F6050" s="269">
        <v>3.8759836574373515E-5</v>
      </c>
    </row>
    <row r="6051" ht="14.25" customHeight="1">
      <c r="A6051" s="267">
        <v>43592.0</v>
      </c>
      <c r="B6051" s="57">
        <v>127.0</v>
      </c>
      <c r="C6051" s="57">
        <v>2.0</v>
      </c>
      <c r="D6051" s="268">
        <v>0.020833333333333332</v>
      </c>
      <c r="E6051" s="269">
        <v>0.0</v>
      </c>
      <c r="F6051" s="269">
        <v>3.435303344963854E-5</v>
      </c>
    </row>
    <row r="6052" ht="14.25" customHeight="1">
      <c r="A6052" s="267">
        <v>43592.0</v>
      </c>
      <c r="B6052" s="57">
        <v>127.0</v>
      </c>
      <c r="C6052" s="57">
        <v>3.0</v>
      </c>
      <c r="D6052" s="268">
        <v>0.0416666666666667</v>
      </c>
      <c r="E6052" s="269">
        <v>0.0</v>
      </c>
      <c r="F6052" s="269">
        <v>3.32513326684548E-5</v>
      </c>
    </row>
    <row r="6053" ht="14.25" customHeight="1">
      <c r="A6053" s="267">
        <v>43592.0</v>
      </c>
      <c r="B6053" s="57">
        <v>127.0</v>
      </c>
      <c r="C6053" s="57">
        <v>4.0</v>
      </c>
      <c r="D6053" s="268">
        <v>0.0625</v>
      </c>
      <c r="E6053" s="269">
        <v>0.0</v>
      </c>
      <c r="F6053" s="269">
        <v>2.9846075708432316E-5</v>
      </c>
    </row>
    <row r="6054" ht="14.25" customHeight="1">
      <c r="A6054" s="267">
        <v>43592.0</v>
      </c>
      <c r="B6054" s="57">
        <v>127.0</v>
      </c>
      <c r="C6054" s="57">
        <v>5.0</v>
      </c>
      <c r="D6054" s="268">
        <v>0.0833333333333333</v>
      </c>
      <c r="E6054" s="269">
        <v>0.0</v>
      </c>
      <c r="F6054" s="269">
        <v>2.8043292611949826E-5</v>
      </c>
    </row>
    <row r="6055" ht="14.25" customHeight="1">
      <c r="A6055" s="267">
        <v>43592.0</v>
      </c>
      <c r="B6055" s="57">
        <v>127.0</v>
      </c>
      <c r="C6055" s="57">
        <v>6.0</v>
      </c>
      <c r="D6055" s="268">
        <v>0.104166666666667</v>
      </c>
      <c r="E6055" s="269">
        <v>0.0</v>
      </c>
      <c r="F6055" s="269">
        <v>2.7943137995478576E-5</v>
      </c>
    </row>
    <row r="6056" ht="14.25" customHeight="1">
      <c r="A6056" s="267">
        <v>43592.0</v>
      </c>
      <c r="B6056" s="57">
        <v>127.0</v>
      </c>
      <c r="C6056" s="57">
        <v>7.0</v>
      </c>
      <c r="D6056" s="268">
        <v>0.125</v>
      </c>
      <c r="E6056" s="269">
        <v>0.0</v>
      </c>
      <c r="F6056" s="269">
        <v>2.6941591830766084E-5</v>
      </c>
    </row>
    <row r="6057" ht="14.25" customHeight="1">
      <c r="A6057" s="267">
        <v>43592.0</v>
      </c>
      <c r="B6057" s="57">
        <v>127.0</v>
      </c>
      <c r="C6057" s="57">
        <v>8.0</v>
      </c>
      <c r="D6057" s="268">
        <v>0.145833333333333</v>
      </c>
      <c r="E6057" s="269">
        <v>0.0</v>
      </c>
      <c r="F6057" s="269">
        <v>2.744236491312233E-5</v>
      </c>
    </row>
    <row r="6058" ht="14.25" customHeight="1">
      <c r="A6058" s="267">
        <v>43592.0</v>
      </c>
      <c r="B6058" s="57">
        <v>127.0</v>
      </c>
      <c r="C6058" s="57">
        <v>9.0</v>
      </c>
      <c r="D6058" s="268">
        <v>0.166666666666667</v>
      </c>
      <c r="E6058" s="269">
        <v>1.4796539673008791E-8</v>
      </c>
      <c r="F6058" s="269">
        <v>2.8043292611949826E-5</v>
      </c>
    </row>
    <row r="6059" ht="14.25" customHeight="1">
      <c r="A6059" s="267">
        <v>43592.0</v>
      </c>
      <c r="B6059" s="57">
        <v>127.0</v>
      </c>
      <c r="C6059" s="57">
        <v>10.0</v>
      </c>
      <c r="D6059" s="268">
        <v>0.1875</v>
      </c>
      <c r="E6059" s="269">
        <v>3.675941794323622E-6</v>
      </c>
      <c r="F6059" s="269">
        <v>2.744236491312233E-5</v>
      </c>
    </row>
    <row r="6060" ht="14.25" customHeight="1">
      <c r="A6060" s="267">
        <v>43592.0</v>
      </c>
      <c r="B6060" s="57">
        <v>127.0</v>
      </c>
      <c r="C6060" s="57">
        <v>11.0</v>
      </c>
      <c r="D6060" s="268">
        <v>0.208333333333333</v>
      </c>
      <c r="E6060" s="269">
        <v>1.1363732635674305E-5</v>
      </c>
      <c r="F6060" s="269">
        <v>2.9946230324903566E-5</v>
      </c>
    </row>
    <row r="6061" ht="14.25" customHeight="1">
      <c r="A6061" s="267">
        <v>43592.0</v>
      </c>
      <c r="B6061" s="57">
        <v>127.0</v>
      </c>
      <c r="C6061" s="57">
        <v>12.0</v>
      </c>
      <c r="D6061" s="268">
        <v>0.229166666666667</v>
      </c>
      <c r="E6061" s="269">
        <v>2.6493928320801915E-5</v>
      </c>
      <c r="F6061" s="269">
        <v>2.834375646136358E-5</v>
      </c>
    </row>
    <row r="6062" ht="14.25" customHeight="1">
      <c r="A6062" s="267">
        <v>43592.0</v>
      </c>
      <c r="B6062" s="57">
        <v>127.0</v>
      </c>
      <c r="C6062" s="57">
        <v>13.0</v>
      </c>
      <c r="D6062" s="268">
        <v>0.25</v>
      </c>
      <c r="E6062" s="269">
        <v>5.0871017856934E-5</v>
      </c>
      <c r="F6062" s="269">
        <v>2.9445457242547322E-5</v>
      </c>
    </row>
    <row r="6063" ht="14.25" customHeight="1">
      <c r="A6063" s="267">
        <v>43592.0</v>
      </c>
      <c r="B6063" s="57">
        <v>127.0</v>
      </c>
      <c r="C6063" s="57">
        <v>14.0</v>
      </c>
      <c r="D6063" s="268">
        <v>0.270833333333333</v>
      </c>
      <c r="E6063" s="269">
        <v>8.274013709361101E-5</v>
      </c>
      <c r="F6063" s="269">
        <v>3.545473423082228E-5</v>
      </c>
    </row>
    <row r="6064" ht="14.25" customHeight="1">
      <c r="A6064" s="267">
        <v>43592.0</v>
      </c>
      <c r="B6064" s="57">
        <v>127.0</v>
      </c>
      <c r="C6064" s="57">
        <v>15.0</v>
      </c>
      <c r="D6064" s="268">
        <v>0.291666666666667</v>
      </c>
      <c r="E6064" s="269">
        <v>1.1281573076517343E-4</v>
      </c>
      <c r="F6064" s="269">
        <v>4.07629289037985E-5</v>
      </c>
    </row>
    <row r="6065" ht="14.25" customHeight="1">
      <c r="A6065" s="267">
        <v>43592.0</v>
      </c>
      <c r="B6065" s="57">
        <v>127.0</v>
      </c>
      <c r="C6065" s="57">
        <v>16.0</v>
      </c>
      <c r="D6065" s="268">
        <v>0.3125</v>
      </c>
      <c r="E6065" s="269">
        <v>1.403125984883662E-4</v>
      </c>
      <c r="F6065" s="269">
        <v>4.8174370522670945E-5</v>
      </c>
    </row>
    <row r="6066" ht="14.25" customHeight="1">
      <c r="A6066" s="267">
        <v>43592.0</v>
      </c>
      <c r="B6066" s="57">
        <v>127.0</v>
      </c>
      <c r="C6066" s="57">
        <v>17.0</v>
      </c>
      <c r="D6066" s="268">
        <v>0.333333333333333</v>
      </c>
      <c r="E6066" s="269">
        <v>1.7812026930439376E-4</v>
      </c>
      <c r="F6066" s="269">
        <v>5.5085039059187164E-5</v>
      </c>
    </row>
    <row r="6067" ht="14.25" customHeight="1">
      <c r="A6067" s="267">
        <v>43592.0</v>
      </c>
      <c r="B6067" s="57">
        <v>127.0</v>
      </c>
      <c r="C6067" s="57">
        <v>18.0</v>
      </c>
      <c r="D6067" s="268">
        <v>0.354166666666667</v>
      </c>
      <c r="E6067" s="269">
        <v>2.2181941579408728E-4</v>
      </c>
      <c r="F6067" s="269">
        <v>5.8991069101565885E-5</v>
      </c>
    </row>
    <row r="6068" ht="14.25" customHeight="1">
      <c r="A6068" s="267">
        <v>43592.0</v>
      </c>
      <c r="B6068" s="57">
        <v>127.0</v>
      </c>
      <c r="C6068" s="57">
        <v>19.0</v>
      </c>
      <c r="D6068" s="268">
        <v>0.375</v>
      </c>
      <c r="E6068" s="269">
        <v>2.6699326820966095E-4</v>
      </c>
      <c r="F6068" s="269">
        <v>6.319756299335835E-5</v>
      </c>
    </row>
    <row r="6069" ht="14.25" customHeight="1">
      <c r="A6069" s="267">
        <v>43592.0</v>
      </c>
      <c r="B6069" s="57">
        <v>127.0</v>
      </c>
      <c r="C6069" s="57">
        <v>20.0</v>
      </c>
      <c r="D6069" s="268">
        <v>0.395833333333333</v>
      </c>
      <c r="E6069" s="269">
        <v>2.9363700883925953E-4</v>
      </c>
      <c r="F6069" s="269">
        <v>6.219601682864587E-5</v>
      </c>
    </row>
    <row r="6070" ht="14.25" customHeight="1">
      <c r="A6070" s="267">
        <v>43592.0</v>
      </c>
      <c r="B6070" s="57">
        <v>127.0</v>
      </c>
      <c r="C6070" s="57">
        <v>21.0</v>
      </c>
      <c r="D6070" s="268">
        <v>0.416666666666667</v>
      </c>
      <c r="E6070" s="269">
        <v>3.109721785360121E-4</v>
      </c>
      <c r="F6070" s="269">
        <v>6.139477989687587E-5</v>
      </c>
    </row>
    <row r="6071" ht="14.25" customHeight="1">
      <c r="A6071" s="267">
        <v>43592.0</v>
      </c>
      <c r="B6071" s="57">
        <v>127.0</v>
      </c>
      <c r="C6071" s="57">
        <v>22.0</v>
      </c>
      <c r="D6071" s="268">
        <v>0.4375</v>
      </c>
      <c r="E6071" s="269">
        <v>3.430528266377644E-4</v>
      </c>
      <c r="F6071" s="269">
        <v>6.439941839101337E-5</v>
      </c>
    </row>
    <row r="6072" ht="14.25" customHeight="1">
      <c r="A6072" s="267">
        <v>43592.0</v>
      </c>
      <c r="B6072" s="57">
        <v>127.0</v>
      </c>
      <c r="C6072" s="57">
        <v>23.0</v>
      </c>
      <c r="D6072" s="268">
        <v>0.458333333333333</v>
      </c>
      <c r="E6072" s="269">
        <v>3.489611686152828E-4</v>
      </c>
      <c r="F6072" s="269">
        <v>6.299725376041584E-5</v>
      </c>
    </row>
    <row r="6073" ht="14.25" customHeight="1">
      <c r="A6073" s="267">
        <v>43592.0</v>
      </c>
      <c r="B6073" s="57">
        <v>127.0</v>
      </c>
      <c r="C6073" s="57">
        <v>24.0</v>
      </c>
      <c r="D6073" s="268">
        <v>0.479166666666667</v>
      </c>
      <c r="E6073" s="269">
        <v>3.2348855213779146E-4</v>
      </c>
      <c r="F6073" s="269">
        <v>6.329771760982962E-5</v>
      </c>
    </row>
    <row r="6074" ht="14.25" customHeight="1">
      <c r="A6074" s="267">
        <v>43592.0</v>
      </c>
      <c r="B6074" s="57">
        <v>127.0</v>
      </c>
      <c r="C6074" s="57">
        <v>25.0</v>
      </c>
      <c r="D6074" s="268">
        <v>0.5</v>
      </c>
      <c r="E6074" s="269">
        <v>3.0224004650953066E-4</v>
      </c>
      <c r="F6074" s="269">
        <v>5.588627599095715E-5</v>
      </c>
    </row>
    <row r="6075" ht="14.25" customHeight="1">
      <c r="A6075" s="267">
        <v>43592.0</v>
      </c>
      <c r="B6075" s="57">
        <v>127.0</v>
      </c>
      <c r="C6075" s="57">
        <v>26.0</v>
      </c>
      <c r="D6075" s="268">
        <v>0.520833333333333</v>
      </c>
      <c r="E6075" s="269">
        <v>3.247101570660921E-4</v>
      </c>
      <c r="F6075" s="269">
        <v>5.6587358306255894E-5</v>
      </c>
    </row>
    <row r="6076" ht="14.25" customHeight="1">
      <c r="A6076" s="267">
        <v>43592.0</v>
      </c>
      <c r="B6076" s="57">
        <v>127.0</v>
      </c>
      <c r="C6076" s="57">
        <v>27.0</v>
      </c>
      <c r="D6076" s="268">
        <v>0.541666666666667</v>
      </c>
      <c r="E6076" s="269">
        <v>3.081967431575994E-4</v>
      </c>
      <c r="F6076" s="269">
        <v>5.408349289447466E-5</v>
      </c>
    </row>
    <row r="6077" ht="14.25" customHeight="1">
      <c r="A6077" s="267">
        <v>43592.0</v>
      </c>
      <c r="B6077" s="57">
        <v>127.0</v>
      </c>
      <c r="C6077" s="57">
        <v>28.0</v>
      </c>
      <c r="D6077" s="268">
        <v>0.5625</v>
      </c>
      <c r="E6077" s="269">
        <v>2.894091310305546E-4</v>
      </c>
      <c r="F6077" s="269">
        <v>5.368287442858966E-5</v>
      </c>
    </row>
    <row r="6078" ht="14.25" customHeight="1">
      <c r="A6078" s="267">
        <v>43592.0</v>
      </c>
      <c r="B6078" s="57">
        <v>127.0</v>
      </c>
      <c r="C6078" s="57">
        <v>29.0</v>
      </c>
      <c r="D6078" s="268">
        <v>0.583333333333333</v>
      </c>
      <c r="E6078" s="269">
        <v>2.6759562302346445E-4</v>
      </c>
      <c r="F6078" s="269">
        <v>5.218055518152093E-5</v>
      </c>
    </row>
    <row r="6079" ht="14.25" customHeight="1">
      <c r="A6079" s="267">
        <v>43592.0</v>
      </c>
      <c r="B6079" s="57">
        <v>127.0</v>
      </c>
      <c r="C6079" s="57">
        <v>30.0</v>
      </c>
      <c r="D6079" s="268">
        <v>0.604166666666667</v>
      </c>
      <c r="E6079" s="269">
        <v>2.2038714864910697E-4</v>
      </c>
      <c r="F6079" s="269">
        <v>5.338241057917592E-5</v>
      </c>
    </row>
    <row r="6080" ht="14.25" customHeight="1">
      <c r="A6080" s="267">
        <v>43592.0</v>
      </c>
      <c r="B6080" s="57">
        <v>127.0</v>
      </c>
      <c r="C6080" s="57">
        <v>31.0</v>
      </c>
      <c r="D6080" s="268">
        <v>0.625</v>
      </c>
      <c r="E6080" s="269">
        <v>1.9172610065336932E-4</v>
      </c>
      <c r="F6080" s="269">
        <v>5.278148288034843E-5</v>
      </c>
    </row>
    <row r="6081" ht="14.25" customHeight="1">
      <c r="A6081" s="267">
        <v>43592.0</v>
      </c>
      <c r="B6081" s="57">
        <v>127.0</v>
      </c>
      <c r="C6081" s="57">
        <v>32.0</v>
      </c>
      <c r="D6081" s="268">
        <v>0.645833333333333</v>
      </c>
      <c r="E6081" s="269">
        <v>1.7390308374697755E-4</v>
      </c>
      <c r="F6081" s="269">
        <v>5.177993671563594E-5</v>
      </c>
    </row>
    <row r="6082" ht="14.25" customHeight="1">
      <c r="A6082" s="267">
        <v>43592.0</v>
      </c>
      <c r="B6082" s="57">
        <v>127.0</v>
      </c>
      <c r="C6082" s="57">
        <v>33.0</v>
      </c>
      <c r="D6082" s="268">
        <v>0.666666666666667</v>
      </c>
      <c r="E6082" s="269">
        <v>1.501110907734677E-4</v>
      </c>
      <c r="F6082" s="269">
        <v>5.538550290860091E-5</v>
      </c>
    </row>
    <row r="6083" ht="14.25" customHeight="1">
      <c r="A6083" s="267">
        <v>43592.0</v>
      </c>
      <c r="B6083" s="57">
        <v>127.0</v>
      </c>
      <c r="C6083" s="57">
        <v>34.0</v>
      </c>
      <c r="D6083" s="268">
        <v>0.6875</v>
      </c>
      <c r="E6083" s="269">
        <v>1.1846989724461107E-4</v>
      </c>
      <c r="F6083" s="269">
        <v>6.059354296510588E-5</v>
      </c>
    </row>
    <row r="6084" ht="14.25" customHeight="1">
      <c r="A6084" s="267">
        <v>43592.0</v>
      </c>
      <c r="B6084" s="57">
        <v>127.0</v>
      </c>
      <c r="C6084" s="57">
        <v>35.0</v>
      </c>
      <c r="D6084" s="268">
        <v>0.708333333333333</v>
      </c>
      <c r="E6084" s="269">
        <v>8.873222306474586E-5</v>
      </c>
      <c r="F6084" s="269">
        <v>6.149493451334712E-5</v>
      </c>
    </row>
    <row r="6085" ht="14.25" customHeight="1">
      <c r="A6085" s="267">
        <v>43592.0</v>
      </c>
      <c r="B6085" s="57">
        <v>127.0</v>
      </c>
      <c r="C6085" s="57">
        <v>36.0</v>
      </c>
      <c r="D6085" s="268">
        <v>0.729166666666667</v>
      </c>
      <c r="E6085" s="269">
        <v>5.7502067732948285E-5</v>
      </c>
      <c r="F6085" s="269">
        <v>6.920683998163334E-5</v>
      </c>
    </row>
    <row r="6086" ht="14.25" customHeight="1">
      <c r="A6086" s="267">
        <v>43592.0</v>
      </c>
      <c r="B6086" s="57">
        <v>127.0</v>
      </c>
      <c r="C6086" s="57">
        <v>37.0</v>
      </c>
      <c r="D6086" s="268">
        <v>0.75</v>
      </c>
      <c r="E6086" s="269">
        <v>3.522624114039208E-5</v>
      </c>
      <c r="F6086" s="269">
        <v>7.551658081932205E-5</v>
      </c>
    </row>
    <row r="6087" ht="14.25" customHeight="1">
      <c r="A6087" s="267">
        <v>43592.0</v>
      </c>
      <c r="B6087" s="57">
        <v>127.0</v>
      </c>
      <c r="C6087" s="57">
        <v>38.0</v>
      </c>
      <c r="D6087" s="268">
        <v>0.770833333333333</v>
      </c>
      <c r="E6087" s="269">
        <v>2.4874094724673563E-5</v>
      </c>
      <c r="F6087" s="269">
        <v>6.710359303573709E-5</v>
      </c>
    </row>
    <row r="6088" ht="14.25" customHeight="1">
      <c r="A6088" s="267">
        <v>43592.0</v>
      </c>
      <c r="B6088" s="57">
        <v>127.0</v>
      </c>
      <c r="C6088" s="57">
        <v>39.0</v>
      </c>
      <c r="D6088" s="268">
        <v>0.791666666666667</v>
      </c>
      <c r="E6088" s="269">
        <v>1.0316033593372646E-5</v>
      </c>
      <c r="F6088" s="269">
        <v>5.959199680039339E-5</v>
      </c>
    </row>
    <row r="6089" ht="14.25" customHeight="1">
      <c r="A6089" s="267">
        <v>43592.0</v>
      </c>
      <c r="B6089" s="57">
        <v>127.0</v>
      </c>
      <c r="C6089" s="57">
        <v>40.0</v>
      </c>
      <c r="D6089" s="268">
        <v>0.8125</v>
      </c>
      <c r="E6089" s="269">
        <v>5.750675861462991E-6</v>
      </c>
      <c r="F6089" s="269">
        <v>6.700343841926584E-5</v>
      </c>
    </row>
    <row r="6090" ht="14.25" customHeight="1">
      <c r="A6090" s="267">
        <v>43592.0</v>
      </c>
      <c r="B6090" s="57">
        <v>127.0</v>
      </c>
      <c r="C6090" s="57">
        <v>41.0</v>
      </c>
      <c r="D6090" s="268">
        <v>0.833333333333333</v>
      </c>
      <c r="E6090" s="269">
        <v>5.338468209524298E-7</v>
      </c>
      <c r="F6090" s="269">
        <v>6.850575766633457E-5</v>
      </c>
    </row>
    <row r="6091" ht="14.25" customHeight="1">
      <c r="A6091" s="267">
        <v>43592.0</v>
      </c>
      <c r="B6091" s="57">
        <v>127.0</v>
      </c>
      <c r="C6091" s="57">
        <v>42.0</v>
      </c>
      <c r="D6091" s="268">
        <v>0.854166666666667</v>
      </c>
      <c r="E6091" s="269">
        <v>1.1360968117682062E-8</v>
      </c>
      <c r="F6091" s="269">
        <v>6.36983360757146E-5</v>
      </c>
    </row>
    <row r="6092" ht="14.25" customHeight="1">
      <c r="A6092" s="267">
        <v>43592.0</v>
      </c>
      <c r="B6092" s="57">
        <v>127.0</v>
      </c>
      <c r="C6092" s="57">
        <v>43.0</v>
      </c>
      <c r="D6092" s="268">
        <v>0.875</v>
      </c>
      <c r="E6092" s="269">
        <v>0.0</v>
      </c>
      <c r="F6092" s="269">
        <v>6.359818145924337E-5</v>
      </c>
    </row>
    <row r="6093" ht="14.25" customHeight="1">
      <c r="A6093" s="267">
        <v>43592.0</v>
      </c>
      <c r="B6093" s="57">
        <v>127.0</v>
      </c>
      <c r="C6093" s="57">
        <v>44.0</v>
      </c>
      <c r="D6093" s="268">
        <v>0.895833333333333</v>
      </c>
      <c r="E6093" s="269">
        <v>0.0</v>
      </c>
      <c r="F6093" s="269">
        <v>6.439941839101337E-5</v>
      </c>
    </row>
    <row r="6094" ht="14.25" customHeight="1">
      <c r="A6094" s="267">
        <v>43592.0</v>
      </c>
      <c r="B6094" s="57">
        <v>127.0</v>
      </c>
      <c r="C6094" s="57">
        <v>45.0</v>
      </c>
      <c r="D6094" s="268">
        <v>0.916666666666667</v>
      </c>
      <c r="E6094" s="269">
        <v>0.0</v>
      </c>
      <c r="F6094" s="269">
        <v>6.419910915807086E-5</v>
      </c>
    </row>
    <row r="6095" ht="14.25" customHeight="1">
      <c r="A6095" s="267">
        <v>43592.0</v>
      </c>
      <c r="B6095" s="57">
        <v>127.0</v>
      </c>
      <c r="C6095" s="57">
        <v>46.0</v>
      </c>
      <c r="D6095" s="268">
        <v>0.9375</v>
      </c>
      <c r="E6095" s="269">
        <v>0.0</v>
      </c>
      <c r="F6095" s="269">
        <v>5.909122371803713E-5</v>
      </c>
    </row>
    <row r="6096" ht="14.25" customHeight="1">
      <c r="A6096" s="267">
        <v>43592.0</v>
      </c>
      <c r="B6096" s="57">
        <v>127.0</v>
      </c>
      <c r="C6096" s="57">
        <v>47.0</v>
      </c>
      <c r="D6096" s="268">
        <v>0.958333333333333</v>
      </c>
      <c r="E6096" s="269">
        <v>0.0</v>
      </c>
      <c r="F6096" s="269">
        <v>5.498488444271591E-5</v>
      </c>
    </row>
    <row r="6097" ht="14.25" customHeight="1">
      <c r="A6097" s="267">
        <v>43592.0</v>
      </c>
      <c r="B6097" s="57">
        <v>127.0</v>
      </c>
      <c r="C6097" s="57">
        <v>48.0</v>
      </c>
      <c r="D6097" s="268">
        <v>0.979166666666667</v>
      </c>
      <c r="E6097" s="269">
        <v>0.0</v>
      </c>
      <c r="F6097" s="269">
        <v>4.436849509676348E-5</v>
      </c>
    </row>
    <row r="6098" ht="14.25" customHeight="1">
      <c r="A6098" s="267">
        <v>43593.0</v>
      </c>
      <c r="B6098" s="57">
        <v>128.0</v>
      </c>
      <c r="C6098" s="57">
        <v>1.0</v>
      </c>
      <c r="D6098" s="268">
        <v>0.0</v>
      </c>
      <c r="E6098" s="269">
        <v>0.0</v>
      </c>
      <c r="F6098" s="269">
        <v>3.986153735555726E-5</v>
      </c>
    </row>
    <row r="6099" ht="14.25" customHeight="1">
      <c r="A6099" s="267">
        <v>43593.0</v>
      </c>
      <c r="B6099" s="57">
        <v>128.0</v>
      </c>
      <c r="C6099" s="57">
        <v>2.0</v>
      </c>
      <c r="D6099" s="268">
        <v>0.020833333333333332</v>
      </c>
      <c r="E6099" s="269">
        <v>0.0</v>
      </c>
      <c r="F6099" s="269">
        <v>3.6756744244948525E-5</v>
      </c>
    </row>
    <row r="6100" ht="14.25" customHeight="1">
      <c r="A6100" s="267">
        <v>43593.0</v>
      </c>
      <c r="B6100" s="57">
        <v>128.0</v>
      </c>
      <c r="C6100" s="57">
        <v>3.0</v>
      </c>
      <c r="D6100" s="268">
        <v>0.0416666666666667</v>
      </c>
      <c r="E6100" s="269">
        <v>0.0</v>
      </c>
      <c r="F6100" s="269">
        <v>3.26504049696273E-5</v>
      </c>
    </row>
    <row r="6101" ht="14.25" customHeight="1">
      <c r="A6101" s="267">
        <v>43593.0</v>
      </c>
      <c r="B6101" s="57">
        <v>128.0</v>
      </c>
      <c r="C6101" s="57">
        <v>4.0</v>
      </c>
      <c r="D6101" s="268">
        <v>0.0625</v>
      </c>
      <c r="E6101" s="269">
        <v>0.0</v>
      </c>
      <c r="F6101" s="269">
        <v>3.094777648961606E-5</v>
      </c>
    </row>
    <row r="6102" ht="14.25" customHeight="1">
      <c r="A6102" s="267">
        <v>43593.0</v>
      </c>
      <c r="B6102" s="57">
        <v>128.0</v>
      </c>
      <c r="C6102" s="57">
        <v>5.0</v>
      </c>
      <c r="D6102" s="268">
        <v>0.0833333333333333</v>
      </c>
      <c r="E6102" s="269">
        <v>0.0</v>
      </c>
      <c r="F6102" s="269">
        <v>2.834375646136358E-5</v>
      </c>
    </row>
    <row r="6103" ht="14.25" customHeight="1">
      <c r="A6103" s="267">
        <v>43593.0</v>
      </c>
      <c r="B6103" s="57">
        <v>128.0</v>
      </c>
      <c r="C6103" s="57">
        <v>6.0</v>
      </c>
      <c r="D6103" s="268">
        <v>0.104166666666667</v>
      </c>
      <c r="E6103" s="269">
        <v>0.0</v>
      </c>
      <c r="F6103" s="269">
        <v>2.784298337900733E-5</v>
      </c>
    </row>
    <row r="6104" ht="14.25" customHeight="1">
      <c r="A6104" s="267">
        <v>43593.0</v>
      </c>
      <c r="B6104" s="57">
        <v>128.0</v>
      </c>
      <c r="C6104" s="57">
        <v>7.0</v>
      </c>
      <c r="D6104" s="268">
        <v>0.125</v>
      </c>
      <c r="E6104" s="269">
        <v>0.0</v>
      </c>
      <c r="F6104" s="269">
        <v>2.7542519529593582E-5</v>
      </c>
    </row>
    <row r="6105" ht="14.25" customHeight="1">
      <c r="A6105" s="267">
        <v>43593.0</v>
      </c>
      <c r="B6105" s="57">
        <v>128.0</v>
      </c>
      <c r="C6105" s="57">
        <v>8.0</v>
      </c>
      <c r="D6105" s="268">
        <v>0.145833333333333</v>
      </c>
      <c r="E6105" s="269">
        <v>0.0</v>
      </c>
      <c r="F6105" s="269">
        <v>2.543927258369735E-5</v>
      </c>
    </row>
    <row r="6106" ht="14.25" customHeight="1">
      <c r="A6106" s="267">
        <v>43593.0</v>
      </c>
      <c r="B6106" s="57">
        <v>128.0</v>
      </c>
      <c r="C6106" s="57">
        <v>9.0</v>
      </c>
      <c r="D6106" s="268">
        <v>0.166666666666667</v>
      </c>
      <c r="E6106" s="269">
        <v>1.7066549987916617E-6</v>
      </c>
      <c r="F6106" s="269">
        <v>2.7943137995478576E-5</v>
      </c>
    </row>
    <row r="6107" ht="14.25" customHeight="1">
      <c r="A6107" s="267">
        <v>43593.0</v>
      </c>
      <c r="B6107" s="57">
        <v>128.0</v>
      </c>
      <c r="C6107" s="57">
        <v>10.0</v>
      </c>
      <c r="D6107" s="268">
        <v>0.1875</v>
      </c>
      <c r="E6107" s="269">
        <v>2.806130554256202E-6</v>
      </c>
      <c r="F6107" s="269">
        <v>2.674128259782358E-5</v>
      </c>
    </row>
    <row r="6108" ht="14.25" customHeight="1">
      <c r="A6108" s="267">
        <v>43593.0</v>
      </c>
      <c r="B6108" s="57">
        <v>128.0</v>
      </c>
      <c r="C6108" s="57">
        <v>11.0</v>
      </c>
      <c r="D6108" s="268">
        <v>0.208333333333333</v>
      </c>
      <c r="E6108" s="269">
        <v>1.0163844586849748E-5</v>
      </c>
      <c r="F6108" s="269">
        <v>2.704174644723733E-5</v>
      </c>
    </row>
    <row r="6109" ht="14.25" customHeight="1">
      <c r="A6109" s="267">
        <v>43593.0</v>
      </c>
      <c r="B6109" s="57">
        <v>128.0</v>
      </c>
      <c r="C6109" s="57">
        <v>12.0</v>
      </c>
      <c r="D6109" s="268">
        <v>0.229166666666667</v>
      </c>
      <c r="E6109" s="269">
        <v>2.356047970080176E-5</v>
      </c>
      <c r="F6109" s="269">
        <v>2.7542519529593582E-5</v>
      </c>
    </row>
    <row r="6110" ht="14.25" customHeight="1">
      <c r="A6110" s="267">
        <v>43593.0</v>
      </c>
      <c r="B6110" s="57">
        <v>128.0</v>
      </c>
      <c r="C6110" s="57">
        <v>13.0</v>
      </c>
      <c r="D6110" s="268">
        <v>0.25</v>
      </c>
      <c r="E6110" s="269">
        <v>4.1852646857791694E-5</v>
      </c>
      <c r="F6110" s="269">
        <v>2.724205568017983E-5</v>
      </c>
    </row>
    <row r="6111" ht="14.25" customHeight="1">
      <c r="A6111" s="267">
        <v>43593.0</v>
      </c>
      <c r="B6111" s="57">
        <v>128.0</v>
      </c>
      <c r="C6111" s="57">
        <v>14.0</v>
      </c>
      <c r="D6111" s="268">
        <v>0.270833333333333</v>
      </c>
      <c r="E6111" s="269">
        <v>6.645572253191762E-5</v>
      </c>
      <c r="F6111" s="269">
        <v>3.0146539557846063E-5</v>
      </c>
    </row>
    <row r="6112" ht="14.25" customHeight="1">
      <c r="A6112" s="267">
        <v>43593.0</v>
      </c>
      <c r="B6112" s="57">
        <v>128.0</v>
      </c>
      <c r="C6112" s="57">
        <v>15.0</v>
      </c>
      <c r="D6112" s="268">
        <v>0.291666666666667</v>
      </c>
      <c r="E6112" s="269">
        <v>9.573346476463943E-5</v>
      </c>
      <c r="F6112" s="269">
        <v>3.3952414983753533E-5</v>
      </c>
    </row>
    <row r="6113" ht="14.25" customHeight="1">
      <c r="A6113" s="267">
        <v>43593.0</v>
      </c>
      <c r="B6113" s="57">
        <v>128.0</v>
      </c>
      <c r="C6113" s="57">
        <v>16.0</v>
      </c>
      <c r="D6113" s="268">
        <v>0.3125</v>
      </c>
      <c r="E6113" s="269">
        <v>1.447278585821697E-4</v>
      </c>
      <c r="F6113" s="269">
        <v>3.916045504025851E-5</v>
      </c>
    </row>
    <row r="6114" ht="14.25" customHeight="1">
      <c r="A6114" s="267">
        <v>43593.0</v>
      </c>
      <c r="B6114" s="57">
        <v>128.0</v>
      </c>
      <c r="C6114" s="57">
        <v>17.0</v>
      </c>
      <c r="D6114" s="268">
        <v>0.333333333333333</v>
      </c>
      <c r="E6114" s="269">
        <v>1.8114578464937682E-4</v>
      </c>
      <c r="F6114" s="269">
        <v>4.657189665913096E-5</v>
      </c>
    </row>
    <row r="6115" ht="14.25" customHeight="1">
      <c r="A6115" s="267">
        <v>43593.0</v>
      </c>
      <c r="B6115" s="57">
        <v>128.0</v>
      </c>
      <c r="C6115" s="57">
        <v>18.0</v>
      </c>
      <c r="D6115" s="268">
        <v>0.354166666666667</v>
      </c>
      <c r="E6115" s="269">
        <v>2.1713942611376787E-4</v>
      </c>
      <c r="F6115" s="269">
        <v>5.558581214154341E-5</v>
      </c>
    </row>
    <row r="6116" ht="14.25" customHeight="1">
      <c r="A6116" s="267">
        <v>43593.0</v>
      </c>
      <c r="B6116" s="57">
        <v>128.0</v>
      </c>
      <c r="C6116" s="57">
        <v>19.0</v>
      </c>
      <c r="D6116" s="268">
        <v>0.375</v>
      </c>
      <c r="E6116" s="269">
        <v>2.5045755111634314E-4</v>
      </c>
      <c r="F6116" s="269">
        <v>5.7789213703910896E-5</v>
      </c>
    </row>
    <row r="6117" ht="14.25" customHeight="1">
      <c r="A6117" s="267">
        <v>43593.0</v>
      </c>
      <c r="B6117" s="57">
        <v>128.0</v>
      </c>
      <c r="C6117" s="57">
        <v>20.0</v>
      </c>
      <c r="D6117" s="268">
        <v>0.395833333333333</v>
      </c>
      <c r="E6117" s="269">
        <v>2.79682307655211E-4</v>
      </c>
      <c r="F6117" s="269">
        <v>6.419910915807086E-5</v>
      </c>
    </row>
    <row r="6118" ht="14.25" customHeight="1">
      <c r="A6118" s="267">
        <v>43593.0</v>
      </c>
      <c r="B6118" s="57">
        <v>128.0</v>
      </c>
      <c r="C6118" s="57">
        <v>21.0</v>
      </c>
      <c r="D6118" s="268">
        <v>0.416666666666667</v>
      </c>
      <c r="E6118" s="269">
        <v>3.0453738355811513E-4</v>
      </c>
      <c r="F6118" s="269">
        <v>6.480003685689835E-5</v>
      </c>
    </row>
    <row r="6119" ht="14.25" customHeight="1">
      <c r="A6119" s="267">
        <v>43593.0</v>
      </c>
      <c r="B6119" s="57">
        <v>128.0</v>
      </c>
      <c r="C6119" s="57">
        <v>22.0</v>
      </c>
      <c r="D6119" s="268">
        <v>0.4375</v>
      </c>
      <c r="E6119" s="269">
        <v>3.2473743283991616E-4</v>
      </c>
      <c r="F6119" s="269">
        <v>6.439941839101337E-5</v>
      </c>
    </row>
    <row r="6120" ht="14.25" customHeight="1">
      <c r="A6120" s="267">
        <v>43593.0</v>
      </c>
      <c r="B6120" s="57">
        <v>128.0</v>
      </c>
      <c r="C6120" s="57">
        <v>23.0</v>
      </c>
      <c r="D6120" s="268">
        <v>0.458333333333333</v>
      </c>
      <c r="E6120" s="269">
        <v>3.134662330516429E-4</v>
      </c>
      <c r="F6120" s="269">
        <v>6.399879992512835E-5</v>
      </c>
    </row>
    <row r="6121" ht="14.25" customHeight="1">
      <c r="A6121" s="267">
        <v>43593.0</v>
      </c>
      <c r="B6121" s="57">
        <v>128.0</v>
      </c>
      <c r="C6121" s="57">
        <v>24.0</v>
      </c>
      <c r="D6121" s="268">
        <v>0.479166666666667</v>
      </c>
      <c r="E6121" s="269">
        <v>3.2466418645162E-4</v>
      </c>
      <c r="F6121" s="269">
        <v>6.399879992512835E-5</v>
      </c>
    </row>
    <row r="6122" ht="14.25" customHeight="1">
      <c r="A6122" s="267">
        <v>43593.0</v>
      </c>
      <c r="B6122" s="57">
        <v>128.0</v>
      </c>
      <c r="C6122" s="57">
        <v>25.0</v>
      </c>
      <c r="D6122" s="268">
        <v>0.5</v>
      </c>
      <c r="E6122" s="269">
        <v>3.140795725164486E-4</v>
      </c>
      <c r="F6122" s="269">
        <v>6.750421150162208E-5</v>
      </c>
    </row>
    <row r="6123" ht="14.25" customHeight="1">
      <c r="A6123" s="267">
        <v>43593.0</v>
      </c>
      <c r="B6123" s="57">
        <v>128.0</v>
      </c>
      <c r="C6123" s="57">
        <v>26.0</v>
      </c>
      <c r="D6123" s="268">
        <v>0.520833333333333</v>
      </c>
      <c r="E6123" s="269">
        <v>3.215022381264911E-4</v>
      </c>
      <c r="F6123" s="269">
        <v>6.680312918632335E-5</v>
      </c>
    </row>
    <row r="6124" ht="14.25" customHeight="1">
      <c r="A6124" s="267">
        <v>43593.0</v>
      </c>
      <c r="B6124" s="57">
        <v>128.0</v>
      </c>
      <c r="C6124" s="57">
        <v>27.0</v>
      </c>
      <c r="D6124" s="268">
        <v>0.541666666666667</v>
      </c>
      <c r="E6124" s="269">
        <v>3.0490127185262575E-4</v>
      </c>
      <c r="F6124" s="269">
        <v>6.600189225455336E-5</v>
      </c>
    </row>
    <row r="6125" ht="14.25" customHeight="1">
      <c r="A6125" s="267">
        <v>43593.0</v>
      </c>
      <c r="B6125" s="57">
        <v>128.0</v>
      </c>
      <c r="C6125" s="57">
        <v>28.0</v>
      </c>
      <c r="D6125" s="268">
        <v>0.5625</v>
      </c>
      <c r="E6125" s="269">
        <v>2.72269760909297E-4</v>
      </c>
      <c r="F6125" s="269">
        <v>6.449957300748461E-5</v>
      </c>
    </row>
    <row r="6126" ht="14.25" customHeight="1">
      <c r="A6126" s="267">
        <v>43593.0</v>
      </c>
      <c r="B6126" s="57">
        <v>128.0</v>
      </c>
      <c r="C6126" s="57">
        <v>29.0</v>
      </c>
      <c r="D6126" s="268">
        <v>0.583333333333333</v>
      </c>
      <c r="E6126" s="269">
        <v>2.3560788658345344E-4</v>
      </c>
      <c r="F6126" s="269">
        <v>6.189555297923212E-5</v>
      </c>
    </row>
    <row r="6127" ht="14.25" customHeight="1">
      <c r="A6127" s="267">
        <v>43593.0</v>
      </c>
      <c r="B6127" s="57">
        <v>128.0</v>
      </c>
      <c r="C6127" s="57">
        <v>30.0</v>
      </c>
      <c r="D6127" s="268">
        <v>0.604166666666667</v>
      </c>
      <c r="E6127" s="269">
        <v>2.5151160812820654E-4</v>
      </c>
      <c r="F6127" s="269">
        <v>6.299725376041584E-5</v>
      </c>
    </row>
    <row r="6128" ht="14.25" customHeight="1">
      <c r="A6128" s="267">
        <v>43593.0</v>
      </c>
      <c r="B6128" s="57">
        <v>128.0</v>
      </c>
      <c r="C6128" s="57">
        <v>31.0</v>
      </c>
      <c r="D6128" s="268">
        <v>0.625</v>
      </c>
      <c r="E6128" s="269">
        <v>2.0513011060479858E-4</v>
      </c>
      <c r="F6128" s="269">
        <v>6.439941839101337E-5</v>
      </c>
    </row>
    <row r="6129" ht="14.25" customHeight="1">
      <c r="A6129" s="267">
        <v>43593.0</v>
      </c>
      <c r="B6129" s="57">
        <v>128.0</v>
      </c>
      <c r="C6129" s="57">
        <v>32.0</v>
      </c>
      <c r="D6129" s="268">
        <v>0.645833333333333</v>
      </c>
      <c r="E6129" s="269">
        <v>1.7835872340824606E-4</v>
      </c>
      <c r="F6129" s="269">
        <v>6.269678991100212E-5</v>
      </c>
    </row>
    <row r="6130" ht="14.25" customHeight="1">
      <c r="A6130" s="267">
        <v>43593.0</v>
      </c>
      <c r="B6130" s="57">
        <v>128.0</v>
      </c>
      <c r="C6130" s="57">
        <v>33.0</v>
      </c>
      <c r="D6130" s="268">
        <v>0.666666666666667</v>
      </c>
      <c r="E6130" s="269">
        <v>1.4984841164351233E-4</v>
      </c>
      <c r="F6130" s="269">
        <v>6.229617144511711E-5</v>
      </c>
    </row>
    <row r="6131" ht="14.25" customHeight="1">
      <c r="A6131" s="267">
        <v>43593.0</v>
      </c>
      <c r="B6131" s="57">
        <v>128.0</v>
      </c>
      <c r="C6131" s="57">
        <v>34.0</v>
      </c>
      <c r="D6131" s="268">
        <v>0.6875</v>
      </c>
      <c r="E6131" s="269">
        <v>1.2864711046539298E-4</v>
      </c>
      <c r="F6131" s="269">
        <v>6.740405688515083E-5</v>
      </c>
    </row>
    <row r="6132" ht="14.25" customHeight="1">
      <c r="A6132" s="267">
        <v>43593.0</v>
      </c>
      <c r="B6132" s="57">
        <v>128.0</v>
      </c>
      <c r="C6132" s="57">
        <v>35.0</v>
      </c>
      <c r="D6132" s="268">
        <v>0.708333333333333</v>
      </c>
      <c r="E6132" s="269">
        <v>9.139695389996491E-5</v>
      </c>
      <c r="F6132" s="269">
        <v>7.451503465460955E-5</v>
      </c>
    </row>
    <row r="6133" ht="14.25" customHeight="1">
      <c r="A6133" s="267">
        <v>43593.0</v>
      </c>
      <c r="B6133" s="57">
        <v>128.0</v>
      </c>
      <c r="C6133" s="57">
        <v>36.0</v>
      </c>
      <c r="D6133" s="268">
        <v>0.729166666666667</v>
      </c>
      <c r="E6133" s="269">
        <v>6.383057028767954E-5</v>
      </c>
      <c r="F6133" s="269">
        <v>7.771998238168954E-5</v>
      </c>
    </row>
    <row r="6134" ht="14.25" customHeight="1">
      <c r="A6134" s="267">
        <v>43593.0</v>
      </c>
      <c r="B6134" s="57">
        <v>128.0</v>
      </c>
      <c r="C6134" s="57">
        <v>37.0</v>
      </c>
      <c r="D6134" s="268">
        <v>0.75</v>
      </c>
      <c r="E6134" s="269">
        <v>4.0691344647688285E-5</v>
      </c>
      <c r="F6134" s="269">
        <v>7.531627158637955E-5</v>
      </c>
    </row>
    <row r="6135" ht="14.25" customHeight="1">
      <c r="A6135" s="267">
        <v>43593.0</v>
      </c>
      <c r="B6135" s="57">
        <v>128.0</v>
      </c>
      <c r="C6135" s="57">
        <v>38.0</v>
      </c>
      <c r="D6135" s="268">
        <v>0.770833333333333</v>
      </c>
      <c r="E6135" s="269">
        <v>2.5029765683561114E-5</v>
      </c>
      <c r="F6135" s="269">
        <v>7.471534388755204E-5</v>
      </c>
    </row>
    <row r="6136" ht="14.25" customHeight="1">
      <c r="A6136" s="267">
        <v>43593.0</v>
      </c>
      <c r="B6136" s="57">
        <v>128.0</v>
      </c>
      <c r="C6136" s="57">
        <v>39.0</v>
      </c>
      <c r="D6136" s="268">
        <v>0.791666666666667</v>
      </c>
      <c r="E6136" s="269">
        <v>1.2212693681235525E-5</v>
      </c>
      <c r="F6136" s="269">
        <v>7.38139523393108E-5</v>
      </c>
    </row>
    <row r="6137" ht="14.25" customHeight="1">
      <c r="A6137" s="267">
        <v>43593.0</v>
      </c>
      <c r="B6137" s="57">
        <v>128.0</v>
      </c>
      <c r="C6137" s="57">
        <v>40.0</v>
      </c>
      <c r="D6137" s="268">
        <v>0.8125</v>
      </c>
      <c r="E6137" s="269">
        <v>3.6833519426009874E-6</v>
      </c>
      <c r="F6137" s="269">
        <v>6.860591228280583E-5</v>
      </c>
    </row>
    <row r="6138" ht="14.25" customHeight="1">
      <c r="A6138" s="267">
        <v>43593.0</v>
      </c>
      <c r="B6138" s="57">
        <v>128.0</v>
      </c>
      <c r="C6138" s="57">
        <v>41.0</v>
      </c>
      <c r="D6138" s="268">
        <v>0.833333333333333</v>
      </c>
      <c r="E6138" s="269">
        <v>6.901969234972228E-7</v>
      </c>
      <c r="F6138" s="269">
        <v>6.620220148749584E-5</v>
      </c>
    </row>
    <row r="6139" ht="14.25" customHeight="1">
      <c r="A6139" s="267">
        <v>43593.0</v>
      </c>
      <c r="B6139" s="57">
        <v>128.0</v>
      </c>
      <c r="C6139" s="57">
        <v>42.0</v>
      </c>
      <c r="D6139" s="268">
        <v>0.854166666666667</v>
      </c>
      <c r="E6139" s="269">
        <v>2.0287443067289396E-8</v>
      </c>
      <c r="F6139" s="269">
        <v>7.341333387342581E-5</v>
      </c>
    </row>
    <row r="6140" ht="14.25" customHeight="1">
      <c r="A6140" s="267">
        <v>43593.0</v>
      </c>
      <c r="B6140" s="57">
        <v>128.0</v>
      </c>
      <c r="C6140" s="57">
        <v>43.0</v>
      </c>
      <c r="D6140" s="268">
        <v>0.875</v>
      </c>
      <c r="E6140" s="269">
        <v>0.0</v>
      </c>
      <c r="F6140" s="269">
        <v>6.910668536516208E-5</v>
      </c>
    </row>
    <row r="6141" ht="14.25" customHeight="1">
      <c r="A6141" s="267">
        <v>43593.0</v>
      </c>
      <c r="B6141" s="57">
        <v>128.0</v>
      </c>
      <c r="C6141" s="57">
        <v>44.0</v>
      </c>
      <c r="D6141" s="268">
        <v>0.895833333333333</v>
      </c>
      <c r="E6141" s="269">
        <v>0.0</v>
      </c>
      <c r="F6141" s="269">
        <v>7.161055077694331E-5</v>
      </c>
    </row>
    <row r="6142" ht="14.25" customHeight="1">
      <c r="A6142" s="267">
        <v>43593.0</v>
      </c>
      <c r="B6142" s="57">
        <v>128.0</v>
      </c>
      <c r="C6142" s="57">
        <v>45.0</v>
      </c>
      <c r="D6142" s="268">
        <v>0.916666666666667</v>
      </c>
      <c r="E6142" s="269">
        <v>0.0</v>
      </c>
      <c r="F6142" s="269">
        <v>6.459972762395585E-5</v>
      </c>
    </row>
    <row r="6143" ht="14.25" customHeight="1">
      <c r="A6143" s="267">
        <v>43593.0</v>
      </c>
      <c r="B6143" s="57">
        <v>128.0</v>
      </c>
      <c r="C6143" s="57">
        <v>46.0</v>
      </c>
      <c r="D6143" s="268">
        <v>0.9375</v>
      </c>
      <c r="E6143" s="269">
        <v>0.0</v>
      </c>
      <c r="F6143" s="269">
        <v>5.989246064980713E-5</v>
      </c>
    </row>
    <row r="6144" ht="14.25" customHeight="1">
      <c r="A6144" s="267">
        <v>43593.0</v>
      </c>
      <c r="B6144" s="57">
        <v>128.0</v>
      </c>
      <c r="C6144" s="57">
        <v>47.0</v>
      </c>
      <c r="D6144" s="268">
        <v>0.958333333333333</v>
      </c>
      <c r="E6144" s="269">
        <v>0.0</v>
      </c>
      <c r="F6144" s="269">
        <v>4.9075762070912194E-5</v>
      </c>
    </row>
    <row r="6145" ht="14.25" customHeight="1">
      <c r="A6145" s="267">
        <v>43593.0</v>
      </c>
      <c r="B6145" s="57">
        <v>128.0</v>
      </c>
      <c r="C6145" s="57">
        <v>48.0</v>
      </c>
      <c r="D6145" s="268">
        <v>0.979166666666667</v>
      </c>
      <c r="E6145" s="269">
        <v>0.0</v>
      </c>
      <c r="F6145" s="269">
        <v>4.206493891792475E-5</v>
      </c>
    </row>
    <row r="6146" ht="14.25" customHeight="1">
      <c r="A6146" s="267">
        <v>43594.0</v>
      </c>
      <c r="B6146" s="57">
        <v>129.0</v>
      </c>
      <c r="C6146" s="57">
        <v>1.0</v>
      </c>
      <c r="D6146" s="268">
        <v>0.0</v>
      </c>
      <c r="E6146" s="269">
        <v>0.0</v>
      </c>
      <c r="F6146" s="269">
        <v>3.7658135793189774E-5</v>
      </c>
    </row>
    <row r="6147" ht="14.25" customHeight="1">
      <c r="A6147" s="267">
        <v>43594.0</v>
      </c>
      <c r="B6147" s="57">
        <v>129.0</v>
      </c>
      <c r="C6147" s="57">
        <v>2.0</v>
      </c>
      <c r="D6147" s="268">
        <v>0.020833333333333332</v>
      </c>
      <c r="E6147" s="269">
        <v>0.0</v>
      </c>
      <c r="F6147" s="269">
        <v>3.3551796517868546E-5</v>
      </c>
    </row>
    <row r="6148" ht="14.25" customHeight="1">
      <c r="A6148" s="267">
        <v>43594.0</v>
      </c>
      <c r="B6148" s="57">
        <v>129.0</v>
      </c>
      <c r="C6148" s="57">
        <v>3.0</v>
      </c>
      <c r="D6148" s="268">
        <v>0.0416666666666667</v>
      </c>
      <c r="E6148" s="269">
        <v>0.0</v>
      </c>
      <c r="F6148" s="269">
        <v>2.9946230324903566E-5</v>
      </c>
    </row>
    <row r="6149" ht="14.25" customHeight="1">
      <c r="A6149" s="267">
        <v>43594.0</v>
      </c>
      <c r="B6149" s="57">
        <v>129.0</v>
      </c>
      <c r="C6149" s="57">
        <v>4.0</v>
      </c>
      <c r="D6149" s="268">
        <v>0.0625</v>
      </c>
      <c r="E6149" s="269">
        <v>0.0</v>
      </c>
      <c r="F6149" s="269">
        <v>2.744236491312233E-5</v>
      </c>
    </row>
    <row r="6150" ht="14.25" customHeight="1">
      <c r="A6150" s="267">
        <v>43594.0</v>
      </c>
      <c r="B6150" s="57">
        <v>129.0</v>
      </c>
      <c r="C6150" s="57">
        <v>5.0</v>
      </c>
      <c r="D6150" s="268">
        <v>0.0833333333333333</v>
      </c>
      <c r="E6150" s="269">
        <v>0.0</v>
      </c>
      <c r="F6150" s="269">
        <v>2.704174644723733E-5</v>
      </c>
    </row>
    <row r="6151" ht="14.25" customHeight="1">
      <c r="A6151" s="267">
        <v>43594.0</v>
      </c>
      <c r="B6151" s="57">
        <v>129.0</v>
      </c>
      <c r="C6151" s="57">
        <v>6.0</v>
      </c>
      <c r="D6151" s="268">
        <v>0.104166666666667</v>
      </c>
      <c r="E6151" s="269">
        <v>0.0</v>
      </c>
      <c r="F6151" s="269">
        <v>2.614035489899609E-5</v>
      </c>
    </row>
    <row r="6152" ht="14.25" customHeight="1">
      <c r="A6152" s="267">
        <v>43594.0</v>
      </c>
      <c r="B6152" s="57">
        <v>129.0</v>
      </c>
      <c r="C6152" s="57">
        <v>7.0</v>
      </c>
      <c r="D6152" s="268">
        <v>0.125</v>
      </c>
      <c r="E6152" s="269">
        <v>0.0</v>
      </c>
      <c r="F6152" s="269">
        <v>2.5739736433111092E-5</v>
      </c>
    </row>
    <row r="6153" ht="14.25" customHeight="1">
      <c r="A6153" s="267">
        <v>43594.0</v>
      </c>
      <c r="B6153" s="57">
        <v>129.0</v>
      </c>
      <c r="C6153" s="57">
        <v>8.0</v>
      </c>
      <c r="D6153" s="268">
        <v>0.145833333333333</v>
      </c>
      <c r="E6153" s="269">
        <v>0.0</v>
      </c>
      <c r="F6153" s="269">
        <v>2.543927258369735E-5</v>
      </c>
    </row>
    <row r="6154" ht="14.25" customHeight="1">
      <c r="A6154" s="267">
        <v>43594.0</v>
      </c>
      <c r="B6154" s="57">
        <v>129.0</v>
      </c>
      <c r="C6154" s="57">
        <v>9.0</v>
      </c>
      <c r="D6154" s="268">
        <v>0.166666666666667</v>
      </c>
      <c r="E6154" s="269">
        <v>7.891487825604689E-9</v>
      </c>
      <c r="F6154" s="269">
        <v>2.594004566605359E-5</v>
      </c>
    </row>
    <row r="6155" ht="14.25" customHeight="1">
      <c r="A6155" s="267">
        <v>43594.0</v>
      </c>
      <c r="B6155" s="57">
        <v>129.0</v>
      </c>
      <c r="C6155" s="57">
        <v>10.0</v>
      </c>
      <c r="D6155" s="268">
        <v>0.1875</v>
      </c>
      <c r="E6155" s="269">
        <v>3.6668211372141855E-6</v>
      </c>
      <c r="F6155" s="269">
        <v>2.6641127981352337E-5</v>
      </c>
    </row>
    <row r="6156" ht="14.25" customHeight="1">
      <c r="A6156" s="267">
        <v>43594.0</v>
      </c>
      <c r="B6156" s="57">
        <v>129.0</v>
      </c>
      <c r="C6156" s="57">
        <v>11.0</v>
      </c>
      <c r="D6156" s="268">
        <v>0.208333333333333</v>
      </c>
      <c r="E6156" s="269">
        <v>1.2734462582388334E-5</v>
      </c>
      <c r="F6156" s="269">
        <v>2.7342210296651082E-5</v>
      </c>
    </row>
    <row r="6157" ht="14.25" customHeight="1">
      <c r="A6157" s="267">
        <v>43594.0</v>
      </c>
      <c r="B6157" s="57">
        <v>129.0</v>
      </c>
      <c r="C6157" s="57">
        <v>12.0</v>
      </c>
      <c r="D6157" s="268">
        <v>0.229166666666667</v>
      </c>
      <c r="E6157" s="269">
        <v>2.7650948319604723E-5</v>
      </c>
      <c r="F6157" s="269">
        <v>2.8644220310777324E-5</v>
      </c>
    </row>
    <row r="6158" ht="14.25" customHeight="1">
      <c r="A6158" s="267">
        <v>43594.0</v>
      </c>
      <c r="B6158" s="57">
        <v>129.0</v>
      </c>
      <c r="C6158" s="57">
        <v>13.0</v>
      </c>
      <c r="D6158" s="268">
        <v>0.25</v>
      </c>
      <c r="E6158" s="269">
        <v>4.753682901064167E-5</v>
      </c>
      <c r="F6158" s="269">
        <v>3.505411576493728E-5</v>
      </c>
    </row>
    <row r="6159" ht="14.25" customHeight="1">
      <c r="A6159" s="267">
        <v>43594.0</v>
      </c>
      <c r="B6159" s="57">
        <v>129.0</v>
      </c>
      <c r="C6159" s="57">
        <v>14.0</v>
      </c>
      <c r="D6159" s="268">
        <v>0.270833333333333</v>
      </c>
      <c r="E6159" s="269">
        <v>7.60615022323931E-5</v>
      </c>
      <c r="F6159" s="269">
        <v>4.11635473696835E-5</v>
      </c>
    </row>
    <row r="6160" ht="14.25" customHeight="1">
      <c r="A6160" s="267">
        <v>43594.0</v>
      </c>
      <c r="B6160" s="57">
        <v>129.0</v>
      </c>
      <c r="C6160" s="57">
        <v>15.0</v>
      </c>
      <c r="D6160" s="268">
        <v>0.291666666666667</v>
      </c>
      <c r="E6160" s="269">
        <v>1.1237696491775724E-4</v>
      </c>
      <c r="F6160" s="269">
        <v>4.877529822149846E-5</v>
      </c>
    </row>
    <row r="6161" ht="14.25" customHeight="1">
      <c r="A6161" s="267">
        <v>43594.0</v>
      </c>
      <c r="B6161" s="57">
        <v>129.0</v>
      </c>
      <c r="C6161" s="57">
        <v>16.0</v>
      </c>
      <c r="D6161" s="268">
        <v>0.3125</v>
      </c>
      <c r="E6161" s="269">
        <v>1.554542965169148E-4</v>
      </c>
      <c r="F6161" s="269">
        <v>5.398333827800342E-5</v>
      </c>
    </row>
    <row r="6162" ht="14.25" customHeight="1">
      <c r="A6162" s="267">
        <v>43594.0</v>
      </c>
      <c r="B6162" s="57">
        <v>129.0</v>
      </c>
      <c r="C6162" s="57">
        <v>17.0</v>
      </c>
      <c r="D6162" s="268">
        <v>0.333333333333333</v>
      </c>
      <c r="E6162" s="269">
        <v>1.9855442624193117E-4</v>
      </c>
      <c r="F6162" s="269">
        <v>5.488472982624466E-5</v>
      </c>
    </row>
    <row r="6163" ht="14.25" customHeight="1">
      <c r="A6163" s="267">
        <v>43594.0</v>
      </c>
      <c r="B6163" s="57">
        <v>129.0</v>
      </c>
      <c r="C6163" s="57">
        <v>18.0</v>
      </c>
      <c r="D6163" s="268">
        <v>0.354166666666667</v>
      </c>
      <c r="E6163" s="269">
        <v>2.4309013826569474E-4</v>
      </c>
      <c r="F6163" s="269">
        <v>5.728844062155465E-5</v>
      </c>
    </row>
    <row r="6164" ht="14.25" customHeight="1">
      <c r="A6164" s="267">
        <v>43594.0</v>
      </c>
      <c r="B6164" s="57">
        <v>129.0</v>
      </c>
      <c r="C6164" s="57">
        <v>19.0</v>
      </c>
      <c r="D6164" s="268">
        <v>0.375</v>
      </c>
      <c r="E6164" s="269">
        <v>2.731179276876813E-4</v>
      </c>
      <c r="F6164" s="269">
        <v>5.859045063568089E-5</v>
      </c>
    </row>
    <row r="6165" ht="14.25" customHeight="1">
      <c r="A6165" s="267">
        <v>43594.0</v>
      </c>
      <c r="B6165" s="57">
        <v>129.0</v>
      </c>
      <c r="C6165" s="57">
        <v>20.0</v>
      </c>
      <c r="D6165" s="268">
        <v>0.395833333333333</v>
      </c>
      <c r="E6165" s="269">
        <v>2.9886618878426427E-4</v>
      </c>
      <c r="F6165" s="269">
        <v>5.909122371803713E-5</v>
      </c>
    </row>
    <row r="6166" ht="14.25" customHeight="1">
      <c r="A6166" s="267">
        <v>43594.0</v>
      </c>
      <c r="B6166" s="57">
        <v>129.0</v>
      </c>
      <c r="C6166" s="57">
        <v>21.0</v>
      </c>
      <c r="D6166" s="268">
        <v>0.416666666666667</v>
      </c>
      <c r="E6166" s="269">
        <v>3.3426514500291255E-4</v>
      </c>
      <c r="F6166" s="269">
        <v>5.588627599095715E-5</v>
      </c>
    </row>
    <row r="6167" ht="14.25" customHeight="1">
      <c r="A6167" s="267">
        <v>43594.0</v>
      </c>
      <c r="B6167" s="57">
        <v>129.0</v>
      </c>
      <c r="C6167" s="57">
        <v>22.0</v>
      </c>
      <c r="D6167" s="268">
        <v>0.4375</v>
      </c>
      <c r="E6167" s="269">
        <v>3.560405387142075E-4</v>
      </c>
      <c r="F6167" s="269">
        <v>5.518519367565842E-5</v>
      </c>
    </row>
    <row r="6168" ht="14.25" customHeight="1">
      <c r="A6168" s="267">
        <v>43594.0</v>
      </c>
      <c r="B6168" s="57">
        <v>129.0</v>
      </c>
      <c r="C6168" s="57">
        <v>23.0</v>
      </c>
      <c r="D6168" s="268">
        <v>0.458333333333333</v>
      </c>
      <c r="E6168" s="269">
        <v>3.621465862469691E-4</v>
      </c>
      <c r="F6168" s="269">
        <v>5.448411136035966E-5</v>
      </c>
    </row>
    <row r="6169" ht="14.25" customHeight="1">
      <c r="A6169" s="267">
        <v>43594.0</v>
      </c>
      <c r="B6169" s="57">
        <v>129.0</v>
      </c>
      <c r="C6169" s="57">
        <v>24.0</v>
      </c>
      <c r="D6169" s="268">
        <v>0.479166666666667</v>
      </c>
      <c r="E6169" s="269">
        <v>3.6978672668257857E-4</v>
      </c>
      <c r="F6169" s="269">
        <v>5.538550290860091E-5</v>
      </c>
    </row>
    <row r="6170" ht="14.25" customHeight="1">
      <c r="A6170" s="267">
        <v>43594.0</v>
      </c>
      <c r="B6170" s="57">
        <v>129.0</v>
      </c>
      <c r="C6170" s="57">
        <v>25.0</v>
      </c>
      <c r="D6170" s="268">
        <v>0.5</v>
      </c>
      <c r="E6170" s="269">
        <v>3.768927877559005E-4</v>
      </c>
      <c r="F6170" s="269">
        <v>5.6987976772140894E-5</v>
      </c>
    </row>
    <row r="6171" ht="14.25" customHeight="1">
      <c r="A6171" s="267">
        <v>43594.0</v>
      </c>
      <c r="B6171" s="57">
        <v>129.0</v>
      </c>
      <c r="C6171" s="57">
        <v>26.0</v>
      </c>
      <c r="D6171" s="268">
        <v>0.520833333333333</v>
      </c>
      <c r="E6171" s="269">
        <v>3.632896832443503E-4</v>
      </c>
      <c r="F6171" s="269">
        <v>5.6286894456842146E-5</v>
      </c>
    </row>
    <row r="6172" ht="14.25" customHeight="1">
      <c r="A6172" s="267">
        <v>43594.0</v>
      </c>
      <c r="B6172" s="57">
        <v>129.0</v>
      </c>
      <c r="C6172" s="57">
        <v>27.0</v>
      </c>
      <c r="D6172" s="268">
        <v>0.541666666666667</v>
      </c>
      <c r="E6172" s="269">
        <v>3.480770542683313E-4</v>
      </c>
      <c r="F6172" s="269">
        <v>5.588627599095715E-5</v>
      </c>
    </row>
    <row r="6173" ht="14.25" customHeight="1">
      <c r="A6173" s="267">
        <v>43594.0</v>
      </c>
      <c r="B6173" s="57">
        <v>129.0</v>
      </c>
      <c r="C6173" s="57">
        <v>28.0</v>
      </c>
      <c r="D6173" s="268">
        <v>0.5625</v>
      </c>
      <c r="E6173" s="269">
        <v>3.2890893680731037E-4</v>
      </c>
      <c r="F6173" s="269">
        <v>5.368287442858966E-5</v>
      </c>
    </row>
    <row r="6174" ht="14.25" customHeight="1">
      <c r="A6174" s="267">
        <v>43594.0</v>
      </c>
      <c r="B6174" s="57">
        <v>129.0</v>
      </c>
      <c r="C6174" s="57">
        <v>29.0</v>
      </c>
      <c r="D6174" s="268">
        <v>0.583333333333333</v>
      </c>
      <c r="E6174" s="269">
        <v>3.115715088727176E-4</v>
      </c>
      <c r="F6174" s="269">
        <v>5.3783029045060915E-5</v>
      </c>
    </row>
    <row r="6175" ht="14.25" customHeight="1">
      <c r="A6175" s="267">
        <v>43594.0</v>
      </c>
      <c r="B6175" s="57">
        <v>129.0</v>
      </c>
      <c r="C6175" s="57">
        <v>30.0</v>
      </c>
      <c r="D6175" s="268">
        <v>0.604166666666667</v>
      </c>
      <c r="E6175" s="269">
        <v>2.88258783757064E-4</v>
      </c>
      <c r="F6175" s="269">
        <v>5.318210134623342E-5</v>
      </c>
    </row>
    <row r="6176" ht="14.25" customHeight="1">
      <c r="A6176" s="267">
        <v>43594.0</v>
      </c>
      <c r="B6176" s="57">
        <v>129.0</v>
      </c>
      <c r="C6176" s="57">
        <v>31.0</v>
      </c>
      <c r="D6176" s="268">
        <v>0.625</v>
      </c>
      <c r="E6176" s="269">
        <v>2.5709802682339505E-4</v>
      </c>
      <c r="F6176" s="269">
        <v>5.167978209916469E-5</v>
      </c>
    </row>
    <row r="6177" ht="14.25" customHeight="1">
      <c r="A6177" s="267">
        <v>43594.0</v>
      </c>
      <c r="B6177" s="57">
        <v>129.0</v>
      </c>
      <c r="C6177" s="57">
        <v>32.0</v>
      </c>
      <c r="D6177" s="268">
        <v>0.645833333333333</v>
      </c>
      <c r="E6177" s="269">
        <v>2.2856272120873338E-4</v>
      </c>
      <c r="F6177" s="269">
        <v>5.518519367565842E-5</v>
      </c>
    </row>
    <row r="6178" ht="14.25" customHeight="1">
      <c r="A6178" s="267">
        <v>43594.0</v>
      </c>
      <c r="B6178" s="57">
        <v>129.0</v>
      </c>
      <c r="C6178" s="57">
        <v>33.0</v>
      </c>
      <c r="D6178" s="268">
        <v>0.666666666666667</v>
      </c>
      <c r="E6178" s="269">
        <v>1.9250925151241186E-4</v>
      </c>
      <c r="F6178" s="269">
        <v>5.859045063568089E-5</v>
      </c>
    </row>
    <row r="6179" ht="14.25" customHeight="1">
      <c r="A6179" s="267">
        <v>43594.0</v>
      </c>
      <c r="B6179" s="57">
        <v>129.0</v>
      </c>
      <c r="C6179" s="57">
        <v>34.0</v>
      </c>
      <c r="D6179" s="268">
        <v>0.6875</v>
      </c>
      <c r="E6179" s="269">
        <v>1.5047980380490195E-4</v>
      </c>
      <c r="F6179" s="269">
        <v>6.449957300748461E-5</v>
      </c>
    </row>
    <row r="6180" ht="14.25" customHeight="1">
      <c r="A6180" s="267">
        <v>43594.0</v>
      </c>
      <c r="B6180" s="57">
        <v>129.0</v>
      </c>
      <c r="C6180" s="57">
        <v>35.0</v>
      </c>
      <c r="D6180" s="268">
        <v>0.708333333333333</v>
      </c>
      <c r="E6180" s="269">
        <v>1.099932617548801E-4</v>
      </c>
      <c r="F6180" s="269">
        <v>7.100962307811582E-5</v>
      </c>
    </row>
    <row r="6181" ht="14.25" customHeight="1">
      <c r="A6181" s="267">
        <v>43594.0</v>
      </c>
      <c r="B6181" s="57">
        <v>129.0</v>
      </c>
      <c r="C6181" s="57">
        <v>36.0</v>
      </c>
      <c r="D6181" s="268">
        <v>0.729166666666667</v>
      </c>
      <c r="E6181" s="269">
        <v>7.620858511919767E-5</v>
      </c>
      <c r="F6181" s="269">
        <v>7.351348848989705E-5</v>
      </c>
    </row>
    <row r="6182" ht="14.25" customHeight="1">
      <c r="A6182" s="267">
        <v>43594.0</v>
      </c>
      <c r="B6182" s="57">
        <v>129.0</v>
      </c>
      <c r="C6182" s="57">
        <v>37.0</v>
      </c>
      <c r="D6182" s="268">
        <v>0.75</v>
      </c>
      <c r="E6182" s="269">
        <v>4.781774016094192E-5</v>
      </c>
      <c r="F6182" s="269">
        <v>7.281240617459832E-5</v>
      </c>
    </row>
    <row r="6183" ht="14.25" customHeight="1">
      <c r="A6183" s="267">
        <v>43594.0</v>
      </c>
      <c r="B6183" s="57">
        <v>129.0</v>
      </c>
      <c r="C6183" s="57">
        <v>38.0</v>
      </c>
      <c r="D6183" s="268">
        <v>0.770833333333333</v>
      </c>
      <c r="E6183" s="269">
        <v>2.6367654718969988E-5</v>
      </c>
      <c r="F6183" s="269">
        <v>7.231163309224206E-5</v>
      </c>
    </row>
    <row r="6184" ht="14.25" customHeight="1">
      <c r="A6184" s="267">
        <v>43594.0</v>
      </c>
      <c r="B6184" s="57">
        <v>129.0</v>
      </c>
      <c r="C6184" s="57">
        <v>39.0</v>
      </c>
      <c r="D6184" s="268">
        <v>0.791666666666667</v>
      </c>
      <c r="E6184" s="269">
        <v>1.3833308911977552E-5</v>
      </c>
      <c r="F6184" s="269">
        <v>6.950730383104707E-5</v>
      </c>
    </row>
    <row r="6185" ht="14.25" customHeight="1">
      <c r="A6185" s="267">
        <v>43594.0</v>
      </c>
      <c r="B6185" s="57">
        <v>129.0</v>
      </c>
      <c r="C6185" s="57">
        <v>40.0</v>
      </c>
      <c r="D6185" s="268">
        <v>0.8125</v>
      </c>
      <c r="E6185" s="269">
        <v>7.038551609689715E-6</v>
      </c>
      <c r="F6185" s="269">
        <v>6.780467535103583E-5</v>
      </c>
    </row>
    <row r="6186" ht="14.25" customHeight="1">
      <c r="A6186" s="267">
        <v>43594.0</v>
      </c>
      <c r="B6186" s="57">
        <v>129.0</v>
      </c>
      <c r="C6186" s="57">
        <v>41.0</v>
      </c>
      <c r="D6186" s="268">
        <v>0.833333333333333</v>
      </c>
      <c r="E6186" s="269">
        <v>1.1314420669960718E-6</v>
      </c>
      <c r="F6186" s="269">
        <v>6.960745844751831E-5</v>
      </c>
    </row>
    <row r="6187" ht="14.25" customHeight="1">
      <c r="A6187" s="267">
        <v>43594.0</v>
      </c>
      <c r="B6187" s="57">
        <v>129.0</v>
      </c>
      <c r="C6187" s="57">
        <v>42.0</v>
      </c>
      <c r="D6187" s="268">
        <v>0.854166666666667</v>
      </c>
      <c r="E6187" s="269">
        <v>5.343400389415302E-8</v>
      </c>
      <c r="F6187" s="269">
        <v>7.030854076281706E-5</v>
      </c>
    </row>
    <row r="6188" ht="14.25" customHeight="1">
      <c r="A6188" s="267">
        <v>43594.0</v>
      </c>
      <c r="B6188" s="57">
        <v>129.0</v>
      </c>
      <c r="C6188" s="57">
        <v>43.0</v>
      </c>
      <c r="D6188" s="268">
        <v>0.875</v>
      </c>
      <c r="E6188" s="269">
        <v>0.0</v>
      </c>
      <c r="F6188" s="269">
        <v>7.431472542166704E-5</v>
      </c>
    </row>
    <row r="6189" ht="14.25" customHeight="1">
      <c r="A6189" s="267">
        <v>43594.0</v>
      </c>
      <c r="B6189" s="57">
        <v>129.0</v>
      </c>
      <c r="C6189" s="57">
        <v>44.0</v>
      </c>
      <c r="D6189" s="268">
        <v>0.895833333333333</v>
      </c>
      <c r="E6189" s="269">
        <v>0.0</v>
      </c>
      <c r="F6189" s="269">
        <v>7.010823152987456E-5</v>
      </c>
    </row>
    <row r="6190" ht="14.25" customHeight="1">
      <c r="A6190" s="267">
        <v>43594.0</v>
      </c>
      <c r="B6190" s="57">
        <v>129.0</v>
      </c>
      <c r="C6190" s="57">
        <v>45.0</v>
      </c>
      <c r="D6190" s="268">
        <v>0.916666666666667</v>
      </c>
      <c r="E6190" s="269">
        <v>0.0</v>
      </c>
      <c r="F6190" s="269">
        <v>6.750421150162208E-5</v>
      </c>
    </row>
    <row r="6191" ht="14.25" customHeight="1">
      <c r="A6191" s="267">
        <v>43594.0</v>
      </c>
      <c r="B6191" s="57">
        <v>129.0</v>
      </c>
      <c r="C6191" s="57">
        <v>46.0</v>
      </c>
      <c r="D6191" s="268">
        <v>0.9375</v>
      </c>
      <c r="E6191" s="269">
        <v>0.0</v>
      </c>
      <c r="F6191" s="269">
        <v>6.019292449922087E-5</v>
      </c>
    </row>
    <row r="6192" ht="14.25" customHeight="1">
      <c r="A6192" s="267">
        <v>43594.0</v>
      </c>
      <c r="B6192" s="57">
        <v>129.0</v>
      </c>
      <c r="C6192" s="57">
        <v>47.0</v>
      </c>
      <c r="D6192" s="268">
        <v>0.958333333333333</v>
      </c>
      <c r="E6192" s="269">
        <v>0.0</v>
      </c>
      <c r="F6192" s="269">
        <v>5.08785451673947E-5</v>
      </c>
    </row>
    <row r="6193" ht="14.25" customHeight="1">
      <c r="A6193" s="267">
        <v>43594.0</v>
      </c>
      <c r="B6193" s="57">
        <v>129.0</v>
      </c>
      <c r="C6193" s="57">
        <v>48.0</v>
      </c>
      <c r="D6193" s="268">
        <v>0.979166666666667</v>
      </c>
      <c r="E6193" s="269">
        <v>0.0</v>
      </c>
      <c r="F6193" s="269">
        <v>4.1764475068510994E-5</v>
      </c>
    </row>
    <row r="6194" ht="14.25" customHeight="1">
      <c r="A6194" s="267">
        <v>43595.0</v>
      </c>
      <c r="B6194" s="57">
        <v>130.0</v>
      </c>
      <c r="C6194" s="57">
        <v>1.0</v>
      </c>
      <c r="D6194" s="268">
        <v>0.0</v>
      </c>
      <c r="E6194" s="269">
        <v>0.0</v>
      </c>
      <c r="F6194" s="269">
        <v>3.725751732730477E-5</v>
      </c>
    </row>
    <row r="6195" ht="14.25" customHeight="1">
      <c r="A6195" s="267">
        <v>43595.0</v>
      </c>
      <c r="B6195" s="57">
        <v>130.0</v>
      </c>
      <c r="C6195" s="57">
        <v>2.0</v>
      </c>
      <c r="D6195" s="268">
        <v>0.020833333333333332</v>
      </c>
      <c r="E6195" s="269">
        <v>0.0</v>
      </c>
      <c r="F6195" s="269">
        <v>3.335148728492605E-5</v>
      </c>
    </row>
    <row r="6196" ht="14.25" customHeight="1">
      <c r="A6196" s="267">
        <v>43595.0</v>
      </c>
      <c r="B6196" s="57">
        <v>130.0</v>
      </c>
      <c r="C6196" s="57">
        <v>3.0</v>
      </c>
      <c r="D6196" s="268">
        <v>0.0416666666666667</v>
      </c>
      <c r="E6196" s="269">
        <v>0.0</v>
      </c>
      <c r="F6196" s="269">
        <v>3.0046384941374813E-5</v>
      </c>
    </row>
    <row r="6197" ht="14.25" customHeight="1">
      <c r="A6197" s="267">
        <v>43595.0</v>
      </c>
      <c r="B6197" s="57">
        <v>130.0</v>
      </c>
      <c r="C6197" s="57">
        <v>4.0</v>
      </c>
      <c r="D6197" s="268">
        <v>0.0625</v>
      </c>
      <c r="E6197" s="269">
        <v>0.0</v>
      </c>
      <c r="F6197" s="269">
        <v>2.7542519529593582E-5</v>
      </c>
    </row>
    <row r="6198" ht="14.25" customHeight="1">
      <c r="A6198" s="267">
        <v>43595.0</v>
      </c>
      <c r="B6198" s="57">
        <v>130.0</v>
      </c>
      <c r="C6198" s="57">
        <v>5.0</v>
      </c>
      <c r="D6198" s="268">
        <v>0.0833333333333333</v>
      </c>
      <c r="E6198" s="269">
        <v>0.0</v>
      </c>
      <c r="F6198" s="269">
        <v>2.704174644723733E-5</v>
      </c>
    </row>
    <row r="6199" ht="14.25" customHeight="1">
      <c r="A6199" s="267">
        <v>43595.0</v>
      </c>
      <c r="B6199" s="57">
        <v>130.0</v>
      </c>
      <c r="C6199" s="57">
        <v>6.0</v>
      </c>
      <c r="D6199" s="268">
        <v>0.104166666666667</v>
      </c>
      <c r="E6199" s="269">
        <v>0.0</v>
      </c>
      <c r="F6199" s="269">
        <v>2.6340664131938587E-5</v>
      </c>
    </row>
    <row r="6200" ht="14.25" customHeight="1">
      <c r="A6200" s="267">
        <v>43595.0</v>
      </c>
      <c r="B6200" s="57">
        <v>130.0</v>
      </c>
      <c r="C6200" s="57">
        <v>7.0</v>
      </c>
      <c r="D6200" s="268">
        <v>0.125</v>
      </c>
      <c r="E6200" s="269">
        <v>0.0</v>
      </c>
      <c r="F6200" s="269">
        <v>2.644081874840984E-5</v>
      </c>
    </row>
    <row r="6201" ht="14.25" customHeight="1">
      <c r="A6201" s="267">
        <v>43595.0</v>
      </c>
      <c r="B6201" s="57">
        <v>130.0</v>
      </c>
      <c r="C6201" s="57">
        <v>8.0</v>
      </c>
      <c r="D6201" s="268">
        <v>0.145833333333333</v>
      </c>
      <c r="E6201" s="269">
        <v>0.0</v>
      </c>
      <c r="F6201" s="269">
        <v>2.5839891049582346E-5</v>
      </c>
    </row>
    <row r="6202" ht="14.25" customHeight="1">
      <c r="A6202" s="267">
        <v>43595.0</v>
      </c>
      <c r="B6202" s="57">
        <v>130.0</v>
      </c>
      <c r="C6202" s="57">
        <v>9.0</v>
      </c>
      <c r="D6202" s="268">
        <v>0.166666666666667</v>
      </c>
      <c r="E6202" s="269">
        <v>1.806966114091623E-6</v>
      </c>
      <c r="F6202" s="269">
        <v>2.614035489899609E-5</v>
      </c>
    </row>
    <row r="6203" ht="14.25" customHeight="1">
      <c r="A6203" s="267">
        <v>43595.0</v>
      </c>
      <c r="B6203" s="57">
        <v>130.0</v>
      </c>
      <c r="C6203" s="57">
        <v>10.0</v>
      </c>
      <c r="D6203" s="268">
        <v>0.1875</v>
      </c>
      <c r="E6203" s="269">
        <v>4.609575707719877E-6</v>
      </c>
      <c r="F6203" s="269">
        <v>2.704174644723733E-5</v>
      </c>
    </row>
    <row r="6204" ht="14.25" customHeight="1">
      <c r="A6204" s="267">
        <v>43595.0</v>
      </c>
      <c r="B6204" s="57">
        <v>130.0</v>
      </c>
      <c r="C6204" s="57">
        <v>11.0</v>
      </c>
      <c r="D6204" s="268">
        <v>0.208333333333333</v>
      </c>
      <c r="E6204" s="269">
        <v>1.2618409186170807E-5</v>
      </c>
      <c r="F6204" s="269">
        <v>2.7542519529593582E-5</v>
      </c>
    </row>
    <row r="6205" ht="14.25" customHeight="1">
      <c r="A6205" s="267">
        <v>43595.0</v>
      </c>
      <c r="B6205" s="57">
        <v>130.0</v>
      </c>
      <c r="C6205" s="57">
        <v>12.0</v>
      </c>
      <c r="D6205" s="268">
        <v>0.229166666666667</v>
      </c>
      <c r="E6205" s="269">
        <v>2.4392646357555514E-5</v>
      </c>
      <c r="F6205" s="269">
        <v>2.934530262607607E-5</v>
      </c>
    </row>
    <row r="6206" ht="14.25" customHeight="1">
      <c r="A6206" s="267">
        <v>43595.0</v>
      </c>
      <c r="B6206" s="57">
        <v>130.0</v>
      </c>
      <c r="C6206" s="57">
        <v>13.0</v>
      </c>
      <c r="D6206" s="268">
        <v>0.25</v>
      </c>
      <c r="E6206" s="269">
        <v>3.950679114174831E-5</v>
      </c>
      <c r="F6206" s="269">
        <v>3.4753651915523535E-5</v>
      </c>
    </row>
    <row r="6207" ht="14.25" customHeight="1">
      <c r="A6207" s="267">
        <v>43595.0</v>
      </c>
      <c r="B6207" s="57">
        <v>130.0</v>
      </c>
      <c r="C6207" s="57">
        <v>14.0</v>
      </c>
      <c r="D6207" s="268">
        <v>0.270833333333333</v>
      </c>
      <c r="E6207" s="269">
        <v>6.21116328899236E-5</v>
      </c>
      <c r="F6207" s="269">
        <v>4.0662774287327245E-5</v>
      </c>
    </row>
    <row r="6208" ht="14.25" customHeight="1">
      <c r="A6208" s="267">
        <v>43595.0</v>
      </c>
      <c r="B6208" s="57">
        <v>130.0</v>
      </c>
      <c r="C6208" s="57">
        <v>15.0</v>
      </c>
      <c r="D6208" s="268">
        <v>0.291666666666667</v>
      </c>
      <c r="E6208" s="269">
        <v>8.776029653729E-5</v>
      </c>
      <c r="F6208" s="269">
        <v>4.8174370522670945E-5</v>
      </c>
    </row>
    <row r="6209" ht="14.25" customHeight="1">
      <c r="A6209" s="267">
        <v>43595.0</v>
      </c>
      <c r="B6209" s="57">
        <v>130.0</v>
      </c>
      <c r="C6209" s="57">
        <v>16.0</v>
      </c>
      <c r="D6209" s="268">
        <v>0.3125</v>
      </c>
      <c r="E6209" s="269">
        <v>1.2135803738279601E-4</v>
      </c>
      <c r="F6209" s="269">
        <v>5.208040056504968E-5</v>
      </c>
    </row>
    <row r="6210" ht="14.25" customHeight="1">
      <c r="A6210" s="267">
        <v>43595.0</v>
      </c>
      <c r="B6210" s="57">
        <v>130.0</v>
      </c>
      <c r="C6210" s="57">
        <v>17.0</v>
      </c>
      <c r="D6210" s="268">
        <v>0.333333333333333</v>
      </c>
      <c r="E6210" s="269">
        <v>1.5739991380098103E-4</v>
      </c>
      <c r="F6210" s="269">
        <v>5.388318366153217E-5</v>
      </c>
    </row>
    <row r="6211" ht="14.25" customHeight="1">
      <c r="A6211" s="267">
        <v>43595.0</v>
      </c>
      <c r="B6211" s="57">
        <v>130.0</v>
      </c>
      <c r="C6211" s="57">
        <v>18.0</v>
      </c>
      <c r="D6211" s="268">
        <v>0.354166666666667</v>
      </c>
      <c r="E6211" s="269">
        <v>1.889412342039597E-4</v>
      </c>
      <c r="F6211" s="269">
        <v>5.608658522389965E-5</v>
      </c>
    </row>
    <row r="6212" ht="14.25" customHeight="1">
      <c r="A6212" s="267">
        <v>43595.0</v>
      </c>
      <c r="B6212" s="57">
        <v>130.0</v>
      </c>
      <c r="C6212" s="57">
        <v>19.0</v>
      </c>
      <c r="D6212" s="268">
        <v>0.375</v>
      </c>
      <c r="E6212" s="269">
        <v>1.972953253341919E-4</v>
      </c>
      <c r="F6212" s="269">
        <v>5.348256519564716E-5</v>
      </c>
    </row>
    <row r="6213" ht="14.25" customHeight="1">
      <c r="A6213" s="267">
        <v>43595.0</v>
      </c>
      <c r="B6213" s="57">
        <v>130.0</v>
      </c>
      <c r="C6213" s="57">
        <v>20.0</v>
      </c>
      <c r="D6213" s="268">
        <v>0.395833333333333</v>
      </c>
      <c r="E6213" s="269">
        <v>2.0463914482288253E-4</v>
      </c>
      <c r="F6213" s="269">
        <v>5.308194672976218E-5</v>
      </c>
    </row>
    <row r="6214" ht="14.25" customHeight="1">
      <c r="A6214" s="267">
        <v>43595.0</v>
      </c>
      <c r="B6214" s="57">
        <v>130.0</v>
      </c>
      <c r="C6214" s="57">
        <v>21.0</v>
      </c>
      <c r="D6214" s="268">
        <v>0.416666666666667</v>
      </c>
      <c r="E6214" s="269">
        <v>2.2758933182118798E-4</v>
      </c>
      <c r="F6214" s="269">
        <v>4.9977153619153456E-5</v>
      </c>
    </row>
    <row r="6215" ht="14.25" customHeight="1">
      <c r="A6215" s="267">
        <v>43595.0</v>
      </c>
      <c r="B6215" s="57">
        <v>130.0</v>
      </c>
      <c r="C6215" s="57">
        <v>22.0</v>
      </c>
      <c r="D6215" s="268">
        <v>0.4375</v>
      </c>
      <c r="E6215" s="269">
        <v>2.4829100669326355E-4</v>
      </c>
      <c r="F6215" s="269">
        <v>5.067823593445219E-5</v>
      </c>
    </row>
    <row r="6216" ht="14.25" customHeight="1">
      <c r="A6216" s="267">
        <v>43595.0</v>
      </c>
      <c r="B6216" s="57">
        <v>130.0</v>
      </c>
      <c r="C6216" s="57">
        <v>23.0</v>
      </c>
      <c r="D6216" s="268">
        <v>0.458333333333333</v>
      </c>
      <c r="E6216" s="269">
        <v>2.4950367649477474E-4</v>
      </c>
      <c r="F6216" s="269">
        <v>4.987699900268219E-5</v>
      </c>
    </row>
    <row r="6217" ht="14.25" customHeight="1">
      <c r="A6217" s="267">
        <v>43595.0</v>
      </c>
      <c r="B6217" s="57">
        <v>130.0</v>
      </c>
      <c r="C6217" s="57">
        <v>24.0</v>
      </c>
      <c r="D6217" s="268">
        <v>0.479166666666667</v>
      </c>
      <c r="E6217" s="269">
        <v>2.4736304876983085E-4</v>
      </c>
      <c r="F6217" s="269">
        <v>4.937622592032595E-5</v>
      </c>
    </row>
    <row r="6218" ht="14.25" customHeight="1">
      <c r="A6218" s="267">
        <v>43595.0</v>
      </c>
      <c r="B6218" s="57">
        <v>130.0</v>
      </c>
      <c r="C6218" s="57">
        <v>25.0</v>
      </c>
      <c r="D6218" s="268">
        <v>0.5</v>
      </c>
      <c r="E6218" s="269">
        <v>2.3247530690416484E-4</v>
      </c>
      <c r="F6218" s="269">
        <v>5.1078854400337184E-5</v>
      </c>
    </row>
    <row r="6219" ht="14.25" customHeight="1">
      <c r="A6219" s="267">
        <v>43595.0</v>
      </c>
      <c r="B6219" s="57">
        <v>130.0</v>
      </c>
      <c r="C6219" s="57">
        <v>26.0</v>
      </c>
      <c r="D6219" s="268">
        <v>0.520833333333333</v>
      </c>
      <c r="E6219" s="269">
        <v>2.1526018030781693E-4</v>
      </c>
      <c r="F6219" s="269">
        <v>5.067823593445219E-5</v>
      </c>
    </row>
    <row r="6220" ht="14.25" customHeight="1">
      <c r="A6220" s="267">
        <v>43595.0</v>
      </c>
      <c r="B6220" s="57">
        <v>130.0</v>
      </c>
      <c r="C6220" s="57">
        <v>27.0</v>
      </c>
      <c r="D6220" s="268">
        <v>0.541666666666667</v>
      </c>
      <c r="E6220" s="269">
        <v>2.033681282372785E-4</v>
      </c>
      <c r="F6220" s="269">
        <v>5.08785451673947E-5</v>
      </c>
    </row>
    <row r="6221" ht="14.25" customHeight="1">
      <c r="A6221" s="267">
        <v>43595.0</v>
      </c>
      <c r="B6221" s="57">
        <v>130.0</v>
      </c>
      <c r="C6221" s="57">
        <v>28.0</v>
      </c>
      <c r="D6221" s="268">
        <v>0.5625</v>
      </c>
      <c r="E6221" s="269">
        <v>1.965172730948639E-4</v>
      </c>
      <c r="F6221" s="269">
        <v>4.9476380536797194E-5</v>
      </c>
    </row>
    <row r="6222" ht="14.25" customHeight="1">
      <c r="A6222" s="267">
        <v>43595.0</v>
      </c>
      <c r="B6222" s="57">
        <v>130.0</v>
      </c>
      <c r="C6222" s="57">
        <v>29.0</v>
      </c>
      <c r="D6222" s="268">
        <v>0.583333333333333</v>
      </c>
      <c r="E6222" s="269">
        <v>1.827011388919561E-4</v>
      </c>
      <c r="F6222" s="269">
        <v>4.747328820737221E-5</v>
      </c>
    </row>
    <row r="6223" ht="14.25" customHeight="1">
      <c r="A6223" s="267">
        <v>43595.0</v>
      </c>
      <c r="B6223" s="57">
        <v>130.0</v>
      </c>
      <c r="C6223" s="57">
        <v>30.0</v>
      </c>
      <c r="D6223" s="268">
        <v>0.604166666666667</v>
      </c>
      <c r="E6223" s="269">
        <v>1.691027903604252E-4</v>
      </c>
      <c r="F6223" s="269">
        <v>4.877529822149846E-5</v>
      </c>
    </row>
    <row r="6224" ht="14.25" customHeight="1">
      <c r="A6224" s="267">
        <v>43595.0</v>
      </c>
      <c r="B6224" s="57">
        <v>130.0</v>
      </c>
      <c r="C6224" s="57">
        <v>31.0</v>
      </c>
      <c r="D6224" s="268">
        <v>0.625</v>
      </c>
      <c r="E6224" s="269">
        <v>1.5642750546780292E-4</v>
      </c>
      <c r="F6224" s="269">
        <v>4.80742159061997E-5</v>
      </c>
    </row>
    <row r="6225" ht="14.25" customHeight="1">
      <c r="A6225" s="267">
        <v>43595.0</v>
      </c>
      <c r="B6225" s="57">
        <v>130.0</v>
      </c>
      <c r="C6225" s="57">
        <v>32.0</v>
      </c>
      <c r="D6225" s="268">
        <v>0.645833333333333</v>
      </c>
      <c r="E6225" s="269">
        <v>1.399025986903117E-4</v>
      </c>
      <c r="F6225" s="269">
        <v>5.067823593445219E-5</v>
      </c>
    </row>
    <row r="6226" ht="14.25" customHeight="1">
      <c r="A6226" s="267">
        <v>43595.0</v>
      </c>
      <c r="B6226" s="57">
        <v>130.0</v>
      </c>
      <c r="C6226" s="57">
        <v>33.0</v>
      </c>
      <c r="D6226" s="268">
        <v>0.666666666666667</v>
      </c>
      <c r="E6226" s="269">
        <v>1.1669554287343022E-4</v>
      </c>
      <c r="F6226" s="269">
        <v>5.478457520977341E-5</v>
      </c>
    </row>
    <row r="6227" ht="14.25" customHeight="1">
      <c r="A6227" s="267">
        <v>43595.0</v>
      </c>
      <c r="B6227" s="57">
        <v>130.0</v>
      </c>
      <c r="C6227" s="57">
        <v>34.0</v>
      </c>
      <c r="D6227" s="268">
        <v>0.6875</v>
      </c>
      <c r="E6227" s="269">
        <v>8.766439994603631E-5</v>
      </c>
      <c r="F6227" s="269">
        <v>5.969215141686463E-5</v>
      </c>
    </row>
    <row r="6228" ht="14.25" customHeight="1">
      <c r="A6228" s="267">
        <v>43595.0</v>
      </c>
      <c r="B6228" s="57">
        <v>130.0</v>
      </c>
      <c r="C6228" s="57">
        <v>35.0</v>
      </c>
      <c r="D6228" s="268">
        <v>0.708333333333333</v>
      </c>
      <c r="E6228" s="269">
        <v>6.300957320209955E-5</v>
      </c>
      <c r="F6228" s="269">
        <v>6.730390226867957E-5</v>
      </c>
    </row>
    <row r="6229" ht="14.25" customHeight="1">
      <c r="A6229" s="267">
        <v>43595.0</v>
      </c>
      <c r="B6229" s="57">
        <v>130.0</v>
      </c>
      <c r="C6229" s="57">
        <v>36.0</v>
      </c>
      <c r="D6229" s="268">
        <v>0.729166666666667</v>
      </c>
      <c r="E6229" s="269">
        <v>4.4705534290945E-5</v>
      </c>
      <c r="F6229" s="269">
        <v>7.261209694165581E-5</v>
      </c>
    </row>
    <row r="6230" ht="14.25" customHeight="1">
      <c r="A6230" s="267">
        <v>43595.0</v>
      </c>
      <c r="B6230" s="57">
        <v>130.0</v>
      </c>
      <c r="C6230" s="57">
        <v>37.0</v>
      </c>
      <c r="D6230" s="268">
        <v>0.75</v>
      </c>
      <c r="E6230" s="269">
        <v>3.129706643109168E-5</v>
      </c>
      <c r="F6230" s="269">
        <v>7.131008692752957E-5</v>
      </c>
    </row>
    <row r="6231" ht="14.25" customHeight="1">
      <c r="A6231" s="267">
        <v>43595.0</v>
      </c>
      <c r="B6231" s="57">
        <v>130.0</v>
      </c>
      <c r="C6231" s="57">
        <v>38.0</v>
      </c>
      <c r="D6231" s="268">
        <v>0.770833333333333</v>
      </c>
      <c r="E6231" s="269">
        <v>1.9069476411193478E-5</v>
      </c>
      <c r="F6231" s="269">
        <v>7.030854076281706E-5</v>
      </c>
    </row>
    <row r="6232" ht="14.25" customHeight="1">
      <c r="A6232" s="267">
        <v>43595.0</v>
      </c>
      <c r="B6232" s="57">
        <v>130.0</v>
      </c>
      <c r="C6232" s="57">
        <v>39.0</v>
      </c>
      <c r="D6232" s="268">
        <v>0.791666666666667</v>
      </c>
      <c r="E6232" s="269">
        <v>1.0487976870211583E-5</v>
      </c>
      <c r="F6232" s="269">
        <v>6.730390226867957E-5</v>
      </c>
    </row>
    <row r="6233" ht="14.25" customHeight="1">
      <c r="A6233" s="267">
        <v>43595.0</v>
      </c>
      <c r="B6233" s="57">
        <v>130.0</v>
      </c>
      <c r="C6233" s="57">
        <v>40.0</v>
      </c>
      <c r="D6233" s="268">
        <v>0.8125</v>
      </c>
      <c r="E6233" s="269">
        <v>5.576950124172876E-6</v>
      </c>
      <c r="F6233" s="269">
        <v>6.660281995338085E-5</v>
      </c>
    </row>
    <row r="6234" ht="14.25" customHeight="1">
      <c r="A6234" s="267">
        <v>43595.0</v>
      </c>
      <c r="B6234" s="57">
        <v>130.0</v>
      </c>
      <c r="C6234" s="57">
        <v>41.0</v>
      </c>
      <c r="D6234" s="268">
        <v>0.833333333333333</v>
      </c>
      <c r="E6234" s="269">
        <v>1.1171387453121633E-6</v>
      </c>
      <c r="F6234" s="269">
        <v>6.950730383104707E-5</v>
      </c>
    </row>
    <row r="6235" ht="14.25" customHeight="1">
      <c r="A6235" s="267">
        <v>43595.0</v>
      </c>
      <c r="B6235" s="57">
        <v>130.0</v>
      </c>
      <c r="C6235" s="57">
        <v>42.0</v>
      </c>
      <c r="D6235" s="268">
        <v>0.854166666666667</v>
      </c>
      <c r="E6235" s="269">
        <v>1.264063760346493E-7</v>
      </c>
      <c r="F6235" s="269">
        <v>7.000807691340332E-5</v>
      </c>
    </row>
    <row r="6236" ht="14.25" customHeight="1">
      <c r="A6236" s="267">
        <v>43595.0</v>
      </c>
      <c r="B6236" s="57">
        <v>130.0</v>
      </c>
      <c r="C6236" s="57">
        <v>43.0</v>
      </c>
      <c r="D6236" s="268">
        <v>0.875</v>
      </c>
      <c r="E6236" s="269">
        <v>0.0</v>
      </c>
      <c r="F6236" s="269">
        <v>7.151039616047207E-5</v>
      </c>
    </row>
    <row r="6237" ht="14.25" customHeight="1">
      <c r="A6237" s="267">
        <v>43595.0</v>
      </c>
      <c r="B6237" s="57">
        <v>130.0</v>
      </c>
      <c r="C6237" s="57">
        <v>44.0</v>
      </c>
      <c r="D6237" s="268">
        <v>0.895833333333333</v>
      </c>
      <c r="E6237" s="269">
        <v>0.0</v>
      </c>
      <c r="F6237" s="269">
        <v>6.900653074869083E-5</v>
      </c>
    </row>
    <row r="6238" ht="14.25" customHeight="1">
      <c r="A6238" s="267">
        <v>43595.0</v>
      </c>
      <c r="B6238" s="57">
        <v>130.0</v>
      </c>
      <c r="C6238" s="57">
        <v>45.0</v>
      </c>
      <c r="D6238" s="268">
        <v>0.916666666666667</v>
      </c>
      <c r="E6238" s="269">
        <v>0.0</v>
      </c>
      <c r="F6238" s="269">
        <v>6.69032838027946E-5</v>
      </c>
    </row>
    <row r="6239" ht="14.25" customHeight="1">
      <c r="A6239" s="267">
        <v>43595.0</v>
      </c>
      <c r="B6239" s="57">
        <v>130.0</v>
      </c>
      <c r="C6239" s="57">
        <v>46.0</v>
      </c>
      <c r="D6239" s="268">
        <v>0.9375</v>
      </c>
      <c r="E6239" s="269">
        <v>0.0</v>
      </c>
      <c r="F6239" s="269">
        <v>5.9291532950979645E-5</v>
      </c>
    </row>
    <row r="6240" ht="14.25" customHeight="1">
      <c r="A6240" s="267">
        <v>43595.0</v>
      </c>
      <c r="B6240" s="57">
        <v>130.0</v>
      </c>
      <c r="C6240" s="57">
        <v>47.0</v>
      </c>
      <c r="D6240" s="268">
        <v>0.958333333333333</v>
      </c>
      <c r="E6240" s="269">
        <v>0.0</v>
      </c>
      <c r="F6240" s="269">
        <v>5.137931824975094E-5</v>
      </c>
    </row>
    <row r="6241" ht="14.25" customHeight="1">
      <c r="A6241" s="267">
        <v>43595.0</v>
      </c>
      <c r="B6241" s="57">
        <v>130.0</v>
      </c>
      <c r="C6241" s="57">
        <v>48.0</v>
      </c>
      <c r="D6241" s="268">
        <v>0.979166666666667</v>
      </c>
      <c r="E6241" s="269">
        <v>0.0</v>
      </c>
      <c r="F6241" s="269">
        <v>4.226524815086724E-5</v>
      </c>
    </row>
    <row r="6242" ht="14.25" customHeight="1">
      <c r="A6242" s="267">
        <v>43596.0</v>
      </c>
      <c r="B6242" s="57">
        <v>131.0</v>
      </c>
      <c r="C6242" s="57">
        <v>1.0</v>
      </c>
      <c r="D6242" s="268">
        <v>0.0</v>
      </c>
      <c r="E6242" s="269">
        <v>0.0</v>
      </c>
      <c r="F6242" s="269">
        <v>3.6356125779063524E-5</v>
      </c>
    </row>
    <row r="6243" ht="14.25" customHeight="1">
      <c r="A6243" s="267">
        <v>43596.0</v>
      </c>
      <c r="B6243" s="57">
        <v>131.0</v>
      </c>
      <c r="C6243" s="57">
        <v>2.0</v>
      </c>
      <c r="D6243" s="268">
        <v>0.020833333333333332</v>
      </c>
      <c r="E6243" s="269">
        <v>0.0</v>
      </c>
      <c r="F6243" s="269">
        <v>3.275055958609855E-5</v>
      </c>
    </row>
    <row r="6244" ht="14.25" customHeight="1">
      <c r="A6244" s="267">
        <v>43596.0</v>
      </c>
      <c r="B6244" s="57">
        <v>131.0</v>
      </c>
      <c r="C6244" s="57">
        <v>3.0</v>
      </c>
      <c r="D6244" s="268">
        <v>0.0416666666666667</v>
      </c>
      <c r="E6244" s="269">
        <v>0.0</v>
      </c>
      <c r="F6244" s="269">
        <v>3.0246694174317314E-5</v>
      </c>
    </row>
    <row r="6245" ht="14.25" customHeight="1">
      <c r="A6245" s="267">
        <v>43596.0</v>
      </c>
      <c r="B6245" s="57">
        <v>131.0</v>
      </c>
      <c r="C6245" s="57">
        <v>4.0</v>
      </c>
      <c r="D6245" s="268">
        <v>0.0625</v>
      </c>
      <c r="E6245" s="269">
        <v>0.0</v>
      </c>
      <c r="F6245" s="269">
        <v>2.7742828762536086E-5</v>
      </c>
    </row>
    <row r="6246" ht="14.25" customHeight="1">
      <c r="A6246" s="267">
        <v>43596.0</v>
      </c>
      <c r="B6246" s="57">
        <v>131.0</v>
      </c>
      <c r="C6246" s="57">
        <v>5.0</v>
      </c>
      <c r="D6246" s="268">
        <v>0.0833333333333333</v>
      </c>
      <c r="E6246" s="269">
        <v>0.0</v>
      </c>
      <c r="F6246" s="269">
        <v>2.674128259782358E-5</v>
      </c>
    </row>
    <row r="6247" ht="14.25" customHeight="1">
      <c r="A6247" s="267">
        <v>43596.0</v>
      </c>
      <c r="B6247" s="57">
        <v>131.0</v>
      </c>
      <c r="C6247" s="57">
        <v>6.0</v>
      </c>
      <c r="D6247" s="268">
        <v>0.104166666666667</v>
      </c>
      <c r="E6247" s="269">
        <v>0.0</v>
      </c>
      <c r="F6247" s="269">
        <v>2.6240509515467337E-5</v>
      </c>
    </row>
    <row r="6248" ht="14.25" customHeight="1">
      <c r="A6248" s="267">
        <v>43596.0</v>
      </c>
      <c r="B6248" s="57">
        <v>131.0</v>
      </c>
      <c r="C6248" s="57">
        <v>7.0</v>
      </c>
      <c r="D6248" s="268">
        <v>0.125</v>
      </c>
      <c r="E6248" s="269">
        <v>0.0</v>
      </c>
      <c r="F6248" s="269">
        <v>2.5739736433111092E-5</v>
      </c>
    </row>
    <row r="6249" ht="14.25" customHeight="1">
      <c r="A6249" s="267">
        <v>43596.0</v>
      </c>
      <c r="B6249" s="57">
        <v>131.0</v>
      </c>
      <c r="C6249" s="57">
        <v>8.0</v>
      </c>
      <c r="D6249" s="268">
        <v>0.145833333333333</v>
      </c>
      <c r="E6249" s="269">
        <v>0.0</v>
      </c>
      <c r="F6249" s="269">
        <v>2.5839891049582346E-5</v>
      </c>
    </row>
    <row r="6250" ht="14.25" customHeight="1">
      <c r="A6250" s="267">
        <v>43596.0</v>
      </c>
      <c r="B6250" s="57">
        <v>131.0</v>
      </c>
      <c r="C6250" s="57">
        <v>9.0</v>
      </c>
      <c r="D6250" s="268">
        <v>0.166666666666667</v>
      </c>
      <c r="E6250" s="269">
        <v>8.658125642060468E-7</v>
      </c>
      <c r="F6250" s="269">
        <v>2.5839891049582346E-5</v>
      </c>
    </row>
    <row r="6251" ht="14.25" customHeight="1">
      <c r="A6251" s="267">
        <v>43596.0</v>
      </c>
      <c r="B6251" s="57">
        <v>131.0</v>
      </c>
      <c r="C6251" s="57">
        <v>10.0</v>
      </c>
      <c r="D6251" s="268">
        <v>0.1875</v>
      </c>
      <c r="E6251" s="269">
        <v>2.367026767781762E-6</v>
      </c>
      <c r="F6251" s="269">
        <v>2.684143721429483E-5</v>
      </c>
    </row>
    <row r="6252" ht="14.25" customHeight="1">
      <c r="A6252" s="267">
        <v>43596.0</v>
      </c>
      <c r="B6252" s="57">
        <v>131.0</v>
      </c>
      <c r="C6252" s="57">
        <v>11.0</v>
      </c>
      <c r="D6252" s="268">
        <v>0.208333333333333</v>
      </c>
      <c r="E6252" s="269">
        <v>7.361687875251009E-6</v>
      </c>
      <c r="F6252" s="269">
        <v>2.784298337900733E-5</v>
      </c>
    </row>
    <row r="6253" ht="14.25" customHeight="1">
      <c r="A6253" s="267">
        <v>43596.0</v>
      </c>
      <c r="B6253" s="57">
        <v>131.0</v>
      </c>
      <c r="C6253" s="57">
        <v>12.0</v>
      </c>
      <c r="D6253" s="268">
        <v>0.229166666666667</v>
      </c>
      <c r="E6253" s="269">
        <v>1.6332595614616566E-5</v>
      </c>
      <c r="F6253" s="269">
        <v>2.914499339313357E-5</v>
      </c>
    </row>
    <row r="6254" ht="14.25" customHeight="1">
      <c r="A6254" s="267">
        <v>43596.0</v>
      </c>
      <c r="B6254" s="57">
        <v>131.0</v>
      </c>
      <c r="C6254" s="57">
        <v>13.0</v>
      </c>
      <c r="D6254" s="268">
        <v>0.25</v>
      </c>
      <c r="E6254" s="269">
        <v>2.943602680910784E-5</v>
      </c>
      <c r="F6254" s="269">
        <v>3.4453188066109795E-5</v>
      </c>
    </row>
    <row r="6255" ht="14.25" customHeight="1">
      <c r="A6255" s="267">
        <v>43596.0</v>
      </c>
      <c r="B6255" s="57">
        <v>131.0</v>
      </c>
      <c r="C6255" s="57">
        <v>14.0</v>
      </c>
      <c r="D6255" s="268">
        <v>0.270833333333333</v>
      </c>
      <c r="E6255" s="269">
        <v>4.612306374913423E-5</v>
      </c>
      <c r="F6255" s="269">
        <v>4.1363856602626E-5</v>
      </c>
    </row>
    <row r="6256" ht="14.25" customHeight="1">
      <c r="A6256" s="267">
        <v>43596.0</v>
      </c>
      <c r="B6256" s="57">
        <v>131.0</v>
      </c>
      <c r="C6256" s="57">
        <v>15.0</v>
      </c>
      <c r="D6256" s="268">
        <v>0.291666666666667</v>
      </c>
      <c r="E6256" s="269">
        <v>6.556902754739771E-5</v>
      </c>
      <c r="F6256" s="269">
        <v>4.787390667325721E-5</v>
      </c>
    </row>
    <row r="6257" ht="14.25" customHeight="1">
      <c r="A6257" s="267">
        <v>43596.0</v>
      </c>
      <c r="B6257" s="57">
        <v>131.0</v>
      </c>
      <c r="C6257" s="57">
        <v>16.0</v>
      </c>
      <c r="D6257" s="268">
        <v>0.3125</v>
      </c>
      <c r="E6257" s="269">
        <v>8.733394123794651E-5</v>
      </c>
      <c r="F6257" s="269">
        <v>5.248101903093467E-5</v>
      </c>
    </row>
    <row r="6258" ht="14.25" customHeight="1">
      <c r="A6258" s="267">
        <v>43596.0</v>
      </c>
      <c r="B6258" s="57">
        <v>131.0</v>
      </c>
      <c r="C6258" s="57">
        <v>17.0</v>
      </c>
      <c r="D6258" s="268">
        <v>0.333333333333333</v>
      </c>
      <c r="E6258" s="269">
        <v>1.0468388895744986E-4</v>
      </c>
      <c r="F6258" s="269">
        <v>5.428380212741717E-5</v>
      </c>
    </row>
    <row r="6259" ht="14.25" customHeight="1">
      <c r="A6259" s="267">
        <v>43596.0</v>
      </c>
      <c r="B6259" s="57">
        <v>131.0</v>
      </c>
      <c r="C6259" s="57">
        <v>18.0</v>
      </c>
      <c r="D6259" s="268">
        <v>0.354166666666667</v>
      </c>
      <c r="E6259" s="269">
        <v>1.1738836615438911E-4</v>
      </c>
      <c r="F6259" s="269">
        <v>5.598643060742841E-5</v>
      </c>
    </row>
    <row r="6260" ht="14.25" customHeight="1">
      <c r="A6260" s="267">
        <v>43596.0</v>
      </c>
      <c r="B6260" s="57">
        <v>131.0</v>
      </c>
      <c r="C6260" s="57">
        <v>19.0</v>
      </c>
      <c r="D6260" s="268">
        <v>0.375</v>
      </c>
      <c r="E6260" s="269">
        <v>1.3043046075408976E-4</v>
      </c>
      <c r="F6260" s="269">
        <v>5.558581214154341E-5</v>
      </c>
    </row>
    <row r="6261" ht="14.25" customHeight="1">
      <c r="A6261" s="267">
        <v>43596.0</v>
      </c>
      <c r="B6261" s="57">
        <v>131.0</v>
      </c>
      <c r="C6261" s="57">
        <v>20.0</v>
      </c>
      <c r="D6261" s="268">
        <v>0.395833333333333</v>
      </c>
      <c r="E6261" s="269">
        <v>1.4080115021418888E-4</v>
      </c>
      <c r="F6261" s="269">
        <v>5.488472982624466E-5</v>
      </c>
    </row>
    <row r="6262" ht="14.25" customHeight="1">
      <c r="A6262" s="267">
        <v>43596.0</v>
      </c>
      <c r="B6262" s="57">
        <v>131.0</v>
      </c>
      <c r="C6262" s="57">
        <v>21.0</v>
      </c>
      <c r="D6262" s="268">
        <v>0.416666666666667</v>
      </c>
      <c r="E6262" s="269">
        <v>1.6643151721136936E-4</v>
      </c>
      <c r="F6262" s="269">
        <v>5.167978209916469E-5</v>
      </c>
    </row>
    <row r="6263" ht="14.25" customHeight="1">
      <c r="A6263" s="267">
        <v>43596.0</v>
      </c>
      <c r="B6263" s="57">
        <v>131.0</v>
      </c>
      <c r="C6263" s="57">
        <v>22.0</v>
      </c>
      <c r="D6263" s="268">
        <v>0.4375</v>
      </c>
      <c r="E6263" s="269">
        <v>1.7831947819966053E-4</v>
      </c>
      <c r="F6263" s="269">
        <v>5.097869978386593E-5</v>
      </c>
    </row>
    <row r="6264" ht="14.25" customHeight="1">
      <c r="A6264" s="267">
        <v>43596.0</v>
      </c>
      <c r="B6264" s="57">
        <v>131.0</v>
      </c>
      <c r="C6264" s="57">
        <v>23.0</v>
      </c>
      <c r="D6264" s="268">
        <v>0.458333333333333</v>
      </c>
      <c r="E6264" s="269">
        <v>1.795625328705277E-4</v>
      </c>
      <c r="F6264" s="269">
        <v>4.987699900268219E-5</v>
      </c>
    </row>
    <row r="6265" ht="14.25" customHeight="1">
      <c r="A6265" s="267">
        <v>43596.0</v>
      </c>
      <c r="B6265" s="57">
        <v>131.0</v>
      </c>
      <c r="C6265" s="57">
        <v>24.0</v>
      </c>
      <c r="D6265" s="268">
        <v>0.479166666666667</v>
      </c>
      <c r="E6265" s="269">
        <v>1.8841895324569558E-4</v>
      </c>
      <c r="F6265" s="269">
        <v>5.08785451673947E-5</v>
      </c>
    </row>
    <row r="6266" ht="14.25" customHeight="1">
      <c r="A6266" s="267">
        <v>43596.0</v>
      </c>
      <c r="B6266" s="57">
        <v>131.0</v>
      </c>
      <c r="C6266" s="57">
        <v>25.0</v>
      </c>
      <c r="D6266" s="268">
        <v>0.5</v>
      </c>
      <c r="E6266" s="269">
        <v>1.7409322272786477E-4</v>
      </c>
      <c r="F6266" s="269">
        <v>5.228070979799218E-5</v>
      </c>
    </row>
    <row r="6267" ht="14.25" customHeight="1">
      <c r="A6267" s="267">
        <v>43596.0</v>
      </c>
      <c r="B6267" s="57">
        <v>131.0</v>
      </c>
      <c r="C6267" s="57">
        <v>26.0</v>
      </c>
      <c r="D6267" s="268">
        <v>0.520833333333333</v>
      </c>
      <c r="E6267" s="269">
        <v>1.70495541860118E-4</v>
      </c>
      <c r="F6267" s="269">
        <v>5.1479472866222185E-5</v>
      </c>
    </row>
    <row r="6268" ht="14.25" customHeight="1">
      <c r="A6268" s="267">
        <v>43596.0</v>
      </c>
      <c r="B6268" s="57">
        <v>131.0</v>
      </c>
      <c r="C6268" s="57">
        <v>27.0</v>
      </c>
      <c r="D6268" s="268">
        <v>0.541666666666667</v>
      </c>
      <c r="E6268" s="269">
        <v>1.6614801727677452E-4</v>
      </c>
      <c r="F6268" s="269">
        <v>5.077839055092343E-5</v>
      </c>
    </row>
    <row r="6269" ht="14.25" customHeight="1">
      <c r="A6269" s="267">
        <v>43596.0</v>
      </c>
      <c r="B6269" s="57">
        <v>131.0</v>
      </c>
      <c r="C6269" s="57">
        <v>28.0</v>
      </c>
      <c r="D6269" s="268">
        <v>0.5625</v>
      </c>
      <c r="E6269" s="269">
        <v>1.756388005335335E-4</v>
      </c>
      <c r="F6269" s="269">
        <v>4.8675143605027206E-5</v>
      </c>
    </row>
    <row r="6270" ht="14.25" customHeight="1">
      <c r="A6270" s="267">
        <v>43596.0</v>
      </c>
      <c r="B6270" s="57">
        <v>131.0</v>
      </c>
      <c r="C6270" s="57">
        <v>29.0</v>
      </c>
      <c r="D6270" s="268">
        <v>0.583333333333333</v>
      </c>
      <c r="E6270" s="269">
        <v>1.6207186651348888E-4</v>
      </c>
      <c r="F6270" s="269">
        <v>4.727297897442971E-5</v>
      </c>
    </row>
    <row r="6271" ht="14.25" customHeight="1">
      <c r="A6271" s="267">
        <v>43596.0</v>
      </c>
      <c r="B6271" s="57">
        <v>131.0</v>
      </c>
      <c r="C6271" s="57">
        <v>30.0</v>
      </c>
      <c r="D6271" s="268">
        <v>0.604166666666667</v>
      </c>
      <c r="E6271" s="269">
        <v>1.7564718961778536E-4</v>
      </c>
      <c r="F6271" s="269">
        <v>4.8274525139142206E-5</v>
      </c>
    </row>
    <row r="6272" ht="14.25" customHeight="1">
      <c r="A6272" s="267">
        <v>43596.0</v>
      </c>
      <c r="B6272" s="57">
        <v>131.0</v>
      </c>
      <c r="C6272" s="57">
        <v>31.0</v>
      </c>
      <c r="D6272" s="268">
        <v>0.625</v>
      </c>
      <c r="E6272" s="269">
        <v>1.7787284282743017E-4</v>
      </c>
      <c r="F6272" s="269">
        <v>4.797406128972845E-5</v>
      </c>
    </row>
    <row r="6273" ht="14.25" customHeight="1">
      <c r="A6273" s="267">
        <v>43596.0</v>
      </c>
      <c r="B6273" s="57">
        <v>131.0</v>
      </c>
      <c r="C6273" s="57">
        <v>32.0</v>
      </c>
      <c r="D6273" s="268">
        <v>0.645833333333333</v>
      </c>
      <c r="E6273" s="269">
        <v>1.6626133669433714E-4</v>
      </c>
      <c r="F6273" s="269">
        <v>5.1078854400337184E-5</v>
      </c>
    </row>
    <row r="6274" ht="14.25" customHeight="1">
      <c r="A6274" s="267">
        <v>43596.0</v>
      </c>
      <c r="B6274" s="57">
        <v>131.0</v>
      </c>
      <c r="C6274" s="57">
        <v>33.0</v>
      </c>
      <c r="D6274" s="268">
        <v>0.666666666666667</v>
      </c>
      <c r="E6274" s="269">
        <v>1.2516612316583185E-4</v>
      </c>
      <c r="F6274" s="269">
        <v>5.4383956743888416E-5</v>
      </c>
    </row>
    <row r="6275" ht="14.25" customHeight="1">
      <c r="A6275" s="267">
        <v>43596.0</v>
      </c>
      <c r="B6275" s="57">
        <v>131.0</v>
      </c>
      <c r="C6275" s="57">
        <v>34.0</v>
      </c>
      <c r="D6275" s="268">
        <v>0.6875</v>
      </c>
      <c r="E6275" s="269">
        <v>9.539870532832669E-5</v>
      </c>
      <c r="F6275" s="269">
        <v>5.8991069101565885E-5</v>
      </c>
    </row>
    <row r="6276" ht="14.25" customHeight="1">
      <c r="A6276" s="267">
        <v>43596.0</v>
      </c>
      <c r="B6276" s="57">
        <v>131.0</v>
      </c>
      <c r="C6276" s="57">
        <v>35.0</v>
      </c>
      <c r="D6276" s="268">
        <v>0.708333333333333</v>
      </c>
      <c r="E6276" s="269">
        <v>6.990677379023767E-5</v>
      </c>
      <c r="F6276" s="269">
        <v>6.590173763808209E-5</v>
      </c>
    </row>
    <row r="6277" ht="14.25" customHeight="1">
      <c r="A6277" s="267">
        <v>43596.0</v>
      </c>
      <c r="B6277" s="57">
        <v>131.0</v>
      </c>
      <c r="C6277" s="57">
        <v>36.0</v>
      </c>
      <c r="D6277" s="268">
        <v>0.729166666666667</v>
      </c>
      <c r="E6277" s="269">
        <v>4.9159697419812786E-5</v>
      </c>
      <c r="F6277" s="269">
        <v>7.040869537928833E-5</v>
      </c>
    </row>
    <row r="6278" ht="14.25" customHeight="1">
      <c r="A6278" s="267">
        <v>43596.0</v>
      </c>
      <c r="B6278" s="57">
        <v>131.0</v>
      </c>
      <c r="C6278" s="57">
        <v>37.0</v>
      </c>
      <c r="D6278" s="268">
        <v>0.75</v>
      </c>
      <c r="E6278" s="269">
        <v>3.3633779563588393E-5</v>
      </c>
      <c r="F6278" s="269">
        <v>7.32130246404833E-5</v>
      </c>
    </row>
    <row r="6279" ht="14.25" customHeight="1">
      <c r="A6279" s="267">
        <v>43596.0</v>
      </c>
      <c r="B6279" s="57">
        <v>131.0</v>
      </c>
      <c r="C6279" s="57">
        <v>38.0</v>
      </c>
      <c r="D6279" s="268">
        <v>0.770833333333333</v>
      </c>
      <c r="E6279" s="269">
        <v>2.102344596046684E-5</v>
      </c>
      <c r="F6279" s="269">
        <v>7.311287002401206E-5</v>
      </c>
    </row>
    <row r="6280" ht="14.25" customHeight="1">
      <c r="A6280" s="267">
        <v>43596.0</v>
      </c>
      <c r="B6280" s="57">
        <v>131.0</v>
      </c>
      <c r="C6280" s="57">
        <v>39.0</v>
      </c>
      <c r="D6280" s="268">
        <v>0.791666666666667</v>
      </c>
      <c r="E6280" s="269">
        <v>1.3336671950457537E-5</v>
      </c>
      <c r="F6280" s="269">
        <v>6.960745844751831E-5</v>
      </c>
    </row>
    <row r="6281" ht="14.25" customHeight="1">
      <c r="A6281" s="267">
        <v>43596.0</v>
      </c>
      <c r="B6281" s="57">
        <v>131.0</v>
      </c>
      <c r="C6281" s="57">
        <v>40.0</v>
      </c>
      <c r="D6281" s="268">
        <v>0.8125</v>
      </c>
      <c r="E6281" s="269">
        <v>7.62708820964662E-6</v>
      </c>
      <c r="F6281" s="269">
        <v>6.750421150162208E-5</v>
      </c>
    </row>
    <row r="6282" ht="14.25" customHeight="1">
      <c r="A6282" s="267">
        <v>43596.0</v>
      </c>
      <c r="B6282" s="57">
        <v>131.0</v>
      </c>
      <c r="C6282" s="57">
        <v>41.0</v>
      </c>
      <c r="D6282" s="268">
        <v>0.833333333333333</v>
      </c>
      <c r="E6282" s="269">
        <v>6.777431692724402E-7</v>
      </c>
      <c r="F6282" s="269">
        <v>6.850575766633457E-5</v>
      </c>
    </row>
    <row r="6283" ht="14.25" customHeight="1">
      <c r="A6283" s="267">
        <v>43596.0</v>
      </c>
      <c r="B6283" s="57">
        <v>131.0</v>
      </c>
      <c r="C6283" s="57">
        <v>42.0</v>
      </c>
      <c r="D6283" s="268">
        <v>0.854166666666667</v>
      </c>
      <c r="E6283" s="269">
        <v>6.997607285671203E-8</v>
      </c>
      <c r="F6283" s="269">
        <v>6.890637613221959E-5</v>
      </c>
    </row>
    <row r="6284" ht="14.25" customHeight="1">
      <c r="A6284" s="267">
        <v>43596.0</v>
      </c>
      <c r="B6284" s="57">
        <v>131.0</v>
      </c>
      <c r="C6284" s="57">
        <v>43.0</v>
      </c>
      <c r="D6284" s="268">
        <v>0.875</v>
      </c>
      <c r="E6284" s="269">
        <v>0.0</v>
      </c>
      <c r="F6284" s="269">
        <v>7.211132385929955E-5</v>
      </c>
    </row>
    <row r="6285" ht="14.25" customHeight="1">
      <c r="A6285" s="267">
        <v>43596.0</v>
      </c>
      <c r="B6285" s="57">
        <v>131.0</v>
      </c>
      <c r="C6285" s="57">
        <v>44.0</v>
      </c>
      <c r="D6285" s="268">
        <v>0.895833333333333</v>
      </c>
      <c r="E6285" s="269">
        <v>0.0</v>
      </c>
      <c r="F6285" s="269">
        <v>6.800498458397833E-5</v>
      </c>
    </row>
    <row r="6286" ht="14.25" customHeight="1">
      <c r="A6286" s="267">
        <v>43596.0</v>
      </c>
      <c r="B6286" s="57">
        <v>131.0</v>
      </c>
      <c r="C6286" s="57">
        <v>45.0</v>
      </c>
      <c r="D6286" s="268">
        <v>0.916666666666667</v>
      </c>
      <c r="E6286" s="269">
        <v>0.0</v>
      </c>
      <c r="F6286" s="269">
        <v>6.53008099392546E-5</v>
      </c>
    </row>
    <row r="6287" ht="14.25" customHeight="1">
      <c r="A6287" s="267">
        <v>43596.0</v>
      </c>
      <c r="B6287" s="57">
        <v>131.0</v>
      </c>
      <c r="C6287" s="57">
        <v>46.0</v>
      </c>
      <c r="D6287" s="268">
        <v>0.9375</v>
      </c>
      <c r="E6287" s="269">
        <v>0.0</v>
      </c>
      <c r="F6287" s="269">
        <v>5.8490296019209644E-5</v>
      </c>
    </row>
    <row r="6288" ht="14.25" customHeight="1">
      <c r="A6288" s="267">
        <v>43596.0</v>
      </c>
      <c r="B6288" s="57">
        <v>131.0</v>
      </c>
      <c r="C6288" s="57">
        <v>47.0</v>
      </c>
      <c r="D6288" s="268">
        <v>0.958333333333333</v>
      </c>
      <c r="E6288" s="269">
        <v>0.0</v>
      </c>
      <c r="F6288" s="269">
        <v>5.117900901680845E-5</v>
      </c>
    </row>
    <row r="6289" ht="14.25" customHeight="1">
      <c r="A6289" s="267">
        <v>43596.0</v>
      </c>
      <c r="B6289" s="57">
        <v>131.0</v>
      </c>
      <c r="C6289" s="57">
        <v>48.0</v>
      </c>
      <c r="D6289" s="268">
        <v>0.979166666666667</v>
      </c>
      <c r="E6289" s="269">
        <v>0.0</v>
      </c>
      <c r="F6289" s="269">
        <v>4.276602123322348E-5</v>
      </c>
    </row>
    <row r="6290" ht="14.25" customHeight="1">
      <c r="A6290" s="267">
        <v>43597.0</v>
      </c>
      <c r="B6290" s="57">
        <v>132.0</v>
      </c>
      <c r="C6290" s="57">
        <v>1.0</v>
      </c>
      <c r="D6290" s="268">
        <v>0.0</v>
      </c>
      <c r="E6290" s="269">
        <v>0.0</v>
      </c>
      <c r="F6290" s="269">
        <v>3.755798117671852E-5</v>
      </c>
    </row>
    <row r="6291" ht="14.25" customHeight="1">
      <c r="A6291" s="267">
        <v>43597.0</v>
      </c>
      <c r="B6291" s="57">
        <v>132.0</v>
      </c>
      <c r="C6291" s="57">
        <v>2.0</v>
      </c>
      <c r="D6291" s="268">
        <v>0.020833333333333332</v>
      </c>
      <c r="E6291" s="269">
        <v>0.0</v>
      </c>
      <c r="F6291" s="269">
        <v>3.3651951134339786E-5</v>
      </c>
    </row>
    <row r="6292" ht="14.25" customHeight="1">
      <c r="A6292" s="267">
        <v>43597.0</v>
      </c>
      <c r="B6292" s="57">
        <v>132.0</v>
      </c>
      <c r="C6292" s="57">
        <v>3.0</v>
      </c>
      <c r="D6292" s="268">
        <v>0.0416666666666667</v>
      </c>
      <c r="E6292" s="269">
        <v>0.0</v>
      </c>
      <c r="F6292" s="269">
        <v>3.124824033902981E-5</v>
      </c>
    </row>
    <row r="6293" ht="14.25" customHeight="1">
      <c r="A6293" s="267">
        <v>43597.0</v>
      </c>
      <c r="B6293" s="57">
        <v>132.0</v>
      </c>
      <c r="C6293" s="57">
        <v>4.0</v>
      </c>
      <c r="D6293" s="268">
        <v>0.0625</v>
      </c>
      <c r="E6293" s="269">
        <v>0.0</v>
      </c>
      <c r="F6293" s="269">
        <v>2.834375646136358E-5</v>
      </c>
    </row>
    <row r="6294" ht="14.25" customHeight="1">
      <c r="A6294" s="267">
        <v>43597.0</v>
      </c>
      <c r="B6294" s="57">
        <v>132.0</v>
      </c>
      <c r="C6294" s="57">
        <v>5.0</v>
      </c>
      <c r="D6294" s="268">
        <v>0.0833333333333333</v>
      </c>
      <c r="E6294" s="269">
        <v>0.0</v>
      </c>
      <c r="F6294" s="269">
        <v>2.7141901063708585E-5</v>
      </c>
    </row>
    <row r="6295" ht="14.25" customHeight="1">
      <c r="A6295" s="267">
        <v>43597.0</v>
      </c>
      <c r="B6295" s="57">
        <v>132.0</v>
      </c>
      <c r="C6295" s="57">
        <v>6.0</v>
      </c>
      <c r="D6295" s="268">
        <v>0.104166666666667</v>
      </c>
      <c r="E6295" s="269">
        <v>0.0</v>
      </c>
      <c r="F6295" s="269">
        <v>2.644081874840984E-5</v>
      </c>
    </row>
    <row r="6296" ht="14.25" customHeight="1">
      <c r="A6296" s="267">
        <v>43597.0</v>
      </c>
      <c r="B6296" s="57">
        <v>132.0</v>
      </c>
      <c r="C6296" s="57">
        <v>7.0</v>
      </c>
      <c r="D6296" s="268">
        <v>0.125</v>
      </c>
      <c r="E6296" s="269">
        <v>0.0</v>
      </c>
      <c r="F6296" s="269">
        <v>2.644081874840984E-5</v>
      </c>
    </row>
    <row r="6297" ht="14.25" customHeight="1">
      <c r="A6297" s="267">
        <v>43597.0</v>
      </c>
      <c r="B6297" s="57">
        <v>132.0</v>
      </c>
      <c r="C6297" s="57">
        <v>8.0</v>
      </c>
      <c r="D6297" s="268">
        <v>0.145833333333333</v>
      </c>
      <c r="E6297" s="269">
        <v>0.0</v>
      </c>
      <c r="F6297" s="269">
        <v>2.5839891049582346E-5</v>
      </c>
    </row>
    <row r="6298" ht="14.25" customHeight="1">
      <c r="A6298" s="267">
        <v>43597.0</v>
      </c>
      <c r="B6298" s="57">
        <v>132.0</v>
      </c>
      <c r="C6298" s="57">
        <v>9.0</v>
      </c>
      <c r="D6298" s="268">
        <v>0.166666666666667</v>
      </c>
      <c r="E6298" s="269">
        <v>1.2965913592699605E-6</v>
      </c>
      <c r="F6298" s="269">
        <v>2.594004566605359E-5</v>
      </c>
    </row>
    <row r="6299" ht="14.25" customHeight="1">
      <c r="A6299" s="267">
        <v>43597.0</v>
      </c>
      <c r="B6299" s="57">
        <v>132.0</v>
      </c>
      <c r="C6299" s="57">
        <v>10.0</v>
      </c>
      <c r="D6299" s="268">
        <v>0.1875</v>
      </c>
      <c r="E6299" s="269">
        <v>3.063409263509561E-6</v>
      </c>
      <c r="F6299" s="269">
        <v>2.6941591830766084E-5</v>
      </c>
    </row>
    <row r="6300" ht="14.25" customHeight="1">
      <c r="A6300" s="267">
        <v>43597.0</v>
      </c>
      <c r="B6300" s="57">
        <v>132.0</v>
      </c>
      <c r="C6300" s="57">
        <v>11.0</v>
      </c>
      <c r="D6300" s="268">
        <v>0.208333333333333</v>
      </c>
      <c r="E6300" s="269">
        <v>8.71797278626149E-6</v>
      </c>
      <c r="F6300" s="269">
        <v>2.7742828762536086E-5</v>
      </c>
    </row>
    <row r="6301" ht="14.25" customHeight="1">
      <c r="A6301" s="267">
        <v>43597.0</v>
      </c>
      <c r="B6301" s="57">
        <v>132.0</v>
      </c>
      <c r="C6301" s="57">
        <v>12.0</v>
      </c>
      <c r="D6301" s="268">
        <v>0.229166666666667</v>
      </c>
      <c r="E6301" s="269">
        <v>1.9013404839366904E-5</v>
      </c>
      <c r="F6301" s="269">
        <v>2.874437492724857E-5</v>
      </c>
    </row>
    <row r="6302" ht="14.25" customHeight="1">
      <c r="A6302" s="267">
        <v>43597.0</v>
      </c>
      <c r="B6302" s="57">
        <v>132.0</v>
      </c>
      <c r="C6302" s="57">
        <v>13.0</v>
      </c>
      <c r="D6302" s="268">
        <v>0.25</v>
      </c>
      <c r="E6302" s="269">
        <v>3.5796734481613225E-5</v>
      </c>
      <c r="F6302" s="269">
        <v>3.5955507313178524E-5</v>
      </c>
    </row>
    <row r="6303" ht="14.25" customHeight="1">
      <c r="A6303" s="267">
        <v>43597.0</v>
      </c>
      <c r="B6303" s="57">
        <v>132.0</v>
      </c>
      <c r="C6303" s="57">
        <v>14.0</v>
      </c>
      <c r="D6303" s="268">
        <v>0.270833333333333</v>
      </c>
      <c r="E6303" s="269">
        <v>6.080419428838247E-5</v>
      </c>
      <c r="F6303" s="269">
        <v>4.256571200028099E-5</v>
      </c>
    </row>
    <row r="6304" ht="14.25" customHeight="1">
      <c r="A6304" s="267">
        <v>43597.0</v>
      </c>
      <c r="B6304" s="57">
        <v>132.0</v>
      </c>
      <c r="C6304" s="57">
        <v>15.0</v>
      </c>
      <c r="D6304" s="268">
        <v>0.291666666666667</v>
      </c>
      <c r="E6304" s="269">
        <v>8.841113625257132E-5</v>
      </c>
      <c r="F6304" s="269">
        <v>4.937622592032595E-5</v>
      </c>
    </row>
    <row r="6305" ht="14.25" customHeight="1">
      <c r="A6305" s="267">
        <v>43597.0</v>
      </c>
      <c r="B6305" s="57">
        <v>132.0</v>
      </c>
      <c r="C6305" s="57">
        <v>16.0</v>
      </c>
      <c r="D6305" s="268">
        <v>0.3125</v>
      </c>
      <c r="E6305" s="269">
        <v>1.1724968290258092E-4</v>
      </c>
      <c r="F6305" s="269">
        <v>5.3282255962704675E-5</v>
      </c>
    </row>
    <row r="6306" ht="14.25" customHeight="1">
      <c r="A6306" s="267">
        <v>43597.0</v>
      </c>
      <c r="B6306" s="57">
        <v>132.0</v>
      </c>
      <c r="C6306" s="57">
        <v>17.0</v>
      </c>
      <c r="D6306" s="268">
        <v>0.333333333333333</v>
      </c>
      <c r="E6306" s="269">
        <v>1.460572562594928E-4</v>
      </c>
      <c r="F6306" s="269">
        <v>5.348256519564716E-5</v>
      </c>
    </row>
    <row r="6307" ht="14.25" customHeight="1">
      <c r="A6307" s="267">
        <v>43597.0</v>
      </c>
      <c r="B6307" s="57">
        <v>132.0</v>
      </c>
      <c r="C6307" s="57">
        <v>18.0</v>
      </c>
      <c r="D6307" s="268">
        <v>0.354166666666667</v>
      </c>
      <c r="E6307" s="269">
        <v>1.7363360514344617E-4</v>
      </c>
      <c r="F6307" s="269">
        <v>5.558581214154341E-5</v>
      </c>
    </row>
    <row r="6308" ht="14.25" customHeight="1">
      <c r="A6308" s="267">
        <v>43597.0</v>
      </c>
      <c r="B6308" s="57">
        <v>132.0</v>
      </c>
      <c r="C6308" s="57">
        <v>19.0</v>
      </c>
      <c r="D6308" s="268">
        <v>0.375</v>
      </c>
      <c r="E6308" s="269">
        <v>2.0012949219771936E-4</v>
      </c>
      <c r="F6308" s="269">
        <v>5.568596675801466E-5</v>
      </c>
    </row>
    <row r="6309" ht="14.25" customHeight="1">
      <c r="A6309" s="267">
        <v>43597.0</v>
      </c>
      <c r="B6309" s="57">
        <v>132.0</v>
      </c>
      <c r="C6309" s="57">
        <v>20.0</v>
      </c>
      <c r="D6309" s="268">
        <v>0.395833333333333</v>
      </c>
      <c r="E6309" s="269">
        <v>2.2427656422801455E-4</v>
      </c>
      <c r="F6309" s="269">
        <v>5.558581214154341E-5</v>
      </c>
    </row>
    <row r="6310" ht="14.25" customHeight="1">
      <c r="A6310" s="267">
        <v>43597.0</v>
      </c>
      <c r="B6310" s="57">
        <v>132.0</v>
      </c>
      <c r="C6310" s="57">
        <v>21.0</v>
      </c>
      <c r="D6310" s="268">
        <v>0.416666666666667</v>
      </c>
      <c r="E6310" s="269">
        <v>2.4725606245669715E-4</v>
      </c>
      <c r="F6310" s="269">
        <v>5.5285348292129665E-5</v>
      </c>
    </row>
    <row r="6311" ht="14.25" customHeight="1">
      <c r="A6311" s="267">
        <v>43597.0</v>
      </c>
      <c r="B6311" s="57">
        <v>132.0</v>
      </c>
      <c r="C6311" s="57">
        <v>22.0</v>
      </c>
      <c r="D6311" s="268">
        <v>0.4375</v>
      </c>
      <c r="E6311" s="269">
        <v>2.671346375356575E-4</v>
      </c>
      <c r="F6311" s="269">
        <v>5.308194672976218E-5</v>
      </c>
    </row>
    <row r="6312" ht="14.25" customHeight="1">
      <c r="A6312" s="267">
        <v>43597.0</v>
      </c>
      <c r="B6312" s="57">
        <v>132.0</v>
      </c>
      <c r="C6312" s="57">
        <v>23.0</v>
      </c>
      <c r="D6312" s="268">
        <v>0.458333333333333</v>
      </c>
      <c r="E6312" s="269">
        <v>2.802436917881638E-4</v>
      </c>
      <c r="F6312" s="269">
        <v>5.117900901680845E-5</v>
      </c>
    </row>
    <row r="6313" ht="14.25" customHeight="1">
      <c r="A6313" s="267">
        <v>43597.0</v>
      </c>
      <c r="B6313" s="57">
        <v>132.0</v>
      </c>
      <c r="C6313" s="57">
        <v>24.0</v>
      </c>
      <c r="D6313" s="268">
        <v>0.479166666666667</v>
      </c>
      <c r="E6313" s="269">
        <v>2.9066893731599967E-4</v>
      </c>
      <c r="F6313" s="269">
        <v>5.208040056504968E-5</v>
      </c>
    </row>
    <row r="6314" ht="14.25" customHeight="1">
      <c r="A6314" s="267">
        <v>43597.0</v>
      </c>
      <c r="B6314" s="57">
        <v>132.0</v>
      </c>
      <c r="C6314" s="57">
        <v>25.0</v>
      </c>
      <c r="D6314" s="268">
        <v>0.5</v>
      </c>
      <c r="E6314" s="269">
        <v>2.8875891103479726E-4</v>
      </c>
      <c r="F6314" s="269">
        <v>5.3282255962704675E-5</v>
      </c>
    </row>
    <row r="6315" ht="14.25" customHeight="1">
      <c r="A6315" s="267">
        <v>43597.0</v>
      </c>
      <c r="B6315" s="57">
        <v>132.0</v>
      </c>
      <c r="C6315" s="57">
        <v>26.0</v>
      </c>
      <c r="D6315" s="268">
        <v>0.520833333333333</v>
      </c>
      <c r="E6315" s="269">
        <v>2.812218848819692E-4</v>
      </c>
      <c r="F6315" s="269">
        <v>5.368287442858966E-5</v>
      </c>
    </row>
    <row r="6316" ht="14.25" customHeight="1">
      <c r="A6316" s="267">
        <v>43597.0</v>
      </c>
      <c r="B6316" s="57">
        <v>132.0</v>
      </c>
      <c r="C6316" s="57">
        <v>27.0</v>
      </c>
      <c r="D6316" s="268">
        <v>0.541666666666667</v>
      </c>
      <c r="E6316" s="269">
        <v>2.766832577062941E-4</v>
      </c>
      <c r="F6316" s="269">
        <v>5.318210134623342E-5</v>
      </c>
    </row>
    <row r="6317" ht="14.25" customHeight="1">
      <c r="A6317" s="267">
        <v>43597.0</v>
      </c>
      <c r="B6317" s="57">
        <v>132.0</v>
      </c>
      <c r="C6317" s="57">
        <v>28.0</v>
      </c>
      <c r="D6317" s="268">
        <v>0.5625</v>
      </c>
      <c r="E6317" s="269">
        <v>2.716974694266434E-4</v>
      </c>
      <c r="F6317" s="269">
        <v>5.1980245948578425E-5</v>
      </c>
    </row>
    <row r="6318" ht="14.25" customHeight="1">
      <c r="A6318" s="267">
        <v>43597.0</v>
      </c>
      <c r="B6318" s="57">
        <v>132.0</v>
      </c>
      <c r="C6318" s="57">
        <v>29.0</v>
      </c>
      <c r="D6318" s="268">
        <v>0.583333333333333</v>
      </c>
      <c r="E6318" s="269">
        <v>2.5433510319288947E-4</v>
      </c>
      <c r="F6318" s="269">
        <v>5.167978209916469E-5</v>
      </c>
    </row>
    <row r="6319" ht="14.25" customHeight="1">
      <c r="A6319" s="267">
        <v>43597.0</v>
      </c>
      <c r="B6319" s="57">
        <v>132.0</v>
      </c>
      <c r="C6319" s="57">
        <v>30.0</v>
      </c>
      <c r="D6319" s="268">
        <v>0.604166666666667</v>
      </c>
      <c r="E6319" s="269">
        <v>2.34549931270615E-4</v>
      </c>
      <c r="F6319" s="269">
        <v>5.308194672976218E-5</v>
      </c>
    </row>
    <row r="6320" ht="14.25" customHeight="1">
      <c r="A6320" s="267">
        <v>43597.0</v>
      </c>
      <c r="B6320" s="57">
        <v>132.0</v>
      </c>
      <c r="C6320" s="57">
        <v>31.0</v>
      </c>
      <c r="D6320" s="268">
        <v>0.625</v>
      </c>
      <c r="E6320" s="269">
        <v>2.1797485190734765E-4</v>
      </c>
      <c r="F6320" s="269">
        <v>5.278148288034843E-5</v>
      </c>
    </row>
    <row r="6321" ht="14.25" customHeight="1">
      <c r="A6321" s="267">
        <v>43597.0</v>
      </c>
      <c r="B6321" s="57">
        <v>132.0</v>
      </c>
      <c r="C6321" s="57">
        <v>32.0</v>
      </c>
      <c r="D6321" s="268">
        <v>0.645833333333333</v>
      </c>
      <c r="E6321" s="269">
        <v>2.007715942657976E-4</v>
      </c>
      <c r="F6321" s="269">
        <v>5.5285348292129665E-5</v>
      </c>
    </row>
    <row r="6322" ht="14.25" customHeight="1">
      <c r="A6322" s="267">
        <v>43597.0</v>
      </c>
      <c r="B6322" s="57">
        <v>132.0</v>
      </c>
      <c r="C6322" s="57">
        <v>33.0</v>
      </c>
      <c r="D6322" s="268">
        <v>0.666666666666667</v>
      </c>
      <c r="E6322" s="269">
        <v>1.6977211171921255E-4</v>
      </c>
      <c r="F6322" s="269">
        <v>5.8991069101565885E-5</v>
      </c>
    </row>
    <row r="6323" ht="14.25" customHeight="1">
      <c r="A6323" s="267">
        <v>43597.0</v>
      </c>
      <c r="B6323" s="57">
        <v>132.0</v>
      </c>
      <c r="C6323" s="57">
        <v>34.0</v>
      </c>
      <c r="D6323" s="268">
        <v>0.6875</v>
      </c>
      <c r="E6323" s="269">
        <v>1.3591514168510805E-4</v>
      </c>
      <c r="F6323" s="269">
        <v>6.219601682864587E-5</v>
      </c>
    </row>
    <row r="6324" ht="14.25" customHeight="1">
      <c r="A6324" s="267">
        <v>43597.0</v>
      </c>
      <c r="B6324" s="57">
        <v>132.0</v>
      </c>
      <c r="C6324" s="57">
        <v>35.0</v>
      </c>
      <c r="D6324" s="268">
        <v>0.708333333333333</v>
      </c>
      <c r="E6324" s="269">
        <v>1.001596593402889E-4</v>
      </c>
      <c r="F6324" s="269">
        <v>6.880622151574834E-5</v>
      </c>
    </row>
    <row r="6325" ht="14.25" customHeight="1">
      <c r="A6325" s="267">
        <v>43597.0</v>
      </c>
      <c r="B6325" s="57">
        <v>132.0</v>
      </c>
      <c r="C6325" s="57">
        <v>36.0</v>
      </c>
      <c r="D6325" s="268">
        <v>0.729166666666667</v>
      </c>
      <c r="E6325" s="269">
        <v>7.088904235613477E-5</v>
      </c>
      <c r="F6325" s="269">
        <v>7.271225155812705E-5</v>
      </c>
    </row>
    <row r="6326" ht="14.25" customHeight="1">
      <c r="A6326" s="267">
        <v>43597.0</v>
      </c>
      <c r="B6326" s="57">
        <v>132.0</v>
      </c>
      <c r="C6326" s="57">
        <v>37.0</v>
      </c>
      <c r="D6326" s="268">
        <v>0.75</v>
      </c>
      <c r="E6326" s="269">
        <v>4.677369507298776E-5</v>
      </c>
      <c r="F6326" s="269">
        <v>7.231163309224206E-5</v>
      </c>
    </row>
    <row r="6327" ht="14.25" customHeight="1">
      <c r="A6327" s="267">
        <v>43597.0</v>
      </c>
      <c r="B6327" s="57">
        <v>132.0</v>
      </c>
      <c r="C6327" s="57">
        <v>38.0</v>
      </c>
      <c r="D6327" s="268">
        <v>0.770833333333333</v>
      </c>
      <c r="E6327" s="269">
        <v>2.8722979437951472E-5</v>
      </c>
      <c r="F6327" s="269">
        <v>7.151039616047207E-5</v>
      </c>
    </row>
    <row r="6328" ht="14.25" customHeight="1">
      <c r="A6328" s="267">
        <v>43597.0</v>
      </c>
      <c r="B6328" s="57">
        <v>132.0</v>
      </c>
      <c r="C6328" s="57">
        <v>39.0</v>
      </c>
      <c r="D6328" s="268">
        <v>0.791666666666667</v>
      </c>
      <c r="E6328" s="269">
        <v>1.5537442592256624E-5</v>
      </c>
      <c r="F6328" s="269">
        <v>6.950730383104707E-5</v>
      </c>
    </row>
    <row r="6329" ht="14.25" customHeight="1">
      <c r="A6329" s="267">
        <v>43597.0</v>
      </c>
      <c r="B6329" s="57">
        <v>132.0</v>
      </c>
      <c r="C6329" s="57">
        <v>40.0</v>
      </c>
      <c r="D6329" s="268">
        <v>0.8125</v>
      </c>
      <c r="E6329" s="269">
        <v>1.0670877165481935E-5</v>
      </c>
      <c r="F6329" s="269">
        <v>6.700343841926584E-5</v>
      </c>
    </row>
    <row r="6330" ht="14.25" customHeight="1">
      <c r="A6330" s="267">
        <v>43597.0</v>
      </c>
      <c r="B6330" s="57">
        <v>132.0</v>
      </c>
      <c r="C6330" s="57">
        <v>41.0</v>
      </c>
      <c r="D6330" s="268">
        <v>0.833333333333333</v>
      </c>
      <c r="E6330" s="269">
        <v>1.1569660979320124E-6</v>
      </c>
      <c r="F6330" s="269">
        <v>6.940714921457582E-5</v>
      </c>
    </row>
    <row r="6331" ht="14.25" customHeight="1">
      <c r="A6331" s="267">
        <v>43597.0</v>
      </c>
      <c r="B6331" s="57">
        <v>132.0</v>
      </c>
      <c r="C6331" s="57">
        <v>42.0</v>
      </c>
      <c r="D6331" s="268">
        <v>0.854166666666667</v>
      </c>
      <c r="E6331" s="269">
        <v>1.219119271089729E-7</v>
      </c>
      <c r="F6331" s="269">
        <v>6.940714921457582E-5</v>
      </c>
    </row>
    <row r="6332" ht="14.25" customHeight="1">
      <c r="A6332" s="267">
        <v>43597.0</v>
      </c>
      <c r="B6332" s="57">
        <v>132.0</v>
      </c>
      <c r="C6332" s="57">
        <v>43.0</v>
      </c>
      <c r="D6332" s="268">
        <v>0.875</v>
      </c>
      <c r="E6332" s="269">
        <v>0.0</v>
      </c>
      <c r="F6332" s="269">
        <v>7.231163309224206E-5</v>
      </c>
    </row>
    <row r="6333" ht="14.25" customHeight="1">
      <c r="A6333" s="267">
        <v>43597.0</v>
      </c>
      <c r="B6333" s="57">
        <v>132.0</v>
      </c>
      <c r="C6333" s="57">
        <v>44.0</v>
      </c>
      <c r="D6333" s="268">
        <v>0.895833333333333</v>
      </c>
      <c r="E6333" s="269">
        <v>0.0</v>
      </c>
      <c r="F6333" s="269">
        <v>6.900653074869083E-5</v>
      </c>
    </row>
    <row r="6334" ht="14.25" customHeight="1">
      <c r="A6334" s="267">
        <v>43597.0</v>
      </c>
      <c r="B6334" s="57">
        <v>132.0</v>
      </c>
      <c r="C6334" s="57">
        <v>45.0</v>
      </c>
      <c r="D6334" s="268">
        <v>0.916666666666667</v>
      </c>
      <c r="E6334" s="269">
        <v>0.0</v>
      </c>
      <c r="F6334" s="269">
        <v>6.67029745698521E-5</v>
      </c>
    </row>
    <row r="6335" ht="14.25" customHeight="1">
      <c r="A6335" s="267">
        <v>43597.0</v>
      </c>
      <c r="B6335" s="57">
        <v>132.0</v>
      </c>
      <c r="C6335" s="57">
        <v>46.0</v>
      </c>
      <c r="D6335" s="268">
        <v>0.9375</v>
      </c>
      <c r="E6335" s="269">
        <v>0.0</v>
      </c>
      <c r="F6335" s="269">
        <v>5.9992615266278386E-5</v>
      </c>
    </row>
    <row r="6336" ht="14.25" customHeight="1">
      <c r="A6336" s="267">
        <v>43597.0</v>
      </c>
      <c r="B6336" s="57">
        <v>132.0</v>
      </c>
      <c r="C6336" s="57">
        <v>47.0</v>
      </c>
      <c r="D6336" s="268">
        <v>0.958333333333333</v>
      </c>
      <c r="E6336" s="269">
        <v>0.0</v>
      </c>
      <c r="F6336" s="269">
        <v>5.1980245948578425E-5</v>
      </c>
    </row>
    <row r="6337" ht="14.25" customHeight="1">
      <c r="A6337" s="267">
        <v>43597.0</v>
      </c>
      <c r="B6337" s="57">
        <v>132.0</v>
      </c>
      <c r="C6337" s="57">
        <v>48.0</v>
      </c>
      <c r="D6337" s="268">
        <v>0.979166666666667</v>
      </c>
      <c r="E6337" s="269">
        <v>0.0</v>
      </c>
      <c r="F6337" s="269">
        <v>4.3066485082637236E-5</v>
      </c>
    </row>
    <row r="6338" ht="14.25" customHeight="1">
      <c r="A6338" s="267">
        <v>43598.0</v>
      </c>
      <c r="B6338" s="57">
        <v>133.0</v>
      </c>
      <c r="C6338" s="57">
        <v>1.0</v>
      </c>
      <c r="D6338" s="268">
        <v>0.0</v>
      </c>
      <c r="E6338" s="269">
        <v>0.0</v>
      </c>
      <c r="F6338" s="269">
        <v>3.805875425907477E-5</v>
      </c>
    </row>
    <row r="6339" ht="14.25" customHeight="1">
      <c r="A6339" s="267">
        <v>43598.0</v>
      </c>
      <c r="B6339" s="57">
        <v>133.0</v>
      </c>
      <c r="C6339" s="57">
        <v>2.0</v>
      </c>
      <c r="D6339" s="268">
        <v>0.020833333333333332</v>
      </c>
      <c r="E6339" s="269">
        <v>0.0</v>
      </c>
      <c r="F6339" s="269">
        <v>3.415272421669604E-5</v>
      </c>
    </row>
    <row r="6340" ht="14.25" customHeight="1">
      <c r="A6340" s="267">
        <v>43598.0</v>
      </c>
      <c r="B6340" s="57">
        <v>133.0</v>
      </c>
      <c r="C6340" s="57">
        <v>3.0</v>
      </c>
      <c r="D6340" s="268">
        <v>0.0416666666666667</v>
      </c>
      <c r="E6340" s="269">
        <v>0.0</v>
      </c>
      <c r="F6340" s="269">
        <v>3.1047931106087315E-5</v>
      </c>
    </row>
    <row r="6341" ht="14.25" customHeight="1">
      <c r="A6341" s="267">
        <v>43598.0</v>
      </c>
      <c r="B6341" s="57">
        <v>133.0</v>
      </c>
      <c r="C6341" s="57">
        <v>4.0</v>
      </c>
      <c r="D6341" s="268">
        <v>0.0625</v>
      </c>
      <c r="E6341" s="269">
        <v>0.0</v>
      </c>
      <c r="F6341" s="269">
        <v>2.8443911077834827E-5</v>
      </c>
    </row>
    <row r="6342" ht="14.25" customHeight="1">
      <c r="A6342" s="267">
        <v>43598.0</v>
      </c>
      <c r="B6342" s="57">
        <v>133.0</v>
      </c>
      <c r="C6342" s="57">
        <v>5.0</v>
      </c>
      <c r="D6342" s="268">
        <v>0.0833333333333333</v>
      </c>
      <c r="E6342" s="269">
        <v>0.0</v>
      </c>
      <c r="F6342" s="269">
        <v>2.784298337900733E-5</v>
      </c>
    </row>
    <row r="6343" ht="14.25" customHeight="1">
      <c r="A6343" s="267">
        <v>43598.0</v>
      </c>
      <c r="B6343" s="57">
        <v>133.0</v>
      </c>
      <c r="C6343" s="57">
        <v>6.0</v>
      </c>
      <c r="D6343" s="268">
        <v>0.104166666666667</v>
      </c>
      <c r="E6343" s="269">
        <v>0.0</v>
      </c>
      <c r="F6343" s="269">
        <v>2.704174644723733E-5</v>
      </c>
    </row>
    <row r="6344" ht="14.25" customHeight="1">
      <c r="A6344" s="267">
        <v>43598.0</v>
      </c>
      <c r="B6344" s="57">
        <v>133.0</v>
      </c>
      <c r="C6344" s="57">
        <v>7.0</v>
      </c>
      <c r="D6344" s="268">
        <v>0.125</v>
      </c>
      <c r="E6344" s="269">
        <v>0.0</v>
      </c>
      <c r="F6344" s="269">
        <v>2.6340664131938587E-5</v>
      </c>
    </row>
    <row r="6345" ht="14.25" customHeight="1">
      <c r="A6345" s="267">
        <v>43598.0</v>
      </c>
      <c r="B6345" s="57">
        <v>133.0</v>
      </c>
      <c r="C6345" s="57">
        <v>8.0</v>
      </c>
      <c r="D6345" s="268">
        <v>0.145833333333333</v>
      </c>
      <c r="E6345" s="269">
        <v>0.0</v>
      </c>
      <c r="F6345" s="269">
        <v>2.604020028252484E-5</v>
      </c>
    </row>
    <row r="6346" ht="14.25" customHeight="1">
      <c r="A6346" s="267">
        <v>43598.0</v>
      </c>
      <c r="B6346" s="57">
        <v>133.0</v>
      </c>
      <c r="C6346" s="57">
        <v>9.0</v>
      </c>
      <c r="D6346" s="268">
        <v>0.166666666666667</v>
      </c>
      <c r="E6346" s="269">
        <v>6.10341392667037E-6</v>
      </c>
      <c r="F6346" s="269">
        <v>2.6641127981352337E-5</v>
      </c>
    </row>
    <row r="6347" ht="14.25" customHeight="1">
      <c r="A6347" s="267">
        <v>43598.0</v>
      </c>
      <c r="B6347" s="57">
        <v>133.0</v>
      </c>
      <c r="C6347" s="57">
        <v>10.0</v>
      </c>
      <c r="D6347" s="268">
        <v>0.1875</v>
      </c>
      <c r="E6347" s="269">
        <v>4.829420843905725E-6</v>
      </c>
      <c r="F6347" s="269">
        <v>2.7342210296651082E-5</v>
      </c>
    </row>
    <row r="6348" ht="14.25" customHeight="1">
      <c r="A6348" s="267">
        <v>43598.0</v>
      </c>
      <c r="B6348" s="57">
        <v>133.0</v>
      </c>
      <c r="C6348" s="57">
        <v>11.0</v>
      </c>
      <c r="D6348" s="268">
        <v>0.208333333333333</v>
      </c>
      <c r="E6348" s="269">
        <v>1.5683795448699793E-5</v>
      </c>
      <c r="F6348" s="269">
        <v>2.7642674146064832E-5</v>
      </c>
    </row>
    <row r="6349" ht="14.25" customHeight="1">
      <c r="A6349" s="267">
        <v>43598.0</v>
      </c>
      <c r="B6349" s="57">
        <v>133.0</v>
      </c>
      <c r="C6349" s="57">
        <v>12.0</v>
      </c>
      <c r="D6349" s="268">
        <v>0.229166666666667</v>
      </c>
      <c r="E6349" s="269">
        <v>3.360628894040346E-5</v>
      </c>
      <c r="F6349" s="269">
        <v>2.884452954371982E-5</v>
      </c>
    </row>
    <row r="6350" ht="14.25" customHeight="1">
      <c r="A6350" s="267">
        <v>43598.0</v>
      </c>
      <c r="B6350" s="57">
        <v>133.0</v>
      </c>
      <c r="C6350" s="57">
        <v>13.0</v>
      </c>
      <c r="D6350" s="268">
        <v>0.25</v>
      </c>
      <c r="E6350" s="269">
        <v>5.389668298951433E-5</v>
      </c>
      <c r="F6350" s="269">
        <v>3.5554888847293536E-5</v>
      </c>
    </row>
    <row r="6351" ht="14.25" customHeight="1">
      <c r="A6351" s="267">
        <v>43598.0</v>
      </c>
      <c r="B6351" s="57">
        <v>133.0</v>
      </c>
      <c r="C6351" s="57">
        <v>14.0</v>
      </c>
      <c r="D6351" s="268">
        <v>0.270833333333333</v>
      </c>
      <c r="E6351" s="269">
        <v>7.952550430204173E-5</v>
      </c>
      <c r="F6351" s="269">
        <v>4.2165093534395995E-5</v>
      </c>
    </row>
    <row r="6352" ht="14.25" customHeight="1">
      <c r="A6352" s="267">
        <v>43598.0</v>
      </c>
      <c r="B6352" s="57">
        <v>133.0</v>
      </c>
      <c r="C6352" s="57">
        <v>15.0</v>
      </c>
      <c r="D6352" s="268">
        <v>0.291666666666667</v>
      </c>
      <c r="E6352" s="269">
        <v>1.1718369748279027E-4</v>
      </c>
      <c r="F6352" s="269">
        <v>4.96766897697397E-5</v>
      </c>
    </row>
    <row r="6353" ht="14.25" customHeight="1">
      <c r="A6353" s="267">
        <v>43598.0</v>
      </c>
      <c r="B6353" s="57">
        <v>133.0</v>
      </c>
      <c r="C6353" s="57">
        <v>16.0</v>
      </c>
      <c r="D6353" s="268">
        <v>0.3125</v>
      </c>
      <c r="E6353" s="269">
        <v>1.593743297189907E-4</v>
      </c>
      <c r="F6353" s="269">
        <v>5.2681328263877173E-5</v>
      </c>
    </row>
    <row r="6354" ht="14.25" customHeight="1">
      <c r="A6354" s="267">
        <v>43598.0</v>
      </c>
      <c r="B6354" s="57">
        <v>133.0</v>
      </c>
      <c r="C6354" s="57">
        <v>17.0</v>
      </c>
      <c r="D6354" s="268">
        <v>0.333333333333333</v>
      </c>
      <c r="E6354" s="269">
        <v>2.041086852878645E-4</v>
      </c>
      <c r="F6354" s="269">
        <v>5.4684420593302164E-5</v>
      </c>
    </row>
    <row r="6355" ht="14.25" customHeight="1">
      <c r="A6355" s="267">
        <v>43598.0</v>
      </c>
      <c r="B6355" s="57">
        <v>133.0</v>
      </c>
      <c r="C6355" s="57">
        <v>18.0</v>
      </c>
      <c r="D6355" s="268">
        <v>0.354166666666667</v>
      </c>
      <c r="E6355" s="269">
        <v>2.571101626271543E-4</v>
      </c>
      <c r="F6355" s="269">
        <v>5.6587358306255894E-5</v>
      </c>
    </row>
    <row r="6356" ht="14.25" customHeight="1">
      <c r="A6356" s="267">
        <v>43598.0</v>
      </c>
      <c r="B6356" s="57">
        <v>133.0</v>
      </c>
      <c r="C6356" s="57">
        <v>19.0</v>
      </c>
      <c r="D6356" s="268">
        <v>0.375</v>
      </c>
      <c r="E6356" s="269">
        <v>3.044752874699479E-4</v>
      </c>
      <c r="F6356" s="269">
        <v>5.6887822155669654E-5</v>
      </c>
    </row>
    <row r="6357" ht="14.25" customHeight="1">
      <c r="A6357" s="267">
        <v>43598.0</v>
      </c>
      <c r="B6357" s="57">
        <v>133.0</v>
      </c>
      <c r="C6357" s="57">
        <v>20.0</v>
      </c>
      <c r="D6357" s="268">
        <v>0.395833333333333</v>
      </c>
      <c r="E6357" s="269">
        <v>3.4585941405713906E-4</v>
      </c>
      <c r="F6357" s="269">
        <v>5.6987976772140894E-5</v>
      </c>
    </row>
    <row r="6358" ht="14.25" customHeight="1">
      <c r="A6358" s="267">
        <v>43598.0</v>
      </c>
      <c r="B6358" s="57">
        <v>133.0</v>
      </c>
      <c r="C6358" s="57">
        <v>21.0</v>
      </c>
      <c r="D6358" s="268">
        <v>0.416666666666667</v>
      </c>
      <c r="E6358" s="269">
        <v>3.6713961690737734E-4</v>
      </c>
      <c r="F6358" s="269">
        <v>5.538550290860091E-5</v>
      </c>
    </row>
    <row r="6359" ht="14.25" customHeight="1">
      <c r="A6359" s="267">
        <v>43598.0</v>
      </c>
      <c r="B6359" s="57">
        <v>133.0</v>
      </c>
      <c r="C6359" s="57">
        <v>22.0</v>
      </c>
      <c r="D6359" s="268">
        <v>0.4375</v>
      </c>
      <c r="E6359" s="269">
        <v>3.875602544178886E-4</v>
      </c>
      <c r="F6359" s="269">
        <v>5.568596675801466E-5</v>
      </c>
    </row>
    <row r="6360" ht="14.25" customHeight="1">
      <c r="A6360" s="267">
        <v>43598.0</v>
      </c>
      <c r="B6360" s="57">
        <v>133.0</v>
      </c>
      <c r="C6360" s="57">
        <v>23.0</v>
      </c>
      <c r="D6360" s="268">
        <v>0.458333333333333</v>
      </c>
      <c r="E6360" s="269">
        <v>4.027091226242015E-4</v>
      </c>
      <c r="F6360" s="269">
        <v>5.398333827800342E-5</v>
      </c>
    </row>
    <row r="6361" ht="14.25" customHeight="1">
      <c r="A6361" s="267">
        <v>43598.0</v>
      </c>
      <c r="B6361" s="57">
        <v>133.0</v>
      </c>
      <c r="C6361" s="57">
        <v>24.0</v>
      </c>
      <c r="D6361" s="268">
        <v>0.479166666666667</v>
      </c>
      <c r="E6361" s="269">
        <v>4.0571820595729105E-4</v>
      </c>
      <c r="F6361" s="269">
        <v>5.408349289447466E-5</v>
      </c>
    </row>
    <row r="6362" ht="14.25" customHeight="1">
      <c r="A6362" s="267">
        <v>43598.0</v>
      </c>
      <c r="B6362" s="57">
        <v>133.0</v>
      </c>
      <c r="C6362" s="57">
        <v>25.0</v>
      </c>
      <c r="D6362" s="268">
        <v>0.5</v>
      </c>
      <c r="E6362" s="269">
        <v>4.0137922110731897E-4</v>
      </c>
      <c r="F6362" s="269">
        <v>5.598643060742841E-5</v>
      </c>
    </row>
    <row r="6363" ht="14.25" customHeight="1">
      <c r="A6363" s="267">
        <v>43598.0</v>
      </c>
      <c r="B6363" s="57">
        <v>133.0</v>
      </c>
      <c r="C6363" s="57">
        <v>26.0</v>
      </c>
      <c r="D6363" s="268">
        <v>0.520833333333333</v>
      </c>
      <c r="E6363" s="269">
        <v>3.974059485685649E-4</v>
      </c>
      <c r="F6363" s="269">
        <v>5.518519367565842E-5</v>
      </c>
    </row>
    <row r="6364" ht="14.25" customHeight="1">
      <c r="A6364" s="267">
        <v>43598.0</v>
      </c>
      <c r="B6364" s="57">
        <v>133.0</v>
      </c>
      <c r="C6364" s="57">
        <v>27.0</v>
      </c>
      <c r="D6364" s="268">
        <v>0.541666666666667</v>
      </c>
      <c r="E6364" s="269">
        <v>3.748234969934154E-4</v>
      </c>
      <c r="F6364" s="269">
        <v>5.538550290860091E-5</v>
      </c>
    </row>
    <row r="6365" ht="14.25" customHeight="1">
      <c r="A6365" s="267">
        <v>43598.0</v>
      </c>
      <c r="B6365" s="57">
        <v>133.0</v>
      </c>
      <c r="C6365" s="57">
        <v>28.0</v>
      </c>
      <c r="D6365" s="268">
        <v>0.5625</v>
      </c>
      <c r="E6365" s="269">
        <v>3.556026509982797E-4</v>
      </c>
      <c r="F6365" s="269">
        <v>5.258117364740593E-5</v>
      </c>
    </row>
    <row r="6366" ht="14.25" customHeight="1">
      <c r="A6366" s="267">
        <v>43598.0</v>
      </c>
      <c r="B6366" s="57">
        <v>133.0</v>
      </c>
      <c r="C6366" s="57">
        <v>29.0</v>
      </c>
      <c r="D6366" s="268">
        <v>0.583333333333333</v>
      </c>
      <c r="E6366" s="269">
        <v>3.2676084212645163E-4</v>
      </c>
      <c r="F6366" s="269">
        <v>5.097869978386593E-5</v>
      </c>
    </row>
    <row r="6367" ht="14.25" customHeight="1">
      <c r="A6367" s="267">
        <v>43598.0</v>
      </c>
      <c r="B6367" s="57">
        <v>133.0</v>
      </c>
      <c r="C6367" s="57">
        <v>30.0</v>
      </c>
      <c r="D6367" s="268">
        <v>0.604166666666667</v>
      </c>
      <c r="E6367" s="269">
        <v>2.977477958924902E-4</v>
      </c>
      <c r="F6367" s="269">
        <v>5.137931824975094E-5</v>
      </c>
    </row>
    <row r="6368" ht="14.25" customHeight="1">
      <c r="A6368" s="267">
        <v>43598.0</v>
      </c>
      <c r="B6368" s="57">
        <v>133.0</v>
      </c>
      <c r="C6368" s="57">
        <v>31.0</v>
      </c>
      <c r="D6368" s="268">
        <v>0.625</v>
      </c>
      <c r="E6368" s="269">
        <v>2.719889473321936E-4</v>
      </c>
      <c r="F6368" s="269">
        <v>5.117900901680845E-5</v>
      </c>
    </row>
    <row r="6369" ht="14.25" customHeight="1">
      <c r="A6369" s="267">
        <v>43598.0</v>
      </c>
      <c r="B6369" s="57">
        <v>133.0</v>
      </c>
      <c r="C6369" s="57">
        <v>32.0</v>
      </c>
      <c r="D6369" s="268">
        <v>0.645833333333333</v>
      </c>
      <c r="E6369" s="269">
        <v>2.3173219641898113E-4</v>
      </c>
      <c r="F6369" s="269">
        <v>5.488472982624466E-5</v>
      </c>
    </row>
    <row r="6370" ht="14.25" customHeight="1">
      <c r="A6370" s="267">
        <v>43598.0</v>
      </c>
      <c r="B6370" s="57">
        <v>133.0</v>
      </c>
      <c r="C6370" s="57">
        <v>33.0</v>
      </c>
      <c r="D6370" s="268">
        <v>0.666666666666667</v>
      </c>
      <c r="E6370" s="269">
        <v>2.0214188166410417E-4</v>
      </c>
      <c r="F6370" s="269">
        <v>5.6587358306255894E-5</v>
      </c>
    </row>
    <row r="6371" ht="14.25" customHeight="1">
      <c r="A6371" s="267">
        <v>43598.0</v>
      </c>
      <c r="B6371" s="57">
        <v>133.0</v>
      </c>
      <c r="C6371" s="57">
        <v>34.0</v>
      </c>
      <c r="D6371" s="268">
        <v>0.6875</v>
      </c>
      <c r="E6371" s="269">
        <v>1.547507554339153E-4</v>
      </c>
      <c r="F6371" s="269">
        <v>5.9992615266278386E-5</v>
      </c>
    </row>
    <row r="6372" ht="14.25" customHeight="1">
      <c r="A6372" s="267">
        <v>43598.0</v>
      </c>
      <c r="B6372" s="57">
        <v>133.0</v>
      </c>
      <c r="C6372" s="57">
        <v>35.0</v>
      </c>
      <c r="D6372" s="268">
        <v>0.708333333333333</v>
      </c>
      <c r="E6372" s="269">
        <v>1.1650907919975371E-4</v>
      </c>
      <c r="F6372" s="269">
        <v>6.560127378866834E-5</v>
      </c>
    </row>
    <row r="6373" ht="14.25" customHeight="1">
      <c r="A6373" s="267">
        <v>43598.0</v>
      </c>
      <c r="B6373" s="57">
        <v>133.0</v>
      </c>
      <c r="C6373" s="57">
        <v>36.0</v>
      </c>
      <c r="D6373" s="268">
        <v>0.729166666666667</v>
      </c>
      <c r="E6373" s="269">
        <v>8.281094294271378E-5</v>
      </c>
      <c r="F6373" s="269">
        <v>6.830544843339208E-5</v>
      </c>
    </row>
    <row r="6374" ht="14.25" customHeight="1">
      <c r="A6374" s="267">
        <v>43598.0</v>
      </c>
      <c r="B6374" s="57">
        <v>133.0</v>
      </c>
      <c r="C6374" s="57">
        <v>37.0</v>
      </c>
      <c r="D6374" s="268">
        <v>0.75</v>
      </c>
      <c r="E6374" s="269">
        <v>5.142083031366502E-5</v>
      </c>
      <c r="F6374" s="269">
        <v>7.010823152987456E-5</v>
      </c>
    </row>
    <row r="6375" ht="14.25" customHeight="1">
      <c r="A6375" s="267">
        <v>43598.0</v>
      </c>
      <c r="B6375" s="57">
        <v>133.0</v>
      </c>
      <c r="C6375" s="57">
        <v>38.0</v>
      </c>
      <c r="D6375" s="268">
        <v>0.770833333333333</v>
      </c>
      <c r="E6375" s="269">
        <v>3.295572400600974E-5</v>
      </c>
      <c r="F6375" s="269">
        <v>7.080931384517331E-5</v>
      </c>
    </row>
    <row r="6376" ht="14.25" customHeight="1">
      <c r="A6376" s="267">
        <v>43598.0</v>
      </c>
      <c r="B6376" s="57">
        <v>133.0</v>
      </c>
      <c r="C6376" s="57">
        <v>39.0</v>
      </c>
      <c r="D6376" s="268">
        <v>0.791666666666667</v>
      </c>
      <c r="E6376" s="269">
        <v>1.7469421057062807E-5</v>
      </c>
      <c r="F6376" s="269">
        <v>6.840560304986335E-5</v>
      </c>
    </row>
    <row r="6377" ht="14.25" customHeight="1">
      <c r="A6377" s="267">
        <v>43598.0</v>
      </c>
      <c r="B6377" s="57">
        <v>133.0</v>
      </c>
      <c r="C6377" s="57">
        <v>40.0</v>
      </c>
      <c r="D6377" s="268">
        <v>0.8125</v>
      </c>
      <c r="E6377" s="269">
        <v>8.007981256488637E-6</v>
      </c>
      <c r="F6377" s="269">
        <v>6.660281995338085E-5</v>
      </c>
    </row>
    <row r="6378" ht="14.25" customHeight="1">
      <c r="A6378" s="267">
        <v>43598.0</v>
      </c>
      <c r="B6378" s="57">
        <v>133.0</v>
      </c>
      <c r="C6378" s="57">
        <v>41.0</v>
      </c>
      <c r="D6378" s="268">
        <v>0.833333333333333</v>
      </c>
      <c r="E6378" s="269">
        <v>1.0930327160948866E-6</v>
      </c>
      <c r="F6378" s="269">
        <v>6.930699459810458E-5</v>
      </c>
    </row>
    <row r="6379" ht="14.25" customHeight="1">
      <c r="A6379" s="267">
        <v>43598.0</v>
      </c>
      <c r="B6379" s="57">
        <v>133.0</v>
      </c>
      <c r="C6379" s="57">
        <v>42.0</v>
      </c>
      <c r="D6379" s="268">
        <v>0.854166666666667</v>
      </c>
      <c r="E6379" s="269">
        <v>6.835307741132889E-8</v>
      </c>
      <c r="F6379" s="269">
        <v>6.880622151574834E-5</v>
      </c>
    </row>
    <row r="6380" ht="14.25" customHeight="1">
      <c r="A6380" s="267">
        <v>43598.0</v>
      </c>
      <c r="B6380" s="57">
        <v>133.0</v>
      </c>
      <c r="C6380" s="57">
        <v>43.0</v>
      </c>
      <c r="D6380" s="268">
        <v>0.875</v>
      </c>
      <c r="E6380" s="269">
        <v>0.0</v>
      </c>
      <c r="F6380" s="269">
        <v>7.110977769458707E-5</v>
      </c>
    </row>
    <row r="6381" ht="14.25" customHeight="1">
      <c r="A6381" s="267">
        <v>43598.0</v>
      </c>
      <c r="B6381" s="57">
        <v>133.0</v>
      </c>
      <c r="C6381" s="57">
        <v>44.0</v>
      </c>
      <c r="D6381" s="268">
        <v>0.895833333333333</v>
      </c>
      <c r="E6381" s="269">
        <v>0.0</v>
      </c>
      <c r="F6381" s="269">
        <v>6.770452073456459E-5</v>
      </c>
    </row>
    <row r="6382" ht="14.25" customHeight="1">
      <c r="A6382" s="267">
        <v>43598.0</v>
      </c>
      <c r="B6382" s="57">
        <v>133.0</v>
      </c>
      <c r="C6382" s="57">
        <v>45.0</v>
      </c>
      <c r="D6382" s="268">
        <v>0.916666666666667</v>
      </c>
      <c r="E6382" s="269">
        <v>0.0</v>
      </c>
      <c r="F6382" s="269">
        <v>6.630235610396709E-5</v>
      </c>
    </row>
    <row r="6383" ht="14.25" customHeight="1">
      <c r="A6383" s="267">
        <v>43598.0</v>
      </c>
      <c r="B6383" s="57">
        <v>133.0</v>
      </c>
      <c r="C6383" s="57">
        <v>46.0</v>
      </c>
      <c r="D6383" s="268">
        <v>0.9375</v>
      </c>
      <c r="E6383" s="269">
        <v>0.0</v>
      </c>
      <c r="F6383" s="269">
        <v>5.979230603333589E-5</v>
      </c>
    </row>
    <row r="6384" ht="14.25" customHeight="1">
      <c r="A6384" s="267">
        <v>43598.0</v>
      </c>
      <c r="B6384" s="57">
        <v>133.0</v>
      </c>
      <c r="C6384" s="57">
        <v>47.0</v>
      </c>
      <c r="D6384" s="268">
        <v>0.958333333333333</v>
      </c>
      <c r="E6384" s="269">
        <v>0.0</v>
      </c>
      <c r="F6384" s="269">
        <v>5.358271981211842E-5</v>
      </c>
    </row>
    <row r="6385" ht="14.25" customHeight="1">
      <c r="A6385" s="267">
        <v>43598.0</v>
      </c>
      <c r="B6385" s="57">
        <v>133.0</v>
      </c>
      <c r="C6385" s="57">
        <v>48.0</v>
      </c>
      <c r="D6385" s="268">
        <v>0.979166666666667</v>
      </c>
      <c r="E6385" s="269">
        <v>0.0</v>
      </c>
      <c r="F6385" s="269">
        <v>4.667205127560222E-5</v>
      </c>
    </row>
    <row r="6386" ht="14.25" customHeight="1">
      <c r="A6386" s="267">
        <v>43599.0</v>
      </c>
      <c r="B6386" s="57">
        <v>134.0</v>
      </c>
      <c r="C6386" s="57">
        <v>1.0</v>
      </c>
      <c r="D6386" s="268">
        <v>0.0</v>
      </c>
      <c r="E6386" s="269">
        <v>0.0</v>
      </c>
      <c r="F6386" s="269">
        <v>4.106339275321225E-5</v>
      </c>
    </row>
    <row r="6387" ht="14.25" customHeight="1">
      <c r="A6387" s="267">
        <v>43599.0</v>
      </c>
      <c r="B6387" s="57">
        <v>134.0</v>
      </c>
      <c r="C6387" s="57">
        <v>2.0</v>
      </c>
      <c r="D6387" s="268">
        <v>0.020833333333333332</v>
      </c>
      <c r="E6387" s="269">
        <v>0.0</v>
      </c>
      <c r="F6387" s="269">
        <v>3.6957053477891026E-5</v>
      </c>
    </row>
    <row r="6388" ht="14.25" customHeight="1">
      <c r="A6388" s="267">
        <v>43599.0</v>
      </c>
      <c r="B6388" s="57">
        <v>134.0</v>
      </c>
      <c r="C6388" s="57">
        <v>3.0</v>
      </c>
      <c r="D6388" s="268">
        <v>0.0416666666666667</v>
      </c>
      <c r="E6388" s="269">
        <v>0.0</v>
      </c>
      <c r="F6388" s="269">
        <v>3.30510234355123E-5</v>
      </c>
    </row>
    <row r="6389" ht="14.25" customHeight="1">
      <c r="A6389" s="267">
        <v>43599.0</v>
      </c>
      <c r="B6389" s="57">
        <v>134.0</v>
      </c>
      <c r="C6389" s="57">
        <v>4.0</v>
      </c>
      <c r="D6389" s="268">
        <v>0.0625</v>
      </c>
      <c r="E6389" s="269">
        <v>0.0</v>
      </c>
      <c r="F6389" s="269">
        <v>3.074746725667356E-5</v>
      </c>
    </row>
    <row r="6390" ht="14.25" customHeight="1">
      <c r="A6390" s="267">
        <v>43599.0</v>
      </c>
      <c r="B6390" s="57">
        <v>134.0</v>
      </c>
      <c r="C6390" s="57">
        <v>5.0</v>
      </c>
      <c r="D6390" s="268">
        <v>0.0833333333333333</v>
      </c>
      <c r="E6390" s="269">
        <v>0.0</v>
      </c>
      <c r="F6390" s="269">
        <v>2.8644220310777324E-5</v>
      </c>
    </row>
    <row r="6391" ht="14.25" customHeight="1">
      <c r="A6391" s="267">
        <v>43599.0</v>
      </c>
      <c r="B6391" s="57">
        <v>134.0</v>
      </c>
      <c r="C6391" s="57">
        <v>6.0</v>
      </c>
      <c r="D6391" s="268">
        <v>0.104166666666667</v>
      </c>
      <c r="E6391" s="269">
        <v>0.0</v>
      </c>
      <c r="F6391" s="269">
        <v>2.7642674146064832E-5</v>
      </c>
    </row>
    <row r="6392" ht="14.25" customHeight="1">
      <c r="A6392" s="267">
        <v>43599.0</v>
      </c>
      <c r="B6392" s="57">
        <v>134.0</v>
      </c>
      <c r="C6392" s="57">
        <v>7.0</v>
      </c>
      <c r="D6392" s="268">
        <v>0.125</v>
      </c>
      <c r="E6392" s="269">
        <v>0.0</v>
      </c>
      <c r="F6392" s="269">
        <v>2.8043292611949826E-5</v>
      </c>
    </row>
    <row r="6393" ht="14.25" customHeight="1">
      <c r="A6393" s="267">
        <v>43599.0</v>
      </c>
      <c r="B6393" s="57">
        <v>134.0</v>
      </c>
      <c r="C6393" s="57">
        <v>8.0</v>
      </c>
      <c r="D6393" s="268">
        <v>0.145833333333333</v>
      </c>
      <c r="E6393" s="269">
        <v>0.0</v>
      </c>
      <c r="F6393" s="269">
        <v>2.7342210296651082E-5</v>
      </c>
    </row>
    <row r="6394" ht="14.25" customHeight="1">
      <c r="A6394" s="267">
        <v>43599.0</v>
      </c>
      <c r="B6394" s="57">
        <v>134.0</v>
      </c>
      <c r="C6394" s="57">
        <v>9.0</v>
      </c>
      <c r="D6394" s="268">
        <v>0.166666666666667</v>
      </c>
      <c r="E6394" s="269">
        <v>1.7241642374047222E-6</v>
      </c>
      <c r="F6394" s="269">
        <v>2.7141901063708585E-5</v>
      </c>
    </row>
    <row r="6395" ht="14.25" customHeight="1">
      <c r="A6395" s="267">
        <v>43599.0</v>
      </c>
      <c r="B6395" s="57">
        <v>134.0</v>
      </c>
      <c r="C6395" s="57">
        <v>10.0</v>
      </c>
      <c r="D6395" s="268">
        <v>0.1875</v>
      </c>
      <c r="E6395" s="269">
        <v>3.46631542865593E-6</v>
      </c>
      <c r="F6395" s="269">
        <v>2.6941591830766084E-5</v>
      </c>
    </row>
    <row r="6396" ht="14.25" customHeight="1">
      <c r="A6396" s="267">
        <v>43599.0</v>
      </c>
      <c r="B6396" s="57">
        <v>134.0</v>
      </c>
      <c r="C6396" s="57">
        <v>11.0</v>
      </c>
      <c r="D6396" s="268">
        <v>0.208333333333333</v>
      </c>
      <c r="E6396" s="269">
        <v>1.1898219843394788E-5</v>
      </c>
      <c r="F6396" s="269">
        <v>2.8143447228421073E-5</v>
      </c>
    </row>
    <row r="6397" ht="14.25" customHeight="1">
      <c r="A6397" s="267">
        <v>43599.0</v>
      </c>
      <c r="B6397" s="57">
        <v>134.0</v>
      </c>
      <c r="C6397" s="57">
        <v>12.0</v>
      </c>
      <c r="D6397" s="268">
        <v>0.229166666666667</v>
      </c>
      <c r="E6397" s="269">
        <v>2.7067815801238876E-5</v>
      </c>
      <c r="F6397" s="269">
        <v>2.8243601844892327E-5</v>
      </c>
    </row>
    <row r="6398" ht="14.25" customHeight="1">
      <c r="A6398" s="267">
        <v>43599.0</v>
      </c>
      <c r="B6398" s="57">
        <v>134.0</v>
      </c>
      <c r="C6398" s="57">
        <v>13.0</v>
      </c>
      <c r="D6398" s="268">
        <v>0.25</v>
      </c>
      <c r="E6398" s="269">
        <v>4.635856055372208E-5</v>
      </c>
      <c r="F6398" s="269">
        <v>3.1548704188443556E-5</v>
      </c>
    </row>
    <row r="6399" ht="14.25" customHeight="1">
      <c r="A6399" s="267">
        <v>43599.0</v>
      </c>
      <c r="B6399" s="57">
        <v>134.0</v>
      </c>
      <c r="C6399" s="57">
        <v>14.0</v>
      </c>
      <c r="D6399" s="268">
        <v>0.270833333333333</v>
      </c>
      <c r="E6399" s="269">
        <v>7.49030925819904E-5</v>
      </c>
      <c r="F6399" s="269">
        <v>3.435303344963854E-5</v>
      </c>
    </row>
    <row r="6400" ht="14.25" customHeight="1">
      <c r="A6400" s="267">
        <v>43599.0</v>
      </c>
      <c r="B6400" s="57">
        <v>134.0</v>
      </c>
      <c r="C6400" s="57">
        <v>15.0</v>
      </c>
      <c r="D6400" s="268">
        <v>0.291666666666667</v>
      </c>
      <c r="E6400" s="269">
        <v>1.1003049088535719E-4</v>
      </c>
      <c r="F6400" s="269">
        <v>4.096323813674099E-5</v>
      </c>
    </row>
    <row r="6401" ht="14.25" customHeight="1">
      <c r="A6401" s="267">
        <v>43599.0</v>
      </c>
      <c r="B6401" s="57">
        <v>134.0</v>
      </c>
      <c r="C6401" s="57">
        <v>16.0</v>
      </c>
      <c r="D6401" s="268">
        <v>0.3125</v>
      </c>
      <c r="E6401" s="269">
        <v>1.5182957055198296E-4</v>
      </c>
      <c r="F6401" s="269">
        <v>4.557035049441847E-5</v>
      </c>
    </row>
    <row r="6402" ht="14.25" customHeight="1">
      <c r="A6402" s="267">
        <v>43599.0</v>
      </c>
      <c r="B6402" s="57">
        <v>134.0</v>
      </c>
      <c r="C6402" s="57">
        <v>17.0</v>
      </c>
      <c r="D6402" s="268">
        <v>0.333333333333333</v>
      </c>
      <c r="E6402" s="269">
        <v>1.9078230858195555E-4</v>
      </c>
      <c r="F6402" s="269">
        <v>5.2681328263877173E-5</v>
      </c>
    </row>
    <row r="6403" ht="14.25" customHeight="1">
      <c r="A6403" s="267">
        <v>43599.0</v>
      </c>
      <c r="B6403" s="57">
        <v>134.0</v>
      </c>
      <c r="C6403" s="57">
        <v>18.0</v>
      </c>
      <c r="D6403" s="268">
        <v>0.354166666666667</v>
      </c>
      <c r="E6403" s="269">
        <v>2.2691941045048904E-4</v>
      </c>
      <c r="F6403" s="269">
        <v>5.8890914485094645E-5</v>
      </c>
    </row>
    <row r="6404" ht="14.25" customHeight="1">
      <c r="A6404" s="267">
        <v>43599.0</v>
      </c>
      <c r="B6404" s="57">
        <v>134.0</v>
      </c>
      <c r="C6404" s="57">
        <v>19.0</v>
      </c>
      <c r="D6404" s="268">
        <v>0.375</v>
      </c>
      <c r="E6404" s="269">
        <v>2.6188369893779796E-4</v>
      </c>
      <c r="F6404" s="269">
        <v>6.0393233732163374E-5</v>
      </c>
    </row>
    <row r="6405" ht="14.25" customHeight="1">
      <c r="A6405" s="267">
        <v>43599.0</v>
      </c>
      <c r="B6405" s="57">
        <v>134.0</v>
      </c>
      <c r="C6405" s="57">
        <v>20.0</v>
      </c>
      <c r="D6405" s="268">
        <v>0.395833333333333</v>
      </c>
      <c r="E6405" s="269">
        <v>2.862334923893134E-4</v>
      </c>
      <c r="F6405" s="269">
        <v>6.239632606158836E-5</v>
      </c>
    </row>
    <row r="6406" ht="14.25" customHeight="1">
      <c r="A6406" s="267">
        <v>43599.0</v>
      </c>
      <c r="B6406" s="57">
        <v>134.0</v>
      </c>
      <c r="C6406" s="57">
        <v>21.0</v>
      </c>
      <c r="D6406" s="268">
        <v>0.416666666666667</v>
      </c>
      <c r="E6406" s="269">
        <v>3.1056505615367666E-4</v>
      </c>
      <c r="F6406" s="269">
        <v>6.279694452747336E-5</v>
      </c>
    </row>
    <row r="6407" ht="14.25" customHeight="1">
      <c r="A6407" s="267">
        <v>43599.0</v>
      </c>
      <c r="B6407" s="57">
        <v>134.0</v>
      </c>
      <c r="C6407" s="57">
        <v>22.0</v>
      </c>
      <c r="D6407" s="268">
        <v>0.4375</v>
      </c>
      <c r="E6407" s="269">
        <v>3.293302074837729E-4</v>
      </c>
      <c r="F6407" s="269">
        <v>6.239632606158836E-5</v>
      </c>
    </row>
    <row r="6408" ht="14.25" customHeight="1">
      <c r="A6408" s="267">
        <v>43599.0</v>
      </c>
      <c r="B6408" s="57">
        <v>134.0</v>
      </c>
      <c r="C6408" s="57">
        <v>23.0</v>
      </c>
      <c r="D6408" s="268">
        <v>0.458333333333333</v>
      </c>
      <c r="E6408" s="269">
        <v>3.4102702626132085E-4</v>
      </c>
      <c r="F6408" s="269">
        <v>6.069369758157713E-5</v>
      </c>
    </row>
    <row r="6409" ht="14.25" customHeight="1">
      <c r="A6409" s="267">
        <v>43599.0</v>
      </c>
      <c r="B6409" s="57">
        <v>134.0</v>
      </c>
      <c r="C6409" s="57">
        <v>24.0</v>
      </c>
      <c r="D6409" s="268">
        <v>0.479166666666667</v>
      </c>
      <c r="E6409" s="269">
        <v>3.467282228557245E-4</v>
      </c>
      <c r="F6409" s="269">
        <v>6.069369758157713E-5</v>
      </c>
    </row>
    <row r="6410" ht="14.25" customHeight="1">
      <c r="A6410" s="267">
        <v>43599.0</v>
      </c>
      <c r="B6410" s="57">
        <v>134.0</v>
      </c>
      <c r="C6410" s="57">
        <v>25.0</v>
      </c>
      <c r="D6410" s="268">
        <v>0.5</v>
      </c>
      <c r="E6410" s="269">
        <v>3.4046198254103564E-4</v>
      </c>
      <c r="F6410" s="269">
        <v>6.259663529453087E-5</v>
      </c>
    </row>
    <row r="6411" ht="14.25" customHeight="1">
      <c r="A6411" s="267">
        <v>43599.0</v>
      </c>
      <c r="B6411" s="57">
        <v>134.0</v>
      </c>
      <c r="C6411" s="57">
        <v>26.0</v>
      </c>
      <c r="D6411" s="268">
        <v>0.520833333333333</v>
      </c>
      <c r="E6411" s="269">
        <v>3.35251349372126E-4</v>
      </c>
      <c r="F6411" s="269">
        <v>6.0894006814519635E-5</v>
      </c>
    </row>
    <row r="6412" ht="14.25" customHeight="1">
      <c r="A6412" s="267">
        <v>43599.0</v>
      </c>
      <c r="B6412" s="57">
        <v>134.0</v>
      </c>
      <c r="C6412" s="57">
        <v>27.0</v>
      </c>
      <c r="D6412" s="268">
        <v>0.541666666666667</v>
      </c>
      <c r="E6412" s="269">
        <v>3.2553324896385537E-4</v>
      </c>
      <c r="F6412" s="269">
        <v>5.9391687567450885E-5</v>
      </c>
    </row>
    <row r="6413" ht="14.25" customHeight="1">
      <c r="A6413" s="267">
        <v>43599.0</v>
      </c>
      <c r="B6413" s="57">
        <v>134.0</v>
      </c>
      <c r="C6413" s="57">
        <v>28.0</v>
      </c>
      <c r="D6413" s="268">
        <v>0.5625</v>
      </c>
      <c r="E6413" s="269">
        <v>3.0373126641034556E-4</v>
      </c>
      <c r="F6413" s="269">
        <v>5.81898321697959E-5</v>
      </c>
    </row>
    <row r="6414" ht="14.25" customHeight="1">
      <c r="A6414" s="267">
        <v>43599.0</v>
      </c>
      <c r="B6414" s="57">
        <v>134.0</v>
      </c>
      <c r="C6414" s="57">
        <v>29.0</v>
      </c>
      <c r="D6414" s="268">
        <v>0.583333333333333</v>
      </c>
      <c r="E6414" s="269">
        <v>2.7924726218585364E-4</v>
      </c>
      <c r="F6414" s="269">
        <v>5.7789213703910896E-5</v>
      </c>
    </row>
    <row r="6415" ht="14.25" customHeight="1">
      <c r="A6415" s="267">
        <v>43599.0</v>
      </c>
      <c r="B6415" s="57">
        <v>134.0</v>
      </c>
      <c r="C6415" s="57">
        <v>30.0</v>
      </c>
      <c r="D6415" s="268">
        <v>0.604166666666667</v>
      </c>
      <c r="E6415" s="269">
        <v>2.477608739364111E-4</v>
      </c>
      <c r="F6415" s="269">
        <v>5.869060525215214E-5</v>
      </c>
    </row>
    <row r="6416" ht="14.25" customHeight="1">
      <c r="A6416" s="267">
        <v>43599.0</v>
      </c>
      <c r="B6416" s="57">
        <v>134.0</v>
      </c>
      <c r="C6416" s="57">
        <v>31.0</v>
      </c>
      <c r="D6416" s="268">
        <v>0.625</v>
      </c>
      <c r="E6416" s="269">
        <v>2.360329480470979E-4</v>
      </c>
      <c r="F6416" s="269">
        <v>5.758890447096841E-5</v>
      </c>
    </row>
    <row r="6417" ht="14.25" customHeight="1">
      <c r="A6417" s="267">
        <v>43599.0</v>
      </c>
      <c r="B6417" s="57">
        <v>134.0</v>
      </c>
      <c r="C6417" s="57">
        <v>32.0</v>
      </c>
      <c r="D6417" s="268">
        <v>0.645833333333333</v>
      </c>
      <c r="E6417" s="269">
        <v>2.060018522990442E-4</v>
      </c>
      <c r="F6417" s="269">
        <v>5.869060525215214E-5</v>
      </c>
    </row>
    <row r="6418" ht="14.25" customHeight="1">
      <c r="A6418" s="267">
        <v>43599.0</v>
      </c>
      <c r="B6418" s="57">
        <v>134.0</v>
      </c>
      <c r="C6418" s="57">
        <v>33.0</v>
      </c>
      <c r="D6418" s="268">
        <v>0.666666666666667</v>
      </c>
      <c r="E6418" s="269">
        <v>1.7620385049695202E-4</v>
      </c>
      <c r="F6418" s="269">
        <v>5.788936832038214E-5</v>
      </c>
    </row>
    <row r="6419" ht="14.25" customHeight="1">
      <c r="A6419" s="267">
        <v>43599.0</v>
      </c>
      <c r="B6419" s="57">
        <v>134.0</v>
      </c>
      <c r="C6419" s="57">
        <v>34.0</v>
      </c>
      <c r="D6419" s="268">
        <v>0.6875</v>
      </c>
      <c r="E6419" s="269">
        <v>1.3135321527023297E-4</v>
      </c>
      <c r="F6419" s="269">
        <v>6.139477989687587E-5</v>
      </c>
    </row>
    <row r="6420" ht="14.25" customHeight="1">
      <c r="A6420" s="267">
        <v>43599.0</v>
      </c>
      <c r="B6420" s="57">
        <v>134.0</v>
      </c>
      <c r="C6420" s="57">
        <v>35.0</v>
      </c>
      <c r="D6420" s="268">
        <v>0.708333333333333</v>
      </c>
      <c r="E6420" s="269">
        <v>9.702856182870864E-5</v>
      </c>
      <c r="F6420" s="269">
        <v>6.620220148749584E-5</v>
      </c>
    </row>
    <row r="6421" ht="14.25" customHeight="1">
      <c r="A6421" s="267">
        <v>43599.0</v>
      </c>
      <c r="B6421" s="57">
        <v>134.0</v>
      </c>
      <c r="C6421" s="57">
        <v>36.0</v>
      </c>
      <c r="D6421" s="268">
        <v>0.729166666666667</v>
      </c>
      <c r="E6421" s="269">
        <v>6.788032190270747E-5</v>
      </c>
      <c r="F6421" s="269">
        <v>6.900653074869083E-5</v>
      </c>
    </row>
    <row r="6422" ht="14.25" customHeight="1">
      <c r="A6422" s="267">
        <v>43599.0</v>
      </c>
      <c r="B6422" s="57">
        <v>134.0</v>
      </c>
      <c r="C6422" s="57">
        <v>37.0</v>
      </c>
      <c r="D6422" s="268">
        <v>0.75</v>
      </c>
      <c r="E6422" s="269">
        <v>4.759399241616957E-5</v>
      </c>
      <c r="F6422" s="269">
        <v>7.010823152987456E-5</v>
      </c>
    </row>
    <row r="6423" ht="14.25" customHeight="1">
      <c r="A6423" s="267">
        <v>43599.0</v>
      </c>
      <c r="B6423" s="57">
        <v>134.0</v>
      </c>
      <c r="C6423" s="57">
        <v>38.0</v>
      </c>
      <c r="D6423" s="268">
        <v>0.770833333333333</v>
      </c>
      <c r="E6423" s="269">
        <v>3.064252123035895E-5</v>
      </c>
      <c r="F6423" s="269">
        <v>6.950730383104707E-5</v>
      </c>
    </row>
    <row r="6424" ht="14.25" customHeight="1">
      <c r="A6424" s="267">
        <v>43599.0</v>
      </c>
      <c r="B6424" s="57">
        <v>134.0</v>
      </c>
      <c r="C6424" s="57">
        <v>39.0</v>
      </c>
      <c r="D6424" s="268">
        <v>0.791666666666667</v>
      </c>
      <c r="E6424" s="269">
        <v>1.820579939047846E-5</v>
      </c>
      <c r="F6424" s="269">
        <v>7.100962307811582E-5</v>
      </c>
    </row>
    <row r="6425" ht="14.25" customHeight="1">
      <c r="A6425" s="267">
        <v>43599.0</v>
      </c>
      <c r="B6425" s="57">
        <v>134.0</v>
      </c>
      <c r="C6425" s="57">
        <v>40.0</v>
      </c>
      <c r="D6425" s="268">
        <v>0.8125</v>
      </c>
      <c r="E6425" s="269">
        <v>6.946160691108188E-6</v>
      </c>
      <c r="F6425" s="269">
        <v>6.770452073456459E-5</v>
      </c>
    </row>
    <row r="6426" ht="14.25" customHeight="1">
      <c r="A6426" s="267">
        <v>43599.0</v>
      </c>
      <c r="B6426" s="57">
        <v>134.0</v>
      </c>
      <c r="C6426" s="57">
        <v>41.0</v>
      </c>
      <c r="D6426" s="268">
        <v>0.833333333333333</v>
      </c>
      <c r="E6426" s="269">
        <v>1.6535749607073697E-6</v>
      </c>
      <c r="F6426" s="269">
        <v>6.67029745698521E-5</v>
      </c>
    </row>
    <row r="6427" ht="14.25" customHeight="1">
      <c r="A6427" s="267">
        <v>43599.0</v>
      </c>
      <c r="B6427" s="57">
        <v>134.0</v>
      </c>
      <c r="C6427" s="57">
        <v>42.0</v>
      </c>
      <c r="D6427" s="268">
        <v>0.854166666666667</v>
      </c>
      <c r="E6427" s="269">
        <v>2.262205959257132E-7</v>
      </c>
      <c r="F6427" s="269">
        <v>6.65026653369096E-5</v>
      </c>
    </row>
    <row r="6428" ht="14.25" customHeight="1">
      <c r="A6428" s="267">
        <v>43599.0</v>
      </c>
      <c r="B6428" s="57">
        <v>134.0</v>
      </c>
      <c r="C6428" s="57">
        <v>43.0</v>
      </c>
      <c r="D6428" s="268">
        <v>0.875</v>
      </c>
      <c r="E6428" s="269">
        <v>4.993832139640467E-9</v>
      </c>
      <c r="F6428" s="269">
        <v>6.61020468710246E-5</v>
      </c>
    </row>
    <row r="6429" ht="14.25" customHeight="1">
      <c r="A6429" s="267">
        <v>43599.0</v>
      </c>
      <c r="B6429" s="57">
        <v>134.0</v>
      </c>
      <c r="C6429" s="57">
        <v>44.0</v>
      </c>
      <c r="D6429" s="268">
        <v>0.895833333333333</v>
      </c>
      <c r="E6429" s="269">
        <v>0.0</v>
      </c>
      <c r="F6429" s="269">
        <v>6.65026653369096E-5</v>
      </c>
    </row>
    <row r="6430" ht="14.25" customHeight="1">
      <c r="A6430" s="267">
        <v>43599.0</v>
      </c>
      <c r="B6430" s="57">
        <v>134.0</v>
      </c>
      <c r="C6430" s="57">
        <v>45.0</v>
      </c>
      <c r="D6430" s="268">
        <v>0.916666666666667</v>
      </c>
      <c r="E6430" s="269">
        <v>0.0</v>
      </c>
      <c r="F6430" s="269">
        <v>6.449957300748461E-5</v>
      </c>
    </row>
    <row r="6431" ht="14.25" customHeight="1">
      <c r="A6431" s="267">
        <v>43599.0</v>
      </c>
      <c r="B6431" s="57">
        <v>134.0</v>
      </c>
      <c r="C6431" s="57">
        <v>46.0</v>
      </c>
      <c r="D6431" s="268">
        <v>0.9375</v>
      </c>
      <c r="E6431" s="269">
        <v>0.0</v>
      </c>
      <c r="F6431" s="269">
        <v>6.059354296510588E-5</v>
      </c>
    </row>
    <row r="6432" ht="14.25" customHeight="1">
      <c r="A6432" s="267">
        <v>43599.0</v>
      </c>
      <c r="B6432" s="57">
        <v>134.0</v>
      </c>
      <c r="C6432" s="57">
        <v>47.0</v>
      </c>
      <c r="D6432" s="268">
        <v>0.958333333333333</v>
      </c>
      <c r="E6432" s="269">
        <v>0.0</v>
      </c>
      <c r="F6432" s="269">
        <v>5.3783029045060915E-5</v>
      </c>
    </row>
    <row r="6433" ht="14.25" customHeight="1">
      <c r="A6433" s="267">
        <v>43599.0</v>
      </c>
      <c r="B6433" s="57">
        <v>134.0</v>
      </c>
      <c r="C6433" s="57">
        <v>48.0</v>
      </c>
      <c r="D6433" s="268">
        <v>0.979166666666667</v>
      </c>
      <c r="E6433" s="269">
        <v>0.0</v>
      </c>
      <c r="F6433" s="269">
        <v>4.8474834372084706E-5</v>
      </c>
    </row>
    <row r="6434" ht="14.25" customHeight="1">
      <c r="A6434" s="267">
        <v>43600.0</v>
      </c>
      <c r="B6434" s="57">
        <v>135.0</v>
      </c>
      <c r="C6434" s="57">
        <v>1.0</v>
      </c>
      <c r="D6434" s="268">
        <v>0.0</v>
      </c>
      <c r="E6434" s="269">
        <v>0.0</v>
      </c>
      <c r="F6434" s="269">
        <v>4.2866175849694736E-5</v>
      </c>
    </row>
    <row r="6435" ht="14.25" customHeight="1">
      <c r="A6435" s="267">
        <v>43600.0</v>
      </c>
      <c r="B6435" s="57">
        <v>135.0</v>
      </c>
      <c r="C6435" s="57">
        <v>2.0</v>
      </c>
      <c r="D6435" s="268">
        <v>0.020833333333333332</v>
      </c>
      <c r="E6435" s="269">
        <v>0.0</v>
      </c>
      <c r="F6435" s="269">
        <v>3.865968195790226E-5</v>
      </c>
    </row>
    <row r="6436" ht="14.25" customHeight="1">
      <c r="A6436" s="267">
        <v>43600.0</v>
      </c>
      <c r="B6436" s="57">
        <v>135.0</v>
      </c>
      <c r="C6436" s="57">
        <v>3.0</v>
      </c>
      <c r="D6436" s="268">
        <v>0.0416666666666667</v>
      </c>
      <c r="E6436" s="269">
        <v>0.0</v>
      </c>
      <c r="F6436" s="269">
        <v>3.425287883316729E-5</v>
      </c>
    </row>
    <row r="6437" ht="14.25" customHeight="1">
      <c r="A6437" s="267">
        <v>43600.0</v>
      </c>
      <c r="B6437" s="57">
        <v>135.0</v>
      </c>
      <c r="C6437" s="57">
        <v>4.0</v>
      </c>
      <c r="D6437" s="268">
        <v>0.0625</v>
      </c>
      <c r="E6437" s="269">
        <v>0.0</v>
      </c>
      <c r="F6437" s="269">
        <v>3.18491680378573E-5</v>
      </c>
    </row>
    <row r="6438" ht="14.25" customHeight="1">
      <c r="A6438" s="267">
        <v>43600.0</v>
      </c>
      <c r="B6438" s="57">
        <v>135.0</v>
      </c>
      <c r="C6438" s="57">
        <v>5.0</v>
      </c>
      <c r="D6438" s="268">
        <v>0.0833333333333333</v>
      </c>
      <c r="E6438" s="269">
        <v>0.0</v>
      </c>
      <c r="F6438" s="269">
        <v>2.934530262607607E-5</v>
      </c>
    </row>
    <row r="6439" ht="14.25" customHeight="1">
      <c r="A6439" s="267">
        <v>43600.0</v>
      </c>
      <c r="B6439" s="57">
        <v>135.0</v>
      </c>
      <c r="C6439" s="57">
        <v>6.0</v>
      </c>
      <c r="D6439" s="268">
        <v>0.104166666666667</v>
      </c>
      <c r="E6439" s="269">
        <v>0.0</v>
      </c>
      <c r="F6439" s="269">
        <v>2.8644220310777324E-5</v>
      </c>
    </row>
    <row r="6440" ht="14.25" customHeight="1">
      <c r="A6440" s="267">
        <v>43600.0</v>
      </c>
      <c r="B6440" s="57">
        <v>135.0</v>
      </c>
      <c r="C6440" s="57">
        <v>7.0</v>
      </c>
      <c r="D6440" s="268">
        <v>0.125</v>
      </c>
      <c r="E6440" s="269">
        <v>0.0</v>
      </c>
      <c r="F6440" s="269">
        <v>2.8143447228421073E-5</v>
      </c>
    </row>
    <row r="6441" ht="14.25" customHeight="1">
      <c r="A6441" s="267">
        <v>43600.0</v>
      </c>
      <c r="B6441" s="57">
        <v>135.0</v>
      </c>
      <c r="C6441" s="57">
        <v>8.0</v>
      </c>
      <c r="D6441" s="268">
        <v>0.145833333333333</v>
      </c>
      <c r="E6441" s="269">
        <v>0.0</v>
      </c>
      <c r="F6441" s="269">
        <v>2.7141901063708585E-5</v>
      </c>
    </row>
    <row r="6442" ht="14.25" customHeight="1">
      <c r="A6442" s="267">
        <v>43600.0</v>
      </c>
      <c r="B6442" s="57">
        <v>135.0</v>
      </c>
      <c r="C6442" s="57">
        <v>9.0</v>
      </c>
      <c r="D6442" s="268">
        <v>0.166666666666667</v>
      </c>
      <c r="E6442" s="269">
        <v>1.2306215153833368E-6</v>
      </c>
      <c r="F6442" s="269">
        <v>2.674128259782358E-5</v>
      </c>
    </row>
    <row r="6443" ht="14.25" customHeight="1">
      <c r="A6443" s="267">
        <v>43600.0</v>
      </c>
      <c r="B6443" s="57">
        <v>135.0</v>
      </c>
      <c r="C6443" s="57">
        <v>10.0</v>
      </c>
      <c r="D6443" s="268">
        <v>0.1875</v>
      </c>
      <c r="E6443" s="269">
        <v>5.0486785252720885E-6</v>
      </c>
      <c r="F6443" s="269">
        <v>2.6941591830766084E-5</v>
      </c>
    </row>
    <row r="6444" ht="14.25" customHeight="1">
      <c r="A6444" s="267">
        <v>43600.0</v>
      </c>
      <c r="B6444" s="57">
        <v>135.0</v>
      </c>
      <c r="C6444" s="57">
        <v>11.0</v>
      </c>
      <c r="D6444" s="268">
        <v>0.208333333333333</v>
      </c>
      <c r="E6444" s="269">
        <v>1.4110970758648214E-5</v>
      </c>
      <c r="F6444" s="269">
        <v>2.834375646136358E-5</v>
      </c>
    </row>
    <row r="6445" ht="14.25" customHeight="1">
      <c r="A6445" s="267">
        <v>43600.0</v>
      </c>
      <c r="B6445" s="57">
        <v>135.0</v>
      </c>
      <c r="C6445" s="57">
        <v>12.0</v>
      </c>
      <c r="D6445" s="268">
        <v>0.229166666666667</v>
      </c>
      <c r="E6445" s="269">
        <v>3.121673401729098E-5</v>
      </c>
      <c r="F6445" s="269">
        <v>2.7542519529593582E-5</v>
      </c>
    </row>
    <row r="6446" ht="14.25" customHeight="1">
      <c r="A6446" s="267">
        <v>43600.0</v>
      </c>
      <c r="B6446" s="57">
        <v>135.0</v>
      </c>
      <c r="C6446" s="57">
        <v>13.0</v>
      </c>
      <c r="D6446" s="268">
        <v>0.25</v>
      </c>
      <c r="E6446" s="269">
        <v>5.510581923440858E-5</v>
      </c>
      <c r="F6446" s="269">
        <v>2.8544065694306077E-5</v>
      </c>
    </row>
    <row r="6447" ht="14.25" customHeight="1">
      <c r="A6447" s="267">
        <v>43600.0</v>
      </c>
      <c r="B6447" s="57">
        <v>135.0</v>
      </c>
      <c r="C6447" s="57">
        <v>14.0</v>
      </c>
      <c r="D6447" s="268">
        <v>0.270833333333333</v>
      </c>
      <c r="E6447" s="269">
        <v>8.64693442415389E-5</v>
      </c>
      <c r="F6447" s="269">
        <v>3.1548704188443556E-5</v>
      </c>
    </row>
    <row r="6448" ht="14.25" customHeight="1">
      <c r="A6448" s="267">
        <v>43600.0</v>
      </c>
      <c r="B6448" s="57">
        <v>135.0</v>
      </c>
      <c r="C6448" s="57">
        <v>15.0</v>
      </c>
      <c r="D6448" s="268">
        <v>0.291666666666667</v>
      </c>
      <c r="E6448" s="269">
        <v>1.2377092495463813E-4</v>
      </c>
      <c r="F6448" s="269">
        <v>3.5554888847293536E-5</v>
      </c>
    </row>
    <row r="6449" ht="14.25" customHeight="1">
      <c r="A6449" s="267">
        <v>43600.0</v>
      </c>
      <c r="B6449" s="57">
        <v>135.0</v>
      </c>
      <c r="C6449" s="57">
        <v>16.0</v>
      </c>
      <c r="D6449" s="268">
        <v>0.3125</v>
      </c>
      <c r="E6449" s="269">
        <v>1.59429995527203E-4</v>
      </c>
      <c r="F6449" s="269">
        <v>3.906030042378726E-5</v>
      </c>
    </row>
    <row r="6450" ht="14.25" customHeight="1">
      <c r="A6450" s="267">
        <v>43600.0</v>
      </c>
      <c r="B6450" s="57">
        <v>135.0</v>
      </c>
      <c r="C6450" s="57">
        <v>17.0</v>
      </c>
      <c r="D6450" s="268">
        <v>0.333333333333333</v>
      </c>
      <c r="E6450" s="269">
        <v>1.7916215799874187E-4</v>
      </c>
      <c r="F6450" s="269">
        <v>4.737313359090096E-5</v>
      </c>
    </row>
    <row r="6451" ht="14.25" customHeight="1">
      <c r="A6451" s="267">
        <v>43600.0</v>
      </c>
      <c r="B6451" s="57">
        <v>135.0</v>
      </c>
      <c r="C6451" s="57">
        <v>18.0</v>
      </c>
      <c r="D6451" s="268">
        <v>0.354166666666667</v>
      </c>
      <c r="E6451" s="269">
        <v>2.2356612971791164E-4</v>
      </c>
      <c r="F6451" s="269">
        <v>5.518519367565842E-5</v>
      </c>
    </row>
    <row r="6452" ht="14.25" customHeight="1">
      <c r="A6452" s="267">
        <v>43600.0</v>
      </c>
      <c r="B6452" s="57">
        <v>135.0</v>
      </c>
      <c r="C6452" s="57">
        <v>19.0</v>
      </c>
      <c r="D6452" s="268">
        <v>0.375</v>
      </c>
      <c r="E6452" s="269">
        <v>2.67038690987725E-4</v>
      </c>
      <c r="F6452" s="269">
        <v>5.879075986862339E-5</v>
      </c>
    </row>
    <row r="6453" ht="14.25" customHeight="1">
      <c r="A6453" s="267">
        <v>43600.0</v>
      </c>
      <c r="B6453" s="57">
        <v>135.0</v>
      </c>
      <c r="C6453" s="57">
        <v>20.0</v>
      </c>
      <c r="D6453" s="268">
        <v>0.395833333333333</v>
      </c>
      <c r="E6453" s="269">
        <v>2.645771651024931E-4</v>
      </c>
      <c r="F6453" s="269">
        <v>6.169524374628963E-5</v>
      </c>
    </row>
    <row r="6454" ht="14.25" customHeight="1">
      <c r="A6454" s="267">
        <v>43600.0</v>
      </c>
      <c r="B6454" s="57">
        <v>135.0</v>
      </c>
      <c r="C6454" s="57">
        <v>21.0</v>
      </c>
      <c r="D6454" s="268">
        <v>0.416666666666667</v>
      </c>
      <c r="E6454" s="269">
        <v>3.0252466673534546E-4</v>
      </c>
      <c r="F6454" s="269">
        <v>6.269678991100212E-5</v>
      </c>
    </row>
    <row r="6455" ht="14.25" customHeight="1">
      <c r="A6455" s="267">
        <v>43600.0</v>
      </c>
      <c r="B6455" s="57">
        <v>135.0</v>
      </c>
      <c r="C6455" s="57">
        <v>22.0</v>
      </c>
      <c r="D6455" s="268">
        <v>0.4375</v>
      </c>
      <c r="E6455" s="269">
        <v>3.3662509798240475E-4</v>
      </c>
      <c r="F6455" s="269">
        <v>6.169524374628963E-5</v>
      </c>
    </row>
    <row r="6456" ht="14.25" customHeight="1">
      <c r="A6456" s="267">
        <v>43600.0</v>
      </c>
      <c r="B6456" s="57">
        <v>135.0</v>
      </c>
      <c r="C6456" s="57">
        <v>23.0</v>
      </c>
      <c r="D6456" s="268">
        <v>0.458333333333333</v>
      </c>
      <c r="E6456" s="269">
        <v>3.4594041721649685E-4</v>
      </c>
      <c r="F6456" s="269">
        <v>6.309740837688711E-5</v>
      </c>
    </row>
    <row r="6457" ht="14.25" customHeight="1">
      <c r="A6457" s="267">
        <v>43600.0</v>
      </c>
      <c r="B6457" s="57">
        <v>135.0</v>
      </c>
      <c r="C6457" s="57">
        <v>24.0</v>
      </c>
      <c r="D6457" s="268">
        <v>0.479166666666667</v>
      </c>
      <c r="E6457" s="269">
        <v>3.5375341117884135E-4</v>
      </c>
      <c r="F6457" s="269">
        <v>6.560127378866834E-5</v>
      </c>
    </row>
    <row r="6458" ht="14.25" customHeight="1">
      <c r="A6458" s="267">
        <v>43600.0</v>
      </c>
      <c r="B6458" s="57">
        <v>135.0</v>
      </c>
      <c r="C6458" s="57">
        <v>25.0</v>
      </c>
      <c r="D6458" s="268">
        <v>0.5</v>
      </c>
      <c r="E6458" s="269">
        <v>3.391527178043946E-4</v>
      </c>
      <c r="F6458" s="269">
        <v>6.449957300748461E-5</v>
      </c>
    </row>
    <row r="6459" ht="14.25" customHeight="1">
      <c r="A6459" s="267">
        <v>43600.0</v>
      </c>
      <c r="B6459" s="57">
        <v>135.0</v>
      </c>
      <c r="C6459" s="57">
        <v>26.0</v>
      </c>
      <c r="D6459" s="268">
        <v>0.520833333333333</v>
      </c>
      <c r="E6459" s="269">
        <v>3.2260479011975753E-4</v>
      </c>
      <c r="F6459" s="269">
        <v>6.640251072043834E-5</v>
      </c>
    </row>
    <row r="6460" ht="14.25" customHeight="1">
      <c r="A6460" s="267">
        <v>43600.0</v>
      </c>
      <c r="B6460" s="57">
        <v>135.0</v>
      </c>
      <c r="C6460" s="57">
        <v>27.0</v>
      </c>
      <c r="D6460" s="268">
        <v>0.541666666666667</v>
      </c>
      <c r="E6460" s="269">
        <v>3.239378068336536E-4</v>
      </c>
      <c r="F6460" s="269">
        <v>6.510050070631209E-5</v>
      </c>
    </row>
    <row r="6461" ht="14.25" customHeight="1">
      <c r="A6461" s="267">
        <v>43600.0</v>
      </c>
      <c r="B6461" s="57">
        <v>135.0</v>
      </c>
      <c r="C6461" s="57">
        <v>28.0</v>
      </c>
      <c r="D6461" s="268">
        <v>0.5625</v>
      </c>
      <c r="E6461" s="269">
        <v>3.033031699896843E-4</v>
      </c>
      <c r="F6461" s="269">
        <v>6.059354296510588E-5</v>
      </c>
    </row>
    <row r="6462" ht="14.25" customHeight="1">
      <c r="A6462" s="267">
        <v>43600.0</v>
      </c>
      <c r="B6462" s="57">
        <v>135.0</v>
      </c>
      <c r="C6462" s="57">
        <v>29.0</v>
      </c>
      <c r="D6462" s="268">
        <v>0.583333333333333</v>
      </c>
      <c r="E6462" s="269">
        <v>2.9436876475994925E-4</v>
      </c>
      <c r="F6462" s="269">
        <v>5.9391687567450885E-5</v>
      </c>
    </row>
    <row r="6463" ht="14.25" customHeight="1">
      <c r="A6463" s="267">
        <v>43600.0</v>
      </c>
      <c r="B6463" s="57">
        <v>135.0</v>
      </c>
      <c r="C6463" s="57">
        <v>30.0</v>
      </c>
      <c r="D6463" s="268">
        <v>0.604166666666667</v>
      </c>
      <c r="E6463" s="269">
        <v>2.789178242921942E-4</v>
      </c>
      <c r="F6463" s="269">
        <v>5.869060525215214E-5</v>
      </c>
    </row>
    <row r="6464" ht="14.25" customHeight="1">
      <c r="A6464" s="267">
        <v>43600.0</v>
      </c>
      <c r="B6464" s="57">
        <v>135.0</v>
      </c>
      <c r="C6464" s="57">
        <v>31.0</v>
      </c>
      <c r="D6464" s="268">
        <v>0.625</v>
      </c>
      <c r="E6464" s="269">
        <v>2.644780264928136E-4</v>
      </c>
      <c r="F6464" s="269">
        <v>6.119447066393338E-5</v>
      </c>
    </row>
    <row r="6465" ht="14.25" customHeight="1">
      <c r="A6465" s="267">
        <v>43600.0</v>
      </c>
      <c r="B6465" s="57">
        <v>135.0</v>
      </c>
      <c r="C6465" s="57">
        <v>32.0</v>
      </c>
      <c r="D6465" s="268">
        <v>0.645833333333333</v>
      </c>
      <c r="E6465" s="269">
        <v>2.316011792183189E-4</v>
      </c>
      <c r="F6465" s="269">
        <v>6.069369758157713E-5</v>
      </c>
    </row>
    <row r="6466" ht="14.25" customHeight="1">
      <c r="A6466" s="267">
        <v>43600.0</v>
      </c>
      <c r="B6466" s="57">
        <v>135.0</v>
      </c>
      <c r="C6466" s="57">
        <v>33.0</v>
      </c>
      <c r="D6466" s="268">
        <v>0.666666666666667</v>
      </c>
      <c r="E6466" s="269">
        <v>1.9319956032813954E-4</v>
      </c>
      <c r="F6466" s="269">
        <v>6.149493451334712E-5</v>
      </c>
    </row>
    <row r="6467" ht="14.25" customHeight="1">
      <c r="A6467" s="267">
        <v>43600.0</v>
      </c>
      <c r="B6467" s="57">
        <v>135.0</v>
      </c>
      <c r="C6467" s="57">
        <v>34.0</v>
      </c>
      <c r="D6467" s="268">
        <v>0.6875</v>
      </c>
      <c r="E6467" s="269">
        <v>1.5531476606598122E-4</v>
      </c>
      <c r="F6467" s="269">
        <v>6.61020468710246E-5</v>
      </c>
    </row>
    <row r="6468" ht="14.25" customHeight="1">
      <c r="A6468" s="267">
        <v>43600.0</v>
      </c>
      <c r="B6468" s="57">
        <v>135.0</v>
      </c>
      <c r="C6468" s="57">
        <v>35.0</v>
      </c>
      <c r="D6468" s="268">
        <v>0.708333333333333</v>
      </c>
      <c r="E6468" s="269">
        <v>1.1557477812854107E-4</v>
      </c>
      <c r="F6468" s="269">
        <v>6.920683998163334E-5</v>
      </c>
    </row>
    <row r="6469" ht="14.25" customHeight="1">
      <c r="A6469" s="267">
        <v>43600.0</v>
      </c>
      <c r="B6469" s="57">
        <v>135.0</v>
      </c>
      <c r="C6469" s="57">
        <v>36.0</v>
      </c>
      <c r="D6469" s="268">
        <v>0.729166666666667</v>
      </c>
      <c r="E6469" s="269">
        <v>8.55388303697674E-5</v>
      </c>
      <c r="F6469" s="269">
        <v>7.030854076281706E-5</v>
      </c>
    </row>
    <row r="6470" ht="14.25" customHeight="1">
      <c r="A6470" s="267">
        <v>43600.0</v>
      </c>
      <c r="B6470" s="57">
        <v>135.0</v>
      </c>
      <c r="C6470" s="57">
        <v>37.0</v>
      </c>
      <c r="D6470" s="268">
        <v>0.75</v>
      </c>
      <c r="E6470" s="269">
        <v>5.974567674695406E-5</v>
      </c>
      <c r="F6470" s="269">
        <v>7.120993231105831E-5</v>
      </c>
    </row>
    <row r="6471" ht="14.25" customHeight="1">
      <c r="A6471" s="267">
        <v>43600.0</v>
      </c>
      <c r="B6471" s="57">
        <v>135.0</v>
      </c>
      <c r="C6471" s="57">
        <v>38.0</v>
      </c>
      <c r="D6471" s="268">
        <v>0.770833333333333</v>
      </c>
      <c r="E6471" s="269">
        <v>3.567825640773197E-5</v>
      </c>
      <c r="F6471" s="269">
        <v>7.311287002401206E-5</v>
      </c>
    </row>
    <row r="6472" ht="14.25" customHeight="1">
      <c r="A6472" s="267">
        <v>43600.0</v>
      </c>
      <c r="B6472" s="57">
        <v>135.0</v>
      </c>
      <c r="C6472" s="57">
        <v>39.0</v>
      </c>
      <c r="D6472" s="268">
        <v>0.791666666666667</v>
      </c>
      <c r="E6472" s="269">
        <v>1.8610378276489942E-5</v>
      </c>
      <c r="F6472" s="269">
        <v>7.000807691340332E-5</v>
      </c>
    </row>
    <row r="6473" ht="14.25" customHeight="1">
      <c r="A6473" s="267">
        <v>43600.0</v>
      </c>
      <c r="B6473" s="57">
        <v>135.0</v>
      </c>
      <c r="C6473" s="57">
        <v>40.0</v>
      </c>
      <c r="D6473" s="268">
        <v>0.8125</v>
      </c>
      <c r="E6473" s="269">
        <v>8.56451513601745E-6</v>
      </c>
      <c r="F6473" s="269">
        <v>6.920683998163334E-5</v>
      </c>
    </row>
    <row r="6474" ht="14.25" customHeight="1">
      <c r="A6474" s="267">
        <v>43600.0</v>
      </c>
      <c r="B6474" s="57">
        <v>135.0</v>
      </c>
      <c r="C6474" s="57">
        <v>41.0</v>
      </c>
      <c r="D6474" s="268">
        <v>0.833333333333333</v>
      </c>
      <c r="E6474" s="269">
        <v>1.7453751589286619E-6</v>
      </c>
      <c r="F6474" s="269">
        <v>7.100962307811582E-5</v>
      </c>
    </row>
    <row r="6475" ht="14.25" customHeight="1">
      <c r="A6475" s="267">
        <v>43600.0</v>
      </c>
      <c r="B6475" s="57">
        <v>135.0</v>
      </c>
      <c r="C6475" s="57">
        <v>42.0</v>
      </c>
      <c r="D6475" s="268">
        <v>0.854166666666667</v>
      </c>
      <c r="E6475" s="269">
        <v>1.6373527127846182E-7</v>
      </c>
      <c r="F6475" s="269">
        <v>7.020838614634582E-5</v>
      </c>
    </row>
    <row r="6476" ht="14.25" customHeight="1">
      <c r="A6476" s="267">
        <v>43600.0</v>
      </c>
      <c r="B6476" s="57">
        <v>135.0</v>
      </c>
      <c r="C6476" s="57">
        <v>43.0</v>
      </c>
      <c r="D6476" s="268">
        <v>0.875</v>
      </c>
      <c r="E6476" s="269">
        <v>2.7466076768022574E-9</v>
      </c>
      <c r="F6476" s="269">
        <v>6.970761306398956E-5</v>
      </c>
    </row>
    <row r="6477" ht="14.25" customHeight="1">
      <c r="A6477" s="267">
        <v>43600.0</v>
      </c>
      <c r="B6477" s="57">
        <v>135.0</v>
      </c>
      <c r="C6477" s="57">
        <v>44.0</v>
      </c>
      <c r="D6477" s="268">
        <v>0.895833333333333</v>
      </c>
      <c r="E6477" s="269">
        <v>0.0</v>
      </c>
      <c r="F6477" s="269">
        <v>6.950730383104707E-5</v>
      </c>
    </row>
    <row r="6478" ht="14.25" customHeight="1">
      <c r="A6478" s="267">
        <v>43600.0</v>
      </c>
      <c r="B6478" s="57">
        <v>135.0</v>
      </c>
      <c r="C6478" s="57">
        <v>45.0</v>
      </c>
      <c r="D6478" s="268">
        <v>0.916666666666667</v>
      </c>
      <c r="E6478" s="269">
        <v>0.0</v>
      </c>
      <c r="F6478" s="269">
        <v>6.65026653369096E-5</v>
      </c>
    </row>
    <row r="6479" ht="14.25" customHeight="1">
      <c r="A6479" s="267">
        <v>43600.0</v>
      </c>
      <c r="B6479" s="57">
        <v>135.0</v>
      </c>
      <c r="C6479" s="57">
        <v>46.0</v>
      </c>
      <c r="D6479" s="268">
        <v>0.9375</v>
      </c>
      <c r="E6479" s="269">
        <v>0.0</v>
      </c>
      <c r="F6479" s="269">
        <v>5.8490296019209644E-5</v>
      </c>
    </row>
    <row r="6480" ht="14.25" customHeight="1">
      <c r="A6480" s="267">
        <v>43600.0</v>
      </c>
      <c r="B6480" s="57">
        <v>135.0</v>
      </c>
      <c r="C6480" s="57">
        <v>47.0</v>
      </c>
      <c r="D6480" s="268">
        <v>0.958333333333333</v>
      </c>
      <c r="E6480" s="269">
        <v>0.0</v>
      </c>
      <c r="F6480" s="269">
        <v>5.137931824975094E-5</v>
      </c>
    </row>
    <row r="6481" ht="14.25" customHeight="1">
      <c r="A6481" s="267">
        <v>43600.0</v>
      </c>
      <c r="B6481" s="57">
        <v>135.0</v>
      </c>
      <c r="C6481" s="57">
        <v>48.0</v>
      </c>
      <c r="D6481" s="268">
        <v>0.979166666666667</v>
      </c>
      <c r="E6481" s="269">
        <v>0.0</v>
      </c>
      <c r="F6481" s="269">
        <v>4.506957741206223E-5</v>
      </c>
    </row>
    <row r="6482" ht="14.25" customHeight="1">
      <c r="A6482" s="267">
        <v>43601.0</v>
      </c>
      <c r="B6482" s="57">
        <v>136.0</v>
      </c>
      <c r="C6482" s="57">
        <v>1.0</v>
      </c>
      <c r="D6482" s="268">
        <v>0.0</v>
      </c>
      <c r="E6482" s="269">
        <v>0.0</v>
      </c>
      <c r="F6482" s="269">
        <v>3.7457826560247266E-5</v>
      </c>
    </row>
    <row r="6483" ht="14.25" customHeight="1">
      <c r="A6483" s="267">
        <v>43601.0</v>
      </c>
      <c r="B6483" s="57">
        <v>136.0</v>
      </c>
      <c r="C6483" s="57">
        <v>2.0</v>
      </c>
      <c r="D6483" s="268">
        <v>0.020833333333333332</v>
      </c>
      <c r="E6483" s="269">
        <v>0.0</v>
      </c>
      <c r="F6483" s="269">
        <v>3.32513326684548E-5</v>
      </c>
    </row>
    <row r="6484" ht="14.25" customHeight="1">
      <c r="A6484" s="267">
        <v>43601.0</v>
      </c>
      <c r="B6484" s="57">
        <v>136.0</v>
      </c>
      <c r="C6484" s="57">
        <v>3.0</v>
      </c>
      <c r="D6484" s="268">
        <v>0.0416666666666667</v>
      </c>
      <c r="E6484" s="269">
        <v>0.0</v>
      </c>
      <c r="F6484" s="269">
        <v>3.0346848790788564E-5</v>
      </c>
    </row>
    <row r="6485" ht="14.25" customHeight="1">
      <c r="A6485" s="267">
        <v>43601.0</v>
      </c>
      <c r="B6485" s="57">
        <v>136.0</v>
      </c>
      <c r="C6485" s="57">
        <v>4.0</v>
      </c>
      <c r="D6485" s="268">
        <v>0.0625</v>
      </c>
      <c r="E6485" s="269">
        <v>0.0</v>
      </c>
      <c r="F6485" s="269">
        <v>2.894468416019107E-5</v>
      </c>
    </row>
    <row r="6486" ht="14.25" customHeight="1">
      <c r="A6486" s="267">
        <v>43601.0</v>
      </c>
      <c r="B6486" s="57">
        <v>136.0</v>
      </c>
      <c r="C6486" s="57">
        <v>5.0</v>
      </c>
      <c r="D6486" s="268">
        <v>0.0833333333333333</v>
      </c>
      <c r="E6486" s="269">
        <v>0.0</v>
      </c>
      <c r="F6486" s="269">
        <v>2.744236491312233E-5</v>
      </c>
    </row>
    <row r="6487" ht="14.25" customHeight="1">
      <c r="A6487" s="267">
        <v>43601.0</v>
      </c>
      <c r="B6487" s="57">
        <v>136.0</v>
      </c>
      <c r="C6487" s="57">
        <v>6.0</v>
      </c>
      <c r="D6487" s="268">
        <v>0.104166666666667</v>
      </c>
      <c r="E6487" s="269">
        <v>0.0</v>
      </c>
      <c r="F6487" s="269">
        <v>2.6941591830766084E-5</v>
      </c>
    </row>
    <row r="6488" ht="14.25" customHeight="1">
      <c r="A6488" s="267">
        <v>43601.0</v>
      </c>
      <c r="B6488" s="57">
        <v>136.0</v>
      </c>
      <c r="C6488" s="57">
        <v>7.0</v>
      </c>
      <c r="D6488" s="268">
        <v>0.125</v>
      </c>
      <c r="E6488" s="269">
        <v>0.0</v>
      </c>
      <c r="F6488" s="269">
        <v>2.684143721429483E-5</v>
      </c>
    </row>
    <row r="6489" ht="14.25" customHeight="1">
      <c r="A6489" s="267">
        <v>43601.0</v>
      </c>
      <c r="B6489" s="57">
        <v>136.0</v>
      </c>
      <c r="C6489" s="57">
        <v>8.0</v>
      </c>
      <c r="D6489" s="268">
        <v>0.145833333333333</v>
      </c>
      <c r="E6489" s="269">
        <v>0.0</v>
      </c>
      <c r="F6489" s="269">
        <v>2.654097336488109E-5</v>
      </c>
    </row>
    <row r="6490" ht="14.25" customHeight="1">
      <c r="A6490" s="267">
        <v>43601.0</v>
      </c>
      <c r="B6490" s="57">
        <v>136.0</v>
      </c>
      <c r="C6490" s="57">
        <v>9.0</v>
      </c>
      <c r="D6490" s="268">
        <v>0.166666666666667</v>
      </c>
      <c r="E6490" s="269">
        <v>1.7644867458581302E-6</v>
      </c>
      <c r="F6490" s="269">
        <v>2.6641127981352337E-5</v>
      </c>
    </row>
    <row r="6491" ht="14.25" customHeight="1">
      <c r="A6491" s="267">
        <v>43601.0</v>
      </c>
      <c r="B6491" s="57">
        <v>136.0</v>
      </c>
      <c r="C6491" s="57">
        <v>10.0</v>
      </c>
      <c r="D6491" s="268">
        <v>0.1875</v>
      </c>
      <c r="E6491" s="269">
        <v>5.793032283973269E-6</v>
      </c>
      <c r="F6491" s="269">
        <v>2.6941591830766084E-5</v>
      </c>
    </row>
    <row r="6492" ht="14.25" customHeight="1">
      <c r="A6492" s="267">
        <v>43601.0</v>
      </c>
      <c r="B6492" s="57">
        <v>136.0</v>
      </c>
      <c r="C6492" s="57">
        <v>11.0</v>
      </c>
      <c r="D6492" s="268">
        <v>0.208333333333333</v>
      </c>
      <c r="E6492" s="269">
        <v>1.8212748510000225E-5</v>
      </c>
      <c r="F6492" s="269">
        <v>2.8043292611949826E-5</v>
      </c>
    </row>
    <row r="6493" ht="14.25" customHeight="1">
      <c r="A6493" s="267">
        <v>43601.0</v>
      </c>
      <c r="B6493" s="57">
        <v>136.0</v>
      </c>
      <c r="C6493" s="57">
        <v>12.0</v>
      </c>
      <c r="D6493" s="268">
        <v>0.229166666666667</v>
      </c>
      <c r="E6493" s="269">
        <v>3.728937184482445E-5</v>
      </c>
      <c r="F6493" s="269">
        <v>2.934530262607607E-5</v>
      </c>
    </row>
    <row r="6494" ht="14.25" customHeight="1">
      <c r="A6494" s="267">
        <v>43601.0</v>
      </c>
      <c r="B6494" s="57">
        <v>136.0</v>
      </c>
      <c r="C6494" s="57">
        <v>13.0</v>
      </c>
      <c r="D6494" s="268">
        <v>0.25</v>
      </c>
      <c r="E6494" s="269">
        <v>5.99285391102833E-5</v>
      </c>
      <c r="F6494" s="269">
        <v>3.485380653199478E-5</v>
      </c>
    </row>
    <row r="6495" ht="14.25" customHeight="1">
      <c r="A6495" s="267">
        <v>43601.0</v>
      </c>
      <c r="B6495" s="57">
        <v>136.0</v>
      </c>
      <c r="C6495" s="57">
        <v>14.0</v>
      </c>
      <c r="D6495" s="268">
        <v>0.270833333333333</v>
      </c>
      <c r="E6495" s="269">
        <v>8.427573965044105E-5</v>
      </c>
      <c r="F6495" s="269">
        <v>4.1964784301453494E-5</v>
      </c>
    </row>
    <row r="6496" ht="14.25" customHeight="1">
      <c r="A6496" s="267">
        <v>43601.0</v>
      </c>
      <c r="B6496" s="57">
        <v>136.0</v>
      </c>
      <c r="C6496" s="57">
        <v>15.0</v>
      </c>
      <c r="D6496" s="268">
        <v>0.291666666666667</v>
      </c>
      <c r="E6496" s="269">
        <v>1.1087058918534774E-4</v>
      </c>
      <c r="F6496" s="269">
        <v>4.70726697414872E-5</v>
      </c>
    </row>
    <row r="6497" ht="14.25" customHeight="1">
      <c r="A6497" s="267">
        <v>43601.0</v>
      </c>
      <c r="B6497" s="57">
        <v>136.0</v>
      </c>
      <c r="C6497" s="57">
        <v>16.0</v>
      </c>
      <c r="D6497" s="268">
        <v>0.3125</v>
      </c>
      <c r="E6497" s="269">
        <v>1.44793749116085E-4</v>
      </c>
      <c r="F6497" s="269">
        <v>5.097869978386593E-5</v>
      </c>
    </row>
    <row r="6498" ht="14.25" customHeight="1">
      <c r="A6498" s="267">
        <v>43601.0</v>
      </c>
      <c r="B6498" s="57">
        <v>136.0</v>
      </c>
      <c r="C6498" s="57">
        <v>17.0</v>
      </c>
      <c r="D6498" s="268">
        <v>0.333333333333333</v>
      </c>
      <c r="E6498" s="269">
        <v>1.7739953700407246E-4</v>
      </c>
      <c r="F6498" s="269">
        <v>5.278148288034843E-5</v>
      </c>
    </row>
    <row r="6499" ht="14.25" customHeight="1">
      <c r="A6499" s="267">
        <v>43601.0</v>
      </c>
      <c r="B6499" s="57">
        <v>136.0</v>
      </c>
      <c r="C6499" s="57">
        <v>18.0</v>
      </c>
      <c r="D6499" s="268">
        <v>0.354166666666667</v>
      </c>
      <c r="E6499" s="269">
        <v>2.0087283543671546E-4</v>
      </c>
      <c r="F6499" s="269">
        <v>5.748874985449714E-5</v>
      </c>
    </row>
    <row r="6500" ht="14.25" customHeight="1">
      <c r="A6500" s="267">
        <v>43601.0</v>
      </c>
      <c r="B6500" s="57">
        <v>136.0</v>
      </c>
      <c r="C6500" s="57">
        <v>19.0</v>
      </c>
      <c r="D6500" s="268">
        <v>0.375</v>
      </c>
      <c r="E6500" s="269">
        <v>2.2128161282012902E-4</v>
      </c>
      <c r="F6500" s="269">
        <v>5.828998678626714E-5</v>
      </c>
    </row>
    <row r="6501" ht="14.25" customHeight="1">
      <c r="A6501" s="267">
        <v>43601.0</v>
      </c>
      <c r="B6501" s="57">
        <v>136.0</v>
      </c>
      <c r="C6501" s="57">
        <v>20.0</v>
      </c>
      <c r="D6501" s="268">
        <v>0.395833333333333</v>
      </c>
      <c r="E6501" s="269">
        <v>2.35287587502729E-4</v>
      </c>
      <c r="F6501" s="269">
        <v>5.869060525215214E-5</v>
      </c>
    </row>
    <row r="6502" ht="14.25" customHeight="1">
      <c r="A6502" s="267">
        <v>43601.0</v>
      </c>
      <c r="B6502" s="57">
        <v>136.0</v>
      </c>
      <c r="C6502" s="57">
        <v>21.0</v>
      </c>
      <c r="D6502" s="268">
        <v>0.416666666666667</v>
      </c>
      <c r="E6502" s="269">
        <v>2.576426655849032E-4</v>
      </c>
      <c r="F6502" s="269">
        <v>5.728844062155465E-5</v>
      </c>
    </row>
    <row r="6503" ht="14.25" customHeight="1">
      <c r="A6503" s="267">
        <v>43601.0</v>
      </c>
      <c r="B6503" s="57">
        <v>136.0</v>
      </c>
      <c r="C6503" s="57">
        <v>22.0</v>
      </c>
      <c r="D6503" s="268">
        <v>0.4375</v>
      </c>
      <c r="E6503" s="269">
        <v>2.7334863054373466E-4</v>
      </c>
      <c r="F6503" s="269">
        <v>5.538550290860091E-5</v>
      </c>
    </row>
    <row r="6504" ht="14.25" customHeight="1">
      <c r="A6504" s="267">
        <v>43601.0</v>
      </c>
      <c r="B6504" s="57">
        <v>136.0</v>
      </c>
      <c r="C6504" s="57">
        <v>23.0</v>
      </c>
      <c r="D6504" s="268">
        <v>0.458333333333333</v>
      </c>
      <c r="E6504" s="269">
        <v>2.7837675719514723E-4</v>
      </c>
      <c r="F6504" s="269">
        <v>5.6387049073313414E-5</v>
      </c>
    </row>
    <row r="6505" ht="14.25" customHeight="1">
      <c r="A6505" s="267">
        <v>43601.0</v>
      </c>
      <c r="B6505" s="57">
        <v>136.0</v>
      </c>
      <c r="C6505" s="57">
        <v>24.0</v>
      </c>
      <c r="D6505" s="268">
        <v>0.479166666666667</v>
      </c>
      <c r="E6505" s="269">
        <v>2.8361147084252195E-4</v>
      </c>
      <c r="F6505" s="269">
        <v>5.6387049073313414E-5</v>
      </c>
    </row>
    <row r="6506" ht="14.25" customHeight="1">
      <c r="A6506" s="267">
        <v>43601.0</v>
      </c>
      <c r="B6506" s="57">
        <v>136.0</v>
      </c>
      <c r="C6506" s="57">
        <v>25.0</v>
      </c>
      <c r="D6506" s="268">
        <v>0.5</v>
      </c>
      <c r="E6506" s="269">
        <v>2.6952114181612644E-4</v>
      </c>
      <c r="F6506" s="269">
        <v>5.6987976772140894E-5</v>
      </c>
    </row>
    <row r="6507" ht="14.25" customHeight="1">
      <c r="A6507" s="267">
        <v>43601.0</v>
      </c>
      <c r="B6507" s="57">
        <v>136.0</v>
      </c>
      <c r="C6507" s="57">
        <v>26.0</v>
      </c>
      <c r="D6507" s="268">
        <v>0.520833333333333</v>
      </c>
      <c r="E6507" s="269">
        <v>2.583214630147099E-4</v>
      </c>
      <c r="F6507" s="269">
        <v>5.6987976772140894E-5</v>
      </c>
    </row>
    <row r="6508" ht="14.25" customHeight="1">
      <c r="A6508" s="267">
        <v>43601.0</v>
      </c>
      <c r="B6508" s="57">
        <v>136.0</v>
      </c>
      <c r="C6508" s="57">
        <v>27.0</v>
      </c>
      <c r="D6508" s="268">
        <v>0.541666666666667</v>
      </c>
      <c r="E6508" s="269">
        <v>2.5209748441952696E-4</v>
      </c>
      <c r="F6508" s="269">
        <v>5.548565752507217E-5</v>
      </c>
    </row>
    <row r="6509" ht="14.25" customHeight="1">
      <c r="A6509" s="267">
        <v>43601.0</v>
      </c>
      <c r="B6509" s="57">
        <v>136.0</v>
      </c>
      <c r="C6509" s="57">
        <v>28.0</v>
      </c>
      <c r="D6509" s="268">
        <v>0.5625</v>
      </c>
      <c r="E6509" s="269">
        <v>2.3316571878442285E-4</v>
      </c>
      <c r="F6509" s="269">
        <v>5.448411136035966E-5</v>
      </c>
    </row>
    <row r="6510" ht="14.25" customHeight="1">
      <c r="A6510" s="267">
        <v>43601.0</v>
      </c>
      <c r="B6510" s="57">
        <v>136.0</v>
      </c>
      <c r="C6510" s="57">
        <v>29.0</v>
      </c>
      <c r="D6510" s="268">
        <v>0.583333333333333</v>
      </c>
      <c r="E6510" s="269">
        <v>2.3481007669854607E-4</v>
      </c>
      <c r="F6510" s="269">
        <v>5.298179211329092E-5</v>
      </c>
    </row>
    <row r="6511" ht="14.25" customHeight="1">
      <c r="A6511" s="267">
        <v>43601.0</v>
      </c>
      <c r="B6511" s="57">
        <v>136.0</v>
      </c>
      <c r="C6511" s="57">
        <v>30.0</v>
      </c>
      <c r="D6511" s="268">
        <v>0.604166666666667</v>
      </c>
      <c r="E6511" s="269">
        <v>2.198155636889844E-4</v>
      </c>
      <c r="F6511" s="269">
        <v>5.3282255962704675E-5</v>
      </c>
    </row>
    <row r="6512" ht="14.25" customHeight="1">
      <c r="A6512" s="267">
        <v>43601.0</v>
      </c>
      <c r="B6512" s="57">
        <v>136.0</v>
      </c>
      <c r="C6512" s="57">
        <v>31.0</v>
      </c>
      <c r="D6512" s="268">
        <v>0.625</v>
      </c>
      <c r="E6512" s="269">
        <v>1.9693760405841521E-4</v>
      </c>
      <c r="F6512" s="269">
        <v>5.398333827800342E-5</v>
      </c>
    </row>
    <row r="6513" ht="14.25" customHeight="1">
      <c r="A6513" s="267">
        <v>43601.0</v>
      </c>
      <c r="B6513" s="57">
        <v>136.0</v>
      </c>
      <c r="C6513" s="57">
        <v>32.0</v>
      </c>
      <c r="D6513" s="268">
        <v>0.645833333333333</v>
      </c>
      <c r="E6513" s="269">
        <v>1.772430714923824E-4</v>
      </c>
      <c r="F6513" s="269">
        <v>5.5786121374485906E-5</v>
      </c>
    </row>
    <row r="6514" ht="14.25" customHeight="1">
      <c r="A6514" s="267">
        <v>43601.0</v>
      </c>
      <c r="B6514" s="57">
        <v>136.0</v>
      </c>
      <c r="C6514" s="57">
        <v>33.0</v>
      </c>
      <c r="D6514" s="268">
        <v>0.666666666666667</v>
      </c>
      <c r="E6514" s="269">
        <v>1.462157361970726E-4</v>
      </c>
      <c r="F6514" s="269">
        <v>5.959199680039339E-5</v>
      </c>
    </row>
    <row r="6515" ht="14.25" customHeight="1">
      <c r="A6515" s="267">
        <v>43601.0</v>
      </c>
      <c r="B6515" s="57">
        <v>136.0</v>
      </c>
      <c r="C6515" s="57">
        <v>34.0</v>
      </c>
      <c r="D6515" s="268">
        <v>0.6875</v>
      </c>
      <c r="E6515" s="269">
        <v>1.1585195788154115E-4</v>
      </c>
      <c r="F6515" s="269">
        <v>6.53008099392546E-5</v>
      </c>
    </row>
    <row r="6516" ht="14.25" customHeight="1">
      <c r="A6516" s="267">
        <v>43601.0</v>
      </c>
      <c r="B6516" s="57">
        <v>136.0</v>
      </c>
      <c r="C6516" s="57">
        <v>35.0</v>
      </c>
      <c r="D6516" s="268">
        <v>0.708333333333333</v>
      </c>
      <c r="E6516" s="269">
        <v>9.025897324852412E-5</v>
      </c>
      <c r="F6516" s="269">
        <v>7.221147847577081E-5</v>
      </c>
    </row>
    <row r="6517" ht="14.25" customHeight="1">
      <c r="A6517" s="267">
        <v>43601.0</v>
      </c>
      <c r="B6517" s="57">
        <v>136.0</v>
      </c>
      <c r="C6517" s="57">
        <v>36.0</v>
      </c>
      <c r="D6517" s="268">
        <v>0.729166666666667</v>
      </c>
      <c r="E6517" s="269">
        <v>7.44883403208314E-5</v>
      </c>
      <c r="F6517" s="269">
        <v>7.20111692428283E-5</v>
      </c>
    </row>
    <row r="6518" ht="14.25" customHeight="1">
      <c r="A6518" s="267">
        <v>43601.0</v>
      </c>
      <c r="B6518" s="57">
        <v>136.0</v>
      </c>
      <c r="C6518" s="57">
        <v>37.0</v>
      </c>
      <c r="D6518" s="268">
        <v>0.75</v>
      </c>
      <c r="E6518" s="269">
        <v>5.877338554596578E-5</v>
      </c>
      <c r="F6518" s="269">
        <v>7.120993231105831E-5</v>
      </c>
    </row>
    <row r="6519" ht="14.25" customHeight="1">
      <c r="A6519" s="267">
        <v>43601.0</v>
      </c>
      <c r="B6519" s="57">
        <v>136.0</v>
      </c>
      <c r="C6519" s="57">
        <v>38.0</v>
      </c>
      <c r="D6519" s="268">
        <v>0.770833333333333</v>
      </c>
      <c r="E6519" s="269">
        <v>3.553054888828912E-5</v>
      </c>
      <c r="F6519" s="269">
        <v>7.371379772283956E-5</v>
      </c>
    </row>
    <row r="6520" ht="14.25" customHeight="1">
      <c r="A6520" s="267">
        <v>43601.0</v>
      </c>
      <c r="B6520" s="57">
        <v>136.0</v>
      </c>
      <c r="C6520" s="57">
        <v>39.0</v>
      </c>
      <c r="D6520" s="268">
        <v>0.791666666666667</v>
      </c>
      <c r="E6520" s="269">
        <v>1.7490983231182104E-5</v>
      </c>
      <c r="F6520" s="269">
        <v>7.18108600098858E-5</v>
      </c>
    </row>
    <row r="6521" ht="14.25" customHeight="1">
      <c r="A6521" s="267">
        <v>43601.0</v>
      </c>
      <c r="B6521" s="57">
        <v>136.0</v>
      </c>
      <c r="C6521" s="57">
        <v>40.0</v>
      </c>
      <c r="D6521" s="268">
        <v>0.8125</v>
      </c>
      <c r="E6521" s="269">
        <v>8.207695175036901E-6</v>
      </c>
      <c r="F6521" s="269">
        <v>6.920683998163334E-5</v>
      </c>
    </row>
    <row r="6522" ht="14.25" customHeight="1">
      <c r="A6522" s="267">
        <v>43601.0</v>
      </c>
      <c r="B6522" s="57">
        <v>136.0</v>
      </c>
      <c r="C6522" s="57">
        <v>41.0</v>
      </c>
      <c r="D6522" s="268">
        <v>0.833333333333333</v>
      </c>
      <c r="E6522" s="269">
        <v>1.3315652660735164E-6</v>
      </c>
      <c r="F6522" s="269">
        <v>6.920683998163334E-5</v>
      </c>
    </row>
    <row r="6523" ht="14.25" customHeight="1">
      <c r="A6523" s="267">
        <v>43601.0</v>
      </c>
      <c r="B6523" s="57">
        <v>136.0</v>
      </c>
      <c r="C6523" s="57">
        <v>42.0</v>
      </c>
      <c r="D6523" s="268">
        <v>0.854166666666667</v>
      </c>
      <c r="E6523" s="269">
        <v>1.0961461546510824E-7</v>
      </c>
      <c r="F6523" s="269">
        <v>6.980776768046082E-5</v>
      </c>
    </row>
    <row r="6524" ht="14.25" customHeight="1">
      <c r="A6524" s="267">
        <v>43601.0</v>
      </c>
      <c r="B6524" s="57">
        <v>136.0</v>
      </c>
      <c r="C6524" s="57">
        <v>43.0</v>
      </c>
      <c r="D6524" s="268">
        <v>0.875</v>
      </c>
      <c r="E6524" s="269">
        <v>0.0</v>
      </c>
      <c r="F6524" s="269">
        <v>7.040869537928833E-5</v>
      </c>
    </row>
    <row r="6525" ht="14.25" customHeight="1">
      <c r="A6525" s="267">
        <v>43601.0</v>
      </c>
      <c r="B6525" s="57">
        <v>136.0</v>
      </c>
      <c r="C6525" s="57">
        <v>44.0</v>
      </c>
      <c r="D6525" s="268">
        <v>0.895833333333333</v>
      </c>
      <c r="E6525" s="269">
        <v>0.0</v>
      </c>
      <c r="F6525" s="269">
        <v>6.930699459810458E-5</v>
      </c>
    </row>
    <row r="6526" ht="14.25" customHeight="1">
      <c r="A6526" s="267">
        <v>43601.0</v>
      </c>
      <c r="B6526" s="57">
        <v>136.0</v>
      </c>
      <c r="C6526" s="57">
        <v>45.0</v>
      </c>
      <c r="D6526" s="268">
        <v>0.916666666666667</v>
      </c>
      <c r="E6526" s="269">
        <v>0.0</v>
      </c>
      <c r="F6526" s="269">
        <v>6.570142840513958E-5</v>
      </c>
    </row>
    <row r="6527" ht="14.25" customHeight="1">
      <c r="A6527" s="267">
        <v>43601.0</v>
      </c>
      <c r="B6527" s="57">
        <v>136.0</v>
      </c>
      <c r="C6527" s="57">
        <v>46.0</v>
      </c>
      <c r="D6527" s="268">
        <v>0.9375</v>
      </c>
      <c r="E6527" s="269">
        <v>0.0</v>
      </c>
      <c r="F6527" s="269">
        <v>5.9291532950979645E-5</v>
      </c>
    </row>
    <row r="6528" ht="14.25" customHeight="1">
      <c r="A6528" s="267">
        <v>43601.0</v>
      </c>
      <c r="B6528" s="57">
        <v>136.0</v>
      </c>
      <c r="C6528" s="57">
        <v>47.0</v>
      </c>
      <c r="D6528" s="268">
        <v>0.958333333333333</v>
      </c>
      <c r="E6528" s="269">
        <v>0.0</v>
      </c>
      <c r="F6528" s="269">
        <v>5.338241057917592E-5</v>
      </c>
    </row>
    <row r="6529" ht="14.25" customHeight="1">
      <c r="A6529" s="267">
        <v>43601.0</v>
      </c>
      <c r="B6529" s="57">
        <v>136.0</v>
      </c>
      <c r="C6529" s="57">
        <v>48.0</v>
      </c>
      <c r="D6529" s="268">
        <v>0.979166666666667</v>
      </c>
      <c r="E6529" s="269">
        <v>0.0</v>
      </c>
      <c r="F6529" s="269">
        <v>4.406803124734973E-5</v>
      </c>
    </row>
    <row r="6530" ht="14.25" customHeight="1">
      <c r="A6530" s="267">
        <v>43602.0</v>
      </c>
      <c r="B6530" s="57">
        <v>137.0</v>
      </c>
      <c r="C6530" s="57">
        <v>1.0</v>
      </c>
      <c r="D6530" s="268">
        <v>0.0</v>
      </c>
      <c r="E6530" s="269">
        <v>0.0</v>
      </c>
      <c r="F6530" s="269">
        <v>3.775829040966103E-5</v>
      </c>
    </row>
    <row r="6531" ht="14.25" customHeight="1">
      <c r="A6531" s="267">
        <v>43602.0</v>
      </c>
      <c r="B6531" s="57">
        <v>137.0</v>
      </c>
      <c r="C6531" s="57">
        <v>2.0</v>
      </c>
      <c r="D6531" s="268">
        <v>0.020833333333333332</v>
      </c>
      <c r="E6531" s="269">
        <v>0.0</v>
      </c>
      <c r="F6531" s="269">
        <v>3.2950868819041045E-5</v>
      </c>
    </row>
    <row r="6532" ht="14.25" customHeight="1">
      <c r="A6532" s="267">
        <v>43602.0</v>
      </c>
      <c r="B6532" s="57">
        <v>137.0</v>
      </c>
      <c r="C6532" s="57">
        <v>3.0</v>
      </c>
      <c r="D6532" s="268">
        <v>0.0416666666666667</v>
      </c>
      <c r="E6532" s="269">
        <v>0.0</v>
      </c>
      <c r="F6532" s="269">
        <v>3.064731264020231E-5</v>
      </c>
    </row>
    <row r="6533" ht="14.25" customHeight="1">
      <c r="A6533" s="267">
        <v>43602.0</v>
      </c>
      <c r="B6533" s="57">
        <v>137.0</v>
      </c>
      <c r="C6533" s="57">
        <v>4.0</v>
      </c>
      <c r="D6533" s="268">
        <v>0.0625</v>
      </c>
      <c r="E6533" s="269">
        <v>0.0</v>
      </c>
      <c r="F6533" s="269">
        <v>2.9445457242547322E-5</v>
      </c>
    </row>
    <row r="6534" ht="14.25" customHeight="1">
      <c r="A6534" s="267">
        <v>43602.0</v>
      </c>
      <c r="B6534" s="57">
        <v>137.0</v>
      </c>
      <c r="C6534" s="57">
        <v>5.0</v>
      </c>
      <c r="D6534" s="268">
        <v>0.0833333333333333</v>
      </c>
      <c r="E6534" s="269">
        <v>0.0</v>
      </c>
      <c r="F6534" s="269">
        <v>2.7542519529593582E-5</v>
      </c>
    </row>
    <row r="6535" ht="14.25" customHeight="1">
      <c r="A6535" s="267">
        <v>43602.0</v>
      </c>
      <c r="B6535" s="57">
        <v>137.0</v>
      </c>
      <c r="C6535" s="57">
        <v>6.0</v>
      </c>
      <c r="D6535" s="268">
        <v>0.104166666666667</v>
      </c>
      <c r="E6535" s="269">
        <v>0.0</v>
      </c>
      <c r="F6535" s="269">
        <v>2.674128259782358E-5</v>
      </c>
    </row>
    <row r="6536" ht="14.25" customHeight="1">
      <c r="A6536" s="267">
        <v>43602.0</v>
      </c>
      <c r="B6536" s="57">
        <v>137.0</v>
      </c>
      <c r="C6536" s="57">
        <v>7.0</v>
      </c>
      <c r="D6536" s="268">
        <v>0.125</v>
      </c>
      <c r="E6536" s="269">
        <v>0.0</v>
      </c>
      <c r="F6536" s="269">
        <v>2.614035489899609E-5</v>
      </c>
    </row>
    <row r="6537" ht="14.25" customHeight="1">
      <c r="A6537" s="267">
        <v>43602.0</v>
      </c>
      <c r="B6537" s="57">
        <v>137.0</v>
      </c>
      <c r="C6537" s="57">
        <v>8.0</v>
      </c>
      <c r="D6537" s="268">
        <v>0.145833333333333</v>
      </c>
      <c r="E6537" s="269">
        <v>0.0</v>
      </c>
      <c r="F6537" s="269">
        <v>2.604020028252484E-5</v>
      </c>
    </row>
    <row r="6538" ht="14.25" customHeight="1">
      <c r="A6538" s="267">
        <v>43602.0</v>
      </c>
      <c r="B6538" s="57">
        <v>137.0</v>
      </c>
      <c r="C6538" s="57">
        <v>9.0</v>
      </c>
      <c r="D6538" s="268">
        <v>0.166666666666667</v>
      </c>
      <c r="E6538" s="269">
        <v>2.7328662053492823E-6</v>
      </c>
      <c r="F6538" s="269">
        <v>2.6240509515467337E-5</v>
      </c>
    </row>
    <row r="6539" ht="14.25" customHeight="1">
      <c r="A6539" s="267">
        <v>43602.0</v>
      </c>
      <c r="B6539" s="57">
        <v>137.0</v>
      </c>
      <c r="C6539" s="57">
        <v>10.0</v>
      </c>
      <c r="D6539" s="268">
        <v>0.1875</v>
      </c>
      <c r="E6539" s="269">
        <v>5.6297337083300646E-6</v>
      </c>
      <c r="F6539" s="269">
        <v>2.6641127981352337E-5</v>
      </c>
    </row>
    <row r="6540" ht="14.25" customHeight="1">
      <c r="A6540" s="267">
        <v>43602.0</v>
      </c>
      <c r="B6540" s="57">
        <v>137.0</v>
      </c>
      <c r="C6540" s="57">
        <v>11.0</v>
      </c>
      <c r="D6540" s="268">
        <v>0.208333333333333</v>
      </c>
      <c r="E6540" s="269">
        <v>1.7123062475820014E-5</v>
      </c>
      <c r="F6540" s="269">
        <v>2.7742828762536086E-5</v>
      </c>
    </row>
    <row r="6541" ht="14.25" customHeight="1">
      <c r="A6541" s="267">
        <v>43602.0</v>
      </c>
      <c r="B6541" s="57">
        <v>137.0</v>
      </c>
      <c r="C6541" s="57">
        <v>12.0</v>
      </c>
      <c r="D6541" s="268">
        <v>0.229166666666667</v>
      </c>
      <c r="E6541" s="269">
        <v>3.597168969144245E-5</v>
      </c>
      <c r="F6541" s="269">
        <v>2.9846075708432316E-5</v>
      </c>
    </row>
    <row r="6542" ht="14.25" customHeight="1">
      <c r="A6542" s="267">
        <v>43602.0</v>
      </c>
      <c r="B6542" s="57">
        <v>137.0</v>
      </c>
      <c r="C6542" s="57">
        <v>13.0</v>
      </c>
      <c r="D6542" s="268">
        <v>0.25</v>
      </c>
      <c r="E6542" s="269">
        <v>5.5803677687635895E-5</v>
      </c>
      <c r="F6542" s="269">
        <v>3.30510234355123E-5</v>
      </c>
    </row>
    <row r="6543" ht="14.25" customHeight="1">
      <c r="A6543" s="267">
        <v>43602.0</v>
      </c>
      <c r="B6543" s="57">
        <v>137.0</v>
      </c>
      <c r="C6543" s="57">
        <v>14.0</v>
      </c>
      <c r="D6543" s="268">
        <v>0.270833333333333</v>
      </c>
      <c r="E6543" s="269">
        <v>9.03321755675061E-5</v>
      </c>
      <c r="F6543" s="269">
        <v>3.9561073506143503E-5</v>
      </c>
    </row>
    <row r="6544" ht="14.25" customHeight="1">
      <c r="A6544" s="267">
        <v>43602.0</v>
      </c>
      <c r="B6544" s="57">
        <v>137.0</v>
      </c>
      <c r="C6544" s="57">
        <v>15.0</v>
      </c>
      <c r="D6544" s="268">
        <v>0.291666666666667</v>
      </c>
      <c r="E6544" s="269">
        <v>1.2372626488657185E-4</v>
      </c>
      <c r="F6544" s="269">
        <v>4.5770659727360954E-5</v>
      </c>
    </row>
    <row r="6545" ht="14.25" customHeight="1">
      <c r="A6545" s="267">
        <v>43602.0</v>
      </c>
      <c r="B6545" s="57">
        <v>137.0</v>
      </c>
      <c r="C6545" s="57">
        <v>16.0</v>
      </c>
      <c r="D6545" s="268">
        <v>0.3125</v>
      </c>
      <c r="E6545" s="269">
        <v>1.611368949471894E-4</v>
      </c>
      <c r="F6545" s="269">
        <v>4.8975607454440954E-5</v>
      </c>
    </row>
    <row r="6546" ht="14.25" customHeight="1">
      <c r="A6546" s="267">
        <v>43602.0</v>
      </c>
      <c r="B6546" s="57">
        <v>137.0</v>
      </c>
      <c r="C6546" s="57">
        <v>17.0</v>
      </c>
      <c r="D6546" s="268">
        <v>0.333333333333333</v>
      </c>
      <c r="E6546" s="269">
        <v>1.857118050317446E-4</v>
      </c>
      <c r="F6546" s="269">
        <v>5.117900901680845E-5</v>
      </c>
    </row>
    <row r="6547" ht="14.25" customHeight="1">
      <c r="A6547" s="267">
        <v>43602.0</v>
      </c>
      <c r="B6547" s="57">
        <v>137.0</v>
      </c>
      <c r="C6547" s="57">
        <v>18.0</v>
      </c>
      <c r="D6547" s="268">
        <v>0.354166666666667</v>
      </c>
      <c r="E6547" s="269">
        <v>1.911403254360741E-4</v>
      </c>
      <c r="F6547" s="269">
        <v>5.4383956743888416E-5</v>
      </c>
    </row>
    <row r="6548" ht="14.25" customHeight="1">
      <c r="A6548" s="267">
        <v>43602.0</v>
      </c>
      <c r="B6548" s="57">
        <v>137.0</v>
      </c>
      <c r="C6548" s="57">
        <v>19.0</v>
      </c>
      <c r="D6548" s="268">
        <v>0.375</v>
      </c>
      <c r="E6548" s="269">
        <v>2.271022740261362E-4</v>
      </c>
      <c r="F6548" s="269">
        <v>5.368287442858966E-5</v>
      </c>
    </row>
    <row r="6549" ht="14.25" customHeight="1">
      <c r="A6549" s="267">
        <v>43602.0</v>
      </c>
      <c r="B6549" s="57">
        <v>137.0</v>
      </c>
      <c r="C6549" s="57">
        <v>20.0</v>
      </c>
      <c r="D6549" s="268">
        <v>0.395833333333333</v>
      </c>
      <c r="E6549" s="269">
        <v>2.5902367475452194E-4</v>
      </c>
      <c r="F6549" s="269">
        <v>5.388318366153217E-5</v>
      </c>
    </row>
    <row r="6550" ht="14.25" customHeight="1">
      <c r="A6550" s="267">
        <v>43602.0</v>
      </c>
      <c r="B6550" s="57">
        <v>137.0</v>
      </c>
      <c r="C6550" s="57">
        <v>21.0</v>
      </c>
      <c r="D6550" s="268">
        <v>0.416666666666667</v>
      </c>
      <c r="E6550" s="269">
        <v>2.7986058762939463E-4</v>
      </c>
      <c r="F6550" s="269">
        <v>5.177993671563594E-5</v>
      </c>
    </row>
    <row r="6551" ht="14.25" customHeight="1">
      <c r="A6551" s="267">
        <v>43602.0</v>
      </c>
      <c r="B6551" s="57">
        <v>137.0</v>
      </c>
      <c r="C6551" s="57">
        <v>22.0</v>
      </c>
      <c r="D6551" s="268">
        <v>0.4375</v>
      </c>
      <c r="E6551" s="269">
        <v>2.7894925260338365E-4</v>
      </c>
      <c r="F6551" s="269">
        <v>5.047792670150969E-5</v>
      </c>
    </row>
    <row r="6552" ht="14.25" customHeight="1">
      <c r="A6552" s="267">
        <v>43602.0</v>
      </c>
      <c r="B6552" s="57">
        <v>137.0</v>
      </c>
      <c r="C6552" s="57">
        <v>23.0</v>
      </c>
      <c r="D6552" s="268">
        <v>0.458333333333333</v>
      </c>
      <c r="E6552" s="269">
        <v>2.8792010772067417E-4</v>
      </c>
      <c r="F6552" s="269">
        <v>5.1078854400337184E-5</v>
      </c>
    </row>
    <row r="6553" ht="14.25" customHeight="1">
      <c r="A6553" s="267">
        <v>43602.0</v>
      </c>
      <c r="B6553" s="57">
        <v>137.0</v>
      </c>
      <c r="C6553" s="57">
        <v>24.0</v>
      </c>
      <c r="D6553" s="268">
        <v>0.479166666666667</v>
      </c>
      <c r="E6553" s="269">
        <v>2.869316601033651E-4</v>
      </c>
      <c r="F6553" s="269">
        <v>5.167978209916469E-5</v>
      </c>
    </row>
    <row r="6554" ht="14.25" customHeight="1">
      <c r="A6554" s="267">
        <v>43602.0</v>
      </c>
      <c r="B6554" s="57">
        <v>137.0</v>
      </c>
      <c r="C6554" s="57">
        <v>25.0</v>
      </c>
      <c r="D6554" s="268">
        <v>0.5</v>
      </c>
      <c r="E6554" s="269">
        <v>2.631711329252361E-4</v>
      </c>
      <c r="F6554" s="269">
        <v>5.208040056504968E-5</v>
      </c>
    </row>
    <row r="6555" ht="14.25" customHeight="1">
      <c r="A6555" s="267">
        <v>43602.0</v>
      </c>
      <c r="B6555" s="57">
        <v>137.0</v>
      </c>
      <c r="C6555" s="57">
        <v>26.0</v>
      </c>
      <c r="D6555" s="268">
        <v>0.520833333333333</v>
      </c>
      <c r="E6555" s="269">
        <v>2.696962047547564E-4</v>
      </c>
      <c r="F6555" s="269">
        <v>5.208040056504968E-5</v>
      </c>
    </row>
    <row r="6556" ht="14.25" customHeight="1">
      <c r="A6556" s="267">
        <v>43602.0</v>
      </c>
      <c r="B6556" s="57">
        <v>137.0</v>
      </c>
      <c r="C6556" s="57">
        <v>27.0</v>
      </c>
      <c r="D6556" s="268">
        <v>0.541666666666667</v>
      </c>
      <c r="E6556" s="269">
        <v>2.7619682938506294E-4</v>
      </c>
      <c r="F6556" s="269">
        <v>5.0277617468567196E-5</v>
      </c>
    </row>
    <row r="6557" ht="14.25" customHeight="1">
      <c r="A6557" s="267">
        <v>43602.0</v>
      </c>
      <c r="B6557" s="57">
        <v>137.0</v>
      </c>
      <c r="C6557" s="57">
        <v>28.0</v>
      </c>
      <c r="D6557" s="268">
        <v>0.5625</v>
      </c>
      <c r="E6557" s="269">
        <v>2.501334904837539E-4</v>
      </c>
      <c r="F6557" s="269">
        <v>4.9977153619153456E-5</v>
      </c>
    </row>
    <row r="6558" ht="14.25" customHeight="1">
      <c r="A6558" s="267">
        <v>43602.0</v>
      </c>
      <c r="B6558" s="57">
        <v>137.0</v>
      </c>
      <c r="C6558" s="57">
        <v>29.0</v>
      </c>
      <c r="D6558" s="268">
        <v>0.583333333333333</v>
      </c>
      <c r="E6558" s="269">
        <v>2.5941924977069533E-4</v>
      </c>
      <c r="F6558" s="269">
        <v>4.877529822149846E-5</v>
      </c>
    </row>
    <row r="6559" ht="14.25" customHeight="1">
      <c r="A6559" s="267">
        <v>43602.0</v>
      </c>
      <c r="B6559" s="57">
        <v>137.0</v>
      </c>
      <c r="C6559" s="57">
        <v>30.0</v>
      </c>
      <c r="D6559" s="268">
        <v>0.604166666666667</v>
      </c>
      <c r="E6559" s="269">
        <v>2.509316565595038E-4</v>
      </c>
      <c r="F6559" s="269">
        <v>4.7773752056785965E-5</v>
      </c>
    </row>
    <row r="6560" ht="14.25" customHeight="1">
      <c r="A6560" s="267">
        <v>43602.0</v>
      </c>
      <c r="B6560" s="57">
        <v>137.0</v>
      </c>
      <c r="C6560" s="57">
        <v>31.0</v>
      </c>
      <c r="D6560" s="268">
        <v>0.625</v>
      </c>
      <c r="E6560" s="269">
        <v>2.280447290659616E-4</v>
      </c>
      <c r="F6560" s="269">
        <v>4.9075762070912194E-5</v>
      </c>
    </row>
    <row r="6561" ht="14.25" customHeight="1">
      <c r="A6561" s="267">
        <v>43602.0</v>
      </c>
      <c r="B6561" s="57">
        <v>137.0</v>
      </c>
      <c r="C6561" s="57">
        <v>32.0</v>
      </c>
      <c r="D6561" s="268">
        <v>0.645833333333333</v>
      </c>
      <c r="E6561" s="269">
        <v>2.2686651903079474E-4</v>
      </c>
      <c r="F6561" s="269">
        <v>5.1479472866222185E-5</v>
      </c>
    </row>
    <row r="6562" ht="14.25" customHeight="1">
      <c r="A6562" s="267">
        <v>43602.0</v>
      </c>
      <c r="B6562" s="57">
        <v>137.0</v>
      </c>
      <c r="C6562" s="57">
        <v>33.0</v>
      </c>
      <c r="D6562" s="268">
        <v>0.666666666666667</v>
      </c>
      <c r="E6562" s="269">
        <v>1.8096447597452044E-4</v>
      </c>
      <c r="F6562" s="269">
        <v>5.6186739840370906E-5</v>
      </c>
    </row>
    <row r="6563" ht="14.25" customHeight="1">
      <c r="A6563" s="267">
        <v>43602.0</v>
      </c>
      <c r="B6563" s="57">
        <v>137.0</v>
      </c>
      <c r="C6563" s="57">
        <v>34.0</v>
      </c>
      <c r="D6563" s="268">
        <v>0.6875</v>
      </c>
      <c r="E6563" s="269">
        <v>1.3472975454681494E-4</v>
      </c>
      <c r="F6563" s="269">
        <v>6.149493451334712E-5</v>
      </c>
    </row>
    <row r="6564" ht="14.25" customHeight="1">
      <c r="A6564" s="267">
        <v>43602.0</v>
      </c>
      <c r="B6564" s="57">
        <v>137.0</v>
      </c>
      <c r="C6564" s="57">
        <v>35.0</v>
      </c>
      <c r="D6564" s="268">
        <v>0.708333333333333</v>
      </c>
      <c r="E6564" s="269">
        <v>1.0831485749707686E-4</v>
      </c>
      <c r="F6564" s="269">
        <v>6.980776768046082E-5</v>
      </c>
    </row>
    <row r="6565" ht="14.25" customHeight="1">
      <c r="A6565" s="267">
        <v>43602.0</v>
      </c>
      <c r="B6565" s="57">
        <v>137.0</v>
      </c>
      <c r="C6565" s="57">
        <v>36.0</v>
      </c>
      <c r="D6565" s="268">
        <v>0.729166666666667</v>
      </c>
      <c r="E6565" s="269">
        <v>8.219488759529019E-5</v>
      </c>
      <c r="F6565" s="269">
        <v>7.120993231105831E-5</v>
      </c>
    </row>
    <row r="6566" ht="14.25" customHeight="1">
      <c r="A6566" s="267">
        <v>43602.0</v>
      </c>
      <c r="B6566" s="57">
        <v>137.0</v>
      </c>
      <c r="C6566" s="57">
        <v>37.0</v>
      </c>
      <c r="D6566" s="268">
        <v>0.75</v>
      </c>
      <c r="E6566" s="269">
        <v>5.767120901904487E-5</v>
      </c>
      <c r="F6566" s="269">
        <v>7.070915922870207E-5</v>
      </c>
    </row>
    <row r="6567" ht="14.25" customHeight="1">
      <c r="A6567" s="267">
        <v>43602.0</v>
      </c>
      <c r="B6567" s="57">
        <v>137.0</v>
      </c>
      <c r="C6567" s="57">
        <v>38.0</v>
      </c>
      <c r="D6567" s="268">
        <v>0.770833333333333</v>
      </c>
      <c r="E6567" s="269">
        <v>3.238009762350712E-5</v>
      </c>
      <c r="F6567" s="269">
        <v>7.020838614634582E-5</v>
      </c>
    </row>
    <row r="6568" ht="14.25" customHeight="1">
      <c r="A6568" s="267">
        <v>43602.0</v>
      </c>
      <c r="B6568" s="57">
        <v>137.0</v>
      </c>
      <c r="C6568" s="57">
        <v>39.0</v>
      </c>
      <c r="D6568" s="268">
        <v>0.791666666666667</v>
      </c>
      <c r="E6568" s="269">
        <v>1.9943974820240604E-5</v>
      </c>
      <c r="F6568" s="269">
        <v>6.920683998163334E-5</v>
      </c>
    </row>
    <row r="6569" ht="14.25" customHeight="1">
      <c r="A6569" s="267">
        <v>43602.0</v>
      </c>
      <c r="B6569" s="57">
        <v>137.0</v>
      </c>
      <c r="C6569" s="57">
        <v>40.0</v>
      </c>
      <c r="D6569" s="268">
        <v>0.8125</v>
      </c>
      <c r="E6569" s="269">
        <v>9.48699204366144E-6</v>
      </c>
      <c r="F6569" s="269">
        <v>6.680312918632335E-5</v>
      </c>
    </row>
    <row r="6570" ht="14.25" customHeight="1">
      <c r="A6570" s="267">
        <v>43602.0</v>
      </c>
      <c r="B6570" s="57">
        <v>137.0</v>
      </c>
      <c r="C6570" s="57">
        <v>41.0</v>
      </c>
      <c r="D6570" s="268">
        <v>0.833333333333333</v>
      </c>
      <c r="E6570" s="269">
        <v>1.8561025974816783E-6</v>
      </c>
      <c r="F6570" s="269">
        <v>6.800498458397833E-5</v>
      </c>
    </row>
    <row r="6571" ht="14.25" customHeight="1">
      <c r="A6571" s="267">
        <v>43602.0</v>
      </c>
      <c r="B6571" s="57">
        <v>137.0</v>
      </c>
      <c r="C6571" s="57">
        <v>42.0</v>
      </c>
      <c r="D6571" s="268">
        <v>0.854166666666667</v>
      </c>
      <c r="E6571" s="269">
        <v>5.942660246172156E-8</v>
      </c>
      <c r="F6571" s="269">
        <v>6.810513920044957E-5</v>
      </c>
    </row>
    <row r="6572" ht="14.25" customHeight="1">
      <c r="A6572" s="267">
        <v>43602.0</v>
      </c>
      <c r="B6572" s="57">
        <v>137.0</v>
      </c>
      <c r="C6572" s="57">
        <v>43.0</v>
      </c>
      <c r="D6572" s="268">
        <v>0.875</v>
      </c>
      <c r="E6572" s="269">
        <v>0.0</v>
      </c>
      <c r="F6572" s="269">
        <v>6.820529381692084E-5</v>
      </c>
    </row>
    <row r="6573" ht="14.25" customHeight="1">
      <c r="A6573" s="267">
        <v>43602.0</v>
      </c>
      <c r="B6573" s="57">
        <v>137.0</v>
      </c>
      <c r="C6573" s="57">
        <v>44.0</v>
      </c>
      <c r="D6573" s="268">
        <v>0.895833333333333</v>
      </c>
      <c r="E6573" s="269">
        <v>0.0</v>
      </c>
      <c r="F6573" s="269">
        <v>6.750421150162208E-5</v>
      </c>
    </row>
    <row r="6574" ht="14.25" customHeight="1">
      <c r="A6574" s="267">
        <v>43602.0</v>
      </c>
      <c r="B6574" s="57">
        <v>137.0</v>
      </c>
      <c r="C6574" s="57">
        <v>45.0</v>
      </c>
      <c r="D6574" s="268">
        <v>0.916666666666667</v>
      </c>
      <c r="E6574" s="269">
        <v>0.0</v>
      </c>
      <c r="F6574" s="269">
        <v>6.590173763808209E-5</v>
      </c>
    </row>
    <row r="6575" ht="14.25" customHeight="1">
      <c r="A6575" s="267">
        <v>43602.0</v>
      </c>
      <c r="B6575" s="57">
        <v>137.0</v>
      </c>
      <c r="C6575" s="57">
        <v>46.0</v>
      </c>
      <c r="D6575" s="268">
        <v>0.9375</v>
      </c>
      <c r="E6575" s="269">
        <v>0.0</v>
      </c>
      <c r="F6575" s="269">
        <v>6.019292449922087E-5</v>
      </c>
    </row>
    <row r="6576" ht="14.25" customHeight="1">
      <c r="A6576" s="267">
        <v>43602.0</v>
      </c>
      <c r="B6576" s="57">
        <v>137.0</v>
      </c>
      <c r="C6576" s="57">
        <v>47.0</v>
      </c>
      <c r="D6576" s="268">
        <v>0.958333333333333</v>
      </c>
      <c r="E6576" s="269">
        <v>0.0</v>
      </c>
      <c r="F6576" s="269">
        <v>5.258117364740593E-5</v>
      </c>
    </row>
    <row r="6577" ht="14.25" customHeight="1">
      <c r="A6577" s="267">
        <v>43602.0</v>
      </c>
      <c r="B6577" s="57">
        <v>137.0</v>
      </c>
      <c r="C6577" s="57">
        <v>48.0</v>
      </c>
      <c r="D6577" s="268">
        <v>0.979166666666667</v>
      </c>
      <c r="E6577" s="269">
        <v>0.0</v>
      </c>
      <c r="F6577" s="269">
        <v>4.406803124734973E-5</v>
      </c>
    </row>
    <row r="6578" ht="14.25" customHeight="1">
      <c r="A6578" s="267">
        <v>43603.0</v>
      </c>
      <c r="B6578" s="57">
        <v>138.0</v>
      </c>
      <c r="C6578" s="57">
        <v>1.0</v>
      </c>
      <c r="D6578" s="268">
        <v>0.0</v>
      </c>
      <c r="E6578" s="269">
        <v>0.0</v>
      </c>
      <c r="F6578" s="269">
        <v>3.7057208094362266E-5</v>
      </c>
    </row>
    <row r="6579" ht="14.25" customHeight="1">
      <c r="A6579" s="267">
        <v>43603.0</v>
      </c>
      <c r="B6579" s="57">
        <v>138.0</v>
      </c>
      <c r="C6579" s="57">
        <v>2.0</v>
      </c>
      <c r="D6579" s="268">
        <v>0.020833333333333332</v>
      </c>
      <c r="E6579" s="269">
        <v>0.0</v>
      </c>
      <c r="F6579" s="269">
        <v>3.285071420256979E-5</v>
      </c>
    </row>
    <row r="6580" ht="14.25" customHeight="1">
      <c r="A6580" s="267">
        <v>43603.0</v>
      </c>
      <c r="B6580" s="57">
        <v>138.0</v>
      </c>
      <c r="C6580" s="57">
        <v>3.0</v>
      </c>
      <c r="D6580" s="268">
        <v>0.0416666666666667</v>
      </c>
      <c r="E6580" s="269">
        <v>0.0</v>
      </c>
      <c r="F6580" s="269">
        <v>3.0447003407259817E-5</v>
      </c>
    </row>
    <row r="6581" ht="14.25" customHeight="1">
      <c r="A6581" s="267">
        <v>43603.0</v>
      </c>
      <c r="B6581" s="57">
        <v>138.0</v>
      </c>
      <c r="C6581" s="57">
        <v>4.0</v>
      </c>
      <c r="D6581" s="268">
        <v>0.0625</v>
      </c>
      <c r="E6581" s="269">
        <v>0.0</v>
      </c>
      <c r="F6581" s="269">
        <v>2.914499339313357E-5</v>
      </c>
    </row>
    <row r="6582" ht="14.25" customHeight="1">
      <c r="A6582" s="267">
        <v>43603.0</v>
      </c>
      <c r="B6582" s="57">
        <v>138.0</v>
      </c>
      <c r="C6582" s="57">
        <v>5.0</v>
      </c>
      <c r="D6582" s="268">
        <v>0.0833333333333333</v>
      </c>
      <c r="E6582" s="269">
        <v>0.0</v>
      </c>
      <c r="F6582" s="269">
        <v>2.744236491312233E-5</v>
      </c>
    </row>
    <row r="6583" ht="14.25" customHeight="1">
      <c r="A6583" s="267">
        <v>43603.0</v>
      </c>
      <c r="B6583" s="57">
        <v>138.0</v>
      </c>
      <c r="C6583" s="57">
        <v>6.0</v>
      </c>
      <c r="D6583" s="268">
        <v>0.104166666666667</v>
      </c>
      <c r="E6583" s="269">
        <v>0.0</v>
      </c>
      <c r="F6583" s="269">
        <v>2.704174644723733E-5</v>
      </c>
    </row>
    <row r="6584" ht="14.25" customHeight="1">
      <c r="A6584" s="267">
        <v>43603.0</v>
      </c>
      <c r="B6584" s="57">
        <v>138.0</v>
      </c>
      <c r="C6584" s="57">
        <v>7.0</v>
      </c>
      <c r="D6584" s="268">
        <v>0.125</v>
      </c>
      <c r="E6584" s="269">
        <v>0.0</v>
      </c>
      <c r="F6584" s="269">
        <v>2.6340664131938587E-5</v>
      </c>
    </row>
    <row r="6585" ht="14.25" customHeight="1">
      <c r="A6585" s="267">
        <v>43603.0</v>
      </c>
      <c r="B6585" s="57">
        <v>138.0</v>
      </c>
      <c r="C6585" s="57">
        <v>8.0</v>
      </c>
      <c r="D6585" s="268">
        <v>0.145833333333333</v>
      </c>
      <c r="E6585" s="269">
        <v>0.0</v>
      </c>
      <c r="F6585" s="269">
        <v>2.604020028252484E-5</v>
      </c>
    </row>
    <row r="6586" ht="14.25" customHeight="1">
      <c r="A6586" s="267">
        <v>43603.0</v>
      </c>
      <c r="B6586" s="57">
        <v>138.0</v>
      </c>
      <c r="C6586" s="57">
        <v>9.0</v>
      </c>
      <c r="D6586" s="268">
        <v>0.166666666666667</v>
      </c>
      <c r="E6586" s="269">
        <v>2.145427675227474E-6</v>
      </c>
      <c r="F6586" s="269">
        <v>2.6340664131938587E-5</v>
      </c>
    </row>
    <row r="6587" ht="14.25" customHeight="1">
      <c r="A6587" s="267">
        <v>43603.0</v>
      </c>
      <c r="B6587" s="57">
        <v>138.0</v>
      </c>
      <c r="C6587" s="57">
        <v>10.0</v>
      </c>
      <c r="D6587" s="268">
        <v>0.1875</v>
      </c>
      <c r="E6587" s="269">
        <v>6.166986873251833E-6</v>
      </c>
      <c r="F6587" s="269">
        <v>2.684143721429483E-5</v>
      </c>
    </row>
    <row r="6588" ht="14.25" customHeight="1">
      <c r="A6588" s="267">
        <v>43603.0</v>
      </c>
      <c r="B6588" s="57">
        <v>138.0</v>
      </c>
      <c r="C6588" s="57">
        <v>11.0</v>
      </c>
      <c r="D6588" s="268">
        <v>0.208333333333333</v>
      </c>
      <c r="E6588" s="269">
        <v>1.601568570272434E-5</v>
      </c>
      <c r="F6588" s="269">
        <v>2.7542519529593582E-5</v>
      </c>
    </row>
    <row r="6589" ht="14.25" customHeight="1">
      <c r="A6589" s="267">
        <v>43603.0</v>
      </c>
      <c r="B6589" s="57">
        <v>138.0</v>
      </c>
      <c r="C6589" s="57">
        <v>12.0</v>
      </c>
      <c r="D6589" s="268">
        <v>0.229166666666667</v>
      </c>
      <c r="E6589" s="269">
        <v>3.1242586426005E-5</v>
      </c>
      <c r="F6589" s="269">
        <v>2.9846075708432316E-5</v>
      </c>
    </row>
    <row r="6590" ht="14.25" customHeight="1">
      <c r="A6590" s="267">
        <v>43603.0</v>
      </c>
      <c r="B6590" s="57">
        <v>138.0</v>
      </c>
      <c r="C6590" s="57">
        <v>13.0</v>
      </c>
      <c r="D6590" s="268">
        <v>0.25</v>
      </c>
      <c r="E6590" s="269">
        <v>5.0423769143370374E-5</v>
      </c>
      <c r="F6590" s="269">
        <v>3.3952414983753533E-5</v>
      </c>
    </row>
    <row r="6591" ht="14.25" customHeight="1">
      <c r="A6591" s="267">
        <v>43603.0</v>
      </c>
      <c r="B6591" s="57">
        <v>138.0</v>
      </c>
      <c r="C6591" s="57">
        <v>14.0</v>
      </c>
      <c r="D6591" s="268">
        <v>0.270833333333333</v>
      </c>
      <c r="E6591" s="269">
        <v>7.051804759181782E-5</v>
      </c>
      <c r="F6591" s="269">
        <v>4.0061846588499765E-5</v>
      </c>
    </row>
    <row r="6592" ht="14.25" customHeight="1">
      <c r="A6592" s="267">
        <v>43603.0</v>
      </c>
      <c r="B6592" s="57">
        <v>138.0</v>
      </c>
      <c r="C6592" s="57">
        <v>15.0</v>
      </c>
      <c r="D6592" s="268">
        <v>0.291666666666667</v>
      </c>
      <c r="E6592" s="269">
        <v>9.358970092150079E-5</v>
      </c>
      <c r="F6592" s="269">
        <v>4.5370041261475974E-5</v>
      </c>
    </row>
    <row r="6593" ht="14.25" customHeight="1">
      <c r="A6593" s="267">
        <v>43603.0</v>
      </c>
      <c r="B6593" s="57">
        <v>138.0</v>
      </c>
      <c r="C6593" s="57">
        <v>16.0</v>
      </c>
      <c r="D6593" s="268">
        <v>0.3125</v>
      </c>
      <c r="E6593" s="269">
        <v>1.1436610987253072E-4</v>
      </c>
      <c r="F6593" s="269">
        <v>4.9476380536797194E-5</v>
      </c>
    </row>
    <row r="6594" ht="14.25" customHeight="1">
      <c r="A6594" s="267">
        <v>43603.0</v>
      </c>
      <c r="B6594" s="57">
        <v>138.0</v>
      </c>
      <c r="C6594" s="57">
        <v>17.0</v>
      </c>
      <c r="D6594" s="268">
        <v>0.333333333333333</v>
      </c>
      <c r="E6594" s="269">
        <v>1.3846772566795235E-4</v>
      </c>
      <c r="F6594" s="269">
        <v>5.117900901680845E-5</v>
      </c>
    </row>
    <row r="6595" ht="14.25" customHeight="1">
      <c r="A6595" s="267">
        <v>43603.0</v>
      </c>
      <c r="B6595" s="57">
        <v>138.0</v>
      </c>
      <c r="C6595" s="57">
        <v>18.0</v>
      </c>
      <c r="D6595" s="268">
        <v>0.354166666666667</v>
      </c>
      <c r="E6595" s="269">
        <v>1.755598702357652E-4</v>
      </c>
      <c r="F6595" s="269">
        <v>5.498488444271591E-5</v>
      </c>
    </row>
    <row r="6596" ht="14.25" customHeight="1">
      <c r="A6596" s="267">
        <v>43603.0</v>
      </c>
      <c r="B6596" s="57">
        <v>138.0</v>
      </c>
      <c r="C6596" s="57">
        <v>19.0</v>
      </c>
      <c r="D6596" s="268">
        <v>0.375</v>
      </c>
      <c r="E6596" s="269">
        <v>2.0512958603449938E-4</v>
      </c>
      <c r="F6596" s="269">
        <v>5.448411136035966E-5</v>
      </c>
    </row>
    <row r="6597" ht="14.25" customHeight="1">
      <c r="A6597" s="267">
        <v>43603.0</v>
      </c>
      <c r="B6597" s="57">
        <v>138.0</v>
      </c>
      <c r="C6597" s="57">
        <v>20.0</v>
      </c>
      <c r="D6597" s="268">
        <v>0.395833333333333</v>
      </c>
      <c r="E6597" s="269">
        <v>2.130468802465708E-4</v>
      </c>
      <c r="F6597" s="269">
        <v>5.348256519564716E-5</v>
      </c>
    </row>
    <row r="6598" ht="14.25" customHeight="1">
      <c r="A6598" s="267">
        <v>43603.0</v>
      </c>
      <c r="B6598" s="57">
        <v>138.0</v>
      </c>
      <c r="C6598" s="57">
        <v>21.0</v>
      </c>
      <c r="D6598" s="268">
        <v>0.416666666666667</v>
      </c>
      <c r="E6598" s="269">
        <v>2.334428721212434E-4</v>
      </c>
      <c r="F6598" s="269">
        <v>5.238086441446342E-5</v>
      </c>
    </row>
    <row r="6599" ht="14.25" customHeight="1">
      <c r="A6599" s="267">
        <v>43603.0</v>
      </c>
      <c r="B6599" s="57">
        <v>138.0</v>
      </c>
      <c r="C6599" s="57">
        <v>22.0</v>
      </c>
      <c r="D6599" s="268">
        <v>0.4375</v>
      </c>
      <c r="E6599" s="269">
        <v>2.2015377437014044E-4</v>
      </c>
      <c r="F6599" s="269">
        <v>5.0578081317980936E-5</v>
      </c>
    </row>
    <row r="6600" ht="14.25" customHeight="1">
      <c r="A6600" s="267">
        <v>43603.0</v>
      </c>
      <c r="B6600" s="57">
        <v>138.0</v>
      </c>
      <c r="C6600" s="57">
        <v>23.0</v>
      </c>
      <c r="D6600" s="268">
        <v>0.458333333333333</v>
      </c>
      <c r="E6600" s="269">
        <v>2.122067809837562E-4</v>
      </c>
      <c r="F6600" s="269">
        <v>5.127916363327967E-5</v>
      </c>
    </row>
    <row r="6601" ht="14.25" customHeight="1">
      <c r="A6601" s="267">
        <v>43603.0</v>
      </c>
      <c r="B6601" s="57">
        <v>138.0</v>
      </c>
      <c r="C6601" s="57">
        <v>24.0</v>
      </c>
      <c r="D6601" s="268">
        <v>0.479166666666667</v>
      </c>
      <c r="E6601" s="269">
        <v>2.1297204746099742E-4</v>
      </c>
      <c r="F6601" s="269">
        <v>5.1479472866222185E-5</v>
      </c>
    </row>
    <row r="6602" ht="14.25" customHeight="1">
      <c r="A6602" s="267">
        <v>43603.0</v>
      </c>
      <c r="B6602" s="57">
        <v>138.0</v>
      </c>
      <c r="C6602" s="57">
        <v>25.0</v>
      </c>
      <c r="D6602" s="268">
        <v>0.5</v>
      </c>
      <c r="E6602" s="269">
        <v>2.134382475762796E-4</v>
      </c>
      <c r="F6602" s="269">
        <v>5.298179211329092E-5</v>
      </c>
    </row>
    <row r="6603" ht="14.25" customHeight="1">
      <c r="A6603" s="267">
        <v>43603.0</v>
      </c>
      <c r="B6603" s="57">
        <v>138.0</v>
      </c>
      <c r="C6603" s="57">
        <v>26.0</v>
      </c>
      <c r="D6603" s="268">
        <v>0.520833333333333</v>
      </c>
      <c r="E6603" s="269">
        <v>2.146694989582539E-4</v>
      </c>
      <c r="F6603" s="269">
        <v>5.338241057917592E-5</v>
      </c>
    </row>
    <row r="6604" ht="14.25" customHeight="1">
      <c r="A6604" s="267">
        <v>43603.0</v>
      </c>
      <c r="B6604" s="57">
        <v>138.0</v>
      </c>
      <c r="C6604" s="57">
        <v>27.0</v>
      </c>
      <c r="D6604" s="268">
        <v>0.541666666666667</v>
      </c>
      <c r="E6604" s="269">
        <v>2.0596907348858397E-4</v>
      </c>
      <c r="F6604" s="269">
        <v>5.127916363327967E-5</v>
      </c>
    </row>
    <row r="6605" ht="14.25" customHeight="1">
      <c r="A6605" s="267">
        <v>43603.0</v>
      </c>
      <c r="B6605" s="57">
        <v>138.0</v>
      </c>
      <c r="C6605" s="57">
        <v>28.0</v>
      </c>
      <c r="D6605" s="268">
        <v>0.5625</v>
      </c>
      <c r="E6605" s="269">
        <v>1.6705013819174694E-4</v>
      </c>
      <c r="F6605" s="269">
        <v>4.987699900268219E-5</v>
      </c>
    </row>
    <row r="6606" ht="14.25" customHeight="1">
      <c r="A6606" s="267">
        <v>43603.0</v>
      </c>
      <c r="B6606" s="57">
        <v>138.0</v>
      </c>
      <c r="C6606" s="57">
        <v>29.0</v>
      </c>
      <c r="D6606" s="268">
        <v>0.583333333333333</v>
      </c>
      <c r="E6606" s="269">
        <v>1.7253203978540534E-4</v>
      </c>
      <c r="F6606" s="269">
        <v>4.80742159061997E-5</v>
      </c>
    </row>
    <row r="6607" ht="14.25" customHeight="1">
      <c r="A6607" s="267">
        <v>43603.0</v>
      </c>
      <c r="B6607" s="57">
        <v>138.0</v>
      </c>
      <c r="C6607" s="57">
        <v>30.0</v>
      </c>
      <c r="D6607" s="268">
        <v>0.604166666666667</v>
      </c>
      <c r="E6607" s="269">
        <v>1.721765960350042E-4</v>
      </c>
      <c r="F6607" s="269">
        <v>4.8174370522670945E-5</v>
      </c>
    </row>
    <row r="6608" ht="14.25" customHeight="1">
      <c r="A6608" s="267">
        <v>43603.0</v>
      </c>
      <c r="B6608" s="57">
        <v>138.0</v>
      </c>
      <c r="C6608" s="57">
        <v>31.0</v>
      </c>
      <c r="D6608" s="268">
        <v>0.625</v>
      </c>
      <c r="E6608" s="269">
        <v>1.7853003102493345E-4</v>
      </c>
      <c r="F6608" s="269">
        <v>4.8174370522670945E-5</v>
      </c>
    </row>
    <row r="6609" ht="14.25" customHeight="1">
      <c r="A6609" s="267">
        <v>43603.0</v>
      </c>
      <c r="B6609" s="57">
        <v>138.0</v>
      </c>
      <c r="C6609" s="57">
        <v>32.0</v>
      </c>
      <c r="D6609" s="268">
        <v>0.645833333333333</v>
      </c>
      <c r="E6609" s="269">
        <v>1.7141627931285027E-4</v>
      </c>
      <c r="F6609" s="269">
        <v>5.177993671563594E-5</v>
      </c>
    </row>
    <row r="6610" ht="14.25" customHeight="1">
      <c r="A6610" s="267">
        <v>43603.0</v>
      </c>
      <c r="B6610" s="57">
        <v>138.0</v>
      </c>
      <c r="C6610" s="57">
        <v>33.0</v>
      </c>
      <c r="D6610" s="268">
        <v>0.666666666666667</v>
      </c>
      <c r="E6610" s="269">
        <v>1.5156373498321972E-4</v>
      </c>
      <c r="F6610" s="269">
        <v>5.558581214154341E-5</v>
      </c>
    </row>
    <row r="6611" ht="14.25" customHeight="1">
      <c r="A6611" s="267">
        <v>43603.0</v>
      </c>
      <c r="B6611" s="57">
        <v>138.0</v>
      </c>
      <c r="C6611" s="57">
        <v>34.0</v>
      </c>
      <c r="D6611" s="268">
        <v>0.6875</v>
      </c>
      <c r="E6611" s="269">
        <v>1.0203736407138706E-4</v>
      </c>
      <c r="F6611" s="269">
        <v>6.019292449922087E-5</v>
      </c>
    </row>
    <row r="6612" ht="14.25" customHeight="1">
      <c r="A6612" s="267">
        <v>43603.0</v>
      </c>
      <c r="B6612" s="57">
        <v>138.0</v>
      </c>
      <c r="C6612" s="57">
        <v>35.0</v>
      </c>
      <c r="D6612" s="268">
        <v>0.708333333333333</v>
      </c>
      <c r="E6612" s="269">
        <v>6.848426490690342E-5</v>
      </c>
      <c r="F6612" s="269">
        <v>6.870606689927708E-5</v>
      </c>
    </row>
    <row r="6613" ht="14.25" customHeight="1">
      <c r="A6613" s="267">
        <v>43603.0</v>
      </c>
      <c r="B6613" s="57">
        <v>138.0</v>
      </c>
      <c r="C6613" s="57">
        <v>36.0</v>
      </c>
      <c r="D6613" s="268">
        <v>0.729166666666667</v>
      </c>
      <c r="E6613" s="269">
        <v>4.881673309398761E-5</v>
      </c>
      <c r="F6613" s="269">
        <v>6.990792229693207E-5</v>
      </c>
    </row>
    <row r="6614" ht="14.25" customHeight="1">
      <c r="A6614" s="267">
        <v>43603.0</v>
      </c>
      <c r="B6614" s="57">
        <v>138.0</v>
      </c>
      <c r="C6614" s="57">
        <v>37.0</v>
      </c>
      <c r="D6614" s="268">
        <v>0.75</v>
      </c>
      <c r="E6614" s="269">
        <v>4.2691353204145654E-5</v>
      </c>
      <c r="F6614" s="269">
        <v>7.040869537928833E-5</v>
      </c>
    </row>
    <row r="6615" ht="14.25" customHeight="1">
      <c r="A6615" s="267">
        <v>43603.0</v>
      </c>
      <c r="B6615" s="57">
        <v>138.0</v>
      </c>
      <c r="C6615" s="57">
        <v>38.0</v>
      </c>
      <c r="D6615" s="268">
        <v>0.770833333333333</v>
      </c>
      <c r="E6615" s="269">
        <v>3.0933209079990534E-5</v>
      </c>
      <c r="F6615" s="269">
        <v>7.090946846164457E-5</v>
      </c>
    </row>
    <row r="6616" ht="14.25" customHeight="1">
      <c r="A6616" s="267">
        <v>43603.0</v>
      </c>
      <c r="B6616" s="57">
        <v>138.0</v>
      </c>
      <c r="C6616" s="57">
        <v>39.0</v>
      </c>
      <c r="D6616" s="268">
        <v>0.791666666666667</v>
      </c>
      <c r="E6616" s="269">
        <v>1.6298420054145278E-5</v>
      </c>
      <c r="F6616" s="269">
        <v>7.000807691340332E-5</v>
      </c>
    </row>
    <row r="6617" ht="14.25" customHeight="1">
      <c r="A6617" s="267">
        <v>43603.0</v>
      </c>
      <c r="B6617" s="57">
        <v>138.0</v>
      </c>
      <c r="C6617" s="57">
        <v>40.0</v>
      </c>
      <c r="D6617" s="268">
        <v>0.8125</v>
      </c>
      <c r="E6617" s="269">
        <v>8.356298293950094E-6</v>
      </c>
      <c r="F6617" s="269">
        <v>6.900653074869083E-5</v>
      </c>
    </row>
    <row r="6618" ht="14.25" customHeight="1">
      <c r="A6618" s="267">
        <v>43603.0</v>
      </c>
      <c r="B6618" s="57">
        <v>138.0</v>
      </c>
      <c r="C6618" s="57">
        <v>41.0</v>
      </c>
      <c r="D6618" s="268">
        <v>0.833333333333333</v>
      </c>
      <c r="E6618" s="269">
        <v>2.8202204616754763E-6</v>
      </c>
      <c r="F6618" s="269">
        <v>6.770452073456459E-5</v>
      </c>
    </row>
    <row r="6619" ht="14.25" customHeight="1">
      <c r="A6619" s="267">
        <v>43603.0</v>
      </c>
      <c r="B6619" s="57">
        <v>138.0</v>
      </c>
      <c r="C6619" s="57">
        <v>42.0</v>
      </c>
      <c r="D6619" s="268">
        <v>0.854166666666667</v>
      </c>
      <c r="E6619" s="269">
        <v>1.570560207916927E-7</v>
      </c>
      <c r="F6619" s="269">
        <v>6.840560304986335E-5</v>
      </c>
    </row>
    <row r="6620" ht="14.25" customHeight="1">
      <c r="A6620" s="267">
        <v>43603.0</v>
      </c>
      <c r="B6620" s="57">
        <v>138.0</v>
      </c>
      <c r="C6620" s="57">
        <v>43.0</v>
      </c>
      <c r="D6620" s="268">
        <v>0.875</v>
      </c>
      <c r="E6620" s="269">
        <v>0.0</v>
      </c>
      <c r="F6620" s="269">
        <v>6.940714921457582E-5</v>
      </c>
    </row>
    <row r="6621" ht="14.25" customHeight="1">
      <c r="A6621" s="267">
        <v>43603.0</v>
      </c>
      <c r="B6621" s="57">
        <v>138.0</v>
      </c>
      <c r="C6621" s="57">
        <v>44.0</v>
      </c>
      <c r="D6621" s="268">
        <v>0.895833333333333</v>
      </c>
      <c r="E6621" s="269">
        <v>0.0</v>
      </c>
      <c r="F6621" s="269">
        <v>6.770452073456459E-5</v>
      </c>
    </row>
    <row r="6622" ht="14.25" customHeight="1">
      <c r="A6622" s="267">
        <v>43603.0</v>
      </c>
      <c r="B6622" s="57">
        <v>138.0</v>
      </c>
      <c r="C6622" s="57">
        <v>45.0</v>
      </c>
      <c r="D6622" s="268">
        <v>0.916666666666667</v>
      </c>
      <c r="E6622" s="269">
        <v>0.0</v>
      </c>
      <c r="F6622" s="269">
        <v>6.459972762395585E-5</v>
      </c>
    </row>
    <row r="6623" ht="14.25" customHeight="1">
      <c r="A6623" s="267">
        <v>43603.0</v>
      </c>
      <c r="B6623" s="57">
        <v>138.0</v>
      </c>
      <c r="C6623" s="57">
        <v>46.0</v>
      </c>
      <c r="D6623" s="268">
        <v>0.9375</v>
      </c>
      <c r="E6623" s="269">
        <v>0.0</v>
      </c>
      <c r="F6623" s="269">
        <v>5.9191378334508385E-5</v>
      </c>
    </row>
    <row r="6624" ht="14.25" customHeight="1">
      <c r="A6624" s="267">
        <v>43603.0</v>
      </c>
      <c r="B6624" s="57">
        <v>138.0</v>
      </c>
      <c r="C6624" s="57">
        <v>47.0</v>
      </c>
      <c r="D6624" s="268">
        <v>0.958333333333333</v>
      </c>
      <c r="E6624" s="269">
        <v>0.0</v>
      </c>
      <c r="F6624" s="269">
        <v>5.3783029045060915E-5</v>
      </c>
    </row>
    <row r="6625" ht="14.25" customHeight="1">
      <c r="A6625" s="267">
        <v>43603.0</v>
      </c>
      <c r="B6625" s="57">
        <v>138.0</v>
      </c>
      <c r="C6625" s="57">
        <v>48.0</v>
      </c>
      <c r="D6625" s="268">
        <v>0.979166666666667</v>
      </c>
      <c r="E6625" s="269">
        <v>0.0</v>
      </c>
      <c r="F6625" s="269">
        <v>4.486926817911972E-5</v>
      </c>
    </row>
    <row r="6626" ht="14.25" customHeight="1">
      <c r="A6626" s="267">
        <v>43604.0</v>
      </c>
      <c r="B6626" s="57">
        <v>139.0</v>
      </c>
      <c r="C6626" s="57">
        <v>1.0</v>
      </c>
      <c r="D6626" s="268">
        <v>0.0</v>
      </c>
      <c r="E6626" s="269">
        <v>0.0</v>
      </c>
      <c r="F6626" s="269">
        <v>3.7658135793189774E-5</v>
      </c>
    </row>
    <row r="6627" ht="14.25" customHeight="1">
      <c r="A6627" s="267">
        <v>43604.0</v>
      </c>
      <c r="B6627" s="57">
        <v>139.0</v>
      </c>
      <c r="C6627" s="57">
        <v>2.0</v>
      </c>
      <c r="D6627" s="268">
        <v>0.020833333333333332</v>
      </c>
      <c r="E6627" s="269">
        <v>0.0</v>
      </c>
      <c r="F6627" s="269">
        <v>3.335148728492605E-5</v>
      </c>
    </row>
    <row r="6628" ht="14.25" customHeight="1">
      <c r="A6628" s="267">
        <v>43604.0</v>
      </c>
      <c r="B6628" s="57">
        <v>139.0</v>
      </c>
      <c r="C6628" s="57">
        <v>3.0</v>
      </c>
      <c r="D6628" s="268">
        <v>0.0416666666666667</v>
      </c>
      <c r="E6628" s="269">
        <v>0.0</v>
      </c>
      <c r="F6628" s="269">
        <v>3.094777648961606E-5</v>
      </c>
    </row>
    <row r="6629" ht="14.25" customHeight="1">
      <c r="A6629" s="267">
        <v>43604.0</v>
      </c>
      <c r="B6629" s="57">
        <v>139.0</v>
      </c>
      <c r="C6629" s="57">
        <v>4.0</v>
      </c>
      <c r="D6629" s="268">
        <v>0.0625</v>
      </c>
      <c r="E6629" s="269">
        <v>0.0</v>
      </c>
      <c r="F6629" s="269">
        <v>2.9445457242547322E-5</v>
      </c>
    </row>
    <row r="6630" ht="14.25" customHeight="1">
      <c r="A6630" s="267">
        <v>43604.0</v>
      </c>
      <c r="B6630" s="57">
        <v>139.0</v>
      </c>
      <c r="C6630" s="57">
        <v>5.0</v>
      </c>
      <c r="D6630" s="268">
        <v>0.0833333333333333</v>
      </c>
      <c r="E6630" s="269">
        <v>0.0</v>
      </c>
      <c r="F6630" s="269">
        <v>2.724205568017983E-5</v>
      </c>
    </row>
    <row r="6631" ht="14.25" customHeight="1">
      <c r="A6631" s="267">
        <v>43604.0</v>
      </c>
      <c r="B6631" s="57">
        <v>139.0</v>
      </c>
      <c r="C6631" s="57">
        <v>6.0</v>
      </c>
      <c r="D6631" s="268">
        <v>0.104166666666667</v>
      </c>
      <c r="E6631" s="269">
        <v>0.0</v>
      </c>
      <c r="F6631" s="269">
        <v>2.6941591830766084E-5</v>
      </c>
    </row>
    <row r="6632" ht="14.25" customHeight="1">
      <c r="A6632" s="267">
        <v>43604.0</v>
      </c>
      <c r="B6632" s="57">
        <v>139.0</v>
      </c>
      <c r="C6632" s="57">
        <v>7.0</v>
      </c>
      <c r="D6632" s="268">
        <v>0.125</v>
      </c>
      <c r="E6632" s="269">
        <v>0.0</v>
      </c>
      <c r="F6632" s="269">
        <v>2.6641127981352337E-5</v>
      </c>
    </row>
    <row r="6633" ht="14.25" customHeight="1">
      <c r="A6633" s="267">
        <v>43604.0</v>
      </c>
      <c r="B6633" s="57">
        <v>139.0</v>
      </c>
      <c r="C6633" s="57">
        <v>8.0</v>
      </c>
      <c r="D6633" s="268">
        <v>0.145833333333333</v>
      </c>
      <c r="E6633" s="269">
        <v>3.320304735471091E-7</v>
      </c>
      <c r="F6633" s="269">
        <v>2.644081874840984E-5</v>
      </c>
    </row>
    <row r="6634" ht="14.25" customHeight="1">
      <c r="A6634" s="267">
        <v>43604.0</v>
      </c>
      <c r="B6634" s="57">
        <v>139.0</v>
      </c>
      <c r="C6634" s="57">
        <v>9.0</v>
      </c>
      <c r="D6634" s="268">
        <v>0.166666666666667</v>
      </c>
      <c r="E6634" s="269">
        <v>2.315873486542166E-6</v>
      </c>
      <c r="F6634" s="269">
        <v>2.644081874840984E-5</v>
      </c>
    </row>
    <row r="6635" ht="14.25" customHeight="1">
      <c r="A6635" s="267">
        <v>43604.0</v>
      </c>
      <c r="B6635" s="57">
        <v>139.0</v>
      </c>
      <c r="C6635" s="57">
        <v>10.0</v>
      </c>
      <c r="D6635" s="268">
        <v>0.1875</v>
      </c>
      <c r="E6635" s="269">
        <v>2.9268246143720573E-6</v>
      </c>
      <c r="F6635" s="269">
        <v>2.7141901063708585E-5</v>
      </c>
    </row>
    <row r="6636" ht="14.25" customHeight="1">
      <c r="A6636" s="267">
        <v>43604.0</v>
      </c>
      <c r="B6636" s="57">
        <v>139.0</v>
      </c>
      <c r="C6636" s="57">
        <v>11.0</v>
      </c>
      <c r="D6636" s="268">
        <v>0.208333333333333</v>
      </c>
      <c r="E6636" s="269">
        <v>7.938531123217473E-6</v>
      </c>
      <c r="F6636" s="269">
        <v>2.7742828762536086E-5</v>
      </c>
    </row>
    <row r="6637" ht="14.25" customHeight="1">
      <c r="A6637" s="267">
        <v>43604.0</v>
      </c>
      <c r="B6637" s="57">
        <v>139.0</v>
      </c>
      <c r="C6637" s="57">
        <v>12.0</v>
      </c>
      <c r="D6637" s="268">
        <v>0.229166666666667</v>
      </c>
      <c r="E6637" s="269">
        <v>1.632973243950778E-5</v>
      </c>
      <c r="F6637" s="269">
        <v>2.9445457242547322E-5</v>
      </c>
    </row>
    <row r="6638" ht="14.25" customHeight="1">
      <c r="A6638" s="267">
        <v>43604.0</v>
      </c>
      <c r="B6638" s="57">
        <v>139.0</v>
      </c>
      <c r="C6638" s="57">
        <v>13.0</v>
      </c>
      <c r="D6638" s="268">
        <v>0.25</v>
      </c>
      <c r="E6638" s="269">
        <v>2.9012253992508106E-5</v>
      </c>
      <c r="F6638" s="269">
        <v>3.485380653199478E-5</v>
      </c>
    </row>
    <row r="6639" ht="14.25" customHeight="1">
      <c r="A6639" s="267">
        <v>43604.0</v>
      </c>
      <c r="B6639" s="57">
        <v>139.0</v>
      </c>
      <c r="C6639" s="57">
        <v>14.0</v>
      </c>
      <c r="D6639" s="268">
        <v>0.270833333333333</v>
      </c>
      <c r="E6639" s="269">
        <v>4.28519525289465E-5</v>
      </c>
      <c r="F6639" s="269">
        <v>4.226524815086724E-5</v>
      </c>
    </row>
    <row r="6640" ht="14.25" customHeight="1">
      <c r="A6640" s="267">
        <v>43604.0</v>
      </c>
      <c r="B6640" s="57">
        <v>139.0</v>
      </c>
      <c r="C6640" s="57">
        <v>15.0</v>
      </c>
      <c r="D6640" s="268">
        <v>0.291666666666667</v>
      </c>
      <c r="E6640" s="269">
        <v>5.851265762828845E-5</v>
      </c>
      <c r="F6640" s="269">
        <v>4.667205127560222E-5</v>
      </c>
    </row>
    <row r="6641" ht="14.25" customHeight="1">
      <c r="A6641" s="267">
        <v>43604.0</v>
      </c>
      <c r="B6641" s="57">
        <v>139.0</v>
      </c>
      <c r="C6641" s="57">
        <v>16.0</v>
      </c>
      <c r="D6641" s="268">
        <v>0.3125</v>
      </c>
      <c r="E6641" s="269">
        <v>7.204005267150741E-5</v>
      </c>
      <c r="F6641" s="269">
        <v>5.0578081317980936E-5</v>
      </c>
    </row>
    <row r="6642" ht="14.25" customHeight="1">
      <c r="A6642" s="267">
        <v>43604.0</v>
      </c>
      <c r="B6642" s="57">
        <v>139.0</v>
      </c>
      <c r="C6642" s="57">
        <v>17.0</v>
      </c>
      <c r="D6642" s="268">
        <v>0.333333333333333</v>
      </c>
      <c r="E6642" s="269">
        <v>9.338778884540332E-5</v>
      </c>
      <c r="F6642" s="269">
        <v>5.248101903093467E-5</v>
      </c>
    </row>
    <row r="6643" ht="14.25" customHeight="1">
      <c r="A6643" s="267">
        <v>43604.0</v>
      </c>
      <c r="B6643" s="57">
        <v>139.0</v>
      </c>
      <c r="C6643" s="57">
        <v>18.0</v>
      </c>
      <c r="D6643" s="268">
        <v>0.354166666666667</v>
      </c>
      <c r="E6643" s="269">
        <v>1.1538267430149985E-4</v>
      </c>
      <c r="F6643" s="269">
        <v>5.5285348292129665E-5</v>
      </c>
    </row>
    <row r="6644" ht="14.25" customHeight="1">
      <c r="A6644" s="267">
        <v>43604.0</v>
      </c>
      <c r="B6644" s="57">
        <v>139.0</v>
      </c>
      <c r="C6644" s="57">
        <v>19.0</v>
      </c>
      <c r="D6644" s="268">
        <v>0.375</v>
      </c>
      <c r="E6644" s="269">
        <v>1.2642464782633257E-4</v>
      </c>
      <c r="F6644" s="269">
        <v>5.538550290860091E-5</v>
      </c>
    </row>
    <row r="6645" ht="14.25" customHeight="1">
      <c r="A6645" s="267">
        <v>43604.0</v>
      </c>
      <c r="B6645" s="57">
        <v>139.0</v>
      </c>
      <c r="C6645" s="57">
        <v>20.0</v>
      </c>
      <c r="D6645" s="268">
        <v>0.395833333333333</v>
      </c>
      <c r="E6645" s="269">
        <v>1.497986668512634E-4</v>
      </c>
      <c r="F6645" s="269">
        <v>5.608658522389965E-5</v>
      </c>
    </row>
    <row r="6646" ht="14.25" customHeight="1">
      <c r="A6646" s="267">
        <v>43604.0</v>
      </c>
      <c r="B6646" s="57">
        <v>139.0</v>
      </c>
      <c r="C6646" s="57">
        <v>21.0</v>
      </c>
      <c r="D6646" s="268">
        <v>0.416666666666667</v>
      </c>
      <c r="E6646" s="269">
        <v>1.7354989305319707E-4</v>
      </c>
      <c r="F6646" s="269">
        <v>5.568596675801466E-5</v>
      </c>
    </row>
    <row r="6647" ht="14.25" customHeight="1">
      <c r="A6647" s="267">
        <v>43604.0</v>
      </c>
      <c r="B6647" s="57">
        <v>139.0</v>
      </c>
      <c r="C6647" s="57">
        <v>22.0</v>
      </c>
      <c r="D6647" s="268">
        <v>0.4375</v>
      </c>
      <c r="E6647" s="269">
        <v>2.0852344148928392E-4</v>
      </c>
      <c r="F6647" s="269">
        <v>5.318210134623342E-5</v>
      </c>
    </row>
    <row r="6648" ht="14.25" customHeight="1">
      <c r="A6648" s="267">
        <v>43604.0</v>
      </c>
      <c r="B6648" s="57">
        <v>139.0</v>
      </c>
      <c r="C6648" s="57">
        <v>23.0</v>
      </c>
      <c r="D6648" s="268">
        <v>0.458333333333333</v>
      </c>
      <c r="E6648" s="269">
        <v>2.2409030445139723E-4</v>
      </c>
      <c r="F6648" s="269">
        <v>5.368287442858966E-5</v>
      </c>
    </row>
    <row r="6649" ht="14.25" customHeight="1">
      <c r="A6649" s="267">
        <v>43604.0</v>
      </c>
      <c r="B6649" s="57">
        <v>139.0</v>
      </c>
      <c r="C6649" s="57">
        <v>24.0</v>
      </c>
      <c r="D6649" s="268">
        <v>0.479166666666667</v>
      </c>
      <c r="E6649" s="269">
        <v>2.2083109842180106E-4</v>
      </c>
      <c r="F6649" s="269">
        <v>5.478457520977341E-5</v>
      </c>
    </row>
    <row r="6650" ht="14.25" customHeight="1">
      <c r="A6650" s="267">
        <v>43604.0</v>
      </c>
      <c r="B6650" s="57">
        <v>139.0</v>
      </c>
      <c r="C6650" s="57">
        <v>25.0</v>
      </c>
      <c r="D6650" s="268">
        <v>0.5</v>
      </c>
      <c r="E6650" s="269">
        <v>2.2088831587379476E-4</v>
      </c>
      <c r="F6650" s="269">
        <v>5.4684420593302164E-5</v>
      </c>
    </row>
    <row r="6651" ht="14.25" customHeight="1">
      <c r="A6651" s="267">
        <v>43604.0</v>
      </c>
      <c r="B6651" s="57">
        <v>139.0</v>
      </c>
      <c r="C6651" s="57">
        <v>26.0</v>
      </c>
      <c r="D6651" s="268">
        <v>0.520833333333333</v>
      </c>
      <c r="E6651" s="269">
        <v>1.9919323509633296E-4</v>
      </c>
      <c r="F6651" s="269">
        <v>5.3783029045060915E-5</v>
      </c>
    </row>
    <row r="6652" ht="14.25" customHeight="1">
      <c r="A6652" s="267">
        <v>43604.0</v>
      </c>
      <c r="B6652" s="57">
        <v>139.0</v>
      </c>
      <c r="C6652" s="57">
        <v>27.0</v>
      </c>
      <c r="D6652" s="268">
        <v>0.541666666666667</v>
      </c>
      <c r="E6652" s="269">
        <v>1.7883276645084032E-4</v>
      </c>
      <c r="F6652" s="269">
        <v>5.318210134623342E-5</v>
      </c>
    </row>
    <row r="6653" ht="14.25" customHeight="1">
      <c r="A6653" s="267">
        <v>43604.0</v>
      </c>
      <c r="B6653" s="57">
        <v>139.0</v>
      </c>
      <c r="C6653" s="57">
        <v>28.0</v>
      </c>
      <c r="D6653" s="268">
        <v>0.5625</v>
      </c>
      <c r="E6653" s="269">
        <v>1.6745998700713212E-4</v>
      </c>
      <c r="F6653" s="269">
        <v>5.288163749681968E-5</v>
      </c>
    </row>
    <row r="6654" ht="14.25" customHeight="1">
      <c r="A6654" s="267">
        <v>43604.0</v>
      </c>
      <c r="B6654" s="57">
        <v>139.0</v>
      </c>
      <c r="C6654" s="57">
        <v>29.0</v>
      </c>
      <c r="D6654" s="268">
        <v>0.583333333333333</v>
      </c>
      <c r="E6654" s="269">
        <v>1.5848668149911864E-4</v>
      </c>
      <c r="F6654" s="269">
        <v>5.117900901680845E-5</v>
      </c>
    </row>
    <row r="6655" ht="14.25" customHeight="1">
      <c r="A6655" s="267">
        <v>43604.0</v>
      </c>
      <c r="B6655" s="57">
        <v>139.0</v>
      </c>
      <c r="C6655" s="57">
        <v>30.0</v>
      </c>
      <c r="D6655" s="268">
        <v>0.604166666666667</v>
      </c>
      <c r="E6655" s="269">
        <v>1.5902411568445674E-4</v>
      </c>
      <c r="F6655" s="269">
        <v>5.167978209916469E-5</v>
      </c>
    </row>
    <row r="6656" ht="14.25" customHeight="1">
      <c r="A6656" s="267">
        <v>43604.0</v>
      </c>
      <c r="B6656" s="57">
        <v>139.0</v>
      </c>
      <c r="C6656" s="57">
        <v>31.0</v>
      </c>
      <c r="D6656" s="268">
        <v>0.625</v>
      </c>
      <c r="E6656" s="269">
        <v>1.429736653454703E-4</v>
      </c>
      <c r="F6656" s="269">
        <v>5.258117364740593E-5</v>
      </c>
    </row>
    <row r="6657" ht="14.25" customHeight="1">
      <c r="A6657" s="267">
        <v>43604.0</v>
      </c>
      <c r="B6657" s="57">
        <v>139.0</v>
      </c>
      <c r="C6657" s="57">
        <v>32.0</v>
      </c>
      <c r="D6657" s="268">
        <v>0.645833333333333</v>
      </c>
      <c r="E6657" s="269">
        <v>1.2489364604926554E-4</v>
      </c>
      <c r="F6657" s="269">
        <v>5.5085039059187164E-5</v>
      </c>
    </row>
    <row r="6658" ht="14.25" customHeight="1">
      <c r="A6658" s="267">
        <v>43604.0</v>
      </c>
      <c r="B6658" s="57">
        <v>139.0</v>
      </c>
      <c r="C6658" s="57">
        <v>33.0</v>
      </c>
      <c r="D6658" s="268">
        <v>0.666666666666667</v>
      </c>
      <c r="E6658" s="269">
        <v>1.0164460615597983E-4</v>
      </c>
      <c r="F6658" s="269">
        <v>5.798952293685338E-5</v>
      </c>
    </row>
    <row r="6659" ht="14.25" customHeight="1">
      <c r="A6659" s="267">
        <v>43604.0</v>
      </c>
      <c r="B6659" s="57">
        <v>139.0</v>
      </c>
      <c r="C6659" s="57">
        <v>34.0</v>
      </c>
      <c r="D6659" s="268">
        <v>0.6875</v>
      </c>
      <c r="E6659" s="269">
        <v>8.123224938506369E-5</v>
      </c>
      <c r="F6659" s="269">
        <v>6.28970991439446E-5</v>
      </c>
    </row>
    <row r="6660" ht="14.25" customHeight="1">
      <c r="A6660" s="267">
        <v>43604.0</v>
      </c>
      <c r="B6660" s="57">
        <v>139.0</v>
      </c>
      <c r="C6660" s="57">
        <v>35.0</v>
      </c>
      <c r="D6660" s="268">
        <v>0.708333333333333</v>
      </c>
      <c r="E6660" s="269">
        <v>6.47500842782377E-5</v>
      </c>
      <c r="F6660" s="269">
        <v>6.900653074869083E-5</v>
      </c>
    </row>
    <row r="6661" ht="14.25" customHeight="1">
      <c r="A6661" s="267">
        <v>43604.0</v>
      </c>
      <c r="B6661" s="57">
        <v>139.0</v>
      </c>
      <c r="C6661" s="57">
        <v>36.0</v>
      </c>
      <c r="D6661" s="268">
        <v>0.729166666666667</v>
      </c>
      <c r="E6661" s="269">
        <v>5.023065727393978E-5</v>
      </c>
      <c r="F6661" s="269">
        <v>7.030854076281706E-5</v>
      </c>
    </row>
    <row r="6662" ht="14.25" customHeight="1">
      <c r="A6662" s="267">
        <v>43604.0</v>
      </c>
      <c r="B6662" s="57">
        <v>139.0</v>
      </c>
      <c r="C6662" s="57">
        <v>37.0</v>
      </c>
      <c r="D6662" s="268">
        <v>0.75</v>
      </c>
      <c r="E6662" s="269">
        <v>4.0621124291653815E-5</v>
      </c>
      <c r="F6662" s="269">
        <v>7.080931384517331E-5</v>
      </c>
    </row>
    <row r="6663" ht="14.25" customHeight="1">
      <c r="A6663" s="267">
        <v>43604.0</v>
      </c>
      <c r="B6663" s="57">
        <v>139.0</v>
      </c>
      <c r="C6663" s="57">
        <v>38.0</v>
      </c>
      <c r="D6663" s="268">
        <v>0.770833333333333</v>
      </c>
      <c r="E6663" s="269">
        <v>2.5654543116835558E-5</v>
      </c>
      <c r="F6663" s="269">
        <v>7.110977769458707E-5</v>
      </c>
    </row>
    <row r="6664" ht="14.25" customHeight="1">
      <c r="A6664" s="267">
        <v>43604.0</v>
      </c>
      <c r="B6664" s="57">
        <v>139.0</v>
      </c>
      <c r="C6664" s="57">
        <v>39.0</v>
      </c>
      <c r="D6664" s="268">
        <v>0.791666666666667</v>
      </c>
      <c r="E6664" s="269">
        <v>1.2344682700760892E-5</v>
      </c>
      <c r="F6664" s="269">
        <v>6.940714921457582E-5</v>
      </c>
    </row>
    <row r="6665" ht="14.25" customHeight="1">
      <c r="A6665" s="267">
        <v>43604.0</v>
      </c>
      <c r="B6665" s="57">
        <v>139.0</v>
      </c>
      <c r="C6665" s="57">
        <v>40.0</v>
      </c>
      <c r="D6665" s="268">
        <v>0.8125</v>
      </c>
      <c r="E6665" s="269">
        <v>6.283548825137943E-6</v>
      </c>
      <c r="F6665" s="269">
        <v>6.930699459810458E-5</v>
      </c>
    </row>
    <row r="6666" ht="14.25" customHeight="1">
      <c r="A6666" s="267">
        <v>43604.0</v>
      </c>
      <c r="B6666" s="57">
        <v>139.0</v>
      </c>
      <c r="C6666" s="57">
        <v>41.0</v>
      </c>
      <c r="D6666" s="268">
        <v>0.833333333333333</v>
      </c>
      <c r="E6666" s="269">
        <v>1.4945738114711634E-6</v>
      </c>
      <c r="F6666" s="269">
        <v>6.800498458397833E-5</v>
      </c>
    </row>
    <row r="6667" ht="14.25" customHeight="1">
      <c r="A6667" s="267">
        <v>43604.0</v>
      </c>
      <c r="B6667" s="57">
        <v>139.0</v>
      </c>
      <c r="C6667" s="57">
        <v>42.0</v>
      </c>
      <c r="D6667" s="268">
        <v>0.854166666666667</v>
      </c>
      <c r="E6667" s="269">
        <v>2.241606401681115E-7</v>
      </c>
      <c r="F6667" s="269">
        <v>6.790482996750707E-5</v>
      </c>
    </row>
    <row r="6668" ht="14.25" customHeight="1">
      <c r="A6668" s="267">
        <v>43604.0</v>
      </c>
      <c r="B6668" s="57">
        <v>139.0</v>
      </c>
      <c r="C6668" s="57">
        <v>43.0</v>
      </c>
      <c r="D6668" s="268">
        <v>0.875</v>
      </c>
      <c r="E6668" s="269">
        <v>2.7466076768022574E-9</v>
      </c>
      <c r="F6668" s="269">
        <v>6.950730383104707E-5</v>
      </c>
    </row>
    <row r="6669" ht="14.25" customHeight="1">
      <c r="A6669" s="267">
        <v>43604.0</v>
      </c>
      <c r="B6669" s="57">
        <v>139.0</v>
      </c>
      <c r="C6669" s="57">
        <v>44.0</v>
      </c>
      <c r="D6669" s="268">
        <v>0.895833333333333</v>
      </c>
      <c r="E6669" s="269">
        <v>0.0</v>
      </c>
      <c r="F6669" s="269">
        <v>6.810513920044957E-5</v>
      </c>
    </row>
    <row r="6670" ht="14.25" customHeight="1">
      <c r="A6670" s="267">
        <v>43604.0</v>
      </c>
      <c r="B6670" s="57">
        <v>139.0</v>
      </c>
      <c r="C6670" s="57">
        <v>45.0</v>
      </c>
      <c r="D6670" s="268">
        <v>0.916666666666667</v>
      </c>
      <c r="E6670" s="269">
        <v>0.0</v>
      </c>
      <c r="F6670" s="269">
        <v>6.560127378866834E-5</v>
      </c>
    </row>
    <row r="6671" ht="14.25" customHeight="1">
      <c r="A6671" s="267">
        <v>43604.0</v>
      </c>
      <c r="B6671" s="57">
        <v>139.0</v>
      </c>
      <c r="C6671" s="57">
        <v>46.0</v>
      </c>
      <c r="D6671" s="268">
        <v>0.9375</v>
      </c>
      <c r="E6671" s="269">
        <v>0.0</v>
      </c>
      <c r="F6671" s="269">
        <v>5.959199680039339E-5</v>
      </c>
    </row>
    <row r="6672" ht="14.25" customHeight="1">
      <c r="A6672" s="267">
        <v>43604.0</v>
      </c>
      <c r="B6672" s="57">
        <v>139.0</v>
      </c>
      <c r="C6672" s="57">
        <v>47.0</v>
      </c>
      <c r="D6672" s="268">
        <v>0.958333333333333</v>
      </c>
      <c r="E6672" s="269">
        <v>0.0</v>
      </c>
      <c r="F6672" s="269">
        <v>5.338241057917592E-5</v>
      </c>
    </row>
    <row r="6673" ht="14.25" customHeight="1">
      <c r="A6673" s="267">
        <v>43604.0</v>
      </c>
      <c r="B6673" s="57">
        <v>139.0</v>
      </c>
      <c r="C6673" s="57">
        <v>48.0</v>
      </c>
      <c r="D6673" s="268">
        <v>0.979166666666667</v>
      </c>
      <c r="E6673" s="269">
        <v>0.0</v>
      </c>
      <c r="F6673" s="269">
        <v>4.5370041261475974E-5</v>
      </c>
    </row>
    <row r="6674" ht="14.25" customHeight="1">
      <c r="A6674" s="267">
        <v>43605.0</v>
      </c>
      <c r="B6674" s="57">
        <v>140.0</v>
      </c>
      <c r="C6674" s="57">
        <v>1.0</v>
      </c>
      <c r="D6674" s="268">
        <v>0.0</v>
      </c>
      <c r="E6674" s="269">
        <v>0.0</v>
      </c>
      <c r="F6674" s="269">
        <v>3.8559527341431015E-5</v>
      </c>
    </row>
    <row r="6675" ht="14.25" customHeight="1">
      <c r="A6675" s="267">
        <v>43605.0</v>
      </c>
      <c r="B6675" s="57">
        <v>140.0</v>
      </c>
      <c r="C6675" s="57">
        <v>2.0</v>
      </c>
      <c r="D6675" s="268">
        <v>0.020833333333333332</v>
      </c>
      <c r="E6675" s="269">
        <v>0.0</v>
      </c>
      <c r="F6675" s="269">
        <v>3.3852260367282293E-5</v>
      </c>
    </row>
    <row r="6676" ht="14.25" customHeight="1">
      <c r="A6676" s="267">
        <v>43605.0</v>
      </c>
      <c r="B6676" s="57">
        <v>140.0</v>
      </c>
      <c r="C6676" s="57">
        <v>3.0</v>
      </c>
      <c r="D6676" s="268">
        <v>0.0416666666666667</v>
      </c>
      <c r="E6676" s="269">
        <v>0.0</v>
      </c>
      <c r="F6676" s="269">
        <v>3.0847621873144815E-5</v>
      </c>
    </row>
    <row r="6677" ht="14.25" customHeight="1">
      <c r="A6677" s="267">
        <v>43605.0</v>
      </c>
      <c r="B6677" s="57">
        <v>140.0</v>
      </c>
      <c r="C6677" s="57">
        <v>4.0</v>
      </c>
      <c r="D6677" s="268">
        <v>0.0625</v>
      </c>
      <c r="E6677" s="269">
        <v>0.0</v>
      </c>
      <c r="F6677" s="269">
        <v>3.0146539557846063E-5</v>
      </c>
    </row>
    <row r="6678" ht="14.25" customHeight="1">
      <c r="A6678" s="267">
        <v>43605.0</v>
      </c>
      <c r="B6678" s="57">
        <v>140.0</v>
      </c>
      <c r="C6678" s="57">
        <v>5.0</v>
      </c>
      <c r="D6678" s="268">
        <v>0.0833333333333333</v>
      </c>
      <c r="E6678" s="269">
        <v>0.0</v>
      </c>
      <c r="F6678" s="269">
        <v>2.8043292611949826E-5</v>
      </c>
    </row>
    <row r="6679" ht="14.25" customHeight="1">
      <c r="A6679" s="267">
        <v>43605.0</v>
      </c>
      <c r="B6679" s="57">
        <v>140.0</v>
      </c>
      <c r="C6679" s="57">
        <v>6.0</v>
      </c>
      <c r="D6679" s="268">
        <v>0.104166666666667</v>
      </c>
      <c r="E6679" s="269">
        <v>0.0</v>
      </c>
      <c r="F6679" s="269">
        <v>2.704174644723733E-5</v>
      </c>
    </row>
    <row r="6680" ht="14.25" customHeight="1">
      <c r="A6680" s="267">
        <v>43605.0</v>
      </c>
      <c r="B6680" s="57">
        <v>140.0</v>
      </c>
      <c r="C6680" s="57">
        <v>7.0</v>
      </c>
      <c r="D6680" s="268">
        <v>0.125</v>
      </c>
      <c r="E6680" s="269">
        <v>0.0</v>
      </c>
      <c r="F6680" s="269">
        <v>2.7141901063708585E-5</v>
      </c>
    </row>
    <row r="6681" ht="14.25" customHeight="1">
      <c r="A6681" s="267">
        <v>43605.0</v>
      </c>
      <c r="B6681" s="57">
        <v>140.0</v>
      </c>
      <c r="C6681" s="57">
        <v>8.0</v>
      </c>
      <c r="D6681" s="268">
        <v>0.145833333333333</v>
      </c>
      <c r="E6681" s="269">
        <v>0.0</v>
      </c>
      <c r="F6681" s="269">
        <v>2.674128259782358E-5</v>
      </c>
    </row>
    <row r="6682" ht="14.25" customHeight="1">
      <c r="A6682" s="267">
        <v>43605.0</v>
      </c>
      <c r="B6682" s="57">
        <v>140.0</v>
      </c>
      <c r="C6682" s="57">
        <v>9.0</v>
      </c>
      <c r="D6682" s="268">
        <v>0.166666666666667</v>
      </c>
      <c r="E6682" s="269">
        <v>1.6261484292932032E-6</v>
      </c>
      <c r="F6682" s="269">
        <v>2.684143721429483E-5</v>
      </c>
    </row>
    <row r="6683" ht="14.25" customHeight="1">
      <c r="A6683" s="267">
        <v>43605.0</v>
      </c>
      <c r="B6683" s="57">
        <v>140.0</v>
      </c>
      <c r="C6683" s="57">
        <v>10.0</v>
      </c>
      <c r="D6683" s="268">
        <v>0.1875</v>
      </c>
      <c r="E6683" s="269">
        <v>5.8967382690951875E-6</v>
      </c>
      <c r="F6683" s="269">
        <v>2.7642674146064832E-5</v>
      </c>
    </row>
    <row r="6684" ht="14.25" customHeight="1">
      <c r="A6684" s="267">
        <v>43605.0</v>
      </c>
      <c r="B6684" s="57">
        <v>140.0</v>
      </c>
      <c r="C6684" s="57">
        <v>11.0</v>
      </c>
      <c r="D6684" s="268">
        <v>0.208333333333333</v>
      </c>
      <c r="E6684" s="269">
        <v>1.6074347702838722E-5</v>
      </c>
      <c r="F6684" s="269">
        <v>2.834375646136358E-5</v>
      </c>
    </row>
    <row r="6685" ht="14.25" customHeight="1">
      <c r="A6685" s="267">
        <v>43605.0</v>
      </c>
      <c r="B6685" s="57">
        <v>140.0</v>
      </c>
      <c r="C6685" s="57">
        <v>12.0</v>
      </c>
      <c r="D6685" s="268">
        <v>0.229166666666667</v>
      </c>
      <c r="E6685" s="269">
        <v>2.9684129762741933E-5</v>
      </c>
      <c r="F6685" s="269">
        <v>2.9645766475489823E-5</v>
      </c>
    </row>
    <row r="6686" ht="14.25" customHeight="1">
      <c r="A6686" s="267">
        <v>43605.0</v>
      </c>
      <c r="B6686" s="57">
        <v>140.0</v>
      </c>
      <c r="C6686" s="57">
        <v>13.0</v>
      </c>
      <c r="D6686" s="268">
        <v>0.25</v>
      </c>
      <c r="E6686" s="269">
        <v>4.810538663447257E-5</v>
      </c>
      <c r="F6686" s="269">
        <v>3.415272421669604E-5</v>
      </c>
    </row>
    <row r="6687" ht="14.25" customHeight="1">
      <c r="A6687" s="267">
        <v>43605.0</v>
      </c>
      <c r="B6687" s="57">
        <v>140.0</v>
      </c>
      <c r="C6687" s="57">
        <v>14.0</v>
      </c>
      <c r="D6687" s="268">
        <v>0.270833333333333</v>
      </c>
      <c r="E6687" s="269">
        <v>6.535467478903988E-5</v>
      </c>
      <c r="F6687" s="269">
        <v>4.146401121909723E-5</v>
      </c>
    </row>
    <row r="6688" ht="14.25" customHeight="1">
      <c r="A6688" s="267">
        <v>43605.0</v>
      </c>
      <c r="B6688" s="57">
        <v>140.0</v>
      </c>
      <c r="C6688" s="57">
        <v>15.0</v>
      </c>
      <c r="D6688" s="268">
        <v>0.291666666666667</v>
      </c>
      <c r="E6688" s="269">
        <v>7.998842510962539E-5</v>
      </c>
      <c r="F6688" s="269">
        <v>4.597096896030346E-5</v>
      </c>
    </row>
    <row r="6689" ht="14.25" customHeight="1">
      <c r="A6689" s="267">
        <v>43605.0</v>
      </c>
      <c r="B6689" s="57">
        <v>140.0</v>
      </c>
      <c r="C6689" s="57">
        <v>16.0</v>
      </c>
      <c r="D6689" s="268">
        <v>0.3125</v>
      </c>
      <c r="E6689" s="269">
        <v>1.0433641198678433E-4</v>
      </c>
      <c r="F6689" s="269">
        <v>5.037777208503844E-5</v>
      </c>
    </row>
    <row r="6690" ht="14.25" customHeight="1">
      <c r="A6690" s="267">
        <v>43605.0</v>
      </c>
      <c r="B6690" s="57">
        <v>140.0</v>
      </c>
      <c r="C6690" s="57">
        <v>17.0</v>
      </c>
      <c r="D6690" s="268">
        <v>0.333333333333333</v>
      </c>
      <c r="E6690" s="269">
        <v>1.307285236102388E-4</v>
      </c>
      <c r="F6690" s="269">
        <v>5.358271981211842E-5</v>
      </c>
    </row>
    <row r="6691" ht="14.25" customHeight="1">
      <c r="A6691" s="267">
        <v>43605.0</v>
      </c>
      <c r="B6691" s="57">
        <v>140.0</v>
      </c>
      <c r="C6691" s="57">
        <v>18.0</v>
      </c>
      <c r="D6691" s="268">
        <v>0.354166666666667</v>
      </c>
      <c r="E6691" s="269">
        <v>1.5596384406885044E-4</v>
      </c>
      <c r="F6691" s="269">
        <v>5.67876675391984E-5</v>
      </c>
    </row>
    <row r="6692" ht="14.25" customHeight="1">
      <c r="A6692" s="267">
        <v>43605.0</v>
      </c>
      <c r="B6692" s="57">
        <v>140.0</v>
      </c>
      <c r="C6692" s="57">
        <v>19.0</v>
      </c>
      <c r="D6692" s="268">
        <v>0.375</v>
      </c>
      <c r="E6692" s="269">
        <v>1.7299265810672402E-4</v>
      </c>
      <c r="F6692" s="269">
        <v>5.7088131388612155E-5</v>
      </c>
    </row>
    <row r="6693" ht="14.25" customHeight="1">
      <c r="A6693" s="267">
        <v>43605.0</v>
      </c>
      <c r="B6693" s="57">
        <v>140.0</v>
      </c>
      <c r="C6693" s="57">
        <v>20.0</v>
      </c>
      <c r="D6693" s="268">
        <v>0.395833333333333</v>
      </c>
      <c r="E6693" s="269">
        <v>1.8011411351210387E-4</v>
      </c>
      <c r="F6693" s="269">
        <v>5.6987976772140894E-5</v>
      </c>
    </row>
    <row r="6694" ht="14.25" customHeight="1">
      <c r="A6694" s="267">
        <v>43605.0</v>
      </c>
      <c r="B6694" s="57">
        <v>140.0</v>
      </c>
      <c r="C6694" s="57">
        <v>21.0</v>
      </c>
      <c r="D6694" s="268">
        <v>0.416666666666667</v>
      </c>
      <c r="E6694" s="269">
        <v>2.0190617025605674E-4</v>
      </c>
      <c r="F6694" s="269">
        <v>5.6487203689784654E-5</v>
      </c>
    </row>
    <row r="6695" ht="14.25" customHeight="1">
      <c r="A6695" s="267">
        <v>43605.0</v>
      </c>
      <c r="B6695" s="57">
        <v>140.0</v>
      </c>
      <c r="C6695" s="57">
        <v>22.0</v>
      </c>
      <c r="D6695" s="268">
        <v>0.4375</v>
      </c>
      <c r="E6695" s="269">
        <v>2.2898626518045627E-4</v>
      </c>
      <c r="F6695" s="269">
        <v>5.428380212741717E-5</v>
      </c>
    </row>
    <row r="6696" ht="14.25" customHeight="1">
      <c r="A6696" s="267">
        <v>43605.0</v>
      </c>
      <c r="B6696" s="57">
        <v>140.0</v>
      </c>
      <c r="C6696" s="57">
        <v>23.0</v>
      </c>
      <c r="D6696" s="268">
        <v>0.458333333333333</v>
      </c>
      <c r="E6696" s="269">
        <v>2.1570050667443652E-4</v>
      </c>
      <c r="F6696" s="269">
        <v>5.5786121374485906E-5</v>
      </c>
    </row>
    <row r="6697" ht="14.25" customHeight="1">
      <c r="A6697" s="267">
        <v>43605.0</v>
      </c>
      <c r="B6697" s="57">
        <v>140.0</v>
      </c>
      <c r="C6697" s="57">
        <v>24.0</v>
      </c>
      <c r="D6697" s="268">
        <v>0.479166666666667</v>
      </c>
      <c r="E6697" s="269">
        <v>2.149180751491945E-4</v>
      </c>
      <c r="F6697" s="269">
        <v>5.6387049073313414E-5</v>
      </c>
    </row>
    <row r="6698" ht="14.25" customHeight="1">
      <c r="A6698" s="267">
        <v>43605.0</v>
      </c>
      <c r="B6698" s="57">
        <v>140.0</v>
      </c>
      <c r="C6698" s="57">
        <v>25.0</v>
      </c>
      <c r="D6698" s="268">
        <v>0.5</v>
      </c>
      <c r="E6698" s="269">
        <v>2.1084606610370735E-4</v>
      </c>
      <c r="F6698" s="269">
        <v>5.728844062155465E-5</v>
      </c>
    </row>
    <row r="6699" ht="14.25" customHeight="1">
      <c r="A6699" s="267">
        <v>43605.0</v>
      </c>
      <c r="B6699" s="57">
        <v>140.0</v>
      </c>
      <c r="C6699" s="57">
        <v>26.0</v>
      </c>
      <c r="D6699" s="268">
        <v>0.520833333333333</v>
      </c>
      <c r="E6699" s="269">
        <v>1.8758943579796547E-4</v>
      </c>
      <c r="F6699" s="269">
        <v>5.6186739840370906E-5</v>
      </c>
    </row>
    <row r="6700" ht="14.25" customHeight="1">
      <c r="A6700" s="267">
        <v>43605.0</v>
      </c>
      <c r="B6700" s="57">
        <v>140.0</v>
      </c>
      <c r="C6700" s="57">
        <v>27.0</v>
      </c>
      <c r="D6700" s="268">
        <v>0.541666666666667</v>
      </c>
      <c r="E6700" s="269">
        <v>2.0413404913992815E-4</v>
      </c>
      <c r="F6700" s="269">
        <v>5.488472982624466E-5</v>
      </c>
    </row>
    <row r="6701" ht="14.25" customHeight="1">
      <c r="A6701" s="267">
        <v>43605.0</v>
      </c>
      <c r="B6701" s="57">
        <v>140.0</v>
      </c>
      <c r="C6701" s="57">
        <v>28.0</v>
      </c>
      <c r="D6701" s="268">
        <v>0.5625</v>
      </c>
      <c r="E6701" s="269">
        <v>1.6972006369834943E-4</v>
      </c>
      <c r="F6701" s="269">
        <v>5.338241057917592E-5</v>
      </c>
    </row>
    <row r="6702" ht="14.25" customHeight="1">
      <c r="A6702" s="267">
        <v>43605.0</v>
      </c>
      <c r="B6702" s="57">
        <v>140.0</v>
      </c>
      <c r="C6702" s="57">
        <v>29.0</v>
      </c>
      <c r="D6702" s="268">
        <v>0.583333333333333</v>
      </c>
      <c r="E6702" s="269">
        <v>1.4309002886152882E-4</v>
      </c>
      <c r="F6702" s="269">
        <v>5.208040056504968E-5</v>
      </c>
    </row>
    <row r="6703" ht="14.25" customHeight="1">
      <c r="A6703" s="267">
        <v>43605.0</v>
      </c>
      <c r="B6703" s="57">
        <v>140.0</v>
      </c>
      <c r="C6703" s="57">
        <v>30.0</v>
      </c>
      <c r="D6703" s="268">
        <v>0.604166666666667</v>
      </c>
      <c r="E6703" s="269">
        <v>1.3185237260982845E-4</v>
      </c>
      <c r="F6703" s="269">
        <v>5.188009133210718E-5</v>
      </c>
    </row>
    <row r="6704" ht="14.25" customHeight="1">
      <c r="A6704" s="267">
        <v>43605.0</v>
      </c>
      <c r="B6704" s="57">
        <v>140.0</v>
      </c>
      <c r="C6704" s="57">
        <v>31.0</v>
      </c>
      <c r="D6704" s="268">
        <v>0.625</v>
      </c>
      <c r="E6704" s="269">
        <v>1.155823156337201E-4</v>
      </c>
      <c r="F6704" s="269">
        <v>5.167978209916469E-5</v>
      </c>
    </row>
    <row r="6705" ht="14.25" customHeight="1">
      <c r="A6705" s="267">
        <v>43605.0</v>
      </c>
      <c r="B6705" s="57">
        <v>140.0</v>
      </c>
      <c r="C6705" s="57">
        <v>32.0</v>
      </c>
      <c r="D6705" s="268">
        <v>0.645833333333333</v>
      </c>
      <c r="E6705" s="269">
        <v>1.325828745875447E-4</v>
      </c>
      <c r="F6705" s="269">
        <v>5.4684420593302164E-5</v>
      </c>
    </row>
    <row r="6706" ht="14.25" customHeight="1">
      <c r="A6706" s="267">
        <v>43605.0</v>
      </c>
      <c r="B6706" s="57">
        <v>140.0</v>
      </c>
      <c r="C6706" s="57">
        <v>33.0</v>
      </c>
      <c r="D6706" s="268">
        <v>0.666666666666667</v>
      </c>
      <c r="E6706" s="269">
        <v>9.990809340446502E-5</v>
      </c>
      <c r="F6706" s="269">
        <v>5.67876675391984E-5</v>
      </c>
    </row>
    <row r="6707" ht="14.25" customHeight="1">
      <c r="A6707" s="267">
        <v>43605.0</v>
      </c>
      <c r="B6707" s="57">
        <v>140.0</v>
      </c>
      <c r="C6707" s="57">
        <v>34.0</v>
      </c>
      <c r="D6707" s="268">
        <v>0.6875</v>
      </c>
      <c r="E6707" s="269">
        <v>7.731665795276875E-5</v>
      </c>
      <c r="F6707" s="269">
        <v>6.0092769882749627E-5</v>
      </c>
    </row>
    <row r="6708" ht="14.25" customHeight="1">
      <c r="A6708" s="267">
        <v>43605.0</v>
      </c>
      <c r="B6708" s="57">
        <v>140.0</v>
      </c>
      <c r="C6708" s="57">
        <v>35.0</v>
      </c>
      <c r="D6708" s="268">
        <v>0.708333333333333</v>
      </c>
      <c r="E6708" s="269">
        <v>5.868095103449048E-5</v>
      </c>
      <c r="F6708" s="269">
        <v>6.510050070631209E-5</v>
      </c>
    </row>
    <row r="6709" ht="14.25" customHeight="1">
      <c r="A6709" s="267">
        <v>43605.0</v>
      </c>
      <c r="B6709" s="57">
        <v>140.0</v>
      </c>
      <c r="C6709" s="57">
        <v>36.0</v>
      </c>
      <c r="D6709" s="268">
        <v>0.729166666666667</v>
      </c>
      <c r="E6709" s="269">
        <v>4.457793988633141E-5</v>
      </c>
      <c r="F6709" s="269">
        <v>6.680312918632335E-5</v>
      </c>
    </row>
    <row r="6710" ht="14.25" customHeight="1">
      <c r="A6710" s="267">
        <v>43605.0</v>
      </c>
      <c r="B6710" s="57">
        <v>140.0</v>
      </c>
      <c r="C6710" s="57">
        <v>37.0</v>
      </c>
      <c r="D6710" s="268">
        <v>0.75</v>
      </c>
      <c r="E6710" s="269">
        <v>2.93258737405704E-5</v>
      </c>
      <c r="F6710" s="269">
        <v>6.730390226867957E-5</v>
      </c>
    </row>
    <row r="6711" ht="14.25" customHeight="1">
      <c r="A6711" s="267">
        <v>43605.0</v>
      </c>
      <c r="B6711" s="57">
        <v>140.0</v>
      </c>
      <c r="C6711" s="57">
        <v>38.0</v>
      </c>
      <c r="D6711" s="268">
        <v>0.770833333333333</v>
      </c>
      <c r="E6711" s="269">
        <v>1.863596288719205E-5</v>
      </c>
      <c r="F6711" s="269">
        <v>6.860591228280583E-5</v>
      </c>
    </row>
    <row r="6712" ht="14.25" customHeight="1">
      <c r="A6712" s="267">
        <v>43605.0</v>
      </c>
      <c r="B6712" s="57">
        <v>140.0</v>
      </c>
      <c r="C6712" s="57">
        <v>39.0</v>
      </c>
      <c r="D6712" s="268">
        <v>0.791666666666667</v>
      </c>
      <c r="E6712" s="269">
        <v>9.066905384338401E-6</v>
      </c>
      <c r="F6712" s="269">
        <v>6.780467535103583E-5</v>
      </c>
    </row>
    <row r="6713" ht="14.25" customHeight="1">
      <c r="A6713" s="267">
        <v>43605.0</v>
      </c>
      <c r="B6713" s="57">
        <v>140.0</v>
      </c>
      <c r="C6713" s="57">
        <v>40.0</v>
      </c>
      <c r="D6713" s="268">
        <v>0.8125</v>
      </c>
      <c r="E6713" s="269">
        <v>4.037861526305447E-6</v>
      </c>
      <c r="F6713" s="269">
        <v>6.500034608984085E-5</v>
      </c>
    </row>
    <row r="6714" ht="14.25" customHeight="1">
      <c r="A6714" s="267">
        <v>43605.0</v>
      </c>
      <c r="B6714" s="57">
        <v>140.0</v>
      </c>
      <c r="C6714" s="57">
        <v>41.0</v>
      </c>
      <c r="D6714" s="268">
        <v>0.833333333333333</v>
      </c>
      <c r="E6714" s="269">
        <v>9.66460649642024E-7</v>
      </c>
      <c r="F6714" s="269">
        <v>6.53008099392546E-5</v>
      </c>
    </row>
    <row r="6715" ht="14.25" customHeight="1">
      <c r="A6715" s="267">
        <v>43605.0</v>
      </c>
      <c r="B6715" s="57">
        <v>140.0</v>
      </c>
      <c r="C6715" s="57">
        <v>42.0</v>
      </c>
      <c r="D6715" s="268">
        <v>0.854166666666667</v>
      </c>
      <c r="E6715" s="269">
        <v>1.1841624461122459E-7</v>
      </c>
      <c r="F6715" s="269">
        <v>6.53008099392546E-5</v>
      </c>
    </row>
    <row r="6716" ht="14.25" customHeight="1">
      <c r="A6716" s="267">
        <v>43605.0</v>
      </c>
      <c r="B6716" s="57">
        <v>140.0</v>
      </c>
      <c r="C6716" s="57">
        <v>43.0</v>
      </c>
      <c r="D6716" s="268">
        <v>0.875</v>
      </c>
      <c r="E6716" s="269">
        <v>0.0</v>
      </c>
      <c r="F6716" s="269">
        <v>6.630235610396709E-5</v>
      </c>
    </row>
    <row r="6717" ht="14.25" customHeight="1">
      <c r="A6717" s="267">
        <v>43605.0</v>
      </c>
      <c r="B6717" s="57">
        <v>140.0</v>
      </c>
      <c r="C6717" s="57">
        <v>44.0</v>
      </c>
      <c r="D6717" s="268">
        <v>0.895833333333333</v>
      </c>
      <c r="E6717" s="269">
        <v>0.0</v>
      </c>
      <c r="F6717" s="269">
        <v>6.65026653369096E-5</v>
      </c>
    </row>
    <row r="6718" ht="14.25" customHeight="1">
      <c r="A6718" s="267">
        <v>43605.0</v>
      </c>
      <c r="B6718" s="57">
        <v>140.0</v>
      </c>
      <c r="C6718" s="57">
        <v>45.0</v>
      </c>
      <c r="D6718" s="268">
        <v>0.916666666666667</v>
      </c>
      <c r="E6718" s="269">
        <v>0.0</v>
      </c>
      <c r="F6718" s="269">
        <v>6.429926377454211E-5</v>
      </c>
    </row>
    <row r="6719" ht="14.25" customHeight="1">
      <c r="A6719" s="267">
        <v>43605.0</v>
      </c>
      <c r="B6719" s="57">
        <v>140.0</v>
      </c>
      <c r="C6719" s="57">
        <v>46.0</v>
      </c>
      <c r="D6719" s="268">
        <v>0.9375</v>
      </c>
      <c r="E6719" s="269">
        <v>0.0</v>
      </c>
      <c r="F6719" s="269">
        <v>5.959199680039339E-5</v>
      </c>
    </row>
    <row r="6720" ht="14.25" customHeight="1">
      <c r="A6720" s="267">
        <v>43605.0</v>
      </c>
      <c r="B6720" s="57">
        <v>140.0</v>
      </c>
      <c r="C6720" s="57">
        <v>47.0</v>
      </c>
      <c r="D6720" s="268">
        <v>0.958333333333333</v>
      </c>
      <c r="E6720" s="269">
        <v>0.0</v>
      </c>
      <c r="F6720" s="269">
        <v>5.368287442858966E-5</v>
      </c>
    </row>
    <row r="6721" ht="14.25" customHeight="1">
      <c r="A6721" s="267">
        <v>43605.0</v>
      </c>
      <c r="B6721" s="57">
        <v>140.0</v>
      </c>
      <c r="C6721" s="57">
        <v>48.0</v>
      </c>
      <c r="D6721" s="268">
        <v>0.979166666666667</v>
      </c>
      <c r="E6721" s="269">
        <v>0.0</v>
      </c>
      <c r="F6721" s="269">
        <v>4.687236050854471E-5</v>
      </c>
    </row>
    <row r="6722" ht="14.25" customHeight="1">
      <c r="A6722" s="267">
        <v>43606.0</v>
      </c>
      <c r="B6722" s="57">
        <v>141.0</v>
      </c>
      <c r="C6722" s="57">
        <v>1.0</v>
      </c>
      <c r="D6722" s="268">
        <v>0.0</v>
      </c>
      <c r="E6722" s="269">
        <v>0.0</v>
      </c>
      <c r="F6722" s="269">
        <v>3.996169197202851E-5</v>
      </c>
    </row>
    <row r="6723" ht="14.25" customHeight="1">
      <c r="A6723" s="267">
        <v>43606.0</v>
      </c>
      <c r="B6723" s="57">
        <v>141.0</v>
      </c>
      <c r="C6723" s="57">
        <v>2.0</v>
      </c>
      <c r="D6723" s="268">
        <v>0.020833333333333332</v>
      </c>
      <c r="E6723" s="269">
        <v>0.0</v>
      </c>
      <c r="F6723" s="269">
        <v>3.625597116259227E-5</v>
      </c>
    </row>
    <row r="6724" ht="14.25" customHeight="1">
      <c r="A6724" s="267">
        <v>43606.0</v>
      </c>
      <c r="B6724" s="57">
        <v>141.0</v>
      </c>
      <c r="C6724" s="57">
        <v>3.0</v>
      </c>
      <c r="D6724" s="268">
        <v>0.0416666666666667</v>
      </c>
      <c r="E6724" s="269">
        <v>0.0</v>
      </c>
      <c r="F6724" s="269">
        <v>3.2450095736684804E-5</v>
      </c>
    </row>
    <row r="6725" ht="14.25" customHeight="1">
      <c r="A6725" s="267">
        <v>43606.0</v>
      </c>
      <c r="B6725" s="57">
        <v>141.0</v>
      </c>
      <c r="C6725" s="57">
        <v>4.0</v>
      </c>
      <c r="D6725" s="268">
        <v>0.0625</v>
      </c>
      <c r="E6725" s="269">
        <v>0.0</v>
      </c>
      <c r="F6725" s="269">
        <v>3.0046384941374813E-5</v>
      </c>
    </row>
    <row r="6726" ht="14.25" customHeight="1">
      <c r="A6726" s="267">
        <v>43606.0</v>
      </c>
      <c r="B6726" s="57">
        <v>141.0</v>
      </c>
      <c r="C6726" s="57">
        <v>5.0</v>
      </c>
      <c r="D6726" s="268">
        <v>0.0833333333333333</v>
      </c>
      <c r="E6726" s="269">
        <v>0.0</v>
      </c>
      <c r="F6726" s="269">
        <v>2.8143447228421073E-5</v>
      </c>
    </row>
    <row r="6727" ht="14.25" customHeight="1">
      <c r="A6727" s="267">
        <v>43606.0</v>
      </c>
      <c r="B6727" s="57">
        <v>141.0</v>
      </c>
      <c r="C6727" s="57">
        <v>6.0</v>
      </c>
      <c r="D6727" s="268">
        <v>0.104166666666667</v>
      </c>
      <c r="E6727" s="269">
        <v>0.0</v>
      </c>
      <c r="F6727" s="269">
        <v>2.7342210296651082E-5</v>
      </c>
    </row>
    <row r="6728" ht="14.25" customHeight="1">
      <c r="A6728" s="267">
        <v>43606.0</v>
      </c>
      <c r="B6728" s="57">
        <v>141.0</v>
      </c>
      <c r="C6728" s="57">
        <v>7.0</v>
      </c>
      <c r="D6728" s="268">
        <v>0.125</v>
      </c>
      <c r="E6728" s="269">
        <v>0.0</v>
      </c>
      <c r="F6728" s="269">
        <v>2.7642674146064832E-5</v>
      </c>
    </row>
    <row r="6729" ht="14.25" customHeight="1">
      <c r="A6729" s="267">
        <v>43606.0</v>
      </c>
      <c r="B6729" s="57">
        <v>141.0</v>
      </c>
      <c r="C6729" s="57">
        <v>8.0</v>
      </c>
      <c r="D6729" s="268">
        <v>0.145833333333333</v>
      </c>
      <c r="E6729" s="269">
        <v>0.0</v>
      </c>
      <c r="F6729" s="269">
        <v>2.6641127981352337E-5</v>
      </c>
    </row>
    <row r="6730" ht="14.25" customHeight="1">
      <c r="A6730" s="267">
        <v>43606.0</v>
      </c>
      <c r="B6730" s="57">
        <v>141.0</v>
      </c>
      <c r="C6730" s="57">
        <v>9.0</v>
      </c>
      <c r="D6730" s="268">
        <v>0.166666666666667</v>
      </c>
      <c r="E6730" s="269">
        <v>1.952075330225196E-6</v>
      </c>
      <c r="F6730" s="269">
        <v>2.654097336488109E-5</v>
      </c>
    </row>
    <row r="6731" ht="14.25" customHeight="1">
      <c r="A6731" s="267">
        <v>43606.0</v>
      </c>
      <c r="B6731" s="57">
        <v>141.0</v>
      </c>
      <c r="C6731" s="57">
        <v>10.0</v>
      </c>
      <c r="D6731" s="268">
        <v>0.1875</v>
      </c>
      <c r="E6731" s="269">
        <v>5.036774578636455E-6</v>
      </c>
      <c r="F6731" s="269">
        <v>2.614035489899609E-5</v>
      </c>
    </row>
    <row r="6732" ht="14.25" customHeight="1">
      <c r="A6732" s="267">
        <v>43606.0</v>
      </c>
      <c r="B6732" s="57">
        <v>141.0</v>
      </c>
      <c r="C6732" s="57">
        <v>11.0</v>
      </c>
      <c r="D6732" s="268">
        <v>0.208333333333333</v>
      </c>
      <c r="E6732" s="269">
        <v>1.3386795465428948E-5</v>
      </c>
      <c r="F6732" s="269">
        <v>2.7141901063708585E-5</v>
      </c>
    </row>
    <row r="6733" ht="14.25" customHeight="1">
      <c r="A6733" s="267">
        <v>43606.0</v>
      </c>
      <c r="B6733" s="57">
        <v>141.0</v>
      </c>
      <c r="C6733" s="57">
        <v>12.0</v>
      </c>
      <c r="D6733" s="268">
        <v>0.229166666666667</v>
      </c>
      <c r="E6733" s="269">
        <v>2.7521154722439026E-5</v>
      </c>
      <c r="F6733" s="269">
        <v>2.684143721429483E-5</v>
      </c>
    </row>
    <row r="6734" ht="14.25" customHeight="1">
      <c r="A6734" s="267">
        <v>43606.0</v>
      </c>
      <c r="B6734" s="57">
        <v>141.0</v>
      </c>
      <c r="C6734" s="57">
        <v>13.0</v>
      </c>
      <c r="D6734" s="268">
        <v>0.25</v>
      </c>
      <c r="E6734" s="269">
        <v>4.459600447608694E-5</v>
      </c>
      <c r="F6734" s="269">
        <v>3.054715802373107E-5</v>
      </c>
    </row>
    <row r="6735" ht="14.25" customHeight="1">
      <c r="A6735" s="267">
        <v>43606.0</v>
      </c>
      <c r="B6735" s="57">
        <v>141.0</v>
      </c>
      <c r="C6735" s="57">
        <v>14.0</v>
      </c>
      <c r="D6735" s="268">
        <v>0.270833333333333</v>
      </c>
      <c r="E6735" s="269">
        <v>6.786249044542919E-5</v>
      </c>
      <c r="F6735" s="269">
        <v>3.3151178051983545E-5</v>
      </c>
    </row>
    <row r="6736" ht="14.25" customHeight="1">
      <c r="A6736" s="267">
        <v>43606.0</v>
      </c>
      <c r="B6736" s="57">
        <v>141.0</v>
      </c>
      <c r="C6736" s="57">
        <v>15.0</v>
      </c>
      <c r="D6736" s="268">
        <v>0.291666666666667</v>
      </c>
      <c r="E6736" s="269">
        <v>8.363439290445548E-5</v>
      </c>
      <c r="F6736" s="269">
        <v>3.916045504025851E-5</v>
      </c>
    </row>
    <row r="6737" ht="14.25" customHeight="1">
      <c r="A6737" s="267">
        <v>43606.0</v>
      </c>
      <c r="B6737" s="57">
        <v>141.0</v>
      </c>
      <c r="C6737" s="57">
        <v>16.0</v>
      </c>
      <c r="D6737" s="268">
        <v>0.3125</v>
      </c>
      <c r="E6737" s="269">
        <v>1.0655380110937282E-4</v>
      </c>
      <c r="F6737" s="269">
        <v>4.3366948932050984E-5</v>
      </c>
    </row>
    <row r="6738" ht="14.25" customHeight="1">
      <c r="A6738" s="267">
        <v>43606.0</v>
      </c>
      <c r="B6738" s="57">
        <v>141.0</v>
      </c>
      <c r="C6738" s="57">
        <v>17.0</v>
      </c>
      <c r="D6738" s="268">
        <v>0.333333333333333</v>
      </c>
      <c r="E6738" s="269">
        <v>1.2354398642053807E-4</v>
      </c>
      <c r="F6738" s="269">
        <v>5.08785451673947E-5</v>
      </c>
    </row>
    <row r="6739" ht="14.25" customHeight="1">
      <c r="A6739" s="267">
        <v>43606.0</v>
      </c>
      <c r="B6739" s="57">
        <v>141.0</v>
      </c>
      <c r="C6739" s="57">
        <v>18.0</v>
      </c>
      <c r="D6739" s="268">
        <v>0.354166666666667</v>
      </c>
      <c r="E6739" s="269">
        <v>1.4356024905157948E-4</v>
      </c>
      <c r="F6739" s="269">
        <v>5.6387049073313414E-5</v>
      </c>
    </row>
    <row r="6740" ht="14.25" customHeight="1">
      <c r="A6740" s="267">
        <v>43606.0</v>
      </c>
      <c r="B6740" s="57">
        <v>141.0</v>
      </c>
      <c r="C6740" s="57">
        <v>19.0</v>
      </c>
      <c r="D6740" s="268">
        <v>0.375</v>
      </c>
      <c r="E6740" s="269">
        <v>1.6310625991129203E-4</v>
      </c>
      <c r="F6740" s="269">
        <v>5.828998678626714E-5</v>
      </c>
    </row>
    <row r="6741" ht="14.25" customHeight="1">
      <c r="A6741" s="267">
        <v>43606.0</v>
      </c>
      <c r="B6741" s="57">
        <v>141.0</v>
      </c>
      <c r="C6741" s="57">
        <v>20.0</v>
      </c>
      <c r="D6741" s="268">
        <v>0.395833333333333</v>
      </c>
      <c r="E6741" s="269">
        <v>1.8504995111592287E-4</v>
      </c>
      <c r="F6741" s="269">
        <v>6.019292449922087E-5</v>
      </c>
    </row>
    <row r="6742" ht="14.25" customHeight="1">
      <c r="A6742" s="267">
        <v>43606.0</v>
      </c>
      <c r="B6742" s="57">
        <v>141.0</v>
      </c>
      <c r="C6742" s="57">
        <v>21.0</v>
      </c>
      <c r="D6742" s="268">
        <v>0.416666666666667</v>
      </c>
      <c r="E6742" s="269">
        <v>2.0100045295337824E-4</v>
      </c>
      <c r="F6742" s="269">
        <v>6.099416143099088E-5</v>
      </c>
    </row>
    <row r="6743" ht="14.25" customHeight="1">
      <c r="A6743" s="267">
        <v>43606.0</v>
      </c>
      <c r="B6743" s="57">
        <v>141.0</v>
      </c>
      <c r="C6743" s="57">
        <v>22.0</v>
      </c>
      <c r="D6743" s="268">
        <v>0.4375</v>
      </c>
      <c r="E6743" s="269">
        <v>2.1790373866493486E-4</v>
      </c>
      <c r="F6743" s="269">
        <v>5.979230603333589E-5</v>
      </c>
    </row>
    <row r="6744" ht="14.25" customHeight="1">
      <c r="A6744" s="267">
        <v>43606.0</v>
      </c>
      <c r="B6744" s="57">
        <v>141.0</v>
      </c>
      <c r="C6744" s="57">
        <v>23.0</v>
      </c>
      <c r="D6744" s="268">
        <v>0.458333333333333</v>
      </c>
      <c r="E6744" s="269">
        <v>2.134990924872861E-4</v>
      </c>
      <c r="F6744" s="269">
        <v>5.9191378334508385E-5</v>
      </c>
    </row>
    <row r="6745" ht="14.25" customHeight="1">
      <c r="A6745" s="267">
        <v>43606.0</v>
      </c>
      <c r="B6745" s="57">
        <v>141.0</v>
      </c>
      <c r="C6745" s="57">
        <v>24.0</v>
      </c>
      <c r="D6745" s="268">
        <v>0.479166666666667</v>
      </c>
      <c r="E6745" s="269">
        <v>2.235536880406581E-4</v>
      </c>
      <c r="F6745" s="269">
        <v>5.9191378334508385E-5</v>
      </c>
    </row>
    <row r="6746" ht="14.25" customHeight="1">
      <c r="A6746" s="267">
        <v>43606.0</v>
      </c>
      <c r="B6746" s="57">
        <v>141.0</v>
      </c>
      <c r="C6746" s="57">
        <v>25.0</v>
      </c>
      <c r="D6746" s="268">
        <v>0.5</v>
      </c>
      <c r="E6746" s="269">
        <v>2.323153226592604E-4</v>
      </c>
      <c r="F6746" s="269">
        <v>6.119447066393338E-5</v>
      </c>
    </row>
    <row r="6747" ht="14.25" customHeight="1">
      <c r="A6747" s="267">
        <v>43606.0</v>
      </c>
      <c r="B6747" s="57">
        <v>141.0</v>
      </c>
      <c r="C6747" s="57">
        <v>26.0</v>
      </c>
      <c r="D6747" s="268">
        <v>0.520833333333333</v>
      </c>
      <c r="E6747" s="269">
        <v>2.0746909086927538E-4</v>
      </c>
      <c r="F6747" s="269">
        <v>5.909122371803713E-5</v>
      </c>
    </row>
    <row r="6748" ht="14.25" customHeight="1">
      <c r="A6748" s="267">
        <v>43606.0</v>
      </c>
      <c r="B6748" s="57">
        <v>141.0</v>
      </c>
      <c r="C6748" s="57">
        <v>27.0</v>
      </c>
      <c r="D6748" s="268">
        <v>0.541666666666667</v>
      </c>
      <c r="E6748" s="269">
        <v>2.0586511173249276E-4</v>
      </c>
      <c r="F6748" s="269">
        <v>5.768905908743964E-5</v>
      </c>
    </row>
    <row r="6749" ht="14.25" customHeight="1">
      <c r="A6749" s="267">
        <v>43606.0</v>
      </c>
      <c r="B6749" s="57">
        <v>141.0</v>
      </c>
      <c r="C6749" s="57">
        <v>28.0</v>
      </c>
      <c r="D6749" s="268">
        <v>0.5625</v>
      </c>
      <c r="E6749" s="269">
        <v>2.0199791296728747E-4</v>
      </c>
      <c r="F6749" s="269">
        <v>5.6987976772140894E-5</v>
      </c>
    </row>
    <row r="6750" ht="14.25" customHeight="1">
      <c r="A6750" s="267">
        <v>43606.0</v>
      </c>
      <c r="B6750" s="57">
        <v>141.0</v>
      </c>
      <c r="C6750" s="57">
        <v>29.0</v>
      </c>
      <c r="D6750" s="268">
        <v>0.583333333333333</v>
      </c>
      <c r="E6750" s="269">
        <v>1.7246524014632772E-4</v>
      </c>
      <c r="F6750" s="269">
        <v>5.6286894456842146E-5</v>
      </c>
    </row>
    <row r="6751" ht="14.25" customHeight="1">
      <c r="A6751" s="267">
        <v>43606.0</v>
      </c>
      <c r="B6751" s="57">
        <v>141.0</v>
      </c>
      <c r="C6751" s="57">
        <v>30.0</v>
      </c>
      <c r="D6751" s="268">
        <v>0.604166666666667</v>
      </c>
      <c r="E6751" s="269">
        <v>1.6702270028615308E-4</v>
      </c>
      <c r="F6751" s="269">
        <v>5.768905908743964E-5</v>
      </c>
    </row>
    <row r="6752" ht="14.25" customHeight="1">
      <c r="A6752" s="267">
        <v>43606.0</v>
      </c>
      <c r="B6752" s="57">
        <v>141.0</v>
      </c>
      <c r="C6752" s="57">
        <v>31.0</v>
      </c>
      <c r="D6752" s="268">
        <v>0.625</v>
      </c>
      <c r="E6752" s="269">
        <v>1.547942823751907E-4</v>
      </c>
      <c r="F6752" s="269">
        <v>5.588627599095715E-5</v>
      </c>
    </row>
    <row r="6753" ht="14.25" customHeight="1">
      <c r="A6753" s="267">
        <v>43606.0</v>
      </c>
      <c r="B6753" s="57">
        <v>141.0</v>
      </c>
      <c r="C6753" s="57">
        <v>32.0</v>
      </c>
      <c r="D6753" s="268">
        <v>0.645833333333333</v>
      </c>
      <c r="E6753" s="269">
        <v>1.384399611469424E-4</v>
      </c>
      <c r="F6753" s="269">
        <v>5.748874985449714E-5</v>
      </c>
    </row>
    <row r="6754" ht="14.25" customHeight="1">
      <c r="A6754" s="267">
        <v>43606.0</v>
      </c>
      <c r="B6754" s="57">
        <v>141.0</v>
      </c>
      <c r="C6754" s="57">
        <v>33.0</v>
      </c>
      <c r="D6754" s="268">
        <v>0.666666666666667</v>
      </c>
      <c r="E6754" s="269">
        <v>1.1789694605163271E-4</v>
      </c>
      <c r="F6754" s="269">
        <v>5.6887822155669654E-5</v>
      </c>
    </row>
    <row r="6755" ht="14.25" customHeight="1">
      <c r="A6755" s="267">
        <v>43606.0</v>
      </c>
      <c r="B6755" s="57">
        <v>141.0</v>
      </c>
      <c r="C6755" s="57">
        <v>34.0</v>
      </c>
      <c r="D6755" s="268">
        <v>0.6875</v>
      </c>
      <c r="E6755" s="269">
        <v>9.294366742100721E-5</v>
      </c>
      <c r="F6755" s="269">
        <v>5.8390141402738404E-5</v>
      </c>
    </row>
    <row r="6756" ht="14.25" customHeight="1">
      <c r="A6756" s="267">
        <v>43606.0</v>
      </c>
      <c r="B6756" s="57">
        <v>141.0</v>
      </c>
      <c r="C6756" s="57">
        <v>35.0</v>
      </c>
      <c r="D6756" s="268">
        <v>0.708333333333333</v>
      </c>
      <c r="E6756" s="269">
        <v>6.427659217091845E-5</v>
      </c>
      <c r="F6756" s="269">
        <v>6.319756299335835E-5</v>
      </c>
    </row>
    <row r="6757" ht="14.25" customHeight="1">
      <c r="A6757" s="267">
        <v>43606.0</v>
      </c>
      <c r="B6757" s="57">
        <v>141.0</v>
      </c>
      <c r="C6757" s="57">
        <v>36.0</v>
      </c>
      <c r="D6757" s="268">
        <v>0.729166666666667</v>
      </c>
      <c r="E6757" s="269">
        <v>4.577062270658595E-5</v>
      </c>
      <c r="F6757" s="269">
        <v>6.65026653369096E-5</v>
      </c>
    </row>
    <row r="6758" ht="14.25" customHeight="1">
      <c r="A6758" s="267">
        <v>43606.0</v>
      </c>
      <c r="B6758" s="57">
        <v>141.0</v>
      </c>
      <c r="C6758" s="57">
        <v>37.0</v>
      </c>
      <c r="D6758" s="268">
        <v>0.75</v>
      </c>
      <c r="E6758" s="269">
        <v>3.383659995843375E-5</v>
      </c>
      <c r="F6758" s="269">
        <v>6.660281995338085E-5</v>
      </c>
    </row>
    <row r="6759" ht="14.25" customHeight="1">
      <c r="A6759" s="267">
        <v>43606.0</v>
      </c>
      <c r="B6759" s="57">
        <v>141.0</v>
      </c>
      <c r="C6759" s="57">
        <v>38.0</v>
      </c>
      <c r="D6759" s="268">
        <v>0.770833333333333</v>
      </c>
      <c r="E6759" s="269">
        <v>2.2209656831207707E-5</v>
      </c>
      <c r="F6759" s="269">
        <v>6.65026653369096E-5</v>
      </c>
    </row>
    <row r="6760" ht="14.25" customHeight="1">
      <c r="A6760" s="267">
        <v>43606.0</v>
      </c>
      <c r="B6760" s="57">
        <v>141.0</v>
      </c>
      <c r="C6760" s="57">
        <v>39.0</v>
      </c>
      <c r="D6760" s="268">
        <v>0.791666666666667</v>
      </c>
      <c r="E6760" s="269">
        <v>1.2380102672757098E-5</v>
      </c>
      <c r="F6760" s="269">
        <v>6.760436611809333E-5</v>
      </c>
    </row>
    <row r="6761" ht="14.25" customHeight="1">
      <c r="A6761" s="267">
        <v>43606.0</v>
      </c>
      <c r="B6761" s="57">
        <v>141.0</v>
      </c>
      <c r="C6761" s="57">
        <v>40.0</v>
      </c>
      <c r="D6761" s="268">
        <v>0.8125</v>
      </c>
      <c r="E6761" s="269">
        <v>6.441417577730581E-6</v>
      </c>
      <c r="F6761" s="269">
        <v>6.439941839101337E-5</v>
      </c>
    </row>
    <row r="6762" ht="14.25" customHeight="1">
      <c r="A6762" s="267">
        <v>43606.0</v>
      </c>
      <c r="B6762" s="57">
        <v>141.0</v>
      </c>
      <c r="C6762" s="57">
        <v>41.0</v>
      </c>
      <c r="D6762" s="268">
        <v>0.833333333333333</v>
      </c>
      <c r="E6762" s="269">
        <v>1.4783592700794904E-6</v>
      </c>
      <c r="F6762" s="269">
        <v>6.34980268427721E-5</v>
      </c>
    </row>
    <row r="6763" ht="14.25" customHeight="1">
      <c r="A6763" s="267">
        <v>43606.0</v>
      </c>
      <c r="B6763" s="57">
        <v>141.0</v>
      </c>
      <c r="C6763" s="57">
        <v>42.0</v>
      </c>
      <c r="D6763" s="268">
        <v>0.854166666666667</v>
      </c>
      <c r="E6763" s="269">
        <v>2.2628301882745863E-7</v>
      </c>
      <c r="F6763" s="269">
        <v>6.219601682864587E-5</v>
      </c>
    </row>
    <row r="6764" ht="14.25" customHeight="1">
      <c r="A6764" s="267">
        <v>43606.0</v>
      </c>
      <c r="B6764" s="57">
        <v>141.0</v>
      </c>
      <c r="C6764" s="57">
        <v>43.0</v>
      </c>
      <c r="D6764" s="268">
        <v>0.875</v>
      </c>
      <c r="E6764" s="269">
        <v>0.0</v>
      </c>
      <c r="F6764" s="269">
        <v>6.269678991100212E-5</v>
      </c>
    </row>
    <row r="6765" ht="14.25" customHeight="1">
      <c r="A6765" s="267">
        <v>43606.0</v>
      </c>
      <c r="B6765" s="57">
        <v>141.0</v>
      </c>
      <c r="C6765" s="57">
        <v>44.0</v>
      </c>
      <c r="D6765" s="268">
        <v>0.895833333333333</v>
      </c>
      <c r="E6765" s="269">
        <v>0.0</v>
      </c>
      <c r="F6765" s="269">
        <v>6.359818145924337E-5</v>
      </c>
    </row>
    <row r="6766" ht="14.25" customHeight="1">
      <c r="A6766" s="267">
        <v>43606.0</v>
      </c>
      <c r="B6766" s="57">
        <v>141.0</v>
      </c>
      <c r="C6766" s="57">
        <v>45.0</v>
      </c>
      <c r="D6766" s="268">
        <v>0.916666666666667</v>
      </c>
      <c r="E6766" s="269">
        <v>0.0</v>
      </c>
      <c r="F6766" s="269">
        <v>6.189555297923212E-5</v>
      </c>
    </row>
    <row r="6767" ht="14.25" customHeight="1">
      <c r="A6767" s="267">
        <v>43606.0</v>
      </c>
      <c r="B6767" s="57">
        <v>141.0</v>
      </c>
      <c r="C6767" s="57">
        <v>46.0</v>
      </c>
      <c r="D6767" s="268">
        <v>0.9375</v>
      </c>
      <c r="E6767" s="269">
        <v>0.0</v>
      </c>
      <c r="F6767" s="269">
        <v>5.869060525215214E-5</v>
      </c>
    </row>
    <row r="6768" ht="14.25" customHeight="1">
      <c r="A6768" s="267">
        <v>43606.0</v>
      </c>
      <c r="B6768" s="57">
        <v>141.0</v>
      </c>
      <c r="C6768" s="57">
        <v>47.0</v>
      </c>
      <c r="D6768" s="268">
        <v>0.958333333333333</v>
      </c>
      <c r="E6768" s="269">
        <v>0.0</v>
      </c>
      <c r="F6768" s="269">
        <v>5.288163749681968E-5</v>
      </c>
    </row>
    <row r="6769" ht="14.25" customHeight="1">
      <c r="A6769" s="267">
        <v>43606.0</v>
      </c>
      <c r="B6769" s="57">
        <v>141.0</v>
      </c>
      <c r="C6769" s="57">
        <v>48.0</v>
      </c>
      <c r="D6769" s="268">
        <v>0.979166666666667</v>
      </c>
      <c r="E6769" s="269">
        <v>0.0</v>
      </c>
      <c r="F6769" s="269">
        <v>4.8174370522670945E-5</v>
      </c>
    </row>
    <row r="6770" ht="14.25" customHeight="1">
      <c r="A6770" s="267">
        <v>43607.0</v>
      </c>
      <c r="B6770" s="57">
        <v>142.0</v>
      </c>
      <c r="C6770" s="57">
        <v>1.0</v>
      </c>
      <c r="D6770" s="268">
        <v>0.0</v>
      </c>
      <c r="E6770" s="269">
        <v>0.0</v>
      </c>
      <c r="F6770" s="269">
        <v>4.246555738380974E-5</v>
      </c>
    </row>
    <row r="6771" ht="14.25" customHeight="1">
      <c r="A6771" s="267">
        <v>43607.0</v>
      </c>
      <c r="B6771" s="57">
        <v>142.0</v>
      </c>
      <c r="C6771" s="57">
        <v>2.0</v>
      </c>
      <c r="D6771" s="268">
        <v>0.020833333333333332</v>
      </c>
      <c r="E6771" s="269">
        <v>0.0</v>
      </c>
      <c r="F6771" s="269">
        <v>3.785844502613227E-5</v>
      </c>
    </row>
    <row r="6772" ht="14.25" customHeight="1">
      <c r="A6772" s="267">
        <v>43607.0</v>
      </c>
      <c r="B6772" s="57">
        <v>142.0</v>
      </c>
      <c r="C6772" s="57">
        <v>3.0</v>
      </c>
      <c r="D6772" s="268">
        <v>0.0416666666666667</v>
      </c>
      <c r="E6772" s="269">
        <v>0.0</v>
      </c>
      <c r="F6772" s="269">
        <v>3.3852260367282293E-5</v>
      </c>
    </row>
    <row r="6773" ht="14.25" customHeight="1">
      <c r="A6773" s="267">
        <v>43607.0</v>
      </c>
      <c r="B6773" s="57">
        <v>142.0</v>
      </c>
      <c r="C6773" s="57">
        <v>4.0</v>
      </c>
      <c r="D6773" s="268">
        <v>0.0625</v>
      </c>
      <c r="E6773" s="269">
        <v>0.0</v>
      </c>
      <c r="F6773" s="269">
        <v>3.14485495719723E-5</v>
      </c>
    </row>
    <row r="6774" ht="14.25" customHeight="1">
      <c r="A6774" s="267">
        <v>43607.0</v>
      </c>
      <c r="B6774" s="57">
        <v>142.0</v>
      </c>
      <c r="C6774" s="57">
        <v>5.0</v>
      </c>
      <c r="D6774" s="268">
        <v>0.0833333333333333</v>
      </c>
      <c r="E6774" s="269">
        <v>0.0</v>
      </c>
      <c r="F6774" s="269">
        <v>2.914499339313357E-5</v>
      </c>
    </row>
    <row r="6775" ht="14.25" customHeight="1">
      <c r="A6775" s="267">
        <v>43607.0</v>
      </c>
      <c r="B6775" s="57">
        <v>142.0</v>
      </c>
      <c r="C6775" s="57">
        <v>6.0</v>
      </c>
      <c r="D6775" s="268">
        <v>0.104166666666667</v>
      </c>
      <c r="E6775" s="269">
        <v>0.0</v>
      </c>
      <c r="F6775" s="269">
        <v>2.8243601844892327E-5</v>
      </c>
    </row>
    <row r="6776" ht="14.25" customHeight="1">
      <c r="A6776" s="267">
        <v>43607.0</v>
      </c>
      <c r="B6776" s="57">
        <v>142.0</v>
      </c>
      <c r="C6776" s="57">
        <v>7.0</v>
      </c>
      <c r="D6776" s="268">
        <v>0.125</v>
      </c>
      <c r="E6776" s="269">
        <v>0.0</v>
      </c>
      <c r="F6776" s="269">
        <v>2.7943137995478576E-5</v>
      </c>
    </row>
    <row r="6777" ht="14.25" customHeight="1">
      <c r="A6777" s="267">
        <v>43607.0</v>
      </c>
      <c r="B6777" s="57">
        <v>142.0</v>
      </c>
      <c r="C6777" s="57">
        <v>8.0</v>
      </c>
      <c r="D6777" s="268">
        <v>0.145833333333333</v>
      </c>
      <c r="E6777" s="269">
        <v>0.0</v>
      </c>
      <c r="F6777" s="269">
        <v>2.704174644723733E-5</v>
      </c>
    </row>
    <row r="6778" ht="14.25" customHeight="1">
      <c r="A6778" s="267">
        <v>43607.0</v>
      </c>
      <c r="B6778" s="57">
        <v>142.0</v>
      </c>
      <c r="C6778" s="57">
        <v>9.0</v>
      </c>
      <c r="D6778" s="268">
        <v>0.166666666666667</v>
      </c>
      <c r="E6778" s="269">
        <v>1.2447009551443675E-6</v>
      </c>
      <c r="F6778" s="269">
        <v>2.644081874840984E-5</v>
      </c>
    </row>
    <row r="6779" ht="14.25" customHeight="1">
      <c r="A6779" s="267">
        <v>43607.0</v>
      </c>
      <c r="B6779" s="57">
        <v>142.0</v>
      </c>
      <c r="C6779" s="57">
        <v>10.0</v>
      </c>
      <c r="D6779" s="268">
        <v>0.1875</v>
      </c>
      <c r="E6779" s="269">
        <v>3.1257265313698847E-6</v>
      </c>
      <c r="F6779" s="269">
        <v>2.644081874840984E-5</v>
      </c>
    </row>
    <row r="6780" ht="14.25" customHeight="1">
      <c r="A6780" s="267">
        <v>43607.0</v>
      </c>
      <c r="B6780" s="57">
        <v>142.0</v>
      </c>
      <c r="C6780" s="57">
        <v>11.0</v>
      </c>
      <c r="D6780" s="268">
        <v>0.208333333333333</v>
      </c>
      <c r="E6780" s="269">
        <v>1.040883694741256E-5</v>
      </c>
      <c r="F6780" s="269">
        <v>2.7642674146064832E-5</v>
      </c>
    </row>
    <row r="6781" ht="14.25" customHeight="1">
      <c r="A6781" s="267">
        <v>43607.0</v>
      </c>
      <c r="B6781" s="57">
        <v>142.0</v>
      </c>
      <c r="C6781" s="57">
        <v>12.0</v>
      </c>
      <c r="D6781" s="268">
        <v>0.229166666666667</v>
      </c>
      <c r="E6781" s="269">
        <v>2.0991726248220876E-5</v>
      </c>
      <c r="F6781" s="269">
        <v>2.6941591830766084E-5</v>
      </c>
    </row>
    <row r="6782" ht="14.25" customHeight="1">
      <c r="A6782" s="267">
        <v>43607.0</v>
      </c>
      <c r="B6782" s="57">
        <v>142.0</v>
      </c>
      <c r="C6782" s="57">
        <v>13.0</v>
      </c>
      <c r="D6782" s="268">
        <v>0.25</v>
      </c>
      <c r="E6782" s="269">
        <v>3.28417638041242E-5</v>
      </c>
      <c r="F6782" s="269">
        <v>2.834375646136358E-5</v>
      </c>
    </row>
    <row r="6783" ht="14.25" customHeight="1">
      <c r="A6783" s="267">
        <v>43607.0</v>
      </c>
      <c r="B6783" s="57">
        <v>142.0</v>
      </c>
      <c r="C6783" s="57">
        <v>14.0</v>
      </c>
      <c r="D6783" s="268">
        <v>0.270833333333333</v>
      </c>
      <c r="E6783" s="269">
        <v>5.176951087901434E-5</v>
      </c>
      <c r="F6783" s="269">
        <v>3.074746725667356E-5</v>
      </c>
    </row>
    <row r="6784" ht="14.25" customHeight="1">
      <c r="A6784" s="267">
        <v>43607.0</v>
      </c>
      <c r="B6784" s="57">
        <v>142.0</v>
      </c>
      <c r="C6784" s="57">
        <v>15.0</v>
      </c>
      <c r="D6784" s="268">
        <v>0.291666666666667</v>
      </c>
      <c r="E6784" s="269">
        <v>6.82994442808322E-5</v>
      </c>
      <c r="F6784" s="269">
        <v>3.485380653199478E-5</v>
      </c>
    </row>
    <row r="6785" ht="14.25" customHeight="1">
      <c r="A6785" s="267">
        <v>43607.0</v>
      </c>
      <c r="B6785" s="57">
        <v>142.0</v>
      </c>
      <c r="C6785" s="57">
        <v>16.0</v>
      </c>
      <c r="D6785" s="268">
        <v>0.3125</v>
      </c>
      <c r="E6785" s="269">
        <v>9.330660871600323E-5</v>
      </c>
      <c r="F6785" s="269">
        <v>3.845937272495976E-5</v>
      </c>
    </row>
    <row r="6786" ht="14.25" customHeight="1">
      <c r="A6786" s="267">
        <v>43607.0</v>
      </c>
      <c r="B6786" s="57">
        <v>142.0</v>
      </c>
      <c r="C6786" s="57">
        <v>17.0</v>
      </c>
      <c r="D6786" s="268">
        <v>0.333333333333333</v>
      </c>
      <c r="E6786" s="269">
        <v>1.295280043400797E-4</v>
      </c>
      <c r="F6786" s="269">
        <v>4.6071123576774715E-5</v>
      </c>
    </row>
    <row r="6787" ht="14.25" customHeight="1">
      <c r="A6787" s="267">
        <v>43607.0</v>
      </c>
      <c r="B6787" s="57">
        <v>142.0</v>
      </c>
      <c r="C6787" s="57">
        <v>18.0</v>
      </c>
      <c r="D6787" s="268">
        <v>0.354166666666667</v>
      </c>
      <c r="E6787" s="269">
        <v>1.65298709165176E-4</v>
      </c>
      <c r="F6787" s="269">
        <v>5.338241057917592E-5</v>
      </c>
    </row>
    <row r="6788" ht="14.25" customHeight="1">
      <c r="A6788" s="267">
        <v>43607.0</v>
      </c>
      <c r="B6788" s="57">
        <v>142.0</v>
      </c>
      <c r="C6788" s="57">
        <v>19.0</v>
      </c>
      <c r="D6788" s="268">
        <v>0.375</v>
      </c>
      <c r="E6788" s="269">
        <v>1.9328962282966826E-4</v>
      </c>
      <c r="F6788" s="269">
        <v>5.71882860050834E-5</v>
      </c>
    </row>
    <row r="6789" ht="14.25" customHeight="1">
      <c r="A6789" s="267">
        <v>43607.0</v>
      </c>
      <c r="B6789" s="57">
        <v>142.0</v>
      </c>
      <c r="C6789" s="57">
        <v>20.0</v>
      </c>
      <c r="D6789" s="268">
        <v>0.395833333333333</v>
      </c>
      <c r="E6789" s="269">
        <v>1.8765247519837459E-4</v>
      </c>
      <c r="F6789" s="269">
        <v>5.989246064980713E-5</v>
      </c>
    </row>
    <row r="6790" ht="14.25" customHeight="1">
      <c r="A6790" s="267">
        <v>43607.0</v>
      </c>
      <c r="B6790" s="57">
        <v>142.0</v>
      </c>
      <c r="C6790" s="57">
        <v>21.0</v>
      </c>
      <c r="D6790" s="268">
        <v>0.416666666666667</v>
      </c>
      <c r="E6790" s="269">
        <v>1.9476292927030956E-4</v>
      </c>
      <c r="F6790" s="269">
        <v>6.129462528040462E-5</v>
      </c>
    </row>
    <row r="6791" ht="14.25" customHeight="1">
      <c r="A6791" s="267">
        <v>43607.0</v>
      </c>
      <c r="B6791" s="57">
        <v>142.0</v>
      </c>
      <c r="C6791" s="57">
        <v>22.0</v>
      </c>
      <c r="D6791" s="268">
        <v>0.4375</v>
      </c>
      <c r="E6791" s="269">
        <v>2.2125289738409958E-4</v>
      </c>
      <c r="F6791" s="269">
        <v>6.019292449922087E-5</v>
      </c>
    </row>
    <row r="6792" ht="14.25" customHeight="1">
      <c r="A6792" s="267">
        <v>43607.0</v>
      </c>
      <c r="B6792" s="57">
        <v>142.0</v>
      </c>
      <c r="C6792" s="57">
        <v>23.0</v>
      </c>
      <c r="D6792" s="268">
        <v>0.458333333333333</v>
      </c>
      <c r="E6792" s="269">
        <v>2.0877463563532975E-4</v>
      </c>
      <c r="F6792" s="269">
        <v>6.139477989687587E-5</v>
      </c>
    </row>
    <row r="6793" ht="14.25" customHeight="1">
      <c r="A6793" s="267">
        <v>43607.0</v>
      </c>
      <c r="B6793" s="57">
        <v>142.0</v>
      </c>
      <c r="C6793" s="57">
        <v>24.0</v>
      </c>
      <c r="D6793" s="268">
        <v>0.479166666666667</v>
      </c>
      <c r="E6793" s="269">
        <v>2.5084459731271775E-4</v>
      </c>
      <c r="F6793" s="269">
        <v>6.359818145924337E-5</v>
      </c>
    </row>
    <row r="6794" ht="14.25" customHeight="1">
      <c r="A6794" s="267">
        <v>43607.0</v>
      </c>
      <c r="B6794" s="57">
        <v>142.0</v>
      </c>
      <c r="C6794" s="57">
        <v>25.0</v>
      </c>
      <c r="D6794" s="268">
        <v>0.5</v>
      </c>
      <c r="E6794" s="269">
        <v>2.231290554993942E-4</v>
      </c>
      <c r="F6794" s="269">
        <v>6.259663529453087E-5</v>
      </c>
    </row>
    <row r="6795" ht="14.25" customHeight="1">
      <c r="A6795" s="267">
        <v>43607.0</v>
      </c>
      <c r="B6795" s="57">
        <v>142.0</v>
      </c>
      <c r="C6795" s="57">
        <v>26.0</v>
      </c>
      <c r="D6795" s="268">
        <v>0.520833333333333</v>
      </c>
      <c r="E6795" s="269">
        <v>1.9833589759930427E-4</v>
      </c>
      <c r="F6795" s="269">
        <v>6.379849069218586E-5</v>
      </c>
    </row>
    <row r="6796" ht="14.25" customHeight="1">
      <c r="A6796" s="267">
        <v>43607.0</v>
      </c>
      <c r="B6796" s="57">
        <v>142.0</v>
      </c>
      <c r="C6796" s="57">
        <v>27.0</v>
      </c>
      <c r="D6796" s="268">
        <v>0.541666666666667</v>
      </c>
      <c r="E6796" s="269">
        <v>1.5975850138817148E-4</v>
      </c>
      <c r="F6796" s="269">
        <v>6.279694452747336E-5</v>
      </c>
    </row>
    <row r="6797" ht="14.25" customHeight="1">
      <c r="A6797" s="267">
        <v>43607.0</v>
      </c>
      <c r="B6797" s="57">
        <v>142.0</v>
      </c>
      <c r="C6797" s="57">
        <v>28.0</v>
      </c>
      <c r="D6797" s="268">
        <v>0.5625</v>
      </c>
      <c r="E6797" s="269">
        <v>1.4212043982926183E-4</v>
      </c>
      <c r="F6797" s="269">
        <v>5.798952293685338E-5</v>
      </c>
    </row>
    <row r="6798" ht="14.25" customHeight="1">
      <c r="A6798" s="267">
        <v>43607.0</v>
      </c>
      <c r="B6798" s="57">
        <v>142.0</v>
      </c>
      <c r="C6798" s="57">
        <v>29.0</v>
      </c>
      <c r="D6798" s="268">
        <v>0.583333333333333</v>
      </c>
      <c r="E6798" s="269">
        <v>1.329869088232211E-4</v>
      </c>
      <c r="F6798" s="269">
        <v>5.6587358306255894E-5</v>
      </c>
    </row>
    <row r="6799" ht="14.25" customHeight="1">
      <c r="A6799" s="267">
        <v>43607.0</v>
      </c>
      <c r="B6799" s="57">
        <v>142.0</v>
      </c>
      <c r="C6799" s="57">
        <v>30.0</v>
      </c>
      <c r="D6799" s="268">
        <v>0.604166666666667</v>
      </c>
      <c r="E6799" s="269">
        <v>1.6557004203890488E-4</v>
      </c>
      <c r="F6799" s="269">
        <v>5.608658522389965E-5</v>
      </c>
    </row>
    <row r="6800" ht="14.25" customHeight="1">
      <c r="A6800" s="267">
        <v>43607.0</v>
      </c>
      <c r="B6800" s="57">
        <v>142.0</v>
      </c>
      <c r="C6800" s="57">
        <v>31.0</v>
      </c>
      <c r="D6800" s="268">
        <v>0.625</v>
      </c>
      <c r="E6800" s="269">
        <v>1.840054021939926E-4</v>
      </c>
      <c r="F6800" s="269">
        <v>5.8991069101565885E-5</v>
      </c>
    </row>
    <row r="6801" ht="14.25" customHeight="1">
      <c r="A6801" s="267">
        <v>43607.0</v>
      </c>
      <c r="B6801" s="57">
        <v>142.0</v>
      </c>
      <c r="C6801" s="57">
        <v>32.0</v>
      </c>
      <c r="D6801" s="268">
        <v>0.645833333333333</v>
      </c>
      <c r="E6801" s="269">
        <v>1.5850760939309258E-4</v>
      </c>
      <c r="F6801" s="269">
        <v>5.81898321697959E-5</v>
      </c>
    </row>
    <row r="6802" ht="14.25" customHeight="1">
      <c r="A6802" s="267">
        <v>43607.0</v>
      </c>
      <c r="B6802" s="57">
        <v>142.0</v>
      </c>
      <c r="C6802" s="57">
        <v>33.0</v>
      </c>
      <c r="D6802" s="268">
        <v>0.666666666666667</v>
      </c>
      <c r="E6802" s="269">
        <v>1.355087055339691E-4</v>
      </c>
      <c r="F6802" s="269">
        <v>5.969215141686463E-5</v>
      </c>
    </row>
    <row r="6803" ht="14.25" customHeight="1">
      <c r="A6803" s="267">
        <v>43607.0</v>
      </c>
      <c r="B6803" s="57">
        <v>142.0</v>
      </c>
      <c r="C6803" s="57">
        <v>34.0</v>
      </c>
      <c r="D6803" s="268">
        <v>0.6875</v>
      </c>
      <c r="E6803" s="269">
        <v>9.316960172030789E-5</v>
      </c>
      <c r="F6803" s="269">
        <v>6.429926377454211E-5</v>
      </c>
    </row>
    <row r="6804" ht="14.25" customHeight="1">
      <c r="A6804" s="267">
        <v>43607.0</v>
      </c>
      <c r="B6804" s="57">
        <v>142.0</v>
      </c>
      <c r="C6804" s="57">
        <v>35.0</v>
      </c>
      <c r="D6804" s="268">
        <v>0.708333333333333</v>
      </c>
      <c r="E6804" s="269">
        <v>6.217531052633119E-5</v>
      </c>
      <c r="F6804" s="269">
        <v>6.640251072043834E-5</v>
      </c>
    </row>
    <row r="6805" ht="14.25" customHeight="1">
      <c r="A6805" s="267">
        <v>43607.0</v>
      </c>
      <c r="B6805" s="57">
        <v>142.0</v>
      </c>
      <c r="C6805" s="57">
        <v>36.0</v>
      </c>
      <c r="D6805" s="268">
        <v>0.729166666666667</v>
      </c>
      <c r="E6805" s="269">
        <v>4.977194033150489E-5</v>
      </c>
      <c r="F6805" s="269">
        <v>6.710359303573709E-5</v>
      </c>
    </row>
    <row r="6806" ht="14.25" customHeight="1">
      <c r="A6806" s="267">
        <v>43607.0</v>
      </c>
      <c r="B6806" s="57">
        <v>142.0</v>
      </c>
      <c r="C6806" s="57">
        <v>37.0</v>
      </c>
      <c r="D6806" s="268">
        <v>0.75</v>
      </c>
      <c r="E6806" s="269">
        <v>3.801402887940573E-5</v>
      </c>
      <c r="F6806" s="269">
        <v>6.850575766633457E-5</v>
      </c>
    </row>
    <row r="6807" ht="14.25" customHeight="1">
      <c r="A6807" s="267">
        <v>43607.0</v>
      </c>
      <c r="B6807" s="57">
        <v>142.0</v>
      </c>
      <c r="C6807" s="57">
        <v>38.0</v>
      </c>
      <c r="D6807" s="268">
        <v>0.770833333333333</v>
      </c>
      <c r="E6807" s="269">
        <v>2.8392815313441067E-5</v>
      </c>
      <c r="F6807" s="269">
        <v>7.010823152987456E-5</v>
      </c>
    </row>
    <row r="6808" ht="14.25" customHeight="1">
      <c r="A6808" s="267">
        <v>43607.0</v>
      </c>
      <c r="B6808" s="57">
        <v>142.0</v>
      </c>
      <c r="C6808" s="57">
        <v>39.0</v>
      </c>
      <c r="D6808" s="268">
        <v>0.791666666666667</v>
      </c>
      <c r="E6808" s="269">
        <v>1.7761680839564222E-5</v>
      </c>
      <c r="F6808" s="269">
        <v>6.740405688515083E-5</v>
      </c>
    </row>
    <row r="6809" ht="14.25" customHeight="1">
      <c r="A6809" s="267">
        <v>43607.0</v>
      </c>
      <c r="B6809" s="57">
        <v>142.0</v>
      </c>
      <c r="C6809" s="57">
        <v>40.0</v>
      </c>
      <c r="D6809" s="268">
        <v>0.8125</v>
      </c>
      <c r="E6809" s="269">
        <v>1.1247415363086056E-5</v>
      </c>
      <c r="F6809" s="269">
        <v>6.780467535103583E-5</v>
      </c>
    </row>
    <row r="6810" ht="14.25" customHeight="1">
      <c r="A6810" s="267">
        <v>43607.0</v>
      </c>
      <c r="B6810" s="57">
        <v>142.0</v>
      </c>
      <c r="C6810" s="57">
        <v>41.0</v>
      </c>
      <c r="D6810" s="268">
        <v>0.833333333333333</v>
      </c>
      <c r="E6810" s="269">
        <v>4.385283275462015E-6</v>
      </c>
      <c r="F6810" s="269">
        <v>6.890637613221959E-5</v>
      </c>
    </row>
    <row r="6811" ht="14.25" customHeight="1">
      <c r="A6811" s="267">
        <v>43607.0</v>
      </c>
      <c r="B6811" s="57">
        <v>142.0</v>
      </c>
      <c r="C6811" s="57">
        <v>42.0</v>
      </c>
      <c r="D6811" s="268">
        <v>0.854166666666667</v>
      </c>
      <c r="E6811" s="269">
        <v>4.259114586095864E-7</v>
      </c>
      <c r="F6811" s="269">
        <v>6.720374765220833E-5</v>
      </c>
    </row>
    <row r="6812" ht="14.25" customHeight="1">
      <c r="A6812" s="267">
        <v>43607.0</v>
      </c>
      <c r="B6812" s="57">
        <v>142.0</v>
      </c>
      <c r="C6812" s="57">
        <v>43.0</v>
      </c>
      <c r="D6812" s="268">
        <v>0.875</v>
      </c>
      <c r="E6812" s="269">
        <v>5.493215353604515E-9</v>
      </c>
      <c r="F6812" s="269">
        <v>6.770452073456459E-5</v>
      </c>
    </row>
    <row r="6813" ht="14.25" customHeight="1">
      <c r="A6813" s="267">
        <v>43607.0</v>
      </c>
      <c r="B6813" s="57">
        <v>142.0</v>
      </c>
      <c r="C6813" s="57">
        <v>44.0</v>
      </c>
      <c r="D6813" s="268">
        <v>0.895833333333333</v>
      </c>
      <c r="E6813" s="269">
        <v>0.0</v>
      </c>
      <c r="F6813" s="269">
        <v>6.750421150162208E-5</v>
      </c>
    </row>
    <row r="6814" ht="14.25" customHeight="1">
      <c r="A6814" s="267">
        <v>43607.0</v>
      </c>
      <c r="B6814" s="57">
        <v>142.0</v>
      </c>
      <c r="C6814" s="57">
        <v>45.0</v>
      </c>
      <c r="D6814" s="268">
        <v>0.916666666666667</v>
      </c>
      <c r="E6814" s="269">
        <v>0.0</v>
      </c>
      <c r="F6814" s="269">
        <v>6.55011191721971E-5</v>
      </c>
    </row>
    <row r="6815" ht="14.25" customHeight="1">
      <c r="A6815" s="267">
        <v>43607.0</v>
      </c>
      <c r="B6815" s="57">
        <v>142.0</v>
      </c>
      <c r="C6815" s="57">
        <v>46.0</v>
      </c>
      <c r="D6815" s="268">
        <v>0.9375</v>
      </c>
      <c r="E6815" s="269">
        <v>0.0</v>
      </c>
      <c r="F6815" s="269">
        <v>5.758890447096841E-5</v>
      </c>
    </row>
    <row r="6816" ht="14.25" customHeight="1">
      <c r="A6816" s="267">
        <v>43607.0</v>
      </c>
      <c r="B6816" s="57">
        <v>142.0</v>
      </c>
      <c r="C6816" s="57">
        <v>47.0</v>
      </c>
      <c r="D6816" s="268">
        <v>0.958333333333333</v>
      </c>
      <c r="E6816" s="269">
        <v>0.0</v>
      </c>
      <c r="F6816" s="269">
        <v>5.08785451673947E-5</v>
      </c>
    </row>
    <row r="6817" ht="14.25" customHeight="1">
      <c r="A6817" s="267">
        <v>43607.0</v>
      </c>
      <c r="B6817" s="57">
        <v>142.0</v>
      </c>
      <c r="C6817" s="57">
        <v>48.0</v>
      </c>
      <c r="D6817" s="268">
        <v>0.979166666666667</v>
      </c>
      <c r="E6817" s="269">
        <v>0.0</v>
      </c>
      <c r="F6817" s="269">
        <v>4.416818586382098E-5</v>
      </c>
    </row>
    <row r="6818" ht="14.25" customHeight="1">
      <c r="A6818" s="267">
        <v>43608.0</v>
      </c>
      <c r="B6818" s="57">
        <v>143.0</v>
      </c>
      <c r="C6818" s="57">
        <v>1.0</v>
      </c>
      <c r="D6818" s="268">
        <v>0.0</v>
      </c>
      <c r="E6818" s="269">
        <v>0.0</v>
      </c>
      <c r="F6818" s="269">
        <v>4.0162001204971005E-5</v>
      </c>
    </row>
    <row r="6819" ht="14.25" customHeight="1">
      <c r="A6819" s="267">
        <v>43608.0</v>
      </c>
      <c r="B6819" s="57">
        <v>143.0</v>
      </c>
      <c r="C6819" s="57">
        <v>2.0</v>
      </c>
      <c r="D6819" s="268">
        <v>0.020833333333333332</v>
      </c>
      <c r="E6819" s="269">
        <v>0.0</v>
      </c>
      <c r="F6819" s="269">
        <v>3.545473423082228E-5</v>
      </c>
    </row>
    <row r="6820" ht="14.25" customHeight="1">
      <c r="A6820" s="267">
        <v>43608.0</v>
      </c>
      <c r="B6820" s="57">
        <v>143.0</v>
      </c>
      <c r="C6820" s="57">
        <v>3.0</v>
      </c>
      <c r="D6820" s="268">
        <v>0.0416666666666667</v>
      </c>
      <c r="E6820" s="269">
        <v>0.0</v>
      </c>
      <c r="F6820" s="269">
        <v>3.2299863811977924E-5</v>
      </c>
    </row>
    <row r="6821" ht="14.25" customHeight="1">
      <c r="A6821" s="267">
        <v>43608.0</v>
      </c>
      <c r="B6821" s="57">
        <v>143.0</v>
      </c>
      <c r="C6821" s="57">
        <v>4.0</v>
      </c>
      <c r="D6821" s="268">
        <v>0.0625</v>
      </c>
      <c r="E6821" s="269">
        <v>0.0</v>
      </c>
      <c r="F6821" s="269">
        <v>3.054715802373107E-5</v>
      </c>
    </row>
    <row r="6822" ht="14.25" customHeight="1">
      <c r="A6822" s="267">
        <v>43608.0</v>
      </c>
      <c r="B6822" s="57">
        <v>143.0</v>
      </c>
      <c r="C6822" s="57">
        <v>5.0</v>
      </c>
      <c r="D6822" s="268">
        <v>0.0833333333333333</v>
      </c>
      <c r="E6822" s="269">
        <v>0.0</v>
      </c>
      <c r="F6822" s="269">
        <v>2.8293679153127947E-5</v>
      </c>
    </row>
    <row r="6823" ht="14.25" customHeight="1">
      <c r="A6823" s="267">
        <v>43608.0</v>
      </c>
      <c r="B6823" s="57">
        <v>143.0</v>
      </c>
      <c r="C6823" s="57">
        <v>6.0</v>
      </c>
      <c r="D6823" s="268">
        <v>0.104166666666667</v>
      </c>
      <c r="E6823" s="269">
        <v>0.0</v>
      </c>
      <c r="F6823" s="269">
        <v>2.744236491312233E-5</v>
      </c>
    </row>
    <row r="6824" ht="14.25" customHeight="1">
      <c r="A6824" s="267">
        <v>43608.0</v>
      </c>
      <c r="B6824" s="57">
        <v>143.0</v>
      </c>
      <c r="C6824" s="57">
        <v>7.0</v>
      </c>
      <c r="D6824" s="268">
        <v>0.125</v>
      </c>
      <c r="E6824" s="269">
        <v>0.0</v>
      </c>
      <c r="F6824" s="269">
        <v>2.6941591830766084E-5</v>
      </c>
    </row>
    <row r="6825" ht="14.25" customHeight="1">
      <c r="A6825" s="267">
        <v>43608.0</v>
      </c>
      <c r="B6825" s="57">
        <v>143.0</v>
      </c>
      <c r="C6825" s="57">
        <v>8.0</v>
      </c>
      <c r="D6825" s="268">
        <v>0.145833333333333</v>
      </c>
      <c r="E6825" s="269">
        <v>0.0</v>
      </c>
      <c r="F6825" s="269">
        <v>2.6440818748409837E-5</v>
      </c>
    </row>
    <row r="6826" ht="14.25" customHeight="1">
      <c r="A6826" s="267">
        <v>43608.0</v>
      </c>
      <c r="B6826" s="57">
        <v>143.0</v>
      </c>
      <c r="C6826" s="57">
        <v>9.0</v>
      </c>
      <c r="D6826" s="268">
        <v>0.166666666666667</v>
      </c>
      <c r="E6826" s="269">
        <v>1.4183694581097418E-6</v>
      </c>
      <c r="F6826" s="269">
        <v>2.6240509515467337E-5</v>
      </c>
    </row>
    <row r="6827" ht="14.25" customHeight="1">
      <c r="A6827" s="267">
        <v>43608.0</v>
      </c>
      <c r="B6827" s="57">
        <v>143.0</v>
      </c>
      <c r="C6827" s="57">
        <v>10.0</v>
      </c>
      <c r="D6827" s="268">
        <v>0.1875</v>
      </c>
      <c r="E6827" s="269">
        <v>5.448790674834546E-6</v>
      </c>
      <c r="F6827" s="269">
        <v>2.6390741440174213E-5</v>
      </c>
    </row>
    <row r="6828" ht="14.25" customHeight="1">
      <c r="A6828" s="267">
        <v>43608.0</v>
      </c>
      <c r="B6828" s="57">
        <v>143.0</v>
      </c>
      <c r="C6828" s="57">
        <v>11.0</v>
      </c>
      <c r="D6828" s="268">
        <v>0.208333333333333</v>
      </c>
      <c r="E6828" s="269">
        <v>1.6146527885317175E-5</v>
      </c>
      <c r="F6828" s="269">
        <v>2.7492442221357955E-5</v>
      </c>
    </row>
    <row r="6829" ht="14.25" customHeight="1">
      <c r="A6829" s="267">
        <v>43608.0</v>
      </c>
      <c r="B6829" s="57">
        <v>143.0</v>
      </c>
      <c r="C6829" s="57">
        <v>12.0</v>
      </c>
      <c r="D6829" s="268">
        <v>0.229166666666667</v>
      </c>
      <c r="E6829" s="269">
        <v>3.101695617659378E-5</v>
      </c>
      <c r="F6829" s="269">
        <v>2.8243601844892327E-5</v>
      </c>
    </row>
    <row r="6830" ht="14.25" customHeight="1">
      <c r="A6830" s="267">
        <v>43608.0</v>
      </c>
      <c r="B6830" s="57">
        <v>143.0</v>
      </c>
      <c r="C6830" s="57">
        <v>13.0</v>
      </c>
      <c r="D6830" s="268">
        <v>0.25</v>
      </c>
      <c r="E6830" s="269">
        <v>5.204374513887817E-5</v>
      </c>
      <c r="F6830" s="269">
        <v>3.0346848790788564E-5</v>
      </c>
    </row>
    <row r="6831" ht="14.25" customHeight="1">
      <c r="A6831" s="267">
        <v>43608.0</v>
      </c>
      <c r="B6831" s="57">
        <v>143.0</v>
      </c>
      <c r="C6831" s="57">
        <v>14.0</v>
      </c>
      <c r="D6831" s="268">
        <v>0.270833333333333</v>
      </c>
      <c r="E6831" s="269">
        <v>7.615946927558101E-5</v>
      </c>
      <c r="F6831" s="269">
        <v>3.4753651915523535E-5</v>
      </c>
    </row>
    <row r="6832" ht="14.25" customHeight="1">
      <c r="A6832" s="267">
        <v>43608.0</v>
      </c>
      <c r="B6832" s="57">
        <v>143.0</v>
      </c>
      <c r="C6832" s="57">
        <v>15.0</v>
      </c>
      <c r="D6832" s="268">
        <v>0.291666666666667</v>
      </c>
      <c r="E6832" s="269">
        <v>1.0138297822533374E-4</v>
      </c>
      <c r="F6832" s="269">
        <v>3.961115081437913E-5</v>
      </c>
    </row>
    <row r="6833" ht="14.25" customHeight="1">
      <c r="A6833" s="267">
        <v>43608.0</v>
      </c>
      <c r="B6833" s="57">
        <v>143.0</v>
      </c>
      <c r="C6833" s="57">
        <v>16.0</v>
      </c>
      <c r="D6833" s="268">
        <v>0.3125</v>
      </c>
      <c r="E6833" s="269">
        <v>1.3964779735304138E-4</v>
      </c>
      <c r="F6833" s="269">
        <v>4.296633046616598E-5</v>
      </c>
    </row>
    <row r="6834" ht="14.25" customHeight="1">
      <c r="A6834" s="267">
        <v>43608.0</v>
      </c>
      <c r="B6834" s="57">
        <v>143.0</v>
      </c>
      <c r="C6834" s="57">
        <v>17.0</v>
      </c>
      <c r="D6834" s="268">
        <v>0.333333333333333</v>
      </c>
      <c r="E6834" s="269">
        <v>1.8892363641150771E-4</v>
      </c>
      <c r="F6834" s="269">
        <v>4.8274525139142206E-5</v>
      </c>
    </row>
    <row r="6835" ht="14.25" customHeight="1">
      <c r="A6835" s="267">
        <v>43608.0</v>
      </c>
      <c r="B6835" s="57">
        <v>143.0</v>
      </c>
      <c r="C6835" s="57">
        <v>18.0</v>
      </c>
      <c r="D6835" s="268">
        <v>0.354166666666667</v>
      </c>
      <c r="E6835" s="269">
        <v>2.2432675030008064E-4</v>
      </c>
      <c r="F6835" s="269">
        <v>5.348256519564716E-5</v>
      </c>
    </row>
    <row r="6836" ht="14.25" customHeight="1">
      <c r="A6836" s="267">
        <v>43608.0</v>
      </c>
      <c r="B6836" s="57">
        <v>143.0</v>
      </c>
      <c r="C6836" s="57">
        <v>19.0</v>
      </c>
      <c r="D6836" s="268">
        <v>0.375</v>
      </c>
      <c r="E6836" s="269">
        <v>2.531625635894322E-4</v>
      </c>
      <c r="F6836" s="269">
        <v>5.498488444271591E-5</v>
      </c>
    </row>
    <row r="6837" ht="14.25" customHeight="1">
      <c r="A6837" s="267">
        <v>43608.0</v>
      </c>
      <c r="B6837" s="57">
        <v>143.0</v>
      </c>
      <c r="C6837" s="57">
        <v>20.0</v>
      </c>
      <c r="D6837" s="268">
        <v>0.395833333333333</v>
      </c>
      <c r="E6837" s="269">
        <v>2.8354507691132416E-4</v>
      </c>
      <c r="F6837" s="269">
        <v>5.6387049073313414E-5</v>
      </c>
    </row>
    <row r="6838" ht="14.25" customHeight="1">
      <c r="A6838" s="267">
        <v>43608.0</v>
      </c>
      <c r="B6838" s="57">
        <v>143.0</v>
      </c>
      <c r="C6838" s="57">
        <v>21.0</v>
      </c>
      <c r="D6838" s="268">
        <v>0.416666666666667</v>
      </c>
      <c r="E6838" s="269">
        <v>2.840849353988398E-4</v>
      </c>
      <c r="F6838" s="269">
        <v>5.6236817148606526E-5</v>
      </c>
    </row>
    <row r="6839" ht="14.25" customHeight="1">
      <c r="A6839" s="267">
        <v>43608.0</v>
      </c>
      <c r="B6839" s="57">
        <v>143.0</v>
      </c>
      <c r="C6839" s="57">
        <v>22.0</v>
      </c>
      <c r="D6839" s="268">
        <v>0.4375</v>
      </c>
      <c r="E6839" s="269">
        <v>2.62034328988582E-4</v>
      </c>
      <c r="F6839" s="269">
        <v>5.498488444271591E-5</v>
      </c>
    </row>
    <row r="6840" ht="14.25" customHeight="1">
      <c r="A6840" s="267">
        <v>43608.0</v>
      </c>
      <c r="B6840" s="57">
        <v>143.0</v>
      </c>
      <c r="C6840" s="57">
        <v>23.0</v>
      </c>
      <c r="D6840" s="268">
        <v>0.458333333333333</v>
      </c>
      <c r="E6840" s="269">
        <v>2.454210796671879E-4</v>
      </c>
      <c r="F6840" s="269">
        <v>5.6136662532135286E-5</v>
      </c>
    </row>
    <row r="6841" ht="14.25" customHeight="1">
      <c r="A6841" s="267">
        <v>43608.0</v>
      </c>
      <c r="B6841" s="57">
        <v>143.0</v>
      </c>
      <c r="C6841" s="57">
        <v>24.0</v>
      </c>
      <c r="D6841" s="268">
        <v>0.479166666666667</v>
      </c>
      <c r="E6841" s="269">
        <v>2.6092045080940667E-4</v>
      </c>
      <c r="F6841" s="269">
        <v>5.7438672546261515E-5</v>
      </c>
    </row>
    <row r="6842" ht="14.25" customHeight="1">
      <c r="A6842" s="267">
        <v>43608.0</v>
      </c>
      <c r="B6842" s="57">
        <v>143.0</v>
      </c>
      <c r="C6842" s="57">
        <v>25.0</v>
      </c>
      <c r="D6842" s="268">
        <v>0.5</v>
      </c>
      <c r="E6842" s="269">
        <v>2.4125349828518072E-4</v>
      </c>
      <c r="F6842" s="269">
        <v>5.683774484743403E-5</v>
      </c>
    </row>
    <row r="6843" ht="14.25" customHeight="1">
      <c r="A6843" s="267">
        <v>43608.0</v>
      </c>
      <c r="B6843" s="57">
        <v>143.0</v>
      </c>
      <c r="C6843" s="57">
        <v>26.0</v>
      </c>
      <c r="D6843" s="268">
        <v>0.520833333333333</v>
      </c>
      <c r="E6843" s="269">
        <v>2.422753213266242E-4</v>
      </c>
      <c r="F6843" s="269">
        <v>5.753882716273278E-5</v>
      </c>
    </row>
    <row r="6844" ht="14.25" customHeight="1">
      <c r="A6844" s="267">
        <v>43608.0</v>
      </c>
      <c r="B6844" s="57">
        <v>143.0</v>
      </c>
      <c r="C6844" s="57">
        <v>27.0</v>
      </c>
      <c r="D6844" s="268">
        <v>0.541666666666667</v>
      </c>
      <c r="E6844" s="269">
        <v>2.4078976897360041E-4</v>
      </c>
      <c r="F6844" s="269">
        <v>5.603650791566404E-5</v>
      </c>
    </row>
    <row r="6845" ht="14.25" customHeight="1">
      <c r="A6845" s="267">
        <v>43608.0</v>
      </c>
      <c r="B6845" s="57">
        <v>143.0</v>
      </c>
      <c r="C6845" s="57">
        <v>28.0</v>
      </c>
      <c r="D6845" s="268">
        <v>0.5625</v>
      </c>
      <c r="E6845" s="269">
        <v>2.4299785144442774E-4</v>
      </c>
      <c r="F6845" s="269">
        <v>5.348256519564716E-5</v>
      </c>
    </row>
    <row r="6846" ht="14.25" customHeight="1">
      <c r="A6846" s="267">
        <v>43608.0</v>
      </c>
      <c r="B6846" s="57">
        <v>143.0</v>
      </c>
      <c r="C6846" s="57">
        <v>29.0</v>
      </c>
      <c r="D6846" s="268">
        <v>0.583333333333333</v>
      </c>
      <c r="E6846" s="269">
        <v>2.1831784414042625E-4</v>
      </c>
      <c r="F6846" s="269">
        <v>5.228070979799218E-5</v>
      </c>
    </row>
    <row r="6847" ht="14.25" customHeight="1">
      <c r="A6847" s="267">
        <v>43608.0</v>
      </c>
      <c r="B6847" s="57">
        <v>143.0</v>
      </c>
      <c r="C6847" s="57">
        <v>30.0</v>
      </c>
      <c r="D6847" s="268">
        <v>0.604166666666667</v>
      </c>
      <c r="E6847" s="269">
        <v>2.1962920769909303E-4</v>
      </c>
      <c r="F6847" s="269">
        <v>5.152955017445781E-5</v>
      </c>
    </row>
    <row r="6848" ht="14.25" customHeight="1">
      <c r="A6848" s="267">
        <v>43608.0</v>
      </c>
      <c r="B6848" s="57">
        <v>143.0</v>
      </c>
      <c r="C6848" s="57">
        <v>31.0</v>
      </c>
      <c r="D6848" s="268">
        <v>0.625</v>
      </c>
      <c r="E6848" s="269">
        <v>1.9782121460402128E-4</v>
      </c>
      <c r="F6848" s="269">
        <v>5.363279712035405E-5</v>
      </c>
    </row>
    <row r="6849" ht="14.25" customHeight="1">
      <c r="A6849" s="267">
        <v>43608.0</v>
      </c>
      <c r="B6849" s="57">
        <v>143.0</v>
      </c>
      <c r="C6849" s="57">
        <v>32.0</v>
      </c>
      <c r="D6849" s="268">
        <v>0.645833333333333</v>
      </c>
      <c r="E6849" s="269">
        <v>1.8180349460602044E-4</v>
      </c>
      <c r="F6849" s="269">
        <v>5.4333879435652796E-5</v>
      </c>
    </row>
    <row r="6850" ht="14.25" customHeight="1">
      <c r="A6850" s="267">
        <v>43608.0</v>
      </c>
      <c r="B6850" s="57">
        <v>143.0</v>
      </c>
      <c r="C6850" s="57">
        <v>33.0</v>
      </c>
      <c r="D6850" s="268">
        <v>0.666666666666667</v>
      </c>
      <c r="E6850" s="269">
        <v>1.5282285167127034E-4</v>
      </c>
      <c r="F6850" s="269">
        <v>5.723836331331903E-5</v>
      </c>
    </row>
    <row r="6851" ht="14.25" customHeight="1">
      <c r="A6851" s="267">
        <v>43608.0</v>
      </c>
      <c r="B6851" s="57">
        <v>143.0</v>
      </c>
      <c r="C6851" s="57">
        <v>34.0</v>
      </c>
      <c r="D6851" s="268">
        <v>0.6875</v>
      </c>
      <c r="E6851" s="269">
        <v>1.1617712082935226E-4</v>
      </c>
      <c r="F6851" s="269">
        <v>6.224609413688148E-5</v>
      </c>
    </row>
    <row r="6852" ht="14.25" customHeight="1">
      <c r="A6852" s="267">
        <v>43608.0</v>
      </c>
      <c r="B6852" s="57">
        <v>143.0</v>
      </c>
      <c r="C6852" s="57">
        <v>35.0</v>
      </c>
      <c r="D6852" s="268">
        <v>0.708333333333333</v>
      </c>
      <c r="E6852" s="269">
        <v>8.385943665625503E-5</v>
      </c>
      <c r="F6852" s="269">
        <v>6.725382496044397E-5</v>
      </c>
    </row>
    <row r="6853" ht="14.25" customHeight="1">
      <c r="A6853" s="267">
        <v>43608.0</v>
      </c>
      <c r="B6853" s="57">
        <v>143.0</v>
      </c>
      <c r="C6853" s="57">
        <v>36.0</v>
      </c>
      <c r="D6853" s="268">
        <v>0.729166666666667</v>
      </c>
      <c r="E6853" s="269">
        <v>6.03184705278876E-5</v>
      </c>
      <c r="F6853" s="269">
        <v>6.835552574162771E-5</v>
      </c>
    </row>
    <row r="6854" ht="14.25" customHeight="1">
      <c r="A6854" s="267">
        <v>43608.0</v>
      </c>
      <c r="B6854" s="57">
        <v>143.0</v>
      </c>
      <c r="C6854" s="57">
        <v>37.0</v>
      </c>
      <c r="D6854" s="268">
        <v>0.75</v>
      </c>
      <c r="E6854" s="269">
        <v>4.709155611789731E-5</v>
      </c>
      <c r="F6854" s="269">
        <v>6.865598959104145E-5</v>
      </c>
    </row>
    <row r="6855" ht="14.25" customHeight="1">
      <c r="A6855" s="267">
        <v>43608.0</v>
      </c>
      <c r="B6855" s="57">
        <v>143.0</v>
      </c>
      <c r="C6855" s="57">
        <v>38.0</v>
      </c>
      <c r="D6855" s="268">
        <v>0.770833333333333</v>
      </c>
      <c r="E6855" s="269">
        <v>3.153353489824238E-5</v>
      </c>
      <c r="F6855" s="269">
        <v>6.930699459810458E-5</v>
      </c>
    </row>
    <row r="6856" ht="14.25" customHeight="1">
      <c r="A6856" s="267">
        <v>43608.0</v>
      </c>
      <c r="B6856" s="57">
        <v>143.0</v>
      </c>
      <c r="C6856" s="57">
        <v>39.0</v>
      </c>
      <c r="D6856" s="268">
        <v>0.791666666666667</v>
      </c>
      <c r="E6856" s="269">
        <v>1.9426364327229775E-5</v>
      </c>
      <c r="F6856" s="269">
        <v>6.755428880985771E-5</v>
      </c>
    </row>
    <row r="6857" ht="14.25" customHeight="1">
      <c r="A6857" s="267">
        <v>43608.0</v>
      </c>
      <c r="B6857" s="57">
        <v>143.0</v>
      </c>
      <c r="C6857" s="57">
        <v>40.0</v>
      </c>
      <c r="D6857" s="268">
        <v>0.8125</v>
      </c>
      <c r="E6857" s="269">
        <v>1.007575293900113E-5</v>
      </c>
      <c r="F6857" s="269">
        <v>6.655274264514522E-5</v>
      </c>
    </row>
    <row r="6858" ht="14.25" customHeight="1">
      <c r="A6858" s="267">
        <v>43608.0</v>
      </c>
      <c r="B6858" s="57">
        <v>143.0</v>
      </c>
      <c r="C6858" s="57">
        <v>41.0</v>
      </c>
      <c r="D6858" s="268">
        <v>0.833333333333333</v>
      </c>
      <c r="E6858" s="269">
        <v>3.5611042527822907E-6</v>
      </c>
      <c r="F6858" s="269">
        <v>6.750421150162209E-5</v>
      </c>
    </row>
    <row r="6859" ht="14.25" customHeight="1">
      <c r="A6859" s="267">
        <v>43608.0</v>
      </c>
      <c r="B6859" s="57">
        <v>143.0</v>
      </c>
      <c r="C6859" s="57">
        <v>42.0</v>
      </c>
      <c r="D6859" s="268">
        <v>0.854166666666667</v>
      </c>
      <c r="E6859" s="269">
        <v>1.5574513985503704E-7</v>
      </c>
      <c r="F6859" s="269">
        <v>6.655274264514522E-5</v>
      </c>
    </row>
    <row r="6860" ht="14.25" customHeight="1">
      <c r="A6860" s="267">
        <v>43608.0</v>
      </c>
      <c r="B6860" s="57">
        <v>143.0</v>
      </c>
      <c r="C6860" s="57">
        <v>43.0</v>
      </c>
      <c r="D6860" s="268">
        <v>0.875</v>
      </c>
      <c r="E6860" s="269">
        <v>1.5480879632885448E-8</v>
      </c>
      <c r="F6860" s="269">
        <v>6.69032838027946E-5</v>
      </c>
    </row>
    <row r="6861" ht="14.25" customHeight="1">
      <c r="A6861" s="267">
        <v>43608.0</v>
      </c>
      <c r="B6861" s="57">
        <v>143.0</v>
      </c>
      <c r="C6861" s="57">
        <v>44.0</v>
      </c>
      <c r="D6861" s="268">
        <v>0.895833333333333</v>
      </c>
      <c r="E6861" s="269">
        <v>0.0</v>
      </c>
      <c r="F6861" s="269">
        <v>6.670297456985209E-5</v>
      </c>
    </row>
    <row r="6862" ht="14.25" customHeight="1">
      <c r="A6862" s="267">
        <v>43608.0</v>
      </c>
      <c r="B6862" s="57">
        <v>143.0</v>
      </c>
      <c r="C6862" s="57">
        <v>45.0</v>
      </c>
      <c r="D6862" s="268">
        <v>0.916666666666667</v>
      </c>
      <c r="E6862" s="269">
        <v>0.0</v>
      </c>
      <c r="F6862" s="269">
        <v>6.520065532278336E-5</v>
      </c>
    </row>
    <row r="6863" ht="14.25" customHeight="1">
      <c r="A6863" s="267">
        <v>43608.0</v>
      </c>
      <c r="B6863" s="57">
        <v>143.0</v>
      </c>
      <c r="C6863" s="57">
        <v>46.0</v>
      </c>
      <c r="D6863" s="268">
        <v>0.9375</v>
      </c>
      <c r="E6863" s="269">
        <v>0.0</v>
      </c>
      <c r="F6863" s="269">
        <v>5.8540373327445264E-5</v>
      </c>
    </row>
    <row r="6864" ht="14.25" customHeight="1">
      <c r="A6864" s="267">
        <v>43608.0</v>
      </c>
      <c r="B6864" s="57">
        <v>143.0</v>
      </c>
      <c r="C6864" s="57">
        <v>47.0</v>
      </c>
      <c r="D6864" s="268">
        <v>0.958333333333333</v>
      </c>
      <c r="E6864" s="269">
        <v>0.0</v>
      </c>
      <c r="F6864" s="269">
        <v>5.157962748269343E-5</v>
      </c>
    </row>
    <row r="6865" ht="14.25" customHeight="1">
      <c r="A6865" s="267">
        <v>43608.0</v>
      </c>
      <c r="B6865" s="57">
        <v>143.0</v>
      </c>
      <c r="C6865" s="57">
        <v>48.0</v>
      </c>
      <c r="D6865" s="268">
        <v>0.979166666666667</v>
      </c>
      <c r="E6865" s="269">
        <v>0.0</v>
      </c>
      <c r="F6865" s="269">
        <v>4.416818586382098E-5</v>
      </c>
    </row>
    <row r="6866" ht="14.25" customHeight="1">
      <c r="A6866" s="267">
        <v>43609.0</v>
      </c>
      <c r="B6866" s="57">
        <v>144.0</v>
      </c>
      <c r="C6866" s="57">
        <v>1.0</v>
      </c>
      <c r="D6866" s="268">
        <v>0.0</v>
      </c>
      <c r="E6866" s="269">
        <v>0.0</v>
      </c>
      <c r="F6866" s="269">
        <v>3.785844502613227E-5</v>
      </c>
    </row>
    <row r="6867" ht="14.25" customHeight="1">
      <c r="A6867" s="267">
        <v>43609.0</v>
      </c>
      <c r="B6867" s="57">
        <v>144.0</v>
      </c>
      <c r="C6867" s="57">
        <v>2.0</v>
      </c>
      <c r="D6867" s="268">
        <v>0.020833333333333332</v>
      </c>
      <c r="E6867" s="269">
        <v>0.0</v>
      </c>
      <c r="F6867" s="269">
        <v>3.30510234355123E-5</v>
      </c>
    </row>
    <row r="6868" ht="14.25" customHeight="1">
      <c r="A6868" s="267">
        <v>43609.0</v>
      </c>
      <c r="B6868" s="57">
        <v>144.0</v>
      </c>
      <c r="C6868" s="57">
        <v>3.0</v>
      </c>
      <c r="D6868" s="268">
        <v>0.0416666666666667</v>
      </c>
      <c r="E6868" s="269">
        <v>0.0</v>
      </c>
      <c r="F6868" s="269">
        <v>3.074746725667356E-5</v>
      </c>
    </row>
    <row r="6869" ht="14.25" customHeight="1">
      <c r="A6869" s="267">
        <v>43609.0</v>
      </c>
      <c r="B6869" s="57">
        <v>144.0</v>
      </c>
      <c r="C6869" s="57">
        <v>4.0</v>
      </c>
      <c r="D6869" s="268">
        <v>0.0625</v>
      </c>
      <c r="E6869" s="269">
        <v>0.0</v>
      </c>
      <c r="F6869" s="269">
        <v>2.9645766475489823E-5</v>
      </c>
    </row>
    <row r="6870" ht="14.25" customHeight="1">
      <c r="A6870" s="267">
        <v>43609.0</v>
      </c>
      <c r="B6870" s="57">
        <v>144.0</v>
      </c>
      <c r="C6870" s="57">
        <v>5.0</v>
      </c>
      <c r="D6870" s="268">
        <v>0.0833333333333333</v>
      </c>
      <c r="E6870" s="269">
        <v>0.0</v>
      </c>
      <c r="F6870" s="269">
        <v>2.744236491312233E-5</v>
      </c>
    </row>
    <row r="6871" ht="14.25" customHeight="1">
      <c r="A6871" s="267">
        <v>43609.0</v>
      </c>
      <c r="B6871" s="57">
        <v>144.0</v>
      </c>
      <c r="C6871" s="57">
        <v>6.0</v>
      </c>
      <c r="D6871" s="268">
        <v>0.104166666666667</v>
      </c>
      <c r="E6871" s="269">
        <v>0.0</v>
      </c>
      <c r="F6871" s="269">
        <v>2.6641127981352337E-5</v>
      </c>
    </row>
    <row r="6872" ht="14.25" customHeight="1">
      <c r="A6872" s="267">
        <v>43609.0</v>
      </c>
      <c r="B6872" s="57">
        <v>144.0</v>
      </c>
      <c r="C6872" s="57">
        <v>7.0</v>
      </c>
      <c r="D6872" s="268">
        <v>0.125</v>
      </c>
      <c r="E6872" s="269">
        <v>0.0</v>
      </c>
      <c r="F6872" s="269">
        <v>2.594004566605359E-5</v>
      </c>
    </row>
    <row r="6873" ht="14.25" customHeight="1">
      <c r="A6873" s="267">
        <v>43609.0</v>
      </c>
      <c r="B6873" s="57">
        <v>144.0</v>
      </c>
      <c r="C6873" s="57">
        <v>8.0</v>
      </c>
      <c r="D6873" s="268">
        <v>0.145833333333333</v>
      </c>
      <c r="E6873" s="269">
        <v>0.0</v>
      </c>
      <c r="F6873" s="269">
        <v>2.5839891049582346E-5</v>
      </c>
    </row>
    <row r="6874" ht="14.25" customHeight="1">
      <c r="A6874" s="267">
        <v>43609.0</v>
      </c>
      <c r="B6874" s="57">
        <v>144.0</v>
      </c>
      <c r="C6874" s="57">
        <v>9.0</v>
      </c>
      <c r="D6874" s="268">
        <v>0.166666666666667</v>
      </c>
      <c r="E6874" s="269">
        <v>1.65477184738255E-6</v>
      </c>
      <c r="F6874" s="269">
        <v>2.604020028252484E-5</v>
      </c>
    </row>
    <row r="6875" ht="14.25" customHeight="1">
      <c r="A6875" s="267">
        <v>43609.0</v>
      </c>
      <c r="B6875" s="57">
        <v>144.0</v>
      </c>
      <c r="C6875" s="57">
        <v>10.0</v>
      </c>
      <c r="D6875" s="268">
        <v>0.1875</v>
      </c>
      <c r="E6875" s="269">
        <v>7.390756340710442E-6</v>
      </c>
      <c r="F6875" s="269">
        <v>2.6340664131938587E-5</v>
      </c>
    </row>
    <row r="6876" ht="14.25" customHeight="1">
      <c r="A6876" s="267">
        <v>43609.0</v>
      </c>
      <c r="B6876" s="57">
        <v>144.0</v>
      </c>
      <c r="C6876" s="57">
        <v>11.0</v>
      </c>
      <c r="D6876" s="268">
        <v>0.208333333333333</v>
      </c>
      <c r="E6876" s="269">
        <v>1.9970869595442045E-5</v>
      </c>
      <c r="F6876" s="269">
        <v>2.7342210296651082E-5</v>
      </c>
    </row>
    <row r="6877" ht="14.25" customHeight="1">
      <c r="A6877" s="267">
        <v>43609.0</v>
      </c>
      <c r="B6877" s="57">
        <v>144.0</v>
      </c>
      <c r="C6877" s="57">
        <v>12.0</v>
      </c>
      <c r="D6877" s="268">
        <v>0.229166666666667</v>
      </c>
      <c r="E6877" s="269">
        <v>3.778874462898664E-5</v>
      </c>
      <c r="F6877" s="269">
        <v>2.9545611859018566E-5</v>
      </c>
    </row>
    <row r="6878" ht="14.25" customHeight="1">
      <c r="A6878" s="267">
        <v>43609.0</v>
      </c>
      <c r="B6878" s="57">
        <v>144.0</v>
      </c>
      <c r="C6878" s="57">
        <v>13.0</v>
      </c>
      <c r="D6878" s="268">
        <v>0.25</v>
      </c>
      <c r="E6878" s="269">
        <v>6.048795104908432E-5</v>
      </c>
      <c r="F6878" s="269">
        <v>3.234994112021355E-5</v>
      </c>
    </row>
    <row r="6879" ht="14.25" customHeight="1">
      <c r="A6879" s="267">
        <v>43609.0</v>
      </c>
      <c r="B6879" s="57">
        <v>144.0</v>
      </c>
      <c r="C6879" s="57">
        <v>14.0</v>
      </c>
      <c r="D6879" s="268">
        <v>0.270833333333333</v>
      </c>
      <c r="E6879" s="269">
        <v>9.2617559934468E-5</v>
      </c>
      <c r="F6879" s="269">
        <v>3.8759836574373515E-5</v>
      </c>
    </row>
    <row r="6880" ht="14.25" customHeight="1">
      <c r="A6880" s="267">
        <v>43609.0</v>
      </c>
      <c r="B6880" s="57">
        <v>144.0</v>
      </c>
      <c r="C6880" s="57">
        <v>15.0</v>
      </c>
      <c r="D6880" s="268">
        <v>0.291666666666667</v>
      </c>
      <c r="E6880" s="269">
        <v>1.2886406939852864E-4</v>
      </c>
      <c r="F6880" s="269">
        <v>4.436849509676348E-5</v>
      </c>
    </row>
    <row r="6881" ht="14.25" customHeight="1">
      <c r="A6881" s="267">
        <v>43609.0</v>
      </c>
      <c r="B6881" s="57">
        <v>144.0</v>
      </c>
      <c r="C6881" s="57">
        <v>16.0</v>
      </c>
      <c r="D6881" s="268">
        <v>0.3125</v>
      </c>
      <c r="E6881" s="269">
        <v>1.6907135155231148E-4</v>
      </c>
      <c r="F6881" s="269">
        <v>4.747328820737221E-5</v>
      </c>
    </row>
    <row r="6882" ht="14.25" customHeight="1">
      <c r="A6882" s="267">
        <v>43609.0</v>
      </c>
      <c r="B6882" s="57">
        <v>144.0</v>
      </c>
      <c r="C6882" s="57">
        <v>17.0</v>
      </c>
      <c r="D6882" s="268">
        <v>0.333333333333333</v>
      </c>
      <c r="E6882" s="269">
        <v>2.0615886217781968E-4</v>
      </c>
      <c r="F6882" s="269">
        <v>5.047792670150969E-5</v>
      </c>
    </row>
    <row r="6883" ht="14.25" customHeight="1">
      <c r="A6883" s="267">
        <v>43609.0</v>
      </c>
      <c r="B6883" s="57">
        <v>144.0</v>
      </c>
      <c r="C6883" s="57">
        <v>18.0</v>
      </c>
      <c r="D6883" s="268">
        <v>0.354166666666667</v>
      </c>
      <c r="E6883" s="269">
        <v>2.4216948295271924E-4</v>
      </c>
      <c r="F6883" s="269">
        <v>5.358271981211842E-5</v>
      </c>
    </row>
    <row r="6884" ht="14.25" customHeight="1">
      <c r="A6884" s="267">
        <v>43609.0</v>
      </c>
      <c r="B6884" s="57">
        <v>144.0</v>
      </c>
      <c r="C6884" s="57">
        <v>19.0</v>
      </c>
      <c r="D6884" s="268">
        <v>0.375</v>
      </c>
      <c r="E6884" s="269">
        <v>2.659946960182761E-4</v>
      </c>
      <c r="F6884" s="269">
        <v>5.278148288034843E-5</v>
      </c>
    </row>
    <row r="6885" ht="14.25" customHeight="1">
      <c r="A6885" s="267">
        <v>43609.0</v>
      </c>
      <c r="B6885" s="57">
        <v>144.0</v>
      </c>
      <c r="C6885" s="57">
        <v>20.0</v>
      </c>
      <c r="D6885" s="268">
        <v>0.395833333333333</v>
      </c>
      <c r="E6885" s="269">
        <v>2.8114079089678717E-4</v>
      </c>
      <c r="F6885" s="269">
        <v>5.288163749681968E-5</v>
      </c>
    </row>
    <row r="6886" ht="14.25" customHeight="1">
      <c r="A6886" s="267">
        <v>43609.0</v>
      </c>
      <c r="B6886" s="57">
        <v>144.0</v>
      </c>
      <c r="C6886" s="57">
        <v>21.0</v>
      </c>
      <c r="D6886" s="268">
        <v>0.416666666666667</v>
      </c>
      <c r="E6886" s="269">
        <v>2.9511790618506363E-4</v>
      </c>
      <c r="F6886" s="269">
        <v>5.117900901680845E-5</v>
      </c>
    </row>
    <row r="6887" ht="14.25" customHeight="1">
      <c r="A6887" s="267">
        <v>43609.0</v>
      </c>
      <c r="B6887" s="57">
        <v>144.0</v>
      </c>
      <c r="C6887" s="57">
        <v>22.0</v>
      </c>
      <c r="D6887" s="268">
        <v>0.4375</v>
      </c>
      <c r="E6887" s="269">
        <v>3.0193455589379526E-4</v>
      </c>
      <c r="F6887" s="269">
        <v>4.977684438621095E-5</v>
      </c>
    </row>
    <row r="6888" ht="14.25" customHeight="1">
      <c r="A6888" s="267">
        <v>43609.0</v>
      </c>
      <c r="B6888" s="57">
        <v>144.0</v>
      </c>
      <c r="C6888" s="57">
        <v>23.0</v>
      </c>
      <c r="D6888" s="268">
        <v>0.458333333333333</v>
      </c>
      <c r="E6888" s="269">
        <v>3.1222703172812316E-4</v>
      </c>
      <c r="F6888" s="269">
        <v>5.08785451673947E-5</v>
      </c>
    </row>
    <row r="6889" ht="14.25" customHeight="1">
      <c r="A6889" s="267">
        <v>43609.0</v>
      </c>
      <c r="B6889" s="57">
        <v>144.0</v>
      </c>
      <c r="C6889" s="57">
        <v>24.0</v>
      </c>
      <c r="D6889" s="268">
        <v>0.479166666666667</v>
      </c>
      <c r="E6889" s="269">
        <v>3.083971339008187E-4</v>
      </c>
      <c r="F6889" s="269">
        <v>5.127916363327967E-5</v>
      </c>
    </row>
    <row r="6890" ht="14.25" customHeight="1">
      <c r="A6890" s="267">
        <v>43609.0</v>
      </c>
      <c r="B6890" s="57">
        <v>144.0</v>
      </c>
      <c r="C6890" s="57">
        <v>25.0</v>
      </c>
      <c r="D6890" s="268">
        <v>0.5</v>
      </c>
      <c r="E6890" s="269">
        <v>2.978839789457375E-4</v>
      </c>
      <c r="F6890" s="269">
        <v>5.1078854400337184E-5</v>
      </c>
    </row>
    <row r="6891" ht="14.25" customHeight="1">
      <c r="A6891" s="267">
        <v>43609.0</v>
      </c>
      <c r="B6891" s="57">
        <v>144.0</v>
      </c>
      <c r="C6891" s="57">
        <v>26.0</v>
      </c>
      <c r="D6891" s="268">
        <v>0.520833333333333</v>
      </c>
      <c r="E6891" s="269">
        <v>2.847447822064768E-4</v>
      </c>
      <c r="F6891" s="269">
        <v>5.127916363327967E-5</v>
      </c>
    </row>
    <row r="6892" ht="14.25" customHeight="1">
      <c r="A6892" s="267">
        <v>43609.0</v>
      </c>
      <c r="B6892" s="57">
        <v>144.0</v>
      </c>
      <c r="C6892" s="57">
        <v>27.0</v>
      </c>
      <c r="D6892" s="268">
        <v>0.541666666666667</v>
      </c>
      <c r="E6892" s="269">
        <v>2.5726390322321533E-4</v>
      </c>
      <c r="F6892" s="269">
        <v>4.92760713038547E-5</v>
      </c>
    </row>
    <row r="6893" ht="14.25" customHeight="1">
      <c r="A6893" s="267">
        <v>43609.0</v>
      </c>
      <c r="B6893" s="57">
        <v>144.0</v>
      </c>
      <c r="C6893" s="57">
        <v>28.0</v>
      </c>
      <c r="D6893" s="268">
        <v>0.5625</v>
      </c>
      <c r="E6893" s="269">
        <v>2.3263214239670966E-4</v>
      </c>
      <c r="F6893" s="269">
        <v>4.8975607454440954E-5</v>
      </c>
    </row>
    <row r="6894" ht="14.25" customHeight="1">
      <c r="A6894" s="267">
        <v>43609.0</v>
      </c>
      <c r="B6894" s="57">
        <v>144.0</v>
      </c>
      <c r="C6894" s="57">
        <v>29.0</v>
      </c>
      <c r="D6894" s="268">
        <v>0.583333333333333</v>
      </c>
      <c r="E6894" s="269">
        <v>2.061601092288745E-4</v>
      </c>
      <c r="F6894" s="269">
        <v>4.797406128972845E-5</v>
      </c>
    </row>
    <row r="6895" ht="14.25" customHeight="1">
      <c r="A6895" s="267">
        <v>43609.0</v>
      </c>
      <c r="B6895" s="57">
        <v>144.0</v>
      </c>
      <c r="C6895" s="57">
        <v>30.0</v>
      </c>
      <c r="D6895" s="268">
        <v>0.604166666666667</v>
      </c>
      <c r="E6895" s="269">
        <v>1.968389861294525E-4</v>
      </c>
      <c r="F6895" s="269">
        <v>4.6972515125015957E-5</v>
      </c>
    </row>
    <row r="6896" ht="14.25" customHeight="1">
      <c r="A6896" s="267">
        <v>43609.0</v>
      </c>
      <c r="B6896" s="57">
        <v>144.0</v>
      </c>
      <c r="C6896" s="57">
        <v>31.0</v>
      </c>
      <c r="D6896" s="268">
        <v>0.625</v>
      </c>
      <c r="E6896" s="269">
        <v>2.0213544778286598E-4</v>
      </c>
      <c r="F6896" s="269">
        <v>4.8274525139142206E-5</v>
      </c>
    </row>
    <row r="6897" ht="14.25" customHeight="1">
      <c r="A6897" s="267">
        <v>43609.0</v>
      </c>
      <c r="B6897" s="57">
        <v>144.0</v>
      </c>
      <c r="C6897" s="57">
        <v>32.0</v>
      </c>
      <c r="D6897" s="268">
        <v>0.645833333333333</v>
      </c>
      <c r="E6897" s="269">
        <v>1.7267788744806026E-4</v>
      </c>
      <c r="F6897" s="269">
        <v>5.047792670150969E-5</v>
      </c>
    </row>
    <row r="6898" ht="14.25" customHeight="1">
      <c r="A6898" s="267">
        <v>43609.0</v>
      </c>
      <c r="B6898" s="57">
        <v>144.0</v>
      </c>
      <c r="C6898" s="57">
        <v>33.0</v>
      </c>
      <c r="D6898" s="268">
        <v>0.666666666666667</v>
      </c>
      <c r="E6898" s="269">
        <v>1.4894280580475346E-4</v>
      </c>
      <c r="F6898" s="269">
        <v>5.478457520977341E-5</v>
      </c>
    </row>
    <row r="6899" ht="14.25" customHeight="1">
      <c r="A6899" s="267">
        <v>43609.0</v>
      </c>
      <c r="B6899" s="57">
        <v>144.0</v>
      </c>
      <c r="C6899" s="57">
        <v>34.0</v>
      </c>
      <c r="D6899" s="268">
        <v>0.6875</v>
      </c>
      <c r="E6899" s="269">
        <v>1.4376649756372634E-4</v>
      </c>
      <c r="F6899" s="269">
        <v>6.019292449922087E-5</v>
      </c>
    </row>
    <row r="6900" ht="14.25" customHeight="1">
      <c r="A6900" s="267">
        <v>43609.0</v>
      </c>
      <c r="B6900" s="57">
        <v>144.0</v>
      </c>
      <c r="C6900" s="57">
        <v>35.0</v>
      </c>
      <c r="D6900" s="268">
        <v>0.708333333333333</v>
      </c>
      <c r="E6900" s="269">
        <v>1.1099924670387201E-4</v>
      </c>
      <c r="F6900" s="269">
        <v>6.810513920044957E-5</v>
      </c>
    </row>
    <row r="6901" ht="14.25" customHeight="1">
      <c r="A6901" s="267">
        <v>43609.0</v>
      </c>
      <c r="B6901" s="57">
        <v>144.0</v>
      </c>
      <c r="C6901" s="57">
        <v>36.0</v>
      </c>
      <c r="D6901" s="268">
        <v>0.729166666666667</v>
      </c>
      <c r="E6901" s="269">
        <v>8.284452168727474E-5</v>
      </c>
      <c r="F6901" s="269">
        <v>6.960745844751831E-5</v>
      </c>
    </row>
    <row r="6902" ht="14.25" customHeight="1">
      <c r="A6902" s="267">
        <v>43609.0</v>
      </c>
      <c r="B6902" s="57">
        <v>144.0</v>
      </c>
      <c r="C6902" s="57">
        <v>37.0</v>
      </c>
      <c r="D6902" s="268">
        <v>0.75</v>
      </c>
      <c r="E6902" s="269">
        <v>5.5808723331200165E-5</v>
      </c>
      <c r="F6902" s="269">
        <v>6.880622151574834E-5</v>
      </c>
    </row>
    <row r="6903" ht="14.25" customHeight="1">
      <c r="A6903" s="267">
        <v>43609.0</v>
      </c>
      <c r="B6903" s="57">
        <v>144.0</v>
      </c>
      <c r="C6903" s="57">
        <v>38.0</v>
      </c>
      <c r="D6903" s="268">
        <v>0.770833333333333</v>
      </c>
      <c r="E6903" s="269">
        <v>3.551855783861095E-5</v>
      </c>
      <c r="F6903" s="269">
        <v>6.850575766633457E-5</v>
      </c>
    </row>
    <row r="6904" ht="14.25" customHeight="1">
      <c r="A6904" s="267">
        <v>43609.0</v>
      </c>
      <c r="B6904" s="57">
        <v>144.0</v>
      </c>
      <c r="C6904" s="57">
        <v>39.0</v>
      </c>
      <c r="D6904" s="268">
        <v>0.791666666666667</v>
      </c>
      <c r="E6904" s="269">
        <v>2.0551545532861306E-5</v>
      </c>
      <c r="F6904" s="269">
        <v>6.770452073456459E-5</v>
      </c>
    </row>
    <row r="6905" ht="14.25" customHeight="1">
      <c r="A6905" s="267">
        <v>43609.0</v>
      </c>
      <c r="B6905" s="57">
        <v>144.0</v>
      </c>
      <c r="C6905" s="57">
        <v>40.0</v>
      </c>
      <c r="D6905" s="268">
        <v>0.8125</v>
      </c>
      <c r="E6905" s="269">
        <v>9.963888961594314E-6</v>
      </c>
      <c r="F6905" s="269">
        <v>6.53008099392546E-5</v>
      </c>
    </row>
    <row r="6906" ht="14.25" customHeight="1">
      <c r="A6906" s="267">
        <v>43609.0</v>
      </c>
      <c r="B6906" s="57">
        <v>144.0</v>
      </c>
      <c r="C6906" s="57">
        <v>41.0</v>
      </c>
      <c r="D6906" s="268">
        <v>0.833333333333333</v>
      </c>
      <c r="E6906" s="269">
        <v>3.937614535211725E-6</v>
      </c>
      <c r="F6906" s="269">
        <v>6.61020468710246E-5</v>
      </c>
    </row>
    <row r="6907" ht="14.25" customHeight="1">
      <c r="A6907" s="267">
        <v>43609.0</v>
      </c>
      <c r="B6907" s="57">
        <v>144.0</v>
      </c>
      <c r="C6907" s="57">
        <v>42.0</v>
      </c>
      <c r="D6907" s="268">
        <v>0.854166666666667</v>
      </c>
      <c r="E6907" s="269">
        <v>2.069319192863518E-7</v>
      </c>
      <c r="F6907" s="269">
        <v>6.590173763808209E-5</v>
      </c>
    </row>
    <row r="6908" ht="14.25" customHeight="1">
      <c r="A6908" s="267">
        <v>43609.0</v>
      </c>
      <c r="B6908" s="57">
        <v>144.0</v>
      </c>
      <c r="C6908" s="57">
        <v>43.0</v>
      </c>
      <c r="D6908" s="268">
        <v>0.875</v>
      </c>
      <c r="E6908" s="269">
        <v>0.0</v>
      </c>
      <c r="F6908" s="269">
        <v>6.61020468710246E-5</v>
      </c>
    </row>
    <row r="6909" ht="14.25" customHeight="1">
      <c r="A6909" s="267">
        <v>43609.0</v>
      </c>
      <c r="B6909" s="57">
        <v>144.0</v>
      </c>
      <c r="C6909" s="57">
        <v>44.0</v>
      </c>
      <c r="D6909" s="268">
        <v>0.895833333333333</v>
      </c>
      <c r="E6909" s="269">
        <v>0.0</v>
      </c>
      <c r="F6909" s="269">
        <v>6.590173763808209E-5</v>
      </c>
    </row>
    <row r="6910" ht="14.25" customHeight="1">
      <c r="A6910" s="267">
        <v>43609.0</v>
      </c>
      <c r="B6910" s="57">
        <v>144.0</v>
      </c>
      <c r="C6910" s="57">
        <v>45.0</v>
      </c>
      <c r="D6910" s="268">
        <v>0.916666666666667</v>
      </c>
      <c r="E6910" s="269">
        <v>0.0</v>
      </c>
      <c r="F6910" s="269">
        <v>6.490019147336961E-5</v>
      </c>
    </row>
    <row r="6911" ht="14.25" customHeight="1">
      <c r="A6911" s="267">
        <v>43609.0</v>
      </c>
      <c r="B6911" s="57">
        <v>144.0</v>
      </c>
      <c r="C6911" s="57">
        <v>46.0</v>
      </c>
      <c r="D6911" s="268">
        <v>0.9375</v>
      </c>
      <c r="E6911" s="269">
        <v>0.0</v>
      </c>
      <c r="F6911" s="269">
        <v>5.949184218392214E-5</v>
      </c>
    </row>
    <row r="6912" ht="14.25" customHeight="1">
      <c r="A6912" s="267">
        <v>43609.0</v>
      </c>
      <c r="B6912" s="57">
        <v>144.0</v>
      </c>
      <c r="C6912" s="57">
        <v>47.0</v>
      </c>
      <c r="D6912" s="268">
        <v>0.958333333333333</v>
      </c>
      <c r="E6912" s="269">
        <v>0.0</v>
      </c>
      <c r="F6912" s="269">
        <v>5.228070979799218E-5</v>
      </c>
    </row>
    <row r="6913" ht="14.25" customHeight="1">
      <c r="A6913" s="267">
        <v>43609.0</v>
      </c>
      <c r="B6913" s="57">
        <v>144.0</v>
      </c>
      <c r="C6913" s="57">
        <v>48.0</v>
      </c>
      <c r="D6913" s="268">
        <v>0.979166666666667</v>
      </c>
      <c r="E6913" s="269">
        <v>0.0</v>
      </c>
      <c r="F6913" s="269">
        <v>4.416818586382098E-5</v>
      </c>
    </row>
    <row r="6914" ht="14.25" customHeight="1">
      <c r="A6914" s="267">
        <v>43610.0</v>
      </c>
      <c r="B6914" s="57">
        <v>145.0</v>
      </c>
      <c r="C6914" s="57">
        <v>1.0</v>
      </c>
      <c r="D6914" s="268">
        <v>0.0</v>
      </c>
      <c r="E6914" s="269">
        <v>0.0</v>
      </c>
      <c r="F6914" s="269">
        <v>3.725751732730477E-5</v>
      </c>
    </row>
    <row r="6915" ht="14.25" customHeight="1">
      <c r="A6915" s="267">
        <v>43610.0</v>
      </c>
      <c r="B6915" s="57">
        <v>145.0</v>
      </c>
      <c r="C6915" s="57">
        <v>2.0</v>
      </c>
      <c r="D6915" s="268">
        <v>0.020833333333333332</v>
      </c>
      <c r="E6915" s="269">
        <v>0.0</v>
      </c>
      <c r="F6915" s="269">
        <v>3.2950868819041045E-5</v>
      </c>
    </row>
    <row r="6916" ht="14.25" customHeight="1">
      <c r="A6916" s="267">
        <v>43610.0</v>
      </c>
      <c r="B6916" s="57">
        <v>145.0</v>
      </c>
      <c r="C6916" s="57">
        <v>3.0</v>
      </c>
      <c r="D6916" s="268">
        <v>0.0416666666666667</v>
      </c>
      <c r="E6916" s="269">
        <v>0.0</v>
      </c>
      <c r="F6916" s="269">
        <v>3.054715802373107E-5</v>
      </c>
    </row>
    <row r="6917" ht="14.25" customHeight="1">
      <c r="A6917" s="267">
        <v>43610.0</v>
      </c>
      <c r="B6917" s="57">
        <v>145.0</v>
      </c>
      <c r="C6917" s="57">
        <v>4.0</v>
      </c>
      <c r="D6917" s="268">
        <v>0.0625</v>
      </c>
      <c r="E6917" s="269">
        <v>0.0</v>
      </c>
      <c r="F6917" s="269">
        <v>2.9245148009604822E-5</v>
      </c>
    </row>
    <row r="6918" ht="14.25" customHeight="1">
      <c r="A6918" s="267">
        <v>43610.0</v>
      </c>
      <c r="B6918" s="57">
        <v>145.0</v>
      </c>
      <c r="C6918" s="57">
        <v>5.0</v>
      </c>
      <c r="D6918" s="268">
        <v>0.0833333333333333</v>
      </c>
      <c r="E6918" s="269">
        <v>0.0</v>
      </c>
      <c r="F6918" s="269">
        <v>2.7342210296651082E-5</v>
      </c>
    </row>
    <row r="6919" ht="14.25" customHeight="1">
      <c r="A6919" s="267">
        <v>43610.0</v>
      </c>
      <c r="B6919" s="57">
        <v>145.0</v>
      </c>
      <c r="C6919" s="57">
        <v>6.0</v>
      </c>
      <c r="D6919" s="268">
        <v>0.104166666666667</v>
      </c>
      <c r="E6919" s="269">
        <v>0.0</v>
      </c>
      <c r="F6919" s="269">
        <v>2.684143721429483E-5</v>
      </c>
    </row>
    <row r="6920" ht="14.25" customHeight="1">
      <c r="A6920" s="267">
        <v>43610.0</v>
      </c>
      <c r="B6920" s="57">
        <v>145.0</v>
      </c>
      <c r="C6920" s="57">
        <v>7.0</v>
      </c>
      <c r="D6920" s="268">
        <v>0.125</v>
      </c>
      <c r="E6920" s="269">
        <v>0.0</v>
      </c>
      <c r="F6920" s="269">
        <v>2.614035489899609E-5</v>
      </c>
    </row>
    <row r="6921" ht="14.25" customHeight="1">
      <c r="A6921" s="267">
        <v>43610.0</v>
      </c>
      <c r="B6921" s="57">
        <v>145.0</v>
      </c>
      <c r="C6921" s="57">
        <v>8.0</v>
      </c>
      <c r="D6921" s="268">
        <v>0.145833333333333</v>
      </c>
      <c r="E6921" s="269">
        <v>0.0</v>
      </c>
      <c r="F6921" s="269">
        <v>2.5739736433111092E-5</v>
      </c>
    </row>
    <row r="6922" ht="14.25" customHeight="1">
      <c r="A6922" s="267">
        <v>43610.0</v>
      </c>
      <c r="B6922" s="57">
        <v>145.0</v>
      </c>
      <c r="C6922" s="57">
        <v>9.0</v>
      </c>
      <c r="D6922" s="268">
        <v>0.166666666666667</v>
      </c>
      <c r="E6922" s="269">
        <v>2.8407014348538152E-6</v>
      </c>
      <c r="F6922" s="269">
        <v>2.604020028252484E-5</v>
      </c>
    </row>
    <row r="6923" ht="14.25" customHeight="1">
      <c r="A6923" s="267">
        <v>43610.0</v>
      </c>
      <c r="B6923" s="57">
        <v>145.0</v>
      </c>
      <c r="C6923" s="57">
        <v>10.0</v>
      </c>
      <c r="D6923" s="268">
        <v>0.1875</v>
      </c>
      <c r="E6923" s="269">
        <v>8.569207926947778E-6</v>
      </c>
      <c r="F6923" s="269">
        <v>2.654097336488109E-5</v>
      </c>
    </row>
    <row r="6924" ht="14.25" customHeight="1">
      <c r="A6924" s="267">
        <v>43610.0</v>
      </c>
      <c r="B6924" s="57">
        <v>145.0</v>
      </c>
      <c r="C6924" s="57">
        <v>11.0</v>
      </c>
      <c r="D6924" s="268">
        <v>0.208333333333333</v>
      </c>
      <c r="E6924" s="269">
        <v>2.1329002197778403E-5</v>
      </c>
      <c r="F6924" s="269">
        <v>2.7141901063708585E-5</v>
      </c>
    </row>
    <row r="6925" ht="14.25" customHeight="1">
      <c r="A6925" s="267">
        <v>43610.0</v>
      </c>
      <c r="B6925" s="57">
        <v>145.0</v>
      </c>
      <c r="C6925" s="57">
        <v>12.0</v>
      </c>
      <c r="D6925" s="268">
        <v>0.229166666666667</v>
      </c>
      <c r="E6925" s="269">
        <v>3.76686861432679E-5</v>
      </c>
      <c r="F6925" s="269">
        <v>2.9445457242547322E-5</v>
      </c>
    </row>
    <row r="6926" ht="14.25" customHeight="1">
      <c r="A6926" s="267">
        <v>43610.0</v>
      </c>
      <c r="B6926" s="57">
        <v>145.0</v>
      </c>
      <c r="C6926" s="57">
        <v>13.0</v>
      </c>
      <c r="D6926" s="268">
        <v>0.25</v>
      </c>
      <c r="E6926" s="269">
        <v>5.808637507853723E-5</v>
      </c>
      <c r="F6926" s="269">
        <v>3.32513326684548E-5</v>
      </c>
    </row>
    <row r="6927" ht="14.25" customHeight="1">
      <c r="A6927" s="267">
        <v>43610.0</v>
      </c>
      <c r="B6927" s="57">
        <v>145.0</v>
      </c>
      <c r="C6927" s="57">
        <v>14.0</v>
      </c>
      <c r="D6927" s="268">
        <v>0.270833333333333</v>
      </c>
      <c r="E6927" s="269">
        <v>8.35842465583838E-5</v>
      </c>
      <c r="F6927" s="269">
        <v>3.9360764273201E-5</v>
      </c>
    </row>
    <row r="6928" ht="14.25" customHeight="1">
      <c r="A6928" s="267">
        <v>43610.0</v>
      </c>
      <c r="B6928" s="57">
        <v>145.0</v>
      </c>
      <c r="C6928" s="57">
        <v>15.0</v>
      </c>
      <c r="D6928" s="268">
        <v>0.291666666666667</v>
      </c>
      <c r="E6928" s="269">
        <v>1.0874960306592365E-4</v>
      </c>
      <c r="F6928" s="269">
        <v>4.416818586382098E-5</v>
      </c>
    </row>
    <row r="6929" ht="14.25" customHeight="1">
      <c r="A6929" s="267">
        <v>43610.0</v>
      </c>
      <c r="B6929" s="57">
        <v>145.0</v>
      </c>
      <c r="C6929" s="57">
        <v>16.0</v>
      </c>
      <c r="D6929" s="268">
        <v>0.3125</v>
      </c>
      <c r="E6929" s="269">
        <v>1.40677686449734E-4</v>
      </c>
      <c r="F6929" s="269">
        <v>4.8274525139142206E-5</v>
      </c>
    </row>
    <row r="6930" ht="14.25" customHeight="1">
      <c r="A6930" s="267">
        <v>43610.0</v>
      </c>
      <c r="B6930" s="57">
        <v>145.0</v>
      </c>
      <c r="C6930" s="57">
        <v>17.0</v>
      </c>
      <c r="D6930" s="268">
        <v>0.333333333333333</v>
      </c>
      <c r="E6930" s="269">
        <v>1.709634399774934E-4</v>
      </c>
      <c r="F6930" s="269">
        <v>5.0578081317980936E-5</v>
      </c>
    </row>
    <row r="6931" ht="14.25" customHeight="1">
      <c r="A6931" s="267">
        <v>43610.0</v>
      </c>
      <c r="B6931" s="57">
        <v>145.0</v>
      </c>
      <c r="C6931" s="57">
        <v>18.0</v>
      </c>
      <c r="D6931" s="268">
        <v>0.354166666666667</v>
      </c>
      <c r="E6931" s="269">
        <v>1.935945291761955E-4</v>
      </c>
      <c r="F6931" s="269">
        <v>5.45842659768309E-5</v>
      </c>
    </row>
    <row r="6932" ht="14.25" customHeight="1">
      <c r="A6932" s="267">
        <v>43610.0</v>
      </c>
      <c r="B6932" s="57">
        <v>145.0</v>
      </c>
      <c r="C6932" s="57">
        <v>19.0</v>
      </c>
      <c r="D6932" s="268">
        <v>0.375</v>
      </c>
      <c r="E6932" s="269">
        <v>2.162147174608534E-4</v>
      </c>
      <c r="F6932" s="269">
        <v>5.388318366153217E-5</v>
      </c>
    </row>
    <row r="6933" ht="14.25" customHeight="1">
      <c r="A6933" s="267">
        <v>43610.0</v>
      </c>
      <c r="B6933" s="57">
        <v>145.0</v>
      </c>
      <c r="C6933" s="57">
        <v>20.0</v>
      </c>
      <c r="D6933" s="268">
        <v>0.395833333333333</v>
      </c>
      <c r="E6933" s="269">
        <v>2.3017438649024054E-4</v>
      </c>
      <c r="F6933" s="269">
        <v>5.298179211329092E-5</v>
      </c>
    </row>
    <row r="6934" ht="14.25" customHeight="1">
      <c r="A6934" s="267">
        <v>43610.0</v>
      </c>
      <c r="B6934" s="57">
        <v>145.0</v>
      </c>
      <c r="C6934" s="57">
        <v>21.0</v>
      </c>
      <c r="D6934" s="268">
        <v>0.416666666666667</v>
      </c>
      <c r="E6934" s="269">
        <v>2.3976881400787273E-4</v>
      </c>
      <c r="F6934" s="269">
        <v>5.218055518152093E-5</v>
      </c>
    </row>
    <row r="6935" ht="14.25" customHeight="1">
      <c r="A6935" s="267">
        <v>43610.0</v>
      </c>
      <c r="B6935" s="57">
        <v>145.0</v>
      </c>
      <c r="C6935" s="57">
        <v>22.0</v>
      </c>
      <c r="D6935" s="268">
        <v>0.4375</v>
      </c>
      <c r="E6935" s="269">
        <v>2.5015513742606673E-4</v>
      </c>
      <c r="F6935" s="269">
        <v>5.017746285209594E-5</v>
      </c>
    </row>
    <row r="6936" ht="14.25" customHeight="1">
      <c r="A6936" s="267">
        <v>43610.0</v>
      </c>
      <c r="B6936" s="57">
        <v>145.0</v>
      </c>
      <c r="C6936" s="57">
        <v>23.0</v>
      </c>
      <c r="D6936" s="268">
        <v>0.458333333333333</v>
      </c>
      <c r="E6936" s="269">
        <v>2.5734636615020655E-4</v>
      </c>
      <c r="F6936" s="269">
        <v>5.137931824975094E-5</v>
      </c>
    </row>
    <row r="6937" ht="14.25" customHeight="1">
      <c r="A6937" s="267">
        <v>43610.0</v>
      </c>
      <c r="B6937" s="57">
        <v>145.0</v>
      </c>
      <c r="C6937" s="57">
        <v>24.0</v>
      </c>
      <c r="D6937" s="268">
        <v>0.479166666666667</v>
      </c>
      <c r="E6937" s="269">
        <v>2.512566151727499E-4</v>
      </c>
      <c r="F6937" s="269">
        <v>5.1479472866222185E-5</v>
      </c>
    </row>
    <row r="6938" ht="14.25" customHeight="1">
      <c r="A6938" s="267">
        <v>43610.0</v>
      </c>
      <c r="B6938" s="57">
        <v>145.0</v>
      </c>
      <c r="C6938" s="57">
        <v>25.0</v>
      </c>
      <c r="D6938" s="268">
        <v>0.5</v>
      </c>
      <c r="E6938" s="269">
        <v>2.529832911633356E-4</v>
      </c>
      <c r="F6938" s="269">
        <v>5.2681328263877173E-5</v>
      </c>
    </row>
    <row r="6939" ht="14.25" customHeight="1">
      <c r="A6939" s="267">
        <v>43610.0</v>
      </c>
      <c r="B6939" s="57">
        <v>145.0</v>
      </c>
      <c r="C6939" s="57">
        <v>26.0</v>
      </c>
      <c r="D6939" s="268">
        <v>0.520833333333333</v>
      </c>
      <c r="E6939" s="269">
        <v>2.3672076294743485E-4</v>
      </c>
      <c r="F6939" s="269">
        <v>5.308194672976218E-5</v>
      </c>
    </row>
    <row r="6940" ht="14.25" customHeight="1">
      <c r="A6940" s="267">
        <v>43610.0</v>
      </c>
      <c r="B6940" s="57">
        <v>145.0</v>
      </c>
      <c r="C6940" s="57">
        <v>27.0</v>
      </c>
      <c r="D6940" s="268">
        <v>0.541666666666667</v>
      </c>
      <c r="E6940" s="269">
        <v>2.2595079630580796E-4</v>
      </c>
      <c r="F6940" s="269">
        <v>5.077839055092343E-5</v>
      </c>
    </row>
    <row r="6941" ht="14.25" customHeight="1">
      <c r="A6941" s="267">
        <v>43610.0</v>
      </c>
      <c r="B6941" s="57">
        <v>145.0</v>
      </c>
      <c r="C6941" s="57">
        <v>28.0</v>
      </c>
      <c r="D6941" s="268">
        <v>0.5625</v>
      </c>
      <c r="E6941" s="269">
        <v>2.2091895063447046E-4</v>
      </c>
      <c r="F6941" s="269">
        <v>4.9476380536797194E-5</v>
      </c>
    </row>
    <row r="6942" ht="14.25" customHeight="1">
      <c r="A6942" s="267">
        <v>43610.0</v>
      </c>
      <c r="B6942" s="57">
        <v>145.0</v>
      </c>
      <c r="C6942" s="57">
        <v>29.0</v>
      </c>
      <c r="D6942" s="268">
        <v>0.583333333333333</v>
      </c>
      <c r="E6942" s="269">
        <v>2.076145861936347E-4</v>
      </c>
      <c r="F6942" s="269">
        <v>4.787390667325721E-5</v>
      </c>
    </row>
    <row r="6943" ht="14.25" customHeight="1">
      <c r="A6943" s="267">
        <v>43610.0</v>
      </c>
      <c r="B6943" s="57">
        <v>145.0</v>
      </c>
      <c r="C6943" s="57">
        <v>30.0</v>
      </c>
      <c r="D6943" s="268">
        <v>0.604166666666667</v>
      </c>
      <c r="E6943" s="269">
        <v>1.8412219050322897E-4</v>
      </c>
      <c r="F6943" s="269">
        <v>4.787390667325721E-5</v>
      </c>
    </row>
    <row r="6944" ht="14.25" customHeight="1">
      <c r="A6944" s="267">
        <v>43610.0</v>
      </c>
      <c r="B6944" s="57">
        <v>145.0</v>
      </c>
      <c r="C6944" s="57">
        <v>31.0</v>
      </c>
      <c r="D6944" s="268">
        <v>0.625</v>
      </c>
      <c r="E6944" s="269">
        <v>1.7509088894908606E-4</v>
      </c>
      <c r="F6944" s="269">
        <v>4.797406128972845E-5</v>
      </c>
    </row>
    <row r="6945" ht="14.25" customHeight="1">
      <c r="A6945" s="267">
        <v>43610.0</v>
      </c>
      <c r="B6945" s="57">
        <v>145.0</v>
      </c>
      <c r="C6945" s="57">
        <v>32.0</v>
      </c>
      <c r="D6945" s="268">
        <v>0.645833333333333</v>
      </c>
      <c r="E6945" s="269">
        <v>1.5628306636802304E-4</v>
      </c>
      <c r="F6945" s="269">
        <v>5.1479472866222185E-5</v>
      </c>
    </row>
    <row r="6946" ht="14.25" customHeight="1">
      <c r="A6946" s="267">
        <v>43610.0</v>
      </c>
      <c r="B6946" s="57">
        <v>145.0</v>
      </c>
      <c r="C6946" s="57">
        <v>33.0</v>
      </c>
      <c r="D6946" s="268">
        <v>0.666666666666667</v>
      </c>
      <c r="E6946" s="269">
        <v>1.249003056367607E-4</v>
      </c>
      <c r="F6946" s="269">
        <v>5.498488444271591E-5</v>
      </c>
    </row>
    <row r="6947" ht="14.25" customHeight="1">
      <c r="A6947" s="267">
        <v>43610.0</v>
      </c>
      <c r="B6947" s="57">
        <v>145.0</v>
      </c>
      <c r="C6947" s="57">
        <v>34.0</v>
      </c>
      <c r="D6947" s="268">
        <v>0.6875</v>
      </c>
      <c r="E6947" s="269">
        <v>1.0358510331313966E-4</v>
      </c>
      <c r="F6947" s="269">
        <v>5.969215141686463E-5</v>
      </c>
    </row>
    <row r="6948" ht="14.25" customHeight="1">
      <c r="A6948" s="267">
        <v>43610.0</v>
      </c>
      <c r="B6948" s="57">
        <v>145.0</v>
      </c>
      <c r="C6948" s="57">
        <v>35.0</v>
      </c>
      <c r="D6948" s="268">
        <v>0.708333333333333</v>
      </c>
      <c r="E6948" s="269">
        <v>8.738168390445952E-5</v>
      </c>
      <c r="F6948" s="269">
        <v>6.780467535103583E-5</v>
      </c>
    </row>
    <row r="6949" ht="14.25" customHeight="1">
      <c r="A6949" s="267">
        <v>43610.0</v>
      </c>
      <c r="B6949" s="57">
        <v>145.0</v>
      </c>
      <c r="C6949" s="57">
        <v>36.0</v>
      </c>
      <c r="D6949" s="268">
        <v>0.729166666666667</v>
      </c>
      <c r="E6949" s="269">
        <v>6.558543348012422E-5</v>
      </c>
      <c r="F6949" s="269">
        <v>6.930699459810458E-5</v>
      </c>
    </row>
    <row r="6950" ht="14.25" customHeight="1">
      <c r="A6950" s="267">
        <v>43610.0</v>
      </c>
      <c r="B6950" s="57">
        <v>145.0</v>
      </c>
      <c r="C6950" s="57">
        <v>37.0</v>
      </c>
      <c r="D6950" s="268">
        <v>0.75</v>
      </c>
      <c r="E6950" s="269">
        <v>4.7921790586120845E-5</v>
      </c>
      <c r="F6950" s="269">
        <v>6.940714921457582E-5</v>
      </c>
    </row>
    <row r="6951" ht="14.25" customHeight="1">
      <c r="A6951" s="267">
        <v>43610.0</v>
      </c>
      <c r="B6951" s="57">
        <v>145.0</v>
      </c>
      <c r="C6951" s="57">
        <v>38.0</v>
      </c>
      <c r="D6951" s="268">
        <v>0.770833333333333</v>
      </c>
      <c r="E6951" s="269">
        <v>3.105351616591646E-5</v>
      </c>
      <c r="F6951" s="269">
        <v>7.020838614634582E-5</v>
      </c>
    </row>
    <row r="6952" ht="14.25" customHeight="1">
      <c r="A6952" s="267">
        <v>43610.0</v>
      </c>
      <c r="B6952" s="57">
        <v>145.0</v>
      </c>
      <c r="C6952" s="57">
        <v>39.0</v>
      </c>
      <c r="D6952" s="268">
        <v>0.791666666666667</v>
      </c>
      <c r="E6952" s="269">
        <v>1.78455889092702E-5</v>
      </c>
      <c r="F6952" s="269">
        <v>6.920683998163334E-5</v>
      </c>
    </row>
    <row r="6953" ht="14.25" customHeight="1">
      <c r="A6953" s="267">
        <v>43610.0</v>
      </c>
      <c r="B6953" s="57">
        <v>145.0</v>
      </c>
      <c r="C6953" s="57">
        <v>40.0</v>
      </c>
      <c r="D6953" s="268">
        <v>0.8125</v>
      </c>
      <c r="E6953" s="269">
        <v>7.307288121165379E-6</v>
      </c>
      <c r="F6953" s="269">
        <v>6.820529381692084E-5</v>
      </c>
    </row>
    <row r="6954" ht="14.25" customHeight="1">
      <c r="A6954" s="267">
        <v>43610.0</v>
      </c>
      <c r="B6954" s="57">
        <v>145.0</v>
      </c>
      <c r="C6954" s="57">
        <v>41.0</v>
      </c>
      <c r="D6954" s="268">
        <v>0.833333333333333</v>
      </c>
      <c r="E6954" s="269">
        <v>3.5851477601327587E-6</v>
      </c>
      <c r="F6954" s="269">
        <v>6.660281995338085E-5</v>
      </c>
    </row>
    <row r="6955" ht="14.25" customHeight="1">
      <c r="A6955" s="267">
        <v>43610.0</v>
      </c>
      <c r="B6955" s="57">
        <v>145.0</v>
      </c>
      <c r="C6955" s="57">
        <v>42.0</v>
      </c>
      <c r="D6955" s="268">
        <v>0.854166666666667</v>
      </c>
      <c r="E6955" s="269">
        <v>1.5499606503409103E-7</v>
      </c>
      <c r="F6955" s="269">
        <v>6.69032838027946E-5</v>
      </c>
    </row>
    <row r="6956" ht="14.25" customHeight="1">
      <c r="A6956" s="267">
        <v>43610.0</v>
      </c>
      <c r="B6956" s="57">
        <v>145.0</v>
      </c>
      <c r="C6956" s="57">
        <v>43.0</v>
      </c>
      <c r="D6956" s="268">
        <v>0.875</v>
      </c>
      <c r="E6956" s="269">
        <v>0.0</v>
      </c>
      <c r="F6956" s="269">
        <v>6.780467535103583E-5</v>
      </c>
    </row>
    <row r="6957" ht="14.25" customHeight="1">
      <c r="A6957" s="267">
        <v>43610.0</v>
      </c>
      <c r="B6957" s="57">
        <v>145.0</v>
      </c>
      <c r="C6957" s="57">
        <v>44.0</v>
      </c>
      <c r="D6957" s="268">
        <v>0.895833333333333</v>
      </c>
      <c r="E6957" s="269">
        <v>0.0</v>
      </c>
      <c r="F6957" s="269">
        <v>6.65026653369096E-5</v>
      </c>
    </row>
    <row r="6958" ht="14.25" customHeight="1">
      <c r="A6958" s="267">
        <v>43610.0</v>
      </c>
      <c r="B6958" s="57">
        <v>145.0</v>
      </c>
      <c r="C6958" s="57">
        <v>45.0</v>
      </c>
      <c r="D6958" s="268">
        <v>0.916666666666667</v>
      </c>
      <c r="E6958" s="269">
        <v>0.0</v>
      </c>
      <c r="F6958" s="269">
        <v>6.379849069218586E-5</v>
      </c>
    </row>
    <row r="6959" ht="14.25" customHeight="1">
      <c r="A6959" s="267">
        <v>43610.0</v>
      </c>
      <c r="B6959" s="57">
        <v>145.0</v>
      </c>
      <c r="C6959" s="57">
        <v>46.0</v>
      </c>
      <c r="D6959" s="268">
        <v>0.9375</v>
      </c>
      <c r="E6959" s="269">
        <v>0.0</v>
      </c>
      <c r="F6959" s="269">
        <v>5.879075986862339E-5</v>
      </c>
    </row>
    <row r="6960" ht="14.25" customHeight="1">
      <c r="A6960" s="267">
        <v>43610.0</v>
      </c>
      <c r="B6960" s="57">
        <v>145.0</v>
      </c>
      <c r="C6960" s="57">
        <v>47.0</v>
      </c>
      <c r="D6960" s="268">
        <v>0.958333333333333</v>
      </c>
      <c r="E6960" s="269">
        <v>0.0</v>
      </c>
      <c r="F6960" s="269">
        <v>5.368287442858966E-5</v>
      </c>
    </row>
    <row r="6961" ht="14.25" customHeight="1">
      <c r="A6961" s="267">
        <v>43610.0</v>
      </c>
      <c r="B6961" s="57">
        <v>145.0</v>
      </c>
      <c r="C6961" s="57">
        <v>48.0</v>
      </c>
      <c r="D6961" s="268">
        <v>0.979166666666667</v>
      </c>
      <c r="E6961" s="269">
        <v>0.0</v>
      </c>
      <c r="F6961" s="269">
        <v>4.4969422795590966E-5</v>
      </c>
    </row>
    <row r="6962" ht="14.25" customHeight="1">
      <c r="A6962" s="267">
        <v>43611.0</v>
      </c>
      <c r="B6962" s="57">
        <v>146.0</v>
      </c>
      <c r="C6962" s="57">
        <v>1.0</v>
      </c>
      <c r="D6962" s="268">
        <v>0.0</v>
      </c>
      <c r="E6962" s="269">
        <v>0.0</v>
      </c>
      <c r="F6962" s="269">
        <v>3.775829040966103E-5</v>
      </c>
    </row>
    <row r="6963" ht="14.25" customHeight="1">
      <c r="A6963" s="267">
        <v>43611.0</v>
      </c>
      <c r="B6963" s="57">
        <v>146.0</v>
      </c>
      <c r="C6963" s="57">
        <v>2.0</v>
      </c>
      <c r="D6963" s="268">
        <v>0.020833333333333332</v>
      </c>
      <c r="E6963" s="269">
        <v>0.0</v>
      </c>
      <c r="F6963" s="269">
        <v>3.335148728492605E-5</v>
      </c>
    </row>
    <row r="6964" ht="14.25" customHeight="1">
      <c r="A6964" s="267">
        <v>43611.0</v>
      </c>
      <c r="B6964" s="57">
        <v>146.0</v>
      </c>
      <c r="C6964" s="57">
        <v>3.0</v>
      </c>
      <c r="D6964" s="268">
        <v>0.0416666666666667</v>
      </c>
      <c r="E6964" s="269">
        <v>0.0</v>
      </c>
      <c r="F6964" s="269">
        <v>3.1047931106087315E-5</v>
      </c>
    </row>
    <row r="6965" ht="14.25" customHeight="1">
      <c r="A6965" s="267">
        <v>43611.0</v>
      </c>
      <c r="B6965" s="57">
        <v>146.0</v>
      </c>
      <c r="C6965" s="57">
        <v>4.0</v>
      </c>
      <c r="D6965" s="268">
        <v>0.0625</v>
      </c>
      <c r="E6965" s="269">
        <v>0.0</v>
      </c>
      <c r="F6965" s="269">
        <v>2.9445457242547322E-5</v>
      </c>
    </row>
    <row r="6966" ht="14.25" customHeight="1">
      <c r="A6966" s="267">
        <v>43611.0</v>
      </c>
      <c r="B6966" s="57">
        <v>146.0</v>
      </c>
      <c r="C6966" s="57">
        <v>5.0</v>
      </c>
      <c r="D6966" s="268">
        <v>0.0833333333333333</v>
      </c>
      <c r="E6966" s="269">
        <v>0.0</v>
      </c>
      <c r="F6966" s="269">
        <v>2.7141901063708585E-5</v>
      </c>
    </row>
    <row r="6967" ht="14.25" customHeight="1">
      <c r="A6967" s="267">
        <v>43611.0</v>
      </c>
      <c r="B6967" s="57">
        <v>146.0</v>
      </c>
      <c r="C6967" s="57">
        <v>6.0</v>
      </c>
      <c r="D6967" s="268">
        <v>0.104166666666667</v>
      </c>
      <c r="E6967" s="269">
        <v>0.0</v>
      </c>
      <c r="F6967" s="269">
        <v>2.674128259782358E-5</v>
      </c>
    </row>
    <row r="6968" ht="14.25" customHeight="1">
      <c r="A6968" s="267">
        <v>43611.0</v>
      </c>
      <c r="B6968" s="57">
        <v>146.0</v>
      </c>
      <c r="C6968" s="57">
        <v>7.0</v>
      </c>
      <c r="D6968" s="268">
        <v>0.125</v>
      </c>
      <c r="E6968" s="269">
        <v>0.0</v>
      </c>
      <c r="F6968" s="269">
        <v>2.644081874840984E-5</v>
      </c>
    </row>
    <row r="6969" ht="14.25" customHeight="1">
      <c r="A6969" s="267">
        <v>43611.0</v>
      </c>
      <c r="B6969" s="57">
        <v>146.0</v>
      </c>
      <c r="C6969" s="57">
        <v>8.0</v>
      </c>
      <c r="D6969" s="268">
        <v>0.145833333333333</v>
      </c>
      <c r="E6969" s="269">
        <v>0.0</v>
      </c>
      <c r="F6969" s="269">
        <v>2.614035489899609E-5</v>
      </c>
    </row>
    <row r="6970" ht="14.25" customHeight="1">
      <c r="A6970" s="267">
        <v>43611.0</v>
      </c>
      <c r="B6970" s="57">
        <v>146.0</v>
      </c>
      <c r="C6970" s="57">
        <v>9.0</v>
      </c>
      <c r="D6970" s="268">
        <v>0.166666666666667</v>
      </c>
      <c r="E6970" s="269">
        <v>9.052105595121168E-7</v>
      </c>
      <c r="F6970" s="269">
        <v>2.6240509515467337E-5</v>
      </c>
    </row>
    <row r="6971" ht="14.25" customHeight="1">
      <c r="A6971" s="267">
        <v>43611.0</v>
      </c>
      <c r="B6971" s="57">
        <v>146.0</v>
      </c>
      <c r="C6971" s="57">
        <v>10.0</v>
      </c>
      <c r="D6971" s="268">
        <v>0.1875</v>
      </c>
      <c r="E6971" s="269">
        <v>4.2629789452230744E-6</v>
      </c>
      <c r="F6971" s="269">
        <v>2.684143721429483E-5</v>
      </c>
    </row>
    <row r="6972" ht="14.25" customHeight="1">
      <c r="A6972" s="267">
        <v>43611.0</v>
      </c>
      <c r="B6972" s="57">
        <v>146.0</v>
      </c>
      <c r="C6972" s="57">
        <v>11.0</v>
      </c>
      <c r="D6972" s="268">
        <v>0.208333333333333</v>
      </c>
      <c r="E6972" s="269">
        <v>1.234456310366476E-5</v>
      </c>
      <c r="F6972" s="269">
        <v>2.7342210296651082E-5</v>
      </c>
    </row>
    <row r="6973" ht="14.25" customHeight="1">
      <c r="A6973" s="267">
        <v>43611.0</v>
      </c>
      <c r="B6973" s="57">
        <v>146.0</v>
      </c>
      <c r="C6973" s="57">
        <v>12.0</v>
      </c>
      <c r="D6973" s="268">
        <v>0.229166666666667</v>
      </c>
      <c r="E6973" s="269">
        <v>2.2505625545249628E-5</v>
      </c>
      <c r="F6973" s="269">
        <v>2.9044838776662325E-5</v>
      </c>
    </row>
    <row r="6974" ht="14.25" customHeight="1">
      <c r="A6974" s="267">
        <v>43611.0</v>
      </c>
      <c r="B6974" s="57">
        <v>146.0</v>
      </c>
      <c r="C6974" s="57">
        <v>13.0</v>
      </c>
      <c r="D6974" s="268">
        <v>0.25</v>
      </c>
      <c r="E6974" s="269">
        <v>3.619690533266754E-5</v>
      </c>
      <c r="F6974" s="269">
        <v>3.415272421669604E-5</v>
      </c>
    </row>
    <row r="6975" ht="14.25" customHeight="1">
      <c r="A6975" s="267">
        <v>43611.0</v>
      </c>
      <c r="B6975" s="57">
        <v>146.0</v>
      </c>
      <c r="C6975" s="57">
        <v>14.0</v>
      </c>
      <c r="D6975" s="268">
        <v>0.270833333333333</v>
      </c>
      <c r="E6975" s="269">
        <v>4.8898867826111366E-5</v>
      </c>
      <c r="F6975" s="269">
        <v>4.166432045203974E-5</v>
      </c>
    </row>
    <row r="6976" ht="14.25" customHeight="1">
      <c r="A6976" s="267">
        <v>43611.0</v>
      </c>
      <c r="B6976" s="57">
        <v>146.0</v>
      </c>
      <c r="C6976" s="57">
        <v>15.0</v>
      </c>
      <c r="D6976" s="268">
        <v>0.291666666666667</v>
      </c>
      <c r="E6976" s="269">
        <v>6.322819719314502E-5</v>
      </c>
      <c r="F6976" s="269">
        <v>4.567050511088972E-5</v>
      </c>
    </row>
    <row r="6977" ht="14.25" customHeight="1">
      <c r="A6977" s="267">
        <v>43611.0</v>
      </c>
      <c r="B6977" s="57">
        <v>146.0</v>
      </c>
      <c r="C6977" s="57">
        <v>16.0</v>
      </c>
      <c r="D6977" s="268">
        <v>0.3125</v>
      </c>
      <c r="E6977" s="269">
        <v>8.419760793621363E-5</v>
      </c>
      <c r="F6977" s="269">
        <v>4.977684438621095E-5</v>
      </c>
    </row>
    <row r="6978" ht="14.25" customHeight="1">
      <c r="A6978" s="267">
        <v>43611.0</v>
      </c>
      <c r="B6978" s="57">
        <v>146.0</v>
      </c>
      <c r="C6978" s="57">
        <v>17.0</v>
      </c>
      <c r="D6978" s="268">
        <v>0.333333333333333</v>
      </c>
      <c r="E6978" s="269">
        <v>9.510863643303106E-5</v>
      </c>
      <c r="F6978" s="269">
        <v>5.208040056504968E-5</v>
      </c>
    </row>
    <row r="6979" ht="14.25" customHeight="1">
      <c r="A6979" s="267">
        <v>43611.0</v>
      </c>
      <c r="B6979" s="57">
        <v>146.0</v>
      </c>
      <c r="C6979" s="57">
        <v>18.0</v>
      </c>
      <c r="D6979" s="268">
        <v>0.354166666666667</v>
      </c>
      <c r="E6979" s="269">
        <v>1.155654603572704E-4</v>
      </c>
      <c r="F6979" s="269">
        <v>5.498488444271591E-5</v>
      </c>
    </row>
    <row r="6980" ht="14.25" customHeight="1">
      <c r="A6980" s="267">
        <v>43611.0</v>
      </c>
      <c r="B6980" s="57">
        <v>146.0</v>
      </c>
      <c r="C6980" s="57">
        <v>19.0</v>
      </c>
      <c r="D6980" s="268">
        <v>0.375</v>
      </c>
      <c r="E6980" s="269">
        <v>1.3307005633184446E-4</v>
      </c>
      <c r="F6980" s="269">
        <v>5.498488444271591E-5</v>
      </c>
    </row>
    <row r="6981" ht="14.25" customHeight="1">
      <c r="A6981" s="267">
        <v>43611.0</v>
      </c>
      <c r="B6981" s="57">
        <v>146.0</v>
      </c>
      <c r="C6981" s="57">
        <v>20.0</v>
      </c>
      <c r="D6981" s="268">
        <v>0.395833333333333</v>
      </c>
      <c r="E6981" s="269">
        <v>1.3045483527245473E-4</v>
      </c>
      <c r="F6981" s="269">
        <v>5.588627599095715E-5</v>
      </c>
    </row>
    <row r="6982" ht="14.25" customHeight="1">
      <c r="A6982" s="267">
        <v>43611.0</v>
      </c>
      <c r="B6982" s="57">
        <v>146.0</v>
      </c>
      <c r="C6982" s="57">
        <v>21.0</v>
      </c>
      <c r="D6982" s="268">
        <v>0.416666666666667</v>
      </c>
      <c r="E6982" s="269">
        <v>1.4023058640142083E-4</v>
      </c>
      <c r="F6982" s="269">
        <v>5.568596675801466E-5</v>
      </c>
    </row>
    <row r="6983" ht="14.25" customHeight="1">
      <c r="A6983" s="267">
        <v>43611.0</v>
      </c>
      <c r="B6983" s="57">
        <v>146.0</v>
      </c>
      <c r="C6983" s="57">
        <v>22.0</v>
      </c>
      <c r="D6983" s="268">
        <v>0.4375</v>
      </c>
      <c r="E6983" s="269">
        <v>1.530804003470167E-4</v>
      </c>
      <c r="F6983" s="269">
        <v>5.308194672976218E-5</v>
      </c>
    </row>
    <row r="6984" ht="14.25" customHeight="1">
      <c r="A6984" s="267">
        <v>43611.0</v>
      </c>
      <c r="B6984" s="57">
        <v>146.0</v>
      </c>
      <c r="C6984" s="57">
        <v>23.0</v>
      </c>
      <c r="D6984" s="268">
        <v>0.458333333333333</v>
      </c>
      <c r="E6984" s="269">
        <v>1.6935195134884005E-4</v>
      </c>
      <c r="F6984" s="269">
        <v>5.398333827800342E-5</v>
      </c>
    </row>
    <row r="6985" ht="14.25" customHeight="1">
      <c r="A6985" s="267">
        <v>43611.0</v>
      </c>
      <c r="B6985" s="57">
        <v>146.0</v>
      </c>
      <c r="C6985" s="57">
        <v>24.0</v>
      </c>
      <c r="D6985" s="268">
        <v>0.479166666666667</v>
      </c>
      <c r="E6985" s="269">
        <v>1.8035482599690475E-4</v>
      </c>
      <c r="F6985" s="269">
        <v>5.498488444271591E-5</v>
      </c>
    </row>
    <row r="6986" ht="14.25" customHeight="1">
      <c r="A6986" s="267">
        <v>43611.0</v>
      </c>
      <c r="B6986" s="57">
        <v>146.0</v>
      </c>
      <c r="C6986" s="57">
        <v>25.0</v>
      </c>
      <c r="D6986" s="268">
        <v>0.5</v>
      </c>
      <c r="E6986" s="269">
        <v>1.7355798386951623E-4</v>
      </c>
      <c r="F6986" s="269">
        <v>5.478457520977341E-5</v>
      </c>
    </row>
    <row r="6987" ht="14.25" customHeight="1">
      <c r="A6987" s="267">
        <v>43611.0</v>
      </c>
      <c r="B6987" s="57">
        <v>146.0</v>
      </c>
      <c r="C6987" s="57">
        <v>26.0</v>
      </c>
      <c r="D6987" s="268">
        <v>0.520833333333333</v>
      </c>
      <c r="E6987" s="269">
        <v>1.6697508223077393E-4</v>
      </c>
      <c r="F6987" s="269">
        <v>5.3783029045060915E-5</v>
      </c>
    </row>
    <row r="6988" ht="14.25" customHeight="1">
      <c r="A6988" s="267">
        <v>43611.0</v>
      </c>
      <c r="B6988" s="57">
        <v>146.0</v>
      </c>
      <c r="C6988" s="57">
        <v>27.0</v>
      </c>
      <c r="D6988" s="268">
        <v>0.541666666666667</v>
      </c>
      <c r="E6988" s="269">
        <v>1.6367836591112654E-4</v>
      </c>
      <c r="F6988" s="269">
        <v>5.298179211329092E-5</v>
      </c>
    </row>
    <row r="6989" ht="14.25" customHeight="1">
      <c r="A6989" s="267">
        <v>43611.0</v>
      </c>
      <c r="B6989" s="57">
        <v>146.0</v>
      </c>
      <c r="C6989" s="57">
        <v>28.0</v>
      </c>
      <c r="D6989" s="268">
        <v>0.5625</v>
      </c>
      <c r="E6989" s="269">
        <v>1.498457162131555E-4</v>
      </c>
      <c r="F6989" s="269">
        <v>5.278148288034843E-5</v>
      </c>
    </row>
    <row r="6990" ht="14.25" customHeight="1">
      <c r="A6990" s="267">
        <v>43611.0</v>
      </c>
      <c r="B6990" s="57">
        <v>146.0</v>
      </c>
      <c r="C6990" s="57">
        <v>29.0</v>
      </c>
      <c r="D6990" s="268">
        <v>0.583333333333333</v>
      </c>
      <c r="E6990" s="269">
        <v>1.3567440068976171E-4</v>
      </c>
      <c r="F6990" s="269">
        <v>5.127916363327967E-5</v>
      </c>
    </row>
    <row r="6991" ht="14.25" customHeight="1">
      <c r="A6991" s="267">
        <v>43611.0</v>
      </c>
      <c r="B6991" s="57">
        <v>146.0</v>
      </c>
      <c r="C6991" s="57">
        <v>30.0</v>
      </c>
      <c r="D6991" s="268">
        <v>0.604166666666667</v>
      </c>
      <c r="E6991" s="269">
        <v>1.3956998557788537E-4</v>
      </c>
      <c r="F6991" s="269">
        <v>5.177993671563594E-5</v>
      </c>
    </row>
    <row r="6992" ht="14.25" customHeight="1">
      <c r="A6992" s="267">
        <v>43611.0</v>
      </c>
      <c r="B6992" s="57">
        <v>146.0</v>
      </c>
      <c r="C6992" s="57">
        <v>31.0</v>
      </c>
      <c r="D6992" s="268">
        <v>0.625</v>
      </c>
      <c r="E6992" s="269">
        <v>1.3167558155958905E-4</v>
      </c>
      <c r="F6992" s="269">
        <v>5.2681328263877173E-5</v>
      </c>
    </row>
    <row r="6993" ht="14.25" customHeight="1">
      <c r="A6993" s="267">
        <v>43611.0</v>
      </c>
      <c r="B6993" s="57">
        <v>146.0</v>
      </c>
      <c r="C6993" s="57">
        <v>32.0</v>
      </c>
      <c r="D6993" s="268">
        <v>0.645833333333333</v>
      </c>
      <c r="E6993" s="269">
        <v>1.2141597072187578E-4</v>
      </c>
      <c r="F6993" s="269">
        <v>5.518519367565842E-5</v>
      </c>
    </row>
    <row r="6994" ht="14.25" customHeight="1">
      <c r="A6994" s="267">
        <v>43611.0</v>
      </c>
      <c r="B6994" s="57">
        <v>146.0</v>
      </c>
      <c r="C6994" s="57">
        <v>33.0</v>
      </c>
      <c r="D6994" s="268">
        <v>0.666666666666667</v>
      </c>
      <c r="E6994" s="269">
        <v>9.240221183342564E-5</v>
      </c>
      <c r="F6994" s="269">
        <v>5.7789213703910896E-5</v>
      </c>
    </row>
    <row r="6995" ht="14.25" customHeight="1">
      <c r="A6995" s="267">
        <v>43611.0</v>
      </c>
      <c r="B6995" s="57">
        <v>146.0</v>
      </c>
      <c r="C6995" s="57">
        <v>34.0</v>
      </c>
      <c r="D6995" s="268">
        <v>0.6875</v>
      </c>
      <c r="E6995" s="269">
        <v>7.381168077203288E-5</v>
      </c>
      <c r="F6995" s="269">
        <v>6.28970991439446E-5</v>
      </c>
    </row>
    <row r="6996" ht="14.25" customHeight="1">
      <c r="A6996" s="267">
        <v>43611.0</v>
      </c>
      <c r="B6996" s="57">
        <v>146.0</v>
      </c>
      <c r="C6996" s="57">
        <v>35.0</v>
      </c>
      <c r="D6996" s="268">
        <v>0.708333333333333</v>
      </c>
      <c r="E6996" s="269">
        <v>6.210766013630768E-5</v>
      </c>
      <c r="F6996" s="269">
        <v>6.860591228280583E-5</v>
      </c>
    </row>
    <row r="6997" ht="14.25" customHeight="1">
      <c r="A6997" s="267">
        <v>43611.0</v>
      </c>
      <c r="B6997" s="57">
        <v>146.0</v>
      </c>
      <c r="C6997" s="57">
        <v>36.0</v>
      </c>
      <c r="D6997" s="268">
        <v>0.729166666666667</v>
      </c>
      <c r="E6997" s="269">
        <v>5.000379526093524E-5</v>
      </c>
      <c r="F6997" s="269">
        <v>7.030854076281706E-5</v>
      </c>
    </row>
    <row r="6998" ht="14.25" customHeight="1">
      <c r="A6998" s="267">
        <v>43611.0</v>
      </c>
      <c r="B6998" s="57">
        <v>146.0</v>
      </c>
      <c r="C6998" s="57">
        <v>37.0</v>
      </c>
      <c r="D6998" s="268">
        <v>0.75</v>
      </c>
      <c r="E6998" s="269">
        <v>3.6822338399623774E-5</v>
      </c>
      <c r="F6998" s="269">
        <v>7.040869537928833E-5</v>
      </c>
    </row>
    <row r="6999" ht="14.25" customHeight="1">
      <c r="A6999" s="267">
        <v>43611.0</v>
      </c>
      <c r="B6999" s="57">
        <v>146.0</v>
      </c>
      <c r="C6999" s="57">
        <v>38.0</v>
      </c>
      <c r="D6999" s="268">
        <v>0.770833333333333</v>
      </c>
      <c r="E6999" s="269">
        <v>2.512439105966269E-5</v>
      </c>
      <c r="F6999" s="269">
        <v>7.090946846164457E-5</v>
      </c>
    </row>
    <row r="7000" ht="14.25" customHeight="1">
      <c r="A7000" s="267">
        <v>43611.0</v>
      </c>
      <c r="B7000" s="57">
        <v>146.0</v>
      </c>
      <c r="C7000" s="57">
        <v>39.0</v>
      </c>
      <c r="D7000" s="268">
        <v>0.791666666666667</v>
      </c>
      <c r="E7000" s="269">
        <v>1.6539605824860746E-5</v>
      </c>
      <c r="F7000" s="269">
        <v>6.920683998163334E-5</v>
      </c>
    </row>
    <row r="7001" ht="14.25" customHeight="1">
      <c r="A7001" s="267">
        <v>43611.0</v>
      </c>
      <c r="B7001" s="57">
        <v>146.0</v>
      </c>
      <c r="C7001" s="57">
        <v>40.0</v>
      </c>
      <c r="D7001" s="268">
        <v>0.8125</v>
      </c>
      <c r="E7001" s="269">
        <v>8.709906619711258E-6</v>
      </c>
      <c r="F7001" s="269">
        <v>6.890637613221959E-5</v>
      </c>
    </row>
    <row r="7002" ht="14.25" customHeight="1">
      <c r="A7002" s="267">
        <v>43611.0</v>
      </c>
      <c r="B7002" s="57">
        <v>146.0</v>
      </c>
      <c r="C7002" s="57">
        <v>41.0</v>
      </c>
      <c r="D7002" s="268">
        <v>0.833333333333333</v>
      </c>
      <c r="E7002" s="269">
        <v>4.6277593953080195E-6</v>
      </c>
      <c r="F7002" s="269">
        <v>6.740405688515083E-5</v>
      </c>
    </row>
    <row r="7003" ht="14.25" customHeight="1">
      <c r="A7003" s="267">
        <v>43611.0</v>
      </c>
      <c r="B7003" s="57">
        <v>146.0</v>
      </c>
      <c r="C7003" s="57">
        <v>42.0</v>
      </c>
      <c r="D7003" s="268">
        <v>0.854166666666667</v>
      </c>
      <c r="E7003" s="269">
        <v>2.5493513072864585E-7</v>
      </c>
      <c r="F7003" s="269">
        <v>6.69032838027946E-5</v>
      </c>
    </row>
    <row r="7004" ht="14.25" customHeight="1">
      <c r="A7004" s="267">
        <v>43611.0</v>
      </c>
      <c r="B7004" s="57">
        <v>146.0</v>
      </c>
      <c r="C7004" s="57">
        <v>43.0</v>
      </c>
      <c r="D7004" s="268">
        <v>0.875</v>
      </c>
      <c r="E7004" s="269">
        <v>0.0</v>
      </c>
      <c r="F7004" s="269">
        <v>6.830544843339208E-5</v>
      </c>
    </row>
    <row r="7005" ht="14.25" customHeight="1">
      <c r="A7005" s="267">
        <v>43611.0</v>
      </c>
      <c r="B7005" s="57">
        <v>146.0</v>
      </c>
      <c r="C7005" s="57">
        <v>44.0</v>
      </c>
      <c r="D7005" s="268">
        <v>0.895833333333333</v>
      </c>
      <c r="E7005" s="269">
        <v>0.0</v>
      </c>
      <c r="F7005" s="269">
        <v>6.710359303573709E-5</v>
      </c>
    </row>
    <row r="7006" ht="14.25" customHeight="1">
      <c r="A7006" s="267">
        <v>43611.0</v>
      </c>
      <c r="B7006" s="57">
        <v>146.0</v>
      </c>
      <c r="C7006" s="57">
        <v>45.0</v>
      </c>
      <c r="D7006" s="268">
        <v>0.916666666666667</v>
      </c>
      <c r="E7006" s="269">
        <v>0.0</v>
      </c>
      <c r="F7006" s="269">
        <v>6.510050070631209E-5</v>
      </c>
    </row>
    <row r="7007" ht="14.25" customHeight="1">
      <c r="A7007" s="267">
        <v>43611.0</v>
      </c>
      <c r="B7007" s="57">
        <v>146.0</v>
      </c>
      <c r="C7007" s="57">
        <v>46.0</v>
      </c>
      <c r="D7007" s="268">
        <v>0.9375</v>
      </c>
      <c r="E7007" s="269">
        <v>0.0</v>
      </c>
      <c r="F7007" s="269">
        <v>5.9291532950979645E-5</v>
      </c>
    </row>
    <row r="7008" ht="14.25" customHeight="1">
      <c r="A7008" s="267">
        <v>43611.0</v>
      </c>
      <c r="B7008" s="57">
        <v>146.0</v>
      </c>
      <c r="C7008" s="57">
        <v>47.0</v>
      </c>
      <c r="D7008" s="268">
        <v>0.958333333333333</v>
      </c>
      <c r="E7008" s="269">
        <v>0.0</v>
      </c>
      <c r="F7008" s="269">
        <v>5.318210134623342E-5</v>
      </c>
    </row>
    <row r="7009" ht="14.25" customHeight="1">
      <c r="A7009" s="267">
        <v>43611.0</v>
      </c>
      <c r="B7009" s="57">
        <v>146.0</v>
      </c>
      <c r="C7009" s="57">
        <v>48.0</v>
      </c>
      <c r="D7009" s="268">
        <v>0.979166666666667</v>
      </c>
      <c r="E7009" s="269">
        <v>0.0</v>
      </c>
      <c r="F7009" s="269">
        <v>4.547019587794722E-5</v>
      </c>
    </row>
    <row r="7010" ht="14.25" customHeight="1">
      <c r="A7010" s="267">
        <v>43612.0</v>
      </c>
      <c r="B7010" s="57">
        <v>147.0</v>
      </c>
      <c r="C7010" s="57">
        <v>1.0</v>
      </c>
      <c r="D7010" s="268">
        <v>0.0</v>
      </c>
      <c r="E7010" s="269">
        <v>0.0</v>
      </c>
      <c r="F7010" s="269">
        <v>3.865968195790226E-5</v>
      </c>
    </row>
    <row r="7011" ht="14.25" customHeight="1">
      <c r="A7011" s="267">
        <v>43612.0</v>
      </c>
      <c r="B7011" s="57">
        <v>147.0</v>
      </c>
      <c r="C7011" s="57">
        <v>2.0</v>
      </c>
      <c r="D7011" s="268">
        <v>0.020833333333333332</v>
      </c>
      <c r="E7011" s="269">
        <v>0.0</v>
      </c>
      <c r="F7011" s="269">
        <v>3.3852260367282293E-5</v>
      </c>
    </row>
    <row r="7012" ht="14.25" customHeight="1">
      <c r="A7012" s="267">
        <v>43612.0</v>
      </c>
      <c r="B7012" s="57">
        <v>147.0</v>
      </c>
      <c r="C7012" s="57">
        <v>3.0</v>
      </c>
      <c r="D7012" s="268">
        <v>0.0416666666666667</v>
      </c>
      <c r="E7012" s="269">
        <v>0.0</v>
      </c>
      <c r="F7012" s="269">
        <v>3.094777648961606E-5</v>
      </c>
    </row>
    <row r="7013" ht="14.25" customHeight="1">
      <c r="A7013" s="267">
        <v>43612.0</v>
      </c>
      <c r="B7013" s="57">
        <v>147.0</v>
      </c>
      <c r="C7013" s="57">
        <v>4.0</v>
      </c>
      <c r="D7013" s="268">
        <v>0.0625</v>
      </c>
      <c r="E7013" s="269">
        <v>0.0</v>
      </c>
      <c r="F7013" s="269">
        <v>3.0046384941374813E-5</v>
      </c>
    </row>
    <row r="7014" ht="14.25" customHeight="1">
      <c r="A7014" s="267">
        <v>43612.0</v>
      </c>
      <c r="B7014" s="57">
        <v>147.0</v>
      </c>
      <c r="C7014" s="57">
        <v>5.0</v>
      </c>
      <c r="D7014" s="268">
        <v>0.0833333333333333</v>
      </c>
      <c r="E7014" s="269">
        <v>0.0</v>
      </c>
      <c r="F7014" s="269">
        <v>2.7742828762536086E-5</v>
      </c>
    </row>
    <row r="7015" ht="14.25" customHeight="1">
      <c r="A7015" s="267">
        <v>43612.0</v>
      </c>
      <c r="B7015" s="57">
        <v>147.0</v>
      </c>
      <c r="C7015" s="57">
        <v>6.0</v>
      </c>
      <c r="D7015" s="268">
        <v>0.104166666666667</v>
      </c>
      <c r="E7015" s="269">
        <v>0.0</v>
      </c>
      <c r="F7015" s="269">
        <v>2.674128259782358E-5</v>
      </c>
    </row>
    <row r="7016" ht="14.25" customHeight="1">
      <c r="A7016" s="267">
        <v>43612.0</v>
      </c>
      <c r="B7016" s="57">
        <v>147.0</v>
      </c>
      <c r="C7016" s="57">
        <v>7.0</v>
      </c>
      <c r="D7016" s="268">
        <v>0.125</v>
      </c>
      <c r="E7016" s="269">
        <v>0.0</v>
      </c>
      <c r="F7016" s="269">
        <v>2.684143721429483E-5</v>
      </c>
    </row>
    <row r="7017" ht="14.25" customHeight="1">
      <c r="A7017" s="267">
        <v>43612.0</v>
      </c>
      <c r="B7017" s="57">
        <v>147.0</v>
      </c>
      <c r="C7017" s="57">
        <v>8.0</v>
      </c>
      <c r="D7017" s="268">
        <v>0.145833333333333</v>
      </c>
      <c r="E7017" s="269">
        <v>0.0</v>
      </c>
      <c r="F7017" s="269">
        <v>2.6340664131938587E-5</v>
      </c>
    </row>
    <row r="7018" ht="14.25" customHeight="1">
      <c r="A7018" s="267">
        <v>43612.0</v>
      </c>
      <c r="B7018" s="57">
        <v>147.0</v>
      </c>
      <c r="C7018" s="57">
        <v>9.0</v>
      </c>
      <c r="D7018" s="268">
        <v>0.166666666666667</v>
      </c>
      <c r="E7018" s="269">
        <v>1.8110992937592462E-6</v>
      </c>
      <c r="F7018" s="269">
        <v>2.644081874840984E-5</v>
      </c>
    </row>
    <row r="7019" ht="14.25" customHeight="1">
      <c r="A7019" s="267">
        <v>43612.0</v>
      </c>
      <c r="B7019" s="57">
        <v>147.0</v>
      </c>
      <c r="C7019" s="57">
        <v>10.0</v>
      </c>
      <c r="D7019" s="268">
        <v>0.1875</v>
      </c>
      <c r="E7019" s="269">
        <v>5.780687385418503E-6</v>
      </c>
      <c r="F7019" s="269">
        <v>2.7342210296651082E-5</v>
      </c>
    </row>
    <row r="7020" ht="14.25" customHeight="1">
      <c r="A7020" s="267">
        <v>43612.0</v>
      </c>
      <c r="B7020" s="57">
        <v>147.0</v>
      </c>
      <c r="C7020" s="57">
        <v>11.0</v>
      </c>
      <c r="D7020" s="268">
        <v>0.208333333333333</v>
      </c>
      <c r="E7020" s="269">
        <v>1.5615732301398986E-5</v>
      </c>
      <c r="F7020" s="269">
        <v>2.784298337900733E-5</v>
      </c>
    </row>
    <row r="7021" ht="14.25" customHeight="1">
      <c r="A7021" s="267">
        <v>43612.0</v>
      </c>
      <c r="B7021" s="57">
        <v>147.0</v>
      </c>
      <c r="C7021" s="57">
        <v>12.0</v>
      </c>
      <c r="D7021" s="268">
        <v>0.229166666666667</v>
      </c>
      <c r="E7021" s="269">
        <v>3.18394938854181E-5</v>
      </c>
      <c r="F7021" s="269">
        <v>2.9245148009604822E-5</v>
      </c>
    </row>
    <row r="7022" ht="14.25" customHeight="1">
      <c r="A7022" s="267">
        <v>43612.0</v>
      </c>
      <c r="B7022" s="57">
        <v>147.0</v>
      </c>
      <c r="C7022" s="57">
        <v>13.0</v>
      </c>
      <c r="D7022" s="268">
        <v>0.25</v>
      </c>
      <c r="E7022" s="269">
        <v>5.112732474034114E-5</v>
      </c>
      <c r="F7022" s="269">
        <v>3.34516419013973E-5</v>
      </c>
    </row>
    <row r="7023" ht="14.25" customHeight="1">
      <c r="A7023" s="267">
        <v>43612.0</v>
      </c>
      <c r="B7023" s="57">
        <v>147.0</v>
      </c>
      <c r="C7023" s="57">
        <v>14.0</v>
      </c>
      <c r="D7023" s="268">
        <v>0.270833333333333</v>
      </c>
      <c r="E7023" s="269">
        <v>7.398384765164821E-5</v>
      </c>
      <c r="F7023" s="269">
        <v>4.07629289037985E-5</v>
      </c>
    </row>
    <row r="7024" ht="14.25" customHeight="1">
      <c r="A7024" s="267">
        <v>43612.0</v>
      </c>
      <c r="B7024" s="57">
        <v>147.0</v>
      </c>
      <c r="C7024" s="57">
        <v>15.0</v>
      </c>
      <c r="D7024" s="268">
        <v>0.291666666666667</v>
      </c>
      <c r="E7024" s="269">
        <v>1.0266968674294424E-4</v>
      </c>
      <c r="F7024" s="269">
        <v>4.4969422795590966E-5</v>
      </c>
    </row>
    <row r="7025" ht="14.25" customHeight="1">
      <c r="A7025" s="267">
        <v>43612.0</v>
      </c>
      <c r="B7025" s="57">
        <v>147.0</v>
      </c>
      <c r="C7025" s="57">
        <v>16.0</v>
      </c>
      <c r="D7025" s="268">
        <v>0.3125</v>
      </c>
      <c r="E7025" s="269">
        <v>1.281816780980367E-4</v>
      </c>
      <c r="F7025" s="269">
        <v>4.96766897697397E-5</v>
      </c>
    </row>
    <row r="7026" ht="14.25" customHeight="1">
      <c r="A7026" s="267">
        <v>43612.0</v>
      </c>
      <c r="B7026" s="57">
        <v>147.0</v>
      </c>
      <c r="C7026" s="57">
        <v>17.0</v>
      </c>
      <c r="D7026" s="268">
        <v>0.333333333333333</v>
      </c>
      <c r="E7026" s="269">
        <v>1.4436215719465772E-4</v>
      </c>
      <c r="F7026" s="269">
        <v>5.308194672976218E-5</v>
      </c>
    </row>
    <row r="7027" ht="14.25" customHeight="1">
      <c r="A7027" s="267">
        <v>43612.0</v>
      </c>
      <c r="B7027" s="57">
        <v>147.0</v>
      </c>
      <c r="C7027" s="57">
        <v>18.0</v>
      </c>
      <c r="D7027" s="268">
        <v>0.354166666666667</v>
      </c>
      <c r="E7027" s="269">
        <v>1.6104560819710356E-4</v>
      </c>
      <c r="F7027" s="269">
        <v>5.6587358306255894E-5</v>
      </c>
    </row>
    <row r="7028" ht="14.25" customHeight="1">
      <c r="A7028" s="267">
        <v>43612.0</v>
      </c>
      <c r="B7028" s="57">
        <v>147.0</v>
      </c>
      <c r="C7028" s="57">
        <v>19.0</v>
      </c>
      <c r="D7028" s="268">
        <v>0.375</v>
      </c>
      <c r="E7028" s="269">
        <v>1.876743439886119E-4</v>
      </c>
      <c r="F7028" s="269">
        <v>5.67876675391984E-5</v>
      </c>
    </row>
    <row r="7029" ht="14.25" customHeight="1">
      <c r="A7029" s="267">
        <v>43612.0</v>
      </c>
      <c r="B7029" s="57">
        <v>147.0</v>
      </c>
      <c r="C7029" s="57">
        <v>20.0</v>
      </c>
      <c r="D7029" s="268">
        <v>0.395833333333333</v>
      </c>
      <c r="E7029" s="269">
        <v>1.973278156406004E-4</v>
      </c>
      <c r="F7029" s="269">
        <v>5.6887822155669654E-5</v>
      </c>
    </row>
    <row r="7030" ht="14.25" customHeight="1">
      <c r="A7030" s="267">
        <v>43612.0</v>
      </c>
      <c r="B7030" s="57">
        <v>147.0</v>
      </c>
      <c r="C7030" s="57">
        <v>21.0</v>
      </c>
      <c r="D7030" s="268">
        <v>0.416666666666667</v>
      </c>
      <c r="E7030" s="269">
        <v>2.1022200048537683E-4</v>
      </c>
      <c r="F7030" s="269">
        <v>5.668751292272716E-5</v>
      </c>
    </row>
    <row r="7031" ht="14.25" customHeight="1">
      <c r="A7031" s="267">
        <v>43612.0</v>
      </c>
      <c r="B7031" s="57">
        <v>147.0</v>
      </c>
      <c r="C7031" s="57">
        <v>22.0</v>
      </c>
      <c r="D7031" s="268">
        <v>0.4375</v>
      </c>
      <c r="E7031" s="269">
        <v>2.165406418666202E-4</v>
      </c>
      <c r="F7031" s="269">
        <v>5.428380212741717E-5</v>
      </c>
    </row>
    <row r="7032" ht="14.25" customHeight="1">
      <c r="A7032" s="267">
        <v>43612.0</v>
      </c>
      <c r="B7032" s="57">
        <v>147.0</v>
      </c>
      <c r="C7032" s="57">
        <v>23.0</v>
      </c>
      <c r="D7032" s="268">
        <v>0.458333333333333</v>
      </c>
      <c r="E7032" s="269">
        <v>2.537630162137019E-4</v>
      </c>
      <c r="F7032" s="269">
        <v>5.6186739840370906E-5</v>
      </c>
    </row>
    <row r="7033" ht="14.25" customHeight="1">
      <c r="A7033" s="267">
        <v>43612.0</v>
      </c>
      <c r="B7033" s="57">
        <v>147.0</v>
      </c>
      <c r="C7033" s="57">
        <v>24.0</v>
      </c>
      <c r="D7033" s="268">
        <v>0.479166666666667</v>
      </c>
      <c r="E7033" s="269">
        <v>2.7035054368597426E-4</v>
      </c>
      <c r="F7033" s="269">
        <v>5.67876675391984E-5</v>
      </c>
    </row>
    <row r="7034" ht="14.25" customHeight="1">
      <c r="A7034" s="267">
        <v>43612.0</v>
      </c>
      <c r="B7034" s="57">
        <v>147.0</v>
      </c>
      <c r="C7034" s="57">
        <v>25.0</v>
      </c>
      <c r="D7034" s="268">
        <v>0.5</v>
      </c>
      <c r="E7034" s="269">
        <v>2.816332707520444E-4</v>
      </c>
      <c r="F7034" s="269">
        <v>5.758890447096841E-5</v>
      </c>
    </row>
    <row r="7035" ht="14.25" customHeight="1">
      <c r="A7035" s="267">
        <v>43612.0</v>
      </c>
      <c r="B7035" s="57">
        <v>147.0</v>
      </c>
      <c r="C7035" s="57">
        <v>26.0</v>
      </c>
      <c r="D7035" s="268">
        <v>0.520833333333333</v>
      </c>
      <c r="E7035" s="269">
        <v>2.775520840348593E-4</v>
      </c>
      <c r="F7035" s="269">
        <v>5.6387049073313414E-5</v>
      </c>
    </row>
    <row r="7036" ht="14.25" customHeight="1">
      <c r="A7036" s="267">
        <v>43612.0</v>
      </c>
      <c r="B7036" s="57">
        <v>147.0</v>
      </c>
      <c r="C7036" s="57">
        <v>27.0</v>
      </c>
      <c r="D7036" s="268">
        <v>0.541666666666667</v>
      </c>
      <c r="E7036" s="269">
        <v>2.626787443798867E-4</v>
      </c>
      <c r="F7036" s="269">
        <v>5.488472982624466E-5</v>
      </c>
    </row>
    <row r="7037" ht="14.25" customHeight="1">
      <c r="A7037" s="267">
        <v>43612.0</v>
      </c>
      <c r="B7037" s="57">
        <v>147.0</v>
      </c>
      <c r="C7037" s="57">
        <v>28.0</v>
      </c>
      <c r="D7037" s="268">
        <v>0.5625</v>
      </c>
      <c r="E7037" s="269">
        <v>2.322332281354531E-4</v>
      </c>
      <c r="F7037" s="269">
        <v>5.348256519564716E-5</v>
      </c>
    </row>
    <row r="7038" ht="14.25" customHeight="1">
      <c r="A7038" s="267">
        <v>43612.0</v>
      </c>
      <c r="B7038" s="57">
        <v>147.0</v>
      </c>
      <c r="C7038" s="57">
        <v>29.0</v>
      </c>
      <c r="D7038" s="268">
        <v>0.583333333333333</v>
      </c>
      <c r="E7038" s="269">
        <v>2.1436127799252615E-4</v>
      </c>
      <c r="F7038" s="269">
        <v>5.238086441446342E-5</v>
      </c>
    </row>
    <row r="7039" ht="14.25" customHeight="1">
      <c r="A7039" s="267">
        <v>43612.0</v>
      </c>
      <c r="B7039" s="57">
        <v>147.0</v>
      </c>
      <c r="C7039" s="57">
        <v>30.0</v>
      </c>
      <c r="D7039" s="268">
        <v>0.604166666666667</v>
      </c>
      <c r="E7039" s="269">
        <v>2.1130997638960826E-4</v>
      </c>
      <c r="F7039" s="269">
        <v>5.228070979799218E-5</v>
      </c>
    </row>
    <row r="7040" ht="14.25" customHeight="1">
      <c r="A7040" s="267">
        <v>43612.0</v>
      </c>
      <c r="B7040" s="57">
        <v>147.0</v>
      </c>
      <c r="C7040" s="57">
        <v>31.0</v>
      </c>
      <c r="D7040" s="268">
        <v>0.625</v>
      </c>
      <c r="E7040" s="269">
        <v>1.9251646999166895E-4</v>
      </c>
      <c r="F7040" s="269">
        <v>5.218055518152093E-5</v>
      </c>
    </row>
    <row r="7041" ht="14.25" customHeight="1">
      <c r="A7041" s="267">
        <v>43612.0</v>
      </c>
      <c r="B7041" s="57">
        <v>147.0</v>
      </c>
      <c r="C7041" s="57">
        <v>32.0</v>
      </c>
      <c r="D7041" s="268">
        <v>0.645833333333333</v>
      </c>
      <c r="E7041" s="269">
        <v>1.6634664195774016E-4</v>
      </c>
      <c r="F7041" s="269">
        <v>5.5085039059187164E-5</v>
      </c>
    </row>
    <row r="7042" ht="14.25" customHeight="1">
      <c r="A7042" s="267">
        <v>43612.0</v>
      </c>
      <c r="B7042" s="57">
        <v>147.0</v>
      </c>
      <c r="C7042" s="57">
        <v>33.0</v>
      </c>
      <c r="D7042" s="268">
        <v>0.666666666666667</v>
      </c>
      <c r="E7042" s="269">
        <v>1.5550021650414598E-4</v>
      </c>
      <c r="F7042" s="269">
        <v>5.6987976772140894E-5</v>
      </c>
    </row>
    <row r="7043" ht="14.25" customHeight="1">
      <c r="A7043" s="267">
        <v>43612.0</v>
      </c>
      <c r="B7043" s="57">
        <v>147.0</v>
      </c>
      <c r="C7043" s="57">
        <v>34.0</v>
      </c>
      <c r="D7043" s="268">
        <v>0.6875</v>
      </c>
      <c r="E7043" s="269">
        <v>1.406027178638891E-4</v>
      </c>
      <c r="F7043" s="269">
        <v>6.0393233732163374E-5</v>
      </c>
    </row>
    <row r="7044" ht="14.25" customHeight="1">
      <c r="A7044" s="267">
        <v>43612.0</v>
      </c>
      <c r="B7044" s="57">
        <v>147.0</v>
      </c>
      <c r="C7044" s="57">
        <v>35.0</v>
      </c>
      <c r="D7044" s="268">
        <v>0.708333333333333</v>
      </c>
      <c r="E7044" s="269">
        <v>1.1039719244861285E-4</v>
      </c>
      <c r="F7044" s="269">
        <v>6.510050070631209E-5</v>
      </c>
    </row>
    <row r="7045" ht="14.25" customHeight="1">
      <c r="A7045" s="267">
        <v>43612.0</v>
      </c>
      <c r="B7045" s="57">
        <v>147.0</v>
      </c>
      <c r="C7045" s="57">
        <v>36.0</v>
      </c>
      <c r="D7045" s="268">
        <v>0.729166666666667</v>
      </c>
      <c r="E7045" s="269">
        <v>7.782081978832336E-5</v>
      </c>
      <c r="F7045" s="269">
        <v>6.720374765220833E-5</v>
      </c>
    </row>
    <row r="7046" ht="14.25" customHeight="1">
      <c r="A7046" s="267">
        <v>43612.0</v>
      </c>
      <c r="B7046" s="57">
        <v>147.0</v>
      </c>
      <c r="C7046" s="57">
        <v>37.0</v>
      </c>
      <c r="D7046" s="268">
        <v>0.75</v>
      </c>
      <c r="E7046" s="269">
        <v>5.3197062403008676E-5</v>
      </c>
      <c r="F7046" s="269">
        <v>6.740405688515083E-5</v>
      </c>
    </row>
    <row r="7047" ht="14.25" customHeight="1">
      <c r="A7047" s="267">
        <v>43612.0</v>
      </c>
      <c r="B7047" s="57">
        <v>147.0</v>
      </c>
      <c r="C7047" s="57">
        <v>38.0</v>
      </c>
      <c r="D7047" s="268">
        <v>0.770833333333333</v>
      </c>
      <c r="E7047" s="269">
        <v>3.6966472225947546E-5</v>
      </c>
      <c r="F7047" s="269">
        <v>6.880622151574834E-5</v>
      </c>
    </row>
    <row r="7048" ht="14.25" customHeight="1">
      <c r="A7048" s="267">
        <v>43612.0</v>
      </c>
      <c r="B7048" s="57">
        <v>147.0</v>
      </c>
      <c r="C7048" s="57">
        <v>39.0</v>
      </c>
      <c r="D7048" s="268">
        <v>0.791666666666667</v>
      </c>
      <c r="E7048" s="269">
        <v>2.357090232282694E-5</v>
      </c>
      <c r="F7048" s="269">
        <v>6.780467535103583E-5</v>
      </c>
    </row>
    <row r="7049" ht="14.25" customHeight="1">
      <c r="A7049" s="267">
        <v>43612.0</v>
      </c>
      <c r="B7049" s="57">
        <v>147.0</v>
      </c>
      <c r="C7049" s="57">
        <v>40.0</v>
      </c>
      <c r="D7049" s="268">
        <v>0.8125</v>
      </c>
      <c r="E7049" s="269">
        <v>1.074081425901211E-5</v>
      </c>
      <c r="F7049" s="269">
        <v>6.490019147336961E-5</v>
      </c>
    </row>
    <row r="7050" ht="14.25" customHeight="1">
      <c r="A7050" s="267">
        <v>43612.0</v>
      </c>
      <c r="B7050" s="57">
        <v>147.0</v>
      </c>
      <c r="C7050" s="57">
        <v>41.0</v>
      </c>
      <c r="D7050" s="268">
        <v>0.833333333333333</v>
      </c>
      <c r="E7050" s="269">
        <v>2.541182384341984E-6</v>
      </c>
      <c r="F7050" s="269">
        <v>6.510050070631209E-5</v>
      </c>
    </row>
    <row r="7051" ht="14.25" customHeight="1">
      <c r="A7051" s="267">
        <v>43612.0</v>
      </c>
      <c r="B7051" s="57">
        <v>147.0</v>
      </c>
      <c r="C7051" s="57">
        <v>42.0</v>
      </c>
      <c r="D7051" s="268">
        <v>0.854166666666667</v>
      </c>
      <c r="E7051" s="269">
        <v>2.925137175794403E-7</v>
      </c>
      <c r="F7051" s="269">
        <v>6.449957300748461E-5</v>
      </c>
    </row>
    <row r="7052" ht="14.25" customHeight="1">
      <c r="A7052" s="267">
        <v>43612.0</v>
      </c>
      <c r="B7052" s="57">
        <v>147.0</v>
      </c>
      <c r="C7052" s="57">
        <v>43.0</v>
      </c>
      <c r="D7052" s="268">
        <v>0.875</v>
      </c>
      <c r="E7052" s="269">
        <v>0.0</v>
      </c>
      <c r="F7052" s="269">
        <v>6.520065532278334E-5</v>
      </c>
    </row>
    <row r="7053" ht="14.25" customHeight="1">
      <c r="A7053" s="267">
        <v>43612.0</v>
      </c>
      <c r="B7053" s="57">
        <v>147.0</v>
      </c>
      <c r="C7053" s="57">
        <v>44.0</v>
      </c>
      <c r="D7053" s="268">
        <v>0.895833333333333</v>
      </c>
      <c r="E7053" s="269">
        <v>0.0</v>
      </c>
      <c r="F7053" s="269">
        <v>6.560127378866834E-5</v>
      </c>
    </row>
    <row r="7054" ht="14.25" customHeight="1">
      <c r="A7054" s="267">
        <v>43612.0</v>
      </c>
      <c r="B7054" s="57">
        <v>147.0</v>
      </c>
      <c r="C7054" s="57">
        <v>45.0</v>
      </c>
      <c r="D7054" s="268">
        <v>0.916666666666667</v>
      </c>
      <c r="E7054" s="269">
        <v>0.0</v>
      </c>
      <c r="F7054" s="269">
        <v>6.379849069218586E-5</v>
      </c>
    </row>
    <row r="7055" ht="14.25" customHeight="1">
      <c r="A7055" s="267">
        <v>43612.0</v>
      </c>
      <c r="B7055" s="57">
        <v>147.0</v>
      </c>
      <c r="C7055" s="57">
        <v>46.0</v>
      </c>
      <c r="D7055" s="268">
        <v>0.9375</v>
      </c>
      <c r="E7055" s="269">
        <v>0.0</v>
      </c>
      <c r="F7055" s="269">
        <v>5.9291532950979645E-5</v>
      </c>
    </row>
    <row r="7056" ht="14.25" customHeight="1">
      <c r="A7056" s="267">
        <v>43612.0</v>
      </c>
      <c r="B7056" s="57">
        <v>147.0</v>
      </c>
      <c r="C7056" s="57">
        <v>47.0</v>
      </c>
      <c r="D7056" s="268">
        <v>0.958333333333333</v>
      </c>
      <c r="E7056" s="269">
        <v>0.0</v>
      </c>
      <c r="F7056" s="269">
        <v>5.348256519564716E-5</v>
      </c>
    </row>
    <row r="7057" ht="14.25" customHeight="1">
      <c r="A7057" s="267">
        <v>43612.0</v>
      </c>
      <c r="B7057" s="57">
        <v>147.0</v>
      </c>
      <c r="C7057" s="57">
        <v>48.0</v>
      </c>
      <c r="D7057" s="268">
        <v>0.979166666666667</v>
      </c>
      <c r="E7057" s="269">
        <v>0.0</v>
      </c>
      <c r="F7057" s="269">
        <v>4.70726697414872E-5</v>
      </c>
    </row>
    <row r="7058" ht="14.25" customHeight="1">
      <c r="A7058" s="267">
        <v>43613.0</v>
      </c>
      <c r="B7058" s="57">
        <v>148.0</v>
      </c>
      <c r="C7058" s="57">
        <v>1.0</v>
      </c>
      <c r="D7058" s="268">
        <v>0.0</v>
      </c>
      <c r="E7058" s="269">
        <v>0.0</v>
      </c>
      <c r="F7058" s="269">
        <v>4.0061846588499765E-5</v>
      </c>
    </row>
    <row r="7059" ht="14.25" customHeight="1">
      <c r="A7059" s="267">
        <v>43613.0</v>
      </c>
      <c r="B7059" s="57">
        <v>148.0</v>
      </c>
      <c r="C7059" s="57">
        <v>2.0</v>
      </c>
      <c r="D7059" s="268">
        <v>0.020833333333333332</v>
      </c>
      <c r="E7059" s="269">
        <v>0.0</v>
      </c>
      <c r="F7059" s="269">
        <v>3.6356125779063524E-5</v>
      </c>
    </row>
    <row r="7060" ht="14.25" customHeight="1">
      <c r="A7060" s="267">
        <v>43613.0</v>
      </c>
      <c r="B7060" s="57">
        <v>148.0</v>
      </c>
      <c r="C7060" s="57">
        <v>3.0</v>
      </c>
      <c r="D7060" s="268">
        <v>0.0416666666666667</v>
      </c>
      <c r="E7060" s="269">
        <v>0.0</v>
      </c>
      <c r="F7060" s="269">
        <v>3.2550250353156044E-5</v>
      </c>
    </row>
    <row r="7061" ht="14.25" customHeight="1">
      <c r="A7061" s="267">
        <v>43613.0</v>
      </c>
      <c r="B7061" s="57">
        <v>148.0</v>
      </c>
      <c r="C7061" s="57">
        <v>4.0</v>
      </c>
      <c r="D7061" s="268">
        <v>0.0625</v>
      </c>
      <c r="E7061" s="269">
        <v>0.0</v>
      </c>
      <c r="F7061" s="269">
        <v>2.974592109196107E-5</v>
      </c>
    </row>
    <row r="7062" ht="14.25" customHeight="1">
      <c r="A7062" s="267">
        <v>43613.0</v>
      </c>
      <c r="B7062" s="57">
        <v>148.0</v>
      </c>
      <c r="C7062" s="57">
        <v>5.0</v>
      </c>
      <c r="D7062" s="268">
        <v>0.0833333333333333</v>
      </c>
      <c r="E7062" s="269">
        <v>0.0</v>
      </c>
      <c r="F7062" s="269">
        <v>2.8143447228421073E-5</v>
      </c>
    </row>
    <row r="7063" ht="14.25" customHeight="1">
      <c r="A7063" s="267">
        <v>43613.0</v>
      </c>
      <c r="B7063" s="57">
        <v>148.0</v>
      </c>
      <c r="C7063" s="57">
        <v>6.0</v>
      </c>
      <c r="D7063" s="268">
        <v>0.104166666666667</v>
      </c>
      <c r="E7063" s="269">
        <v>0.0</v>
      </c>
      <c r="F7063" s="269">
        <v>2.724205568017983E-5</v>
      </c>
    </row>
    <row r="7064" ht="14.25" customHeight="1">
      <c r="A7064" s="267">
        <v>43613.0</v>
      </c>
      <c r="B7064" s="57">
        <v>148.0</v>
      </c>
      <c r="C7064" s="57">
        <v>7.0</v>
      </c>
      <c r="D7064" s="268">
        <v>0.125</v>
      </c>
      <c r="E7064" s="269">
        <v>0.0</v>
      </c>
      <c r="F7064" s="269">
        <v>2.724205568017983E-5</v>
      </c>
    </row>
    <row r="7065" ht="14.25" customHeight="1">
      <c r="A7065" s="267">
        <v>43613.0</v>
      </c>
      <c r="B7065" s="57">
        <v>148.0</v>
      </c>
      <c r="C7065" s="57">
        <v>8.0</v>
      </c>
      <c r="D7065" s="268">
        <v>0.145833333333333</v>
      </c>
      <c r="E7065" s="269">
        <v>0.0</v>
      </c>
      <c r="F7065" s="269">
        <v>2.6240509515467337E-5</v>
      </c>
    </row>
    <row r="7066" ht="14.25" customHeight="1">
      <c r="A7066" s="267">
        <v>43613.0</v>
      </c>
      <c r="B7066" s="57">
        <v>148.0</v>
      </c>
      <c r="C7066" s="57">
        <v>9.0</v>
      </c>
      <c r="D7066" s="268">
        <v>0.166666666666667</v>
      </c>
      <c r="E7066" s="269">
        <v>2.3924342512659387E-6</v>
      </c>
      <c r="F7066" s="269">
        <v>2.6240509515467337E-5</v>
      </c>
    </row>
    <row r="7067" ht="14.25" customHeight="1">
      <c r="A7067" s="267">
        <v>43613.0</v>
      </c>
      <c r="B7067" s="57">
        <v>148.0</v>
      </c>
      <c r="C7067" s="57">
        <v>10.0</v>
      </c>
      <c r="D7067" s="268">
        <v>0.1875</v>
      </c>
      <c r="E7067" s="269">
        <v>6.617296636536741E-6</v>
      </c>
      <c r="F7067" s="269">
        <v>2.604020028252484E-5</v>
      </c>
    </row>
    <row r="7068" ht="14.25" customHeight="1">
      <c r="A7068" s="267">
        <v>43613.0</v>
      </c>
      <c r="B7068" s="57">
        <v>148.0</v>
      </c>
      <c r="C7068" s="57">
        <v>11.0</v>
      </c>
      <c r="D7068" s="268">
        <v>0.208333333333333</v>
      </c>
      <c r="E7068" s="269">
        <v>1.67972020100366E-5</v>
      </c>
      <c r="F7068" s="269">
        <v>2.6641127981352337E-5</v>
      </c>
    </row>
    <row r="7069" ht="14.25" customHeight="1">
      <c r="A7069" s="267">
        <v>43613.0</v>
      </c>
      <c r="B7069" s="57">
        <v>148.0</v>
      </c>
      <c r="C7069" s="57">
        <v>12.0</v>
      </c>
      <c r="D7069" s="268">
        <v>0.229166666666667</v>
      </c>
      <c r="E7069" s="269">
        <v>3.1493473363258664E-5</v>
      </c>
      <c r="F7069" s="269">
        <v>2.644081874840984E-5</v>
      </c>
    </row>
    <row r="7070" ht="14.25" customHeight="1">
      <c r="A7070" s="267">
        <v>43613.0</v>
      </c>
      <c r="B7070" s="57">
        <v>148.0</v>
      </c>
      <c r="C7070" s="57">
        <v>13.0</v>
      </c>
      <c r="D7070" s="268">
        <v>0.25</v>
      </c>
      <c r="E7070" s="269">
        <v>5.217922909033915E-5</v>
      </c>
      <c r="F7070" s="269">
        <v>3.0046384941374813E-5</v>
      </c>
    </row>
    <row r="7071" ht="14.25" customHeight="1">
      <c r="A7071" s="267">
        <v>43613.0</v>
      </c>
      <c r="B7071" s="57">
        <v>148.0</v>
      </c>
      <c r="C7071" s="57">
        <v>14.0</v>
      </c>
      <c r="D7071" s="268">
        <v>0.270833333333333</v>
      </c>
      <c r="E7071" s="269">
        <v>8.180735309431931E-5</v>
      </c>
      <c r="F7071" s="269">
        <v>3.275055958609855E-5</v>
      </c>
    </row>
    <row r="7072" ht="14.25" customHeight="1">
      <c r="A7072" s="267">
        <v>43613.0</v>
      </c>
      <c r="B7072" s="57">
        <v>148.0</v>
      </c>
      <c r="C7072" s="57">
        <v>15.0</v>
      </c>
      <c r="D7072" s="268">
        <v>0.291666666666667</v>
      </c>
      <c r="E7072" s="269">
        <v>1.1688011702516169E-4</v>
      </c>
      <c r="F7072" s="269">
        <v>3.845937272495976E-5</v>
      </c>
    </row>
    <row r="7073" ht="14.25" customHeight="1">
      <c r="A7073" s="267">
        <v>43613.0</v>
      </c>
      <c r="B7073" s="57">
        <v>148.0</v>
      </c>
      <c r="C7073" s="57">
        <v>16.0</v>
      </c>
      <c r="D7073" s="268">
        <v>0.3125</v>
      </c>
      <c r="E7073" s="269">
        <v>1.5485620864884292E-4</v>
      </c>
      <c r="F7073" s="269">
        <v>4.296633046616598E-5</v>
      </c>
    </row>
    <row r="7074" ht="14.25" customHeight="1">
      <c r="A7074" s="267">
        <v>43613.0</v>
      </c>
      <c r="B7074" s="57">
        <v>148.0</v>
      </c>
      <c r="C7074" s="57">
        <v>17.0</v>
      </c>
      <c r="D7074" s="268">
        <v>0.333333333333333</v>
      </c>
      <c r="E7074" s="269">
        <v>1.904222966637523E-4</v>
      </c>
      <c r="F7074" s="269">
        <v>4.987699900268219E-5</v>
      </c>
    </row>
    <row r="7075" ht="14.25" customHeight="1">
      <c r="A7075" s="267">
        <v>43613.0</v>
      </c>
      <c r="B7075" s="57">
        <v>148.0</v>
      </c>
      <c r="C7075" s="57">
        <v>18.0</v>
      </c>
      <c r="D7075" s="268">
        <v>0.354166666666667</v>
      </c>
      <c r="E7075" s="269">
        <v>2.2448578605121082E-4</v>
      </c>
      <c r="F7075" s="269">
        <v>5.538550290860091E-5</v>
      </c>
    </row>
    <row r="7076" ht="14.25" customHeight="1">
      <c r="A7076" s="267">
        <v>43613.0</v>
      </c>
      <c r="B7076" s="57">
        <v>148.0</v>
      </c>
      <c r="C7076" s="57">
        <v>19.0</v>
      </c>
      <c r="D7076" s="268">
        <v>0.375</v>
      </c>
      <c r="E7076" s="269">
        <v>2.499741229901401E-4</v>
      </c>
      <c r="F7076" s="269">
        <v>5.768905908743964E-5</v>
      </c>
    </row>
    <row r="7077" ht="14.25" customHeight="1">
      <c r="A7077" s="267">
        <v>43613.0</v>
      </c>
      <c r="B7077" s="57">
        <v>148.0</v>
      </c>
      <c r="C7077" s="57">
        <v>20.0</v>
      </c>
      <c r="D7077" s="268">
        <v>0.395833333333333</v>
      </c>
      <c r="E7077" s="269">
        <v>2.5029241048192633E-4</v>
      </c>
      <c r="F7077" s="269">
        <v>6.0894006814519635E-5</v>
      </c>
    </row>
    <row r="7078" ht="14.25" customHeight="1">
      <c r="A7078" s="267">
        <v>43613.0</v>
      </c>
      <c r="B7078" s="57">
        <v>148.0</v>
      </c>
      <c r="C7078" s="57">
        <v>21.0</v>
      </c>
      <c r="D7078" s="268">
        <v>0.416666666666667</v>
      </c>
      <c r="E7078" s="269">
        <v>2.742002863514663E-4</v>
      </c>
      <c r="F7078" s="269">
        <v>6.159508912981838E-5</v>
      </c>
    </row>
    <row r="7079" ht="14.25" customHeight="1">
      <c r="A7079" s="267">
        <v>43613.0</v>
      </c>
      <c r="B7079" s="57">
        <v>148.0</v>
      </c>
      <c r="C7079" s="57">
        <v>22.0</v>
      </c>
      <c r="D7079" s="268">
        <v>0.4375</v>
      </c>
      <c r="E7079" s="269">
        <v>2.9800079842294097E-4</v>
      </c>
      <c r="F7079" s="269">
        <v>5.959199680039339E-5</v>
      </c>
    </row>
    <row r="7080" ht="14.25" customHeight="1">
      <c r="A7080" s="267">
        <v>43613.0</v>
      </c>
      <c r="B7080" s="57">
        <v>148.0</v>
      </c>
      <c r="C7080" s="57">
        <v>23.0</v>
      </c>
      <c r="D7080" s="268">
        <v>0.458333333333333</v>
      </c>
      <c r="E7080" s="269">
        <v>3.06056940684818E-4</v>
      </c>
      <c r="F7080" s="269">
        <v>5.969215141686463E-5</v>
      </c>
    </row>
    <row r="7081" ht="14.25" customHeight="1">
      <c r="A7081" s="267">
        <v>43613.0</v>
      </c>
      <c r="B7081" s="57">
        <v>148.0</v>
      </c>
      <c r="C7081" s="57">
        <v>24.0</v>
      </c>
      <c r="D7081" s="268">
        <v>0.479166666666667</v>
      </c>
      <c r="E7081" s="269">
        <v>2.8902555711698253E-4</v>
      </c>
      <c r="F7081" s="269">
        <v>5.9291532950979645E-5</v>
      </c>
    </row>
    <row r="7082" ht="14.25" customHeight="1">
      <c r="A7082" s="267">
        <v>43613.0</v>
      </c>
      <c r="B7082" s="57">
        <v>148.0</v>
      </c>
      <c r="C7082" s="57">
        <v>25.0</v>
      </c>
      <c r="D7082" s="268">
        <v>0.5</v>
      </c>
      <c r="E7082" s="269">
        <v>2.750363736871959E-4</v>
      </c>
      <c r="F7082" s="269">
        <v>6.119447066393338E-5</v>
      </c>
    </row>
    <row r="7083" ht="14.25" customHeight="1">
      <c r="A7083" s="267">
        <v>43613.0</v>
      </c>
      <c r="B7083" s="57">
        <v>148.0</v>
      </c>
      <c r="C7083" s="57">
        <v>26.0</v>
      </c>
      <c r="D7083" s="268">
        <v>0.520833333333333</v>
      </c>
      <c r="E7083" s="269">
        <v>2.777514097371297E-4</v>
      </c>
      <c r="F7083" s="269">
        <v>5.9191378334508385E-5</v>
      </c>
    </row>
    <row r="7084" ht="14.25" customHeight="1">
      <c r="A7084" s="267">
        <v>43613.0</v>
      </c>
      <c r="B7084" s="57">
        <v>148.0</v>
      </c>
      <c r="C7084" s="57">
        <v>27.0</v>
      </c>
      <c r="D7084" s="268">
        <v>0.541666666666667</v>
      </c>
      <c r="E7084" s="269">
        <v>2.807875034647805E-4</v>
      </c>
      <c r="F7084" s="269">
        <v>5.7789213703910896E-5</v>
      </c>
    </row>
    <row r="7085" ht="14.25" customHeight="1">
      <c r="A7085" s="267">
        <v>43613.0</v>
      </c>
      <c r="B7085" s="57">
        <v>148.0</v>
      </c>
      <c r="C7085" s="57">
        <v>28.0</v>
      </c>
      <c r="D7085" s="268">
        <v>0.5625</v>
      </c>
      <c r="E7085" s="269">
        <v>2.625882199762155E-4</v>
      </c>
      <c r="F7085" s="269">
        <v>5.6887822155669654E-5</v>
      </c>
    </row>
    <row r="7086" ht="14.25" customHeight="1">
      <c r="A7086" s="267">
        <v>43613.0</v>
      </c>
      <c r="B7086" s="57">
        <v>148.0</v>
      </c>
      <c r="C7086" s="57">
        <v>29.0</v>
      </c>
      <c r="D7086" s="268">
        <v>0.583333333333333</v>
      </c>
      <c r="E7086" s="269">
        <v>2.267469649313642E-4</v>
      </c>
      <c r="F7086" s="269">
        <v>5.6286894456842146E-5</v>
      </c>
    </row>
    <row r="7087" ht="14.25" customHeight="1">
      <c r="A7087" s="267">
        <v>43613.0</v>
      </c>
      <c r="B7087" s="57">
        <v>148.0</v>
      </c>
      <c r="C7087" s="57">
        <v>30.0</v>
      </c>
      <c r="D7087" s="268">
        <v>0.604166666666667</v>
      </c>
      <c r="E7087" s="269">
        <v>2.128434138199849E-4</v>
      </c>
      <c r="F7087" s="269">
        <v>5.768905908743964E-5</v>
      </c>
    </row>
    <row r="7088" ht="14.25" customHeight="1">
      <c r="A7088" s="267">
        <v>43613.0</v>
      </c>
      <c r="B7088" s="57">
        <v>148.0</v>
      </c>
      <c r="C7088" s="57">
        <v>31.0</v>
      </c>
      <c r="D7088" s="268">
        <v>0.625</v>
      </c>
      <c r="E7088" s="269">
        <v>1.8644724751986798E-4</v>
      </c>
      <c r="F7088" s="269">
        <v>5.6387049073313414E-5</v>
      </c>
    </row>
    <row r="7089" ht="14.25" customHeight="1">
      <c r="A7089" s="267">
        <v>43613.0</v>
      </c>
      <c r="B7089" s="57">
        <v>148.0</v>
      </c>
      <c r="C7089" s="57">
        <v>32.0</v>
      </c>
      <c r="D7089" s="268">
        <v>0.645833333333333</v>
      </c>
      <c r="E7089" s="269">
        <v>1.7079661219612875E-4</v>
      </c>
      <c r="F7089" s="269">
        <v>5.788936832038214E-5</v>
      </c>
    </row>
    <row r="7090" ht="14.25" customHeight="1">
      <c r="A7090" s="267">
        <v>43613.0</v>
      </c>
      <c r="B7090" s="57">
        <v>148.0</v>
      </c>
      <c r="C7090" s="57">
        <v>33.0</v>
      </c>
      <c r="D7090" s="268">
        <v>0.666666666666667</v>
      </c>
      <c r="E7090" s="269">
        <v>1.6014539931934248E-4</v>
      </c>
      <c r="F7090" s="269">
        <v>5.748874985449714E-5</v>
      </c>
    </row>
    <row r="7091" ht="14.25" customHeight="1">
      <c r="A7091" s="267">
        <v>43613.0</v>
      </c>
      <c r="B7091" s="57">
        <v>148.0</v>
      </c>
      <c r="C7091" s="57">
        <v>34.0</v>
      </c>
      <c r="D7091" s="268">
        <v>0.6875</v>
      </c>
      <c r="E7091" s="269">
        <v>1.369376278483246E-4</v>
      </c>
      <c r="F7091" s="269">
        <v>5.869060525215214E-5</v>
      </c>
    </row>
    <row r="7092" ht="14.25" customHeight="1">
      <c r="A7092" s="267">
        <v>43613.0</v>
      </c>
      <c r="B7092" s="57">
        <v>148.0</v>
      </c>
      <c r="C7092" s="57">
        <v>35.0</v>
      </c>
      <c r="D7092" s="268">
        <v>0.708333333333333</v>
      </c>
      <c r="E7092" s="269">
        <v>1.0665686380461398E-4</v>
      </c>
      <c r="F7092" s="269">
        <v>6.36983360757146E-5</v>
      </c>
    </row>
    <row r="7093" ht="14.25" customHeight="1">
      <c r="A7093" s="267">
        <v>43613.0</v>
      </c>
      <c r="B7093" s="57">
        <v>148.0</v>
      </c>
      <c r="C7093" s="57">
        <v>36.0</v>
      </c>
      <c r="D7093" s="268">
        <v>0.729166666666667</v>
      </c>
      <c r="E7093" s="269">
        <v>8.033335108657948E-5</v>
      </c>
      <c r="F7093" s="269">
        <v>6.770452073456459E-5</v>
      </c>
    </row>
    <row r="7094" ht="14.25" customHeight="1">
      <c r="A7094" s="267">
        <v>43613.0</v>
      </c>
      <c r="B7094" s="57">
        <v>148.0</v>
      </c>
      <c r="C7094" s="57">
        <v>37.0</v>
      </c>
      <c r="D7094" s="268">
        <v>0.75</v>
      </c>
      <c r="E7094" s="269">
        <v>5.516226899845614E-5</v>
      </c>
      <c r="F7094" s="269">
        <v>6.810513920044957E-5</v>
      </c>
    </row>
    <row r="7095" ht="14.25" customHeight="1">
      <c r="A7095" s="267">
        <v>43613.0</v>
      </c>
      <c r="B7095" s="57">
        <v>148.0</v>
      </c>
      <c r="C7095" s="57">
        <v>38.0</v>
      </c>
      <c r="D7095" s="268">
        <v>0.770833333333333</v>
      </c>
      <c r="E7095" s="269">
        <v>3.572172138144768E-5</v>
      </c>
      <c r="F7095" s="269">
        <v>6.830544843339208E-5</v>
      </c>
    </row>
    <row r="7096" ht="14.25" customHeight="1">
      <c r="A7096" s="267">
        <v>43613.0</v>
      </c>
      <c r="B7096" s="57">
        <v>148.0</v>
      </c>
      <c r="C7096" s="57">
        <v>39.0</v>
      </c>
      <c r="D7096" s="268">
        <v>0.791666666666667</v>
      </c>
      <c r="E7096" s="269">
        <v>2.0859718325422024E-5</v>
      </c>
      <c r="F7096" s="269">
        <v>6.830544843339208E-5</v>
      </c>
    </row>
    <row r="7097" ht="14.25" customHeight="1">
      <c r="A7097" s="267">
        <v>43613.0</v>
      </c>
      <c r="B7097" s="57">
        <v>148.0</v>
      </c>
      <c r="C7097" s="57">
        <v>40.0</v>
      </c>
      <c r="D7097" s="268">
        <v>0.8125</v>
      </c>
      <c r="E7097" s="269">
        <v>9.597025402376086E-6</v>
      </c>
      <c r="F7097" s="269">
        <v>6.510050070631209E-5</v>
      </c>
    </row>
    <row r="7098" ht="14.25" customHeight="1">
      <c r="A7098" s="267">
        <v>43613.0</v>
      </c>
      <c r="B7098" s="57">
        <v>148.0</v>
      </c>
      <c r="C7098" s="57">
        <v>41.0</v>
      </c>
      <c r="D7098" s="268">
        <v>0.833333333333333</v>
      </c>
      <c r="E7098" s="269">
        <v>3.31200236990832E-6</v>
      </c>
      <c r="F7098" s="269">
        <v>6.329771760982962E-5</v>
      </c>
    </row>
    <row r="7099" ht="14.25" customHeight="1">
      <c r="A7099" s="267">
        <v>43613.0</v>
      </c>
      <c r="B7099" s="57">
        <v>148.0</v>
      </c>
      <c r="C7099" s="57">
        <v>42.0</v>
      </c>
      <c r="D7099" s="268">
        <v>0.854166666666667</v>
      </c>
      <c r="E7099" s="269">
        <v>2.671700194707649E-7</v>
      </c>
      <c r="F7099" s="269">
        <v>6.219601682864587E-5</v>
      </c>
    </row>
    <row r="7100" ht="14.25" customHeight="1">
      <c r="A7100" s="267">
        <v>43613.0</v>
      </c>
      <c r="B7100" s="57">
        <v>148.0</v>
      </c>
      <c r="C7100" s="57">
        <v>43.0</v>
      </c>
      <c r="D7100" s="268">
        <v>0.875</v>
      </c>
      <c r="E7100" s="269">
        <v>0.0</v>
      </c>
      <c r="F7100" s="269">
        <v>6.259663529453087E-5</v>
      </c>
    </row>
    <row r="7101" ht="14.25" customHeight="1">
      <c r="A7101" s="267">
        <v>43613.0</v>
      </c>
      <c r="B7101" s="57">
        <v>148.0</v>
      </c>
      <c r="C7101" s="57">
        <v>44.0</v>
      </c>
      <c r="D7101" s="268">
        <v>0.895833333333333</v>
      </c>
      <c r="E7101" s="269">
        <v>0.0</v>
      </c>
      <c r="F7101" s="269">
        <v>6.329771760982962E-5</v>
      </c>
    </row>
    <row r="7102" ht="14.25" customHeight="1">
      <c r="A7102" s="267">
        <v>43613.0</v>
      </c>
      <c r="B7102" s="57">
        <v>148.0</v>
      </c>
      <c r="C7102" s="57">
        <v>45.0</v>
      </c>
      <c r="D7102" s="268">
        <v>0.916666666666667</v>
      </c>
      <c r="E7102" s="269">
        <v>0.0</v>
      </c>
      <c r="F7102" s="269">
        <v>6.169524374628963E-5</v>
      </c>
    </row>
    <row r="7103" ht="14.25" customHeight="1">
      <c r="A7103" s="267">
        <v>43613.0</v>
      </c>
      <c r="B7103" s="57">
        <v>148.0</v>
      </c>
      <c r="C7103" s="57">
        <v>46.0</v>
      </c>
      <c r="D7103" s="268">
        <v>0.9375</v>
      </c>
      <c r="E7103" s="269">
        <v>0.0</v>
      </c>
      <c r="F7103" s="269">
        <v>5.859045063568089E-5</v>
      </c>
    </row>
    <row r="7104" ht="14.25" customHeight="1">
      <c r="A7104" s="267">
        <v>43613.0</v>
      </c>
      <c r="B7104" s="57">
        <v>148.0</v>
      </c>
      <c r="C7104" s="57">
        <v>47.0</v>
      </c>
      <c r="D7104" s="268">
        <v>0.958333333333333</v>
      </c>
      <c r="E7104" s="269">
        <v>0.0</v>
      </c>
      <c r="F7104" s="269">
        <v>5.218055518152093E-5</v>
      </c>
    </row>
    <row r="7105" ht="14.25" customHeight="1">
      <c r="A7105" s="267">
        <v>43613.0</v>
      </c>
      <c r="B7105" s="57">
        <v>148.0</v>
      </c>
      <c r="C7105" s="57">
        <v>48.0</v>
      </c>
      <c r="D7105" s="268">
        <v>0.979166666666667</v>
      </c>
      <c r="E7105" s="269">
        <v>0.0</v>
      </c>
      <c r="F7105" s="269">
        <v>4.797406128972845E-5</v>
      </c>
    </row>
    <row r="7106" ht="14.25" customHeight="1">
      <c r="A7106" s="267">
        <v>43614.0</v>
      </c>
      <c r="B7106" s="57">
        <v>149.0</v>
      </c>
      <c r="C7106" s="57">
        <v>1.0</v>
      </c>
      <c r="D7106" s="268">
        <v>0.0</v>
      </c>
      <c r="E7106" s="269">
        <v>0.0</v>
      </c>
      <c r="F7106" s="269">
        <v>4.166432045203974E-5</v>
      </c>
    </row>
    <row r="7107" ht="14.25" customHeight="1">
      <c r="A7107" s="267">
        <v>43614.0</v>
      </c>
      <c r="B7107" s="57">
        <v>149.0</v>
      </c>
      <c r="C7107" s="57">
        <v>2.0</v>
      </c>
      <c r="D7107" s="268">
        <v>0.020833333333333332</v>
      </c>
      <c r="E7107" s="269">
        <v>0.0</v>
      </c>
      <c r="F7107" s="269">
        <v>3.715736271083352E-5</v>
      </c>
    </row>
    <row r="7108" ht="14.25" customHeight="1">
      <c r="A7108" s="267">
        <v>43614.0</v>
      </c>
      <c r="B7108" s="57">
        <v>149.0</v>
      </c>
      <c r="C7108" s="57">
        <v>3.0</v>
      </c>
      <c r="D7108" s="268">
        <v>0.0416666666666667</v>
      </c>
      <c r="E7108" s="269">
        <v>0.0</v>
      </c>
      <c r="F7108" s="269">
        <v>3.34516419013973E-5</v>
      </c>
    </row>
    <row r="7109" ht="14.25" customHeight="1">
      <c r="A7109" s="267">
        <v>43614.0</v>
      </c>
      <c r="B7109" s="57">
        <v>149.0</v>
      </c>
      <c r="C7109" s="57">
        <v>4.0</v>
      </c>
      <c r="D7109" s="268">
        <v>0.0625</v>
      </c>
      <c r="E7109" s="269">
        <v>0.0</v>
      </c>
      <c r="F7109" s="269">
        <v>3.124824033902981E-5</v>
      </c>
    </row>
    <row r="7110" ht="14.25" customHeight="1">
      <c r="A7110" s="267">
        <v>43614.0</v>
      </c>
      <c r="B7110" s="57">
        <v>149.0</v>
      </c>
      <c r="C7110" s="57">
        <v>5.0</v>
      </c>
      <c r="D7110" s="268">
        <v>0.0833333333333333</v>
      </c>
      <c r="E7110" s="269">
        <v>0.0</v>
      </c>
      <c r="F7110" s="269">
        <v>2.894468416019107E-5</v>
      </c>
    </row>
    <row r="7111" ht="14.25" customHeight="1">
      <c r="A7111" s="267">
        <v>43614.0</v>
      </c>
      <c r="B7111" s="57">
        <v>149.0</v>
      </c>
      <c r="C7111" s="57">
        <v>6.0</v>
      </c>
      <c r="D7111" s="268">
        <v>0.104166666666667</v>
      </c>
      <c r="E7111" s="269">
        <v>0.0</v>
      </c>
      <c r="F7111" s="269">
        <v>2.784298337900733E-5</v>
      </c>
    </row>
    <row r="7112" ht="14.25" customHeight="1">
      <c r="A7112" s="267">
        <v>43614.0</v>
      </c>
      <c r="B7112" s="57">
        <v>149.0</v>
      </c>
      <c r="C7112" s="57">
        <v>7.0</v>
      </c>
      <c r="D7112" s="268">
        <v>0.125</v>
      </c>
      <c r="E7112" s="269">
        <v>0.0</v>
      </c>
      <c r="F7112" s="269">
        <v>2.744236491312233E-5</v>
      </c>
    </row>
    <row r="7113" ht="14.25" customHeight="1">
      <c r="A7113" s="267">
        <v>43614.0</v>
      </c>
      <c r="B7113" s="57">
        <v>149.0</v>
      </c>
      <c r="C7113" s="57">
        <v>8.0</v>
      </c>
      <c r="D7113" s="268">
        <v>0.145833333333333</v>
      </c>
      <c r="E7113" s="269">
        <v>0.0</v>
      </c>
      <c r="F7113" s="269">
        <v>2.6641127981352337E-5</v>
      </c>
    </row>
    <row r="7114" ht="14.25" customHeight="1">
      <c r="A7114" s="267">
        <v>43614.0</v>
      </c>
      <c r="B7114" s="57">
        <v>149.0</v>
      </c>
      <c r="C7114" s="57">
        <v>9.0</v>
      </c>
      <c r="D7114" s="268">
        <v>0.166666666666667</v>
      </c>
      <c r="E7114" s="269">
        <v>2.2216017517378916E-6</v>
      </c>
      <c r="F7114" s="269">
        <v>2.614035489899609E-5</v>
      </c>
    </row>
    <row r="7115" ht="14.25" customHeight="1">
      <c r="A7115" s="267">
        <v>43614.0</v>
      </c>
      <c r="B7115" s="57">
        <v>149.0</v>
      </c>
      <c r="C7115" s="57">
        <v>10.0</v>
      </c>
      <c r="D7115" s="268">
        <v>0.1875</v>
      </c>
      <c r="E7115" s="269">
        <v>7.744068602930634E-6</v>
      </c>
      <c r="F7115" s="269">
        <v>2.5839891049582346E-5</v>
      </c>
    </row>
    <row r="7116" ht="14.25" customHeight="1">
      <c r="A7116" s="267">
        <v>43614.0</v>
      </c>
      <c r="B7116" s="57">
        <v>149.0</v>
      </c>
      <c r="C7116" s="57">
        <v>11.0</v>
      </c>
      <c r="D7116" s="268">
        <v>0.208333333333333</v>
      </c>
      <c r="E7116" s="269">
        <v>1.925809922971395E-5</v>
      </c>
      <c r="F7116" s="269">
        <v>2.7141901063708585E-5</v>
      </c>
    </row>
    <row r="7117" ht="14.25" customHeight="1">
      <c r="A7117" s="267">
        <v>43614.0</v>
      </c>
      <c r="B7117" s="57">
        <v>149.0</v>
      </c>
      <c r="C7117" s="57">
        <v>12.0</v>
      </c>
      <c r="D7117" s="268">
        <v>0.229166666666667</v>
      </c>
      <c r="E7117" s="269">
        <v>3.642558093766645E-5</v>
      </c>
      <c r="F7117" s="269">
        <v>2.6641127981352337E-5</v>
      </c>
    </row>
    <row r="7118" ht="14.25" customHeight="1">
      <c r="A7118" s="267">
        <v>43614.0</v>
      </c>
      <c r="B7118" s="57">
        <v>149.0</v>
      </c>
      <c r="C7118" s="57">
        <v>13.0</v>
      </c>
      <c r="D7118" s="268">
        <v>0.25</v>
      </c>
      <c r="E7118" s="269">
        <v>5.568714074879609E-5</v>
      </c>
      <c r="F7118" s="269">
        <v>2.8243601844892327E-5</v>
      </c>
    </row>
    <row r="7119" ht="14.25" customHeight="1">
      <c r="A7119" s="267">
        <v>43614.0</v>
      </c>
      <c r="B7119" s="57">
        <v>149.0</v>
      </c>
      <c r="C7119" s="57">
        <v>14.0</v>
      </c>
      <c r="D7119" s="268">
        <v>0.270833333333333</v>
      </c>
      <c r="E7119" s="269">
        <v>8.040966503642808E-5</v>
      </c>
      <c r="F7119" s="269">
        <v>3.0046384941374813E-5</v>
      </c>
    </row>
    <row r="7120" ht="14.25" customHeight="1">
      <c r="A7120" s="267">
        <v>43614.0</v>
      </c>
      <c r="B7120" s="57">
        <v>149.0</v>
      </c>
      <c r="C7120" s="57">
        <v>15.0</v>
      </c>
      <c r="D7120" s="268">
        <v>0.291666666666667</v>
      </c>
      <c r="E7120" s="269">
        <v>1.1182854396173528E-4</v>
      </c>
      <c r="F7120" s="269">
        <v>3.405256960022479E-5</v>
      </c>
    </row>
    <row r="7121" ht="14.25" customHeight="1">
      <c r="A7121" s="267">
        <v>43614.0</v>
      </c>
      <c r="B7121" s="57">
        <v>149.0</v>
      </c>
      <c r="C7121" s="57">
        <v>16.0</v>
      </c>
      <c r="D7121" s="268">
        <v>0.3125</v>
      </c>
      <c r="E7121" s="269">
        <v>1.435141620959267E-4</v>
      </c>
      <c r="F7121" s="269">
        <v>3.785844502613227E-5</v>
      </c>
    </row>
    <row r="7122" ht="14.25" customHeight="1">
      <c r="A7122" s="267">
        <v>43614.0</v>
      </c>
      <c r="B7122" s="57">
        <v>149.0</v>
      </c>
      <c r="C7122" s="57">
        <v>17.0</v>
      </c>
      <c r="D7122" s="268">
        <v>0.333333333333333</v>
      </c>
      <c r="E7122" s="269">
        <v>1.786163585447736E-4</v>
      </c>
      <c r="F7122" s="269">
        <v>4.5169732028533473E-5</v>
      </c>
    </row>
    <row r="7123" ht="14.25" customHeight="1">
      <c r="A7123" s="267">
        <v>43614.0</v>
      </c>
      <c r="B7123" s="57">
        <v>149.0</v>
      </c>
      <c r="C7123" s="57">
        <v>18.0</v>
      </c>
      <c r="D7123" s="268">
        <v>0.354166666666667</v>
      </c>
      <c r="E7123" s="269">
        <v>2.1434100895730487E-4</v>
      </c>
      <c r="F7123" s="269">
        <v>5.278148288034843E-5</v>
      </c>
    </row>
    <row r="7124" ht="14.25" customHeight="1">
      <c r="A7124" s="267">
        <v>43614.0</v>
      </c>
      <c r="B7124" s="57">
        <v>149.0</v>
      </c>
      <c r="C7124" s="57">
        <v>19.0</v>
      </c>
      <c r="D7124" s="268">
        <v>0.375</v>
      </c>
      <c r="E7124" s="269">
        <v>2.3762574683002685E-4</v>
      </c>
      <c r="F7124" s="269">
        <v>5.6987976772140894E-5</v>
      </c>
    </row>
    <row r="7125" ht="14.25" customHeight="1">
      <c r="A7125" s="267">
        <v>43614.0</v>
      </c>
      <c r="B7125" s="57">
        <v>149.0</v>
      </c>
      <c r="C7125" s="57">
        <v>20.0</v>
      </c>
      <c r="D7125" s="268">
        <v>0.395833333333333</v>
      </c>
      <c r="E7125" s="269">
        <v>2.650286570935505E-4</v>
      </c>
      <c r="F7125" s="269">
        <v>5.969215141686463E-5</v>
      </c>
    </row>
    <row r="7126" ht="14.25" customHeight="1">
      <c r="A7126" s="267">
        <v>43614.0</v>
      </c>
      <c r="B7126" s="57">
        <v>149.0</v>
      </c>
      <c r="C7126" s="57">
        <v>21.0</v>
      </c>
      <c r="D7126" s="268">
        <v>0.416666666666667</v>
      </c>
      <c r="E7126" s="269">
        <v>2.914161147273868E-4</v>
      </c>
      <c r="F7126" s="269">
        <v>6.099416143099088E-5</v>
      </c>
    </row>
    <row r="7127" ht="14.25" customHeight="1">
      <c r="A7127" s="267">
        <v>43614.0</v>
      </c>
      <c r="B7127" s="57">
        <v>149.0</v>
      </c>
      <c r="C7127" s="57">
        <v>22.0</v>
      </c>
      <c r="D7127" s="268">
        <v>0.4375</v>
      </c>
      <c r="E7127" s="269">
        <v>3.1250553232758233E-4</v>
      </c>
      <c r="F7127" s="269">
        <v>6.069369758157713E-5</v>
      </c>
    </row>
    <row r="7128" ht="14.25" customHeight="1">
      <c r="A7128" s="267">
        <v>43614.0</v>
      </c>
      <c r="B7128" s="57">
        <v>149.0</v>
      </c>
      <c r="C7128" s="57">
        <v>23.0</v>
      </c>
      <c r="D7128" s="268">
        <v>0.458333333333333</v>
      </c>
      <c r="E7128" s="269">
        <v>3.236474269379259E-4</v>
      </c>
      <c r="F7128" s="269">
        <v>6.119447066393338E-5</v>
      </c>
    </row>
    <row r="7129" ht="14.25" customHeight="1">
      <c r="A7129" s="267">
        <v>43614.0</v>
      </c>
      <c r="B7129" s="57">
        <v>149.0</v>
      </c>
      <c r="C7129" s="57">
        <v>24.0</v>
      </c>
      <c r="D7129" s="268">
        <v>0.479166666666667</v>
      </c>
      <c r="E7129" s="269">
        <v>3.335067469347662E-4</v>
      </c>
      <c r="F7129" s="269">
        <v>6.329771760982962E-5</v>
      </c>
    </row>
    <row r="7130" ht="14.25" customHeight="1">
      <c r="A7130" s="267">
        <v>43614.0</v>
      </c>
      <c r="B7130" s="57">
        <v>149.0</v>
      </c>
      <c r="C7130" s="57">
        <v>25.0</v>
      </c>
      <c r="D7130" s="268">
        <v>0.5</v>
      </c>
      <c r="E7130" s="269">
        <v>3.2716546329621734E-4</v>
      </c>
      <c r="F7130" s="269">
        <v>6.249648067805962E-5</v>
      </c>
    </row>
    <row r="7131" ht="14.25" customHeight="1">
      <c r="A7131" s="267">
        <v>43614.0</v>
      </c>
      <c r="B7131" s="57">
        <v>149.0</v>
      </c>
      <c r="C7131" s="57">
        <v>26.0</v>
      </c>
      <c r="D7131" s="268">
        <v>0.520833333333333</v>
      </c>
      <c r="E7131" s="269">
        <v>3.1995053438572116E-4</v>
      </c>
      <c r="F7131" s="269">
        <v>6.359818145924337E-5</v>
      </c>
    </row>
    <row r="7132" ht="14.25" customHeight="1">
      <c r="A7132" s="267">
        <v>43614.0</v>
      </c>
      <c r="B7132" s="57">
        <v>149.0</v>
      </c>
      <c r="C7132" s="57">
        <v>27.0</v>
      </c>
      <c r="D7132" s="268">
        <v>0.541666666666667</v>
      </c>
      <c r="E7132" s="269">
        <v>3.1143591876978805E-4</v>
      </c>
      <c r="F7132" s="269">
        <v>6.279694452747336E-5</v>
      </c>
    </row>
    <row r="7133" ht="14.25" customHeight="1">
      <c r="A7133" s="267">
        <v>43614.0</v>
      </c>
      <c r="B7133" s="57">
        <v>149.0</v>
      </c>
      <c r="C7133" s="57">
        <v>28.0</v>
      </c>
      <c r="D7133" s="268">
        <v>0.5625</v>
      </c>
      <c r="E7133" s="269">
        <v>2.9021659704393023E-4</v>
      </c>
      <c r="F7133" s="269">
        <v>5.8490296019209644E-5</v>
      </c>
    </row>
    <row r="7134" ht="14.25" customHeight="1">
      <c r="A7134" s="267">
        <v>43614.0</v>
      </c>
      <c r="B7134" s="57">
        <v>149.0</v>
      </c>
      <c r="C7134" s="57">
        <v>29.0</v>
      </c>
      <c r="D7134" s="268">
        <v>0.583333333333333</v>
      </c>
      <c r="E7134" s="269">
        <v>2.796829591705538E-4</v>
      </c>
      <c r="F7134" s="269">
        <v>5.728844062155465E-5</v>
      </c>
    </row>
    <row r="7135" ht="14.25" customHeight="1">
      <c r="A7135" s="267">
        <v>43614.0</v>
      </c>
      <c r="B7135" s="57">
        <v>149.0</v>
      </c>
      <c r="C7135" s="57">
        <v>30.0</v>
      </c>
      <c r="D7135" s="268">
        <v>0.604166666666667</v>
      </c>
      <c r="E7135" s="269">
        <v>2.7340462266069664E-4</v>
      </c>
      <c r="F7135" s="269">
        <v>5.6286894456842146E-5</v>
      </c>
    </row>
    <row r="7136" ht="14.25" customHeight="1">
      <c r="A7136" s="267">
        <v>43614.0</v>
      </c>
      <c r="B7136" s="57">
        <v>149.0</v>
      </c>
      <c r="C7136" s="57">
        <v>31.0</v>
      </c>
      <c r="D7136" s="268">
        <v>0.625</v>
      </c>
      <c r="E7136" s="269">
        <v>2.4638010950390565E-4</v>
      </c>
      <c r="F7136" s="269">
        <v>5.8890914485094645E-5</v>
      </c>
    </row>
    <row r="7137" ht="14.25" customHeight="1">
      <c r="A7137" s="267">
        <v>43614.0</v>
      </c>
      <c r="B7137" s="57">
        <v>149.0</v>
      </c>
      <c r="C7137" s="57">
        <v>32.0</v>
      </c>
      <c r="D7137" s="268">
        <v>0.645833333333333</v>
      </c>
      <c r="E7137" s="269">
        <v>2.1311028521238092E-4</v>
      </c>
      <c r="F7137" s="269">
        <v>5.8991069101565885E-5</v>
      </c>
    </row>
    <row r="7138" ht="14.25" customHeight="1">
      <c r="A7138" s="267">
        <v>43614.0</v>
      </c>
      <c r="B7138" s="57">
        <v>149.0</v>
      </c>
      <c r="C7138" s="57">
        <v>33.0</v>
      </c>
      <c r="D7138" s="268">
        <v>0.666666666666667</v>
      </c>
      <c r="E7138" s="269">
        <v>1.812844670270048E-4</v>
      </c>
      <c r="F7138" s="269">
        <v>6.0793852198048374E-5</v>
      </c>
    </row>
    <row r="7139" ht="14.25" customHeight="1">
      <c r="A7139" s="267">
        <v>43614.0</v>
      </c>
      <c r="B7139" s="57">
        <v>149.0</v>
      </c>
      <c r="C7139" s="57">
        <v>34.0</v>
      </c>
      <c r="D7139" s="268">
        <v>0.6875</v>
      </c>
      <c r="E7139" s="269">
        <v>1.536332086445293E-4</v>
      </c>
      <c r="F7139" s="269">
        <v>6.459972762395585E-5</v>
      </c>
    </row>
    <row r="7140" ht="14.25" customHeight="1">
      <c r="A7140" s="267">
        <v>43614.0</v>
      </c>
      <c r="B7140" s="57">
        <v>149.0</v>
      </c>
      <c r="C7140" s="57">
        <v>35.0</v>
      </c>
      <c r="D7140" s="268">
        <v>0.708333333333333</v>
      </c>
      <c r="E7140" s="269">
        <v>1.214495579702779E-4</v>
      </c>
      <c r="F7140" s="269">
        <v>6.65026653369096E-5</v>
      </c>
    </row>
    <row r="7141" ht="14.25" customHeight="1">
      <c r="A7141" s="267">
        <v>43614.0</v>
      </c>
      <c r="B7141" s="57">
        <v>149.0</v>
      </c>
      <c r="C7141" s="57">
        <v>36.0</v>
      </c>
      <c r="D7141" s="268">
        <v>0.729166666666667</v>
      </c>
      <c r="E7141" s="269">
        <v>8.75954912477843E-5</v>
      </c>
      <c r="F7141" s="269">
        <v>6.770452073456459E-5</v>
      </c>
    </row>
    <row r="7142" ht="14.25" customHeight="1">
      <c r="A7142" s="267">
        <v>43614.0</v>
      </c>
      <c r="B7142" s="57">
        <v>149.0</v>
      </c>
      <c r="C7142" s="57">
        <v>37.0</v>
      </c>
      <c r="D7142" s="268">
        <v>0.75</v>
      </c>
      <c r="E7142" s="269">
        <v>6.0205473490099664E-5</v>
      </c>
      <c r="F7142" s="269">
        <v>6.860591228280583E-5</v>
      </c>
    </row>
    <row r="7143" ht="14.25" customHeight="1">
      <c r="A7143" s="267">
        <v>43614.0</v>
      </c>
      <c r="B7143" s="57">
        <v>149.0</v>
      </c>
      <c r="C7143" s="57">
        <v>38.0</v>
      </c>
      <c r="D7143" s="268">
        <v>0.770833333333333</v>
      </c>
      <c r="E7143" s="269">
        <v>3.849055350392074E-5</v>
      </c>
      <c r="F7143" s="269">
        <v>6.930699459810458E-5</v>
      </c>
    </row>
    <row r="7144" ht="14.25" customHeight="1">
      <c r="A7144" s="267">
        <v>43614.0</v>
      </c>
      <c r="B7144" s="57">
        <v>149.0</v>
      </c>
      <c r="C7144" s="57">
        <v>39.0</v>
      </c>
      <c r="D7144" s="268">
        <v>0.791666666666667</v>
      </c>
      <c r="E7144" s="269">
        <v>2.3158364036216005E-5</v>
      </c>
      <c r="F7144" s="269">
        <v>6.750421150162208E-5</v>
      </c>
    </row>
    <row r="7145" ht="14.25" customHeight="1">
      <c r="A7145" s="267">
        <v>43614.0</v>
      </c>
      <c r="B7145" s="57">
        <v>149.0</v>
      </c>
      <c r="C7145" s="57">
        <v>40.0</v>
      </c>
      <c r="D7145" s="268">
        <v>0.8125</v>
      </c>
      <c r="E7145" s="269">
        <v>1.0509645994617838E-5</v>
      </c>
      <c r="F7145" s="269">
        <v>6.790482996750707E-5</v>
      </c>
    </row>
    <row r="7146" ht="14.25" customHeight="1">
      <c r="A7146" s="267">
        <v>43614.0</v>
      </c>
      <c r="B7146" s="57">
        <v>149.0</v>
      </c>
      <c r="C7146" s="57">
        <v>41.0</v>
      </c>
      <c r="D7146" s="268">
        <v>0.833333333333333</v>
      </c>
      <c r="E7146" s="269">
        <v>4.360666818725021E-6</v>
      </c>
      <c r="F7146" s="269">
        <v>6.850575766633457E-5</v>
      </c>
    </row>
    <row r="7147" ht="14.25" customHeight="1">
      <c r="A7147" s="267">
        <v>43614.0</v>
      </c>
      <c r="B7147" s="57">
        <v>149.0</v>
      </c>
      <c r="C7147" s="57">
        <v>42.0</v>
      </c>
      <c r="D7147" s="268">
        <v>0.854166666666667</v>
      </c>
      <c r="E7147" s="269">
        <v>3.5013005589054213E-7</v>
      </c>
      <c r="F7147" s="269">
        <v>6.67029745698521E-5</v>
      </c>
    </row>
    <row r="7148" ht="14.25" customHeight="1">
      <c r="A7148" s="267">
        <v>43614.0</v>
      </c>
      <c r="B7148" s="57">
        <v>149.0</v>
      </c>
      <c r="C7148" s="57">
        <v>43.0</v>
      </c>
      <c r="D7148" s="268">
        <v>0.875</v>
      </c>
      <c r="E7148" s="269">
        <v>0.0</v>
      </c>
      <c r="F7148" s="269">
        <v>6.680312918632335E-5</v>
      </c>
    </row>
    <row r="7149" ht="14.25" customHeight="1">
      <c r="A7149" s="267">
        <v>43614.0</v>
      </c>
      <c r="B7149" s="57">
        <v>149.0</v>
      </c>
      <c r="C7149" s="57">
        <v>44.0</v>
      </c>
      <c r="D7149" s="268">
        <v>0.895833333333333</v>
      </c>
      <c r="E7149" s="269">
        <v>0.0</v>
      </c>
      <c r="F7149" s="269">
        <v>6.65026653369096E-5</v>
      </c>
    </row>
    <row r="7150" ht="14.25" customHeight="1">
      <c r="A7150" s="267">
        <v>43614.0</v>
      </c>
      <c r="B7150" s="57">
        <v>149.0</v>
      </c>
      <c r="C7150" s="57">
        <v>45.0</v>
      </c>
      <c r="D7150" s="268">
        <v>0.916666666666667</v>
      </c>
      <c r="E7150" s="269">
        <v>0.0</v>
      </c>
      <c r="F7150" s="269">
        <v>6.46998822404271E-5</v>
      </c>
    </row>
    <row r="7151" ht="14.25" customHeight="1">
      <c r="A7151" s="267">
        <v>43614.0</v>
      </c>
      <c r="B7151" s="57">
        <v>149.0</v>
      </c>
      <c r="C7151" s="57">
        <v>46.0</v>
      </c>
      <c r="D7151" s="268">
        <v>0.9375</v>
      </c>
      <c r="E7151" s="269">
        <v>0.0</v>
      </c>
      <c r="F7151" s="269">
        <v>5.788936832038214E-5</v>
      </c>
    </row>
    <row r="7152" ht="14.25" customHeight="1">
      <c r="A7152" s="267">
        <v>43614.0</v>
      </c>
      <c r="B7152" s="57">
        <v>149.0</v>
      </c>
      <c r="C7152" s="57">
        <v>47.0</v>
      </c>
      <c r="D7152" s="268">
        <v>0.958333333333333</v>
      </c>
      <c r="E7152" s="269">
        <v>0.0</v>
      </c>
      <c r="F7152" s="269">
        <v>5.097869978386593E-5</v>
      </c>
    </row>
    <row r="7153" ht="14.25" customHeight="1">
      <c r="A7153" s="267">
        <v>43614.0</v>
      </c>
      <c r="B7153" s="57">
        <v>149.0</v>
      </c>
      <c r="C7153" s="57">
        <v>48.0</v>
      </c>
      <c r="D7153" s="268">
        <v>0.979166666666667</v>
      </c>
      <c r="E7153" s="269">
        <v>0.0</v>
      </c>
      <c r="F7153" s="269">
        <v>4.376756739793598E-5</v>
      </c>
    </row>
    <row r="7154" ht="14.25" customHeight="1">
      <c r="A7154" s="267">
        <v>43615.0</v>
      </c>
      <c r="B7154" s="57">
        <v>150.0</v>
      </c>
      <c r="C7154" s="57">
        <v>1.0</v>
      </c>
      <c r="D7154" s="268">
        <v>0.0</v>
      </c>
      <c r="E7154" s="269">
        <v>0.0</v>
      </c>
      <c r="F7154" s="269">
        <v>3.8158908875546014E-5</v>
      </c>
    </row>
    <row r="7155" ht="14.25" customHeight="1">
      <c r="A7155" s="267">
        <v>43615.0</v>
      </c>
      <c r="B7155" s="57">
        <v>150.0</v>
      </c>
      <c r="C7155" s="57">
        <v>2.0</v>
      </c>
      <c r="D7155" s="268">
        <v>0.020833333333333332</v>
      </c>
      <c r="E7155" s="269">
        <v>0.0</v>
      </c>
      <c r="F7155" s="269">
        <v>3.275055958609855E-5</v>
      </c>
    </row>
    <row r="7156" ht="14.25" customHeight="1">
      <c r="A7156" s="267">
        <v>43615.0</v>
      </c>
      <c r="B7156" s="57">
        <v>150.0</v>
      </c>
      <c r="C7156" s="57">
        <v>3.0</v>
      </c>
      <c r="D7156" s="268">
        <v>0.0416666666666667</v>
      </c>
      <c r="E7156" s="269">
        <v>0.0</v>
      </c>
      <c r="F7156" s="269">
        <v>3.174901342138605E-5</v>
      </c>
    </row>
    <row r="7157" ht="14.25" customHeight="1">
      <c r="A7157" s="267">
        <v>43615.0</v>
      </c>
      <c r="B7157" s="57">
        <v>150.0</v>
      </c>
      <c r="C7157" s="57">
        <v>4.0</v>
      </c>
      <c r="D7157" s="268">
        <v>0.0625</v>
      </c>
      <c r="E7157" s="269">
        <v>0.0</v>
      </c>
      <c r="F7157" s="269">
        <v>2.894468416019107E-5</v>
      </c>
    </row>
    <row r="7158" ht="14.25" customHeight="1">
      <c r="A7158" s="267">
        <v>43615.0</v>
      </c>
      <c r="B7158" s="57">
        <v>150.0</v>
      </c>
      <c r="C7158" s="57">
        <v>5.0</v>
      </c>
      <c r="D7158" s="268">
        <v>0.0833333333333333</v>
      </c>
      <c r="E7158" s="269">
        <v>0.0</v>
      </c>
      <c r="F7158" s="269">
        <v>2.704174644723733E-5</v>
      </c>
    </row>
    <row r="7159" ht="14.25" customHeight="1">
      <c r="A7159" s="267">
        <v>43615.0</v>
      </c>
      <c r="B7159" s="57">
        <v>150.0</v>
      </c>
      <c r="C7159" s="57">
        <v>6.0</v>
      </c>
      <c r="D7159" s="268">
        <v>0.104166666666667</v>
      </c>
      <c r="E7159" s="269">
        <v>0.0</v>
      </c>
      <c r="F7159" s="269">
        <v>2.5038654117812348E-5</v>
      </c>
    </row>
    <row r="7160" ht="14.25" customHeight="1">
      <c r="A7160" s="267">
        <v>43615.0</v>
      </c>
      <c r="B7160" s="57">
        <v>150.0</v>
      </c>
      <c r="C7160" s="57">
        <v>7.0</v>
      </c>
      <c r="D7160" s="268">
        <v>0.125</v>
      </c>
      <c r="E7160" s="269">
        <v>0.0</v>
      </c>
      <c r="F7160" s="269">
        <v>2.3936953336628606E-5</v>
      </c>
    </row>
    <row r="7161" ht="14.25" customHeight="1">
      <c r="A7161" s="267">
        <v>43615.0</v>
      </c>
      <c r="B7161" s="57">
        <v>150.0</v>
      </c>
      <c r="C7161" s="57">
        <v>8.0</v>
      </c>
      <c r="D7161" s="268">
        <v>0.145833333333333</v>
      </c>
      <c r="E7161" s="269">
        <v>1.455825922475786E-6</v>
      </c>
      <c r="F7161" s="269">
        <v>2.3436180254272355E-5</v>
      </c>
    </row>
    <row r="7162" ht="14.25" customHeight="1">
      <c r="A7162" s="267">
        <v>43615.0</v>
      </c>
      <c r="B7162" s="57">
        <v>150.0</v>
      </c>
      <c r="C7162" s="57">
        <v>9.0</v>
      </c>
      <c r="D7162" s="268">
        <v>0.166666666666667</v>
      </c>
      <c r="E7162" s="269">
        <v>2.000920685867655E-6</v>
      </c>
      <c r="F7162" s="269">
        <v>2.3736644103686105E-5</v>
      </c>
    </row>
    <row r="7163" ht="14.25" customHeight="1">
      <c r="A7163" s="267">
        <v>43615.0</v>
      </c>
      <c r="B7163" s="57">
        <v>150.0</v>
      </c>
      <c r="C7163" s="57">
        <v>10.0</v>
      </c>
      <c r="D7163" s="268">
        <v>0.1875</v>
      </c>
      <c r="E7163" s="269">
        <v>7.668897302310862E-6</v>
      </c>
      <c r="F7163" s="269">
        <v>2.293540717191611E-5</v>
      </c>
    </row>
    <row r="7164" ht="14.25" customHeight="1">
      <c r="A7164" s="267">
        <v>43615.0</v>
      </c>
      <c r="B7164" s="57">
        <v>150.0</v>
      </c>
      <c r="C7164" s="57">
        <v>11.0</v>
      </c>
      <c r="D7164" s="268">
        <v>0.208333333333333</v>
      </c>
      <c r="E7164" s="269">
        <v>1.8486799757216448E-5</v>
      </c>
      <c r="F7164" s="269">
        <v>2.243463408955986E-5</v>
      </c>
    </row>
    <row r="7165" ht="14.25" customHeight="1">
      <c r="A7165" s="267">
        <v>43615.0</v>
      </c>
      <c r="B7165" s="57">
        <v>150.0</v>
      </c>
      <c r="C7165" s="57">
        <v>12.0</v>
      </c>
      <c r="D7165" s="268">
        <v>0.229166666666667</v>
      </c>
      <c r="E7165" s="269">
        <v>3.253400539082115E-5</v>
      </c>
      <c r="F7165" s="269">
        <v>2.333602563780111E-5</v>
      </c>
    </row>
    <row r="7166" ht="14.25" customHeight="1">
      <c r="A7166" s="267">
        <v>43615.0</v>
      </c>
      <c r="B7166" s="57">
        <v>150.0</v>
      </c>
      <c r="C7166" s="57">
        <v>13.0</v>
      </c>
      <c r="D7166" s="268">
        <v>0.25</v>
      </c>
      <c r="E7166" s="269">
        <v>4.890224913398655E-5</v>
      </c>
      <c r="F7166" s="269">
        <v>2.5839891049582346E-5</v>
      </c>
    </row>
    <row r="7167" ht="14.25" customHeight="1">
      <c r="A7167" s="267">
        <v>43615.0</v>
      </c>
      <c r="B7167" s="57">
        <v>150.0</v>
      </c>
      <c r="C7167" s="57">
        <v>14.0</v>
      </c>
      <c r="D7167" s="268">
        <v>0.270833333333333</v>
      </c>
      <c r="E7167" s="269">
        <v>6.973105398300948E-5</v>
      </c>
      <c r="F7167" s="269">
        <v>3.0346848790788564E-5</v>
      </c>
    </row>
    <row r="7168" ht="14.25" customHeight="1">
      <c r="A7168" s="267">
        <v>43615.0</v>
      </c>
      <c r="B7168" s="57">
        <v>150.0</v>
      </c>
      <c r="C7168" s="57">
        <v>15.0</v>
      </c>
      <c r="D7168" s="268">
        <v>0.291666666666667</v>
      </c>
      <c r="E7168" s="269">
        <v>9.305990479478553E-5</v>
      </c>
      <c r="F7168" s="269">
        <v>3.4953961148466035E-5</v>
      </c>
    </row>
    <row r="7169" ht="14.25" customHeight="1">
      <c r="A7169" s="267">
        <v>43615.0</v>
      </c>
      <c r="B7169" s="57">
        <v>150.0</v>
      </c>
      <c r="C7169" s="57">
        <v>16.0</v>
      </c>
      <c r="D7169" s="268">
        <v>0.3125</v>
      </c>
      <c r="E7169" s="269">
        <v>1.1936941526650548E-4</v>
      </c>
      <c r="F7169" s="269">
        <v>3.8759836574373515E-5</v>
      </c>
    </row>
    <row r="7170" ht="14.25" customHeight="1">
      <c r="A7170" s="267">
        <v>43615.0</v>
      </c>
      <c r="B7170" s="57">
        <v>150.0</v>
      </c>
      <c r="C7170" s="57">
        <v>17.0</v>
      </c>
      <c r="D7170" s="268">
        <v>0.333333333333333</v>
      </c>
      <c r="E7170" s="269">
        <v>1.5069893568813242E-4</v>
      </c>
      <c r="F7170" s="269">
        <v>4.5169732028533473E-5</v>
      </c>
    </row>
    <row r="7171" ht="14.25" customHeight="1">
      <c r="A7171" s="267">
        <v>43615.0</v>
      </c>
      <c r="B7171" s="57">
        <v>150.0</v>
      </c>
      <c r="C7171" s="57">
        <v>18.0</v>
      </c>
      <c r="D7171" s="268">
        <v>0.354166666666667</v>
      </c>
      <c r="E7171" s="269">
        <v>1.895208144635585E-4</v>
      </c>
      <c r="F7171" s="269">
        <v>4.486926817911972E-5</v>
      </c>
    </row>
    <row r="7172" ht="14.25" customHeight="1">
      <c r="A7172" s="267">
        <v>43615.0</v>
      </c>
      <c r="B7172" s="57">
        <v>150.0</v>
      </c>
      <c r="C7172" s="57">
        <v>19.0</v>
      </c>
      <c r="D7172" s="268">
        <v>0.375</v>
      </c>
      <c r="E7172" s="269">
        <v>2.197877927989787E-4</v>
      </c>
      <c r="F7172" s="269">
        <v>5.127916363327967E-5</v>
      </c>
    </row>
    <row r="7173" ht="14.25" customHeight="1">
      <c r="A7173" s="267">
        <v>43615.0</v>
      </c>
      <c r="B7173" s="57">
        <v>150.0</v>
      </c>
      <c r="C7173" s="57">
        <v>20.0</v>
      </c>
      <c r="D7173" s="268">
        <v>0.395833333333333</v>
      </c>
      <c r="E7173" s="269">
        <v>2.468861065351718E-4</v>
      </c>
      <c r="F7173" s="269">
        <v>5.5085039059187164E-5</v>
      </c>
    </row>
    <row r="7174" ht="14.25" customHeight="1">
      <c r="A7174" s="267">
        <v>43615.0</v>
      </c>
      <c r="B7174" s="57">
        <v>150.0</v>
      </c>
      <c r="C7174" s="57">
        <v>21.0</v>
      </c>
      <c r="D7174" s="268">
        <v>0.416666666666667</v>
      </c>
      <c r="E7174" s="269">
        <v>2.7777285204104863E-4</v>
      </c>
      <c r="F7174" s="269">
        <v>5.668751292272716E-5</v>
      </c>
    </row>
    <row r="7175" ht="14.25" customHeight="1">
      <c r="A7175" s="267">
        <v>43615.0</v>
      </c>
      <c r="B7175" s="57">
        <v>150.0</v>
      </c>
      <c r="C7175" s="57">
        <v>22.0</v>
      </c>
      <c r="D7175" s="268">
        <v>0.4375</v>
      </c>
      <c r="E7175" s="269">
        <v>3.0144552458203635E-4</v>
      </c>
      <c r="F7175" s="269">
        <v>5.308194672976218E-5</v>
      </c>
    </row>
    <row r="7176" ht="14.25" customHeight="1">
      <c r="A7176" s="267">
        <v>43615.0</v>
      </c>
      <c r="B7176" s="57">
        <v>150.0</v>
      </c>
      <c r="C7176" s="57">
        <v>23.0</v>
      </c>
      <c r="D7176" s="268">
        <v>0.458333333333333</v>
      </c>
      <c r="E7176" s="269">
        <v>3.1562373797140383E-4</v>
      </c>
      <c r="F7176" s="269">
        <v>5.879075986862339E-5</v>
      </c>
    </row>
    <row r="7177" ht="14.25" customHeight="1">
      <c r="A7177" s="267">
        <v>43615.0</v>
      </c>
      <c r="B7177" s="57">
        <v>150.0</v>
      </c>
      <c r="C7177" s="57">
        <v>24.0</v>
      </c>
      <c r="D7177" s="268">
        <v>0.479166666666667</v>
      </c>
      <c r="E7177" s="269">
        <v>3.246304374405573E-4</v>
      </c>
      <c r="F7177" s="269">
        <v>5.538550290860091E-5</v>
      </c>
    </row>
    <row r="7178" ht="14.25" customHeight="1">
      <c r="A7178" s="267">
        <v>43615.0</v>
      </c>
      <c r="B7178" s="57">
        <v>150.0</v>
      </c>
      <c r="C7178" s="57">
        <v>25.0</v>
      </c>
      <c r="D7178" s="268">
        <v>0.5</v>
      </c>
      <c r="E7178" s="269">
        <v>3.337464851136973E-4</v>
      </c>
      <c r="F7178" s="269">
        <v>5.959199680039339E-5</v>
      </c>
    </row>
    <row r="7179" ht="14.25" customHeight="1">
      <c r="A7179" s="267">
        <v>43615.0</v>
      </c>
      <c r="B7179" s="57">
        <v>150.0</v>
      </c>
      <c r="C7179" s="57">
        <v>26.0</v>
      </c>
      <c r="D7179" s="268">
        <v>0.520833333333333</v>
      </c>
      <c r="E7179" s="269">
        <v>3.267164469487744E-4</v>
      </c>
      <c r="F7179" s="269">
        <v>5.548565752507217E-5</v>
      </c>
    </row>
    <row r="7180" ht="14.25" customHeight="1">
      <c r="A7180" s="267">
        <v>43615.0</v>
      </c>
      <c r="B7180" s="57">
        <v>150.0</v>
      </c>
      <c r="C7180" s="57">
        <v>27.0</v>
      </c>
      <c r="D7180" s="268">
        <v>0.541666666666667</v>
      </c>
      <c r="E7180" s="269">
        <v>3.202233281935789E-4</v>
      </c>
      <c r="F7180" s="269">
        <v>5.6387049073313414E-5</v>
      </c>
    </row>
    <row r="7181" ht="14.25" customHeight="1">
      <c r="A7181" s="267">
        <v>43615.0</v>
      </c>
      <c r="B7181" s="57">
        <v>150.0</v>
      </c>
      <c r="C7181" s="57">
        <v>28.0</v>
      </c>
      <c r="D7181" s="268">
        <v>0.5625</v>
      </c>
      <c r="E7181" s="269">
        <v>3.0896472436625665E-4</v>
      </c>
      <c r="F7181" s="269">
        <v>5.368287442858966E-5</v>
      </c>
    </row>
    <row r="7182" ht="14.25" customHeight="1">
      <c r="A7182" s="267">
        <v>43615.0</v>
      </c>
      <c r="B7182" s="57">
        <v>150.0</v>
      </c>
      <c r="C7182" s="57">
        <v>29.0</v>
      </c>
      <c r="D7182" s="268">
        <v>0.583333333333333</v>
      </c>
      <c r="E7182" s="269">
        <v>2.8603558645718644E-4</v>
      </c>
      <c r="F7182" s="269">
        <v>5.017746285209594E-5</v>
      </c>
    </row>
    <row r="7183" ht="14.25" customHeight="1">
      <c r="A7183" s="267">
        <v>43615.0</v>
      </c>
      <c r="B7183" s="57">
        <v>150.0</v>
      </c>
      <c r="C7183" s="57">
        <v>30.0</v>
      </c>
      <c r="D7183" s="268">
        <v>0.604166666666667</v>
      </c>
      <c r="E7183" s="269">
        <v>2.6980239903607114E-4</v>
      </c>
      <c r="F7183" s="269">
        <v>5.228070979799218E-5</v>
      </c>
    </row>
    <row r="7184" ht="14.25" customHeight="1">
      <c r="A7184" s="267">
        <v>43615.0</v>
      </c>
      <c r="B7184" s="57">
        <v>150.0</v>
      </c>
      <c r="C7184" s="57">
        <v>31.0</v>
      </c>
      <c r="D7184" s="268">
        <v>0.625</v>
      </c>
      <c r="E7184" s="269">
        <v>2.332763883476583E-4</v>
      </c>
      <c r="F7184" s="269">
        <v>5.137931824975094E-5</v>
      </c>
    </row>
    <row r="7185" ht="14.25" customHeight="1">
      <c r="A7185" s="267">
        <v>43615.0</v>
      </c>
      <c r="B7185" s="57">
        <v>150.0</v>
      </c>
      <c r="C7185" s="57">
        <v>32.0</v>
      </c>
      <c r="D7185" s="268">
        <v>0.645833333333333</v>
      </c>
      <c r="E7185" s="269">
        <v>1.9138438966173223E-4</v>
      </c>
      <c r="F7185" s="269">
        <v>5.1980245948578425E-5</v>
      </c>
    </row>
    <row r="7186" ht="14.25" customHeight="1">
      <c r="A7186" s="267">
        <v>43615.0</v>
      </c>
      <c r="B7186" s="57">
        <v>150.0</v>
      </c>
      <c r="C7186" s="57">
        <v>33.0</v>
      </c>
      <c r="D7186" s="268">
        <v>0.666666666666667</v>
      </c>
      <c r="E7186" s="269">
        <v>1.637183046686134E-4</v>
      </c>
      <c r="F7186" s="269">
        <v>5.4383956743888416E-5</v>
      </c>
    </row>
    <row r="7187" ht="14.25" customHeight="1">
      <c r="A7187" s="267">
        <v>43615.0</v>
      </c>
      <c r="B7187" s="57">
        <v>150.0</v>
      </c>
      <c r="C7187" s="57">
        <v>34.0</v>
      </c>
      <c r="D7187" s="268">
        <v>0.6875</v>
      </c>
      <c r="E7187" s="269">
        <v>1.4368433649108116E-4</v>
      </c>
      <c r="F7187" s="269">
        <v>6.309740837688711E-5</v>
      </c>
    </row>
    <row r="7188" ht="14.25" customHeight="1">
      <c r="A7188" s="267">
        <v>43615.0</v>
      </c>
      <c r="B7188" s="57">
        <v>150.0</v>
      </c>
      <c r="C7188" s="57">
        <v>35.0</v>
      </c>
      <c r="D7188" s="268">
        <v>0.708333333333333</v>
      </c>
      <c r="E7188" s="269">
        <v>1.0946721688589171E-4</v>
      </c>
      <c r="F7188" s="269">
        <v>6.910668536516208E-5</v>
      </c>
    </row>
    <row r="7189" ht="14.25" customHeight="1">
      <c r="A7189" s="267">
        <v>43615.0</v>
      </c>
      <c r="B7189" s="57">
        <v>150.0</v>
      </c>
      <c r="C7189" s="57">
        <v>36.0</v>
      </c>
      <c r="D7189" s="268">
        <v>0.729166666666667</v>
      </c>
      <c r="E7189" s="269">
        <v>8.786795258182718E-5</v>
      </c>
      <c r="F7189" s="269">
        <v>6.710359303573709E-5</v>
      </c>
    </row>
    <row r="7190" ht="14.25" customHeight="1">
      <c r="A7190" s="267">
        <v>43615.0</v>
      </c>
      <c r="B7190" s="57">
        <v>150.0</v>
      </c>
      <c r="C7190" s="57">
        <v>37.0</v>
      </c>
      <c r="D7190" s="268">
        <v>0.75</v>
      </c>
      <c r="E7190" s="269">
        <v>6.249946761424934E-5</v>
      </c>
      <c r="F7190" s="269">
        <v>6.760436611809333E-5</v>
      </c>
    </row>
    <row r="7191" ht="14.25" customHeight="1">
      <c r="A7191" s="267">
        <v>43615.0</v>
      </c>
      <c r="B7191" s="57">
        <v>150.0</v>
      </c>
      <c r="C7191" s="57">
        <v>38.0</v>
      </c>
      <c r="D7191" s="268">
        <v>0.770833333333333</v>
      </c>
      <c r="E7191" s="269">
        <v>3.995909569471921E-5</v>
      </c>
      <c r="F7191" s="269">
        <v>7.24117877087133E-5</v>
      </c>
    </row>
    <row r="7192" ht="14.25" customHeight="1">
      <c r="A7192" s="267">
        <v>43615.0</v>
      </c>
      <c r="B7192" s="57">
        <v>150.0</v>
      </c>
      <c r="C7192" s="57">
        <v>39.0</v>
      </c>
      <c r="D7192" s="268">
        <v>0.791666666666667</v>
      </c>
      <c r="E7192" s="269">
        <v>2.4509302274228724E-5</v>
      </c>
      <c r="F7192" s="269">
        <v>6.990792229693207E-5</v>
      </c>
    </row>
    <row r="7193" ht="14.25" customHeight="1">
      <c r="A7193" s="267">
        <v>43615.0</v>
      </c>
      <c r="B7193" s="57">
        <v>150.0</v>
      </c>
      <c r="C7193" s="57">
        <v>40.0</v>
      </c>
      <c r="D7193" s="268">
        <v>0.8125</v>
      </c>
      <c r="E7193" s="269">
        <v>1.2076772305033164E-5</v>
      </c>
      <c r="F7193" s="269">
        <v>6.049338834863463E-5</v>
      </c>
    </row>
    <row r="7194" ht="14.25" customHeight="1">
      <c r="A7194" s="267">
        <v>43615.0</v>
      </c>
      <c r="B7194" s="57">
        <v>150.0</v>
      </c>
      <c r="C7194" s="57">
        <v>41.0</v>
      </c>
      <c r="D7194" s="268">
        <v>0.833333333333333</v>
      </c>
      <c r="E7194" s="269">
        <v>4.472907895497483E-6</v>
      </c>
      <c r="F7194" s="269">
        <v>6.53008099392546E-5</v>
      </c>
    </row>
    <row r="7195" ht="14.25" customHeight="1">
      <c r="A7195" s="267">
        <v>43615.0</v>
      </c>
      <c r="B7195" s="57">
        <v>150.0</v>
      </c>
      <c r="C7195" s="57">
        <v>42.0</v>
      </c>
      <c r="D7195" s="268">
        <v>0.854166666666667</v>
      </c>
      <c r="E7195" s="269">
        <v>3.608667949907692E-7</v>
      </c>
      <c r="F7195" s="269">
        <v>6.269678991100212E-5</v>
      </c>
    </row>
    <row r="7196" ht="14.25" customHeight="1">
      <c r="A7196" s="267">
        <v>43615.0</v>
      </c>
      <c r="B7196" s="57">
        <v>150.0</v>
      </c>
      <c r="C7196" s="57">
        <v>43.0</v>
      </c>
      <c r="D7196" s="268">
        <v>0.875</v>
      </c>
      <c r="E7196" s="269">
        <v>0.0</v>
      </c>
      <c r="F7196" s="269">
        <v>6.0092769882749627E-5</v>
      </c>
    </row>
    <row r="7197" ht="14.25" customHeight="1">
      <c r="A7197" s="267">
        <v>43615.0</v>
      </c>
      <c r="B7197" s="57">
        <v>150.0</v>
      </c>
      <c r="C7197" s="57">
        <v>44.0</v>
      </c>
      <c r="D7197" s="268">
        <v>0.895833333333333</v>
      </c>
      <c r="E7197" s="269">
        <v>0.0</v>
      </c>
      <c r="F7197" s="269">
        <v>5.9191378334508385E-5</v>
      </c>
    </row>
    <row r="7198" ht="14.25" customHeight="1">
      <c r="A7198" s="267">
        <v>43615.0</v>
      </c>
      <c r="B7198" s="57">
        <v>150.0</v>
      </c>
      <c r="C7198" s="57">
        <v>45.0</v>
      </c>
      <c r="D7198" s="268">
        <v>0.916666666666667</v>
      </c>
      <c r="E7198" s="269">
        <v>0.0</v>
      </c>
      <c r="F7198" s="269">
        <v>6.209586221217463E-5</v>
      </c>
    </row>
    <row r="7199" ht="14.25" customHeight="1">
      <c r="A7199" s="267">
        <v>43615.0</v>
      </c>
      <c r="B7199" s="57">
        <v>150.0</v>
      </c>
      <c r="C7199" s="57">
        <v>46.0</v>
      </c>
      <c r="D7199" s="268">
        <v>0.9375</v>
      </c>
      <c r="E7199" s="269">
        <v>0.0</v>
      </c>
      <c r="F7199" s="269">
        <v>5.448411136035966E-5</v>
      </c>
    </row>
    <row r="7200" ht="14.25" customHeight="1">
      <c r="A7200" s="267">
        <v>43615.0</v>
      </c>
      <c r="B7200" s="57">
        <v>150.0</v>
      </c>
      <c r="C7200" s="57">
        <v>47.0</v>
      </c>
      <c r="D7200" s="268">
        <v>0.958333333333333</v>
      </c>
      <c r="E7200" s="269">
        <v>0.0</v>
      </c>
      <c r="F7200" s="269">
        <v>5.047792670150969E-5</v>
      </c>
    </row>
    <row r="7201" ht="14.25" customHeight="1">
      <c r="A7201" s="267">
        <v>43615.0</v>
      </c>
      <c r="B7201" s="57">
        <v>150.0</v>
      </c>
      <c r="C7201" s="57">
        <v>48.0</v>
      </c>
      <c r="D7201" s="268">
        <v>0.979166666666667</v>
      </c>
      <c r="E7201" s="269">
        <v>0.0</v>
      </c>
      <c r="F7201" s="269">
        <v>4.246555738380974E-5</v>
      </c>
    </row>
    <row r="7202" ht="14.25" customHeight="1">
      <c r="A7202" s="267">
        <v>43616.0</v>
      </c>
      <c r="B7202" s="57">
        <v>151.0</v>
      </c>
      <c r="C7202" s="57">
        <v>1.0</v>
      </c>
      <c r="D7202" s="268">
        <v>0.0</v>
      </c>
      <c r="E7202" s="269">
        <v>0.0</v>
      </c>
      <c r="F7202" s="269">
        <v>3.7658135793189774E-5</v>
      </c>
    </row>
    <row r="7203" ht="14.25" customHeight="1">
      <c r="A7203" s="267">
        <v>43616.0</v>
      </c>
      <c r="B7203" s="57">
        <v>151.0</v>
      </c>
      <c r="C7203" s="57">
        <v>2.0</v>
      </c>
      <c r="D7203" s="268">
        <v>0.020833333333333332</v>
      </c>
      <c r="E7203" s="269">
        <v>0.0</v>
      </c>
      <c r="F7203" s="269">
        <v>3.285071420256979E-5</v>
      </c>
    </row>
    <row r="7204" ht="14.25" customHeight="1">
      <c r="A7204" s="267">
        <v>43616.0</v>
      </c>
      <c r="B7204" s="57">
        <v>151.0</v>
      </c>
      <c r="C7204" s="57">
        <v>3.0</v>
      </c>
      <c r="D7204" s="268">
        <v>0.0416666666666667</v>
      </c>
      <c r="E7204" s="269">
        <v>0.0</v>
      </c>
      <c r="F7204" s="269">
        <v>3.064731264020231E-5</v>
      </c>
    </row>
    <row r="7205" ht="14.25" customHeight="1">
      <c r="A7205" s="267">
        <v>43616.0</v>
      </c>
      <c r="B7205" s="57">
        <v>151.0</v>
      </c>
      <c r="C7205" s="57">
        <v>4.0</v>
      </c>
      <c r="D7205" s="268">
        <v>0.0625</v>
      </c>
      <c r="E7205" s="269">
        <v>0.0</v>
      </c>
      <c r="F7205" s="269">
        <v>2.9645766475489823E-5</v>
      </c>
    </row>
    <row r="7206" ht="14.25" customHeight="1">
      <c r="A7206" s="267">
        <v>43616.0</v>
      </c>
      <c r="B7206" s="57">
        <v>151.0</v>
      </c>
      <c r="C7206" s="57">
        <v>5.0</v>
      </c>
      <c r="D7206" s="268">
        <v>0.0833333333333333</v>
      </c>
      <c r="E7206" s="269">
        <v>0.0</v>
      </c>
      <c r="F7206" s="269">
        <v>2.7342210296651082E-5</v>
      </c>
    </row>
    <row r="7207" ht="14.25" customHeight="1">
      <c r="A7207" s="267">
        <v>43616.0</v>
      </c>
      <c r="B7207" s="57">
        <v>151.0</v>
      </c>
      <c r="C7207" s="57">
        <v>6.0</v>
      </c>
      <c r="D7207" s="268">
        <v>0.104166666666667</v>
      </c>
      <c r="E7207" s="269">
        <v>0.0</v>
      </c>
      <c r="F7207" s="269">
        <v>2.6340664131938587E-5</v>
      </c>
    </row>
    <row r="7208" ht="14.25" customHeight="1">
      <c r="A7208" s="267">
        <v>43616.0</v>
      </c>
      <c r="B7208" s="57">
        <v>151.0</v>
      </c>
      <c r="C7208" s="57">
        <v>7.0</v>
      </c>
      <c r="D7208" s="268">
        <v>0.125</v>
      </c>
      <c r="E7208" s="269">
        <v>0.0</v>
      </c>
      <c r="F7208" s="269">
        <v>2.5839891049582346E-5</v>
      </c>
    </row>
    <row r="7209" ht="14.25" customHeight="1">
      <c r="A7209" s="267">
        <v>43616.0</v>
      </c>
      <c r="B7209" s="57">
        <v>151.0</v>
      </c>
      <c r="C7209" s="57">
        <v>8.0</v>
      </c>
      <c r="D7209" s="268">
        <v>0.145833333333333</v>
      </c>
      <c r="E7209" s="269">
        <v>0.0</v>
      </c>
      <c r="F7209" s="269">
        <v>2.5539427200168592E-5</v>
      </c>
    </row>
    <row r="7210" ht="14.25" customHeight="1">
      <c r="A7210" s="267">
        <v>43616.0</v>
      </c>
      <c r="B7210" s="57">
        <v>151.0</v>
      </c>
      <c r="C7210" s="57">
        <v>9.0</v>
      </c>
      <c r="D7210" s="268">
        <v>0.166666666666667</v>
      </c>
      <c r="E7210" s="269">
        <v>1.7608472644821725E-6</v>
      </c>
      <c r="F7210" s="269">
        <v>2.5739736433111092E-5</v>
      </c>
    </row>
    <row r="7211" ht="14.25" customHeight="1">
      <c r="A7211" s="267">
        <v>43616.0</v>
      </c>
      <c r="B7211" s="57">
        <v>151.0</v>
      </c>
      <c r="C7211" s="57">
        <v>10.0</v>
      </c>
      <c r="D7211" s="268">
        <v>0.1875</v>
      </c>
      <c r="E7211" s="269">
        <v>6.068043504489664E-6</v>
      </c>
      <c r="F7211" s="269">
        <v>2.604020028252484E-5</v>
      </c>
    </row>
    <row r="7212" ht="14.25" customHeight="1">
      <c r="A7212" s="267">
        <v>43616.0</v>
      </c>
      <c r="B7212" s="57">
        <v>151.0</v>
      </c>
      <c r="C7212" s="57">
        <v>11.0</v>
      </c>
      <c r="D7212" s="268">
        <v>0.208333333333333</v>
      </c>
      <c r="E7212" s="269">
        <v>1.4224405524273027E-5</v>
      </c>
      <c r="F7212" s="269">
        <v>2.684143721429483E-5</v>
      </c>
    </row>
    <row r="7213" ht="14.25" customHeight="1">
      <c r="A7213" s="267">
        <v>43616.0</v>
      </c>
      <c r="B7213" s="57">
        <v>151.0</v>
      </c>
      <c r="C7213" s="57">
        <v>12.0</v>
      </c>
      <c r="D7213" s="268">
        <v>0.229166666666667</v>
      </c>
      <c r="E7213" s="269">
        <v>2.587746284135216E-5</v>
      </c>
      <c r="F7213" s="269">
        <v>2.894468416019107E-5</v>
      </c>
    </row>
    <row r="7214" ht="14.25" customHeight="1">
      <c r="A7214" s="267">
        <v>43616.0</v>
      </c>
      <c r="B7214" s="57">
        <v>151.0</v>
      </c>
      <c r="C7214" s="57">
        <v>13.0</v>
      </c>
      <c r="D7214" s="268">
        <v>0.25</v>
      </c>
      <c r="E7214" s="269">
        <v>4.3435021370097945E-5</v>
      </c>
      <c r="F7214" s="269">
        <v>3.14485495719723E-5</v>
      </c>
    </row>
    <row r="7215" ht="14.25" customHeight="1">
      <c r="A7215" s="267">
        <v>43616.0</v>
      </c>
      <c r="B7215" s="57">
        <v>151.0</v>
      </c>
      <c r="C7215" s="57">
        <v>14.0</v>
      </c>
      <c r="D7215" s="268">
        <v>0.270833333333333</v>
      </c>
      <c r="E7215" s="269">
        <v>6.902841067399408E-5</v>
      </c>
      <c r="F7215" s="269">
        <v>3.785844502613227E-5</v>
      </c>
    </row>
    <row r="7216" ht="14.25" customHeight="1">
      <c r="A7216" s="267">
        <v>43616.0</v>
      </c>
      <c r="B7216" s="57">
        <v>151.0</v>
      </c>
      <c r="C7216" s="57">
        <v>15.0</v>
      </c>
      <c r="D7216" s="268">
        <v>0.291666666666667</v>
      </c>
      <c r="E7216" s="269">
        <v>9.594957461475495E-5</v>
      </c>
      <c r="F7216" s="269">
        <v>4.346710354852223E-5</v>
      </c>
    </row>
    <row r="7217" ht="14.25" customHeight="1">
      <c r="A7217" s="267">
        <v>43616.0</v>
      </c>
      <c r="B7217" s="57">
        <v>151.0</v>
      </c>
      <c r="C7217" s="57">
        <v>16.0</v>
      </c>
      <c r="D7217" s="268">
        <v>0.3125</v>
      </c>
      <c r="E7217" s="269">
        <v>1.2104901067958643E-4</v>
      </c>
      <c r="F7217" s="269">
        <v>4.677220589207346E-5</v>
      </c>
    </row>
    <row r="7218" ht="14.25" customHeight="1">
      <c r="A7218" s="267">
        <v>43616.0</v>
      </c>
      <c r="B7218" s="57">
        <v>151.0</v>
      </c>
      <c r="C7218" s="57">
        <v>17.0</v>
      </c>
      <c r="D7218" s="268">
        <v>0.333333333333333</v>
      </c>
      <c r="E7218" s="269">
        <v>1.4594131239852642E-4</v>
      </c>
      <c r="F7218" s="269">
        <v>4.987699900268219E-5</v>
      </c>
    </row>
    <row r="7219" ht="14.25" customHeight="1">
      <c r="A7219" s="267">
        <v>43616.0</v>
      </c>
      <c r="B7219" s="57">
        <v>151.0</v>
      </c>
      <c r="C7219" s="57">
        <v>18.0</v>
      </c>
      <c r="D7219" s="268">
        <v>0.354166666666667</v>
      </c>
      <c r="E7219" s="269">
        <v>1.672357193773509E-4</v>
      </c>
      <c r="F7219" s="269">
        <v>5.258117364740593E-5</v>
      </c>
    </row>
    <row r="7220" ht="14.25" customHeight="1">
      <c r="A7220" s="267">
        <v>43616.0</v>
      </c>
      <c r="B7220" s="57">
        <v>151.0</v>
      </c>
      <c r="C7220" s="57">
        <v>19.0</v>
      </c>
      <c r="D7220" s="268">
        <v>0.375</v>
      </c>
      <c r="E7220" s="269">
        <v>1.9173037411623567E-4</v>
      </c>
      <c r="F7220" s="269">
        <v>5.167978209916469E-5</v>
      </c>
    </row>
    <row r="7221" ht="14.25" customHeight="1">
      <c r="A7221" s="267">
        <v>43616.0</v>
      </c>
      <c r="B7221" s="57">
        <v>151.0</v>
      </c>
      <c r="C7221" s="57">
        <v>20.0</v>
      </c>
      <c r="D7221" s="268">
        <v>0.395833333333333</v>
      </c>
      <c r="E7221" s="269">
        <v>2.101522522933525E-4</v>
      </c>
      <c r="F7221" s="269">
        <v>5.177993671563594E-5</v>
      </c>
    </row>
    <row r="7222" ht="14.25" customHeight="1">
      <c r="A7222" s="267">
        <v>43616.0</v>
      </c>
      <c r="B7222" s="57">
        <v>151.0</v>
      </c>
      <c r="C7222" s="57">
        <v>21.0</v>
      </c>
      <c r="D7222" s="268">
        <v>0.416666666666667</v>
      </c>
      <c r="E7222" s="269">
        <v>2.2855880629374611E-4</v>
      </c>
      <c r="F7222" s="269">
        <v>5.0277617468567196E-5</v>
      </c>
    </row>
    <row r="7223" ht="14.25" customHeight="1">
      <c r="A7223" s="267">
        <v>43616.0</v>
      </c>
      <c r="B7223" s="57">
        <v>151.0</v>
      </c>
      <c r="C7223" s="57">
        <v>22.0</v>
      </c>
      <c r="D7223" s="268">
        <v>0.4375</v>
      </c>
      <c r="E7223" s="269">
        <v>2.340137469520787E-4</v>
      </c>
      <c r="F7223" s="269">
        <v>4.887545283796971E-5</v>
      </c>
    </row>
    <row r="7224" ht="14.25" customHeight="1">
      <c r="A7224" s="267">
        <v>43616.0</v>
      </c>
      <c r="B7224" s="57">
        <v>151.0</v>
      </c>
      <c r="C7224" s="57">
        <v>23.0</v>
      </c>
      <c r="D7224" s="268">
        <v>0.458333333333333</v>
      </c>
      <c r="E7224" s="269">
        <v>2.4419951560545466E-4</v>
      </c>
      <c r="F7224" s="269">
        <v>4.987699900268219E-5</v>
      </c>
    </row>
    <row r="7225" ht="14.25" customHeight="1">
      <c r="A7225" s="267">
        <v>43616.0</v>
      </c>
      <c r="B7225" s="57">
        <v>151.0</v>
      </c>
      <c r="C7225" s="57">
        <v>24.0</v>
      </c>
      <c r="D7225" s="268">
        <v>0.479166666666667</v>
      </c>
      <c r="E7225" s="269">
        <v>2.4411854029728132E-4</v>
      </c>
      <c r="F7225" s="269">
        <v>5.017746285209594E-5</v>
      </c>
    </row>
    <row r="7226" ht="14.25" customHeight="1">
      <c r="A7226" s="267">
        <v>43616.0</v>
      </c>
      <c r="B7226" s="57">
        <v>151.0</v>
      </c>
      <c r="C7226" s="57">
        <v>25.0</v>
      </c>
      <c r="D7226" s="268">
        <v>0.5</v>
      </c>
      <c r="E7226" s="269">
        <v>2.3921293536322412E-4</v>
      </c>
      <c r="F7226" s="269">
        <v>4.9977153619153456E-5</v>
      </c>
    </row>
    <row r="7227" ht="14.25" customHeight="1">
      <c r="A7227" s="267">
        <v>43616.0</v>
      </c>
      <c r="B7227" s="57">
        <v>151.0</v>
      </c>
      <c r="C7227" s="57">
        <v>26.0</v>
      </c>
      <c r="D7227" s="268">
        <v>0.520833333333333</v>
      </c>
      <c r="E7227" s="269">
        <v>2.469566355629709E-4</v>
      </c>
      <c r="F7227" s="269">
        <v>5.0277617468567196E-5</v>
      </c>
    </row>
    <row r="7228" ht="14.25" customHeight="1">
      <c r="A7228" s="267">
        <v>43616.0</v>
      </c>
      <c r="B7228" s="57">
        <v>151.0</v>
      </c>
      <c r="C7228" s="57">
        <v>27.0</v>
      </c>
      <c r="D7228" s="268">
        <v>0.541666666666667</v>
      </c>
      <c r="E7228" s="269">
        <v>2.198012689185508E-4</v>
      </c>
      <c r="F7228" s="269">
        <v>4.797406128972845E-5</v>
      </c>
    </row>
    <row r="7229" ht="14.25" customHeight="1">
      <c r="A7229" s="267">
        <v>43616.0</v>
      </c>
      <c r="B7229" s="57">
        <v>151.0</v>
      </c>
      <c r="C7229" s="57">
        <v>28.0</v>
      </c>
      <c r="D7229" s="268">
        <v>0.5625</v>
      </c>
      <c r="E7229" s="269">
        <v>1.8952375788943755E-4</v>
      </c>
      <c r="F7229" s="269">
        <v>4.787390667325721E-5</v>
      </c>
    </row>
    <row r="7230" ht="14.25" customHeight="1">
      <c r="A7230" s="267">
        <v>43616.0</v>
      </c>
      <c r="B7230" s="57">
        <v>151.0</v>
      </c>
      <c r="C7230" s="57">
        <v>29.0</v>
      </c>
      <c r="D7230" s="268">
        <v>0.583333333333333</v>
      </c>
      <c r="E7230" s="269">
        <v>1.7208753425860247E-4</v>
      </c>
      <c r="F7230" s="269">
        <v>4.70726697414872E-5</v>
      </c>
    </row>
    <row r="7231" ht="14.25" customHeight="1">
      <c r="A7231" s="267">
        <v>43616.0</v>
      </c>
      <c r="B7231" s="57">
        <v>151.0</v>
      </c>
      <c r="C7231" s="57">
        <v>30.0</v>
      </c>
      <c r="D7231" s="268">
        <v>0.604166666666667</v>
      </c>
      <c r="E7231" s="269">
        <v>1.7233528892299723E-4</v>
      </c>
      <c r="F7231" s="269">
        <v>4.6071123576774715E-5</v>
      </c>
    </row>
    <row r="7232" ht="14.25" customHeight="1">
      <c r="A7232" s="267">
        <v>43616.0</v>
      </c>
      <c r="B7232" s="57">
        <v>151.0</v>
      </c>
      <c r="C7232" s="57">
        <v>31.0</v>
      </c>
      <c r="D7232" s="268">
        <v>0.625</v>
      </c>
      <c r="E7232" s="269">
        <v>1.6004643592631456E-4</v>
      </c>
      <c r="F7232" s="269">
        <v>4.727297897442971E-5</v>
      </c>
    </row>
    <row r="7233" ht="14.25" customHeight="1">
      <c r="A7233" s="267">
        <v>43616.0</v>
      </c>
      <c r="B7233" s="57">
        <v>151.0</v>
      </c>
      <c r="C7233" s="57">
        <v>32.0</v>
      </c>
      <c r="D7233" s="268">
        <v>0.645833333333333</v>
      </c>
      <c r="E7233" s="269">
        <v>1.4310449274455424E-4</v>
      </c>
      <c r="F7233" s="269">
        <v>4.937622592032595E-5</v>
      </c>
    </row>
    <row r="7234" ht="14.25" customHeight="1">
      <c r="A7234" s="267">
        <v>43616.0</v>
      </c>
      <c r="B7234" s="57">
        <v>151.0</v>
      </c>
      <c r="C7234" s="57">
        <v>33.0</v>
      </c>
      <c r="D7234" s="268">
        <v>0.666666666666667</v>
      </c>
      <c r="E7234" s="269">
        <v>1.3102205866218387E-4</v>
      </c>
      <c r="F7234" s="269">
        <v>5.348256519564716E-5</v>
      </c>
    </row>
    <row r="7235" ht="14.25" customHeight="1">
      <c r="A7235" s="267">
        <v>43616.0</v>
      </c>
      <c r="B7235" s="57">
        <v>151.0</v>
      </c>
      <c r="C7235" s="57">
        <v>34.0</v>
      </c>
      <c r="D7235" s="268">
        <v>0.6875</v>
      </c>
      <c r="E7235" s="269">
        <v>1.2087150932483536E-4</v>
      </c>
      <c r="F7235" s="269">
        <v>5.8890914485094645E-5</v>
      </c>
    </row>
    <row r="7236" ht="14.25" customHeight="1">
      <c r="A7236" s="267">
        <v>43616.0</v>
      </c>
      <c r="B7236" s="57">
        <v>151.0</v>
      </c>
      <c r="C7236" s="57">
        <v>35.0</v>
      </c>
      <c r="D7236" s="268">
        <v>0.708333333333333</v>
      </c>
      <c r="E7236" s="269">
        <v>9.402851041169007E-5</v>
      </c>
      <c r="F7236" s="269">
        <v>6.65026653369096E-5</v>
      </c>
    </row>
    <row r="7237" ht="14.25" customHeight="1">
      <c r="A7237" s="267">
        <v>43616.0</v>
      </c>
      <c r="B7237" s="57">
        <v>151.0</v>
      </c>
      <c r="C7237" s="57">
        <v>36.0</v>
      </c>
      <c r="D7237" s="268">
        <v>0.729166666666667</v>
      </c>
      <c r="E7237" s="269">
        <v>7.460245194272965E-5</v>
      </c>
      <c r="F7237" s="269">
        <v>6.800498458397833E-5</v>
      </c>
    </row>
    <row r="7238" ht="14.25" customHeight="1">
      <c r="A7238" s="267">
        <v>43616.0</v>
      </c>
      <c r="B7238" s="57">
        <v>151.0</v>
      </c>
      <c r="C7238" s="57">
        <v>37.0</v>
      </c>
      <c r="D7238" s="268">
        <v>0.75</v>
      </c>
      <c r="E7238" s="269">
        <v>5.115963335641019E-5</v>
      </c>
      <c r="F7238" s="269">
        <v>6.730390226867957E-5</v>
      </c>
    </row>
    <row r="7239" ht="14.25" customHeight="1">
      <c r="A7239" s="267">
        <v>43616.0</v>
      </c>
      <c r="B7239" s="57">
        <v>151.0</v>
      </c>
      <c r="C7239" s="57">
        <v>38.0</v>
      </c>
      <c r="D7239" s="268">
        <v>0.770833333333333</v>
      </c>
      <c r="E7239" s="269">
        <v>3.6444404691886026E-5</v>
      </c>
      <c r="F7239" s="269">
        <v>6.680312918632335E-5</v>
      </c>
    </row>
    <row r="7240" ht="14.25" customHeight="1">
      <c r="A7240" s="267">
        <v>43616.0</v>
      </c>
      <c r="B7240" s="57">
        <v>151.0</v>
      </c>
      <c r="C7240" s="57">
        <v>39.0</v>
      </c>
      <c r="D7240" s="268">
        <v>0.791666666666667</v>
      </c>
      <c r="E7240" s="269">
        <v>2.1021024797381638E-5</v>
      </c>
      <c r="F7240" s="269">
        <v>6.600189225455336E-5</v>
      </c>
    </row>
    <row r="7241" ht="14.25" customHeight="1">
      <c r="A7241" s="267">
        <v>43616.0</v>
      </c>
      <c r="B7241" s="57">
        <v>151.0</v>
      </c>
      <c r="C7241" s="57">
        <v>40.0</v>
      </c>
      <c r="D7241" s="268">
        <v>0.8125</v>
      </c>
      <c r="E7241" s="269">
        <v>9.807626440058314E-6</v>
      </c>
      <c r="F7241" s="269">
        <v>6.389864530865711E-5</v>
      </c>
    </row>
    <row r="7242" ht="14.25" customHeight="1">
      <c r="A7242" s="267">
        <v>43616.0</v>
      </c>
      <c r="B7242" s="57">
        <v>151.0</v>
      </c>
      <c r="C7242" s="57">
        <v>41.0</v>
      </c>
      <c r="D7242" s="268">
        <v>0.833333333333333</v>
      </c>
      <c r="E7242" s="269">
        <v>4.162111724241838E-6</v>
      </c>
      <c r="F7242" s="269">
        <v>6.429926377454211E-5</v>
      </c>
    </row>
    <row r="7243" ht="14.25" customHeight="1">
      <c r="A7243" s="267">
        <v>43616.0</v>
      </c>
      <c r="B7243" s="57">
        <v>151.0</v>
      </c>
      <c r="C7243" s="57">
        <v>42.0</v>
      </c>
      <c r="D7243" s="268">
        <v>0.854166666666667</v>
      </c>
      <c r="E7243" s="269">
        <v>2.495043382767867E-7</v>
      </c>
      <c r="F7243" s="269">
        <v>6.379849069218586E-5</v>
      </c>
    </row>
    <row r="7244" ht="14.25" customHeight="1">
      <c r="A7244" s="267">
        <v>43616.0</v>
      </c>
      <c r="B7244" s="57">
        <v>151.0</v>
      </c>
      <c r="C7244" s="57">
        <v>43.0</v>
      </c>
      <c r="D7244" s="268">
        <v>0.875</v>
      </c>
      <c r="E7244" s="269">
        <v>0.0</v>
      </c>
      <c r="F7244" s="269">
        <v>6.409895454159961E-5</v>
      </c>
    </row>
    <row r="7245" ht="14.25" customHeight="1">
      <c r="A7245" s="267">
        <v>43616.0</v>
      </c>
      <c r="B7245" s="57">
        <v>151.0</v>
      </c>
      <c r="C7245" s="57">
        <v>44.0</v>
      </c>
      <c r="D7245" s="268">
        <v>0.895833333333333</v>
      </c>
      <c r="E7245" s="269">
        <v>0.0</v>
      </c>
      <c r="F7245" s="269">
        <v>6.429926377454211E-5</v>
      </c>
    </row>
    <row r="7246" ht="14.25" customHeight="1">
      <c r="A7246" s="267">
        <v>43616.0</v>
      </c>
      <c r="B7246" s="57">
        <v>151.0</v>
      </c>
      <c r="C7246" s="57">
        <v>45.0</v>
      </c>
      <c r="D7246" s="268">
        <v>0.916666666666667</v>
      </c>
      <c r="E7246" s="269">
        <v>0.0</v>
      </c>
      <c r="F7246" s="269">
        <v>6.34980268427721E-5</v>
      </c>
    </row>
    <row r="7247" ht="14.25" customHeight="1">
      <c r="A7247" s="267">
        <v>43616.0</v>
      </c>
      <c r="B7247" s="57">
        <v>151.0</v>
      </c>
      <c r="C7247" s="57">
        <v>46.0</v>
      </c>
      <c r="D7247" s="268">
        <v>0.9375</v>
      </c>
      <c r="E7247" s="269">
        <v>0.0</v>
      </c>
      <c r="F7247" s="269">
        <v>5.8390141402738404E-5</v>
      </c>
    </row>
    <row r="7248" ht="14.25" customHeight="1">
      <c r="A7248" s="267">
        <v>43616.0</v>
      </c>
      <c r="B7248" s="57">
        <v>151.0</v>
      </c>
      <c r="C7248" s="57">
        <v>47.0</v>
      </c>
      <c r="D7248" s="268">
        <v>0.958333333333333</v>
      </c>
      <c r="E7248" s="269">
        <v>0.0</v>
      </c>
      <c r="F7248" s="269">
        <v>5.167978209916469E-5</v>
      </c>
    </row>
    <row r="7249" ht="14.25" customHeight="1">
      <c r="A7249" s="267">
        <v>43616.0</v>
      </c>
      <c r="B7249" s="57">
        <v>151.0</v>
      </c>
      <c r="C7249" s="57">
        <v>48.0</v>
      </c>
      <c r="D7249" s="268">
        <v>0.979166666666667</v>
      </c>
      <c r="E7249" s="269">
        <v>0.0</v>
      </c>
      <c r="F7249" s="269">
        <v>4.3967876630878485E-5</v>
      </c>
    </row>
    <row r="7250" ht="14.25" customHeight="1">
      <c r="A7250" s="267">
        <v>43617.0</v>
      </c>
      <c r="B7250" s="57">
        <v>152.0</v>
      </c>
      <c r="C7250" s="57">
        <v>1.0</v>
      </c>
      <c r="D7250" s="268">
        <v>0.0</v>
      </c>
      <c r="E7250" s="269">
        <v>0.0</v>
      </c>
      <c r="F7250" s="269">
        <v>3.6957053477891026E-5</v>
      </c>
    </row>
    <row r="7251" ht="14.25" customHeight="1">
      <c r="A7251" s="267">
        <v>43617.0</v>
      </c>
      <c r="B7251" s="57">
        <v>152.0</v>
      </c>
      <c r="C7251" s="57">
        <v>2.0</v>
      </c>
      <c r="D7251" s="268">
        <v>0.020833333333333332</v>
      </c>
      <c r="E7251" s="269">
        <v>0.0</v>
      </c>
      <c r="F7251" s="269">
        <v>3.26504049696273E-5</v>
      </c>
    </row>
    <row r="7252" ht="14.25" customHeight="1">
      <c r="A7252" s="267">
        <v>43617.0</v>
      </c>
      <c r="B7252" s="57">
        <v>152.0</v>
      </c>
      <c r="C7252" s="57">
        <v>3.0</v>
      </c>
      <c r="D7252" s="268">
        <v>0.0416666666666667</v>
      </c>
      <c r="E7252" s="269">
        <v>0.0</v>
      </c>
      <c r="F7252" s="269">
        <v>3.0447003407259817E-5</v>
      </c>
    </row>
    <row r="7253" ht="14.25" customHeight="1">
      <c r="A7253" s="267">
        <v>43617.0</v>
      </c>
      <c r="B7253" s="57">
        <v>152.0</v>
      </c>
      <c r="C7253" s="57">
        <v>4.0</v>
      </c>
      <c r="D7253" s="268">
        <v>0.0625</v>
      </c>
      <c r="E7253" s="269">
        <v>0.0</v>
      </c>
      <c r="F7253" s="269">
        <v>2.934530262607607E-5</v>
      </c>
    </row>
    <row r="7254" ht="14.25" customHeight="1">
      <c r="A7254" s="267">
        <v>43617.0</v>
      </c>
      <c r="B7254" s="57">
        <v>152.0</v>
      </c>
      <c r="C7254" s="57">
        <v>5.0</v>
      </c>
      <c r="D7254" s="268">
        <v>0.0833333333333333</v>
      </c>
      <c r="E7254" s="269">
        <v>0.0</v>
      </c>
      <c r="F7254" s="269">
        <v>2.724205568017983E-5</v>
      </c>
    </row>
    <row r="7255" ht="14.25" customHeight="1">
      <c r="A7255" s="267">
        <v>43617.0</v>
      </c>
      <c r="B7255" s="57">
        <v>152.0</v>
      </c>
      <c r="C7255" s="57">
        <v>6.0</v>
      </c>
      <c r="D7255" s="268">
        <v>0.104166666666667</v>
      </c>
      <c r="E7255" s="269">
        <v>0.0</v>
      </c>
      <c r="F7255" s="269">
        <v>2.6641127981352337E-5</v>
      </c>
    </row>
    <row r="7256" ht="14.25" customHeight="1">
      <c r="A7256" s="267">
        <v>43617.0</v>
      </c>
      <c r="B7256" s="57">
        <v>152.0</v>
      </c>
      <c r="C7256" s="57">
        <v>7.0</v>
      </c>
      <c r="D7256" s="268">
        <v>0.125</v>
      </c>
      <c r="E7256" s="269">
        <v>0.0</v>
      </c>
      <c r="F7256" s="269">
        <v>2.594004566605359E-5</v>
      </c>
    </row>
    <row r="7257" ht="14.25" customHeight="1">
      <c r="A7257" s="267">
        <v>43617.0</v>
      </c>
      <c r="B7257" s="57">
        <v>152.0</v>
      </c>
      <c r="C7257" s="57">
        <v>8.0</v>
      </c>
      <c r="D7257" s="268">
        <v>0.145833333333333</v>
      </c>
      <c r="E7257" s="269">
        <v>0.0</v>
      </c>
      <c r="F7257" s="269">
        <v>2.5539427200168592E-5</v>
      </c>
    </row>
    <row r="7258" ht="14.25" customHeight="1">
      <c r="A7258" s="267">
        <v>43617.0</v>
      </c>
      <c r="B7258" s="57">
        <v>152.0</v>
      </c>
      <c r="C7258" s="57">
        <v>9.0</v>
      </c>
      <c r="D7258" s="268">
        <v>0.166666666666667</v>
      </c>
      <c r="E7258" s="269">
        <v>2.3575839560642004E-6</v>
      </c>
      <c r="F7258" s="269">
        <v>2.5839891049582346E-5</v>
      </c>
    </row>
    <row r="7259" ht="14.25" customHeight="1">
      <c r="A7259" s="267">
        <v>43617.0</v>
      </c>
      <c r="B7259" s="57">
        <v>152.0</v>
      </c>
      <c r="C7259" s="57">
        <v>10.0</v>
      </c>
      <c r="D7259" s="268">
        <v>0.1875</v>
      </c>
      <c r="E7259" s="269">
        <v>6.501686037830056E-6</v>
      </c>
      <c r="F7259" s="269">
        <v>2.6240509515467337E-5</v>
      </c>
    </row>
    <row r="7260" ht="14.25" customHeight="1">
      <c r="A7260" s="267">
        <v>43617.0</v>
      </c>
      <c r="B7260" s="57">
        <v>152.0</v>
      </c>
      <c r="C7260" s="57">
        <v>11.0</v>
      </c>
      <c r="D7260" s="268">
        <v>0.208333333333333</v>
      </c>
      <c r="E7260" s="269">
        <v>1.3778847126343436E-5</v>
      </c>
      <c r="F7260" s="269">
        <v>2.654097336488109E-5</v>
      </c>
    </row>
    <row r="7261" ht="14.25" customHeight="1">
      <c r="A7261" s="267">
        <v>43617.0</v>
      </c>
      <c r="B7261" s="57">
        <v>152.0</v>
      </c>
      <c r="C7261" s="57">
        <v>12.0</v>
      </c>
      <c r="D7261" s="268">
        <v>0.229166666666667</v>
      </c>
      <c r="E7261" s="269">
        <v>2.4430631625041174E-5</v>
      </c>
      <c r="F7261" s="269">
        <v>2.874437492724857E-5</v>
      </c>
    </row>
    <row r="7262" ht="14.25" customHeight="1">
      <c r="A7262" s="267">
        <v>43617.0</v>
      </c>
      <c r="B7262" s="57">
        <v>152.0</v>
      </c>
      <c r="C7262" s="57">
        <v>13.0</v>
      </c>
      <c r="D7262" s="268">
        <v>0.25</v>
      </c>
      <c r="E7262" s="269">
        <v>3.838005896635217E-5</v>
      </c>
      <c r="F7262" s="269">
        <v>3.2249786503742304E-5</v>
      </c>
    </row>
    <row r="7263" ht="14.25" customHeight="1">
      <c r="A7263" s="267">
        <v>43617.0</v>
      </c>
      <c r="B7263" s="57">
        <v>152.0</v>
      </c>
      <c r="C7263" s="57">
        <v>14.0</v>
      </c>
      <c r="D7263" s="268">
        <v>0.270833333333333</v>
      </c>
      <c r="E7263" s="269">
        <v>5.407837978697438E-5</v>
      </c>
      <c r="F7263" s="269">
        <v>3.8359218108488515E-5</v>
      </c>
    </row>
    <row r="7264" ht="14.25" customHeight="1">
      <c r="A7264" s="267">
        <v>43617.0</v>
      </c>
      <c r="B7264" s="57">
        <v>152.0</v>
      </c>
      <c r="C7264" s="57">
        <v>15.0</v>
      </c>
      <c r="D7264" s="268">
        <v>0.291666666666667</v>
      </c>
      <c r="E7264" s="269">
        <v>7.328524446471484E-5</v>
      </c>
      <c r="F7264" s="269">
        <v>4.3066485082637236E-5</v>
      </c>
    </row>
    <row r="7265" ht="14.25" customHeight="1">
      <c r="A7265" s="267">
        <v>43617.0</v>
      </c>
      <c r="B7265" s="57">
        <v>152.0</v>
      </c>
      <c r="C7265" s="57">
        <v>16.0</v>
      </c>
      <c r="D7265" s="268">
        <v>0.3125</v>
      </c>
      <c r="E7265" s="269">
        <v>9.64534066314449E-5</v>
      </c>
      <c r="F7265" s="269">
        <v>4.737313359090096E-5</v>
      </c>
    </row>
    <row r="7266" ht="14.25" customHeight="1">
      <c r="A7266" s="267">
        <v>43617.0</v>
      </c>
      <c r="B7266" s="57">
        <v>152.0</v>
      </c>
      <c r="C7266" s="57">
        <v>17.0</v>
      </c>
      <c r="D7266" s="268">
        <v>0.333333333333333</v>
      </c>
      <c r="E7266" s="269">
        <v>1.123910447065565E-4</v>
      </c>
      <c r="F7266" s="269">
        <v>4.977684438621095E-5</v>
      </c>
    </row>
    <row r="7267" ht="14.25" customHeight="1">
      <c r="A7267" s="267">
        <v>43617.0</v>
      </c>
      <c r="B7267" s="57">
        <v>152.0</v>
      </c>
      <c r="C7267" s="57">
        <v>18.0</v>
      </c>
      <c r="D7267" s="268">
        <v>0.354166666666667</v>
      </c>
      <c r="E7267" s="269">
        <v>1.3062864431249586E-4</v>
      </c>
      <c r="F7267" s="269">
        <v>5.308194672976218E-5</v>
      </c>
    </row>
    <row r="7268" ht="14.25" customHeight="1">
      <c r="A7268" s="267">
        <v>43617.0</v>
      </c>
      <c r="B7268" s="57">
        <v>152.0</v>
      </c>
      <c r="C7268" s="57">
        <v>19.0</v>
      </c>
      <c r="D7268" s="268">
        <v>0.375</v>
      </c>
      <c r="E7268" s="269">
        <v>1.479372477886512E-4</v>
      </c>
      <c r="F7268" s="269">
        <v>5.238086441446342E-5</v>
      </c>
    </row>
    <row r="7269" ht="14.25" customHeight="1">
      <c r="A7269" s="267">
        <v>43617.0</v>
      </c>
      <c r="B7269" s="57">
        <v>152.0</v>
      </c>
      <c r="C7269" s="57">
        <v>20.0</v>
      </c>
      <c r="D7269" s="268">
        <v>0.395833333333333</v>
      </c>
      <c r="E7269" s="269">
        <v>1.5747896263369835E-4</v>
      </c>
      <c r="F7269" s="269">
        <v>5.127916363327967E-5</v>
      </c>
    </row>
    <row r="7270" ht="14.25" customHeight="1">
      <c r="A7270" s="267">
        <v>43617.0</v>
      </c>
      <c r="B7270" s="57">
        <v>152.0</v>
      </c>
      <c r="C7270" s="57">
        <v>21.0</v>
      </c>
      <c r="D7270" s="268">
        <v>0.416666666666667</v>
      </c>
      <c r="E7270" s="269">
        <v>1.764460159462943E-4</v>
      </c>
      <c r="F7270" s="269">
        <v>5.067823593445219E-5</v>
      </c>
    </row>
    <row r="7271" ht="14.25" customHeight="1">
      <c r="A7271" s="267">
        <v>43617.0</v>
      </c>
      <c r="B7271" s="57">
        <v>152.0</v>
      </c>
      <c r="C7271" s="57">
        <v>22.0</v>
      </c>
      <c r="D7271" s="268">
        <v>0.4375</v>
      </c>
      <c r="E7271" s="269">
        <v>1.8689616097579284E-4</v>
      </c>
      <c r="F7271" s="269">
        <v>4.887545283796971E-5</v>
      </c>
    </row>
    <row r="7272" ht="14.25" customHeight="1">
      <c r="A7272" s="267">
        <v>43617.0</v>
      </c>
      <c r="B7272" s="57">
        <v>152.0</v>
      </c>
      <c r="C7272" s="57">
        <v>23.0</v>
      </c>
      <c r="D7272" s="268">
        <v>0.458333333333333</v>
      </c>
      <c r="E7272" s="269">
        <v>1.992787068533988E-4</v>
      </c>
      <c r="F7272" s="269">
        <v>4.987699900268219E-5</v>
      </c>
    </row>
    <row r="7273" ht="14.25" customHeight="1">
      <c r="A7273" s="267">
        <v>43617.0</v>
      </c>
      <c r="B7273" s="57">
        <v>152.0</v>
      </c>
      <c r="C7273" s="57">
        <v>24.0</v>
      </c>
      <c r="D7273" s="268">
        <v>0.479166666666667</v>
      </c>
      <c r="E7273" s="269">
        <v>2.095076952433777E-4</v>
      </c>
      <c r="F7273" s="269">
        <v>4.977684438621095E-5</v>
      </c>
    </row>
    <row r="7274" ht="14.25" customHeight="1">
      <c r="A7274" s="267">
        <v>43617.0</v>
      </c>
      <c r="B7274" s="57">
        <v>152.0</v>
      </c>
      <c r="C7274" s="57">
        <v>25.0</v>
      </c>
      <c r="D7274" s="268">
        <v>0.5</v>
      </c>
      <c r="E7274" s="269">
        <v>2.0438746597037353E-4</v>
      </c>
      <c r="F7274" s="269">
        <v>5.077839055092343E-5</v>
      </c>
    </row>
    <row r="7275" ht="14.25" customHeight="1">
      <c r="A7275" s="267">
        <v>43617.0</v>
      </c>
      <c r="B7275" s="57">
        <v>152.0</v>
      </c>
      <c r="C7275" s="57">
        <v>26.0</v>
      </c>
      <c r="D7275" s="268">
        <v>0.520833333333333</v>
      </c>
      <c r="E7275" s="269">
        <v>1.9977614310111882E-4</v>
      </c>
      <c r="F7275" s="269">
        <v>5.137931824975094E-5</v>
      </c>
    </row>
    <row r="7276" ht="14.25" customHeight="1">
      <c r="A7276" s="267">
        <v>43617.0</v>
      </c>
      <c r="B7276" s="57">
        <v>152.0</v>
      </c>
      <c r="C7276" s="57">
        <v>27.0</v>
      </c>
      <c r="D7276" s="268">
        <v>0.541666666666667</v>
      </c>
      <c r="E7276" s="269">
        <v>1.8058567792151594E-4</v>
      </c>
      <c r="F7276" s="269">
        <v>4.8675143605027206E-5</v>
      </c>
    </row>
    <row r="7277" ht="14.25" customHeight="1">
      <c r="A7277" s="267">
        <v>43617.0</v>
      </c>
      <c r="B7277" s="57">
        <v>152.0</v>
      </c>
      <c r="C7277" s="57">
        <v>28.0</v>
      </c>
      <c r="D7277" s="268">
        <v>0.5625</v>
      </c>
      <c r="E7277" s="269">
        <v>1.6261839184457394E-4</v>
      </c>
      <c r="F7277" s="269">
        <v>4.7673597440314705E-5</v>
      </c>
    </row>
    <row r="7278" ht="14.25" customHeight="1">
      <c r="A7278" s="267">
        <v>43617.0</v>
      </c>
      <c r="B7278" s="57">
        <v>152.0</v>
      </c>
      <c r="C7278" s="57">
        <v>29.0</v>
      </c>
      <c r="D7278" s="268">
        <v>0.583333333333333</v>
      </c>
      <c r="E7278" s="269">
        <v>1.4513024699672926E-4</v>
      </c>
      <c r="F7278" s="269">
        <v>4.637158742618847E-5</v>
      </c>
    </row>
    <row r="7279" ht="14.25" customHeight="1">
      <c r="A7279" s="267">
        <v>43617.0</v>
      </c>
      <c r="B7279" s="57">
        <v>152.0</v>
      </c>
      <c r="C7279" s="57">
        <v>30.0</v>
      </c>
      <c r="D7279" s="268">
        <v>0.604166666666667</v>
      </c>
      <c r="E7279" s="269">
        <v>1.3816771387880635E-4</v>
      </c>
      <c r="F7279" s="269">
        <v>4.6271432809717215E-5</v>
      </c>
    </row>
    <row r="7280" ht="14.25" customHeight="1">
      <c r="A7280" s="267">
        <v>43617.0</v>
      </c>
      <c r="B7280" s="57">
        <v>152.0</v>
      </c>
      <c r="C7280" s="57">
        <v>31.0</v>
      </c>
      <c r="D7280" s="268">
        <v>0.625</v>
      </c>
      <c r="E7280" s="269">
        <v>1.2108860446748428E-4</v>
      </c>
      <c r="F7280" s="269">
        <v>4.637158742618847E-5</v>
      </c>
    </row>
    <row r="7281" ht="14.25" customHeight="1">
      <c r="A7281" s="267">
        <v>43617.0</v>
      </c>
      <c r="B7281" s="57">
        <v>152.0</v>
      </c>
      <c r="C7281" s="57">
        <v>32.0</v>
      </c>
      <c r="D7281" s="268">
        <v>0.645833333333333</v>
      </c>
      <c r="E7281" s="269">
        <v>1.045193347569903E-4</v>
      </c>
      <c r="F7281" s="269">
        <v>4.9476380536797194E-5</v>
      </c>
    </row>
    <row r="7282" ht="14.25" customHeight="1">
      <c r="A7282" s="267">
        <v>43617.0</v>
      </c>
      <c r="B7282" s="57">
        <v>152.0</v>
      </c>
      <c r="C7282" s="57">
        <v>33.0</v>
      </c>
      <c r="D7282" s="268">
        <v>0.666666666666667</v>
      </c>
      <c r="E7282" s="269">
        <v>8.853009027129639E-5</v>
      </c>
      <c r="F7282" s="269">
        <v>5.288163749681968E-5</v>
      </c>
    </row>
    <row r="7283" ht="14.25" customHeight="1">
      <c r="A7283" s="267">
        <v>43617.0</v>
      </c>
      <c r="B7283" s="57">
        <v>152.0</v>
      </c>
      <c r="C7283" s="57">
        <v>34.0</v>
      </c>
      <c r="D7283" s="268">
        <v>0.6875</v>
      </c>
      <c r="E7283" s="269">
        <v>7.210306820351248E-5</v>
      </c>
      <c r="F7283" s="269">
        <v>5.748874985449714E-5</v>
      </c>
    </row>
    <row r="7284" ht="14.25" customHeight="1">
      <c r="A7284" s="267">
        <v>43617.0</v>
      </c>
      <c r="B7284" s="57">
        <v>152.0</v>
      </c>
      <c r="C7284" s="57">
        <v>35.0</v>
      </c>
      <c r="D7284" s="268">
        <v>0.708333333333333</v>
      </c>
      <c r="E7284" s="269">
        <v>6.007776245877129E-5</v>
      </c>
      <c r="F7284" s="269">
        <v>6.520065532278334E-5</v>
      </c>
    </row>
    <row r="7285" ht="14.25" customHeight="1">
      <c r="A7285" s="267">
        <v>43617.0</v>
      </c>
      <c r="B7285" s="57">
        <v>152.0</v>
      </c>
      <c r="C7285" s="57">
        <v>36.0</v>
      </c>
      <c r="D7285" s="268">
        <v>0.729166666666667</v>
      </c>
      <c r="E7285" s="269">
        <v>4.702542261563745E-5</v>
      </c>
      <c r="F7285" s="269">
        <v>6.660281995338085E-5</v>
      </c>
    </row>
    <row r="7286" ht="14.25" customHeight="1">
      <c r="A7286" s="267">
        <v>43617.0</v>
      </c>
      <c r="B7286" s="57">
        <v>152.0</v>
      </c>
      <c r="C7286" s="57">
        <v>37.0</v>
      </c>
      <c r="D7286" s="268">
        <v>0.75</v>
      </c>
      <c r="E7286" s="269">
        <v>3.326963475775955E-5</v>
      </c>
      <c r="F7286" s="269">
        <v>6.69032838027946E-5</v>
      </c>
    </row>
    <row r="7287" ht="14.25" customHeight="1">
      <c r="A7287" s="267">
        <v>43617.0</v>
      </c>
      <c r="B7287" s="57">
        <v>152.0</v>
      </c>
      <c r="C7287" s="57">
        <v>38.0</v>
      </c>
      <c r="D7287" s="268">
        <v>0.770833333333333</v>
      </c>
      <c r="E7287" s="269">
        <v>2.441354607950938E-5</v>
      </c>
      <c r="F7287" s="269">
        <v>6.740405688515083E-5</v>
      </c>
    </row>
    <row r="7288" ht="14.25" customHeight="1">
      <c r="A7288" s="267">
        <v>43617.0</v>
      </c>
      <c r="B7288" s="57">
        <v>152.0</v>
      </c>
      <c r="C7288" s="57">
        <v>39.0</v>
      </c>
      <c r="D7288" s="268">
        <v>0.791666666666667</v>
      </c>
      <c r="E7288" s="269">
        <v>1.690867122069023E-5</v>
      </c>
      <c r="F7288" s="269">
        <v>6.660281995338085E-5</v>
      </c>
    </row>
    <row r="7289" ht="14.25" customHeight="1">
      <c r="A7289" s="267">
        <v>43617.0</v>
      </c>
      <c r="B7289" s="57">
        <v>152.0</v>
      </c>
      <c r="C7289" s="57">
        <v>40.0</v>
      </c>
      <c r="D7289" s="268">
        <v>0.8125</v>
      </c>
      <c r="E7289" s="269">
        <v>7.543985475432528E-6</v>
      </c>
      <c r="F7289" s="269">
        <v>6.600189225455336E-5</v>
      </c>
    </row>
    <row r="7290" ht="14.25" customHeight="1">
      <c r="A7290" s="267">
        <v>43617.0</v>
      </c>
      <c r="B7290" s="57">
        <v>152.0</v>
      </c>
      <c r="C7290" s="57">
        <v>41.0</v>
      </c>
      <c r="D7290" s="268">
        <v>0.833333333333333</v>
      </c>
      <c r="E7290" s="269">
        <v>4.259646451204592E-6</v>
      </c>
      <c r="F7290" s="269">
        <v>6.379849069218586E-5</v>
      </c>
    </row>
    <row r="7291" ht="14.25" customHeight="1">
      <c r="A7291" s="267">
        <v>43617.0</v>
      </c>
      <c r="B7291" s="57">
        <v>152.0</v>
      </c>
      <c r="C7291" s="57">
        <v>42.0</v>
      </c>
      <c r="D7291" s="268">
        <v>0.854166666666667</v>
      </c>
      <c r="E7291" s="269">
        <v>3.790318593987114E-7</v>
      </c>
      <c r="F7291" s="269">
        <v>6.399879992512835E-5</v>
      </c>
    </row>
    <row r="7292" ht="14.25" customHeight="1">
      <c r="A7292" s="267">
        <v>43617.0</v>
      </c>
      <c r="B7292" s="57">
        <v>152.0</v>
      </c>
      <c r="C7292" s="57">
        <v>43.0</v>
      </c>
      <c r="D7292" s="268">
        <v>0.875</v>
      </c>
      <c r="E7292" s="269">
        <v>0.0</v>
      </c>
      <c r="F7292" s="269">
        <v>6.520065532278334E-5</v>
      </c>
    </row>
    <row r="7293" ht="14.25" customHeight="1">
      <c r="A7293" s="267">
        <v>43617.0</v>
      </c>
      <c r="B7293" s="57">
        <v>152.0</v>
      </c>
      <c r="C7293" s="57">
        <v>44.0</v>
      </c>
      <c r="D7293" s="268">
        <v>0.895833333333333</v>
      </c>
      <c r="E7293" s="269">
        <v>0.0</v>
      </c>
      <c r="F7293" s="269">
        <v>6.439941839101337E-5</v>
      </c>
    </row>
    <row r="7294" ht="14.25" customHeight="1">
      <c r="A7294" s="267">
        <v>43617.0</v>
      </c>
      <c r="B7294" s="57">
        <v>152.0</v>
      </c>
      <c r="C7294" s="57">
        <v>45.0</v>
      </c>
      <c r="D7294" s="268">
        <v>0.916666666666667</v>
      </c>
      <c r="E7294" s="269">
        <v>0.0</v>
      </c>
      <c r="F7294" s="269">
        <v>6.199570759570338E-5</v>
      </c>
    </row>
    <row r="7295" ht="14.25" customHeight="1">
      <c r="A7295" s="267">
        <v>43617.0</v>
      </c>
      <c r="B7295" s="57">
        <v>152.0</v>
      </c>
      <c r="C7295" s="57">
        <v>46.0</v>
      </c>
      <c r="D7295" s="268">
        <v>0.9375</v>
      </c>
      <c r="E7295" s="269">
        <v>0.0</v>
      </c>
      <c r="F7295" s="269">
        <v>5.728844062155465E-5</v>
      </c>
    </row>
    <row r="7296" ht="14.25" customHeight="1">
      <c r="A7296" s="267">
        <v>43617.0</v>
      </c>
      <c r="B7296" s="57">
        <v>152.0</v>
      </c>
      <c r="C7296" s="57">
        <v>47.0</v>
      </c>
      <c r="D7296" s="268">
        <v>0.958333333333333</v>
      </c>
      <c r="E7296" s="269">
        <v>0.0</v>
      </c>
      <c r="F7296" s="269">
        <v>5.288163749681968E-5</v>
      </c>
    </row>
    <row r="7297" ht="14.25" customHeight="1">
      <c r="A7297" s="267">
        <v>43617.0</v>
      </c>
      <c r="B7297" s="57">
        <v>152.0</v>
      </c>
      <c r="C7297" s="57">
        <v>48.0</v>
      </c>
      <c r="D7297" s="268">
        <v>0.979166666666667</v>
      </c>
      <c r="E7297" s="269">
        <v>0.0</v>
      </c>
      <c r="F7297" s="269">
        <v>4.476911356264847E-5</v>
      </c>
    </row>
    <row r="7298" ht="14.25" customHeight="1">
      <c r="A7298" s="267">
        <v>43618.0</v>
      </c>
      <c r="B7298" s="57">
        <v>153.0</v>
      </c>
      <c r="C7298" s="57">
        <v>1.0</v>
      </c>
      <c r="D7298" s="268">
        <v>0.0</v>
      </c>
      <c r="E7298" s="269">
        <v>0.0</v>
      </c>
      <c r="F7298" s="269">
        <v>3.7457826560247266E-5</v>
      </c>
    </row>
    <row r="7299" ht="14.25" customHeight="1">
      <c r="A7299" s="267">
        <v>43618.0</v>
      </c>
      <c r="B7299" s="57">
        <v>153.0</v>
      </c>
      <c r="C7299" s="57">
        <v>2.0</v>
      </c>
      <c r="D7299" s="268">
        <v>0.020833333333333332</v>
      </c>
      <c r="E7299" s="269">
        <v>0.0</v>
      </c>
      <c r="F7299" s="269">
        <v>3.30510234355123E-5</v>
      </c>
    </row>
    <row r="7300" ht="14.25" customHeight="1">
      <c r="A7300" s="267">
        <v>43618.0</v>
      </c>
      <c r="B7300" s="57">
        <v>153.0</v>
      </c>
      <c r="C7300" s="57">
        <v>3.0</v>
      </c>
      <c r="D7300" s="268">
        <v>0.0416666666666667</v>
      </c>
      <c r="E7300" s="269">
        <v>0.0</v>
      </c>
      <c r="F7300" s="269">
        <v>3.094777648961606E-5</v>
      </c>
    </row>
    <row r="7301" ht="14.25" customHeight="1">
      <c r="A7301" s="267">
        <v>43618.0</v>
      </c>
      <c r="B7301" s="57">
        <v>153.0</v>
      </c>
      <c r="C7301" s="57">
        <v>4.0</v>
      </c>
      <c r="D7301" s="268">
        <v>0.0625</v>
      </c>
      <c r="E7301" s="269">
        <v>0.0</v>
      </c>
      <c r="F7301" s="269">
        <v>2.9445457242547322E-5</v>
      </c>
    </row>
    <row r="7302" ht="14.25" customHeight="1">
      <c r="A7302" s="267">
        <v>43618.0</v>
      </c>
      <c r="B7302" s="57">
        <v>153.0</v>
      </c>
      <c r="C7302" s="57">
        <v>5.0</v>
      </c>
      <c r="D7302" s="268">
        <v>0.0833333333333333</v>
      </c>
      <c r="E7302" s="269">
        <v>0.0</v>
      </c>
      <c r="F7302" s="269">
        <v>2.704174644723733E-5</v>
      </c>
    </row>
    <row r="7303" ht="14.25" customHeight="1">
      <c r="A7303" s="267">
        <v>43618.0</v>
      </c>
      <c r="B7303" s="57">
        <v>153.0</v>
      </c>
      <c r="C7303" s="57">
        <v>6.0</v>
      </c>
      <c r="D7303" s="268">
        <v>0.104166666666667</v>
      </c>
      <c r="E7303" s="269">
        <v>0.0</v>
      </c>
      <c r="F7303" s="269">
        <v>2.644081874840984E-5</v>
      </c>
    </row>
    <row r="7304" ht="14.25" customHeight="1">
      <c r="A7304" s="267">
        <v>43618.0</v>
      </c>
      <c r="B7304" s="57">
        <v>153.0</v>
      </c>
      <c r="C7304" s="57">
        <v>7.0</v>
      </c>
      <c r="D7304" s="268">
        <v>0.125</v>
      </c>
      <c r="E7304" s="269">
        <v>0.0</v>
      </c>
      <c r="F7304" s="269">
        <v>2.6340664131938587E-5</v>
      </c>
    </row>
    <row r="7305" ht="14.25" customHeight="1">
      <c r="A7305" s="267">
        <v>43618.0</v>
      </c>
      <c r="B7305" s="57">
        <v>153.0</v>
      </c>
      <c r="C7305" s="57">
        <v>8.0</v>
      </c>
      <c r="D7305" s="268">
        <v>0.145833333333333</v>
      </c>
      <c r="E7305" s="269">
        <v>0.0</v>
      </c>
      <c r="F7305" s="269">
        <v>2.5839891049582346E-5</v>
      </c>
    </row>
    <row r="7306" ht="14.25" customHeight="1">
      <c r="A7306" s="267">
        <v>43618.0</v>
      </c>
      <c r="B7306" s="57">
        <v>153.0</v>
      </c>
      <c r="C7306" s="57">
        <v>9.0</v>
      </c>
      <c r="D7306" s="268">
        <v>0.166666666666667</v>
      </c>
      <c r="E7306" s="269">
        <v>1.3160045040124194E-6</v>
      </c>
      <c r="F7306" s="269">
        <v>2.594004566605359E-5</v>
      </c>
    </row>
    <row r="7307" ht="14.25" customHeight="1">
      <c r="A7307" s="267">
        <v>43618.0</v>
      </c>
      <c r="B7307" s="57">
        <v>153.0</v>
      </c>
      <c r="C7307" s="57">
        <v>10.0</v>
      </c>
      <c r="D7307" s="268">
        <v>0.1875</v>
      </c>
      <c r="E7307" s="269">
        <v>3.85175430460048E-6</v>
      </c>
      <c r="F7307" s="269">
        <v>2.654097336488109E-5</v>
      </c>
    </row>
    <row r="7308" ht="14.25" customHeight="1">
      <c r="A7308" s="267">
        <v>43618.0</v>
      </c>
      <c r="B7308" s="57">
        <v>153.0</v>
      </c>
      <c r="C7308" s="57">
        <v>11.0</v>
      </c>
      <c r="D7308" s="268">
        <v>0.208333333333333</v>
      </c>
      <c r="E7308" s="269">
        <v>9.615368365237236E-6</v>
      </c>
      <c r="F7308" s="269">
        <v>2.674128259782358E-5</v>
      </c>
    </row>
    <row r="7309" ht="14.25" customHeight="1">
      <c r="A7309" s="267">
        <v>43618.0</v>
      </c>
      <c r="B7309" s="57">
        <v>153.0</v>
      </c>
      <c r="C7309" s="57">
        <v>12.0</v>
      </c>
      <c r="D7309" s="268">
        <v>0.229166666666667</v>
      </c>
      <c r="E7309" s="269">
        <v>1.9197592650921E-5</v>
      </c>
      <c r="F7309" s="269">
        <v>2.834375646136358E-5</v>
      </c>
    </row>
    <row r="7310" ht="14.25" customHeight="1">
      <c r="A7310" s="267">
        <v>43618.0</v>
      </c>
      <c r="B7310" s="57">
        <v>153.0</v>
      </c>
      <c r="C7310" s="57">
        <v>13.0</v>
      </c>
      <c r="D7310" s="268">
        <v>0.25</v>
      </c>
      <c r="E7310" s="269">
        <v>3.1448809009391665E-5</v>
      </c>
      <c r="F7310" s="269">
        <v>3.3151178051983545E-5</v>
      </c>
    </row>
    <row r="7311" ht="14.25" customHeight="1">
      <c r="A7311" s="267">
        <v>43618.0</v>
      </c>
      <c r="B7311" s="57">
        <v>153.0</v>
      </c>
      <c r="C7311" s="57">
        <v>14.0</v>
      </c>
      <c r="D7311" s="268">
        <v>0.270833333333333</v>
      </c>
      <c r="E7311" s="269">
        <v>4.982705851728564E-5</v>
      </c>
      <c r="F7311" s="269">
        <v>4.0562619670856E-5</v>
      </c>
    </row>
    <row r="7312" ht="14.25" customHeight="1">
      <c r="A7312" s="267">
        <v>43618.0</v>
      </c>
      <c r="B7312" s="57">
        <v>153.0</v>
      </c>
      <c r="C7312" s="57">
        <v>15.0</v>
      </c>
      <c r="D7312" s="268">
        <v>0.291666666666667</v>
      </c>
      <c r="E7312" s="269">
        <v>7.261960815800902E-5</v>
      </c>
      <c r="F7312" s="269">
        <v>4.4668958946177226E-5</v>
      </c>
    </row>
    <row r="7313" ht="14.25" customHeight="1">
      <c r="A7313" s="267">
        <v>43618.0</v>
      </c>
      <c r="B7313" s="57">
        <v>153.0</v>
      </c>
      <c r="C7313" s="57">
        <v>16.0</v>
      </c>
      <c r="D7313" s="268">
        <v>0.3125</v>
      </c>
      <c r="E7313" s="269">
        <v>9.805138861014896E-5</v>
      </c>
      <c r="F7313" s="269">
        <v>4.887545283796971E-5</v>
      </c>
    </row>
    <row r="7314" ht="14.25" customHeight="1">
      <c r="A7314" s="267">
        <v>43618.0</v>
      </c>
      <c r="B7314" s="57">
        <v>153.0</v>
      </c>
      <c r="C7314" s="57">
        <v>17.0</v>
      </c>
      <c r="D7314" s="268">
        <v>0.333333333333333</v>
      </c>
      <c r="E7314" s="269">
        <v>1.2238923334901428E-4</v>
      </c>
      <c r="F7314" s="269">
        <v>5.127916363327967E-5</v>
      </c>
    </row>
    <row r="7315" ht="14.25" customHeight="1">
      <c r="A7315" s="267">
        <v>43618.0</v>
      </c>
      <c r="B7315" s="57">
        <v>153.0</v>
      </c>
      <c r="C7315" s="57">
        <v>18.0</v>
      </c>
      <c r="D7315" s="268">
        <v>0.354166666666667</v>
      </c>
      <c r="E7315" s="269">
        <v>1.538570743662293E-4</v>
      </c>
      <c r="F7315" s="269">
        <v>5.358271981211842E-5</v>
      </c>
    </row>
    <row r="7316" ht="14.25" customHeight="1">
      <c r="A7316" s="267">
        <v>43618.0</v>
      </c>
      <c r="B7316" s="57">
        <v>153.0</v>
      </c>
      <c r="C7316" s="57">
        <v>19.0</v>
      </c>
      <c r="D7316" s="268">
        <v>0.375</v>
      </c>
      <c r="E7316" s="269">
        <v>1.5921084803263849E-4</v>
      </c>
      <c r="F7316" s="269">
        <v>5.348256519564716E-5</v>
      </c>
    </row>
    <row r="7317" ht="14.25" customHeight="1">
      <c r="A7317" s="267">
        <v>43618.0</v>
      </c>
      <c r="B7317" s="57">
        <v>153.0</v>
      </c>
      <c r="C7317" s="57">
        <v>20.0</v>
      </c>
      <c r="D7317" s="268">
        <v>0.395833333333333</v>
      </c>
      <c r="E7317" s="269">
        <v>1.751181030831364E-4</v>
      </c>
      <c r="F7317" s="269">
        <v>5.408349289447466E-5</v>
      </c>
    </row>
    <row r="7318" ht="14.25" customHeight="1">
      <c r="A7318" s="267">
        <v>43618.0</v>
      </c>
      <c r="B7318" s="57">
        <v>153.0</v>
      </c>
      <c r="C7318" s="57">
        <v>21.0</v>
      </c>
      <c r="D7318" s="268">
        <v>0.416666666666667</v>
      </c>
      <c r="E7318" s="269">
        <v>2.0140117494668047E-4</v>
      </c>
      <c r="F7318" s="269">
        <v>5.408349289447466E-5</v>
      </c>
    </row>
    <row r="7319" ht="14.25" customHeight="1">
      <c r="A7319" s="267">
        <v>43618.0</v>
      </c>
      <c r="B7319" s="57">
        <v>153.0</v>
      </c>
      <c r="C7319" s="57">
        <v>22.0</v>
      </c>
      <c r="D7319" s="268">
        <v>0.4375</v>
      </c>
      <c r="E7319" s="269">
        <v>2.1698212904054445E-4</v>
      </c>
      <c r="F7319" s="269">
        <v>5.177993671563594E-5</v>
      </c>
    </row>
    <row r="7320" ht="14.25" customHeight="1">
      <c r="A7320" s="267">
        <v>43618.0</v>
      </c>
      <c r="B7320" s="57">
        <v>153.0</v>
      </c>
      <c r="C7320" s="57">
        <v>23.0</v>
      </c>
      <c r="D7320" s="268">
        <v>0.458333333333333</v>
      </c>
      <c r="E7320" s="269">
        <v>2.3647792489889556E-4</v>
      </c>
      <c r="F7320" s="269">
        <v>5.238086441446342E-5</v>
      </c>
    </row>
    <row r="7321" ht="14.25" customHeight="1">
      <c r="A7321" s="267">
        <v>43618.0</v>
      </c>
      <c r="B7321" s="57">
        <v>153.0</v>
      </c>
      <c r="C7321" s="57">
        <v>24.0</v>
      </c>
      <c r="D7321" s="268">
        <v>0.479166666666667</v>
      </c>
      <c r="E7321" s="269">
        <v>2.515933371877316E-4</v>
      </c>
      <c r="F7321" s="269">
        <v>5.318210134623342E-5</v>
      </c>
    </row>
    <row r="7322" ht="14.25" customHeight="1">
      <c r="A7322" s="267">
        <v>43618.0</v>
      </c>
      <c r="B7322" s="57">
        <v>153.0</v>
      </c>
      <c r="C7322" s="57">
        <v>25.0</v>
      </c>
      <c r="D7322" s="268">
        <v>0.5</v>
      </c>
      <c r="E7322" s="269">
        <v>2.532309858209769E-4</v>
      </c>
      <c r="F7322" s="269">
        <v>5.288163749681968E-5</v>
      </c>
    </row>
    <row r="7323" ht="14.25" customHeight="1">
      <c r="A7323" s="267">
        <v>43618.0</v>
      </c>
      <c r="B7323" s="57">
        <v>153.0</v>
      </c>
      <c r="C7323" s="57">
        <v>26.0</v>
      </c>
      <c r="D7323" s="268">
        <v>0.520833333333333</v>
      </c>
      <c r="E7323" s="269">
        <v>2.394291507133599E-4</v>
      </c>
      <c r="F7323" s="269">
        <v>5.208040056504968E-5</v>
      </c>
    </row>
    <row r="7324" ht="14.25" customHeight="1">
      <c r="A7324" s="267">
        <v>43618.0</v>
      </c>
      <c r="B7324" s="57">
        <v>153.0</v>
      </c>
      <c r="C7324" s="57">
        <v>27.0</v>
      </c>
      <c r="D7324" s="268">
        <v>0.541666666666667</v>
      </c>
      <c r="E7324" s="269">
        <v>2.1831119379761118E-4</v>
      </c>
      <c r="F7324" s="269">
        <v>5.097869978386593E-5</v>
      </c>
    </row>
    <row r="7325" ht="14.25" customHeight="1">
      <c r="A7325" s="267">
        <v>43618.0</v>
      </c>
      <c r="B7325" s="57">
        <v>153.0</v>
      </c>
      <c r="C7325" s="57">
        <v>28.0</v>
      </c>
      <c r="D7325" s="268">
        <v>0.5625</v>
      </c>
      <c r="E7325" s="269">
        <v>2.0193523679534918E-4</v>
      </c>
      <c r="F7325" s="269">
        <v>5.097869978386593E-5</v>
      </c>
    </row>
    <row r="7326" ht="14.25" customHeight="1">
      <c r="A7326" s="267">
        <v>43618.0</v>
      </c>
      <c r="B7326" s="57">
        <v>153.0</v>
      </c>
      <c r="C7326" s="57">
        <v>29.0</v>
      </c>
      <c r="D7326" s="268">
        <v>0.583333333333333</v>
      </c>
      <c r="E7326" s="269">
        <v>1.9303208436041133E-4</v>
      </c>
      <c r="F7326" s="269">
        <v>4.977684438621095E-5</v>
      </c>
    </row>
    <row r="7327" ht="14.25" customHeight="1">
      <c r="A7327" s="267">
        <v>43618.0</v>
      </c>
      <c r="B7327" s="57">
        <v>153.0</v>
      </c>
      <c r="C7327" s="57">
        <v>30.0</v>
      </c>
      <c r="D7327" s="268">
        <v>0.604166666666667</v>
      </c>
      <c r="E7327" s="269">
        <v>1.9284324068505167E-4</v>
      </c>
      <c r="F7327" s="269">
        <v>5.017746285209594E-5</v>
      </c>
    </row>
    <row r="7328" ht="14.25" customHeight="1">
      <c r="A7328" s="267">
        <v>43618.0</v>
      </c>
      <c r="B7328" s="57">
        <v>153.0</v>
      </c>
      <c r="C7328" s="57">
        <v>31.0</v>
      </c>
      <c r="D7328" s="268">
        <v>0.625</v>
      </c>
      <c r="E7328" s="269">
        <v>1.8152513241413736E-4</v>
      </c>
      <c r="F7328" s="269">
        <v>5.1078854400337184E-5</v>
      </c>
    </row>
    <row r="7329" ht="14.25" customHeight="1">
      <c r="A7329" s="267">
        <v>43618.0</v>
      </c>
      <c r="B7329" s="57">
        <v>153.0</v>
      </c>
      <c r="C7329" s="57">
        <v>32.0</v>
      </c>
      <c r="D7329" s="268">
        <v>0.645833333333333</v>
      </c>
      <c r="E7329" s="269">
        <v>1.582832942999776E-4</v>
      </c>
      <c r="F7329" s="269">
        <v>5.3282255962704675E-5</v>
      </c>
    </row>
    <row r="7330" ht="14.25" customHeight="1">
      <c r="A7330" s="267">
        <v>43618.0</v>
      </c>
      <c r="B7330" s="57">
        <v>153.0</v>
      </c>
      <c r="C7330" s="57">
        <v>33.0</v>
      </c>
      <c r="D7330" s="268">
        <v>0.666666666666667</v>
      </c>
      <c r="E7330" s="269">
        <v>1.306206716736064E-4</v>
      </c>
      <c r="F7330" s="269">
        <v>5.568596675801466E-5</v>
      </c>
    </row>
    <row r="7331" ht="14.25" customHeight="1">
      <c r="A7331" s="267">
        <v>43618.0</v>
      </c>
      <c r="B7331" s="57">
        <v>153.0</v>
      </c>
      <c r="C7331" s="57">
        <v>34.0</v>
      </c>
      <c r="D7331" s="268">
        <v>0.6875</v>
      </c>
      <c r="E7331" s="269">
        <v>1.0369181275877836E-4</v>
      </c>
      <c r="F7331" s="269">
        <v>6.069369758157713E-5</v>
      </c>
    </row>
    <row r="7332" ht="14.25" customHeight="1">
      <c r="A7332" s="267">
        <v>43618.0</v>
      </c>
      <c r="B7332" s="57">
        <v>153.0</v>
      </c>
      <c r="C7332" s="57">
        <v>35.0</v>
      </c>
      <c r="D7332" s="268">
        <v>0.708333333333333</v>
      </c>
      <c r="E7332" s="269">
        <v>7.832159523503085E-5</v>
      </c>
      <c r="F7332" s="269">
        <v>6.61020468710246E-5</v>
      </c>
    </row>
    <row r="7333" ht="14.25" customHeight="1">
      <c r="A7333" s="267">
        <v>43618.0</v>
      </c>
      <c r="B7333" s="57">
        <v>153.0</v>
      </c>
      <c r="C7333" s="57">
        <v>36.0</v>
      </c>
      <c r="D7333" s="268">
        <v>0.729166666666667</v>
      </c>
      <c r="E7333" s="269">
        <v>5.9107644485026715E-5</v>
      </c>
      <c r="F7333" s="269">
        <v>6.760436611809333E-5</v>
      </c>
    </row>
    <row r="7334" ht="14.25" customHeight="1">
      <c r="A7334" s="267">
        <v>43618.0</v>
      </c>
      <c r="B7334" s="57">
        <v>153.0</v>
      </c>
      <c r="C7334" s="57">
        <v>37.0</v>
      </c>
      <c r="D7334" s="268">
        <v>0.75</v>
      </c>
      <c r="E7334" s="269">
        <v>4.1319003533659085E-5</v>
      </c>
      <c r="F7334" s="269">
        <v>6.800498458397833E-5</v>
      </c>
    </row>
    <row r="7335" ht="14.25" customHeight="1">
      <c r="A7335" s="267">
        <v>43618.0</v>
      </c>
      <c r="B7335" s="57">
        <v>153.0</v>
      </c>
      <c r="C7335" s="57">
        <v>38.0</v>
      </c>
      <c r="D7335" s="268">
        <v>0.770833333333333</v>
      </c>
      <c r="E7335" s="269">
        <v>2.688139082558735E-5</v>
      </c>
      <c r="F7335" s="269">
        <v>6.820529381692084E-5</v>
      </c>
    </row>
    <row r="7336" ht="14.25" customHeight="1">
      <c r="A7336" s="267">
        <v>43618.0</v>
      </c>
      <c r="B7336" s="57">
        <v>153.0</v>
      </c>
      <c r="C7336" s="57">
        <v>39.0</v>
      </c>
      <c r="D7336" s="268">
        <v>0.791666666666667</v>
      </c>
      <c r="E7336" s="269">
        <v>1.7702680507236266E-5</v>
      </c>
      <c r="F7336" s="269">
        <v>6.65026653369096E-5</v>
      </c>
    </row>
    <row r="7337" ht="14.25" customHeight="1">
      <c r="A7337" s="267">
        <v>43618.0</v>
      </c>
      <c r="B7337" s="57">
        <v>153.0</v>
      </c>
      <c r="C7337" s="57">
        <v>40.0</v>
      </c>
      <c r="D7337" s="268">
        <v>0.8125</v>
      </c>
      <c r="E7337" s="269">
        <v>1.0571103697661758E-5</v>
      </c>
      <c r="F7337" s="269">
        <v>6.67029745698521E-5</v>
      </c>
    </row>
    <row r="7338" ht="14.25" customHeight="1">
      <c r="A7338" s="267">
        <v>43618.0</v>
      </c>
      <c r="B7338" s="57">
        <v>153.0</v>
      </c>
      <c r="C7338" s="57">
        <v>41.0</v>
      </c>
      <c r="D7338" s="268">
        <v>0.833333333333333</v>
      </c>
      <c r="E7338" s="269">
        <v>5.646429910698327E-6</v>
      </c>
      <c r="F7338" s="269">
        <v>6.46998822404271E-5</v>
      </c>
    </row>
    <row r="7339" ht="14.25" customHeight="1">
      <c r="A7339" s="267">
        <v>43618.0</v>
      </c>
      <c r="B7339" s="57">
        <v>153.0</v>
      </c>
      <c r="C7339" s="57">
        <v>42.0</v>
      </c>
      <c r="D7339" s="268">
        <v>0.854166666666667</v>
      </c>
      <c r="E7339" s="269">
        <v>5.632418424496991E-7</v>
      </c>
      <c r="F7339" s="269">
        <v>6.399879992512835E-5</v>
      </c>
    </row>
    <row r="7340" ht="14.25" customHeight="1">
      <c r="A7340" s="267">
        <v>43618.0</v>
      </c>
      <c r="B7340" s="57">
        <v>153.0</v>
      </c>
      <c r="C7340" s="57">
        <v>43.0</v>
      </c>
      <c r="D7340" s="268">
        <v>0.875</v>
      </c>
      <c r="E7340" s="269">
        <v>1.8102641506196693E-9</v>
      </c>
      <c r="F7340" s="269">
        <v>6.570142840513958E-5</v>
      </c>
    </row>
    <row r="7341" ht="14.25" customHeight="1">
      <c r="A7341" s="267">
        <v>43618.0</v>
      </c>
      <c r="B7341" s="57">
        <v>153.0</v>
      </c>
      <c r="C7341" s="57">
        <v>44.0</v>
      </c>
      <c r="D7341" s="268">
        <v>0.895833333333333</v>
      </c>
      <c r="E7341" s="269">
        <v>0.0</v>
      </c>
      <c r="F7341" s="269">
        <v>6.500034608984085E-5</v>
      </c>
    </row>
    <row r="7342" ht="14.25" customHeight="1">
      <c r="A7342" s="267">
        <v>43618.0</v>
      </c>
      <c r="B7342" s="57">
        <v>153.0</v>
      </c>
      <c r="C7342" s="57">
        <v>45.0</v>
      </c>
      <c r="D7342" s="268">
        <v>0.916666666666667</v>
      </c>
      <c r="E7342" s="269">
        <v>0.0</v>
      </c>
      <c r="F7342" s="269">
        <v>6.319756299335835E-5</v>
      </c>
    </row>
    <row r="7343" ht="14.25" customHeight="1">
      <c r="A7343" s="267">
        <v>43618.0</v>
      </c>
      <c r="B7343" s="57">
        <v>153.0</v>
      </c>
      <c r="C7343" s="57">
        <v>46.0</v>
      </c>
      <c r="D7343" s="268">
        <v>0.9375</v>
      </c>
      <c r="E7343" s="269">
        <v>0.0</v>
      </c>
      <c r="F7343" s="269">
        <v>5.768905908743964E-5</v>
      </c>
    </row>
    <row r="7344" ht="14.25" customHeight="1">
      <c r="A7344" s="267">
        <v>43618.0</v>
      </c>
      <c r="B7344" s="57">
        <v>153.0</v>
      </c>
      <c r="C7344" s="57">
        <v>47.0</v>
      </c>
      <c r="D7344" s="268">
        <v>0.958333333333333</v>
      </c>
      <c r="E7344" s="269">
        <v>0.0</v>
      </c>
      <c r="F7344" s="269">
        <v>5.238086441446342E-5</v>
      </c>
    </row>
    <row r="7345" ht="14.25" customHeight="1">
      <c r="A7345" s="267">
        <v>43618.0</v>
      </c>
      <c r="B7345" s="57">
        <v>153.0</v>
      </c>
      <c r="C7345" s="57">
        <v>48.0</v>
      </c>
      <c r="D7345" s="268">
        <v>0.979166666666667</v>
      </c>
      <c r="E7345" s="269">
        <v>0.0</v>
      </c>
      <c r="F7345" s="269">
        <v>4.526988664500473E-5</v>
      </c>
    </row>
    <row r="7346" ht="14.25" customHeight="1">
      <c r="A7346" s="267">
        <v>43619.0</v>
      </c>
      <c r="B7346" s="57">
        <v>154.0</v>
      </c>
      <c r="C7346" s="57">
        <v>1.0</v>
      </c>
      <c r="D7346" s="268">
        <v>0.0</v>
      </c>
      <c r="E7346" s="269">
        <v>0.0</v>
      </c>
      <c r="F7346" s="269">
        <v>3.8359218108488515E-5</v>
      </c>
    </row>
    <row r="7347" ht="14.25" customHeight="1">
      <c r="A7347" s="267">
        <v>43619.0</v>
      </c>
      <c r="B7347" s="57">
        <v>154.0</v>
      </c>
      <c r="C7347" s="57">
        <v>2.0</v>
      </c>
      <c r="D7347" s="268">
        <v>0.020833333333333332</v>
      </c>
      <c r="E7347" s="269">
        <v>0.0</v>
      </c>
      <c r="F7347" s="269">
        <v>3.3551796517868546E-5</v>
      </c>
    </row>
    <row r="7348" ht="14.25" customHeight="1">
      <c r="A7348" s="267">
        <v>43619.0</v>
      </c>
      <c r="B7348" s="57">
        <v>154.0</v>
      </c>
      <c r="C7348" s="57">
        <v>3.0</v>
      </c>
      <c r="D7348" s="268">
        <v>0.0416666666666667</v>
      </c>
      <c r="E7348" s="269">
        <v>0.0</v>
      </c>
      <c r="F7348" s="269">
        <v>3.074746725667356E-5</v>
      </c>
    </row>
    <row r="7349" ht="14.25" customHeight="1">
      <c r="A7349" s="267">
        <v>43619.0</v>
      </c>
      <c r="B7349" s="57">
        <v>154.0</v>
      </c>
      <c r="C7349" s="57">
        <v>4.0</v>
      </c>
      <c r="D7349" s="268">
        <v>0.0625</v>
      </c>
      <c r="E7349" s="269">
        <v>0.0</v>
      </c>
      <c r="F7349" s="269">
        <v>3.0046384941374813E-5</v>
      </c>
    </row>
    <row r="7350" ht="14.25" customHeight="1">
      <c r="A7350" s="267">
        <v>43619.0</v>
      </c>
      <c r="B7350" s="57">
        <v>154.0</v>
      </c>
      <c r="C7350" s="57">
        <v>5.0</v>
      </c>
      <c r="D7350" s="268">
        <v>0.0833333333333333</v>
      </c>
      <c r="E7350" s="269">
        <v>0.0</v>
      </c>
      <c r="F7350" s="269">
        <v>2.7642674146064832E-5</v>
      </c>
    </row>
    <row r="7351" ht="14.25" customHeight="1">
      <c r="A7351" s="267">
        <v>43619.0</v>
      </c>
      <c r="B7351" s="57">
        <v>154.0</v>
      </c>
      <c r="C7351" s="57">
        <v>6.0</v>
      </c>
      <c r="D7351" s="268">
        <v>0.104166666666667</v>
      </c>
      <c r="E7351" s="269">
        <v>0.0</v>
      </c>
      <c r="F7351" s="269">
        <v>2.644081874840984E-5</v>
      </c>
    </row>
    <row r="7352" ht="14.25" customHeight="1">
      <c r="A7352" s="267">
        <v>43619.0</v>
      </c>
      <c r="B7352" s="57">
        <v>154.0</v>
      </c>
      <c r="C7352" s="57">
        <v>7.0</v>
      </c>
      <c r="D7352" s="268">
        <v>0.125</v>
      </c>
      <c r="E7352" s="269">
        <v>0.0</v>
      </c>
      <c r="F7352" s="269">
        <v>2.674128259782358E-5</v>
      </c>
    </row>
    <row r="7353" ht="14.25" customHeight="1">
      <c r="A7353" s="267">
        <v>43619.0</v>
      </c>
      <c r="B7353" s="57">
        <v>154.0</v>
      </c>
      <c r="C7353" s="57">
        <v>8.0</v>
      </c>
      <c r="D7353" s="268">
        <v>0.145833333333333</v>
      </c>
      <c r="E7353" s="269">
        <v>2.145427675227474E-6</v>
      </c>
      <c r="F7353" s="269">
        <v>2.604020028252484E-5</v>
      </c>
    </row>
    <row r="7354" ht="14.25" customHeight="1">
      <c r="A7354" s="267">
        <v>43619.0</v>
      </c>
      <c r="B7354" s="57">
        <v>154.0</v>
      </c>
      <c r="C7354" s="57">
        <v>9.0</v>
      </c>
      <c r="D7354" s="268">
        <v>0.166666666666667</v>
      </c>
      <c r="E7354" s="269">
        <v>1.239533494342863E-6</v>
      </c>
      <c r="F7354" s="269">
        <v>2.6240509515467337E-5</v>
      </c>
    </row>
    <row r="7355" ht="14.25" customHeight="1">
      <c r="A7355" s="267">
        <v>43619.0</v>
      </c>
      <c r="B7355" s="57">
        <v>154.0</v>
      </c>
      <c r="C7355" s="57">
        <v>10.0</v>
      </c>
      <c r="D7355" s="268">
        <v>0.1875</v>
      </c>
      <c r="E7355" s="269">
        <v>5.306331711809239E-6</v>
      </c>
      <c r="F7355" s="269">
        <v>2.6941591830766084E-5</v>
      </c>
    </row>
    <row r="7356" ht="14.25" customHeight="1">
      <c r="A7356" s="267">
        <v>43619.0</v>
      </c>
      <c r="B7356" s="57">
        <v>154.0</v>
      </c>
      <c r="C7356" s="57">
        <v>11.0</v>
      </c>
      <c r="D7356" s="268">
        <v>0.208333333333333</v>
      </c>
      <c r="E7356" s="269">
        <v>1.3038556103008272E-5</v>
      </c>
      <c r="F7356" s="269">
        <v>2.7342210296651082E-5</v>
      </c>
    </row>
    <row r="7357" ht="14.25" customHeight="1">
      <c r="A7357" s="267">
        <v>43619.0</v>
      </c>
      <c r="B7357" s="57">
        <v>154.0</v>
      </c>
      <c r="C7357" s="57">
        <v>12.0</v>
      </c>
      <c r="D7357" s="268">
        <v>0.229166666666667</v>
      </c>
      <c r="E7357" s="269">
        <v>2.5206181166365068E-5</v>
      </c>
      <c r="F7357" s="269">
        <v>2.8544065694306077E-5</v>
      </c>
    </row>
    <row r="7358" ht="14.25" customHeight="1">
      <c r="A7358" s="267">
        <v>43619.0</v>
      </c>
      <c r="B7358" s="57">
        <v>154.0</v>
      </c>
      <c r="C7358" s="57">
        <v>13.0</v>
      </c>
      <c r="D7358" s="268">
        <v>0.25</v>
      </c>
      <c r="E7358" s="269">
        <v>4.418904077451786E-5</v>
      </c>
      <c r="F7358" s="269">
        <v>3.2550250353156044E-5</v>
      </c>
    </row>
    <row r="7359" ht="14.25" customHeight="1">
      <c r="A7359" s="267">
        <v>43619.0</v>
      </c>
      <c r="B7359" s="57">
        <v>154.0</v>
      </c>
      <c r="C7359" s="57">
        <v>14.0</v>
      </c>
      <c r="D7359" s="268">
        <v>0.270833333333333</v>
      </c>
      <c r="E7359" s="269">
        <v>7.063915102990847E-5</v>
      </c>
      <c r="F7359" s="269">
        <v>3.986153735555726E-5</v>
      </c>
    </row>
    <row r="7360" ht="14.25" customHeight="1">
      <c r="A7360" s="267">
        <v>43619.0</v>
      </c>
      <c r="B7360" s="57">
        <v>154.0</v>
      </c>
      <c r="C7360" s="57">
        <v>15.0</v>
      </c>
      <c r="D7360" s="268">
        <v>0.291666666666667</v>
      </c>
      <c r="E7360" s="269">
        <v>9.831626978432078E-5</v>
      </c>
      <c r="F7360" s="269">
        <v>4.416818586382098E-5</v>
      </c>
    </row>
    <row r="7361" ht="14.25" customHeight="1">
      <c r="A7361" s="267">
        <v>43619.0</v>
      </c>
      <c r="B7361" s="57">
        <v>154.0</v>
      </c>
      <c r="C7361" s="57">
        <v>16.0</v>
      </c>
      <c r="D7361" s="268">
        <v>0.3125</v>
      </c>
      <c r="E7361" s="269">
        <v>1.2882028247874672E-4</v>
      </c>
      <c r="F7361" s="269">
        <v>4.9075762070912194E-5</v>
      </c>
    </row>
    <row r="7362" ht="14.25" customHeight="1">
      <c r="A7362" s="267">
        <v>43619.0</v>
      </c>
      <c r="B7362" s="57">
        <v>154.0</v>
      </c>
      <c r="C7362" s="57">
        <v>17.0</v>
      </c>
      <c r="D7362" s="268">
        <v>0.333333333333333</v>
      </c>
      <c r="E7362" s="269">
        <v>1.556491730506107E-4</v>
      </c>
      <c r="F7362" s="269">
        <v>5.248101903093467E-5</v>
      </c>
    </row>
    <row r="7363" ht="14.25" customHeight="1">
      <c r="A7363" s="267">
        <v>43619.0</v>
      </c>
      <c r="B7363" s="57">
        <v>154.0</v>
      </c>
      <c r="C7363" s="57">
        <v>18.0</v>
      </c>
      <c r="D7363" s="268">
        <v>0.354166666666667</v>
      </c>
      <c r="E7363" s="269">
        <v>1.854516576692298E-4</v>
      </c>
      <c r="F7363" s="269">
        <v>5.548565752507217E-5</v>
      </c>
    </row>
    <row r="7364" ht="14.25" customHeight="1">
      <c r="A7364" s="267">
        <v>43619.0</v>
      </c>
      <c r="B7364" s="57">
        <v>154.0</v>
      </c>
      <c r="C7364" s="57">
        <v>19.0</v>
      </c>
      <c r="D7364" s="268">
        <v>0.375</v>
      </c>
      <c r="E7364" s="269">
        <v>2.0962588411432376E-4</v>
      </c>
      <c r="F7364" s="269">
        <v>5.568596675801466E-5</v>
      </c>
    </row>
    <row r="7365" ht="14.25" customHeight="1">
      <c r="A7365" s="267">
        <v>43619.0</v>
      </c>
      <c r="B7365" s="57">
        <v>154.0</v>
      </c>
      <c r="C7365" s="57">
        <v>20.0</v>
      </c>
      <c r="D7365" s="268">
        <v>0.395833333333333</v>
      </c>
      <c r="E7365" s="269">
        <v>2.354520553284731E-4</v>
      </c>
      <c r="F7365" s="269">
        <v>5.558581214154341E-5</v>
      </c>
    </row>
    <row r="7366" ht="14.25" customHeight="1">
      <c r="A7366" s="267">
        <v>43619.0</v>
      </c>
      <c r="B7366" s="57">
        <v>154.0</v>
      </c>
      <c r="C7366" s="57">
        <v>21.0</v>
      </c>
      <c r="D7366" s="268">
        <v>0.416666666666667</v>
      </c>
      <c r="E7366" s="269">
        <v>2.5653863825270633E-4</v>
      </c>
      <c r="F7366" s="269">
        <v>5.548565752507217E-5</v>
      </c>
    </row>
    <row r="7367" ht="14.25" customHeight="1">
      <c r="A7367" s="267">
        <v>43619.0</v>
      </c>
      <c r="B7367" s="57">
        <v>154.0</v>
      </c>
      <c r="C7367" s="57">
        <v>22.0</v>
      </c>
      <c r="D7367" s="268">
        <v>0.4375</v>
      </c>
      <c r="E7367" s="269">
        <v>2.6834729474619105E-4</v>
      </c>
      <c r="F7367" s="269">
        <v>5.338241057917592E-5</v>
      </c>
    </row>
    <row r="7368" ht="14.25" customHeight="1">
      <c r="A7368" s="267">
        <v>43619.0</v>
      </c>
      <c r="B7368" s="57">
        <v>154.0</v>
      </c>
      <c r="C7368" s="57">
        <v>23.0</v>
      </c>
      <c r="D7368" s="268">
        <v>0.458333333333333</v>
      </c>
      <c r="E7368" s="269">
        <v>2.9046273758156127E-4</v>
      </c>
      <c r="F7368" s="269">
        <v>5.498488444271591E-5</v>
      </c>
    </row>
    <row r="7369" ht="14.25" customHeight="1">
      <c r="A7369" s="267">
        <v>43619.0</v>
      </c>
      <c r="B7369" s="57">
        <v>154.0</v>
      </c>
      <c r="C7369" s="57">
        <v>24.0</v>
      </c>
      <c r="D7369" s="268">
        <v>0.479166666666667</v>
      </c>
      <c r="E7369" s="269">
        <v>3.0731540546951154E-4</v>
      </c>
      <c r="F7369" s="269">
        <v>5.548565752507217E-5</v>
      </c>
    </row>
    <row r="7370" ht="14.25" customHeight="1">
      <c r="A7370" s="267">
        <v>43619.0</v>
      </c>
      <c r="B7370" s="57">
        <v>154.0</v>
      </c>
      <c r="C7370" s="57">
        <v>25.0</v>
      </c>
      <c r="D7370" s="268">
        <v>0.5</v>
      </c>
      <c r="E7370" s="269">
        <v>3.1576509842984644E-4</v>
      </c>
      <c r="F7370" s="269">
        <v>5.6286894456842146E-5</v>
      </c>
    </row>
    <row r="7371" ht="14.25" customHeight="1">
      <c r="A7371" s="267">
        <v>43619.0</v>
      </c>
      <c r="B7371" s="57">
        <v>154.0</v>
      </c>
      <c r="C7371" s="57">
        <v>26.0</v>
      </c>
      <c r="D7371" s="268">
        <v>0.520833333333333</v>
      </c>
      <c r="E7371" s="269">
        <v>3.153506820381617E-4</v>
      </c>
      <c r="F7371" s="269">
        <v>5.518519367565842E-5</v>
      </c>
    </row>
    <row r="7372" ht="14.25" customHeight="1">
      <c r="A7372" s="267">
        <v>43619.0</v>
      </c>
      <c r="B7372" s="57">
        <v>154.0</v>
      </c>
      <c r="C7372" s="57">
        <v>27.0</v>
      </c>
      <c r="D7372" s="268">
        <v>0.541666666666667</v>
      </c>
      <c r="E7372" s="269">
        <v>3.0607748845881043E-4</v>
      </c>
      <c r="F7372" s="269">
        <v>5.3282255962704675E-5</v>
      </c>
    </row>
    <row r="7373" ht="14.25" customHeight="1">
      <c r="A7373" s="267">
        <v>43619.0</v>
      </c>
      <c r="B7373" s="57">
        <v>154.0</v>
      </c>
      <c r="C7373" s="57">
        <v>28.0</v>
      </c>
      <c r="D7373" s="268">
        <v>0.5625</v>
      </c>
      <c r="E7373" s="269">
        <v>2.8271988463124E-4</v>
      </c>
      <c r="F7373" s="269">
        <v>5.218055518152093E-5</v>
      </c>
    </row>
    <row r="7374" ht="14.25" customHeight="1">
      <c r="A7374" s="267">
        <v>43619.0</v>
      </c>
      <c r="B7374" s="57">
        <v>154.0</v>
      </c>
      <c r="C7374" s="57">
        <v>29.0</v>
      </c>
      <c r="D7374" s="268">
        <v>0.583333333333333</v>
      </c>
      <c r="E7374" s="269">
        <v>2.645930196497275E-4</v>
      </c>
      <c r="F7374" s="269">
        <v>5.127916363327967E-5</v>
      </c>
    </row>
    <row r="7375" ht="14.25" customHeight="1">
      <c r="A7375" s="267">
        <v>43619.0</v>
      </c>
      <c r="B7375" s="57">
        <v>154.0</v>
      </c>
      <c r="C7375" s="57">
        <v>30.0</v>
      </c>
      <c r="D7375" s="268">
        <v>0.604166666666667</v>
      </c>
      <c r="E7375" s="269">
        <v>2.522735599045331E-4</v>
      </c>
      <c r="F7375" s="269">
        <v>5.117900901680845E-5</v>
      </c>
    </row>
    <row r="7376" ht="14.25" customHeight="1">
      <c r="A7376" s="267">
        <v>43619.0</v>
      </c>
      <c r="B7376" s="57">
        <v>154.0</v>
      </c>
      <c r="C7376" s="57">
        <v>31.0</v>
      </c>
      <c r="D7376" s="268">
        <v>0.625</v>
      </c>
      <c r="E7376" s="269">
        <v>2.242209238258059E-4</v>
      </c>
      <c r="F7376" s="269">
        <v>5.097869978386593E-5</v>
      </c>
    </row>
    <row r="7377" ht="14.25" customHeight="1">
      <c r="A7377" s="267">
        <v>43619.0</v>
      </c>
      <c r="B7377" s="57">
        <v>154.0</v>
      </c>
      <c r="C7377" s="57">
        <v>32.0</v>
      </c>
      <c r="D7377" s="268">
        <v>0.645833333333333</v>
      </c>
      <c r="E7377" s="269">
        <v>1.8961910270246717E-4</v>
      </c>
      <c r="F7377" s="269">
        <v>5.368287442858966E-5</v>
      </c>
    </row>
    <row r="7378" ht="14.25" customHeight="1">
      <c r="A7378" s="267">
        <v>43619.0</v>
      </c>
      <c r="B7378" s="57">
        <v>154.0</v>
      </c>
      <c r="C7378" s="57">
        <v>33.0</v>
      </c>
      <c r="D7378" s="268">
        <v>0.666666666666667</v>
      </c>
      <c r="E7378" s="269">
        <v>1.51466804604089E-4</v>
      </c>
      <c r="F7378" s="269">
        <v>5.548565752507217E-5</v>
      </c>
    </row>
    <row r="7379" ht="14.25" customHeight="1">
      <c r="A7379" s="267">
        <v>43619.0</v>
      </c>
      <c r="B7379" s="57">
        <v>154.0</v>
      </c>
      <c r="C7379" s="57">
        <v>34.0</v>
      </c>
      <c r="D7379" s="268">
        <v>0.6875</v>
      </c>
      <c r="E7379" s="269">
        <v>1.1635244829051277E-4</v>
      </c>
      <c r="F7379" s="269">
        <v>5.8890914485094645E-5</v>
      </c>
    </row>
    <row r="7380" ht="14.25" customHeight="1">
      <c r="A7380" s="267">
        <v>43619.0</v>
      </c>
      <c r="B7380" s="57">
        <v>154.0</v>
      </c>
      <c r="C7380" s="57">
        <v>35.0</v>
      </c>
      <c r="D7380" s="268">
        <v>0.708333333333333</v>
      </c>
      <c r="E7380" s="269">
        <v>8.433454893156945E-5</v>
      </c>
      <c r="F7380" s="269">
        <v>6.329771760982962E-5</v>
      </c>
    </row>
    <row r="7381" ht="14.25" customHeight="1">
      <c r="A7381" s="267">
        <v>43619.0</v>
      </c>
      <c r="B7381" s="57">
        <v>154.0</v>
      </c>
      <c r="C7381" s="57">
        <v>36.0</v>
      </c>
      <c r="D7381" s="268">
        <v>0.729166666666667</v>
      </c>
      <c r="E7381" s="269">
        <v>6.884037982899852E-5</v>
      </c>
      <c r="F7381" s="269">
        <v>6.53008099392546E-5</v>
      </c>
    </row>
    <row r="7382" ht="14.25" customHeight="1">
      <c r="A7382" s="267">
        <v>43619.0</v>
      </c>
      <c r="B7382" s="57">
        <v>154.0</v>
      </c>
      <c r="C7382" s="57">
        <v>37.0</v>
      </c>
      <c r="D7382" s="268">
        <v>0.75</v>
      </c>
      <c r="E7382" s="269">
        <v>5.473451196635096E-5</v>
      </c>
      <c r="F7382" s="269">
        <v>6.570142840513958E-5</v>
      </c>
    </row>
    <row r="7383" ht="14.25" customHeight="1">
      <c r="A7383" s="267">
        <v>43619.0</v>
      </c>
      <c r="B7383" s="57">
        <v>154.0</v>
      </c>
      <c r="C7383" s="57">
        <v>38.0</v>
      </c>
      <c r="D7383" s="268">
        <v>0.770833333333333</v>
      </c>
      <c r="E7383" s="269">
        <v>3.680905485748049E-5</v>
      </c>
      <c r="F7383" s="269">
        <v>6.680312918632335E-5</v>
      </c>
    </row>
    <row r="7384" ht="14.25" customHeight="1">
      <c r="A7384" s="267">
        <v>43619.0</v>
      </c>
      <c r="B7384" s="57">
        <v>154.0</v>
      </c>
      <c r="C7384" s="57">
        <v>39.0</v>
      </c>
      <c r="D7384" s="268">
        <v>0.791666666666667</v>
      </c>
      <c r="E7384" s="269">
        <v>2.4693825051426988E-5</v>
      </c>
      <c r="F7384" s="269">
        <v>6.590173763808209E-5</v>
      </c>
    </row>
    <row r="7385" ht="14.25" customHeight="1">
      <c r="A7385" s="267">
        <v>43619.0</v>
      </c>
      <c r="B7385" s="57">
        <v>154.0</v>
      </c>
      <c r="C7385" s="57">
        <v>40.0</v>
      </c>
      <c r="D7385" s="268">
        <v>0.8125</v>
      </c>
      <c r="E7385" s="269">
        <v>1.6031166710340177E-5</v>
      </c>
      <c r="F7385" s="269">
        <v>6.329771760982962E-5</v>
      </c>
    </row>
    <row r="7386" ht="14.25" customHeight="1">
      <c r="A7386" s="267">
        <v>43619.0</v>
      </c>
      <c r="B7386" s="57">
        <v>154.0</v>
      </c>
      <c r="C7386" s="57">
        <v>41.0</v>
      </c>
      <c r="D7386" s="268">
        <v>0.833333333333333</v>
      </c>
      <c r="E7386" s="269">
        <v>7.238239776736764E-6</v>
      </c>
      <c r="F7386" s="269">
        <v>6.309740837688711E-5</v>
      </c>
    </row>
    <row r="7387" ht="14.25" customHeight="1">
      <c r="A7387" s="267">
        <v>43619.0</v>
      </c>
      <c r="B7387" s="57">
        <v>154.0</v>
      </c>
      <c r="C7387" s="57">
        <v>42.0</v>
      </c>
      <c r="D7387" s="268">
        <v>0.854166666666667</v>
      </c>
      <c r="E7387" s="269">
        <v>6.819077786679057E-7</v>
      </c>
      <c r="F7387" s="269">
        <v>6.229617144511711E-5</v>
      </c>
    </row>
    <row r="7388" ht="14.25" customHeight="1">
      <c r="A7388" s="267">
        <v>43619.0</v>
      </c>
      <c r="B7388" s="57">
        <v>154.0</v>
      </c>
      <c r="C7388" s="57">
        <v>43.0</v>
      </c>
      <c r="D7388" s="268">
        <v>0.875</v>
      </c>
      <c r="E7388" s="269">
        <v>2.7466076768022574E-9</v>
      </c>
      <c r="F7388" s="269">
        <v>6.319756299335835E-5</v>
      </c>
    </row>
    <row r="7389" ht="14.25" customHeight="1">
      <c r="A7389" s="267">
        <v>43619.0</v>
      </c>
      <c r="B7389" s="57">
        <v>154.0</v>
      </c>
      <c r="C7389" s="57">
        <v>44.0</v>
      </c>
      <c r="D7389" s="268">
        <v>0.895833333333333</v>
      </c>
      <c r="E7389" s="269">
        <v>0.0</v>
      </c>
      <c r="F7389" s="269">
        <v>6.389864530865711E-5</v>
      </c>
    </row>
    <row r="7390" ht="14.25" customHeight="1">
      <c r="A7390" s="267">
        <v>43619.0</v>
      </c>
      <c r="B7390" s="57">
        <v>154.0</v>
      </c>
      <c r="C7390" s="57">
        <v>45.0</v>
      </c>
      <c r="D7390" s="268">
        <v>0.916666666666667</v>
      </c>
      <c r="E7390" s="269">
        <v>0.0</v>
      </c>
      <c r="F7390" s="269">
        <v>6.229617144511711E-5</v>
      </c>
    </row>
    <row r="7391" ht="14.25" customHeight="1">
      <c r="A7391" s="267">
        <v>43619.0</v>
      </c>
      <c r="B7391" s="57">
        <v>154.0</v>
      </c>
      <c r="C7391" s="57">
        <v>46.0</v>
      </c>
      <c r="D7391" s="268">
        <v>0.9375</v>
      </c>
      <c r="E7391" s="269">
        <v>0.0</v>
      </c>
      <c r="F7391" s="269">
        <v>5.798952293685338E-5</v>
      </c>
    </row>
    <row r="7392" ht="14.25" customHeight="1">
      <c r="A7392" s="267">
        <v>43619.0</v>
      </c>
      <c r="B7392" s="57">
        <v>154.0</v>
      </c>
      <c r="C7392" s="57">
        <v>47.0</v>
      </c>
      <c r="D7392" s="268">
        <v>0.958333333333333</v>
      </c>
      <c r="E7392" s="269">
        <v>0.0</v>
      </c>
      <c r="F7392" s="269">
        <v>5.278148288034843E-5</v>
      </c>
    </row>
    <row r="7393" ht="14.25" customHeight="1">
      <c r="A7393" s="267">
        <v>43619.0</v>
      </c>
      <c r="B7393" s="57">
        <v>154.0</v>
      </c>
      <c r="C7393" s="57">
        <v>48.0</v>
      </c>
      <c r="D7393" s="268">
        <v>0.979166666666667</v>
      </c>
      <c r="E7393" s="269">
        <v>0.0</v>
      </c>
      <c r="F7393" s="269">
        <v>4.677220589207346E-5</v>
      </c>
    </row>
    <row r="7394" ht="14.25" customHeight="1">
      <c r="A7394" s="267">
        <v>43620.0</v>
      </c>
      <c r="B7394" s="57">
        <v>155.0</v>
      </c>
      <c r="C7394" s="57">
        <v>1.0</v>
      </c>
      <c r="D7394" s="268">
        <v>0.0</v>
      </c>
      <c r="E7394" s="269">
        <v>0.0</v>
      </c>
      <c r="F7394" s="269">
        <v>3.976138273908601E-5</v>
      </c>
    </row>
    <row r="7395" ht="14.25" customHeight="1">
      <c r="A7395" s="267">
        <v>43620.0</v>
      </c>
      <c r="B7395" s="57">
        <v>155.0</v>
      </c>
      <c r="C7395" s="57">
        <v>2.0</v>
      </c>
      <c r="D7395" s="268">
        <v>0.020833333333333332</v>
      </c>
      <c r="E7395" s="269">
        <v>0.0</v>
      </c>
      <c r="F7395" s="269">
        <v>3.605566192964978E-5</v>
      </c>
    </row>
    <row r="7396" ht="14.25" customHeight="1">
      <c r="A7396" s="267">
        <v>43620.0</v>
      </c>
      <c r="B7396" s="57">
        <v>155.0</v>
      </c>
      <c r="C7396" s="57">
        <v>3.0</v>
      </c>
      <c r="D7396" s="268">
        <v>0.0416666666666667</v>
      </c>
      <c r="E7396" s="269">
        <v>0.0</v>
      </c>
      <c r="F7396" s="269">
        <v>3.2450095736684804E-5</v>
      </c>
    </row>
    <row r="7397" ht="14.25" customHeight="1">
      <c r="A7397" s="267">
        <v>43620.0</v>
      </c>
      <c r="B7397" s="57">
        <v>155.0</v>
      </c>
      <c r="C7397" s="57">
        <v>4.0</v>
      </c>
      <c r="D7397" s="268">
        <v>0.0625</v>
      </c>
      <c r="E7397" s="269">
        <v>0.0</v>
      </c>
      <c r="F7397" s="269">
        <v>2.9445457242547322E-5</v>
      </c>
    </row>
    <row r="7398" ht="14.25" customHeight="1">
      <c r="A7398" s="267">
        <v>43620.0</v>
      </c>
      <c r="B7398" s="57">
        <v>155.0</v>
      </c>
      <c r="C7398" s="57">
        <v>5.0</v>
      </c>
      <c r="D7398" s="268">
        <v>0.0833333333333333</v>
      </c>
      <c r="E7398" s="269">
        <v>0.0</v>
      </c>
      <c r="F7398" s="269">
        <v>2.8143447228421073E-5</v>
      </c>
    </row>
    <row r="7399" ht="14.25" customHeight="1">
      <c r="A7399" s="267">
        <v>43620.0</v>
      </c>
      <c r="B7399" s="57">
        <v>155.0</v>
      </c>
      <c r="C7399" s="57">
        <v>6.0</v>
      </c>
      <c r="D7399" s="268">
        <v>0.104166666666667</v>
      </c>
      <c r="E7399" s="269">
        <v>0.0</v>
      </c>
      <c r="F7399" s="269">
        <v>2.724205568017983E-5</v>
      </c>
    </row>
    <row r="7400" ht="14.25" customHeight="1">
      <c r="A7400" s="267">
        <v>43620.0</v>
      </c>
      <c r="B7400" s="57">
        <v>155.0</v>
      </c>
      <c r="C7400" s="57">
        <v>7.0</v>
      </c>
      <c r="D7400" s="268">
        <v>0.125</v>
      </c>
      <c r="E7400" s="269">
        <v>0.0</v>
      </c>
      <c r="F7400" s="269">
        <v>2.7141901063708585E-5</v>
      </c>
    </row>
    <row r="7401" ht="14.25" customHeight="1">
      <c r="A7401" s="267">
        <v>43620.0</v>
      </c>
      <c r="B7401" s="57">
        <v>155.0</v>
      </c>
      <c r="C7401" s="57">
        <v>8.0</v>
      </c>
      <c r="D7401" s="268">
        <v>0.145833333333333</v>
      </c>
      <c r="E7401" s="269">
        <v>2.145427675227474E-6</v>
      </c>
      <c r="F7401" s="269">
        <v>2.614035489899609E-5</v>
      </c>
    </row>
    <row r="7402" ht="14.25" customHeight="1">
      <c r="A7402" s="267">
        <v>43620.0</v>
      </c>
      <c r="B7402" s="57">
        <v>155.0</v>
      </c>
      <c r="C7402" s="57">
        <v>9.0</v>
      </c>
      <c r="D7402" s="268">
        <v>0.166666666666667</v>
      </c>
      <c r="E7402" s="269">
        <v>2.6663379824318993E-6</v>
      </c>
      <c r="F7402" s="269">
        <v>2.6240509515467337E-5</v>
      </c>
    </row>
    <row r="7403" ht="14.25" customHeight="1">
      <c r="A7403" s="267">
        <v>43620.0</v>
      </c>
      <c r="B7403" s="57">
        <v>155.0</v>
      </c>
      <c r="C7403" s="57">
        <v>10.0</v>
      </c>
      <c r="D7403" s="268">
        <v>0.1875</v>
      </c>
      <c r="E7403" s="269">
        <v>6.2451749918446184E-6</v>
      </c>
      <c r="F7403" s="269">
        <v>2.594004566605359E-5</v>
      </c>
    </row>
    <row r="7404" ht="14.25" customHeight="1">
      <c r="A7404" s="267">
        <v>43620.0</v>
      </c>
      <c r="B7404" s="57">
        <v>155.0</v>
      </c>
      <c r="C7404" s="57">
        <v>11.0</v>
      </c>
      <c r="D7404" s="268">
        <v>0.208333333333333</v>
      </c>
      <c r="E7404" s="269">
        <v>1.5678331989934185E-5</v>
      </c>
      <c r="F7404" s="269">
        <v>2.644081874840984E-5</v>
      </c>
    </row>
    <row r="7405" ht="14.25" customHeight="1">
      <c r="A7405" s="267">
        <v>43620.0</v>
      </c>
      <c r="B7405" s="57">
        <v>155.0</v>
      </c>
      <c r="C7405" s="57">
        <v>12.0</v>
      </c>
      <c r="D7405" s="268">
        <v>0.229166666666667</v>
      </c>
      <c r="E7405" s="269">
        <v>2.9226241761655164E-5</v>
      </c>
      <c r="F7405" s="269">
        <v>2.614035489899609E-5</v>
      </c>
    </row>
    <row r="7406" ht="14.25" customHeight="1">
      <c r="A7406" s="267">
        <v>43620.0</v>
      </c>
      <c r="B7406" s="57">
        <v>155.0</v>
      </c>
      <c r="C7406" s="57">
        <v>13.0</v>
      </c>
      <c r="D7406" s="268">
        <v>0.25</v>
      </c>
      <c r="E7406" s="269">
        <v>5.004696405573156E-5</v>
      </c>
      <c r="F7406" s="269">
        <v>2.9645766475489823E-5</v>
      </c>
    </row>
    <row r="7407" ht="14.25" customHeight="1">
      <c r="A7407" s="267">
        <v>43620.0</v>
      </c>
      <c r="B7407" s="57">
        <v>155.0</v>
      </c>
      <c r="C7407" s="57">
        <v>14.0</v>
      </c>
      <c r="D7407" s="268">
        <v>0.270833333333333</v>
      </c>
      <c r="E7407" s="269">
        <v>7.544122662018525E-5</v>
      </c>
      <c r="F7407" s="269">
        <v>3.2450095736684804E-5</v>
      </c>
    </row>
    <row r="7408" ht="14.25" customHeight="1">
      <c r="A7408" s="267">
        <v>43620.0</v>
      </c>
      <c r="B7408" s="57">
        <v>155.0</v>
      </c>
      <c r="C7408" s="57">
        <v>15.0</v>
      </c>
      <c r="D7408" s="268">
        <v>0.291666666666667</v>
      </c>
      <c r="E7408" s="269">
        <v>9.89577784580922E-5</v>
      </c>
      <c r="F7408" s="269">
        <v>3.7457826560247266E-5</v>
      </c>
    </row>
    <row r="7409" ht="14.25" customHeight="1">
      <c r="A7409" s="267">
        <v>43620.0</v>
      </c>
      <c r="B7409" s="57">
        <v>155.0</v>
      </c>
      <c r="C7409" s="57">
        <v>16.0</v>
      </c>
      <c r="D7409" s="268">
        <v>0.3125</v>
      </c>
      <c r="E7409" s="269">
        <v>1.1815073696082793E-4</v>
      </c>
      <c r="F7409" s="269">
        <v>4.236540276733849E-5</v>
      </c>
    </row>
    <row r="7410" ht="14.25" customHeight="1">
      <c r="A7410" s="267">
        <v>43620.0</v>
      </c>
      <c r="B7410" s="57">
        <v>155.0</v>
      </c>
      <c r="C7410" s="57">
        <v>17.0</v>
      </c>
      <c r="D7410" s="268">
        <v>0.333333333333333</v>
      </c>
      <c r="E7410" s="269">
        <v>1.392309768893254E-4</v>
      </c>
      <c r="F7410" s="269">
        <v>4.8675143605027206E-5</v>
      </c>
    </row>
    <row r="7411" ht="14.25" customHeight="1">
      <c r="A7411" s="267">
        <v>43620.0</v>
      </c>
      <c r="B7411" s="57">
        <v>155.0</v>
      </c>
      <c r="C7411" s="57">
        <v>18.0</v>
      </c>
      <c r="D7411" s="268">
        <v>0.354166666666667</v>
      </c>
      <c r="E7411" s="269">
        <v>1.557368049256635E-4</v>
      </c>
      <c r="F7411" s="269">
        <v>5.4383956743888416E-5</v>
      </c>
    </row>
    <row r="7412" ht="14.25" customHeight="1">
      <c r="A7412" s="267">
        <v>43620.0</v>
      </c>
      <c r="B7412" s="57">
        <v>155.0</v>
      </c>
      <c r="C7412" s="57">
        <v>19.0</v>
      </c>
      <c r="D7412" s="268">
        <v>0.375</v>
      </c>
      <c r="E7412" s="269">
        <v>1.725795725244626E-4</v>
      </c>
      <c r="F7412" s="269">
        <v>5.6887822155669654E-5</v>
      </c>
    </row>
    <row r="7413" ht="14.25" customHeight="1">
      <c r="A7413" s="267">
        <v>43620.0</v>
      </c>
      <c r="B7413" s="57">
        <v>155.0</v>
      </c>
      <c r="C7413" s="57">
        <v>20.0</v>
      </c>
      <c r="D7413" s="268">
        <v>0.395833333333333</v>
      </c>
      <c r="E7413" s="269">
        <v>1.9876154037580697E-4</v>
      </c>
      <c r="F7413" s="269">
        <v>6.029307911569213E-5</v>
      </c>
    </row>
    <row r="7414" ht="14.25" customHeight="1">
      <c r="A7414" s="267">
        <v>43620.0</v>
      </c>
      <c r="B7414" s="57">
        <v>155.0</v>
      </c>
      <c r="C7414" s="57">
        <v>21.0</v>
      </c>
      <c r="D7414" s="268">
        <v>0.416666666666667</v>
      </c>
      <c r="E7414" s="269">
        <v>2.15946489488509E-4</v>
      </c>
      <c r="F7414" s="269">
        <v>6.049338834863463E-5</v>
      </c>
    </row>
    <row r="7415" ht="14.25" customHeight="1">
      <c r="A7415" s="267">
        <v>43620.0</v>
      </c>
      <c r="B7415" s="57">
        <v>155.0</v>
      </c>
      <c r="C7415" s="57">
        <v>22.0</v>
      </c>
      <c r="D7415" s="268">
        <v>0.4375</v>
      </c>
      <c r="E7415" s="269">
        <v>2.2062242675211885E-4</v>
      </c>
      <c r="F7415" s="269">
        <v>5.7789213703910896E-5</v>
      </c>
    </row>
    <row r="7416" ht="14.25" customHeight="1">
      <c r="A7416" s="267">
        <v>43620.0</v>
      </c>
      <c r="B7416" s="57">
        <v>155.0</v>
      </c>
      <c r="C7416" s="57">
        <v>23.0</v>
      </c>
      <c r="D7416" s="268">
        <v>0.458333333333333</v>
      </c>
      <c r="E7416" s="269">
        <v>2.471963423434565E-4</v>
      </c>
      <c r="F7416" s="269">
        <v>5.859045063568089E-5</v>
      </c>
    </row>
    <row r="7417" ht="14.25" customHeight="1">
      <c r="A7417" s="267">
        <v>43620.0</v>
      </c>
      <c r="B7417" s="57">
        <v>155.0</v>
      </c>
      <c r="C7417" s="57">
        <v>24.0</v>
      </c>
      <c r="D7417" s="268">
        <v>0.479166666666667</v>
      </c>
      <c r="E7417" s="269">
        <v>2.843176529557985E-4</v>
      </c>
      <c r="F7417" s="269">
        <v>5.798952293685338E-5</v>
      </c>
    </row>
    <row r="7418" ht="14.25" customHeight="1">
      <c r="A7418" s="267">
        <v>43620.0</v>
      </c>
      <c r="B7418" s="57">
        <v>155.0</v>
      </c>
      <c r="C7418" s="57">
        <v>25.0</v>
      </c>
      <c r="D7418" s="268">
        <v>0.5</v>
      </c>
      <c r="E7418" s="269">
        <v>2.9899387751043725E-4</v>
      </c>
      <c r="F7418" s="269">
        <v>5.959199680039339E-5</v>
      </c>
    </row>
    <row r="7419" ht="14.25" customHeight="1">
      <c r="A7419" s="267">
        <v>43620.0</v>
      </c>
      <c r="B7419" s="57">
        <v>155.0</v>
      </c>
      <c r="C7419" s="57">
        <v>26.0</v>
      </c>
      <c r="D7419" s="268">
        <v>0.520833333333333</v>
      </c>
      <c r="E7419" s="269">
        <v>2.9438982809621393E-4</v>
      </c>
      <c r="F7419" s="269">
        <v>5.81898321697959E-5</v>
      </c>
    </row>
    <row r="7420" ht="14.25" customHeight="1">
      <c r="A7420" s="267">
        <v>43620.0</v>
      </c>
      <c r="B7420" s="57">
        <v>155.0</v>
      </c>
      <c r="C7420" s="57">
        <v>27.0</v>
      </c>
      <c r="D7420" s="268">
        <v>0.541666666666667</v>
      </c>
      <c r="E7420" s="269">
        <v>2.796014509154297E-4</v>
      </c>
      <c r="F7420" s="269">
        <v>5.608658522389965E-5</v>
      </c>
    </row>
    <row r="7421" ht="14.25" customHeight="1">
      <c r="A7421" s="267">
        <v>43620.0</v>
      </c>
      <c r="B7421" s="57">
        <v>155.0</v>
      </c>
      <c r="C7421" s="57">
        <v>28.0</v>
      </c>
      <c r="D7421" s="268">
        <v>0.5625</v>
      </c>
      <c r="E7421" s="269">
        <v>2.4946102725409896E-4</v>
      </c>
      <c r="F7421" s="269">
        <v>5.5285348292129665E-5</v>
      </c>
    </row>
    <row r="7422" ht="14.25" customHeight="1">
      <c r="A7422" s="267">
        <v>43620.0</v>
      </c>
      <c r="B7422" s="57">
        <v>155.0</v>
      </c>
      <c r="C7422" s="57">
        <v>29.0</v>
      </c>
      <c r="D7422" s="268">
        <v>0.583333333333333</v>
      </c>
      <c r="E7422" s="269">
        <v>2.2391325887495826E-4</v>
      </c>
      <c r="F7422" s="269">
        <v>5.488472982624466E-5</v>
      </c>
    </row>
    <row r="7423" ht="14.25" customHeight="1">
      <c r="A7423" s="267">
        <v>43620.0</v>
      </c>
      <c r="B7423" s="57">
        <v>155.0</v>
      </c>
      <c r="C7423" s="57">
        <v>30.0</v>
      </c>
      <c r="D7423" s="268">
        <v>0.604166666666667</v>
      </c>
      <c r="E7423" s="269">
        <v>2.250980015763633E-4</v>
      </c>
      <c r="F7423" s="269">
        <v>5.608658522389965E-5</v>
      </c>
    </row>
    <row r="7424" ht="14.25" customHeight="1">
      <c r="A7424" s="267">
        <v>43620.0</v>
      </c>
      <c r="B7424" s="57">
        <v>155.0</v>
      </c>
      <c r="C7424" s="57">
        <v>31.0</v>
      </c>
      <c r="D7424" s="268">
        <v>0.625</v>
      </c>
      <c r="E7424" s="269">
        <v>2.0726581713380755E-4</v>
      </c>
      <c r="F7424" s="269">
        <v>5.518519367565842E-5</v>
      </c>
    </row>
    <row r="7425" ht="14.25" customHeight="1">
      <c r="A7425" s="267">
        <v>43620.0</v>
      </c>
      <c r="B7425" s="57">
        <v>155.0</v>
      </c>
      <c r="C7425" s="57">
        <v>32.0</v>
      </c>
      <c r="D7425" s="268">
        <v>0.645833333333333</v>
      </c>
      <c r="E7425" s="269">
        <v>1.8266934446145195E-4</v>
      </c>
      <c r="F7425" s="269">
        <v>5.6487203689784654E-5</v>
      </c>
    </row>
    <row r="7426" ht="14.25" customHeight="1">
      <c r="A7426" s="267">
        <v>43620.0</v>
      </c>
      <c r="B7426" s="57">
        <v>155.0</v>
      </c>
      <c r="C7426" s="57">
        <v>33.0</v>
      </c>
      <c r="D7426" s="268">
        <v>0.666666666666667</v>
      </c>
      <c r="E7426" s="269">
        <v>1.5519655496703448E-4</v>
      </c>
      <c r="F7426" s="269">
        <v>5.6286894456842146E-5</v>
      </c>
    </row>
    <row r="7427" ht="14.25" customHeight="1">
      <c r="A7427" s="267">
        <v>43620.0</v>
      </c>
      <c r="B7427" s="57">
        <v>155.0</v>
      </c>
      <c r="C7427" s="57">
        <v>34.0</v>
      </c>
      <c r="D7427" s="268">
        <v>0.6875</v>
      </c>
      <c r="E7427" s="269">
        <v>1.2804146953350305E-4</v>
      </c>
      <c r="F7427" s="269">
        <v>5.758890447096841E-5</v>
      </c>
    </row>
    <row r="7428" ht="14.25" customHeight="1">
      <c r="A7428" s="267">
        <v>43620.0</v>
      </c>
      <c r="B7428" s="57">
        <v>155.0</v>
      </c>
      <c r="C7428" s="57">
        <v>35.0</v>
      </c>
      <c r="D7428" s="268">
        <v>0.708333333333333</v>
      </c>
      <c r="E7428" s="269">
        <v>1.0311337943938296E-4</v>
      </c>
      <c r="F7428" s="269">
        <v>6.229617144511711E-5</v>
      </c>
    </row>
    <row r="7429" ht="14.25" customHeight="1">
      <c r="A7429" s="267">
        <v>43620.0</v>
      </c>
      <c r="B7429" s="57">
        <v>155.0</v>
      </c>
      <c r="C7429" s="57">
        <v>36.0</v>
      </c>
      <c r="D7429" s="268">
        <v>0.729166666666667</v>
      </c>
      <c r="E7429" s="269">
        <v>8.031922420829259E-5</v>
      </c>
      <c r="F7429" s="269">
        <v>6.640251072043834E-5</v>
      </c>
    </row>
    <row r="7430" ht="14.25" customHeight="1">
      <c r="A7430" s="267">
        <v>43620.0</v>
      </c>
      <c r="B7430" s="57">
        <v>155.0</v>
      </c>
      <c r="C7430" s="57">
        <v>37.0</v>
      </c>
      <c r="D7430" s="268">
        <v>0.75</v>
      </c>
      <c r="E7430" s="269">
        <v>5.389504078303525E-5</v>
      </c>
      <c r="F7430" s="269">
        <v>6.630235610396709E-5</v>
      </c>
    </row>
    <row r="7431" ht="14.25" customHeight="1">
      <c r="A7431" s="267">
        <v>43620.0</v>
      </c>
      <c r="B7431" s="57">
        <v>155.0</v>
      </c>
      <c r="C7431" s="57">
        <v>38.0</v>
      </c>
      <c r="D7431" s="268">
        <v>0.770833333333333</v>
      </c>
      <c r="E7431" s="269">
        <v>3.4750167990573164E-5</v>
      </c>
      <c r="F7431" s="269">
        <v>6.810513920044957E-5</v>
      </c>
    </row>
    <row r="7432" ht="14.25" customHeight="1">
      <c r="A7432" s="267">
        <v>43620.0</v>
      </c>
      <c r="B7432" s="57">
        <v>155.0</v>
      </c>
      <c r="C7432" s="57">
        <v>39.0</v>
      </c>
      <c r="D7432" s="268">
        <v>0.791666666666667</v>
      </c>
      <c r="E7432" s="269">
        <v>2.0772227903158805E-5</v>
      </c>
      <c r="F7432" s="269">
        <v>6.660281995338085E-5</v>
      </c>
    </row>
    <row r="7433" ht="14.25" customHeight="1">
      <c r="A7433" s="267">
        <v>43620.0</v>
      </c>
      <c r="B7433" s="57">
        <v>155.0</v>
      </c>
      <c r="C7433" s="57">
        <v>40.0</v>
      </c>
      <c r="D7433" s="268">
        <v>0.8125</v>
      </c>
      <c r="E7433" s="269">
        <v>1.1679910464297687E-5</v>
      </c>
      <c r="F7433" s="269">
        <v>6.359818145924337E-5</v>
      </c>
    </row>
    <row r="7434" ht="14.25" customHeight="1">
      <c r="A7434" s="267">
        <v>43620.0</v>
      </c>
      <c r="B7434" s="57">
        <v>155.0</v>
      </c>
      <c r="C7434" s="57">
        <v>41.0</v>
      </c>
      <c r="D7434" s="268">
        <v>0.833333333333333</v>
      </c>
      <c r="E7434" s="269">
        <v>5.052644906367996E-6</v>
      </c>
      <c r="F7434" s="269">
        <v>6.149493451334712E-5</v>
      </c>
    </row>
    <row r="7435" ht="14.25" customHeight="1">
      <c r="A7435" s="267">
        <v>43620.0</v>
      </c>
      <c r="B7435" s="57">
        <v>155.0</v>
      </c>
      <c r="C7435" s="57">
        <v>42.0</v>
      </c>
      <c r="D7435" s="268">
        <v>0.854166666666667</v>
      </c>
      <c r="E7435" s="269">
        <v>4.1686013785648796E-7</v>
      </c>
      <c r="F7435" s="269">
        <v>6.0793852198048374E-5</v>
      </c>
    </row>
    <row r="7436" ht="14.25" customHeight="1">
      <c r="A7436" s="267">
        <v>43620.0</v>
      </c>
      <c r="B7436" s="57">
        <v>155.0</v>
      </c>
      <c r="C7436" s="57">
        <v>43.0</v>
      </c>
      <c r="D7436" s="268">
        <v>0.875</v>
      </c>
      <c r="E7436" s="269">
        <v>0.0</v>
      </c>
      <c r="F7436" s="269">
        <v>6.099416143099088E-5</v>
      </c>
    </row>
    <row r="7437" ht="14.25" customHeight="1">
      <c r="A7437" s="267">
        <v>43620.0</v>
      </c>
      <c r="B7437" s="57">
        <v>155.0</v>
      </c>
      <c r="C7437" s="57">
        <v>44.0</v>
      </c>
      <c r="D7437" s="268">
        <v>0.895833333333333</v>
      </c>
      <c r="E7437" s="269">
        <v>0.0</v>
      </c>
      <c r="F7437" s="269">
        <v>6.169524374628963E-5</v>
      </c>
    </row>
    <row r="7438" ht="14.25" customHeight="1">
      <c r="A7438" s="267">
        <v>43620.0</v>
      </c>
      <c r="B7438" s="57">
        <v>155.0</v>
      </c>
      <c r="C7438" s="57">
        <v>45.0</v>
      </c>
      <c r="D7438" s="268">
        <v>0.916666666666667</v>
      </c>
      <c r="E7438" s="269">
        <v>0.0</v>
      </c>
      <c r="F7438" s="269">
        <v>6.0092769882749627E-5</v>
      </c>
    </row>
    <row r="7439" ht="14.25" customHeight="1">
      <c r="A7439" s="267">
        <v>43620.0</v>
      </c>
      <c r="B7439" s="57">
        <v>155.0</v>
      </c>
      <c r="C7439" s="57">
        <v>46.0</v>
      </c>
      <c r="D7439" s="268">
        <v>0.9375</v>
      </c>
      <c r="E7439" s="269">
        <v>0.0</v>
      </c>
      <c r="F7439" s="269">
        <v>5.758890447096841E-5</v>
      </c>
    </row>
    <row r="7440" ht="14.25" customHeight="1">
      <c r="A7440" s="267">
        <v>43620.0</v>
      </c>
      <c r="B7440" s="57">
        <v>155.0</v>
      </c>
      <c r="C7440" s="57">
        <v>47.0</v>
      </c>
      <c r="D7440" s="268">
        <v>0.958333333333333</v>
      </c>
      <c r="E7440" s="269">
        <v>0.0</v>
      </c>
      <c r="F7440" s="269">
        <v>5.117900901680845E-5</v>
      </c>
    </row>
    <row r="7441" ht="14.25" customHeight="1">
      <c r="A7441" s="267">
        <v>43620.0</v>
      </c>
      <c r="B7441" s="57">
        <v>155.0</v>
      </c>
      <c r="C7441" s="57">
        <v>48.0</v>
      </c>
      <c r="D7441" s="268">
        <v>0.979166666666667</v>
      </c>
      <c r="E7441" s="269">
        <v>0.0</v>
      </c>
      <c r="F7441" s="269">
        <v>4.737313359090096E-5</v>
      </c>
    </row>
    <row r="7442" ht="14.25" customHeight="1">
      <c r="A7442" s="267">
        <v>43621.0</v>
      </c>
      <c r="B7442" s="57">
        <v>156.0</v>
      </c>
      <c r="C7442" s="57">
        <v>1.0</v>
      </c>
      <c r="D7442" s="268">
        <v>0.0</v>
      </c>
      <c r="E7442" s="269">
        <v>0.0</v>
      </c>
      <c r="F7442" s="269">
        <v>4.086308352026975E-5</v>
      </c>
    </row>
    <row r="7443" ht="14.25" customHeight="1">
      <c r="A7443" s="267">
        <v>43621.0</v>
      </c>
      <c r="B7443" s="57">
        <v>156.0</v>
      </c>
      <c r="C7443" s="57">
        <v>2.0</v>
      </c>
      <c r="D7443" s="268">
        <v>0.020833333333333332</v>
      </c>
      <c r="E7443" s="269">
        <v>0.0</v>
      </c>
      <c r="F7443" s="269">
        <v>3.6356125779063524E-5</v>
      </c>
    </row>
    <row r="7444" ht="14.25" customHeight="1">
      <c r="A7444" s="267">
        <v>43621.0</v>
      </c>
      <c r="B7444" s="57">
        <v>156.0</v>
      </c>
      <c r="C7444" s="57">
        <v>3.0</v>
      </c>
      <c r="D7444" s="268">
        <v>0.0416666666666667</v>
      </c>
      <c r="E7444" s="269">
        <v>0.0</v>
      </c>
      <c r="F7444" s="269">
        <v>3.3151178051983545E-5</v>
      </c>
    </row>
    <row r="7445" ht="14.25" customHeight="1">
      <c r="A7445" s="267">
        <v>43621.0</v>
      </c>
      <c r="B7445" s="57">
        <v>156.0</v>
      </c>
      <c r="C7445" s="57">
        <v>4.0</v>
      </c>
      <c r="D7445" s="268">
        <v>0.0625</v>
      </c>
      <c r="E7445" s="269">
        <v>0.0</v>
      </c>
      <c r="F7445" s="269">
        <v>3.094777648961606E-5</v>
      </c>
    </row>
    <row r="7446" ht="14.25" customHeight="1">
      <c r="A7446" s="267">
        <v>43621.0</v>
      </c>
      <c r="B7446" s="57">
        <v>156.0</v>
      </c>
      <c r="C7446" s="57">
        <v>5.0</v>
      </c>
      <c r="D7446" s="268">
        <v>0.0833333333333333</v>
      </c>
      <c r="E7446" s="269">
        <v>0.0</v>
      </c>
      <c r="F7446" s="269">
        <v>2.8644220310777324E-5</v>
      </c>
    </row>
    <row r="7447" ht="14.25" customHeight="1">
      <c r="A7447" s="267">
        <v>43621.0</v>
      </c>
      <c r="B7447" s="57">
        <v>156.0</v>
      </c>
      <c r="C7447" s="57">
        <v>6.0</v>
      </c>
      <c r="D7447" s="268">
        <v>0.104166666666667</v>
      </c>
      <c r="E7447" s="269">
        <v>0.0</v>
      </c>
      <c r="F7447" s="269">
        <v>2.7542519529593582E-5</v>
      </c>
    </row>
    <row r="7448" ht="14.25" customHeight="1">
      <c r="A7448" s="267">
        <v>43621.0</v>
      </c>
      <c r="B7448" s="57">
        <v>156.0</v>
      </c>
      <c r="C7448" s="57">
        <v>7.0</v>
      </c>
      <c r="D7448" s="268">
        <v>0.125</v>
      </c>
      <c r="E7448" s="269">
        <v>0.0</v>
      </c>
      <c r="F7448" s="269">
        <v>2.6941591830766084E-5</v>
      </c>
    </row>
    <row r="7449" ht="14.25" customHeight="1">
      <c r="A7449" s="267">
        <v>43621.0</v>
      </c>
      <c r="B7449" s="57">
        <v>156.0</v>
      </c>
      <c r="C7449" s="57">
        <v>8.0</v>
      </c>
      <c r="D7449" s="268">
        <v>0.145833333333333</v>
      </c>
      <c r="E7449" s="269">
        <v>0.0</v>
      </c>
      <c r="F7449" s="269">
        <v>2.6340664131938587E-5</v>
      </c>
    </row>
    <row r="7450" ht="14.25" customHeight="1">
      <c r="A7450" s="267">
        <v>43621.0</v>
      </c>
      <c r="B7450" s="57">
        <v>156.0</v>
      </c>
      <c r="C7450" s="57">
        <v>9.0</v>
      </c>
      <c r="D7450" s="268">
        <v>0.166666666666667</v>
      </c>
      <c r="E7450" s="269">
        <v>1.3282565267697595E-6</v>
      </c>
      <c r="F7450" s="269">
        <v>2.5839891049582346E-5</v>
      </c>
    </row>
    <row r="7451" ht="14.25" customHeight="1">
      <c r="A7451" s="267">
        <v>43621.0</v>
      </c>
      <c r="B7451" s="57">
        <v>156.0</v>
      </c>
      <c r="C7451" s="57">
        <v>10.0</v>
      </c>
      <c r="D7451" s="268">
        <v>0.1875</v>
      </c>
      <c r="E7451" s="269">
        <v>5.379479381498936E-6</v>
      </c>
      <c r="F7451" s="269">
        <v>2.5138808734283598E-5</v>
      </c>
    </row>
    <row r="7452" ht="14.25" customHeight="1">
      <c r="A7452" s="267">
        <v>43621.0</v>
      </c>
      <c r="B7452" s="57">
        <v>156.0</v>
      </c>
      <c r="C7452" s="57">
        <v>11.0</v>
      </c>
      <c r="D7452" s="268">
        <v>0.208333333333333</v>
      </c>
      <c r="E7452" s="269">
        <v>1.3386308334767041E-5</v>
      </c>
      <c r="F7452" s="269">
        <v>2.6641127981352337E-5</v>
      </c>
    </row>
    <row r="7453" ht="14.25" customHeight="1">
      <c r="A7453" s="267">
        <v>43621.0</v>
      </c>
      <c r="B7453" s="57">
        <v>156.0</v>
      </c>
      <c r="C7453" s="57">
        <v>12.0</v>
      </c>
      <c r="D7453" s="268">
        <v>0.229166666666667</v>
      </c>
      <c r="E7453" s="269">
        <v>2.3892069368102534E-5</v>
      </c>
      <c r="F7453" s="269">
        <v>2.644081874840984E-5</v>
      </c>
    </row>
    <row r="7454" ht="14.25" customHeight="1">
      <c r="A7454" s="267">
        <v>43621.0</v>
      </c>
      <c r="B7454" s="57">
        <v>156.0</v>
      </c>
      <c r="C7454" s="57">
        <v>13.0</v>
      </c>
      <c r="D7454" s="268">
        <v>0.25</v>
      </c>
      <c r="E7454" s="269">
        <v>4.2021039885987975E-5</v>
      </c>
      <c r="F7454" s="269">
        <v>2.8143447228421073E-5</v>
      </c>
    </row>
    <row r="7455" ht="14.25" customHeight="1">
      <c r="A7455" s="267">
        <v>43621.0</v>
      </c>
      <c r="B7455" s="57">
        <v>156.0</v>
      </c>
      <c r="C7455" s="57">
        <v>14.0</v>
      </c>
      <c r="D7455" s="268">
        <v>0.270833333333333</v>
      </c>
      <c r="E7455" s="269">
        <v>6.370794359359687E-5</v>
      </c>
      <c r="F7455" s="269">
        <v>2.9545611859018566E-5</v>
      </c>
    </row>
    <row r="7456" ht="14.25" customHeight="1">
      <c r="A7456" s="267">
        <v>43621.0</v>
      </c>
      <c r="B7456" s="57">
        <v>156.0</v>
      </c>
      <c r="C7456" s="57">
        <v>15.0</v>
      </c>
      <c r="D7456" s="268">
        <v>0.291666666666667</v>
      </c>
      <c r="E7456" s="269">
        <v>8.732433197966947E-5</v>
      </c>
      <c r="F7456" s="269">
        <v>3.3151178051983545E-5</v>
      </c>
    </row>
    <row r="7457" ht="14.25" customHeight="1">
      <c r="A7457" s="267">
        <v>43621.0</v>
      </c>
      <c r="B7457" s="57">
        <v>156.0</v>
      </c>
      <c r="C7457" s="57">
        <v>16.0</v>
      </c>
      <c r="D7457" s="268">
        <v>0.3125</v>
      </c>
      <c r="E7457" s="269">
        <v>1.1436420808033583E-4</v>
      </c>
      <c r="F7457" s="269">
        <v>3.755798117671852E-5</v>
      </c>
    </row>
    <row r="7458" ht="14.25" customHeight="1">
      <c r="A7458" s="267">
        <v>43621.0</v>
      </c>
      <c r="B7458" s="57">
        <v>156.0</v>
      </c>
      <c r="C7458" s="57">
        <v>17.0</v>
      </c>
      <c r="D7458" s="268">
        <v>0.333333333333333</v>
      </c>
      <c r="E7458" s="269">
        <v>1.4171312969389155E-4</v>
      </c>
      <c r="F7458" s="269">
        <v>4.456880432970597E-5</v>
      </c>
    </row>
    <row r="7459" ht="14.25" customHeight="1">
      <c r="A7459" s="267">
        <v>43621.0</v>
      </c>
      <c r="B7459" s="57">
        <v>156.0</v>
      </c>
      <c r="C7459" s="57">
        <v>18.0</v>
      </c>
      <c r="D7459" s="268">
        <v>0.354166666666667</v>
      </c>
      <c r="E7459" s="269">
        <v>1.6949317829629572E-4</v>
      </c>
      <c r="F7459" s="269">
        <v>5.188009133210718E-5</v>
      </c>
    </row>
    <row r="7460" ht="14.25" customHeight="1">
      <c r="A7460" s="267">
        <v>43621.0</v>
      </c>
      <c r="B7460" s="57">
        <v>156.0</v>
      </c>
      <c r="C7460" s="57">
        <v>19.0</v>
      </c>
      <c r="D7460" s="268">
        <v>0.375</v>
      </c>
      <c r="E7460" s="269">
        <v>1.9438899419340816E-4</v>
      </c>
      <c r="F7460" s="269">
        <v>5.6487203689784654E-5</v>
      </c>
    </row>
    <row r="7461" ht="14.25" customHeight="1">
      <c r="A7461" s="267">
        <v>43621.0</v>
      </c>
      <c r="B7461" s="57">
        <v>156.0</v>
      </c>
      <c r="C7461" s="57">
        <v>20.0</v>
      </c>
      <c r="D7461" s="268">
        <v>0.395833333333333</v>
      </c>
      <c r="E7461" s="269">
        <v>2.2006007709348072E-4</v>
      </c>
      <c r="F7461" s="269">
        <v>5.8991069101565885E-5</v>
      </c>
    </row>
    <row r="7462" ht="14.25" customHeight="1">
      <c r="A7462" s="267">
        <v>43621.0</v>
      </c>
      <c r="B7462" s="57">
        <v>156.0</v>
      </c>
      <c r="C7462" s="57">
        <v>21.0</v>
      </c>
      <c r="D7462" s="268">
        <v>0.416666666666667</v>
      </c>
      <c r="E7462" s="269">
        <v>2.3664313535004801E-4</v>
      </c>
      <c r="F7462" s="269">
        <v>5.9992615266278386E-5</v>
      </c>
    </row>
    <row r="7463" ht="14.25" customHeight="1">
      <c r="A7463" s="267">
        <v>43621.0</v>
      </c>
      <c r="B7463" s="57">
        <v>156.0</v>
      </c>
      <c r="C7463" s="57">
        <v>22.0</v>
      </c>
      <c r="D7463" s="268">
        <v>0.4375</v>
      </c>
      <c r="E7463" s="269">
        <v>2.4882748059941624E-4</v>
      </c>
      <c r="F7463" s="269">
        <v>6.099416143099088E-5</v>
      </c>
    </row>
    <row r="7464" ht="14.25" customHeight="1">
      <c r="A7464" s="267">
        <v>43621.0</v>
      </c>
      <c r="B7464" s="57">
        <v>156.0</v>
      </c>
      <c r="C7464" s="57">
        <v>23.0</v>
      </c>
      <c r="D7464" s="268">
        <v>0.458333333333333</v>
      </c>
      <c r="E7464" s="269">
        <v>2.6204423435715517E-4</v>
      </c>
      <c r="F7464" s="269">
        <v>6.0894006814519635E-5</v>
      </c>
    </row>
    <row r="7465" ht="14.25" customHeight="1">
      <c r="A7465" s="267">
        <v>43621.0</v>
      </c>
      <c r="B7465" s="57">
        <v>156.0</v>
      </c>
      <c r="C7465" s="57">
        <v>24.0</v>
      </c>
      <c r="D7465" s="268">
        <v>0.479166666666667</v>
      </c>
      <c r="E7465" s="269">
        <v>2.7304800788323694E-4</v>
      </c>
      <c r="F7465" s="269">
        <v>6.269678991100212E-5</v>
      </c>
    </row>
    <row r="7466" ht="14.25" customHeight="1">
      <c r="A7466" s="267">
        <v>43621.0</v>
      </c>
      <c r="B7466" s="57">
        <v>156.0</v>
      </c>
      <c r="C7466" s="57">
        <v>25.0</v>
      </c>
      <c r="D7466" s="268">
        <v>0.5</v>
      </c>
      <c r="E7466" s="269">
        <v>2.7404760869915074E-4</v>
      </c>
      <c r="F7466" s="269">
        <v>6.189555297923212E-5</v>
      </c>
    </row>
    <row r="7467" ht="14.25" customHeight="1">
      <c r="A7467" s="267">
        <v>43621.0</v>
      </c>
      <c r="B7467" s="57">
        <v>156.0</v>
      </c>
      <c r="C7467" s="57">
        <v>26.0</v>
      </c>
      <c r="D7467" s="268">
        <v>0.520833333333333</v>
      </c>
      <c r="E7467" s="269">
        <v>2.662214062567623E-4</v>
      </c>
      <c r="F7467" s="269">
        <v>6.269678991100212E-5</v>
      </c>
    </row>
    <row r="7468" ht="14.25" customHeight="1">
      <c r="A7468" s="267">
        <v>43621.0</v>
      </c>
      <c r="B7468" s="57">
        <v>156.0</v>
      </c>
      <c r="C7468" s="57">
        <v>27.0</v>
      </c>
      <c r="D7468" s="268">
        <v>0.541666666666667</v>
      </c>
      <c r="E7468" s="269">
        <v>2.571732290131906E-4</v>
      </c>
      <c r="F7468" s="269">
        <v>6.229617144511711E-5</v>
      </c>
    </row>
    <row r="7469" ht="14.25" customHeight="1">
      <c r="A7469" s="267">
        <v>43621.0</v>
      </c>
      <c r="B7469" s="57">
        <v>156.0</v>
      </c>
      <c r="C7469" s="57">
        <v>28.0</v>
      </c>
      <c r="D7469" s="268">
        <v>0.5625</v>
      </c>
      <c r="E7469" s="269">
        <v>2.353290702607402E-4</v>
      </c>
      <c r="F7469" s="269">
        <v>5.869060525215214E-5</v>
      </c>
    </row>
    <row r="7470" ht="14.25" customHeight="1">
      <c r="A7470" s="267">
        <v>43621.0</v>
      </c>
      <c r="B7470" s="57">
        <v>156.0</v>
      </c>
      <c r="C7470" s="57">
        <v>29.0</v>
      </c>
      <c r="D7470" s="268">
        <v>0.583333333333333</v>
      </c>
      <c r="E7470" s="269">
        <v>2.1591004147559955E-4</v>
      </c>
      <c r="F7470" s="269">
        <v>5.788936832038214E-5</v>
      </c>
    </row>
    <row r="7471" ht="14.25" customHeight="1">
      <c r="A7471" s="267">
        <v>43621.0</v>
      </c>
      <c r="B7471" s="57">
        <v>156.0</v>
      </c>
      <c r="C7471" s="57">
        <v>30.0</v>
      </c>
      <c r="D7471" s="268">
        <v>0.604166666666667</v>
      </c>
      <c r="E7471" s="269">
        <v>1.9477169638539032E-4</v>
      </c>
      <c r="F7471" s="269">
        <v>5.6887822155669654E-5</v>
      </c>
    </row>
    <row r="7472" ht="14.25" customHeight="1">
      <c r="A7472" s="267">
        <v>43621.0</v>
      </c>
      <c r="B7472" s="57">
        <v>156.0</v>
      </c>
      <c r="C7472" s="57">
        <v>31.0</v>
      </c>
      <c r="D7472" s="268">
        <v>0.625</v>
      </c>
      <c r="E7472" s="269">
        <v>1.717548532322212E-4</v>
      </c>
      <c r="F7472" s="269">
        <v>5.81898321697959E-5</v>
      </c>
    </row>
    <row r="7473" ht="14.25" customHeight="1">
      <c r="A7473" s="267">
        <v>43621.0</v>
      </c>
      <c r="B7473" s="57">
        <v>156.0</v>
      </c>
      <c r="C7473" s="57">
        <v>32.0</v>
      </c>
      <c r="D7473" s="268">
        <v>0.645833333333333</v>
      </c>
      <c r="E7473" s="269">
        <v>1.6656414125010944E-4</v>
      </c>
      <c r="F7473" s="269">
        <v>5.949184218392214E-5</v>
      </c>
    </row>
    <row r="7474" ht="14.25" customHeight="1">
      <c r="A7474" s="267">
        <v>43621.0</v>
      </c>
      <c r="B7474" s="57">
        <v>156.0</v>
      </c>
      <c r="C7474" s="57">
        <v>33.0</v>
      </c>
      <c r="D7474" s="268">
        <v>0.666666666666667</v>
      </c>
      <c r="E7474" s="269">
        <v>1.4143295143944663E-4</v>
      </c>
      <c r="F7474" s="269">
        <v>6.129462528040462E-5</v>
      </c>
    </row>
    <row r="7475" ht="14.25" customHeight="1">
      <c r="A7475" s="267">
        <v>43621.0</v>
      </c>
      <c r="B7475" s="57">
        <v>156.0</v>
      </c>
      <c r="C7475" s="57">
        <v>34.0</v>
      </c>
      <c r="D7475" s="268">
        <v>0.6875</v>
      </c>
      <c r="E7475" s="269">
        <v>1.22819962825518E-4</v>
      </c>
      <c r="F7475" s="269">
        <v>6.419910915807086E-5</v>
      </c>
    </row>
    <row r="7476" ht="14.25" customHeight="1">
      <c r="A7476" s="267">
        <v>43621.0</v>
      </c>
      <c r="B7476" s="57">
        <v>156.0</v>
      </c>
      <c r="C7476" s="57">
        <v>35.0</v>
      </c>
      <c r="D7476" s="268">
        <v>0.708333333333333</v>
      </c>
      <c r="E7476" s="269">
        <v>9.565194044342944E-5</v>
      </c>
      <c r="F7476" s="269">
        <v>6.630235610396709E-5</v>
      </c>
    </row>
    <row r="7477" ht="14.25" customHeight="1">
      <c r="A7477" s="267">
        <v>43621.0</v>
      </c>
      <c r="B7477" s="57">
        <v>156.0</v>
      </c>
      <c r="C7477" s="57">
        <v>36.0</v>
      </c>
      <c r="D7477" s="268">
        <v>0.729166666666667</v>
      </c>
      <c r="E7477" s="269">
        <v>6.930198174851243E-5</v>
      </c>
      <c r="F7477" s="269">
        <v>6.800498458397833E-5</v>
      </c>
    </row>
    <row r="7478" ht="14.25" customHeight="1">
      <c r="A7478" s="267">
        <v>43621.0</v>
      </c>
      <c r="B7478" s="57">
        <v>156.0</v>
      </c>
      <c r="C7478" s="57">
        <v>37.0</v>
      </c>
      <c r="D7478" s="268">
        <v>0.75</v>
      </c>
      <c r="E7478" s="269">
        <v>4.7126706389921806E-5</v>
      </c>
      <c r="F7478" s="269">
        <v>6.810513920044957E-5</v>
      </c>
    </row>
    <row r="7479" ht="14.25" customHeight="1">
      <c r="A7479" s="267">
        <v>43621.0</v>
      </c>
      <c r="B7479" s="57">
        <v>156.0</v>
      </c>
      <c r="C7479" s="57">
        <v>38.0</v>
      </c>
      <c r="D7479" s="268">
        <v>0.770833333333333</v>
      </c>
      <c r="E7479" s="269">
        <v>3.051935083113559E-5</v>
      </c>
      <c r="F7479" s="269">
        <v>6.800498458397833E-5</v>
      </c>
    </row>
    <row r="7480" ht="14.25" customHeight="1">
      <c r="A7480" s="267">
        <v>43621.0</v>
      </c>
      <c r="B7480" s="57">
        <v>156.0</v>
      </c>
      <c r="C7480" s="57">
        <v>39.0</v>
      </c>
      <c r="D7480" s="268">
        <v>0.791666666666667</v>
      </c>
      <c r="E7480" s="269">
        <v>1.9700163702665414E-5</v>
      </c>
      <c r="F7480" s="269">
        <v>6.730390226867957E-5</v>
      </c>
    </row>
    <row r="7481" ht="14.25" customHeight="1">
      <c r="A7481" s="267">
        <v>43621.0</v>
      </c>
      <c r="B7481" s="57">
        <v>156.0</v>
      </c>
      <c r="C7481" s="57">
        <v>40.0</v>
      </c>
      <c r="D7481" s="268">
        <v>0.8125</v>
      </c>
      <c r="E7481" s="269">
        <v>9.71788559625558E-6</v>
      </c>
      <c r="F7481" s="269">
        <v>6.710359303573709E-5</v>
      </c>
    </row>
    <row r="7482" ht="14.25" customHeight="1">
      <c r="A7482" s="267">
        <v>43621.0</v>
      </c>
      <c r="B7482" s="57">
        <v>156.0</v>
      </c>
      <c r="C7482" s="57">
        <v>41.0</v>
      </c>
      <c r="D7482" s="268">
        <v>0.833333333333333</v>
      </c>
      <c r="E7482" s="269">
        <v>3.778977852829863E-6</v>
      </c>
      <c r="F7482" s="269">
        <v>6.720374765220833E-5</v>
      </c>
    </row>
    <row r="7483" ht="14.25" customHeight="1">
      <c r="A7483" s="267">
        <v>43621.0</v>
      </c>
      <c r="B7483" s="57">
        <v>156.0</v>
      </c>
      <c r="C7483" s="57">
        <v>42.0</v>
      </c>
      <c r="D7483" s="268">
        <v>0.854166666666667</v>
      </c>
      <c r="E7483" s="269">
        <v>3.0768248270359826E-7</v>
      </c>
      <c r="F7483" s="269">
        <v>6.590173763808209E-5</v>
      </c>
    </row>
    <row r="7484" ht="14.25" customHeight="1">
      <c r="A7484" s="267">
        <v>43621.0</v>
      </c>
      <c r="B7484" s="57">
        <v>156.0</v>
      </c>
      <c r="C7484" s="57">
        <v>43.0</v>
      </c>
      <c r="D7484" s="268">
        <v>0.875</v>
      </c>
      <c r="E7484" s="269">
        <v>0.0</v>
      </c>
      <c r="F7484" s="269">
        <v>6.580158302161085E-5</v>
      </c>
    </row>
    <row r="7485" ht="14.25" customHeight="1">
      <c r="A7485" s="267">
        <v>43621.0</v>
      </c>
      <c r="B7485" s="57">
        <v>156.0</v>
      </c>
      <c r="C7485" s="57">
        <v>44.0</v>
      </c>
      <c r="D7485" s="268">
        <v>0.895833333333333</v>
      </c>
      <c r="E7485" s="269">
        <v>0.0</v>
      </c>
      <c r="F7485" s="269">
        <v>6.520065532278334E-5</v>
      </c>
    </row>
    <row r="7486" ht="14.25" customHeight="1">
      <c r="A7486" s="267">
        <v>43621.0</v>
      </c>
      <c r="B7486" s="57">
        <v>156.0</v>
      </c>
      <c r="C7486" s="57">
        <v>45.0</v>
      </c>
      <c r="D7486" s="268">
        <v>0.916666666666667</v>
      </c>
      <c r="E7486" s="269">
        <v>0.0</v>
      </c>
      <c r="F7486" s="269">
        <v>6.359818145924337E-5</v>
      </c>
    </row>
    <row r="7487" ht="14.25" customHeight="1">
      <c r="A7487" s="267">
        <v>43621.0</v>
      </c>
      <c r="B7487" s="57">
        <v>156.0</v>
      </c>
      <c r="C7487" s="57">
        <v>46.0</v>
      </c>
      <c r="D7487" s="268">
        <v>0.9375</v>
      </c>
      <c r="E7487" s="269">
        <v>0.0</v>
      </c>
      <c r="F7487" s="269">
        <v>5.798952293685338E-5</v>
      </c>
    </row>
    <row r="7488" ht="14.25" customHeight="1">
      <c r="A7488" s="267">
        <v>43621.0</v>
      </c>
      <c r="B7488" s="57">
        <v>156.0</v>
      </c>
      <c r="C7488" s="57">
        <v>47.0</v>
      </c>
      <c r="D7488" s="268">
        <v>0.958333333333333</v>
      </c>
      <c r="E7488" s="269">
        <v>0.0</v>
      </c>
      <c r="F7488" s="269">
        <v>5.077839055092343E-5</v>
      </c>
    </row>
    <row r="7489" ht="14.25" customHeight="1">
      <c r="A7489" s="267">
        <v>43621.0</v>
      </c>
      <c r="B7489" s="57">
        <v>156.0</v>
      </c>
      <c r="C7489" s="57">
        <v>48.0</v>
      </c>
      <c r="D7489" s="268">
        <v>0.979166666666667</v>
      </c>
      <c r="E7489" s="269">
        <v>0.0</v>
      </c>
      <c r="F7489" s="269">
        <v>4.3567258164993484E-5</v>
      </c>
    </row>
    <row r="7490" ht="14.25" customHeight="1">
      <c r="A7490" s="267">
        <v>43622.0</v>
      </c>
      <c r="B7490" s="57">
        <v>157.0</v>
      </c>
      <c r="C7490" s="57">
        <v>1.0</v>
      </c>
      <c r="D7490" s="268">
        <v>0.0</v>
      </c>
      <c r="E7490" s="269">
        <v>0.0</v>
      </c>
      <c r="F7490" s="269">
        <v>3.725751732730477E-5</v>
      </c>
    </row>
    <row r="7491" ht="14.25" customHeight="1">
      <c r="A7491" s="267">
        <v>43622.0</v>
      </c>
      <c r="B7491" s="57">
        <v>157.0</v>
      </c>
      <c r="C7491" s="57">
        <v>2.0</v>
      </c>
      <c r="D7491" s="268">
        <v>0.020833333333333332</v>
      </c>
      <c r="E7491" s="269">
        <v>0.0</v>
      </c>
      <c r="F7491" s="269">
        <v>3.2950868819041045E-5</v>
      </c>
    </row>
    <row r="7492" ht="14.25" customHeight="1">
      <c r="A7492" s="267">
        <v>43622.0</v>
      </c>
      <c r="B7492" s="57">
        <v>157.0</v>
      </c>
      <c r="C7492" s="57">
        <v>3.0</v>
      </c>
      <c r="D7492" s="268">
        <v>0.0416666666666667</v>
      </c>
      <c r="E7492" s="269">
        <v>0.0</v>
      </c>
      <c r="F7492" s="269">
        <v>3.0246694174317314E-5</v>
      </c>
    </row>
    <row r="7493" ht="14.25" customHeight="1">
      <c r="A7493" s="267">
        <v>43622.0</v>
      </c>
      <c r="B7493" s="57">
        <v>157.0</v>
      </c>
      <c r="C7493" s="57">
        <v>4.0</v>
      </c>
      <c r="D7493" s="268">
        <v>0.0625</v>
      </c>
      <c r="E7493" s="269">
        <v>0.0</v>
      </c>
      <c r="F7493" s="269">
        <v>2.9044838776662325E-5</v>
      </c>
    </row>
    <row r="7494" ht="14.25" customHeight="1">
      <c r="A7494" s="267">
        <v>43622.0</v>
      </c>
      <c r="B7494" s="57">
        <v>157.0</v>
      </c>
      <c r="C7494" s="57">
        <v>5.0</v>
      </c>
      <c r="D7494" s="268">
        <v>0.0833333333333333</v>
      </c>
      <c r="E7494" s="269">
        <v>0.0</v>
      </c>
      <c r="F7494" s="269">
        <v>2.704174644723733E-5</v>
      </c>
    </row>
    <row r="7495" ht="14.25" customHeight="1">
      <c r="A7495" s="267">
        <v>43622.0</v>
      </c>
      <c r="B7495" s="57">
        <v>157.0</v>
      </c>
      <c r="C7495" s="57">
        <v>6.0</v>
      </c>
      <c r="D7495" s="268">
        <v>0.104166666666667</v>
      </c>
      <c r="E7495" s="269">
        <v>0.0</v>
      </c>
      <c r="F7495" s="269">
        <v>2.6240509515467337E-5</v>
      </c>
    </row>
    <row r="7496" ht="14.25" customHeight="1">
      <c r="A7496" s="267">
        <v>43622.0</v>
      </c>
      <c r="B7496" s="57">
        <v>157.0</v>
      </c>
      <c r="C7496" s="57">
        <v>7.0</v>
      </c>
      <c r="D7496" s="268">
        <v>0.125</v>
      </c>
      <c r="E7496" s="269">
        <v>0.0</v>
      </c>
      <c r="F7496" s="269">
        <v>2.6240509515467337E-5</v>
      </c>
    </row>
    <row r="7497" ht="14.25" customHeight="1">
      <c r="A7497" s="267">
        <v>43622.0</v>
      </c>
      <c r="B7497" s="57">
        <v>157.0</v>
      </c>
      <c r="C7497" s="57">
        <v>8.0</v>
      </c>
      <c r="D7497" s="268">
        <v>0.145833333333333</v>
      </c>
      <c r="E7497" s="269">
        <v>1.8389380073378349E-6</v>
      </c>
      <c r="F7497" s="269">
        <v>2.5639581816639835E-5</v>
      </c>
    </row>
    <row r="7498" ht="14.25" customHeight="1">
      <c r="A7498" s="267">
        <v>43622.0</v>
      </c>
      <c r="B7498" s="57">
        <v>157.0</v>
      </c>
      <c r="C7498" s="57">
        <v>9.0</v>
      </c>
      <c r="D7498" s="268">
        <v>0.166666666666667</v>
      </c>
      <c r="E7498" s="269">
        <v>2.137609167734555E-6</v>
      </c>
      <c r="F7498" s="269">
        <v>2.5839891049582346E-5</v>
      </c>
    </row>
    <row r="7499" ht="14.25" customHeight="1">
      <c r="A7499" s="267">
        <v>43622.0</v>
      </c>
      <c r="B7499" s="57">
        <v>157.0</v>
      </c>
      <c r="C7499" s="57">
        <v>10.0</v>
      </c>
      <c r="D7499" s="268">
        <v>0.1875</v>
      </c>
      <c r="E7499" s="269">
        <v>7.403653423568821E-6</v>
      </c>
      <c r="F7499" s="269">
        <v>2.594004566605359E-5</v>
      </c>
    </row>
    <row r="7500" ht="14.25" customHeight="1">
      <c r="A7500" s="267">
        <v>43622.0</v>
      </c>
      <c r="B7500" s="57">
        <v>157.0</v>
      </c>
      <c r="C7500" s="57">
        <v>11.0</v>
      </c>
      <c r="D7500" s="268">
        <v>0.208333333333333</v>
      </c>
      <c r="E7500" s="269">
        <v>1.7431983150856384E-5</v>
      </c>
      <c r="F7500" s="269">
        <v>2.6641127981352337E-5</v>
      </c>
    </row>
    <row r="7501" ht="14.25" customHeight="1">
      <c r="A7501" s="267">
        <v>43622.0</v>
      </c>
      <c r="B7501" s="57">
        <v>157.0</v>
      </c>
      <c r="C7501" s="57">
        <v>12.0</v>
      </c>
      <c r="D7501" s="268">
        <v>0.229166666666667</v>
      </c>
      <c r="E7501" s="269">
        <v>3.118545023876445E-5</v>
      </c>
      <c r="F7501" s="269">
        <v>2.784298337900733E-5</v>
      </c>
    </row>
    <row r="7502" ht="14.25" customHeight="1">
      <c r="A7502" s="267">
        <v>43622.0</v>
      </c>
      <c r="B7502" s="57">
        <v>157.0</v>
      </c>
      <c r="C7502" s="57">
        <v>13.0</v>
      </c>
      <c r="D7502" s="268">
        <v>0.25</v>
      </c>
      <c r="E7502" s="269">
        <v>4.998939481549049E-5</v>
      </c>
      <c r="F7502" s="269">
        <v>3.234994112021355E-5</v>
      </c>
    </row>
    <row r="7503" ht="14.25" customHeight="1">
      <c r="A7503" s="267">
        <v>43622.0</v>
      </c>
      <c r="B7503" s="57">
        <v>157.0</v>
      </c>
      <c r="C7503" s="57">
        <v>14.0</v>
      </c>
      <c r="D7503" s="268">
        <v>0.270833333333333</v>
      </c>
      <c r="E7503" s="269">
        <v>7.625846576019507E-5</v>
      </c>
      <c r="F7503" s="269">
        <v>3.9561073506143503E-5</v>
      </c>
    </row>
    <row r="7504" ht="14.25" customHeight="1">
      <c r="A7504" s="267">
        <v>43622.0</v>
      </c>
      <c r="B7504" s="57">
        <v>157.0</v>
      </c>
      <c r="C7504" s="57">
        <v>15.0</v>
      </c>
      <c r="D7504" s="268">
        <v>0.291666666666667</v>
      </c>
      <c r="E7504" s="269">
        <v>1.0693476774606757E-4</v>
      </c>
      <c r="F7504" s="269">
        <v>4.416818586382098E-5</v>
      </c>
    </row>
    <row r="7505" ht="14.25" customHeight="1">
      <c r="A7505" s="267">
        <v>43622.0</v>
      </c>
      <c r="B7505" s="57">
        <v>157.0</v>
      </c>
      <c r="C7505" s="57">
        <v>16.0</v>
      </c>
      <c r="D7505" s="268">
        <v>0.3125</v>
      </c>
      <c r="E7505" s="269">
        <v>1.399819026052057E-4</v>
      </c>
      <c r="F7505" s="269">
        <v>4.837467975561345E-5</v>
      </c>
    </row>
    <row r="7506" ht="14.25" customHeight="1">
      <c r="A7506" s="267">
        <v>43622.0</v>
      </c>
      <c r="B7506" s="57">
        <v>157.0</v>
      </c>
      <c r="C7506" s="57">
        <v>17.0</v>
      </c>
      <c r="D7506" s="268">
        <v>0.333333333333333</v>
      </c>
      <c r="E7506" s="269">
        <v>1.74724839867277E-4</v>
      </c>
      <c r="F7506" s="269">
        <v>5.097869978386593E-5</v>
      </c>
    </row>
    <row r="7507" ht="14.25" customHeight="1">
      <c r="A7507" s="267">
        <v>43622.0</v>
      </c>
      <c r="B7507" s="57">
        <v>157.0</v>
      </c>
      <c r="C7507" s="57">
        <v>18.0</v>
      </c>
      <c r="D7507" s="268">
        <v>0.354166666666667</v>
      </c>
      <c r="E7507" s="269">
        <v>2.1301011316978466E-4</v>
      </c>
      <c r="F7507" s="269">
        <v>5.518519367565842E-5</v>
      </c>
    </row>
    <row r="7508" ht="14.25" customHeight="1">
      <c r="A7508" s="267">
        <v>43622.0</v>
      </c>
      <c r="B7508" s="57">
        <v>157.0</v>
      </c>
      <c r="C7508" s="57">
        <v>19.0</v>
      </c>
      <c r="D7508" s="268">
        <v>0.375</v>
      </c>
      <c r="E7508" s="269">
        <v>2.4576986099231093E-4</v>
      </c>
      <c r="F7508" s="269">
        <v>5.568596675801466E-5</v>
      </c>
    </row>
    <row r="7509" ht="14.25" customHeight="1">
      <c r="A7509" s="267">
        <v>43622.0</v>
      </c>
      <c r="B7509" s="57">
        <v>157.0</v>
      </c>
      <c r="C7509" s="57">
        <v>20.0</v>
      </c>
      <c r="D7509" s="268">
        <v>0.395833333333333</v>
      </c>
      <c r="E7509" s="269">
        <v>2.812082384567967E-4</v>
      </c>
      <c r="F7509" s="269">
        <v>5.608658522389965E-5</v>
      </c>
    </row>
    <row r="7510" ht="14.25" customHeight="1">
      <c r="A7510" s="267">
        <v>43622.0</v>
      </c>
      <c r="B7510" s="57">
        <v>157.0</v>
      </c>
      <c r="C7510" s="57">
        <v>21.0</v>
      </c>
      <c r="D7510" s="268">
        <v>0.416666666666667</v>
      </c>
      <c r="E7510" s="269">
        <v>3.0723705475381886E-4</v>
      </c>
      <c r="F7510" s="269">
        <v>5.538550290860091E-5</v>
      </c>
    </row>
    <row r="7511" ht="14.25" customHeight="1">
      <c r="A7511" s="267">
        <v>43622.0</v>
      </c>
      <c r="B7511" s="57">
        <v>157.0</v>
      </c>
      <c r="C7511" s="57">
        <v>22.0</v>
      </c>
      <c r="D7511" s="268">
        <v>0.4375</v>
      </c>
      <c r="E7511" s="269">
        <v>3.255128284527967E-4</v>
      </c>
      <c r="F7511" s="269">
        <v>5.358271981211842E-5</v>
      </c>
    </row>
    <row r="7512" ht="14.25" customHeight="1">
      <c r="A7512" s="267">
        <v>43622.0</v>
      </c>
      <c r="B7512" s="57">
        <v>157.0</v>
      </c>
      <c r="C7512" s="57">
        <v>23.0</v>
      </c>
      <c r="D7512" s="268">
        <v>0.458333333333333</v>
      </c>
      <c r="E7512" s="269">
        <v>3.4858142942385096E-4</v>
      </c>
      <c r="F7512" s="269">
        <v>5.488472982624466E-5</v>
      </c>
    </row>
    <row r="7513" ht="14.25" customHeight="1">
      <c r="A7513" s="267">
        <v>43622.0</v>
      </c>
      <c r="B7513" s="57">
        <v>157.0</v>
      </c>
      <c r="C7513" s="57">
        <v>24.0</v>
      </c>
      <c r="D7513" s="268">
        <v>0.479166666666667</v>
      </c>
      <c r="E7513" s="269">
        <v>3.612252244395968E-4</v>
      </c>
      <c r="F7513" s="269">
        <v>5.448411136035966E-5</v>
      </c>
    </row>
    <row r="7514" ht="14.25" customHeight="1">
      <c r="A7514" s="267">
        <v>43622.0</v>
      </c>
      <c r="B7514" s="57">
        <v>157.0</v>
      </c>
      <c r="C7514" s="57">
        <v>25.0</v>
      </c>
      <c r="D7514" s="268">
        <v>0.5</v>
      </c>
      <c r="E7514" s="269">
        <v>3.64252835879815E-4</v>
      </c>
      <c r="F7514" s="269">
        <v>5.478457520977341E-5</v>
      </c>
    </row>
    <row r="7515" ht="14.25" customHeight="1">
      <c r="A7515" s="267">
        <v>43622.0</v>
      </c>
      <c r="B7515" s="57">
        <v>157.0</v>
      </c>
      <c r="C7515" s="57">
        <v>26.0</v>
      </c>
      <c r="D7515" s="268">
        <v>0.520833333333333</v>
      </c>
      <c r="E7515" s="269">
        <v>3.5549737783720827E-4</v>
      </c>
      <c r="F7515" s="269">
        <v>5.488472982624466E-5</v>
      </c>
    </row>
    <row r="7516" ht="14.25" customHeight="1">
      <c r="A7516" s="267">
        <v>43622.0</v>
      </c>
      <c r="B7516" s="57">
        <v>157.0</v>
      </c>
      <c r="C7516" s="57">
        <v>27.0</v>
      </c>
      <c r="D7516" s="268">
        <v>0.541666666666667</v>
      </c>
      <c r="E7516" s="269">
        <v>3.4220522337938573E-4</v>
      </c>
      <c r="F7516" s="269">
        <v>5.248101903093467E-5</v>
      </c>
    </row>
    <row r="7517" ht="14.25" customHeight="1">
      <c r="A7517" s="267">
        <v>43622.0</v>
      </c>
      <c r="B7517" s="57">
        <v>157.0</v>
      </c>
      <c r="C7517" s="57">
        <v>28.0</v>
      </c>
      <c r="D7517" s="268">
        <v>0.5625</v>
      </c>
      <c r="E7517" s="269">
        <v>3.171158638642696E-4</v>
      </c>
      <c r="F7517" s="269">
        <v>5.208040056504968E-5</v>
      </c>
    </row>
    <row r="7518" ht="14.25" customHeight="1">
      <c r="A7518" s="267">
        <v>43622.0</v>
      </c>
      <c r="B7518" s="57">
        <v>157.0</v>
      </c>
      <c r="C7518" s="57">
        <v>29.0</v>
      </c>
      <c r="D7518" s="268">
        <v>0.583333333333333</v>
      </c>
      <c r="E7518" s="269">
        <v>2.8969104265707515E-4</v>
      </c>
      <c r="F7518" s="269">
        <v>5.127916363327967E-5</v>
      </c>
    </row>
    <row r="7519" ht="14.25" customHeight="1">
      <c r="A7519" s="267">
        <v>43622.0</v>
      </c>
      <c r="B7519" s="57">
        <v>157.0</v>
      </c>
      <c r="C7519" s="57">
        <v>30.0</v>
      </c>
      <c r="D7519" s="268">
        <v>0.604166666666667</v>
      </c>
      <c r="E7519" s="269">
        <v>2.66271375245273E-4</v>
      </c>
      <c r="F7519" s="269">
        <v>5.137931824975094E-5</v>
      </c>
    </row>
    <row r="7520" ht="14.25" customHeight="1">
      <c r="A7520" s="267">
        <v>43622.0</v>
      </c>
      <c r="B7520" s="57">
        <v>157.0</v>
      </c>
      <c r="C7520" s="57">
        <v>31.0</v>
      </c>
      <c r="D7520" s="268">
        <v>0.625</v>
      </c>
      <c r="E7520" s="269">
        <v>2.456820292402662E-4</v>
      </c>
      <c r="F7520" s="269">
        <v>5.218055518152093E-5</v>
      </c>
    </row>
    <row r="7521" ht="14.25" customHeight="1">
      <c r="A7521" s="267">
        <v>43622.0</v>
      </c>
      <c r="B7521" s="57">
        <v>157.0</v>
      </c>
      <c r="C7521" s="57">
        <v>32.0</v>
      </c>
      <c r="D7521" s="268">
        <v>0.645833333333333</v>
      </c>
      <c r="E7521" s="269">
        <v>2.157714640645274E-4</v>
      </c>
      <c r="F7521" s="269">
        <v>5.348256519564716E-5</v>
      </c>
    </row>
    <row r="7522" ht="14.25" customHeight="1">
      <c r="A7522" s="267">
        <v>43622.0</v>
      </c>
      <c r="B7522" s="57">
        <v>157.0</v>
      </c>
      <c r="C7522" s="57">
        <v>33.0</v>
      </c>
      <c r="D7522" s="268">
        <v>0.666666666666667</v>
      </c>
      <c r="E7522" s="269">
        <v>1.8851083867751025E-4</v>
      </c>
      <c r="F7522" s="269">
        <v>5.6587358306255894E-5</v>
      </c>
    </row>
    <row r="7523" ht="14.25" customHeight="1">
      <c r="A7523" s="267">
        <v>43622.0</v>
      </c>
      <c r="B7523" s="57">
        <v>157.0</v>
      </c>
      <c r="C7523" s="57">
        <v>34.0</v>
      </c>
      <c r="D7523" s="268">
        <v>0.6875</v>
      </c>
      <c r="E7523" s="269">
        <v>1.5604417845913304E-4</v>
      </c>
      <c r="F7523" s="269">
        <v>6.249648067805962E-5</v>
      </c>
    </row>
    <row r="7524" ht="14.25" customHeight="1">
      <c r="A7524" s="267">
        <v>43622.0</v>
      </c>
      <c r="B7524" s="57">
        <v>157.0</v>
      </c>
      <c r="C7524" s="57">
        <v>35.0</v>
      </c>
      <c r="D7524" s="268">
        <v>0.708333333333333</v>
      </c>
      <c r="E7524" s="269">
        <v>1.223006413570068E-4</v>
      </c>
      <c r="F7524" s="269">
        <v>6.840560304986335E-5</v>
      </c>
    </row>
    <row r="7525" ht="14.25" customHeight="1">
      <c r="A7525" s="267">
        <v>43622.0</v>
      </c>
      <c r="B7525" s="57">
        <v>157.0</v>
      </c>
      <c r="C7525" s="57">
        <v>36.0</v>
      </c>
      <c r="D7525" s="268">
        <v>0.729166666666667</v>
      </c>
      <c r="E7525" s="269">
        <v>9.026092863601048E-5</v>
      </c>
      <c r="F7525" s="269">
        <v>6.860591228280583E-5</v>
      </c>
    </row>
    <row r="7526" ht="14.25" customHeight="1">
      <c r="A7526" s="267">
        <v>43622.0</v>
      </c>
      <c r="B7526" s="57">
        <v>157.0</v>
      </c>
      <c r="C7526" s="57">
        <v>37.0</v>
      </c>
      <c r="D7526" s="268">
        <v>0.75</v>
      </c>
      <c r="E7526" s="269">
        <v>6.135986589281166E-5</v>
      </c>
      <c r="F7526" s="269">
        <v>6.760436611809333E-5</v>
      </c>
    </row>
    <row r="7527" ht="14.25" customHeight="1">
      <c r="A7527" s="267">
        <v>43622.0</v>
      </c>
      <c r="B7527" s="57">
        <v>157.0</v>
      </c>
      <c r="C7527" s="57">
        <v>38.0</v>
      </c>
      <c r="D7527" s="268">
        <v>0.770833333333333</v>
      </c>
      <c r="E7527" s="269">
        <v>4.06534220144479E-5</v>
      </c>
      <c r="F7527" s="269">
        <v>7.000807691340332E-5</v>
      </c>
    </row>
    <row r="7528" ht="14.25" customHeight="1">
      <c r="A7528" s="267">
        <v>43622.0</v>
      </c>
      <c r="B7528" s="57">
        <v>157.0</v>
      </c>
      <c r="C7528" s="57">
        <v>39.0</v>
      </c>
      <c r="D7528" s="268">
        <v>0.791666666666667</v>
      </c>
      <c r="E7528" s="269">
        <v>2.328071303810142E-5</v>
      </c>
      <c r="F7528" s="269">
        <v>6.800498458397833E-5</v>
      </c>
    </row>
    <row r="7529" ht="14.25" customHeight="1">
      <c r="A7529" s="267">
        <v>43622.0</v>
      </c>
      <c r="B7529" s="57">
        <v>157.0</v>
      </c>
      <c r="C7529" s="57">
        <v>40.0</v>
      </c>
      <c r="D7529" s="268">
        <v>0.8125</v>
      </c>
      <c r="E7529" s="269">
        <v>1.131138730619464E-5</v>
      </c>
      <c r="F7529" s="269">
        <v>6.590173763808209E-5</v>
      </c>
    </row>
    <row r="7530" ht="14.25" customHeight="1">
      <c r="A7530" s="267">
        <v>43622.0</v>
      </c>
      <c r="B7530" s="57">
        <v>157.0</v>
      </c>
      <c r="C7530" s="57">
        <v>41.0</v>
      </c>
      <c r="D7530" s="268">
        <v>0.833333333333333</v>
      </c>
      <c r="E7530" s="269">
        <v>4.374493697141359E-6</v>
      </c>
      <c r="F7530" s="269">
        <v>6.46998822404271E-5</v>
      </c>
    </row>
    <row r="7531" ht="14.25" customHeight="1">
      <c r="A7531" s="267">
        <v>43622.0</v>
      </c>
      <c r="B7531" s="57">
        <v>157.0</v>
      </c>
      <c r="C7531" s="57">
        <v>42.0</v>
      </c>
      <c r="D7531" s="268">
        <v>0.854166666666667</v>
      </c>
      <c r="E7531" s="269">
        <v>4.7578735710424566E-7</v>
      </c>
      <c r="F7531" s="269">
        <v>6.439941839101337E-5</v>
      </c>
    </row>
    <row r="7532" ht="14.25" customHeight="1">
      <c r="A7532" s="267">
        <v>43622.0</v>
      </c>
      <c r="B7532" s="57">
        <v>157.0</v>
      </c>
      <c r="C7532" s="57">
        <v>43.0</v>
      </c>
      <c r="D7532" s="268">
        <v>0.875</v>
      </c>
      <c r="E7532" s="269">
        <v>2.1223786593471987E-9</v>
      </c>
      <c r="F7532" s="269">
        <v>6.510050070631209E-5</v>
      </c>
    </row>
    <row r="7533" ht="14.25" customHeight="1">
      <c r="A7533" s="267">
        <v>43622.0</v>
      </c>
      <c r="B7533" s="57">
        <v>157.0</v>
      </c>
      <c r="C7533" s="57">
        <v>44.0</v>
      </c>
      <c r="D7533" s="268">
        <v>0.895833333333333</v>
      </c>
      <c r="E7533" s="269">
        <v>0.0</v>
      </c>
      <c r="F7533" s="269">
        <v>6.500034608984085E-5</v>
      </c>
    </row>
    <row r="7534" ht="14.25" customHeight="1">
      <c r="A7534" s="267">
        <v>43622.0</v>
      </c>
      <c r="B7534" s="57">
        <v>157.0</v>
      </c>
      <c r="C7534" s="57">
        <v>45.0</v>
      </c>
      <c r="D7534" s="268">
        <v>0.916666666666667</v>
      </c>
      <c r="E7534" s="269">
        <v>0.0</v>
      </c>
      <c r="F7534" s="269">
        <v>6.239632606158836E-5</v>
      </c>
    </row>
    <row r="7535" ht="14.25" customHeight="1">
      <c r="A7535" s="267">
        <v>43622.0</v>
      </c>
      <c r="B7535" s="57">
        <v>157.0</v>
      </c>
      <c r="C7535" s="57">
        <v>46.0</v>
      </c>
      <c r="D7535" s="268">
        <v>0.9375</v>
      </c>
      <c r="E7535" s="269">
        <v>0.0</v>
      </c>
      <c r="F7535" s="269">
        <v>5.668751292272716E-5</v>
      </c>
    </row>
    <row r="7536" ht="14.25" customHeight="1">
      <c r="A7536" s="267">
        <v>43622.0</v>
      </c>
      <c r="B7536" s="57">
        <v>157.0</v>
      </c>
      <c r="C7536" s="57">
        <v>47.0</v>
      </c>
      <c r="D7536" s="268">
        <v>0.958333333333333</v>
      </c>
      <c r="E7536" s="269">
        <v>0.0</v>
      </c>
      <c r="F7536" s="269">
        <v>5.208040056504968E-5</v>
      </c>
    </row>
    <row r="7537" ht="14.25" customHeight="1">
      <c r="A7537" s="267">
        <v>43622.0</v>
      </c>
      <c r="B7537" s="57">
        <v>157.0</v>
      </c>
      <c r="C7537" s="57">
        <v>48.0</v>
      </c>
      <c r="D7537" s="268">
        <v>0.979166666666667</v>
      </c>
      <c r="E7537" s="269">
        <v>0.0</v>
      </c>
      <c r="F7537" s="269">
        <v>4.3867722014407224E-5</v>
      </c>
    </row>
    <row r="7538" ht="14.25" customHeight="1">
      <c r="A7538" s="267">
        <v>43623.0</v>
      </c>
      <c r="B7538" s="57">
        <v>158.0</v>
      </c>
      <c r="C7538" s="57">
        <v>1.0</v>
      </c>
      <c r="D7538" s="268">
        <v>0.0</v>
      </c>
      <c r="E7538" s="269">
        <v>0.0</v>
      </c>
      <c r="F7538" s="269">
        <v>3.735767194377602E-5</v>
      </c>
    </row>
    <row r="7539" ht="14.25" customHeight="1">
      <c r="A7539" s="267">
        <v>43623.0</v>
      </c>
      <c r="B7539" s="57">
        <v>158.0</v>
      </c>
      <c r="C7539" s="57">
        <v>2.0</v>
      </c>
      <c r="D7539" s="268">
        <v>0.020833333333333332</v>
      </c>
      <c r="E7539" s="269">
        <v>0.0</v>
      </c>
      <c r="F7539" s="269">
        <v>3.2550250353156044E-5</v>
      </c>
    </row>
    <row r="7540" ht="14.25" customHeight="1">
      <c r="A7540" s="267">
        <v>43623.0</v>
      </c>
      <c r="B7540" s="57">
        <v>158.0</v>
      </c>
      <c r="C7540" s="57">
        <v>3.0</v>
      </c>
      <c r="D7540" s="268">
        <v>0.0416666666666667</v>
      </c>
      <c r="E7540" s="269">
        <v>0.0</v>
      </c>
      <c r="F7540" s="269">
        <v>3.0447003407259817E-5</v>
      </c>
    </row>
    <row r="7541" ht="14.25" customHeight="1">
      <c r="A7541" s="267">
        <v>43623.0</v>
      </c>
      <c r="B7541" s="57">
        <v>158.0</v>
      </c>
      <c r="C7541" s="57">
        <v>4.0</v>
      </c>
      <c r="D7541" s="268">
        <v>0.0625</v>
      </c>
      <c r="E7541" s="269">
        <v>0.0</v>
      </c>
      <c r="F7541" s="269">
        <v>2.9445457242547322E-5</v>
      </c>
    </row>
    <row r="7542" ht="14.25" customHeight="1">
      <c r="A7542" s="267">
        <v>43623.0</v>
      </c>
      <c r="B7542" s="57">
        <v>158.0</v>
      </c>
      <c r="C7542" s="57">
        <v>5.0</v>
      </c>
      <c r="D7542" s="268">
        <v>0.0833333333333333</v>
      </c>
      <c r="E7542" s="269">
        <v>0.0</v>
      </c>
      <c r="F7542" s="269">
        <v>2.7141901063708585E-5</v>
      </c>
    </row>
    <row r="7543" ht="14.25" customHeight="1">
      <c r="A7543" s="267">
        <v>43623.0</v>
      </c>
      <c r="B7543" s="57">
        <v>158.0</v>
      </c>
      <c r="C7543" s="57">
        <v>6.0</v>
      </c>
      <c r="D7543" s="268">
        <v>0.104166666666667</v>
      </c>
      <c r="E7543" s="269">
        <v>0.0</v>
      </c>
      <c r="F7543" s="269">
        <v>2.604020028252484E-5</v>
      </c>
    </row>
    <row r="7544" ht="14.25" customHeight="1">
      <c r="A7544" s="267">
        <v>43623.0</v>
      </c>
      <c r="B7544" s="57">
        <v>158.0</v>
      </c>
      <c r="C7544" s="57">
        <v>7.0</v>
      </c>
      <c r="D7544" s="268">
        <v>0.125</v>
      </c>
      <c r="E7544" s="269">
        <v>0.0</v>
      </c>
      <c r="F7544" s="269">
        <v>2.5639581816639835E-5</v>
      </c>
    </row>
    <row r="7545" ht="14.25" customHeight="1">
      <c r="A7545" s="267">
        <v>43623.0</v>
      </c>
      <c r="B7545" s="57">
        <v>158.0</v>
      </c>
      <c r="C7545" s="57">
        <v>8.0</v>
      </c>
      <c r="D7545" s="268">
        <v>0.145833333333333</v>
      </c>
      <c r="E7545" s="269">
        <v>1.098254643271207E-6</v>
      </c>
      <c r="F7545" s="269">
        <v>2.5138808734283598E-5</v>
      </c>
    </row>
    <row r="7546" ht="14.25" customHeight="1">
      <c r="A7546" s="267">
        <v>43623.0</v>
      </c>
      <c r="B7546" s="57">
        <v>158.0</v>
      </c>
      <c r="C7546" s="57">
        <v>9.0</v>
      </c>
      <c r="D7546" s="268">
        <v>0.166666666666667</v>
      </c>
      <c r="E7546" s="269">
        <v>3.140712169999032E-6</v>
      </c>
      <c r="F7546" s="269">
        <v>2.543927258369735E-5</v>
      </c>
    </row>
    <row r="7547" ht="14.25" customHeight="1">
      <c r="A7547" s="267">
        <v>43623.0</v>
      </c>
      <c r="B7547" s="57">
        <v>158.0</v>
      </c>
      <c r="C7547" s="57">
        <v>10.0</v>
      </c>
      <c r="D7547" s="268">
        <v>0.1875</v>
      </c>
      <c r="E7547" s="269">
        <v>1.0173779808454186E-5</v>
      </c>
      <c r="F7547" s="269">
        <v>2.5639581816639835E-5</v>
      </c>
    </row>
    <row r="7548" ht="14.25" customHeight="1">
      <c r="A7548" s="267">
        <v>43623.0</v>
      </c>
      <c r="B7548" s="57">
        <v>158.0</v>
      </c>
      <c r="C7548" s="57">
        <v>11.0</v>
      </c>
      <c r="D7548" s="268">
        <v>0.208333333333333</v>
      </c>
      <c r="E7548" s="269">
        <v>2.3642525049260978E-5</v>
      </c>
      <c r="F7548" s="269">
        <v>2.6340664131938587E-5</v>
      </c>
    </row>
    <row r="7549" ht="14.25" customHeight="1">
      <c r="A7549" s="267">
        <v>43623.0</v>
      </c>
      <c r="B7549" s="57">
        <v>158.0</v>
      </c>
      <c r="C7549" s="57">
        <v>12.0</v>
      </c>
      <c r="D7549" s="268">
        <v>0.229166666666667</v>
      </c>
      <c r="E7549" s="269">
        <v>4.116074836787723E-5</v>
      </c>
      <c r="F7549" s="269">
        <v>2.8143447228421073E-5</v>
      </c>
    </row>
    <row r="7550" ht="14.25" customHeight="1">
      <c r="A7550" s="267">
        <v>43623.0</v>
      </c>
      <c r="B7550" s="57">
        <v>158.0</v>
      </c>
      <c r="C7550" s="57">
        <v>13.0</v>
      </c>
      <c r="D7550" s="268">
        <v>0.25</v>
      </c>
      <c r="E7550" s="269">
        <v>6.61160671982737E-5</v>
      </c>
      <c r="F7550" s="269">
        <v>3.054715802373107E-5</v>
      </c>
    </row>
    <row r="7551" ht="14.25" customHeight="1">
      <c r="A7551" s="267">
        <v>43623.0</v>
      </c>
      <c r="B7551" s="57">
        <v>158.0</v>
      </c>
      <c r="C7551" s="57">
        <v>14.0</v>
      </c>
      <c r="D7551" s="268">
        <v>0.270833333333333</v>
      </c>
      <c r="E7551" s="269">
        <v>9.768229783560757E-5</v>
      </c>
      <c r="F7551" s="269">
        <v>3.6957053477891026E-5</v>
      </c>
    </row>
    <row r="7552" ht="14.25" customHeight="1">
      <c r="A7552" s="267">
        <v>43623.0</v>
      </c>
      <c r="B7552" s="57">
        <v>158.0</v>
      </c>
      <c r="C7552" s="57">
        <v>15.0</v>
      </c>
      <c r="D7552" s="268">
        <v>0.291666666666667</v>
      </c>
      <c r="E7552" s="269">
        <v>1.2956468404173768E-4</v>
      </c>
      <c r="F7552" s="269">
        <v>4.296633046616598E-5</v>
      </c>
    </row>
    <row r="7553" ht="14.25" customHeight="1">
      <c r="A7553" s="267">
        <v>43623.0</v>
      </c>
      <c r="B7553" s="57">
        <v>158.0</v>
      </c>
      <c r="C7553" s="57">
        <v>16.0</v>
      </c>
      <c r="D7553" s="268">
        <v>0.3125</v>
      </c>
      <c r="E7553" s="269">
        <v>1.5669024221342978E-4</v>
      </c>
      <c r="F7553" s="269">
        <v>4.657189665913096E-5</v>
      </c>
    </row>
    <row r="7554" ht="14.25" customHeight="1">
      <c r="A7554" s="267">
        <v>43623.0</v>
      </c>
      <c r="B7554" s="57">
        <v>158.0</v>
      </c>
      <c r="C7554" s="57">
        <v>17.0</v>
      </c>
      <c r="D7554" s="268">
        <v>0.333333333333333</v>
      </c>
      <c r="E7554" s="269">
        <v>1.9722500390244462E-4</v>
      </c>
      <c r="F7554" s="269">
        <v>4.937622592032595E-5</v>
      </c>
    </row>
    <row r="7555" ht="14.25" customHeight="1">
      <c r="A7555" s="267">
        <v>43623.0</v>
      </c>
      <c r="B7555" s="57">
        <v>158.0</v>
      </c>
      <c r="C7555" s="57">
        <v>18.0</v>
      </c>
      <c r="D7555" s="268">
        <v>0.354166666666667</v>
      </c>
      <c r="E7555" s="269">
        <v>2.4069464486385314E-4</v>
      </c>
      <c r="F7555" s="269">
        <v>5.177993671563594E-5</v>
      </c>
    </row>
    <row r="7556" ht="14.25" customHeight="1">
      <c r="A7556" s="267">
        <v>43623.0</v>
      </c>
      <c r="B7556" s="57">
        <v>158.0</v>
      </c>
      <c r="C7556" s="57">
        <v>19.0</v>
      </c>
      <c r="D7556" s="268">
        <v>0.375</v>
      </c>
      <c r="E7556" s="269">
        <v>2.637386923578942E-4</v>
      </c>
      <c r="F7556" s="269">
        <v>5.097869978386593E-5</v>
      </c>
    </row>
    <row r="7557" ht="14.25" customHeight="1">
      <c r="A7557" s="267">
        <v>43623.0</v>
      </c>
      <c r="B7557" s="57">
        <v>158.0</v>
      </c>
      <c r="C7557" s="57">
        <v>20.0</v>
      </c>
      <c r="D7557" s="268">
        <v>0.395833333333333</v>
      </c>
      <c r="E7557" s="269">
        <v>2.8977170251813153E-4</v>
      </c>
      <c r="F7557" s="269">
        <v>5.097869978386593E-5</v>
      </c>
    </row>
    <row r="7558" ht="14.25" customHeight="1">
      <c r="A7558" s="267">
        <v>43623.0</v>
      </c>
      <c r="B7558" s="57">
        <v>158.0</v>
      </c>
      <c r="C7558" s="57">
        <v>21.0</v>
      </c>
      <c r="D7558" s="268">
        <v>0.416666666666667</v>
      </c>
      <c r="E7558" s="269">
        <v>2.962126704740207E-4</v>
      </c>
      <c r="F7558" s="269">
        <v>4.9576535153268434E-5</v>
      </c>
    </row>
    <row r="7559" ht="14.25" customHeight="1">
      <c r="A7559" s="267">
        <v>43623.0</v>
      </c>
      <c r="B7559" s="57">
        <v>158.0</v>
      </c>
      <c r="C7559" s="57">
        <v>22.0</v>
      </c>
      <c r="D7559" s="268">
        <v>0.4375</v>
      </c>
      <c r="E7559" s="269">
        <v>2.9630393717679297E-4</v>
      </c>
      <c r="F7559" s="269">
        <v>4.857498898855595E-5</v>
      </c>
    </row>
    <row r="7560" ht="14.25" customHeight="1">
      <c r="A7560" s="267">
        <v>43623.0</v>
      </c>
      <c r="B7560" s="57">
        <v>158.0</v>
      </c>
      <c r="C7560" s="57">
        <v>23.0</v>
      </c>
      <c r="D7560" s="268">
        <v>0.458333333333333</v>
      </c>
      <c r="E7560" s="269">
        <v>3.33297914338077E-4</v>
      </c>
      <c r="F7560" s="269">
        <v>4.9175916687383454E-5</v>
      </c>
    </row>
    <row r="7561" ht="14.25" customHeight="1">
      <c r="A7561" s="267">
        <v>43623.0</v>
      </c>
      <c r="B7561" s="57">
        <v>158.0</v>
      </c>
      <c r="C7561" s="57">
        <v>24.0</v>
      </c>
      <c r="D7561" s="268">
        <v>0.479166666666667</v>
      </c>
      <c r="E7561" s="269">
        <v>3.402180437532099E-4</v>
      </c>
      <c r="F7561" s="269">
        <v>4.937622592032595E-5</v>
      </c>
    </row>
    <row r="7562" ht="14.25" customHeight="1">
      <c r="A7562" s="267">
        <v>43623.0</v>
      </c>
      <c r="B7562" s="57">
        <v>158.0</v>
      </c>
      <c r="C7562" s="57">
        <v>25.0</v>
      </c>
      <c r="D7562" s="268">
        <v>0.5</v>
      </c>
      <c r="E7562" s="269">
        <v>3.4145950066496273E-4</v>
      </c>
      <c r="F7562" s="269">
        <v>4.9476380536797194E-5</v>
      </c>
    </row>
    <row r="7563" ht="14.25" customHeight="1">
      <c r="A7563" s="267">
        <v>43623.0</v>
      </c>
      <c r="B7563" s="57">
        <v>158.0</v>
      </c>
      <c r="C7563" s="57">
        <v>26.0</v>
      </c>
      <c r="D7563" s="268">
        <v>0.520833333333333</v>
      </c>
      <c r="E7563" s="269">
        <v>3.3322977857967566E-4</v>
      </c>
      <c r="F7563" s="269">
        <v>4.96766897697397E-5</v>
      </c>
    </row>
    <row r="7564" ht="14.25" customHeight="1">
      <c r="A7564" s="267">
        <v>43623.0</v>
      </c>
      <c r="B7564" s="57">
        <v>158.0</v>
      </c>
      <c r="C7564" s="57">
        <v>27.0</v>
      </c>
      <c r="D7564" s="268">
        <v>0.541666666666667</v>
      </c>
      <c r="E7564" s="269">
        <v>3.113379885447409E-4</v>
      </c>
      <c r="F7564" s="269">
        <v>4.70726697414872E-5</v>
      </c>
    </row>
    <row r="7565" ht="14.25" customHeight="1">
      <c r="A7565" s="267">
        <v>43623.0</v>
      </c>
      <c r="B7565" s="57">
        <v>158.0</v>
      </c>
      <c r="C7565" s="57">
        <v>28.0</v>
      </c>
      <c r="D7565" s="268">
        <v>0.5625</v>
      </c>
      <c r="E7565" s="269">
        <v>2.64371860585736E-4</v>
      </c>
      <c r="F7565" s="269">
        <v>4.7172824357958464E-5</v>
      </c>
    </row>
    <row r="7566" ht="14.25" customHeight="1">
      <c r="A7566" s="267">
        <v>43623.0</v>
      </c>
      <c r="B7566" s="57">
        <v>158.0</v>
      </c>
      <c r="C7566" s="57">
        <v>29.0</v>
      </c>
      <c r="D7566" s="268">
        <v>0.583333333333333</v>
      </c>
      <c r="E7566" s="269">
        <v>2.4021031010845693E-4</v>
      </c>
      <c r="F7566" s="269">
        <v>4.677220589207346E-5</v>
      </c>
    </row>
    <row r="7567" ht="14.25" customHeight="1">
      <c r="A7567" s="267">
        <v>43623.0</v>
      </c>
      <c r="B7567" s="57">
        <v>158.0</v>
      </c>
      <c r="C7567" s="57">
        <v>30.0</v>
      </c>
      <c r="D7567" s="268">
        <v>0.604166666666667</v>
      </c>
      <c r="E7567" s="269">
        <v>2.2904985684379846E-4</v>
      </c>
      <c r="F7567" s="269">
        <v>4.5770659727360954E-5</v>
      </c>
    </row>
    <row r="7568" ht="14.25" customHeight="1">
      <c r="A7568" s="267">
        <v>43623.0</v>
      </c>
      <c r="B7568" s="57">
        <v>158.0</v>
      </c>
      <c r="C7568" s="57">
        <v>31.0</v>
      </c>
      <c r="D7568" s="268">
        <v>0.625</v>
      </c>
      <c r="E7568" s="269">
        <v>2.0576253676250756E-4</v>
      </c>
      <c r="F7568" s="269">
        <v>4.6972515125015957E-5</v>
      </c>
    </row>
    <row r="7569" ht="14.25" customHeight="1">
      <c r="A7569" s="267">
        <v>43623.0</v>
      </c>
      <c r="B7569" s="57">
        <v>158.0</v>
      </c>
      <c r="C7569" s="57">
        <v>32.0</v>
      </c>
      <c r="D7569" s="268">
        <v>0.645833333333333</v>
      </c>
      <c r="E7569" s="269">
        <v>1.9158864205116055E-4</v>
      </c>
      <c r="F7569" s="269">
        <v>4.887545283796971E-5</v>
      </c>
    </row>
    <row r="7570" ht="14.25" customHeight="1">
      <c r="A7570" s="267">
        <v>43623.0</v>
      </c>
      <c r="B7570" s="57">
        <v>158.0</v>
      </c>
      <c r="C7570" s="57">
        <v>33.0</v>
      </c>
      <c r="D7570" s="268">
        <v>0.666666666666667</v>
      </c>
      <c r="E7570" s="269">
        <v>1.6878517600305083E-4</v>
      </c>
      <c r="F7570" s="269">
        <v>5.298179211329092E-5</v>
      </c>
    </row>
    <row r="7571" ht="14.25" customHeight="1">
      <c r="A7571" s="267">
        <v>43623.0</v>
      </c>
      <c r="B7571" s="57">
        <v>158.0</v>
      </c>
      <c r="C7571" s="57">
        <v>34.0</v>
      </c>
      <c r="D7571" s="268">
        <v>0.6875</v>
      </c>
      <c r="E7571" s="269">
        <v>1.5237766192850095E-4</v>
      </c>
      <c r="F7571" s="269">
        <v>5.8390141402738404E-5</v>
      </c>
    </row>
    <row r="7572" ht="14.25" customHeight="1">
      <c r="A7572" s="267">
        <v>43623.0</v>
      </c>
      <c r="B7572" s="57">
        <v>158.0</v>
      </c>
      <c r="C7572" s="57">
        <v>35.0</v>
      </c>
      <c r="D7572" s="268">
        <v>0.708333333333333</v>
      </c>
      <c r="E7572" s="269">
        <v>1.1929076571708252E-4</v>
      </c>
      <c r="F7572" s="269">
        <v>6.590173763808209E-5</v>
      </c>
    </row>
    <row r="7573" ht="14.25" customHeight="1">
      <c r="A7573" s="267">
        <v>43623.0</v>
      </c>
      <c r="B7573" s="57">
        <v>158.0</v>
      </c>
      <c r="C7573" s="57">
        <v>36.0</v>
      </c>
      <c r="D7573" s="268">
        <v>0.729166666666667</v>
      </c>
      <c r="E7573" s="269">
        <v>9.002237603871826E-5</v>
      </c>
      <c r="F7573" s="269">
        <v>6.760436611809333E-5</v>
      </c>
    </row>
    <row r="7574" ht="14.25" customHeight="1">
      <c r="A7574" s="267">
        <v>43623.0</v>
      </c>
      <c r="B7574" s="57">
        <v>158.0</v>
      </c>
      <c r="C7574" s="57">
        <v>37.0</v>
      </c>
      <c r="D7574" s="268">
        <v>0.75</v>
      </c>
      <c r="E7574" s="269">
        <v>5.94518492641942E-5</v>
      </c>
      <c r="F7574" s="269">
        <v>6.700343841926584E-5</v>
      </c>
    </row>
    <row r="7575" ht="14.25" customHeight="1">
      <c r="A7575" s="267">
        <v>43623.0</v>
      </c>
      <c r="B7575" s="57">
        <v>158.0</v>
      </c>
      <c r="C7575" s="57">
        <v>38.0</v>
      </c>
      <c r="D7575" s="268">
        <v>0.770833333333333</v>
      </c>
      <c r="E7575" s="269">
        <v>3.7329078736346186E-5</v>
      </c>
      <c r="F7575" s="269">
        <v>6.61020468710246E-5</v>
      </c>
    </row>
    <row r="7576" ht="14.25" customHeight="1">
      <c r="A7576" s="267">
        <v>43623.0</v>
      </c>
      <c r="B7576" s="57">
        <v>158.0</v>
      </c>
      <c r="C7576" s="57">
        <v>39.0</v>
      </c>
      <c r="D7576" s="268">
        <v>0.791666666666667</v>
      </c>
      <c r="E7576" s="269">
        <v>2.242532207250775E-5</v>
      </c>
      <c r="F7576" s="269">
        <v>6.510050070631209E-5</v>
      </c>
    </row>
    <row r="7577" ht="14.25" customHeight="1">
      <c r="A7577" s="267">
        <v>43623.0</v>
      </c>
      <c r="B7577" s="57">
        <v>158.0</v>
      </c>
      <c r="C7577" s="57">
        <v>40.0</v>
      </c>
      <c r="D7577" s="268">
        <v>0.8125</v>
      </c>
      <c r="E7577" s="269">
        <v>1.1102520815894714E-5</v>
      </c>
      <c r="F7577" s="269">
        <v>6.329771760982962E-5</v>
      </c>
    </row>
    <row r="7578" ht="14.25" customHeight="1">
      <c r="A7578" s="267">
        <v>43623.0</v>
      </c>
      <c r="B7578" s="57">
        <v>158.0</v>
      </c>
      <c r="C7578" s="57">
        <v>41.0</v>
      </c>
      <c r="D7578" s="268">
        <v>0.833333333333333</v>
      </c>
      <c r="E7578" s="269">
        <v>4.013396042062221E-6</v>
      </c>
      <c r="F7578" s="269">
        <v>6.34980268427721E-5</v>
      </c>
    </row>
    <row r="7579" ht="14.25" customHeight="1">
      <c r="A7579" s="267">
        <v>43623.0</v>
      </c>
      <c r="B7579" s="57">
        <v>158.0</v>
      </c>
      <c r="C7579" s="57">
        <v>42.0</v>
      </c>
      <c r="D7579" s="268">
        <v>0.854166666666667</v>
      </c>
      <c r="E7579" s="269">
        <v>2.3533433958055693E-7</v>
      </c>
      <c r="F7579" s="269">
        <v>6.249648067805962E-5</v>
      </c>
    </row>
    <row r="7580" ht="14.25" customHeight="1">
      <c r="A7580" s="267">
        <v>43623.0</v>
      </c>
      <c r="B7580" s="57">
        <v>158.0</v>
      </c>
      <c r="C7580" s="57">
        <v>43.0</v>
      </c>
      <c r="D7580" s="268">
        <v>0.875</v>
      </c>
      <c r="E7580" s="269">
        <v>0.0</v>
      </c>
      <c r="F7580" s="269">
        <v>6.279694452747336E-5</v>
      </c>
    </row>
    <row r="7581" ht="14.25" customHeight="1">
      <c r="A7581" s="267">
        <v>43623.0</v>
      </c>
      <c r="B7581" s="57">
        <v>158.0</v>
      </c>
      <c r="C7581" s="57">
        <v>44.0</v>
      </c>
      <c r="D7581" s="268">
        <v>0.895833333333333</v>
      </c>
      <c r="E7581" s="269">
        <v>0.0</v>
      </c>
      <c r="F7581" s="269">
        <v>6.309740837688711E-5</v>
      </c>
    </row>
    <row r="7582" ht="14.25" customHeight="1">
      <c r="A7582" s="267">
        <v>43623.0</v>
      </c>
      <c r="B7582" s="57">
        <v>158.0</v>
      </c>
      <c r="C7582" s="57">
        <v>45.0</v>
      </c>
      <c r="D7582" s="268">
        <v>0.916666666666667</v>
      </c>
      <c r="E7582" s="269">
        <v>0.0</v>
      </c>
      <c r="F7582" s="269">
        <v>6.239632606158836E-5</v>
      </c>
    </row>
    <row r="7583" ht="14.25" customHeight="1">
      <c r="A7583" s="267">
        <v>43623.0</v>
      </c>
      <c r="B7583" s="57">
        <v>158.0</v>
      </c>
      <c r="C7583" s="57">
        <v>46.0</v>
      </c>
      <c r="D7583" s="268">
        <v>0.9375</v>
      </c>
      <c r="E7583" s="269">
        <v>0.0</v>
      </c>
      <c r="F7583" s="269">
        <v>5.71882860050834E-5</v>
      </c>
    </row>
    <row r="7584" ht="14.25" customHeight="1">
      <c r="A7584" s="267">
        <v>43623.0</v>
      </c>
      <c r="B7584" s="57">
        <v>158.0</v>
      </c>
      <c r="C7584" s="57">
        <v>47.0</v>
      </c>
      <c r="D7584" s="268">
        <v>0.958333333333333</v>
      </c>
      <c r="E7584" s="269">
        <v>0.0</v>
      </c>
      <c r="F7584" s="269">
        <v>5.097869978386593E-5</v>
      </c>
    </row>
    <row r="7585" ht="14.25" customHeight="1">
      <c r="A7585" s="267">
        <v>43623.0</v>
      </c>
      <c r="B7585" s="57">
        <v>158.0</v>
      </c>
      <c r="C7585" s="57">
        <v>48.0</v>
      </c>
      <c r="D7585" s="268">
        <v>0.979166666666667</v>
      </c>
      <c r="E7585" s="269">
        <v>0.0</v>
      </c>
      <c r="F7585" s="269">
        <v>4.376756739793598E-5</v>
      </c>
    </row>
    <row r="7586" ht="14.25" customHeight="1">
      <c r="A7586" s="267">
        <v>43624.0</v>
      </c>
      <c r="B7586" s="57">
        <v>159.0</v>
      </c>
      <c r="C7586" s="57">
        <v>1.0</v>
      </c>
      <c r="D7586" s="268">
        <v>0.0</v>
      </c>
      <c r="E7586" s="269">
        <v>0.0</v>
      </c>
      <c r="F7586" s="269">
        <v>3.665658962847728E-5</v>
      </c>
    </row>
    <row r="7587" ht="14.25" customHeight="1">
      <c r="A7587" s="267">
        <v>43624.0</v>
      </c>
      <c r="B7587" s="57">
        <v>159.0</v>
      </c>
      <c r="C7587" s="57">
        <v>2.0</v>
      </c>
      <c r="D7587" s="268">
        <v>0.020833333333333332</v>
      </c>
      <c r="E7587" s="269">
        <v>0.0</v>
      </c>
      <c r="F7587" s="269">
        <v>3.234994112021355E-5</v>
      </c>
    </row>
    <row r="7588" ht="14.25" customHeight="1">
      <c r="A7588" s="267">
        <v>43624.0</v>
      </c>
      <c r="B7588" s="57">
        <v>159.0</v>
      </c>
      <c r="C7588" s="57">
        <v>3.0</v>
      </c>
      <c r="D7588" s="268">
        <v>0.0416666666666667</v>
      </c>
      <c r="E7588" s="269">
        <v>0.0</v>
      </c>
      <c r="F7588" s="269">
        <v>3.0146539557846063E-5</v>
      </c>
    </row>
    <row r="7589" ht="14.25" customHeight="1">
      <c r="A7589" s="267">
        <v>43624.0</v>
      </c>
      <c r="B7589" s="57">
        <v>159.0</v>
      </c>
      <c r="C7589" s="57">
        <v>4.0</v>
      </c>
      <c r="D7589" s="268">
        <v>0.0625</v>
      </c>
      <c r="E7589" s="269">
        <v>0.0</v>
      </c>
      <c r="F7589" s="269">
        <v>2.9044838776662325E-5</v>
      </c>
    </row>
    <row r="7590" ht="14.25" customHeight="1">
      <c r="A7590" s="267">
        <v>43624.0</v>
      </c>
      <c r="B7590" s="57">
        <v>159.0</v>
      </c>
      <c r="C7590" s="57">
        <v>5.0</v>
      </c>
      <c r="D7590" s="268">
        <v>0.0833333333333333</v>
      </c>
      <c r="E7590" s="269">
        <v>0.0</v>
      </c>
      <c r="F7590" s="269">
        <v>2.6941591830766084E-5</v>
      </c>
    </row>
    <row r="7591" ht="14.25" customHeight="1">
      <c r="A7591" s="267">
        <v>43624.0</v>
      </c>
      <c r="B7591" s="57">
        <v>159.0</v>
      </c>
      <c r="C7591" s="57">
        <v>6.0</v>
      </c>
      <c r="D7591" s="268">
        <v>0.104166666666667</v>
      </c>
      <c r="E7591" s="269">
        <v>0.0</v>
      </c>
      <c r="F7591" s="269">
        <v>2.6240509515467337E-5</v>
      </c>
    </row>
    <row r="7592" ht="14.25" customHeight="1">
      <c r="A7592" s="267">
        <v>43624.0</v>
      </c>
      <c r="B7592" s="57">
        <v>159.0</v>
      </c>
      <c r="C7592" s="57">
        <v>7.0</v>
      </c>
      <c r="D7592" s="268">
        <v>0.125</v>
      </c>
      <c r="E7592" s="269">
        <v>0.0</v>
      </c>
      <c r="F7592" s="269">
        <v>2.5739736433111092E-5</v>
      </c>
    </row>
    <row r="7593" ht="14.25" customHeight="1">
      <c r="A7593" s="267">
        <v>43624.0</v>
      </c>
      <c r="B7593" s="57">
        <v>159.0</v>
      </c>
      <c r="C7593" s="57">
        <v>8.0</v>
      </c>
      <c r="D7593" s="268">
        <v>0.145833333333333</v>
      </c>
      <c r="E7593" s="269">
        <v>1.047173031956267E-6</v>
      </c>
      <c r="F7593" s="269">
        <v>2.5038654117812348E-5</v>
      </c>
    </row>
    <row r="7594" ht="14.25" customHeight="1">
      <c r="A7594" s="267">
        <v>43624.0</v>
      </c>
      <c r="B7594" s="57">
        <v>159.0</v>
      </c>
      <c r="C7594" s="57">
        <v>9.0</v>
      </c>
      <c r="D7594" s="268">
        <v>0.166666666666667</v>
      </c>
      <c r="E7594" s="269">
        <v>3.910640921278863E-6</v>
      </c>
      <c r="F7594" s="269">
        <v>2.5539427200168592E-5</v>
      </c>
    </row>
    <row r="7595" ht="14.25" customHeight="1">
      <c r="A7595" s="267">
        <v>43624.0</v>
      </c>
      <c r="B7595" s="57">
        <v>159.0</v>
      </c>
      <c r="C7595" s="57">
        <v>10.0</v>
      </c>
      <c r="D7595" s="268">
        <v>0.1875</v>
      </c>
      <c r="E7595" s="269">
        <v>1.071688362074087E-5</v>
      </c>
      <c r="F7595" s="269">
        <v>2.5739736433111092E-5</v>
      </c>
    </row>
    <row r="7596" ht="14.25" customHeight="1">
      <c r="A7596" s="267">
        <v>43624.0</v>
      </c>
      <c r="B7596" s="57">
        <v>159.0</v>
      </c>
      <c r="C7596" s="57">
        <v>11.0</v>
      </c>
      <c r="D7596" s="268">
        <v>0.208333333333333</v>
      </c>
      <c r="E7596" s="269">
        <v>2.4397298675460026E-5</v>
      </c>
      <c r="F7596" s="269">
        <v>2.604020028252484E-5</v>
      </c>
    </row>
    <row r="7597" ht="14.25" customHeight="1">
      <c r="A7597" s="267">
        <v>43624.0</v>
      </c>
      <c r="B7597" s="57">
        <v>159.0</v>
      </c>
      <c r="C7597" s="57">
        <v>12.0</v>
      </c>
      <c r="D7597" s="268">
        <v>0.229166666666667</v>
      </c>
      <c r="E7597" s="269">
        <v>3.856626402165117E-5</v>
      </c>
      <c r="F7597" s="269">
        <v>2.8043292611949826E-5</v>
      </c>
    </row>
    <row r="7598" ht="14.25" customHeight="1">
      <c r="A7598" s="267">
        <v>43624.0</v>
      </c>
      <c r="B7598" s="57">
        <v>159.0</v>
      </c>
      <c r="C7598" s="57">
        <v>13.0</v>
      </c>
      <c r="D7598" s="268">
        <v>0.25</v>
      </c>
      <c r="E7598" s="269">
        <v>5.794900100713304E-5</v>
      </c>
      <c r="F7598" s="269">
        <v>3.134839495550106E-5</v>
      </c>
    </row>
    <row r="7599" ht="14.25" customHeight="1">
      <c r="A7599" s="267">
        <v>43624.0</v>
      </c>
      <c r="B7599" s="57">
        <v>159.0</v>
      </c>
      <c r="C7599" s="57">
        <v>14.0</v>
      </c>
      <c r="D7599" s="268">
        <v>0.270833333333333</v>
      </c>
      <c r="E7599" s="269">
        <v>8.541694720709554E-5</v>
      </c>
      <c r="F7599" s="269">
        <v>3.755798117671852E-5</v>
      </c>
    </row>
    <row r="7600" ht="14.25" customHeight="1">
      <c r="A7600" s="267">
        <v>43624.0</v>
      </c>
      <c r="B7600" s="57">
        <v>159.0</v>
      </c>
      <c r="C7600" s="57">
        <v>15.0</v>
      </c>
      <c r="D7600" s="268">
        <v>0.291666666666667</v>
      </c>
      <c r="E7600" s="269">
        <v>1.1615117072540902E-4</v>
      </c>
      <c r="F7600" s="269">
        <v>4.276602123322348E-5</v>
      </c>
    </row>
    <row r="7601" ht="14.25" customHeight="1">
      <c r="A7601" s="267">
        <v>43624.0</v>
      </c>
      <c r="B7601" s="57">
        <v>159.0</v>
      </c>
      <c r="C7601" s="57">
        <v>16.0</v>
      </c>
      <c r="D7601" s="268">
        <v>0.3125</v>
      </c>
      <c r="E7601" s="269">
        <v>1.4084761460155947E-4</v>
      </c>
      <c r="F7601" s="269">
        <v>4.737313359090096E-5</v>
      </c>
    </row>
    <row r="7602" ht="14.25" customHeight="1">
      <c r="A7602" s="267">
        <v>43624.0</v>
      </c>
      <c r="B7602" s="57">
        <v>159.0</v>
      </c>
      <c r="C7602" s="57">
        <v>17.0</v>
      </c>
      <c r="D7602" s="268">
        <v>0.333333333333333</v>
      </c>
      <c r="E7602" s="269">
        <v>1.7443299798670773E-4</v>
      </c>
      <c r="F7602" s="269">
        <v>4.937622592032595E-5</v>
      </c>
    </row>
    <row r="7603" ht="14.25" customHeight="1">
      <c r="A7603" s="267">
        <v>43624.0</v>
      </c>
      <c r="B7603" s="57">
        <v>159.0</v>
      </c>
      <c r="C7603" s="57">
        <v>18.0</v>
      </c>
      <c r="D7603" s="268">
        <v>0.354166666666667</v>
      </c>
      <c r="E7603" s="269">
        <v>1.9977974410592092E-4</v>
      </c>
      <c r="F7603" s="269">
        <v>5.248101903093467E-5</v>
      </c>
    </row>
    <row r="7604" ht="14.25" customHeight="1">
      <c r="A7604" s="267">
        <v>43624.0</v>
      </c>
      <c r="B7604" s="57">
        <v>159.0</v>
      </c>
      <c r="C7604" s="57">
        <v>19.0</v>
      </c>
      <c r="D7604" s="268">
        <v>0.375</v>
      </c>
      <c r="E7604" s="269">
        <v>2.1003094149432417E-4</v>
      </c>
      <c r="F7604" s="269">
        <v>5.188009133210718E-5</v>
      </c>
    </row>
    <row r="7605" ht="14.25" customHeight="1">
      <c r="A7605" s="267">
        <v>43624.0</v>
      </c>
      <c r="B7605" s="57">
        <v>159.0</v>
      </c>
      <c r="C7605" s="57">
        <v>20.0</v>
      </c>
      <c r="D7605" s="268">
        <v>0.395833333333333</v>
      </c>
      <c r="E7605" s="269">
        <v>2.4034044853017241E-4</v>
      </c>
      <c r="F7605" s="269">
        <v>5.08785451673947E-5</v>
      </c>
    </row>
    <row r="7606" ht="14.25" customHeight="1">
      <c r="A7606" s="267">
        <v>43624.0</v>
      </c>
      <c r="B7606" s="57">
        <v>159.0</v>
      </c>
      <c r="C7606" s="57">
        <v>21.0</v>
      </c>
      <c r="D7606" s="268">
        <v>0.416666666666667</v>
      </c>
      <c r="E7606" s="269">
        <v>2.535698237893513E-4</v>
      </c>
      <c r="F7606" s="269">
        <v>5.037777208503844E-5</v>
      </c>
    </row>
    <row r="7607" ht="14.25" customHeight="1">
      <c r="A7607" s="267">
        <v>43624.0</v>
      </c>
      <c r="B7607" s="57">
        <v>159.0</v>
      </c>
      <c r="C7607" s="57">
        <v>22.0</v>
      </c>
      <c r="D7607" s="268">
        <v>0.4375</v>
      </c>
      <c r="E7607" s="269">
        <v>2.753271674795383E-4</v>
      </c>
      <c r="F7607" s="269">
        <v>4.887545283796971E-5</v>
      </c>
    </row>
    <row r="7608" ht="14.25" customHeight="1">
      <c r="A7608" s="267">
        <v>43624.0</v>
      </c>
      <c r="B7608" s="57">
        <v>159.0</v>
      </c>
      <c r="C7608" s="57">
        <v>23.0</v>
      </c>
      <c r="D7608" s="268">
        <v>0.458333333333333</v>
      </c>
      <c r="E7608" s="269">
        <v>2.871631317539113E-4</v>
      </c>
      <c r="F7608" s="269">
        <v>4.937622592032595E-5</v>
      </c>
    </row>
    <row r="7609" ht="14.25" customHeight="1">
      <c r="A7609" s="267">
        <v>43624.0</v>
      </c>
      <c r="B7609" s="57">
        <v>159.0</v>
      </c>
      <c r="C7609" s="57">
        <v>24.0</v>
      </c>
      <c r="D7609" s="268">
        <v>0.479166666666667</v>
      </c>
      <c r="E7609" s="269">
        <v>2.85344027691486E-4</v>
      </c>
      <c r="F7609" s="269">
        <v>4.937622592032595E-5</v>
      </c>
    </row>
    <row r="7610" ht="14.25" customHeight="1">
      <c r="A7610" s="267">
        <v>43624.0</v>
      </c>
      <c r="B7610" s="57">
        <v>159.0</v>
      </c>
      <c r="C7610" s="57">
        <v>25.0</v>
      </c>
      <c r="D7610" s="268">
        <v>0.5</v>
      </c>
      <c r="E7610" s="269">
        <v>2.9303159427400215E-4</v>
      </c>
      <c r="F7610" s="269">
        <v>5.077839055092343E-5</v>
      </c>
    </row>
    <row r="7611" ht="14.25" customHeight="1">
      <c r="A7611" s="267">
        <v>43624.0</v>
      </c>
      <c r="B7611" s="57">
        <v>159.0</v>
      </c>
      <c r="C7611" s="57">
        <v>26.0</v>
      </c>
      <c r="D7611" s="268">
        <v>0.520833333333333</v>
      </c>
      <c r="E7611" s="269">
        <v>2.691457123751702E-4</v>
      </c>
      <c r="F7611" s="269">
        <v>5.127916363327967E-5</v>
      </c>
    </row>
    <row r="7612" ht="14.25" customHeight="1">
      <c r="A7612" s="267">
        <v>43624.0</v>
      </c>
      <c r="B7612" s="57">
        <v>159.0</v>
      </c>
      <c r="C7612" s="57">
        <v>27.0</v>
      </c>
      <c r="D7612" s="268">
        <v>0.541666666666667</v>
      </c>
      <c r="E7612" s="269">
        <v>2.383591531008044E-4</v>
      </c>
      <c r="F7612" s="269">
        <v>4.8274525139142206E-5</v>
      </c>
    </row>
    <row r="7613" ht="14.25" customHeight="1">
      <c r="A7613" s="267">
        <v>43624.0</v>
      </c>
      <c r="B7613" s="57">
        <v>159.0</v>
      </c>
      <c r="C7613" s="57">
        <v>28.0</v>
      </c>
      <c r="D7613" s="268">
        <v>0.5625</v>
      </c>
      <c r="E7613" s="269">
        <v>2.032864994301868E-4</v>
      </c>
      <c r="F7613" s="269">
        <v>4.747328820737221E-5</v>
      </c>
    </row>
    <row r="7614" ht="14.25" customHeight="1">
      <c r="A7614" s="267">
        <v>43624.0</v>
      </c>
      <c r="B7614" s="57">
        <v>159.0</v>
      </c>
      <c r="C7614" s="57">
        <v>29.0</v>
      </c>
      <c r="D7614" s="268">
        <v>0.583333333333333</v>
      </c>
      <c r="E7614" s="269">
        <v>1.7524683755686078E-4</v>
      </c>
      <c r="F7614" s="269">
        <v>4.637158742618847E-5</v>
      </c>
    </row>
    <row r="7615" ht="14.25" customHeight="1">
      <c r="A7615" s="267">
        <v>43624.0</v>
      </c>
      <c r="B7615" s="57">
        <v>159.0</v>
      </c>
      <c r="C7615" s="57">
        <v>30.0</v>
      </c>
      <c r="D7615" s="268">
        <v>0.604166666666667</v>
      </c>
      <c r="E7615" s="269">
        <v>1.6284402113372556E-4</v>
      </c>
      <c r="F7615" s="269">
        <v>4.637158742618847E-5</v>
      </c>
    </row>
    <row r="7616" ht="14.25" customHeight="1">
      <c r="A7616" s="267">
        <v>43624.0</v>
      </c>
      <c r="B7616" s="57">
        <v>159.0</v>
      </c>
      <c r="C7616" s="57">
        <v>31.0</v>
      </c>
      <c r="D7616" s="268">
        <v>0.625</v>
      </c>
      <c r="E7616" s="269">
        <v>1.5340504049253002E-4</v>
      </c>
      <c r="F7616" s="269">
        <v>4.6471742042659716E-5</v>
      </c>
    </row>
    <row r="7617" ht="14.25" customHeight="1">
      <c r="A7617" s="267">
        <v>43624.0</v>
      </c>
      <c r="B7617" s="57">
        <v>159.0</v>
      </c>
      <c r="C7617" s="57">
        <v>32.0</v>
      </c>
      <c r="D7617" s="268">
        <v>0.645833333333333</v>
      </c>
      <c r="E7617" s="269">
        <v>1.279738364682493E-4</v>
      </c>
      <c r="F7617" s="269">
        <v>4.9576535153268434E-5</v>
      </c>
    </row>
    <row r="7618" ht="14.25" customHeight="1">
      <c r="A7618" s="267">
        <v>43624.0</v>
      </c>
      <c r="B7618" s="57">
        <v>159.0</v>
      </c>
      <c r="C7618" s="57">
        <v>33.0</v>
      </c>
      <c r="D7618" s="268">
        <v>0.666666666666667</v>
      </c>
      <c r="E7618" s="269">
        <v>1.0959643546811233E-4</v>
      </c>
      <c r="F7618" s="269">
        <v>5.298179211329092E-5</v>
      </c>
    </row>
    <row r="7619" ht="14.25" customHeight="1">
      <c r="A7619" s="267">
        <v>43624.0</v>
      </c>
      <c r="B7619" s="57">
        <v>159.0</v>
      </c>
      <c r="C7619" s="57">
        <v>34.0</v>
      </c>
      <c r="D7619" s="268">
        <v>0.6875</v>
      </c>
      <c r="E7619" s="269">
        <v>1.0151523818071679E-4</v>
      </c>
      <c r="F7619" s="269">
        <v>5.768905908743964E-5</v>
      </c>
    </row>
    <row r="7620" ht="14.25" customHeight="1">
      <c r="A7620" s="267">
        <v>43624.0</v>
      </c>
      <c r="B7620" s="57">
        <v>159.0</v>
      </c>
      <c r="C7620" s="57">
        <v>35.0</v>
      </c>
      <c r="D7620" s="268">
        <v>0.708333333333333</v>
      </c>
      <c r="E7620" s="269">
        <v>9.017721925410832E-5</v>
      </c>
      <c r="F7620" s="269">
        <v>6.53008099392546E-5</v>
      </c>
    </row>
    <row r="7621" ht="14.25" customHeight="1">
      <c r="A7621" s="267">
        <v>43624.0</v>
      </c>
      <c r="B7621" s="57">
        <v>159.0</v>
      </c>
      <c r="C7621" s="57">
        <v>36.0</v>
      </c>
      <c r="D7621" s="268">
        <v>0.729166666666667</v>
      </c>
      <c r="E7621" s="269">
        <v>8.026482971546364E-5</v>
      </c>
      <c r="F7621" s="269">
        <v>6.69032838027946E-5</v>
      </c>
    </row>
    <row r="7622" ht="14.25" customHeight="1">
      <c r="A7622" s="267">
        <v>43624.0</v>
      </c>
      <c r="B7622" s="57">
        <v>159.0</v>
      </c>
      <c r="C7622" s="57">
        <v>37.0</v>
      </c>
      <c r="D7622" s="268">
        <v>0.75</v>
      </c>
      <c r="E7622" s="269">
        <v>5.4066282626944756E-5</v>
      </c>
      <c r="F7622" s="269">
        <v>6.740405688515083E-5</v>
      </c>
    </row>
    <row r="7623" ht="14.25" customHeight="1">
      <c r="A7623" s="267">
        <v>43624.0</v>
      </c>
      <c r="B7623" s="57">
        <v>159.0</v>
      </c>
      <c r="C7623" s="57">
        <v>38.0</v>
      </c>
      <c r="D7623" s="268">
        <v>0.770833333333333</v>
      </c>
      <c r="E7623" s="269">
        <v>3.506135913446263E-5</v>
      </c>
      <c r="F7623" s="269">
        <v>6.740405688515083E-5</v>
      </c>
    </row>
    <row r="7624" ht="14.25" customHeight="1">
      <c r="A7624" s="267">
        <v>43624.0</v>
      </c>
      <c r="B7624" s="57">
        <v>159.0</v>
      </c>
      <c r="C7624" s="57">
        <v>39.0</v>
      </c>
      <c r="D7624" s="268">
        <v>0.791666666666667</v>
      </c>
      <c r="E7624" s="269">
        <v>2.20639921801817E-5</v>
      </c>
      <c r="F7624" s="269">
        <v>6.640251072043834E-5</v>
      </c>
    </row>
    <row r="7625" ht="14.25" customHeight="1">
      <c r="A7625" s="267">
        <v>43624.0</v>
      </c>
      <c r="B7625" s="57">
        <v>159.0</v>
      </c>
      <c r="C7625" s="57">
        <v>40.0</v>
      </c>
      <c r="D7625" s="268">
        <v>0.8125</v>
      </c>
      <c r="E7625" s="269">
        <v>1.17029289743985E-5</v>
      </c>
      <c r="F7625" s="269">
        <v>6.590173763808209E-5</v>
      </c>
    </row>
    <row r="7626" ht="14.25" customHeight="1">
      <c r="A7626" s="267">
        <v>43624.0</v>
      </c>
      <c r="B7626" s="57">
        <v>159.0</v>
      </c>
      <c r="C7626" s="57">
        <v>41.0</v>
      </c>
      <c r="D7626" s="268">
        <v>0.833333333333333</v>
      </c>
      <c r="E7626" s="269">
        <v>4.905710823143217E-6</v>
      </c>
      <c r="F7626" s="269">
        <v>6.36983360757146E-5</v>
      </c>
    </row>
    <row r="7627" ht="14.25" customHeight="1">
      <c r="A7627" s="267">
        <v>43624.0</v>
      </c>
      <c r="B7627" s="57">
        <v>159.0</v>
      </c>
      <c r="C7627" s="57">
        <v>42.0</v>
      </c>
      <c r="D7627" s="268">
        <v>0.854166666666667</v>
      </c>
      <c r="E7627" s="269">
        <v>1.4459010117758843E-6</v>
      </c>
      <c r="F7627" s="269">
        <v>6.329771760982962E-5</v>
      </c>
    </row>
    <row r="7628" ht="14.25" customHeight="1">
      <c r="A7628" s="267">
        <v>43624.0</v>
      </c>
      <c r="B7628" s="57">
        <v>159.0</v>
      </c>
      <c r="C7628" s="57">
        <v>43.0</v>
      </c>
      <c r="D7628" s="268">
        <v>0.875</v>
      </c>
      <c r="E7628" s="269">
        <v>0.0</v>
      </c>
      <c r="F7628" s="269">
        <v>6.419910915807086E-5</v>
      </c>
    </row>
    <row r="7629" ht="14.25" customHeight="1">
      <c r="A7629" s="267">
        <v>43624.0</v>
      </c>
      <c r="B7629" s="57">
        <v>159.0</v>
      </c>
      <c r="C7629" s="57">
        <v>44.0</v>
      </c>
      <c r="D7629" s="268">
        <v>0.895833333333333</v>
      </c>
      <c r="E7629" s="269">
        <v>0.0</v>
      </c>
      <c r="F7629" s="269">
        <v>6.34980268427721E-5</v>
      </c>
    </row>
    <row r="7630" ht="14.25" customHeight="1">
      <c r="A7630" s="267">
        <v>43624.0</v>
      </c>
      <c r="B7630" s="57">
        <v>159.0</v>
      </c>
      <c r="C7630" s="57">
        <v>45.0</v>
      </c>
      <c r="D7630" s="268">
        <v>0.916666666666667</v>
      </c>
      <c r="E7630" s="269">
        <v>0.0</v>
      </c>
      <c r="F7630" s="269">
        <v>6.109431604746214E-5</v>
      </c>
    </row>
    <row r="7631" ht="14.25" customHeight="1">
      <c r="A7631" s="267">
        <v>43624.0</v>
      </c>
      <c r="B7631" s="57">
        <v>159.0</v>
      </c>
      <c r="C7631" s="57">
        <v>46.0</v>
      </c>
      <c r="D7631" s="268">
        <v>0.9375</v>
      </c>
      <c r="E7631" s="269">
        <v>0.0</v>
      </c>
      <c r="F7631" s="269">
        <v>5.6286894456842146E-5</v>
      </c>
    </row>
    <row r="7632" ht="14.25" customHeight="1">
      <c r="A7632" s="267">
        <v>43624.0</v>
      </c>
      <c r="B7632" s="57">
        <v>159.0</v>
      </c>
      <c r="C7632" s="57">
        <v>47.0</v>
      </c>
      <c r="D7632" s="268">
        <v>0.958333333333333</v>
      </c>
      <c r="E7632" s="269">
        <v>0.0</v>
      </c>
      <c r="F7632" s="269">
        <v>5.228070979799218E-5</v>
      </c>
    </row>
    <row r="7633" ht="14.25" customHeight="1">
      <c r="A7633" s="267">
        <v>43624.0</v>
      </c>
      <c r="B7633" s="57">
        <v>159.0</v>
      </c>
      <c r="C7633" s="57">
        <v>48.0</v>
      </c>
      <c r="D7633" s="268">
        <v>0.979166666666667</v>
      </c>
      <c r="E7633" s="269">
        <v>0.0</v>
      </c>
      <c r="F7633" s="269">
        <v>4.456880432970597E-5</v>
      </c>
    </row>
    <row r="7634" ht="14.25" customHeight="1">
      <c r="A7634" s="267">
        <v>43625.0</v>
      </c>
      <c r="B7634" s="57">
        <v>160.0</v>
      </c>
      <c r="C7634" s="57">
        <v>1.0</v>
      </c>
      <c r="D7634" s="268">
        <v>0.0</v>
      </c>
      <c r="E7634" s="269">
        <v>0.0</v>
      </c>
      <c r="F7634" s="269">
        <v>3.715736271083352E-5</v>
      </c>
    </row>
    <row r="7635" ht="14.25" customHeight="1">
      <c r="A7635" s="267">
        <v>43625.0</v>
      </c>
      <c r="B7635" s="57">
        <v>160.0</v>
      </c>
      <c r="C7635" s="57">
        <v>2.0</v>
      </c>
      <c r="D7635" s="268">
        <v>0.020833333333333332</v>
      </c>
      <c r="E7635" s="269">
        <v>0.0</v>
      </c>
      <c r="F7635" s="269">
        <v>3.275055958609855E-5</v>
      </c>
    </row>
    <row r="7636" ht="14.25" customHeight="1">
      <c r="A7636" s="267">
        <v>43625.0</v>
      </c>
      <c r="B7636" s="57">
        <v>160.0</v>
      </c>
      <c r="C7636" s="57">
        <v>3.0</v>
      </c>
      <c r="D7636" s="268">
        <v>0.0416666666666667</v>
      </c>
      <c r="E7636" s="269">
        <v>0.0</v>
      </c>
      <c r="F7636" s="269">
        <v>3.074746725667356E-5</v>
      </c>
    </row>
    <row r="7637" ht="14.25" customHeight="1">
      <c r="A7637" s="267">
        <v>43625.0</v>
      </c>
      <c r="B7637" s="57">
        <v>160.0</v>
      </c>
      <c r="C7637" s="57">
        <v>4.0</v>
      </c>
      <c r="D7637" s="268">
        <v>0.0625</v>
      </c>
      <c r="E7637" s="269">
        <v>0.0</v>
      </c>
      <c r="F7637" s="269">
        <v>2.9245148009604822E-5</v>
      </c>
    </row>
    <row r="7638" ht="14.25" customHeight="1">
      <c r="A7638" s="267">
        <v>43625.0</v>
      </c>
      <c r="B7638" s="57">
        <v>160.0</v>
      </c>
      <c r="C7638" s="57">
        <v>5.0</v>
      </c>
      <c r="D7638" s="268">
        <v>0.0833333333333333</v>
      </c>
      <c r="E7638" s="269">
        <v>0.0</v>
      </c>
      <c r="F7638" s="269">
        <v>2.674128259782358E-5</v>
      </c>
    </row>
    <row r="7639" ht="14.25" customHeight="1">
      <c r="A7639" s="267">
        <v>43625.0</v>
      </c>
      <c r="B7639" s="57">
        <v>160.0</v>
      </c>
      <c r="C7639" s="57">
        <v>6.0</v>
      </c>
      <c r="D7639" s="268">
        <v>0.104166666666667</v>
      </c>
      <c r="E7639" s="269">
        <v>0.0</v>
      </c>
      <c r="F7639" s="269">
        <v>2.614035489899609E-5</v>
      </c>
    </row>
    <row r="7640" ht="14.25" customHeight="1">
      <c r="A7640" s="267">
        <v>43625.0</v>
      </c>
      <c r="B7640" s="57">
        <v>160.0</v>
      </c>
      <c r="C7640" s="57">
        <v>7.0</v>
      </c>
      <c r="D7640" s="268">
        <v>0.125</v>
      </c>
      <c r="E7640" s="269">
        <v>0.0</v>
      </c>
      <c r="F7640" s="269">
        <v>2.604020028252484E-5</v>
      </c>
    </row>
    <row r="7641" ht="14.25" customHeight="1">
      <c r="A7641" s="267">
        <v>43625.0</v>
      </c>
      <c r="B7641" s="57">
        <v>160.0</v>
      </c>
      <c r="C7641" s="57">
        <v>8.0</v>
      </c>
      <c r="D7641" s="268">
        <v>0.145833333333333</v>
      </c>
      <c r="E7641" s="269">
        <v>0.0</v>
      </c>
      <c r="F7641" s="269">
        <v>2.5539427200168592E-5</v>
      </c>
    </row>
    <row r="7642" ht="14.25" customHeight="1">
      <c r="A7642" s="267">
        <v>43625.0</v>
      </c>
      <c r="B7642" s="57">
        <v>160.0</v>
      </c>
      <c r="C7642" s="57">
        <v>9.0</v>
      </c>
      <c r="D7642" s="268">
        <v>0.166666666666667</v>
      </c>
      <c r="E7642" s="269">
        <v>1.796364406334875E-6</v>
      </c>
      <c r="F7642" s="269">
        <v>2.5639581816639835E-5</v>
      </c>
    </row>
    <row r="7643" ht="14.25" customHeight="1">
      <c r="A7643" s="267">
        <v>43625.0</v>
      </c>
      <c r="B7643" s="57">
        <v>160.0</v>
      </c>
      <c r="C7643" s="57">
        <v>10.0</v>
      </c>
      <c r="D7643" s="268">
        <v>0.1875</v>
      </c>
      <c r="E7643" s="269">
        <v>5.775120603892339E-6</v>
      </c>
      <c r="F7643" s="269">
        <v>2.614035489899609E-5</v>
      </c>
    </row>
    <row r="7644" ht="14.25" customHeight="1">
      <c r="A7644" s="267">
        <v>43625.0</v>
      </c>
      <c r="B7644" s="57">
        <v>160.0</v>
      </c>
      <c r="C7644" s="57">
        <v>11.0</v>
      </c>
      <c r="D7644" s="268">
        <v>0.208333333333333</v>
      </c>
      <c r="E7644" s="269">
        <v>1.524948178619445E-5</v>
      </c>
      <c r="F7644" s="269">
        <v>2.6340664131938587E-5</v>
      </c>
    </row>
    <row r="7645" ht="14.25" customHeight="1">
      <c r="A7645" s="267">
        <v>43625.0</v>
      </c>
      <c r="B7645" s="57">
        <v>160.0</v>
      </c>
      <c r="C7645" s="57">
        <v>12.0</v>
      </c>
      <c r="D7645" s="268">
        <v>0.229166666666667</v>
      </c>
      <c r="E7645" s="269">
        <v>2.7910739858598932E-5</v>
      </c>
      <c r="F7645" s="269">
        <v>2.7742828762536086E-5</v>
      </c>
    </row>
    <row r="7646" ht="14.25" customHeight="1">
      <c r="A7646" s="267">
        <v>43625.0</v>
      </c>
      <c r="B7646" s="57">
        <v>160.0</v>
      </c>
      <c r="C7646" s="57">
        <v>13.0</v>
      </c>
      <c r="D7646" s="268">
        <v>0.25</v>
      </c>
      <c r="E7646" s="269">
        <v>4.466935344243499E-5</v>
      </c>
      <c r="F7646" s="269">
        <v>3.2450095736684804E-5</v>
      </c>
    </row>
    <row r="7647" ht="14.25" customHeight="1">
      <c r="A7647" s="267">
        <v>43625.0</v>
      </c>
      <c r="B7647" s="57">
        <v>160.0</v>
      </c>
      <c r="C7647" s="57">
        <v>14.0</v>
      </c>
      <c r="D7647" s="268">
        <v>0.270833333333333</v>
      </c>
      <c r="E7647" s="269">
        <v>6.534963802449011E-5</v>
      </c>
      <c r="F7647" s="269">
        <v>3.996169197202851E-5</v>
      </c>
    </row>
    <row r="7648" ht="14.25" customHeight="1">
      <c r="A7648" s="267">
        <v>43625.0</v>
      </c>
      <c r="B7648" s="57">
        <v>160.0</v>
      </c>
      <c r="C7648" s="57">
        <v>15.0</v>
      </c>
      <c r="D7648" s="268">
        <v>0.291666666666667</v>
      </c>
      <c r="E7648" s="269">
        <v>9.045993056064777E-5</v>
      </c>
      <c r="F7648" s="269">
        <v>4.436849509676348E-5</v>
      </c>
    </row>
    <row r="7649" ht="14.25" customHeight="1">
      <c r="A7649" s="267">
        <v>43625.0</v>
      </c>
      <c r="B7649" s="57">
        <v>160.0</v>
      </c>
      <c r="C7649" s="57">
        <v>16.0</v>
      </c>
      <c r="D7649" s="268">
        <v>0.3125</v>
      </c>
      <c r="E7649" s="269">
        <v>1.1386955584179576E-4</v>
      </c>
      <c r="F7649" s="269">
        <v>4.8975607454440954E-5</v>
      </c>
    </row>
    <row r="7650" ht="14.25" customHeight="1">
      <c r="A7650" s="267">
        <v>43625.0</v>
      </c>
      <c r="B7650" s="57">
        <v>160.0</v>
      </c>
      <c r="C7650" s="57">
        <v>17.0</v>
      </c>
      <c r="D7650" s="268">
        <v>0.333333333333333</v>
      </c>
      <c r="E7650" s="269">
        <v>1.3952077518384237E-4</v>
      </c>
      <c r="F7650" s="269">
        <v>5.097869978386593E-5</v>
      </c>
    </row>
    <row r="7651" ht="14.25" customHeight="1">
      <c r="A7651" s="267">
        <v>43625.0</v>
      </c>
      <c r="B7651" s="57">
        <v>160.0</v>
      </c>
      <c r="C7651" s="57">
        <v>18.0</v>
      </c>
      <c r="D7651" s="268">
        <v>0.354166666666667</v>
      </c>
      <c r="E7651" s="269">
        <v>1.7536003428880782E-4</v>
      </c>
      <c r="F7651" s="269">
        <v>5.308194672976218E-5</v>
      </c>
    </row>
    <row r="7652" ht="14.25" customHeight="1">
      <c r="A7652" s="267">
        <v>43625.0</v>
      </c>
      <c r="B7652" s="57">
        <v>160.0</v>
      </c>
      <c r="C7652" s="57">
        <v>19.0</v>
      </c>
      <c r="D7652" s="268">
        <v>0.375</v>
      </c>
      <c r="E7652" s="269">
        <v>1.9809517678398737E-4</v>
      </c>
      <c r="F7652" s="269">
        <v>5.308194672976218E-5</v>
      </c>
    </row>
    <row r="7653" ht="14.25" customHeight="1">
      <c r="A7653" s="267">
        <v>43625.0</v>
      </c>
      <c r="B7653" s="57">
        <v>160.0</v>
      </c>
      <c r="C7653" s="57">
        <v>20.0</v>
      </c>
      <c r="D7653" s="268">
        <v>0.395833333333333</v>
      </c>
      <c r="E7653" s="269">
        <v>2.3953931783658757E-4</v>
      </c>
      <c r="F7653" s="269">
        <v>5.3783029045060915E-5</v>
      </c>
    </row>
    <row r="7654" ht="14.25" customHeight="1">
      <c r="A7654" s="267">
        <v>43625.0</v>
      </c>
      <c r="B7654" s="57">
        <v>160.0</v>
      </c>
      <c r="C7654" s="57">
        <v>21.0</v>
      </c>
      <c r="D7654" s="268">
        <v>0.416666666666667</v>
      </c>
      <c r="E7654" s="269">
        <v>2.632245859733032E-4</v>
      </c>
      <c r="F7654" s="269">
        <v>5.388318366153217E-5</v>
      </c>
    </row>
    <row r="7655" ht="14.25" customHeight="1">
      <c r="A7655" s="267">
        <v>43625.0</v>
      </c>
      <c r="B7655" s="57">
        <v>160.0</v>
      </c>
      <c r="C7655" s="57">
        <v>22.0</v>
      </c>
      <c r="D7655" s="268">
        <v>0.4375</v>
      </c>
      <c r="E7655" s="269">
        <v>2.7546425333701294E-4</v>
      </c>
      <c r="F7655" s="269">
        <v>5.177993671563594E-5</v>
      </c>
    </row>
    <row r="7656" ht="14.25" customHeight="1">
      <c r="A7656" s="267">
        <v>43625.0</v>
      </c>
      <c r="B7656" s="57">
        <v>160.0</v>
      </c>
      <c r="C7656" s="57">
        <v>23.0</v>
      </c>
      <c r="D7656" s="268">
        <v>0.458333333333333</v>
      </c>
      <c r="E7656" s="269">
        <v>2.811542066915857E-4</v>
      </c>
      <c r="F7656" s="269">
        <v>5.1980245948578425E-5</v>
      </c>
    </row>
    <row r="7657" ht="14.25" customHeight="1">
      <c r="A7657" s="267">
        <v>43625.0</v>
      </c>
      <c r="B7657" s="57">
        <v>160.0</v>
      </c>
      <c r="C7657" s="57">
        <v>24.0</v>
      </c>
      <c r="D7657" s="268">
        <v>0.479166666666667</v>
      </c>
      <c r="E7657" s="269">
        <v>2.8407147781627347E-4</v>
      </c>
      <c r="F7657" s="269">
        <v>5.288163749681968E-5</v>
      </c>
    </row>
    <row r="7658" ht="14.25" customHeight="1">
      <c r="A7658" s="267">
        <v>43625.0</v>
      </c>
      <c r="B7658" s="57">
        <v>160.0</v>
      </c>
      <c r="C7658" s="57">
        <v>25.0</v>
      </c>
      <c r="D7658" s="268">
        <v>0.5</v>
      </c>
      <c r="E7658" s="269">
        <v>2.8185384208469043E-4</v>
      </c>
      <c r="F7658" s="269">
        <v>5.298179211329092E-5</v>
      </c>
    </row>
    <row r="7659" ht="14.25" customHeight="1">
      <c r="A7659" s="267">
        <v>43625.0</v>
      </c>
      <c r="B7659" s="57">
        <v>160.0</v>
      </c>
      <c r="C7659" s="57">
        <v>26.0</v>
      </c>
      <c r="D7659" s="268">
        <v>0.520833333333333</v>
      </c>
      <c r="E7659" s="269">
        <v>2.624295240676066E-4</v>
      </c>
      <c r="F7659" s="269">
        <v>5.1980245948578425E-5</v>
      </c>
    </row>
    <row r="7660" ht="14.25" customHeight="1">
      <c r="A7660" s="267">
        <v>43625.0</v>
      </c>
      <c r="B7660" s="57">
        <v>160.0</v>
      </c>
      <c r="C7660" s="57">
        <v>27.0</v>
      </c>
      <c r="D7660" s="268">
        <v>0.541666666666667</v>
      </c>
      <c r="E7660" s="269">
        <v>2.4756721297926635E-4</v>
      </c>
      <c r="F7660" s="269">
        <v>5.0578081317980936E-5</v>
      </c>
    </row>
    <row r="7661" ht="14.25" customHeight="1">
      <c r="A7661" s="267">
        <v>43625.0</v>
      </c>
      <c r="B7661" s="57">
        <v>160.0</v>
      </c>
      <c r="C7661" s="57">
        <v>28.0</v>
      </c>
      <c r="D7661" s="268">
        <v>0.5625</v>
      </c>
      <c r="E7661" s="269">
        <v>2.4133056625092784E-4</v>
      </c>
      <c r="F7661" s="269">
        <v>5.08785451673947E-5</v>
      </c>
    </row>
    <row r="7662" ht="14.25" customHeight="1">
      <c r="A7662" s="267">
        <v>43625.0</v>
      </c>
      <c r="B7662" s="57">
        <v>160.0</v>
      </c>
      <c r="C7662" s="57">
        <v>29.0</v>
      </c>
      <c r="D7662" s="268">
        <v>0.583333333333333</v>
      </c>
      <c r="E7662" s="269">
        <v>2.1555433335817493E-4</v>
      </c>
      <c r="F7662" s="269">
        <v>4.987699900268219E-5</v>
      </c>
    </row>
    <row r="7663" ht="14.25" customHeight="1">
      <c r="A7663" s="267">
        <v>43625.0</v>
      </c>
      <c r="B7663" s="57">
        <v>160.0</v>
      </c>
      <c r="C7663" s="57">
        <v>30.0</v>
      </c>
      <c r="D7663" s="268">
        <v>0.604166666666667</v>
      </c>
      <c r="E7663" s="269">
        <v>2.0188771618640048E-4</v>
      </c>
      <c r="F7663" s="269">
        <v>5.037777208503844E-5</v>
      </c>
    </row>
    <row r="7664" ht="14.25" customHeight="1">
      <c r="A7664" s="267">
        <v>43625.0</v>
      </c>
      <c r="B7664" s="57">
        <v>160.0</v>
      </c>
      <c r="C7664" s="57">
        <v>31.0</v>
      </c>
      <c r="D7664" s="268">
        <v>0.625</v>
      </c>
      <c r="E7664" s="269">
        <v>1.6769399569219808E-4</v>
      </c>
      <c r="F7664" s="269">
        <v>5.117900901680845E-5</v>
      </c>
    </row>
    <row r="7665" ht="14.25" customHeight="1">
      <c r="A7665" s="267">
        <v>43625.0</v>
      </c>
      <c r="B7665" s="57">
        <v>160.0</v>
      </c>
      <c r="C7665" s="57">
        <v>32.0</v>
      </c>
      <c r="D7665" s="268">
        <v>0.645833333333333</v>
      </c>
      <c r="E7665" s="269">
        <v>1.416105123876401E-4</v>
      </c>
      <c r="F7665" s="269">
        <v>5.338241057917592E-5</v>
      </c>
    </row>
    <row r="7666" ht="14.25" customHeight="1">
      <c r="A7666" s="267">
        <v>43625.0</v>
      </c>
      <c r="B7666" s="57">
        <v>160.0</v>
      </c>
      <c r="C7666" s="57">
        <v>33.0</v>
      </c>
      <c r="D7666" s="268">
        <v>0.666666666666667</v>
      </c>
      <c r="E7666" s="269">
        <v>1.3095348698995125E-4</v>
      </c>
      <c r="F7666" s="269">
        <v>5.5786121374485906E-5</v>
      </c>
    </row>
    <row r="7667" ht="14.25" customHeight="1">
      <c r="A7667" s="267">
        <v>43625.0</v>
      </c>
      <c r="B7667" s="57">
        <v>160.0</v>
      </c>
      <c r="C7667" s="57">
        <v>34.0</v>
      </c>
      <c r="D7667" s="268">
        <v>0.6875</v>
      </c>
      <c r="E7667" s="269">
        <v>1.1740037444570153E-4</v>
      </c>
      <c r="F7667" s="269">
        <v>6.0894006814519635E-5</v>
      </c>
    </row>
    <row r="7668" ht="14.25" customHeight="1">
      <c r="A7668" s="267">
        <v>43625.0</v>
      </c>
      <c r="B7668" s="57">
        <v>160.0</v>
      </c>
      <c r="C7668" s="57">
        <v>35.0</v>
      </c>
      <c r="D7668" s="268">
        <v>0.708333333333333</v>
      </c>
      <c r="E7668" s="269">
        <v>9.210877266995766E-5</v>
      </c>
      <c r="F7668" s="269">
        <v>6.620220148749584E-5</v>
      </c>
    </row>
    <row r="7669" ht="14.25" customHeight="1">
      <c r="A7669" s="267">
        <v>43625.0</v>
      </c>
      <c r="B7669" s="57">
        <v>160.0</v>
      </c>
      <c r="C7669" s="57">
        <v>36.0</v>
      </c>
      <c r="D7669" s="268">
        <v>0.729166666666667</v>
      </c>
      <c r="E7669" s="269">
        <v>7.33662871007028E-5</v>
      </c>
      <c r="F7669" s="269">
        <v>6.800498458397833E-5</v>
      </c>
    </row>
    <row r="7670" ht="14.25" customHeight="1">
      <c r="A7670" s="267">
        <v>43625.0</v>
      </c>
      <c r="B7670" s="57">
        <v>160.0</v>
      </c>
      <c r="C7670" s="57">
        <v>37.0</v>
      </c>
      <c r="D7670" s="268">
        <v>0.75</v>
      </c>
      <c r="E7670" s="269">
        <v>4.87525962414467E-5</v>
      </c>
      <c r="F7670" s="269">
        <v>6.850575766633457E-5</v>
      </c>
    </row>
    <row r="7671" ht="14.25" customHeight="1">
      <c r="A7671" s="267">
        <v>43625.0</v>
      </c>
      <c r="B7671" s="57">
        <v>160.0</v>
      </c>
      <c r="C7671" s="57">
        <v>38.0</v>
      </c>
      <c r="D7671" s="268">
        <v>0.770833333333333</v>
      </c>
      <c r="E7671" s="269">
        <v>3.113450499926718E-5</v>
      </c>
      <c r="F7671" s="269">
        <v>6.830544843339208E-5</v>
      </c>
    </row>
    <row r="7672" ht="14.25" customHeight="1">
      <c r="A7672" s="267">
        <v>43625.0</v>
      </c>
      <c r="B7672" s="57">
        <v>160.0</v>
      </c>
      <c r="C7672" s="57">
        <v>39.0</v>
      </c>
      <c r="D7672" s="268">
        <v>0.791666666666667</v>
      </c>
      <c r="E7672" s="269">
        <v>1.8572226888731518E-5</v>
      </c>
      <c r="F7672" s="269">
        <v>6.640251072043834E-5</v>
      </c>
    </row>
    <row r="7673" ht="14.25" customHeight="1">
      <c r="A7673" s="267">
        <v>43625.0</v>
      </c>
      <c r="B7673" s="57">
        <v>160.0</v>
      </c>
      <c r="C7673" s="57">
        <v>40.0</v>
      </c>
      <c r="D7673" s="268">
        <v>0.8125</v>
      </c>
      <c r="E7673" s="269">
        <v>8.135243401306266E-6</v>
      </c>
      <c r="F7673" s="269">
        <v>6.67029745698521E-5</v>
      </c>
    </row>
    <row r="7674" ht="14.25" customHeight="1">
      <c r="A7674" s="267">
        <v>43625.0</v>
      </c>
      <c r="B7674" s="57">
        <v>160.0</v>
      </c>
      <c r="C7674" s="57">
        <v>41.0</v>
      </c>
      <c r="D7674" s="268">
        <v>0.833333333333333</v>
      </c>
      <c r="E7674" s="269">
        <v>3.030872258331379E-6</v>
      </c>
      <c r="F7674" s="269">
        <v>6.459972762395585E-5</v>
      </c>
    </row>
    <row r="7675" ht="14.25" customHeight="1">
      <c r="A7675" s="267">
        <v>43625.0</v>
      </c>
      <c r="B7675" s="57">
        <v>160.0</v>
      </c>
      <c r="C7675" s="57">
        <v>42.0</v>
      </c>
      <c r="D7675" s="268">
        <v>0.854166666666667</v>
      </c>
      <c r="E7675" s="269">
        <v>1.4781743133335782E-7</v>
      </c>
      <c r="F7675" s="269">
        <v>6.339787222630086E-5</v>
      </c>
    </row>
    <row r="7676" ht="14.25" customHeight="1">
      <c r="A7676" s="267">
        <v>43625.0</v>
      </c>
      <c r="B7676" s="57">
        <v>160.0</v>
      </c>
      <c r="C7676" s="57">
        <v>43.0</v>
      </c>
      <c r="D7676" s="268">
        <v>0.875</v>
      </c>
      <c r="E7676" s="269">
        <v>0.0</v>
      </c>
      <c r="F7676" s="269">
        <v>6.500034608984085E-5</v>
      </c>
    </row>
    <row r="7677" ht="14.25" customHeight="1">
      <c r="A7677" s="267">
        <v>43625.0</v>
      </c>
      <c r="B7677" s="57">
        <v>160.0</v>
      </c>
      <c r="C7677" s="57">
        <v>44.0</v>
      </c>
      <c r="D7677" s="268">
        <v>0.895833333333333</v>
      </c>
      <c r="E7677" s="269">
        <v>0.0</v>
      </c>
      <c r="F7677" s="269">
        <v>6.419910915807086E-5</v>
      </c>
    </row>
    <row r="7678" ht="14.25" customHeight="1">
      <c r="A7678" s="267">
        <v>43625.0</v>
      </c>
      <c r="B7678" s="57">
        <v>160.0</v>
      </c>
      <c r="C7678" s="57">
        <v>45.0</v>
      </c>
      <c r="D7678" s="268">
        <v>0.916666666666667</v>
      </c>
      <c r="E7678" s="269">
        <v>0.0</v>
      </c>
      <c r="F7678" s="269">
        <v>6.249648067805962E-5</v>
      </c>
    </row>
    <row r="7679" ht="14.25" customHeight="1">
      <c r="A7679" s="267">
        <v>43625.0</v>
      </c>
      <c r="B7679" s="57">
        <v>160.0</v>
      </c>
      <c r="C7679" s="57">
        <v>46.0</v>
      </c>
      <c r="D7679" s="268">
        <v>0.9375</v>
      </c>
      <c r="E7679" s="269">
        <v>0.0</v>
      </c>
      <c r="F7679" s="269">
        <v>5.6887822155669654E-5</v>
      </c>
    </row>
    <row r="7680" ht="14.25" customHeight="1">
      <c r="A7680" s="267">
        <v>43625.0</v>
      </c>
      <c r="B7680" s="57">
        <v>160.0</v>
      </c>
      <c r="C7680" s="57">
        <v>47.0</v>
      </c>
      <c r="D7680" s="268">
        <v>0.958333333333333</v>
      </c>
      <c r="E7680" s="269">
        <v>0.0</v>
      </c>
      <c r="F7680" s="269">
        <v>5.188009133210718E-5</v>
      </c>
    </row>
    <row r="7681" ht="14.25" customHeight="1">
      <c r="A7681" s="267">
        <v>43625.0</v>
      </c>
      <c r="B7681" s="57">
        <v>160.0</v>
      </c>
      <c r="C7681" s="57">
        <v>48.0</v>
      </c>
      <c r="D7681" s="268">
        <v>0.979166666666667</v>
      </c>
      <c r="E7681" s="269">
        <v>0.0</v>
      </c>
      <c r="F7681" s="269">
        <v>4.506957741206223E-5</v>
      </c>
    </row>
    <row r="7682" ht="14.25" customHeight="1">
      <c r="A7682" s="267">
        <v>43626.0</v>
      </c>
      <c r="B7682" s="57">
        <v>161.0</v>
      </c>
      <c r="C7682" s="57">
        <v>1.0</v>
      </c>
      <c r="D7682" s="268">
        <v>0.0</v>
      </c>
      <c r="E7682" s="269">
        <v>0.0</v>
      </c>
      <c r="F7682" s="269">
        <v>3.805875425907477E-5</v>
      </c>
    </row>
    <row r="7683" ht="14.25" customHeight="1">
      <c r="A7683" s="267">
        <v>43626.0</v>
      </c>
      <c r="B7683" s="57">
        <v>161.0</v>
      </c>
      <c r="C7683" s="57">
        <v>2.0</v>
      </c>
      <c r="D7683" s="268">
        <v>0.020833333333333332</v>
      </c>
      <c r="E7683" s="269">
        <v>0.0</v>
      </c>
      <c r="F7683" s="269">
        <v>3.32513326684548E-5</v>
      </c>
    </row>
    <row r="7684" ht="14.25" customHeight="1">
      <c r="A7684" s="267">
        <v>43626.0</v>
      </c>
      <c r="B7684" s="57">
        <v>161.0</v>
      </c>
      <c r="C7684" s="57">
        <v>3.0</v>
      </c>
      <c r="D7684" s="268">
        <v>0.0416666666666667</v>
      </c>
      <c r="E7684" s="269">
        <v>0.0</v>
      </c>
      <c r="F7684" s="269">
        <v>3.054715802373107E-5</v>
      </c>
    </row>
    <row r="7685" ht="14.25" customHeight="1">
      <c r="A7685" s="267">
        <v>43626.0</v>
      </c>
      <c r="B7685" s="57">
        <v>161.0</v>
      </c>
      <c r="C7685" s="57">
        <v>4.0</v>
      </c>
      <c r="D7685" s="268">
        <v>0.0625</v>
      </c>
      <c r="E7685" s="269">
        <v>0.0</v>
      </c>
      <c r="F7685" s="269">
        <v>2.974592109196107E-5</v>
      </c>
    </row>
    <row r="7686" ht="14.25" customHeight="1">
      <c r="A7686" s="267">
        <v>43626.0</v>
      </c>
      <c r="B7686" s="57">
        <v>161.0</v>
      </c>
      <c r="C7686" s="57">
        <v>5.0</v>
      </c>
      <c r="D7686" s="268">
        <v>0.0833333333333333</v>
      </c>
      <c r="E7686" s="269">
        <v>0.0</v>
      </c>
      <c r="F7686" s="269">
        <v>2.7342210296651082E-5</v>
      </c>
    </row>
    <row r="7687" ht="14.25" customHeight="1">
      <c r="A7687" s="267">
        <v>43626.0</v>
      </c>
      <c r="B7687" s="57">
        <v>161.0</v>
      </c>
      <c r="C7687" s="57">
        <v>6.0</v>
      </c>
      <c r="D7687" s="268">
        <v>0.104166666666667</v>
      </c>
      <c r="E7687" s="269">
        <v>0.0</v>
      </c>
      <c r="F7687" s="269">
        <v>2.614035489899609E-5</v>
      </c>
    </row>
    <row r="7688" ht="14.25" customHeight="1">
      <c r="A7688" s="267">
        <v>43626.0</v>
      </c>
      <c r="B7688" s="57">
        <v>161.0</v>
      </c>
      <c r="C7688" s="57">
        <v>7.0</v>
      </c>
      <c r="D7688" s="268">
        <v>0.125</v>
      </c>
      <c r="E7688" s="269">
        <v>0.0</v>
      </c>
      <c r="F7688" s="269">
        <v>2.654097336488109E-5</v>
      </c>
    </row>
    <row r="7689" ht="14.25" customHeight="1">
      <c r="A7689" s="267">
        <v>43626.0</v>
      </c>
      <c r="B7689" s="57">
        <v>161.0</v>
      </c>
      <c r="C7689" s="57">
        <v>8.0</v>
      </c>
      <c r="D7689" s="268">
        <v>0.145833333333333</v>
      </c>
      <c r="E7689" s="269">
        <v>8.683873923539775E-7</v>
      </c>
      <c r="F7689" s="269">
        <v>2.5639581816639835E-5</v>
      </c>
    </row>
    <row r="7690" ht="14.25" customHeight="1">
      <c r="A7690" s="267">
        <v>43626.0</v>
      </c>
      <c r="B7690" s="57">
        <v>161.0</v>
      </c>
      <c r="C7690" s="57">
        <v>9.0</v>
      </c>
      <c r="D7690" s="268">
        <v>0.166666666666667</v>
      </c>
      <c r="E7690" s="269">
        <v>1.6346115620780755E-6</v>
      </c>
      <c r="F7690" s="269">
        <v>2.594004566605359E-5</v>
      </c>
    </row>
    <row r="7691" ht="14.25" customHeight="1">
      <c r="A7691" s="267">
        <v>43626.0</v>
      </c>
      <c r="B7691" s="57">
        <v>161.0</v>
      </c>
      <c r="C7691" s="57">
        <v>10.0</v>
      </c>
      <c r="D7691" s="268">
        <v>0.1875</v>
      </c>
      <c r="E7691" s="269">
        <v>5.140899345138689E-6</v>
      </c>
      <c r="F7691" s="269">
        <v>2.654097336488109E-5</v>
      </c>
    </row>
    <row r="7692" ht="14.25" customHeight="1">
      <c r="A7692" s="267">
        <v>43626.0</v>
      </c>
      <c r="B7692" s="57">
        <v>161.0</v>
      </c>
      <c r="C7692" s="57">
        <v>11.0</v>
      </c>
      <c r="D7692" s="268">
        <v>0.208333333333333</v>
      </c>
      <c r="E7692" s="269">
        <v>1.3427795515200162E-5</v>
      </c>
      <c r="F7692" s="269">
        <v>2.6941591830766084E-5</v>
      </c>
    </row>
    <row r="7693" ht="14.25" customHeight="1">
      <c r="A7693" s="267">
        <v>43626.0</v>
      </c>
      <c r="B7693" s="57">
        <v>161.0</v>
      </c>
      <c r="C7693" s="57">
        <v>12.0</v>
      </c>
      <c r="D7693" s="268">
        <v>0.229166666666667</v>
      </c>
      <c r="E7693" s="269">
        <v>2.2137220039125743E-5</v>
      </c>
      <c r="F7693" s="269">
        <v>2.7943137995478576E-5</v>
      </c>
    </row>
    <row r="7694" ht="14.25" customHeight="1">
      <c r="A7694" s="267">
        <v>43626.0</v>
      </c>
      <c r="B7694" s="57">
        <v>161.0</v>
      </c>
      <c r="C7694" s="57">
        <v>13.0</v>
      </c>
      <c r="D7694" s="268">
        <v>0.25</v>
      </c>
      <c r="E7694" s="269">
        <v>3.462403666694722E-5</v>
      </c>
      <c r="F7694" s="269">
        <v>3.174901342138605E-5</v>
      </c>
    </row>
    <row r="7695" ht="14.25" customHeight="1">
      <c r="A7695" s="267">
        <v>43626.0</v>
      </c>
      <c r="B7695" s="57">
        <v>161.0</v>
      </c>
      <c r="C7695" s="57">
        <v>14.0</v>
      </c>
      <c r="D7695" s="268">
        <v>0.270833333333333</v>
      </c>
      <c r="E7695" s="269">
        <v>4.901717176322989E-5</v>
      </c>
      <c r="F7695" s="269">
        <v>3.9260609656729756E-5</v>
      </c>
    </row>
    <row r="7696" ht="14.25" customHeight="1">
      <c r="A7696" s="267">
        <v>43626.0</v>
      </c>
      <c r="B7696" s="57">
        <v>161.0</v>
      </c>
      <c r="C7696" s="57">
        <v>15.0</v>
      </c>
      <c r="D7696" s="268">
        <v>0.291666666666667</v>
      </c>
      <c r="E7696" s="269">
        <v>7.421159238559037E-5</v>
      </c>
      <c r="F7696" s="269">
        <v>4.3967876630878485E-5</v>
      </c>
    </row>
    <row r="7697" ht="14.25" customHeight="1">
      <c r="A7697" s="267">
        <v>43626.0</v>
      </c>
      <c r="B7697" s="57">
        <v>161.0</v>
      </c>
      <c r="C7697" s="57">
        <v>16.0</v>
      </c>
      <c r="D7697" s="268">
        <v>0.3125</v>
      </c>
      <c r="E7697" s="269">
        <v>1.0992203554774759E-4</v>
      </c>
      <c r="F7697" s="269">
        <v>4.9075762070912194E-5</v>
      </c>
    </row>
    <row r="7698" ht="14.25" customHeight="1">
      <c r="A7698" s="267">
        <v>43626.0</v>
      </c>
      <c r="B7698" s="57">
        <v>161.0</v>
      </c>
      <c r="C7698" s="57">
        <v>17.0</v>
      </c>
      <c r="D7698" s="268">
        <v>0.333333333333333</v>
      </c>
      <c r="E7698" s="269">
        <v>1.3374134853444094E-4</v>
      </c>
      <c r="F7698" s="269">
        <v>5.218055518152093E-5</v>
      </c>
    </row>
    <row r="7699" ht="14.25" customHeight="1">
      <c r="A7699" s="267">
        <v>43626.0</v>
      </c>
      <c r="B7699" s="57">
        <v>161.0</v>
      </c>
      <c r="C7699" s="57">
        <v>18.0</v>
      </c>
      <c r="D7699" s="268">
        <v>0.354166666666667</v>
      </c>
      <c r="E7699" s="269">
        <v>1.601495283268605E-4</v>
      </c>
      <c r="F7699" s="269">
        <v>5.478457520977341E-5</v>
      </c>
    </row>
    <row r="7700" ht="14.25" customHeight="1">
      <c r="A7700" s="267">
        <v>43626.0</v>
      </c>
      <c r="B7700" s="57">
        <v>161.0</v>
      </c>
      <c r="C7700" s="57">
        <v>19.0</v>
      </c>
      <c r="D7700" s="268">
        <v>0.375</v>
      </c>
      <c r="E7700" s="269">
        <v>1.9017990103123263E-4</v>
      </c>
      <c r="F7700" s="269">
        <v>5.518519367565842E-5</v>
      </c>
    </row>
    <row r="7701" ht="14.25" customHeight="1">
      <c r="A7701" s="267">
        <v>43626.0</v>
      </c>
      <c r="B7701" s="57">
        <v>161.0</v>
      </c>
      <c r="C7701" s="57">
        <v>20.0</v>
      </c>
      <c r="D7701" s="268">
        <v>0.395833333333333</v>
      </c>
      <c r="E7701" s="269">
        <v>2.0906652086162038E-4</v>
      </c>
      <c r="F7701" s="269">
        <v>5.5085039059187164E-5</v>
      </c>
    </row>
    <row r="7702" ht="14.25" customHeight="1">
      <c r="A7702" s="267">
        <v>43626.0</v>
      </c>
      <c r="B7702" s="57">
        <v>161.0</v>
      </c>
      <c r="C7702" s="57">
        <v>21.0</v>
      </c>
      <c r="D7702" s="268">
        <v>0.416666666666667</v>
      </c>
      <c r="E7702" s="269">
        <v>2.1809670397910605E-4</v>
      </c>
      <c r="F7702" s="269">
        <v>5.5085039059187164E-5</v>
      </c>
    </row>
    <row r="7703" ht="14.25" customHeight="1">
      <c r="A7703" s="267">
        <v>43626.0</v>
      </c>
      <c r="B7703" s="57">
        <v>161.0</v>
      </c>
      <c r="C7703" s="57">
        <v>22.0</v>
      </c>
      <c r="D7703" s="268">
        <v>0.4375</v>
      </c>
      <c r="E7703" s="269">
        <v>2.3580197935047043E-4</v>
      </c>
      <c r="F7703" s="269">
        <v>5.3282255962704675E-5</v>
      </c>
    </row>
    <row r="7704" ht="14.25" customHeight="1">
      <c r="A7704" s="267">
        <v>43626.0</v>
      </c>
      <c r="B7704" s="57">
        <v>161.0</v>
      </c>
      <c r="C7704" s="57">
        <v>23.0</v>
      </c>
      <c r="D7704" s="268">
        <v>0.458333333333333</v>
      </c>
      <c r="E7704" s="269">
        <v>2.629390666754905E-4</v>
      </c>
      <c r="F7704" s="269">
        <v>5.448411136035966E-5</v>
      </c>
    </row>
    <row r="7705" ht="14.25" customHeight="1">
      <c r="A7705" s="267">
        <v>43626.0</v>
      </c>
      <c r="B7705" s="57">
        <v>161.0</v>
      </c>
      <c r="C7705" s="57">
        <v>24.0</v>
      </c>
      <c r="D7705" s="268">
        <v>0.479166666666667</v>
      </c>
      <c r="E7705" s="269">
        <v>2.6101991520244137E-4</v>
      </c>
      <c r="F7705" s="269">
        <v>5.498488444271591E-5</v>
      </c>
    </row>
    <row r="7706" ht="14.25" customHeight="1">
      <c r="A7706" s="267">
        <v>43626.0</v>
      </c>
      <c r="B7706" s="57">
        <v>161.0</v>
      </c>
      <c r="C7706" s="57">
        <v>25.0</v>
      </c>
      <c r="D7706" s="268">
        <v>0.5</v>
      </c>
      <c r="E7706" s="269">
        <v>2.73797425432133E-4</v>
      </c>
      <c r="F7706" s="269">
        <v>5.6186739840370906E-5</v>
      </c>
    </row>
    <row r="7707" ht="14.25" customHeight="1">
      <c r="A7707" s="267">
        <v>43626.0</v>
      </c>
      <c r="B7707" s="57">
        <v>161.0</v>
      </c>
      <c r="C7707" s="57">
        <v>26.0</v>
      </c>
      <c r="D7707" s="268">
        <v>0.520833333333333</v>
      </c>
      <c r="E7707" s="269">
        <v>2.698445714634238E-4</v>
      </c>
      <c r="F7707" s="269">
        <v>5.498488444271591E-5</v>
      </c>
    </row>
    <row r="7708" ht="14.25" customHeight="1">
      <c r="A7708" s="267">
        <v>43626.0</v>
      </c>
      <c r="B7708" s="57">
        <v>161.0</v>
      </c>
      <c r="C7708" s="57">
        <v>27.0</v>
      </c>
      <c r="D7708" s="268">
        <v>0.541666666666667</v>
      </c>
      <c r="E7708" s="269">
        <v>2.6133374670562787E-4</v>
      </c>
      <c r="F7708" s="269">
        <v>5.278148288034843E-5</v>
      </c>
    </row>
    <row r="7709" ht="14.25" customHeight="1">
      <c r="A7709" s="267">
        <v>43626.0</v>
      </c>
      <c r="B7709" s="57">
        <v>161.0</v>
      </c>
      <c r="C7709" s="57">
        <v>28.0</v>
      </c>
      <c r="D7709" s="268">
        <v>0.5625</v>
      </c>
      <c r="E7709" s="269">
        <v>2.4622476648079655E-4</v>
      </c>
      <c r="F7709" s="269">
        <v>5.188009133210718E-5</v>
      </c>
    </row>
    <row r="7710" ht="14.25" customHeight="1">
      <c r="A7710" s="267">
        <v>43626.0</v>
      </c>
      <c r="B7710" s="57">
        <v>161.0</v>
      </c>
      <c r="C7710" s="57">
        <v>29.0</v>
      </c>
      <c r="D7710" s="268">
        <v>0.583333333333333</v>
      </c>
      <c r="E7710" s="269">
        <v>2.070105284469504E-4</v>
      </c>
      <c r="F7710" s="269">
        <v>5.127916363327967E-5</v>
      </c>
    </row>
    <row r="7711" ht="14.25" customHeight="1">
      <c r="A7711" s="267">
        <v>43626.0</v>
      </c>
      <c r="B7711" s="57">
        <v>161.0</v>
      </c>
      <c r="C7711" s="57">
        <v>30.0</v>
      </c>
      <c r="D7711" s="268">
        <v>0.604166666666667</v>
      </c>
      <c r="E7711" s="269">
        <v>1.8962363682151494E-4</v>
      </c>
      <c r="F7711" s="269">
        <v>5.117900901680845E-5</v>
      </c>
    </row>
    <row r="7712" ht="14.25" customHeight="1">
      <c r="A7712" s="267">
        <v>43626.0</v>
      </c>
      <c r="B7712" s="57">
        <v>161.0</v>
      </c>
      <c r="C7712" s="57">
        <v>31.0</v>
      </c>
      <c r="D7712" s="268">
        <v>0.625</v>
      </c>
      <c r="E7712" s="269">
        <v>1.7306555358404451E-4</v>
      </c>
      <c r="F7712" s="269">
        <v>5.097869978386593E-5</v>
      </c>
    </row>
    <row r="7713" ht="14.25" customHeight="1">
      <c r="A7713" s="267">
        <v>43626.0</v>
      </c>
      <c r="B7713" s="57">
        <v>161.0</v>
      </c>
      <c r="C7713" s="57">
        <v>32.0</v>
      </c>
      <c r="D7713" s="268">
        <v>0.645833333333333</v>
      </c>
      <c r="E7713" s="269">
        <v>1.5323923017992346E-4</v>
      </c>
      <c r="F7713" s="269">
        <v>5.358271981211842E-5</v>
      </c>
    </row>
    <row r="7714" ht="14.25" customHeight="1">
      <c r="A7714" s="267">
        <v>43626.0</v>
      </c>
      <c r="B7714" s="57">
        <v>161.0</v>
      </c>
      <c r="C7714" s="57">
        <v>33.0</v>
      </c>
      <c r="D7714" s="268">
        <v>0.666666666666667</v>
      </c>
      <c r="E7714" s="269">
        <v>1.3021421034561492E-4</v>
      </c>
      <c r="F7714" s="269">
        <v>5.538550290860091E-5</v>
      </c>
    </row>
    <row r="7715" ht="14.25" customHeight="1">
      <c r="A7715" s="267">
        <v>43626.0</v>
      </c>
      <c r="B7715" s="57">
        <v>161.0</v>
      </c>
      <c r="C7715" s="57">
        <v>34.0</v>
      </c>
      <c r="D7715" s="268">
        <v>0.6875</v>
      </c>
      <c r="E7715" s="269">
        <v>1.0393604077382429E-4</v>
      </c>
      <c r="F7715" s="269">
        <v>5.8890914485094645E-5</v>
      </c>
    </row>
    <row r="7716" ht="14.25" customHeight="1">
      <c r="A7716" s="267">
        <v>43626.0</v>
      </c>
      <c r="B7716" s="57">
        <v>161.0</v>
      </c>
      <c r="C7716" s="57">
        <v>35.0</v>
      </c>
      <c r="D7716" s="268">
        <v>0.708333333333333</v>
      </c>
      <c r="E7716" s="269">
        <v>8.119654536439595E-5</v>
      </c>
      <c r="F7716" s="269">
        <v>6.329771760982962E-5</v>
      </c>
    </row>
    <row r="7717" ht="14.25" customHeight="1">
      <c r="A7717" s="267">
        <v>43626.0</v>
      </c>
      <c r="B7717" s="57">
        <v>161.0</v>
      </c>
      <c r="C7717" s="57">
        <v>36.0</v>
      </c>
      <c r="D7717" s="268">
        <v>0.729166666666667</v>
      </c>
      <c r="E7717" s="269">
        <v>7.107219255715243E-5</v>
      </c>
      <c r="F7717" s="269">
        <v>6.55011191721971E-5</v>
      </c>
    </row>
    <row r="7718" ht="14.25" customHeight="1">
      <c r="A7718" s="267">
        <v>43626.0</v>
      </c>
      <c r="B7718" s="57">
        <v>161.0</v>
      </c>
      <c r="C7718" s="57">
        <v>37.0</v>
      </c>
      <c r="D7718" s="268">
        <v>0.75</v>
      </c>
      <c r="E7718" s="269">
        <v>5.01928816550556E-5</v>
      </c>
      <c r="F7718" s="269">
        <v>6.600189225455336E-5</v>
      </c>
    </row>
    <row r="7719" ht="14.25" customHeight="1">
      <c r="A7719" s="267">
        <v>43626.0</v>
      </c>
      <c r="B7719" s="57">
        <v>161.0</v>
      </c>
      <c r="C7719" s="57">
        <v>38.0</v>
      </c>
      <c r="D7719" s="268">
        <v>0.770833333333333</v>
      </c>
      <c r="E7719" s="269">
        <v>3.070029997500614E-5</v>
      </c>
      <c r="F7719" s="269">
        <v>6.67029745698521E-5</v>
      </c>
    </row>
    <row r="7720" ht="14.25" customHeight="1">
      <c r="A7720" s="267">
        <v>43626.0</v>
      </c>
      <c r="B7720" s="57">
        <v>161.0</v>
      </c>
      <c r="C7720" s="57">
        <v>39.0</v>
      </c>
      <c r="D7720" s="268">
        <v>0.791666666666667</v>
      </c>
      <c r="E7720" s="269">
        <v>1.672684633587529E-5</v>
      </c>
      <c r="F7720" s="269">
        <v>6.560127378866834E-5</v>
      </c>
    </row>
    <row r="7721" ht="14.25" customHeight="1">
      <c r="A7721" s="267">
        <v>43626.0</v>
      </c>
      <c r="B7721" s="57">
        <v>161.0</v>
      </c>
      <c r="C7721" s="57">
        <v>40.0</v>
      </c>
      <c r="D7721" s="268">
        <v>0.8125</v>
      </c>
      <c r="E7721" s="269">
        <v>7.1473336505849474E-6</v>
      </c>
      <c r="F7721" s="269">
        <v>6.319756299335835E-5</v>
      </c>
    </row>
    <row r="7722" ht="14.25" customHeight="1">
      <c r="A7722" s="267">
        <v>43626.0</v>
      </c>
      <c r="B7722" s="57">
        <v>161.0</v>
      </c>
      <c r="C7722" s="57">
        <v>41.0</v>
      </c>
      <c r="D7722" s="268">
        <v>0.833333333333333</v>
      </c>
      <c r="E7722" s="269">
        <v>2.6297354955081576E-6</v>
      </c>
      <c r="F7722" s="269">
        <v>6.279694452747336E-5</v>
      </c>
    </row>
    <row r="7723" ht="14.25" customHeight="1">
      <c r="A7723" s="267">
        <v>43626.0</v>
      </c>
      <c r="B7723" s="57">
        <v>161.0</v>
      </c>
      <c r="C7723" s="57">
        <v>42.0</v>
      </c>
      <c r="D7723" s="268">
        <v>0.854166666666667</v>
      </c>
      <c r="E7723" s="269">
        <v>2.552472452373735E-7</v>
      </c>
      <c r="F7723" s="269">
        <v>6.159508912981838E-5</v>
      </c>
    </row>
    <row r="7724" ht="14.25" customHeight="1">
      <c r="A7724" s="267">
        <v>43626.0</v>
      </c>
      <c r="B7724" s="57">
        <v>161.0</v>
      </c>
      <c r="C7724" s="57">
        <v>43.0</v>
      </c>
      <c r="D7724" s="268">
        <v>0.875</v>
      </c>
      <c r="E7724" s="269">
        <v>3.682951202984845E-9</v>
      </c>
      <c r="F7724" s="269">
        <v>6.229617144511711E-5</v>
      </c>
    </row>
    <row r="7725" ht="14.25" customHeight="1">
      <c r="A7725" s="267">
        <v>43626.0</v>
      </c>
      <c r="B7725" s="57">
        <v>161.0</v>
      </c>
      <c r="C7725" s="57">
        <v>44.0</v>
      </c>
      <c r="D7725" s="268">
        <v>0.895833333333333</v>
      </c>
      <c r="E7725" s="269">
        <v>0.0</v>
      </c>
      <c r="F7725" s="269">
        <v>6.299725376041584E-5</v>
      </c>
    </row>
    <row r="7726" ht="14.25" customHeight="1">
      <c r="A7726" s="267">
        <v>43626.0</v>
      </c>
      <c r="B7726" s="57">
        <v>161.0</v>
      </c>
      <c r="C7726" s="57">
        <v>45.0</v>
      </c>
      <c r="D7726" s="268">
        <v>0.916666666666667</v>
      </c>
      <c r="E7726" s="269">
        <v>0.0</v>
      </c>
      <c r="F7726" s="269">
        <v>6.139477989687587E-5</v>
      </c>
    </row>
    <row r="7727" ht="14.25" customHeight="1">
      <c r="A7727" s="267">
        <v>43626.0</v>
      </c>
      <c r="B7727" s="57">
        <v>161.0</v>
      </c>
      <c r="C7727" s="57">
        <v>46.0</v>
      </c>
      <c r="D7727" s="268">
        <v>0.9375</v>
      </c>
      <c r="E7727" s="269">
        <v>0.0</v>
      </c>
      <c r="F7727" s="269">
        <v>5.6987976772140894E-5</v>
      </c>
    </row>
    <row r="7728" ht="14.25" customHeight="1">
      <c r="A7728" s="267">
        <v>43626.0</v>
      </c>
      <c r="B7728" s="57">
        <v>161.0</v>
      </c>
      <c r="C7728" s="57">
        <v>47.0</v>
      </c>
      <c r="D7728" s="268">
        <v>0.958333333333333</v>
      </c>
      <c r="E7728" s="269">
        <v>0.0</v>
      </c>
      <c r="F7728" s="269">
        <v>5.218055518152093E-5</v>
      </c>
    </row>
    <row r="7729" ht="14.25" customHeight="1">
      <c r="A7729" s="267">
        <v>43626.0</v>
      </c>
      <c r="B7729" s="57">
        <v>161.0</v>
      </c>
      <c r="C7729" s="57">
        <v>48.0</v>
      </c>
      <c r="D7729" s="268">
        <v>0.979166666666667</v>
      </c>
      <c r="E7729" s="269">
        <v>0.0</v>
      </c>
      <c r="F7729" s="269">
        <v>4.657189665913096E-5</v>
      </c>
    </row>
    <row r="7730" ht="14.25" customHeight="1">
      <c r="A7730" s="267">
        <v>43627.0</v>
      </c>
      <c r="B7730" s="57">
        <v>162.0</v>
      </c>
      <c r="C7730" s="57">
        <v>1.0</v>
      </c>
      <c r="D7730" s="268">
        <v>0.0</v>
      </c>
      <c r="E7730" s="269">
        <v>0.0</v>
      </c>
      <c r="F7730" s="269">
        <v>3.966122812261476E-5</v>
      </c>
    </row>
    <row r="7731" ht="14.25" customHeight="1">
      <c r="A7731" s="267">
        <v>43627.0</v>
      </c>
      <c r="B7731" s="57">
        <v>162.0</v>
      </c>
      <c r="C7731" s="57">
        <v>2.0</v>
      </c>
      <c r="D7731" s="268">
        <v>0.020833333333333332</v>
      </c>
      <c r="E7731" s="269">
        <v>0.0</v>
      </c>
      <c r="F7731" s="269">
        <v>3.575519808023604E-5</v>
      </c>
    </row>
    <row r="7732" ht="14.25" customHeight="1">
      <c r="A7732" s="267">
        <v>43627.0</v>
      </c>
      <c r="B7732" s="57">
        <v>162.0</v>
      </c>
      <c r="C7732" s="57">
        <v>3.0</v>
      </c>
      <c r="D7732" s="268">
        <v>0.0416666666666667</v>
      </c>
      <c r="E7732" s="269">
        <v>0.0</v>
      </c>
      <c r="F7732" s="269">
        <v>3.234994112021355E-5</v>
      </c>
    </row>
    <row r="7733" ht="14.25" customHeight="1">
      <c r="A7733" s="267">
        <v>43627.0</v>
      </c>
      <c r="B7733" s="57">
        <v>162.0</v>
      </c>
      <c r="C7733" s="57">
        <v>4.0</v>
      </c>
      <c r="D7733" s="268">
        <v>0.0625</v>
      </c>
      <c r="E7733" s="269">
        <v>0.0</v>
      </c>
      <c r="F7733" s="269">
        <v>2.934530262607607E-5</v>
      </c>
    </row>
    <row r="7734" ht="14.25" customHeight="1">
      <c r="A7734" s="267">
        <v>43627.0</v>
      </c>
      <c r="B7734" s="57">
        <v>162.0</v>
      </c>
      <c r="C7734" s="57">
        <v>5.0</v>
      </c>
      <c r="D7734" s="268">
        <v>0.0833333333333333</v>
      </c>
      <c r="E7734" s="269">
        <v>0.0</v>
      </c>
      <c r="F7734" s="269">
        <v>2.8143447228421073E-5</v>
      </c>
    </row>
    <row r="7735" ht="14.25" customHeight="1">
      <c r="A7735" s="267">
        <v>43627.0</v>
      </c>
      <c r="B7735" s="57">
        <v>162.0</v>
      </c>
      <c r="C7735" s="57">
        <v>6.0</v>
      </c>
      <c r="D7735" s="268">
        <v>0.104166666666667</v>
      </c>
      <c r="E7735" s="269">
        <v>0.0</v>
      </c>
      <c r="F7735" s="269">
        <v>2.724205568017983E-5</v>
      </c>
    </row>
    <row r="7736" ht="14.25" customHeight="1">
      <c r="A7736" s="267">
        <v>43627.0</v>
      </c>
      <c r="B7736" s="57">
        <v>162.0</v>
      </c>
      <c r="C7736" s="57">
        <v>7.0</v>
      </c>
      <c r="D7736" s="268">
        <v>0.125</v>
      </c>
      <c r="E7736" s="269">
        <v>0.0</v>
      </c>
      <c r="F7736" s="269">
        <v>2.704174644723733E-5</v>
      </c>
    </row>
    <row r="7737" ht="14.25" customHeight="1">
      <c r="A7737" s="267">
        <v>43627.0</v>
      </c>
      <c r="B7737" s="57">
        <v>162.0</v>
      </c>
      <c r="C7737" s="57">
        <v>8.0</v>
      </c>
      <c r="D7737" s="268">
        <v>0.145833333333333</v>
      </c>
      <c r="E7737" s="269">
        <v>2.0177236469401246E-6</v>
      </c>
      <c r="F7737" s="269">
        <v>2.6240509515467337E-5</v>
      </c>
    </row>
    <row r="7738" ht="14.25" customHeight="1">
      <c r="A7738" s="267">
        <v>43627.0</v>
      </c>
      <c r="B7738" s="57">
        <v>162.0</v>
      </c>
      <c r="C7738" s="57">
        <v>9.0</v>
      </c>
      <c r="D7738" s="268">
        <v>0.166666666666667</v>
      </c>
      <c r="E7738" s="269">
        <v>3.1464512757598045E-6</v>
      </c>
      <c r="F7738" s="269">
        <v>2.6240509515467337E-5</v>
      </c>
    </row>
    <row r="7739" ht="14.25" customHeight="1">
      <c r="A7739" s="267">
        <v>43627.0</v>
      </c>
      <c r="B7739" s="57">
        <v>162.0</v>
      </c>
      <c r="C7739" s="57">
        <v>10.0</v>
      </c>
      <c r="D7739" s="268">
        <v>0.1875</v>
      </c>
      <c r="E7739" s="269">
        <v>7.119777063608769E-6</v>
      </c>
      <c r="F7739" s="269">
        <v>2.604020028252484E-5</v>
      </c>
    </row>
    <row r="7740" ht="14.25" customHeight="1">
      <c r="A7740" s="267">
        <v>43627.0</v>
      </c>
      <c r="B7740" s="57">
        <v>162.0</v>
      </c>
      <c r="C7740" s="57">
        <v>11.0</v>
      </c>
      <c r="D7740" s="268">
        <v>0.208333333333333</v>
      </c>
      <c r="E7740" s="269">
        <v>1.5681742910922834E-5</v>
      </c>
      <c r="F7740" s="269">
        <v>2.6240509515467337E-5</v>
      </c>
    </row>
    <row r="7741" ht="14.25" customHeight="1">
      <c r="A7741" s="267">
        <v>43627.0</v>
      </c>
      <c r="B7741" s="57">
        <v>162.0</v>
      </c>
      <c r="C7741" s="57">
        <v>12.0</v>
      </c>
      <c r="D7741" s="268">
        <v>0.229166666666667</v>
      </c>
      <c r="E7741" s="269">
        <v>2.564430101699819E-5</v>
      </c>
      <c r="F7741" s="269">
        <v>2.614035489899609E-5</v>
      </c>
    </row>
    <row r="7742" ht="14.25" customHeight="1">
      <c r="A7742" s="267">
        <v>43627.0</v>
      </c>
      <c r="B7742" s="57">
        <v>162.0</v>
      </c>
      <c r="C7742" s="57">
        <v>13.0</v>
      </c>
      <c r="D7742" s="268">
        <v>0.25</v>
      </c>
      <c r="E7742" s="269">
        <v>3.7822348582966784E-5</v>
      </c>
      <c r="F7742" s="269">
        <v>2.934530262607607E-5</v>
      </c>
    </row>
    <row r="7743" ht="14.25" customHeight="1">
      <c r="A7743" s="267">
        <v>43627.0</v>
      </c>
      <c r="B7743" s="57">
        <v>162.0</v>
      </c>
      <c r="C7743" s="57">
        <v>14.0</v>
      </c>
      <c r="D7743" s="268">
        <v>0.270833333333333</v>
      </c>
      <c r="E7743" s="269">
        <v>5.435998002556325E-5</v>
      </c>
      <c r="F7743" s="269">
        <v>3.234994112021355E-5</v>
      </c>
    </row>
    <row r="7744" ht="14.25" customHeight="1">
      <c r="A7744" s="267">
        <v>43627.0</v>
      </c>
      <c r="B7744" s="57">
        <v>162.0</v>
      </c>
      <c r="C7744" s="57">
        <v>15.0</v>
      </c>
      <c r="D7744" s="268">
        <v>0.291666666666667</v>
      </c>
      <c r="E7744" s="269">
        <v>8.332404285352073E-5</v>
      </c>
      <c r="F7744" s="269">
        <v>3.655643501200603E-5</v>
      </c>
    </row>
    <row r="7745" ht="14.25" customHeight="1">
      <c r="A7745" s="267">
        <v>43627.0</v>
      </c>
      <c r="B7745" s="57">
        <v>162.0</v>
      </c>
      <c r="C7745" s="57">
        <v>16.0</v>
      </c>
      <c r="D7745" s="268">
        <v>0.3125</v>
      </c>
      <c r="E7745" s="269">
        <v>1.1642361521558686E-4</v>
      </c>
      <c r="F7745" s="269">
        <v>4.206493891792475E-5</v>
      </c>
    </row>
    <row r="7746" ht="14.25" customHeight="1">
      <c r="A7746" s="267">
        <v>43627.0</v>
      </c>
      <c r="B7746" s="57">
        <v>162.0</v>
      </c>
      <c r="C7746" s="57">
        <v>17.0</v>
      </c>
      <c r="D7746" s="268">
        <v>0.333333333333333</v>
      </c>
      <c r="E7746" s="269">
        <v>1.2979923244631702E-4</v>
      </c>
      <c r="F7746" s="269">
        <v>4.747328820737221E-5</v>
      </c>
    </row>
    <row r="7747" ht="14.25" customHeight="1">
      <c r="A7747" s="267">
        <v>43627.0</v>
      </c>
      <c r="B7747" s="57">
        <v>162.0</v>
      </c>
      <c r="C7747" s="57">
        <v>18.0</v>
      </c>
      <c r="D7747" s="268">
        <v>0.354166666666667</v>
      </c>
      <c r="E7747" s="269">
        <v>1.3245755108245454E-4</v>
      </c>
      <c r="F7747" s="269">
        <v>5.3783029045060915E-5</v>
      </c>
    </row>
    <row r="7748" ht="14.25" customHeight="1">
      <c r="A7748" s="267">
        <v>43627.0</v>
      </c>
      <c r="B7748" s="57">
        <v>162.0</v>
      </c>
      <c r="C7748" s="57">
        <v>19.0</v>
      </c>
      <c r="D7748" s="268">
        <v>0.375</v>
      </c>
      <c r="E7748" s="269">
        <v>1.499416009761768E-4</v>
      </c>
      <c r="F7748" s="269">
        <v>5.6286894456842146E-5</v>
      </c>
    </row>
    <row r="7749" ht="14.25" customHeight="1">
      <c r="A7749" s="267">
        <v>43627.0</v>
      </c>
      <c r="B7749" s="57">
        <v>162.0</v>
      </c>
      <c r="C7749" s="57">
        <v>20.0</v>
      </c>
      <c r="D7749" s="268">
        <v>0.395833333333333</v>
      </c>
      <c r="E7749" s="269">
        <v>1.7150822551783256E-4</v>
      </c>
      <c r="F7749" s="269">
        <v>5.989246064980713E-5</v>
      </c>
    </row>
    <row r="7750" ht="14.25" customHeight="1">
      <c r="A7750" s="267">
        <v>43627.0</v>
      </c>
      <c r="B7750" s="57">
        <v>162.0</v>
      </c>
      <c r="C7750" s="57">
        <v>21.0</v>
      </c>
      <c r="D7750" s="268">
        <v>0.416666666666667</v>
      </c>
      <c r="E7750" s="269">
        <v>1.8669156403008658E-4</v>
      </c>
      <c r="F7750" s="269">
        <v>5.949184218392214E-5</v>
      </c>
    </row>
    <row r="7751" ht="14.25" customHeight="1">
      <c r="A7751" s="267">
        <v>43627.0</v>
      </c>
      <c r="B7751" s="57">
        <v>162.0</v>
      </c>
      <c r="C7751" s="57">
        <v>22.0</v>
      </c>
      <c r="D7751" s="268">
        <v>0.4375</v>
      </c>
      <c r="E7751" s="269">
        <v>1.871075803596202E-4</v>
      </c>
      <c r="F7751" s="269">
        <v>5.608658522389965E-5</v>
      </c>
    </row>
    <row r="7752" ht="14.25" customHeight="1">
      <c r="A7752" s="267">
        <v>43627.0</v>
      </c>
      <c r="B7752" s="57">
        <v>162.0</v>
      </c>
      <c r="C7752" s="57">
        <v>23.0</v>
      </c>
      <c r="D7752" s="268">
        <v>0.458333333333333</v>
      </c>
      <c r="E7752" s="269">
        <v>1.8384079394122453E-4</v>
      </c>
      <c r="F7752" s="269">
        <v>5.758890447096841E-5</v>
      </c>
    </row>
    <row r="7753" ht="14.25" customHeight="1">
      <c r="A7753" s="267">
        <v>43627.0</v>
      </c>
      <c r="B7753" s="57">
        <v>162.0</v>
      </c>
      <c r="C7753" s="57">
        <v>24.0</v>
      </c>
      <c r="D7753" s="268">
        <v>0.479166666666667</v>
      </c>
      <c r="E7753" s="269">
        <v>1.859351465503212E-4</v>
      </c>
      <c r="F7753" s="269">
        <v>5.67876675391984E-5</v>
      </c>
    </row>
    <row r="7754" ht="14.25" customHeight="1">
      <c r="A7754" s="267">
        <v>43627.0</v>
      </c>
      <c r="B7754" s="57">
        <v>162.0</v>
      </c>
      <c r="C7754" s="57">
        <v>25.0</v>
      </c>
      <c r="D7754" s="268">
        <v>0.5</v>
      </c>
      <c r="E7754" s="269">
        <v>1.792043368190065E-4</v>
      </c>
      <c r="F7754" s="269">
        <v>5.788936832038214E-5</v>
      </c>
    </row>
    <row r="7755" ht="14.25" customHeight="1">
      <c r="A7755" s="267">
        <v>43627.0</v>
      </c>
      <c r="B7755" s="57">
        <v>162.0</v>
      </c>
      <c r="C7755" s="57">
        <v>26.0</v>
      </c>
      <c r="D7755" s="268">
        <v>0.520833333333333</v>
      </c>
      <c r="E7755" s="269">
        <v>1.7393558160346852E-4</v>
      </c>
      <c r="F7755" s="269">
        <v>5.73885952380259E-5</v>
      </c>
    </row>
    <row r="7756" ht="14.25" customHeight="1">
      <c r="A7756" s="267">
        <v>43627.0</v>
      </c>
      <c r="B7756" s="57">
        <v>162.0</v>
      </c>
      <c r="C7756" s="57">
        <v>27.0</v>
      </c>
      <c r="D7756" s="268">
        <v>0.541666666666667</v>
      </c>
      <c r="E7756" s="269">
        <v>1.7570546863447542E-4</v>
      </c>
      <c r="F7756" s="269">
        <v>5.428380212741717E-5</v>
      </c>
    </row>
    <row r="7757" ht="14.25" customHeight="1">
      <c r="A7757" s="267">
        <v>43627.0</v>
      </c>
      <c r="B7757" s="57">
        <v>162.0</v>
      </c>
      <c r="C7757" s="57">
        <v>28.0</v>
      </c>
      <c r="D7757" s="268">
        <v>0.5625</v>
      </c>
      <c r="E7757" s="269">
        <v>1.5577801247465943E-4</v>
      </c>
      <c r="F7757" s="269">
        <v>5.348256519564716E-5</v>
      </c>
    </row>
    <row r="7758" ht="14.25" customHeight="1">
      <c r="A7758" s="267">
        <v>43627.0</v>
      </c>
      <c r="B7758" s="57">
        <v>162.0</v>
      </c>
      <c r="C7758" s="57">
        <v>29.0</v>
      </c>
      <c r="D7758" s="268">
        <v>0.583333333333333</v>
      </c>
      <c r="E7758" s="269">
        <v>1.4337509998021432E-4</v>
      </c>
      <c r="F7758" s="269">
        <v>5.348256519564716E-5</v>
      </c>
    </row>
    <row r="7759" ht="14.25" customHeight="1">
      <c r="A7759" s="267">
        <v>43627.0</v>
      </c>
      <c r="B7759" s="57">
        <v>162.0</v>
      </c>
      <c r="C7759" s="57">
        <v>30.0</v>
      </c>
      <c r="D7759" s="268">
        <v>0.604166666666667</v>
      </c>
      <c r="E7759" s="269">
        <v>1.3668189546561842E-4</v>
      </c>
      <c r="F7759" s="269">
        <v>5.428380212741717E-5</v>
      </c>
    </row>
    <row r="7760" ht="14.25" customHeight="1">
      <c r="A7760" s="267">
        <v>43627.0</v>
      </c>
      <c r="B7760" s="57">
        <v>162.0</v>
      </c>
      <c r="C7760" s="57">
        <v>31.0</v>
      </c>
      <c r="D7760" s="268">
        <v>0.625</v>
      </c>
      <c r="E7760" s="269">
        <v>1.2760666460169217E-4</v>
      </c>
      <c r="F7760" s="269">
        <v>5.408349289447466E-5</v>
      </c>
    </row>
    <row r="7761" ht="14.25" customHeight="1">
      <c r="A7761" s="267">
        <v>43627.0</v>
      </c>
      <c r="B7761" s="57">
        <v>162.0</v>
      </c>
      <c r="C7761" s="57">
        <v>32.0</v>
      </c>
      <c r="D7761" s="268">
        <v>0.645833333333333</v>
      </c>
      <c r="E7761" s="269">
        <v>1.0727411591148342E-4</v>
      </c>
      <c r="F7761" s="269">
        <v>5.498488444271591E-5</v>
      </c>
    </row>
    <row r="7762" ht="14.25" customHeight="1">
      <c r="A7762" s="267">
        <v>43627.0</v>
      </c>
      <c r="B7762" s="57">
        <v>162.0</v>
      </c>
      <c r="C7762" s="57">
        <v>33.0</v>
      </c>
      <c r="D7762" s="268">
        <v>0.666666666666667</v>
      </c>
      <c r="E7762" s="269">
        <v>9.320531237835109E-5</v>
      </c>
      <c r="F7762" s="269">
        <v>5.498488444271591E-5</v>
      </c>
    </row>
    <row r="7763" ht="14.25" customHeight="1">
      <c r="A7763" s="267">
        <v>43627.0</v>
      </c>
      <c r="B7763" s="57">
        <v>162.0</v>
      </c>
      <c r="C7763" s="57">
        <v>34.0</v>
      </c>
      <c r="D7763" s="268">
        <v>0.6875</v>
      </c>
      <c r="E7763" s="269">
        <v>7.620932891803097E-5</v>
      </c>
      <c r="F7763" s="269">
        <v>5.668751292272716E-5</v>
      </c>
    </row>
    <row r="7764" ht="14.25" customHeight="1">
      <c r="A7764" s="267">
        <v>43627.0</v>
      </c>
      <c r="B7764" s="57">
        <v>162.0</v>
      </c>
      <c r="C7764" s="57">
        <v>35.0</v>
      </c>
      <c r="D7764" s="268">
        <v>0.708333333333333</v>
      </c>
      <c r="E7764" s="269">
        <v>5.9330926319519424E-5</v>
      </c>
      <c r="F7764" s="269">
        <v>6.129462528040462E-5</v>
      </c>
    </row>
    <row r="7765" ht="14.25" customHeight="1">
      <c r="A7765" s="267">
        <v>43627.0</v>
      </c>
      <c r="B7765" s="57">
        <v>162.0</v>
      </c>
      <c r="C7765" s="57">
        <v>36.0</v>
      </c>
      <c r="D7765" s="268">
        <v>0.729166666666667</v>
      </c>
      <c r="E7765" s="269">
        <v>4.905929306439342E-5</v>
      </c>
      <c r="F7765" s="269">
        <v>6.520065532278334E-5</v>
      </c>
    </row>
    <row r="7766" ht="14.25" customHeight="1">
      <c r="A7766" s="267">
        <v>43627.0</v>
      </c>
      <c r="B7766" s="57">
        <v>162.0</v>
      </c>
      <c r="C7766" s="57">
        <v>37.0</v>
      </c>
      <c r="D7766" s="268">
        <v>0.75</v>
      </c>
      <c r="E7766" s="269">
        <v>3.542266570688303E-5</v>
      </c>
      <c r="F7766" s="269">
        <v>6.480003685689835E-5</v>
      </c>
    </row>
    <row r="7767" ht="14.25" customHeight="1">
      <c r="A7767" s="267">
        <v>43627.0</v>
      </c>
      <c r="B7767" s="57">
        <v>162.0</v>
      </c>
      <c r="C7767" s="57">
        <v>38.0</v>
      </c>
      <c r="D7767" s="268">
        <v>0.770833333333333</v>
      </c>
      <c r="E7767" s="269">
        <v>2.386037095826422E-5</v>
      </c>
      <c r="F7767" s="269">
        <v>6.840560304986335E-5</v>
      </c>
    </row>
    <row r="7768" ht="14.25" customHeight="1">
      <c r="A7768" s="267">
        <v>43627.0</v>
      </c>
      <c r="B7768" s="57">
        <v>162.0</v>
      </c>
      <c r="C7768" s="57">
        <v>39.0</v>
      </c>
      <c r="D7768" s="268">
        <v>0.791666666666667</v>
      </c>
      <c r="E7768" s="269">
        <v>1.519647586480353E-5</v>
      </c>
      <c r="F7768" s="269">
        <v>6.520065532278334E-5</v>
      </c>
    </row>
    <row r="7769" ht="14.25" customHeight="1">
      <c r="A7769" s="267">
        <v>43627.0</v>
      </c>
      <c r="B7769" s="57">
        <v>162.0</v>
      </c>
      <c r="C7769" s="57">
        <v>40.0</v>
      </c>
      <c r="D7769" s="268">
        <v>0.8125</v>
      </c>
      <c r="E7769" s="269">
        <v>7.143502491939882E-6</v>
      </c>
      <c r="F7769" s="269">
        <v>6.239632606158836E-5</v>
      </c>
    </row>
    <row r="7770" ht="14.25" customHeight="1">
      <c r="A7770" s="267">
        <v>43627.0</v>
      </c>
      <c r="B7770" s="57">
        <v>162.0</v>
      </c>
      <c r="C7770" s="57">
        <v>41.0</v>
      </c>
      <c r="D7770" s="268">
        <v>0.833333333333333</v>
      </c>
      <c r="E7770" s="269">
        <v>3.937355728514958E-6</v>
      </c>
      <c r="F7770" s="269">
        <v>5.989246064980713E-5</v>
      </c>
    </row>
    <row r="7771" ht="14.25" customHeight="1">
      <c r="A7771" s="267">
        <v>43627.0</v>
      </c>
      <c r="B7771" s="57">
        <v>162.0</v>
      </c>
      <c r="C7771" s="57">
        <v>42.0</v>
      </c>
      <c r="D7771" s="268">
        <v>0.854166666666667</v>
      </c>
      <c r="E7771" s="269">
        <v>2.3751914114164975E-7</v>
      </c>
      <c r="F7771" s="269">
        <v>5.989246064980713E-5</v>
      </c>
    </row>
    <row r="7772" ht="14.25" customHeight="1">
      <c r="A7772" s="267">
        <v>43627.0</v>
      </c>
      <c r="B7772" s="57">
        <v>162.0</v>
      </c>
      <c r="C7772" s="57">
        <v>43.0</v>
      </c>
      <c r="D7772" s="268">
        <v>0.875</v>
      </c>
      <c r="E7772" s="269">
        <v>0.0</v>
      </c>
      <c r="F7772" s="269">
        <v>5.969215141686463E-5</v>
      </c>
    </row>
    <row r="7773" ht="14.25" customHeight="1">
      <c r="A7773" s="267">
        <v>43627.0</v>
      </c>
      <c r="B7773" s="57">
        <v>162.0</v>
      </c>
      <c r="C7773" s="57">
        <v>44.0</v>
      </c>
      <c r="D7773" s="268">
        <v>0.895833333333333</v>
      </c>
      <c r="E7773" s="269">
        <v>0.0</v>
      </c>
      <c r="F7773" s="269">
        <v>6.049338834863463E-5</v>
      </c>
    </row>
    <row r="7774" ht="14.25" customHeight="1">
      <c r="A7774" s="267">
        <v>43627.0</v>
      </c>
      <c r="B7774" s="57">
        <v>162.0</v>
      </c>
      <c r="C7774" s="57">
        <v>45.0</v>
      </c>
      <c r="D7774" s="268">
        <v>0.916666666666667</v>
      </c>
      <c r="E7774" s="269">
        <v>0.0</v>
      </c>
      <c r="F7774" s="269">
        <v>5.859045063568089E-5</v>
      </c>
    </row>
    <row r="7775" ht="14.25" customHeight="1">
      <c r="A7775" s="267">
        <v>43627.0</v>
      </c>
      <c r="B7775" s="57">
        <v>162.0</v>
      </c>
      <c r="C7775" s="57">
        <v>46.0</v>
      </c>
      <c r="D7775" s="268">
        <v>0.9375</v>
      </c>
      <c r="E7775" s="269">
        <v>0.0</v>
      </c>
      <c r="F7775" s="269">
        <v>5.6887822155669654E-5</v>
      </c>
    </row>
    <row r="7776" ht="14.25" customHeight="1">
      <c r="A7776" s="267">
        <v>43627.0</v>
      </c>
      <c r="B7776" s="57">
        <v>162.0</v>
      </c>
      <c r="C7776" s="57">
        <v>47.0</v>
      </c>
      <c r="D7776" s="268">
        <v>0.958333333333333</v>
      </c>
      <c r="E7776" s="269">
        <v>0.0</v>
      </c>
      <c r="F7776" s="269">
        <v>5.017746285209594E-5</v>
      </c>
    </row>
    <row r="7777" ht="14.25" customHeight="1">
      <c r="A7777" s="267">
        <v>43627.0</v>
      </c>
      <c r="B7777" s="57">
        <v>162.0</v>
      </c>
      <c r="C7777" s="57">
        <v>48.0</v>
      </c>
      <c r="D7777" s="268">
        <v>0.979166666666667</v>
      </c>
      <c r="E7777" s="269">
        <v>0.0</v>
      </c>
      <c r="F7777" s="269">
        <v>4.677220589207346E-5</v>
      </c>
    </row>
    <row r="7778" ht="14.25" customHeight="1">
      <c r="A7778" s="267">
        <v>43628.0</v>
      </c>
      <c r="B7778" s="57">
        <v>163.0</v>
      </c>
      <c r="C7778" s="57">
        <v>1.0</v>
      </c>
      <c r="D7778" s="268">
        <v>0.0</v>
      </c>
      <c r="E7778" s="269">
        <v>0.0</v>
      </c>
      <c r="F7778" s="269">
        <v>4.0061846588499765E-5</v>
      </c>
    </row>
    <row r="7779" ht="14.25" customHeight="1">
      <c r="A7779" s="267">
        <v>43628.0</v>
      </c>
      <c r="B7779" s="57">
        <v>163.0</v>
      </c>
      <c r="C7779" s="57">
        <v>2.0</v>
      </c>
      <c r="D7779" s="268">
        <v>0.020833333333333332</v>
      </c>
      <c r="E7779" s="269">
        <v>0.0</v>
      </c>
      <c r="F7779" s="269">
        <v>3.575519808023604E-5</v>
      </c>
    </row>
    <row r="7780" ht="14.25" customHeight="1">
      <c r="A7780" s="267">
        <v>43628.0</v>
      </c>
      <c r="B7780" s="57">
        <v>163.0</v>
      </c>
      <c r="C7780" s="57">
        <v>3.0</v>
      </c>
      <c r="D7780" s="268">
        <v>0.0416666666666667</v>
      </c>
      <c r="E7780" s="269">
        <v>0.0</v>
      </c>
      <c r="F7780" s="269">
        <v>3.285071420256979E-5</v>
      </c>
    </row>
    <row r="7781" ht="14.25" customHeight="1">
      <c r="A7781" s="267">
        <v>43628.0</v>
      </c>
      <c r="B7781" s="57">
        <v>163.0</v>
      </c>
      <c r="C7781" s="57">
        <v>4.0</v>
      </c>
      <c r="D7781" s="268">
        <v>0.0625</v>
      </c>
      <c r="E7781" s="269">
        <v>0.0</v>
      </c>
      <c r="F7781" s="269">
        <v>3.064731264020231E-5</v>
      </c>
    </row>
    <row r="7782" ht="14.25" customHeight="1">
      <c r="A7782" s="267">
        <v>43628.0</v>
      </c>
      <c r="B7782" s="57">
        <v>163.0</v>
      </c>
      <c r="C7782" s="57">
        <v>5.0</v>
      </c>
      <c r="D7782" s="268">
        <v>0.0833333333333333</v>
      </c>
      <c r="E7782" s="269">
        <v>0.0</v>
      </c>
      <c r="F7782" s="269">
        <v>2.8443911077834827E-5</v>
      </c>
    </row>
    <row r="7783" ht="14.25" customHeight="1">
      <c r="A7783" s="267">
        <v>43628.0</v>
      </c>
      <c r="B7783" s="57">
        <v>163.0</v>
      </c>
      <c r="C7783" s="57">
        <v>6.0</v>
      </c>
      <c r="D7783" s="268">
        <v>0.104166666666667</v>
      </c>
      <c r="E7783" s="269">
        <v>0.0</v>
      </c>
      <c r="F7783" s="269">
        <v>2.7342210296651082E-5</v>
      </c>
    </row>
    <row r="7784" ht="14.25" customHeight="1">
      <c r="A7784" s="267">
        <v>43628.0</v>
      </c>
      <c r="B7784" s="57">
        <v>163.0</v>
      </c>
      <c r="C7784" s="57">
        <v>7.0</v>
      </c>
      <c r="D7784" s="268">
        <v>0.125</v>
      </c>
      <c r="E7784" s="269">
        <v>0.0</v>
      </c>
      <c r="F7784" s="269">
        <v>2.6641127981352337E-5</v>
      </c>
    </row>
    <row r="7785" ht="14.25" customHeight="1">
      <c r="A7785" s="267">
        <v>43628.0</v>
      </c>
      <c r="B7785" s="57">
        <v>163.0</v>
      </c>
      <c r="C7785" s="57">
        <v>8.0</v>
      </c>
      <c r="D7785" s="268">
        <v>0.145833333333333</v>
      </c>
      <c r="E7785" s="269">
        <v>0.0</v>
      </c>
      <c r="F7785" s="269">
        <v>2.604020028252484E-5</v>
      </c>
    </row>
    <row r="7786" ht="14.25" customHeight="1">
      <c r="A7786" s="267">
        <v>43628.0</v>
      </c>
      <c r="B7786" s="57">
        <v>163.0</v>
      </c>
      <c r="C7786" s="57">
        <v>9.0</v>
      </c>
      <c r="D7786" s="268">
        <v>0.166666666666667</v>
      </c>
      <c r="E7786" s="269">
        <v>1.531383476499828E-6</v>
      </c>
      <c r="F7786" s="269">
        <v>2.5739736433111092E-5</v>
      </c>
    </row>
    <row r="7787" ht="14.25" customHeight="1">
      <c r="A7787" s="267">
        <v>43628.0</v>
      </c>
      <c r="B7787" s="57">
        <v>163.0</v>
      </c>
      <c r="C7787" s="57">
        <v>10.0</v>
      </c>
      <c r="D7787" s="268">
        <v>0.1875</v>
      </c>
      <c r="E7787" s="269">
        <v>5.131630156102216E-6</v>
      </c>
      <c r="F7787" s="269">
        <v>2.4537881035456097E-5</v>
      </c>
    </row>
    <row r="7788" ht="14.25" customHeight="1">
      <c r="A7788" s="267">
        <v>43628.0</v>
      </c>
      <c r="B7788" s="57">
        <v>163.0</v>
      </c>
      <c r="C7788" s="57">
        <v>11.0</v>
      </c>
      <c r="D7788" s="268">
        <v>0.208333333333333</v>
      </c>
      <c r="E7788" s="269">
        <v>1.3877595720583524E-5</v>
      </c>
      <c r="F7788" s="269">
        <v>2.614035489899609E-5</v>
      </c>
    </row>
    <row r="7789" ht="14.25" customHeight="1">
      <c r="A7789" s="267">
        <v>43628.0</v>
      </c>
      <c r="B7789" s="57">
        <v>163.0</v>
      </c>
      <c r="C7789" s="57">
        <v>12.0</v>
      </c>
      <c r="D7789" s="268">
        <v>0.229166666666667</v>
      </c>
      <c r="E7789" s="269">
        <v>2.1603752491584394E-5</v>
      </c>
      <c r="F7789" s="269">
        <v>2.614035489899609E-5</v>
      </c>
    </row>
    <row r="7790" ht="14.25" customHeight="1">
      <c r="A7790" s="267">
        <v>43628.0</v>
      </c>
      <c r="B7790" s="57">
        <v>163.0</v>
      </c>
      <c r="C7790" s="57">
        <v>13.0</v>
      </c>
      <c r="D7790" s="268">
        <v>0.25</v>
      </c>
      <c r="E7790" s="269">
        <v>3.496703643480404E-5</v>
      </c>
      <c r="F7790" s="269">
        <v>2.8043292611949826E-5</v>
      </c>
    </row>
    <row r="7791" ht="14.25" customHeight="1">
      <c r="A7791" s="267">
        <v>43628.0</v>
      </c>
      <c r="B7791" s="57">
        <v>163.0</v>
      </c>
      <c r="C7791" s="57">
        <v>14.0</v>
      </c>
      <c r="D7791" s="268">
        <v>0.270833333333333</v>
      </c>
      <c r="E7791" s="269">
        <v>4.80090600992212E-5</v>
      </c>
      <c r="F7791" s="269">
        <v>2.9044838776662325E-5</v>
      </c>
    </row>
    <row r="7792" ht="14.25" customHeight="1">
      <c r="A7792" s="267">
        <v>43628.0</v>
      </c>
      <c r="B7792" s="57">
        <v>163.0</v>
      </c>
      <c r="C7792" s="57">
        <v>15.0</v>
      </c>
      <c r="D7792" s="268">
        <v>0.291666666666667</v>
      </c>
      <c r="E7792" s="269">
        <v>6.683403353937014E-5</v>
      </c>
      <c r="F7792" s="269">
        <v>3.2450095736684804E-5</v>
      </c>
    </row>
    <row r="7793" ht="14.25" customHeight="1">
      <c r="A7793" s="267">
        <v>43628.0</v>
      </c>
      <c r="B7793" s="57">
        <v>163.0</v>
      </c>
      <c r="C7793" s="57">
        <v>16.0</v>
      </c>
      <c r="D7793" s="268">
        <v>0.3125</v>
      </c>
      <c r="E7793" s="269">
        <v>8.589643981267901E-5</v>
      </c>
      <c r="F7793" s="269">
        <v>3.7457826560247266E-5</v>
      </c>
    </row>
    <row r="7794" ht="14.25" customHeight="1">
      <c r="A7794" s="267">
        <v>43628.0</v>
      </c>
      <c r="B7794" s="57">
        <v>163.0</v>
      </c>
      <c r="C7794" s="57">
        <v>17.0</v>
      </c>
      <c r="D7794" s="268">
        <v>0.333333333333333</v>
      </c>
      <c r="E7794" s="269">
        <v>1.0246307417570435E-4</v>
      </c>
      <c r="F7794" s="269">
        <v>4.416818586382098E-5</v>
      </c>
    </row>
    <row r="7795" ht="14.25" customHeight="1">
      <c r="A7795" s="267">
        <v>43628.0</v>
      </c>
      <c r="B7795" s="57">
        <v>163.0</v>
      </c>
      <c r="C7795" s="57">
        <v>18.0</v>
      </c>
      <c r="D7795" s="268">
        <v>0.354166666666667</v>
      </c>
      <c r="E7795" s="269">
        <v>1.1912340993300191E-4</v>
      </c>
      <c r="F7795" s="269">
        <v>5.097869978386593E-5</v>
      </c>
    </row>
    <row r="7796" ht="14.25" customHeight="1">
      <c r="A7796" s="267">
        <v>43628.0</v>
      </c>
      <c r="B7796" s="57">
        <v>163.0</v>
      </c>
      <c r="C7796" s="57">
        <v>19.0</v>
      </c>
      <c r="D7796" s="268">
        <v>0.375</v>
      </c>
      <c r="E7796" s="269">
        <v>1.403455332432358E-4</v>
      </c>
      <c r="F7796" s="269">
        <v>5.588627599095715E-5</v>
      </c>
    </row>
    <row r="7797" ht="14.25" customHeight="1">
      <c r="A7797" s="267">
        <v>43628.0</v>
      </c>
      <c r="B7797" s="57">
        <v>163.0</v>
      </c>
      <c r="C7797" s="57">
        <v>20.0</v>
      </c>
      <c r="D7797" s="268">
        <v>0.395833333333333</v>
      </c>
      <c r="E7797" s="269">
        <v>1.4755879754301877E-4</v>
      </c>
      <c r="F7797" s="269">
        <v>5.798952293685338E-5</v>
      </c>
    </row>
    <row r="7798" ht="14.25" customHeight="1">
      <c r="A7798" s="267">
        <v>43628.0</v>
      </c>
      <c r="B7798" s="57">
        <v>163.0</v>
      </c>
      <c r="C7798" s="57">
        <v>21.0</v>
      </c>
      <c r="D7798" s="268">
        <v>0.416666666666667</v>
      </c>
      <c r="E7798" s="269">
        <v>1.4524342578781454E-4</v>
      </c>
      <c r="F7798" s="269">
        <v>5.869060525215214E-5</v>
      </c>
    </row>
    <row r="7799" ht="14.25" customHeight="1">
      <c r="A7799" s="267">
        <v>43628.0</v>
      </c>
      <c r="B7799" s="57">
        <v>163.0</v>
      </c>
      <c r="C7799" s="57">
        <v>22.0</v>
      </c>
      <c r="D7799" s="268">
        <v>0.4375</v>
      </c>
      <c r="E7799" s="269">
        <v>1.4172878446845627E-4</v>
      </c>
      <c r="F7799" s="269">
        <v>6.099416143099088E-5</v>
      </c>
    </row>
    <row r="7800" ht="14.25" customHeight="1">
      <c r="A7800" s="267">
        <v>43628.0</v>
      </c>
      <c r="B7800" s="57">
        <v>163.0</v>
      </c>
      <c r="C7800" s="57">
        <v>23.0</v>
      </c>
      <c r="D7800" s="268">
        <v>0.458333333333333</v>
      </c>
      <c r="E7800" s="269">
        <v>1.495475670833867E-4</v>
      </c>
      <c r="F7800" s="269">
        <v>6.0393233732163374E-5</v>
      </c>
    </row>
    <row r="7801" ht="14.25" customHeight="1">
      <c r="A7801" s="267">
        <v>43628.0</v>
      </c>
      <c r="B7801" s="57">
        <v>163.0</v>
      </c>
      <c r="C7801" s="57">
        <v>24.0</v>
      </c>
      <c r="D7801" s="268">
        <v>0.479166666666667</v>
      </c>
      <c r="E7801" s="269">
        <v>1.615396949932507E-4</v>
      </c>
      <c r="F7801" s="269">
        <v>6.189555297923212E-5</v>
      </c>
    </row>
    <row r="7802" ht="14.25" customHeight="1">
      <c r="A7802" s="267">
        <v>43628.0</v>
      </c>
      <c r="B7802" s="57">
        <v>163.0</v>
      </c>
      <c r="C7802" s="57">
        <v>25.0</v>
      </c>
      <c r="D7802" s="268">
        <v>0.5</v>
      </c>
      <c r="E7802" s="269">
        <v>1.6156245469665478E-4</v>
      </c>
      <c r="F7802" s="269">
        <v>6.109431604746214E-5</v>
      </c>
    </row>
    <row r="7803" ht="14.25" customHeight="1">
      <c r="A7803" s="267">
        <v>43628.0</v>
      </c>
      <c r="B7803" s="57">
        <v>163.0</v>
      </c>
      <c r="C7803" s="57">
        <v>26.0</v>
      </c>
      <c r="D7803" s="268">
        <v>0.520833333333333</v>
      </c>
      <c r="E7803" s="269">
        <v>1.5797163710369277E-4</v>
      </c>
      <c r="F7803" s="269">
        <v>6.129462528040462E-5</v>
      </c>
    </row>
    <row r="7804" ht="14.25" customHeight="1">
      <c r="A7804" s="267">
        <v>43628.0</v>
      </c>
      <c r="B7804" s="57">
        <v>163.0</v>
      </c>
      <c r="C7804" s="57">
        <v>27.0</v>
      </c>
      <c r="D7804" s="268">
        <v>0.541666666666667</v>
      </c>
      <c r="E7804" s="269">
        <v>1.686254983722203E-4</v>
      </c>
      <c r="F7804" s="269">
        <v>6.139477989687587E-5</v>
      </c>
    </row>
    <row r="7805" ht="14.25" customHeight="1">
      <c r="A7805" s="267">
        <v>43628.0</v>
      </c>
      <c r="B7805" s="57">
        <v>163.0</v>
      </c>
      <c r="C7805" s="57">
        <v>28.0</v>
      </c>
      <c r="D7805" s="268">
        <v>0.5625</v>
      </c>
      <c r="E7805" s="269">
        <v>1.437215929862639E-4</v>
      </c>
      <c r="F7805" s="269">
        <v>5.8490296019209644E-5</v>
      </c>
    </row>
    <row r="7806" ht="14.25" customHeight="1">
      <c r="A7806" s="267">
        <v>43628.0</v>
      </c>
      <c r="B7806" s="57">
        <v>163.0</v>
      </c>
      <c r="C7806" s="57">
        <v>29.0</v>
      </c>
      <c r="D7806" s="268">
        <v>0.583333333333333</v>
      </c>
      <c r="E7806" s="269">
        <v>1.42403482282141E-4</v>
      </c>
      <c r="F7806" s="269">
        <v>5.808967755332465E-5</v>
      </c>
    </row>
    <row r="7807" ht="14.25" customHeight="1">
      <c r="A7807" s="267">
        <v>43628.0</v>
      </c>
      <c r="B7807" s="57">
        <v>163.0</v>
      </c>
      <c r="C7807" s="57">
        <v>30.0</v>
      </c>
      <c r="D7807" s="268">
        <v>0.604166666666667</v>
      </c>
      <c r="E7807" s="269">
        <v>1.5992198745233555E-4</v>
      </c>
      <c r="F7807" s="269">
        <v>5.728844062155465E-5</v>
      </c>
    </row>
    <row r="7808" ht="14.25" customHeight="1">
      <c r="A7808" s="267">
        <v>43628.0</v>
      </c>
      <c r="B7808" s="57">
        <v>163.0</v>
      </c>
      <c r="C7808" s="57">
        <v>31.0</v>
      </c>
      <c r="D7808" s="268">
        <v>0.625</v>
      </c>
      <c r="E7808" s="269">
        <v>1.581776246350974E-4</v>
      </c>
      <c r="F7808" s="269">
        <v>5.7088131388612155E-5</v>
      </c>
    </row>
    <row r="7809" ht="14.25" customHeight="1">
      <c r="A7809" s="267">
        <v>43628.0</v>
      </c>
      <c r="B7809" s="57">
        <v>163.0</v>
      </c>
      <c r="C7809" s="57">
        <v>32.0</v>
      </c>
      <c r="D7809" s="268">
        <v>0.645833333333333</v>
      </c>
      <c r="E7809" s="269">
        <v>1.1481187755346716E-4</v>
      </c>
      <c r="F7809" s="269">
        <v>5.9391687567450885E-5</v>
      </c>
    </row>
    <row r="7810" ht="14.25" customHeight="1">
      <c r="A7810" s="267">
        <v>43628.0</v>
      </c>
      <c r="B7810" s="57">
        <v>163.0</v>
      </c>
      <c r="C7810" s="57">
        <v>33.0</v>
      </c>
      <c r="D7810" s="268">
        <v>0.666666666666667</v>
      </c>
      <c r="E7810" s="269">
        <v>9.550893143916204E-5</v>
      </c>
      <c r="F7810" s="269">
        <v>6.119447066393338E-5</v>
      </c>
    </row>
    <row r="7811" ht="14.25" customHeight="1">
      <c r="A7811" s="267">
        <v>43628.0</v>
      </c>
      <c r="B7811" s="57">
        <v>163.0</v>
      </c>
      <c r="C7811" s="57">
        <v>34.0</v>
      </c>
      <c r="D7811" s="268">
        <v>0.6875</v>
      </c>
      <c r="E7811" s="269">
        <v>7.743631759866758E-5</v>
      </c>
      <c r="F7811" s="269">
        <v>6.329771760982962E-5</v>
      </c>
    </row>
    <row r="7812" ht="14.25" customHeight="1">
      <c r="A7812" s="267">
        <v>43628.0</v>
      </c>
      <c r="B7812" s="57">
        <v>163.0</v>
      </c>
      <c r="C7812" s="57">
        <v>35.0</v>
      </c>
      <c r="D7812" s="268">
        <v>0.708333333333333</v>
      </c>
      <c r="E7812" s="269">
        <v>5.927490012473064E-5</v>
      </c>
      <c r="F7812" s="269">
        <v>6.570142840513958E-5</v>
      </c>
    </row>
    <row r="7813" ht="14.25" customHeight="1">
      <c r="A7813" s="267">
        <v>43628.0</v>
      </c>
      <c r="B7813" s="57">
        <v>163.0</v>
      </c>
      <c r="C7813" s="57">
        <v>36.0</v>
      </c>
      <c r="D7813" s="268">
        <v>0.729166666666667</v>
      </c>
      <c r="E7813" s="269">
        <v>5.134557543975438E-5</v>
      </c>
      <c r="F7813" s="269">
        <v>6.790482996750707E-5</v>
      </c>
    </row>
    <row r="7814" ht="14.25" customHeight="1">
      <c r="A7814" s="267">
        <v>43628.0</v>
      </c>
      <c r="B7814" s="57">
        <v>163.0</v>
      </c>
      <c r="C7814" s="57">
        <v>37.0</v>
      </c>
      <c r="D7814" s="268">
        <v>0.75</v>
      </c>
      <c r="E7814" s="269">
        <v>4.131476087963498E-5</v>
      </c>
      <c r="F7814" s="269">
        <v>6.720374765220833E-5</v>
      </c>
    </row>
    <row r="7815" ht="14.25" customHeight="1">
      <c r="A7815" s="267">
        <v>43628.0</v>
      </c>
      <c r="B7815" s="57">
        <v>163.0</v>
      </c>
      <c r="C7815" s="57">
        <v>38.0</v>
      </c>
      <c r="D7815" s="268">
        <v>0.770833333333333</v>
      </c>
      <c r="E7815" s="269">
        <v>2.8564792636243363E-5</v>
      </c>
      <c r="F7815" s="269">
        <v>6.65026653369096E-5</v>
      </c>
    </row>
    <row r="7816" ht="14.25" customHeight="1">
      <c r="A7816" s="267">
        <v>43628.0</v>
      </c>
      <c r="B7816" s="57">
        <v>163.0</v>
      </c>
      <c r="C7816" s="57">
        <v>39.0</v>
      </c>
      <c r="D7816" s="268">
        <v>0.791666666666667</v>
      </c>
      <c r="E7816" s="269">
        <v>1.6421520645907484E-5</v>
      </c>
      <c r="F7816" s="269">
        <v>6.67029745698521E-5</v>
      </c>
    </row>
    <row r="7817" ht="14.25" customHeight="1">
      <c r="A7817" s="267">
        <v>43628.0</v>
      </c>
      <c r="B7817" s="57">
        <v>163.0</v>
      </c>
      <c r="C7817" s="57">
        <v>40.0</v>
      </c>
      <c r="D7817" s="268">
        <v>0.8125</v>
      </c>
      <c r="E7817" s="269">
        <v>7.991774476516497E-6</v>
      </c>
      <c r="F7817" s="269">
        <v>6.590173763808209E-5</v>
      </c>
    </row>
    <row r="7818" ht="14.25" customHeight="1">
      <c r="A7818" s="267">
        <v>43628.0</v>
      </c>
      <c r="B7818" s="57">
        <v>163.0</v>
      </c>
      <c r="C7818" s="57">
        <v>41.0</v>
      </c>
      <c r="D7818" s="268">
        <v>0.833333333333333</v>
      </c>
      <c r="E7818" s="269">
        <v>4.236049545079774E-6</v>
      </c>
      <c r="F7818" s="269">
        <v>6.560127378866834E-5</v>
      </c>
    </row>
    <row r="7819" ht="14.25" customHeight="1">
      <c r="A7819" s="267">
        <v>43628.0</v>
      </c>
      <c r="B7819" s="57">
        <v>163.0</v>
      </c>
      <c r="C7819" s="57">
        <v>42.0</v>
      </c>
      <c r="D7819" s="268">
        <v>0.854166666666667</v>
      </c>
      <c r="E7819" s="269">
        <v>3.2216459590855566E-7</v>
      </c>
      <c r="F7819" s="269">
        <v>6.490019147336961E-5</v>
      </c>
    </row>
    <row r="7820" ht="14.25" customHeight="1">
      <c r="A7820" s="267">
        <v>43628.0</v>
      </c>
      <c r="B7820" s="57">
        <v>163.0</v>
      </c>
      <c r="C7820" s="57">
        <v>43.0</v>
      </c>
      <c r="D7820" s="268">
        <v>0.875</v>
      </c>
      <c r="E7820" s="269">
        <v>0.0</v>
      </c>
      <c r="F7820" s="269">
        <v>6.480003685689835E-5</v>
      </c>
    </row>
    <row r="7821" ht="14.25" customHeight="1">
      <c r="A7821" s="267">
        <v>43628.0</v>
      </c>
      <c r="B7821" s="57">
        <v>163.0</v>
      </c>
      <c r="C7821" s="57">
        <v>44.0</v>
      </c>
      <c r="D7821" s="268">
        <v>0.895833333333333</v>
      </c>
      <c r="E7821" s="269">
        <v>0.0</v>
      </c>
      <c r="F7821" s="269">
        <v>6.379849069218586E-5</v>
      </c>
    </row>
    <row r="7822" ht="14.25" customHeight="1">
      <c r="A7822" s="267">
        <v>43628.0</v>
      </c>
      <c r="B7822" s="57">
        <v>163.0</v>
      </c>
      <c r="C7822" s="57">
        <v>45.0</v>
      </c>
      <c r="D7822" s="268">
        <v>0.916666666666667</v>
      </c>
      <c r="E7822" s="269">
        <v>0.0</v>
      </c>
      <c r="F7822" s="269">
        <v>6.249648067805962E-5</v>
      </c>
    </row>
    <row r="7823" ht="14.25" customHeight="1">
      <c r="A7823" s="267">
        <v>43628.0</v>
      </c>
      <c r="B7823" s="57">
        <v>163.0</v>
      </c>
      <c r="C7823" s="57">
        <v>46.0</v>
      </c>
      <c r="D7823" s="268">
        <v>0.9375</v>
      </c>
      <c r="E7823" s="269">
        <v>0.0</v>
      </c>
      <c r="F7823" s="269">
        <v>5.808967755332465E-5</v>
      </c>
    </row>
    <row r="7824" ht="14.25" customHeight="1">
      <c r="A7824" s="267">
        <v>43628.0</v>
      </c>
      <c r="B7824" s="57">
        <v>163.0</v>
      </c>
      <c r="C7824" s="57">
        <v>47.0</v>
      </c>
      <c r="D7824" s="268">
        <v>0.958333333333333</v>
      </c>
      <c r="E7824" s="269">
        <v>0.0</v>
      </c>
      <c r="F7824" s="269">
        <v>5.0578081317980936E-5</v>
      </c>
    </row>
    <row r="7825" ht="14.25" customHeight="1">
      <c r="A7825" s="267">
        <v>43628.0</v>
      </c>
      <c r="B7825" s="57">
        <v>163.0</v>
      </c>
      <c r="C7825" s="57">
        <v>48.0</v>
      </c>
      <c r="D7825" s="268">
        <v>0.979166666666667</v>
      </c>
      <c r="E7825" s="269">
        <v>0.0</v>
      </c>
      <c r="F7825" s="269">
        <v>4.3366948932050984E-5</v>
      </c>
    </row>
    <row r="7826" ht="14.25" customHeight="1">
      <c r="A7826" s="267">
        <v>43629.0</v>
      </c>
      <c r="B7826" s="57">
        <v>164.0</v>
      </c>
      <c r="C7826" s="57">
        <v>1.0</v>
      </c>
      <c r="D7826" s="268">
        <v>0.0</v>
      </c>
      <c r="E7826" s="269">
        <v>0.0</v>
      </c>
      <c r="F7826" s="269">
        <v>3.6957053477891026E-5</v>
      </c>
    </row>
    <row r="7827" ht="14.25" customHeight="1">
      <c r="A7827" s="267">
        <v>43629.0</v>
      </c>
      <c r="B7827" s="57">
        <v>164.0</v>
      </c>
      <c r="C7827" s="57">
        <v>2.0</v>
      </c>
      <c r="D7827" s="268">
        <v>0.020833333333333332</v>
      </c>
      <c r="E7827" s="269">
        <v>0.0</v>
      </c>
      <c r="F7827" s="269">
        <v>3.26504049696273E-5</v>
      </c>
    </row>
    <row r="7828" ht="14.25" customHeight="1">
      <c r="A7828" s="267">
        <v>43629.0</v>
      </c>
      <c r="B7828" s="57">
        <v>164.0</v>
      </c>
      <c r="C7828" s="57">
        <v>3.0</v>
      </c>
      <c r="D7828" s="268">
        <v>0.0416666666666667</v>
      </c>
      <c r="E7828" s="269">
        <v>0.0</v>
      </c>
      <c r="F7828" s="269">
        <v>3.0046384941374813E-5</v>
      </c>
    </row>
    <row r="7829" ht="14.25" customHeight="1">
      <c r="A7829" s="267">
        <v>43629.0</v>
      </c>
      <c r="B7829" s="57">
        <v>164.0</v>
      </c>
      <c r="C7829" s="57">
        <v>4.0</v>
      </c>
      <c r="D7829" s="268">
        <v>0.0625</v>
      </c>
      <c r="E7829" s="269">
        <v>0.0</v>
      </c>
      <c r="F7829" s="269">
        <v>2.874437492724857E-5</v>
      </c>
    </row>
    <row r="7830" ht="14.25" customHeight="1">
      <c r="A7830" s="267">
        <v>43629.0</v>
      </c>
      <c r="B7830" s="57">
        <v>164.0</v>
      </c>
      <c r="C7830" s="57">
        <v>5.0</v>
      </c>
      <c r="D7830" s="268">
        <v>0.0833333333333333</v>
      </c>
      <c r="E7830" s="269">
        <v>0.0</v>
      </c>
      <c r="F7830" s="269">
        <v>2.684143721429483E-5</v>
      </c>
    </row>
    <row r="7831" ht="14.25" customHeight="1">
      <c r="A7831" s="267">
        <v>43629.0</v>
      </c>
      <c r="B7831" s="57">
        <v>164.0</v>
      </c>
      <c r="C7831" s="57">
        <v>6.0</v>
      </c>
      <c r="D7831" s="268">
        <v>0.104166666666667</v>
      </c>
      <c r="E7831" s="269">
        <v>0.0</v>
      </c>
      <c r="F7831" s="269">
        <v>2.594004566605359E-5</v>
      </c>
    </row>
    <row r="7832" ht="14.25" customHeight="1">
      <c r="A7832" s="267">
        <v>43629.0</v>
      </c>
      <c r="B7832" s="57">
        <v>164.0</v>
      </c>
      <c r="C7832" s="57">
        <v>7.0</v>
      </c>
      <c r="D7832" s="268">
        <v>0.125</v>
      </c>
      <c r="E7832" s="269">
        <v>0.0</v>
      </c>
      <c r="F7832" s="269">
        <v>2.594004566605359E-5</v>
      </c>
    </row>
    <row r="7833" ht="14.25" customHeight="1">
      <c r="A7833" s="267">
        <v>43629.0</v>
      </c>
      <c r="B7833" s="57">
        <v>164.0</v>
      </c>
      <c r="C7833" s="57">
        <v>8.0</v>
      </c>
      <c r="D7833" s="268">
        <v>0.145833333333333</v>
      </c>
      <c r="E7833" s="269">
        <v>2.0177236469401246E-6</v>
      </c>
      <c r="F7833" s="269">
        <v>2.5238963350754845E-5</v>
      </c>
    </row>
    <row r="7834" ht="14.25" customHeight="1">
      <c r="A7834" s="267">
        <v>43629.0</v>
      </c>
      <c r="B7834" s="57">
        <v>164.0</v>
      </c>
      <c r="C7834" s="57">
        <v>9.0</v>
      </c>
      <c r="D7834" s="268">
        <v>0.166666666666667</v>
      </c>
      <c r="E7834" s="269">
        <v>2.7819581699862915E-6</v>
      </c>
      <c r="F7834" s="269">
        <v>2.5639581816639835E-5</v>
      </c>
    </row>
    <row r="7835" ht="14.25" customHeight="1">
      <c r="A7835" s="267">
        <v>43629.0</v>
      </c>
      <c r="B7835" s="57">
        <v>164.0</v>
      </c>
      <c r="C7835" s="57">
        <v>10.0</v>
      </c>
      <c r="D7835" s="268">
        <v>0.1875</v>
      </c>
      <c r="E7835" s="269">
        <v>6.10237575148878E-6</v>
      </c>
      <c r="F7835" s="269">
        <v>2.5639581816639835E-5</v>
      </c>
    </row>
    <row r="7836" ht="14.25" customHeight="1">
      <c r="A7836" s="267">
        <v>43629.0</v>
      </c>
      <c r="B7836" s="57">
        <v>164.0</v>
      </c>
      <c r="C7836" s="57">
        <v>11.0</v>
      </c>
      <c r="D7836" s="268">
        <v>0.208333333333333</v>
      </c>
      <c r="E7836" s="269">
        <v>1.2588415620294376E-5</v>
      </c>
      <c r="F7836" s="269">
        <v>2.6340664131938587E-5</v>
      </c>
    </row>
    <row r="7837" ht="14.25" customHeight="1">
      <c r="A7837" s="267">
        <v>43629.0</v>
      </c>
      <c r="B7837" s="57">
        <v>164.0</v>
      </c>
      <c r="C7837" s="57">
        <v>12.0</v>
      </c>
      <c r="D7837" s="268">
        <v>0.229166666666667</v>
      </c>
      <c r="E7837" s="269">
        <v>2.17557503436179E-5</v>
      </c>
      <c r="F7837" s="269">
        <v>2.724205568017983E-5</v>
      </c>
    </row>
    <row r="7838" ht="14.25" customHeight="1">
      <c r="A7838" s="267">
        <v>43629.0</v>
      </c>
      <c r="B7838" s="57">
        <v>164.0</v>
      </c>
      <c r="C7838" s="57">
        <v>13.0</v>
      </c>
      <c r="D7838" s="268">
        <v>0.25</v>
      </c>
      <c r="E7838" s="269">
        <v>3.26478239321071E-5</v>
      </c>
      <c r="F7838" s="269">
        <v>3.174901342138605E-5</v>
      </c>
    </row>
    <row r="7839" ht="14.25" customHeight="1">
      <c r="A7839" s="267">
        <v>43629.0</v>
      </c>
      <c r="B7839" s="57">
        <v>164.0</v>
      </c>
      <c r="C7839" s="57">
        <v>14.0</v>
      </c>
      <c r="D7839" s="268">
        <v>0.270833333333333</v>
      </c>
      <c r="E7839" s="269">
        <v>4.115509377641382E-5</v>
      </c>
      <c r="F7839" s="269">
        <v>3.906030042378726E-5</v>
      </c>
    </row>
    <row r="7840" ht="14.25" customHeight="1">
      <c r="A7840" s="267">
        <v>43629.0</v>
      </c>
      <c r="B7840" s="57">
        <v>164.0</v>
      </c>
      <c r="C7840" s="57">
        <v>15.0</v>
      </c>
      <c r="D7840" s="268">
        <v>0.291666666666667</v>
      </c>
      <c r="E7840" s="269">
        <v>5.706786006656434E-5</v>
      </c>
      <c r="F7840" s="269">
        <v>4.406803124734973E-5</v>
      </c>
    </row>
    <row r="7841" ht="14.25" customHeight="1">
      <c r="A7841" s="267">
        <v>43629.0</v>
      </c>
      <c r="B7841" s="57">
        <v>164.0</v>
      </c>
      <c r="C7841" s="57">
        <v>16.0</v>
      </c>
      <c r="D7841" s="268">
        <v>0.3125</v>
      </c>
      <c r="E7841" s="269">
        <v>7.323925339753908E-5</v>
      </c>
      <c r="F7841" s="269">
        <v>4.8675143605027206E-5</v>
      </c>
    </row>
    <row r="7842" ht="14.25" customHeight="1">
      <c r="A7842" s="267">
        <v>43629.0</v>
      </c>
      <c r="B7842" s="57">
        <v>164.0</v>
      </c>
      <c r="C7842" s="57">
        <v>17.0</v>
      </c>
      <c r="D7842" s="268">
        <v>0.333333333333333</v>
      </c>
      <c r="E7842" s="269">
        <v>8.232149842889512E-5</v>
      </c>
      <c r="F7842" s="269">
        <v>5.077839055092343E-5</v>
      </c>
    </row>
    <row r="7843" ht="14.25" customHeight="1">
      <c r="A7843" s="267">
        <v>43629.0</v>
      </c>
      <c r="B7843" s="57">
        <v>164.0</v>
      </c>
      <c r="C7843" s="57">
        <v>18.0</v>
      </c>
      <c r="D7843" s="268">
        <v>0.354166666666667</v>
      </c>
      <c r="E7843" s="269">
        <v>9.141075744484816E-5</v>
      </c>
      <c r="F7843" s="269">
        <v>5.488472982624466E-5</v>
      </c>
    </row>
    <row r="7844" ht="14.25" customHeight="1">
      <c r="A7844" s="267">
        <v>43629.0</v>
      </c>
      <c r="B7844" s="57">
        <v>164.0</v>
      </c>
      <c r="C7844" s="57">
        <v>19.0</v>
      </c>
      <c r="D7844" s="268">
        <v>0.375</v>
      </c>
      <c r="E7844" s="269">
        <v>1.1257013597549963E-4</v>
      </c>
      <c r="F7844" s="269">
        <v>5.548565752507217E-5</v>
      </c>
    </row>
    <row r="7845" ht="14.25" customHeight="1">
      <c r="A7845" s="267">
        <v>43629.0</v>
      </c>
      <c r="B7845" s="57">
        <v>164.0</v>
      </c>
      <c r="C7845" s="57">
        <v>20.0</v>
      </c>
      <c r="D7845" s="268">
        <v>0.395833333333333</v>
      </c>
      <c r="E7845" s="269">
        <v>1.2811547511696464E-4</v>
      </c>
      <c r="F7845" s="269">
        <v>5.598643060742841E-5</v>
      </c>
    </row>
    <row r="7846" ht="14.25" customHeight="1">
      <c r="A7846" s="267">
        <v>43629.0</v>
      </c>
      <c r="B7846" s="57">
        <v>164.0</v>
      </c>
      <c r="C7846" s="57">
        <v>21.0</v>
      </c>
      <c r="D7846" s="268">
        <v>0.416666666666667</v>
      </c>
      <c r="E7846" s="269">
        <v>1.3438894979536116E-4</v>
      </c>
      <c r="F7846" s="269">
        <v>5.5285348292129665E-5</v>
      </c>
    </row>
    <row r="7847" ht="14.25" customHeight="1">
      <c r="A7847" s="267">
        <v>43629.0</v>
      </c>
      <c r="B7847" s="57">
        <v>164.0</v>
      </c>
      <c r="C7847" s="57">
        <v>22.0</v>
      </c>
      <c r="D7847" s="268">
        <v>0.4375</v>
      </c>
      <c r="E7847" s="269">
        <v>1.3601412595454318E-4</v>
      </c>
      <c r="F7847" s="269">
        <v>5.368287442858966E-5</v>
      </c>
    </row>
    <row r="7848" ht="14.25" customHeight="1">
      <c r="A7848" s="267">
        <v>43629.0</v>
      </c>
      <c r="B7848" s="57">
        <v>164.0</v>
      </c>
      <c r="C7848" s="57">
        <v>23.0</v>
      </c>
      <c r="D7848" s="268">
        <v>0.458333333333333</v>
      </c>
      <c r="E7848" s="269">
        <v>1.4457238133885498E-4</v>
      </c>
      <c r="F7848" s="269">
        <v>5.4684420593302164E-5</v>
      </c>
    </row>
    <row r="7849" ht="14.25" customHeight="1">
      <c r="A7849" s="267">
        <v>43629.0</v>
      </c>
      <c r="B7849" s="57">
        <v>164.0</v>
      </c>
      <c r="C7849" s="57">
        <v>24.0</v>
      </c>
      <c r="D7849" s="268">
        <v>0.479166666666667</v>
      </c>
      <c r="E7849" s="269">
        <v>1.418668957118939E-4</v>
      </c>
      <c r="F7849" s="269">
        <v>5.4383956743888416E-5</v>
      </c>
    </row>
    <row r="7850" ht="14.25" customHeight="1">
      <c r="A7850" s="267">
        <v>43629.0</v>
      </c>
      <c r="B7850" s="57">
        <v>164.0</v>
      </c>
      <c r="C7850" s="57">
        <v>25.0</v>
      </c>
      <c r="D7850" s="268">
        <v>0.5</v>
      </c>
      <c r="E7850" s="269">
        <v>1.4931242407960801E-4</v>
      </c>
      <c r="F7850" s="269">
        <v>5.5085039059187164E-5</v>
      </c>
    </row>
    <row r="7851" ht="14.25" customHeight="1">
      <c r="A7851" s="267">
        <v>43629.0</v>
      </c>
      <c r="B7851" s="57">
        <v>164.0</v>
      </c>
      <c r="C7851" s="57">
        <v>26.0</v>
      </c>
      <c r="D7851" s="268">
        <v>0.520833333333333</v>
      </c>
      <c r="E7851" s="269">
        <v>1.381413806342659E-4</v>
      </c>
      <c r="F7851" s="269">
        <v>5.498488444271591E-5</v>
      </c>
    </row>
    <row r="7852" ht="14.25" customHeight="1">
      <c r="A7852" s="267">
        <v>43629.0</v>
      </c>
      <c r="B7852" s="57">
        <v>164.0</v>
      </c>
      <c r="C7852" s="57">
        <v>27.0</v>
      </c>
      <c r="D7852" s="268">
        <v>0.541666666666667</v>
      </c>
      <c r="E7852" s="269">
        <v>1.40776186878576E-4</v>
      </c>
      <c r="F7852" s="269">
        <v>5.238086441446342E-5</v>
      </c>
    </row>
    <row r="7853" ht="14.25" customHeight="1">
      <c r="A7853" s="267">
        <v>43629.0</v>
      </c>
      <c r="B7853" s="57">
        <v>164.0</v>
      </c>
      <c r="C7853" s="57">
        <v>28.0</v>
      </c>
      <c r="D7853" s="268">
        <v>0.5625</v>
      </c>
      <c r="E7853" s="269">
        <v>1.4549650241007294E-4</v>
      </c>
      <c r="F7853" s="269">
        <v>5.218055518152093E-5</v>
      </c>
    </row>
    <row r="7854" ht="14.25" customHeight="1">
      <c r="A7854" s="267">
        <v>43629.0</v>
      </c>
      <c r="B7854" s="57">
        <v>164.0</v>
      </c>
      <c r="C7854" s="57">
        <v>29.0</v>
      </c>
      <c r="D7854" s="268">
        <v>0.583333333333333</v>
      </c>
      <c r="E7854" s="269">
        <v>1.5327770438652185E-4</v>
      </c>
      <c r="F7854" s="269">
        <v>5.157962748269343E-5</v>
      </c>
    </row>
    <row r="7855" ht="14.25" customHeight="1">
      <c r="A7855" s="267">
        <v>43629.0</v>
      </c>
      <c r="B7855" s="57">
        <v>164.0</v>
      </c>
      <c r="C7855" s="57">
        <v>30.0</v>
      </c>
      <c r="D7855" s="268">
        <v>0.604166666666667</v>
      </c>
      <c r="E7855" s="269">
        <v>1.5499534756752825E-4</v>
      </c>
      <c r="F7855" s="269">
        <v>5.177993671563594E-5</v>
      </c>
    </row>
    <row r="7856" ht="14.25" customHeight="1">
      <c r="A7856" s="267">
        <v>43629.0</v>
      </c>
      <c r="B7856" s="57">
        <v>164.0</v>
      </c>
      <c r="C7856" s="57">
        <v>31.0</v>
      </c>
      <c r="D7856" s="268">
        <v>0.625</v>
      </c>
      <c r="E7856" s="269">
        <v>1.408713766229972E-4</v>
      </c>
      <c r="F7856" s="269">
        <v>5.258117364740593E-5</v>
      </c>
    </row>
    <row r="7857" ht="14.25" customHeight="1">
      <c r="A7857" s="267">
        <v>43629.0</v>
      </c>
      <c r="B7857" s="57">
        <v>164.0</v>
      </c>
      <c r="C7857" s="57">
        <v>32.0</v>
      </c>
      <c r="D7857" s="268">
        <v>0.645833333333333</v>
      </c>
      <c r="E7857" s="269">
        <v>1.226112438753348E-4</v>
      </c>
      <c r="F7857" s="269">
        <v>5.388318366153217E-5</v>
      </c>
    </row>
    <row r="7858" ht="14.25" customHeight="1">
      <c r="A7858" s="267">
        <v>43629.0</v>
      </c>
      <c r="B7858" s="57">
        <v>164.0</v>
      </c>
      <c r="C7858" s="57">
        <v>33.0</v>
      </c>
      <c r="D7858" s="268">
        <v>0.666666666666667</v>
      </c>
      <c r="E7858" s="269">
        <v>1.1022643274658471E-4</v>
      </c>
      <c r="F7858" s="269">
        <v>5.7088131388612155E-5</v>
      </c>
    </row>
    <row r="7859" ht="14.25" customHeight="1">
      <c r="A7859" s="267">
        <v>43629.0</v>
      </c>
      <c r="B7859" s="57">
        <v>164.0</v>
      </c>
      <c r="C7859" s="57">
        <v>34.0</v>
      </c>
      <c r="D7859" s="268">
        <v>0.6875</v>
      </c>
      <c r="E7859" s="269">
        <v>8.82802024486279E-5</v>
      </c>
      <c r="F7859" s="269">
        <v>6.309740837688711E-5</v>
      </c>
    </row>
    <row r="7860" ht="14.25" customHeight="1">
      <c r="A7860" s="267">
        <v>43629.0</v>
      </c>
      <c r="B7860" s="57">
        <v>164.0</v>
      </c>
      <c r="C7860" s="57">
        <v>35.0</v>
      </c>
      <c r="D7860" s="268">
        <v>0.708333333333333</v>
      </c>
      <c r="E7860" s="269">
        <v>7.072106295384806E-5</v>
      </c>
      <c r="F7860" s="269">
        <v>6.890637613221959E-5</v>
      </c>
    </row>
    <row r="7861" ht="14.25" customHeight="1">
      <c r="A7861" s="267">
        <v>43629.0</v>
      </c>
      <c r="B7861" s="57">
        <v>164.0</v>
      </c>
      <c r="C7861" s="57">
        <v>36.0</v>
      </c>
      <c r="D7861" s="268">
        <v>0.729166666666667</v>
      </c>
      <c r="E7861" s="269">
        <v>6.0245636337150124E-5</v>
      </c>
      <c r="F7861" s="269">
        <v>6.940714921457582E-5</v>
      </c>
    </row>
    <row r="7862" ht="14.25" customHeight="1">
      <c r="A7862" s="267">
        <v>43629.0</v>
      </c>
      <c r="B7862" s="57">
        <v>164.0</v>
      </c>
      <c r="C7862" s="57">
        <v>37.0</v>
      </c>
      <c r="D7862" s="268">
        <v>0.75</v>
      </c>
      <c r="E7862" s="269">
        <v>4.85978573587391E-5</v>
      </c>
      <c r="F7862" s="269">
        <v>6.850575766633457E-5</v>
      </c>
    </row>
    <row r="7863" ht="14.25" customHeight="1">
      <c r="A7863" s="267">
        <v>43629.0</v>
      </c>
      <c r="B7863" s="57">
        <v>164.0</v>
      </c>
      <c r="C7863" s="57">
        <v>38.0</v>
      </c>
      <c r="D7863" s="268">
        <v>0.770833333333333</v>
      </c>
      <c r="E7863" s="269">
        <v>3.392509816841602E-5</v>
      </c>
      <c r="F7863" s="269">
        <v>7.050884999575957E-5</v>
      </c>
    </row>
    <row r="7864" ht="14.25" customHeight="1">
      <c r="A7864" s="267">
        <v>43629.0</v>
      </c>
      <c r="B7864" s="57">
        <v>164.0</v>
      </c>
      <c r="C7864" s="57">
        <v>39.0</v>
      </c>
      <c r="D7864" s="268">
        <v>0.791666666666667</v>
      </c>
      <c r="E7864" s="269">
        <v>2.0292864025662254E-5</v>
      </c>
      <c r="F7864" s="269">
        <v>6.820529381692084E-5</v>
      </c>
    </row>
    <row r="7865" ht="14.25" customHeight="1">
      <c r="A7865" s="267">
        <v>43629.0</v>
      </c>
      <c r="B7865" s="57">
        <v>164.0</v>
      </c>
      <c r="C7865" s="57">
        <v>40.0</v>
      </c>
      <c r="D7865" s="268">
        <v>0.8125</v>
      </c>
      <c r="E7865" s="269">
        <v>8.440489130948192E-6</v>
      </c>
      <c r="F7865" s="269">
        <v>6.620220148749584E-5</v>
      </c>
    </row>
    <row r="7866" ht="14.25" customHeight="1">
      <c r="A7866" s="267">
        <v>43629.0</v>
      </c>
      <c r="B7866" s="57">
        <v>164.0</v>
      </c>
      <c r="C7866" s="57">
        <v>41.0</v>
      </c>
      <c r="D7866" s="268">
        <v>0.833333333333333</v>
      </c>
      <c r="E7866" s="269">
        <v>3.201873374692894E-6</v>
      </c>
      <c r="F7866" s="269">
        <v>6.510050070631209E-5</v>
      </c>
    </row>
    <row r="7867" ht="14.25" customHeight="1">
      <c r="A7867" s="267">
        <v>43629.0</v>
      </c>
      <c r="B7867" s="57">
        <v>164.0</v>
      </c>
      <c r="C7867" s="57">
        <v>42.0</v>
      </c>
      <c r="D7867" s="268">
        <v>0.854166666666667</v>
      </c>
      <c r="E7867" s="269">
        <v>2.126748262469384E-7</v>
      </c>
      <c r="F7867" s="269">
        <v>6.429926377454211E-5</v>
      </c>
    </row>
    <row r="7868" ht="14.25" customHeight="1">
      <c r="A7868" s="267">
        <v>43629.0</v>
      </c>
      <c r="B7868" s="57">
        <v>164.0</v>
      </c>
      <c r="C7868" s="57">
        <v>43.0</v>
      </c>
      <c r="D7868" s="268">
        <v>0.875</v>
      </c>
      <c r="E7868" s="269">
        <v>0.0</v>
      </c>
      <c r="F7868" s="269">
        <v>6.46998822404271E-5</v>
      </c>
    </row>
    <row r="7869" ht="14.25" customHeight="1">
      <c r="A7869" s="267">
        <v>43629.0</v>
      </c>
      <c r="B7869" s="57">
        <v>164.0</v>
      </c>
      <c r="C7869" s="57">
        <v>44.0</v>
      </c>
      <c r="D7869" s="268">
        <v>0.895833333333333</v>
      </c>
      <c r="E7869" s="269">
        <v>0.0</v>
      </c>
      <c r="F7869" s="269">
        <v>6.449957300748461E-5</v>
      </c>
    </row>
    <row r="7870" ht="14.25" customHeight="1">
      <c r="A7870" s="267">
        <v>43629.0</v>
      </c>
      <c r="B7870" s="57">
        <v>164.0</v>
      </c>
      <c r="C7870" s="57">
        <v>45.0</v>
      </c>
      <c r="D7870" s="268">
        <v>0.916666666666667</v>
      </c>
      <c r="E7870" s="269">
        <v>0.0</v>
      </c>
      <c r="F7870" s="269">
        <v>6.189555297923212E-5</v>
      </c>
    </row>
    <row r="7871" ht="14.25" customHeight="1">
      <c r="A7871" s="267">
        <v>43629.0</v>
      </c>
      <c r="B7871" s="57">
        <v>164.0</v>
      </c>
      <c r="C7871" s="57">
        <v>46.0</v>
      </c>
      <c r="D7871" s="268">
        <v>0.9375</v>
      </c>
      <c r="E7871" s="269">
        <v>0.0</v>
      </c>
      <c r="F7871" s="269">
        <v>5.598643060742841E-5</v>
      </c>
    </row>
    <row r="7872" ht="14.25" customHeight="1">
      <c r="A7872" s="267">
        <v>43629.0</v>
      </c>
      <c r="B7872" s="57">
        <v>164.0</v>
      </c>
      <c r="C7872" s="57">
        <v>47.0</v>
      </c>
      <c r="D7872" s="268">
        <v>0.958333333333333</v>
      </c>
      <c r="E7872" s="269">
        <v>0.0</v>
      </c>
      <c r="F7872" s="269">
        <v>5.157962748269343E-5</v>
      </c>
    </row>
    <row r="7873" ht="14.25" customHeight="1">
      <c r="A7873" s="267">
        <v>43629.0</v>
      </c>
      <c r="B7873" s="57">
        <v>164.0</v>
      </c>
      <c r="C7873" s="57">
        <v>48.0</v>
      </c>
      <c r="D7873" s="268">
        <v>0.979166666666667</v>
      </c>
      <c r="E7873" s="269">
        <v>0.0</v>
      </c>
      <c r="F7873" s="269">
        <v>4.376756739793598E-5</v>
      </c>
    </row>
    <row r="7874" ht="14.25" customHeight="1">
      <c r="A7874" s="267">
        <v>43630.0</v>
      </c>
      <c r="B7874" s="57">
        <v>165.0</v>
      </c>
      <c r="C7874" s="57">
        <v>1.0</v>
      </c>
      <c r="D7874" s="268">
        <v>0.0</v>
      </c>
      <c r="E7874" s="269">
        <v>0.0</v>
      </c>
      <c r="F7874" s="269">
        <v>3.725751732730477E-5</v>
      </c>
    </row>
    <row r="7875" ht="14.25" customHeight="1">
      <c r="A7875" s="267">
        <v>43630.0</v>
      </c>
      <c r="B7875" s="57">
        <v>165.0</v>
      </c>
      <c r="C7875" s="57">
        <v>2.0</v>
      </c>
      <c r="D7875" s="268">
        <v>0.020833333333333332</v>
      </c>
      <c r="E7875" s="269">
        <v>0.0</v>
      </c>
      <c r="F7875" s="269">
        <v>3.234994112021355E-5</v>
      </c>
    </row>
    <row r="7876" ht="14.25" customHeight="1">
      <c r="A7876" s="267">
        <v>43630.0</v>
      </c>
      <c r="B7876" s="57">
        <v>165.0</v>
      </c>
      <c r="C7876" s="57">
        <v>3.0</v>
      </c>
      <c r="D7876" s="268">
        <v>0.0416666666666667</v>
      </c>
      <c r="E7876" s="269">
        <v>0.0</v>
      </c>
      <c r="F7876" s="269">
        <v>3.0246694174317314E-5</v>
      </c>
    </row>
    <row r="7877" ht="14.25" customHeight="1">
      <c r="A7877" s="267">
        <v>43630.0</v>
      </c>
      <c r="B7877" s="57">
        <v>165.0</v>
      </c>
      <c r="C7877" s="57">
        <v>4.0</v>
      </c>
      <c r="D7877" s="268">
        <v>0.0625</v>
      </c>
      <c r="E7877" s="269">
        <v>0.0</v>
      </c>
      <c r="F7877" s="269">
        <v>2.914499339313357E-5</v>
      </c>
    </row>
    <row r="7878" ht="14.25" customHeight="1">
      <c r="A7878" s="267">
        <v>43630.0</v>
      </c>
      <c r="B7878" s="57">
        <v>165.0</v>
      </c>
      <c r="C7878" s="57">
        <v>5.0</v>
      </c>
      <c r="D7878" s="268">
        <v>0.0833333333333333</v>
      </c>
      <c r="E7878" s="269">
        <v>0.0</v>
      </c>
      <c r="F7878" s="269">
        <v>2.684143721429483E-5</v>
      </c>
    </row>
    <row r="7879" ht="14.25" customHeight="1">
      <c r="A7879" s="267">
        <v>43630.0</v>
      </c>
      <c r="B7879" s="57">
        <v>165.0</v>
      </c>
      <c r="C7879" s="57">
        <v>6.0</v>
      </c>
      <c r="D7879" s="268">
        <v>0.104166666666667</v>
      </c>
      <c r="E7879" s="269">
        <v>0.0</v>
      </c>
      <c r="F7879" s="269">
        <v>2.5739736433111092E-5</v>
      </c>
    </row>
    <row r="7880" ht="14.25" customHeight="1">
      <c r="A7880" s="267">
        <v>43630.0</v>
      </c>
      <c r="B7880" s="57">
        <v>165.0</v>
      </c>
      <c r="C7880" s="57">
        <v>7.0</v>
      </c>
      <c r="D7880" s="268">
        <v>0.125</v>
      </c>
      <c r="E7880" s="269">
        <v>0.0</v>
      </c>
      <c r="F7880" s="269">
        <v>2.5339117967226095E-5</v>
      </c>
    </row>
    <row r="7881" ht="14.25" customHeight="1">
      <c r="A7881" s="267">
        <v>43630.0</v>
      </c>
      <c r="B7881" s="57">
        <v>165.0</v>
      </c>
      <c r="C7881" s="57">
        <v>8.0</v>
      </c>
      <c r="D7881" s="268">
        <v>0.145833333333333</v>
      </c>
      <c r="E7881" s="269">
        <v>1.736774784707955E-6</v>
      </c>
      <c r="F7881" s="269">
        <v>2.4738190268398597E-5</v>
      </c>
    </row>
    <row r="7882" ht="14.25" customHeight="1">
      <c r="A7882" s="267">
        <v>43630.0</v>
      </c>
      <c r="B7882" s="57">
        <v>165.0</v>
      </c>
      <c r="C7882" s="57">
        <v>9.0</v>
      </c>
      <c r="D7882" s="268">
        <v>0.166666666666667</v>
      </c>
      <c r="E7882" s="269">
        <v>3.1088098546478474E-6</v>
      </c>
      <c r="F7882" s="269">
        <v>2.5238963350754845E-5</v>
      </c>
    </row>
    <row r="7883" ht="14.25" customHeight="1">
      <c r="A7883" s="267">
        <v>43630.0</v>
      </c>
      <c r="B7883" s="57">
        <v>165.0</v>
      </c>
      <c r="C7883" s="57">
        <v>10.0</v>
      </c>
      <c r="D7883" s="268">
        <v>0.1875</v>
      </c>
      <c r="E7883" s="269">
        <v>6.201815381903645E-6</v>
      </c>
      <c r="F7883" s="269">
        <v>2.5339117967226095E-5</v>
      </c>
    </row>
    <row r="7884" ht="14.25" customHeight="1">
      <c r="A7884" s="267">
        <v>43630.0</v>
      </c>
      <c r="B7884" s="57">
        <v>165.0</v>
      </c>
      <c r="C7884" s="57">
        <v>11.0</v>
      </c>
      <c r="D7884" s="268">
        <v>0.208333333333333</v>
      </c>
      <c r="E7884" s="269">
        <v>1.2226988787040294E-5</v>
      </c>
      <c r="F7884" s="269">
        <v>2.604020028252484E-5</v>
      </c>
    </row>
    <row r="7885" ht="14.25" customHeight="1">
      <c r="A7885" s="267">
        <v>43630.0</v>
      </c>
      <c r="B7885" s="57">
        <v>165.0</v>
      </c>
      <c r="C7885" s="57">
        <v>12.0</v>
      </c>
      <c r="D7885" s="268">
        <v>0.229166666666667</v>
      </c>
      <c r="E7885" s="269">
        <v>2.0273834191884386E-5</v>
      </c>
      <c r="F7885" s="269">
        <v>2.7742828762536086E-5</v>
      </c>
    </row>
    <row r="7886" ht="14.25" customHeight="1">
      <c r="A7886" s="267">
        <v>43630.0</v>
      </c>
      <c r="B7886" s="57">
        <v>165.0</v>
      </c>
      <c r="C7886" s="57">
        <v>13.0</v>
      </c>
      <c r="D7886" s="268">
        <v>0.25</v>
      </c>
      <c r="E7886" s="269">
        <v>3.1490500118385505E-5</v>
      </c>
      <c r="F7886" s="269">
        <v>3.0146539557846063E-5</v>
      </c>
    </row>
    <row r="7887" ht="14.25" customHeight="1">
      <c r="A7887" s="267">
        <v>43630.0</v>
      </c>
      <c r="B7887" s="57">
        <v>165.0</v>
      </c>
      <c r="C7887" s="57">
        <v>14.0</v>
      </c>
      <c r="D7887" s="268">
        <v>0.270833333333333</v>
      </c>
      <c r="E7887" s="269">
        <v>4.2691706800772866E-5</v>
      </c>
      <c r="F7887" s="269">
        <v>3.6756744244948525E-5</v>
      </c>
    </row>
    <row r="7888" ht="14.25" customHeight="1">
      <c r="A7888" s="267">
        <v>43630.0</v>
      </c>
      <c r="B7888" s="57">
        <v>165.0</v>
      </c>
      <c r="C7888" s="57">
        <v>15.0</v>
      </c>
      <c r="D7888" s="268">
        <v>0.291666666666667</v>
      </c>
      <c r="E7888" s="269">
        <v>5.9115163496601646E-5</v>
      </c>
      <c r="F7888" s="269">
        <v>4.3066485082637236E-5</v>
      </c>
    </row>
    <row r="7889" ht="14.25" customHeight="1">
      <c r="A7889" s="267">
        <v>43630.0</v>
      </c>
      <c r="B7889" s="57">
        <v>165.0</v>
      </c>
      <c r="C7889" s="57">
        <v>16.0</v>
      </c>
      <c r="D7889" s="268">
        <v>0.3125</v>
      </c>
      <c r="E7889" s="269">
        <v>7.284115480442975E-5</v>
      </c>
      <c r="F7889" s="269">
        <v>4.70726697414872E-5</v>
      </c>
    </row>
    <row r="7890" ht="14.25" customHeight="1">
      <c r="A7890" s="267">
        <v>43630.0</v>
      </c>
      <c r="B7890" s="57">
        <v>165.0</v>
      </c>
      <c r="C7890" s="57">
        <v>17.0</v>
      </c>
      <c r="D7890" s="268">
        <v>0.333333333333333</v>
      </c>
      <c r="E7890" s="269">
        <v>8.01991670500489E-5</v>
      </c>
      <c r="F7890" s="269">
        <v>4.92760713038547E-5</v>
      </c>
    </row>
    <row r="7891" ht="14.25" customHeight="1">
      <c r="A7891" s="267">
        <v>43630.0</v>
      </c>
      <c r="B7891" s="57">
        <v>165.0</v>
      </c>
      <c r="C7891" s="57">
        <v>18.0</v>
      </c>
      <c r="D7891" s="268">
        <v>0.354166666666667</v>
      </c>
      <c r="E7891" s="269">
        <v>9.206813816253958E-5</v>
      </c>
      <c r="F7891" s="269">
        <v>5.177993671563594E-5</v>
      </c>
    </row>
    <row r="7892" ht="14.25" customHeight="1">
      <c r="A7892" s="267">
        <v>43630.0</v>
      </c>
      <c r="B7892" s="57">
        <v>165.0</v>
      </c>
      <c r="C7892" s="57">
        <v>19.0</v>
      </c>
      <c r="D7892" s="268">
        <v>0.375</v>
      </c>
      <c r="E7892" s="269">
        <v>1.1544350502359148E-4</v>
      </c>
      <c r="F7892" s="269">
        <v>5.1078854400337184E-5</v>
      </c>
    </row>
    <row r="7893" ht="14.25" customHeight="1">
      <c r="A7893" s="267">
        <v>43630.0</v>
      </c>
      <c r="B7893" s="57">
        <v>165.0</v>
      </c>
      <c r="C7893" s="57">
        <v>20.0</v>
      </c>
      <c r="D7893" s="268">
        <v>0.395833333333333</v>
      </c>
      <c r="E7893" s="269">
        <v>1.262246494420603E-4</v>
      </c>
      <c r="F7893" s="269">
        <v>5.127916363327967E-5</v>
      </c>
    </row>
    <row r="7894" ht="14.25" customHeight="1">
      <c r="A7894" s="267">
        <v>43630.0</v>
      </c>
      <c r="B7894" s="57">
        <v>165.0</v>
      </c>
      <c r="C7894" s="57">
        <v>21.0</v>
      </c>
      <c r="D7894" s="268">
        <v>0.416666666666667</v>
      </c>
      <c r="E7894" s="269">
        <v>1.354433065042467E-4</v>
      </c>
      <c r="F7894" s="269">
        <v>4.987699900268219E-5</v>
      </c>
    </row>
    <row r="7895" ht="14.25" customHeight="1">
      <c r="A7895" s="267">
        <v>43630.0</v>
      </c>
      <c r="B7895" s="57">
        <v>165.0</v>
      </c>
      <c r="C7895" s="57">
        <v>22.0</v>
      </c>
      <c r="D7895" s="268">
        <v>0.4375</v>
      </c>
      <c r="E7895" s="269">
        <v>1.3468994174877557E-4</v>
      </c>
      <c r="F7895" s="269">
        <v>4.9075762070912194E-5</v>
      </c>
    </row>
    <row r="7896" ht="14.25" customHeight="1">
      <c r="A7896" s="267">
        <v>43630.0</v>
      </c>
      <c r="B7896" s="57">
        <v>165.0</v>
      </c>
      <c r="C7896" s="57">
        <v>23.0</v>
      </c>
      <c r="D7896" s="268">
        <v>0.458333333333333</v>
      </c>
      <c r="E7896" s="269">
        <v>1.3625095228887355E-4</v>
      </c>
      <c r="F7896" s="269">
        <v>4.937622592032595E-5</v>
      </c>
    </row>
    <row r="7897" ht="14.25" customHeight="1">
      <c r="A7897" s="267">
        <v>43630.0</v>
      </c>
      <c r="B7897" s="57">
        <v>165.0</v>
      </c>
      <c r="C7897" s="57">
        <v>24.0</v>
      </c>
      <c r="D7897" s="268">
        <v>0.479166666666667</v>
      </c>
      <c r="E7897" s="269">
        <v>1.5652472784912505E-4</v>
      </c>
      <c r="F7897" s="269">
        <v>4.977684438621095E-5</v>
      </c>
    </row>
    <row r="7898" ht="14.25" customHeight="1">
      <c r="A7898" s="267">
        <v>43630.0</v>
      </c>
      <c r="B7898" s="57">
        <v>165.0</v>
      </c>
      <c r="C7898" s="57">
        <v>25.0</v>
      </c>
      <c r="D7898" s="268">
        <v>0.5</v>
      </c>
      <c r="E7898" s="269">
        <v>1.7087016804250978E-4</v>
      </c>
      <c r="F7898" s="269">
        <v>5.037777208503844E-5</v>
      </c>
    </row>
    <row r="7899" ht="14.25" customHeight="1">
      <c r="A7899" s="267">
        <v>43630.0</v>
      </c>
      <c r="B7899" s="57">
        <v>165.0</v>
      </c>
      <c r="C7899" s="57">
        <v>26.0</v>
      </c>
      <c r="D7899" s="268">
        <v>0.520833333333333</v>
      </c>
      <c r="E7899" s="269">
        <v>1.658558157277298E-4</v>
      </c>
      <c r="F7899" s="269">
        <v>5.0277617468567196E-5</v>
      </c>
    </row>
    <row r="7900" ht="14.25" customHeight="1">
      <c r="A7900" s="267">
        <v>43630.0</v>
      </c>
      <c r="B7900" s="57">
        <v>165.0</v>
      </c>
      <c r="C7900" s="57">
        <v>27.0</v>
      </c>
      <c r="D7900" s="268">
        <v>0.541666666666667</v>
      </c>
      <c r="E7900" s="269">
        <v>1.67068519806521E-4</v>
      </c>
      <c r="F7900" s="269">
        <v>4.747328820737221E-5</v>
      </c>
    </row>
    <row r="7901" ht="14.25" customHeight="1">
      <c r="A7901" s="267">
        <v>43630.0</v>
      </c>
      <c r="B7901" s="57">
        <v>165.0</v>
      </c>
      <c r="C7901" s="57">
        <v>28.0</v>
      </c>
      <c r="D7901" s="268">
        <v>0.5625</v>
      </c>
      <c r="E7901" s="269">
        <v>1.6440230231385124E-4</v>
      </c>
      <c r="F7901" s="269">
        <v>4.787390667325721E-5</v>
      </c>
    </row>
    <row r="7902" ht="14.25" customHeight="1">
      <c r="A7902" s="267">
        <v>43630.0</v>
      </c>
      <c r="B7902" s="57">
        <v>165.0</v>
      </c>
      <c r="C7902" s="57">
        <v>29.0</v>
      </c>
      <c r="D7902" s="268">
        <v>0.583333333333333</v>
      </c>
      <c r="E7902" s="269">
        <v>1.5742082323575804E-4</v>
      </c>
      <c r="F7902" s="269">
        <v>4.747328820737221E-5</v>
      </c>
    </row>
    <row r="7903" ht="14.25" customHeight="1">
      <c r="A7903" s="267">
        <v>43630.0</v>
      </c>
      <c r="B7903" s="57">
        <v>165.0</v>
      </c>
      <c r="C7903" s="57">
        <v>30.0</v>
      </c>
      <c r="D7903" s="268">
        <v>0.604166666666667</v>
      </c>
      <c r="E7903" s="269">
        <v>1.7082925969290973E-4</v>
      </c>
      <c r="F7903" s="269">
        <v>4.657189665913096E-5</v>
      </c>
    </row>
    <row r="7904" ht="14.25" customHeight="1">
      <c r="A7904" s="267">
        <v>43630.0</v>
      </c>
      <c r="B7904" s="57">
        <v>165.0</v>
      </c>
      <c r="C7904" s="57">
        <v>31.0</v>
      </c>
      <c r="D7904" s="268">
        <v>0.625</v>
      </c>
      <c r="E7904" s="269">
        <v>1.4954528045745395E-4</v>
      </c>
      <c r="F7904" s="269">
        <v>4.787390667325721E-5</v>
      </c>
    </row>
    <row r="7905" ht="14.25" customHeight="1">
      <c r="A7905" s="267">
        <v>43630.0</v>
      </c>
      <c r="B7905" s="57">
        <v>165.0</v>
      </c>
      <c r="C7905" s="57">
        <v>32.0</v>
      </c>
      <c r="D7905" s="268">
        <v>0.645833333333333</v>
      </c>
      <c r="E7905" s="269">
        <v>1.1314082928351586E-4</v>
      </c>
      <c r="F7905" s="269">
        <v>4.977684438621095E-5</v>
      </c>
    </row>
    <row r="7906" ht="14.25" customHeight="1">
      <c r="A7906" s="267">
        <v>43630.0</v>
      </c>
      <c r="B7906" s="57">
        <v>165.0</v>
      </c>
      <c r="C7906" s="57">
        <v>33.0</v>
      </c>
      <c r="D7906" s="268">
        <v>0.666666666666667</v>
      </c>
      <c r="E7906" s="269">
        <v>9.714600799263898E-5</v>
      </c>
      <c r="F7906" s="269">
        <v>5.398333827800342E-5</v>
      </c>
    </row>
    <row r="7907" ht="14.25" customHeight="1">
      <c r="A7907" s="267">
        <v>43630.0</v>
      </c>
      <c r="B7907" s="57">
        <v>165.0</v>
      </c>
      <c r="C7907" s="57">
        <v>34.0</v>
      </c>
      <c r="D7907" s="268">
        <v>0.6875</v>
      </c>
      <c r="E7907" s="269">
        <v>8.106849382680855E-5</v>
      </c>
      <c r="F7907" s="269">
        <v>5.949184218392214E-5</v>
      </c>
    </row>
    <row r="7908" ht="14.25" customHeight="1">
      <c r="A7908" s="267">
        <v>43630.0</v>
      </c>
      <c r="B7908" s="57">
        <v>165.0</v>
      </c>
      <c r="C7908" s="57">
        <v>35.0</v>
      </c>
      <c r="D7908" s="268">
        <v>0.708333333333333</v>
      </c>
      <c r="E7908" s="269">
        <v>6.471953634419174E-5</v>
      </c>
      <c r="F7908" s="269">
        <v>6.700343841926584E-5</v>
      </c>
    </row>
    <row r="7909" ht="14.25" customHeight="1">
      <c r="A7909" s="267">
        <v>43630.0</v>
      </c>
      <c r="B7909" s="57">
        <v>165.0</v>
      </c>
      <c r="C7909" s="57">
        <v>36.0</v>
      </c>
      <c r="D7909" s="268">
        <v>0.729166666666667</v>
      </c>
      <c r="E7909" s="269">
        <v>4.9089914642509616E-5</v>
      </c>
      <c r="F7909" s="269">
        <v>6.900653074869083E-5</v>
      </c>
    </row>
    <row r="7910" ht="14.25" customHeight="1">
      <c r="A7910" s="267">
        <v>43630.0</v>
      </c>
      <c r="B7910" s="57">
        <v>165.0</v>
      </c>
      <c r="C7910" s="57">
        <v>37.0</v>
      </c>
      <c r="D7910" s="268">
        <v>0.75</v>
      </c>
      <c r="E7910" s="269">
        <v>3.6190128597145815E-5</v>
      </c>
      <c r="F7910" s="269">
        <v>6.850575766633457E-5</v>
      </c>
    </row>
    <row r="7911" ht="14.25" customHeight="1">
      <c r="A7911" s="267">
        <v>43630.0</v>
      </c>
      <c r="B7911" s="57">
        <v>165.0</v>
      </c>
      <c r="C7911" s="57">
        <v>38.0</v>
      </c>
      <c r="D7911" s="268">
        <v>0.770833333333333</v>
      </c>
      <c r="E7911" s="269">
        <v>2.535332025364935E-5</v>
      </c>
      <c r="F7911" s="269">
        <v>6.730390226867957E-5</v>
      </c>
    </row>
    <row r="7912" ht="14.25" customHeight="1">
      <c r="A7912" s="267">
        <v>43630.0</v>
      </c>
      <c r="B7912" s="57">
        <v>165.0</v>
      </c>
      <c r="C7912" s="57">
        <v>39.0</v>
      </c>
      <c r="D7912" s="268">
        <v>0.791666666666667</v>
      </c>
      <c r="E7912" s="269">
        <v>1.6110664126830447E-5</v>
      </c>
      <c r="F7912" s="269">
        <v>6.600189225455336E-5</v>
      </c>
    </row>
    <row r="7913" ht="14.25" customHeight="1">
      <c r="A7913" s="267">
        <v>43630.0</v>
      </c>
      <c r="B7913" s="57">
        <v>165.0</v>
      </c>
      <c r="C7913" s="57">
        <v>40.0</v>
      </c>
      <c r="D7913" s="268">
        <v>0.8125</v>
      </c>
      <c r="E7913" s="269">
        <v>7.949660544059576E-6</v>
      </c>
      <c r="F7913" s="269">
        <v>6.409895454159961E-5</v>
      </c>
    </row>
    <row r="7914" ht="14.25" customHeight="1">
      <c r="A7914" s="267">
        <v>43630.0</v>
      </c>
      <c r="B7914" s="57">
        <v>165.0</v>
      </c>
      <c r="C7914" s="57">
        <v>41.0</v>
      </c>
      <c r="D7914" s="268">
        <v>0.833333333333333</v>
      </c>
      <c r="E7914" s="269">
        <v>3.796408664472757E-6</v>
      </c>
      <c r="F7914" s="269">
        <v>6.439941839101337E-5</v>
      </c>
    </row>
    <row r="7915" ht="14.25" customHeight="1">
      <c r="A7915" s="267">
        <v>43630.0</v>
      </c>
      <c r="B7915" s="57">
        <v>165.0</v>
      </c>
      <c r="C7915" s="57">
        <v>42.0</v>
      </c>
      <c r="D7915" s="268">
        <v>0.854166666666667</v>
      </c>
      <c r="E7915" s="269">
        <v>5.912697253334318E-7</v>
      </c>
      <c r="F7915" s="269">
        <v>6.309740837688711E-5</v>
      </c>
    </row>
    <row r="7916" ht="14.25" customHeight="1">
      <c r="A7916" s="267">
        <v>43630.0</v>
      </c>
      <c r="B7916" s="57">
        <v>165.0</v>
      </c>
      <c r="C7916" s="57">
        <v>43.0</v>
      </c>
      <c r="D7916" s="268">
        <v>0.875</v>
      </c>
      <c r="E7916" s="269">
        <v>7.1786337007331715E-9</v>
      </c>
      <c r="F7916" s="269">
        <v>6.28970991439446E-5</v>
      </c>
    </row>
    <row r="7917" ht="14.25" customHeight="1">
      <c r="A7917" s="267">
        <v>43630.0</v>
      </c>
      <c r="B7917" s="57">
        <v>165.0</v>
      </c>
      <c r="C7917" s="57">
        <v>44.0</v>
      </c>
      <c r="D7917" s="268">
        <v>0.895833333333333</v>
      </c>
      <c r="E7917" s="269">
        <v>0.0</v>
      </c>
      <c r="F7917" s="269">
        <v>6.299725376041584E-5</v>
      </c>
    </row>
    <row r="7918" ht="14.25" customHeight="1">
      <c r="A7918" s="267">
        <v>43630.0</v>
      </c>
      <c r="B7918" s="57">
        <v>165.0</v>
      </c>
      <c r="C7918" s="57">
        <v>45.0</v>
      </c>
      <c r="D7918" s="268">
        <v>0.916666666666667</v>
      </c>
      <c r="E7918" s="269">
        <v>0.0</v>
      </c>
      <c r="F7918" s="269">
        <v>6.229617144511711E-5</v>
      </c>
    </row>
    <row r="7919" ht="14.25" customHeight="1">
      <c r="A7919" s="267">
        <v>43630.0</v>
      </c>
      <c r="B7919" s="57">
        <v>165.0</v>
      </c>
      <c r="C7919" s="57">
        <v>46.0</v>
      </c>
      <c r="D7919" s="268">
        <v>0.9375</v>
      </c>
      <c r="E7919" s="269">
        <v>0.0</v>
      </c>
      <c r="F7919" s="269">
        <v>5.6887822155669654E-5</v>
      </c>
    </row>
    <row r="7920" ht="14.25" customHeight="1">
      <c r="A7920" s="267">
        <v>43630.0</v>
      </c>
      <c r="B7920" s="57">
        <v>165.0</v>
      </c>
      <c r="C7920" s="57">
        <v>47.0</v>
      </c>
      <c r="D7920" s="268">
        <v>0.958333333333333</v>
      </c>
      <c r="E7920" s="269">
        <v>0.0</v>
      </c>
      <c r="F7920" s="269">
        <v>5.077839055092343E-5</v>
      </c>
    </row>
    <row r="7921" ht="14.25" customHeight="1">
      <c r="A7921" s="267">
        <v>43630.0</v>
      </c>
      <c r="B7921" s="57">
        <v>165.0</v>
      </c>
      <c r="C7921" s="57">
        <v>48.0</v>
      </c>
      <c r="D7921" s="268">
        <v>0.979166666666667</v>
      </c>
      <c r="E7921" s="269">
        <v>0.0</v>
      </c>
      <c r="F7921" s="269">
        <v>4.366741278146473E-5</v>
      </c>
    </row>
    <row r="7922" ht="14.25" customHeight="1">
      <c r="A7922" s="267">
        <v>43631.0</v>
      </c>
      <c r="B7922" s="57">
        <v>166.0</v>
      </c>
      <c r="C7922" s="57">
        <v>1.0</v>
      </c>
      <c r="D7922" s="268">
        <v>0.0</v>
      </c>
      <c r="E7922" s="269">
        <v>0.0</v>
      </c>
      <c r="F7922" s="269">
        <v>3.6356125779063524E-5</v>
      </c>
    </row>
    <row r="7923" ht="14.25" customHeight="1">
      <c r="A7923" s="267">
        <v>43631.0</v>
      </c>
      <c r="B7923" s="57">
        <v>166.0</v>
      </c>
      <c r="C7923" s="57">
        <v>2.0</v>
      </c>
      <c r="D7923" s="268">
        <v>0.020833333333333332</v>
      </c>
      <c r="E7923" s="269">
        <v>0.0</v>
      </c>
      <c r="F7923" s="269">
        <v>3.2049477270799804E-5</v>
      </c>
    </row>
    <row r="7924" ht="14.25" customHeight="1">
      <c r="A7924" s="267">
        <v>43631.0</v>
      </c>
      <c r="B7924" s="57">
        <v>166.0</v>
      </c>
      <c r="C7924" s="57">
        <v>3.0</v>
      </c>
      <c r="D7924" s="268">
        <v>0.0416666666666667</v>
      </c>
      <c r="E7924" s="269">
        <v>0.0</v>
      </c>
      <c r="F7924" s="269">
        <v>3.0046384941374813E-5</v>
      </c>
    </row>
    <row r="7925" ht="14.25" customHeight="1">
      <c r="A7925" s="267">
        <v>43631.0</v>
      </c>
      <c r="B7925" s="57">
        <v>166.0</v>
      </c>
      <c r="C7925" s="57">
        <v>4.0</v>
      </c>
      <c r="D7925" s="268">
        <v>0.0625</v>
      </c>
      <c r="E7925" s="269">
        <v>0.0</v>
      </c>
      <c r="F7925" s="269">
        <v>2.884452954371982E-5</v>
      </c>
    </row>
    <row r="7926" ht="14.25" customHeight="1">
      <c r="A7926" s="267">
        <v>43631.0</v>
      </c>
      <c r="B7926" s="57">
        <v>166.0</v>
      </c>
      <c r="C7926" s="57">
        <v>5.0</v>
      </c>
      <c r="D7926" s="268">
        <v>0.0833333333333333</v>
      </c>
      <c r="E7926" s="269">
        <v>0.0</v>
      </c>
      <c r="F7926" s="269">
        <v>2.674128259782358E-5</v>
      </c>
    </row>
    <row r="7927" ht="14.25" customHeight="1">
      <c r="A7927" s="267">
        <v>43631.0</v>
      </c>
      <c r="B7927" s="57">
        <v>166.0</v>
      </c>
      <c r="C7927" s="57">
        <v>6.0</v>
      </c>
      <c r="D7927" s="268">
        <v>0.104166666666667</v>
      </c>
      <c r="E7927" s="269">
        <v>0.0</v>
      </c>
      <c r="F7927" s="269">
        <v>2.594004566605359E-5</v>
      </c>
    </row>
    <row r="7928" ht="14.25" customHeight="1">
      <c r="A7928" s="267">
        <v>43631.0</v>
      </c>
      <c r="B7928" s="57">
        <v>166.0</v>
      </c>
      <c r="C7928" s="57">
        <v>7.0</v>
      </c>
      <c r="D7928" s="268">
        <v>0.125</v>
      </c>
      <c r="E7928" s="269">
        <v>0.0</v>
      </c>
      <c r="F7928" s="269">
        <v>2.5539427200168592E-5</v>
      </c>
    </row>
    <row r="7929" ht="14.25" customHeight="1">
      <c r="A7929" s="267">
        <v>43631.0</v>
      </c>
      <c r="B7929" s="57">
        <v>166.0</v>
      </c>
      <c r="C7929" s="57">
        <v>8.0</v>
      </c>
      <c r="D7929" s="268">
        <v>0.145833333333333</v>
      </c>
      <c r="E7929" s="269">
        <v>2.0177236469401246E-6</v>
      </c>
      <c r="F7929" s="269">
        <v>2.483834488486985E-5</v>
      </c>
    </row>
    <row r="7930" ht="14.25" customHeight="1">
      <c r="A7930" s="267">
        <v>43631.0</v>
      </c>
      <c r="B7930" s="57">
        <v>166.0</v>
      </c>
      <c r="C7930" s="57">
        <v>9.0</v>
      </c>
      <c r="D7930" s="268">
        <v>0.166666666666667</v>
      </c>
      <c r="E7930" s="269">
        <v>2.499529653786821E-6</v>
      </c>
      <c r="F7930" s="269">
        <v>2.5339117967226095E-5</v>
      </c>
    </row>
    <row r="7931" ht="14.25" customHeight="1">
      <c r="A7931" s="267">
        <v>43631.0</v>
      </c>
      <c r="B7931" s="57">
        <v>166.0</v>
      </c>
      <c r="C7931" s="57">
        <v>10.0</v>
      </c>
      <c r="D7931" s="268">
        <v>0.1875</v>
      </c>
      <c r="E7931" s="269">
        <v>6.294513130667093E-6</v>
      </c>
      <c r="F7931" s="269">
        <v>2.5539427200168592E-5</v>
      </c>
    </row>
    <row r="7932" ht="14.25" customHeight="1">
      <c r="A7932" s="267">
        <v>43631.0</v>
      </c>
      <c r="B7932" s="57">
        <v>166.0</v>
      </c>
      <c r="C7932" s="57">
        <v>11.0</v>
      </c>
      <c r="D7932" s="268">
        <v>0.208333333333333</v>
      </c>
      <c r="E7932" s="269">
        <v>1.3240131951794065E-5</v>
      </c>
      <c r="F7932" s="269">
        <v>2.5739736433111092E-5</v>
      </c>
    </row>
    <row r="7933" ht="14.25" customHeight="1">
      <c r="A7933" s="267">
        <v>43631.0</v>
      </c>
      <c r="B7933" s="57">
        <v>166.0</v>
      </c>
      <c r="C7933" s="57">
        <v>12.0</v>
      </c>
      <c r="D7933" s="268">
        <v>0.229166666666667</v>
      </c>
      <c r="E7933" s="269">
        <v>2.4120870680572605E-5</v>
      </c>
      <c r="F7933" s="269">
        <v>2.7542519529593582E-5</v>
      </c>
    </row>
    <row r="7934" ht="14.25" customHeight="1">
      <c r="A7934" s="267">
        <v>43631.0</v>
      </c>
      <c r="B7934" s="57">
        <v>166.0</v>
      </c>
      <c r="C7934" s="57">
        <v>13.0</v>
      </c>
      <c r="D7934" s="268">
        <v>0.25</v>
      </c>
      <c r="E7934" s="269">
        <v>3.734609214811564E-5</v>
      </c>
      <c r="F7934" s="269">
        <v>3.0847621873144815E-5</v>
      </c>
    </row>
    <row r="7935" ht="14.25" customHeight="1">
      <c r="A7935" s="267">
        <v>43631.0</v>
      </c>
      <c r="B7935" s="57">
        <v>166.0</v>
      </c>
      <c r="C7935" s="57">
        <v>14.0</v>
      </c>
      <c r="D7935" s="268">
        <v>0.270833333333333</v>
      </c>
      <c r="E7935" s="269">
        <v>5.1100837158523576E-5</v>
      </c>
      <c r="F7935" s="269">
        <v>3.715736271083352E-5</v>
      </c>
    </row>
    <row r="7936" ht="14.25" customHeight="1">
      <c r="A7936" s="267">
        <v>43631.0</v>
      </c>
      <c r="B7936" s="57">
        <v>166.0</v>
      </c>
      <c r="C7936" s="57">
        <v>15.0</v>
      </c>
      <c r="D7936" s="268">
        <v>0.291666666666667</v>
      </c>
      <c r="E7936" s="269">
        <v>7.172330346532132E-5</v>
      </c>
      <c r="F7936" s="269">
        <v>4.2665866616752236E-5</v>
      </c>
    </row>
    <row r="7937" ht="14.25" customHeight="1">
      <c r="A7937" s="267">
        <v>43631.0</v>
      </c>
      <c r="B7937" s="57">
        <v>166.0</v>
      </c>
      <c r="C7937" s="57">
        <v>16.0</v>
      </c>
      <c r="D7937" s="268">
        <v>0.3125</v>
      </c>
      <c r="E7937" s="269">
        <v>9.769453674494882E-5</v>
      </c>
      <c r="F7937" s="269">
        <v>4.7573442823843464E-5</v>
      </c>
    </row>
    <row r="7938" ht="14.25" customHeight="1">
      <c r="A7938" s="267">
        <v>43631.0</v>
      </c>
      <c r="B7938" s="57">
        <v>166.0</v>
      </c>
      <c r="C7938" s="57">
        <v>17.0</v>
      </c>
      <c r="D7938" s="268">
        <v>0.333333333333333</v>
      </c>
      <c r="E7938" s="269">
        <v>1.0982869990170912E-4</v>
      </c>
      <c r="F7938" s="269">
        <v>4.9175916687383454E-5</v>
      </c>
    </row>
    <row r="7939" ht="14.25" customHeight="1">
      <c r="A7939" s="267">
        <v>43631.0</v>
      </c>
      <c r="B7939" s="57">
        <v>166.0</v>
      </c>
      <c r="C7939" s="57">
        <v>18.0</v>
      </c>
      <c r="D7939" s="268">
        <v>0.354166666666667</v>
      </c>
      <c r="E7939" s="269">
        <v>1.2374446534419245E-4</v>
      </c>
      <c r="F7939" s="269">
        <v>5.1980245948578425E-5</v>
      </c>
    </row>
    <row r="7940" ht="14.25" customHeight="1">
      <c r="A7940" s="267">
        <v>43631.0</v>
      </c>
      <c r="B7940" s="57">
        <v>166.0</v>
      </c>
      <c r="C7940" s="57">
        <v>19.0</v>
      </c>
      <c r="D7940" s="268">
        <v>0.375</v>
      </c>
      <c r="E7940" s="269">
        <v>1.5745088797547172E-4</v>
      </c>
      <c r="F7940" s="269">
        <v>5.157962748269343E-5</v>
      </c>
    </row>
    <row r="7941" ht="14.25" customHeight="1">
      <c r="A7941" s="267">
        <v>43631.0</v>
      </c>
      <c r="B7941" s="57">
        <v>166.0</v>
      </c>
      <c r="C7941" s="57">
        <v>20.0</v>
      </c>
      <c r="D7941" s="268">
        <v>0.395833333333333</v>
      </c>
      <c r="E7941" s="269">
        <v>1.7853828958846785E-4</v>
      </c>
      <c r="F7941" s="269">
        <v>5.047792670150969E-5</v>
      </c>
    </row>
    <row r="7942" ht="14.25" customHeight="1">
      <c r="A7942" s="267">
        <v>43631.0</v>
      </c>
      <c r="B7942" s="57">
        <v>166.0</v>
      </c>
      <c r="C7942" s="57">
        <v>21.0</v>
      </c>
      <c r="D7942" s="268">
        <v>0.416666666666667</v>
      </c>
      <c r="E7942" s="269">
        <v>1.7467910392244477E-4</v>
      </c>
      <c r="F7942" s="269">
        <v>4.9977153619153456E-5</v>
      </c>
    </row>
    <row r="7943" ht="14.25" customHeight="1">
      <c r="A7943" s="267">
        <v>43631.0</v>
      </c>
      <c r="B7943" s="57">
        <v>166.0</v>
      </c>
      <c r="C7943" s="57">
        <v>22.0</v>
      </c>
      <c r="D7943" s="268">
        <v>0.4375</v>
      </c>
      <c r="E7943" s="269">
        <v>1.662706404343929E-4</v>
      </c>
      <c r="F7943" s="269">
        <v>4.877529822149846E-5</v>
      </c>
    </row>
    <row r="7944" ht="14.25" customHeight="1">
      <c r="A7944" s="267">
        <v>43631.0</v>
      </c>
      <c r="B7944" s="57">
        <v>166.0</v>
      </c>
      <c r="C7944" s="57">
        <v>23.0</v>
      </c>
      <c r="D7944" s="268">
        <v>0.458333333333333</v>
      </c>
      <c r="E7944" s="269">
        <v>1.7242926132166847E-4</v>
      </c>
      <c r="F7944" s="269">
        <v>4.887545283796971E-5</v>
      </c>
    </row>
    <row r="7945" ht="14.25" customHeight="1">
      <c r="A7945" s="267">
        <v>43631.0</v>
      </c>
      <c r="B7945" s="57">
        <v>166.0</v>
      </c>
      <c r="C7945" s="57">
        <v>24.0</v>
      </c>
      <c r="D7945" s="268">
        <v>0.479166666666667</v>
      </c>
      <c r="E7945" s="269">
        <v>1.8094747716342714E-4</v>
      </c>
      <c r="F7945" s="269">
        <v>4.887545283796971E-5</v>
      </c>
    </row>
    <row r="7946" ht="14.25" customHeight="1">
      <c r="A7946" s="267">
        <v>43631.0</v>
      </c>
      <c r="B7946" s="57">
        <v>166.0</v>
      </c>
      <c r="C7946" s="57">
        <v>25.0</v>
      </c>
      <c r="D7946" s="268">
        <v>0.5</v>
      </c>
      <c r="E7946" s="269">
        <v>1.7116596079405944E-4</v>
      </c>
      <c r="F7946" s="269">
        <v>5.067823593445219E-5</v>
      </c>
    </row>
    <row r="7947" ht="14.25" customHeight="1">
      <c r="A7947" s="267">
        <v>43631.0</v>
      </c>
      <c r="B7947" s="57">
        <v>166.0</v>
      </c>
      <c r="C7947" s="57">
        <v>26.0</v>
      </c>
      <c r="D7947" s="268">
        <v>0.520833333333333</v>
      </c>
      <c r="E7947" s="269">
        <v>1.7038207968582053E-4</v>
      </c>
      <c r="F7947" s="269">
        <v>5.1078854400337184E-5</v>
      </c>
    </row>
    <row r="7948" ht="14.25" customHeight="1">
      <c r="A7948" s="267">
        <v>43631.0</v>
      </c>
      <c r="B7948" s="57">
        <v>166.0</v>
      </c>
      <c r="C7948" s="57">
        <v>27.0</v>
      </c>
      <c r="D7948" s="268">
        <v>0.541666666666667</v>
      </c>
      <c r="E7948" s="269">
        <v>1.6348217655633163E-4</v>
      </c>
      <c r="F7948" s="269">
        <v>4.7773752056785965E-5</v>
      </c>
    </row>
    <row r="7949" ht="14.25" customHeight="1">
      <c r="A7949" s="267">
        <v>43631.0</v>
      </c>
      <c r="B7949" s="57">
        <v>166.0</v>
      </c>
      <c r="C7949" s="57">
        <v>28.0</v>
      </c>
      <c r="D7949" s="268">
        <v>0.5625</v>
      </c>
      <c r="E7949" s="269">
        <v>1.6280055080570291E-4</v>
      </c>
      <c r="F7949" s="269">
        <v>4.727297897442971E-5</v>
      </c>
    </row>
    <row r="7950" ht="14.25" customHeight="1">
      <c r="A7950" s="267">
        <v>43631.0</v>
      </c>
      <c r="B7950" s="57">
        <v>166.0</v>
      </c>
      <c r="C7950" s="57">
        <v>29.0</v>
      </c>
      <c r="D7950" s="268">
        <v>0.583333333333333</v>
      </c>
      <c r="E7950" s="269">
        <v>1.586025790303755E-4</v>
      </c>
      <c r="F7950" s="269">
        <v>4.637158742618847E-5</v>
      </c>
    </row>
    <row r="7951" ht="14.25" customHeight="1">
      <c r="A7951" s="267">
        <v>43631.0</v>
      </c>
      <c r="B7951" s="57">
        <v>166.0</v>
      </c>
      <c r="C7951" s="57">
        <v>30.0</v>
      </c>
      <c r="D7951" s="268">
        <v>0.604166666666667</v>
      </c>
      <c r="E7951" s="269">
        <v>1.8781096271664255E-4</v>
      </c>
      <c r="F7951" s="269">
        <v>4.6471742042659716E-5</v>
      </c>
    </row>
    <row r="7952" ht="14.25" customHeight="1">
      <c r="A7952" s="267">
        <v>43631.0</v>
      </c>
      <c r="B7952" s="57">
        <v>166.0</v>
      </c>
      <c r="C7952" s="57">
        <v>31.0</v>
      </c>
      <c r="D7952" s="268">
        <v>0.625</v>
      </c>
      <c r="E7952" s="269">
        <v>1.6597622105901105E-4</v>
      </c>
      <c r="F7952" s="269">
        <v>4.6471742042659716E-5</v>
      </c>
    </row>
    <row r="7953" ht="14.25" customHeight="1">
      <c r="A7953" s="267">
        <v>43631.0</v>
      </c>
      <c r="B7953" s="57">
        <v>166.0</v>
      </c>
      <c r="C7953" s="57">
        <v>32.0</v>
      </c>
      <c r="D7953" s="268">
        <v>0.645833333333333</v>
      </c>
      <c r="E7953" s="269">
        <v>1.3414125243512427E-4</v>
      </c>
      <c r="F7953" s="269">
        <v>4.9576535153268434E-5</v>
      </c>
    </row>
    <row r="7954" ht="14.25" customHeight="1">
      <c r="A7954" s="267">
        <v>43631.0</v>
      </c>
      <c r="B7954" s="57">
        <v>166.0</v>
      </c>
      <c r="C7954" s="57">
        <v>33.0</v>
      </c>
      <c r="D7954" s="268">
        <v>0.666666666666667</v>
      </c>
      <c r="E7954" s="269">
        <v>1.1856743865097034E-4</v>
      </c>
      <c r="F7954" s="269">
        <v>5.288163749681968E-5</v>
      </c>
    </row>
    <row r="7955" ht="14.25" customHeight="1">
      <c r="A7955" s="267">
        <v>43631.0</v>
      </c>
      <c r="B7955" s="57">
        <v>166.0</v>
      </c>
      <c r="C7955" s="57">
        <v>34.0</v>
      </c>
      <c r="D7955" s="268">
        <v>0.6875</v>
      </c>
      <c r="E7955" s="269">
        <v>8.961556292092952E-5</v>
      </c>
      <c r="F7955" s="269">
        <v>5.768905908743964E-5</v>
      </c>
    </row>
    <row r="7956" ht="14.25" customHeight="1">
      <c r="A7956" s="267">
        <v>43631.0</v>
      </c>
      <c r="B7956" s="57">
        <v>166.0</v>
      </c>
      <c r="C7956" s="57">
        <v>35.0</v>
      </c>
      <c r="D7956" s="268">
        <v>0.708333333333333</v>
      </c>
      <c r="E7956" s="269">
        <v>7.051855252660439E-5</v>
      </c>
      <c r="F7956" s="269">
        <v>6.53008099392546E-5</v>
      </c>
    </row>
    <row r="7957" ht="14.25" customHeight="1">
      <c r="A7957" s="267">
        <v>43631.0</v>
      </c>
      <c r="B7957" s="57">
        <v>166.0</v>
      </c>
      <c r="C7957" s="57">
        <v>36.0</v>
      </c>
      <c r="D7957" s="268">
        <v>0.729166666666667</v>
      </c>
      <c r="E7957" s="269">
        <v>5.749820713380199E-5</v>
      </c>
      <c r="F7957" s="269">
        <v>6.710359303573709E-5</v>
      </c>
    </row>
    <row r="7958" ht="14.25" customHeight="1">
      <c r="A7958" s="267">
        <v>43631.0</v>
      </c>
      <c r="B7958" s="57">
        <v>166.0</v>
      </c>
      <c r="C7958" s="57">
        <v>37.0</v>
      </c>
      <c r="D7958" s="268">
        <v>0.75</v>
      </c>
      <c r="E7958" s="269">
        <v>4.622228053492044E-5</v>
      </c>
      <c r="F7958" s="269">
        <v>6.760436611809333E-5</v>
      </c>
    </row>
    <row r="7959" ht="14.25" customHeight="1">
      <c r="A7959" s="267">
        <v>43631.0</v>
      </c>
      <c r="B7959" s="57">
        <v>166.0</v>
      </c>
      <c r="C7959" s="57">
        <v>38.0</v>
      </c>
      <c r="D7959" s="268">
        <v>0.770833333333333</v>
      </c>
      <c r="E7959" s="269">
        <v>3.184054174471648E-5</v>
      </c>
      <c r="F7959" s="269">
        <v>6.730390226867957E-5</v>
      </c>
    </row>
    <row r="7960" ht="14.25" customHeight="1">
      <c r="A7960" s="267">
        <v>43631.0</v>
      </c>
      <c r="B7960" s="57">
        <v>166.0</v>
      </c>
      <c r="C7960" s="57">
        <v>39.0</v>
      </c>
      <c r="D7960" s="268">
        <v>0.791666666666667</v>
      </c>
      <c r="E7960" s="269">
        <v>1.8237525321179404E-5</v>
      </c>
      <c r="F7960" s="269">
        <v>6.61020468710246E-5</v>
      </c>
    </row>
    <row r="7961" ht="14.25" customHeight="1">
      <c r="A7961" s="267">
        <v>43631.0</v>
      </c>
      <c r="B7961" s="57">
        <v>166.0</v>
      </c>
      <c r="C7961" s="57">
        <v>40.0</v>
      </c>
      <c r="D7961" s="268">
        <v>0.8125</v>
      </c>
      <c r="E7961" s="269">
        <v>8.387300884713698E-6</v>
      </c>
      <c r="F7961" s="269">
        <v>6.580158302161085E-5</v>
      </c>
    </row>
    <row r="7962" ht="14.25" customHeight="1">
      <c r="A7962" s="267">
        <v>43631.0</v>
      </c>
      <c r="B7962" s="57">
        <v>166.0</v>
      </c>
      <c r="C7962" s="57">
        <v>41.0</v>
      </c>
      <c r="D7962" s="268">
        <v>0.833333333333333</v>
      </c>
      <c r="E7962" s="269">
        <v>3.698329960547229E-6</v>
      </c>
      <c r="F7962" s="269">
        <v>6.34980268427721E-5</v>
      </c>
    </row>
    <row r="7963" ht="14.25" customHeight="1">
      <c r="A7963" s="267">
        <v>43631.0</v>
      </c>
      <c r="B7963" s="57">
        <v>166.0</v>
      </c>
      <c r="C7963" s="57">
        <v>42.0</v>
      </c>
      <c r="D7963" s="268">
        <v>0.854166666666667</v>
      </c>
      <c r="E7963" s="269">
        <v>1.7771800126945508E-7</v>
      </c>
      <c r="F7963" s="269">
        <v>6.279694452747336E-5</v>
      </c>
    </row>
    <row r="7964" ht="14.25" customHeight="1">
      <c r="A7964" s="267">
        <v>43631.0</v>
      </c>
      <c r="B7964" s="57">
        <v>166.0</v>
      </c>
      <c r="C7964" s="57">
        <v>43.0</v>
      </c>
      <c r="D7964" s="268">
        <v>0.875</v>
      </c>
      <c r="E7964" s="269">
        <v>4.556871827421927E-9</v>
      </c>
      <c r="F7964" s="269">
        <v>6.359818145924337E-5</v>
      </c>
    </row>
    <row r="7965" ht="14.25" customHeight="1">
      <c r="A7965" s="267">
        <v>43631.0</v>
      </c>
      <c r="B7965" s="57">
        <v>166.0</v>
      </c>
      <c r="C7965" s="57">
        <v>44.0</v>
      </c>
      <c r="D7965" s="268">
        <v>0.895833333333333</v>
      </c>
      <c r="E7965" s="269">
        <v>0.0</v>
      </c>
      <c r="F7965" s="269">
        <v>6.28970991439446E-5</v>
      </c>
    </row>
    <row r="7966" ht="14.25" customHeight="1">
      <c r="A7966" s="267">
        <v>43631.0</v>
      </c>
      <c r="B7966" s="57">
        <v>166.0</v>
      </c>
      <c r="C7966" s="57">
        <v>45.0</v>
      </c>
      <c r="D7966" s="268">
        <v>0.916666666666667</v>
      </c>
      <c r="E7966" s="269">
        <v>0.0</v>
      </c>
      <c r="F7966" s="269">
        <v>6.049338834863463E-5</v>
      </c>
    </row>
    <row r="7967" ht="14.25" customHeight="1">
      <c r="A7967" s="267">
        <v>43631.0</v>
      </c>
      <c r="B7967" s="57">
        <v>166.0</v>
      </c>
      <c r="C7967" s="57">
        <v>46.0</v>
      </c>
      <c r="D7967" s="268">
        <v>0.9375</v>
      </c>
      <c r="E7967" s="269">
        <v>0.0</v>
      </c>
      <c r="F7967" s="269">
        <v>5.548565752507217E-5</v>
      </c>
    </row>
    <row r="7968" ht="14.25" customHeight="1">
      <c r="A7968" s="267">
        <v>43631.0</v>
      </c>
      <c r="B7968" s="57">
        <v>166.0</v>
      </c>
      <c r="C7968" s="57">
        <v>47.0</v>
      </c>
      <c r="D7968" s="268">
        <v>0.958333333333333</v>
      </c>
      <c r="E7968" s="269">
        <v>0.0</v>
      </c>
      <c r="F7968" s="269">
        <v>5.177993671563594E-5</v>
      </c>
    </row>
    <row r="7969" ht="14.25" customHeight="1">
      <c r="A7969" s="267">
        <v>43631.0</v>
      </c>
      <c r="B7969" s="57">
        <v>166.0</v>
      </c>
      <c r="C7969" s="57">
        <v>48.0</v>
      </c>
      <c r="D7969" s="268">
        <v>0.979166666666667</v>
      </c>
      <c r="E7969" s="269">
        <v>0.0</v>
      </c>
      <c r="F7969" s="269">
        <v>4.436849509676348E-5</v>
      </c>
    </row>
    <row r="7970" ht="14.25" customHeight="1">
      <c r="A7970" s="267">
        <v>43632.0</v>
      </c>
      <c r="B7970" s="57">
        <v>167.0</v>
      </c>
      <c r="C7970" s="57">
        <v>1.0</v>
      </c>
      <c r="D7970" s="268">
        <v>0.0</v>
      </c>
      <c r="E7970" s="269">
        <v>0.0</v>
      </c>
      <c r="F7970" s="269">
        <v>3.685689886141978E-5</v>
      </c>
    </row>
    <row r="7971" ht="14.25" customHeight="1">
      <c r="A7971" s="267">
        <v>43632.0</v>
      </c>
      <c r="B7971" s="57">
        <v>167.0</v>
      </c>
      <c r="C7971" s="57">
        <v>2.0</v>
      </c>
      <c r="D7971" s="268">
        <v>0.020833333333333332</v>
      </c>
      <c r="E7971" s="269">
        <v>0.0</v>
      </c>
      <c r="F7971" s="269">
        <v>3.2550250353156044E-5</v>
      </c>
    </row>
    <row r="7972" ht="14.25" customHeight="1">
      <c r="A7972" s="267">
        <v>43632.0</v>
      </c>
      <c r="B7972" s="57">
        <v>167.0</v>
      </c>
      <c r="C7972" s="57">
        <v>3.0</v>
      </c>
      <c r="D7972" s="268">
        <v>0.0416666666666667</v>
      </c>
      <c r="E7972" s="269">
        <v>0.0</v>
      </c>
      <c r="F7972" s="269">
        <v>3.054715802373107E-5</v>
      </c>
    </row>
    <row r="7973" ht="14.25" customHeight="1">
      <c r="A7973" s="267">
        <v>43632.0</v>
      </c>
      <c r="B7973" s="57">
        <v>167.0</v>
      </c>
      <c r="C7973" s="57">
        <v>4.0</v>
      </c>
      <c r="D7973" s="268">
        <v>0.0625</v>
      </c>
      <c r="E7973" s="269">
        <v>0.0</v>
      </c>
      <c r="F7973" s="269">
        <v>2.9044838776662325E-5</v>
      </c>
    </row>
    <row r="7974" ht="14.25" customHeight="1">
      <c r="A7974" s="267">
        <v>43632.0</v>
      </c>
      <c r="B7974" s="57">
        <v>167.0</v>
      </c>
      <c r="C7974" s="57">
        <v>5.0</v>
      </c>
      <c r="D7974" s="268">
        <v>0.0833333333333333</v>
      </c>
      <c r="E7974" s="269">
        <v>0.0</v>
      </c>
      <c r="F7974" s="269">
        <v>2.6641127981352337E-5</v>
      </c>
    </row>
    <row r="7975" ht="14.25" customHeight="1">
      <c r="A7975" s="267">
        <v>43632.0</v>
      </c>
      <c r="B7975" s="57">
        <v>167.0</v>
      </c>
      <c r="C7975" s="57">
        <v>6.0</v>
      </c>
      <c r="D7975" s="268">
        <v>0.104166666666667</v>
      </c>
      <c r="E7975" s="269">
        <v>0.0</v>
      </c>
      <c r="F7975" s="269">
        <v>2.594004566605359E-5</v>
      </c>
    </row>
    <row r="7976" ht="14.25" customHeight="1">
      <c r="A7976" s="267">
        <v>43632.0</v>
      </c>
      <c r="B7976" s="57">
        <v>167.0</v>
      </c>
      <c r="C7976" s="57">
        <v>7.0</v>
      </c>
      <c r="D7976" s="268">
        <v>0.125</v>
      </c>
      <c r="E7976" s="269">
        <v>0.0</v>
      </c>
      <c r="F7976" s="269">
        <v>2.594004566605359E-5</v>
      </c>
    </row>
    <row r="7977" ht="14.25" customHeight="1">
      <c r="A7977" s="267">
        <v>43632.0</v>
      </c>
      <c r="B7977" s="57">
        <v>167.0</v>
      </c>
      <c r="C7977" s="57">
        <v>8.0</v>
      </c>
      <c r="D7977" s="268">
        <v>0.145833333333333</v>
      </c>
      <c r="E7977" s="269">
        <v>2.0432644525975942E-6</v>
      </c>
      <c r="F7977" s="269">
        <v>2.5238963350754845E-5</v>
      </c>
    </row>
    <row r="7978" ht="14.25" customHeight="1">
      <c r="A7978" s="267">
        <v>43632.0</v>
      </c>
      <c r="B7978" s="57">
        <v>167.0</v>
      </c>
      <c r="C7978" s="57">
        <v>9.0</v>
      </c>
      <c r="D7978" s="268">
        <v>0.166666666666667</v>
      </c>
      <c r="E7978" s="269">
        <v>2.918741853544889E-6</v>
      </c>
      <c r="F7978" s="269">
        <v>2.5539427200168592E-5</v>
      </c>
    </row>
    <row r="7979" ht="14.25" customHeight="1">
      <c r="A7979" s="267">
        <v>43632.0</v>
      </c>
      <c r="B7979" s="57">
        <v>167.0</v>
      </c>
      <c r="C7979" s="57">
        <v>10.0</v>
      </c>
      <c r="D7979" s="268">
        <v>0.1875</v>
      </c>
      <c r="E7979" s="269">
        <v>8.057405377820182E-6</v>
      </c>
      <c r="F7979" s="269">
        <v>2.5839891049582346E-5</v>
      </c>
    </row>
    <row r="7980" ht="14.25" customHeight="1">
      <c r="A7980" s="267">
        <v>43632.0</v>
      </c>
      <c r="B7980" s="57">
        <v>167.0</v>
      </c>
      <c r="C7980" s="57">
        <v>11.0</v>
      </c>
      <c r="D7980" s="268">
        <v>0.208333333333333</v>
      </c>
      <c r="E7980" s="269">
        <v>1.8638339679940253E-5</v>
      </c>
      <c r="F7980" s="269">
        <v>2.594004566605359E-5</v>
      </c>
    </row>
    <row r="7981" ht="14.25" customHeight="1">
      <c r="A7981" s="267">
        <v>43632.0</v>
      </c>
      <c r="B7981" s="57">
        <v>167.0</v>
      </c>
      <c r="C7981" s="57">
        <v>12.0</v>
      </c>
      <c r="D7981" s="268">
        <v>0.229166666666667</v>
      </c>
      <c r="E7981" s="269">
        <v>3.218393891122882E-5</v>
      </c>
      <c r="F7981" s="269">
        <v>2.7141901063708585E-5</v>
      </c>
    </row>
    <row r="7982" ht="14.25" customHeight="1">
      <c r="A7982" s="267">
        <v>43632.0</v>
      </c>
      <c r="B7982" s="57">
        <v>167.0</v>
      </c>
      <c r="C7982" s="57">
        <v>13.0</v>
      </c>
      <c r="D7982" s="268">
        <v>0.25</v>
      </c>
      <c r="E7982" s="269">
        <v>4.90305990919931E-5</v>
      </c>
      <c r="F7982" s="269">
        <v>3.174901342138605E-5</v>
      </c>
    </row>
    <row r="7983" ht="14.25" customHeight="1">
      <c r="A7983" s="267">
        <v>43632.0</v>
      </c>
      <c r="B7983" s="57">
        <v>167.0</v>
      </c>
      <c r="C7983" s="57">
        <v>14.0</v>
      </c>
      <c r="D7983" s="268">
        <v>0.270833333333333</v>
      </c>
      <c r="E7983" s="269">
        <v>6.436395908280376E-5</v>
      </c>
      <c r="F7983" s="269">
        <v>3.9360764273201E-5</v>
      </c>
    </row>
    <row r="7984" ht="14.25" customHeight="1">
      <c r="A7984" s="267">
        <v>43632.0</v>
      </c>
      <c r="B7984" s="57">
        <v>167.0</v>
      </c>
      <c r="C7984" s="57">
        <v>15.0</v>
      </c>
      <c r="D7984" s="268">
        <v>0.291666666666667</v>
      </c>
      <c r="E7984" s="269">
        <v>8.572608027794584E-5</v>
      </c>
      <c r="F7984" s="269">
        <v>4.406803124734973E-5</v>
      </c>
    </row>
    <row r="7985" ht="14.25" customHeight="1">
      <c r="A7985" s="267">
        <v>43632.0</v>
      </c>
      <c r="B7985" s="57">
        <v>167.0</v>
      </c>
      <c r="C7985" s="57">
        <v>16.0</v>
      </c>
      <c r="D7985" s="268">
        <v>0.3125</v>
      </c>
      <c r="E7985" s="269">
        <v>1.0754803117661403E-4</v>
      </c>
      <c r="F7985" s="269">
        <v>4.8975607454440954E-5</v>
      </c>
    </row>
    <row r="7986" ht="14.25" customHeight="1">
      <c r="A7986" s="267">
        <v>43632.0</v>
      </c>
      <c r="B7986" s="57">
        <v>167.0</v>
      </c>
      <c r="C7986" s="57">
        <v>17.0</v>
      </c>
      <c r="D7986" s="268">
        <v>0.333333333333333</v>
      </c>
      <c r="E7986" s="269">
        <v>1.2223934748789637E-4</v>
      </c>
      <c r="F7986" s="269">
        <v>5.0578081317980936E-5</v>
      </c>
    </row>
    <row r="7987" ht="14.25" customHeight="1">
      <c r="A7987" s="267">
        <v>43632.0</v>
      </c>
      <c r="B7987" s="57">
        <v>167.0</v>
      </c>
      <c r="C7987" s="57">
        <v>18.0</v>
      </c>
      <c r="D7987" s="268">
        <v>0.354166666666667</v>
      </c>
      <c r="E7987" s="269">
        <v>1.438106203436044E-4</v>
      </c>
      <c r="F7987" s="269">
        <v>5.228070979799218E-5</v>
      </c>
    </row>
    <row r="7988" ht="14.25" customHeight="1">
      <c r="A7988" s="267">
        <v>43632.0</v>
      </c>
      <c r="B7988" s="57">
        <v>167.0</v>
      </c>
      <c r="C7988" s="57">
        <v>19.0</v>
      </c>
      <c r="D7988" s="268">
        <v>0.375</v>
      </c>
      <c r="E7988" s="269">
        <v>1.7185017328418076E-4</v>
      </c>
      <c r="F7988" s="269">
        <v>5.248101903093467E-5</v>
      </c>
    </row>
    <row r="7989" ht="14.25" customHeight="1">
      <c r="A7989" s="267">
        <v>43632.0</v>
      </c>
      <c r="B7989" s="57">
        <v>167.0</v>
      </c>
      <c r="C7989" s="57">
        <v>20.0</v>
      </c>
      <c r="D7989" s="268">
        <v>0.395833333333333</v>
      </c>
      <c r="E7989" s="269">
        <v>1.8826705433526553E-4</v>
      </c>
      <c r="F7989" s="269">
        <v>5.298179211329092E-5</v>
      </c>
    </row>
    <row r="7990" ht="14.25" customHeight="1">
      <c r="A7990" s="267">
        <v>43632.0</v>
      </c>
      <c r="B7990" s="57">
        <v>167.0</v>
      </c>
      <c r="C7990" s="57">
        <v>21.0</v>
      </c>
      <c r="D7990" s="268">
        <v>0.416666666666667</v>
      </c>
      <c r="E7990" s="269">
        <v>1.8355665762992537E-4</v>
      </c>
      <c r="F7990" s="269">
        <v>5.308194672976218E-5</v>
      </c>
    </row>
    <row r="7991" ht="14.25" customHeight="1">
      <c r="A7991" s="267">
        <v>43632.0</v>
      </c>
      <c r="B7991" s="57">
        <v>167.0</v>
      </c>
      <c r="C7991" s="57">
        <v>22.0</v>
      </c>
      <c r="D7991" s="268">
        <v>0.4375</v>
      </c>
      <c r="E7991" s="269">
        <v>1.7468264798875467E-4</v>
      </c>
      <c r="F7991" s="269">
        <v>5.127916363327967E-5</v>
      </c>
    </row>
    <row r="7992" ht="14.25" customHeight="1">
      <c r="A7992" s="267">
        <v>43632.0</v>
      </c>
      <c r="B7992" s="57">
        <v>167.0</v>
      </c>
      <c r="C7992" s="57">
        <v>23.0</v>
      </c>
      <c r="D7992" s="268">
        <v>0.458333333333333</v>
      </c>
      <c r="E7992" s="269">
        <v>1.9546684251547632E-4</v>
      </c>
      <c r="F7992" s="269">
        <v>5.1078854400337184E-5</v>
      </c>
    </row>
    <row r="7993" ht="14.25" customHeight="1">
      <c r="A7993" s="267">
        <v>43632.0</v>
      </c>
      <c r="B7993" s="57">
        <v>167.0</v>
      </c>
      <c r="C7993" s="57">
        <v>24.0</v>
      </c>
      <c r="D7993" s="268">
        <v>0.479166666666667</v>
      </c>
      <c r="E7993" s="269">
        <v>1.9494029789305056E-4</v>
      </c>
      <c r="F7993" s="269">
        <v>5.1980245948578425E-5</v>
      </c>
    </row>
    <row r="7994" ht="14.25" customHeight="1">
      <c r="A7994" s="267">
        <v>43632.0</v>
      </c>
      <c r="B7994" s="57">
        <v>167.0</v>
      </c>
      <c r="C7994" s="57">
        <v>25.0</v>
      </c>
      <c r="D7994" s="268">
        <v>0.5</v>
      </c>
      <c r="E7994" s="269">
        <v>2.116179409055175E-4</v>
      </c>
      <c r="F7994" s="269">
        <v>5.228070979799218E-5</v>
      </c>
    </row>
    <row r="7995" ht="14.25" customHeight="1">
      <c r="A7995" s="267">
        <v>43632.0</v>
      </c>
      <c r="B7995" s="57">
        <v>167.0</v>
      </c>
      <c r="C7995" s="57">
        <v>26.0</v>
      </c>
      <c r="D7995" s="268">
        <v>0.520833333333333</v>
      </c>
      <c r="E7995" s="269">
        <v>2.0345360746063044E-4</v>
      </c>
      <c r="F7995" s="269">
        <v>5.137931824975094E-5</v>
      </c>
    </row>
    <row r="7996" ht="14.25" customHeight="1">
      <c r="A7996" s="267">
        <v>43632.0</v>
      </c>
      <c r="B7996" s="57">
        <v>167.0</v>
      </c>
      <c r="C7996" s="57">
        <v>27.0</v>
      </c>
      <c r="D7996" s="268">
        <v>0.541666666666667</v>
      </c>
      <c r="E7996" s="269">
        <v>1.925309595975739E-4</v>
      </c>
      <c r="F7996" s="269">
        <v>4.96766897697397E-5</v>
      </c>
    </row>
    <row r="7997" ht="14.25" customHeight="1">
      <c r="A7997" s="267">
        <v>43632.0</v>
      </c>
      <c r="B7997" s="57">
        <v>167.0</v>
      </c>
      <c r="C7997" s="57">
        <v>28.0</v>
      </c>
      <c r="D7997" s="268">
        <v>0.5625</v>
      </c>
      <c r="E7997" s="269">
        <v>1.9107479078891304E-4</v>
      </c>
      <c r="F7997" s="269">
        <v>5.017746285209594E-5</v>
      </c>
    </row>
    <row r="7998" ht="14.25" customHeight="1">
      <c r="A7998" s="267">
        <v>43632.0</v>
      </c>
      <c r="B7998" s="57">
        <v>167.0</v>
      </c>
      <c r="C7998" s="57">
        <v>29.0</v>
      </c>
      <c r="D7998" s="268">
        <v>0.583333333333333</v>
      </c>
      <c r="E7998" s="269">
        <v>2.0208480991194583E-4</v>
      </c>
      <c r="F7998" s="269">
        <v>4.937622592032595E-5</v>
      </c>
    </row>
    <row r="7999" ht="14.25" customHeight="1">
      <c r="A7999" s="267">
        <v>43632.0</v>
      </c>
      <c r="B7999" s="57">
        <v>167.0</v>
      </c>
      <c r="C7999" s="57">
        <v>30.0</v>
      </c>
      <c r="D7999" s="268">
        <v>0.604166666666667</v>
      </c>
      <c r="E7999" s="269">
        <v>2.0394390207116532E-4</v>
      </c>
      <c r="F7999" s="269">
        <v>4.987699900268219E-5</v>
      </c>
    </row>
    <row r="8000" ht="14.25" customHeight="1">
      <c r="A8000" s="267">
        <v>43632.0</v>
      </c>
      <c r="B8000" s="57">
        <v>167.0</v>
      </c>
      <c r="C8000" s="57">
        <v>31.0</v>
      </c>
      <c r="D8000" s="268">
        <v>0.625</v>
      </c>
      <c r="E8000" s="269">
        <v>1.7444648280246148E-4</v>
      </c>
      <c r="F8000" s="269">
        <v>5.067823593445219E-5</v>
      </c>
    </row>
    <row r="8001" ht="14.25" customHeight="1">
      <c r="A8001" s="267">
        <v>43632.0</v>
      </c>
      <c r="B8001" s="57">
        <v>167.0</v>
      </c>
      <c r="C8001" s="57">
        <v>32.0</v>
      </c>
      <c r="D8001" s="268">
        <v>0.645833333333333</v>
      </c>
      <c r="E8001" s="269">
        <v>1.467779373949631E-4</v>
      </c>
      <c r="F8001" s="269">
        <v>5.2681328263877173E-5</v>
      </c>
    </row>
    <row r="8002" ht="14.25" customHeight="1">
      <c r="A8002" s="267">
        <v>43632.0</v>
      </c>
      <c r="B8002" s="57">
        <v>167.0</v>
      </c>
      <c r="C8002" s="57">
        <v>33.0</v>
      </c>
      <c r="D8002" s="268">
        <v>0.666666666666667</v>
      </c>
      <c r="E8002" s="269">
        <v>1.0542589477817057E-4</v>
      </c>
      <c r="F8002" s="269">
        <v>5.518519367565842E-5</v>
      </c>
    </row>
    <row r="8003" ht="14.25" customHeight="1">
      <c r="A8003" s="267">
        <v>43632.0</v>
      </c>
      <c r="B8003" s="57">
        <v>167.0</v>
      </c>
      <c r="C8003" s="57">
        <v>34.0</v>
      </c>
      <c r="D8003" s="268">
        <v>0.6875</v>
      </c>
      <c r="E8003" s="269">
        <v>8.987009063649267E-5</v>
      </c>
      <c r="F8003" s="269">
        <v>6.029307911569213E-5</v>
      </c>
    </row>
    <row r="8004" ht="14.25" customHeight="1">
      <c r="A8004" s="267">
        <v>43632.0</v>
      </c>
      <c r="B8004" s="57">
        <v>167.0</v>
      </c>
      <c r="C8004" s="57">
        <v>35.0</v>
      </c>
      <c r="D8004" s="268">
        <v>0.708333333333333</v>
      </c>
      <c r="E8004" s="269">
        <v>7.029202495557944E-5</v>
      </c>
      <c r="F8004" s="269">
        <v>6.55011191721971E-5</v>
      </c>
    </row>
    <row r="8005" ht="14.25" customHeight="1">
      <c r="A8005" s="267">
        <v>43632.0</v>
      </c>
      <c r="B8005" s="57">
        <v>167.0</v>
      </c>
      <c r="C8005" s="57">
        <v>36.0</v>
      </c>
      <c r="D8005" s="268">
        <v>0.729166666666667</v>
      </c>
      <c r="E8005" s="269">
        <v>5.469498113512901E-5</v>
      </c>
      <c r="F8005" s="269">
        <v>6.730390226867957E-5</v>
      </c>
    </row>
    <row r="8006" ht="14.25" customHeight="1">
      <c r="A8006" s="267">
        <v>43632.0</v>
      </c>
      <c r="B8006" s="57">
        <v>167.0</v>
      </c>
      <c r="C8006" s="57">
        <v>37.0</v>
      </c>
      <c r="D8006" s="268">
        <v>0.75</v>
      </c>
      <c r="E8006" s="269">
        <v>4.280615275782017E-5</v>
      </c>
      <c r="F8006" s="269">
        <v>6.800498458397833E-5</v>
      </c>
    </row>
    <row r="8007" ht="14.25" customHeight="1">
      <c r="A8007" s="267">
        <v>43632.0</v>
      </c>
      <c r="B8007" s="57">
        <v>167.0</v>
      </c>
      <c r="C8007" s="57">
        <v>38.0</v>
      </c>
      <c r="D8007" s="268">
        <v>0.770833333333333</v>
      </c>
      <c r="E8007" s="269">
        <v>2.8591084825896996E-5</v>
      </c>
      <c r="F8007" s="269">
        <v>6.740405688515083E-5</v>
      </c>
    </row>
    <row r="8008" ht="14.25" customHeight="1">
      <c r="A8008" s="267">
        <v>43632.0</v>
      </c>
      <c r="B8008" s="57">
        <v>167.0</v>
      </c>
      <c r="C8008" s="57">
        <v>39.0</v>
      </c>
      <c r="D8008" s="268">
        <v>0.791666666666667</v>
      </c>
      <c r="E8008" s="269">
        <v>1.7031864405289626E-5</v>
      </c>
      <c r="F8008" s="269">
        <v>6.540096455572584E-5</v>
      </c>
    </row>
    <row r="8009" ht="14.25" customHeight="1">
      <c r="A8009" s="267">
        <v>43632.0</v>
      </c>
      <c r="B8009" s="57">
        <v>167.0</v>
      </c>
      <c r="C8009" s="57">
        <v>40.0</v>
      </c>
      <c r="D8009" s="268">
        <v>0.8125</v>
      </c>
      <c r="E8009" s="269">
        <v>9.14666574973567E-6</v>
      </c>
      <c r="F8009" s="269">
        <v>6.600189225455336E-5</v>
      </c>
    </row>
    <row r="8010" ht="14.25" customHeight="1">
      <c r="A8010" s="267">
        <v>43632.0</v>
      </c>
      <c r="B8010" s="57">
        <v>167.0</v>
      </c>
      <c r="C8010" s="57">
        <v>41.0</v>
      </c>
      <c r="D8010" s="268">
        <v>0.833333333333333</v>
      </c>
      <c r="E8010" s="269">
        <v>4.981429808126903E-6</v>
      </c>
      <c r="F8010" s="269">
        <v>6.36983360757146E-5</v>
      </c>
    </row>
    <row r="8011" ht="14.25" customHeight="1">
      <c r="A8011" s="267">
        <v>43632.0</v>
      </c>
      <c r="B8011" s="57">
        <v>167.0</v>
      </c>
      <c r="C8011" s="57">
        <v>42.0</v>
      </c>
      <c r="D8011" s="268">
        <v>0.854166666666667</v>
      </c>
      <c r="E8011" s="269">
        <v>3.239748600591753E-7</v>
      </c>
      <c r="F8011" s="269">
        <v>6.229617144511711E-5</v>
      </c>
    </row>
    <row r="8012" ht="14.25" customHeight="1">
      <c r="A8012" s="267">
        <v>43632.0</v>
      </c>
      <c r="B8012" s="57">
        <v>167.0</v>
      </c>
      <c r="C8012" s="57">
        <v>43.0</v>
      </c>
      <c r="D8012" s="268">
        <v>0.875</v>
      </c>
      <c r="E8012" s="269">
        <v>0.0</v>
      </c>
      <c r="F8012" s="269">
        <v>6.389864530865711E-5</v>
      </c>
    </row>
    <row r="8013" ht="14.25" customHeight="1">
      <c r="A8013" s="267">
        <v>43632.0</v>
      </c>
      <c r="B8013" s="57">
        <v>167.0</v>
      </c>
      <c r="C8013" s="57">
        <v>44.0</v>
      </c>
      <c r="D8013" s="268">
        <v>0.895833333333333</v>
      </c>
      <c r="E8013" s="269">
        <v>0.0</v>
      </c>
      <c r="F8013" s="269">
        <v>6.329771760982962E-5</v>
      </c>
    </row>
    <row r="8014" ht="14.25" customHeight="1">
      <c r="A8014" s="267">
        <v>43632.0</v>
      </c>
      <c r="B8014" s="57">
        <v>167.0</v>
      </c>
      <c r="C8014" s="57">
        <v>45.0</v>
      </c>
      <c r="D8014" s="268">
        <v>0.916666666666667</v>
      </c>
      <c r="E8014" s="269">
        <v>0.0</v>
      </c>
      <c r="F8014" s="269">
        <v>6.149493451334712E-5</v>
      </c>
    </row>
    <row r="8015" ht="14.25" customHeight="1">
      <c r="A8015" s="267">
        <v>43632.0</v>
      </c>
      <c r="B8015" s="57">
        <v>167.0</v>
      </c>
      <c r="C8015" s="57">
        <v>46.0</v>
      </c>
      <c r="D8015" s="268">
        <v>0.9375</v>
      </c>
      <c r="E8015" s="269">
        <v>0.0</v>
      </c>
      <c r="F8015" s="269">
        <v>5.588627599095715E-5</v>
      </c>
    </row>
    <row r="8016" ht="14.25" customHeight="1">
      <c r="A8016" s="267">
        <v>43632.0</v>
      </c>
      <c r="B8016" s="57">
        <v>167.0</v>
      </c>
      <c r="C8016" s="57">
        <v>47.0</v>
      </c>
      <c r="D8016" s="268">
        <v>0.958333333333333</v>
      </c>
      <c r="E8016" s="269">
        <v>0.0</v>
      </c>
      <c r="F8016" s="269">
        <v>5.127916363327967E-5</v>
      </c>
    </row>
    <row r="8017" ht="14.25" customHeight="1">
      <c r="A8017" s="267">
        <v>43632.0</v>
      </c>
      <c r="B8017" s="57">
        <v>167.0</v>
      </c>
      <c r="C8017" s="57">
        <v>48.0</v>
      </c>
      <c r="D8017" s="268">
        <v>0.979166666666667</v>
      </c>
      <c r="E8017" s="269">
        <v>0.0</v>
      </c>
      <c r="F8017" s="269">
        <v>4.476911356264847E-5</v>
      </c>
    </row>
    <row r="8018" ht="14.25" customHeight="1">
      <c r="A8018" s="267">
        <v>43633.0</v>
      </c>
      <c r="B8018" s="57">
        <v>168.0</v>
      </c>
      <c r="C8018" s="57">
        <v>1.0</v>
      </c>
      <c r="D8018" s="268">
        <v>0.0</v>
      </c>
      <c r="E8018" s="269">
        <v>0.0</v>
      </c>
      <c r="F8018" s="269">
        <v>3.7658135793189774E-5</v>
      </c>
    </row>
    <row r="8019" ht="14.25" customHeight="1">
      <c r="A8019" s="267">
        <v>43633.0</v>
      </c>
      <c r="B8019" s="57">
        <v>168.0</v>
      </c>
      <c r="C8019" s="57">
        <v>2.0</v>
      </c>
      <c r="D8019" s="268">
        <v>0.020833333333333332</v>
      </c>
      <c r="E8019" s="269">
        <v>0.0</v>
      </c>
      <c r="F8019" s="269">
        <v>3.2950868819041045E-5</v>
      </c>
    </row>
    <row r="8020" ht="14.25" customHeight="1">
      <c r="A8020" s="267">
        <v>43633.0</v>
      </c>
      <c r="B8020" s="57">
        <v>168.0</v>
      </c>
      <c r="C8020" s="57">
        <v>3.0</v>
      </c>
      <c r="D8020" s="268">
        <v>0.0416666666666667</v>
      </c>
      <c r="E8020" s="269">
        <v>0.0</v>
      </c>
      <c r="F8020" s="269">
        <v>3.0346848790788564E-5</v>
      </c>
    </row>
    <row r="8021" ht="14.25" customHeight="1">
      <c r="A8021" s="267">
        <v>43633.0</v>
      </c>
      <c r="B8021" s="57">
        <v>168.0</v>
      </c>
      <c r="C8021" s="57">
        <v>4.0</v>
      </c>
      <c r="D8021" s="268">
        <v>0.0625</v>
      </c>
      <c r="E8021" s="269">
        <v>0.0</v>
      </c>
      <c r="F8021" s="269">
        <v>2.9645766475489823E-5</v>
      </c>
    </row>
    <row r="8022" ht="14.25" customHeight="1">
      <c r="A8022" s="267">
        <v>43633.0</v>
      </c>
      <c r="B8022" s="57">
        <v>168.0</v>
      </c>
      <c r="C8022" s="57">
        <v>5.0</v>
      </c>
      <c r="D8022" s="268">
        <v>0.0833333333333333</v>
      </c>
      <c r="E8022" s="269">
        <v>0.0</v>
      </c>
      <c r="F8022" s="269">
        <v>2.7342210296651082E-5</v>
      </c>
    </row>
    <row r="8023" ht="14.25" customHeight="1">
      <c r="A8023" s="267">
        <v>43633.0</v>
      </c>
      <c r="B8023" s="57">
        <v>168.0</v>
      </c>
      <c r="C8023" s="57">
        <v>6.0</v>
      </c>
      <c r="D8023" s="268">
        <v>0.104166666666667</v>
      </c>
      <c r="E8023" s="269">
        <v>0.0</v>
      </c>
      <c r="F8023" s="269">
        <v>2.594004566605359E-5</v>
      </c>
    </row>
    <row r="8024" ht="14.25" customHeight="1">
      <c r="A8024" s="267">
        <v>43633.0</v>
      </c>
      <c r="B8024" s="57">
        <v>168.0</v>
      </c>
      <c r="C8024" s="57">
        <v>7.0</v>
      </c>
      <c r="D8024" s="268">
        <v>0.125</v>
      </c>
      <c r="E8024" s="269">
        <v>0.0</v>
      </c>
      <c r="F8024" s="269">
        <v>2.644081874840984E-5</v>
      </c>
    </row>
    <row r="8025" ht="14.25" customHeight="1">
      <c r="A8025" s="267">
        <v>43633.0</v>
      </c>
      <c r="B8025" s="57">
        <v>168.0</v>
      </c>
      <c r="C8025" s="57">
        <v>8.0</v>
      </c>
      <c r="D8025" s="268">
        <v>0.145833333333333</v>
      </c>
      <c r="E8025" s="269">
        <v>1.5835299507631356E-6</v>
      </c>
      <c r="F8025" s="269">
        <v>2.543927258369735E-5</v>
      </c>
    </row>
    <row r="8026" ht="14.25" customHeight="1">
      <c r="A8026" s="267">
        <v>43633.0</v>
      </c>
      <c r="B8026" s="57">
        <v>168.0</v>
      </c>
      <c r="C8026" s="57">
        <v>9.0</v>
      </c>
      <c r="D8026" s="268">
        <v>0.166666666666667</v>
      </c>
      <c r="E8026" s="269">
        <v>2.8020400283205985E-6</v>
      </c>
      <c r="F8026" s="269">
        <v>2.5739736433111092E-5</v>
      </c>
    </row>
    <row r="8027" ht="14.25" customHeight="1">
      <c r="A8027" s="267">
        <v>43633.0</v>
      </c>
      <c r="B8027" s="57">
        <v>168.0</v>
      </c>
      <c r="C8027" s="57">
        <v>10.0</v>
      </c>
      <c r="D8027" s="268">
        <v>0.1875</v>
      </c>
      <c r="E8027" s="269">
        <v>7.288771758570821E-6</v>
      </c>
      <c r="F8027" s="269">
        <v>2.6340664131938587E-5</v>
      </c>
    </row>
    <row r="8028" ht="14.25" customHeight="1">
      <c r="A8028" s="267">
        <v>43633.0</v>
      </c>
      <c r="B8028" s="57">
        <v>168.0</v>
      </c>
      <c r="C8028" s="57">
        <v>11.0</v>
      </c>
      <c r="D8028" s="268">
        <v>0.208333333333333</v>
      </c>
      <c r="E8028" s="269">
        <v>1.6770375226387275E-5</v>
      </c>
      <c r="F8028" s="269">
        <v>2.654097336488109E-5</v>
      </c>
    </row>
    <row r="8029" ht="14.25" customHeight="1">
      <c r="A8029" s="267">
        <v>43633.0</v>
      </c>
      <c r="B8029" s="57">
        <v>168.0</v>
      </c>
      <c r="C8029" s="57">
        <v>12.0</v>
      </c>
      <c r="D8029" s="268">
        <v>0.229166666666667</v>
      </c>
      <c r="E8029" s="269">
        <v>3.010420486505247E-5</v>
      </c>
      <c r="F8029" s="269">
        <v>2.7342210296651082E-5</v>
      </c>
    </row>
    <row r="8030" ht="14.25" customHeight="1">
      <c r="A8030" s="267">
        <v>43633.0</v>
      </c>
      <c r="B8030" s="57">
        <v>168.0</v>
      </c>
      <c r="C8030" s="57">
        <v>13.0</v>
      </c>
      <c r="D8030" s="268">
        <v>0.25</v>
      </c>
      <c r="E8030" s="269">
        <v>3.963353719697117E-5</v>
      </c>
      <c r="F8030" s="269">
        <v>3.1047931106087315E-5</v>
      </c>
    </row>
    <row r="8031" ht="14.25" customHeight="1">
      <c r="A8031" s="267">
        <v>43633.0</v>
      </c>
      <c r="B8031" s="57">
        <v>168.0</v>
      </c>
      <c r="C8031" s="57">
        <v>14.0</v>
      </c>
      <c r="D8031" s="268">
        <v>0.270833333333333</v>
      </c>
      <c r="E8031" s="269">
        <v>4.828035287832292E-5</v>
      </c>
      <c r="F8031" s="269">
        <v>3.845937272495976E-5</v>
      </c>
    </row>
    <row r="8032" ht="14.25" customHeight="1">
      <c r="A8032" s="267">
        <v>43633.0</v>
      </c>
      <c r="B8032" s="57">
        <v>168.0</v>
      </c>
      <c r="C8032" s="57">
        <v>15.0</v>
      </c>
      <c r="D8032" s="268">
        <v>0.291666666666667</v>
      </c>
      <c r="E8032" s="269">
        <v>6.3287799035522E-5</v>
      </c>
      <c r="F8032" s="269">
        <v>4.346710354852223E-5</v>
      </c>
    </row>
    <row r="8033" ht="14.25" customHeight="1">
      <c r="A8033" s="267">
        <v>43633.0</v>
      </c>
      <c r="B8033" s="57">
        <v>168.0</v>
      </c>
      <c r="C8033" s="57">
        <v>16.0</v>
      </c>
      <c r="D8033" s="268">
        <v>0.3125</v>
      </c>
      <c r="E8033" s="269">
        <v>8.209525321340106E-5</v>
      </c>
      <c r="F8033" s="269">
        <v>4.887545283796971E-5</v>
      </c>
    </row>
    <row r="8034" ht="14.25" customHeight="1">
      <c r="A8034" s="267">
        <v>43633.0</v>
      </c>
      <c r="B8034" s="57">
        <v>168.0</v>
      </c>
      <c r="C8034" s="57">
        <v>17.0</v>
      </c>
      <c r="D8034" s="268">
        <v>0.333333333333333</v>
      </c>
      <c r="E8034" s="269">
        <v>9.344996703795054E-5</v>
      </c>
      <c r="F8034" s="269">
        <v>5.167978209916469E-5</v>
      </c>
    </row>
    <row r="8035" ht="14.25" customHeight="1">
      <c r="A8035" s="267">
        <v>43633.0</v>
      </c>
      <c r="B8035" s="57">
        <v>168.0</v>
      </c>
      <c r="C8035" s="57">
        <v>18.0</v>
      </c>
      <c r="D8035" s="268">
        <v>0.354166666666667</v>
      </c>
      <c r="E8035" s="269">
        <v>1.194216863496933E-4</v>
      </c>
      <c r="F8035" s="269">
        <v>5.368287442858966E-5</v>
      </c>
    </row>
    <row r="8036" ht="14.25" customHeight="1">
      <c r="A8036" s="267">
        <v>43633.0</v>
      </c>
      <c r="B8036" s="57">
        <v>168.0</v>
      </c>
      <c r="C8036" s="57">
        <v>19.0</v>
      </c>
      <c r="D8036" s="268">
        <v>0.375</v>
      </c>
      <c r="E8036" s="269">
        <v>1.3527356179885924E-4</v>
      </c>
      <c r="F8036" s="269">
        <v>5.408349289447466E-5</v>
      </c>
    </row>
    <row r="8037" ht="14.25" customHeight="1">
      <c r="A8037" s="267">
        <v>43633.0</v>
      </c>
      <c r="B8037" s="57">
        <v>168.0</v>
      </c>
      <c r="C8037" s="57">
        <v>20.0</v>
      </c>
      <c r="D8037" s="268">
        <v>0.395833333333333</v>
      </c>
      <c r="E8037" s="269">
        <v>1.616436807790808E-4</v>
      </c>
      <c r="F8037" s="269">
        <v>5.3783029045060915E-5</v>
      </c>
    </row>
    <row r="8038" ht="14.25" customHeight="1">
      <c r="A8038" s="267">
        <v>43633.0</v>
      </c>
      <c r="B8038" s="57">
        <v>168.0</v>
      </c>
      <c r="C8038" s="57">
        <v>21.0</v>
      </c>
      <c r="D8038" s="268">
        <v>0.416666666666667</v>
      </c>
      <c r="E8038" s="269">
        <v>1.7352630710949077E-4</v>
      </c>
      <c r="F8038" s="269">
        <v>5.388318366153217E-5</v>
      </c>
    </row>
    <row r="8039" ht="14.25" customHeight="1">
      <c r="A8039" s="267">
        <v>43633.0</v>
      </c>
      <c r="B8039" s="57">
        <v>168.0</v>
      </c>
      <c r="C8039" s="57">
        <v>22.0</v>
      </c>
      <c r="D8039" s="268">
        <v>0.4375</v>
      </c>
      <c r="E8039" s="269">
        <v>1.7603433628328848E-4</v>
      </c>
      <c r="F8039" s="269">
        <v>5.228070979799218E-5</v>
      </c>
    </row>
    <row r="8040" ht="14.25" customHeight="1">
      <c r="A8040" s="267">
        <v>43633.0</v>
      </c>
      <c r="B8040" s="57">
        <v>168.0</v>
      </c>
      <c r="C8040" s="57">
        <v>23.0</v>
      </c>
      <c r="D8040" s="268">
        <v>0.458333333333333</v>
      </c>
      <c r="E8040" s="269">
        <v>1.7624003541793075E-4</v>
      </c>
      <c r="F8040" s="269">
        <v>5.308194672976218E-5</v>
      </c>
    </row>
    <row r="8041" ht="14.25" customHeight="1">
      <c r="A8041" s="267">
        <v>43633.0</v>
      </c>
      <c r="B8041" s="57">
        <v>168.0</v>
      </c>
      <c r="C8041" s="57">
        <v>24.0</v>
      </c>
      <c r="D8041" s="268">
        <v>0.479166666666667</v>
      </c>
      <c r="E8041" s="269">
        <v>1.7025079614275897E-4</v>
      </c>
      <c r="F8041" s="269">
        <v>5.338241057917592E-5</v>
      </c>
    </row>
    <row r="8042" ht="14.25" customHeight="1">
      <c r="A8042" s="267">
        <v>43633.0</v>
      </c>
      <c r="B8042" s="57">
        <v>168.0</v>
      </c>
      <c r="C8042" s="57">
        <v>25.0</v>
      </c>
      <c r="D8042" s="268">
        <v>0.5</v>
      </c>
      <c r="E8042" s="269">
        <v>1.9265915334232985E-4</v>
      </c>
      <c r="F8042" s="269">
        <v>5.478457520977341E-5</v>
      </c>
    </row>
    <row r="8043" ht="14.25" customHeight="1">
      <c r="A8043" s="267">
        <v>43633.0</v>
      </c>
      <c r="B8043" s="57">
        <v>168.0</v>
      </c>
      <c r="C8043" s="57">
        <v>26.0</v>
      </c>
      <c r="D8043" s="268">
        <v>0.520833333333333</v>
      </c>
      <c r="E8043" s="269">
        <v>1.740434030558195E-4</v>
      </c>
      <c r="F8043" s="269">
        <v>5.3783029045060915E-5</v>
      </c>
    </row>
    <row r="8044" ht="14.25" customHeight="1">
      <c r="A8044" s="267">
        <v>43633.0</v>
      </c>
      <c r="B8044" s="57">
        <v>168.0</v>
      </c>
      <c r="C8044" s="57">
        <v>27.0</v>
      </c>
      <c r="D8044" s="268">
        <v>0.541666666666667</v>
      </c>
      <c r="E8044" s="269">
        <v>1.6400546061262066E-4</v>
      </c>
      <c r="F8044" s="269">
        <v>5.117900901680845E-5</v>
      </c>
    </row>
    <row r="8045" ht="14.25" customHeight="1">
      <c r="A8045" s="267">
        <v>43633.0</v>
      </c>
      <c r="B8045" s="57">
        <v>168.0</v>
      </c>
      <c r="C8045" s="57">
        <v>28.0</v>
      </c>
      <c r="D8045" s="268">
        <v>0.5625</v>
      </c>
      <c r="E8045" s="269">
        <v>1.546728501476385E-4</v>
      </c>
      <c r="F8045" s="269">
        <v>5.0578081317980936E-5</v>
      </c>
    </row>
    <row r="8046" ht="14.25" customHeight="1">
      <c r="A8046" s="267">
        <v>43633.0</v>
      </c>
      <c r="B8046" s="57">
        <v>168.0</v>
      </c>
      <c r="C8046" s="57">
        <v>29.0</v>
      </c>
      <c r="D8046" s="268">
        <v>0.583333333333333</v>
      </c>
      <c r="E8046" s="269">
        <v>1.7394516530086032E-4</v>
      </c>
      <c r="F8046" s="269">
        <v>5.017746285209594E-5</v>
      </c>
    </row>
    <row r="8047" ht="14.25" customHeight="1">
      <c r="A8047" s="267">
        <v>43633.0</v>
      </c>
      <c r="B8047" s="57">
        <v>168.0</v>
      </c>
      <c r="C8047" s="57">
        <v>30.0</v>
      </c>
      <c r="D8047" s="268">
        <v>0.604166666666667</v>
      </c>
      <c r="E8047" s="269">
        <v>1.5151169860939614E-4</v>
      </c>
      <c r="F8047" s="269">
        <v>4.9977153619153456E-5</v>
      </c>
    </row>
    <row r="8048" ht="14.25" customHeight="1">
      <c r="A8048" s="267">
        <v>43633.0</v>
      </c>
      <c r="B8048" s="57">
        <v>168.0</v>
      </c>
      <c r="C8048" s="57">
        <v>31.0</v>
      </c>
      <c r="D8048" s="268">
        <v>0.625</v>
      </c>
      <c r="E8048" s="269">
        <v>1.343573978501408E-4</v>
      </c>
      <c r="F8048" s="269">
        <v>4.977684438621095E-5</v>
      </c>
    </row>
    <row r="8049" ht="14.25" customHeight="1">
      <c r="A8049" s="267">
        <v>43633.0</v>
      </c>
      <c r="B8049" s="57">
        <v>168.0</v>
      </c>
      <c r="C8049" s="57">
        <v>32.0</v>
      </c>
      <c r="D8049" s="268">
        <v>0.645833333333333</v>
      </c>
      <c r="E8049" s="269">
        <v>1.1332135974613351E-4</v>
      </c>
      <c r="F8049" s="269">
        <v>5.218055518152093E-5</v>
      </c>
    </row>
    <row r="8050" ht="14.25" customHeight="1">
      <c r="A8050" s="267">
        <v>43633.0</v>
      </c>
      <c r="B8050" s="57">
        <v>168.0</v>
      </c>
      <c r="C8050" s="57">
        <v>33.0</v>
      </c>
      <c r="D8050" s="268">
        <v>0.666666666666667</v>
      </c>
      <c r="E8050" s="269">
        <v>9.85275028839272E-5</v>
      </c>
      <c r="F8050" s="269">
        <v>5.398333827800342E-5</v>
      </c>
    </row>
    <row r="8051" ht="14.25" customHeight="1">
      <c r="A8051" s="267">
        <v>43633.0</v>
      </c>
      <c r="B8051" s="57">
        <v>168.0</v>
      </c>
      <c r="C8051" s="57">
        <v>34.0</v>
      </c>
      <c r="D8051" s="268">
        <v>0.6875</v>
      </c>
      <c r="E8051" s="269">
        <v>8.85799744013421E-5</v>
      </c>
      <c r="F8051" s="269">
        <v>5.73885952380259E-5</v>
      </c>
    </row>
    <row r="8052" ht="14.25" customHeight="1">
      <c r="A8052" s="267">
        <v>43633.0</v>
      </c>
      <c r="B8052" s="57">
        <v>168.0</v>
      </c>
      <c r="C8052" s="57">
        <v>35.0</v>
      </c>
      <c r="D8052" s="268">
        <v>0.708333333333333</v>
      </c>
      <c r="E8052" s="269">
        <v>7.219038808687313E-5</v>
      </c>
      <c r="F8052" s="269">
        <v>6.169524374628963E-5</v>
      </c>
    </row>
    <row r="8053" ht="14.25" customHeight="1">
      <c r="A8053" s="267">
        <v>43633.0</v>
      </c>
      <c r="B8053" s="57">
        <v>168.0</v>
      </c>
      <c r="C8053" s="57">
        <v>36.0</v>
      </c>
      <c r="D8053" s="268">
        <v>0.729166666666667</v>
      </c>
      <c r="E8053" s="269">
        <v>4.99013253334657E-5</v>
      </c>
      <c r="F8053" s="269">
        <v>6.36983360757146E-5</v>
      </c>
    </row>
    <row r="8054" ht="14.25" customHeight="1">
      <c r="A8054" s="267">
        <v>43633.0</v>
      </c>
      <c r="B8054" s="57">
        <v>168.0</v>
      </c>
      <c r="C8054" s="57">
        <v>37.0</v>
      </c>
      <c r="D8054" s="268">
        <v>0.75</v>
      </c>
      <c r="E8054" s="269">
        <v>4.149995073241266E-5</v>
      </c>
      <c r="F8054" s="269">
        <v>6.459972762395585E-5</v>
      </c>
    </row>
    <row r="8055" ht="14.25" customHeight="1">
      <c r="A8055" s="267">
        <v>43633.0</v>
      </c>
      <c r="B8055" s="57">
        <v>168.0</v>
      </c>
      <c r="C8055" s="57">
        <v>38.0</v>
      </c>
      <c r="D8055" s="268">
        <v>0.770833333333333</v>
      </c>
      <c r="E8055" s="269">
        <v>2.9124206626422506E-5</v>
      </c>
      <c r="F8055" s="269">
        <v>6.480003685689835E-5</v>
      </c>
    </row>
    <row r="8056" ht="14.25" customHeight="1">
      <c r="A8056" s="267">
        <v>43633.0</v>
      </c>
      <c r="B8056" s="57">
        <v>168.0</v>
      </c>
      <c r="C8056" s="57">
        <v>39.0</v>
      </c>
      <c r="D8056" s="268">
        <v>0.791666666666667</v>
      </c>
      <c r="E8056" s="269">
        <v>1.896353718930665E-5</v>
      </c>
      <c r="F8056" s="269">
        <v>6.379849069218586E-5</v>
      </c>
    </row>
    <row r="8057" ht="14.25" customHeight="1">
      <c r="A8057" s="267">
        <v>43633.0</v>
      </c>
      <c r="B8057" s="57">
        <v>168.0</v>
      </c>
      <c r="C8057" s="57">
        <v>40.0</v>
      </c>
      <c r="D8057" s="268">
        <v>0.8125</v>
      </c>
      <c r="E8057" s="269">
        <v>9.001676870470803E-6</v>
      </c>
      <c r="F8057" s="269">
        <v>6.169524374628963E-5</v>
      </c>
    </row>
    <row r="8058" ht="14.25" customHeight="1">
      <c r="A8058" s="267">
        <v>43633.0</v>
      </c>
      <c r="B8058" s="57">
        <v>168.0</v>
      </c>
      <c r="C8058" s="57">
        <v>41.0</v>
      </c>
      <c r="D8058" s="268">
        <v>0.833333333333333</v>
      </c>
      <c r="E8058" s="269">
        <v>3.967655520210652E-6</v>
      </c>
      <c r="F8058" s="269">
        <v>6.109431604746214E-5</v>
      </c>
    </row>
    <row r="8059" ht="14.25" customHeight="1">
      <c r="A8059" s="267">
        <v>43633.0</v>
      </c>
      <c r="B8059" s="57">
        <v>168.0</v>
      </c>
      <c r="C8059" s="57">
        <v>42.0</v>
      </c>
      <c r="D8059" s="268">
        <v>0.854166666666667</v>
      </c>
      <c r="E8059" s="269">
        <v>2.6067803768923235E-7</v>
      </c>
      <c r="F8059" s="269">
        <v>5.969215141686463E-5</v>
      </c>
    </row>
    <row r="8060" ht="14.25" customHeight="1">
      <c r="A8060" s="267">
        <v>43633.0</v>
      </c>
      <c r="B8060" s="57">
        <v>168.0</v>
      </c>
      <c r="C8060" s="57">
        <v>43.0</v>
      </c>
      <c r="D8060" s="268">
        <v>0.875</v>
      </c>
      <c r="E8060" s="269">
        <v>9.737972672298913E-9</v>
      </c>
      <c r="F8060" s="269">
        <v>6.069369758157713E-5</v>
      </c>
    </row>
    <row r="8061" ht="14.25" customHeight="1">
      <c r="A8061" s="267">
        <v>43633.0</v>
      </c>
      <c r="B8061" s="57">
        <v>168.0</v>
      </c>
      <c r="C8061" s="57">
        <v>44.0</v>
      </c>
      <c r="D8061" s="268">
        <v>0.895833333333333</v>
      </c>
      <c r="E8061" s="269">
        <v>0.0</v>
      </c>
      <c r="F8061" s="269">
        <v>6.159508912981838E-5</v>
      </c>
    </row>
    <row r="8062" ht="14.25" customHeight="1">
      <c r="A8062" s="267">
        <v>43633.0</v>
      </c>
      <c r="B8062" s="57">
        <v>168.0</v>
      </c>
      <c r="C8062" s="57">
        <v>45.0</v>
      </c>
      <c r="D8062" s="268">
        <v>0.916666666666667</v>
      </c>
      <c r="E8062" s="269">
        <v>0.0</v>
      </c>
      <c r="F8062" s="269">
        <v>5.9992615266278386E-5</v>
      </c>
    </row>
    <row r="8063" ht="14.25" customHeight="1">
      <c r="A8063" s="267">
        <v>43633.0</v>
      </c>
      <c r="B8063" s="57">
        <v>168.0</v>
      </c>
      <c r="C8063" s="57">
        <v>46.0</v>
      </c>
      <c r="D8063" s="268">
        <v>0.9375</v>
      </c>
      <c r="E8063" s="269">
        <v>0.0</v>
      </c>
      <c r="F8063" s="269">
        <v>5.568596675801466E-5</v>
      </c>
    </row>
    <row r="8064" ht="14.25" customHeight="1">
      <c r="A8064" s="267">
        <v>43633.0</v>
      </c>
      <c r="B8064" s="57">
        <v>168.0</v>
      </c>
      <c r="C8064" s="57">
        <v>47.0</v>
      </c>
      <c r="D8064" s="268">
        <v>0.958333333333333</v>
      </c>
      <c r="E8064" s="269">
        <v>0.0</v>
      </c>
      <c r="F8064" s="269">
        <v>5.1479472866222185E-5</v>
      </c>
    </row>
    <row r="8065" ht="14.25" customHeight="1">
      <c r="A8065" s="267">
        <v>43633.0</v>
      </c>
      <c r="B8065" s="57">
        <v>168.0</v>
      </c>
      <c r="C8065" s="57">
        <v>48.0</v>
      </c>
      <c r="D8065" s="268">
        <v>0.979166666666667</v>
      </c>
      <c r="E8065" s="269">
        <v>0.0</v>
      </c>
      <c r="F8065" s="269">
        <v>4.6271432809717215E-5</v>
      </c>
    </row>
    <row r="8066" ht="14.25" customHeight="1">
      <c r="A8066" s="267">
        <v>43634.0</v>
      </c>
      <c r="B8066" s="57">
        <v>169.0</v>
      </c>
      <c r="C8066" s="57">
        <v>1.0</v>
      </c>
      <c r="D8066" s="268">
        <v>0.0</v>
      </c>
      <c r="E8066" s="269">
        <v>0.0</v>
      </c>
      <c r="F8066" s="269">
        <v>3.9360764273201E-5</v>
      </c>
    </row>
    <row r="8067" ht="14.25" customHeight="1">
      <c r="A8067" s="267">
        <v>43634.0</v>
      </c>
      <c r="B8067" s="57">
        <v>169.0</v>
      </c>
      <c r="C8067" s="57">
        <v>2.0</v>
      </c>
      <c r="D8067" s="268">
        <v>0.020833333333333332</v>
      </c>
      <c r="E8067" s="269">
        <v>0.0</v>
      </c>
      <c r="F8067" s="269">
        <v>3.525442499787978E-5</v>
      </c>
    </row>
    <row r="8068" ht="14.25" customHeight="1">
      <c r="A8068" s="267">
        <v>43634.0</v>
      </c>
      <c r="B8068" s="57">
        <v>169.0</v>
      </c>
      <c r="C8068" s="57">
        <v>3.0</v>
      </c>
      <c r="D8068" s="268">
        <v>0.0416666666666667</v>
      </c>
      <c r="E8068" s="269">
        <v>0.0</v>
      </c>
      <c r="F8068" s="269">
        <v>3.214963188727106E-5</v>
      </c>
    </row>
    <row r="8069" ht="14.25" customHeight="1">
      <c r="A8069" s="267">
        <v>43634.0</v>
      </c>
      <c r="B8069" s="57">
        <v>169.0</v>
      </c>
      <c r="C8069" s="57">
        <v>4.0</v>
      </c>
      <c r="D8069" s="268">
        <v>0.0625</v>
      </c>
      <c r="E8069" s="269">
        <v>0.0</v>
      </c>
      <c r="F8069" s="269">
        <v>2.9245148009604822E-5</v>
      </c>
    </row>
    <row r="8070" ht="14.25" customHeight="1">
      <c r="A8070" s="267">
        <v>43634.0</v>
      </c>
      <c r="B8070" s="57">
        <v>169.0</v>
      </c>
      <c r="C8070" s="57">
        <v>5.0</v>
      </c>
      <c r="D8070" s="268">
        <v>0.0833333333333333</v>
      </c>
      <c r="E8070" s="269">
        <v>0.0</v>
      </c>
      <c r="F8070" s="269">
        <v>2.8143447228421073E-5</v>
      </c>
    </row>
    <row r="8071" ht="14.25" customHeight="1">
      <c r="A8071" s="267">
        <v>43634.0</v>
      </c>
      <c r="B8071" s="57">
        <v>169.0</v>
      </c>
      <c r="C8071" s="57">
        <v>6.0</v>
      </c>
      <c r="D8071" s="268">
        <v>0.104166666666667</v>
      </c>
      <c r="E8071" s="269">
        <v>0.0</v>
      </c>
      <c r="F8071" s="269">
        <v>2.724205568017983E-5</v>
      </c>
    </row>
    <row r="8072" ht="14.25" customHeight="1">
      <c r="A8072" s="267">
        <v>43634.0</v>
      </c>
      <c r="B8072" s="57">
        <v>169.0</v>
      </c>
      <c r="C8072" s="57">
        <v>7.0</v>
      </c>
      <c r="D8072" s="268">
        <v>0.125</v>
      </c>
      <c r="E8072" s="269">
        <v>0.0</v>
      </c>
      <c r="F8072" s="269">
        <v>2.704174644723733E-5</v>
      </c>
    </row>
    <row r="8073" ht="14.25" customHeight="1">
      <c r="A8073" s="267">
        <v>43634.0</v>
      </c>
      <c r="B8073" s="57">
        <v>169.0</v>
      </c>
      <c r="C8073" s="57">
        <v>8.0</v>
      </c>
      <c r="D8073" s="268">
        <v>0.145833333333333</v>
      </c>
      <c r="E8073" s="269">
        <v>0.0</v>
      </c>
      <c r="F8073" s="269">
        <v>2.6340664131938587E-5</v>
      </c>
    </row>
    <row r="8074" ht="14.25" customHeight="1">
      <c r="A8074" s="267">
        <v>43634.0</v>
      </c>
      <c r="B8074" s="57">
        <v>169.0</v>
      </c>
      <c r="C8074" s="57">
        <v>9.0</v>
      </c>
      <c r="D8074" s="268">
        <v>0.166666666666667</v>
      </c>
      <c r="E8074" s="269">
        <v>1.8212886895059698E-6</v>
      </c>
      <c r="F8074" s="269">
        <v>2.6340664131938587E-5</v>
      </c>
    </row>
    <row r="8075" ht="14.25" customHeight="1">
      <c r="A8075" s="267">
        <v>43634.0</v>
      </c>
      <c r="B8075" s="57">
        <v>169.0</v>
      </c>
      <c r="C8075" s="57">
        <v>10.0</v>
      </c>
      <c r="D8075" s="268">
        <v>0.1875</v>
      </c>
      <c r="E8075" s="269">
        <v>4.864149152069525E-6</v>
      </c>
      <c r="F8075" s="269">
        <v>2.594004566605359E-5</v>
      </c>
    </row>
    <row r="8076" ht="14.25" customHeight="1">
      <c r="A8076" s="267">
        <v>43634.0</v>
      </c>
      <c r="B8076" s="57">
        <v>169.0</v>
      </c>
      <c r="C8076" s="57">
        <v>11.0</v>
      </c>
      <c r="D8076" s="268">
        <v>0.208333333333333</v>
      </c>
      <c r="E8076" s="269">
        <v>1.2059079643029906E-5</v>
      </c>
      <c r="F8076" s="269">
        <v>2.6240509515467337E-5</v>
      </c>
    </row>
    <row r="8077" ht="14.25" customHeight="1">
      <c r="A8077" s="267">
        <v>43634.0</v>
      </c>
      <c r="B8077" s="57">
        <v>169.0</v>
      </c>
      <c r="C8077" s="57">
        <v>12.0</v>
      </c>
      <c r="D8077" s="268">
        <v>0.229166666666667</v>
      </c>
      <c r="E8077" s="269">
        <v>2.131505940661924E-5</v>
      </c>
      <c r="F8077" s="269">
        <v>2.604020028252484E-5</v>
      </c>
    </row>
    <row r="8078" ht="14.25" customHeight="1">
      <c r="A8078" s="267">
        <v>43634.0</v>
      </c>
      <c r="B8078" s="57">
        <v>169.0</v>
      </c>
      <c r="C8078" s="57">
        <v>13.0</v>
      </c>
      <c r="D8078" s="268">
        <v>0.25</v>
      </c>
      <c r="E8078" s="269">
        <v>3.192535281160209E-5</v>
      </c>
      <c r="F8078" s="269">
        <v>2.9044838776662325E-5</v>
      </c>
    </row>
    <row r="8079" ht="14.25" customHeight="1">
      <c r="A8079" s="267">
        <v>43634.0</v>
      </c>
      <c r="B8079" s="57">
        <v>169.0</v>
      </c>
      <c r="C8079" s="57">
        <v>14.0</v>
      </c>
      <c r="D8079" s="268">
        <v>0.270833333333333</v>
      </c>
      <c r="E8079" s="269">
        <v>4.310537922326372E-5</v>
      </c>
      <c r="F8079" s="269">
        <v>3.2249786503742304E-5</v>
      </c>
    </row>
    <row r="8080" ht="14.25" customHeight="1">
      <c r="A8080" s="267">
        <v>43634.0</v>
      </c>
      <c r="B8080" s="57">
        <v>169.0</v>
      </c>
      <c r="C8080" s="57">
        <v>15.0</v>
      </c>
      <c r="D8080" s="268">
        <v>0.291666666666667</v>
      </c>
      <c r="E8080" s="269">
        <v>5.4083962908413E-5</v>
      </c>
      <c r="F8080" s="269">
        <v>3.585535269670728E-5</v>
      </c>
    </row>
    <row r="8081" ht="14.25" customHeight="1">
      <c r="A8081" s="267">
        <v>43634.0</v>
      </c>
      <c r="B8081" s="57">
        <v>169.0</v>
      </c>
      <c r="C8081" s="57">
        <v>16.0</v>
      </c>
      <c r="D8081" s="268">
        <v>0.3125</v>
      </c>
      <c r="E8081" s="269">
        <v>7.133987375929684E-5</v>
      </c>
      <c r="F8081" s="269">
        <v>4.1564165835568494E-5</v>
      </c>
    </row>
    <row r="8082" ht="14.25" customHeight="1">
      <c r="A8082" s="267">
        <v>43634.0</v>
      </c>
      <c r="B8082" s="57">
        <v>169.0</v>
      </c>
      <c r="C8082" s="57">
        <v>17.0</v>
      </c>
      <c r="D8082" s="268">
        <v>0.333333333333333</v>
      </c>
      <c r="E8082" s="269">
        <v>9.200175590028758E-5</v>
      </c>
      <c r="F8082" s="269">
        <v>4.657189665913096E-5</v>
      </c>
    </row>
    <row r="8083" ht="14.25" customHeight="1">
      <c r="A8083" s="267">
        <v>43634.0</v>
      </c>
      <c r="B8083" s="57">
        <v>169.0</v>
      </c>
      <c r="C8083" s="57">
        <v>18.0</v>
      </c>
      <c r="D8083" s="268">
        <v>0.354166666666667</v>
      </c>
      <c r="E8083" s="269">
        <v>1.0777610440194578E-4</v>
      </c>
      <c r="F8083" s="269">
        <v>5.3282255962704675E-5</v>
      </c>
    </row>
    <row r="8084" ht="14.25" customHeight="1">
      <c r="A8084" s="267">
        <v>43634.0</v>
      </c>
      <c r="B8084" s="57">
        <v>169.0</v>
      </c>
      <c r="C8084" s="57">
        <v>19.0</v>
      </c>
      <c r="D8084" s="268">
        <v>0.375</v>
      </c>
      <c r="E8084" s="269">
        <v>1.2488377601391763E-4</v>
      </c>
      <c r="F8084" s="269">
        <v>5.568596675801466E-5</v>
      </c>
    </row>
    <row r="8085" ht="14.25" customHeight="1">
      <c r="A8085" s="267">
        <v>43634.0</v>
      </c>
      <c r="B8085" s="57">
        <v>169.0</v>
      </c>
      <c r="C8085" s="57">
        <v>20.0</v>
      </c>
      <c r="D8085" s="268">
        <v>0.395833333333333</v>
      </c>
      <c r="E8085" s="269">
        <v>1.3886783644866864E-4</v>
      </c>
      <c r="F8085" s="269">
        <v>5.869060525215214E-5</v>
      </c>
    </row>
    <row r="8086" ht="14.25" customHeight="1">
      <c r="A8086" s="267">
        <v>43634.0</v>
      </c>
      <c r="B8086" s="57">
        <v>169.0</v>
      </c>
      <c r="C8086" s="57">
        <v>21.0</v>
      </c>
      <c r="D8086" s="268">
        <v>0.416666666666667</v>
      </c>
      <c r="E8086" s="269">
        <v>1.5789564578683502E-4</v>
      </c>
      <c r="F8086" s="269">
        <v>5.7789213703910896E-5</v>
      </c>
    </row>
    <row r="8087" ht="14.25" customHeight="1">
      <c r="A8087" s="267">
        <v>43634.0</v>
      </c>
      <c r="B8087" s="57">
        <v>169.0</v>
      </c>
      <c r="C8087" s="57">
        <v>22.0</v>
      </c>
      <c r="D8087" s="268">
        <v>0.4375</v>
      </c>
      <c r="E8087" s="269">
        <v>1.6878956937759246E-4</v>
      </c>
      <c r="F8087" s="269">
        <v>5.408349289447466E-5</v>
      </c>
    </row>
    <row r="8088" ht="14.25" customHeight="1">
      <c r="A8088" s="267">
        <v>43634.0</v>
      </c>
      <c r="B8088" s="57">
        <v>169.0</v>
      </c>
      <c r="C8088" s="57">
        <v>23.0</v>
      </c>
      <c r="D8088" s="268">
        <v>0.458333333333333</v>
      </c>
      <c r="E8088" s="269">
        <v>1.7662838027714833E-4</v>
      </c>
      <c r="F8088" s="269">
        <v>5.598643060742841E-5</v>
      </c>
    </row>
    <row r="8089" ht="14.25" customHeight="1">
      <c r="A8089" s="267">
        <v>43634.0</v>
      </c>
      <c r="B8089" s="57">
        <v>169.0</v>
      </c>
      <c r="C8089" s="57">
        <v>24.0</v>
      </c>
      <c r="D8089" s="268">
        <v>0.479166666666667</v>
      </c>
      <c r="E8089" s="269">
        <v>1.7512181434816326E-4</v>
      </c>
      <c r="F8089" s="269">
        <v>5.5285348292129665E-5</v>
      </c>
    </row>
    <row r="8090" ht="14.25" customHeight="1">
      <c r="A8090" s="267">
        <v>43634.0</v>
      </c>
      <c r="B8090" s="57">
        <v>169.0</v>
      </c>
      <c r="C8090" s="57">
        <v>25.0</v>
      </c>
      <c r="D8090" s="268">
        <v>0.5</v>
      </c>
      <c r="E8090" s="269">
        <v>1.810947415003256E-4</v>
      </c>
      <c r="F8090" s="269">
        <v>5.6186739840370906E-5</v>
      </c>
    </row>
    <row r="8091" ht="14.25" customHeight="1">
      <c r="A8091" s="267">
        <v>43634.0</v>
      </c>
      <c r="B8091" s="57">
        <v>169.0</v>
      </c>
      <c r="C8091" s="57">
        <v>26.0</v>
      </c>
      <c r="D8091" s="268">
        <v>0.520833333333333</v>
      </c>
      <c r="E8091" s="269">
        <v>1.8065901347792587E-4</v>
      </c>
      <c r="F8091" s="269">
        <v>5.6286894456842146E-5</v>
      </c>
    </row>
    <row r="8092" ht="14.25" customHeight="1">
      <c r="A8092" s="267">
        <v>43634.0</v>
      </c>
      <c r="B8092" s="57">
        <v>169.0</v>
      </c>
      <c r="C8092" s="57">
        <v>27.0</v>
      </c>
      <c r="D8092" s="268">
        <v>0.541666666666667</v>
      </c>
      <c r="E8092" s="269">
        <v>1.6129810120562888E-4</v>
      </c>
      <c r="F8092" s="269">
        <v>5.228070979799218E-5</v>
      </c>
    </row>
    <row r="8093" ht="14.25" customHeight="1">
      <c r="A8093" s="267">
        <v>43634.0</v>
      </c>
      <c r="B8093" s="57">
        <v>169.0</v>
      </c>
      <c r="C8093" s="57">
        <v>28.0</v>
      </c>
      <c r="D8093" s="268">
        <v>0.5625</v>
      </c>
      <c r="E8093" s="269">
        <v>1.6273772281625044E-4</v>
      </c>
      <c r="F8093" s="269">
        <v>5.167978209916469E-5</v>
      </c>
    </row>
    <row r="8094" ht="14.25" customHeight="1">
      <c r="A8094" s="267">
        <v>43634.0</v>
      </c>
      <c r="B8094" s="57">
        <v>169.0</v>
      </c>
      <c r="C8094" s="57">
        <v>29.0</v>
      </c>
      <c r="D8094" s="268">
        <v>0.583333333333333</v>
      </c>
      <c r="E8094" s="269">
        <v>1.5453613571396363E-4</v>
      </c>
      <c r="F8094" s="269">
        <v>5.188009133210718E-5</v>
      </c>
    </row>
    <row r="8095" ht="14.25" customHeight="1">
      <c r="A8095" s="267">
        <v>43634.0</v>
      </c>
      <c r="B8095" s="57">
        <v>169.0</v>
      </c>
      <c r="C8095" s="57">
        <v>30.0</v>
      </c>
      <c r="D8095" s="268">
        <v>0.604166666666667</v>
      </c>
      <c r="E8095" s="269">
        <v>1.4443286495513839E-4</v>
      </c>
      <c r="F8095" s="269">
        <v>5.258117364740593E-5</v>
      </c>
    </row>
    <row r="8096" ht="14.25" customHeight="1">
      <c r="A8096" s="267">
        <v>43634.0</v>
      </c>
      <c r="B8096" s="57">
        <v>169.0</v>
      </c>
      <c r="C8096" s="57">
        <v>31.0</v>
      </c>
      <c r="D8096" s="268">
        <v>0.625</v>
      </c>
      <c r="E8096" s="269">
        <v>1.3368468009428627E-4</v>
      </c>
      <c r="F8096" s="269">
        <v>5.238086441446342E-5</v>
      </c>
    </row>
    <row r="8097" ht="14.25" customHeight="1">
      <c r="A8097" s="267">
        <v>43634.0</v>
      </c>
      <c r="B8097" s="57">
        <v>169.0</v>
      </c>
      <c r="C8097" s="57">
        <v>32.0</v>
      </c>
      <c r="D8097" s="268">
        <v>0.645833333333333</v>
      </c>
      <c r="E8097" s="269">
        <v>1.251218079772005E-4</v>
      </c>
      <c r="F8097" s="269">
        <v>5.318210134623342E-5</v>
      </c>
    </row>
    <row r="8098" ht="14.25" customHeight="1">
      <c r="A8098" s="267">
        <v>43634.0</v>
      </c>
      <c r="B8098" s="57">
        <v>169.0</v>
      </c>
      <c r="C8098" s="57">
        <v>33.0</v>
      </c>
      <c r="D8098" s="268">
        <v>0.666666666666667</v>
      </c>
      <c r="E8098" s="269">
        <v>1.0642876032547914E-4</v>
      </c>
      <c r="F8098" s="269">
        <v>5.338241057917592E-5</v>
      </c>
    </row>
    <row r="8099" ht="14.25" customHeight="1">
      <c r="A8099" s="267">
        <v>43634.0</v>
      </c>
      <c r="B8099" s="57">
        <v>169.0</v>
      </c>
      <c r="C8099" s="57">
        <v>34.0</v>
      </c>
      <c r="D8099" s="268">
        <v>0.6875</v>
      </c>
      <c r="E8099" s="269">
        <v>1.0379114965900997E-4</v>
      </c>
      <c r="F8099" s="269">
        <v>5.5085039059187164E-5</v>
      </c>
    </row>
    <row r="8100" ht="14.25" customHeight="1">
      <c r="A8100" s="267">
        <v>43634.0</v>
      </c>
      <c r="B8100" s="57">
        <v>169.0</v>
      </c>
      <c r="C8100" s="57">
        <v>35.0</v>
      </c>
      <c r="D8100" s="268">
        <v>0.708333333333333</v>
      </c>
      <c r="E8100" s="269">
        <v>8.572659221577346E-5</v>
      </c>
      <c r="F8100" s="269">
        <v>5.9391687567450885E-5</v>
      </c>
    </row>
    <row r="8101" ht="14.25" customHeight="1">
      <c r="A8101" s="267">
        <v>43634.0</v>
      </c>
      <c r="B8101" s="57">
        <v>169.0</v>
      </c>
      <c r="C8101" s="57">
        <v>36.0</v>
      </c>
      <c r="D8101" s="268">
        <v>0.729166666666667</v>
      </c>
      <c r="E8101" s="269">
        <v>6.000273933895799E-5</v>
      </c>
      <c r="F8101" s="269">
        <v>6.299725376041584E-5</v>
      </c>
    </row>
    <row r="8102" ht="14.25" customHeight="1">
      <c r="A8102" s="267">
        <v>43634.0</v>
      </c>
      <c r="B8102" s="57">
        <v>169.0</v>
      </c>
      <c r="C8102" s="57">
        <v>37.0</v>
      </c>
      <c r="D8102" s="268">
        <v>0.75</v>
      </c>
      <c r="E8102" s="269">
        <v>4.7590909055010375E-5</v>
      </c>
      <c r="F8102" s="269">
        <v>6.199570759570338E-5</v>
      </c>
    </row>
    <row r="8103" ht="14.25" customHeight="1">
      <c r="A8103" s="267">
        <v>43634.0</v>
      </c>
      <c r="B8103" s="57">
        <v>169.0</v>
      </c>
      <c r="C8103" s="57">
        <v>38.0</v>
      </c>
      <c r="D8103" s="268">
        <v>0.770833333333333</v>
      </c>
      <c r="E8103" s="269">
        <v>3.505911438848906E-5</v>
      </c>
      <c r="F8103" s="269">
        <v>6.710359303573709E-5</v>
      </c>
    </row>
    <row r="8104" ht="14.25" customHeight="1">
      <c r="A8104" s="267">
        <v>43634.0</v>
      </c>
      <c r="B8104" s="57">
        <v>169.0</v>
      </c>
      <c r="C8104" s="57">
        <v>39.0</v>
      </c>
      <c r="D8104" s="268">
        <v>0.791666666666667</v>
      </c>
      <c r="E8104" s="269">
        <v>2.158752007692456E-5</v>
      </c>
      <c r="F8104" s="269">
        <v>6.279694452747336E-5</v>
      </c>
    </row>
    <row r="8105" ht="14.25" customHeight="1">
      <c r="A8105" s="267">
        <v>43634.0</v>
      </c>
      <c r="B8105" s="57">
        <v>169.0</v>
      </c>
      <c r="C8105" s="57">
        <v>40.0</v>
      </c>
      <c r="D8105" s="268">
        <v>0.8125</v>
      </c>
      <c r="E8105" s="269">
        <v>1.389702096180429E-5</v>
      </c>
      <c r="F8105" s="269">
        <v>6.019292449922087E-5</v>
      </c>
    </row>
    <row r="8106" ht="14.25" customHeight="1">
      <c r="A8106" s="267">
        <v>43634.0</v>
      </c>
      <c r="B8106" s="57">
        <v>169.0</v>
      </c>
      <c r="C8106" s="57">
        <v>41.0</v>
      </c>
      <c r="D8106" s="268">
        <v>0.833333333333333</v>
      </c>
      <c r="E8106" s="269">
        <v>6.0816880350146025E-6</v>
      </c>
      <c r="F8106" s="269">
        <v>5.788936832038214E-5</v>
      </c>
    </row>
    <row r="8107" ht="14.25" customHeight="1">
      <c r="A8107" s="267">
        <v>43634.0</v>
      </c>
      <c r="B8107" s="57">
        <v>169.0</v>
      </c>
      <c r="C8107" s="57">
        <v>42.0</v>
      </c>
      <c r="D8107" s="268">
        <v>0.854166666666667</v>
      </c>
      <c r="E8107" s="269">
        <v>2.17206629710372E-6</v>
      </c>
      <c r="F8107" s="269">
        <v>5.81898321697959E-5</v>
      </c>
    </row>
    <row r="8108" ht="14.25" customHeight="1">
      <c r="A8108" s="267">
        <v>43634.0</v>
      </c>
      <c r="B8108" s="57">
        <v>169.0</v>
      </c>
      <c r="C8108" s="57">
        <v>43.0</v>
      </c>
      <c r="D8108" s="268">
        <v>0.875</v>
      </c>
      <c r="E8108" s="269">
        <v>7.553171111206208E-9</v>
      </c>
      <c r="F8108" s="269">
        <v>5.788936832038214E-5</v>
      </c>
    </row>
    <row r="8109" ht="14.25" customHeight="1">
      <c r="A8109" s="267">
        <v>43634.0</v>
      </c>
      <c r="B8109" s="57">
        <v>169.0</v>
      </c>
      <c r="C8109" s="57">
        <v>44.0</v>
      </c>
      <c r="D8109" s="268">
        <v>0.895833333333333</v>
      </c>
      <c r="E8109" s="269">
        <v>0.0</v>
      </c>
      <c r="F8109" s="269">
        <v>5.8890914485094645E-5</v>
      </c>
    </row>
    <row r="8110" ht="14.25" customHeight="1">
      <c r="A8110" s="267">
        <v>43634.0</v>
      </c>
      <c r="B8110" s="57">
        <v>169.0</v>
      </c>
      <c r="C8110" s="57">
        <v>45.0</v>
      </c>
      <c r="D8110" s="268">
        <v>0.916666666666667</v>
      </c>
      <c r="E8110" s="269">
        <v>0.0</v>
      </c>
      <c r="F8110" s="269">
        <v>5.6887822155669654E-5</v>
      </c>
    </row>
    <row r="8111" ht="14.25" customHeight="1">
      <c r="A8111" s="267">
        <v>43634.0</v>
      </c>
      <c r="B8111" s="57">
        <v>169.0</v>
      </c>
      <c r="C8111" s="57">
        <v>46.0</v>
      </c>
      <c r="D8111" s="268">
        <v>0.9375</v>
      </c>
      <c r="E8111" s="269">
        <v>0.0</v>
      </c>
      <c r="F8111" s="269">
        <v>5.5786121374485906E-5</v>
      </c>
    </row>
    <row r="8112" ht="14.25" customHeight="1">
      <c r="A8112" s="267">
        <v>43634.0</v>
      </c>
      <c r="B8112" s="57">
        <v>169.0</v>
      </c>
      <c r="C8112" s="57">
        <v>47.0</v>
      </c>
      <c r="D8112" s="268">
        <v>0.958333333333333</v>
      </c>
      <c r="E8112" s="269">
        <v>0.0</v>
      </c>
      <c r="F8112" s="269">
        <v>4.9576535153268434E-5</v>
      </c>
    </row>
    <row r="8113" ht="14.25" customHeight="1">
      <c r="A8113" s="267">
        <v>43634.0</v>
      </c>
      <c r="B8113" s="57">
        <v>169.0</v>
      </c>
      <c r="C8113" s="57">
        <v>48.0</v>
      </c>
      <c r="D8113" s="268">
        <v>0.979166666666667</v>
      </c>
      <c r="E8113" s="269">
        <v>0.0</v>
      </c>
      <c r="F8113" s="269">
        <v>4.6171278193245975E-5</v>
      </c>
    </row>
    <row r="8114" ht="14.25" customHeight="1">
      <c r="A8114" s="267">
        <v>43635.0</v>
      </c>
      <c r="B8114" s="57">
        <v>170.0</v>
      </c>
      <c r="C8114" s="57">
        <v>1.0</v>
      </c>
      <c r="D8114" s="268">
        <v>0.0</v>
      </c>
      <c r="E8114" s="269">
        <v>0.0</v>
      </c>
      <c r="F8114" s="269">
        <v>3.9561073506143503E-5</v>
      </c>
    </row>
    <row r="8115" ht="14.25" customHeight="1">
      <c r="A8115" s="267">
        <v>43635.0</v>
      </c>
      <c r="B8115" s="57">
        <v>170.0</v>
      </c>
      <c r="C8115" s="57">
        <v>2.0</v>
      </c>
      <c r="D8115" s="268">
        <v>0.020833333333333332</v>
      </c>
      <c r="E8115" s="269">
        <v>0.0</v>
      </c>
      <c r="F8115" s="269">
        <v>3.515427038140853E-5</v>
      </c>
    </row>
    <row r="8116" ht="14.25" customHeight="1">
      <c r="A8116" s="267">
        <v>43635.0</v>
      </c>
      <c r="B8116" s="57">
        <v>170.0</v>
      </c>
      <c r="C8116" s="57">
        <v>3.0</v>
      </c>
      <c r="D8116" s="268">
        <v>0.0416666666666667</v>
      </c>
      <c r="E8116" s="269">
        <v>0.0</v>
      </c>
      <c r="F8116" s="269">
        <v>3.275055958609855E-5</v>
      </c>
    </row>
    <row r="8117" ht="14.25" customHeight="1">
      <c r="A8117" s="267">
        <v>43635.0</v>
      </c>
      <c r="B8117" s="57">
        <v>170.0</v>
      </c>
      <c r="C8117" s="57">
        <v>4.0</v>
      </c>
      <c r="D8117" s="268">
        <v>0.0625</v>
      </c>
      <c r="E8117" s="269">
        <v>0.0</v>
      </c>
      <c r="F8117" s="269">
        <v>3.0246694174317314E-5</v>
      </c>
    </row>
    <row r="8118" ht="14.25" customHeight="1">
      <c r="A8118" s="267">
        <v>43635.0</v>
      </c>
      <c r="B8118" s="57">
        <v>170.0</v>
      </c>
      <c r="C8118" s="57">
        <v>5.0</v>
      </c>
      <c r="D8118" s="268">
        <v>0.0833333333333333</v>
      </c>
      <c r="E8118" s="269">
        <v>0.0</v>
      </c>
      <c r="F8118" s="269">
        <v>2.8143447228421073E-5</v>
      </c>
    </row>
    <row r="8119" ht="14.25" customHeight="1">
      <c r="A8119" s="267">
        <v>43635.0</v>
      </c>
      <c r="B8119" s="57">
        <v>170.0</v>
      </c>
      <c r="C8119" s="57">
        <v>6.0</v>
      </c>
      <c r="D8119" s="268">
        <v>0.104166666666667</v>
      </c>
      <c r="E8119" s="269">
        <v>0.0</v>
      </c>
      <c r="F8119" s="269">
        <v>2.724205568017983E-5</v>
      </c>
    </row>
    <row r="8120" ht="14.25" customHeight="1">
      <c r="A8120" s="267">
        <v>43635.0</v>
      </c>
      <c r="B8120" s="57">
        <v>170.0</v>
      </c>
      <c r="C8120" s="57">
        <v>7.0</v>
      </c>
      <c r="D8120" s="268">
        <v>0.125</v>
      </c>
      <c r="E8120" s="269">
        <v>0.0</v>
      </c>
      <c r="F8120" s="269">
        <v>2.644081874840984E-5</v>
      </c>
    </row>
    <row r="8121" ht="14.25" customHeight="1">
      <c r="A8121" s="267">
        <v>43635.0</v>
      </c>
      <c r="B8121" s="57">
        <v>170.0</v>
      </c>
      <c r="C8121" s="57">
        <v>8.0</v>
      </c>
      <c r="D8121" s="268">
        <v>0.145833333333333</v>
      </c>
      <c r="E8121" s="269">
        <v>1.047173031956267E-6</v>
      </c>
      <c r="F8121" s="269">
        <v>2.594004566605359E-5</v>
      </c>
    </row>
    <row r="8122" ht="14.25" customHeight="1">
      <c r="A8122" s="267">
        <v>43635.0</v>
      </c>
      <c r="B8122" s="57">
        <v>170.0</v>
      </c>
      <c r="C8122" s="57">
        <v>9.0</v>
      </c>
      <c r="D8122" s="268">
        <v>0.166666666666667</v>
      </c>
      <c r="E8122" s="269">
        <v>1.8984043244674797E-6</v>
      </c>
      <c r="F8122" s="269">
        <v>2.5739736433111092E-5</v>
      </c>
    </row>
    <row r="8123" ht="14.25" customHeight="1">
      <c r="A8123" s="267">
        <v>43635.0</v>
      </c>
      <c r="B8123" s="57">
        <v>170.0</v>
      </c>
      <c r="C8123" s="57">
        <v>10.0</v>
      </c>
      <c r="D8123" s="268">
        <v>0.1875</v>
      </c>
      <c r="E8123" s="269">
        <v>5.838012648567362E-6</v>
      </c>
      <c r="F8123" s="269">
        <v>2.4237417186042353E-5</v>
      </c>
    </row>
    <row r="8124" ht="14.25" customHeight="1">
      <c r="A8124" s="267">
        <v>43635.0</v>
      </c>
      <c r="B8124" s="57">
        <v>170.0</v>
      </c>
      <c r="C8124" s="57">
        <v>11.0</v>
      </c>
      <c r="D8124" s="268">
        <v>0.208333333333333</v>
      </c>
      <c r="E8124" s="269">
        <v>1.4642709280213977E-5</v>
      </c>
      <c r="F8124" s="269">
        <v>2.5839891049582346E-5</v>
      </c>
    </row>
    <row r="8125" ht="14.25" customHeight="1">
      <c r="A8125" s="267">
        <v>43635.0</v>
      </c>
      <c r="B8125" s="57">
        <v>170.0</v>
      </c>
      <c r="C8125" s="57">
        <v>12.0</v>
      </c>
      <c r="D8125" s="268">
        <v>0.229166666666667</v>
      </c>
      <c r="E8125" s="269">
        <v>2.682021962028453E-5</v>
      </c>
      <c r="F8125" s="269">
        <v>2.594004566605359E-5</v>
      </c>
    </row>
    <row r="8126" ht="14.25" customHeight="1">
      <c r="A8126" s="267">
        <v>43635.0</v>
      </c>
      <c r="B8126" s="57">
        <v>170.0</v>
      </c>
      <c r="C8126" s="57">
        <v>13.0</v>
      </c>
      <c r="D8126" s="268">
        <v>0.25</v>
      </c>
      <c r="E8126" s="269">
        <v>4.188156922636886E-5</v>
      </c>
      <c r="F8126" s="269">
        <v>2.7943137995478576E-5</v>
      </c>
    </row>
    <row r="8127" ht="14.25" customHeight="1">
      <c r="A8127" s="267">
        <v>43635.0</v>
      </c>
      <c r="B8127" s="57">
        <v>170.0</v>
      </c>
      <c r="C8127" s="57">
        <v>14.0</v>
      </c>
      <c r="D8127" s="268">
        <v>0.270833333333333</v>
      </c>
      <c r="E8127" s="269">
        <v>5.834389102836309E-5</v>
      </c>
      <c r="F8127" s="269">
        <v>2.884452954371982E-5</v>
      </c>
    </row>
    <row r="8128" ht="14.25" customHeight="1">
      <c r="A8128" s="267">
        <v>43635.0</v>
      </c>
      <c r="B8128" s="57">
        <v>170.0</v>
      </c>
      <c r="C8128" s="57">
        <v>15.0</v>
      </c>
      <c r="D8128" s="268">
        <v>0.291666666666667</v>
      </c>
      <c r="E8128" s="269">
        <v>6.477316661463258E-5</v>
      </c>
      <c r="F8128" s="269">
        <v>3.194932265432856E-5</v>
      </c>
    </row>
    <row r="8129" ht="14.25" customHeight="1">
      <c r="A8129" s="267">
        <v>43635.0</v>
      </c>
      <c r="B8129" s="57">
        <v>170.0</v>
      </c>
      <c r="C8129" s="57">
        <v>16.0</v>
      </c>
      <c r="D8129" s="268">
        <v>0.3125</v>
      </c>
      <c r="E8129" s="269">
        <v>8.593373658532173E-5</v>
      </c>
      <c r="F8129" s="269">
        <v>3.735767194377602E-5</v>
      </c>
    </row>
    <row r="8130" ht="14.25" customHeight="1">
      <c r="A8130" s="267">
        <v>43635.0</v>
      </c>
      <c r="B8130" s="57">
        <v>170.0</v>
      </c>
      <c r="C8130" s="57">
        <v>17.0</v>
      </c>
      <c r="D8130" s="268">
        <v>0.333333333333333</v>
      </c>
      <c r="E8130" s="269">
        <v>9.364307057686502E-5</v>
      </c>
      <c r="F8130" s="269">
        <v>4.3867722014407224E-5</v>
      </c>
    </row>
    <row r="8131" ht="14.25" customHeight="1">
      <c r="A8131" s="267">
        <v>43635.0</v>
      </c>
      <c r="B8131" s="57">
        <v>170.0</v>
      </c>
      <c r="C8131" s="57">
        <v>18.0</v>
      </c>
      <c r="D8131" s="268">
        <v>0.354166666666667</v>
      </c>
      <c r="E8131" s="269">
        <v>1.147203827787061E-4</v>
      </c>
      <c r="F8131" s="269">
        <v>4.9977153619153456E-5</v>
      </c>
    </row>
    <row r="8132" ht="14.25" customHeight="1">
      <c r="A8132" s="267">
        <v>43635.0</v>
      </c>
      <c r="B8132" s="57">
        <v>170.0</v>
      </c>
      <c r="C8132" s="57">
        <v>19.0</v>
      </c>
      <c r="D8132" s="268">
        <v>0.375</v>
      </c>
      <c r="E8132" s="269">
        <v>1.4115226161283967E-4</v>
      </c>
      <c r="F8132" s="269">
        <v>5.498488444271591E-5</v>
      </c>
    </row>
    <row r="8133" ht="14.25" customHeight="1">
      <c r="A8133" s="267">
        <v>43635.0</v>
      </c>
      <c r="B8133" s="57">
        <v>170.0</v>
      </c>
      <c r="C8133" s="57">
        <v>20.0</v>
      </c>
      <c r="D8133" s="268">
        <v>0.395833333333333</v>
      </c>
      <c r="E8133" s="269">
        <v>1.452831213225882E-4</v>
      </c>
      <c r="F8133" s="269">
        <v>5.6587358306255894E-5</v>
      </c>
    </row>
    <row r="8134" ht="14.25" customHeight="1">
      <c r="A8134" s="267">
        <v>43635.0</v>
      </c>
      <c r="B8134" s="57">
        <v>170.0</v>
      </c>
      <c r="C8134" s="57">
        <v>21.0</v>
      </c>
      <c r="D8134" s="268">
        <v>0.416666666666667</v>
      </c>
      <c r="E8134" s="269">
        <v>1.782853835512078E-4</v>
      </c>
      <c r="F8134" s="269">
        <v>5.7088131388612155E-5</v>
      </c>
    </row>
    <row r="8135" ht="14.25" customHeight="1">
      <c r="A8135" s="267">
        <v>43635.0</v>
      </c>
      <c r="B8135" s="57">
        <v>170.0</v>
      </c>
      <c r="C8135" s="57">
        <v>22.0</v>
      </c>
      <c r="D8135" s="268">
        <v>0.4375</v>
      </c>
      <c r="E8135" s="269">
        <v>1.560209786766396E-4</v>
      </c>
      <c r="F8135" s="269">
        <v>6.029307911569213E-5</v>
      </c>
    </row>
    <row r="8136" ht="14.25" customHeight="1">
      <c r="A8136" s="267">
        <v>43635.0</v>
      </c>
      <c r="B8136" s="57">
        <v>170.0</v>
      </c>
      <c r="C8136" s="57">
        <v>23.0</v>
      </c>
      <c r="D8136" s="268">
        <v>0.458333333333333</v>
      </c>
      <c r="E8136" s="269">
        <v>1.5137972137520956E-4</v>
      </c>
      <c r="F8136" s="269">
        <v>5.949184218392214E-5</v>
      </c>
    </row>
    <row r="8137" ht="14.25" customHeight="1">
      <c r="A8137" s="267">
        <v>43635.0</v>
      </c>
      <c r="B8137" s="57">
        <v>170.0</v>
      </c>
      <c r="C8137" s="57">
        <v>24.0</v>
      </c>
      <c r="D8137" s="268">
        <v>0.479166666666667</v>
      </c>
      <c r="E8137" s="269">
        <v>1.806501257132981E-4</v>
      </c>
      <c r="F8137" s="269">
        <v>6.069369758157713E-5</v>
      </c>
    </row>
    <row r="8138" ht="14.25" customHeight="1">
      <c r="A8138" s="267">
        <v>43635.0</v>
      </c>
      <c r="B8138" s="57">
        <v>170.0</v>
      </c>
      <c r="C8138" s="57">
        <v>25.0</v>
      </c>
      <c r="D8138" s="268">
        <v>0.5</v>
      </c>
      <c r="E8138" s="269">
        <v>1.7079345809062427E-4</v>
      </c>
      <c r="F8138" s="269">
        <v>5.979230603333589E-5</v>
      </c>
    </row>
    <row r="8139" ht="14.25" customHeight="1">
      <c r="A8139" s="267">
        <v>43635.0</v>
      </c>
      <c r="B8139" s="57">
        <v>170.0</v>
      </c>
      <c r="C8139" s="57">
        <v>26.0</v>
      </c>
      <c r="D8139" s="268">
        <v>0.520833333333333</v>
      </c>
      <c r="E8139" s="269">
        <v>1.631768791520022E-4</v>
      </c>
      <c r="F8139" s="269">
        <v>5.9191378334508385E-5</v>
      </c>
    </row>
    <row r="8140" ht="14.25" customHeight="1">
      <c r="A8140" s="267">
        <v>43635.0</v>
      </c>
      <c r="B8140" s="57">
        <v>170.0</v>
      </c>
      <c r="C8140" s="57">
        <v>27.0</v>
      </c>
      <c r="D8140" s="268">
        <v>0.541666666666667</v>
      </c>
      <c r="E8140" s="269">
        <v>1.5141592277912447E-4</v>
      </c>
      <c r="F8140" s="269">
        <v>5.989246064980713E-5</v>
      </c>
    </row>
    <row r="8141" ht="14.25" customHeight="1">
      <c r="A8141" s="267">
        <v>43635.0</v>
      </c>
      <c r="B8141" s="57">
        <v>170.0</v>
      </c>
      <c r="C8141" s="57">
        <v>28.0</v>
      </c>
      <c r="D8141" s="268">
        <v>0.5625</v>
      </c>
      <c r="E8141" s="269">
        <v>1.5540759194159582E-4</v>
      </c>
      <c r="F8141" s="269">
        <v>5.728844062155465E-5</v>
      </c>
    </row>
    <row r="8142" ht="14.25" customHeight="1">
      <c r="A8142" s="267">
        <v>43635.0</v>
      </c>
      <c r="B8142" s="57">
        <v>170.0</v>
      </c>
      <c r="C8142" s="57">
        <v>29.0</v>
      </c>
      <c r="D8142" s="268">
        <v>0.583333333333333</v>
      </c>
      <c r="E8142" s="269">
        <v>1.4363567432990038E-4</v>
      </c>
      <c r="F8142" s="269">
        <v>5.728844062155465E-5</v>
      </c>
    </row>
    <row r="8143" ht="14.25" customHeight="1">
      <c r="A8143" s="267">
        <v>43635.0</v>
      </c>
      <c r="B8143" s="57">
        <v>170.0</v>
      </c>
      <c r="C8143" s="57">
        <v>30.0</v>
      </c>
      <c r="D8143" s="268">
        <v>0.604166666666667</v>
      </c>
      <c r="E8143" s="269">
        <v>1.353552124439847E-4</v>
      </c>
      <c r="F8143" s="269">
        <v>5.7088131388612155E-5</v>
      </c>
    </row>
    <row r="8144" ht="14.25" customHeight="1">
      <c r="A8144" s="267">
        <v>43635.0</v>
      </c>
      <c r="B8144" s="57">
        <v>170.0</v>
      </c>
      <c r="C8144" s="57">
        <v>31.0</v>
      </c>
      <c r="D8144" s="268">
        <v>0.625</v>
      </c>
      <c r="E8144" s="269">
        <v>1.358804495077494E-4</v>
      </c>
      <c r="F8144" s="269">
        <v>5.548565752507217E-5</v>
      </c>
    </row>
    <row r="8145" ht="14.25" customHeight="1">
      <c r="A8145" s="267">
        <v>43635.0</v>
      </c>
      <c r="B8145" s="57">
        <v>170.0</v>
      </c>
      <c r="C8145" s="57">
        <v>32.0</v>
      </c>
      <c r="D8145" s="268">
        <v>0.645833333333333</v>
      </c>
      <c r="E8145" s="269">
        <v>1.2033648392528498E-4</v>
      </c>
      <c r="F8145" s="269">
        <v>5.828998678626714E-5</v>
      </c>
    </row>
    <row r="8146" ht="14.25" customHeight="1">
      <c r="A8146" s="267">
        <v>43635.0</v>
      </c>
      <c r="B8146" s="57">
        <v>170.0</v>
      </c>
      <c r="C8146" s="57">
        <v>33.0</v>
      </c>
      <c r="D8146" s="268">
        <v>0.666666666666667</v>
      </c>
      <c r="E8146" s="269">
        <v>1.0681606126172798E-4</v>
      </c>
      <c r="F8146" s="269">
        <v>6.019292449922087E-5</v>
      </c>
    </row>
    <row r="8147" ht="14.25" customHeight="1">
      <c r="A8147" s="267">
        <v>43635.0</v>
      </c>
      <c r="B8147" s="57">
        <v>170.0</v>
      </c>
      <c r="C8147" s="57">
        <v>34.0</v>
      </c>
      <c r="D8147" s="268">
        <v>0.6875</v>
      </c>
      <c r="E8147" s="269">
        <v>9.631931582844122E-5</v>
      </c>
      <c r="F8147" s="269">
        <v>6.169524374628963E-5</v>
      </c>
    </row>
    <row r="8148" ht="14.25" customHeight="1">
      <c r="A8148" s="267">
        <v>43635.0</v>
      </c>
      <c r="B8148" s="57">
        <v>170.0</v>
      </c>
      <c r="C8148" s="57">
        <v>35.0</v>
      </c>
      <c r="D8148" s="268">
        <v>0.708333333333333</v>
      </c>
      <c r="E8148" s="269">
        <v>8.552277271956069E-5</v>
      </c>
      <c r="F8148" s="269">
        <v>6.429926377454211E-5</v>
      </c>
    </row>
    <row r="8149" ht="14.25" customHeight="1">
      <c r="A8149" s="267">
        <v>43635.0</v>
      </c>
      <c r="B8149" s="57">
        <v>170.0</v>
      </c>
      <c r="C8149" s="57">
        <v>36.0</v>
      </c>
      <c r="D8149" s="268">
        <v>0.729166666666667</v>
      </c>
      <c r="E8149" s="269">
        <v>6.727874841832329E-5</v>
      </c>
      <c r="F8149" s="269">
        <v>6.680312918632335E-5</v>
      </c>
    </row>
    <row r="8150" ht="14.25" customHeight="1">
      <c r="A8150" s="267">
        <v>43635.0</v>
      </c>
      <c r="B8150" s="57">
        <v>170.0</v>
      </c>
      <c r="C8150" s="57">
        <v>37.0</v>
      </c>
      <c r="D8150" s="268">
        <v>0.75</v>
      </c>
      <c r="E8150" s="269">
        <v>5.357742235804106E-5</v>
      </c>
      <c r="F8150" s="269">
        <v>6.540096455572584E-5</v>
      </c>
    </row>
    <row r="8151" ht="14.25" customHeight="1">
      <c r="A8151" s="267">
        <v>43635.0</v>
      </c>
      <c r="B8151" s="57">
        <v>170.0</v>
      </c>
      <c r="C8151" s="57">
        <v>38.0</v>
      </c>
      <c r="D8151" s="268">
        <v>0.770833333333333</v>
      </c>
      <c r="E8151" s="269">
        <v>3.837152981017996E-5</v>
      </c>
      <c r="F8151" s="269">
        <v>6.459972762395585E-5</v>
      </c>
    </row>
    <row r="8152" ht="14.25" customHeight="1">
      <c r="A8152" s="267">
        <v>43635.0</v>
      </c>
      <c r="B8152" s="57">
        <v>170.0</v>
      </c>
      <c r="C8152" s="57">
        <v>39.0</v>
      </c>
      <c r="D8152" s="268">
        <v>0.791666666666667</v>
      </c>
      <c r="E8152" s="269">
        <v>2.293295034787678E-5</v>
      </c>
      <c r="F8152" s="269">
        <v>6.55011191721971E-5</v>
      </c>
    </row>
    <row r="8153" ht="14.25" customHeight="1">
      <c r="A8153" s="267">
        <v>43635.0</v>
      </c>
      <c r="B8153" s="57">
        <v>170.0</v>
      </c>
      <c r="C8153" s="57">
        <v>40.0</v>
      </c>
      <c r="D8153" s="268">
        <v>0.8125</v>
      </c>
      <c r="E8153" s="269">
        <v>1.078850325741564E-5</v>
      </c>
      <c r="F8153" s="269">
        <v>6.429926377454211E-5</v>
      </c>
    </row>
    <row r="8154" ht="14.25" customHeight="1">
      <c r="A8154" s="267">
        <v>43635.0</v>
      </c>
      <c r="B8154" s="57">
        <v>170.0</v>
      </c>
      <c r="C8154" s="57">
        <v>41.0</v>
      </c>
      <c r="D8154" s="268">
        <v>0.833333333333333</v>
      </c>
      <c r="E8154" s="269">
        <v>3.9425857111832705E-6</v>
      </c>
      <c r="F8154" s="269">
        <v>6.359818145924337E-5</v>
      </c>
    </row>
    <row r="8155" ht="14.25" customHeight="1">
      <c r="A8155" s="267">
        <v>43635.0</v>
      </c>
      <c r="B8155" s="57">
        <v>170.0</v>
      </c>
      <c r="C8155" s="57">
        <v>42.0</v>
      </c>
      <c r="D8155" s="268">
        <v>0.854166666666667</v>
      </c>
      <c r="E8155" s="269">
        <v>1.9724147897940787E-6</v>
      </c>
      <c r="F8155" s="269">
        <v>6.339787222630086E-5</v>
      </c>
    </row>
    <row r="8156" ht="14.25" customHeight="1">
      <c r="A8156" s="267">
        <v>43635.0</v>
      </c>
      <c r="B8156" s="57">
        <v>170.0</v>
      </c>
      <c r="C8156" s="57">
        <v>43.0</v>
      </c>
      <c r="D8156" s="268">
        <v>0.875</v>
      </c>
      <c r="E8156" s="269">
        <v>7.4907482094607E-9</v>
      </c>
      <c r="F8156" s="269">
        <v>6.36983360757146E-5</v>
      </c>
    </row>
    <row r="8157" ht="14.25" customHeight="1">
      <c r="A8157" s="267">
        <v>43635.0</v>
      </c>
      <c r="B8157" s="57">
        <v>170.0</v>
      </c>
      <c r="C8157" s="57">
        <v>44.0</v>
      </c>
      <c r="D8157" s="268">
        <v>0.895833333333333</v>
      </c>
      <c r="E8157" s="269">
        <v>0.0</v>
      </c>
      <c r="F8157" s="269">
        <v>6.249648067805962E-5</v>
      </c>
    </row>
    <row r="8158" ht="14.25" customHeight="1">
      <c r="A8158" s="267">
        <v>43635.0</v>
      </c>
      <c r="B8158" s="57">
        <v>170.0</v>
      </c>
      <c r="C8158" s="57">
        <v>45.0</v>
      </c>
      <c r="D8158" s="268">
        <v>0.916666666666667</v>
      </c>
      <c r="E8158" s="269">
        <v>0.0</v>
      </c>
      <c r="F8158" s="269">
        <v>6.159508912981838E-5</v>
      </c>
    </row>
    <row r="8159" ht="14.25" customHeight="1">
      <c r="A8159" s="267">
        <v>43635.0</v>
      </c>
      <c r="B8159" s="57">
        <v>170.0</v>
      </c>
      <c r="C8159" s="57">
        <v>46.0</v>
      </c>
      <c r="D8159" s="268">
        <v>0.9375</v>
      </c>
      <c r="E8159" s="269">
        <v>0.0</v>
      </c>
      <c r="F8159" s="269">
        <v>5.7789213703910896E-5</v>
      </c>
    </row>
    <row r="8160" ht="14.25" customHeight="1">
      <c r="A8160" s="267">
        <v>43635.0</v>
      </c>
      <c r="B8160" s="57">
        <v>170.0</v>
      </c>
      <c r="C8160" s="57">
        <v>47.0</v>
      </c>
      <c r="D8160" s="268">
        <v>0.958333333333333</v>
      </c>
      <c r="E8160" s="269">
        <v>0.0</v>
      </c>
      <c r="F8160" s="269">
        <v>5.0277617468567196E-5</v>
      </c>
    </row>
    <row r="8161" ht="14.25" customHeight="1">
      <c r="A8161" s="267">
        <v>43635.0</v>
      </c>
      <c r="B8161" s="57">
        <v>170.0</v>
      </c>
      <c r="C8161" s="57">
        <v>48.0</v>
      </c>
      <c r="D8161" s="268">
        <v>0.979166666666667</v>
      </c>
      <c r="E8161" s="269">
        <v>0.0</v>
      </c>
      <c r="F8161" s="269">
        <v>4.316663969910849E-5</v>
      </c>
    </row>
    <row r="8162" ht="14.25" customHeight="1">
      <c r="A8162" s="267">
        <v>43636.0</v>
      </c>
      <c r="B8162" s="57">
        <v>171.0</v>
      </c>
      <c r="C8162" s="57">
        <v>1.0</v>
      </c>
      <c r="D8162" s="268">
        <v>0.0</v>
      </c>
      <c r="E8162" s="269">
        <v>0.0</v>
      </c>
      <c r="F8162" s="269">
        <v>3.6756744244948525E-5</v>
      </c>
    </row>
    <row r="8163" ht="14.25" customHeight="1">
      <c r="A8163" s="267">
        <v>43636.0</v>
      </c>
      <c r="B8163" s="57">
        <v>171.0</v>
      </c>
      <c r="C8163" s="57">
        <v>2.0</v>
      </c>
      <c r="D8163" s="268">
        <v>0.020833333333333332</v>
      </c>
      <c r="E8163" s="269">
        <v>0.0</v>
      </c>
      <c r="F8163" s="269">
        <v>3.2450095736684804E-5</v>
      </c>
    </row>
    <row r="8164" ht="14.25" customHeight="1">
      <c r="A8164" s="267">
        <v>43636.0</v>
      </c>
      <c r="B8164" s="57">
        <v>171.0</v>
      </c>
      <c r="C8164" s="57">
        <v>3.0</v>
      </c>
      <c r="D8164" s="268">
        <v>0.0416666666666667</v>
      </c>
      <c r="E8164" s="269">
        <v>0.0</v>
      </c>
      <c r="F8164" s="269">
        <v>2.9946230324903566E-5</v>
      </c>
    </row>
    <row r="8165" ht="14.25" customHeight="1">
      <c r="A8165" s="267">
        <v>43636.0</v>
      </c>
      <c r="B8165" s="57">
        <v>171.0</v>
      </c>
      <c r="C8165" s="57">
        <v>4.0</v>
      </c>
      <c r="D8165" s="268">
        <v>0.0625</v>
      </c>
      <c r="E8165" s="269">
        <v>0.0</v>
      </c>
      <c r="F8165" s="269">
        <v>2.874437492724857E-5</v>
      </c>
    </row>
    <row r="8166" ht="14.25" customHeight="1">
      <c r="A8166" s="267">
        <v>43636.0</v>
      </c>
      <c r="B8166" s="57">
        <v>171.0</v>
      </c>
      <c r="C8166" s="57">
        <v>5.0</v>
      </c>
      <c r="D8166" s="268">
        <v>0.0833333333333333</v>
      </c>
      <c r="E8166" s="269">
        <v>0.0</v>
      </c>
      <c r="F8166" s="269">
        <v>2.684143721429483E-5</v>
      </c>
    </row>
    <row r="8167" ht="14.25" customHeight="1">
      <c r="A8167" s="267">
        <v>43636.0</v>
      </c>
      <c r="B8167" s="57">
        <v>171.0</v>
      </c>
      <c r="C8167" s="57">
        <v>6.0</v>
      </c>
      <c r="D8167" s="268">
        <v>0.104166666666667</v>
      </c>
      <c r="E8167" s="269">
        <v>0.0</v>
      </c>
      <c r="F8167" s="269">
        <v>2.5839891049582346E-5</v>
      </c>
    </row>
    <row r="8168" ht="14.25" customHeight="1">
      <c r="A8168" s="267">
        <v>43636.0</v>
      </c>
      <c r="B8168" s="57">
        <v>171.0</v>
      </c>
      <c r="C8168" s="57">
        <v>7.0</v>
      </c>
      <c r="D8168" s="268">
        <v>0.125</v>
      </c>
      <c r="E8168" s="269">
        <v>0.0</v>
      </c>
      <c r="F8168" s="269">
        <v>2.604020028252484E-5</v>
      </c>
    </row>
    <row r="8169" ht="14.25" customHeight="1">
      <c r="A8169" s="267">
        <v>43636.0</v>
      </c>
      <c r="B8169" s="57">
        <v>171.0</v>
      </c>
      <c r="C8169" s="57">
        <v>8.0</v>
      </c>
      <c r="D8169" s="268">
        <v>0.145833333333333</v>
      </c>
      <c r="E8169" s="269">
        <v>1.455825922475786E-6</v>
      </c>
      <c r="F8169" s="269">
        <v>2.5238963350754845E-5</v>
      </c>
    </row>
    <row r="8170" ht="14.25" customHeight="1">
      <c r="A8170" s="267">
        <v>43636.0</v>
      </c>
      <c r="B8170" s="57">
        <v>171.0</v>
      </c>
      <c r="C8170" s="57">
        <v>9.0</v>
      </c>
      <c r="D8170" s="268">
        <v>0.166666666666667</v>
      </c>
      <c r="E8170" s="269">
        <v>3.668488098161234E-6</v>
      </c>
      <c r="F8170" s="269">
        <v>2.5539427200168592E-5</v>
      </c>
    </row>
    <row r="8171" ht="14.25" customHeight="1">
      <c r="A8171" s="267">
        <v>43636.0</v>
      </c>
      <c r="B8171" s="57">
        <v>171.0</v>
      </c>
      <c r="C8171" s="57">
        <v>10.0</v>
      </c>
      <c r="D8171" s="268">
        <v>0.1875</v>
      </c>
      <c r="E8171" s="269">
        <v>9.306343128589925E-6</v>
      </c>
      <c r="F8171" s="269">
        <v>2.543927258369735E-5</v>
      </c>
    </row>
    <row r="8172" ht="14.25" customHeight="1">
      <c r="A8172" s="267">
        <v>43636.0</v>
      </c>
      <c r="B8172" s="57">
        <v>171.0</v>
      </c>
      <c r="C8172" s="57">
        <v>11.0</v>
      </c>
      <c r="D8172" s="268">
        <v>0.208333333333333</v>
      </c>
      <c r="E8172" s="269">
        <v>1.8872486864773626E-5</v>
      </c>
      <c r="F8172" s="269">
        <v>2.604020028252484E-5</v>
      </c>
    </row>
    <row r="8173" ht="14.25" customHeight="1">
      <c r="A8173" s="267">
        <v>43636.0</v>
      </c>
      <c r="B8173" s="57">
        <v>171.0</v>
      </c>
      <c r="C8173" s="57">
        <v>12.0</v>
      </c>
      <c r="D8173" s="268">
        <v>0.229166666666667</v>
      </c>
      <c r="E8173" s="269">
        <v>3.139956655316564E-5</v>
      </c>
      <c r="F8173" s="269">
        <v>2.684143721429483E-5</v>
      </c>
    </row>
    <row r="8174" ht="14.25" customHeight="1">
      <c r="A8174" s="267">
        <v>43636.0</v>
      </c>
      <c r="B8174" s="57">
        <v>171.0</v>
      </c>
      <c r="C8174" s="57">
        <v>13.0</v>
      </c>
      <c r="D8174" s="268">
        <v>0.25</v>
      </c>
      <c r="E8174" s="269">
        <v>4.6272714729256126E-5</v>
      </c>
      <c r="F8174" s="269">
        <v>3.134839495550106E-5</v>
      </c>
    </row>
    <row r="8175" ht="14.25" customHeight="1">
      <c r="A8175" s="267">
        <v>43636.0</v>
      </c>
      <c r="B8175" s="57">
        <v>171.0</v>
      </c>
      <c r="C8175" s="57">
        <v>14.0</v>
      </c>
      <c r="D8175" s="268">
        <v>0.270833333333333</v>
      </c>
      <c r="E8175" s="269">
        <v>6.335712472365309E-5</v>
      </c>
      <c r="F8175" s="269">
        <v>3.8559527341431015E-5</v>
      </c>
    </row>
    <row r="8176" ht="14.25" customHeight="1">
      <c r="A8176" s="267">
        <v>43636.0</v>
      </c>
      <c r="B8176" s="57">
        <v>171.0</v>
      </c>
      <c r="C8176" s="57">
        <v>15.0</v>
      </c>
      <c r="D8176" s="268">
        <v>0.291666666666667</v>
      </c>
      <c r="E8176" s="269">
        <v>8.633599576722741E-5</v>
      </c>
      <c r="F8176" s="269">
        <v>4.376756739793598E-5</v>
      </c>
    </row>
    <row r="8177" ht="14.25" customHeight="1">
      <c r="A8177" s="267">
        <v>43636.0</v>
      </c>
      <c r="B8177" s="57">
        <v>171.0</v>
      </c>
      <c r="C8177" s="57">
        <v>16.0</v>
      </c>
      <c r="D8177" s="268">
        <v>0.3125</v>
      </c>
      <c r="E8177" s="269">
        <v>1.0726846527939742E-4</v>
      </c>
      <c r="F8177" s="269">
        <v>4.837467975561345E-5</v>
      </c>
    </row>
    <row r="8178" ht="14.25" customHeight="1">
      <c r="A8178" s="267">
        <v>43636.0</v>
      </c>
      <c r="B8178" s="57">
        <v>171.0</v>
      </c>
      <c r="C8178" s="57">
        <v>17.0</v>
      </c>
      <c r="D8178" s="268">
        <v>0.333333333333333</v>
      </c>
      <c r="E8178" s="269">
        <v>1.2113433684320243E-4</v>
      </c>
      <c r="F8178" s="269">
        <v>5.037777208503844E-5</v>
      </c>
    </row>
    <row r="8179" ht="14.25" customHeight="1">
      <c r="A8179" s="267">
        <v>43636.0</v>
      </c>
      <c r="B8179" s="57">
        <v>171.0</v>
      </c>
      <c r="C8179" s="57">
        <v>18.0</v>
      </c>
      <c r="D8179" s="268">
        <v>0.354166666666667</v>
      </c>
      <c r="E8179" s="269">
        <v>1.4447165840844622E-4</v>
      </c>
      <c r="F8179" s="269">
        <v>5.398333827800342E-5</v>
      </c>
    </row>
    <row r="8180" ht="14.25" customHeight="1">
      <c r="A8180" s="267">
        <v>43636.0</v>
      </c>
      <c r="B8180" s="57">
        <v>171.0</v>
      </c>
      <c r="C8180" s="57">
        <v>19.0</v>
      </c>
      <c r="D8180" s="268">
        <v>0.375</v>
      </c>
      <c r="E8180" s="269">
        <v>1.6970058140494722E-4</v>
      </c>
      <c r="F8180" s="269">
        <v>5.4684420593302164E-5</v>
      </c>
    </row>
    <row r="8181" ht="14.25" customHeight="1">
      <c r="A8181" s="267">
        <v>43636.0</v>
      </c>
      <c r="B8181" s="57">
        <v>171.0</v>
      </c>
      <c r="C8181" s="57">
        <v>20.0</v>
      </c>
      <c r="D8181" s="268">
        <v>0.395833333333333</v>
      </c>
      <c r="E8181" s="269">
        <v>1.695457137941526E-4</v>
      </c>
      <c r="F8181" s="269">
        <v>5.488472982624466E-5</v>
      </c>
    </row>
    <row r="8182" ht="14.25" customHeight="1">
      <c r="A8182" s="267">
        <v>43636.0</v>
      </c>
      <c r="B8182" s="57">
        <v>171.0</v>
      </c>
      <c r="C8182" s="57">
        <v>21.0</v>
      </c>
      <c r="D8182" s="268">
        <v>0.416666666666667</v>
      </c>
      <c r="E8182" s="269">
        <v>1.718139544879025E-4</v>
      </c>
      <c r="F8182" s="269">
        <v>5.428380212741717E-5</v>
      </c>
    </row>
    <row r="8183" ht="14.25" customHeight="1">
      <c r="A8183" s="267">
        <v>43636.0</v>
      </c>
      <c r="B8183" s="57">
        <v>171.0</v>
      </c>
      <c r="C8183" s="57">
        <v>22.0</v>
      </c>
      <c r="D8183" s="268">
        <v>0.4375</v>
      </c>
      <c r="E8183" s="269">
        <v>1.7205439674728096E-4</v>
      </c>
      <c r="F8183" s="269">
        <v>5.288163749681968E-5</v>
      </c>
    </row>
    <row r="8184" ht="14.25" customHeight="1">
      <c r="A8184" s="267">
        <v>43636.0</v>
      </c>
      <c r="B8184" s="57">
        <v>171.0</v>
      </c>
      <c r="C8184" s="57">
        <v>23.0</v>
      </c>
      <c r="D8184" s="268">
        <v>0.458333333333333</v>
      </c>
      <c r="E8184" s="269">
        <v>1.7587202444963151E-4</v>
      </c>
      <c r="F8184" s="269">
        <v>5.358271981211842E-5</v>
      </c>
    </row>
    <row r="8185" ht="14.25" customHeight="1">
      <c r="A8185" s="267">
        <v>43636.0</v>
      </c>
      <c r="B8185" s="57">
        <v>171.0</v>
      </c>
      <c r="C8185" s="57">
        <v>24.0</v>
      </c>
      <c r="D8185" s="268">
        <v>0.479166666666667</v>
      </c>
      <c r="E8185" s="269">
        <v>1.895729334987538E-4</v>
      </c>
      <c r="F8185" s="269">
        <v>5.318210134623342E-5</v>
      </c>
    </row>
    <row r="8186" ht="14.25" customHeight="1">
      <c r="A8186" s="267">
        <v>43636.0</v>
      </c>
      <c r="B8186" s="57">
        <v>171.0</v>
      </c>
      <c r="C8186" s="57">
        <v>25.0</v>
      </c>
      <c r="D8186" s="268">
        <v>0.5</v>
      </c>
      <c r="E8186" s="269">
        <v>1.8277355511582224E-4</v>
      </c>
      <c r="F8186" s="269">
        <v>5.3783029045060915E-5</v>
      </c>
    </row>
    <row r="8187" ht="14.25" customHeight="1">
      <c r="A8187" s="267">
        <v>43636.0</v>
      </c>
      <c r="B8187" s="57">
        <v>171.0</v>
      </c>
      <c r="C8187" s="57">
        <v>26.0</v>
      </c>
      <c r="D8187" s="268">
        <v>0.520833333333333</v>
      </c>
      <c r="E8187" s="269">
        <v>1.8396431817997228E-4</v>
      </c>
      <c r="F8187" s="269">
        <v>5.398333827800342E-5</v>
      </c>
    </row>
    <row r="8188" ht="14.25" customHeight="1">
      <c r="A8188" s="267">
        <v>43636.0</v>
      </c>
      <c r="B8188" s="57">
        <v>171.0</v>
      </c>
      <c r="C8188" s="57">
        <v>27.0</v>
      </c>
      <c r="D8188" s="268">
        <v>0.541666666666667</v>
      </c>
      <c r="E8188" s="269">
        <v>1.5938790972161128E-4</v>
      </c>
      <c r="F8188" s="269">
        <v>5.1078854400337184E-5</v>
      </c>
    </row>
    <row r="8189" ht="14.25" customHeight="1">
      <c r="A8189" s="267">
        <v>43636.0</v>
      </c>
      <c r="B8189" s="57">
        <v>171.0</v>
      </c>
      <c r="C8189" s="57">
        <v>28.0</v>
      </c>
      <c r="D8189" s="268">
        <v>0.5625</v>
      </c>
      <c r="E8189" s="269">
        <v>1.7990765354135497E-4</v>
      </c>
      <c r="F8189" s="269">
        <v>5.1078854400337184E-5</v>
      </c>
    </row>
    <row r="8190" ht="14.25" customHeight="1">
      <c r="A8190" s="267">
        <v>43636.0</v>
      </c>
      <c r="B8190" s="57">
        <v>171.0</v>
      </c>
      <c r="C8190" s="57">
        <v>29.0</v>
      </c>
      <c r="D8190" s="268">
        <v>0.583333333333333</v>
      </c>
      <c r="E8190" s="269">
        <v>1.659351063778764E-4</v>
      </c>
      <c r="F8190" s="269">
        <v>5.067823593445219E-5</v>
      </c>
    </row>
    <row r="8191" ht="14.25" customHeight="1">
      <c r="A8191" s="267">
        <v>43636.0</v>
      </c>
      <c r="B8191" s="57">
        <v>171.0</v>
      </c>
      <c r="C8191" s="57">
        <v>30.0</v>
      </c>
      <c r="D8191" s="268">
        <v>0.604166666666667</v>
      </c>
      <c r="E8191" s="269">
        <v>1.4639738131488571E-4</v>
      </c>
      <c r="F8191" s="269">
        <v>5.067823593445219E-5</v>
      </c>
    </row>
    <row r="8192" ht="14.25" customHeight="1">
      <c r="A8192" s="267">
        <v>43636.0</v>
      </c>
      <c r="B8192" s="57">
        <v>171.0</v>
      </c>
      <c r="C8192" s="57">
        <v>31.0</v>
      </c>
      <c r="D8192" s="268">
        <v>0.625</v>
      </c>
      <c r="E8192" s="269">
        <v>1.4437115878862438E-4</v>
      </c>
      <c r="F8192" s="269">
        <v>5.1479472866222185E-5</v>
      </c>
    </row>
    <row r="8193" ht="14.25" customHeight="1">
      <c r="A8193" s="267">
        <v>43636.0</v>
      </c>
      <c r="B8193" s="57">
        <v>171.0</v>
      </c>
      <c r="C8193" s="57">
        <v>32.0</v>
      </c>
      <c r="D8193" s="268">
        <v>0.645833333333333</v>
      </c>
      <c r="E8193" s="269">
        <v>1.2214615272155137E-4</v>
      </c>
      <c r="F8193" s="269">
        <v>5.258117364740593E-5</v>
      </c>
    </row>
    <row r="8194" ht="14.25" customHeight="1">
      <c r="A8194" s="267">
        <v>43636.0</v>
      </c>
      <c r="B8194" s="57">
        <v>171.0</v>
      </c>
      <c r="C8194" s="57">
        <v>33.0</v>
      </c>
      <c r="D8194" s="268">
        <v>0.666666666666667</v>
      </c>
      <c r="E8194" s="269">
        <v>1.0482801470447862E-4</v>
      </c>
      <c r="F8194" s="269">
        <v>5.5786121374485906E-5</v>
      </c>
    </row>
    <row r="8195" ht="14.25" customHeight="1">
      <c r="A8195" s="267">
        <v>43636.0</v>
      </c>
      <c r="B8195" s="57">
        <v>171.0</v>
      </c>
      <c r="C8195" s="57">
        <v>34.0</v>
      </c>
      <c r="D8195" s="268">
        <v>0.6875</v>
      </c>
      <c r="E8195" s="269">
        <v>9.023809849198474E-5</v>
      </c>
      <c r="F8195" s="269">
        <v>6.169524374628963E-5</v>
      </c>
    </row>
    <row r="8196" ht="14.25" customHeight="1">
      <c r="A8196" s="267">
        <v>43636.0</v>
      </c>
      <c r="B8196" s="57">
        <v>171.0</v>
      </c>
      <c r="C8196" s="57">
        <v>35.0</v>
      </c>
      <c r="D8196" s="268">
        <v>0.708333333333333</v>
      </c>
      <c r="E8196" s="269">
        <v>7.911551346209544E-5</v>
      </c>
      <c r="F8196" s="269">
        <v>6.750421150162208E-5</v>
      </c>
    </row>
    <row r="8197" ht="14.25" customHeight="1">
      <c r="A8197" s="267">
        <v>43636.0</v>
      </c>
      <c r="B8197" s="57">
        <v>171.0</v>
      </c>
      <c r="C8197" s="57">
        <v>36.0</v>
      </c>
      <c r="D8197" s="268">
        <v>0.729166666666667</v>
      </c>
      <c r="E8197" s="269">
        <v>6.09696149394039E-5</v>
      </c>
      <c r="F8197" s="269">
        <v>6.780467535103583E-5</v>
      </c>
    </row>
    <row r="8198" ht="14.25" customHeight="1">
      <c r="A8198" s="267">
        <v>43636.0</v>
      </c>
      <c r="B8198" s="57">
        <v>171.0</v>
      </c>
      <c r="C8198" s="57">
        <v>37.0</v>
      </c>
      <c r="D8198" s="268">
        <v>0.75</v>
      </c>
      <c r="E8198" s="269">
        <v>3.9340481791742284E-5</v>
      </c>
      <c r="F8198" s="269">
        <v>6.710359303573709E-5</v>
      </c>
    </row>
    <row r="8199" ht="14.25" customHeight="1">
      <c r="A8199" s="267">
        <v>43636.0</v>
      </c>
      <c r="B8199" s="57">
        <v>171.0</v>
      </c>
      <c r="C8199" s="57">
        <v>38.0</v>
      </c>
      <c r="D8199" s="268">
        <v>0.770833333333333</v>
      </c>
      <c r="E8199" s="269">
        <v>2.6582619016861452E-5</v>
      </c>
      <c r="F8199" s="269">
        <v>6.880622151574834E-5</v>
      </c>
    </row>
    <row r="8200" ht="14.25" customHeight="1">
      <c r="A8200" s="267">
        <v>43636.0</v>
      </c>
      <c r="B8200" s="57">
        <v>171.0</v>
      </c>
      <c r="C8200" s="57">
        <v>39.0</v>
      </c>
      <c r="D8200" s="268">
        <v>0.791666666666667</v>
      </c>
      <c r="E8200" s="269">
        <v>1.8925699689245357E-5</v>
      </c>
      <c r="F8200" s="269">
        <v>6.67029745698521E-5</v>
      </c>
    </row>
    <row r="8201" ht="14.25" customHeight="1">
      <c r="A8201" s="267">
        <v>43636.0</v>
      </c>
      <c r="B8201" s="57">
        <v>171.0</v>
      </c>
      <c r="C8201" s="57">
        <v>40.0</v>
      </c>
      <c r="D8201" s="268">
        <v>0.8125</v>
      </c>
      <c r="E8201" s="269">
        <v>1.0385010412895352E-5</v>
      </c>
      <c r="F8201" s="269">
        <v>6.490019147336961E-5</v>
      </c>
    </row>
    <row r="8202" ht="14.25" customHeight="1">
      <c r="A8202" s="267">
        <v>43636.0</v>
      </c>
      <c r="B8202" s="57">
        <v>171.0</v>
      </c>
      <c r="C8202" s="57">
        <v>41.0</v>
      </c>
      <c r="D8202" s="268">
        <v>0.833333333333333</v>
      </c>
      <c r="E8202" s="269">
        <v>4.7475233508415154E-6</v>
      </c>
      <c r="F8202" s="269">
        <v>6.34980268427721E-5</v>
      </c>
    </row>
    <row r="8203" ht="14.25" customHeight="1">
      <c r="A8203" s="267">
        <v>43636.0</v>
      </c>
      <c r="B8203" s="57">
        <v>171.0</v>
      </c>
      <c r="C8203" s="57">
        <v>42.0</v>
      </c>
      <c r="D8203" s="268">
        <v>0.854166666666667</v>
      </c>
      <c r="E8203" s="269">
        <v>7.631823967405548E-7</v>
      </c>
      <c r="F8203" s="269">
        <v>6.279694452747336E-5</v>
      </c>
    </row>
    <row r="8204" ht="14.25" customHeight="1">
      <c r="A8204" s="267">
        <v>43636.0</v>
      </c>
      <c r="B8204" s="57">
        <v>171.0</v>
      </c>
      <c r="C8204" s="57">
        <v>43.0</v>
      </c>
      <c r="D8204" s="268">
        <v>0.875</v>
      </c>
      <c r="E8204" s="269">
        <v>2.509400650169335E-8</v>
      </c>
      <c r="F8204" s="269">
        <v>6.339787222630086E-5</v>
      </c>
    </row>
    <row r="8205" ht="14.25" customHeight="1">
      <c r="A8205" s="267">
        <v>43636.0</v>
      </c>
      <c r="B8205" s="57">
        <v>171.0</v>
      </c>
      <c r="C8205" s="57">
        <v>44.0</v>
      </c>
      <c r="D8205" s="268">
        <v>0.895833333333333</v>
      </c>
      <c r="E8205" s="269">
        <v>0.0</v>
      </c>
      <c r="F8205" s="269">
        <v>6.339787222630086E-5</v>
      </c>
    </row>
    <row r="8206" ht="14.25" customHeight="1">
      <c r="A8206" s="267">
        <v>43636.0</v>
      </c>
      <c r="B8206" s="57">
        <v>171.0</v>
      </c>
      <c r="C8206" s="57">
        <v>45.0</v>
      </c>
      <c r="D8206" s="268">
        <v>0.916666666666667</v>
      </c>
      <c r="E8206" s="269">
        <v>0.0</v>
      </c>
      <c r="F8206" s="269">
        <v>6.0894006814519635E-5</v>
      </c>
    </row>
    <row r="8207" ht="14.25" customHeight="1">
      <c r="A8207" s="267">
        <v>43636.0</v>
      </c>
      <c r="B8207" s="57">
        <v>171.0</v>
      </c>
      <c r="C8207" s="57">
        <v>46.0</v>
      </c>
      <c r="D8207" s="268">
        <v>0.9375</v>
      </c>
      <c r="E8207" s="269">
        <v>0.0</v>
      </c>
      <c r="F8207" s="269">
        <v>5.5085039059187164E-5</v>
      </c>
    </row>
    <row r="8208" ht="14.25" customHeight="1">
      <c r="A8208" s="267">
        <v>43636.0</v>
      </c>
      <c r="B8208" s="57">
        <v>171.0</v>
      </c>
      <c r="C8208" s="57">
        <v>47.0</v>
      </c>
      <c r="D8208" s="268">
        <v>0.958333333333333</v>
      </c>
      <c r="E8208" s="269">
        <v>0.0</v>
      </c>
      <c r="F8208" s="269">
        <v>5.1078854400337184E-5</v>
      </c>
    </row>
    <row r="8209" ht="14.25" customHeight="1">
      <c r="A8209" s="267">
        <v>43636.0</v>
      </c>
      <c r="B8209" s="57">
        <v>171.0</v>
      </c>
      <c r="C8209" s="57">
        <v>48.0</v>
      </c>
      <c r="D8209" s="268">
        <v>0.979166666666667</v>
      </c>
      <c r="E8209" s="269">
        <v>0.0</v>
      </c>
      <c r="F8209" s="269">
        <v>4.346710354852223E-5</v>
      </c>
    </row>
    <row r="8210" ht="14.25" customHeight="1">
      <c r="A8210" s="267">
        <v>43637.0</v>
      </c>
      <c r="B8210" s="57">
        <v>172.0</v>
      </c>
      <c r="C8210" s="57">
        <v>1.0</v>
      </c>
      <c r="D8210" s="268">
        <v>0.0</v>
      </c>
      <c r="E8210" s="269">
        <v>0.0</v>
      </c>
      <c r="F8210" s="269">
        <v>3.6957053477891026E-5</v>
      </c>
    </row>
    <row r="8211" ht="14.25" customHeight="1">
      <c r="A8211" s="267">
        <v>43637.0</v>
      </c>
      <c r="B8211" s="57">
        <v>172.0</v>
      </c>
      <c r="C8211" s="57">
        <v>2.0</v>
      </c>
      <c r="D8211" s="268">
        <v>0.020833333333333332</v>
      </c>
      <c r="E8211" s="269">
        <v>0.0</v>
      </c>
      <c r="F8211" s="269">
        <v>3.214963188727106E-5</v>
      </c>
    </row>
    <row r="8212" ht="14.25" customHeight="1">
      <c r="A8212" s="267">
        <v>43637.0</v>
      </c>
      <c r="B8212" s="57">
        <v>172.0</v>
      </c>
      <c r="C8212" s="57">
        <v>3.0</v>
      </c>
      <c r="D8212" s="268">
        <v>0.0416666666666667</v>
      </c>
      <c r="E8212" s="269">
        <v>0.0</v>
      </c>
      <c r="F8212" s="269">
        <v>3.0146539557846063E-5</v>
      </c>
    </row>
    <row r="8213" ht="14.25" customHeight="1">
      <c r="A8213" s="267">
        <v>43637.0</v>
      </c>
      <c r="B8213" s="57">
        <v>172.0</v>
      </c>
      <c r="C8213" s="57">
        <v>4.0</v>
      </c>
      <c r="D8213" s="268">
        <v>0.0625</v>
      </c>
      <c r="E8213" s="269">
        <v>0.0</v>
      </c>
      <c r="F8213" s="269">
        <v>2.914499339313357E-5</v>
      </c>
    </row>
    <row r="8214" ht="14.25" customHeight="1">
      <c r="A8214" s="267">
        <v>43637.0</v>
      </c>
      <c r="B8214" s="57">
        <v>172.0</v>
      </c>
      <c r="C8214" s="57">
        <v>5.0</v>
      </c>
      <c r="D8214" s="268">
        <v>0.0833333333333333</v>
      </c>
      <c r="E8214" s="269">
        <v>0.0</v>
      </c>
      <c r="F8214" s="269">
        <v>2.684143721429483E-5</v>
      </c>
    </row>
    <row r="8215" ht="14.25" customHeight="1">
      <c r="A8215" s="267">
        <v>43637.0</v>
      </c>
      <c r="B8215" s="57">
        <v>172.0</v>
      </c>
      <c r="C8215" s="57">
        <v>6.0</v>
      </c>
      <c r="D8215" s="268">
        <v>0.104166666666667</v>
      </c>
      <c r="E8215" s="269">
        <v>0.0</v>
      </c>
      <c r="F8215" s="269">
        <v>2.5639581816639835E-5</v>
      </c>
    </row>
    <row r="8216" ht="14.25" customHeight="1">
      <c r="A8216" s="267">
        <v>43637.0</v>
      </c>
      <c r="B8216" s="57">
        <v>172.0</v>
      </c>
      <c r="C8216" s="57">
        <v>7.0</v>
      </c>
      <c r="D8216" s="268">
        <v>0.125</v>
      </c>
      <c r="E8216" s="269">
        <v>0.0</v>
      </c>
      <c r="F8216" s="269">
        <v>2.543927258369735E-5</v>
      </c>
    </row>
    <row r="8217" ht="14.25" customHeight="1">
      <c r="A8217" s="267">
        <v>43637.0</v>
      </c>
      <c r="B8217" s="57">
        <v>172.0</v>
      </c>
      <c r="C8217" s="57">
        <v>8.0</v>
      </c>
      <c r="D8217" s="268">
        <v>0.145833333333333</v>
      </c>
      <c r="E8217" s="269">
        <v>0.0</v>
      </c>
      <c r="F8217" s="269">
        <v>2.4738190268398597E-5</v>
      </c>
    </row>
    <row r="8218" ht="14.25" customHeight="1">
      <c r="A8218" s="267">
        <v>43637.0</v>
      </c>
      <c r="B8218" s="57">
        <v>172.0</v>
      </c>
      <c r="C8218" s="57">
        <v>9.0</v>
      </c>
      <c r="D8218" s="268">
        <v>0.166666666666667</v>
      </c>
      <c r="E8218" s="269">
        <v>1.2202698899623736E-6</v>
      </c>
      <c r="F8218" s="269">
        <v>2.5138808734283598E-5</v>
      </c>
    </row>
    <row r="8219" ht="14.25" customHeight="1">
      <c r="A8219" s="267">
        <v>43637.0</v>
      </c>
      <c r="B8219" s="57">
        <v>172.0</v>
      </c>
      <c r="C8219" s="57">
        <v>10.0</v>
      </c>
      <c r="D8219" s="268">
        <v>0.1875</v>
      </c>
      <c r="E8219" s="269">
        <v>3.8353829092684725E-6</v>
      </c>
      <c r="F8219" s="269">
        <v>2.5238963350754845E-5</v>
      </c>
    </row>
    <row r="8220" ht="14.25" customHeight="1">
      <c r="A8220" s="267">
        <v>43637.0</v>
      </c>
      <c r="B8220" s="57">
        <v>172.0</v>
      </c>
      <c r="C8220" s="57">
        <v>11.0</v>
      </c>
      <c r="D8220" s="268">
        <v>0.208333333333333</v>
      </c>
      <c r="E8220" s="269">
        <v>1.1603182387167701E-5</v>
      </c>
      <c r="F8220" s="269">
        <v>2.5739736433111092E-5</v>
      </c>
    </row>
    <row r="8221" ht="14.25" customHeight="1">
      <c r="A8221" s="267">
        <v>43637.0</v>
      </c>
      <c r="B8221" s="57">
        <v>172.0</v>
      </c>
      <c r="C8221" s="57">
        <v>12.0</v>
      </c>
      <c r="D8221" s="268">
        <v>0.229166666666667</v>
      </c>
      <c r="E8221" s="269">
        <v>2.1043494524571905E-5</v>
      </c>
      <c r="F8221" s="269">
        <v>2.7342210296651082E-5</v>
      </c>
    </row>
    <row r="8222" ht="14.25" customHeight="1">
      <c r="A8222" s="267">
        <v>43637.0</v>
      </c>
      <c r="B8222" s="57">
        <v>172.0</v>
      </c>
      <c r="C8222" s="57">
        <v>13.0</v>
      </c>
      <c r="D8222" s="268">
        <v>0.25</v>
      </c>
      <c r="E8222" s="269">
        <v>2.9012425424076707E-5</v>
      </c>
      <c r="F8222" s="269">
        <v>2.9645766475489823E-5</v>
      </c>
    </row>
    <row r="8223" ht="14.25" customHeight="1">
      <c r="A8223" s="267">
        <v>43637.0</v>
      </c>
      <c r="B8223" s="57">
        <v>172.0</v>
      </c>
      <c r="C8223" s="57">
        <v>14.0</v>
      </c>
      <c r="D8223" s="268">
        <v>0.270833333333333</v>
      </c>
      <c r="E8223" s="269">
        <v>3.971006850836644E-5</v>
      </c>
      <c r="F8223" s="269">
        <v>3.615581654612103E-5</v>
      </c>
    </row>
    <row r="8224" ht="14.25" customHeight="1">
      <c r="A8224" s="267">
        <v>43637.0</v>
      </c>
      <c r="B8224" s="57">
        <v>172.0</v>
      </c>
      <c r="C8224" s="57">
        <v>15.0</v>
      </c>
      <c r="D8224" s="268">
        <v>0.291666666666667</v>
      </c>
      <c r="E8224" s="269">
        <v>5.7029543033476203E-5</v>
      </c>
      <c r="F8224" s="269">
        <v>4.2665866616752236E-5</v>
      </c>
    </row>
    <row r="8225" ht="14.25" customHeight="1">
      <c r="A8225" s="267">
        <v>43637.0</v>
      </c>
      <c r="B8225" s="57">
        <v>172.0</v>
      </c>
      <c r="C8225" s="57">
        <v>16.0</v>
      </c>
      <c r="D8225" s="268">
        <v>0.3125</v>
      </c>
      <c r="E8225" s="269">
        <v>7.344374360758888E-5</v>
      </c>
      <c r="F8225" s="269">
        <v>4.667205127560222E-5</v>
      </c>
    </row>
    <row r="8226" ht="14.25" customHeight="1">
      <c r="A8226" s="267">
        <v>43637.0</v>
      </c>
      <c r="B8226" s="57">
        <v>172.0</v>
      </c>
      <c r="C8226" s="57">
        <v>17.0</v>
      </c>
      <c r="D8226" s="268">
        <v>0.333333333333333</v>
      </c>
      <c r="E8226" s="269">
        <v>8.59844675975774E-5</v>
      </c>
      <c r="F8226" s="269">
        <v>4.887545283796971E-5</v>
      </c>
    </row>
    <row r="8227" ht="14.25" customHeight="1">
      <c r="A8227" s="267">
        <v>43637.0</v>
      </c>
      <c r="B8227" s="57">
        <v>172.0</v>
      </c>
      <c r="C8227" s="57">
        <v>18.0</v>
      </c>
      <c r="D8227" s="268">
        <v>0.354166666666667</v>
      </c>
      <c r="E8227" s="269">
        <v>1.1479877731947491E-4</v>
      </c>
      <c r="F8227" s="269">
        <v>5.077839055092343E-5</v>
      </c>
    </row>
    <row r="8228" ht="14.25" customHeight="1">
      <c r="A8228" s="267">
        <v>43637.0</v>
      </c>
      <c r="B8228" s="57">
        <v>172.0</v>
      </c>
      <c r="C8228" s="57">
        <v>19.0</v>
      </c>
      <c r="D8228" s="268">
        <v>0.375</v>
      </c>
      <c r="E8228" s="269">
        <v>1.4745029599231373E-4</v>
      </c>
      <c r="F8228" s="269">
        <v>5.0077308235624696E-5</v>
      </c>
    </row>
    <row r="8229" ht="14.25" customHeight="1">
      <c r="A8229" s="267">
        <v>43637.0</v>
      </c>
      <c r="B8229" s="57">
        <v>172.0</v>
      </c>
      <c r="C8229" s="57">
        <v>20.0</v>
      </c>
      <c r="D8229" s="268">
        <v>0.395833333333333</v>
      </c>
      <c r="E8229" s="269">
        <v>1.621749461227954E-4</v>
      </c>
      <c r="F8229" s="269">
        <v>4.9977153619153456E-5</v>
      </c>
    </row>
    <row r="8230" ht="14.25" customHeight="1">
      <c r="A8230" s="267">
        <v>43637.0</v>
      </c>
      <c r="B8230" s="57">
        <v>172.0</v>
      </c>
      <c r="C8230" s="57">
        <v>21.0</v>
      </c>
      <c r="D8230" s="268">
        <v>0.416666666666667</v>
      </c>
      <c r="E8230" s="269">
        <v>1.7143346344635505E-4</v>
      </c>
      <c r="F8230" s="269">
        <v>4.8675143605027206E-5</v>
      </c>
    </row>
    <row r="8231" ht="14.25" customHeight="1">
      <c r="A8231" s="267">
        <v>43637.0</v>
      </c>
      <c r="B8231" s="57">
        <v>172.0</v>
      </c>
      <c r="C8231" s="57">
        <v>22.0</v>
      </c>
      <c r="D8231" s="268">
        <v>0.4375</v>
      </c>
      <c r="E8231" s="269">
        <v>1.670634858797542E-4</v>
      </c>
      <c r="F8231" s="269">
        <v>4.797406128972845E-5</v>
      </c>
    </row>
    <row r="8232" ht="14.25" customHeight="1">
      <c r="A8232" s="267">
        <v>43637.0</v>
      </c>
      <c r="B8232" s="57">
        <v>172.0</v>
      </c>
      <c r="C8232" s="57">
        <v>23.0</v>
      </c>
      <c r="D8232" s="268">
        <v>0.458333333333333</v>
      </c>
      <c r="E8232" s="269">
        <v>1.9782027128328606E-4</v>
      </c>
      <c r="F8232" s="269">
        <v>4.797406128972845E-5</v>
      </c>
    </row>
    <row r="8233" ht="14.25" customHeight="1">
      <c r="A8233" s="267">
        <v>43637.0</v>
      </c>
      <c r="B8233" s="57">
        <v>172.0</v>
      </c>
      <c r="C8233" s="57">
        <v>24.0</v>
      </c>
      <c r="D8233" s="268">
        <v>0.479166666666667</v>
      </c>
      <c r="E8233" s="269">
        <v>2.210947519976377E-4</v>
      </c>
      <c r="F8233" s="269">
        <v>4.8274525139142206E-5</v>
      </c>
    </row>
    <row r="8234" ht="14.25" customHeight="1">
      <c r="A8234" s="267">
        <v>43637.0</v>
      </c>
      <c r="B8234" s="57">
        <v>172.0</v>
      </c>
      <c r="C8234" s="57">
        <v>25.0</v>
      </c>
      <c r="D8234" s="268">
        <v>0.5</v>
      </c>
      <c r="E8234" s="269">
        <v>2.1943959110516353E-4</v>
      </c>
      <c r="F8234" s="269">
        <v>4.877529822149846E-5</v>
      </c>
    </row>
    <row r="8235" ht="14.25" customHeight="1">
      <c r="A8235" s="267">
        <v>43637.0</v>
      </c>
      <c r="B8235" s="57">
        <v>172.0</v>
      </c>
      <c r="C8235" s="57">
        <v>26.0</v>
      </c>
      <c r="D8235" s="268">
        <v>0.520833333333333</v>
      </c>
      <c r="E8235" s="269">
        <v>2.3716090040926444E-4</v>
      </c>
      <c r="F8235" s="269">
        <v>4.8975607454440954E-5</v>
      </c>
    </row>
    <row r="8236" ht="14.25" customHeight="1">
      <c r="A8236" s="267">
        <v>43637.0</v>
      </c>
      <c r="B8236" s="57">
        <v>172.0</v>
      </c>
      <c r="C8236" s="57">
        <v>27.0</v>
      </c>
      <c r="D8236" s="268">
        <v>0.541666666666667</v>
      </c>
      <c r="E8236" s="269">
        <v>2.174097034973796E-4</v>
      </c>
      <c r="F8236" s="269">
        <v>4.587081434383222E-5</v>
      </c>
    </row>
    <row r="8237" ht="14.25" customHeight="1">
      <c r="A8237" s="267">
        <v>43637.0</v>
      </c>
      <c r="B8237" s="57">
        <v>172.0</v>
      </c>
      <c r="C8237" s="57">
        <v>28.0</v>
      </c>
      <c r="D8237" s="268">
        <v>0.5625</v>
      </c>
      <c r="E8237" s="269">
        <v>2.4188253485055448E-4</v>
      </c>
      <c r="F8237" s="269">
        <v>4.637158742618847E-5</v>
      </c>
    </row>
    <row r="8238" ht="14.25" customHeight="1">
      <c r="A8238" s="267">
        <v>43637.0</v>
      </c>
      <c r="B8238" s="57">
        <v>172.0</v>
      </c>
      <c r="C8238" s="57">
        <v>29.0</v>
      </c>
      <c r="D8238" s="268">
        <v>0.583333333333333</v>
      </c>
      <c r="E8238" s="269">
        <v>2.5434215606261423E-4</v>
      </c>
      <c r="F8238" s="269">
        <v>4.6271432809717215E-5</v>
      </c>
    </row>
    <row r="8239" ht="14.25" customHeight="1">
      <c r="A8239" s="267">
        <v>43637.0</v>
      </c>
      <c r="B8239" s="57">
        <v>172.0</v>
      </c>
      <c r="C8239" s="57">
        <v>30.0</v>
      </c>
      <c r="D8239" s="268">
        <v>0.604166666666667</v>
      </c>
      <c r="E8239" s="269">
        <v>2.2517202267621485E-4</v>
      </c>
      <c r="F8239" s="269">
        <v>4.5169732028533473E-5</v>
      </c>
    </row>
    <row r="8240" ht="14.25" customHeight="1">
      <c r="A8240" s="267">
        <v>43637.0</v>
      </c>
      <c r="B8240" s="57">
        <v>172.0</v>
      </c>
      <c r="C8240" s="57">
        <v>31.0</v>
      </c>
      <c r="D8240" s="268">
        <v>0.625</v>
      </c>
      <c r="E8240" s="269">
        <v>1.9999270818224559E-4</v>
      </c>
      <c r="F8240" s="269">
        <v>4.637158742618847E-5</v>
      </c>
    </row>
    <row r="8241" ht="14.25" customHeight="1">
      <c r="A8241" s="267">
        <v>43637.0</v>
      </c>
      <c r="B8241" s="57">
        <v>172.0</v>
      </c>
      <c r="C8241" s="57">
        <v>32.0</v>
      </c>
      <c r="D8241" s="268">
        <v>0.645833333333333</v>
      </c>
      <c r="E8241" s="269">
        <v>1.6902582761457976E-4</v>
      </c>
      <c r="F8241" s="269">
        <v>4.8174370522670945E-5</v>
      </c>
    </row>
    <row r="8242" ht="14.25" customHeight="1">
      <c r="A8242" s="267">
        <v>43637.0</v>
      </c>
      <c r="B8242" s="57">
        <v>172.0</v>
      </c>
      <c r="C8242" s="57">
        <v>33.0</v>
      </c>
      <c r="D8242" s="268">
        <v>0.666666666666667</v>
      </c>
      <c r="E8242" s="269">
        <v>1.5286794766002125E-4</v>
      </c>
      <c r="F8242" s="269">
        <v>5.228070979799218E-5</v>
      </c>
    </row>
    <row r="8243" ht="14.25" customHeight="1">
      <c r="A8243" s="267">
        <v>43637.0</v>
      </c>
      <c r="B8243" s="57">
        <v>172.0</v>
      </c>
      <c r="C8243" s="57">
        <v>34.0</v>
      </c>
      <c r="D8243" s="268">
        <v>0.6875</v>
      </c>
      <c r="E8243" s="269">
        <v>1.3200790951634354E-4</v>
      </c>
      <c r="F8243" s="269">
        <v>5.7789213703910896E-5</v>
      </c>
    </row>
    <row r="8244" ht="14.25" customHeight="1">
      <c r="A8244" s="267">
        <v>43637.0</v>
      </c>
      <c r="B8244" s="57">
        <v>172.0</v>
      </c>
      <c r="C8244" s="57">
        <v>35.0</v>
      </c>
      <c r="D8244" s="268">
        <v>0.708333333333333</v>
      </c>
      <c r="E8244" s="269">
        <v>1.1219824508079438E-4</v>
      </c>
      <c r="F8244" s="269">
        <v>6.510050070631209E-5</v>
      </c>
    </row>
    <row r="8245" ht="14.25" customHeight="1">
      <c r="A8245" s="267">
        <v>43637.0</v>
      </c>
      <c r="B8245" s="57">
        <v>172.0</v>
      </c>
      <c r="C8245" s="57">
        <v>36.0</v>
      </c>
      <c r="D8245" s="268">
        <v>0.729166666666667</v>
      </c>
      <c r="E8245" s="269">
        <v>8.70803220375533E-5</v>
      </c>
      <c r="F8245" s="269">
        <v>6.69032838027946E-5</v>
      </c>
    </row>
    <row r="8246" ht="14.25" customHeight="1">
      <c r="A8246" s="267">
        <v>43637.0</v>
      </c>
      <c r="B8246" s="57">
        <v>172.0</v>
      </c>
      <c r="C8246" s="57">
        <v>37.0</v>
      </c>
      <c r="D8246" s="268">
        <v>0.75</v>
      </c>
      <c r="E8246" s="269">
        <v>6.406628197906818E-5</v>
      </c>
      <c r="F8246" s="269">
        <v>6.660281995338085E-5</v>
      </c>
    </row>
    <row r="8247" ht="14.25" customHeight="1">
      <c r="A8247" s="267">
        <v>43637.0</v>
      </c>
      <c r="B8247" s="57">
        <v>172.0</v>
      </c>
      <c r="C8247" s="57">
        <v>38.0</v>
      </c>
      <c r="D8247" s="268">
        <v>0.770833333333333</v>
      </c>
      <c r="E8247" s="269">
        <v>4.694517974269326E-5</v>
      </c>
      <c r="F8247" s="269">
        <v>6.520065532278334E-5</v>
      </c>
    </row>
    <row r="8248" ht="14.25" customHeight="1">
      <c r="A8248" s="267">
        <v>43637.0</v>
      </c>
      <c r="B8248" s="57">
        <v>172.0</v>
      </c>
      <c r="C8248" s="57">
        <v>39.0</v>
      </c>
      <c r="D8248" s="268">
        <v>0.791666666666667</v>
      </c>
      <c r="E8248" s="269">
        <v>3.010083815785337E-5</v>
      </c>
      <c r="F8248" s="269">
        <v>6.399879992512835E-5</v>
      </c>
    </row>
    <row r="8249" ht="14.25" customHeight="1">
      <c r="A8249" s="267">
        <v>43637.0</v>
      </c>
      <c r="B8249" s="57">
        <v>172.0</v>
      </c>
      <c r="C8249" s="57">
        <v>40.0</v>
      </c>
      <c r="D8249" s="268">
        <v>0.8125</v>
      </c>
      <c r="E8249" s="269">
        <v>1.5035180515047338E-5</v>
      </c>
      <c r="F8249" s="269">
        <v>6.249648067805962E-5</v>
      </c>
    </row>
    <row r="8250" ht="14.25" customHeight="1">
      <c r="A8250" s="267">
        <v>43637.0</v>
      </c>
      <c r="B8250" s="57">
        <v>172.0</v>
      </c>
      <c r="C8250" s="57">
        <v>41.0</v>
      </c>
      <c r="D8250" s="268">
        <v>0.833333333333333</v>
      </c>
      <c r="E8250" s="269">
        <v>5.144698029839489E-6</v>
      </c>
      <c r="F8250" s="269">
        <v>6.249648067805962E-5</v>
      </c>
    </row>
    <row r="8251" ht="14.25" customHeight="1">
      <c r="A8251" s="267">
        <v>43637.0</v>
      </c>
      <c r="B8251" s="57">
        <v>172.0</v>
      </c>
      <c r="C8251" s="57">
        <v>42.0</v>
      </c>
      <c r="D8251" s="268">
        <v>0.854166666666667</v>
      </c>
      <c r="E8251" s="269">
        <v>1.8121195577924142E-6</v>
      </c>
      <c r="F8251" s="269">
        <v>6.119447066393338E-5</v>
      </c>
    </row>
    <row r="8252" ht="14.25" customHeight="1">
      <c r="A8252" s="267">
        <v>43637.0</v>
      </c>
      <c r="B8252" s="57">
        <v>172.0</v>
      </c>
      <c r="C8252" s="57">
        <v>43.0</v>
      </c>
      <c r="D8252" s="268">
        <v>0.875</v>
      </c>
      <c r="E8252" s="269">
        <v>4.931409237894962E-9</v>
      </c>
      <c r="F8252" s="269">
        <v>6.139477989687587E-5</v>
      </c>
    </row>
    <row r="8253" ht="14.25" customHeight="1">
      <c r="A8253" s="267">
        <v>43637.0</v>
      </c>
      <c r="B8253" s="57">
        <v>172.0</v>
      </c>
      <c r="C8253" s="57">
        <v>44.0</v>
      </c>
      <c r="D8253" s="268">
        <v>0.895833333333333</v>
      </c>
      <c r="E8253" s="269">
        <v>0.0</v>
      </c>
      <c r="F8253" s="269">
        <v>6.179539836276087E-5</v>
      </c>
    </row>
    <row r="8254" ht="14.25" customHeight="1">
      <c r="A8254" s="267">
        <v>43637.0</v>
      </c>
      <c r="B8254" s="57">
        <v>172.0</v>
      </c>
      <c r="C8254" s="57">
        <v>45.0</v>
      </c>
      <c r="D8254" s="268">
        <v>0.916666666666667</v>
      </c>
      <c r="E8254" s="269">
        <v>0.0</v>
      </c>
      <c r="F8254" s="269">
        <v>6.109431604746214E-5</v>
      </c>
    </row>
    <row r="8255" ht="14.25" customHeight="1">
      <c r="A8255" s="267">
        <v>43637.0</v>
      </c>
      <c r="B8255" s="57">
        <v>172.0</v>
      </c>
      <c r="C8255" s="57">
        <v>46.0</v>
      </c>
      <c r="D8255" s="268">
        <v>0.9375</v>
      </c>
      <c r="E8255" s="269">
        <v>0.0</v>
      </c>
      <c r="F8255" s="269">
        <v>5.5786121374485906E-5</v>
      </c>
    </row>
    <row r="8256" ht="14.25" customHeight="1">
      <c r="A8256" s="267">
        <v>43637.0</v>
      </c>
      <c r="B8256" s="57">
        <v>172.0</v>
      </c>
      <c r="C8256" s="57">
        <v>47.0</v>
      </c>
      <c r="D8256" s="268">
        <v>0.958333333333333</v>
      </c>
      <c r="E8256" s="269">
        <v>0.0</v>
      </c>
      <c r="F8256" s="269">
        <v>5.017746285209594E-5</v>
      </c>
    </row>
    <row r="8257" ht="14.25" customHeight="1">
      <c r="A8257" s="267">
        <v>43637.0</v>
      </c>
      <c r="B8257" s="57">
        <v>172.0</v>
      </c>
      <c r="C8257" s="57">
        <v>48.0</v>
      </c>
      <c r="D8257" s="268">
        <v>0.979166666666667</v>
      </c>
      <c r="E8257" s="269">
        <v>0.0</v>
      </c>
      <c r="F8257" s="269">
        <v>4.346710354852223E-5</v>
      </c>
    </row>
    <row r="8258" ht="14.25" customHeight="1">
      <c r="A8258" s="267">
        <v>43638.0</v>
      </c>
      <c r="B8258" s="57">
        <v>173.0</v>
      </c>
      <c r="C8258" s="57">
        <v>1.0</v>
      </c>
      <c r="D8258" s="268">
        <v>0.0</v>
      </c>
      <c r="E8258" s="269">
        <v>0.0</v>
      </c>
      <c r="F8258" s="269">
        <v>3.625597116259227E-5</v>
      </c>
    </row>
    <row r="8259" ht="14.25" customHeight="1">
      <c r="A8259" s="267">
        <v>43638.0</v>
      </c>
      <c r="B8259" s="57">
        <v>173.0</v>
      </c>
      <c r="C8259" s="57">
        <v>2.0</v>
      </c>
      <c r="D8259" s="268">
        <v>0.020833333333333332</v>
      </c>
      <c r="E8259" s="269">
        <v>0.0</v>
      </c>
      <c r="F8259" s="269">
        <v>3.2049477270799804E-5</v>
      </c>
    </row>
    <row r="8260" ht="14.25" customHeight="1">
      <c r="A8260" s="267">
        <v>43638.0</v>
      </c>
      <c r="B8260" s="57">
        <v>173.0</v>
      </c>
      <c r="C8260" s="57">
        <v>3.0</v>
      </c>
      <c r="D8260" s="268">
        <v>0.0416666666666667</v>
      </c>
      <c r="E8260" s="269">
        <v>0.0</v>
      </c>
      <c r="F8260" s="269">
        <v>2.9946230324903566E-5</v>
      </c>
    </row>
    <row r="8261" ht="14.25" customHeight="1">
      <c r="A8261" s="267">
        <v>43638.0</v>
      </c>
      <c r="B8261" s="57">
        <v>173.0</v>
      </c>
      <c r="C8261" s="57">
        <v>4.0</v>
      </c>
      <c r="D8261" s="268">
        <v>0.0625</v>
      </c>
      <c r="E8261" s="269">
        <v>0.0</v>
      </c>
      <c r="F8261" s="269">
        <v>2.884452954371982E-5</v>
      </c>
    </row>
    <row r="8262" ht="14.25" customHeight="1">
      <c r="A8262" s="267">
        <v>43638.0</v>
      </c>
      <c r="B8262" s="57">
        <v>173.0</v>
      </c>
      <c r="C8262" s="57">
        <v>5.0</v>
      </c>
      <c r="D8262" s="268">
        <v>0.0833333333333333</v>
      </c>
      <c r="E8262" s="269">
        <v>0.0</v>
      </c>
      <c r="F8262" s="269">
        <v>2.674128259782358E-5</v>
      </c>
    </row>
    <row r="8263" ht="14.25" customHeight="1">
      <c r="A8263" s="267">
        <v>43638.0</v>
      </c>
      <c r="B8263" s="57">
        <v>173.0</v>
      </c>
      <c r="C8263" s="57">
        <v>6.0</v>
      </c>
      <c r="D8263" s="268">
        <v>0.104166666666667</v>
      </c>
      <c r="E8263" s="269">
        <v>0.0</v>
      </c>
      <c r="F8263" s="269">
        <v>2.594004566605359E-5</v>
      </c>
    </row>
    <row r="8264" ht="14.25" customHeight="1">
      <c r="A8264" s="267">
        <v>43638.0</v>
      </c>
      <c r="B8264" s="57">
        <v>173.0</v>
      </c>
      <c r="C8264" s="57">
        <v>7.0</v>
      </c>
      <c r="D8264" s="268">
        <v>0.125</v>
      </c>
      <c r="E8264" s="269">
        <v>0.0</v>
      </c>
      <c r="F8264" s="269">
        <v>2.5539427200168592E-5</v>
      </c>
    </row>
    <row r="8265" ht="14.25" customHeight="1">
      <c r="A8265" s="267">
        <v>43638.0</v>
      </c>
      <c r="B8265" s="57">
        <v>173.0</v>
      </c>
      <c r="C8265" s="57">
        <v>8.0</v>
      </c>
      <c r="D8265" s="268">
        <v>0.145833333333333</v>
      </c>
      <c r="E8265" s="269">
        <v>8.939281980114475E-7</v>
      </c>
      <c r="F8265" s="269">
        <v>2.4738190268398597E-5</v>
      </c>
    </row>
    <row r="8266" ht="14.25" customHeight="1">
      <c r="A8266" s="267">
        <v>43638.0</v>
      </c>
      <c r="B8266" s="57">
        <v>173.0</v>
      </c>
      <c r="C8266" s="57">
        <v>9.0</v>
      </c>
      <c r="D8266" s="268">
        <v>0.166666666666667</v>
      </c>
      <c r="E8266" s="269">
        <v>2.916584024842575E-6</v>
      </c>
      <c r="F8266" s="269">
        <v>2.5238963350754845E-5</v>
      </c>
    </row>
    <row r="8267" ht="14.25" customHeight="1">
      <c r="A8267" s="267">
        <v>43638.0</v>
      </c>
      <c r="B8267" s="57">
        <v>173.0</v>
      </c>
      <c r="C8267" s="57">
        <v>10.0</v>
      </c>
      <c r="D8267" s="268">
        <v>0.1875</v>
      </c>
      <c r="E8267" s="269">
        <v>7.969365531956694E-6</v>
      </c>
      <c r="F8267" s="269">
        <v>2.543927258369735E-5</v>
      </c>
    </row>
    <row r="8268" ht="14.25" customHeight="1">
      <c r="A8268" s="267">
        <v>43638.0</v>
      </c>
      <c r="B8268" s="57">
        <v>173.0</v>
      </c>
      <c r="C8268" s="57">
        <v>11.0</v>
      </c>
      <c r="D8268" s="268">
        <v>0.208333333333333</v>
      </c>
      <c r="E8268" s="269">
        <v>1.9101732581376084E-5</v>
      </c>
      <c r="F8268" s="269">
        <v>2.5639581816639835E-5</v>
      </c>
    </row>
    <row r="8269" ht="14.25" customHeight="1">
      <c r="A8269" s="267">
        <v>43638.0</v>
      </c>
      <c r="B8269" s="57">
        <v>173.0</v>
      </c>
      <c r="C8269" s="57">
        <v>12.0</v>
      </c>
      <c r="D8269" s="268">
        <v>0.229166666666667</v>
      </c>
      <c r="E8269" s="269">
        <v>3.4834386518615595E-5</v>
      </c>
      <c r="F8269" s="269">
        <v>2.7342210296651082E-5</v>
      </c>
    </row>
    <row r="8270" ht="14.25" customHeight="1">
      <c r="A8270" s="267">
        <v>43638.0</v>
      </c>
      <c r="B8270" s="57">
        <v>173.0</v>
      </c>
      <c r="C8270" s="57">
        <v>13.0</v>
      </c>
      <c r="D8270" s="268">
        <v>0.25</v>
      </c>
      <c r="E8270" s="269">
        <v>5.1629274280818635E-5</v>
      </c>
      <c r="F8270" s="269">
        <v>3.064731264020231E-5</v>
      </c>
    </row>
    <row r="8271" ht="14.25" customHeight="1">
      <c r="A8271" s="267">
        <v>43638.0</v>
      </c>
      <c r="B8271" s="57">
        <v>173.0</v>
      </c>
      <c r="C8271" s="57">
        <v>14.0</v>
      </c>
      <c r="D8271" s="268">
        <v>0.270833333333333</v>
      </c>
      <c r="E8271" s="269">
        <v>6.823157655230982E-5</v>
      </c>
      <c r="F8271" s="269">
        <v>3.685689886141978E-5</v>
      </c>
    </row>
    <row r="8272" ht="14.25" customHeight="1">
      <c r="A8272" s="267">
        <v>43638.0</v>
      </c>
      <c r="B8272" s="57">
        <v>173.0</v>
      </c>
      <c r="C8272" s="57">
        <v>15.0</v>
      </c>
      <c r="D8272" s="268">
        <v>0.291666666666667</v>
      </c>
      <c r="E8272" s="269">
        <v>9.954343719763905E-5</v>
      </c>
      <c r="F8272" s="269">
        <v>4.246555738380974E-5</v>
      </c>
    </row>
    <row r="8273" ht="14.25" customHeight="1">
      <c r="A8273" s="267">
        <v>43638.0</v>
      </c>
      <c r="B8273" s="57">
        <v>173.0</v>
      </c>
      <c r="C8273" s="57">
        <v>16.0</v>
      </c>
      <c r="D8273" s="268">
        <v>0.3125</v>
      </c>
      <c r="E8273" s="269">
        <v>1.358703483797968E-4</v>
      </c>
      <c r="F8273" s="269">
        <v>4.747328820737221E-5</v>
      </c>
    </row>
    <row r="8274" ht="14.25" customHeight="1">
      <c r="A8274" s="267">
        <v>43638.0</v>
      </c>
      <c r="B8274" s="57">
        <v>173.0</v>
      </c>
      <c r="C8274" s="57">
        <v>17.0</v>
      </c>
      <c r="D8274" s="268">
        <v>0.333333333333333</v>
      </c>
      <c r="E8274" s="269">
        <v>1.606528402580395E-4</v>
      </c>
      <c r="F8274" s="269">
        <v>4.8975607454440954E-5</v>
      </c>
    </row>
    <row r="8275" ht="14.25" customHeight="1">
      <c r="A8275" s="267">
        <v>43638.0</v>
      </c>
      <c r="B8275" s="57">
        <v>173.0</v>
      </c>
      <c r="C8275" s="57">
        <v>18.0</v>
      </c>
      <c r="D8275" s="268">
        <v>0.354166666666667</v>
      </c>
      <c r="E8275" s="269">
        <v>1.7633960096169736E-4</v>
      </c>
      <c r="F8275" s="269">
        <v>5.157962748269343E-5</v>
      </c>
    </row>
    <row r="8276" ht="14.25" customHeight="1">
      <c r="A8276" s="267">
        <v>43638.0</v>
      </c>
      <c r="B8276" s="57">
        <v>173.0</v>
      </c>
      <c r="C8276" s="57">
        <v>19.0</v>
      </c>
      <c r="D8276" s="268">
        <v>0.375</v>
      </c>
      <c r="E8276" s="269">
        <v>2.025903139080556E-4</v>
      </c>
      <c r="F8276" s="269">
        <v>5.117900901680845E-5</v>
      </c>
    </row>
    <row r="8277" ht="14.25" customHeight="1">
      <c r="A8277" s="267">
        <v>43638.0</v>
      </c>
      <c r="B8277" s="57">
        <v>173.0</v>
      </c>
      <c r="C8277" s="57">
        <v>20.0</v>
      </c>
      <c r="D8277" s="268">
        <v>0.395833333333333</v>
      </c>
      <c r="E8277" s="269">
        <v>1.9346490360647162E-4</v>
      </c>
      <c r="F8277" s="269">
        <v>4.9977153619153456E-5</v>
      </c>
    </row>
    <row r="8278" ht="14.25" customHeight="1">
      <c r="A8278" s="267">
        <v>43638.0</v>
      </c>
      <c r="B8278" s="57">
        <v>173.0</v>
      </c>
      <c r="C8278" s="57">
        <v>21.0</v>
      </c>
      <c r="D8278" s="268">
        <v>0.416666666666667</v>
      </c>
      <c r="E8278" s="269">
        <v>2.011997287201975E-4</v>
      </c>
      <c r="F8278" s="269">
        <v>4.9576535153268434E-5</v>
      </c>
    </row>
    <row r="8279" ht="14.25" customHeight="1">
      <c r="A8279" s="267">
        <v>43638.0</v>
      </c>
      <c r="B8279" s="57">
        <v>173.0</v>
      </c>
      <c r="C8279" s="57">
        <v>22.0</v>
      </c>
      <c r="D8279" s="268">
        <v>0.4375</v>
      </c>
      <c r="E8279" s="269">
        <v>2.0114563095464705E-4</v>
      </c>
      <c r="F8279" s="269">
        <v>4.837467975561345E-5</v>
      </c>
    </row>
    <row r="8280" ht="14.25" customHeight="1">
      <c r="A8280" s="267">
        <v>43638.0</v>
      </c>
      <c r="B8280" s="57">
        <v>173.0</v>
      </c>
      <c r="C8280" s="57">
        <v>23.0</v>
      </c>
      <c r="D8280" s="268">
        <v>0.458333333333333</v>
      </c>
      <c r="E8280" s="269">
        <v>2.2223889973775336E-4</v>
      </c>
      <c r="F8280" s="269">
        <v>4.837467975561345E-5</v>
      </c>
    </row>
    <row r="8281" ht="14.25" customHeight="1">
      <c r="A8281" s="267">
        <v>43638.0</v>
      </c>
      <c r="B8281" s="57">
        <v>173.0</v>
      </c>
      <c r="C8281" s="57">
        <v>24.0</v>
      </c>
      <c r="D8281" s="268">
        <v>0.479166666666667</v>
      </c>
      <c r="E8281" s="269">
        <v>2.1985433411226426E-4</v>
      </c>
      <c r="F8281" s="269">
        <v>4.8274525139142206E-5</v>
      </c>
    </row>
    <row r="8282" ht="14.25" customHeight="1">
      <c r="A8282" s="267">
        <v>43638.0</v>
      </c>
      <c r="B8282" s="57">
        <v>173.0</v>
      </c>
      <c r="C8282" s="57">
        <v>25.0</v>
      </c>
      <c r="D8282" s="268">
        <v>0.5</v>
      </c>
      <c r="E8282" s="269">
        <v>2.3126139655430577E-4</v>
      </c>
      <c r="F8282" s="269">
        <v>5.017746285209594E-5</v>
      </c>
    </row>
    <row r="8283" ht="14.25" customHeight="1">
      <c r="A8283" s="267">
        <v>43638.0</v>
      </c>
      <c r="B8283" s="57">
        <v>173.0</v>
      </c>
      <c r="C8283" s="57">
        <v>26.0</v>
      </c>
      <c r="D8283" s="268">
        <v>0.520833333333333</v>
      </c>
      <c r="E8283" s="269">
        <v>2.3139848675987124E-4</v>
      </c>
      <c r="F8283" s="269">
        <v>5.0578081317980936E-5</v>
      </c>
    </row>
    <row r="8284" ht="14.25" customHeight="1">
      <c r="A8284" s="267">
        <v>43638.0</v>
      </c>
      <c r="B8284" s="57">
        <v>173.0</v>
      </c>
      <c r="C8284" s="57">
        <v>27.0</v>
      </c>
      <c r="D8284" s="268">
        <v>0.541666666666667</v>
      </c>
      <c r="E8284" s="269">
        <v>2.0551642116877928E-4</v>
      </c>
      <c r="F8284" s="269">
        <v>4.727297897442971E-5</v>
      </c>
    </row>
    <row r="8285" ht="14.25" customHeight="1">
      <c r="A8285" s="267">
        <v>43638.0</v>
      </c>
      <c r="B8285" s="57">
        <v>173.0</v>
      </c>
      <c r="C8285" s="57">
        <v>28.0</v>
      </c>
      <c r="D8285" s="268">
        <v>0.5625</v>
      </c>
      <c r="E8285" s="269">
        <v>2.2790113397584374E-4</v>
      </c>
      <c r="F8285" s="269">
        <v>4.677220589207346E-5</v>
      </c>
    </row>
    <row r="8286" ht="14.25" customHeight="1">
      <c r="A8286" s="267">
        <v>43638.0</v>
      </c>
      <c r="B8286" s="57">
        <v>173.0</v>
      </c>
      <c r="C8286" s="57">
        <v>29.0</v>
      </c>
      <c r="D8286" s="268">
        <v>0.583333333333333</v>
      </c>
      <c r="E8286" s="269">
        <v>2.3128629705971437E-4</v>
      </c>
      <c r="F8286" s="269">
        <v>4.597096896030346E-5</v>
      </c>
    </row>
    <row r="8287" ht="14.25" customHeight="1">
      <c r="A8287" s="267">
        <v>43638.0</v>
      </c>
      <c r="B8287" s="57">
        <v>173.0</v>
      </c>
      <c r="C8287" s="57">
        <v>30.0</v>
      </c>
      <c r="D8287" s="268">
        <v>0.604166666666667</v>
      </c>
      <c r="E8287" s="269">
        <v>2.1449291423954908E-4</v>
      </c>
      <c r="F8287" s="269">
        <v>4.597096896030346E-5</v>
      </c>
    </row>
    <row r="8288" ht="14.25" customHeight="1">
      <c r="A8288" s="267">
        <v>43638.0</v>
      </c>
      <c r="B8288" s="57">
        <v>173.0</v>
      </c>
      <c r="C8288" s="57">
        <v>31.0</v>
      </c>
      <c r="D8288" s="268">
        <v>0.625</v>
      </c>
      <c r="E8288" s="269">
        <v>1.9203876397382093E-4</v>
      </c>
      <c r="F8288" s="269">
        <v>4.597096896030346E-5</v>
      </c>
    </row>
    <row r="8289" ht="14.25" customHeight="1">
      <c r="A8289" s="267">
        <v>43638.0</v>
      </c>
      <c r="B8289" s="57">
        <v>173.0</v>
      </c>
      <c r="C8289" s="57">
        <v>32.0</v>
      </c>
      <c r="D8289" s="268">
        <v>0.645833333333333</v>
      </c>
      <c r="E8289" s="269">
        <v>1.5984102349529404E-4</v>
      </c>
      <c r="F8289" s="269">
        <v>4.8975607454440954E-5</v>
      </c>
    </row>
    <row r="8290" ht="14.25" customHeight="1">
      <c r="A8290" s="267">
        <v>43638.0</v>
      </c>
      <c r="B8290" s="57">
        <v>173.0</v>
      </c>
      <c r="C8290" s="57">
        <v>33.0</v>
      </c>
      <c r="D8290" s="268">
        <v>0.666666666666667</v>
      </c>
      <c r="E8290" s="269">
        <v>1.3834240573197632E-4</v>
      </c>
      <c r="F8290" s="269">
        <v>5.228070979799218E-5</v>
      </c>
    </row>
    <row r="8291" ht="14.25" customHeight="1">
      <c r="A8291" s="267">
        <v>43638.0</v>
      </c>
      <c r="B8291" s="57">
        <v>173.0</v>
      </c>
      <c r="C8291" s="57">
        <v>34.0</v>
      </c>
      <c r="D8291" s="268">
        <v>0.6875</v>
      </c>
      <c r="E8291" s="269">
        <v>1.1881839186358761E-4</v>
      </c>
      <c r="F8291" s="269">
        <v>5.7088131388612155E-5</v>
      </c>
    </row>
    <row r="8292" ht="14.25" customHeight="1">
      <c r="A8292" s="267">
        <v>43638.0</v>
      </c>
      <c r="B8292" s="57">
        <v>173.0</v>
      </c>
      <c r="C8292" s="57">
        <v>35.0</v>
      </c>
      <c r="D8292" s="268">
        <v>0.708333333333333</v>
      </c>
      <c r="E8292" s="269">
        <v>9.58424528947605E-5</v>
      </c>
      <c r="F8292" s="269">
        <v>6.459972762395585E-5</v>
      </c>
    </row>
    <row r="8293" ht="14.25" customHeight="1">
      <c r="A8293" s="267">
        <v>43638.0</v>
      </c>
      <c r="B8293" s="57">
        <v>173.0</v>
      </c>
      <c r="C8293" s="57">
        <v>36.0</v>
      </c>
      <c r="D8293" s="268">
        <v>0.729166666666667</v>
      </c>
      <c r="E8293" s="269">
        <v>7.750533086029741E-5</v>
      </c>
      <c r="F8293" s="269">
        <v>6.630235610396709E-5</v>
      </c>
    </row>
    <row r="8294" ht="14.25" customHeight="1">
      <c r="A8294" s="267">
        <v>43638.0</v>
      </c>
      <c r="B8294" s="57">
        <v>173.0</v>
      </c>
      <c r="C8294" s="57">
        <v>37.0</v>
      </c>
      <c r="D8294" s="268">
        <v>0.75</v>
      </c>
      <c r="E8294" s="269">
        <v>5.978760892058212E-5</v>
      </c>
      <c r="F8294" s="269">
        <v>6.700343841926584E-5</v>
      </c>
    </row>
    <row r="8295" ht="14.25" customHeight="1">
      <c r="A8295" s="267">
        <v>43638.0</v>
      </c>
      <c r="B8295" s="57">
        <v>173.0</v>
      </c>
      <c r="C8295" s="57">
        <v>38.0</v>
      </c>
      <c r="D8295" s="268">
        <v>0.770833333333333</v>
      </c>
      <c r="E8295" s="269">
        <v>3.927442873071304E-5</v>
      </c>
      <c r="F8295" s="269">
        <v>6.660281995338085E-5</v>
      </c>
    </row>
    <row r="8296" ht="14.25" customHeight="1">
      <c r="A8296" s="267">
        <v>43638.0</v>
      </c>
      <c r="B8296" s="57">
        <v>173.0</v>
      </c>
      <c r="C8296" s="57">
        <v>39.0</v>
      </c>
      <c r="D8296" s="268">
        <v>0.791666666666667</v>
      </c>
      <c r="E8296" s="269">
        <v>2.4151586773595112E-5</v>
      </c>
      <c r="F8296" s="269">
        <v>6.540096455572584E-5</v>
      </c>
    </row>
    <row r="8297" ht="14.25" customHeight="1">
      <c r="A8297" s="267">
        <v>43638.0</v>
      </c>
      <c r="B8297" s="57">
        <v>173.0</v>
      </c>
      <c r="C8297" s="57">
        <v>40.0</v>
      </c>
      <c r="D8297" s="268">
        <v>0.8125</v>
      </c>
      <c r="E8297" s="269">
        <v>1.3067630470414122E-5</v>
      </c>
      <c r="F8297" s="269">
        <v>6.520065532278334E-5</v>
      </c>
    </row>
    <row r="8298" ht="14.25" customHeight="1">
      <c r="A8298" s="267">
        <v>43638.0</v>
      </c>
      <c r="B8298" s="57">
        <v>173.0</v>
      </c>
      <c r="C8298" s="57">
        <v>41.0</v>
      </c>
      <c r="D8298" s="268">
        <v>0.833333333333333</v>
      </c>
      <c r="E8298" s="269">
        <v>4.6938972226109085E-6</v>
      </c>
      <c r="F8298" s="269">
        <v>6.279694452747336E-5</v>
      </c>
    </row>
    <row r="8299" ht="14.25" customHeight="1">
      <c r="A8299" s="267">
        <v>43638.0</v>
      </c>
      <c r="B8299" s="57">
        <v>173.0</v>
      </c>
      <c r="C8299" s="57">
        <v>42.0</v>
      </c>
      <c r="D8299" s="268">
        <v>0.854166666666667</v>
      </c>
      <c r="E8299" s="269">
        <v>2.621445376929219E-6</v>
      </c>
      <c r="F8299" s="269">
        <v>6.209586221217463E-5</v>
      </c>
    </row>
    <row r="8300" ht="14.25" customHeight="1">
      <c r="A8300" s="267">
        <v>43638.0</v>
      </c>
      <c r="B8300" s="57">
        <v>173.0</v>
      </c>
      <c r="C8300" s="57">
        <v>43.0</v>
      </c>
      <c r="D8300" s="268">
        <v>0.875</v>
      </c>
      <c r="E8300" s="269">
        <v>2.99005699360973E-8</v>
      </c>
      <c r="F8300" s="269">
        <v>6.309740837688711E-5</v>
      </c>
    </row>
    <row r="8301" ht="14.25" customHeight="1">
      <c r="A8301" s="267">
        <v>43638.0</v>
      </c>
      <c r="B8301" s="57">
        <v>173.0</v>
      </c>
      <c r="C8301" s="57">
        <v>44.0</v>
      </c>
      <c r="D8301" s="268">
        <v>0.895833333333333</v>
      </c>
      <c r="E8301" s="269">
        <v>0.0</v>
      </c>
      <c r="F8301" s="269">
        <v>6.239632606158836E-5</v>
      </c>
    </row>
    <row r="8302" ht="14.25" customHeight="1">
      <c r="A8302" s="267">
        <v>43638.0</v>
      </c>
      <c r="B8302" s="57">
        <v>173.0</v>
      </c>
      <c r="C8302" s="57">
        <v>45.0</v>
      </c>
      <c r="D8302" s="268">
        <v>0.916666666666667</v>
      </c>
      <c r="E8302" s="269">
        <v>0.0</v>
      </c>
      <c r="F8302" s="269">
        <v>5.9992615266278386E-5</v>
      </c>
    </row>
    <row r="8303" ht="14.25" customHeight="1">
      <c r="A8303" s="267">
        <v>43638.0</v>
      </c>
      <c r="B8303" s="57">
        <v>173.0</v>
      </c>
      <c r="C8303" s="57">
        <v>46.0</v>
      </c>
      <c r="D8303" s="268">
        <v>0.9375</v>
      </c>
      <c r="E8303" s="269">
        <v>0.0</v>
      </c>
      <c r="F8303" s="269">
        <v>5.5085039059187164E-5</v>
      </c>
    </row>
    <row r="8304" ht="14.25" customHeight="1">
      <c r="A8304" s="267">
        <v>43638.0</v>
      </c>
      <c r="B8304" s="57">
        <v>173.0</v>
      </c>
      <c r="C8304" s="57">
        <v>47.0</v>
      </c>
      <c r="D8304" s="268">
        <v>0.958333333333333</v>
      </c>
      <c r="E8304" s="269">
        <v>0.0</v>
      </c>
      <c r="F8304" s="269">
        <v>5.1479472866222185E-5</v>
      </c>
    </row>
    <row r="8305" ht="14.25" customHeight="1">
      <c r="A8305" s="267">
        <v>43638.0</v>
      </c>
      <c r="B8305" s="57">
        <v>173.0</v>
      </c>
      <c r="C8305" s="57">
        <v>48.0</v>
      </c>
      <c r="D8305" s="268">
        <v>0.979166666666667</v>
      </c>
      <c r="E8305" s="269">
        <v>0.0</v>
      </c>
      <c r="F8305" s="269">
        <v>4.426834048029223E-5</v>
      </c>
    </row>
    <row r="8306" ht="14.25" customHeight="1">
      <c r="A8306" s="267">
        <v>43639.0</v>
      </c>
      <c r="B8306" s="57">
        <v>174.0</v>
      </c>
      <c r="C8306" s="57">
        <v>1.0</v>
      </c>
      <c r="D8306" s="268">
        <v>0.0</v>
      </c>
      <c r="E8306" s="269">
        <v>0.0</v>
      </c>
      <c r="F8306" s="269">
        <v>3.6756744244948525E-5</v>
      </c>
    </row>
    <row r="8307" ht="14.25" customHeight="1">
      <c r="A8307" s="267">
        <v>43639.0</v>
      </c>
      <c r="B8307" s="57">
        <v>174.0</v>
      </c>
      <c r="C8307" s="57">
        <v>2.0</v>
      </c>
      <c r="D8307" s="268">
        <v>0.020833333333333332</v>
      </c>
      <c r="E8307" s="269">
        <v>0.0</v>
      </c>
      <c r="F8307" s="269">
        <v>3.2450095736684804E-5</v>
      </c>
    </row>
    <row r="8308" ht="14.25" customHeight="1">
      <c r="A8308" s="267">
        <v>43639.0</v>
      </c>
      <c r="B8308" s="57">
        <v>174.0</v>
      </c>
      <c r="C8308" s="57">
        <v>3.0</v>
      </c>
      <c r="D8308" s="268">
        <v>0.0416666666666667</v>
      </c>
      <c r="E8308" s="269">
        <v>0.0</v>
      </c>
      <c r="F8308" s="269">
        <v>3.0447003407259817E-5</v>
      </c>
    </row>
    <row r="8309" ht="14.25" customHeight="1">
      <c r="A8309" s="267">
        <v>43639.0</v>
      </c>
      <c r="B8309" s="57">
        <v>174.0</v>
      </c>
      <c r="C8309" s="57">
        <v>4.0</v>
      </c>
      <c r="D8309" s="268">
        <v>0.0625</v>
      </c>
      <c r="E8309" s="269">
        <v>0.0</v>
      </c>
      <c r="F8309" s="269">
        <v>2.9044838776662325E-5</v>
      </c>
    </row>
    <row r="8310" ht="14.25" customHeight="1">
      <c r="A8310" s="267">
        <v>43639.0</v>
      </c>
      <c r="B8310" s="57">
        <v>174.0</v>
      </c>
      <c r="C8310" s="57">
        <v>5.0</v>
      </c>
      <c r="D8310" s="268">
        <v>0.0833333333333333</v>
      </c>
      <c r="E8310" s="269">
        <v>0.0</v>
      </c>
      <c r="F8310" s="269">
        <v>2.654097336488109E-5</v>
      </c>
    </row>
    <row r="8311" ht="14.25" customHeight="1">
      <c r="A8311" s="267">
        <v>43639.0</v>
      </c>
      <c r="B8311" s="57">
        <v>174.0</v>
      </c>
      <c r="C8311" s="57">
        <v>6.0</v>
      </c>
      <c r="D8311" s="268">
        <v>0.104166666666667</v>
      </c>
      <c r="E8311" s="269">
        <v>0.0</v>
      </c>
      <c r="F8311" s="269">
        <v>2.5839891049582346E-5</v>
      </c>
    </row>
    <row r="8312" ht="14.25" customHeight="1">
      <c r="A8312" s="267">
        <v>43639.0</v>
      </c>
      <c r="B8312" s="57">
        <v>174.0</v>
      </c>
      <c r="C8312" s="57">
        <v>7.0</v>
      </c>
      <c r="D8312" s="268">
        <v>0.125</v>
      </c>
      <c r="E8312" s="269">
        <v>0.0</v>
      </c>
      <c r="F8312" s="269">
        <v>2.594004566605359E-5</v>
      </c>
    </row>
    <row r="8313" ht="14.25" customHeight="1">
      <c r="A8313" s="267">
        <v>43639.0</v>
      </c>
      <c r="B8313" s="57">
        <v>174.0</v>
      </c>
      <c r="C8313" s="57">
        <v>8.0</v>
      </c>
      <c r="D8313" s="268">
        <v>0.145833333333333</v>
      </c>
      <c r="E8313" s="269">
        <v>1.6090707564206054E-6</v>
      </c>
      <c r="F8313" s="269">
        <v>2.5238963350754845E-5</v>
      </c>
    </row>
    <row r="8314" ht="14.25" customHeight="1">
      <c r="A8314" s="267">
        <v>43639.0</v>
      </c>
      <c r="B8314" s="57">
        <v>174.0</v>
      </c>
      <c r="C8314" s="57">
        <v>9.0</v>
      </c>
      <c r="D8314" s="268">
        <v>0.166666666666667</v>
      </c>
      <c r="E8314" s="269">
        <v>2.691155735827248E-6</v>
      </c>
      <c r="F8314" s="269">
        <v>2.543927258369735E-5</v>
      </c>
    </row>
    <row r="8315" ht="14.25" customHeight="1">
      <c r="A8315" s="267">
        <v>43639.0</v>
      </c>
      <c r="B8315" s="57">
        <v>174.0</v>
      </c>
      <c r="C8315" s="57">
        <v>10.0</v>
      </c>
      <c r="D8315" s="268">
        <v>0.1875</v>
      </c>
      <c r="E8315" s="269">
        <v>7.005334150225056E-6</v>
      </c>
      <c r="F8315" s="269">
        <v>2.5739736433111092E-5</v>
      </c>
    </row>
    <row r="8316" ht="14.25" customHeight="1">
      <c r="A8316" s="267">
        <v>43639.0</v>
      </c>
      <c r="B8316" s="57">
        <v>174.0</v>
      </c>
      <c r="C8316" s="57">
        <v>11.0</v>
      </c>
      <c r="D8316" s="268">
        <v>0.208333333333333</v>
      </c>
      <c r="E8316" s="269">
        <v>1.5393289249078414E-5</v>
      </c>
      <c r="F8316" s="269">
        <v>2.594004566605359E-5</v>
      </c>
    </row>
    <row r="8317" ht="14.25" customHeight="1">
      <c r="A8317" s="267">
        <v>43639.0</v>
      </c>
      <c r="B8317" s="57">
        <v>174.0</v>
      </c>
      <c r="C8317" s="57">
        <v>12.0</v>
      </c>
      <c r="D8317" s="268">
        <v>0.229166666666667</v>
      </c>
      <c r="E8317" s="269">
        <v>2.7529865768645706E-5</v>
      </c>
      <c r="F8317" s="269">
        <v>2.704174644723733E-5</v>
      </c>
    </row>
    <row r="8318" ht="14.25" customHeight="1">
      <c r="A8318" s="267">
        <v>43639.0</v>
      </c>
      <c r="B8318" s="57">
        <v>174.0</v>
      </c>
      <c r="C8318" s="57">
        <v>13.0</v>
      </c>
      <c r="D8318" s="268">
        <v>0.25</v>
      </c>
      <c r="E8318" s="269">
        <v>4.311798678776525E-5</v>
      </c>
      <c r="F8318" s="269">
        <v>3.164885880491481E-5</v>
      </c>
    </row>
    <row r="8319" ht="14.25" customHeight="1">
      <c r="A8319" s="267">
        <v>43639.0</v>
      </c>
      <c r="B8319" s="57">
        <v>174.0</v>
      </c>
      <c r="C8319" s="57">
        <v>14.0</v>
      </c>
      <c r="D8319" s="268">
        <v>0.270833333333333</v>
      </c>
      <c r="E8319" s="269">
        <v>5.882963037553973E-5</v>
      </c>
      <c r="F8319" s="269">
        <v>3.916045504025851E-5</v>
      </c>
    </row>
    <row r="8320" ht="14.25" customHeight="1">
      <c r="A8320" s="267">
        <v>43639.0</v>
      </c>
      <c r="B8320" s="57">
        <v>174.0</v>
      </c>
      <c r="C8320" s="57">
        <v>15.0</v>
      </c>
      <c r="D8320" s="268">
        <v>0.291666666666667</v>
      </c>
      <c r="E8320" s="269">
        <v>7.830612473197658E-5</v>
      </c>
      <c r="F8320" s="269">
        <v>4.406803124734973E-5</v>
      </c>
    </row>
    <row r="8321" ht="14.25" customHeight="1">
      <c r="A8321" s="267">
        <v>43639.0</v>
      </c>
      <c r="B8321" s="57">
        <v>174.0</v>
      </c>
      <c r="C8321" s="57">
        <v>16.0</v>
      </c>
      <c r="D8321" s="268">
        <v>0.3125</v>
      </c>
      <c r="E8321" s="269">
        <v>1.1472269416570886E-4</v>
      </c>
      <c r="F8321" s="269">
        <v>4.8975607454440954E-5</v>
      </c>
    </row>
    <row r="8322" ht="14.25" customHeight="1">
      <c r="A8322" s="267">
        <v>43639.0</v>
      </c>
      <c r="B8322" s="57">
        <v>174.0</v>
      </c>
      <c r="C8322" s="57">
        <v>17.0</v>
      </c>
      <c r="D8322" s="268">
        <v>0.333333333333333</v>
      </c>
      <c r="E8322" s="269">
        <v>1.2616876092351643E-4</v>
      </c>
      <c r="F8322" s="269">
        <v>5.047792670150969E-5</v>
      </c>
    </row>
    <row r="8323" ht="14.25" customHeight="1">
      <c r="A8323" s="267">
        <v>43639.0</v>
      </c>
      <c r="B8323" s="57">
        <v>174.0</v>
      </c>
      <c r="C8323" s="57">
        <v>18.0</v>
      </c>
      <c r="D8323" s="268">
        <v>0.354166666666667</v>
      </c>
      <c r="E8323" s="269">
        <v>1.4400222001597997E-4</v>
      </c>
      <c r="F8323" s="269">
        <v>5.208040056504968E-5</v>
      </c>
    </row>
    <row r="8324" ht="14.25" customHeight="1">
      <c r="A8324" s="267">
        <v>43639.0</v>
      </c>
      <c r="B8324" s="57">
        <v>174.0</v>
      </c>
      <c r="C8324" s="57">
        <v>19.0</v>
      </c>
      <c r="D8324" s="268">
        <v>0.375</v>
      </c>
      <c r="E8324" s="269">
        <v>1.5573979013931046E-4</v>
      </c>
      <c r="F8324" s="269">
        <v>5.228070979799218E-5</v>
      </c>
    </row>
    <row r="8325" ht="14.25" customHeight="1">
      <c r="A8325" s="267">
        <v>43639.0</v>
      </c>
      <c r="B8325" s="57">
        <v>174.0</v>
      </c>
      <c r="C8325" s="57">
        <v>20.0</v>
      </c>
      <c r="D8325" s="268">
        <v>0.395833333333333</v>
      </c>
      <c r="E8325" s="269">
        <v>1.4145663441627235E-4</v>
      </c>
      <c r="F8325" s="269">
        <v>5.278148288034843E-5</v>
      </c>
    </row>
    <row r="8326" ht="14.25" customHeight="1">
      <c r="A8326" s="267">
        <v>43639.0</v>
      </c>
      <c r="B8326" s="57">
        <v>174.0</v>
      </c>
      <c r="C8326" s="57">
        <v>21.0</v>
      </c>
      <c r="D8326" s="268">
        <v>0.416666666666667</v>
      </c>
      <c r="E8326" s="269">
        <v>1.5063065676075305E-4</v>
      </c>
      <c r="F8326" s="269">
        <v>5.298179211329092E-5</v>
      </c>
    </row>
    <row r="8327" ht="14.25" customHeight="1">
      <c r="A8327" s="267">
        <v>43639.0</v>
      </c>
      <c r="B8327" s="57">
        <v>174.0</v>
      </c>
      <c r="C8327" s="57">
        <v>22.0</v>
      </c>
      <c r="D8327" s="268">
        <v>0.4375</v>
      </c>
      <c r="E8327" s="269">
        <v>1.5662565106983682E-4</v>
      </c>
      <c r="F8327" s="269">
        <v>5.117900901680845E-5</v>
      </c>
    </row>
    <row r="8328" ht="14.25" customHeight="1">
      <c r="A8328" s="267">
        <v>43639.0</v>
      </c>
      <c r="B8328" s="57">
        <v>174.0</v>
      </c>
      <c r="C8328" s="57">
        <v>23.0</v>
      </c>
      <c r="D8328" s="268">
        <v>0.458333333333333</v>
      </c>
      <c r="E8328" s="269">
        <v>1.7301379800779842E-4</v>
      </c>
      <c r="F8328" s="269">
        <v>5.08785451673947E-5</v>
      </c>
    </row>
    <row r="8329" ht="14.25" customHeight="1">
      <c r="A8329" s="267">
        <v>43639.0</v>
      </c>
      <c r="B8329" s="57">
        <v>174.0</v>
      </c>
      <c r="C8329" s="57">
        <v>24.0</v>
      </c>
      <c r="D8329" s="268">
        <v>0.479166666666667</v>
      </c>
      <c r="E8329" s="269">
        <v>1.923991518037433E-4</v>
      </c>
      <c r="F8329" s="269">
        <v>5.167978209916469E-5</v>
      </c>
    </row>
    <row r="8330" ht="14.25" customHeight="1">
      <c r="A8330" s="267">
        <v>43639.0</v>
      </c>
      <c r="B8330" s="57">
        <v>174.0</v>
      </c>
      <c r="C8330" s="57">
        <v>25.0</v>
      </c>
      <c r="D8330" s="268">
        <v>0.5</v>
      </c>
      <c r="E8330" s="269">
        <v>2.0913399656898122E-4</v>
      </c>
      <c r="F8330" s="269">
        <v>5.208040056504968E-5</v>
      </c>
    </row>
    <row r="8331" ht="14.25" customHeight="1">
      <c r="A8331" s="267">
        <v>43639.0</v>
      </c>
      <c r="B8331" s="57">
        <v>174.0</v>
      </c>
      <c r="C8331" s="57">
        <v>26.0</v>
      </c>
      <c r="D8331" s="268">
        <v>0.520833333333333</v>
      </c>
      <c r="E8331" s="269">
        <v>1.8453891448232403E-4</v>
      </c>
      <c r="F8331" s="269">
        <v>5.117900901680845E-5</v>
      </c>
    </row>
    <row r="8332" ht="14.25" customHeight="1">
      <c r="A8332" s="267">
        <v>43639.0</v>
      </c>
      <c r="B8332" s="57">
        <v>174.0</v>
      </c>
      <c r="C8332" s="57">
        <v>27.0</v>
      </c>
      <c r="D8332" s="268">
        <v>0.541666666666667</v>
      </c>
      <c r="E8332" s="269">
        <v>1.923995718355191E-4</v>
      </c>
      <c r="F8332" s="269">
        <v>4.937622592032595E-5</v>
      </c>
    </row>
    <row r="8333" ht="14.25" customHeight="1">
      <c r="A8333" s="267">
        <v>43639.0</v>
      </c>
      <c r="B8333" s="57">
        <v>174.0</v>
      </c>
      <c r="C8333" s="57">
        <v>28.0</v>
      </c>
      <c r="D8333" s="268">
        <v>0.5625</v>
      </c>
      <c r="E8333" s="269">
        <v>1.9955504509323201E-4</v>
      </c>
      <c r="F8333" s="269">
        <v>4.9977153619153456E-5</v>
      </c>
    </row>
    <row r="8334" ht="14.25" customHeight="1">
      <c r="A8334" s="267">
        <v>43639.0</v>
      </c>
      <c r="B8334" s="57">
        <v>174.0</v>
      </c>
      <c r="C8334" s="57">
        <v>29.0</v>
      </c>
      <c r="D8334" s="268">
        <v>0.583333333333333</v>
      </c>
      <c r="E8334" s="269">
        <v>2.0455265522956997E-4</v>
      </c>
      <c r="F8334" s="269">
        <v>4.92760713038547E-5</v>
      </c>
    </row>
    <row r="8335" ht="14.25" customHeight="1">
      <c r="A8335" s="267">
        <v>43639.0</v>
      </c>
      <c r="B8335" s="57">
        <v>174.0</v>
      </c>
      <c r="C8335" s="57">
        <v>30.0</v>
      </c>
      <c r="D8335" s="268">
        <v>0.604166666666667</v>
      </c>
      <c r="E8335" s="269">
        <v>1.8976103487501243E-4</v>
      </c>
      <c r="F8335" s="269">
        <v>4.977684438621095E-5</v>
      </c>
    </row>
    <row r="8336" ht="14.25" customHeight="1">
      <c r="A8336" s="267">
        <v>43639.0</v>
      </c>
      <c r="B8336" s="57">
        <v>174.0</v>
      </c>
      <c r="C8336" s="57">
        <v>31.0</v>
      </c>
      <c r="D8336" s="268">
        <v>0.625</v>
      </c>
      <c r="E8336" s="269">
        <v>1.8199951149984358E-4</v>
      </c>
      <c r="F8336" s="269">
        <v>5.047792670150969E-5</v>
      </c>
    </row>
    <row r="8337" ht="14.25" customHeight="1">
      <c r="A8337" s="267">
        <v>43639.0</v>
      </c>
      <c r="B8337" s="57">
        <v>174.0</v>
      </c>
      <c r="C8337" s="57">
        <v>32.0</v>
      </c>
      <c r="D8337" s="268">
        <v>0.645833333333333</v>
      </c>
      <c r="E8337" s="269">
        <v>1.5383684469430397E-4</v>
      </c>
      <c r="F8337" s="269">
        <v>5.248101903093467E-5</v>
      </c>
    </row>
    <row r="8338" ht="14.25" customHeight="1">
      <c r="A8338" s="267">
        <v>43639.0</v>
      </c>
      <c r="B8338" s="57">
        <v>174.0</v>
      </c>
      <c r="C8338" s="57">
        <v>33.0</v>
      </c>
      <c r="D8338" s="268">
        <v>0.666666666666667</v>
      </c>
      <c r="E8338" s="269">
        <v>1.2398630423050093E-4</v>
      </c>
      <c r="F8338" s="269">
        <v>5.498488444271591E-5</v>
      </c>
    </row>
    <row r="8339" ht="14.25" customHeight="1">
      <c r="A8339" s="267">
        <v>43639.0</v>
      </c>
      <c r="B8339" s="57">
        <v>174.0</v>
      </c>
      <c r="C8339" s="57">
        <v>34.0</v>
      </c>
      <c r="D8339" s="268">
        <v>0.6875</v>
      </c>
      <c r="E8339" s="269">
        <v>1.0505415194903257E-4</v>
      </c>
      <c r="F8339" s="269">
        <v>6.0092769882749627E-5</v>
      </c>
    </row>
    <row r="8340" ht="14.25" customHeight="1">
      <c r="A8340" s="267">
        <v>43639.0</v>
      </c>
      <c r="B8340" s="57">
        <v>174.0</v>
      </c>
      <c r="C8340" s="57">
        <v>35.0</v>
      </c>
      <c r="D8340" s="268">
        <v>0.708333333333333</v>
      </c>
      <c r="E8340" s="269">
        <v>8.881314036790628E-5</v>
      </c>
      <c r="F8340" s="269">
        <v>6.53008099392546E-5</v>
      </c>
    </row>
    <row r="8341" ht="14.25" customHeight="1">
      <c r="A8341" s="267">
        <v>43639.0</v>
      </c>
      <c r="B8341" s="57">
        <v>174.0</v>
      </c>
      <c r="C8341" s="57">
        <v>36.0</v>
      </c>
      <c r="D8341" s="268">
        <v>0.729166666666667</v>
      </c>
      <c r="E8341" s="269">
        <v>7.713021285670712E-5</v>
      </c>
      <c r="F8341" s="269">
        <v>6.710359303573709E-5</v>
      </c>
    </row>
    <row r="8342" ht="14.25" customHeight="1">
      <c r="A8342" s="267">
        <v>43639.0</v>
      </c>
      <c r="B8342" s="57">
        <v>174.0</v>
      </c>
      <c r="C8342" s="57">
        <v>37.0</v>
      </c>
      <c r="D8342" s="268">
        <v>0.75</v>
      </c>
      <c r="E8342" s="269">
        <v>5.5675756640419615E-5</v>
      </c>
      <c r="F8342" s="269">
        <v>6.790482996750707E-5</v>
      </c>
    </row>
    <row r="8343" ht="14.25" customHeight="1">
      <c r="A8343" s="267">
        <v>43639.0</v>
      </c>
      <c r="B8343" s="57">
        <v>174.0</v>
      </c>
      <c r="C8343" s="57">
        <v>38.0</v>
      </c>
      <c r="D8343" s="268">
        <v>0.770833333333333</v>
      </c>
      <c r="E8343" s="269">
        <v>4.2423582681756107E-5</v>
      </c>
      <c r="F8343" s="269">
        <v>6.720374765220833E-5</v>
      </c>
    </row>
    <row r="8344" ht="14.25" customHeight="1">
      <c r="A8344" s="267">
        <v>43639.0</v>
      </c>
      <c r="B8344" s="57">
        <v>174.0</v>
      </c>
      <c r="C8344" s="57">
        <v>39.0</v>
      </c>
      <c r="D8344" s="268">
        <v>0.791666666666667</v>
      </c>
      <c r="E8344" s="269">
        <v>3.06093903473338E-5</v>
      </c>
      <c r="F8344" s="269">
        <v>6.520065532278334E-5</v>
      </c>
    </row>
    <row r="8345" ht="14.25" customHeight="1">
      <c r="A8345" s="267">
        <v>43639.0</v>
      </c>
      <c r="B8345" s="57">
        <v>174.0</v>
      </c>
      <c r="C8345" s="57">
        <v>40.0</v>
      </c>
      <c r="D8345" s="268">
        <v>0.8125</v>
      </c>
      <c r="E8345" s="269">
        <v>1.962200412168729E-5</v>
      </c>
      <c r="F8345" s="269">
        <v>6.580158302161085E-5</v>
      </c>
    </row>
    <row r="8346" ht="14.25" customHeight="1">
      <c r="A8346" s="267">
        <v>43639.0</v>
      </c>
      <c r="B8346" s="57">
        <v>174.0</v>
      </c>
      <c r="C8346" s="57">
        <v>41.0</v>
      </c>
      <c r="D8346" s="268">
        <v>0.833333333333333</v>
      </c>
      <c r="E8346" s="269">
        <v>7.4674615327438684E-6</v>
      </c>
      <c r="F8346" s="269">
        <v>6.34980268427721E-5</v>
      </c>
    </row>
    <row r="8347" ht="14.25" customHeight="1">
      <c r="A8347" s="267">
        <v>43639.0</v>
      </c>
      <c r="B8347" s="57">
        <v>174.0</v>
      </c>
      <c r="C8347" s="57">
        <v>42.0</v>
      </c>
      <c r="D8347" s="268">
        <v>0.854166666666667</v>
      </c>
      <c r="E8347" s="269">
        <v>8.065663134536809E-7</v>
      </c>
      <c r="F8347" s="269">
        <v>6.209586221217463E-5</v>
      </c>
    </row>
    <row r="8348" ht="14.25" customHeight="1">
      <c r="A8348" s="267">
        <v>43639.0</v>
      </c>
      <c r="B8348" s="57">
        <v>174.0</v>
      </c>
      <c r="C8348" s="57">
        <v>43.0</v>
      </c>
      <c r="D8348" s="268">
        <v>0.875</v>
      </c>
      <c r="E8348" s="269">
        <v>1.7228720881759612E-8</v>
      </c>
      <c r="F8348" s="269">
        <v>6.359818145924337E-5</v>
      </c>
    </row>
    <row r="8349" ht="14.25" customHeight="1">
      <c r="A8349" s="267">
        <v>43639.0</v>
      </c>
      <c r="B8349" s="57">
        <v>174.0</v>
      </c>
      <c r="C8349" s="57">
        <v>44.0</v>
      </c>
      <c r="D8349" s="268">
        <v>0.895833333333333</v>
      </c>
      <c r="E8349" s="269">
        <v>0.0</v>
      </c>
      <c r="F8349" s="269">
        <v>6.299725376041584E-5</v>
      </c>
    </row>
    <row r="8350" ht="14.25" customHeight="1">
      <c r="A8350" s="267">
        <v>43639.0</v>
      </c>
      <c r="B8350" s="57">
        <v>174.0</v>
      </c>
      <c r="C8350" s="57">
        <v>45.0</v>
      </c>
      <c r="D8350" s="268">
        <v>0.916666666666667</v>
      </c>
      <c r="E8350" s="269">
        <v>0.0</v>
      </c>
      <c r="F8350" s="269">
        <v>6.129462528040462E-5</v>
      </c>
    </row>
    <row r="8351" ht="14.25" customHeight="1">
      <c r="A8351" s="267">
        <v>43639.0</v>
      </c>
      <c r="B8351" s="57">
        <v>174.0</v>
      </c>
      <c r="C8351" s="57">
        <v>46.0</v>
      </c>
      <c r="D8351" s="268">
        <v>0.9375</v>
      </c>
      <c r="E8351" s="269">
        <v>0.0</v>
      </c>
      <c r="F8351" s="269">
        <v>5.558581214154341E-5</v>
      </c>
    </row>
    <row r="8352" ht="14.25" customHeight="1">
      <c r="A8352" s="267">
        <v>43639.0</v>
      </c>
      <c r="B8352" s="57">
        <v>174.0</v>
      </c>
      <c r="C8352" s="57">
        <v>47.0</v>
      </c>
      <c r="D8352" s="268">
        <v>0.958333333333333</v>
      </c>
      <c r="E8352" s="269">
        <v>0.0</v>
      </c>
      <c r="F8352" s="269">
        <v>5.1078854400337184E-5</v>
      </c>
    </row>
    <row r="8353" ht="14.25" customHeight="1">
      <c r="A8353" s="267">
        <v>43639.0</v>
      </c>
      <c r="B8353" s="57">
        <v>174.0</v>
      </c>
      <c r="C8353" s="57">
        <v>48.0</v>
      </c>
      <c r="D8353" s="268">
        <v>0.979166666666667</v>
      </c>
      <c r="E8353" s="269">
        <v>0.0</v>
      </c>
      <c r="F8353" s="269">
        <v>4.476911356264847E-5</v>
      </c>
    </row>
    <row r="8354" ht="14.25" customHeight="1">
      <c r="A8354" s="267">
        <v>43640.0</v>
      </c>
      <c r="B8354" s="57">
        <v>175.0</v>
      </c>
      <c r="C8354" s="57">
        <v>1.0</v>
      </c>
      <c r="D8354" s="268">
        <v>0.0</v>
      </c>
      <c r="E8354" s="269">
        <v>0.0</v>
      </c>
      <c r="F8354" s="269">
        <v>3.7658135793189774E-5</v>
      </c>
    </row>
    <row r="8355" ht="14.25" customHeight="1">
      <c r="A8355" s="267">
        <v>43640.0</v>
      </c>
      <c r="B8355" s="57">
        <v>175.0</v>
      </c>
      <c r="C8355" s="57">
        <v>2.0</v>
      </c>
      <c r="D8355" s="268">
        <v>0.020833333333333332</v>
      </c>
      <c r="E8355" s="269">
        <v>0.0</v>
      </c>
      <c r="F8355" s="269">
        <v>3.2950868819041045E-5</v>
      </c>
    </row>
    <row r="8356" ht="14.25" customHeight="1">
      <c r="A8356" s="267">
        <v>43640.0</v>
      </c>
      <c r="B8356" s="57">
        <v>175.0</v>
      </c>
      <c r="C8356" s="57">
        <v>3.0</v>
      </c>
      <c r="D8356" s="268">
        <v>0.0416666666666667</v>
      </c>
      <c r="E8356" s="269">
        <v>0.0</v>
      </c>
      <c r="F8356" s="269">
        <v>3.0346848790788564E-5</v>
      </c>
    </row>
    <row r="8357" ht="14.25" customHeight="1">
      <c r="A8357" s="267">
        <v>43640.0</v>
      </c>
      <c r="B8357" s="57">
        <v>175.0</v>
      </c>
      <c r="C8357" s="57">
        <v>4.0</v>
      </c>
      <c r="D8357" s="268">
        <v>0.0625</v>
      </c>
      <c r="E8357" s="269">
        <v>0.0</v>
      </c>
      <c r="F8357" s="269">
        <v>2.9645766475489823E-5</v>
      </c>
    </row>
    <row r="8358" ht="14.25" customHeight="1">
      <c r="A8358" s="267">
        <v>43640.0</v>
      </c>
      <c r="B8358" s="57">
        <v>175.0</v>
      </c>
      <c r="C8358" s="57">
        <v>5.0</v>
      </c>
      <c r="D8358" s="268">
        <v>0.0833333333333333</v>
      </c>
      <c r="E8358" s="269">
        <v>0.0</v>
      </c>
      <c r="F8358" s="269">
        <v>2.7342210296651082E-5</v>
      </c>
    </row>
    <row r="8359" ht="14.25" customHeight="1">
      <c r="A8359" s="267">
        <v>43640.0</v>
      </c>
      <c r="B8359" s="57">
        <v>175.0</v>
      </c>
      <c r="C8359" s="57">
        <v>6.0</v>
      </c>
      <c r="D8359" s="268">
        <v>0.104166666666667</v>
      </c>
      <c r="E8359" s="269">
        <v>0.0</v>
      </c>
      <c r="F8359" s="269">
        <v>2.594004566605359E-5</v>
      </c>
    </row>
    <row r="8360" ht="14.25" customHeight="1">
      <c r="A8360" s="267">
        <v>43640.0</v>
      </c>
      <c r="B8360" s="57">
        <v>175.0</v>
      </c>
      <c r="C8360" s="57">
        <v>7.0</v>
      </c>
      <c r="D8360" s="268">
        <v>0.125</v>
      </c>
      <c r="E8360" s="269">
        <v>0.0</v>
      </c>
      <c r="F8360" s="269">
        <v>2.644081874840984E-5</v>
      </c>
    </row>
    <row r="8361" ht="14.25" customHeight="1">
      <c r="A8361" s="267">
        <v>43640.0</v>
      </c>
      <c r="B8361" s="57">
        <v>175.0</v>
      </c>
      <c r="C8361" s="57">
        <v>8.0</v>
      </c>
      <c r="D8361" s="268">
        <v>0.145833333333333</v>
      </c>
      <c r="E8361" s="269">
        <v>1.2514994772160263E-6</v>
      </c>
      <c r="F8361" s="269">
        <v>2.543927258369735E-5</v>
      </c>
    </row>
    <row r="8362" ht="14.25" customHeight="1">
      <c r="A8362" s="267">
        <v>43640.0</v>
      </c>
      <c r="B8362" s="57">
        <v>175.0</v>
      </c>
      <c r="C8362" s="57">
        <v>9.0</v>
      </c>
      <c r="D8362" s="268">
        <v>0.166666666666667</v>
      </c>
      <c r="E8362" s="269">
        <v>1.6912867532975014E-6</v>
      </c>
      <c r="F8362" s="269">
        <v>2.5739736433111092E-5</v>
      </c>
    </row>
    <row r="8363" ht="14.25" customHeight="1">
      <c r="A8363" s="267">
        <v>43640.0</v>
      </c>
      <c r="B8363" s="57">
        <v>175.0</v>
      </c>
      <c r="C8363" s="57">
        <v>10.0</v>
      </c>
      <c r="D8363" s="268">
        <v>0.1875</v>
      </c>
      <c r="E8363" s="269">
        <v>4.676362284166154E-6</v>
      </c>
      <c r="F8363" s="269">
        <v>2.6340664131938587E-5</v>
      </c>
    </row>
    <row r="8364" ht="14.25" customHeight="1">
      <c r="A8364" s="267">
        <v>43640.0</v>
      </c>
      <c r="B8364" s="57">
        <v>175.0</v>
      </c>
      <c r="C8364" s="57">
        <v>11.0</v>
      </c>
      <c r="D8364" s="268">
        <v>0.208333333333333</v>
      </c>
      <c r="E8364" s="269">
        <v>1.0994523949549906E-5</v>
      </c>
      <c r="F8364" s="269">
        <v>2.654097336488109E-5</v>
      </c>
    </row>
    <row r="8365" ht="14.25" customHeight="1">
      <c r="A8365" s="267">
        <v>43640.0</v>
      </c>
      <c r="B8365" s="57">
        <v>175.0</v>
      </c>
      <c r="C8365" s="57">
        <v>12.0</v>
      </c>
      <c r="D8365" s="268">
        <v>0.229166666666667</v>
      </c>
      <c r="E8365" s="269">
        <v>1.8489677800397912E-5</v>
      </c>
      <c r="F8365" s="269">
        <v>2.7342210296651082E-5</v>
      </c>
    </row>
    <row r="8366" ht="14.25" customHeight="1">
      <c r="A8366" s="267">
        <v>43640.0</v>
      </c>
      <c r="B8366" s="57">
        <v>175.0</v>
      </c>
      <c r="C8366" s="57">
        <v>13.0</v>
      </c>
      <c r="D8366" s="268">
        <v>0.25</v>
      </c>
      <c r="E8366" s="269">
        <v>3.465814406845389E-5</v>
      </c>
      <c r="F8366" s="269">
        <v>3.1047931106087315E-5</v>
      </c>
    </row>
    <row r="8367" ht="14.25" customHeight="1">
      <c r="A8367" s="267">
        <v>43640.0</v>
      </c>
      <c r="B8367" s="57">
        <v>175.0</v>
      </c>
      <c r="C8367" s="57">
        <v>14.0</v>
      </c>
      <c r="D8367" s="268">
        <v>0.270833333333333</v>
      </c>
      <c r="E8367" s="269">
        <v>5.216372627312555E-5</v>
      </c>
      <c r="F8367" s="269">
        <v>3.845937272495976E-5</v>
      </c>
    </row>
    <row r="8368" ht="14.25" customHeight="1">
      <c r="A8368" s="267">
        <v>43640.0</v>
      </c>
      <c r="B8368" s="57">
        <v>175.0</v>
      </c>
      <c r="C8368" s="57">
        <v>15.0</v>
      </c>
      <c r="D8368" s="268">
        <v>0.291666666666667</v>
      </c>
      <c r="E8368" s="269">
        <v>7.294775438010701E-5</v>
      </c>
      <c r="F8368" s="269">
        <v>4.346710354852223E-5</v>
      </c>
    </row>
    <row r="8369" ht="14.25" customHeight="1">
      <c r="A8369" s="267">
        <v>43640.0</v>
      </c>
      <c r="B8369" s="57">
        <v>175.0</v>
      </c>
      <c r="C8369" s="57">
        <v>16.0</v>
      </c>
      <c r="D8369" s="268">
        <v>0.3125</v>
      </c>
      <c r="E8369" s="269">
        <v>9.706606223568672E-5</v>
      </c>
      <c r="F8369" s="269">
        <v>4.887545283796971E-5</v>
      </c>
    </row>
    <row r="8370" ht="14.25" customHeight="1">
      <c r="A8370" s="267">
        <v>43640.0</v>
      </c>
      <c r="B8370" s="57">
        <v>175.0</v>
      </c>
      <c r="C8370" s="57">
        <v>17.0</v>
      </c>
      <c r="D8370" s="268">
        <v>0.333333333333333</v>
      </c>
      <c r="E8370" s="269">
        <v>1.1693668788369864E-4</v>
      </c>
      <c r="F8370" s="269">
        <v>5.167978209916469E-5</v>
      </c>
    </row>
    <row r="8371" ht="14.25" customHeight="1">
      <c r="A8371" s="267">
        <v>43640.0</v>
      </c>
      <c r="B8371" s="57">
        <v>175.0</v>
      </c>
      <c r="C8371" s="57">
        <v>18.0</v>
      </c>
      <c r="D8371" s="268">
        <v>0.354166666666667</v>
      </c>
      <c r="E8371" s="269">
        <v>1.2748403827915212E-4</v>
      </c>
      <c r="F8371" s="269">
        <v>5.368287442858966E-5</v>
      </c>
    </row>
    <row r="8372" ht="14.25" customHeight="1">
      <c r="A8372" s="267">
        <v>43640.0</v>
      </c>
      <c r="B8372" s="57">
        <v>175.0</v>
      </c>
      <c r="C8372" s="57">
        <v>19.0</v>
      </c>
      <c r="D8372" s="268">
        <v>0.375</v>
      </c>
      <c r="E8372" s="269">
        <v>1.589835598559851E-4</v>
      </c>
      <c r="F8372" s="269">
        <v>5.418364751094592E-5</v>
      </c>
    </row>
    <row r="8373" ht="14.25" customHeight="1">
      <c r="A8373" s="267">
        <v>43640.0</v>
      </c>
      <c r="B8373" s="57">
        <v>175.0</v>
      </c>
      <c r="C8373" s="57">
        <v>20.0</v>
      </c>
      <c r="D8373" s="268">
        <v>0.395833333333333</v>
      </c>
      <c r="E8373" s="269">
        <v>1.602328091636379E-4</v>
      </c>
      <c r="F8373" s="269">
        <v>5.3783029045060915E-5</v>
      </c>
    </row>
    <row r="8374" ht="14.25" customHeight="1">
      <c r="A8374" s="267">
        <v>43640.0</v>
      </c>
      <c r="B8374" s="57">
        <v>175.0</v>
      </c>
      <c r="C8374" s="57">
        <v>21.0</v>
      </c>
      <c r="D8374" s="268">
        <v>0.416666666666667</v>
      </c>
      <c r="E8374" s="269">
        <v>1.9041578290018537E-4</v>
      </c>
      <c r="F8374" s="269">
        <v>5.388318366153217E-5</v>
      </c>
    </row>
    <row r="8375" ht="14.25" customHeight="1">
      <c r="A8375" s="267">
        <v>43640.0</v>
      </c>
      <c r="B8375" s="57">
        <v>175.0</v>
      </c>
      <c r="C8375" s="57">
        <v>22.0</v>
      </c>
      <c r="D8375" s="268">
        <v>0.4375</v>
      </c>
      <c r="E8375" s="269">
        <v>1.777980838123111E-4</v>
      </c>
      <c r="F8375" s="269">
        <v>5.238086441446342E-5</v>
      </c>
    </row>
    <row r="8376" ht="14.25" customHeight="1">
      <c r="A8376" s="267">
        <v>43640.0</v>
      </c>
      <c r="B8376" s="57">
        <v>175.0</v>
      </c>
      <c r="C8376" s="57">
        <v>23.0</v>
      </c>
      <c r="D8376" s="268">
        <v>0.458333333333333</v>
      </c>
      <c r="E8376" s="269">
        <v>1.7395881617068875E-4</v>
      </c>
      <c r="F8376" s="269">
        <v>5.308194672976218E-5</v>
      </c>
    </row>
    <row r="8377" ht="14.25" customHeight="1">
      <c r="A8377" s="267">
        <v>43640.0</v>
      </c>
      <c r="B8377" s="57">
        <v>175.0</v>
      </c>
      <c r="C8377" s="57">
        <v>24.0</v>
      </c>
      <c r="D8377" s="268">
        <v>0.479166666666667</v>
      </c>
      <c r="E8377" s="269">
        <v>1.816172456350038E-4</v>
      </c>
      <c r="F8377" s="269">
        <v>5.338241057917592E-5</v>
      </c>
    </row>
    <row r="8378" ht="14.25" customHeight="1">
      <c r="A8378" s="267">
        <v>43640.0</v>
      </c>
      <c r="B8378" s="57">
        <v>175.0</v>
      </c>
      <c r="C8378" s="57">
        <v>25.0</v>
      </c>
      <c r="D8378" s="268">
        <v>0.5</v>
      </c>
      <c r="E8378" s="269">
        <v>2.0677364137453537E-4</v>
      </c>
      <c r="F8378" s="269">
        <v>5.478457520977341E-5</v>
      </c>
    </row>
    <row r="8379" ht="14.25" customHeight="1">
      <c r="A8379" s="267">
        <v>43640.0</v>
      </c>
      <c r="B8379" s="57">
        <v>175.0</v>
      </c>
      <c r="C8379" s="57">
        <v>26.0</v>
      </c>
      <c r="D8379" s="268">
        <v>0.520833333333333</v>
      </c>
      <c r="E8379" s="269">
        <v>1.9470475925290048E-4</v>
      </c>
      <c r="F8379" s="269">
        <v>5.3783029045060915E-5</v>
      </c>
    </row>
    <row r="8380" ht="14.25" customHeight="1">
      <c r="A8380" s="267">
        <v>43640.0</v>
      </c>
      <c r="B8380" s="57">
        <v>175.0</v>
      </c>
      <c r="C8380" s="57">
        <v>27.0</v>
      </c>
      <c r="D8380" s="268">
        <v>0.541666666666667</v>
      </c>
      <c r="E8380" s="269">
        <v>1.817588322894617E-4</v>
      </c>
      <c r="F8380" s="269">
        <v>5.127916363327967E-5</v>
      </c>
    </row>
    <row r="8381" ht="14.25" customHeight="1">
      <c r="A8381" s="267">
        <v>43640.0</v>
      </c>
      <c r="B8381" s="57">
        <v>175.0</v>
      </c>
      <c r="C8381" s="57">
        <v>28.0</v>
      </c>
      <c r="D8381" s="268">
        <v>0.5625</v>
      </c>
      <c r="E8381" s="269">
        <v>1.678435212978154E-4</v>
      </c>
      <c r="F8381" s="269">
        <v>5.0578081317980936E-5</v>
      </c>
    </row>
    <row r="8382" ht="14.25" customHeight="1">
      <c r="A8382" s="267">
        <v>43640.0</v>
      </c>
      <c r="B8382" s="57">
        <v>175.0</v>
      </c>
      <c r="C8382" s="57">
        <v>29.0</v>
      </c>
      <c r="D8382" s="268">
        <v>0.583333333333333</v>
      </c>
      <c r="E8382" s="269">
        <v>1.820664070273983E-4</v>
      </c>
      <c r="F8382" s="269">
        <v>5.0277617468567196E-5</v>
      </c>
    </row>
    <row r="8383" ht="14.25" customHeight="1">
      <c r="A8383" s="267">
        <v>43640.0</v>
      </c>
      <c r="B8383" s="57">
        <v>175.0</v>
      </c>
      <c r="C8383" s="57">
        <v>30.0</v>
      </c>
      <c r="D8383" s="268">
        <v>0.604166666666667</v>
      </c>
      <c r="E8383" s="269">
        <v>1.7967530928416945E-4</v>
      </c>
      <c r="F8383" s="269">
        <v>5.0077308235624696E-5</v>
      </c>
    </row>
    <row r="8384" ht="14.25" customHeight="1">
      <c r="A8384" s="267">
        <v>43640.0</v>
      </c>
      <c r="B8384" s="57">
        <v>175.0</v>
      </c>
      <c r="C8384" s="57">
        <v>31.0</v>
      </c>
      <c r="D8384" s="268">
        <v>0.625</v>
      </c>
      <c r="E8384" s="269">
        <v>1.602496852187324E-4</v>
      </c>
      <c r="F8384" s="269">
        <v>4.977684438621095E-5</v>
      </c>
    </row>
    <row r="8385" ht="14.25" customHeight="1">
      <c r="A8385" s="267">
        <v>43640.0</v>
      </c>
      <c r="B8385" s="57">
        <v>175.0</v>
      </c>
      <c r="C8385" s="57">
        <v>32.0</v>
      </c>
      <c r="D8385" s="268">
        <v>0.645833333333333</v>
      </c>
      <c r="E8385" s="269">
        <v>1.2019021774116211E-4</v>
      </c>
      <c r="F8385" s="269">
        <v>5.218055518152093E-5</v>
      </c>
    </row>
    <row r="8386" ht="14.25" customHeight="1">
      <c r="A8386" s="267">
        <v>43640.0</v>
      </c>
      <c r="B8386" s="57">
        <v>175.0</v>
      </c>
      <c r="C8386" s="57">
        <v>33.0</v>
      </c>
      <c r="D8386" s="268">
        <v>0.666666666666667</v>
      </c>
      <c r="E8386" s="269">
        <v>9.018639692580643E-5</v>
      </c>
      <c r="F8386" s="269">
        <v>5.398333827800342E-5</v>
      </c>
    </row>
    <row r="8387" ht="14.25" customHeight="1">
      <c r="A8387" s="267">
        <v>43640.0</v>
      </c>
      <c r="B8387" s="57">
        <v>175.0</v>
      </c>
      <c r="C8387" s="57">
        <v>34.0</v>
      </c>
      <c r="D8387" s="268">
        <v>0.6875</v>
      </c>
      <c r="E8387" s="269">
        <v>8.14939289443016E-5</v>
      </c>
      <c r="F8387" s="269">
        <v>5.73885952380259E-5</v>
      </c>
    </row>
    <row r="8388" ht="14.25" customHeight="1">
      <c r="A8388" s="267">
        <v>43640.0</v>
      </c>
      <c r="B8388" s="57">
        <v>175.0</v>
      </c>
      <c r="C8388" s="57">
        <v>35.0</v>
      </c>
      <c r="D8388" s="268">
        <v>0.708333333333333</v>
      </c>
      <c r="E8388" s="269">
        <v>7.08124762118797E-5</v>
      </c>
      <c r="F8388" s="269">
        <v>6.169524374628963E-5</v>
      </c>
    </row>
    <row r="8389" ht="14.25" customHeight="1">
      <c r="A8389" s="267">
        <v>43640.0</v>
      </c>
      <c r="B8389" s="57">
        <v>175.0</v>
      </c>
      <c r="C8389" s="57">
        <v>36.0</v>
      </c>
      <c r="D8389" s="268">
        <v>0.729166666666667</v>
      </c>
      <c r="E8389" s="269">
        <v>6.649460497881931E-5</v>
      </c>
      <c r="F8389" s="269">
        <v>6.379849069218586E-5</v>
      </c>
    </row>
    <row r="8390" ht="14.25" customHeight="1">
      <c r="A8390" s="267">
        <v>43640.0</v>
      </c>
      <c r="B8390" s="57">
        <v>175.0</v>
      </c>
      <c r="C8390" s="57">
        <v>37.0</v>
      </c>
      <c r="D8390" s="268">
        <v>0.75</v>
      </c>
      <c r="E8390" s="269">
        <v>4.1893912308607674E-5</v>
      </c>
      <c r="F8390" s="269">
        <v>6.459972762395585E-5</v>
      </c>
    </row>
    <row r="8391" ht="14.25" customHeight="1">
      <c r="A8391" s="267">
        <v>43640.0</v>
      </c>
      <c r="B8391" s="57">
        <v>175.0</v>
      </c>
      <c r="C8391" s="57">
        <v>38.0</v>
      </c>
      <c r="D8391" s="268">
        <v>0.770833333333333</v>
      </c>
      <c r="E8391" s="269">
        <v>3.4569048719561284E-5</v>
      </c>
      <c r="F8391" s="269">
        <v>6.480003685689835E-5</v>
      </c>
    </row>
    <row r="8392" ht="14.25" customHeight="1">
      <c r="A8392" s="267">
        <v>43640.0</v>
      </c>
      <c r="B8392" s="57">
        <v>175.0</v>
      </c>
      <c r="C8392" s="57">
        <v>39.0</v>
      </c>
      <c r="D8392" s="268">
        <v>0.791666666666667</v>
      </c>
      <c r="E8392" s="269">
        <v>2.3570642646512E-5</v>
      </c>
      <c r="F8392" s="269">
        <v>6.379849069218586E-5</v>
      </c>
    </row>
    <row r="8393" ht="14.25" customHeight="1">
      <c r="A8393" s="267">
        <v>43640.0</v>
      </c>
      <c r="B8393" s="57">
        <v>175.0</v>
      </c>
      <c r="C8393" s="57">
        <v>40.0</v>
      </c>
      <c r="D8393" s="268">
        <v>0.8125</v>
      </c>
      <c r="E8393" s="269">
        <v>1.2563889994110393E-5</v>
      </c>
      <c r="F8393" s="269">
        <v>6.179539836276087E-5</v>
      </c>
    </row>
    <row r="8394" ht="14.25" customHeight="1">
      <c r="A8394" s="267">
        <v>43640.0</v>
      </c>
      <c r="B8394" s="57">
        <v>175.0</v>
      </c>
      <c r="C8394" s="57">
        <v>41.0</v>
      </c>
      <c r="D8394" s="268">
        <v>0.833333333333333</v>
      </c>
      <c r="E8394" s="269">
        <v>5.039675277986016E-6</v>
      </c>
      <c r="F8394" s="269">
        <v>6.109431604746214E-5</v>
      </c>
    </row>
    <row r="8395" ht="14.25" customHeight="1">
      <c r="A8395" s="267">
        <v>43640.0</v>
      </c>
      <c r="B8395" s="57">
        <v>175.0</v>
      </c>
      <c r="C8395" s="57">
        <v>42.0</v>
      </c>
      <c r="D8395" s="268">
        <v>0.854166666666667</v>
      </c>
      <c r="E8395" s="269">
        <v>2.4400573224631006E-6</v>
      </c>
      <c r="F8395" s="269">
        <v>5.969215141686463E-5</v>
      </c>
    </row>
    <row r="8396" ht="14.25" customHeight="1">
      <c r="A8396" s="267">
        <v>43640.0</v>
      </c>
      <c r="B8396" s="57">
        <v>175.0</v>
      </c>
      <c r="C8396" s="57">
        <v>43.0</v>
      </c>
      <c r="D8396" s="268">
        <v>0.875</v>
      </c>
      <c r="E8396" s="269">
        <v>5.493215353604515E-9</v>
      </c>
      <c r="F8396" s="269">
        <v>6.069369758157713E-5</v>
      </c>
    </row>
    <row r="8397" ht="14.25" customHeight="1">
      <c r="A8397" s="267">
        <v>43640.0</v>
      </c>
      <c r="B8397" s="57">
        <v>175.0</v>
      </c>
      <c r="C8397" s="57">
        <v>44.0</v>
      </c>
      <c r="D8397" s="268">
        <v>0.895833333333333</v>
      </c>
      <c r="E8397" s="269">
        <v>0.0</v>
      </c>
      <c r="F8397" s="269">
        <v>6.159508912981838E-5</v>
      </c>
    </row>
    <row r="8398" ht="14.25" customHeight="1">
      <c r="A8398" s="267">
        <v>43640.0</v>
      </c>
      <c r="B8398" s="57">
        <v>175.0</v>
      </c>
      <c r="C8398" s="57">
        <v>45.0</v>
      </c>
      <c r="D8398" s="268">
        <v>0.916666666666667</v>
      </c>
      <c r="E8398" s="269">
        <v>0.0</v>
      </c>
      <c r="F8398" s="269">
        <v>6.0092769882749627E-5</v>
      </c>
    </row>
    <row r="8399" ht="14.25" customHeight="1">
      <c r="A8399" s="267">
        <v>43640.0</v>
      </c>
      <c r="B8399" s="57">
        <v>175.0</v>
      </c>
      <c r="C8399" s="57">
        <v>46.0</v>
      </c>
      <c r="D8399" s="268">
        <v>0.9375</v>
      </c>
      <c r="E8399" s="269">
        <v>0.0</v>
      </c>
      <c r="F8399" s="269">
        <v>5.568596675801466E-5</v>
      </c>
    </row>
    <row r="8400" ht="14.25" customHeight="1">
      <c r="A8400" s="267">
        <v>43640.0</v>
      </c>
      <c r="B8400" s="57">
        <v>175.0</v>
      </c>
      <c r="C8400" s="57">
        <v>47.0</v>
      </c>
      <c r="D8400" s="268">
        <v>0.958333333333333</v>
      </c>
      <c r="E8400" s="269">
        <v>0.0</v>
      </c>
      <c r="F8400" s="269">
        <v>5.1479472866222185E-5</v>
      </c>
    </row>
    <row r="8401" ht="14.25" customHeight="1">
      <c r="A8401" s="267">
        <v>43640.0</v>
      </c>
      <c r="B8401" s="57">
        <v>175.0</v>
      </c>
      <c r="C8401" s="57">
        <v>48.0</v>
      </c>
      <c r="D8401" s="268">
        <v>0.979166666666667</v>
      </c>
      <c r="E8401" s="269">
        <v>0.0</v>
      </c>
      <c r="F8401" s="269">
        <v>4.6271432809717215E-5</v>
      </c>
    </row>
    <row r="8402" ht="14.25" customHeight="1">
      <c r="A8402" s="267">
        <v>43641.0</v>
      </c>
      <c r="B8402" s="57">
        <v>176.0</v>
      </c>
      <c r="C8402" s="57">
        <v>1.0</v>
      </c>
      <c r="D8402" s="268">
        <v>0.0</v>
      </c>
      <c r="E8402" s="269">
        <v>0.0</v>
      </c>
      <c r="F8402" s="269">
        <v>3.916045504025851E-5</v>
      </c>
    </row>
    <row r="8403" ht="14.25" customHeight="1">
      <c r="A8403" s="267">
        <v>43641.0</v>
      </c>
      <c r="B8403" s="57">
        <v>176.0</v>
      </c>
      <c r="C8403" s="57">
        <v>2.0</v>
      </c>
      <c r="D8403" s="268">
        <v>0.020833333333333332</v>
      </c>
      <c r="E8403" s="269">
        <v>0.0</v>
      </c>
      <c r="F8403" s="269">
        <v>3.515427038140853E-5</v>
      </c>
    </row>
    <row r="8404" ht="14.25" customHeight="1">
      <c r="A8404" s="267">
        <v>43641.0</v>
      </c>
      <c r="B8404" s="57">
        <v>176.0</v>
      </c>
      <c r="C8404" s="57">
        <v>3.0</v>
      </c>
      <c r="D8404" s="268">
        <v>0.0416666666666667</v>
      </c>
      <c r="E8404" s="269">
        <v>0.0</v>
      </c>
      <c r="F8404" s="269">
        <v>3.2049477270799804E-5</v>
      </c>
    </row>
    <row r="8405" ht="14.25" customHeight="1">
      <c r="A8405" s="267">
        <v>43641.0</v>
      </c>
      <c r="B8405" s="57">
        <v>176.0</v>
      </c>
      <c r="C8405" s="57">
        <v>4.0</v>
      </c>
      <c r="D8405" s="268">
        <v>0.0625</v>
      </c>
      <c r="E8405" s="269">
        <v>0.0</v>
      </c>
      <c r="F8405" s="269">
        <v>2.914499339313357E-5</v>
      </c>
    </row>
    <row r="8406" ht="14.25" customHeight="1">
      <c r="A8406" s="267">
        <v>43641.0</v>
      </c>
      <c r="B8406" s="57">
        <v>176.0</v>
      </c>
      <c r="C8406" s="57">
        <v>5.0</v>
      </c>
      <c r="D8406" s="268">
        <v>0.0833333333333333</v>
      </c>
      <c r="E8406" s="269">
        <v>0.0</v>
      </c>
      <c r="F8406" s="269">
        <v>2.8143447228421073E-5</v>
      </c>
    </row>
    <row r="8407" ht="14.25" customHeight="1">
      <c r="A8407" s="267">
        <v>43641.0</v>
      </c>
      <c r="B8407" s="57">
        <v>176.0</v>
      </c>
      <c r="C8407" s="57">
        <v>6.0</v>
      </c>
      <c r="D8407" s="268">
        <v>0.104166666666667</v>
      </c>
      <c r="E8407" s="269">
        <v>0.0</v>
      </c>
      <c r="F8407" s="269">
        <v>2.724205568017983E-5</v>
      </c>
    </row>
    <row r="8408" ht="14.25" customHeight="1">
      <c r="A8408" s="267">
        <v>43641.0</v>
      </c>
      <c r="B8408" s="57">
        <v>176.0</v>
      </c>
      <c r="C8408" s="57">
        <v>7.0</v>
      </c>
      <c r="D8408" s="268">
        <v>0.125</v>
      </c>
      <c r="E8408" s="269">
        <v>0.0</v>
      </c>
      <c r="F8408" s="269">
        <v>2.7141901063708585E-5</v>
      </c>
    </row>
    <row r="8409" ht="14.25" customHeight="1">
      <c r="A8409" s="267">
        <v>43641.0</v>
      </c>
      <c r="B8409" s="57">
        <v>176.0</v>
      </c>
      <c r="C8409" s="57">
        <v>8.0</v>
      </c>
      <c r="D8409" s="268">
        <v>0.145833333333333</v>
      </c>
      <c r="E8409" s="269">
        <v>1.3281218941884363E-6</v>
      </c>
      <c r="F8409" s="269">
        <v>2.6340664131938587E-5</v>
      </c>
    </row>
    <row r="8410" ht="14.25" customHeight="1">
      <c r="A8410" s="267">
        <v>43641.0</v>
      </c>
      <c r="B8410" s="57">
        <v>176.0</v>
      </c>
      <c r="C8410" s="57">
        <v>9.0</v>
      </c>
      <c r="D8410" s="268">
        <v>0.166666666666667</v>
      </c>
      <c r="E8410" s="269">
        <v>3.105295676475508E-6</v>
      </c>
      <c r="F8410" s="269">
        <v>2.6340664131938587E-5</v>
      </c>
    </row>
    <row r="8411" ht="14.25" customHeight="1">
      <c r="A8411" s="267">
        <v>43641.0</v>
      </c>
      <c r="B8411" s="57">
        <v>176.0</v>
      </c>
      <c r="C8411" s="57">
        <v>10.0</v>
      </c>
      <c r="D8411" s="268">
        <v>0.1875</v>
      </c>
      <c r="E8411" s="269">
        <v>9.269823210846577E-6</v>
      </c>
      <c r="F8411" s="269">
        <v>2.594004566605359E-5</v>
      </c>
    </row>
    <row r="8412" ht="14.25" customHeight="1">
      <c r="A8412" s="267">
        <v>43641.0</v>
      </c>
      <c r="B8412" s="57">
        <v>176.0</v>
      </c>
      <c r="C8412" s="57">
        <v>11.0</v>
      </c>
      <c r="D8412" s="268">
        <v>0.208333333333333</v>
      </c>
      <c r="E8412" s="269">
        <v>2.0788514143503737E-5</v>
      </c>
      <c r="F8412" s="269">
        <v>2.6240509515467337E-5</v>
      </c>
    </row>
    <row r="8413" ht="14.25" customHeight="1">
      <c r="A8413" s="267">
        <v>43641.0</v>
      </c>
      <c r="B8413" s="57">
        <v>176.0</v>
      </c>
      <c r="C8413" s="57">
        <v>12.0</v>
      </c>
      <c r="D8413" s="268">
        <v>0.229166666666667</v>
      </c>
      <c r="E8413" s="269">
        <v>3.534176971834579E-5</v>
      </c>
      <c r="F8413" s="269">
        <v>2.594004566605359E-5</v>
      </c>
    </row>
    <row r="8414" ht="14.25" customHeight="1">
      <c r="A8414" s="267">
        <v>43641.0</v>
      </c>
      <c r="B8414" s="57">
        <v>176.0</v>
      </c>
      <c r="C8414" s="57">
        <v>13.0</v>
      </c>
      <c r="D8414" s="268">
        <v>0.25</v>
      </c>
      <c r="E8414" s="269">
        <v>5.580687358090825E-5</v>
      </c>
      <c r="F8414" s="269">
        <v>2.9044838776662325E-5</v>
      </c>
    </row>
    <row r="8415" ht="14.25" customHeight="1">
      <c r="A8415" s="267">
        <v>43641.0</v>
      </c>
      <c r="B8415" s="57">
        <v>176.0</v>
      </c>
      <c r="C8415" s="57">
        <v>14.0</v>
      </c>
      <c r="D8415" s="268">
        <v>0.270833333333333</v>
      </c>
      <c r="E8415" s="269">
        <v>8.10650655134565E-5</v>
      </c>
      <c r="F8415" s="269">
        <v>3.2249786503742304E-5</v>
      </c>
    </row>
    <row r="8416" ht="14.25" customHeight="1">
      <c r="A8416" s="267">
        <v>43641.0</v>
      </c>
      <c r="B8416" s="57">
        <v>176.0</v>
      </c>
      <c r="C8416" s="57">
        <v>15.0</v>
      </c>
      <c r="D8416" s="268">
        <v>0.291666666666667</v>
      </c>
      <c r="E8416" s="269">
        <v>1.1927817996217871E-4</v>
      </c>
      <c r="F8416" s="269">
        <v>3.565504346376478E-5</v>
      </c>
    </row>
    <row r="8417" ht="14.25" customHeight="1">
      <c r="A8417" s="267">
        <v>43641.0</v>
      </c>
      <c r="B8417" s="57">
        <v>176.0</v>
      </c>
      <c r="C8417" s="57">
        <v>16.0</v>
      </c>
      <c r="D8417" s="268">
        <v>0.3125</v>
      </c>
      <c r="E8417" s="269">
        <v>1.3577400161439906E-4</v>
      </c>
      <c r="F8417" s="269">
        <v>4.146401121909723E-5</v>
      </c>
    </row>
    <row r="8418" ht="14.25" customHeight="1">
      <c r="A8418" s="267">
        <v>43641.0</v>
      </c>
      <c r="B8418" s="57">
        <v>176.0</v>
      </c>
      <c r="C8418" s="57">
        <v>17.0</v>
      </c>
      <c r="D8418" s="268">
        <v>0.333333333333333</v>
      </c>
      <c r="E8418" s="269">
        <v>1.5578097045511894E-4</v>
      </c>
      <c r="F8418" s="269">
        <v>4.6471742042659716E-5</v>
      </c>
    </row>
    <row r="8419" ht="14.25" customHeight="1">
      <c r="A8419" s="267">
        <v>43641.0</v>
      </c>
      <c r="B8419" s="57">
        <v>176.0</v>
      </c>
      <c r="C8419" s="57">
        <v>18.0</v>
      </c>
      <c r="D8419" s="268">
        <v>0.354166666666667</v>
      </c>
      <c r="E8419" s="269">
        <v>1.7783346634463036E-4</v>
      </c>
      <c r="F8419" s="269">
        <v>5.318210134623342E-5</v>
      </c>
    </row>
    <row r="8420" ht="14.25" customHeight="1">
      <c r="A8420" s="267">
        <v>43641.0</v>
      </c>
      <c r="B8420" s="57">
        <v>176.0</v>
      </c>
      <c r="C8420" s="57">
        <v>19.0</v>
      </c>
      <c r="D8420" s="268">
        <v>0.375</v>
      </c>
      <c r="E8420" s="269">
        <v>1.7645231244050585E-4</v>
      </c>
      <c r="F8420" s="269">
        <v>5.548565752507217E-5</v>
      </c>
    </row>
    <row r="8421" ht="14.25" customHeight="1">
      <c r="A8421" s="267">
        <v>43641.0</v>
      </c>
      <c r="B8421" s="57">
        <v>176.0</v>
      </c>
      <c r="C8421" s="57">
        <v>20.0</v>
      </c>
      <c r="D8421" s="268">
        <v>0.395833333333333</v>
      </c>
      <c r="E8421" s="269">
        <v>1.9446376876065976E-4</v>
      </c>
      <c r="F8421" s="269">
        <v>5.828998678626714E-5</v>
      </c>
    </row>
    <row r="8422" ht="14.25" customHeight="1">
      <c r="A8422" s="267">
        <v>43641.0</v>
      </c>
      <c r="B8422" s="57">
        <v>176.0</v>
      </c>
      <c r="C8422" s="57">
        <v>21.0</v>
      </c>
      <c r="D8422" s="268">
        <v>0.416666666666667</v>
      </c>
      <c r="E8422" s="269">
        <v>2.2312991789954386E-4</v>
      </c>
      <c r="F8422" s="269">
        <v>5.728844062155465E-5</v>
      </c>
    </row>
    <row r="8423" ht="14.25" customHeight="1">
      <c r="A8423" s="267">
        <v>43641.0</v>
      </c>
      <c r="B8423" s="57">
        <v>176.0</v>
      </c>
      <c r="C8423" s="57">
        <v>22.0</v>
      </c>
      <c r="D8423" s="268">
        <v>0.4375</v>
      </c>
      <c r="E8423" s="269">
        <v>2.2753649081329032E-4</v>
      </c>
      <c r="F8423" s="269">
        <v>5.368287442858966E-5</v>
      </c>
    </row>
    <row r="8424" ht="14.25" customHeight="1">
      <c r="A8424" s="267">
        <v>43641.0</v>
      </c>
      <c r="B8424" s="57">
        <v>176.0</v>
      </c>
      <c r="C8424" s="57">
        <v>23.0</v>
      </c>
      <c r="D8424" s="268">
        <v>0.458333333333333</v>
      </c>
      <c r="E8424" s="269">
        <v>2.284936576726108E-4</v>
      </c>
      <c r="F8424" s="269">
        <v>5.558581214154341E-5</v>
      </c>
    </row>
    <row r="8425" ht="14.25" customHeight="1">
      <c r="A8425" s="267">
        <v>43641.0</v>
      </c>
      <c r="B8425" s="57">
        <v>176.0</v>
      </c>
      <c r="C8425" s="57">
        <v>24.0</v>
      </c>
      <c r="D8425" s="268">
        <v>0.479166666666667</v>
      </c>
      <c r="E8425" s="269">
        <v>2.456624453828209E-4</v>
      </c>
      <c r="F8425" s="269">
        <v>5.498488444271591E-5</v>
      </c>
    </row>
    <row r="8426" ht="14.25" customHeight="1">
      <c r="A8426" s="267">
        <v>43641.0</v>
      </c>
      <c r="B8426" s="57">
        <v>176.0</v>
      </c>
      <c r="C8426" s="57">
        <v>25.0</v>
      </c>
      <c r="D8426" s="268">
        <v>0.5</v>
      </c>
      <c r="E8426" s="269">
        <v>2.4043035169760078E-4</v>
      </c>
      <c r="F8426" s="269">
        <v>5.5786121374485906E-5</v>
      </c>
    </row>
    <row r="8427" ht="14.25" customHeight="1">
      <c r="A8427" s="267">
        <v>43641.0</v>
      </c>
      <c r="B8427" s="57">
        <v>176.0</v>
      </c>
      <c r="C8427" s="57">
        <v>26.0</v>
      </c>
      <c r="D8427" s="268">
        <v>0.520833333333333</v>
      </c>
      <c r="E8427" s="269">
        <v>2.077169274160651E-4</v>
      </c>
      <c r="F8427" s="269">
        <v>5.598643060742841E-5</v>
      </c>
    </row>
    <row r="8428" ht="14.25" customHeight="1">
      <c r="A8428" s="267">
        <v>43641.0</v>
      </c>
      <c r="B8428" s="57">
        <v>176.0</v>
      </c>
      <c r="C8428" s="57">
        <v>27.0</v>
      </c>
      <c r="D8428" s="268">
        <v>0.541666666666667</v>
      </c>
      <c r="E8428" s="269">
        <v>2.0739638167617584E-4</v>
      </c>
      <c r="F8428" s="269">
        <v>5.188009133210718E-5</v>
      </c>
    </row>
    <row r="8429" ht="14.25" customHeight="1">
      <c r="A8429" s="267">
        <v>43641.0</v>
      </c>
      <c r="B8429" s="57">
        <v>176.0</v>
      </c>
      <c r="C8429" s="57">
        <v>28.0</v>
      </c>
      <c r="D8429" s="268">
        <v>0.5625</v>
      </c>
      <c r="E8429" s="269">
        <v>2.0806251701317385E-4</v>
      </c>
      <c r="F8429" s="269">
        <v>5.137931824975094E-5</v>
      </c>
    </row>
    <row r="8430" ht="14.25" customHeight="1">
      <c r="A8430" s="267">
        <v>43641.0</v>
      </c>
      <c r="B8430" s="57">
        <v>176.0</v>
      </c>
      <c r="C8430" s="57">
        <v>29.0</v>
      </c>
      <c r="D8430" s="268">
        <v>0.583333333333333</v>
      </c>
      <c r="E8430" s="269">
        <v>2.2797734617881655E-4</v>
      </c>
      <c r="F8430" s="269">
        <v>5.157962748269343E-5</v>
      </c>
    </row>
    <row r="8431" ht="14.25" customHeight="1">
      <c r="A8431" s="267">
        <v>43641.0</v>
      </c>
      <c r="B8431" s="57">
        <v>176.0</v>
      </c>
      <c r="C8431" s="57">
        <v>30.0</v>
      </c>
      <c r="D8431" s="268">
        <v>0.604166666666667</v>
      </c>
      <c r="E8431" s="269">
        <v>2.2414803178241226E-4</v>
      </c>
      <c r="F8431" s="269">
        <v>5.218055518152093E-5</v>
      </c>
    </row>
    <row r="8432" ht="14.25" customHeight="1">
      <c r="A8432" s="267">
        <v>43641.0</v>
      </c>
      <c r="B8432" s="57">
        <v>176.0</v>
      </c>
      <c r="C8432" s="57">
        <v>31.0</v>
      </c>
      <c r="D8432" s="268">
        <v>0.625</v>
      </c>
      <c r="E8432" s="269">
        <v>1.9676310676596009E-4</v>
      </c>
      <c r="F8432" s="269">
        <v>5.188009133210718E-5</v>
      </c>
    </row>
    <row r="8433" ht="14.25" customHeight="1">
      <c r="A8433" s="267">
        <v>43641.0</v>
      </c>
      <c r="B8433" s="57">
        <v>176.0</v>
      </c>
      <c r="C8433" s="57">
        <v>32.0</v>
      </c>
      <c r="D8433" s="268">
        <v>0.645833333333333</v>
      </c>
      <c r="E8433" s="269">
        <v>1.9308654828750665E-4</v>
      </c>
      <c r="F8433" s="269">
        <v>5.278148288034843E-5</v>
      </c>
    </row>
    <row r="8434" ht="14.25" customHeight="1">
      <c r="A8434" s="267">
        <v>43641.0</v>
      </c>
      <c r="B8434" s="57">
        <v>176.0</v>
      </c>
      <c r="C8434" s="57">
        <v>33.0</v>
      </c>
      <c r="D8434" s="268">
        <v>0.666666666666667</v>
      </c>
      <c r="E8434" s="269">
        <v>1.5458497015328332E-4</v>
      </c>
      <c r="F8434" s="269">
        <v>5.288163749681968E-5</v>
      </c>
    </row>
    <row r="8435" ht="14.25" customHeight="1">
      <c r="A8435" s="267">
        <v>43641.0</v>
      </c>
      <c r="B8435" s="57">
        <v>176.0</v>
      </c>
      <c r="C8435" s="57">
        <v>34.0</v>
      </c>
      <c r="D8435" s="268">
        <v>0.6875</v>
      </c>
      <c r="E8435" s="269">
        <v>1.2657300451134314E-4</v>
      </c>
      <c r="F8435" s="269">
        <v>5.45842659768309E-5</v>
      </c>
    </row>
    <row r="8436" ht="14.25" customHeight="1">
      <c r="A8436" s="267">
        <v>43641.0</v>
      </c>
      <c r="B8436" s="57">
        <v>176.0</v>
      </c>
      <c r="C8436" s="57">
        <v>35.0</v>
      </c>
      <c r="D8436" s="268">
        <v>0.708333333333333</v>
      </c>
      <c r="E8436" s="269">
        <v>1.0461110300826772E-4</v>
      </c>
      <c r="F8436" s="269">
        <v>5.8890914485094645E-5</v>
      </c>
    </row>
    <row r="8437" ht="14.25" customHeight="1">
      <c r="A8437" s="267">
        <v>43641.0</v>
      </c>
      <c r="B8437" s="57">
        <v>176.0</v>
      </c>
      <c r="C8437" s="57">
        <v>36.0</v>
      </c>
      <c r="D8437" s="268">
        <v>0.729166666666667</v>
      </c>
      <c r="E8437" s="269">
        <v>7.527822072973778E-5</v>
      </c>
      <c r="F8437" s="269">
        <v>6.229617144511711E-5</v>
      </c>
    </row>
    <row r="8438" ht="14.25" customHeight="1">
      <c r="A8438" s="267">
        <v>43641.0</v>
      </c>
      <c r="B8438" s="57">
        <v>176.0</v>
      </c>
      <c r="C8438" s="57">
        <v>37.0</v>
      </c>
      <c r="D8438" s="268">
        <v>0.75</v>
      </c>
      <c r="E8438" s="269">
        <v>5.664879536082736E-5</v>
      </c>
      <c r="F8438" s="269">
        <v>6.109431604746214E-5</v>
      </c>
    </row>
    <row r="8439" ht="14.25" customHeight="1">
      <c r="A8439" s="267">
        <v>43641.0</v>
      </c>
      <c r="B8439" s="57">
        <v>176.0</v>
      </c>
      <c r="C8439" s="57">
        <v>38.0</v>
      </c>
      <c r="D8439" s="268">
        <v>0.770833333333333</v>
      </c>
      <c r="E8439" s="269">
        <v>4.0055074743718385E-5</v>
      </c>
      <c r="F8439" s="269">
        <v>6.65026653369096E-5</v>
      </c>
    </row>
    <row r="8440" ht="14.25" customHeight="1">
      <c r="A8440" s="267">
        <v>43641.0</v>
      </c>
      <c r="B8440" s="57">
        <v>176.0</v>
      </c>
      <c r="C8440" s="57">
        <v>39.0</v>
      </c>
      <c r="D8440" s="268">
        <v>0.791666666666667</v>
      </c>
      <c r="E8440" s="269">
        <v>2.595178364300231E-5</v>
      </c>
      <c r="F8440" s="269">
        <v>6.219601682864587E-5</v>
      </c>
    </row>
    <row r="8441" ht="14.25" customHeight="1">
      <c r="A8441" s="267">
        <v>43641.0</v>
      </c>
      <c r="B8441" s="57">
        <v>176.0</v>
      </c>
      <c r="C8441" s="57">
        <v>40.0</v>
      </c>
      <c r="D8441" s="268">
        <v>0.8125</v>
      </c>
      <c r="E8441" s="269">
        <v>1.189538333404954E-5</v>
      </c>
      <c r="F8441" s="269">
        <v>5.949184218392214E-5</v>
      </c>
    </row>
    <row r="8442" ht="14.25" customHeight="1">
      <c r="A8442" s="267">
        <v>43641.0</v>
      </c>
      <c r="B8442" s="57">
        <v>176.0</v>
      </c>
      <c r="C8442" s="57">
        <v>41.0</v>
      </c>
      <c r="D8442" s="268">
        <v>0.833333333333333</v>
      </c>
      <c r="E8442" s="269">
        <v>5.180623646455474E-6</v>
      </c>
      <c r="F8442" s="269">
        <v>5.73885952380259E-5</v>
      </c>
    </row>
    <row r="8443" ht="14.25" customHeight="1">
      <c r="A8443" s="267">
        <v>43641.0</v>
      </c>
      <c r="B8443" s="57">
        <v>176.0</v>
      </c>
      <c r="C8443" s="57">
        <v>42.0</v>
      </c>
      <c r="D8443" s="268">
        <v>0.854166666666667</v>
      </c>
      <c r="E8443" s="269">
        <v>3.0999213006818195E-7</v>
      </c>
      <c r="F8443" s="269">
        <v>5.768905908743964E-5</v>
      </c>
    </row>
    <row r="8444" ht="14.25" customHeight="1">
      <c r="A8444" s="267">
        <v>43641.0</v>
      </c>
      <c r="B8444" s="57">
        <v>176.0</v>
      </c>
      <c r="C8444" s="57">
        <v>43.0</v>
      </c>
      <c r="D8444" s="268">
        <v>0.875</v>
      </c>
      <c r="E8444" s="269">
        <v>2.871453480293269E-9</v>
      </c>
      <c r="F8444" s="269">
        <v>5.73885952380259E-5</v>
      </c>
    </row>
    <row r="8445" ht="14.25" customHeight="1">
      <c r="A8445" s="267">
        <v>43641.0</v>
      </c>
      <c r="B8445" s="57">
        <v>176.0</v>
      </c>
      <c r="C8445" s="57">
        <v>44.0</v>
      </c>
      <c r="D8445" s="268">
        <v>0.895833333333333</v>
      </c>
      <c r="E8445" s="269">
        <v>0.0</v>
      </c>
      <c r="F8445" s="269">
        <v>5.8490296019209644E-5</v>
      </c>
    </row>
    <row r="8446" ht="14.25" customHeight="1">
      <c r="A8446" s="267">
        <v>43641.0</v>
      </c>
      <c r="B8446" s="57">
        <v>176.0</v>
      </c>
      <c r="C8446" s="57">
        <v>45.0</v>
      </c>
      <c r="D8446" s="268">
        <v>0.916666666666667</v>
      </c>
      <c r="E8446" s="269">
        <v>0.0</v>
      </c>
      <c r="F8446" s="269">
        <v>5.6387049073313414E-5</v>
      </c>
    </row>
    <row r="8447" ht="14.25" customHeight="1">
      <c r="A8447" s="267">
        <v>43641.0</v>
      </c>
      <c r="B8447" s="57">
        <v>176.0</v>
      </c>
      <c r="C8447" s="57">
        <v>46.0</v>
      </c>
      <c r="D8447" s="268">
        <v>0.9375</v>
      </c>
      <c r="E8447" s="269">
        <v>0.0</v>
      </c>
      <c r="F8447" s="269">
        <v>5.558581214154341E-5</v>
      </c>
    </row>
    <row r="8448" ht="14.25" customHeight="1">
      <c r="A8448" s="267">
        <v>43641.0</v>
      </c>
      <c r="B8448" s="57">
        <v>176.0</v>
      </c>
      <c r="C8448" s="57">
        <v>47.0</v>
      </c>
      <c r="D8448" s="268">
        <v>0.958333333333333</v>
      </c>
      <c r="E8448" s="269">
        <v>0.0</v>
      </c>
      <c r="F8448" s="269">
        <v>4.9476380536797194E-5</v>
      </c>
    </row>
    <row r="8449" ht="14.25" customHeight="1">
      <c r="A8449" s="267">
        <v>43641.0</v>
      </c>
      <c r="B8449" s="57">
        <v>176.0</v>
      </c>
      <c r="C8449" s="57">
        <v>48.0</v>
      </c>
      <c r="D8449" s="268">
        <v>0.979166666666667</v>
      </c>
      <c r="E8449" s="269">
        <v>0.0</v>
      </c>
      <c r="F8449" s="269">
        <v>4.6071123576774715E-5</v>
      </c>
    </row>
    <row r="8450" ht="14.25" customHeight="1">
      <c r="A8450" s="267">
        <v>43642.0</v>
      </c>
      <c r="B8450" s="57">
        <v>177.0</v>
      </c>
      <c r="C8450" s="57">
        <v>1.0</v>
      </c>
      <c r="D8450" s="268">
        <v>0.0</v>
      </c>
      <c r="E8450" s="269">
        <v>0.0</v>
      </c>
      <c r="F8450" s="269">
        <v>3.9561073506143503E-5</v>
      </c>
    </row>
    <row r="8451" ht="14.25" customHeight="1">
      <c r="A8451" s="267">
        <v>43642.0</v>
      </c>
      <c r="B8451" s="57">
        <v>177.0</v>
      </c>
      <c r="C8451" s="57">
        <v>2.0</v>
      </c>
      <c r="D8451" s="268">
        <v>0.020833333333333332</v>
      </c>
      <c r="E8451" s="269">
        <v>0.0</v>
      </c>
      <c r="F8451" s="269">
        <v>3.505411576493728E-5</v>
      </c>
    </row>
    <row r="8452" ht="14.25" customHeight="1">
      <c r="A8452" s="267">
        <v>43642.0</v>
      </c>
      <c r="B8452" s="57">
        <v>177.0</v>
      </c>
      <c r="C8452" s="57">
        <v>3.0</v>
      </c>
      <c r="D8452" s="268">
        <v>0.0416666666666667</v>
      </c>
      <c r="E8452" s="269">
        <v>0.0</v>
      </c>
      <c r="F8452" s="269">
        <v>3.275055958609855E-5</v>
      </c>
    </row>
    <row r="8453" ht="14.25" customHeight="1">
      <c r="A8453" s="267">
        <v>43642.0</v>
      </c>
      <c r="B8453" s="57">
        <v>177.0</v>
      </c>
      <c r="C8453" s="57">
        <v>4.0</v>
      </c>
      <c r="D8453" s="268">
        <v>0.0625</v>
      </c>
      <c r="E8453" s="269">
        <v>0.0</v>
      </c>
      <c r="F8453" s="269">
        <v>3.0046384941374813E-5</v>
      </c>
    </row>
    <row r="8454" ht="14.25" customHeight="1">
      <c r="A8454" s="267">
        <v>43642.0</v>
      </c>
      <c r="B8454" s="57">
        <v>177.0</v>
      </c>
      <c r="C8454" s="57">
        <v>5.0</v>
      </c>
      <c r="D8454" s="268">
        <v>0.0833333333333333</v>
      </c>
      <c r="E8454" s="269">
        <v>0.0</v>
      </c>
      <c r="F8454" s="269">
        <v>2.8143447228421073E-5</v>
      </c>
    </row>
    <row r="8455" ht="14.25" customHeight="1">
      <c r="A8455" s="267">
        <v>43642.0</v>
      </c>
      <c r="B8455" s="57">
        <v>177.0</v>
      </c>
      <c r="C8455" s="57">
        <v>6.0</v>
      </c>
      <c r="D8455" s="268">
        <v>0.104166666666667</v>
      </c>
      <c r="E8455" s="269">
        <v>0.0</v>
      </c>
      <c r="F8455" s="269">
        <v>2.724205568017983E-5</v>
      </c>
    </row>
    <row r="8456" ht="14.25" customHeight="1">
      <c r="A8456" s="267">
        <v>43642.0</v>
      </c>
      <c r="B8456" s="57">
        <v>177.0</v>
      </c>
      <c r="C8456" s="57">
        <v>7.0</v>
      </c>
      <c r="D8456" s="268">
        <v>0.125</v>
      </c>
      <c r="E8456" s="269">
        <v>0.0</v>
      </c>
      <c r="F8456" s="269">
        <v>2.654097336488109E-5</v>
      </c>
    </row>
    <row r="8457" ht="14.25" customHeight="1">
      <c r="A8457" s="267">
        <v>43642.0</v>
      </c>
      <c r="B8457" s="57">
        <v>177.0</v>
      </c>
      <c r="C8457" s="57">
        <v>8.0</v>
      </c>
      <c r="D8457" s="268">
        <v>0.145833333333333</v>
      </c>
      <c r="E8457" s="269">
        <v>1.3025810885309667E-6</v>
      </c>
      <c r="F8457" s="269">
        <v>2.594004566605359E-5</v>
      </c>
    </row>
    <row r="8458" ht="14.25" customHeight="1">
      <c r="A8458" s="267">
        <v>43642.0</v>
      </c>
      <c r="B8458" s="57">
        <v>177.0</v>
      </c>
      <c r="C8458" s="57">
        <v>9.0</v>
      </c>
      <c r="D8458" s="268">
        <v>0.166666666666667</v>
      </c>
      <c r="E8458" s="269">
        <v>3.203804641714243E-6</v>
      </c>
      <c r="F8458" s="269">
        <v>2.5739736433111092E-5</v>
      </c>
    </row>
    <row r="8459" ht="14.25" customHeight="1">
      <c r="A8459" s="267">
        <v>43642.0</v>
      </c>
      <c r="B8459" s="57">
        <v>177.0</v>
      </c>
      <c r="C8459" s="57">
        <v>10.0</v>
      </c>
      <c r="D8459" s="268">
        <v>0.1875</v>
      </c>
      <c r="E8459" s="269">
        <v>8.7074431616681E-6</v>
      </c>
      <c r="F8459" s="269">
        <v>2.4237417186042353E-5</v>
      </c>
    </row>
    <row r="8460" ht="14.25" customHeight="1">
      <c r="A8460" s="267">
        <v>43642.0</v>
      </c>
      <c r="B8460" s="57">
        <v>177.0</v>
      </c>
      <c r="C8460" s="57">
        <v>11.0</v>
      </c>
      <c r="D8460" s="268">
        <v>0.208333333333333</v>
      </c>
      <c r="E8460" s="269">
        <v>1.772917946323357E-5</v>
      </c>
      <c r="F8460" s="269">
        <v>2.5639581816639835E-5</v>
      </c>
    </row>
    <row r="8461" ht="14.25" customHeight="1">
      <c r="A8461" s="267">
        <v>43642.0</v>
      </c>
      <c r="B8461" s="57">
        <v>177.0</v>
      </c>
      <c r="C8461" s="57">
        <v>12.0</v>
      </c>
      <c r="D8461" s="268">
        <v>0.229166666666667</v>
      </c>
      <c r="E8461" s="269">
        <v>3.0583911445901265E-5</v>
      </c>
      <c r="F8461" s="269">
        <v>2.5839891049582346E-5</v>
      </c>
    </row>
    <row r="8462" ht="14.25" customHeight="1">
      <c r="A8462" s="267">
        <v>43642.0</v>
      </c>
      <c r="B8462" s="57">
        <v>177.0</v>
      </c>
      <c r="C8462" s="57">
        <v>13.0</v>
      </c>
      <c r="D8462" s="268">
        <v>0.25</v>
      </c>
      <c r="E8462" s="269">
        <v>4.79716958159311E-5</v>
      </c>
      <c r="F8462" s="269">
        <v>2.7943137995478576E-5</v>
      </c>
    </row>
    <row r="8463" ht="14.25" customHeight="1">
      <c r="A8463" s="267">
        <v>43642.0</v>
      </c>
      <c r="B8463" s="57">
        <v>177.0</v>
      </c>
      <c r="C8463" s="57">
        <v>14.0</v>
      </c>
      <c r="D8463" s="268">
        <v>0.270833333333333</v>
      </c>
      <c r="E8463" s="269">
        <v>6.465172152564063E-5</v>
      </c>
      <c r="F8463" s="269">
        <v>2.874437492724857E-5</v>
      </c>
    </row>
    <row r="8464" ht="14.25" customHeight="1">
      <c r="A8464" s="267">
        <v>43642.0</v>
      </c>
      <c r="B8464" s="57">
        <v>177.0</v>
      </c>
      <c r="C8464" s="57">
        <v>15.0</v>
      </c>
      <c r="D8464" s="268">
        <v>0.291666666666667</v>
      </c>
      <c r="E8464" s="269">
        <v>8.510924216162067E-5</v>
      </c>
      <c r="F8464" s="269">
        <v>3.194932265432856E-5</v>
      </c>
    </row>
    <row r="8465" ht="14.25" customHeight="1">
      <c r="A8465" s="267">
        <v>43642.0</v>
      </c>
      <c r="B8465" s="57">
        <v>177.0</v>
      </c>
      <c r="C8465" s="57">
        <v>16.0</v>
      </c>
      <c r="D8465" s="268">
        <v>0.3125</v>
      </c>
      <c r="E8465" s="269">
        <v>1.1047887412651818E-4</v>
      </c>
      <c r="F8465" s="269">
        <v>3.7457826560247266E-5</v>
      </c>
    </row>
    <row r="8466" ht="14.25" customHeight="1">
      <c r="A8466" s="267">
        <v>43642.0</v>
      </c>
      <c r="B8466" s="57">
        <v>177.0</v>
      </c>
      <c r="C8466" s="57">
        <v>17.0</v>
      </c>
      <c r="D8466" s="268">
        <v>0.333333333333333</v>
      </c>
      <c r="E8466" s="269">
        <v>1.2924059803513094E-4</v>
      </c>
      <c r="F8466" s="269">
        <v>4.376756739793598E-5</v>
      </c>
    </row>
    <row r="8467" ht="14.25" customHeight="1">
      <c r="A8467" s="267">
        <v>43642.0</v>
      </c>
      <c r="B8467" s="57">
        <v>177.0</v>
      </c>
      <c r="C8467" s="57">
        <v>18.0</v>
      </c>
      <c r="D8467" s="268">
        <v>0.354166666666667</v>
      </c>
      <c r="E8467" s="269">
        <v>1.464982695680379E-4</v>
      </c>
      <c r="F8467" s="269">
        <v>4.92760713038547E-5</v>
      </c>
    </row>
    <row r="8468" ht="14.25" customHeight="1">
      <c r="A8468" s="267">
        <v>43642.0</v>
      </c>
      <c r="B8468" s="57">
        <v>177.0</v>
      </c>
      <c r="C8468" s="57">
        <v>19.0</v>
      </c>
      <c r="D8468" s="268">
        <v>0.375</v>
      </c>
      <c r="E8468" s="269">
        <v>1.5685393026103754E-4</v>
      </c>
      <c r="F8468" s="269">
        <v>5.428380212741717E-5</v>
      </c>
    </row>
    <row r="8469" ht="14.25" customHeight="1">
      <c r="A8469" s="267">
        <v>43642.0</v>
      </c>
      <c r="B8469" s="57">
        <v>177.0</v>
      </c>
      <c r="C8469" s="57">
        <v>20.0</v>
      </c>
      <c r="D8469" s="268">
        <v>0.395833333333333</v>
      </c>
      <c r="E8469" s="269">
        <v>1.7570142114368682E-4</v>
      </c>
      <c r="F8469" s="269">
        <v>5.558581214154341E-5</v>
      </c>
    </row>
    <row r="8470" ht="14.25" customHeight="1">
      <c r="A8470" s="267">
        <v>43642.0</v>
      </c>
      <c r="B8470" s="57">
        <v>177.0</v>
      </c>
      <c r="C8470" s="57">
        <v>21.0</v>
      </c>
      <c r="D8470" s="268">
        <v>0.416666666666667</v>
      </c>
      <c r="E8470" s="269">
        <v>1.8896464348736774E-4</v>
      </c>
      <c r="F8470" s="269">
        <v>5.608658522389965E-5</v>
      </c>
    </row>
    <row r="8471" ht="14.25" customHeight="1">
      <c r="A8471" s="267">
        <v>43642.0</v>
      </c>
      <c r="B8471" s="57">
        <v>177.0</v>
      </c>
      <c r="C8471" s="57">
        <v>22.0</v>
      </c>
      <c r="D8471" s="268">
        <v>0.4375</v>
      </c>
      <c r="E8471" s="269">
        <v>1.8796773514024768E-4</v>
      </c>
      <c r="F8471" s="269">
        <v>5.949184218392214E-5</v>
      </c>
    </row>
    <row r="8472" ht="14.25" customHeight="1">
      <c r="A8472" s="267">
        <v>43642.0</v>
      </c>
      <c r="B8472" s="57">
        <v>177.0</v>
      </c>
      <c r="C8472" s="57">
        <v>23.0</v>
      </c>
      <c r="D8472" s="268">
        <v>0.458333333333333</v>
      </c>
      <c r="E8472" s="269">
        <v>2.005880665549749E-4</v>
      </c>
      <c r="F8472" s="269">
        <v>5.869060525215214E-5</v>
      </c>
    </row>
    <row r="8473" ht="14.25" customHeight="1">
      <c r="A8473" s="267">
        <v>43642.0</v>
      </c>
      <c r="B8473" s="57">
        <v>177.0</v>
      </c>
      <c r="C8473" s="57">
        <v>24.0</v>
      </c>
      <c r="D8473" s="268">
        <v>0.479166666666667</v>
      </c>
      <c r="E8473" s="269">
        <v>1.8902140950914016E-4</v>
      </c>
      <c r="F8473" s="269">
        <v>5.979230603333589E-5</v>
      </c>
    </row>
    <row r="8474" ht="14.25" customHeight="1">
      <c r="A8474" s="267">
        <v>43642.0</v>
      </c>
      <c r="B8474" s="57">
        <v>177.0</v>
      </c>
      <c r="C8474" s="57">
        <v>25.0</v>
      </c>
      <c r="D8474" s="268">
        <v>0.5</v>
      </c>
      <c r="E8474" s="269">
        <v>2.0317941116744406E-4</v>
      </c>
      <c r="F8474" s="269">
        <v>5.869060525215214E-5</v>
      </c>
    </row>
    <row r="8475" ht="14.25" customHeight="1">
      <c r="A8475" s="267">
        <v>43642.0</v>
      </c>
      <c r="B8475" s="57">
        <v>177.0</v>
      </c>
      <c r="C8475" s="57">
        <v>26.0</v>
      </c>
      <c r="D8475" s="268">
        <v>0.520833333333333</v>
      </c>
      <c r="E8475" s="269">
        <v>2.2136015888679067E-4</v>
      </c>
      <c r="F8475" s="269">
        <v>5.758890447096841E-5</v>
      </c>
    </row>
    <row r="8476" ht="14.25" customHeight="1">
      <c r="A8476" s="267">
        <v>43642.0</v>
      </c>
      <c r="B8476" s="57">
        <v>177.0</v>
      </c>
      <c r="C8476" s="57">
        <v>27.0</v>
      </c>
      <c r="D8476" s="268">
        <v>0.541666666666667</v>
      </c>
      <c r="E8476" s="269">
        <v>1.904286580136611E-4</v>
      </c>
      <c r="F8476" s="269">
        <v>5.869060525215214E-5</v>
      </c>
    </row>
    <row r="8477" ht="14.25" customHeight="1">
      <c r="A8477" s="267">
        <v>43642.0</v>
      </c>
      <c r="B8477" s="57">
        <v>177.0</v>
      </c>
      <c r="C8477" s="57">
        <v>28.0</v>
      </c>
      <c r="D8477" s="268">
        <v>0.5625</v>
      </c>
      <c r="E8477" s="269">
        <v>1.945352827141291E-4</v>
      </c>
      <c r="F8477" s="269">
        <v>5.5786121374485906E-5</v>
      </c>
    </row>
    <row r="8478" ht="14.25" customHeight="1">
      <c r="A8478" s="267">
        <v>43642.0</v>
      </c>
      <c r="B8478" s="57">
        <v>177.0</v>
      </c>
      <c r="C8478" s="57">
        <v>29.0</v>
      </c>
      <c r="D8478" s="268">
        <v>0.583333333333333</v>
      </c>
      <c r="E8478" s="269">
        <v>1.9638736789179254E-4</v>
      </c>
      <c r="F8478" s="269">
        <v>5.598643060742841E-5</v>
      </c>
    </row>
    <row r="8479" ht="14.25" customHeight="1">
      <c r="A8479" s="267">
        <v>43642.0</v>
      </c>
      <c r="B8479" s="57">
        <v>177.0</v>
      </c>
      <c r="C8479" s="57">
        <v>30.0</v>
      </c>
      <c r="D8479" s="268">
        <v>0.604166666666667</v>
      </c>
      <c r="E8479" s="269">
        <v>1.7759707024856533E-4</v>
      </c>
      <c r="F8479" s="269">
        <v>5.6186739840370906E-5</v>
      </c>
    </row>
    <row r="8480" ht="14.25" customHeight="1">
      <c r="A8480" s="267">
        <v>43642.0</v>
      </c>
      <c r="B8480" s="57">
        <v>177.0</v>
      </c>
      <c r="C8480" s="57">
        <v>31.0</v>
      </c>
      <c r="D8480" s="268">
        <v>0.625</v>
      </c>
      <c r="E8480" s="269">
        <v>1.574263242919689E-4</v>
      </c>
      <c r="F8480" s="269">
        <v>5.428380212741717E-5</v>
      </c>
    </row>
    <row r="8481" ht="14.25" customHeight="1">
      <c r="A8481" s="267">
        <v>43642.0</v>
      </c>
      <c r="B8481" s="57">
        <v>177.0</v>
      </c>
      <c r="C8481" s="57">
        <v>32.0</v>
      </c>
      <c r="D8481" s="268">
        <v>0.645833333333333</v>
      </c>
      <c r="E8481" s="269">
        <v>1.4464473933830115E-4</v>
      </c>
      <c r="F8481" s="269">
        <v>5.668751292272716E-5</v>
      </c>
    </row>
    <row r="8482" ht="14.25" customHeight="1">
      <c r="A8482" s="267">
        <v>43642.0</v>
      </c>
      <c r="B8482" s="57">
        <v>177.0</v>
      </c>
      <c r="C8482" s="57">
        <v>33.0</v>
      </c>
      <c r="D8482" s="268">
        <v>0.666666666666667</v>
      </c>
      <c r="E8482" s="269">
        <v>1.1612604384115231E-4</v>
      </c>
      <c r="F8482" s="269">
        <v>5.869060525215214E-5</v>
      </c>
    </row>
    <row r="8483" ht="14.25" customHeight="1">
      <c r="A8483" s="267">
        <v>43642.0</v>
      </c>
      <c r="B8483" s="57">
        <v>177.0</v>
      </c>
      <c r="C8483" s="57">
        <v>34.0</v>
      </c>
      <c r="D8483" s="268">
        <v>0.6875</v>
      </c>
      <c r="E8483" s="269">
        <v>1.048116233540244E-4</v>
      </c>
      <c r="F8483" s="269">
        <v>6.029307911569213E-5</v>
      </c>
    </row>
    <row r="8484" ht="14.25" customHeight="1">
      <c r="A8484" s="267">
        <v>43642.0</v>
      </c>
      <c r="B8484" s="57">
        <v>177.0</v>
      </c>
      <c r="C8484" s="57">
        <v>35.0</v>
      </c>
      <c r="D8484" s="268">
        <v>0.708333333333333</v>
      </c>
      <c r="E8484" s="269">
        <v>7.893510664814264E-5</v>
      </c>
      <c r="F8484" s="269">
        <v>6.28970991439446E-5</v>
      </c>
    </row>
    <row r="8485" ht="14.25" customHeight="1">
      <c r="A8485" s="267">
        <v>43642.0</v>
      </c>
      <c r="B8485" s="57">
        <v>177.0</v>
      </c>
      <c r="C8485" s="57">
        <v>36.0</v>
      </c>
      <c r="D8485" s="268">
        <v>0.729166666666667</v>
      </c>
      <c r="E8485" s="269">
        <v>5.865654528042677E-5</v>
      </c>
      <c r="F8485" s="269">
        <v>6.520065532278334E-5</v>
      </c>
    </row>
    <row r="8486" ht="14.25" customHeight="1">
      <c r="A8486" s="267">
        <v>43642.0</v>
      </c>
      <c r="B8486" s="57">
        <v>177.0</v>
      </c>
      <c r="C8486" s="57">
        <v>37.0</v>
      </c>
      <c r="D8486" s="268">
        <v>0.75</v>
      </c>
      <c r="E8486" s="269">
        <v>4.245745221654558E-5</v>
      </c>
      <c r="F8486" s="269">
        <v>6.379849069218586E-5</v>
      </c>
    </row>
    <row r="8487" ht="14.25" customHeight="1">
      <c r="A8487" s="267">
        <v>43642.0</v>
      </c>
      <c r="B8487" s="57">
        <v>177.0</v>
      </c>
      <c r="C8487" s="57">
        <v>38.0</v>
      </c>
      <c r="D8487" s="268">
        <v>0.770833333333333</v>
      </c>
      <c r="E8487" s="269">
        <v>3.151472704912617E-5</v>
      </c>
      <c r="F8487" s="269">
        <v>6.329771760982962E-5</v>
      </c>
    </row>
    <row r="8488" ht="14.25" customHeight="1">
      <c r="A8488" s="267">
        <v>43642.0</v>
      </c>
      <c r="B8488" s="57">
        <v>177.0</v>
      </c>
      <c r="C8488" s="57">
        <v>39.0</v>
      </c>
      <c r="D8488" s="268">
        <v>0.791666666666667</v>
      </c>
      <c r="E8488" s="269">
        <v>2.1251285052767872E-5</v>
      </c>
      <c r="F8488" s="269">
        <v>6.419910915807086E-5</v>
      </c>
    </row>
    <row r="8489" ht="14.25" customHeight="1">
      <c r="A8489" s="267">
        <v>43642.0</v>
      </c>
      <c r="B8489" s="57">
        <v>177.0</v>
      </c>
      <c r="C8489" s="57">
        <v>40.0</v>
      </c>
      <c r="D8489" s="268">
        <v>0.8125</v>
      </c>
      <c r="E8489" s="269">
        <v>1.060009943221681E-5</v>
      </c>
      <c r="F8489" s="269">
        <v>6.309740837688711E-5</v>
      </c>
    </row>
    <row r="8490" ht="14.25" customHeight="1">
      <c r="A8490" s="267">
        <v>43642.0</v>
      </c>
      <c r="B8490" s="57">
        <v>177.0</v>
      </c>
      <c r="C8490" s="57">
        <v>41.0</v>
      </c>
      <c r="D8490" s="268">
        <v>0.833333333333333</v>
      </c>
      <c r="E8490" s="269">
        <v>4.725501300375697E-6</v>
      </c>
      <c r="F8490" s="269">
        <v>6.229617144511711E-5</v>
      </c>
    </row>
    <row r="8491" ht="14.25" customHeight="1">
      <c r="A8491" s="267">
        <v>43642.0</v>
      </c>
      <c r="B8491" s="57">
        <v>177.0</v>
      </c>
      <c r="C8491" s="57">
        <v>42.0</v>
      </c>
      <c r="D8491" s="268">
        <v>0.854166666666667</v>
      </c>
      <c r="E8491" s="269">
        <v>1.547814542798782E-6</v>
      </c>
      <c r="F8491" s="269">
        <v>6.209586221217463E-5</v>
      </c>
    </row>
    <row r="8492" ht="14.25" customHeight="1">
      <c r="A8492" s="267">
        <v>43642.0</v>
      </c>
      <c r="B8492" s="57">
        <v>177.0</v>
      </c>
      <c r="C8492" s="57">
        <v>43.0</v>
      </c>
      <c r="D8492" s="268">
        <v>0.875</v>
      </c>
      <c r="E8492" s="269">
        <v>9.737972672298911E-9</v>
      </c>
      <c r="F8492" s="269">
        <v>6.309740837688711E-5</v>
      </c>
    </row>
    <row r="8493" ht="14.25" customHeight="1">
      <c r="A8493" s="267">
        <v>43642.0</v>
      </c>
      <c r="B8493" s="57">
        <v>177.0</v>
      </c>
      <c r="C8493" s="57">
        <v>44.0</v>
      </c>
      <c r="D8493" s="268">
        <v>0.895833333333333</v>
      </c>
      <c r="E8493" s="269">
        <v>0.0</v>
      </c>
      <c r="F8493" s="269">
        <v>6.179539836276087E-5</v>
      </c>
    </row>
    <row r="8494" ht="14.25" customHeight="1">
      <c r="A8494" s="267">
        <v>43642.0</v>
      </c>
      <c r="B8494" s="57">
        <v>177.0</v>
      </c>
      <c r="C8494" s="57">
        <v>45.0</v>
      </c>
      <c r="D8494" s="268">
        <v>0.916666666666667</v>
      </c>
      <c r="E8494" s="269">
        <v>0.0</v>
      </c>
      <c r="F8494" s="269">
        <v>6.119447066393338E-5</v>
      </c>
    </row>
    <row r="8495" ht="14.25" customHeight="1">
      <c r="A8495" s="267">
        <v>43642.0</v>
      </c>
      <c r="B8495" s="57">
        <v>177.0</v>
      </c>
      <c r="C8495" s="57">
        <v>46.0</v>
      </c>
      <c r="D8495" s="268">
        <v>0.9375</v>
      </c>
      <c r="E8495" s="269">
        <v>0.0</v>
      </c>
      <c r="F8495" s="269">
        <v>5.73885952380259E-5</v>
      </c>
    </row>
    <row r="8496" ht="14.25" customHeight="1">
      <c r="A8496" s="267">
        <v>43642.0</v>
      </c>
      <c r="B8496" s="57">
        <v>177.0</v>
      </c>
      <c r="C8496" s="57">
        <v>47.0</v>
      </c>
      <c r="D8496" s="268">
        <v>0.958333333333333</v>
      </c>
      <c r="E8496" s="269">
        <v>0.0</v>
      </c>
      <c r="F8496" s="269">
        <v>4.9977153619153456E-5</v>
      </c>
    </row>
    <row r="8497" ht="14.25" customHeight="1">
      <c r="A8497" s="267">
        <v>43642.0</v>
      </c>
      <c r="B8497" s="57">
        <v>177.0</v>
      </c>
      <c r="C8497" s="57">
        <v>48.0</v>
      </c>
      <c r="D8497" s="268">
        <v>0.979166666666667</v>
      </c>
      <c r="E8497" s="269">
        <v>0.0</v>
      </c>
      <c r="F8497" s="269">
        <v>4.3066485082637236E-5</v>
      </c>
    </row>
    <row r="8498" ht="14.25" customHeight="1">
      <c r="A8498" s="267">
        <v>43643.0</v>
      </c>
      <c r="B8498" s="57">
        <v>178.0</v>
      </c>
      <c r="C8498" s="57">
        <v>1.0</v>
      </c>
      <c r="D8498" s="268">
        <v>0.0</v>
      </c>
      <c r="E8498" s="269">
        <v>0.0</v>
      </c>
      <c r="F8498" s="269">
        <v>3.665658962847728E-5</v>
      </c>
    </row>
    <row r="8499" ht="14.25" customHeight="1">
      <c r="A8499" s="267">
        <v>43643.0</v>
      </c>
      <c r="B8499" s="57">
        <v>178.0</v>
      </c>
      <c r="C8499" s="57">
        <v>2.0</v>
      </c>
      <c r="D8499" s="268">
        <v>0.020833333333333332</v>
      </c>
      <c r="E8499" s="269">
        <v>0.0</v>
      </c>
      <c r="F8499" s="269">
        <v>3.2450095736684804E-5</v>
      </c>
    </row>
    <row r="8500" ht="14.25" customHeight="1">
      <c r="A8500" s="267">
        <v>43643.0</v>
      </c>
      <c r="B8500" s="57">
        <v>178.0</v>
      </c>
      <c r="C8500" s="57">
        <v>3.0</v>
      </c>
      <c r="D8500" s="268">
        <v>0.0416666666666667</v>
      </c>
      <c r="E8500" s="269">
        <v>0.0</v>
      </c>
      <c r="F8500" s="269">
        <v>2.9846075708432316E-5</v>
      </c>
    </row>
    <row r="8501" ht="14.25" customHeight="1">
      <c r="A8501" s="267">
        <v>43643.0</v>
      </c>
      <c r="B8501" s="57">
        <v>178.0</v>
      </c>
      <c r="C8501" s="57">
        <v>4.0</v>
      </c>
      <c r="D8501" s="268">
        <v>0.0625</v>
      </c>
      <c r="E8501" s="269">
        <v>0.0</v>
      </c>
      <c r="F8501" s="269">
        <v>2.874437492724857E-5</v>
      </c>
    </row>
    <row r="8502" ht="14.25" customHeight="1">
      <c r="A8502" s="267">
        <v>43643.0</v>
      </c>
      <c r="B8502" s="57">
        <v>178.0</v>
      </c>
      <c r="C8502" s="57">
        <v>5.0</v>
      </c>
      <c r="D8502" s="268">
        <v>0.0833333333333333</v>
      </c>
      <c r="E8502" s="269">
        <v>0.0</v>
      </c>
      <c r="F8502" s="269">
        <v>2.684143721429483E-5</v>
      </c>
    </row>
    <row r="8503" ht="14.25" customHeight="1">
      <c r="A8503" s="267">
        <v>43643.0</v>
      </c>
      <c r="B8503" s="57">
        <v>178.0</v>
      </c>
      <c r="C8503" s="57">
        <v>6.0</v>
      </c>
      <c r="D8503" s="268">
        <v>0.104166666666667</v>
      </c>
      <c r="E8503" s="269">
        <v>0.0</v>
      </c>
      <c r="F8503" s="269">
        <v>2.5839891049582346E-5</v>
      </c>
    </row>
    <row r="8504" ht="14.25" customHeight="1">
      <c r="A8504" s="267">
        <v>43643.0</v>
      </c>
      <c r="B8504" s="57">
        <v>178.0</v>
      </c>
      <c r="C8504" s="57">
        <v>7.0</v>
      </c>
      <c r="D8504" s="268">
        <v>0.125</v>
      </c>
      <c r="E8504" s="269">
        <v>0.0</v>
      </c>
      <c r="F8504" s="269">
        <v>2.604020028252484E-5</v>
      </c>
    </row>
    <row r="8505" ht="14.25" customHeight="1">
      <c r="A8505" s="267">
        <v>43643.0</v>
      </c>
      <c r="B8505" s="57">
        <v>178.0</v>
      </c>
      <c r="C8505" s="57">
        <v>8.0</v>
      </c>
      <c r="D8505" s="268">
        <v>0.145833333333333</v>
      </c>
      <c r="E8505" s="269">
        <v>8.428465866965077E-7</v>
      </c>
      <c r="F8505" s="269">
        <v>2.5238963350754845E-5</v>
      </c>
    </row>
    <row r="8506" ht="14.25" customHeight="1">
      <c r="A8506" s="267">
        <v>43643.0</v>
      </c>
      <c r="B8506" s="57">
        <v>178.0</v>
      </c>
      <c r="C8506" s="57">
        <v>9.0</v>
      </c>
      <c r="D8506" s="268">
        <v>0.166666666666667</v>
      </c>
      <c r="E8506" s="269">
        <v>2.402836706564153E-6</v>
      </c>
      <c r="F8506" s="269">
        <v>2.5539427200168592E-5</v>
      </c>
    </row>
    <row r="8507" ht="14.25" customHeight="1">
      <c r="A8507" s="267">
        <v>43643.0</v>
      </c>
      <c r="B8507" s="57">
        <v>178.0</v>
      </c>
      <c r="C8507" s="57">
        <v>10.0</v>
      </c>
      <c r="D8507" s="268">
        <v>0.1875</v>
      </c>
      <c r="E8507" s="269">
        <v>7.058444839107553E-6</v>
      </c>
      <c r="F8507" s="269">
        <v>2.543927258369735E-5</v>
      </c>
    </row>
    <row r="8508" ht="14.25" customHeight="1">
      <c r="A8508" s="267">
        <v>43643.0</v>
      </c>
      <c r="B8508" s="57">
        <v>178.0</v>
      </c>
      <c r="C8508" s="57">
        <v>11.0</v>
      </c>
      <c r="D8508" s="268">
        <v>0.208333333333333</v>
      </c>
      <c r="E8508" s="269">
        <v>1.6723720814081104E-5</v>
      </c>
      <c r="F8508" s="269">
        <v>2.594004566605359E-5</v>
      </c>
    </row>
    <row r="8509" ht="14.25" customHeight="1">
      <c r="A8509" s="267">
        <v>43643.0</v>
      </c>
      <c r="B8509" s="57">
        <v>178.0</v>
      </c>
      <c r="C8509" s="57">
        <v>12.0</v>
      </c>
      <c r="D8509" s="268">
        <v>0.229166666666667</v>
      </c>
      <c r="E8509" s="269">
        <v>2.932660814396439E-5</v>
      </c>
      <c r="F8509" s="269">
        <v>2.684143721429483E-5</v>
      </c>
    </row>
    <row r="8510" ht="14.25" customHeight="1">
      <c r="A8510" s="267">
        <v>43643.0</v>
      </c>
      <c r="B8510" s="57">
        <v>178.0</v>
      </c>
      <c r="C8510" s="57">
        <v>13.0</v>
      </c>
      <c r="D8510" s="268">
        <v>0.25</v>
      </c>
      <c r="E8510" s="269">
        <v>4.731684869883253E-5</v>
      </c>
      <c r="F8510" s="269">
        <v>3.124824033902981E-5</v>
      </c>
    </row>
    <row r="8511" ht="14.25" customHeight="1">
      <c r="A8511" s="267">
        <v>43643.0</v>
      </c>
      <c r="B8511" s="57">
        <v>178.0</v>
      </c>
      <c r="C8511" s="57">
        <v>14.0</v>
      </c>
      <c r="D8511" s="268">
        <v>0.270833333333333</v>
      </c>
      <c r="E8511" s="269">
        <v>6.780655899447519E-5</v>
      </c>
      <c r="F8511" s="269">
        <v>3.8359218108488515E-5</v>
      </c>
    </row>
    <row r="8512" ht="14.25" customHeight="1">
      <c r="A8512" s="267">
        <v>43643.0</v>
      </c>
      <c r="B8512" s="57">
        <v>178.0</v>
      </c>
      <c r="C8512" s="57">
        <v>15.0</v>
      </c>
      <c r="D8512" s="268">
        <v>0.291666666666667</v>
      </c>
      <c r="E8512" s="269">
        <v>9.591890886894482E-5</v>
      </c>
      <c r="F8512" s="269">
        <v>4.3567258164993484E-5</v>
      </c>
    </row>
    <row r="8513" ht="14.25" customHeight="1">
      <c r="A8513" s="267">
        <v>43643.0</v>
      </c>
      <c r="B8513" s="57">
        <v>178.0</v>
      </c>
      <c r="C8513" s="57">
        <v>16.0</v>
      </c>
      <c r="D8513" s="268">
        <v>0.3125</v>
      </c>
      <c r="E8513" s="269">
        <v>1.1510589712721956E-4</v>
      </c>
      <c r="F8513" s="269">
        <v>4.8174370522670945E-5</v>
      </c>
    </row>
    <row r="8514" ht="14.25" customHeight="1">
      <c r="A8514" s="267">
        <v>43643.0</v>
      </c>
      <c r="B8514" s="57">
        <v>178.0</v>
      </c>
      <c r="C8514" s="57">
        <v>17.0</v>
      </c>
      <c r="D8514" s="268">
        <v>0.333333333333333</v>
      </c>
      <c r="E8514" s="269">
        <v>1.1959851786022552E-4</v>
      </c>
      <c r="F8514" s="269">
        <v>5.0277617468567196E-5</v>
      </c>
    </row>
    <row r="8515" ht="14.25" customHeight="1">
      <c r="A8515" s="267">
        <v>43643.0</v>
      </c>
      <c r="B8515" s="57">
        <v>178.0</v>
      </c>
      <c r="C8515" s="57">
        <v>18.0</v>
      </c>
      <c r="D8515" s="268">
        <v>0.354166666666667</v>
      </c>
      <c r="E8515" s="269">
        <v>1.4226103551681792E-4</v>
      </c>
      <c r="F8515" s="269">
        <v>5.358271981211842E-5</v>
      </c>
    </row>
    <row r="8516" ht="14.25" customHeight="1">
      <c r="A8516" s="267">
        <v>43643.0</v>
      </c>
      <c r="B8516" s="57">
        <v>178.0</v>
      </c>
      <c r="C8516" s="57">
        <v>19.0</v>
      </c>
      <c r="D8516" s="268">
        <v>0.375</v>
      </c>
      <c r="E8516" s="269">
        <v>1.5502126439705257E-4</v>
      </c>
      <c r="F8516" s="269">
        <v>5.428380212741717E-5</v>
      </c>
    </row>
    <row r="8517" ht="14.25" customHeight="1">
      <c r="A8517" s="267">
        <v>43643.0</v>
      </c>
      <c r="B8517" s="57">
        <v>178.0</v>
      </c>
      <c r="C8517" s="57">
        <v>20.0</v>
      </c>
      <c r="D8517" s="268">
        <v>0.395833333333333</v>
      </c>
      <c r="E8517" s="269">
        <v>1.6887145056682413E-4</v>
      </c>
      <c r="F8517" s="269">
        <v>5.428380212741717E-5</v>
      </c>
    </row>
    <row r="8518" ht="14.25" customHeight="1">
      <c r="A8518" s="267">
        <v>43643.0</v>
      </c>
      <c r="B8518" s="57">
        <v>178.0</v>
      </c>
      <c r="C8518" s="57">
        <v>21.0</v>
      </c>
      <c r="D8518" s="268">
        <v>0.416666666666667</v>
      </c>
      <c r="E8518" s="269">
        <v>1.7816709256772035E-4</v>
      </c>
      <c r="F8518" s="269">
        <v>5.3783029045060915E-5</v>
      </c>
    </row>
    <row r="8519" ht="14.25" customHeight="1">
      <c r="A8519" s="267">
        <v>43643.0</v>
      </c>
      <c r="B8519" s="57">
        <v>178.0</v>
      </c>
      <c r="C8519" s="57">
        <v>22.0</v>
      </c>
      <c r="D8519" s="268">
        <v>0.4375</v>
      </c>
      <c r="E8519" s="269">
        <v>1.9672366218827182E-4</v>
      </c>
      <c r="F8519" s="269">
        <v>5.248101903093467E-5</v>
      </c>
    </row>
    <row r="8520" ht="14.25" customHeight="1">
      <c r="A8520" s="267">
        <v>43643.0</v>
      </c>
      <c r="B8520" s="57">
        <v>178.0</v>
      </c>
      <c r="C8520" s="57">
        <v>23.0</v>
      </c>
      <c r="D8520" s="268">
        <v>0.458333333333333</v>
      </c>
      <c r="E8520" s="269">
        <v>2.0924179705985452E-4</v>
      </c>
      <c r="F8520" s="269">
        <v>5.298179211329092E-5</v>
      </c>
    </row>
    <row r="8521" ht="14.25" customHeight="1">
      <c r="A8521" s="267">
        <v>43643.0</v>
      </c>
      <c r="B8521" s="57">
        <v>178.0</v>
      </c>
      <c r="C8521" s="57">
        <v>24.0</v>
      </c>
      <c r="D8521" s="268">
        <v>0.479166666666667</v>
      </c>
      <c r="E8521" s="269">
        <v>1.965146251360215E-4</v>
      </c>
      <c r="F8521" s="269">
        <v>5.248101903093467E-5</v>
      </c>
    </row>
    <row r="8522" ht="14.25" customHeight="1">
      <c r="A8522" s="267">
        <v>43643.0</v>
      </c>
      <c r="B8522" s="57">
        <v>178.0</v>
      </c>
      <c r="C8522" s="57">
        <v>25.0</v>
      </c>
      <c r="D8522" s="268">
        <v>0.5</v>
      </c>
      <c r="E8522" s="269">
        <v>2.1469166804488388E-4</v>
      </c>
      <c r="F8522" s="269">
        <v>5.308194672976218E-5</v>
      </c>
    </row>
    <row r="8523" ht="14.25" customHeight="1">
      <c r="A8523" s="267">
        <v>43643.0</v>
      </c>
      <c r="B8523" s="57">
        <v>178.0</v>
      </c>
      <c r="C8523" s="57">
        <v>26.0</v>
      </c>
      <c r="D8523" s="268">
        <v>0.520833333333333</v>
      </c>
      <c r="E8523" s="269">
        <v>2.1081888748571506E-4</v>
      </c>
      <c r="F8523" s="269">
        <v>5.3282255962704675E-5</v>
      </c>
    </row>
    <row r="8524" ht="14.25" customHeight="1">
      <c r="A8524" s="267">
        <v>43643.0</v>
      </c>
      <c r="B8524" s="57">
        <v>178.0</v>
      </c>
      <c r="C8524" s="57">
        <v>27.0</v>
      </c>
      <c r="D8524" s="268">
        <v>0.541666666666667</v>
      </c>
      <c r="E8524" s="269">
        <v>2.0936629752809095E-4</v>
      </c>
      <c r="F8524" s="269">
        <v>5.047792670150969E-5</v>
      </c>
    </row>
    <row r="8525" ht="14.25" customHeight="1">
      <c r="A8525" s="267">
        <v>43643.0</v>
      </c>
      <c r="B8525" s="57">
        <v>178.0</v>
      </c>
      <c r="C8525" s="57">
        <v>28.0</v>
      </c>
      <c r="D8525" s="268">
        <v>0.5625</v>
      </c>
      <c r="E8525" s="269">
        <v>1.8004749484734698E-4</v>
      </c>
      <c r="F8525" s="269">
        <v>5.047792670150969E-5</v>
      </c>
    </row>
    <row r="8526" ht="14.25" customHeight="1">
      <c r="A8526" s="267">
        <v>43643.0</v>
      </c>
      <c r="B8526" s="57">
        <v>178.0</v>
      </c>
      <c r="C8526" s="57">
        <v>29.0</v>
      </c>
      <c r="D8526" s="268">
        <v>0.583333333333333</v>
      </c>
      <c r="E8526" s="269">
        <v>1.7818101045952248E-4</v>
      </c>
      <c r="F8526" s="269">
        <v>5.0077308235624696E-5</v>
      </c>
    </row>
    <row r="8527" ht="14.25" customHeight="1">
      <c r="A8527" s="267">
        <v>43643.0</v>
      </c>
      <c r="B8527" s="57">
        <v>178.0</v>
      </c>
      <c r="C8527" s="57">
        <v>30.0</v>
      </c>
      <c r="D8527" s="268">
        <v>0.604166666666667</v>
      </c>
      <c r="E8527" s="269">
        <v>1.950843194218413E-4</v>
      </c>
      <c r="F8527" s="269">
        <v>5.0077308235624696E-5</v>
      </c>
    </row>
    <row r="8528" ht="14.25" customHeight="1">
      <c r="A8528" s="267">
        <v>43643.0</v>
      </c>
      <c r="B8528" s="57">
        <v>178.0</v>
      </c>
      <c r="C8528" s="57">
        <v>31.0</v>
      </c>
      <c r="D8528" s="268">
        <v>0.625</v>
      </c>
      <c r="E8528" s="269">
        <v>1.7746075767532607E-4</v>
      </c>
      <c r="F8528" s="269">
        <v>5.067823593445219E-5</v>
      </c>
    </row>
    <row r="8529" ht="14.25" customHeight="1">
      <c r="A8529" s="267">
        <v>43643.0</v>
      </c>
      <c r="B8529" s="57">
        <v>178.0</v>
      </c>
      <c r="C8529" s="57">
        <v>32.0</v>
      </c>
      <c r="D8529" s="268">
        <v>0.645833333333333</v>
      </c>
      <c r="E8529" s="269">
        <v>1.515403402203236E-4</v>
      </c>
      <c r="F8529" s="269">
        <v>5.188009133210718E-5</v>
      </c>
    </row>
    <row r="8530" ht="14.25" customHeight="1">
      <c r="A8530" s="267">
        <v>43643.0</v>
      </c>
      <c r="B8530" s="57">
        <v>178.0</v>
      </c>
      <c r="C8530" s="57">
        <v>33.0</v>
      </c>
      <c r="D8530" s="268">
        <v>0.666666666666667</v>
      </c>
      <c r="E8530" s="269">
        <v>1.0830287860666832E-4</v>
      </c>
      <c r="F8530" s="269">
        <v>5.498488444271591E-5</v>
      </c>
    </row>
    <row r="8531" ht="14.25" customHeight="1">
      <c r="A8531" s="267">
        <v>43643.0</v>
      </c>
      <c r="B8531" s="57">
        <v>178.0</v>
      </c>
      <c r="C8531" s="57">
        <v>34.0</v>
      </c>
      <c r="D8531" s="268">
        <v>0.6875</v>
      </c>
      <c r="E8531" s="269">
        <v>1.037952118872118E-4</v>
      </c>
      <c r="F8531" s="269">
        <v>6.0793852198048374E-5</v>
      </c>
    </row>
    <row r="8532" ht="14.25" customHeight="1">
      <c r="A8532" s="267">
        <v>43643.0</v>
      </c>
      <c r="B8532" s="57">
        <v>178.0</v>
      </c>
      <c r="C8532" s="57">
        <v>35.0</v>
      </c>
      <c r="D8532" s="268">
        <v>0.708333333333333</v>
      </c>
      <c r="E8532" s="269">
        <v>7.891765507935299E-5</v>
      </c>
      <c r="F8532" s="269">
        <v>6.65026653369096E-5</v>
      </c>
    </row>
    <row r="8533" ht="14.25" customHeight="1">
      <c r="A8533" s="267">
        <v>43643.0</v>
      </c>
      <c r="B8533" s="57">
        <v>178.0</v>
      </c>
      <c r="C8533" s="57">
        <v>36.0</v>
      </c>
      <c r="D8533" s="268">
        <v>0.729166666666667</v>
      </c>
      <c r="E8533" s="269">
        <v>6.02668276839836E-5</v>
      </c>
      <c r="F8533" s="269">
        <v>6.67029745698521E-5</v>
      </c>
    </row>
    <row r="8534" ht="14.25" customHeight="1">
      <c r="A8534" s="267">
        <v>43643.0</v>
      </c>
      <c r="B8534" s="57">
        <v>178.0</v>
      </c>
      <c r="C8534" s="57">
        <v>37.0</v>
      </c>
      <c r="D8534" s="268">
        <v>0.75</v>
      </c>
      <c r="E8534" s="269">
        <v>4.181690100632865E-5</v>
      </c>
      <c r="F8534" s="269">
        <v>6.61020468710246E-5</v>
      </c>
    </row>
    <row r="8535" ht="14.25" customHeight="1">
      <c r="A8535" s="267">
        <v>43643.0</v>
      </c>
      <c r="B8535" s="57">
        <v>178.0</v>
      </c>
      <c r="C8535" s="57">
        <v>38.0</v>
      </c>
      <c r="D8535" s="268">
        <v>0.770833333333333</v>
      </c>
      <c r="E8535" s="269">
        <v>3.0649483028786684E-5</v>
      </c>
      <c r="F8535" s="269">
        <v>6.770452073456459E-5</v>
      </c>
    </row>
    <row r="8536" ht="14.25" customHeight="1">
      <c r="A8536" s="267">
        <v>43643.0</v>
      </c>
      <c r="B8536" s="57">
        <v>178.0</v>
      </c>
      <c r="C8536" s="57">
        <v>39.0</v>
      </c>
      <c r="D8536" s="268">
        <v>0.791666666666667</v>
      </c>
      <c r="E8536" s="269">
        <v>2.0188990651054523E-5</v>
      </c>
      <c r="F8536" s="269">
        <v>6.570142840513958E-5</v>
      </c>
    </row>
    <row r="8537" ht="14.25" customHeight="1">
      <c r="A8537" s="267">
        <v>43643.0</v>
      </c>
      <c r="B8537" s="57">
        <v>178.0</v>
      </c>
      <c r="C8537" s="57">
        <v>40.0</v>
      </c>
      <c r="D8537" s="268">
        <v>0.8125</v>
      </c>
      <c r="E8537" s="269">
        <v>1.1394581454629282E-5</v>
      </c>
      <c r="F8537" s="269">
        <v>6.409895454159961E-5</v>
      </c>
    </row>
    <row r="8538" ht="14.25" customHeight="1">
      <c r="A8538" s="267">
        <v>43643.0</v>
      </c>
      <c r="B8538" s="57">
        <v>178.0</v>
      </c>
      <c r="C8538" s="57">
        <v>41.0</v>
      </c>
      <c r="D8538" s="268">
        <v>0.833333333333333</v>
      </c>
      <c r="E8538" s="269">
        <v>6.632848244559212E-6</v>
      </c>
      <c r="F8538" s="269">
        <v>6.259663529453087E-5</v>
      </c>
    </row>
    <row r="8539" ht="14.25" customHeight="1">
      <c r="A8539" s="267">
        <v>43643.0</v>
      </c>
      <c r="B8539" s="57">
        <v>178.0</v>
      </c>
      <c r="C8539" s="57">
        <v>42.0</v>
      </c>
      <c r="D8539" s="268">
        <v>0.854166666666667</v>
      </c>
      <c r="E8539" s="269">
        <v>2.014583485521001E-6</v>
      </c>
      <c r="F8539" s="269">
        <v>6.199570759570338E-5</v>
      </c>
    </row>
    <row r="8540" ht="14.25" customHeight="1">
      <c r="A8540" s="267">
        <v>43643.0</v>
      </c>
      <c r="B8540" s="57">
        <v>178.0</v>
      </c>
      <c r="C8540" s="57">
        <v>43.0</v>
      </c>
      <c r="D8540" s="268">
        <v>0.875</v>
      </c>
      <c r="E8540" s="269">
        <v>3.058722185529787E-8</v>
      </c>
      <c r="F8540" s="269">
        <v>6.279694452747336E-5</v>
      </c>
    </row>
    <row r="8541" ht="14.25" customHeight="1">
      <c r="A8541" s="267">
        <v>43643.0</v>
      </c>
      <c r="B8541" s="57">
        <v>178.0</v>
      </c>
      <c r="C8541" s="57">
        <v>44.0</v>
      </c>
      <c r="D8541" s="268">
        <v>0.895833333333333</v>
      </c>
      <c r="E8541" s="269">
        <v>0.0</v>
      </c>
      <c r="F8541" s="269">
        <v>6.299725376041584E-5</v>
      </c>
    </row>
    <row r="8542" ht="14.25" customHeight="1">
      <c r="A8542" s="267">
        <v>43643.0</v>
      </c>
      <c r="B8542" s="57">
        <v>178.0</v>
      </c>
      <c r="C8542" s="57">
        <v>45.0</v>
      </c>
      <c r="D8542" s="268">
        <v>0.916666666666667</v>
      </c>
      <c r="E8542" s="269">
        <v>0.0</v>
      </c>
      <c r="F8542" s="269">
        <v>6.049338834863463E-5</v>
      </c>
    </row>
    <row r="8543" ht="14.25" customHeight="1">
      <c r="A8543" s="267">
        <v>43643.0</v>
      </c>
      <c r="B8543" s="57">
        <v>178.0</v>
      </c>
      <c r="C8543" s="57">
        <v>46.0</v>
      </c>
      <c r="D8543" s="268">
        <v>0.9375</v>
      </c>
      <c r="E8543" s="269">
        <v>0.0</v>
      </c>
      <c r="F8543" s="269">
        <v>5.478457520977341E-5</v>
      </c>
    </row>
    <row r="8544" ht="14.25" customHeight="1">
      <c r="A8544" s="267">
        <v>43643.0</v>
      </c>
      <c r="B8544" s="57">
        <v>178.0</v>
      </c>
      <c r="C8544" s="57">
        <v>47.0</v>
      </c>
      <c r="D8544" s="268">
        <v>0.958333333333333</v>
      </c>
      <c r="E8544" s="269">
        <v>0.0</v>
      </c>
      <c r="F8544" s="269">
        <v>5.097869978386593E-5</v>
      </c>
    </row>
    <row r="8545" ht="14.25" customHeight="1">
      <c r="A8545" s="267">
        <v>43643.0</v>
      </c>
      <c r="B8545" s="57">
        <v>178.0</v>
      </c>
      <c r="C8545" s="57">
        <v>48.0</v>
      </c>
      <c r="D8545" s="268">
        <v>0.979166666666667</v>
      </c>
      <c r="E8545" s="269">
        <v>0.0</v>
      </c>
      <c r="F8545" s="269">
        <v>4.346710354852223E-5</v>
      </c>
    </row>
    <row r="8546" ht="14.25" customHeight="1">
      <c r="A8546" s="267">
        <v>43644.0</v>
      </c>
      <c r="B8546" s="57">
        <v>179.0</v>
      </c>
      <c r="C8546" s="57">
        <v>1.0</v>
      </c>
      <c r="D8546" s="268">
        <v>0.0</v>
      </c>
      <c r="E8546" s="269">
        <v>0.0</v>
      </c>
      <c r="F8546" s="269">
        <v>3.685689886141978E-5</v>
      </c>
    </row>
    <row r="8547" ht="14.25" customHeight="1">
      <c r="A8547" s="267">
        <v>43644.0</v>
      </c>
      <c r="B8547" s="57">
        <v>179.0</v>
      </c>
      <c r="C8547" s="57">
        <v>2.0</v>
      </c>
      <c r="D8547" s="268">
        <v>0.020833333333333332</v>
      </c>
      <c r="E8547" s="269">
        <v>0.0</v>
      </c>
      <c r="F8547" s="269">
        <v>3.214963188727106E-5</v>
      </c>
    </row>
    <row r="8548" ht="14.25" customHeight="1">
      <c r="A8548" s="267">
        <v>43644.0</v>
      </c>
      <c r="B8548" s="57">
        <v>179.0</v>
      </c>
      <c r="C8548" s="57">
        <v>3.0</v>
      </c>
      <c r="D8548" s="268">
        <v>0.0416666666666667</v>
      </c>
      <c r="E8548" s="269">
        <v>0.0</v>
      </c>
      <c r="F8548" s="269">
        <v>3.0146539557846063E-5</v>
      </c>
    </row>
    <row r="8549" ht="14.25" customHeight="1">
      <c r="A8549" s="267">
        <v>43644.0</v>
      </c>
      <c r="B8549" s="57">
        <v>179.0</v>
      </c>
      <c r="C8549" s="57">
        <v>4.0</v>
      </c>
      <c r="D8549" s="268">
        <v>0.0625</v>
      </c>
      <c r="E8549" s="269">
        <v>0.0</v>
      </c>
      <c r="F8549" s="269">
        <v>2.9245148009604822E-5</v>
      </c>
    </row>
    <row r="8550" ht="14.25" customHeight="1">
      <c r="A8550" s="267">
        <v>43644.0</v>
      </c>
      <c r="B8550" s="57">
        <v>179.0</v>
      </c>
      <c r="C8550" s="57">
        <v>5.0</v>
      </c>
      <c r="D8550" s="268">
        <v>0.0833333333333333</v>
      </c>
      <c r="E8550" s="269">
        <v>0.0</v>
      </c>
      <c r="F8550" s="269">
        <v>2.6941591830766084E-5</v>
      </c>
    </row>
    <row r="8551" ht="14.25" customHeight="1">
      <c r="A8551" s="267">
        <v>43644.0</v>
      </c>
      <c r="B8551" s="57">
        <v>179.0</v>
      </c>
      <c r="C8551" s="57">
        <v>6.0</v>
      </c>
      <c r="D8551" s="268">
        <v>0.104166666666667</v>
      </c>
      <c r="E8551" s="269">
        <v>0.0</v>
      </c>
      <c r="F8551" s="269">
        <v>2.5739736433111092E-5</v>
      </c>
    </row>
    <row r="8552" ht="14.25" customHeight="1">
      <c r="A8552" s="267">
        <v>43644.0</v>
      </c>
      <c r="B8552" s="57">
        <v>179.0</v>
      </c>
      <c r="C8552" s="57">
        <v>7.0</v>
      </c>
      <c r="D8552" s="268">
        <v>0.125</v>
      </c>
      <c r="E8552" s="269">
        <v>0.0</v>
      </c>
      <c r="F8552" s="269">
        <v>2.543927258369735E-5</v>
      </c>
    </row>
    <row r="8553" ht="14.25" customHeight="1">
      <c r="A8553" s="267">
        <v>43644.0</v>
      </c>
      <c r="B8553" s="57">
        <v>179.0</v>
      </c>
      <c r="C8553" s="57">
        <v>8.0</v>
      </c>
      <c r="D8553" s="268">
        <v>0.145833333333333</v>
      </c>
      <c r="E8553" s="269">
        <v>8.939281980114475E-7</v>
      </c>
      <c r="F8553" s="269">
        <v>2.483834488486985E-5</v>
      </c>
    </row>
    <row r="8554" ht="14.25" customHeight="1">
      <c r="A8554" s="267">
        <v>43644.0</v>
      </c>
      <c r="B8554" s="57">
        <v>179.0</v>
      </c>
      <c r="C8554" s="57">
        <v>9.0</v>
      </c>
      <c r="D8554" s="268">
        <v>0.166666666666667</v>
      </c>
      <c r="E8554" s="269">
        <v>2.2204081376547668E-6</v>
      </c>
      <c r="F8554" s="269">
        <v>2.5138808734283598E-5</v>
      </c>
    </row>
    <row r="8555" ht="14.25" customHeight="1">
      <c r="A8555" s="267">
        <v>43644.0</v>
      </c>
      <c r="B8555" s="57">
        <v>179.0</v>
      </c>
      <c r="C8555" s="57">
        <v>10.0</v>
      </c>
      <c r="D8555" s="268">
        <v>0.1875</v>
      </c>
      <c r="E8555" s="269">
        <v>8.068444173989896E-6</v>
      </c>
      <c r="F8555" s="269">
        <v>2.5238963350754845E-5</v>
      </c>
    </row>
    <row r="8556" ht="14.25" customHeight="1">
      <c r="A8556" s="267">
        <v>43644.0</v>
      </c>
      <c r="B8556" s="57">
        <v>179.0</v>
      </c>
      <c r="C8556" s="57">
        <v>11.0</v>
      </c>
      <c r="D8556" s="268">
        <v>0.208333333333333</v>
      </c>
      <c r="E8556" s="269">
        <v>1.9277369585159177E-5</v>
      </c>
      <c r="F8556" s="269">
        <v>2.5739736433111092E-5</v>
      </c>
    </row>
    <row r="8557" ht="14.25" customHeight="1">
      <c r="A8557" s="267">
        <v>43644.0</v>
      </c>
      <c r="B8557" s="57">
        <v>179.0</v>
      </c>
      <c r="C8557" s="57">
        <v>12.0</v>
      </c>
      <c r="D8557" s="268">
        <v>0.229166666666667</v>
      </c>
      <c r="E8557" s="269">
        <v>3.268963134255719E-5</v>
      </c>
      <c r="F8557" s="269">
        <v>2.7342210296651082E-5</v>
      </c>
    </row>
    <row r="8558" ht="14.25" customHeight="1">
      <c r="A8558" s="267">
        <v>43644.0</v>
      </c>
      <c r="B8558" s="57">
        <v>179.0</v>
      </c>
      <c r="C8558" s="57">
        <v>13.0</v>
      </c>
      <c r="D8558" s="268">
        <v>0.25</v>
      </c>
      <c r="E8558" s="269">
        <v>5.726528493844937E-5</v>
      </c>
      <c r="F8558" s="269">
        <v>2.9645766475489823E-5</v>
      </c>
    </row>
    <row r="8559" ht="14.25" customHeight="1">
      <c r="A8559" s="267">
        <v>43644.0</v>
      </c>
      <c r="B8559" s="57">
        <v>179.0</v>
      </c>
      <c r="C8559" s="57">
        <v>14.0</v>
      </c>
      <c r="D8559" s="268">
        <v>0.270833333333333</v>
      </c>
      <c r="E8559" s="269">
        <v>6.972596124177701E-5</v>
      </c>
      <c r="F8559" s="269">
        <v>3.605566192964978E-5</v>
      </c>
    </row>
    <row r="8560" ht="14.25" customHeight="1">
      <c r="A8560" s="267">
        <v>43644.0</v>
      </c>
      <c r="B8560" s="57">
        <v>179.0</v>
      </c>
      <c r="C8560" s="57">
        <v>15.0</v>
      </c>
      <c r="D8560" s="268">
        <v>0.291666666666667</v>
      </c>
      <c r="E8560" s="269">
        <v>9.026702786053473E-5</v>
      </c>
      <c r="F8560" s="269">
        <v>4.256571200028099E-5</v>
      </c>
    </row>
    <row r="8561" ht="14.25" customHeight="1">
      <c r="A8561" s="267">
        <v>43644.0</v>
      </c>
      <c r="B8561" s="57">
        <v>179.0</v>
      </c>
      <c r="C8561" s="57">
        <v>16.0</v>
      </c>
      <c r="D8561" s="268">
        <v>0.3125</v>
      </c>
      <c r="E8561" s="269">
        <v>1.1663928027405411E-4</v>
      </c>
      <c r="F8561" s="269">
        <v>4.6471742042659716E-5</v>
      </c>
    </row>
    <row r="8562" ht="14.25" customHeight="1">
      <c r="A8562" s="267">
        <v>43644.0</v>
      </c>
      <c r="B8562" s="57">
        <v>179.0</v>
      </c>
      <c r="C8562" s="57">
        <v>17.0</v>
      </c>
      <c r="D8562" s="268">
        <v>0.333333333333333</v>
      </c>
      <c r="E8562" s="269">
        <v>1.328991759802692E-4</v>
      </c>
      <c r="F8562" s="269">
        <v>4.877529822149846E-5</v>
      </c>
    </row>
    <row r="8563" ht="14.25" customHeight="1">
      <c r="A8563" s="267">
        <v>43644.0</v>
      </c>
      <c r="B8563" s="57">
        <v>179.0</v>
      </c>
      <c r="C8563" s="57">
        <v>18.0</v>
      </c>
      <c r="D8563" s="268">
        <v>0.354166666666667</v>
      </c>
      <c r="E8563" s="269">
        <v>1.5323229240215552E-4</v>
      </c>
      <c r="F8563" s="269">
        <v>5.047792670150969E-5</v>
      </c>
    </row>
    <row r="8564" ht="14.25" customHeight="1">
      <c r="A8564" s="267">
        <v>43644.0</v>
      </c>
      <c r="B8564" s="57">
        <v>179.0</v>
      </c>
      <c r="C8564" s="57">
        <v>19.0</v>
      </c>
      <c r="D8564" s="268">
        <v>0.375</v>
      </c>
      <c r="E8564" s="269">
        <v>1.686778651610524E-4</v>
      </c>
      <c r="F8564" s="269">
        <v>4.977684438621095E-5</v>
      </c>
    </row>
    <row r="8565" ht="14.25" customHeight="1">
      <c r="A8565" s="267">
        <v>43644.0</v>
      </c>
      <c r="B8565" s="57">
        <v>179.0</v>
      </c>
      <c r="C8565" s="57">
        <v>20.0</v>
      </c>
      <c r="D8565" s="268">
        <v>0.395833333333333</v>
      </c>
      <c r="E8565" s="269">
        <v>1.876831943135627E-4</v>
      </c>
      <c r="F8565" s="269">
        <v>4.9576535153268434E-5</v>
      </c>
    </row>
    <row r="8566" ht="14.25" customHeight="1">
      <c r="A8566" s="267">
        <v>43644.0</v>
      </c>
      <c r="B8566" s="57">
        <v>179.0</v>
      </c>
      <c r="C8566" s="57">
        <v>21.0</v>
      </c>
      <c r="D8566" s="268">
        <v>0.416666666666667</v>
      </c>
      <c r="E8566" s="269">
        <v>2.110629670449304E-4</v>
      </c>
      <c r="F8566" s="269">
        <v>4.8274525139142206E-5</v>
      </c>
    </row>
    <row r="8567" ht="14.25" customHeight="1">
      <c r="A8567" s="267">
        <v>43644.0</v>
      </c>
      <c r="B8567" s="57">
        <v>179.0</v>
      </c>
      <c r="C8567" s="57">
        <v>22.0</v>
      </c>
      <c r="D8567" s="268">
        <v>0.4375</v>
      </c>
      <c r="E8567" s="269">
        <v>2.231623426342363E-4</v>
      </c>
      <c r="F8567" s="269">
        <v>4.7673597440314705E-5</v>
      </c>
    </row>
    <row r="8568" ht="14.25" customHeight="1">
      <c r="A8568" s="267">
        <v>43644.0</v>
      </c>
      <c r="B8568" s="57">
        <v>179.0</v>
      </c>
      <c r="C8568" s="57">
        <v>23.0</v>
      </c>
      <c r="D8568" s="268">
        <v>0.458333333333333</v>
      </c>
      <c r="E8568" s="269">
        <v>2.2217606854485228E-4</v>
      </c>
      <c r="F8568" s="269">
        <v>4.7573442823843464E-5</v>
      </c>
    </row>
    <row r="8569" ht="14.25" customHeight="1">
      <c r="A8569" s="267">
        <v>43644.0</v>
      </c>
      <c r="B8569" s="57">
        <v>179.0</v>
      </c>
      <c r="C8569" s="57">
        <v>24.0</v>
      </c>
      <c r="D8569" s="268">
        <v>0.479166666666667</v>
      </c>
      <c r="E8569" s="269">
        <v>2.3099188981444107E-4</v>
      </c>
      <c r="F8569" s="269">
        <v>4.7773752056785965E-5</v>
      </c>
    </row>
    <row r="8570" ht="14.25" customHeight="1">
      <c r="A8570" s="267">
        <v>43644.0</v>
      </c>
      <c r="B8570" s="57">
        <v>179.0</v>
      </c>
      <c r="C8570" s="57">
        <v>25.0</v>
      </c>
      <c r="D8570" s="268">
        <v>0.5</v>
      </c>
      <c r="E8570" s="269">
        <v>2.416805214408923E-4</v>
      </c>
      <c r="F8570" s="269">
        <v>4.8274525139142206E-5</v>
      </c>
    </row>
    <row r="8571" ht="14.25" customHeight="1">
      <c r="A8571" s="267">
        <v>43644.0</v>
      </c>
      <c r="B8571" s="57">
        <v>179.0</v>
      </c>
      <c r="C8571" s="57">
        <v>26.0</v>
      </c>
      <c r="D8571" s="268">
        <v>0.520833333333333</v>
      </c>
      <c r="E8571" s="269">
        <v>2.3061478722209697E-4</v>
      </c>
      <c r="F8571" s="269">
        <v>4.8474834372084706E-5</v>
      </c>
    </row>
    <row r="8572" ht="14.25" customHeight="1">
      <c r="A8572" s="267">
        <v>43644.0</v>
      </c>
      <c r="B8572" s="57">
        <v>179.0</v>
      </c>
      <c r="C8572" s="57">
        <v>27.0</v>
      </c>
      <c r="D8572" s="268">
        <v>0.541666666666667</v>
      </c>
      <c r="E8572" s="269">
        <v>2.324526780108261E-4</v>
      </c>
      <c r="F8572" s="269">
        <v>4.5370041261475974E-5</v>
      </c>
    </row>
    <row r="8573" ht="14.25" customHeight="1">
      <c r="A8573" s="267">
        <v>43644.0</v>
      </c>
      <c r="B8573" s="57">
        <v>179.0</v>
      </c>
      <c r="C8573" s="57">
        <v>28.0</v>
      </c>
      <c r="D8573" s="268">
        <v>0.5625</v>
      </c>
      <c r="E8573" s="269">
        <v>2.1679491958690746E-4</v>
      </c>
      <c r="F8573" s="269">
        <v>4.597096896030346E-5</v>
      </c>
    </row>
    <row r="8574" ht="14.25" customHeight="1">
      <c r="A8574" s="267">
        <v>43644.0</v>
      </c>
      <c r="B8574" s="57">
        <v>179.0</v>
      </c>
      <c r="C8574" s="57">
        <v>29.0</v>
      </c>
      <c r="D8574" s="268">
        <v>0.583333333333333</v>
      </c>
      <c r="E8574" s="269">
        <v>2.094714541581468E-4</v>
      </c>
      <c r="F8574" s="269">
        <v>4.5770659727360954E-5</v>
      </c>
    </row>
    <row r="8575" ht="14.25" customHeight="1">
      <c r="A8575" s="267">
        <v>43644.0</v>
      </c>
      <c r="B8575" s="57">
        <v>179.0</v>
      </c>
      <c r="C8575" s="57">
        <v>30.0</v>
      </c>
      <c r="D8575" s="268">
        <v>0.604166666666667</v>
      </c>
      <c r="E8575" s="269">
        <v>2.1898840219160498E-4</v>
      </c>
      <c r="F8575" s="269">
        <v>4.4668958946177226E-5</v>
      </c>
    </row>
    <row r="8576" ht="14.25" customHeight="1">
      <c r="A8576" s="267">
        <v>43644.0</v>
      </c>
      <c r="B8576" s="57">
        <v>179.0</v>
      </c>
      <c r="C8576" s="57">
        <v>31.0</v>
      </c>
      <c r="D8576" s="268">
        <v>0.625</v>
      </c>
      <c r="E8576" s="269">
        <v>1.8787242360163704E-4</v>
      </c>
      <c r="F8576" s="269">
        <v>4.587081434383222E-5</v>
      </c>
    </row>
    <row r="8577" ht="14.25" customHeight="1">
      <c r="A8577" s="267">
        <v>43644.0</v>
      </c>
      <c r="B8577" s="57">
        <v>179.0</v>
      </c>
      <c r="C8577" s="57">
        <v>32.0</v>
      </c>
      <c r="D8577" s="268">
        <v>0.645833333333333</v>
      </c>
      <c r="E8577" s="269">
        <v>1.534596341310197E-4</v>
      </c>
      <c r="F8577" s="269">
        <v>4.7573442823843464E-5</v>
      </c>
    </row>
    <row r="8578" ht="14.25" customHeight="1">
      <c r="A8578" s="267">
        <v>43644.0</v>
      </c>
      <c r="B8578" s="57">
        <v>179.0</v>
      </c>
      <c r="C8578" s="57">
        <v>33.0</v>
      </c>
      <c r="D8578" s="268">
        <v>0.666666666666667</v>
      </c>
      <c r="E8578" s="269">
        <v>1.2474028930805101E-4</v>
      </c>
      <c r="F8578" s="269">
        <v>5.167978209916469E-5</v>
      </c>
    </row>
    <row r="8579" ht="14.25" customHeight="1">
      <c r="A8579" s="267">
        <v>43644.0</v>
      </c>
      <c r="B8579" s="57">
        <v>179.0</v>
      </c>
      <c r="C8579" s="57">
        <v>34.0</v>
      </c>
      <c r="D8579" s="268">
        <v>0.6875</v>
      </c>
      <c r="E8579" s="269">
        <v>1.0573817042056072E-4</v>
      </c>
      <c r="F8579" s="269">
        <v>5.7088131388612155E-5</v>
      </c>
    </row>
    <row r="8580" ht="14.25" customHeight="1">
      <c r="A8580" s="267">
        <v>43644.0</v>
      </c>
      <c r="B8580" s="57">
        <v>179.0</v>
      </c>
      <c r="C8580" s="57">
        <v>35.0</v>
      </c>
      <c r="D8580" s="268">
        <v>0.708333333333333</v>
      </c>
      <c r="E8580" s="269">
        <v>8.760709889722597E-5</v>
      </c>
      <c r="F8580" s="269">
        <v>6.439941839101337E-5</v>
      </c>
    </row>
    <row r="8581" ht="14.25" customHeight="1">
      <c r="A8581" s="267">
        <v>43644.0</v>
      </c>
      <c r="B8581" s="57">
        <v>179.0</v>
      </c>
      <c r="C8581" s="57">
        <v>36.0</v>
      </c>
      <c r="D8581" s="268">
        <v>0.729166666666667</v>
      </c>
      <c r="E8581" s="269">
        <v>6.721560498175378E-5</v>
      </c>
      <c r="F8581" s="269">
        <v>6.61020468710246E-5</v>
      </c>
    </row>
    <row r="8582" ht="14.25" customHeight="1">
      <c r="A8582" s="267">
        <v>43644.0</v>
      </c>
      <c r="B8582" s="57">
        <v>179.0</v>
      </c>
      <c r="C8582" s="57">
        <v>37.0</v>
      </c>
      <c r="D8582" s="268">
        <v>0.75</v>
      </c>
      <c r="E8582" s="269">
        <v>4.900313377037903E-5</v>
      </c>
      <c r="F8582" s="269">
        <v>6.590173763808209E-5</v>
      </c>
    </row>
    <row r="8583" ht="14.25" customHeight="1">
      <c r="A8583" s="267">
        <v>43644.0</v>
      </c>
      <c r="B8583" s="57">
        <v>179.0</v>
      </c>
      <c r="C8583" s="57">
        <v>38.0</v>
      </c>
      <c r="D8583" s="268">
        <v>0.770833333333333</v>
      </c>
      <c r="E8583" s="269">
        <v>3.602852084393622E-5</v>
      </c>
      <c r="F8583" s="269">
        <v>6.439941839101337E-5</v>
      </c>
    </row>
    <row r="8584" ht="14.25" customHeight="1">
      <c r="A8584" s="267">
        <v>43644.0</v>
      </c>
      <c r="B8584" s="57">
        <v>179.0</v>
      </c>
      <c r="C8584" s="57">
        <v>39.0</v>
      </c>
      <c r="D8584" s="268">
        <v>0.791666666666667</v>
      </c>
      <c r="E8584" s="269">
        <v>2.1733785574262027E-5</v>
      </c>
      <c r="F8584" s="269">
        <v>6.339787222630086E-5</v>
      </c>
    </row>
    <row r="8585" ht="14.25" customHeight="1">
      <c r="A8585" s="267">
        <v>43644.0</v>
      </c>
      <c r="B8585" s="57">
        <v>179.0</v>
      </c>
      <c r="C8585" s="57">
        <v>40.0</v>
      </c>
      <c r="D8585" s="268">
        <v>0.8125</v>
      </c>
      <c r="E8585" s="269">
        <v>9.655569773559137E-6</v>
      </c>
      <c r="F8585" s="269">
        <v>6.189555297923212E-5</v>
      </c>
    </row>
    <row r="8586" ht="14.25" customHeight="1">
      <c r="A8586" s="267">
        <v>43644.0</v>
      </c>
      <c r="B8586" s="57">
        <v>179.0</v>
      </c>
      <c r="C8586" s="57">
        <v>41.0</v>
      </c>
      <c r="D8586" s="268">
        <v>0.833333333333333</v>
      </c>
      <c r="E8586" s="269">
        <v>3.1485056183499693E-6</v>
      </c>
      <c r="F8586" s="269">
        <v>6.179539836276087E-5</v>
      </c>
    </row>
    <row r="8587" ht="14.25" customHeight="1">
      <c r="A8587" s="267">
        <v>43644.0</v>
      </c>
      <c r="B8587" s="57">
        <v>179.0</v>
      </c>
      <c r="C8587" s="57">
        <v>42.0</v>
      </c>
      <c r="D8587" s="268">
        <v>0.854166666666667</v>
      </c>
      <c r="E8587" s="269">
        <v>2.2319000126693523E-6</v>
      </c>
      <c r="F8587" s="269">
        <v>6.059354296510588E-5</v>
      </c>
    </row>
    <row r="8588" ht="14.25" customHeight="1">
      <c r="A8588" s="267">
        <v>43644.0</v>
      </c>
      <c r="B8588" s="57">
        <v>179.0</v>
      </c>
      <c r="C8588" s="57">
        <v>43.0</v>
      </c>
      <c r="D8588" s="268">
        <v>0.875</v>
      </c>
      <c r="E8588" s="269">
        <v>0.0</v>
      </c>
      <c r="F8588" s="269">
        <v>6.0894006814519635E-5</v>
      </c>
    </row>
    <row r="8589" ht="14.25" customHeight="1">
      <c r="A8589" s="267">
        <v>43644.0</v>
      </c>
      <c r="B8589" s="57">
        <v>179.0</v>
      </c>
      <c r="C8589" s="57">
        <v>44.0</v>
      </c>
      <c r="D8589" s="268">
        <v>0.895833333333333</v>
      </c>
      <c r="E8589" s="269">
        <v>0.0</v>
      </c>
      <c r="F8589" s="269">
        <v>6.139477989687587E-5</v>
      </c>
    </row>
    <row r="8590" ht="14.25" customHeight="1">
      <c r="A8590" s="267">
        <v>43644.0</v>
      </c>
      <c r="B8590" s="57">
        <v>179.0</v>
      </c>
      <c r="C8590" s="57">
        <v>45.0</v>
      </c>
      <c r="D8590" s="268">
        <v>0.916666666666667</v>
      </c>
      <c r="E8590" s="269">
        <v>0.0</v>
      </c>
      <c r="F8590" s="269">
        <v>6.0793852198048374E-5</v>
      </c>
    </row>
    <row r="8591" ht="14.25" customHeight="1">
      <c r="A8591" s="267">
        <v>43644.0</v>
      </c>
      <c r="B8591" s="57">
        <v>179.0</v>
      </c>
      <c r="C8591" s="57">
        <v>46.0</v>
      </c>
      <c r="D8591" s="268">
        <v>0.9375</v>
      </c>
      <c r="E8591" s="269">
        <v>0.0</v>
      </c>
      <c r="F8591" s="269">
        <v>5.558581214154341E-5</v>
      </c>
    </row>
    <row r="8592" ht="14.25" customHeight="1">
      <c r="A8592" s="267">
        <v>43644.0</v>
      </c>
      <c r="B8592" s="57">
        <v>179.0</v>
      </c>
      <c r="C8592" s="57">
        <v>47.0</v>
      </c>
      <c r="D8592" s="268">
        <v>0.958333333333333</v>
      </c>
      <c r="E8592" s="269">
        <v>0.0</v>
      </c>
      <c r="F8592" s="269">
        <v>5.0077308235624696E-5</v>
      </c>
    </row>
    <row r="8593" ht="14.25" customHeight="1">
      <c r="A8593" s="267">
        <v>43644.0</v>
      </c>
      <c r="B8593" s="57">
        <v>179.0</v>
      </c>
      <c r="C8593" s="57">
        <v>48.0</v>
      </c>
      <c r="D8593" s="268">
        <v>0.979166666666667</v>
      </c>
      <c r="E8593" s="269">
        <v>0.0</v>
      </c>
      <c r="F8593" s="269">
        <v>4.3366948932050984E-5</v>
      </c>
    </row>
    <row r="8594" ht="14.25" customHeight="1">
      <c r="A8594" s="267">
        <v>43645.0</v>
      </c>
      <c r="B8594" s="57">
        <v>180.0</v>
      </c>
      <c r="C8594" s="57">
        <v>1.0</v>
      </c>
      <c r="D8594" s="268">
        <v>0.0</v>
      </c>
      <c r="E8594" s="269">
        <v>0.0</v>
      </c>
      <c r="F8594" s="269">
        <v>3.625597116259227E-5</v>
      </c>
    </row>
    <row r="8595" ht="14.25" customHeight="1">
      <c r="A8595" s="267">
        <v>43645.0</v>
      </c>
      <c r="B8595" s="57">
        <v>180.0</v>
      </c>
      <c r="C8595" s="57">
        <v>2.0</v>
      </c>
      <c r="D8595" s="268">
        <v>0.020833333333333332</v>
      </c>
      <c r="E8595" s="269">
        <v>0.0</v>
      </c>
      <c r="F8595" s="269">
        <v>3.2049477270799804E-5</v>
      </c>
    </row>
    <row r="8596" ht="14.25" customHeight="1">
      <c r="A8596" s="267">
        <v>43645.0</v>
      </c>
      <c r="B8596" s="57">
        <v>180.0</v>
      </c>
      <c r="C8596" s="57">
        <v>3.0</v>
      </c>
      <c r="D8596" s="268">
        <v>0.0416666666666667</v>
      </c>
      <c r="E8596" s="269">
        <v>0.0</v>
      </c>
      <c r="F8596" s="269">
        <v>2.9946230324903566E-5</v>
      </c>
    </row>
    <row r="8597" ht="14.25" customHeight="1">
      <c r="A8597" s="267">
        <v>43645.0</v>
      </c>
      <c r="B8597" s="57">
        <v>180.0</v>
      </c>
      <c r="C8597" s="57">
        <v>4.0</v>
      </c>
      <c r="D8597" s="268">
        <v>0.0625</v>
      </c>
      <c r="E8597" s="269">
        <v>0.0</v>
      </c>
      <c r="F8597" s="269">
        <v>2.894468416019107E-5</v>
      </c>
    </row>
    <row r="8598" ht="14.25" customHeight="1">
      <c r="A8598" s="267">
        <v>43645.0</v>
      </c>
      <c r="B8598" s="57">
        <v>180.0</v>
      </c>
      <c r="C8598" s="57">
        <v>5.0</v>
      </c>
      <c r="D8598" s="268">
        <v>0.0833333333333333</v>
      </c>
      <c r="E8598" s="269">
        <v>0.0</v>
      </c>
      <c r="F8598" s="269">
        <v>2.6941591830766084E-5</v>
      </c>
    </row>
    <row r="8599" ht="14.25" customHeight="1">
      <c r="A8599" s="267">
        <v>43645.0</v>
      </c>
      <c r="B8599" s="57">
        <v>180.0</v>
      </c>
      <c r="C8599" s="57">
        <v>6.0</v>
      </c>
      <c r="D8599" s="268">
        <v>0.104166666666667</v>
      </c>
      <c r="E8599" s="269">
        <v>0.0</v>
      </c>
      <c r="F8599" s="269">
        <v>2.604020028252484E-5</v>
      </c>
    </row>
    <row r="8600" ht="14.25" customHeight="1">
      <c r="A8600" s="267">
        <v>43645.0</v>
      </c>
      <c r="B8600" s="57">
        <v>180.0</v>
      </c>
      <c r="C8600" s="57">
        <v>7.0</v>
      </c>
      <c r="D8600" s="268">
        <v>0.125</v>
      </c>
      <c r="E8600" s="269">
        <v>0.0</v>
      </c>
      <c r="F8600" s="269">
        <v>2.5739736433111092E-5</v>
      </c>
    </row>
    <row r="8601" ht="14.25" customHeight="1">
      <c r="A8601" s="267">
        <v>43645.0</v>
      </c>
      <c r="B8601" s="57">
        <v>180.0</v>
      </c>
      <c r="C8601" s="57">
        <v>8.0</v>
      </c>
      <c r="D8601" s="268">
        <v>0.145833333333333</v>
      </c>
      <c r="E8601" s="269">
        <v>2.3242133148297636E-6</v>
      </c>
      <c r="F8601" s="269">
        <v>2.4938499501341094E-5</v>
      </c>
    </row>
    <row r="8602" ht="14.25" customHeight="1">
      <c r="A8602" s="267">
        <v>43645.0</v>
      </c>
      <c r="B8602" s="57">
        <v>180.0</v>
      </c>
      <c r="C8602" s="57">
        <v>9.0</v>
      </c>
      <c r="D8602" s="268">
        <v>0.166666666666667</v>
      </c>
      <c r="E8602" s="269">
        <v>3.579395152242513E-6</v>
      </c>
      <c r="F8602" s="269">
        <v>2.5339117967226095E-5</v>
      </c>
    </row>
    <row r="8603" ht="14.25" customHeight="1">
      <c r="A8603" s="267">
        <v>43645.0</v>
      </c>
      <c r="B8603" s="57">
        <v>180.0</v>
      </c>
      <c r="C8603" s="57">
        <v>10.0</v>
      </c>
      <c r="D8603" s="268">
        <v>0.1875</v>
      </c>
      <c r="E8603" s="269">
        <v>1.1107143224234646E-5</v>
      </c>
      <c r="F8603" s="269">
        <v>2.5539427200168592E-5</v>
      </c>
    </row>
    <row r="8604" ht="14.25" customHeight="1">
      <c r="A8604" s="267">
        <v>43645.0</v>
      </c>
      <c r="B8604" s="57">
        <v>180.0</v>
      </c>
      <c r="C8604" s="57">
        <v>11.0</v>
      </c>
      <c r="D8604" s="268">
        <v>0.208333333333333</v>
      </c>
      <c r="E8604" s="269">
        <v>2.3031068505739764E-5</v>
      </c>
      <c r="F8604" s="269">
        <v>2.5639581816639835E-5</v>
      </c>
    </row>
    <row r="8605" ht="14.25" customHeight="1">
      <c r="A8605" s="267">
        <v>43645.0</v>
      </c>
      <c r="B8605" s="57">
        <v>180.0</v>
      </c>
      <c r="C8605" s="57">
        <v>12.0</v>
      </c>
      <c r="D8605" s="268">
        <v>0.229166666666667</v>
      </c>
      <c r="E8605" s="269">
        <v>3.833776074088688E-5</v>
      </c>
      <c r="F8605" s="269">
        <v>2.744236491312233E-5</v>
      </c>
    </row>
    <row r="8606" ht="14.25" customHeight="1">
      <c r="A8606" s="267">
        <v>43645.0</v>
      </c>
      <c r="B8606" s="57">
        <v>180.0</v>
      </c>
      <c r="C8606" s="57">
        <v>13.0</v>
      </c>
      <c r="D8606" s="268">
        <v>0.25</v>
      </c>
      <c r="E8606" s="269">
        <v>5.5011107960429976E-5</v>
      </c>
      <c r="F8606" s="269">
        <v>3.064731264020231E-5</v>
      </c>
    </row>
    <row r="8607" ht="14.25" customHeight="1">
      <c r="A8607" s="267">
        <v>43645.0</v>
      </c>
      <c r="B8607" s="57">
        <v>180.0</v>
      </c>
      <c r="C8607" s="57">
        <v>14.0</v>
      </c>
      <c r="D8607" s="268">
        <v>0.270833333333333</v>
      </c>
      <c r="E8607" s="269">
        <v>7.808088883755725E-5</v>
      </c>
      <c r="F8607" s="269">
        <v>3.6756744244948525E-5</v>
      </c>
    </row>
    <row r="8608" ht="14.25" customHeight="1">
      <c r="A8608" s="267">
        <v>43645.0</v>
      </c>
      <c r="B8608" s="57">
        <v>180.0</v>
      </c>
      <c r="C8608" s="57">
        <v>15.0</v>
      </c>
      <c r="D8608" s="268">
        <v>0.291666666666667</v>
      </c>
      <c r="E8608" s="269">
        <v>1.0666935028475935E-4</v>
      </c>
      <c r="F8608" s="269">
        <v>4.2165093534395995E-5</v>
      </c>
    </row>
    <row r="8609" ht="14.25" customHeight="1">
      <c r="A8609" s="267">
        <v>43645.0</v>
      </c>
      <c r="B8609" s="57">
        <v>180.0</v>
      </c>
      <c r="C8609" s="57">
        <v>16.0</v>
      </c>
      <c r="D8609" s="268">
        <v>0.3125</v>
      </c>
      <c r="E8609" s="269">
        <v>1.3817176800697036E-4</v>
      </c>
      <c r="F8609" s="269">
        <v>4.6972515125015957E-5</v>
      </c>
    </row>
    <row r="8610" ht="14.25" customHeight="1">
      <c r="A8610" s="267">
        <v>43645.0</v>
      </c>
      <c r="B8610" s="57">
        <v>180.0</v>
      </c>
      <c r="C8610" s="57">
        <v>17.0</v>
      </c>
      <c r="D8610" s="268">
        <v>0.333333333333333</v>
      </c>
      <c r="E8610" s="269">
        <v>1.585535008198443E-4</v>
      </c>
      <c r="F8610" s="269">
        <v>4.877529822149846E-5</v>
      </c>
    </row>
    <row r="8611" ht="14.25" customHeight="1">
      <c r="A8611" s="267">
        <v>43645.0</v>
      </c>
      <c r="B8611" s="57">
        <v>180.0</v>
      </c>
      <c r="C8611" s="57">
        <v>18.0</v>
      </c>
      <c r="D8611" s="268">
        <v>0.354166666666667</v>
      </c>
      <c r="E8611" s="269">
        <v>1.709186348576222E-4</v>
      </c>
      <c r="F8611" s="269">
        <v>5.1078854400337184E-5</v>
      </c>
    </row>
    <row r="8612" ht="14.25" customHeight="1">
      <c r="A8612" s="267">
        <v>43645.0</v>
      </c>
      <c r="B8612" s="57">
        <v>180.0</v>
      </c>
      <c r="C8612" s="57">
        <v>19.0</v>
      </c>
      <c r="D8612" s="268">
        <v>0.375</v>
      </c>
      <c r="E8612" s="269">
        <v>1.6846225287581935E-4</v>
      </c>
      <c r="F8612" s="269">
        <v>5.0578081317980936E-5</v>
      </c>
    </row>
    <row r="8613" ht="14.25" customHeight="1">
      <c r="A8613" s="267">
        <v>43645.0</v>
      </c>
      <c r="B8613" s="57">
        <v>180.0</v>
      </c>
      <c r="C8613" s="57">
        <v>20.0</v>
      </c>
      <c r="D8613" s="268">
        <v>0.395833333333333</v>
      </c>
      <c r="E8613" s="269">
        <v>1.6852759556319343E-4</v>
      </c>
      <c r="F8613" s="269">
        <v>4.9075762070912194E-5</v>
      </c>
    </row>
    <row r="8614" ht="14.25" customHeight="1">
      <c r="A8614" s="267">
        <v>43645.0</v>
      </c>
      <c r="B8614" s="57">
        <v>180.0</v>
      </c>
      <c r="C8614" s="57">
        <v>21.0</v>
      </c>
      <c r="D8614" s="268">
        <v>0.416666666666667</v>
      </c>
      <c r="E8614" s="269">
        <v>1.6917991361062277E-4</v>
      </c>
      <c r="F8614" s="269">
        <v>4.8675143605027206E-5</v>
      </c>
    </row>
    <row r="8615" ht="14.25" customHeight="1">
      <c r="A8615" s="267">
        <v>43645.0</v>
      </c>
      <c r="B8615" s="57">
        <v>180.0</v>
      </c>
      <c r="C8615" s="57">
        <v>22.0</v>
      </c>
      <c r="D8615" s="268">
        <v>0.4375</v>
      </c>
      <c r="E8615" s="269">
        <v>1.7963944982922773E-4</v>
      </c>
      <c r="F8615" s="269">
        <v>4.7573442823843464E-5</v>
      </c>
    </row>
    <row r="8616" ht="14.25" customHeight="1">
      <c r="A8616" s="267">
        <v>43645.0</v>
      </c>
      <c r="B8616" s="57">
        <v>180.0</v>
      </c>
      <c r="C8616" s="57">
        <v>23.0</v>
      </c>
      <c r="D8616" s="268">
        <v>0.458333333333333</v>
      </c>
      <c r="E8616" s="269">
        <v>1.8610933438286857E-4</v>
      </c>
      <c r="F8616" s="269">
        <v>4.7573442823843464E-5</v>
      </c>
    </row>
    <row r="8617" ht="14.25" customHeight="1">
      <c r="A8617" s="267">
        <v>43645.0</v>
      </c>
      <c r="B8617" s="57">
        <v>180.0</v>
      </c>
      <c r="C8617" s="57">
        <v>24.0</v>
      </c>
      <c r="D8617" s="268">
        <v>0.479166666666667</v>
      </c>
      <c r="E8617" s="269">
        <v>1.8825108338225266E-4</v>
      </c>
      <c r="F8617" s="269">
        <v>4.727297897442971E-5</v>
      </c>
    </row>
    <row r="8618" ht="14.25" customHeight="1">
      <c r="A8618" s="267">
        <v>43645.0</v>
      </c>
      <c r="B8618" s="57">
        <v>180.0</v>
      </c>
      <c r="C8618" s="57">
        <v>25.0</v>
      </c>
      <c r="D8618" s="268">
        <v>0.5</v>
      </c>
      <c r="E8618" s="269">
        <v>1.8383243665143003E-4</v>
      </c>
      <c r="F8618" s="269">
        <v>4.887545283796971E-5</v>
      </c>
    </row>
    <row r="8619" ht="14.25" customHeight="1">
      <c r="A8619" s="267">
        <v>43645.0</v>
      </c>
      <c r="B8619" s="57">
        <v>180.0</v>
      </c>
      <c r="C8619" s="57">
        <v>26.0</v>
      </c>
      <c r="D8619" s="268">
        <v>0.520833333333333</v>
      </c>
      <c r="E8619" s="269">
        <v>1.7405199862409237E-4</v>
      </c>
      <c r="F8619" s="269">
        <v>4.9576535153268434E-5</v>
      </c>
    </row>
    <row r="8620" ht="14.25" customHeight="1">
      <c r="A8620" s="267">
        <v>43645.0</v>
      </c>
      <c r="B8620" s="57">
        <v>180.0</v>
      </c>
      <c r="C8620" s="57">
        <v>27.0</v>
      </c>
      <c r="D8620" s="268">
        <v>0.541666666666667</v>
      </c>
      <c r="E8620" s="269">
        <v>1.6905694364596877E-4</v>
      </c>
      <c r="F8620" s="269">
        <v>4.6171278193245975E-5</v>
      </c>
    </row>
    <row r="8621" ht="14.25" customHeight="1">
      <c r="A8621" s="267">
        <v>43645.0</v>
      </c>
      <c r="B8621" s="57">
        <v>180.0</v>
      </c>
      <c r="C8621" s="57">
        <v>28.0</v>
      </c>
      <c r="D8621" s="268">
        <v>0.5625</v>
      </c>
      <c r="E8621" s="269">
        <v>1.5067737328316482E-4</v>
      </c>
      <c r="F8621" s="269">
        <v>4.567050511088972E-5</v>
      </c>
    </row>
    <row r="8622" ht="14.25" customHeight="1">
      <c r="A8622" s="267">
        <v>43645.0</v>
      </c>
      <c r="B8622" s="57">
        <v>180.0</v>
      </c>
      <c r="C8622" s="57">
        <v>29.0</v>
      </c>
      <c r="D8622" s="268">
        <v>0.583333333333333</v>
      </c>
      <c r="E8622" s="269">
        <v>1.525947183039978E-4</v>
      </c>
      <c r="F8622" s="269">
        <v>4.486926817911972E-5</v>
      </c>
    </row>
    <row r="8623" ht="14.25" customHeight="1">
      <c r="A8623" s="267">
        <v>43645.0</v>
      </c>
      <c r="B8623" s="57">
        <v>180.0</v>
      </c>
      <c r="C8623" s="57">
        <v>30.0</v>
      </c>
      <c r="D8623" s="268">
        <v>0.604166666666667</v>
      </c>
      <c r="E8623" s="269">
        <v>1.446738297244997E-4</v>
      </c>
      <c r="F8623" s="269">
        <v>4.4668958946177226E-5</v>
      </c>
    </row>
    <row r="8624" ht="14.25" customHeight="1">
      <c r="A8624" s="267">
        <v>43645.0</v>
      </c>
      <c r="B8624" s="57">
        <v>180.0</v>
      </c>
      <c r="C8624" s="57">
        <v>31.0</v>
      </c>
      <c r="D8624" s="268">
        <v>0.625</v>
      </c>
      <c r="E8624" s="269">
        <v>1.1489914308414228E-4</v>
      </c>
      <c r="F8624" s="269">
        <v>4.4668958946177226E-5</v>
      </c>
    </row>
    <row r="8625" ht="14.25" customHeight="1">
      <c r="A8625" s="267">
        <v>43645.0</v>
      </c>
      <c r="B8625" s="57">
        <v>180.0</v>
      </c>
      <c r="C8625" s="57">
        <v>32.0</v>
      </c>
      <c r="D8625" s="268">
        <v>0.645833333333333</v>
      </c>
      <c r="E8625" s="269">
        <v>8.66568459687674E-5</v>
      </c>
      <c r="F8625" s="269">
        <v>4.7573442823843464E-5</v>
      </c>
    </row>
    <row r="8626" ht="14.25" customHeight="1">
      <c r="A8626" s="267">
        <v>43645.0</v>
      </c>
      <c r="B8626" s="57">
        <v>180.0</v>
      </c>
      <c r="C8626" s="57">
        <v>33.0</v>
      </c>
      <c r="D8626" s="268">
        <v>0.666666666666667</v>
      </c>
      <c r="E8626" s="269">
        <v>6.258018194168054E-5</v>
      </c>
      <c r="F8626" s="269">
        <v>5.08785451673947E-5</v>
      </c>
    </row>
    <row r="8627" ht="14.25" customHeight="1">
      <c r="A8627" s="267">
        <v>43645.0</v>
      </c>
      <c r="B8627" s="57">
        <v>180.0</v>
      </c>
      <c r="C8627" s="57">
        <v>34.0</v>
      </c>
      <c r="D8627" s="268">
        <v>0.6875</v>
      </c>
      <c r="E8627" s="269">
        <v>6.573799855988265E-5</v>
      </c>
      <c r="F8627" s="269">
        <v>5.548565752507217E-5</v>
      </c>
    </row>
    <row r="8628" ht="14.25" customHeight="1">
      <c r="A8628" s="267">
        <v>43645.0</v>
      </c>
      <c r="B8628" s="57">
        <v>180.0</v>
      </c>
      <c r="C8628" s="57">
        <v>35.0</v>
      </c>
      <c r="D8628" s="268">
        <v>0.708333333333333</v>
      </c>
      <c r="E8628" s="269">
        <v>7.065852681658279E-5</v>
      </c>
      <c r="F8628" s="269">
        <v>6.28970991439446E-5</v>
      </c>
    </row>
    <row r="8629" ht="14.25" customHeight="1">
      <c r="A8629" s="267">
        <v>43645.0</v>
      </c>
      <c r="B8629" s="57">
        <v>180.0</v>
      </c>
      <c r="C8629" s="57">
        <v>36.0</v>
      </c>
      <c r="D8629" s="268">
        <v>0.729166666666667</v>
      </c>
      <c r="E8629" s="269">
        <v>5.3031110202803515E-5</v>
      </c>
      <c r="F8629" s="269">
        <v>6.429926377454211E-5</v>
      </c>
    </row>
    <row r="8630" ht="14.25" customHeight="1">
      <c r="A8630" s="267">
        <v>43645.0</v>
      </c>
      <c r="B8630" s="57">
        <v>180.0</v>
      </c>
      <c r="C8630" s="57">
        <v>37.0</v>
      </c>
      <c r="D8630" s="268">
        <v>0.75</v>
      </c>
      <c r="E8630" s="269">
        <v>3.7052830457447815E-5</v>
      </c>
      <c r="F8630" s="269">
        <v>6.510050070631209E-5</v>
      </c>
    </row>
    <row r="8631" ht="14.25" customHeight="1">
      <c r="A8631" s="267">
        <v>43645.0</v>
      </c>
      <c r="B8631" s="57">
        <v>180.0</v>
      </c>
      <c r="C8631" s="57">
        <v>38.0</v>
      </c>
      <c r="D8631" s="268">
        <v>0.770833333333333</v>
      </c>
      <c r="E8631" s="269">
        <v>3.062520664349962E-5</v>
      </c>
      <c r="F8631" s="269">
        <v>6.46998822404271E-5</v>
      </c>
    </row>
    <row r="8632" ht="14.25" customHeight="1">
      <c r="A8632" s="267">
        <v>43645.0</v>
      </c>
      <c r="B8632" s="57">
        <v>180.0</v>
      </c>
      <c r="C8632" s="57">
        <v>39.0</v>
      </c>
      <c r="D8632" s="268">
        <v>0.791666666666667</v>
      </c>
      <c r="E8632" s="269">
        <v>2.1440198206939795E-5</v>
      </c>
      <c r="F8632" s="269">
        <v>6.379849069218586E-5</v>
      </c>
    </row>
    <row r="8633" ht="14.25" customHeight="1">
      <c r="A8633" s="267">
        <v>43645.0</v>
      </c>
      <c r="B8633" s="57">
        <v>180.0</v>
      </c>
      <c r="C8633" s="57">
        <v>40.0</v>
      </c>
      <c r="D8633" s="268">
        <v>0.8125</v>
      </c>
      <c r="E8633" s="269">
        <v>1.1505071438226371E-5</v>
      </c>
      <c r="F8633" s="269">
        <v>6.379849069218586E-5</v>
      </c>
    </row>
    <row r="8634" ht="14.25" customHeight="1">
      <c r="A8634" s="267">
        <v>43645.0</v>
      </c>
      <c r="B8634" s="57">
        <v>180.0</v>
      </c>
      <c r="C8634" s="57">
        <v>41.0</v>
      </c>
      <c r="D8634" s="268">
        <v>0.833333333333333</v>
      </c>
      <c r="E8634" s="269">
        <v>4.797523324486558E-6</v>
      </c>
      <c r="F8634" s="269">
        <v>6.119447066393338E-5</v>
      </c>
    </row>
    <row r="8635" ht="14.25" customHeight="1">
      <c r="A8635" s="267">
        <v>43645.0</v>
      </c>
      <c r="B8635" s="57">
        <v>180.0</v>
      </c>
      <c r="C8635" s="57">
        <v>42.0</v>
      </c>
      <c r="D8635" s="268">
        <v>0.854166666666667</v>
      </c>
      <c r="E8635" s="269">
        <v>6.583743447098503E-7</v>
      </c>
      <c r="F8635" s="269">
        <v>6.0793852198048374E-5</v>
      </c>
    </row>
    <row r="8636" ht="14.25" customHeight="1">
      <c r="A8636" s="267">
        <v>43645.0</v>
      </c>
      <c r="B8636" s="57">
        <v>180.0</v>
      </c>
      <c r="C8636" s="57">
        <v>43.0</v>
      </c>
      <c r="D8636" s="268">
        <v>0.875</v>
      </c>
      <c r="E8636" s="269">
        <v>7.1162107989876674E-9</v>
      </c>
      <c r="F8636" s="269">
        <v>6.209586221217463E-5</v>
      </c>
    </row>
    <row r="8637" ht="14.25" customHeight="1">
      <c r="A8637" s="267">
        <v>43645.0</v>
      </c>
      <c r="B8637" s="57">
        <v>180.0</v>
      </c>
      <c r="C8637" s="57">
        <v>44.0</v>
      </c>
      <c r="D8637" s="268">
        <v>0.895833333333333</v>
      </c>
      <c r="E8637" s="269">
        <v>0.0</v>
      </c>
      <c r="F8637" s="269">
        <v>6.169524374628963E-5</v>
      </c>
    </row>
    <row r="8638" ht="14.25" customHeight="1">
      <c r="A8638" s="267">
        <v>43645.0</v>
      </c>
      <c r="B8638" s="57">
        <v>180.0</v>
      </c>
      <c r="C8638" s="57">
        <v>45.0</v>
      </c>
      <c r="D8638" s="268">
        <v>0.916666666666667</v>
      </c>
      <c r="E8638" s="269">
        <v>0.0</v>
      </c>
      <c r="F8638" s="269">
        <v>5.9391687567450885E-5</v>
      </c>
    </row>
    <row r="8639" ht="14.25" customHeight="1">
      <c r="A8639" s="267">
        <v>43645.0</v>
      </c>
      <c r="B8639" s="57">
        <v>180.0</v>
      </c>
      <c r="C8639" s="57">
        <v>46.0</v>
      </c>
      <c r="D8639" s="268">
        <v>0.9375</v>
      </c>
      <c r="E8639" s="269">
        <v>0.0</v>
      </c>
      <c r="F8639" s="269">
        <v>5.4684420593302164E-5</v>
      </c>
    </row>
    <row r="8640" ht="14.25" customHeight="1">
      <c r="A8640" s="267">
        <v>43645.0</v>
      </c>
      <c r="B8640" s="57">
        <v>180.0</v>
      </c>
      <c r="C8640" s="57">
        <v>47.0</v>
      </c>
      <c r="D8640" s="268">
        <v>0.958333333333333</v>
      </c>
      <c r="E8640" s="269">
        <v>0.0</v>
      </c>
      <c r="F8640" s="269">
        <v>5.137931824975094E-5</v>
      </c>
    </row>
    <row r="8641" ht="14.25" customHeight="1">
      <c r="A8641" s="267">
        <v>43645.0</v>
      </c>
      <c r="B8641" s="57">
        <v>180.0</v>
      </c>
      <c r="C8641" s="57">
        <v>48.0</v>
      </c>
      <c r="D8641" s="268">
        <v>0.979166666666667</v>
      </c>
      <c r="E8641" s="269">
        <v>0.0</v>
      </c>
      <c r="F8641" s="269">
        <v>4.416818586382098E-5</v>
      </c>
    </row>
    <row r="8642" ht="14.25" customHeight="1">
      <c r="A8642" s="267">
        <v>43646.0</v>
      </c>
      <c r="B8642" s="57">
        <v>181.0</v>
      </c>
      <c r="C8642" s="57">
        <v>1.0</v>
      </c>
      <c r="D8642" s="268">
        <v>0.0</v>
      </c>
      <c r="E8642" s="269">
        <v>0.0</v>
      </c>
      <c r="F8642" s="269">
        <v>3.665658962847728E-5</v>
      </c>
    </row>
    <row r="8643" ht="14.25" customHeight="1">
      <c r="A8643" s="267">
        <v>43646.0</v>
      </c>
      <c r="B8643" s="57">
        <v>181.0</v>
      </c>
      <c r="C8643" s="57">
        <v>2.0</v>
      </c>
      <c r="D8643" s="268">
        <v>0.020833333333333332</v>
      </c>
      <c r="E8643" s="269">
        <v>0.0</v>
      </c>
      <c r="F8643" s="269">
        <v>3.2450095736684804E-5</v>
      </c>
    </row>
    <row r="8644" ht="14.25" customHeight="1">
      <c r="A8644" s="267">
        <v>43646.0</v>
      </c>
      <c r="B8644" s="57">
        <v>181.0</v>
      </c>
      <c r="C8644" s="57">
        <v>3.0</v>
      </c>
      <c r="D8644" s="268">
        <v>0.0416666666666667</v>
      </c>
      <c r="E8644" s="269">
        <v>0.0</v>
      </c>
      <c r="F8644" s="269">
        <v>3.0447003407259817E-5</v>
      </c>
    </row>
    <row r="8645" ht="14.25" customHeight="1">
      <c r="A8645" s="267">
        <v>43646.0</v>
      </c>
      <c r="B8645" s="57">
        <v>181.0</v>
      </c>
      <c r="C8645" s="57">
        <v>4.0</v>
      </c>
      <c r="D8645" s="268">
        <v>0.0625</v>
      </c>
      <c r="E8645" s="269">
        <v>0.0</v>
      </c>
      <c r="F8645" s="269">
        <v>2.914499339313357E-5</v>
      </c>
    </row>
    <row r="8646" ht="14.25" customHeight="1">
      <c r="A8646" s="267">
        <v>43646.0</v>
      </c>
      <c r="B8646" s="57">
        <v>181.0</v>
      </c>
      <c r="C8646" s="57">
        <v>5.0</v>
      </c>
      <c r="D8646" s="268">
        <v>0.0833333333333333</v>
      </c>
      <c r="E8646" s="269">
        <v>0.0</v>
      </c>
      <c r="F8646" s="269">
        <v>2.684143721429483E-5</v>
      </c>
    </row>
    <row r="8647" ht="14.25" customHeight="1">
      <c r="A8647" s="267">
        <v>43646.0</v>
      </c>
      <c r="B8647" s="57">
        <v>181.0</v>
      </c>
      <c r="C8647" s="57">
        <v>6.0</v>
      </c>
      <c r="D8647" s="268">
        <v>0.104166666666667</v>
      </c>
      <c r="E8647" s="269">
        <v>0.0</v>
      </c>
      <c r="F8647" s="269">
        <v>2.594004566605359E-5</v>
      </c>
    </row>
    <row r="8648" ht="14.25" customHeight="1">
      <c r="A8648" s="267">
        <v>43646.0</v>
      </c>
      <c r="B8648" s="57">
        <v>181.0</v>
      </c>
      <c r="C8648" s="57">
        <v>7.0</v>
      </c>
      <c r="D8648" s="268">
        <v>0.125</v>
      </c>
      <c r="E8648" s="269">
        <v>0.0</v>
      </c>
      <c r="F8648" s="269">
        <v>2.614035489899609E-5</v>
      </c>
    </row>
    <row r="8649" ht="14.25" customHeight="1">
      <c r="A8649" s="267">
        <v>43646.0</v>
      </c>
      <c r="B8649" s="57">
        <v>181.0</v>
      </c>
      <c r="C8649" s="57">
        <v>8.0</v>
      </c>
      <c r="D8649" s="268">
        <v>0.145833333333333</v>
      </c>
      <c r="E8649" s="269">
        <v>1.1237954489286771E-6</v>
      </c>
      <c r="F8649" s="269">
        <v>2.543927258369735E-5</v>
      </c>
    </row>
    <row r="8650" ht="14.25" customHeight="1">
      <c r="A8650" s="267">
        <v>43646.0</v>
      </c>
      <c r="B8650" s="57">
        <v>181.0</v>
      </c>
      <c r="C8650" s="57">
        <v>9.0</v>
      </c>
      <c r="D8650" s="268">
        <v>0.166666666666667</v>
      </c>
      <c r="E8650" s="269">
        <v>3.4649295826907037E-6</v>
      </c>
      <c r="F8650" s="269">
        <v>2.5539427200168592E-5</v>
      </c>
    </row>
    <row r="8651" ht="14.25" customHeight="1">
      <c r="A8651" s="267">
        <v>43646.0</v>
      </c>
      <c r="B8651" s="57">
        <v>181.0</v>
      </c>
      <c r="C8651" s="57">
        <v>10.0</v>
      </c>
      <c r="D8651" s="268">
        <v>0.1875</v>
      </c>
      <c r="E8651" s="269">
        <v>1.0362188645481414E-5</v>
      </c>
      <c r="F8651" s="269">
        <v>2.5839891049582346E-5</v>
      </c>
    </row>
    <row r="8652" ht="14.25" customHeight="1">
      <c r="A8652" s="267">
        <v>43646.0</v>
      </c>
      <c r="B8652" s="57">
        <v>181.0</v>
      </c>
      <c r="C8652" s="57">
        <v>11.0</v>
      </c>
      <c r="D8652" s="268">
        <v>0.208333333333333</v>
      </c>
      <c r="E8652" s="269">
        <v>2.0980624724303727E-5</v>
      </c>
      <c r="F8652" s="269">
        <v>2.5839891049582346E-5</v>
      </c>
    </row>
    <row r="8653" ht="14.25" customHeight="1">
      <c r="A8653" s="267">
        <v>43646.0</v>
      </c>
      <c r="B8653" s="57">
        <v>181.0</v>
      </c>
      <c r="C8653" s="57">
        <v>12.0</v>
      </c>
      <c r="D8653" s="268">
        <v>0.229166666666667</v>
      </c>
      <c r="E8653" s="269">
        <v>3.392805749939846E-5</v>
      </c>
      <c r="F8653" s="269">
        <v>2.704174644723733E-5</v>
      </c>
    </row>
    <row r="8654" ht="14.25" customHeight="1">
      <c r="A8654" s="267">
        <v>43646.0</v>
      </c>
      <c r="B8654" s="57">
        <v>181.0</v>
      </c>
      <c r="C8654" s="57">
        <v>13.0</v>
      </c>
      <c r="D8654" s="268">
        <v>0.25</v>
      </c>
      <c r="E8654" s="269">
        <v>4.9839836483952615E-5</v>
      </c>
      <c r="F8654" s="269">
        <v>3.164885880491481E-5</v>
      </c>
    </row>
    <row r="8655" ht="14.25" customHeight="1">
      <c r="A8655" s="267">
        <v>43646.0</v>
      </c>
      <c r="B8655" s="57">
        <v>181.0</v>
      </c>
      <c r="C8655" s="57">
        <v>14.0</v>
      </c>
      <c r="D8655" s="268">
        <v>0.270833333333333</v>
      </c>
      <c r="E8655" s="269">
        <v>7.157965656377884E-5</v>
      </c>
      <c r="F8655" s="269">
        <v>3.896014580731601E-5</v>
      </c>
    </row>
    <row r="8656" ht="14.25" customHeight="1">
      <c r="A8656" s="267">
        <v>43646.0</v>
      </c>
      <c r="B8656" s="57">
        <v>181.0</v>
      </c>
      <c r="C8656" s="57">
        <v>15.0</v>
      </c>
      <c r="D8656" s="268">
        <v>0.291666666666667</v>
      </c>
      <c r="E8656" s="269">
        <v>8.98192018084872E-5</v>
      </c>
      <c r="F8656" s="269">
        <v>4.366741278146473E-5</v>
      </c>
    </row>
    <row r="8657" ht="14.25" customHeight="1">
      <c r="A8657" s="267">
        <v>43646.0</v>
      </c>
      <c r="B8657" s="57">
        <v>181.0</v>
      </c>
      <c r="C8657" s="57">
        <v>16.0</v>
      </c>
      <c r="D8657" s="268">
        <v>0.3125</v>
      </c>
      <c r="E8657" s="269">
        <v>1.2238599699544923E-4</v>
      </c>
      <c r="F8657" s="269">
        <v>4.837467975561345E-5</v>
      </c>
    </row>
    <row r="8658" ht="14.25" customHeight="1">
      <c r="A8658" s="267">
        <v>43646.0</v>
      </c>
      <c r="B8658" s="57">
        <v>181.0</v>
      </c>
      <c r="C8658" s="57">
        <v>17.0</v>
      </c>
      <c r="D8658" s="268">
        <v>0.333333333333333</v>
      </c>
      <c r="E8658" s="269">
        <v>1.3975378095473065E-4</v>
      </c>
      <c r="F8658" s="269">
        <v>5.0277617468567196E-5</v>
      </c>
    </row>
    <row r="8659" ht="14.25" customHeight="1">
      <c r="A8659" s="267">
        <v>43646.0</v>
      </c>
      <c r="B8659" s="57">
        <v>181.0</v>
      </c>
      <c r="C8659" s="57">
        <v>18.0</v>
      </c>
      <c r="D8659" s="268">
        <v>0.354166666666667</v>
      </c>
      <c r="E8659" s="269">
        <v>1.555320710350436E-4</v>
      </c>
      <c r="F8659" s="269">
        <v>5.137931824975094E-5</v>
      </c>
    </row>
    <row r="8660" ht="14.25" customHeight="1">
      <c r="A8660" s="267">
        <v>43646.0</v>
      </c>
      <c r="B8660" s="57">
        <v>181.0</v>
      </c>
      <c r="C8660" s="57">
        <v>19.0</v>
      </c>
      <c r="D8660" s="268">
        <v>0.375</v>
      </c>
      <c r="E8660" s="269">
        <v>1.5120803611047516E-4</v>
      </c>
      <c r="F8660" s="269">
        <v>5.1479472866222185E-5</v>
      </c>
    </row>
    <row r="8661" ht="14.25" customHeight="1">
      <c r="A8661" s="267">
        <v>43646.0</v>
      </c>
      <c r="B8661" s="57">
        <v>181.0</v>
      </c>
      <c r="C8661" s="57">
        <v>20.0</v>
      </c>
      <c r="D8661" s="268">
        <v>0.395833333333333</v>
      </c>
      <c r="E8661" s="269">
        <v>1.455696225254554E-4</v>
      </c>
      <c r="F8661" s="269">
        <v>5.157962748269343E-5</v>
      </c>
    </row>
    <row r="8662" ht="14.25" customHeight="1">
      <c r="A8662" s="267">
        <v>43646.0</v>
      </c>
      <c r="B8662" s="57">
        <v>181.0</v>
      </c>
      <c r="C8662" s="57">
        <v>21.0</v>
      </c>
      <c r="D8662" s="268">
        <v>0.416666666666667</v>
      </c>
      <c r="E8662" s="269">
        <v>1.372129140175057E-4</v>
      </c>
      <c r="F8662" s="269">
        <v>5.188009133210718E-5</v>
      </c>
    </row>
    <row r="8663" ht="14.25" customHeight="1">
      <c r="A8663" s="267">
        <v>43646.0</v>
      </c>
      <c r="B8663" s="57">
        <v>181.0</v>
      </c>
      <c r="C8663" s="57">
        <v>22.0</v>
      </c>
      <c r="D8663" s="268">
        <v>0.4375</v>
      </c>
      <c r="E8663" s="269">
        <v>1.4936821121694168E-4</v>
      </c>
      <c r="F8663" s="269">
        <v>5.0077308235624696E-5</v>
      </c>
    </row>
    <row r="8664" ht="14.25" customHeight="1">
      <c r="A8664" s="267">
        <v>43646.0</v>
      </c>
      <c r="B8664" s="57">
        <v>181.0</v>
      </c>
      <c r="C8664" s="57">
        <v>23.0</v>
      </c>
      <c r="D8664" s="268">
        <v>0.458333333333333</v>
      </c>
      <c r="E8664" s="269">
        <v>1.5404077783702283E-4</v>
      </c>
      <c r="F8664" s="269">
        <v>4.977684438621095E-5</v>
      </c>
    </row>
    <row r="8665" ht="14.25" customHeight="1">
      <c r="A8665" s="267">
        <v>43646.0</v>
      </c>
      <c r="B8665" s="57">
        <v>181.0</v>
      </c>
      <c r="C8665" s="57">
        <v>24.0</v>
      </c>
      <c r="D8665" s="268">
        <v>0.479166666666667</v>
      </c>
      <c r="E8665" s="269">
        <v>1.7359707327112593E-4</v>
      </c>
      <c r="F8665" s="269">
        <v>5.037777208503844E-5</v>
      </c>
    </row>
    <row r="8666" ht="14.25" customHeight="1">
      <c r="A8666" s="267">
        <v>43646.0</v>
      </c>
      <c r="B8666" s="57">
        <v>181.0</v>
      </c>
      <c r="C8666" s="57">
        <v>25.0</v>
      </c>
      <c r="D8666" s="268">
        <v>0.5</v>
      </c>
      <c r="E8666" s="269">
        <v>1.4683693195953378E-4</v>
      </c>
      <c r="F8666" s="269">
        <v>5.047792670150969E-5</v>
      </c>
    </row>
    <row r="8667" ht="14.25" customHeight="1">
      <c r="A8667" s="267">
        <v>43646.0</v>
      </c>
      <c r="B8667" s="57">
        <v>181.0</v>
      </c>
      <c r="C8667" s="57">
        <v>26.0</v>
      </c>
      <c r="D8667" s="268">
        <v>0.520833333333333</v>
      </c>
      <c r="E8667" s="269">
        <v>1.4456846754188601E-4</v>
      </c>
      <c r="F8667" s="269">
        <v>4.977684438621095E-5</v>
      </c>
    </row>
    <row r="8668" ht="14.25" customHeight="1">
      <c r="A8668" s="267">
        <v>43646.0</v>
      </c>
      <c r="B8668" s="57">
        <v>181.0</v>
      </c>
      <c r="C8668" s="57">
        <v>27.0</v>
      </c>
      <c r="D8668" s="268">
        <v>0.541666666666667</v>
      </c>
      <c r="E8668" s="269">
        <v>1.4399398470320762E-4</v>
      </c>
      <c r="F8668" s="269">
        <v>4.797406128972845E-5</v>
      </c>
    </row>
    <row r="8669" ht="14.25" customHeight="1">
      <c r="A8669" s="267">
        <v>43646.0</v>
      </c>
      <c r="B8669" s="57">
        <v>181.0</v>
      </c>
      <c r="C8669" s="57">
        <v>28.0</v>
      </c>
      <c r="D8669" s="268">
        <v>0.5625</v>
      </c>
      <c r="E8669" s="269">
        <v>1.436270950093486E-4</v>
      </c>
      <c r="F8669" s="269">
        <v>4.857498898855595E-5</v>
      </c>
    </row>
    <row r="8670" ht="14.25" customHeight="1">
      <c r="A8670" s="267">
        <v>43646.0</v>
      </c>
      <c r="B8670" s="57">
        <v>181.0</v>
      </c>
      <c r="C8670" s="57">
        <v>29.0</v>
      </c>
      <c r="D8670" s="268">
        <v>0.583333333333333</v>
      </c>
      <c r="E8670" s="269">
        <v>1.3158943181062091E-4</v>
      </c>
      <c r="F8670" s="269">
        <v>4.787390667325721E-5</v>
      </c>
    </row>
    <row r="8671" ht="14.25" customHeight="1">
      <c r="A8671" s="267">
        <v>43646.0</v>
      </c>
      <c r="B8671" s="57">
        <v>181.0</v>
      </c>
      <c r="C8671" s="57">
        <v>30.0</v>
      </c>
      <c r="D8671" s="268">
        <v>0.604166666666667</v>
      </c>
      <c r="E8671" s="269">
        <v>1.245468782392245E-4</v>
      </c>
      <c r="F8671" s="269">
        <v>4.8174370522670945E-5</v>
      </c>
    </row>
    <row r="8672" ht="14.25" customHeight="1">
      <c r="A8672" s="267">
        <v>43646.0</v>
      </c>
      <c r="B8672" s="57">
        <v>181.0</v>
      </c>
      <c r="C8672" s="57">
        <v>31.0</v>
      </c>
      <c r="D8672" s="268">
        <v>0.625</v>
      </c>
      <c r="E8672" s="269">
        <v>1.2646278068010163E-4</v>
      </c>
      <c r="F8672" s="269">
        <v>4.887545283796971E-5</v>
      </c>
    </row>
    <row r="8673" ht="14.25" customHeight="1">
      <c r="A8673" s="267">
        <v>43646.0</v>
      </c>
      <c r="B8673" s="57">
        <v>181.0</v>
      </c>
      <c r="C8673" s="57">
        <v>32.0</v>
      </c>
      <c r="D8673" s="268">
        <v>0.645833333333333</v>
      </c>
      <c r="E8673" s="269">
        <v>1.0654433275162775E-4</v>
      </c>
      <c r="F8673" s="269">
        <v>5.067823593445219E-5</v>
      </c>
    </row>
    <row r="8674" ht="14.25" customHeight="1">
      <c r="A8674" s="267">
        <v>43646.0</v>
      </c>
      <c r="B8674" s="57">
        <v>181.0</v>
      </c>
      <c r="C8674" s="57">
        <v>33.0</v>
      </c>
      <c r="D8674" s="268">
        <v>0.666666666666667</v>
      </c>
      <c r="E8674" s="269">
        <v>9.237082498047041E-5</v>
      </c>
      <c r="F8674" s="269">
        <v>5.308194672976218E-5</v>
      </c>
    </row>
    <row r="8675" ht="14.25" customHeight="1">
      <c r="A8675" s="267">
        <v>43646.0</v>
      </c>
      <c r="B8675" s="57">
        <v>181.0</v>
      </c>
      <c r="C8675" s="57">
        <v>34.0</v>
      </c>
      <c r="D8675" s="268">
        <v>0.6875</v>
      </c>
      <c r="E8675" s="269">
        <v>8.341664887906515E-5</v>
      </c>
      <c r="F8675" s="269">
        <v>5.808967755332465E-5</v>
      </c>
    </row>
    <row r="8676" ht="14.25" customHeight="1">
      <c r="A8676" s="267">
        <v>43646.0</v>
      </c>
      <c r="B8676" s="57">
        <v>181.0</v>
      </c>
      <c r="C8676" s="57">
        <v>35.0</v>
      </c>
      <c r="D8676" s="268">
        <v>0.708333333333333</v>
      </c>
      <c r="E8676" s="269">
        <v>7.377754352848429E-5</v>
      </c>
      <c r="F8676" s="269">
        <v>6.319756299335835E-5</v>
      </c>
    </row>
    <row r="8677" ht="14.25" customHeight="1">
      <c r="A8677" s="267">
        <v>43646.0</v>
      </c>
      <c r="B8677" s="57">
        <v>181.0</v>
      </c>
      <c r="C8677" s="57">
        <v>36.0</v>
      </c>
      <c r="D8677" s="268">
        <v>0.729166666666667</v>
      </c>
      <c r="E8677" s="269">
        <v>5.582291053426062E-5</v>
      </c>
      <c r="F8677" s="269">
        <v>6.459972762395585E-5</v>
      </c>
    </row>
    <row r="8678" ht="14.25" customHeight="1">
      <c r="A8678" s="267">
        <v>43646.0</v>
      </c>
      <c r="B8678" s="57">
        <v>181.0</v>
      </c>
      <c r="C8678" s="57">
        <v>37.0</v>
      </c>
      <c r="D8678" s="268">
        <v>0.75</v>
      </c>
      <c r="E8678" s="269">
        <v>3.803597252594922E-5</v>
      </c>
      <c r="F8678" s="269">
        <v>6.55011191721971E-5</v>
      </c>
    </row>
    <row r="8679" ht="14.25" customHeight="1">
      <c r="A8679" s="267">
        <v>43646.0</v>
      </c>
      <c r="B8679" s="57">
        <v>181.0</v>
      </c>
      <c r="C8679" s="57">
        <v>38.0</v>
      </c>
      <c r="D8679" s="268">
        <v>0.770833333333333</v>
      </c>
      <c r="E8679" s="269">
        <v>2.6738627331767842E-5</v>
      </c>
      <c r="F8679" s="269">
        <v>6.480003685689835E-5</v>
      </c>
    </row>
    <row r="8680" ht="14.25" customHeight="1">
      <c r="A8680" s="267">
        <v>43646.0</v>
      </c>
      <c r="B8680" s="57">
        <v>181.0</v>
      </c>
      <c r="C8680" s="57">
        <v>39.0</v>
      </c>
      <c r="D8680" s="268">
        <v>0.791666666666667</v>
      </c>
      <c r="E8680" s="269">
        <v>1.87161739960252E-5</v>
      </c>
      <c r="F8680" s="269">
        <v>6.319756299335835E-5</v>
      </c>
    </row>
    <row r="8681" ht="14.25" customHeight="1">
      <c r="A8681" s="267">
        <v>43646.0</v>
      </c>
      <c r="B8681" s="57">
        <v>181.0</v>
      </c>
      <c r="C8681" s="57">
        <v>40.0</v>
      </c>
      <c r="D8681" s="268">
        <v>0.8125</v>
      </c>
      <c r="E8681" s="269">
        <v>1.0246954482402832E-5</v>
      </c>
      <c r="F8681" s="269">
        <v>6.409895454159961E-5</v>
      </c>
    </row>
    <row r="8682" ht="14.25" customHeight="1">
      <c r="A8682" s="267">
        <v>43646.0</v>
      </c>
      <c r="B8682" s="57">
        <v>181.0</v>
      </c>
      <c r="C8682" s="57">
        <v>41.0</v>
      </c>
      <c r="D8682" s="268">
        <v>0.833333333333333</v>
      </c>
      <c r="E8682" s="269">
        <v>4.0708555029833206E-6</v>
      </c>
      <c r="F8682" s="269">
        <v>6.149493451334712E-5</v>
      </c>
    </row>
    <row r="8683" ht="14.25" customHeight="1">
      <c r="A8683" s="267">
        <v>43646.0</v>
      </c>
      <c r="B8683" s="57">
        <v>181.0</v>
      </c>
      <c r="C8683" s="57">
        <v>42.0</v>
      </c>
      <c r="D8683" s="268">
        <v>0.854166666666667</v>
      </c>
      <c r="E8683" s="269">
        <v>2.409384610178544E-6</v>
      </c>
      <c r="F8683" s="269">
        <v>6.029307911569213E-5</v>
      </c>
    </row>
    <row r="8684" ht="14.25" customHeight="1">
      <c r="A8684" s="267">
        <v>43646.0</v>
      </c>
      <c r="B8684" s="57">
        <v>181.0</v>
      </c>
      <c r="C8684" s="57">
        <v>43.0</v>
      </c>
      <c r="D8684" s="268">
        <v>0.875</v>
      </c>
      <c r="E8684" s="269">
        <v>2.153590110219951E-8</v>
      </c>
      <c r="F8684" s="269">
        <v>6.239632606158836E-5</v>
      </c>
    </row>
    <row r="8685" ht="14.25" customHeight="1">
      <c r="A8685" s="267">
        <v>43646.0</v>
      </c>
      <c r="B8685" s="57">
        <v>181.0</v>
      </c>
      <c r="C8685" s="57">
        <v>44.0</v>
      </c>
      <c r="D8685" s="268">
        <v>0.895833333333333</v>
      </c>
      <c r="E8685" s="269">
        <v>0.0</v>
      </c>
      <c r="F8685" s="269">
        <v>6.209586221217463E-5</v>
      </c>
    </row>
    <row r="8686" ht="14.25" customHeight="1">
      <c r="A8686" s="267">
        <v>43646.0</v>
      </c>
      <c r="B8686" s="57">
        <v>181.0</v>
      </c>
      <c r="C8686" s="57">
        <v>45.0</v>
      </c>
      <c r="D8686" s="268">
        <v>0.916666666666667</v>
      </c>
      <c r="E8686" s="269">
        <v>0.0</v>
      </c>
      <c r="F8686" s="269">
        <v>6.049338834863463E-5</v>
      </c>
    </row>
    <row r="8687" ht="14.25" customHeight="1">
      <c r="A8687" s="267">
        <v>43646.0</v>
      </c>
      <c r="B8687" s="57">
        <v>181.0</v>
      </c>
      <c r="C8687" s="57">
        <v>46.0</v>
      </c>
      <c r="D8687" s="268">
        <v>0.9375</v>
      </c>
      <c r="E8687" s="269">
        <v>0.0</v>
      </c>
      <c r="F8687" s="269">
        <v>5.5085039059187164E-5</v>
      </c>
    </row>
    <row r="8688" ht="14.25" customHeight="1">
      <c r="A8688" s="267">
        <v>43646.0</v>
      </c>
      <c r="B8688" s="57">
        <v>181.0</v>
      </c>
      <c r="C8688" s="57">
        <v>47.0</v>
      </c>
      <c r="D8688" s="268">
        <v>0.958333333333333</v>
      </c>
      <c r="E8688" s="269">
        <v>0.0</v>
      </c>
      <c r="F8688" s="269">
        <v>5.08785451673947E-5</v>
      </c>
    </row>
    <row r="8689" ht="14.25" customHeight="1">
      <c r="A8689" s="267">
        <v>43646.0</v>
      </c>
      <c r="B8689" s="57">
        <v>181.0</v>
      </c>
      <c r="C8689" s="57">
        <v>48.0</v>
      </c>
      <c r="D8689" s="268">
        <v>0.979166666666667</v>
      </c>
      <c r="E8689" s="269">
        <v>0.0</v>
      </c>
      <c r="F8689" s="269">
        <v>4.456880432970597E-5</v>
      </c>
    </row>
    <row r="8690" ht="14.25" customHeight="1">
      <c r="A8690" s="267">
        <v>43647.0</v>
      </c>
      <c r="B8690" s="57">
        <v>182.0</v>
      </c>
      <c r="C8690" s="57">
        <v>1.0</v>
      </c>
      <c r="D8690" s="268">
        <v>0.0</v>
      </c>
      <c r="E8690" s="269">
        <v>0.0</v>
      </c>
      <c r="F8690" s="269">
        <v>3.7658135793189774E-5</v>
      </c>
    </row>
    <row r="8691" ht="14.25" customHeight="1">
      <c r="A8691" s="267">
        <v>43647.0</v>
      </c>
      <c r="B8691" s="57">
        <v>182.0</v>
      </c>
      <c r="C8691" s="57">
        <v>2.0</v>
      </c>
      <c r="D8691" s="268">
        <v>0.020833333333333332</v>
      </c>
      <c r="E8691" s="269">
        <v>0.0</v>
      </c>
      <c r="F8691" s="269">
        <v>3.30510234355123E-5</v>
      </c>
    </row>
    <row r="8692" ht="14.25" customHeight="1">
      <c r="A8692" s="267">
        <v>43647.0</v>
      </c>
      <c r="B8692" s="57">
        <v>182.0</v>
      </c>
      <c r="C8692" s="57">
        <v>3.0</v>
      </c>
      <c r="D8692" s="268">
        <v>0.0416666666666667</v>
      </c>
      <c r="E8692" s="269">
        <v>0.0</v>
      </c>
      <c r="F8692" s="269">
        <v>3.0447003407259817E-5</v>
      </c>
    </row>
    <row r="8693" ht="14.25" customHeight="1">
      <c r="A8693" s="267">
        <v>43647.0</v>
      </c>
      <c r="B8693" s="57">
        <v>182.0</v>
      </c>
      <c r="C8693" s="57">
        <v>4.0</v>
      </c>
      <c r="D8693" s="268">
        <v>0.0625</v>
      </c>
      <c r="E8693" s="269">
        <v>0.0</v>
      </c>
      <c r="F8693" s="269">
        <v>2.9846075708432316E-5</v>
      </c>
    </row>
    <row r="8694" ht="14.25" customHeight="1">
      <c r="A8694" s="267">
        <v>43647.0</v>
      </c>
      <c r="B8694" s="57">
        <v>182.0</v>
      </c>
      <c r="C8694" s="57">
        <v>5.0</v>
      </c>
      <c r="D8694" s="268">
        <v>0.0833333333333333</v>
      </c>
      <c r="E8694" s="269">
        <v>0.0</v>
      </c>
      <c r="F8694" s="269">
        <v>2.7542519529593582E-5</v>
      </c>
    </row>
    <row r="8695" ht="14.25" customHeight="1">
      <c r="A8695" s="267">
        <v>43647.0</v>
      </c>
      <c r="B8695" s="57">
        <v>182.0</v>
      </c>
      <c r="C8695" s="57">
        <v>6.0</v>
      </c>
      <c r="D8695" s="268">
        <v>0.104166666666667</v>
      </c>
      <c r="E8695" s="269">
        <v>0.0</v>
      </c>
      <c r="F8695" s="269">
        <v>2.614035489899609E-5</v>
      </c>
    </row>
    <row r="8696" ht="14.25" customHeight="1">
      <c r="A8696" s="267">
        <v>43647.0</v>
      </c>
      <c r="B8696" s="57">
        <v>182.0</v>
      </c>
      <c r="C8696" s="57">
        <v>7.0</v>
      </c>
      <c r="D8696" s="268">
        <v>0.125</v>
      </c>
      <c r="E8696" s="269">
        <v>0.0</v>
      </c>
      <c r="F8696" s="269">
        <v>2.6641127981352337E-5</v>
      </c>
    </row>
    <row r="8697" ht="14.25" customHeight="1">
      <c r="A8697" s="267">
        <v>43647.0</v>
      </c>
      <c r="B8697" s="57">
        <v>182.0</v>
      </c>
      <c r="C8697" s="57">
        <v>8.0</v>
      </c>
      <c r="D8697" s="268">
        <v>0.145833333333333</v>
      </c>
      <c r="E8697" s="269">
        <v>1.3281218941884363E-6</v>
      </c>
      <c r="F8697" s="269">
        <v>2.5739736433111092E-5</v>
      </c>
    </row>
    <row r="8698" ht="14.25" customHeight="1">
      <c r="A8698" s="267">
        <v>43647.0</v>
      </c>
      <c r="B8698" s="57">
        <v>182.0</v>
      </c>
      <c r="C8698" s="57">
        <v>9.0</v>
      </c>
      <c r="D8698" s="268">
        <v>0.166666666666667</v>
      </c>
      <c r="E8698" s="269">
        <v>3.4012260351265986E-6</v>
      </c>
      <c r="F8698" s="269">
        <v>2.594004566605359E-5</v>
      </c>
    </row>
    <row r="8699" ht="14.25" customHeight="1">
      <c r="A8699" s="267">
        <v>43647.0</v>
      </c>
      <c r="B8699" s="57">
        <v>182.0</v>
      </c>
      <c r="C8699" s="57">
        <v>10.0</v>
      </c>
      <c r="D8699" s="268">
        <v>0.1875</v>
      </c>
      <c r="E8699" s="269">
        <v>8.818311983867176E-6</v>
      </c>
      <c r="F8699" s="269">
        <v>2.644081874840984E-5</v>
      </c>
    </row>
    <row r="8700" ht="14.25" customHeight="1">
      <c r="A8700" s="267">
        <v>43647.0</v>
      </c>
      <c r="B8700" s="57">
        <v>182.0</v>
      </c>
      <c r="C8700" s="57">
        <v>11.0</v>
      </c>
      <c r="D8700" s="268">
        <v>0.208333333333333</v>
      </c>
      <c r="E8700" s="269">
        <v>2.033077821345737E-5</v>
      </c>
      <c r="F8700" s="269">
        <v>2.654097336488109E-5</v>
      </c>
    </row>
    <row r="8701" ht="14.25" customHeight="1">
      <c r="A8701" s="267">
        <v>43647.0</v>
      </c>
      <c r="B8701" s="57">
        <v>182.0</v>
      </c>
      <c r="C8701" s="57">
        <v>12.0</v>
      </c>
      <c r="D8701" s="268">
        <v>0.229166666666667</v>
      </c>
      <c r="E8701" s="269">
        <v>3.507973610462375E-5</v>
      </c>
      <c r="F8701" s="269">
        <v>2.744236491312233E-5</v>
      </c>
    </row>
    <row r="8702" ht="14.25" customHeight="1">
      <c r="A8702" s="267">
        <v>43647.0</v>
      </c>
      <c r="B8702" s="57">
        <v>182.0</v>
      </c>
      <c r="C8702" s="57">
        <v>13.0</v>
      </c>
      <c r="D8702" s="268">
        <v>0.25</v>
      </c>
      <c r="E8702" s="269">
        <v>4.655188329696071E-5</v>
      </c>
      <c r="F8702" s="269">
        <v>3.124824033902981E-5</v>
      </c>
    </row>
    <row r="8703" ht="14.25" customHeight="1">
      <c r="A8703" s="267">
        <v>43647.0</v>
      </c>
      <c r="B8703" s="57">
        <v>182.0</v>
      </c>
      <c r="C8703" s="57">
        <v>14.0</v>
      </c>
      <c r="D8703" s="268">
        <v>0.270833333333333</v>
      </c>
      <c r="E8703" s="269">
        <v>6.522382148424362E-5</v>
      </c>
      <c r="F8703" s="269">
        <v>3.845937272495976E-5</v>
      </c>
    </row>
    <row r="8704" ht="14.25" customHeight="1">
      <c r="A8704" s="267">
        <v>43647.0</v>
      </c>
      <c r="B8704" s="57">
        <v>182.0</v>
      </c>
      <c r="C8704" s="57">
        <v>15.0</v>
      </c>
      <c r="D8704" s="268">
        <v>0.291666666666667</v>
      </c>
      <c r="E8704" s="269">
        <v>9.27045941897057E-5</v>
      </c>
      <c r="F8704" s="269">
        <v>4.316663969910849E-5</v>
      </c>
    </row>
    <row r="8705" ht="14.25" customHeight="1">
      <c r="A8705" s="267">
        <v>43647.0</v>
      </c>
      <c r="B8705" s="57">
        <v>182.0</v>
      </c>
      <c r="C8705" s="57">
        <v>16.0</v>
      </c>
      <c r="D8705" s="268">
        <v>0.3125</v>
      </c>
      <c r="E8705" s="269">
        <v>1.3258879567553132E-4</v>
      </c>
      <c r="F8705" s="269">
        <v>4.837467975561345E-5</v>
      </c>
    </row>
    <row r="8706" ht="14.25" customHeight="1">
      <c r="A8706" s="267">
        <v>43647.0</v>
      </c>
      <c r="B8706" s="57">
        <v>182.0</v>
      </c>
      <c r="C8706" s="57">
        <v>17.0</v>
      </c>
      <c r="D8706" s="268">
        <v>0.333333333333333</v>
      </c>
      <c r="E8706" s="269">
        <v>1.5890179744032707E-4</v>
      </c>
      <c r="F8706" s="269">
        <v>5.1479472866222185E-5</v>
      </c>
    </row>
    <row r="8707" ht="14.25" customHeight="1">
      <c r="A8707" s="267">
        <v>43647.0</v>
      </c>
      <c r="B8707" s="57">
        <v>182.0</v>
      </c>
      <c r="C8707" s="57">
        <v>18.0</v>
      </c>
      <c r="D8707" s="268">
        <v>0.354166666666667</v>
      </c>
      <c r="E8707" s="269">
        <v>1.906086067385192E-4</v>
      </c>
      <c r="F8707" s="269">
        <v>5.3282255962704675E-5</v>
      </c>
    </row>
    <row r="8708" ht="14.25" customHeight="1">
      <c r="A8708" s="267">
        <v>43647.0</v>
      </c>
      <c r="B8708" s="57">
        <v>182.0</v>
      </c>
      <c r="C8708" s="57">
        <v>19.0</v>
      </c>
      <c r="D8708" s="268">
        <v>0.375</v>
      </c>
      <c r="E8708" s="269">
        <v>2.0006648171129308E-4</v>
      </c>
      <c r="F8708" s="269">
        <v>5.358271981211842E-5</v>
      </c>
    </row>
    <row r="8709" ht="14.25" customHeight="1">
      <c r="A8709" s="267">
        <v>43647.0</v>
      </c>
      <c r="B8709" s="57">
        <v>182.0</v>
      </c>
      <c r="C8709" s="57">
        <v>20.0</v>
      </c>
      <c r="D8709" s="268">
        <v>0.395833333333333</v>
      </c>
      <c r="E8709" s="269">
        <v>2.1529913785719917E-4</v>
      </c>
      <c r="F8709" s="269">
        <v>5.288163749681968E-5</v>
      </c>
    </row>
    <row r="8710" ht="14.25" customHeight="1">
      <c r="A8710" s="267">
        <v>43647.0</v>
      </c>
      <c r="B8710" s="57">
        <v>182.0</v>
      </c>
      <c r="C8710" s="57">
        <v>21.0</v>
      </c>
      <c r="D8710" s="268">
        <v>0.416666666666667</v>
      </c>
      <c r="E8710" s="269">
        <v>1.9877827216492662E-4</v>
      </c>
      <c r="F8710" s="269">
        <v>5.308194672976218E-5</v>
      </c>
    </row>
    <row r="8711" ht="14.25" customHeight="1">
      <c r="A8711" s="267">
        <v>43647.0</v>
      </c>
      <c r="B8711" s="57">
        <v>182.0</v>
      </c>
      <c r="C8711" s="57">
        <v>22.0</v>
      </c>
      <c r="D8711" s="268">
        <v>0.4375</v>
      </c>
      <c r="E8711" s="269">
        <v>2.0574319402132368E-4</v>
      </c>
      <c r="F8711" s="269">
        <v>5.1479472866222185E-5</v>
      </c>
    </row>
    <row r="8712" ht="14.25" customHeight="1">
      <c r="A8712" s="267">
        <v>43647.0</v>
      </c>
      <c r="B8712" s="57">
        <v>182.0</v>
      </c>
      <c r="C8712" s="57">
        <v>23.0</v>
      </c>
      <c r="D8712" s="268">
        <v>0.458333333333333</v>
      </c>
      <c r="E8712" s="269">
        <v>2.0032849488898813E-4</v>
      </c>
      <c r="F8712" s="269">
        <v>5.228070979799218E-5</v>
      </c>
    </row>
    <row r="8713" ht="14.25" customHeight="1">
      <c r="A8713" s="267">
        <v>43647.0</v>
      </c>
      <c r="B8713" s="57">
        <v>182.0</v>
      </c>
      <c r="C8713" s="57">
        <v>24.0</v>
      </c>
      <c r="D8713" s="268">
        <v>0.479166666666667</v>
      </c>
      <c r="E8713" s="269">
        <v>2.3392926579624899E-4</v>
      </c>
      <c r="F8713" s="269">
        <v>5.248101903093467E-5</v>
      </c>
    </row>
    <row r="8714" ht="14.25" customHeight="1">
      <c r="A8714" s="267">
        <v>43647.0</v>
      </c>
      <c r="B8714" s="57">
        <v>182.0</v>
      </c>
      <c r="C8714" s="57">
        <v>25.0</v>
      </c>
      <c r="D8714" s="268">
        <v>0.5</v>
      </c>
      <c r="E8714" s="269">
        <v>2.1217328129331507E-4</v>
      </c>
      <c r="F8714" s="269">
        <v>5.348256519564716E-5</v>
      </c>
    </row>
    <row r="8715" ht="14.25" customHeight="1">
      <c r="A8715" s="267">
        <v>43647.0</v>
      </c>
      <c r="B8715" s="57">
        <v>182.0</v>
      </c>
      <c r="C8715" s="57">
        <v>26.0</v>
      </c>
      <c r="D8715" s="268">
        <v>0.520833333333333</v>
      </c>
      <c r="E8715" s="269">
        <v>2.1586353979807134E-4</v>
      </c>
      <c r="F8715" s="269">
        <v>5.2681328263877173E-5</v>
      </c>
    </row>
    <row r="8716" ht="14.25" customHeight="1">
      <c r="A8716" s="267">
        <v>43647.0</v>
      </c>
      <c r="B8716" s="57">
        <v>182.0</v>
      </c>
      <c r="C8716" s="57">
        <v>27.0</v>
      </c>
      <c r="D8716" s="268">
        <v>0.541666666666667</v>
      </c>
      <c r="E8716" s="269">
        <v>1.8375581878842906E-4</v>
      </c>
      <c r="F8716" s="269">
        <v>5.017746285209594E-5</v>
      </c>
    </row>
    <row r="8717" ht="14.25" customHeight="1">
      <c r="A8717" s="267">
        <v>43647.0</v>
      </c>
      <c r="B8717" s="57">
        <v>182.0</v>
      </c>
      <c r="C8717" s="57">
        <v>28.0</v>
      </c>
      <c r="D8717" s="268">
        <v>0.5625</v>
      </c>
      <c r="E8717" s="269">
        <v>1.9626019669521675E-4</v>
      </c>
      <c r="F8717" s="269">
        <v>4.9476380536797194E-5</v>
      </c>
    </row>
    <row r="8718" ht="14.25" customHeight="1">
      <c r="A8718" s="267">
        <v>43647.0</v>
      </c>
      <c r="B8718" s="57">
        <v>182.0</v>
      </c>
      <c r="C8718" s="57">
        <v>29.0</v>
      </c>
      <c r="D8718" s="268">
        <v>0.583333333333333</v>
      </c>
      <c r="E8718" s="269">
        <v>2.0040349748058308E-4</v>
      </c>
      <c r="F8718" s="269">
        <v>4.9075762070912194E-5</v>
      </c>
    </row>
    <row r="8719" ht="14.25" customHeight="1">
      <c r="A8719" s="267">
        <v>43647.0</v>
      </c>
      <c r="B8719" s="57">
        <v>182.0</v>
      </c>
      <c r="C8719" s="57">
        <v>30.0</v>
      </c>
      <c r="D8719" s="268">
        <v>0.604166666666667</v>
      </c>
      <c r="E8719" s="269">
        <v>1.9659534284973405E-4</v>
      </c>
      <c r="F8719" s="269">
        <v>4.877529822149846E-5</v>
      </c>
    </row>
    <row r="8720" ht="14.25" customHeight="1">
      <c r="A8720" s="267">
        <v>43647.0</v>
      </c>
      <c r="B8720" s="57">
        <v>182.0</v>
      </c>
      <c r="C8720" s="57">
        <v>31.0</v>
      </c>
      <c r="D8720" s="268">
        <v>0.625</v>
      </c>
      <c r="E8720" s="269">
        <v>1.8343166316472318E-4</v>
      </c>
      <c r="F8720" s="269">
        <v>4.8474834372084706E-5</v>
      </c>
    </row>
    <row r="8721" ht="14.25" customHeight="1">
      <c r="A8721" s="267">
        <v>43647.0</v>
      </c>
      <c r="B8721" s="57">
        <v>182.0</v>
      </c>
      <c r="C8721" s="57">
        <v>32.0</v>
      </c>
      <c r="D8721" s="268">
        <v>0.645833333333333</v>
      </c>
      <c r="E8721" s="269">
        <v>1.2584074372757733E-4</v>
      </c>
      <c r="F8721" s="269">
        <v>5.067823593445219E-5</v>
      </c>
    </row>
    <row r="8722" ht="14.25" customHeight="1">
      <c r="A8722" s="267">
        <v>43647.0</v>
      </c>
      <c r="B8722" s="57">
        <v>182.0</v>
      </c>
      <c r="C8722" s="57">
        <v>33.0</v>
      </c>
      <c r="D8722" s="268">
        <v>0.666666666666667</v>
      </c>
      <c r="E8722" s="269">
        <v>9.714671207308631E-5</v>
      </c>
      <c r="F8722" s="269">
        <v>5.248101903093467E-5</v>
      </c>
    </row>
    <row r="8723" ht="14.25" customHeight="1">
      <c r="A8723" s="267">
        <v>43647.0</v>
      </c>
      <c r="B8723" s="57">
        <v>182.0</v>
      </c>
      <c r="C8723" s="57">
        <v>34.0</v>
      </c>
      <c r="D8723" s="268">
        <v>0.6875</v>
      </c>
      <c r="E8723" s="269">
        <v>8.909417154734255E-5</v>
      </c>
      <c r="F8723" s="269">
        <v>5.5786121374485906E-5</v>
      </c>
    </row>
    <row r="8724" ht="14.25" customHeight="1">
      <c r="A8724" s="267">
        <v>43647.0</v>
      </c>
      <c r="B8724" s="57">
        <v>182.0</v>
      </c>
      <c r="C8724" s="57">
        <v>35.0</v>
      </c>
      <c r="D8724" s="268">
        <v>0.708333333333333</v>
      </c>
      <c r="E8724" s="269">
        <v>7.788196483593757E-5</v>
      </c>
      <c r="F8724" s="269">
        <v>5.989246064980713E-5</v>
      </c>
    </row>
    <row r="8725" ht="14.25" customHeight="1">
      <c r="A8725" s="267">
        <v>43647.0</v>
      </c>
      <c r="B8725" s="57">
        <v>182.0</v>
      </c>
      <c r="C8725" s="57">
        <v>36.0</v>
      </c>
      <c r="D8725" s="268">
        <v>0.729166666666667</v>
      </c>
      <c r="E8725" s="269">
        <v>5.478385793173698E-5</v>
      </c>
      <c r="F8725" s="269">
        <v>6.159508912981838E-5</v>
      </c>
    </row>
    <row r="8726" ht="14.25" customHeight="1">
      <c r="A8726" s="267">
        <v>43647.0</v>
      </c>
      <c r="B8726" s="57">
        <v>182.0</v>
      </c>
      <c r="C8726" s="57">
        <v>37.0</v>
      </c>
      <c r="D8726" s="268">
        <v>0.75</v>
      </c>
      <c r="E8726" s="269">
        <v>2.9895308074853698E-5</v>
      </c>
      <c r="F8726" s="269">
        <v>6.259663529453087E-5</v>
      </c>
    </row>
    <row r="8727" ht="14.25" customHeight="1">
      <c r="A8727" s="267">
        <v>43647.0</v>
      </c>
      <c r="B8727" s="57">
        <v>182.0</v>
      </c>
      <c r="C8727" s="57">
        <v>38.0</v>
      </c>
      <c r="D8727" s="268">
        <v>0.770833333333333</v>
      </c>
      <c r="E8727" s="269">
        <v>2.667472356304417E-5</v>
      </c>
      <c r="F8727" s="269">
        <v>6.28970991439446E-5</v>
      </c>
    </row>
    <row r="8728" ht="14.25" customHeight="1">
      <c r="A8728" s="267">
        <v>43647.0</v>
      </c>
      <c r="B8728" s="57">
        <v>182.0</v>
      </c>
      <c r="C8728" s="57">
        <v>39.0</v>
      </c>
      <c r="D8728" s="268">
        <v>0.791666666666667</v>
      </c>
      <c r="E8728" s="269">
        <v>2.009242187794728E-5</v>
      </c>
      <c r="F8728" s="269">
        <v>6.219601682864587E-5</v>
      </c>
    </row>
    <row r="8729" ht="14.25" customHeight="1">
      <c r="A8729" s="267">
        <v>43647.0</v>
      </c>
      <c r="B8729" s="57">
        <v>182.0</v>
      </c>
      <c r="C8729" s="57">
        <v>40.0</v>
      </c>
      <c r="D8729" s="268">
        <v>0.8125</v>
      </c>
      <c r="E8729" s="269">
        <v>8.774097938626983E-6</v>
      </c>
      <c r="F8729" s="269">
        <v>6.029307911569213E-5</v>
      </c>
    </row>
    <row r="8730" ht="14.25" customHeight="1">
      <c r="A8730" s="267">
        <v>43647.0</v>
      </c>
      <c r="B8730" s="57">
        <v>182.0</v>
      </c>
      <c r="C8730" s="57">
        <v>41.0</v>
      </c>
      <c r="D8730" s="268">
        <v>0.833333333333333</v>
      </c>
      <c r="E8730" s="269">
        <v>3.346836325197613E-6</v>
      </c>
      <c r="F8730" s="269">
        <v>5.949184218392214E-5</v>
      </c>
    </row>
    <row r="8731" ht="14.25" customHeight="1">
      <c r="A8731" s="267">
        <v>43647.0</v>
      </c>
      <c r="B8731" s="57">
        <v>182.0</v>
      </c>
      <c r="C8731" s="57">
        <v>42.0</v>
      </c>
      <c r="D8731" s="268">
        <v>0.854166666666667</v>
      </c>
      <c r="E8731" s="269">
        <v>4.4676070779258523E-7</v>
      </c>
      <c r="F8731" s="269">
        <v>5.8390141402738404E-5</v>
      </c>
    </row>
    <row r="8732" ht="14.25" customHeight="1">
      <c r="A8732" s="267">
        <v>43647.0</v>
      </c>
      <c r="B8732" s="57">
        <v>182.0</v>
      </c>
      <c r="C8732" s="57">
        <v>43.0</v>
      </c>
      <c r="D8732" s="268">
        <v>0.875</v>
      </c>
      <c r="E8732" s="269">
        <v>6.978880415147553E-8</v>
      </c>
      <c r="F8732" s="269">
        <v>5.979230603333589E-5</v>
      </c>
    </row>
    <row r="8733" ht="14.25" customHeight="1">
      <c r="A8733" s="267">
        <v>43647.0</v>
      </c>
      <c r="B8733" s="57">
        <v>182.0</v>
      </c>
      <c r="C8733" s="57">
        <v>44.0</v>
      </c>
      <c r="D8733" s="268">
        <v>0.895833333333333</v>
      </c>
      <c r="E8733" s="269">
        <v>0.0</v>
      </c>
      <c r="F8733" s="269">
        <v>6.099416143099088E-5</v>
      </c>
    </row>
    <row r="8734" ht="14.25" customHeight="1">
      <c r="A8734" s="267">
        <v>43647.0</v>
      </c>
      <c r="B8734" s="57">
        <v>182.0</v>
      </c>
      <c r="C8734" s="57">
        <v>45.0</v>
      </c>
      <c r="D8734" s="268">
        <v>0.916666666666667</v>
      </c>
      <c r="E8734" s="269">
        <v>0.0</v>
      </c>
      <c r="F8734" s="269">
        <v>5.959199680039339E-5</v>
      </c>
    </row>
    <row r="8735" ht="14.25" customHeight="1">
      <c r="A8735" s="267">
        <v>43647.0</v>
      </c>
      <c r="B8735" s="57">
        <v>182.0</v>
      </c>
      <c r="C8735" s="57">
        <v>46.0</v>
      </c>
      <c r="D8735" s="268">
        <v>0.9375</v>
      </c>
      <c r="E8735" s="269">
        <v>0.0</v>
      </c>
      <c r="F8735" s="269">
        <v>5.548565752507217E-5</v>
      </c>
    </row>
    <row r="8736" ht="14.25" customHeight="1">
      <c r="A8736" s="267">
        <v>43647.0</v>
      </c>
      <c r="B8736" s="57">
        <v>182.0</v>
      </c>
      <c r="C8736" s="57">
        <v>47.0</v>
      </c>
      <c r="D8736" s="268">
        <v>0.958333333333333</v>
      </c>
      <c r="E8736" s="269">
        <v>0.0</v>
      </c>
      <c r="F8736" s="269">
        <v>5.137931824975094E-5</v>
      </c>
    </row>
    <row r="8737" ht="14.25" customHeight="1">
      <c r="A8737" s="267">
        <v>43647.0</v>
      </c>
      <c r="B8737" s="57">
        <v>182.0</v>
      </c>
      <c r="C8737" s="57">
        <v>48.0</v>
      </c>
      <c r="D8737" s="268">
        <v>0.979166666666667</v>
      </c>
      <c r="E8737" s="269">
        <v>0.0</v>
      </c>
      <c r="F8737" s="269">
        <v>4.6171278193245975E-5</v>
      </c>
    </row>
    <row r="8738" ht="14.25" customHeight="1">
      <c r="A8738" s="267">
        <v>43648.0</v>
      </c>
      <c r="B8738" s="57">
        <v>183.0</v>
      </c>
      <c r="C8738" s="57">
        <v>1.0</v>
      </c>
      <c r="D8738" s="268">
        <v>0.0</v>
      </c>
      <c r="E8738" s="269">
        <v>0.0</v>
      </c>
      <c r="F8738" s="269">
        <v>3.8759836574373515E-5</v>
      </c>
    </row>
    <row r="8739" ht="14.25" customHeight="1">
      <c r="A8739" s="267">
        <v>43648.0</v>
      </c>
      <c r="B8739" s="57">
        <v>183.0</v>
      </c>
      <c r="C8739" s="57">
        <v>2.0</v>
      </c>
      <c r="D8739" s="268">
        <v>0.020833333333333332</v>
      </c>
      <c r="E8739" s="269">
        <v>0.0</v>
      </c>
      <c r="F8739" s="269">
        <v>3.485380653199478E-5</v>
      </c>
    </row>
    <row r="8740" ht="14.25" customHeight="1">
      <c r="A8740" s="267">
        <v>43648.0</v>
      </c>
      <c r="B8740" s="57">
        <v>183.0</v>
      </c>
      <c r="C8740" s="57">
        <v>3.0</v>
      </c>
      <c r="D8740" s="268">
        <v>0.0416666666666667</v>
      </c>
      <c r="E8740" s="269">
        <v>0.0</v>
      </c>
      <c r="F8740" s="269">
        <v>3.174901342138605E-5</v>
      </c>
    </row>
    <row r="8741" ht="14.25" customHeight="1">
      <c r="A8741" s="267">
        <v>43648.0</v>
      </c>
      <c r="B8741" s="57">
        <v>183.0</v>
      </c>
      <c r="C8741" s="57">
        <v>4.0</v>
      </c>
      <c r="D8741" s="268">
        <v>0.0625</v>
      </c>
      <c r="E8741" s="269">
        <v>0.0</v>
      </c>
      <c r="F8741" s="269">
        <v>2.914499339313357E-5</v>
      </c>
    </row>
    <row r="8742" ht="14.25" customHeight="1">
      <c r="A8742" s="267">
        <v>43648.0</v>
      </c>
      <c r="B8742" s="57">
        <v>183.0</v>
      </c>
      <c r="C8742" s="57">
        <v>5.0</v>
      </c>
      <c r="D8742" s="268">
        <v>0.0833333333333333</v>
      </c>
      <c r="E8742" s="269">
        <v>0.0</v>
      </c>
      <c r="F8742" s="269">
        <v>2.7943137995478576E-5</v>
      </c>
    </row>
    <row r="8743" ht="14.25" customHeight="1">
      <c r="A8743" s="267">
        <v>43648.0</v>
      </c>
      <c r="B8743" s="57">
        <v>183.0</v>
      </c>
      <c r="C8743" s="57">
        <v>6.0</v>
      </c>
      <c r="D8743" s="268">
        <v>0.104166666666667</v>
      </c>
      <c r="E8743" s="269">
        <v>0.0</v>
      </c>
      <c r="F8743" s="269">
        <v>2.7342210296651082E-5</v>
      </c>
    </row>
    <row r="8744" ht="14.25" customHeight="1">
      <c r="A8744" s="267">
        <v>43648.0</v>
      </c>
      <c r="B8744" s="57">
        <v>183.0</v>
      </c>
      <c r="C8744" s="57">
        <v>7.0</v>
      </c>
      <c r="D8744" s="268">
        <v>0.125</v>
      </c>
      <c r="E8744" s="269">
        <v>0.0</v>
      </c>
      <c r="F8744" s="269">
        <v>2.724205568017983E-5</v>
      </c>
    </row>
    <row r="8745" ht="14.25" customHeight="1">
      <c r="A8745" s="267">
        <v>43648.0</v>
      </c>
      <c r="B8745" s="57">
        <v>183.0</v>
      </c>
      <c r="C8745" s="57">
        <v>8.0</v>
      </c>
      <c r="D8745" s="268">
        <v>0.145833333333333</v>
      </c>
      <c r="E8745" s="269">
        <v>1.2004178659010867E-6</v>
      </c>
      <c r="F8745" s="269">
        <v>2.6240509515467337E-5</v>
      </c>
    </row>
    <row r="8746" ht="14.25" customHeight="1">
      <c r="A8746" s="267">
        <v>43648.0</v>
      </c>
      <c r="B8746" s="57">
        <v>183.0</v>
      </c>
      <c r="C8746" s="57">
        <v>9.0</v>
      </c>
      <c r="D8746" s="268">
        <v>0.166666666666667</v>
      </c>
      <c r="E8746" s="269">
        <v>2.08617441764932E-6</v>
      </c>
      <c r="F8746" s="269">
        <v>2.6340664131938587E-5</v>
      </c>
    </row>
    <row r="8747" ht="14.25" customHeight="1">
      <c r="A8747" s="267">
        <v>43648.0</v>
      </c>
      <c r="B8747" s="57">
        <v>183.0</v>
      </c>
      <c r="C8747" s="57">
        <v>10.0</v>
      </c>
      <c r="D8747" s="268">
        <v>0.1875</v>
      </c>
      <c r="E8747" s="269">
        <v>6.163828007895214E-6</v>
      </c>
      <c r="F8747" s="269">
        <v>2.5739736433111092E-5</v>
      </c>
    </row>
    <row r="8748" ht="14.25" customHeight="1">
      <c r="A8748" s="267">
        <v>43648.0</v>
      </c>
      <c r="B8748" s="57">
        <v>183.0</v>
      </c>
      <c r="C8748" s="57">
        <v>11.0</v>
      </c>
      <c r="D8748" s="268">
        <v>0.208333333333333</v>
      </c>
      <c r="E8748" s="269">
        <v>1.4920940431677698E-5</v>
      </c>
      <c r="F8748" s="269">
        <v>2.6240509515467337E-5</v>
      </c>
    </row>
    <row r="8749" ht="14.25" customHeight="1">
      <c r="A8749" s="267">
        <v>43648.0</v>
      </c>
      <c r="B8749" s="57">
        <v>183.0</v>
      </c>
      <c r="C8749" s="57">
        <v>12.0</v>
      </c>
      <c r="D8749" s="268">
        <v>0.229166666666667</v>
      </c>
      <c r="E8749" s="269">
        <v>2.6650670489893828E-5</v>
      </c>
      <c r="F8749" s="269">
        <v>2.5739736433111092E-5</v>
      </c>
    </row>
    <row r="8750" ht="14.25" customHeight="1">
      <c r="A8750" s="267">
        <v>43648.0</v>
      </c>
      <c r="B8750" s="57">
        <v>183.0</v>
      </c>
      <c r="C8750" s="57">
        <v>13.0</v>
      </c>
      <c r="D8750" s="268">
        <v>0.25</v>
      </c>
      <c r="E8750" s="269">
        <v>4.1392300688582505E-5</v>
      </c>
      <c r="F8750" s="269">
        <v>2.9044838776662325E-5</v>
      </c>
    </row>
    <row r="8751" ht="14.25" customHeight="1">
      <c r="A8751" s="267">
        <v>43648.0</v>
      </c>
      <c r="B8751" s="57">
        <v>183.0</v>
      </c>
      <c r="C8751" s="57">
        <v>14.0</v>
      </c>
      <c r="D8751" s="268">
        <v>0.270833333333333</v>
      </c>
      <c r="E8751" s="269">
        <v>6.603141165785333E-5</v>
      </c>
      <c r="F8751" s="269">
        <v>3.214963188727106E-5</v>
      </c>
    </row>
    <row r="8752" ht="14.25" customHeight="1">
      <c r="A8752" s="267">
        <v>43648.0</v>
      </c>
      <c r="B8752" s="57">
        <v>183.0</v>
      </c>
      <c r="C8752" s="57">
        <v>15.0</v>
      </c>
      <c r="D8752" s="268">
        <v>0.291666666666667</v>
      </c>
      <c r="E8752" s="269">
        <v>9.2458722367189E-5</v>
      </c>
      <c r="F8752" s="269">
        <v>3.5554888847293536E-5</v>
      </c>
    </row>
    <row r="8753" ht="14.25" customHeight="1">
      <c r="A8753" s="267">
        <v>43648.0</v>
      </c>
      <c r="B8753" s="57">
        <v>183.0</v>
      </c>
      <c r="C8753" s="57">
        <v>16.0</v>
      </c>
      <c r="D8753" s="268">
        <v>0.3125</v>
      </c>
      <c r="E8753" s="269">
        <v>1.2539521583542716E-4</v>
      </c>
      <c r="F8753" s="269">
        <v>4.106339275321225E-5</v>
      </c>
    </row>
    <row r="8754" ht="14.25" customHeight="1">
      <c r="A8754" s="267">
        <v>43648.0</v>
      </c>
      <c r="B8754" s="57">
        <v>183.0</v>
      </c>
      <c r="C8754" s="57">
        <v>17.0</v>
      </c>
      <c r="D8754" s="268">
        <v>0.333333333333333</v>
      </c>
      <c r="E8754" s="269">
        <v>1.4524723403831524E-4</v>
      </c>
      <c r="F8754" s="269">
        <v>4.657189665913096E-5</v>
      </c>
    </row>
    <row r="8755" ht="14.25" customHeight="1">
      <c r="A8755" s="267">
        <v>43648.0</v>
      </c>
      <c r="B8755" s="57">
        <v>183.0</v>
      </c>
      <c r="C8755" s="57">
        <v>18.0</v>
      </c>
      <c r="D8755" s="268">
        <v>0.354166666666667</v>
      </c>
      <c r="E8755" s="269">
        <v>1.7940803657983613E-4</v>
      </c>
      <c r="F8755" s="269">
        <v>5.298179211329092E-5</v>
      </c>
    </row>
    <row r="8756" ht="14.25" customHeight="1">
      <c r="A8756" s="267">
        <v>43648.0</v>
      </c>
      <c r="B8756" s="57">
        <v>183.0</v>
      </c>
      <c r="C8756" s="57">
        <v>19.0</v>
      </c>
      <c r="D8756" s="268">
        <v>0.375</v>
      </c>
      <c r="E8756" s="269">
        <v>1.859833018530963E-4</v>
      </c>
      <c r="F8756" s="269">
        <v>5.5285348292129665E-5</v>
      </c>
    </row>
    <row r="8757" ht="14.25" customHeight="1">
      <c r="A8757" s="267">
        <v>43648.0</v>
      </c>
      <c r="B8757" s="57">
        <v>183.0</v>
      </c>
      <c r="C8757" s="57">
        <v>20.0</v>
      </c>
      <c r="D8757" s="268">
        <v>0.395833333333333</v>
      </c>
      <c r="E8757" s="269">
        <v>1.741868494842261E-4</v>
      </c>
      <c r="F8757" s="269">
        <v>5.728844062155465E-5</v>
      </c>
    </row>
    <row r="8758" ht="14.25" customHeight="1">
      <c r="A8758" s="267">
        <v>43648.0</v>
      </c>
      <c r="B8758" s="57">
        <v>183.0</v>
      </c>
      <c r="C8758" s="57">
        <v>21.0</v>
      </c>
      <c r="D8758" s="268">
        <v>0.416666666666667</v>
      </c>
      <c r="E8758" s="269">
        <v>1.8980695559375784E-4</v>
      </c>
      <c r="F8758" s="269">
        <v>5.6487203689784654E-5</v>
      </c>
    </row>
    <row r="8759" ht="14.25" customHeight="1">
      <c r="A8759" s="267">
        <v>43648.0</v>
      </c>
      <c r="B8759" s="57">
        <v>183.0</v>
      </c>
      <c r="C8759" s="57">
        <v>22.0</v>
      </c>
      <c r="D8759" s="268">
        <v>0.4375</v>
      </c>
      <c r="E8759" s="269">
        <v>2.1073618495277033E-4</v>
      </c>
      <c r="F8759" s="269">
        <v>5.308194672976218E-5</v>
      </c>
    </row>
    <row r="8760" ht="14.25" customHeight="1">
      <c r="A8760" s="267">
        <v>43648.0</v>
      </c>
      <c r="B8760" s="57">
        <v>183.0</v>
      </c>
      <c r="C8760" s="57">
        <v>23.0</v>
      </c>
      <c r="D8760" s="268">
        <v>0.458333333333333</v>
      </c>
      <c r="E8760" s="269">
        <v>2.3938684500549872E-4</v>
      </c>
      <c r="F8760" s="269">
        <v>5.488472982624466E-5</v>
      </c>
    </row>
    <row r="8761" ht="14.25" customHeight="1">
      <c r="A8761" s="267">
        <v>43648.0</v>
      </c>
      <c r="B8761" s="57">
        <v>183.0</v>
      </c>
      <c r="C8761" s="57">
        <v>24.0</v>
      </c>
      <c r="D8761" s="268">
        <v>0.479166666666667</v>
      </c>
      <c r="E8761" s="269">
        <v>2.637929041356162E-4</v>
      </c>
      <c r="F8761" s="269">
        <v>5.45842659768309E-5</v>
      </c>
    </row>
    <row r="8762" ht="14.25" customHeight="1">
      <c r="A8762" s="267">
        <v>43648.0</v>
      </c>
      <c r="B8762" s="57">
        <v>183.0</v>
      </c>
      <c r="C8762" s="57">
        <v>25.0</v>
      </c>
      <c r="D8762" s="268">
        <v>0.5</v>
      </c>
      <c r="E8762" s="269">
        <v>2.517154105636529E-4</v>
      </c>
      <c r="F8762" s="269">
        <v>5.548565752507217E-5</v>
      </c>
    </row>
    <row r="8763" ht="14.25" customHeight="1">
      <c r="A8763" s="267">
        <v>43648.0</v>
      </c>
      <c r="B8763" s="57">
        <v>183.0</v>
      </c>
      <c r="C8763" s="57">
        <v>26.0</v>
      </c>
      <c r="D8763" s="268">
        <v>0.520833333333333</v>
      </c>
      <c r="E8763" s="269">
        <v>2.4166256832359743E-4</v>
      </c>
      <c r="F8763" s="269">
        <v>5.548565752507217E-5</v>
      </c>
    </row>
    <row r="8764" ht="14.25" customHeight="1">
      <c r="A8764" s="267">
        <v>43648.0</v>
      </c>
      <c r="B8764" s="57">
        <v>183.0</v>
      </c>
      <c r="C8764" s="57">
        <v>27.0</v>
      </c>
      <c r="D8764" s="268">
        <v>0.541666666666667</v>
      </c>
      <c r="E8764" s="269">
        <v>2.1815702047408553E-4</v>
      </c>
      <c r="F8764" s="269">
        <v>5.137931824975094E-5</v>
      </c>
    </row>
    <row r="8765" ht="14.25" customHeight="1">
      <c r="A8765" s="267">
        <v>43648.0</v>
      </c>
      <c r="B8765" s="57">
        <v>183.0</v>
      </c>
      <c r="C8765" s="57">
        <v>28.0</v>
      </c>
      <c r="D8765" s="268">
        <v>0.5625</v>
      </c>
      <c r="E8765" s="269">
        <v>2.228145123642208E-4</v>
      </c>
      <c r="F8765" s="269">
        <v>5.117900901680845E-5</v>
      </c>
    </row>
    <row r="8766" ht="14.25" customHeight="1">
      <c r="A8766" s="267">
        <v>43648.0</v>
      </c>
      <c r="B8766" s="57">
        <v>183.0</v>
      </c>
      <c r="C8766" s="57">
        <v>29.0</v>
      </c>
      <c r="D8766" s="268">
        <v>0.583333333333333</v>
      </c>
      <c r="E8766" s="269">
        <v>2.2945366524912503E-4</v>
      </c>
      <c r="F8766" s="269">
        <v>5.117900901680845E-5</v>
      </c>
    </row>
    <row r="8767" ht="14.25" customHeight="1">
      <c r="A8767" s="267">
        <v>43648.0</v>
      </c>
      <c r="B8767" s="57">
        <v>183.0</v>
      </c>
      <c r="C8767" s="57">
        <v>30.0</v>
      </c>
      <c r="D8767" s="268">
        <v>0.604166666666667</v>
      </c>
      <c r="E8767" s="269">
        <v>1.9484556562008207E-4</v>
      </c>
      <c r="F8767" s="269">
        <v>5.1980245948578425E-5</v>
      </c>
    </row>
    <row r="8768" ht="14.25" customHeight="1">
      <c r="A8768" s="267">
        <v>43648.0</v>
      </c>
      <c r="B8768" s="57">
        <v>183.0</v>
      </c>
      <c r="C8768" s="57">
        <v>31.0</v>
      </c>
      <c r="D8768" s="268">
        <v>0.625</v>
      </c>
      <c r="E8768" s="269">
        <v>1.812624585017162E-4</v>
      </c>
      <c r="F8768" s="269">
        <v>5.1078854400337184E-5</v>
      </c>
    </row>
    <row r="8769" ht="14.25" customHeight="1">
      <c r="A8769" s="267">
        <v>43648.0</v>
      </c>
      <c r="B8769" s="57">
        <v>183.0</v>
      </c>
      <c r="C8769" s="57">
        <v>32.0</v>
      </c>
      <c r="D8769" s="268">
        <v>0.645833333333333</v>
      </c>
      <c r="E8769" s="269">
        <v>1.7165706274222526E-4</v>
      </c>
      <c r="F8769" s="269">
        <v>5.228070979799218E-5</v>
      </c>
    </row>
    <row r="8770" ht="14.25" customHeight="1">
      <c r="A8770" s="267">
        <v>43648.0</v>
      </c>
      <c r="B8770" s="57">
        <v>183.0</v>
      </c>
      <c r="C8770" s="57">
        <v>33.0</v>
      </c>
      <c r="D8770" s="268">
        <v>0.666666666666667</v>
      </c>
      <c r="E8770" s="269">
        <v>1.4513751157274612E-4</v>
      </c>
      <c r="F8770" s="269">
        <v>5.238086441446342E-5</v>
      </c>
    </row>
    <row r="8771" ht="14.25" customHeight="1">
      <c r="A8771" s="267">
        <v>43648.0</v>
      </c>
      <c r="B8771" s="57">
        <v>183.0</v>
      </c>
      <c r="C8771" s="57">
        <v>34.0</v>
      </c>
      <c r="D8771" s="268">
        <v>0.6875</v>
      </c>
      <c r="E8771" s="269">
        <v>1.294099887090821E-4</v>
      </c>
      <c r="F8771" s="269">
        <v>5.348256519564716E-5</v>
      </c>
    </row>
    <row r="8772" ht="14.25" customHeight="1">
      <c r="A8772" s="267">
        <v>43648.0</v>
      </c>
      <c r="B8772" s="57">
        <v>183.0</v>
      </c>
      <c r="C8772" s="57">
        <v>35.0</v>
      </c>
      <c r="D8772" s="268">
        <v>0.708333333333333</v>
      </c>
      <c r="E8772" s="269">
        <v>1.0784003059790905E-4</v>
      </c>
      <c r="F8772" s="269">
        <v>5.768905908743964E-5</v>
      </c>
    </row>
    <row r="8773" ht="14.25" customHeight="1">
      <c r="A8773" s="267">
        <v>43648.0</v>
      </c>
      <c r="B8773" s="57">
        <v>183.0</v>
      </c>
      <c r="C8773" s="57">
        <v>36.0</v>
      </c>
      <c r="D8773" s="268">
        <v>0.729166666666667</v>
      </c>
      <c r="E8773" s="269">
        <v>8.307566882885664E-5</v>
      </c>
      <c r="F8773" s="269">
        <v>6.0894006814519635E-5</v>
      </c>
    </row>
    <row r="8774" ht="14.25" customHeight="1">
      <c r="A8774" s="267">
        <v>43648.0</v>
      </c>
      <c r="B8774" s="57">
        <v>183.0</v>
      </c>
      <c r="C8774" s="57">
        <v>37.0</v>
      </c>
      <c r="D8774" s="268">
        <v>0.75</v>
      </c>
      <c r="E8774" s="269">
        <v>5.9006377348726766E-5</v>
      </c>
      <c r="F8774" s="269">
        <v>5.9391687567450885E-5</v>
      </c>
    </row>
    <row r="8775" ht="14.25" customHeight="1">
      <c r="A8775" s="267">
        <v>43648.0</v>
      </c>
      <c r="B8775" s="57">
        <v>183.0</v>
      </c>
      <c r="C8775" s="57">
        <v>38.0</v>
      </c>
      <c r="D8775" s="268">
        <v>0.770833333333333</v>
      </c>
      <c r="E8775" s="269">
        <v>4.1232032944930476E-5</v>
      </c>
      <c r="F8775" s="269">
        <v>6.459972762395585E-5</v>
      </c>
    </row>
    <row r="8776" ht="14.25" customHeight="1">
      <c r="A8776" s="267">
        <v>43648.0</v>
      </c>
      <c r="B8776" s="57">
        <v>183.0</v>
      </c>
      <c r="C8776" s="57">
        <v>39.0</v>
      </c>
      <c r="D8776" s="268">
        <v>0.791666666666667</v>
      </c>
      <c r="E8776" s="269">
        <v>2.6353933640182056E-5</v>
      </c>
      <c r="F8776" s="269">
        <v>6.0793852198048374E-5</v>
      </c>
    </row>
    <row r="8777" ht="14.25" customHeight="1">
      <c r="A8777" s="267">
        <v>43648.0</v>
      </c>
      <c r="B8777" s="57">
        <v>183.0</v>
      </c>
      <c r="C8777" s="57">
        <v>40.0</v>
      </c>
      <c r="D8777" s="268">
        <v>0.8125</v>
      </c>
      <c r="E8777" s="269">
        <v>1.2894647991795129E-5</v>
      </c>
      <c r="F8777" s="269">
        <v>5.808967755332465E-5</v>
      </c>
    </row>
    <row r="8778" ht="14.25" customHeight="1">
      <c r="A8778" s="267">
        <v>43648.0</v>
      </c>
      <c r="B8778" s="57">
        <v>183.0</v>
      </c>
      <c r="C8778" s="57">
        <v>41.0</v>
      </c>
      <c r="D8778" s="268">
        <v>0.833333333333333</v>
      </c>
      <c r="E8778" s="269">
        <v>4.520900578124894E-6</v>
      </c>
      <c r="F8778" s="269">
        <v>5.6587358306255894E-5</v>
      </c>
    </row>
    <row r="8779" ht="14.25" customHeight="1">
      <c r="A8779" s="267">
        <v>43648.0</v>
      </c>
      <c r="B8779" s="57">
        <v>183.0</v>
      </c>
      <c r="C8779" s="57">
        <v>42.0</v>
      </c>
      <c r="D8779" s="268">
        <v>0.854166666666667</v>
      </c>
      <c r="E8779" s="269">
        <v>2.4192837248658025E-6</v>
      </c>
      <c r="F8779" s="269">
        <v>5.6387049073313414E-5</v>
      </c>
    </row>
    <row r="8780" ht="14.25" customHeight="1">
      <c r="A8780" s="267">
        <v>43648.0</v>
      </c>
      <c r="B8780" s="57">
        <v>183.0</v>
      </c>
      <c r="C8780" s="57">
        <v>43.0</v>
      </c>
      <c r="D8780" s="268">
        <v>0.875</v>
      </c>
      <c r="E8780" s="269">
        <v>1.154823682291858E-8</v>
      </c>
      <c r="F8780" s="269">
        <v>5.6487203689784654E-5</v>
      </c>
    </row>
    <row r="8781" ht="14.25" customHeight="1">
      <c r="A8781" s="267">
        <v>43648.0</v>
      </c>
      <c r="B8781" s="57">
        <v>183.0</v>
      </c>
      <c r="C8781" s="57">
        <v>44.0</v>
      </c>
      <c r="D8781" s="268">
        <v>0.895833333333333</v>
      </c>
      <c r="E8781" s="269">
        <v>0.0</v>
      </c>
      <c r="F8781" s="269">
        <v>5.7789213703910896E-5</v>
      </c>
    </row>
    <row r="8782" ht="14.25" customHeight="1">
      <c r="A8782" s="267">
        <v>43648.0</v>
      </c>
      <c r="B8782" s="57">
        <v>183.0</v>
      </c>
      <c r="C8782" s="57">
        <v>45.0</v>
      </c>
      <c r="D8782" s="268">
        <v>0.916666666666667</v>
      </c>
      <c r="E8782" s="269">
        <v>0.0</v>
      </c>
      <c r="F8782" s="269">
        <v>5.5786121374485906E-5</v>
      </c>
    </row>
    <row r="8783" ht="14.25" customHeight="1">
      <c r="A8783" s="267">
        <v>43648.0</v>
      </c>
      <c r="B8783" s="57">
        <v>183.0</v>
      </c>
      <c r="C8783" s="57">
        <v>46.0</v>
      </c>
      <c r="D8783" s="268">
        <v>0.9375</v>
      </c>
      <c r="E8783" s="269">
        <v>0.0</v>
      </c>
      <c r="F8783" s="269">
        <v>5.5085039059187164E-5</v>
      </c>
    </row>
    <row r="8784" ht="14.25" customHeight="1">
      <c r="A8784" s="267">
        <v>43648.0</v>
      </c>
      <c r="B8784" s="57">
        <v>183.0</v>
      </c>
      <c r="C8784" s="57">
        <v>47.0</v>
      </c>
      <c r="D8784" s="268">
        <v>0.958333333333333</v>
      </c>
      <c r="E8784" s="269">
        <v>0.0</v>
      </c>
      <c r="F8784" s="269">
        <v>4.96766897697397E-5</v>
      </c>
    </row>
    <row r="8785" ht="14.25" customHeight="1">
      <c r="A8785" s="267">
        <v>43648.0</v>
      </c>
      <c r="B8785" s="57">
        <v>183.0</v>
      </c>
      <c r="C8785" s="57">
        <v>48.0</v>
      </c>
      <c r="D8785" s="268">
        <v>0.979166666666667</v>
      </c>
      <c r="E8785" s="269">
        <v>0.0</v>
      </c>
      <c r="F8785" s="269">
        <v>4.6071123576774715E-5</v>
      </c>
    </row>
    <row r="8786" ht="14.25" customHeight="1">
      <c r="A8786" s="267">
        <v>43649.0</v>
      </c>
      <c r="B8786" s="57">
        <v>184.0</v>
      </c>
      <c r="C8786" s="57">
        <v>1.0</v>
      </c>
      <c r="D8786" s="268">
        <v>0.0</v>
      </c>
      <c r="E8786" s="269">
        <v>0.0</v>
      </c>
      <c r="F8786" s="269">
        <v>4.0061846588499765E-5</v>
      </c>
    </row>
    <row r="8787" ht="14.25" customHeight="1">
      <c r="A8787" s="267">
        <v>43649.0</v>
      </c>
      <c r="B8787" s="57">
        <v>184.0</v>
      </c>
      <c r="C8787" s="57">
        <v>2.0</v>
      </c>
      <c r="D8787" s="268">
        <v>0.020833333333333332</v>
      </c>
      <c r="E8787" s="269">
        <v>0.0</v>
      </c>
      <c r="F8787" s="269">
        <v>3.5354579614351036E-5</v>
      </c>
    </row>
    <row r="8788" ht="14.25" customHeight="1">
      <c r="A8788" s="267">
        <v>43649.0</v>
      </c>
      <c r="B8788" s="57">
        <v>184.0</v>
      </c>
      <c r="C8788" s="57">
        <v>3.0</v>
      </c>
      <c r="D8788" s="268">
        <v>0.0416666666666667</v>
      </c>
      <c r="E8788" s="269">
        <v>0.0</v>
      </c>
      <c r="F8788" s="269">
        <v>3.2950868819041045E-5</v>
      </c>
    </row>
    <row r="8789" ht="14.25" customHeight="1">
      <c r="A8789" s="267">
        <v>43649.0</v>
      </c>
      <c r="B8789" s="57">
        <v>184.0</v>
      </c>
      <c r="C8789" s="57">
        <v>4.0</v>
      </c>
      <c r="D8789" s="268">
        <v>0.0625</v>
      </c>
      <c r="E8789" s="269">
        <v>0.0</v>
      </c>
      <c r="F8789" s="269">
        <v>3.0246694174317314E-5</v>
      </c>
    </row>
    <row r="8790" ht="14.25" customHeight="1">
      <c r="A8790" s="267">
        <v>43649.0</v>
      </c>
      <c r="B8790" s="57">
        <v>184.0</v>
      </c>
      <c r="C8790" s="57">
        <v>5.0</v>
      </c>
      <c r="D8790" s="268">
        <v>0.0833333333333333</v>
      </c>
      <c r="E8790" s="269">
        <v>0.0</v>
      </c>
      <c r="F8790" s="269">
        <v>2.8243601844892327E-5</v>
      </c>
    </row>
    <row r="8791" ht="14.25" customHeight="1">
      <c r="A8791" s="267">
        <v>43649.0</v>
      </c>
      <c r="B8791" s="57">
        <v>184.0</v>
      </c>
      <c r="C8791" s="57">
        <v>6.0</v>
      </c>
      <c r="D8791" s="268">
        <v>0.104166666666667</v>
      </c>
      <c r="E8791" s="269">
        <v>0.0</v>
      </c>
      <c r="F8791" s="269">
        <v>2.7342210296651082E-5</v>
      </c>
    </row>
    <row r="8792" ht="14.25" customHeight="1">
      <c r="A8792" s="267">
        <v>43649.0</v>
      </c>
      <c r="B8792" s="57">
        <v>184.0</v>
      </c>
      <c r="C8792" s="57">
        <v>7.0</v>
      </c>
      <c r="D8792" s="268">
        <v>0.125</v>
      </c>
      <c r="E8792" s="269">
        <v>0.0</v>
      </c>
      <c r="F8792" s="269">
        <v>2.684143721429483E-5</v>
      </c>
    </row>
    <row r="8793" ht="14.25" customHeight="1">
      <c r="A8793" s="267">
        <v>43649.0</v>
      </c>
      <c r="B8793" s="57">
        <v>184.0</v>
      </c>
      <c r="C8793" s="57">
        <v>8.0</v>
      </c>
      <c r="D8793" s="268">
        <v>0.145833333333333</v>
      </c>
      <c r="E8793" s="269">
        <v>1.4047443111608462E-6</v>
      </c>
      <c r="F8793" s="269">
        <v>2.614035489899609E-5</v>
      </c>
    </row>
    <row r="8794" ht="14.25" customHeight="1">
      <c r="A8794" s="267">
        <v>43649.0</v>
      </c>
      <c r="B8794" s="57">
        <v>184.0</v>
      </c>
      <c r="C8794" s="57">
        <v>9.0</v>
      </c>
      <c r="D8794" s="268">
        <v>0.166666666666667</v>
      </c>
      <c r="E8794" s="269">
        <v>2.9970737587576197E-6</v>
      </c>
      <c r="F8794" s="269">
        <v>2.5839891049582346E-5</v>
      </c>
    </row>
    <row r="8795" ht="14.25" customHeight="1">
      <c r="A8795" s="267">
        <v>43649.0</v>
      </c>
      <c r="B8795" s="57">
        <v>184.0</v>
      </c>
      <c r="C8795" s="57">
        <v>10.0</v>
      </c>
      <c r="D8795" s="268">
        <v>0.1875</v>
      </c>
      <c r="E8795" s="269">
        <v>8.936581913685727E-6</v>
      </c>
      <c r="F8795" s="269">
        <v>2.4537881035456097E-5</v>
      </c>
    </row>
    <row r="8796" ht="14.25" customHeight="1">
      <c r="A8796" s="267">
        <v>43649.0</v>
      </c>
      <c r="B8796" s="57">
        <v>184.0</v>
      </c>
      <c r="C8796" s="57">
        <v>11.0</v>
      </c>
      <c r="D8796" s="268">
        <v>0.208333333333333</v>
      </c>
      <c r="E8796" s="269">
        <v>2.0295048675790718E-5</v>
      </c>
      <c r="F8796" s="269">
        <v>2.594004566605359E-5</v>
      </c>
    </row>
    <row r="8797" ht="14.25" customHeight="1">
      <c r="A8797" s="267">
        <v>43649.0</v>
      </c>
      <c r="B8797" s="57">
        <v>184.0</v>
      </c>
      <c r="C8797" s="57">
        <v>12.0</v>
      </c>
      <c r="D8797" s="268">
        <v>0.229166666666667</v>
      </c>
      <c r="E8797" s="269">
        <v>3.58092715338904E-5</v>
      </c>
      <c r="F8797" s="269">
        <v>2.594004566605359E-5</v>
      </c>
    </row>
    <row r="8798" ht="14.25" customHeight="1">
      <c r="A8798" s="267">
        <v>43649.0</v>
      </c>
      <c r="B8798" s="57">
        <v>184.0</v>
      </c>
      <c r="C8798" s="57">
        <v>13.0</v>
      </c>
      <c r="D8798" s="268">
        <v>0.25</v>
      </c>
      <c r="E8798" s="269">
        <v>5.760025863199494E-5</v>
      </c>
      <c r="F8798" s="269">
        <v>2.7943137995478576E-5</v>
      </c>
    </row>
    <row r="8799" ht="14.25" customHeight="1">
      <c r="A8799" s="267">
        <v>43649.0</v>
      </c>
      <c r="B8799" s="57">
        <v>184.0</v>
      </c>
      <c r="C8799" s="57">
        <v>14.0</v>
      </c>
      <c r="D8799" s="268">
        <v>0.270833333333333</v>
      </c>
      <c r="E8799" s="269">
        <v>8.332016141680673E-5</v>
      </c>
      <c r="F8799" s="269">
        <v>2.894468416019107E-5</v>
      </c>
    </row>
    <row r="8800" ht="14.25" customHeight="1">
      <c r="A8800" s="267">
        <v>43649.0</v>
      </c>
      <c r="B8800" s="57">
        <v>184.0</v>
      </c>
      <c r="C8800" s="57">
        <v>15.0</v>
      </c>
      <c r="D8800" s="268">
        <v>0.291666666666667</v>
      </c>
      <c r="E8800" s="269">
        <v>1.1293697234762611E-4</v>
      </c>
      <c r="F8800" s="269">
        <v>3.234994112021355E-5</v>
      </c>
    </row>
    <row r="8801" ht="14.25" customHeight="1">
      <c r="A8801" s="267">
        <v>43649.0</v>
      </c>
      <c r="B8801" s="57">
        <v>184.0</v>
      </c>
      <c r="C8801" s="57">
        <v>16.0</v>
      </c>
      <c r="D8801" s="268">
        <v>0.3125</v>
      </c>
      <c r="E8801" s="269">
        <v>1.4384431254233087E-4</v>
      </c>
      <c r="F8801" s="269">
        <v>3.755798117671852E-5</v>
      </c>
    </row>
    <row r="8802" ht="14.25" customHeight="1">
      <c r="A8802" s="267">
        <v>43649.0</v>
      </c>
      <c r="B8802" s="57">
        <v>184.0</v>
      </c>
      <c r="C8802" s="57">
        <v>17.0</v>
      </c>
      <c r="D8802" s="268">
        <v>0.333333333333333</v>
      </c>
      <c r="E8802" s="269">
        <v>1.6953966487074517E-4</v>
      </c>
      <c r="F8802" s="269">
        <v>4.406803124734973E-5</v>
      </c>
    </row>
    <row r="8803" ht="14.25" customHeight="1">
      <c r="A8803" s="267">
        <v>43649.0</v>
      </c>
      <c r="B8803" s="57">
        <v>184.0</v>
      </c>
      <c r="C8803" s="57">
        <v>18.0</v>
      </c>
      <c r="D8803" s="268">
        <v>0.354166666666667</v>
      </c>
      <c r="E8803" s="269">
        <v>1.9818772834315698E-4</v>
      </c>
      <c r="F8803" s="269">
        <v>4.9476380536797194E-5</v>
      </c>
    </row>
    <row r="8804" ht="14.25" customHeight="1">
      <c r="A8804" s="267">
        <v>43649.0</v>
      </c>
      <c r="B8804" s="57">
        <v>184.0</v>
      </c>
      <c r="C8804" s="57">
        <v>19.0</v>
      </c>
      <c r="D8804" s="268">
        <v>0.375</v>
      </c>
      <c r="E8804" s="269">
        <v>2.241583522861719E-4</v>
      </c>
      <c r="F8804" s="269">
        <v>5.418364751094592E-5</v>
      </c>
    </row>
    <row r="8805" ht="14.25" customHeight="1">
      <c r="A8805" s="267">
        <v>43649.0</v>
      </c>
      <c r="B8805" s="57">
        <v>184.0</v>
      </c>
      <c r="C8805" s="57">
        <v>20.0</v>
      </c>
      <c r="D8805" s="268">
        <v>0.395833333333333</v>
      </c>
      <c r="E8805" s="269">
        <v>2.39258150674047E-4</v>
      </c>
      <c r="F8805" s="269">
        <v>5.558581214154341E-5</v>
      </c>
    </row>
    <row r="8806" ht="14.25" customHeight="1">
      <c r="A8806" s="267">
        <v>43649.0</v>
      </c>
      <c r="B8806" s="57">
        <v>184.0</v>
      </c>
      <c r="C8806" s="57">
        <v>21.0</v>
      </c>
      <c r="D8806" s="268">
        <v>0.416666666666667</v>
      </c>
      <c r="E8806" s="269">
        <v>2.501154872481751E-4</v>
      </c>
      <c r="F8806" s="269">
        <v>5.6387049073313414E-5</v>
      </c>
    </row>
    <row r="8807" ht="14.25" customHeight="1">
      <c r="A8807" s="267">
        <v>43649.0</v>
      </c>
      <c r="B8807" s="57">
        <v>184.0</v>
      </c>
      <c r="C8807" s="57">
        <v>22.0</v>
      </c>
      <c r="D8807" s="268">
        <v>0.4375</v>
      </c>
      <c r="E8807" s="269">
        <v>2.524777848779413E-4</v>
      </c>
      <c r="F8807" s="269">
        <v>5.8890914485094645E-5</v>
      </c>
    </row>
    <row r="8808" ht="14.25" customHeight="1">
      <c r="A8808" s="267">
        <v>43649.0</v>
      </c>
      <c r="B8808" s="57">
        <v>184.0</v>
      </c>
      <c r="C8808" s="57">
        <v>23.0</v>
      </c>
      <c r="D8808" s="268">
        <v>0.458333333333333</v>
      </c>
      <c r="E8808" s="269">
        <v>2.605462848227333E-4</v>
      </c>
      <c r="F8808" s="269">
        <v>5.8490296019209644E-5</v>
      </c>
    </row>
    <row r="8809" ht="14.25" customHeight="1">
      <c r="A8809" s="267">
        <v>43649.0</v>
      </c>
      <c r="B8809" s="57">
        <v>184.0</v>
      </c>
      <c r="C8809" s="57">
        <v>24.0</v>
      </c>
      <c r="D8809" s="268">
        <v>0.479166666666667</v>
      </c>
      <c r="E8809" s="269">
        <v>2.7704118905993064E-4</v>
      </c>
      <c r="F8809" s="269">
        <v>5.969215141686463E-5</v>
      </c>
    </row>
    <row r="8810" ht="14.25" customHeight="1">
      <c r="A8810" s="267">
        <v>43649.0</v>
      </c>
      <c r="B8810" s="57">
        <v>184.0</v>
      </c>
      <c r="C8810" s="57">
        <v>25.0</v>
      </c>
      <c r="D8810" s="268">
        <v>0.5</v>
      </c>
      <c r="E8810" s="269">
        <v>2.886219529367387E-4</v>
      </c>
      <c r="F8810" s="269">
        <v>5.859045063568089E-5</v>
      </c>
    </row>
    <row r="8811" ht="14.25" customHeight="1">
      <c r="A8811" s="267">
        <v>43649.0</v>
      </c>
      <c r="B8811" s="57">
        <v>184.0</v>
      </c>
      <c r="C8811" s="57">
        <v>26.0</v>
      </c>
      <c r="D8811" s="268">
        <v>0.520833333333333</v>
      </c>
      <c r="E8811" s="269">
        <v>2.698887379070431E-4</v>
      </c>
      <c r="F8811" s="269">
        <v>5.758890447096841E-5</v>
      </c>
    </row>
    <row r="8812" ht="14.25" customHeight="1">
      <c r="A8812" s="267">
        <v>43649.0</v>
      </c>
      <c r="B8812" s="57">
        <v>184.0</v>
      </c>
      <c r="C8812" s="57">
        <v>27.0</v>
      </c>
      <c r="D8812" s="268">
        <v>0.541666666666667</v>
      </c>
      <c r="E8812" s="269">
        <v>2.37329058451554E-4</v>
      </c>
      <c r="F8812" s="269">
        <v>5.8390141402738404E-5</v>
      </c>
    </row>
    <row r="8813" ht="14.25" customHeight="1">
      <c r="A8813" s="267">
        <v>43649.0</v>
      </c>
      <c r="B8813" s="57">
        <v>184.0</v>
      </c>
      <c r="C8813" s="57">
        <v>28.0</v>
      </c>
      <c r="D8813" s="268">
        <v>0.5625</v>
      </c>
      <c r="E8813" s="269">
        <v>2.2990724331446876E-4</v>
      </c>
      <c r="F8813" s="269">
        <v>5.498488444271591E-5</v>
      </c>
    </row>
    <row r="8814" ht="14.25" customHeight="1">
      <c r="A8814" s="267">
        <v>43649.0</v>
      </c>
      <c r="B8814" s="57">
        <v>184.0</v>
      </c>
      <c r="C8814" s="57">
        <v>29.0</v>
      </c>
      <c r="D8814" s="268">
        <v>0.583333333333333</v>
      </c>
      <c r="E8814" s="269">
        <v>2.1009891783602624E-4</v>
      </c>
      <c r="F8814" s="269">
        <v>5.478457520977341E-5</v>
      </c>
    </row>
    <row r="8815" ht="14.25" customHeight="1">
      <c r="A8815" s="267">
        <v>43649.0</v>
      </c>
      <c r="B8815" s="57">
        <v>184.0</v>
      </c>
      <c r="C8815" s="57">
        <v>30.0</v>
      </c>
      <c r="D8815" s="268">
        <v>0.604166666666667</v>
      </c>
      <c r="E8815" s="269">
        <v>2.006503150959524E-4</v>
      </c>
      <c r="F8815" s="269">
        <v>5.518519367565842E-5</v>
      </c>
    </row>
    <row r="8816" ht="14.25" customHeight="1">
      <c r="A8816" s="267">
        <v>43649.0</v>
      </c>
      <c r="B8816" s="57">
        <v>184.0</v>
      </c>
      <c r="C8816" s="57">
        <v>31.0</v>
      </c>
      <c r="D8816" s="268">
        <v>0.625</v>
      </c>
      <c r="E8816" s="269">
        <v>1.6984530912063708E-4</v>
      </c>
      <c r="F8816" s="269">
        <v>5.418364751094592E-5</v>
      </c>
    </row>
    <row r="8817" ht="14.25" customHeight="1">
      <c r="A8817" s="267">
        <v>43649.0</v>
      </c>
      <c r="B8817" s="57">
        <v>184.0</v>
      </c>
      <c r="C8817" s="57">
        <v>32.0</v>
      </c>
      <c r="D8817" s="268">
        <v>0.645833333333333</v>
      </c>
      <c r="E8817" s="269">
        <v>1.6283157740315754E-4</v>
      </c>
      <c r="F8817" s="269">
        <v>5.568596675801466E-5</v>
      </c>
    </row>
    <row r="8818" ht="14.25" customHeight="1">
      <c r="A8818" s="267">
        <v>43649.0</v>
      </c>
      <c r="B8818" s="57">
        <v>184.0</v>
      </c>
      <c r="C8818" s="57">
        <v>33.0</v>
      </c>
      <c r="D8818" s="268">
        <v>0.666666666666667</v>
      </c>
      <c r="E8818" s="269">
        <v>1.305103489809176E-4</v>
      </c>
      <c r="F8818" s="269">
        <v>5.7789213703910896E-5</v>
      </c>
    </row>
    <row r="8819" ht="14.25" customHeight="1">
      <c r="A8819" s="267">
        <v>43649.0</v>
      </c>
      <c r="B8819" s="57">
        <v>184.0</v>
      </c>
      <c r="C8819" s="57">
        <v>34.0</v>
      </c>
      <c r="D8819" s="268">
        <v>0.6875</v>
      </c>
      <c r="E8819" s="269">
        <v>1.0177960132973388E-4</v>
      </c>
      <c r="F8819" s="269">
        <v>6.0092769882749627E-5</v>
      </c>
    </row>
    <row r="8820" ht="14.25" customHeight="1">
      <c r="A8820" s="267">
        <v>43649.0</v>
      </c>
      <c r="B8820" s="57">
        <v>184.0</v>
      </c>
      <c r="C8820" s="57">
        <v>35.0</v>
      </c>
      <c r="D8820" s="268">
        <v>0.708333333333333</v>
      </c>
      <c r="E8820" s="269">
        <v>8.459934364632702E-5</v>
      </c>
      <c r="F8820" s="269">
        <v>6.239632606158836E-5</v>
      </c>
    </row>
    <row r="8821" ht="14.25" customHeight="1">
      <c r="A8821" s="267">
        <v>43649.0</v>
      </c>
      <c r="B8821" s="57">
        <v>184.0</v>
      </c>
      <c r="C8821" s="57">
        <v>36.0</v>
      </c>
      <c r="D8821" s="268">
        <v>0.729166666666667</v>
      </c>
      <c r="E8821" s="269">
        <v>7.266769242711833E-5</v>
      </c>
      <c r="F8821" s="269">
        <v>6.409895454159961E-5</v>
      </c>
    </row>
    <row r="8822" ht="14.25" customHeight="1">
      <c r="A8822" s="267">
        <v>43649.0</v>
      </c>
      <c r="B8822" s="57">
        <v>184.0</v>
      </c>
      <c r="C8822" s="57">
        <v>37.0</v>
      </c>
      <c r="D8822" s="268">
        <v>0.75</v>
      </c>
      <c r="E8822" s="269">
        <v>5.220685977924247E-5</v>
      </c>
      <c r="F8822" s="269">
        <v>6.339787222630086E-5</v>
      </c>
    </row>
    <row r="8823" ht="14.25" customHeight="1">
      <c r="A8823" s="267">
        <v>43649.0</v>
      </c>
      <c r="B8823" s="57">
        <v>184.0</v>
      </c>
      <c r="C8823" s="57">
        <v>38.0</v>
      </c>
      <c r="D8823" s="268">
        <v>0.770833333333333</v>
      </c>
      <c r="E8823" s="269">
        <v>3.66299320072591E-5</v>
      </c>
      <c r="F8823" s="269">
        <v>6.339787222630086E-5</v>
      </c>
    </row>
    <row r="8824" ht="14.25" customHeight="1">
      <c r="A8824" s="267">
        <v>43649.0</v>
      </c>
      <c r="B8824" s="57">
        <v>184.0</v>
      </c>
      <c r="C8824" s="57">
        <v>39.0</v>
      </c>
      <c r="D8824" s="268">
        <v>0.791666666666667</v>
      </c>
      <c r="E8824" s="269">
        <v>2.223265030521436E-5</v>
      </c>
      <c r="F8824" s="269">
        <v>6.36983360757146E-5</v>
      </c>
    </row>
    <row r="8825" ht="14.25" customHeight="1">
      <c r="A8825" s="267">
        <v>43649.0</v>
      </c>
      <c r="B8825" s="57">
        <v>184.0</v>
      </c>
      <c r="C8825" s="57">
        <v>40.0</v>
      </c>
      <c r="D8825" s="268">
        <v>0.8125</v>
      </c>
      <c r="E8825" s="269">
        <v>1.0611312520785937E-5</v>
      </c>
      <c r="F8825" s="269">
        <v>6.319756299335835E-5</v>
      </c>
    </row>
    <row r="8826" ht="14.25" customHeight="1">
      <c r="A8826" s="267">
        <v>43649.0</v>
      </c>
      <c r="B8826" s="57">
        <v>184.0</v>
      </c>
      <c r="C8826" s="57">
        <v>41.0</v>
      </c>
      <c r="D8826" s="268">
        <v>0.833333333333333</v>
      </c>
      <c r="E8826" s="269">
        <v>4.695358797429423E-6</v>
      </c>
      <c r="F8826" s="269">
        <v>6.259663529453087E-5</v>
      </c>
    </row>
    <row r="8827" ht="14.25" customHeight="1">
      <c r="A8827" s="267">
        <v>43649.0</v>
      </c>
      <c r="B8827" s="57">
        <v>184.0</v>
      </c>
      <c r="C8827" s="57">
        <v>42.0</v>
      </c>
      <c r="D8827" s="268">
        <v>0.854166666666667</v>
      </c>
      <c r="E8827" s="269">
        <v>2.0999064147188167E-7</v>
      </c>
      <c r="F8827" s="269">
        <v>6.189555297923212E-5</v>
      </c>
    </row>
    <row r="8828" ht="14.25" customHeight="1">
      <c r="A8828" s="267">
        <v>43649.0</v>
      </c>
      <c r="B8828" s="57">
        <v>184.0</v>
      </c>
      <c r="C8828" s="57">
        <v>43.0</v>
      </c>
      <c r="D8828" s="268">
        <v>0.875</v>
      </c>
      <c r="E8828" s="269">
        <v>0.0</v>
      </c>
      <c r="F8828" s="269">
        <v>6.329771760982962E-5</v>
      </c>
    </row>
    <row r="8829" ht="14.25" customHeight="1">
      <c r="A8829" s="267">
        <v>43649.0</v>
      </c>
      <c r="B8829" s="57">
        <v>184.0</v>
      </c>
      <c r="C8829" s="57">
        <v>44.0</v>
      </c>
      <c r="D8829" s="268">
        <v>0.895833333333333</v>
      </c>
      <c r="E8829" s="269">
        <v>0.0</v>
      </c>
      <c r="F8829" s="269">
        <v>6.219601682864587E-5</v>
      </c>
    </row>
    <row r="8830" ht="14.25" customHeight="1">
      <c r="A8830" s="267">
        <v>43649.0</v>
      </c>
      <c r="B8830" s="57">
        <v>184.0</v>
      </c>
      <c r="C8830" s="57">
        <v>45.0</v>
      </c>
      <c r="D8830" s="268">
        <v>0.916666666666667</v>
      </c>
      <c r="E8830" s="269">
        <v>0.0</v>
      </c>
      <c r="F8830" s="269">
        <v>6.179539836276087E-5</v>
      </c>
    </row>
    <row r="8831" ht="14.25" customHeight="1">
      <c r="A8831" s="267">
        <v>43649.0</v>
      </c>
      <c r="B8831" s="57">
        <v>184.0</v>
      </c>
      <c r="C8831" s="57">
        <v>46.0</v>
      </c>
      <c r="D8831" s="268">
        <v>0.9375</v>
      </c>
      <c r="E8831" s="269">
        <v>0.0</v>
      </c>
      <c r="F8831" s="269">
        <v>5.6987976772140894E-5</v>
      </c>
    </row>
    <row r="8832" ht="14.25" customHeight="1">
      <c r="A8832" s="267">
        <v>43649.0</v>
      </c>
      <c r="B8832" s="57">
        <v>184.0</v>
      </c>
      <c r="C8832" s="57">
        <v>47.0</v>
      </c>
      <c r="D8832" s="268">
        <v>0.958333333333333</v>
      </c>
      <c r="E8832" s="269">
        <v>0.0</v>
      </c>
      <c r="F8832" s="269">
        <v>4.987699900268219E-5</v>
      </c>
    </row>
    <row r="8833" ht="14.25" customHeight="1">
      <c r="A8833" s="267">
        <v>43649.0</v>
      </c>
      <c r="B8833" s="57">
        <v>184.0</v>
      </c>
      <c r="C8833" s="57">
        <v>48.0</v>
      </c>
      <c r="D8833" s="268">
        <v>0.979166666666667</v>
      </c>
      <c r="E8833" s="269">
        <v>0.0</v>
      </c>
      <c r="F8833" s="269">
        <v>4.3066485082637236E-5</v>
      </c>
    </row>
    <row r="8834" ht="14.25" customHeight="1">
      <c r="A8834" s="267">
        <v>43650.0</v>
      </c>
      <c r="B8834" s="57">
        <v>185.0</v>
      </c>
      <c r="C8834" s="57">
        <v>1.0</v>
      </c>
      <c r="D8834" s="268">
        <v>0.0</v>
      </c>
      <c r="E8834" s="269">
        <v>0.0</v>
      </c>
      <c r="F8834" s="269">
        <v>3.685689886141978E-5</v>
      </c>
    </row>
    <row r="8835" ht="14.25" customHeight="1">
      <c r="A8835" s="267">
        <v>43650.0</v>
      </c>
      <c r="B8835" s="57">
        <v>185.0</v>
      </c>
      <c r="C8835" s="57">
        <v>2.0</v>
      </c>
      <c r="D8835" s="268">
        <v>0.020833333333333332</v>
      </c>
      <c r="E8835" s="269">
        <v>0.0</v>
      </c>
      <c r="F8835" s="269">
        <v>3.26504049696273E-5</v>
      </c>
    </row>
    <row r="8836" ht="14.25" customHeight="1">
      <c r="A8836" s="267">
        <v>43650.0</v>
      </c>
      <c r="B8836" s="57">
        <v>185.0</v>
      </c>
      <c r="C8836" s="57">
        <v>3.0</v>
      </c>
      <c r="D8836" s="268">
        <v>0.0416666666666667</v>
      </c>
      <c r="E8836" s="269">
        <v>0.0</v>
      </c>
      <c r="F8836" s="269">
        <v>3.0046384941374813E-5</v>
      </c>
    </row>
    <row r="8837" ht="14.25" customHeight="1">
      <c r="A8837" s="267">
        <v>43650.0</v>
      </c>
      <c r="B8837" s="57">
        <v>185.0</v>
      </c>
      <c r="C8837" s="57">
        <v>4.0</v>
      </c>
      <c r="D8837" s="268">
        <v>0.0625</v>
      </c>
      <c r="E8837" s="269">
        <v>0.0</v>
      </c>
      <c r="F8837" s="269">
        <v>2.894468416019107E-5</v>
      </c>
    </row>
    <row r="8838" ht="14.25" customHeight="1">
      <c r="A8838" s="267">
        <v>43650.0</v>
      </c>
      <c r="B8838" s="57">
        <v>185.0</v>
      </c>
      <c r="C8838" s="57">
        <v>5.0</v>
      </c>
      <c r="D8838" s="268">
        <v>0.0833333333333333</v>
      </c>
      <c r="E8838" s="269">
        <v>0.0</v>
      </c>
      <c r="F8838" s="269">
        <v>2.704174644723733E-5</v>
      </c>
    </row>
    <row r="8839" ht="14.25" customHeight="1">
      <c r="A8839" s="267">
        <v>43650.0</v>
      </c>
      <c r="B8839" s="57">
        <v>185.0</v>
      </c>
      <c r="C8839" s="57">
        <v>6.0</v>
      </c>
      <c r="D8839" s="268">
        <v>0.104166666666667</v>
      </c>
      <c r="E8839" s="269">
        <v>0.0</v>
      </c>
      <c r="F8839" s="269">
        <v>2.604020028252484E-5</v>
      </c>
    </row>
    <row r="8840" ht="14.25" customHeight="1">
      <c r="A8840" s="267">
        <v>43650.0</v>
      </c>
      <c r="B8840" s="57">
        <v>185.0</v>
      </c>
      <c r="C8840" s="57">
        <v>7.0</v>
      </c>
      <c r="D8840" s="268">
        <v>0.125</v>
      </c>
      <c r="E8840" s="269">
        <v>0.0</v>
      </c>
      <c r="F8840" s="269">
        <v>2.614035489899609E-5</v>
      </c>
    </row>
    <row r="8841" ht="14.25" customHeight="1">
      <c r="A8841" s="267">
        <v>43650.0</v>
      </c>
      <c r="B8841" s="57">
        <v>185.0</v>
      </c>
      <c r="C8841" s="57">
        <v>8.0</v>
      </c>
      <c r="D8841" s="268">
        <v>0.145833333333333</v>
      </c>
      <c r="E8841" s="269">
        <v>1.4813667281332558E-6</v>
      </c>
      <c r="F8841" s="269">
        <v>2.543927258369735E-5</v>
      </c>
    </row>
    <row r="8842" ht="14.25" customHeight="1">
      <c r="A8842" s="267">
        <v>43650.0</v>
      </c>
      <c r="B8842" s="57">
        <v>185.0</v>
      </c>
      <c r="C8842" s="57">
        <v>9.0</v>
      </c>
      <c r="D8842" s="268">
        <v>0.166666666666667</v>
      </c>
      <c r="E8842" s="269">
        <v>2.8889919202585366E-6</v>
      </c>
      <c r="F8842" s="269">
        <v>2.5739736433111092E-5</v>
      </c>
    </row>
    <row r="8843" ht="14.25" customHeight="1">
      <c r="A8843" s="267">
        <v>43650.0</v>
      </c>
      <c r="B8843" s="57">
        <v>185.0</v>
      </c>
      <c r="C8843" s="57">
        <v>10.0</v>
      </c>
      <c r="D8843" s="268">
        <v>0.1875</v>
      </c>
      <c r="E8843" s="269">
        <v>8.203458685224334E-6</v>
      </c>
      <c r="F8843" s="269">
        <v>2.5639581816639835E-5</v>
      </c>
    </row>
    <row r="8844" ht="14.25" customHeight="1">
      <c r="A8844" s="267">
        <v>43650.0</v>
      </c>
      <c r="B8844" s="57">
        <v>185.0</v>
      </c>
      <c r="C8844" s="57">
        <v>11.0</v>
      </c>
      <c r="D8844" s="268">
        <v>0.208333333333333</v>
      </c>
      <c r="E8844" s="269">
        <v>1.848489551750188E-5</v>
      </c>
      <c r="F8844" s="269">
        <v>2.6240509515467337E-5</v>
      </c>
    </row>
    <row r="8845" ht="14.25" customHeight="1">
      <c r="A8845" s="267">
        <v>43650.0</v>
      </c>
      <c r="B8845" s="57">
        <v>185.0</v>
      </c>
      <c r="C8845" s="57">
        <v>12.0</v>
      </c>
      <c r="D8845" s="268">
        <v>0.229166666666667</v>
      </c>
      <c r="E8845" s="269">
        <v>3.192999222359201E-5</v>
      </c>
      <c r="F8845" s="269">
        <v>2.724205568017983E-5</v>
      </c>
    </row>
    <row r="8846" ht="14.25" customHeight="1">
      <c r="A8846" s="267">
        <v>43650.0</v>
      </c>
      <c r="B8846" s="57">
        <v>185.0</v>
      </c>
      <c r="C8846" s="57">
        <v>13.0</v>
      </c>
      <c r="D8846" s="268">
        <v>0.25</v>
      </c>
      <c r="E8846" s="269">
        <v>5.355620377802016E-5</v>
      </c>
      <c r="F8846" s="269">
        <v>3.174901342138605E-5</v>
      </c>
    </row>
    <row r="8847" ht="14.25" customHeight="1">
      <c r="A8847" s="267">
        <v>43650.0</v>
      </c>
      <c r="B8847" s="57">
        <v>185.0</v>
      </c>
      <c r="C8847" s="57">
        <v>14.0</v>
      </c>
      <c r="D8847" s="268">
        <v>0.270833333333333</v>
      </c>
      <c r="E8847" s="269">
        <v>7.181888999075625E-5</v>
      </c>
      <c r="F8847" s="269">
        <v>3.8759836574373515E-5</v>
      </c>
    </row>
    <row r="8848" ht="14.25" customHeight="1">
      <c r="A8848" s="267">
        <v>43650.0</v>
      </c>
      <c r="B8848" s="57">
        <v>185.0</v>
      </c>
      <c r="C8848" s="57">
        <v>15.0</v>
      </c>
      <c r="D8848" s="268">
        <v>0.291666666666667</v>
      </c>
      <c r="E8848" s="269">
        <v>9.429794909240903E-5</v>
      </c>
      <c r="F8848" s="269">
        <v>4.366741278146473E-5</v>
      </c>
    </row>
    <row r="8849" ht="14.25" customHeight="1">
      <c r="A8849" s="267">
        <v>43650.0</v>
      </c>
      <c r="B8849" s="57">
        <v>185.0</v>
      </c>
      <c r="C8849" s="57">
        <v>16.0</v>
      </c>
      <c r="D8849" s="268">
        <v>0.3125</v>
      </c>
      <c r="E8849" s="269">
        <v>1.30396609278363E-4</v>
      </c>
      <c r="F8849" s="269">
        <v>4.80742159061997E-5</v>
      </c>
    </row>
    <row r="8850" ht="14.25" customHeight="1">
      <c r="A8850" s="267">
        <v>43650.0</v>
      </c>
      <c r="B8850" s="57">
        <v>185.0</v>
      </c>
      <c r="C8850" s="57">
        <v>17.0</v>
      </c>
      <c r="D8850" s="268">
        <v>0.333333333333333</v>
      </c>
      <c r="E8850" s="269">
        <v>1.6146424531952538E-4</v>
      </c>
      <c r="F8850" s="269">
        <v>5.047792670150969E-5</v>
      </c>
    </row>
    <row r="8851" ht="14.25" customHeight="1">
      <c r="A8851" s="267">
        <v>43650.0</v>
      </c>
      <c r="B8851" s="57">
        <v>185.0</v>
      </c>
      <c r="C8851" s="57">
        <v>18.0</v>
      </c>
      <c r="D8851" s="268">
        <v>0.354166666666667</v>
      </c>
      <c r="E8851" s="269">
        <v>1.7402979209778547E-4</v>
      </c>
      <c r="F8851" s="269">
        <v>5.408349289447466E-5</v>
      </c>
    </row>
    <row r="8852" ht="14.25" customHeight="1">
      <c r="A8852" s="267">
        <v>43650.0</v>
      </c>
      <c r="B8852" s="57">
        <v>185.0</v>
      </c>
      <c r="C8852" s="57">
        <v>19.0</v>
      </c>
      <c r="D8852" s="268">
        <v>0.375</v>
      </c>
      <c r="E8852" s="269">
        <v>2.109522626743067E-4</v>
      </c>
      <c r="F8852" s="269">
        <v>5.45842659768309E-5</v>
      </c>
    </row>
    <row r="8853" ht="14.25" customHeight="1">
      <c r="A8853" s="267">
        <v>43650.0</v>
      </c>
      <c r="B8853" s="57">
        <v>185.0</v>
      </c>
      <c r="C8853" s="57">
        <v>20.0</v>
      </c>
      <c r="D8853" s="268">
        <v>0.395833333333333</v>
      </c>
      <c r="E8853" s="269">
        <v>2.0366583569239678E-4</v>
      </c>
      <c r="F8853" s="269">
        <v>5.4684420593302164E-5</v>
      </c>
    </row>
    <row r="8854" ht="14.25" customHeight="1">
      <c r="A8854" s="267">
        <v>43650.0</v>
      </c>
      <c r="B8854" s="57">
        <v>185.0</v>
      </c>
      <c r="C8854" s="57">
        <v>21.0</v>
      </c>
      <c r="D8854" s="268">
        <v>0.416666666666667</v>
      </c>
      <c r="E8854" s="269">
        <v>2.1963237146258876E-4</v>
      </c>
      <c r="F8854" s="269">
        <v>5.408349289447466E-5</v>
      </c>
    </row>
    <row r="8855" ht="14.25" customHeight="1">
      <c r="A8855" s="267">
        <v>43650.0</v>
      </c>
      <c r="B8855" s="57">
        <v>185.0</v>
      </c>
      <c r="C8855" s="57">
        <v>22.0</v>
      </c>
      <c r="D8855" s="268">
        <v>0.4375</v>
      </c>
      <c r="E8855" s="269">
        <v>2.3213863752115477E-4</v>
      </c>
      <c r="F8855" s="269">
        <v>5.258117364740593E-5</v>
      </c>
    </row>
    <row r="8856" ht="14.25" customHeight="1">
      <c r="A8856" s="267">
        <v>43650.0</v>
      </c>
      <c r="B8856" s="57">
        <v>185.0</v>
      </c>
      <c r="C8856" s="57">
        <v>23.0</v>
      </c>
      <c r="D8856" s="268">
        <v>0.458333333333333</v>
      </c>
      <c r="E8856" s="269">
        <v>2.2789300118892397E-4</v>
      </c>
      <c r="F8856" s="269">
        <v>5.348256519564716E-5</v>
      </c>
    </row>
    <row r="8857" ht="14.25" customHeight="1">
      <c r="A8857" s="267">
        <v>43650.0</v>
      </c>
      <c r="B8857" s="57">
        <v>185.0</v>
      </c>
      <c r="C8857" s="57">
        <v>24.0</v>
      </c>
      <c r="D8857" s="268">
        <v>0.479166666666667</v>
      </c>
      <c r="E8857" s="269">
        <v>2.6288748699414304E-4</v>
      </c>
      <c r="F8857" s="269">
        <v>5.298179211329092E-5</v>
      </c>
    </row>
    <row r="8858" ht="14.25" customHeight="1">
      <c r="A8858" s="267">
        <v>43650.0</v>
      </c>
      <c r="B8858" s="57">
        <v>185.0</v>
      </c>
      <c r="C8858" s="57">
        <v>25.0</v>
      </c>
      <c r="D8858" s="268">
        <v>0.5</v>
      </c>
      <c r="E8858" s="269">
        <v>2.7176958443101714E-4</v>
      </c>
      <c r="F8858" s="269">
        <v>5.3282255962704675E-5</v>
      </c>
    </row>
    <row r="8859" ht="14.25" customHeight="1">
      <c r="A8859" s="267">
        <v>43650.0</v>
      </c>
      <c r="B8859" s="57">
        <v>185.0</v>
      </c>
      <c r="C8859" s="57">
        <v>26.0</v>
      </c>
      <c r="D8859" s="268">
        <v>0.520833333333333</v>
      </c>
      <c r="E8859" s="269">
        <v>2.5422205977155285E-4</v>
      </c>
      <c r="F8859" s="269">
        <v>5.348256519564716E-5</v>
      </c>
    </row>
    <row r="8860" ht="14.25" customHeight="1">
      <c r="A8860" s="267">
        <v>43650.0</v>
      </c>
      <c r="B8860" s="57">
        <v>185.0</v>
      </c>
      <c r="C8860" s="57">
        <v>27.0</v>
      </c>
      <c r="D8860" s="268">
        <v>0.541666666666667</v>
      </c>
      <c r="E8860" s="269">
        <v>2.525177565441814E-4</v>
      </c>
      <c r="F8860" s="269">
        <v>5.08785451673947E-5</v>
      </c>
    </row>
    <row r="8861" ht="14.25" customHeight="1">
      <c r="A8861" s="267">
        <v>43650.0</v>
      </c>
      <c r="B8861" s="57">
        <v>185.0</v>
      </c>
      <c r="C8861" s="57">
        <v>28.0</v>
      </c>
      <c r="D8861" s="268">
        <v>0.5625</v>
      </c>
      <c r="E8861" s="269">
        <v>2.788620793444257E-4</v>
      </c>
      <c r="F8861" s="269">
        <v>5.067823593445219E-5</v>
      </c>
    </row>
    <row r="8862" ht="14.25" customHeight="1">
      <c r="A8862" s="267">
        <v>43650.0</v>
      </c>
      <c r="B8862" s="57">
        <v>185.0</v>
      </c>
      <c r="C8862" s="57">
        <v>29.0</v>
      </c>
      <c r="D8862" s="268">
        <v>0.583333333333333</v>
      </c>
      <c r="E8862" s="269">
        <v>2.4220108446772518E-4</v>
      </c>
      <c r="F8862" s="269">
        <v>5.017746285209594E-5</v>
      </c>
    </row>
    <row r="8863" ht="14.25" customHeight="1">
      <c r="A8863" s="267">
        <v>43650.0</v>
      </c>
      <c r="B8863" s="57">
        <v>185.0</v>
      </c>
      <c r="C8863" s="57">
        <v>30.0</v>
      </c>
      <c r="D8863" s="268">
        <v>0.604166666666667</v>
      </c>
      <c r="E8863" s="269">
        <v>2.316415770453254E-4</v>
      </c>
      <c r="F8863" s="269">
        <v>5.0077308235624696E-5</v>
      </c>
    </row>
    <row r="8864" ht="14.25" customHeight="1">
      <c r="A8864" s="267">
        <v>43650.0</v>
      </c>
      <c r="B8864" s="57">
        <v>185.0</v>
      </c>
      <c r="C8864" s="57">
        <v>31.0</v>
      </c>
      <c r="D8864" s="268">
        <v>0.625</v>
      </c>
      <c r="E8864" s="269">
        <v>2.030392667272765E-4</v>
      </c>
      <c r="F8864" s="269">
        <v>5.077839055092343E-5</v>
      </c>
    </row>
    <row r="8865" ht="14.25" customHeight="1">
      <c r="A8865" s="267">
        <v>43650.0</v>
      </c>
      <c r="B8865" s="57">
        <v>185.0</v>
      </c>
      <c r="C8865" s="57">
        <v>32.0</v>
      </c>
      <c r="D8865" s="268">
        <v>0.645833333333333</v>
      </c>
      <c r="E8865" s="269">
        <v>1.9435134531294805E-4</v>
      </c>
      <c r="F8865" s="269">
        <v>5.1980245948578425E-5</v>
      </c>
    </row>
    <row r="8866" ht="14.25" customHeight="1">
      <c r="A8866" s="267">
        <v>43650.0</v>
      </c>
      <c r="B8866" s="57">
        <v>185.0</v>
      </c>
      <c r="C8866" s="57">
        <v>33.0</v>
      </c>
      <c r="D8866" s="268">
        <v>0.666666666666667</v>
      </c>
      <c r="E8866" s="269">
        <v>1.6322262910291652E-4</v>
      </c>
      <c r="F8866" s="269">
        <v>5.5085039059187164E-5</v>
      </c>
    </row>
    <row r="8867" ht="14.25" customHeight="1">
      <c r="A8867" s="267">
        <v>43650.0</v>
      </c>
      <c r="B8867" s="57">
        <v>185.0</v>
      </c>
      <c r="C8867" s="57">
        <v>34.0</v>
      </c>
      <c r="D8867" s="268">
        <v>0.6875</v>
      </c>
      <c r="E8867" s="269">
        <v>1.319115326799754E-4</v>
      </c>
      <c r="F8867" s="269">
        <v>6.0894006814519635E-5</v>
      </c>
    </row>
    <row r="8868" ht="14.25" customHeight="1">
      <c r="A8868" s="267">
        <v>43650.0</v>
      </c>
      <c r="B8868" s="57">
        <v>185.0</v>
      </c>
      <c r="C8868" s="57">
        <v>35.0</v>
      </c>
      <c r="D8868" s="268">
        <v>0.708333333333333</v>
      </c>
      <c r="E8868" s="269">
        <v>1.0812903894715843E-4</v>
      </c>
      <c r="F8868" s="269">
        <v>6.660281995338085E-5</v>
      </c>
    </row>
    <row r="8869" ht="14.25" customHeight="1">
      <c r="A8869" s="267">
        <v>43650.0</v>
      </c>
      <c r="B8869" s="57">
        <v>185.0</v>
      </c>
      <c r="C8869" s="57">
        <v>36.0</v>
      </c>
      <c r="D8869" s="268">
        <v>0.729166666666667</v>
      </c>
      <c r="E8869" s="269">
        <v>8.40161407902361E-5</v>
      </c>
      <c r="F8869" s="269">
        <v>6.67029745698521E-5</v>
      </c>
    </row>
    <row r="8870" ht="14.25" customHeight="1">
      <c r="A8870" s="267">
        <v>43650.0</v>
      </c>
      <c r="B8870" s="57">
        <v>185.0</v>
      </c>
      <c r="C8870" s="57">
        <v>37.0</v>
      </c>
      <c r="D8870" s="268">
        <v>0.75</v>
      </c>
      <c r="E8870" s="269">
        <v>6.0035852272042284E-5</v>
      </c>
      <c r="F8870" s="269">
        <v>6.590173763808209E-5</v>
      </c>
    </row>
    <row r="8871" ht="14.25" customHeight="1">
      <c r="A8871" s="267">
        <v>43650.0</v>
      </c>
      <c r="B8871" s="57">
        <v>185.0</v>
      </c>
      <c r="C8871" s="57">
        <v>38.0</v>
      </c>
      <c r="D8871" s="268">
        <v>0.770833333333333</v>
      </c>
      <c r="E8871" s="269">
        <v>4.282306137905023E-5</v>
      </c>
      <c r="F8871" s="269">
        <v>6.790482996750707E-5</v>
      </c>
    </row>
    <row r="8872" ht="14.25" customHeight="1">
      <c r="A8872" s="267">
        <v>43650.0</v>
      </c>
      <c r="B8872" s="57">
        <v>185.0</v>
      </c>
      <c r="C8872" s="57">
        <v>39.0</v>
      </c>
      <c r="D8872" s="268">
        <v>0.791666666666667</v>
      </c>
      <c r="E8872" s="269">
        <v>2.70683703558597E-5</v>
      </c>
      <c r="F8872" s="269">
        <v>6.600189225455336E-5</v>
      </c>
    </row>
    <row r="8873" ht="14.25" customHeight="1">
      <c r="A8873" s="267">
        <v>43650.0</v>
      </c>
      <c r="B8873" s="57">
        <v>185.0</v>
      </c>
      <c r="C8873" s="57">
        <v>40.0</v>
      </c>
      <c r="D8873" s="268">
        <v>0.8125</v>
      </c>
      <c r="E8873" s="269">
        <v>1.3855167804208934E-5</v>
      </c>
      <c r="F8873" s="269">
        <v>6.429926377454211E-5</v>
      </c>
    </row>
    <row r="8874" ht="14.25" customHeight="1">
      <c r="A8874" s="267">
        <v>43650.0</v>
      </c>
      <c r="B8874" s="57">
        <v>185.0</v>
      </c>
      <c r="C8874" s="57">
        <v>41.0</v>
      </c>
      <c r="D8874" s="268">
        <v>0.833333333333333</v>
      </c>
      <c r="E8874" s="269">
        <v>5.645985712446562E-6</v>
      </c>
      <c r="F8874" s="269">
        <v>6.28970991439446E-5</v>
      </c>
    </row>
    <row r="8875" ht="14.25" customHeight="1">
      <c r="A8875" s="267">
        <v>43650.0</v>
      </c>
      <c r="B8875" s="57">
        <v>185.0</v>
      </c>
      <c r="C8875" s="57">
        <v>42.0</v>
      </c>
      <c r="D8875" s="268">
        <v>0.854166666666667</v>
      </c>
      <c r="E8875" s="269">
        <v>5.60120697362424E-7</v>
      </c>
      <c r="F8875" s="269">
        <v>6.239632606158836E-5</v>
      </c>
    </row>
    <row r="8876" ht="14.25" customHeight="1">
      <c r="A8876" s="267">
        <v>43650.0</v>
      </c>
      <c r="B8876" s="57">
        <v>185.0</v>
      </c>
      <c r="C8876" s="57">
        <v>43.0</v>
      </c>
      <c r="D8876" s="268">
        <v>0.875</v>
      </c>
      <c r="E8876" s="269">
        <v>0.0</v>
      </c>
      <c r="F8876" s="269">
        <v>6.329771760982962E-5</v>
      </c>
    </row>
    <row r="8877" ht="14.25" customHeight="1">
      <c r="A8877" s="267">
        <v>43650.0</v>
      </c>
      <c r="B8877" s="57">
        <v>185.0</v>
      </c>
      <c r="C8877" s="57">
        <v>44.0</v>
      </c>
      <c r="D8877" s="268">
        <v>0.895833333333333</v>
      </c>
      <c r="E8877" s="269">
        <v>0.0</v>
      </c>
      <c r="F8877" s="269">
        <v>6.34980268427721E-5</v>
      </c>
    </row>
    <row r="8878" ht="14.25" customHeight="1">
      <c r="A8878" s="267">
        <v>43650.0</v>
      </c>
      <c r="B8878" s="57">
        <v>185.0</v>
      </c>
      <c r="C8878" s="57">
        <v>45.0</v>
      </c>
      <c r="D8878" s="268">
        <v>0.916666666666667</v>
      </c>
      <c r="E8878" s="269">
        <v>0.0</v>
      </c>
      <c r="F8878" s="269">
        <v>6.099416143099088E-5</v>
      </c>
    </row>
    <row r="8879" ht="14.25" customHeight="1">
      <c r="A8879" s="267">
        <v>43650.0</v>
      </c>
      <c r="B8879" s="57">
        <v>185.0</v>
      </c>
      <c r="C8879" s="57">
        <v>46.0</v>
      </c>
      <c r="D8879" s="268">
        <v>0.9375</v>
      </c>
      <c r="E8879" s="269">
        <v>0.0</v>
      </c>
      <c r="F8879" s="269">
        <v>5.538550290860091E-5</v>
      </c>
    </row>
    <row r="8880" ht="14.25" customHeight="1">
      <c r="A8880" s="267">
        <v>43650.0</v>
      </c>
      <c r="B8880" s="57">
        <v>185.0</v>
      </c>
      <c r="C8880" s="57">
        <v>47.0</v>
      </c>
      <c r="D8880" s="268">
        <v>0.958333333333333</v>
      </c>
      <c r="E8880" s="269">
        <v>0.0</v>
      </c>
      <c r="F8880" s="269">
        <v>5.137931824975094E-5</v>
      </c>
    </row>
    <row r="8881" ht="14.25" customHeight="1">
      <c r="A8881" s="267">
        <v>43650.0</v>
      </c>
      <c r="B8881" s="57">
        <v>185.0</v>
      </c>
      <c r="C8881" s="57">
        <v>48.0</v>
      </c>
      <c r="D8881" s="268">
        <v>0.979166666666667</v>
      </c>
      <c r="E8881" s="269">
        <v>0.0</v>
      </c>
      <c r="F8881" s="269">
        <v>4.3567258164993484E-5</v>
      </c>
    </row>
    <row r="8882" ht="14.25" customHeight="1">
      <c r="A8882" s="267">
        <v>43651.0</v>
      </c>
      <c r="B8882" s="57">
        <v>186.0</v>
      </c>
      <c r="C8882" s="57">
        <v>1.0</v>
      </c>
      <c r="D8882" s="268">
        <v>0.0</v>
      </c>
      <c r="E8882" s="269">
        <v>0.0</v>
      </c>
      <c r="F8882" s="269">
        <v>3.715736271083352E-5</v>
      </c>
    </row>
    <row r="8883" ht="14.25" customHeight="1">
      <c r="A8883" s="267">
        <v>43651.0</v>
      </c>
      <c r="B8883" s="57">
        <v>186.0</v>
      </c>
      <c r="C8883" s="57">
        <v>2.0</v>
      </c>
      <c r="D8883" s="268">
        <v>0.020833333333333332</v>
      </c>
      <c r="E8883" s="269">
        <v>0.0</v>
      </c>
      <c r="F8883" s="269">
        <v>3.2450095736684804E-5</v>
      </c>
    </row>
    <row r="8884" ht="14.25" customHeight="1">
      <c r="A8884" s="267">
        <v>43651.0</v>
      </c>
      <c r="B8884" s="57">
        <v>186.0</v>
      </c>
      <c r="C8884" s="57">
        <v>3.0</v>
      </c>
      <c r="D8884" s="268">
        <v>0.0416666666666667</v>
      </c>
      <c r="E8884" s="269">
        <v>0.0</v>
      </c>
      <c r="F8884" s="269">
        <v>3.0346848790788564E-5</v>
      </c>
    </row>
    <row r="8885" ht="14.25" customHeight="1">
      <c r="A8885" s="267">
        <v>43651.0</v>
      </c>
      <c r="B8885" s="57">
        <v>186.0</v>
      </c>
      <c r="C8885" s="57">
        <v>4.0</v>
      </c>
      <c r="D8885" s="268">
        <v>0.0625</v>
      </c>
      <c r="E8885" s="269">
        <v>0.0</v>
      </c>
      <c r="F8885" s="269">
        <v>2.9445457242547322E-5</v>
      </c>
    </row>
    <row r="8886" ht="14.25" customHeight="1">
      <c r="A8886" s="267">
        <v>43651.0</v>
      </c>
      <c r="B8886" s="57">
        <v>186.0</v>
      </c>
      <c r="C8886" s="57">
        <v>5.0</v>
      </c>
      <c r="D8886" s="268">
        <v>0.0833333333333333</v>
      </c>
      <c r="E8886" s="269">
        <v>0.0</v>
      </c>
      <c r="F8886" s="269">
        <v>2.704174644723733E-5</v>
      </c>
    </row>
    <row r="8887" ht="14.25" customHeight="1">
      <c r="A8887" s="267">
        <v>43651.0</v>
      </c>
      <c r="B8887" s="57">
        <v>186.0</v>
      </c>
      <c r="C8887" s="57">
        <v>6.0</v>
      </c>
      <c r="D8887" s="268">
        <v>0.104166666666667</v>
      </c>
      <c r="E8887" s="269">
        <v>0.0</v>
      </c>
      <c r="F8887" s="269">
        <v>2.594004566605359E-5</v>
      </c>
    </row>
    <row r="8888" ht="14.25" customHeight="1">
      <c r="A8888" s="267">
        <v>43651.0</v>
      </c>
      <c r="B8888" s="57">
        <v>186.0</v>
      </c>
      <c r="C8888" s="57">
        <v>7.0</v>
      </c>
      <c r="D8888" s="268">
        <v>0.125</v>
      </c>
      <c r="E8888" s="269">
        <v>0.0</v>
      </c>
      <c r="F8888" s="269">
        <v>2.5539427200168592E-5</v>
      </c>
    </row>
    <row r="8889" ht="14.25" customHeight="1">
      <c r="A8889" s="267">
        <v>43651.0</v>
      </c>
      <c r="B8889" s="57">
        <v>186.0</v>
      </c>
      <c r="C8889" s="57">
        <v>8.0</v>
      </c>
      <c r="D8889" s="268">
        <v>0.145833333333333</v>
      </c>
      <c r="E8889" s="269">
        <v>1.047173031956267E-6</v>
      </c>
      <c r="F8889" s="269">
        <v>2.5038654117812348E-5</v>
      </c>
    </row>
    <row r="8890" ht="14.25" customHeight="1">
      <c r="A8890" s="267">
        <v>43651.0</v>
      </c>
      <c r="B8890" s="57">
        <v>186.0</v>
      </c>
      <c r="C8890" s="57">
        <v>9.0</v>
      </c>
      <c r="D8890" s="268">
        <v>0.166666666666667</v>
      </c>
      <c r="E8890" s="269">
        <v>2.70910786826482E-6</v>
      </c>
      <c r="F8890" s="269">
        <v>2.5339117967226095E-5</v>
      </c>
    </row>
    <row r="8891" ht="14.25" customHeight="1">
      <c r="A8891" s="267">
        <v>43651.0</v>
      </c>
      <c r="B8891" s="57">
        <v>186.0</v>
      </c>
      <c r="C8891" s="57">
        <v>10.0</v>
      </c>
      <c r="D8891" s="268">
        <v>0.1875</v>
      </c>
      <c r="E8891" s="269">
        <v>8.880081220746337E-6</v>
      </c>
      <c r="F8891" s="269">
        <v>2.543927258369735E-5</v>
      </c>
    </row>
    <row r="8892" ht="14.25" customHeight="1">
      <c r="A8892" s="267">
        <v>43651.0</v>
      </c>
      <c r="B8892" s="57">
        <v>186.0</v>
      </c>
      <c r="C8892" s="57">
        <v>11.0</v>
      </c>
      <c r="D8892" s="268">
        <v>0.208333333333333</v>
      </c>
      <c r="E8892" s="269">
        <v>1.8185995392450312E-5</v>
      </c>
      <c r="F8892" s="269">
        <v>2.614035489899609E-5</v>
      </c>
    </row>
    <row r="8893" ht="14.25" customHeight="1">
      <c r="A8893" s="267">
        <v>43651.0</v>
      </c>
      <c r="B8893" s="57">
        <v>186.0</v>
      </c>
      <c r="C8893" s="57">
        <v>12.0</v>
      </c>
      <c r="D8893" s="268">
        <v>0.229166666666667</v>
      </c>
      <c r="E8893" s="269">
        <v>3.458720370506075E-5</v>
      </c>
      <c r="F8893" s="269">
        <v>2.7943137995478576E-5</v>
      </c>
    </row>
    <row r="8894" ht="14.25" customHeight="1">
      <c r="A8894" s="267">
        <v>43651.0</v>
      </c>
      <c r="B8894" s="57">
        <v>186.0</v>
      </c>
      <c r="C8894" s="57">
        <v>13.0</v>
      </c>
      <c r="D8894" s="268">
        <v>0.25</v>
      </c>
      <c r="E8894" s="269">
        <v>5.517970246504919E-5</v>
      </c>
      <c r="F8894" s="269">
        <v>3.0246694174317314E-5</v>
      </c>
    </row>
    <row r="8895" ht="14.25" customHeight="1">
      <c r="A8895" s="267">
        <v>43651.0</v>
      </c>
      <c r="B8895" s="57">
        <v>186.0</v>
      </c>
      <c r="C8895" s="57">
        <v>14.0</v>
      </c>
      <c r="D8895" s="268">
        <v>0.270833333333333</v>
      </c>
      <c r="E8895" s="269">
        <v>7.742835425210376E-5</v>
      </c>
      <c r="F8895" s="269">
        <v>3.665658962847728E-5</v>
      </c>
    </row>
    <row r="8896" ht="14.25" customHeight="1">
      <c r="A8896" s="267">
        <v>43651.0</v>
      </c>
      <c r="B8896" s="57">
        <v>186.0</v>
      </c>
      <c r="C8896" s="57">
        <v>15.0</v>
      </c>
      <c r="D8896" s="268">
        <v>0.291666666666667</v>
      </c>
      <c r="E8896" s="269">
        <v>1.0177002669418935E-4</v>
      </c>
      <c r="F8896" s="269">
        <v>4.276602123322348E-5</v>
      </c>
    </row>
    <row r="8897" ht="14.25" customHeight="1">
      <c r="A8897" s="267">
        <v>43651.0</v>
      </c>
      <c r="B8897" s="57">
        <v>186.0</v>
      </c>
      <c r="C8897" s="57">
        <v>16.0</v>
      </c>
      <c r="D8897" s="268">
        <v>0.3125</v>
      </c>
      <c r="E8897" s="269">
        <v>1.2652781455773412E-4</v>
      </c>
      <c r="F8897" s="269">
        <v>4.6471742042659716E-5</v>
      </c>
    </row>
    <row r="8898" ht="14.25" customHeight="1">
      <c r="A8898" s="267">
        <v>43651.0</v>
      </c>
      <c r="B8898" s="57">
        <v>186.0</v>
      </c>
      <c r="C8898" s="57">
        <v>17.0</v>
      </c>
      <c r="D8898" s="268">
        <v>0.333333333333333</v>
      </c>
      <c r="E8898" s="269">
        <v>1.5393994391505817E-4</v>
      </c>
      <c r="F8898" s="269">
        <v>4.9075762070912194E-5</v>
      </c>
    </row>
    <row r="8899" ht="14.25" customHeight="1">
      <c r="A8899" s="267">
        <v>43651.0</v>
      </c>
      <c r="B8899" s="57">
        <v>186.0</v>
      </c>
      <c r="C8899" s="57">
        <v>18.0</v>
      </c>
      <c r="D8899" s="268">
        <v>0.354166666666667</v>
      </c>
      <c r="E8899" s="269">
        <v>1.8296728767299727E-4</v>
      </c>
      <c r="F8899" s="269">
        <v>5.127916363327967E-5</v>
      </c>
    </row>
    <row r="8900" ht="14.25" customHeight="1">
      <c r="A8900" s="267">
        <v>43651.0</v>
      </c>
      <c r="B8900" s="57">
        <v>186.0</v>
      </c>
      <c r="C8900" s="57">
        <v>19.0</v>
      </c>
      <c r="D8900" s="268">
        <v>0.375</v>
      </c>
      <c r="E8900" s="269">
        <v>2.0496255306624243E-4</v>
      </c>
      <c r="F8900" s="269">
        <v>5.047792670150969E-5</v>
      </c>
    </row>
    <row r="8901" ht="14.25" customHeight="1">
      <c r="A8901" s="267">
        <v>43651.0</v>
      </c>
      <c r="B8901" s="57">
        <v>186.0</v>
      </c>
      <c r="C8901" s="57">
        <v>20.0</v>
      </c>
      <c r="D8901" s="268">
        <v>0.395833333333333</v>
      </c>
      <c r="E8901" s="269">
        <v>2.1061613443190208E-4</v>
      </c>
      <c r="F8901" s="269">
        <v>5.037777208503844E-5</v>
      </c>
    </row>
    <row r="8902" ht="14.25" customHeight="1">
      <c r="A8902" s="267">
        <v>43651.0</v>
      </c>
      <c r="B8902" s="57">
        <v>186.0</v>
      </c>
      <c r="C8902" s="57">
        <v>21.0</v>
      </c>
      <c r="D8902" s="268">
        <v>0.416666666666667</v>
      </c>
      <c r="E8902" s="269">
        <v>2.1253520402255625E-4</v>
      </c>
      <c r="F8902" s="269">
        <v>4.8975607454440954E-5</v>
      </c>
    </row>
    <row r="8903" ht="14.25" customHeight="1">
      <c r="A8903" s="267">
        <v>43651.0</v>
      </c>
      <c r="B8903" s="57">
        <v>186.0</v>
      </c>
      <c r="C8903" s="57">
        <v>22.0</v>
      </c>
      <c r="D8903" s="268">
        <v>0.4375</v>
      </c>
      <c r="E8903" s="269">
        <v>1.9763929245870842E-4</v>
      </c>
      <c r="F8903" s="269">
        <v>4.80742159061997E-5</v>
      </c>
    </row>
    <row r="8904" ht="14.25" customHeight="1">
      <c r="A8904" s="267">
        <v>43651.0</v>
      </c>
      <c r="B8904" s="57">
        <v>186.0</v>
      </c>
      <c r="C8904" s="57">
        <v>23.0</v>
      </c>
      <c r="D8904" s="268">
        <v>0.458333333333333</v>
      </c>
      <c r="E8904" s="269">
        <v>1.8947006276329954E-4</v>
      </c>
      <c r="F8904" s="269">
        <v>4.8474834372084706E-5</v>
      </c>
    </row>
    <row r="8905" ht="14.25" customHeight="1">
      <c r="A8905" s="267">
        <v>43651.0</v>
      </c>
      <c r="B8905" s="57">
        <v>186.0</v>
      </c>
      <c r="C8905" s="57">
        <v>24.0</v>
      </c>
      <c r="D8905" s="268">
        <v>0.479166666666667</v>
      </c>
      <c r="E8905" s="269">
        <v>2.21356082469674E-4</v>
      </c>
      <c r="F8905" s="269">
        <v>4.8675143605027206E-5</v>
      </c>
    </row>
    <row r="8906" ht="14.25" customHeight="1">
      <c r="A8906" s="267">
        <v>43651.0</v>
      </c>
      <c r="B8906" s="57">
        <v>186.0</v>
      </c>
      <c r="C8906" s="57">
        <v>25.0</v>
      </c>
      <c r="D8906" s="268">
        <v>0.5</v>
      </c>
      <c r="E8906" s="269">
        <v>2.2175740286176803E-4</v>
      </c>
      <c r="F8906" s="269">
        <v>4.887545283796971E-5</v>
      </c>
    </row>
    <row r="8907" ht="14.25" customHeight="1">
      <c r="A8907" s="267">
        <v>43651.0</v>
      </c>
      <c r="B8907" s="57">
        <v>186.0</v>
      </c>
      <c r="C8907" s="57">
        <v>26.0</v>
      </c>
      <c r="D8907" s="268">
        <v>0.520833333333333</v>
      </c>
      <c r="E8907" s="269">
        <v>1.991178026321382E-4</v>
      </c>
      <c r="F8907" s="269">
        <v>4.9075762070912194E-5</v>
      </c>
    </row>
    <row r="8908" ht="14.25" customHeight="1">
      <c r="A8908" s="267">
        <v>43651.0</v>
      </c>
      <c r="B8908" s="57">
        <v>186.0</v>
      </c>
      <c r="C8908" s="57">
        <v>27.0</v>
      </c>
      <c r="D8908" s="268">
        <v>0.541666666666667</v>
      </c>
      <c r="E8908" s="269">
        <v>1.80959695842622E-4</v>
      </c>
      <c r="F8908" s="269">
        <v>4.6271432809717215E-5</v>
      </c>
    </row>
    <row r="8909" ht="14.25" customHeight="1">
      <c r="A8909" s="267">
        <v>43651.0</v>
      </c>
      <c r="B8909" s="57">
        <v>186.0</v>
      </c>
      <c r="C8909" s="57">
        <v>28.0</v>
      </c>
      <c r="D8909" s="268">
        <v>0.5625</v>
      </c>
      <c r="E8909" s="269">
        <v>1.863835009707502E-4</v>
      </c>
      <c r="F8909" s="269">
        <v>4.657189665913096E-5</v>
      </c>
    </row>
    <row r="8910" ht="14.25" customHeight="1">
      <c r="A8910" s="267">
        <v>43651.0</v>
      </c>
      <c r="B8910" s="57">
        <v>186.0</v>
      </c>
      <c r="C8910" s="57">
        <v>29.0</v>
      </c>
      <c r="D8910" s="268">
        <v>0.583333333333333</v>
      </c>
      <c r="E8910" s="269">
        <v>1.511331914252715E-4</v>
      </c>
      <c r="F8910" s="269">
        <v>4.6271432809717215E-5</v>
      </c>
    </row>
    <row r="8911" ht="14.25" customHeight="1">
      <c r="A8911" s="267">
        <v>43651.0</v>
      </c>
      <c r="B8911" s="57">
        <v>186.0</v>
      </c>
      <c r="C8911" s="57">
        <v>30.0</v>
      </c>
      <c r="D8911" s="268">
        <v>0.604166666666667</v>
      </c>
      <c r="E8911" s="269">
        <v>1.5572055331026044E-4</v>
      </c>
      <c r="F8911" s="269">
        <v>4.5169732028533473E-5</v>
      </c>
    </row>
    <row r="8912" ht="14.25" customHeight="1">
      <c r="A8912" s="267">
        <v>43651.0</v>
      </c>
      <c r="B8912" s="57">
        <v>186.0</v>
      </c>
      <c r="C8912" s="57">
        <v>31.0</v>
      </c>
      <c r="D8912" s="268">
        <v>0.625</v>
      </c>
      <c r="E8912" s="269">
        <v>1.4258760216795063E-4</v>
      </c>
      <c r="F8912" s="269">
        <v>4.637158742618847E-5</v>
      </c>
    </row>
    <row r="8913" ht="14.25" customHeight="1">
      <c r="A8913" s="267">
        <v>43651.0</v>
      </c>
      <c r="B8913" s="57">
        <v>186.0</v>
      </c>
      <c r="C8913" s="57">
        <v>32.0</v>
      </c>
      <c r="D8913" s="268">
        <v>0.645833333333333</v>
      </c>
      <c r="E8913" s="269">
        <v>1.1721676137065199E-4</v>
      </c>
      <c r="F8913" s="269">
        <v>4.8174370522670945E-5</v>
      </c>
    </row>
    <row r="8914" ht="14.25" customHeight="1">
      <c r="A8914" s="267">
        <v>43651.0</v>
      </c>
      <c r="B8914" s="57">
        <v>186.0</v>
      </c>
      <c r="C8914" s="57">
        <v>33.0</v>
      </c>
      <c r="D8914" s="268">
        <v>0.666666666666667</v>
      </c>
      <c r="E8914" s="269">
        <v>1.0210149545424266E-4</v>
      </c>
      <c r="F8914" s="269">
        <v>5.228070979799218E-5</v>
      </c>
    </row>
    <row r="8915" ht="14.25" customHeight="1">
      <c r="A8915" s="267">
        <v>43651.0</v>
      </c>
      <c r="B8915" s="57">
        <v>186.0</v>
      </c>
      <c r="C8915" s="57">
        <v>34.0</v>
      </c>
      <c r="D8915" s="268">
        <v>0.6875</v>
      </c>
      <c r="E8915" s="269">
        <v>8.483576468629482E-5</v>
      </c>
      <c r="F8915" s="269">
        <v>5.768905908743964E-5</v>
      </c>
    </row>
    <row r="8916" ht="14.25" customHeight="1">
      <c r="A8916" s="267">
        <v>43651.0</v>
      </c>
      <c r="B8916" s="57">
        <v>186.0</v>
      </c>
      <c r="C8916" s="57">
        <v>35.0</v>
      </c>
      <c r="D8916" s="268">
        <v>0.708333333333333</v>
      </c>
      <c r="E8916" s="269">
        <v>7.148912685020729E-5</v>
      </c>
      <c r="F8916" s="269">
        <v>6.510050070631209E-5</v>
      </c>
    </row>
    <row r="8917" ht="14.25" customHeight="1">
      <c r="A8917" s="267">
        <v>43651.0</v>
      </c>
      <c r="B8917" s="57">
        <v>186.0</v>
      </c>
      <c r="C8917" s="57">
        <v>36.0</v>
      </c>
      <c r="D8917" s="268">
        <v>0.729166666666667</v>
      </c>
      <c r="E8917" s="269">
        <v>5.264217232383787E-5</v>
      </c>
      <c r="F8917" s="269">
        <v>6.67029745698521E-5</v>
      </c>
    </row>
    <row r="8918" ht="14.25" customHeight="1">
      <c r="A8918" s="267">
        <v>43651.0</v>
      </c>
      <c r="B8918" s="57">
        <v>186.0</v>
      </c>
      <c r="C8918" s="57">
        <v>37.0</v>
      </c>
      <c r="D8918" s="268">
        <v>0.75</v>
      </c>
      <c r="E8918" s="269">
        <v>3.90150611991676E-5</v>
      </c>
      <c r="F8918" s="269">
        <v>6.630235610396709E-5</v>
      </c>
    </row>
    <row r="8919" ht="14.25" customHeight="1">
      <c r="A8919" s="267">
        <v>43651.0</v>
      </c>
      <c r="B8919" s="57">
        <v>186.0</v>
      </c>
      <c r="C8919" s="57">
        <v>38.0</v>
      </c>
      <c r="D8919" s="268">
        <v>0.770833333333333</v>
      </c>
      <c r="E8919" s="269">
        <v>3.07230256711102E-5</v>
      </c>
      <c r="F8919" s="269">
        <v>6.520065532278334E-5</v>
      </c>
    </row>
    <row r="8920" ht="14.25" customHeight="1">
      <c r="A8920" s="267">
        <v>43651.0</v>
      </c>
      <c r="B8920" s="57">
        <v>186.0</v>
      </c>
      <c r="C8920" s="57">
        <v>39.0</v>
      </c>
      <c r="D8920" s="268">
        <v>0.791666666666667</v>
      </c>
      <c r="E8920" s="269">
        <v>1.9086304460683685E-5</v>
      </c>
      <c r="F8920" s="269">
        <v>6.429926377454211E-5</v>
      </c>
    </row>
    <row r="8921" ht="14.25" customHeight="1">
      <c r="A8921" s="267">
        <v>43651.0</v>
      </c>
      <c r="B8921" s="57">
        <v>186.0</v>
      </c>
      <c r="C8921" s="57">
        <v>40.0</v>
      </c>
      <c r="D8921" s="268">
        <v>0.8125</v>
      </c>
      <c r="E8921" s="269">
        <v>9.440344382420008E-6</v>
      </c>
      <c r="F8921" s="269">
        <v>6.259663529453087E-5</v>
      </c>
    </row>
    <row r="8922" ht="14.25" customHeight="1">
      <c r="A8922" s="267">
        <v>43651.0</v>
      </c>
      <c r="B8922" s="57">
        <v>186.0</v>
      </c>
      <c r="C8922" s="57">
        <v>41.0</v>
      </c>
      <c r="D8922" s="268">
        <v>0.833333333333333</v>
      </c>
      <c r="E8922" s="269">
        <v>3.5207719192802075E-6</v>
      </c>
      <c r="F8922" s="269">
        <v>6.259663529453087E-5</v>
      </c>
    </row>
    <row r="8923" ht="14.25" customHeight="1">
      <c r="A8923" s="267">
        <v>43651.0</v>
      </c>
      <c r="B8923" s="57">
        <v>186.0</v>
      </c>
      <c r="C8923" s="57">
        <v>42.0</v>
      </c>
      <c r="D8923" s="268">
        <v>0.854166666666667</v>
      </c>
      <c r="E8923" s="269">
        <v>3.5724626668952977E-7</v>
      </c>
      <c r="F8923" s="269">
        <v>6.159508912981838E-5</v>
      </c>
    </row>
    <row r="8924" ht="14.25" customHeight="1">
      <c r="A8924" s="267">
        <v>43651.0</v>
      </c>
      <c r="B8924" s="57">
        <v>186.0</v>
      </c>
      <c r="C8924" s="57">
        <v>43.0</v>
      </c>
      <c r="D8924" s="268">
        <v>0.875</v>
      </c>
      <c r="E8924" s="269">
        <v>0.0</v>
      </c>
      <c r="F8924" s="269">
        <v>6.199570759570338E-5</v>
      </c>
    </row>
    <row r="8925" ht="14.25" customHeight="1">
      <c r="A8925" s="267">
        <v>43651.0</v>
      </c>
      <c r="B8925" s="57">
        <v>186.0</v>
      </c>
      <c r="C8925" s="57">
        <v>44.0</v>
      </c>
      <c r="D8925" s="268">
        <v>0.895833333333333</v>
      </c>
      <c r="E8925" s="269">
        <v>0.0</v>
      </c>
      <c r="F8925" s="269">
        <v>6.239632606158836E-5</v>
      </c>
    </row>
    <row r="8926" ht="14.25" customHeight="1">
      <c r="A8926" s="267">
        <v>43651.0</v>
      </c>
      <c r="B8926" s="57">
        <v>186.0</v>
      </c>
      <c r="C8926" s="57">
        <v>45.0</v>
      </c>
      <c r="D8926" s="268">
        <v>0.916666666666667</v>
      </c>
      <c r="E8926" s="269">
        <v>0.0</v>
      </c>
      <c r="F8926" s="269">
        <v>6.169524374628963E-5</v>
      </c>
    </row>
    <row r="8927" ht="14.25" customHeight="1">
      <c r="A8927" s="267">
        <v>43651.0</v>
      </c>
      <c r="B8927" s="57">
        <v>186.0</v>
      </c>
      <c r="C8927" s="57">
        <v>46.0</v>
      </c>
      <c r="D8927" s="268">
        <v>0.9375</v>
      </c>
      <c r="E8927" s="269">
        <v>0.0</v>
      </c>
      <c r="F8927" s="269">
        <v>5.6587358306255894E-5</v>
      </c>
    </row>
    <row r="8928" ht="14.25" customHeight="1">
      <c r="A8928" s="267">
        <v>43651.0</v>
      </c>
      <c r="B8928" s="57">
        <v>186.0</v>
      </c>
      <c r="C8928" s="57">
        <v>47.0</v>
      </c>
      <c r="D8928" s="268">
        <v>0.958333333333333</v>
      </c>
      <c r="E8928" s="269">
        <v>0.0</v>
      </c>
      <c r="F8928" s="269">
        <v>5.067823593445219E-5</v>
      </c>
    </row>
    <row r="8929" ht="14.25" customHeight="1">
      <c r="A8929" s="267">
        <v>43651.0</v>
      </c>
      <c r="B8929" s="57">
        <v>186.0</v>
      </c>
      <c r="C8929" s="57">
        <v>48.0</v>
      </c>
      <c r="D8929" s="268">
        <v>0.979166666666667</v>
      </c>
      <c r="E8929" s="269">
        <v>0.0</v>
      </c>
      <c r="F8929" s="269">
        <v>4.366741278146473E-5</v>
      </c>
    </row>
    <row r="8930" ht="14.25" customHeight="1">
      <c r="A8930" s="267">
        <v>43652.0</v>
      </c>
      <c r="B8930" s="57">
        <v>187.0</v>
      </c>
      <c r="C8930" s="57">
        <v>1.0</v>
      </c>
      <c r="D8930" s="268">
        <v>0.0</v>
      </c>
      <c r="E8930" s="269">
        <v>0.0</v>
      </c>
      <c r="F8930" s="269">
        <v>3.655643501200603E-5</v>
      </c>
    </row>
    <row r="8931" ht="14.25" customHeight="1">
      <c r="A8931" s="267">
        <v>43652.0</v>
      </c>
      <c r="B8931" s="57">
        <v>187.0</v>
      </c>
      <c r="C8931" s="57">
        <v>2.0</v>
      </c>
      <c r="D8931" s="268">
        <v>0.020833333333333332</v>
      </c>
      <c r="E8931" s="269">
        <v>0.0</v>
      </c>
      <c r="F8931" s="269">
        <v>3.234994112021355E-5</v>
      </c>
    </row>
    <row r="8932" ht="14.25" customHeight="1">
      <c r="A8932" s="267">
        <v>43652.0</v>
      </c>
      <c r="B8932" s="57">
        <v>187.0</v>
      </c>
      <c r="C8932" s="57">
        <v>3.0</v>
      </c>
      <c r="D8932" s="268">
        <v>0.0416666666666667</v>
      </c>
      <c r="E8932" s="269">
        <v>0.0</v>
      </c>
      <c r="F8932" s="269">
        <v>3.0146539557846063E-5</v>
      </c>
    </row>
    <row r="8933" ht="14.25" customHeight="1">
      <c r="A8933" s="267">
        <v>43652.0</v>
      </c>
      <c r="B8933" s="57">
        <v>187.0</v>
      </c>
      <c r="C8933" s="57">
        <v>4.0</v>
      </c>
      <c r="D8933" s="268">
        <v>0.0625</v>
      </c>
      <c r="E8933" s="269">
        <v>0.0</v>
      </c>
      <c r="F8933" s="269">
        <v>2.914499339313357E-5</v>
      </c>
    </row>
    <row r="8934" ht="14.25" customHeight="1">
      <c r="A8934" s="267">
        <v>43652.0</v>
      </c>
      <c r="B8934" s="57">
        <v>187.0</v>
      </c>
      <c r="C8934" s="57">
        <v>5.0</v>
      </c>
      <c r="D8934" s="268">
        <v>0.0833333333333333</v>
      </c>
      <c r="E8934" s="269">
        <v>0.0</v>
      </c>
      <c r="F8934" s="269">
        <v>2.704174644723733E-5</v>
      </c>
    </row>
    <row r="8935" ht="14.25" customHeight="1">
      <c r="A8935" s="267">
        <v>43652.0</v>
      </c>
      <c r="B8935" s="57">
        <v>187.0</v>
      </c>
      <c r="C8935" s="57">
        <v>6.0</v>
      </c>
      <c r="D8935" s="268">
        <v>0.104166666666667</v>
      </c>
      <c r="E8935" s="269">
        <v>0.0</v>
      </c>
      <c r="F8935" s="269">
        <v>2.6240509515467337E-5</v>
      </c>
    </row>
    <row r="8936" ht="14.25" customHeight="1">
      <c r="A8936" s="267">
        <v>43652.0</v>
      </c>
      <c r="B8936" s="57">
        <v>187.0</v>
      </c>
      <c r="C8936" s="57">
        <v>7.0</v>
      </c>
      <c r="D8936" s="268">
        <v>0.125</v>
      </c>
      <c r="E8936" s="269">
        <v>0.0</v>
      </c>
      <c r="F8936" s="269">
        <v>2.5839891049582346E-5</v>
      </c>
    </row>
    <row r="8937" ht="14.25" customHeight="1">
      <c r="A8937" s="267">
        <v>43652.0</v>
      </c>
      <c r="B8937" s="57">
        <v>187.0</v>
      </c>
      <c r="C8937" s="57">
        <v>8.0</v>
      </c>
      <c r="D8937" s="268">
        <v>0.145833333333333</v>
      </c>
      <c r="E8937" s="269">
        <v>0.0</v>
      </c>
      <c r="F8937" s="269">
        <v>2.5138808734283598E-5</v>
      </c>
    </row>
    <row r="8938" ht="14.25" customHeight="1">
      <c r="A8938" s="267">
        <v>43652.0</v>
      </c>
      <c r="B8938" s="57">
        <v>187.0</v>
      </c>
      <c r="C8938" s="57">
        <v>9.0</v>
      </c>
      <c r="D8938" s="268">
        <v>0.166666666666667</v>
      </c>
      <c r="E8938" s="269">
        <v>1.532448339448196E-6</v>
      </c>
      <c r="F8938" s="269">
        <v>2.5539427200168592E-5</v>
      </c>
    </row>
    <row r="8939" ht="14.25" customHeight="1">
      <c r="A8939" s="267">
        <v>43652.0</v>
      </c>
      <c r="B8939" s="57">
        <v>187.0</v>
      </c>
      <c r="C8939" s="57">
        <v>10.0</v>
      </c>
      <c r="D8939" s="268">
        <v>0.1875</v>
      </c>
      <c r="E8939" s="269">
        <v>3.940710443892451E-6</v>
      </c>
      <c r="F8939" s="269">
        <v>2.5739736433111092E-5</v>
      </c>
    </row>
    <row r="8940" ht="14.25" customHeight="1">
      <c r="A8940" s="267">
        <v>43652.0</v>
      </c>
      <c r="B8940" s="57">
        <v>187.0</v>
      </c>
      <c r="C8940" s="57">
        <v>11.0</v>
      </c>
      <c r="D8940" s="268">
        <v>0.208333333333333</v>
      </c>
      <c r="E8940" s="269">
        <v>9.061024689050939E-6</v>
      </c>
      <c r="F8940" s="269">
        <v>2.604020028252484E-5</v>
      </c>
    </row>
    <row r="8941" ht="14.25" customHeight="1">
      <c r="A8941" s="267">
        <v>43652.0</v>
      </c>
      <c r="B8941" s="57">
        <v>187.0</v>
      </c>
      <c r="C8941" s="57">
        <v>12.0</v>
      </c>
      <c r="D8941" s="268">
        <v>0.229166666666667</v>
      </c>
      <c r="E8941" s="269">
        <v>1.7449577796432802E-5</v>
      </c>
      <c r="F8941" s="269">
        <v>2.8043292611949826E-5</v>
      </c>
    </row>
    <row r="8942" ht="14.25" customHeight="1">
      <c r="A8942" s="267">
        <v>43652.0</v>
      </c>
      <c r="B8942" s="57">
        <v>187.0</v>
      </c>
      <c r="C8942" s="57">
        <v>13.0</v>
      </c>
      <c r="D8942" s="268">
        <v>0.25</v>
      </c>
      <c r="E8942" s="269">
        <v>2.999319923622664E-5</v>
      </c>
      <c r="F8942" s="269">
        <v>3.134839495550106E-5</v>
      </c>
    </row>
    <row r="8943" ht="14.25" customHeight="1">
      <c r="A8943" s="267">
        <v>43652.0</v>
      </c>
      <c r="B8943" s="57">
        <v>187.0</v>
      </c>
      <c r="C8943" s="57">
        <v>14.0</v>
      </c>
      <c r="D8943" s="268">
        <v>0.270833333333333</v>
      </c>
      <c r="E8943" s="269">
        <v>4.752220515317034E-5</v>
      </c>
      <c r="F8943" s="269">
        <v>3.7457826560247266E-5</v>
      </c>
    </row>
    <row r="8944" ht="14.25" customHeight="1">
      <c r="A8944" s="267">
        <v>43652.0</v>
      </c>
      <c r="B8944" s="57">
        <v>187.0</v>
      </c>
      <c r="C8944" s="57">
        <v>15.0</v>
      </c>
      <c r="D8944" s="268">
        <v>0.291666666666667</v>
      </c>
      <c r="E8944" s="269">
        <v>6.859228532208236E-5</v>
      </c>
      <c r="F8944" s="269">
        <v>4.256571200028099E-5</v>
      </c>
    </row>
    <row r="8945" ht="14.25" customHeight="1">
      <c r="A8945" s="267">
        <v>43652.0</v>
      </c>
      <c r="B8945" s="57">
        <v>187.0</v>
      </c>
      <c r="C8945" s="57">
        <v>16.0</v>
      </c>
      <c r="D8945" s="268">
        <v>0.3125</v>
      </c>
      <c r="E8945" s="269">
        <v>8.517566753911562E-5</v>
      </c>
      <c r="F8945" s="269">
        <v>4.7172824357958464E-5</v>
      </c>
    </row>
    <row r="8946" ht="14.25" customHeight="1">
      <c r="A8946" s="267">
        <v>43652.0</v>
      </c>
      <c r="B8946" s="57">
        <v>187.0</v>
      </c>
      <c r="C8946" s="57">
        <v>17.0</v>
      </c>
      <c r="D8946" s="268">
        <v>0.333333333333333</v>
      </c>
      <c r="E8946" s="269">
        <v>9.728382630839063E-5</v>
      </c>
      <c r="F8946" s="269">
        <v>4.92760713038547E-5</v>
      </c>
    </row>
    <row r="8947" ht="14.25" customHeight="1">
      <c r="A8947" s="267">
        <v>43652.0</v>
      </c>
      <c r="B8947" s="57">
        <v>187.0</v>
      </c>
      <c r="C8947" s="57">
        <v>18.0</v>
      </c>
      <c r="D8947" s="268">
        <v>0.354166666666667</v>
      </c>
      <c r="E8947" s="269">
        <v>1.1499914381040906E-4</v>
      </c>
      <c r="F8947" s="269">
        <v>5.208040056504968E-5</v>
      </c>
    </row>
    <row r="8948" ht="14.25" customHeight="1">
      <c r="A8948" s="267">
        <v>43652.0</v>
      </c>
      <c r="B8948" s="57">
        <v>187.0</v>
      </c>
      <c r="C8948" s="57">
        <v>19.0</v>
      </c>
      <c r="D8948" s="268">
        <v>0.375</v>
      </c>
      <c r="E8948" s="269">
        <v>1.537649247151409E-4</v>
      </c>
      <c r="F8948" s="269">
        <v>5.1479472866222185E-5</v>
      </c>
    </row>
    <row r="8949" ht="14.25" customHeight="1">
      <c r="A8949" s="267">
        <v>43652.0</v>
      </c>
      <c r="B8949" s="57">
        <v>187.0</v>
      </c>
      <c r="C8949" s="57">
        <v>20.0</v>
      </c>
      <c r="D8949" s="268">
        <v>0.395833333333333</v>
      </c>
      <c r="E8949" s="269">
        <v>1.7116321633100837E-4</v>
      </c>
      <c r="F8949" s="269">
        <v>5.017746285209594E-5</v>
      </c>
    </row>
    <row r="8950" ht="14.25" customHeight="1">
      <c r="A8950" s="267">
        <v>43652.0</v>
      </c>
      <c r="B8950" s="57">
        <v>187.0</v>
      </c>
      <c r="C8950" s="57">
        <v>21.0</v>
      </c>
      <c r="D8950" s="268">
        <v>0.416666666666667</v>
      </c>
      <c r="E8950" s="269">
        <v>1.8842352453885905E-4</v>
      </c>
      <c r="F8950" s="269">
        <v>4.977684438621095E-5</v>
      </c>
    </row>
    <row r="8951" ht="14.25" customHeight="1">
      <c r="A8951" s="267">
        <v>43652.0</v>
      </c>
      <c r="B8951" s="57">
        <v>187.0</v>
      </c>
      <c r="C8951" s="57">
        <v>22.0</v>
      </c>
      <c r="D8951" s="268">
        <v>0.4375</v>
      </c>
      <c r="E8951" s="269">
        <v>1.892393729103376E-4</v>
      </c>
      <c r="F8951" s="269">
        <v>4.8274525139142206E-5</v>
      </c>
    </row>
    <row r="8952" ht="14.25" customHeight="1">
      <c r="A8952" s="267">
        <v>43652.0</v>
      </c>
      <c r="B8952" s="57">
        <v>187.0</v>
      </c>
      <c r="C8952" s="57">
        <v>23.0</v>
      </c>
      <c r="D8952" s="268">
        <v>0.458333333333333</v>
      </c>
      <c r="E8952" s="269">
        <v>1.990566317018595E-4</v>
      </c>
      <c r="F8952" s="269">
        <v>4.877529822149846E-5</v>
      </c>
    </row>
    <row r="8953" ht="14.25" customHeight="1">
      <c r="A8953" s="267">
        <v>43652.0</v>
      </c>
      <c r="B8953" s="57">
        <v>187.0</v>
      </c>
      <c r="C8953" s="57">
        <v>24.0</v>
      </c>
      <c r="D8953" s="268">
        <v>0.479166666666667</v>
      </c>
      <c r="E8953" s="269">
        <v>2.1694508743789069E-4</v>
      </c>
      <c r="F8953" s="269">
        <v>4.857498898855595E-5</v>
      </c>
    </row>
    <row r="8954" ht="14.25" customHeight="1">
      <c r="A8954" s="267">
        <v>43652.0</v>
      </c>
      <c r="B8954" s="57">
        <v>187.0</v>
      </c>
      <c r="C8954" s="57">
        <v>25.0</v>
      </c>
      <c r="D8954" s="268">
        <v>0.5</v>
      </c>
      <c r="E8954" s="269">
        <v>2.2951995107440166E-4</v>
      </c>
      <c r="F8954" s="269">
        <v>4.9977153619153456E-5</v>
      </c>
    </row>
    <row r="8955" ht="14.25" customHeight="1">
      <c r="A8955" s="267">
        <v>43652.0</v>
      </c>
      <c r="B8955" s="57">
        <v>187.0</v>
      </c>
      <c r="C8955" s="57">
        <v>26.0</v>
      </c>
      <c r="D8955" s="268">
        <v>0.520833333333333</v>
      </c>
      <c r="E8955" s="269">
        <v>2.2678811554186794E-4</v>
      </c>
      <c r="F8955" s="269">
        <v>5.0578081317980936E-5</v>
      </c>
    </row>
    <row r="8956" ht="14.25" customHeight="1">
      <c r="A8956" s="267">
        <v>43652.0</v>
      </c>
      <c r="B8956" s="57">
        <v>187.0</v>
      </c>
      <c r="C8956" s="57">
        <v>27.0</v>
      </c>
      <c r="D8956" s="268">
        <v>0.541666666666667</v>
      </c>
      <c r="E8956" s="269">
        <v>2.310406022767386E-4</v>
      </c>
      <c r="F8956" s="269">
        <v>4.747328820737221E-5</v>
      </c>
    </row>
    <row r="8957" ht="14.25" customHeight="1">
      <c r="A8957" s="267">
        <v>43652.0</v>
      </c>
      <c r="B8957" s="57">
        <v>187.0</v>
      </c>
      <c r="C8957" s="57">
        <v>28.0</v>
      </c>
      <c r="D8957" s="268">
        <v>0.5625</v>
      </c>
      <c r="E8957" s="269">
        <v>2.467758174825674E-4</v>
      </c>
      <c r="F8957" s="269">
        <v>4.677220589207346E-5</v>
      </c>
    </row>
    <row r="8958" ht="14.25" customHeight="1">
      <c r="A8958" s="267">
        <v>43652.0</v>
      </c>
      <c r="B8958" s="57">
        <v>187.0</v>
      </c>
      <c r="C8958" s="57">
        <v>29.0</v>
      </c>
      <c r="D8958" s="268">
        <v>0.583333333333333</v>
      </c>
      <c r="E8958" s="269">
        <v>2.0553404767065808E-4</v>
      </c>
      <c r="F8958" s="269">
        <v>4.567050511088972E-5</v>
      </c>
    </row>
    <row r="8959" ht="14.25" customHeight="1">
      <c r="A8959" s="267">
        <v>43652.0</v>
      </c>
      <c r="B8959" s="57">
        <v>187.0</v>
      </c>
      <c r="C8959" s="57">
        <v>30.0</v>
      </c>
      <c r="D8959" s="268">
        <v>0.604166666666667</v>
      </c>
      <c r="E8959" s="269">
        <v>2.294584279886601E-4</v>
      </c>
      <c r="F8959" s="269">
        <v>4.557035049441847E-5</v>
      </c>
    </row>
    <row r="8960" ht="14.25" customHeight="1">
      <c r="A8960" s="267">
        <v>43652.0</v>
      </c>
      <c r="B8960" s="57">
        <v>187.0</v>
      </c>
      <c r="C8960" s="57">
        <v>31.0</v>
      </c>
      <c r="D8960" s="268">
        <v>0.625</v>
      </c>
      <c r="E8960" s="269">
        <v>1.991257368695412E-4</v>
      </c>
      <c r="F8960" s="269">
        <v>4.567050511088972E-5</v>
      </c>
    </row>
    <row r="8961" ht="14.25" customHeight="1">
      <c r="A8961" s="267">
        <v>43652.0</v>
      </c>
      <c r="B8961" s="57">
        <v>187.0</v>
      </c>
      <c r="C8961" s="57">
        <v>32.0</v>
      </c>
      <c r="D8961" s="268">
        <v>0.645833333333333</v>
      </c>
      <c r="E8961" s="269">
        <v>1.7486963340047361E-4</v>
      </c>
      <c r="F8961" s="269">
        <v>4.8675143605027206E-5</v>
      </c>
    </row>
    <row r="8962" ht="14.25" customHeight="1">
      <c r="A8962" s="267">
        <v>43652.0</v>
      </c>
      <c r="B8962" s="57">
        <v>187.0</v>
      </c>
      <c r="C8962" s="57">
        <v>33.0</v>
      </c>
      <c r="D8962" s="268">
        <v>0.666666666666667</v>
      </c>
      <c r="E8962" s="269">
        <v>1.4970602887877507E-4</v>
      </c>
      <c r="F8962" s="269">
        <v>5.1980245948578425E-5</v>
      </c>
    </row>
    <row r="8963" ht="14.25" customHeight="1">
      <c r="A8963" s="267">
        <v>43652.0</v>
      </c>
      <c r="B8963" s="57">
        <v>187.0</v>
      </c>
      <c r="C8963" s="57">
        <v>34.0</v>
      </c>
      <c r="D8963" s="268">
        <v>0.6875</v>
      </c>
      <c r="E8963" s="269">
        <v>1.3483595981359599E-4</v>
      </c>
      <c r="F8963" s="269">
        <v>5.6587358306255894E-5</v>
      </c>
    </row>
    <row r="8964" ht="14.25" customHeight="1">
      <c r="A8964" s="267">
        <v>43652.0</v>
      </c>
      <c r="B8964" s="57">
        <v>187.0</v>
      </c>
      <c r="C8964" s="57">
        <v>35.0</v>
      </c>
      <c r="D8964" s="268">
        <v>0.708333333333333</v>
      </c>
      <c r="E8964" s="269">
        <v>1.040802913364134E-4</v>
      </c>
      <c r="F8964" s="269">
        <v>6.419910915807086E-5</v>
      </c>
    </row>
    <row r="8965" ht="14.25" customHeight="1">
      <c r="A8965" s="267">
        <v>43652.0</v>
      </c>
      <c r="B8965" s="57">
        <v>187.0</v>
      </c>
      <c r="C8965" s="57">
        <v>36.0</v>
      </c>
      <c r="D8965" s="268">
        <v>0.729166666666667</v>
      </c>
      <c r="E8965" s="269">
        <v>7.893571731223029E-5</v>
      </c>
      <c r="F8965" s="269">
        <v>6.570142840513958E-5</v>
      </c>
    </row>
    <row r="8966" ht="14.25" customHeight="1">
      <c r="A8966" s="267">
        <v>43652.0</v>
      </c>
      <c r="B8966" s="57">
        <v>187.0</v>
      </c>
      <c r="C8966" s="57">
        <v>37.0</v>
      </c>
      <c r="D8966" s="268">
        <v>0.75</v>
      </c>
      <c r="E8966" s="269">
        <v>6.348882980879839E-5</v>
      </c>
      <c r="F8966" s="269">
        <v>6.620220148749584E-5</v>
      </c>
    </row>
    <row r="8967" ht="14.25" customHeight="1">
      <c r="A8967" s="267">
        <v>43652.0</v>
      </c>
      <c r="B8967" s="57">
        <v>187.0</v>
      </c>
      <c r="C8967" s="57">
        <v>38.0</v>
      </c>
      <c r="D8967" s="268">
        <v>0.770833333333333</v>
      </c>
      <c r="E8967" s="269">
        <v>4.353542283520595E-5</v>
      </c>
      <c r="F8967" s="269">
        <v>6.620220148749584E-5</v>
      </c>
    </row>
    <row r="8968" ht="14.25" customHeight="1">
      <c r="A8968" s="267">
        <v>43652.0</v>
      </c>
      <c r="B8968" s="57">
        <v>187.0</v>
      </c>
      <c r="C8968" s="57">
        <v>39.0</v>
      </c>
      <c r="D8968" s="268">
        <v>0.791666666666667</v>
      </c>
      <c r="E8968" s="269">
        <v>2.5326867525702077E-5</v>
      </c>
      <c r="F8968" s="269">
        <v>6.53008099392546E-5</v>
      </c>
    </row>
    <row r="8969" ht="14.25" customHeight="1">
      <c r="A8969" s="267">
        <v>43652.0</v>
      </c>
      <c r="B8969" s="57">
        <v>187.0</v>
      </c>
      <c r="C8969" s="57">
        <v>40.0</v>
      </c>
      <c r="D8969" s="268">
        <v>0.8125</v>
      </c>
      <c r="E8969" s="269">
        <v>1.0361592810998333E-5</v>
      </c>
      <c r="F8969" s="269">
        <v>6.500034608984085E-5</v>
      </c>
    </row>
    <row r="8970" ht="14.25" customHeight="1">
      <c r="A8970" s="267">
        <v>43652.0</v>
      </c>
      <c r="B8970" s="57">
        <v>187.0</v>
      </c>
      <c r="C8970" s="57">
        <v>41.0</v>
      </c>
      <c r="D8970" s="268">
        <v>0.833333333333333</v>
      </c>
      <c r="E8970" s="269">
        <v>3.758658974348714E-6</v>
      </c>
      <c r="F8970" s="269">
        <v>6.259663529453087E-5</v>
      </c>
    </row>
    <row r="8971" ht="14.25" customHeight="1">
      <c r="A8971" s="267">
        <v>43652.0</v>
      </c>
      <c r="B8971" s="57">
        <v>187.0</v>
      </c>
      <c r="C8971" s="57">
        <v>42.0</v>
      </c>
      <c r="D8971" s="268">
        <v>0.854166666666667</v>
      </c>
      <c r="E8971" s="269">
        <v>1.3067240675736832E-6</v>
      </c>
      <c r="F8971" s="269">
        <v>6.229617144511711E-5</v>
      </c>
    </row>
    <row r="8972" ht="14.25" customHeight="1">
      <c r="A8972" s="267">
        <v>43652.0</v>
      </c>
      <c r="B8972" s="57">
        <v>187.0</v>
      </c>
      <c r="C8972" s="57">
        <v>43.0</v>
      </c>
      <c r="D8972" s="268">
        <v>0.875</v>
      </c>
      <c r="E8972" s="269">
        <v>0.0</v>
      </c>
      <c r="F8972" s="269">
        <v>6.34980268427721E-5</v>
      </c>
    </row>
    <row r="8973" ht="14.25" customHeight="1">
      <c r="A8973" s="267">
        <v>43652.0</v>
      </c>
      <c r="B8973" s="57">
        <v>187.0</v>
      </c>
      <c r="C8973" s="57">
        <v>44.0</v>
      </c>
      <c r="D8973" s="268">
        <v>0.895833333333333</v>
      </c>
      <c r="E8973" s="269">
        <v>0.0</v>
      </c>
      <c r="F8973" s="269">
        <v>6.28970991439446E-5</v>
      </c>
    </row>
    <row r="8974" ht="14.25" customHeight="1">
      <c r="A8974" s="267">
        <v>43652.0</v>
      </c>
      <c r="B8974" s="57">
        <v>187.0</v>
      </c>
      <c r="C8974" s="57">
        <v>45.0</v>
      </c>
      <c r="D8974" s="268">
        <v>0.916666666666667</v>
      </c>
      <c r="E8974" s="269">
        <v>0.0</v>
      </c>
      <c r="F8974" s="269">
        <v>6.059354296510588E-5</v>
      </c>
    </row>
    <row r="8975" ht="14.25" customHeight="1">
      <c r="A8975" s="267">
        <v>43652.0</v>
      </c>
      <c r="B8975" s="57">
        <v>187.0</v>
      </c>
      <c r="C8975" s="57">
        <v>46.0</v>
      </c>
      <c r="D8975" s="268">
        <v>0.9375</v>
      </c>
      <c r="E8975" s="269">
        <v>0.0</v>
      </c>
      <c r="F8975" s="269">
        <v>5.588627599095715E-5</v>
      </c>
    </row>
    <row r="8976" ht="14.25" customHeight="1">
      <c r="A8976" s="267">
        <v>43652.0</v>
      </c>
      <c r="B8976" s="57">
        <v>187.0</v>
      </c>
      <c r="C8976" s="57">
        <v>47.0</v>
      </c>
      <c r="D8976" s="268">
        <v>0.958333333333333</v>
      </c>
      <c r="E8976" s="269">
        <v>0.0</v>
      </c>
      <c r="F8976" s="269">
        <v>5.208040056504968E-5</v>
      </c>
    </row>
    <row r="8977" ht="14.25" customHeight="1">
      <c r="A8977" s="267">
        <v>43652.0</v>
      </c>
      <c r="B8977" s="57">
        <v>187.0</v>
      </c>
      <c r="C8977" s="57">
        <v>48.0</v>
      </c>
      <c r="D8977" s="268">
        <v>0.979166666666667</v>
      </c>
      <c r="E8977" s="269">
        <v>0.0</v>
      </c>
      <c r="F8977" s="269">
        <v>4.446864971323474E-5</v>
      </c>
    </row>
    <row r="8978" ht="14.25" customHeight="1">
      <c r="A8978" s="267">
        <v>43653.0</v>
      </c>
      <c r="B8978" s="57">
        <v>188.0</v>
      </c>
      <c r="C8978" s="57">
        <v>1.0</v>
      </c>
      <c r="D8978" s="268">
        <v>0.0</v>
      </c>
      <c r="E8978" s="269">
        <v>0.0</v>
      </c>
      <c r="F8978" s="269">
        <v>3.7057208094362266E-5</v>
      </c>
    </row>
    <row r="8979" ht="14.25" customHeight="1">
      <c r="A8979" s="267">
        <v>43653.0</v>
      </c>
      <c r="B8979" s="57">
        <v>188.0</v>
      </c>
      <c r="C8979" s="57">
        <v>2.0</v>
      </c>
      <c r="D8979" s="268">
        <v>0.020833333333333332</v>
      </c>
      <c r="E8979" s="269">
        <v>0.0</v>
      </c>
      <c r="F8979" s="269">
        <v>3.275055958609855E-5</v>
      </c>
    </row>
    <row r="8980" ht="14.25" customHeight="1">
      <c r="A8980" s="267">
        <v>43653.0</v>
      </c>
      <c r="B8980" s="57">
        <v>188.0</v>
      </c>
      <c r="C8980" s="57">
        <v>3.0</v>
      </c>
      <c r="D8980" s="268">
        <v>0.0416666666666667</v>
      </c>
      <c r="E8980" s="269">
        <v>0.0</v>
      </c>
      <c r="F8980" s="269">
        <v>3.064731264020231E-5</v>
      </c>
    </row>
    <row r="8981" ht="14.25" customHeight="1">
      <c r="A8981" s="267">
        <v>43653.0</v>
      </c>
      <c r="B8981" s="57">
        <v>188.0</v>
      </c>
      <c r="C8981" s="57">
        <v>4.0</v>
      </c>
      <c r="D8981" s="268">
        <v>0.0625</v>
      </c>
      <c r="E8981" s="269">
        <v>0.0</v>
      </c>
      <c r="F8981" s="269">
        <v>2.934530262607607E-5</v>
      </c>
    </row>
    <row r="8982" ht="14.25" customHeight="1">
      <c r="A8982" s="267">
        <v>43653.0</v>
      </c>
      <c r="B8982" s="57">
        <v>188.0</v>
      </c>
      <c r="C8982" s="57">
        <v>5.0</v>
      </c>
      <c r="D8982" s="268">
        <v>0.0833333333333333</v>
      </c>
      <c r="E8982" s="269">
        <v>0.0</v>
      </c>
      <c r="F8982" s="269">
        <v>2.6941591830766084E-5</v>
      </c>
    </row>
    <row r="8983" ht="14.25" customHeight="1">
      <c r="A8983" s="267">
        <v>43653.0</v>
      </c>
      <c r="B8983" s="57">
        <v>188.0</v>
      </c>
      <c r="C8983" s="57">
        <v>6.0</v>
      </c>
      <c r="D8983" s="268">
        <v>0.104166666666667</v>
      </c>
      <c r="E8983" s="269">
        <v>0.0</v>
      </c>
      <c r="F8983" s="269">
        <v>2.614035489899609E-5</v>
      </c>
    </row>
    <row r="8984" ht="14.25" customHeight="1">
      <c r="A8984" s="267">
        <v>43653.0</v>
      </c>
      <c r="B8984" s="57">
        <v>188.0</v>
      </c>
      <c r="C8984" s="57">
        <v>7.0</v>
      </c>
      <c r="D8984" s="268">
        <v>0.125</v>
      </c>
      <c r="E8984" s="269">
        <v>0.0</v>
      </c>
      <c r="F8984" s="269">
        <v>2.6240509515467337E-5</v>
      </c>
    </row>
    <row r="8985" ht="14.25" customHeight="1">
      <c r="A8985" s="267">
        <v>43653.0</v>
      </c>
      <c r="B8985" s="57">
        <v>188.0</v>
      </c>
      <c r="C8985" s="57">
        <v>8.0</v>
      </c>
      <c r="D8985" s="268">
        <v>0.145833333333333</v>
      </c>
      <c r="E8985" s="269">
        <v>9.450098093263874E-7</v>
      </c>
      <c r="F8985" s="269">
        <v>2.5639581816639835E-5</v>
      </c>
    </row>
    <row r="8986" ht="14.25" customHeight="1">
      <c r="A8986" s="267">
        <v>43653.0</v>
      </c>
      <c r="B8986" s="57">
        <v>188.0</v>
      </c>
      <c r="C8986" s="57">
        <v>9.0</v>
      </c>
      <c r="D8986" s="268">
        <v>0.166666666666667</v>
      </c>
      <c r="E8986" s="269">
        <v>3.6012535977032604E-6</v>
      </c>
      <c r="F8986" s="269">
        <v>2.5739736433111092E-5</v>
      </c>
    </row>
    <row r="8987" ht="14.25" customHeight="1">
      <c r="A8987" s="267">
        <v>43653.0</v>
      </c>
      <c r="B8987" s="57">
        <v>188.0</v>
      </c>
      <c r="C8987" s="57">
        <v>10.0</v>
      </c>
      <c r="D8987" s="268">
        <v>0.1875</v>
      </c>
      <c r="E8987" s="269">
        <v>8.536777539737181E-6</v>
      </c>
      <c r="F8987" s="269">
        <v>2.614035489899609E-5</v>
      </c>
    </row>
    <row r="8988" ht="14.25" customHeight="1">
      <c r="A8988" s="267">
        <v>43653.0</v>
      </c>
      <c r="B8988" s="57">
        <v>188.0</v>
      </c>
      <c r="C8988" s="57">
        <v>11.0</v>
      </c>
      <c r="D8988" s="268">
        <v>0.208333333333333</v>
      </c>
      <c r="E8988" s="269">
        <v>1.7371347638095885E-5</v>
      </c>
      <c r="F8988" s="269">
        <v>2.6240509515467337E-5</v>
      </c>
    </row>
    <row r="8989" ht="14.25" customHeight="1">
      <c r="A8989" s="267">
        <v>43653.0</v>
      </c>
      <c r="B8989" s="57">
        <v>188.0</v>
      </c>
      <c r="C8989" s="57">
        <v>12.0</v>
      </c>
      <c r="D8989" s="268">
        <v>0.229166666666667</v>
      </c>
      <c r="E8989" s="269">
        <v>2.849023833901472E-5</v>
      </c>
      <c r="F8989" s="269">
        <v>2.7642674146064832E-5</v>
      </c>
    </row>
    <row r="8990" ht="14.25" customHeight="1">
      <c r="A8990" s="267">
        <v>43653.0</v>
      </c>
      <c r="B8990" s="57">
        <v>188.0</v>
      </c>
      <c r="C8990" s="57">
        <v>13.0</v>
      </c>
      <c r="D8990" s="268">
        <v>0.25</v>
      </c>
      <c r="E8990" s="269">
        <v>4.370533581480913E-5</v>
      </c>
      <c r="F8990" s="269">
        <v>3.2249786503742304E-5</v>
      </c>
    </row>
    <row r="8991" ht="14.25" customHeight="1">
      <c r="A8991" s="267">
        <v>43653.0</v>
      </c>
      <c r="B8991" s="57">
        <v>188.0</v>
      </c>
      <c r="C8991" s="57">
        <v>14.0</v>
      </c>
      <c r="D8991" s="268">
        <v>0.270833333333333</v>
      </c>
      <c r="E8991" s="269">
        <v>6.927127572524238E-5</v>
      </c>
      <c r="F8991" s="269">
        <v>3.966122812261476E-5</v>
      </c>
    </row>
    <row r="8992" ht="14.25" customHeight="1">
      <c r="A8992" s="267">
        <v>43653.0</v>
      </c>
      <c r="B8992" s="57">
        <v>188.0</v>
      </c>
      <c r="C8992" s="57">
        <v>15.0</v>
      </c>
      <c r="D8992" s="268">
        <v>0.291666666666667</v>
      </c>
      <c r="E8992" s="269">
        <v>9.16680706798991E-5</v>
      </c>
      <c r="F8992" s="269">
        <v>4.406803124734973E-5</v>
      </c>
    </row>
    <row r="8993" ht="14.25" customHeight="1">
      <c r="A8993" s="267">
        <v>43653.0</v>
      </c>
      <c r="B8993" s="57">
        <v>188.0</v>
      </c>
      <c r="C8993" s="57">
        <v>16.0</v>
      </c>
      <c r="D8993" s="268">
        <v>0.3125</v>
      </c>
      <c r="E8993" s="269">
        <v>1.076948864672031E-4</v>
      </c>
      <c r="F8993" s="269">
        <v>4.8474834372084706E-5</v>
      </c>
    </row>
    <row r="8994" ht="14.25" customHeight="1">
      <c r="A8994" s="267">
        <v>43653.0</v>
      </c>
      <c r="B8994" s="57">
        <v>188.0</v>
      </c>
      <c r="C8994" s="57">
        <v>17.0</v>
      </c>
      <c r="D8994" s="268">
        <v>0.333333333333333</v>
      </c>
      <c r="E8994" s="269">
        <v>1.236852958465327E-4</v>
      </c>
      <c r="F8994" s="269">
        <v>5.067823593445219E-5</v>
      </c>
    </row>
    <row r="8995" ht="14.25" customHeight="1">
      <c r="A8995" s="267">
        <v>43653.0</v>
      </c>
      <c r="B8995" s="57">
        <v>188.0</v>
      </c>
      <c r="C8995" s="57">
        <v>18.0</v>
      </c>
      <c r="D8995" s="268">
        <v>0.354166666666667</v>
      </c>
      <c r="E8995" s="269">
        <v>1.4652533888761502E-4</v>
      </c>
      <c r="F8995" s="269">
        <v>5.228070979799218E-5</v>
      </c>
    </row>
    <row r="8996" ht="14.25" customHeight="1">
      <c r="A8996" s="267">
        <v>43653.0</v>
      </c>
      <c r="B8996" s="57">
        <v>188.0</v>
      </c>
      <c r="C8996" s="57">
        <v>19.0</v>
      </c>
      <c r="D8996" s="268">
        <v>0.375</v>
      </c>
      <c r="E8996" s="269">
        <v>1.7962365229899613E-4</v>
      </c>
      <c r="F8996" s="269">
        <v>5.228070979799218E-5</v>
      </c>
    </row>
    <row r="8997" ht="14.25" customHeight="1">
      <c r="A8997" s="267">
        <v>43653.0</v>
      </c>
      <c r="B8997" s="57">
        <v>188.0</v>
      </c>
      <c r="C8997" s="57">
        <v>20.0</v>
      </c>
      <c r="D8997" s="268">
        <v>0.395833333333333</v>
      </c>
      <c r="E8997" s="269">
        <v>1.9522593656058076E-4</v>
      </c>
      <c r="F8997" s="269">
        <v>5.2681328263877173E-5</v>
      </c>
    </row>
    <row r="8998" ht="14.25" customHeight="1">
      <c r="A8998" s="267">
        <v>43653.0</v>
      </c>
      <c r="B8998" s="57">
        <v>188.0</v>
      </c>
      <c r="C8998" s="57">
        <v>21.0</v>
      </c>
      <c r="D8998" s="268">
        <v>0.416666666666667</v>
      </c>
      <c r="E8998" s="269">
        <v>2.245752786620218E-4</v>
      </c>
      <c r="F8998" s="269">
        <v>5.288163749681968E-5</v>
      </c>
    </row>
    <row r="8999" ht="14.25" customHeight="1">
      <c r="A8999" s="267">
        <v>43653.0</v>
      </c>
      <c r="B8999" s="57">
        <v>188.0</v>
      </c>
      <c r="C8999" s="57">
        <v>22.0</v>
      </c>
      <c r="D8999" s="268">
        <v>0.4375</v>
      </c>
      <c r="E8999" s="269">
        <v>2.245626384407433E-4</v>
      </c>
      <c r="F8999" s="269">
        <v>5.08785451673947E-5</v>
      </c>
    </row>
    <row r="9000" ht="14.25" customHeight="1">
      <c r="A9000" s="267">
        <v>43653.0</v>
      </c>
      <c r="B9000" s="57">
        <v>188.0</v>
      </c>
      <c r="C9000" s="57">
        <v>23.0</v>
      </c>
      <c r="D9000" s="268">
        <v>0.458333333333333</v>
      </c>
      <c r="E9000" s="269">
        <v>2.1864847723266433E-4</v>
      </c>
      <c r="F9000" s="269">
        <v>5.097869978386593E-5</v>
      </c>
    </row>
    <row r="9001" ht="14.25" customHeight="1">
      <c r="A9001" s="267">
        <v>43653.0</v>
      </c>
      <c r="B9001" s="57">
        <v>188.0</v>
      </c>
      <c r="C9001" s="57">
        <v>24.0</v>
      </c>
      <c r="D9001" s="268">
        <v>0.479166666666667</v>
      </c>
      <c r="E9001" s="269">
        <v>2.3850487860360443E-4</v>
      </c>
      <c r="F9001" s="269">
        <v>5.167978209916469E-5</v>
      </c>
    </row>
    <row r="9002" ht="14.25" customHeight="1">
      <c r="A9002" s="267">
        <v>43653.0</v>
      </c>
      <c r="B9002" s="57">
        <v>188.0</v>
      </c>
      <c r="C9002" s="57">
        <v>25.0</v>
      </c>
      <c r="D9002" s="268">
        <v>0.5</v>
      </c>
      <c r="E9002" s="269">
        <v>2.6558822256017594E-4</v>
      </c>
      <c r="F9002" s="269">
        <v>5.157962748269343E-5</v>
      </c>
    </row>
    <row r="9003" ht="14.25" customHeight="1">
      <c r="A9003" s="267">
        <v>43653.0</v>
      </c>
      <c r="B9003" s="57">
        <v>188.0</v>
      </c>
      <c r="C9003" s="57">
        <v>26.0</v>
      </c>
      <c r="D9003" s="268">
        <v>0.520833333333333</v>
      </c>
      <c r="E9003" s="269">
        <v>2.479992863094658E-4</v>
      </c>
      <c r="F9003" s="269">
        <v>5.077839055092343E-5</v>
      </c>
    </row>
    <row r="9004" ht="14.25" customHeight="1">
      <c r="A9004" s="267">
        <v>43653.0</v>
      </c>
      <c r="B9004" s="57">
        <v>188.0</v>
      </c>
      <c r="C9004" s="57">
        <v>27.0</v>
      </c>
      <c r="D9004" s="268">
        <v>0.541666666666667</v>
      </c>
      <c r="E9004" s="269">
        <v>2.418198700773936E-4</v>
      </c>
      <c r="F9004" s="269">
        <v>4.92760713038547E-5</v>
      </c>
    </row>
    <row r="9005" ht="14.25" customHeight="1">
      <c r="A9005" s="267">
        <v>43653.0</v>
      </c>
      <c r="B9005" s="57">
        <v>188.0</v>
      </c>
      <c r="C9005" s="57">
        <v>28.0</v>
      </c>
      <c r="D9005" s="268">
        <v>0.5625</v>
      </c>
      <c r="E9005" s="269">
        <v>2.4030719073496936E-4</v>
      </c>
      <c r="F9005" s="269">
        <v>4.9576535153268434E-5</v>
      </c>
    </row>
    <row r="9006" ht="14.25" customHeight="1">
      <c r="A9006" s="267">
        <v>43653.0</v>
      </c>
      <c r="B9006" s="57">
        <v>188.0</v>
      </c>
      <c r="C9006" s="57">
        <v>29.0</v>
      </c>
      <c r="D9006" s="268">
        <v>0.583333333333333</v>
      </c>
      <c r="E9006" s="269">
        <v>2.0985194496921583E-4</v>
      </c>
      <c r="F9006" s="269">
        <v>4.8675143605027206E-5</v>
      </c>
    </row>
    <row r="9007" ht="14.25" customHeight="1">
      <c r="A9007" s="267">
        <v>43653.0</v>
      </c>
      <c r="B9007" s="57">
        <v>188.0</v>
      </c>
      <c r="C9007" s="57">
        <v>30.0</v>
      </c>
      <c r="D9007" s="268">
        <v>0.604166666666667</v>
      </c>
      <c r="E9007" s="269">
        <v>2.0621147159322108E-4</v>
      </c>
      <c r="F9007" s="269">
        <v>4.9075762070912194E-5</v>
      </c>
    </row>
    <row r="9008" ht="14.25" customHeight="1">
      <c r="A9008" s="267">
        <v>43653.0</v>
      </c>
      <c r="B9008" s="57">
        <v>188.0</v>
      </c>
      <c r="C9008" s="57">
        <v>31.0</v>
      </c>
      <c r="D9008" s="268">
        <v>0.625</v>
      </c>
      <c r="E9008" s="269">
        <v>1.9048889528119575E-4</v>
      </c>
      <c r="F9008" s="269">
        <v>4.987699900268219E-5</v>
      </c>
    </row>
    <row r="9009" ht="14.25" customHeight="1">
      <c r="A9009" s="267">
        <v>43653.0</v>
      </c>
      <c r="B9009" s="57">
        <v>188.0</v>
      </c>
      <c r="C9009" s="57">
        <v>32.0</v>
      </c>
      <c r="D9009" s="268">
        <v>0.645833333333333</v>
      </c>
      <c r="E9009" s="269">
        <v>1.7042921811598157E-4</v>
      </c>
      <c r="F9009" s="269">
        <v>5.177993671563594E-5</v>
      </c>
    </row>
    <row r="9010" ht="14.25" customHeight="1">
      <c r="A9010" s="267">
        <v>43653.0</v>
      </c>
      <c r="B9010" s="57">
        <v>188.0</v>
      </c>
      <c r="C9010" s="57">
        <v>33.0</v>
      </c>
      <c r="D9010" s="268">
        <v>0.666666666666667</v>
      </c>
      <c r="E9010" s="269">
        <v>1.3624401716605576E-4</v>
      </c>
      <c r="F9010" s="269">
        <v>5.418364751094592E-5</v>
      </c>
    </row>
    <row r="9011" ht="14.25" customHeight="1">
      <c r="A9011" s="267">
        <v>43653.0</v>
      </c>
      <c r="B9011" s="57">
        <v>188.0</v>
      </c>
      <c r="C9011" s="57">
        <v>34.0</v>
      </c>
      <c r="D9011" s="268">
        <v>0.6875</v>
      </c>
      <c r="E9011" s="269">
        <v>1.0829395038174773E-4</v>
      </c>
      <c r="F9011" s="269">
        <v>5.9191378334508385E-5</v>
      </c>
    </row>
    <row r="9012" ht="14.25" customHeight="1">
      <c r="A9012" s="267">
        <v>43653.0</v>
      </c>
      <c r="B9012" s="57">
        <v>188.0</v>
      </c>
      <c r="C9012" s="57">
        <v>35.0</v>
      </c>
      <c r="D9012" s="268">
        <v>0.708333333333333</v>
      </c>
      <c r="E9012" s="269">
        <v>7.57693340290355E-5</v>
      </c>
      <c r="F9012" s="269">
        <v>6.439941839101337E-5</v>
      </c>
    </row>
    <row r="9013" ht="14.25" customHeight="1">
      <c r="A9013" s="267">
        <v>43653.0</v>
      </c>
      <c r="B9013" s="57">
        <v>188.0</v>
      </c>
      <c r="C9013" s="57">
        <v>36.0</v>
      </c>
      <c r="D9013" s="268">
        <v>0.729166666666667</v>
      </c>
      <c r="E9013" s="269">
        <v>5.947723712919309E-5</v>
      </c>
      <c r="F9013" s="269">
        <v>6.590173763808209E-5</v>
      </c>
    </row>
    <row r="9014" ht="14.25" customHeight="1">
      <c r="A9014" s="267">
        <v>43653.0</v>
      </c>
      <c r="B9014" s="57">
        <v>188.0</v>
      </c>
      <c r="C9014" s="57">
        <v>37.0</v>
      </c>
      <c r="D9014" s="268">
        <v>0.75</v>
      </c>
      <c r="E9014" s="269">
        <v>4.253886607045265E-5</v>
      </c>
      <c r="F9014" s="269">
        <v>6.65026653369096E-5</v>
      </c>
    </row>
    <row r="9015" ht="14.25" customHeight="1">
      <c r="A9015" s="267">
        <v>43653.0</v>
      </c>
      <c r="B9015" s="57">
        <v>188.0</v>
      </c>
      <c r="C9015" s="57">
        <v>38.0</v>
      </c>
      <c r="D9015" s="268">
        <v>0.770833333333333</v>
      </c>
      <c r="E9015" s="269">
        <v>2.912923226876886E-5</v>
      </c>
      <c r="F9015" s="269">
        <v>6.630235610396709E-5</v>
      </c>
    </row>
    <row r="9016" ht="14.25" customHeight="1">
      <c r="A9016" s="267">
        <v>43653.0</v>
      </c>
      <c r="B9016" s="57">
        <v>188.0</v>
      </c>
      <c r="C9016" s="57">
        <v>39.0</v>
      </c>
      <c r="D9016" s="268">
        <v>0.791666666666667</v>
      </c>
      <c r="E9016" s="269">
        <v>1.9143487470568312E-5</v>
      </c>
      <c r="F9016" s="269">
        <v>6.459972762395585E-5</v>
      </c>
    </row>
    <row r="9017" ht="14.25" customHeight="1">
      <c r="A9017" s="267">
        <v>43653.0</v>
      </c>
      <c r="B9017" s="57">
        <v>188.0</v>
      </c>
      <c r="C9017" s="57">
        <v>40.0</v>
      </c>
      <c r="D9017" s="268">
        <v>0.8125</v>
      </c>
      <c r="E9017" s="269">
        <v>8.468171860204618E-6</v>
      </c>
      <c r="F9017" s="269">
        <v>6.520065532278334E-5</v>
      </c>
    </row>
    <row r="9018" ht="14.25" customHeight="1">
      <c r="A9018" s="267">
        <v>43653.0</v>
      </c>
      <c r="B9018" s="57">
        <v>188.0</v>
      </c>
      <c r="C9018" s="57">
        <v>41.0</v>
      </c>
      <c r="D9018" s="268">
        <v>0.833333333333333</v>
      </c>
      <c r="E9018" s="269">
        <v>3.7617932153724346E-6</v>
      </c>
      <c r="F9018" s="269">
        <v>6.279694452747336E-5</v>
      </c>
    </row>
    <row r="9019" ht="14.25" customHeight="1">
      <c r="A9019" s="267">
        <v>43653.0</v>
      </c>
      <c r="B9019" s="57">
        <v>188.0</v>
      </c>
      <c r="C9019" s="57">
        <v>42.0</v>
      </c>
      <c r="D9019" s="268">
        <v>0.854166666666667</v>
      </c>
      <c r="E9019" s="269">
        <v>2.5849323612813964E-7</v>
      </c>
      <c r="F9019" s="269">
        <v>6.189555297923212E-5</v>
      </c>
    </row>
    <row r="9020" ht="14.25" customHeight="1">
      <c r="A9020" s="267">
        <v>43653.0</v>
      </c>
      <c r="B9020" s="57">
        <v>188.0</v>
      </c>
      <c r="C9020" s="57">
        <v>43.0</v>
      </c>
      <c r="D9020" s="268">
        <v>0.875</v>
      </c>
      <c r="E9020" s="269">
        <v>0.0</v>
      </c>
      <c r="F9020" s="269">
        <v>6.379849069218586E-5</v>
      </c>
    </row>
    <row r="9021" ht="14.25" customHeight="1">
      <c r="A9021" s="267">
        <v>43653.0</v>
      </c>
      <c r="B9021" s="57">
        <v>188.0</v>
      </c>
      <c r="C9021" s="57">
        <v>44.0</v>
      </c>
      <c r="D9021" s="268">
        <v>0.895833333333333</v>
      </c>
      <c r="E9021" s="269">
        <v>0.0</v>
      </c>
      <c r="F9021" s="269">
        <v>6.339787222630086E-5</v>
      </c>
    </row>
    <row r="9022" ht="14.25" customHeight="1">
      <c r="A9022" s="267">
        <v>43653.0</v>
      </c>
      <c r="B9022" s="57">
        <v>188.0</v>
      </c>
      <c r="C9022" s="57">
        <v>45.0</v>
      </c>
      <c r="D9022" s="268">
        <v>0.916666666666667</v>
      </c>
      <c r="E9022" s="269">
        <v>0.0</v>
      </c>
      <c r="F9022" s="269">
        <v>6.169524374628963E-5</v>
      </c>
    </row>
    <row r="9023" ht="14.25" customHeight="1">
      <c r="A9023" s="267">
        <v>43653.0</v>
      </c>
      <c r="B9023" s="57">
        <v>188.0</v>
      </c>
      <c r="C9023" s="57">
        <v>46.0</v>
      </c>
      <c r="D9023" s="268">
        <v>0.9375</v>
      </c>
      <c r="E9023" s="269">
        <v>0.0</v>
      </c>
      <c r="F9023" s="269">
        <v>5.6186739840370906E-5</v>
      </c>
    </row>
    <row r="9024" ht="14.25" customHeight="1">
      <c r="A9024" s="267">
        <v>43653.0</v>
      </c>
      <c r="B9024" s="57">
        <v>188.0</v>
      </c>
      <c r="C9024" s="57">
        <v>47.0</v>
      </c>
      <c r="D9024" s="268">
        <v>0.958333333333333</v>
      </c>
      <c r="E9024" s="269">
        <v>0.0</v>
      </c>
      <c r="F9024" s="269">
        <v>5.157962748269343E-5</v>
      </c>
    </row>
    <row r="9025" ht="14.25" customHeight="1">
      <c r="A9025" s="267">
        <v>43653.0</v>
      </c>
      <c r="B9025" s="57">
        <v>188.0</v>
      </c>
      <c r="C9025" s="57">
        <v>48.0</v>
      </c>
      <c r="D9025" s="268">
        <v>0.979166666666667</v>
      </c>
      <c r="E9025" s="269">
        <v>0.0</v>
      </c>
      <c r="F9025" s="269">
        <v>4.486926817911972E-5</v>
      </c>
    </row>
    <row r="9026" ht="14.25" customHeight="1">
      <c r="A9026" s="267">
        <v>43654.0</v>
      </c>
      <c r="B9026" s="57">
        <v>189.0</v>
      </c>
      <c r="C9026" s="57">
        <v>1.0</v>
      </c>
      <c r="D9026" s="268">
        <v>0.0</v>
      </c>
      <c r="E9026" s="269">
        <v>0.0</v>
      </c>
      <c r="F9026" s="269">
        <v>3.795859964260352E-5</v>
      </c>
    </row>
    <row r="9027" ht="14.25" customHeight="1">
      <c r="A9027" s="267">
        <v>43654.0</v>
      </c>
      <c r="B9027" s="57">
        <v>189.0</v>
      </c>
      <c r="C9027" s="57">
        <v>2.0</v>
      </c>
      <c r="D9027" s="268">
        <v>0.020833333333333332</v>
      </c>
      <c r="E9027" s="269">
        <v>0.0</v>
      </c>
      <c r="F9027" s="269">
        <v>3.335148728492605E-5</v>
      </c>
    </row>
    <row r="9028" ht="14.25" customHeight="1">
      <c r="A9028" s="267">
        <v>43654.0</v>
      </c>
      <c r="B9028" s="57">
        <v>189.0</v>
      </c>
      <c r="C9028" s="57">
        <v>3.0</v>
      </c>
      <c r="D9028" s="268">
        <v>0.0416666666666667</v>
      </c>
      <c r="E9028" s="269">
        <v>0.0</v>
      </c>
      <c r="F9028" s="269">
        <v>3.064731264020231E-5</v>
      </c>
    </row>
    <row r="9029" ht="14.25" customHeight="1">
      <c r="A9029" s="267">
        <v>43654.0</v>
      </c>
      <c r="B9029" s="57">
        <v>189.0</v>
      </c>
      <c r="C9029" s="57">
        <v>4.0</v>
      </c>
      <c r="D9029" s="268">
        <v>0.0625</v>
      </c>
      <c r="E9029" s="269">
        <v>0.0</v>
      </c>
      <c r="F9029" s="269">
        <v>3.0046384941374813E-5</v>
      </c>
    </row>
    <row r="9030" ht="14.25" customHeight="1">
      <c r="A9030" s="267">
        <v>43654.0</v>
      </c>
      <c r="B9030" s="57">
        <v>189.0</v>
      </c>
      <c r="C9030" s="57">
        <v>5.0</v>
      </c>
      <c r="D9030" s="268">
        <v>0.0833333333333333</v>
      </c>
      <c r="E9030" s="269">
        <v>0.0</v>
      </c>
      <c r="F9030" s="269">
        <v>2.7642674146064832E-5</v>
      </c>
    </row>
    <row r="9031" ht="14.25" customHeight="1">
      <c r="A9031" s="267">
        <v>43654.0</v>
      </c>
      <c r="B9031" s="57">
        <v>189.0</v>
      </c>
      <c r="C9031" s="57">
        <v>6.0</v>
      </c>
      <c r="D9031" s="268">
        <v>0.104166666666667</v>
      </c>
      <c r="E9031" s="269">
        <v>0.0</v>
      </c>
      <c r="F9031" s="269">
        <v>2.6340664131938587E-5</v>
      </c>
    </row>
    <row r="9032" ht="14.25" customHeight="1">
      <c r="A9032" s="267">
        <v>43654.0</v>
      </c>
      <c r="B9032" s="57">
        <v>189.0</v>
      </c>
      <c r="C9032" s="57">
        <v>7.0</v>
      </c>
      <c r="D9032" s="268">
        <v>0.125</v>
      </c>
      <c r="E9032" s="269">
        <v>0.0</v>
      </c>
      <c r="F9032" s="269">
        <v>2.674128259782358E-5</v>
      </c>
    </row>
    <row r="9033" ht="14.25" customHeight="1">
      <c r="A9033" s="267">
        <v>43654.0</v>
      </c>
      <c r="B9033" s="57">
        <v>189.0</v>
      </c>
      <c r="C9033" s="57">
        <v>8.0</v>
      </c>
      <c r="D9033" s="268">
        <v>0.145833333333333</v>
      </c>
      <c r="E9033" s="269">
        <v>2.8094886223216925E-6</v>
      </c>
      <c r="F9033" s="269">
        <v>2.594004566605359E-5</v>
      </c>
    </row>
    <row r="9034" ht="14.25" customHeight="1">
      <c r="A9034" s="267">
        <v>43654.0</v>
      </c>
      <c r="B9034" s="57">
        <v>189.0</v>
      </c>
      <c r="C9034" s="57">
        <v>9.0</v>
      </c>
      <c r="D9034" s="268">
        <v>0.166666666666667</v>
      </c>
      <c r="E9034" s="269">
        <v>1.9155604243102444E-6</v>
      </c>
      <c r="F9034" s="269">
        <v>2.614035489899609E-5</v>
      </c>
    </row>
    <row r="9035" ht="14.25" customHeight="1">
      <c r="A9035" s="267">
        <v>43654.0</v>
      </c>
      <c r="B9035" s="57">
        <v>189.0</v>
      </c>
      <c r="C9035" s="57">
        <v>10.0</v>
      </c>
      <c r="D9035" s="268">
        <v>0.1875</v>
      </c>
      <c r="E9035" s="269">
        <v>4.704003408487526E-6</v>
      </c>
      <c r="F9035" s="269">
        <v>2.674128259782358E-5</v>
      </c>
    </row>
    <row r="9036" ht="14.25" customHeight="1">
      <c r="A9036" s="267">
        <v>43654.0</v>
      </c>
      <c r="B9036" s="57">
        <v>189.0</v>
      </c>
      <c r="C9036" s="57">
        <v>11.0</v>
      </c>
      <c r="D9036" s="268">
        <v>0.208333333333333</v>
      </c>
      <c r="E9036" s="269">
        <v>1.0996897240777597E-5</v>
      </c>
      <c r="F9036" s="269">
        <v>2.6941591830766084E-5</v>
      </c>
    </row>
    <row r="9037" ht="14.25" customHeight="1">
      <c r="A9037" s="267">
        <v>43654.0</v>
      </c>
      <c r="B9037" s="57">
        <v>189.0</v>
      </c>
      <c r="C9037" s="57">
        <v>12.0</v>
      </c>
      <c r="D9037" s="268">
        <v>0.229166666666667</v>
      </c>
      <c r="E9037" s="269">
        <v>2.0533693202182577E-5</v>
      </c>
      <c r="F9037" s="269">
        <v>2.8043292611949826E-5</v>
      </c>
    </row>
    <row r="9038" ht="14.25" customHeight="1">
      <c r="A9038" s="267">
        <v>43654.0</v>
      </c>
      <c r="B9038" s="57">
        <v>189.0</v>
      </c>
      <c r="C9038" s="57">
        <v>13.0</v>
      </c>
      <c r="D9038" s="268">
        <v>0.25</v>
      </c>
      <c r="E9038" s="269">
        <v>3.342813685365575E-5</v>
      </c>
      <c r="F9038" s="269">
        <v>3.18491680378573E-5</v>
      </c>
    </row>
    <row r="9039" ht="14.25" customHeight="1">
      <c r="A9039" s="267">
        <v>43654.0</v>
      </c>
      <c r="B9039" s="57">
        <v>189.0</v>
      </c>
      <c r="C9039" s="57">
        <v>14.0</v>
      </c>
      <c r="D9039" s="268">
        <v>0.270833333333333</v>
      </c>
      <c r="E9039" s="269">
        <v>5.17798462815221E-5</v>
      </c>
      <c r="F9039" s="269">
        <v>3.906030042378726E-5</v>
      </c>
    </row>
    <row r="9040" ht="14.25" customHeight="1">
      <c r="A9040" s="267">
        <v>43654.0</v>
      </c>
      <c r="B9040" s="57">
        <v>189.0</v>
      </c>
      <c r="C9040" s="57">
        <v>15.0</v>
      </c>
      <c r="D9040" s="268">
        <v>0.291666666666667</v>
      </c>
      <c r="E9040" s="269">
        <v>6.871193796494015E-5</v>
      </c>
      <c r="F9040" s="269">
        <v>4.346710354852223E-5</v>
      </c>
    </row>
    <row r="9041" ht="14.25" customHeight="1">
      <c r="A9041" s="267">
        <v>43654.0</v>
      </c>
      <c r="B9041" s="57">
        <v>189.0</v>
      </c>
      <c r="C9041" s="57">
        <v>16.0</v>
      </c>
      <c r="D9041" s="268">
        <v>0.3125</v>
      </c>
      <c r="E9041" s="269">
        <v>8.495547294016974E-5</v>
      </c>
      <c r="F9041" s="269">
        <v>4.837467975561345E-5</v>
      </c>
    </row>
    <row r="9042" ht="14.25" customHeight="1">
      <c r="A9042" s="267">
        <v>43654.0</v>
      </c>
      <c r="B9042" s="57">
        <v>189.0</v>
      </c>
      <c r="C9042" s="57">
        <v>17.0</v>
      </c>
      <c r="D9042" s="268">
        <v>0.333333333333333</v>
      </c>
      <c r="E9042" s="269">
        <v>9.63128033923494E-5</v>
      </c>
      <c r="F9042" s="269">
        <v>5.188009133210718E-5</v>
      </c>
    </row>
    <row r="9043" ht="14.25" customHeight="1">
      <c r="A9043" s="267">
        <v>43654.0</v>
      </c>
      <c r="B9043" s="57">
        <v>189.0</v>
      </c>
      <c r="C9043" s="57">
        <v>18.0</v>
      </c>
      <c r="D9043" s="268">
        <v>0.354166666666667</v>
      </c>
      <c r="E9043" s="269">
        <v>1.2317434809836988E-4</v>
      </c>
      <c r="F9043" s="269">
        <v>5.398333827800342E-5</v>
      </c>
    </row>
    <row r="9044" ht="14.25" customHeight="1">
      <c r="A9044" s="267">
        <v>43654.0</v>
      </c>
      <c r="B9044" s="57">
        <v>189.0</v>
      </c>
      <c r="C9044" s="57">
        <v>19.0</v>
      </c>
      <c r="D9044" s="268">
        <v>0.375</v>
      </c>
      <c r="E9044" s="269">
        <v>1.4093226730419687E-4</v>
      </c>
      <c r="F9044" s="269">
        <v>5.418364751094592E-5</v>
      </c>
    </row>
    <row r="9045" ht="14.25" customHeight="1">
      <c r="A9045" s="267">
        <v>43654.0</v>
      </c>
      <c r="B9045" s="57">
        <v>189.0</v>
      </c>
      <c r="C9045" s="57">
        <v>20.0</v>
      </c>
      <c r="D9045" s="268">
        <v>0.395833333333333</v>
      </c>
      <c r="E9045" s="269">
        <v>1.6044358080936625E-4</v>
      </c>
      <c r="F9045" s="269">
        <v>5.368287442858966E-5</v>
      </c>
    </row>
    <row r="9046" ht="14.25" customHeight="1">
      <c r="A9046" s="267">
        <v>43654.0</v>
      </c>
      <c r="B9046" s="57">
        <v>189.0</v>
      </c>
      <c r="C9046" s="57">
        <v>21.0</v>
      </c>
      <c r="D9046" s="268">
        <v>0.416666666666667</v>
      </c>
      <c r="E9046" s="269">
        <v>1.7093179818502747E-4</v>
      </c>
      <c r="F9046" s="269">
        <v>5.3783029045060915E-5</v>
      </c>
    </row>
    <row r="9047" ht="14.25" customHeight="1">
      <c r="A9047" s="267">
        <v>43654.0</v>
      </c>
      <c r="B9047" s="57">
        <v>189.0</v>
      </c>
      <c r="C9047" s="57">
        <v>22.0</v>
      </c>
      <c r="D9047" s="268">
        <v>0.4375</v>
      </c>
      <c r="E9047" s="269">
        <v>2.003837797464854E-4</v>
      </c>
      <c r="F9047" s="269">
        <v>5.1980245948578425E-5</v>
      </c>
    </row>
    <row r="9048" ht="14.25" customHeight="1">
      <c r="A9048" s="267">
        <v>43654.0</v>
      </c>
      <c r="B9048" s="57">
        <v>189.0</v>
      </c>
      <c r="C9048" s="57">
        <v>23.0</v>
      </c>
      <c r="D9048" s="268">
        <v>0.458333333333333</v>
      </c>
      <c r="E9048" s="269">
        <v>1.9698679096484106E-4</v>
      </c>
      <c r="F9048" s="269">
        <v>5.318210134623342E-5</v>
      </c>
    </row>
    <row r="9049" ht="14.25" customHeight="1">
      <c r="A9049" s="267">
        <v>43654.0</v>
      </c>
      <c r="B9049" s="57">
        <v>189.0</v>
      </c>
      <c r="C9049" s="57">
        <v>24.0</v>
      </c>
      <c r="D9049" s="268">
        <v>0.479166666666667</v>
      </c>
      <c r="E9049" s="269">
        <v>1.9428381587054352E-4</v>
      </c>
      <c r="F9049" s="269">
        <v>5.338241057917592E-5</v>
      </c>
    </row>
    <row r="9050" ht="14.25" customHeight="1">
      <c r="A9050" s="267">
        <v>43654.0</v>
      </c>
      <c r="B9050" s="57">
        <v>189.0</v>
      </c>
      <c r="C9050" s="57">
        <v>25.0</v>
      </c>
      <c r="D9050" s="268">
        <v>0.5</v>
      </c>
      <c r="E9050" s="269">
        <v>2.153104973873384E-4</v>
      </c>
      <c r="F9050" s="269">
        <v>5.408349289447466E-5</v>
      </c>
    </row>
    <row r="9051" ht="14.25" customHeight="1">
      <c r="A9051" s="267">
        <v>43654.0</v>
      </c>
      <c r="B9051" s="57">
        <v>189.0</v>
      </c>
      <c r="C9051" s="57">
        <v>26.0</v>
      </c>
      <c r="D9051" s="268">
        <v>0.520833333333333</v>
      </c>
      <c r="E9051" s="269">
        <v>2.054582902841879E-4</v>
      </c>
      <c r="F9051" s="269">
        <v>5.3282255962704675E-5</v>
      </c>
    </row>
    <row r="9052" ht="14.25" customHeight="1">
      <c r="A9052" s="267">
        <v>43654.0</v>
      </c>
      <c r="B9052" s="57">
        <v>189.0</v>
      </c>
      <c r="C9052" s="57">
        <v>27.0</v>
      </c>
      <c r="D9052" s="268">
        <v>0.541666666666667</v>
      </c>
      <c r="E9052" s="269">
        <v>2.027823576419458E-4</v>
      </c>
      <c r="F9052" s="269">
        <v>5.117900901680845E-5</v>
      </c>
    </row>
    <row r="9053" ht="14.25" customHeight="1">
      <c r="A9053" s="267">
        <v>43654.0</v>
      </c>
      <c r="B9053" s="57">
        <v>189.0</v>
      </c>
      <c r="C9053" s="57">
        <v>28.0</v>
      </c>
      <c r="D9053" s="268">
        <v>0.5625</v>
      </c>
      <c r="E9053" s="269">
        <v>2.112324150230393E-4</v>
      </c>
      <c r="F9053" s="269">
        <v>5.017746285209594E-5</v>
      </c>
    </row>
    <row r="9054" ht="14.25" customHeight="1">
      <c r="A9054" s="267">
        <v>43654.0</v>
      </c>
      <c r="B9054" s="57">
        <v>189.0</v>
      </c>
      <c r="C9054" s="57">
        <v>29.0</v>
      </c>
      <c r="D9054" s="268">
        <v>0.583333333333333</v>
      </c>
      <c r="E9054" s="269">
        <v>1.6864864350550613E-4</v>
      </c>
      <c r="F9054" s="269">
        <v>4.9576535153268434E-5</v>
      </c>
    </row>
    <row r="9055" ht="14.25" customHeight="1">
      <c r="A9055" s="267">
        <v>43654.0</v>
      </c>
      <c r="B9055" s="57">
        <v>189.0</v>
      </c>
      <c r="C9055" s="57">
        <v>30.0</v>
      </c>
      <c r="D9055" s="268">
        <v>0.604166666666667</v>
      </c>
      <c r="E9055" s="269">
        <v>1.6716932521546865E-4</v>
      </c>
      <c r="F9055" s="269">
        <v>4.92760713038547E-5</v>
      </c>
    </row>
    <row r="9056" ht="14.25" customHeight="1">
      <c r="A9056" s="267">
        <v>43654.0</v>
      </c>
      <c r="B9056" s="57">
        <v>189.0</v>
      </c>
      <c r="C9056" s="57">
        <v>31.0</v>
      </c>
      <c r="D9056" s="268">
        <v>0.625</v>
      </c>
      <c r="E9056" s="269">
        <v>1.427148548812559E-4</v>
      </c>
      <c r="F9056" s="269">
        <v>4.8975607454440954E-5</v>
      </c>
    </row>
    <row r="9057" ht="14.25" customHeight="1">
      <c r="A9057" s="267">
        <v>43654.0</v>
      </c>
      <c r="B9057" s="57">
        <v>189.0</v>
      </c>
      <c r="C9057" s="57">
        <v>32.0</v>
      </c>
      <c r="D9057" s="268">
        <v>0.645833333333333</v>
      </c>
      <c r="E9057" s="269">
        <v>1.380458542507717E-4</v>
      </c>
      <c r="F9057" s="269">
        <v>5.137931824975094E-5</v>
      </c>
    </row>
    <row r="9058" ht="14.25" customHeight="1">
      <c r="A9058" s="267">
        <v>43654.0</v>
      </c>
      <c r="B9058" s="57">
        <v>189.0</v>
      </c>
      <c r="C9058" s="57">
        <v>33.0</v>
      </c>
      <c r="D9058" s="268">
        <v>0.666666666666667</v>
      </c>
      <c r="E9058" s="269">
        <v>1.1736232933272623E-4</v>
      </c>
      <c r="F9058" s="269">
        <v>5.318210134623342E-5</v>
      </c>
    </row>
    <row r="9059" ht="14.25" customHeight="1">
      <c r="A9059" s="267">
        <v>43654.0</v>
      </c>
      <c r="B9059" s="57">
        <v>189.0</v>
      </c>
      <c r="C9059" s="57">
        <v>34.0</v>
      </c>
      <c r="D9059" s="268">
        <v>0.6875</v>
      </c>
      <c r="E9059" s="269">
        <v>8.943058612770334E-5</v>
      </c>
      <c r="F9059" s="269">
        <v>5.6387049073313414E-5</v>
      </c>
    </row>
    <row r="9060" ht="14.25" customHeight="1">
      <c r="A9060" s="267">
        <v>43654.0</v>
      </c>
      <c r="B9060" s="57">
        <v>189.0</v>
      </c>
      <c r="C9060" s="57">
        <v>35.0</v>
      </c>
      <c r="D9060" s="268">
        <v>0.708333333333333</v>
      </c>
      <c r="E9060" s="269">
        <v>7.342967279817601E-5</v>
      </c>
      <c r="F9060" s="269">
        <v>6.069369758157713E-5</v>
      </c>
    </row>
    <row r="9061" ht="14.25" customHeight="1">
      <c r="A9061" s="267">
        <v>43654.0</v>
      </c>
      <c r="B9061" s="57">
        <v>189.0</v>
      </c>
      <c r="C9061" s="57">
        <v>36.0</v>
      </c>
      <c r="D9061" s="268">
        <v>0.729166666666667</v>
      </c>
      <c r="E9061" s="269">
        <v>6.26560098594139E-5</v>
      </c>
      <c r="F9061" s="269">
        <v>6.239632606158836E-5</v>
      </c>
    </row>
    <row r="9062" ht="14.25" customHeight="1">
      <c r="A9062" s="267">
        <v>43654.0</v>
      </c>
      <c r="B9062" s="57">
        <v>189.0</v>
      </c>
      <c r="C9062" s="57">
        <v>37.0</v>
      </c>
      <c r="D9062" s="268">
        <v>0.75</v>
      </c>
      <c r="E9062" s="269">
        <v>4.5913652650832994E-5</v>
      </c>
      <c r="F9062" s="269">
        <v>6.309740837688711E-5</v>
      </c>
    </row>
    <row r="9063" ht="14.25" customHeight="1">
      <c r="A9063" s="267">
        <v>43654.0</v>
      </c>
      <c r="B9063" s="57">
        <v>189.0</v>
      </c>
      <c r="C9063" s="57">
        <v>38.0</v>
      </c>
      <c r="D9063" s="268">
        <v>0.770833333333333</v>
      </c>
      <c r="E9063" s="269">
        <v>3.317077027382448E-5</v>
      </c>
      <c r="F9063" s="269">
        <v>6.379849069218586E-5</v>
      </c>
    </row>
    <row r="9064" ht="14.25" customHeight="1">
      <c r="A9064" s="267">
        <v>43654.0</v>
      </c>
      <c r="B9064" s="57">
        <v>189.0</v>
      </c>
      <c r="C9064" s="57">
        <v>39.0</v>
      </c>
      <c r="D9064" s="268">
        <v>0.791666666666667</v>
      </c>
      <c r="E9064" s="269">
        <v>2.0737744912594378E-5</v>
      </c>
      <c r="F9064" s="269">
        <v>6.309740837688711E-5</v>
      </c>
    </row>
    <row r="9065" ht="14.25" customHeight="1">
      <c r="A9065" s="267">
        <v>43654.0</v>
      </c>
      <c r="B9065" s="57">
        <v>189.0</v>
      </c>
      <c r="C9065" s="57">
        <v>40.0</v>
      </c>
      <c r="D9065" s="268">
        <v>0.8125</v>
      </c>
      <c r="E9065" s="269">
        <v>9.561477548863291E-6</v>
      </c>
      <c r="F9065" s="269">
        <v>6.109431604746214E-5</v>
      </c>
    </row>
    <row r="9066" ht="14.25" customHeight="1">
      <c r="A9066" s="267">
        <v>43654.0</v>
      </c>
      <c r="B9066" s="57">
        <v>189.0</v>
      </c>
      <c r="C9066" s="57">
        <v>41.0</v>
      </c>
      <c r="D9066" s="268">
        <v>0.833333333333333</v>
      </c>
      <c r="E9066" s="269">
        <v>4.1354833994679045E-6</v>
      </c>
      <c r="F9066" s="269">
        <v>6.0393233732163374E-5</v>
      </c>
    </row>
    <row r="9067" ht="14.25" customHeight="1">
      <c r="A9067" s="267">
        <v>43654.0</v>
      </c>
      <c r="B9067" s="57">
        <v>189.0</v>
      </c>
      <c r="C9067" s="57">
        <v>42.0</v>
      </c>
      <c r="D9067" s="268">
        <v>0.854166666666667</v>
      </c>
      <c r="E9067" s="269">
        <v>1.8071430055323937E-7</v>
      </c>
      <c r="F9067" s="269">
        <v>5.959199680039339E-5</v>
      </c>
    </row>
    <row r="9068" ht="14.25" customHeight="1">
      <c r="A9068" s="267">
        <v>43654.0</v>
      </c>
      <c r="B9068" s="57">
        <v>189.0</v>
      </c>
      <c r="C9068" s="57">
        <v>43.0</v>
      </c>
      <c r="D9068" s="268">
        <v>0.875</v>
      </c>
      <c r="E9068" s="269">
        <v>0.0</v>
      </c>
      <c r="F9068" s="269">
        <v>6.0894006814519635E-5</v>
      </c>
    </row>
    <row r="9069" ht="14.25" customHeight="1">
      <c r="A9069" s="267">
        <v>43654.0</v>
      </c>
      <c r="B9069" s="57">
        <v>189.0</v>
      </c>
      <c r="C9069" s="57">
        <v>44.0</v>
      </c>
      <c r="D9069" s="268">
        <v>0.895833333333333</v>
      </c>
      <c r="E9069" s="269">
        <v>0.0</v>
      </c>
      <c r="F9069" s="269">
        <v>6.199570759570338E-5</v>
      </c>
    </row>
    <row r="9070" ht="14.25" customHeight="1">
      <c r="A9070" s="267">
        <v>43654.0</v>
      </c>
      <c r="B9070" s="57">
        <v>189.0</v>
      </c>
      <c r="C9070" s="57">
        <v>45.0</v>
      </c>
      <c r="D9070" s="268">
        <v>0.916666666666667</v>
      </c>
      <c r="E9070" s="269">
        <v>0.0</v>
      </c>
      <c r="F9070" s="269">
        <v>6.049338834863463E-5</v>
      </c>
    </row>
    <row r="9071" ht="14.25" customHeight="1">
      <c r="A9071" s="267">
        <v>43654.0</v>
      </c>
      <c r="B9071" s="57">
        <v>189.0</v>
      </c>
      <c r="C9071" s="57">
        <v>46.0</v>
      </c>
      <c r="D9071" s="268">
        <v>0.9375</v>
      </c>
      <c r="E9071" s="269">
        <v>0.0</v>
      </c>
      <c r="F9071" s="269">
        <v>5.6487203689784654E-5</v>
      </c>
    </row>
    <row r="9072" ht="14.25" customHeight="1">
      <c r="A9072" s="267">
        <v>43654.0</v>
      </c>
      <c r="B9072" s="57">
        <v>189.0</v>
      </c>
      <c r="C9072" s="57">
        <v>47.0</v>
      </c>
      <c r="D9072" s="268">
        <v>0.958333333333333</v>
      </c>
      <c r="E9072" s="269">
        <v>0.0</v>
      </c>
      <c r="F9072" s="269">
        <v>5.1980245948578425E-5</v>
      </c>
    </row>
    <row r="9073" ht="14.25" customHeight="1">
      <c r="A9073" s="267">
        <v>43654.0</v>
      </c>
      <c r="B9073" s="57">
        <v>189.0</v>
      </c>
      <c r="C9073" s="57">
        <v>48.0</v>
      </c>
      <c r="D9073" s="268">
        <v>0.979166666666667</v>
      </c>
      <c r="E9073" s="269">
        <v>0.0</v>
      </c>
      <c r="F9073" s="269">
        <v>4.6471742042659716E-5</v>
      </c>
    </row>
    <row r="9074" ht="14.25" customHeight="1">
      <c r="A9074" s="267">
        <v>43655.0</v>
      </c>
      <c r="B9074" s="57">
        <v>190.0</v>
      </c>
      <c r="C9074" s="57">
        <v>1.0</v>
      </c>
      <c r="D9074" s="268">
        <v>0.0</v>
      </c>
      <c r="E9074" s="269">
        <v>0.0</v>
      </c>
      <c r="F9074" s="269">
        <v>3.896014580731601E-5</v>
      </c>
    </row>
    <row r="9075" ht="14.25" customHeight="1">
      <c r="A9075" s="267">
        <v>43655.0</v>
      </c>
      <c r="B9075" s="57">
        <v>190.0</v>
      </c>
      <c r="C9075" s="57">
        <v>2.0</v>
      </c>
      <c r="D9075" s="268">
        <v>0.020833333333333332</v>
      </c>
      <c r="E9075" s="269">
        <v>0.0</v>
      </c>
      <c r="F9075" s="269">
        <v>3.515427038140853E-5</v>
      </c>
    </row>
    <row r="9076" ht="14.25" customHeight="1">
      <c r="A9076" s="267">
        <v>43655.0</v>
      </c>
      <c r="B9076" s="57">
        <v>190.0</v>
      </c>
      <c r="C9076" s="57">
        <v>3.0</v>
      </c>
      <c r="D9076" s="268">
        <v>0.0416666666666667</v>
      </c>
      <c r="E9076" s="269">
        <v>0.0</v>
      </c>
      <c r="F9076" s="269">
        <v>3.18491680378573E-5</v>
      </c>
    </row>
    <row r="9077" ht="14.25" customHeight="1">
      <c r="A9077" s="267">
        <v>43655.0</v>
      </c>
      <c r="B9077" s="57">
        <v>190.0</v>
      </c>
      <c r="C9077" s="57">
        <v>4.0</v>
      </c>
      <c r="D9077" s="268">
        <v>0.0625</v>
      </c>
      <c r="E9077" s="269">
        <v>0.0</v>
      </c>
      <c r="F9077" s="269">
        <v>2.9245148009604822E-5</v>
      </c>
    </row>
    <row r="9078" ht="14.25" customHeight="1">
      <c r="A9078" s="267">
        <v>43655.0</v>
      </c>
      <c r="B9078" s="57">
        <v>190.0</v>
      </c>
      <c r="C9078" s="57">
        <v>5.0</v>
      </c>
      <c r="D9078" s="268">
        <v>0.0833333333333333</v>
      </c>
      <c r="E9078" s="269">
        <v>0.0</v>
      </c>
      <c r="F9078" s="269">
        <v>2.784298337900733E-5</v>
      </c>
    </row>
    <row r="9079" ht="14.25" customHeight="1">
      <c r="A9079" s="267">
        <v>43655.0</v>
      </c>
      <c r="B9079" s="57">
        <v>190.0</v>
      </c>
      <c r="C9079" s="57">
        <v>6.0</v>
      </c>
      <c r="D9079" s="268">
        <v>0.104166666666667</v>
      </c>
      <c r="E9079" s="269">
        <v>0.0</v>
      </c>
      <c r="F9079" s="269">
        <v>2.724205568017983E-5</v>
      </c>
    </row>
    <row r="9080" ht="14.25" customHeight="1">
      <c r="A9080" s="267">
        <v>43655.0</v>
      </c>
      <c r="B9080" s="57">
        <v>190.0</v>
      </c>
      <c r="C9080" s="57">
        <v>7.0</v>
      </c>
      <c r="D9080" s="268">
        <v>0.125</v>
      </c>
      <c r="E9080" s="269">
        <v>0.0</v>
      </c>
      <c r="F9080" s="269">
        <v>2.724205568017983E-5</v>
      </c>
    </row>
    <row r="9081" ht="14.25" customHeight="1">
      <c r="A9081" s="267">
        <v>43655.0</v>
      </c>
      <c r="B9081" s="57">
        <v>190.0</v>
      </c>
      <c r="C9081" s="57">
        <v>8.0</v>
      </c>
      <c r="D9081" s="268">
        <v>0.145833333333333</v>
      </c>
      <c r="E9081" s="269">
        <v>0.0</v>
      </c>
      <c r="F9081" s="269">
        <v>2.614035489899609E-5</v>
      </c>
    </row>
    <row r="9082" ht="14.25" customHeight="1">
      <c r="A9082" s="267">
        <v>43655.0</v>
      </c>
      <c r="B9082" s="57">
        <v>190.0</v>
      </c>
      <c r="C9082" s="57">
        <v>9.0</v>
      </c>
      <c r="D9082" s="268">
        <v>0.166666666666667</v>
      </c>
      <c r="E9082" s="269">
        <v>1.3536626998459063E-6</v>
      </c>
      <c r="F9082" s="269">
        <v>2.6240509515467337E-5</v>
      </c>
    </row>
    <row r="9083" ht="14.25" customHeight="1">
      <c r="A9083" s="267">
        <v>43655.0</v>
      </c>
      <c r="B9083" s="57">
        <v>190.0</v>
      </c>
      <c r="C9083" s="57">
        <v>10.0</v>
      </c>
      <c r="D9083" s="268">
        <v>0.1875</v>
      </c>
      <c r="E9083" s="269">
        <v>2.659971026100703E-6</v>
      </c>
      <c r="F9083" s="269">
        <v>2.5739736433111092E-5</v>
      </c>
    </row>
    <row r="9084" ht="14.25" customHeight="1">
      <c r="A9084" s="267">
        <v>43655.0</v>
      </c>
      <c r="B9084" s="57">
        <v>190.0</v>
      </c>
      <c r="C9084" s="57">
        <v>11.0</v>
      </c>
      <c r="D9084" s="268">
        <v>0.208333333333333</v>
      </c>
      <c r="E9084" s="269">
        <v>6.321903068974602E-6</v>
      </c>
      <c r="F9084" s="269">
        <v>2.6340664131938587E-5</v>
      </c>
    </row>
    <row r="9085" ht="14.25" customHeight="1">
      <c r="A9085" s="267">
        <v>43655.0</v>
      </c>
      <c r="B9085" s="57">
        <v>190.0</v>
      </c>
      <c r="C9085" s="57">
        <v>12.0</v>
      </c>
      <c r="D9085" s="268">
        <v>0.229166666666667</v>
      </c>
      <c r="E9085" s="269">
        <v>1.3470099851040474E-5</v>
      </c>
      <c r="F9085" s="269">
        <v>2.5739736433111092E-5</v>
      </c>
    </row>
    <row r="9086" ht="14.25" customHeight="1">
      <c r="A9086" s="267">
        <v>43655.0</v>
      </c>
      <c r="B9086" s="57">
        <v>190.0</v>
      </c>
      <c r="C9086" s="57">
        <v>13.0</v>
      </c>
      <c r="D9086" s="268">
        <v>0.25</v>
      </c>
      <c r="E9086" s="269">
        <v>2.473706137991852E-5</v>
      </c>
      <c r="F9086" s="269">
        <v>2.934530262607607E-5</v>
      </c>
    </row>
    <row r="9087" ht="14.25" customHeight="1">
      <c r="A9087" s="267">
        <v>43655.0</v>
      </c>
      <c r="B9087" s="57">
        <v>190.0</v>
      </c>
      <c r="C9087" s="57">
        <v>14.0</v>
      </c>
      <c r="D9087" s="268">
        <v>0.270833333333333</v>
      </c>
      <c r="E9087" s="269">
        <v>4.516281824641047E-5</v>
      </c>
      <c r="F9087" s="269">
        <v>3.214963188727106E-5</v>
      </c>
    </row>
    <row r="9088" ht="14.25" customHeight="1">
      <c r="A9088" s="267">
        <v>43655.0</v>
      </c>
      <c r="B9088" s="57">
        <v>190.0</v>
      </c>
      <c r="C9088" s="57">
        <v>15.0</v>
      </c>
      <c r="D9088" s="268">
        <v>0.291666666666667</v>
      </c>
      <c r="E9088" s="269">
        <v>6.400758336279931E-5</v>
      </c>
      <c r="F9088" s="269">
        <v>3.6356125779063524E-5</v>
      </c>
    </row>
    <row r="9089" ht="14.25" customHeight="1">
      <c r="A9089" s="267">
        <v>43655.0</v>
      </c>
      <c r="B9089" s="57">
        <v>190.0</v>
      </c>
      <c r="C9089" s="57">
        <v>16.0</v>
      </c>
      <c r="D9089" s="268">
        <v>0.3125</v>
      </c>
      <c r="E9089" s="269">
        <v>7.2017133734237E-5</v>
      </c>
      <c r="F9089" s="269">
        <v>4.1363856602626E-5</v>
      </c>
    </row>
    <row r="9090" ht="14.25" customHeight="1">
      <c r="A9090" s="267">
        <v>43655.0</v>
      </c>
      <c r="B9090" s="57">
        <v>190.0</v>
      </c>
      <c r="C9090" s="57">
        <v>17.0</v>
      </c>
      <c r="D9090" s="268">
        <v>0.333333333333333</v>
      </c>
      <c r="E9090" s="269">
        <v>7.623287421861178E-5</v>
      </c>
      <c r="F9090" s="269">
        <v>4.7573442823843464E-5</v>
      </c>
    </row>
    <row r="9091" ht="14.25" customHeight="1">
      <c r="A9091" s="267">
        <v>43655.0</v>
      </c>
      <c r="B9091" s="57">
        <v>190.0</v>
      </c>
      <c r="C9091" s="57">
        <v>18.0</v>
      </c>
      <c r="D9091" s="268">
        <v>0.354166666666667</v>
      </c>
      <c r="E9091" s="269">
        <v>1.0188567212371853E-4</v>
      </c>
      <c r="F9091" s="269">
        <v>5.348256519564716E-5</v>
      </c>
    </row>
    <row r="9092" ht="14.25" customHeight="1">
      <c r="A9092" s="267">
        <v>43655.0</v>
      </c>
      <c r="B9092" s="57">
        <v>190.0</v>
      </c>
      <c r="C9092" s="57">
        <v>19.0</v>
      </c>
      <c r="D9092" s="268">
        <v>0.375</v>
      </c>
      <c r="E9092" s="269">
        <v>1.2460510766724309E-4</v>
      </c>
      <c r="F9092" s="269">
        <v>5.5786121374485906E-5</v>
      </c>
    </row>
    <row r="9093" ht="14.25" customHeight="1">
      <c r="A9093" s="267">
        <v>43655.0</v>
      </c>
      <c r="B9093" s="57">
        <v>190.0</v>
      </c>
      <c r="C9093" s="57">
        <v>20.0</v>
      </c>
      <c r="D9093" s="268">
        <v>0.395833333333333</v>
      </c>
      <c r="E9093" s="269">
        <v>1.432198297300074E-4</v>
      </c>
      <c r="F9093" s="269">
        <v>5.7789213703910896E-5</v>
      </c>
    </row>
    <row r="9094" ht="14.25" customHeight="1">
      <c r="A9094" s="267">
        <v>43655.0</v>
      </c>
      <c r="B9094" s="57">
        <v>190.0</v>
      </c>
      <c r="C9094" s="57">
        <v>21.0</v>
      </c>
      <c r="D9094" s="268">
        <v>0.416666666666667</v>
      </c>
      <c r="E9094" s="269">
        <v>1.5452975527855079E-4</v>
      </c>
      <c r="F9094" s="269">
        <v>5.758890447096841E-5</v>
      </c>
    </row>
    <row r="9095" ht="14.25" customHeight="1">
      <c r="A9095" s="267">
        <v>43655.0</v>
      </c>
      <c r="B9095" s="57">
        <v>190.0</v>
      </c>
      <c r="C9095" s="57">
        <v>22.0</v>
      </c>
      <c r="D9095" s="268">
        <v>0.4375</v>
      </c>
      <c r="E9095" s="269">
        <v>1.8914482293916487E-4</v>
      </c>
      <c r="F9095" s="269">
        <v>5.478457520977341E-5</v>
      </c>
    </row>
    <row r="9096" ht="14.25" customHeight="1">
      <c r="A9096" s="267">
        <v>43655.0</v>
      </c>
      <c r="B9096" s="57">
        <v>190.0</v>
      </c>
      <c r="C9096" s="57">
        <v>23.0</v>
      </c>
      <c r="D9096" s="268">
        <v>0.458333333333333</v>
      </c>
      <c r="E9096" s="269">
        <v>1.9715477613284777E-4</v>
      </c>
      <c r="F9096" s="269">
        <v>5.598643060742841E-5</v>
      </c>
    </row>
    <row r="9097" ht="14.25" customHeight="1">
      <c r="A9097" s="267">
        <v>43655.0</v>
      </c>
      <c r="B9097" s="57">
        <v>190.0</v>
      </c>
      <c r="C9097" s="57">
        <v>24.0</v>
      </c>
      <c r="D9097" s="268">
        <v>0.479166666666667</v>
      </c>
      <c r="E9097" s="269">
        <v>2.0402435486935593E-4</v>
      </c>
      <c r="F9097" s="269">
        <v>5.5786121374485906E-5</v>
      </c>
    </row>
    <row r="9098" ht="14.25" customHeight="1">
      <c r="A9098" s="267">
        <v>43655.0</v>
      </c>
      <c r="B9098" s="57">
        <v>190.0</v>
      </c>
      <c r="C9098" s="57">
        <v>25.0</v>
      </c>
      <c r="D9098" s="268">
        <v>0.5</v>
      </c>
      <c r="E9098" s="269">
        <v>2.343206626484298E-4</v>
      </c>
      <c r="F9098" s="269">
        <v>5.71882860050834E-5</v>
      </c>
    </row>
    <row r="9099" ht="14.25" customHeight="1">
      <c r="A9099" s="267">
        <v>43655.0</v>
      </c>
      <c r="B9099" s="57">
        <v>190.0</v>
      </c>
      <c r="C9099" s="57">
        <v>26.0</v>
      </c>
      <c r="D9099" s="268">
        <v>0.520833333333333</v>
      </c>
      <c r="E9099" s="269">
        <v>1.9875955542138752E-4</v>
      </c>
      <c r="F9099" s="269">
        <v>5.6286894456842146E-5</v>
      </c>
    </row>
    <row r="9100" ht="14.25" customHeight="1">
      <c r="A9100" s="267">
        <v>43655.0</v>
      </c>
      <c r="B9100" s="57">
        <v>190.0</v>
      </c>
      <c r="C9100" s="57">
        <v>27.0</v>
      </c>
      <c r="D9100" s="268">
        <v>0.541666666666667</v>
      </c>
      <c r="E9100" s="269">
        <v>1.87597298359463E-4</v>
      </c>
      <c r="F9100" s="269">
        <v>5.308194672976218E-5</v>
      </c>
    </row>
    <row r="9101" ht="14.25" customHeight="1">
      <c r="A9101" s="267">
        <v>43655.0</v>
      </c>
      <c r="B9101" s="57">
        <v>190.0</v>
      </c>
      <c r="C9101" s="57">
        <v>28.0</v>
      </c>
      <c r="D9101" s="268">
        <v>0.5625</v>
      </c>
      <c r="E9101" s="269">
        <v>2.2240305962856153E-4</v>
      </c>
      <c r="F9101" s="269">
        <v>5.288163749681968E-5</v>
      </c>
    </row>
    <row r="9102" ht="14.25" customHeight="1">
      <c r="A9102" s="267">
        <v>43655.0</v>
      </c>
      <c r="B9102" s="57">
        <v>190.0</v>
      </c>
      <c r="C9102" s="57">
        <v>29.0</v>
      </c>
      <c r="D9102" s="268">
        <v>0.583333333333333</v>
      </c>
      <c r="E9102" s="269">
        <v>1.8764925985393255E-4</v>
      </c>
      <c r="F9102" s="269">
        <v>5.258117364740593E-5</v>
      </c>
    </row>
    <row r="9103" ht="14.25" customHeight="1">
      <c r="A9103" s="267">
        <v>43655.0</v>
      </c>
      <c r="B9103" s="57">
        <v>190.0</v>
      </c>
      <c r="C9103" s="57">
        <v>30.0</v>
      </c>
      <c r="D9103" s="268">
        <v>0.604166666666667</v>
      </c>
      <c r="E9103" s="269">
        <v>1.7422379451471714E-4</v>
      </c>
      <c r="F9103" s="269">
        <v>5.368287442858966E-5</v>
      </c>
    </row>
    <row r="9104" ht="14.25" customHeight="1">
      <c r="A9104" s="267">
        <v>43655.0</v>
      </c>
      <c r="B9104" s="57">
        <v>190.0</v>
      </c>
      <c r="C9104" s="57">
        <v>31.0</v>
      </c>
      <c r="D9104" s="268">
        <v>0.625</v>
      </c>
      <c r="E9104" s="269">
        <v>1.5674134172106075E-4</v>
      </c>
      <c r="F9104" s="269">
        <v>5.238086441446342E-5</v>
      </c>
    </row>
    <row r="9105" ht="14.25" customHeight="1">
      <c r="A9105" s="267">
        <v>43655.0</v>
      </c>
      <c r="B9105" s="57">
        <v>190.0</v>
      </c>
      <c r="C9105" s="57">
        <v>32.0</v>
      </c>
      <c r="D9105" s="268">
        <v>0.645833333333333</v>
      </c>
      <c r="E9105" s="269">
        <v>1.5851692950243757E-4</v>
      </c>
      <c r="F9105" s="269">
        <v>5.3783029045060915E-5</v>
      </c>
    </row>
    <row r="9106" ht="14.25" customHeight="1">
      <c r="A9106" s="267">
        <v>43655.0</v>
      </c>
      <c r="B9106" s="57">
        <v>190.0</v>
      </c>
      <c r="C9106" s="57">
        <v>33.0</v>
      </c>
      <c r="D9106" s="268">
        <v>0.666666666666667</v>
      </c>
      <c r="E9106" s="269">
        <v>1.3982584753679874E-4</v>
      </c>
      <c r="F9106" s="269">
        <v>5.368287442858966E-5</v>
      </c>
    </row>
    <row r="9107" ht="14.25" customHeight="1">
      <c r="A9107" s="267">
        <v>43655.0</v>
      </c>
      <c r="B9107" s="57">
        <v>190.0</v>
      </c>
      <c r="C9107" s="57">
        <v>34.0</v>
      </c>
      <c r="D9107" s="268">
        <v>0.6875</v>
      </c>
      <c r="E9107" s="269">
        <v>1.1702749711501807E-4</v>
      </c>
      <c r="F9107" s="269">
        <v>5.448411136035966E-5</v>
      </c>
    </row>
    <row r="9108" ht="14.25" customHeight="1">
      <c r="A9108" s="267">
        <v>43655.0</v>
      </c>
      <c r="B9108" s="57">
        <v>190.0</v>
      </c>
      <c r="C9108" s="57">
        <v>35.0</v>
      </c>
      <c r="D9108" s="268">
        <v>0.708333333333333</v>
      </c>
      <c r="E9108" s="269">
        <v>9.606615146538911E-5</v>
      </c>
      <c r="F9108" s="269">
        <v>5.8890914485094645E-5</v>
      </c>
    </row>
    <row r="9109" ht="14.25" customHeight="1">
      <c r="A9109" s="267">
        <v>43655.0</v>
      </c>
      <c r="B9109" s="57">
        <v>190.0</v>
      </c>
      <c r="C9109" s="57">
        <v>36.0</v>
      </c>
      <c r="D9109" s="268">
        <v>0.729166666666667</v>
      </c>
      <c r="E9109" s="269">
        <v>8.056182127575764E-5</v>
      </c>
      <c r="F9109" s="269">
        <v>6.229617144511711E-5</v>
      </c>
    </row>
    <row r="9110" ht="14.25" customHeight="1">
      <c r="A9110" s="267">
        <v>43655.0</v>
      </c>
      <c r="B9110" s="57">
        <v>190.0</v>
      </c>
      <c r="C9110" s="57">
        <v>37.0</v>
      </c>
      <c r="D9110" s="268">
        <v>0.75</v>
      </c>
      <c r="E9110" s="269">
        <v>5.729637337098544E-5</v>
      </c>
      <c r="F9110" s="269">
        <v>6.099416143099088E-5</v>
      </c>
    </row>
    <row r="9111" ht="14.25" customHeight="1">
      <c r="A9111" s="267">
        <v>43655.0</v>
      </c>
      <c r="B9111" s="57">
        <v>190.0</v>
      </c>
      <c r="C9111" s="57">
        <v>38.0</v>
      </c>
      <c r="D9111" s="268">
        <v>0.770833333333333</v>
      </c>
      <c r="E9111" s="269">
        <v>3.999804641372865E-5</v>
      </c>
      <c r="F9111" s="269">
        <v>6.459972762395585E-5</v>
      </c>
    </row>
    <row r="9112" ht="14.25" customHeight="1">
      <c r="A9112" s="267">
        <v>43655.0</v>
      </c>
      <c r="B9112" s="57">
        <v>190.0</v>
      </c>
      <c r="C9112" s="57">
        <v>39.0</v>
      </c>
      <c r="D9112" s="268">
        <v>0.791666666666667</v>
      </c>
      <c r="E9112" s="269">
        <v>2.381455942424477E-5</v>
      </c>
      <c r="F9112" s="269">
        <v>6.239632606158836E-5</v>
      </c>
    </row>
    <row r="9113" ht="14.25" customHeight="1">
      <c r="A9113" s="267">
        <v>43655.0</v>
      </c>
      <c r="B9113" s="57">
        <v>190.0</v>
      </c>
      <c r="C9113" s="57">
        <v>40.0</v>
      </c>
      <c r="D9113" s="268">
        <v>0.8125</v>
      </c>
      <c r="E9113" s="269">
        <v>1.0496053527493833E-5</v>
      </c>
      <c r="F9113" s="269">
        <v>5.949184218392214E-5</v>
      </c>
    </row>
    <row r="9114" ht="14.25" customHeight="1">
      <c r="A9114" s="267">
        <v>43655.0</v>
      </c>
      <c r="B9114" s="57">
        <v>190.0</v>
      </c>
      <c r="C9114" s="57">
        <v>41.0</v>
      </c>
      <c r="D9114" s="268">
        <v>0.833333333333333</v>
      </c>
      <c r="E9114" s="269">
        <v>4.187418118606977E-6</v>
      </c>
      <c r="F9114" s="269">
        <v>5.808967755332465E-5</v>
      </c>
    </row>
    <row r="9115" ht="14.25" customHeight="1">
      <c r="A9115" s="267">
        <v>43655.0</v>
      </c>
      <c r="B9115" s="57">
        <v>190.0</v>
      </c>
      <c r="C9115" s="57">
        <v>42.0</v>
      </c>
      <c r="D9115" s="268">
        <v>0.854166666666667</v>
      </c>
      <c r="E9115" s="269">
        <v>1.9438491603550518E-7</v>
      </c>
      <c r="F9115" s="269">
        <v>5.728844062155465E-5</v>
      </c>
    </row>
    <row r="9116" ht="14.25" customHeight="1">
      <c r="A9116" s="267">
        <v>43655.0</v>
      </c>
      <c r="B9116" s="57">
        <v>190.0</v>
      </c>
      <c r="C9116" s="57">
        <v>43.0</v>
      </c>
      <c r="D9116" s="268">
        <v>0.875</v>
      </c>
      <c r="E9116" s="269">
        <v>0.0</v>
      </c>
      <c r="F9116" s="269">
        <v>5.7789213703910896E-5</v>
      </c>
    </row>
    <row r="9117" ht="14.25" customHeight="1">
      <c r="A9117" s="267">
        <v>43655.0</v>
      </c>
      <c r="B9117" s="57">
        <v>190.0</v>
      </c>
      <c r="C9117" s="57">
        <v>44.0</v>
      </c>
      <c r="D9117" s="268">
        <v>0.895833333333333</v>
      </c>
      <c r="E9117" s="269">
        <v>0.0</v>
      </c>
      <c r="F9117" s="269">
        <v>5.909122371803713E-5</v>
      </c>
    </row>
    <row r="9118" ht="14.25" customHeight="1">
      <c r="A9118" s="267">
        <v>43655.0</v>
      </c>
      <c r="B9118" s="57">
        <v>190.0</v>
      </c>
      <c r="C9118" s="57">
        <v>45.0</v>
      </c>
      <c r="D9118" s="268">
        <v>0.916666666666667</v>
      </c>
      <c r="E9118" s="269">
        <v>0.0</v>
      </c>
      <c r="F9118" s="269">
        <v>5.728844062155465E-5</v>
      </c>
    </row>
    <row r="9119" ht="14.25" customHeight="1">
      <c r="A9119" s="267">
        <v>43655.0</v>
      </c>
      <c r="B9119" s="57">
        <v>190.0</v>
      </c>
      <c r="C9119" s="57">
        <v>46.0</v>
      </c>
      <c r="D9119" s="268">
        <v>0.9375</v>
      </c>
      <c r="E9119" s="269">
        <v>0.0</v>
      </c>
      <c r="F9119" s="269">
        <v>5.588627599095715E-5</v>
      </c>
    </row>
    <row r="9120" ht="14.25" customHeight="1">
      <c r="A9120" s="267">
        <v>43655.0</v>
      </c>
      <c r="B9120" s="57">
        <v>190.0</v>
      </c>
      <c r="C9120" s="57">
        <v>47.0</v>
      </c>
      <c r="D9120" s="268">
        <v>0.958333333333333</v>
      </c>
      <c r="E9120" s="269">
        <v>0.0</v>
      </c>
      <c r="F9120" s="269">
        <v>5.047792670150969E-5</v>
      </c>
    </row>
    <row r="9121" ht="14.25" customHeight="1">
      <c r="A9121" s="267">
        <v>43655.0</v>
      </c>
      <c r="B9121" s="57">
        <v>190.0</v>
      </c>
      <c r="C9121" s="57">
        <v>48.0</v>
      </c>
      <c r="D9121" s="268">
        <v>0.979166666666667</v>
      </c>
      <c r="E9121" s="269">
        <v>0.0</v>
      </c>
      <c r="F9121" s="269">
        <v>4.667205127560222E-5</v>
      </c>
    </row>
    <row r="9122" ht="14.25" customHeight="1">
      <c r="A9122" s="267">
        <v>43656.0</v>
      </c>
      <c r="B9122" s="57">
        <v>191.0</v>
      </c>
      <c r="C9122" s="57">
        <v>1.0</v>
      </c>
      <c r="D9122" s="268">
        <v>0.0</v>
      </c>
      <c r="E9122" s="269">
        <v>0.0</v>
      </c>
      <c r="F9122" s="269">
        <v>4.07629289037985E-5</v>
      </c>
    </row>
    <row r="9123" ht="14.25" customHeight="1">
      <c r="A9123" s="267">
        <v>43656.0</v>
      </c>
      <c r="B9123" s="57">
        <v>191.0</v>
      </c>
      <c r="C9123" s="57">
        <v>2.0</v>
      </c>
      <c r="D9123" s="268">
        <v>0.020833333333333332</v>
      </c>
      <c r="E9123" s="269">
        <v>0.0</v>
      </c>
      <c r="F9123" s="269">
        <v>3.605566192964978E-5</v>
      </c>
    </row>
    <row r="9124" ht="14.25" customHeight="1">
      <c r="A9124" s="267">
        <v>43656.0</v>
      </c>
      <c r="B9124" s="57">
        <v>191.0</v>
      </c>
      <c r="C9124" s="57">
        <v>3.0</v>
      </c>
      <c r="D9124" s="268">
        <v>0.0416666666666667</v>
      </c>
      <c r="E9124" s="269">
        <v>0.0</v>
      </c>
      <c r="F9124" s="269">
        <v>3.3151178051983545E-5</v>
      </c>
    </row>
    <row r="9125" ht="14.25" customHeight="1">
      <c r="A9125" s="267">
        <v>43656.0</v>
      </c>
      <c r="B9125" s="57">
        <v>191.0</v>
      </c>
      <c r="C9125" s="57">
        <v>4.0</v>
      </c>
      <c r="D9125" s="268">
        <v>0.0625</v>
      </c>
      <c r="E9125" s="269">
        <v>0.0</v>
      </c>
      <c r="F9125" s="269">
        <v>3.054715802373107E-5</v>
      </c>
    </row>
    <row r="9126" ht="14.25" customHeight="1">
      <c r="A9126" s="267">
        <v>43656.0</v>
      </c>
      <c r="B9126" s="57">
        <v>191.0</v>
      </c>
      <c r="C9126" s="57">
        <v>5.0</v>
      </c>
      <c r="D9126" s="268">
        <v>0.0833333333333333</v>
      </c>
      <c r="E9126" s="269">
        <v>0.0</v>
      </c>
      <c r="F9126" s="269">
        <v>2.8544065694306077E-5</v>
      </c>
    </row>
    <row r="9127" ht="14.25" customHeight="1">
      <c r="A9127" s="267">
        <v>43656.0</v>
      </c>
      <c r="B9127" s="57">
        <v>191.0</v>
      </c>
      <c r="C9127" s="57">
        <v>6.0</v>
      </c>
      <c r="D9127" s="268">
        <v>0.104166666666667</v>
      </c>
      <c r="E9127" s="269">
        <v>0.0</v>
      </c>
      <c r="F9127" s="269">
        <v>2.7642674146064832E-5</v>
      </c>
    </row>
    <row r="9128" ht="14.25" customHeight="1">
      <c r="A9128" s="267">
        <v>43656.0</v>
      </c>
      <c r="B9128" s="57">
        <v>191.0</v>
      </c>
      <c r="C9128" s="57">
        <v>7.0</v>
      </c>
      <c r="D9128" s="268">
        <v>0.125</v>
      </c>
      <c r="E9128" s="269">
        <v>0.0</v>
      </c>
      <c r="F9128" s="269">
        <v>2.7141901063708585E-5</v>
      </c>
    </row>
    <row r="9129" ht="14.25" customHeight="1">
      <c r="A9129" s="267">
        <v>43656.0</v>
      </c>
      <c r="B9129" s="57">
        <v>191.0</v>
      </c>
      <c r="C9129" s="57">
        <v>8.0</v>
      </c>
      <c r="D9129" s="268">
        <v>0.145833333333333</v>
      </c>
      <c r="E9129" s="269">
        <v>0.0</v>
      </c>
      <c r="F9129" s="269">
        <v>2.644081874840984E-5</v>
      </c>
    </row>
    <row r="9130" ht="14.25" customHeight="1">
      <c r="A9130" s="267">
        <v>43656.0</v>
      </c>
      <c r="B9130" s="57">
        <v>191.0</v>
      </c>
      <c r="C9130" s="57">
        <v>9.0</v>
      </c>
      <c r="D9130" s="268">
        <v>0.166666666666667</v>
      </c>
      <c r="E9130" s="269">
        <v>1.6090707564206054E-6</v>
      </c>
      <c r="F9130" s="269">
        <v>2.594004566605359E-5</v>
      </c>
    </row>
    <row r="9131" ht="14.25" customHeight="1">
      <c r="A9131" s="267">
        <v>43656.0</v>
      </c>
      <c r="B9131" s="57">
        <v>191.0</v>
      </c>
      <c r="C9131" s="57">
        <v>10.0</v>
      </c>
      <c r="D9131" s="268">
        <v>0.1875</v>
      </c>
      <c r="E9131" s="269">
        <v>4.261643512684804E-6</v>
      </c>
      <c r="F9131" s="269">
        <v>2.5138808734283598E-5</v>
      </c>
    </row>
    <row r="9132" ht="14.25" customHeight="1">
      <c r="A9132" s="267">
        <v>43656.0</v>
      </c>
      <c r="B9132" s="57">
        <v>191.0</v>
      </c>
      <c r="C9132" s="57">
        <v>11.0</v>
      </c>
      <c r="D9132" s="268">
        <v>0.208333333333333</v>
      </c>
      <c r="E9132" s="269">
        <v>9.74616482373263E-6</v>
      </c>
      <c r="F9132" s="269">
        <v>2.6340664131938587E-5</v>
      </c>
    </row>
    <row r="9133" ht="14.25" customHeight="1">
      <c r="A9133" s="267">
        <v>43656.0</v>
      </c>
      <c r="B9133" s="57">
        <v>191.0</v>
      </c>
      <c r="C9133" s="57">
        <v>12.0</v>
      </c>
      <c r="D9133" s="268">
        <v>0.229166666666667</v>
      </c>
      <c r="E9133" s="269">
        <v>1.8178615636571677E-5</v>
      </c>
      <c r="F9133" s="269">
        <v>2.614035489899609E-5</v>
      </c>
    </row>
    <row r="9134" ht="14.25" customHeight="1">
      <c r="A9134" s="267">
        <v>43656.0</v>
      </c>
      <c r="B9134" s="57">
        <v>191.0</v>
      </c>
      <c r="C9134" s="57">
        <v>13.0</v>
      </c>
      <c r="D9134" s="268">
        <v>0.25</v>
      </c>
      <c r="E9134" s="269">
        <v>2.6857961918654133E-5</v>
      </c>
      <c r="F9134" s="269">
        <v>2.8043292611949826E-5</v>
      </c>
    </row>
    <row r="9135" ht="14.25" customHeight="1">
      <c r="A9135" s="267">
        <v>43656.0</v>
      </c>
      <c r="B9135" s="57">
        <v>191.0</v>
      </c>
      <c r="C9135" s="57">
        <v>14.0</v>
      </c>
      <c r="D9135" s="268">
        <v>0.270833333333333</v>
      </c>
      <c r="E9135" s="269">
        <v>3.8673685535635576E-5</v>
      </c>
      <c r="F9135" s="269">
        <v>2.934530262607607E-5</v>
      </c>
    </row>
    <row r="9136" ht="14.25" customHeight="1">
      <c r="A9136" s="267">
        <v>43656.0</v>
      </c>
      <c r="B9136" s="57">
        <v>191.0</v>
      </c>
      <c r="C9136" s="57">
        <v>15.0</v>
      </c>
      <c r="D9136" s="268">
        <v>0.291666666666667</v>
      </c>
      <c r="E9136" s="269">
        <v>5.181263960223134E-5</v>
      </c>
      <c r="F9136" s="269">
        <v>3.30510234355123E-5</v>
      </c>
    </row>
    <row r="9137" ht="14.25" customHeight="1">
      <c r="A9137" s="267">
        <v>43656.0</v>
      </c>
      <c r="B9137" s="57">
        <v>191.0</v>
      </c>
      <c r="C9137" s="57">
        <v>16.0</v>
      </c>
      <c r="D9137" s="268">
        <v>0.3125</v>
      </c>
      <c r="E9137" s="269">
        <v>7.060112928293447E-5</v>
      </c>
      <c r="F9137" s="269">
        <v>3.7658135793189774E-5</v>
      </c>
    </row>
    <row r="9138" ht="14.25" customHeight="1">
      <c r="A9138" s="267">
        <v>43656.0</v>
      </c>
      <c r="B9138" s="57">
        <v>191.0</v>
      </c>
      <c r="C9138" s="57">
        <v>17.0</v>
      </c>
      <c r="D9138" s="268">
        <v>0.333333333333333</v>
      </c>
      <c r="E9138" s="269">
        <v>8.057365566971308E-5</v>
      </c>
      <c r="F9138" s="269">
        <v>4.446864971323474E-5</v>
      </c>
    </row>
    <row r="9139" ht="14.25" customHeight="1">
      <c r="A9139" s="267">
        <v>43656.0</v>
      </c>
      <c r="B9139" s="57">
        <v>191.0</v>
      </c>
      <c r="C9139" s="57">
        <v>18.0</v>
      </c>
      <c r="D9139" s="268">
        <v>0.354166666666667</v>
      </c>
      <c r="E9139" s="269">
        <v>9.584117975516058E-5</v>
      </c>
      <c r="F9139" s="269">
        <v>5.0277617468567196E-5</v>
      </c>
    </row>
    <row r="9140" ht="14.25" customHeight="1">
      <c r="A9140" s="267">
        <v>43656.0</v>
      </c>
      <c r="B9140" s="57">
        <v>191.0</v>
      </c>
      <c r="C9140" s="57">
        <v>19.0</v>
      </c>
      <c r="D9140" s="268">
        <v>0.375</v>
      </c>
      <c r="E9140" s="269">
        <v>1.1225664280452664E-4</v>
      </c>
      <c r="F9140" s="269">
        <v>5.4684420593302164E-5</v>
      </c>
    </row>
    <row r="9141" ht="14.25" customHeight="1">
      <c r="A9141" s="267">
        <v>43656.0</v>
      </c>
      <c r="B9141" s="57">
        <v>191.0</v>
      </c>
      <c r="C9141" s="57">
        <v>20.0</v>
      </c>
      <c r="D9141" s="268">
        <v>0.395833333333333</v>
      </c>
      <c r="E9141" s="269">
        <v>1.404327711750579E-4</v>
      </c>
      <c r="F9141" s="269">
        <v>5.6387049073313414E-5</v>
      </c>
    </row>
    <row r="9142" ht="14.25" customHeight="1">
      <c r="A9142" s="267">
        <v>43656.0</v>
      </c>
      <c r="B9142" s="57">
        <v>191.0</v>
      </c>
      <c r="C9142" s="57">
        <v>21.0</v>
      </c>
      <c r="D9142" s="268">
        <v>0.416666666666667</v>
      </c>
      <c r="E9142" s="269">
        <v>1.468459655480898E-4</v>
      </c>
      <c r="F9142" s="269">
        <v>5.758890447096841E-5</v>
      </c>
    </row>
    <row r="9143" ht="14.25" customHeight="1">
      <c r="A9143" s="267">
        <v>43656.0</v>
      </c>
      <c r="B9143" s="57">
        <v>191.0</v>
      </c>
      <c r="C9143" s="57">
        <v>22.0</v>
      </c>
      <c r="D9143" s="268">
        <v>0.4375</v>
      </c>
      <c r="E9143" s="269">
        <v>1.4785549237603416E-4</v>
      </c>
      <c r="F9143" s="269">
        <v>5.879075986862339E-5</v>
      </c>
    </row>
    <row r="9144" ht="14.25" customHeight="1">
      <c r="A9144" s="267">
        <v>43656.0</v>
      </c>
      <c r="B9144" s="57">
        <v>191.0</v>
      </c>
      <c r="C9144" s="57">
        <v>23.0</v>
      </c>
      <c r="D9144" s="268">
        <v>0.458333333333333</v>
      </c>
      <c r="E9144" s="269">
        <v>1.4028737343231635E-4</v>
      </c>
      <c r="F9144" s="269">
        <v>5.8890914485094645E-5</v>
      </c>
    </row>
    <row r="9145" ht="14.25" customHeight="1">
      <c r="A9145" s="267">
        <v>43656.0</v>
      </c>
      <c r="B9145" s="57">
        <v>191.0</v>
      </c>
      <c r="C9145" s="57">
        <v>24.0</v>
      </c>
      <c r="D9145" s="268">
        <v>0.479166666666667</v>
      </c>
      <c r="E9145" s="269">
        <v>1.515660257744105E-4</v>
      </c>
      <c r="F9145" s="269">
        <v>6.0393233732163374E-5</v>
      </c>
    </row>
    <row r="9146" ht="14.25" customHeight="1">
      <c r="A9146" s="267">
        <v>43656.0</v>
      </c>
      <c r="B9146" s="57">
        <v>191.0</v>
      </c>
      <c r="C9146" s="57">
        <v>25.0</v>
      </c>
      <c r="D9146" s="268">
        <v>0.5</v>
      </c>
      <c r="E9146" s="269">
        <v>1.5359351159944775E-4</v>
      </c>
      <c r="F9146" s="269">
        <v>5.9291532950979645E-5</v>
      </c>
    </row>
    <row r="9147" ht="14.25" customHeight="1">
      <c r="A9147" s="267">
        <v>43656.0</v>
      </c>
      <c r="B9147" s="57">
        <v>191.0</v>
      </c>
      <c r="C9147" s="57">
        <v>26.0</v>
      </c>
      <c r="D9147" s="268">
        <v>0.520833333333333</v>
      </c>
      <c r="E9147" s="269">
        <v>1.5425513913642138E-4</v>
      </c>
      <c r="F9147" s="269">
        <v>5.869060525215214E-5</v>
      </c>
    </row>
    <row r="9148" ht="14.25" customHeight="1">
      <c r="A9148" s="267">
        <v>43656.0</v>
      </c>
      <c r="B9148" s="57">
        <v>191.0</v>
      </c>
      <c r="C9148" s="57">
        <v>27.0</v>
      </c>
      <c r="D9148" s="268">
        <v>0.541666666666667</v>
      </c>
      <c r="E9148" s="269">
        <v>1.523592292336334E-4</v>
      </c>
      <c r="F9148" s="269">
        <v>5.909122371803713E-5</v>
      </c>
    </row>
    <row r="9149" ht="14.25" customHeight="1">
      <c r="A9149" s="267">
        <v>43656.0</v>
      </c>
      <c r="B9149" s="57">
        <v>191.0</v>
      </c>
      <c r="C9149" s="57">
        <v>28.0</v>
      </c>
      <c r="D9149" s="268">
        <v>0.5625</v>
      </c>
      <c r="E9149" s="269">
        <v>1.4935621987840445E-4</v>
      </c>
      <c r="F9149" s="269">
        <v>5.498488444271591E-5</v>
      </c>
    </row>
    <row r="9150" ht="14.25" customHeight="1">
      <c r="A9150" s="267">
        <v>43656.0</v>
      </c>
      <c r="B9150" s="57">
        <v>191.0</v>
      </c>
      <c r="C9150" s="57">
        <v>29.0</v>
      </c>
      <c r="D9150" s="268">
        <v>0.583333333333333</v>
      </c>
      <c r="E9150" s="269">
        <v>1.4066981519205473E-4</v>
      </c>
      <c r="F9150" s="269">
        <v>5.4383956743888416E-5</v>
      </c>
    </row>
    <row r="9151" ht="14.25" customHeight="1">
      <c r="A9151" s="267">
        <v>43656.0</v>
      </c>
      <c r="B9151" s="57">
        <v>191.0</v>
      </c>
      <c r="C9151" s="57">
        <v>30.0</v>
      </c>
      <c r="D9151" s="268">
        <v>0.604166666666667</v>
      </c>
      <c r="E9151" s="269">
        <v>1.3913334659500535E-4</v>
      </c>
      <c r="F9151" s="269">
        <v>5.45842659768309E-5</v>
      </c>
    </row>
    <row r="9152" ht="14.25" customHeight="1">
      <c r="A9152" s="267">
        <v>43656.0</v>
      </c>
      <c r="B9152" s="57">
        <v>191.0</v>
      </c>
      <c r="C9152" s="57">
        <v>31.0</v>
      </c>
      <c r="D9152" s="268">
        <v>0.625</v>
      </c>
      <c r="E9152" s="269">
        <v>1.2292814210889771E-4</v>
      </c>
      <c r="F9152" s="269">
        <v>5.5085039059187164E-5</v>
      </c>
    </row>
    <row r="9153" ht="14.25" customHeight="1">
      <c r="A9153" s="267">
        <v>43656.0</v>
      </c>
      <c r="B9153" s="57">
        <v>191.0</v>
      </c>
      <c r="C9153" s="57">
        <v>32.0</v>
      </c>
      <c r="D9153" s="268">
        <v>0.645833333333333</v>
      </c>
      <c r="E9153" s="269">
        <v>1.047471852202335E-4</v>
      </c>
      <c r="F9153" s="269">
        <v>5.558581214154341E-5</v>
      </c>
    </row>
    <row r="9154" ht="14.25" customHeight="1">
      <c r="A9154" s="267">
        <v>43656.0</v>
      </c>
      <c r="B9154" s="57">
        <v>191.0</v>
      </c>
      <c r="C9154" s="57">
        <v>33.0</v>
      </c>
      <c r="D9154" s="268">
        <v>0.666666666666667</v>
      </c>
      <c r="E9154" s="269">
        <v>9.144603104441776E-5</v>
      </c>
      <c r="F9154" s="269">
        <v>5.768905908743964E-5</v>
      </c>
    </row>
    <row r="9155" ht="14.25" customHeight="1">
      <c r="A9155" s="267">
        <v>43656.0</v>
      </c>
      <c r="B9155" s="57">
        <v>191.0</v>
      </c>
      <c r="C9155" s="57">
        <v>34.0</v>
      </c>
      <c r="D9155" s="268">
        <v>0.6875</v>
      </c>
      <c r="E9155" s="269">
        <v>7.66819306606819E-5</v>
      </c>
      <c r="F9155" s="269">
        <v>6.069369758157713E-5</v>
      </c>
    </row>
    <row r="9156" ht="14.25" customHeight="1">
      <c r="A9156" s="267">
        <v>43656.0</v>
      </c>
      <c r="B9156" s="57">
        <v>191.0</v>
      </c>
      <c r="C9156" s="57">
        <v>35.0</v>
      </c>
      <c r="D9156" s="268">
        <v>0.708333333333333</v>
      </c>
      <c r="E9156" s="269">
        <v>6.306136904611483E-5</v>
      </c>
      <c r="F9156" s="269">
        <v>6.279694452747336E-5</v>
      </c>
    </row>
    <row r="9157" ht="14.25" customHeight="1">
      <c r="A9157" s="267">
        <v>43656.0</v>
      </c>
      <c r="B9157" s="57">
        <v>191.0</v>
      </c>
      <c r="C9157" s="57">
        <v>36.0</v>
      </c>
      <c r="D9157" s="268">
        <v>0.729166666666667</v>
      </c>
      <c r="E9157" s="269">
        <v>5.154320488088982E-5</v>
      </c>
      <c r="F9157" s="269">
        <v>6.399879992512835E-5</v>
      </c>
    </row>
    <row r="9158" ht="14.25" customHeight="1">
      <c r="A9158" s="267">
        <v>43656.0</v>
      </c>
      <c r="B9158" s="57">
        <v>191.0</v>
      </c>
      <c r="C9158" s="57">
        <v>37.0</v>
      </c>
      <c r="D9158" s="268">
        <v>0.75</v>
      </c>
      <c r="E9158" s="269">
        <v>4.17064458996497E-5</v>
      </c>
      <c r="F9158" s="269">
        <v>6.409895454159961E-5</v>
      </c>
    </row>
    <row r="9159" ht="14.25" customHeight="1">
      <c r="A9159" s="267">
        <v>43656.0</v>
      </c>
      <c r="B9159" s="57">
        <v>191.0</v>
      </c>
      <c r="C9159" s="57">
        <v>38.0</v>
      </c>
      <c r="D9159" s="268">
        <v>0.770833333333333</v>
      </c>
      <c r="E9159" s="269">
        <v>2.6662516646742393E-5</v>
      </c>
      <c r="F9159" s="269">
        <v>6.46998822404271E-5</v>
      </c>
    </row>
    <row r="9160" ht="14.25" customHeight="1">
      <c r="A9160" s="267">
        <v>43656.0</v>
      </c>
      <c r="B9160" s="57">
        <v>191.0</v>
      </c>
      <c r="C9160" s="57">
        <v>39.0</v>
      </c>
      <c r="D9160" s="268">
        <v>0.791666666666667</v>
      </c>
      <c r="E9160" s="269">
        <v>2.0897404624061097E-5</v>
      </c>
      <c r="F9160" s="269">
        <v>6.409895454159961E-5</v>
      </c>
    </row>
    <row r="9161" ht="14.25" customHeight="1">
      <c r="A9161" s="267">
        <v>43656.0</v>
      </c>
      <c r="B9161" s="57">
        <v>191.0</v>
      </c>
      <c r="C9161" s="57">
        <v>40.0</v>
      </c>
      <c r="D9161" s="268">
        <v>0.8125</v>
      </c>
      <c r="E9161" s="269">
        <v>9.730652623551951E-6</v>
      </c>
      <c r="F9161" s="269">
        <v>6.419910915807086E-5</v>
      </c>
    </row>
    <row r="9162" ht="14.25" customHeight="1">
      <c r="A9162" s="267">
        <v>43656.0</v>
      </c>
      <c r="B9162" s="57">
        <v>191.0</v>
      </c>
      <c r="C9162" s="57">
        <v>41.0</v>
      </c>
      <c r="D9162" s="268">
        <v>0.833333333333333</v>
      </c>
      <c r="E9162" s="269">
        <v>4.040551134268315E-6</v>
      </c>
      <c r="F9162" s="269">
        <v>6.399879992512835E-5</v>
      </c>
    </row>
    <row r="9163" ht="14.25" customHeight="1">
      <c r="A9163" s="267">
        <v>43656.0</v>
      </c>
      <c r="B9163" s="57">
        <v>191.0</v>
      </c>
      <c r="C9163" s="57">
        <v>42.0</v>
      </c>
      <c r="D9163" s="268">
        <v>0.854166666666667</v>
      </c>
      <c r="E9163" s="269">
        <v>2.4663288479649357E-7</v>
      </c>
      <c r="F9163" s="269">
        <v>6.269678991100212E-5</v>
      </c>
    </row>
    <row r="9164" ht="14.25" customHeight="1">
      <c r="A9164" s="267">
        <v>43656.0</v>
      </c>
      <c r="B9164" s="57">
        <v>191.0</v>
      </c>
      <c r="C9164" s="57">
        <v>43.0</v>
      </c>
      <c r="D9164" s="268">
        <v>0.875</v>
      </c>
      <c r="E9164" s="269">
        <v>0.0</v>
      </c>
      <c r="F9164" s="269">
        <v>6.419910915807086E-5</v>
      </c>
    </row>
    <row r="9165" ht="14.25" customHeight="1">
      <c r="A9165" s="267">
        <v>43656.0</v>
      </c>
      <c r="B9165" s="57">
        <v>191.0</v>
      </c>
      <c r="C9165" s="57">
        <v>44.0</v>
      </c>
      <c r="D9165" s="268">
        <v>0.895833333333333</v>
      </c>
      <c r="E9165" s="269">
        <v>0.0</v>
      </c>
      <c r="F9165" s="269">
        <v>6.34980268427721E-5</v>
      </c>
    </row>
    <row r="9166" ht="14.25" customHeight="1">
      <c r="A9166" s="267">
        <v>43656.0</v>
      </c>
      <c r="B9166" s="57">
        <v>191.0</v>
      </c>
      <c r="C9166" s="57">
        <v>45.0</v>
      </c>
      <c r="D9166" s="268">
        <v>0.916666666666667</v>
      </c>
      <c r="E9166" s="269">
        <v>0.0</v>
      </c>
      <c r="F9166" s="269">
        <v>6.279694452747336E-5</v>
      </c>
    </row>
    <row r="9167" ht="14.25" customHeight="1">
      <c r="A9167" s="267">
        <v>43656.0</v>
      </c>
      <c r="B9167" s="57">
        <v>191.0</v>
      </c>
      <c r="C9167" s="57">
        <v>46.0</v>
      </c>
      <c r="D9167" s="268">
        <v>0.9375</v>
      </c>
      <c r="E9167" s="269">
        <v>0.0</v>
      </c>
      <c r="F9167" s="269">
        <v>5.6887822155669654E-5</v>
      </c>
    </row>
    <row r="9168" ht="14.25" customHeight="1">
      <c r="A9168" s="267">
        <v>43656.0</v>
      </c>
      <c r="B9168" s="57">
        <v>191.0</v>
      </c>
      <c r="C9168" s="57">
        <v>47.0</v>
      </c>
      <c r="D9168" s="268">
        <v>0.958333333333333</v>
      </c>
      <c r="E9168" s="269">
        <v>0.0</v>
      </c>
      <c r="F9168" s="269">
        <v>5.0077308235624696E-5</v>
      </c>
    </row>
    <row r="9169" ht="14.25" customHeight="1">
      <c r="A9169" s="267">
        <v>43656.0</v>
      </c>
      <c r="B9169" s="57">
        <v>191.0</v>
      </c>
      <c r="C9169" s="57">
        <v>48.0</v>
      </c>
      <c r="D9169" s="268">
        <v>0.979166666666667</v>
      </c>
      <c r="E9169" s="269">
        <v>0.0</v>
      </c>
      <c r="F9169" s="269">
        <v>4.316663969910849E-5</v>
      </c>
    </row>
    <row r="9170" ht="14.25" customHeight="1">
      <c r="A9170" s="267">
        <v>43657.0</v>
      </c>
      <c r="B9170" s="57">
        <v>192.0</v>
      </c>
      <c r="C9170" s="57">
        <v>1.0</v>
      </c>
      <c r="D9170" s="268">
        <v>0.0</v>
      </c>
      <c r="E9170" s="269">
        <v>0.0</v>
      </c>
      <c r="F9170" s="269">
        <v>3.715736271083352E-5</v>
      </c>
    </row>
    <row r="9171" ht="14.25" customHeight="1">
      <c r="A9171" s="267">
        <v>43657.0</v>
      </c>
      <c r="B9171" s="57">
        <v>192.0</v>
      </c>
      <c r="C9171" s="57">
        <v>2.0</v>
      </c>
      <c r="D9171" s="268">
        <v>0.020833333333333332</v>
      </c>
      <c r="E9171" s="269">
        <v>0.0</v>
      </c>
      <c r="F9171" s="269">
        <v>3.2950868819041045E-5</v>
      </c>
    </row>
    <row r="9172" ht="14.25" customHeight="1">
      <c r="A9172" s="267">
        <v>43657.0</v>
      </c>
      <c r="B9172" s="57">
        <v>192.0</v>
      </c>
      <c r="C9172" s="57">
        <v>3.0</v>
      </c>
      <c r="D9172" s="268">
        <v>0.0416666666666667</v>
      </c>
      <c r="E9172" s="269">
        <v>0.0</v>
      </c>
      <c r="F9172" s="269">
        <v>3.0246694174317314E-5</v>
      </c>
    </row>
    <row r="9173" ht="14.25" customHeight="1">
      <c r="A9173" s="267">
        <v>43657.0</v>
      </c>
      <c r="B9173" s="57">
        <v>192.0</v>
      </c>
      <c r="C9173" s="57">
        <v>4.0</v>
      </c>
      <c r="D9173" s="268">
        <v>0.0625</v>
      </c>
      <c r="E9173" s="269">
        <v>0.0</v>
      </c>
      <c r="F9173" s="269">
        <v>2.9245148009604822E-5</v>
      </c>
    </row>
    <row r="9174" ht="14.25" customHeight="1">
      <c r="A9174" s="267">
        <v>43657.0</v>
      </c>
      <c r="B9174" s="57">
        <v>192.0</v>
      </c>
      <c r="C9174" s="57">
        <v>5.0</v>
      </c>
      <c r="D9174" s="268">
        <v>0.0833333333333333</v>
      </c>
      <c r="E9174" s="269">
        <v>0.0</v>
      </c>
      <c r="F9174" s="269">
        <v>2.7342210296651082E-5</v>
      </c>
    </row>
    <row r="9175" ht="14.25" customHeight="1">
      <c r="A9175" s="267">
        <v>43657.0</v>
      </c>
      <c r="B9175" s="57">
        <v>192.0</v>
      </c>
      <c r="C9175" s="57">
        <v>6.0</v>
      </c>
      <c r="D9175" s="268">
        <v>0.104166666666667</v>
      </c>
      <c r="E9175" s="269">
        <v>0.0</v>
      </c>
      <c r="F9175" s="269">
        <v>2.644081874840984E-5</v>
      </c>
    </row>
    <row r="9176" ht="14.25" customHeight="1">
      <c r="A9176" s="267">
        <v>43657.0</v>
      </c>
      <c r="B9176" s="57">
        <v>192.0</v>
      </c>
      <c r="C9176" s="57">
        <v>7.0</v>
      </c>
      <c r="D9176" s="268">
        <v>0.125</v>
      </c>
      <c r="E9176" s="269">
        <v>0.0</v>
      </c>
      <c r="F9176" s="269">
        <v>2.644081874840984E-5</v>
      </c>
    </row>
    <row r="9177" ht="14.25" customHeight="1">
      <c r="A9177" s="267">
        <v>43657.0</v>
      </c>
      <c r="B9177" s="57">
        <v>192.0</v>
      </c>
      <c r="C9177" s="57">
        <v>8.0</v>
      </c>
      <c r="D9177" s="268">
        <v>0.145833333333333</v>
      </c>
      <c r="E9177" s="269">
        <v>0.0</v>
      </c>
      <c r="F9177" s="269">
        <v>2.594004566605359E-5</v>
      </c>
    </row>
    <row r="9178" ht="14.25" customHeight="1">
      <c r="A9178" s="267">
        <v>43657.0</v>
      </c>
      <c r="B9178" s="57">
        <v>192.0</v>
      </c>
      <c r="C9178" s="57">
        <v>9.0</v>
      </c>
      <c r="D9178" s="268">
        <v>0.166666666666667</v>
      </c>
      <c r="E9178" s="269">
        <v>1.6601523677355453E-6</v>
      </c>
      <c r="F9178" s="269">
        <v>2.594004566605359E-5</v>
      </c>
    </row>
    <row r="9179" ht="14.25" customHeight="1">
      <c r="A9179" s="267">
        <v>43657.0</v>
      </c>
      <c r="B9179" s="57">
        <v>192.0</v>
      </c>
      <c r="C9179" s="57">
        <v>10.0</v>
      </c>
      <c r="D9179" s="268">
        <v>0.1875</v>
      </c>
      <c r="E9179" s="269">
        <v>3.3322765997908215E-6</v>
      </c>
      <c r="F9179" s="269">
        <v>2.604020028252484E-5</v>
      </c>
    </row>
    <row r="9180" ht="14.25" customHeight="1">
      <c r="A9180" s="267">
        <v>43657.0</v>
      </c>
      <c r="B9180" s="57">
        <v>192.0</v>
      </c>
      <c r="C9180" s="57">
        <v>11.0</v>
      </c>
      <c r="D9180" s="268">
        <v>0.208333333333333</v>
      </c>
      <c r="E9180" s="269">
        <v>7.96060175861154E-6</v>
      </c>
      <c r="F9180" s="269">
        <v>2.6641127981352337E-5</v>
      </c>
    </row>
    <row r="9181" ht="14.25" customHeight="1">
      <c r="A9181" s="267">
        <v>43657.0</v>
      </c>
      <c r="B9181" s="57">
        <v>192.0</v>
      </c>
      <c r="C9181" s="57">
        <v>12.0</v>
      </c>
      <c r="D9181" s="268">
        <v>0.229166666666667</v>
      </c>
      <c r="E9181" s="269">
        <v>1.8448841790440847E-5</v>
      </c>
      <c r="F9181" s="269">
        <v>2.7943137995478576E-5</v>
      </c>
    </row>
    <row r="9182" ht="14.25" customHeight="1">
      <c r="A9182" s="267">
        <v>43657.0</v>
      </c>
      <c r="B9182" s="57">
        <v>192.0</v>
      </c>
      <c r="C9182" s="57">
        <v>13.0</v>
      </c>
      <c r="D9182" s="268">
        <v>0.25</v>
      </c>
      <c r="E9182" s="269">
        <v>3.090134207636658E-5</v>
      </c>
      <c r="F9182" s="269">
        <v>3.2450095736684804E-5</v>
      </c>
    </row>
    <row r="9183" ht="14.25" customHeight="1">
      <c r="A9183" s="267">
        <v>43657.0</v>
      </c>
      <c r="B9183" s="57">
        <v>192.0</v>
      </c>
      <c r="C9183" s="57">
        <v>14.0</v>
      </c>
      <c r="D9183" s="268">
        <v>0.270833333333333</v>
      </c>
      <c r="E9183" s="269">
        <v>4.7942818785806174E-5</v>
      </c>
      <c r="F9183" s="269">
        <v>3.9360764273201E-5</v>
      </c>
    </row>
    <row r="9184" ht="14.25" customHeight="1">
      <c r="A9184" s="267">
        <v>43657.0</v>
      </c>
      <c r="B9184" s="57">
        <v>192.0</v>
      </c>
      <c r="C9184" s="57">
        <v>15.0</v>
      </c>
      <c r="D9184" s="268">
        <v>0.291666666666667</v>
      </c>
      <c r="E9184" s="269">
        <v>6.55676218386667E-5</v>
      </c>
      <c r="F9184" s="269">
        <v>4.376756739793598E-5</v>
      </c>
    </row>
    <row r="9185" ht="14.25" customHeight="1">
      <c r="A9185" s="267">
        <v>43657.0</v>
      </c>
      <c r="B9185" s="57">
        <v>192.0</v>
      </c>
      <c r="C9185" s="57">
        <v>16.0</v>
      </c>
      <c r="D9185" s="268">
        <v>0.3125</v>
      </c>
      <c r="E9185" s="269">
        <v>8.653211042550114E-5</v>
      </c>
      <c r="F9185" s="269">
        <v>4.7773752056785965E-5</v>
      </c>
    </row>
    <row r="9186" ht="14.25" customHeight="1">
      <c r="A9186" s="267">
        <v>43657.0</v>
      </c>
      <c r="B9186" s="57">
        <v>192.0</v>
      </c>
      <c r="C9186" s="57">
        <v>17.0</v>
      </c>
      <c r="D9186" s="268">
        <v>0.333333333333333</v>
      </c>
      <c r="E9186" s="269">
        <v>9.885384846611206E-5</v>
      </c>
      <c r="F9186" s="269">
        <v>5.077839055092343E-5</v>
      </c>
    </row>
    <row r="9187" ht="14.25" customHeight="1">
      <c r="A9187" s="267">
        <v>43657.0</v>
      </c>
      <c r="B9187" s="57">
        <v>192.0</v>
      </c>
      <c r="C9187" s="57">
        <v>18.0</v>
      </c>
      <c r="D9187" s="268">
        <v>0.354166666666667</v>
      </c>
      <c r="E9187" s="269">
        <v>1.2833132398753553E-4</v>
      </c>
      <c r="F9187" s="269">
        <v>5.448411136035966E-5</v>
      </c>
    </row>
    <row r="9188" ht="14.25" customHeight="1">
      <c r="A9188" s="267">
        <v>43657.0</v>
      </c>
      <c r="B9188" s="57">
        <v>192.0</v>
      </c>
      <c r="C9188" s="57">
        <v>19.0</v>
      </c>
      <c r="D9188" s="268">
        <v>0.375</v>
      </c>
      <c r="E9188" s="269">
        <v>1.3395099377866155E-4</v>
      </c>
      <c r="F9188" s="269">
        <v>5.478457520977341E-5</v>
      </c>
    </row>
    <row r="9189" ht="14.25" customHeight="1">
      <c r="A9189" s="267">
        <v>43657.0</v>
      </c>
      <c r="B9189" s="57">
        <v>192.0</v>
      </c>
      <c r="C9189" s="57">
        <v>20.0</v>
      </c>
      <c r="D9189" s="268">
        <v>0.395833333333333</v>
      </c>
      <c r="E9189" s="269">
        <v>1.5258075047674456E-4</v>
      </c>
      <c r="F9189" s="269">
        <v>5.478457520977341E-5</v>
      </c>
    </row>
    <row r="9190" ht="14.25" customHeight="1">
      <c r="A9190" s="267">
        <v>43657.0</v>
      </c>
      <c r="B9190" s="57">
        <v>192.0</v>
      </c>
      <c r="C9190" s="57">
        <v>21.0</v>
      </c>
      <c r="D9190" s="268">
        <v>0.416666666666667</v>
      </c>
      <c r="E9190" s="269">
        <v>1.6015984768597789E-4</v>
      </c>
      <c r="F9190" s="269">
        <v>5.418364751094592E-5</v>
      </c>
    </row>
    <row r="9191" ht="14.25" customHeight="1">
      <c r="A9191" s="267">
        <v>43657.0</v>
      </c>
      <c r="B9191" s="57">
        <v>192.0</v>
      </c>
      <c r="C9191" s="57">
        <v>22.0</v>
      </c>
      <c r="D9191" s="268">
        <v>0.4375</v>
      </c>
      <c r="E9191" s="269">
        <v>1.7867191591697777E-4</v>
      </c>
      <c r="F9191" s="269">
        <v>5.238086441446342E-5</v>
      </c>
    </row>
    <row r="9192" ht="14.25" customHeight="1">
      <c r="A9192" s="267">
        <v>43657.0</v>
      </c>
      <c r="B9192" s="57">
        <v>192.0</v>
      </c>
      <c r="C9192" s="57">
        <v>23.0</v>
      </c>
      <c r="D9192" s="268">
        <v>0.458333333333333</v>
      </c>
      <c r="E9192" s="269">
        <v>1.5747197569945595E-4</v>
      </c>
      <c r="F9192" s="269">
        <v>5.368287442858966E-5</v>
      </c>
    </row>
    <row r="9193" ht="14.25" customHeight="1">
      <c r="A9193" s="267">
        <v>43657.0</v>
      </c>
      <c r="B9193" s="57">
        <v>192.0</v>
      </c>
      <c r="C9193" s="57">
        <v>24.0</v>
      </c>
      <c r="D9193" s="268">
        <v>0.479166666666667</v>
      </c>
      <c r="E9193" s="269">
        <v>1.818419824530353E-4</v>
      </c>
      <c r="F9193" s="269">
        <v>5.318210134623342E-5</v>
      </c>
    </row>
    <row r="9194" ht="14.25" customHeight="1">
      <c r="A9194" s="267">
        <v>43657.0</v>
      </c>
      <c r="B9194" s="57">
        <v>192.0</v>
      </c>
      <c r="C9194" s="57">
        <v>25.0</v>
      </c>
      <c r="D9194" s="268">
        <v>0.5</v>
      </c>
      <c r="E9194" s="269">
        <v>2.0151734824373825E-4</v>
      </c>
      <c r="F9194" s="269">
        <v>5.298179211329092E-5</v>
      </c>
    </row>
    <row r="9195" ht="14.25" customHeight="1">
      <c r="A9195" s="267">
        <v>43657.0</v>
      </c>
      <c r="B9195" s="57">
        <v>192.0</v>
      </c>
      <c r="C9195" s="57">
        <v>26.0</v>
      </c>
      <c r="D9195" s="268">
        <v>0.520833333333333</v>
      </c>
      <c r="E9195" s="269">
        <v>2.1795030332218688E-4</v>
      </c>
      <c r="F9195" s="269">
        <v>5.338241057917592E-5</v>
      </c>
    </row>
    <row r="9196" ht="14.25" customHeight="1">
      <c r="A9196" s="267">
        <v>43657.0</v>
      </c>
      <c r="B9196" s="57">
        <v>192.0</v>
      </c>
      <c r="C9196" s="57">
        <v>27.0</v>
      </c>
      <c r="D9196" s="268">
        <v>0.541666666666667</v>
      </c>
      <c r="E9196" s="269">
        <v>2.1623989784967545E-4</v>
      </c>
      <c r="F9196" s="269">
        <v>5.1078854400337184E-5</v>
      </c>
    </row>
    <row r="9197" ht="14.25" customHeight="1">
      <c r="A9197" s="267">
        <v>43657.0</v>
      </c>
      <c r="B9197" s="57">
        <v>192.0</v>
      </c>
      <c r="C9197" s="57">
        <v>28.0</v>
      </c>
      <c r="D9197" s="268">
        <v>0.5625</v>
      </c>
      <c r="E9197" s="269">
        <v>2.12475027262628E-4</v>
      </c>
      <c r="F9197" s="269">
        <v>5.0578081317980936E-5</v>
      </c>
    </row>
    <row r="9198" ht="14.25" customHeight="1">
      <c r="A9198" s="267">
        <v>43657.0</v>
      </c>
      <c r="B9198" s="57">
        <v>192.0</v>
      </c>
      <c r="C9198" s="57">
        <v>29.0</v>
      </c>
      <c r="D9198" s="268">
        <v>0.583333333333333</v>
      </c>
      <c r="E9198" s="269">
        <v>1.9844584305744024E-4</v>
      </c>
      <c r="F9198" s="269">
        <v>4.977684438621095E-5</v>
      </c>
    </row>
    <row r="9199" ht="14.25" customHeight="1">
      <c r="A9199" s="267">
        <v>43657.0</v>
      </c>
      <c r="B9199" s="57">
        <v>192.0</v>
      </c>
      <c r="C9199" s="57">
        <v>30.0</v>
      </c>
      <c r="D9199" s="268">
        <v>0.604166666666667</v>
      </c>
      <c r="E9199" s="269">
        <v>1.887884657561661E-4</v>
      </c>
      <c r="F9199" s="269">
        <v>4.96766897697397E-5</v>
      </c>
    </row>
    <row r="9200" ht="14.25" customHeight="1">
      <c r="A9200" s="267">
        <v>43657.0</v>
      </c>
      <c r="B9200" s="57">
        <v>192.0</v>
      </c>
      <c r="C9200" s="57">
        <v>31.0</v>
      </c>
      <c r="D9200" s="268">
        <v>0.625</v>
      </c>
      <c r="E9200" s="269">
        <v>1.7911731560804137E-4</v>
      </c>
      <c r="F9200" s="269">
        <v>5.037777208503844E-5</v>
      </c>
    </row>
    <row r="9201" ht="14.25" customHeight="1">
      <c r="A9201" s="267">
        <v>43657.0</v>
      </c>
      <c r="B9201" s="57">
        <v>192.0</v>
      </c>
      <c r="C9201" s="57">
        <v>32.0</v>
      </c>
      <c r="D9201" s="268">
        <v>0.645833333333333</v>
      </c>
      <c r="E9201" s="269">
        <v>1.6129668887947615E-4</v>
      </c>
      <c r="F9201" s="269">
        <v>5.157962748269343E-5</v>
      </c>
    </row>
    <row r="9202" ht="14.25" customHeight="1">
      <c r="A9202" s="267">
        <v>43657.0</v>
      </c>
      <c r="B9202" s="57">
        <v>192.0</v>
      </c>
      <c r="C9202" s="57">
        <v>33.0</v>
      </c>
      <c r="D9202" s="268">
        <v>0.666666666666667</v>
      </c>
      <c r="E9202" s="269">
        <v>1.3996712441970556E-4</v>
      </c>
      <c r="F9202" s="269">
        <v>5.45842659768309E-5</v>
      </c>
    </row>
    <row r="9203" ht="14.25" customHeight="1">
      <c r="A9203" s="267">
        <v>43657.0</v>
      </c>
      <c r="B9203" s="57">
        <v>192.0</v>
      </c>
      <c r="C9203" s="57">
        <v>34.0</v>
      </c>
      <c r="D9203" s="268">
        <v>0.6875</v>
      </c>
      <c r="E9203" s="269">
        <v>1.160658640606083E-4</v>
      </c>
      <c r="F9203" s="269">
        <v>6.0393233732163374E-5</v>
      </c>
    </row>
    <row r="9204" ht="14.25" customHeight="1">
      <c r="A9204" s="267">
        <v>43657.0</v>
      </c>
      <c r="B9204" s="57">
        <v>192.0</v>
      </c>
      <c r="C9204" s="57">
        <v>35.0</v>
      </c>
      <c r="D9204" s="268">
        <v>0.708333333333333</v>
      </c>
      <c r="E9204" s="269">
        <v>9.476607479914663E-5</v>
      </c>
      <c r="F9204" s="269">
        <v>6.61020468710246E-5</v>
      </c>
    </row>
    <row r="9205" ht="14.25" customHeight="1">
      <c r="A9205" s="267">
        <v>43657.0</v>
      </c>
      <c r="B9205" s="57">
        <v>192.0</v>
      </c>
      <c r="C9205" s="57">
        <v>36.0</v>
      </c>
      <c r="D9205" s="268">
        <v>0.729166666666667</v>
      </c>
      <c r="E9205" s="269">
        <v>6.850008797718181E-5</v>
      </c>
      <c r="F9205" s="269">
        <v>6.590173763808209E-5</v>
      </c>
    </row>
    <row r="9206" ht="14.25" customHeight="1">
      <c r="A9206" s="267">
        <v>43657.0</v>
      </c>
      <c r="B9206" s="57">
        <v>192.0</v>
      </c>
      <c r="C9206" s="57">
        <v>37.0</v>
      </c>
      <c r="D9206" s="268">
        <v>0.75</v>
      </c>
      <c r="E9206" s="269">
        <v>5.383757328966999E-5</v>
      </c>
      <c r="F9206" s="269">
        <v>6.500034608984085E-5</v>
      </c>
    </row>
    <row r="9207" ht="14.25" customHeight="1">
      <c r="A9207" s="267">
        <v>43657.0</v>
      </c>
      <c r="B9207" s="57">
        <v>192.0</v>
      </c>
      <c r="C9207" s="57">
        <v>38.0</v>
      </c>
      <c r="D9207" s="268">
        <v>0.770833333333333</v>
      </c>
      <c r="E9207" s="269">
        <v>3.606229364367828E-5</v>
      </c>
      <c r="F9207" s="269">
        <v>6.740405688515083E-5</v>
      </c>
    </row>
    <row r="9208" ht="14.25" customHeight="1">
      <c r="A9208" s="267">
        <v>43657.0</v>
      </c>
      <c r="B9208" s="57">
        <v>192.0</v>
      </c>
      <c r="C9208" s="57">
        <v>39.0</v>
      </c>
      <c r="D9208" s="268">
        <v>0.791666666666667</v>
      </c>
      <c r="E9208" s="269">
        <v>2.3600856825363706E-5</v>
      </c>
      <c r="F9208" s="269">
        <v>6.580158302161085E-5</v>
      </c>
    </row>
    <row r="9209" ht="14.25" customHeight="1">
      <c r="A9209" s="267">
        <v>43657.0</v>
      </c>
      <c r="B9209" s="57">
        <v>192.0</v>
      </c>
      <c r="C9209" s="57">
        <v>40.0</v>
      </c>
      <c r="D9209" s="268">
        <v>0.8125</v>
      </c>
      <c r="E9209" s="269">
        <v>1.0594567939370048E-5</v>
      </c>
      <c r="F9209" s="269">
        <v>6.399879992512835E-5</v>
      </c>
    </row>
    <row r="9210" ht="14.25" customHeight="1">
      <c r="A9210" s="267">
        <v>43657.0</v>
      </c>
      <c r="B9210" s="57">
        <v>192.0</v>
      </c>
      <c r="C9210" s="57">
        <v>41.0</v>
      </c>
      <c r="D9210" s="268">
        <v>0.833333333333333</v>
      </c>
      <c r="E9210" s="269">
        <v>4.47760980630638E-6</v>
      </c>
      <c r="F9210" s="269">
        <v>6.259663529453087E-5</v>
      </c>
    </row>
    <row r="9211" ht="14.25" customHeight="1">
      <c r="A9211" s="267">
        <v>43657.0</v>
      </c>
      <c r="B9211" s="57">
        <v>192.0</v>
      </c>
      <c r="C9211" s="57">
        <v>42.0</v>
      </c>
      <c r="D9211" s="268">
        <v>0.854166666666667</v>
      </c>
      <c r="E9211" s="269">
        <v>3.920782458635221E-7</v>
      </c>
      <c r="F9211" s="269">
        <v>6.269678991100212E-5</v>
      </c>
    </row>
    <row r="9212" ht="14.25" customHeight="1">
      <c r="A9212" s="267">
        <v>43657.0</v>
      </c>
      <c r="B9212" s="57">
        <v>192.0</v>
      </c>
      <c r="C9212" s="57">
        <v>43.0</v>
      </c>
      <c r="D9212" s="268">
        <v>0.875</v>
      </c>
      <c r="E9212" s="269">
        <v>2.621761873311245E-9</v>
      </c>
      <c r="F9212" s="269">
        <v>6.389864530865711E-5</v>
      </c>
    </row>
    <row r="9213" ht="14.25" customHeight="1">
      <c r="A9213" s="267">
        <v>43657.0</v>
      </c>
      <c r="B9213" s="57">
        <v>192.0</v>
      </c>
      <c r="C9213" s="57">
        <v>44.0</v>
      </c>
      <c r="D9213" s="268">
        <v>0.895833333333333</v>
      </c>
      <c r="E9213" s="269">
        <v>0.0</v>
      </c>
      <c r="F9213" s="269">
        <v>6.409895454159961E-5</v>
      </c>
    </row>
    <row r="9214" ht="14.25" customHeight="1">
      <c r="A9214" s="267">
        <v>43657.0</v>
      </c>
      <c r="B9214" s="57">
        <v>192.0</v>
      </c>
      <c r="C9214" s="57">
        <v>45.0</v>
      </c>
      <c r="D9214" s="268">
        <v>0.916666666666667</v>
      </c>
      <c r="E9214" s="269">
        <v>0.0</v>
      </c>
      <c r="F9214" s="269">
        <v>6.159508912981838E-5</v>
      </c>
    </row>
    <row r="9215" ht="14.25" customHeight="1">
      <c r="A9215" s="267">
        <v>43657.0</v>
      </c>
      <c r="B9215" s="57">
        <v>192.0</v>
      </c>
      <c r="C9215" s="57">
        <v>46.0</v>
      </c>
      <c r="D9215" s="268">
        <v>0.9375</v>
      </c>
      <c r="E9215" s="269">
        <v>0.0</v>
      </c>
      <c r="F9215" s="269">
        <v>5.6186739840370906E-5</v>
      </c>
    </row>
    <row r="9216" ht="14.25" customHeight="1">
      <c r="A9216" s="267">
        <v>43657.0</v>
      </c>
      <c r="B9216" s="57">
        <v>192.0</v>
      </c>
      <c r="C9216" s="57">
        <v>47.0</v>
      </c>
      <c r="D9216" s="268">
        <v>0.958333333333333</v>
      </c>
      <c r="E9216" s="269">
        <v>0.0</v>
      </c>
      <c r="F9216" s="269">
        <v>5.188009133210718E-5</v>
      </c>
    </row>
    <row r="9217" ht="14.25" customHeight="1">
      <c r="A9217" s="267">
        <v>43657.0</v>
      </c>
      <c r="B9217" s="57">
        <v>192.0</v>
      </c>
      <c r="C9217" s="57">
        <v>48.0</v>
      </c>
      <c r="D9217" s="268">
        <v>0.979166666666667</v>
      </c>
      <c r="E9217" s="269">
        <v>0.0</v>
      </c>
      <c r="F9217" s="269">
        <v>4.376756739793598E-5</v>
      </c>
    </row>
    <row r="9218" ht="14.25" customHeight="1">
      <c r="A9218" s="267">
        <v>43658.0</v>
      </c>
      <c r="B9218" s="57">
        <v>193.0</v>
      </c>
      <c r="C9218" s="57">
        <v>1.0</v>
      </c>
      <c r="D9218" s="268">
        <v>0.0</v>
      </c>
      <c r="E9218" s="269">
        <v>0.0</v>
      </c>
      <c r="F9218" s="269">
        <v>3.7457826560247266E-5</v>
      </c>
    </row>
    <row r="9219" ht="14.25" customHeight="1">
      <c r="A9219" s="267">
        <v>43658.0</v>
      </c>
      <c r="B9219" s="57">
        <v>193.0</v>
      </c>
      <c r="C9219" s="57">
        <v>2.0</v>
      </c>
      <c r="D9219" s="268">
        <v>0.020833333333333332</v>
      </c>
      <c r="E9219" s="269">
        <v>0.0</v>
      </c>
      <c r="F9219" s="269">
        <v>3.26504049696273E-5</v>
      </c>
    </row>
    <row r="9220" ht="14.25" customHeight="1">
      <c r="A9220" s="267">
        <v>43658.0</v>
      </c>
      <c r="B9220" s="57">
        <v>193.0</v>
      </c>
      <c r="C9220" s="57">
        <v>3.0</v>
      </c>
      <c r="D9220" s="268">
        <v>0.0416666666666667</v>
      </c>
      <c r="E9220" s="269">
        <v>0.0</v>
      </c>
      <c r="F9220" s="269">
        <v>3.054715802373107E-5</v>
      </c>
    </row>
    <row r="9221" ht="14.25" customHeight="1">
      <c r="A9221" s="267">
        <v>43658.0</v>
      </c>
      <c r="B9221" s="57">
        <v>193.0</v>
      </c>
      <c r="C9221" s="57">
        <v>4.0</v>
      </c>
      <c r="D9221" s="268">
        <v>0.0625</v>
      </c>
      <c r="E9221" s="269">
        <v>0.0</v>
      </c>
      <c r="F9221" s="269">
        <v>2.974592109196107E-5</v>
      </c>
    </row>
    <row r="9222" ht="14.25" customHeight="1">
      <c r="A9222" s="267">
        <v>43658.0</v>
      </c>
      <c r="B9222" s="57">
        <v>193.0</v>
      </c>
      <c r="C9222" s="57">
        <v>5.0</v>
      </c>
      <c r="D9222" s="268">
        <v>0.0833333333333333</v>
      </c>
      <c r="E9222" s="269">
        <v>0.0</v>
      </c>
      <c r="F9222" s="269">
        <v>2.744236491312233E-5</v>
      </c>
    </row>
    <row r="9223" ht="14.25" customHeight="1">
      <c r="A9223" s="267">
        <v>43658.0</v>
      </c>
      <c r="B9223" s="57">
        <v>193.0</v>
      </c>
      <c r="C9223" s="57">
        <v>6.0</v>
      </c>
      <c r="D9223" s="268">
        <v>0.104166666666667</v>
      </c>
      <c r="E9223" s="269">
        <v>0.0</v>
      </c>
      <c r="F9223" s="269">
        <v>2.6340664131938587E-5</v>
      </c>
    </row>
    <row r="9224" ht="14.25" customHeight="1">
      <c r="A9224" s="267">
        <v>43658.0</v>
      </c>
      <c r="B9224" s="57">
        <v>193.0</v>
      </c>
      <c r="C9224" s="57">
        <v>7.0</v>
      </c>
      <c r="D9224" s="268">
        <v>0.125</v>
      </c>
      <c r="E9224" s="269">
        <v>0.0</v>
      </c>
      <c r="F9224" s="269">
        <v>2.5839891049582346E-5</v>
      </c>
    </row>
    <row r="9225" ht="14.25" customHeight="1">
      <c r="A9225" s="267">
        <v>43658.0</v>
      </c>
      <c r="B9225" s="57">
        <v>193.0</v>
      </c>
      <c r="C9225" s="57">
        <v>8.0</v>
      </c>
      <c r="D9225" s="268">
        <v>0.145833333333333</v>
      </c>
      <c r="E9225" s="269">
        <v>0.0</v>
      </c>
      <c r="F9225" s="269">
        <v>2.5539427200168592E-5</v>
      </c>
    </row>
    <row r="9226" ht="14.25" customHeight="1">
      <c r="A9226" s="267">
        <v>43658.0</v>
      </c>
      <c r="B9226" s="57">
        <v>193.0</v>
      </c>
      <c r="C9226" s="57">
        <v>9.0</v>
      </c>
      <c r="D9226" s="268">
        <v>0.166666666666667</v>
      </c>
      <c r="E9226" s="269">
        <v>1.455825922475786E-6</v>
      </c>
      <c r="F9226" s="269">
        <v>2.5639581816639835E-5</v>
      </c>
    </row>
    <row r="9227" ht="14.25" customHeight="1">
      <c r="A9227" s="267">
        <v>43658.0</v>
      </c>
      <c r="B9227" s="57">
        <v>193.0</v>
      </c>
      <c r="C9227" s="57">
        <v>10.0</v>
      </c>
      <c r="D9227" s="268">
        <v>0.1875</v>
      </c>
      <c r="E9227" s="269">
        <v>4.1058822646298935E-6</v>
      </c>
      <c r="F9227" s="269">
        <v>2.5839891049582346E-5</v>
      </c>
    </row>
    <row r="9228" ht="14.25" customHeight="1">
      <c r="A9228" s="267">
        <v>43658.0</v>
      </c>
      <c r="B9228" s="57">
        <v>193.0</v>
      </c>
      <c r="C9228" s="57">
        <v>11.0</v>
      </c>
      <c r="D9228" s="268">
        <v>0.208333333333333</v>
      </c>
      <c r="E9228" s="269">
        <v>9.92158311544612E-6</v>
      </c>
      <c r="F9228" s="269">
        <v>2.644081874840984E-5</v>
      </c>
    </row>
    <row r="9229" ht="14.25" customHeight="1">
      <c r="A9229" s="267">
        <v>43658.0</v>
      </c>
      <c r="B9229" s="57">
        <v>193.0</v>
      </c>
      <c r="C9229" s="57">
        <v>12.0</v>
      </c>
      <c r="D9229" s="268">
        <v>0.229166666666667</v>
      </c>
      <c r="E9229" s="269">
        <v>2.0903941089891765E-5</v>
      </c>
      <c r="F9229" s="269">
        <v>2.8443911077834827E-5</v>
      </c>
    </row>
    <row r="9230" ht="14.25" customHeight="1">
      <c r="A9230" s="267">
        <v>43658.0</v>
      </c>
      <c r="B9230" s="57">
        <v>193.0</v>
      </c>
      <c r="C9230" s="57">
        <v>13.0</v>
      </c>
      <c r="D9230" s="268">
        <v>0.25</v>
      </c>
      <c r="E9230" s="269">
        <v>3.432391024798764E-5</v>
      </c>
      <c r="F9230" s="269">
        <v>3.094777648961606E-5</v>
      </c>
    </row>
    <row r="9231" ht="14.25" customHeight="1">
      <c r="A9231" s="267">
        <v>43658.0</v>
      </c>
      <c r="B9231" s="57">
        <v>193.0</v>
      </c>
      <c r="C9231" s="57">
        <v>14.0</v>
      </c>
      <c r="D9231" s="268">
        <v>0.270833333333333</v>
      </c>
      <c r="E9231" s="269">
        <v>5.068397188642395E-5</v>
      </c>
      <c r="F9231" s="269">
        <v>3.7057208094362266E-5</v>
      </c>
    </row>
    <row r="9232" ht="14.25" customHeight="1">
      <c r="A9232" s="267">
        <v>43658.0</v>
      </c>
      <c r="B9232" s="57">
        <v>193.0</v>
      </c>
      <c r="C9232" s="57">
        <v>15.0</v>
      </c>
      <c r="D9232" s="268">
        <v>0.291666666666667</v>
      </c>
      <c r="E9232" s="269">
        <v>7.177831731841962E-5</v>
      </c>
      <c r="F9232" s="269">
        <v>4.276602123322348E-5</v>
      </c>
    </row>
    <row r="9233" ht="14.25" customHeight="1">
      <c r="A9233" s="267">
        <v>43658.0</v>
      </c>
      <c r="B9233" s="57">
        <v>193.0</v>
      </c>
      <c r="C9233" s="57">
        <v>16.0</v>
      </c>
      <c r="D9233" s="268">
        <v>0.3125</v>
      </c>
      <c r="E9233" s="269">
        <v>1.0181813302332285E-4</v>
      </c>
      <c r="F9233" s="269">
        <v>4.6071123576774715E-5</v>
      </c>
    </row>
    <row r="9234" ht="14.25" customHeight="1">
      <c r="A9234" s="267">
        <v>43658.0</v>
      </c>
      <c r="B9234" s="57">
        <v>193.0</v>
      </c>
      <c r="C9234" s="57">
        <v>17.0</v>
      </c>
      <c r="D9234" s="268">
        <v>0.333333333333333</v>
      </c>
      <c r="E9234" s="269">
        <v>1.1400561969958863E-4</v>
      </c>
      <c r="F9234" s="269">
        <v>4.92760713038547E-5</v>
      </c>
    </row>
    <row r="9235" ht="14.25" customHeight="1">
      <c r="A9235" s="267">
        <v>43658.0</v>
      </c>
      <c r="B9235" s="57">
        <v>193.0</v>
      </c>
      <c r="C9235" s="57">
        <v>18.0</v>
      </c>
      <c r="D9235" s="268">
        <v>0.354166666666667</v>
      </c>
      <c r="E9235" s="269">
        <v>1.4304779025100392E-4</v>
      </c>
      <c r="F9235" s="269">
        <v>5.137931824975094E-5</v>
      </c>
    </row>
    <row r="9236" ht="14.25" customHeight="1">
      <c r="A9236" s="267">
        <v>43658.0</v>
      </c>
      <c r="B9236" s="57">
        <v>193.0</v>
      </c>
      <c r="C9236" s="57">
        <v>19.0</v>
      </c>
      <c r="D9236" s="268">
        <v>0.375</v>
      </c>
      <c r="E9236" s="269">
        <v>1.439892214151742E-4</v>
      </c>
      <c r="F9236" s="269">
        <v>5.037777208503844E-5</v>
      </c>
    </row>
    <row r="9237" ht="14.25" customHeight="1">
      <c r="A9237" s="267">
        <v>43658.0</v>
      </c>
      <c r="B9237" s="57">
        <v>193.0</v>
      </c>
      <c r="C9237" s="57">
        <v>20.0</v>
      </c>
      <c r="D9237" s="268">
        <v>0.395833333333333</v>
      </c>
      <c r="E9237" s="269">
        <v>1.4995807517083562E-4</v>
      </c>
      <c r="F9237" s="269">
        <v>4.9977153619153456E-5</v>
      </c>
    </row>
    <row r="9238" ht="14.25" customHeight="1">
      <c r="A9238" s="267">
        <v>43658.0</v>
      </c>
      <c r="B9238" s="57">
        <v>193.0</v>
      </c>
      <c r="C9238" s="57">
        <v>21.0</v>
      </c>
      <c r="D9238" s="268">
        <v>0.416666666666667</v>
      </c>
      <c r="E9238" s="269">
        <v>1.5319235629961882E-4</v>
      </c>
      <c r="F9238" s="269">
        <v>4.8675143605027206E-5</v>
      </c>
    </row>
    <row r="9239" ht="14.25" customHeight="1">
      <c r="A9239" s="267">
        <v>43658.0</v>
      </c>
      <c r="B9239" s="57">
        <v>193.0</v>
      </c>
      <c r="C9239" s="57">
        <v>22.0</v>
      </c>
      <c r="D9239" s="268">
        <v>0.4375</v>
      </c>
      <c r="E9239" s="269">
        <v>1.8256841387203352E-4</v>
      </c>
      <c r="F9239" s="269">
        <v>4.7573442823843464E-5</v>
      </c>
    </row>
    <row r="9240" ht="14.25" customHeight="1">
      <c r="A9240" s="267">
        <v>43658.0</v>
      </c>
      <c r="B9240" s="57">
        <v>193.0</v>
      </c>
      <c r="C9240" s="57">
        <v>23.0</v>
      </c>
      <c r="D9240" s="268">
        <v>0.458333333333333</v>
      </c>
      <c r="E9240" s="269">
        <v>1.8726875956770508E-4</v>
      </c>
      <c r="F9240" s="269">
        <v>4.8274525139142206E-5</v>
      </c>
    </row>
    <row r="9241" ht="14.25" customHeight="1">
      <c r="A9241" s="267">
        <v>43658.0</v>
      </c>
      <c r="B9241" s="57">
        <v>193.0</v>
      </c>
      <c r="C9241" s="57">
        <v>24.0</v>
      </c>
      <c r="D9241" s="268">
        <v>0.479166666666667</v>
      </c>
      <c r="E9241" s="269">
        <v>1.9957280190264912E-4</v>
      </c>
      <c r="F9241" s="269">
        <v>4.8274525139142206E-5</v>
      </c>
    </row>
    <row r="9242" ht="14.25" customHeight="1">
      <c r="A9242" s="267">
        <v>43658.0</v>
      </c>
      <c r="B9242" s="57">
        <v>193.0</v>
      </c>
      <c r="C9242" s="57">
        <v>25.0</v>
      </c>
      <c r="D9242" s="268">
        <v>0.5</v>
      </c>
      <c r="E9242" s="269">
        <v>2.1961656578467376E-4</v>
      </c>
      <c r="F9242" s="269">
        <v>4.797406128972845E-5</v>
      </c>
    </row>
    <row r="9243" ht="14.25" customHeight="1">
      <c r="A9243" s="267">
        <v>43658.0</v>
      </c>
      <c r="B9243" s="57">
        <v>193.0</v>
      </c>
      <c r="C9243" s="57">
        <v>26.0</v>
      </c>
      <c r="D9243" s="268">
        <v>0.520833333333333</v>
      </c>
      <c r="E9243" s="269">
        <v>2.406115722345838E-4</v>
      </c>
      <c r="F9243" s="269">
        <v>4.837467975561345E-5</v>
      </c>
    </row>
    <row r="9244" ht="14.25" customHeight="1">
      <c r="A9244" s="267">
        <v>43658.0</v>
      </c>
      <c r="B9244" s="57">
        <v>193.0</v>
      </c>
      <c r="C9244" s="57">
        <v>27.0</v>
      </c>
      <c r="D9244" s="268">
        <v>0.541666666666667</v>
      </c>
      <c r="E9244" s="269">
        <v>2.406499443286407E-4</v>
      </c>
      <c r="F9244" s="269">
        <v>4.587081434383222E-5</v>
      </c>
    </row>
    <row r="9245" ht="14.25" customHeight="1">
      <c r="A9245" s="267">
        <v>43658.0</v>
      </c>
      <c r="B9245" s="57">
        <v>193.0</v>
      </c>
      <c r="C9245" s="57">
        <v>28.0</v>
      </c>
      <c r="D9245" s="268">
        <v>0.5625</v>
      </c>
      <c r="E9245" s="269">
        <v>2.0646333956591113E-4</v>
      </c>
      <c r="F9245" s="269">
        <v>4.597096896030346E-5</v>
      </c>
    </row>
    <row r="9246" ht="14.25" customHeight="1">
      <c r="A9246" s="267">
        <v>43658.0</v>
      </c>
      <c r="B9246" s="57">
        <v>193.0</v>
      </c>
      <c r="C9246" s="57">
        <v>29.0</v>
      </c>
      <c r="D9246" s="268">
        <v>0.583333333333333</v>
      </c>
      <c r="E9246" s="269">
        <v>2.0789842046775494E-4</v>
      </c>
      <c r="F9246" s="269">
        <v>4.547019587794722E-5</v>
      </c>
    </row>
    <row r="9247" ht="14.25" customHeight="1">
      <c r="A9247" s="267">
        <v>43658.0</v>
      </c>
      <c r="B9247" s="57">
        <v>193.0</v>
      </c>
      <c r="C9247" s="57">
        <v>30.0</v>
      </c>
      <c r="D9247" s="268">
        <v>0.604166666666667</v>
      </c>
      <c r="E9247" s="269">
        <v>2.0799220809251305E-4</v>
      </c>
      <c r="F9247" s="269">
        <v>4.416818586382098E-5</v>
      </c>
    </row>
    <row r="9248" ht="14.25" customHeight="1">
      <c r="A9248" s="267">
        <v>43658.0</v>
      </c>
      <c r="B9248" s="57">
        <v>193.0</v>
      </c>
      <c r="C9248" s="57">
        <v>31.0</v>
      </c>
      <c r="D9248" s="268">
        <v>0.625</v>
      </c>
      <c r="E9248" s="269">
        <v>1.7648283652764573E-4</v>
      </c>
      <c r="F9248" s="269">
        <v>4.5370041261475974E-5</v>
      </c>
    </row>
    <row r="9249" ht="14.25" customHeight="1">
      <c r="A9249" s="267">
        <v>43658.0</v>
      </c>
      <c r="B9249" s="57">
        <v>193.0</v>
      </c>
      <c r="C9249" s="57">
        <v>32.0</v>
      </c>
      <c r="D9249" s="268">
        <v>0.645833333333333</v>
      </c>
      <c r="E9249" s="269">
        <v>1.64755543792832E-4</v>
      </c>
      <c r="F9249" s="269">
        <v>4.70726697414872E-5</v>
      </c>
    </row>
    <row r="9250" ht="14.25" customHeight="1">
      <c r="A9250" s="267">
        <v>43658.0</v>
      </c>
      <c r="B9250" s="57">
        <v>193.0</v>
      </c>
      <c r="C9250" s="57">
        <v>33.0</v>
      </c>
      <c r="D9250" s="268">
        <v>0.666666666666667</v>
      </c>
      <c r="E9250" s="269">
        <v>1.3286745532602404E-4</v>
      </c>
      <c r="F9250" s="269">
        <v>5.117900901680845E-5</v>
      </c>
    </row>
    <row r="9251" ht="14.25" customHeight="1">
      <c r="A9251" s="267">
        <v>43658.0</v>
      </c>
      <c r="B9251" s="57">
        <v>193.0</v>
      </c>
      <c r="C9251" s="57">
        <v>34.0</v>
      </c>
      <c r="D9251" s="268">
        <v>0.6875</v>
      </c>
      <c r="E9251" s="269">
        <v>1.102404221314595E-4</v>
      </c>
      <c r="F9251" s="269">
        <v>5.6387049073313414E-5</v>
      </c>
    </row>
    <row r="9252" ht="14.25" customHeight="1">
      <c r="A9252" s="267">
        <v>43658.0</v>
      </c>
      <c r="B9252" s="57">
        <v>193.0</v>
      </c>
      <c r="C9252" s="57">
        <v>35.0</v>
      </c>
      <c r="D9252" s="268">
        <v>0.708333333333333</v>
      </c>
      <c r="E9252" s="269">
        <v>9.300612833475085E-5</v>
      </c>
      <c r="F9252" s="269">
        <v>6.379849069218586E-5</v>
      </c>
    </row>
    <row r="9253" ht="14.25" customHeight="1">
      <c r="A9253" s="267">
        <v>43658.0</v>
      </c>
      <c r="B9253" s="57">
        <v>193.0</v>
      </c>
      <c r="C9253" s="57">
        <v>36.0</v>
      </c>
      <c r="D9253" s="268">
        <v>0.729166666666667</v>
      </c>
      <c r="E9253" s="269">
        <v>6.88222325102776E-5</v>
      </c>
      <c r="F9253" s="269">
        <v>6.500034608984085E-5</v>
      </c>
    </row>
    <row r="9254" ht="14.25" customHeight="1">
      <c r="A9254" s="267">
        <v>43658.0</v>
      </c>
      <c r="B9254" s="57">
        <v>193.0</v>
      </c>
      <c r="C9254" s="57">
        <v>37.0</v>
      </c>
      <c r="D9254" s="268">
        <v>0.75</v>
      </c>
      <c r="E9254" s="269">
        <v>5.84454595150565E-5</v>
      </c>
      <c r="F9254" s="269">
        <v>6.459972762395585E-5</v>
      </c>
    </row>
    <row r="9255" ht="14.25" customHeight="1">
      <c r="A9255" s="267">
        <v>43658.0</v>
      </c>
      <c r="B9255" s="57">
        <v>193.0</v>
      </c>
      <c r="C9255" s="57">
        <v>38.0</v>
      </c>
      <c r="D9255" s="268">
        <v>0.770833333333333</v>
      </c>
      <c r="E9255" s="269">
        <v>4.120649518293661E-5</v>
      </c>
      <c r="F9255" s="269">
        <v>6.389864530865711E-5</v>
      </c>
    </row>
    <row r="9256" ht="14.25" customHeight="1">
      <c r="A9256" s="267">
        <v>43658.0</v>
      </c>
      <c r="B9256" s="57">
        <v>193.0</v>
      </c>
      <c r="C9256" s="57">
        <v>39.0</v>
      </c>
      <c r="D9256" s="268">
        <v>0.791666666666667</v>
      </c>
      <c r="E9256" s="269">
        <v>2.7246835742397206E-5</v>
      </c>
      <c r="F9256" s="269">
        <v>6.329771760982962E-5</v>
      </c>
    </row>
    <row r="9257" ht="14.25" customHeight="1">
      <c r="A9257" s="267">
        <v>43658.0</v>
      </c>
      <c r="B9257" s="57">
        <v>193.0</v>
      </c>
      <c r="C9257" s="57">
        <v>40.0</v>
      </c>
      <c r="D9257" s="268">
        <v>0.8125</v>
      </c>
      <c r="E9257" s="269">
        <v>1.1057447140694108E-5</v>
      </c>
      <c r="F9257" s="269">
        <v>6.169524374628963E-5</v>
      </c>
    </row>
    <row r="9258" ht="14.25" customHeight="1">
      <c r="A9258" s="267">
        <v>43658.0</v>
      </c>
      <c r="B9258" s="57">
        <v>193.0</v>
      </c>
      <c r="C9258" s="57">
        <v>41.0</v>
      </c>
      <c r="D9258" s="268">
        <v>0.833333333333333</v>
      </c>
      <c r="E9258" s="269">
        <v>4.854422468532437E-6</v>
      </c>
      <c r="F9258" s="269">
        <v>6.159508912981838E-5</v>
      </c>
    </row>
    <row r="9259" ht="14.25" customHeight="1">
      <c r="A9259" s="267">
        <v>43658.0</v>
      </c>
      <c r="B9259" s="57">
        <v>193.0</v>
      </c>
      <c r="C9259" s="57">
        <v>42.0</v>
      </c>
      <c r="D9259" s="268">
        <v>0.854166666666667</v>
      </c>
      <c r="E9259" s="269">
        <v>5.755391540935639E-7</v>
      </c>
      <c r="F9259" s="269">
        <v>6.119447066393338E-5</v>
      </c>
    </row>
    <row r="9260" ht="14.25" customHeight="1">
      <c r="A9260" s="267">
        <v>43658.0</v>
      </c>
      <c r="B9260" s="57">
        <v>193.0</v>
      </c>
      <c r="C9260" s="57">
        <v>43.0</v>
      </c>
      <c r="D9260" s="268">
        <v>0.875</v>
      </c>
      <c r="E9260" s="269">
        <v>0.0</v>
      </c>
      <c r="F9260" s="269">
        <v>6.199570759570338E-5</v>
      </c>
    </row>
    <row r="9261" ht="14.25" customHeight="1">
      <c r="A9261" s="267">
        <v>43658.0</v>
      </c>
      <c r="B9261" s="57">
        <v>193.0</v>
      </c>
      <c r="C9261" s="57">
        <v>44.0</v>
      </c>
      <c r="D9261" s="268">
        <v>0.895833333333333</v>
      </c>
      <c r="E9261" s="269">
        <v>0.0</v>
      </c>
      <c r="F9261" s="269">
        <v>6.259663529453087E-5</v>
      </c>
    </row>
    <row r="9262" ht="14.25" customHeight="1">
      <c r="A9262" s="267">
        <v>43658.0</v>
      </c>
      <c r="B9262" s="57">
        <v>193.0</v>
      </c>
      <c r="C9262" s="57">
        <v>45.0</v>
      </c>
      <c r="D9262" s="268">
        <v>0.916666666666667</v>
      </c>
      <c r="E9262" s="269">
        <v>0.0</v>
      </c>
      <c r="F9262" s="269">
        <v>6.199570759570338E-5</v>
      </c>
    </row>
    <row r="9263" ht="14.25" customHeight="1">
      <c r="A9263" s="267">
        <v>43658.0</v>
      </c>
      <c r="B9263" s="57">
        <v>193.0</v>
      </c>
      <c r="C9263" s="57">
        <v>46.0</v>
      </c>
      <c r="D9263" s="268">
        <v>0.9375</v>
      </c>
      <c r="E9263" s="269">
        <v>0.0</v>
      </c>
      <c r="F9263" s="269">
        <v>5.7088131388612155E-5</v>
      </c>
    </row>
    <row r="9264" ht="14.25" customHeight="1">
      <c r="A9264" s="267">
        <v>43658.0</v>
      </c>
      <c r="B9264" s="57">
        <v>193.0</v>
      </c>
      <c r="C9264" s="57">
        <v>47.0</v>
      </c>
      <c r="D9264" s="268">
        <v>0.958333333333333</v>
      </c>
      <c r="E9264" s="269">
        <v>0.0</v>
      </c>
      <c r="F9264" s="269">
        <v>5.1078854400337184E-5</v>
      </c>
    </row>
    <row r="9265" ht="14.25" customHeight="1">
      <c r="A9265" s="267">
        <v>43658.0</v>
      </c>
      <c r="B9265" s="57">
        <v>193.0</v>
      </c>
      <c r="C9265" s="57">
        <v>48.0</v>
      </c>
      <c r="D9265" s="268">
        <v>0.979166666666667</v>
      </c>
      <c r="E9265" s="269">
        <v>0.0</v>
      </c>
      <c r="F9265" s="269">
        <v>4.366741278146473E-5</v>
      </c>
    </row>
    <row r="9266" ht="14.25" customHeight="1">
      <c r="A9266" s="267">
        <v>43659.0</v>
      </c>
      <c r="B9266" s="57">
        <v>194.0</v>
      </c>
      <c r="C9266" s="57">
        <v>1.0</v>
      </c>
      <c r="D9266" s="268">
        <v>0.0</v>
      </c>
      <c r="E9266" s="269">
        <v>0.0</v>
      </c>
      <c r="F9266" s="269">
        <v>3.6756744244948525E-5</v>
      </c>
    </row>
    <row r="9267" ht="14.25" customHeight="1">
      <c r="A9267" s="267">
        <v>43659.0</v>
      </c>
      <c r="B9267" s="57">
        <v>194.0</v>
      </c>
      <c r="C9267" s="57">
        <v>2.0</v>
      </c>
      <c r="D9267" s="268">
        <v>0.020833333333333332</v>
      </c>
      <c r="E9267" s="269">
        <v>0.0</v>
      </c>
      <c r="F9267" s="269">
        <v>3.26504049696273E-5</v>
      </c>
    </row>
    <row r="9268" ht="14.25" customHeight="1">
      <c r="A9268" s="267">
        <v>43659.0</v>
      </c>
      <c r="B9268" s="57">
        <v>194.0</v>
      </c>
      <c r="C9268" s="57">
        <v>3.0</v>
      </c>
      <c r="D9268" s="268">
        <v>0.0416666666666667</v>
      </c>
      <c r="E9268" s="269">
        <v>0.0</v>
      </c>
      <c r="F9268" s="269">
        <v>3.0346848790788564E-5</v>
      </c>
    </row>
    <row r="9269" ht="14.25" customHeight="1">
      <c r="A9269" s="267">
        <v>43659.0</v>
      </c>
      <c r="B9269" s="57">
        <v>194.0</v>
      </c>
      <c r="C9269" s="57">
        <v>4.0</v>
      </c>
      <c r="D9269" s="268">
        <v>0.0625</v>
      </c>
      <c r="E9269" s="269">
        <v>0.0</v>
      </c>
      <c r="F9269" s="269">
        <v>2.9445457242547322E-5</v>
      </c>
    </row>
    <row r="9270" ht="14.25" customHeight="1">
      <c r="A9270" s="267">
        <v>43659.0</v>
      </c>
      <c r="B9270" s="57">
        <v>194.0</v>
      </c>
      <c r="C9270" s="57">
        <v>5.0</v>
      </c>
      <c r="D9270" s="268">
        <v>0.0833333333333333</v>
      </c>
      <c r="E9270" s="269">
        <v>0.0</v>
      </c>
      <c r="F9270" s="269">
        <v>2.744236491312233E-5</v>
      </c>
    </row>
    <row r="9271" ht="14.25" customHeight="1">
      <c r="A9271" s="267">
        <v>43659.0</v>
      </c>
      <c r="B9271" s="57">
        <v>194.0</v>
      </c>
      <c r="C9271" s="57">
        <v>6.0</v>
      </c>
      <c r="D9271" s="268">
        <v>0.104166666666667</v>
      </c>
      <c r="E9271" s="269">
        <v>0.0</v>
      </c>
      <c r="F9271" s="269">
        <v>2.6641127981352337E-5</v>
      </c>
    </row>
    <row r="9272" ht="14.25" customHeight="1">
      <c r="A9272" s="267">
        <v>43659.0</v>
      </c>
      <c r="B9272" s="57">
        <v>194.0</v>
      </c>
      <c r="C9272" s="57">
        <v>7.0</v>
      </c>
      <c r="D9272" s="268">
        <v>0.125</v>
      </c>
      <c r="E9272" s="269">
        <v>0.0</v>
      </c>
      <c r="F9272" s="269">
        <v>2.614035489899609E-5</v>
      </c>
    </row>
    <row r="9273" ht="14.25" customHeight="1">
      <c r="A9273" s="267">
        <v>43659.0</v>
      </c>
      <c r="B9273" s="57">
        <v>194.0</v>
      </c>
      <c r="C9273" s="57">
        <v>8.0</v>
      </c>
      <c r="D9273" s="268">
        <v>0.145833333333333</v>
      </c>
      <c r="E9273" s="269">
        <v>0.0</v>
      </c>
      <c r="F9273" s="269">
        <v>2.5639581816639835E-5</v>
      </c>
    </row>
    <row r="9274" ht="14.25" customHeight="1">
      <c r="A9274" s="267">
        <v>43659.0</v>
      </c>
      <c r="B9274" s="57">
        <v>194.0</v>
      </c>
      <c r="C9274" s="57">
        <v>9.0</v>
      </c>
      <c r="D9274" s="268">
        <v>0.166666666666667</v>
      </c>
      <c r="E9274" s="269">
        <v>1.455825922475786E-6</v>
      </c>
      <c r="F9274" s="269">
        <v>2.5839891049582346E-5</v>
      </c>
    </row>
    <row r="9275" ht="14.25" customHeight="1">
      <c r="A9275" s="267">
        <v>43659.0</v>
      </c>
      <c r="B9275" s="57">
        <v>194.0</v>
      </c>
      <c r="C9275" s="57">
        <v>10.0</v>
      </c>
      <c r="D9275" s="268">
        <v>0.1875</v>
      </c>
      <c r="E9275" s="269">
        <v>5.0668096821888135E-6</v>
      </c>
      <c r="F9275" s="269">
        <v>2.614035489899609E-5</v>
      </c>
    </row>
    <row r="9276" ht="14.25" customHeight="1">
      <c r="A9276" s="267">
        <v>43659.0</v>
      </c>
      <c r="B9276" s="57">
        <v>194.0</v>
      </c>
      <c r="C9276" s="57">
        <v>11.0</v>
      </c>
      <c r="D9276" s="268">
        <v>0.208333333333333</v>
      </c>
      <c r="E9276" s="269">
        <v>1.3004158084598125E-5</v>
      </c>
      <c r="F9276" s="269">
        <v>2.6340664131938587E-5</v>
      </c>
    </row>
    <row r="9277" ht="14.25" customHeight="1">
      <c r="A9277" s="267">
        <v>43659.0</v>
      </c>
      <c r="B9277" s="57">
        <v>194.0</v>
      </c>
      <c r="C9277" s="57">
        <v>12.0</v>
      </c>
      <c r="D9277" s="268">
        <v>0.229166666666667</v>
      </c>
      <c r="E9277" s="269">
        <v>2.617334724697735E-5</v>
      </c>
      <c r="F9277" s="269">
        <v>2.8544065694306077E-5</v>
      </c>
    </row>
    <row r="9278" ht="14.25" customHeight="1">
      <c r="A9278" s="267">
        <v>43659.0</v>
      </c>
      <c r="B9278" s="57">
        <v>194.0</v>
      </c>
      <c r="C9278" s="57">
        <v>13.0</v>
      </c>
      <c r="D9278" s="268">
        <v>0.25</v>
      </c>
      <c r="E9278" s="269">
        <v>4.315362288602436E-5</v>
      </c>
      <c r="F9278" s="269">
        <v>3.194932265432856E-5</v>
      </c>
    </row>
    <row r="9279" ht="14.25" customHeight="1">
      <c r="A9279" s="267">
        <v>43659.0</v>
      </c>
      <c r="B9279" s="57">
        <v>194.0</v>
      </c>
      <c r="C9279" s="57">
        <v>14.0</v>
      </c>
      <c r="D9279" s="268">
        <v>0.270833333333333</v>
      </c>
      <c r="E9279" s="269">
        <v>6.352720474063833E-5</v>
      </c>
      <c r="F9279" s="269">
        <v>3.785844502613227E-5</v>
      </c>
    </row>
    <row r="9280" ht="14.25" customHeight="1">
      <c r="A9280" s="267">
        <v>43659.0</v>
      </c>
      <c r="B9280" s="57">
        <v>194.0</v>
      </c>
      <c r="C9280" s="57">
        <v>15.0</v>
      </c>
      <c r="D9280" s="268">
        <v>0.291666666666667</v>
      </c>
      <c r="E9280" s="269">
        <v>8.403151659555128E-5</v>
      </c>
      <c r="F9280" s="269">
        <v>4.256571200028099E-5</v>
      </c>
    </row>
    <row r="9281" ht="14.25" customHeight="1">
      <c r="A9281" s="267">
        <v>43659.0</v>
      </c>
      <c r="B9281" s="57">
        <v>194.0</v>
      </c>
      <c r="C9281" s="57">
        <v>16.0</v>
      </c>
      <c r="D9281" s="268">
        <v>0.3125</v>
      </c>
      <c r="E9281" s="269">
        <v>1.0451651408711008E-4</v>
      </c>
      <c r="F9281" s="269">
        <v>4.667205127560222E-5</v>
      </c>
    </row>
    <row r="9282" ht="14.25" customHeight="1">
      <c r="A9282" s="267">
        <v>43659.0</v>
      </c>
      <c r="B9282" s="57">
        <v>194.0</v>
      </c>
      <c r="C9282" s="57">
        <v>17.0</v>
      </c>
      <c r="D9282" s="268">
        <v>0.333333333333333</v>
      </c>
      <c r="E9282" s="269">
        <v>1.224439068110928E-4</v>
      </c>
      <c r="F9282" s="269">
        <v>4.937622592032595E-5</v>
      </c>
    </row>
    <row r="9283" ht="14.25" customHeight="1">
      <c r="A9283" s="267">
        <v>43659.0</v>
      </c>
      <c r="B9283" s="57">
        <v>194.0</v>
      </c>
      <c r="C9283" s="57">
        <v>18.0</v>
      </c>
      <c r="D9283" s="268">
        <v>0.354166666666667</v>
      </c>
      <c r="E9283" s="269">
        <v>1.5005257218594147E-4</v>
      </c>
      <c r="F9283" s="269">
        <v>5.208040056504968E-5</v>
      </c>
    </row>
    <row r="9284" ht="14.25" customHeight="1">
      <c r="A9284" s="267">
        <v>43659.0</v>
      </c>
      <c r="B9284" s="57">
        <v>194.0</v>
      </c>
      <c r="C9284" s="57">
        <v>19.0</v>
      </c>
      <c r="D9284" s="268">
        <v>0.375</v>
      </c>
      <c r="E9284" s="269">
        <v>1.6346088231798005E-4</v>
      </c>
      <c r="F9284" s="269">
        <v>5.117900901680845E-5</v>
      </c>
    </row>
    <row r="9285" ht="14.25" customHeight="1">
      <c r="A9285" s="267">
        <v>43659.0</v>
      </c>
      <c r="B9285" s="57">
        <v>194.0</v>
      </c>
      <c r="C9285" s="57">
        <v>20.0</v>
      </c>
      <c r="D9285" s="268">
        <v>0.395833333333333</v>
      </c>
      <c r="E9285" s="269">
        <v>1.7724410695985738E-4</v>
      </c>
      <c r="F9285" s="269">
        <v>4.96766897697397E-5</v>
      </c>
    </row>
    <row r="9286" ht="14.25" customHeight="1">
      <c r="A9286" s="267">
        <v>43659.0</v>
      </c>
      <c r="B9286" s="57">
        <v>194.0</v>
      </c>
      <c r="C9286" s="57">
        <v>21.0</v>
      </c>
      <c r="D9286" s="268">
        <v>0.416666666666667</v>
      </c>
      <c r="E9286" s="269">
        <v>1.894670092600285E-4</v>
      </c>
      <c r="F9286" s="269">
        <v>4.9175916687383454E-5</v>
      </c>
    </row>
    <row r="9287" ht="14.25" customHeight="1">
      <c r="A9287" s="267">
        <v>43659.0</v>
      </c>
      <c r="B9287" s="57">
        <v>194.0</v>
      </c>
      <c r="C9287" s="57">
        <v>22.0</v>
      </c>
      <c r="D9287" s="268">
        <v>0.4375</v>
      </c>
      <c r="E9287" s="269">
        <v>2.0847373220168582E-4</v>
      </c>
      <c r="F9287" s="269">
        <v>4.7573442823843464E-5</v>
      </c>
    </row>
    <row r="9288" ht="14.25" customHeight="1">
      <c r="A9288" s="267">
        <v>43659.0</v>
      </c>
      <c r="B9288" s="57">
        <v>194.0</v>
      </c>
      <c r="C9288" s="57">
        <v>23.0</v>
      </c>
      <c r="D9288" s="268">
        <v>0.458333333333333</v>
      </c>
      <c r="E9288" s="269">
        <v>2.030617028358802E-4</v>
      </c>
      <c r="F9288" s="269">
        <v>4.837467975561345E-5</v>
      </c>
    </row>
    <row r="9289" ht="14.25" customHeight="1">
      <c r="A9289" s="267">
        <v>43659.0</v>
      </c>
      <c r="B9289" s="57">
        <v>194.0</v>
      </c>
      <c r="C9289" s="57">
        <v>24.0</v>
      </c>
      <c r="D9289" s="268">
        <v>0.479166666666667</v>
      </c>
      <c r="E9289" s="269">
        <v>1.8304488098651016E-4</v>
      </c>
      <c r="F9289" s="269">
        <v>4.797406128972845E-5</v>
      </c>
    </row>
    <row r="9290" ht="14.25" customHeight="1">
      <c r="A9290" s="267">
        <v>43659.0</v>
      </c>
      <c r="B9290" s="57">
        <v>194.0</v>
      </c>
      <c r="C9290" s="57">
        <v>25.0</v>
      </c>
      <c r="D9290" s="268">
        <v>0.5</v>
      </c>
      <c r="E9290" s="269">
        <v>1.921074504372019E-4</v>
      </c>
      <c r="F9290" s="269">
        <v>4.877529822149846E-5</v>
      </c>
    </row>
    <row r="9291" ht="14.25" customHeight="1">
      <c r="A9291" s="267">
        <v>43659.0</v>
      </c>
      <c r="B9291" s="57">
        <v>194.0</v>
      </c>
      <c r="C9291" s="57">
        <v>26.0</v>
      </c>
      <c r="D9291" s="268">
        <v>0.520833333333333</v>
      </c>
      <c r="E9291" s="269">
        <v>1.8792902961056637E-4</v>
      </c>
      <c r="F9291" s="269">
        <v>4.96766897697397E-5</v>
      </c>
    </row>
    <row r="9292" ht="14.25" customHeight="1">
      <c r="A9292" s="267">
        <v>43659.0</v>
      </c>
      <c r="B9292" s="57">
        <v>194.0</v>
      </c>
      <c r="C9292" s="57">
        <v>27.0</v>
      </c>
      <c r="D9292" s="268">
        <v>0.541666666666667</v>
      </c>
      <c r="E9292" s="269">
        <v>1.8875961305230216E-4</v>
      </c>
      <c r="F9292" s="269">
        <v>4.687236050854471E-5</v>
      </c>
    </row>
    <row r="9293" ht="14.25" customHeight="1">
      <c r="A9293" s="267">
        <v>43659.0</v>
      </c>
      <c r="B9293" s="57">
        <v>194.0</v>
      </c>
      <c r="C9293" s="57">
        <v>28.0</v>
      </c>
      <c r="D9293" s="268">
        <v>0.5625</v>
      </c>
      <c r="E9293" s="269">
        <v>1.6583511192331952E-4</v>
      </c>
      <c r="F9293" s="269">
        <v>4.587081434383222E-5</v>
      </c>
    </row>
    <row r="9294" ht="14.25" customHeight="1">
      <c r="A9294" s="267">
        <v>43659.0</v>
      </c>
      <c r="B9294" s="57">
        <v>194.0</v>
      </c>
      <c r="C9294" s="57">
        <v>29.0</v>
      </c>
      <c r="D9294" s="268">
        <v>0.583333333333333</v>
      </c>
      <c r="E9294" s="269">
        <v>1.762546617382711E-4</v>
      </c>
      <c r="F9294" s="269">
        <v>4.4668958946177226E-5</v>
      </c>
    </row>
    <row r="9295" ht="14.25" customHeight="1">
      <c r="A9295" s="267">
        <v>43659.0</v>
      </c>
      <c r="B9295" s="57">
        <v>194.0</v>
      </c>
      <c r="C9295" s="57">
        <v>30.0</v>
      </c>
      <c r="D9295" s="268">
        <v>0.604166666666667</v>
      </c>
      <c r="E9295" s="269">
        <v>1.85110515547372E-4</v>
      </c>
      <c r="F9295" s="269">
        <v>4.446864971323474E-5</v>
      </c>
    </row>
    <row r="9296" ht="14.25" customHeight="1">
      <c r="A9296" s="267">
        <v>43659.0</v>
      </c>
      <c r="B9296" s="57">
        <v>194.0</v>
      </c>
      <c r="C9296" s="57">
        <v>31.0</v>
      </c>
      <c r="D9296" s="268">
        <v>0.625</v>
      </c>
      <c r="E9296" s="269">
        <v>1.653257756469702E-4</v>
      </c>
      <c r="F9296" s="269">
        <v>4.446864971323474E-5</v>
      </c>
    </row>
    <row r="9297" ht="14.25" customHeight="1">
      <c r="A9297" s="267">
        <v>43659.0</v>
      </c>
      <c r="B9297" s="57">
        <v>194.0</v>
      </c>
      <c r="C9297" s="57">
        <v>32.0</v>
      </c>
      <c r="D9297" s="268">
        <v>0.645833333333333</v>
      </c>
      <c r="E9297" s="269">
        <v>1.3303236808808846E-4</v>
      </c>
      <c r="F9297" s="269">
        <v>4.737313359090096E-5</v>
      </c>
    </row>
    <row r="9298" ht="14.25" customHeight="1">
      <c r="A9298" s="267">
        <v>43659.0</v>
      </c>
      <c r="B9298" s="57">
        <v>194.0</v>
      </c>
      <c r="C9298" s="57">
        <v>33.0</v>
      </c>
      <c r="D9298" s="268">
        <v>0.666666666666667</v>
      </c>
      <c r="E9298" s="269">
        <v>1.1695831647183851E-4</v>
      </c>
      <c r="F9298" s="269">
        <v>5.067823593445219E-5</v>
      </c>
    </row>
    <row r="9299" ht="14.25" customHeight="1">
      <c r="A9299" s="267">
        <v>43659.0</v>
      </c>
      <c r="B9299" s="57">
        <v>194.0</v>
      </c>
      <c r="C9299" s="57">
        <v>34.0</v>
      </c>
      <c r="D9299" s="268">
        <v>0.6875</v>
      </c>
      <c r="E9299" s="269">
        <v>1.0036062942281342E-4</v>
      </c>
      <c r="F9299" s="269">
        <v>5.5085039059187164E-5</v>
      </c>
    </row>
    <row r="9300" ht="14.25" customHeight="1">
      <c r="A9300" s="267">
        <v>43659.0</v>
      </c>
      <c r="B9300" s="57">
        <v>194.0</v>
      </c>
      <c r="C9300" s="57">
        <v>35.0</v>
      </c>
      <c r="D9300" s="268">
        <v>0.708333333333333</v>
      </c>
      <c r="E9300" s="269">
        <v>8.543371831186559E-5</v>
      </c>
      <c r="F9300" s="269">
        <v>6.269678991100212E-5</v>
      </c>
    </row>
    <row r="9301" ht="14.25" customHeight="1">
      <c r="A9301" s="267">
        <v>43659.0</v>
      </c>
      <c r="B9301" s="57">
        <v>194.0</v>
      </c>
      <c r="C9301" s="57">
        <v>36.0</v>
      </c>
      <c r="D9301" s="268">
        <v>0.729166666666667</v>
      </c>
      <c r="E9301" s="269">
        <v>6.230894211864579E-5</v>
      </c>
      <c r="F9301" s="269">
        <v>6.36983360757146E-5</v>
      </c>
    </row>
    <row r="9302" ht="14.25" customHeight="1">
      <c r="A9302" s="267">
        <v>43659.0</v>
      </c>
      <c r="B9302" s="57">
        <v>194.0</v>
      </c>
      <c r="C9302" s="57">
        <v>37.0</v>
      </c>
      <c r="D9302" s="268">
        <v>0.75</v>
      </c>
      <c r="E9302" s="269">
        <v>4.674968611478172E-5</v>
      </c>
      <c r="F9302" s="269">
        <v>6.419910915807086E-5</v>
      </c>
    </row>
    <row r="9303" ht="14.25" customHeight="1">
      <c r="A9303" s="267">
        <v>43659.0</v>
      </c>
      <c r="B9303" s="57">
        <v>194.0</v>
      </c>
      <c r="C9303" s="57">
        <v>38.0</v>
      </c>
      <c r="D9303" s="268">
        <v>0.770833333333333</v>
      </c>
      <c r="E9303" s="269">
        <v>3.178489111593762E-5</v>
      </c>
      <c r="F9303" s="269">
        <v>6.449957300748461E-5</v>
      </c>
    </row>
    <row r="9304" ht="14.25" customHeight="1">
      <c r="A9304" s="267">
        <v>43659.0</v>
      </c>
      <c r="B9304" s="57">
        <v>194.0</v>
      </c>
      <c r="C9304" s="57">
        <v>39.0</v>
      </c>
      <c r="D9304" s="268">
        <v>0.791666666666667</v>
      </c>
      <c r="E9304" s="269">
        <v>2.0233745835474507E-5</v>
      </c>
      <c r="F9304" s="269">
        <v>6.409895454159961E-5</v>
      </c>
    </row>
    <row r="9305" ht="14.25" customHeight="1">
      <c r="A9305" s="267">
        <v>43659.0</v>
      </c>
      <c r="B9305" s="57">
        <v>194.0</v>
      </c>
      <c r="C9305" s="57">
        <v>40.0</v>
      </c>
      <c r="D9305" s="268">
        <v>0.8125</v>
      </c>
      <c r="E9305" s="269">
        <v>1.1424749451526625E-5</v>
      </c>
      <c r="F9305" s="269">
        <v>6.379849069218586E-5</v>
      </c>
    </row>
    <row r="9306" ht="14.25" customHeight="1">
      <c r="A9306" s="267">
        <v>43659.0</v>
      </c>
      <c r="B9306" s="57">
        <v>194.0</v>
      </c>
      <c r="C9306" s="57">
        <v>41.0</v>
      </c>
      <c r="D9306" s="268">
        <v>0.833333333333333</v>
      </c>
      <c r="E9306" s="269">
        <v>4.3995521780846924E-6</v>
      </c>
      <c r="F9306" s="269">
        <v>6.129462528040462E-5</v>
      </c>
    </row>
    <row r="9307" ht="14.25" customHeight="1">
      <c r="A9307" s="267">
        <v>43659.0</v>
      </c>
      <c r="B9307" s="57">
        <v>194.0</v>
      </c>
      <c r="C9307" s="57">
        <v>42.0</v>
      </c>
      <c r="D9307" s="268">
        <v>0.854166666666667</v>
      </c>
      <c r="E9307" s="269">
        <v>2.378936785521227E-7</v>
      </c>
      <c r="F9307" s="269">
        <v>6.169524374628963E-5</v>
      </c>
    </row>
    <row r="9308" ht="14.25" customHeight="1">
      <c r="A9308" s="267">
        <v>43659.0</v>
      </c>
      <c r="B9308" s="57">
        <v>194.0</v>
      </c>
      <c r="C9308" s="57">
        <v>43.0</v>
      </c>
      <c r="D9308" s="268">
        <v>0.875</v>
      </c>
      <c r="E9308" s="269">
        <v>0.0</v>
      </c>
      <c r="F9308" s="269">
        <v>6.339787222630086E-5</v>
      </c>
    </row>
    <row r="9309" ht="14.25" customHeight="1">
      <c r="A9309" s="267">
        <v>43659.0</v>
      </c>
      <c r="B9309" s="57">
        <v>194.0</v>
      </c>
      <c r="C9309" s="57">
        <v>44.0</v>
      </c>
      <c r="D9309" s="268">
        <v>0.895833333333333</v>
      </c>
      <c r="E9309" s="269">
        <v>0.0</v>
      </c>
      <c r="F9309" s="269">
        <v>6.299725376041584E-5</v>
      </c>
    </row>
    <row r="9310" ht="14.25" customHeight="1">
      <c r="A9310" s="267">
        <v>43659.0</v>
      </c>
      <c r="B9310" s="57">
        <v>194.0</v>
      </c>
      <c r="C9310" s="57">
        <v>45.0</v>
      </c>
      <c r="D9310" s="268">
        <v>0.916666666666667</v>
      </c>
      <c r="E9310" s="269">
        <v>0.0</v>
      </c>
      <c r="F9310" s="269">
        <v>6.069369758157713E-5</v>
      </c>
    </row>
    <row r="9311" ht="14.25" customHeight="1">
      <c r="A9311" s="267">
        <v>43659.0</v>
      </c>
      <c r="B9311" s="57">
        <v>194.0</v>
      </c>
      <c r="C9311" s="57">
        <v>46.0</v>
      </c>
      <c r="D9311" s="268">
        <v>0.9375</v>
      </c>
      <c r="E9311" s="269">
        <v>0.0</v>
      </c>
      <c r="F9311" s="269">
        <v>5.6286894456842146E-5</v>
      </c>
    </row>
    <row r="9312" ht="14.25" customHeight="1">
      <c r="A9312" s="267">
        <v>43659.0</v>
      </c>
      <c r="B9312" s="57">
        <v>194.0</v>
      </c>
      <c r="C9312" s="57">
        <v>47.0</v>
      </c>
      <c r="D9312" s="268">
        <v>0.958333333333333</v>
      </c>
      <c r="E9312" s="269">
        <v>0.0</v>
      </c>
      <c r="F9312" s="269">
        <v>5.238086441446342E-5</v>
      </c>
    </row>
    <row r="9313" ht="14.25" customHeight="1">
      <c r="A9313" s="267">
        <v>43659.0</v>
      </c>
      <c r="B9313" s="57">
        <v>194.0</v>
      </c>
      <c r="C9313" s="57">
        <v>48.0</v>
      </c>
      <c r="D9313" s="268">
        <v>0.979166666666667</v>
      </c>
      <c r="E9313" s="269">
        <v>0.0</v>
      </c>
      <c r="F9313" s="269">
        <v>4.446864971323474E-5</v>
      </c>
    </row>
    <row r="9314" ht="14.25" customHeight="1">
      <c r="A9314" s="267">
        <v>43660.0</v>
      </c>
      <c r="B9314" s="57">
        <v>195.0</v>
      </c>
      <c r="C9314" s="57">
        <v>1.0</v>
      </c>
      <c r="D9314" s="268">
        <v>0.0</v>
      </c>
      <c r="E9314" s="269">
        <v>0.0</v>
      </c>
      <c r="F9314" s="269">
        <v>3.725751732730477E-5</v>
      </c>
    </row>
    <row r="9315" ht="14.25" customHeight="1">
      <c r="A9315" s="267">
        <v>43660.0</v>
      </c>
      <c r="B9315" s="57">
        <v>195.0</v>
      </c>
      <c r="C9315" s="57">
        <v>2.0</v>
      </c>
      <c r="D9315" s="268">
        <v>0.020833333333333332</v>
      </c>
      <c r="E9315" s="269">
        <v>0.0</v>
      </c>
      <c r="F9315" s="269">
        <v>3.30510234355123E-5</v>
      </c>
    </row>
    <row r="9316" ht="14.25" customHeight="1">
      <c r="A9316" s="267">
        <v>43660.0</v>
      </c>
      <c r="B9316" s="57">
        <v>195.0</v>
      </c>
      <c r="C9316" s="57">
        <v>3.0</v>
      </c>
      <c r="D9316" s="268">
        <v>0.0416666666666667</v>
      </c>
      <c r="E9316" s="269">
        <v>0.0</v>
      </c>
      <c r="F9316" s="269">
        <v>3.0847621873144815E-5</v>
      </c>
    </row>
    <row r="9317" ht="14.25" customHeight="1">
      <c r="A9317" s="267">
        <v>43660.0</v>
      </c>
      <c r="B9317" s="57">
        <v>195.0</v>
      </c>
      <c r="C9317" s="57">
        <v>4.0</v>
      </c>
      <c r="D9317" s="268">
        <v>0.0625</v>
      </c>
      <c r="E9317" s="269">
        <v>0.0</v>
      </c>
      <c r="F9317" s="269">
        <v>2.9645766475489823E-5</v>
      </c>
    </row>
    <row r="9318" ht="14.25" customHeight="1">
      <c r="A9318" s="267">
        <v>43660.0</v>
      </c>
      <c r="B9318" s="57">
        <v>195.0</v>
      </c>
      <c r="C9318" s="57">
        <v>5.0</v>
      </c>
      <c r="D9318" s="268">
        <v>0.0833333333333333</v>
      </c>
      <c r="E9318" s="269">
        <v>0.0</v>
      </c>
      <c r="F9318" s="269">
        <v>2.724205568017983E-5</v>
      </c>
    </row>
    <row r="9319" ht="14.25" customHeight="1">
      <c r="A9319" s="267">
        <v>43660.0</v>
      </c>
      <c r="B9319" s="57">
        <v>195.0</v>
      </c>
      <c r="C9319" s="57">
        <v>6.0</v>
      </c>
      <c r="D9319" s="268">
        <v>0.104166666666667</v>
      </c>
      <c r="E9319" s="269">
        <v>0.0</v>
      </c>
      <c r="F9319" s="269">
        <v>2.654097336488109E-5</v>
      </c>
    </row>
    <row r="9320" ht="14.25" customHeight="1">
      <c r="A9320" s="267">
        <v>43660.0</v>
      </c>
      <c r="B9320" s="57">
        <v>195.0</v>
      </c>
      <c r="C9320" s="57">
        <v>7.0</v>
      </c>
      <c r="D9320" s="268">
        <v>0.125</v>
      </c>
      <c r="E9320" s="269">
        <v>0.0</v>
      </c>
      <c r="F9320" s="269">
        <v>2.654097336488109E-5</v>
      </c>
    </row>
    <row r="9321" ht="14.25" customHeight="1">
      <c r="A9321" s="267">
        <v>43660.0</v>
      </c>
      <c r="B9321" s="57">
        <v>195.0</v>
      </c>
      <c r="C9321" s="57">
        <v>8.0</v>
      </c>
      <c r="D9321" s="268">
        <v>0.145833333333333</v>
      </c>
      <c r="E9321" s="269">
        <v>0.0</v>
      </c>
      <c r="F9321" s="269">
        <v>2.614035489899609E-5</v>
      </c>
    </row>
    <row r="9322" ht="14.25" customHeight="1">
      <c r="A9322" s="267">
        <v>43660.0</v>
      </c>
      <c r="B9322" s="57">
        <v>195.0</v>
      </c>
      <c r="C9322" s="57">
        <v>9.0</v>
      </c>
      <c r="D9322" s="268">
        <v>0.166666666666667</v>
      </c>
      <c r="E9322" s="269">
        <v>1.6601523677355453E-6</v>
      </c>
      <c r="F9322" s="269">
        <v>2.604020028252484E-5</v>
      </c>
    </row>
    <row r="9323" ht="14.25" customHeight="1">
      <c r="A9323" s="267">
        <v>43660.0</v>
      </c>
      <c r="B9323" s="57">
        <v>195.0</v>
      </c>
      <c r="C9323" s="57">
        <v>10.0</v>
      </c>
      <c r="D9323" s="268">
        <v>0.1875</v>
      </c>
      <c r="E9323" s="269">
        <v>4.841605345999941E-6</v>
      </c>
      <c r="F9323" s="269">
        <v>2.654097336488109E-5</v>
      </c>
    </row>
    <row r="9324" ht="14.25" customHeight="1">
      <c r="A9324" s="267">
        <v>43660.0</v>
      </c>
      <c r="B9324" s="57">
        <v>195.0</v>
      </c>
      <c r="C9324" s="57">
        <v>11.0</v>
      </c>
      <c r="D9324" s="268">
        <v>0.208333333333333</v>
      </c>
      <c r="E9324" s="269">
        <v>1.2136531436159553E-5</v>
      </c>
      <c r="F9324" s="269">
        <v>2.6641127981352337E-5</v>
      </c>
    </row>
    <row r="9325" ht="14.25" customHeight="1">
      <c r="A9325" s="267">
        <v>43660.0</v>
      </c>
      <c r="B9325" s="57">
        <v>195.0</v>
      </c>
      <c r="C9325" s="57">
        <v>12.0</v>
      </c>
      <c r="D9325" s="268">
        <v>0.229166666666667</v>
      </c>
      <c r="E9325" s="269">
        <v>2.5355119519991713E-5</v>
      </c>
      <c r="F9325" s="269">
        <v>2.8243601844892327E-5</v>
      </c>
    </row>
    <row r="9326" ht="14.25" customHeight="1">
      <c r="A9326" s="267">
        <v>43660.0</v>
      </c>
      <c r="B9326" s="57">
        <v>195.0</v>
      </c>
      <c r="C9326" s="57">
        <v>13.0</v>
      </c>
      <c r="D9326" s="268">
        <v>0.25</v>
      </c>
      <c r="E9326" s="269">
        <v>4.06216811531042E-5</v>
      </c>
      <c r="F9326" s="269">
        <v>3.30510234355123E-5</v>
      </c>
    </row>
    <row r="9327" ht="14.25" customHeight="1">
      <c r="A9327" s="267">
        <v>43660.0</v>
      </c>
      <c r="B9327" s="57">
        <v>195.0</v>
      </c>
      <c r="C9327" s="57">
        <v>14.0</v>
      </c>
      <c r="D9327" s="268">
        <v>0.270833333333333</v>
      </c>
      <c r="E9327" s="269">
        <v>5.605182364031113E-5</v>
      </c>
      <c r="F9327" s="269">
        <v>4.0162001204971005E-5</v>
      </c>
    </row>
    <row r="9328" ht="14.25" customHeight="1">
      <c r="A9328" s="267">
        <v>43660.0</v>
      </c>
      <c r="B9328" s="57">
        <v>195.0</v>
      </c>
      <c r="C9328" s="57">
        <v>15.0</v>
      </c>
      <c r="D9328" s="268">
        <v>0.291666666666667</v>
      </c>
      <c r="E9328" s="269">
        <v>7.617688377035931E-5</v>
      </c>
      <c r="F9328" s="269">
        <v>4.416818586382098E-5</v>
      </c>
    </row>
    <row r="9329" ht="14.25" customHeight="1">
      <c r="A9329" s="267">
        <v>43660.0</v>
      </c>
      <c r="B9329" s="57">
        <v>195.0</v>
      </c>
      <c r="C9329" s="57">
        <v>16.0</v>
      </c>
      <c r="D9329" s="268">
        <v>0.3125</v>
      </c>
      <c r="E9329" s="269">
        <v>9.647205966392908E-5</v>
      </c>
      <c r="F9329" s="269">
        <v>4.8174370522670945E-5</v>
      </c>
    </row>
    <row r="9330" ht="14.25" customHeight="1">
      <c r="A9330" s="267">
        <v>43660.0</v>
      </c>
      <c r="B9330" s="57">
        <v>195.0</v>
      </c>
      <c r="C9330" s="57">
        <v>17.0</v>
      </c>
      <c r="D9330" s="268">
        <v>0.333333333333333</v>
      </c>
      <c r="E9330" s="269">
        <v>1.2154161727326795E-4</v>
      </c>
      <c r="F9330" s="269">
        <v>5.08785451673947E-5</v>
      </c>
    </row>
    <row r="9331" ht="14.25" customHeight="1">
      <c r="A9331" s="267">
        <v>43660.0</v>
      </c>
      <c r="B9331" s="57">
        <v>195.0</v>
      </c>
      <c r="C9331" s="57">
        <v>18.0</v>
      </c>
      <c r="D9331" s="268">
        <v>0.354166666666667</v>
      </c>
      <c r="E9331" s="269">
        <v>1.4582996052028206E-4</v>
      </c>
      <c r="F9331" s="269">
        <v>5.258117364740593E-5</v>
      </c>
    </row>
    <row r="9332" ht="14.25" customHeight="1">
      <c r="A9332" s="267">
        <v>43660.0</v>
      </c>
      <c r="B9332" s="57">
        <v>195.0</v>
      </c>
      <c r="C9332" s="57">
        <v>19.0</v>
      </c>
      <c r="D9332" s="268">
        <v>0.375</v>
      </c>
      <c r="E9332" s="269">
        <v>1.6820038268426958E-4</v>
      </c>
      <c r="F9332" s="269">
        <v>5.238086441446342E-5</v>
      </c>
    </row>
    <row r="9333" ht="14.25" customHeight="1">
      <c r="A9333" s="267">
        <v>43660.0</v>
      </c>
      <c r="B9333" s="57">
        <v>195.0</v>
      </c>
      <c r="C9333" s="57">
        <v>20.0</v>
      </c>
      <c r="D9333" s="268">
        <v>0.395833333333333</v>
      </c>
      <c r="E9333" s="269">
        <v>1.8615003621810122E-4</v>
      </c>
      <c r="F9333" s="269">
        <v>5.248101903093467E-5</v>
      </c>
    </row>
    <row r="9334" ht="14.25" customHeight="1">
      <c r="A9334" s="267">
        <v>43660.0</v>
      </c>
      <c r="B9334" s="57">
        <v>195.0</v>
      </c>
      <c r="C9334" s="57">
        <v>21.0</v>
      </c>
      <c r="D9334" s="268">
        <v>0.416666666666667</v>
      </c>
      <c r="E9334" s="269">
        <v>2.013938701408492E-4</v>
      </c>
      <c r="F9334" s="269">
        <v>5.258117364740593E-5</v>
      </c>
    </row>
    <row r="9335" ht="14.25" customHeight="1">
      <c r="A9335" s="267">
        <v>43660.0</v>
      </c>
      <c r="B9335" s="57">
        <v>195.0</v>
      </c>
      <c r="C9335" s="57">
        <v>22.0</v>
      </c>
      <c r="D9335" s="268">
        <v>0.4375</v>
      </c>
      <c r="E9335" s="269">
        <v>2.0756347231425616E-4</v>
      </c>
      <c r="F9335" s="269">
        <v>5.037777208503844E-5</v>
      </c>
    </row>
    <row r="9336" ht="14.25" customHeight="1">
      <c r="A9336" s="267">
        <v>43660.0</v>
      </c>
      <c r="B9336" s="57">
        <v>195.0</v>
      </c>
      <c r="C9336" s="57">
        <v>23.0</v>
      </c>
      <c r="D9336" s="268">
        <v>0.458333333333333</v>
      </c>
      <c r="E9336" s="269">
        <v>2.1043183883402662E-4</v>
      </c>
      <c r="F9336" s="269">
        <v>5.08785451673947E-5</v>
      </c>
    </row>
    <row r="9337" ht="14.25" customHeight="1">
      <c r="A9337" s="267">
        <v>43660.0</v>
      </c>
      <c r="B9337" s="57">
        <v>195.0</v>
      </c>
      <c r="C9337" s="57">
        <v>24.0</v>
      </c>
      <c r="D9337" s="268">
        <v>0.479166666666667</v>
      </c>
      <c r="E9337" s="269">
        <v>2.0616264433977527E-4</v>
      </c>
      <c r="F9337" s="269">
        <v>5.137931824975094E-5</v>
      </c>
    </row>
    <row r="9338" ht="14.25" customHeight="1">
      <c r="A9338" s="267">
        <v>43660.0</v>
      </c>
      <c r="B9338" s="57">
        <v>195.0</v>
      </c>
      <c r="C9338" s="57">
        <v>25.0</v>
      </c>
      <c r="D9338" s="268">
        <v>0.5</v>
      </c>
      <c r="E9338" s="269">
        <v>2.1281331749899306E-4</v>
      </c>
      <c r="F9338" s="269">
        <v>5.077839055092343E-5</v>
      </c>
    </row>
    <row r="9339" ht="14.25" customHeight="1">
      <c r="A9339" s="267">
        <v>43660.0</v>
      </c>
      <c r="B9339" s="57">
        <v>195.0</v>
      </c>
      <c r="C9339" s="57">
        <v>26.0</v>
      </c>
      <c r="D9339" s="268">
        <v>0.520833333333333</v>
      </c>
      <c r="E9339" s="269">
        <v>2.0499628705273676E-4</v>
      </c>
      <c r="F9339" s="269">
        <v>5.0277617468567196E-5</v>
      </c>
    </row>
    <row r="9340" ht="14.25" customHeight="1">
      <c r="A9340" s="267">
        <v>43660.0</v>
      </c>
      <c r="B9340" s="57">
        <v>195.0</v>
      </c>
      <c r="C9340" s="57">
        <v>27.0</v>
      </c>
      <c r="D9340" s="268">
        <v>0.541666666666667</v>
      </c>
      <c r="E9340" s="269">
        <v>1.9958332004176179E-4</v>
      </c>
      <c r="F9340" s="269">
        <v>4.9075762070912194E-5</v>
      </c>
    </row>
    <row r="9341" ht="14.25" customHeight="1">
      <c r="A9341" s="267">
        <v>43660.0</v>
      </c>
      <c r="B9341" s="57">
        <v>195.0</v>
      </c>
      <c r="C9341" s="57">
        <v>28.0</v>
      </c>
      <c r="D9341" s="268">
        <v>0.5625</v>
      </c>
      <c r="E9341" s="269">
        <v>1.9306072583615154E-4</v>
      </c>
      <c r="F9341" s="269">
        <v>4.9075762070912194E-5</v>
      </c>
    </row>
    <row r="9342" ht="14.25" customHeight="1">
      <c r="A9342" s="267">
        <v>43660.0</v>
      </c>
      <c r="B9342" s="57">
        <v>195.0</v>
      </c>
      <c r="C9342" s="57">
        <v>29.0</v>
      </c>
      <c r="D9342" s="268">
        <v>0.583333333333333</v>
      </c>
      <c r="E9342" s="269">
        <v>1.9000892666715377E-4</v>
      </c>
      <c r="F9342" s="269">
        <v>4.797406128972845E-5</v>
      </c>
    </row>
    <row r="9343" ht="14.25" customHeight="1">
      <c r="A9343" s="267">
        <v>43660.0</v>
      </c>
      <c r="B9343" s="57">
        <v>195.0</v>
      </c>
      <c r="C9343" s="57">
        <v>30.0</v>
      </c>
      <c r="D9343" s="268">
        <v>0.604166666666667</v>
      </c>
      <c r="E9343" s="269">
        <v>1.908271968686926E-4</v>
      </c>
      <c r="F9343" s="269">
        <v>4.8174370522670945E-5</v>
      </c>
    </row>
    <row r="9344" ht="14.25" customHeight="1">
      <c r="A9344" s="267">
        <v>43660.0</v>
      </c>
      <c r="B9344" s="57">
        <v>195.0</v>
      </c>
      <c r="C9344" s="57">
        <v>31.0</v>
      </c>
      <c r="D9344" s="268">
        <v>0.625</v>
      </c>
      <c r="E9344" s="269">
        <v>1.5298937819443274E-4</v>
      </c>
      <c r="F9344" s="269">
        <v>4.8975607454440954E-5</v>
      </c>
    </row>
    <row r="9345" ht="14.25" customHeight="1">
      <c r="A9345" s="267">
        <v>43660.0</v>
      </c>
      <c r="B9345" s="57">
        <v>195.0</v>
      </c>
      <c r="C9345" s="57">
        <v>32.0</v>
      </c>
      <c r="D9345" s="268">
        <v>0.645833333333333</v>
      </c>
      <c r="E9345" s="269">
        <v>1.325023505267598E-4</v>
      </c>
      <c r="F9345" s="269">
        <v>5.08785451673947E-5</v>
      </c>
    </row>
    <row r="9346" ht="14.25" customHeight="1">
      <c r="A9346" s="267">
        <v>43660.0</v>
      </c>
      <c r="B9346" s="57">
        <v>195.0</v>
      </c>
      <c r="C9346" s="57">
        <v>33.0</v>
      </c>
      <c r="D9346" s="268">
        <v>0.666666666666667</v>
      </c>
      <c r="E9346" s="269">
        <v>1.1904504690436789E-4</v>
      </c>
      <c r="F9346" s="269">
        <v>5.3282255962704675E-5</v>
      </c>
    </row>
    <row r="9347" ht="14.25" customHeight="1">
      <c r="A9347" s="267">
        <v>43660.0</v>
      </c>
      <c r="B9347" s="57">
        <v>195.0</v>
      </c>
      <c r="C9347" s="57">
        <v>34.0</v>
      </c>
      <c r="D9347" s="268">
        <v>0.6875</v>
      </c>
      <c r="E9347" s="269">
        <v>1.0092346396892461E-4</v>
      </c>
      <c r="F9347" s="269">
        <v>5.808967755332465E-5</v>
      </c>
    </row>
    <row r="9348" ht="14.25" customHeight="1">
      <c r="A9348" s="267">
        <v>43660.0</v>
      </c>
      <c r="B9348" s="57">
        <v>195.0</v>
      </c>
      <c r="C9348" s="57">
        <v>35.0</v>
      </c>
      <c r="D9348" s="268">
        <v>0.708333333333333</v>
      </c>
      <c r="E9348" s="269">
        <v>7.972505105153667E-5</v>
      </c>
      <c r="F9348" s="269">
        <v>6.339787222630086E-5</v>
      </c>
    </row>
    <row r="9349" ht="14.25" customHeight="1">
      <c r="A9349" s="267">
        <v>43660.0</v>
      </c>
      <c r="B9349" s="57">
        <v>195.0</v>
      </c>
      <c r="C9349" s="57">
        <v>36.0</v>
      </c>
      <c r="D9349" s="268">
        <v>0.729166666666667</v>
      </c>
      <c r="E9349" s="269">
        <v>6.58619165820762E-5</v>
      </c>
      <c r="F9349" s="269">
        <v>6.439941839101337E-5</v>
      </c>
    </row>
    <row r="9350" ht="14.25" customHeight="1">
      <c r="A9350" s="267">
        <v>43660.0</v>
      </c>
      <c r="B9350" s="57">
        <v>195.0</v>
      </c>
      <c r="C9350" s="57">
        <v>37.0</v>
      </c>
      <c r="D9350" s="268">
        <v>0.75</v>
      </c>
      <c r="E9350" s="269">
        <v>5.257043462342271E-5</v>
      </c>
      <c r="F9350" s="269">
        <v>6.500034608984085E-5</v>
      </c>
    </row>
    <row r="9351" ht="14.25" customHeight="1">
      <c r="A9351" s="267">
        <v>43660.0</v>
      </c>
      <c r="B9351" s="57">
        <v>195.0</v>
      </c>
      <c r="C9351" s="57">
        <v>38.0</v>
      </c>
      <c r="D9351" s="268">
        <v>0.770833333333333</v>
      </c>
      <c r="E9351" s="269">
        <v>3.734149676708248E-5</v>
      </c>
      <c r="F9351" s="269">
        <v>6.510050070631209E-5</v>
      </c>
    </row>
    <row r="9352" ht="14.25" customHeight="1">
      <c r="A9352" s="267">
        <v>43660.0</v>
      </c>
      <c r="B9352" s="57">
        <v>195.0</v>
      </c>
      <c r="C9352" s="57">
        <v>39.0</v>
      </c>
      <c r="D9352" s="268">
        <v>0.791666666666667</v>
      </c>
      <c r="E9352" s="269">
        <v>2.2401775055738428E-5</v>
      </c>
      <c r="F9352" s="269">
        <v>6.389864530865711E-5</v>
      </c>
    </row>
    <row r="9353" ht="14.25" customHeight="1">
      <c r="A9353" s="267">
        <v>43660.0</v>
      </c>
      <c r="B9353" s="57">
        <v>195.0</v>
      </c>
      <c r="C9353" s="57">
        <v>40.0</v>
      </c>
      <c r="D9353" s="268">
        <v>0.8125</v>
      </c>
      <c r="E9353" s="269">
        <v>1.0551612227173044E-5</v>
      </c>
      <c r="F9353" s="269">
        <v>6.449957300748461E-5</v>
      </c>
    </row>
    <row r="9354" ht="14.25" customHeight="1">
      <c r="A9354" s="267">
        <v>43660.0</v>
      </c>
      <c r="B9354" s="57">
        <v>195.0</v>
      </c>
      <c r="C9354" s="57">
        <v>41.0</v>
      </c>
      <c r="D9354" s="268">
        <v>0.833333333333333</v>
      </c>
      <c r="E9354" s="269">
        <v>3.967167748859032E-6</v>
      </c>
      <c r="F9354" s="269">
        <v>6.199570759570338E-5</v>
      </c>
    </row>
    <row r="9355" ht="14.25" customHeight="1">
      <c r="A9355" s="267">
        <v>43660.0</v>
      </c>
      <c r="B9355" s="57">
        <v>195.0</v>
      </c>
      <c r="C9355" s="57">
        <v>42.0</v>
      </c>
      <c r="D9355" s="268">
        <v>0.854166666666667</v>
      </c>
      <c r="E9355" s="269">
        <v>1.6754306828493764E-7</v>
      </c>
      <c r="F9355" s="269">
        <v>6.169524374628963E-5</v>
      </c>
    </row>
    <row r="9356" ht="14.25" customHeight="1">
      <c r="A9356" s="267">
        <v>43660.0</v>
      </c>
      <c r="B9356" s="57">
        <v>195.0</v>
      </c>
      <c r="C9356" s="57">
        <v>43.0</v>
      </c>
      <c r="D9356" s="268">
        <v>0.875</v>
      </c>
      <c r="E9356" s="269">
        <v>0.0</v>
      </c>
      <c r="F9356" s="269">
        <v>6.399879992512835E-5</v>
      </c>
    </row>
    <row r="9357" ht="14.25" customHeight="1">
      <c r="A9357" s="267">
        <v>43660.0</v>
      </c>
      <c r="B9357" s="57">
        <v>195.0</v>
      </c>
      <c r="C9357" s="57">
        <v>44.0</v>
      </c>
      <c r="D9357" s="268">
        <v>0.895833333333333</v>
      </c>
      <c r="E9357" s="269">
        <v>0.0</v>
      </c>
      <c r="F9357" s="269">
        <v>6.379849069218586E-5</v>
      </c>
    </row>
    <row r="9358" ht="14.25" customHeight="1">
      <c r="A9358" s="267">
        <v>43660.0</v>
      </c>
      <c r="B9358" s="57">
        <v>195.0</v>
      </c>
      <c r="C9358" s="57">
        <v>45.0</v>
      </c>
      <c r="D9358" s="268">
        <v>0.916666666666667</v>
      </c>
      <c r="E9358" s="269">
        <v>0.0</v>
      </c>
      <c r="F9358" s="269">
        <v>6.209586221217463E-5</v>
      </c>
    </row>
    <row r="9359" ht="14.25" customHeight="1">
      <c r="A9359" s="267">
        <v>43660.0</v>
      </c>
      <c r="B9359" s="57">
        <v>195.0</v>
      </c>
      <c r="C9359" s="57">
        <v>46.0</v>
      </c>
      <c r="D9359" s="268">
        <v>0.9375</v>
      </c>
      <c r="E9359" s="269">
        <v>0.0</v>
      </c>
      <c r="F9359" s="269">
        <v>5.6887822155669654E-5</v>
      </c>
    </row>
    <row r="9360" ht="14.25" customHeight="1">
      <c r="A9360" s="267">
        <v>43660.0</v>
      </c>
      <c r="B9360" s="57">
        <v>195.0</v>
      </c>
      <c r="C9360" s="57">
        <v>47.0</v>
      </c>
      <c r="D9360" s="268">
        <v>0.958333333333333</v>
      </c>
      <c r="E9360" s="269">
        <v>0.0</v>
      </c>
      <c r="F9360" s="269">
        <v>5.1980245948578425E-5</v>
      </c>
    </row>
    <row r="9361" ht="14.25" customHeight="1">
      <c r="A9361" s="267">
        <v>43660.0</v>
      </c>
      <c r="B9361" s="57">
        <v>195.0</v>
      </c>
      <c r="C9361" s="57">
        <v>48.0</v>
      </c>
      <c r="D9361" s="268">
        <v>0.979166666666667</v>
      </c>
      <c r="E9361" s="269">
        <v>0.0</v>
      </c>
      <c r="F9361" s="269">
        <v>4.4969422795590966E-5</v>
      </c>
    </row>
    <row r="9362" ht="14.25" customHeight="1">
      <c r="A9362" s="267">
        <v>43661.0</v>
      </c>
      <c r="B9362" s="57">
        <v>196.0</v>
      </c>
      <c r="C9362" s="57">
        <v>1.0</v>
      </c>
      <c r="D9362" s="268">
        <v>0.0</v>
      </c>
      <c r="E9362" s="269">
        <v>0.0</v>
      </c>
      <c r="F9362" s="269">
        <v>3.825906349201726E-5</v>
      </c>
    </row>
    <row r="9363" ht="14.25" customHeight="1">
      <c r="A9363" s="267">
        <v>43661.0</v>
      </c>
      <c r="B9363" s="57">
        <v>196.0</v>
      </c>
      <c r="C9363" s="57">
        <v>2.0</v>
      </c>
      <c r="D9363" s="268">
        <v>0.020833333333333332</v>
      </c>
      <c r="E9363" s="269">
        <v>0.0</v>
      </c>
      <c r="F9363" s="269">
        <v>3.3651951134339786E-5</v>
      </c>
    </row>
    <row r="9364" ht="14.25" customHeight="1">
      <c r="A9364" s="267">
        <v>43661.0</v>
      </c>
      <c r="B9364" s="57">
        <v>196.0</v>
      </c>
      <c r="C9364" s="57">
        <v>3.0</v>
      </c>
      <c r="D9364" s="268">
        <v>0.0416666666666667</v>
      </c>
      <c r="E9364" s="269">
        <v>0.0</v>
      </c>
      <c r="F9364" s="269">
        <v>3.0847621873144815E-5</v>
      </c>
    </row>
    <row r="9365" ht="14.25" customHeight="1">
      <c r="A9365" s="267">
        <v>43661.0</v>
      </c>
      <c r="B9365" s="57">
        <v>196.0</v>
      </c>
      <c r="C9365" s="57">
        <v>4.0</v>
      </c>
      <c r="D9365" s="268">
        <v>0.0625</v>
      </c>
      <c r="E9365" s="269">
        <v>0.0</v>
      </c>
      <c r="F9365" s="269">
        <v>3.0346848790788564E-5</v>
      </c>
    </row>
    <row r="9366" ht="14.25" customHeight="1">
      <c r="A9366" s="267">
        <v>43661.0</v>
      </c>
      <c r="B9366" s="57">
        <v>196.0</v>
      </c>
      <c r="C9366" s="57">
        <v>5.0</v>
      </c>
      <c r="D9366" s="268">
        <v>0.0833333333333333</v>
      </c>
      <c r="E9366" s="269">
        <v>0.0</v>
      </c>
      <c r="F9366" s="269">
        <v>2.8043292611949826E-5</v>
      </c>
    </row>
    <row r="9367" ht="14.25" customHeight="1">
      <c r="A9367" s="267">
        <v>43661.0</v>
      </c>
      <c r="B9367" s="57">
        <v>196.0</v>
      </c>
      <c r="C9367" s="57">
        <v>6.0</v>
      </c>
      <c r="D9367" s="268">
        <v>0.104166666666667</v>
      </c>
      <c r="E9367" s="269">
        <v>0.0</v>
      </c>
      <c r="F9367" s="269">
        <v>2.674128259782358E-5</v>
      </c>
    </row>
    <row r="9368" ht="14.25" customHeight="1">
      <c r="A9368" s="267">
        <v>43661.0</v>
      </c>
      <c r="B9368" s="57">
        <v>196.0</v>
      </c>
      <c r="C9368" s="57">
        <v>7.0</v>
      </c>
      <c r="D9368" s="268">
        <v>0.125</v>
      </c>
      <c r="E9368" s="269">
        <v>0.0</v>
      </c>
      <c r="F9368" s="269">
        <v>2.704174644723733E-5</v>
      </c>
    </row>
    <row r="9369" ht="14.25" customHeight="1">
      <c r="A9369" s="267">
        <v>43661.0</v>
      </c>
      <c r="B9369" s="57">
        <v>196.0</v>
      </c>
      <c r="C9369" s="57">
        <v>8.0</v>
      </c>
      <c r="D9369" s="268">
        <v>0.145833333333333</v>
      </c>
      <c r="E9369" s="269">
        <v>0.0</v>
      </c>
      <c r="F9369" s="269">
        <v>2.644081874840984E-5</v>
      </c>
    </row>
    <row r="9370" ht="14.25" customHeight="1">
      <c r="A9370" s="267">
        <v>43661.0</v>
      </c>
      <c r="B9370" s="57">
        <v>196.0</v>
      </c>
      <c r="C9370" s="57">
        <v>9.0</v>
      </c>
      <c r="D9370" s="268">
        <v>0.166666666666667</v>
      </c>
      <c r="E9370" s="269">
        <v>1.8900196186527748E-6</v>
      </c>
      <c r="F9370" s="269">
        <v>2.644081874840984E-5</v>
      </c>
    </row>
    <row r="9371" ht="14.25" customHeight="1">
      <c r="A9371" s="267">
        <v>43661.0</v>
      </c>
      <c r="B9371" s="57">
        <v>196.0</v>
      </c>
      <c r="C9371" s="57">
        <v>10.0</v>
      </c>
      <c r="D9371" s="268">
        <v>0.1875</v>
      </c>
      <c r="E9371" s="269">
        <v>6.31235111264601E-6</v>
      </c>
      <c r="F9371" s="269">
        <v>2.7141901063708585E-5</v>
      </c>
    </row>
    <row r="9372" ht="14.25" customHeight="1">
      <c r="A9372" s="267">
        <v>43661.0</v>
      </c>
      <c r="B9372" s="57">
        <v>196.0</v>
      </c>
      <c r="C9372" s="57">
        <v>11.0</v>
      </c>
      <c r="D9372" s="268">
        <v>0.208333333333333</v>
      </c>
      <c r="E9372" s="269">
        <v>1.5262620260338358E-5</v>
      </c>
      <c r="F9372" s="269">
        <v>2.7342210296651082E-5</v>
      </c>
    </row>
    <row r="9373" ht="14.25" customHeight="1">
      <c r="A9373" s="267">
        <v>43661.0</v>
      </c>
      <c r="B9373" s="57">
        <v>196.0</v>
      </c>
      <c r="C9373" s="57">
        <v>12.0</v>
      </c>
      <c r="D9373" s="268">
        <v>0.229166666666667</v>
      </c>
      <c r="E9373" s="269">
        <v>2.9082448487686052E-5</v>
      </c>
      <c r="F9373" s="269">
        <v>2.8644220310777324E-5</v>
      </c>
    </row>
    <row r="9374" ht="14.25" customHeight="1">
      <c r="A9374" s="267">
        <v>43661.0</v>
      </c>
      <c r="B9374" s="57">
        <v>196.0</v>
      </c>
      <c r="C9374" s="57">
        <v>13.0</v>
      </c>
      <c r="D9374" s="268">
        <v>0.25</v>
      </c>
      <c r="E9374" s="269">
        <v>4.8000589162920634E-5</v>
      </c>
      <c r="F9374" s="269">
        <v>3.2550250353156044E-5</v>
      </c>
    </row>
    <row r="9375" ht="14.25" customHeight="1">
      <c r="A9375" s="267">
        <v>43661.0</v>
      </c>
      <c r="B9375" s="57">
        <v>196.0</v>
      </c>
      <c r="C9375" s="57">
        <v>14.0</v>
      </c>
      <c r="D9375" s="268">
        <v>0.270833333333333</v>
      </c>
      <c r="E9375" s="269">
        <v>6.884185627951726E-5</v>
      </c>
      <c r="F9375" s="269">
        <v>3.9561073506143503E-5</v>
      </c>
    </row>
    <row r="9376" ht="14.25" customHeight="1">
      <c r="A9376" s="267">
        <v>43661.0</v>
      </c>
      <c r="B9376" s="57">
        <v>196.0</v>
      </c>
      <c r="C9376" s="57">
        <v>15.0</v>
      </c>
      <c r="D9376" s="268">
        <v>0.291666666666667</v>
      </c>
      <c r="E9376" s="269">
        <v>9.19646336950684E-5</v>
      </c>
      <c r="F9376" s="269">
        <v>4.366741278146473E-5</v>
      </c>
    </row>
    <row r="9377" ht="14.25" customHeight="1">
      <c r="A9377" s="267">
        <v>43661.0</v>
      </c>
      <c r="B9377" s="57">
        <v>196.0</v>
      </c>
      <c r="C9377" s="57">
        <v>16.0</v>
      </c>
      <c r="D9377" s="268">
        <v>0.3125</v>
      </c>
      <c r="E9377" s="269">
        <v>1.1966770001371299E-4</v>
      </c>
      <c r="F9377" s="269">
        <v>4.8174370522670945E-5</v>
      </c>
    </row>
    <row r="9378" ht="14.25" customHeight="1">
      <c r="A9378" s="267">
        <v>43661.0</v>
      </c>
      <c r="B9378" s="57">
        <v>196.0</v>
      </c>
      <c r="C9378" s="57">
        <v>17.0</v>
      </c>
      <c r="D9378" s="268">
        <v>0.333333333333333</v>
      </c>
      <c r="E9378" s="269">
        <v>1.4521570479535868E-4</v>
      </c>
      <c r="F9378" s="269">
        <v>5.208040056504968E-5</v>
      </c>
    </row>
    <row r="9379" ht="14.25" customHeight="1">
      <c r="A9379" s="267">
        <v>43661.0</v>
      </c>
      <c r="B9379" s="57">
        <v>196.0</v>
      </c>
      <c r="C9379" s="57">
        <v>18.0</v>
      </c>
      <c r="D9379" s="268">
        <v>0.354166666666667</v>
      </c>
      <c r="E9379" s="269">
        <v>1.7026393356445188E-4</v>
      </c>
      <c r="F9379" s="269">
        <v>5.418364751094592E-5</v>
      </c>
    </row>
    <row r="9380" ht="14.25" customHeight="1">
      <c r="A9380" s="267">
        <v>43661.0</v>
      </c>
      <c r="B9380" s="57">
        <v>196.0</v>
      </c>
      <c r="C9380" s="57">
        <v>19.0</v>
      </c>
      <c r="D9380" s="268">
        <v>0.375</v>
      </c>
      <c r="E9380" s="269">
        <v>1.8888531407006902E-4</v>
      </c>
      <c r="F9380" s="269">
        <v>5.428380212741717E-5</v>
      </c>
    </row>
    <row r="9381" ht="14.25" customHeight="1">
      <c r="A9381" s="267">
        <v>43661.0</v>
      </c>
      <c r="B9381" s="57">
        <v>196.0</v>
      </c>
      <c r="C9381" s="57">
        <v>20.0</v>
      </c>
      <c r="D9381" s="268">
        <v>0.395833333333333</v>
      </c>
      <c r="E9381" s="269">
        <v>2.059041203963497E-4</v>
      </c>
      <c r="F9381" s="269">
        <v>5.348256519564716E-5</v>
      </c>
    </row>
    <row r="9382" ht="14.25" customHeight="1">
      <c r="A9382" s="267">
        <v>43661.0</v>
      </c>
      <c r="B9382" s="57">
        <v>196.0</v>
      </c>
      <c r="C9382" s="57">
        <v>21.0</v>
      </c>
      <c r="D9382" s="268">
        <v>0.416666666666667</v>
      </c>
      <c r="E9382" s="269">
        <v>2.3253565360697613E-4</v>
      </c>
      <c r="F9382" s="269">
        <v>5.358271981211842E-5</v>
      </c>
    </row>
    <row r="9383" ht="14.25" customHeight="1">
      <c r="A9383" s="267">
        <v>43661.0</v>
      </c>
      <c r="B9383" s="57">
        <v>196.0</v>
      </c>
      <c r="C9383" s="57">
        <v>22.0</v>
      </c>
      <c r="D9383" s="268">
        <v>0.4375</v>
      </c>
      <c r="E9383" s="269">
        <v>2.5068523252169954E-4</v>
      </c>
      <c r="F9383" s="269">
        <v>5.1479472866222185E-5</v>
      </c>
    </row>
    <row r="9384" ht="14.25" customHeight="1">
      <c r="A9384" s="267">
        <v>43661.0</v>
      </c>
      <c r="B9384" s="57">
        <v>196.0</v>
      </c>
      <c r="C9384" s="57">
        <v>23.0</v>
      </c>
      <c r="D9384" s="268">
        <v>0.458333333333333</v>
      </c>
      <c r="E9384" s="269">
        <v>2.651957258083438E-4</v>
      </c>
      <c r="F9384" s="269">
        <v>5.308194672976218E-5</v>
      </c>
    </row>
    <row r="9385" ht="14.25" customHeight="1">
      <c r="A9385" s="267">
        <v>43661.0</v>
      </c>
      <c r="B9385" s="57">
        <v>196.0</v>
      </c>
      <c r="C9385" s="57">
        <v>24.0</v>
      </c>
      <c r="D9385" s="268">
        <v>0.479166666666667</v>
      </c>
      <c r="E9385" s="269">
        <v>2.531185062613952E-4</v>
      </c>
      <c r="F9385" s="269">
        <v>5.308194672976218E-5</v>
      </c>
    </row>
    <row r="9386" ht="14.25" customHeight="1">
      <c r="A9386" s="267">
        <v>43661.0</v>
      </c>
      <c r="B9386" s="57">
        <v>196.0</v>
      </c>
      <c r="C9386" s="57">
        <v>25.0</v>
      </c>
      <c r="D9386" s="268">
        <v>0.5</v>
      </c>
      <c r="E9386" s="269">
        <v>2.522713298514271E-4</v>
      </c>
      <c r="F9386" s="269">
        <v>5.338241057917592E-5</v>
      </c>
    </row>
    <row r="9387" ht="14.25" customHeight="1">
      <c r="A9387" s="267">
        <v>43661.0</v>
      </c>
      <c r="B9387" s="57">
        <v>196.0</v>
      </c>
      <c r="C9387" s="57">
        <v>26.0</v>
      </c>
      <c r="D9387" s="268">
        <v>0.520833333333333</v>
      </c>
      <c r="E9387" s="269">
        <v>2.497859355662282E-4</v>
      </c>
      <c r="F9387" s="269">
        <v>5.278148288034843E-5</v>
      </c>
    </row>
    <row r="9388" ht="14.25" customHeight="1">
      <c r="A9388" s="267">
        <v>43661.0</v>
      </c>
      <c r="B9388" s="57">
        <v>196.0</v>
      </c>
      <c r="C9388" s="57">
        <v>27.0</v>
      </c>
      <c r="D9388" s="268">
        <v>0.541666666666667</v>
      </c>
      <c r="E9388" s="269">
        <v>2.499360788389742E-4</v>
      </c>
      <c r="F9388" s="269">
        <v>5.08785451673947E-5</v>
      </c>
    </row>
    <row r="9389" ht="14.25" customHeight="1">
      <c r="A9389" s="267">
        <v>43661.0</v>
      </c>
      <c r="B9389" s="57">
        <v>196.0</v>
      </c>
      <c r="C9389" s="57">
        <v>28.0</v>
      </c>
      <c r="D9389" s="268">
        <v>0.5625</v>
      </c>
      <c r="E9389" s="269">
        <v>2.4635150098456434E-4</v>
      </c>
      <c r="F9389" s="269">
        <v>4.96766897697397E-5</v>
      </c>
    </row>
    <row r="9390" ht="14.25" customHeight="1">
      <c r="A9390" s="267">
        <v>43661.0</v>
      </c>
      <c r="B9390" s="57">
        <v>196.0</v>
      </c>
      <c r="C9390" s="57">
        <v>29.0</v>
      </c>
      <c r="D9390" s="268">
        <v>0.583333333333333</v>
      </c>
      <c r="E9390" s="269">
        <v>2.264931498095973E-4</v>
      </c>
      <c r="F9390" s="269">
        <v>4.887545283796971E-5</v>
      </c>
    </row>
    <row r="9391" ht="14.25" customHeight="1">
      <c r="A9391" s="267">
        <v>43661.0</v>
      </c>
      <c r="B9391" s="57">
        <v>196.0</v>
      </c>
      <c r="C9391" s="57">
        <v>30.0</v>
      </c>
      <c r="D9391" s="268">
        <v>0.604166666666667</v>
      </c>
      <c r="E9391" s="269">
        <v>2.2213704436460543E-4</v>
      </c>
      <c r="F9391" s="269">
        <v>4.837467975561345E-5</v>
      </c>
    </row>
    <row r="9392" ht="14.25" customHeight="1">
      <c r="A9392" s="267">
        <v>43661.0</v>
      </c>
      <c r="B9392" s="57">
        <v>196.0</v>
      </c>
      <c r="C9392" s="57">
        <v>31.0</v>
      </c>
      <c r="D9392" s="268">
        <v>0.625</v>
      </c>
      <c r="E9392" s="269">
        <v>2.0123112692428463E-4</v>
      </c>
      <c r="F9392" s="269">
        <v>4.8174370522670945E-5</v>
      </c>
    </row>
    <row r="9393" ht="14.25" customHeight="1">
      <c r="A9393" s="267">
        <v>43661.0</v>
      </c>
      <c r="B9393" s="57">
        <v>196.0</v>
      </c>
      <c r="C9393" s="57">
        <v>32.0</v>
      </c>
      <c r="D9393" s="268">
        <v>0.645833333333333</v>
      </c>
      <c r="E9393" s="269">
        <v>1.741556861723361E-4</v>
      </c>
      <c r="F9393" s="269">
        <v>5.047792670150969E-5</v>
      </c>
    </row>
    <row r="9394" ht="14.25" customHeight="1">
      <c r="A9394" s="267">
        <v>43661.0</v>
      </c>
      <c r="B9394" s="57">
        <v>196.0</v>
      </c>
      <c r="C9394" s="57">
        <v>33.0</v>
      </c>
      <c r="D9394" s="268">
        <v>0.666666666666667</v>
      </c>
      <c r="E9394" s="269">
        <v>1.5469830552328475E-4</v>
      </c>
      <c r="F9394" s="269">
        <v>5.218055518152093E-5</v>
      </c>
    </row>
    <row r="9395" ht="14.25" customHeight="1">
      <c r="A9395" s="267">
        <v>43661.0</v>
      </c>
      <c r="B9395" s="57">
        <v>196.0</v>
      </c>
      <c r="C9395" s="57">
        <v>34.0</v>
      </c>
      <c r="D9395" s="268">
        <v>0.6875</v>
      </c>
      <c r="E9395" s="269">
        <v>1.2756814196995052E-4</v>
      </c>
      <c r="F9395" s="269">
        <v>5.538550290860091E-5</v>
      </c>
    </row>
    <row r="9396" ht="14.25" customHeight="1">
      <c r="A9396" s="267">
        <v>43661.0</v>
      </c>
      <c r="B9396" s="57">
        <v>196.0</v>
      </c>
      <c r="C9396" s="57">
        <v>35.0</v>
      </c>
      <c r="D9396" s="268">
        <v>0.708333333333333</v>
      </c>
      <c r="E9396" s="269">
        <v>9.97449899323998E-5</v>
      </c>
      <c r="F9396" s="269">
        <v>5.969215141686463E-5</v>
      </c>
    </row>
    <row r="9397" ht="14.25" customHeight="1">
      <c r="A9397" s="267">
        <v>43661.0</v>
      </c>
      <c r="B9397" s="57">
        <v>196.0</v>
      </c>
      <c r="C9397" s="57">
        <v>36.0</v>
      </c>
      <c r="D9397" s="268">
        <v>0.729166666666667</v>
      </c>
      <c r="E9397" s="269">
        <v>7.863665529836217E-5</v>
      </c>
      <c r="F9397" s="269">
        <v>6.099416143099088E-5</v>
      </c>
    </row>
    <row r="9398" ht="14.25" customHeight="1">
      <c r="A9398" s="267">
        <v>43661.0</v>
      </c>
      <c r="B9398" s="57">
        <v>196.0</v>
      </c>
      <c r="C9398" s="57">
        <v>37.0</v>
      </c>
      <c r="D9398" s="268">
        <v>0.75</v>
      </c>
      <c r="E9398" s="269">
        <v>5.8122483431758055E-5</v>
      </c>
      <c r="F9398" s="269">
        <v>6.169524374628963E-5</v>
      </c>
    </row>
    <row r="9399" ht="14.25" customHeight="1">
      <c r="A9399" s="267">
        <v>43661.0</v>
      </c>
      <c r="B9399" s="57">
        <v>196.0</v>
      </c>
      <c r="C9399" s="57">
        <v>38.0</v>
      </c>
      <c r="D9399" s="268">
        <v>0.770833333333333</v>
      </c>
      <c r="E9399" s="269">
        <v>4.243007969364932E-5</v>
      </c>
      <c r="F9399" s="269">
        <v>6.269678991100212E-5</v>
      </c>
    </row>
    <row r="9400" ht="14.25" customHeight="1">
      <c r="A9400" s="267">
        <v>43661.0</v>
      </c>
      <c r="B9400" s="57">
        <v>196.0</v>
      </c>
      <c r="C9400" s="57">
        <v>39.0</v>
      </c>
      <c r="D9400" s="268">
        <v>0.791666666666667</v>
      </c>
      <c r="E9400" s="269">
        <v>2.3221697235479195E-5</v>
      </c>
      <c r="F9400" s="269">
        <v>6.239632606158836E-5</v>
      </c>
    </row>
    <row r="9401" ht="14.25" customHeight="1">
      <c r="A9401" s="267">
        <v>43661.0</v>
      </c>
      <c r="B9401" s="57">
        <v>196.0</v>
      </c>
      <c r="C9401" s="57">
        <v>40.0</v>
      </c>
      <c r="D9401" s="268">
        <v>0.8125</v>
      </c>
      <c r="E9401" s="269">
        <v>9.149608282948744E-6</v>
      </c>
      <c r="F9401" s="269">
        <v>6.0393233732163374E-5</v>
      </c>
    </row>
    <row r="9402" ht="14.25" customHeight="1">
      <c r="A9402" s="267">
        <v>43661.0</v>
      </c>
      <c r="B9402" s="57">
        <v>196.0</v>
      </c>
      <c r="C9402" s="57">
        <v>41.0</v>
      </c>
      <c r="D9402" s="268">
        <v>0.833333333333333</v>
      </c>
      <c r="E9402" s="269">
        <v>4.076869320544222E-6</v>
      </c>
      <c r="F9402" s="269">
        <v>5.959199680039339E-5</v>
      </c>
    </row>
    <row r="9403" ht="14.25" customHeight="1">
      <c r="A9403" s="267">
        <v>43661.0</v>
      </c>
      <c r="B9403" s="57">
        <v>196.0</v>
      </c>
      <c r="C9403" s="57">
        <v>42.0</v>
      </c>
      <c r="D9403" s="268">
        <v>0.854166666666667</v>
      </c>
      <c r="E9403" s="269">
        <v>1.9694425500707094E-7</v>
      </c>
      <c r="F9403" s="269">
        <v>5.949184218392214E-5</v>
      </c>
    </row>
    <row r="9404" ht="14.25" customHeight="1">
      <c r="A9404" s="267">
        <v>43661.0</v>
      </c>
      <c r="B9404" s="57">
        <v>196.0</v>
      </c>
      <c r="C9404" s="57">
        <v>43.0</v>
      </c>
      <c r="D9404" s="268">
        <v>0.875</v>
      </c>
      <c r="E9404" s="269">
        <v>0.0</v>
      </c>
      <c r="F9404" s="269">
        <v>6.119447066393338E-5</v>
      </c>
    </row>
    <row r="9405" ht="14.25" customHeight="1">
      <c r="A9405" s="267">
        <v>43661.0</v>
      </c>
      <c r="B9405" s="57">
        <v>196.0</v>
      </c>
      <c r="C9405" s="57">
        <v>44.0</v>
      </c>
      <c r="D9405" s="268">
        <v>0.895833333333333</v>
      </c>
      <c r="E9405" s="269">
        <v>0.0</v>
      </c>
      <c r="F9405" s="269">
        <v>6.239632606158836E-5</v>
      </c>
    </row>
    <row r="9406" ht="14.25" customHeight="1">
      <c r="A9406" s="267">
        <v>43661.0</v>
      </c>
      <c r="B9406" s="57">
        <v>196.0</v>
      </c>
      <c r="C9406" s="57">
        <v>45.0</v>
      </c>
      <c r="D9406" s="268">
        <v>0.916666666666667</v>
      </c>
      <c r="E9406" s="269">
        <v>0.0</v>
      </c>
      <c r="F9406" s="269">
        <v>6.0894006814519635E-5</v>
      </c>
    </row>
    <row r="9407" ht="14.25" customHeight="1">
      <c r="A9407" s="267">
        <v>43661.0</v>
      </c>
      <c r="B9407" s="57">
        <v>196.0</v>
      </c>
      <c r="C9407" s="57">
        <v>46.0</v>
      </c>
      <c r="D9407" s="268">
        <v>0.9375</v>
      </c>
      <c r="E9407" s="269">
        <v>0.0</v>
      </c>
      <c r="F9407" s="269">
        <v>5.7088131388612155E-5</v>
      </c>
    </row>
    <row r="9408" ht="14.25" customHeight="1">
      <c r="A9408" s="267">
        <v>43661.0</v>
      </c>
      <c r="B9408" s="57">
        <v>196.0</v>
      </c>
      <c r="C9408" s="57">
        <v>47.0</v>
      </c>
      <c r="D9408" s="268">
        <v>0.958333333333333</v>
      </c>
      <c r="E9408" s="269">
        <v>0.0</v>
      </c>
      <c r="F9408" s="269">
        <v>5.238086441446342E-5</v>
      </c>
    </row>
    <row r="9409" ht="14.25" customHeight="1">
      <c r="A9409" s="267">
        <v>43661.0</v>
      </c>
      <c r="B9409" s="57">
        <v>196.0</v>
      </c>
      <c r="C9409" s="57">
        <v>48.0</v>
      </c>
      <c r="D9409" s="268">
        <v>0.979166666666667</v>
      </c>
      <c r="E9409" s="269">
        <v>0.0</v>
      </c>
      <c r="F9409" s="269">
        <v>4.657189665913096E-5</v>
      </c>
    </row>
    <row r="9410" ht="14.25" customHeight="1">
      <c r="A9410" s="267">
        <v>43662.0</v>
      </c>
      <c r="B9410" s="57">
        <v>197.0</v>
      </c>
      <c r="C9410" s="57">
        <v>1.0</v>
      </c>
      <c r="D9410" s="268">
        <v>0.0</v>
      </c>
      <c r="E9410" s="269">
        <v>0.0</v>
      </c>
      <c r="F9410" s="269">
        <v>3.845937272495976E-5</v>
      </c>
    </row>
    <row r="9411" ht="14.25" customHeight="1">
      <c r="A9411" s="267">
        <v>43662.0</v>
      </c>
      <c r="B9411" s="57">
        <v>197.0</v>
      </c>
      <c r="C9411" s="57">
        <v>2.0</v>
      </c>
      <c r="D9411" s="268">
        <v>0.020833333333333332</v>
      </c>
      <c r="E9411" s="269">
        <v>0.0</v>
      </c>
      <c r="F9411" s="269">
        <v>3.4753651915523535E-5</v>
      </c>
    </row>
    <row r="9412" ht="14.25" customHeight="1">
      <c r="A9412" s="267">
        <v>43662.0</v>
      </c>
      <c r="B9412" s="57">
        <v>197.0</v>
      </c>
      <c r="C9412" s="57">
        <v>3.0</v>
      </c>
      <c r="D9412" s="268">
        <v>0.0416666666666667</v>
      </c>
      <c r="E9412" s="269">
        <v>0.0</v>
      </c>
      <c r="F9412" s="269">
        <v>3.14485495719723E-5</v>
      </c>
    </row>
    <row r="9413" ht="14.25" customHeight="1">
      <c r="A9413" s="267">
        <v>43662.0</v>
      </c>
      <c r="B9413" s="57">
        <v>197.0</v>
      </c>
      <c r="C9413" s="57">
        <v>4.0</v>
      </c>
      <c r="D9413" s="268">
        <v>0.0625</v>
      </c>
      <c r="E9413" s="269">
        <v>0.0</v>
      </c>
      <c r="F9413" s="269">
        <v>2.934530262607607E-5</v>
      </c>
    </row>
    <row r="9414" ht="14.25" customHeight="1">
      <c r="A9414" s="267">
        <v>43662.0</v>
      </c>
      <c r="B9414" s="57">
        <v>197.0</v>
      </c>
      <c r="C9414" s="57">
        <v>5.0</v>
      </c>
      <c r="D9414" s="268">
        <v>0.0833333333333333</v>
      </c>
      <c r="E9414" s="269">
        <v>0.0</v>
      </c>
      <c r="F9414" s="269">
        <v>2.7642674146064832E-5</v>
      </c>
    </row>
    <row r="9415" ht="14.25" customHeight="1">
      <c r="A9415" s="267">
        <v>43662.0</v>
      </c>
      <c r="B9415" s="57">
        <v>197.0</v>
      </c>
      <c r="C9415" s="57">
        <v>6.0</v>
      </c>
      <c r="D9415" s="268">
        <v>0.104166666666667</v>
      </c>
      <c r="E9415" s="269">
        <v>0.0</v>
      </c>
      <c r="F9415" s="269">
        <v>2.7342210296651082E-5</v>
      </c>
    </row>
    <row r="9416" ht="14.25" customHeight="1">
      <c r="A9416" s="267">
        <v>43662.0</v>
      </c>
      <c r="B9416" s="57">
        <v>197.0</v>
      </c>
      <c r="C9416" s="57">
        <v>7.0</v>
      </c>
      <c r="D9416" s="268">
        <v>0.125</v>
      </c>
      <c r="E9416" s="269">
        <v>0.0</v>
      </c>
      <c r="F9416" s="269">
        <v>2.7542519529593582E-5</v>
      </c>
    </row>
    <row r="9417" ht="14.25" customHeight="1">
      <c r="A9417" s="267">
        <v>43662.0</v>
      </c>
      <c r="B9417" s="57">
        <v>197.0</v>
      </c>
      <c r="C9417" s="57">
        <v>8.0</v>
      </c>
      <c r="D9417" s="268">
        <v>0.145833333333333</v>
      </c>
      <c r="E9417" s="269">
        <v>0.0</v>
      </c>
      <c r="F9417" s="269">
        <v>2.6240509515467337E-5</v>
      </c>
    </row>
    <row r="9418" ht="14.25" customHeight="1">
      <c r="A9418" s="267">
        <v>43662.0</v>
      </c>
      <c r="B9418" s="57">
        <v>197.0</v>
      </c>
      <c r="C9418" s="57">
        <v>9.0</v>
      </c>
      <c r="D9418" s="268">
        <v>0.166666666666667</v>
      </c>
      <c r="E9418" s="269">
        <v>1.813397201680365E-6</v>
      </c>
      <c r="F9418" s="269">
        <v>2.6340664131938587E-5</v>
      </c>
    </row>
    <row r="9419" ht="14.25" customHeight="1">
      <c r="A9419" s="267">
        <v>43662.0</v>
      </c>
      <c r="B9419" s="57">
        <v>197.0</v>
      </c>
      <c r="C9419" s="57">
        <v>10.0</v>
      </c>
      <c r="D9419" s="268">
        <v>0.1875</v>
      </c>
      <c r="E9419" s="269">
        <v>5.090091576005705E-6</v>
      </c>
      <c r="F9419" s="269">
        <v>2.5539427200168592E-5</v>
      </c>
    </row>
    <row r="9420" ht="14.25" customHeight="1">
      <c r="A9420" s="267">
        <v>43662.0</v>
      </c>
      <c r="B9420" s="57">
        <v>197.0</v>
      </c>
      <c r="C9420" s="57">
        <v>11.0</v>
      </c>
      <c r="D9420" s="268">
        <v>0.208333333333333</v>
      </c>
      <c r="E9420" s="269">
        <v>1.244395220403441E-5</v>
      </c>
      <c r="F9420" s="269">
        <v>2.654097336488109E-5</v>
      </c>
    </row>
    <row r="9421" ht="14.25" customHeight="1">
      <c r="A9421" s="267">
        <v>43662.0</v>
      </c>
      <c r="B9421" s="57">
        <v>197.0</v>
      </c>
      <c r="C9421" s="57">
        <v>12.0</v>
      </c>
      <c r="D9421" s="268">
        <v>0.229166666666667</v>
      </c>
      <c r="E9421" s="269">
        <v>2.4110598509764862E-5</v>
      </c>
      <c r="F9421" s="269">
        <v>2.5639581816639835E-5</v>
      </c>
    </row>
    <row r="9422" ht="14.25" customHeight="1">
      <c r="A9422" s="267">
        <v>43662.0</v>
      </c>
      <c r="B9422" s="57">
        <v>197.0</v>
      </c>
      <c r="C9422" s="57">
        <v>13.0</v>
      </c>
      <c r="D9422" s="268">
        <v>0.25</v>
      </c>
      <c r="E9422" s="269">
        <v>4.0073412054061425E-5</v>
      </c>
      <c r="F9422" s="269">
        <v>2.9645766475489823E-5</v>
      </c>
    </row>
    <row r="9423" ht="14.25" customHeight="1">
      <c r="A9423" s="267">
        <v>43662.0</v>
      </c>
      <c r="B9423" s="57">
        <v>197.0</v>
      </c>
      <c r="C9423" s="57">
        <v>14.0</v>
      </c>
      <c r="D9423" s="268">
        <v>0.270833333333333</v>
      </c>
      <c r="E9423" s="269">
        <v>5.544228374008732E-5</v>
      </c>
      <c r="F9423" s="269">
        <v>3.2249786503742304E-5</v>
      </c>
    </row>
    <row r="9424" ht="14.25" customHeight="1">
      <c r="A9424" s="267">
        <v>43662.0</v>
      </c>
      <c r="B9424" s="57">
        <v>197.0</v>
      </c>
      <c r="C9424" s="57">
        <v>15.0</v>
      </c>
      <c r="D9424" s="268">
        <v>0.291666666666667</v>
      </c>
      <c r="E9424" s="269">
        <v>7.62883368469811E-5</v>
      </c>
      <c r="F9424" s="269">
        <v>3.665658962847728E-5</v>
      </c>
    </row>
    <row r="9425" ht="14.25" customHeight="1">
      <c r="A9425" s="267">
        <v>43662.0</v>
      </c>
      <c r="B9425" s="57">
        <v>197.0</v>
      </c>
      <c r="C9425" s="57">
        <v>16.0</v>
      </c>
      <c r="D9425" s="268">
        <v>0.3125</v>
      </c>
      <c r="E9425" s="269">
        <v>9.551713251570589E-5</v>
      </c>
      <c r="F9425" s="269">
        <v>4.106339275321225E-5</v>
      </c>
    </row>
    <row r="9426" ht="14.25" customHeight="1">
      <c r="A9426" s="267">
        <v>43662.0</v>
      </c>
      <c r="B9426" s="57">
        <v>197.0</v>
      </c>
      <c r="C9426" s="57">
        <v>17.0</v>
      </c>
      <c r="D9426" s="268">
        <v>0.333333333333333</v>
      </c>
      <c r="E9426" s="269">
        <v>1.2381624709861225E-4</v>
      </c>
      <c r="F9426" s="269">
        <v>4.837467975561345E-5</v>
      </c>
    </row>
    <row r="9427" ht="14.25" customHeight="1">
      <c r="A9427" s="267">
        <v>43662.0</v>
      </c>
      <c r="B9427" s="57">
        <v>197.0</v>
      </c>
      <c r="C9427" s="57">
        <v>18.0</v>
      </c>
      <c r="D9427" s="268">
        <v>0.354166666666667</v>
      </c>
      <c r="E9427" s="269">
        <v>1.5154404901323305E-4</v>
      </c>
      <c r="F9427" s="269">
        <v>5.3783029045060915E-5</v>
      </c>
    </row>
    <row r="9428" ht="14.25" customHeight="1">
      <c r="A9428" s="267">
        <v>43662.0</v>
      </c>
      <c r="B9428" s="57">
        <v>197.0</v>
      </c>
      <c r="C9428" s="57">
        <v>19.0</v>
      </c>
      <c r="D9428" s="268">
        <v>0.375</v>
      </c>
      <c r="E9428" s="269">
        <v>1.7255347925154124E-4</v>
      </c>
      <c r="F9428" s="269">
        <v>5.588627599095715E-5</v>
      </c>
    </row>
    <row r="9429" ht="14.25" customHeight="1">
      <c r="A9429" s="267">
        <v>43662.0</v>
      </c>
      <c r="B9429" s="57">
        <v>197.0</v>
      </c>
      <c r="C9429" s="57">
        <v>20.0</v>
      </c>
      <c r="D9429" s="268">
        <v>0.395833333333333</v>
      </c>
      <c r="E9429" s="269">
        <v>1.8907089658314811E-4</v>
      </c>
      <c r="F9429" s="269">
        <v>5.6487203689784654E-5</v>
      </c>
    </row>
    <row r="9430" ht="14.25" customHeight="1">
      <c r="A9430" s="267">
        <v>43662.0</v>
      </c>
      <c r="B9430" s="57">
        <v>197.0</v>
      </c>
      <c r="C9430" s="57">
        <v>21.0</v>
      </c>
      <c r="D9430" s="268">
        <v>0.416666666666667</v>
      </c>
      <c r="E9430" s="269">
        <v>2.1971093153043183E-4</v>
      </c>
      <c r="F9430" s="269">
        <v>5.6587358306255894E-5</v>
      </c>
    </row>
    <row r="9431" ht="14.25" customHeight="1">
      <c r="A9431" s="267">
        <v>43662.0</v>
      </c>
      <c r="B9431" s="57">
        <v>197.0</v>
      </c>
      <c r="C9431" s="57">
        <v>22.0</v>
      </c>
      <c r="D9431" s="268">
        <v>0.4375</v>
      </c>
      <c r="E9431" s="269">
        <v>2.402775912010807E-4</v>
      </c>
      <c r="F9431" s="269">
        <v>5.448411136035966E-5</v>
      </c>
    </row>
    <row r="9432" ht="14.25" customHeight="1">
      <c r="A9432" s="267">
        <v>43662.0</v>
      </c>
      <c r="B9432" s="57">
        <v>197.0</v>
      </c>
      <c r="C9432" s="57">
        <v>23.0</v>
      </c>
      <c r="D9432" s="268">
        <v>0.458333333333333</v>
      </c>
      <c r="E9432" s="269">
        <v>2.5051730708232253E-4</v>
      </c>
      <c r="F9432" s="269">
        <v>5.5285348292129665E-5</v>
      </c>
    </row>
    <row r="9433" ht="14.25" customHeight="1">
      <c r="A9433" s="267">
        <v>43662.0</v>
      </c>
      <c r="B9433" s="57">
        <v>197.0</v>
      </c>
      <c r="C9433" s="57">
        <v>24.0</v>
      </c>
      <c r="D9433" s="268">
        <v>0.479166666666667</v>
      </c>
      <c r="E9433" s="269">
        <v>2.3824334802409776E-4</v>
      </c>
      <c r="F9433" s="269">
        <v>5.558581214154341E-5</v>
      </c>
    </row>
    <row r="9434" ht="14.25" customHeight="1">
      <c r="A9434" s="267">
        <v>43662.0</v>
      </c>
      <c r="B9434" s="57">
        <v>197.0</v>
      </c>
      <c r="C9434" s="57">
        <v>25.0</v>
      </c>
      <c r="D9434" s="268">
        <v>0.5</v>
      </c>
      <c r="E9434" s="269">
        <v>2.4097743027076977E-4</v>
      </c>
      <c r="F9434" s="269">
        <v>5.71882860050834E-5</v>
      </c>
    </row>
    <row r="9435" ht="14.25" customHeight="1">
      <c r="A9435" s="267">
        <v>43662.0</v>
      </c>
      <c r="B9435" s="57">
        <v>197.0</v>
      </c>
      <c r="C9435" s="57">
        <v>26.0</v>
      </c>
      <c r="D9435" s="268">
        <v>0.520833333333333</v>
      </c>
      <c r="E9435" s="269">
        <v>2.2711006317094201E-4</v>
      </c>
      <c r="F9435" s="269">
        <v>5.588627599095715E-5</v>
      </c>
    </row>
    <row r="9436" ht="14.25" customHeight="1">
      <c r="A9436" s="267">
        <v>43662.0</v>
      </c>
      <c r="B9436" s="57">
        <v>197.0</v>
      </c>
      <c r="C9436" s="57">
        <v>27.0</v>
      </c>
      <c r="D9436" s="268">
        <v>0.541666666666667</v>
      </c>
      <c r="E9436" s="269">
        <v>2.2836619331787056E-4</v>
      </c>
      <c r="F9436" s="269">
        <v>5.298179211329092E-5</v>
      </c>
    </row>
    <row r="9437" ht="14.25" customHeight="1">
      <c r="A9437" s="267">
        <v>43662.0</v>
      </c>
      <c r="B9437" s="57">
        <v>197.0</v>
      </c>
      <c r="C9437" s="57">
        <v>28.0</v>
      </c>
      <c r="D9437" s="268">
        <v>0.5625</v>
      </c>
      <c r="E9437" s="269">
        <v>2.250495145311045E-4</v>
      </c>
      <c r="F9437" s="269">
        <v>5.308194672976218E-5</v>
      </c>
    </row>
    <row r="9438" ht="14.25" customHeight="1">
      <c r="A9438" s="267">
        <v>43662.0</v>
      </c>
      <c r="B9438" s="57">
        <v>197.0</v>
      </c>
      <c r="C9438" s="57">
        <v>29.0</v>
      </c>
      <c r="D9438" s="268">
        <v>0.583333333333333</v>
      </c>
      <c r="E9438" s="269">
        <v>2.0982111390066227E-4</v>
      </c>
      <c r="F9438" s="269">
        <v>5.248101903093467E-5</v>
      </c>
    </row>
    <row r="9439" ht="14.25" customHeight="1">
      <c r="A9439" s="267">
        <v>43662.0</v>
      </c>
      <c r="B9439" s="57">
        <v>197.0</v>
      </c>
      <c r="C9439" s="57">
        <v>30.0</v>
      </c>
      <c r="D9439" s="268">
        <v>0.604166666666667</v>
      </c>
      <c r="E9439" s="269">
        <v>2.0070263171885513E-4</v>
      </c>
      <c r="F9439" s="269">
        <v>5.398333827800342E-5</v>
      </c>
    </row>
    <row r="9440" ht="14.25" customHeight="1">
      <c r="A9440" s="267">
        <v>43662.0</v>
      </c>
      <c r="B9440" s="57">
        <v>197.0</v>
      </c>
      <c r="C9440" s="57">
        <v>31.0</v>
      </c>
      <c r="D9440" s="268">
        <v>0.625</v>
      </c>
      <c r="E9440" s="269">
        <v>1.7472252051542372E-4</v>
      </c>
      <c r="F9440" s="269">
        <v>5.1479472866222185E-5</v>
      </c>
    </row>
    <row r="9441" ht="14.25" customHeight="1">
      <c r="A9441" s="267">
        <v>43662.0</v>
      </c>
      <c r="B9441" s="57">
        <v>197.0</v>
      </c>
      <c r="C9441" s="57">
        <v>32.0</v>
      </c>
      <c r="D9441" s="268">
        <v>0.645833333333333</v>
      </c>
      <c r="E9441" s="269">
        <v>1.4869695439521593E-4</v>
      </c>
      <c r="F9441" s="269">
        <v>5.338241057917592E-5</v>
      </c>
    </row>
    <row r="9442" ht="14.25" customHeight="1">
      <c r="A9442" s="267">
        <v>43662.0</v>
      </c>
      <c r="B9442" s="57">
        <v>197.0</v>
      </c>
      <c r="C9442" s="57">
        <v>33.0</v>
      </c>
      <c r="D9442" s="268">
        <v>0.666666666666667</v>
      </c>
      <c r="E9442" s="269">
        <v>1.3128588488182501E-4</v>
      </c>
      <c r="F9442" s="269">
        <v>5.308194672976218E-5</v>
      </c>
    </row>
    <row r="9443" ht="14.25" customHeight="1">
      <c r="A9443" s="267">
        <v>43662.0</v>
      </c>
      <c r="B9443" s="57">
        <v>197.0</v>
      </c>
      <c r="C9443" s="57">
        <v>34.0</v>
      </c>
      <c r="D9443" s="268">
        <v>0.6875</v>
      </c>
      <c r="E9443" s="269">
        <v>1.0701082108083954E-4</v>
      </c>
      <c r="F9443" s="269">
        <v>5.3282255962704675E-5</v>
      </c>
    </row>
    <row r="9444" ht="14.25" customHeight="1">
      <c r="A9444" s="267">
        <v>43662.0</v>
      </c>
      <c r="B9444" s="57">
        <v>197.0</v>
      </c>
      <c r="C9444" s="57">
        <v>35.0</v>
      </c>
      <c r="D9444" s="268">
        <v>0.708333333333333</v>
      </c>
      <c r="E9444" s="269">
        <v>8.313326942144753E-5</v>
      </c>
      <c r="F9444" s="269">
        <v>5.758890447096841E-5</v>
      </c>
    </row>
    <row r="9445" ht="14.25" customHeight="1">
      <c r="A9445" s="267">
        <v>43662.0</v>
      </c>
      <c r="B9445" s="57">
        <v>197.0</v>
      </c>
      <c r="C9445" s="57">
        <v>36.0</v>
      </c>
      <c r="D9445" s="268">
        <v>0.729166666666667</v>
      </c>
      <c r="E9445" s="269">
        <v>6.376559455644802E-5</v>
      </c>
      <c r="F9445" s="269">
        <v>6.049338834863463E-5</v>
      </c>
    </row>
    <row r="9446" ht="14.25" customHeight="1">
      <c r="A9446" s="267">
        <v>43662.0</v>
      </c>
      <c r="B9446" s="57">
        <v>197.0</v>
      </c>
      <c r="C9446" s="57">
        <v>37.0</v>
      </c>
      <c r="D9446" s="268">
        <v>0.75</v>
      </c>
      <c r="E9446" s="269">
        <v>4.625254764679125E-5</v>
      </c>
      <c r="F9446" s="269">
        <v>5.879075986862339E-5</v>
      </c>
    </row>
    <row r="9447" ht="14.25" customHeight="1">
      <c r="A9447" s="267">
        <v>43662.0</v>
      </c>
      <c r="B9447" s="57">
        <v>197.0</v>
      </c>
      <c r="C9447" s="57">
        <v>38.0</v>
      </c>
      <c r="D9447" s="268">
        <v>0.770833333333333</v>
      </c>
      <c r="E9447" s="269">
        <v>3.2680827039775774E-5</v>
      </c>
      <c r="F9447" s="269">
        <v>6.169524374628963E-5</v>
      </c>
    </row>
    <row r="9448" ht="14.25" customHeight="1">
      <c r="A9448" s="267">
        <v>43662.0</v>
      </c>
      <c r="B9448" s="57">
        <v>197.0</v>
      </c>
      <c r="C9448" s="57">
        <v>39.0</v>
      </c>
      <c r="D9448" s="268">
        <v>0.791666666666667</v>
      </c>
      <c r="E9448" s="269">
        <v>2.022921581409113E-5</v>
      </c>
      <c r="F9448" s="269">
        <v>6.0894006814519635E-5</v>
      </c>
    </row>
    <row r="9449" ht="14.25" customHeight="1">
      <c r="A9449" s="267">
        <v>43662.0</v>
      </c>
      <c r="B9449" s="57">
        <v>197.0</v>
      </c>
      <c r="C9449" s="57">
        <v>40.0</v>
      </c>
      <c r="D9449" s="268">
        <v>0.8125</v>
      </c>
      <c r="E9449" s="269">
        <v>9.653021114433243E-6</v>
      </c>
      <c r="F9449" s="269">
        <v>5.798952293685338E-5</v>
      </c>
    </row>
    <row r="9450" ht="14.25" customHeight="1">
      <c r="A9450" s="267">
        <v>43662.0</v>
      </c>
      <c r="B9450" s="57">
        <v>197.0</v>
      </c>
      <c r="C9450" s="57">
        <v>41.0</v>
      </c>
      <c r="D9450" s="268">
        <v>0.833333333333333</v>
      </c>
      <c r="E9450" s="269">
        <v>4.3684005829921205E-6</v>
      </c>
      <c r="F9450" s="269">
        <v>5.758890447096841E-5</v>
      </c>
    </row>
    <row r="9451" ht="14.25" customHeight="1">
      <c r="A9451" s="267">
        <v>43662.0</v>
      </c>
      <c r="B9451" s="57">
        <v>197.0</v>
      </c>
      <c r="C9451" s="57">
        <v>42.0</v>
      </c>
      <c r="D9451" s="268">
        <v>0.854166666666667</v>
      </c>
      <c r="E9451" s="269">
        <v>2.9994204288715554E-7</v>
      </c>
      <c r="F9451" s="269">
        <v>5.598643060742841E-5</v>
      </c>
    </row>
    <row r="9452" ht="14.25" customHeight="1">
      <c r="A9452" s="267">
        <v>43662.0</v>
      </c>
      <c r="B9452" s="57">
        <v>197.0</v>
      </c>
      <c r="C9452" s="57">
        <v>43.0</v>
      </c>
      <c r="D9452" s="268">
        <v>0.875</v>
      </c>
      <c r="E9452" s="269">
        <v>0.0</v>
      </c>
      <c r="F9452" s="269">
        <v>5.6987976772140894E-5</v>
      </c>
    </row>
    <row r="9453" ht="14.25" customHeight="1">
      <c r="A9453" s="267">
        <v>43662.0</v>
      </c>
      <c r="B9453" s="57">
        <v>197.0</v>
      </c>
      <c r="C9453" s="57">
        <v>44.0</v>
      </c>
      <c r="D9453" s="268">
        <v>0.895833333333333</v>
      </c>
      <c r="E9453" s="269">
        <v>0.0</v>
      </c>
      <c r="F9453" s="269">
        <v>5.879075986862339E-5</v>
      </c>
    </row>
    <row r="9454" ht="14.25" customHeight="1">
      <c r="A9454" s="267">
        <v>43662.0</v>
      </c>
      <c r="B9454" s="57">
        <v>197.0</v>
      </c>
      <c r="C9454" s="57">
        <v>45.0</v>
      </c>
      <c r="D9454" s="268">
        <v>0.916666666666667</v>
      </c>
      <c r="E9454" s="269">
        <v>0.0</v>
      </c>
      <c r="F9454" s="269">
        <v>5.6987976772140894E-5</v>
      </c>
    </row>
    <row r="9455" ht="14.25" customHeight="1">
      <c r="A9455" s="267">
        <v>43662.0</v>
      </c>
      <c r="B9455" s="57">
        <v>197.0</v>
      </c>
      <c r="C9455" s="57">
        <v>46.0</v>
      </c>
      <c r="D9455" s="268">
        <v>0.9375</v>
      </c>
      <c r="E9455" s="269">
        <v>0.0</v>
      </c>
      <c r="F9455" s="269">
        <v>5.548565752507217E-5</v>
      </c>
    </row>
    <row r="9456" ht="14.25" customHeight="1">
      <c r="A9456" s="267">
        <v>43662.0</v>
      </c>
      <c r="B9456" s="57">
        <v>197.0</v>
      </c>
      <c r="C9456" s="57">
        <v>47.0</v>
      </c>
      <c r="D9456" s="268">
        <v>0.958333333333333</v>
      </c>
      <c r="E9456" s="269">
        <v>0.0</v>
      </c>
      <c r="F9456" s="269">
        <v>5.127916363327967E-5</v>
      </c>
    </row>
    <row r="9457" ht="14.25" customHeight="1">
      <c r="A9457" s="267">
        <v>43662.0</v>
      </c>
      <c r="B9457" s="57">
        <v>197.0</v>
      </c>
      <c r="C9457" s="57">
        <v>48.0</v>
      </c>
      <c r="D9457" s="268">
        <v>0.979166666666667</v>
      </c>
      <c r="E9457" s="269">
        <v>0.0</v>
      </c>
      <c r="F9457" s="269">
        <v>4.687236050854471E-5</v>
      </c>
    </row>
    <row r="9458" ht="14.25" customHeight="1">
      <c r="A9458" s="267">
        <v>43663.0</v>
      </c>
      <c r="B9458" s="57">
        <v>198.0</v>
      </c>
      <c r="C9458" s="57">
        <v>1.0</v>
      </c>
      <c r="D9458" s="268">
        <v>0.0</v>
      </c>
      <c r="E9458" s="269">
        <v>0.0</v>
      </c>
      <c r="F9458" s="269">
        <v>4.1564165835568494E-5</v>
      </c>
    </row>
    <row r="9459" ht="14.25" customHeight="1">
      <c r="A9459" s="267">
        <v>43663.0</v>
      </c>
      <c r="B9459" s="57">
        <v>198.0</v>
      </c>
      <c r="C9459" s="57">
        <v>2.0</v>
      </c>
      <c r="D9459" s="268">
        <v>0.020833333333333332</v>
      </c>
      <c r="E9459" s="269">
        <v>0.0</v>
      </c>
      <c r="F9459" s="269">
        <v>3.655643501200603E-5</v>
      </c>
    </row>
    <row r="9460" ht="14.25" customHeight="1">
      <c r="A9460" s="267">
        <v>43663.0</v>
      </c>
      <c r="B9460" s="57">
        <v>198.0</v>
      </c>
      <c r="C9460" s="57">
        <v>3.0</v>
      </c>
      <c r="D9460" s="268">
        <v>0.0416666666666667</v>
      </c>
      <c r="E9460" s="269">
        <v>0.0</v>
      </c>
      <c r="F9460" s="269">
        <v>3.34516419013973E-5</v>
      </c>
    </row>
    <row r="9461" ht="14.25" customHeight="1">
      <c r="A9461" s="267">
        <v>43663.0</v>
      </c>
      <c r="B9461" s="57">
        <v>198.0</v>
      </c>
      <c r="C9461" s="57">
        <v>4.0</v>
      </c>
      <c r="D9461" s="268">
        <v>0.0625</v>
      </c>
      <c r="E9461" s="269">
        <v>0.0</v>
      </c>
      <c r="F9461" s="269">
        <v>3.064731264020231E-5</v>
      </c>
    </row>
    <row r="9462" ht="14.25" customHeight="1">
      <c r="A9462" s="267">
        <v>43663.0</v>
      </c>
      <c r="B9462" s="57">
        <v>198.0</v>
      </c>
      <c r="C9462" s="57">
        <v>5.0</v>
      </c>
      <c r="D9462" s="268">
        <v>0.0833333333333333</v>
      </c>
      <c r="E9462" s="269">
        <v>0.0</v>
      </c>
      <c r="F9462" s="269">
        <v>2.8644220310777324E-5</v>
      </c>
    </row>
    <row r="9463" ht="14.25" customHeight="1">
      <c r="A9463" s="267">
        <v>43663.0</v>
      </c>
      <c r="B9463" s="57">
        <v>198.0</v>
      </c>
      <c r="C9463" s="57">
        <v>6.0</v>
      </c>
      <c r="D9463" s="268">
        <v>0.104166666666667</v>
      </c>
      <c r="E9463" s="269">
        <v>0.0</v>
      </c>
      <c r="F9463" s="269">
        <v>2.7943137995478576E-5</v>
      </c>
    </row>
    <row r="9464" ht="14.25" customHeight="1">
      <c r="A9464" s="267">
        <v>43663.0</v>
      </c>
      <c r="B9464" s="57">
        <v>198.0</v>
      </c>
      <c r="C9464" s="57">
        <v>7.0</v>
      </c>
      <c r="D9464" s="268">
        <v>0.125</v>
      </c>
      <c r="E9464" s="269">
        <v>0.0</v>
      </c>
      <c r="F9464" s="269">
        <v>2.7742828762536086E-5</v>
      </c>
    </row>
    <row r="9465" ht="14.25" customHeight="1">
      <c r="A9465" s="267">
        <v>43663.0</v>
      </c>
      <c r="B9465" s="57">
        <v>198.0</v>
      </c>
      <c r="C9465" s="57">
        <v>8.0</v>
      </c>
      <c r="D9465" s="268">
        <v>0.145833333333333</v>
      </c>
      <c r="E9465" s="269">
        <v>0.0</v>
      </c>
      <c r="F9465" s="269">
        <v>2.684143721429483E-5</v>
      </c>
    </row>
    <row r="9466" ht="14.25" customHeight="1">
      <c r="A9466" s="267">
        <v>43663.0</v>
      </c>
      <c r="B9466" s="57">
        <v>198.0</v>
      </c>
      <c r="C9466" s="57">
        <v>9.0</v>
      </c>
      <c r="D9466" s="268">
        <v>0.166666666666667</v>
      </c>
      <c r="E9466" s="269">
        <v>1.6090707564206054E-6</v>
      </c>
      <c r="F9466" s="269">
        <v>2.6240509515467337E-5</v>
      </c>
    </row>
    <row r="9467" ht="14.25" customHeight="1">
      <c r="A9467" s="267">
        <v>43663.0</v>
      </c>
      <c r="B9467" s="57">
        <v>198.0</v>
      </c>
      <c r="C9467" s="57">
        <v>10.0</v>
      </c>
      <c r="D9467" s="268">
        <v>0.1875</v>
      </c>
      <c r="E9467" s="269">
        <v>3.874888498515659E-6</v>
      </c>
      <c r="F9467" s="269">
        <v>2.5739736433111092E-5</v>
      </c>
    </row>
    <row r="9468" ht="14.25" customHeight="1">
      <c r="A9468" s="267">
        <v>43663.0</v>
      </c>
      <c r="B9468" s="57">
        <v>198.0</v>
      </c>
      <c r="C9468" s="57">
        <v>11.0</v>
      </c>
      <c r="D9468" s="268">
        <v>0.208333333333333</v>
      </c>
      <c r="E9468" s="269">
        <v>1.009280818463409E-5</v>
      </c>
      <c r="F9468" s="269">
        <v>2.6641127981352337E-5</v>
      </c>
    </row>
    <row r="9469" ht="14.25" customHeight="1">
      <c r="A9469" s="267">
        <v>43663.0</v>
      </c>
      <c r="B9469" s="57">
        <v>198.0</v>
      </c>
      <c r="C9469" s="57">
        <v>12.0</v>
      </c>
      <c r="D9469" s="268">
        <v>0.229166666666667</v>
      </c>
      <c r="E9469" s="269">
        <v>1.9575442531146762E-5</v>
      </c>
      <c r="F9469" s="269">
        <v>2.6240509515467337E-5</v>
      </c>
    </row>
    <row r="9470" ht="14.25" customHeight="1">
      <c r="A9470" s="267">
        <v>43663.0</v>
      </c>
      <c r="B9470" s="57">
        <v>198.0</v>
      </c>
      <c r="C9470" s="57">
        <v>13.0</v>
      </c>
      <c r="D9470" s="268">
        <v>0.25</v>
      </c>
      <c r="E9470" s="269">
        <v>3.4823635272637936E-5</v>
      </c>
      <c r="F9470" s="269">
        <v>2.8043292611949826E-5</v>
      </c>
    </row>
    <row r="9471" ht="14.25" customHeight="1">
      <c r="A9471" s="267">
        <v>43663.0</v>
      </c>
      <c r="B9471" s="57">
        <v>198.0</v>
      </c>
      <c r="C9471" s="57">
        <v>14.0</v>
      </c>
      <c r="D9471" s="268">
        <v>0.270833333333333</v>
      </c>
      <c r="E9471" s="269">
        <v>4.973396520129433E-5</v>
      </c>
      <c r="F9471" s="269">
        <v>2.9846075708432316E-5</v>
      </c>
    </row>
    <row r="9472" ht="14.25" customHeight="1">
      <c r="A9472" s="267">
        <v>43663.0</v>
      </c>
      <c r="B9472" s="57">
        <v>198.0</v>
      </c>
      <c r="C9472" s="57">
        <v>15.0</v>
      </c>
      <c r="D9472" s="268">
        <v>0.291666666666667</v>
      </c>
      <c r="E9472" s="269">
        <v>7.380522236750679E-5</v>
      </c>
      <c r="F9472" s="269">
        <v>3.3952414983753533E-5</v>
      </c>
    </row>
    <row r="9473" ht="14.25" customHeight="1">
      <c r="A9473" s="267">
        <v>43663.0</v>
      </c>
      <c r="B9473" s="57">
        <v>198.0</v>
      </c>
      <c r="C9473" s="57">
        <v>16.0</v>
      </c>
      <c r="D9473" s="268">
        <v>0.3125</v>
      </c>
      <c r="E9473" s="269">
        <v>1.0177927622462565E-4</v>
      </c>
      <c r="F9473" s="269">
        <v>3.805875425907477E-5</v>
      </c>
    </row>
    <row r="9474" ht="14.25" customHeight="1">
      <c r="A9474" s="267">
        <v>43663.0</v>
      </c>
      <c r="B9474" s="57">
        <v>198.0</v>
      </c>
      <c r="C9474" s="57">
        <v>17.0</v>
      </c>
      <c r="D9474" s="268">
        <v>0.333333333333333</v>
      </c>
      <c r="E9474" s="269">
        <v>1.321616647317124E-4</v>
      </c>
      <c r="F9474" s="269">
        <v>4.506957741206223E-5</v>
      </c>
    </row>
    <row r="9475" ht="14.25" customHeight="1">
      <c r="A9475" s="267">
        <v>43663.0</v>
      </c>
      <c r="B9475" s="57">
        <v>198.0</v>
      </c>
      <c r="C9475" s="57">
        <v>18.0</v>
      </c>
      <c r="D9475" s="268">
        <v>0.354166666666667</v>
      </c>
      <c r="E9475" s="269">
        <v>1.6377254596880745E-4</v>
      </c>
      <c r="F9475" s="269">
        <v>5.017746285209594E-5</v>
      </c>
    </row>
    <row r="9476" ht="14.25" customHeight="1">
      <c r="A9476" s="267">
        <v>43663.0</v>
      </c>
      <c r="B9476" s="57">
        <v>198.0</v>
      </c>
      <c r="C9476" s="57">
        <v>19.0</v>
      </c>
      <c r="D9476" s="268">
        <v>0.375</v>
      </c>
      <c r="E9476" s="269">
        <v>1.9290247188260564E-4</v>
      </c>
      <c r="F9476" s="269">
        <v>5.408349289447466E-5</v>
      </c>
    </row>
    <row r="9477" ht="14.25" customHeight="1">
      <c r="A9477" s="267">
        <v>43663.0</v>
      </c>
      <c r="B9477" s="57">
        <v>198.0</v>
      </c>
      <c r="C9477" s="57">
        <v>20.0</v>
      </c>
      <c r="D9477" s="268">
        <v>0.395833333333333</v>
      </c>
      <c r="E9477" s="269">
        <v>2.1639486606270345E-4</v>
      </c>
      <c r="F9477" s="269">
        <v>5.568596675801466E-5</v>
      </c>
    </row>
    <row r="9478" ht="14.25" customHeight="1">
      <c r="A9478" s="267">
        <v>43663.0</v>
      </c>
      <c r="B9478" s="57">
        <v>198.0</v>
      </c>
      <c r="C9478" s="57">
        <v>21.0</v>
      </c>
      <c r="D9478" s="268">
        <v>0.416666666666667</v>
      </c>
      <c r="E9478" s="269">
        <v>2.3589016435497477E-4</v>
      </c>
      <c r="F9478" s="269">
        <v>5.71882860050834E-5</v>
      </c>
    </row>
    <row r="9479" ht="14.25" customHeight="1">
      <c r="A9479" s="267">
        <v>43663.0</v>
      </c>
      <c r="B9479" s="57">
        <v>198.0</v>
      </c>
      <c r="C9479" s="57">
        <v>22.0</v>
      </c>
      <c r="D9479" s="268">
        <v>0.4375</v>
      </c>
      <c r="E9479" s="269">
        <v>2.5142502828973725E-4</v>
      </c>
      <c r="F9479" s="269">
        <v>5.728844062155465E-5</v>
      </c>
    </row>
    <row r="9480" ht="14.25" customHeight="1">
      <c r="A9480" s="267">
        <v>43663.0</v>
      </c>
      <c r="B9480" s="57">
        <v>198.0</v>
      </c>
      <c r="C9480" s="57">
        <v>23.0</v>
      </c>
      <c r="D9480" s="268">
        <v>0.458333333333333</v>
      </c>
      <c r="E9480" s="269">
        <v>2.767691564538453E-4</v>
      </c>
      <c r="F9480" s="269">
        <v>5.808967755332465E-5</v>
      </c>
    </row>
    <row r="9481" ht="14.25" customHeight="1">
      <c r="A9481" s="267">
        <v>43663.0</v>
      </c>
      <c r="B9481" s="57">
        <v>198.0</v>
      </c>
      <c r="C9481" s="57">
        <v>24.0</v>
      </c>
      <c r="D9481" s="268">
        <v>0.479166666666667</v>
      </c>
      <c r="E9481" s="269">
        <v>2.7727689279234577E-4</v>
      </c>
      <c r="F9481" s="269">
        <v>5.969215141686463E-5</v>
      </c>
    </row>
    <row r="9482" ht="14.25" customHeight="1">
      <c r="A9482" s="267">
        <v>43663.0</v>
      </c>
      <c r="B9482" s="57">
        <v>198.0</v>
      </c>
      <c r="C9482" s="57">
        <v>25.0</v>
      </c>
      <c r="D9482" s="268">
        <v>0.5</v>
      </c>
      <c r="E9482" s="269">
        <v>2.699780192420849E-4</v>
      </c>
      <c r="F9482" s="269">
        <v>5.8390141402738404E-5</v>
      </c>
    </row>
    <row r="9483" ht="14.25" customHeight="1">
      <c r="A9483" s="267">
        <v>43663.0</v>
      </c>
      <c r="B9483" s="57">
        <v>198.0</v>
      </c>
      <c r="C9483" s="57">
        <v>26.0</v>
      </c>
      <c r="D9483" s="268">
        <v>0.520833333333333</v>
      </c>
      <c r="E9483" s="269">
        <v>2.6568550582610083E-4</v>
      </c>
      <c r="F9483" s="269">
        <v>5.73885952380259E-5</v>
      </c>
    </row>
    <row r="9484" ht="14.25" customHeight="1">
      <c r="A9484" s="267">
        <v>43663.0</v>
      </c>
      <c r="B9484" s="57">
        <v>198.0</v>
      </c>
      <c r="C9484" s="57">
        <v>27.0</v>
      </c>
      <c r="D9484" s="268">
        <v>0.541666666666667</v>
      </c>
      <c r="E9484" s="269">
        <v>2.5576967511266427E-4</v>
      </c>
      <c r="F9484" s="269">
        <v>5.788936832038214E-5</v>
      </c>
    </row>
    <row r="9485" ht="14.25" customHeight="1">
      <c r="A9485" s="267">
        <v>43663.0</v>
      </c>
      <c r="B9485" s="57">
        <v>198.0</v>
      </c>
      <c r="C9485" s="57">
        <v>28.0</v>
      </c>
      <c r="D9485" s="268">
        <v>0.5625</v>
      </c>
      <c r="E9485" s="269">
        <v>2.6595317283933034E-4</v>
      </c>
      <c r="F9485" s="269">
        <v>5.2681328263877173E-5</v>
      </c>
    </row>
    <row r="9486" ht="14.25" customHeight="1">
      <c r="A9486" s="267">
        <v>43663.0</v>
      </c>
      <c r="B9486" s="57">
        <v>198.0</v>
      </c>
      <c r="C9486" s="57">
        <v>29.0</v>
      </c>
      <c r="D9486" s="268">
        <v>0.583333333333333</v>
      </c>
      <c r="E9486" s="269">
        <v>2.3031763848674284E-4</v>
      </c>
      <c r="F9486" s="269">
        <v>5.177993671563594E-5</v>
      </c>
    </row>
    <row r="9487" ht="14.25" customHeight="1">
      <c r="A9487" s="267">
        <v>43663.0</v>
      </c>
      <c r="B9487" s="57">
        <v>198.0</v>
      </c>
      <c r="C9487" s="57">
        <v>30.0</v>
      </c>
      <c r="D9487" s="268">
        <v>0.604166666666667</v>
      </c>
      <c r="E9487" s="269">
        <v>2.202373210842492E-4</v>
      </c>
      <c r="F9487" s="269">
        <v>5.278148288034843E-5</v>
      </c>
    </row>
    <row r="9488" ht="14.25" customHeight="1">
      <c r="A9488" s="267">
        <v>43663.0</v>
      </c>
      <c r="B9488" s="57">
        <v>198.0</v>
      </c>
      <c r="C9488" s="57">
        <v>31.0</v>
      </c>
      <c r="D9488" s="268">
        <v>0.625</v>
      </c>
      <c r="E9488" s="269">
        <v>1.8787981958218896E-4</v>
      </c>
      <c r="F9488" s="269">
        <v>5.408349289447466E-5</v>
      </c>
    </row>
    <row r="9489" ht="14.25" customHeight="1">
      <c r="A9489" s="267">
        <v>43663.0</v>
      </c>
      <c r="B9489" s="57">
        <v>198.0</v>
      </c>
      <c r="C9489" s="57">
        <v>32.0</v>
      </c>
      <c r="D9489" s="268">
        <v>0.645833333333333</v>
      </c>
      <c r="E9489" s="269">
        <v>1.5990776583021382E-4</v>
      </c>
      <c r="F9489" s="269">
        <v>5.288163749681968E-5</v>
      </c>
    </row>
    <row r="9490" ht="14.25" customHeight="1">
      <c r="A9490" s="267">
        <v>43663.0</v>
      </c>
      <c r="B9490" s="57">
        <v>198.0</v>
      </c>
      <c r="C9490" s="57">
        <v>33.0</v>
      </c>
      <c r="D9490" s="268">
        <v>0.666666666666667</v>
      </c>
      <c r="E9490" s="269">
        <v>1.4267555251073618E-4</v>
      </c>
      <c r="F9490" s="269">
        <v>5.5085039059187164E-5</v>
      </c>
    </row>
    <row r="9491" ht="14.25" customHeight="1">
      <c r="A9491" s="267">
        <v>43663.0</v>
      </c>
      <c r="B9491" s="57">
        <v>198.0</v>
      </c>
      <c r="C9491" s="57">
        <v>34.0</v>
      </c>
      <c r="D9491" s="268">
        <v>0.6875</v>
      </c>
      <c r="E9491" s="269">
        <v>1.1464458644225105E-4</v>
      </c>
      <c r="F9491" s="269">
        <v>5.9191378334508385E-5</v>
      </c>
    </row>
    <row r="9492" ht="14.25" customHeight="1">
      <c r="A9492" s="267">
        <v>43663.0</v>
      </c>
      <c r="B9492" s="57">
        <v>198.0</v>
      </c>
      <c r="C9492" s="57">
        <v>35.0</v>
      </c>
      <c r="D9492" s="268">
        <v>0.708333333333333</v>
      </c>
      <c r="E9492" s="269">
        <v>9.168255497590365E-5</v>
      </c>
      <c r="F9492" s="269">
        <v>6.099416143099088E-5</v>
      </c>
    </row>
    <row r="9493" ht="14.25" customHeight="1">
      <c r="A9493" s="267">
        <v>43663.0</v>
      </c>
      <c r="B9493" s="57">
        <v>198.0</v>
      </c>
      <c r="C9493" s="57">
        <v>36.0</v>
      </c>
      <c r="D9493" s="268">
        <v>0.729166666666667</v>
      </c>
      <c r="E9493" s="269">
        <v>7.146750544794122E-5</v>
      </c>
      <c r="F9493" s="269">
        <v>6.139477989687587E-5</v>
      </c>
    </row>
    <row r="9494" ht="14.25" customHeight="1">
      <c r="A9494" s="267">
        <v>43663.0</v>
      </c>
      <c r="B9494" s="57">
        <v>198.0</v>
      </c>
      <c r="C9494" s="57">
        <v>37.0</v>
      </c>
      <c r="D9494" s="268">
        <v>0.75</v>
      </c>
      <c r="E9494" s="269">
        <v>5.049052889370145E-5</v>
      </c>
      <c r="F9494" s="269">
        <v>6.229617144511711E-5</v>
      </c>
    </row>
    <row r="9495" ht="14.25" customHeight="1">
      <c r="A9495" s="267">
        <v>43663.0</v>
      </c>
      <c r="B9495" s="57">
        <v>198.0</v>
      </c>
      <c r="C9495" s="57">
        <v>38.0</v>
      </c>
      <c r="D9495" s="268">
        <v>0.770833333333333</v>
      </c>
      <c r="E9495" s="269">
        <v>3.394010820244961E-5</v>
      </c>
      <c r="F9495" s="269">
        <v>6.409895454159961E-5</v>
      </c>
    </row>
    <row r="9496" ht="14.25" customHeight="1">
      <c r="A9496" s="267">
        <v>43663.0</v>
      </c>
      <c r="B9496" s="57">
        <v>198.0</v>
      </c>
      <c r="C9496" s="57">
        <v>39.0</v>
      </c>
      <c r="D9496" s="268">
        <v>0.791666666666667</v>
      </c>
      <c r="E9496" s="269">
        <v>2.0442472246555627E-5</v>
      </c>
      <c r="F9496" s="269">
        <v>6.249648067805962E-5</v>
      </c>
    </row>
    <row r="9497" ht="14.25" customHeight="1">
      <c r="A9497" s="267">
        <v>43663.0</v>
      </c>
      <c r="B9497" s="57">
        <v>198.0</v>
      </c>
      <c r="C9497" s="57">
        <v>40.0</v>
      </c>
      <c r="D9497" s="268">
        <v>0.8125</v>
      </c>
      <c r="E9497" s="269">
        <v>9.706742879164632E-6</v>
      </c>
      <c r="F9497" s="269">
        <v>6.339787222630086E-5</v>
      </c>
    </row>
    <row r="9498" ht="14.25" customHeight="1">
      <c r="A9498" s="267">
        <v>43663.0</v>
      </c>
      <c r="B9498" s="57">
        <v>198.0</v>
      </c>
      <c r="C9498" s="57">
        <v>41.0</v>
      </c>
      <c r="D9498" s="268">
        <v>0.833333333333333</v>
      </c>
      <c r="E9498" s="269">
        <v>4.378976666952199E-6</v>
      </c>
      <c r="F9498" s="269">
        <v>6.34980268427721E-5</v>
      </c>
    </row>
    <row r="9499" ht="14.25" customHeight="1">
      <c r="A9499" s="267">
        <v>43663.0</v>
      </c>
      <c r="B9499" s="57">
        <v>198.0</v>
      </c>
      <c r="C9499" s="57">
        <v>42.0</v>
      </c>
      <c r="D9499" s="268">
        <v>0.854166666666667</v>
      </c>
      <c r="E9499" s="269">
        <v>2.866459648153628E-7</v>
      </c>
      <c r="F9499" s="269">
        <v>6.169524374628963E-5</v>
      </c>
    </row>
    <row r="9500" ht="14.25" customHeight="1">
      <c r="A9500" s="267">
        <v>43663.0</v>
      </c>
      <c r="B9500" s="57">
        <v>198.0</v>
      </c>
      <c r="C9500" s="57">
        <v>43.0</v>
      </c>
      <c r="D9500" s="268">
        <v>0.875</v>
      </c>
      <c r="E9500" s="269">
        <v>0.0</v>
      </c>
      <c r="F9500" s="269">
        <v>6.439941839101337E-5</v>
      </c>
    </row>
    <row r="9501" ht="14.25" customHeight="1">
      <c r="A9501" s="267">
        <v>43663.0</v>
      </c>
      <c r="B9501" s="57">
        <v>198.0</v>
      </c>
      <c r="C9501" s="57">
        <v>44.0</v>
      </c>
      <c r="D9501" s="268">
        <v>0.895833333333333</v>
      </c>
      <c r="E9501" s="269">
        <v>0.0</v>
      </c>
      <c r="F9501" s="269">
        <v>6.379849069218586E-5</v>
      </c>
    </row>
    <row r="9502" ht="14.25" customHeight="1">
      <c r="A9502" s="267">
        <v>43663.0</v>
      </c>
      <c r="B9502" s="57">
        <v>198.0</v>
      </c>
      <c r="C9502" s="57">
        <v>45.0</v>
      </c>
      <c r="D9502" s="268">
        <v>0.916666666666667</v>
      </c>
      <c r="E9502" s="269">
        <v>0.0</v>
      </c>
      <c r="F9502" s="269">
        <v>6.339787222630086E-5</v>
      </c>
    </row>
    <row r="9503" ht="14.25" customHeight="1">
      <c r="A9503" s="267">
        <v>43663.0</v>
      </c>
      <c r="B9503" s="57">
        <v>198.0</v>
      </c>
      <c r="C9503" s="57">
        <v>46.0</v>
      </c>
      <c r="D9503" s="268">
        <v>0.9375</v>
      </c>
      <c r="E9503" s="269">
        <v>0.0</v>
      </c>
      <c r="F9503" s="269">
        <v>5.608658522389965E-5</v>
      </c>
    </row>
    <row r="9504" ht="14.25" customHeight="1">
      <c r="A9504" s="267">
        <v>43663.0</v>
      </c>
      <c r="B9504" s="57">
        <v>198.0</v>
      </c>
      <c r="C9504" s="57">
        <v>47.0</v>
      </c>
      <c r="D9504" s="268">
        <v>0.958333333333333</v>
      </c>
      <c r="E9504" s="269">
        <v>0.0</v>
      </c>
      <c r="F9504" s="269">
        <v>4.977684438621095E-5</v>
      </c>
    </row>
    <row r="9505" ht="14.25" customHeight="1">
      <c r="A9505" s="267">
        <v>43663.0</v>
      </c>
      <c r="B9505" s="57">
        <v>198.0</v>
      </c>
      <c r="C9505" s="57">
        <v>48.0</v>
      </c>
      <c r="D9505" s="268">
        <v>0.979166666666667</v>
      </c>
      <c r="E9505" s="269">
        <v>0.0</v>
      </c>
      <c r="F9505" s="269">
        <v>4.316663969910849E-5</v>
      </c>
    </row>
    <row r="9506" ht="14.25" customHeight="1">
      <c r="A9506" s="267">
        <v>43664.0</v>
      </c>
      <c r="B9506" s="57">
        <v>199.0</v>
      </c>
      <c r="C9506" s="57">
        <v>1.0</v>
      </c>
      <c r="D9506" s="268">
        <v>0.0</v>
      </c>
      <c r="E9506" s="269">
        <v>0.0</v>
      </c>
      <c r="F9506" s="269">
        <v>3.735767194377602E-5</v>
      </c>
    </row>
    <row r="9507" ht="14.25" customHeight="1">
      <c r="A9507" s="267">
        <v>43664.0</v>
      </c>
      <c r="B9507" s="57">
        <v>199.0</v>
      </c>
      <c r="C9507" s="57">
        <v>2.0</v>
      </c>
      <c r="D9507" s="268">
        <v>0.020833333333333332</v>
      </c>
      <c r="E9507" s="269">
        <v>0.0</v>
      </c>
      <c r="F9507" s="269">
        <v>3.32513326684548E-5</v>
      </c>
    </row>
    <row r="9508" ht="14.25" customHeight="1">
      <c r="A9508" s="267">
        <v>43664.0</v>
      </c>
      <c r="B9508" s="57">
        <v>199.0</v>
      </c>
      <c r="C9508" s="57">
        <v>3.0</v>
      </c>
      <c r="D9508" s="268">
        <v>0.0416666666666667</v>
      </c>
      <c r="E9508" s="269">
        <v>0.0</v>
      </c>
      <c r="F9508" s="269">
        <v>3.0447003407259817E-5</v>
      </c>
    </row>
    <row r="9509" ht="14.25" customHeight="1">
      <c r="A9509" s="267">
        <v>43664.0</v>
      </c>
      <c r="B9509" s="57">
        <v>199.0</v>
      </c>
      <c r="C9509" s="57">
        <v>4.0</v>
      </c>
      <c r="D9509" s="268">
        <v>0.0625</v>
      </c>
      <c r="E9509" s="269">
        <v>0.0</v>
      </c>
      <c r="F9509" s="269">
        <v>2.9445457242547322E-5</v>
      </c>
    </row>
    <row r="9510" ht="14.25" customHeight="1">
      <c r="A9510" s="267">
        <v>43664.0</v>
      </c>
      <c r="B9510" s="57">
        <v>199.0</v>
      </c>
      <c r="C9510" s="57">
        <v>5.0</v>
      </c>
      <c r="D9510" s="268">
        <v>0.0833333333333333</v>
      </c>
      <c r="E9510" s="269">
        <v>0.0</v>
      </c>
      <c r="F9510" s="269">
        <v>2.7642674146064832E-5</v>
      </c>
    </row>
    <row r="9511" ht="14.25" customHeight="1">
      <c r="A9511" s="267">
        <v>43664.0</v>
      </c>
      <c r="B9511" s="57">
        <v>199.0</v>
      </c>
      <c r="C9511" s="57">
        <v>6.0</v>
      </c>
      <c r="D9511" s="268">
        <v>0.104166666666667</v>
      </c>
      <c r="E9511" s="269">
        <v>0.0</v>
      </c>
      <c r="F9511" s="269">
        <v>2.674128259782358E-5</v>
      </c>
    </row>
    <row r="9512" ht="14.25" customHeight="1">
      <c r="A9512" s="267">
        <v>43664.0</v>
      </c>
      <c r="B9512" s="57">
        <v>199.0</v>
      </c>
      <c r="C9512" s="57">
        <v>7.0</v>
      </c>
      <c r="D9512" s="268">
        <v>0.125</v>
      </c>
      <c r="E9512" s="269">
        <v>0.0</v>
      </c>
      <c r="F9512" s="269">
        <v>2.674128259782358E-5</v>
      </c>
    </row>
    <row r="9513" ht="14.25" customHeight="1">
      <c r="A9513" s="267">
        <v>43664.0</v>
      </c>
      <c r="B9513" s="57">
        <v>199.0</v>
      </c>
      <c r="C9513" s="57">
        <v>8.0</v>
      </c>
      <c r="D9513" s="268">
        <v>0.145833333333333</v>
      </c>
      <c r="E9513" s="269">
        <v>0.0</v>
      </c>
      <c r="F9513" s="269">
        <v>2.6340664131938587E-5</v>
      </c>
    </row>
    <row r="9514" ht="14.25" customHeight="1">
      <c r="A9514" s="267">
        <v>43664.0</v>
      </c>
      <c r="B9514" s="57">
        <v>199.0</v>
      </c>
      <c r="C9514" s="57">
        <v>9.0</v>
      </c>
      <c r="D9514" s="268">
        <v>0.166666666666667</v>
      </c>
      <c r="E9514" s="269">
        <v>1.1237954489286771E-6</v>
      </c>
      <c r="F9514" s="269">
        <v>2.6340664131938587E-5</v>
      </c>
    </row>
    <row r="9515" ht="14.25" customHeight="1">
      <c r="A9515" s="267">
        <v>43664.0</v>
      </c>
      <c r="B9515" s="57">
        <v>199.0</v>
      </c>
      <c r="C9515" s="57">
        <v>10.0</v>
      </c>
      <c r="D9515" s="268">
        <v>0.1875</v>
      </c>
      <c r="E9515" s="269">
        <v>3.476296252608107E-6</v>
      </c>
      <c r="F9515" s="269">
        <v>2.644081874840984E-5</v>
      </c>
    </row>
    <row r="9516" ht="14.25" customHeight="1">
      <c r="A9516" s="267">
        <v>43664.0</v>
      </c>
      <c r="B9516" s="57">
        <v>199.0</v>
      </c>
      <c r="C9516" s="57">
        <v>11.0</v>
      </c>
      <c r="D9516" s="268">
        <v>0.208333333333333</v>
      </c>
      <c r="E9516" s="269">
        <v>1.0230468066994001E-5</v>
      </c>
      <c r="F9516" s="269">
        <v>2.7141901063708585E-5</v>
      </c>
    </row>
    <row r="9517" ht="14.25" customHeight="1">
      <c r="A9517" s="267">
        <v>43664.0</v>
      </c>
      <c r="B9517" s="57">
        <v>199.0</v>
      </c>
      <c r="C9517" s="57">
        <v>12.0</v>
      </c>
      <c r="D9517" s="268">
        <v>0.229166666666667</v>
      </c>
      <c r="E9517" s="269">
        <v>2.022663710704269E-5</v>
      </c>
      <c r="F9517" s="269">
        <v>2.8544065694306077E-5</v>
      </c>
    </row>
    <row r="9518" ht="14.25" customHeight="1">
      <c r="A9518" s="267">
        <v>43664.0</v>
      </c>
      <c r="B9518" s="57">
        <v>199.0</v>
      </c>
      <c r="C9518" s="57">
        <v>13.0</v>
      </c>
      <c r="D9518" s="268">
        <v>0.25</v>
      </c>
      <c r="E9518" s="269">
        <v>3.74278086107478E-5</v>
      </c>
      <c r="F9518" s="269">
        <v>3.32513326684548E-5</v>
      </c>
    </row>
    <row r="9519" ht="14.25" customHeight="1">
      <c r="A9519" s="267">
        <v>43664.0</v>
      </c>
      <c r="B9519" s="57">
        <v>199.0</v>
      </c>
      <c r="C9519" s="57">
        <v>14.0</v>
      </c>
      <c r="D9519" s="268">
        <v>0.270833333333333</v>
      </c>
      <c r="E9519" s="269">
        <v>5.5892048427862834E-5</v>
      </c>
      <c r="F9519" s="269">
        <v>4.0061846588499765E-5</v>
      </c>
    </row>
    <row r="9520" ht="14.25" customHeight="1">
      <c r="A9520" s="267">
        <v>43664.0</v>
      </c>
      <c r="B9520" s="57">
        <v>199.0</v>
      </c>
      <c r="C9520" s="57">
        <v>15.0</v>
      </c>
      <c r="D9520" s="268">
        <v>0.291666666666667</v>
      </c>
      <c r="E9520" s="269">
        <v>8.613398025111347E-5</v>
      </c>
      <c r="F9520" s="269">
        <v>4.426834048029223E-5</v>
      </c>
    </row>
    <row r="9521" ht="14.25" customHeight="1">
      <c r="A9521" s="267">
        <v>43664.0</v>
      </c>
      <c r="B9521" s="57">
        <v>199.0</v>
      </c>
      <c r="C9521" s="57">
        <v>16.0</v>
      </c>
      <c r="D9521" s="268">
        <v>0.3125</v>
      </c>
      <c r="E9521" s="269">
        <v>1.2269897955606964E-4</v>
      </c>
      <c r="F9521" s="269">
        <v>4.787390667325721E-5</v>
      </c>
    </row>
    <row r="9522" ht="14.25" customHeight="1">
      <c r="A9522" s="267">
        <v>43664.0</v>
      </c>
      <c r="B9522" s="57">
        <v>199.0</v>
      </c>
      <c r="C9522" s="57">
        <v>17.0</v>
      </c>
      <c r="D9522" s="268">
        <v>0.333333333333333</v>
      </c>
      <c r="E9522" s="269">
        <v>1.583533435673712E-4</v>
      </c>
      <c r="F9522" s="269">
        <v>5.117900901680845E-5</v>
      </c>
    </row>
    <row r="9523" ht="14.25" customHeight="1">
      <c r="A9523" s="267">
        <v>43664.0</v>
      </c>
      <c r="B9523" s="57">
        <v>199.0</v>
      </c>
      <c r="C9523" s="57">
        <v>18.0</v>
      </c>
      <c r="D9523" s="268">
        <v>0.354166666666667</v>
      </c>
      <c r="E9523" s="269">
        <v>1.9502571669404952E-4</v>
      </c>
      <c r="F9523" s="269">
        <v>5.488472982624466E-5</v>
      </c>
    </row>
    <row r="9524" ht="14.25" customHeight="1">
      <c r="A9524" s="267">
        <v>43664.0</v>
      </c>
      <c r="B9524" s="57">
        <v>199.0</v>
      </c>
      <c r="C9524" s="57">
        <v>19.0</v>
      </c>
      <c r="D9524" s="268">
        <v>0.375</v>
      </c>
      <c r="E9524" s="269">
        <v>2.2699224252034717E-4</v>
      </c>
      <c r="F9524" s="269">
        <v>5.5085039059187164E-5</v>
      </c>
    </row>
    <row r="9525" ht="14.25" customHeight="1">
      <c r="A9525" s="267">
        <v>43664.0</v>
      </c>
      <c r="B9525" s="57">
        <v>199.0</v>
      </c>
      <c r="C9525" s="57">
        <v>20.0</v>
      </c>
      <c r="D9525" s="268">
        <v>0.395833333333333</v>
      </c>
      <c r="E9525" s="269">
        <v>2.5304683380539066E-4</v>
      </c>
      <c r="F9525" s="269">
        <v>5.498488444271591E-5</v>
      </c>
    </row>
    <row r="9526" ht="14.25" customHeight="1">
      <c r="A9526" s="267">
        <v>43664.0</v>
      </c>
      <c r="B9526" s="57">
        <v>199.0</v>
      </c>
      <c r="C9526" s="57">
        <v>21.0</v>
      </c>
      <c r="D9526" s="268">
        <v>0.416666666666667</v>
      </c>
      <c r="E9526" s="269">
        <v>2.839273280387507E-4</v>
      </c>
      <c r="F9526" s="269">
        <v>5.418364751094592E-5</v>
      </c>
    </row>
    <row r="9527" ht="14.25" customHeight="1">
      <c r="A9527" s="267">
        <v>43664.0</v>
      </c>
      <c r="B9527" s="57">
        <v>199.0</v>
      </c>
      <c r="C9527" s="57">
        <v>22.0</v>
      </c>
      <c r="D9527" s="268">
        <v>0.4375</v>
      </c>
      <c r="E9527" s="269">
        <v>2.8498143795580895E-4</v>
      </c>
      <c r="F9527" s="269">
        <v>5.228070979799218E-5</v>
      </c>
    </row>
    <row r="9528" ht="14.25" customHeight="1">
      <c r="A9528" s="267">
        <v>43664.0</v>
      </c>
      <c r="B9528" s="57">
        <v>199.0</v>
      </c>
      <c r="C9528" s="57">
        <v>23.0</v>
      </c>
      <c r="D9528" s="268">
        <v>0.458333333333333</v>
      </c>
      <c r="E9528" s="269">
        <v>2.919042857454478E-4</v>
      </c>
      <c r="F9528" s="269">
        <v>5.3783029045060915E-5</v>
      </c>
    </row>
    <row r="9529" ht="14.25" customHeight="1">
      <c r="A9529" s="267">
        <v>43664.0</v>
      </c>
      <c r="B9529" s="57">
        <v>199.0</v>
      </c>
      <c r="C9529" s="57">
        <v>24.0</v>
      </c>
      <c r="D9529" s="268">
        <v>0.479166666666667</v>
      </c>
      <c r="E9529" s="269">
        <v>2.868543428736733E-4</v>
      </c>
      <c r="F9529" s="269">
        <v>5.308194672976218E-5</v>
      </c>
    </row>
    <row r="9530" ht="14.25" customHeight="1">
      <c r="A9530" s="267">
        <v>43664.0</v>
      </c>
      <c r="B9530" s="57">
        <v>199.0</v>
      </c>
      <c r="C9530" s="57">
        <v>25.0</v>
      </c>
      <c r="D9530" s="268">
        <v>0.5</v>
      </c>
      <c r="E9530" s="269">
        <v>2.9504135432240216E-4</v>
      </c>
      <c r="F9530" s="269">
        <v>5.2681328263877173E-5</v>
      </c>
    </row>
    <row r="9531" ht="14.25" customHeight="1">
      <c r="A9531" s="267">
        <v>43664.0</v>
      </c>
      <c r="B9531" s="57">
        <v>199.0</v>
      </c>
      <c r="C9531" s="57">
        <v>26.0</v>
      </c>
      <c r="D9531" s="268">
        <v>0.520833333333333</v>
      </c>
      <c r="E9531" s="269">
        <v>3.063635876184092E-4</v>
      </c>
      <c r="F9531" s="269">
        <v>5.318210134623342E-5</v>
      </c>
    </row>
    <row r="9532" ht="14.25" customHeight="1">
      <c r="A9532" s="267">
        <v>43664.0</v>
      </c>
      <c r="B9532" s="57">
        <v>199.0</v>
      </c>
      <c r="C9532" s="57">
        <v>27.0</v>
      </c>
      <c r="D9532" s="268">
        <v>0.541666666666667</v>
      </c>
      <c r="E9532" s="269">
        <v>3.030528102379817E-4</v>
      </c>
      <c r="F9532" s="269">
        <v>5.117900901680845E-5</v>
      </c>
    </row>
    <row r="9533" ht="14.25" customHeight="1">
      <c r="A9533" s="267">
        <v>43664.0</v>
      </c>
      <c r="B9533" s="57">
        <v>199.0</v>
      </c>
      <c r="C9533" s="57">
        <v>28.0</v>
      </c>
      <c r="D9533" s="268">
        <v>0.5625</v>
      </c>
      <c r="E9533" s="269">
        <v>2.9361909576079985E-4</v>
      </c>
      <c r="F9533" s="269">
        <v>5.047792670150969E-5</v>
      </c>
    </row>
    <row r="9534" ht="14.25" customHeight="1">
      <c r="A9534" s="267">
        <v>43664.0</v>
      </c>
      <c r="B9534" s="57">
        <v>199.0</v>
      </c>
      <c r="C9534" s="57">
        <v>29.0</v>
      </c>
      <c r="D9534" s="268">
        <v>0.583333333333333</v>
      </c>
      <c r="E9534" s="269">
        <v>2.784074787309019E-4</v>
      </c>
      <c r="F9534" s="269">
        <v>4.9476380536797194E-5</v>
      </c>
    </row>
    <row r="9535" ht="14.25" customHeight="1">
      <c r="A9535" s="267">
        <v>43664.0</v>
      </c>
      <c r="B9535" s="57">
        <v>199.0</v>
      </c>
      <c r="C9535" s="57">
        <v>30.0</v>
      </c>
      <c r="D9535" s="268">
        <v>0.604166666666667</v>
      </c>
      <c r="E9535" s="269">
        <v>2.645944688670589E-4</v>
      </c>
      <c r="F9535" s="269">
        <v>4.92760713038547E-5</v>
      </c>
    </row>
    <row r="9536" ht="14.25" customHeight="1">
      <c r="A9536" s="267">
        <v>43664.0</v>
      </c>
      <c r="B9536" s="57">
        <v>199.0</v>
      </c>
      <c r="C9536" s="57">
        <v>31.0</v>
      </c>
      <c r="D9536" s="268">
        <v>0.625</v>
      </c>
      <c r="E9536" s="269">
        <v>2.3505061543147425E-4</v>
      </c>
      <c r="F9536" s="269">
        <v>4.987699900268219E-5</v>
      </c>
    </row>
    <row r="9537" ht="14.25" customHeight="1">
      <c r="A9537" s="267">
        <v>43664.0</v>
      </c>
      <c r="B9537" s="57">
        <v>199.0</v>
      </c>
      <c r="C9537" s="57">
        <v>32.0</v>
      </c>
      <c r="D9537" s="268">
        <v>0.645833333333333</v>
      </c>
      <c r="E9537" s="269">
        <v>2.098926312880585E-4</v>
      </c>
      <c r="F9537" s="269">
        <v>5.117900901680845E-5</v>
      </c>
    </row>
    <row r="9538" ht="14.25" customHeight="1">
      <c r="A9538" s="267">
        <v>43664.0</v>
      </c>
      <c r="B9538" s="57">
        <v>199.0</v>
      </c>
      <c r="C9538" s="57">
        <v>33.0</v>
      </c>
      <c r="D9538" s="268">
        <v>0.666666666666667</v>
      </c>
      <c r="E9538" s="269">
        <v>1.8419798152978368E-4</v>
      </c>
      <c r="F9538" s="269">
        <v>5.418364751094592E-5</v>
      </c>
    </row>
    <row r="9539" ht="14.25" customHeight="1">
      <c r="A9539" s="267">
        <v>43664.0</v>
      </c>
      <c r="B9539" s="57">
        <v>199.0</v>
      </c>
      <c r="C9539" s="57">
        <v>34.0</v>
      </c>
      <c r="D9539" s="268">
        <v>0.6875</v>
      </c>
      <c r="E9539" s="269">
        <v>1.3992464318261138E-4</v>
      </c>
      <c r="F9539" s="269">
        <v>5.989246064980713E-5</v>
      </c>
    </row>
    <row r="9540" ht="14.25" customHeight="1">
      <c r="A9540" s="267">
        <v>43664.0</v>
      </c>
      <c r="B9540" s="57">
        <v>199.0</v>
      </c>
      <c r="C9540" s="57">
        <v>35.0</v>
      </c>
      <c r="D9540" s="268">
        <v>0.708333333333333</v>
      </c>
      <c r="E9540" s="269">
        <v>1.0884690770663712E-4</v>
      </c>
      <c r="F9540" s="269">
        <v>6.580158302161085E-5</v>
      </c>
    </row>
    <row r="9541" ht="14.25" customHeight="1">
      <c r="A9541" s="267">
        <v>43664.0</v>
      </c>
      <c r="B9541" s="57">
        <v>199.0</v>
      </c>
      <c r="C9541" s="57">
        <v>36.0</v>
      </c>
      <c r="D9541" s="268">
        <v>0.729166666666667</v>
      </c>
      <c r="E9541" s="269">
        <v>8.175322942305658E-5</v>
      </c>
      <c r="F9541" s="269">
        <v>6.520065532278334E-5</v>
      </c>
    </row>
    <row r="9542" ht="14.25" customHeight="1">
      <c r="A9542" s="267">
        <v>43664.0</v>
      </c>
      <c r="B9542" s="57">
        <v>199.0</v>
      </c>
      <c r="C9542" s="57">
        <v>37.0</v>
      </c>
      <c r="D9542" s="268">
        <v>0.75</v>
      </c>
      <c r="E9542" s="269">
        <v>5.87453818226226E-5</v>
      </c>
      <c r="F9542" s="269">
        <v>6.429926377454211E-5</v>
      </c>
    </row>
    <row r="9543" ht="14.25" customHeight="1">
      <c r="A9543" s="267">
        <v>43664.0</v>
      </c>
      <c r="B9543" s="57">
        <v>199.0</v>
      </c>
      <c r="C9543" s="57">
        <v>38.0</v>
      </c>
      <c r="D9543" s="268">
        <v>0.770833333333333</v>
      </c>
      <c r="E9543" s="269">
        <v>4.004011416423121E-5</v>
      </c>
      <c r="F9543" s="269">
        <v>6.700343841926584E-5</v>
      </c>
    </row>
    <row r="9544" ht="14.25" customHeight="1">
      <c r="A9544" s="267">
        <v>43664.0</v>
      </c>
      <c r="B9544" s="57">
        <v>199.0</v>
      </c>
      <c r="C9544" s="57">
        <v>39.0</v>
      </c>
      <c r="D9544" s="268">
        <v>0.791666666666667</v>
      </c>
      <c r="E9544" s="269">
        <v>2.1924272073785063E-5</v>
      </c>
      <c r="F9544" s="269">
        <v>6.570142840513958E-5</v>
      </c>
    </row>
    <row r="9545" ht="14.25" customHeight="1">
      <c r="A9545" s="267">
        <v>43664.0</v>
      </c>
      <c r="B9545" s="57">
        <v>199.0</v>
      </c>
      <c r="C9545" s="57">
        <v>40.0</v>
      </c>
      <c r="D9545" s="268">
        <v>0.8125</v>
      </c>
      <c r="E9545" s="269">
        <v>9.185909259694034E-6</v>
      </c>
      <c r="F9545" s="269">
        <v>6.379849069218586E-5</v>
      </c>
    </row>
    <row r="9546" ht="14.25" customHeight="1">
      <c r="A9546" s="267">
        <v>43664.0</v>
      </c>
      <c r="B9546" s="57">
        <v>199.0</v>
      </c>
      <c r="C9546" s="57">
        <v>41.0</v>
      </c>
      <c r="D9546" s="268">
        <v>0.833333333333333</v>
      </c>
      <c r="E9546" s="269">
        <v>3.1009830627344777E-6</v>
      </c>
      <c r="F9546" s="269">
        <v>6.249648067805962E-5</v>
      </c>
    </row>
    <row r="9547" ht="14.25" customHeight="1">
      <c r="A9547" s="267">
        <v>43664.0</v>
      </c>
      <c r="B9547" s="57">
        <v>199.0</v>
      </c>
      <c r="C9547" s="57">
        <v>42.0</v>
      </c>
      <c r="D9547" s="268">
        <v>0.854166666666667</v>
      </c>
      <c r="E9547" s="269">
        <v>1.3645646321567576E-7</v>
      </c>
      <c r="F9547" s="269">
        <v>6.309740837688711E-5</v>
      </c>
    </row>
    <row r="9548" ht="14.25" customHeight="1">
      <c r="A9548" s="267">
        <v>43664.0</v>
      </c>
      <c r="B9548" s="57">
        <v>199.0</v>
      </c>
      <c r="C9548" s="57">
        <v>43.0</v>
      </c>
      <c r="D9548" s="268">
        <v>0.875</v>
      </c>
      <c r="E9548" s="269">
        <v>0.0</v>
      </c>
      <c r="F9548" s="269">
        <v>6.459972762395585E-5</v>
      </c>
    </row>
    <row r="9549" ht="14.25" customHeight="1">
      <c r="A9549" s="267">
        <v>43664.0</v>
      </c>
      <c r="B9549" s="57">
        <v>199.0</v>
      </c>
      <c r="C9549" s="57">
        <v>44.0</v>
      </c>
      <c r="D9549" s="268">
        <v>0.895833333333333</v>
      </c>
      <c r="E9549" s="269">
        <v>0.0</v>
      </c>
      <c r="F9549" s="269">
        <v>6.490019147336961E-5</v>
      </c>
    </row>
    <row r="9550" ht="14.25" customHeight="1">
      <c r="A9550" s="267">
        <v>43664.0</v>
      </c>
      <c r="B9550" s="57">
        <v>199.0</v>
      </c>
      <c r="C9550" s="57">
        <v>45.0</v>
      </c>
      <c r="D9550" s="268">
        <v>0.916666666666667</v>
      </c>
      <c r="E9550" s="269">
        <v>0.0</v>
      </c>
      <c r="F9550" s="269">
        <v>6.229617144511711E-5</v>
      </c>
    </row>
    <row r="9551" ht="14.25" customHeight="1">
      <c r="A9551" s="267">
        <v>43664.0</v>
      </c>
      <c r="B9551" s="57">
        <v>199.0</v>
      </c>
      <c r="C9551" s="57">
        <v>46.0</v>
      </c>
      <c r="D9551" s="268">
        <v>0.9375</v>
      </c>
      <c r="E9551" s="269">
        <v>0.0</v>
      </c>
      <c r="F9551" s="269">
        <v>5.6887822155669654E-5</v>
      </c>
    </row>
    <row r="9552" ht="14.25" customHeight="1">
      <c r="A9552" s="267">
        <v>43664.0</v>
      </c>
      <c r="B9552" s="57">
        <v>199.0</v>
      </c>
      <c r="C9552" s="57">
        <v>47.0</v>
      </c>
      <c r="D9552" s="268">
        <v>0.958333333333333</v>
      </c>
      <c r="E9552" s="269">
        <v>0.0</v>
      </c>
      <c r="F9552" s="269">
        <v>5.238086441446342E-5</v>
      </c>
    </row>
    <row r="9553" ht="14.25" customHeight="1">
      <c r="A9553" s="267">
        <v>43664.0</v>
      </c>
      <c r="B9553" s="57">
        <v>199.0</v>
      </c>
      <c r="C9553" s="57">
        <v>48.0</v>
      </c>
      <c r="D9553" s="268">
        <v>0.979166666666667</v>
      </c>
      <c r="E9553" s="269">
        <v>0.0</v>
      </c>
      <c r="F9553" s="269">
        <v>4.3867722014407224E-5</v>
      </c>
    </row>
    <row r="9554" ht="14.25" customHeight="1">
      <c r="A9554" s="267">
        <v>43665.0</v>
      </c>
      <c r="B9554" s="57">
        <v>200.0</v>
      </c>
      <c r="C9554" s="57">
        <v>1.0</v>
      </c>
      <c r="D9554" s="268">
        <v>0.0</v>
      </c>
      <c r="E9554" s="269">
        <v>0.0</v>
      </c>
      <c r="F9554" s="269">
        <v>3.7658135793189774E-5</v>
      </c>
    </row>
    <row r="9555" ht="14.25" customHeight="1">
      <c r="A9555" s="267">
        <v>43665.0</v>
      </c>
      <c r="B9555" s="57">
        <v>200.0</v>
      </c>
      <c r="C9555" s="57">
        <v>2.0</v>
      </c>
      <c r="D9555" s="268">
        <v>0.020833333333333332</v>
      </c>
      <c r="E9555" s="269">
        <v>0.0</v>
      </c>
      <c r="F9555" s="269">
        <v>3.2950868819041045E-5</v>
      </c>
    </row>
    <row r="9556" ht="14.25" customHeight="1">
      <c r="A9556" s="267">
        <v>43665.0</v>
      </c>
      <c r="B9556" s="57">
        <v>200.0</v>
      </c>
      <c r="C9556" s="57">
        <v>3.0</v>
      </c>
      <c r="D9556" s="268">
        <v>0.0416666666666667</v>
      </c>
      <c r="E9556" s="269">
        <v>0.0</v>
      </c>
      <c r="F9556" s="269">
        <v>3.074746725667356E-5</v>
      </c>
    </row>
    <row r="9557" ht="14.25" customHeight="1">
      <c r="A9557" s="267">
        <v>43665.0</v>
      </c>
      <c r="B9557" s="57">
        <v>200.0</v>
      </c>
      <c r="C9557" s="57">
        <v>4.0</v>
      </c>
      <c r="D9557" s="268">
        <v>0.0625</v>
      </c>
      <c r="E9557" s="269">
        <v>0.0</v>
      </c>
      <c r="F9557" s="269">
        <v>2.9846075708432316E-5</v>
      </c>
    </row>
    <row r="9558" ht="14.25" customHeight="1">
      <c r="A9558" s="267">
        <v>43665.0</v>
      </c>
      <c r="B9558" s="57">
        <v>200.0</v>
      </c>
      <c r="C9558" s="57">
        <v>5.0</v>
      </c>
      <c r="D9558" s="268">
        <v>0.0833333333333333</v>
      </c>
      <c r="E9558" s="269">
        <v>0.0</v>
      </c>
      <c r="F9558" s="269">
        <v>2.7742828762536086E-5</v>
      </c>
    </row>
    <row r="9559" ht="14.25" customHeight="1">
      <c r="A9559" s="267">
        <v>43665.0</v>
      </c>
      <c r="B9559" s="57">
        <v>200.0</v>
      </c>
      <c r="C9559" s="57">
        <v>6.0</v>
      </c>
      <c r="D9559" s="268">
        <v>0.104166666666667</v>
      </c>
      <c r="E9559" s="269">
        <v>0.0</v>
      </c>
      <c r="F9559" s="269">
        <v>2.6641127981352337E-5</v>
      </c>
    </row>
    <row r="9560" ht="14.25" customHeight="1">
      <c r="A9560" s="267">
        <v>43665.0</v>
      </c>
      <c r="B9560" s="57">
        <v>200.0</v>
      </c>
      <c r="C9560" s="57">
        <v>7.0</v>
      </c>
      <c r="D9560" s="268">
        <v>0.125</v>
      </c>
      <c r="E9560" s="269">
        <v>0.0</v>
      </c>
      <c r="F9560" s="269">
        <v>2.614035489899609E-5</v>
      </c>
    </row>
    <row r="9561" ht="14.25" customHeight="1">
      <c r="A9561" s="267">
        <v>43665.0</v>
      </c>
      <c r="B9561" s="57">
        <v>200.0</v>
      </c>
      <c r="C9561" s="57">
        <v>8.0</v>
      </c>
      <c r="D9561" s="268">
        <v>0.145833333333333</v>
      </c>
      <c r="E9561" s="269">
        <v>0.0</v>
      </c>
      <c r="F9561" s="269">
        <v>2.594004566605359E-5</v>
      </c>
    </row>
    <row r="9562" ht="14.25" customHeight="1">
      <c r="A9562" s="267">
        <v>43665.0</v>
      </c>
      <c r="B9562" s="57">
        <v>200.0</v>
      </c>
      <c r="C9562" s="57">
        <v>9.0</v>
      </c>
      <c r="D9562" s="268">
        <v>0.166666666666667</v>
      </c>
      <c r="E9562" s="269">
        <v>1.5579891451056655E-6</v>
      </c>
      <c r="F9562" s="269">
        <v>2.594004566605359E-5</v>
      </c>
    </row>
    <row r="9563" ht="14.25" customHeight="1">
      <c r="A9563" s="267">
        <v>43665.0</v>
      </c>
      <c r="B9563" s="57">
        <v>200.0</v>
      </c>
      <c r="C9563" s="57">
        <v>10.0</v>
      </c>
      <c r="D9563" s="268">
        <v>0.1875</v>
      </c>
      <c r="E9563" s="269">
        <v>4.977582103688769E-6</v>
      </c>
      <c r="F9563" s="269">
        <v>2.6240509515467337E-5</v>
      </c>
    </row>
    <row r="9564" ht="14.25" customHeight="1">
      <c r="A9564" s="267">
        <v>43665.0</v>
      </c>
      <c r="B9564" s="57">
        <v>200.0</v>
      </c>
      <c r="C9564" s="57">
        <v>11.0</v>
      </c>
      <c r="D9564" s="268">
        <v>0.208333333333333</v>
      </c>
      <c r="E9564" s="269">
        <v>1.3922949783150201E-5</v>
      </c>
      <c r="F9564" s="269">
        <v>2.6941591830766084E-5</v>
      </c>
    </row>
    <row r="9565" ht="14.25" customHeight="1">
      <c r="A9565" s="267">
        <v>43665.0</v>
      </c>
      <c r="B9565" s="57">
        <v>200.0</v>
      </c>
      <c r="C9565" s="57">
        <v>12.0</v>
      </c>
      <c r="D9565" s="268">
        <v>0.229166666666667</v>
      </c>
      <c r="E9565" s="269">
        <v>2.6359725267200673E-5</v>
      </c>
      <c r="F9565" s="269">
        <v>2.914499339313357E-5</v>
      </c>
    </row>
    <row r="9566" ht="14.25" customHeight="1">
      <c r="A9566" s="267">
        <v>43665.0</v>
      </c>
      <c r="B9566" s="57">
        <v>200.0</v>
      </c>
      <c r="C9566" s="57">
        <v>13.0</v>
      </c>
      <c r="D9566" s="268">
        <v>0.25</v>
      </c>
      <c r="E9566" s="269">
        <v>4.470796779739568E-5</v>
      </c>
      <c r="F9566" s="269">
        <v>3.18491680378573E-5</v>
      </c>
    </row>
    <row r="9567" ht="14.25" customHeight="1">
      <c r="A9567" s="267">
        <v>43665.0</v>
      </c>
      <c r="B9567" s="57">
        <v>200.0</v>
      </c>
      <c r="C9567" s="57">
        <v>14.0</v>
      </c>
      <c r="D9567" s="268">
        <v>0.270833333333333</v>
      </c>
      <c r="E9567" s="269">
        <v>5.9829972345912214E-5</v>
      </c>
      <c r="F9567" s="269">
        <v>3.785844502613227E-5</v>
      </c>
    </row>
    <row r="9568" ht="14.25" customHeight="1">
      <c r="A9568" s="267">
        <v>43665.0</v>
      </c>
      <c r="B9568" s="57">
        <v>200.0</v>
      </c>
      <c r="C9568" s="57">
        <v>15.0</v>
      </c>
      <c r="D9568" s="268">
        <v>0.291666666666667</v>
      </c>
      <c r="E9568" s="269">
        <v>8.739618504432912E-5</v>
      </c>
      <c r="F9568" s="269">
        <v>4.346710354852223E-5</v>
      </c>
    </row>
    <row r="9569" ht="14.25" customHeight="1">
      <c r="A9569" s="267">
        <v>43665.0</v>
      </c>
      <c r="B9569" s="57">
        <v>200.0</v>
      </c>
      <c r="C9569" s="57">
        <v>16.0</v>
      </c>
      <c r="D9569" s="268">
        <v>0.3125</v>
      </c>
      <c r="E9569" s="269">
        <v>1.2881188001490296E-4</v>
      </c>
      <c r="F9569" s="269">
        <v>4.637158742618847E-5</v>
      </c>
    </row>
    <row r="9570" ht="14.25" customHeight="1">
      <c r="A9570" s="267">
        <v>43665.0</v>
      </c>
      <c r="B9570" s="57">
        <v>200.0</v>
      </c>
      <c r="C9570" s="57">
        <v>17.0</v>
      </c>
      <c r="D9570" s="268">
        <v>0.333333333333333</v>
      </c>
      <c r="E9570" s="269">
        <v>1.6079348908449537E-4</v>
      </c>
      <c r="F9570" s="269">
        <v>4.977684438621095E-5</v>
      </c>
    </row>
    <row r="9571" ht="14.25" customHeight="1">
      <c r="A9571" s="267">
        <v>43665.0</v>
      </c>
      <c r="B9571" s="57">
        <v>200.0</v>
      </c>
      <c r="C9571" s="57">
        <v>18.0</v>
      </c>
      <c r="D9571" s="268">
        <v>0.354166666666667</v>
      </c>
      <c r="E9571" s="269">
        <v>2.0497152156862298E-4</v>
      </c>
      <c r="F9571" s="269">
        <v>5.208040056504968E-5</v>
      </c>
    </row>
    <row r="9572" ht="14.25" customHeight="1">
      <c r="A9572" s="267">
        <v>43665.0</v>
      </c>
      <c r="B9572" s="57">
        <v>200.0</v>
      </c>
      <c r="C9572" s="57">
        <v>19.0</v>
      </c>
      <c r="D9572" s="268">
        <v>0.375</v>
      </c>
      <c r="E9572" s="269">
        <v>2.3648000125851403E-4</v>
      </c>
      <c r="F9572" s="269">
        <v>5.1078854400337184E-5</v>
      </c>
    </row>
    <row r="9573" ht="14.25" customHeight="1">
      <c r="A9573" s="267">
        <v>43665.0</v>
      </c>
      <c r="B9573" s="57">
        <v>200.0</v>
      </c>
      <c r="C9573" s="57">
        <v>20.0</v>
      </c>
      <c r="D9573" s="268">
        <v>0.395833333333333</v>
      </c>
      <c r="E9573" s="269">
        <v>2.590260046785304E-4</v>
      </c>
      <c r="F9573" s="269">
        <v>5.067823593445219E-5</v>
      </c>
    </row>
    <row r="9574" ht="14.25" customHeight="1">
      <c r="A9574" s="267">
        <v>43665.0</v>
      </c>
      <c r="B9574" s="57">
        <v>200.0</v>
      </c>
      <c r="C9574" s="57">
        <v>21.0</v>
      </c>
      <c r="D9574" s="268">
        <v>0.416666666666667</v>
      </c>
      <c r="E9574" s="269">
        <v>2.8893007499337356E-4</v>
      </c>
      <c r="F9574" s="269">
        <v>4.9175916687383454E-5</v>
      </c>
    </row>
    <row r="9575" ht="14.25" customHeight="1">
      <c r="A9575" s="267">
        <v>43665.0</v>
      </c>
      <c r="B9575" s="57">
        <v>200.0</v>
      </c>
      <c r="C9575" s="57">
        <v>22.0</v>
      </c>
      <c r="D9575" s="268">
        <v>0.4375</v>
      </c>
      <c r="E9575" s="269">
        <v>2.7930362103237034E-4</v>
      </c>
      <c r="F9575" s="269">
        <v>4.787390667325721E-5</v>
      </c>
    </row>
    <row r="9576" ht="14.25" customHeight="1">
      <c r="A9576" s="267">
        <v>43665.0</v>
      </c>
      <c r="B9576" s="57">
        <v>200.0</v>
      </c>
      <c r="C9576" s="57">
        <v>23.0</v>
      </c>
      <c r="D9576" s="268">
        <v>0.458333333333333</v>
      </c>
      <c r="E9576" s="269">
        <v>2.969856162491542E-4</v>
      </c>
      <c r="F9576" s="269">
        <v>4.877529822149846E-5</v>
      </c>
    </row>
    <row r="9577" ht="14.25" customHeight="1">
      <c r="A9577" s="267">
        <v>43665.0</v>
      </c>
      <c r="B9577" s="57">
        <v>200.0</v>
      </c>
      <c r="C9577" s="57">
        <v>24.0</v>
      </c>
      <c r="D9577" s="268">
        <v>0.479166666666667</v>
      </c>
      <c r="E9577" s="269">
        <v>2.7342883254324147E-4</v>
      </c>
      <c r="F9577" s="269">
        <v>4.887545283796971E-5</v>
      </c>
    </row>
    <row r="9578" ht="14.25" customHeight="1">
      <c r="A9578" s="267">
        <v>43665.0</v>
      </c>
      <c r="B9578" s="57">
        <v>200.0</v>
      </c>
      <c r="C9578" s="57">
        <v>25.0</v>
      </c>
      <c r="D9578" s="268">
        <v>0.5</v>
      </c>
      <c r="E9578" s="269">
        <v>2.8812572062483056E-4</v>
      </c>
      <c r="F9578" s="269">
        <v>4.837467975561345E-5</v>
      </c>
    </row>
    <row r="9579" ht="14.25" customHeight="1">
      <c r="A9579" s="267">
        <v>43665.0</v>
      </c>
      <c r="B9579" s="57">
        <v>200.0</v>
      </c>
      <c r="C9579" s="57">
        <v>26.0</v>
      </c>
      <c r="D9579" s="268">
        <v>0.520833333333333</v>
      </c>
      <c r="E9579" s="269">
        <v>3.054847327552749E-4</v>
      </c>
      <c r="F9579" s="269">
        <v>4.887545283796971E-5</v>
      </c>
    </row>
    <row r="9580" ht="14.25" customHeight="1">
      <c r="A9580" s="267">
        <v>43665.0</v>
      </c>
      <c r="B9580" s="57">
        <v>200.0</v>
      </c>
      <c r="C9580" s="57">
        <v>27.0</v>
      </c>
      <c r="D9580" s="268">
        <v>0.541666666666667</v>
      </c>
      <c r="E9580" s="269">
        <v>3.0594799209962824E-4</v>
      </c>
      <c r="F9580" s="269">
        <v>4.667205127560222E-5</v>
      </c>
    </row>
    <row r="9581" ht="14.25" customHeight="1">
      <c r="A9581" s="267">
        <v>43665.0</v>
      </c>
      <c r="B9581" s="57">
        <v>200.0</v>
      </c>
      <c r="C9581" s="57">
        <v>28.0</v>
      </c>
      <c r="D9581" s="268">
        <v>0.5625</v>
      </c>
      <c r="E9581" s="269">
        <v>2.9169181301113873E-4</v>
      </c>
      <c r="F9581" s="269">
        <v>4.6471742042659716E-5</v>
      </c>
    </row>
    <row r="9582" ht="14.25" customHeight="1">
      <c r="A9582" s="267">
        <v>43665.0</v>
      </c>
      <c r="B9582" s="57">
        <v>200.0</v>
      </c>
      <c r="C9582" s="57">
        <v>29.0</v>
      </c>
      <c r="D9582" s="268">
        <v>0.583333333333333</v>
      </c>
      <c r="E9582" s="269">
        <v>2.751787673136192E-4</v>
      </c>
      <c r="F9582" s="269">
        <v>4.567050511088972E-5</v>
      </c>
    </row>
    <row r="9583" ht="14.25" customHeight="1">
      <c r="A9583" s="267">
        <v>43665.0</v>
      </c>
      <c r="B9583" s="57">
        <v>200.0</v>
      </c>
      <c r="C9583" s="57">
        <v>30.0</v>
      </c>
      <c r="D9583" s="268">
        <v>0.604166666666667</v>
      </c>
      <c r="E9583" s="269">
        <v>2.561014483820139E-4</v>
      </c>
      <c r="F9583" s="269">
        <v>4.436849509676348E-5</v>
      </c>
    </row>
    <row r="9584" ht="14.25" customHeight="1">
      <c r="A9584" s="267">
        <v>43665.0</v>
      </c>
      <c r="B9584" s="57">
        <v>200.0</v>
      </c>
      <c r="C9584" s="57">
        <v>31.0</v>
      </c>
      <c r="D9584" s="268">
        <v>0.625</v>
      </c>
      <c r="E9584" s="269">
        <v>2.2218027243172436E-4</v>
      </c>
      <c r="F9584" s="269">
        <v>4.557035049441847E-5</v>
      </c>
    </row>
    <row r="9585" ht="14.25" customHeight="1">
      <c r="A9585" s="267">
        <v>43665.0</v>
      </c>
      <c r="B9585" s="57">
        <v>200.0</v>
      </c>
      <c r="C9585" s="57">
        <v>32.0</v>
      </c>
      <c r="D9585" s="268">
        <v>0.645833333333333</v>
      </c>
      <c r="E9585" s="269">
        <v>1.9474556114186832E-4</v>
      </c>
      <c r="F9585" s="269">
        <v>4.747328820737221E-5</v>
      </c>
    </row>
    <row r="9586" ht="14.25" customHeight="1">
      <c r="A9586" s="267">
        <v>43665.0</v>
      </c>
      <c r="B9586" s="57">
        <v>200.0</v>
      </c>
      <c r="C9586" s="57">
        <v>33.0</v>
      </c>
      <c r="D9586" s="268">
        <v>0.666666666666667</v>
      </c>
      <c r="E9586" s="269">
        <v>1.7153186103132452E-4</v>
      </c>
      <c r="F9586" s="269">
        <v>5.157962748269343E-5</v>
      </c>
    </row>
    <row r="9587" ht="14.25" customHeight="1">
      <c r="A9587" s="267">
        <v>43665.0</v>
      </c>
      <c r="B9587" s="57">
        <v>200.0</v>
      </c>
      <c r="C9587" s="57">
        <v>34.0</v>
      </c>
      <c r="D9587" s="268">
        <v>0.6875</v>
      </c>
      <c r="E9587" s="269">
        <v>1.2471388928419436E-4</v>
      </c>
      <c r="F9587" s="269">
        <v>5.67876675391984E-5</v>
      </c>
    </row>
    <row r="9588" ht="14.25" customHeight="1">
      <c r="A9588" s="267">
        <v>43665.0</v>
      </c>
      <c r="B9588" s="57">
        <v>200.0</v>
      </c>
      <c r="C9588" s="57">
        <v>35.0</v>
      </c>
      <c r="D9588" s="268">
        <v>0.708333333333333</v>
      </c>
      <c r="E9588" s="269">
        <v>9.674520503110567E-5</v>
      </c>
      <c r="F9588" s="269">
        <v>6.439941839101337E-5</v>
      </c>
    </row>
    <row r="9589" ht="14.25" customHeight="1">
      <c r="A9589" s="267">
        <v>43665.0</v>
      </c>
      <c r="B9589" s="57">
        <v>200.0</v>
      </c>
      <c r="C9589" s="57">
        <v>36.0</v>
      </c>
      <c r="D9589" s="268">
        <v>0.729166666666667</v>
      </c>
      <c r="E9589" s="269">
        <v>7.915766975541629E-5</v>
      </c>
      <c r="F9589" s="269">
        <v>6.540096455572584E-5</v>
      </c>
    </row>
    <row r="9590" ht="14.25" customHeight="1">
      <c r="A9590" s="267">
        <v>43665.0</v>
      </c>
      <c r="B9590" s="57">
        <v>200.0</v>
      </c>
      <c r="C9590" s="57">
        <v>37.0</v>
      </c>
      <c r="D9590" s="268">
        <v>0.75</v>
      </c>
      <c r="E9590" s="269">
        <v>5.805576416476754E-5</v>
      </c>
      <c r="F9590" s="269">
        <v>6.490019147336961E-5</v>
      </c>
    </row>
    <row r="9591" ht="14.25" customHeight="1">
      <c r="A9591" s="267">
        <v>43665.0</v>
      </c>
      <c r="B9591" s="57">
        <v>200.0</v>
      </c>
      <c r="C9591" s="57">
        <v>38.0</v>
      </c>
      <c r="D9591" s="268">
        <v>0.770833333333333</v>
      </c>
      <c r="E9591" s="269">
        <v>3.997062706818832E-5</v>
      </c>
      <c r="F9591" s="269">
        <v>6.449957300748461E-5</v>
      </c>
    </row>
    <row r="9592" ht="14.25" customHeight="1">
      <c r="A9592" s="267">
        <v>43665.0</v>
      </c>
      <c r="B9592" s="57">
        <v>200.0</v>
      </c>
      <c r="C9592" s="57">
        <v>39.0</v>
      </c>
      <c r="D9592" s="268">
        <v>0.791666666666667</v>
      </c>
      <c r="E9592" s="269">
        <v>2.1024670999280797E-5</v>
      </c>
      <c r="F9592" s="269">
        <v>6.399879992512835E-5</v>
      </c>
    </row>
    <row r="9593" ht="14.25" customHeight="1">
      <c r="A9593" s="267">
        <v>43665.0</v>
      </c>
      <c r="B9593" s="57">
        <v>200.0</v>
      </c>
      <c r="C9593" s="57">
        <v>40.0</v>
      </c>
      <c r="D9593" s="268">
        <v>0.8125</v>
      </c>
      <c r="E9593" s="269">
        <v>8.025725916748823E-6</v>
      </c>
      <c r="F9593" s="269">
        <v>6.229617144511711E-5</v>
      </c>
    </row>
    <row r="9594" ht="14.25" customHeight="1">
      <c r="A9594" s="267">
        <v>43665.0</v>
      </c>
      <c r="B9594" s="57">
        <v>200.0</v>
      </c>
      <c r="C9594" s="57">
        <v>41.0</v>
      </c>
      <c r="D9594" s="268">
        <v>0.833333333333333</v>
      </c>
      <c r="E9594" s="269">
        <v>4.221471076786653E-6</v>
      </c>
      <c r="F9594" s="269">
        <v>6.239632606158836E-5</v>
      </c>
    </row>
    <row r="9595" ht="14.25" customHeight="1">
      <c r="A9595" s="267">
        <v>43665.0</v>
      </c>
      <c r="B9595" s="57">
        <v>200.0</v>
      </c>
      <c r="C9595" s="57">
        <v>42.0</v>
      </c>
      <c r="D9595" s="268">
        <v>0.854166666666667</v>
      </c>
      <c r="E9595" s="269">
        <v>8.96392869065464E-8</v>
      </c>
      <c r="F9595" s="269">
        <v>6.249648067805962E-5</v>
      </c>
    </row>
    <row r="9596" ht="14.25" customHeight="1">
      <c r="A9596" s="267">
        <v>43665.0</v>
      </c>
      <c r="B9596" s="57">
        <v>200.0</v>
      </c>
      <c r="C9596" s="57">
        <v>43.0</v>
      </c>
      <c r="D9596" s="268">
        <v>0.875</v>
      </c>
      <c r="E9596" s="269">
        <v>0.0</v>
      </c>
      <c r="F9596" s="269">
        <v>6.329771760982962E-5</v>
      </c>
    </row>
    <row r="9597" ht="14.25" customHeight="1">
      <c r="A9597" s="267">
        <v>43665.0</v>
      </c>
      <c r="B9597" s="57">
        <v>200.0</v>
      </c>
      <c r="C9597" s="57">
        <v>44.0</v>
      </c>
      <c r="D9597" s="268">
        <v>0.895833333333333</v>
      </c>
      <c r="E9597" s="269">
        <v>0.0</v>
      </c>
      <c r="F9597" s="269">
        <v>6.379849069218586E-5</v>
      </c>
    </row>
    <row r="9598" ht="14.25" customHeight="1">
      <c r="A9598" s="267">
        <v>43665.0</v>
      </c>
      <c r="B9598" s="57">
        <v>200.0</v>
      </c>
      <c r="C9598" s="57">
        <v>45.0</v>
      </c>
      <c r="D9598" s="268">
        <v>0.916666666666667</v>
      </c>
      <c r="E9598" s="269">
        <v>0.0</v>
      </c>
      <c r="F9598" s="269">
        <v>6.299725376041584E-5</v>
      </c>
    </row>
    <row r="9599" ht="14.25" customHeight="1">
      <c r="A9599" s="267">
        <v>43665.0</v>
      </c>
      <c r="B9599" s="57">
        <v>200.0</v>
      </c>
      <c r="C9599" s="57">
        <v>46.0</v>
      </c>
      <c r="D9599" s="268">
        <v>0.9375</v>
      </c>
      <c r="E9599" s="269">
        <v>0.0</v>
      </c>
      <c r="F9599" s="269">
        <v>5.808967755332465E-5</v>
      </c>
    </row>
    <row r="9600" ht="14.25" customHeight="1">
      <c r="A9600" s="267">
        <v>43665.0</v>
      </c>
      <c r="B9600" s="57">
        <v>200.0</v>
      </c>
      <c r="C9600" s="57">
        <v>47.0</v>
      </c>
      <c r="D9600" s="268">
        <v>0.958333333333333</v>
      </c>
      <c r="E9600" s="269">
        <v>0.0</v>
      </c>
      <c r="F9600" s="269">
        <v>5.157962748269343E-5</v>
      </c>
    </row>
    <row r="9601" ht="14.25" customHeight="1">
      <c r="A9601" s="267">
        <v>43665.0</v>
      </c>
      <c r="B9601" s="57">
        <v>200.0</v>
      </c>
      <c r="C9601" s="57">
        <v>48.0</v>
      </c>
      <c r="D9601" s="268">
        <v>0.979166666666667</v>
      </c>
      <c r="E9601" s="269">
        <v>0.0</v>
      </c>
      <c r="F9601" s="269">
        <v>4.3867722014407224E-5</v>
      </c>
    </row>
    <row r="9602" ht="14.25" customHeight="1">
      <c r="A9602" s="267">
        <v>43666.0</v>
      </c>
      <c r="B9602" s="57">
        <v>201.0</v>
      </c>
      <c r="C9602" s="57">
        <v>1.0</v>
      </c>
      <c r="D9602" s="268">
        <v>0.0</v>
      </c>
      <c r="E9602" s="269">
        <v>0.0</v>
      </c>
      <c r="F9602" s="269">
        <v>3.6957053477891026E-5</v>
      </c>
    </row>
    <row r="9603" ht="14.25" customHeight="1">
      <c r="A9603" s="267">
        <v>43666.0</v>
      </c>
      <c r="B9603" s="57">
        <v>201.0</v>
      </c>
      <c r="C9603" s="57">
        <v>2.0</v>
      </c>
      <c r="D9603" s="268">
        <v>0.020833333333333332</v>
      </c>
      <c r="E9603" s="269">
        <v>0.0</v>
      </c>
      <c r="F9603" s="269">
        <v>3.285071420256979E-5</v>
      </c>
    </row>
    <row r="9604" ht="14.25" customHeight="1">
      <c r="A9604" s="267">
        <v>43666.0</v>
      </c>
      <c r="B9604" s="57">
        <v>201.0</v>
      </c>
      <c r="C9604" s="57">
        <v>3.0</v>
      </c>
      <c r="D9604" s="268">
        <v>0.0416666666666667</v>
      </c>
      <c r="E9604" s="269">
        <v>0.0</v>
      </c>
      <c r="F9604" s="269">
        <v>3.0447003407259817E-5</v>
      </c>
    </row>
    <row r="9605" ht="14.25" customHeight="1">
      <c r="A9605" s="267">
        <v>43666.0</v>
      </c>
      <c r="B9605" s="57">
        <v>201.0</v>
      </c>
      <c r="C9605" s="57">
        <v>4.0</v>
      </c>
      <c r="D9605" s="268">
        <v>0.0625</v>
      </c>
      <c r="E9605" s="269">
        <v>0.0</v>
      </c>
      <c r="F9605" s="269">
        <v>2.9545611859018566E-5</v>
      </c>
    </row>
    <row r="9606" ht="14.25" customHeight="1">
      <c r="A9606" s="267">
        <v>43666.0</v>
      </c>
      <c r="B9606" s="57">
        <v>201.0</v>
      </c>
      <c r="C9606" s="57">
        <v>5.0</v>
      </c>
      <c r="D9606" s="268">
        <v>0.0833333333333333</v>
      </c>
      <c r="E9606" s="269">
        <v>0.0</v>
      </c>
      <c r="F9606" s="269">
        <v>2.7642674146064832E-5</v>
      </c>
    </row>
    <row r="9607" ht="14.25" customHeight="1">
      <c r="A9607" s="267">
        <v>43666.0</v>
      </c>
      <c r="B9607" s="57">
        <v>201.0</v>
      </c>
      <c r="C9607" s="57">
        <v>6.0</v>
      </c>
      <c r="D9607" s="268">
        <v>0.104166666666667</v>
      </c>
      <c r="E9607" s="269">
        <v>0.0</v>
      </c>
      <c r="F9607" s="269">
        <v>2.6941591830766084E-5</v>
      </c>
    </row>
    <row r="9608" ht="14.25" customHeight="1">
      <c r="A9608" s="267">
        <v>43666.0</v>
      </c>
      <c r="B9608" s="57">
        <v>201.0</v>
      </c>
      <c r="C9608" s="57">
        <v>7.0</v>
      </c>
      <c r="D9608" s="268">
        <v>0.125</v>
      </c>
      <c r="E9608" s="269">
        <v>0.0</v>
      </c>
      <c r="F9608" s="269">
        <v>2.6340664131938587E-5</v>
      </c>
    </row>
    <row r="9609" ht="14.25" customHeight="1">
      <c r="A9609" s="267">
        <v>43666.0</v>
      </c>
      <c r="B9609" s="57">
        <v>201.0</v>
      </c>
      <c r="C9609" s="57">
        <v>8.0</v>
      </c>
      <c r="D9609" s="268">
        <v>0.145833333333333</v>
      </c>
      <c r="E9609" s="269">
        <v>0.0</v>
      </c>
      <c r="F9609" s="269">
        <v>2.604020028252484E-5</v>
      </c>
    </row>
    <row r="9610" ht="14.25" customHeight="1">
      <c r="A9610" s="267">
        <v>43666.0</v>
      </c>
      <c r="B9610" s="57">
        <v>201.0</v>
      </c>
      <c r="C9610" s="57">
        <v>9.0</v>
      </c>
      <c r="D9610" s="268">
        <v>0.166666666666667</v>
      </c>
      <c r="E9610" s="269">
        <v>1.506907533790726E-6</v>
      </c>
      <c r="F9610" s="269">
        <v>2.614035489899609E-5</v>
      </c>
    </row>
    <row r="9611" ht="14.25" customHeight="1">
      <c r="A9611" s="267">
        <v>43666.0</v>
      </c>
      <c r="B9611" s="57">
        <v>201.0</v>
      </c>
      <c r="C9611" s="57">
        <v>10.0</v>
      </c>
      <c r="D9611" s="268">
        <v>0.1875</v>
      </c>
      <c r="E9611" s="269">
        <v>5.262824401966554E-6</v>
      </c>
      <c r="F9611" s="269">
        <v>2.654097336488109E-5</v>
      </c>
    </row>
    <row r="9612" ht="14.25" customHeight="1">
      <c r="A9612" s="267">
        <v>43666.0</v>
      </c>
      <c r="B9612" s="57">
        <v>201.0</v>
      </c>
      <c r="C9612" s="57">
        <v>11.0</v>
      </c>
      <c r="D9612" s="268">
        <v>0.208333333333333</v>
      </c>
      <c r="E9612" s="269">
        <v>1.5026909547930036E-5</v>
      </c>
      <c r="F9612" s="269">
        <v>2.684143721429483E-5</v>
      </c>
    </row>
    <row r="9613" ht="14.25" customHeight="1">
      <c r="A9613" s="267">
        <v>43666.0</v>
      </c>
      <c r="B9613" s="57">
        <v>201.0</v>
      </c>
      <c r="C9613" s="57">
        <v>12.0</v>
      </c>
      <c r="D9613" s="268">
        <v>0.229166666666667</v>
      </c>
      <c r="E9613" s="269">
        <v>2.822389407971645E-5</v>
      </c>
      <c r="F9613" s="269">
        <v>2.914499339313357E-5</v>
      </c>
    </row>
    <row r="9614" ht="14.25" customHeight="1">
      <c r="A9614" s="267">
        <v>43666.0</v>
      </c>
      <c r="B9614" s="57">
        <v>201.0</v>
      </c>
      <c r="C9614" s="57">
        <v>13.0</v>
      </c>
      <c r="D9614" s="268">
        <v>0.25</v>
      </c>
      <c r="E9614" s="269">
        <v>4.846944165236934E-5</v>
      </c>
      <c r="F9614" s="269">
        <v>3.275055958609855E-5</v>
      </c>
    </row>
    <row r="9615" ht="14.25" customHeight="1">
      <c r="A9615" s="267">
        <v>43666.0</v>
      </c>
      <c r="B9615" s="57">
        <v>201.0</v>
      </c>
      <c r="C9615" s="57">
        <v>14.0</v>
      </c>
      <c r="D9615" s="268">
        <v>0.270833333333333</v>
      </c>
      <c r="E9615" s="269">
        <v>7.188438188833993E-5</v>
      </c>
      <c r="F9615" s="269">
        <v>3.8559527341431015E-5</v>
      </c>
    </row>
    <row r="9616" ht="14.25" customHeight="1">
      <c r="A9616" s="267">
        <v>43666.0</v>
      </c>
      <c r="B9616" s="57">
        <v>201.0</v>
      </c>
      <c r="C9616" s="57">
        <v>15.0</v>
      </c>
      <c r="D9616" s="268">
        <v>0.291666666666667</v>
      </c>
      <c r="E9616" s="269">
        <v>1.0888213402570571E-4</v>
      </c>
      <c r="F9616" s="269">
        <v>4.316663969910849E-5</v>
      </c>
    </row>
    <row r="9617" ht="14.25" customHeight="1">
      <c r="A9617" s="267">
        <v>43666.0</v>
      </c>
      <c r="B9617" s="57">
        <v>201.0</v>
      </c>
      <c r="C9617" s="57">
        <v>16.0</v>
      </c>
      <c r="D9617" s="268">
        <v>0.3125</v>
      </c>
      <c r="E9617" s="269">
        <v>1.5526306300590116E-4</v>
      </c>
      <c r="F9617" s="269">
        <v>4.70726697414872E-5</v>
      </c>
    </row>
    <row r="9618" ht="14.25" customHeight="1">
      <c r="A9618" s="267">
        <v>43666.0</v>
      </c>
      <c r="B9618" s="57">
        <v>201.0</v>
      </c>
      <c r="C9618" s="57">
        <v>17.0</v>
      </c>
      <c r="D9618" s="268">
        <v>0.333333333333333</v>
      </c>
      <c r="E9618" s="269">
        <v>1.8799406083324865E-4</v>
      </c>
      <c r="F9618" s="269">
        <v>4.987699900268219E-5</v>
      </c>
    </row>
    <row r="9619" ht="14.25" customHeight="1">
      <c r="A9619" s="267">
        <v>43666.0</v>
      </c>
      <c r="B9619" s="57">
        <v>201.0</v>
      </c>
      <c r="C9619" s="57">
        <v>18.0</v>
      </c>
      <c r="D9619" s="268">
        <v>0.354166666666667</v>
      </c>
      <c r="E9619" s="269">
        <v>2.184693505828505E-4</v>
      </c>
      <c r="F9619" s="269">
        <v>5.2681328263877173E-5</v>
      </c>
    </row>
    <row r="9620" ht="14.25" customHeight="1">
      <c r="A9620" s="267">
        <v>43666.0</v>
      </c>
      <c r="B9620" s="57">
        <v>201.0</v>
      </c>
      <c r="C9620" s="57">
        <v>19.0</v>
      </c>
      <c r="D9620" s="268">
        <v>0.375</v>
      </c>
      <c r="E9620" s="269">
        <v>2.542566396799975E-4</v>
      </c>
      <c r="F9620" s="269">
        <v>5.188009133210718E-5</v>
      </c>
    </row>
    <row r="9621" ht="14.25" customHeight="1">
      <c r="A9621" s="267">
        <v>43666.0</v>
      </c>
      <c r="B9621" s="57">
        <v>201.0</v>
      </c>
      <c r="C9621" s="57">
        <v>20.0</v>
      </c>
      <c r="D9621" s="268">
        <v>0.395833333333333</v>
      </c>
      <c r="E9621" s="269">
        <v>2.8797498975592634E-4</v>
      </c>
      <c r="F9621" s="269">
        <v>5.0277617468567196E-5</v>
      </c>
    </row>
    <row r="9622" ht="14.25" customHeight="1">
      <c r="A9622" s="267">
        <v>43666.0</v>
      </c>
      <c r="B9622" s="57">
        <v>201.0</v>
      </c>
      <c r="C9622" s="57">
        <v>21.0</v>
      </c>
      <c r="D9622" s="268">
        <v>0.416666666666667</v>
      </c>
      <c r="E9622" s="269">
        <v>2.986442466942498E-4</v>
      </c>
      <c r="F9622" s="269">
        <v>4.96766897697397E-5</v>
      </c>
    </row>
    <row r="9623" ht="14.25" customHeight="1">
      <c r="A9623" s="267">
        <v>43666.0</v>
      </c>
      <c r="B9623" s="57">
        <v>201.0</v>
      </c>
      <c r="C9623" s="57">
        <v>22.0</v>
      </c>
      <c r="D9623" s="268">
        <v>0.4375</v>
      </c>
      <c r="E9623" s="269">
        <v>2.784403974625603E-4</v>
      </c>
      <c r="F9623" s="269">
        <v>4.787390667325721E-5</v>
      </c>
    </row>
    <row r="9624" ht="14.25" customHeight="1">
      <c r="A9624" s="267">
        <v>43666.0</v>
      </c>
      <c r="B9624" s="57">
        <v>201.0</v>
      </c>
      <c r="C9624" s="57">
        <v>23.0</v>
      </c>
      <c r="D9624" s="268">
        <v>0.458333333333333</v>
      </c>
      <c r="E9624" s="269">
        <v>3.128166101230377E-4</v>
      </c>
      <c r="F9624" s="269">
        <v>4.877529822149846E-5</v>
      </c>
    </row>
    <row r="9625" ht="14.25" customHeight="1">
      <c r="A9625" s="267">
        <v>43666.0</v>
      </c>
      <c r="B9625" s="57">
        <v>201.0</v>
      </c>
      <c r="C9625" s="57">
        <v>24.0</v>
      </c>
      <c r="D9625" s="268">
        <v>0.479166666666667</v>
      </c>
      <c r="E9625" s="269">
        <v>3.002603266984632E-4</v>
      </c>
      <c r="F9625" s="269">
        <v>4.8474834372084706E-5</v>
      </c>
    </row>
    <row r="9626" ht="14.25" customHeight="1">
      <c r="A9626" s="267">
        <v>43666.0</v>
      </c>
      <c r="B9626" s="57">
        <v>201.0</v>
      </c>
      <c r="C9626" s="57">
        <v>25.0</v>
      </c>
      <c r="D9626" s="268">
        <v>0.5</v>
      </c>
      <c r="E9626" s="269">
        <v>2.8363192662312703E-4</v>
      </c>
      <c r="F9626" s="269">
        <v>4.9175916687383454E-5</v>
      </c>
    </row>
    <row r="9627" ht="14.25" customHeight="1">
      <c r="A9627" s="267">
        <v>43666.0</v>
      </c>
      <c r="B9627" s="57">
        <v>201.0</v>
      </c>
      <c r="C9627" s="57">
        <v>26.0</v>
      </c>
      <c r="D9627" s="268">
        <v>0.520833333333333</v>
      </c>
      <c r="E9627" s="269">
        <v>2.894095409619136E-4</v>
      </c>
      <c r="F9627" s="269">
        <v>5.0077308235624696E-5</v>
      </c>
    </row>
    <row r="9628" ht="14.25" customHeight="1">
      <c r="A9628" s="267">
        <v>43666.0</v>
      </c>
      <c r="B9628" s="57">
        <v>201.0</v>
      </c>
      <c r="C9628" s="57">
        <v>27.0</v>
      </c>
      <c r="D9628" s="268">
        <v>0.541666666666667</v>
      </c>
      <c r="E9628" s="269">
        <v>2.943659961396569E-4</v>
      </c>
      <c r="F9628" s="269">
        <v>4.7573442823843464E-5</v>
      </c>
    </row>
    <row r="9629" ht="14.25" customHeight="1">
      <c r="A9629" s="267">
        <v>43666.0</v>
      </c>
      <c r="B9629" s="57">
        <v>201.0</v>
      </c>
      <c r="C9629" s="57">
        <v>28.0</v>
      </c>
      <c r="D9629" s="268">
        <v>0.5625</v>
      </c>
      <c r="E9629" s="269">
        <v>2.800454348940593E-4</v>
      </c>
      <c r="F9629" s="269">
        <v>4.637158742618847E-5</v>
      </c>
    </row>
    <row r="9630" ht="14.25" customHeight="1">
      <c r="A9630" s="267">
        <v>43666.0</v>
      </c>
      <c r="B9630" s="57">
        <v>201.0</v>
      </c>
      <c r="C9630" s="57">
        <v>29.0</v>
      </c>
      <c r="D9630" s="268">
        <v>0.583333333333333</v>
      </c>
      <c r="E9630" s="269">
        <v>2.639922576672179E-4</v>
      </c>
      <c r="F9630" s="269">
        <v>4.486926817911972E-5</v>
      </c>
    </row>
    <row r="9631" ht="14.25" customHeight="1">
      <c r="A9631" s="267">
        <v>43666.0</v>
      </c>
      <c r="B9631" s="57">
        <v>201.0</v>
      </c>
      <c r="C9631" s="57">
        <v>30.0</v>
      </c>
      <c r="D9631" s="268">
        <v>0.604166666666667</v>
      </c>
      <c r="E9631" s="269">
        <v>2.3815908249212836E-4</v>
      </c>
      <c r="F9631" s="269">
        <v>4.4668958946177226E-5</v>
      </c>
    </row>
    <row r="9632" ht="14.25" customHeight="1">
      <c r="A9632" s="267">
        <v>43666.0</v>
      </c>
      <c r="B9632" s="57">
        <v>201.0</v>
      </c>
      <c r="C9632" s="57">
        <v>31.0</v>
      </c>
      <c r="D9632" s="268">
        <v>0.625</v>
      </c>
      <c r="E9632" s="269">
        <v>2.107437888228102E-4</v>
      </c>
      <c r="F9632" s="269">
        <v>4.456880432970597E-5</v>
      </c>
    </row>
    <row r="9633" ht="14.25" customHeight="1">
      <c r="A9633" s="267">
        <v>43666.0</v>
      </c>
      <c r="B9633" s="57">
        <v>201.0</v>
      </c>
      <c r="C9633" s="57">
        <v>32.0</v>
      </c>
      <c r="D9633" s="268">
        <v>0.645833333333333</v>
      </c>
      <c r="E9633" s="269">
        <v>1.76051618594555E-4</v>
      </c>
      <c r="F9633" s="269">
        <v>4.7673597440314705E-5</v>
      </c>
    </row>
    <row r="9634" ht="14.25" customHeight="1">
      <c r="A9634" s="267">
        <v>43666.0</v>
      </c>
      <c r="B9634" s="57">
        <v>201.0</v>
      </c>
      <c r="C9634" s="57">
        <v>33.0</v>
      </c>
      <c r="D9634" s="268">
        <v>0.666666666666667</v>
      </c>
      <c r="E9634" s="269">
        <v>1.5559819007491434E-4</v>
      </c>
      <c r="F9634" s="269">
        <v>5.1078854400337184E-5</v>
      </c>
    </row>
    <row r="9635" ht="14.25" customHeight="1">
      <c r="A9635" s="267">
        <v>43666.0</v>
      </c>
      <c r="B9635" s="57">
        <v>201.0</v>
      </c>
      <c r="C9635" s="57">
        <v>34.0</v>
      </c>
      <c r="D9635" s="268">
        <v>0.6875</v>
      </c>
      <c r="E9635" s="269">
        <v>1.2271285227382262E-4</v>
      </c>
      <c r="F9635" s="269">
        <v>5.548565752507217E-5</v>
      </c>
    </row>
    <row r="9636" ht="14.25" customHeight="1">
      <c r="A9636" s="267">
        <v>43666.0</v>
      </c>
      <c r="B9636" s="57">
        <v>201.0</v>
      </c>
      <c r="C9636" s="57">
        <v>35.0</v>
      </c>
      <c r="D9636" s="268">
        <v>0.708333333333333</v>
      </c>
      <c r="E9636" s="269">
        <v>9.521190074605036E-5</v>
      </c>
      <c r="F9636" s="269">
        <v>6.319756299335835E-5</v>
      </c>
    </row>
    <row r="9637" ht="14.25" customHeight="1">
      <c r="A9637" s="267">
        <v>43666.0</v>
      </c>
      <c r="B9637" s="57">
        <v>201.0</v>
      </c>
      <c r="C9637" s="57">
        <v>36.0</v>
      </c>
      <c r="D9637" s="268">
        <v>0.729166666666667</v>
      </c>
      <c r="E9637" s="269">
        <v>7.179141615579327E-5</v>
      </c>
      <c r="F9637" s="269">
        <v>6.399879992512835E-5</v>
      </c>
    </row>
    <row r="9638" ht="14.25" customHeight="1">
      <c r="A9638" s="267">
        <v>43666.0</v>
      </c>
      <c r="B9638" s="57">
        <v>201.0</v>
      </c>
      <c r="C9638" s="57">
        <v>37.0</v>
      </c>
      <c r="D9638" s="268">
        <v>0.75</v>
      </c>
      <c r="E9638" s="269">
        <v>5.39939406017454E-5</v>
      </c>
      <c r="F9638" s="269">
        <v>6.459972762395585E-5</v>
      </c>
    </row>
    <row r="9639" ht="14.25" customHeight="1">
      <c r="A9639" s="267">
        <v>43666.0</v>
      </c>
      <c r="B9639" s="57">
        <v>201.0</v>
      </c>
      <c r="C9639" s="57">
        <v>38.0</v>
      </c>
      <c r="D9639" s="268">
        <v>0.770833333333333</v>
      </c>
      <c r="E9639" s="269">
        <v>3.6226148545835316E-5</v>
      </c>
      <c r="F9639" s="269">
        <v>6.510050070631209E-5</v>
      </c>
    </row>
    <row r="9640" ht="14.25" customHeight="1">
      <c r="A9640" s="267">
        <v>43666.0</v>
      </c>
      <c r="B9640" s="57">
        <v>201.0</v>
      </c>
      <c r="C9640" s="57">
        <v>39.0</v>
      </c>
      <c r="D9640" s="268">
        <v>0.791666666666667</v>
      </c>
      <c r="E9640" s="269">
        <v>2.012026953968387E-5</v>
      </c>
      <c r="F9640" s="269">
        <v>6.480003685689835E-5</v>
      </c>
    </row>
    <row r="9641" ht="14.25" customHeight="1">
      <c r="A9641" s="267">
        <v>43666.0</v>
      </c>
      <c r="B9641" s="57">
        <v>201.0</v>
      </c>
      <c r="C9641" s="57">
        <v>40.0</v>
      </c>
      <c r="D9641" s="268">
        <v>0.8125</v>
      </c>
      <c r="E9641" s="269">
        <v>8.299239252300285E-6</v>
      </c>
      <c r="F9641" s="269">
        <v>6.439941839101337E-5</v>
      </c>
    </row>
    <row r="9642" ht="14.25" customHeight="1">
      <c r="A9642" s="267">
        <v>43666.0</v>
      </c>
      <c r="B9642" s="57">
        <v>201.0</v>
      </c>
      <c r="C9642" s="57">
        <v>41.0</v>
      </c>
      <c r="D9642" s="268">
        <v>0.833333333333333</v>
      </c>
      <c r="E9642" s="269">
        <v>2.862232006566875E-6</v>
      </c>
      <c r="F9642" s="269">
        <v>6.209586221217463E-5</v>
      </c>
    </row>
    <row r="9643" ht="14.25" customHeight="1">
      <c r="A9643" s="267">
        <v>43666.0</v>
      </c>
      <c r="B9643" s="57">
        <v>201.0</v>
      </c>
      <c r="C9643" s="57">
        <v>42.0</v>
      </c>
      <c r="D9643" s="268">
        <v>0.854166666666667</v>
      </c>
      <c r="E9643" s="269">
        <v>1.7047694466697643E-7</v>
      </c>
      <c r="F9643" s="269">
        <v>6.28970991439446E-5</v>
      </c>
    </row>
    <row r="9644" ht="14.25" customHeight="1">
      <c r="A9644" s="267">
        <v>43666.0</v>
      </c>
      <c r="B9644" s="57">
        <v>201.0</v>
      </c>
      <c r="C9644" s="57">
        <v>43.0</v>
      </c>
      <c r="D9644" s="268">
        <v>0.875</v>
      </c>
      <c r="E9644" s="269">
        <v>0.0</v>
      </c>
      <c r="F9644" s="269">
        <v>6.46998822404271E-5</v>
      </c>
    </row>
    <row r="9645" ht="14.25" customHeight="1">
      <c r="A9645" s="267">
        <v>43666.0</v>
      </c>
      <c r="B9645" s="57">
        <v>201.0</v>
      </c>
      <c r="C9645" s="57">
        <v>44.0</v>
      </c>
      <c r="D9645" s="268">
        <v>0.895833333333333</v>
      </c>
      <c r="E9645" s="269">
        <v>0.0</v>
      </c>
      <c r="F9645" s="269">
        <v>6.419910915807086E-5</v>
      </c>
    </row>
    <row r="9646" ht="14.25" customHeight="1">
      <c r="A9646" s="267">
        <v>43666.0</v>
      </c>
      <c r="B9646" s="57">
        <v>201.0</v>
      </c>
      <c r="C9646" s="57">
        <v>45.0</v>
      </c>
      <c r="D9646" s="268">
        <v>0.916666666666667</v>
      </c>
      <c r="E9646" s="269">
        <v>0.0</v>
      </c>
      <c r="F9646" s="269">
        <v>6.169524374628963E-5</v>
      </c>
    </row>
    <row r="9647" ht="14.25" customHeight="1">
      <c r="A9647" s="267">
        <v>43666.0</v>
      </c>
      <c r="B9647" s="57">
        <v>201.0</v>
      </c>
      <c r="C9647" s="57">
        <v>46.0</v>
      </c>
      <c r="D9647" s="268">
        <v>0.9375</v>
      </c>
      <c r="E9647" s="269">
        <v>0.0</v>
      </c>
      <c r="F9647" s="269">
        <v>5.71882860050834E-5</v>
      </c>
    </row>
    <row r="9648" ht="14.25" customHeight="1">
      <c r="A9648" s="267">
        <v>43666.0</v>
      </c>
      <c r="B9648" s="57">
        <v>201.0</v>
      </c>
      <c r="C9648" s="57">
        <v>47.0</v>
      </c>
      <c r="D9648" s="268">
        <v>0.958333333333333</v>
      </c>
      <c r="E9648" s="269">
        <v>0.0</v>
      </c>
      <c r="F9648" s="269">
        <v>5.288163749681968E-5</v>
      </c>
    </row>
    <row r="9649" ht="14.25" customHeight="1">
      <c r="A9649" s="267">
        <v>43666.0</v>
      </c>
      <c r="B9649" s="57">
        <v>201.0</v>
      </c>
      <c r="C9649" s="57">
        <v>48.0</v>
      </c>
      <c r="D9649" s="268">
        <v>0.979166666666667</v>
      </c>
      <c r="E9649" s="269">
        <v>0.0</v>
      </c>
      <c r="F9649" s="269">
        <v>4.456880432970597E-5</v>
      </c>
    </row>
    <row r="9650" ht="14.25" customHeight="1">
      <c r="A9650" s="267">
        <v>43667.0</v>
      </c>
      <c r="B9650" s="57">
        <v>202.0</v>
      </c>
      <c r="C9650" s="57">
        <v>1.0</v>
      </c>
      <c r="D9650" s="268">
        <v>0.0</v>
      </c>
      <c r="E9650" s="269">
        <v>0.0</v>
      </c>
      <c r="F9650" s="269">
        <v>3.735767194377602E-5</v>
      </c>
    </row>
    <row r="9651" ht="14.25" customHeight="1">
      <c r="A9651" s="267">
        <v>43667.0</v>
      </c>
      <c r="B9651" s="57">
        <v>202.0</v>
      </c>
      <c r="C9651" s="57">
        <v>2.0</v>
      </c>
      <c r="D9651" s="268">
        <v>0.020833333333333332</v>
      </c>
      <c r="E9651" s="269">
        <v>0.0</v>
      </c>
      <c r="F9651" s="269">
        <v>3.32513326684548E-5</v>
      </c>
    </row>
    <row r="9652" ht="14.25" customHeight="1">
      <c r="A9652" s="267">
        <v>43667.0</v>
      </c>
      <c r="B9652" s="57">
        <v>202.0</v>
      </c>
      <c r="C9652" s="57">
        <v>3.0</v>
      </c>
      <c r="D9652" s="268">
        <v>0.0416666666666667</v>
      </c>
      <c r="E9652" s="269">
        <v>0.0</v>
      </c>
      <c r="F9652" s="269">
        <v>3.094777648961606E-5</v>
      </c>
    </row>
    <row r="9653" ht="14.25" customHeight="1">
      <c r="A9653" s="267">
        <v>43667.0</v>
      </c>
      <c r="B9653" s="57">
        <v>202.0</v>
      </c>
      <c r="C9653" s="57">
        <v>4.0</v>
      </c>
      <c r="D9653" s="268">
        <v>0.0625</v>
      </c>
      <c r="E9653" s="269">
        <v>0.0</v>
      </c>
      <c r="F9653" s="269">
        <v>2.974592109196107E-5</v>
      </c>
    </row>
    <row r="9654" ht="14.25" customHeight="1">
      <c r="A9654" s="267">
        <v>43667.0</v>
      </c>
      <c r="B9654" s="57">
        <v>202.0</v>
      </c>
      <c r="C9654" s="57">
        <v>5.0</v>
      </c>
      <c r="D9654" s="268">
        <v>0.0833333333333333</v>
      </c>
      <c r="E9654" s="269">
        <v>0.0</v>
      </c>
      <c r="F9654" s="269">
        <v>2.7542519529593582E-5</v>
      </c>
    </row>
    <row r="9655" ht="14.25" customHeight="1">
      <c r="A9655" s="267">
        <v>43667.0</v>
      </c>
      <c r="B9655" s="57">
        <v>202.0</v>
      </c>
      <c r="C9655" s="57">
        <v>6.0</v>
      </c>
      <c r="D9655" s="268">
        <v>0.104166666666667</v>
      </c>
      <c r="E9655" s="269">
        <v>0.0</v>
      </c>
      <c r="F9655" s="269">
        <v>2.6941591830766084E-5</v>
      </c>
    </row>
    <row r="9656" ht="14.25" customHeight="1">
      <c r="A9656" s="267">
        <v>43667.0</v>
      </c>
      <c r="B9656" s="57">
        <v>202.0</v>
      </c>
      <c r="C9656" s="57">
        <v>7.0</v>
      </c>
      <c r="D9656" s="268">
        <v>0.125</v>
      </c>
      <c r="E9656" s="269">
        <v>0.0</v>
      </c>
      <c r="F9656" s="269">
        <v>2.684143721429483E-5</v>
      </c>
    </row>
    <row r="9657" ht="14.25" customHeight="1">
      <c r="A9657" s="267">
        <v>43667.0</v>
      </c>
      <c r="B9657" s="57">
        <v>202.0</v>
      </c>
      <c r="C9657" s="57">
        <v>8.0</v>
      </c>
      <c r="D9657" s="268">
        <v>0.145833333333333</v>
      </c>
      <c r="E9657" s="269">
        <v>0.0</v>
      </c>
      <c r="F9657" s="269">
        <v>2.654097336488109E-5</v>
      </c>
    </row>
    <row r="9658" ht="14.25" customHeight="1">
      <c r="A9658" s="267">
        <v>43667.0</v>
      </c>
      <c r="B9658" s="57">
        <v>202.0</v>
      </c>
      <c r="C9658" s="57">
        <v>9.0</v>
      </c>
      <c r="D9658" s="268">
        <v>0.166666666666667</v>
      </c>
      <c r="E9658" s="269">
        <v>1.9411012299677144E-6</v>
      </c>
      <c r="F9658" s="269">
        <v>2.6340664131938587E-5</v>
      </c>
    </row>
    <row r="9659" ht="14.25" customHeight="1">
      <c r="A9659" s="267">
        <v>43667.0</v>
      </c>
      <c r="B9659" s="57">
        <v>202.0</v>
      </c>
      <c r="C9659" s="57">
        <v>10.0</v>
      </c>
      <c r="D9659" s="268">
        <v>0.1875</v>
      </c>
      <c r="E9659" s="269">
        <v>4.689021912068604E-6</v>
      </c>
      <c r="F9659" s="269">
        <v>2.6941591830766084E-5</v>
      </c>
    </row>
    <row r="9660" ht="14.25" customHeight="1">
      <c r="A9660" s="267">
        <v>43667.0</v>
      </c>
      <c r="B9660" s="57">
        <v>202.0</v>
      </c>
      <c r="C9660" s="57">
        <v>11.0</v>
      </c>
      <c r="D9660" s="268">
        <v>0.208333333333333</v>
      </c>
      <c r="E9660" s="269">
        <v>1.222287312186677E-5</v>
      </c>
      <c r="F9660" s="269">
        <v>2.7141901063708585E-5</v>
      </c>
    </row>
    <row r="9661" ht="14.25" customHeight="1">
      <c r="A9661" s="267">
        <v>43667.0</v>
      </c>
      <c r="B9661" s="57">
        <v>202.0</v>
      </c>
      <c r="C9661" s="57">
        <v>12.0</v>
      </c>
      <c r="D9661" s="268">
        <v>0.229166666666667</v>
      </c>
      <c r="E9661" s="269">
        <v>2.34641616154799E-5</v>
      </c>
      <c r="F9661" s="269">
        <v>2.884452954371982E-5</v>
      </c>
    </row>
    <row r="9662" ht="14.25" customHeight="1">
      <c r="A9662" s="267">
        <v>43667.0</v>
      </c>
      <c r="B9662" s="57">
        <v>202.0</v>
      </c>
      <c r="C9662" s="57">
        <v>13.0</v>
      </c>
      <c r="D9662" s="268">
        <v>0.25</v>
      </c>
      <c r="E9662" s="269">
        <v>3.893152636164118E-5</v>
      </c>
      <c r="F9662" s="269">
        <v>3.3952414983753533E-5</v>
      </c>
    </row>
    <row r="9663" ht="14.25" customHeight="1">
      <c r="A9663" s="267">
        <v>43667.0</v>
      </c>
      <c r="B9663" s="57">
        <v>202.0</v>
      </c>
      <c r="C9663" s="57">
        <v>14.0</v>
      </c>
      <c r="D9663" s="268">
        <v>0.270833333333333</v>
      </c>
      <c r="E9663" s="269">
        <v>5.7376731973839675E-5</v>
      </c>
      <c r="F9663" s="269">
        <v>4.096323813674099E-5</v>
      </c>
    </row>
    <row r="9664" ht="14.25" customHeight="1">
      <c r="A9664" s="267">
        <v>43667.0</v>
      </c>
      <c r="B9664" s="57">
        <v>202.0</v>
      </c>
      <c r="C9664" s="57">
        <v>15.0</v>
      </c>
      <c r="D9664" s="268">
        <v>0.291666666666667</v>
      </c>
      <c r="E9664" s="269">
        <v>8.28629455031278E-5</v>
      </c>
      <c r="F9664" s="269">
        <v>4.486926817911972E-5</v>
      </c>
    </row>
    <row r="9665" ht="14.25" customHeight="1">
      <c r="A9665" s="267">
        <v>43667.0</v>
      </c>
      <c r="B9665" s="57">
        <v>202.0</v>
      </c>
      <c r="C9665" s="57">
        <v>16.0</v>
      </c>
      <c r="D9665" s="268">
        <v>0.3125</v>
      </c>
      <c r="E9665" s="269">
        <v>1.1216523389458588E-4</v>
      </c>
      <c r="F9665" s="269">
        <v>4.857498898855595E-5</v>
      </c>
    </row>
    <row r="9666" ht="14.25" customHeight="1">
      <c r="A9666" s="267">
        <v>43667.0</v>
      </c>
      <c r="B9666" s="57">
        <v>202.0</v>
      </c>
      <c r="C9666" s="57">
        <v>17.0</v>
      </c>
      <c r="D9666" s="268">
        <v>0.333333333333333</v>
      </c>
      <c r="E9666" s="269">
        <v>1.46401504464005E-4</v>
      </c>
      <c r="F9666" s="269">
        <v>5.137931824975094E-5</v>
      </c>
    </row>
    <row r="9667" ht="14.25" customHeight="1">
      <c r="A9667" s="267">
        <v>43667.0</v>
      </c>
      <c r="B9667" s="57">
        <v>202.0</v>
      </c>
      <c r="C9667" s="57">
        <v>18.0</v>
      </c>
      <c r="D9667" s="268">
        <v>0.354166666666667</v>
      </c>
      <c r="E9667" s="269">
        <v>1.6874252569126625E-4</v>
      </c>
      <c r="F9667" s="269">
        <v>5.308194672976218E-5</v>
      </c>
    </row>
    <row r="9668" ht="14.25" customHeight="1">
      <c r="A9668" s="267">
        <v>43667.0</v>
      </c>
      <c r="B9668" s="57">
        <v>202.0</v>
      </c>
      <c r="C9668" s="57">
        <v>19.0</v>
      </c>
      <c r="D9668" s="268">
        <v>0.375</v>
      </c>
      <c r="E9668" s="269">
        <v>2.1528795875288214E-4</v>
      </c>
      <c r="F9668" s="269">
        <v>5.288163749681968E-5</v>
      </c>
    </row>
    <row r="9669" ht="14.25" customHeight="1">
      <c r="A9669" s="267">
        <v>43667.0</v>
      </c>
      <c r="B9669" s="57">
        <v>202.0</v>
      </c>
      <c r="C9669" s="57">
        <v>20.0</v>
      </c>
      <c r="D9669" s="268">
        <v>0.395833333333333</v>
      </c>
      <c r="E9669" s="269">
        <v>2.4772054834569214E-4</v>
      </c>
      <c r="F9669" s="269">
        <v>5.288163749681968E-5</v>
      </c>
    </row>
    <row r="9670" ht="14.25" customHeight="1">
      <c r="A9670" s="267">
        <v>43667.0</v>
      </c>
      <c r="B9670" s="57">
        <v>202.0</v>
      </c>
      <c r="C9670" s="57">
        <v>21.0</v>
      </c>
      <c r="D9670" s="268">
        <v>0.416666666666667</v>
      </c>
      <c r="E9670" s="269">
        <v>2.420088330748253E-4</v>
      </c>
      <c r="F9670" s="269">
        <v>5.278148288034843E-5</v>
      </c>
    </row>
    <row r="9671" ht="14.25" customHeight="1">
      <c r="A9671" s="267">
        <v>43667.0</v>
      </c>
      <c r="B9671" s="57">
        <v>202.0</v>
      </c>
      <c r="C9671" s="57">
        <v>22.0</v>
      </c>
      <c r="D9671" s="268">
        <v>0.4375</v>
      </c>
      <c r="E9671" s="269">
        <v>2.482554875147567E-4</v>
      </c>
      <c r="F9671" s="269">
        <v>5.047792670150969E-5</v>
      </c>
    </row>
    <row r="9672" ht="14.25" customHeight="1">
      <c r="A9672" s="267">
        <v>43667.0</v>
      </c>
      <c r="B9672" s="57">
        <v>202.0</v>
      </c>
      <c r="C9672" s="57">
        <v>23.0</v>
      </c>
      <c r="D9672" s="268">
        <v>0.458333333333333</v>
      </c>
      <c r="E9672" s="269">
        <v>2.714421610553007E-4</v>
      </c>
      <c r="F9672" s="269">
        <v>5.097869978386593E-5</v>
      </c>
    </row>
    <row r="9673" ht="14.25" customHeight="1">
      <c r="A9673" s="267">
        <v>43667.0</v>
      </c>
      <c r="B9673" s="57">
        <v>202.0</v>
      </c>
      <c r="C9673" s="57">
        <v>24.0</v>
      </c>
      <c r="D9673" s="268">
        <v>0.479166666666667</v>
      </c>
      <c r="E9673" s="269">
        <v>2.74368913582006E-4</v>
      </c>
      <c r="F9673" s="269">
        <v>5.1479472866222185E-5</v>
      </c>
    </row>
    <row r="9674" ht="14.25" customHeight="1">
      <c r="A9674" s="267">
        <v>43667.0</v>
      </c>
      <c r="B9674" s="57">
        <v>202.0</v>
      </c>
      <c r="C9674" s="57">
        <v>25.0</v>
      </c>
      <c r="D9674" s="268">
        <v>0.5</v>
      </c>
      <c r="E9674" s="269">
        <v>2.83653114170368E-4</v>
      </c>
      <c r="F9674" s="269">
        <v>5.067823593445219E-5</v>
      </c>
    </row>
    <row r="9675" ht="14.25" customHeight="1">
      <c r="A9675" s="267">
        <v>43667.0</v>
      </c>
      <c r="B9675" s="57">
        <v>202.0</v>
      </c>
      <c r="C9675" s="57">
        <v>26.0</v>
      </c>
      <c r="D9675" s="268">
        <v>0.520833333333333</v>
      </c>
      <c r="E9675" s="269">
        <v>2.981932979351432E-4</v>
      </c>
      <c r="F9675" s="269">
        <v>5.0277617468567196E-5</v>
      </c>
    </row>
    <row r="9676" ht="14.25" customHeight="1">
      <c r="A9676" s="267">
        <v>43667.0</v>
      </c>
      <c r="B9676" s="57">
        <v>202.0</v>
      </c>
      <c r="C9676" s="57">
        <v>27.0</v>
      </c>
      <c r="D9676" s="268">
        <v>0.541666666666667</v>
      </c>
      <c r="E9676" s="269">
        <v>2.8735637393088024E-4</v>
      </c>
      <c r="F9676" s="269">
        <v>4.937622592032595E-5</v>
      </c>
    </row>
    <row r="9677" ht="14.25" customHeight="1">
      <c r="A9677" s="267">
        <v>43667.0</v>
      </c>
      <c r="B9677" s="57">
        <v>202.0</v>
      </c>
      <c r="C9677" s="57">
        <v>28.0</v>
      </c>
      <c r="D9677" s="268">
        <v>0.5625</v>
      </c>
      <c r="E9677" s="269">
        <v>2.76169262316573E-4</v>
      </c>
      <c r="F9677" s="269">
        <v>4.9175916687383454E-5</v>
      </c>
    </row>
    <row r="9678" ht="14.25" customHeight="1">
      <c r="A9678" s="267">
        <v>43667.0</v>
      </c>
      <c r="B9678" s="57">
        <v>202.0</v>
      </c>
      <c r="C9678" s="57">
        <v>29.0</v>
      </c>
      <c r="D9678" s="268">
        <v>0.583333333333333</v>
      </c>
      <c r="E9678" s="269">
        <v>2.7132842533517137E-4</v>
      </c>
      <c r="F9678" s="269">
        <v>4.787390667325721E-5</v>
      </c>
    </row>
    <row r="9679" ht="14.25" customHeight="1">
      <c r="A9679" s="267">
        <v>43667.0</v>
      </c>
      <c r="B9679" s="57">
        <v>202.0</v>
      </c>
      <c r="C9679" s="57">
        <v>30.0</v>
      </c>
      <c r="D9679" s="268">
        <v>0.604166666666667</v>
      </c>
      <c r="E9679" s="269">
        <v>2.378081595860242E-4</v>
      </c>
      <c r="F9679" s="269">
        <v>4.797406128972845E-5</v>
      </c>
    </row>
    <row r="9680" ht="14.25" customHeight="1">
      <c r="A9680" s="267">
        <v>43667.0</v>
      </c>
      <c r="B9680" s="57">
        <v>202.0</v>
      </c>
      <c r="C9680" s="57">
        <v>31.0</v>
      </c>
      <c r="D9680" s="268">
        <v>0.625</v>
      </c>
      <c r="E9680" s="269">
        <v>2.1911507902554943E-4</v>
      </c>
      <c r="F9680" s="269">
        <v>4.877529822149846E-5</v>
      </c>
    </row>
    <row r="9681" ht="14.25" customHeight="1">
      <c r="A9681" s="267">
        <v>43667.0</v>
      </c>
      <c r="B9681" s="57">
        <v>202.0</v>
      </c>
      <c r="C9681" s="57">
        <v>32.0</v>
      </c>
      <c r="D9681" s="268">
        <v>0.645833333333333</v>
      </c>
      <c r="E9681" s="269">
        <v>1.8090187720169905E-4</v>
      </c>
      <c r="F9681" s="269">
        <v>5.077839055092343E-5</v>
      </c>
    </row>
    <row r="9682" ht="14.25" customHeight="1">
      <c r="A9682" s="267">
        <v>43667.0</v>
      </c>
      <c r="B9682" s="57">
        <v>202.0</v>
      </c>
      <c r="C9682" s="57">
        <v>33.0</v>
      </c>
      <c r="D9682" s="268">
        <v>0.666666666666667</v>
      </c>
      <c r="E9682" s="269">
        <v>1.5708979038953606E-4</v>
      </c>
      <c r="F9682" s="269">
        <v>5.3282255962704675E-5</v>
      </c>
    </row>
    <row r="9683" ht="14.25" customHeight="1">
      <c r="A9683" s="267">
        <v>43667.0</v>
      </c>
      <c r="B9683" s="57">
        <v>202.0</v>
      </c>
      <c r="C9683" s="57">
        <v>34.0</v>
      </c>
      <c r="D9683" s="268">
        <v>0.6875</v>
      </c>
      <c r="E9683" s="269">
        <v>1.1845998711211125E-4</v>
      </c>
      <c r="F9683" s="269">
        <v>5.798952293685338E-5</v>
      </c>
    </row>
    <row r="9684" ht="14.25" customHeight="1">
      <c r="A9684" s="267">
        <v>43667.0</v>
      </c>
      <c r="B9684" s="57">
        <v>202.0</v>
      </c>
      <c r="C9684" s="57">
        <v>35.0</v>
      </c>
      <c r="D9684" s="268">
        <v>0.708333333333333</v>
      </c>
      <c r="E9684" s="269">
        <v>8.877523975138414E-5</v>
      </c>
      <c r="F9684" s="269">
        <v>6.34980268427721E-5</v>
      </c>
    </row>
    <row r="9685" ht="14.25" customHeight="1">
      <c r="A9685" s="267">
        <v>43667.0</v>
      </c>
      <c r="B9685" s="57">
        <v>202.0</v>
      </c>
      <c r="C9685" s="57">
        <v>36.0</v>
      </c>
      <c r="D9685" s="268">
        <v>0.729166666666667</v>
      </c>
      <c r="E9685" s="269">
        <v>6.970097052345732E-5</v>
      </c>
      <c r="F9685" s="269">
        <v>6.419910915807086E-5</v>
      </c>
    </row>
    <row r="9686" ht="14.25" customHeight="1">
      <c r="A9686" s="267">
        <v>43667.0</v>
      </c>
      <c r="B9686" s="57">
        <v>202.0</v>
      </c>
      <c r="C9686" s="57">
        <v>37.0</v>
      </c>
      <c r="D9686" s="268">
        <v>0.75</v>
      </c>
      <c r="E9686" s="269">
        <v>5.284003990671465E-5</v>
      </c>
      <c r="F9686" s="269">
        <v>6.490019147336961E-5</v>
      </c>
    </row>
    <row r="9687" ht="14.25" customHeight="1">
      <c r="A9687" s="267">
        <v>43667.0</v>
      </c>
      <c r="B9687" s="57">
        <v>202.0</v>
      </c>
      <c r="C9687" s="57">
        <v>38.0</v>
      </c>
      <c r="D9687" s="268">
        <v>0.770833333333333</v>
      </c>
      <c r="E9687" s="269">
        <v>3.656650163813941E-5</v>
      </c>
      <c r="F9687" s="269">
        <v>6.520065532278334E-5</v>
      </c>
    </row>
    <row r="9688" ht="14.25" customHeight="1">
      <c r="A9688" s="267">
        <v>43667.0</v>
      </c>
      <c r="B9688" s="57">
        <v>202.0</v>
      </c>
      <c r="C9688" s="57">
        <v>39.0</v>
      </c>
      <c r="D9688" s="268">
        <v>0.791666666666667</v>
      </c>
      <c r="E9688" s="269">
        <v>2.0094880141329255E-5</v>
      </c>
      <c r="F9688" s="269">
        <v>6.409895454159961E-5</v>
      </c>
    </row>
    <row r="9689" ht="14.25" customHeight="1">
      <c r="A9689" s="267">
        <v>43667.0</v>
      </c>
      <c r="B9689" s="57">
        <v>202.0</v>
      </c>
      <c r="C9689" s="57">
        <v>40.0</v>
      </c>
      <c r="D9689" s="268">
        <v>0.8125</v>
      </c>
      <c r="E9689" s="269">
        <v>8.300146826499233E-6</v>
      </c>
      <c r="F9689" s="269">
        <v>6.46998822404271E-5</v>
      </c>
    </row>
    <row r="9690" ht="14.25" customHeight="1">
      <c r="A9690" s="267">
        <v>43667.0</v>
      </c>
      <c r="B9690" s="57">
        <v>202.0</v>
      </c>
      <c r="C9690" s="57">
        <v>41.0</v>
      </c>
      <c r="D9690" s="268">
        <v>0.833333333333333</v>
      </c>
      <c r="E9690" s="269">
        <v>2.6221015099520664E-6</v>
      </c>
      <c r="F9690" s="269">
        <v>6.239632606158836E-5</v>
      </c>
    </row>
    <row r="9691" ht="14.25" customHeight="1">
      <c r="A9691" s="267">
        <v>43667.0</v>
      </c>
      <c r="B9691" s="57">
        <v>202.0</v>
      </c>
      <c r="C9691" s="57">
        <v>42.0</v>
      </c>
      <c r="D9691" s="268">
        <v>0.854166666666667</v>
      </c>
      <c r="E9691" s="269">
        <v>2.0218777875369338E-7</v>
      </c>
      <c r="F9691" s="269">
        <v>6.259663529453087E-5</v>
      </c>
    </row>
    <row r="9692" ht="14.25" customHeight="1">
      <c r="A9692" s="267">
        <v>43667.0</v>
      </c>
      <c r="B9692" s="57">
        <v>202.0</v>
      </c>
      <c r="C9692" s="57">
        <v>43.0</v>
      </c>
      <c r="D9692" s="268">
        <v>0.875</v>
      </c>
      <c r="E9692" s="269">
        <v>0.0</v>
      </c>
      <c r="F9692" s="269">
        <v>6.520065532278334E-5</v>
      </c>
    </row>
    <row r="9693" ht="14.25" customHeight="1">
      <c r="A9693" s="267">
        <v>43667.0</v>
      </c>
      <c r="B9693" s="57">
        <v>202.0</v>
      </c>
      <c r="C9693" s="57">
        <v>44.0</v>
      </c>
      <c r="D9693" s="268">
        <v>0.895833333333333</v>
      </c>
      <c r="E9693" s="269">
        <v>0.0</v>
      </c>
      <c r="F9693" s="269">
        <v>6.480003685689835E-5</v>
      </c>
    </row>
    <row r="9694" ht="14.25" customHeight="1">
      <c r="A9694" s="267">
        <v>43667.0</v>
      </c>
      <c r="B9694" s="57">
        <v>202.0</v>
      </c>
      <c r="C9694" s="57">
        <v>45.0</v>
      </c>
      <c r="D9694" s="268">
        <v>0.916666666666667</v>
      </c>
      <c r="E9694" s="269">
        <v>0.0</v>
      </c>
      <c r="F9694" s="269">
        <v>6.28970991439446E-5</v>
      </c>
    </row>
    <row r="9695" ht="14.25" customHeight="1">
      <c r="A9695" s="267">
        <v>43667.0</v>
      </c>
      <c r="B9695" s="57">
        <v>202.0</v>
      </c>
      <c r="C9695" s="57">
        <v>46.0</v>
      </c>
      <c r="D9695" s="268">
        <v>0.9375</v>
      </c>
      <c r="E9695" s="269">
        <v>0.0</v>
      </c>
      <c r="F9695" s="269">
        <v>5.758890447096841E-5</v>
      </c>
    </row>
    <row r="9696" ht="14.25" customHeight="1">
      <c r="A9696" s="267">
        <v>43667.0</v>
      </c>
      <c r="B9696" s="57">
        <v>202.0</v>
      </c>
      <c r="C9696" s="57">
        <v>47.0</v>
      </c>
      <c r="D9696" s="268">
        <v>0.958333333333333</v>
      </c>
      <c r="E9696" s="269">
        <v>0.0</v>
      </c>
      <c r="F9696" s="269">
        <v>5.248101903093467E-5</v>
      </c>
    </row>
    <row r="9697" ht="14.25" customHeight="1">
      <c r="A9697" s="267">
        <v>43667.0</v>
      </c>
      <c r="B9697" s="57">
        <v>202.0</v>
      </c>
      <c r="C9697" s="57">
        <v>48.0</v>
      </c>
      <c r="D9697" s="268">
        <v>0.979166666666667</v>
      </c>
      <c r="E9697" s="269">
        <v>0.0</v>
      </c>
      <c r="F9697" s="269">
        <v>4.506957741206223E-5</v>
      </c>
    </row>
    <row r="9698" ht="14.25" customHeight="1">
      <c r="A9698" s="267">
        <v>43668.0</v>
      </c>
      <c r="B9698" s="57">
        <v>203.0</v>
      </c>
      <c r="C9698" s="57">
        <v>1.0</v>
      </c>
      <c r="D9698" s="268">
        <v>0.0</v>
      </c>
      <c r="E9698" s="269">
        <v>0.0</v>
      </c>
      <c r="F9698" s="269">
        <v>3.825906349201726E-5</v>
      </c>
    </row>
    <row r="9699" ht="14.25" customHeight="1">
      <c r="A9699" s="267">
        <v>43668.0</v>
      </c>
      <c r="B9699" s="57">
        <v>203.0</v>
      </c>
      <c r="C9699" s="57">
        <v>2.0</v>
      </c>
      <c r="D9699" s="268">
        <v>0.020833333333333332</v>
      </c>
      <c r="E9699" s="269">
        <v>0.0</v>
      </c>
      <c r="F9699" s="269">
        <v>3.375210575081104E-5</v>
      </c>
    </row>
    <row r="9700" ht="14.25" customHeight="1">
      <c r="A9700" s="267">
        <v>43668.0</v>
      </c>
      <c r="B9700" s="57">
        <v>203.0</v>
      </c>
      <c r="C9700" s="57">
        <v>3.0</v>
      </c>
      <c r="D9700" s="268">
        <v>0.0416666666666667</v>
      </c>
      <c r="E9700" s="269">
        <v>0.0</v>
      </c>
      <c r="F9700" s="269">
        <v>3.0847621873144815E-5</v>
      </c>
    </row>
    <row r="9701" ht="14.25" customHeight="1">
      <c r="A9701" s="267">
        <v>43668.0</v>
      </c>
      <c r="B9701" s="57">
        <v>203.0</v>
      </c>
      <c r="C9701" s="57">
        <v>4.0</v>
      </c>
      <c r="D9701" s="268">
        <v>0.0625</v>
      </c>
      <c r="E9701" s="269">
        <v>0.0</v>
      </c>
      <c r="F9701" s="269">
        <v>3.0447003407259817E-5</v>
      </c>
    </row>
    <row r="9702" ht="14.25" customHeight="1">
      <c r="A9702" s="267">
        <v>43668.0</v>
      </c>
      <c r="B9702" s="57">
        <v>203.0</v>
      </c>
      <c r="C9702" s="57">
        <v>5.0</v>
      </c>
      <c r="D9702" s="268">
        <v>0.0833333333333333</v>
      </c>
      <c r="E9702" s="269">
        <v>0.0</v>
      </c>
      <c r="F9702" s="269">
        <v>2.834375646136358E-5</v>
      </c>
    </row>
    <row r="9703" ht="14.25" customHeight="1">
      <c r="A9703" s="267">
        <v>43668.0</v>
      </c>
      <c r="B9703" s="57">
        <v>203.0</v>
      </c>
      <c r="C9703" s="57">
        <v>6.0</v>
      </c>
      <c r="D9703" s="268">
        <v>0.104166666666667</v>
      </c>
      <c r="E9703" s="269">
        <v>0.0</v>
      </c>
      <c r="F9703" s="269">
        <v>2.704174644723733E-5</v>
      </c>
    </row>
    <row r="9704" ht="14.25" customHeight="1">
      <c r="A9704" s="267">
        <v>43668.0</v>
      </c>
      <c r="B9704" s="57">
        <v>203.0</v>
      </c>
      <c r="C9704" s="57">
        <v>7.0</v>
      </c>
      <c r="D9704" s="268">
        <v>0.125</v>
      </c>
      <c r="E9704" s="269">
        <v>0.0</v>
      </c>
      <c r="F9704" s="269">
        <v>2.7342210296651082E-5</v>
      </c>
    </row>
    <row r="9705" ht="14.25" customHeight="1">
      <c r="A9705" s="267">
        <v>43668.0</v>
      </c>
      <c r="B9705" s="57">
        <v>203.0</v>
      </c>
      <c r="C9705" s="57">
        <v>8.0</v>
      </c>
      <c r="D9705" s="268">
        <v>0.145833333333333</v>
      </c>
      <c r="E9705" s="269">
        <v>0.0</v>
      </c>
      <c r="F9705" s="269">
        <v>2.6941591830766084E-5</v>
      </c>
    </row>
    <row r="9706" ht="14.25" customHeight="1">
      <c r="A9706" s="267">
        <v>43668.0</v>
      </c>
      <c r="B9706" s="57">
        <v>203.0</v>
      </c>
      <c r="C9706" s="57">
        <v>9.0</v>
      </c>
      <c r="D9706" s="268">
        <v>0.166666666666667</v>
      </c>
      <c r="E9706" s="269">
        <v>2.6051621770619333E-6</v>
      </c>
      <c r="F9706" s="269">
        <v>2.674128259782358E-5</v>
      </c>
    </row>
    <row r="9707" ht="14.25" customHeight="1">
      <c r="A9707" s="267">
        <v>43668.0</v>
      </c>
      <c r="B9707" s="57">
        <v>203.0</v>
      </c>
      <c r="C9707" s="57">
        <v>10.0</v>
      </c>
      <c r="D9707" s="268">
        <v>0.1875</v>
      </c>
      <c r="E9707" s="269">
        <v>4.807248268787303E-6</v>
      </c>
      <c r="F9707" s="269">
        <v>2.7542519529593582E-5</v>
      </c>
    </row>
    <row r="9708" ht="14.25" customHeight="1">
      <c r="A9708" s="267">
        <v>43668.0</v>
      </c>
      <c r="B9708" s="57">
        <v>203.0</v>
      </c>
      <c r="C9708" s="57">
        <v>11.0</v>
      </c>
      <c r="D9708" s="268">
        <v>0.208333333333333</v>
      </c>
      <c r="E9708" s="269">
        <v>1.22385378048491E-5</v>
      </c>
      <c r="F9708" s="269">
        <v>2.7742828762536086E-5</v>
      </c>
    </row>
    <row r="9709" ht="14.25" customHeight="1">
      <c r="A9709" s="267">
        <v>43668.0</v>
      </c>
      <c r="B9709" s="57">
        <v>203.0</v>
      </c>
      <c r="C9709" s="57">
        <v>12.0</v>
      </c>
      <c r="D9709" s="268">
        <v>0.229166666666667</v>
      </c>
      <c r="E9709" s="269">
        <v>2.3631889281217063E-5</v>
      </c>
      <c r="F9709" s="269">
        <v>2.914499339313357E-5</v>
      </c>
    </row>
    <row r="9710" ht="14.25" customHeight="1">
      <c r="A9710" s="267">
        <v>43668.0</v>
      </c>
      <c r="B9710" s="57">
        <v>203.0</v>
      </c>
      <c r="C9710" s="57">
        <v>13.0</v>
      </c>
      <c r="D9710" s="268">
        <v>0.25</v>
      </c>
      <c r="E9710" s="269">
        <v>4.199946839612524E-5</v>
      </c>
      <c r="F9710" s="269">
        <v>3.335148728492605E-5</v>
      </c>
    </row>
    <row r="9711" ht="14.25" customHeight="1">
      <c r="A9711" s="267">
        <v>43668.0</v>
      </c>
      <c r="B9711" s="57">
        <v>203.0</v>
      </c>
      <c r="C9711" s="57">
        <v>14.0</v>
      </c>
      <c r="D9711" s="268">
        <v>0.270833333333333</v>
      </c>
      <c r="E9711" s="269">
        <v>6.245881855225083E-5</v>
      </c>
      <c r="F9711" s="269">
        <v>4.026215582144225E-5</v>
      </c>
    </row>
    <row r="9712" ht="14.25" customHeight="1">
      <c r="A9712" s="267">
        <v>43668.0</v>
      </c>
      <c r="B9712" s="57">
        <v>203.0</v>
      </c>
      <c r="C9712" s="57">
        <v>15.0</v>
      </c>
      <c r="D9712" s="268">
        <v>0.291666666666667</v>
      </c>
      <c r="E9712" s="269">
        <v>9.09745031128732E-5</v>
      </c>
      <c r="F9712" s="269">
        <v>4.426834048029223E-5</v>
      </c>
    </row>
    <row r="9713" ht="14.25" customHeight="1">
      <c r="A9713" s="267">
        <v>43668.0</v>
      </c>
      <c r="B9713" s="57">
        <v>203.0</v>
      </c>
      <c r="C9713" s="57">
        <v>16.0</v>
      </c>
      <c r="D9713" s="268">
        <v>0.3125</v>
      </c>
      <c r="E9713" s="269">
        <v>1.3014070251106608E-4</v>
      </c>
      <c r="F9713" s="269">
        <v>4.8474834372084706E-5</v>
      </c>
    </row>
    <row r="9714" ht="14.25" customHeight="1">
      <c r="A9714" s="267">
        <v>43668.0</v>
      </c>
      <c r="B9714" s="57">
        <v>203.0</v>
      </c>
      <c r="C9714" s="57">
        <v>17.0</v>
      </c>
      <c r="D9714" s="268">
        <v>0.333333333333333</v>
      </c>
      <c r="E9714" s="269">
        <v>1.5967921073802493E-4</v>
      </c>
      <c r="F9714" s="269">
        <v>5.258117364740593E-5</v>
      </c>
    </row>
    <row r="9715" ht="14.25" customHeight="1">
      <c r="A9715" s="267">
        <v>43668.0</v>
      </c>
      <c r="B9715" s="57">
        <v>203.0</v>
      </c>
      <c r="C9715" s="57">
        <v>18.0</v>
      </c>
      <c r="D9715" s="268">
        <v>0.354166666666667</v>
      </c>
      <c r="E9715" s="269">
        <v>1.8625934299998544E-4</v>
      </c>
      <c r="F9715" s="269">
        <v>5.448411136035966E-5</v>
      </c>
    </row>
    <row r="9716" ht="14.25" customHeight="1">
      <c r="A9716" s="267">
        <v>43668.0</v>
      </c>
      <c r="B9716" s="57">
        <v>203.0</v>
      </c>
      <c r="C9716" s="57">
        <v>19.0</v>
      </c>
      <c r="D9716" s="268">
        <v>0.375</v>
      </c>
      <c r="E9716" s="269">
        <v>2.1236894681065215E-4</v>
      </c>
      <c r="F9716" s="269">
        <v>5.45842659768309E-5</v>
      </c>
    </row>
    <row r="9717" ht="14.25" customHeight="1">
      <c r="A9717" s="267">
        <v>43668.0</v>
      </c>
      <c r="B9717" s="57">
        <v>203.0</v>
      </c>
      <c r="C9717" s="57">
        <v>20.0</v>
      </c>
      <c r="D9717" s="268">
        <v>0.395833333333333</v>
      </c>
      <c r="E9717" s="269">
        <v>2.2559202635459623E-4</v>
      </c>
      <c r="F9717" s="269">
        <v>5.358271981211842E-5</v>
      </c>
    </row>
    <row r="9718" ht="14.25" customHeight="1">
      <c r="A9718" s="267">
        <v>43668.0</v>
      </c>
      <c r="B9718" s="57">
        <v>203.0</v>
      </c>
      <c r="C9718" s="57">
        <v>21.0</v>
      </c>
      <c r="D9718" s="268">
        <v>0.416666666666667</v>
      </c>
      <c r="E9718" s="269">
        <v>2.2333074801685163E-4</v>
      </c>
      <c r="F9718" s="269">
        <v>5.348256519564716E-5</v>
      </c>
    </row>
    <row r="9719" ht="14.25" customHeight="1">
      <c r="A9719" s="267">
        <v>43668.0</v>
      </c>
      <c r="B9719" s="57">
        <v>203.0</v>
      </c>
      <c r="C9719" s="57">
        <v>22.0</v>
      </c>
      <c r="D9719" s="268">
        <v>0.4375</v>
      </c>
      <c r="E9719" s="269">
        <v>2.2789223582189355E-4</v>
      </c>
      <c r="F9719" s="269">
        <v>5.137931824975094E-5</v>
      </c>
    </row>
    <row r="9720" ht="14.25" customHeight="1">
      <c r="A9720" s="267">
        <v>43668.0</v>
      </c>
      <c r="B9720" s="57">
        <v>203.0</v>
      </c>
      <c r="C9720" s="57">
        <v>23.0</v>
      </c>
      <c r="D9720" s="268">
        <v>0.458333333333333</v>
      </c>
      <c r="E9720" s="269">
        <v>2.220381169009466E-4</v>
      </c>
      <c r="F9720" s="269">
        <v>5.288163749681968E-5</v>
      </c>
    </row>
    <row r="9721" ht="14.25" customHeight="1">
      <c r="A9721" s="267">
        <v>43668.0</v>
      </c>
      <c r="B9721" s="57">
        <v>203.0</v>
      </c>
      <c r="C9721" s="57">
        <v>24.0</v>
      </c>
      <c r="D9721" s="268">
        <v>0.479166666666667</v>
      </c>
      <c r="E9721" s="269">
        <v>1.9036330644727246E-4</v>
      </c>
      <c r="F9721" s="269">
        <v>5.288163749681968E-5</v>
      </c>
    </row>
    <row r="9722" ht="14.25" customHeight="1">
      <c r="A9722" s="267">
        <v>43668.0</v>
      </c>
      <c r="B9722" s="57">
        <v>203.0</v>
      </c>
      <c r="C9722" s="57">
        <v>25.0</v>
      </c>
      <c r="D9722" s="268">
        <v>0.5</v>
      </c>
      <c r="E9722" s="269">
        <v>1.9915230615092093E-4</v>
      </c>
      <c r="F9722" s="269">
        <v>5.298179211329092E-5</v>
      </c>
    </row>
    <row r="9723" ht="14.25" customHeight="1">
      <c r="A9723" s="267">
        <v>43668.0</v>
      </c>
      <c r="B9723" s="57">
        <v>203.0</v>
      </c>
      <c r="C9723" s="57">
        <v>26.0</v>
      </c>
      <c r="D9723" s="268">
        <v>0.520833333333333</v>
      </c>
      <c r="E9723" s="269">
        <v>2.0455349190684024E-4</v>
      </c>
      <c r="F9723" s="269">
        <v>5.248101903093467E-5</v>
      </c>
    </row>
    <row r="9724" ht="14.25" customHeight="1">
      <c r="A9724" s="267">
        <v>43668.0</v>
      </c>
      <c r="B9724" s="57">
        <v>203.0</v>
      </c>
      <c r="C9724" s="57">
        <v>27.0</v>
      </c>
      <c r="D9724" s="268">
        <v>0.541666666666667</v>
      </c>
      <c r="E9724" s="269">
        <v>2.0965884445091706E-4</v>
      </c>
      <c r="F9724" s="269">
        <v>5.097869978386593E-5</v>
      </c>
    </row>
    <row r="9725" ht="14.25" customHeight="1">
      <c r="A9725" s="267">
        <v>43668.0</v>
      </c>
      <c r="B9725" s="57">
        <v>203.0</v>
      </c>
      <c r="C9725" s="57">
        <v>28.0</v>
      </c>
      <c r="D9725" s="268">
        <v>0.5625</v>
      </c>
      <c r="E9725" s="269">
        <v>2.0825523795998949E-4</v>
      </c>
      <c r="F9725" s="269">
        <v>4.9576535153268434E-5</v>
      </c>
    </row>
    <row r="9726" ht="14.25" customHeight="1">
      <c r="A9726" s="267">
        <v>43668.0</v>
      </c>
      <c r="B9726" s="57">
        <v>203.0</v>
      </c>
      <c r="C9726" s="57">
        <v>29.0</v>
      </c>
      <c r="D9726" s="268">
        <v>0.583333333333333</v>
      </c>
      <c r="E9726" s="269">
        <v>1.9540813538585853E-4</v>
      </c>
      <c r="F9726" s="269">
        <v>4.857498898855595E-5</v>
      </c>
    </row>
    <row r="9727" ht="14.25" customHeight="1">
      <c r="A9727" s="267">
        <v>43668.0</v>
      </c>
      <c r="B9727" s="57">
        <v>203.0</v>
      </c>
      <c r="C9727" s="57">
        <v>30.0</v>
      </c>
      <c r="D9727" s="268">
        <v>0.604166666666667</v>
      </c>
      <c r="E9727" s="269">
        <v>1.767527056294629E-4</v>
      </c>
      <c r="F9727" s="269">
        <v>4.797406128972845E-5</v>
      </c>
    </row>
    <row r="9728" ht="14.25" customHeight="1">
      <c r="A9728" s="267">
        <v>43668.0</v>
      </c>
      <c r="B9728" s="57">
        <v>203.0</v>
      </c>
      <c r="C9728" s="57">
        <v>31.0</v>
      </c>
      <c r="D9728" s="268">
        <v>0.625</v>
      </c>
      <c r="E9728" s="269">
        <v>1.4617612974869855E-4</v>
      </c>
      <c r="F9728" s="269">
        <v>4.7673597440314705E-5</v>
      </c>
    </row>
    <row r="9729" ht="14.25" customHeight="1">
      <c r="A9729" s="267">
        <v>43668.0</v>
      </c>
      <c r="B9729" s="57">
        <v>203.0</v>
      </c>
      <c r="C9729" s="57">
        <v>32.0</v>
      </c>
      <c r="D9729" s="268">
        <v>0.645833333333333</v>
      </c>
      <c r="E9729" s="269">
        <v>1.2118305099864055E-4</v>
      </c>
      <c r="F9729" s="269">
        <v>4.9977153619153456E-5</v>
      </c>
    </row>
    <row r="9730" ht="14.25" customHeight="1">
      <c r="A9730" s="267">
        <v>43668.0</v>
      </c>
      <c r="B9730" s="57">
        <v>203.0</v>
      </c>
      <c r="C9730" s="57">
        <v>33.0</v>
      </c>
      <c r="D9730" s="268">
        <v>0.666666666666667</v>
      </c>
      <c r="E9730" s="269">
        <v>1.0942677168331038E-4</v>
      </c>
      <c r="F9730" s="269">
        <v>5.188009133210718E-5</v>
      </c>
    </row>
    <row r="9731" ht="14.25" customHeight="1">
      <c r="A9731" s="267">
        <v>43668.0</v>
      </c>
      <c r="B9731" s="57">
        <v>203.0</v>
      </c>
      <c r="C9731" s="57">
        <v>34.0</v>
      </c>
      <c r="D9731" s="268">
        <v>0.6875</v>
      </c>
      <c r="E9731" s="269">
        <v>9.317257370684946E-5</v>
      </c>
      <c r="F9731" s="269">
        <v>5.488472982624466E-5</v>
      </c>
    </row>
    <row r="9732" ht="14.25" customHeight="1">
      <c r="A9732" s="267">
        <v>43668.0</v>
      </c>
      <c r="B9732" s="57">
        <v>203.0</v>
      </c>
      <c r="C9732" s="57">
        <v>35.0</v>
      </c>
      <c r="D9732" s="268">
        <v>0.708333333333333</v>
      </c>
      <c r="E9732" s="269">
        <v>6.989363965884838E-5</v>
      </c>
      <c r="F9732" s="269">
        <v>5.9391687567450885E-5</v>
      </c>
    </row>
    <row r="9733" ht="14.25" customHeight="1">
      <c r="A9733" s="267">
        <v>43668.0</v>
      </c>
      <c r="B9733" s="57">
        <v>203.0</v>
      </c>
      <c r="C9733" s="57">
        <v>36.0</v>
      </c>
      <c r="D9733" s="268">
        <v>0.729166666666667</v>
      </c>
      <c r="E9733" s="269">
        <v>5.2727967652656284E-5</v>
      </c>
      <c r="F9733" s="269">
        <v>6.029307911569213E-5</v>
      </c>
    </row>
    <row r="9734" ht="14.25" customHeight="1">
      <c r="A9734" s="267">
        <v>43668.0</v>
      </c>
      <c r="B9734" s="57">
        <v>203.0</v>
      </c>
      <c r="C9734" s="57">
        <v>37.0</v>
      </c>
      <c r="D9734" s="268">
        <v>0.75</v>
      </c>
      <c r="E9734" s="269">
        <v>4.129509076865601E-5</v>
      </c>
      <c r="F9734" s="269">
        <v>6.119447066393338E-5</v>
      </c>
    </row>
    <row r="9735" ht="14.25" customHeight="1">
      <c r="A9735" s="267">
        <v>43668.0</v>
      </c>
      <c r="B9735" s="57">
        <v>203.0</v>
      </c>
      <c r="C9735" s="57">
        <v>38.0</v>
      </c>
      <c r="D9735" s="268">
        <v>0.770833333333333</v>
      </c>
      <c r="E9735" s="269">
        <v>2.910548111755822E-5</v>
      </c>
      <c r="F9735" s="269">
        <v>6.229617144511711E-5</v>
      </c>
    </row>
    <row r="9736" ht="14.25" customHeight="1">
      <c r="A9736" s="267">
        <v>43668.0</v>
      </c>
      <c r="B9736" s="57">
        <v>203.0</v>
      </c>
      <c r="C9736" s="57">
        <v>39.0</v>
      </c>
      <c r="D9736" s="268">
        <v>0.791666666666667</v>
      </c>
      <c r="E9736" s="269">
        <v>1.626849388334255E-5</v>
      </c>
      <c r="F9736" s="269">
        <v>6.219601682864587E-5</v>
      </c>
    </row>
    <row r="9737" ht="14.25" customHeight="1">
      <c r="A9737" s="267">
        <v>43668.0</v>
      </c>
      <c r="B9737" s="57">
        <v>203.0</v>
      </c>
      <c r="C9737" s="57">
        <v>40.0</v>
      </c>
      <c r="D9737" s="268">
        <v>0.8125</v>
      </c>
      <c r="E9737" s="269">
        <v>7.084578412536671E-6</v>
      </c>
      <c r="F9737" s="269">
        <v>6.019292449922087E-5</v>
      </c>
    </row>
    <row r="9738" ht="14.25" customHeight="1">
      <c r="A9738" s="267">
        <v>43668.0</v>
      </c>
      <c r="B9738" s="57">
        <v>203.0</v>
      </c>
      <c r="C9738" s="57">
        <v>41.0</v>
      </c>
      <c r="D9738" s="268">
        <v>0.833333333333333</v>
      </c>
      <c r="E9738" s="269">
        <v>4.83406328954349E-6</v>
      </c>
      <c r="F9738" s="269">
        <v>5.959199680039339E-5</v>
      </c>
    </row>
    <row r="9739" ht="14.25" customHeight="1">
      <c r="A9739" s="267">
        <v>43668.0</v>
      </c>
      <c r="B9739" s="57">
        <v>203.0</v>
      </c>
      <c r="C9739" s="57">
        <v>42.0</v>
      </c>
      <c r="D9739" s="268">
        <v>0.854166666666667</v>
      </c>
      <c r="E9739" s="269">
        <v>1.335850097353825E-8</v>
      </c>
      <c r="F9739" s="269">
        <v>5.9992615266278386E-5</v>
      </c>
    </row>
    <row r="9740" ht="14.25" customHeight="1">
      <c r="A9740" s="267">
        <v>43668.0</v>
      </c>
      <c r="B9740" s="57">
        <v>203.0</v>
      </c>
      <c r="C9740" s="57">
        <v>43.0</v>
      </c>
      <c r="D9740" s="268">
        <v>0.875</v>
      </c>
      <c r="E9740" s="269">
        <v>0.0</v>
      </c>
      <c r="F9740" s="269">
        <v>6.199570759570338E-5</v>
      </c>
    </row>
    <row r="9741" ht="14.25" customHeight="1">
      <c r="A9741" s="267">
        <v>43668.0</v>
      </c>
      <c r="B9741" s="57">
        <v>203.0</v>
      </c>
      <c r="C9741" s="57">
        <v>44.0</v>
      </c>
      <c r="D9741" s="268">
        <v>0.895833333333333</v>
      </c>
      <c r="E9741" s="269">
        <v>0.0</v>
      </c>
      <c r="F9741" s="269">
        <v>6.319756299335835E-5</v>
      </c>
    </row>
    <row r="9742" ht="14.25" customHeight="1">
      <c r="A9742" s="267">
        <v>43668.0</v>
      </c>
      <c r="B9742" s="57">
        <v>203.0</v>
      </c>
      <c r="C9742" s="57">
        <v>45.0</v>
      </c>
      <c r="D9742" s="268">
        <v>0.916666666666667</v>
      </c>
      <c r="E9742" s="269">
        <v>0.0</v>
      </c>
      <c r="F9742" s="269">
        <v>6.149493451334712E-5</v>
      </c>
    </row>
    <row r="9743" ht="14.25" customHeight="1">
      <c r="A9743" s="267">
        <v>43668.0</v>
      </c>
      <c r="B9743" s="57">
        <v>203.0</v>
      </c>
      <c r="C9743" s="57">
        <v>46.0</v>
      </c>
      <c r="D9743" s="268">
        <v>0.9375</v>
      </c>
      <c r="E9743" s="269">
        <v>0.0</v>
      </c>
      <c r="F9743" s="269">
        <v>5.758890447096841E-5</v>
      </c>
    </row>
    <row r="9744" ht="14.25" customHeight="1">
      <c r="A9744" s="267">
        <v>43668.0</v>
      </c>
      <c r="B9744" s="57">
        <v>203.0</v>
      </c>
      <c r="C9744" s="57">
        <v>47.0</v>
      </c>
      <c r="D9744" s="268">
        <v>0.958333333333333</v>
      </c>
      <c r="E9744" s="269">
        <v>0.0</v>
      </c>
      <c r="F9744" s="269">
        <v>5.278148288034843E-5</v>
      </c>
    </row>
    <row r="9745" ht="14.25" customHeight="1">
      <c r="A9745" s="267">
        <v>43668.0</v>
      </c>
      <c r="B9745" s="57">
        <v>203.0</v>
      </c>
      <c r="C9745" s="57">
        <v>48.0</v>
      </c>
      <c r="D9745" s="268">
        <v>0.979166666666667</v>
      </c>
      <c r="E9745" s="269">
        <v>0.0</v>
      </c>
      <c r="F9745" s="269">
        <v>4.6471742042659716E-5</v>
      </c>
    </row>
    <row r="9746" ht="14.25" customHeight="1">
      <c r="A9746" s="267">
        <v>43669.0</v>
      </c>
      <c r="B9746" s="57">
        <v>204.0</v>
      </c>
      <c r="C9746" s="57">
        <v>1.0</v>
      </c>
      <c r="D9746" s="268">
        <v>0.0</v>
      </c>
      <c r="E9746" s="269">
        <v>0.0</v>
      </c>
      <c r="F9746" s="269">
        <v>4.436849509676348E-5</v>
      </c>
    </row>
    <row r="9747" ht="14.25" customHeight="1">
      <c r="A9747" s="267">
        <v>43669.0</v>
      </c>
      <c r="B9747" s="57">
        <v>204.0</v>
      </c>
      <c r="C9747" s="57">
        <v>2.0</v>
      </c>
      <c r="D9747" s="268">
        <v>0.020833333333333332</v>
      </c>
      <c r="E9747" s="269">
        <v>0.0</v>
      </c>
      <c r="F9747" s="269">
        <v>3.7457826560247266E-5</v>
      </c>
    </row>
    <row r="9748" ht="14.25" customHeight="1">
      <c r="A9748" s="267">
        <v>43669.0</v>
      </c>
      <c r="B9748" s="57">
        <v>204.0</v>
      </c>
      <c r="C9748" s="57">
        <v>3.0</v>
      </c>
      <c r="D9748" s="268">
        <v>0.0416666666666667</v>
      </c>
      <c r="E9748" s="269">
        <v>0.0</v>
      </c>
      <c r="F9748" s="269">
        <v>3.275055958609855E-5</v>
      </c>
    </row>
    <row r="9749" ht="14.25" customHeight="1">
      <c r="A9749" s="267">
        <v>43669.0</v>
      </c>
      <c r="B9749" s="57">
        <v>204.0</v>
      </c>
      <c r="C9749" s="57">
        <v>4.0</v>
      </c>
      <c r="D9749" s="268">
        <v>0.0625</v>
      </c>
      <c r="E9749" s="269">
        <v>0.0</v>
      </c>
      <c r="F9749" s="269">
        <v>3.054715802373107E-5</v>
      </c>
    </row>
    <row r="9750" ht="14.25" customHeight="1">
      <c r="A9750" s="267">
        <v>43669.0</v>
      </c>
      <c r="B9750" s="57">
        <v>204.0</v>
      </c>
      <c r="C9750" s="57">
        <v>5.0</v>
      </c>
      <c r="D9750" s="268">
        <v>0.0833333333333333</v>
      </c>
      <c r="E9750" s="269">
        <v>0.0</v>
      </c>
      <c r="F9750" s="269">
        <v>2.934530262607607E-5</v>
      </c>
    </row>
    <row r="9751" ht="14.25" customHeight="1">
      <c r="A9751" s="267">
        <v>43669.0</v>
      </c>
      <c r="B9751" s="57">
        <v>204.0</v>
      </c>
      <c r="C9751" s="57">
        <v>6.0</v>
      </c>
      <c r="D9751" s="268">
        <v>0.104166666666667</v>
      </c>
      <c r="E9751" s="269">
        <v>0.0</v>
      </c>
      <c r="F9751" s="269">
        <v>2.7742828762536086E-5</v>
      </c>
    </row>
    <row r="9752" ht="14.25" customHeight="1">
      <c r="A9752" s="267">
        <v>43669.0</v>
      </c>
      <c r="B9752" s="57">
        <v>204.0</v>
      </c>
      <c r="C9752" s="57">
        <v>7.0</v>
      </c>
      <c r="D9752" s="268">
        <v>0.125</v>
      </c>
      <c r="E9752" s="269">
        <v>0.0</v>
      </c>
      <c r="F9752" s="269">
        <v>2.7642674146064832E-5</v>
      </c>
    </row>
    <row r="9753" ht="14.25" customHeight="1">
      <c r="A9753" s="267">
        <v>43669.0</v>
      </c>
      <c r="B9753" s="57">
        <v>204.0</v>
      </c>
      <c r="C9753" s="57">
        <v>8.0</v>
      </c>
      <c r="D9753" s="268">
        <v>0.145833333333333</v>
      </c>
      <c r="E9753" s="269">
        <v>0.0</v>
      </c>
      <c r="F9753" s="269">
        <v>2.744236491312233E-5</v>
      </c>
    </row>
    <row r="9754" ht="14.25" customHeight="1">
      <c r="A9754" s="267">
        <v>43669.0</v>
      </c>
      <c r="B9754" s="57">
        <v>204.0</v>
      </c>
      <c r="C9754" s="57">
        <v>9.0</v>
      </c>
      <c r="D9754" s="268">
        <v>0.166666666666667</v>
      </c>
      <c r="E9754" s="269">
        <v>6.206415774765192E-6</v>
      </c>
      <c r="F9754" s="269">
        <v>2.5639581816639835E-5</v>
      </c>
    </row>
    <row r="9755" ht="14.25" customHeight="1">
      <c r="A9755" s="267">
        <v>43669.0</v>
      </c>
      <c r="B9755" s="57">
        <v>204.0</v>
      </c>
      <c r="C9755" s="57">
        <v>10.0</v>
      </c>
      <c r="D9755" s="268">
        <v>0.1875</v>
      </c>
      <c r="E9755" s="269">
        <v>3.072278174011366E-6</v>
      </c>
      <c r="F9755" s="269">
        <v>2.704174644723733E-5</v>
      </c>
    </row>
    <row r="9756" ht="14.25" customHeight="1">
      <c r="A9756" s="267">
        <v>43669.0</v>
      </c>
      <c r="B9756" s="57">
        <v>204.0</v>
      </c>
      <c r="C9756" s="57">
        <v>11.0</v>
      </c>
      <c r="D9756" s="268">
        <v>0.208333333333333</v>
      </c>
      <c r="E9756" s="269">
        <v>9.269072925397048E-6</v>
      </c>
      <c r="F9756" s="269">
        <v>2.7742828762536086E-5</v>
      </c>
    </row>
    <row r="9757" ht="14.25" customHeight="1">
      <c r="A9757" s="267">
        <v>43669.0</v>
      </c>
      <c r="B9757" s="57">
        <v>204.0</v>
      </c>
      <c r="C9757" s="57">
        <v>12.0</v>
      </c>
      <c r="D9757" s="268">
        <v>0.229166666666667</v>
      </c>
      <c r="E9757" s="269">
        <v>1.8599990676860454E-5</v>
      </c>
      <c r="F9757" s="269">
        <v>2.7943137995478576E-5</v>
      </c>
    </row>
    <row r="9758" ht="14.25" customHeight="1">
      <c r="A9758" s="267">
        <v>43669.0</v>
      </c>
      <c r="B9758" s="57">
        <v>204.0</v>
      </c>
      <c r="C9758" s="57">
        <v>13.0</v>
      </c>
      <c r="D9758" s="268">
        <v>0.25</v>
      </c>
      <c r="E9758" s="269">
        <v>3.251143718934713E-5</v>
      </c>
      <c r="F9758" s="269">
        <v>2.9445457242547322E-5</v>
      </c>
    </row>
    <row r="9759" ht="14.25" customHeight="1">
      <c r="A9759" s="267">
        <v>43669.0</v>
      </c>
      <c r="B9759" s="57">
        <v>204.0</v>
      </c>
      <c r="C9759" s="57">
        <v>14.0</v>
      </c>
      <c r="D9759" s="268">
        <v>0.270833333333333</v>
      </c>
      <c r="E9759" s="269">
        <v>4.6983298499738776E-5</v>
      </c>
      <c r="F9759" s="269">
        <v>2.9946230324903566E-5</v>
      </c>
    </row>
    <row r="9760" ht="14.25" customHeight="1">
      <c r="A9760" s="267">
        <v>43669.0</v>
      </c>
      <c r="B9760" s="57">
        <v>204.0</v>
      </c>
      <c r="C9760" s="57">
        <v>15.0</v>
      </c>
      <c r="D9760" s="268">
        <v>0.291666666666667</v>
      </c>
      <c r="E9760" s="269">
        <v>7.006299252745695E-5</v>
      </c>
      <c r="F9760" s="269">
        <v>3.3852260367282293E-5</v>
      </c>
    </row>
    <row r="9761" ht="14.25" customHeight="1">
      <c r="A9761" s="267">
        <v>43669.0</v>
      </c>
      <c r="B9761" s="57">
        <v>204.0</v>
      </c>
      <c r="C9761" s="57">
        <v>16.0</v>
      </c>
      <c r="D9761" s="268">
        <v>0.3125</v>
      </c>
      <c r="E9761" s="269">
        <v>9.119679672605572E-5</v>
      </c>
      <c r="F9761" s="269">
        <v>4.0061846588499765E-5</v>
      </c>
    </row>
    <row r="9762" ht="14.25" customHeight="1">
      <c r="A9762" s="267">
        <v>43669.0</v>
      </c>
      <c r="B9762" s="57">
        <v>204.0</v>
      </c>
      <c r="C9762" s="57">
        <v>17.0</v>
      </c>
      <c r="D9762" s="268">
        <v>0.333333333333333</v>
      </c>
      <c r="E9762" s="269">
        <v>1.1278226529817306E-4</v>
      </c>
      <c r="F9762" s="269">
        <v>4.6271432809717215E-5</v>
      </c>
    </row>
    <row r="9763" ht="14.25" customHeight="1">
      <c r="A9763" s="267">
        <v>43669.0</v>
      </c>
      <c r="B9763" s="57">
        <v>204.0</v>
      </c>
      <c r="C9763" s="57">
        <v>18.0</v>
      </c>
      <c r="D9763" s="268">
        <v>0.354166666666667</v>
      </c>
      <c r="E9763" s="269">
        <v>1.4903054830569658E-4</v>
      </c>
      <c r="F9763" s="269">
        <v>5.0277617468567196E-5</v>
      </c>
    </row>
    <row r="9764" ht="14.25" customHeight="1">
      <c r="A9764" s="267">
        <v>43669.0</v>
      </c>
      <c r="B9764" s="57">
        <v>204.0</v>
      </c>
      <c r="C9764" s="57">
        <v>19.0</v>
      </c>
      <c r="D9764" s="268">
        <v>0.375</v>
      </c>
      <c r="E9764" s="269">
        <v>1.7904087116782166E-4</v>
      </c>
      <c r="F9764" s="269">
        <v>5.177993671563594E-5</v>
      </c>
    </row>
    <row r="9765" ht="14.25" customHeight="1">
      <c r="A9765" s="267">
        <v>43669.0</v>
      </c>
      <c r="B9765" s="57">
        <v>204.0</v>
      </c>
      <c r="C9765" s="57">
        <v>20.0</v>
      </c>
      <c r="D9765" s="268">
        <v>0.395833333333333</v>
      </c>
      <c r="E9765" s="269">
        <v>1.911139598312787E-4</v>
      </c>
      <c r="F9765" s="269">
        <v>5.4684420593302164E-5</v>
      </c>
    </row>
    <row r="9766" ht="14.25" customHeight="1">
      <c r="A9766" s="267">
        <v>43669.0</v>
      </c>
      <c r="B9766" s="57">
        <v>204.0</v>
      </c>
      <c r="C9766" s="57">
        <v>21.0</v>
      </c>
      <c r="D9766" s="268">
        <v>0.416666666666667</v>
      </c>
      <c r="E9766" s="269">
        <v>2.1383503710041993E-4</v>
      </c>
      <c r="F9766" s="269">
        <v>5.45842659768309E-5</v>
      </c>
    </row>
    <row r="9767" ht="14.25" customHeight="1">
      <c r="A9767" s="267">
        <v>43669.0</v>
      </c>
      <c r="B9767" s="57">
        <v>204.0</v>
      </c>
      <c r="C9767" s="57">
        <v>22.0</v>
      </c>
      <c r="D9767" s="268">
        <v>0.4375</v>
      </c>
      <c r="E9767" s="269">
        <v>1.9800549528165075E-4</v>
      </c>
      <c r="F9767" s="269">
        <v>5.1078854400337184E-5</v>
      </c>
    </row>
    <row r="9768" ht="14.25" customHeight="1">
      <c r="A9768" s="267">
        <v>43669.0</v>
      </c>
      <c r="B9768" s="57">
        <v>204.0</v>
      </c>
      <c r="C9768" s="57">
        <v>23.0</v>
      </c>
      <c r="D9768" s="268">
        <v>0.458333333333333</v>
      </c>
      <c r="E9768" s="269">
        <v>1.9729599969402212E-4</v>
      </c>
      <c r="F9768" s="269">
        <v>5.73885952380259E-5</v>
      </c>
    </row>
    <row r="9769" ht="14.25" customHeight="1">
      <c r="A9769" s="267">
        <v>43669.0</v>
      </c>
      <c r="B9769" s="57">
        <v>204.0</v>
      </c>
      <c r="C9769" s="57">
        <v>24.0</v>
      </c>
      <c r="D9769" s="268">
        <v>0.479166666666667</v>
      </c>
      <c r="E9769" s="269">
        <v>1.9388117052742494E-4</v>
      </c>
      <c r="F9769" s="269">
        <v>4.857498898855595E-5</v>
      </c>
    </row>
    <row r="9770" ht="14.25" customHeight="1">
      <c r="A9770" s="267">
        <v>43669.0</v>
      </c>
      <c r="B9770" s="57">
        <v>204.0</v>
      </c>
      <c r="C9770" s="57">
        <v>25.0</v>
      </c>
      <c r="D9770" s="268">
        <v>0.5</v>
      </c>
      <c r="E9770" s="269">
        <v>2.0911303105249746E-4</v>
      </c>
      <c r="F9770" s="269">
        <v>5.5285348292129665E-5</v>
      </c>
    </row>
    <row r="9771" ht="14.25" customHeight="1">
      <c r="A9771" s="267">
        <v>43669.0</v>
      </c>
      <c r="B9771" s="57">
        <v>204.0</v>
      </c>
      <c r="C9771" s="57">
        <v>26.0</v>
      </c>
      <c r="D9771" s="268">
        <v>0.520833333333333</v>
      </c>
      <c r="E9771" s="269">
        <v>2.0559612883008595E-4</v>
      </c>
      <c r="F9771" s="269">
        <v>4.9977153619153456E-5</v>
      </c>
    </row>
    <row r="9772" ht="14.25" customHeight="1">
      <c r="A9772" s="267">
        <v>43669.0</v>
      </c>
      <c r="B9772" s="57">
        <v>204.0</v>
      </c>
      <c r="C9772" s="57">
        <v>27.0</v>
      </c>
      <c r="D9772" s="268">
        <v>0.541666666666667</v>
      </c>
      <c r="E9772" s="269">
        <v>1.8773469115070568E-4</v>
      </c>
      <c r="F9772" s="269">
        <v>4.9075762070912194E-5</v>
      </c>
    </row>
    <row r="9773" ht="14.25" customHeight="1">
      <c r="A9773" s="267">
        <v>43669.0</v>
      </c>
      <c r="B9773" s="57">
        <v>204.0</v>
      </c>
      <c r="C9773" s="57">
        <v>28.0</v>
      </c>
      <c r="D9773" s="268">
        <v>0.5625</v>
      </c>
      <c r="E9773" s="269">
        <v>2.0732226015692356E-4</v>
      </c>
      <c r="F9773" s="269">
        <v>5.097869978386593E-5</v>
      </c>
    </row>
    <row r="9774" ht="14.25" customHeight="1">
      <c r="A9774" s="267">
        <v>43669.0</v>
      </c>
      <c r="B9774" s="57">
        <v>204.0</v>
      </c>
      <c r="C9774" s="57">
        <v>29.0</v>
      </c>
      <c r="D9774" s="268">
        <v>0.583333333333333</v>
      </c>
      <c r="E9774" s="269">
        <v>1.994217582415781E-4</v>
      </c>
      <c r="F9774" s="269">
        <v>4.8474834372084706E-5</v>
      </c>
    </row>
    <row r="9775" ht="14.25" customHeight="1">
      <c r="A9775" s="267">
        <v>43669.0</v>
      </c>
      <c r="B9775" s="57">
        <v>204.0</v>
      </c>
      <c r="C9775" s="57">
        <v>30.0</v>
      </c>
      <c r="D9775" s="268">
        <v>0.604166666666667</v>
      </c>
      <c r="E9775" s="269">
        <v>1.8825012436229468E-4</v>
      </c>
      <c r="F9775" s="269">
        <v>4.7573442823843464E-5</v>
      </c>
    </row>
    <row r="9776" ht="14.25" customHeight="1">
      <c r="A9776" s="267">
        <v>43669.0</v>
      </c>
      <c r="B9776" s="57">
        <v>204.0</v>
      </c>
      <c r="C9776" s="57">
        <v>31.0</v>
      </c>
      <c r="D9776" s="268">
        <v>0.625</v>
      </c>
      <c r="E9776" s="269">
        <v>1.6160559406117048E-4</v>
      </c>
      <c r="F9776" s="269">
        <v>4.857498898855595E-5</v>
      </c>
    </row>
    <row r="9777" ht="14.25" customHeight="1">
      <c r="A9777" s="267">
        <v>43669.0</v>
      </c>
      <c r="B9777" s="57">
        <v>204.0</v>
      </c>
      <c r="C9777" s="57">
        <v>32.0</v>
      </c>
      <c r="D9777" s="268">
        <v>0.645833333333333</v>
      </c>
      <c r="E9777" s="269">
        <v>1.2867931330858462E-4</v>
      </c>
      <c r="F9777" s="269">
        <v>4.5770659727360954E-5</v>
      </c>
    </row>
    <row r="9778" ht="14.25" customHeight="1">
      <c r="A9778" s="267">
        <v>43669.0</v>
      </c>
      <c r="B9778" s="57">
        <v>204.0</v>
      </c>
      <c r="C9778" s="57">
        <v>33.0</v>
      </c>
      <c r="D9778" s="268">
        <v>0.666666666666667</v>
      </c>
      <c r="E9778" s="269">
        <v>1.1495237433193041E-4</v>
      </c>
      <c r="F9778" s="269">
        <v>4.376756739793598E-5</v>
      </c>
    </row>
    <row r="9779" ht="14.25" customHeight="1">
      <c r="A9779" s="267">
        <v>43669.0</v>
      </c>
      <c r="B9779" s="57">
        <v>204.0</v>
      </c>
      <c r="C9779" s="57">
        <v>34.0</v>
      </c>
      <c r="D9779" s="268">
        <v>0.6875</v>
      </c>
      <c r="E9779" s="269">
        <v>9.852318004064872E-5</v>
      </c>
      <c r="F9779" s="269">
        <v>4.3967876630878485E-5</v>
      </c>
    </row>
    <row r="9780" ht="14.25" customHeight="1">
      <c r="A9780" s="267">
        <v>43669.0</v>
      </c>
      <c r="B9780" s="57">
        <v>204.0</v>
      </c>
      <c r="C9780" s="57">
        <v>35.0</v>
      </c>
      <c r="D9780" s="268">
        <v>0.708333333333333</v>
      </c>
      <c r="E9780" s="269">
        <v>7.72066858575893E-5</v>
      </c>
      <c r="F9780" s="269">
        <v>4.9977153619153456E-5</v>
      </c>
    </row>
    <row r="9781" ht="14.25" customHeight="1">
      <c r="A9781" s="267">
        <v>43669.0</v>
      </c>
      <c r="B9781" s="57">
        <v>204.0</v>
      </c>
      <c r="C9781" s="57">
        <v>36.0</v>
      </c>
      <c r="D9781" s="268">
        <v>0.729166666666667</v>
      </c>
      <c r="E9781" s="269">
        <v>5.891499150671531E-5</v>
      </c>
      <c r="F9781" s="269">
        <v>5.67876675391984E-5</v>
      </c>
    </row>
    <row r="9782" ht="14.25" customHeight="1">
      <c r="A9782" s="267">
        <v>43669.0</v>
      </c>
      <c r="B9782" s="57">
        <v>204.0</v>
      </c>
      <c r="C9782" s="57">
        <v>37.0</v>
      </c>
      <c r="D9782" s="268">
        <v>0.75</v>
      </c>
      <c r="E9782" s="269">
        <v>4.333261764884855E-5</v>
      </c>
      <c r="F9782" s="269">
        <v>5.9191378334508385E-5</v>
      </c>
    </row>
    <row r="9783" ht="14.25" customHeight="1">
      <c r="A9783" s="267">
        <v>43669.0</v>
      </c>
      <c r="B9783" s="57">
        <v>204.0</v>
      </c>
      <c r="C9783" s="57">
        <v>38.0</v>
      </c>
      <c r="D9783" s="268">
        <v>0.770833333333333</v>
      </c>
      <c r="E9783" s="269">
        <v>2.9322308597543757E-5</v>
      </c>
      <c r="F9783" s="269">
        <v>5.4684420593302164E-5</v>
      </c>
    </row>
    <row r="9784" ht="14.25" customHeight="1">
      <c r="A9784" s="267">
        <v>43669.0</v>
      </c>
      <c r="B9784" s="57">
        <v>204.0</v>
      </c>
      <c r="C9784" s="57">
        <v>39.0</v>
      </c>
      <c r="D9784" s="268">
        <v>0.791666666666667</v>
      </c>
      <c r="E9784" s="269">
        <v>1.765009681471439E-5</v>
      </c>
      <c r="F9784" s="269">
        <v>6.179539836276087E-5</v>
      </c>
    </row>
    <row r="9785" ht="14.25" customHeight="1">
      <c r="A9785" s="267">
        <v>43669.0</v>
      </c>
      <c r="B9785" s="57">
        <v>204.0</v>
      </c>
      <c r="C9785" s="57">
        <v>40.0</v>
      </c>
      <c r="D9785" s="268">
        <v>0.8125</v>
      </c>
      <c r="E9785" s="269">
        <v>6.263107511777689E-6</v>
      </c>
      <c r="F9785" s="269">
        <v>5.418364751094592E-5</v>
      </c>
    </row>
    <row r="9786" ht="14.25" customHeight="1">
      <c r="A9786" s="267">
        <v>43669.0</v>
      </c>
      <c r="B9786" s="57">
        <v>204.0</v>
      </c>
      <c r="C9786" s="57">
        <v>41.0</v>
      </c>
      <c r="D9786" s="268">
        <v>0.833333333333333</v>
      </c>
      <c r="E9786" s="269">
        <v>3.0216194092073524E-6</v>
      </c>
      <c r="F9786" s="269">
        <v>5.6887822155669654E-5</v>
      </c>
    </row>
    <row r="9787" ht="14.25" customHeight="1">
      <c r="A9787" s="267">
        <v>43669.0</v>
      </c>
      <c r="B9787" s="57">
        <v>204.0</v>
      </c>
      <c r="C9787" s="57">
        <v>42.0</v>
      </c>
      <c r="D9787" s="268">
        <v>0.854166666666667</v>
      </c>
      <c r="E9787" s="269">
        <v>1.6604491864304553E-8</v>
      </c>
      <c r="F9787" s="269">
        <v>5.7088131388612155E-5</v>
      </c>
    </row>
    <row r="9788" ht="14.25" customHeight="1">
      <c r="A9788" s="267">
        <v>43669.0</v>
      </c>
      <c r="B9788" s="57">
        <v>204.0</v>
      </c>
      <c r="C9788" s="57">
        <v>43.0</v>
      </c>
      <c r="D9788" s="268">
        <v>0.875</v>
      </c>
      <c r="E9788" s="269">
        <v>0.0</v>
      </c>
      <c r="F9788" s="269">
        <v>5.668751292272716E-5</v>
      </c>
    </row>
    <row r="9789" ht="14.25" customHeight="1">
      <c r="A9789" s="267">
        <v>43669.0</v>
      </c>
      <c r="B9789" s="57">
        <v>204.0</v>
      </c>
      <c r="C9789" s="57">
        <v>44.0</v>
      </c>
      <c r="D9789" s="268">
        <v>0.895833333333333</v>
      </c>
      <c r="E9789" s="269">
        <v>0.0</v>
      </c>
      <c r="F9789" s="269">
        <v>5.879075986862339E-5</v>
      </c>
    </row>
    <row r="9790" ht="14.25" customHeight="1">
      <c r="A9790" s="267">
        <v>43669.0</v>
      </c>
      <c r="B9790" s="57">
        <v>204.0</v>
      </c>
      <c r="C9790" s="57">
        <v>45.0</v>
      </c>
      <c r="D9790" s="268">
        <v>0.916666666666667</v>
      </c>
      <c r="E9790" s="269">
        <v>0.0</v>
      </c>
      <c r="F9790" s="269">
        <v>5.558581214154341E-5</v>
      </c>
    </row>
    <row r="9791" ht="14.25" customHeight="1">
      <c r="A9791" s="267">
        <v>43669.0</v>
      </c>
      <c r="B9791" s="57">
        <v>204.0</v>
      </c>
      <c r="C9791" s="57">
        <v>46.0</v>
      </c>
      <c r="D9791" s="268">
        <v>0.9375</v>
      </c>
      <c r="E9791" s="269">
        <v>0.0</v>
      </c>
      <c r="F9791" s="269">
        <v>5.218055518152093E-5</v>
      </c>
    </row>
    <row r="9792" ht="14.25" customHeight="1">
      <c r="A9792" s="267">
        <v>43669.0</v>
      </c>
      <c r="B9792" s="57">
        <v>204.0</v>
      </c>
      <c r="C9792" s="57">
        <v>47.0</v>
      </c>
      <c r="D9792" s="268">
        <v>0.958333333333333</v>
      </c>
      <c r="E9792" s="269">
        <v>0.0</v>
      </c>
      <c r="F9792" s="269">
        <v>5.047792670150969E-5</v>
      </c>
    </row>
    <row r="9793" ht="14.25" customHeight="1">
      <c r="A9793" s="267">
        <v>43669.0</v>
      </c>
      <c r="B9793" s="57">
        <v>204.0</v>
      </c>
      <c r="C9793" s="57">
        <v>48.0</v>
      </c>
      <c r="D9793" s="268">
        <v>0.979166666666667</v>
      </c>
      <c r="E9793" s="269">
        <v>0.0</v>
      </c>
      <c r="F9793" s="269">
        <v>4.326679431557974E-5</v>
      </c>
    </row>
    <row r="9794" ht="14.25" customHeight="1">
      <c r="A9794" s="267">
        <v>43670.0</v>
      </c>
      <c r="B9794" s="57">
        <v>205.0</v>
      </c>
      <c r="C9794" s="57">
        <v>1.0</v>
      </c>
      <c r="D9794" s="268">
        <v>0.0</v>
      </c>
      <c r="E9794" s="269">
        <v>0.0</v>
      </c>
      <c r="F9794" s="269">
        <v>3.795859964260352E-5</v>
      </c>
    </row>
    <row r="9795" ht="14.25" customHeight="1">
      <c r="A9795" s="267">
        <v>43670.0</v>
      </c>
      <c r="B9795" s="57">
        <v>205.0</v>
      </c>
      <c r="C9795" s="57">
        <v>2.0</v>
      </c>
      <c r="D9795" s="268">
        <v>0.020833333333333332</v>
      </c>
      <c r="E9795" s="269">
        <v>0.0</v>
      </c>
      <c r="F9795" s="269">
        <v>3.485380653199478E-5</v>
      </c>
    </row>
    <row r="9796" ht="14.25" customHeight="1">
      <c r="A9796" s="267">
        <v>43670.0</v>
      </c>
      <c r="B9796" s="57">
        <v>205.0</v>
      </c>
      <c r="C9796" s="57">
        <v>3.0</v>
      </c>
      <c r="D9796" s="268">
        <v>0.0416666666666667</v>
      </c>
      <c r="E9796" s="269">
        <v>0.0</v>
      </c>
      <c r="F9796" s="269">
        <v>3.335148728492605E-5</v>
      </c>
    </row>
    <row r="9797" ht="14.25" customHeight="1">
      <c r="A9797" s="267">
        <v>43670.0</v>
      </c>
      <c r="B9797" s="57">
        <v>205.0</v>
      </c>
      <c r="C9797" s="57">
        <v>4.0</v>
      </c>
      <c r="D9797" s="268">
        <v>0.0625</v>
      </c>
      <c r="E9797" s="269">
        <v>0.0</v>
      </c>
      <c r="F9797" s="269">
        <v>3.134839495550106E-5</v>
      </c>
    </row>
    <row r="9798" ht="14.25" customHeight="1">
      <c r="A9798" s="267">
        <v>43670.0</v>
      </c>
      <c r="B9798" s="57">
        <v>205.0</v>
      </c>
      <c r="C9798" s="57">
        <v>5.0</v>
      </c>
      <c r="D9798" s="268">
        <v>0.0833333333333333</v>
      </c>
      <c r="E9798" s="269">
        <v>0.0</v>
      </c>
      <c r="F9798" s="269">
        <v>2.9645766475489823E-5</v>
      </c>
    </row>
    <row r="9799" ht="14.25" customHeight="1">
      <c r="A9799" s="267">
        <v>43670.0</v>
      </c>
      <c r="B9799" s="57">
        <v>205.0</v>
      </c>
      <c r="C9799" s="57">
        <v>6.0</v>
      </c>
      <c r="D9799" s="268">
        <v>0.104166666666667</v>
      </c>
      <c r="E9799" s="269">
        <v>0.0</v>
      </c>
      <c r="F9799" s="269">
        <v>2.884452954371982E-5</v>
      </c>
    </row>
    <row r="9800" ht="14.25" customHeight="1">
      <c r="A9800" s="267">
        <v>43670.0</v>
      </c>
      <c r="B9800" s="57">
        <v>205.0</v>
      </c>
      <c r="C9800" s="57">
        <v>7.0</v>
      </c>
      <c r="D9800" s="268">
        <v>0.125</v>
      </c>
      <c r="E9800" s="269">
        <v>0.0</v>
      </c>
      <c r="F9800" s="269">
        <v>2.8243601844892327E-5</v>
      </c>
    </row>
    <row r="9801" ht="14.25" customHeight="1">
      <c r="A9801" s="267">
        <v>43670.0</v>
      </c>
      <c r="B9801" s="57">
        <v>205.0</v>
      </c>
      <c r="C9801" s="57">
        <v>8.0</v>
      </c>
      <c r="D9801" s="268">
        <v>0.145833333333333</v>
      </c>
      <c r="E9801" s="269">
        <v>0.0</v>
      </c>
      <c r="F9801" s="269">
        <v>2.724205568017983E-5</v>
      </c>
    </row>
    <row r="9802" ht="14.25" customHeight="1">
      <c r="A9802" s="267">
        <v>43670.0</v>
      </c>
      <c r="B9802" s="57">
        <v>205.0</v>
      </c>
      <c r="C9802" s="57">
        <v>9.0</v>
      </c>
      <c r="D9802" s="268">
        <v>0.166666666666667</v>
      </c>
      <c r="E9802" s="269">
        <v>1.6856931733930154E-6</v>
      </c>
      <c r="F9802" s="269">
        <v>2.654097336488109E-5</v>
      </c>
    </row>
    <row r="9803" ht="14.25" customHeight="1">
      <c r="A9803" s="267">
        <v>43670.0</v>
      </c>
      <c r="B9803" s="57">
        <v>205.0</v>
      </c>
      <c r="C9803" s="57">
        <v>10.0</v>
      </c>
      <c r="D9803" s="268">
        <v>0.1875</v>
      </c>
      <c r="E9803" s="269">
        <v>3.993041874901672E-6</v>
      </c>
      <c r="F9803" s="269">
        <v>2.6641127981352337E-5</v>
      </c>
    </row>
    <row r="9804" ht="14.25" customHeight="1">
      <c r="A9804" s="267">
        <v>43670.0</v>
      </c>
      <c r="B9804" s="57">
        <v>205.0</v>
      </c>
      <c r="C9804" s="57">
        <v>11.0</v>
      </c>
      <c r="D9804" s="268">
        <v>0.208333333333333</v>
      </c>
      <c r="E9804" s="269">
        <v>1.1134947083942921E-5</v>
      </c>
      <c r="F9804" s="269">
        <v>2.674128259782358E-5</v>
      </c>
    </row>
    <row r="9805" ht="14.25" customHeight="1">
      <c r="A9805" s="267">
        <v>43670.0</v>
      </c>
      <c r="B9805" s="57">
        <v>205.0</v>
      </c>
      <c r="C9805" s="57">
        <v>12.0</v>
      </c>
      <c r="D9805" s="268">
        <v>0.229166666666667</v>
      </c>
      <c r="E9805" s="269">
        <v>2.137612914007038E-5</v>
      </c>
      <c r="F9805" s="269">
        <v>2.8243601844892327E-5</v>
      </c>
    </row>
    <row r="9806" ht="14.25" customHeight="1">
      <c r="A9806" s="267">
        <v>43670.0</v>
      </c>
      <c r="B9806" s="57">
        <v>205.0</v>
      </c>
      <c r="C9806" s="57">
        <v>13.0</v>
      </c>
      <c r="D9806" s="268">
        <v>0.25</v>
      </c>
      <c r="E9806" s="269">
        <v>3.869025955510102E-5</v>
      </c>
      <c r="F9806" s="269">
        <v>2.884452954371982E-5</v>
      </c>
    </row>
    <row r="9807" ht="14.25" customHeight="1">
      <c r="A9807" s="267">
        <v>43670.0</v>
      </c>
      <c r="B9807" s="57">
        <v>205.0</v>
      </c>
      <c r="C9807" s="57">
        <v>14.0</v>
      </c>
      <c r="D9807" s="268">
        <v>0.270833333333333</v>
      </c>
      <c r="E9807" s="269">
        <v>6.021736065728924E-5</v>
      </c>
      <c r="F9807" s="269">
        <v>3.064731264020231E-5</v>
      </c>
    </row>
    <row r="9808" ht="14.25" customHeight="1">
      <c r="A9808" s="267">
        <v>43670.0</v>
      </c>
      <c r="B9808" s="57">
        <v>205.0</v>
      </c>
      <c r="C9808" s="57">
        <v>15.0</v>
      </c>
      <c r="D9808" s="268">
        <v>0.291666666666667</v>
      </c>
      <c r="E9808" s="269">
        <v>8.615695045131016E-5</v>
      </c>
      <c r="F9808" s="269">
        <v>3.405256960022479E-5</v>
      </c>
    </row>
    <row r="9809" ht="14.25" customHeight="1">
      <c r="A9809" s="267">
        <v>43670.0</v>
      </c>
      <c r="B9809" s="57">
        <v>205.0</v>
      </c>
      <c r="C9809" s="57">
        <v>16.0</v>
      </c>
      <c r="D9809" s="268">
        <v>0.3125</v>
      </c>
      <c r="E9809" s="269">
        <v>1.1867756073533607E-4</v>
      </c>
      <c r="F9809" s="269">
        <v>3.996169197202851E-5</v>
      </c>
    </row>
    <row r="9810" ht="14.25" customHeight="1">
      <c r="A9810" s="267">
        <v>43670.0</v>
      </c>
      <c r="B9810" s="57">
        <v>205.0</v>
      </c>
      <c r="C9810" s="57">
        <v>17.0</v>
      </c>
      <c r="D9810" s="268">
        <v>0.333333333333333</v>
      </c>
      <c r="E9810" s="269">
        <v>1.4857175799421547E-4</v>
      </c>
      <c r="F9810" s="269">
        <v>4.476911356264847E-5</v>
      </c>
    </row>
    <row r="9811" ht="14.25" customHeight="1">
      <c r="A9811" s="267">
        <v>43670.0</v>
      </c>
      <c r="B9811" s="57">
        <v>205.0</v>
      </c>
      <c r="C9811" s="57">
        <v>18.0</v>
      </c>
      <c r="D9811" s="268">
        <v>0.354166666666667</v>
      </c>
      <c r="E9811" s="269">
        <v>1.772619356280127E-4</v>
      </c>
      <c r="F9811" s="269">
        <v>4.8675143605027206E-5</v>
      </c>
    </row>
    <row r="9812" ht="14.25" customHeight="1">
      <c r="A9812" s="267">
        <v>43670.0</v>
      </c>
      <c r="B9812" s="57">
        <v>205.0</v>
      </c>
      <c r="C9812" s="57">
        <v>19.0</v>
      </c>
      <c r="D9812" s="268">
        <v>0.375</v>
      </c>
      <c r="E9812" s="269">
        <v>1.8851400129636363E-4</v>
      </c>
      <c r="F9812" s="269">
        <v>5.0277617468567196E-5</v>
      </c>
    </row>
    <row r="9813" ht="14.25" customHeight="1">
      <c r="A9813" s="267">
        <v>43670.0</v>
      </c>
      <c r="B9813" s="57">
        <v>205.0</v>
      </c>
      <c r="C9813" s="57">
        <v>20.0</v>
      </c>
      <c r="D9813" s="268">
        <v>0.395833333333333</v>
      </c>
      <c r="E9813" s="269">
        <v>2.1430613479369912E-4</v>
      </c>
      <c r="F9813" s="269">
        <v>5.588627599095715E-5</v>
      </c>
    </row>
    <row r="9814" ht="14.25" customHeight="1">
      <c r="A9814" s="267">
        <v>43670.0</v>
      </c>
      <c r="B9814" s="57">
        <v>205.0</v>
      </c>
      <c r="C9814" s="57">
        <v>21.0</v>
      </c>
      <c r="D9814" s="268">
        <v>0.416666666666667</v>
      </c>
      <c r="E9814" s="269">
        <v>2.201603225527685E-4</v>
      </c>
      <c r="F9814" s="269">
        <v>6.0092769882749627E-5</v>
      </c>
    </row>
    <row r="9815" ht="14.25" customHeight="1">
      <c r="A9815" s="267">
        <v>43670.0</v>
      </c>
      <c r="B9815" s="57">
        <v>205.0</v>
      </c>
      <c r="C9815" s="57">
        <v>22.0</v>
      </c>
      <c r="D9815" s="268">
        <v>0.4375</v>
      </c>
      <c r="E9815" s="269">
        <v>2.0888533492653138E-4</v>
      </c>
      <c r="F9815" s="269">
        <v>5.949184218392214E-5</v>
      </c>
    </row>
    <row r="9816" ht="14.25" customHeight="1">
      <c r="A9816" s="267">
        <v>43670.0</v>
      </c>
      <c r="B9816" s="57">
        <v>205.0</v>
      </c>
      <c r="C9816" s="57">
        <v>23.0</v>
      </c>
      <c r="D9816" s="268">
        <v>0.458333333333333</v>
      </c>
      <c r="E9816" s="269">
        <v>2.0285932367798424E-4</v>
      </c>
      <c r="F9816" s="269">
        <v>5.6387049073313414E-5</v>
      </c>
    </row>
    <row r="9817" ht="14.25" customHeight="1">
      <c r="A9817" s="267">
        <v>43670.0</v>
      </c>
      <c r="B9817" s="57">
        <v>205.0</v>
      </c>
      <c r="C9817" s="57">
        <v>24.0</v>
      </c>
      <c r="D9817" s="268">
        <v>0.479166666666667</v>
      </c>
      <c r="E9817" s="269">
        <v>2.0359224409947945E-4</v>
      </c>
      <c r="F9817" s="269">
        <v>5.608658522389965E-5</v>
      </c>
    </row>
    <row r="9818" ht="14.25" customHeight="1">
      <c r="A9818" s="267">
        <v>43670.0</v>
      </c>
      <c r="B9818" s="57">
        <v>205.0</v>
      </c>
      <c r="C9818" s="57">
        <v>25.0</v>
      </c>
      <c r="D9818" s="268">
        <v>0.5</v>
      </c>
      <c r="E9818" s="269">
        <v>2.0647459849381687E-4</v>
      </c>
      <c r="F9818" s="269">
        <v>5.728844062155465E-5</v>
      </c>
    </row>
    <row r="9819" ht="14.25" customHeight="1">
      <c r="A9819" s="267">
        <v>43670.0</v>
      </c>
      <c r="B9819" s="57">
        <v>205.0</v>
      </c>
      <c r="C9819" s="57">
        <v>26.0</v>
      </c>
      <c r="D9819" s="268">
        <v>0.520833333333333</v>
      </c>
      <c r="E9819" s="269">
        <v>2.1927087256471583E-4</v>
      </c>
      <c r="F9819" s="269">
        <v>6.0092769882749627E-5</v>
      </c>
    </row>
    <row r="9820" ht="14.25" customHeight="1">
      <c r="A9820" s="267">
        <v>43670.0</v>
      </c>
      <c r="B9820" s="57">
        <v>205.0</v>
      </c>
      <c r="C9820" s="57">
        <v>27.0</v>
      </c>
      <c r="D9820" s="268">
        <v>0.541666666666667</v>
      </c>
      <c r="E9820" s="269">
        <v>2.330681210105292E-4</v>
      </c>
      <c r="F9820" s="269">
        <v>6.0793852198048374E-5</v>
      </c>
    </row>
    <row r="9821" ht="14.25" customHeight="1">
      <c r="A9821" s="267">
        <v>43670.0</v>
      </c>
      <c r="B9821" s="57">
        <v>205.0</v>
      </c>
      <c r="C9821" s="57">
        <v>28.0</v>
      </c>
      <c r="D9821" s="268">
        <v>0.5625</v>
      </c>
      <c r="E9821" s="269">
        <v>2.3180388151027573E-4</v>
      </c>
      <c r="F9821" s="269">
        <v>5.8991069101565885E-5</v>
      </c>
    </row>
    <row r="9822" ht="14.25" customHeight="1">
      <c r="A9822" s="267">
        <v>43670.0</v>
      </c>
      <c r="B9822" s="57">
        <v>205.0</v>
      </c>
      <c r="C9822" s="57">
        <v>29.0</v>
      </c>
      <c r="D9822" s="268">
        <v>0.583333333333333</v>
      </c>
      <c r="E9822" s="269">
        <v>2.2134300766203923E-4</v>
      </c>
      <c r="F9822" s="269">
        <v>5.5085039059187164E-5</v>
      </c>
    </row>
    <row r="9823" ht="14.25" customHeight="1">
      <c r="A9823" s="267">
        <v>43670.0</v>
      </c>
      <c r="B9823" s="57">
        <v>205.0</v>
      </c>
      <c r="C9823" s="57">
        <v>30.0</v>
      </c>
      <c r="D9823" s="268">
        <v>0.604166666666667</v>
      </c>
      <c r="E9823" s="269">
        <v>2.0644323072636578E-4</v>
      </c>
      <c r="F9823" s="269">
        <v>5.668751292272716E-5</v>
      </c>
    </row>
    <row r="9824" ht="14.25" customHeight="1">
      <c r="A9824" s="267">
        <v>43670.0</v>
      </c>
      <c r="B9824" s="57">
        <v>205.0</v>
      </c>
      <c r="C9824" s="57">
        <v>31.0</v>
      </c>
      <c r="D9824" s="268">
        <v>0.625</v>
      </c>
      <c r="E9824" s="269">
        <v>1.863417546640504E-4</v>
      </c>
      <c r="F9824" s="269">
        <v>6.0393233732163374E-5</v>
      </c>
    </row>
    <row r="9825" ht="14.25" customHeight="1">
      <c r="A9825" s="267">
        <v>43670.0</v>
      </c>
      <c r="B9825" s="57">
        <v>205.0</v>
      </c>
      <c r="C9825" s="57">
        <v>32.0</v>
      </c>
      <c r="D9825" s="268">
        <v>0.645833333333333</v>
      </c>
      <c r="E9825" s="269">
        <v>1.5492658773510126E-4</v>
      </c>
      <c r="F9825" s="269">
        <v>5.768905908743964E-5</v>
      </c>
    </row>
    <row r="9826" ht="14.25" customHeight="1">
      <c r="A9826" s="267">
        <v>43670.0</v>
      </c>
      <c r="B9826" s="57">
        <v>205.0</v>
      </c>
      <c r="C9826" s="57">
        <v>33.0</v>
      </c>
      <c r="D9826" s="268">
        <v>0.666666666666667</v>
      </c>
      <c r="E9826" s="269">
        <v>1.3289452180781825E-4</v>
      </c>
      <c r="F9826" s="269">
        <v>5.8390141402738404E-5</v>
      </c>
    </row>
    <row r="9827" ht="14.25" customHeight="1">
      <c r="A9827" s="267">
        <v>43670.0</v>
      </c>
      <c r="B9827" s="57">
        <v>205.0</v>
      </c>
      <c r="C9827" s="57">
        <v>34.0</v>
      </c>
      <c r="D9827" s="268">
        <v>0.6875</v>
      </c>
      <c r="E9827" s="269">
        <v>1.1357459995034912E-4</v>
      </c>
      <c r="F9827" s="269">
        <v>5.959199680039339E-5</v>
      </c>
    </row>
    <row r="9828" ht="14.25" customHeight="1">
      <c r="A9828" s="267">
        <v>43670.0</v>
      </c>
      <c r="B9828" s="57">
        <v>205.0</v>
      </c>
      <c r="C9828" s="57">
        <v>35.0</v>
      </c>
      <c r="D9828" s="268">
        <v>0.708333333333333</v>
      </c>
      <c r="E9828" s="269">
        <v>8.242426535866729E-5</v>
      </c>
      <c r="F9828" s="269">
        <v>6.61020468710246E-5</v>
      </c>
    </row>
    <row r="9829" ht="14.25" customHeight="1">
      <c r="A9829" s="267">
        <v>43670.0</v>
      </c>
      <c r="B9829" s="57">
        <v>205.0</v>
      </c>
      <c r="C9829" s="57">
        <v>36.0</v>
      </c>
      <c r="D9829" s="268">
        <v>0.729166666666667</v>
      </c>
      <c r="E9829" s="269">
        <v>6.048912244180843E-5</v>
      </c>
      <c r="F9829" s="269">
        <v>7.191101462635705E-5</v>
      </c>
    </row>
    <row r="9830" ht="14.25" customHeight="1">
      <c r="A9830" s="267">
        <v>43670.0</v>
      </c>
      <c r="B9830" s="57">
        <v>205.0</v>
      </c>
      <c r="C9830" s="57">
        <v>37.0</v>
      </c>
      <c r="D9830" s="268">
        <v>0.75</v>
      </c>
      <c r="E9830" s="269">
        <v>4.436161786813285E-5</v>
      </c>
      <c r="F9830" s="269">
        <v>6.970761306398956E-5</v>
      </c>
    </row>
    <row r="9831" ht="14.25" customHeight="1">
      <c r="A9831" s="267">
        <v>43670.0</v>
      </c>
      <c r="B9831" s="57">
        <v>205.0</v>
      </c>
      <c r="C9831" s="57">
        <v>38.0</v>
      </c>
      <c r="D9831" s="268">
        <v>0.770833333333333</v>
      </c>
      <c r="E9831" s="269">
        <v>2.676253032509041E-5</v>
      </c>
      <c r="F9831" s="269">
        <v>6.409895454159961E-5</v>
      </c>
    </row>
    <row r="9832" ht="14.25" customHeight="1">
      <c r="A9832" s="267">
        <v>43670.0</v>
      </c>
      <c r="B9832" s="57">
        <v>205.0</v>
      </c>
      <c r="C9832" s="57">
        <v>39.0</v>
      </c>
      <c r="D9832" s="268">
        <v>0.791666666666667</v>
      </c>
      <c r="E9832" s="269">
        <v>1.4671493030716345E-5</v>
      </c>
      <c r="F9832" s="269">
        <v>6.660281995338085E-5</v>
      </c>
    </row>
    <row r="9833" ht="14.25" customHeight="1">
      <c r="A9833" s="267">
        <v>43670.0</v>
      </c>
      <c r="B9833" s="57">
        <v>205.0</v>
      </c>
      <c r="C9833" s="57">
        <v>40.0</v>
      </c>
      <c r="D9833" s="268">
        <v>0.8125</v>
      </c>
      <c r="E9833" s="269">
        <v>5.539759322853173E-6</v>
      </c>
      <c r="F9833" s="269">
        <v>6.0894006814519635E-5</v>
      </c>
    </row>
    <row r="9834" ht="14.25" customHeight="1">
      <c r="A9834" s="267">
        <v>43670.0</v>
      </c>
      <c r="B9834" s="57">
        <v>205.0</v>
      </c>
      <c r="C9834" s="57">
        <v>41.0</v>
      </c>
      <c r="D9834" s="268">
        <v>0.833333333333333</v>
      </c>
      <c r="E9834" s="269">
        <v>1.1034519461146307E-6</v>
      </c>
      <c r="F9834" s="269">
        <v>6.0894006814519635E-5</v>
      </c>
    </row>
    <row r="9835" ht="14.25" customHeight="1">
      <c r="A9835" s="267">
        <v>43670.0</v>
      </c>
      <c r="B9835" s="57">
        <v>205.0</v>
      </c>
      <c r="C9835" s="57">
        <v>42.0</v>
      </c>
      <c r="D9835" s="268">
        <v>0.854166666666667</v>
      </c>
      <c r="E9835" s="269">
        <v>1.0611893296735993E-8</v>
      </c>
      <c r="F9835" s="269">
        <v>6.34980268427721E-5</v>
      </c>
    </row>
    <row r="9836" ht="14.25" customHeight="1">
      <c r="A9836" s="267">
        <v>43670.0</v>
      </c>
      <c r="B9836" s="57">
        <v>205.0</v>
      </c>
      <c r="C9836" s="57">
        <v>43.0</v>
      </c>
      <c r="D9836" s="268">
        <v>0.875</v>
      </c>
      <c r="E9836" s="269">
        <v>0.0</v>
      </c>
      <c r="F9836" s="269">
        <v>6.249648067805962E-5</v>
      </c>
    </row>
    <row r="9837" ht="14.25" customHeight="1">
      <c r="A9837" s="267">
        <v>43670.0</v>
      </c>
      <c r="B9837" s="57">
        <v>205.0</v>
      </c>
      <c r="C9837" s="57">
        <v>44.0</v>
      </c>
      <c r="D9837" s="268">
        <v>0.895833333333333</v>
      </c>
      <c r="E9837" s="269">
        <v>0.0</v>
      </c>
      <c r="F9837" s="269">
        <v>6.059354296510588E-5</v>
      </c>
    </row>
    <row r="9838" ht="14.25" customHeight="1">
      <c r="A9838" s="267">
        <v>43670.0</v>
      </c>
      <c r="B9838" s="57">
        <v>205.0</v>
      </c>
      <c r="C9838" s="57">
        <v>45.0</v>
      </c>
      <c r="D9838" s="268">
        <v>0.916666666666667</v>
      </c>
      <c r="E9838" s="269">
        <v>0.0</v>
      </c>
      <c r="F9838" s="269">
        <v>6.069369758157713E-5</v>
      </c>
    </row>
    <row r="9839" ht="14.25" customHeight="1">
      <c r="A9839" s="267">
        <v>43670.0</v>
      </c>
      <c r="B9839" s="57">
        <v>205.0</v>
      </c>
      <c r="C9839" s="57">
        <v>46.0</v>
      </c>
      <c r="D9839" s="268">
        <v>0.9375</v>
      </c>
      <c r="E9839" s="269">
        <v>0.0</v>
      </c>
      <c r="F9839" s="269">
        <v>5.81898321697959E-5</v>
      </c>
    </row>
    <row r="9840" ht="14.25" customHeight="1">
      <c r="A9840" s="267">
        <v>43670.0</v>
      </c>
      <c r="B9840" s="57">
        <v>205.0</v>
      </c>
      <c r="C9840" s="57">
        <v>47.0</v>
      </c>
      <c r="D9840" s="268">
        <v>0.958333333333333</v>
      </c>
      <c r="E9840" s="269">
        <v>0.0</v>
      </c>
      <c r="F9840" s="269">
        <v>4.8675143605027206E-5</v>
      </c>
    </row>
    <row r="9841" ht="14.25" customHeight="1">
      <c r="A9841" s="267">
        <v>43670.0</v>
      </c>
      <c r="B9841" s="57">
        <v>205.0</v>
      </c>
      <c r="C9841" s="57">
        <v>48.0</v>
      </c>
      <c r="D9841" s="268">
        <v>0.979166666666667</v>
      </c>
      <c r="E9841" s="269">
        <v>0.0</v>
      </c>
      <c r="F9841" s="269">
        <v>4.0662774287327245E-5</v>
      </c>
    </row>
    <row r="9842" ht="14.25" customHeight="1">
      <c r="A9842" s="267">
        <v>43671.0</v>
      </c>
      <c r="B9842" s="57">
        <v>206.0</v>
      </c>
      <c r="C9842" s="57">
        <v>1.0</v>
      </c>
      <c r="D9842" s="268">
        <v>0.0</v>
      </c>
      <c r="E9842" s="269">
        <v>0.0</v>
      </c>
      <c r="F9842" s="269">
        <v>3.7457826560247266E-5</v>
      </c>
    </row>
    <row r="9843" ht="14.25" customHeight="1">
      <c r="A9843" s="267">
        <v>43671.0</v>
      </c>
      <c r="B9843" s="57">
        <v>206.0</v>
      </c>
      <c r="C9843" s="57">
        <v>2.0</v>
      </c>
      <c r="D9843" s="268">
        <v>0.020833333333333332</v>
      </c>
      <c r="E9843" s="269">
        <v>0.0</v>
      </c>
      <c r="F9843" s="269">
        <v>3.335148728492605E-5</v>
      </c>
    </row>
    <row r="9844" ht="14.25" customHeight="1">
      <c r="A9844" s="267">
        <v>43671.0</v>
      </c>
      <c r="B9844" s="57">
        <v>206.0</v>
      </c>
      <c r="C9844" s="57">
        <v>3.0</v>
      </c>
      <c r="D9844" s="268">
        <v>0.0416666666666667</v>
      </c>
      <c r="E9844" s="269">
        <v>0.0</v>
      </c>
      <c r="F9844" s="269">
        <v>3.124824033902981E-5</v>
      </c>
    </row>
    <row r="9845" ht="14.25" customHeight="1">
      <c r="A9845" s="267">
        <v>43671.0</v>
      </c>
      <c r="B9845" s="57">
        <v>206.0</v>
      </c>
      <c r="C9845" s="57">
        <v>4.0</v>
      </c>
      <c r="D9845" s="268">
        <v>0.0625</v>
      </c>
      <c r="E9845" s="269">
        <v>0.0</v>
      </c>
      <c r="F9845" s="269">
        <v>2.9245148009604822E-5</v>
      </c>
    </row>
    <row r="9846" ht="14.25" customHeight="1">
      <c r="A9846" s="267">
        <v>43671.0</v>
      </c>
      <c r="B9846" s="57">
        <v>206.0</v>
      </c>
      <c r="C9846" s="57">
        <v>5.0</v>
      </c>
      <c r="D9846" s="268">
        <v>0.0833333333333333</v>
      </c>
      <c r="E9846" s="269">
        <v>0.0</v>
      </c>
      <c r="F9846" s="269">
        <v>2.7642674146064832E-5</v>
      </c>
    </row>
    <row r="9847" ht="14.25" customHeight="1">
      <c r="A9847" s="267">
        <v>43671.0</v>
      </c>
      <c r="B9847" s="57">
        <v>206.0</v>
      </c>
      <c r="C9847" s="57">
        <v>6.0</v>
      </c>
      <c r="D9847" s="268">
        <v>0.104166666666667</v>
      </c>
      <c r="E9847" s="269">
        <v>0.0</v>
      </c>
      <c r="F9847" s="269">
        <v>2.724205568017983E-5</v>
      </c>
    </row>
    <row r="9848" ht="14.25" customHeight="1">
      <c r="A9848" s="267">
        <v>43671.0</v>
      </c>
      <c r="B9848" s="57">
        <v>206.0</v>
      </c>
      <c r="C9848" s="57">
        <v>7.0</v>
      </c>
      <c r="D9848" s="268">
        <v>0.125</v>
      </c>
      <c r="E9848" s="269">
        <v>0.0</v>
      </c>
      <c r="F9848" s="269">
        <v>2.6941591830766084E-5</v>
      </c>
    </row>
    <row r="9849" ht="14.25" customHeight="1">
      <c r="A9849" s="267">
        <v>43671.0</v>
      </c>
      <c r="B9849" s="57">
        <v>206.0</v>
      </c>
      <c r="C9849" s="57">
        <v>8.0</v>
      </c>
      <c r="D9849" s="268">
        <v>0.145833333333333</v>
      </c>
      <c r="E9849" s="269">
        <v>0.0</v>
      </c>
      <c r="F9849" s="269">
        <v>2.644081874840984E-5</v>
      </c>
    </row>
    <row r="9850" ht="14.25" customHeight="1">
      <c r="A9850" s="267">
        <v>43671.0</v>
      </c>
      <c r="B9850" s="57">
        <v>206.0</v>
      </c>
      <c r="C9850" s="57">
        <v>9.0</v>
      </c>
      <c r="D9850" s="268">
        <v>0.166666666666667</v>
      </c>
      <c r="E9850" s="269">
        <v>1.047173031956267E-6</v>
      </c>
      <c r="F9850" s="269">
        <v>2.654097336488109E-5</v>
      </c>
    </row>
    <row r="9851" ht="14.25" customHeight="1">
      <c r="A9851" s="267">
        <v>43671.0</v>
      </c>
      <c r="B9851" s="57">
        <v>206.0</v>
      </c>
      <c r="C9851" s="57">
        <v>10.0</v>
      </c>
      <c r="D9851" s="268">
        <v>0.1875</v>
      </c>
      <c r="E9851" s="269">
        <v>3.831120848620489E-6</v>
      </c>
      <c r="F9851" s="269">
        <v>2.604020028252484E-5</v>
      </c>
    </row>
    <row r="9852" ht="14.25" customHeight="1">
      <c r="A9852" s="267">
        <v>43671.0</v>
      </c>
      <c r="B9852" s="57">
        <v>206.0</v>
      </c>
      <c r="C9852" s="57">
        <v>11.0</v>
      </c>
      <c r="D9852" s="268">
        <v>0.208333333333333</v>
      </c>
      <c r="E9852" s="269">
        <v>8.807599093280348E-6</v>
      </c>
      <c r="F9852" s="269">
        <v>2.7141901063708585E-5</v>
      </c>
    </row>
    <row r="9853" ht="14.25" customHeight="1">
      <c r="A9853" s="267">
        <v>43671.0</v>
      </c>
      <c r="B9853" s="57">
        <v>206.0</v>
      </c>
      <c r="C9853" s="57">
        <v>12.0</v>
      </c>
      <c r="D9853" s="268">
        <v>0.229166666666667</v>
      </c>
      <c r="E9853" s="269">
        <v>1.820168600419279E-5</v>
      </c>
      <c r="F9853" s="269">
        <v>2.7542519529593582E-5</v>
      </c>
    </row>
    <row r="9854" ht="14.25" customHeight="1">
      <c r="A9854" s="267">
        <v>43671.0</v>
      </c>
      <c r="B9854" s="57">
        <v>206.0</v>
      </c>
      <c r="C9854" s="57">
        <v>13.0</v>
      </c>
      <c r="D9854" s="268">
        <v>0.25</v>
      </c>
      <c r="E9854" s="269">
        <v>3.144762045323261E-5</v>
      </c>
      <c r="F9854" s="269">
        <v>3.234994112021355E-5</v>
      </c>
    </row>
    <row r="9855" ht="14.25" customHeight="1">
      <c r="A9855" s="267">
        <v>43671.0</v>
      </c>
      <c r="B9855" s="57">
        <v>206.0</v>
      </c>
      <c r="C9855" s="57">
        <v>14.0</v>
      </c>
      <c r="D9855" s="268">
        <v>0.270833333333333</v>
      </c>
      <c r="E9855" s="269">
        <v>5.085135623116697E-5</v>
      </c>
      <c r="F9855" s="269">
        <v>3.625597116259227E-5</v>
      </c>
    </row>
    <row r="9856" ht="14.25" customHeight="1">
      <c r="A9856" s="267">
        <v>43671.0</v>
      </c>
      <c r="B9856" s="57">
        <v>206.0</v>
      </c>
      <c r="C9856" s="57">
        <v>15.0</v>
      </c>
      <c r="D9856" s="268">
        <v>0.291666666666667</v>
      </c>
      <c r="E9856" s="269">
        <v>6.940438444035871E-5</v>
      </c>
      <c r="F9856" s="269">
        <v>3.976138273908601E-5</v>
      </c>
    </row>
    <row r="9857" ht="14.25" customHeight="1">
      <c r="A9857" s="267">
        <v>43671.0</v>
      </c>
      <c r="B9857" s="57">
        <v>206.0</v>
      </c>
      <c r="C9857" s="57">
        <v>16.0</v>
      </c>
      <c r="D9857" s="268">
        <v>0.3125</v>
      </c>
      <c r="E9857" s="269">
        <v>9.303488968106142E-5</v>
      </c>
      <c r="F9857" s="269">
        <v>4.446864971323474E-5</v>
      </c>
    </row>
    <row r="9858" ht="14.25" customHeight="1">
      <c r="A9858" s="267">
        <v>43671.0</v>
      </c>
      <c r="B9858" s="57">
        <v>206.0</v>
      </c>
      <c r="C9858" s="57">
        <v>17.0</v>
      </c>
      <c r="D9858" s="268">
        <v>0.333333333333333</v>
      </c>
      <c r="E9858" s="269">
        <v>1.1783644780335588E-4</v>
      </c>
      <c r="F9858" s="269">
        <v>5.067823593445219E-5</v>
      </c>
    </row>
    <row r="9859" ht="14.25" customHeight="1">
      <c r="A9859" s="267">
        <v>43671.0</v>
      </c>
      <c r="B9859" s="57">
        <v>206.0</v>
      </c>
      <c r="C9859" s="57">
        <v>18.0</v>
      </c>
      <c r="D9859" s="268">
        <v>0.354166666666667</v>
      </c>
      <c r="E9859" s="269">
        <v>1.4982211740800937E-4</v>
      </c>
      <c r="F9859" s="269">
        <v>5.388318366153217E-5</v>
      </c>
    </row>
    <row r="9860" ht="14.25" customHeight="1">
      <c r="A9860" s="267">
        <v>43671.0</v>
      </c>
      <c r="B9860" s="57">
        <v>206.0</v>
      </c>
      <c r="C9860" s="57">
        <v>19.0</v>
      </c>
      <c r="D9860" s="268">
        <v>0.375</v>
      </c>
      <c r="E9860" s="269">
        <v>1.6740580886949458E-4</v>
      </c>
      <c r="F9860" s="269">
        <v>5.548565752507217E-5</v>
      </c>
    </row>
    <row r="9861" ht="14.25" customHeight="1">
      <c r="A9861" s="267">
        <v>43671.0</v>
      </c>
      <c r="B9861" s="57">
        <v>206.0</v>
      </c>
      <c r="C9861" s="57">
        <v>20.0</v>
      </c>
      <c r="D9861" s="268">
        <v>0.395833333333333</v>
      </c>
      <c r="E9861" s="269">
        <v>1.9169773096754545E-4</v>
      </c>
      <c r="F9861" s="269">
        <v>5.6286894456842146E-5</v>
      </c>
    </row>
    <row r="9862" ht="14.25" customHeight="1">
      <c r="A9862" s="267">
        <v>43671.0</v>
      </c>
      <c r="B9862" s="57">
        <v>206.0</v>
      </c>
      <c r="C9862" s="57">
        <v>21.0</v>
      </c>
      <c r="D9862" s="268">
        <v>0.416666666666667</v>
      </c>
      <c r="E9862" s="269">
        <v>1.868053856150362E-4</v>
      </c>
      <c r="F9862" s="269">
        <v>5.5786121374485906E-5</v>
      </c>
    </row>
    <row r="9863" ht="14.25" customHeight="1">
      <c r="A9863" s="267">
        <v>43671.0</v>
      </c>
      <c r="B9863" s="57">
        <v>206.0</v>
      </c>
      <c r="C9863" s="57">
        <v>22.0</v>
      </c>
      <c r="D9863" s="268">
        <v>0.4375</v>
      </c>
      <c r="E9863" s="269">
        <v>1.9649956079539798E-4</v>
      </c>
      <c r="F9863" s="269">
        <v>5.1980245948578425E-5</v>
      </c>
    </row>
    <row r="9864" ht="14.25" customHeight="1">
      <c r="A9864" s="267">
        <v>43671.0</v>
      </c>
      <c r="B9864" s="57">
        <v>206.0</v>
      </c>
      <c r="C9864" s="57">
        <v>23.0</v>
      </c>
      <c r="D9864" s="268">
        <v>0.458333333333333</v>
      </c>
      <c r="E9864" s="269">
        <v>1.8055806718928475E-4</v>
      </c>
      <c r="F9864" s="269">
        <v>5.5085039059187164E-5</v>
      </c>
    </row>
    <row r="9865" ht="14.25" customHeight="1">
      <c r="A9865" s="267">
        <v>43671.0</v>
      </c>
      <c r="B9865" s="57">
        <v>206.0</v>
      </c>
      <c r="C9865" s="57">
        <v>24.0</v>
      </c>
      <c r="D9865" s="268">
        <v>0.479166666666667</v>
      </c>
      <c r="E9865" s="269">
        <v>1.594403052539387E-4</v>
      </c>
      <c r="F9865" s="269">
        <v>5.67876675391984E-5</v>
      </c>
    </row>
    <row r="9866" ht="14.25" customHeight="1">
      <c r="A9866" s="267">
        <v>43671.0</v>
      </c>
      <c r="B9866" s="57">
        <v>206.0</v>
      </c>
      <c r="C9866" s="57">
        <v>25.0</v>
      </c>
      <c r="D9866" s="268">
        <v>0.5</v>
      </c>
      <c r="E9866" s="269">
        <v>1.7070862006557535E-4</v>
      </c>
      <c r="F9866" s="269">
        <v>5.45842659768309E-5</v>
      </c>
    </row>
    <row r="9867" ht="14.25" customHeight="1">
      <c r="A9867" s="267">
        <v>43671.0</v>
      </c>
      <c r="B9867" s="57">
        <v>206.0</v>
      </c>
      <c r="C9867" s="57">
        <v>26.0</v>
      </c>
      <c r="D9867" s="268">
        <v>0.520833333333333</v>
      </c>
      <c r="E9867" s="269">
        <v>2.035208214559179E-4</v>
      </c>
      <c r="F9867" s="269">
        <v>5.6487203689784654E-5</v>
      </c>
    </row>
    <row r="9868" ht="14.25" customHeight="1">
      <c r="A9868" s="267">
        <v>43671.0</v>
      </c>
      <c r="B9868" s="57">
        <v>206.0</v>
      </c>
      <c r="C9868" s="57">
        <v>27.0</v>
      </c>
      <c r="D9868" s="268">
        <v>0.541666666666667</v>
      </c>
      <c r="E9868" s="269">
        <v>2.1330739765776472E-4</v>
      </c>
      <c r="F9868" s="269">
        <v>5.408349289447466E-5</v>
      </c>
    </row>
    <row r="9869" ht="14.25" customHeight="1">
      <c r="A9869" s="267">
        <v>43671.0</v>
      </c>
      <c r="B9869" s="57">
        <v>206.0</v>
      </c>
      <c r="C9869" s="57">
        <v>28.0</v>
      </c>
      <c r="D9869" s="268">
        <v>0.5625</v>
      </c>
      <c r="E9869" s="269">
        <v>1.980137646001732E-4</v>
      </c>
      <c r="F9869" s="269">
        <v>5.3783029045060915E-5</v>
      </c>
    </row>
    <row r="9870" ht="14.25" customHeight="1">
      <c r="A9870" s="267">
        <v>43671.0</v>
      </c>
      <c r="B9870" s="57">
        <v>206.0</v>
      </c>
      <c r="C9870" s="57">
        <v>29.0</v>
      </c>
      <c r="D9870" s="268">
        <v>0.583333333333333</v>
      </c>
      <c r="E9870" s="269">
        <v>1.7405032568286303E-4</v>
      </c>
      <c r="F9870" s="269">
        <v>5.1980245948578425E-5</v>
      </c>
    </row>
    <row r="9871" ht="14.25" customHeight="1">
      <c r="A9871" s="267">
        <v>43671.0</v>
      </c>
      <c r="B9871" s="57">
        <v>206.0</v>
      </c>
      <c r="C9871" s="57">
        <v>30.0</v>
      </c>
      <c r="D9871" s="268">
        <v>0.604166666666667</v>
      </c>
      <c r="E9871" s="269">
        <v>1.6376024577288316E-4</v>
      </c>
      <c r="F9871" s="269">
        <v>5.188009133210718E-5</v>
      </c>
    </row>
    <row r="9872" ht="14.25" customHeight="1">
      <c r="A9872" s="267">
        <v>43671.0</v>
      </c>
      <c r="B9872" s="57">
        <v>206.0</v>
      </c>
      <c r="C9872" s="57">
        <v>31.0</v>
      </c>
      <c r="D9872" s="268">
        <v>0.625</v>
      </c>
      <c r="E9872" s="269">
        <v>1.3564213784388572E-4</v>
      </c>
      <c r="F9872" s="269">
        <v>5.127916363327967E-5</v>
      </c>
    </row>
    <row r="9873" ht="14.25" customHeight="1">
      <c r="A9873" s="267">
        <v>43671.0</v>
      </c>
      <c r="B9873" s="57">
        <v>206.0</v>
      </c>
      <c r="C9873" s="57">
        <v>32.0</v>
      </c>
      <c r="D9873" s="268">
        <v>0.645833333333333</v>
      </c>
      <c r="E9873" s="269">
        <v>1.1814581480459372E-4</v>
      </c>
      <c r="F9873" s="269">
        <v>5.1078854400337184E-5</v>
      </c>
    </row>
    <row r="9874" ht="14.25" customHeight="1">
      <c r="A9874" s="267">
        <v>43671.0</v>
      </c>
      <c r="B9874" s="57">
        <v>206.0</v>
      </c>
      <c r="C9874" s="57">
        <v>33.0</v>
      </c>
      <c r="D9874" s="268">
        <v>0.666666666666667</v>
      </c>
      <c r="E9874" s="269">
        <v>1.0510274261714071E-4</v>
      </c>
      <c r="F9874" s="269">
        <v>5.568596675801466E-5</v>
      </c>
    </row>
    <row r="9875" ht="14.25" customHeight="1">
      <c r="A9875" s="267">
        <v>43671.0</v>
      </c>
      <c r="B9875" s="57">
        <v>206.0</v>
      </c>
      <c r="C9875" s="57">
        <v>34.0</v>
      </c>
      <c r="D9875" s="268">
        <v>0.6875</v>
      </c>
      <c r="E9875" s="269">
        <v>9.933234026396967E-5</v>
      </c>
      <c r="F9875" s="269">
        <v>5.959199680039339E-5</v>
      </c>
    </row>
    <row r="9876" ht="14.25" customHeight="1">
      <c r="A9876" s="267">
        <v>43671.0</v>
      </c>
      <c r="B9876" s="57">
        <v>206.0</v>
      </c>
      <c r="C9876" s="57">
        <v>35.0</v>
      </c>
      <c r="D9876" s="268">
        <v>0.708333333333333</v>
      </c>
      <c r="E9876" s="269">
        <v>7.902045075262041E-5</v>
      </c>
      <c r="F9876" s="269">
        <v>6.630235610396709E-5</v>
      </c>
    </row>
    <row r="9877" ht="14.25" customHeight="1">
      <c r="A9877" s="267">
        <v>43671.0</v>
      </c>
      <c r="B9877" s="57">
        <v>206.0</v>
      </c>
      <c r="C9877" s="57">
        <v>36.0</v>
      </c>
      <c r="D9877" s="268">
        <v>0.729166666666667</v>
      </c>
      <c r="E9877" s="269">
        <v>5.736208418651934E-5</v>
      </c>
      <c r="F9877" s="269">
        <v>6.34980268427721E-5</v>
      </c>
    </row>
    <row r="9878" ht="14.25" customHeight="1">
      <c r="A9878" s="267">
        <v>43671.0</v>
      </c>
      <c r="B9878" s="57">
        <v>206.0</v>
      </c>
      <c r="C9878" s="57">
        <v>37.0</v>
      </c>
      <c r="D9878" s="268">
        <v>0.75</v>
      </c>
      <c r="E9878" s="269">
        <v>4.5595493269491774E-5</v>
      </c>
      <c r="F9878" s="269">
        <v>6.319756299335835E-5</v>
      </c>
    </row>
    <row r="9879" ht="14.25" customHeight="1">
      <c r="A9879" s="267">
        <v>43671.0</v>
      </c>
      <c r="B9879" s="57">
        <v>206.0</v>
      </c>
      <c r="C9879" s="57">
        <v>38.0</v>
      </c>
      <c r="D9879" s="268">
        <v>0.770833333333333</v>
      </c>
      <c r="E9879" s="269">
        <v>2.6953756857477723E-5</v>
      </c>
      <c r="F9879" s="269">
        <v>6.36983360757146E-5</v>
      </c>
    </row>
    <row r="9880" ht="14.25" customHeight="1">
      <c r="A9880" s="267">
        <v>43671.0</v>
      </c>
      <c r="B9880" s="57">
        <v>206.0</v>
      </c>
      <c r="C9880" s="57">
        <v>39.0</v>
      </c>
      <c r="D9880" s="268">
        <v>0.791666666666667</v>
      </c>
      <c r="E9880" s="269">
        <v>1.4439282994350888E-5</v>
      </c>
      <c r="F9880" s="269">
        <v>6.169524374628963E-5</v>
      </c>
    </row>
    <row r="9881" ht="14.25" customHeight="1">
      <c r="A9881" s="267">
        <v>43671.0</v>
      </c>
      <c r="B9881" s="57">
        <v>206.0</v>
      </c>
      <c r="C9881" s="57">
        <v>40.0</v>
      </c>
      <c r="D9881" s="268">
        <v>0.8125</v>
      </c>
      <c r="E9881" s="269">
        <v>7.269429063482624E-6</v>
      </c>
      <c r="F9881" s="269">
        <v>6.0092769882749627E-5</v>
      </c>
    </row>
    <row r="9882" ht="14.25" customHeight="1">
      <c r="A9882" s="267">
        <v>43671.0</v>
      </c>
      <c r="B9882" s="57">
        <v>206.0</v>
      </c>
      <c r="C9882" s="57">
        <v>41.0</v>
      </c>
      <c r="D9882" s="268">
        <v>0.833333333333333</v>
      </c>
      <c r="E9882" s="269">
        <v>1.2738587613487821E-6</v>
      </c>
      <c r="F9882" s="269">
        <v>5.9291532950979645E-5</v>
      </c>
    </row>
    <row r="9883" ht="14.25" customHeight="1">
      <c r="A9883" s="267">
        <v>43671.0</v>
      </c>
      <c r="B9883" s="57">
        <v>206.0</v>
      </c>
      <c r="C9883" s="57">
        <v>42.0</v>
      </c>
      <c r="D9883" s="268">
        <v>0.854166666666667</v>
      </c>
      <c r="E9883" s="269">
        <v>1.0112510082771946E-8</v>
      </c>
      <c r="F9883" s="269">
        <v>6.099416143099088E-5</v>
      </c>
    </row>
    <row r="9884" ht="14.25" customHeight="1">
      <c r="A9884" s="267">
        <v>43671.0</v>
      </c>
      <c r="B9884" s="57">
        <v>206.0</v>
      </c>
      <c r="C9884" s="57">
        <v>43.0</v>
      </c>
      <c r="D9884" s="268">
        <v>0.875</v>
      </c>
      <c r="E9884" s="269">
        <v>0.0</v>
      </c>
      <c r="F9884" s="269">
        <v>6.459972762395585E-5</v>
      </c>
    </row>
    <row r="9885" ht="14.25" customHeight="1">
      <c r="A9885" s="267">
        <v>43671.0</v>
      </c>
      <c r="B9885" s="57">
        <v>206.0</v>
      </c>
      <c r="C9885" s="57">
        <v>44.0</v>
      </c>
      <c r="D9885" s="268">
        <v>0.895833333333333</v>
      </c>
      <c r="E9885" s="269">
        <v>0.0</v>
      </c>
      <c r="F9885" s="269">
        <v>6.500034608984085E-5</v>
      </c>
    </row>
    <row r="9886" ht="14.25" customHeight="1">
      <c r="A9886" s="267">
        <v>43671.0</v>
      </c>
      <c r="B9886" s="57">
        <v>206.0</v>
      </c>
      <c r="C9886" s="57">
        <v>45.0</v>
      </c>
      <c r="D9886" s="268">
        <v>0.916666666666667</v>
      </c>
      <c r="E9886" s="269">
        <v>0.0</v>
      </c>
      <c r="F9886" s="269">
        <v>6.189555297923212E-5</v>
      </c>
    </row>
    <row r="9887" ht="14.25" customHeight="1">
      <c r="A9887" s="267">
        <v>43671.0</v>
      </c>
      <c r="B9887" s="57">
        <v>206.0</v>
      </c>
      <c r="C9887" s="57">
        <v>46.0</v>
      </c>
      <c r="D9887" s="268">
        <v>0.9375</v>
      </c>
      <c r="E9887" s="269">
        <v>0.0</v>
      </c>
      <c r="F9887" s="269">
        <v>5.768905908743964E-5</v>
      </c>
    </row>
    <row r="9888" ht="14.25" customHeight="1">
      <c r="A9888" s="267">
        <v>43671.0</v>
      </c>
      <c r="B9888" s="57">
        <v>206.0</v>
      </c>
      <c r="C9888" s="57">
        <v>47.0</v>
      </c>
      <c r="D9888" s="268">
        <v>0.958333333333333</v>
      </c>
      <c r="E9888" s="269">
        <v>0.0</v>
      </c>
      <c r="F9888" s="269">
        <v>4.9075762070912194E-5</v>
      </c>
    </row>
    <row r="9889" ht="14.25" customHeight="1">
      <c r="A9889" s="267">
        <v>43671.0</v>
      </c>
      <c r="B9889" s="57">
        <v>206.0</v>
      </c>
      <c r="C9889" s="57">
        <v>48.0</v>
      </c>
      <c r="D9889" s="268">
        <v>0.979166666666667</v>
      </c>
      <c r="E9889" s="269">
        <v>0.0</v>
      </c>
      <c r="F9889" s="269">
        <v>4.256571200028099E-5</v>
      </c>
    </row>
    <row r="9890" ht="14.25" customHeight="1">
      <c r="A9890" s="267">
        <v>43672.0</v>
      </c>
      <c r="B9890" s="57">
        <v>207.0</v>
      </c>
      <c r="C9890" s="57">
        <v>1.0</v>
      </c>
      <c r="D9890" s="268">
        <v>0.0</v>
      </c>
      <c r="E9890" s="269">
        <v>0.0</v>
      </c>
      <c r="F9890" s="269">
        <v>3.6957053477891026E-5</v>
      </c>
    </row>
    <row r="9891" ht="14.25" customHeight="1">
      <c r="A9891" s="267">
        <v>43672.0</v>
      </c>
      <c r="B9891" s="57">
        <v>207.0</v>
      </c>
      <c r="C9891" s="57">
        <v>2.0</v>
      </c>
      <c r="D9891" s="268">
        <v>0.020833333333333332</v>
      </c>
      <c r="E9891" s="269">
        <v>0.0</v>
      </c>
      <c r="F9891" s="269">
        <v>3.34516419013973E-5</v>
      </c>
    </row>
    <row r="9892" ht="14.25" customHeight="1">
      <c r="A9892" s="267">
        <v>43672.0</v>
      </c>
      <c r="B9892" s="57">
        <v>207.0</v>
      </c>
      <c r="C9892" s="57">
        <v>3.0</v>
      </c>
      <c r="D9892" s="268">
        <v>0.0416666666666667</v>
      </c>
      <c r="E9892" s="269">
        <v>0.0</v>
      </c>
      <c r="F9892" s="269">
        <v>3.054715802373107E-5</v>
      </c>
    </row>
    <row r="9893" ht="14.25" customHeight="1">
      <c r="A9893" s="267">
        <v>43672.0</v>
      </c>
      <c r="B9893" s="57">
        <v>207.0</v>
      </c>
      <c r="C9893" s="57">
        <v>4.0</v>
      </c>
      <c r="D9893" s="268">
        <v>0.0625</v>
      </c>
      <c r="E9893" s="269">
        <v>0.0</v>
      </c>
      <c r="F9893" s="269">
        <v>2.8544065694306077E-5</v>
      </c>
    </row>
    <row r="9894" ht="14.25" customHeight="1">
      <c r="A9894" s="267">
        <v>43672.0</v>
      </c>
      <c r="B9894" s="57">
        <v>207.0</v>
      </c>
      <c r="C9894" s="57">
        <v>5.0</v>
      </c>
      <c r="D9894" s="268">
        <v>0.0833333333333333</v>
      </c>
      <c r="E9894" s="269">
        <v>0.0</v>
      </c>
      <c r="F9894" s="269">
        <v>2.7943137995478576E-5</v>
      </c>
    </row>
    <row r="9895" ht="14.25" customHeight="1">
      <c r="A9895" s="267">
        <v>43672.0</v>
      </c>
      <c r="B9895" s="57">
        <v>207.0</v>
      </c>
      <c r="C9895" s="57">
        <v>6.0</v>
      </c>
      <c r="D9895" s="268">
        <v>0.104166666666667</v>
      </c>
      <c r="E9895" s="269">
        <v>0.0</v>
      </c>
      <c r="F9895" s="269">
        <v>2.6941591830766084E-5</v>
      </c>
    </row>
    <row r="9896" ht="14.25" customHeight="1">
      <c r="A9896" s="267">
        <v>43672.0</v>
      </c>
      <c r="B9896" s="57">
        <v>207.0</v>
      </c>
      <c r="C9896" s="57">
        <v>7.0</v>
      </c>
      <c r="D9896" s="268">
        <v>0.125</v>
      </c>
      <c r="E9896" s="269">
        <v>0.0</v>
      </c>
      <c r="F9896" s="269">
        <v>2.6340664131938587E-5</v>
      </c>
    </row>
    <row r="9897" ht="14.25" customHeight="1">
      <c r="A9897" s="267">
        <v>43672.0</v>
      </c>
      <c r="B9897" s="57">
        <v>207.0</v>
      </c>
      <c r="C9897" s="57">
        <v>8.0</v>
      </c>
      <c r="D9897" s="268">
        <v>0.145833333333333</v>
      </c>
      <c r="E9897" s="269">
        <v>0.0</v>
      </c>
      <c r="F9897" s="269">
        <v>2.614035489899609E-5</v>
      </c>
    </row>
    <row r="9898" ht="14.25" customHeight="1">
      <c r="A9898" s="267">
        <v>43672.0</v>
      </c>
      <c r="B9898" s="57">
        <v>207.0</v>
      </c>
      <c r="C9898" s="57">
        <v>9.0</v>
      </c>
      <c r="D9898" s="268">
        <v>0.166666666666667</v>
      </c>
      <c r="E9898" s="269">
        <v>7.917649753815678E-7</v>
      </c>
      <c r="F9898" s="269">
        <v>2.614035489899609E-5</v>
      </c>
    </row>
    <row r="9899" ht="14.25" customHeight="1">
      <c r="A9899" s="267">
        <v>43672.0</v>
      </c>
      <c r="B9899" s="57">
        <v>207.0</v>
      </c>
      <c r="C9899" s="57">
        <v>10.0</v>
      </c>
      <c r="D9899" s="268">
        <v>0.1875</v>
      </c>
      <c r="E9899" s="269">
        <v>3.958824876907839E-6</v>
      </c>
      <c r="F9899" s="269">
        <v>2.5739736433111092E-5</v>
      </c>
    </row>
    <row r="9900" ht="14.25" customHeight="1">
      <c r="A9900" s="267">
        <v>43672.0</v>
      </c>
      <c r="B9900" s="57">
        <v>207.0</v>
      </c>
      <c r="C9900" s="57">
        <v>11.0</v>
      </c>
      <c r="D9900" s="268">
        <v>0.208333333333333</v>
      </c>
      <c r="E9900" s="269">
        <v>1.1438369609694956E-5</v>
      </c>
      <c r="F9900" s="269">
        <v>2.684143721429483E-5</v>
      </c>
    </row>
    <row r="9901" ht="14.25" customHeight="1">
      <c r="A9901" s="267">
        <v>43672.0</v>
      </c>
      <c r="B9901" s="57">
        <v>207.0</v>
      </c>
      <c r="C9901" s="57">
        <v>12.0</v>
      </c>
      <c r="D9901" s="268">
        <v>0.229166666666667</v>
      </c>
      <c r="E9901" s="269">
        <v>2.4318461148675344E-5</v>
      </c>
      <c r="F9901" s="269">
        <v>2.7642674146064832E-5</v>
      </c>
    </row>
    <row r="9902" ht="14.25" customHeight="1">
      <c r="A9902" s="267">
        <v>43672.0</v>
      </c>
      <c r="B9902" s="57">
        <v>207.0</v>
      </c>
      <c r="C9902" s="57">
        <v>13.0</v>
      </c>
      <c r="D9902" s="268">
        <v>0.25</v>
      </c>
      <c r="E9902" s="269">
        <v>4.101901836160844E-5</v>
      </c>
      <c r="F9902" s="269">
        <v>3.094777648961606E-5</v>
      </c>
    </row>
    <row r="9903" ht="14.25" customHeight="1">
      <c r="A9903" s="267">
        <v>43672.0</v>
      </c>
      <c r="B9903" s="57">
        <v>207.0</v>
      </c>
      <c r="C9903" s="57">
        <v>14.0</v>
      </c>
      <c r="D9903" s="268">
        <v>0.270833333333333</v>
      </c>
      <c r="E9903" s="269">
        <v>6.061039658013652E-5</v>
      </c>
      <c r="F9903" s="269">
        <v>3.4953961148466035E-5</v>
      </c>
    </row>
    <row r="9904" ht="14.25" customHeight="1">
      <c r="A9904" s="267">
        <v>43672.0</v>
      </c>
      <c r="B9904" s="57">
        <v>207.0</v>
      </c>
      <c r="C9904" s="57">
        <v>15.0</v>
      </c>
      <c r="D9904" s="268">
        <v>0.291666666666667</v>
      </c>
      <c r="E9904" s="269">
        <v>8.263166768834201E-5</v>
      </c>
      <c r="F9904" s="269">
        <v>3.896014580731601E-5</v>
      </c>
    </row>
    <row r="9905" ht="14.25" customHeight="1">
      <c r="A9905" s="267">
        <v>43672.0</v>
      </c>
      <c r="B9905" s="57">
        <v>207.0</v>
      </c>
      <c r="C9905" s="57">
        <v>16.0</v>
      </c>
      <c r="D9905" s="268">
        <v>0.3125</v>
      </c>
      <c r="E9905" s="269">
        <v>1.1362316604021996E-4</v>
      </c>
      <c r="F9905" s="269">
        <v>4.406803124734973E-5</v>
      </c>
    </row>
    <row r="9906" ht="14.25" customHeight="1">
      <c r="A9906" s="267">
        <v>43672.0</v>
      </c>
      <c r="B9906" s="57">
        <v>207.0</v>
      </c>
      <c r="C9906" s="57">
        <v>17.0</v>
      </c>
      <c r="D9906" s="268">
        <v>0.333333333333333</v>
      </c>
      <c r="E9906" s="269">
        <v>1.4291375771396752E-4</v>
      </c>
      <c r="F9906" s="269">
        <v>4.877529822149846E-5</v>
      </c>
    </row>
    <row r="9907" ht="14.25" customHeight="1">
      <c r="A9907" s="267">
        <v>43672.0</v>
      </c>
      <c r="B9907" s="57">
        <v>207.0</v>
      </c>
      <c r="C9907" s="57">
        <v>18.0</v>
      </c>
      <c r="D9907" s="268">
        <v>0.354166666666667</v>
      </c>
      <c r="E9907" s="269">
        <v>1.6813910053195663E-4</v>
      </c>
      <c r="F9907" s="269">
        <v>5.278148288034843E-5</v>
      </c>
    </row>
    <row r="9908" ht="14.25" customHeight="1">
      <c r="A9908" s="267">
        <v>43672.0</v>
      </c>
      <c r="B9908" s="57">
        <v>207.0</v>
      </c>
      <c r="C9908" s="57">
        <v>19.0</v>
      </c>
      <c r="D9908" s="268">
        <v>0.375</v>
      </c>
      <c r="E9908" s="269">
        <v>1.8026886349396706E-4</v>
      </c>
      <c r="F9908" s="269">
        <v>5.278148288034843E-5</v>
      </c>
    </row>
    <row r="9909" ht="14.25" customHeight="1">
      <c r="A9909" s="267">
        <v>43672.0</v>
      </c>
      <c r="B9909" s="57">
        <v>207.0</v>
      </c>
      <c r="C9909" s="57">
        <v>20.0</v>
      </c>
      <c r="D9909" s="268">
        <v>0.395833333333333</v>
      </c>
      <c r="E9909" s="269">
        <v>1.8870805836250298E-4</v>
      </c>
      <c r="F9909" s="269">
        <v>5.228070979799218E-5</v>
      </c>
    </row>
    <row r="9910" ht="14.25" customHeight="1">
      <c r="A9910" s="267">
        <v>43672.0</v>
      </c>
      <c r="B9910" s="57">
        <v>207.0</v>
      </c>
      <c r="C9910" s="57">
        <v>21.0</v>
      </c>
      <c r="D9910" s="268">
        <v>0.416666666666667</v>
      </c>
      <c r="E9910" s="269">
        <v>1.9812901366199985E-4</v>
      </c>
      <c r="F9910" s="269">
        <v>5.1479472866222185E-5</v>
      </c>
    </row>
    <row r="9911" ht="14.25" customHeight="1">
      <c r="A9911" s="267">
        <v>43672.0</v>
      </c>
      <c r="B9911" s="57">
        <v>207.0</v>
      </c>
      <c r="C9911" s="57">
        <v>22.0</v>
      </c>
      <c r="D9911" s="268">
        <v>0.4375</v>
      </c>
      <c r="E9911" s="269">
        <v>1.98592457963099E-4</v>
      </c>
      <c r="F9911" s="269">
        <v>4.92760713038547E-5</v>
      </c>
    </row>
    <row r="9912" ht="14.25" customHeight="1">
      <c r="A9912" s="267">
        <v>43672.0</v>
      </c>
      <c r="B9912" s="57">
        <v>207.0</v>
      </c>
      <c r="C9912" s="57">
        <v>23.0</v>
      </c>
      <c r="D9912" s="268">
        <v>0.458333333333333</v>
      </c>
      <c r="E9912" s="269">
        <v>2.0273274195354017E-4</v>
      </c>
      <c r="F9912" s="269">
        <v>5.167978209916469E-5</v>
      </c>
    </row>
    <row r="9913" ht="14.25" customHeight="1">
      <c r="A9913" s="267">
        <v>43672.0</v>
      </c>
      <c r="B9913" s="57">
        <v>207.0</v>
      </c>
      <c r="C9913" s="57">
        <v>24.0</v>
      </c>
      <c r="D9913" s="268">
        <v>0.479166666666667</v>
      </c>
      <c r="E9913" s="269">
        <v>1.9133516526160716E-4</v>
      </c>
      <c r="F9913" s="269">
        <v>5.238086441446342E-5</v>
      </c>
    </row>
    <row r="9914" ht="14.25" customHeight="1">
      <c r="A9914" s="267">
        <v>43672.0</v>
      </c>
      <c r="B9914" s="57">
        <v>207.0</v>
      </c>
      <c r="C9914" s="57">
        <v>25.0</v>
      </c>
      <c r="D9914" s="268">
        <v>0.5</v>
      </c>
      <c r="E9914" s="269">
        <v>2.1006549549705642E-4</v>
      </c>
      <c r="F9914" s="269">
        <v>5.037777208503844E-5</v>
      </c>
    </row>
    <row r="9915" ht="14.25" customHeight="1">
      <c r="A9915" s="267">
        <v>43672.0</v>
      </c>
      <c r="B9915" s="57">
        <v>207.0</v>
      </c>
      <c r="C9915" s="57">
        <v>26.0</v>
      </c>
      <c r="D9915" s="268">
        <v>0.520833333333333</v>
      </c>
      <c r="E9915" s="269">
        <v>2.249649844016332E-4</v>
      </c>
      <c r="F9915" s="269">
        <v>4.977684438621095E-5</v>
      </c>
    </row>
    <row r="9916" ht="14.25" customHeight="1">
      <c r="A9916" s="267">
        <v>43672.0</v>
      </c>
      <c r="B9916" s="57">
        <v>207.0</v>
      </c>
      <c r="C9916" s="57">
        <v>27.0</v>
      </c>
      <c r="D9916" s="268">
        <v>0.541666666666667</v>
      </c>
      <c r="E9916" s="269">
        <v>2.146147475962057E-4</v>
      </c>
      <c r="F9916" s="269">
        <v>4.8675143605027206E-5</v>
      </c>
    </row>
    <row r="9917" ht="14.25" customHeight="1">
      <c r="A9917" s="267">
        <v>43672.0</v>
      </c>
      <c r="B9917" s="57">
        <v>207.0</v>
      </c>
      <c r="C9917" s="57">
        <v>28.0</v>
      </c>
      <c r="D9917" s="268">
        <v>0.5625</v>
      </c>
      <c r="E9917" s="269">
        <v>2.1784379849034436E-4</v>
      </c>
      <c r="F9917" s="269">
        <v>4.857498898855595E-5</v>
      </c>
    </row>
    <row r="9918" ht="14.25" customHeight="1">
      <c r="A9918" s="267">
        <v>43672.0</v>
      </c>
      <c r="B9918" s="57">
        <v>207.0</v>
      </c>
      <c r="C9918" s="57">
        <v>29.0</v>
      </c>
      <c r="D9918" s="268">
        <v>0.583333333333333</v>
      </c>
      <c r="E9918" s="269">
        <v>2.0772761517836647E-4</v>
      </c>
      <c r="F9918" s="269">
        <v>4.747328820737221E-5</v>
      </c>
    </row>
    <row r="9919" ht="14.25" customHeight="1">
      <c r="A9919" s="267">
        <v>43672.0</v>
      </c>
      <c r="B9919" s="57">
        <v>207.0</v>
      </c>
      <c r="C9919" s="57">
        <v>30.0</v>
      </c>
      <c r="D9919" s="268">
        <v>0.604166666666667</v>
      </c>
      <c r="E9919" s="269">
        <v>2.0369848886474365E-4</v>
      </c>
      <c r="F9919" s="269">
        <v>4.637158742618847E-5</v>
      </c>
    </row>
    <row r="9920" ht="14.25" customHeight="1">
      <c r="A9920" s="267">
        <v>43672.0</v>
      </c>
      <c r="B9920" s="57">
        <v>207.0</v>
      </c>
      <c r="C9920" s="57">
        <v>31.0</v>
      </c>
      <c r="D9920" s="268">
        <v>0.625</v>
      </c>
      <c r="E9920" s="269">
        <v>1.8419931650446504E-4</v>
      </c>
      <c r="F9920" s="269">
        <v>4.557035049441847E-5</v>
      </c>
    </row>
    <row r="9921" ht="14.25" customHeight="1">
      <c r="A9921" s="267">
        <v>43672.0</v>
      </c>
      <c r="B9921" s="57">
        <v>207.0</v>
      </c>
      <c r="C9921" s="57">
        <v>32.0</v>
      </c>
      <c r="D9921" s="268">
        <v>0.645833333333333</v>
      </c>
      <c r="E9921" s="269">
        <v>1.671585018357286E-4</v>
      </c>
      <c r="F9921" s="269">
        <v>4.7773752056785965E-5</v>
      </c>
    </row>
    <row r="9922" ht="14.25" customHeight="1">
      <c r="A9922" s="267">
        <v>43672.0</v>
      </c>
      <c r="B9922" s="57">
        <v>207.0</v>
      </c>
      <c r="C9922" s="57">
        <v>33.0</v>
      </c>
      <c r="D9922" s="268">
        <v>0.666666666666667</v>
      </c>
      <c r="E9922" s="269">
        <v>1.3784786448499216E-4</v>
      </c>
      <c r="F9922" s="269">
        <v>5.238086441446342E-5</v>
      </c>
    </row>
    <row r="9923" ht="14.25" customHeight="1">
      <c r="A9923" s="267">
        <v>43672.0</v>
      </c>
      <c r="B9923" s="57">
        <v>207.0</v>
      </c>
      <c r="C9923" s="57">
        <v>34.0</v>
      </c>
      <c r="D9923" s="268">
        <v>0.6875</v>
      </c>
      <c r="E9923" s="269">
        <v>1.2784514003034585E-4</v>
      </c>
      <c r="F9923" s="269">
        <v>5.758890447096841E-5</v>
      </c>
    </row>
    <row r="9924" ht="14.25" customHeight="1">
      <c r="A9924" s="267">
        <v>43672.0</v>
      </c>
      <c r="B9924" s="57">
        <v>207.0</v>
      </c>
      <c r="C9924" s="57">
        <v>35.0</v>
      </c>
      <c r="D9924" s="268">
        <v>0.708333333333333</v>
      </c>
      <c r="E9924" s="269">
        <v>9.812576699098098E-5</v>
      </c>
      <c r="F9924" s="269">
        <v>6.580158302161085E-5</v>
      </c>
    </row>
    <row r="9925" ht="14.25" customHeight="1">
      <c r="A9925" s="267">
        <v>43672.0</v>
      </c>
      <c r="B9925" s="57">
        <v>207.0</v>
      </c>
      <c r="C9925" s="57">
        <v>36.0</v>
      </c>
      <c r="D9925" s="268">
        <v>0.729166666666667</v>
      </c>
      <c r="E9925" s="269">
        <v>6.518667978020921E-5</v>
      </c>
      <c r="F9925" s="269">
        <v>6.480003685689835E-5</v>
      </c>
    </row>
    <row r="9926" ht="14.25" customHeight="1">
      <c r="A9926" s="267">
        <v>43672.0</v>
      </c>
      <c r="B9926" s="57">
        <v>207.0</v>
      </c>
      <c r="C9926" s="57">
        <v>37.0</v>
      </c>
      <c r="D9926" s="268">
        <v>0.75</v>
      </c>
      <c r="E9926" s="269">
        <v>4.717196872926946E-5</v>
      </c>
      <c r="F9926" s="269">
        <v>6.319756299335835E-5</v>
      </c>
    </row>
    <row r="9927" ht="14.25" customHeight="1">
      <c r="A9927" s="267">
        <v>43672.0</v>
      </c>
      <c r="B9927" s="57">
        <v>207.0</v>
      </c>
      <c r="C9927" s="57">
        <v>38.0</v>
      </c>
      <c r="D9927" s="268">
        <v>0.770833333333333</v>
      </c>
      <c r="E9927" s="269">
        <v>3.3089457708936285E-5</v>
      </c>
      <c r="F9927" s="269">
        <v>6.339787222630086E-5</v>
      </c>
    </row>
    <row r="9928" ht="14.25" customHeight="1">
      <c r="A9928" s="267">
        <v>43672.0</v>
      </c>
      <c r="B9928" s="57">
        <v>207.0</v>
      </c>
      <c r="C9928" s="57">
        <v>39.0</v>
      </c>
      <c r="D9928" s="268">
        <v>0.791666666666667</v>
      </c>
      <c r="E9928" s="269">
        <v>1.7035077073283508E-5</v>
      </c>
      <c r="F9928" s="269">
        <v>6.219601682864587E-5</v>
      </c>
    </row>
    <row r="9929" ht="14.25" customHeight="1">
      <c r="A9929" s="267">
        <v>43672.0</v>
      </c>
      <c r="B9929" s="57">
        <v>207.0</v>
      </c>
      <c r="C9929" s="57">
        <v>40.0</v>
      </c>
      <c r="D9929" s="268">
        <v>0.8125</v>
      </c>
      <c r="E9929" s="269">
        <v>8.194274445294308E-6</v>
      </c>
      <c r="F9929" s="269">
        <v>5.969215141686463E-5</v>
      </c>
    </row>
    <row r="9930" ht="14.25" customHeight="1">
      <c r="A9930" s="267">
        <v>43672.0</v>
      </c>
      <c r="B9930" s="57">
        <v>207.0</v>
      </c>
      <c r="C9930" s="57">
        <v>41.0</v>
      </c>
      <c r="D9930" s="268">
        <v>0.833333333333333</v>
      </c>
      <c r="E9930" s="269">
        <v>3.543510705752496E-6</v>
      </c>
      <c r="F9930" s="269">
        <v>5.969215141686463E-5</v>
      </c>
    </row>
    <row r="9931" ht="14.25" customHeight="1">
      <c r="A9931" s="267">
        <v>43672.0</v>
      </c>
      <c r="B9931" s="57">
        <v>207.0</v>
      </c>
      <c r="C9931" s="57">
        <v>42.0</v>
      </c>
      <c r="D9931" s="268">
        <v>0.854166666666667</v>
      </c>
      <c r="E9931" s="269">
        <v>4.993832139640467E-9</v>
      </c>
      <c r="F9931" s="269">
        <v>6.029307911569213E-5</v>
      </c>
    </row>
    <row r="9932" ht="14.25" customHeight="1">
      <c r="A9932" s="267">
        <v>43672.0</v>
      </c>
      <c r="B9932" s="57">
        <v>207.0</v>
      </c>
      <c r="C9932" s="57">
        <v>43.0</v>
      </c>
      <c r="D9932" s="268">
        <v>0.875</v>
      </c>
      <c r="E9932" s="269">
        <v>0.0</v>
      </c>
      <c r="F9932" s="269">
        <v>6.209586221217463E-5</v>
      </c>
    </row>
    <row r="9933" ht="14.25" customHeight="1">
      <c r="A9933" s="267">
        <v>43672.0</v>
      </c>
      <c r="B9933" s="57">
        <v>207.0</v>
      </c>
      <c r="C9933" s="57">
        <v>44.0</v>
      </c>
      <c r="D9933" s="268">
        <v>0.895833333333333</v>
      </c>
      <c r="E9933" s="269">
        <v>0.0</v>
      </c>
      <c r="F9933" s="269">
        <v>6.339787222630086E-5</v>
      </c>
    </row>
    <row r="9934" ht="14.25" customHeight="1">
      <c r="A9934" s="267">
        <v>43672.0</v>
      </c>
      <c r="B9934" s="57">
        <v>207.0</v>
      </c>
      <c r="C9934" s="57">
        <v>45.0</v>
      </c>
      <c r="D9934" s="268">
        <v>0.916666666666667</v>
      </c>
      <c r="E9934" s="269">
        <v>0.0</v>
      </c>
      <c r="F9934" s="269">
        <v>6.259663529453087E-5</v>
      </c>
    </row>
    <row r="9935" ht="14.25" customHeight="1">
      <c r="A9935" s="267">
        <v>43672.0</v>
      </c>
      <c r="B9935" s="57">
        <v>207.0</v>
      </c>
      <c r="C9935" s="57">
        <v>46.0</v>
      </c>
      <c r="D9935" s="268">
        <v>0.9375</v>
      </c>
      <c r="E9935" s="269">
        <v>0.0</v>
      </c>
      <c r="F9935" s="269">
        <v>5.758890447096841E-5</v>
      </c>
    </row>
    <row r="9936" ht="14.25" customHeight="1">
      <c r="A9936" s="267">
        <v>43672.0</v>
      </c>
      <c r="B9936" s="57">
        <v>207.0</v>
      </c>
      <c r="C9936" s="57">
        <v>47.0</v>
      </c>
      <c r="D9936" s="268">
        <v>0.958333333333333</v>
      </c>
      <c r="E9936" s="269">
        <v>0.0</v>
      </c>
      <c r="F9936" s="269">
        <v>4.96766897697397E-5</v>
      </c>
    </row>
    <row r="9937" ht="14.25" customHeight="1">
      <c r="A9937" s="267">
        <v>43672.0</v>
      </c>
      <c r="B9937" s="57">
        <v>207.0</v>
      </c>
      <c r="C9937" s="57">
        <v>48.0</v>
      </c>
      <c r="D9937" s="268">
        <v>0.979166666666667</v>
      </c>
      <c r="E9937" s="269">
        <v>0.0</v>
      </c>
      <c r="F9937" s="269">
        <v>4.226524815086724E-5</v>
      </c>
    </row>
    <row r="9938" ht="14.25" customHeight="1">
      <c r="A9938" s="267">
        <v>43673.0</v>
      </c>
      <c r="B9938" s="57">
        <v>208.0</v>
      </c>
      <c r="C9938" s="57">
        <v>1.0</v>
      </c>
      <c r="D9938" s="268">
        <v>0.0</v>
      </c>
      <c r="E9938" s="269">
        <v>0.0</v>
      </c>
      <c r="F9938" s="269">
        <v>3.7057208094362266E-5</v>
      </c>
    </row>
    <row r="9939" ht="14.25" customHeight="1">
      <c r="A9939" s="267">
        <v>43673.0</v>
      </c>
      <c r="B9939" s="57">
        <v>208.0</v>
      </c>
      <c r="C9939" s="57">
        <v>2.0</v>
      </c>
      <c r="D9939" s="268">
        <v>0.020833333333333332</v>
      </c>
      <c r="E9939" s="269">
        <v>0.0</v>
      </c>
      <c r="F9939" s="269">
        <v>3.415272421669604E-5</v>
      </c>
    </row>
    <row r="9940" ht="14.25" customHeight="1">
      <c r="A9940" s="267">
        <v>43673.0</v>
      </c>
      <c r="B9940" s="57">
        <v>208.0</v>
      </c>
      <c r="C9940" s="57">
        <v>3.0</v>
      </c>
      <c r="D9940" s="268">
        <v>0.0416666666666667</v>
      </c>
      <c r="E9940" s="269">
        <v>0.0</v>
      </c>
      <c r="F9940" s="269">
        <v>3.094777648961606E-5</v>
      </c>
    </row>
    <row r="9941" ht="14.25" customHeight="1">
      <c r="A9941" s="267">
        <v>43673.0</v>
      </c>
      <c r="B9941" s="57">
        <v>208.0</v>
      </c>
      <c r="C9941" s="57">
        <v>4.0</v>
      </c>
      <c r="D9941" s="268">
        <v>0.0625</v>
      </c>
      <c r="E9941" s="269">
        <v>0.0</v>
      </c>
      <c r="F9941" s="269">
        <v>2.8644220310777324E-5</v>
      </c>
    </row>
    <row r="9942" ht="14.25" customHeight="1">
      <c r="A9942" s="267">
        <v>43673.0</v>
      </c>
      <c r="B9942" s="57">
        <v>208.0</v>
      </c>
      <c r="C9942" s="57">
        <v>5.0</v>
      </c>
      <c r="D9942" s="268">
        <v>0.0833333333333333</v>
      </c>
      <c r="E9942" s="269">
        <v>0.0</v>
      </c>
      <c r="F9942" s="269">
        <v>2.8243601844892327E-5</v>
      </c>
    </row>
    <row r="9943" ht="14.25" customHeight="1">
      <c r="A9943" s="267">
        <v>43673.0</v>
      </c>
      <c r="B9943" s="57">
        <v>208.0</v>
      </c>
      <c r="C9943" s="57">
        <v>6.0</v>
      </c>
      <c r="D9943" s="268">
        <v>0.104166666666667</v>
      </c>
      <c r="E9943" s="269">
        <v>0.0</v>
      </c>
      <c r="F9943" s="269">
        <v>2.7342210296651082E-5</v>
      </c>
    </row>
    <row r="9944" ht="14.25" customHeight="1">
      <c r="A9944" s="267">
        <v>43673.0</v>
      </c>
      <c r="B9944" s="57">
        <v>208.0</v>
      </c>
      <c r="C9944" s="57">
        <v>7.0</v>
      </c>
      <c r="D9944" s="268">
        <v>0.125</v>
      </c>
      <c r="E9944" s="269">
        <v>0.0</v>
      </c>
      <c r="F9944" s="269">
        <v>2.6340664131938587E-5</v>
      </c>
    </row>
    <row r="9945" ht="14.25" customHeight="1">
      <c r="A9945" s="267">
        <v>43673.0</v>
      </c>
      <c r="B9945" s="57">
        <v>208.0</v>
      </c>
      <c r="C9945" s="57">
        <v>8.0</v>
      </c>
      <c r="D9945" s="268">
        <v>0.145833333333333</v>
      </c>
      <c r="E9945" s="269">
        <v>0.0</v>
      </c>
      <c r="F9945" s="269">
        <v>2.644081874840984E-5</v>
      </c>
    </row>
    <row r="9946" ht="14.25" customHeight="1">
      <c r="A9946" s="267">
        <v>43673.0</v>
      </c>
      <c r="B9946" s="57">
        <v>208.0</v>
      </c>
      <c r="C9946" s="57">
        <v>9.0</v>
      </c>
      <c r="D9946" s="268">
        <v>0.166666666666667</v>
      </c>
      <c r="E9946" s="269">
        <v>1.8389380073378349E-6</v>
      </c>
      <c r="F9946" s="269">
        <v>2.644081874840984E-5</v>
      </c>
    </row>
    <row r="9947" ht="14.25" customHeight="1">
      <c r="A9947" s="267">
        <v>43673.0</v>
      </c>
      <c r="B9947" s="57">
        <v>208.0</v>
      </c>
      <c r="C9947" s="57">
        <v>10.0</v>
      </c>
      <c r="D9947" s="268">
        <v>0.1875</v>
      </c>
      <c r="E9947" s="269">
        <v>3.8055800429630196E-6</v>
      </c>
      <c r="F9947" s="269">
        <v>2.6340664131938587E-5</v>
      </c>
    </row>
    <row r="9948" ht="14.25" customHeight="1">
      <c r="A9948" s="267">
        <v>43673.0</v>
      </c>
      <c r="B9948" s="57">
        <v>208.0</v>
      </c>
      <c r="C9948" s="57">
        <v>11.0</v>
      </c>
      <c r="D9948" s="268">
        <v>0.208333333333333</v>
      </c>
      <c r="E9948" s="269">
        <v>1.0238423175233042E-5</v>
      </c>
      <c r="F9948" s="269">
        <v>2.704174644723733E-5</v>
      </c>
    </row>
    <row r="9949" ht="14.25" customHeight="1">
      <c r="A9949" s="267">
        <v>43673.0</v>
      </c>
      <c r="B9949" s="57">
        <v>208.0</v>
      </c>
      <c r="C9949" s="57">
        <v>12.0</v>
      </c>
      <c r="D9949" s="268">
        <v>0.229166666666667</v>
      </c>
      <c r="E9949" s="269">
        <v>2.115778758705631E-5</v>
      </c>
      <c r="F9949" s="269">
        <v>2.784298337900733E-5</v>
      </c>
    </row>
    <row r="9950" ht="14.25" customHeight="1">
      <c r="A9950" s="267">
        <v>43673.0</v>
      </c>
      <c r="B9950" s="57">
        <v>208.0</v>
      </c>
      <c r="C9950" s="57">
        <v>13.0</v>
      </c>
      <c r="D9950" s="268">
        <v>0.25</v>
      </c>
      <c r="E9950" s="269">
        <v>3.751812851431206E-5</v>
      </c>
      <c r="F9950" s="269">
        <v>3.1548704188443556E-5</v>
      </c>
    </row>
    <row r="9951" ht="14.25" customHeight="1">
      <c r="A9951" s="267">
        <v>43673.0</v>
      </c>
      <c r="B9951" s="57">
        <v>208.0</v>
      </c>
      <c r="C9951" s="57">
        <v>14.0</v>
      </c>
      <c r="D9951" s="268">
        <v>0.270833333333333</v>
      </c>
      <c r="E9951" s="269">
        <v>6.110527501469196E-5</v>
      </c>
      <c r="F9951" s="269">
        <v>3.525442499787978E-5</v>
      </c>
    </row>
    <row r="9952" ht="14.25" customHeight="1">
      <c r="A9952" s="267">
        <v>43673.0</v>
      </c>
      <c r="B9952" s="57">
        <v>208.0</v>
      </c>
      <c r="C9952" s="57">
        <v>15.0</v>
      </c>
      <c r="D9952" s="268">
        <v>0.291666666666667</v>
      </c>
      <c r="E9952" s="269">
        <v>8.092407835478712E-5</v>
      </c>
      <c r="F9952" s="269">
        <v>3.865968195790226E-5</v>
      </c>
    </row>
    <row r="9953" ht="14.25" customHeight="1">
      <c r="A9953" s="267">
        <v>43673.0</v>
      </c>
      <c r="B9953" s="57">
        <v>208.0</v>
      </c>
      <c r="C9953" s="57">
        <v>16.0</v>
      </c>
      <c r="D9953" s="268">
        <v>0.3125</v>
      </c>
      <c r="E9953" s="269">
        <v>1.0796623691612818E-4</v>
      </c>
      <c r="F9953" s="269">
        <v>4.436849509676348E-5</v>
      </c>
    </row>
    <row r="9954" ht="14.25" customHeight="1">
      <c r="A9954" s="267">
        <v>43673.0</v>
      </c>
      <c r="B9954" s="57">
        <v>208.0</v>
      </c>
      <c r="C9954" s="57">
        <v>17.0</v>
      </c>
      <c r="D9954" s="268">
        <v>0.333333333333333</v>
      </c>
      <c r="E9954" s="269">
        <v>1.3627325584829986E-4</v>
      </c>
      <c r="F9954" s="269">
        <v>4.9175916687383454E-5</v>
      </c>
    </row>
    <row r="9955" ht="14.25" customHeight="1">
      <c r="A9955" s="267">
        <v>43673.0</v>
      </c>
      <c r="B9955" s="57">
        <v>208.0</v>
      </c>
      <c r="C9955" s="57">
        <v>18.0</v>
      </c>
      <c r="D9955" s="268">
        <v>0.354166666666667</v>
      </c>
      <c r="E9955" s="269">
        <v>1.5782324714426328E-4</v>
      </c>
      <c r="F9955" s="269">
        <v>5.037777208503844E-5</v>
      </c>
    </row>
    <row r="9956" ht="14.25" customHeight="1">
      <c r="A9956" s="267">
        <v>43673.0</v>
      </c>
      <c r="B9956" s="57">
        <v>208.0</v>
      </c>
      <c r="C9956" s="57">
        <v>19.0</v>
      </c>
      <c r="D9956" s="268">
        <v>0.375</v>
      </c>
      <c r="E9956" s="269">
        <v>1.6746046699801589E-4</v>
      </c>
      <c r="F9956" s="269">
        <v>5.3282255962704675E-5</v>
      </c>
    </row>
    <row r="9957" ht="14.25" customHeight="1">
      <c r="A9957" s="267">
        <v>43673.0</v>
      </c>
      <c r="B9957" s="57">
        <v>208.0</v>
      </c>
      <c r="C9957" s="57">
        <v>20.0</v>
      </c>
      <c r="D9957" s="268">
        <v>0.395833333333333</v>
      </c>
      <c r="E9957" s="269">
        <v>1.7332975520991065E-4</v>
      </c>
      <c r="F9957" s="269">
        <v>5.388318366153217E-5</v>
      </c>
    </row>
    <row r="9958" ht="14.25" customHeight="1">
      <c r="A9958" s="267">
        <v>43673.0</v>
      </c>
      <c r="B9958" s="57">
        <v>208.0</v>
      </c>
      <c r="C9958" s="57">
        <v>21.0</v>
      </c>
      <c r="D9958" s="268">
        <v>0.416666666666667</v>
      </c>
      <c r="E9958" s="269">
        <v>1.8887690382420757E-4</v>
      </c>
      <c r="F9958" s="269">
        <v>5.157962748269343E-5</v>
      </c>
    </row>
    <row r="9959" ht="14.25" customHeight="1">
      <c r="A9959" s="267">
        <v>43673.0</v>
      </c>
      <c r="B9959" s="57">
        <v>208.0</v>
      </c>
      <c r="C9959" s="57">
        <v>22.0</v>
      </c>
      <c r="D9959" s="268">
        <v>0.4375</v>
      </c>
      <c r="E9959" s="269">
        <v>1.7916687399228916E-4</v>
      </c>
      <c r="F9959" s="269">
        <v>4.8975607454440954E-5</v>
      </c>
    </row>
    <row r="9960" ht="14.25" customHeight="1">
      <c r="A9960" s="267">
        <v>43673.0</v>
      </c>
      <c r="B9960" s="57">
        <v>208.0</v>
      </c>
      <c r="C9960" s="57">
        <v>23.0</v>
      </c>
      <c r="D9960" s="268">
        <v>0.458333333333333</v>
      </c>
      <c r="E9960" s="269">
        <v>1.6977205489812383E-4</v>
      </c>
      <c r="F9960" s="269">
        <v>5.077839055092343E-5</v>
      </c>
    </row>
    <row r="9961" ht="14.25" customHeight="1">
      <c r="A9961" s="267">
        <v>43673.0</v>
      </c>
      <c r="B9961" s="57">
        <v>208.0</v>
      </c>
      <c r="C9961" s="57">
        <v>24.0</v>
      </c>
      <c r="D9961" s="268">
        <v>0.479166666666667</v>
      </c>
      <c r="E9961" s="269">
        <v>1.6717466438286288E-4</v>
      </c>
      <c r="F9961" s="269">
        <v>5.097869978386593E-5</v>
      </c>
    </row>
    <row r="9962" ht="14.25" customHeight="1">
      <c r="A9962" s="267">
        <v>43673.0</v>
      </c>
      <c r="B9962" s="57">
        <v>208.0</v>
      </c>
      <c r="C9962" s="57">
        <v>25.0</v>
      </c>
      <c r="D9962" s="268">
        <v>0.5</v>
      </c>
      <c r="E9962" s="269">
        <v>1.6922760691102145E-4</v>
      </c>
      <c r="F9962" s="269">
        <v>5.0578081317980936E-5</v>
      </c>
    </row>
    <row r="9963" ht="14.25" customHeight="1">
      <c r="A9963" s="267">
        <v>43673.0</v>
      </c>
      <c r="B9963" s="57">
        <v>208.0</v>
      </c>
      <c r="C9963" s="57">
        <v>26.0</v>
      </c>
      <c r="D9963" s="268">
        <v>0.520833333333333</v>
      </c>
      <c r="E9963" s="269">
        <v>1.6317313539153313E-4</v>
      </c>
      <c r="F9963" s="269">
        <v>5.067823593445219E-5</v>
      </c>
    </row>
    <row r="9964" ht="14.25" customHeight="1">
      <c r="A9964" s="267">
        <v>43673.0</v>
      </c>
      <c r="B9964" s="57">
        <v>208.0</v>
      </c>
      <c r="C9964" s="57">
        <v>27.0</v>
      </c>
      <c r="D9964" s="268">
        <v>0.541666666666667</v>
      </c>
      <c r="E9964" s="269">
        <v>1.553188798485396E-4</v>
      </c>
      <c r="F9964" s="269">
        <v>4.8675143605027206E-5</v>
      </c>
    </row>
    <row r="9965" ht="14.25" customHeight="1">
      <c r="A9965" s="267">
        <v>43673.0</v>
      </c>
      <c r="B9965" s="57">
        <v>208.0</v>
      </c>
      <c r="C9965" s="57">
        <v>28.0</v>
      </c>
      <c r="D9965" s="268">
        <v>0.5625</v>
      </c>
      <c r="E9965" s="269">
        <v>1.4257361241741025E-4</v>
      </c>
      <c r="F9965" s="269">
        <v>4.7773752056785965E-5</v>
      </c>
    </row>
    <row r="9966" ht="14.25" customHeight="1">
      <c r="A9966" s="267">
        <v>43673.0</v>
      </c>
      <c r="B9966" s="57">
        <v>208.0</v>
      </c>
      <c r="C9966" s="57">
        <v>29.0</v>
      </c>
      <c r="D9966" s="268">
        <v>0.583333333333333</v>
      </c>
      <c r="E9966" s="269">
        <v>1.233950589832342E-4</v>
      </c>
      <c r="F9966" s="269">
        <v>4.6271432809717215E-5</v>
      </c>
    </row>
    <row r="9967" ht="14.25" customHeight="1">
      <c r="A9967" s="267">
        <v>43673.0</v>
      </c>
      <c r="B9967" s="57">
        <v>208.0</v>
      </c>
      <c r="C9967" s="57">
        <v>30.0</v>
      </c>
      <c r="D9967" s="268">
        <v>0.604166666666667</v>
      </c>
      <c r="E9967" s="269">
        <v>1.2367401970909633E-4</v>
      </c>
      <c r="F9967" s="269">
        <v>4.677220589207346E-5</v>
      </c>
    </row>
    <row r="9968" ht="14.25" customHeight="1">
      <c r="A9968" s="267">
        <v>43673.0</v>
      </c>
      <c r="B9968" s="57">
        <v>208.0</v>
      </c>
      <c r="C9968" s="57">
        <v>31.0</v>
      </c>
      <c r="D9968" s="268">
        <v>0.625</v>
      </c>
      <c r="E9968" s="269">
        <v>1.199011430259077E-4</v>
      </c>
      <c r="F9968" s="269">
        <v>4.6471742042659716E-5</v>
      </c>
    </row>
    <row r="9969" ht="14.25" customHeight="1">
      <c r="A9969" s="267">
        <v>43673.0</v>
      </c>
      <c r="B9969" s="57">
        <v>208.0</v>
      </c>
      <c r="C9969" s="57">
        <v>32.0</v>
      </c>
      <c r="D9969" s="268">
        <v>0.645833333333333</v>
      </c>
      <c r="E9969" s="269">
        <v>1.0705106677209453E-4</v>
      </c>
      <c r="F9969" s="269">
        <v>4.657189665913096E-5</v>
      </c>
    </row>
    <row r="9970" ht="14.25" customHeight="1">
      <c r="A9970" s="267">
        <v>43673.0</v>
      </c>
      <c r="B9970" s="57">
        <v>208.0</v>
      </c>
      <c r="C9970" s="57">
        <v>33.0</v>
      </c>
      <c r="D9970" s="268">
        <v>0.666666666666667</v>
      </c>
      <c r="E9970" s="269">
        <v>9.507649405386944E-5</v>
      </c>
      <c r="F9970" s="269">
        <v>5.137931824975094E-5</v>
      </c>
    </row>
    <row r="9971" ht="14.25" customHeight="1">
      <c r="A9971" s="267">
        <v>43673.0</v>
      </c>
      <c r="B9971" s="57">
        <v>208.0</v>
      </c>
      <c r="C9971" s="57">
        <v>34.0</v>
      </c>
      <c r="D9971" s="268">
        <v>0.6875</v>
      </c>
      <c r="E9971" s="269">
        <v>9.267487098565415E-5</v>
      </c>
      <c r="F9971" s="269">
        <v>5.6487203689784654E-5</v>
      </c>
    </row>
    <row r="9972" ht="14.25" customHeight="1">
      <c r="A9972" s="267">
        <v>43673.0</v>
      </c>
      <c r="B9972" s="57">
        <v>208.0</v>
      </c>
      <c r="C9972" s="57">
        <v>35.0</v>
      </c>
      <c r="D9972" s="268">
        <v>0.708333333333333</v>
      </c>
      <c r="E9972" s="269">
        <v>7.308732088210755E-5</v>
      </c>
      <c r="F9972" s="269">
        <v>6.449957300748461E-5</v>
      </c>
    </row>
    <row r="9973" ht="14.25" customHeight="1">
      <c r="A9973" s="267">
        <v>43673.0</v>
      </c>
      <c r="B9973" s="57">
        <v>208.0</v>
      </c>
      <c r="C9973" s="57">
        <v>36.0</v>
      </c>
      <c r="D9973" s="268">
        <v>0.729166666666667</v>
      </c>
      <c r="E9973" s="269">
        <v>4.618847745832737E-5</v>
      </c>
      <c r="F9973" s="269">
        <v>6.389864530865711E-5</v>
      </c>
    </row>
    <row r="9974" ht="14.25" customHeight="1">
      <c r="A9974" s="267">
        <v>43673.0</v>
      </c>
      <c r="B9974" s="57">
        <v>208.0</v>
      </c>
      <c r="C9974" s="57">
        <v>37.0</v>
      </c>
      <c r="D9974" s="268">
        <v>0.75</v>
      </c>
      <c r="E9974" s="269">
        <v>3.127696089558105E-5</v>
      </c>
      <c r="F9974" s="269">
        <v>6.329771760982962E-5</v>
      </c>
    </row>
    <row r="9975" ht="14.25" customHeight="1">
      <c r="A9975" s="267">
        <v>43673.0</v>
      </c>
      <c r="B9975" s="57">
        <v>208.0</v>
      </c>
      <c r="C9975" s="57">
        <v>38.0</v>
      </c>
      <c r="D9975" s="268">
        <v>0.770833333333333</v>
      </c>
      <c r="E9975" s="269">
        <v>2.5010136375616948E-5</v>
      </c>
      <c r="F9975" s="269">
        <v>6.409895454159961E-5</v>
      </c>
    </row>
    <row r="9976" ht="14.25" customHeight="1">
      <c r="A9976" s="267">
        <v>43673.0</v>
      </c>
      <c r="B9976" s="57">
        <v>208.0</v>
      </c>
      <c r="C9976" s="57">
        <v>39.0</v>
      </c>
      <c r="D9976" s="268">
        <v>0.791666666666667</v>
      </c>
      <c r="E9976" s="269">
        <v>1.1945342343449236E-5</v>
      </c>
      <c r="F9976" s="269">
        <v>6.249648067805962E-5</v>
      </c>
    </row>
    <row r="9977" ht="14.25" customHeight="1">
      <c r="A9977" s="267">
        <v>43673.0</v>
      </c>
      <c r="B9977" s="57">
        <v>208.0</v>
      </c>
      <c r="C9977" s="57">
        <v>40.0</v>
      </c>
      <c r="D9977" s="268">
        <v>0.8125</v>
      </c>
      <c r="E9977" s="269">
        <v>6.313143208911216E-6</v>
      </c>
      <c r="F9977" s="269">
        <v>6.219601682864587E-5</v>
      </c>
    </row>
    <row r="9978" ht="14.25" customHeight="1">
      <c r="A9978" s="267">
        <v>43673.0</v>
      </c>
      <c r="B9978" s="57">
        <v>208.0</v>
      </c>
      <c r="C9978" s="57">
        <v>41.0</v>
      </c>
      <c r="D9978" s="268">
        <v>0.833333333333333</v>
      </c>
      <c r="E9978" s="269">
        <v>3.1523670538460376E-6</v>
      </c>
      <c r="F9978" s="269">
        <v>6.139477989687587E-5</v>
      </c>
    </row>
    <row r="9979" ht="14.25" customHeight="1">
      <c r="A9979" s="267">
        <v>43673.0</v>
      </c>
      <c r="B9979" s="57">
        <v>208.0</v>
      </c>
      <c r="C9979" s="57">
        <v>42.0</v>
      </c>
      <c r="D9979" s="268">
        <v>0.854166666666667</v>
      </c>
      <c r="E9979" s="269">
        <v>1.828991021143321E-8</v>
      </c>
      <c r="F9979" s="269">
        <v>6.149493451334712E-5</v>
      </c>
    </row>
    <row r="9980" ht="14.25" customHeight="1">
      <c r="A9980" s="267">
        <v>43673.0</v>
      </c>
      <c r="B9980" s="57">
        <v>208.0</v>
      </c>
      <c r="C9980" s="57">
        <v>43.0</v>
      </c>
      <c r="D9980" s="268">
        <v>0.875</v>
      </c>
      <c r="E9980" s="269">
        <v>0.0</v>
      </c>
      <c r="F9980" s="269">
        <v>6.480003685689835E-5</v>
      </c>
    </row>
    <row r="9981" ht="14.25" customHeight="1">
      <c r="A9981" s="267">
        <v>43673.0</v>
      </c>
      <c r="B9981" s="57">
        <v>208.0</v>
      </c>
      <c r="C9981" s="57">
        <v>44.0</v>
      </c>
      <c r="D9981" s="268">
        <v>0.895833333333333</v>
      </c>
      <c r="E9981" s="269">
        <v>0.0</v>
      </c>
      <c r="F9981" s="269">
        <v>6.429926377454211E-5</v>
      </c>
    </row>
    <row r="9982" ht="14.25" customHeight="1">
      <c r="A9982" s="267">
        <v>43673.0</v>
      </c>
      <c r="B9982" s="57">
        <v>208.0</v>
      </c>
      <c r="C9982" s="57">
        <v>45.0</v>
      </c>
      <c r="D9982" s="268">
        <v>0.916666666666667</v>
      </c>
      <c r="E9982" s="269">
        <v>0.0</v>
      </c>
      <c r="F9982" s="269">
        <v>6.169524374628963E-5</v>
      </c>
    </row>
    <row r="9983" ht="14.25" customHeight="1">
      <c r="A9983" s="267">
        <v>43673.0</v>
      </c>
      <c r="B9983" s="57">
        <v>208.0</v>
      </c>
      <c r="C9983" s="57">
        <v>46.0</v>
      </c>
      <c r="D9983" s="268">
        <v>0.9375</v>
      </c>
      <c r="E9983" s="269">
        <v>0.0</v>
      </c>
      <c r="F9983" s="269">
        <v>5.73885952380259E-5</v>
      </c>
    </row>
    <row r="9984" ht="14.25" customHeight="1">
      <c r="A9984" s="267">
        <v>43673.0</v>
      </c>
      <c r="B9984" s="57">
        <v>208.0</v>
      </c>
      <c r="C9984" s="57">
        <v>47.0</v>
      </c>
      <c r="D9984" s="268">
        <v>0.958333333333333</v>
      </c>
      <c r="E9984" s="269">
        <v>0.0</v>
      </c>
      <c r="F9984" s="269">
        <v>5.037777208503844E-5</v>
      </c>
    </row>
    <row r="9985" ht="14.25" customHeight="1">
      <c r="A9985" s="267">
        <v>43673.0</v>
      </c>
      <c r="B9985" s="57">
        <v>208.0</v>
      </c>
      <c r="C9985" s="57">
        <v>48.0</v>
      </c>
      <c r="D9985" s="268">
        <v>0.979166666666667</v>
      </c>
      <c r="E9985" s="269">
        <v>0.0</v>
      </c>
      <c r="F9985" s="269">
        <v>4.236540276733849E-5</v>
      </c>
    </row>
    <row r="9986" ht="14.25" customHeight="1">
      <c r="A9986" s="267">
        <v>43674.0</v>
      </c>
      <c r="B9986" s="57">
        <v>209.0</v>
      </c>
      <c r="C9986" s="57">
        <v>1.0</v>
      </c>
      <c r="D9986" s="268">
        <v>0.0</v>
      </c>
      <c r="E9986" s="269">
        <v>0.0</v>
      </c>
      <c r="F9986" s="269">
        <v>3.625597116259227E-5</v>
      </c>
    </row>
    <row r="9987" ht="14.25" customHeight="1">
      <c r="A9987" s="267">
        <v>43674.0</v>
      </c>
      <c r="B9987" s="57">
        <v>209.0</v>
      </c>
      <c r="C9987" s="57">
        <v>2.0</v>
      </c>
      <c r="D9987" s="268">
        <v>0.020833333333333332</v>
      </c>
      <c r="E9987" s="269">
        <v>0.0</v>
      </c>
      <c r="F9987" s="269">
        <v>3.32513326684548E-5</v>
      </c>
    </row>
    <row r="9988" ht="14.25" customHeight="1">
      <c r="A9988" s="267">
        <v>43674.0</v>
      </c>
      <c r="B9988" s="57">
        <v>209.0</v>
      </c>
      <c r="C9988" s="57">
        <v>3.0</v>
      </c>
      <c r="D9988" s="268">
        <v>0.0416666666666667</v>
      </c>
      <c r="E9988" s="269">
        <v>0.0</v>
      </c>
      <c r="F9988" s="269">
        <v>3.0246694174317314E-5</v>
      </c>
    </row>
    <row r="9989" ht="14.25" customHeight="1">
      <c r="A9989" s="267">
        <v>43674.0</v>
      </c>
      <c r="B9989" s="57">
        <v>209.0</v>
      </c>
      <c r="C9989" s="57">
        <v>4.0</v>
      </c>
      <c r="D9989" s="268">
        <v>0.0625</v>
      </c>
      <c r="E9989" s="269">
        <v>0.0</v>
      </c>
      <c r="F9989" s="269">
        <v>2.8644220310777324E-5</v>
      </c>
    </row>
    <row r="9990" ht="14.25" customHeight="1">
      <c r="A9990" s="267">
        <v>43674.0</v>
      </c>
      <c r="B9990" s="57">
        <v>209.0</v>
      </c>
      <c r="C9990" s="57">
        <v>5.0</v>
      </c>
      <c r="D9990" s="268">
        <v>0.0833333333333333</v>
      </c>
      <c r="E9990" s="269">
        <v>0.0</v>
      </c>
      <c r="F9990" s="269">
        <v>2.8143447228421073E-5</v>
      </c>
    </row>
    <row r="9991" ht="14.25" customHeight="1">
      <c r="A9991" s="267">
        <v>43674.0</v>
      </c>
      <c r="B9991" s="57">
        <v>209.0</v>
      </c>
      <c r="C9991" s="57">
        <v>6.0</v>
      </c>
      <c r="D9991" s="268">
        <v>0.104166666666667</v>
      </c>
      <c r="E9991" s="269">
        <v>0.0</v>
      </c>
      <c r="F9991" s="269">
        <v>2.704174644723733E-5</v>
      </c>
    </row>
    <row r="9992" ht="14.25" customHeight="1">
      <c r="A9992" s="267">
        <v>43674.0</v>
      </c>
      <c r="B9992" s="57">
        <v>209.0</v>
      </c>
      <c r="C9992" s="57">
        <v>7.0</v>
      </c>
      <c r="D9992" s="268">
        <v>0.125</v>
      </c>
      <c r="E9992" s="269">
        <v>0.0</v>
      </c>
      <c r="F9992" s="269">
        <v>2.6240509515467337E-5</v>
      </c>
    </row>
    <row r="9993" ht="14.25" customHeight="1">
      <c r="A9993" s="267">
        <v>43674.0</v>
      </c>
      <c r="B9993" s="57">
        <v>209.0</v>
      </c>
      <c r="C9993" s="57">
        <v>8.0</v>
      </c>
      <c r="D9993" s="268">
        <v>0.145833333333333</v>
      </c>
      <c r="E9993" s="269">
        <v>0.0</v>
      </c>
      <c r="F9993" s="269">
        <v>2.644081874840984E-5</v>
      </c>
    </row>
    <row r="9994" ht="14.25" customHeight="1">
      <c r="A9994" s="267">
        <v>43674.0</v>
      </c>
      <c r="B9994" s="57">
        <v>209.0</v>
      </c>
      <c r="C9994" s="57">
        <v>9.0</v>
      </c>
      <c r="D9994" s="268">
        <v>0.166666666666667</v>
      </c>
      <c r="E9994" s="269">
        <v>0.0</v>
      </c>
      <c r="F9994" s="269">
        <v>2.614035489899609E-5</v>
      </c>
    </row>
    <row r="9995" ht="14.25" customHeight="1">
      <c r="A9995" s="267">
        <v>43674.0</v>
      </c>
      <c r="B9995" s="57">
        <v>209.0</v>
      </c>
      <c r="C9995" s="57">
        <v>10.0</v>
      </c>
      <c r="D9995" s="268">
        <v>0.1875</v>
      </c>
      <c r="E9995" s="269">
        <v>1.2004178659010867E-6</v>
      </c>
      <c r="F9995" s="269">
        <v>2.614035489899609E-5</v>
      </c>
    </row>
    <row r="9996" ht="14.25" customHeight="1">
      <c r="A9996" s="267">
        <v>43674.0</v>
      </c>
      <c r="B9996" s="57">
        <v>209.0</v>
      </c>
      <c r="C9996" s="57">
        <v>11.0</v>
      </c>
      <c r="D9996" s="268">
        <v>0.208333333333333</v>
      </c>
      <c r="E9996" s="269">
        <v>4.006864176298699E-6</v>
      </c>
      <c r="F9996" s="269">
        <v>2.7141901063708585E-5</v>
      </c>
    </row>
    <row r="9997" ht="14.25" customHeight="1">
      <c r="A9997" s="267">
        <v>43674.0</v>
      </c>
      <c r="B9997" s="57">
        <v>209.0</v>
      </c>
      <c r="C9997" s="57">
        <v>12.0</v>
      </c>
      <c r="D9997" s="268">
        <v>0.229166666666667</v>
      </c>
      <c r="E9997" s="269">
        <v>1.054734929690689E-5</v>
      </c>
      <c r="F9997" s="269">
        <v>2.7742828762536086E-5</v>
      </c>
    </row>
    <row r="9998" ht="14.25" customHeight="1">
      <c r="A9998" s="267">
        <v>43674.0</v>
      </c>
      <c r="B9998" s="57">
        <v>209.0</v>
      </c>
      <c r="C9998" s="57">
        <v>13.0</v>
      </c>
      <c r="D9998" s="268">
        <v>0.25</v>
      </c>
      <c r="E9998" s="269">
        <v>2.0989568213637934E-5</v>
      </c>
      <c r="F9998" s="269">
        <v>3.194932265432856E-5</v>
      </c>
    </row>
    <row r="9999" ht="14.25" customHeight="1">
      <c r="A9999" s="267">
        <v>43674.0</v>
      </c>
      <c r="B9999" s="57">
        <v>209.0</v>
      </c>
      <c r="C9999" s="57">
        <v>14.0</v>
      </c>
      <c r="D9999" s="268">
        <v>0.270833333333333</v>
      </c>
      <c r="E9999" s="269">
        <v>3.6830964290843374E-5</v>
      </c>
      <c r="F9999" s="269">
        <v>3.665658962847728E-5</v>
      </c>
    </row>
    <row r="10000" ht="14.25" customHeight="1">
      <c r="A10000" s="267">
        <v>43674.0</v>
      </c>
      <c r="B10000" s="57">
        <v>209.0</v>
      </c>
      <c r="C10000" s="57">
        <v>15.0</v>
      </c>
      <c r="D10000" s="268">
        <v>0.291666666666667</v>
      </c>
      <c r="E10000" s="269">
        <v>5.626886848184333E-5</v>
      </c>
      <c r="F10000" s="269">
        <v>3.996169197202851E-5</v>
      </c>
    </row>
    <row r="10001" ht="14.25" customHeight="1">
      <c r="A10001" s="267">
        <v>43674.0</v>
      </c>
      <c r="B10001" s="57">
        <v>209.0</v>
      </c>
      <c r="C10001" s="57">
        <v>16.0</v>
      </c>
      <c r="D10001" s="268">
        <v>0.3125</v>
      </c>
      <c r="E10001" s="269">
        <v>7.640469921839737E-5</v>
      </c>
      <c r="F10001" s="269">
        <v>4.446864971323474E-5</v>
      </c>
    </row>
    <row r="10002" ht="14.25" customHeight="1">
      <c r="A10002" s="267">
        <v>43674.0</v>
      </c>
      <c r="B10002" s="57">
        <v>209.0</v>
      </c>
      <c r="C10002" s="57">
        <v>17.0</v>
      </c>
      <c r="D10002" s="268">
        <v>0.333333333333333</v>
      </c>
      <c r="E10002" s="269">
        <v>8.691749428364351E-5</v>
      </c>
      <c r="F10002" s="269">
        <v>4.92760713038547E-5</v>
      </c>
    </row>
    <row r="10003" ht="14.25" customHeight="1">
      <c r="A10003" s="267">
        <v>43674.0</v>
      </c>
      <c r="B10003" s="57">
        <v>209.0</v>
      </c>
      <c r="C10003" s="57">
        <v>18.0</v>
      </c>
      <c r="D10003" s="268">
        <v>0.354166666666667</v>
      </c>
      <c r="E10003" s="269">
        <v>1.1970609554136488E-4</v>
      </c>
      <c r="F10003" s="269">
        <v>5.288163749681968E-5</v>
      </c>
    </row>
    <row r="10004" ht="14.25" customHeight="1">
      <c r="A10004" s="267">
        <v>43674.0</v>
      </c>
      <c r="B10004" s="57">
        <v>209.0</v>
      </c>
      <c r="C10004" s="57">
        <v>19.0</v>
      </c>
      <c r="D10004" s="268">
        <v>0.375</v>
      </c>
      <c r="E10004" s="269">
        <v>1.435138065541825E-4</v>
      </c>
      <c r="F10004" s="269">
        <v>5.288163749681968E-5</v>
      </c>
    </row>
    <row r="10005" ht="14.25" customHeight="1">
      <c r="A10005" s="267">
        <v>43674.0</v>
      </c>
      <c r="B10005" s="57">
        <v>209.0</v>
      </c>
      <c r="C10005" s="57">
        <v>20.0</v>
      </c>
      <c r="D10005" s="268">
        <v>0.395833333333333</v>
      </c>
      <c r="E10005" s="269">
        <v>1.4672589003567328E-4</v>
      </c>
      <c r="F10005" s="269">
        <v>5.2681328263877173E-5</v>
      </c>
    </row>
    <row r="10006" ht="14.25" customHeight="1">
      <c r="A10006" s="267">
        <v>43674.0</v>
      </c>
      <c r="B10006" s="57">
        <v>209.0</v>
      </c>
      <c r="C10006" s="57">
        <v>21.0</v>
      </c>
      <c r="D10006" s="268">
        <v>0.416666666666667</v>
      </c>
      <c r="E10006" s="269">
        <v>1.6344243543419765E-4</v>
      </c>
      <c r="F10006" s="269">
        <v>5.188009133210718E-5</v>
      </c>
    </row>
    <row r="10007" ht="14.25" customHeight="1">
      <c r="A10007" s="267">
        <v>43674.0</v>
      </c>
      <c r="B10007" s="57">
        <v>209.0</v>
      </c>
      <c r="C10007" s="57">
        <v>22.0</v>
      </c>
      <c r="D10007" s="268">
        <v>0.4375</v>
      </c>
      <c r="E10007" s="269">
        <v>1.6595542685885677E-4</v>
      </c>
      <c r="F10007" s="269">
        <v>5.097869978386593E-5</v>
      </c>
    </row>
    <row r="10008" ht="14.25" customHeight="1">
      <c r="A10008" s="267">
        <v>43674.0</v>
      </c>
      <c r="B10008" s="57">
        <v>209.0</v>
      </c>
      <c r="C10008" s="57">
        <v>23.0</v>
      </c>
      <c r="D10008" s="268">
        <v>0.458333333333333</v>
      </c>
      <c r="E10008" s="269">
        <v>1.6466429960949072E-4</v>
      </c>
      <c r="F10008" s="269">
        <v>5.117900901680845E-5</v>
      </c>
    </row>
    <row r="10009" ht="14.25" customHeight="1">
      <c r="A10009" s="267">
        <v>43674.0</v>
      </c>
      <c r="B10009" s="57">
        <v>209.0</v>
      </c>
      <c r="C10009" s="57">
        <v>24.0</v>
      </c>
      <c r="D10009" s="268">
        <v>0.479166666666667</v>
      </c>
      <c r="E10009" s="269">
        <v>1.7170159969548044E-4</v>
      </c>
      <c r="F10009" s="269">
        <v>5.308194672976218E-5</v>
      </c>
    </row>
    <row r="10010" ht="14.25" customHeight="1">
      <c r="A10010" s="267">
        <v>43674.0</v>
      </c>
      <c r="B10010" s="57">
        <v>209.0</v>
      </c>
      <c r="C10010" s="57">
        <v>25.0</v>
      </c>
      <c r="D10010" s="268">
        <v>0.5</v>
      </c>
      <c r="E10010" s="269">
        <v>1.862887811935559E-4</v>
      </c>
      <c r="F10010" s="269">
        <v>5.117900901680845E-5</v>
      </c>
    </row>
    <row r="10011" ht="14.25" customHeight="1">
      <c r="A10011" s="267">
        <v>43674.0</v>
      </c>
      <c r="B10011" s="57">
        <v>209.0</v>
      </c>
      <c r="C10011" s="57">
        <v>26.0</v>
      </c>
      <c r="D10011" s="268">
        <v>0.520833333333333</v>
      </c>
      <c r="E10011" s="269">
        <v>2.0205481231721397E-4</v>
      </c>
      <c r="F10011" s="269">
        <v>5.097869978386593E-5</v>
      </c>
    </row>
    <row r="10012" ht="14.25" customHeight="1">
      <c r="A10012" s="267">
        <v>43674.0</v>
      </c>
      <c r="B10012" s="57">
        <v>209.0</v>
      </c>
      <c r="C10012" s="57">
        <v>27.0</v>
      </c>
      <c r="D10012" s="268">
        <v>0.541666666666667</v>
      </c>
      <c r="E10012" s="269">
        <v>2.136325955112987E-4</v>
      </c>
      <c r="F10012" s="269">
        <v>5.077839055092343E-5</v>
      </c>
    </row>
    <row r="10013" ht="14.25" customHeight="1">
      <c r="A10013" s="267">
        <v>43674.0</v>
      </c>
      <c r="B10013" s="57">
        <v>209.0</v>
      </c>
      <c r="C10013" s="57">
        <v>28.0</v>
      </c>
      <c r="D10013" s="268">
        <v>0.5625</v>
      </c>
      <c r="E10013" s="269">
        <v>1.9963251684303385E-4</v>
      </c>
      <c r="F10013" s="269">
        <v>4.877529822149846E-5</v>
      </c>
    </row>
    <row r="10014" ht="14.25" customHeight="1">
      <c r="A10014" s="267">
        <v>43674.0</v>
      </c>
      <c r="B10014" s="57">
        <v>209.0</v>
      </c>
      <c r="C10014" s="57">
        <v>29.0</v>
      </c>
      <c r="D10014" s="268">
        <v>0.583333333333333</v>
      </c>
      <c r="E10014" s="269">
        <v>1.8452100301760967E-4</v>
      </c>
      <c r="F10014" s="269">
        <v>4.8274525139142206E-5</v>
      </c>
    </row>
    <row r="10015" ht="14.25" customHeight="1">
      <c r="A10015" s="267">
        <v>43674.0</v>
      </c>
      <c r="B10015" s="57">
        <v>209.0</v>
      </c>
      <c r="C10015" s="57">
        <v>30.0</v>
      </c>
      <c r="D10015" s="268">
        <v>0.604166666666667</v>
      </c>
      <c r="E10015" s="269">
        <v>1.9015944818390768E-4</v>
      </c>
      <c r="F10015" s="269">
        <v>4.637158742618847E-5</v>
      </c>
    </row>
    <row r="10016" ht="14.25" customHeight="1">
      <c r="A10016" s="267">
        <v>43674.0</v>
      </c>
      <c r="B10016" s="57">
        <v>209.0</v>
      </c>
      <c r="C10016" s="57">
        <v>31.0</v>
      </c>
      <c r="D10016" s="268">
        <v>0.625</v>
      </c>
      <c r="E10016" s="269">
        <v>1.8118488825613274E-4</v>
      </c>
      <c r="F10016" s="269">
        <v>4.6972515125015957E-5</v>
      </c>
    </row>
    <row r="10017" ht="14.25" customHeight="1">
      <c r="A10017" s="267">
        <v>43674.0</v>
      </c>
      <c r="B10017" s="57">
        <v>209.0</v>
      </c>
      <c r="C10017" s="57">
        <v>32.0</v>
      </c>
      <c r="D10017" s="268">
        <v>0.645833333333333</v>
      </c>
      <c r="E10017" s="269">
        <v>1.7152566289770738E-4</v>
      </c>
      <c r="F10017" s="269">
        <v>5.0077308235624696E-5</v>
      </c>
    </row>
    <row r="10018" ht="14.25" customHeight="1">
      <c r="A10018" s="267">
        <v>43674.0</v>
      </c>
      <c r="B10018" s="57">
        <v>209.0</v>
      </c>
      <c r="C10018" s="57">
        <v>33.0</v>
      </c>
      <c r="D10018" s="268">
        <v>0.666666666666667</v>
      </c>
      <c r="E10018" s="269">
        <v>1.544259258888041E-4</v>
      </c>
      <c r="F10018" s="269">
        <v>5.258117364740593E-5</v>
      </c>
    </row>
    <row r="10019" ht="14.25" customHeight="1">
      <c r="A10019" s="267">
        <v>43674.0</v>
      </c>
      <c r="B10019" s="57">
        <v>209.0</v>
      </c>
      <c r="C10019" s="57">
        <v>34.0</v>
      </c>
      <c r="D10019" s="268">
        <v>0.6875</v>
      </c>
      <c r="E10019" s="269">
        <v>1.1797718986333858E-4</v>
      </c>
      <c r="F10019" s="269">
        <v>5.6987976772140894E-5</v>
      </c>
    </row>
    <row r="10020" ht="14.25" customHeight="1">
      <c r="A10020" s="267">
        <v>43674.0</v>
      </c>
      <c r="B10020" s="57">
        <v>209.0</v>
      </c>
      <c r="C10020" s="57">
        <v>35.0</v>
      </c>
      <c r="D10020" s="268">
        <v>0.708333333333333</v>
      </c>
      <c r="E10020" s="269">
        <v>9.941416547651866E-5</v>
      </c>
      <c r="F10020" s="269">
        <v>6.379849069218586E-5</v>
      </c>
    </row>
    <row r="10021" ht="14.25" customHeight="1">
      <c r="A10021" s="267">
        <v>43674.0</v>
      </c>
      <c r="B10021" s="57">
        <v>209.0</v>
      </c>
      <c r="C10021" s="57">
        <v>36.0</v>
      </c>
      <c r="D10021" s="268">
        <v>0.729166666666667</v>
      </c>
      <c r="E10021" s="269">
        <v>7.572465619608687E-5</v>
      </c>
      <c r="F10021" s="269">
        <v>6.159508912981838E-5</v>
      </c>
    </row>
    <row r="10022" ht="14.25" customHeight="1">
      <c r="A10022" s="267">
        <v>43674.0</v>
      </c>
      <c r="B10022" s="57">
        <v>209.0</v>
      </c>
      <c r="C10022" s="57">
        <v>37.0</v>
      </c>
      <c r="D10022" s="268">
        <v>0.75</v>
      </c>
      <c r="E10022" s="269">
        <v>4.946947355311878E-5</v>
      </c>
      <c r="F10022" s="269">
        <v>6.299725376041584E-5</v>
      </c>
    </row>
    <row r="10023" ht="14.25" customHeight="1">
      <c r="A10023" s="267">
        <v>43674.0</v>
      </c>
      <c r="B10023" s="57">
        <v>209.0</v>
      </c>
      <c r="C10023" s="57">
        <v>38.0</v>
      </c>
      <c r="D10023" s="268">
        <v>0.770833333333333</v>
      </c>
      <c r="E10023" s="269">
        <v>3.184859837090287E-5</v>
      </c>
      <c r="F10023" s="269">
        <v>6.409895454159961E-5</v>
      </c>
    </row>
    <row r="10024" ht="14.25" customHeight="1">
      <c r="A10024" s="267">
        <v>43674.0</v>
      </c>
      <c r="B10024" s="57">
        <v>209.0</v>
      </c>
      <c r="C10024" s="57">
        <v>39.0</v>
      </c>
      <c r="D10024" s="268">
        <v>0.791666666666667</v>
      </c>
      <c r="E10024" s="269">
        <v>1.6088210945433256E-5</v>
      </c>
      <c r="F10024" s="269">
        <v>6.199570759570338E-5</v>
      </c>
    </row>
    <row r="10025" ht="14.25" customHeight="1">
      <c r="A10025" s="267">
        <v>43674.0</v>
      </c>
      <c r="B10025" s="57">
        <v>209.0</v>
      </c>
      <c r="C10025" s="57">
        <v>40.0</v>
      </c>
      <c r="D10025" s="268">
        <v>0.8125</v>
      </c>
      <c r="E10025" s="269">
        <v>7.84706030905175E-6</v>
      </c>
      <c r="F10025" s="269">
        <v>5.8991069101565885E-5</v>
      </c>
    </row>
    <row r="10026" ht="14.25" customHeight="1">
      <c r="A10026" s="267">
        <v>43674.0</v>
      </c>
      <c r="B10026" s="57">
        <v>209.0</v>
      </c>
      <c r="C10026" s="57">
        <v>41.0</v>
      </c>
      <c r="D10026" s="268">
        <v>0.833333333333333</v>
      </c>
      <c r="E10026" s="269">
        <v>3.0360682567475473E-6</v>
      </c>
      <c r="F10026" s="269">
        <v>5.8991069101565885E-5</v>
      </c>
    </row>
    <row r="10027" ht="14.25" customHeight="1">
      <c r="A10027" s="267">
        <v>43674.0</v>
      </c>
      <c r="B10027" s="57">
        <v>209.0</v>
      </c>
      <c r="C10027" s="57">
        <v>42.0</v>
      </c>
      <c r="D10027" s="268">
        <v>0.854166666666667</v>
      </c>
      <c r="E10027" s="269">
        <v>1.49814964189214E-8</v>
      </c>
      <c r="F10027" s="269">
        <v>6.049338834863463E-5</v>
      </c>
    </row>
    <row r="10028" ht="14.25" customHeight="1">
      <c r="A10028" s="267">
        <v>43674.0</v>
      </c>
      <c r="B10028" s="57">
        <v>209.0</v>
      </c>
      <c r="C10028" s="57">
        <v>43.0</v>
      </c>
      <c r="D10028" s="268">
        <v>0.875</v>
      </c>
      <c r="E10028" s="269">
        <v>0.0</v>
      </c>
      <c r="F10028" s="269">
        <v>6.409895454159961E-5</v>
      </c>
    </row>
    <row r="10029" ht="14.25" customHeight="1">
      <c r="A10029" s="267">
        <v>43674.0</v>
      </c>
      <c r="B10029" s="57">
        <v>209.0</v>
      </c>
      <c r="C10029" s="57">
        <v>44.0</v>
      </c>
      <c r="D10029" s="268">
        <v>0.895833333333333</v>
      </c>
      <c r="E10029" s="269">
        <v>0.0</v>
      </c>
      <c r="F10029" s="269">
        <v>6.510050070631209E-5</v>
      </c>
    </row>
    <row r="10030" ht="14.25" customHeight="1">
      <c r="A10030" s="267">
        <v>43674.0</v>
      </c>
      <c r="B10030" s="57">
        <v>209.0</v>
      </c>
      <c r="C10030" s="57">
        <v>45.0</v>
      </c>
      <c r="D10030" s="268">
        <v>0.916666666666667</v>
      </c>
      <c r="E10030" s="269">
        <v>0.0</v>
      </c>
      <c r="F10030" s="269">
        <v>6.209586221217463E-5</v>
      </c>
    </row>
    <row r="10031" ht="14.25" customHeight="1">
      <c r="A10031" s="267">
        <v>43674.0</v>
      </c>
      <c r="B10031" s="57">
        <v>209.0</v>
      </c>
      <c r="C10031" s="57">
        <v>46.0</v>
      </c>
      <c r="D10031" s="268">
        <v>0.9375</v>
      </c>
      <c r="E10031" s="269">
        <v>0.0</v>
      </c>
      <c r="F10031" s="269">
        <v>5.758890447096841E-5</v>
      </c>
    </row>
    <row r="10032" ht="14.25" customHeight="1">
      <c r="A10032" s="267">
        <v>43674.0</v>
      </c>
      <c r="B10032" s="57">
        <v>209.0</v>
      </c>
      <c r="C10032" s="57">
        <v>47.0</v>
      </c>
      <c r="D10032" s="268">
        <v>0.958333333333333</v>
      </c>
      <c r="E10032" s="269">
        <v>0.0</v>
      </c>
      <c r="F10032" s="269">
        <v>4.987699900268219E-5</v>
      </c>
    </row>
    <row r="10033" ht="14.25" customHeight="1">
      <c r="A10033" s="267">
        <v>43674.0</v>
      </c>
      <c r="B10033" s="57">
        <v>209.0</v>
      </c>
      <c r="C10033" s="57">
        <v>48.0</v>
      </c>
      <c r="D10033" s="268">
        <v>0.979166666666667</v>
      </c>
      <c r="E10033" s="269">
        <v>0.0</v>
      </c>
      <c r="F10033" s="269">
        <v>4.1764475068510994E-5</v>
      </c>
    </row>
    <row r="10034" ht="14.25" customHeight="1">
      <c r="A10034" s="267">
        <v>43675.0</v>
      </c>
      <c r="B10034" s="57">
        <v>210.0</v>
      </c>
      <c r="C10034" s="57">
        <v>1.0</v>
      </c>
      <c r="D10034" s="268">
        <v>0.0</v>
      </c>
      <c r="E10034" s="269">
        <v>0.0</v>
      </c>
      <c r="F10034" s="269">
        <v>3.6756744244948525E-5</v>
      </c>
    </row>
    <row r="10035" ht="14.25" customHeight="1">
      <c r="A10035" s="267">
        <v>43675.0</v>
      </c>
      <c r="B10035" s="57">
        <v>210.0</v>
      </c>
      <c r="C10035" s="57">
        <v>2.0</v>
      </c>
      <c r="D10035" s="268">
        <v>0.020833333333333332</v>
      </c>
      <c r="E10035" s="269">
        <v>0.0</v>
      </c>
      <c r="F10035" s="269">
        <v>3.30510234355123E-5</v>
      </c>
    </row>
    <row r="10036" ht="14.25" customHeight="1">
      <c r="A10036" s="267">
        <v>43675.0</v>
      </c>
      <c r="B10036" s="57">
        <v>210.0</v>
      </c>
      <c r="C10036" s="57">
        <v>3.0</v>
      </c>
      <c r="D10036" s="268">
        <v>0.0416666666666667</v>
      </c>
      <c r="E10036" s="269">
        <v>0.0</v>
      </c>
      <c r="F10036" s="269">
        <v>3.0146539557846063E-5</v>
      </c>
    </row>
    <row r="10037" ht="14.25" customHeight="1">
      <c r="A10037" s="267">
        <v>43675.0</v>
      </c>
      <c r="B10037" s="57">
        <v>210.0</v>
      </c>
      <c r="C10037" s="57">
        <v>4.0</v>
      </c>
      <c r="D10037" s="268">
        <v>0.0625</v>
      </c>
      <c r="E10037" s="269">
        <v>0.0</v>
      </c>
      <c r="F10037" s="269">
        <v>2.884452954371982E-5</v>
      </c>
    </row>
    <row r="10038" ht="14.25" customHeight="1">
      <c r="A10038" s="267">
        <v>43675.0</v>
      </c>
      <c r="B10038" s="57">
        <v>210.0</v>
      </c>
      <c r="C10038" s="57">
        <v>5.0</v>
      </c>
      <c r="D10038" s="268">
        <v>0.0833333333333333</v>
      </c>
      <c r="E10038" s="269">
        <v>0.0</v>
      </c>
      <c r="F10038" s="269">
        <v>2.834375646136358E-5</v>
      </c>
    </row>
    <row r="10039" ht="14.25" customHeight="1">
      <c r="A10039" s="267">
        <v>43675.0</v>
      </c>
      <c r="B10039" s="57">
        <v>210.0</v>
      </c>
      <c r="C10039" s="57">
        <v>6.0</v>
      </c>
      <c r="D10039" s="268">
        <v>0.104166666666667</v>
      </c>
      <c r="E10039" s="269">
        <v>0.0</v>
      </c>
      <c r="F10039" s="269">
        <v>2.6941591830766084E-5</v>
      </c>
    </row>
    <row r="10040" ht="14.25" customHeight="1">
      <c r="A10040" s="267">
        <v>43675.0</v>
      </c>
      <c r="B10040" s="57">
        <v>210.0</v>
      </c>
      <c r="C10040" s="57">
        <v>7.0</v>
      </c>
      <c r="D10040" s="268">
        <v>0.125</v>
      </c>
      <c r="E10040" s="269">
        <v>0.0</v>
      </c>
      <c r="F10040" s="269">
        <v>2.6941591830766084E-5</v>
      </c>
    </row>
    <row r="10041" ht="14.25" customHeight="1">
      <c r="A10041" s="267">
        <v>43675.0</v>
      </c>
      <c r="B10041" s="57">
        <v>210.0</v>
      </c>
      <c r="C10041" s="57">
        <v>8.0</v>
      </c>
      <c r="D10041" s="268">
        <v>0.145833333333333</v>
      </c>
      <c r="E10041" s="269">
        <v>0.0</v>
      </c>
      <c r="F10041" s="269">
        <v>2.7141901063708585E-5</v>
      </c>
    </row>
    <row r="10042" ht="14.25" customHeight="1">
      <c r="A10042" s="267">
        <v>43675.0</v>
      </c>
      <c r="B10042" s="57">
        <v>210.0</v>
      </c>
      <c r="C10042" s="57">
        <v>9.0</v>
      </c>
      <c r="D10042" s="268">
        <v>0.166666666666667</v>
      </c>
      <c r="E10042" s="269">
        <v>1.2004178659010867E-6</v>
      </c>
      <c r="F10042" s="269">
        <v>2.644081874840984E-5</v>
      </c>
    </row>
    <row r="10043" ht="14.25" customHeight="1">
      <c r="A10043" s="267">
        <v>43675.0</v>
      </c>
      <c r="B10043" s="57">
        <v>210.0</v>
      </c>
      <c r="C10043" s="57">
        <v>10.0</v>
      </c>
      <c r="D10043" s="268">
        <v>0.1875</v>
      </c>
      <c r="E10043" s="269">
        <v>2.632984115918992E-6</v>
      </c>
      <c r="F10043" s="269">
        <v>2.654097336488109E-5</v>
      </c>
    </row>
    <row r="10044" ht="14.25" customHeight="1">
      <c r="A10044" s="267">
        <v>43675.0</v>
      </c>
      <c r="B10044" s="57">
        <v>210.0</v>
      </c>
      <c r="C10044" s="57">
        <v>11.0</v>
      </c>
      <c r="D10044" s="268">
        <v>0.208333333333333</v>
      </c>
      <c r="E10044" s="269">
        <v>8.763496818572755E-6</v>
      </c>
      <c r="F10044" s="269">
        <v>2.7642674146064832E-5</v>
      </c>
    </row>
    <row r="10045" ht="14.25" customHeight="1">
      <c r="A10045" s="267">
        <v>43675.0</v>
      </c>
      <c r="B10045" s="57">
        <v>210.0</v>
      </c>
      <c r="C10045" s="57">
        <v>12.0</v>
      </c>
      <c r="D10045" s="268">
        <v>0.229166666666667</v>
      </c>
      <c r="E10045" s="269">
        <v>1.9649405845935767E-5</v>
      </c>
      <c r="F10045" s="269">
        <v>2.7642674146064832E-5</v>
      </c>
    </row>
    <row r="10046" ht="14.25" customHeight="1">
      <c r="A10046" s="267">
        <v>43675.0</v>
      </c>
      <c r="B10046" s="57">
        <v>210.0</v>
      </c>
      <c r="C10046" s="57">
        <v>13.0</v>
      </c>
      <c r="D10046" s="268">
        <v>0.25</v>
      </c>
      <c r="E10046" s="269">
        <v>3.6134261224462156E-5</v>
      </c>
      <c r="F10046" s="269">
        <v>3.094777648961606E-5</v>
      </c>
    </row>
    <row r="10047" ht="14.25" customHeight="1">
      <c r="A10047" s="267">
        <v>43675.0</v>
      </c>
      <c r="B10047" s="57">
        <v>210.0</v>
      </c>
      <c r="C10047" s="57">
        <v>14.0</v>
      </c>
      <c r="D10047" s="268">
        <v>0.270833333333333</v>
      </c>
      <c r="E10047" s="269">
        <v>6.137064350235855E-5</v>
      </c>
      <c r="F10047" s="269">
        <v>3.565504346376478E-5</v>
      </c>
    </row>
    <row r="10048" ht="14.25" customHeight="1">
      <c r="A10048" s="267">
        <v>43675.0</v>
      </c>
      <c r="B10048" s="57">
        <v>210.0</v>
      </c>
      <c r="C10048" s="57">
        <v>15.0</v>
      </c>
      <c r="D10048" s="268">
        <v>0.291666666666667</v>
      </c>
      <c r="E10048" s="269">
        <v>9.224890104523696E-5</v>
      </c>
      <c r="F10048" s="269">
        <v>3.966122812261476E-5</v>
      </c>
    </row>
    <row r="10049" ht="14.25" customHeight="1">
      <c r="A10049" s="267">
        <v>43675.0</v>
      </c>
      <c r="B10049" s="57">
        <v>210.0</v>
      </c>
      <c r="C10049" s="57">
        <v>16.0</v>
      </c>
      <c r="D10049" s="268">
        <v>0.3125</v>
      </c>
      <c r="E10049" s="269">
        <v>1.2107115651545432E-4</v>
      </c>
      <c r="F10049" s="269">
        <v>4.456880432970597E-5</v>
      </c>
    </row>
    <row r="10050" ht="14.25" customHeight="1">
      <c r="A10050" s="267">
        <v>43675.0</v>
      </c>
      <c r="B10050" s="57">
        <v>210.0</v>
      </c>
      <c r="C10050" s="57">
        <v>17.0</v>
      </c>
      <c r="D10050" s="268">
        <v>0.333333333333333</v>
      </c>
      <c r="E10050" s="269">
        <v>1.242339855258496E-4</v>
      </c>
      <c r="F10050" s="269">
        <v>5.067823593445219E-5</v>
      </c>
    </row>
    <row r="10051" ht="14.25" customHeight="1">
      <c r="A10051" s="267">
        <v>43675.0</v>
      </c>
      <c r="B10051" s="57">
        <v>210.0</v>
      </c>
      <c r="C10051" s="57">
        <v>18.0</v>
      </c>
      <c r="D10051" s="268">
        <v>0.354166666666667</v>
      </c>
      <c r="E10051" s="269">
        <v>1.6169547452633503E-4</v>
      </c>
      <c r="F10051" s="269">
        <v>5.558581214154341E-5</v>
      </c>
    </row>
    <row r="10052" ht="14.25" customHeight="1">
      <c r="A10052" s="267">
        <v>43675.0</v>
      </c>
      <c r="B10052" s="57">
        <v>210.0</v>
      </c>
      <c r="C10052" s="57">
        <v>19.0</v>
      </c>
      <c r="D10052" s="268">
        <v>0.375</v>
      </c>
      <c r="E10052" s="269">
        <v>1.790421246257736E-4</v>
      </c>
      <c r="F10052" s="269">
        <v>5.498488444271591E-5</v>
      </c>
    </row>
    <row r="10053" ht="14.25" customHeight="1">
      <c r="A10053" s="267">
        <v>43675.0</v>
      </c>
      <c r="B10053" s="57">
        <v>210.0</v>
      </c>
      <c r="C10053" s="57">
        <v>20.0</v>
      </c>
      <c r="D10053" s="268">
        <v>0.395833333333333</v>
      </c>
      <c r="E10053" s="269">
        <v>1.7267948775157466E-4</v>
      </c>
      <c r="F10053" s="269">
        <v>5.368287442858966E-5</v>
      </c>
    </row>
    <row r="10054" ht="14.25" customHeight="1">
      <c r="A10054" s="267">
        <v>43675.0</v>
      </c>
      <c r="B10054" s="57">
        <v>210.0</v>
      </c>
      <c r="C10054" s="57">
        <v>21.0</v>
      </c>
      <c r="D10054" s="268">
        <v>0.416666666666667</v>
      </c>
      <c r="E10054" s="269">
        <v>1.7973925232399776E-4</v>
      </c>
      <c r="F10054" s="269">
        <v>5.398333827800342E-5</v>
      </c>
    </row>
    <row r="10055" ht="14.25" customHeight="1">
      <c r="A10055" s="267">
        <v>43675.0</v>
      </c>
      <c r="B10055" s="57">
        <v>210.0</v>
      </c>
      <c r="C10055" s="57">
        <v>22.0</v>
      </c>
      <c r="D10055" s="268">
        <v>0.4375</v>
      </c>
      <c r="E10055" s="269">
        <v>1.6667090404207837E-4</v>
      </c>
      <c r="F10055" s="269">
        <v>5.258117364740593E-5</v>
      </c>
    </row>
    <row r="10056" ht="14.25" customHeight="1">
      <c r="A10056" s="267">
        <v>43675.0</v>
      </c>
      <c r="B10056" s="57">
        <v>210.0</v>
      </c>
      <c r="C10056" s="57">
        <v>23.0</v>
      </c>
      <c r="D10056" s="268">
        <v>0.458333333333333</v>
      </c>
      <c r="E10056" s="269">
        <v>1.5829464893352759E-4</v>
      </c>
      <c r="F10056" s="269">
        <v>5.288163749681968E-5</v>
      </c>
    </row>
    <row r="10057" ht="14.25" customHeight="1">
      <c r="A10057" s="267">
        <v>43675.0</v>
      </c>
      <c r="B10057" s="57">
        <v>210.0</v>
      </c>
      <c r="C10057" s="57">
        <v>24.0</v>
      </c>
      <c r="D10057" s="268">
        <v>0.479166666666667</v>
      </c>
      <c r="E10057" s="269">
        <v>1.639441370382055E-4</v>
      </c>
      <c r="F10057" s="269">
        <v>5.228070979799218E-5</v>
      </c>
    </row>
    <row r="10058" ht="14.25" customHeight="1">
      <c r="A10058" s="267">
        <v>43675.0</v>
      </c>
      <c r="B10058" s="57">
        <v>210.0</v>
      </c>
      <c r="C10058" s="57">
        <v>25.0</v>
      </c>
      <c r="D10058" s="268">
        <v>0.5</v>
      </c>
      <c r="E10058" s="269">
        <v>1.7613174001592752E-4</v>
      </c>
      <c r="F10058" s="269">
        <v>5.358271981211842E-5</v>
      </c>
    </row>
    <row r="10059" ht="14.25" customHeight="1">
      <c r="A10059" s="267">
        <v>43675.0</v>
      </c>
      <c r="B10059" s="57">
        <v>210.0</v>
      </c>
      <c r="C10059" s="57">
        <v>26.0</v>
      </c>
      <c r="D10059" s="268">
        <v>0.520833333333333</v>
      </c>
      <c r="E10059" s="269">
        <v>1.7517343618294419E-4</v>
      </c>
      <c r="F10059" s="269">
        <v>5.278148288034843E-5</v>
      </c>
    </row>
    <row r="10060" ht="14.25" customHeight="1">
      <c r="A10060" s="267">
        <v>43675.0</v>
      </c>
      <c r="B10060" s="57">
        <v>210.0</v>
      </c>
      <c r="C10060" s="57">
        <v>27.0</v>
      </c>
      <c r="D10060" s="268">
        <v>0.541666666666667</v>
      </c>
      <c r="E10060" s="269">
        <v>1.659539891754901E-4</v>
      </c>
      <c r="F10060" s="269">
        <v>5.117900901680845E-5</v>
      </c>
    </row>
    <row r="10061" ht="14.25" customHeight="1">
      <c r="A10061" s="267">
        <v>43675.0</v>
      </c>
      <c r="B10061" s="57">
        <v>210.0</v>
      </c>
      <c r="C10061" s="57">
        <v>28.0</v>
      </c>
      <c r="D10061" s="268">
        <v>0.5625</v>
      </c>
      <c r="E10061" s="269">
        <v>1.4315178606049079E-4</v>
      </c>
      <c r="F10061" s="269">
        <v>5.08785451673947E-5</v>
      </c>
    </row>
    <row r="10062" ht="14.25" customHeight="1">
      <c r="A10062" s="267">
        <v>43675.0</v>
      </c>
      <c r="B10062" s="57">
        <v>210.0</v>
      </c>
      <c r="C10062" s="57">
        <v>29.0</v>
      </c>
      <c r="D10062" s="268">
        <v>0.583333333333333</v>
      </c>
      <c r="E10062" s="269">
        <v>1.4850494471472142E-4</v>
      </c>
      <c r="F10062" s="269">
        <v>4.8474834372084706E-5</v>
      </c>
    </row>
    <row r="10063" ht="14.25" customHeight="1">
      <c r="A10063" s="267">
        <v>43675.0</v>
      </c>
      <c r="B10063" s="57">
        <v>210.0</v>
      </c>
      <c r="C10063" s="57">
        <v>30.0</v>
      </c>
      <c r="D10063" s="268">
        <v>0.604166666666667</v>
      </c>
      <c r="E10063" s="269">
        <v>1.4484924456078827E-4</v>
      </c>
      <c r="F10063" s="269">
        <v>4.7673597440314705E-5</v>
      </c>
    </row>
    <row r="10064" ht="14.25" customHeight="1">
      <c r="A10064" s="267">
        <v>43675.0</v>
      </c>
      <c r="B10064" s="57">
        <v>210.0</v>
      </c>
      <c r="C10064" s="57">
        <v>31.0</v>
      </c>
      <c r="D10064" s="268">
        <v>0.625</v>
      </c>
      <c r="E10064" s="269">
        <v>1.2976958490059615E-4</v>
      </c>
      <c r="F10064" s="269">
        <v>4.837467975561345E-5</v>
      </c>
    </row>
    <row r="10065" ht="14.25" customHeight="1">
      <c r="A10065" s="267">
        <v>43675.0</v>
      </c>
      <c r="B10065" s="57">
        <v>210.0</v>
      </c>
      <c r="C10065" s="57">
        <v>32.0</v>
      </c>
      <c r="D10065" s="268">
        <v>0.645833333333333</v>
      </c>
      <c r="E10065" s="269">
        <v>1.1900028622721475E-4</v>
      </c>
      <c r="F10065" s="269">
        <v>4.96766897697397E-5</v>
      </c>
    </row>
    <row r="10066" ht="14.25" customHeight="1">
      <c r="A10066" s="267">
        <v>43675.0</v>
      </c>
      <c r="B10066" s="57">
        <v>210.0</v>
      </c>
      <c r="C10066" s="57">
        <v>33.0</v>
      </c>
      <c r="D10066" s="268">
        <v>0.666666666666667</v>
      </c>
      <c r="E10066" s="269">
        <v>1.1342792810619809E-4</v>
      </c>
      <c r="F10066" s="269">
        <v>5.1980245948578425E-5</v>
      </c>
    </row>
    <row r="10067" ht="14.25" customHeight="1">
      <c r="A10067" s="267">
        <v>43675.0</v>
      </c>
      <c r="B10067" s="57">
        <v>210.0</v>
      </c>
      <c r="C10067" s="57">
        <v>34.0</v>
      </c>
      <c r="D10067" s="268">
        <v>0.6875</v>
      </c>
      <c r="E10067" s="269">
        <v>9.304830716900062E-5</v>
      </c>
      <c r="F10067" s="269">
        <v>5.568596675801466E-5</v>
      </c>
    </row>
    <row r="10068" ht="14.25" customHeight="1">
      <c r="A10068" s="267">
        <v>43675.0</v>
      </c>
      <c r="B10068" s="57">
        <v>210.0</v>
      </c>
      <c r="C10068" s="57">
        <v>35.0</v>
      </c>
      <c r="D10068" s="268">
        <v>0.708333333333333</v>
      </c>
      <c r="E10068" s="269">
        <v>7.637553770479184E-5</v>
      </c>
      <c r="F10068" s="269">
        <v>6.109431604746214E-5</v>
      </c>
    </row>
    <row r="10069" ht="14.25" customHeight="1">
      <c r="A10069" s="267">
        <v>43675.0</v>
      </c>
      <c r="B10069" s="57">
        <v>210.0</v>
      </c>
      <c r="C10069" s="57">
        <v>36.0</v>
      </c>
      <c r="D10069" s="268">
        <v>0.729166666666667</v>
      </c>
      <c r="E10069" s="269">
        <v>6.174964294266282E-5</v>
      </c>
      <c r="F10069" s="269">
        <v>6.029307911569213E-5</v>
      </c>
    </row>
    <row r="10070" ht="14.25" customHeight="1">
      <c r="A10070" s="267">
        <v>43675.0</v>
      </c>
      <c r="B10070" s="57">
        <v>210.0</v>
      </c>
      <c r="C10070" s="57">
        <v>37.0</v>
      </c>
      <c r="D10070" s="268">
        <v>0.75</v>
      </c>
      <c r="E10070" s="269">
        <v>4.013175554034737E-5</v>
      </c>
      <c r="F10070" s="269">
        <v>6.269678991100212E-5</v>
      </c>
    </row>
    <row r="10071" ht="14.25" customHeight="1">
      <c r="A10071" s="267">
        <v>43675.0</v>
      </c>
      <c r="B10071" s="57">
        <v>210.0</v>
      </c>
      <c r="C10071" s="57">
        <v>38.0</v>
      </c>
      <c r="D10071" s="268">
        <v>0.770833333333333</v>
      </c>
      <c r="E10071" s="269">
        <v>2.5941954137090623E-5</v>
      </c>
      <c r="F10071" s="269">
        <v>6.359818145924337E-5</v>
      </c>
    </row>
    <row r="10072" ht="14.25" customHeight="1">
      <c r="A10072" s="267">
        <v>43675.0</v>
      </c>
      <c r="B10072" s="57">
        <v>210.0</v>
      </c>
      <c r="C10072" s="57">
        <v>39.0</v>
      </c>
      <c r="D10072" s="268">
        <v>0.791666666666667</v>
      </c>
      <c r="E10072" s="269">
        <v>1.3248942112974211E-5</v>
      </c>
      <c r="F10072" s="269">
        <v>6.329771760982962E-5</v>
      </c>
    </row>
    <row r="10073" ht="14.25" customHeight="1">
      <c r="A10073" s="267">
        <v>43675.0</v>
      </c>
      <c r="B10073" s="57">
        <v>210.0</v>
      </c>
      <c r="C10073" s="57">
        <v>40.0</v>
      </c>
      <c r="D10073" s="268">
        <v>0.8125</v>
      </c>
      <c r="E10073" s="269">
        <v>7.724473417401317E-6</v>
      </c>
      <c r="F10073" s="269">
        <v>6.049338834863463E-5</v>
      </c>
    </row>
    <row r="10074" ht="14.25" customHeight="1">
      <c r="A10074" s="267">
        <v>43675.0</v>
      </c>
      <c r="B10074" s="57">
        <v>210.0</v>
      </c>
      <c r="C10074" s="57">
        <v>41.0</v>
      </c>
      <c r="D10074" s="268">
        <v>0.833333333333333</v>
      </c>
      <c r="E10074" s="269">
        <v>1.2230573084714517E-6</v>
      </c>
      <c r="F10074" s="269">
        <v>5.8991069101565885E-5</v>
      </c>
    </row>
    <row r="10075" ht="14.25" customHeight="1">
      <c r="A10075" s="267">
        <v>43675.0</v>
      </c>
      <c r="B10075" s="57">
        <v>210.0</v>
      </c>
      <c r="C10075" s="57">
        <v>42.0</v>
      </c>
      <c r="D10075" s="268">
        <v>0.854166666666667</v>
      </c>
      <c r="E10075" s="269">
        <v>0.0</v>
      </c>
      <c r="F10075" s="269">
        <v>5.959199680039339E-5</v>
      </c>
    </row>
    <row r="10076" ht="14.25" customHeight="1">
      <c r="A10076" s="267">
        <v>43675.0</v>
      </c>
      <c r="B10076" s="57">
        <v>210.0</v>
      </c>
      <c r="C10076" s="57">
        <v>43.0</v>
      </c>
      <c r="D10076" s="268">
        <v>0.875</v>
      </c>
      <c r="E10076" s="269">
        <v>0.0</v>
      </c>
      <c r="F10076" s="269">
        <v>6.169524374628963E-5</v>
      </c>
    </row>
    <row r="10077" ht="14.25" customHeight="1">
      <c r="A10077" s="267">
        <v>43675.0</v>
      </c>
      <c r="B10077" s="57">
        <v>210.0</v>
      </c>
      <c r="C10077" s="57">
        <v>44.0</v>
      </c>
      <c r="D10077" s="268">
        <v>0.895833333333333</v>
      </c>
      <c r="E10077" s="269">
        <v>0.0</v>
      </c>
      <c r="F10077" s="269">
        <v>6.279694452747336E-5</v>
      </c>
    </row>
    <row r="10078" ht="14.25" customHeight="1">
      <c r="A10078" s="267">
        <v>43675.0</v>
      </c>
      <c r="B10078" s="57">
        <v>210.0</v>
      </c>
      <c r="C10078" s="57">
        <v>45.0</v>
      </c>
      <c r="D10078" s="268">
        <v>0.916666666666667</v>
      </c>
      <c r="E10078" s="269">
        <v>0.0</v>
      </c>
      <c r="F10078" s="269">
        <v>5.979230603333589E-5</v>
      </c>
    </row>
    <row r="10079" ht="14.25" customHeight="1">
      <c r="A10079" s="267">
        <v>43675.0</v>
      </c>
      <c r="B10079" s="57">
        <v>210.0</v>
      </c>
      <c r="C10079" s="57">
        <v>46.0</v>
      </c>
      <c r="D10079" s="268">
        <v>0.9375</v>
      </c>
      <c r="E10079" s="269">
        <v>0.0</v>
      </c>
      <c r="F10079" s="269">
        <v>5.598643060742841E-5</v>
      </c>
    </row>
    <row r="10080" ht="14.25" customHeight="1">
      <c r="A10080" s="267">
        <v>43675.0</v>
      </c>
      <c r="B10080" s="57">
        <v>210.0</v>
      </c>
      <c r="C10080" s="57">
        <v>47.0</v>
      </c>
      <c r="D10080" s="268">
        <v>0.958333333333333</v>
      </c>
      <c r="E10080" s="269">
        <v>0.0</v>
      </c>
      <c r="F10080" s="269">
        <v>4.96766897697397E-5</v>
      </c>
    </row>
    <row r="10081" ht="14.25" customHeight="1">
      <c r="A10081" s="267">
        <v>43675.0</v>
      </c>
      <c r="B10081" s="57">
        <v>210.0</v>
      </c>
      <c r="C10081" s="57">
        <v>48.0</v>
      </c>
      <c r="D10081" s="268">
        <v>0.979166666666667</v>
      </c>
      <c r="E10081" s="269">
        <v>0.0</v>
      </c>
      <c r="F10081" s="269">
        <v>4.2165093534395995E-5</v>
      </c>
    </row>
    <row r="10082" ht="14.25" customHeight="1">
      <c r="A10082" s="267">
        <v>43676.0</v>
      </c>
      <c r="B10082" s="57">
        <v>211.0</v>
      </c>
      <c r="C10082" s="57">
        <v>1.0</v>
      </c>
      <c r="D10082" s="268">
        <v>0.0</v>
      </c>
      <c r="E10082" s="269">
        <v>0.0</v>
      </c>
      <c r="F10082" s="269">
        <v>4.0061846588499765E-5</v>
      </c>
    </row>
    <row r="10083" ht="14.25" customHeight="1">
      <c r="A10083" s="267">
        <v>43676.0</v>
      </c>
      <c r="B10083" s="57">
        <v>211.0</v>
      </c>
      <c r="C10083" s="57">
        <v>2.0</v>
      </c>
      <c r="D10083" s="268">
        <v>0.020833333333333332</v>
      </c>
      <c r="E10083" s="269">
        <v>0.0</v>
      </c>
      <c r="F10083" s="269">
        <v>3.525442499787978E-5</v>
      </c>
    </row>
    <row r="10084" ht="14.25" customHeight="1">
      <c r="A10084" s="267">
        <v>43676.0</v>
      </c>
      <c r="B10084" s="57">
        <v>211.0</v>
      </c>
      <c r="C10084" s="57">
        <v>3.0</v>
      </c>
      <c r="D10084" s="268">
        <v>0.0416666666666667</v>
      </c>
      <c r="E10084" s="269">
        <v>0.0</v>
      </c>
      <c r="F10084" s="269">
        <v>3.194932265432856E-5</v>
      </c>
    </row>
    <row r="10085" ht="14.25" customHeight="1">
      <c r="A10085" s="267">
        <v>43676.0</v>
      </c>
      <c r="B10085" s="57">
        <v>211.0</v>
      </c>
      <c r="C10085" s="57">
        <v>4.0</v>
      </c>
      <c r="D10085" s="268">
        <v>0.0625</v>
      </c>
      <c r="E10085" s="269">
        <v>0.0</v>
      </c>
      <c r="F10085" s="269">
        <v>3.054715802373107E-5</v>
      </c>
    </row>
    <row r="10086" ht="14.25" customHeight="1">
      <c r="A10086" s="267">
        <v>43676.0</v>
      </c>
      <c r="B10086" s="57">
        <v>211.0</v>
      </c>
      <c r="C10086" s="57">
        <v>5.0</v>
      </c>
      <c r="D10086" s="268">
        <v>0.0833333333333333</v>
      </c>
      <c r="E10086" s="269">
        <v>0.0</v>
      </c>
      <c r="F10086" s="269">
        <v>2.874437492724857E-5</v>
      </c>
    </row>
    <row r="10087" ht="14.25" customHeight="1">
      <c r="A10087" s="267">
        <v>43676.0</v>
      </c>
      <c r="B10087" s="57">
        <v>211.0</v>
      </c>
      <c r="C10087" s="57">
        <v>6.0</v>
      </c>
      <c r="D10087" s="268">
        <v>0.104166666666667</v>
      </c>
      <c r="E10087" s="269">
        <v>0.0</v>
      </c>
      <c r="F10087" s="269">
        <v>2.744236491312233E-5</v>
      </c>
    </row>
    <row r="10088" ht="14.25" customHeight="1">
      <c r="A10088" s="267">
        <v>43676.0</v>
      </c>
      <c r="B10088" s="57">
        <v>211.0</v>
      </c>
      <c r="C10088" s="57">
        <v>7.0</v>
      </c>
      <c r="D10088" s="268">
        <v>0.125</v>
      </c>
      <c r="E10088" s="269">
        <v>0.0</v>
      </c>
      <c r="F10088" s="269">
        <v>2.784298337900733E-5</v>
      </c>
    </row>
    <row r="10089" ht="14.25" customHeight="1">
      <c r="A10089" s="267">
        <v>43676.0</v>
      </c>
      <c r="B10089" s="57">
        <v>211.0</v>
      </c>
      <c r="C10089" s="57">
        <v>8.0</v>
      </c>
      <c r="D10089" s="268">
        <v>0.145833333333333</v>
      </c>
      <c r="E10089" s="269">
        <v>0.0</v>
      </c>
      <c r="F10089" s="269">
        <v>2.684143721429483E-5</v>
      </c>
    </row>
    <row r="10090" ht="14.25" customHeight="1">
      <c r="A10090" s="267">
        <v>43676.0</v>
      </c>
      <c r="B10090" s="57">
        <v>211.0</v>
      </c>
      <c r="C10090" s="57">
        <v>9.0</v>
      </c>
      <c r="D10090" s="268">
        <v>0.166666666666667</v>
      </c>
      <c r="E10090" s="269">
        <v>0.0</v>
      </c>
      <c r="F10090" s="269">
        <v>2.5739736433111092E-5</v>
      </c>
    </row>
    <row r="10091" ht="14.25" customHeight="1">
      <c r="A10091" s="267">
        <v>43676.0</v>
      </c>
      <c r="B10091" s="57">
        <v>211.0</v>
      </c>
      <c r="C10091" s="57">
        <v>10.0</v>
      </c>
      <c r="D10091" s="268">
        <v>0.1875</v>
      </c>
      <c r="E10091" s="269">
        <v>2.4309388038588212E-6</v>
      </c>
      <c r="F10091" s="269">
        <v>2.704174644723733E-5</v>
      </c>
    </row>
    <row r="10092" ht="14.25" customHeight="1">
      <c r="A10092" s="267">
        <v>43676.0</v>
      </c>
      <c r="B10092" s="57">
        <v>211.0</v>
      </c>
      <c r="C10092" s="57">
        <v>11.0</v>
      </c>
      <c r="D10092" s="268">
        <v>0.208333333333333</v>
      </c>
      <c r="E10092" s="269">
        <v>6.750391643642964E-6</v>
      </c>
      <c r="F10092" s="269">
        <v>2.744236491312233E-5</v>
      </c>
    </row>
    <row r="10093" ht="14.25" customHeight="1">
      <c r="A10093" s="267">
        <v>43676.0</v>
      </c>
      <c r="B10093" s="57">
        <v>211.0</v>
      </c>
      <c r="C10093" s="57">
        <v>12.0</v>
      </c>
      <c r="D10093" s="268">
        <v>0.229166666666667</v>
      </c>
      <c r="E10093" s="269">
        <v>1.5394842318187488E-5</v>
      </c>
      <c r="F10093" s="269">
        <v>2.724205568017983E-5</v>
      </c>
    </row>
    <row r="10094" ht="14.25" customHeight="1">
      <c r="A10094" s="267">
        <v>43676.0</v>
      </c>
      <c r="B10094" s="57">
        <v>211.0</v>
      </c>
      <c r="C10094" s="57">
        <v>13.0</v>
      </c>
      <c r="D10094" s="268">
        <v>0.25</v>
      </c>
      <c r="E10094" s="269">
        <v>2.955648345037362E-5</v>
      </c>
      <c r="F10094" s="269">
        <v>2.8243601844892327E-5</v>
      </c>
    </row>
    <row r="10095" ht="14.25" customHeight="1">
      <c r="A10095" s="267">
        <v>43676.0</v>
      </c>
      <c r="B10095" s="57">
        <v>211.0</v>
      </c>
      <c r="C10095" s="57">
        <v>14.0</v>
      </c>
      <c r="D10095" s="268">
        <v>0.270833333333333</v>
      </c>
      <c r="E10095" s="269">
        <v>4.68950377216646E-5</v>
      </c>
      <c r="F10095" s="269">
        <v>2.9645766475489823E-5</v>
      </c>
    </row>
    <row r="10096" ht="14.25" customHeight="1">
      <c r="A10096" s="267">
        <v>43676.0</v>
      </c>
      <c r="B10096" s="57">
        <v>211.0</v>
      </c>
      <c r="C10096" s="57">
        <v>15.0</v>
      </c>
      <c r="D10096" s="268">
        <v>0.291666666666667</v>
      </c>
      <c r="E10096" s="269">
        <v>7.052411711103729E-5</v>
      </c>
      <c r="F10096" s="269">
        <v>3.425287883316729E-5</v>
      </c>
    </row>
    <row r="10097" ht="14.25" customHeight="1">
      <c r="A10097" s="267">
        <v>43676.0</v>
      </c>
      <c r="B10097" s="57">
        <v>211.0</v>
      </c>
      <c r="C10097" s="57">
        <v>16.0</v>
      </c>
      <c r="D10097" s="268">
        <v>0.3125</v>
      </c>
      <c r="E10097" s="269">
        <v>9.765841571312109E-5</v>
      </c>
      <c r="F10097" s="269">
        <v>3.825906349201726E-5</v>
      </c>
    </row>
    <row r="10098" ht="14.25" customHeight="1">
      <c r="A10098" s="267">
        <v>43676.0</v>
      </c>
      <c r="B10098" s="57">
        <v>211.0</v>
      </c>
      <c r="C10098" s="57">
        <v>17.0</v>
      </c>
      <c r="D10098" s="268">
        <v>0.333333333333333</v>
      </c>
      <c r="E10098" s="269">
        <v>1.162702028633552E-4</v>
      </c>
      <c r="F10098" s="269">
        <v>4.657189665913096E-5</v>
      </c>
    </row>
    <row r="10099" ht="14.25" customHeight="1">
      <c r="A10099" s="267">
        <v>43676.0</v>
      </c>
      <c r="B10099" s="57">
        <v>211.0</v>
      </c>
      <c r="C10099" s="57">
        <v>18.0</v>
      </c>
      <c r="D10099" s="268">
        <v>0.354166666666667</v>
      </c>
      <c r="E10099" s="269">
        <v>1.4444765467460312E-4</v>
      </c>
      <c r="F10099" s="269">
        <v>5.1479472866222185E-5</v>
      </c>
    </row>
    <row r="10100" ht="14.25" customHeight="1">
      <c r="A10100" s="267">
        <v>43676.0</v>
      </c>
      <c r="B10100" s="57">
        <v>211.0</v>
      </c>
      <c r="C10100" s="57">
        <v>19.0</v>
      </c>
      <c r="D10100" s="268">
        <v>0.375</v>
      </c>
      <c r="E10100" s="269">
        <v>1.790655154062444E-4</v>
      </c>
      <c r="F10100" s="269">
        <v>5.348256519564716E-5</v>
      </c>
    </row>
    <row r="10101" ht="14.25" customHeight="1">
      <c r="A10101" s="267">
        <v>43676.0</v>
      </c>
      <c r="B10101" s="57">
        <v>211.0</v>
      </c>
      <c r="C10101" s="57">
        <v>20.0</v>
      </c>
      <c r="D10101" s="268">
        <v>0.395833333333333</v>
      </c>
      <c r="E10101" s="269">
        <v>1.7468962791995606E-4</v>
      </c>
      <c r="F10101" s="269">
        <v>5.6987976772140894E-5</v>
      </c>
    </row>
    <row r="10102" ht="14.25" customHeight="1">
      <c r="A10102" s="267">
        <v>43676.0</v>
      </c>
      <c r="B10102" s="57">
        <v>211.0</v>
      </c>
      <c r="C10102" s="57">
        <v>21.0</v>
      </c>
      <c r="D10102" s="268">
        <v>0.416666666666667</v>
      </c>
      <c r="E10102" s="269">
        <v>1.9025083892250838E-4</v>
      </c>
      <c r="F10102" s="269">
        <v>5.728844062155465E-5</v>
      </c>
    </row>
    <row r="10103" ht="14.25" customHeight="1">
      <c r="A10103" s="267">
        <v>43676.0</v>
      </c>
      <c r="B10103" s="57">
        <v>211.0</v>
      </c>
      <c r="C10103" s="57">
        <v>22.0</v>
      </c>
      <c r="D10103" s="268">
        <v>0.4375</v>
      </c>
      <c r="E10103" s="269">
        <v>1.8920453559026496E-4</v>
      </c>
      <c r="F10103" s="269">
        <v>5.3282255962704675E-5</v>
      </c>
    </row>
    <row r="10104" ht="14.25" customHeight="1">
      <c r="A10104" s="267">
        <v>43676.0</v>
      </c>
      <c r="B10104" s="57">
        <v>211.0</v>
      </c>
      <c r="C10104" s="57">
        <v>23.0</v>
      </c>
      <c r="D10104" s="268">
        <v>0.458333333333333</v>
      </c>
      <c r="E10104" s="269">
        <v>1.9975443528553408E-4</v>
      </c>
      <c r="F10104" s="269">
        <v>5.6987976772140894E-5</v>
      </c>
    </row>
    <row r="10105" ht="14.25" customHeight="1">
      <c r="A10105" s="267">
        <v>43676.0</v>
      </c>
      <c r="B10105" s="57">
        <v>211.0</v>
      </c>
      <c r="C10105" s="57">
        <v>24.0</v>
      </c>
      <c r="D10105" s="268">
        <v>0.479166666666667</v>
      </c>
      <c r="E10105" s="269">
        <v>1.913858379172541E-4</v>
      </c>
      <c r="F10105" s="269">
        <v>5.097869978386593E-5</v>
      </c>
    </row>
    <row r="10106" ht="14.25" customHeight="1">
      <c r="A10106" s="267">
        <v>43676.0</v>
      </c>
      <c r="B10106" s="57">
        <v>211.0</v>
      </c>
      <c r="C10106" s="57">
        <v>25.0</v>
      </c>
      <c r="D10106" s="268">
        <v>0.5</v>
      </c>
      <c r="E10106" s="269">
        <v>1.9823051784149443E-4</v>
      </c>
      <c r="F10106" s="269">
        <v>5.518519367565842E-5</v>
      </c>
    </row>
    <row r="10107" ht="14.25" customHeight="1">
      <c r="A10107" s="267">
        <v>43676.0</v>
      </c>
      <c r="B10107" s="57">
        <v>211.0</v>
      </c>
      <c r="C10107" s="57">
        <v>26.0</v>
      </c>
      <c r="D10107" s="268">
        <v>0.520833333333333</v>
      </c>
      <c r="E10107" s="269">
        <v>2.0529412357317162E-4</v>
      </c>
      <c r="F10107" s="269">
        <v>5.288163749681968E-5</v>
      </c>
    </row>
    <row r="10108" ht="14.25" customHeight="1">
      <c r="A10108" s="267">
        <v>43676.0</v>
      </c>
      <c r="B10108" s="57">
        <v>211.0</v>
      </c>
      <c r="C10108" s="57">
        <v>27.0</v>
      </c>
      <c r="D10108" s="268">
        <v>0.541666666666667</v>
      </c>
      <c r="E10108" s="269">
        <v>2.009226322992077E-4</v>
      </c>
      <c r="F10108" s="269">
        <v>5.278148288034843E-5</v>
      </c>
    </row>
    <row r="10109" ht="14.25" customHeight="1">
      <c r="A10109" s="267">
        <v>43676.0</v>
      </c>
      <c r="B10109" s="57">
        <v>211.0</v>
      </c>
      <c r="C10109" s="57">
        <v>28.0</v>
      </c>
      <c r="D10109" s="268">
        <v>0.5625</v>
      </c>
      <c r="E10109" s="269">
        <v>1.765316378753793E-4</v>
      </c>
      <c r="F10109" s="269">
        <v>5.318210134623342E-5</v>
      </c>
    </row>
    <row r="10110" ht="14.25" customHeight="1">
      <c r="A10110" s="267">
        <v>43676.0</v>
      </c>
      <c r="B10110" s="57">
        <v>211.0</v>
      </c>
      <c r="C10110" s="57">
        <v>29.0</v>
      </c>
      <c r="D10110" s="268">
        <v>0.583333333333333</v>
      </c>
      <c r="E10110" s="269">
        <v>1.9394124645464144E-4</v>
      </c>
      <c r="F10110" s="269">
        <v>5.1078854400337184E-5</v>
      </c>
    </row>
    <row r="10111" ht="14.25" customHeight="1">
      <c r="A10111" s="267">
        <v>43676.0</v>
      </c>
      <c r="B10111" s="57">
        <v>211.0</v>
      </c>
      <c r="C10111" s="57">
        <v>30.0</v>
      </c>
      <c r="D10111" s="268">
        <v>0.604166666666667</v>
      </c>
      <c r="E10111" s="269">
        <v>1.8389442627047165E-4</v>
      </c>
      <c r="F10111" s="269">
        <v>5.0277617468567196E-5</v>
      </c>
    </row>
    <row r="10112" ht="14.25" customHeight="1">
      <c r="A10112" s="267">
        <v>43676.0</v>
      </c>
      <c r="B10112" s="57">
        <v>211.0</v>
      </c>
      <c r="C10112" s="57">
        <v>31.0</v>
      </c>
      <c r="D10112" s="268">
        <v>0.625</v>
      </c>
      <c r="E10112" s="269">
        <v>1.5872107918318048E-4</v>
      </c>
      <c r="F10112" s="269">
        <v>4.857498898855595E-5</v>
      </c>
    </row>
    <row r="10113" ht="14.25" customHeight="1">
      <c r="A10113" s="267">
        <v>43676.0</v>
      </c>
      <c r="B10113" s="57">
        <v>211.0</v>
      </c>
      <c r="C10113" s="57">
        <v>32.0</v>
      </c>
      <c r="D10113" s="268">
        <v>0.645833333333333</v>
      </c>
      <c r="E10113" s="269">
        <v>1.3640211792696684E-4</v>
      </c>
      <c r="F10113" s="269">
        <v>4.877529822149846E-5</v>
      </c>
    </row>
    <row r="10114" ht="14.25" customHeight="1">
      <c r="A10114" s="267">
        <v>43676.0</v>
      </c>
      <c r="B10114" s="57">
        <v>211.0</v>
      </c>
      <c r="C10114" s="57">
        <v>33.0</v>
      </c>
      <c r="D10114" s="268">
        <v>0.666666666666667</v>
      </c>
      <c r="E10114" s="269">
        <v>1.2142022454419898E-4</v>
      </c>
      <c r="F10114" s="269">
        <v>4.797406128972845E-5</v>
      </c>
    </row>
    <row r="10115" ht="14.25" customHeight="1">
      <c r="A10115" s="267">
        <v>43676.0</v>
      </c>
      <c r="B10115" s="57">
        <v>211.0</v>
      </c>
      <c r="C10115" s="57">
        <v>34.0</v>
      </c>
      <c r="D10115" s="268">
        <v>0.6875</v>
      </c>
      <c r="E10115" s="269">
        <v>9.813538474176844E-5</v>
      </c>
      <c r="F10115" s="269">
        <v>5.0077308235624696E-5</v>
      </c>
    </row>
    <row r="10116" ht="14.25" customHeight="1">
      <c r="A10116" s="267">
        <v>43676.0</v>
      </c>
      <c r="B10116" s="57">
        <v>211.0</v>
      </c>
      <c r="C10116" s="57">
        <v>35.0</v>
      </c>
      <c r="D10116" s="268">
        <v>0.708333333333333</v>
      </c>
      <c r="E10116" s="269">
        <v>7.347875233618236E-5</v>
      </c>
      <c r="F10116" s="269">
        <v>5.558581214154341E-5</v>
      </c>
    </row>
    <row r="10117" ht="14.25" customHeight="1">
      <c r="A10117" s="267">
        <v>43676.0</v>
      </c>
      <c r="B10117" s="57">
        <v>211.0</v>
      </c>
      <c r="C10117" s="57">
        <v>36.0</v>
      </c>
      <c r="D10117" s="268">
        <v>0.729166666666667</v>
      </c>
      <c r="E10117" s="269">
        <v>5.347372130766791E-5</v>
      </c>
      <c r="F10117" s="269">
        <v>6.159508912981838E-5</v>
      </c>
    </row>
    <row r="10118" ht="14.25" customHeight="1">
      <c r="A10118" s="267">
        <v>43676.0</v>
      </c>
      <c r="B10118" s="57">
        <v>211.0</v>
      </c>
      <c r="C10118" s="57">
        <v>37.0</v>
      </c>
      <c r="D10118" s="268">
        <v>0.75</v>
      </c>
      <c r="E10118" s="269">
        <v>3.5674301442326156E-5</v>
      </c>
      <c r="F10118" s="269">
        <v>6.109431604746214E-5</v>
      </c>
    </row>
    <row r="10119" ht="14.25" customHeight="1">
      <c r="A10119" s="267">
        <v>43676.0</v>
      </c>
      <c r="B10119" s="57">
        <v>211.0</v>
      </c>
      <c r="C10119" s="57">
        <v>38.0</v>
      </c>
      <c r="D10119" s="268">
        <v>0.770833333333333</v>
      </c>
      <c r="E10119" s="269">
        <v>2.6070291462585874E-5</v>
      </c>
      <c r="F10119" s="269">
        <v>5.9391687567450885E-5</v>
      </c>
    </row>
    <row r="10120" ht="14.25" customHeight="1">
      <c r="A10120" s="267">
        <v>43676.0</v>
      </c>
      <c r="B10120" s="57">
        <v>211.0</v>
      </c>
      <c r="C10120" s="57">
        <v>39.0</v>
      </c>
      <c r="D10120" s="268">
        <v>0.791666666666667</v>
      </c>
      <c r="E10120" s="269">
        <v>1.3169398949338653E-5</v>
      </c>
      <c r="F10120" s="269">
        <v>6.339787222630086E-5</v>
      </c>
    </row>
    <row r="10121" ht="14.25" customHeight="1">
      <c r="A10121" s="267">
        <v>43676.0</v>
      </c>
      <c r="B10121" s="57">
        <v>211.0</v>
      </c>
      <c r="C10121" s="57">
        <v>40.0</v>
      </c>
      <c r="D10121" s="268">
        <v>0.8125</v>
      </c>
      <c r="E10121" s="269">
        <v>6.849673756379949E-6</v>
      </c>
      <c r="F10121" s="269">
        <v>5.869060525215214E-5</v>
      </c>
    </row>
    <row r="10122" ht="14.25" customHeight="1">
      <c r="A10122" s="267">
        <v>43676.0</v>
      </c>
      <c r="B10122" s="57">
        <v>211.0</v>
      </c>
      <c r="C10122" s="57">
        <v>41.0</v>
      </c>
      <c r="D10122" s="268">
        <v>0.833333333333333</v>
      </c>
      <c r="E10122" s="269">
        <v>1.3670153090400995E-6</v>
      </c>
      <c r="F10122" s="269">
        <v>5.959199680039339E-5</v>
      </c>
    </row>
    <row r="10123" ht="14.25" customHeight="1">
      <c r="A10123" s="267">
        <v>43676.0</v>
      </c>
      <c r="B10123" s="57">
        <v>211.0</v>
      </c>
      <c r="C10123" s="57">
        <v>42.0</v>
      </c>
      <c r="D10123" s="268">
        <v>0.854166666666667</v>
      </c>
      <c r="E10123" s="269">
        <v>2.2597090431873118E-8</v>
      </c>
      <c r="F10123" s="269">
        <v>5.9992615266278386E-5</v>
      </c>
    </row>
    <row r="10124" ht="14.25" customHeight="1">
      <c r="A10124" s="267">
        <v>43676.0</v>
      </c>
      <c r="B10124" s="57">
        <v>211.0</v>
      </c>
      <c r="C10124" s="57">
        <v>43.0</v>
      </c>
      <c r="D10124" s="268">
        <v>0.875</v>
      </c>
      <c r="E10124" s="269">
        <v>0.0</v>
      </c>
      <c r="F10124" s="269">
        <v>6.019292449922087E-5</v>
      </c>
    </row>
    <row r="10125" ht="14.25" customHeight="1">
      <c r="A10125" s="267">
        <v>43676.0</v>
      </c>
      <c r="B10125" s="57">
        <v>211.0</v>
      </c>
      <c r="C10125" s="57">
        <v>44.0</v>
      </c>
      <c r="D10125" s="268">
        <v>0.895833333333333</v>
      </c>
      <c r="E10125" s="269">
        <v>0.0</v>
      </c>
      <c r="F10125" s="269">
        <v>6.029307911569213E-5</v>
      </c>
    </row>
    <row r="10126" ht="14.25" customHeight="1">
      <c r="A10126" s="267">
        <v>43676.0</v>
      </c>
      <c r="B10126" s="57">
        <v>211.0</v>
      </c>
      <c r="C10126" s="57">
        <v>45.0</v>
      </c>
      <c r="D10126" s="268">
        <v>0.916666666666667</v>
      </c>
      <c r="E10126" s="269">
        <v>0.0</v>
      </c>
      <c r="F10126" s="269">
        <v>5.788936832038214E-5</v>
      </c>
    </row>
    <row r="10127" ht="14.25" customHeight="1">
      <c r="A10127" s="267">
        <v>43676.0</v>
      </c>
      <c r="B10127" s="57">
        <v>211.0</v>
      </c>
      <c r="C10127" s="57">
        <v>46.0</v>
      </c>
      <c r="D10127" s="268">
        <v>0.9375</v>
      </c>
      <c r="E10127" s="269">
        <v>0.0</v>
      </c>
      <c r="F10127" s="269">
        <v>5.4684420593302164E-5</v>
      </c>
    </row>
    <row r="10128" ht="14.25" customHeight="1">
      <c r="A10128" s="267">
        <v>43676.0</v>
      </c>
      <c r="B10128" s="57">
        <v>211.0</v>
      </c>
      <c r="C10128" s="57">
        <v>47.0</v>
      </c>
      <c r="D10128" s="268">
        <v>0.958333333333333</v>
      </c>
      <c r="E10128" s="269">
        <v>0.0</v>
      </c>
      <c r="F10128" s="269">
        <v>4.977684438621095E-5</v>
      </c>
    </row>
    <row r="10129" ht="14.25" customHeight="1">
      <c r="A10129" s="267">
        <v>43676.0</v>
      </c>
      <c r="B10129" s="57">
        <v>211.0</v>
      </c>
      <c r="C10129" s="57">
        <v>48.0</v>
      </c>
      <c r="D10129" s="268">
        <v>0.979166666666667</v>
      </c>
      <c r="E10129" s="269">
        <v>0.0</v>
      </c>
      <c r="F10129" s="269">
        <v>4.406803124734973E-5</v>
      </c>
    </row>
    <row r="10130" ht="14.25" customHeight="1">
      <c r="A10130" s="267">
        <v>43677.0</v>
      </c>
      <c r="B10130" s="57">
        <v>212.0</v>
      </c>
      <c r="C10130" s="57">
        <v>1.0</v>
      </c>
      <c r="D10130" s="268">
        <v>0.0</v>
      </c>
      <c r="E10130" s="269">
        <v>0.0</v>
      </c>
      <c r="F10130" s="269">
        <v>3.825906349201726E-5</v>
      </c>
    </row>
    <row r="10131" ht="14.25" customHeight="1">
      <c r="A10131" s="267">
        <v>43677.0</v>
      </c>
      <c r="B10131" s="57">
        <v>212.0</v>
      </c>
      <c r="C10131" s="57">
        <v>2.0</v>
      </c>
      <c r="D10131" s="268">
        <v>0.020833333333333332</v>
      </c>
      <c r="E10131" s="269">
        <v>0.0</v>
      </c>
      <c r="F10131" s="269">
        <v>3.525442499787978E-5</v>
      </c>
    </row>
    <row r="10132" ht="14.25" customHeight="1">
      <c r="A10132" s="267">
        <v>43677.0</v>
      </c>
      <c r="B10132" s="57">
        <v>212.0</v>
      </c>
      <c r="C10132" s="57">
        <v>3.0</v>
      </c>
      <c r="D10132" s="268">
        <v>0.0416666666666667</v>
      </c>
      <c r="E10132" s="269">
        <v>0.0</v>
      </c>
      <c r="F10132" s="269">
        <v>3.32513326684548E-5</v>
      </c>
    </row>
    <row r="10133" ht="14.25" customHeight="1">
      <c r="A10133" s="267">
        <v>43677.0</v>
      </c>
      <c r="B10133" s="57">
        <v>212.0</v>
      </c>
      <c r="C10133" s="57">
        <v>4.0</v>
      </c>
      <c r="D10133" s="268">
        <v>0.0625</v>
      </c>
      <c r="E10133" s="269">
        <v>0.0</v>
      </c>
      <c r="F10133" s="269">
        <v>3.094777648961606E-5</v>
      </c>
    </row>
    <row r="10134" ht="14.25" customHeight="1">
      <c r="A10134" s="267">
        <v>43677.0</v>
      </c>
      <c r="B10134" s="57">
        <v>212.0</v>
      </c>
      <c r="C10134" s="57">
        <v>5.0</v>
      </c>
      <c r="D10134" s="268">
        <v>0.0833333333333333</v>
      </c>
      <c r="E10134" s="269">
        <v>0.0</v>
      </c>
      <c r="F10134" s="269">
        <v>2.9445457242547322E-5</v>
      </c>
    </row>
    <row r="10135" ht="14.25" customHeight="1">
      <c r="A10135" s="267">
        <v>43677.0</v>
      </c>
      <c r="B10135" s="57">
        <v>212.0</v>
      </c>
      <c r="C10135" s="57">
        <v>6.0</v>
      </c>
      <c r="D10135" s="268">
        <v>0.104166666666667</v>
      </c>
      <c r="E10135" s="269">
        <v>0.0</v>
      </c>
      <c r="F10135" s="269">
        <v>2.8043292611949826E-5</v>
      </c>
    </row>
    <row r="10136" ht="14.25" customHeight="1">
      <c r="A10136" s="267">
        <v>43677.0</v>
      </c>
      <c r="B10136" s="57">
        <v>212.0</v>
      </c>
      <c r="C10136" s="57">
        <v>7.0</v>
      </c>
      <c r="D10136" s="268">
        <v>0.125</v>
      </c>
      <c r="E10136" s="269">
        <v>0.0</v>
      </c>
      <c r="F10136" s="269">
        <v>2.784298337900733E-5</v>
      </c>
    </row>
    <row r="10137" ht="14.25" customHeight="1">
      <c r="A10137" s="267">
        <v>43677.0</v>
      </c>
      <c r="B10137" s="57">
        <v>212.0</v>
      </c>
      <c r="C10137" s="57">
        <v>8.0</v>
      </c>
      <c r="D10137" s="268">
        <v>0.145833333333333</v>
      </c>
      <c r="E10137" s="269">
        <v>0.0</v>
      </c>
      <c r="F10137" s="269">
        <v>2.704174644723733E-5</v>
      </c>
    </row>
    <row r="10138" ht="14.25" customHeight="1">
      <c r="A10138" s="267">
        <v>43677.0</v>
      </c>
      <c r="B10138" s="57">
        <v>212.0</v>
      </c>
      <c r="C10138" s="57">
        <v>9.0</v>
      </c>
      <c r="D10138" s="268">
        <v>0.166666666666667</v>
      </c>
      <c r="E10138" s="269">
        <v>2.119886869570004E-6</v>
      </c>
      <c r="F10138" s="269">
        <v>2.6340664131938587E-5</v>
      </c>
    </row>
    <row r="10139" ht="14.25" customHeight="1">
      <c r="A10139" s="267">
        <v>43677.0</v>
      </c>
      <c r="B10139" s="57">
        <v>212.0</v>
      </c>
      <c r="C10139" s="57">
        <v>10.0</v>
      </c>
      <c r="D10139" s="268">
        <v>0.1875</v>
      </c>
      <c r="E10139" s="269">
        <v>2.5563616989465817E-6</v>
      </c>
      <c r="F10139" s="269">
        <v>2.654097336488109E-5</v>
      </c>
    </row>
    <row r="10140" ht="14.25" customHeight="1">
      <c r="A10140" s="267">
        <v>43677.0</v>
      </c>
      <c r="B10140" s="57">
        <v>212.0</v>
      </c>
      <c r="C10140" s="57">
        <v>11.0</v>
      </c>
      <c r="D10140" s="268">
        <v>0.208333333333333</v>
      </c>
      <c r="E10140" s="269">
        <v>7.2666889254745364E-6</v>
      </c>
      <c r="F10140" s="269">
        <v>2.6240509515467337E-5</v>
      </c>
    </row>
    <row r="10141" ht="14.25" customHeight="1">
      <c r="A10141" s="267">
        <v>43677.0</v>
      </c>
      <c r="B10141" s="57">
        <v>212.0</v>
      </c>
      <c r="C10141" s="57">
        <v>12.0</v>
      </c>
      <c r="D10141" s="268">
        <v>0.229166666666667</v>
      </c>
      <c r="E10141" s="269">
        <v>1.7257459366021446E-5</v>
      </c>
      <c r="F10141" s="269">
        <v>2.7742828762536086E-5</v>
      </c>
    </row>
    <row r="10142" ht="14.25" customHeight="1">
      <c r="A10142" s="267">
        <v>43677.0</v>
      </c>
      <c r="B10142" s="57">
        <v>212.0</v>
      </c>
      <c r="C10142" s="57">
        <v>13.0</v>
      </c>
      <c r="D10142" s="268">
        <v>0.25</v>
      </c>
      <c r="E10142" s="269">
        <v>3.227407864094713E-5</v>
      </c>
      <c r="F10142" s="269">
        <v>2.9245148009604822E-5</v>
      </c>
    </row>
    <row r="10143" ht="14.25" customHeight="1">
      <c r="A10143" s="267">
        <v>43677.0</v>
      </c>
      <c r="B10143" s="57">
        <v>212.0</v>
      </c>
      <c r="C10143" s="57">
        <v>14.0</v>
      </c>
      <c r="D10143" s="268">
        <v>0.270833333333333</v>
      </c>
      <c r="E10143" s="269">
        <v>5.2004028229315836E-5</v>
      </c>
      <c r="F10143" s="269">
        <v>3.0346848790788564E-5</v>
      </c>
    </row>
    <row r="10144" ht="14.25" customHeight="1">
      <c r="A10144" s="267">
        <v>43677.0</v>
      </c>
      <c r="B10144" s="57">
        <v>212.0</v>
      </c>
      <c r="C10144" s="57">
        <v>15.0</v>
      </c>
      <c r="D10144" s="268">
        <v>0.291666666666667</v>
      </c>
      <c r="E10144" s="269">
        <v>7.758792331585025E-5</v>
      </c>
      <c r="F10144" s="269">
        <v>3.3151178051983545E-5</v>
      </c>
    </row>
    <row r="10145" ht="14.25" customHeight="1">
      <c r="A10145" s="267">
        <v>43677.0</v>
      </c>
      <c r="B10145" s="57">
        <v>212.0</v>
      </c>
      <c r="C10145" s="57">
        <v>16.0</v>
      </c>
      <c r="D10145" s="268">
        <v>0.3125</v>
      </c>
      <c r="E10145" s="269">
        <v>1.0906836276657595E-4</v>
      </c>
      <c r="F10145" s="269">
        <v>3.775829040966103E-5</v>
      </c>
    </row>
    <row r="10146" ht="14.25" customHeight="1">
      <c r="A10146" s="267">
        <v>43677.0</v>
      </c>
      <c r="B10146" s="57">
        <v>212.0</v>
      </c>
      <c r="C10146" s="57">
        <v>17.0</v>
      </c>
      <c r="D10146" s="268">
        <v>0.333333333333333</v>
      </c>
      <c r="E10146" s="269">
        <v>1.3189017546190012E-4</v>
      </c>
      <c r="F10146" s="269">
        <v>4.436849509676348E-5</v>
      </c>
    </row>
    <row r="10147" ht="14.25" customHeight="1">
      <c r="A10147" s="267">
        <v>43677.0</v>
      </c>
      <c r="B10147" s="57">
        <v>212.0</v>
      </c>
      <c r="C10147" s="57">
        <v>18.0</v>
      </c>
      <c r="D10147" s="268">
        <v>0.354166666666667</v>
      </c>
      <c r="E10147" s="269">
        <v>1.5590963187781727E-4</v>
      </c>
      <c r="F10147" s="269">
        <v>4.9576535153268434E-5</v>
      </c>
    </row>
    <row r="10148" ht="14.25" customHeight="1">
      <c r="A10148" s="267">
        <v>43677.0</v>
      </c>
      <c r="B10148" s="57">
        <v>212.0</v>
      </c>
      <c r="C10148" s="57">
        <v>19.0</v>
      </c>
      <c r="D10148" s="268">
        <v>0.375</v>
      </c>
      <c r="E10148" s="269">
        <v>1.7294776542889183E-4</v>
      </c>
      <c r="F10148" s="269">
        <v>5.117900901680845E-5</v>
      </c>
    </row>
    <row r="10149" ht="14.25" customHeight="1">
      <c r="A10149" s="267">
        <v>43677.0</v>
      </c>
      <c r="B10149" s="57">
        <v>212.0</v>
      </c>
      <c r="C10149" s="57">
        <v>20.0</v>
      </c>
      <c r="D10149" s="268">
        <v>0.395833333333333</v>
      </c>
      <c r="E10149" s="269">
        <v>1.9530269717924864E-4</v>
      </c>
      <c r="F10149" s="269">
        <v>5.5085039059187164E-5</v>
      </c>
    </row>
    <row r="10150" ht="14.25" customHeight="1">
      <c r="A10150" s="267">
        <v>43677.0</v>
      </c>
      <c r="B10150" s="57">
        <v>212.0</v>
      </c>
      <c r="C10150" s="57">
        <v>21.0</v>
      </c>
      <c r="D10150" s="268">
        <v>0.416666666666667</v>
      </c>
      <c r="E10150" s="269">
        <v>2.0533167263037477E-4</v>
      </c>
      <c r="F10150" s="269">
        <v>5.859045063568089E-5</v>
      </c>
    </row>
    <row r="10151" ht="14.25" customHeight="1">
      <c r="A10151" s="267">
        <v>43677.0</v>
      </c>
      <c r="B10151" s="57">
        <v>212.0</v>
      </c>
      <c r="C10151" s="57">
        <v>22.0</v>
      </c>
      <c r="D10151" s="268">
        <v>0.4375</v>
      </c>
      <c r="E10151" s="269">
        <v>2.1251930813173016E-4</v>
      </c>
      <c r="F10151" s="269">
        <v>5.728844062155465E-5</v>
      </c>
    </row>
    <row r="10152" ht="14.25" customHeight="1">
      <c r="A10152" s="267">
        <v>43677.0</v>
      </c>
      <c r="B10152" s="57">
        <v>212.0</v>
      </c>
      <c r="C10152" s="57">
        <v>23.0</v>
      </c>
      <c r="D10152" s="268">
        <v>0.458333333333333</v>
      </c>
      <c r="E10152" s="269">
        <v>2.251613023708257E-4</v>
      </c>
      <c r="F10152" s="269">
        <v>5.728844062155465E-5</v>
      </c>
    </row>
    <row r="10153" ht="14.25" customHeight="1">
      <c r="A10153" s="267">
        <v>43677.0</v>
      </c>
      <c r="B10153" s="57">
        <v>212.0</v>
      </c>
      <c r="C10153" s="57">
        <v>24.0</v>
      </c>
      <c r="D10153" s="268">
        <v>0.479166666666667</v>
      </c>
      <c r="E10153" s="269">
        <v>2.095655802979512E-4</v>
      </c>
      <c r="F10153" s="269">
        <v>5.788936832038214E-5</v>
      </c>
    </row>
    <row r="10154" ht="14.25" customHeight="1">
      <c r="A10154" s="267">
        <v>43677.0</v>
      </c>
      <c r="B10154" s="57">
        <v>212.0</v>
      </c>
      <c r="C10154" s="57">
        <v>25.0</v>
      </c>
      <c r="D10154" s="268">
        <v>0.5</v>
      </c>
      <c r="E10154" s="269">
        <v>1.9857331418474312E-4</v>
      </c>
      <c r="F10154" s="269">
        <v>5.8991069101565885E-5</v>
      </c>
    </row>
    <row r="10155" ht="14.25" customHeight="1">
      <c r="A10155" s="267">
        <v>43677.0</v>
      </c>
      <c r="B10155" s="57">
        <v>212.0</v>
      </c>
      <c r="C10155" s="57">
        <v>26.0</v>
      </c>
      <c r="D10155" s="268">
        <v>0.520833333333333</v>
      </c>
      <c r="E10155" s="269">
        <v>1.9005246015773287E-4</v>
      </c>
      <c r="F10155" s="269">
        <v>6.129462528040462E-5</v>
      </c>
    </row>
    <row r="10156" ht="14.25" customHeight="1">
      <c r="A10156" s="267">
        <v>43677.0</v>
      </c>
      <c r="B10156" s="57">
        <v>212.0</v>
      </c>
      <c r="C10156" s="57">
        <v>27.0</v>
      </c>
      <c r="D10156" s="268">
        <v>0.541666666666667</v>
      </c>
      <c r="E10156" s="269">
        <v>1.8097213353195847E-4</v>
      </c>
      <c r="F10156" s="269">
        <v>5.989246064980713E-5</v>
      </c>
    </row>
    <row r="10157" ht="14.25" customHeight="1">
      <c r="A10157" s="267">
        <v>43677.0</v>
      </c>
      <c r="B10157" s="57">
        <v>212.0</v>
      </c>
      <c r="C10157" s="57">
        <v>28.0</v>
      </c>
      <c r="D10157" s="268">
        <v>0.5625</v>
      </c>
      <c r="E10157" s="269">
        <v>1.7827065397368376E-4</v>
      </c>
      <c r="F10157" s="269">
        <v>5.7088131388612155E-5</v>
      </c>
    </row>
    <row r="10158" ht="14.25" customHeight="1">
      <c r="A10158" s="267">
        <v>43677.0</v>
      </c>
      <c r="B10158" s="57">
        <v>212.0</v>
      </c>
      <c r="C10158" s="57">
        <v>29.0</v>
      </c>
      <c r="D10158" s="268">
        <v>0.583333333333333</v>
      </c>
      <c r="E10158" s="269">
        <v>1.617126709727813E-4</v>
      </c>
      <c r="F10158" s="269">
        <v>5.45842659768309E-5</v>
      </c>
    </row>
    <row r="10159" ht="14.25" customHeight="1">
      <c r="A10159" s="267">
        <v>43677.0</v>
      </c>
      <c r="B10159" s="57">
        <v>212.0</v>
      </c>
      <c r="C10159" s="57">
        <v>30.0</v>
      </c>
      <c r="D10159" s="268">
        <v>0.604166666666667</v>
      </c>
      <c r="E10159" s="269">
        <v>1.4938138401950543E-4</v>
      </c>
      <c r="F10159" s="269">
        <v>5.6387049073313414E-5</v>
      </c>
    </row>
    <row r="10160" ht="14.25" customHeight="1">
      <c r="A10160" s="267">
        <v>43677.0</v>
      </c>
      <c r="B10160" s="57">
        <v>212.0</v>
      </c>
      <c r="C10160" s="57">
        <v>31.0</v>
      </c>
      <c r="D10160" s="268">
        <v>0.625</v>
      </c>
      <c r="E10160" s="269">
        <v>1.3357196541202918E-4</v>
      </c>
      <c r="F10160" s="269">
        <v>5.758890447096841E-5</v>
      </c>
    </row>
    <row r="10161" ht="14.25" customHeight="1">
      <c r="A10161" s="267">
        <v>43677.0</v>
      </c>
      <c r="B10161" s="57">
        <v>212.0</v>
      </c>
      <c r="C10161" s="57">
        <v>32.0</v>
      </c>
      <c r="D10161" s="268">
        <v>0.645833333333333</v>
      </c>
      <c r="E10161" s="269">
        <v>1.2173632962904573E-4</v>
      </c>
      <c r="F10161" s="269">
        <v>5.6387049073313414E-5</v>
      </c>
    </row>
    <row r="10162" ht="14.25" customHeight="1">
      <c r="A10162" s="267">
        <v>43677.0</v>
      </c>
      <c r="B10162" s="57">
        <v>212.0</v>
      </c>
      <c r="C10162" s="57">
        <v>33.0</v>
      </c>
      <c r="D10162" s="268">
        <v>0.666666666666667</v>
      </c>
      <c r="E10162" s="269">
        <v>1.1169735214189263E-4</v>
      </c>
      <c r="F10162" s="269">
        <v>5.808967755332465E-5</v>
      </c>
    </row>
    <row r="10163" ht="14.25" customHeight="1">
      <c r="A10163" s="267">
        <v>43677.0</v>
      </c>
      <c r="B10163" s="57">
        <v>212.0</v>
      </c>
      <c r="C10163" s="57">
        <v>34.0</v>
      </c>
      <c r="D10163" s="268">
        <v>0.6875</v>
      </c>
      <c r="E10163" s="269">
        <v>9.38775397539995E-5</v>
      </c>
      <c r="F10163" s="269">
        <v>6.059354296510588E-5</v>
      </c>
    </row>
    <row r="10164" ht="14.25" customHeight="1">
      <c r="A10164" s="267">
        <v>43677.0</v>
      </c>
      <c r="B10164" s="57">
        <v>212.0</v>
      </c>
      <c r="C10164" s="57">
        <v>35.0</v>
      </c>
      <c r="D10164" s="268">
        <v>0.708333333333333</v>
      </c>
      <c r="E10164" s="269">
        <v>7.821785441115034E-5</v>
      </c>
      <c r="F10164" s="269">
        <v>6.570142840513958E-5</v>
      </c>
    </row>
    <row r="10165" ht="14.25" customHeight="1">
      <c r="A10165" s="267">
        <v>43677.0</v>
      </c>
      <c r="B10165" s="57">
        <v>212.0</v>
      </c>
      <c r="C10165" s="57">
        <v>36.0</v>
      </c>
      <c r="D10165" s="268">
        <v>0.729166666666667</v>
      </c>
      <c r="E10165" s="269">
        <v>6.059039420122334E-5</v>
      </c>
      <c r="F10165" s="269">
        <v>7.040869537928833E-5</v>
      </c>
    </row>
    <row r="10166" ht="14.25" customHeight="1">
      <c r="A10166" s="267">
        <v>43677.0</v>
      </c>
      <c r="B10166" s="57">
        <v>212.0</v>
      </c>
      <c r="C10166" s="57">
        <v>37.0</v>
      </c>
      <c r="D10166" s="268">
        <v>0.75</v>
      </c>
      <c r="E10166" s="269">
        <v>4.2682219540356505E-5</v>
      </c>
      <c r="F10166" s="269">
        <v>6.790482996750707E-5</v>
      </c>
    </row>
    <row r="10167" ht="14.25" customHeight="1">
      <c r="A10167" s="267">
        <v>43677.0</v>
      </c>
      <c r="B10167" s="57">
        <v>212.0</v>
      </c>
      <c r="C10167" s="57">
        <v>38.0</v>
      </c>
      <c r="D10167" s="268">
        <v>0.770833333333333</v>
      </c>
      <c r="E10167" s="269">
        <v>2.961191600777259E-5</v>
      </c>
      <c r="F10167" s="269">
        <v>6.449957300748461E-5</v>
      </c>
    </row>
    <row r="10168" ht="14.25" customHeight="1">
      <c r="A10168" s="267">
        <v>43677.0</v>
      </c>
      <c r="B10168" s="57">
        <v>212.0</v>
      </c>
      <c r="C10168" s="57">
        <v>39.0</v>
      </c>
      <c r="D10168" s="268">
        <v>0.791666666666667</v>
      </c>
      <c r="E10168" s="269">
        <v>1.3666045503767296E-5</v>
      </c>
      <c r="F10168" s="269">
        <v>6.61020468710246E-5</v>
      </c>
    </row>
    <row r="10169" ht="14.25" customHeight="1">
      <c r="A10169" s="267">
        <v>43677.0</v>
      </c>
      <c r="B10169" s="57">
        <v>212.0</v>
      </c>
      <c r="C10169" s="57">
        <v>40.0</v>
      </c>
      <c r="D10169" s="268">
        <v>0.8125</v>
      </c>
      <c r="E10169" s="269">
        <v>6.016940976242969E-6</v>
      </c>
      <c r="F10169" s="269">
        <v>6.129462528040462E-5</v>
      </c>
    </row>
    <row r="10170" ht="14.25" customHeight="1">
      <c r="A10170" s="267">
        <v>43677.0</v>
      </c>
      <c r="B10170" s="57">
        <v>212.0</v>
      </c>
      <c r="C10170" s="57">
        <v>41.0</v>
      </c>
      <c r="D10170" s="268">
        <v>0.833333333333333</v>
      </c>
      <c r="E10170" s="269">
        <v>3.4451276538655463E-7</v>
      </c>
      <c r="F10170" s="269">
        <v>6.249648067805962E-5</v>
      </c>
    </row>
    <row r="10171" ht="14.25" customHeight="1">
      <c r="A10171" s="267">
        <v>43677.0</v>
      </c>
      <c r="B10171" s="57">
        <v>212.0</v>
      </c>
      <c r="C10171" s="57">
        <v>42.0</v>
      </c>
      <c r="D10171" s="268">
        <v>0.854166666666667</v>
      </c>
      <c r="E10171" s="269">
        <v>2.372070266329222E-8</v>
      </c>
      <c r="F10171" s="269">
        <v>6.249648067805962E-5</v>
      </c>
    </row>
    <row r="10172" ht="14.25" customHeight="1">
      <c r="A10172" s="267">
        <v>43677.0</v>
      </c>
      <c r="B10172" s="57">
        <v>212.0</v>
      </c>
      <c r="C10172" s="57">
        <v>43.0</v>
      </c>
      <c r="D10172" s="268">
        <v>0.875</v>
      </c>
      <c r="E10172" s="269">
        <v>0.0</v>
      </c>
      <c r="F10172" s="269">
        <v>6.399879992512835E-5</v>
      </c>
    </row>
    <row r="10173" ht="14.25" customHeight="1">
      <c r="A10173" s="267">
        <v>43677.0</v>
      </c>
      <c r="B10173" s="57">
        <v>212.0</v>
      </c>
      <c r="C10173" s="57">
        <v>44.0</v>
      </c>
      <c r="D10173" s="268">
        <v>0.895833333333333</v>
      </c>
      <c r="E10173" s="269">
        <v>0.0</v>
      </c>
      <c r="F10173" s="269">
        <v>6.159508912981838E-5</v>
      </c>
    </row>
    <row r="10174" ht="14.25" customHeight="1">
      <c r="A10174" s="267">
        <v>43677.0</v>
      </c>
      <c r="B10174" s="57">
        <v>212.0</v>
      </c>
      <c r="C10174" s="57">
        <v>45.0</v>
      </c>
      <c r="D10174" s="268">
        <v>0.916666666666667</v>
      </c>
      <c r="E10174" s="269">
        <v>0.0</v>
      </c>
      <c r="F10174" s="269">
        <v>5.909122371803713E-5</v>
      </c>
    </row>
    <row r="10175" ht="14.25" customHeight="1">
      <c r="A10175" s="267">
        <v>43677.0</v>
      </c>
      <c r="B10175" s="57">
        <v>212.0</v>
      </c>
      <c r="C10175" s="57">
        <v>46.0</v>
      </c>
      <c r="D10175" s="268">
        <v>0.9375</v>
      </c>
      <c r="E10175" s="269">
        <v>0.0</v>
      </c>
      <c r="F10175" s="269">
        <v>5.6286894456842146E-5</v>
      </c>
    </row>
    <row r="10176" ht="14.25" customHeight="1">
      <c r="A10176" s="267">
        <v>43677.0</v>
      </c>
      <c r="B10176" s="57">
        <v>212.0</v>
      </c>
      <c r="C10176" s="57">
        <v>47.0</v>
      </c>
      <c r="D10176" s="268">
        <v>0.958333333333333</v>
      </c>
      <c r="E10176" s="269">
        <v>0.0</v>
      </c>
      <c r="F10176" s="269">
        <v>4.92760713038547E-5</v>
      </c>
    </row>
    <row r="10177" ht="14.25" customHeight="1">
      <c r="A10177" s="267">
        <v>43677.0</v>
      </c>
      <c r="B10177" s="57">
        <v>212.0</v>
      </c>
      <c r="C10177" s="57">
        <v>48.0</v>
      </c>
      <c r="D10177" s="268">
        <v>0.979166666666667</v>
      </c>
      <c r="E10177" s="269">
        <v>0.0</v>
      </c>
      <c r="F10177" s="269">
        <v>4.226524815086724E-5</v>
      </c>
    </row>
    <row r="10178" ht="14.25" customHeight="1">
      <c r="A10178" s="267">
        <v>43678.0</v>
      </c>
      <c r="B10178" s="57">
        <v>213.0</v>
      </c>
      <c r="C10178" s="57">
        <v>1.0</v>
      </c>
      <c r="D10178" s="268">
        <v>0.0</v>
      </c>
      <c r="E10178" s="269">
        <v>0.0</v>
      </c>
      <c r="F10178" s="269">
        <v>3.7658135793189774E-5</v>
      </c>
    </row>
    <row r="10179" ht="14.25" customHeight="1">
      <c r="A10179" s="267">
        <v>43678.0</v>
      </c>
      <c r="B10179" s="57">
        <v>213.0</v>
      </c>
      <c r="C10179" s="57">
        <v>2.0</v>
      </c>
      <c r="D10179" s="268">
        <v>0.020833333333333332</v>
      </c>
      <c r="E10179" s="269">
        <v>0.0</v>
      </c>
      <c r="F10179" s="269">
        <v>3.375210575081104E-5</v>
      </c>
    </row>
    <row r="10180" ht="14.25" customHeight="1">
      <c r="A10180" s="267">
        <v>43678.0</v>
      </c>
      <c r="B10180" s="57">
        <v>213.0</v>
      </c>
      <c r="C10180" s="57">
        <v>3.0</v>
      </c>
      <c r="D10180" s="268">
        <v>0.0416666666666667</v>
      </c>
      <c r="E10180" s="269">
        <v>0.0</v>
      </c>
      <c r="F10180" s="269">
        <v>3.124824033902981E-5</v>
      </c>
    </row>
    <row r="10181" ht="14.25" customHeight="1">
      <c r="A10181" s="267">
        <v>43678.0</v>
      </c>
      <c r="B10181" s="57">
        <v>213.0</v>
      </c>
      <c r="C10181" s="57">
        <v>4.0</v>
      </c>
      <c r="D10181" s="268">
        <v>0.0625</v>
      </c>
      <c r="E10181" s="269">
        <v>0.0</v>
      </c>
      <c r="F10181" s="269">
        <v>2.934530262607607E-5</v>
      </c>
    </row>
    <row r="10182" ht="14.25" customHeight="1">
      <c r="A10182" s="267">
        <v>43678.0</v>
      </c>
      <c r="B10182" s="57">
        <v>213.0</v>
      </c>
      <c r="C10182" s="57">
        <v>5.0</v>
      </c>
      <c r="D10182" s="268">
        <v>0.0833333333333333</v>
      </c>
      <c r="E10182" s="269">
        <v>0.0</v>
      </c>
      <c r="F10182" s="269">
        <v>2.7742828762536086E-5</v>
      </c>
    </row>
    <row r="10183" ht="14.25" customHeight="1">
      <c r="A10183" s="267">
        <v>43678.0</v>
      </c>
      <c r="B10183" s="57">
        <v>213.0</v>
      </c>
      <c r="C10183" s="57">
        <v>6.0</v>
      </c>
      <c r="D10183" s="268">
        <v>0.104166666666667</v>
      </c>
      <c r="E10183" s="269">
        <v>0.0</v>
      </c>
      <c r="F10183" s="269">
        <v>2.7342210296651082E-5</v>
      </c>
    </row>
    <row r="10184" ht="14.25" customHeight="1">
      <c r="A10184" s="267">
        <v>43678.0</v>
      </c>
      <c r="B10184" s="57">
        <v>213.0</v>
      </c>
      <c r="C10184" s="57">
        <v>7.0</v>
      </c>
      <c r="D10184" s="268">
        <v>0.125</v>
      </c>
      <c r="E10184" s="269">
        <v>0.0</v>
      </c>
      <c r="F10184" s="269">
        <v>2.6941591830766084E-5</v>
      </c>
    </row>
    <row r="10185" ht="14.25" customHeight="1">
      <c r="A10185" s="267">
        <v>43678.0</v>
      </c>
      <c r="B10185" s="57">
        <v>213.0</v>
      </c>
      <c r="C10185" s="57">
        <v>8.0</v>
      </c>
      <c r="D10185" s="268">
        <v>0.145833333333333</v>
      </c>
      <c r="E10185" s="269">
        <v>0.0</v>
      </c>
      <c r="F10185" s="269">
        <v>2.644081874840984E-5</v>
      </c>
    </row>
    <row r="10186" ht="14.25" customHeight="1">
      <c r="A10186" s="267">
        <v>43678.0</v>
      </c>
      <c r="B10186" s="57">
        <v>213.0</v>
      </c>
      <c r="C10186" s="57">
        <v>9.0</v>
      </c>
      <c r="D10186" s="268">
        <v>0.166666666666667</v>
      </c>
      <c r="E10186" s="269">
        <v>0.0</v>
      </c>
      <c r="F10186" s="269">
        <v>2.654097336488109E-5</v>
      </c>
    </row>
    <row r="10187" ht="14.25" customHeight="1">
      <c r="A10187" s="267">
        <v>43678.0</v>
      </c>
      <c r="B10187" s="57">
        <v>213.0</v>
      </c>
      <c r="C10187" s="57">
        <v>10.0</v>
      </c>
      <c r="D10187" s="268">
        <v>0.1875</v>
      </c>
      <c r="E10187" s="269">
        <v>2.4800475432173594E-6</v>
      </c>
      <c r="F10187" s="269">
        <v>2.654097336488109E-5</v>
      </c>
    </row>
    <row r="10188" ht="14.25" customHeight="1">
      <c r="A10188" s="267">
        <v>43678.0</v>
      </c>
      <c r="B10188" s="57">
        <v>213.0</v>
      </c>
      <c r="C10188" s="57">
        <v>11.0</v>
      </c>
      <c r="D10188" s="268">
        <v>0.208333333333333</v>
      </c>
      <c r="E10188" s="269">
        <v>8.5409934184308E-6</v>
      </c>
      <c r="F10188" s="269">
        <v>2.7342210296651082E-5</v>
      </c>
    </row>
    <row r="10189" ht="14.25" customHeight="1">
      <c r="A10189" s="267">
        <v>43678.0</v>
      </c>
      <c r="B10189" s="57">
        <v>213.0</v>
      </c>
      <c r="C10189" s="57">
        <v>12.0</v>
      </c>
      <c r="D10189" s="268">
        <v>0.229166666666667</v>
      </c>
      <c r="E10189" s="269">
        <v>2.062185003628769E-5</v>
      </c>
      <c r="F10189" s="269">
        <v>2.8043292611949826E-5</v>
      </c>
    </row>
    <row r="10190" ht="14.25" customHeight="1">
      <c r="A10190" s="267">
        <v>43678.0</v>
      </c>
      <c r="B10190" s="57">
        <v>213.0</v>
      </c>
      <c r="C10190" s="57">
        <v>13.0</v>
      </c>
      <c r="D10190" s="268">
        <v>0.25</v>
      </c>
      <c r="E10190" s="269">
        <v>3.983918078973978E-5</v>
      </c>
      <c r="F10190" s="269">
        <v>3.18491680378573E-5</v>
      </c>
    </row>
    <row r="10191" ht="14.25" customHeight="1">
      <c r="A10191" s="267">
        <v>43678.0</v>
      </c>
      <c r="B10191" s="57">
        <v>213.0</v>
      </c>
      <c r="C10191" s="57">
        <v>14.0</v>
      </c>
      <c r="D10191" s="268">
        <v>0.270833333333333</v>
      </c>
      <c r="E10191" s="269">
        <v>5.626630178966431E-5</v>
      </c>
      <c r="F10191" s="269">
        <v>3.5955507313178524E-5</v>
      </c>
    </row>
    <row r="10192" ht="14.25" customHeight="1">
      <c r="A10192" s="267">
        <v>43678.0</v>
      </c>
      <c r="B10192" s="57">
        <v>213.0</v>
      </c>
      <c r="C10192" s="57">
        <v>15.0</v>
      </c>
      <c r="D10192" s="268">
        <v>0.291666666666667</v>
      </c>
      <c r="E10192" s="269">
        <v>8.202727783350847E-5</v>
      </c>
      <c r="F10192" s="269">
        <v>4.0061846588499765E-5</v>
      </c>
    </row>
    <row r="10193" ht="14.25" customHeight="1">
      <c r="A10193" s="267">
        <v>43678.0</v>
      </c>
      <c r="B10193" s="57">
        <v>213.0</v>
      </c>
      <c r="C10193" s="57">
        <v>16.0</v>
      </c>
      <c r="D10193" s="268">
        <v>0.3125</v>
      </c>
      <c r="E10193" s="269">
        <v>1.1412277581586499E-4</v>
      </c>
      <c r="F10193" s="269">
        <v>4.436849509676348E-5</v>
      </c>
    </row>
    <row r="10194" ht="14.25" customHeight="1">
      <c r="A10194" s="267">
        <v>43678.0</v>
      </c>
      <c r="B10194" s="57">
        <v>213.0</v>
      </c>
      <c r="C10194" s="57">
        <v>17.0</v>
      </c>
      <c r="D10194" s="268">
        <v>0.333333333333333</v>
      </c>
      <c r="E10194" s="269">
        <v>1.4000487697066042E-4</v>
      </c>
      <c r="F10194" s="269">
        <v>5.037777208503844E-5</v>
      </c>
    </row>
    <row r="10195" ht="14.25" customHeight="1">
      <c r="A10195" s="267">
        <v>43678.0</v>
      </c>
      <c r="B10195" s="57">
        <v>213.0</v>
      </c>
      <c r="C10195" s="57">
        <v>18.0</v>
      </c>
      <c r="D10195" s="268">
        <v>0.354166666666667</v>
      </c>
      <c r="E10195" s="269">
        <v>1.7815718793047838E-4</v>
      </c>
      <c r="F10195" s="269">
        <v>5.418364751094592E-5</v>
      </c>
    </row>
    <row r="10196" ht="14.25" customHeight="1">
      <c r="A10196" s="267">
        <v>43678.0</v>
      </c>
      <c r="B10196" s="57">
        <v>213.0</v>
      </c>
      <c r="C10196" s="57">
        <v>19.0</v>
      </c>
      <c r="D10196" s="268">
        <v>0.375</v>
      </c>
      <c r="E10196" s="269">
        <v>1.970053999202728E-4</v>
      </c>
      <c r="F10196" s="269">
        <v>5.568596675801466E-5</v>
      </c>
    </row>
    <row r="10197" ht="14.25" customHeight="1">
      <c r="A10197" s="267">
        <v>43678.0</v>
      </c>
      <c r="B10197" s="57">
        <v>213.0</v>
      </c>
      <c r="C10197" s="57">
        <v>20.0</v>
      </c>
      <c r="D10197" s="268">
        <v>0.395833333333333</v>
      </c>
      <c r="E10197" s="269">
        <v>2.062727823061965E-4</v>
      </c>
      <c r="F10197" s="269">
        <v>5.608658522389965E-5</v>
      </c>
    </row>
    <row r="10198" ht="14.25" customHeight="1">
      <c r="A10198" s="267">
        <v>43678.0</v>
      </c>
      <c r="B10198" s="57">
        <v>213.0</v>
      </c>
      <c r="C10198" s="57">
        <v>21.0</v>
      </c>
      <c r="D10198" s="268">
        <v>0.416666666666667</v>
      </c>
      <c r="E10198" s="269">
        <v>2.2777817046573245E-4</v>
      </c>
      <c r="F10198" s="269">
        <v>5.558581214154341E-5</v>
      </c>
    </row>
    <row r="10199" ht="14.25" customHeight="1">
      <c r="A10199" s="267">
        <v>43678.0</v>
      </c>
      <c r="B10199" s="57">
        <v>213.0</v>
      </c>
      <c r="C10199" s="57">
        <v>22.0</v>
      </c>
      <c r="D10199" s="268">
        <v>0.4375</v>
      </c>
      <c r="E10199" s="269">
        <v>2.2045583766254373E-4</v>
      </c>
      <c r="F10199" s="269">
        <v>5.238086441446342E-5</v>
      </c>
    </row>
    <row r="10200" ht="14.25" customHeight="1">
      <c r="A10200" s="267">
        <v>43678.0</v>
      </c>
      <c r="B10200" s="57">
        <v>213.0</v>
      </c>
      <c r="C10200" s="57">
        <v>23.0</v>
      </c>
      <c r="D10200" s="268">
        <v>0.458333333333333</v>
      </c>
      <c r="E10200" s="269">
        <v>2.401194367527716E-4</v>
      </c>
      <c r="F10200" s="269">
        <v>5.428380212741717E-5</v>
      </c>
    </row>
    <row r="10201" ht="14.25" customHeight="1">
      <c r="A10201" s="267">
        <v>43678.0</v>
      </c>
      <c r="B10201" s="57">
        <v>213.0</v>
      </c>
      <c r="C10201" s="57">
        <v>24.0</v>
      </c>
      <c r="D10201" s="268">
        <v>0.479166666666667</v>
      </c>
      <c r="E10201" s="269">
        <v>2.3246668799151285E-4</v>
      </c>
      <c r="F10201" s="269">
        <v>5.498488444271591E-5</v>
      </c>
    </row>
    <row r="10202" ht="14.25" customHeight="1">
      <c r="A10202" s="267">
        <v>43678.0</v>
      </c>
      <c r="B10202" s="57">
        <v>213.0</v>
      </c>
      <c r="C10202" s="57">
        <v>25.0</v>
      </c>
      <c r="D10202" s="268">
        <v>0.5</v>
      </c>
      <c r="E10202" s="269">
        <v>2.2162449782323616E-4</v>
      </c>
      <c r="F10202" s="269">
        <v>5.498488444271591E-5</v>
      </c>
    </row>
    <row r="10203" ht="14.25" customHeight="1">
      <c r="A10203" s="267">
        <v>43678.0</v>
      </c>
      <c r="B10203" s="57">
        <v>213.0</v>
      </c>
      <c r="C10203" s="57">
        <v>26.0</v>
      </c>
      <c r="D10203" s="268">
        <v>0.520833333333333</v>
      </c>
      <c r="E10203" s="269">
        <v>2.0781847471080262E-4</v>
      </c>
      <c r="F10203" s="269">
        <v>5.6487203689784654E-5</v>
      </c>
    </row>
    <row r="10204" ht="14.25" customHeight="1">
      <c r="A10204" s="267">
        <v>43678.0</v>
      </c>
      <c r="B10204" s="57">
        <v>213.0</v>
      </c>
      <c r="C10204" s="57">
        <v>27.0</v>
      </c>
      <c r="D10204" s="268">
        <v>0.541666666666667</v>
      </c>
      <c r="E10204" s="269">
        <v>2.0863458708363924E-4</v>
      </c>
      <c r="F10204" s="269">
        <v>5.408349289447466E-5</v>
      </c>
    </row>
    <row r="10205" ht="14.25" customHeight="1">
      <c r="A10205" s="267">
        <v>43678.0</v>
      </c>
      <c r="B10205" s="57">
        <v>213.0</v>
      </c>
      <c r="C10205" s="57">
        <v>28.0</v>
      </c>
      <c r="D10205" s="268">
        <v>0.5625</v>
      </c>
      <c r="E10205" s="269">
        <v>2.014222547534597E-4</v>
      </c>
      <c r="F10205" s="269">
        <v>5.258117364740593E-5</v>
      </c>
    </row>
    <row r="10206" ht="14.25" customHeight="1">
      <c r="A10206" s="267">
        <v>43678.0</v>
      </c>
      <c r="B10206" s="57">
        <v>213.0</v>
      </c>
      <c r="C10206" s="57">
        <v>29.0</v>
      </c>
      <c r="D10206" s="268">
        <v>0.583333333333333</v>
      </c>
      <c r="E10206" s="269">
        <v>1.9166115246426488E-4</v>
      </c>
      <c r="F10206" s="269">
        <v>5.1078854400337184E-5</v>
      </c>
    </row>
    <row r="10207" ht="14.25" customHeight="1">
      <c r="A10207" s="267">
        <v>43678.0</v>
      </c>
      <c r="B10207" s="57">
        <v>213.0</v>
      </c>
      <c r="C10207" s="57">
        <v>30.0</v>
      </c>
      <c r="D10207" s="268">
        <v>0.604166666666667</v>
      </c>
      <c r="E10207" s="269">
        <v>1.7645899129633787E-4</v>
      </c>
      <c r="F10207" s="269">
        <v>5.1078854400337184E-5</v>
      </c>
    </row>
    <row r="10208" ht="14.25" customHeight="1">
      <c r="A10208" s="267">
        <v>43678.0</v>
      </c>
      <c r="B10208" s="57">
        <v>213.0</v>
      </c>
      <c r="C10208" s="57">
        <v>31.0</v>
      </c>
      <c r="D10208" s="268">
        <v>0.625</v>
      </c>
      <c r="E10208" s="269">
        <v>1.5212656367093213E-4</v>
      </c>
      <c r="F10208" s="269">
        <v>5.157962748269343E-5</v>
      </c>
    </row>
    <row r="10209" ht="14.25" customHeight="1">
      <c r="A10209" s="267">
        <v>43678.0</v>
      </c>
      <c r="B10209" s="57">
        <v>213.0</v>
      </c>
      <c r="C10209" s="57">
        <v>32.0</v>
      </c>
      <c r="D10209" s="268">
        <v>0.645833333333333</v>
      </c>
      <c r="E10209" s="269">
        <v>1.4260004969811105E-4</v>
      </c>
      <c r="F10209" s="269">
        <v>5.157962748269343E-5</v>
      </c>
    </row>
    <row r="10210" ht="14.25" customHeight="1">
      <c r="A10210" s="267">
        <v>43678.0</v>
      </c>
      <c r="B10210" s="57">
        <v>213.0</v>
      </c>
      <c r="C10210" s="57">
        <v>33.0</v>
      </c>
      <c r="D10210" s="268">
        <v>0.666666666666667</v>
      </c>
      <c r="E10210" s="269">
        <v>1.2914319352351513E-4</v>
      </c>
      <c r="F10210" s="269">
        <v>5.4684420593302164E-5</v>
      </c>
    </row>
    <row r="10211" ht="14.25" customHeight="1">
      <c r="A10211" s="267">
        <v>43678.0</v>
      </c>
      <c r="B10211" s="57">
        <v>213.0</v>
      </c>
      <c r="C10211" s="57">
        <v>34.0</v>
      </c>
      <c r="D10211" s="268">
        <v>0.6875</v>
      </c>
      <c r="E10211" s="269">
        <v>1.0886772195410499E-4</v>
      </c>
      <c r="F10211" s="269">
        <v>5.81898321697959E-5</v>
      </c>
    </row>
    <row r="10212" ht="14.25" customHeight="1">
      <c r="A10212" s="267">
        <v>43678.0</v>
      </c>
      <c r="B10212" s="57">
        <v>213.0</v>
      </c>
      <c r="C10212" s="57">
        <v>35.0</v>
      </c>
      <c r="D10212" s="268">
        <v>0.708333333333333</v>
      </c>
      <c r="E10212" s="269">
        <v>8.002301938981765E-5</v>
      </c>
      <c r="F10212" s="269">
        <v>6.53008099392546E-5</v>
      </c>
    </row>
    <row r="10213" ht="14.25" customHeight="1">
      <c r="A10213" s="267">
        <v>43678.0</v>
      </c>
      <c r="B10213" s="57">
        <v>213.0</v>
      </c>
      <c r="C10213" s="57">
        <v>36.0</v>
      </c>
      <c r="D10213" s="268">
        <v>0.729166666666667</v>
      </c>
      <c r="E10213" s="269">
        <v>6.105088638026177E-5</v>
      </c>
      <c r="F10213" s="269">
        <v>6.490019147336961E-5</v>
      </c>
    </row>
    <row r="10214" ht="14.25" customHeight="1">
      <c r="A10214" s="267">
        <v>43678.0</v>
      </c>
      <c r="B10214" s="57">
        <v>213.0</v>
      </c>
      <c r="C10214" s="57">
        <v>37.0</v>
      </c>
      <c r="D10214" s="268">
        <v>0.75</v>
      </c>
      <c r="E10214" s="269">
        <v>3.997342755401779E-5</v>
      </c>
      <c r="F10214" s="269">
        <v>6.520065532278334E-5</v>
      </c>
    </row>
    <row r="10215" ht="14.25" customHeight="1">
      <c r="A10215" s="267">
        <v>43678.0</v>
      </c>
      <c r="B10215" s="57">
        <v>213.0</v>
      </c>
      <c r="C10215" s="57">
        <v>38.0</v>
      </c>
      <c r="D10215" s="268">
        <v>0.770833333333333</v>
      </c>
      <c r="E10215" s="269">
        <v>2.8860072488155935E-5</v>
      </c>
      <c r="F10215" s="269">
        <v>6.65026653369096E-5</v>
      </c>
    </row>
    <row r="10216" ht="14.25" customHeight="1">
      <c r="A10216" s="267">
        <v>43678.0</v>
      </c>
      <c r="B10216" s="57">
        <v>213.0</v>
      </c>
      <c r="C10216" s="57">
        <v>39.0</v>
      </c>
      <c r="D10216" s="268">
        <v>0.791666666666667</v>
      </c>
      <c r="E10216" s="269">
        <v>1.2921568237899804E-5</v>
      </c>
      <c r="F10216" s="269">
        <v>6.419910915807086E-5</v>
      </c>
    </row>
    <row r="10217" ht="14.25" customHeight="1">
      <c r="A10217" s="267">
        <v>43678.0</v>
      </c>
      <c r="B10217" s="57">
        <v>213.0</v>
      </c>
      <c r="C10217" s="57">
        <v>40.0</v>
      </c>
      <c r="D10217" s="268">
        <v>0.8125</v>
      </c>
      <c r="E10217" s="269">
        <v>6.1794902879036595E-6</v>
      </c>
      <c r="F10217" s="269">
        <v>6.34980268427721E-5</v>
      </c>
    </row>
    <row r="10218" ht="14.25" customHeight="1">
      <c r="A10218" s="267">
        <v>43678.0</v>
      </c>
      <c r="B10218" s="57">
        <v>213.0</v>
      </c>
      <c r="C10218" s="57">
        <v>41.0</v>
      </c>
      <c r="D10218" s="268">
        <v>0.833333333333333</v>
      </c>
      <c r="E10218" s="269">
        <v>4.935879025921185E-7</v>
      </c>
      <c r="F10218" s="269">
        <v>6.229617144511711E-5</v>
      </c>
    </row>
    <row r="10219" ht="14.25" customHeight="1">
      <c r="A10219" s="267">
        <v>43678.0</v>
      </c>
      <c r="B10219" s="57">
        <v>213.0</v>
      </c>
      <c r="C10219" s="57">
        <v>42.0</v>
      </c>
      <c r="D10219" s="268">
        <v>0.854166666666667</v>
      </c>
      <c r="E10219" s="269">
        <v>3.53313623879563E-8</v>
      </c>
      <c r="F10219" s="269">
        <v>6.319756299335835E-5</v>
      </c>
    </row>
    <row r="10220" ht="14.25" customHeight="1">
      <c r="A10220" s="267">
        <v>43678.0</v>
      </c>
      <c r="B10220" s="57">
        <v>213.0</v>
      </c>
      <c r="C10220" s="57">
        <v>43.0</v>
      </c>
      <c r="D10220" s="268">
        <v>0.875</v>
      </c>
      <c r="E10220" s="269">
        <v>0.0</v>
      </c>
      <c r="F10220" s="269">
        <v>6.630235610396709E-5</v>
      </c>
    </row>
    <row r="10221" ht="14.25" customHeight="1">
      <c r="A10221" s="267">
        <v>43678.0</v>
      </c>
      <c r="B10221" s="57">
        <v>213.0</v>
      </c>
      <c r="C10221" s="57">
        <v>44.0</v>
      </c>
      <c r="D10221" s="268">
        <v>0.895833333333333</v>
      </c>
      <c r="E10221" s="269">
        <v>0.0</v>
      </c>
      <c r="F10221" s="269">
        <v>6.500034608984085E-5</v>
      </c>
    </row>
    <row r="10222" ht="14.25" customHeight="1">
      <c r="A10222" s="267">
        <v>43678.0</v>
      </c>
      <c r="B10222" s="57">
        <v>213.0</v>
      </c>
      <c r="C10222" s="57">
        <v>45.0</v>
      </c>
      <c r="D10222" s="268">
        <v>0.916666666666667</v>
      </c>
      <c r="E10222" s="269">
        <v>0.0</v>
      </c>
      <c r="F10222" s="269">
        <v>6.169524374628963E-5</v>
      </c>
    </row>
    <row r="10223" ht="14.25" customHeight="1">
      <c r="A10223" s="267">
        <v>43678.0</v>
      </c>
      <c r="B10223" s="57">
        <v>213.0</v>
      </c>
      <c r="C10223" s="57">
        <v>46.0</v>
      </c>
      <c r="D10223" s="268">
        <v>0.9375</v>
      </c>
      <c r="E10223" s="269">
        <v>0.0</v>
      </c>
      <c r="F10223" s="269">
        <v>5.67876675391984E-5</v>
      </c>
    </row>
    <row r="10224" ht="14.25" customHeight="1">
      <c r="A10224" s="267">
        <v>43678.0</v>
      </c>
      <c r="B10224" s="57">
        <v>213.0</v>
      </c>
      <c r="C10224" s="57">
        <v>47.0</v>
      </c>
      <c r="D10224" s="268">
        <v>0.958333333333333</v>
      </c>
      <c r="E10224" s="269">
        <v>0.0</v>
      </c>
      <c r="F10224" s="269">
        <v>4.92760713038547E-5</v>
      </c>
    </row>
    <row r="10225" ht="14.25" customHeight="1">
      <c r="A10225" s="267">
        <v>43678.0</v>
      </c>
      <c r="B10225" s="57">
        <v>213.0</v>
      </c>
      <c r="C10225" s="57">
        <v>48.0</v>
      </c>
      <c r="D10225" s="268">
        <v>0.979166666666667</v>
      </c>
      <c r="E10225" s="269">
        <v>0.0</v>
      </c>
      <c r="F10225" s="269">
        <v>4.246555738380974E-5</v>
      </c>
    </row>
    <row r="10226" ht="14.25" customHeight="1">
      <c r="A10226" s="267">
        <v>43679.0</v>
      </c>
      <c r="B10226" s="57">
        <v>214.0</v>
      </c>
      <c r="C10226" s="57">
        <v>1.0</v>
      </c>
      <c r="D10226" s="268">
        <v>0.0</v>
      </c>
      <c r="E10226" s="269">
        <v>0.0</v>
      </c>
      <c r="F10226" s="269">
        <v>3.7057208094362266E-5</v>
      </c>
    </row>
    <row r="10227" ht="14.25" customHeight="1">
      <c r="A10227" s="267">
        <v>43679.0</v>
      </c>
      <c r="B10227" s="57">
        <v>214.0</v>
      </c>
      <c r="C10227" s="57">
        <v>2.0</v>
      </c>
      <c r="D10227" s="268">
        <v>0.020833333333333332</v>
      </c>
      <c r="E10227" s="269">
        <v>0.0</v>
      </c>
      <c r="F10227" s="269">
        <v>3.375210575081104E-5</v>
      </c>
    </row>
    <row r="10228" ht="14.25" customHeight="1">
      <c r="A10228" s="267">
        <v>43679.0</v>
      </c>
      <c r="B10228" s="57">
        <v>214.0</v>
      </c>
      <c r="C10228" s="57">
        <v>3.0</v>
      </c>
      <c r="D10228" s="268">
        <v>0.0416666666666667</v>
      </c>
      <c r="E10228" s="269">
        <v>0.0</v>
      </c>
      <c r="F10228" s="269">
        <v>3.0447003407259817E-5</v>
      </c>
    </row>
    <row r="10229" ht="14.25" customHeight="1">
      <c r="A10229" s="267">
        <v>43679.0</v>
      </c>
      <c r="B10229" s="57">
        <v>214.0</v>
      </c>
      <c r="C10229" s="57">
        <v>4.0</v>
      </c>
      <c r="D10229" s="268">
        <v>0.0625</v>
      </c>
      <c r="E10229" s="269">
        <v>0.0</v>
      </c>
      <c r="F10229" s="269">
        <v>2.8644220310777324E-5</v>
      </c>
    </row>
    <row r="10230" ht="14.25" customHeight="1">
      <c r="A10230" s="267">
        <v>43679.0</v>
      </c>
      <c r="B10230" s="57">
        <v>214.0</v>
      </c>
      <c r="C10230" s="57">
        <v>5.0</v>
      </c>
      <c r="D10230" s="268">
        <v>0.0833333333333333</v>
      </c>
      <c r="E10230" s="269">
        <v>0.0</v>
      </c>
      <c r="F10230" s="269">
        <v>2.7943137995478576E-5</v>
      </c>
    </row>
    <row r="10231" ht="14.25" customHeight="1">
      <c r="A10231" s="267">
        <v>43679.0</v>
      </c>
      <c r="B10231" s="57">
        <v>214.0</v>
      </c>
      <c r="C10231" s="57">
        <v>6.0</v>
      </c>
      <c r="D10231" s="268">
        <v>0.104166666666667</v>
      </c>
      <c r="E10231" s="269">
        <v>0.0</v>
      </c>
      <c r="F10231" s="269">
        <v>2.704174644723733E-5</v>
      </c>
    </row>
    <row r="10232" ht="14.25" customHeight="1">
      <c r="A10232" s="267">
        <v>43679.0</v>
      </c>
      <c r="B10232" s="57">
        <v>214.0</v>
      </c>
      <c r="C10232" s="57">
        <v>7.0</v>
      </c>
      <c r="D10232" s="268">
        <v>0.125</v>
      </c>
      <c r="E10232" s="269">
        <v>0.0</v>
      </c>
      <c r="F10232" s="269">
        <v>2.6340664131938587E-5</v>
      </c>
    </row>
    <row r="10233" ht="14.25" customHeight="1">
      <c r="A10233" s="267">
        <v>43679.0</v>
      </c>
      <c r="B10233" s="57">
        <v>214.0</v>
      </c>
      <c r="C10233" s="57">
        <v>8.0</v>
      </c>
      <c r="D10233" s="268">
        <v>0.145833333333333</v>
      </c>
      <c r="E10233" s="269">
        <v>0.0</v>
      </c>
      <c r="F10233" s="269">
        <v>2.604020028252484E-5</v>
      </c>
    </row>
    <row r="10234" ht="14.25" customHeight="1">
      <c r="A10234" s="267">
        <v>43679.0</v>
      </c>
      <c r="B10234" s="57">
        <v>214.0</v>
      </c>
      <c r="C10234" s="57">
        <v>9.0</v>
      </c>
      <c r="D10234" s="268">
        <v>0.166666666666667</v>
      </c>
      <c r="E10234" s="269">
        <v>7.662241697240978E-8</v>
      </c>
      <c r="F10234" s="269">
        <v>2.614035489899609E-5</v>
      </c>
    </row>
    <row r="10235" ht="14.25" customHeight="1">
      <c r="A10235" s="267">
        <v>43679.0</v>
      </c>
      <c r="B10235" s="57">
        <v>214.0</v>
      </c>
      <c r="C10235" s="57">
        <v>10.0</v>
      </c>
      <c r="D10235" s="268">
        <v>0.1875</v>
      </c>
      <c r="E10235" s="269">
        <v>3.115978290211331E-6</v>
      </c>
      <c r="F10235" s="269">
        <v>2.614035489899609E-5</v>
      </c>
    </row>
    <row r="10236" ht="14.25" customHeight="1">
      <c r="A10236" s="267">
        <v>43679.0</v>
      </c>
      <c r="B10236" s="57">
        <v>214.0</v>
      </c>
      <c r="C10236" s="57">
        <v>11.0</v>
      </c>
      <c r="D10236" s="268">
        <v>0.208333333333333</v>
      </c>
      <c r="E10236" s="269">
        <v>8.794321638464266E-6</v>
      </c>
      <c r="F10236" s="269">
        <v>2.704174644723733E-5</v>
      </c>
    </row>
    <row r="10237" ht="14.25" customHeight="1">
      <c r="A10237" s="267">
        <v>43679.0</v>
      </c>
      <c r="B10237" s="57">
        <v>214.0</v>
      </c>
      <c r="C10237" s="57">
        <v>12.0</v>
      </c>
      <c r="D10237" s="268">
        <v>0.229166666666667</v>
      </c>
      <c r="E10237" s="269">
        <v>1.9498015156469384E-5</v>
      </c>
      <c r="F10237" s="269">
        <v>2.8143447228421073E-5</v>
      </c>
    </row>
    <row r="10238" ht="14.25" customHeight="1">
      <c r="A10238" s="267">
        <v>43679.0</v>
      </c>
      <c r="B10238" s="57">
        <v>214.0</v>
      </c>
      <c r="C10238" s="57">
        <v>13.0</v>
      </c>
      <c r="D10238" s="268">
        <v>0.25</v>
      </c>
      <c r="E10238" s="269">
        <v>3.2682172313138045E-5</v>
      </c>
      <c r="F10238" s="269">
        <v>3.054715802373107E-5</v>
      </c>
    </row>
    <row r="10239" ht="14.25" customHeight="1">
      <c r="A10239" s="267">
        <v>43679.0</v>
      </c>
      <c r="B10239" s="57">
        <v>214.0</v>
      </c>
      <c r="C10239" s="57">
        <v>14.0</v>
      </c>
      <c r="D10239" s="268">
        <v>0.270833333333333</v>
      </c>
      <c r="E10239" s="269">
        <v>4.7928820269940593E-5</v>
      </c>
      <c r="F10239" s="269">
        <v>3.465349729905229E-5</v>
      </c>
    </row>
    <row r="10240" ht="14.25" customHeight="1">
      <c r="A10240" s="267">
        <v>43679.0</v>
      </c>
      <c r="B10240" s="57">
        <v>214.0</v>
      </c>
      <c r="C10240" s="57">
        <v>15.0</v>
      </c>
      <c r="D10240" s="268">
        <v>0.291666666666667</v>
      </c>
      <c r="E10240" s="269">
        <v>6.744466446023092E-5</v>
      </c>
      <c r="F10240" s="269">
        <v>3.9360764273201E-5</v>
      </c>
    </row>
    <row r="10241" ht="14.25" customHeight="1">
      <c r="A10241" s="267">
        <v>43679.0</v>
      </c>
      <c r="B10241" s="57">
        <v>214.0</v>
      </c>
      <c r="C10241" s="57">
        <v>16.0</v>
      </c>
      <c r="D10241" s="268">
        <v>0.3125</v>
      </c>
      <c r="E10241" s="269">
        <v>9.11698102506831E-5</v>
      </c>
      <c r="F10241" s="269">
        <v>4.406803124734973E-5</v>
      </c>
    </row>
    <row r="10242" ht="14.25" customHeight="1">
      <c r="A10242" s="267">
        <v>43679.0</v>
      </c>
      <c r="B10242" s="57">
        <v>214.0</v>
      </c>
      <c r="C10242" s="57">
        <v>17.0</v>
      </c>
      <c r="D10242" s="268">
        <v>0.333333333333333</v>
      </c>
      <c r="E10242" s="269">
        <v>1.1484437396406506E-4</v>
      </c>
      <c r="F10242" s="269">
        <v>4.8474834372084706E-5</v>
      </c>
    </row>
    <row r="10243" ht="14.25" customHeight="1">
      <c r="A10243" s="267">
        <v>43679.0</v>
      </c>
      <c r="B10243" s="57">
        <v>214.0</v>
      </c>
      <c r="C10243" s="57">
        <v>18.0</v>
      </c>
      <c r="D10243" s="268">
        <v>0.354166666666667</v>
      </c>
      <c r="E10243" s="269">
        <v>1.2721036110966715E-4</v>
      </c>
      <c r="F10243" s="269">
        <v>5.308194672976218E-5</v>
      </c>
    </row>
    <row r="10244" ht="14.25" customHeight="1">
      <c r="A10244" s="267">
        <v>43679.0</v>
      </c>
      <c r="B10244" s="57">
        <v>214.0</v>
      </c>
      <c r="C10244" s="57">
        <v>19.0</v>
      </c>
      <c r="D10244" s="268">
        <v>0.375</v>
      </c>
      <c r="E10244" s="269">
        <v>1.5212243750119709E-4</v>
      </c>
      <c r="F10244" s="269">
        <v>5.298179211329092E-5</v>
      </c>
    </row>
    <row r="10245" ht="14.25" customHeight="1">
      <c r="A10245" s="267">
        <v>43679.0</v>
      </c>
      <c r="B10245" s="57">
        <v>214.0</v>
      </c>
      <c r="C10245" s="57">
        <v>20.0</v>
      </c>
      <c r="D10245" s="268">
        <v>0.395833333333333</v>
      </c>
      <c r="E10245" s="269">
        <v>1.5986980809236674E-4</v>
      </c>
      <c r="F10245" s="269">
        <v>5.218055518152093E-5</v>
      </c>
    </row>
    <row r="10246" ht="14.25" customHeight="1">
      <c r="A10246" s="267">
        <v>43679.0</v>
      </c>
      <c r="B10246" s="57">
        <v>214.0</v>
      </c>
      <c r="C10246" s="57">
        <v>21.0</v>
      </c>
      <c r="D10246" s="268">
        <v>0.416666666666667</v>
      </c>
      <c r="E10246" s="269">
        <v>1.9100697802916823E-4</v>
      </c>
      <c r="F10246" s="269">
        <v>5.137931824975094E-5</v>
      </c>
    </row>
    <row r="10247" ht="14.25" customHeight="1">
      <c r="A10247" s="267">
        <v>43679.0</v>
      </c>
      <c r="B10247" s="57">
        <v>214.0</v>
      </c>
      <c r="C10247" s="57">
        <v>22.0</v>
      </c>
      <c r="D10247" s="268">
        <v>0.4375</v>
      </c>
      <c r="E10247" s="269">
        <v>1.8214772048495248E-4</v>
      </c>
      <c r="F10247" s="269">
        <v>4.96766897697397E-5</v>
      </c>
    </row>
    <row r="10248" ht="14.25" customHeight="1">
      <c r="A10248" s="267">
        <v>43679.0</v>
      </c>
      <c r="B10248" s="57">
        <v>214.0</v>
      </c>
      <c r="C10248" s="57">
        <v>23.0</v>
      </c>
      <c r="D10248" s="268">
        <v>0.458333333333333</v>
      </c>
      <c r="E10248" s="269">
        <v>2.1357353622621807E-4</v>
      </c>
      <c r="F10248" s="269">
        <v>5.1078854400337184E-5</v>
      </c>
    </row>
    <row r="10249" ht="14.25" customHeight="1">
      <c r="A10249" s="267">
        <v>43679.0</v>
      </c>
      <c r="B10249" s="57">
        <v>214.0</v>
      </c>
      <c r="C10249" s="57">
        <v>24.0</v>
      </c>
      <c r="D10249" s="268">
        <v>0.479166666666667</v>
      </c>
      <c r="E10249" s="269">
        <v>1.9840244628129653E-4</v>
      </c>
      <c r="F10249" s="269">
        <v>5.077839055092343E-5</v>
      </c>
    </row>
    <row r="10250" ht="14.25" customHeight="1">
      <c r="A10250" s="267">
        <v>43679.0</v>
      </c>
      <c r="B10250" s="57">
        <v>214.0</v>
      </c>
      <c r="C10250" s="57">
        <v>25.0</v>
      </c>
      <c r="D10250" s="268">
        <v>0.5</v>
      </c>
      <c r="E10250" s="269">
        <v>1.996147876324697E-4</v>
      </c>
      <c r="F10250" s="269">
        <v>5.077839055092343E-5</v>
      </c>
    </row>
    <row r="10251" ht="14.25" customHeight="1">
      <c r="A10251" s="267">
        <v>43679.0</v>
      </c>
      <c r="B10251" s="57">
        <v>214.0</v>
      </c>
      <c r="C10251" s="57">
        <v>26.0</v>
      </c>
      <c r="D10251" s="268">
        <v>0.520833333333333</v>
      </c>
      <c r="E10251" s="269">
        <v>1.9856796837997354E-4</v>
      </c>
      <c r="F10251" s="269">
        <v>4.977684438621095E-5</v>
      </c>
    </row>
    <row r="10252" ht="14.25" customHeight="1">
      <c r="A10252" s="267">
        <v>43679.0</v>
      </c>
      <c r="B10252" s="57">
        <v>214.0</v>
      </c>
      <c r="C10252" s="57">
        <v>27.0</v>
      </c>
      <c r="D10252" s="268">
        <v>0.541666666666667</v>
      </c>
      <c r="E10252" s="269">
        <v>1.7772556126909812E-4</v>
      </c>
      <c r="F10252" s="269">
        <v>4.877529822149846E-5</v>
      </c>
    </row>
    <row r="10253" ht="14.25" customHeight="1">
      <c r="A10253" s="267">
        <v>43679.0</v>
      </c>
      <c r="B10253" s="57">
        <v>214.0</v>
      </c>
      <c r="C10253" s="57">
        <v>28.0</v>
      </c>
      <c r="D10253" s="268">
        <v>0.5625</v>
      </c>
      <c r="E10253" s="269">
        <v>1.8221992281964647E-4</v>
      </c>
      <c r="F10253" s="269">
        <v>4.747328820737221E-5</v>
      </c>
    </row>
    <row r="10254" ht="14.25" customHeight="1">
      <c r="A10254" s="267">
        <v>43679.0</v>
      </c>
      <c r="B10254" s="57">
        <v>214.0</v>
      </c>
      <c r="C10254" s="57">
        <v>29.0</v>
      </c>
      <c r="D10254" s="268">
        <v>0.583333333333333</v>
      </c>
      <c r="E10254" s="269">
        <v>1.767187930931198E-4</v>
      </c>
      <c r="F10254" s="269">
        <v>4.657189665913096E-5</v>
      </c>
    </row>
    <row r="10255" ht="14.25" customHeight="1">
      <c r="A10255" s="267">
        <v>43679.0</v>
      </c>
      <c r="B10255" s="57">
        <v>214.0</v>
      </c>
      <c r="C10255" s="57">
        <v>30.0</v>
      </c>
      <c r="D10255" s="268">
        <v>0.604166666666667</v>
      </c>
      <c r="E10255" s="269">
        <v>1.510753260523459E-4</v>
      </c>
      <c r="F10255" s="269">
        <v>4.557035049441847E-5</v>
      </c>
    </row>
    <row r="10256" ht="14.25" customHeight="1">
      <c r="A10256" s="267">
        <v>43679.0</v>
      </c>
      <c r="B10256" s="57">
        <v>214.0</v>
      </c>
      <c r="C10256" s="57">
        <v>31.0</v>
      </c>
      <c r="D10256" s="268">
        <v>0.625</v>
      </c>
      <c r="E10256" s="269">
        <v>1.2882528482423522E-4</v>
      </c>
      <c r="F10256" s="269">
        <v>4.587081434383222E-5</v>
      </c>
    </row>
    <row r="10257" ht="14.25" customHeight="1">
      <c r="A10257" s="267">
        <v>43679.0</v>
      </c>
      <c r="B10257" s="57">
        <v>214.0</v>
      </c>
      <c r="C10257" s="57">
        <v>32.0</v>
      </c>
      <c r="D10257" s="268">
        <v>0.645833333333333</v>
      </c>
      <c r="E10257" s="269">
        <v>1.14206412742885E-4</v>
      </c>
      <c r="F10257" s="269">
        <v>4.8174370522670945E-5</v>
      </c>
    </row>
    <row r="10258" ht="14.25" customHeight="1">
      <c r="A10258" s="267">
        <v>43679.0</v>
      </c>
      <c r="B10258" s="57">
        <v>214.0</v>
      </c>
      <c r="C10258" s="57">
        <v>33.0</v>
      </c>
      <c r="D10258" s="268">
        <v>0.666666666666667</v>
      </c>
      <c r="E10258" s="269">
        <v>1.1083945881281673E-4</v>
      </c>
      <c r="F10258" s="269">
        <v>5.137931824975094E-5</v>
      </c>
    </row>
    <row r="10259" ht="14.25" customHeight="1">
      <c r="A10259" s="267">
        <v>43679.0</v>
      </c>
      <c r="B10259" s="57">
        <v>214.0</v>
      </c>
      <c r="C10259" s="57">
        <v>34.0</v>
      </c>
      <c r="D10259" s="268">
        <v>0.6875</v>
      </c>
      <c r="E10259" s="269">
        <v>8.044842768588452E-5</v>
      </c>
      <c r="F10259" s="269">
        <v>5.6387049073313414E-5</v>
      </c>
    </row>
    <row r="10260" ht="14.25" customHeight="1">
      <c r="A10260" s="267">
        <v>43679.0</v>
      </c>
      <c r="B10260" s="57">
        <v>214.0</v>
      </c>
      <c r="C10260" s="57">
        <v>35.0</v>
      </c>
      <c r="D10260" s="268">
        <v>0.708333333333333</v>
      </c>
      <c r="E10260" s="269">
        <v>6.273432865121055E-5</v>
      </c>
      <c r="F10260" s="269">
        <v>6.480003685689835E-5</v>
      </c>
    </row>
    <row r="10261" ht="14.25" customHeight="1">
      <c r="A10261" s="267">
        <v>43679.0</v>
      </c>
      <c r="B10261" s="57">
        <v>214.0</v>
      </c>
      <c r="C10261" s="57">
        <v>36.0</v>
      </c>
      <c r="D10261" s="268">
        <v>0.729166666666667</v>
      </c>
      <c r="E10261" s="269">
        <v>4.8372310525078595E-5</v>
      </c>
      <c r="F10261" s="269">
        <v>6.620220148749584E-5</v>
      </c>
    </row>
    <row r="10262" ht="14.25" customHeight="1">
      <c r="A10262" s="267">
        <v>43679.0</v>
      </c>
      <c r="B10262" s="57">
        <v>214.0</v>
      </c>
      <c r="C10262" s="57">
        <v>37.0</v>
      </c>
      <c r="D10262" s="268">
        <v>0.75</v>
      </c>
      <c r="E10262" s="269">
        <v>2.966977476637051E-5</v>
      </c>
      <c r="F10262" s="269">
        <v>6.510050070631209E-5</v>
      </c>
    </row>
    <row r="10263" ht="14.25" customHeight="1">
      <c r="A10263" s="267">
        <v>43679.0</v>
      </c>
      <c r="B10263" s="57">
        <v>214.0</v>
      </c>
      <c r="C10263" s="57">
        <v>38.0</v>
      </c>
      <c r="D10263" s="268">
        <v>0.770833333333333</v>
      </c>
      <c r="E10263" s="269">
        <v>1.8937445426693202E-5</v>
      </c>
      <c r="F10263" s="269">
        <v>6.61020468710246E-5</v>
      </c>
    </row>
    <row r="10264" ht="14.25" customHeight="1">
      <c r="A10264" s="267">
        <v>43679.0</v>
      </c>
      <c r="B10264" s="57">
        <v>214.0</v>
      </c>
      <c r="C10264" s="57">
        <v>39.0</v>
      </c>
      <c r="D10264" s="268">
        <v>0.791666666666667</v>
      </c>
      <c r="E10264" s="269">
        <v>9.710882070124427E-6</v>
      </c>
      <c r="F10264" s="269">
        <v>6.459972762395585E-5</v>
      </c>
    </row>
    <row r="10265" ht="14.25" customHeight="1">
      <c r="A10265" s="267">
        <v>43679.0</v>
      </c>
      <c r="B10265" s="57">
        <v>214.0</v>
      </c>
      <c r="C10265" s="57">
        <v>40.0</v>
      </c>
      <c r="D10265" s="268">
        <v>0.8125</v>
      </c>
      <c r="E10265" s="269">
        <v>3.137308869693289E-6</v>
      </c>
      <c r="F10265" s="269">
        <v>6.299725376041584E-5</v>
      </c>
    </row>
    <row r="10266" ht="14.25" customHeight="1">
      <c r="A10266" s="267">
        <v>43679.0</v>
      </c>
      <c r="B10266" s="57">
        <v>214.0</v>
      </c>
      <c r="C10266" s="57">
        <v>41.0</v>
      </c>
      <c r="D10266" s="268">
        <v>0.833333333333333</v>
      </c>
      <c r="E10266" s="269">
        <v>3.2348934860115475E-7</v>
      </c>
      <c r="F10266" s="269">
        <v>6.269678991100212E-5</v>
      </c>
    </row>
    <row r="10267" ht="14.25" customHeight="1">
      <c r="A10267" s="267">
        <v>43679.0</v>
      </c>
      <c r="B10267" s="57">
        <v>214.0</v>
      </c>
      <c r="C10267" s="57">
        <v>42.0</v>
      </c>
      <c r="D10267" s="268">
        <v>0.854166666666667</v>
      </c>
      <c r="E10267" s="269">
        <v>0.0</v>
      </c>
      <c r="F10267" s="269">
        <v>6.249648067805962E-5</v>
      </c>
    </row>
    <row r="10268" ht="14.25" customHeight="1">
      <c r="A10268" s="267">
        <v>43679.0</v>
      </c>
      <c r="B10268" s="57">
        <v>214.0</v>
      </c>
      <c r="C10268" s="57">
        <v>43.0</v>
      </c>
      <c r="D10268" s="268">
        <v>0.875</v>
      </c>
      <c r="E10268" s="269">
        <v>0.0</v>
      </c>
      <c r="F10268" s="269">
        <v>6.36983360757146E-5</v>
      </c>
    </row>
    <row r="10269" ht="14.25" customHeight="1">
      <c r="A10269" s="267">
        <v>43679.0</v>
      </c>
      <c r="B10269" s="57">
        <v>214.0</v>
      </c>
      <c r="C10269" s="57">
        <v>44.0</v>
      </c>
      <c r="D10269" s="268">
        <v>0.895833333333333</v>
      </c>
      <c r="E10269" s="269">
        <v>0.0</v>
      </c>
      <c r="F10269" s="269">
        <v>6.339787222630086E-5</v>
      </c>
    </row>
    <row r="10270" ht="14.25" customHeight="1">
      <c r="A10270" s="267">
        <v>43679.0</v>
      </c>
      <c r="B10270" s="57">
        <v>214.0</v>
      </c>
      <c r="C10270" s="57">
        <v>45.0</v>
      </c>
      <c r="D10270" s="268">
        <v>0.916666666666667</v>
      </c>
      <c r="E10270" s="269">
        <v>0.0</v>
      </c>
      <c r="F10270" s="269">
        <v>6.249648067805962E-5</v>
      </c>
    </row>
    <row r="10271" ht="14.25" customHeight="1">
      <c r="A10271" s="267">
        <v>43679.0</v>
      </c>
      <c r="B10271" s="57">
        <v>214.0</v>
      </c>
      <c r="C10271" s="57">
        <v>46.0</v>
      </c>
      <c r="D10271" s="268">
        <v>0.9375</v>
      </c>
      <c r="E10271" s="269">
        <v>0.0</v>
      </c>
      <c r="F10271" s="269">
        <v>5.67876675391984E-5</v>
      </c>
    </row>
    <row r="10272" ht="14.25" customHeight="1">
      <c r="A10272" s="267">
        <v>43679.0</v>
      </c>
      <c r="B10272" s="57">
        <v>214.0</v>
      </c>
      <c r="C10272" s="57">
        <v>47.0</v>
      </c>
      <c r="D10272" s="268">
        <v>0.958333333333333</v>
      </c>
      <c r="E10272" s="269">
        <v>0.0</v>
      </c>
      <c r="F10272" s="269">
        <v>4.987699900268219E-5</v>
      </c>
    </row>
    <row r="10273" ht="14.25" customHeight="1">
      <c r="A10273" s="267">
        <v>43679.0</v>
      </c>
      <c r="B10273" s="57">
        <v>214.0</v>
      </c>
      <c r="C10273" s="57">
        <v>48.0</v>
      </c>
      <c r="D10273" s="268">
        <v>0.979166666666667</v>
      </c>
      <c r="E10273" s="269">
        <v>0.0</v>
      </c>
      <c r="F10273" s="269">
        <v>4.226524815086724E-5</v>
      </c>
    </row>
    <row r="10274" ht="14.25" customHeight="1">
      <c r="A10274" s="267">
        <v>43680.0</v>
      </c>
      <c r="B10274" s="57">
        <v>215.0</v>
      </c>
      <c r="C10274" s="57">
        <v>1.0</v>
      </c>
      <c r="D10274" s="268">
        <v>0.0</v>
      </c>
      <c r="E10274" s="269">
        <v>0.0</v>
      </c>
      <c r="F10274" s="269">
        <v>3.755798117671852E-5</v>
      </c>
    </row>
    <row r="10275" ht="14.25" customHeight="1">
      <c r="A10275" s="267">
        <v>43680.0</v>
      </c>
      <c r="B10275" s="57">
        <v>215.0</v>
      </c>
      <c r="C10275" s="57">
        <v>2.0</v>
      </c>
      <c r="D10275" s="268">
        <v>0.020833333333333332</v>
      </c>
      <c r="E10275" s="269">
        <v>0.0</v>
      </c>
      <c r="F10275" s="269">
        <v>3.465349729905229E-5</v>
      </c>
    </row>
    <row r="10276" ht="14.25" customHeight="1">
      <c r="A10276" s="267">
        <v>43680.0</v>
      </c>
      <c r="B10276" s="57">
        <v>215.0</v>
      </c>
      <c r="C10276" s="57">
        <v>3.0</v>
      </c>
      <c r="D10276" s="268">
        <v>0.0416666666666667</v>
      </c>
      <c r="E10276" s="269">
        <v>0.0</v>
      </c>
      <c r="F10276" s="269">
        <v>3.134839495550106E-5</v>
      </c>
    </row>
    <row r="10277" ht="14.25" customHeight="1">
      <c r="A10277" s="267">
        <v>43680.0</v>
      </c>
      <c r="B10277" s="57">
        <v>215.0</v>
      </c>
      <c r="C10277" s="57">
        <v>4.0</v>
      </c>
      <c r="D10277" s="268">
        <v>0.0625</v>
      </c>
      <c r="E10277" s="269">
        <v>0.0</v>
      </c>
      <c r="F10277" s="269">
        <v>2.894468416019107E-5</v>
      </c>
    </row>
    <row r="10278" ht="14.25" customHeight="1">
      <c r="A10278" s="267">
        <v>43680.0</v>
      </c>
      <c r="B10278" s="57">
        <v>215.0</v>
      </c>
      <c r="C10278" s="57">
        <v>5.0</v>
      </c>
      <c r="D10278" s="268">
        <v>0.0833333333333333</v>
      </c>
      <c r="E10278" s="269">
        <v>0.0</v>
      </c>
      <c r="F10278" s="269">
        <v>2.8243601844892327E-5</v>
      </c>
    </row>
    <row r="10279" ht="14.25" customHeight="1">
      <c r="A10279" s="267">
        <v>43680.0</v>
      </c>
      <c r="B10279" s="57">
        <v>215.0</v>
      </c>
      <c r="C10279" s="57">
        <v>6.0</v>
      </c>
      <c r="D10279" s="268">
        <v>0.104166666666667</v>
      </c>
      <c r="E10279" s="269">
        <v>0.0</v>
      </c>
      <c r="F10279" s="269">
        <v>2.7642674146064832E-5</v>
      </c>
    </row>
    <row r="10280" ht="14.25" customHeight="1">
      <c r="A10280" s="267">
        <v>43680.0</v>
      </c>
      <c r="B10280" s="57">
        <v>215.0</v>
      </c>
      <c r="C10280" s="57">
        <v>7.0</v>
      </c>
      <c r="D10280" s="268">
        <v>0.125</v>
      </c>
      <c r="E10280" s="269">
        <v>0.0</v>
      </c>
      <c r="F10280" s="269">
        <v>2.654097336488109E-5</v>
      </c>
    </row>
    <row r="10281" ht="14.25" customHeight="1">
      <c r="A10281" s="267">
        <v>43680.0</v>
      </c>
      <c r="B10281" s="57">
        <v>215.0</v>
      </c>
      <c r="C10281" s="57">
        <v>8.0</v>
      </c>
      <c r="D10281" s="268">
        <v>0.145833333333333</v>
      </c>
      <c r="E10281" s="269">
        <v>0.0</v>
      </c>
      <c r="F10281" s="269">
        <v>2.654097336488109E-5</v>
      </c>
    </row>
    <row r="10282" ht="14.25" customHeight="1">
      <c r="A10282" s="267">
        <v>43680.0</v>
      </c>
      <c r="B10282" s="57">
        <v>215.0</v>
      </c>
      <c r="C10282" s="57">
        <v>9.0</v>
      </c>
      <c r="D10282" s="268">
        <v>0.166666666666667</v>
      </c>
      <c r="E10282" s="269">
        <v>2.554080565746993E-8</v>
      </c>
      <c r="F10282" s="269">
        <v>2.674128259782358E-5</v>
      </c>
    </row>
    <row r="10283" ht="14.25" customHeight="1">
      <c r="A10283" s="267">
        <v>43680.0</v>
      </c>
      <c r="B10283" s="57">
        <v>215.0</v>
      </c>
      <c r="C10283" s="57">
        <v>10.0</v>
      </c>
      <c r="D10283" s="268">
        <v>0.1875</v>
      </c>
      <c r="E10283" s="269">
        <v>8.683873923539775E-7</v>
      </c>
      <c r="F10283" s="269">
        <v>2.674128259782358E-5</v>
      </c>
    </row>
    <row r="10284" ht="14.25" customHeight="1">
      <c r="A10284" s="267">
        <v>43680.0</v>
      </c>
      <c r="B10284" s="57">
        <v>215.0</v>
      </c>
      <c r="C10284" s="57">
        <v>11.0</v>
      </c>
      <c r="D10284" s="268">
        <v>0.208333333333333</v>
      </c>
      <c r="E10284" s="269">
        <v>4.39214541794711E-6</v>
      </c>
      <c r="F10284" s="269">
        <v>2.724205568017983E-5</v>
      </c>
    </row>
    <row r="10285" ht="14.25" customHeight="1">
      <c r="A10285" s="267">
        <v>43680.0</v>
      </c>
      <c r="B10285" s="57">
        <v>215.0</v>
      </c>
      <c r="C10285" s="57">
        <v>12.0</v>
      </c>
      <c r="D10285" s="268">
        <v>0.229166666666667</v>
      </c>
      <c r="E10285" s="269">
        <v>1.3296170573213536E-5</v>
      </c>
      <c r="F10285" s="269">
        <v>2.8443911077834827E-5</v>
      </c>
    </row>
    <row r="10286" ht="14.25" customHeight="1">
      <c r="A10286" s="267">
        <v>43680.0</v>
      </c>
      <c r="B10286" s="57">
        <v>215.0</v>
      </c>
      <c r="C10286" s="57">
        <v>13.0</v>
      </c>
      <c r="D10286" s="268">
        <v>0.25</v>
      </c>
      <c r="E10286" s="269">
        <v>2.515866144853255E-5</v>
      </c>
      <c r="F10286" s="269">
        <v>3.14485495719723E-5</v>
      </c>
    </row>
    <row r="10287" ht="14.25" customHeight="1">
      <c r="A10287" s="267">
        <v>43680.0</v>
      </c>
      <c r="B10287" s="57">
        <v>215.0</v>
      </c>
      <c r="C10287" s="57">
        <v>14.0</v>
      </c>
      <c r="D10287" s="268">
        <v>0.270833333333333</v>
      </c>
      <c r="E10287" s="269">
        <v>3.8875465701695485E-5</v>
      </c>
      <c r="F10287" s="269">
        <v>3.505411576493728E-5</v>
      </c>
    </row>
    <row r="10288" ht="14.25" customHeight="1">
      <c r="A10288" s="267">
        <v>43680.0</v>
      </c>
      <c r="B10288" s="57">
        <v>215.0</v>
      </c>
      <c r="C10288" s="57">
        <v>15.0</v>
      </c>
      <c r="D10288" s="268">
        <v>0.291666666666667</v>
      </c>
      <c r="E10288" s="269">
        <v>5.821079535751932E-5</v>
      </c>
      <c r="F10288" s="269">
        <v>3.9260609656729756E-5</v>
      </c>
    </row>
    <row r="10289" ht="14.25" customHeight="1">
      <c r="A10289" s="267">
        <v>43680.0</v>
      </c>
      <c r="B10289" s="57">
        <v>215.0</v>
      </c>
      <c r="C10289" s="57">
        <v>16.0</v>
      </c>
      <c r="D10289" s="268">
        <v>0.3125</v>
      </c>
      <c r="E10289" s="269">
        <v>8.08541062560321E-5</v>
      </c>
      <c r="F10289" s="269">
        <v>4.4668958946177226E-5</v>
      </c>
    </row>
    <row r="10290" ht="14.25" customHeight="1">
      <c r="A10290" s="267">
        <v>43680.0</v>
      </c>
      <c r="B10290" s="57">
        <v>215.0</v>
      </c>
      <c r="C10290" s="57">
        <v>17.0</v>
      </c>
      <c r="D10290" s="268">
        <v>0.333333333333333</v>
      </c>
      <c r="E10290" s="269">
        <v>1.0233681357394326E-4</v>
      </c>
      <c r="F10290" s="269">
        <v>4.8975607454440954E-5</v>
      </c>
    </row>
    <row r="10291" ht="14.25" customHeight="1">
      <c r="A10291" s="267">
        <v>43680.0</v>
      </c>
      <c r="B10291" s="57">
        <v>215.0</v>
      </c>
      <c r="C10291" s="57">
        <v>18.0</v>
      </c>
      <c r="D10291" s="268">
        <v>0.354166666666667</v>
      </c>
      <c r="E10291" s="269">
        <v>1.1963661515029106E-4</v>
      </c>
      <c r="F10291" s="269">
        <v>5.0077308235624696E-5</v>
      </c>
    </row>
    <row r="10292" ht="14.25" customHeight="1">
      <c r="A10292" s="267">
        <v>43680.0</v>
      </c>
      <c r="B10292" s="57">
        <v>215.0</v>
      </c>
      <c r="C10292" s="57">
        <v>19.0</v>
      </c>
      <c r="D10292" s="268">
        <v>0.375</v>
      </c>
      <c r="E10292" s="269">
        <v>1.3546130781620657E-4</v>
      </c>
      <c r="F10292" s="269">
        <v>5.308194672976218E-5</v>
      </c>
    </row>
    <row r="10293" ht="14.25" customHeight="1">
      <c r="A10293" s="267">
        <v>43680.0</v>
      </c>
      <c r="B10293" s="57">
        <v>215.0</v>
      </c>
      <c r="C10293" s="57">
        <v>20.0</v>
      </c>
      <c r="D10293" s="268">
        <v>0.395833333333333</v>
      </c>
      <c r="E10293" s="269">
        <v>1.4374375543551842E-4</v>
      </c>
      <c r="F10293" s="269">
        <v>5.368287442858966E-5</v>
      </c>
    </row>
    <row r="10294" ht="14.25" customHeight="1">
      <c r="A10294" s="267">
        <v>43680.0</v>
      </c>
      <c r="B10294" s="57">
        <v>215.0</v>
      </c>
      <c r="C10294" s="57">
        <v>21.0</v>
      </c>
      <c r="D10294" s="268">
        <v>0.416666666666667</v>
      </c>
      <c r="E10294" s="269">
        <v>1.7538578410244805E-4</v>
      </c>
      <c r="F10294" s="269">
        <v>5.127916363327967E-5</v>
      </c>
    </row>
    <row r="10295" ht="14.25" customHeight="1">
      <c r="A10295" s="267">
        <v>43680.0</v>
      </c>
      <c r="B10295" s="57">
        <v>215.0</v>
      </c>
      <c r="C10295" s="57">
        <v>22.0</v>
      </c>
      <c r="D10295" s="268">
        <v>0.4375</v>
      </c>
      <c r="E10295" s="269">
        <v>1.720858359601592E-4</v>
      </c>
      <c r="F10295" s="269">
        <v>4.9476380536797194E-5</v>
      </c>
    </row>
    <row r="10296" ht="14.25" customHeight="1">
      <c r="A10296" s="267">
        <v>43680.0</v>
      </c>
      <c r="B10296" s="57">
        <v>215.0</v>
      </c>
      <c r="C10296" s="57">
        <v>23.0</v>
      </c>
      <c r="D10296" s="268">
        <v>0.458333333333333</v>
      </c>
      <c r="E10296" s="269">
        <v>1.8064227052050715E-4</v>
      </c>
      <c r="F10296" s="269">
        <v>5.0578081317980936E-5</v>
      </c>
    </row>
    <row r="10297" ht="14.25" customHeight="1">
      <c r="A10297" s="267">
        <v>43680.0</v>
      </c>
      <c r="B10297" s="57">
        <v>215.0</v>
      </c>
      <c r="C10297" s="57">
        <v>24.0</v>
      </c>
      <c r="D10297" s="268">
        <v>0.479166666666667</v>
      </c>
      <c r="E10297" s="269">
        <v>1.9331135165437602E-4</v>
      </c>
      <c r="F10297" s="269">
        <v>5.017746285209594E-5</v>
      </c>
    </row>
    <row r="10298" ht="14.25" customHeight="1">
      <c r="A10298" s="267">
        <v>43680.0</v>
      </c>
      <c r="B10298" s="57">
        <v>215.0</v>
      </c>
      <c r="C10298" s="57">
        <v>25.0</v>
      </c>
      <c r="D10298" s="268">
        <v>0.5</v>
      </c>
      <c r="E10298" s="269">
        <v>2.1518852159303485E-4</v>
      </c>
      <c r="F10298" s="269">
        <v>5.08785451673947E-5</v>
      </c>
    </row>
    <row r="10299" ht="14.25" customHeight="1">
      <c r="A10299" s="267">
        <v>43680.0</v>
      </c>
      <c r="B10299" s="57">
        <v>215.0</v>
      </c>
      <c r="C10299" s="57">
        <v>26.0</v>
      </c>
      <c r="D10299" s="268">
        <v>0.520833333333333</v>
      </c>
      <c r="E10299" s="269">
        <v>2.1797516881239025E-4</v>
      </c>
      <c r="F10299" s="269">
        <v>5.1078854400337184E-5</v>
      </c>
    </row>
    <row r="10300" ht="14.25" customHeight="1">
      <c r="A10300" s="267">
        <v>43680.0</v>
      </c>
      <c r="B10300" s="57">
        <v>215.0</v>
      </c>
      <c r="C10300" s="57">
        <v>27.0</v>
      </c>
      <c r="D10300" s="268">
        <v>0.541666666666667</v>
      </c>
      <c r="E10300" s="269">
        <v>1.9988655678569546E-4</v>
      </c>
      <c r="F10300" s="269">
        <v>4.887545283796971E-5</v>
      </c>
    </row>
    <row r="10301" ht="14.25" customHeight="1">
      <c r="A10301" s="267">
        <v>43680.0</v>
      </c>
      <c r="B10301" s="57">
        <v>215.0</v>
      </c>
      <c r="C10301" s="57">
        <v>28.0</v>
      </c>
      <c r="D10301" s="268">
        <v>0.5625</v>
      </c>
      <c r="E10301" s="269">
        <v>1.877547205323279E-4</v>
      </c>
      <c r="F10301" s="269">
        <v>4.70726697414872E-5</v>
      </c>
    </row>
    <row r="10302" ht="14.25" customHeight="1">
      <c r="A10302" s="267">
        <v>43680.0</v>
      </c>
      <c r="B10302" s="57">
        <v>215.0</v>
      </c>
      <c r="C10302" s="57">
        <v>29.0</v>
      </c>
      <c r="D10302" s="268">
        <v>0.583333333333333</v>
      </c>
      <c r="E10302" s="269">
        <v>1.9821918041747503E-4</v>
      </c>
      <c r="F10302" s="269">
        <v>4.5770659727360954E-5</v>
      </c>
    </row>
    <row r="10303" ht="14.25" customHeight="1">
      <c r="A10303" s="267">
        <v>43680.0</v>
      </c>
      <c r="B10303" s="57">
        <v>215.0</v>
      </c>
      <c r="C10303" s="57">
        <v>30.0</v>
      </c>
      <c r="D10303" s="268">
        <v>0.604166666666667</v>
      </c>
      <c r="E10303" s="269">
        <v>1.818545904968917E-4</v>
      </c>
      <c r="F10303" s="269">
        <v>4.667205127560222E-5</v>
      </c>
    </row>
    <row r="10304" ht="14.25" customHeight="1">
      <c r="A10304" s="267">
        <v>43680.0</v>
      </c>
      <c r="B10304" s="57">
        <v>215.0</v>
      </c>
      <c r="C10304" s="57">
        <v>31.0</v>
      </c>
      <c r="D10304" s="268">
        <v>0.625</v>
      </c>
      <c r="E10304" s="269">
        <v>1.4897517396661932E-4</v>
      </c>
      <c r="F10304" s="269">
        <v>4.677220589207346E-5</v>
      </c>
    </row>
    <row r="10305" ht="14.25" customHeight="1">
      <c r="A10305" s="267">
        <v>43680.0</v>
      </c>
      <c r="B10305" s="57">
        <v>215.0</v>
      </c>
      <c r="C10305" s="57">
        <v>32.0</v>
      </c>
      <c r="D10305" s="268">
        <v>0.645833333333333</v>
      </c>
      <c r="E10305" s="269">
        <v>1.217595201192135E-4</v>
      </c>
      <c r="F10305" s="269">
        <v>4.667205127560222E-5</v>
      </c>
    </row>
    <row r="10306" ht="14.25" customHeight="1">
      <c r="A10306" s="267">
        <v>43680.0</v>
      </c>
      <c r="B10306" s="57">
        <v>215.0</v>
      </c>
      <c r="C10306" s="57">
        <v>33.0</v>
      </c>
      <c r="D10306" s="268">
        <v>0.666666666666667</v>
      </c>
      <c r="E10306" s="269">
        <v>9.89543616095613E-5</v>
      </c>
      <c r="F10306" s="269">
        <v>5.067823593445219E-5</v>
      </c>
    </row>
    <row r="10307" ht="14.25" customHeight="1">
      <c r="A10307" s="267">
        <v>43680.0</v>
      </c>
      <c r="B10307" s="57">
        <v>215.0</v>
      </c>
      <c r="C10307" s="57">
        <v>34.0</v>
      </c>
      <c r="D10307" s="268">
        <v>0.6875</v>
      </c>
      <c r="E10307" s="269">
        <v>8.169924875943709E-5</v>
      </c>
      <c r="F10307" s="269">
        <v>5.548565752507217E-5</v>
      </c>
    </row>
    <row r="10308" ht="14.25" customHeight="1">
      <c r="A10308" s="267">
        <v>43680.0</v>
      </c>
      <c r="B10308" s="57">
        <v>215.0</v>
      </c>
      <c r="C10308" s="57">
        <v>35.0</v>
      </c>
      <c r="D10308" s="268">
        <v>0.708333333333333</v>
      </c>
      <c r="E10308" s="269">
        <v>5.7348683404158134E-5</v>
      </c>
      <c r="F10308" s="269">
        <v>6.319756299335835E-5</v>
      </c>
    </row>
    <row r="10309" ht="14.25" customHeight="1">
      <c r="A10309" s="267">
        <v>43680.0</v>
      </c>
      <c r="B10309" s="57">
        <v>215.0</v>
      </c>
      <c r="C10309" s="57">
        <v>36.0</v>
      </c>
      <c r="D10309" s="268">
        <v>0.729166666666667</v>
      </c>
      <c r="E10309" s="269">
        <v>4.439813055390669E-5</v>
      </c>
      <c r="F10309" s="269">
        <v>6.500034608984085E-5</v>
      </c>
    </row>
    <row r="10310" ht="14.25" customHeight="1">
      <c r="A10310" s="267">
        <v>43680.0</v>
      </c>
      <c r="B10310" s="57">
        <v>215.0</v>
      </c>
      <c r="C10310" s="57">
        <v>37.0</v>
      </c>
      <c r="D10310" s="268">
        <v>0.75</v>
      </c>
      <c r="E10310" s="269">
        <v>2.766387768682228E-5</v>
      </c>
      <c r="F10310" s="269">
        <v>6.46998822404271E-5</v>
      </c>
    </row>
    <row r="10311" ht="14.25" customHeight="1">
      <c r="A10311" s="267">
        <v>43680.0</v>
      </c>
      <c r="B10311" s="57">
        <v>215.0</v>
      </c>
      <c r="C10311" s="57">
        <v>38.0</v>
      </c>
      <c r="D10311" s="268">
        <v>0.770833333333333</v>
      </c>
      <c r="E10311" s="269">
        <v>1.7709208024908944E-5</v>
      </c>
      <c r="F10311" s="269">
        <v>6.580158302161085E-5</v>
      </c>
    </row>
    <row r="10312" ht="14.25" customHeight="1">
      <c r="A10312" s="267">
        <v>43680.0</v>
      </c>
      <c r="B10312" s="57">
        <v>215.0</v>
      </c>
      <c r="C10312" s="57">
        <v>39.0</v>
      </c>
      <c r="D10312" s="268">
        <v>0.791666666666667</v>
      </c>
      <c r="E10312" s="269">
        <v>9.957131609648623E-6</v>
      </c>
      <c r="F10312" s="269">
        <v>6.379849069218586E-5</v>
      </c>
    </row>
    <row r="10313" ht="14.25" customHeight="1">
      <c r="A10313" s="267">
        <v>43680.0</v>
      </c>
      <c r="B10313" s="57">
        <v>215.0</v>
      </c>
      <c r="C10313" s="57">
        <v>40.0</v>
      </c>
      <c r="D10313" s="268">
        <v>0.8125</v>
      </c>
      <c r="E10313" s="269">
        <v>3.0656181978027977E-6</v>
      </c>
      <c r="F10313" s="269">
        <v>6.490019147336961E-5</v>
      </c>
    </row>
    <row r="10314" ht="14.25" customHeight="1">
      <c r="A10314" s="267">
        <v>43680.0</v>
      </c>
      <c r="B10314" s="57">
        <v>215.0</v>
      </c>
      <c r="C10314" s="57">
        <v>41.0</v>
      </c>
      <c r="D10314" s="268">
        <v>0.833333333333333</v>
      </c>
      <c r="E10314" s="269">
        <v>3.50061467763933E-7</v>
      </c>
      <c r="F10314" s="269">
        <v>6.409895454159961E-5</v>
      </c>
    </row>
    <row r="10315" ht="14.25" customHeight="1">
      <c r="A10315" s="267">
        <v>43680.0</v>
      </c>
      <c r="B10315" s="57">
        <v>215.0</v>
      </c>
      <c r="C10315" s="57">
        <v>42.0</v>
      </c>
      <c r="D10315" s="268">
        <v>0.854166666666667</v>
      </c>
      <c r="E10315" s="269">
        <v>0.0</v>
      </c>
      <c r="F10315" s="269">
        <v>6.36983360757146E-5</v>
      </c>
    </row>
    <row r="10316" ht="14.25" customHeight="1">
      <c r="A10316" s="267">
        <v>43680.0</v>
      </c>
      <c r="B10316" s="57">
        <v>215.0</v>
      </c>
      <c r="C10316" s="57">
        <v>43.0</v>
      </c>
      <c r="D10316" s="268">
        <v>0.875</v>
      </c>
      <c r="E10316" s="269">
        <v>0.0</v>
      </c>
      <c r="F10316" s="269">
        <v>6.590173763808209E-5</v>
      </c>
    </row>
    <row r="10317" ht="14.25" customHeight="1">
      <c r="A10317" s="267">
        <v>43680.0</v>
      </c>
      <c r="B10317" s="57">
        <v>215.0</v>
      </c>
      <c r="C10317" s="57">
        <v>44.0</v>
      </c>
      <c r="D10317" s="268">
        <v>0.895833333333333</v>
      </c>
      <c r="E10317" s="269">
        <v>0.0</v>
      </c>
      <c r="F10317" s="269">
        <v>6.429926377454211E-5</v>
      </c>
    </row>
    <row r="10318" ht="14.25" customHeight="1">
      <c r="A10318" s="267">
        <v>43680.0</v>
      </c>
      <c r="B10318" s="57">
        <v>215.0</v>
      </c>
      <c r="C10318" s="57">
        <v>45.0</v>
      </c>
      <c r="D10318" s="268">
        <v>0.916666666666667</v>
      </c>
      <c r="E10318" s="269">
        <v>0.0</v>
      </c>
      <c r="F10318" s="269">
        <v>6.159508912981838E-5</v>
      </c>
    </row>
    <row r="10319" ht="14.25" customHeight="1">
      <c r="A10319" s="267">
        <v>43680.0</v>
      </c>
      <c r="B10319" s="57">
        <v>215.0</v>
      </c>
      <c r="C10319" s="57">
        <v>46.0</v>
      </c>
      <c r="D10319" s="268">
        <v>0.9375</v>
      </c>
      <c r="E10319" s="269">
        <v>0.0</v>
      </c>
      <c r="F10319" s="269">
        <v>5.6587358306255894E-5</v>
      </c>
    </row>
    <row r="10320" ht="14.25" customHeight="1">
      <c r="A10320" s="267">
        <v>43680.0</v>
      </c>
      <c r="B10320" s="57">
        <v>215.0</v>
      </c>
      <c r="C10320" s="57">
        <v>47.0</v>
      </c>
      <c r="D10320" s="268">
        <v>0.958333333333333</v>
      </c>
      <c r="E10320" s="269">
        <v>0.0</v>
      </c>
      <c r="F10320" s="269">
        <v>5.067823593445219E-5</v>
      </c>
    </row>
    <row r="10321" ht="14.25" customHeight="1">
      <c r="A10321" s="267">
        <v>43680.0</v>
      </c>
      <c r="B10321" s="57">
        <v>215.0</v>
      </c>
      <c r="C10321" s="57">
        <v>48.0</v>
      </c>
      <c r="D10321" s="268">
        <v>0.979166666666667</v>
      </c>
      <c r="E10321" s="269">
        <v>0.0</v>
      </c>
      <c r="F10321" s="269">
        <v>4.276602123322348E-5</v>
      </c>
    </row>
    <row r="10322" ht="14.25" customHeight="1">
      <c r="A10322" s="267">
        <v>43681.0</v>
      </c>
      <c r="B10322" s="57">
        <v>216.0</v>
      </c>
      <c r="C10322" s="57">
        <v>1.0</v>
      </c>
      <c r="D10322" s="268">
        <v>0.0</v>
      </c>
      <c r="E10322" s="269">
        <v>0.0</v>
      </c>
      <c r="F10322" s="269">
        <v>3.6957053477891026E-5</v>
      </c>
    </row>
    <row r="10323" ht="14.25" customHeight="1">
      <c r="A10323" s="267">
        <v>43681.0</v>
      </c>
      <c r="B10323" s="57">
        <v>216.0</v>
      </c>
      <c r="C10323" s="57">
        <v>2.0</v>
      </c>
      <c r="D10323" s="268">
        <v>0.020833333333333332</v>
      </c>
      <c r="E10323" s="269">
        <v>0.0</v>
      </c>
      <c r="F10323" s="269">
        <v>3.3952414983753533E-5</v>
      </c>
    </row>
    <row r="10324" ht="14.25" customHeight="1">
      <c r="A10324" s="267">
        <v>43681.0</v>
      </c>
      <c r="B10324" s="57">
        <v>216.0</v>
      </c>
      <c r="C10324" s="57">
        <v>3.0</v>
      </c>
      <c r="D10324" s="268">
        <v>0.0416666666666667</v>
      </c>
      <c r="E10324" s="269">
        <v>0.0</v>
      </c>
      <c r="F10324" s="269">
        <v>3.0847621873144815E-5</v>
      </c>
    </row>
    <row r="10325" ht="14.25" customHeight="1">
      <c r="A10325" s="267">
        <v>43681.0</v>
      </c>
      <c r="B10325" s="57">
        <v>216.0</v>
      </c>
      <c r="C10325" s="57">
        <v>4.0</v>
      </c>
      <c r="D10325" s="268">
        <v>0.0625</v>
      </c>
      <c r="E10325" s="269">
        <v>0.0</v>
      </c>
      <c r="F10325" s="269">
        <v>2.894468416019107E-5</v>
      </c>
    </row>
    <row r="10326" ht="14.25" customHeight="1">
      <c r="A10326" s="267">
        <v>43681.0</v>
      </c>
      <c r="B10326" s="57">
        <v>216.0</v>
      </c>
      <c r="C10326" s="57">
        <v>5.0</v>
      </c>
      <c r="D10326" s="268">
        <v>0.0833333333333333</v>
      </c>
      <c r="E10326" s="269">
        <v>0.0</v>
      </c>
      <c r="F10326" s="269">
        <v>2.8143447228421073E-5</v>
      </c>
    </row>
    <row r="10327" ht="14.25" customHeight="1">
      <c r="A10327" s="267">
        <v>43681.0</v>
      </c>
      <c r="B10327" s="57">
        <v>216.0</v>
      </c>
      <c r="C10327" s="57">
        <v>6.0</v>
      </c>
      <c r="D10327" s="268">
        <v>0.104166666666667</v>
      </c>
      <c r="E10327" s="269">
        <v>0.0</v>
      </c>
      <c r="F10327" s="269">
        <v>2.744236491312233E-5</v>
      </c>
    </row>
    <row r="10328" ht="14.25" customHeight="1">
      <c r="A10328" s="267">
        <v>43681.0</v>
      </c>
      <c r="B10328" s="57">
        <v>216.0</v>
      </c>
      <c r="C10328" s="57">
        <v>7.0</v>
      </c>
      <c r="D10328" s="268">
        <v>0.125</v>
      </c>
      <c r="E10328" s="269">
        <v>0.0</v>
      </c>
      <c r="F10328" s="269">
        <v>2.654097336488109E-5</v>
      </c>
    </row>
    <row r="10329" ht="14.25" customHeight="1">
      <c r="A10329" s="267">
        <v>43681.0</v>
      </c>
      <c r="B10329" s="57">
        <v>216.0</v>
      </c>
      <c r="C10329" s="57">
        <v>8.0</v>
      </c>
      <c r="D10329" s="268">
        <v>0.145833333333333</v>
      </c>
      <c r="E10329" s="269">
        <v>0.0</v>
      </c>
      <c r="F10329" s="269">
        <v>2.6641127981352337E-5</v>
      </c>
    </row>
    <row r="10330" ht="14.25" customHeight="1">
      <c r="A10330" s="267">
        <v>43681.0</v>
      </c>
      <c r="B10330" s="57">
        <v>216.0</v>
      </c>
      <c r="C10330" s="57">
        <v>9.0</v>
      </c>
      <c r="D10330" s="268">
        <v>0.166666666666667</v>
      </c>
      <c r="E10330" s="269">
        <v>0.0</v>
      </c>
      <c r="F10330" s="269">
        <v>2.654097336488109E-5</v>
      </c>
    </row>
    <row r="10331" ht="14.25" customHeight="1">
      <c r="A10331" s="267">
        <v>43681.0</v>
      </c>
      <c r="B10331" s="57">
        <v>216.0</v>
      </c>
      <c r="C10331" s="57">
        <v>10.0</v>
      </c>
      <c r="D10331" s="268">
        <v>0.1875</v>
      </c>
      <c r="E10331" s="269">
        <v>1.1493362545861468E-6</v>
      </c>
      <c r="F10331" s="269">
        <v>2.654097336488109E-5</v>
      </c>
    </row>
    <row r="10332" ht="14.25" customHeight="1">
      <c r="A10332" s="267">
        <v>43681.0</v>
      </c>
      <c r="B10332" s="57">
        <v>216.0</v>
      </c>
      <c r="C10332" s="57">
        <v>11.0</v>
      </c>
      <c r="D10332" s="268">
        <v>0.208333333333333</v>
      </c>
      <c r="E10332" s="269">
        <v>4.784347616546285E-6</v>
      </c>
      <c r="F10332" s="269">
        <v>2.7342210296651082E-5</v>
      </c>
    </row>
    <row r="10333" ht="14.25" customHeight="1">
      <c r="A10333" s="267">
        <v>43681.0</v>
      </c>
      <c r="B10333" s="57">
        <v>216.0</v>
      </c>
      <c r="C10333" s="57">
        <v>12.0</v>
      </c>
      <c r="D10333" s="268">
        <v>0.229166666666667</v>
      </c>
      <c r="E10333" s="269">
        <v>1.3631749438113587E-5</v>
      </c>
      <c r="F10333" s="269">
        <v>2.834375646136358E-5</v>
      </c>
    </row>
    <row r="10334" ht="14.25" customHeight="1">
      <c r="A10334" s="267">
        <v>43681.0</v>
      </c>
      <c r="B10334" s="57">
        <v>216.0</v>
      </c>
      <c r="C10334" s="57">
        <v>13.0</v>
      </c>
      <c r="D10334" s="268">
        <v>0.25</v>
      </c>
      <c r="E10334" s="269">
        <v>2.7803070637073357E-5</v>
      </c>
      <c r="F10334" s="269">
        <v>3.18491680378573E-5</v>
      </c>
    </row>
    <row r="10335" ht="14.25" customHeight="1">
      <c r="A10335" s="267">
        <v>43681.0</v>
      </c>
      <c r="B10335" s="57">
        <v>216.0</v>
      </c>
      <c r="C10335" s="57">
        <v>14.0</v>
      </c>
      <c r="D10335" s="268">
        <v>0.270833333333333</v>
      </c>
      <c r="E10335" s="269">
        <v>4.8220563058584284E-5</v>
      </c>
      <c r="F10335" s="269">
        <v>3.655643501200603E-5</v>
      </c>
    </row>
    <row r="10336" ht="14.25" customHeight="1">
      <c r="A10336" s="267">
        <v>43681.0</v>
      </c>
      <c r="B10336" s="57">
        <v>216.0</v>
      </c>
      <c r="C10336" s="57">
        <v>15.0</v>
      </c>
      <c r="D10336" s="268">
        <v>0.291666666666667</v>
      </c>
      <c r="E10336" s="269">
        <v>6.868568413067734E-5</v>
      </c>
      <c r="F10336" s="269">
        <v>4.07629289037985E-5</v>
      </c>
    </row>
    <row r="10337" ht="14.25" customHeight="1">
      <c r="A10337" s="267">
        <v>43681.0</v>
      </c>
      <c r="B10337" s="57">
        <v>216.0</v>
      </c>
      <c r="C10337" s="57">
        <v>16.0</v>
      </c>
      <c r="D10337" s="268">
        <v>0.3125</v>
      </c>
      <c r="E10337" s="269">
        <v>1.0215249303216501E-4</v>
      </c>
      <c r="F10337" s="269">
        <v>4.486926817911972E-5</v>
      </c>
    </row>
    <row r="10338" ht="14.25" customHeight="1">
      <c r="A10338" s="267">
        <v>43681.0</v>
      </c>
      <c r="B10338" s="57">
        <v>216.0</v>
      </c>
      <c r="C10338" s="57">
        <v>17.0</v>
      </c>
      <c r="D10338" s="268">
        <v>0.333333333333333</v>
      </c>
      <c r="E10338" s="269">
        <v>1.3240630218178123E-4</v>
      </c>
      <c r="F10338" s="269">
        <v>4.9175916687383454E-5</v>
      </c>
    </row>
    <row r="10339" ht="14.25" customHeight="1">
      <c r="A10339" s="267">
        <v>43681.0</v>
      </c>
      <c r="B10339" s="57">
        <v>216.0</v>
      </c>
      <c r="C10339" s="57">
        <v>18.0</v>
      </c>
      <c r="D10339" s="268">
        <v>0.354166666666667</v>
      </c>
      <c r="E10339" s="269">
        <v>1.4127785557383052E-4</v>
      </c>
      <c r="F10339" s="269">
        <v>5.228070979799218E-5</v>
      </c>
    </row>
    <row r="10340" ht="14.25" customHeight="1">
      <c r="A10340" s="267">
        <v>43681.0</v>
      </c>
      <c r="B10340" s="57">
        <v>216.0</v>
      </c>
      <c r="C10340" s="57">
        <v>19.0</v>
      </c>
      <c r="D10340" s="268">
        <v>0.375</v>
      </c>
      <c r="E10340" s="269">
        <v>1.6273775288722079E-4</v>
      </c>
      <c r="F10340" s="269">
        <v>5.248101903093467E-5</v>
      </c>
    </row>
    <row r="10341" ht="14.25" customHeight="1">
      <c r="A10341" s="267">
        <v>43681.0</v>
      </c>
      <c r="B10341" s="57">
        <v>216.0</v>
      </c>
      <c r="C10341" s="57">
        <v>20.0</v>
      </c>
      <c r="D10341" s="268">
        <v>0.395833333333333</v>
      </c>
      <c r="E10341" s="269">
        <v>1.8249229169913907E-4</v>
      </c>
      <c r="F10341" s="269">
        <v>5.248101903093467E-5</v>
      </c>
    </row>
    <row r="10342" ht="14.25" customHeight="1">
      <c r="A10342" s="267">
        <v>43681.0</v>
      </c>
      <c r="B10342" s="57">
        <v>216.0</v>
      </c>
      <c r="C10342" s="57">
        <v>21.0</v>
      </c>
      <c r="D10342" s="268">
        <v>0.416666666666667</v>
      </c>
      <c r="E10342" s="269">
        <v>2.324898191187166E-4</v>
      </c>
      <c r="F10342" s="269">
        <v>5.157962748269343E-5</v>
      </c>
    </row>
    <row r="10343" ht="14.25" customHeight="1">
      <c r="A10343" s="267">
        <v>43681.0</v>
      </c>
      <c r="B10343" s="57">
        <v>216.0</v>
      </c>
      <c r="C10343" s="57">
        <v>22.0</v>
      </c>
      <c r="D10343" s="268">
        <v>0.4375</v>
      </c>
      <c r="E10343" s="269">
        <v>2.4163528059002265E-4</v>
      </c>
      <c r="F10343" s="269">
        <v>5.157962748269343E-5</v>
      </c>
    </row>
    <row r="10344" ht="14.25" customHeight="1">
      <c r="A10344" s="267">
        <v>43681.0</v>
      </c>
      <c r="B10344" s="57">
        <v>216.0</v>
      </c>
      <c r="C10344" s="57">
        <v>23.0</v>
      </c>
      <c r="D10344" s="268">
        <v>0.458333333333333</v>
      </c>
      <c r="E10344" s="269">
        <v>2.5109576651486076E-4</v>
      </c>
      <c r="F10344" s="269">
        <v>5.127916363327967E-5</v>
      </c>
    </row>
    <row r="10345" ht="14.25" customHeight="1">
      <c r="A10345" s="267">
        <v>43681.0</v>
      </c>
      <c r="B10345" s="57">
        <v>216.0</v>
      </c>
      <c r="C10345" s="57">
        <v>24.0</v>
      </c>
      <c r="D10345" s="268">
        <v>0.479166666666667</v>
      </c>
      <c r="E10345" s="269">
        <v>2.458359966455684E-4</v>
      </c>
      <c r="F10345" s="269">
        <v>5.2681328263877173E-5</v>
      </c>
    </row>
    <row r="10346" ht="14.25" customHeight="1">
      <c r="A10346" s="267">
        <v>43681.0</v>
      </c>
      <c r="B10346" s="57">
        <v>216.0</v>
      </c>
      <c r="C10346" s="57">
        <v>25.0</v>
      </c>
      <c r="D10346" s="268">
        <v>0.5</v>
      </c>
      <c r="E10346" s="269">
        <v>2.555791609681926E-4</v>
      </c>
      <c r="F10346" s="269">
        <v>5.137931824975094E-5</v>
      </c>
    </row>
    <row r="10347" ht="14.25" customHeight="1">
      <c r="A10347" s="267">
        <v>43681.0</v>
      </c>
      <c r="B10347" s="57">
        <v>216.0</v>
      </c>
      <c r="C10347" s="57">
        <v>26.0</v>
      </c>
      <c r="D10347" s="268">
        <v>0.520833333333333</v>
      </c>
      <c r="E10347" s="269">
        <v>2.638742930686683E-4</v>
      </c>
      <c r="F10347" s="269">
        <v>5.1479472866222185E-5</v>
      </c>
    </row>
    <row r="10348" ht="14.25" customHeight="1">
      <c r="A10348" s="267">
        <v>43681.0</v>
      </c>
      <c r="B10348" s="57">
        <v>216.0</v>
      </c>
      <c r="C10348" s="57">
        <v>27.0</v>
      </c>
      <c r="D10348" s="268">
        <v>0.541666666666667</v>
      </c>
      <c r="E10348" s="269">
        <v>2.635308815304083E-4</v>
      </c>
      <c r="F10348" s="269">
        <v>5.1078854400337184E-5</v>
      </c>
    </row>
    <row r="10349" ht="14.25" customHeight="1">
      <c r="A10349" s="267">
        <v>43681.0</v>
      </c>
      <c r="B10349" s="57">
        <v>216.0</v>
      </c>
      <c r="C10349" s="57">
        <v>28.0</v>
      </c>
      <c r="D10349" s="268">
        <v>0.5625</v>
      </c>
      <c r="E10349" s="269">
        <v>2.5127433280170385E-4</v>
      </c>
      <c r="F10349" s="269">
        <v>4.8274525139142206E-5</v>
      </c>
    </row>
    <row r="10350" ht="14.25" customHeight="1">
      <c r="A10350" s="267">
        <v>43681.0</v>
      </c>
      <c r="B10350" s="57">
        <v>216.0</v>
      </c>
      <c r="C10350" s="57">
        <v>29.0</v>
      </c>
      <c r="D10350" s="268">
        <v>0.583333333333333</v>
      </c>
      <c r="E10350" s="269">
        <v>2.4814661966731955E-4</v>
      </c>
      <c r="F10350" s="269">
        <v>4.797406128972845E-5</v>
      </c>
    </row>
    <row r="10351" ht="14.25" customHeight="1">
      <c r="A10351" s="267">
        <v>43681.0</v>
      </c>
      <c r="B10351" s="57">
        <v>216.0</v>
      </c>
      <c r="C10351" s="57">
        <v>30.0</v>
      </c>
      <c r="D10351" s="268">
        <v>0.604166666666667</v>
      </c>
      <c r="E10351" s="269">
        <v>2.3517522332215245E-4</v>
      </c>
      <c r="F10351" s="269">
        <v>4.6471742042659716E-5</v>
      </c>
    </row>
    <row r="10352" ht="14.25" customHeight="1">
      <c r="A10352" s="267">
        <v>43681.0</v>
      </c>
      <c r="B10352" s="57">
        <v>216.0</v>
      </c>
      <c r="C10352" s="57">
        <v>31.0</v>
      </c>
      <c r="D10352" s="268">
        <v>0.625</v>
      </c>
      <c r="E10352" s="269">
        <v>2.1405493382744496E-4</v>
      </c>
      <c r="F10352" s="269">
        <v>4.7172824357958464E-5</v>
      </c>
    </row>
    <row r="10353" ht="14.25" customHeight="1">
      <c r="A10353" s="267">
        <v>43681.0</v>
      </c>
      <c r="B10353" s="57">
        <v>216.0</v>
      </c>
      <c r="C10353" s="57">
        <v>32.0</v>
      </c>
      <c r="D10353" s="268">
        <v>0.645833333333333</v>
      </c>
      <c r="E10353" s="269">
        <v>1.8152396880343096E-4</v>
      </c>
      <c r="F10353" s="269">
        <v>4.9977153619153456E-5</v>
      </c>
    </row>
    <row r="10354" ht="14.25" customHeight="1">
      <c r="A10354" s="267">
        <v>43681.0</v>
      </c>
      <c r="B10354" s="57">
        <v>216.0</v>
      </c>
      <c r="C10354" s="57">
        <v>33.0</v>
      </c>
      <c r="D10354" s="268">
        <v>0.666666666666667</v>
      </c>
      <c r="E10354" s="269">
        <v>1.4790896075765847E-4</v>
      </c>
      <c r="F10354" s="269">
        <v>5.208040056504968E-5</v>
      </c>
    </row>
    <row r="10355" ht="14.25" customHeight="1">
      <c r="A10355" s="267">
        <v>43681.0</v>
      </c>
      <c r="B10355" s="57">
        <v>216.0</v>
      </c>
      <c r="C10355" s="57">
        <v>34.0</v>
      </c>
      <c r="D10355" s="268">
        <v>0.6875</v>
      </c>
      <c r="E10355" s="269">
        <v>1.1878564600621216E-4</v>
      </c>
      <c r="F10355" s="269">
        <v>5.6286894456842146E-5</v>
      </c>
    </row>
    <row r="10356" ht="14.25" customHeight="1">
      <c r="A10356" s="267">
        <v>43681.0</v>
      </c>
      <c r="B10356" s="57">
        <v>216.0</v>
      </c>
      <c r="C10356" s="57">
        <v>35.0</v>
      </c>
      <c r="D10356" s="268">
        <v>0.708333333333333</v>
      </c>
      <c r="E10356" s="269">
        <v>8.46008622502792E-5</v>
      </c>
      <c r="F10356" s="269">
        <v>6.239632606158836E-5</v>
      </c>
    </row>
    <row r="10357" ht="14.25" customHeight="1">
      <c r="A10357" s="267">
        <v>43681.0</v>
      </c>
      <c r="B10357" s="57">
        <v>216.0</v>
      </c>
      <c r="C10357" s="57">
        <v>36.0</v>
      </c>
      <c r="D10357" s="268">
        <v>0.729166666666667</v>
      </c>
      <c r="E10357" s="269">
        <v>6.418254960664966E-5</v>
      </c>
      <c r="F10357" s="269">
        <v>6.259663529453087E-5</v>
      </c>
    </row>
    <row r="10358" ht="14.25" customHeight="1">
      <c r="A10358" s="267">
        <v>43681.0</v>
      </c>
      <c r="B10358" s="57">
        <v>216.0</v>
      </c>
      <c r="C10358" s="57">
        <v>37.0</v>
      </c>
      <c r="D10358" s="268">
        <v>0.75</v>
      </c>
      <c r="E10358" s="269">
        <v>3.963805392210569E-5</v>
      </c>
      <c r="F10358" s="269">
        <v>6.409895454159961E-5</v>
      </c>
    </row>
    <row r="10359" ht="14.25" customHeight="1">
      <c r="A10359" s="267">
        <v>43681.0</v>
      </c>
      <c r="B10359" s="57">
        <v>216.0</v>
      </c>
      <c r="C10359" s="57">
        <v>38.0</v>
      </c>
      <c r="D10359" s="268">
        <v>0.770833333333333</v>
      </c>
      <c r="E10359" s="269">
        <v>2.149566149904668E-5</v>
      </c>
      <c r="F10359" s="269">
        <v>6.53008099392546E-5</v>
      </c>
    </row>
    <row r="10360" ht="14.25" customHeight="1">
      <c r="A10360" s="267">
        <v>43681.0</v>
      </c>
      <c r="B10360" s="57">
        <v>216.0</v>
      </c>
      <c r="C10360" s="57">
        <v>39.0</v>
      </c>
      <c r="D10360" s="268">
        <v>0.791666666666667</v>
      </c>
      <c r="E10360" s="269">
        <v>9.89662004207511E-6</v>
      </c>
      <c r="F10360" s="269">
        <v>6.269678991100212E-5</v>
      </c>
    </row>
    <row r="10361" ht="14.25" customHeight="1">
      <c r="A10361" s="267">
        <v>43681.0</v>
      </c>
      <c r="B10361" s="57">
        <v>216.0</v>
      </c>
      <c r="C10361" s="57">
        <v>40.0</v>
      </c>
      <c r="D10361" s="268">
        <v>0.8125</v>
      </c>
      <c r="E10361" s="269">
        <v>1.5684491104422911E-6</v>
      </c>
      <c r="F10361" s="269">
        <v>6.149493451334712E-5</v>
      </c>
    </row>
    <row r="10362" ht="14.25" customHeight="1">
      <c r="A10362" s="267">
        <v>43681.0</v>
      </c>
      <c r="B10362" s="57">
        <v>216.0</v>
      </c>
      <c r="C10362" s="57">
        <v>41.0</v>
      </c>
      <c r="D10362" s="268">
        <v>0.833333333333333</v>
      </c>
      <c r="E10362" s="269">
        <v>1.0172621025193547E-8</v>
      </c>
      <c r="F10362" s="269">
        <v>6.169524374628963E-5</v>
      </c>
    </row>
    <row r="10363" ht="14.25" customHeight="1">
      <c r="A10363" s="267">
        <v>43681.0</v>
      </c>
      <c r="B10363" s="57">
        <v>216.0</v>
      </c>
      <c r="C10363" s="57">
        <v>42.0</v>
      </c>
      <c r="D10363" s="268">
        <v>0.854166666666667</v>
      </c>
      <c r="E10363" s="269">
        <v>0.0</v>
      </c>
      <c r="F10363" s="269">
        <v>6.269678991100212E-5</v>
      </c>
    </row>
    <row r="10364" ht="14.25" customHeight="1">
      <c r="A10364" s="267">
        <v>43681.0</v>
      </c>
      <c r="B10364" s="57">
        <v>216.0</v>
      </c>
      <c r="C10364" s="57">
        <v>43.0</v>
      </c>
      <c r="D10364" s="268">
        <v>0.875</v>
      </c>
      <c r="E10364" s="269">
        <v>0.0</v>
      </c>
      <c r="F10364" s="269">
        <v>6.500034608984085E-5</v>
      </c>
    </row>
    <row r="10365" ht="14.25" customHeight="1">
      <c r="A10365" s="267">
        <v>43681.0</v>
      </c>
      <c r="B10365" s="57">
        <v>216.0</v>
      </c>
      <c r="C10365" s="57">
        <v>44.0</v>
      </c>
      <c r="D10365" s="268">
        <v>0.895833333333333</v>
      </c>
      <c r="E10365" s="269">
        <v>0.0</v>
      </c>
      <c r="F10365" s="269">
        <v>6.500034608984085E-5</v>
      </c>
    </row>
    <row r="10366" ht="14.25" customHeight="1">
      <c r="A10366" s="267">
        <v>43681.0</v>
      </c>
      <c r="B10366" s="57">
        <v>216.0</v>
      </c>
      <c r="C10366" s="57">
        <v>45.0</v>
      </c>
      <c r="D10366" s="268">
        <v>0.916666666666667</v>
      </c>
      <c r="E10366" s="269">
        <v>0.0</v>
      </c>
      <c r="F10366" s="269">
        <v>6.199570759570338E-5</v>
      </c>
    </row>
    <row r="10367" ht="14.25" customHeight="1">
      <c r="A10367" s="267">
        <v>43681.0</v>
      </c>
      <c r="B10367" s="57">
        <v>216.0</v>
      </c>
      <c r="C10367" s="57">
        <v>46.0</v>
      </c>
      <c r="D10367" s="268">
        <v>0.9375</v>
      </c>
      <c r="E10367" s="269">
        <v>0.0</v>
      </c>
      <c r="F10367" s="269">
        <v>5.67876675391984E-5</v>
      </c>
    </row>
    <row r="10368" ht="14.25" customHeight="1">
      <c r="A10368" s="267">
        <v>43681.0</v>
      </c>
      <c r="B10368" s="57">
        <v>216.0</v>
      </c>
      <c r="C10368" s="57">
        <v>47.0</v>
      </c>
      <c r="D10368" s="268">
        <v>0.958333333333333</v>
      </c>
      <c r="E10368" s="269">
        <v>0.0</v>
      </c>
      <c r="F10368" s="269">
        <v>5.0077308235624696E-5</v>
      </c>
    </row>
    <row r="10369" ht="14.25" customHeight="1">
      <c r="A10369" s="267">
        <v>43681.0</v>
      </c>
      <c r="B10369" s="57">
        <v>216.0</v>
      </c>
      <c r="C10369" s="57">
        <v>48.0</v>
      </c>
      <c r="D10369" s="268">
        <v>0.979166666666667</v>
      </c>
      <c r="E10369" s="269">
        <v>0.0</v>
      </c>
      <c r="F10369" s="269">
        <v>4.246555738380974E-5</v>
      </c>
    </row>
    <row r="10370" ht="14.25" customHeight="1">
      <c r="A10370" s="267">
        <v>43682.0</v>
      </c>
      <c r="B10370" s="57">
        <v>217.0</v>
      </c>
      <c r="C10370" s="57">
        <v>1.0</v>
      </c>
      <c r="D10370" s="268">
        <v>0.0</v>
      </c>
      <c r="E10370" s="269">
        <v>0.0</v>
      </c>
      <c r="F10370" s="269">
        <v>3.715736271083352E-5</v>
      </c>
    </row>
    <row r="10371" ht="14.25" customHeight="1">
      <c r="A10371" s="267">
        <v>43682.0</v>
      </c>
      <c r="B10371" s="57">
        <v>217.0</v>
      </c>
      <c r="C10371" s="57">
        <v>2.0</v>
      </c>
      <c r="D10371" s="268">
        <v>0.020833333333333332</v>
      </c>
      <c r="E10371" s="269">
        <v>0.0</v>
      </c>
      <c r="F10371" s="269">
        <v>3.3551796517868546E-5</v>
      </c>
    </row>
    <row r="10372" ht="14.25" customHeight="1">
      <c r="A10372" s="267">
        <v>43682.0</v>
      </c>
      <c r="B10372" s="57">
        <v>217.0</v>
      </c>
      <c r="C10372" s="57">
        <v>3.0</v>
      </c>
      <c r="D10372" s="268">
        <v>0.0416666666666667</v>
      </c>
      <c r="E10372" s="269">
        <v>0.0</v>
      </c>
      <c r="F10372" s="269">
        <v>3.0447003407259817E-5</v>
      </c>
    </row>
    <row r="10373" ht="14.25" customHeight="1">
      <c r="A10373" s="267">
        <v>43682.0</v>
      </c>
      <c r="B10373" s="57">
        <v>217.0</v>
      </c>
      <c r="C10373" s="57">
        <v>4.0</v>
      </c>
      <c r="D10373" s="268">
        <v>0.0625</v>
      </c>
      <c r="E10373" s="269">
        <v>0.0</v>
      </c>
      <c r="F10373" s="269">
        <v>2.9044838776662325E-5</v>
      </c>
    </row>
    <row r="10374" ht="14.25" customHeight="1">
      <c r="A10374" s="267">
        <v>43682.0</v>
      </c>
      <c r="B10374" s="57">
        <v>217.0</v>
      </c>
      <c r="C10374" s="57">
        <v>5.0</v>
      </c>
      <c r="D10374" s="268">
        <v>0.0833333333333333</v>
      </c>
      <c r="E10374" s="269">
        <v>0.0</v>
      </c>
      <c r="F10374" s="269">
        <v>2.834375646136358E-5</v>
      </c>
    </row>
    <row r="10375" ht="14.25" customHeight="1">
      <c r="A10375" s="267">
        <v>43682.0</v>
      </c>
      <c r="B10375" s="57">
        <v>217.0</v>
      </c>
      <c r="C10375" s="57">
        <v>6.0</v>
      </c>
      <c r="D10375" s="268">
        <v>0.104166666666667</v>
      </c>
      <c r="E10375" s="269">
        <v>0.0</v>
      </c>
      <c r="F10375" s="269">
        <v>2.7141901063708585E-5</v>
      </c>
    </row>
    <row r="10376" ht="14.25" customHeight="1">
      <c r="A10376" s="267">
        <v>43682.0</v>
      </c>
      <c r="B10376" s="57">
        <v>217.0</v>
      </c>
      <c r="C10376" s="57">
        <v>7.0</v>
      </c>
      <c r="D10376" s="268">
        <v>0.125</v>
      </c>
      <c r="E10376" s="269">
        <v>0.0</v>
      </c>
      <c r="F10376" s="269">
        <v>2.704174644723733E-5</v>
      </c>
    </row>
    <row r="10377" ht="14.25" customHeight="1">
      <c r="A10377" s="267">
        <v>43682.0</v>
      </c>
      <c r="B10377" s="57">
        <v>217.0</v>
      </c>
      <c r="C10377" s="57">
        <v>8.0</v>
      </c>
      <c r="D10377" s="268">
        <v>0.145833333333333</v>
      </c>
      <c r="E10377" s="269">
        <v>0.0</v>
      </c>
      <c r="F10377" s="269">
        <v>2.724205568017983E-5</v>
      </c>
    </row>
    <row r="10378" ht="14.25" customHeight="1">
      <c r="A10378" s="267">
        <v>43682.0</v>
      </c>
      <c r="B10378" s="57">
        <v>217.0</v>
      </c>
      <c r="C10378" s="57">
        <v>9.0</v>
      </c>
      <c r="D10378" s="268">
        <v>0.166666666666667</v>
      </c>
      <c r="E10378" s="269">
        <v>2.554080565746993E-8</v>
      </c>
      <c r="F10378" s="269">
        <v>2.6641127981352337E-5</v>
      </c>
    </row>
    <row r="10379" ht="14.25" customHeight="1">
      <c r="A10379" s="267">
        <v>43682.0</v>
      </c>
      <c r="B10379" s="57">
        <v>217.0</v>
      </c>
      <c r="C10379" s="57">
        <v>10.0</v>
      </c>
      <c r="D10379" s="268">
        <v>0.1875</v>
      </c>
      <c r="E10379" s="269">
        <v>1.8389380073378349E-6</v>
      </c>
      <c r="F10379" s="269">
        <v>2.6941591830766084E-5</v>
      </c>
    </row>
    <row r="10380" ht="14.25" customHeight="1">
      <c r="A10380" s="267">
        <v>43682.0</v>
      </c>
      <c r="B10380" s="57">
        <v>217.0</v>
      </c>
      <c r="C10380" s="57">
        <v>11.0</v>
      </c>
      <c r="D10380" s="268">
        <v>0.208333333333333</v>
      </c>
      <c r="E10380" s="269">
        <v>6.31509191439164E-6</v>
      </c>
      <c r="F10380" s="269">
        <v>2.784298337900733E-5</v>
      </c>
    </row>
    <row r="10381" ht="14.25" customHeight="1">
      <c r="A10381" s="267">
        <v>43682.0</v>
      </c>
      <c r="B10381" s="57">
        <v>217.0</v>
      </c>
      <c r="C10381" s="57">
        <v>12.0</v>
      </c>
      <c r="D10381" s="268">
        <v>0.229166666666667</v>
      </c>
      <c r="E10381" s="269">
        <v>1.5409364374988828E-5</v>
      </c>
      <c r="F10381" s="269">
        <v>2.8143447228421073E-5</v>
      </c>
    </row>
    <row r="10382" ht="14.25" customHeight="1">
      <c r="A10382" s="267">
        <v>43682.0</v>
      </c>
      <c r="B10382" s="57">
        <v>217.0</v>
      </c>
      <c r="C10382" s="57">
        <v>13.0</v>
      </c>
      <c r="D10382" s="268">
        <v>0.25</v>
      </c>
      <c r="E10382" s="269">
        <v>2.9544612692239988E-5</v>
      </c>
      <c r="F10382" s="269">
        <v>3.0847621873144815E-5</v>
      </c>
    </row>
    <row r="10383" ht="14.25" customHeight="1">
      <c r="A10383" s="267">
        <v>43682.0</v>
      </c>
      <c r="B10383" s="57">
        <v>217.0</v>
      </c>
      <c r="C10383" s="57">
        <v>14.0</v>
      </c>
      <c r="D10383" s="268">
        <v>0.270833333333333</v>
      </c>
      <c r="E10383" s="269">
        <v>4.882817887766055E-5</v>
      </c>
      <c r="F10383" s="269">
        <v>3.545473423082228E-5</v>
      </c>
    </row>
    <row r="10384" ht="14.25" customHeight="1">
      <c r="A10384" s="267">
        <v>43682.0</v>
      </c>
      <c r="B10384" s="57">
        <v>217.0</v>
      </c>
      <c r="C10384" s="57">
        <v>15.0</v>
      </c>
      <c r="D10384" s="268">
        <v>0.291666666666667</v>
      </c>
      <c r="E10384" s="269">
        <v>7.21669112587492E-5</v>
      </c>
      <c r="F10384" s="269">
        <v>4.026215582144225E-5</v>
      </c>
    </row>
    <row r="10385" ht="14.25" customHeight="1">
      <c r="A10385" s="267">
        <v>43682.0</v>
      </c>
      <c r="B10385" s="57">
        <v>217.0</v>
      </c>
      <c r="C10385" s="57">
        <v>16.0</v>
      </c>
      <c r="D10385" s="268">
        <v>0.3125</v>
      </c>
      <c r="E10385" s="269">
        <v>9.217798072915744E-5</v>
      </c>
      <c r="F10385" s="269">
        <v>4.486926817911972E-5</v>
      </c>
    </row>
    <row r="10386" ht="14.25" customHeight="1">
      <c r="A10386" s="267">
        <v>43682.0</v>
      </c>
      <c r="B10386" s="57">
        <v>217.0</v>
      </c>
      <c r="C10386" s="57">
        <v>17.0</v>
      </c>
      <c r="D10386" s="268">
        <v>0.333333333333333</v>
      </c>
      <c r="E10386" s="269">
        <v>1.2845456079133046E-4</v>
      </c>
      <c r="F10386" s="269">
        <v>5.047792670150969E-5</v>
      </c>
    </row>
    <row r="10387" ht="14.25" customHeight="1">
      <c r="A10387" s="267">
        <v>43682.0</v>
      </c>
      <c r="B10387" s="57">
        <v>217.0</v>
      </c>
      <c r="C10387" s="57">
        <v>18.0</v>
      </c>
      <c r="D10387" s="268">
        <v>0.354166666666667</v>
      </c>
      <c r="E10387" s="269">
        <v>1.4760010436677307E-4</v>
      </c>
      <c r="F10387" s="269">
        <v>5.538550290860091E-5</v>
      </c>
    </row>
    <row r="10388" ht="14.25" customHeight="1">
      <c r="A10388" s="267">
        <v>43682.0</v>
      </c>
      <c r="B10388" s="57">
        <v>217.0</v>
      </c>
      <c r="C10388" s="57">
        <v>19.0</v>
      </c>
      <c r="D10388" s="268">
        <v>0.375</v>
      </c>
      <c r="E10388" s="269">
        <v>1.7802416979393874E-4</v>
      </c>
      <c r="F10388" s="269">
        <v>5.488472982624466E-5</v>
      </c>
    </row>
    <row r="10389" ht="14.25" customHeight="1">
      <c r="A10389" s="267">
        <v>43682.0</v>
      </c>
      <c r="B10389" s="57">
        <v>217.0</v>
      </c>
      <c r="C10389" s="57">
        <v>20.0</v>
      </c>
      <c r="D10389" s="268">
        <v>0.395833333333333</v>
      </c>
      <c r="E10389" s="269">
        <v>2.0161630861615043E-4</v>
      </c>
      <c r="F10389" s="269">
        <v>5.358271981211842E-5</v>
      </c>
    </row>
    <row r="10390" ht="14.25" customHeight="1">
      <c r="A10390" s="267">
        <v>43682.0</v>
      </c>
      <c r="B10390" s="57">
        <v>217.0</v>
      </c>
      <c r="C10390" s="57">
        <v>21.0</v>
      </c>
      <c r="D10390" s="268">
        <v>0.416666666666667</v>
      </c>
      <c r="E10390" s="269">
        <v>2.3529483284976727E-4</v>
      </c>
      <c r="F10390" s="269">
        <v>5.3783029045060915E-5</v>
      </c>
    </row>
    <row r="10391" ht="14.25" customHeight="1">
      <c r="A10391" s="267">
        <v>43682.0</v>
      </c>
      <c r="B10391" s="57">
        <v>217.0</v>
      </c>
      <c r="C10391" s="57">
        <v>22.0</v>
      </c>
      <c r="D10391" s="268">
        <v>0.4375</v>
      </c>
      <c r="E10391" s="269">
        <v>2.3583600626465073E-4</v>
      </c>
      <c r="F10391" s="269">
        <v>5.308194672976218E-5</v>
      </c>
    </row>
    <row r="10392" ht="14.25" customHeight="1">
      <c r="A10392" s="267">
        <v>43682.0</v>
      </c>
      <c r="B10392" s="57">
        <v>217.0</v>
      </c>
      <c r="C10392" s="57">
        <v>23.0</v>
      </c>
      <c r="D10392" s="268">
        <v>0.458333333333333</v>
      </c>
      <c r="E10392" s="269">
        <v>2.3926617681750188E-4</v>
      </c>
      <c r="F10392" s="269">
        <v>5.2681328263877173E-5</v>
      </c>
    </row>
    <row r="10393" ht="14.25" customHeight="1">
      <c r="A10393" s="267">
        <v>43682.0</v>
      </c>
      <c r="B10393" s="57">
        <v>217.0</v>
      </c>
      <c r="C10393" s="57">
        <v>24.0</v>
      </c>
      <c r="D10393" s="268">
        <v>0.479166666666667</v>
      </c>
      <c r="E10393" s="269">
        <v>2.3880355555325636E-4</v>
      </c>
      <c r="F10393" s="269">
        <v>5.1479472866222185E-5</v>
      </c>
    </row>
    <row r="10394" ht="14.25" customHeight="1">
      <c r="A10394" s="267">
        <v>43682.0</v>
      </c>
      <c r="B10394" s="57">
        <v>217.0</v>
      </c>
      <c r="C10394" s="57">
        <v>25.0</v>
      </c>
      <c r="D10394" s="268">
        <v>0.5</v>
      </c>
      <c r="E10394" s="269">
        <v>2.4398201329246975E-4</v>
      </c>
      <c r="F10394" s="269">
        <v>5.388318366153217E-5</v>
      </c>
    </row>
    <row r="10395" ht="14.25" customHeight="1">
      <c r="A10395" s="267">
        <v>43682.0</v>
      </c>
      <c r="B10395" s="57">
        <v>217.0</v>
      </c>
      <c r="C10395" s="57">
        <v>26.0</v>
      </c>
      <c r="D10395" s="268">
        <v>0.520833333333333</v>
      </c>
      <c r="E10395" s="269">
        <v>2.3668139059415037E-4</v>
      </c>
      <c r="F10395" s="269">
        <v>5.308194672976218E-5</v>
      </c>
    </row>
    <row r="10396" ht="14.25" customHeight="1">
      <c r="A10396" s="267">
        <v>43682.0</v>
      </c>
      <c r="B10396" s="57">
        <v>217.0</v>
      </c>
      <c r="C10396" s="57">
        <v>27.0</v>
      </c>
      <c r="D10396" s="268">
        <v>0.541666666666667</v>
      </c>
      <c r="E10396" s="269">
        <v>2.2570508389999053E-4</v>
      </c>
      <c r="F10396" s="269">
        <v>5.137931824975094E-5</v>
      </c>
    </row>
    <row r="10397" ht="14.25" customHeight="1">
      <c r="A10397" s="267">
        <v>43682.0</v>
      </c>
      <c r="B10397" s="57">
        <v>217.0</v>
      </c>
      <c r="C10397" s="57">
        <v>28.0</v>
      </c>
      <c r="D10397" s="268">
        <v>0.5625</v>
      </c>
      <c r="E10397" s="269">
        <v>2.128603511616624E-4</v>
      </c>
      <c r="F10397" s="269">
        <v>5.0277617468567196E-5</v>
      </c>
    </row>
    <row r="10398" ht="14.25" customHeight="1">
      <c r="A10398" s="267">
        <v>43682.0</v>
      </c>
      <c r="B10398" s="57">
        <v>217.0</v>
      </c>
      <c r="C10398" s="57">
        <v>29.0</v>
      </c>
      <c r="D10398" s="268">
        <v>0.583333333333333</v>
      </c>
      <c r="E10398" s="269">
        <v>2.0661936872860574E-4</v>
      </c>
      <c r="F10398" s="269">
        <v>4.80742159061997E-5</v>
      </c>
    </row>
    <row r="10399" ht="14.25" customHeight="1">
      <c r="A10399" s="267">
        <v>43682.0</v>
      </c>
      <c r="B10399" s="57">
        <v>217.0</v>
      </c>
      <c r="C10399" s="57">
        <v>30.0</v>
      </c>
      <c r="D10399" s="268">
        <v>0.604166666666667</v>
      </c>
      <c r="E10399" s="269">
        <v>2.1774089823241817E-4</v>
      </c>
      <c r="F10399" s="269">
        <v>4.747328820737221E-5</v>
      </c>
    </row>
    <row r="10400" ht="14.25" customHeight="1">
      <c r="A10400" s="267">
        <v>43682.0</v>
      </c>
      <c r="B10400" s="57">
        <v>217.0</v>
      </c>
      <c r="C10400" s="57">
        <v>31.0</v>
      </c>
      <c r="D10400" s="268">
        <v>0.625</v>
      </c>
      <c r="E10400" s="269">
        <v>1.908191033974233E-4</v>
      </c>
      <c r="F10400" s="269">
        <v>4.857498898855595E-5</v>
      </c>
    </row>
    <row r="10401" ht="14.25" customHeight="1">
      <c r="A10401" s="267">
        <v>43682.0</v>
      </c>
      <c r="B10401" s="57">
        <v>217.0</v>
      </c>
      <c r="C10401" s="57">
        <v>32.0</v>
      </c>
      <c r="D10401" s="268">
        <v>0.645833333333333</v>
      </c>
      <c r="E10401" s="269">
        <v>1.4727577779240333E-4</v>
      </c>
      <c r="F10401" s="269">
        <v>4.977684438621095E-5</v>
      </c>
    </row>
    <row r="10402" ht="14.25" customHeight="1">
      <c r="A10402" s="267">
        <v>43682.0</v>
      </c>
      <c r="B10402" s="57">
        <v>217.0</v>
      </c>
      <c r="C10402" s="57">
        <v>33.0</v>
      </c>
      <c r="D10402" s="268">
        <v>0.666666666666667</v>
      </c>
      <c r="E10402" s="269">
        <v>1.2623774525881816E-4</v>
      </c>
      <c r="F10402" s="269">
        <v>5.137931824975094E-5</v>
      </c>
    </row>
    <row r="10403" ht="14.25" customHeight="1">
      <c r="A10403" s="267">
        <v>43682.0</v>
      </c>
      <c r="B10403" s="57">
        <v>217.0</v>
      </c>
      <c r="C10403" s="57">
        <v>34.0</v>
      </c>
      <c r="D10403" s="268">
        <v>0.6875</v>
      </c>
      <c r="E10403" s="269">
        <v>1.0024492801660158E-4</v>
      </c>
      <c r="F10403" s="269">
        <v>5.488472982624466E-5</v>
      </c>
    </row>
    <row r="10404" ht="14.25" customHeight="1">
      <c r="A10404" s="267">
        <v>43682.0</v>
      </c>
      <c r="B10404" s="57">
        <v>217.0</v>
      </c>
      <c r="C10404" s="57">
        <v>35.0</v>
      </c>
      <c r="D10404" s="268">
        <v>0.708333333333333</v>
      </c>
      <c r="E10404" s="269">
        <v>7.821951183598975E-5</v>
      </c>
      <c r="F10404" s="269">
        <v>5.9992615266278386E-5</v>
      </c>
    </row>
    <row r="10405" ht="14.25" customHeight="1">
      <c r="A10405" s="267">
        <v>43682.0</v>
      </c>
      <c r="B10405" s="57">
        <v>217.0</v>
      </c>
      <c r="C10405" s="57">
        <v>36.0</v>
      </c>
      <c r="D10405" s="268">
        <v>0.729166666666667</v>
      </c>
      <c r="E10405" s="269">
        <v>6.454490710507986E-5</v>
      </c>
      <c r="F10405" s="269">
        <v>6.139477989687587E-5</v>
      </c>
    </row>
    <row r="10406" ht="14.25" customHeight="1">
      <c r="A10406" s="267">
        <v>43682.0</v>
      </c>
      <c r="B10406" s="57">
        <v>217.0</v>
      </c>
      <c r="C10406" s="57">
        <v>37.0</v>
      </c>
      <c r="D10406" s="268">
        <v>0.75</v>
      </c>
      <c r="E10406" s="269">
        <v>4.2812993319635966E-5</v>
      </c>
      <c r="F10406" s="269">
        <v>6.409895454159961E-5</v>
      </c>
    </row>
    <row r="10407" ht="14.25" customHeight="1">
      <c r="A10407" s="267">
        <v>43682.0</v>
      </c>
      <c r="B10407" s="57">
        <v>217.0</v>
      </c>
      <c r="C10407" s="57">
        <v>38.0</v>
      </c>
      <c r="D10407" s="268">
        <v>0.770833333333333</v>
      </c>
      <c r="E10407" s="269">
        <v>2.31491223092954E-5</v>
      </c>
      <c r="F10407" s="269">
        <v>6.53008099392546E-5</v>
      </c>
    </row>
    <row r="10408" ht="14.25" customHeight="1">
      <c r="A10408" s="267">
        <v>43682.0</v>
      </c>
      <c r="B10408" s="57">
        <v>217.0</v>
      </c>
      <c r="C10408" s="57">
        <v>39.0</v>
      </c>
      <c r="D10408" s="268">
        <v>0.791666666666667</v>
      </c>
      <c r="E10408" s="269">
        <v>1.0526995335626965E-5</v>
      </c>
      <c r="F10408" s="269">
        <v>6.46998822404271E-5</v>
      </c>
    </row>
    <row r="10409" ht="14.25" customHeight="1">
      <c r="A10409" s="267">
        <v>43682.0</v>
      </c>
      <c r="B10409" s="57">
        <v>217.0</v>
      </c>
      <c r="C10409" s="57">
        <v>40.0</v>
      </c>
      <c r="D10409" s="268">
        <v>0.8125</v>
      </c>
      <c r="E10409" s="269">
        <v>1.9193728400689793E-6</v>
      </c>
      <c r="F10409" s="269">
        <v>6.309740837688711E-5</v>
      </c>
    </row>
    <row r="10410" ht="14.25" customHeight="1">
      <c r="A10410" s="267">
        <v>43682.0</v>
      </c>
      <c r="B10410" s="57">
        <v>217.0</v>
      </c>
      <c r="C10410" s="57">
        <v>41.0</v>
      </c>
      <c r="D10410" s="268">
        <v>0.833333333333333</v>
      </c>
      <c r="E10410" s="269">
        <v>1.0850795760206447E-8</v>
      </c>
      <c r="F10410" s="269">
        <v>6.169524374628963E-5</v>
      </c>
    </row>
    <row r="10411" ht="14.25" customHeight="1">
      <c r="A10411" s="267">
        <v>43682.0</v>
      </c>
      <c r="B10411" s="57">
        <v>217.0</v>
      </c>
      <c r="C10411" s="57">
        <v>42.0</v>
      </c>
      <c r="D10411" s="268">
        <v>0.854166666666667</v>
      </c>
      <c r="E10411" s="269">
        <v>0.0</v>
      </c>
      <c r="F10411" s="269">
        <v>6.179539836276087E-5</v>
      </c>
    </row>
    <row r="10412" ht="14.25" customHeight="1">
      <c r="A10412" s="267">
        <v>43682.0</v>
      </c>
      <c r="B10412" s="57">
        <v>217.0</v>
      </c>
      <c r="C10412" s="57">
        <v>43.0</v>
      </c>
      <c r="D10412" s="268">
        <v>0.875</v>
      </c>
      <c r="E10412" s="269">
        <v>0.0</v>
      </c>
      <c r="F10412" s="269">
        <v>6.279694452747336E-5</v>
      </c>
    </row>
    <row r="10413" ht="14.25" customHeight="1">
      <c r="A10413" s="267">
        <v>43682.0</v>
      </c>
      <c r="B10413" s="57">
        <v>217.0</v>
      </c>
      <c r="C10413" s="57">
        <v>44.0</v>
      </c>
      <c r="D10413" s="268">
        <v>0.895833333333333</v>
      </c>
      <c r="E10413" s="269">
        <v>0.0</v>
      </c>
      <c r="F10413" s="269">
        <v>6.279694452747336E-5</v>
      </c>
    </row>
    <row r="10414" ht="14.25" customHeight="1">
      <c r="A10414" s="267">
        <v>43682.0</v>
      </c>
      <c r="B10414" s="57">
        <v>217.0</v>
      </c>
      <c r="C10414" s="57">
        <v>45.0</v>
      </c>
      <c r="D10414" s="268">
        <v>0.916666666666667</v>
      </c>
      <c r="E10414" s="269">
        <v>0.0</v>
      </c>
      <c r="F10414" s="269">
        <v>5.969215141686463E-5</v>
      </c>
    </row>
    <row r="10415" ht="14.25" customHeight="1">
      <c r="A10415" s="267">
        <v>43682.0</v>
      </c>
      <c r="B10415" s="57">
        <v>217.0</v>
      </c>
      <c r="C10415" s="57">
        <v>46.0</v>
      </c>
      <c r="D10415" s="268">
        <v>0.9375</v>
      </c>
      <c r="E10415" s="269">
        <v>0.0</v>
      </c>
      <c r="F10415" s="269">
        <v>5.5285348292129665E-5</v>
      </c>
    </row>
    <row r="10416" ht="14.25" customHeight="1">
      <c r="A10416" s="267">
        <v>43682.0</v>
      </c>
      <c r="B10416" s="57">
        <v>217.0</v>
      </c>
      <c r="C10416" s="57">
        <v>47.0</v>
      </c>
      <c r="D10416" s="268">
        <v>0.958333333333333</v>
      </c>
      <c r="E10416" s="269">
        <v>0.0</v>
      </c>
      <c r="F10416" s="269">
        <v>4.977684438621095E-5</v>
      </c>
    </row>
    <row r="10417" ht="14.25" customHeight="1">
      <c r="A10417" s="267">
        <v>43682.0</v>
      </c>
      <c r="B10417" s="57">
        <v>217.0</v>
      </c>
      <c r="C10417" s="57">
        <v>48.0</v>
      </c>
      <c r="D10417" s="268">
        <v>0.979166666666667</v>
      </c>
      <c r="E10417" s="269">
        <v>0.0</v>
      </c>
      <c r="F10417" s="269">
        <v>4.256571200028099E-5</v>
      </c>
    </row>
    <row r="10418" ht="14.25" customHeight="1">
      <c r="A10418" s="267">
        <v>43683.0</v>
      </c>
      <c r="B10418" s="57">
        <v>218.0</v>
      </c>
      <c r="C10418" s="57">
        <v>1.0</v>
      </c>
      <c r="D10418" s="268">
        <v>0.0</v>
      </c>
      <c r="E10418" s="269">
        <v>0.0</v>
      </c>
      <c r="F10418" s="269">
        <v>3.755798117671852E-5</v>
      </c>
    </row>
    <row r="10419" ht="14.25" customHeight="1">
      <c r="A10419" s="267">
        <v>43683.0</v>
      </c>
      <c r="B10419" s="57">
        <v>218.0</v>
      </c>
      <c r="C10419" s="57">
        <v>2.0</v>
      </c>
      <c r="D10419" s="268">
        <v>0.020833333333333332</v>
      </c>
      <c r="E10419" s="269">
        <v>0.0</v>
      </c>
      <c r="F10419" s="269">
        <v>3.425287883316729E-5</v>
      </c>
    </row>
    <row r="10420" ht="14.25" customHeight="1">
      <c r="A10420" s="267">
        <v>43683.0</v>
      </c>
      <c r="B10420" s="57">
        <v>218.0</v>
      </c>
      <c r="C10420" s="57">
        <v>3.0</v>
      </c>
      <c r="D10420" s="268">
        <v>0.0416666666666667</v>
      </c>
      <c r="E10420" s="269">
        <v>0.0</v>
      </c>
      <c r="F10420" s="269">
        <v>3.174901342138605E-5</v>
      </c>
    </row>
    <row r="10421" ht="14.25" customHeight="1">
      <c r="A10421" s="267">
        <v>43683.0</v>
      </c>
      <c r="B10421" s="57">
        <v>218.0</v>
      </c>
      <c r="C10421" s="57">
        <v>4.0</v>
      </c>
      <c r="D10421" s="268">
        <v>0.0625</v>
      </c>
      <c r="E10421" s="269">
        <v>0.0</v>
      </c>
      <c r="F10421" s="269">
        <v>3.064731264020231E-5</v>
      </c>
    </row>
    <row r="10422" ht="14.25" customHeight="1">
      <c r="A10422" s="267">
        <v>43683.0</v>
      </c>
      <c r="B10422" s="57">
        <v>218.0</v>
      </c>
      <c r="C10422" s="57">
        <v>5.0</v>
      </c>
      <c r="D10422" s="268">
        <v>0.0833333333333333</v>
      </c>
      <c r="E10422" s="269">
        <v>0.0</v>
      </c>
      <c r="F10422" s="269">
        <v>2.8544065694306077E-5</v>
      </c>
    </row>
    <row r="10423" ht="14.25" customHeight="1">
      <c r="A10423" s="267">
        <v>43683.0</v>
      </c>
      <c r="B10423" s="57">
        <v>218.0</v>
      </c>
      <c r="C10423" s="57">
        <v>6.0</v>
      </c>
      <c r="D10423" s="268">
        <v>0.104166666666667</v>
      </c>
      <c r="E10423" s="269">
        <v>0.0</v>
      </c>
      <c r="F10423" s="269">
        <v>2.744236491312233E-5</v>
      </c>
    </row>
    <row r="10424" ht="14.25" customHeight="1">
      <c r="A10424" s="267">
        <v>43683.0</v>
      </c>
      <c r="B10424" s="57">
        <v>218.0</v>
      </c>
      <c r="C10424" s="57">
        <v>7.0</v>
      </c>
      <c r="D10424" s="268">
        <v>0.125</v>
      </c>
      <c r="E10424" s="269">
        <v>0.0</v>
      </c>
      <c r="F10424" s="269">
        <v>2.7742828762536086E-5</v>
      </c>
    </row>
    <row r="10425" ht="14.25" customHeight="1">
      <c r="A10425" s="267">
        <v>43683.0</v>
      </c>
      <c r="B10425" s="57">
        <v>218.0</v>
      </c>
      <c r="C10425" s="57">
        <v>8.0</v>
      </c>
      <c r="D10425" s="268">
        <v>0.145833333333333</v>
      </c>
      <c r="E10425" s="269">
        <v>0.0</v>
      </c>
      <c r="F10425" s="269">
        <v>2.644081874840984E-5</v>
      </c>
    </row>
    <row r="10426" ht="14.25" customHeight="1">
      <c r="A10426" s="267">
        <v>43683.0</v>
      </c>
      <c r="B10426" s="57">
        <v>218.0</v>
      </c>
      <c r="C10426" s="57">
        <v>9.0</v>
      </c>
      <c r="D10426" s="268">
        <v>0.166666666666667</v>
      </c>
      <c r="E10426" s="269">
        <v>2.554080565746993E-8</v>
      </c>
      <c r="F10426" s="269">
        <v>2.604020028252484E-5</v>
      </c>
    </row>
    <row r="10427" ht="14.25" customHeight="1">
      <c r="A10427" s="267">
        <v>43683.0</v>
      </c>
      <c r="B10427" s="57">
        <v>218.0</v>
      </c>
      <c r="C10427" s="57">
        <v>10.0</v>
      </c>
      <c r="D10427" s="268">
        <v>0.1875</v>
      </c>
      <c r="E10427" s="269">
        <v>2.0688052582550643E-6</v>
      </c>
      <c r="F10427" s="269">
        <v>2.704174644723733E-5</v>
      </c>
    </row>
    <row r="10428" ht="14.25" customHeight="1">
      <c r="A10428" s="267">
        <v>43683.0</v>
      </c>
      <c r="B10428" s="57">
        <v>218.0</v>
      </c>
      <c r="C10428" s="57">
        <v>11.0</v>
      </c>
      <c r="D10428" s="268">
        <v>0.208333333333333</v>
      </c>
      <c r="E10428" s="269">
        <v>8.909862964239407E-6</v>
      </c>
      <c r="F10428" s="269">
        <v>2.7141901063708585E-5</v>
      </c>
    </row>
    <row r="10429" ht="14.25" customHeight="1">
      <c r="A10429" s="267">
        <v>43683.0</v>
      </c>
      <c r="B10429" s="57">
        <v>218.0</v>
      </c>
      <c r="C10429" s="57">
        <v>12.0</v>
      </c>
      <c r="D10429" s="268">
        <v>0.229166666666667</v>
      </c>
      <c r="E10429" s="269">
        <v>2.0351581613745916E-5</v>
      </c>
      <c r="F10429" s="269">
        <v>2.704174644723733E-5</v>
      </c>
    </row>
    <row r="10430" ht="14.25" customHeight="1">
      <c r="A10430" s="267">
        <v>43683.0</v>
      </c>
      <c r="B10430" s="57">
        <v>218.0</v>
      </c>
      <c r="C10430" s="57">
        <v>13.0</v>
      </c>
      <c r="D10430" s="268">
        <v>0.25</v>
      </c>
      <c r="E10430" s="269">
        <v>3.612932840388145E-5</v>
      </c>
      <c r="F10430" s="269">
        <v>2.8043292611949826E-5</v>
      </c>
    </row>
    <row r="10431" ht="14.25" customHeight="1">
      <c r="A10431" s="267">
        <v>43683.0</v>
      </c>
      <c r="B10431" s="57">
        <v>218.0</v>
      </c>
      <c r="C10431" s="57">
        <v>14.0</v>
      </c>
      <c r="D10431" s="268">
        <v>0.270833333333333</v>
      </c>
      <c r="E10431" s="269">
        <v>5.7816081596853484E-5</v>
      </c>
      <c r="F10431" s="269">
        <v>3.0146539557846063E-5</v>
      </c>
    </row>
    <row r="10432" ht="14.25" customHeight="1">
      <c r="A10432" s="267">
        <v>43683.0</v>
      </c>
      <c r="B10432" s="57">
        <v>218.0</v>
      </c>
      <c r="C10432" s="57">
        <v>15.0</v>
      </c>
      <c r="D10432" s="268">
        <v>0.291666666666667</v>
      </c>
      <c r="E10432" s="269">
        <v>8.176315676256232E-5</v>
      </c>
      <c r="F10432" s="269">
        <v>3.4953961148466035E-5</v>
      </c>
    </row>
    <row r="10433" ht="14.25" customHeight="1">
      <c r="A10433" s="267">
        <v>43683.0</v>
      </c>
      <c r="B10433" s="57">
        <v>218.0</v>
      </c>
      <c r="C10433" s="57">
        <v>16.0</v>
      </c>
      <c r="D10433" s="268">
        <v>0.3125</v>
      </c>
      <c r="E10433" s="269">
        <v>1.028151340554714E-4</v>
      </c>
      <c r="F10433" s="269">
        <v>3.795859964260352E-5</v>
      </c>
    </row>
    <row r="10434" ht="14.25" customHeight="1">
      <c r="A10434" s="267">
        <v>43683.0</v>
      </c>
      <c r="B10434" s="57">
        <v>218.0</v>
      </c>
      <c r="C10434" s="57">
        <v>17.0</v>
      </c>
      <c r="D10434" s="268">
        <v>0.333333333333333</v>
      </c>
      <c r="E10434" s="269">
        <v>1.4286585107899322E-4</v>
      </c>
      <c r="F10434" s="269">
        <v>4.6972515125015957E-5</v>
      </c>
    </row>
    <row r="10435" ht="14.25" customHeight="1">
      <c r="A10435" s="267">
        <v>43683.0</v>
      </c>
      <c r="B10435" s="57">
        <v>218.0</v>
      </c>
      <c r="C10435" s="57">
        <v>18.0</v>
      </c>
      <c r="D10435" s="268">
        <v>0.354166666666667</v>
      </c>
      <c r="E10435" s="269">
        <v>1.5819264000207917E-4</v>
      </c>
      <c r="F10435" s="269">
        <v>5.238086441446342E-5</v>
      </c>
    </row>
    <row r="10436" ht="14.25" customHeight="1">
      <c r="A10436" s="267">
        <v>43683.0</v>
      </c>
      <c r="B10436" s="57">
        <v>218.0</v>
      </c>
      <c r="C10436" s="57">
        <v>19.0</v>
      </c>
      <c r="D10436" s="268">
        <v>0.375</v>
      </c>
      <c r="E10436" s="269">
        <v>1.9330723573877603E-4</v>
      </c>
      <c r="F10436" s="269">
        <v>5.5285348292129665E-5</v>
      </c>
    </row>
    <row r="10437" ht="14.25" customHeight="1">
      <c r="A10437" s="267">
        <v>43683.0</v>
      </c>
      <c r="B10437" s="57">
        <v>218.0</v>
      </c>
      <c r="C10437" s="57">
        <v>20.0</v>
      </c>
      <c r="D10437" s="268">
        <v>0.395833333333333</v>
      </c>
      <c r="E10437" s="269">
        <v>2.031059600885546E-4</v>
      </c>
      <c r="F10437" s="269">
        <v>5.8390141402738404E-5</v>
      </c>
    </row>
    <row r="10438" ht="14.25" customHeight="1">
      <c r="A10438" s="267">
        <v>43683.0</v>
      </c>
      <c r="B10438" s="57">
        <v>218.0</v>
      </c>
      <c r="C10438" s="57">
        <v>21.0</v>
      </c>
      <c r="D10438" s="268">
        <v>0.416666666666667</v>
      </c>
      <c r="E10438" s="269">
        <v>2.442215377711597E-4</v>
      </c>
      <c r="F10438" s="269">
        <v>5.859045063568089E-5</v>
      </c>
    </row>
    <row r="10439" ht="14.25" customHeight="1">
      <c r="A10439" s="267">
        <v>43683.0</v>
      </c>
      <c r="B10439" s="57">
        <v>218.0</v>
      </c>
      <c r="C10439" s="57">
        <v>22.0</v>
      </c>
      <c r="D10439" s="268">
        <v>0.4375</v>
      </c>
      <c r="E10439" s="269">
        <v>2.641549341044664E-4</v>
      </c>
      <c r="F10439" s="269">
        <v>5.488472982624466E-5</v>
      </c>
    </row>
    <row r="10440" ht="14.25" customHeight="1">
      <c r="A10440" s="267">
        <v>43683.0</v>
      </c>
      <c r="B10440" s="57">
        <v>218.0</v>
      </c>
      <c r="C10440" s="57">
        <v>23.0</v>
      </c>
      <c r="D10440" s="268">
        <v>0.458333333333333</v>
      </c>
      <c r="E10440" s="269">
        <v>2.6407424417243953E-4</v>
      </c>
      <c r="F10440" s="269">
        <v>5.608658522389965E-5</v>
      </c>
    </row>
    <row r="10441" ht="14.25" customHeight="1">
      <c r="A10441" s="267">
        <v>43683.0</v>
      </c>
      <c r="B10441" s="57">
        <v>218.0</v>
      </c>
      <c r="C10441" s="57">
        <v>24.0</v>
      </c>
      <c r="D10441" s="268">
        <v>0.479166666666667</v>
      </c>
      <c r="E10441" s="269">
        <v>2.509305581701602E-4</v>
      </c>
      <c r="F10441" s="269">
        <v>5.298179211329092E-5</v>
      </c>
    </row>
    <row r="10442" ht="14.25" customHeight="1">
      <c r="A10442" s="267">
        <v>43683.0</v>
      </c>
      <c r="B10442" s="57">
        <v>218.0</v>
      </c>
      <c r="C10442" s="57">
        <v>25.0</v>
      </c>
      <c r="D10442" s="268">
        <v>0.5</v>
      </c>
      <c r="E10442" s="269">
        <v>2.699067889716214E-4</v>
      </c>
      <c r="F10442" s="269">
        <v>5.498488444271591E-5</v>
      </c>
    </row>
    <row r="10443" ht="14.25" customHeight="1">
      <c r="A10443" s="267">
        <v>43683.0</v>
      </c>
      <c r="B10443" s="57">
        <v>218.0</v>
      </c>
      <c r="C10443" s="57">
        <v>26.0</v>
      </c>
      <c r="D10443" s="268">
        <v>0.520833333333333</v>
      </c>
      <c r="E10443" s="269">
        <v>2.735610854955835E-4</v>
      </c>
      <c r="F10443" s="269">
        <v>5.498488444271591E-5</v>
      </c>
    </row>
    <row r="10444" ht="14.25" customHeight="1">
      <c r="A10444" s="267">
        <v>43683.0</v>
      </c>
      <c r="B10444" s="57">
        <v>218.0</v>
      </c>
      <c r="C10444" s="57">
        <v>27.0</v>
      </c>
      <c r="D10444" s="268">
        <v>0.541666666666667</v>
      </c>
      <c r="E10444" s="269">
        <v>2.799447873915029E-4</v>
      </c>
      <c r="F10444" s="269">
        <v>5.488472982624466E-5</v>
      </c>
    </row>
    <row r="10445" ht="14.25" customHeight="1">
      <c r="A10445" s="267">
        <v>43683.0</v>
      </c>
      <c r="B10445" s="57">
        <v>218.0</v>
      </c>
      <c r="C10445" s="57">
        <v>28.0</v>
      </c>
      <c r="D10445" s="268">
        <v>0.5625</v>
      </c>
      <c r="E10445" s="269">
        <v>2.6556522929205E-4</v>
      </c>
      <c r="F10445" s="269">
        <v>5.3783029045060915E-5</v>
      </c>
    </row>
    <row r="10446" ht="14.25" customHeight="1">
      <c r="A10446" s="267">
        <v>43683.0</v>
      </c>
      <c r="B10446" s="57">
        <v>218.0</v>
      </c>
      <c r="C10446" s="57">
        <v>29.0</v>
      </c>
      <c r="D10446" s="268">
        <v>0.583333333333333</v>
      </c>
      <c r="E10446" s="269">
        <v>2.590182451913838E-4</v>
      </c>
      <c r="F10446" s="269">
        <v>5.298179211329092E-5</v>
      </c>
    </row>
    <row r="10447" ht="14.25" customHeight="1">
      <c r="A10447" s="267">
        <v>43683.0</v>
      </c>
      <c r="B10447" s="57">
        <v>218.0</v>
      </c>
      <c r="C10447" s="57">
        <v>30.0</v>
      </c>
      <c r="D10447" s="268">
        <v>0.604166666666667</v>
      </c>
      <c r="E10447" s="269">
        <v>2.388766306774225E-4</v>
      </c>
      <c r="F10447" s="269">
        <v>5.1980245948578425E-5</v>
      </c>
    </row>
    <row r="10448" ht="14.25" customHeight="1">
      <c r="A10448" s="267">
        <v>43683.0</v>
      </c>
      <c r="B10448" s="57">
        <v>218.0</v>
      </c>
      <c r="C10448" s="57">
        <v>31.0</v>
      </c>
      <c r="D10448" s="268">
        <v>0.625</v>
      </c>
      <c r="E10448" s="269">
        <v>2.20844605574153E-4</v>
      </c>
      <c r="F10448" s="269">
        <v>4.937622592032595E-5</v>
      </c>
    </row>
    <row r="10449" ht="14.25" customHeight="1">
      <c r="A10449" s="267">
        <v>43683.0</v>
      </c>
      <c r="B10449" s="57">
        <v>218.0</v>
      </c>
      <c r="C10449" s="57">
        <v>32.0</v>
      </c>
      <c r="D10449" s="268">
        <v>0.645833333333333</v>
      </c>
      <c r="E10449" s="269">
        <v>1.7826127431854196E-4</v>
      </c>
      <c r="F10449" s="269">
        <v>5.127916363327967E-5</v>
      </c>
    </row>
    <row r="10450" ht="14.25" customHeight="1">
      <c r="A10450" s="267">
        <v>43683.0</v>
      </c>
      <c r="B10450" s="57">
        <v>218.0</v>
      </c>
      <c r="C10450" s="57">
        <v>33.0</v>
      </c>
      <c r="D10450" s="268">
        <v>0.666666666666667</v>
      </c>
      <c r="E10450" s="269">
        <v>1.505179347097894E-4</v>
      </c>
      <c r="F10450" s="269">
        <v>5.127916363327967E-5</v>
      </c>
    </row>
    <row r="10451" ht="14.25" customHeight="1">
      <c r="A10451" s="267">
        <v>43683.0</v>
      </c>
      <c r="B10451" s="57">
        <v>218.0</v>
      </c>
      <c r="C10451" s="57">
        <v>34.0</v>
      </c>
      <c r="D10451" s="268">
        <v>0.6875</v>
      </c>
      <c r="E10451" s="269">
        <v>1.1208942602416617E-4</v>
      </c>
      <c r="F10451" s="269">
        <v>5.4684420593302164E-5</v>
      </c>
    </row>
    <row r="10452" ht="14.25" customHeight="1">
      <c r="A10452" s="267">
        <v>43683.0</v>
      </c>
      <c r="B10452" s="57">
        <v>218.0</v>
      </c>
      <c r="C10452" s="57">
        <v>35.0</v>
      </c>
      <c r="D10452" s="268">
        <v>0.708333333333333</v>
      </c>
      <c r="E10452" s="269">
        <v>8.374358622266637E-5</v>
      </c>
      <c r="F10452" s="269">
        <v>5.959199680039339E-5</v>
      </c>
    </row>
    <row r="10453" ht="14.25" customHeight="1">
      <c r="A10453" s="267">
        <v>43683.0</v>
      </c>
      <c r="B10453" s="57">
        <v>218.0</v>
      </c>
      <c r="C10453" s="57">
        <v>36.0</v>
      </c>
      <c r="D10453" s="268">
        <v>0.729166666666667</v>
      </c>
      <c r="E10453" s="269">
        <v>6.794156171976866E-5</v>
      </c>
      <c r="F10453" s="269">
        <v>6.389864530865711E-5</v>
      </c>
    </row>
    <row r="10454" ht="14.25" customHeight="1">
      <c r="A10454" s="267">
        <v>43683.0</v>
      </c>
      <c r="B10454" s="57">
        <v>218.0</v>
      </c>
      <c r="C10454" s="57">
        <v>37.0</v>
      </c>
      <c r="D10454" s="268">
        <v>0.75</v>
      </c>
      <c r="E10454" s="269">
        <v>4.626784351482839E-5</v>
      </c>
      <c r="F10454" s="269">
        <v>6.279694452747336E-5</v>
      </c>
    </row>
    <row r="10455" ht="14.25" customHeight="1">
      <c r="A10455" s="267">
        <v>43683.0</v>
      </c>
      <c r="B10455" s="57">
        <v>218.0</v>
      </c>
      <c r="C10455" s="57">
        <v>38.0</v>
      </c>
      <c r="D10455" s="268">
        <v>0.770833333333333</v>
      </c>
      <c r="E10455" s="269">
        <v>2.6781464751295967E-5</v>
      </c>
      <c r="F10455" s="269">
        <v>6.339787222630086E-5</v>
      </c>
    </row>
    <row r="10456" ht="14.25" customHeight="1">
      <c r="A10456" s="267">
        <v>43683.0</v>
      </c>
      <c r="B10456" s="57">
        <v>218.0</v>
      </c>
      <c r="C10456" s="57">
        <v>39.0</v>
      </c>
      <c r="D10456" s="268">
        <v>0.791666666666667</v>
      </c>
      <c r="E10456" s="269">
        <v>1.287092908560029E-5</v>
      </c>
      <c r="F10456" s="269">
        <v>6.409895454159961E-5</v>
      </c>
    </row>
    <row r="10457" ht="14.25" customHeight="1">
      <c r="A10457" s="267">
        <v>43683.0</v>
      </c>
      <c r="B10457" s="57">
        <v>218.0</v>
      </c>
      <c r="C10457" s="57">
        <v>40.0</v>
      </c>
      <c r="D10457" s="268">
        <v>0.8125</v>
      </c>
      <c r="E10457" s="269">
        <v>2.415000713503618E-6</v>
      </c>
      <c r="F10457" s="269">
        <v>6.159508912981838E-5</v>
      </c>
    </row>
    <row r="10458" ht="14.25" customHeight="1">
      <c r="A10458" s="267">
        <v>43683.0</v>
      </c>
      <c r="B10458" s="57">
        <v>218.0</v>
      </c>
      <c r="C10458" s="57">
        <v>41.0</v>
      </c>
      <c r="D10458" s="268">
        <v>0.833333333333333</v>
      </c>
      <c r="E10458" s="269">
        <v>3.803943740936011E-8</v>
      </c>
      <c r="F10458" s="269">
        <v>6.189555297923212E-5</v>
      </c>
    </row>
    <row r="10459" ht="14.25" customHeight="1">
      <c r="A10459" s="267">
        <v>43683.0</v>
      </c>
      <c r="B10459" s="57">
        <v>218.0</v>
      </c>
      <c r="C10459" s="57">
        <v>42.0</v>
      </c>
      <c r="D10459" s="268">
        <v>0.854166666666667</v>
      </c>
      <c r="E10459" s="269">
        <v>0.0</v>
      </c>
      <c r="F10459" s="269">
        <v>6.199570759570338E-5</v>
      </c>
    </row>
    <row r="10460" ht="14.25" customHeight="1">
      <c r="A10460" s="267">
        <v>43683.0</v>
      </c>
      <c r="B10460" s="57">
        <v>218.0</v>
      </c>
      <c r="C10460" s="57">
        <v>43.0</v>
      </c>
      <c r="D10460" s="268">
        <v>0.875</v>
      </c>
      <c r="E10460" s="269">
        <v>0.0</v>
      </c>
      <c r="F10460" s="269">
        <v>6.249648067805962E-5</v>
      </c>
    </row>
    <row r="10461" ht="14.25" customHeight="1">
      <c r="A10461" s="267">
        <v>43683.0</v>
      </c>
      <c r="B10461" s="57">
        <v>218.0</v>
      </c>
      <c r="C10461" s="57">
        <v>44.0</v>
      </c>
      <c r="D10461" s="268">
        <v>0.895833333333333</v>
      </c>
      <c r="E10461" s="269">
        <v>0.0</v>
      </c>
      <c r="F10461" s="269">
        <v>6.109431604746214E-5</v>
      </c>
    </row>
    <row r="10462" ht="14.25" customHeight="1">
      <c r="A10462" s="267">
        <v>43683.0</v>
      </c>
      <c r="B10462" s="57">
        <v>218.0</v>
      </c>
      <c r="C10462" s="57">
        <v>45.0</v>
      </c>
      <c r="D10462" s="268">
        <v>0.916666666666667</v>
      </c>
      <c r="E10462" s="269">
        <v>0.0</v>
      </c>
      <c r="F10462" s="269">
        <v>5.8991069101565885E-5</v>
      </c>
    </row>
    <row r="10463" ht="14.25" customHeight="1">
      <c r="A10463" s="267">
        <v>43683.0</v>
      </c>
      <c r="B10463" s="57">
        <v>218.0</v>
      </c>
      <c r="C10463" s="57">
        <v>46.0</v>
      </c>
      <c r="D10463" s="268">
        <v>0.9375</v>
      </c>
      <c r="E10463" s="269">
        <v>0.0</v>
      </c>
      <c r="F10463" s="269">
        <v>5.588627599095715E-5</v>
      </c>
    </row>
    <row r="10464" ht="14.25" customHeight="1">
      <c r="A10464" s="267">
        <v>43683.0</v>
      </c>
      <c r="B10464" s="57">
        <v>218.0</v>
      </c>
      <c r="C10464" s="57">
        <v>47.0</v>
      </c>
      <c r="D10464" s="268">
        <v>0.958333333333333</v>
      </c>
      <c r="E10464" s="269">
        <v>0.0</v>
      </c>
      <c r="F10464" s="269">
        <v>4.937622592032595E-5</v>
      </c>
    </row>
    <row r="10465" ht="14.25" customHeight="1">
      <c r="A10465" s="267">
        <v>43683.0</v>
      </c>
      <c r="B10465" s="57">
        <v>218.0</v>
      </c>
      <c r="C10465" s="57">
        <v>48.0</v>
      </c>
      <c r="D10465" s="268">
        <v>0.979166666666667</v>
      </c>
      <c r="E10465" s="269">
        <v>0.0</v>
      </c>
      <c r="F10465" s="269">
        <v>4.456880432970597E-5</v>
      </c>
    </row>
    <row r="10466" ht="14.25" customHeight="1">
      <c r="A10466" s="267">
        <v>43684.0</v>
      </c>
      <c r="B10466" s="57">
        <v>219.0</v>
      </c>
      <c r="C10466" s="57">
        <v>1.0</v>
      </c>
      <c r="D10466" s="268">
        <v>0.0</v>
      </c>
      <c r="E10466" s="269">
        <v>0.0</v>
      </c>
      <c r="F10466" s="269">
        <v>3.8759836574373515E-5</v>
      </c>
    </row>
    <row r="10467" ht="14.25" customHeight="1">
      <c r="A10467" s="267">
        <v>43684.0</v>
      </c>
      <c r="B10467" s="57">
        <v>219.0</v>
      </c>
      <c r="C10467" s="57">
        <v>2.0</v>
      </c>
      <c r="D10467" s="268">
        <v>0.020833333333333332</v>
      </c>
      <c r="E10467" s="269">
        <v>0.0</v>
      </c>
      <c r="F10467" s="269">
        <v>3.545473423082228E-5</v>
      </c>
    </row>
    <row r="10468" ht="14.25" customHeight="1">
      <c r="A10468" s="267">
        <v>43684.0</v>
      </c>
      <c r="B10468" s="57">
        <v>219.0</v>
      </c>
      <c r="C10468" s="57">
        <v>3.0</v>
      </c>
      <c r="D10468" s="268">
        <v>0.0416666666666667</v>
      </c>
      <c r="E10468" s="269">
        <v>0.0</v>
      </c>
      <c r="F10468" s="269">
        <v>3.3151178051983545E-5</v>
      </c>
    </row>
    <row r="10469" ht="14.25" customHeight="1">
      <c r="A10469" s="267">
        <v>43684.0</v>
      </c>
      <c r="B10469" s="57">
        <v>219.0</v>
      </c>
      <c r="C10469" s="57">
        <v>4.0</v>
      </c>
      <c r="D10469" s="268">
        <v>0.0625</v>
      </c>
      <c r="E10469" s="269">
        <v>0.0</v>
      </c>
      <c r="F10469" s="269">
        <v>3.064731264020231E-5</v>
      </c>
    </row>
    <row r="10470" ht="14.25" customHeight="1">
      <c r="A10470" s="267">
        <v>43684.0</v>
      </c>
      <c r="B10470" s="57">
        <v>219.0</v>
      </c>
      <c r="C10470" s="57">
        <v>5.0</v>
      </c>
      <c r="D10470" s="268">
        <v>0.0833333333333333</v>
      </c>
      <c r="E10470" s="269">
        <v>0.0</v>
      </c>
      <c r="F10470" s="269">
        <v>2.914499339313357E-5</v>
      </c>
    </row>
    <row r="10471" ht="14.25" customHeight="1">
      <c r="A10471" s="267">
        <v>43684.0</v>
      </c>
      <c r="B10471" s="57">
        <v>219.0</v>
      </c>
      <c r="C10471" s="57">
        <v>6.0</v>
      </c>
      <c r="D10471" s="268">
        <v>0.104166666666667</v>
      </c>
      <c r="E10471" s="269">
        <v>0.0</v>
      </c>
      <c r="F10471" s="269">
        <v>2.7742828762536086E-5</v>
      </c>
    </row>
    <row r="10472" ht="14.25" customHeight="1">
      <c r="A10472" s="267">
        <v>43684.0</v>
      </c>
      <c r="B10472" s="57">
        <v>219.0</v>
      </c>
      <c r="C10472" s="57">
        <v>7.0</v>
      </c>
      <c r="D10472" s="268">
        <v>0.125</v>
      </c>
      <c r="E10472" s="269">
        <v>0.0</v>
      </c>
      <c r="F10472" s="269">
        <v>2.7542519529593582E-5</v>
      </c>
    </row>
    <row r="10473" ht="14.25" customHeight="1">
      <c r="A10473" s="267">
        <v>43684.0</v>
      </c>
      <c r="B10473" s="57">
        <v>219.0</v>
      </c>
      <c r="C10473" s="57">
        <v>8.0</v>
      </c>
      <c r="D10473" s="268">
        <v>0.145833333333333</v>
      </c>
      <c r="E10473" s="269">
        <v>0.0</v>
      </c>
      <c r="F10473" s="269">
        <v>2.674128259782358E-5</v>
      </c>
    </row>
    <row r="10474" ht="14.25" customHeight="1">
      <c r="A10474" s="267">
        <v>43684.0</v>
      </c>
      <c r="B10474" s="57">
        <v>219.0</v>
      </c>
      <c r="C10474" s="57">
        <v>9.0</v>
      </c>
      <c r="D10474" s="268">
        <v>0.166666666666667</v>
      </c>
      <c r="E10474" s="269">
        <v>0.0</v>
      </c>
      <c r="F10474" s="269">
        <v>2.644081874840984E-5</v>
      </c>
    </row>
    <row r="10475" ht="14.25" customHeight="1">
      <c r="A10475" s="267">
        <v>43684.0</v>
      </c>
      <c r="B10475" s="57">
        <v>219.0</v>
      </c>
      <c r="C10475" s="57">
        <v>10.0</v>
      </c>
      <c r="D10475" s="268">
        <v>0.1875</v>
      </c>
      <c r="E10475" s="269">
        <v>1.6346115620780755E-6</v>
      </c>
      <c r="F10475" s="269">
        <v>2.644081874840984E-5</v>
      </c>
    </row>
    <row r="10476" ht="14.25" customHeight="1">
      <c r="A10476" s="267">
        <v>43684.0</v>
      </c>
      <c r="B10476" s="57">
        <v>219.0</v>
      </c>
      <c r="C10476" s="57">
        <v>11.0</v>
      </c>
      <c r="D10476" s="268">
        <v>0.208333333333333</v>
      </c>
      <c r="E10476" s="269">
        <v>7.3700838886499106E-6</v>
      </c>
      <c r="F10476" s="269">
        <v>2.6240509515467337E-5</v>
      </c>
    </row>
    <row r="10477" ht="14.25" customHeight="1">
      <c r="A10477" s="267">
        <v>43684.0</v>
      </c>
      <c r="B10477" s="57">
        <v>219.0</v>
      </c>
      <c r="C10477" s="57">
        <v>12.0</v>
      </c>
      <c r="D10477" s="268">
        <v>0.229166666666667</v>
      </c>
      <c r="E10477" s="269">
        <v>2.0617091485058552E-5</v>
      </c>
      <c r="F10477" s="269">
        <v>2.7342210296651082E-5</v>
      </c>
    </row>
    <row r="10478" ht="14.25" customHeight="1">
      <c r="A10478" s="267">
        <v>43684.0</v>
      </c>
      <c r="B10478" s="57">
        <v>219.0</v>
      </c>
      <c r="C10478" s="57">
        <v>13.0</v>
      </c>
      <c r="D10478" s="268">
        <v>0.25</v>
      </c>
      <c r="E10478" s="269">
        <v>3.9848969125525505E-5</v>
      </c>
      <c r="F10478" s="269">
        <v>2.9044838776662325E-5</v>
      </c>
    </row>
    <row r="10479" ht="14.25" customHeight="1">
      <c r="A10479" s="267">
        <v>43684.0</v>
      </c>
      <c r="B10479" s="57">
        <v>219.0</v>
      </c>
      <c r="C10479" s="57">
        <v>14.0</v>
      </c>
      <c r="D10479" s="268">
        <v>0.270833333333333</v>
      </c>
      <c r="E10479" s="269">
        <v>6.508154095582794E-5</v>
      </c>
      <c r="F10479" s="269">
        <v>3.0146539557846063E-5</v>
      </c>
    </row>
    <row r="10480" ht="14.25" customHeight="1">
      <c r="A10480" s="267">
        <v>43684.0</v>
      </c>
      <c r="B10480" s="57">
        <v>219.0</v>
      </c>
      <c r="C10480" s="57">
        <v>15.0</v>
      </c>
      <c r="D10480" s="268">
        <v>0.291666666666667</v>
      </c>
      <c r="E10480" s="269">
        <v>9.546280100260072E-5</v>
      </c>
      <c r="F10480" s="269">
        <v>3.26504049696273E-5</v>
      </c>
    </row>
    <row r="10481" ht="14.25" customHeight="1">
      <c r="A10481" s="267">
        <v>43684.0</v>
      </c>
      <c r="B10481" s="57">
        <v>219.0</v>
      </c>
      <c r="C10481" s="57">
        <v>16.0</v>
      </c>
      <c r="D10481" s="268">
        <v>0.3125</v>
      </c>
      <c r="E10481" s="269">
        <v>1.2467529497654727E-4</v>
      </c>
      <c r="F10481" s="269">
        <v>3.6756744244948525E-5</v>
      </c>
    </row>
    <row r="10482" ht="14.25" customHeight="1">
      <c r="A10482" s="267">
        <v>43684.0</v>
      </c>
      <c r="B10482" s="57">
        <v>219.0</v>
      </c>
      <c r="C10482" s="57">
        <v>17.0</v>
      </c>
      <c r="D10482" s="268">
        <v>0.333333333333333</v>
      </c>
      <c r="E10482" s="269">
        <v>1.7808841276449415E-4</v>
      </c>
      <c r="F10482" s="269">
        <v>4.3867722014407224E-5</v>
      </c>
    </row>
    <row r="10483" ht="14.25" customHeight="1">
      <c r="A10483" s="267">
        <v>43684.0</v>
      </c>
      <c r="B10483" s="57">
        <v>219.0</v>
      </c>
      <c r="C10483" s="57">
        <v>18.0</v>
      </c>
      <c r="D10483" s="268">
        <v>0.354166666666667</v>
      </c>
      <c r="E10483" s="269">
        <v>1.8883449975575195E-4</v>
      </c>
      <c r="F10483" s="269">
        <v>4.977684438621095E-5</v>
      </c>
    </row>
    <row r="10484" ht="14.25" customHeight="1">
      <c r="A10484" s="267">
        <v>43684.0</v>
      </c>
      <c r="B10484" s="57">
        <v>219.0</v>
      </c>
      <c r="C10484" s="57">
        <v>19.0</v>
      </c>
      <c r="D10484" s="268">
        <v>0.375</v>
      </c>
      <c r="E10484" s="269">
        <v>2.0358791558063502E-4</v>
      </c>
      <c r="F10484" s="269">
        <v>5.2681328263877173E-5</v>
      </c>
    </row>
    <row r="10485" ht="14.25" customHeight="1">
      <c r="A10485" s="267">
        <v>43684.0</v>
      </c>
      <c r="B10485" s="57">
        <v>219.0</v>
      </c>
      <c r="C10485" s="57">
        <v>20.0</v>
      </c>
      <c r="D10485" s="268">
        <v>0.395833333333333</v>
      </c>
      <c r="E10485" s="269">
        <v>2.1705002656811283E-4</v>
      </c>
      <c r="F10485" s="269">
        <v>5.478457520977341E-5</v>
      </c>
    </row>
    <row r="10486" ht="14.25" customHeight="1">
      <c r="A10486" s="267">
        <v>43684.0</v>
      </c>
      <c r="B10486" s="57">
        <v>219.0</v>
      </c>
      <c r="C10486" s="57">
        <v>21.0</v>
      </c>
      <c r="D10486" s="268">
        <v>0.416666666666667</v>
      </c>
      <c r="E10486" s="269">
        <v>2.461652435001988E-4</v>
      </c>
      <c r="F10486" s="269">
        <v>5.758890447096841E-5</v>
      </c>
    </row>
    <row r="10487" ht="14.25" customHeight="1">
      <c r="A10487" s="267">
        <v>43684.0</v>
      </c>
      <c r="B10487" s="57">
        <v>219.0</v>
      </c>
      <c r="C10487" s="57">
        <v>22.0</v>
      </c>
      <c r="D10487" s="268">
        <v>0.4375</v>
      </c>
      <c r="E10487" s="269">
        <v>2.7201705637421546E-4</v>
      </c>
      <c r="F10487" s="269">
        <v>5.6387049073313414E-5</v>
      </c>
    </row>
    <row r="10488" ht="14.25" customHeight="1">
      <c r="A10488" s="267">
        <v>43684.0</v>
      </c>
      <c r="B10488" s="57">
        <v>219.0</v>
      </c>
      <c r="C10488" s="57">
        <v>23.0</v>
      </c>
      <c r="D10488" s="268">
        <v>0.458333333333333</v>
      </c>
      <c r="E10488" s="269">
        <v>2.950432233886765E-4</v>
      </c>
      <c r="F10488" s="269">
        <v>5.73885952380259E-5</v>
      </c>
    </row>
    <row r="10489" ht="14.25" customHeight="1">
      <c r="A10489" s="267">
        <v>43684.0</v>
      </c>
      <c r="B10489" s="57">
        <v>219.0</v>
      </c>
      <c r="C10489" s="57">
        <v>24.0</v>
      </c>
      <c r="D10489" s="268">
        <v>0.479166666666667</v>
      </c>
      <c r="E10489" s="269">
        <v>2.6814679184044324E-4</v>
      </c>
      <c r="F10489" s="269">
        <v>5.859045063568089E-5</v>
      </c>
    </row>
    <row r="10490" ht="14.25" customHeight="1">
      <c r="A10490" s="267">
        <v>43684.0</v>
      </c>
      <c r="B10490" s="57">
        <v>219.0</v>
      </c>
      <c r="C10490" s="57">
        <v>25.0</v>
      </c>
      <c r="D10490" s="268">
        <v>0.5</v>
      </c>
      <c r="E10490" s="269">
        <v>2.765046717411171E-4</v>
      </c>
      <c r="F10490" s="269">
        <v>6.029307911569213E-5</v>
      </c>
    </row>
    <row r="10491" ht="14.25" customHeight="1">
      <c r="A10491" s="267">
        <v>43684.0</v>
      </c>
      <c r="B10491" s="57">
        <v>219.0</v>
      </c>
      <c r="C10491" s="57">
        <v>26.0</v>
      </c>
      <c r="D10491" s="268">
        <v>0.520833333333333</v>
      </c>
      <c r="E10491" s="269">
        <v>2.90529818479173E-4</v>
      </c>
      <c r="F10491" s="269">
        <v>6.139477989687587E-5</v>
      </c>
    </row>
    <row r="10492" ht="14.25" customHeight="1">
      <c r="A10492" s="267">
        <v>43684.0</v>
      </c>
      <c r="B10492" s="57">
        <v>219.0</v>
      </c>
      <c r="C10492" s="57">
        <v>27.0</v>
      </c>
      <c r="D10492" s="268">
        <v>0.541666666666667</v>
      </c>
      <c r="E10492" s="269">
        <v>2.863386513362923E-4</v>
      </c>
      <c r="F10492" s="269">
        <v>5.959199680039339E-5</v>
      </c>
    </row>
    <row r="10493" ht="14.25" customHeight="1">
      <c r="A10493" s="267">
        <v>43684.0</v>
      </c>
      <c r="B10493" s="57">
        <v>219.0</v>
      </c>
      <c r="C10493" s="57">
        <v>28.0</v>
      </c>
      <c r="D10493" s="268">
        <v>0.5625</v>
      </c>
      <c r="E10493" s="269">
        <v>2.877725551698461E-4</v>
      </c>
      <c r="F10493" s="269">
        <v>5.598643060742841E-5</v>
      </c>
    </row>
    <row r="10494" ht="14.25" customHeight="1">
      <c r="A10494" s="267">
        <v>43684.0</v>
      </c>
      <c r="B10494" s="57">
        <v>219.0</v>
      </c>
      <c r="C10494" s="57">
        <v>29.0</v>
      </c>
      <c r="D10494" s="268">
        <v>0.583333333333333</v>
      </c>
      <c r="E10494" s="269">
        <v>2.7429523612426844E-4</v>
      </c>
      <c r="F10494" s="269">
        <v>5.428380212741717E-5</v>
      </c>
    </row>
    <row r="10495" ht="14.25" customHeight="1">
      <c r="A10495" s="267">
        <v>43684.0</v>
      </c>
      <c r="B10495" s="57">
        <v>219.0</v>
      </c>
      <c r="C10495" s="57">
        <v>30.0</v>
      </c>
      <c r="D10495" s="268">
        <v>0.604166666666667</v>
      </c>
      <c r="E10495" s="269">
        <v>2.5322014056559537E-4</v>
      </c>
      <c r="F10495" s="269">
        <v>5.6286894456842146E-5</v>
      </c>
    </row>
    <row r="10496" ht="14.25" customHeight="1">
      <c r="A10496" s="267">
        <v>43684.0</v>
      </c>
      <c r="B10496" s="57">
        <v>219.0</v>
      </c>
      <c r="C10496" s="57">
        <v>31.0</v>
      </c>
      <c r="D10496" s="268">
        <v>0.625</v>
      </c>
      <c r="E10496" s="269">
        <v>2.3844037767292256E-4</v>
      </c>
      <c r="F10496" s="269">
        <v>5.488472982624466E-5</v>
      </c>
    </row>
    <row r="10497" ht="14.25" customHeight="1">
      <c r="A10497" s="267">
        <v>43684.0</v>
      </c>
      <c r="B10497" s="57">
        <v>219.0</v>
      </c>
      <c r="C10497" s="57">
        <v>32.0</v>
      </c>
      <c r="D10497" s="268">
        <v>0.645833333333333</v>
      </c>
      <c r="E10497" s="269">
        <v>1.773373605406681E-4</v>
      </c>
      <c r="F10497" s="269">
        <v>5.488472982624466E-5</v>
      </c>
    </row>
    <row r="10498" ht="14.25" customHeight="1">
      <c r="A10498" s="267">
        <v>43684.0</v>
      </c>
      <c r="B10498" s="57">
        <v>219.0</v>
      </c>
      <c r="C10498" s="57">
        <v>33.0</v>
      </c>
      <c r="D10498" s="268">
        <v>0.666666666666667</v>
      </c>
      <c r="E10498" s="269">
        <v>1.4329080982236213E-4</v>
      </c>
      <c r="F10498" s="269">
        <v>5.73885952380259E-5</v>
      </c>
    </row>
    <row r="10499" ht="14.25" customHeight="1">
      <c r="A10499" s="267">
        <v>43684.0</v>
      </c>
      <c r="B10499" s="57">
        <v>219.0</v>
      </c>
      <c r="C10499" s="57">
        <v>34.0</v>
      </c>
      <c r="D10499" s="268">
        <v>0.6875</v>
      </c>
      <c r="E10499" s="269">
        <v>1.132827495564309E-4</v>
      </c>
      <c r="F10499" s="269">
        <v>6.0894006814519635E-5</v>
      </c>
    </row>
    <row r="10500" ht="14.25" customHeight="1">
      <c r="A10500" s="267">
        <v>43684.0</v>
      </c>
      <c r="B10500" s="57">
        <v>219.0</v>
      </c>
      <c r="C10500" s="57">
        <v>35.0</v>
      </c>
      <c r="D10500" s="268">
        <v>0.708333333333333</v>
      </c>
      <c r="E10500" s="269">
        <v>9.090384245006074E-5</v>
      </c>
      <c r="F10500" s="269">
        <v>6.510050070631209E-5</v>
      </c>
    </row>
    <row r="10501" ht="14.25" customHeight="1">
      <c r="A10501" s="267">
        <v>43684.0</v>
      </c>
      <c r="B10501" s="57">
        <v>219.0</v>
      </c>
      <c r="C10501" s="57">
        <v>36.0</v>
      </c>
      <c r="D10501" s="268">
        <v>0.729166666666667</v>
      </c>
      <c r="E10501" s="269">
        <v>6.436408957317488E-5</v>
      </c>
      <c r="F10501" s="269">
        <v>6.800498458397833E-5</v>
      </c>
    </row>
    <row r="10502" ht="14.25" customHeight="1">
      <c r="A10502" s="267">
        <v>43684.0</v>
      </c>
      <c r="B10502" s="57">
        <v>219.0</v>
      </c>
      <c r="C10502" s="57">
        <v>37.0</v>
      </c>
      <c r="D10502" s="268">
        <v>0.75</v>
      </c>
      <c r="E10502" s="269">
        <v>4.048353848817322E-5</v>
      </c>
      <c r="F10502" s="269">
        <v>6.620220148749584E-5</v>
      </c>
    </row>
    <row r="10503" ht="14.25" customHeight="1">
      <c r="A10503" s="267">
        <v>43684.0</v>
      </c>
      <c r="B10503" s="57">
        <v>219.0</v>
      </c>
      <c r="C10503" s="57">
        <v>38.0</v>
      </c>
      <c r="D10503" s="268">
        <v>0.770833333333333</v>
      </c>
      <c r="E10503" s="269">
        <v>2.4166648665149E-5</v>
      </c>
      <c r="F10503" s="269">
        <v>6.540096455572584E-5</v>
      </c>
    </row>
    <row r="10504" ht="14.25" customHeight="1">
      <c r="A10504" s="267">
        <v>43684.0</v>
      </c>
      <c r="B10504" s="57">
        <v>219.0</v>
      </c>
      <c r="C10504" s="57">
        <v>39.0</v>
      </c>
      <c r="D10504" s="268">
        <v>0.791666666666667</v>
      </c>
      <c r="E10504" s="269">
        <v>8.159108268166477E-6</v>
      </c>
      <c r="F10504" s="269">
        <v>6.570142840513958E-5</v>
      </c>
    </row>
    <row r="10505" ht="14.25" customHeight="1">
      <c r="A10505" s="267">
        <v>43684.0</v>
      </c>
      <c r="B10505" s="57">
        <v>219.0</v>
      </c>
      <c r="C10505" s="57">
        <v>40.0</v>
      </c>
      <c r="D10505" s="268">
        <v>0.8125</v>
      </c>
      <c r="E10505" s="269">
        <v>1.1715717994125423E-6</v>
      </c>
      <c r="F10505" s="269">
        <v>6.209586221217463E-5</v>
      </c>
    </row>
    <row r="10506" ht="14.25" customHeight="1">
      <c r="A10506" s="267">
        <v>43684.0</v>
      </c>
      <c r="B10506" s="57">
        <v>219.0</v>
      </c>
      <c r="C10506" s="57">
        <v>41.0</v>
      </c>
      <c r="D10506" s="268">
        <v>0.833333333333333</v>
      </c>
      <c r="E10506" s="269">
        <v>8.261401317429909E-9</v>
      </c>
      <c r="F10506" s="269">
        <v>6.36983360757146E-5</v>
      </c>
    </row>
    <row r="10507" ht="14.25" customHeight="1">
      <c r="A10507" s="267">
        <v>43684.0</v>
      </c>
      <c r="B10507" s="57">
        <v>219.0</v>
      </c>
      <c r="C10507" s="57">
        <v>42.0</v>
      </c>
      <c r="D10507" s="268">
        <v>0.854166666666667</v>
      </c>
      <c r="E10507" s="269">
        <v>0.0</v>
      </c>
      <c r="F10507" s="269">
        <v>6.279694452747336E-5</v>
      </c>
    </row>
    <row r="10508" ht="14.25" customHeight="1">
      <c r="A10508" s="267">
        <v>43684.0</v>
      </c>
      <c r="B10508" s="57">
        <v>219.0</v>
      </c>
      <c r="C10508" s="57">
        <v>43.0</v>
      </c>
      <c r="D10508" s="268">
        <v>0.875</v>
      </c>
      <c r="E10508" s="269">
        <v>0.0</v>
      </c>
      <c r="F10508" s="269">
        <v>6.55011191721971E-5</v>
      </c>
    </row>
    <row r="10509" ht="14.25" customHeight="1">
      <c r="A10509" s="267">
        <v>43684.0</v>
      </c>
      <c r="B10509" s="57">
        <v>219.0</v>
      </c>
      <c r="C10509" s="57">
        <v>44.0</v>
      </c>
      <c r="D10509" s="268">
        <v>0.895833333333333</v>
      </c>
      <c r="E10509" s="269">
        <v>0.0</v>
      </c>
      <c r="F10509" s="269">
        <v>6.329771760982962E-5</v>
      </c>
    </row>
    <row r="10510" ht="14.25" customHeight="1">
      <c r="A10510" s="267">
        <v>43684.0</v>
      </c>
      <c r="B10510" s="57">
        <v>219.0</v>
      </c>
      <c r="C10510" s="57">
        <v>45.0</v>
      </c>
      <c r="D10510" s="268">
        <v>0.916666666666667</v>
      </c>
      <c r="E10510" s="269">
        <v>0.0</v>
      </c>
      <c r="F10510" s="269">
        <v>5.9291532950979645E-5</v>
      </c>
    </row>
    <row r="10511" ht="14.25" customHeight="1">
      <c r="A10511" s="267">
        <v>43684.0</v>
      </c>
      <c r="B10511" s="57">
        <v>219.0</v>
      </c>
      <c r="C10511" s="57">
        <v>46.0</v>
      </c>
      <c r="D10511" s="268">
        <v>0.9375</v>
      </c>
      <c r="E10511" s="269">
        <v>0.0</v>
      </c>
      <c r="F10511" s="269">
        <v>5.5085039059187164E-5</v>
      </c>
    </row>
    <row r="10512" ht="14.25" customHeight="1">
      <c r="A10512" s="267">
        <v>43684.0</v>
      </c>
      <c r="B10512" s="57">
        <v>219.0</v>
      </c>
      <c r="C10512" s="57">
        <v>47.0</v>
      </c>
      <c r="D10512" s="268">
        <v>0.958333333333333</v>
      </c>
      <c r="E10512" s="269">
        <v>0.0</v>
      </c>
      <c r="F10512" s="269">
        <v>4.937622592032595E-5</v>
      </c>
    </row>
    <row r="10513" ht="14.25" customHeight="1">
      <c r="A10513" s="267">
        <v>43684.0</v>
      </c>
      <c r="B10513" s="57">
        <v>219.0</v>
      </c>
      <c r="C10513" s="57">
        <v>48.0</v>
      </c>
      <c r="D10513" s="268">
        <v>0.979166666666667</v>
      </c>
      <c r="E10513" s="269">
        <v>0.0</v>
      </c>
      <c r="F10513" s="269">
        <v>4.3567258164993484E-5</v>
      </c>
    </row>
    <row r="10514" ht="14.25" customHeight="1">
      <c r="A10514" s="267">
        <v>43685.0</v>
      </c>
      <c r="B10514" s="57">
        <v>220.0</v>
      </c>
      <c r="C10514" s="57">
        <v>1.0</v>
      </c>
      <c r="D10514" s="268">
        <v>0.0</v>
      </c>
      <c r="E10514" s="269">
        <v>0.0</v>
      </c>
      <c r="F10514" s="269">
        <v>3.775829040966103E-5</v>
      </c>
    </row>
    <row r="10515" ht="14.25" customHeight="1">
      <c r="A10515" s="267">
        <v>43685.0</v>
      </c>
      <c r="B10515" s="57">
        <v>220.0</v>
      </c>
      <c r="C10515" s="57">
        <v>2.0</v>
      </c>
      <c r="D10515" s="268">
        <v>0.020833333333333332</v>
      </c>
      <c r="E10515" s="269">
        <v>0.0</v>
      </c>
      <c r="F10515" s="269">
        <v>3.3952414983753533E-5</v>
      </c>
    </row>
    <row r="10516" ht="14.25" customHeight="1">
      <c r="A10516" s="267">
        <v>43685.0</v>
      </c>
      <c r="B10516" s="57">
        <v>220.0</v>
      </c>
      <c r="C10516" s="57">
        <v>3.0</v>
      </c>
      <c r="D10516" s="268">
        <v>0.0416666666666667</v>
      </c>
      <c r="E10516" s="269">
        <v>0.0</v>
      </c>
      <c r="F10516" s="269">
        <v>3.124824033902981E-5</v>
      </c>
    </row>
    <row r="10517" ht="14.25" customHeight="1">
      <c r="A10517" s="267">
        <v>43685.0</v>
      </c>
      <c r="B10517" s="57">
        <v>220.0</v>
      </c>
      <c r="C10517" s="57">
        <v>4.0</v>
      </c>
      <c r="D10517" s="268">
        <v>0.0625</v>
      </c>
      <c r="E10517" s="269">
        <v>0.0</v>
      </c>
      <c r="F10517" s="269">
        <v>2.934530262607607E-5</v>
      </c>
    </row>
    <row r="10518" ht="14.25" customHeight="1">
      <c r="A10518" s="267">
        <v>43685.0</v>
      </c>
      <c r="B10518" s="57">
        <v>220.0</v>
      </c>
      <c r="C10518" s="57">
        <v>5.0</v>
      </c>
      <c r="D10518" s="268">
        <v>0.0833333333333333</v>
      </c>
      <c r="E10518" s="269">
        <v>0.0</v>
      </c>
      <c r="F10518" s="269">
        <v>2.7642674146064832E-5</v>
      </c>
    </row>
    <row r="10519" ht="14.25" customHeight="1">
      <c r="A10519" s="267">
        <v>43685.0</v>
      </c>
      <c r="B10519" s="57">
        <v>220.0</v>
      </c>
      <c r="C10519" s="57">
        <v>6.0</v>
      </c>
      <c r="D10519" s="268">
        <v>0.104166666666667</v>
      </c>
      <c r="E10519" s="269">
        <v>0.0</v>
      </c>
      <c r="F10519" s="269">
        <v>2.7342210296651082E-5</v>
      </c>
    </row>
    <row r="10520" ht="14.25" customHeight="1">
      <c r="A10520" s="267">
        <v>43685.0</v>
      </c>
      <c r="B10520" s="57">
        <v>220.0</v>
      </c>
      <c r="C10520" s="57">
        <v>7.0</v>
      </c>
      <c r="D10520" s="268">
        <v>0.125</v>
      </c>
      <c r="E10520" s="269">
        <v>0.0</v>
      </c>
      <c r="F10520" s="269">
        <v>2.684143721429483E-5</v>
      </c>
    </row>
    <row r="10521" ht="14.25" customHeight="1">
      <c r="A10521" s="267">
        <v>43685.0</v>
      </c>
      <c r="B10521" s="57">
        <v>220.0</v>
      </c>
      <c r="C10521" s="57">
        <v>8.0</v>
      </c>
      <c r="D10521" s="268">
        <v>0.145833333333333</v>
      </c>
      <c r="E10521" s="269">
        <v>0.0</v>
      </c>
      <c r="F10521" s="269">
        <v>2.644081874840984E-5</v>
      </c>
    </row>
    <row r="10522" ht="14.25" customHeight="1">
      <c r="A10522" s="267">
        <v>43685.0</v>
      </c>
      <c r="B10522" s="57">
        <v>220.0</v>
      </c>
      <c r="C10522" s="57">
        <v>9.0</v>
      </c>
      <c r="D10522" s="268">
        <v>0.166666666666667</v>
      </c>
      <c r="E10522" s="269">
        <v>2.554080565746993E-8</v>
      </c>
      <c r="F10522" s="269">
        <v>2.644081874840984E-5</v>
      </c>
    </row>
    <row r="10523" ht="14.25" customHeight="1">
      <c r="A10523" s="267">
        <v>43685.0</v>
      </c>
      <c r="B10523" s="57">
        <v>220.0</v>
      </c>
      <c r="C10523" s="57">
        <v>10.0</v>
      </c>
      <c r="D10523" s="268">
        <v>0.1875</v>
      </c>
      <c r="E10523" s="269">
        <v>7.151425584091579E-7</v>
      </c>
      <c r="F10523" s="269">
        <v>2.674128259782358E-5</v>
      </c>
    </row>
    <row r="10524" ht="14.25" customHeight="1">
      <c r="A10524" s="267">
        <v>43685.0</v>
      </c>
      <c r="B10524" s="57">
        <v>220.0</v>
      </c>
      <c r="C10524" s="57">
        <v>11.0</v>
      </c>
      <c r="D10524" s="268">
        <v>0.208333333333333</v>
      </c>
      <c r="E10524" s="269">
        <v>3.5416920788819186E-6</v>
      </c>
      <c r="F10524" s="269">
        <v>2.744236491312233E-5</v>
      </c>
    </row>
    <row r="10525" ht="14.25" customHeight="1">
      <c r="A10525" s="267">
        <v>43685.0</v>
      </c>
      <c r="B10525" s="57">
        <v>220.0</v>
      </c>
      <c r="C10525" s="57">
        <v>12.0</v>
      </c>
      <c r="D10525" s="268">
        <v>0.229166666666667</v>
      </c>
      <c r="E10525" s="269">
        <v>1.0982315065083333E-5</v>
      </c>
      <c r="F10525" s="269">
        <v>2.8443911077834827E-5</v>
      </c>
    </row>
    <row r="10526" ht="14.25" customHeight="1">
      <c r="A10526" s="267">
        <v>43685.0</v>
      </c>
      <c r="B10526" s="57">
        <v>220.0</v>
      </c>
      <c r="C10526" s="57">
        <v>13.0</v>
      </c>
      <c r="D10526" s="268">
        <v>0.25</v>
      </c>
      <c r="E10526" s="269">
        <v>2.6768226956297965E-5</v>
      </c>
      <c r="F10526" s="269">
        <v>3.164885880491481E-5</v>
      </c>
    </row>
    <row r="10527" ht="14.25" customHeight="1">
      <c r="A10527" s="267">
        <v>43685.0</v>
      </c>
      <c r="B10527" s="57">
        <v>220.0</v>
      </c>
      <c r="C10527" s="57">
        <v>14.0</v>
      </c>
      <c r="D10527" s="268">
        <v>0.270833333333333</v>
      </c>
      <c r="E10527" s="269">
        <v>4.802731177367244E-5</v>
      </c>
      <c r="F10527" s="269">
        <v>3.585535269670728E-5</v>
      </c>
    </row>
    <row r="10528" ht="14.25" customHeight="1">
      <c r="A10528" s="267">
        <v>43685.0</v>
      </c>
      <c r="B10528" s="57">
        <v>220.0</v>
      </c>
      <c r="C10528" s="57">
        <v>15.0</v>
      </c>
      <c r="D10528" s="268">
        <v>0.291666666666667</v>
      </c>
      <c r="E10528" s="269">
        <v>7.322178860164406E-5</v>
      </c>
      <c r="F10528" s="269">
        <v>4.046246505438475E-5</v>
      </c>
    </row>
    <row r="10529" ht="14.25" customHeight="1">
      <c r="A10529" s="267">
        <v>43685.0</v>
      </c>
      <c r="B10529" s="57">
        <v>220.0</v>
      </c>
      <c r="C10529" s="57">
        <v>16.0</v>
      </c>
      <c r="D10529" s="268">
        <v>0.3125</v>
      </c>
      <c r="E10529" s="269">
        <v>9.50295551350348E-5</v>
      </c>
      <c r="F10529" s="269">
        <v>4.4668958946177226E-5</v>
      </c>
    </row>
    <row r="10530" ht="14.25" customHeight="1">
      <c r="A10530" s="267">
        <v>43685.0</v>
      </c>
      <c r="B10530" s="57">
        <v>220.0</v>
      </c>
      <c r="C10530" s="57">
        <v>17.0</v>
      </c>
      <c r="D10530" s="268">
        <v>0.333333333333333</v>
      </c>
      <c r="E10530" s="269">
        <v>1.2742882093230224E-4</v>
      </c>
      <c r="F10530" s="269">
        <v>5.017746285209594E-5</v>
      </c>
    </row>
    <row r="10531" ht="14.25" customHeight="1">
      <c r="A10531" s="267">
        <v>43685.0</v>
      </c>
      <c r="B10531" s="57">
        <v>220.0</v>
      </c>
      <c r="C10531" s="57">
        <v>18.0</v>
      </c>
      <c r="D10531" s="268">
        <v>0.354166666666667</v>
      </c>
      <c r="E10531" s="269">
        <v>1.590452092668397E-4</v>
      </c>
      <c r="F10531" s="269">
        <v>5.45842659768309E-5</v>
      </c>
    </row>
    <row r="10532" ht="14.25" customHeight="1">
      <c r="A10532" s="267">
        <v>43685.0</v>
      </c>
      <c r="B10532" s="57">
        <v>220.0</v>
      </c>
      <c r="C10532" s="57">
        <v>19.0</v>
      </c>
      <c r="D10532" s="268">
        <v>0.375</v>
      </c>
      <c r="E10532" s="269">
        <v>1.824021447604992E-4</v>
      </c>
      <c r="F10532" s="269">
        <v>5.598643060742841E-5</v>
      </c>
    </row>
    <row r="10533" ht="14.25" customHeight="1">
      <c r="A10533" s="267">
        <v>43685.0</v>
      </c>
      <c r="B10533" s="57">
        <v>220.0</v>
      </c>
      <c r="C10533" s="57">
        <v>20.0</v>
      </c>
      <c r="D10533" s="268">
        <v>0.395833333333333</v>
      </c>
      <c r="E10533" s="269">
        <v>2.058212930485998E-4</v>
      </c>
      <c r="F10533" s="269">
        <v>5.6186739840370906E-5</v>
      </c>
    </row>
    <row r="10534" ht="14.25" customHeight="1">
      <c r="A10534" s="267">
        <v>43685.0</v>
      </c>
      <c r="B10534" s="57">
        <v>220.0</v>
      </c>
      <c r="C10534" s="57">
        <v>21.0</v>
      </c>
      <c r="D10534" s="268">
        <v>0.416666666666667</v>
      </c>
      <c r="E10534" s="269">
        <v>2.3769763449658048E-4</v>
      </c>
      <c r="F10534" s="269">
        <v>5.5786121374485906E-5</v>
      </c>
    </row>
    <row r="10535" ht="14.25" customHeight="1">
      <c r="A10535" s="267">
        <v>43685.0</v>
      </c>
      <c r="B10535" s="57">
        <v>220.0</v>
      </c>
      <c r="C10535" s="57">
        <v>22.0</v>
      </c>
      <c r="D10535" s="268">
        <v>0.4375</v>
      </c>
      <c r="E10535" s="269">
        <v>2.662870006801985E-4</v>
      </c>
      <c r="F10535" s="269">
        <v>5.298179211329092E-5</v>
      </c>
    </row>
    <row r="10536" ht="14.25" customHeight="1">
      <c r="A10536" s="267">
        <v>43685.0</v>
      </c>
      <c r="B10536" s="57">
        <v>220.0</v>
      </c>
      <c r="C10536" s="57">
        <v>23.0</v>
      </c>
      <c r="D10536" s="268">
        <v>0.458333333333333</v>
      </c>
      <c r="E10536" s="269">
        <v>2.6541433731330587E-4</v>
      </c>
      <c r="F10536" s="269">
        <v>5.398333827800342E-5</v>
      </c>
    </row>
    <row r="10537" ht="14.25" customHeight="1">
      <c r="A10537" s="267">
        <v>43685.0</v>
      </c>
      <c r="B10537" s="57">
        <v>220.0</v>
      </c>
      <c r="C10537" s="57">
        <v>24.0</v>
      </c>
      <c r="D10537" s="268">
        <v>0.479166666666667</v>
      </c>
      <c r="E10537" s="269">
        <v>2.3760525164643562E-4</v>
      </c>
      <c r="F10537" s="269">
        <v>5.3783029045060915E-5</v>
      </c>
    </row>
    <row r="10538" ht="14.25" customHeight="1">
      <c r="A10538" s="267">
        <v>43685.0</v>
      </c>
      <c r="B10538" s="57">
        <v>220.0</v>
      </c>
      <c r="C10538" s="57">
        <v>25.0</v>
      </c>
      <c r="D10538" s="268">
        <v>0.5</v>
      </c>
      <c r="E10538" s="269">
        <v>2.6664915129859576E-4</v>
      </c>
      <c r="F10538" s="269">
        <v>5.538550290860091E-5</v>
      </c>
    </row>
    <row r="10539" ht="14.25" customHeight="1">
      <c r="A10539" s="267">
        <v>43685.0</v>
      </c>
      <c r="B10539" s="57">
        <v>220.0</v>
      </c>
      <c r="C10539" s="57">
        <v>26.0</v>
      </c>
      <c r="D10539" s="268">
        <v>0.520833333333333</v>
      </c>
      <c r="E10539" s="269">
        <v>2.753338440937313E-4</v>
      </c>
      <c r="F10539" s="269">
        <v>5.6387049073313414E-5</v>
      </c>
    </row>
    <row r="10540" ht="14.25" customHeight="1">
      <c r="A10540" s="267">
        <v>43685.0</v>
      </c>
      <c r="B10540" s="57">
        <v>220.0</v>
      </c>
      <c r="C10540" s="57">
        <v>27.0</v>
      </c>
      <c r="D10540" s="268">
        <v>0.541666666666667</v>
      </c>
      <c r="E10540" s="269">
        <v>2.681799881662305E-4</v>
      </c>
      <c r="F10540" s="269">
        <v>5.428380212741717E-5</v>
      </c>
    </row>
    <row r="10541" ht="14.25" customHeight="1">
      <c r="A10541" s="267">
        <v>43685.0</v>
      </c>
      <c r="B10541" s="57">
        <v>220.0</v>
      </c>
      <c r="C10541" s="57">
        <v>28.0</v>
      </c>
      <c r="D10541" s="268">
        <v>0.5625</v>
      </c>
      <c r="E10541" s="269">
        <v>2.7537419908340145E-4</v>
      </c>
      <c r="F10541" s="269">
        <v>5.188009133210718E-5</v>
      </c>
    </row>
    <row r="10542" ht="14.25" customHeight="1">
      <c r="A10542" s="267">
        <v>43685.0</v>
      </c>
      <c r="B10542" s="57">
        <v>220.0</v>
      </c>
      <c r="C10542" s="57">
        <v>29.0</v>
      </c>
      <c r="D10542" s="268">
        <v>0.583333333333333</v>
      </c>
      <c r="E10542" s="269">
        <v>2.497468849317707E-4</v>
      </c>
      <c r="F10542" s="269">
        <v>5.0578081317980936E-5</v>
      </c>
    </row>
    <row r="10543" ht="14.25" customHeight="1">
      <c r="A10543" s="267">
        <v>43685.0</v>
      </c>
      <c r="B10543" s="57">
        <v>220.0</v>
      </c>
      <c r="C10543" s="57">
        <v>30.0</v>
      </c>
      <c r="D10543" s="268">
        <v>0.604166666666667</v>
      </c>
      <c r="E10543" s="269">
        <v>2.45389279785498E-4</v>
      </c>
      <c r="F10543" s="269">
        <v>5.0578081317980936E-5</v>
      </c>
    </row>
    <row r="10544" ht="14.25" customHeight="1">
      <c r="A10544" s="267">
        <v>43685.0</v>
      </c>
      <c r="B10544" s="57">
        <v>220.0</v>
      </c>
      <c r="C10544" s="57">
        <v>31.0</v>
      </c>
      <c r="D10544" s="268">
        <v>0.625</v>
      </c>
      <c r="E10544" s="269">
        <v>2.2609221654052567E-4</v>
      </c>
      <c r="F10544" s="269">
        <v>5.188009133210718E-5</v>
      </c>
    </row>
    <row r="10545" ht="14.25" customHeight="1">
      <c r="A10545" s="267">
        <v>43685.0</v>
      </c>
      <c r="B10545" s="57">
        <v>220.0</v>
      </c>
      <c r="C10545" s="57">
        <v>32.0</v>
      </c>
      <c r="D10545" s="268">
        <v>0.645833333333333</v>
      </c>
      <c r="E10545" s="269">
        <v>1.8047961793016476E-4</v>
      </c>
      <c r="F10545" s="269">
        <v>5.1980245948578425E-5</v>
      </c>
    </row>
    <row r="10546" ht="14.25" customHeight="1">
      <c r="A10546" s="267">
        <v>43685.0</v>
      </c>
      <c r="B10546" s="57">
        <v>220.0</v>
      </c>
      <c r="C10546" s="57">
        <v>33.0</v>
      </c>
      <c r="D10546" s="268">
        <v>0.666666666666667</v>
      </c>
      <c r="E10546" s="269">
        <v>1.41026658224336E-4</v>
      </c>
      <c r="F10546" s="269">
        <v>5.408349289447466E-5</v>
      </c>
    </row>
    <row r="10547" ht="14.25" customHeight="1">
      <c r="A10547" s="267">
        <v>43685.0</v>
      </c>
      <c r="B10547" s="57">
        <v>220.0</v>
      </c>
      <c r="C10547" s="57">
        <v>34.0</v>
      </c>
      <c r="D10547" s="268">
        <v>0.6875</v>
      </c>
      <c r="E10547" s="269">
        <v>1.1233624986359978E-4</v>
      </c>
      <c r="F10547" s="269">
        <v>5.748874985449714E-5</v>
      </c>
    </row>
    <row r="10548" ht="14.25" customHeight="1">
      <c r="A10548" s="267">
        <v>43685.0</v>
      </c>
      <c r="B10548" s="57">
        <v>220.0</v>
      </c>
      <c r="C10548" s="57">
        <v>35.0</v>
      </c>
      <c r="D10548" s="268">
        <v>0.708333333333333</v>
      </c>
      <c r="E10548" s="269">
        <v>8.53022925616354E-5</v>
      </c>
      <c r="F10548" s="269">
        <v>6.46998822404271E-5</v>
      </c>
    </row>
    <row r="10549" ht="14.25" customHeight="1">
      <c r="A10549" s="267">
        <v>43685.0</v>
      </c>
      <c r="B10549" s="57">
        <v>220.0</v>
      </c>
      <c r="C10549" s="57">
        <v>36.0</v>
      </c>
      <c r="D10549" s="268">
        <v>0.729166666666667</v>
      </c>
      <c r="E10549" s="269">
        <v>5.686165032156961E-5</v>
      </c>
      <c r="F10549" s="269">
        <v>6.61020468710246E-5</v>
      </c>
    </row>
    <row r="10550" ht="14.25" customHeight="1">
      <c r="A10550" s="267">
        <v>43685.0</v>
      </c>
      <c r="B10550" s="57">
        <v>220.0</v>
      </c>
      <c r="C10550" s="57">
        <v>37.0</v>
      </c>
      <c r="D10550" s="268">
        <v>0.75</v>
      </c>
      <c r="E10550" s="269">
        <v>3.78443246804067E-5</v>
      </c>
      <c r="F10550" s="269">
        <v>6.700343841926584E-5</v>
      </c>
    </row>
    <row r="10551" ht="14.25" customHeight="1">
      <c r="A10551" s="267">
        <v>43685.0</v>
      </c>
      <c r="B10551" s="57">
        <v>220.0</v>
      </c>
      <c r="C10551" s="57">
        <v>38.0</v>
      </c>
      <c r="D10551" s="268">
        <v>0.770833333333333</v>
      </c>
      <c r="E10551" s="269">
        <v>1.9198562770034588E-5</v>
      </c>
      <c r="F10551" s="269">
        <v>6.890637613221959E-5</v>
      </c>
    </row>
    <row r="10552" ht="14.25" customHeight="1">
      <c r="A10552" s="267">
        <v>43685.0</v>
      </c>
      <c r="B10552" s="57">
        <v>220.0</v>
      </c>
      <c r="C10552" s="57">
        <v>39.0</v>
      </c>
      <c r="D10552" s="268">
        <v>0.791666666666667</v>
      </c>
      <c r="E10552" s="269">
        <v>7.050756821985732E-6</v>
      </c>
      <c r="F10552" s="269">
        <v>6.660281995338085E-5</v>
      </c>
    </row>
    <row r="10553" ht="14.25" customHeight="1">
      <c r="A10553" s="267">
        <v>43685.0</v>
      </c>
      <c r="B10553" s="57">
        <v>220.0</v>
      </c>
      <c r="C10553" s="57">
        <v>40.0</v>
      </c>
      <c r="D10553" s="268">
        <v>0.8125</v>
      </c>
      <c r="E10553" s="269">
        <v>4.994616409342142E-7</v>
      </c>
      <c r="F10553" s="269">
        <v>6.620220148749584E-5</v>
      </c>
    </row>
    <row r="10554" ht="14.25" customHeight="1">
      <c r="A10554" s="267">
        <v>43685.0</v>
      </c>
      <c r="B10554" s="57">
        <v>220.0</v>
      </c>
      <c r="C10554" s="57">
        <v>41.0</v>
      </c>
      <c r="D10554" s="268">
        <v>0.833333333333333</v>
      </c>
      <c r="E10554" s="269">
        <v>4.93217989100293E-9</v>
      </c>
      <c r="F10554" s="269">
        <v>6.520065532278334E-5</v>
      </c>
    </row>
    <row r="10555" ht="14.25" customHeight="1">
      <c r="A10555" s="267">
        <v>43685.0</v>
      </c>
      <c r="B10555" s="57">
        <v>220.0</v>
      </c>
      <c r="C10555" s="57">
        <v>42.0</v>
      </c>
      <c r="D10555" s="268">
        <v>0.854166666666667</v>
      </c>
      <c r="E10555" s="269">
        <v>0.0</v>
      </c>
      <c r="F10555" s="269">
        <v>6.540096455572584E-5</v>
      </c>
    </row>
    <row r="10556" ht="14.25" customHeight="1">
      <c r="A10556" s="267">
        <v>43685.0</v>
      </c>
      <c r="B10556" s="57">
        <v>220.0</v>
      </c>
      <c r="C10556" s="57">
        <v>43.0</v>
      </c>
      <c r="D10556" s="268">
        <v>0.875</v>
      </c>
      <c r="E10556" s="269">
        <v>0.0</v>
      </c>
      <c r="F10556" s="269">
        <v>6.800498458397833E-5</v>
      </c>
    </row>
    <row r="10557" ht="14.25" customHeight="1">
      <c r="A10557" s="267">
        <v>43685.0</v>
      </c>
      <c r="B10557" s="57">
        <v>220.0</v>
      </c>
      <c r="C10557" s="57">
        <v>44.0</v>
      </c>
      <c r="D10557" s="268">
        <v>0.895833333333333</v>
      </c>
      <c r="E10557" s="269">
        <v>0.0</v>
      </c>
      <c r="F10557" s="269">
        <v>6.53008099392546E-5</v>
      </c>
    </row>
    <row r="10558" ht="14.25" customHeight="1">
      <c r="A10558" s="267">
        <v>43685.0</v>
      </c>
      <c r="B10558" s="57">
        <v>220.0</v>
      </c>
      <c r="C10558" s="57">
        <v>45.0</v>
      </c>
      <c r="D10558" s="268">
        <v>0.916666666666667</v>
      </c>
      <c r="E10558" s="269">
        <v>0.0</v>
      </c>
      <c r="F10558" s="269">
        <v>6.179539836276087E-5</v>
      </c>
    </row>
    <row r="10559" ht="14.25" customHeight="1">
      <c r="A10559" s="267">
        <v>43685.0</v>
      </c>
      <c r="B10559" s="57">
        <v>220.0</v>
      </c>
      <c r="C10559" s="57">
        <v>46.0</v>
      </c>
      <c r="D10559" s="268">
        <v>0.9375</v>
      </c>
      <c r="E10559" s="269">
        <v>0.0</v>
      </c>
      <c r="F10559" s="269">
        <v>5.6286894456842146E-5</v>
      </c>
    </row>
    <row r="10560" ht="14.25" customHeight="1">
      <c r="A10560" s="267">
        <v>43685.0</v>
      </c>
      <c r="B10560" s="57">
        <v>220.0</v>
      </c>
      <c r="C10560" s="57">
        <v>47.0</v>
      </c>
      <c r="D10560" s="268">
        <v>0.958333333333333</v>
      </c>
      <c r="E10560" s="269">
        <v>0.0</v>
      </c>
      <c r="F10560" s="269">
        <v>4.92760713038547E-5</v>
      </c>
    </row>
    <row r="10561" ht="14.25" customHeight="1">
      <c r="A10561" s="267">
        <v>43685.0</v>
      </c>
      <c r="B10561" s="57">
        <v>220.0</v>
      </c>
      <c r="C10561" s="57">
        <v>48.0</v>
      </c>
      <c r="D10561" s="268">
        <v>0.979166666666667</v>
      </c>
      <c r="E10561" s="269">
        <v>0.0</v>
      </c>
      <c r="F10561" s="269">
        <v>4.246555738380974E-5</v>
      </c>
    </row>
    <row r="10562" ht="14.25" customHeight="1">
      <c r="A10562" s="267">
        <v>43686.0</v>
      </c>
      <c r="B10562" s="57">
        <v>221.0</v>
      </c>
      <c r="C10562" s="57">
        <v>1.0</v>
      </c>
      <c r="D10562" s="268">
        <v>0.0</v>
      </c>
      <c r="E10562" s="269">
        <v>0.0</v>
      </c>
      <c r="F10562" s="269">
        <v>3.725751732730477E-5</v>
      </c>
    </row>
    <row r="10563" ht="14.25" customHeight="1">
      <c r="A10563" s="267">
        <v>43686.0</v>
      </c>
      <c r="B10563" s="57">
        <v>221.0</v>
      </c>
      <c r="C10563" s="57">
        <v>2.0</v>
      </c>
      <c r="D10563" s="268">
        <v>0.020833333333333332</v>
      </c>
      <c r="E10563" s="269">
        <v>0.0</v>
      </c>
      <c r="F10563" s="269">
        <v>3.405256960022479E-5</v>
      </c>
    </row>
    <row r="10564" ht="14.25" customHeight="1">
      <c r="A10564" s="267">
        <v>43686.0</v>
      </c>
      <c r="B10564" s="57">
        <v>221.0</v>
      </c>
      <c r="C10564" s="57">
        <v>3.0</v>
      </c>
      <c r="D10564" s="268">
        <v>0.0416666666666667</v>
      </c>
      <c r="E10564" s="269">
        <v>0.0</v>
      </c>
      <c r="F10564" s="269">
        <v>3.054715802373107E-5</v>
      </c>
    </row>
    <row r="10565" ht="14.25" customHeight="1">
      <c r="A10565" s="267">
        <v>43686.0</v>
      </c>
      <c r="B10565" s="57">
        <v>221.0</v>
      </c>
      <c r="C10565" s="57">
        <v>4.0</v>
      </c>
      <c r="D10565" s="268">
        <v>0.0625</v>
      </c>
      <c r="E10565" s="269">
        <v>0.0</v>
      </c>
      <c r="F10565" s="269">
        <v>2.8644220310777324E-5</v>
      </c>
    </row>
    <row r="10566" ht="14.25" customHeight="1">
      <c r="A10566" s="267">
        <v>43686.0</v>
      </c>
      <c r="B10566" s="57">
        <v>221.0</v>
      </c>
      <c r="C10566" s="57">
        <v>5.0</v>
      </c>
      <c r="D10566" s="268">
        <v>0.0833333333333333</v>
      </c>
      <c r="E10566" s="269">
        <v>0.0</v>
      </c>
      <c r="F10566" s="269">
        <v>2.7943137995478576E-5</v>
      </c>
    </row>
    <row r="10567" ht="14.25" customHeight="1">
      <c r="A10567" s="267">
        <v>43686.0</v>
      </c>
      <c r="B10567" s="57">
        <v>221.0</v>
      </c>
      <c r="C10567" s="57">
        <v>6.0</v>
      </c>
      <c r="D10567" s="268">
        <v>0.104166666666667</v>
      </c>
      <c r="E10567" s="269">
        <v>0.0</v>
      </c>
      <c r="F10567" s="269">
        <v>2.704174644723733E-5</v>
      </c>
    </row>
    <row r="10568" ht="14.25" customHeight="1">
      <c r="A10568" s="267">
        <v>43686.0</v>
      </c>
      <c r="B10568" s="57">
        <v>221.0</v>
      </c>
      <c r="C10568" s="57">
        <v>7.0</v>
      </c>
      <c r="D10568" s="268">
        <v>0.125</v>
      </c>
      <c r="E10568" s="269">
        <v>0.0</v>
      </c>
      <c r="F10568" s="269">
        <v>2.6340664131938587E-5</v>
      </c>
    </row>
    <row r="10569" ht="14.25" customHeight="1">
      <c r="A10569" s="267">
        <v>43686.0</v>
      </c>
      <c r="B10569" s="57">
        <v>221.0</v>
      </c>
      <c r="C10569" s="57">
        <v>8.0</v>
      </c>
      <c r="D10569" s="268">
        <v>0.145833333333333</v>
      </c>
      <c r="E10569" s="269">
        <v>0.0</v>
      </c>
      <c r="F10569" s="269">
        <v>2.604020028252484E-5</v>
      </c>
    </row>
    <row r="10570" ht="14.25" customHeight="1">
      <c r="A10570" s="267">
        <v>43686.0</v>
      </c>
      <c r="B10570" s="57">
        <v>221.0</v>
      </c>
      <c r="C10570" s="57">
        <v>9.0</v>
      </c>
      <c r="D10570" s="268">
        <v>0.166666666666667</v>
      </c>
      <c r="E10570" s="269">
        <v>0.0</v>
      </c>
      <c r="F10570" s="269">
        <v>2.614035489899609E-5</v>
      </c>
    </row>
    <row r="10571" ht="14.25" customHeight="1">
      <c r="A10571" s="267">
        <v>43686.0</v>
      </c>
      <c r="B10571" s="57">
        <v>221.0</v>
      </c>
      <c r="C10571" s="57">
        <v>10.0</v>
      </c>
      <c r="D10571" s="268">
        <v>0.1875</v>
      </c>
      <c r="E10571" s="269">
        <v>8.173057810390377E-7</v>
      </c>
      <c r="F10571" s="269">
        <v>2.6340664131938587E-5</v>
      </c>
    </row>
    <row r="10572" ht="14.25" customHeight="1">
      <c r="A10572" s="267">
        <v>43686.0</v>
      </c>
      <c r="B10572" s="57">
        <v>221.0</v>
      </c>
      <c r="C10572" s="57">
        <v>11.0</v>
      </c>
      <c r="D10572" s="268">
        <v>0.208333333333333</v>
      </c>
      <c r="E10572" s="269">
        <v>5.899926106875554E-6</v>
      </c>
      <c r="F10572" s="269">
        <v>2.7141901063708585E-5</v>
      </c>
    </row>
    <row r="10573" ht="14.25" customHeight="1">
      <c r="A10573" s="267">
        <v>43686.0</v>
      </c>
      <c r="B10573" s="57">
        <v>221.0</v>
      </c>
      <c r="C10573" s="57">
        <v>12.0</v>
      </c>
      <c r="D10573" s="268">
        <v>0.229166666666667</v>
      </c>
      <c r="E10573" s="269">
        <v>1.467189651669906E-5</v>
      </c>
      <c r="F10573" s="269">
        <v>2.8544065694306077E-5</v>
      </c>
    </row>
    <row r="10574" ht="14.25" customHeight="1">
      <c r="A10574" s="267">
        <v>43686.0</v>
      </c>
      <c r="B10574" s="57">
        <v>221.0</v>
      </c>
      <c r="C10574" s="57">
        <v>13.0</v>
      </c>
      <c r="D10574" s="268">
        <v>0.25</v>
      </c>
      <c r="E10574" s="269">
        <v>2.9599694079033457E-5</v>
      </c>
      <c r="F10574" s="269">
        <v>3.0346848790788564E-5</v>
      </c>
    </row>
    <row r="10575" ht="14.25" customHeight="1">
      <c r="A10575" s="267">
        <v>43686.0</v>
      </c>
      <c r="B10575" s="57">
        <v>221.0</v>
      </c>
      <c r="C10575" s="57">
        <v>14.0</v>
      </c>
      <c r="D10575" s="268">
        <v>0.270833333333333</v>
      </c>
      <c r="E10575" s="269">
        <v>5.018574702091146E-5</v>
      </c>
      <c r="F10575" s="269">
        <v>3.465349729905229E-5</v>
      </c>
    </row>
    <row r="10576" ht="14.25" customHeight="1">
      <c r="A10576" s="267">
        <v>43686.0</v>
      </c>
      <c r="B10576" s="57">
        <v>221.0</v>
      </c>
      <c r="C10576" s="57">
        <v>15.0</v>
      </c>
      <c r="D10576" s="268">
        <v>0.291666666666667</v>
      </c>
      <c r="E10576" s="269">
        <v>7.012524106843447E-5</v>
      </c>
      <c r="F10576" s="269">
        <v>3.976138273908601E-5</v>
      </c>
    </row>
    <row r="10577" ht="14.25" customHeight="1">
      <c r="A10577" s="267">
        <v>43686.0</v>
      </c>
      <c r="B10577" s="57">
        <v>221.0</v>
      </c>
      <c r="C10577" s="57">
        <v>16.0</v>
      </c>
      <c r="D10577" s="268">
        <v>0.3125</v>
      </c>
      <c r="E10577" s="269">
        <v>8.952060239313942E-5</v>
      </c>
      <c r="F10577" s="269">
        <v>4.446864971323474E-5</v>
      </c>
    </row>
    <row r="10578" ht="14.25" customHeight="1">
      <c r="A10578" s="267">
        <v>43686.0</v>
      </c>
      <c r="B10578" s="57">
        <v>221.0</v>
      </c>
      <c r="C10578" s="57">
        <v>17.0</v>
      </c>
      <c r="D10578" s="268">
        <v>0.333333333333333</v>
      </c>
      <c r="E10578" s="269">
        <v>1.1702848487847138E-4</v>
      </c>
      <c r="F10578" s="269">
        <v>4.8274525139142206E-5</v>
      </c>
    </row>
    <row r="10579" ht="14.25" customHeight="1">
      <c r="A10579" s="267">
        <v>43686.0</v>
      </c>
      <c r="B10579" s="57">
        <v>221.0</v>
      </c>
      <c r="C10579" s="57">
        <v>18.0</v>
      </c>
      <c r="D10579" s="268">
        <v>0.354166666666667</v>
      </c>
      <c r="E10579" s="269">
        <v>1.5014558350584842E-4</v>
      </c>
      <c r="F10579" s="269">
        <v>5.3282255962704675E-5</v>
      </c>
    </row>
    <row r="10580" ht="14.25" customHeight="1">
      <c r="A10580" s="267">
        <v>43686.0</v>
      </c>
      <c r="B10580" s="57">
        <v>221.0</v>
      </c>
      <c r="C10580" s="57">
        <v>19.0</v>
      </c>
      <c r="D10580" s="268">
        <v>0.375</v>
      </c>
      <c r="E10580" s="269">
        <v>1.7971820982170826E-4</v>
      </c>
      <c r="F10580" s="269">
        <v>5.308194672976218E-5</v>
      </c>
    </row>
    <row r="10581" ht="14.25" customHeight="1">
      <c r="A10581" s="267">
        <v>43686.0</v>
      </c>
      <c r="B10581" s="57">
        <v>221.0</v>
      </c>
      <c r="C10581" s="57">
        <v>20.0</v>
      </c>
      <c r="D10581" s="268">
        <v>0.395833333333333</v>
      </c>
      <c r="E10581" s="269">
        <v>1.9965609807298378E-4</v>
      </c>
      <c r="F10581" s="269">
        <v>5.218055518152093E-5</v>
      </c>
    </row>
    <row r="10582" ht="14.25" customHeight="1">
      <c r="A10582" s="267">
        <v>43686.0</v>
      </c>
      <c r="B10582" s="57">
        <v>221.0</v>
      </c>
      <c r="C10582" s="57">
        <v>21.0</v>
      </c>
      <c r="D10582" s="268">
        <v>0.416666666666667</v>
      </c>
      <c r="E10582" s="269">
        <v>2.2133196472365926E-4</v>
      </c>
      <c r="F10582" s="269">
        <v>5.1479472866222185E-5</v>
      </c>
    </row>
    <row r="10583" ht="14.25" customHeight="1">
      <c r="A10583" s="267">
        <v>43686.0</v>
      </c>
      <c r="B10583" s="57">
        <v>221.0</v>
      </c>
      <c r="C10583" s="57">
        <v>22.0</v>
      </c>
      <c r="D10583" s="268">
        <v>0.4375</v>
      </c>
      <c r="E10583" s="269">
        <v>2.3257036231265119E-4</v>
      </c>
      <c r="F10583" s="269">
        <v>5.037777208503844E-5</v>
      </c>
    </row>
    <row r="10584" ht="14.25" customHeight="1">
      <c r="A10584" s="267">
        <v>43686.0</v>
      </c>
      <c r="B10584" s="57">
        <v>221.0</v>
      </c>
      <c r="C10584" s="57">
        <v>23.0</v>
      </c>
      <c r="D10584" s="268">
        <v>0.458333333333333</v>
      </c>
      <c r="E10584" s="269">
        <v>2.3641964768952316E-4</v>
      </c>
      <c r="F10584" s="269">
        <v>5.08785451673947E-5</v>
      </c>
    </row>
    <row r="10585" ht="14.25" customHeight="1">
      <c r="A10585" s="267">
        <v>43686.0</v>
      </c>
      <c r="B10585" s="57">
        <v>221.0</v>
      </c>
      <c r="C10585" s="57">
        <v>24.0</v>
      </c>
      <c r="D10585" s="268">
        <v>0.479166666666667</v>
      </c>
      <c r="E10585" s="269">
        <v>2.444088255857231E-4</v>
      </c>
      <c r="F10585" s="269">
        <v>4.9977153619153456E-5</v>
      </c>
    </row>
    <row r="10586" ht="14.25" customHeight="1">
      <c r="A10586" s="267">
        <v>43686.0</v>
      </c>
      <c r="B10586" s="57">
        <v>221.0</v>
      </c>
      <c r="C10586" s="57">
        <v>25.0</v>
      </c>
      <c r="D10586" s="268">
        <v>0.5</v>
      </c>
      <c r="E10586" s="269">
        <v>2.3569157907583186E-4</v>
      </c>
      <c r="F10586" s="269">
        <v>5.1078854400337184E-5</v>
      </c>
    </row>
    <row r="10587" ht="14.25" customHeight="1">
      <c r="A10587" s="267">
        <v>43686.0</v>
      </c>
      <c r="B10587" s="57">
        <v>221.0</v>
      </c>
      <c r="C10587" s="57">
        <v>26.0</v>
      </c>
      <c r="D10587" s="268">
        <v>0.520833333333333</v>
      </c>
      <c r="E10587" s="269">
        <v>2.4501143773183564E-4</v>
      </c>
      <c r="F10587" s="269">
        <v>4.987699900268219E-5</v>
      </c>
    </row>
    <row r="10588" ht="14.25" customHeight="1">
      <c r="A10588" s="267">
        <v>43686.0</v>
      </c>
      <c r="B10588" s="57">
        <v>221.0</v>
      </c>
      <c r="C10588" s="57">
        <v>27.0</v>
      </c>
      <c r="D10588" s="268">
        <v>0.541666666666667</v>
      </c>
      <c r="E10588" s="269">
        <v>2.393806232554539E-4</v>
      </c>
      <c r="F10588" s="269">
        <v>4.8975607454440954E-5</v>
      </c>
    </row>
    <row r="10589" ht="14.25" customHeight="1">
      <c r="A10589" s="267">
        <v>43686.0</v>
      </c>
      <c r="B10589" s="57">
        <v>221.0</v>
      </c>
      <c r="C10589" s="57">
        <v>28.0</v>
      </c>
      <c r="D10589" s="268">
        <v>0.5625</v>
      </c>
      <c r="E10589" s="269">
        <v>2.258372158371198E-4</v>
      </c>
      <c r="F10589" s="269">
        <v>4.70726697414872E-5</v>
      </c>
    </row>
    <row r="10590" ht="14.25" customHeight="1">
      <c r="A10590" s="267">
        <v>43686.0</v>
      </c>
      <c r="B10590" s="57">
        <v>221.0</v>
      </c>
      <c r="C10590" s="57">
        <v>29.0</v>
      </c>
      <c r="D10590" s="268">
        <v>0.583333333333333</v>
      </c>
      <c r="E10590" s="269">
        <v>2.0965860351748855E-4</v>
      </c>
      <c r="F10590" s="269">
        <v>4.6271432809717215E-5</v>
      </c>
    </row>
    <row r="10591" ht="14.25" customHeight="1">
      <c r="A10591" s="267">
        <v>43686.0</v>
      </c>
      <c r="B10591" s="57">
        <v>221.0</v>
      </c>
      <c r="C10591" s="57">
        <v>30.0</v>
      </c>
      <c r="D10591" s="268">
        <v>0.604166666666667</v>
      </c>
      <c r="E10591" s="269">
        <v>1.962724853571764E-4</v>
      </c>
      <c r="F10591" s="269">
        <v>4.526988664500473E-5</v>
      </c>
    </row>
    <row r="10592" ht="14.25" customHeight="1">
      <c r="A10592" s="267">
        <v>43686.0</v>
      </c>
      <c r="B10592" s="57">
        <v>221.0</v>
      </c>
      <c r="C10592" s="57">
        <v>31.0</v>
      </c>
      <c r="D10592" s="268">
        <v>0.625</v>
      </c>
      <c r="E10592" s="269">
        <v>1.678710509266283E-4</v>
      </c>
      <c r="F10592" s="269">
        <v>4.6171278193245975E-5</v>
      </c>
    </row>
    <row r="10593" ht="14.25" customHeight="1">
      <c r="A10593" s="267">
        <v>43686.0</v>
      </c>
      <c r="B10593" s="57">
        <v>221.0</v>
      </c>
      <c r="C10593" s="57">
        <v>32.0</v>
      </c>
      <c r="D10593" s="268">
        <v>0.645833333333333</v>
      </c>
      <c r="E10593" s="269">
        <v>1.4128855715938107E-4</v>
      </c>
      <c r="F10593" s="269">
        <v>4.8474834372084706E-5</v>
      </c>
    </row>
    <row r="10594" ht="14.25" customHeight="1">
      <c r="A10594" s="267">
        <v>43686.0</v>
      </c>
      <c r="B10594" s="57">
        <v>221.0</v>
      </c>
      <c r="C10594" s="57">
        <v>33.0</v>
      </c>
      <c r="D10594" s="268">
        <v>0.666666666666667</v>
      </c>
      <c r="E10594" s="269">
        <v>1.1462735219046222E-4</v>
      </c>
      <c r="F10594" s="269">
        <v>5.097869978386593E-5</v>
      </c>
    </row>
    <row r="10595" ht="14.25" customHeight="1">
      <c r="A10595" s="267">
        <v>43686.0</v>
      </c>
      <c r="B10595" s="57">
        <v>221.0</v>
      </c>
      <c r="C10595" s="57">
        <v>34.0</v>
      </c>
      <c r="D10595" s="268">
        <v>0.6875</v>
      </c>
      <c r="E10595" s="269">
        <v>9.157888294404994E-5</v>
      </c>
      <c r="F10595" s="269">
        <v>5.5786121374485906E-5</v>
      </c>
    </row>
    <row r="10596" ht="14.25" customHeight="1">
      <c r="A10596" s="267">
        <v>43686.0</v>
      </c>
      <c r="B10596" s="57">
        <v>221.0</v>
      </c>
      <c r="C10596" s="57">
        <v>35.0</v>
      </c>
      <c r="D10596" s="268">
        <v>0.708333333333333</v>
      </c>
      <c r="E10596" s="269">
        <v>7.188680939396614E-5</v>
      </c>
      <c r="F10596" s="269">
        <v>6.429926377454211E-5</v>
      </c>
    </row>
    <row r="10597" ht="14.25" customHeight="1">
      <c r="A10597" s="267">
        <v>43686.0</v>
      </c>
      <c r="B10597" s="57">
        <v>221.0</v>
      </c>
      <c r="C10597" s="57">
        <v>36.0</v>
      </c>
      <c r="D10597" s="268">
        <v>0.729166666666667</v>
      </c>
      <c r="E10597" s="269">
        <v>5.297446185605806E-5</v>
      </c>
      <c r="F10597" s="269">
        <v>6.730390226867957E-5</v>
      </c>
    </row>
    <row r="10598" ht="14.25" customHeight="1">
      <c r="A10598" s="267">
        <v>43686.0</v>
      </c>
      <c r="B10598" s="57">
        <v>221.0</v>
      </c>
      <c r="C10598" s="57">
        <v>37.0</v>
      </c>
      <c r="D10598" s="268">
        <v>0.75</v>
      </c>
      <c r="E10598" s="269">
        <v>3.62870402794859E-5</v>
      </c>
      <c r="F10598" s="269">
        <v>6.680312918632335E-5</v>
      </c>
    </row>
    <row r="10599" ht="14.25" customHeight="1">
      <c r="A10599" s="267">
        <v>43686.0</v>
      </c>
      <c r="B10599" s="57">
        <v>221.0</v>
      </c>
      <c r="C10599" s="57">
        <v>38.0</v>
      </c>
      <c r="D10599" s="268">
        <v>0.770833333333333</v>
      </c>
      <c r="E10599" s="269">
        <v>2.023029266886109E-5</v>
      </c>
      <c r="F10599" s="269">
        <v>6.810513920044957E-5</v>
      </c>
    </row>
    <row r="10600" ht="14.25" customHeight="1">
      <c r="A10600" s="267">
        <v>43686.0</v>
      </c>
      <c r="B10600" s="57">
        <v>221.0</v>
      </c>
      <c r="C10600" s="57">
        <v>39.0</v>
      </c>
      <c r="D10600" s="268">
        <v>0.791666666666667</v>
      </c>
      <c r="E10600" s="269">
        <v>8.903377921119959E-6</v>
      </c>
      <c r="F10600" s="269">
        <v>6.660281995338085E-5</v>
      </c>
    </row>
    <row r="10601" ht="14.25" customHeight="1">
      <c r="A10601" s="267">
        <v>43686.0</v>
      </c>
      <c r="B10601" s="57">
        <v>221.0</v>
      </c>
      <c r="C10601" s="57">
        <v>40.0</v>
      </c>
      <c r="D10601" s="268">
        <v>0.8125</v>
      </c>
      <c r="E10601" s="269">
        <v>6.854832497951919E-7</v>
      </c>
      <c r="F10601" s="269">
        <v>6.540096455572584E-5</v>
      </c>
    </row>
    <row r="10602" ht="14.25" customHeight="1">
      <c r="A10602" s="267">
        <v>43686.0</v>
      </c>
      <c r="B10602" s="57">
        <v>221.0</v>
      </c>
      <c r="C10602" s="57">
        <v>41.0</v>
      </c>
      <c r="D10602" s="268">
        <v>0.833333333333333</v>
      </c>
      <c r="E10602" s="269">
        <v>1.553636665665923E-8</v>
      </c>
      <c r="F10602" s="269">
        <v>6.540096455572584E-5</v>
      </c>
    </row>
    <row r="10603" ht="14.25" customHeight="1">
      <c r="A10603" s="267">
        <v>43686.0</v>
      </c>
      <c r="B10603" s="57">
        <v>221.0</v>
      </c>
      <c r="C10603" s="57">
        <v>42.0</v>
      </c>
      <c r="D10603" s="268">
        <v>0.854166666666667</v>
      </c>
      <c r="E10603" s="269">
        <v>0.0</v>
      </c>
      <c r="F10603" s="269">
        <v>6.46998822404271E-5</v>
      </c>
    </row>
    <row r="10604" ht="14.25" customHeight="1">
      <c r="A10604" s="267">
        <v>43686.0</v>
      </c>
      <c r="B10604" s="57">
        <v>221.0</v>
      </c>
      <c r="C10604" s="57">
        <v>43.0</v>
      </c>
      <c r="D10604" s="268">
        <v>0.875</v>
      </c>
      <c r="E10604" s="269">
        <v>0.0</v>
      </c>
      <c r="F10604" s="269">
        <v>6.520065532278334E-5</v>
      </c>
    </row>
    <row r="10605" ht="14.25" customHeight="1">
      <c r="A10605" s="267">
        <v>43686.0</v>
      </c>
      <c r="B10605" s="57">
        <v>221.0</v>
      </c>
      <c r="C10605" s="57">
        <v>44.0</v>
      </c>
      <c r="D10605" s="268">
        <v>0.895833333333333</v>
      </c>
      <c r="E10605" s="269">
        <v>0.0</v>
      </c>
      <c r="F10605" s="269">
        <v>6.36983360757146E-5</v>
      </c>
    </row>
    <row r="10606" ht="14.25" customHeight="1">
      <c r="A10606" s="267">
        <v>43686.0</v>
      </c>
      <c r="B10606" s="57">
        <v>221.0</v>
      </c>
      <c r="C10606" s="57">
        <v>45.0</v>
      </c>
      <c r="D10606" s="268">
        <v>0.916666666666667</v>
      </c>
      <c r="E10606" s="269">
        <v>0.0</v>
      </c>
      <c r="F10606" s="269">
        <v>6.259663529453087E-5</v>
      </c>
    </row>
    <row r="10607" ht="14.25" customHeight="1">
      <c r="A10607" s="267">
        <v>43686.0</v>
      </c>
      <c r="B10607" s="57">
        <v>221.0</v>
      </c>
      <c r="C10607" s="57">
        <v>46.0</v>
      </c>
      <c r="D10607" s="268">
        <v>0.9375</v>
      </c>
      <c r="E10607" s="269">
        <v>0.0</v>
      </c>
      <c r="F10607" s="269">
        <v>5.6186739840370906E-5</v>
      </c>
    </row>
    <row r="10608" ht="14.25" customHeight="1">
      <c r="A10608" s="267">
        <v>43686.0</v>
      </c>
      <c r="B10608" s="57">
        <v>221.0</v>
      </c>
      <c r="C10608" s="57">
        <v>47.0</v>
      </c>
      <c r="D10608" s="268">
        <v>0.958333333333333</v>
      </c>
      <c r="E10608" s="269">
        <v>0.0</v>
      </c>
      <c r="F10608" s="269">
        <v>4.987699900268219E-5</v>
      </c>
    </row>
    <row r="10609" ht="14.25" customHeight="1">
      <c r="A10609" s="267">
        <v>43686.0</v>
      </c>
      <c r="B10609" s="57">
        <v>221.0</v>
      </c>
      <c r="C10609" s="57">
        <v>48.0</v>
      </c>
      <c r="D10609" s="268">
        <v>0.979166666666667</v>
      </c>
      <c r="E10609" s="269">
        <v>0.0</v>
      </c>
      <c r="F10609" s="269">
        <v>4.236540276733849E-5</v>
      </c>
    </row>
    <row r="10610" ht="14.25" customHeight="1">
      <c r="A10610" s="267">
        <v>43687.0</v>
      </c>
      <c r="B10610" s="57">
        <v>222.0</v>
      </c>
      <c r="C10610" s="57">
        <v>1.0</v>
      </c>
      <c r="D10610" s="268">
        <v>0.0</v>
      </c>
      <c r="E10610" s="269">
        <v>0.0</v>
      </c>
      <c r="F10610" s="269">
        <v>3.7457826560247266E-5</v>
      </c>
    </row>
    <row r="10611" ht="14.25" customHeight="1">
      <c r="A10611" s="267">
        <v>43687.0</v>
      </c>
      <c r="B10611" s="57">
        <v>222.0</v>
      </c>
      <c r="C10611" s="57">
        <v>2.0</v>
      </c>
      <c r="D10611" s="268">
        <v>0.020833333333333332</v>
      </c>
      <c r="E10611" s="269">
        <v>0.0</v>
      </c>
      <c r="F10611" s="269">
        <v>3.4753651915523535E-5</v>
      </c>
    </row>
    <row r="10612" ht="14.25" customHeight="1">
      <c r="A10612" s="267">
        <v>43687.0</v>
      </c>
      <c r="B10612" s="57">
        <v>222.0</v>
      </c>
      <c r="C10612" s="57">
        <v>3.0</v>
      </c>
      <c r="D10612" s="268">
        <v>0.0416666666666667</v>
      </c>
      <c r="E10612" s="269">
        <v>0.0</v>
      </c>
      <c r="F10612" s="269">
        <v>3.1047931106087315E-5</v>
      </c>
    </row>
    <row r="10613" ht="14.25" customHeight="1">
      <c r="A10613" s="267">
        <v>43687.0</v>
      </c>
      <c r="B10613" s="57">
        <v>222.0</v>
      </c>
      <c r="C10613" s="57">
        <v>4.0</v>
      </c>
      <c r="D10613" s="268">
        <v>0.0625</v>
      </c>
      <c r="E10613" s="269">
        <v>0.0</v>
      </c>
      <c r="F10613" s="269">
        <v>2.874437492724857E-5</v>
      </c>
    </row>
    <row r="10614" ht="14.25" customHeight="1">
      <c r="A10614" s="267">
        <v>43687.0</v>
      </c>
      <c r="B10614" s="57">
        <v>222.0</v>
      </c>
      <c r="C10614" s="57">
        <v>5.0</v>
      </c>
      <c r="D10614" s="268">
        <v>0.0833333333333333</v>
      </c>
      <c r="E10614" s="269">
        <v>0.0</v>
      </c>
      <c r="F10614" s="269">
        <v>2.8143447228421073E-5</v>
      </c>
    </row>
    <row r="10615" ht="14.25" customHeight="1">
      <c r="A10615" s="267">
        <v>43687.0</v>
      </c>
      <c r="B10615" s="57">
        <v>222.0</v>
      </c>
      <c r="C10615" s="57">
        <v>6.0</v>
      </c>
      <c r="D10615" s="268">
        <v>0.104166666666667</v>
      </c>
      <c r="E10615" s="269">
        <v>0.0</v>
      </c>
      <c r="F10615" s="269">
        <v>2.744236491312233E-5</v>
      </c>
    </row>
    <row r="10616" ht="14.25" customHeight="1">
      <c r="A10616" s="267">
        <v>43687.0</v>
      </c>
      <c r="B10616" s="57">
        <v>222.0</v>
      </c>
      <c r="C10616" s="57">
        <v>7.0</v>
      </c>
      <c r="D10616" s="268">
        <v>0.125</v>
      </c>
      <c r="E10616" s="269">
        <v>0.0</v>
      </c>
      <c r="F10616" s="269">
        <v>2.6340664131938587E-5</v>
      </c>
    </row>
    <row r="10617" ht="14.25" customHeight="1">
      <c r="A10617" s="267">
        <v>43687.0</v>
      </c>
      <c r="B10617" s="57">
        <v>222.0</v>
      </c>
      <c r="C10617" s="57">
        <v>8.0</v>
      </c>
      <c r="D10617" s="268">
        <v>0.145833333333333</v>
      </c>
      <c r="E10617" s="269">
        <v>0.0</v>
      </c>
      <c r="F10617" s="269">
        <v>2.644081874840984E-5</v>
      </c>
    </row>
    <row r="10618" ht="14.25" customHeight="1">
      <c r="A10618" s="267">
        <v>43687.0</v>
      </c>
      <c r="B10618" s="57">
        <v>222.0</v>
      </c>
      <c r="C10618" s="57">
        <v>9.0</v>
      </c>
      <c r="D10618" s="268">
        <v>0.166666666666667</v>
      </c>
      <c r="E10618" s="269">
        <v>0.0</v>
      </c>
      <c r="F10618" s="269">
        <v>2.644081874840984E-5</v>
      </c>
    </row>
    <row r="10619" ht="14.25" customHeight="1">
      <c r="A10619" s="267">
        <v>43687.0</v>
      </c>
      <c r="B10619" s="57">
        <v>222.0</v>
      </c>
      <c r="C10619" s="57">
        <v>10.0</v>
      </c>
      <c r="D10619" s="268">
        <v>0.1875</v>
      </c>
      <c r="E10619" s="269">
        <v>9.180884195793243E-7</v>
      </c>
      <c r="F10619" s="269">
        <v>2.6941591830766084E-5</v>
      </c>
    </row>
    <row r="10620" ht="14.25" customHeight="1">
      <c r="A10620" s="267">
        <v>43687.0</v>
      </c>
      <c r="B10620" s="57">
        <v>222.0</v>
      </c>
      <c r="C10620" s="57">
        <v>11.0</v>
      </c>
      <c r="D10620" s="268">
        <v>0.208333333333333</v>
      </c>
      <c r="E10620" s="269">
        <v>6.238269344403258E-6</v>
      </c>
      <c r="F10620" s="269">
        <v>2.7342210296651082E-5</v>
      </c>
    </row>
    <row r="10621" ht="14.25" customHeight="1">
      <c r="A10621" s="267">
        <v>43687.0</v>
      </c>
      <c r="B10621" s="57">
        <v>222.0</v>
      </c>
      <c r="C10621" s="57">
        <v>12.0</v>
      </c>
      <c r="D10621" s="268">
        <v>0.229166666666667</v>
      </c>
      <c r="E10621" s="269">
        <v>1.6399106599327774E-5</v>
      </c>
      <c r="F10621" s="269">
        <v>2.874437492724857E-5</v>
      </c>
    </row>
    <row r="10622" ht="14.25" customHeight="1">
      <c r="A10622" s="267">
        <v>43687.0</v>
      </c>
      <c r="B10622" s="57">
        <v>222.0</v>
      </c>
      <c r="C10622" s="57">
        <v>13.0</v>
      </c>
      <c r="D10622" s="268">
        <v>0.25</v>
      </c>
      <c r="E10622" s="269">
        <v>3.500548527493936E-5</v>
      </c>
      <c r="F10622" s="269">
        <v>3.1148085722558555E-5</v>
      </c>
    </row>
    <row r="10623" ht="14.25" customHeight="1">
      <c r="A10623" s="267">
        <v>43687.0</v>
      </c>
      <c r="B10623" s="57">
        <v>222.0</v>
      </c>
      <c r="C10623" s="57">
        <v>14.0</v>
      </c>
      <c r="D10623" s="268">
        <v>0.270833333333333</v>
      </c>
      <c r="E10623" s="269">
        <v>5.979077493751576E-5</v>
      </c>
      <c r="F10623" s="269">
        <v>3.505411576493728E-5</v>
      </c>
    </row>
    <row r="10624" ht="14.25" customHeight="1">
      <c r="A10624" s="267">
        <v>43687.0</v>
      </c>
      <c r="B10624" s="57">
        <v>222.0</v>
      </c>
      <c r="C10624" s="57">
        <v>15.0</v>
      </c>
      <c r="D10624" s="268">
        <v>0.291666666666667</v>
      </c>
      <c r="E10624" s="269">
        <v>8.730827524667831E-5</v>
      </c>
      <c r="F10624" s="269">
        <v>3.946091888967226E-5</v>
      </c>
    </row>
    <row r="10625" ht="14.25" customHeight="1">
      <c r="A10625" s="267">
        <v>43687.0</v>
      </c>
      <c r="B10625" s="57">
        <v>222.0</v>
      </c>
      <c r="C10625" s="57">
        <v>16.0</v>
      </c>
      <c r="D10625" s="268">
        <v>0.3125</v>
      </c>
      <c r="E10625" s="269">
        <v>1.0929394308253582E-4</v>
      </c>
      <c r="F10625" s="269">
        <v>4.4969422795590966E-5</v>
      </c>
    </row>
    <row r="10626" ht="14.25" customHeight="1">
      <c r="A10626" s="267">
        <v>43687.0</v>
      </c>
      <c r="B10626" s="57">
        <v>222.0</v>
      </c>
      <c r="C10626" s="57">
        <v>17.0</v>
      </c>
      <c r="D10626" s="268">
        <v>0.333333333333333</v>
      </c>
      <c r="E10626" s="269">
        <v>1.4392543470973505E-4</v>
      </c>
      <c r="F10626" s="269">
        <v>4.8675143605027206E-5</v>
      </c>
    </row>
    <row r="10627" ht="14.25" customHeight="1">
      <c r="A10627" s="267">
        <v>43687.0</v>
      </c>
      <c r="B10627" s="57">
        <v>222.0</v>
      </c>
      <c r="C10627" s="57">
        <v>18.0</v>
      </c>
      <c r="D10627" s="268">
        <v>0.354166666666667</v>
      </c>
      <c r="E10627" s="269">
        <v>1.7731286780263934E-4</v>
      </c>
      <c r="F10627" s="269">
        <v>5.067823593445219E-5</v>
      </c>
    </row>
    <row r="10628" ht="14.25" customHeight="1">
      <c r="A10628" s="267">
        <v>43687.0</v>
      </c>
      <c r="B10628" s="57">
        <v>222.0</v>
      </c>
      <c r="C10628" s="57">
        <v>19.0</v>
      </c>
      <c r="D10628" s="268">
        <v>0.375</v>
      </c>
      <c r="E10628" s="269">
        <v>2.1749979730936871E-4</v>
      </c>
      <c r="F10628" s="269">
        <v>5.358271981211842E-5</v>
      </c>
    </row>
    <row r="10629" ht="14.25" customHeight="1">
      <c r="A10629" s="267">
        <v>43687.0</v>
      </c>
      <c r="B10629" s="57">
        <v>222.0</v>
      </c>
      <c r="C10629" s="57">
        <v>20.0</v>
      </c>
      <c r="D10629" s="268">
        <v>0.395833333333333</v>
      </c>
      <c r="E10629" s="269">
        <v>2.3739222764774956E-4</v>
      </c>
      <c r="F10629" s="269">
        <v>5.388318366153217E-5</v>
      </c>
    </row>
    <row r="10630" ht="14.25" customHeight="1">
      <c r="A10630" s="267">
        <v>43687.0</v>
      </c>
      <c r="B10630" s="57">
        <v>222.0</v>
      </c>
      <c r="C10630" s="57">
        <v>21.0</v>
      </c>
      <c r="D10630" s="268">
        <v>0.416666666666667</v>
      </c>
      <c r="E10630" s="269">
        <v>2.662753147778203E-4</v>
      </c>
      <c r="F10630" s="269">
        <v>5.157962748269343E-5</v>
      </c>
    </row>
    <row r="10631" ht="14.25" customHeight="1">
      <c r="A10631" s="267">
        <v>43687.0</v>
      </c>
      <c r="B10631" s="57">
        <v>222.0</v>
      </c>
      <c r="C10631" s="57">
        <v>22.0</v>
      </c>
      <c r="D10631" s="268">
        <v>0.4375</v>
      </c>
      <c r="E10631" s="269">
        <v>2.810548162392433E-4</v>
      </c>
      <c r="F10631" s="269">
        <v>5.017746285209594E-5</v>
      </c>
    </row>
    <row r="10632" ht="14.25" customHeight="1">
      <c r="A10632" s="267">
        <v>43687.0</v>
      </c>
      <c r="B10632" s="57">
        <v>222.0</v>
      </c>
      <c r="C10632" s="57">
        <v>23.0</v>
      </c>
      <c r="D10632" s="268">
        <v>0.458333333333333</v>
      </c>
      <c r="E10632" s="269">
        <v>2.882850578047469E-4</v>
      </c>
      <c r="F10632" s="269">
        <v>5.017746285209594E-5</v>
      </c>
    </row>
    <row r="10633" ht="14.25" customHeight="1">
      <c r="A10633" s="267">
        <v>43687.0</v>
      </c>
      <c r="B10633" s="57">
        <v>222.0</v>
      </c>
      <c r="C10633" s="57">
        <v>24.0</v>
      </c>
      <c r="D10633" s="268">
        <v>0.479166666666667</v>
      </c>
      <c r="E10633" s="269">
        <v>2.8296669130968853E-4</v>
      </c>
      <c r="F10633" s="269">
        <v>4.887545283796971E-5</v>
      </c>
    </row>
    <row r="10634" ht="14.25" customHeight="1">
      <c r="A10634" s="267">
        <v>43687.0</v>
      </c>
      <c r="B10634" s="57">
        <v>222.0</v>
      </c>
      <c r="C10634" s="57">
        <v>25.0</v>
      </c>
      <c r="D10634" s="268">
        <v>0.5</v>
      </c>
      <c r="E10634" s="269">
        <v>2.722369115085543E-4</v>
      </c>
      <c r="F10634" s="269">
        <v>5.127916363327967E-5</v>
      </c>
    </row>
    <row r="10635" ht="14.25" customHeight="1">
      <c r="A10635" s="267">
        <v>43687.0</v>
      </c>
      <c r="B10635" s="57">
        <v>222.0</v>
      </c>
      <c r="C10635" s="57">
        <v>26.0</v>
      </c>
      <c r="D10635" s="268">
        <v>0.520833333333333</v>
      </c>
      <c r="E10635" s="269">
        <v>2.906539628335691E-4</v>
      </c>
      <c r="F10635" s="269">
        <v>5.077839055092343E-5</v>
      </c>
    </row>
    <row r="10636" ht="14.25" customHeight="1">
      <c r="A10636" s="267">
        <v>43687.0</v>
      </c>
      <c r="B10636" s="57">
        <v>222.0</v>
      </c>
      <c r="C10636" s="57">
        <v>27.0</v>
      </c>
      <c r="D10636" s="268">
        <v>0.541666666666667</v>
      </c>
      <c r="E10636" s="269">
        <v>2.8411635714586166E-4</v>
      </c>
      <c r="F10636" s="269">
        <v>4.8975607454440954E-5</v>
      </c>
    </row>
    <row r="10637" ht="14.25" customHeight="1">
      <c r="A10637" s="267">
        <v>43687.0</v>
      </c>
      <c r="B10637" s="57">
        <v>222.0</v>
      </c>
      <c r="C10637" s="57">
        <v>28.0</v>
      </c>
      <c r="D10637" s="268">
        <v>0.5625</v>
      </c>
      <c r="E10637" s="269">
        <v>2.616902074266339E-4</v>
      </c>
      <c r="F10637" s="269">
        <v>4.657189665913096E-5</v>
      </c>
    </row>
    <row r="10638" ht="14.25" customHeight="1">
      <c r="A10638" s="267">
        <v>43687.0</v>
      </c>
      <c r="B10638" s="57">
        <v>222.0</v>
      </c>
      <c r="C10638" s="57">
        <v>29.0</v>
      </c>
      <c r="D10638" s="268">
        <v>0.583333333333333</v>
      </c>
      <c r="E10638" s="269">
        <v>2.4536208162014494E-4</v>
      </c>
      <c r="F10638" s="269">
        <v>4.526988664500473E-5</v>
      </c>
    </row>
    <row r="10639" ht="14.25" customHeight="1">
      <c r="A10639" s="267">
        <v>43687.0</v>
      </c>
      <c r="B10639" s="57">
        <v>222.0</v>
      </c>
      <c r="C10639" s="57">
        <v>30.0</v>
      </c>
      <c r="D10639" s="268">
        <v>0.604166666666667</v>
      </c>
      <c r="E10639" s="269">
        <v>2.2421615379060743E-4</v>
      </c>
      <c r="F10639" s="269">
        <v>4.597096896030346E-5</v>
      </c>
    </row>
    <row r="10640" ht="14.25" customHeight="1">
      <c r="A10640" s="267">
        <v>43687.0</v>
      </c>
      <c r="B10640" s="57">
        <v>222.0</v>
      </c>
      <c r="C10640" s="57">
        <v>31.0</v>
      </c>
      <c r="D10640" s="268">
        <v>0.625</v>
      </c>
      <c r="E10640" s="269">
        <v>1.8402404919749414E-4</v>
      </c>
      <c r="F10640" s="269">
        <v>4.70726697414872E-5</v>
      </c>
    </row>
    <row r="10641" ht="14.25" customHeight="1">
      <c r="A10641" s="267">
        <v>43687.0</v>
      </c>
      <c r="B10641" s="57">
        <v>222.0</v>
      </c>
      <c r="C10641" s="57">
        <v>32.0</v>
      </c>
      <c r="D10641" s="268">
        <v>0.645833333333333</v>
      </c>
      <c r="E10641" s="269">
        <v>1.5188109079757506E-4</v>
      </c>
      <c r="F10641" s="269">
        <v>4.727297897442971E-5</v>
      </c>
    </row>
    <row r="10642" ht="14.25" customHeight="1">
      <c r="A10642" s="267">
        <v>43687.0</v>
      </c>
      <c r="B10642" s="57">
        <v>222.0</v>
      </c>
      <c r="C10642" s="57">
        <v>33.0</v>
      </c>
      <c r="D10642" s="268">
        <v>0.666666666666667</v>
      </c>
      <c r="E10642" s="269">
        <v>1.1893726844567132E-4</v>
      </c>
      <c r="F10642" s="269">
        <v>5.017746285209594E-5</v>
      </c>
    </row>
    <row r="10643" ht="14.25" customHeight="1">
      <c r="A10643" s="267">
        <v>43687.0</v>
      </c>
      <c r="B10643" s="57">
        <v>222.0</v>
      </c>
      <c r="C10643" s="57">
        <v>34.0</v>
      </c>
      <c r="D10643" s="268">
        <v>0.6875</v>
      </c>
      <c r="E10643" s="269">
        <v>9.458506980163182E-5</v>
      </c>
      <c r="F10643" s="269">
        <v>5.498488444271591E-5</v>
      </c>
    </row>
    <row r="10644" ht="14.25" customHeight="1">
      <c r="A10644" s="267">
        <v>43687.0</v>
      </c>
      <c r="B10644" s="57">
        <v>222.0</v>
      </c>
      <c r="C10644" s="57">
        <v>35.0</v>
      </c>
      <c r="D10644" s="268">
        <v>0.708333333333333</v>
      </c>
      <c r="E10644" s="269">
        <v>7.713281265227117E-5</v>
      </c>
      <c r="F10644" s="269">
        <v>6.309740837688711E-5</v>
      </c>
    </row>
    <row r="10645" ht="14.25" customHeight="1">
      <c r="A10645" s="267">
        <v>43687.0</v>
      </c>
      <c r="B10645" s="57">
        <v>222.0</v>
      </c>
      <c r="C10645" s="57">
        <v>36.0</v>
      </c>
      <c r="D10645" s="268">
        <v>0.729166666666667</v>
      </c>
      <c r="E10645" s="269">
        <v>5.829063453225078E-5</v>
      </c>
      <c r="F10645" s="269">
        <v>6.620220148749584E-5</v>
      </c>
    </row>
    <row r="10646" ht="14.25" customHeight="1">
      <c r="A10646" s="267">
        <v>43687.0</v>
      </c>
      <c r="B10646" s="57">
        <v>222.0</v>
      </c>
      <c r="C10646" s="57">
        <v>37.0</v>
      </c>
      <c r="D10646" s="268">
        <v>0.75</v>
      </c>
      <c r="E10646" s="269">
        <v>3.872158669847482E-5</v>
      </c>
      <c r="F10646" s="269">
        <v>6.67029745698521E-5</v>
      </c>
    </row>
    <row r="10647" ht="14.25" customHeight="1">
      <c r="A10647" s="267">
        <v>43687.0</v>
      </c>
      <c r="B10647" s="57">
        <v>222.0</v>
      </c>
      <c r="C10647" s="57">
        <v>38.0</v>
      </c>
      <c r="D10647" s="268">
        <v>0.770833333333333</v>
      </c>
      <c r="E10647" s="269">
        <v>2.269488595184573E-5</v>
      </c>
      <c r="F10647" s="269">
        <v>6.850575766633457E-5</v>
      </c>
    </row>
    <row r="10648" ht="14.25" customHeight="1">
      <c r="A10648" s="267">
        <v>43687.0</v>
      </c>
      <c r="B10648" s="57">
        <v>222.0</v>
      </c>
      <c r="C10648" s="57">
        <v>39.0</v>
      </c>
      <c r="D10648" s="268">
        <v>0.791666666666667</v>
      </c>
      <c r="E10648" s="269">
        <v>1.1414292014652072E-5</v>
      </c>
      <c r="F10648" s="269">
        <v>6.67029745698521E-5</v>
      </c>
    </row>
    <row r="10649" ht="14.25" customHeight="1">
      <c r="A10649" s="267">
        <v>43687.0</v>
      </c>
      <c r="B10649" s="57">
        <v>222.0</v>
      </c>
      <c r="C10649" s="57">
        <v>40.0</v>
      </c>
      <c r="D10649" s="268">
        <v>0.8125</v>
      </c>
      <c r="E10649" s="269">
        <v>2.894481581691558E-6</v>
      </c>
      <c r="F10649" s="269">
        <v>6.750421150162208E-5</v>
      </c>
    </row>
    <row r="10650" ht="14.25" customHeight="1">
      <c r="A10650" s="267">
        <v>43687.0</v>
      </c>
      <c r="B10650" s="57">
        <v>222.0</v>
      </c>
      <c r="C10650" s="57">
        <v>41.0</v>
      </c>
      <c r="D10650" s="268">
        <v>0.833333333333333</v>
      </c>
      <c r="E10650" s="269">
        <v>1.7976562657732932E-6</v>
      </c>
      <c r="F10650" s="269">
        <v>6.69032838027946E-5</v>
      </c>
    </row>
    <row r="10651" ht="14.25" customHeight="1">
      <c r="A10651" s="267">
        <v>43687.0</v>
      </c>
      <c r="B10651" s="57">
        <v>222.0</v>
      </c>
      <c r="C10651" s="57">
        <v>42.0</v>
      </c>
      <c r="D10651" s="268">
        <v>0.854166666666667</v>
      </c>
      <c r="E10651" s="269">
        <v>8.603124318565616E-7</v>
      </c>
      <c r="F10651" s="269">
        <v>6.580158302161085E-5</v>
      </c>
    </row>
    <row r="10652" ht="14.25" customHeight="1">
      <c r="A10652" s="267">
        <v>43687.0</v>
      </c>
      <c r="B10652" s="57">
        <v>222.0</v>
      </c>
      <c r="C10652" s="57">
        <v>43.0</v>
      </c>
      <c r="D10652" s="268">
        <v>0.875</v>
      </c>
      <c r="E10652" s="269">
        <v>0.0</v>
      </c>
      <c r="F10652" s="269">
        <v>6.780467535103583E-5</v>
      </c>
    </row>
    <row r="10653" ht="14.25" customHeight="1">
      <c r="A10653" s="267">
        <v>43687.0</v>
      </c>
      <c r="B10653" s="57">
        <v>222.0</v>
      </c>
      <c r="C10653" s="57">
        <v>44.0</v>
      </c>
      <c r="D10653" s="268">
        <v>0.895833333333333</v>
      </c>
      <c r="E10653" s="269">
        <v>0.0</v>
      </c>
      <c r="F10653" s="269">
        <v>6.46998822404271E-5</v>
      </c>
    </row>
    <row r="10654" ht="14.25" customHeight="1">
      <c r="A10654" s="267">
        <v>43687.0</v>
      </c>
      <c r="B10654" s="57">
        <v>222.0</v>
      </c>
      <c r="C10654" s="57">
        <v>45.0</v>
      </c>
      <c r="D10654" s="268">
        <v>0.916666666666667</v>
      </c>
      <c r="E10654" s="269">
        <v>0.0</v>
      </c>
      <c r="F10654" s="269">
        <v>6.179539836276087E-5</v>
      </c>
    </row>
    <row r="10655" ht="14.25" customHeight="1">
      <c r="A10655" s="267">
        <v>43687.0</v>
      </c>
      <c r="B10655" s="57">
        <v>222.0</v>
      </c>
      <c r="C10655" s="57">
        <v>46.0</v>
      </c>
      <c r="D10655" s="268">
        <v>0.9375</v>
      </c>
      <c r="E10655" s="269">
        <v>0.0</v>
      </c>
      <c r="F10655" s="269">
        <v>5.608658522389965E-5</v>
      </c>
    </row>
    <row r="10656" ht="14.25" customHeight="1">
      <c r="A10656" s="267">
        <v>43687.0</v>
      </c>
      <c r="B10656" s="57">
        <v>222.0</v>
      </c>
      <c r="C10656" s="57">
        <v>47.0</v>
      </c>
      <c r="D10656" s="268">
        <v>0.958333333333333</v>
      </c>
      <c r="E10656" s="269">
        <v>0.0</v>
      </c>
      <c r="F10656" s="269">
        <v>5.0578081317980936E-5</v>
      </c>
    </row>
    <row r="10657" ht="14.25" customHeight="1">
      <c r="A10657" s="267">
        <v>43687.0</v>
      </c>
      <c r="B10657" s="57">
        <v>222.0</v>
      </c>
      <c r="C10657" s="57">
        <v>48.0</v>
      </c>
      <c r="D10657" s="268">
        <v>0.979166666666667</v>
      </c>
      <c r="E10657" s="269">
        <v>0.0</v>
      </c>
      <c r="F10657" s="269">
        <v>4.246555738380974E-5</v>
      </c>
    </row>
    <row r="10658" ht="14.25" customHeight="1">
      <c r="A10658" s="267">
        <v>43688.0</v>
      </c>
      <c r="B10658" s="57">
        <v>223.0</v>
      </c>
      <c r="C10658" s="57">
        <v>1.0</v>
      </c>
      <c r="D10658" s="268">
        <v>0.0</v>
      </c>
      <c r="E10658" s="269">
        <v>0.0</v>
      </c>
      <c r="F10658" s="269">
        <v>3.685689886141978E-5</v>
      </c>
    </row>
    <row r="10659" ht="14.25" customHeight="1">
      <c r="A10659" s="267">
        <v>43688.0</v>
      </c>
      <c r="B10659" s="57">
        <v>223.0</v>
      </c>
      <c r="C10659" s="57">
        <v>2.0</v>
      </c>
      <c r="D10659" s="268">
        <v>0.020833333333333332</v>
      </c>
      <c r="E10659" s="269">
        <v>0.0</v>
      </c>
      <c r="F10659" s="269">
        <v>3.3952414983753533E-5</v>
      </c>
    </row>
    <row r="10660" ht="14.25" customHeight="1">
      <c r="A10660" s="267">
        <v>43688.0</v>
      </c>
      <c r="B10660" s="57">
        <v>223.0</v>
      </c>
      <c r="C10660" s="57">
        <v>3.0</v>
      </c>
      <c r="D10660" s="268">
        <v>0.0416666666666667</v>
      </c>
      <c r="E10660" s="269">
        <v>0.0</v>
      </c>
      <c r="F10660" s="269">
        <v>3.054715802373107E-5</v>
      </c>
    </row>
    <row r="10661" ht="14.25" customHeight="1">
      <c r="A10661" s="267">
        <v>43688.0</v>
      </c>
      <c r="B10661" s="57">
        <v>223.0</v>
      </c>
      <c r="C10661" s="57">
        <v>4.0</v>
      </c>
      <c r="D10661" s="268">
        <v>0.0625</v>
      </c>
      <c r="E10661" s="269">
        <v>0.0</v>
      </c>
      <c r="F10661" s="269">
        <v>2.884452954371982E-5</v>
      </c>
    </row>
    <row r="10662" ht="14.25" customHeight="1">
      <c r="A10662" s="267">
        <v>43688.0</v>
      </c>
      <c r="B10662" s="57">
        <v>223.0</v>
      </c>
      <c r="C10662" s="57">
        <v>5.0</v>
      </c>
      <c r="D10662" s="268">
        <v>0.0833333333333333</v>
      </c>
      <c r="E10662" s="269">
        <v>0.0</v>
      </c>
      <c r="F10662" s="269">
        <v>2.8043292611949826E-5</v>
      </c>
    </row>
    <row r="10663" ht="14.25" customHeight="1">
      <c r="A10663" s="267">
        <v>43688.0</v>
      </c>
      <c r="B10663" s="57">
        <v>223.0</v>
      </c>
      <c r="C10663" s="57">
        <v>6.0</v>
      </c>
      <c r="D10663" s="268">
        <v>0.104166666666667</v>
      </c>
      <c r="E10663" s="269">
        <v>0.0</v>
      </c>
      <c r="F10663" s="269">
        <v>2.724205568017983E-5</v>
      </c>
    </row>
    <row r="10664" ht="14.25" customHeight="1">
      <c r="A10664" s="267">
        <v>43688.0</v>
      </c>
      <c r="B10664" s="57">
        <v>223.0</v>
      </c>
      <c r="C10664" s="57">
        <v>7.0</v>
      </c>
      <c r="D10664" s="268">
        <v>0.125</v>
      </c>
      <c r="E10664" s="269">
        <v>0.0</v>
      </c>
      <c r="F10664" s="269">
        <v>2.6340664131938587E-5</v>
      </c>
    </row>
    <row r="10665" ht="14.25" customHeight="1">
      <c r="A10665" s="267">
        <v>43688.0</v>
      </c>
      <c r="B10665" s="57">
        <v>223.0</v>
      </c>
      <c r="C10665" s="57">
        <v>8.0</v>
      </c>
      <c r="D10665" s="268">
        <v>0.145833333333333</v>
      </c>
      <c r="E10665" s="269">
        <v>0.0</v>
      </c>
      <c r="F10665" s="269">
        <v>2.654097336488109E-5</v>
      </c>
    </row>
    <row r="10666" ht="14.25" customHeight="1">
      <c r="A10666" s="267">
        <v>43688.0</v>
      </c>
      <c r="B10666" s="57">
        <v>223.0</v>
      </c>
      <c r="C10666" s="57">
        <v>9.0</v>
      </c>
      <c r="D10666" s="268">
        <v>0.166666666666667</v>
      </c>
      <c r="E10666" s="269">
        <v>2.416022156787696E-8</v>
      </c>
      <c r="F10666" s="269">
        <v>2.6240509515467337E-5</v>
      </c>
    </row>
    <row r="10667" ht="14.25" customHeight="1">
      <c r="A10667" s="267">
        <v>43688.0</v>
      </c>
      <c r="B10667" s="57">
        <v>223.0</v>
      </c>
      <c r="C10667" s="57">
        <v>10.0</v>
      </c>
      <c r="D10667" s="268">
        <v>0.1875</v>
      </c>
      <c r="E10667" s="269">
        <v>4.3488398822178526E-7</v>
      </c>
      <c r="F10667" s="269">
        <v>2.674128259782358E-5</v>
      </c>
    </row>
    <row r="10668" ht="14.25" customHeight="1">
      <c r="A10668" s="267">
        <v>43688.0</v>
      </c>
      <c r="B10668" s="57">
        <v>223.0</v>
      </c>
      <c r="C10668" s="57">
        <v>11.0</v>
      </c>
      <c r="D10668" s="268">
        <v>0.208333333333333</v>
      </c>
      <c r="E10668" s="269">
        <v>4.605423594315543E-6</v>
      </c>
      <c r="F10668" s="269">
        <v>2.744236491312233E-5</v>
      </c>
    </row>
    <row r="10669" ht="14.25" customHeight="1">
      <c r="A10669" s="267">
        <v>43688.0</v>
      </c>
      <c r="B10669" s="57">
        <v>223.0</v>
      </c>
      <c r="C10669" s="57">
        <v>12.0</v>
      </c>
      <c r="D10669" s="268">
        <v>0.229166666666667</v>
      </c>
      <c r="E10669" s="269">
        <v>1.3255759053912689E-5</v>
      </c>
      <c r="F10669" s="269">
        <v>2.8644220310777324E-5</v>
      </c>
    </row>
    <row r="10670" ht="14.25" customHeight="1">
      <c r="A10670" s="267">
        <v>43688.0</v>
      </c>
      <c r="B10670" s="57">
        <v>223.0</v>
      </c>
      <c r="C10670" s="57">
        <v>13.0</v>
      </c>
      <c r="D10670" s="268">
        <v>0.25</v>
      </c>
      <c r="E10670" s="269">
        <v>2.977154443993263E-5</v>
      </c>
      <c r="F10670" s="269">
        <v>3.164885880491481E-5</v>
      </c>
    </row>
    <row r="10671" ht="14.25" customHeight="1">
      <c r="A10671" s="267">
        <v>43688.0</v>
      </c>
      <c r="B10671" s="57">
        <v>223.0</v>
      </c>
      <c r="C10671" s="57">
        <v>14.0</v>
      </c>
      <c r="D10671" s="268">
        <v>0.270833333333333</v>
      </c>
      <c r="E10671" s="269">
        <v>5.194334133404034E-5</v>
      </c>
      <c r="F10671" s="269">
        <v>3.655643501200603E-5</v>
      </c>
    </row>
    <row r="10672" ht="14.25" customHeight="1">
      <c r="A10672" s="267">
        <v>43688.0</v>
      </c>
      <c r="B10672" s="57">
        <v>223.0</v>
      </c>
      <c r="C10672" s="57">
        <v>15.0</v>
      </c>
      <c r="D10672" s="268">
        <v>0.291666666666667</v>
      </c>
      <c r="E10672" s="269">
        <v>7.831871708795915E-5</v>
      </c>
      <c r="F10672" s="269">
        <v>4.096323813674099E-5</v>
      </c>
    </row>
    <row r="10673" ht="14.25" customHeight="1">
      <c r="A10673" s="267">
        <v>43688.0</v>
      </c>
      <c r="B10673" s="57">
        <v>223.0</v>
      </c>
      <c r="C10673" s="57">
        <v>16.0</v>
      </c>
      <c r="D10673" s="268">
        <v>0.3125</v>
      </c>
      <c r="E10673" s="269">
        <v>1.0427216766425614E-4</v>
      </c>
      <c r="F10673" s="269">
        <v>4.5169732028533473E-5</v>
      </c>
    </row>
    <row r="10674" ht="14.25" customHeight="1">
      <c r="A10674" s="267">
        <v>43688.0</v>
      </c>
      <c r="B10674" s="57">
        <v>223.0</v>
      </c>
      <c r="C10674" s="57">
        <v>17.0</v>
      </c>
      <c r="D10674" s="268">
        <v>0.333333333333333</v>
      </c>
      <c r="E10674" s="269">
        <v>1.3351494387819996E-4</v>
      </c>
      <c r="F10674" s="269">
        <v>4.887545283796971E-5</v>
      </c>
    </row>
    <row r="10675" ht="14.25" customHeight="1">
      <c r="A10675" s="267">
        <v>43688.0</v>
      </c>
      <c r="B10675" s="57">
        <v>223.0</v>
      </c>
      <c r="C10675" s="57">
        <v>18.0</v>
      </c>
      <c r="D10675" s="268">
        <v>0.354166666666667</v>
      </c>
      <c r="E10675" s="269">
        <v>1.5239306834058608E-4</v>
      </c>
      <c r="F10675" s="269">
        <v>5.298179211329092E-5</v>
      </c>
    </row>
    <row r="10676" ht="14.25" customHeight="1">
      <c r="A10676" s="267">
        <v>43688.0</v>
      </c>
      <c r="B10676" s="57">
        <v>223.0</v>
      </c>
      <c r="C10676" s="57">
        <v>19.0</v>
      </c>
      <c r="D10676" s="268">
        <v>0.375</v>
      </c>
      <c r="E10676" s="269">
        <v>1.786648997519859E-4</v>
      </c>
      <c r="F10676" s="269">
        <v>5.298179211329092E-5</v>
      </c>
    </row>
    <row r="10677" ht="14.25" customHeight="1">
      <c r="A10677" s="267">
        <v>43688.0</v>
      </c>
      <c r="B10677" s="57">
        <v>223.0</v>
      </c>
      <c r="C10677" s="57">
        <v>20.0</v>
      </c>
      <c r="D10677" s="268">
        <v>0.395833333333333</v>
      </c>
      <c r="E10677" s="269">
        <v>2.0059177291251358E-4</v>
      </c>
      <c r="F10677" s="269">
        <v>5.2681328263877173E-5</v>
      </c>
    </row>
    <row r="10678" ht="14.25" customHeight="1">
      <c r="A10678" s="267">
        <v>43688.0</v>
      </c>
      <c r="B10678" s="57">
        <v>223.0</v>
      </c>
      <c r="C10678" s="57">
        <v>21.0</v>
      </c>
      <c r="D10678" s="268">
        <v>0.416666666666667</v>
      </c>
      <c r="E10678" s="269">
        <v>2.1000732097367143E-4</v>
      </c>
      <c r="F10678" s="269">
        <v>5.1980245948578425E-5</v>
      </c>
    </row>
    <row r="10679" ht="14.25" customHeight="1">
      <c r="A10679" s="267">
        <v>43688.0</v>
      </c>
      <c r="B10679" s="57">
        <v>223.0</v>
      </c>
      <c r="C10679" s="57">
        <v>22.0</v>
      </c>
      <c r="D10679" s="268">
        <v>0.4375</v>
      </c>
      <c r="E10679" s="269">
        <v>2.1897225274953758E-4</v>
      </c>
      <c r="F10679" s="269">
        <v>5.228070979799218E-5</v>
      </c>
    </row>
    <row r="10680" ht="14.25" customHeight="1">
      <c r="A10680" s="267">
        <v>43688.0</v>
      </c>
      <c r="B10680" s="57">
        <v>223.0</v>
      </c>
      <c r="C10680" s="57">
        <v>23.0</v>
      </c>
      <c r="D10680" s="268">
        <v>0.458333333333333</v>
      </c>
      <c r="E10680" s="269">
        <v>2.2195721480348422E-4</v>
      </c>
      <c r="F10680" s="269">
        <v>5.08785451673947E-5</v>
      </c>
    </row>
    <row r="10681" ht="14.25" customHeight="1">
      <c r="A10681" s="267">
        <v>43688.0</v>
      </c>
      <c r="B10681" s="57">
        <v>223.0</v>
      </c>
      <c r="C10681" s="57">
        <v>24.0</v>
      </c>
      <c r="D10681" s="268">
        <v>0.479166666666667</v>
      </c>
      <c r="E10681" s="269">
        <v>2.2867454171660715E-4</v>
      </c>
      <c r="F10681" s="269">
        <v>5.137931824975094E-5</v>
      </c>
    </row>
    <row r="10682" ht="14.25" customHeight="1">
      <c r="A10682" s="267">
        <v>43688.0</v>
      </c>
      <c r="B10682" s="57">
        <v>223.0</v>
      </c>
      <c r="C10682" s="57">
        <v>25.0</v>
      </c>
      <c r="D10682" s="268">
        <v>0.5</v>
      </c>
      <c r="E10682" s="269">
        <v>2.170776273619791E-4</v>
      </c>
      <c r="F10682" s="269">
        <v>5.177993671563594E-5</v>
      </c>
    </row>
    <row r="10683" ht="14.25" customHeight="1">
      <c r="A10683" s="267">
        <v>43688.0</v>
      </c>
      <c r="B10683" s="57">
        <v>223.0</v>
      </c>
      <c r="C10683" s="57">
        <v>26.0</v>
      </c>
      <c r="D10683" s="268">
        <v>0.520833333333333</v>
      </c>
      <c r="E10683" s="269">
        <v>2.365366732065386E-4</v>
      </c>
      <c r="F10683" s="269">
        <v>5.127916363327967E-5</v>
      </c>
    </row>
    <row r="10684" ht="14.25" customHeight="1">
      <c r="A10684" s="267">
        <v>43688.0</v>
      </c>
      <c r="B10684" s="57">
        <v>223.0</v>
      </c>
      <c r="C10684" s="57">
        <v>27.0</v>
      </c>
      <c r="D10684" s="268">
        <v>0.541666666666667</v>
      </c>
      <c r="E10684" s="269">
        <v>2.38498039004498E-4</v>
      </c>
      <c r="F10684" s="269">
        <v>5.127916363327967E-5</v>
      </c>
    </row>
    <row r="10685" ht="14.25" customHeight="1">
      <c r="A10685" s="267">
        <v>43688.0</v>
      </c>
      <c r="B10685" s="57">
        <v>223.0</v>
      </c>
      <c r="C10685" s="57">
        <v>28.0</v>
      </c>
      <c r="D10685" s="268">
        <v>0.5625</v>
      </c>
      <c r="E10685" s="269">
        <v>2.3033669928660688E-4</v>
      </c>
      <c r="F10685" s="269">
        <v>4.7773752056785965E-5</v>
      </c>
    </row>
    <row r="10686" ht="14.25" customHeight="1">
      <c r="A10686" s="267">
        <v>43688.0</v>
      </c>
      <c r="B10686" s="57">
        <v>223.0</v>
      </c>
      <c r="C10686" s="57">
        <v>29.0</v>
      </c>
      <c r="D10686" s="268">
        <v>0.583333333333333</v>
      </c>
      <c r="E10686" s="269">
        <v>2.2244925029235566E-4</v>
      </c>
      <c r="F10686" s="269">
        <v>4.747328820737221E-5</v>
      </c>
    </row>
    <row r="10687" ht="14.25" customHeight="1">
      <c r="A10687" s="267">
        <v>43688.0</v>
      </c>
      <c r="B10687" s="57">
        <v>223.0</v>
      </c>
      <c r="C10687" s="57">
        <v>30.0</v>
      </c>
      <c r="D10687" s="268">
        <v>0.604166666666667</v>
      </c>
      <c r="E10687" s="269">
        <v>2.0669004219206371E-4</v>
      </c>
      <c r="F10687" s="269">
        <v>4.587081434383222E-5</v>
      </c>
    </row>
    <row r="10688" ht="14.25" customHeight="1">
      <c r="A10688" s="267">
        <v>43688.0</v>
      </c>
      <c r="B10688" s="57">
        <v>223.0</v>
      </c>
      <c r="C10688" s="57">
        <v>31.0</v>
      </c>
      <c r="D10688" s="268">
        <v>0.625</v>
      </c>
      <c r="E10688" s="269">
        <v>1.7973082950886903E-4</v>
      </c>
      <c r="F10688" s="269">
        <v>4.747328820737221E-5</v>
      </c>
    </row>
    <row r="10689" ht="14.25" customHeight="1">
      <c r="A10689" s="267">
        <v>43688.0</v>
      </c>
      <c r="B10689" s="57">
        <v>223.0</v>
      </c>
      <c r="C10689" s="57">
        <v>32.0</v>
      </c>
      <c r="D10689" s="268">
        <v>0.645833333333333</v>
      </c>
      <c r="E10689" s="269">
        <v>1.4526714913964107E-4</v>
      </c>
      <c r="F10689" s="269">
        <v>5.0578081317980936E-5</v>
      </c>
    </row>
    <row r="10690" ht="14.25" customHeight="1">
      <c r="A10690" s="267">
        <v>43688.0</v>
      </c>
      <c r="B10690" s="57">
        <v>223.0</v>
      </c>
      <c r="C10690" s="57">
        <v>33.0</v>
      </c>
      <c r="D10690" s="268">
        <v>0.666666666666667</v>
      </c>
      <c r="E10690" s="269">
        <v>1.1818390507891945E-4</v>
      </c>
      <c r="F10690" s="269">
        <v>5.157962748269343E-5</v>
      </c>
    </row>
    <row r="10691" ht="14.25" customHeight="1">
      <c r="A10691" s="267">
        <v>43688.0</v>
      </c>
      <c r="B10691" s="57">
        <v>223.0</v>
      </c>
      <c r="C10691" s="57">
        <v>34.0</v>
      </c>
      <c r="D10691" s="268">
        <v>0.6875</v>
      </c>
      <c r="E10691" s="269">
        <v>9.643047572195105E-5</v>
      </c>
      <c r="F10691" s="269">
        <v>5.5786121374485906E-5</v>
      </c>
    </row>
    <row r="10692" ht="14.25" customHeight="1">
      <c r="A10692" s="267">
        <v>43688.0</v>
      </c>
      <c r="B10692" s="57">
        <v>223.0</v>
      </c>
      <c r="C10692" s="57">
        <v>35.0</v>
      </c>
      <c r="D10692" s="268">
        <v>0.708333333333333</v>
      </c>
      <c r="E10692" s="269">
        <v>7.085705022734739E-5</v>
      </c>
      <c r="F10692" s="269">
        <v>6.239632606158836E-5</v>
      </c>
    </row>
    <row r="10693" ht="14.25" customHeight="1">
      <c r="A10693" s="267">
        <v>43688.0</v>
      </c>
      <c r="B10693" s="57">
        <v>223.0</v>
      </c>
      <c r="C10693" s="57">
        <v>36.0</v>
      </c>
      <c r="D10693" s="268">
        <v>0.729166666666667</v>
      </c>
      <c r="E10693" s="269">
        <v>5.0929653631026575E-5</v>
      </c>
      <c r="F10693" s="269">
        <v>6.379849069218586E-5</v>
      </c>
    </row>
    <row r="10694" ht="14.25" customHeight="1">
      <c r="A10694" s="267">
        <v>43688.0</v>
      </c>
      <c r="B10694" s="57">
        <v>223.0</v>
      </c>
      <c r="C10694" s="57">
        <v>37.0</v>
      </c>
      <c r="D10694" s="268">
        <v>0.75</v>
      </c>
      <c r="E10694" s="269">
        <v>3.128362032864072E-5</v>
      </c>
      <c r="F10694" s="269">
        <v>6.620220148749584E-5</v>
      </c>
    </row>
    <row r="10695" ht="14.25" customHeight="1">
      <c r="A10695" s="267">
        <v>43688.0</v>
      </c>
      <c r="B10695" s="57">
        <v>223.0</v>
      </c>
      <c r="C10695" s="57">
        <v>38.0</v>
      </c>
      <c r="D10695" s="268">
        <v>0.770833333333333</v>
      </c>
      <c r="E10695" s="269">
        <v>1.7251253304850312E-5</v>
      </c>
      <c r="F10695" s="269">
        <v>6.810513920044957E-5</v>
      </c>
    </row>
    <row r="10696" ht="14.25" customHeight="1">
      <c r="A10696" s="267">
        <v>43688.0</v>
      </c>
      <c r="B10696" s="57">
        <v>223.0</v>
      </c>
      <c r="C10696" s="57">
        <v>39.0</v>
      </c>
      <c r="D10696" s="268">
        <v>0.791666666666667</v>
      </c>
      <c r="E10696" s="269">
        <v>7.908540469732443E-6</v>
      </c>
      <c r="F10696" s="269">
        <v>6.580158302161085E-5</v>
      </c>
    </row>
    <row r="10697" ht="14.25" customHeight="1">
      <c r="A10697" s="267">
        <v>43688.0</v>
      </c>
      <c r="B10697" s="57">
        <v>223.0</v>
      </c>
      <c r="C10697" s="57">
        <v>40.0</v>
      </c>
      <c r="D10697" s="268">
        <v>0.8125</v>
      </c>
      <c r="E10697" s="269">
        <v>1.382674980194034E-6</v>
      </c>
      <c r="F10697" s="269">
        <v>6.419910915807086E-5</v>
      </c>
    </row>
    <row r="10698" ht="14.25" customHeight="1">
      <c r="A10698" s="267">
        <v>43688.0</v>
      </c>
      <c r="B10698" s="57">
        <v>223.0</v>
      </c>
      <c r="C10698" s="57">
        <v>41.0</v>
      </c>
      <c r="D10698" s="268">
        <v>0.833333333333333</v>
      </c>
      <c r="E10698" s="269">
        <v>2.577063993049031E-8</v>
      </c>
      <c r="F10698" s="269">
        <v>6.459972762395585E-5</v>
      </c>
    </row>
    <row r="10699" ht="14.25" customHeight="1">
      <c r="A10699" s="267">
        <v>43688.0</v>
      </c>
      <c r="B10699" s="57">
        <v>223.0</v>
      </c>
      <c r="C10699" s="57">
        <v>42.0</v>
      </c>
      <c r="D10699" s="268">
        <v>0.854166666666667</v>
      </c>
      <c r="E10699" s="269">
        <v>0.0</v>
      </c>
      <c r="F10699" s="269">
        <v>6.500034608984085E-5</v>
      </c>
    </row>
    <row r="10700" ht="14.25" customHeight="1">
      <c r="A10700" s="267">
        <v>43688.0</v>
      </c>
      <c r="B10700" s="57">
        <v>223.0</v>
      </c>
      <c r="C10700" s="57">
        <v>43.0</v>
      </c>
      <c r="D10700" s="268">
        <v>0.875</v>
      </c>
      <c r="E10700" s="269">
        <v>0.0</v>
      </c>
      <c r="F10700" s="269">
        <v>6.700343841926584E-5</v>
      </c>
    </row>
    <row r="10701" ht="14.25" customHeight="1">
      <c r="A10701" s="267">
        <v>43688.0</v>
      </c>
      <c r="B10701" s="57">
        <v>223.0</v>
      </c>
      <c r="C10701" s="57">
        <v>44.0</v>
      </c>
      <c r="D10701" s="268">
        <v>0.895833333333333</v>
      </c>
      <c r="E10701" s="269">
        <v>0.0</v>
      </c>
      <c r="F10701" s="269">
        <v>6.55011191721971E-5</v>
      </c>
    </row>
    <row r="10702" ht="14.25" customHeight="1">
      <c r="A10702" s="267">
        <v>43688.0</v>
      </c>
      <c r="B10702" s="57">
        <v>223.0</v>
      </c>
      <c r="C10702" s="57">
        <v>45.0</v>
      </c>
      <c r="D10702" s="268">
        <v>0.916666666666667</v>
      </c>
      <c r="E10702" s="269">
        <v>0.0</v>
      </c>
      <c r="F10702" s="269">
        <v>6.219601682864587E-5</v>
      </c>
    </row>
    <row r="10703" ht="14.25" customHeight="1">
      <c r="A10703" s="267">
        <v>43688.0</v>
      </c>
      <c r="B10703" s="57">
        <v>223.0</v>
      </c>
      <c r="C10703" s="57">
        <v>46.0</v>
      </c>
      <c r="D10703" s="268">
        <v>0.9375</v>
      </c>
      <c r="E10703" s="269">
        <v>0.0</v>
      </c>
      <c r="F10703" s="269">
        <v>5.6387049073313414E-5</v>
      </c>
    </row>
    <row r="10704" ht="14.25" customHeight="1">
      <c r="A10704" s="267">
        <v>43688.0</v>
      </c>
      <c r="B10704" s="57">
        <v>223.0</v>
      </c>
      <c r="C10704" s="57">
        <v>47.0</v>
      </c>
      <c r="D10704" s="268">
        <v>0.958333333333333</v>
      </c>
      <c r="E10704" s="269">
        <v>0.0</v>
      </c>
      <c r="F10704" s="269">
        <v>4.9977153619153456E-5</v>
      </c>
    </row>
    <row r="10705" ht="14.25" customHeight="1">
      <c r="A10705" s="267">
        <v>43688.0</v>
      </c>
      <c r="B10705" s="57">
        <v>223.0</v>
      </c>
      <c r="C10705" s="57">
        <v>48.0</v>
      </c>
      <c r="D10705" s="268">
        <v>0.979166666666667</v>
      </c>
      <c r="E10705" s="269">
        <v>0.0</v>
      </c>
      <c r="F10705" s="269">
        <v>4.2165093534395995E-5</v>
      </c>
    </row>
    <row r="10706" ht="14.25" customHeight="1">
      <c r="A10706" s="267">
        <v>43689.0</v>
      </c>
      <c r="B10706" s="57">
        <v>224.0</v>
      </c>
      <c r="C10706" s="57">
        <v>1.0</v>
      </c>
      <c r="D10706" s="268">
        <v>0.0</v>
      </c>
      <c r="E10706" s="269">
        <v>0.0</v>
      </c>
      <c r="F10706" s="269">
        <v>3.725751732730477E-5</v>
      </c>
    </row>
    <row r="10707" ht="14.25" customHeight="1">
      <c r="A10707" s="267">
        <v>43689.0</v>
      </c>
      <c r="B10707" s="57">
        <v>224.0</v>
      </c>
      <c r="C10707" s="57">
        <v>2.0</v>
      </c>
      <c r="D10707" s="268">
        <v>0.020833333333333332</v>
      </c>
      <c r="E10707" s="269">
        <v>0.0</v>
      </c>
      <c r="F10707" s="269">
        <v>3.375210575081104E-5</v>
      </c>
    </row>
    <row r="10708" ht="14.25" customHeight="1">
      <c r="A10708" s="267">
        <v>43689.0</v>
      </c>
      <c r="B10708" s="57">
        <v>224.0</v>
      </c>
      <c r="C10708" s="57">
        <v>3.0</v>
      </c>
      <c r="D10708" s="268">
        <v>0.0416666666666667</v>
      </c>
      <c r="E10708" s="269">
        <v>0.0</v>
      </c>
      <c r="F10708" s="269">
        <v>3.0346848790788564E-5</v>
      </c>
    </row>
    <row r="10709" ht="14.25" customHeight="1">
      <c r="A10709" s="267">
        <v>43689.0</v>
      </c>
      <c r="B10709" s="57">
        <v>224.0</v>
      </c>
      <c r="C10709" s="57">
        <v>4.0</v>
      </c>
      <c r="D10709" s="268">
        <v>0.0625</v>
      </c>
      <c r="E10709" s="269">
        <v>0.0</v>
      </c>
      <c r="F10709" s="269">
        <v>2.894468416019107E-5</v>
      </c>
    </row>
    <row r="10710" ht="14.25" customHeight="1">
      <c r="A10710" s="267">
        <v>43689.0</v>
      </c>
      <c r="B10710" s="57">
        <v>224.0</v>
      </c>
      <c r="C10710" s="57">
        <v>5.0</v>
      </c>
      <c r="D10710" s="268">
        <v>0.0833333333333333</v>
      </c>
      <c r="E10710" s="269">
        <v>0.0</v>
      </c>
      <c r="F10710" s="269">
        <v>2.8243601844892327E-5</v>
      </c>
    </row>
    <row r="10711" ht="14.25" customHeight="1">
      <c r="A10711" s="267">
        <v>43689.0</v>
      </c>
      <c r="B10711" s="57">
        <v>224.0</v>
      </c>
      <c r="C10711" s="57">
        <v>6.0</v>
      </c>
      <c r="D10711" s="268">
        <v>0.104166666666667</v>
      </c>
      <c r="E10711" s="269">
        <v>0.0</v>
      </c>
      <c r="F10711" s="269">
        <v>2.704174644723733E-5</v>
      </c>
    </row>
    <row r="10712" ht="14.25" customHeight="1">
      <c r="A10712" s="267">
        <v>43689.0</v>
      </c>
      <c r="B10712" s="57">
        <v>224.0</v>
      </c>
      <c r="C10712" s="57">
        <v>7.0</v>
      </c>
      <c r="D10712" s="268">
        <v>0.125</v>
      </c>
      <c r="E10712" s="269">
        <v>0.0</v>
      </c>
      <c r="F10712" s="269">
        <v>2.6941591830766084E-5</v>
      </c>
    </row>
    <row r="10713" ht="14.25" customHeight="1">
      <c r="A10713" s="267">
        <v>43689.0</v>
      </c>
      <c r="B10713" s="57">
        <v>224.0</v>
      </c>
      <c r="C10713" s="57">
        <v>8.0</v>
      </c>
      <c r="D10713" s="268">
        <v>0.145833333333333</v>
      </c>
      <c r="E10713" s="269">
        <v>0.0</v>
      </c>
      <c r="F10713" s="269">
        <v>2.7141901063708585E-5</v>
      </c>
    </row>
    <row r="10714" ht="14.25" customHeight="1">
      <c r="A10714" s="267">
        <v>43689.0</v>
      </c>
      <c r="B10714" s="57">
        <v>224.0</v>
      </c>
      <c r="C10714" s="57">
        <v>9.0</v>
      </c>
      <c r="D10714" s="268">
        <v>0.166666666666667</v>
      </c>
      <c r="E10714" s="269">
        <v>0.0</v>
      </c>
      <c r="F10714" s="269">
        <v>2.644081874840984E-5</v>
      </c>
    </row>
    <row r="10715" ht="14.25" customHeight="1">
      <c r="A10715" s="267">
        <v>43689.0</v>
      </c>
      <c r="B10715" s="57">
        <v>224.0</v>
      </c>
      <c r="C10715" s="57">
        <v>10.0</v>
      </c>
      <c r="D10715" s="268">
        <v>0.1875</v>
      </c>
      <c r="E10715" s="269">
        <v>7.248066470363088E-8</v>
      </c>
      <c r="F10715" s="269">
        <v>2.704174644723733E-5</v>
      </c>
    </row>
    <row r="10716" ht="14.25" customHeight="1">
      <c r="A10716" s="267">
        <v>43689.0</v>
      </c>
      <c r="B10716" s="57">
        <v>224.0</v>
      </c>
      <c r="C10716" s="57">
        <v>11.0</v>
      </c>
      <c r="D10716" s="268">
        <v>0.208333333333333</v>
      </c>
      <c r="E10716" s="269">
        <v>1.8289093337174569E-6</v>
      </c>
      <c r="F10716" s="269">
        <v>2.784298337900733E-5</v>
      </c>
    </row>
    <row r="10717" ht="14.25" customHeight="1">
      <c r="A10717" s="267">
        <v>43689.0</v>
      </c>
      <c r="B10717" s="57">
        <v>224.0</v>
      </c>
      <c r="C10717" s="57">
        <v>12.0</v>
      </c>
      <c r="D10717" s="268">
        <v>0.229166666666667</v>
      </c>
      <c r="E10717" s="269">
        <v>7.838972569243097E-6</v>
      </c>
      <c r="F10717" s="269">
        <v>2.8443911077834827E-5</v>
      </c>
    </row>
    <row r="10718" ht="14.25" customHeight="1">
      <c r="A10718" s="267">
        <v>43689.0</v>
      </c>
      <c r="B10718" s="57">
        <v>224.0</v>
      </c>
      <c r="C10718" s="57">
        <v>13.0</v>
      </c>
      <c r="D10718" s="268">
        <v>0.25</v>
      </c>
      <c r="E10718" s="269">
        <v>1.8480009567110768E-5</v>
      </c>
      <c r="F10718" s="269">
        <v>3.064731264020231E-5</v>
      </c>
    </row>
    <row r="10719" ht="14.25" customHeight="1">
      <c r="A10719" s="267">
        <v>43689.0</v>
      </c>
      <c r="B10719" s="57">
        <v>224.0</v>
      </c>
      <c r="C10719" s="57">
        <v>14.0</v>
      </c>
      <c r="D10719" s="268">
        <v>0.270833333333333</v>
      </c>
      <c r="E10719" s="269">
        <v>3.5003583786715885E-5</v>
      </c>
      <c r="F10719" s="269">
        <v>3.5554888847293536E-5</v>
      </c>
    </row>
    <row r="10720" ht="14.25" customHeight="1">
      <c r="A10720" s="267">
        <v>43689.0</v>
      </c>
      <c r="B10720" s="57">
        <v>224.0</v>
      </c>
      <c r="C10720" s="57">
        <v>15.0</v>
      </c>
      <c r="D10720" s="268">
        <v>0.291666666666667</v>
      </c>
      <c r="E10720" s="269">
        <v>5.5848783164693996E-5</v>
      </c>
      <c r="F10720" s="269">
        <v>4.046246505438475E-5</v>
      </c>
    </row>
    <row r="10721" ht="14.25" customHeight="1">
      <c r="A10721" s="267">
        <v>43689.0</v>
      </c>
      <c r="B10721" s="57">
        <v>224.0</v>
      </c>
      <c r="C10721" s="57">
        <v>16.0</v>
      </c>
      <c r="D10721" s="268">
        <v>0.3125</v>
      </c>
      <c r="E10721" s="269">
        <v>7.759185494389134E-5</v>
      </c>
      <c r="F10721" s="269">
        <v>4.526988664500473E-5</v>
      </c>
    </row>
    <row r="10722" ht="14.25" customHeight="1">
      <c r="A10722" s="267">
        <v>43689.0</v>
      </c>
      <c r="B10722" s="57">
        <v>224.0</v>
      </c>
      <c r="C10722" s="57">
        <v>17.0</v>
      </c>
      <c r="D10722" s="268">
        <v>0.333333333333333</v>
      </c>
      <c r="E10722" s="269">
        <v>1.0205178225726248E-4</v>
      </c>
      <c r="F10722" s="269">
        <v>5.0277617468567196E-5</v>
      </c>
    </row>
    <row r="10723" ht="14.25" customHeight="1">
      <c r="A10723" s="267">
        <v>43689.0</v>
      </c>
      <c r="B10723" s="57">
        <v>224.0</v>
      </c>
      <c r="C10723" s="57">
        <v>18.0</v>
      </c>
      <c r="D10723" s="268">
        <v>0.354166666666667</v>
      </c>
      <c r="E10723" s="269">
        <v>1.275087984411168E-4</v>
      </c>
      <c r="F10723" s="269">
        <v>5.5786121374485906E-5</v>
      </c>
    </row>
    <row r="10724" ht="14.25" customHeight="1">
      <c r="A10724" s="267">
        <v>43689.0</v>
      </c>
      <c r="B10724" s="57">
        <v>224.0</v>
      </c>
      <c r="C10724" s="57">
        <v>19.0</v>
      </c>
      <c r="D10724" s="268">
        <v>0.375</v>
      </c>
      <c r="E10724" s="269">
        <v>1.5421703406433808E-4</v>
      </c>
      <c r="F10724" s="269">
        <v>5.518519367565842E-5</v>
      </c>
    </row>
    <row r="10725" ht="14.25" customHeight="1">
      <c r="A10725" s="267">
        <v>43689.0</v>
      </c>
      <c r="B10725" s="57">
        <v>224.0</v>
      </c>
      <c r="C10725" s="57">
        <v>20.0</v>
      </c>
      <c r="D10725" s="268">
        <v>0.395833333333333</v>
      </c>
      <c r="E10725" s="269">
        <v>1.707109618769652E-4</v>
      </c>
      <c r="F10725" s="269">
        <v>5.3783029045060915E-5</v>
      </c>
    </row>
    <row r="10726" ht="14.25" customHeight="1">
      <c r="A10726" s="267">
        <v>43689.0</v>
      </c>
      <c r="B10726" s="57">
        <v>224.0</v>
      </c>
      <c r="C10726" s="57">
        <v>21.0</v>
      </c>
      <c r="D10726" s="268">
        <v>0.416666666666667</v>
      </c>
      <c r="E10726" s="269">
        <v>1.8197996581250658E-4</v>
      </c>
      <c r="F10726" s="269">
        <v>5.418364751094592E-5</v>
      </c>
    </row>
    <row r="10727" ht="14.25" customHeight="1">
      <c r="A10727" s="267">
        <v>43689.0</v>
      </c>
      <c r="B10727" s="57">
        <v>224.0</v>
      </c>
      <c r="C10727" s="57">
        <v>22.0</v>
      </c>
      <c r="D10727" s="268">
        <v>0.4375</v>
      </c>
      <c r="E10727" s="269">
        <v>2.043262758697487E-4</v>
      </c>
      <c r="F10727" s="269">
        <v>5.388318366153217E-5</v>
      </c>
    </row>
    <row r="10728" ht="14.25" customHeight="1">
      <c r="A10728" s="267">
        <v>43689.0</v>
      </c>
      <c r="B10728" s="57">
        <v>224.0</v>
      </c>
      <c r="C10728" s="57">
        <v>23.0</v>
      </c>
      <c r="D10728" s="268">
        <v>0.458333333333333</v>
      </c>
      <c r="E10728" s="269">
        <v>2.1221444125783863E-4</v>
      </c>
      <c r="F10728" s="269">
        <v>5.258117364740593E-5</v>
      </c>
    </row>
    <row r="10729" ht="14.25" customHeight="1">
      <c r="A10729" s="267">
        <v>43689.0</v>
      </c>
      <c r="B10729" s="57">
        <v>224.0</v>
      </c>
      <c r="C10729" s="57">
        <v>24.0</v>
      </c>
      <c r="D10729" s="268">
        <v>0.479166666666667</v>
      </c>
      <c r="E10729" s="269">
        <v>2.0958987359814666E-4</v>
      </c>
      <c r="F10729" s="269">
        <v>5.0578081317980936E-5</v>
      </c>
    </row>
    <row r="10730" ht="14.25" customHeight="1">
      <c r="A10730" s="267">
        <v>43689.0</v>
      </c>
      <c r="B10730" s="57">
        <v>224.0</v>
      </c>
      <c r="C10730" s="57">
        <v>25.0</v>
      </c>
      <c r="D10730" s="268">
        <v>0.5</v>
      </c>
      <c r="E10730" s="269">
        <v>2.2625007690425762E-4</v>
      </c>
      <c r="F10730" s="269">
        <v>5.428380212741717E-5</v>
      </c>
    </row>
    <row r="10731" ht="14.25" customHeight="1">
      <c r="A10731" s="267">
        <v>43689.0</v>
      </c>
      <c r="B10731" s="57">
        <v>224.0</v>
      </c>
      <c r="C10731" s="57">
        <v>26.0</v>
      </c>
      <c r="D10731" s="268">
        <v>0.520833333333333</v>
      </c>
      <c r="E10731" s="269">
        <v>2.3470178576649994E-4</v>
      </c>
      <c r="F10731" s="269">
        <v>5.298179211329092E-5</v>
      </c>
    </row>
    <row r="10732" ht="14.25" customHeight="1">
      <c r="A10732" s="267">
        <v>43689.0</v>
      </c>
      <c r="B10732" s="57">
        <v>224.0</v>
      </c>
      <c r="C10732" s="57">
        <v>27.0</v>
      </c>
      <c r="D10732" s="268">
        <v>0.541666666666667</v>
      </c>
      <c r="E10732" s="269">
        <v>2.418896808603282E-4</v>
      </c>
      <c r="F10732" s="269">
        <v>5.167978209916469E-5</v>
      </c>
    </row>
    <row r="10733" ht="14.25" customHeight="1">
      <c r="A10733" s="267">
        <v>43689.0</v>
      </c>
      <c r="B10733" s="57">
        <v>224.0</v>
      </c>
      <c r="C10733" s="57">
        <v>28.0</v>
      </c>
      <c r="D10733" s="268">
        <v>0.5625</v>
      </c>
      <c r="E10733" s="269">
        <v>2.4039928521284949E-4</v>
      </c>
      <c r="F10733" s="269">
        <v>4.9977153619153456E-5</v>
      </c>
    </row>
    <row r="10734" ht="14.25" customHeight="1">
      <c r="A10734" s="267">
        <v>43689.0</v>
      </c>
      <c r="B10734" s="57">
        <v>224.0</v>
      </c>
      <c r="C10734" s="57">
        <v>29.0</v>
      </c>
      <c r="D10734" s="268">
        <v>0.583333333333333</v>
      </c>
      <c r="E10734" s="269">
        <v>2.142950671559433E-4</v>
      </c>
      <c r="F10734" s="269">
        <v>4.787390667325721E-5</v>
      </c>
    </row>
    <row r="10735" ht="14.25" customHeight="1">
      <c r="A10735" s="267">
        <v>43689.0</v>
      </c>
      <c r="B10735" s="57">
        <v>224.0</v>
      </c>
      <c r="C10735" s="57">
        <v>30.0</v>
      </c>
      <c r="D10735" s="268">
        <v>0.604166666666667</v>
      </c>
      <c r="E10735" s="269">
        <v>2.0266337352808063E-4</v>
      </c>
      <c r="F10735" s="269">
        <v>4.7172824357958464E-5</v>
      </c>
    </row>
    <row r="10736" ht="14.25" customHeight="1">
      <c r="A10736" s="267">
        <v>43689.0</v>
      </c>
      <c r="B10736" s="57">
        <v>224.0</v>
      </c>
      <c r="C10736" s="57">
        <v>31.0</v>
      </c>
      <c r="D10736" s="268">
        <v>0.625</v>
      </c>
      <c r="E10736" s="269">
        <v>1.7338887229955194E-4</v>
      </c>
      <c r="F10736" s="269">
        <v>4.887545283796971E-5</v>
      </c>
    </row>
    <row r="10737" ht="14.25" customHeight="1">
      <c r="A10737" s="267">
        <v>43689.0</v>
      </c>
      <c r="B10737" s="57">
        <v>224.0</v>
      </c>
      <c r="C10737" s="57">
        <v>32.0</v>
      </c>
      <c r="D10737" s="268">
        <v>0.645833333333333</v>
      </c>
      <c r="E10737" s="269">
        <v>1.5073004083114604E-4</v>
      </c>
      <c r="F10737" s="269">
        <v>5.0277617468567196E-5</v>
      </c>
    </row>
    <row r="10738" ht="14.25" customHeight="1">
      <c r="A10738" s="267">
        <v>43689.0</v>
      </c>
      <c r="B10738" s="57">
        <v>224.0</v>
      </c>
      <c r="C10738" s="57">
        <v>33.0</v>
      </c>
      <c r="D10738" s="268">
        <v>0.666666666666667</v>
      </c>
      <c r="E10738" s="269">
        <v>1.254898944459452E-4</v>
      </c>
      <c r="F10738" s="269">
        <v>5.1078854400337184E-5</v>
      </c>
    </row>
    <row r="10739" ht="14.25" customHeight="1">
      <c r="A10739" s="267">
        <v>43689.0</v>
      </c>
      <c r="B10739" s="57">
        <v>224.0</v>
      </c>
      <c r="C10739" s="57">
        <v>34.0</v>
      </c>
      <c r="D10739" s="268">
        <v>0.6875</v>
      </c>
      <c r="E10739" s="269">
        <v>9.56307030219815E-5</v>
      </c>
      <c r="F10739" s="269">
        <v>5.45842659768309E-5</v>
      </c>
    </row>
    <row r="10740" ht="14.25" customHeight="1">
      <c r="A10740" s="267">
        <v>43689.0</v>
      </c>
      <c r="B10740" s="57">
        <v>224.0</v>
      </c>
      <c r="C10740" s="57">
        <v>35.0</v>
      </c>
      <c r="D10740" s="268">
        <v>0.708333333333333</v>
      </c>
      <c r="E10740" s="269">
        <v>7.60636670890894E-5</v>
      </c>
      <c r="F10740" s="269">
        <v>5.9992615266278386E-5</v>
      </c>
    </row>
    <row r="10741" ht="14.25" customHeight="1">
      <c r="A10741" s="267">
        <v>43689.0</v>
      </c>
      <c r="B10741" s="57">
        <v>224.0</v>
      </c>
      <c r="C10741" s="57">
        <v>36.0</v>
      </c>
      <c r="D10741" s="268">
        <v>0.729166666666667</v>
      </c>
      <c r="E10741" s="269">
        <v>5.5055642581754544E-5</v>
      </c>
      <c r="F10741" s="269">
        <v>6.249648067805962E-5</v>
      </c>
    </row>
    <row r="10742" ht="14.25" customHeight="1">
      <c r="A10742" s="267">
        <v>43689.0</v>
      </c>
      <c r="B10742" s="57">
        <v>224.0</v>
      </c>
      <c r="C10742" s="57">
        <v>37.0</v>
      </c>
      <c r="D10742" s="268">
        <v>0.75</v>
      </c>
      <c r="E10742" s="269">
        <v>3.441541411844283E-5</v>
      </c>
      <c r="F10742" s="269">
        <v>6.590173763808209E-5</v>
      </c>
    </row>
    <row r="10743" ht="14.25" customHeight="1">
      <c r="A10743" s="267">
        <v>43689.0</v>
      </c>
      <c r="B10743" s="57">
        <v>224.0</v>
      </c>
      <c r="C10743" s="57">
        <v>38.0</v>
      </c>
      <c r="D10743" s="268">
        <v>0.770833333333333</v>
      </c>
      <c r="E10743" s="269">
        <v>1.706107936221625E-5</v>
      </c>
      <c r="F10743" s="269">
        <v>6.770452073456459E-5</v>
      </c>
    </row>
    <row r="10744" ht="14.25" customHeight="1">
      <c r="A10744" s="267">
        <v>43689.0</v>
      </c>
      <c r="B10744" s="57">
        <v>224.0</v>
      </c>
      <c r="C10744" s="57">
        <v>39.0</v>
      </c>
      <c r="D10744" s="268">
        <v>0.791666666666667</v>
      </c>
      <c r="E10744" s="269">
        <v>6.791525461276874E-6</v>
      </c>
      <c r="F10744" s="269">
        <v>6.730390226867957E-5</v>
      </c>
    </row>
    <row r="10745" ht="14.25" customHeight="1">
      <c r="A10745" s="267">
        <v>43689.0</v>
      </c>
      <c r="B10745" s="57">
        <v>224.0</v>
      </c>
      <c r="C10745" s="57">
        <v>40.0</v>
      </c>
      <c r="D10745" s="268">
        <v>0.8125</v>
      </c>
      <c r="E10745" s="269">
        <v>5.359822699606312E-7</v>
      </c>
      <c r="F10745" s="269">
        <v>6.55011191721971E-5</v>
      </c>
    </row>
    <row r="10746" ht="14.25" customHeight="1">
      <c r="A10746" s="267">
        <v>43689.0</v>
      </c>
      <c r="B10746" s="57">
        <v>224.0</v>
      </c>
      <c r="C10746" s="57">
        <v>41.0</v>
      </c>
      <c r="D10746" s="268">
        <v>0.833333333333333</v>
      </c>
      <c r="E10746" s="269">
        <v>0.0</v>
      </c>
      <c r="F10746" s="269">
        <v>6.449957300748461E-5</v>
      </c>
    </row>
    <row r="10747" ht="14.25" customHeight="1">
      <c r="A10747" s="267">
        <v>43689.0</v>
      </c>
      <c r="B10747" s="57">
        <v>224.0</v>
      </c>
      <c r="C10747" s="57">
        <v>42.0</v>
      </c>
      <c r="D10747" s="268">
        <v>0.854166666666667</v>
      </c>
      <c r="E10747" s="269">
        <v>0.0</v>
      </c>
      <c r="F10747" s="269">
        <v>6.409895454159961E-5</v>
      </c>
    </row>
    <row r="10748" ht="14.25" customHeight="1">
      <c r="A10748" s="267">
        <v>43689.0</v>
      </c>
      <c r="B10748" s="57">
        <v>224.0</v>
      </c>
      <c r="C10748" s="57">
        <v>43.0</v>
      </c>
      <c r="D10748" s="268">
        <v>0.875</v>
      </c>
      <c r="E10748" s="269">
        <v>0.0</v>
      </c>
      <c r="F10748" s="269">
        <v>6.459972762395585E-5</v>
      </c>
    </row>
    <row r="10749" ht="14.25" customHeight="1">
      <c r="A10749" s="267">
        <v>43689.0</v>
      </c>
      <c r="B10749" s="57">
        <v>224.0</v>
      </c>
      <c r="C10749" s="57">
        <v>44.0</v>
      </c>
      <c r="D10749" s="268">
        <v>0.895833333333333</v>
      </c>
      <c r="E10749" s="269">
        <v>0.0</v>
      </c>
      <c r="F10749" s="269">
        <v>6.329771760982962E-5</v>
      </c>
    </row>
    <row r="10750" ht="14.25" customHeight="1">
      <c r="A10750" s="267">
        <v>43689.0</v>
      </c>
      <c r="B10750" s="57">
        <v>224.0</v>
      </c>
      <c r="C10750" s="57">
        <v>45.0</v>
      </c>
      <c r="D10750" s="268">
        <v>0.916666666666667</v>
      </c>
      <c r="E10750" s="269">
        <v>0.0</v>
      </c>
      <c r="F10750" s="269">
        <v>5.9992615266278386E-5</v>
      </c>
    </row>
    <row r="10751" ht="14.25" customHeight="1">
      <c r="A10751" s="267">
        <v>43689.0</v>
      </c>
      <c r="B10751" s="57">
        <v>224.0</v>
      </c>
      <c r="C10751" s="57">
        <v>46.0</v>
      </c>
      <c r="D10751" s="268">
        <v>0.9375</v>
      </c>
      <c r="E10751" s="269">
        <v>0.0</v>
      </c>
      <c r="F10751" s="269">
        <v>5.478457520977341E-5</v>
      </c>
    </row>
    <row r="10752" ht="14.25" customHeight="1">
      <c r="A10752" s="267">
        <v>43689.0</v>
      </c>
      <c r="B10752" s="57">
        <v>224.0</v>
      </c>
      <c r="C10752" s="57">
        <v>47.0</v>
      </c>
      <c r="D10752" s="268">
        <v>0.958333333333333</v>
      </c>
      <c r="E10752" s="269">
        <v>0.0</v>
      </c>
      <c r="F10752" s="269">
        <v>4.96766897697397E-5</v>
      </c>
    </row>
    <row r="10753" ht="14.25" customHeight="1">
      <c r="A10753" s="267">
        <v>43689.0</v>
      </c>
      <c r="B10753" s="57">
        <v>224.0</v>
      </c>
      <c r="C10753" s="57">
        <v>48.0</v>
      </c>
      <c r="D10753" s="268">
        <v>0.979166666666667</v>
      </c>
      <c r="E10753" s="269">
        <v>0.0</v>
      </c>
      <c r="F10753" s="269">
        <v>4.246555738380974E-5</v>
      </c>
    </row>
    <row r="10754" ht="14.25" customHeight="1">
      <c r="A10754" s="267">
        <v>43690.0</v>
      </c>
      <c r="B10754" s="57">
        <v>225.0</v>
      </c>
      <c r="C10754" s="57">
        <v>1.0</v>
      </c>
      <c r="D10754" s="268">
        <v>0.0</v>
      </c>
      <c r="E10754" s="269">
        <v>0.0</v>
      </c>
      <c r="F10754" s="269">
        <v>3.615581654612103E-5</v>
      </c>
    </row>
    <row r="10755" ht="14.25" customHeight="1">
      <c r="A10755" s="267">
        <v>43690.0</v>
      </c>
      <c r="B10755" s="57">
        <v>225.0</v>
      </c>
      <c r="C10755" s="57">
        <v>2.0</v>
      </c>
      <c r="D10755" s="268">
        <v>0.020833333333333332</v>
      </c>
      <c r="E10755" s="269">
        <v>0.0</v>
      </c>
      <c r="F10755" s="269">
        <v>3.3651951134339786E-5</v>
      </c>
    </row>
    <row r="10756" ht="14.25" customHeight="1">
      <c r="A10756" s="267">
        <v>43690.0</v>
      </c>
      <c r="B10756" s="57">
        <v>225.0</v>
      </c>
      <c r="C10756" s="57">
        <v>3.0</v>
      </c>
      <c r="D10756" s="268">
        <v>0.0416666666666667</v>
      </c>
      <c r="E10756" s="269">
        <v>0.0</v>
      </c>
      <c r="F10756" s="269">
        <v>3.164885880491481E-5</v>
      </c>
    </row>
    <row r="10757" ht="14.25" customHeight="1">
      <c r="A10757" s="267">
        <v>43690.0</v>
      </c>
      <c r="B10757" s="57">
        <v>225.0</v>
      </c>
      <c r="C10757" s="57">
        <v>4.0</v>
      </c>
      <c r="D10757" s="268">
        <v>0.0625</v>
      </c>
      <c r="E10757" s="269">
        <v>0.0</v>
      </c>
      <c r="F10757" s="269">
        <v>3.0447003407259817E-5</v>
      </c>
    </row>
    <row r="10758" ht="14.25" customHeight="1">
      <c r="A10758" s="267">
        <v>43690.0</v>
      </c>
      <c r="B10758" s="57">
        <v>225.0</v>
      </c>
      <c r="C10758" s="57">
        <v>5.0</v>
      </c>
      <c r="D10758" s="268">
        <v>0.0833333333333333</v>
      </c>
      <c r="E10758" s="269">
        <v>0.0</v>
      </c>
      <c r="F10758" s="269">
        <v>2.834375646136358E-5</v>
      </c>
    </row>
    <row r="10759" ht="14.25" customHeight="1">
      <c r="A10759" s="267">
        <v>43690.0</v>
      </c>
      <c r="B10759" s="57">
        <v>225.0</v>
      </c>
      <c r="C10759" s="57">
        <v>6.0</v>
      </c>
      <c r="D10759" s="268">
        <v>0.104166666666667</v>
      </c>
      <c r="E10759" s="269">
        <v>0.0</v>
      </c>
      <c r="F10759" s="269">
        <v>2.744236491312233E-5</v>
      </c>
    </row>
    <row r="10760" ht="14.25" customHeight="1">
      <c r="A10760" s="267">
        <v>43690.0</v>
      </c>
      <c r="B10760" s="57">
        <v>225.0</v>
      </c>
      <c r="C10760" s="57">
        <v>7.0</v>
      </c>
      <c r="D10760" s="268">
        <v>0.125</v>
      </c>
      <c r="E10760" s="269">
        <v>0.0</v>
      </c>
      <c r="F10760" s="269">
        <v>2.7542519529593582E-5</v>
      </c>
    </row>
    <row r="10761" ht="14.25" customHeight="1">
      <c r="A10761" s="267">
        <v>43690.0</v>
      </c>
      <c r="B10761" s="57">
        <v>225.0</v>
      </c>
      <c r="C10761" s="57">
        <v>8.0</v>
      </c>
      <c r="D10761" s="268">
        <v>0.145833333333333</v>
      </c>
      <c r="E10761" s="269">
        <v>0.0</v>
      </c>
      <c r="F10761" s="269">
        <v>2.6340664131938587E-5</v>
      </c>
    </row>
    <row r="10762" ht="14.25" customHeight="1">
      <c r="A10762" s="267">
        <v>43690.0</v>
      </c>
      <c r="B10762" s="57">
        <v>225.0</v>
      </c>
      <c r="C10762" s="57">
        <v>9.0</v>
      </c>
      <c r="D10762" s="268">
        <v>0.166666666666667</v>
      </c>
      <c r="E10762" s="269">
        <v>0.0</v>
      </c>
      <c r="F10762" s="269">
        <v>2.6240509515467337E-5</v>
      </c>
    </row>
    <row r="10763" ht="14.25" customHeight="1">
      <c r="A10763" s="267">
        <v>43690.0</v>
      </c>
      <c r="B10763" s="57">
        <v>225.0</v>
      </c>
      <c r="C10763" s="57">
        <v>10.0</v>
      </c>
      <c r="D10763" s="268">
        <v>0.1875</v>
      </c>
      <c r="E10763" s="269">
        <v>3.380908087931634E-7</v>
      </c>
      <c r="F10763" s="269">
        <v>2.684143721429483E-5</v>
      </c>
    </row>
    <row r="10764" ht="14.25" customHeight="1">
      <c r="A10764" s="267">
        <v>43690.0</v>
      </c>
      <c r="B10764" s="57">
        <v>225.0</v>
      </c>
      <c r="C10764" s="57">
        <v>11.0</v>
      </c>
      <c r="D10764" s="268">
        <v>0.208333333333333</v>
      </c>
      <c r="E10764" s="269">
        <v>4.047077064951419E-6</v>
      </c>
      <c r="F10764" s="269">
        <v>2.684143721429483E-5</v>
      </c>
    </row>
    <row r="10765" ht="14.25" customHeight="1">
      <c r="A10765" s="267">
        <v>43690.0</v>
      </c>
      <c r="B10765" s="57">
        <v>225.0</v>
      </c>
      <c r="C10765" s="57">
        <v>12.0</v>
      </c>
      <c r="D10765" s="268">
        <v>0.229166666666667</v>
      </c>
      <c r="E10765" s="269">
        <v>1.3907340177856276E-5</v>
      </c>
      <c r="F10765" s="269">
        <v>2.684143721429483E-5</v>
      </c>
    </row>
    <row r="10766" ht="14.25" customHeight="1">
      <c r="A10766" s="267">
        <v>43690.0</v>
      </c>
      <c r="B10766" s="57">
        <v>225.0</v>
      </c>
      <c r="C10766" s="57">
        <v>13.0</v>
      </c>
      <c r="D10766" s="268">
        <v>0.25</v>
      </c>
      <c r="E10766" s="269">
        <v>3.1466203307525376E-5</v>
      </c>
      <c r="F10766" s="269">
        <v>2.8143447228421073E-5</v>
      </c>
    </row>
    <row r="10767" ht="14.25" customHeight="1">
      <c r="A10767" s="267">
        <v>43690.0</v>
      </c>
      <c r="B10767" s="57">
        <v>225.0</v>
      </c>
      <c r="C10767" s="57">
        <v>14.0</v>
      </c>
      <c r="D10767" s="268">
        <v>0.270833333333333</v>
      </c>
      <c r="E10767" s="269">
        <v>5.728009351256556E-5</v>
      </c>
      <c r="F10767" s="269">
        <v>3.0847621873144815E-5</v>
      </c>
    </row>
    <row r="10768" ht="14.25" customHeight="1">
      <c r="A10768" s="267">
        <v>43690.0</v>
      </c>
      <c r="B10768" s="57">
        <v>225.0</v>
      </c>
      <c r="C10768" s="57">
        <v>15.0</v>
      </c>
      <c r="D10768" s="268">
        <v>0.291666666666667</v>
      </c>
      <c r="E10768" s="269">
        <v>8.61324351320279E-5</v>
      </c>
      <c r="F10768" s="269">
        <v>3.5554888847293536E-5</v>
      </c>
    </row>
    <row r="10769" ht="14.25" customHeight="1">
      <c r="A10769" s="267">
        <v>43690.0</v>
      </c>
      <c r="B10769" s="57">
        <v>225.0</v>
      </c>
      <c r="C10769" s="57">
        <v>16.0</v>
      </c>
      <c r="D10769" s="268">
        <v>0.3125</v>
      </c>
      <c r="E10769" s="269">
        <v>1.19615312690117E-4</v>
      </c>
      <c r="F10769" s="269">
        <v>3.8158908875546014E-5</v>
      </c>
    </row>
    <row r="10770" ht="14.25" customHeight="1">
      <c r="A10770" s="267">
        <v>43690.0</v>
      </c>
      <c r="B10770" s="57">
        <v>225.0</v>
      </c>
      <c r="C10770" s="57">
        <v>17.0</v>
      </c>
      <c r="D10770" s="268">
        <v>0.333333333333333</v>
      </c>
      <c r="E10770" s="269">
        <v>1.5904260041142557E-4</v>
      </c>
      <c r="F10770" s="269">
        <v>4.727297897442971E-5</v>
      </c>
    </row>
    <row r="10771" ht="14.25" customHeight="1">
      <c r="A10771" s="267">
        <v>43690.0</v>
      </c>
      <c r="B10771" s="57">
        <v>225.0</v>
      </c>
      <c r="C10771" s="57">
        <v>18.0</v>
      </c>
      <c r="D10771" s="268">
        <v>0.354166666666667</v>
      </c>
      <c r="E10771" s="269">
        <v>1.9940683627854715E-4</v>
      </c>
      <c r="F10771" s="269">
        <v>5.298179211329092E-5</v>
      </c>
    </row>
    <row r="10772" ht="14.25" customHeight="1">
      <c r="A10772" s="267">
        <v>43690.0</v>
      </c>
      <c r="B10772" s="57">
        <v>225.0</v>
      </c>
      <c r="C10772" s="57">
        <v>19.0</v>
      </c>
      <c r="D10772" s="268">
        <v>0.375</v>
      </c>
      <c r="E10772" s="269">
        <v>2.4135730392759562E-4</v>
      </c>
      <c r="F10772" s="269">
        <v>5.6487203689784654E-5</v>
      </c>
    </row>
    <row r="10773" ht="14.25" customHeight="1">
      <c r="A10773" s="267">
        <v>43690.0</v>
      </c>
      <c r="B10773" s="57">
        <v>225.0</v>
      </c>
      <c r="C10773" s="57">
        <v>20.0</v>
      </c>
      <c r="D10773" s="268">
        <v>0.395833333333333</v>
      </c>
      <c r="E10773" s="269">
        <v>2.7067526382897587E-4</v>
      </c>
      <c r="F10773" s="269">
        <v>5.9291532950979645E-5</v>
      </c>
    </row>
    <row r="10774" ht="14.25" customHeight="1">
      <c r="A10774" s="267">
        <v>43690.0</v>
      </c>
      <c r="B10774" s="57">
        <v>225.0</v>
      </c>
      <c r="C10774" s="57">
        <v>21.0</v>
      </c>
      <c r="D10774" s="268">
        <v>0.416666666666667</v>
      </c>
      <c r="E10774" s="269">
        <v>2.8890734006139975E-4</v>
      </c>
      <c r="F10774" s="269">
        <v>5.8991069101565885E-5</v>
      </c>
    </row>
    <row r="10775" ht="14.25" customHeight="1">
      <c r="A10775" s="267">
        <v>43690.0</v>
      </c>
      <c r="B10775" s="57">
        <v>225.0</v>
      </c>
      <c r="C10775" s="57">
        <v>22.0</v>
      </c>
      <c r="D10775" s="268">
        <v>0.4375</v>
      </c>
      <c r="E10775" s="269">
        <v>2.8940640697779904E-4</v>
      </c>
      <c r="F10775" s="269">
        <v>5.568596675801466E-5</v>
      </c>
    </row>
    <row r="10776" ht="14.25" customHeight="1">
      <c r="A10776" s="267">
        <v>43690.0</v>
      </c>
      <c r="B10776" s="57">
        <v>225.0</v>
      </c>
      <c r="C10776" s="57">
        <v>23.0</v>
      </c>
      <c r="D10776" s="268">
        <v>0.458333333333333</v>
      </c>
      <c r="E10776" s="269">
        <v>3.03972182132531E-4</v>
      </c>
      <c r="F10776" s="269">
        <v>5.498488444271591E-5</v>
      </c>
    </row>
    <row r="10777" ht="14.25" customHeight="1">
      <c r="A10777" s="267">
        <v>43690.0</v>
      </c>
      <c r="B10777" s="57">
        <v>225.0</v>
      </c>
      <c r="C10777" s="57">
        <v>24.0</v>
      </c>
      <c r="D10777" s="268">
        <v>0.479166666666667</v>
      </c>
      <c r="E10777" s="269">
        <v>3.1664569651023805E-4</v>
      </c>
      <c r="F10777" s="269">
        <v>5.45842659768309E-5</v>
      </c>
    </row>
    <row r="10778" ht="14.25" customHeight="1">
      <c r="A10778" s="267">
        <v>43690.0</v>
      </c>
      <c r="B10778" s="57">
        <v>225.0</v>
      </c>
      <c r="C10778" s="57">
        <v>25.0</v>
      </c>
      <c r="D10778" s="268">
        <v>0.5</v>
      </c>
      <c r="E10778" s="269">
        <v>3.1616204881212794E-4</v>
      </c>
      <c r="F10778" s="269">
        <v>5.498488444271591E-5</v>
      </c>
    </row>
    <row r="10779" ht="14.25" customHeight="1">
      <c r="A10779" s="267">
        <v>43690.0</v>
      </c>
      <c r="B10779" s="57">
        <v>225.0</v>
      </c>
      <c r="C10779" s="57">
        <v>26.0</v>
      </c>
      <c r="D10779" s="268">
        <v>0.520833333333333</v>
      </c>
      <c r="E10779" s="269">
        <v>3.252802077747882E-4</v>
      </c>
      <c r="F10779" s="269">
        <v>5.6487203689784654E-5</v>
      </c>
    </row>
    <row r="10780" ht="14.25" customHeight="1">
      <c r="A10780" s="267">
        <v>43690.0</v>
      </c>
      <c r="B10780" s="57">
        <v>225.0</v>
      </c>
      <c r="C10780" s="57">
        <v>27.0</v>
      </c>
      <c r="D10780" s="268">
        <v>0.541666666666667</v>
      </c>
      <c r="E10780" s="269">
        <v>3.130640218927792E-4</v>
      </c>
      <c r="F10780" s="269">
        <v>5.6387049073313414E-5</v>
      </c>
    </row>
    <row r="10781" ht="14.25" customHeight="1">
      <c r="A10781" s="267">
        <v>43690.0</v>
      </c>
      <c r="B10781" s="57">
        <v>225.0</v>
      </c>
      <c r="C10781" s="57">
        <v>28.0</v>
      </c>
      <c r="D10781" s="268">
        <v>0.5625</v>
      </c>
      <c r="E10781" s="269">
        <v>3.128219262795183E-4</v>
      </c>
      <c r="F10781" s="269">
        <v>5.418364751094592E-5</v>
      </c>
    </row>
    <row r="10782" ht="14.25" customHeight="1">
      <c r="A10782" s="267">
        <v>43690.0</v>
      </c>
      <c r="B10782" s="57">
        <v>225.0</v>
      </c>
      <c r="C10782" s="57">
        <v>29.0</v>
      </c>
      <c r="D10782" s="268">
        <v>0.583333333333333</v>
      </c>
      <c r="E10782" s="269">
        <v>2.957884550669423E-4</v>
      </c>
      <c r="F10782" s="269">
        <v>5.418364751094592E-5</v>
      </c>
    </row>
    <row r="10783" ht="14.25" customHeight="1">
      <c r="A10783" s="267">
        <v>43690.0</v>
      </c>
      <c r="B10783" s="57">
        <v>225.0</v>
      </c>
      <c r="C10783" s="57">
        <v>30.0</v>
      </c>
      <c r="D10783" s="268">
        <v>0.604166666666667</v>
      </c>
      <c r="E10783" s="269">
        <v>2.754590816017935E-4</v>
      </c>
      <c r="F10783" s="269">
        <v>5.298179211329092E-5</v>
      </c>
    </row>
    <row r="10784" ht="14.25" customHeight="1">
      <c r="A10784" s="267">
        <v>43690.0</v>
      </c>
      <c r="B10784" s="57">
        <v>225.0</v>
      </c>
      <c r="C10784" s="57">
        <v>31.0</v>
      </c>
      <c r="D10784" s="268">
        <v>0.625</v>
      </c>
      <c r="E10784" s="269">
        <v>2.4076237564926018E-4</v>
      </c>
      <c r="F10784" s="269">
        <v>5.047792670150969E-5</v>
      </c>
    </row>
    <row r="10785" ht="14.25" customHeight="1">
      <c r="A10785" s="267">
        <v>43690.0</v>
      </c>
      <c r="B10785" s="57">
        <v>225.0</v>
      </c>
      <c r="C10785" s="57">
        <v>32.0</v>
      </c>
      <c r="D10785" s="268">
        <v>0.645833333333333</v>
      </c>
      <c r="E10785" s="269">
        <v>2.0427399685294948E-4</v>
      </c>
      <c r="F10785" s="269">
        <v>5.308194672976218E-5</v>
      </c>
    </row>
    <row r="10786" ht="14.25" customHeight="1">
      <c r="A10786" s="267">
        <v>43690.0</v>
      </c>
      <c r="B10786" s="57">
        <v>225.0</v>
      </c>
      <c r="C10786" s="57">
        <v>33.0</v>
      </c>
      <c r="D10786" s="268">
        <v>0.666666666666667</v>
      </c>
      <c r="E10786" s="269">
        <v>1.648650941172471E-4</v>
      </c>
      <c r="F10786" s="269">
        <v>5.368287442858966E-5</v>
      </c>
    </row>
    <row r="10787" ht="14.25" customHeight="1">
      <c r="A10787" s="267">
        <v>43690.0</v>
      </c>
      <c r="B10787" s="57">
        <v>225.0</v>
      </c>
      <c r="C10787" s="57">
        <v>34.0</v>
      </c>
      <c r="D10787" s="268">
        <v>0.6875</v>
      </c>
      <c r="E10787" s="269">
        <v>1.3111142569069062E-4</v>
      </c>
      <c r="F10787" s="269">
        <v>5.7789213703910896E-5</v>
      </c>
    </row>
    <row r="10788" ht="14.25" customHeight="1">
      <c r="A10788" s="267">
        <v>43690.0</v>
      </c>
      <c r="B10788" s="57">
        <v>225.0</v>
      </c>
      <c r="C10788" s="57">
        <v>35.0</v>
      </c>
      <c r="D10788" s="268">
        <v>0.708333333333333</v>
      </c>
      <c r="E10788" s="269">
        <v>9.855289241172893E-5</v>
      </c>
      <c r="F10788" s="269">
        <v>6.219601682864587E-5</v>
      </c>
    </row>
    <row r="10789" ht="14.25" customHeight="1">
      <c r="A10789" s="267">
        <v>43690.0</v>
      </c>
      <c r="B10789" s="57">
        <v>225.0</v>
      </c>
      <c r="C10789" s="57">
        <v>36.0</v>
      </c>
      <c r="D10789" s="268">
        <v>0.729166666666667</v>
      </c>
      <c r="E10789" s="269">
        <v>6.726588457030196E-5</v>
      </c>
      <c r="F10789" s="269">
        <v>6.53008099392546E-5</v>
      </c>
    </row>
    <row r="10790" ht="14.25" customHeight="1">
      <c r="A10790" s="267">
        <v>43690.0</v>
      </c>
      <c r="B10790" s="57">
        <v>225.0</v>
      </c>
      <c r="C10790" s="57">
        <v>37.0</v>
      </c>
      <c r="D10790" s="268">
        <v>0.75</v>
      </c>
      <c r="E10790" s="269">
        <v>4.154732168771807E-5</v>
      </c>
      <c r="F10790" s="269">
        <v>6.419910915807086E-5</v>
      </c>
    </row>
    <row r="10791" ht="14.25" customHeight="1">
      <c r="A10791" s="267">
        <v>43690.0</v>
      </c>
      <c r="B10791" s="57">
        <v>225.0</v>
      </c>
      <c r="C10791" s="57">
        <v>38.0</v>
      </c>
      <c r="D10791" s="268">
        <v>0.770833333333333</v>
      </c>
      <c r="E10791" s="269">
        <v>2.0606747668683224E-5</v>
      </c>
      <c r="F10791" s="269">
        <v>6.660281995338085E-5</v>
      </c>
    </row>
    <row r="10792" ht="14.25" customHeight="1">
      <c r="A10792" s="267">
        <v>43690.0</v>
      </c>
      <c r="B10792" s="57">
        <v>225.0</v>
      </c>
      <c r="C10792" s="57">
        <v>39.0</v>
      </c>
      <c r="D10792" s="268">
        <v>0.791666666666667</v>
      </c>
      <c r="E10792" s="269">
        <v>6.378667441313956E-6</v>
      </c>
      <c r="F10792" s="269">
        <v>6.500034608984085E-5</v>
      </c>
    </row>
    <row r="10793" ht="14.25" customHeight="1">
      <c r="A10793" s="267">
        <v>43690.0</v>
      </c>
      <c r="B10793" s="57">
        <v>225.0</v>
      </c>
      <c r="C10793" s="57">
        <v>40.0</v>
      </c>
      <c r="D10793" s="268">
        <v>0.8125</v>
      </c>
      <c r="E10793" s="269">
        <v>5.589209481672186E-7</v>
      </c>
      <c r="F10793" s="269">
        <v>6.389864530865711E-5</v>
      </c>
    </row>
    <row r="10794" ht="14.25" customHeight="1">
      <c r="A10794" s="267">
        <v>43690.0</v>
      </c>
      <c r="B10794" s="57">
        <v>225.0</v>
      </c>
      <c r="C10794" s="57">
        <v>41.0</v>
      </c>
      <c r="D10794" s="268">
        <v>0.833333333333333</v>
      </c>
      <c r="E10794" s="269">
        <v>0.0</v>
      </c>
      <c r="F10794" s="269">
        <v>6.439941839101337E-5</v>
      </c>
    </row>
    <row r="10795" ht="14.25" customHeight="1">
      <c r="A10795" s="267">
        <v>43690.0</v>
      </c>
      <c r="B10795" s="57">
        <v>225.0</v>
      </c>
      <c r="C10795" s="57">
        <v>42.0</v>
      </c>
      <c r="D10795" s="268">
        <v>0.854166666666667</v>
      </c>
      <c r="E10795" s="269">
        <v>0.0</v>
      </c>
      <c r="F10795" s="269">
        <v>6.399879992512835E-5</v>
      </c>
    </row>
    <row r="10796" ht="14.25" customHeight="1">
      <c r="A10796" s="267">
        <v>43690.0</v>
      </c>
      <c r="B10796" s="57">
        <v>225.0</v>
      </c>
      <c r="C10796" s="57">
        <v>43.0</v>
      </c>
      <c r="D10796" s="268">
        <v>0.875</v>
      </c>
      <c r="E10796" s="269">
        <v>0.0</v>
      </c>
      <c r="F10796" s="269">
        <v>6.409895454159961E-5</v>
      </c>
    </row>
    <row r="10797" ht="14.25" customHeight="1">
      <c r="A10797" s="267">
        <v>43690.0</v>
      </c>
      <c r="B10797" s="57">
        <v>225.0</v>
      </c>
      <c r="C10797" s="57">
        <v>44.0</v>
      </c>
      <c r="D10797" s="268">
        <v>0.895833333333333</v>
      </c>
      <c r="E10797" s="269">
        <v>0.0</v>
      </c>
      <c r="F10797" s="269">
        <v>6.189555297923212E-5</v>
      </c>
    </row>
    <row r="10798" ht="14.25" customHeight="1">
      <c r="A10798" s="267">
        <v>43690.0</v>
      </c>
      <c r="B10798" s="57">
        <v>225.0</v>
      </c>
      <c r="C10798" s="57">
        <v>45.0</v>
      </c>
      <c r="D10798" s="268">
        <v>0.916666666666667</v>
      </c>
      <c r="E10798" s="269">
        <v>0.0</v>
      </c>
      <c r="F10798" s="269">
        <v>5.979230603333589E-5</v>
      </c>
    </row>
    <row r="10799" ht="14.25" customHeight="1">
      <c r="A10799" s="267">
        <v>43690.0</v>
      </c>
      <c r="B10799" s="57">
        <v>225.0</v>
      </c>
      <c r="C10799" s="57">
        <v>46.0</v>
      </c>
      <c r="D10799" s="268">
        <v>0.9375</v>
      </c>
      <c r="E10799" s="269">
        <v>0.0</v>
      </c>
      <c r="F10799" s="269">
        <v>5.6587358306255894E-5</v>
      </c>
    </row>
    <row r="10800" ht="14.25" customHeight="1">
      <c r="A10800" s="267">
        <v>43690.0</v>
      </c>
      <c r="B10800" s="57">
        <v>225.0</v>
      </c>
      <c r="C10800" s="57">
        <v>47.0</v>
      </c>
      <c r="D10800" s="268">
        <v>0.958333333333333</v>
      </c>
      <c r="E10800" s="269">
        <v>0.0</v>
      </c>
      <c r="F10800" s="269">
        <v>4.92760713038547E-5</v>
      </c>
    </row>
    <row r="10801" ht="14.25" customHeight="1">
      <c r="A10801" s="267">
        <v>43690.0</v>
      </c>
      <c r="B10801" s="57">
        <v>225.0</v>
      </c>
      <c r="C10801" s="57">
        <v>48.0</v>
      </c>
      <c r="D10801" s="268">
        <v>0.979166666666667</v>
      </c>
      <c r="E10801" s="269">
        <v>0.0</v>
      </c>
      <c r="F10801" s="269">
        <v>4.476911356264847E-5</v>
      </c>
    </row>
    <row r="10802" ht="14.25" customHeight="1">
      <c r="A10802" s="267">
        <v>43691.0</v>
      </c>
      <c r="B10802" s="57">
        <v>226.0</v>
      </c>
      <c r="C10802" s="57">
        <v>1.0</v>
      </c>
      <c r="D10802" s="268">
        <v>0.0</v>
      </c>
      <c r="E10802" s="269">
        <v>0.0</v>
      </c>
      <c r="F10802" s="269">
        <v>3.906030042378726E-5</v>
      </c>
    </row>
    <row r="10803" ht="14.25" customHeight="1">
      <c r="A10803" s="267">
        <v>43691.0</v>
      </c>
      <c r="B10803" s="57">
        <v>226.0</v>
      </c>
      <c r="C10803" s="57">
        <v>2.0</v>
      </c>
      <c r="D10803" s="268">
        <v>0.020833333333333332</v>
      </c>
      <c r="E10803" s="269">
        <v>0.0</v>
      </c>
      <c r="F10803" s="269">
        <v>3.5554888847293536E-5</v>
      </c>
    </row>
    <row r="10804" ht="14.25" customHeight="1">
      <c r="A10804" s="267">
        <v>43691.0</v>
      </c>
      <c r="B10804" s="57">
        <v>226.0</v>
      </c>
      <c r="C10804" s="57">
        <v>3.0</v>
      </c>
      <c r="D10804" s="268">
        <v>0.0416666666666667</v>
      </c>
      <c r="E10804" s="269">
        <v>0.0</v>
      </c>
      <c r="F10804" s="269">
        <v>3.30510234355123E-5</v>
      </c>
    </row>
    <row r="10805" ht="14.25" customHeight="1">
      <c r="A10805" s="267">
        <v>43691.0</v>
      </c>
      <c r="B10805" s="57">
        <v>226.0</v>
      </c>
      <c r="C10805" s="57">
        <v>4.0</v>
      </c>
      <c r="D10805" s="268">
        <v>0.0625</v>
      </c>
      <c r="E10805" s="269">
        <v>0.0</v>
      </c>
      <c r="F10805" s="269">
        <v>3.0346848790788564E-5</v>
      </c>
    </row>
    <row r="10806" ht="14.25" customHeight="1">
      <c r="A10806" s="267">
        <v>43691.0</v>
      </c>
      <c r="B10806" s="57">
        <v>226.0</v>
      </c>
      <c r="C10806" s="57">
        <v>5.0</v>
      </c>
      <c r="D10806" s="268">
        <v>0.0833333333333333</v>
      </c>
      <c r="E10806" s="269">
        <v>0.0</v>
      </c>
      <c r="F10806" s="269">
        <v>2.884452954371982E-5</v>
      </c>
    </row>
    <row r="10807" ht="14.25" customHeight="1">
      <c r="A10807" s="267">
        <v>43691.0</v>
      </c>
      <c r="B10807" s="57">
        <v>226.0</v>
      </c>
      <c r="C10807" s="57">
        <v>6.0</v>
      </c>
      <c r="D10807" s="268">
        <v>0.104166666666667</v>
      </c>
      <c r="E10807" s="269">
        <v>0.0</v>
      </c>
      <c r="F10807" s="269">
        <v>2.7642674146064832E-5</v>
      </c>
    </row>
    <row r="10808" ht="14.25" customHeight="1">
      <c r="A10808" s="267">
        <v>43691.0</v>
      </c>
      <c r="B10808" s="57">
        <v>226.0</v>
      </c>
      <c r="C10808" s="57">
        <v>7.0</v>
      </c>
      <c r="D10808" s="268">
        <v>0.125</v>
      </c>
      <c r="E10808" s="269">
        <v>0.0</v>
      </c>
      <c r="F10808" s="269">
        <v>2.7141901063708585E-5</v>
      </c>
    </row>
    <row r="10809" ht="14.25" customHeight="1">
      <c r="A10809" s="267">
        <v>43691.0</v>
      </c>
      <c r="B10809" s="57">
        <v>226.0</v>
      </c>
      <c r="C10809" s="57">
        <v>8.0</v>
      </c>
      <c r="D10809" s="268">
        <v>0.145833333333333</v>
      </c>
      <c r="E10809" s="269">
        <v>0.0</v>
      </c>
      <c r="F10809" s="269">
        <v>2.6340664131938587E-5</v>
      </c>
    </row>
    <row r="10810" ht="14.25" customHeight="1">
      <c r="A10810" s="267">
        <v>43691.0</v>
      </c>
      <c r="B10810" s="57">
        <v>226.0</v>
      </c>
      <c r="C10810" s="57">
        <v>9.0</v>
      </c>
      <c r="D10810" s="268">
        <v>0.166666666666667</v>
      </c>
      <c r="E10810" s="269">
        <v>0.0</v>
      </c>
      <c r="F10810" s="269">
        <v>2.654097336488109E-5</v>
      </c>
    </row>
    <row r="10811" ht="14.25" customHeight="1">
      <c r="A10811" s="267">
        <v>43691.0</v>
      </c>
      <c r="B10811" s="57">
        <v>226.0</v>
      </c>
      <c r="C10811" s="57">
        <v>10.0</v>
      </c>
      <c r="D10811" s="268">
        <v>0.1875</v>
      </c>
      <c r="E10811" s="269">
        <v>6.520322741011008E-7</v>
      </c>
      <c r="F10811" s="269">
        <v>2.6340664131938587E-5</v>
      </c>
    </row>
    <row r="10812" ht="14.25" customHeight="1">
      <c r="A10812" s="267">
        <v>43691.0</v>
      </c>
      <c r="B10812" s="57">
        <v>226.0</v>
      </c>
      <c r="C10812" s="57">
        <v>11.0</v>
      </c>
      <c r="D10812" s="268">
        <v>0.208333333333333</v>
      </c>
      <c r="E10812" s="269">
        <v>3.895460908938573E-6</v>
      </c>
      <c r="F10812" s="269">
        <v>2.6240509515467337E-5</v>
      </c>
    </row>
    <row r="10813" ht="14.25" customHeight="1">
      <c r="A10813" s="267">
        <v>43691.0</v>
      </c>
      <c r="B10813" s="57">
        <v>226.0</v>
      </c>
      <c r="C10813" s="57">
        <v>12.0</v>
      </c>
      <c r="D10813" s="268">
        <v>0.229166666666667</v>
      </c>
      <c r="E10813" s="269">
        <v>1.426645598037387E-5</v>
      </c>
      <c r="F10813" s="269">
        <v>2.704174644723733E-5</v>
      </c>
    </row>
    <row r="10814" ht="14.25" customHeight="1">
      <c r="A10814" s="267">
        <v>43691.0</v>
      </c>
      <c r="B10814" s="57">
        <v>226.0</v>
      </c>
      <c r="C10814" s="57">
        <v>13.0</v>
      </c>
      <c r="D10814" s="268">
        <v>0.25</v>
      </c>
      <c r="E10814" s="269">
        <v>3.0481297266417067E-5</v>
      </c>
      <c r="F10814" s="269">
        <v>2.8644220310777324E-5</v>
      </c>
    </row>
    <row r="10815" ht="14.25" customHeight="1">
      <c r="A10815" s="267">
        <v>43691.0</v>
      </c>
      <c r="B10815" s="57">
        <v>226.0</v>
      </c>
      <c r="C10815" s="57">
        <v>14.0</v>
      </c>
      <c r="D10815" s="268">
        <v>0.270833333333333</v>
      </c>
      <c r="E10815" s="269">
        <v>4.9533706695351125E-5</v>
      </c>
      <c r="F10815" s="269">
        <v>2.974592109196107E-5</v>
      </c>
    </row>
    <row r="10816" ht="14.25" customHeight="1">
      <c r="A10816" s="267">
        <v>43691.0</v>
      </c>
      <c r="B10816" s="57">
        <v>226.0</v>
      </c>
      <c r="C10816" s="57">
        <v>15.0</v>
      </c>
      <c r="D10816" s="268">
        <v>0.291666666666667</v>
      </c>
      <c r="E10816" s="269">
        <v>7.661102630898525E-5</v>
      </c>
      <c r="F10816" s="269">
        <v>3.2550250353156044E-5</v>
      </c>
    </row>
    <row r="10817" ht="14.25" customHeight="1">
      <c r="A10817" s="267">
        <v>43691.0</v>
      </c>
      <c r="B10817" s="57">
        <v>226.0</v>
      </c>
      <c r="C10817" s="57">
        <v>16.0</v>
      </c>
      <c r="D10817" s="268">
        <v>0.3125</v>
      </c>
      <c r="E10817" s="269">
        <v>1.0208623482013407E-4</v>
      </c>
      <c r="F10817" s="269">
        <v>3.655643501200603E-5</v>
      </c>
    </row>
    <row r="10818" ht="14.25" customHeight="1">
      <c r="A10818" s="267">
        <v>43691.0</v>
      </c>
      <c r="B10818" s="57">
        <v>226.0</v>
      </c>
      <c r="C10818" s="57">
        <v>17.0</v>
      </c>
      <c r="D10818" s="268">
        <v>0.333333333333333</v>
      </c>
      <c r="E10818" s="269">
        <v>1.3345711983317617E-4</v>
      </c>
      <c r="F10818" s="269">
        <v>4.366741278146473E-5</v>
      </c>
    </row>
    <row r="10819" ht="14.25" customHeight="1">
      <c r="A10819" s="267">
        <v>43691.0</v>
      </c>
      <c r="B10819" s="57">
        <v>226.0</v>
      </c>
      <c r="C10819" s="57">
        <v>18.0</v>
      </c>
      <c r="D10819" s="268">
        <v>0.354166666666667</v>
      </c>
      <c r="E10819" s="269">
        <v>1.621314666800048E-4</v>
      </c>
      <c r="F10819" s="269">
        <v>5.0077308235624696E-5</v>
      </c>
    </row>
    <row r="10820" ht="14.25" customHeight="1">
      <c r="A10820" s="267">
        <v>43691.0</v>
      </c>
      <c r="B10820" s="57">
        <v>226.0</v>
      </c>
      <c r="C10820" s="57">
        <v>19.0</v>
      </c>
      <c r="D10820" s="268">
        <v>0.375</v>
      </c>
      <c r="E10820" s="269">
        <v>1.9496313061063058E-4</v>
      </c>
      <c r="F10820" s="269">
        <v>5.408349289447466E-5</v>
      </c>
    </row>
    <row r="10821" ht="14.25" customHeight="1">
      <c r="A10821" s="267">
        <v>43691.0</v>
      </c>
      <c r="B10821" s="57">
        <v>226.0</v>
      </c>
      <c r="C10821" s="57">
        <v>20.0</v>
      </c>
      <c r="D10821" s="268">
        <v>0.395833333333333</v>
      </c>
      <c r="E10821" s="269">
        <v>2.218811187366389E-4</v>
      </c>
      <c r="F10821" s="269">
        <v>5.488472982624466E-5</v>
      </c>
    </row>
    <row r="10822" ht="14.25" customHeight="1">
      <c r="A10822" s="267">
        <v>43691.0</v>
      </c>
      <c r="B10822" s="57">
        <v>226.0</v>
      </c>
      <c r="C10822" s="57">
        <v>21.0</v>
      </c>
      <c r="D10822" s="268">
        <v>0.416666666666667</v>
      </c>
      <c r="E10822" s="269">
        <v>2.430589726763104E-4</v>
      </c>
      <c r="F10822" s="269">
        <v>5.728844062155465E-5</v>
      </c>
    </row>
    <row r="10823" ht="14.25" customHeight="1">
      <c r="A10823" s="267">
        <v>43691.0</v>
      </c>
      <c r="B10823" s="57">
        <v>226.0</v>
      </c>
      <c r="C10823" s="57">
        <v>22.0</v>
      </c>
      <c r="D10823" s="268">
        <v>0.4375</v>
      </c>
      <c r="E10823" s="269">
        <v>2.547568512579017E-4</v>
      </c>
      <c r="F10823" s="269">
        <v>5.6587358306255894E-5</v>
      </c>
    </row>
    <row r="10824" ht="14.25" customHeight="1">
      <c r="A10824" s="267">
        <v>43691.0</v>
      </c>
      <c r="B10824" s="57">
        <v>226.0</v>
      </c>
      <c r="C10824" s="57">
        <v>23.0</v>
      </c>
      <c r="D10824" s="268">
        <v>0.458333333333333</v>
      </c>
      <c r="E10824" s="269">
        <v>2.752230834050182E-4</v>
      </c>
      <c r="F10824" s="269">
        <v>5.768905908743964E-5</v>
      </c>
    </row>
    <row r="10825" ht="14.25" customHeight="1">
      <c r="A10825" s="267">
        <v>43691.0</v>
      </c>
      <c r="B10825" s="57">
        <v>226.0</v>
      </c>
      <c r="C10825" s="57">
        <v>24.0</v>
      </c>
      <c r="D10825" s="268">
        <v>0.479166666666667</v>
      </c>
      <c r="E10825" s="269">
        <v>2.7581582546974876E-4</v>
      </c>
      <c r="F10825" s="269">
        <v>5.879075986862339E-5</v>
      </c>
    </row>
    <row r="10826" ht="14.25" customHeight="1">
      <c r="A10826" s="267">
        <v>43691.0</v>
      </c>
      <c r="B10826" s="57">
        <v>226.0</v>
      </c>
      <c r="C10826" s="57">
        <v>25.0</v>
      </c>
      <c r="D10826" s="268">
        <v>0.5</v>
      </c>
      <c r="E10826" s="269">
        <v>2.824997385859852E-4</v>
      </c>
      <c r="F10826" s="269">
        <v>6.129462528040462E-5</v>
      </c>
    </row>
    <row r="10827" ht="14.25" customHeight="1">
      <c r="A10827" s="267">
        <v>43691.0</v>
      </c>
      <c r="B10827" s="57">
        <v>226.0</v>
      </c>
      <c r="C10827" s="57">
        <v>26.0</v>
      </c>
      <c r="D10827" s="268">
        <v>0.520833333333333</v>
      </c>
      <c r="E10827" s="269">
        <v>2.907184117412312E-4</v>
      </c>
      <c r="F10827" s="269">
        <v>6.139477989687587E-5</v>
      </c>
    </row>
    <row r="10828" ht="14.25" customHeight="1">
      <c r="A10828" s="267">
        <v>43691.0</v>
      </c>
      <c r="B10828" s="57">
        <v>226.0</v>
      </c>
      <c r="C10828" s="57">
        <v>27.0</v>
      </c>
      <c r="D10828" s="268">
        <v>0.541666666666667</v>
      </c>
      <c r="E10828" s="269">
        <v>2.8713586122515255E-4</v>
      </c>
      <c r="F10828" s="269">
        <v>5.969215141686463E-5</v>
      </c>
    </row>
    <row r="10829" ht="14.25" customHeight="1">
      <c r="A10829" s="267">
        <v>43691.0</v>
      </c>
      <c r="B10829" s="57">
        <v>226.0</v>
      </c>
      <c r="C10829" s="57">
        <v>28.0</v>
      </c>
      <c r="D10829" s="268">
        <v>0.5625</v>
      </c>
      <c r="E10829" s="269">
        <v>2.8213962464781523E-4</v>
      </c>
      <c r="F10829" s="269">
        <v>5.538550290860091E-5</v>
      </c>
    </row>
    <row r="10830" ht="14.25" customHeight="1">
      <c r="A10830" s="267">
        <v>43691.0</v>
      </c>
      <c r="B10830" s="57">
        <v>226.0</v>
      </c>
      <c r="C10830" s="57">
        <v>29.0</v>
      </c>
      <c r="D10830" s="268">
        <v>0.583333333333333</v>
      </c>
      <c r="E10830" s="269">
        <v>2.702511630446685E-4</v>
      </c>
      <c r="F10830" s="269">
        <v>5.4383956743888416E-5</v>
      </c>
    </row>
    <row r="10831" ht="14.25" customHeight="1">
      <c r="A10831" s="267">
        <v>43691.0</v>
      </c>
      <c r="B10831" s="57">
        <v>226.0</v>
      </c>
      <c r="C10831" s="57">
        <v>30.0</v>
      </c>
      <c r="D10831" s="268">
        <v>0.604166666666667</v>
      </c>
      <c r="E10831" s="269">
        <v>2.5048281700579966E-4</v>
      </c>
      <c r="F10831" s="269">
        <v>5.608658522389965E-5</v>
      </c>
    </row>
    <row r="10832" ht="14.25" customHeight="1">
      <c r="A10832" s="267">
        <v>43691.0</v>
      </c>
      <c r="B10832" s="57">
        <v>226.0</v>
      </c>
      <c r="C10832" s="57">
        <v>31.0</v>
      </c>
      <c r="D10832" s="268">
        <v>0.625</v>
      </c>
      <c r="E10832" s="269">
        <v>2.1828918273468953E-4</v>
      </c>
      <c r="F10832" s="269">
        <v>5.338241057917592E-5</v>
      </c>
    </row>
    <row r="10833" ht="14.25" customHeight="1">
      <c r="A10833" s="267">
        <v>43691.0</v>
      </c>
      <c r="B10833" s="57">
        <v>226.0</v>
      </c>
      <c r="C10833" s="57">
        <v>32.0</v>
      </c>
      <c r="D10833" s="268">
        <v>0.645833333333333</v>
      </c>
      <c r="E10833" s="269">
        <v>1.9165268931432605E-4</v>
      </c>
      <c r="F10833" s="269">
        <v>5.4383956743888416E-5</v>
      </c>
    </row>
    <row r="10834" ht="14.25" customHeight="1">
      <c r="A10834" s="267">
        <v>43691.0</v>
      </c>
      <c r="B10834" s="57">
        <v>226.0</v>
      </c>
      <c r="C10834" s="57">
        <v>33.0</v>
      </c>
      <c r="D10834" s="268">
        <v>0.666666666666667</v>
      </c>
      <c r="E10834" s="269">
        <v>1.5413696583162196E-4</v>
      </c>
      <c r="F10834" s="269">
        <v>5.728844062155465E-5</v>
      </c>
    </row>
    <row r="10835" ht="14.25" customHeight="1">
      <c r="A10835" s="267">
        <v>43691.0</v>
      </c>
      <c r="B10835" s="57">
        <v>226.0</v>
      </c>
      <c r="C10835" s="57">
        <v>34.0</v>
      </c>
      <c r="D10835" s="268">
        <v>0.6875</v>
      </c>
      <c r="E10835" s="269">
        <v>1.231314448111447E-4</v>
      </c>
      <c r="F10835" s="269">
        <v>6.109431604746214E-5</v>
      </c>
    </row>
    <row r="10836" ht="14.25" customHeight="1">
      <c r="A10836" s="267">
        <v>43691.0</v>
      </c>
      <c r="B10836" s="57">
        <v>226.0</v>
      </c>
      <c r="C10836" s="57">
        <v>35.0</v>
      </c>
      <c r="D10836" s="268">
        <v>0.708333333333333</v>
      </c>
      <c r="E10836" s="269">
        <v>8.856372955521236E-5</v>
      </c>
      <c r="F10836" s="269">
        <v>6.490019147336961E-5</v>
      </c>
    </row>
    <row r="10837" ht="14.25" customHeight="1">
      <c r="A10837" s="267">
        <v>43691.0</v>
      </c>
      <c r="B10837" s="57">
        <v>226.0</v>
      </c>
      <c r="C10837" s="57">
        <v>36.0</v>
      </c>
      <c r="D10837" s="268">
        <v>0.729166666666667</v>
      </c>
      <c r="E10837" s="269">
        <v>5.923221246688782E-5</v>
      </c>
      <c r="F10837" s="269">
        <v>6.640251072043834E-5</v>
      </c>
    </row>
    <row r="10838" ht="14.25" customHeight="1">
      <c r="A10838" s="267">
        <v>43691.0</v>
      </c>
      <c r="B10838" s="57">
        <v>226.0</v>
      </c>
      <c r="C10838" s="57">
        <v>37.0</v>
      </c>
      <c r="D10838" s="268">
        <v>0.75</v>
      </c>
      <c r="E10838" s="269">
        <v>3.478480925387629E-5</v>
      </c>
      <c r="F10838" s="269">
        <v>6.55011191721971E-5</v>
      </c>
    </row>
    <row r="10839" ht="14.25" customHeight="1">
      <c r="A10839" s="267">
        <v>43691.0</v>
      </c>
      <c r="B10839" s="57">
        <v>226.0</v>
      </c>
      <c r="C10839" s="57">
        <v>38.0</v>
      </c>
      <c r="D10839" s="268">
        <v>0.770833333333333</v>
      </c>
      <c r="E10839" s="269">
        <v>1.791641712576338E-5</v>
      </c>
      <c r="F10839" s="269">
        <v>6.660281995338085E-5</v>
      </c>
    </row>
    <row r="10840" ht="14.25" customHeight="1">
      <c r="A10840" s="267">
        <v>43691.0</v>
      </c>
      <c r="B10840" s="57">
        <v>226.0</v>
      </c>
      <c r="C10840" s="57">
        <v>39.0</v>
      </c>
      <c r="D10840" s="268">
        <v>0.791666666666667</v>
      </c>
      <c r="E10840" s="269">
        <v>7.451962561498315E-6</v>
      </c>
      <c r="F10840" s="269">
        <v>6.570142840513958E-5</v>
      </c>
    </row>
    <row r="10841" ht="14.25" customHeight="1">
      <c r="A10841" s="267">
        <v>43691.0</v>
      </c>
      <c r="B10841" s="57">
        <v>226.0</v>
      </c>
      <c r="C10841" s="57">
        <v>40.0</v>
      </c>
      <c r="D10841" s="268">
        <v>0.8125</v>
      </c>
      <c r="E10841" s="269">
        <v>4.024475411251506E-7</v>
      </c>
      <c r="F10841" s="269">
        <v>6.339787222630086E-5</v>
      </c>
    </row>
    <row r="10842" ht="14.25" customHeight="1">
      <c r="A10842" s="267">
        <v>43691.0</v>
      </c>
      <c r="B10842" s="57">
        <v>226.0</v>
      </c>
      <c r="C10842" s="57">
        <v>41.0</v>
      </c>
      <c r="D10842" s="268">
        <v>0.833333333333333</v>
      </c>
      <c r="E10842" s="269">
        <v>0.0</v>
      </c>
      <c r="F10842" s="269">
        <v>6.510050070631209E-5</v>
      </c>
    </row>
    <row r="10843" ht="14.25" customHeight="1">
      <c r="A10843" s="267">
        <v>43691.0</v>
      </c>
      <c r="B10843" s="57">
        <v>226.0</v>
      </c>
      <c r="C10843" s="57">
        <v>42.0</v>
      </c>
      <c r="D10843" s="268">
        <v>0.854166666666667</v>
      </c>
      <c r="E10843" s="269">
        <v>0.0</v>
      </c>
      <c r="F10843" s="269">
        <v>6.419910915807086E-5</v>
      </c>
    </row>
    <row r="10844" ht="14.25" customHeight="1">
      <c r="A10844" s="267">
        <v>43691.0</v>
      </c>
      <c r="B10844" s="57">
        <v>226.0</v>
      </c>
      <c r="C10844" s="57">
        <v>43.0</v>
      </c>
      <c r="D10844" s="268">
        <v>0.875</v>
      </c>
      <c r="E10844" s="269">
        <v>0.0</v>
      </c>
      <c r="F10844" s="269">
        <v>6.67029745698521E-5</v>
      </c>
    </row>
    <row r="10845" ht="14.25" customHeight="1">
      <c r="A10845" s="267">
        <v>43691.0</v>
      </c>
      <c r="B10845" s="57">
        <v>226.0</v>
      </c>
      <c r="C10845" s="57">
        <v>44.0</v>
      </c>
      <c r="D10845" s="268">
        <v>0.895833333333333</v>
      </c>
      <c r="E10845" s="269">
        <v>0.0</v>
      </c>
      <c r="F10845" s="269">
        <v>6.490019147336961E-5</v>
      </c>
    </row>
    <row r="10846" ht="14.25" customHeight="1">
      <c r="A10846" s="267">
        <v>43691.0</v>
      </c>
      <c r="B10846" s="57">
        <v>226.0</v>
      </c>
      <c r="C10846" s="57">
        <v>45.0</v>
      </c>
      <c r="D10846" s="268">
        <v>0.916666666666667</v>
      </c>
      <c r="E10846" s="269">
        <v>0.0</v>
      </c>
      <c r="F10846" s="269">
        <v>5.989246064980713E-5</v>
      </c>
    </row>
    <row r="10847" ht="14.25" customHeight="1">
      <c r="A10847" s="267">
        <v>43691.0</v>
      </c>
      <c r="B10847" s="57">
        <v>226.0</v>
      </c>
      <c r="C10847" s="57">
        <v>46.0</v>
      </c>
      <c r="D10847" s="268">
        <v>0.9375</v>
      </c>
      <c r="E10847" s="269">
        <v>0.0</v>
      </c>
      <c r="F10847" s="269">
        <v>5.4383956743888416E-5</v>
      </c>
    </row>
    <row r="10848" ht="14.25" customHeight="1">
      <c r="A10848" s="267">
        <v>43691.0</v>
      </c>
      <c r="B10848" s="57">
        <v>226.0</v>
      </c>
      <c r="C10848" s="57">
        <v>47.0</v>
      </c>
      <c r="D10848" s="268">
        <v>0.958333333333333</v>
      </c>
      <c r="E10848" s="269">
        <v>0.0</v>
      </c>
      <c r="F10848" s="269">
        <v>4.9175916687383454E-5</v>
      </c>
    </row>
    <row r="10849" ht="14.25" customHeight="1">
      <c r="A10849" s="267">
        <v>43691.0</v>
      </c>
      <c r="B10849" s="57">
        <v>226.0</v>
      </c>
      <c r="C10849" s="57">
        <v>48.0</v>
      </c>
      <c r="D10849" s="268">
        <v>0.979166666666667</v>
      </c>
      <c r="E10849" s="269">
        <v>0.0</v>
      </c>
      <c r="F10849" s="269">
        <v>4.3967876630878485E-5</v>
      </c>
    </row>
    <row r="10850" ht="14.25" customHeight="1">
      <c r="A10850" s="267">
        <v>43692.0</v>
      </c>
      <c r="B10850" s="57">
        <v>227.0</v>
      </c>
      <c r="C10850" s="57">
        <v>1.0</v>
      </c>
      <c r="D10850" s="268">
        <v>0.0</v>
      </c>
      <c r="E10850" s="269">
        <v>0.0</v>
      </c>
      <c r="F10850" s="269">
        <v>3.795859964260352E-5</v>
      </c>
    </row>
    <row r="10851" ht="14.25" customHeight="1">
      <c r="A10851" s="267">
        <v>43692.0</v>
      </c>
      <c r="B10851" s="57">
        <v>227.0</v>
      </c>
      <c r="C10851" s="57">
        <v>2.0</v>
      </c>
      <c r="D10851" s="268">
        <v>0.020833333333333332</v>
      </c>
      <c r="E10851" s="269">
        <v>0.0</v>
      </c>
      <c r="F10851" s="269">
        <v>3.425287883316729E-5</v>
      </c>
    </row>
    <row r="10852" ht="14.25" customHeight="1">
      <c r="A10852" s="267">
        <v>43692.0</v>
      </c>
      <c r="B10852" s="57">
        <v>227.0</v>
      </c>
      <c r="C10852" s="57">
        <v>3.0</v>
      </c>
      <c r="D10852" s="268">
        <v>0.0416666666666667</v>
      </c>
      <c r="E10852" s="269">
        <v>0.0</v>
      </c>
      <c r="F10852" s="269">
        <v>3.134839495550106E-5</v>
      </c>
    </row>
    <row r="10853" ht="14.25" customHeight="1">
      <c r="A10853" s="267">
        <v>43692.0</v>
      </c>
      <c r="B10853" s="57">
        <v>227.0</v>
      </c>
      <c r="C10853" s="57">
        <v>4.0</v>
      </c>
      <c r="D10853" s="268">
        <v>0.0625</v>
      </c>
      <c r="E10853" s="269">
        <v>0.0</v>
      </c>
      <c r="F10853" s="269">
        <v>2.9245148009604822E-5</v>
      </c>
    </row>
    <row r="10854" ht="14.25" customHeight="1">
      <c r="A10854" s="267">
        <v>43692.0</v>
      </c>
      <c r="B10854" s="57">
        <v>227.0</v>
      </c>
      <c r="C10854" s="57">
        <v>5.0</v>
      </c>
      <c r="D10854" s="268">
        <v>0.0833333333333333</v>
      </c>
      <c r="E10854" s="269">
        <v>0.0</v>
      </c>
      <c r="F10854" s="269">
        <v>2.7542519529593582E-5</v>
      </c>
    </row>
    <row r="10855" ht="14.25" customHeight="1">
      <c r="A10855" s="267">
        <v>43692.0</v>
      </c>
      <c r="B10855" s="57">
        <v>227.0</v>
      </c>
      <c r="C10855" s="57">
        <v>6.0</v>
      </c>
      <c r="D10855" s="268">
        <v>0.104166666666667</v>
      </c>
      <c r="E10855" s="269">
        <v>0.0</v>
      </c>
      <c r="F10855" s="269">
        <v>2.7342210296651082E-5</v>
      </c>
    </row>
    <row r="10856" ht="14.25" customHeight="1">
      <c r="A10856" s="267">
        <v>43692.0</v>
      </c>
      <c r="B10856" s="57">
        <v>227.0</v>
      </c>
      <c r="C10856" s="57">
        <v>7.0</v>
      </c>
      <c r="D10856" s="268">
        <v>0.125</v>
      </c>
      <c r="E10856" s="269">
        <v>0.0</v>
      </c>
      <c r="F10856" s="269">
        <v>2.684143721429483E-5</v>
      </c>
    </row>
    <row r="10857" ht="14.25" customHeight="1">
      <c r="A10857" s="267">
        <v>43692.0</v>
      </c>
      <c r="B10857" s="57">
        <v>227.0</v>
      </c>
      <c r="C10857" s="57">
        <v>8.0</v>
      </c>
      <c r="D10857" s="268">
        <v>0.145833333333333</v>
      </c>
      <c r="E10857" s="269">
        <v>0.0</v>
      </c>
      <c r="F10857" s="269">
        <v>2.6340664131938587E-5</v>
      </c>
    </row>
    <row r="10858" ht="14.25" customHeight="1">
      <c r="A10858" s="267">
        <v>43692.0</v>
      </c>
      <c r="B10858" s="57">
        <v>227.0</v>
      </c>
      <c r="C10858" s="57">
        <v>9.0</v>
      </c>
      <c r="D10858" s="268">
        <v>0.166666666666667</v>
      </c>
      <c r="E10858" s="269">
        <v>0.0</v>
      </c>
      <c r="F10858" s="269">
        <v>2.6340664131938587E-5</v>
      </c>
    </row>
    <row r="10859" ht="14.25" customHeight="1">
      <c r="A10859" s="267">
        <v>43692.0</v>
      </c>
      <c r="B10859" s="57">
        <v>227.0</v>
      </c>
      <c r="C10859" s="57">
        <v>10.0</v>
      </c>
      <c r="D10859" s="268">
        <v>0.1875</v>
      </c>
      <c r="E10859" s="269">
        <v>9.664088627150784E-8</v>
      </c>
      <c r="F10859" s="269">
        <v>2.674128259782358E-5</v>
      </c>
    </row>
    <row r="10860" ht="14.25" customHeight="1">
      <c r="A10860" s="267">
        <v>43692.0</v>
      </c>
      <c r="B10860" s="57">
        <v>227.0</v>
      </c>
      <c r="C10860" s="57">
        <v>11.0</v>
      </c>
      <c r="D10860" s="268">
        <v>0.208333333333333</v>
      </c>
      <c r="E10860" s="269">
        <v>2.3407746007934135E-6</v>
      </c>
      <c r="F10860" s="269">
        <v>2.7542519529593582E-5</v>
      </c>
    </row>
    <row r="10861" ht="14.25" customHeight="1">
      <c r="A10861" s="267">
        <v>43692.0</v>
      </c>
      <c r="B10861" s="57">
        <v>227.0</v>
      </c>
      <c r="C10861" s="57">
        <v>12.0</v>
      </c>
      <c r="D10861" s="268">
        <v>0.229166666666667</v>
      </c>
      <c r="E10861" s="269">
        <v>8.228910527503093E-6</v>
      </c>
      <c r="F10861" s="269">
        <v>2.8644220310777324E-5</v>
      </c>
    </row>
    <row r="10862" ht="14.25" customHeight="1">
      <c r="A10862" s="267">
        <v>43692.0</v>
      </c>
      <c r="B10862" s="57">
        <v>227.0</v>
      </c>
      <c r="C10862" s="57">
        <v>13.0</v>
      </c>
      <c r="D10862" s="268">
        <v>0.25</v>
      </c>
      <c r="E10862" s="269">
        <v>1.9724831416429216E-5</v>
      </c>
      <c r="F10862" s="269">
        <v>3.174901342138605E-5</v>
      </c>
    </row>
    <row r="10863" ht="14.25" customHeight="1">
      <c r="A10863" s="267">
        <v>43692.0</v>
      </c>
      <c r="B10863" s="57">
        <v>227.0</v>
      </c>
      <c r="C10863" s="57">
        <v>14.0</v>
      </c>
      <c r="D10863" s="268">
        <v>0.270833333333333</v>
      </c>
      <c r="E10863" s="269">
        <v>3.68938741636908E-5</v>
      </c>
      <c r="F10863" s="269">
        <v>3.605566192964978E-5</v>
      </c>
    </row>
    <row r="10864" ht="14.25" customHeight="1">
      <c r="A10864" s="267">
        <v>43692.0</v>
      </c>
      <c r="B10864" s="57">
        <v>227.0</v>
      </c>
      <c r="C10864" s="57">
        <v>15.0</v>
      </c>
      <c r="D10864" s="268">
        <v>0.291666666666667</v>
      </c>
      <c r="E10864" s="269">
        <v>5.38999272314795E-5</v>
      </c>
      <c r="F10864" s="269">
        <v>4.086308352026975E-5</v>
      </c>
    </row>
    <row r="10865" ht="14.25" customHeight="1">
      <c r="A10865" s="267">
        <v>43692.0</v>
      </c>
      <c r="B10865" s="57">
        <v>227.0</v>
      </c>
      <c r="C10865" s="57">
        <v>16.0</v>
      </c>
      <c r="D10865" s="268">
        <v>0.3125</v>
      </c>
      <c r="E10865" s="269">
        <v>7.020987857135216E-5</v>
      </c>
      <c r="F10865" s="269">
        <v>4.547019587794722E-5</v>
      </c>
    </row>
    <row r="10866" ht="14.25" customHeight="1">
      <c r="A10866" s="267">
        <v>43692.0</v>
      </c>
      <c r="B10866" s="57">
        <v>227.0</v>
      </c>
      <c r="C10866" s="57">
        <v>17.0</v>
      </c>
      <c r="D10866" s="268">
        <v>0.333333333333333</v>
      </c>
      <c r="E10866" s="269">
        <v>9.376806406800889E-5</v>
      </c>
      <c r="F10866" s="269">
        <v>4.9977153619153456E-5</v>
      </c>
    </row>
    <row r="10867" ht="14.25" customHeight="1">
      <c r="A10867" s="267">
        <v>43692.0</v>
      </c>
      <c r="B10867" s="57">
        <v>227.0</v>
      </c>
      <c r="C10867" s="57">
        <v>18.0</v>
      </c>
      <c r="D10867" s="268">
        <v>0.354166666666667</v>
      </c>
      <c r="E10867" s="269">
        <v>1.1618991107656374E-4</v>
      </c>
      <c r="F10867" s="269">
        <v>5.4684420593302164E-5</v>
      </c>
    </row>
    <row r="10868" ht="14.25" customHeight="1">
      <c r="A10868" s="267">
        <v>43692.0</v>
      </c>
      <c r="B10868" s="57">
        <v>227.0</v>
      </c>
      <c r="C10868" s="57">
        <v>19.0</v>
      </c>
      <c r="D10868" s="268">
        <v>0.375</v>
      </c>
      <c r="E10868" s="269">
        <v>1.6074269586504325E-4</v>
      </c>
      <c r="F10868" s="269">
        <v>5.598643060742841E-5</v>
      </c>
    </row>
    <row r="10869" ht="14.25" customHeight="1">
      <c r="A10869" s="267">
        <v>43692.0</v>
      </c>
      <c r="B10869" s="57">
        <v>227.0</v>
      </c>
      <c r="C10869" s="57">
        <v>20.0</v>
      </c>
      <c r="D10869" s="268">
        <v>0.395833333333333</v>
      </c>
      <c r="E10869" s="269">
        <v>1.6784425994341025E-4</v>
      </c>
      <c r="F10869" s="269">
        <v>5.6487203689784654E-5</v>
      </c>
    </row>
    <row r="10870" ht="14.25" customHeight="1">
      <c r="A10870" s="267">
        <v>43692.0</v>
      </c>
      <c r="B10870" s="57">
        <v>227.0</v>
      </c>
      <c r="C10870" s="57">
        <v>21.0</v>
      </c>
      <c r="D10870" s="268">
        <v>0.416666666666667</v>
      </c>
      <c r="E10870" s="269">
        <v>1.8317885852092215E-4</v>
      </c>
      <c r="F10870" s="269">
        <v>5.608658522389965E-5</v>
      </c>
    </row>
    <row r="10871" ht="14.25" customHeight="1">
      <c r="A10871" s="267">
        <v>43692.0</v>
      </c>
      <c r="B10871" s="57">
        <v>227.0</v>
      </c>
      <c r="C10871" s="57">
        <v>22.0</v>
      </c>
      <c r="D10871" s="268">
        <v>0.4375</v>
      </c>
      <c r="E10871" s="269">
        <v>1.9113095050693756E-4</v>
      </c>
      <c r="F10871" s="269">
        <v>5.388318366153217E-5</v>
      </c>
    </row>
    <row r="10872" ht="14.25" customHeight="1">
      <c r="A10872" s="267">
        <v>43692.0</v>
      </c>
      <c r="B10872" s="57">
        <v>227.0</v>
      </c>
      <c r="C10872" s="57">
        <v>23.0</v>
      </c>
      <c r="D10872" s="268">
        <v>0.458333333333333</v>
      </c>
      <c r="E10872" s="269">
        <v>2.130429716383636E-4</v>
      </c>
      <c r="F10872" s="269">
        <v>5.428380212741717E-5</v>
      </c>
    </row>
    <row r="10873" ht="14.25" customHeight="1">
      <c r="A10873" s="267">
        <v>43692.0</v>
      </c>
      <c r="B10873" s="57">
        <v>227.0</v>
      </c>
      <c r="C10873" s="57">
        <v>24.0</v>
      </c>
      <c r="D10873" s="268">
        <v>0.479166666666667</v>
      </c>
      <c r="E10873" s="269">
        <v>2.2689673931412203E-4</v>
      </c>
      <c r="F10873" s="269">
        <v>5.368287442858966E-5</v>
      </c>
    </row>
    <row r="10874" ht="14.25" customHeight="1">
      <c r="A10874" s="267">
        <v>43692.0</v>
      </c>
      <c r="B10874" s="57">
        <v>227.0</v>
      </c>
      <c r="C10874" s="57">
        <v>25.0</v>
      </c>
      <c r="D10874" s="268">
        <v>0.5</v>
      </c>
      <c r="E10874" s="269">
        <v>2.3278558084973523E-4</v>
      </c>
      <c r="F10874" s="269">
        <v>5.568596675801466E-5</v>
      </c>
    </row>
    <row r="10875" ht="14.25" customHeight="1">
      <c r="A10875" s="267">
        <v>43692.0</v>
      </c>
      <c r="B10875" s="57">
        <v>227.0</v>
      </c>
      <c r="C10875" s="57">
        <v>26.0</v>
      </c>
      <c r="D10875" s="268">
        <v>0.520833333333333</v>
      </c>
      <c r="E10875" s="269">
        <v>2.4802606912095276E-4</v>
      </c>
      <c r="F10875" s="269">
        <v>5.6487203689784654E-5</v>
      </c>
    </row>
    <row r="10876" ht="14.25" customHeight="1">
      <c r="A10876" s="267">
        <v>43692.0</v>
      </c>
      <c r="B10876" s="57">
        <v>227.0</v>
      </c>
      <c r="C10876" s="57">
        <v>27.0</v>
      </c>
      <c r="D10876" s="268">
        <v>0.541666666666667</v>
      </c>
      <c r="E10876" s="269">
        <v>2.4714373481582745E-4</v>
      </c>
      <c r="F10876" s="269">
        <v>5.4684420593302164E-5</v>
      </c>
    </row>
    <row r="10877" ht="14.25" customHeight="1">
      <c r="A10877" s="267">
        <v>43692.0</v>
      </c>
      <c r="B10877" s="57">
        <v>227.0</v>
      </c>
      <c r="C10877" s="57">
        <v>28.0</v>
      </c>
      <c r="D10877" s="268">
        <v>0.5625</v>
      </c>
      <c r="E10877" s="269">
        <v>2.4369961640999352E-4</v>
      </c>
      <c r="F10877" s="269">
        <v>5.218055518152093E-5</v>
      </c>
    </row>
    <row r="10878" ht="14.25" customHeight="1">
      <c r="A10878" s="267">
        <v>43692.0</v>
      </c>
      <c r="B10878" s="57">
        <v>227.0</v>
      </c>
      <c r="C10878" s="57">
        <v>29.0</v>
      </c>
      <c r="D10878" s="268">
        <v>0.583333333333333</v>
      </c>
      <c r="E10878" s="269">
        <v>2.360688750534288E-4</v>
      </c>
      <c r="F10878" s="269">
        <v>5.067823593445219E-5</v>
      </c>
    </row>
    <row r="10879" ht="14.25" customHeight="1">
      <c r="A10879" s="267">
        <v>43692.0</v>
      </c>
      <c r="B10879" s="57">
        <v>227.0</v>
      </c>
      <c r="C10879" s="57">
        <v>30.0</v>
      </c>
      <c r="D10879" s="268">
        <v>0.604166666666667</v>
      </c>
      <c r="E10879" s="269">
        <v>2.188960721400919E-4</v>
      </c>
      <c r="F10879" s="269">
        <v>5.067823593445219E-5</v>
      </c>
    </row>
    <row r="10880" ht="14.25" customHeight="1">
      <c r="A10880" s="267">
        <v>43692.0</v>
      </c>
      <c r="B10880" s="57">
        <v>227.0</v>
      </c>
      <c r="C10880" s="57">
        <v>31.0</v>
      </c>
      <c r="D10880" s="268">
        <v>0.625</v>
      </c>
      <c r="E10880" s="269">
        <v>2.017353173087028E-4</v>
      </c>
      <c r="F10880" s="269">
        <v>5.218055518152093E-5</v>
      </c>
    </row>
    <row r="10881" ht="14.25" customHeight="1">
      <c r="A10881" s="267">
        <v>43692.0</v>
      </c>
      <c r="B10881" s="57">
        <v>227.0</v>
      </c>
      <c r="C10881" s="57">
        <v>32.0</v>
      </c>
      <c r="D10881" s="268">
        <v>0.645833333333333</v>
      </c>
      <c r="E10881" s="269">
        <v>1.7944032165297046E-4</v>
      </c>
      <c r="F10881" s="269">
        <v>5.228070979799218E-5</v>
      </c>
    </row>
    <row r="10882" ht="14.25" customHeight="1">
      <c r="A10882" s="267">
        <v>43692.0</v>
      </c>
      <c r="B10882" s="57">
        <v>227.0</v>
      </c>
      <c r="C10882" s="57">
        <v>33.0</v>
      </c>
      <c r="D10882" s="268">
        <v>0.666666666666667</v>
      </c>
      <c r="E10882" s="269">
        <v>1.5025960644135126E-4</v>
      </c>
      <c r="F10882" s="269">
        <v>5.428380212741717E-5</v>
      </c>
    </row>
    <row r="10883" ht="14.25" customHeight="1">
      <c r="A10883" s="267">
        <v>43692.0</v>
      </c>
      <c r="B10883" s="57">
        <v>227.0</v>
      </c>
      <c r="C10883" s="57">
        <v>34.0</v>
      </c>
      <c r="D10883" s="268">
        <v>0.6875</v>
      </c>
      <c r="E10883" s="269">
        <v>1.1887113715275353E-4</v>
      </c>
      <c r="F10883" s="269">
        <v>5.768905908743964E-5</v>
      </c>
    </row>
    <row r="10884" ht="14.25" customHeight="1">
      <c r="A10884" s="267">
        <v>43692.0</v>
      </c>
      <c r="B10884" s="57">
        <v>227.0</v>
      </c>
      <c r="C10884" s="57">
        <v>35.0</v>
      </c>
      <c r="D10884" s="268">
        <v>0.708333333333333</v>
      </c>
      <c r="E10884" s="269">
        <v>9.215741756081349E-5</v>
      </c>
      <c r="F10884" s="269">
        <v>6.480003685689835E-5</v>
      </c>
    </row>
    <row r="10885" ht="14.25" customHeight="1">
      <c r="A10885" s="267">
        <v>43692.0</v>
      </c>
      <c r="B10885" s="57">
        <v>227.0</v>
      </c>
      <c r="C10885" s="57">
        <v>36.0</v>
      </c>
      <c r="D10885" s="268">
        <v>0.729166666666667</v>
      </c>
      <c r="E10885" s="269">
        <v>6.24558672341144E-5</v>
      </c>
      <c r="F10885" s="269">
        <v>6.700343841926584E-5</v>
      </c>
    </row>
    <row r="10886" ht="14.25" customHeight="1">
      <c r="A10886" s="267">
        <v>43692.0</v>
      </c>
      <c r="B10886" s="57">
        <v>227.0</v>
      </c>
      <c r="C10886" s="57">
        <v>37.0</v>
      </c>
      <c r="D10886" s="268">
        <v>0.75</v>
      </c>
      <c r="E10886" s="269">
        <v>3.535559223297275E-5</v>
      </c>
      <c r="F10886" s="269">
        <v>6.850575766633457E-5</v>
      </c>
    </row>
    <row r="10887" ht="14.25" customHeight="1">
      <c r="A10887" s="267">
        <v>43692.0</v>
      </c>
      <c r="B10887" s="57">
        <v>227.0</v>
      </c>
      <c r="C10887" s="57">
        <v>38.0</v>
      </c>
      <c r="D10887" s="268">
        <v>0.770833333333333</v>
      </c>
      <c r="E10887" s="269">
        <v>1.6711104331818724E-5</v>
      </c>
      <c r="F10887" s="269">
        <v>7.040869537928833E-5</v>
      </c>
    </row>
    <row r="10888" ht="14.25" customHeight="1">
      <c r="A10888" s="267">
        <v>43692.0</v>
      </c>
      <c r="B10888" s="57">
        <v>227.0</v>
      </c>
      <c r="C10888" s="57">
        <v>39.0</v>
      </c>
      <c r="D10888" s="268">
        <v>0.791666666666667</v>
      </c>
      <c r="E10888" s="269">
        <v>5.046304987142657E-6</v>
      </c>
      <c r="F10888" s="269">
        <v>6.850575766633457E-5</v>
      </c>
    </row>
    <row r="10889" ht="14.25" customHeight="1">
      <c r="A10889" s="267">
        <v>43692.0</v>
      </c>
      <c r="B10889" s="57">
        <v>227.0</v>
      </c>
      <c r="C10889" s="57">
        <v>40.0</v>
      </c>
      <c r="D10889" s="268">
        <v>0.8125</v>
      </c>
      <c r="E10889" s="269">
        <v>2.0702825092484798E-7</v>
      </c>
      <c r="F10889" s="269">
        <v>6.790482996750707E-5</v>
      </c>
    </row>
    <row r="10890" ht="14.25" customHeight="1">
      <c r="A10890" s="267">
        <v>43692.0</v>
      </c>
      <c r="B10890" s="57">
        <v>227.0</v>
      </c>
      <c r="C10890" s="57">
        <v>41.0</v>
      </c>
      <c r="D10890" s="268">
        <v>0.833333333333333</v>
      </c>
      <c r="E10890" s="269">
        <v>0.0</v>
      </c>
      <c r="F10890" s="269">
        <v>6.770452073456459E-5</v>
      </c>
    </row>
    <row r="10891" ht="14.25" customHeight="1">
      <c r="A10891" s="267">
        <v>43692.0</v>
      </c>
      <c r="B10891" s="57">
        <v>227.0</v>
      </c>
      <c r="C10891" s="57">
        <v>42.0</v>
      </c>
      <c r="D10891" s="268">
        <v>0.854166666666667</v>
      </c>
      <c r="E10891" s="269">
        <v>0.0</v>
      </c>
      <c r="F10891" s="269">
        <v>6.770452073456459E-5</v>
      </c>
    </row>
    <row r="10892" ht="14.25" customHeight="1">
      <c r="A10892" s="267">
        <v>43692.0</v>
      </c>
      <c r="B10892" s="57">
        <v>227.0</v>
      </c>
      <c r="C10892" s="57">
        <v>43.0</v>
      </c>
      <c r="D10892" s="268">
        <v>0.875</v>
      </c>
      <c r="E10892" s="269">
        <v>0.0</v>
      </c>
      <c r="F10892" s="269">
        <v>6.930699459810458E-5</v>
      </c>
    </row>
    <row r="10893" ht="14.25" customHeight="1">
      <c r="A10893" s="267">
        <v>43692.0</v>
      </c>
      <c r="B10893" s="57">
        <v>227.0</v>
      </c>
      <c r="C10893" s="57">
        <v>44.0</v>
      </c>
      <c r="D10893" s="268">
        <v>0.895833333333333</v>
      </c>
      <c r="E10893" s="269">
        <v>0.0</v>
      </c>
      <c r="F10893" s="269">
        <v>6.580158302161085E-5</v>
      </c>
    </row>
    <row r="10894" ht="14.25" customHeight="1">
      <c r="A10894" s="267">
        <v>43692.0</v>
      </c>
      <c r="B10894" s="57">
        <v>227.0</v>
      </c>
      <c r="C10894" s="57">
        <v>45.0</v>
      </c>
      <c r="D10894" s="268">
        <v>0.916666666666667</v>
      </c>
      <c r="E10894" s="269">
        <v>0.0</v>
      </c>
      <c r="F10894" s="269">
        <v>6.209586221217463E-5</v>
      </c>
    </row>
    <row r="10895" ht="14.25" customHeight="1">
      <c r="A10895" s="267">
        <v>43692.0</v>
      </c>
      <c r="B10895" s="57">
        <v>227.0</v>
      </c>
      <c r="C10895" s="57">
        <v>46.0</v>
      </c>
      <c r="D10895" s="268">
        <v>0.9375</v>
      </c>
      <c r="E10895" s="269">
        <v>0.0</v>
      </c>
      <c r="F10895" s="269">
        <v>5.598643060742841E-5</v>
      </c>
    </row>
    <row r="10896" ht="14.25" customHeight="1">
      <c r="A10896" s="267">
        <v>43692.0</v>
      </c>
      <c r="B10896" s="57">
        <v>227.0</v>
      </c>
      <c r="C10896" s="57">
        <v>47.0</v>
      </c>
      <c r="D10896" s="268">
        <v>0.958333333333333</v>
      </c>
      <c r="E10896" s="269">
        <v>0.0</v>
      </c>
      <c r="F10896" s="269">
        <v>4.9075762070912194E-5</v>
      </c>
    </row>
    <row r="10897" ht="14.25" customHeight="1">
      <c r="A10897" s="267">
        <v>43692.0</v>
      </c>
      <c r="B10897" s="57">
        <v>227.0</v>
      </c>
      <c r="C10897" s="57">
        <v>48.0</v>
      </c>
      <c r="D10897" s="268">
        <v>0.979166666666667</v>
      </c>
      <c r="E10897" s="269">
        <v>0.0</v>
      </c>
      <c r="F10897" s="269">
        <v>4.256571200028099E-5</v>
      </c>
    </row>
    <row r="10898" ht="14.25" customHeight="1">
      <c r="A10898" s="267">
        <v>43693.0</v>
      </c>
      <c r="B10898" s="57">
        <v>228.0</v>
      </c>
      <c r="C10898" s="57">
        <v>1.0</v>
      </c>
      <c r="D10898" s="268">
        <v>0.0</v>
      </c>
      <c r="E10898" s="269">
        <v>0.0</v>
      </c>
      <c r="F10898" s="269">
        <v>3.755798117671852E-5</v>
      </c>
    </row>
    <row r="10899" ht="14.25" customHeight="1">
      <c r="A10899" s="267">
        <v>43693.0</v>
      </c>
      <c r="B10899" s="57">
        <v>228.0</v>
      </c>
      <c r="C10899" s="57">
        <v>2.0</v>
      </c>
      <c r="D10899" s="268">
        <v>0.020833333333333332</v>
      </c>
      <c r="E10899" s="269">
        <v>0.0</v>
      </c>
      <c r="F10899" s="269">
        <v>3.425287883316729E-5</v>
      </c>
    </row>
    <row r="10900" ht="14.25" customHeight="1">
      <c r="A10900" s="267">
        <v>43693.0</v>
      </c>
      <c r="B10900" s="57">
        <v>228.0</v>
      </c>
      <c r="C10900" s="57">
        <v>3.0</v>
      </c>
      <c r="D10900" s="268">
        <v>0.0416666666666667</v>
      </c>
      <c r="E10900" s="269">
        <v>0.0</v>
      </c>
      <c r="F10900" s="269">
        <v>3.064731264020231E-5</v>
      </c>
    </row>
    <row r="10901" ht="14.25" customHeight="1">
      <c r="A10901" s="267">
        <v>43693.0</v>
      </c>
      <c r="B10901" s="57">
        <v>228.0</v>
      </c>
      <c r="C10901" s="57">
        <v>4.0</v>
      </c>
      <c r="D10901" s="268">
        <v>0.0625</v>
      </c>
      <c r="E10901" s="269">
        <v>0.0</v>
      </c>
      <c r="F10901" s="269">
        <v>2.8644220310777324E-5</v>
      </c>
    </row>
    <row r="10902" ht="14.25" customHeight="1">
      <c r="A10902" s="267">
        <v>43693.0</v>
      </c>
      <c r="B10902" s="57">
        <v>228.0</v>
      </c>
      <c r="C10902" s="57">
        <v>5.0</v>
      </c>
      <c r="D10902" s="268">
        <v>0.0833333333333333</v>
      </c>
      <c r="E10902" s="269">
        <v>0.0</v>
      </c>
      <c r="F10902" s="269">
        <v>2.784298337900733E-5</v>
      </c>
    </row>
    <row r="10903" ht="14.25" customHeight="1">
      <c r="A10903" s="267">
        <v>43693.0</v>
      </c>
      <c r="B10903" s="57">
        <v>228.0</v>
      </c>
      <c r="C10903" s="57">
        <v>6.0</v>
      </c>
      <c r="D10903" s="268">
        <v>0.104166666666667</v>
      </c>
      <c r="E10903" s="269">
        <v>0.0</v>
      </c>
      <c r="F10903" s="269">
        <v>2.6941591830766084E-5</v>
      </c>
    </row>
    <row r="10904" ht="14.25" customHeight="1">
      <c r="A10904" s="267">
        <v>43693.0</v>
      </c>
      <c r="B10904" s="57">
        <v>228.0</v>
      </c>
      <c r="C10904" s="57">
        <v>7.0</v>
      </c>
      <c r="D10904" s="268">
        <v>0.125</v>
      </c>
      <c r="E10904" s="269">
        <v>0.0</v>
      </c>
      <c r="F10904" s="269">
        <v>2.6340664131938587E-5</v>
      </c>
    </row>
    <row r="10905" ht="14.25" customHeight="1">
      <c r="A10905" s="267">
        <v>43693.0</v>
      </c>
      <c r="B10905" s="57">
        <v>228.0</v>
      </c>
      <c r="C10905" s="57">
        <v>8.0</v>
      </c>
      <c r="D10905" s="268">
        <v>0.145833333333333</v>
      </c>
      <c r="E10905" s="269">
        <v>0.0</v>
      </c>
      <c r="F10905" s="269">
        <v>2.604020028252484E-5</v>
      </c>
    </row>
    <row r="10906" ht="14.25" customHeight="1">
      <c r="A10906" s="267">
        <v>43693.0</v>
      </c>
      <c r="B10906" s="57">
        <v>228.0</v>
      </c>
      <c r="C10906" s="57">
        <v>9.0</v>
      </c>
      <c r="D10906" s="268">
        <v>0.166666666666667</v>
      </c>
      <c r="E10906" s="269">
        <v>0.0</v>
      </c>
      <c r="F10906" s="269">
        <v>2.604020028252484E-5</v>
      </c>
    </row>
    <row r="10907" ht="14.25" customHeight="1">
      <c r="A10907" s="267">
        <v>43693.0</v>
      </c>
      <c r="B10907" s="57">
        <v>228.0</v>
      </c>
      <c r="C10907" s="57">
        <v>10.0</v>
      </c>
      <c r="D10907" s="268">
        <v>0.1875</v>
      </c>
      <c r="E10907" s="269">
        <v>3.1408288038240047E-7</v>
      </c>
      <c r="F10907" s="269">
        <v>2.6340664131938587E-5</v>
      </c>
    </row>
    <row r="10908" ht="14.25" customHeight="1">
      <c r="A10908" s="267">
        <v>43693.0</v>
      </c>
      <c r="B10908" s="57">
        <v>228.0</v>
      </c>
      <c r="C10908" s="57">
        <v>11.0</v>
      </c>
      <c r="D10908" s="268">
        <v>0.208333333333333</v>
      </c>
      <c r="E10908" s="269">
        <v>4.072542370352226E-6</v>
      </c>
      <c r="F10908" s="269">
        <v>2.7141901063708585E-5</v>
      </c>
    </row>
    <row r="10909" ht="14.25" customHeight="1">
      <c r="A10909" s="267">
        <v>43693.0</v>
      </c>
      <c r="B10909" s="57">
        <v>228.0</v>
      </c>
      <c r="C10909" s="57">
        <v>12.0</v>
      </c>
      <c r="D10909" s="268">
        <v>0.229166666666667</v>
      </c>
      <c r="E10909" s="269">
        <v>1.3201679058190171E-5</v>
      </c>
      <c r="F10909" s="269">
        <v>2.8644220310777324E-5</v>
      </c>
    </row>
    <row r="10910" ht="14.25" customHeight="1">
      <c r="A10910" s="267">
        <v>43693.0</v>
      </c>
      <c r="B10910" s="57">
        <v>228.0</v>
      </c>
      <c r="C10910" s="57">
        <v>13.0</v>
      </c>
      <c r="D10910" s="268">
        <v>0.25</v>
      </c>
      <c r="E10910" s="269">
        <v>2.8516410393322857E-5</v>
      </c>
      <c r="F10910" s="269">
        <v>3.054715802373107E-5</v>
      </c>
    </row>
    <row r="10911" ht="14.25" customHeight="1">
      <c r="A10911" s="267">
        <v>43693.0</v>
      </c>
      <c r="B10911" s="57">
        <v>228.0</v>
      </c>
      <c r="C10911" s="57">
        <v>14.0</v>
      </c>
      <c r="D10911" s="268">
        <v>0.270833333333333</v>
      </c>
      <c r="E10911" s="269">
        <v>4.87116482232294E-5</v>
      </c>
      <c r="F10911" s="269">
        <v>3.4953961148466035E-5</v>
      </c>
    </row>
    <row r="10912" ht="14.25" customHeight="1">
      <c r="A10912" s="267">
        <v>43693.0</v>
      </c>
      <c r="B10912" s="57">
        <v>228.0</v>
      </c>
      <c r="C10912" s="57">
        <v>15.0</v>
      </c>
      <c r="D10912" s="268">
        <v>0.291666666666667</v>
      </c>
      <c r="E10912" s="269">
        <v>6.900615912017412E-5</v>
      </c>
      <c r="F10912" s="269">
        <v>4.0162001204971005E-5</v>
      </c>
    </row>
    <row r="10913" ht="14.25" customHeight="1">
      <c r="A10913" s="267">
        <v>43693.0</v>
      </c>
      <c r="B10913" s="57">
        <v>228.0</v>
      </c>
      <c r="C10913" s="57">
        <v>16.0</v>
      </c>
      <c r="D10913" s="268">
        <v>0.3125</v>
      </c>
      <c r="E10913" s="269">
        <v>1.0240065386788976E-4</v>
      </c>
      <c r="F10913" s="269">
        <v>4.526988664500473E-5</v>
      </c>
    </row>
    <row r="10914" ht="14.25" customHeight="1">
      <c r="A10914" s="267">
        <v>43693.0</v>
      </c>
      <c r="B10914" s="57">
        <v>228.0</v>
      </c>
      <c r="C10914" s="57">
        <v>17.0</v>
      </c>
      <c r="D10914" s="268">
        <v>0.333333333333333</v>
      </c>
      <c r="E10914" s="269">
        <v>1.4565752566033318E-4</v>
      </c>
      <c r="F10914" s="269">
        <v>4.8174370522670945E-5</v>
      </c>
    </row>
    <row r="10915" ht="14.25" customHeight="1">
      <c r="A10915" s="267">
        <v>43693.0</v>
      </c>
      <c r="B10915" s="57">
        <v>228.0</v>
      </c>
      <c r="C10915" s="57">
        <v>18.0</v>
      </c>
      <c r="D10915" s="268">
        <v>0.354166666666667</v>
      </c>
      <c r="E10915" s="269">
        <v>1.7772453035320543E-4</v>
      </c>
      <c r="F10915" s="269">
        <v>5.338241057917592E-5</v>
      </c>
    </row>
    <row r="10916" ht="14.25" customHeight="1">
      <c r="A10916" s="267">
        <v>43693.0</v>
      </c>
      <c r="B10916" s="57">
        <v>228.0</v>
      </c>
      <c r="C10916" s="57">
        <v>19.0</v>
      </c>
      <c r="D10916" s="268">
        <v>0.375</v>
      </c>
      <c r="E10916" s="269">
        <v>2.115828442116514E-4</v>
      </c>
      <c r="F10916" s="269">
        <v>5.318210134623342E-5</v>
      </c>
    </row>
    <row r="10917" ht="14.25" customHeight="1">
      <c r="A10917" s="267">
        <v>43693.0</v>
      </c>
      <c r="B10917" s="57">
        <v>228.0</v>
      </c>
      <c r="C10917" s="57">
        <v>20.0</v>
      </c>
      <c r="D10917" s="268">
        <v>0.395833333333333</v>
      </c>
      <c r="E10917" s="269">
        <v>2.3983245448697146E-4</v>
      </c>
      <c r="F10917" s="269">
        <v>5.258117364740593E-5</v>
      </c>
    </row>
    <row r="10918" ht="14.25" customHeight="1">
      <c r="A10918" s="267">
        <v>43693.0</v>
      </c>
      <c r="B10918" s="57">
        <v>228.0</v>
      </c>
      <c r="C10918" s="57">
        <v>21.0</v>
      </c>
      <c r="D10918" s="268">
        <v>0.416666666666667</v>
      </c>
      <c r="E10918" s="269">
        <v>2.57206796140786E-4</v>
      </c>
      <c r="F10918" s="269">
        <v>5.188009133210718E-5</v>
      </c>
    </row>
    <row r="10919" ht="14.25" customHeight="1">
      <c r="A10919" s="267">
        <v>43693.0</v>
      </c>
      <c r="B10919" s="57">
        <v>228.0</v>
      </c>
      <c r="C10919" s="57">
        <v>22.0</v>
      </c>
      <c r="D10919" s="268">
        <v>0.4375</v>
      </c>
      <c r="E10919" s="269">
        <v>2.691092374697913E-4</v>
      </c>
      <c r="F10919" s="269">
        <v>5.117900901680845E-5</v>
      </c>
    </row>
    <row r="10920" ht="14.25" customHeight="1">
      <c r="A10920" s="267">
        <v>43693.0</v>
      </c>
      <c r="B10920" s="57">
        <v>228.0</v>
      </c>
      <c r="C10920" s="57">
        <v>23.0</v>
      </c>
      <c r="D10920" s="268">
        <v>0.458333333333333</v>
      </c>
      <c r="E10920" s="269">
        <v>2.8194452602619933E-4</v>
      </c>
      <c r="F10920" s="269">
        <v>5.127916363327967E-5</v>
      </c>
    </row>
    <row r="10921" ht="14.25" customHeight="1">
      <c r="A10921" s="267">
        <v>43693.0</v>
      </c>
      <c r="B10921" s="57">
        <v>228.0</v>
      </c>
      <c r="C10921" s="57">
        <v>24.0</v>
      </c>
      <c r="D10921" s="268">
        <v>0.479166666666667</v>
      </c>
      <c r="E10921" s="269">
        <v>2.725591955929686E-4</v>
      </c>
      <c r="F10921" s="269">
        <v>4.987699900268219E-5</v>
      </c>
    </row>
    <row r="10922" ht="14.25" customHeight="1">
      <c r="A10922" s="267">
        <v>43693.0</v>
      </c>
      <c r="B10922" s="57">
        <v>228.0</v>
      </c>
      <c r="C10922" s="57">
        <v>25.0</v>
      </c>
      <c r="D10922" s="268">
        <v>0.5</v>
      </c>
      <c r="E10922" s="269">
        <v>2.859452588241494E-4</v>
      </c>
      <c r="F10922" s="269">
        <v>5.137931824975094E-5</v>
      </c>
    </row>
    <row r="10923" ht="14.25" customHeight="1">
      <c r="A10923" s="267">
        <v>43693.0</v>
      </c>
      <c r="B10923" s="57">
        <v>228.0</v>
      </c>
      <c r="C10923" s="57">
        <v>26.0</v>
      </c>
      <c r="D10923" s="268">
        <v>0.520833333333333</v>
      </c>
      <c r="E10923" s="269">
        <v>2.942588962454086E-4</v>
      </c>
      <c r="F10923" s="269">
        <v>4.987699900268219E-5</v>
      </c>
    </row>
    <row r="10924" ht="14.25" customHeight="1">
      <c r="A10924" s="267">
        <v>43693.0</v>
      </c>
      <c r="B10924" s="57">
        <v>228.0</v>
      </c>
      <c r="C10924" s="57">
        <v>27.0</v>
      </c>
      <c r="D10924" s="268">
        <v>0.541666666666667</v>
      </c>
      <c r="E10924" s="269">
        <v>2.9384861964027766E-4</v>
      </c>
      <c r="F10924" s="269">
        <v>4.9476380536797194E-5</v>
      </c>
    </row>
    <row r="10925" ht="14.25" customHeight="1">
      <c r="A10925" s="267">
        <v>43693.0</v>
      </c>
      <c r="B10925" s="57">
        <v>228.0</v>
      </c>
      <c r="C10925" s="57">
        <v>28.0</v>
      </c>
      <c r="D10925" s="268">
        <v>0.5625</v>
      </c>
      <c r="E10925" s="269">
        <v>2.8009156523307974E-4</v>
      </c>
      <c r="F10925" s="269">
        <v>4.737313359090096E-5</v>
      </c>
    </row>
    <row r="10926" ht="14.25" customHeight="1">
      <c r="A10926" s="267">
        <v>43693.0</v>
      </c>
      <c r="B10926" s="57">
        <v>228.0</v>
      </c>
      <c r="C10926" s="57">
        <v>29.0</v>
      </c>
      <c r="D10926" s="268">
        <v>0.583333333333333</v>
      </c>
      <c r="E10926" s="269">
        <v>2.694954407230801E-4</v>
      </c>
      <c r="F10926" s="269">
        <v>4.6471742042659716E-5</v>
      </c>
    </row>
    <row r="10927" ht="14.25" customHeight="1">
      <c r="A10927" s="267">
        <v>43693.0</v>
      </c>
      <c r="B10927" s="57">
        <v>228.0</v>
      </c>
      <c r="C10927" s="57">
        <v>30.0</v>
      </c>
      <c r="D10927" s="268">
        <v>0.604166666666667</v>
      </c>
      <c r="E10927" s="269">
        <v>2.457614908283778E-4</v>
      </c>
      <c r="F10927" s="269">
        <v>4.547019587794722E-5</v>
      </c>
    </row>
    <row r="10928" ht="14.25" customHeight="1">
      <c r="A10928" s="267">
        <v>43693.0</v>
      </c>
      <c r="B10928" s="57">
        <v>228.0</v>
      </c>
      <c r="C10928" s="57">
        <v>31.0</v>
      </c>
      <c r="D10928" s="268">
        <v>0.625</v>
      </c>
      <c r="E10928" s="269">
        <v>2.2724009552083863E-4</v>
      </c>
      <c r="F10928" s="269">
        <v>4.637158742618847E-5</v>
      </c>
    </row>
    <row r="10929" ht="14.25" customHeight="1">
      <c r="A10929" s="267">
        <v>43693.0</v>
      </c>
      <c r="B10929" s="57">
        <v>228.0</v>
      </c>
      <c r="C10929" s="57">
        <v>32.0</v>
      </c>
      <c r="D10929" s="268">
        <v>0.645833333333333</v>
      </c>
      <c r="E10929" s="269">
        <v>1.945561497225822E-4</v>
      </c>
      <c r="F10929" s="269">
        <v>4.877529822149846E-5</v>
      </c>
    </row>
    <row r="10930" ht="14.25" customHeight="1">
      <c r="A10930" s="267">
        <v>43693.0</v>
      </c>
      <c r="B10930" s="57">
        <v>228.0</v>
      </c>
      <c r="C10930" s="57">
        <v>33.0</v>
      </c>
      <c r="D10930" s="268">
        <v>0.666666666666667</v>
      </c>
      <c r="E10930" s="269">
        <v>1.6335784432256468E-4</v>
      </c>
      <c r="F10930" s="269">
        <v>5.127916363327967E-5</v>
      </c>
    </row>
    <row r="10931" ht="14.25" customHeight="1">
      <c r="A10931" s="267">
        <v>43693.0</v>
      </c>
      <c r="B10931" s="57">
        <v>228.0</v>
      </c>
      <c r="C10931" s="57">
        <v>34.0</v>
      </c>
      <c r="D10931" s="268">
        <v>0.6875</v>
      </c>
      <c r="E10931" s="269">
        <v>1.259489151917428E-4</v>
      </c>
      <c r="F10931" s="269">
        <v>5.6186739840370906E-5</v>
      </c>
    </row>
    <row r="10932" ht="14.25" customHeight="1">
      <c r="A10932" s="267">
        <v>43693.0</v>
      </c>
      <c r="B10932" s="57">
        <v>228.0</v>
      </c>
      <c r="C10932" s="57">
        <v>35.0</v>
      </c>
      <c r="D10932" s="268">
        <v>0.708333333333333</v>
      </c>
      <c r="E10932" s="269">
        <v>9.876949916487515E-5</v>
      </c>
      <c r="F10932" s="269">
        <v>6.449957300748461E-5</v>
      </c>
    </row>
    <row r="10933" ht="14.25" customHeight="1">
      <c r="A10933" s="267">
        <v>43693.0</v>
      </c>
      <c r="B10933" s="57">
        <v>228.0</v>
      </c>
      <c r="C10933" s="57">
        <v>36.0</v>
      </c>
      <c r="D10933" s="268">
        <v>0.729166666666667</v>
      </c>
      <c r="E10933" s="269">
        <v>6.726064522565021E-5</v>
      </c>
      <c r="F10933" s="269">
        <v>6.810513920044957E-5</v>
      </c>
    </row>
    <row r="10934" ht="14.25" customHeight="1">
      <c r="A10934" s="267">
        <v>43693.0</v>
      </c>
      <c r="B10934" s="57">
        <v>228.0</v>
      </c>
      <c r="C10934" s="57">
        <v>37.0</v>
      </c>
      <c r="D10934" s="268">
        <v>0.75</v>
      </c>
      <c r="E10934" s="269">
        <v>4.149810139143222E-5</v>
      </c>
      <c r="F10934" s="269">
        <v>6.820529381692084E-5</v>
      </c>
    </row>
    <row r="10935" ht="14.25" customHeight="1">
      <c r="A10935" s="267">
        <v>43693.0</v>
      </c>
      <c r="B10935" s="57">
        <v>228.0</v>
      </c>
      <c r="C10935" s="57">
        <v>38.0</v>
      </c>
      <c r="D10935" s="268">
        <v>0.770833333333333</v>
      </c>
      <c r="E10935" s="269">
        <v>1.8740321821359543E-5</v>
      </c>
      <c r="F10935" s="269">
        <v>6.960745844751831E-5</v>
      </c>
    </row>
    <row r="10936" ht="14.25" customHeight="1">
      <c r="A10936" s="267">
        <v>43693.0</v>
      </c>
      <c r="B10936" s="57">
        <v>228.0</v>
      </c>
      <c r="C10936" s="57">
        <v>39.0</v>
      </c>
      <c r="D10936" s="268">
        <v>0.791666666666667</v>
      </c>
      <c r="E10936" s="269">
        <v>6.157383810882223E-6</v>
      </c>
      <c r="F10936" s="269">
        <v>6.860591228280583E-5</v>
      </c>
    </row>
    <row r="10937" ht="14.25" customHeight="1">
      <c r="A10937" s="267">
        <v>43693.0</v>
      </c>
      <c r="B10937" s="57">
        <v>228.0</v>
      </c>
      <c r="C10937" s="57">
        <v>40.0</v>
      </c>
      <c r="D10937" s="268">
        <v>0.8125</v>
      </c>
      <c r="E10937" s="269">
        <v>2.1639939271775356E-7</v>
      </c>
      <c r="F10937" s="269">
        <v>6.700343841926584E-5</v>
      </c>
    </row>
    <row r="10938" ht="14.25" customHeight="1">
      <c r="A10938" s="267">
        <v>43693.0</v>
      </c>
      <c r="B10938" s="57">
        <v>228.0</v>
      </c>
      <c r="C10938" s="57">
        <v>41.0</v>
      </c>
      <c r="D10938" s="268">
        <v>0.833333333333333</v>
      </c>
      <c r="E10938" s="269">
        <v>0.0</v>
      </c>
      <c r="F10938" s="269">
        <v>6.780467535103583E-5</v>
      </c>
    </row>
    <row r="10939" ht="14.25" customHeight="1">
      <c r="A10939" s="267">
        <v>43693.0</v>
      </c>
      <c r="B10939" s="57">
        <v>228.0</v>
      </c>
      <c r="C10939" s="57">
        <v>42.0</v>
      </c>
      <c r="D10939" s="268">
        <v>0.854166666666667</v>
      </c>
      <c r="E10939" s="269">
        <v>0.0</v>
      </c>
      <c r="F10939" s="269">
        <v>6.700343841926584E-5</v>
      </c>
    </row>
    <row r="10940" ht="14.25" customHeight="1">
      <c r="A10940" s="267">
        <v>43693.0</v>
      </c>
      <c r="B10940" s="57">
        <v>228.0</v>
      </c>
      <c r="C10940" s="57">
        <v>43.0</v>
      </c>
      <c r="D10940" s="268">
        <v>0.875</v>
      </c>
      <c r="E10940" s="269">
        <v>0.0</v>
      </c>
      <c r="F10940" s="269">
        <v>6.660281995338085E-5</v>
      </c>
    </row>
    <row r="10941" ht="14.25" customHeight="1">
      <c r="A10941" s="267">
        <v>43693.0</v>
      </c>
      <c r="B10941" s="57">
        <v>228.0</v>
      </c>
      <c r="C10941" s="57">
        <v>44.0</v>
      </c>
      <c r="D10941" s="268">
        <v>0.895833333333333</v>
      </c>
      <c r="E10941" s="269">
        <v>0.0</v>
      </c>
      <c r="F10941" s="269">
        <v>6.429926377454211E-5</v>
      </c>
    </row>
    <row r="10942" ht="14.25" customHeight="1">
      <c r="A10942" s="267">
        <v>43693.0</v>
      </c>
      <c r="B10942" s="57">
        <v>228.0</v>
      </c>
      <c r="C10942" s="57">
        <v>45.0</v>
      </c>
      <c r="D10942" s="268">
        <v>0.916666666666667</v>
      </c>
      <c r="E10942" s="269">
        <v>0.0</v>
      </c>
      <c r="F10942" s="269">
        <v>6.299725376041584E-5</v>
      </c>
    </row>
    <row r="10943" ht="14.25" customHeight="1">
      <c r="A10943" s="267">
        <v>43693.0</v>
      </c>
      <c r="B10943" s="57">
        <v>228.0</v>
      </c>
      <c r="C10943" s="57">
        <v>46.0</v>
      </c>
      <c r="D10943" s="268">
        <v>0.9375</v>
      </c>
      <c r="E10943" s="269">
        <v>0.0</v>
      </c>
      <c r="F10943" s="269">
        <v>5.598643060742841E-5</v>
      </c>
    </row>
    <row r="10944" ht="14.25" customHeight="1">
      <c r="A10944" s="267">
        <v>43693.0</v>
      </c>
      <c r="B10944" s="57">
        <v>228.0</v>
      </c>
      <c r="C10944" s="57">
        <v>47.0</v>
      </c>
      <c r="D10944" s="268">
        <v>0.958333333333333</v>
      </c>
      <c r="E10944" s="269">
        <v>0.0</v>
      </c>
      <c r="F10944" s="269">
        <v>4.9576535153268434E-5</v>
      </c>
    </row>
    <row r="10945" ht="14.25" customHeight="1">
      <c r="A10945" s="267">
        <v>43693.0</v>
      </c>
      <c r="B10945" s="57">
        <v>228.0</v>
      </c>
      <c r="C10945" s="57">
        <v>48.0</v>
      </c>
      <c r="D10945" s="268">
        <v>0.979166666666667</v>
      </c>
      <c r="E10945" s="269">
        <v>0.0</v>
      </c>
      <c r="F10945" s="269">
        <v>4.246555738380974E-5</v>
      </c>
    </row>
    <row r="10946" ht="14.25" customHeight="1">
      <c r="A10946" s="267">
        <v>43694.0</v>
      </c>
      <c r="B10946" s="57">
        <v>229.0</v>
      </c>
      <c r="C10946" s="57">
        <v>1.0</v>
      </c>
      <c r="D10946" s="268">
        <v>0.0</v>
      </c>
      <c r="E10946" s="269">
        <v>0.0</v>
      </c>
      <c r="F10946" s="269">
        <v>3.785844502613227E-5</v>
      </c>
    </row>
    <row r="10947" ht="14.25" customHeight="1">
      <c r="A10947" s="267">
        <v>43694.0</v>
      </c>
      <c r="B10947" s="57">
        <v>229.0</v>
      </c>
      <c r="C10947" s="57">
        <v>2.0</v>
      </c>
      <c r="D10947" s="268">
        <v>0.020833333333333332</v>
      </c>
      <c r="E10947" s="269">
        <v>0.0</v>
      </c>
      <c r="F10947" s="269">
        <v>3.505411576493728E-5</v>
      </c>
    </row>
    <row r="10948" ht="14.25" customHeight="1">
      <c r="A10948" s="267">
        <v>43694.0</v>
      </c>
      <c r="B10948" s="57">
        <v>229.0</v>
      </c>
      <c r="C10948" s="57">
        <v>3.0</v>
      </c>
      <c r="D10948" s="268">
        <v>0.0416666666666667</v>
      </c>
      <c r="E10948" s="269">
        <v>0.0</v>
      </c>
      <c r="F10948" s="269">
        <v>3.134839495550106E-5</v>
      </c>
    </row>
    <row r="10949" ht="14.25" customHeight="1">
      <c r="A10949" s="267">
        <v>43694.0</v>
      </c>
      <c r="B10949" s="57">
        <v>229.0</v>
      </c>
      <c r="C10949" s="57">
        <v>4.0</v>
      </c>
      <c r="D10949" s="268">
        <v>0.0625</v>
      </c>
      <c r="E10949" s="269">
        <v>0.0</v>
      </c>
      <c r="F10949" s="269">
        <v>2.874437492724857E-5</v>
      </c>
    </row>
    <row r="10950" ht="14.25" customHeight="1">
      <c r="A10950" s="267">
        <v>43694.0</v>
      </c>
      <c r="B10950" s="57">
        <v>229.0</v>
      </c>
      <c r="C10950" s="57">
        <v>5.0</v>
      </c>
      <c r="D10950" s="268">
        <v>0.0833333333333333</v>
      </c>
      <c r="E10950" s="269">
        <v>0.0</v>
      </c>
      <c r="F10950" s="269">
        <v>2.8043292611949826E-5</v>
      </c>
    </row>
    <row r="10951" ht="14.25" customHeight="1">
      <c r="A10951" s="267">
        <v>43694.0</v>
      </c>
      <c r="B10951" s="57">
        <v>229.0</v>
      </c>
      <c r="C10951" s="57">
        <v>6.0</v>
      </c>
      <c r="D10951" s="268">
        <v>0.104166666666667</v>
      </c>
      <c r="E10951" s="269">
        <v>0.0</v>
      </c>
      <c r="F10951" s="269">
        <v>2.744236491312233E-5</v>
      </c>
    </row>
    <row r="10952" ht="14.25" customHeight="1">
      <c r="A10952" s="267">
        <v>43694.0</v>
      </c>
      <c r="B10952" s="57">
        <v>229.0</v>
      </c>
      <c r="C10952" s="57">
        <v>7.0</v>
      </c>
      <c r="D10952" s="268">
        <v>0.125</v>
      </c>
      <c r="E10952" s="269">
        <v>0.0</v>
      </c>
      <c r="F10952" s="269">
        <v>2.6340664131938587E-5</v>
      </c>
    </row>
    <row r="10953" ht="14.25" customHeight="1">
      <c r="A10953" s="267">
        <v>43694.0</v>
      </c>
      <c r="B10953" s="57">
        <v>229.0</v>
      </c>
      <c r="C10953" s="57">
        <v>8.0</v>
      </c>
      <c r="D10953" s="268">
        <v>0.145833333333333</v>
      </c>
      <c r="E10953" s="269">
        <v>0.0</v>
      </c>
      <c r="F10953" s="269">
        <v>2.6340664131938587E-5</v>
      </c>
    </row>
    <row r="10954" ht="14.25" customHeight="1">
      <c r="A10954" s="267">
        <v>43694.0</v>
      </c>
      <c r="B10954" s="57">
        <v>229.0</v>
      </c>
      <c r="C10954" s="57">
        <v>9.0</v>
      </c>
      <c r="D10954" s="268">
        <v>0.166666666666667</v>
      </c>
      <c r="E10954" s="269">
        <v>0.0</v>
      </c>
      <c r="F10954" s="269">
        <v>2.6340664131938587E-5</v>
      </c>
    </row>
    <row r="10955" ht="14.25" customHeight="1">
      <c r="A10955" s="267">
        <v>43694.0</v>
      </c>
      <c r="B10955" s="57">
        <v>229.0</v>
      </c>
      <c r="C10955" s="57">
        <v>10.0</v>
      </c>
      <c r="D10955" s="268">
        <v>0.1875</v>
      </c>
      <c r="E10955" s="269">
        <v>2.1744199411089263E-7</v>
      </c>
      <c r="F10955" s="269">
        <v>2.684143721429483E-5</v>
      </c>
    </row>
    <row r="10956" ht="14.25" customHeight="1">
      <c r="A10956" s="267">
        <v>43694.0</v>
      </c>
      <c r="B10956" s="57">
        <v>229.0</v>
      </c>
      <c r="C10956" s="57">
        <v>11.0</v>
      </c>
      <c r="D10956" s="268">
        <v>0.208333333333333</v>
      </c>
      <c r="E10956" s="269">
        <v>3.977134529053467E-6</v>
      </c>
      <c r="F10956" s="269">
        <v>2.7342210296651082E-5</v>
      </c>
    </row>
    <row r="10957" ht="14.25" customHeight="1">
      <c r="A10957" s="267">
        <v>43694.0</v>
      </c>
      <c r="B10957" s="57">
        <v>229.0</v>
      </c>
      <c r="C10957" s="57">
        <v>12.0</v>
      </c>
      <c r="D10957" s="268">
        <v>0.229166666666667</v>
      </c>
      <c r="E10957" s="269">
        <v>1.2444744562074982E-5</v>
      </c>
      <c r="F10957" s="269">
        <v>2.884452954371982E-5</v>
      </c>
    </row>
    <row r="10958" ht="14.25" customHeight="1">
      <c r="A10958" s="267">
        <v>43694.0</v>
      </c>
      <c r="B10958" s="57">
        <v>229.0</v>
      </c>
      <c r="C10958" s="57">
        <v>13.0</v>
      </c>
      <c r="D10958" s="268">
        <v>0.25</v>
      </c>
      <c r="E10958" s="269">
        <v>2.6391298628405836E-5</v>
      </c>
      <c r="F10958" s="269">
        <v>3.14485495719723E-5</v>
      </c>
    </row>
    <row r="10959" ht="14.25" customHeight="1">
      <c r="A10959" s="267">
        <v>43694.0</v>
      </c>
      <c r="B10959" s="57">
        <v>229.0</v>
      </c>
      <c r="C10959" s="57">
        <v>14.0</v>
      </c>
      <c r="D10959" s="268">
        <v>0.270833333333333</v>
      </c>
      <c r="E10959" s="269">
        <v>4.58618895505449E-5</v>
      </c>
      <c r="F10959" s="269">
        <v>3.5354579614351036E-5</v>
      </c>
    </row>
    <row r="10960" ht="14.25" customHeight="1">
      <c r="A10960" s="267">
        <v>43694.0</v>
      </c>
      <c r="B10960" s="57">
        <v>229.0</v>
      </c>
      <c r="C10960" s="57">
        <v>15.0</v>
      </c>
      <c r="D10960" s="268">
        <v>0.291666666666667</v>
      </c>
      <c r="E10960" s="269">
        <v>6.667657341597624E-5</v>
      </c>
      <c r="F10960" s="269">
        <v>3.996169197202851E-5</v>
      </c>
    </row>
    <row r="10961" ht="14.25" customHeight="1">
      <c r="A10961" s="267">
        <v>43694.0</v>
      </c>
      <c r="B10961" s="57">
        <v>229.0</v>
      </c>
      <c r="C10961" s="57">
        <v>16.0</v>
      </c>
      <c r="D10961" s="268">
        <v>0.3125</v>
      </c>
      <c r="E10961" s="269">
        <v>9.281908924788268E-5</v>
      </c>
      <c r="F10961" s="269">
        <v>4.597096896030346E-5</v>
      </c>
    </row>
    <row r="10962" ht="14.25" customHeight="1">
      <c r="A10962" s="267">
        <v>43694.0</v>
      </c>
      <c r="B10962" s="57">
        <v>229.0</v>
      </c>
      <c r="C10962" s="57">
        <v>17.0</v>
      </c>
      <c r="D10962" s="268">
        <v>0.333333333333333</v>
      </c>
      <c r="E10962" s="269">
        <v>1.1647332340618815E-4</v>
      </c>
      <c r="F10962" s="269">
        <v>4.857498898855595E-5</v>
      </c>
    </row>
    <row r="10963" ht="14.25" customHeight="1">
      <c r="A10963" s="267">
        <v>43694.0</v>
      </c>
      <c r="B10963" s="57">
        <v>229.0</v>
      </c>
      <c r="C10963" s="57">
        <v>18.0</v>
      </c>
      <c r="D10963" s="268">
        <v>0.354166666666667</v>
      </c>
      <c r="E10963" s="269">
        <v>1.3796716536120055E-4</v>
      </c>
      <c r="F10963" s="269">
        <v>5.067823593445219E-5</v>
      </c>
    </row>
    <row r="10964" ht="14.25" customHeight="1">
      <c r="A10964" s="267">
        <v>43694.0</v>
      </c>
      <c r="B10964" s="57">
        <v>229.0</v>
      </c>
      <c r="C10964" s="57">
        <v>19.0</v>
      </c>
      <c r="D10964" s="268">
        <v>0.375</v>
      </c>
      <c r="E10964" s="269">
        <v>1.6213978087028057E-4</v>
      </c>
      <c r="F10964" s="269">
        <v>5.348256519564716E-5</v>
      </c>
    </row>
    <row r="10965" ht="14.25" customHeight="1">
      <c r="A10965" s="267">
        <v>43694.0</v>
      </c>
      <c r="B10965" s="57">
        <v>229.0</v>
      </c>
      <c r="C10965" s="57">
        <v>20.0</v>
      </c>
      <c r="D10965" s="268">
        <v>0.395833333333333</v>
      </c>
      <c r="E10965" s="269">
        <v>1.8943926217902753E-4</v>
      </c>
      <c r="F10965" s="269">
        <v>5.428380212741717E-5</v>
      </c>
    </row>
    <row r="10966" ht="14.25" customHeight="1">
      <c r="A10966" s="267">
        <v>43694.0</v>
      </c>
      <c r="B10966" s="57">
        <v>229.0</v>
      </c>
      <c r="C10966" s="57">
        <v>21.0</v>
      </c>
      <c r="D10966" s="268">
        <v>0.416666666666667</v>
      </c>
      <c r="E10966" s="269">
        <v>2.1080557090398072E-4</v>
      </c>
      <c r="F10966" s="269">
        <v>5.208040056504968E-5</v>
      </c>
    </row>
    <row r="10967" ht="14.25" customHeight="1">
      <c r="A10967" s="267">
        <v>43694.0</v>
      </c>
      <c r="B10967" s="57">
        <v>229.0</v>
      </c>
      <c r="C10967" s="57">
        <v>22.0</v>
      </c>
      <c r="D10967" s="268">
        <v>0.4375</v>
      </c>
      <c r="E10967" s="269">
        <v>2.244291876541652E-4</v>
      </c>
      <c r="F10967" s="269">
        <v>5.117900901680845E-5</v>
      </c>
    </row>
    <row r="10968" ht="14.25" customHeight="1">
      <c r="A10968" s="267">
        <v>43694.0</v>
      </c>
      <c r="B10968" s="57">
        <v>229.0</v>
      </c>
      <c r="C10968" s="57">
        <v>23.0</v>
      </c>
      <c r="D10968" s="268">
        <v>0.458333333333333</v>
      </c>
      <c r="E10968" s="269">
        <v>2.3022275427467154E-4</v>
      </c>
      <c r="F10968" s="269">
        <v>5.077839055092343E-5</v>
      </c>
    </row>
    <row r="10969" ht="14.25" customHeight="1">
      <c r="A10969" s="267">
        <v>43694.0</v>
      </c>
      <c r="B10969" s="57">
        <v>229.0</v>
      </c>
      <c r="C10969" s="57">
        <v>24.0</v>
      </c>
      <c r="D10969" s="268">
        <v>0.479166666666667</v>
      </c>
      <c r="E10969" s="269">
        <v>2.3823232958956208E-4</v>
      </c>
      <c r="F10969" s="269">
        <v>4.92760713038547E-5</v>
      </c>
    </row>
    <row r="10970" ht="14.25" customHeight="1">
      <c r="A10970" s="267">
        <v>43694.0</v>
      </c>
      <c r="B10970" s="57">
        <v>229.0</v>
      </c>
      <c r="C10970" s="57">
        <v>25.0</v>
      </c>
      <c r="D10970" s="268">
        <v>0.5</v>
      </c>
      <c r="E10970" s="269">
        <v>2.345804659178731E-4</v>
      </c>
      <c r="F10970" s="269">
        <v>5.1479472866222185E-5</v>
      </c>
    </row>
    <row r="10971" ht="14.25" customHeight="1">
      <c r="A10971" s="267">
        <v>43694.0</v>
      </c>
      <c r="B10971" s="57">
        <v>229.0</v>
      </c>
      <c r="C10971" s="57">
        <v>26.0</v>
      </c>
      <c r="D10971" s="268">
        <v>0.520833333333333</v>
      </c>
      <c r="E10971" s="269">
        <v>2.347320003611125E-4</v>
      </c>
      <c r="F10971" s="269">
        <v>5.097869978386593E-5</v>
      </c>
    </row>
    <row r="10972" ht="14.25" customHeight="1">
      <c r="A10972" s="267">
        <v>43694.0</v>
      </c>
      <c r="B10972" s="57">
        <v>229.0</v>
      </c>
      <c r="C10972" s="57">
        <v>27.0</v>
      </c>
      <c r="D10972" s="268">
        <v>0.541666666666667</v>
      </c>
      <c r="E10972" s="269">
        <v>2.3837716304725185E-4</v>
      </c>
      <c r="F10972" s="269">
        <v>4.9576535153268434E-5</v>
      </c>
    </row>
    <row r="10973" ht="14.25" customHeight="1">
      <c r="A10973" s="267">
        <v>43694.0</v>
      </c>
      <c r="B10973" s="57">
        <v>229.0</v>
      </c>
      <c r="C10973" s="57">
        <v>28.0</v>
      </c>
      <c r="D10973" s="268">
        <v>0.5625</v>
      </c>
      <c r="E10973" s="269">
        <v>2.3398436140925383E-4</v>
      </c>
      <c r="F10973" s="269">
        <v>4.727297897442971E-5</v>
      </c>
    </row>
    <row r="10974" ht="14.25" customHeight="1">
      <c r="A10974" s="267">
        <v>43694.0</v>
      </c>
      <c r="B10974" s="57">
        <v>229.0</v>
      </c>
      <c r="C10974" s="57">
        <v>29.0</v>
      </c>
      <c r="D10974" s="268">
        <v>0.583333333333333</v>
      </c>
      <c r="E10974" s="269">
        <v>2.2591032311466034E-4</v>
      </c>
      <c r="F10974" s="269">
        <v>4.5770659727360954E-5</v>
      </c>
    </row>
    <row r="10975" ht="14.25" customHeight="1">
      <c r="A10975" s="267">
        <v>43694.0</v>
      </c>
      <c r="B10975" s="57">
        <v>229.0</v>
      </c>
      <c r="C10975" s="57">
        <v>30.0</v>
      </c>
      <c r="D10975" s="268">
        <v>0.604166666666667</v>
      </c>
      <c r="E10975" s="269">
        <v>2.0360497912538705E-4</v>
      </c>
      <c r="F10975" s="269">
        <v>4.6471742042659716E-5</v>
      </c>
    </row>
    <row r="10976" ht="14.25" customHeight="1">
      <c r="A10976" s="267">
        <v>43694.0</v>
      </c>
      <c r="B10976" s="57">
        <v>229.0</v>
      </c>
      <c r="C10976" s="57">
        <v>31.0</v>
      </c>
      <c r="D10976" s="268">
        <v>0.625</v>
      </c>
      <c r="E10976" s="269">
        <v>1.723738136979372E-4</v>
      </c>
      <c r="F10976" s="269">
        <v>4.727297897442971E-5</v>
      </c>
    </row>
    <row r="10977" ht="14.25" customHeight="1">
      <c r="A10977" s="267">
        <v>43694.0</v>
      </c>
      <c r="B10977" s="57">
        <v>229.0</v>
      </c>
      <c r="C10977" s="57">
        <v>32.0</v>
      </c>
      <c r="D10977" s="268">
        <v>0.645833333333333</v>
      </c>
      <c r="E10977" s="269">
        <v>1.5005721940344687E-4</v>
      </c>
      <c r="F10977" s="269">
        <v>4.737313359090096E-5</v>
      </c>
    </row>
    <row r="10978" ht="14.25" customHeight="1">
      <c r="A10978" s="267">
        <v>43694.0</v>
      </c>
      <c r="B10978" s="57">
        <v>229.0</v>
      </c>
      <c r="C10978" s="57">
        <v>33.0</v>
      </c>
      <c r="D10978" s="268">
        <v>0.666666666666667</v>
      </c>
      <c r="E10978" s="269">
        <v>1.2697036780794256E-4</v>
      </c>
      <c r="F10978" s="269">
        <v>5.077839055092343E-5</v>
      </c>
    </row>
    <row r="10979" ht="14.25" customHeight="1">
      <c r="A10979" s="267">
        <v>43694.0</v>
      </c>
      <c r="B10979" s="57">
        <v>229.0</v>
      </c>
      <c r="C10979" s="57">
        <v>34.0</v>
      </c>
      <c r="D10979" s="268">
        <v>0.6875</v>
      </c>
      <c r="E10979" s="269">
        <v>1.0235822971582392E-4</v>
      </c>
      <c r="F10979" s="269">
        <v>5.558581214154341E-5</v>
      </c>
    </row>
    <row r="10980" ht="14.25" customHeight="1">
      <c r="A10980" s="267">
        <v>43694.0</v>
      </c>
      <c r="B10980" s="57">
        <v>229.0</v>
      </c>
      <c r="C10980" s="57">
        <v>35.0</v>
      </c>
      <c r="D10980" s="268">
        <v>0.708333333333333</v>
      </c>
      <c r="E10980" s="269">
        <v>8.496724749660579E-5</v>
      </c>
      <c r="F10980" s="269">
        <v>6.339787222630086E-5</v>
      </c>
    </row>
    <row r="10981" ht="14.25" customHeight="1">
      <c r="A10981" s="267">
        <v>43694.0</v>
      </c>
      <c r="B10981" s="57">
        <v>229.0</v>
      </c>
      <c r="C10981" s="57">
        <v>36.0</v>
      </c>
      <c r="D10981" s="268">
        <v>0.729166666666667</v>
      </c>
      <c r="E10981" s="269">
        <v>5.839076827045139E-5</v>
      </c>
      <c r="F10981" s="269">
        <v>6.700343841926584E-5</v>
      </c>
    </row>
    <row r="10982" ht="14.25" customHeight="1">
      <c r="A10982" s="267">
        <v>43694.0</v>
      </c>
      <c r="B10982" s="57">
        <v>229.0</v>
      </c>
      <c r="C10982" s="57">
        <v>37.0</v>
      </c>
      <c r="D10982" s="268">
        <v>0.75</v>
      </c>
      <c r="E10982" s="269">
        <v>3.4499656496291014E-5</v>
      </c>
      <c r="F10982" s="269">
        <v>6.790482996750707E-5</v>
      </c>
    </row>
    <row r="10983" ht="14.25" customHeight="1">
      <c r="A10983" s="267">
        <v>43694.0</v>
      </c>
      <c r="B10983" s="57">
        <v>229.0</v>
      </c>
      <c r="C10983" s="57">
        <v>38.0</v>
      </c>
      <c r="D10983" s="268">
        <v>0.770833333333333</v>
      </c>
      <c r="E10983" s="269">
        <v>1.5781840827094223E-5</v>
      </c>
      <c r="F10983" s="269">
        <v>6.960745844751831E-5</v>
      </c>
    </row>
    <row r="10984" ht="14.25" customHeight="1">
      <c r="A10984" s="267">
        <v>43694.0</v>
      </c>
      <c r="B10984" s="57">
        <v>229.0</v>
      </c>
      <c r="C10984" s="57">
        <v>39.0</v>
      </c>
      <c r="D10984" s="268">
        <v>0.791666666666667</v>
      </c>
      <c r="E10984" s="269">
        <v>4.586708312538912E-6</v>
      </c>
      <c r="F10984" s="269">
        <v>6.830544843339208E-5</v>
      </c>
    </row>
    <row r="10985" ht="14.25" customHeight="1">
      <c r="A10985" s="267">
        <v>43694.0</v>
      </c>
      <c r="B10985" s="57">
        <v>229.0</v>
      </c>
      <c r="C10985" s="57">
        <v>40.0</v>
      </c>
      <c r="D10985" s="268">
        <v>0.8125</v>
      </c>
      <c r="E10985" s="269">
        <v>1.0228108048967327E-7</v>
      </c>
      <c r="F10985" s="269">
        <v>6.880622151574834E-5</v>
      </c>
    </row>
    <row r="10986" ht="14.25" customHeight="1">
      <c r="A10986" s="267">
        <v>43694.0</v>
      </c>
      <c r="B10986" s="57">
        <v>229.0</v>
      </c>
      <c r="C10986" s="57">
        <v>41.0</v>
      </c>
      <c r="D10986" s="268">
        <v>0.833333333333333</v>
      </c>
      <c r="E10986" s="269">
        <v>0.0</v>
      </c>
      <c r="F10986" s="269">
        <v>6.930699459810458E-5</v>
      </c>
    </row>
    <row r="10987" ht="14.25" customHeight="1">
      <c r="A10987" s="267">
        <v>43694.0</v>
      </c>
      <c r="B10987" s="57">
        <v>229.0</v>
      </c>
      <c r="C10987" s="57">
        <v>42.0</v>
      </c>
      <c r="D10987" s="268">
        <v>0.854166666666667</v>
      </c>
      <c r="E10987" s="269">
        <v>0.0</v>
      </c>
      <c r="F10987" s="269">
        <v>6.830544843339208E-5</v>
      </c>
    </row>
    <row r="10988" ht="14.25" customHeight="1">
      <c r="A10988" s="267">
        <v>43694.0</v>
      </c>
      <c r="B10988" s="57">
        <v>229.0</v>
      </c>
      <c r="C10988" s="57">
        <v>43.0</v>
      </c>
      <c r="D10988" s="268">
        <v>0.875</v>
      </c>
      <c r="E10988" s="269">
        <v>0.0</v>
      </c>
      <c r="F10988" s="269">
        <v>6.900653074869083E-5</v>
      </c>
    </row>
    <row r="10989" ht="14.25" customHeight="1">
      <c r="A10989" s="267">
        <v>43694.0</v>
      </c>
      <c r="B10989" s="57">
        <v>229.0</v>
      </c>
      <c r="C10989" s="57">
        <v>44.0</v>
      </c>
      <c r="D10989" s="268">
        <v>0.895833333333333</v>
      </c>
      <c r="E10989" s="269">
        <v>0.0</v>
      </c>
      <c r="F10989" s="269">
        <v>6.53008099392546E-5</v>
      </c>
    </row>
    <row r="10990" ht="14.25" customHeight="1">
      <c r="A10990" s="267">
        <v>43694.0</v>
      </c>
      <c r="B10990" s="57">
        <v>229.0</v>
      </c>
      <c r="C10990" s="57">
        <v>45.0</v>
      </c>
      <c r="D10990" s="268">
        <v>0.916666666666667</v>
      </c>
      <c r="E10990" s="269">
        <v>0.0</v>
      </c>
      <c r="F10990" s="269">
        <v>6.219601682864587E-5</v>
      </c>
    </row>
    <row r="10991" ht="14.25" customHeight="1">
      <c r="A10991" s="267">
        <v>43694.0</v>
      </c>
      <c r="B10991" s="57">
        <v>229.0</v>
      </c>
      <c r="C10991" s="57">
        <v>46.0</v>
      </c>
      <c r="D10991" s="268">
        <v>0.9375</v>
      </c>
      <c r="E10991" s="269">
        <v>0.0</v>
      </c>
      <c r="F10991" s="269">
        <v>5.588627599095715E-5</v>
      </c>
    </row>
    <row r="10992" ht="14.25" customHeight="1">
      <c r="A10992" s="267">
        <v>43694.0</v>
      </c>
      <c r="B10992" s="57">
        <v>229.0</v>
      </c>
      <c r="C10992" s="57">
        <v>47.0</v>
      </c>
      <c r="D10992" s="268">
        <v>0.958333333333333</v>
      </c>
      <c r="E10992" s="269">
        <v>0.0</v>
      </c>
      <c r="F10992" s="269">
        <v>5.0277617468567196E-5</v>
      </c>
    </row>
    <row r="10993" ht="14.25" customHeight="1">
      <c r="A10993" s="267">
        <v>43694.0</v>
      </c>
      <c r="B10993" s="57">
        <v>229.0</v>
      </c>
      <c r="C10993" s="57">
        <v>48.0</v>
      </c>
      <c r="D10993" s="268">
        <v>0.979166666666667</v>
      </c>
      <c r="E10993" s="269">
        <v>0.0</v>
      </c>
      <c r="F10993" s="269">
        <v>4.2866175849694736E-5</v>
      </c>
    </row>
    <row r="10994" ht="14.25" customHeight="1">
      <c r="A10994" s="267">
        <v>43695.0</v>
      </c>
      <c r="B10994" s="57">
        <v>230.0</v>
      </c>
      <c r="C10994" s="57">
        <v>1.0</v>
      </c>
      <c r="D10994" s="268">
        <v>0.0</v>
      </c>
      <c r="E10994" s="269">
        <v>0.0</v>
      </c>
      <c r="F10994" s="269">
        <v>3.725751732730477E-5</v>
      </c>
    </row>
    <row r="10995" ht="14.25" customHeight="1">
      <c r="A10995" s="267">
        <v>43695.0</v>
      </c>
      <c r="B10995" s="57">
        <v>230.0</v>
      </c>
      <c r="C10995" s="57">
        <v>2.0</v>
      </c>
      <c r="D10995" s="268">
        <v>0.020833333333333332</v>
      </c>
      <c r="E10995" s="269">
        <v>0.0</v>
      </c>
      <c r="F10995" s="269">
        <v>3.425287883316729E-5</v>
      </c>
    </row>
    <row r="10996" ht="14.25" customHeight="1">
      <c r="A10996" s="267">
        <v>43695.0</v>
      </c>
      <c r="B10996" s="57">
        <v>230.0</v>
      </c>
      <c r="C10996" s="57">
        <v>3.0</v>
      </c>
      <c r="D10996" s="268">
        <v>0.0416666666666667</v>
      </c>
      <c r="E10996" s="269">
        <v>0.0</v>
      </c>
      <c r="F10996" s="269">
        <v>3.0847621873144815E-5</v>
      </c>
    </row>
    <row r="10997" ht="14.25" customHeight="1">
      <c r="A10997" s="267">
        <v>43695.0</v>
      </c>
      <c r="B10997" s="57">
        <v>230.0</v>
      </c>
      <c r="C10997" s="57">
        <v>4.0</v>
      </c>
      <c r="D10997" s="268">
        <v>0.0625</v>
      </c>
      <c r="E10997" s="269">
        <v>0.0</v>
      </c>
      <c r="F10997" s="269">
        <v>2.874437492724857E-5</v>
      </c>
    </row>
    <row r="10998" ht="14.25" customHeight="1">
      <c r="A10998" s="267">
        <v>43695.0</v>
      </c>
      <c r="B10998" s="57">
        <v>230.0</v>
      </c>
      <c r="C10998" s="57">
        <v>5.0</v>
      </c>
      <c r="D10998" s="268">
        <v>0.0833333333333333</v>
      </c>
      <c r="E10998" s="269">
        <v>0.0</v>
      </c>
      <c r="F10998" s="269">
        <v>2.784298337900733E-5</v>
      </c>
    </row>
    <row r="10999" ht="14.25" customHeight="1">
      <c r="A10999" s="267">
        <v>43695.0</v>
      </c>
      <c r="B10999" s="57">
        <v>230.0</v>
      </c>
      <c r="C10999" s="57">
        <v>6.0</v>
      </c>
      <c r="D10999" s="268">
        <v>0.104166666666667</v>
      </c>
      <c r="E10999" s="269">
        <v>0.0</v>
      </c>
      <c r="F10999" s="269">
        <v>2.724205568017983E-5</v>
      </c>
    </row>
    <row r="11000" ht="14.25" customHeight="1">
      <c r="A11000" s="267">
        <v>43695.0</v>
      </c>
      <c r="B11000" s="57">
        <v>230.0</v>
      </c>
      <c r="C11000" s="57">
        <v>7.0</v>
      </c>
      <c r="D11000" s="268">
        <v>0.125</v>
      </c>
      <c r="E11000" s="269">
        <v>0.0</v>
      </c>
      <c r="F11000" s="269">
        <v>2.6340664131938587E-5</v>
      </c>
    </row>
    <row r="11001" ht="14.25" customHeight="1">
      <c r="A11001" s="267">
        <v>43695.0</v>
      </c>
      <c r="B11001" s="57">
        <v>230.0</v>
      </c>
      <c r="C11001" s="57">
        <v>8.0</v>
      </c>
      <c r="D11001" s="268">
        <v>0.145833333333333</v>
      </c>
      <c r="E11001" s="269">
        <v>0.0</v>
      </c>
      <c r="F11001" s="269">
        <v>2.644081874840984E-5</v>
      </c>
    </row>
    <row r="11002" ht="14.25" customHeight="1">
      <c r="A11002" s="267">
        <v>43695.0</v>
      </c>
      <c r="B11002" s="57">
        <v>230.0</v>
      </c>
      <c r="C11002" s="57">
        <v>9.0</v>
      </c>
      <c r="D11002" s="268">
        <v>0.166666666666667</v>
      </c>
      <c r="E11002" s="269">
        <v>0.0</v>
      </c>
      <c r="F11002" s="269">
        <v>2.614035489899609E-5</v>
      </c>
    </row>
    <row r="11003" ht="14.25" customHeight="1">
      <c r="A11003" s="267">
        <v>43695.0</v>
      </c>
      <c r="B11003" s="57">
        <v>230.0</v>
      </c>
      <c r="C11003" s="57">
        <v>10.0</v>
      </c>
      <c r="D11003" s="268">
        <v>0.1875</v>
      </c>
      <c r="E11003" s="269">
        <v>7.248066470363088E-8</v>
      </c>
      <c r="F11003" s="269">
        <v>2.6641127981352337E-5</v>
      </c>
    </row>
    <row r="11004" ht="14.25" customHeight="1">
      <c r="A11004" s="267">
        <v>43695.0</v>
      </c>
      <c r="B11004" s="57">
        <v>230.0</v>
      </c>
      <c r="C11004" s="57">
        <v>11.0</v>
      </c>
      <c r="D11004" s="268">
        <v>0.208333333333333</v>
      </c>
      <c r="E11004" s="269">
        <v>3.189095054609159E-6</v>
      </c>
      <c r="F11004" s="269">
        <v>2.744236491312233E-5</v>
      </c>
    </row>
    <row r="11005" ht="14.25" customHeight="1">
      <c r="A11005" s="267">
        <v>43695.0</v>
      </c>
      <c r="B11005" s="57">
        <v>230.0</v>
      </c>
      <c r="C11005" s="57">
        <v>12.0</v>
      </c>
      <c r="D11005" s="268">
        <v>0.229166666666667</v>
      </c>
      <c r="E11005" s="269">
        <v>1.093545540509059E-5</v>
      </c>
      <c r="F11005" s="269">
        <v>2.874437492724857E-5</v>
      </c>
    </row>
    <row r="11006" ht="14.25" customHeight="1">
      <c r="A11006" s="267">
        <v>43695.0</v>
      </c>
      <c r="B11006" s="57">
        <v>230.0</v>
      </c>
      <c r="C11006" s="57">
        <v>13.0</v>
      </c>
      <c r="D11006" s="268">
        <v>0.25</v>
      </c>
      <c r="E11006" s="269">
        <v>2.3156128505075345E-5</v>
      </c>
      <c r="F11006" s="269">
        <v>3.2049477270799804E-5</v>
      </c>
    </row>
    <row r="11007" ht="14.25" customHeight="1">
      <c r="A11007" s="267">
        <v>43695.0</v>
      </c>
      <c r="B11007" s="57">
        <v>230.0</v>
      </c>
      <c r="C11007" s="57">
        <v>14.0</v>
      </c>
      <c r="D11007" s="268">
        <v>0.270833333333333</v>
      </c>
      <c r="E11007" s="269">
        <v>4.389186592322123E-5</v>
      </c>
      <c r="F11007" s="269">
        <v>3.6957053477891026E-5</v>
      </c>
    </row>
    <row r="11008" ht="14.25" customHeight="1">
      <c r="A11008" s="267">
        <v>43695.0</v>
      </c>
      <c r="B11008" s="57">
        <v>230.0</v>
      </c>
      <c r="C11008" s="57">
        <v>15.0</v>
      </c>
      <c r="D11008" s="268">
        <v>0.291666666666667</v>
      </c>
      <c r="E11008" s="269">
        <v>6.217902152613301E-5</v>
      </c>
      <c r="F11008" s="269">
        <v>4.146401121909723E-5</v>
      </c>
    </row>
    <row r="11009" ht="14.25" customHeight="1">
      <c r="A11009" s="267">
        <v>43695.0</v>
      </c>
      <c r="B11009" s="57">
        <v>230.0</v>
      </c>
      <c r="C11009" s="57">
        <v>16.0</v>
      </c>
      <c r="D11009" s="268">
        <v>0.3125</v>
      </c>
      <c r="E11009" s="269">
        <v>8.922277609144304E-5</v>
      </c>
      <c r="F11009" s="269">
        <v>4.6271432809717215E-5</v>
      </c>
    </row>
    <row r="11010" ht="14.25" customHeight="1">
      <c r="A11010" s="267">
        <v>43695.0</v>
      </c>
      <c r="B11010" s="57">
        <v>230.0</v>
      </c>
      <c r="C11010" s="57">
        <v>17.0</v>
      </c>
      <c r="D11010" s="268">
        <v>0.333333333333333</v>
      </c>
      <c r="E11010" s="269">
        <v>1.1411375743882754E-4</v>
      </c>
      <c r="F11010" s="269">
        <v>4.877529822149846E-5</v>
      </c>
    </row>
    <row r="11011" ht="14.25" customHeight="1">
      <c r="A11011" s="267">
        <v>43695.0</v>
      </c>
      <c r="B11011" s="57">
        <v>230.0</v>
      </c>
      <c r="C11011" s="57">
        <v>18.0</v>
      </c>
      <c r="D11011" s="268">
        <v>0.354166666666667</v>
      </c>
      <c r="E11011" s="269">
        <v>1.3877074260916912E-4</v>
      </c>
      <c r="F11011" s="269">
        <v>5.278148288034843E-5</v>
      </c>
    </row>
    <row r="11012" ht="14.25" customHeight="1">
      <c r="A11012" s="267">
        <v>43695.0</v>
      </c>
      <c r="B11012" s="57">
        <v>230.0</v>
      </c>
      <c r="C11012" s="57">
        <v>19.0</v>
      </c>
      <c r="D11012" s="268">
        <v>0.375</v>
      </c>
      <c r="E11012" s="269">
        <v>1.6464274069969426E-4</v>
      </c>
      <c r="F11012" s="269">
        <v>5.278148288034843E-5</v>
      </c>
    </row>
    <row r="11013" ht="14.25" customHeight="1">
      <c r="A11013" s="267">
        <v>43695.0</v>
      </c>
      <c r="B11013" s="57">
        <v>230.0</v>
      </c>
      <c r="C11013" s="57">
        <v>20.0</v>
      </c>
      <c r="D11013" s="268">
        <v>0.395833333333333</v>
      </c>
      <c r="E11013" s="269">
        <v>1.9279830232096857E-4</v>
      </c>
      <c r="F11013" s="269">
        <v>5.308194672976218E-5</v>
      </c>
    </row>
    <row r="11014" ht="14.25" customHeight="1">
      <c r="A11014" s="267">
        <v>43695.0</v>
      </c>
      <c r="B11014" s="57">
        <v>230.0</v>
      </c>
      <c r="C11014" s="57">
        <v>21.0</v>
      </c>
      <c r="D11014" s="268">
        <v>0.416666666666667</v>
      </c>
      <c r="E11014" s="269">
        <v>2.0649523346010474E-4</v>
      </c>
      <c r="F11014" s="269">
        <v>5.238086441446342E-5</v>
      </c>
    </row>
    <row r="11015" ht="14.25" customHeight="1">
      <c r="A11015" s="267">
        <v>43695.0</v>
      </c>
      <c r="B11015" s="57">
        <v>230.0</v>
      </c>
      <c r="C11015" s="57">
        <v>22.0</v>
      </c>
      <c r="D11015" s="268">
        <v>0.4375</v>
      </c>
      <c r="E11015" s="269">
        <v>2.2010081877881348E-4</v>
      </c>
      <c r="F11015" s="269">
        <v>5.3282255962704675E-5</v>
      </c>
    </row>
    <row r="11016" ht="14.25" customHeight="1">
      <c r="A11016" s="267">
        <v>43695.0</v>
      </c>
      <c r="B11016" s="57">
        <v>230.0</v>
      </c>
      <c r="C11016" s="57">
        <v>23.0</v>
      </c>
      <c r="D11016" s="268">
        <v>0.458333333333333</v>
      </c>
      <c r="E11016" s="269">
        <v>2.2715716648655723E-4</v>
      </c>
      <c r="F11016" s="269">
        <v>5.157962748269343E-5</v>
      </c>
    </row>
    <row r="11017" ht="14.25" customHeight="1">
      <c r="A11017" s="267">
        <v>43695.0</v>
      </c>
      <c r="B11017" s="57">
        <v>230.0</v>
      </c>
      <c r="C11017" s="57">
        <v>24.0</v>
      </c>
      <c r="D11017" s="268">
        <v>0.479166666666667</v>
      </c>
      <c r="E11017" s="269">
        <v>2.3115404662803514E-4</v>
      </c>
      <c r="F11017" s="269">
        <v>5.1980245948578425E-5</v>
      </c>
    </row>
    <row r="11018" ht="14.25" customHeight="1">
      <c r="A11018" s="267">
        <v>43695.0</v>
      </c>
      <c r="B11018" s="57">
        <v>230.0</v>
      </c>
      <c r="C11018" s="57">
        <v>25.0</v>
      </c>
      <c r="D11018" s="268">
        <v>0.5</v>
      </c>
      <c r="E11018" s="269">
        <v>2.3796503749575328E-4</v>
      </c>
      <c r="F11018" s="269">
        <v>5.208040056504968E-5</v>
      </c>
    </row>
    <row r="11019" ht="14.25" customHeight="1">
      <c r="A11019" s="267">
        <v>43695.0</v>
      </c>
      <c r="B11019" s="57">
        <v>230.0</v>
      </c>
      <c r="C11019" s="57">
        <v>26.0</v>
      </c>
      <c r="D11019" s="268">
        <v>0.520833333333333</v>
      </c>
      <c r="E11019" s="269">
        <v>2.512799380038646E-4</v>
      </c>
      <c r="F11019" s="269">
        <v>5.1479472866222185E-5</v>
      </c>
    </row>
    <row r="11020" ht="14.25" customHeight="1">
      <c r="A11020" s="267">
        <v>43695.0</v>
      </c>
      <c r="B11020" s="57">
        <v>230.0</v>
      </c>
      <c r="C11020" s="57">
        <v>27.0</v>
      </c>
      <c r="D11020" s="268">
        <v>0.541666666666667</v>
      </c>
      <c r="E11020" s="269">
        <v>2.516162473176808E-4</v>
      </c>
      <c r="F11020" s="269">
        <v>5.188009133210718E-5</v>
      </c>
    </row>
    <row r="11021" ht="14.25" customHeight="1">
      <c r="A11021" s="267">
        <v>43695.0</v>
      </c>
      <c r="B11021" s="57">
        <v>230.0</v>
      </c>
      <c r="C11021" s="57">
        <v>28.0</v>
      </c>
      <c r="D11021" s="268">
        <v>0.5625</v>
      </c>
      <c r="E11021" s="269">
        <v>2.485019671998745E-4</v>
      </c>
      <c r="F11021" s="269">
        <v>4.857498898855595E-5</v>
      </c>
    </row>
    <row r="11022" ht="14.25" customHeight="1">
      <c r="A11022" s="267">
        <v>43695.0</v>
      </c>
      <c r="B11022" s="57">
        <v>230.0</v>
      </c>
      <c r="C11022" s="57">
        <v>29.0</v>
      </c>
      <c r="D11022" s="268">
        <v>0.583333333333333</v>
      </c>
      <c r="E11022" s="269">
        <v>2.446185715778135E-4</v>
      </c>
      <c r="F11022" s="269">
        <v>4.80742159061997E-5</v>
      </c>
    </row>
    <row r="11023" ht="14.25" customHeight="1">
      <c r="A11023" s="267">
        <v>43695.0</v>
      </c>
      <c r="B11023" s="57">
        <v>230.0</v>
      </c>
      <c r="C11023" s="57">
        <v>30.0</v>
      </c>
      <c r="D11023" s="268">
        <v>0.604166666666667</v>
      </c>
      <c r="E11023" s="269">
        <v>2.2243570101061796E-4</v>
      </c>
      <c r="F11023" s="269">
        <v>4.6471742042659716E-5</v>
      </c>
    </row>
    <row r="11024" ht="14.25" customHeight="1">
      <c r="A11024" s="267">
        <v>43695.0</v>
      </c>
      <c r="B11024" s="57">
        <v>230.0</v>
      </c>
      <c r="C11024" s="57">
        <v>31.0</v>
      </c>
      <c r="D11024" s="268">
        <v>0.625</v>
      </c>
      <c r="E11024" s="269">
        <v>1.749356945885881E-4</v>
      </c>
      <c r="F11024" s="269">
        <v>4.7673597440314705E-5</v>
      </c>
    </row>
    <row r="11025" ht="14.25" customHeight="1">
      <c r="A11025" s="267">
        <v>43695.0</v>
      </c>
      <c r="B11025" s="57">
        <v>230.0</v>
      </c>
      <c r="C11025" s="57">
        <v>32.0</v>
      </c>
      <c r="D11025" s="268">
        <v>0.645833333333333</v>
      </c>
      <c r="E11025" s="269">
        <v>1.4418029894278255E-4</v>
      </c>
      <c r="F11025" s="269">
        <v>5.067823593445219E-5</v>
      </c>
    </row>
    <row r="11026" ht="14.25" customHeight="1">
      <c r="A11026" s="267">
        <v>43695.0</v>
      </c>
      <c r="B11026" s="57">
        <v>230.0</v>
      </c>
      <c r="C11026" s="57">
        <v>33.0</v>
      </c>
      <c r="D11026" s="268">
        <v>0.666666666666667</v>
      </c>
      <c r="E11026" s="269">
        <v>1.2112906569775743E-4</v>
      </c>
      <c r="F11026" s="269">
        <v>5.228070979799218E-5</v>
      </c>
    </row>
    <row r="11027" ht="14.25" customHeight="1">
      <c r="A11027" s="267">
        <v>43695.0</v>
      </c>
      <c r="B11027" s="57">
        <v>230.0</v>
      </c>
      <c r="C11027" s="57">
        <v>34.0</v>
      </c>
      <c r="D11027" s="268">
        <v>0.6875</v>
      </c>
      <c r="E11027" s="269">
        <v>9.051546714240822E-5</v>
      </c>
      <c r="F11027" s="269">
        <v>5.6587358306255894E-5</v>
      </c>
    </row>
    <row r="11028" ht="14.25" customHeight="1">
      <c r="A11028" s="267">
        <v>43695.0</v>
      </c>
      <c r="B11028" s="57">
        <v>230.0</v>
      </c>
      <c r="C11028" s="57">
        <v>35.0</v>
      </c>
      <c r="D11028" s="268">
        <v>0.708333333333333</v>
      </c>
      <c r="E11028" s="269">
        <v>6.159873021022157E-5</v>
      </c>
      <c r="F11028" s="269">
        <v>6.269678991100212E-5</v>
      </c>
    </row>
    <row r="11029" ht="14.25" customHeight="1">
      <c r="A11029" s="267">
        <v>43695.0</v>
      </c>
      <c r="B11029" s="57">
        <v>230.0</v>
      </c>
      <c r="C11029" s="57">
        <v>36.0</v>
      </c>
      <c r="D11029" s="268">
        <v>0.729166666666667</v>
      </c>
      <c r="E11029" s="269">
        <v>3.8706326725510035E-5</v>
      </c>
      <c r="F11029" s="269">
        <v>6.449957300748461E-5</v>
      </c>
    </row>
    <row r="11030" ht="14.25" customHeight="1">
      <c r="A11030" s="267">
        <v>43695.0</v>
      </c>
      <c r="B11030" s="57">
        <v>230.0</v>
      </c>
      <c r="C11030" s="57">
        <v>37.0</v>
      </c>
      <c r="D11030" s="268">
        <v>0.75</v>
      </c>
      <c r="E11030" s="269">
        <v>2.3377359207775775E-5</v>
      </c>
      <c r="F11030" s="269">
        <v>6.730390226867957E-5</v>
      </c>
    </row>
    <row r="11031" ht="14.25" customHeight="1">
      <c r="A11031" s="267">
        <v>43695.0</v>
      </c>
      <c r="B11031" s="57">
        <v>230.0</v>
      </c>
      <c r="C11031" s="57">
        <v>38.0</v>
      </c>
      <c r="D11031" s="268">
        <v>0.770833333333333</v>
      </c>
      <c r="E11031" s="269">
        <v>9.371488407089817E-6</v>
      </c>
      <c r="F11031" s="269">
        <v>6.900653074869083E-5</v>
      </c>
    </row>
    <row r="11032" ht="14.25" customHeight="1">
      <c r="A11032" s="267">
        <v>43695.0</v>
      </c>
      <c r="B11032" s="57">
        <v>230.0</v>
      </c>
      <c r="C11032" s="57">
        <v>39.0</v>
      </c>
      <c r="D11032" s="268">
        <v>0.791666666666667</v>
      </c>
      <c r="E11032" s="269">
        <v>1.7545617763349708E-6</v>
      </c>
      <c r="F11032" s="269">
        <v>6.730390226867957E-5</v>
      </c>
    </row>
    <row r="11033" ht="14.25" customHeight="1">
      <c r="A11033" s="267">
        <v>43695.0</v>
      </c>
      <c r="B11033" s="57">
        <v>230.0</v>
      </c>
      <c r="C11033" s="57">
        <v>40.0</v>
      </c>
      <c r="D11033" s="268">
        <v>0.8125</v>
      </c>
      <c r="E11033" s="269">
        <v>4.586927298632725E-8</v>
      </c>
      <c r="F11033" s="269">
        <v>6.520065532278334E-5</v>
      </c>
    </row>
    <row r="11034" ht="14.25" customHeight="1">
      <c r="A11034" s="267">
        <v>43695.0</v>
      </c>
      <c r="B11034" s="57">
        <v>230.0</v>
      </c>
      <c r="C11034" s="57">
        <v>41.0</v>
      </c>
      <c r="D11034" s="268">
        <v>0.833333333333333</v>
      </c>
      <c r="E11034" s="269">
        <v>0.0</v>
      </c>
      <c r="F11034" s="269">
        <v>6.69032838027946E-5</v>
      </c>
    </row>
    <row r="11035" ht="14.25" customHeight="1">
      <c r="A11035" s="267">
        <v>43695.0</v>
      </c>
      <c r="B11035" s="57">
        <v>230.0</v>
      </c>
      <c r="C11035" s="57">
        <v>42.0</v>
      </c>
      <c r="D11035" s="268">
        <v>0.854166666666667</v>
      </c>
      <c r="E11035" s="269">
        <v>0.0</v>
      </c>
      <c r="F11035" s="269">
        <v>6.750421150162208E-5</v>
      </c>
    </row>
    <row r="11036" ht="14.25" customHeight="1">
      <c r="A11036" s="267">
        <v>43695.0</v>
      </c>
      <c r="B11036" s="57">
        <v>230.0</v>
      </c>
      <c r="C11036" s="57">
        <v>43.0</v>
      </c>
      <c r="D11036" s="268">
        <v>0.875</v>
      </c>
      <c r="E11036" s="269">
        <v>0.0</v>
      </c>
      <c r="F11036" s="269">
        <v>6.810513920044957E-5</v>
      </c>
    </row>
    <row r="11037" ht="14.25" customHeight="1">
      <c r="A11037" s="267">
        <v>43695.0</v>
      </c>
      <c r="B11037" s="57">
        <v>230.0</v>
      </c>
      <c r="C11037" s="57">
        <v>44.0</v>
      </c>
      <c r="D11037" s="268">
        <v>0.895833333333333</v>
      </c>
      <c r="E11037" s="269">
        <v>0.0</v>
      </c>
      <c r="F11037" s="269">
        <v>6.61020468710246E-5</v>
      </c>
    </row>
    <row r="11038" ht="14.25" customHeight="1">
      <c r="A11038" s="267">
        <v>43695.0</v>
      </c>
      <c r="B11038" s="57">
        <v>230.0</v>
      </c>
      <c r="C11038" s="57">
        <v>45.0</v>
      </c>
      <c r="D11038" s="268">
        <v>0.916666666666667</v>
      </c>
      <c r="E11038" s="269">
        <v>0.0</v>
      </c>
      <c r="F11038" s="269">
        <v>6.269678991100212E-5</v>
      </c>
    </row>
    <row r="11039" ht="14.25" customHeight="1">
      <c r="A11039" s="267">
        <v>43695.0</v>
      </c>
      <c r="B11039" s="57">
        <v>230.0</v>
      </c>
      <c r="C11039" s="57">
        <v>46.0</v>
      </c>
      <c r="D11039" s="268">
        <v>0.9375</v>
      </c>
      <c r="E11039" s="269">
        <v>0.0</v>
      </c>
      <c r="F11039" s="269">
        <v>5.6186739840370906E-5</v>
      </c>
    </row>
    <row r="11040" ht="14.25" customHeight="1">
      <c r="A11040" s="267">
        <v>43695.0</v>
      </c>
      <c r="B11040" s="57">
        <v>230.0</v>
      </c>
      <c r="C11040" s="57">
        <v>47.0</v>
      </c>
      <c r="D11040" s="268">
        <v>0.958333333333333</v>
      </c>
      <c r="E11040" s="269">
        <v>0.0</v>
      </c>
      <c r="F11040" s="269">
        <v>4.96766897697397E-5</v>
      </c>
    </row>
    <row r="11041" ht="14.25" customHeight="1">
      <c r="A11041" s="267">
        <v>43695.0</v>
      </c>
      <c r="B11041" s="57">
        <v>230.0</v>
      </c>
      <c r="C11041" s="57">
        <v>48.0</v>
      </c>
      <c r="D11041" s="268">
        <v>0.979166666666667</v>
      </c>
      <c r="E11041" s="269">
        <v>0.0</v>
      </c>
      <c r="F11041" s="269">
        <v>4.256571200028099E-5</v>
      </c>
    </row>
    <row r="11042" ht="14.25" customHeight="1">
      <c r="A11042" s="267">
        <v>43696.0</v>
      </c>
      <c r="B11042" s="57">
        <v>231.0</v>
      </c>
      <c r="C11042" s="57">
        <v>1.0</v>
      </c>
      <c r="D11042" s="268">
        <v>0.0</v>
      </c>
      <c r="E11042" s="269">
        <v>0.0</v>
      </c>
      <c r="F11042" s="269">
        <v>3.7658135793189774E-5</v>
      </c>
    </row>
    <row r="11043" ht="14.25" customHeight="1">
      <c r="A11043" s="267">
        <v>43696.0</v>
      </c>
      <c r="B11043" s="57">
        <v>231.0</v>
      </c>
      <c r="C11043" s="57">
        <v>2.0</v>
      </c>
      <c r="D11043" s="268">
        <v>0.020833333333333332</v>
      </c>
      <c r="E11043" s="269">
        <v>0.0</v>
      </c>
      <c r="F11043" s="269">
        <v>3.405256960022479E-5</v>
      </c>
    </row>
    <row r="11044" ht="14.25" customHeight="1">
      <c r="A11044" s="267">
        <v>43696.0</v>
      </c>
      <c r="B11044" s="57">
        <v>231.0</v>
      </c>
      <c r="C11044" s="57">
        <v>3.0</v>
      </c>
      <c r="D11044" s="268">
        <v>0.0416666666666667</v>
      </c>
      <c r="E11044" s="269">
        <v>0.0</v>
      </c>
      <c r="F11044" s="269">
        <v>3.064731264020231E-5</v>
      </c>
    </row>
    <row r="11045" ht="14.25" customHeight="1">
      <c r="A11045" s="267">
        <v>43696.0</v>
      </c>
      <c r="B11045" s="57">
        <v>231.0</v>
      </c>
      <c r="C11045" s="57">
        <v>4.0</v>
      </c>
      <c r="D11045" s="268">
        <v>0.0625</v>
      </c>
      <c r="E11045" s="269">
        <v>0.0</v>
      </c>
      <c r="F11045" s="269">
        <v>2.894468416019107E-5</v>
      </c>
    </row>
    <row r="11046" ht="14.25" customHeight="1">
      <c r="A11046" s="267">
        <v>43696.0</v>
      </c>
      <c r="B11046" s="57">
        <v>231.0</v>
      </c>
      <c r="C11046" s="57">
        <v>5.0</v>
      </c>
      <c r="D11046" s="268">
        <v>0.0833333333333333</v>
      </c>
      <c r="E11046" s="269">
        <v>0.0</v>
      </c>
      <c r="F11046" s="269">
        <v>2.8043292611949826E-5</v>
      </c>
    </row>
    <row r="11047" ht="14.25" customHeight="1">
      <c r="A11047" s="267">
        <v>43696.0</v>
      </c>
      <c r="B11047" s="57">
        <v>231.0</v>
      </c>
      <c r="C11047" s="57">
        <v>6.0</v>
      </c>
      <c r="D11047" s="268">
        <v>0.104166666666667</v>
      </c>
      <c r="E11047" s="269">
        <v>0.0</v>
      </c>
      <c r="F11047" s="269">
        <v>2.704174644723733E-5</v>
      </c>
    </row>
    <row r="11048" ht="14.25" customHeight="1">
      <c r="A11048" s="267">
        <v>43696.0</v>
      </c>
      <c r="B11048" s="57">
        <v>231.0</v>
      </c>
      <c r="C11048" s="57">
        <v>7.0</v>
      </c>
      <c r="D11048" s="268">
        <v>0.125</v>
      </c>
      <c r="E11048" s="269">
        <v>0.0</v>
      </c>
      <c r="F11048" s="269">
        <v>2.6941591830766084E-5</v>
      </c>
    </row>
    <row r="11049" ht="14.25" customHeight="1">
      <c r="A11049" s="267">
        <v>43696.0</v>
      </c>
      <c r="B11049" s="57">
        <v>231.0</v>
      </c>
      <c r="C11049" s="57">
        <v>8.0</v>
      </c>
      <c r="D11049" s="268">
        <v>0.145833333333333</v>
      </c>
      <c r="E11049" s="269">
        <v>0.0</v>
      </c>
      <c r="F11049" s="269">
        <v>2.7141901063708585E-5</v>
      </c>
    </row>
    <row r="11050" ht="14.25" customHeight="1">
      <c r="A11050" s="267">
        <v>43696.0</v>
      </c>
      <c r="B11050" s="57">
        <v>231.0</v>
      </c>
      <c r="C11050" s="57">
        <v>9.0</v>
      </c>
      <c r="D11050" s="268">
        <v>0.166666666666667</v>
      </c>
      <c r="E11050" s="269">
        <v>0.0</v>
      </c>
      <c r="F11050" s="269">
        <v>2.644081874840984E-5</v>
      </c>
    </row>
    <row r="11051" ht="14.25" customHeight="1">
      <c r="A11051" s="267">
        <v>43696.0</v>
      </c>
      <c r="B11051" s="57">
        <v>231.0</v>
      </c>
      <c r="C11051" s="57">
        <v>10.0</v>
      </c>
      <c r="D11051" s="268">
        <v>0.1875</v>
      </c>
      <c r="E11051" s="269">
        <v>5.073646529254162E-7</v>
      </c>
      <c r="F11051" s="269">
        <v>2.684143721429483E-5</v>
      </c>
    </row>
    <row r="11052" ht="14.25" customHeight="1">
      <c r="A11052" s="267">
        <v>43696.0</v>
      </c>
      <c r="B11052" s="57">
        <v>231.0</v>
      </c>
      <c r="C11052" s="57">
        <v>11.0</v>
      </c>
      <c r="D11052" s="268">
        <v>0.208333333333333</v>
      </c>
      <c r="E11052" s="269">
        <v>1.739535952887141E-6</v>
      </c>
      <c r="F11052" s="269">
        <v>2.784298337900733E-5</v>
      </c>
    </row>
    <row r="11053" ht="14.25" customHeight="1">
      <c r="A11053" s="267">
        <v>43696.0</v>
      </c>
      <c r="B11053" s="57">
        <v>231.0</v>
      </c>
      <c r="C11053" s="57">
        <v>12.0</v>
      </c>
      <c r="D11053" s="268">
        <v>0.229166666666667</v>
      </c>
      <c r="E11053" s="269">
        <v>6.179856366056384E-6</v>
      </c>
      <c r="F11053" s="269">
        <v>2.8544065694306077E-5</v>
      </c>
    </row>
    <row r="11054" ht="14.25" customHeight="1">
      <c r="A11054" s="267">
        <v>43696.0</v>
      </c>
      <c r="B11054" s="57">
        <v>231.0</v>
      </c>
      <c r="C11054" s="57">
        <v>13.0</v>
      </c>
      <c r="D11054" s="268">
        <v>0.25</v>
      </c>
      <c r="E11054" s="269">
        <v>1.4691288877113843E-5</v>
      </c>
      <c r="F11054" s="269">
        <v>3.1148085722558555E-5</v>
      </c>
    </row>
    <row r="11055" ht="14.25" customHeight="1">
      <c r="A11055" s="267">
        <v>43696.0</v>
      </c>
      <c r="B11055" s="57">
        <v>231.0</v>
      </c>
      <c r="C11055" s="57">
        <v>14.0</v>
      </c>
      <c r="D11055" s="268">
        <v>0.270833333333333</v>
      </c>
      <c r="E11055" s="269">
        <v>2.9507836501161484E-5</v>
      </c>
      <c r="F11055" s="269">
        <v>3.5955507313178524E-5</v>
      </c>
    </row>
    <row r="11056" ht="14.25" customHeight="1">
      <c r="A11056" s="267">
        <v>43696.0</v>
      </c>
      <c r="B11056" s="57">
        <v>231.0</v>
      </c>
      <c r="C11056" s="57">
        <v>15.0</v>
      </c>
      <c r="D11056" s="268">
        <v>0.291666666666667</v>
      </c>
      <c r="E11056" s="269">
        <v>4.969335176424357E-5</v>
      </c>
      <c r="F11056" s="269">
        <v>4.106339275321225E-5</v>
      </c>
    </row>
    <row r="11057" ht="14.25" customHeight="1">
      <c r="A11057" s="267">
        <v>43696.0</v>
      </c>
      <c r="B11057" s="57">
        <v>231.0</v>
      </c>
      <c r="C11057" s="57">
        <v>16.0</v>
      </c>
      <c r="D11057" s="268">
        <v>0.3125</v>
      </c>
      <c r="E11057" s="269">
        <v>7.758249799101326E-5</v>
      </c>
      <c r="F11057" s="269">
        <v>4.657189665913096E-5</v>
      </c>
    </row>
    <row r="11058" ht="14.25" customHeight="1">
      <c r="A11058" s="267">
        <v>43696.0</v>
      </c>
      <c r="B11058" s="57">
        <v>231.0</v>
      </c>
      <c r="C11058" s="57">
        <v>17.0</v>
      </c>
      <c r="D11058" s="268">
        <v>0.333333333333333</v>
      </c>
      <c r="E11058" s="269">
        <v>1.0263414817975726E-4</v>
      </c>
      <c r="F11058" s="269">
        <v>5.017746285209594E-5</v>
      </c>
    </row>
    <row r="11059" ht="14.25" customHeight="1">
      <c r="A11059" s="267">
        <v>43696.0</v>
      </c>
      <c r="B11059" s="57">
        <v>231.0</v>
      </c>
      <c r="C11059" s="57">
        <v>18.0</v>
      </c>
      <c r="D11059" s="268">
        <v>0.354166666666667</v>
      </c>
      <c r="E11059" s="269">
        <v>1.314398358443244E-4</v>
      </c>
      <c r="F11059" s="269">
        <v>5.558581214154341E-5</v>
      </c>
    </row>
    <row r="11060" ht="14.25" customHeight="1">
      <c r="A11060" s="267">
        <v>43696.0</v>
      </c>
      <c r="B11060" s="57">
        <v>231.0</v>
      </c>
      <c r="C11060" s="57">
        <v>19.0</v>
      </c>
      <c r="D11060" s="268">
        <v>0.375</v>
      </c>
      <c r="E11060" s="269">
        <v>1.4808717788470673E-4</v>
      </c>
      <c r="F11060" s="269">
        <v>5.498488444271591E-5</v>
      </c>
    </row>
    <row r="11061" ht="14.25" customHeight="1">
      <c r="A11061" s="267">
        <v>43696.0</v>
      </c>
      <c r="B11061" s="57">
        <v>231.0</v>
      </c>
      <c r="C11061" s="57">
        <v>20.0</v>
      </c>
      <c r="D11061" s="268">
        <v>0.395833333333333</v>
      </c>
      <c r="E11061" s="269">
        <v>1.7117297706839105E-4</v>
      </c>
      <c r="F11061" s="269">
        <v>5.428380212741717E-5</v>
      </c>
    </row>
    <row r="11062" ht="14.25" customHeight="1">
      <c r="A11062" s="267">
        <v>43696.0</v>
      </c>
      <c r="B11062" s="57">
        <v>231.0</v>
      </c>
      <c r="C11062" s="57">
        <v>21.0</v>
      </c>
      <c r="D11062" s="268">
        <v>0.416666666666667</v>
      </c>
      <c r="E11062" s="269">
        <v>2.06997218370104E-4</v>
      </c>
      <c r="F11062" s="269">
        <v>5.4684420593302164E-5</v>
      </c>
    </row>
    <row r="11063" ht="14.25" customHeight="1">
      <c r="A11063" s="267">
        <v>43696.0</v>
      </c>
      <c r="B11063" s="57">
        <v>231.0</v>
      </c>
      <c r="C11063" s="57">
        <v>22.0</v>
      </c>
      <c r="D11063" s="268">
        <v>0.4375</v>
      </c>
      <c r="E11063" s="269">
        <v>2.1115937586453892E-4</v>
      </c>
      <c r="F11063" s="269">
        <v>5.488472982624466E-5</v>
      </c>
    </row>
    <row r="11064" ht="14.25" customHeight="1">
      <c r="A11064" s="267">
        <v>43696.0</v>
      </c>
      <c r="B11064" s="57">
        <v>231.0</v>
      </c>
      <c r="C11064" s="57">
        <v>23.0</v>
      </c>
      <c r="D11064" s="268">
        <v>0.458333333333333</v>
      </c>
      <c r="E11064" s="269">
        <v>2.1039175728457626E-4</v>
      </c>
      <c r="F11064" s="269">
        <v>5.348256519564716E-5</v>
      </c>
    </row>
    <row r="11065" ht="14.25" customHeight="1">
      <c r="A11065" s="267">
        <v>43696.0</v>
      </c>
      <c r="B11065" s="57">
        <v>231.0</v>
      </c>
      <c r="C11065" s="57">
        <v>24.0</v>
      </c>
      <c r="D11065" s="268">
        <v>0.479166666666667</v>
      </c>
      <c r="E11065" s="269">
        <v>2.153848625439648E-4</v>
      </c>
      <c r="F11065" s="269">
        <v>5.1479472866222185E-5</v>
      </c>
    </row>
    <row r="11066" ht="14.25" customHeight="1">
      <c r="A11066" s="267">
        <v>43696.0</v>
      </c>
      <c r="B11066" s="57">
        <v>231.0</v>
      </c>
      <c r="C11066" s="57">
        <v>25.0</v>
      </c>
      <c r="D11066" s="268">
        <v>0.5</v>
      </c>
      <c r="E11066" s="269">
        <v>2.194084960588498E-4</v>
      </c>
      <c r="F11066" s="269">
        <v>5.448411136035966E-5</v>
      </c>
    </row>
    <row r="11067" ht="14.25" customHeight="1">
      <c r="A11067" s="267">
        <v>43696.0</v>
      </c>
      <c r="B11067" s="57">
        <v>231.0</v>
      </c>
      <c r="C11067" s="57">
        <v>26.0</v>
      </c>
      <c r="D11067" s="268">
        <v>0.520833333333333</v>
      </c>
      <c r="E11067" s="269">
        <v>2.3721180357227104E-4</v>
      </c>
      <c r="F11067" s="269">
        <v>5.318210134623342E-5</v>
      </c>
    </row>
    <row r="11068" ht="14.25" customHeight="1">
      <c r="A11068" s="267">
        <v>43696.0</v>
      </c>
      <c r="B11068" s="57">
        <v>231.0</v>
      </c>
      <c r="C11068" s="57">
        <v>27.0</v>
      </c>
      <c r="D11068" s="268">
        <v>0.541666666666667</v>
      </c>
      <c r="E11068" s="269">
        <v>2.3483594662531145E-4</v>
      </c>
      <c r="F11068" s="269">
        <v>5.228070979799218E-5</v>
      </c>
    </row>
    <row r="11069" ht="14.25" customHeight="1">
      <c r="A11069" s="267">
        <v>43696.0</v>
      </c>
      <c r="B11069" s="57">
        <v>231.0</v>
      </c>
      <c r="C11069" s="57">
        <v>28.0</v>
      </c>
      <c r="D11069" s="268">
        <v>0.5625</v>
      </c>
      <c r="E11069" s="269">
        <v>2.415224215206521E-4</v>
      </c>
      <c r="F11069" s="269">
        <v>5.097869978386593E-5</v>
      </c>
    </row>
    <row r="11070" ht="14.25" customHeight="1">
      <c r="A11070" s="267">
        <v>43696.0</v>
      </c>
      <c r="B11070" s="57">
        <v>231.0</v>
      </c>
      <c r="C11070" s="57">
        <v>29.0</v>
      </c>
      <c r="D11070" s="268">
        <v>0.583333333333333</v>
      </c>
      <c r="E11070" s="269">
        <v>2.3718287447874526E-4</v>
      </c>
      <c r="F11070" s="269">
        <v>4.857498898855595E-5</v>
      </c>
    </row>
    <row r="11071" ht="14.25" customHeight="1">
      <c r="A11071" s="267">
        <v>43696.0</v>
      </c>
      <c r="B11071" s="57">
        <v>231.0</v>
      </c>
      <c r="C11071" s="57">
        <v>30.0</v>
      </c>
      <c r="D11071" s="268">
        <v>0.604166666666667</v>
      </c>
      <c r="E11071" s="269">
        <v>2.0897677404172995E-4</v>
      </c>
      <c r="F11071" s="269">
        <v>4.797406128972845E-5</v>
      </c>
    </row>
    <row r="11072" ht="14.25" customHeight="1">
      <c r="A11072" s="267">
        <v>43696.0</v>
      </c>
      <c r="B11072" s="57">
        <v>231.0</v>
      </c>
      <c r="C11072" s="57">
        <v>31.0</v>
      </c>
      <c r="D11072" s="268">
        <v>0.625</v>
      </c>
      <c r="E11072" s="269">
        <v>1.7059034296703135E-4</v>
      </c>
      <c r="F11072" s="269">
        <v>4.9075762070912194E-5</v>
      </c>
    </row>
    <row r="11073" ht="14.25" customHeight="1">
      <c r="A11073" s="267">
        <v>43696.0</v>
      </c>
      <c r="B11073" s="57">
        <v>231.0</v>
      </c>
      <c r="C11073" s="57">
        <v>32.0</v>
      </c>
      <c r="D11073" s="268">
        <v>0.645833333333333</v>
      </c>
      <c r="E11073" s="269">
        <v>1.475336041834172E-4</v>
      </c>
      <c r="F11073" s="269">
        <v>5.0277617468567196E-5</v>
      </c>
    </row>
    <row r="11074" ht="14.25" customHeight="1">
      <c r="A11074" s="267">
        <v>43696.0</v>
      </c>
      <c r="B11074" s="57">
        <v>231.0</v>
      </c>
      <c r="C11074" s="57">
        <v>33.0</v>
      </c>
      <c r="D11074" s="268">
        <v>0.666666666666667</v>
      </c>
      <c r="E11074" s="269">
        <v>1.2134991821724422E-4</v>
      </c>
      <c r="F11074" s="269">
        <v>5.188009133210718E-5</v>
      </c>
    </row>
    <row r="11075" ht="14.25" customHeight="1">
      <c r="A11075" s="267">
        <v>43696.0</v>
      </c>
      <c r="B11075" s="57">
        <v>231.0</v>
      </c>
      <c r="C11075" s="57">
        <v>34.0</v>
      </c>
      <c r="D11075" s="268">
        <v>0.6875</v>
      </c>
      <c r="E11075" s="269">
        <v>9.212248662929949E-5</v>
      </c>
      <c r="F11075" s="269">
        <v>5.558581214154341E-5</v>
      </c>
    </row>
    <row r="11076" ht="14.25" customHeight="1">
      <c r="A11076" s="267">
        <v>43696.0</v>
      </c>
      <c r="B11076" s="57">
        <v>231.0</v>
      </c>
      <c r="C11076" s="57">
        <v>35.0</v>
      </c>
      <c r="D11076" s="268">
        <v>0.708333333333333</v>
      </c>
      <c r="E11076" s="269">
        <v>6.40442985800653E-5</v>
      </c>
      <c r="F11076" s="269">
        <v>6.029307911569213E-5</v>
      </c>
    </row>
    <row r="11077" ht="14.25" customHeight="1">
      <c r="A11077" s="267">
        <v>43696.0</v>
      </c>
      <c r="B11077" s="57">
        <v>231.0</v>
      </c>
      <c r="C11077" s="57">
        <v>36.0</v>
      </c>
      <c r="D11077" s="268">
        <v>0.729166666666667</v>
      </c>
      <c r="E11077" s="269">
        <v>4.0124817094942235E-5</v>
      </c>
      <c r="F11077" s="269">
        <v>6.309740837688711E-5</v>
      </c>
    </row>
    <row r="11078" ht="14.25" customHeight="1">
      <c r="A11078" s="267">
        <v>43696.0</v>
      </c>
      <c r="B11078" s="57">
        <v>231.0</v>
      </c>
      <c r="C11078" s="57">
        <v>37.0</v>
      </c>
      <c r="D11078" s="268">
        <v>0.75</v>
      </c>
      <c r="E11078" s="269">
        <v>2.4069142872863557E-5</v>
      </c>
      <c r="F11078" s="269">
        <v>6.69032838027946E-5</v>
      </c>
    </row>
    <row r="11079" ht="14.25" customHeight="1">
      <c r="A11079" s="267">
        <v>43696.0</v>
      </c>
      <c r="B11079" s="57">
        <v>231.0</v>
      </c>
      <c r="C11079" s="57">
        <v>38.0</v>
      </c>
      <c r="D11079" s="268">
        <v>0.770833333333333</v>
      </c>
      <c r="E11079" s="269">
        <v>1.0034429117496232E-5</v>
      </c>
      <c r="F11079" s="269">
        <v>6.830544843339208E-5</v>
      </c>
    </row>
    <row r="11080" ht="14.25" customHeight="1">
      <c r="A11080" s="267">
        <v>43696.0</v>
      </c>
      <c r="B11080" s="57">
        <v>231.0</v>
      </c>
      <c r="C11080" s="57">
        <v>39.0</v>
      </c>
      <c r="D11080" s="268">
        <v>0.791666666666667</v>
      </c>
      <c r="E11080" s="269">
        <v>2.626825249956877E-6</v>
      </c>
      <c r="F11080" s="269">
        <v>6.850575766633457E-5</v>
      </c>
    </row>
    <row r="11081" ht="14.25" customHeight="1">
      <c r="A11081" s="267">
        <v>43696.0</v>
      </c>
      <c r="B11081" s="57">
        <v>231.0</v>
      </c>
      <c r="C11081" s="57">
        <v>40.0</v>
      </c>
      <c r="D11081" s="268">
        <v>0.8125</v>
      </c>
      <c r="E11081" s="269">
        <v>7.990131423424747E-8</v>
      </c>
      <c r="F11081" s="269">
        <v>6.630235610396709E-5</v>
      </c>
    </row>
    <row r="11082" ht="14.25" customHeight="1">
      <c r="A11082" s="267">
        <v>43696.0</v>
      </c>
      <c r="B11082" s="57">
        <v>231.0</v>
      </c>
      <c r="C11082" s="57">
        <v>41.0</v>
      </c>
      <c r="D11082" s="268">
        <v>0.833333333333333</v>
      </c>
      <c r="E11082" s="269">
        <v>0.0</v>
      </c>
      <c r="F11082" s="269">
        <v>6.67029745698521E-5</v>
      </c>
    </row>
    <row r="11083" ht="14.25" customHeight="1">
      <c r="A11083" s="267">
        <v>43696.0</v>
      </c>
      <c r="B11083" s="57">
        <v>231.0</v>
      </c>
      <c r="C11083" s="57">
        <v>42.0</v>
      </c>
      <c r="D11083" s="268">
        <v>0.854166666666667</v>
      </c>
      <c r="E11083" s="269">
        <v>0.0</v>
      </c>
      <c r="F11083" s="269">
        <v>6.65026653369096E-5</v>
      </c>
    </row>
    <row r="11084" ht="14.25" customHeight="1">
      <c r="A11084" s="267">
        <v>43696.0</v>
      </c>
      <c r="B11084" s="57">
        <v>231.0</v>
      </c>
      <c r="C11084" s="57">
        <v>43.0</v>
      </c>
      <c r="D11084" s="268">
        <v>0.875</v>
      </c>
      <c r="E11084" s="269">
        <v>0.0</v>
      </c>
      <c r="F11084" s="269">
        <v>6.560127378866834E-5</v>
      </c>
    </row>
    <row r="11085" ht="14.25" customHeight="1">
      <c r="A11085" s="267">
        <v>43696.0</v>
      </c>
      <c r="B11085" s="57">
        <v>231.0</v>
      </c>
      <c r="C11085" s="57">
        <v>44.0</v>
      </c>
      <c r="D11085" s="268">
        <v>0.895833333333333</v>
      </c>
      <c r="E11085" s="269">
        <v>0.0</v>
      </c>
      <c r="F11085" s="269">
        <v>6.399879992512835E-5</v>
      </c>
    </row>
    <row r="11086" ht="14.25" customHeight="1">
      <c r="A11086" s="267">
        <v>43696.0</v>
      </c>
      <c r="B11086" s="57">
        <v>231.0</v>
      </c>
      <c r="C11086" s="57">
        <v>45.0</v>
      </c>
      <c r="D11086" s="268">
        <v>0.916666666666667</v>
      </c>
      <c r="E11086" s="269">
        <v>0.0</v>
      </c>
      <c r="F11086" s="269">
        <v>6.049338834863463E-5</v>
      </c>
    </row>
    <row r="11087" ht="14.25" customHeight="1">
      <c r="A11087" s="267">
        <v>43696.0</v>
      </c>
      <c r="B11087" s="57">
        <v>231.0</v>
      </c>
      <c r="C11087" s="57">
        <v>46.0</v>
      </c>
      <c r="D11087" s="268">
        <v>0.9375</v>
      </c>
      <c r="E11087" s="269">
        <v>0.0</v>
      </c>
      <c r="F11087" s="269">
        <v>5.4684420593302164E-5</v>
      </c>
    </row>
    <row r="11088" ht="14.25" customHeight="1">
      <c r="A11088" s="267">
        <v>43696.0</v>
      </c>
      <c r="B11088" s="57">
        <v>231.0</v>
      </c>
      <c r="C11088" s="57">
        <v>47.0</v>
      </c>
      <c r="D11088" s="268">
        <v>0.958333333333333</v>
      </c>
      <c r="E11088" s="269">
        <v>0.0</v>
      </c>
      <c r="F11088" s="269">
        <v>4.92760713038547E-5</v>
      </c>
    </row>
    <row r="11089" ht="14.25" customHeight="1">
      <c r="A11089" s="267">
        <v>43696.0</v>
      </c>
      <c r="B11089" s="57">
        <v>231.0</v>
      </c>
      <c r="C11089" s="57">
        <v>48.0</v>
      </c>
      <c r="D11089" s="268">
        <v>0.979166666666667</v>
      </c>
      <c r="E11089" s="269">
        <v>0.0</v>
      </c>
      <c r="F11089" s="269">
        <v>4.296633046616598E-5</v>
      </c>
    </row>
    <row r="11090" ht="14.25" customHeight="1">
      <c r="A11090" s="267">
        <v>43697.0</v>
      </c>
      <c r="B11090" s="57">
        <v>232.0</v>
      </c>
      <c r="C11090" s="57">
        <v>1.0</v>
      </c>
      <c r="D11090" s="268">
        <v>0.0</v>
      </c>
      <c r="E11090" s="269">
        <v>0.0</v>
      </c>
      <c r="F11090" s="269">
        <v>3.6356125779063524E-5</v>
      </c>
    </row>
    <row r="11091" ht="14.25" customHeight="1">
      <c r="A11091" s="267">
        <v>43697.0</v>
      </c>
      <c r="B11091" s="57">
        <v>232.0</v>
      </c>
      <c r="C11091" s="57">
        <v>2.0</v>
      </c>
      <c r="D11091" s="268">
        <v>0.020833333333333332</v>
      </c>
      <c r="E11091" s="269">
        <v>0.0</v>
      </c>
      <c r="F11091" s="269">
        <v>3.3651951134339786E-5</v>
      </c>
    </row>
    <row r="11092" ht="14.25" customHeight="1">
      <c r="A11092" s="267">
        <v>43697.0</v>
      </c>
      <c r="B11092" s="57">
        <v>232.0</v>
      </c>
      <c r="C11092" s="57">
        <v>3.0</v>
      </c>
      <c r="D11092" s="268">
        <v>0.0416666666666667</v>
      </c>
      <c r="E11092" s="269">
        <v>0.0</v>
      </c>
      <c r="F11092" s="269">
        <v>3.164885880491481E-5</v>
      </c>
    </row>
    <row r="11093" ht="14.25" customHeight="1">
      <c r="A11093" s="267">
        <v>43697.0</v>
      </c>
      <c r="B11093" s="57">
        <v>232.0</v>
      </c>
      <c r="C11093" s="57">
        <v>4.0</v>
      </c>
      <c r="D11093" s="268">
        <v>0.0625</v>
      </c>
      <c r="E11093" s="269">
        <v>0.0</v>
      </c>
      <c r="F11093" s="269">
        <v>2.9846075708432316E-5</v>
      </c>
    </row>
    <row r="11094" ht="14.25" customHeight="1">
      <c r="A11094" s="267">
        <v>43697.0</v>
      </c>
      <c r="B11094" s="57">
        <v>232.0</v>
      </c>
      <c r="C11094" s="57">
        <v>5.0</v>
      </c>
      <c r="D11094" s="268">
        <v>0.0833333333333333</v>
      </c>
      <c r="E11094" s="269">
        <v>0.0</v>
      </c>
      <c r="F11094" s="269">
        <v>2.8143447228421073E-5</v>
      </c>
    </row>
    <row r="11095" ht="14.25" customHeight="1">
      <c r="A11095" s="267">
        <v>43697.0</v>
      </c>
      <c r="B11095" s="57">
        <v>232.0</v>
      </c>
      <c r="C11095" s="57">
        <v>6.0</v>
      </c>
      <c r="D11095" s="268">
        <v>0.104166666666667</v>
      </c>
      <c r="E11095" s="269">
        <v>0.0</v>
      </c>
      <c r="F11095" s="269">
        <v>2.744236491312233E-5</v>
      </c>
    </row>
    <row r="11096" ht="14.25" customHeight="1">
      <c r="A11096" s="267">
        <v>43697.0</v>
      </c>
      <c r="B11096" s="57">
        <v>232.0</v>
      </c>
      <c r="C11096" s="57">
        <v>7.0</v>
      </c>
      <c r="D11096" s="268">
        <v>0.125</v>
      </c>
      <c r="E11096" s="269">
        <v>0.0</v>
      </c>
      <c r="F11096" s="269">
        <v>2.7342210296651082E-5</v>
      </c>
    </row>
    <row r="11097" ht="14.25" customHeight="1">
      <c r="A11097" s="267">
        <v>43697.0</v>
      </c>
      <c r="B11097" s="57">
        <v>232.0</v>
      </c>
      <c r="C11097" s="57">
        <v>8.0</v>
      </c>
      <c r="D11097" s="268">
        <v>0.145833333333333</v>
      </c>
      <c r="E11097" s="269">
        <v>0.0</v>
      </c>
      <c r="F11097" s="269">
        <v>2.6340664131938587E-5</v>
      </c>
    </row>
    <row r="11098" ht="14.25" customHeight="1">
      <c r="A11098" s="267">
        <v>43697.0</v>
      </c>
      <c r="B11098" s="57">
        <v>232.0</v>
      </c>
      <c r="C11098" s="57">
        <v>9.0</v>
      </c>
      <c r="D11098" s="268">
        <v>0.166666666666667</v>
      </c>
      <c r="E11098" s="269">
        <v>0.0</v>
      </c>
      <c r="F11098" s="269">
        <v>2.6340664131938587E-5</v>
      </c>
    </row>
    <row r="11099" ht="14.25" customHeight="1">
      <c r="A11099" s="267">
        <v>43697.0</v>
      </c>
      <c r="B11099" s="57">
        <v>232.0</v>
      </c>
      <c r="C11099" s="57">
        <v>10.0</v>
      </c>
      <c r="D11099" s="268">
        <v>0.1875</v>
      </c>
      <c r="E11099" s="269">
        <v>7.248066470363088E-8</v>
      </c>
      <c r="F11099" s="269">
        <v>2.674128259782358E-5</v>
      </c>
    </row>
    <row r="11100" ht="14.25" customHeight="1">
      <c r="A11100" s="267">
        <v>43697.0</v>
      </c>
      <c r="B11100" s="57">
        <v>232.0</v>
      </c>
      <c r="C11100" s="57">
        <v>11.0</v>
      </c>
      <c r="D11100" s="268">
        <v>0.208333333333333</v>
      </c>
      <c r="E11100" s="269">
        <v>1.860337060726526E-6</v>
      </c>
      <c r="F11100" s="269">
        <v>2.6641127981352337E-5</v>
      </c>
    </row>
    <row r="11101" ht="14.25" customHeight="1">
      <c r="A11101" s="267">
        <v>43697.0</v>
      </c>
      <c r="B11101" s="57">
        <v>232.0</v>
      </c>
      <c r="C11101" s="57">
        <v>12.0</v>
      </c>
      <c r="D11101" s="268">
        <v>0.229166666666667</v>
      </c>
      <c r="E11101" s="269">
        <v>4.408991637898998E-6</v>
      </c>
      <c r="F11101" s="269">
        <v>2.6941591830766084E-5</v>
      </c>
    </row>
    <row r="11102" ht="14.25" customHeight="1">
      <c r="A11102" s="267">
        <v>43697.0</v>
      </c>
      <c r="B11102" s="57">
        <v>232.0</v>
      </c>
      <c r="C11102" s="57">
        <v>13.0</v>
      </c>
      <c r="D11102" s="268">
        <v>0.25</v>
      </c>
      <c r="E11102" s="269">
        <v>1.0308969418462154E-5</v>
      </c>
      <c r="F11102" s="269">
        <v>2.8644220310777324E-5</v>
      </c>
    </row>
    <row r="11103" ht="14.25" customHeight="1">
      <c r="A11103" s="267">
        <v>43697.0</v>
      </c>
      <c r="B11103" s="57">
        <v>232.0</v>
      </c>
      <c r="C11103" s="57">
        <v>14.0</v>
      </c>
      <c r="D11103" s="268">
        <v>0.270833333333333</v>
      </c>
      <c r="E11103" s="269">
        <v>1.912486292425364E-5</v>
      </c>
      <c r="F11103" s="269">
        <v>3.18491680378573E-5</v>
      </c>
    </row>
    <row r="11104" ht="14.25" customHeight="1">
      <c r="A11104" s="267">
        <v>43697.0</v>
      </c>
      <c r="B11104" s="57">
        <v>232.0</v>
      </c>
      <c r="C11104" s="57">
        <v>15.0</v>
      </c>
      <c r="D11104" s="268">
        <v>0.291666666666667</v>
      </c>
      <c r="E11104" s="269">
        <v>3.53813703876961E-5</v>
      </c>
      <c r="F11104" s="269">
        <v>3.5955507313178524E-5</v>
      </c>
    </row>
    <row r="11105" ht="14.25" customHeight="1">
      <c r="A11105" s="267">
        <v>43697.0</v>
      </c>
      <c r="B11105" s="57">
        <v>232.0</v>
      </c>
      <c r="C11105" s="57">
        <v>16.0</v>
      </c>
      <c r="D11105" s="268">
        <v>0.3125</v>
      </c>
      <c r="E11105" s="269">
        <v>5.3993384501573385E-5</v>
      </c>
      <c r="F11105" s="269">
        <v>3.906030042378726E-5</v>
      </c>
    </row>
    <row r="11106" ht="14.25" customHeight="1">
      <c r="A11106" s="267">
        <v>43697.0</v>
      </c>
      <c r="B11106" s="57">
        <v>232.0</v>
      </c>
      <c r="C11106" s="57">
        <v>17.0</v>
      </c>
      <c r="D11106" s="268">
        <v>0.333333333333333</v>
      </c>
      <c r="E11106" s="269">
        <v>7.454780141429317E-5</v>
      </c>
      <c r="F11106" s="269">
        <v>4.737313359090096E-5</v>
      </c>
    </row>
    <row r="11107" ht="14.25" customHeight="1">
      <c r="A11107" s="267">
        <v>43697.0</v>
      </c>
      <c r="B11107" s="57">
        <v>232.0</v>
      </c>
      <c r="C11107" s="57">
        <v>18.0</v>
      </c>
      <c r="D11107" s="268">
        <v>0.354166666666667</v>
      </c>
      <c r="E11107" s="269">
        <v>9.519797764823811E-5</v>
      </c>
      <c r="F11107" s="269">
        <v>5.338241057917592E-5</v>
      </c>
    </row>
    <row r="11108" ht="14.25" customHeight="1">
      <c r="A11108" s="267">
        <v>43697.0</v>
      </c>
      <c r="B11108" s="57">
        <v>232.0</v>
      </c>
      <c r="C11108" s="57">
        <v>19.0</v>
      </c>
      <c r="D11108" s="268">
        <v>0.375</v>
      </c>
      <c r="E11108" s="269">
        <v>1.046271433964469E-4</v>
      </c>
      <c r="F11108" s="269">
        <v>5.67876675391984E-5</v>
      </c>
    </row>
    <row r="11109" ht="14.25" customHeight="1">
      <c r="A11109" s="267">
        <v>43697.0</v>
      </c>
      <c r="B11109" s="57">
        <v>232.0</v>
      </c>
      <c r="C11109" s="57">
        <v>20.0</v>
      </c>
      <c r="D11109" s="268">
        <v>0.395833333333333</v>
      </c>
      <c r="E11109" s="269">
        <v>1.2014222770168596E-4</v>
      </c>
      <c r="F11109" s="269">
        <v>5.9191378334508385E-5</v>
      </c>
    </row>
    <row r="11110" ht="14.25" customHeight="1">
      <c r="A11110" s="267">
        <v>43697.0</v>
      </c>
      <c r="B11110" s="57">
        <v>232.0</v>
      </c>
      <c r="C11110" s="57">
        <v>21.0</v>
      </c>
      <c r="D11110" s="268">
        <v>0.416666666666667</v>
      </c>
      <c r="E11110" s="269">
        <v>1.3586308440082382E-4</v>
      </c>
      <c r="F11110" s="269">
        <v>5.808967755332465E-5</v>
      </c>
    </row>
    <row r="11111" ht="14.25" customHeight="1">
      <c r="A11111" s="267">
        <v>43697.0</v>
      </c>
      <c r="B11111" s="57">
        <v>232.0</v>
      </c>
      <c r="C11111" s="57">
        <v>22.0</v>
      </c>
      <c r="D11111" s="268">
        <v>0.4375</v>
      </c>
      <c r="E11111" s="269">
        <v>1.3512632400146344E-4</v>
      </c>
      <c r="F11111" s="269">
        <v>5.518519367565842E-5</v>
      </c>
    </row>
    <row r="11112" ht="14.25" customHeight="1">
      <c r="A11112" s="267">
        <v>43697.0</v>
      </c>
      <c r="B11112" s="57">
        <v>232.0</v>
      </c>
      <c r="C11112" s="57">
        <v>23.0</v>
      </c>
      <c r="D11112" s="268">
        <v>0.458333333333333</v>
      </c>
      <c r="E11112" s="269">
        <v>1.4378110242398596E-4</v>
      </c>
      <c r="F11112" s="269">
        <v>5.398333827800342E-5</v>
      </c>
    </row>
    <row r="11113" ht="14.25" customHeight="1">
      <c r="A11113" s="267">
        <v>43697.0</v>
      </c>
      <c r="B11113" s="57">
        <v>232.0</v>
      </c>
      <c r="C11113" s="57">
        <v>24.0</v>
      </c>
      <c r="D11113" s="268">
        <v>0.479166666666667</v>
      </c>
      <c r="E11113" s="269">
        <v>1.4459418892825114E-4</v>
      </c>
      <c r="F11113" s="269">
        <v>5.548565752507217E-5</v>
      </c>
    </row>
    <row r="11114" ht="14.25" customHeight="1">
      <c r="A11114" s="267">
        <v>43697.0</v>
      </c>
      <c r="B11114" s="57">
        <v>232.0</v>
      </c>
      <c r="C11114" s="57">
        <v>25.0</v>
      </c>
      <c r="D11114" s="268">
        <v>0.5</v>
      </c>
      <c r="E11114" s="269">
        <v>1.479134393396322E-4</v>
      </c>
      <c r="F11114" s="269">
        <v>5.548565752507217E-5</v>
      </c>
    </row>
    <row r="11115" ht="14.25" customHeight="1">
      <c r="A11115" s="267">
        <v>43697.0</v>
      </c>
      <c r="B11115" s="57">
        <v>232.0</v>
      </c>
      <c r="C11115" s="57">
        <v>26.0</v>
      </c>
      <c r="D11115" s="268">
        <v>0.520833333333333</v>
      </c>
      <c r="E11115" s="269">
        <v>1.47783703898947E-4</v>
      </c>
      <c r="F11115" s="269">
        <v>5.67876675391984E-5</v>
      </c>
    </row>
    <row r="11116" ht="14.25" customHeight="1">
      <c r="A11116" s="267">
        <v>43697.0</v>
      </c>
      <c r="B11116" s="57">
        <v>232.0</v>
      </c>
      <c r="C11116" s="57">
        <v>27.0</v>
      </c>
      <c r="D11116" s="268">
        <v>0.541666666666667</v>
      </c>
      <c r="E11116" s="269">
        <v>1.511779067954379E-4</v>
      </c>
      <c r="F11116" s="269">
        <v>5.67876675391984E-5</v>
      </c>
    </row>
    <row r="11117" ht="14.25" customHeight="1">
      <c r="A11117" s="267">
        <v>43697.0</v>
      </c>
      <c r="B11117" s="57">
        <v>232.0</v>
      </c>
      <c r="C11117" s="57">
        <v>28.0</v>
      </c>
      <c r="D11117" s="268">
        <v>0.5625</v>
      </c>
      <c r="E11117" s="269">
        <v>1.4971013876539238E-4</v>
      </c>
      <c r="F11117" s="269">
        <v>5.4383956743888416E-5</v>
      </c>
    </row>
    <row r="11118" ht="14.25" customHeight="1">
      <c r="A11118" s="267">
        <v>43697.0</v>
      </c>
      <c r="B11118" s="57">
        <v>232.0</v>
      </c>
      <c r="C11118" s="57">
        <v>29.0</v>
      </c>
      <c r="D11118" s="268">
        <v>0.583333333333333</v>
      </c>
      <c r="E11118" s="269">
        <v>1.5857020006632605E-4</v>
      </c>
      <c r="F11118" s="269">
        <v>5.448411136035966E-5</v>
      </c>
    </row>
    <row r="11119" ht="14.25" customHeight="1">
      <c r="A11119" s="267">
        <v>43697.0</v>
      </c>
      <c r="B11119" s="57">
        <v>232.0</v>
      </c>
      <c r="C11119" s="57">
        <v>30.0</v>
      </c>
      <c r="D11119" s="268">
        <v>0.604166666666667</v>
      </c>
      <c r="E11119" s="269">
        <v>1.646289126564875E-4</v>
      </c>
      <c r="F11119" s="269">
        <v>5.308194672976218E-5</v>
      </c>
    </row>
    <row r="11120" ht="14.25" customHeight="1">
      <c r="A11120" s="267">
        <v>43697.0</v>
      </c>
      <c r="B11120" s="57">
        <v>232.0</v>
      </c>
      <c r="C11120" s="57">
        <v>31.0</v>
      </c>
      <c r="D11120" s="268">
        <v>0.625</v>
      </c>
      <c r="E11120" s="269">
        <v>1.3571218437148714E-4</v>
      </c>
      <c r="F11120" s="269">
        <v>5.177993671563594E-5</v>
      </c>
    </row>
    <row r="11121" ht="14.25" customHeight="1">
      <c r="A11121" s="267">
        <v>43697.0</v>
      </c>
      <c r="B11121" s="57">
        <v>232.0</v>
      </c>
      <c r="C11121" s="57">
        <v>32.0</v>
      </c>
      <c r="D11121" s="268">
        <v>0.645833333333333</v>
      </c>
      <c r="E11121" s="269">
        <v>1.177807961627722E-4</v>
      </c>
      <c r="F11121" s="269">
        <v>5.338241057917592E-5</v>
      </c>
    </row>
    <row r="11122" ht="14.25" customHeight="1">
      <c r="A11122" s="267">
        <v>43697.0</v>
      </c>
      <c r="B11122" s="57">
        <v>232.0</v>
      </c>
      <c r="C11122" s="57">
        <v>33.0</v>
      </c>
      <c r="D11122" s="268">
        <v>0.666666666666667</v>
      </c>
      <c r="E11122" s="269">
        <v>1.0298313318146466E-4</v>
      </c>
      <c r="F11122" s="269">
        <v>5.428380212741717E-5</v>
      </c>
    </row>
    <row r="11123" ht="14.25" customHeight="1">
      <c r="A11123" s="267">
        <v>43697.0</v>
      </c>
      <c r="B11123" s="57">
        <v>232.0</v>
      </c>
      <c r="C11123" s="57">
        <v>34.0</v>
      </c>
      <c r="D11123" s="268">
        <v>0.6875</v>
      </c>
      <c r="E11123" s="269">
        <v>8.559666638640347E-5</v>
      </c>
      <c r="F11123" s="269">
        <v>5.8390141402738404E-5</v>
      </c>
    </row>
    <row r="11124" ht="14.25" customHeight="1">
      <c r="A11124" s="267">
        <v>43697.0</v>
      </c>
      <c r="B11124" s="57">
        <v>232.0</v>
      </c>
      <c r="C11124" s="57">
        <v>35.0</v>
      </c>
      <c r="D11124" s="268">
        <v>0.708333333333333</v>
      </c>
      <c r="E11124" s="269">
        <v>6.586389318103186E-5</v>
      </c>
      <c r="F11124" s="269">
        <v>6.229617144511711E-5</v>
      </c>
    </row>
    <row r="11125" ht="14.25" customHeight="1">
      <c r="A11125" s="267">
        <v>43697.0</v>
      </c>
      <c r="B11125" s="57">
        <v>232.0</v>
      </c>
      <c r="C11125" s="57">
        <v>36.0</v>
      </c>
      <c r="D11125" s="268">
        <v>0.729166666666667</v>
      </c>
      <c r="E11125" s="269">
        <v>4.56897745833447E-5</v>
      </c>
      <c r="F11125" s="269">
        <v>6.510050070631209E-5</v>
      </c>
    </row>
    <row r="11126" ht="14.25" customHeight="1">
      <c r="A11126" s="267">
        <v>43697.0</v>
      </c>
      <c r="B11126" s="57">
        <v>232.0</v>
      </c>
      <c r="C11126" s="57">
        <v>37.0</v>
      </c>
      <c r="D11126" s="268">
        <v>0.75</v>
      </c>
      <c r="E11126" s="269">
        <v>2.986565171971182E-5</v>
      </c>
      <c r="F11126" s="269">
        <v>6.540096455572584E-5</v>
      </c>
    </row>
    <row r="11127" ht="14.25" customHeight="1">
      <c r="A11127" s="267">
        <v>43697.0</v>
      </c>
      <c r="B11127" s="57">
        <v>232.0</v>
      </c>
      <c r="C11127" s="57">
        <v>38.0</v>
      </c>
      <c r="D11127" s="268">
        <v>0.770833333333333</v>
      </c>
      <c r="E11127" s="269">
        <v>1.2174169790560081E-5</v>
      </c>
      <c r="F11127" s="269">
        <v>6.800498458397833E-5</v>
      </c>
    </row>
    <row r="11128" ht="14.25" customHeight="1">
      <c r="A11128" s="267">
        <v>43697.0</v>
      </c>
      <c r="B11128" s="57">
        <v>232.0</v>
      </c>
      <c r="C11128" s="57">
        <v>39.0</v>
      </c>
      <c r="D11128" s="268">
        <v>0.791666666666667</v>
      </c>
      <c r="E11128" s="269">
        <v>3.0128448984725684E-6</v>
      </c>
      <c r="F11128" s="269">
        <v>6.580158302161085E-5</v>
      </c>
    </row>
    <row r="11129" ht="14.25" customHeight="1">
      <c r="A11129" s="267">
        <v>43697.0</v>
      </c>
      <c r="B11129" s="57">
        <v>232.0</v>
      </c>
      <c r="C11129" s="57">
        <v>40.0</v>
      </c>
      <c r="D11129" s="268">
        <v>0.8125</v>
      </c>
      <c r="E11129" s="269">
        <v>1.07768130618414E-7</v>
      </c>
      <c r="F11129" s="269">
        <v>6.490019147336961E-5</v>
      </c>
    </row>
    <row r="11130" ht="14.25" customHeight="1">
      <c r="A11130" s="267">
        <v>43697.0</v>
      </c>
      <c r="B11130" s="57">
        <v>232.0</v>
      </c>
      <c r="C11130" s="57">
        <v>41.0</v>
      </c>
      <c r="D11130" s="268">
        <v>0.833333333333333</v>
      </c>
      <c r="E11130" s="269">
        <v>0.0</v>
      </c>
      <c r="F11130" s="269">
        <v>6.680312918632335E-5</v>
      </c>
    </row>
    <row r="11131" ht="14.25" customHeight="1">
      <c r="A11131" s="267">
        <v>43697.0</v>
      </c>
      <c r="B11131" s="57">
        <v>232.0</v>
      </c>
      <c r="C11131" s="57">
        <v>42.0</v>
      </c>
      <c r="D11131" s="268">
        <v>0.854166666666667</v>
      </c>
      <c r="E11131" s="269">
        <v>0.0</v>
      </c>
      <c r="F11131" s="269">
        <v>6.570142840513958E-5</v>
      </c>
    </row>
    <row r="11132" ht="14.25" customHeight="1">
      <c r="A11132" s="267">
        <v>43697.0</v>
      </c>
      <c r="B11132" s="57">
        <v>232.0</v>
      </c>
      <c r="C11132" s="57">
        <v>43.0</v>
      </c>
      <c r="D11132" s="268">
        <v>0.875</v>
      </c>
      <c r="E11132" s="269">
        <v>0.0</v>
      </c>
      <c r="F11132" s="269">
        <v>6.490019147336961E-5</v>
      </c>
    </row>
    <row r="11133" ht="14.25" customHeight="1">
      <c r="A11133" s="267">
        <v>43697.0</v>
      </c>
      <c r="B11133" s="57">
        <v>232.0</v>
      </c>
      <c r="C11133" s="57">
        <v>44.0</v>
      </c>
      <c r="D11133" s="268">
        <v>0.895833333333333</v>
      </c>
      <c r="E11133" s="269">
        <v>0.0</v>
      </c>
      <c r="F11133" s="269">
        <v>6.259663529453087E-5</v>
      </c>
    </row>
    <row r="11134" ht="14.25" customHeight="1">
      <c r="A11134" s="267">
        <v>43697.0</v>
      </c>
      <c r="B11134" s="57">
        <v>232.0</v>
      </c>
      <c r="C11134" s="57">
        <v>45.0</v>
      </c>
      <c r="D11134" s="268">
        <v>0.916666666666667</v>
      </c>
      <c r="E11134" s="269">
        <v>0.0</v>
      </c>
      <c r="F11134" s="269">
        <v>6.0092769882749627E-5</v>
      </c>
    </row>
    <row r="11135" ht="14.25" customHeight="1">
      <c r="A11135" s="267">
        <v>43697.0</v>
      </c>
      <c r="B11135" s="57">
        <v>232.0</v>
      </c>
      <c r="C11135" s="57">
        <v>46.0</v>
      </c>
      <c r="D11135" s="268">
        <v>0.9375</v>
      </c>
      <c r="E11135" s="269">
        <v>0.0</v>
      </c>
      <c r="F11135" s="269">
        <v>5.67876675391984E-5</v>
      </c>
    </row>
    <row r="11136" ht="14.25" customHeight="1">
      <c r="A11136" s="267">
        <v>43697.0</v>
      </c>
      <c r="B11136" s="57">
        <v>232.0</v>
      </c>
      <c r="C11136" s="57">
        <v>47.0</v>
      </c>
      <c r="D11136" s="268">
        <v>0.958333333333333</v>
      </c>
      <c r="E11136" s="269">
        <v>0.0</v>
      </c>
      <c r="F11136" s="269">
        <v>4.987699900268219E-5</v>
      </c>
    </row>
    <row r="11137" ht="14.25" customHeight="1">
      <c r="A11137" s="267">
        <v>43697.0</v>
      </c>
      <c r="B11137" s="57">
        <v>232.0</v>
      </c>
      <c r="C11137" s="57">
        <v>48.0</v>
      </c>
      <c r="D11137" s="268">
        <v>0.979166666666667</v>
      </c>
      <c r="E11137" s="269">
        <v>0.0</v>
      </c>
      <c r="F11137" s="269">
        <v>4.486926817911972E-5</v>
      </c>
    </row>
    <row r="11138" ht="14.25" customHeight="1">
      <c r="A11138" s="267">
        <v>43698.0</v>
      </c>
      <c r="B11138" s="57">
        <v>233.0</v>
      </c>
      <c r="C11138" s="57">
        <v>1.0</v>
      </c>
      <c r="D11138" s="268">
        <v>0.0</v>
      </c>
      <c r="E11138" s="269">
        <v>0.0</v>
      </c>
      <c r="F11138" s="269">
        <v>3.916045504025851E-5</v>
      </c>
    </row>
    <row r="11139" ht="14.25" customHeight="1">
      <c r="A11139" s="267">
        <v>43698.0</v>
      </c>
      <c r="B11139" s="57">
        <v>233.0</v>
      </c>
      <c r="C11139" s="57">
        <v>2.0</v>
      </c>
      <c r="D11139" s="268">
        <v>0.020833333333333332</v>
      </c>
      <c r="E11139" s="269">
        <v>0.0</v>
      </c>
      <c r="F11139" s="269">
        <v>3.545473423082228E-5</v>
      </c>
    </row>
    <row r="11140" ht="14.25" customHeight="1">
      <c r="A11140" s="267">
        <v>43698.0</v>
      </c>
      <c r="B11140" s="57">
        <v>233.0</v>
      </c>
      <c r="C11140" s="57">
        <v>3.0</v>
      </c>
      <c r="D11140" s="268">
        <v>0.0416666666666667</v>
      </c>
      <c r="E11140" s="269">
        <v>0.0</v>
      </c>
      <c r="F11140" s="269">
        <v>3.275055958609855E-5</v>
      </c>
    </row>
    <row r="11141" ht="14.25" customHeight="1">
      <c r="A11141" s="267">
        <v>43698.0</v>
      </c>
      <c r="B11141" s="57">
        <v>233.0</v>
      </c>
      <c r="C11141" s="57">
        <v>4.0</v>
      </c>
      <c r="D11141" s="268">
        <v>0.0625</v>
      </c>
      <c r="E11141" s="269">
        <v>0.0</v>
      </c>
      <c r="F11141" s="269">
        <v>3.0046384941374813E-5</v>
      </c>
    </row>
    <row r="11142" ht="14.25" customHeight="1">
      <c r="A11142" s="267">
        <v>43698.0</v>
      </c>
      <c r="B11142" s="57">
        <v>233.0</v>
      </c>
      <c r="C11142" s="57">
        <v>5.0</v>
      </c>
      <c r="D11142" s="268">
        <v>0.0833333333333333</v>
      </c>
      <c r="E11142" s="269">
        <v>0.0</v>
      </c>
      <c r="F11142" s="269">
        <v>2.8644220310777324E-5</v>
      </c>
    </row>
    <row r="11143" ht="14.25" customHeight="1">
      <c r="A11143" s="267">
        <v>43698.0</v>
      </c>
      <c r="B11143" s="57">
        <v>233.0</v>
      </c>
      <c r="C11143" s="57">
        <v>6.0</v>
      </c>
      <c r="D11143" s="268">
        <v>0.104166666666667</v>
      </c>
      <c r="E11143" s="269">
        <v>0.0</v>
      </c>
      <c r="F11143" s="269">
        <v>2.744236491312233E-5</v>
      </c>
    </row>
    <row r="11144" ht="14.25" customHeight="1">
      <c r="A11144" s="267">
        <v>43698.0</v>
      </c>
      <c r="B11144" s="57">
        <v>233.0</v>
      </c>
      <c r="C11144" s="57">
        <v>7.0</v>
      </c>
      <c r="D11144" s="268">
        <v>0.125</v>
      </c>
      <c r="E11144" s="269">
        <v>0.0</v>
      </c>
      <c r="F11144" s="269">
        <v>2.684143721429483E-5</v>
      </c>
    </row>
    <row r="11145" ht="14.25" customHeight="1">
      <c r="A11145" s="267">
        <v>43698.0</v>
      </c>
      <c r="B11145" s="57">
        <v>233.0</v>
      </c>
      <c r="C11145" s="57">
        <v>8.0</v>
      </c>
      <c r="D11145" s="268">
        <v>0.145833333333333</v>
      </c>
      <c r="E11145" s="269">
        <v>0.0</v>
      </c>
      <c r="F11145" s="269">
        <v>2.5839891049582346E-5</v>
      </c>
    </row>
    <row r="11146" ht="14.25" customHeight="1">
      <c r="A11146" s="267">
        <v>43698.0</v>
      </c>
      <c r="B11146" s="57">
        <v>233.0</v>
      </c>
      <c r="C11146" s="57">
        <v>9.0</v>
      </c>
      <c r="D11146" s="268">
        <v>0.166666666666667</v>
      </c>
      <c r="E11146" s="269">
        <v>0.0</v>
      </c>
      <c r="F11146" s="269">
        <v>2.6340664131938587E-5</v>
      </c>
    </row>
    <row r="11147" ht="14.25" customHeight="1">
      <c r="A11147" s="267">
        <v>43698.0</v>
      </c>
      <c r="B11147" s="57">
        <v>233.0</v>
      </c>
      <c r="C11147" s="57">
        <v>10.0</v>
      </c>
      <c r="D11147" s="268">
        <v>0.1875</v>
      </c>
      <c r="E11147" s="269">
        <v>7.248066470363088E-8</v>
      </c>
      <c r="F11147" s="269">
        <v>2.594004566605359E-5</v>
      </c>
    </row>
    <row r="11148" ht="14.25" customHeight="1">
      <c r="A11148" s="267">
        <v>43698.0</v>
      </c>
      <c r="B11148" s="57">
        <v>233.0</v>
      </c>
      <c r="C11148" s="57">
        <v>11.0</v>
      </c>
      <c r="D11148" s="268">
        <v>0.208333333333333</v>
      </c>
      <c r="E11148" s="269">
        <v>3.551552570477913E-6</v>
      </c>
      <c r="F11148" s="269">
        <v>2.604020028252484E-5</v>
      </c>
    </row>
    <row r="11149" ht="14.25" customHeight="1">
      <c r="A11149" s="267">
        <v>43698.0</v>
      </c>
      <c r="B11149" s="57">
        <v>233.0</v>
      </c>
      <c r="C11149" s="57">
        <v>12.0</v>
      </c>
      <c r="D11149" s="268">
        <v>0.229166666666667</v>
      </c>
      <c r="E11149" s="269">
        <v>9.772142206958957E-6</v>
      </c>
      <c r="F11149" s="269">
        <v>2.684143721429483E-5</v>
      </c>
    </row>
    <row r="11150" ht="14.25" customHeight="1">
      <c r="A11150" s="267">
        <v>43698.0</v>
      </c>
      <c r="B11150" s="57">
        <v>233.0</v>
      </c>
      <c r="C11150" s="57">
        <v>13.0</v>
      </c>
      <c r="D11150" s="268">
        <v>0.25</v>
      </c>
      <c r="E11150" s="269">
        <v>2.094724674131013E-5</v>
      </c>
      <c r="F11150" s="269">
        <v>2.8243601844892327E-5</v>
      </c>
    </row>
    <row r="11151" ht="14.25" customHeight="1">
      <c r="A11151" s="267">
        <v>43698.0</v>
      </c>
      <c r="B11151" s="57">
        <v>233.0</v>
      </c>
      <c r="C11151" s="57">
        <v>14.0</v>
      </c>
      <c r="D11151" s="268">
        <v>0.270833333333333</v>
      </c>
      <c r="E11151" s="269">
        <v>3.7346530027661976E-5</v>
      </c>
      <c r="F11151" s="269">
        <v>2.9245148009604822E-5</v>
      </c>
    </row>
    <row r="11152" ht="14.25" customHeight="1">
      <c r="A11152" s="267">
        <v>43698.0</v>
      </c>
      <c r="B11152" s="57">
        <v>233.0</v>
      </c>
      <c r="C11152" s="57">
        <v>15.0</v>
      </c>
      <c r="D11152" s="268">
        <v>0.291666666666667</v>
      </c>
      <c r="E11152" s="269">
        <v>6.0088699551711105E-5</v>
      </c>
      <c r="F11152" s="269">
        <v>3.275055958609855E-5</v>
      </c>
    </row>
    <row r="11153" ht="14.25" customHeight="1">
      <c r="A11153" s="267">
        <v>43698.0</v>
      </c>
      <c r="B11153" s="57">
        <v>233.0</v>
      </c>
      <c r="C11153" s="57">
        <v>16.0</v>
      </c>
      <c r="D11153" s="268">
        <v>0.3125</v>
      </c>
      <c r="E11153" s="269">
        <v>8.58113234880176E-5</v>
      </c>
      <c r="F11153" s="269">
        <v>3.7057208094362266E-5</v>
      </c>
    </row>
    <row r="11154" ht="14.25" customHeight="1">
      <c r="A11154" s="267">
        <v>43698.0</v>
      </c>
      <c r="B11154" s="57">
        <v>233.0</v>
      </c>
      <c r="C11154" s="57">
        <v>17.0</v>
      </c>
      <c r="D11154" s="268">
        <v>0.333333333333333</v>
      </c>
      <c r="E11154" s="269">
        <v>1.232071323944283E-4</v>
      </c>
      <c r="F11154" s="269">
        <v>4.366741278146473E-5</v>
      </c>
    </row>
    <row r="11155" ht="14.25" customHeight="1">
      <c r="A11155" s="267">
        <v>43698.0</v>
      </c>
      <c r="B11155" s="57">
        <v>233.0</v>
      </c>
      <c r="C11155" s="57">
        <v>18.0</v>
      </c>
      <c r="D11155" s="268">
        <v>0.354166666666667</v>
      </c>
      <c r="E11155" s="269">
        <v>1.5814251041548048E-4</v>
      </c>
      <c r="F11155" s="269">
        <v>5.0578081317980936E-5</v>
      </c>
    </row>
    <row r="11156" ht="14.25" customHeight="1">
      <c r="A11156" s="267">
        <v>43698.0</v>
      </c>
      <c r="B11156" s="57">
        <v>233.0</v>
      </c>
      <c r="C11156" s="57">
        <v>19.0</v>
      </c>
      <c r="D11156" s="268">
        <v>0.375</v>
      </c>
      <c r="E11156" s="269">
        <v>1.8157461336117185E-4</v>
      </c>
      <c r="F11156" s="269">
        <v>5.5285348292129665E-5</v>
      </c>
    </row>
    <row r="11157" ht="14.25" customHeight="1">
      <c r="A11157" s="267">
        <v>43698.0</v>
      </c>
      <c r="B11157" s="57">
        <v>233.0</v>
      </c>
      <c r="C11157" s="57">
        <v>20.0</v>
      </c>
      <c r="D11157" s="268">
        <v>0.395833333333333</v>
      </c>
      <c r="E11157" s="269">
        <v>2.0070334680926636E-4</v>
      </c>
      <c r="F11157" s="269">
        <v>5.5085039059187164E-5</v>
      </c>
    </row>
    <row r="11158" ht="14.25" customHeight="1">
      <c r="A11158" s="267">
        <v>43698.0</v>
      </c>
      <c r="B11158" s="57">
        <v>233.0</v>
      </c>
      <c r="C11158" s="57">
        <v>21.0</v>
      </c>
      <c r="D11158" s="268">
        <v>0.416666666666667</v>
      </c>
      <c r="E11158" s="269">
        <v>2.3574041528178527E-4</v>
      </c>
      <c r="F11158" s="269">
        <v>5.73885952380259E-5</v>
      </c>
    </row>
    <row r="11159" ht="14.25" customHeight="1">
      <c r="A11159" s="267">
        <v>43698.0</v>
      </c>
      <c r="B11159" s="57">
        <v>233.0</v>
      </c>
      <c r="C11159" s="57">
        <v>22.0</v>
      </c>
      <c r="D11159" s="268">
        <v>0.4375</v>
      </c>
      <c r="E11159" s="269">
        <v>2.3213327970741512E-4</v>
      </c>
      <c r="F11159" s="269">
        <v>5.788936832038214E-5</v>
      </c>
    </row>
    <row r="11160" ht="14.25" customHeight="1">
      <c r="A11160" s="267">
        <v>43698.0</v>
      </c>
      <c r="B11160" s="57">
        <v>233.0</v>
      </c>
      <c r="C11160" s="57">
        <v>23.0</v>
      </c>
      <c r="D11160" s="268">
        <v>0.458333333333333</v>
      </c>
      <c r="E11160" s="269">
        <v>2.3321955719071496E-4</v>
      </c>
      <c r="F11160" s="269">
        <v>5.8390141402738404E-5</v>
      </c>
    </row>
    <row r="11161" ht="14.25" customHeight="1">
      <c r="A11161" s="267">
        <v>43698.0</v>
      </c>
      <c r="B11161" s="57">
        <v>233.0</v>
      </c>
      <c r="C11161" s="57">
        <v>24.0</v>
      </c>
      <c r="D11161" s="268">
        <v>0.479166666666667</v>
      </c>
      <c r="E11161" s="269">
        <v>2.3488958713898845E-4</v>
      </c>
      <c r="F11161" s="269">
        <v>5.879075986862339E-5</v>
      </c>
    </row>
    <row r="11162" ht="14.25" customHeight="1">
      <c r="A11162" s="267">
        <v>43698.0</v>
      </c>
      <c r="B11162" s="57">
        <v>233.0</v>
      </c>
      <c r="C11162" s="57">
        <v>25.0</v>
      </c>
      <c r="D11162" s="268">
        <v>0.5</v>
      </c>
      <c r="E11162" s="269">
        <v>2.4244999992909105E-4</v>
      </c>
      <c r="F11162" s="269">
        <v>6.179539836276087E-5</v>
      </c>
    </row>
    <row r="11163" ht="14.25" customHeight="1">
      <c r="A11163" s="267">
        <v>43698.0</v>
      </c>
      <c r="B11163" s="57">
        <v>233.0</v>
      </c>
      <c r="C11163" s="57">
        <v>26.0</v>
      </c>
      <c r="D11163" s="268">
        <v>0.520833333333333</v>
      </c>
      <c r="E11163" s="269">
        <v>2.3013046881241269E-4</v>
      </c>
      <c r="F11163" s="269">
        <v>6.159508912981838E-5</v>
      </c>
    </row>
    <row r="11164" ht="14.25" customHeight="1">
      <c r="A11164" s="267">
        <v>43698.0</v>
      </c>
      <c r="B11164" s="57">
        <v>233.0</v>
      </c>
      <c r="C11164" s="57">
        <v>27.0</v>
      </c>
      <c r="D11164" s="268">
        <v>0.541666666666667</v>
      </c>
      <c r="E11164" s="269">
        <v>2.2834134582932328E-4</v>
      </c>
      <c r="F11164" s="269">
        <v>5.989246064980713E-5</v>
      </c>
    </row>
    <row r="11165" ht="14.25" customHeight="1">
      <c r="A11165" s="267">
        <v>43698.0</v>
      </c>
      <c r="B11165" s="57">
        <v>233.0</v>
      </c>
      <c r="C11165" s="57">
        <v>28.0</v>
      </c>
      <c r="D11165" s="268">
        <v>0.5625</v>
      </c>
      <c r="E11165" s="269">
        <v>2.2069700459818157E-4</v>
      </c>
      <c r="F11165" s="269">
        <v>5.5285348292129665E-5</v>
      </c>
    </row>
    <row r="11166" ht="14.25" customHeight="1">
      <c r="A11166" s="267">
        <v>43698.0</v>
      </c>
      <c r="B11166" s="57">
        <v>233.0</v>
      </c>
      <c r="C11166" s="57">
        <v>29.0</v>
      </c>
      <c r="D11166" s="268">
        <v>0.583333333333333</v>
      </c>
      <c r="E11166" s="269">
        <v>2.048095789302754E-4</v>
      </c>
      <c r="F11166" s="269">
        <v>5.498488444271591E-5</v>
      </c>
    </row>
    <row r="11167" ht="14.25" customHeight="1">
      <c r="A11167" s="267">
        <v>43698.0</v>
      </c>
      <c r="B11167" s="57">
        <v>233.0</v>
      </c>
      <c r="C11167" s="57">
        <v>30.0</v>
      </c>
      <c r="D11167" s="268">
        <v>0.604166666666667</v>
      </c>
      <c r="E11167" s="269">
        <v>1.87270103579736E-4</v>
      </c>
      <c r="F11167" s="269">
        <v>5.568596675801466E-5</v>
      </c>
    </row>
    <row r="11168" ht="14.25" customHeight="1">
      <c r="A11168" s="267">
        <v>43698.0</v>
      </c>
      <c r="B11168" s="57">
        <v>233.0</v>
      </c>
      <c r="C11168" s="57">
        <v>31.0</v>
      </c>
      <c r="D11168" s="268">
        <v>0.625</v>
      </c>
      <c r="E11168" s="269">
        <v>1.5908309685133811E-4</v>
      </c>
      <c r="F11168" s="269">
        <v>5.338241057917592E-5</v>
      </c>
    </row>
    <row r="11169" ht="14.25" customHeight="1">
      <c r="A11169" s="267">
        <v>43698.0</v>
      </c>
      <c r="B11169" s="57">
        <v>233.0</v>
      </c>
      <c r="C11169" s="57">
        <v>32.0</v>
      </c>
      <c r="D11169" s="268">
        <v>0.645833333333333</v>
      </c>
      <c r="E11169" s="269">
        <v>1.2350431288209458E-4</v>
      </c>
      <c r="F11169" s="269">
        <v>5.568596675801466E-5</v>
      </c>
    </row>
    <row r="11170" ht="14.25" customHeight="1">
      <c r="A11170" s="267">
        <v>43698.0</v>
      </c>
      <c r="B11170" s="57">
        <v>233.0</v>
      </c>
      <c r="C11170" s="57">
        <v>33.0</v>
      </c>
      <c r="D11170" s="268">
        <v>0.666666666666667</v>
      </c>
      <c r="E11170" s="269">
        <v>9.010321950454776E-5</v>
      </c>
      <c r="F11170" s="269">
        <v>5.8490296019209644E-5</v>
      </c>
    </row>
    <row r="11171" ht="14.25" customHeight="1">
      <c r="A11171" s="267">
        <v>43698.0</v>
      </c>
      <c r="B11171" s="57">
        <v>233.0</v>
      </c>
      <c r="C11171" s="57">
        <v>34.0</v>
      </c>
      <c r="D11171" s="268">
        <v>0.6875</v>
      </c>
      <c r="E11171" s="269">
        <v>7.161107695882785E-5</v>
      </c>
      <c r="F11171" s="269">
        <v>6.149493451334712E-5</v>
      </c>
    </row>
    <row r="11172" ht="14.25" customHeight="1">
      <c r="A11172" s="267">
        <v>43698.0</v>
      </c>
      <c r="B11172" s="57">
        <v>233.0</v>
      </c>
      <c r="C11172" s="57">
        <v>35.0</v>
      </c>
      <c r="D11172" s="268">
        <v>0.708333333333333</v>
      </c>
      <c r="E11172" s="269">
        <v>5.5403510462031E-5</v>
      </c>
      <c r="F11172" s="269">
        <v>6.55011191721971E-5</v>
      </c>
    </row>
    <row r="11173" ht="14.25" customHeight="1">
      <c r="A11173" s="267">
        <v>43698.0</v>
      </c>
      <c r="B11173" s="57">
        <v>233.0</v>
      </c>
      <c r="C11173" s="57">
        <v>36.0</v>
      </c>
      <c r="D11173" s="268">
        <v>0.729166666666667</v>
      </c>
      <c r="E11173" s="269">
        <v>3.705106223513427E-5</v>
      </c>
      <c r="F11173" s="269">
        <v>6.640251072043834E-5</v>
      </c>
    </row>
    <row r="11174" ht="14.25" customHeight="1">
      <c r="A11174" s="267">
        <v>43698.0</v>
      </c>
      <c r="B11174" s="57">
        <v>233.0</v>
      </c>
      <c r="C11174" s="57">
        <v>37.0</v>
      </c>
      <c r="D11174" s="268">
        <v>0.75</v>
      </c>
      <c r="E11174" s="269">
        <v>2.197230889470914E-5</v>
      </c>
      <c r="F11174" s="269">
        <v>6.630235610396709E-5</v>
      </c>
    </row>
    <row r="11175" ht="14.25" customHeight="1">
      <c r="A11175" s="267">
        <v>43698.0</v>
      </c>
      <c r="B11175" s="57">
        <v>233.0</v>
      </c>
      <c r="C11175" s="57">
        <v>38.0</v>
      </c>
      <c r="D11175" s="268">
        <v>0.770833333333333</v>
      </c>
      <c r="E11175" s="269">
        <v>1.0198234763638176E-5</v>
      </c>
      <c r="F11175" s="269">
        <v>6.800498458397833E-5</v>
      </c>
    </row>
    <row r="11176" ht="14.25" customHeight="1">
      <c r="A11176" s="267">
        <v>43698.0</v>
      </c>
      <c r="B11176" s="57">
        <v>233.0</v>
      </c>
      <c r="C11176" s="57">
        <v>39.0</v>
      </c>
      <c r="D11176" s="268">
        <v>0.791666666666667</v>
      </c>
      <c r="E11176" s="269">
        <v>2.730281236940024E-6</v>
      </c>
      <c r="F11176" s="269">
        <v>6.630235610396709E-5</v>
      </c>
    </row>
    <row r="11177" ht="14.25" customHeight="1">
      <c r="A11177" s="267">
        <v>43698.0</v>
      </c>
      <c r="B11177" s="57">
        <v>233.0</v>
      </c>
      <c r="C11177" s="57">
        <v>40.0</v>
      </c>
      <c r="D11177" s="268">
        <v>0.8125</v>
      </c>
      <c r="E11177" s="269">
        <v>1.5117131365923978E-7</v>
      </c>
      <c r="F11177" s="269">
        <v>6.540096455572584E-5</v>
      </c>
    </row>
    <row r="11178" ht="14.25" customHeight="1">
      <c r="A11178" s="267">
        <v>43698.0</v>
      </c>
      <c r="B11178" s="57">
        <v>233.0</v>
      </c>
      <c r="C11178" s="57">
        <v>41.0</v>
      </c>
      <c r="D11178" s="268">
        <v>0.833333333333333</v>
      </c>
      <c r="E11178" s="269">
        <v>0.0</v>
      </c>
      <c r="F11178" s="269">
        <v>6.710359303573709E-5</v>
      </c>
    </row>
    <row r="11179" ht="14.25" customHeight="1">
      <c r="A11179" s="267">
        <v>43698.0</v>
      </c>
      <c r="B11179" s="57">
        <v>233.0</v>
      </c>
      <c r="C11179" s="57">
        <v>42.0</v>
      </c>
      <c r="D11179" s="268">
        <v>0.854166666666667</v>
      </c>
      <c r="E11179" s="269">
        <v>0.0</v>
      </c>
      <c r="F11179" s="269">
        <v>6.630235610396709E-5</v>
      </c>
    </row>
    <row r="11180" ht="14.25" customHeight="1">
      <c r="A11180" s="267">
        <v>43698.0</v>
      </c>
      <c r="B11180" s="57">
        <v>233.0</v>
      </c>
      <c r="C11180" s="57">
        <v>43.0</v>
      </c>
      <c r="D11180" s="268">
        <v>0.875</v>
      </c>
      <c r="E11180" s="269">
        <v>0.0</v>
      </c>
      <c r="F11180" s="269">
        <v>6.770452073456459E-5</v>
      </c>
    </row>
    <row r="11181" ht="14.25" customHeight="1">
      <c r="A11181" s="267">
        <v>43698.0</v>
      </c>
      <c r="B11181" s="57">
        <v>233.0</v>
      </c>
      <c r="C11181" s="57">
        <v>44.0</v>
      </c>
      <c r="D11181" s="268">
        <v>0.895833333333333</v>
      </c>
      <c r="E11181" s="269">
        <v>0.0</v>
      </c>
      <c r="F11181" s="269">
        <v>6.600189225455336E-5</v>
      </c>
    </row>
    <row r="11182" ht="14.25" customHeight="1">
      <c r="A11182" s="267">
        <v>43698.0</v>
      </c>
      <c r="B11182" s="57">
        <v>233.0</v>
      </c>
      <c r="C11182" s="57">
        <v>45.0</v>
      </c>
      <c r="D11182" s="268">
        <v>0.916666666666667</v>
      </c>
      <c r="E11182" s="269">
        <v>0.0</v>
      </c>
      <c r="F11182" s="269">
        <v>6.049338834863463E-5</v>
      </c>
    </row>
    <row r="11183" ht="14.25" customHeight="1">
      <c r="A11183" s="267">
        <v>43698.0</v>
      </c>
      <c r="B11183" s="57">
        <v>233.0</v>
      </c>
      <c r="C11183" s="57">
        <v>46.0</v>
      </c>
      <c r="D11183" s="268">
        <v>0.9375</v>
      </c>
      <c r="E11183" s="269">
        <v>0.0</v>
      </c>
      <c r="F11183" s="269">
        <v>5.418364751094592E-5</v>
      </c>
    </row>
    <row r="11184" ht="14.25" customHeight="1">
      <c r="A11184" s="267">
        <v>43698.0</v>
      </c>
      <c r="B11184" s="57">
        <v>233.0</v>
      </c>
      <c r="C11184" s="57">
        <v>47.0</v>
      </c>
      <c r="D11184" s="268">
        <v>0.958333333333333</v>
      </c>
      <c r="E11184" s="269">
        <v>0.0</v>
      </c>
      <c r="F11184" s="269">
        <v>4.8274525139142206E-5</v>
      </c>
    </row>
    <row r="11185" ht="14.25" customHeight="1">
      <c r="A11185" s="267">
        <v>43698.0</v>
      </c>
      <c r="B11185" s="57">
        <v>233.0</v>
      </c>
      <c r="C11185" s="57">
        <v>48.0</v>
      </c>
      <c r="D11185" s="268">
        <v>0.979166666666667</v>
      </c>
      <c r="E11185" s="269">
        <v>0.0</v>
      </c>
      <c r="F11185" s="269">
        <v>4.3366948932050984E-5</v>
      </c>
    </row>
    <row r="11186" ht="14.25" customHeight="1">
      <c r="A11186" s="267">
        <v>43699.0</v>
      </c>
      <c r="B11186" s="57">
        <v>234.0</v>
      </c>
      <c r="C11186" s="57">
        <v>1.0</v>
      </c>
      <c r="D11186" s="268">
        <v>0.0</v>
      </c>
      <c r="E11186" s="269">
        <v>0.0</v>
      </c>
      <c r="F11186" s="269">
        <v>3.785844502613227E-5</v>
      </c>
    </row>
    <row r="11187" ht="14.25" customHeight="1">
      <c r="A11187" s="267">
        <v>43699.0</v>
      </c>
      <c r="B11187" s="57">
        <v>234.0</v>
      </c>
      <c r="C11187" s="57">
        <v>2.0</v>
      </c>
      <c r="D11187" s="268">
        <v>0.020833333333333332</v>
      </c>
      <c r="E11187" s="269">
        <v>0.0</v>
      </c>
      <c r="F11187" s="269">
        <v>3.415272421669604E-5</v>
      </c>
    </row>
    <row r="11188" ht="14.25" customHeight="1">
      <c r="A11188" s="267">
        <v>43699.0</v>
      </c>
      <c r="B11188" s="57">
        <v>234.0</v>
      </c>
      <c r="C11188" s="57">
        <v>3.0</v>
      </c>
      <c r="D11188" s="268">
        <v>0.0416666666666667</v>
      </c>
      <c r="E11188" s="269">
        <v>0.0</v>
      </c>
      <c r="F11188" s="269">
        <v>3.1047931106087315E-5</v>
      </c>
    </row>
    <row r="11189" ht="14.25" customHeight="1">
      <c r="A11189" s="267">
        <v>43699.0</v>
      </c>
      <c r="B11189" s="57">
        <v>234.0</v>
      </c>
      <c r="C11189" s="57">
        <v>4.0</v>
      </c>
      <c r="D11189" s="268">
        <v>0.0625</v>
      </c>
      <c r="E11189" s="269">
        <v>0.0</v>
      </c>
      <c r="F11189" s="269">
        <v>2.894468416019107E-5</v>
      </c>
    </row>
    <row r="11190" ht="14.25" customHeight="1">
      <c r="A11190" s="267">
        <v>43699.0</v>
      </c>
      <c r="B11190" s="57">
        <v>234.0</v>
      </c>
      <c r="C11190" s="57">
        <v>5.0</v>
      </c>
      <c r="D11190" s="268">
        <v>0.0833333333333333</v>
      </c>
      <c r="E11190" s="269">
        <v>0.0</v>
      </c>
      <c r="F11190" s="269">
        <v>2.7342210296651082E-5</v>
      </c>
    </row>
    <row r="11191" ht="14.25" customHeight="1">
      <c r="A11191" s="267">
        <v>43699.0</v>
      </c>
      <c r="B11191" s="57">
        <v>234.0</v>
      </c>
      <c r="C11191" s="57">
        <v>6.0</v>
      </c>
      <c r="D11191" s="268">
        <v>0.104166666666667</v>
      </c>
      <c r="E11191" s="269">
        <v>0.0</v>
      </c>
      <c r="F11191" s="269">
        <v>2.6941591830766084E-5</v>
      </c>
    </row>
    <row r="11192" ht="14.25" customHeight="1">
      <c r="A11192" s="267">
        <v>43699.0</v>
      </c>
      <c r="B11192" s="57">
        <v>234.0</v>
      </c>
      <c r="C11192" s="57">
        <v>7.0</v>
      </c>
      <c r="D11192" s="268">
        <v>0.125</v>
      </c>
      <c r="E11192" s="269">
        <v>0.0</v>
      </c>
      <c r="F11192" s="269">
        <v>2.654097336488109E-5</v>
      </c>
    </row>
    <row r="11193" ht="14.25" customHeight="1">
      <c r="A11193" s="267">
        <v>43699.0</v>
      </c>
      <c r="B11193" s="57">
        <v>234.0</v>
      </c>
      <c r="C11193" s="57">
        <v>8.0</v>
      </c>
      <c r="D11193" s="268">
        <v>0.145833333333333</v>
      </c>
      <c r="E11193" s="269">
        <v>0.0</v>
      </c>
      <c r="F11193" s="269">
        <v>2.614035489899609E-5</v>
      </c>
    </row>
    <row r="11194" ht="14.25" customHeight="1">
      <c r="A11194" s="267">
        <v>43699.0</v>
      </c>
      <c r="B11194" s="57">
        <v>234.0</v>
      </c>
      <c r="C11194" s="57">
        <v>9.0</v>
      </c>
      <c r="D11194" s="268">
        <v>0.166666666666667</v>
      </c>
      <c r="E11194" s="269">
        <v>0.0</v>
      </c>
      <c r="F11194" s="269">
        <v>2.594004566605359E-5</v>
      </c>
    </row>
    <row r="11195" ht="14.25" customHeight="1">
      <c r="A11195" s="267">
        <v>43699.0</v>
      </c>
      <c r="B11195" s="57">
        <v>234.0</v>
      </c>
      <c r="C11195" s="57">
        <v>10.0</v>
      </c>
      <c r="D11195" s="268">
        <v>0.1875</v>
      </c>
      <c r="E11195" s="269">
        <v>0.0</v>
      </c>
      <c r="F11195" s="269">
        <v>2.644081874840984E-5</v>
      </c>
    </row>
    <row r="11196" ht="14.25" customHeight="1">
      <c r="A11196" s="267">
        <v>43699.0</v>
      </c>
      <c r="B11196" s="57">
        <v>234.0</v>
      </c>
      <c r="C11196" s="57">
        <v>11.0</v>
      </c>
      <c r="D11196" s="268">
        <v>0.208333333333333</v>
      </c>
      <c r="E11196" s="269">
        <v>1.3046519646653558E-6</v>
      </c>
      <c r="F11196" s="269">
        <v>2.744236491312233E-5</v>
      </c>
    </row>
    <row r="11197" ht="14.25" customHeight="1">
      <c r="A11197" s="267">
        <v>43699.0</v>
      </c>
      <c r="B11197" s="57">
        <v>234.0</v>
      </c>
      <c r="C11197" s="57">
        <v>12.0</v>
      </c>
      <c r="D11197" s="268">
        <v>0.229166666666667</v>
      </c>
      <c r="E11197" s="269">
        <v>5.9836993175215164E-6</v>
      </c>
      <c r="F11197" s="269">
        <v>2.8544065694306077E-5</v>
      </c>
    </row>
    <row r="11198" ht="14.25" customHeight="1">
      <c r="A11198" s="267">
        <v>43699.0</v>
      </c>
      <c r="B11198" s="57">
        <v>234.0</v>
      </c>
      <c r="C11198" s="57">
        <v>13.0</v>
      </c>
      <c r="D11198" s="268">
        <v>0.25</v>
      </c>
      <c r="E11198" s="269">
        <v>1.825980395185151E-5</v>
      </c>
      <c r="F11198" s="269">
        <v>3.2049477270799804E-5</v>
      </c>
    </row>
    <row r="11199" ht="14.25" customHeight="1">
      <c r="A11199" s="267">
        <v>43699.0</v>
      </c>
      <c r="B11199" s="57">
        <v>234.0</v>
      </c>
      <c r="C11199" s="57">
        <v>14.0</v>
      </c>
      <c r="D11199" s="268">
        <v>0.270833333333333</v>
      </c>
      <c r="E11199" s="269">
        <v>3.458296884720303E-5</v>
      </c>
      <c r="F11199" s="269">
        <v>3.655643501200603E-5</v>
      </c>
    </row>
    <row r="11200" ht="14.25" customHeight="1">
      <c r="A11200" s="267">
        <v>43699.0</v>
      </c>
      <c r="B11200" s="57">
        <v>234.0</v>
      </c>
      <c r="C11200" s="57">
        <v>15.0</v>
      </c>
      <c r="D11200" s="268">
        <v>0.291666666666667</v>
      </c>
      <c r="E11200" s="269">
        <v>5.5539981240183424E-5</v>
      </c>
      <c r="F11200" s="269">
        <v>4.086308352026975E-5</v>
      </c>
    </row>
    <row r="11201" ht="14.25" customHeight="1">
      <c r="A11201" s="267">
        <v>43699.0</v>
      </c>
      <c r="B11201" s="57">
        <v>234.0</v>
      </c>
      <c r="C11201" s="57">
        <v>16.0</v>
      </c>
      <c r="D11201" s="268">
        <v>0.3125</v>
      </c>
      <c r="E11201" s="269">
        <v>7.877280192731642E-5</v>
      </c>
      <c r="F11201" s="269">
        <v>4.6471742042659716E-5</v>
      </c>
    </row>
    <row r="11202" ht="14.25" customHeight="1">
      <c r="A11202" s="267">
        <v>43699.0</v>
      </c>
      <c r="B11202" s="57">
        <v>234.0</v>
      </c>
      <c r="C11202" s="57">
        <v>17.0</v>
      </c>
      <c r="D11202" s="268">
        <v>0.333333333333333</v>
      </c>
      <c r="E11202" s="269">
        <v>1.0851773200391133E-4</v>
      </c>
      <c r="F11202" s="269">
        <v>4.987699900268219E-5</v>
      </c>
    </row>
    <row r="11203" ht="14.25" customHeight="1">
      <c r="A11203" s="267">
        <v>43699.0</v>
      </c>
      <c r="B11203" s="57">
        <v>234.0</v>
      </c>
      <c r="C11203" s="57">
        <v>18.0</v>
      </c>
      <c r="D11203" s="268">
        <v>0.354166666666667</v>
      </c>
      <c r="E11203" s="269">
        <v>1.3455188167117322E-4</v>
      </c>
      <c r="F11203" s="269">
        <v>5.518519367565842E-5</v>
      </c>
    </row>
    <row r="11204" ht="14.25" customHeight="1">
      <c r="A11204" s="267">
        <v>43699.0</v>
      </c>
      <c r="B11204" s="57">
        <v>234.0</v>
      </c>
      <c r="C11204" s="57">
        <v>19.0</v>
      </c>
      <c r="D11204" s="268">
        <v>0.375</v>
      </c>
      <c r="E11204" s="269">
        <v>1.5966100037878602E-4</v>
      </c>
      <c r="F11204" s="269">
        <v>5.6487203689784654E-5</v>
      </c>
    </row>
    <row r="11205" ht="14.25" customHeight="1">
      <c r="A11205" s="267">
        <v>43699.0</v>
      </c>
      <c r="B11205" s="57">
        <v>234.0</v>
      </c>
      <c r="C11205" s="57">
        <v>20.0</v>
      </c>
      <c r="D11205" s="268">
        <v>0.395833333333333</v>
      </c>
      <c r="E11205" s="269">
        <v>1.8156441979136787E-4</v>
      </c>
      <c r="F11205" s="269">
        <v>5.71882860050834E-5</v>
      </c>
    </row>
    <row r="11206" ht="14.25" customHeight="1">
      <c r="A11206" s="267">
        <v>43699.0</v>
      </c>
      <c r="B11206" s="57">
        <v>234.0</v>
      </c>
      <c r="C11206" s="57">
        <v>21.0</v>
      </c>
      <c r="D11206" s="268">
        <v>0.416666666666667</v>
      </c>
      <c r="E11206" s="269">
        <v>2.2647438194966813E-4</v>
      </c>
      <c r="F11206" s="269">
        <v>5.7088131388612155E-5</v>
      </c>
    </row>
    <row r="11207" ht="14.25" customHeight="1">
      <c r="A11207" s="267">
        <v>43699.0</v>
      </c>
      <c r="B11207" s="57">
        <v>234.0</v>
      </c>
      <c r="C11207" s="57">
        <v>22.0</v>
      </c>
      <c r="D11207" s="268">
        <v>0.4375</v>
      </c>
      <c r="E11207" s="269">
        <v>2.1949969019695027E-4</v>
      </c>
      <c r="F11207" s="269">
        <v>5.488472982624466E-5</v>
      </c>
    </row>
    <row r="11208" ht="14.25" customHeight="1">
      <c r="A11208" s="267">
        <v>43699.0</v>
      </c>
      <c r="B11208" s="57">
        <v>234.0</v>
      </c>
      <c r="C11208" s="57">
        <v>23.0</v>
      </c>
      <c r="D11208" s="268">
        <v>0.458333333333333</v>
      </c>
      <c r="E11208" s="269">
        <v>2.2373868796305788E-4</v>
      </c>
      <c r="F11208" s="269">
        <v>5.4684420593302164E-5</v>
      </c>
    </row>
    <row r="11209" ht="14.25" customHeight="1">
      <c r="A11209" s="267">
        <v>43699.0</v>
      </c>
      <c r="B11209" s="57">
        <v>234.0</v>
      </c>
      <c r="C11209" s="57">
        <v>24.0</v>
      </c>
      <c r="D11209" s="268">
        <v>0.479166666666667</v>
      </c>
      <c r="E11209" s="269">
        <v>2.3690668102798766E-4</v>
      </c>
      <c r="F11209" s="269">
        <v>5.388318366153217E-5</v>
      </c>
    </row>
    <row r="11210" ht="14.25" customHeight="1">
      <c r="A11210" s="267">
        <v>43699.0</v>
      </c>
      <c r="B11210" s="57">
        <v>234.0</v>
      </c>
      <c r="C11210" s="57">
        <v>25.0</v>
      </c>
      <c r="D11210" s="268">
        <v>0.5</v>
      </c>
      <c r="E11210" s="269">
        <v>2.2897056992110103E-4</v>
      </c>
      <c r="F11210" s="269">
        <v>5.598643060742841E-5</v>
      </c>
    </row>
    <row r="11211" ht="14.25" customHeight="1">
      <c r="A11211" s="267">
        <v>43699.0</v>
      </c>
      <c r="B11211" s="57">
        <v>234.0</v>
      </c>
      <c r="C11211" s="57">
        <v>26.0</v>
      </c>
      <c r="D11211" s="268">
        <v>0.520833333333333</v>
      </c>
      <c r="E11211" s="269">
        <v>2.2338492490005715E-4</v>
      </c>
      <c r="F11211" s="269">
        <v>5.6186739840370906E-5</v>
      </c>
    </row>
    <row r="11212" ht="14.25" customHeight="1">
      <c r="A11212" s="267">
        <v>43699.0</v>
      </c>
      <c r="B11212" s="57">
        <v>234.0</v>
      </c>
      <c r="C11212" s="57">
        <v>27.0</v>
      </c>
      <c r="D11212" s="268">
        <v>0.541666666666667</v>
      </c>
      <c r="E11212" s="269">
        <v>2.2995019701630494E-4</v>
      </c>
      <c r="F11212" s="269">
        <v>5.518519367565842E-5</v>
      </c>
    </row>
    <row r="11213" ht="14.25" customHeight="1">
      <c r="A11213" s="267">
        <v>43699.0</v>
      </c>
      <c r="B11213" s="57">
        <v>234.0</v>
      </c>
      <c r="C11213" s="57">
        <v>28.0</v>
      </c>
      <c r="D11213" s="268">
        <v>0.5625</v>
      </c>
      <c r="E11213" s="269">
        <v>2.2555853533583902E-4</v>
      </c>
      <c r="F11213" s="269">
        <v>5.318210134623342E-5</v>
      </c>
    </row>
    <row r="11214" ht="14.25" customHeight="1">
      <c r="A11214" s="267">
        <v>43699.0</v>
      </c>
      <c r="B11214" s="57">
        <v>234.0</v>
      </c>
      <c r="C11214" s="57">
        <v>29.0</v>
      </c>
      <c r="D11214" s="268">
        <v>0.583333333333333</v>
      </c>
      <c r="E11214" s="269">
        <v>2.0551133936491767E-4</v>
      </c>
      <c r="F11214" s="269">
        <v>5.127916363327967E-5</v>
      </c>
    </row>
    <row r="11215" ht="14.25" customHeight="1">
      <c r="A11215" s="267">
        <v>43699.0</v>
      </c>
      <c r="B11215" s="57">
        <v>234.0</v>
      </c>
      <c r="C11215" s="57">
        <v>30.0</v>
      </c>
      <c r="D11215" s="268">
        <v>0.604166666666667</v>
      </c>
      <c r="E11215" s="269">
        <v>1.930341400153281E-4</v>
      </c>
      <c r="F11215" s="269">
        <v>5.08785451673947E-5</v>
      </c>
    </row>
    <row r="11216" ht="14.25" customHeight="1">
      <c r="A11216" s="267">
        <v>43699.0</v>
      </c>
      <c r="B11216" s="57">
        <v>234.0</v>
      </c>
      <c r="C11216" s="57">
        <v>31.0</v>
      </c>
      <c r="D11216" s="268">
        <v>0.625</v>
      </c>
      <c r="E11216" s="269">
        <v>1.5010649185170067E-4</v>
      </c>
      <c r="F11216" s="269">
        <v>5.238086441446342E-5</v>
      </c>
    </row>
    <row r="11217" ht="14.25" customHeight="1">
      <c r="A11217" s="267">
        <v>43699.0</v>
      </c>
      <c r="B11217" s="57">
        <v>234.0</v>
      </c>
      <c r="C11217" s="57">
        <v>32.0</v>
      </c>
      <c r="D11217" s="268">
        <v>0.645833333333333</v>
      </c>
      <c r="E11217" s="269">
        <v>1.0541721452646618E-4</v>
      </c>
      <c r="F11217" s="269">
        <v>5.278148288034843E-5</v>
      </c>
    </row>
    <row r="11218" ht="14.25" customHeight="1">
      <c r="A11218" s="267">
        <v>43699.0</v>
      </c>
      <c r="B11218" s="57">
        <v>234.0</v>
      </c>
      <c r="C11218" s="57">
        <v>33.0</v>
      </c>
      <c r="D11218" s="268">
        <v>0.666666666666667</v>
      </c>
      <c r="E11218" s="269">
        <v>8.524109875895896E-5</v>
      </c>
      <c r="F11218" s="269">
        <v>5.5085039059187164E-5</v>
      </c>
    </row>
    <row r="11219" ht="14.25" customHeight="1">
      <c r="A11219" s="267">
        <v>43699.0</v>
      </c>
      <c r="B11219" s="57">
        <v>234.0</v>
      </c>
      <c r="C11219" s="57">
        <v>34.0</v>
      </c>
      <c r="D11219" s="268">
        <v>0.6875</v>
      </c>
      <c r="E11219" s="269">
        <v>6.353528712890056E-5</v>
      </c>
      <c r="F11219" s="269">
        <v>5.879075986862339E-5</v>
      </c>
    </row>
    <row r="11220" ht="14.25" customHeight="1">
      <c r="A11220" s="267">
        <v>43699.0</v>
      </c>
      <c r="B11220" s="57">
        <v>234.0</v>
      </c>
      <c r="C11220" s="57">
        <v>35.0</v>
      </c>
      <c r="D11220" s="268">
        <v>0.708333333333333</v>
      </c>
      <c r="E11220" s="269">
        <v>4.138393134717203E-5</v>
      </c>
      <c r="F11220" s="269">
        <v>6.61020468710246E-5</v>
      </c>
    </row>
    <row r="11221" ht="14.25" customHeight="1">
      <c r="A11221" s="267">
        <v>43699.0</v>
      </c>
      <c r="B11221" s="57">
        <v>234.0</v>
      </c>
      <c r="C11221" s="57">
        <v>36.0</v>
      </c>
      <c r="D11221" s="268">
        <v>0.729166666666667</v>
      </c>
      <c r="E11221" s="269">
        <v>2.6886244098603353E-5</v>
      </c>
      <c r="F11221" s="269">
        <v>6.770452073456459E-5</v>
      </c>
    </row>
    <row r="11222" ht="14.25" customHeight="1">
      <c r="A11222" s="267">
        <v>43699.0</v>
      </c>
      <c r="B11222" s="57">
        <v>234.0</v>
      </c>
      <c r="C11222" s="57">
        <v>37.0</v>
      </c>
      <c r="D11222" s="268">
        <v>0.75</v>
      </c>
      <c r="E11222" s="269">
        <v>1.73086601165756E-5</v>
      </c>
      <c r="F11222" s="269">
        <v>7.000807691340332E-5</v>
      </c>
    </row>
    <row r="11223" ht="14.25" customHeight="1">
      <c r="A11223" s="267">
        <v>43699.0</v>
      </c>
      <c r="B11223" s="57">
        <v>234.0</v>
      </c>
      <c r="C11223" s="57">
        <v>38.0</v>
      </c>
      <c r="D11223" s="268">
        <v>0.770833333333333</v>
      </c>
      <c r="E11223" s="269">
        <v>7.012531447422711E-6</v>
      </c>
      <c r="F11223" s="269">
        <v>7.20111692428283E-5</v>
      </c>
    </row>
    <row r="11224" ht="14.25" customHeight="1">
      <c r="A11224" s="267">
        <v>43699.0</v>
      </c>
      <c r="B11224" s="57">
        <v>234.0</v>
      </c>
      <c r="C11224" s="57">
        <v>39.0</v>
      </c>
      <c r="D11224" s="268">
        <v>0.791666666666667</v>
      </c>
      <c r="E11224" s="269">
        <v>1.5379078823653134E-6</v>
      </c>
      <c r="F11224" s="269">
        <v>7.131008692752957E-5</v>
      </c>
    </row>
    <row r="11225" ht="14.25" customHeight="1">
      <c r="A11225" s="267">
        <v>43699.0</v>
      </c>
      <c r="B11225" s="57">
        <v>234.0</v>
      </c>
      <c r="C11225" s="57">
        <v>40.0</v>
      </c>
      <c r="D11225" s="268">
        <v>0.8125</v>
      </c>
      <c r="E11225" s="269">
        <v>8.81627155516774E-8</v>
      </c>
      <c r="F11225" s="269">
        <v>6.870606689927708E-5</v>
      </c>
    </row>
    <row r="11226" ht="14.25" customHeight="1">
      <c r="A11226" s="267">
        <v>43699.0</v>
      </c>
      <c r="B11226" s="57">
        <v>234.0</v>
      </c>
      <c r="C11226" s="57">
        <v>41.0</v>
      </c>
      <c r="D11226" s="268">
        <v>0.833333333333333</v>
      </c>
      <c r="E11226" s="269">
        <v>0.0</v>
      </c>
      <c r="F11226" s="269">
        <v>6.980776768046082E-5</v>
      </c>
    </row>
    <row r="11227" ht="14.25" customHeight="1">
      <c r="A11227" s="267">
        <v>43699.0</v>
      </c>
      <c r="B11227" s="57">
        <v>234.0</v>
      </c>
      <c r="C11227" s="57">
        <v>42.0</v>
      </c>
      <c r="D11227" s="268">
        <v>0.854166666666667</v>
      </c>
      <c r="E11227" s="269">
        <v>0.0</v>
      </c>
      <c r="F11227" s="269">
        <v>6.990792229693207E-5</v>
      </c>
    </row>
    <row r="11228" ht="14.25" customHeight="1">
      <c r="A11228" s="267">
        <v>43699.0</v>
      </c>
      <c r="B11228" s="57">
        <v>234.0</v>
      </c>
      <c r="C11228" s="57">
        <v>43.0</v>
      </c>
      <c r="D11228" s="268">
        <v>0.875</v>
      </c>
      <c r="E11228" s="269">
        <v>0.0</v>
      </c>
      <c r="F11228" s="269">
        <v>7.100962307811582E-5</v>
      </c>
    </row>
    <row r="11229" ht="14.25" customHeight="1">
      <c r="A11229" s="267">
        <v>43699.0</v>
      </c>
      <c r="B11229" s="57">
        <v>234.0</v>
      </c>
      <c r="C11229" s="57">
        <v>44.0</v>
      </c>
      <c r="D11229" s="268">
        <v>0.895833333333333</v>
      </c>
      <c r="E11229" s="269">
        <v>0.0</v>
      </c>
      <c r="F11229" s="269">
        <v>6.680312918632335E-5</v>
      </c>
    </row>
    <row r="11230" ht="14.25" customHeight="1">
      <c r="A11230" s="267">
        <v>43699.0</v>
      </c>
      <c r="B11230" s="57">
        <v>234.0</v>
      </c>
      <c r="C11230" s="57">
        <v>45.0</v>
      </c>
      <c r="D11230" s="268">
        <v>0.916666666666667</v>
      </c>
      <c r="E11230" s="269">
        <v>0.0</v>
      </c>
      <c r="F11230" s="269">
        <v>6.28970991439446E-5</v>
      </c>
    </row>
    <row r="11231" ht="14.25" customHeight="1">
      <c r="A11231" s="267">
        <v>43699.0</v>
      </c>
      <c r="B11231" s="57">
        <v>234.0</v>
      </c>
      <c r="C11231" s="57">
        <v>46.0</v>
      </c>
      <c r="D11231" s="268">
        <v>0.9375</v>
      </c>
      <c r="E11231" s="269">
        <v>0.0</v>
      </c>
      <c r="F11231" s="269">
        <v>5.608658522389965E-5</v>
      </c>
    </row>
    <row r="11232" ht="14.25" customHeight="1">
      <c r="A11232" s="267">
        <v>43699.0</v>
      </c>
      <c r="B11232" s="57">
        <v>234.0</v>
      </c>
      <c r="C11232" s="57">
        <v>47.0</v>
      </c>
      <c r="D11232" s="268">
        <v>0.958333333333333</v>
      </c>
      <c r="E11232" s="269">
        <v>0.0</v>
      </c>
      <c r="F11232" s="269">
        <v>4.8474834372084706E-5</v>
      </c>
    </row>
    <row r="11233" ht="14.25" customHeight="1">
      <c r="A11233" s="267">
        <v>43699.0</v>
      </c>
      <c r="B11233" s="57">
        <v>234.0</v>
      </c>
      <c r="C11233" s="57">
        <v>48.0</v>
      </c>
      <c r="D11233" s="268">
        <v>0.979166666666667</v>
      </c>
      <c r="E11233" s="269">
        <v>0.0</v>
      </c>
      <c r="F11233" s="269">
        <v>4.236540276733849E-5</v>
      </c>
    </row>
    <row r="11234" ht="14.25" customHeight="1">
      <c r="A11234" s="267">
        <v>43700.0</v>
      </c>
      <c r="B11234" s="57">
        <v>235.0</v>
      </c>
      <c r="C11234" s="57">
        <v>1.0</v>
      </c>
      <c r="D11234" s="268">
        <v>0.0</v>
      </c>
      <c r="E11234" s="269">
        <v>0.0</v>
      </c>
      <c r="F11234" s="269">
        <v>3.735767194377602E-5</v>
      </c>
    </row>
    <row r="11235" ht="14.25" customHeight="1">
      <c r="A11235" s="267">
        <v>43700.0</v>
      </c>
      <c r="B11235" s="57">
        <v>235.0</v>
      </c>
      <c r="C11235" s="57">
        <v>2.0</v>
      </c>
      <c r="D11235" s="268">
        <v>0.020833333333333332</v>
      </c>
      <c r="E11235" s="269">
        <v>0.0</v>
      </c>
      <c r="F11235" s="269">
        <v>3.405256960022479E-5</v>
      </c>
    </row>
    <row r="11236" ht="14.25" customHeight="1">
      <c r="A11236" s="267">
        <v>43700.0</v>
      </c>
      <c r="B11236" s="57">
        <v>235.0</v>
      </c>
      <c r="C11236" s="57">
        <v>3.0</v>
      </c>
      <c r="D11236" s="268">
        <v>0.0416666666666667</v>
      </c>
      <c r="E11236" s="269">
        <v>0.0</v>
      </c>
      <c r="F11236" s="269">
        <v>3.0346848790788564E-5</v>
      </c>
    </row>
    <row r="11237" ht="14.25" customHeight="1">
      <c r="A11237" s="267">
        <v>43700.0</v>
      </c>
      <c r="B11237" s="57">
        <v>235.0</v>
      </c>
      <c r="C11237" s="57">
        <v>4.0</v>
      </c>
      <c r="D11237" s="268">
        <v>0.0625</v>
      </c>
      <c r="E11237" s="269">
        <v>0.0</v>
      </c>
      <c r="F11237" s="269">
        <v>2.8143447228421073E-5</v>
      </c>
    </row>
    <row r="11238" ht="14.25" customHeight="1">
      <c r="A11238" s="267">
        <v>43700.0</v>
      </c>
      <c r="B11238" s="57">
        <v>235.0</v>
      </c>
      <c r="C11238" s="57">
        <v>5.0</v>
      </c>
      <c r="D11238" s="268">
        <v>0.0833333333333333</v>
      </c>
      <c r="E11238" s="269">
        <v>0.0</v>
      </c>
      <c r="F11238" s="269">
        <v>2.7542519529593582E-5</v>
      </c>
    </row>
    <row r="11239" ht="14.25" customHeight="1">
      <c r="A11239" s="267">
        <v>43700.0</v>
      </c>
      <c r="B11239" s="57">
        <v>235.0</v>
      </c>
      <c r="C11239" s="57">
        <v>6.0</v>
      </c>
      <c r="D11239" s="268">
        <v>0.104166666666667</v>
      </c>
      <c r="E11239" s="269">
        <v>0.0</v>
      </c>
      <c r="F11239" s="269">
        <v>2.654097336488109E-5</v>
      </c>
    </row>
    <row r="11240" ht="14.25" customHeight="1">
      <c r="A11240" s="267">
        <v>43700.0</v>
      </c>
      <c r="B11240" s="57">
        <v>235.0</v>
      </c>
      <c r="C11240" s="57">
        <v>7.0</v>
      </c>
      <c r="D11240" s="268">
        <v>0.125</v>
      </c>
      <c r="E11240" s="269">
        <v>0.0</v>
      </c>
      <c r="F11240" s="269">
        <v>2.594004566605359E-5</v>
      </c>
    </row>
    <row r="11241" ht="14.25" customHeight="1">
      <c r="A11241" s="267">
        <v>43700.0</v>
      </c>
      <c r="B11241" s="57">
        <v>235.0</v>
      </c>
      <c r="C11241" s="57">
        <v>8.0</v>
      </c>
      <c r="D11241" s="268">
        <v>0.145833333333333</v>
      </c>
      <c r="E11241" s="269">
        <v>0.0</v>
      </c>
      <c r="F11241" s="269">
        <v>2.5739736433111092E-5</v>
      </c>
    </row>
    <row r="11242" ht="14.25" customHeight="1">
      <c r="A11242" s="267">
        <v>43700.0</v>
      </c>
      <c r="B11242" s="57">
        <v>235.0</v>
      </c>
      <c r="C11242" s="57">
        <v>9.0</v>
      </c>
      <c r="D11242" s="268">
        <v>0.166666666666667</v>
      </c>
      <c r="E11242" s="269">
        <v>0.0</v>
      </c>
      <c r="F11242" s="269">
        <v>2.543927258369735E-5</v>
      </c>
    </row>
    <row r="11243" ht="14.25" customHeight="1">
      <c r="A11243" s="267">
        <v>43700.0</v>
      </c>
      <c r="B11243" s="57">
        <v>235.0</v>
      </c>
      <c r="C11243" s="57">
        <v>10.0</v>
      </c>
      <c r="D11243" s="268">
        <v>0.1875</v>
      </c>
      <c r="E11243" s="269">
        <v>2.6576243724664654E-7</v>
      </c>
      <c r="F11243" s="269">
        <v>2.594004566605359E-5</v>
      </c>
    </row>
    <row r="11244" ht="14.25" customHeight="1">
      <c r="A11244" s="267">
        <v>43700.0</v>
      </c>
      <c r="B11244" s="57">
        <v>235.0</v>
      </c>
      <c r="C11244" s="57">
        <v>11.0</v>
      </c>
      <c r="D11244" s="268">
        <v>0.208333333333333</v>
      </c>
      <c r="E11244" s="269">
        <v>3.8656354508603137E-7</v>
      </c>
      <c r="F11244" s="269">
        <v>2.704174644723733E-5</v>
      </c>
    </row>
    <row r="11245" ht="14.25" customHeight="1">
      <c r="A11245" s="267">
        <v>43700.0</v>
      </c>
      <c r="B11245" s="57">
        <v>235.0</v>
      </c>
      <c r="C11245" s="57">
        <v>12.0</v>
      </c>
      <c r="D11245" s="268">
        <v>0.229166666666667</v>
      </c>
      <c r="E11245" s="269">
        <v>4.730312184130441E-6</v>
      </c>
      <c r="F11245" s="269">
        <v>2.8443911077834827E-5</v>
      </c>
    </row>
    <row r="11246" ht="14.25" customHeight="1">
      <c r="A11246" s="267">
        <v>43700.0</v>
      </c>
      <c r="B11246" s="57">
        <v>235.0</v>
      </c>
      <c r="C11246" s="57">
        <v>13.0</v>
      </c>
      <c r="D11246" s="268">
        <v>0.25</v>
      </c>
      <c r="E11246" s="269">
        <v>1.5614679633703072E-5</v>
      </c>
      <c r="F11246" s="269">
        <v>3.0847621873144815E-5</v>
      </c>
    </row>
    <row r="11247" ht="14.25" customHeight="1">
      <c r="A11247" s="267">
        <v>43700.0</v>
      </c>
      <c r="B11247" s="57">
        <v>235.0</v>
      </c>
      <c r="C11247" s="57">
        <v>14.0</v>
      </c>
      <c r="D11247" s="268">
        <v>0.270833333333333</v>
      </c>
      <c r="E11247" s="269">
        <v>3.10999066817548E-5</v>
      </c>
      <c r="F11247" s="269">
        <v>3.545473423082228E-5</v>
      </c>
    </row>
    <row r="11248" ht="14.25" customHeight="1">
      <c r="A11248" s="267">
        <v>43700.0</v>
      </c>
      <c r="B11248" s="57">
        <v>235.0</v>
      </c>
      <c r="C11248" s="57">
        <v>15.0</v>
      </c>
      <c r="D11248" s="268">
        <v>0.291666666666667</v>
      </c>
      <c r="E11248" s="269">
        <v>4.700236674135254E-5</v>
      </c>
      <c r="F11248" s="269">
        <v>4.0162001204971005E-5</v>
      </c>
    </row>
    <row r="11249" ht="14.25" customHeight="1">
      <c r="A11249" s="267">
        <v>43700.0</v>
      </c>
      <c r="B11249" s="57">
        <v>235.0</v>
      </c>
      <c r="C11249" s="57">
        <v>16.0</v>
      </c>
      <c r="D11249" s="268">
        <v>0.3125</v>
      </c>
      <c r="E11249" s="269">
        <v>6.48454405762366E-5</v>
      </c>
      <c r="F11249" s="269">
        <v>4.6471742042659716E-5</v>
      </c>
    </row>
    <row r="11250" ht="14.25" customHeight="1">
      <c r="A11250" s="267">
        <v>43700.0</v>
      </c>
      <c r="B11250" s="57">
        <v>235.0</v>
      </c>
      <c r="C11250" s="57">
        <v>17.0</v>
      </c>
      <c r="D11250" s="268">
        <v>0.333333333333333</v>
      </c>
      <c r="E11250" s="269">
        <v>9.302977036447961E-5</v>
      </c>
      <c r="F11250" s="269">
        <v>4.80742159061997E-5</v>
      </c>
    </row>
    <row r="11251" ht="14.25" customHeight="1">
      <c r="A11251" s="267">
        <v>43700.0</v>
      </c>
      <c r="B11251" s="57">
        <v>235.0</v>
      </c>
      <c r="C11251" s="57">
        <v>18.0</v>
      </c>
      <c r="D11251" s="268">
        <v>0.354166666666667</v>
      </c>
      <c r="E11251" s="269">
        <v>1.2974785829257977E-4</v>
      </c>
      <c r="F11251" s="269">
        <v>5.408349289447466E-5</v>
      </c>
    </row>
    <row r="11252" ht="14.25" customHeight="1">
      <c r="A11252" s="267">
        <v>43700.0</v>
      </c>
      <c r="B11252" s="57">
        <v>235.0</v>
      </c>
      <c r="C11252" s="57">
        <v>19.0</v>
      </c>
      <c r="D11252" s="268">
        <v>0.375</v>
      </c>
      <c r="E11252" s="269">
        <v>1.393689044059514E-4</v>
      </c>
      <c r="F11252" s="269">
        <v>5.368287442858966E-5</v>
      </c>
    </row>
    <row r="11253" ht="14.25" customHeight="1">
      <c r="A11253" s="267">
        <v>43700.0</v>
      </c>
      <c r="B11253" s="57">
        <v>235.0</v>
      </c>
      <c r="C11253" s="57">
        <v>20.0</v>
      </c>
      <c r="D11253" s="268">
        <v>0.395833333333333</v>
      </c>
      <c r="E11253" s="269">
        <v>1.4787353187035115E-4</v>
      </c>
      <c r="F11253" s="269">
        <v>5.338241057917592E-5</v>
      </c>
    </row>
    <row r="11254" ht="14.25" customHeight="1">
      <c r="A11254" s="267">
        <v>43700.0</v>
      </c>
      <c r="B11254" s="57">
        <v>235.0</v>
      </c>
      <c r="C11254" s="57">
        <v>21.0</v>
      </c>
      <c r="D11254" s="268">
        <v>0.416666666666667</v>
      </c>
      <c r="E11254" s="269">
        <v>1.8571798110868717E-4</v>
      </c>
      <c r="F11254" s="269">
        <v>5.298179211329092E-5</v>
      </c>
    </row>
    <row r="11255" ht="14.25" customHeight="1">
      <c r="A11255" s="267">
        <v>43700.0</v>
      </c>
      <c r="B11255" s="57">
        <v>235.0</v>
      </c>
      <c r="C11255" s="57">
        <v>22.0</v>
      </c>
      <c r="D11255" s="268">
        <v>0.4375</v>
      </c>
      <c r="E11255" s="269">
        <v>1.813151998325046E-4</v>
      </c>
      <c r="F11255" s="269">
        <v>5.238086441446342E-5</v>
      </c>
    </row>
    <row r="11256" ht="14.25" customHeight="1">
      <c r="A11256" s="267">
        <v>43700.0</v>
      </c>
      <c r="B11256" s="57">
        <v>235.0</v>
      </c>
      <c r="C11256" s="57">
        <v>23.0</v>
      </c>
      <c r="D11256" s="268">
        <v>0.458333333333333</v>
      </c>
      <c r="E11256" s="269">
        <v>1.8981257082002545E-4</v>
      </c>
      <c r="F11256" s="269">
        <v>5.177993671563594E-5</v>
      </c>
    </row>
    <row r="11257" ht="14.25" customHeight="1">
      <c r="A11257" s="267">
        <v>43700.0</v>
      </c>
      <c r="B11257" s="57">
        <v>235.0</v>
      </c>
      <c r="C11257" s="57">
        <v>24.0</v>
      </c>
      <c r="D11257" s="268">
        <v>0.479166666666667</v>
      </c>
      <c r="E11257" s="269">
        <v>1.938230280240269E-4</v>
      </c>
      <c r="F11257" s="269">
        <v>5.017746285209594E-5</v>
      </c>
    </row>
    <row r="11258" ht="14.25" customHeight="1">
      <c r="A11258" s="267">
        <v>43700.0</v>
      </c>
      <c r="B11258" s="57">
        <v>235.0</v>
      </c>
      <c r="C11258" s="57">
        <v>25.0</v>
      </c>
      <c r="D11258" s="268">
        <v>0.5</v>
      </c>
      <c r="E11258" s="269">
        <v>1.8456439850347478E-4</v>
      </c>
      <c r="F11258" s="269">
        <v>5.177993671563594E-5</v>
      </c>
    </row>
    <row r="11259" ht="14.25" customHeight="1">
      <c r="A11259" s="267">
        <v>43700.0</v>
      </c>
      <c r="B11259" s="57">
        <v>235.0</v>
      </c>
      <c r="C11259" s="57">
        <v>26.0</v>
      </c>
      <c r="D11259" s="268">
        <v>0.520833333333333</v>
      </c>
      <c r="E11259" s="269">
        <v>1.787163615122295E-4</v>
      </c>
      <c r="F11259" s="269">
        <v>4.9576535153268434E-5</v>
      </c>
    </row>
    <row r="11260" ht="14.25" customHeight="1">
      <c r="A11260" s="267">
        <v>43700.0</v>
      </c>
      <c r="B11260" s="57">
        <v>235.0</v>
      </c>
      <c r="C11260" s="57">
        <v>27.0</v>
      </c>
      <c r="D11260" s="268">
        <v>0.541666666666667</v>
      </c>
      <c r="E11260" s="269">
        <v>1.864702834404805E-4</v>
      </c>
      <c r="F11260" s="269">
        <v>5.0077308235624696E-5</v>
      </c>
    </row>
    <row r="11261" ht="14.25" customHeight="1">
      <c r="A11261" s="267">
        <v>43700.0</v>
      </c>
      <c r="B11261" s="57">
        <v>235.0</v>
      </c>
      <c r="C11261" s="57">
        <v>28.0</v>
      </c>
      <c r="D11261" s="268">
        <v>0.5625</v>
      </c>
      <c r="E11261" s="269">
        <v>1.793220751244499E-4</v>
      </c>
      <c r="F11261" s="269">
        <v>4.857498898855595E-5</v>
      </c>
    </row>
    <row r="11262" ht="14.25" customHeight="1">
      <c r="A11262" s="267">
        <v>43700.0</v>
      </c>
      <c r="B11262" s="57">
        <v>235.0</v>
      </c>
      <c r="C11262" s="57">
        <v>29.0</v>
      </c>
      <c r="D11262" s="268">
        <v>0.583333333333333</v>
      </c>
      <c r="E11262" s="269">
        <v>1.70373934951175E-4</v>
      </c>
      <c r="F11262" s="269">
        <v>4.7172824357958464E-5</v>
      </c>
    </row>
    <row r="11263" ht="14.25" customHeight="1">
      <c r="A11263" s="267">
        <v>43700.0</v>
      </c>
      <c r="B11263" s="57">
        <v>235.0</v>
      </c>
      <c r="C11263" s="57">
        <v>30.0</v>
      </c>
      <c r="D11263" s="268">
        <v>0.604166666666667</v>
      </c>
      <c r="E11263" s="269">
        <v>1.7299529977534786E-4</v>
      </c>
      <c r="F11263" s="269">
        <v>4.567050511088972E-5</v>
      </c>
    </row>
    <row r="11264" ht="14.25" customHeight="1">
      <c r="A11264" s="267">
        <v>43700.0</v>
      </c>
      <c r="B11264" s="57">
        <v>235.0</v>
      </c>
      <c r="C11264" s="57">
        <v>31.0</v>
      </c>
      <c r="D11264" s="268">
        <v>0.625</v>
      </c>
      <c r="E11264" s="269">
        <v>1.5809335632703916E-4</v>
      </c>
      <c r="F11264" s="269">
        <v>4.657189665913096E-5</v>
      </c>
    </row>
    <row r="11265" ht="14.25" customHeight="1">
      <c r="A11265" s="267">
        <v>43700.0</v>
      </c>
      <c r="B11265" s="57">
        <v>235.0</v>
      </c>
      <c r="C11265" s="57">
        <v>32.0</v>
      </c>
      <c r="D11265" s="268">
        <v>0.645833333333333</v>
      </c>
      <c r="E11265" s="269">
        <v>1.264843279701915E-4</v>
      </c>
      <c r="F11265" s="269">
        <v>4.9476380536797194E-5</v>
      </c>
    </row>
    <row r="11266" ht="14.25" customHeight="1">
      <c r="A11266" s="267">
        <v>43700.0</v>
      </c>
      <c r="B11266" s="57">
        <v>235.0</v>
      </c>
      <c r="C11266" s="57">
        <v>33.0</v>
      </c>
      <c r="D11266" s="268">
        <v>0.666666666666667</v>
      </c>
      <c r="E11266" s="269">
        <v>9.832177066994764E-5</v>
      </c>
      <c r="F11266" s="269">
        <v>5.228070979799218E-5</v>
      </c>
    </row>
    <row r="11267" ht="14.25" customHeight="1">
      <c r="A11267" s="267">
        <v>43700.0</v>
      </c>
      <c r="B11267" s="57">
        <v>235.0</v>
      </c>
      <c r="C11267" s="57">
        <v>34.0</v>
      </c>
      <c r="D11267" s="268">
        <v>0.6875</v>
      </c>
      <c r="E11267" s="269">
        <v>7.516675820200531E-5</v>
      </c>
      <c r="F11267" s="269">
        <v>5.748874985449714E-5</v>
      </c>
    </row>
    <row r="11268" ht="14.25" customHeight="1">
      <c r="A11268" s="267">
        <v>43700.0</v>
      </c>
      <c r="B11268" s="57">
        <v>235.0</v>
      </c>
      <c r="C11268" s="57">
        <v>35.0</v>
      </c>
      <c r="D11268" s="268">
        <v>0.708333333333333</v>
      </c>
      <c r="E11268" s="269">
        <v>5.580450144312202E-5</v>
      </c>
      <c r="F11268" s="269">
        <v>6.61020468710246E-5</v>
      </c>
    </row>
    <row r="11269" ht="14.25" customHeight="1">
      <c r="A11269" s="267">
        <v>43700.0</v>
      </c>
      <c r="B11269" s="57">
        <v>235.0</v>
      </c>
      <c r="C11269" s="57">
        <v>36.0</v>
      </c>
      <c r="D11269" s="268">
        <v>0.729166666666667</v>
      </c>
      <c r="E11269" s="269">
        <v>3.955862127702054E-5</v>
      </c>
      <c r="F11269" s="269">
        <v>6.880622151574834E-5</v>
      </c>
    </row>
    <row r="11270" ht="14.25" customHeight="1">
      <c r="A11270" s="267">
        <v>43700.0</v>
      </c>
      <c r="B11270" s="57">
        <v>235.0</v>
      </c>
      <c r="C11270" s="57">
        <v>37.0</v>
      </c>
      <c r="D11270" s="268">
        <v>0.75</v>
      </c>
      <c r="E11270" s="269">
        <v>2.3914696097769167E-5</v>
      </c>
      <c r="F11270" s="269">
        <v>6.990792229693207E-5</v>
      </c>
    </row>
    <row r="11271" ht="14.25" customHeight="1">
      <c r="A11271" s="267">
        <v>43700.0</v>
      </c>
      <c r="B11271" s="57">
        <v>235.0</v>
      </c>
      <c r="C11271" s="57">
        <v>38.0</v>
      </c>
      <c r="D11271" s="268">
        <v>0.770833333333333</v>
      </c>
      <c r="E11271" s="269">
        <v>9.113837308481216E-6</v>
      </c>
      <c r="F11271" s="269">
        <v>7.131008692752957E-5</v>
      </c>
    </row>
    <row r="11272" ht="14.25" customHeight="1">
      <c r="A11272" s="267">
        <v>43700.0</v>
      </c>
      <c r="B11272" s="57">
        <v>235.0</v>
      </c>
      <c r="C11272" s="57">
        <v>39.0</v>
      </c>
      <c r="D11272" s="268">
        <v>0.791666666666667</v>
      </c>
      <c r="E11272" s="269">
        <v>1.2275151362981058E-6</v>
      </c>
      <c r="F11272" s="269">
        <v>7.161055077694331E-5</v>
      </c>
    </row>
    <row r="11273" ht="14.25" customHeight="1">
      <c r="A11273" s="267">
        <v>43700.0</v>
      </c>
      <c r="B11273" s="57">
        <v>235.0</v>
      </c>
      <c r="C11273" s="57">
        <v>40.0</v>
      </c>
      <c r="D11273" s="268">
        <v>0.8125</v>
      </c>
      <c r="E11273" s="269">
        <v>9.802707533368325E-9</v>
      </c>
      <c r="F11273" s="269">
        <v>6.760436611809333E-5</v>
      </c>
    </row>
    <row r="11274" ht="14.25" customHeight="1">
      <c r="A11274" s="267">
        <v>43700.0</v>
      </c>
      <c r="B11274" s="57">
        <v>235.0</v>
      </c>
      <c r="C11274" s="57">
        <v>41.0</v>
      </c>
      <c r="D11274" s="268">
        <v>0.833333333333333</v>
      </c>
      <c r="E11274" s="269">
        <v>0.0</v>
      </c>
      <c r="F11274" s="269">
        <v>7.010823152987456E-5</v>
      </c>
    </row>
    <row r="11275" ht="14.25" customHeight="1">
      <c r="A11275" s="267">
        <v>43700.0</v>
      </c>
      <c r="B11275" s="57">
        <v>235.0</v>
      </c>
      <c r="C11275" s="57">
        <v>42.0</v>
      </c>
      <c r="D11275" s="268">
        <v>0.854166666666667</v>
      </c>
      <c r="E11275" s="269">
        <v>0.0</v>
      </c>
      <c r="F11275" s="269">
        <v>6.930699459810458E-5</v>
      </c>
    </row>
    <row r="11276" ht="14.25" customHeight="1">
      <c r="A11276" s="267">
        <v>43700.0</v>
      </c>
      <c r="B11276" s="57">
        <v>235.0</v>
      </c>
      <c r="C11276" s="57">
        <v>43.0</v>
      </c>
      <c r="D11276" s="268">
        <v>0.875</v>
      </c>
      <c r="E11276" s="269">
        <v>0.0</v>
      </c>
      <c r="F11276" s="269">
        <v>6.840560304986335E-5</v>
      </c>
    </row>
    <row r="11277" ht="14.25" customHeight="1">
      <c r="A11277" s="267">
        <v>43700.0</v>
      </c>
      <c r="B11277" s="57">
        <v>235.0</v>
      </c>
      <c r="C11277" s="57">
        <v>44.0</v>
      </c>
      <c r="D11277" s="268">
        <v>0.895833333333333</v>
      </c>
      <c r="E11277" s="269">
        <v>0.0</v>
      </c>
      <c r="F11277" s="269">
        <v>6.55011191721971E-5</v>
      </c>
    </row>
    <row r="11278" ht="14.25" customHeight="1">
      <c r="A11278" s="267">
        <v>43700.0</v>
      </c>
      <c r="B11278" s="57">
        <v>235.0</v>
      </c>
      <c r="C11278" s="57">
        <v>45.0</v>
      </c>
      <c r="D11278" s="268">
        <v>0.916666666666667</v>
      </c>
      <c r="E11278" s="269">
        <v>0.0</v>
      </c>
      <c r="F11278" s="269">
        <v>6.379849069218586E-5</v>
      </c>
    </row>
    <row r="11279" ht="14.25" customHeight="1">
      <c r="A11279" s="267">
        <v>43700.0</v>
      </c>
      <c r="B11279" s="57">
        <v>235.0</v>
      </c>
      <c r="C11279" s="57">
        <v>46.0</v>
      </c>
      <c r="D11279" s="268">
        <v>0.9375</v>
      </c>
      <c r="E11279" s="269">
        <v>0.0</v>
      </c>
      <c r="F11279" s="269">
        <v>5.6186739840370906E-5</v>
      </c>
    </row>
    <row r="11280" ht="14.25" customHeight="1">
      <c r="A11280" s="267">
        <v>43700.0</v>
      </c>
      <c r="B11280" s="57">
        <v>235.0</v>
      </c>
      <c r="C11280" s="57">
        <v>47.0</v>
      </c>
      <c r="D11280" s="268">
        <v>0.958333333333333</v>
      </c>
      <c r="E11280" s="269">
        <v>0.0</v>
      </c>
      <c r="F11280" s="269">
        <v>4.887545283796971E-5</v>
      </c>
    </row>
    <row r="11281" ht="14.25" customHeight="1">
      <c r="A11281" s="267">
        <v>43700.0</v>
      </c>
      <c r="B11281" s="57">
        <v>235.0</v>
      </c>
      <c r="C11281" s="57">
        <v>48.0</v>
      </c>
      <c r="D11281" s="268">
        <v>0.979166666666667</v>
      </c>
      <c r="E11281" s="269">
        <v>0.0</v>
      </c>
      <c r="F11281" s="269">
        <v>4.2165093534395995E-5</v>
      </c>
    </row>
    <row r="11282" ht="14.25" customHeight="1">
      <c r="A11282" s="267">
        <v>43701.0</v>
      </c>
      <c r="B11282" s="57">
        <v>236.0</v>
      </c>
      <c r="C11282" s="57">
        <v>1.0</v>
      </c>
      <c r="D11282" s="268">
        <v>0.0</v>
      </c>
      <c r="E11282" s="269">
        <v>0.0</v>
      </c>
      <c r="F11282" s="269">
        <v>3.755798117671852E-5</v>
      </c>
    </row>
    <row r="11283" ht="14.25" customHeight="1">
      <c r="A11283" s="267">
        <v>43701.0</v>
      </c>
      <c r="B11283" s="57">
        <v>236.0</v>
      </c>
      <c r="C11283" s="57">
        <v>2.0</v>
      </c>
      <c r="D11283" s="268">
        <v>0.020833333333333332</v>
      </c>
      <c r="E11283" s="269">
        <v>0.0</v>
      </c>
      <c r="F11283" s="269">
        <v>3.4753651915523535E-5</v>
      </c>
    </row>
    <row r="11284" ht="14.25" customHeight="1">
      <c r="A11284" s="267">
        <v>43701.0</v>
      </c>
      <c r="B11284" s="57">
        <v>236.0</v>
      </c>
      <c r="C11284" s="57">
        <v>3.0</v>
      </c>
      <c r="D11284" s="268">
        <v>0.0416666666666667</v>
      </c>
      <c r="E11284" s="269">
        <v>0.0</v>
      </c>
      <c r="F11284" s="269">
        <v>3.094777648961606E-5</v>
      </c>
    </row>
    <row r="11285" ht="14.25" customHeight="1">
      <c r="A11285" s="267">
        <v>43701.0</v>
      </c>
      <c r="B11285" s="57">
        <v>236.0</v>
      </c>
      <c r="C11285" s="57">
        <v>4.0</v>
      </c>
      <c r="D11285" s="268">
        <v>0.0625</v>
      </c>
      <c r="E11285" s="269">
        <v>0.0</v>
      </c>
      <c r="F11285" s="269">
        <v>2.8243601844892327E-5</v>
      </c>
    </row>
    <row r="11286" ht="14.25" customHeight="1">
      <c r="A11286" s="267">
        <v>43701.0</v>
      </c>
      <c r="B11286" s="57">
        <v>236.0</v>
      </c>
      <c r="C11286" s="57">
        <v>5.0</v>
      </c>
      <c r="D11286" s="268">
        <v>0.0833333333333333</v>
      </c>
      <c r="E11286" s="269">
        <v>0.0</v>
      </c>
      <c r="F11286" s="269">
        <v>2.7742828762536086E-5</v>
      </c>
    </row>
    <row r="11287" ht="14.25" customHeight="1">
      <c r="A11287" s="267">
        <v>43701.0</v>
      </c>
      <c r="B11287" s="57">
        <v>236.0</v>
      </c>
      <c r="C11287" s="57">
        <v>6.0</v>
      </c>
      <c r="D11287" s="268">
        <v>0.104166666666667</v>
      </c>
      <c r="E11287" s="269">
        <v>0.0</v>
      </c>
      <c r="F11287" s="269">
        <v>2.6941591830766084E-5</v>
      </c>
    </row>
    <row r="11288" ht="14.25" customHeight="1">
      <c r="A11288" s="267">
        <v>43701.0</v>
      </c>
      <c r="B11288" s="57">
        <v>236.0</v>
      </c>
      <c r="C11288" s="57">
        <v>7.0</v>
      </c>
      <c r="D11288" s="268">
        <v>0.125</v>
      </c>
      <c r="E11288" s="269">
        <v>0.0</v>
      </c>
      <c r="F11288" s="269">
        <v>2.594004566605359E-5</v>
      </c>
    </row>
    <row r="11289" ht="14.25" customHeight="1">
      <c r="A11289" s="267">
        <v>43701.0</v>
      </c>
      <c r="B11289" s="57">
        <v>236.0</v>
      </c>
      <c r="C11289" s="57">
        <v>8.0</v>
      </c>
      <c r="D11289" s="268">
        <v>0.145833333333333</v>
      </c>
      <c r="E11289" s="269">
        <v>0.0</v>
      </c>
      <c r="F11289" s="269">
        <v>2.614035489899609E-5</v>
      </c>
    </row>
    <row r="11290" ht="14.25" customHeight="1">
      <c r="A11290" s="267">
        <v>43701.0</v>
      </c>
      <c r="B11290" s="57">
        <v>236.0</v>
      </c>
      <c r="C11290" s="57">
        <v>9.0</v>
      </c>
      <c r="D11290" s="268">
        <v>0.166666666666667</v>
      </c>
      <c r="E11290" s="269">
        <v>0.0</v>
      </c>
      <c r="F11290" s="269">
        <v>2.5739736433111092E-5</v>
      </c>
    </row>
    <row r="11291" ht="14.25" customHeight="1">
      <c r="A11291" s="267">
        <v>43701.0</v>
      </c>
      <c r="B11291" s="57">
        <v>236.0</v>
      </c>
      <c r="C11291" s="57">
        <v>10.0</v>
      </c>
      <c r="D11291" s="268">
        <v>0.1875</v>
      </c>
      <c r="E11291" s="269">
        <v>2.416022156787696E-8</v>
      </c>
      <c r="F11291" s="269">
        <v>2.644081874840984E-5</v>
      </c>
    </row>
    <row r="11292" ht="14.25" customHeight="1">
      <c r="A11292" s="267">
        <v>43701.0</v>
      </c>
      <c r="B11292" s="57">
        <v>236.0</v>
      </c>
      <c r="C11292" s="57">
        <v>11.0</v>
      </c>
      <c r="D11292" s="268">
        <v>0.208333333333333</v>
      </c>
      <c r="E11292" s="269">
        <v>2.150259719541049E-6</v>
      </c>
      <c r="F11292" s="269">
        <v>2.724205568017983E-5</v>
      </c>
    </row>
    <row r="11293" ht="14.25" customHeight="1">
      <c r="A11293" s="267">
        <v>43701.0</v>
      </c>
      <c r="B11293" s="57">
        <v>236.0</v>
      </c>
      <c r="C11293" s="57">
        <v>12.0</v>
      </c>
      <c r="D11293" s="268">
        <v>0.229166666666667</v>
      </c>
      <c r="E11293" s="269">
        <v>8.901584157309813E-6</v>
      </c>
      <c r="F11293" s="269">
        <v>2.8644220310777324E-5</v>
      </c>
    </row>
    <row r="11294" ht="14.25" customHeight="1">
      <c r="A11294" s="267">
        <v>43701.0</v>
      </c>
      <c r="B11294" s="57">
        <v>236.0</v>
      </c>
      <c r="C11294" s="57">
        <v>13.0</v>
      </c>
      <c r="D11294" s="268">
        <v>0.25</v>
      </c>
      <c r="E11294" s="269">
        <v>2.4640032099044225E-5</v>
      </c>
      <c r="F11294" s="269">
        <v>3.174901342138605E-5</v>
      </c>
    </row>
    <row r="11295" ht="14.25" customHeight="1">
      <c r="A11295" s="267">
        <v>43701.0</v>
      </c>
      <c r="B11295" s="57">
        <v>236.0</v>
      </c>
      <c r="C11295" s="57">
        <v>14.0</v>
      </c>
      <c r="D11295" s="268">
        <v>0.270833333333333</v>
      </c>
      <c r="E11295" s="269">
        <v>4.766999031870985E-5</v>
      </c>
      <c r="F11295" s="269">
        <v>3.5955507313178524E-5</v>
      </c>
    </row>
    <row r="11296" ht="14.25" customHeight="1">
      <c r="A11296" s="267">
        <v>43701.0</v>
      </c>
      <c r="B11296" s="57">
        <v>236.0</v>
      </c>
      <c r="C11296" s="57">
        <v>15.0</v>
      </c>
      <c r="D11296" s="268">
        <v>0.291666666666667</v>
      </c>
      <c r="E11296" s="269">
        <v>7.446628570472054E-5</v>
      </c>
      <c r="F11296" s="269">
        <v>3.986153735555726E-5</v>
      </c>
    </row>
    <row r="11297" ht="14.25" customHeight="1">
      <c r="A11297" s="267">
        <v>43701.0</v>
      </c>
      <c r="B11297" s="57">
        <v>236.0</v>
      </c>
      <c r="C11297" s="57">
        <v>16.0</v>
      </c>
      <c r="D11297" s="268">
        <v>0.3125</v>
      </c>
      <c r="E11297" s="269">
        <v>1.0165436510268098E-4</v>
      </c>
      <c r="F11297" s="269">
        <v>4.70726697414872E-5</v>
      </c>
    </row>
    <row r="11298" ht="14.25" customHeight="1">
      <c r="A11298" s="267">
        <v>43701.0</v>
      </c>
      <c r="B11298" s="57">
        <v>236.0</v>
      </c>
      <c r="C11298" s="57">
        <v>17.0</v>
      </c>
      <c r="D11298" s="268">
        <v>0.333333333333333</v>
      </c>
      <c r="E11298" s="269">
        <v>1.5039304350132092E-4</v>
      </c>
      <c r="F11298" s="269">
        <v>4.8474834372084706E-5</v>
      </c>
    </row>
    <row r="11299" ht="14.25" customHeight="1">
      <c r="A11299" s="267">
        <v>43701.0</v>
      </c>
      <c r="B11299" s="57">
        <v>236.0</v>
      </c>
      <c r="C11299" s="57">
        <v>18.0</v>
      </c>
      <c r="D11299" s="268">
        <v>0.354166666666667</v>
      </c>
      <c r="E11299" s="269">
        <v>2.131309130413404E-4</v>
      </c>
      <c r="F11299" s="269">
        <v>5.1479472866222185E-5</v>
      </c>
    </row>
    <row r="11300" ht="14.25" customHeight="1">
      <c r="A11300" s="267">
        <v>43701.0</v>
      </c>
      <c r="B11300" s="57">
        <v>236.0</v>
      </c>
      <c r="C11300" s="57">
        <v>19.0</v>
      </c>
      <c r="D11300" s="268">
        <v>0.375</v>
      </c>
      <c r="E11300" s="269">
        <v>2.3005216677818917E-4</v>
      </c>
      <c r="F11300" s="269">
        <v>5.408349289447466E-5</v>
      </c>
    </row>
    <row r="11301" ht="14.25" customHeight="1">
      <c r="A11301" s="267">
        <v>43701.0</v>
      </c>
      <c r="B11301" s="57">
        <v>236.0</v>
      </c>
      <c r="C11301" s="57">
        <v>20.0</v>
      </c>
      <c r="D11301" s="268">
        <v>0.395833333333333</v>
      </c>
      <c r="E11301" s="269">
        <v>2.416817167662644E-4</v>
      </c>
      <c r="F11301" s="269">
        <v>5.5085039059187164E-5</v>
      </c>
    </row>
    <row r="11302" ht="14.25" customHeight="1">
      <c r="A11302" s="267">
        <v>43701.0</v>
      </c>
      <c r="B11302" s="57">
        <v>236.0</v>
      </c>
      <c r="C11302" s="57">
        <v>21.0</v>
      </c>
      <c r="D11302" s="268">
        <v>0.416666666666667</v>
      </c>
      <c r="E11302" s="269">
        <v>2.8280300891314906E-4</v>
      </c>
      <c r="F11302" s="269">
        <v>5.318210134623342E-5</v>
      </c>
    </row>
    <row r="11303" ht="14.25" customHeight="1">
      <c r="A11303" s="267">
        <v>43701.0</v>
      </c>
      <c r="B11303" s="57">
        <v>236.0</v>
      </c>
      <c r="C11303" s="57">
        <v>22.0</v>
      </c>
      <c r="D11303" s="268">
        <v>0.4375</v>
      </c>
      <c r="E11303" s="269">
        <v>2.8724124209557285E-4</v>
      </c>
      <c r="F11303" s="269">
        <v>5.228070979799218E-5</v>
      </c>
    </row>
    <row r="11304" ht="14.25" customHeight="1">
      <c r="A11304" s="267">
        <v>43701.0</v>
      </c>
      <c r="B11304" s="57">
        <v>236.0</v>
      </c>
      <c r="C11304" s="57">
        <v>23.0</v>
      </c>
      <c r="D11304" s="268">
        <v>0.458333333333333</v>
      </c>
      <c r="E11304" s="269">
        <v>2.9421711696961107E-4</v>
      </c>
      <c r="F11304" s="269">
        <v>5.127916363327967E-5</v>
      </c>
    </row>
    <row r="11305" ht="14.25" customHeight="1">
      <c r="A11305" s="267">
        <v>43701.0</v>
      </c>
      <c r="B11305" s="57">
        <v>236.0</v>
      </c>
      <c r="C11305" s="57">
        <v>24.0</v>
      </c>
      <c r="D11305" s="268">
        <v>0.479166666666667</v>
      </c>
      <c r="E11305" s="269">
        <v>2.920468937050028E-4</v>
      </c>
      <c r="F11305" s="269">
        <v>4.9476380536797194E-5</v>
      </c>
    </row>
    <row r="11306" ht="14.25" customHeight="1">
      <c r="A11306" s="267">
        <v>43701.0</v>
      </c>
      <c r="B11306" s="57">
        <v>236.0</v>
      </c>
      <c r="C11306" s="57">
        <v>25.0</v>
      </c>
      <c r="D11306" s="268">
        <v>0.5</v>
      </c>
      <c r="E11306" s="269">
        <v>2.813060824749556E-4</v>
      </c>
      <c r="F11306" s="269">
        <v>5.188009133210718E-5</v>
      </c>
    </row>
    <row r="11307" ht="14.25" customHeight="1">
      <c r="A11307" s="267">
        <v>43701.0</v>
      </c>
      <c r="B11307" s="57">
        <v>236.0</v>
      </c>
      <c r="C11307" s="57">
        <v>26.0</v>
      </c>
      <c r="D11307" s="268">
        <v>0.520833333333333</v>
      </c>
      <c r="E11307" s="269">
        <v>2.6304197989239736E-4</v>
      </c>
      <c r="F11307" s="269">
        <v>5.047792670150969E-5</v>
      </c>
    </row>
    <row r="11308" ht="14.25" customHeight="1">
      <c r="A11308" s="267">
        <v>43701.0</v>
      </c>
      <c r="B11308" s="57">
        <v>236.0</v>
      </c>
      <c r="C11308" s="57">
        <v>27.0</v>
      </c>
      <c r="D11308" s="268">
        <v>0.541666666666667</v>
      </c>
      <c r="E11308" s="269">
        <v>2.655767011162726E-4</v>
      </c>
      <c r="F11308" s="269">
        <v>5.0077308235624696E-5</v>
      </c>
    </row>
    <row r="11309" ht="14.25" customHeight="1">
      <c r="A11309" s="267">
        <v>43701.0</v>
      </c>
      <c r="B11309" s="57">
        <v>236.0</v>
      </c>
      <c r="C11309" s="57">
        <v>28.0</v>
      </c>
      <c r="D11309" s="268">
        <v>0.5625</v>
      </c>
      <c r="E11309" s="269">
        <v>2.6621061815990224E-4</v>
      </c>
      <c r="F11309" s="269">
        <v>4.837467975561345E-5</v>
      </c>
    </row>
    <row r="11310" ht="14.25" customHeight="1">
      <c r="A11310" s="267">
        <v>43701.0</v>
      </c>
      <c r="B11310" s="57">
        <v>236.0</v>
      </c>
      <c r="C11310" s="57">
        <v>29.0</v>
      </c>
      <c r="D11310" s="268">
        <v>0.583333333333333</v>
      </c>
      <c r="E11310" s="269">
        <v>2.4604976995909526E-4</v>
      </c>
      <c r="F11310" s="269">
        <v>4.637158742618847E-5</v>
      </c>
    </row>
    <row r="11311" ht="14.25" customHeight="1">
      <c r="A11311" s="267">
        <v>43701.0</v>
      </c>
      <c r="B11311" s="57">
        <v>236.0</v>
      </c>
      <c r="C11311" s="57">
        <v>30.0</v>
      </c>
      <c r="D11311" s="268">
        <v>0.604166666666667</v>
      </c>
      <c r="E11311" s="269">
        <v>2.367800504147439E-4</v>
      </c>
      <c r="F11311" s="269">
        <v>4.657189665913096E-5</v>
      </c>
    </row>
    <row r="11312" ht="14.25" customHeight="1">
      <c r="A11312" s="267">
        <v>43701.0</v>
      </c>
      <c r="B11312" s="57">
        <v>236.0</v>
      </c>
      <c r="C11312" s="57">
        <v>31.0</v>
      </c>
      <c r="D11312" s="268">
        <v>0.625</v>
      </c>
      <c r="E11312" s="269">
        <v>2.1106655963437437E-4</v>
      </c>
      <c r="F11312" s="269">
        <v>4.737313359090096E-5</v>
      </c>
    </row>
    <row r="11313" ht="14.25" customHeight="1">
      <c r="A11313" s="267">
        <v>43701.0</v>
      </c>
      <c r="B11313" s="57">
        <v>236.0</v>
      </c>
      <c r="C11313" s="57">
        <v>32.0</v>
      </c>
      <c r="D11313" s="268">
        <v>0.645833333333333</v>
      </c>
      <c r="E11313" s="269">
        <v>1.6128063024691377E-4</v>
      </c>
      <c r="F11313" s="269">
        <v>4.80742159061997E-5</v>
      </c>
    </row>
    <row r="11314" ht="14.25" customHeight="1">
      <c r="A11314" s="267">
        <v>43701.0</v>
      </c>
      <c r="B11314" s="57">
        <v>236.0</v>
      </c>
      <c r="C11314" s="57">
        <v>33.0</v>
      </c>
      <c r="D11314" s="268">
        <v>0.666666666666667</v>
      </c>
      <c r="E11314" s="269">
        <v>1.27363983495935E-4</v>
      </c>
      <c r="F11314" s="269">
        <v>5.177993671563594E-5</v>
      </c>
    </row>
    <row r="11315" ht="14.25" customHeight="1">
      <c r="A11315" s="267">
        <v>43701.0</v>
      </c>
      <c r="B11315" s="57">
        <v>236.0</v>
      </c>
      <c r="C11315" s="57">
        <v>34.0</v>
      </c>
      <c r="D11315" s="268">
        <v>0.6875</v>
      </c>
      <c r="E11315" s="269">
        <v>9.38506719183631E-5</v>
      </c>
      <c r="F11315" s="269">
        <v>5.6987976772140894E-5</v>
      </c>
    </row>
    <row r="11316" ht="14.25" customHeight="1">
      <c r="A11316" s="267">
        <v>43701.0</v>
      </c>
      <c r="B11316" s="57">
        <v>236.0</v>
      </c>
      <c r="C11316" s="57">
        <v>35.0</v>
      </c>
      <c r="D11316" s="268">
        <v>0.708333333333333</v>
      </c>
      <c r="E11316" s="269">
        <v>6.835606635130017E-5</v>
      </c>
      <c r="F11316" s="269">
        <v>6.520065532278334E-5</v>
      </c>
    </row>
    <row r="11317" ht="14.25" customHeight="1">
      <c r="A11317" s="267">
        <v>43701.0</v>
      </c>
      <c r="B11317" s="57">
        <v>236.0</v>
      </c>
      <c r="C11317" s="57">
        <v>36.0</v>
      </c>
      <c r="D11317" s="268">
        <v>0.729166666666667</v>
      </c>
      <c r="E11317" s="269">
        <v>4.6519079818757276E-5</v>
      </c>
      <c r="F11317" s="269">
        <v>6.760436611809333E-5</v>
      </c>
    </row>
    <row r="11318" ht="14.25" customHeight="1">
      <c r="A11318" s="267">
        <v>43701.0</v>
      </c>
      <c r="B11318" s="57">
        <v>236.0</v>
      </c>
      <c r="C11318" s="57">
        <v>37.0</v>
      </c>
      <c r="D11318" s="268">
        <v>0.75</v>
      </c>
      <c r="E11318" s="269">
        <v>2.8794104934080646E-5</v>
      </c>
      <c r="F11318" s="269">
        <v>6.960745844751831E-5</v>
      </c>
    </row>
    <row r="11319" ht="14.25" customHeight="1">
      <c r="A11319" s="267">
        <v>43701.0</v>
      </c>
      <c r="B11319" s="57">
        <v>236.0</v>
      </c>
      <c r="C11319" s="57">
        <v>38.0</v>
      </c>
      <c r="D11319" s="268">
        <v>0.770833333333333</v>
      </c>
      <c r="E11319" s="269">
        <v>1.2087950107372656E-5</v>
      </c>
      <c r="F11319" s="269">
        <v>7.131008692752957E-5</v>
      </c>
    </row>
    <row r="11320" ht="14.25" customHeight="1">
      <c r="A11320" s="267">
        <v>43701.0</v>
      </c>
      <c r="B11320" s="57">
        <v>236.0</v>
      </c>
      <c r="C11320" s="57">
        <v>39.0</v>
      </c>
      <c r="D11320" s="268">
        <v>0.791666666666667</v>
      </c>
      <c r="E11320" s="269">
        <v>1.234709583463946E-6</v>
      </c>
      <c r="F11320" s="269">
        <v>7.151039616047207E-5</v>
      </c>
    </row>
    <row r="11321" ht="14.25" customHeight="1">
      <c r="A11321" s="267">
        <v>43701.0</v>
      </c>
      <c r="B11321" s="57">
        <v>236.0</v>
      </c>
      <c r="C11321" s="57">
        <v>40.0</v>
      </c>
      <c r="D11321" s="268">
        <v>0.8125</v>
      </c>
      <c r="E11321" s="269">
        <v>1.152897049521935E-8</v>
      </c>
      <c r="F11321" s="269">
        <v>6.930699459810458E-5</v>
      </c>
    </row>
    <row r="11322" ht="14.25" customHeight="1">
      <c r="A11322" s="267">
        <v>43701.0</v>
      </c>
      <c r="B11322" s="57">
        <v>236.0</v>
      </c>
      <c r="C11322" s="57">
        <v>41.0</v>
      </c>
      <c r="D11322" s="268">
        <v>0.833333333333333</v>
      </c>
      <c r="E11322" s="269">
        <v>0.0</v>
      </c>
      <c r="F11322" s="269">
        <v>7.141024154400082E-5</v>
      </c>
    </row>
    <row r="11323" ht="14.25" customHeight="1">
      <c r="A11323" s="267">
        <v>43701.0</v>
      </c>
      <c r="B11323" s="57">
        <v>236.0</v>
      </c>
      <c r="C11323" s="57">
        <v>42.0</v>
      </c>
      <c r="D11323" s="268">
        <v>0.854166666666667</v>
      </c>
      <c r="E11323" s="269">
        <v>0.0</v>
      </c>
      <c r="F11323" s="269">
        <v>7.040869537928833E-5</v>
      </c>
    </row>
    <row r="11324" ht="14.25" customHeight="1">
      <c r="A11324" s="267">
        <v>43701.0</v>
      </c>
      <c r="B11324" s="57">
        <v>236.0</v>
      </c>
      <c r="C11324" s="57">
        <v>43.0</v>
      </c>
      <c r="D11324" s="268">
        <v>0.875</v>
      </c>
      <c r="E11324" s="269">
        <v>0.0</v>
      </c>
      <c r="F11324" s="269">
        <v>7.080931384517331E-5</v>
      </c>
    </row>
    <row r="11325" ht="14.25" customHeight="1">
      <c r="A11325" s="267">
        <v>43701.0</v>
      </c>
      <c r="B11325" s="57">
        <v>236.0</v>
      </c>
      <c r="C11325" s="57">
        <v>44.0</v>
      </c>
      <c r="D11325" s="268">
        <v>0.895833333333333</v>
      </c>
      <c r="E11325" s="269">
        <v>0.0</v>
      </c>
      <c r="F11325" s="269">
        <v>6.660281995338085E-5</v>
      </c>
    </row>
    <row r="11326" ht="14.25" customHeight="1">
      <c r="A11326" s="267">
        <v>43701.0</v>
      </c>
      <c r="B11326" s="57">
        <v>236.0</v>
      </c>
      <c r="C11326" s="57">
        <v>45.0</v>
      </c>
      <c r="D11326" s="268">
        <v>0.916666666666667</v>
      </c>
      <c r="E11326" s="269">
        <v>0.0</v>
      </c>
      <c r="F11326" s="269">
        <v>6.309740837688711E-5</v>
      </c>
    </row>
    <row r="11327" ht="14.25" customHeight="1">
      <c r="A11327" s="267">
        <v>43701.0</v>
      </c>
      <c r="B11327" s="57">
        <v>236.0</v>
      </c>
      <c r="C11327" s="57">
        <v>46.0</v>
      </c>
      <c r="D11327" s="268">
        <v>0.9375</v>
      </c>
      <c r="E11327" s="269">
        <v>0.0</v>
      </c>
      <c r="F11327" s="269">
        <v>5.6186739840370906E-5</v>
      </c>
    </row>
    <row r="11328" ht="14.25" customHeight="1">
      <c r="A11328" s="267">
        <v>43701.0</v>
      </c>
      <c r="B11328" s="57">
        <v>236.0</v>
      </c>
      <c r="C11328" s="57">
        <v>47.0</v>
      </c>
      <c r="D11328" s="268">
        <v>0.958333333333333</v>
      </c>
      <c r="E11328" s="269">
        <v>0.0</v>
      </c>
      <c r="F11328" s="269">
        <v>4.9576535153268434E-5</v>
      </c>
    </row>
    <row r="11329" ht="14.25" customHeight="1">
      <c r="A11329" s="267">
        <v>43701.0</v>
      </c>
      <c r="B11329" s="57">
        <v>236.0</v>
      </c>
      <c r="C11329" s="57">
        <v>48.0</v>
      </c>
      <c r="D11329" s="268">
        <v>0.979166666666667</v>
      </c>
      <c r="E11329" s="269">
        <v>0.0</v>
      </c>
      <c r="F11329" s="269">
        <v>4.236540276733849E-5</v>
      </c>
    </row>
    <row r="11330" ht="14.25" customHeight="1">
      <c r="A11330" s="267">
        <v>43702.0</v>
      </c>
      <c r="B11330" s="57">
        <v>237.0</v>
      </c>
      <c r="C11330" s="57">
        <v>1.0</v>
      </c>
      <c r="D11330" s="268">
        <v>0.0</v>
      </c>
      <c r="E11330" s="269">
        <v>0.0</v>
      </c>
      <c r="F11330" s="269">
        <v>3.7057208094362266E-5</v>
      </c>
    </row>
    <row r="11331" ht="14.25" customHeight="1">
      <c r="A11331" s="267">
        <v>43702.0</v>
      </c>
      <c r="B11331" s="57">
        <v>237.0</v>
      </c>
      <c r="C11331" s="57">
        <v>2.0</v>
      </c>
      <c r="D11331" s="268">
        <v>0.020833333333333332</v>
      </c>
      <c r="E11331" s="269">
        <v>0.0</v>
      </c>
      <c r="F11331" s="269">
        <v>3.405256960022479E-5</v>
      </c>
    </row>
    <row r="11332" ht="14.25" customHeight="1">
      <c r="A11332" s="267">
        <v>43702.0</v>
      </c>
      <c r="B11332" s="57">
        <v>237.0</v>
      </c>
      <c r="C11332" s="57">
        <v>3.0</v>
      </c>
      <c r="D11332" s="268">
        <v>0.0416666666666667</v>
      </c>
      <c r="E11332" s="269">
        <v>0.0</v>
      </c>
      <c r="F11332" s="269">
        <v>3.0447003407259817E-5</v>
      </c>
    </row>
    <row r="11333" ht="14.25" customHeight="1">
      <c r="A11333" s="267">
        <v>43702.0</v>
      </c>
      <c r="B11333" s="57">
        <v>237.0</v>
      </c>
      <c r="C11333" s="57">
        <v>4.0</v>
      </c>
      <c r="D11333" s="268">
        <v>0.0625</v>
      </c>
      <c r="E11333" s="269">
        <v>0.0</v>
      </c>
      <c r="F11333" s="269">
        <v>2.8243601844892327E-5</v>
      </c>
    </row>
    <row r="11334" ht="14.25" customHeight="1">
      <c r="A11334" s="267">
        <v>43702.0</v>
      </c>
      <c r="B11334" s="57">
        <v>237.0</v>
      </c>
      <c r="C11334" s="57">
        <v>5.0</v>
      </c>
      <c r="D11334" s="268">
        <v>0.0833333333333333</v>
      </c>
      <c r="E11334" s="269">
        <v>0.0</v>
      </c>
      <c r="F11334" s="269">
        <v>2.7642674146064832E-5</v>
      </c>
    </row>
    <row r="11335" ht="14.25" customHeight="1">
      <c r="A11335" s="267">
        <v>43702.0</v>
      </c>
      <c r="B11335" s="57">
        <v>237.0</v>
      </c>
      <c r="C11335" s="57">
        <v>6.0</v>
      </c>
      <c r="D11335" s="268">
        <v>0.104166666666667</v>
      </c>
      <c r="E11335" s="269">
        <v>0.0</v>
      </c>
      <c r="F11335" s="269">
        <v>2.674128259782358E-5</v>
      </c>
    </row>
    <row r="11336" ht="14.25" customHeight="1">
      <c r="A11336" s="267">
        <v>43702.0</v>
      </c>
      <c r="B11336" s="57">
        <v>237.0</v>
      </c>
      <c r="C11336" s="57">
        <v>7.0</v>
      </c>
      <c r="D11336" s="268">
        <v>0.125</v>
      </c>
      <c r="E11336" s="269">
        <v>0.0</v>
      </c>
      <c r="F11336" s="269">
        <v>2.604020028252484E-5</v>
      </c>
    </row>
    <row r="11337" ht="14.25" customHeight="1">
      <c r="A11337" s="267">
        <v>43702.0</v>
      </c>
      <c r="B11337" s="57">
        <v>237.0</v>
      </c>
      <c r="C11337" s="57">
        <v>8.0</v>
      </c>
      <c r="D11337" s="268">
        <v>0.145833333333333</v>
      </c>
      <c r="E11337" s="269">
        <v>0.0</v>
      </c>
      <c r="F11337" s="269">
        <v>2.614035489899609E-5</v>
      </c>
    </row>
    <row r="11338" ht="14.25" customHeight="1">
      <c r="A11338" s="267">
        <v>43702.0</v>
      </c>
      <c r="B11338" s="57">
        <v>237.0</v>
      </c>
      <c r="C11338" s="57">
        <v>9.0</v>
      </c>
      <c r="D11338" s="268">
        <v>0.166666666666667</v>
      </c>
      <c r="E11338" s="269">
        <v>0.0</v>
      </c>
      <c r="F11338" s="269">
        <v>2.5539427200168592E-5</v>
      </c>
    </row>
    <row r="11339" ht="14.25" customHeight="1">
      <c r="A11339" s="267">
        <v>43702.0</v>
      </c>
      <c r="B11339" s="57">
        <v>237.0</v>
      </c>
      <c r="C11339" s="57">
        <v>10.0</v>
      </c>
      <c r="D11339" s="268">
        <v>0.1875</v>
      </c>
      <c r="E11339" s="269">
        <v>2.416022156787696E-8</v>
      </c>
      <c r="F11339" s="269">
        <v>2.614035489899609E-5</v>
      </c>
    </row>
    <row r="11340" ht="14.25" customHeight="1">
      <c r="A11340" s="267">
        <v>43702.0</v>
      </c>
      <c r="B11340" s="57">
        <v>237.0</v>
      </c>
      <c r="C11340" s="57">
        <v>11.0</v>
      </c>
      <c r="D11340" s="268">
        <v>0.208333333333333</v>
      </c>
      <c r="E11340" s="269">
        <v>2.4160221567876963E-6</v>
      </c>
      <c r="F11340" s="269">
        <v>2.724205568017983E-5</v>
      </c>
    </row>
    <row r="11341" ht="14.25" customHeight="1">
      <c r="A11341" s="267">
        <v>43702.0</v>
      </c>
      <c r="B11341" s="57">
        <v>237.0</v>
      </c>
      <c r="C11341" s="57">
        <v>12.0</v>
      </c>
      <c r="D11341" s="268">
        <v>0.229166666666667</v>
      </c>
      <c r="E11341" s="269">
        <v>7.805681219697456E-6</v>
      </c>
      <c r="F11341" s="269">
        <v>2.8443911077834827E-5</v>
      </c>
    </row>
    <row r="11342" ht="14.25" customHeight="1">
      <c r="A11342" s="267">
        <v>43702.0</v>
      </c>
      <c r="B11342" s="57">
        <v>237.0</v>
      </c>
      <c r="C11342" s="57">
        <v>13.0</v>
      </c>
      <c r="D11342" s="268">
        <v>0.25</v>
      </c>
      <c r="E11342" s="269">
        <v>2.3301005613807616E-5</v>
      </c>
      <c r="F11342" s="269">
        <v>3.234994112021355E-5</v>
      </c>
    </row>
    <row r="11343" ht="14.25" customHeight="1">
      <c r="A11343" s="267">
        <v>43702.0</v>
      </c>
      <c r="B11343" s="57">
        <v>237.0</v>
      </c>
      <c r="C11343" s="57">
        <v>14.0</v>
      </c>
      <c r="D11343" s="268">
        <v>0.270833333333333</v>
      </c>
      <c r="E11343" s="269">
        <v>4.471070149365992E-5</v>
      </c>
      <c r="F11343" s="269">
        <v>3.755798117671852E-5</v>
      </c>
    </row>
    <row r="11344" ht="14.25" customHeight="1">
      <c r="A11344" s="267">
        <v>43702.0</v>
      </c>
      <c r="B11344" s="57">
        <v>237.0</v>
      </c>
      <c r="C11344" s="57">
        <v>15.0</v>
      </c>
      <c r="D11344" s="268">
        <v>0.291666666666667</v>
      </c>
      <c r="E11344" s="269">
        <v>7.337172092663986E-5</v>
      </c>
      <c r="F11344" s="269">
        <v>4.1363856602626E-5</v>
      </c>
    </row>
    <row r="11345" ht="14.25" customHeight="1">
      <c r="A11345" s="267">
        <v>43702.0</v>
      </c>
      <c r="B11345" s="57">
        <v>237.0</v>
      </c>
      <c r="C11345" s="57">
        <v>16.0</v>
      </c>
      <c r="D11345" s="268">
        <v>0.3125</v>
      </c>
      <c r="E11345" s="269">
        <v>1.0870357223303984E-4</v>
      </c>
      <c r="F11345" s="269">
        <v>4.747328820737221E-5</v>
      </c>
    </row>
    <row r="11346" ht="14.25" customHeight="1">
      <c r="A11346" s="267">
        <v>43702.0</v>
      </c>
      <c r="B11346" s="57">
        <v>237.0</v>
      </c>
      <c r="C11346" s="57">
        <v>17.0</v>
      </c>
      <c r="D11346" s="268">
        <v>0.333333333333333</v>
      </c>
      <c r="E11346" s="269">
        <v>1.4337436901999632E-4</v>
      </c>
      <c r="F11346" s="269">
        <v>4.8675143605027206E-5</v>
      </c>
    </row>
    <row r="11347" ht="14.25" customHeight="1">
      <c r="A11347" s="267">
        <v>43702.0</v>
      </c>
      <c r="B11347" s="57">
        <v>237.0</v>
      </c>
      <c r="C11347" s="57">
        <v>18.0</v>
      </c>
      <c r="D11347" s="268">
        <v>0.354166666666667</v>
      </c>
      <c r="E11347" s="269">
        <v>1.901636877810194E-4</v>
      </c>
      <c r="F11347" s="269">
        <v>5.358271981211842E-5</v>
      </c>
    </row>
    <row r="11348" ht="14.25" customHeight="1">
      <c r="A11348" s="267">
        <v>43702.0</v>
      </c>
      <c r="B11348" s="57">
        <v>237.0</v>
      </c>
      <c r="C11348" s="57">
        <v>19.0</v>
      </c>
      <c r="D11348" s="268">
        <v>0.375</v>
      </c>
      <c r="E11348" s="269">
        <v>2.0690980042622066E-4</v>
      </c>
      <c r="F11348" s="269">
        <v>5.338241057917592E-5</v>
      </c>
    </row>
    <row r="11349" ht="14.25" customHeight="1">
      <c r="A11349" s="267">
        <v>43702.0</v>
      </c>
      <c r="B11349" s="57">
        <v>237.0</v>
      </c>
      <c r="C11349" s="57">
        <v>20.0</v>
      </c>
      <c r="D11349" s="268">
        <v>0.395833333333333</v>
      </c>
      <c r="E11349" s="269">
        <v>2.3049414004412303E-4</v>
      </c>
      <c r="F11349" s="269">
        <v>5.398333827800342E-5</v>
      </c>
    </row>
    <row r="11350" ht="14.25" customHeight="1">
      <c r="A11350" s="267">
        <v>43702.0</v>
      </c>
      <c r="B11350" s="57">
        <v>237.0</v>
      </c>
      <c r="C11350" s="57">
        <v>21.0</v>
      </c>
      <c r="D11350" s="268">
        <v>0.416666666666667</v>
      </c>
      <c r="E11350" s="269">
        <v>2.4285033884169054E-4</v>
      </c>
      <c r="F11350" s="269">
        <v>5.358271981211842E-5</v>
      </c>
    </row>
    <row r="11351" ht="14.25" customHeight="1">
      <c r="A11351" s="267">
        <v>43702.0</v>
      </c>
      <c r="B11351" s="57">
        <v>237.0</v>
      </c>
      <c r="C11351" s="57">
        <v>22.0</v>
      </c>
      <c r="D11351" s="268">
        <v>0.4375</v>
      </c>
      <c r="E11351" s="269">
        <v>2.4858006640998345E-4</v>
      </c>
      <c r="F11351" s="269">
        <v>5.4383956743888416E-5</v>
      </c>
    </row>
    <row r="11352" ht="14.25" customHeight="1">
      <c r="A11352" s="267">
        <v>43702.0</v>
      </c>
      <c r="B11352" s="57">
        <v>237.0</v>
      </c>
      <c r="C11352" s="57">
        <v>23.0</v>
      </c>
      <c r="D11352" s="268">
        <v>0.458333333333333</v>
      </c>
      <c r="E11352" s="269">
        <v>2.7149247973985567E-4</v>
      </c>
      <c r="F11352" s="269">
        <v>5.218055518152093E-5</v>
      </c>
    </row>
    <row r="11353" ht="14.25" customHeight="1">
      <c r="A11353" s="267">
        <v>43702.0</v>
      </c>
      <c r="B11353" s="57">
        <v>237.0</v>
      </c>
      <c r="C11353" s="57">
        <v>24.0</v>
      </c>
      <c r="D11353" s="268">
        <v>0.479166666666667</v>
      </c>
      <c r="E11353" s="269">
        <v>2.642470304206735E-4</v>
      </c>
      <c r="F11353" s="269">
        <v>5.238086441446342E-5</v>
      </c>
    </row>
    <row r="11354" ht="14.25" customHeight="1">
      <c r="A11354" s="267">
        <v>43702.0</v>
      </c>
      <c r="B11354" s="57">
        <v>237.0</v>
      </c>
      <c r="C11354" s="57">
        <v>25.0</v>
      </c>
      <c r="D11354" s="268">
        <v>0.5</v>
      </c>
      <c r="E11354" s="269">
        <v>2.557085343019014E-4</v>
      </c>
      <c r="F11354" s="269">
        <v>5.238086441446342E-5</v>
      </c>
    </row>
    <row r="11355" ht="14.25" customHeight="1">
      <c r="A11355" s="267">
        <v>43702.0</v>
      </c>
      <c r="B11355" s="57">
        <v>237.0</v>
      </c>
      <c r="C11355" s="57">
        <v>26.0</v>
      </c>
      <c r="D11355" s="268">
        <v>0.520833333333333</v>
      </c>
      <c r="E11355" s="269">
        <v>2.502803028786794E-4</v>
      </c>
      <c r="F11355" s="269">
        <v>5.097869978386593E-5</v>
      </c>
    </row>
    <row r="11356" ht="14.25" customHeight="1">
      <c r="A11356" s="267">
        <v>43702.0</v>
      </c>
      <c r="B11356" s="57">
        <v>237.0</v>
      </c>
      <c r="C11356" s="57">
        <v>27.0</v>
      </c>
      <c r="D11356" s="268">
        <v>0.541666666666667</v>
      </c>
      <c r="E11356" s="269">
        <v>2.391601441205823E-4</v>
      </c>
      <c r="F11356" s="269">
        <v>5.248101903093467E-5</v>
      </c>
    </row>
    <row r="11357" ht="14.25" customHeight="1">
      <c r="A11357" s="267">
        <v>43702.0</v>
      </c>
      <c r="B11357" s="57">
        <v>237.0</v>
      </c>
      <c r="C11357" s="57">
        <v>28.0</v>
      </c>
      <c r="D11357" s="268">
        <v>0.5625</v>
      </c>
      <c r="E11357" s="269">
        <v>2.2524042764833355E-4</v>
      </c>
      <c r="F11357" s="269">
        <v>4.987699900268219E-5</v>
      </c>
    </row>
    <row r="11358" ht="14.25" customHeight="1">
      <c r="A11358" s="267">
        <v>43702.0</v>
      </c>
      <c r="B11358" s="57">
        <v>237.0</v>
      </c>
      <c r="C11358" s="57">
        <v>29.0</v>
      </c>
      <c r="D11358" s="268">
        <v>0.583333333333333</v>
      </c>
      <c r="E11358" s="269">
        <v>2.1291873375826813E-4</v>
      </c>
      <c r="F11358" s="269">
        <v>4.887545283796971E-5</v>
      </c>
    </row>
    <row r="11359" ht="14.25" customHeight="1">
      <c r="A11359" s="267">
        <v>43702.0</v>
      </c>
      <c r="B11359" s="57">
        <v>237.0</v>
      </c>
      <c r="C11359" s="57">
        <v>30.0</v>
      </c>
      <c r="D11359" s="268">
        <v>0.604166666666667</v>
      </c>
      <c r="E11359" s="269">
        <v>1.9289757536395896E-4</v>
      </c>
      <c r="F11359" s="269">
        <v>4.667205127560222E-5</v>
      </c>
    </row>
    <row r="11360" ht="14.25" customHeight="1">
      <c r="A11360" s="267">
        <v>43702.0</v>
      </c>
      <c r="B11360" s="57">
        <v>237.0</v>
      </c>
      <c r="C11360" s="57">
        <v>31.0</v>
      </c>
      <c r="D11360" s="268">
        <v>0.625</v>
      </c>
      <c r="E11360" s="269">
        <v>1.625677910839618E-4</v>
      </c>
      <c r="F11360" s="269">
        <v>4.787390667325721E-5</v>
      </c>
    </row>
    <row r="11361" ht="14.25" customHeight="1">
      <c r="A11361" s="267">
        <v>43702.0</v>
      </c>
      <c r="B11361" s="57">
        <v>237.0</v>
      </c>
      <c r="C11361" s="57">
        <v>32.0</v>
      </c>
      <c r="D11361" s="268">
        <v>0.645833333333333</v>
      </c>
      <c r="E11361" s="269">
        <v>1.2155972390076777E-4</v>
      </c>
      <c r="F11361" s="269">
        <v>5.137931824975094E-5</v>
      </c>
    </row>
    <row r="11362" ht="14.25" customHeight="1">
      <c r="A11362" s="267">
        <v>43702.0</v>
      </c>
      <c r="B11362" s="57">
        <v>237.0</v>
      </c>
      <c r="C11362" s="57">
        <v>33.0</v>
      </c>
      <c r="D11362" s="268">
        <v>0.666666666666667</v>
      </c>
      <c r="E11362" s="269">
        <v>9.250931194680322E-5</v>
      </c>
      <c r="F11362" s="269">
        <v>5.338241057917592E-5</v>
      </c>
    </row>
    <row r="11363" ht="14.25" customHeight="1">
      <c r="A11363" s="267">
        <v>43702.0</v>
      </c>
      <c r="B11363" s="57">
        <v>237.0</v>
      </c>
      <c r="C11363" s="57">
        <v>34.0</v>
      </c>
      <c r="D11363" s="268">
        <v>0.6875</v>
      </c>
      <c r="E11363" s="269">
        <v>6.314491187443932E-5</v>
      </c>
      <c r="F11363" s="269">
        <v>5.808967755332465E-5</v>
      </c>
    </row>
    <row r="11364" ht="14.25" customHeight="1">
      <c r="A11364" s="267">
        <v>43702.0</v>
      </c>
      <c r="B11364" s="57">
        <v>237.0</v>
      </c>
      <c r="C11364" s="57">
        <v>35.0</v>
      </c>
      <c r="D11364" s="268">
        <v>0.708333333333333</v>
      </c>
      <c r="E11364" s="269">
        <v>4.272673397173092E-5</v>
      </c>
      <c r="F11364" s="269">
        <v>6.459972762395585E-5</v>
      </c>
    </row>
    <row r="11365" ht="14.25" customHeight="1">
      <c r="A11365" s="267">
        <v>43702.0</v>
      </c>
      <c r="B11365" s="57">
        <v>237.0</v>
      </c>
      <c r="C11365" s="57">
        <v>36.0</v>
      </c>
      <c r="D11365" s="268">
        <v>0.729166666666667</v>
      </c>
      <c r="E11365" s="269">
        <v>3.1547144851370984E-5</v>
      </c>
      <c r="F11365" s="269">
        <v>6.510050070631209E-5</v>
      </c>
    </row>
    <row r="11366" ht="14.25" customHeight="1">
      <c r="A11366" s="267">
        <v>43702.0</v>
      </c>
      <c r="B11366" s="57">
        <v>237.0</v>
      </c>
      <c r="C11366" s="57">
        <v>37.0</v>
      </c>
      <c r="D11366" s="268">
        <v>0.75</v>
      </c>
      <c r="E11366" s="269">
        <v>1.542222196371353E-5</v>
      </c>
      <c r="F11366" s="269">
        <v>6.890637613221959E-5</v>
      </c>
    </row>
    <row r="11367" ht="14.25" customHeight="1">
      <c r="A11367" s="267">
        <v>43702.0</v>
      </c>
      <c r="B11367" s="57">
        <v>237.0</v>
      </c>
      <c r="C11367" s="57">
        <v>38.0</v>
      </c>
      <c r="D11367" s="268">
        <v>0.770833333333333</v>
      </c>
      <c r="E11367" s="269">
        <v>7.653811135941186E-6</v>
      </c>
      <c r="F11367" s="269">
        <v>7.060900461223083E-5</v>
      </c>
    </row>
    <row r="11368" ht="14.25" customHeight="1">
      <c r="A11368" s="267">
        <v>43702.0</v>
      </c>
      <c r="B11368" s="57">
        <v>237.0</v>
      </c>
      <c r="C11368" s="57">
        <v>39.0</v>
      </c>
      <c r="D11368" s="268">
        <v>0.791666666666667</v>
      </c>
      <c r="E11368" s="269">
        <v>9.61164475452211E-7</v>
      </c>
      <c r="F11368" s="269">
        <v>7.030854076281706E-5</v>
      </c>
    </row>
    <row r="11369" ht="14.25" customHeight="1">
      <c r="A11369" s="267">
        <v>43702.0</v>
      </c>
      <c r="B11369" s="57">
        <v>237.0</v>
      </c>
      <c r="C11369" s="57">
        <v>40.0</v>
      </c>
      <c r="D11369" s="268">
        <v>0.8125</v>
      </c>
      <c r="E11369" s="269">
        <v>2.5893944427765387E-9</v>
      </c>
      <c r="F11369" s="269">
        <v>6.55011191721971E-5</v>
      </c>
    </row>
    <row r="11370" ht="14.25" customHeight="1">
      <c r="A11370" s="267">
        <v>43702.0</v>
      </c>
      <c r="B11370" s="57">
        <v>237.0</v>
      </c>
      <c r="C11370" s="57">
        <v>41.0</v>
      </c>
      <c r="D11370" s="268">
        <v>0.833333333333333</v>
      </c>
      <c r="E11370" s="269">
        <v>0.0</v>
      </c>
      <c r="F11370" s="269">
        <v>6.880622151574834E-5</v>
      </c>
    </row>
    <row r="11371" ht="14.25" customHeight="1">
      <c r="A11371" s="267">
        <v>43702.0</v>
      </c>
      <c r="B11371" s="57">
        <v>237.0</v>
      </c>
      <c r="C11371" s="57">
        <v>42.0</v>
      </c>
      <c r="D11371" s="268">
        <v>0.854166666666667</v>
      </c>
      <c r="E11371" s="269">
        <v>0.0</v>
      </c>
      <c r="F11371" s="269">
        <v>6.960745844751831E-5</v>
      </c>
    </row>
    <row r="11372" ht="14.25" customHeight="1">
      <c r="A11372" s="267">
        <v>43702.0</v>
      </c>
      <c r="B11372" s="57">
        <v>237.0</v>
      </c>
      <c r="C11372" s="57">
        <v>43.0</v>
      </c>
      <c r="D11372" s="268">
        <v>0.875</v>
      </c>
      <c r="E11372" s="269">
        <v>0.0</v>
      </c>
      <c r="F11372" s="269">
        <v>6.990792229693207E-5</v>
      </c>
    </row>
    <row r="11373" ht="14.25" customHeight="1">
      <c r="A11373" s="267">
        <v>43702.0</v>
      </c>
      <c r="B11373" s="57">
        <v>237.0</v>
      </c>
      <c r="C11373" s="57">
        <v>44.0</v>
      </c>
      <c r="D11373" s="268">
        <v>0.895833333333333</v>
      </c>
      <c r="E11373" s="269">
        <v>0.0</v>
      </c>
      <c r="F11373" s="269">
        <v>6.740405688515083E-5</v>
      </c>
    </row>
    <row r="11374" ht="14.25" customHeight="1">
      <c r="A11374" s="267">
        <v>43702.0</v>
      </c>
      <c r="B11374" s="57">
        <v>237.0</v>
      </c>
      <c r="C11374" s="57">
        <v>45.0</v>
      </c>
      <c r="D11374" s="268">
        <v>0.916666666666667</v>
      </c>
      <c r="E11374" s="269">
        <v>0.0</v>
      </c>
      <c r="F11374" s="269">
        <v>6.359818145924337E-5</v>
      </c>
    </row>
    <row r="11375" ht="14.25" customHeight="1">
      <c r="A11375" s="267">
        <v>43702.0</v>
      </c>
      <c r="B11375" s="57">
        <v>237.0</v>
      </c>
      <c r="C11375" s="57">
        <v>46.0</v>
      </c>
      <c r="D11375" s="268">
        <v>0.9375</v>
      </c>
      <c r="E11375" s="269">
        <v>0.0</v>
      </c>
      <c r="F11375" s="269">
        <v>5.6587358306255894E-5</v>
      </c>
    </row>
    <row r="11376" ht="14.25" customHeight="1">
      <c r="A11376" s="267">
        <v>43702.0</v>
      </c>
      <c r="B11376" s="57">
        <v>237.0</v>
      </c>
      <c r="C11376" s="57">
        <v>47.0</v>
      </c>
      <c r="D11376" s="268">
        <v>0.958333333333333</v>
      </c>
      <c r="E11376" s="269">
        <v>0.0</v>
      </c>
      <c r="F11376" s="269">
        <v>4.887545283796971E-5</v>
      </c>
    </row>
    <row r="11377" ht="14.25" customHeight="1">
      <c r="A11377" s="267">
        <v>43702.0</v>
      </c>
      <c r="B11377" s="57">
        <v>237.0</v>
      </c>
      <c r="C11377" s="57">
        <v>48.0</v>
      </c>
      <c r="D11377" s="268">
        <v>0.979166666666667</v>
      </c>
      <c r="E11377" s="269">
        <v>0.0</v>
      </c>
      <c r="F11377" s="269">
        <v>4.2165093534395995E-5</v>
      </c>
    </row>
    <row r="11378" ht="14.25" customHeight="1">
      <c r="A11378" s="267">
        <v>43703.0</v>
      </c>
      <c r="B11378" s="57">
        <v>238.0</v>
      </c>
      <c r="C11378" s="57">
        <v>1.0</v>
      </c>
      <c r="D11378" s="268">
        <v>0.0</v>
      </c>
      <c r="E11378" s="269">
        <v>0.0</v>
      </c>
      <c r="F11378" s="269">
        <v>3.735767194377602E-5</v>
      </c>
    </row>
    <row r="11379" ht="14.25" customHeight="1">
      <c r="A11379" s="267">
        <v>43703.0</v>
      </c>
      <c r="B11379" s="57">
        <v>238.0</v>
      </c>
      <c r="C11379" s="57">
        <v>2.0</v>
      </c>
      <c r="D11379" s="268">
        <v>0.020833333333333332</v>
      </c>
      <c r="E11379" s="269">
        <v>0.0</v>
      </c>
      <c r="F11379" s="269">
        <v>3.375210575081104E-5</v>
      </c>
    </row>
    <row r="11380" ht="14.25" customHeight="1">
      <c r="A11380" s="267">
        <v>43703.0</v>
      </c>
      <c r="B11380" s="57">
        <v>238.0</v>
      </c>
      <c r="C11380" s="57">
        <v>3.0</v>
      </c>
      <c r="D11380" s="268">
        <v>0.0416666666666667</v>
      </c>
      <c r="E11380" s="269">
        <v>0.0</v>
      </c>
      <c r="F11380" s="269">
        <v>3.0246694174317314E-5</v>
      </c>
    </row>
    <row r="11381" ht="14.25" customHeight="1">
      <c r="A11381" s="267">
        <v>43703.0</v>
      </c>
      <c r="B11381" s="57">
        <v>238.0</v>
      </c>
      <c r="C11381" s="57">
        <v>4.0</v>
      </c>
      <c r="D11381" s="268">
        <v>0.0625</v>
      </c>
      <c r="E11381" s="269">
        <v>0.0</v>
      </c>
      <c r="F11381" s="269">
        <v>2.8443911077834827E-5</v>
      </c>
    </row>
    <row r="11382" ht="14.25" customHeight="1">
      <c r="A11382" s="267">
        <v>43703.0</v>
      </c>
      <c r="B11382" s="57">
        <v>238.0</v>
      </c>
      <c r="C11382" s="57">
        <v>5.0</v>
      </c>
      <c r="D11382" s="268">
        <v>0.0833333333333333</v>
      </c>
      <c r="E11382" s="269">
        <v>0.0</v>
      </c>
      <c r="F11382" s="269">
        <v>2.7742828762536086E-5</v>
      </c>
    </row>
    <row r="11383" ht="14.25" customHeight="1">
      <c r="A11383" s="267">
        <v>43703.0</v>
      </c>
      <c r="B11383" s="57">
        <v>238.0</v>
      </c>
      <c r="C11383" s="57">
        <v>6.0</v>
      </c>
      <c r="D11383" s="268">
        <v>0.104166666666667</v>
      </c>
      <c r="E11383" s="269">
        <v>0.0</v>
      </c>
      <c r="F11383" s="269">
        <v>2.654097336488109E-5</v>
      </c>
    </row>
    <row r="11384" ht="14.25" customHeight="1">
      <c r="A11384" s="267">
        <v>43703.0</v>
      </c>
      <c r="B11384" s="57">
        <v>238.0</v>
      </c>
      <c r="C11384" s="57">
        <v>7.0</v>
      </c>
      <c r="D11384" s="268">
        <v>0.125</v>
      </c>
      <c r="E11384" s="269">
        <v>0.0</v>
      </c>
      <c r="F11384" s="269">
        <v>2.654097336488109E-5</v>
      </c>
    </row>
    <row r="11385" ht="14.25" customHeight="1">
      <c r="A11385" s="267">
        <v>43703.0</v>
      </c>
      <c r="B11385" s="57">
        <v>238.0</v>
      </c>
      <c r="C11385" s="57">
        <v>8.0</v>
      </c>
      <c r="D11385" s="268">
        <v>0.145833333333333</v>
      </c>
      <c r="E11385" s="269">
        <v>0.0</v>
      </c>
      <c r="F11385" s="269">
        <v>2.684143721429483E-5</v>
      </c>
    </row>
    <row r="11386" ht="14.25" customHeight="1">
      <c r="A11386" s="267">
        <v>43703.0</v>
      </c>
      <c r="B11386" s="57">
        <v>238.0</v>
      </c>
      <c r="C11386" s="57">
        <v>9.0</v>
      </c>
      <c r="D11386" s="268">
        <v>0.166666666666667</v>
      </c>
      <c r="E11386" s="269">
        <v>0.0</v>
      </c>
      <c r="F11386" s="269">
        <v>2.5739736433111092E-5</v>
      </c>
    </row>
    <row r="11387" ht="14.25" customHeight="1">
      <c r="A11387" s="267">
        <v>43703.0</v>
      </c>
      <c r="B11387" s="57">
        <v>238.0</v>
      </c>
      <c r="C11387" s="57">
        <v>10.0</v>
      </c>
      <c r="D11387" s="268">
        <v>0.1875</v>
      </c>
      <c r="E11387" s="269">
        <v>5.5568509606117E-7</v>
      </c>
      <c r="F11387" s="269">
        <v>2.6340664131938587E-5</v>
      </c>
    </row>
    <row r="11388" ht="14.25" customHeight="1">
      <c r="A11388" s="267">
        <v>43703.0</v>
      </c>
      <c r="B11388" s="57">
        <v>238.0</v>
      </c>
      <c r="C11388" s="57">
        <v>11.0</v>
      </c>
      <c r="D11388" s="268">
        <v>0.208333333333333</v>
      </c>
      <c r="E11388" s="269">
        <v>7.972873117399396E-7</v>
      </c>
      <c r="F11388" s="269">
        <v>2.7742828762536086E-5</v>
      </c>
    </row>
    <row r="11389" ht="14.25" customHeight="1">
      <c r="A11389" s="267">
        <v>43703.0</v>
      </c>
      <c r="B11389" s="57">
        <v>238.0</v>
      </c>
      <c r="C11389" s="57">
        <v>12.0</v>
      </c>
      <c r="D11389" s="268">
        <v>0.229166666666667</v>
      </c>
      <c r="E11389" s="269">
        <v>3.6646620670336805E-6</v>
      </c>
      <c r="F11389" s="269">
        <v>2.8143447228421073E-5</v>
      </c>
    </row>
    <row r="11390" ht="14.25" customHeight="1">
      <c r="A11390" s="267">
        <v>43703.0</v>
      </c>
      <c r="B11390" s="57">
        <v>238.0</v>
      </c>
      <c r="C11390" s="57">
        <v>13.0</v>
      </c>
      <c r="D11390" s="268">
        <v>0.25</v>
      </c>
      <c r="E11390" s="269">
        <v>9.56128165129689E-6</v>
      </c>
      <c r="F11390" s="269">
        <v>3.1548704188443556E-5</v>
      </c>
    </row>
    <row r="11391" ht="14.25" customHeight="1">
      <c r="A11391" s="267">
        <v>43703.0</v>
      </c>
      <c r="B11391" s="57">
        <v>238.0</v>
      </c>
      <c r="C11391" s="57">
        <v>14.0</v>
      </c>
      <c r="D11391" s="268">
        <v>0.270833333333333</v>
      </c>
      <c r="E11391" s="269">
        <v>2.246017097554049E-5</v>
      </c>
      <c r="F11391" s="269">
        <v>3.665658962847728E-5</v>
      </c>
    </row>
    <row r="11392" ht="14.25" customHeight="1">
      <c r="A11392" s="267">
        <v>43703.0</v>
      </c>
      <c r="B11392" s="57">
        <v>238.0</v>
      </c>
      <c r="C11392" s="57">
        <v>15.0</v>
      </c>
      <c r="D11392" s="268">
        <v>0.291666666666667</v>
      </c>
      <c r="E11392" s="269">
        <v>4.473861947587947E-5</v>
      </c>
      <c r="F11392" s="269">
        <v>4.096323813674099E-5</v>
      </c>
    </row>
    <row r="11393" ht="14.25" customHeight="1">
      <c r="A11393" s="267">
        <v>43703.0</v>
      </c>
      <c r="B11393" s="57">
        <v>238.0</v>
      </c>
      <c r="C11393" s="57">
        <v>16.0</v>
      </c>
      <c r="D11393" s="268">
        <v>0.3125</v>
      </c>
      <c r="E11393" s="269">
        <v>7.297029510966608E-5</v>
      </c>
      <c r="F11393" s="269">
        <v>4.7773752056785965E-5</v>
      </c>
    </row>
    <row r="11394" ht="14.25" customHeight="1">
      <c r="A11394" s="267">
        <v>43703.0</v>
      </c>
      <c r="B11394" s="57">
        <v>238.0</v>
      </c>
      <c r="C11394" s="57">
        <v>17.0</v>
      </c>
      <c r="D11394" s="268">
        <v>0.333333333333333</v>
      </c>
      <c r="E11394" s="269">
        <v>1.0529714367881066E-4</v>
      </c>
      <c r="F11394" s="269">
        <v>5.017746285209594E-5</v>
      </c>
    </row>
    <row r="11395" ht="14.25" customHeight="1">
      <c r="A11395" s="267">
        <v>43703.0</v>
      </c>
      <c r="B11395" s="57">
        <v>238.0</v>
      </c>
      <c r="C11395" s="57">
        <v>18.0</v>
      </c>
      <c r="D11395" s="268">
        <v>0.354166666666667</v>
      </c>
      <c r="E11395" s="269">
        <v>1.1868456388055305E-4</v>
      </c>
      <c r="F11395" s="269">
        <v>5.6387049073313414E-5</v>
      </c>
    </row>
    <row r="11396" ht="14.25" customHeight="1">
      <c r="A11396" s="267">
        <v>43703.0</v>
      </c>
      <c r="B11396" s="57">
        <v>238.0</v>
      </c>
      <c r="C11396" s="57">
        <v>19.0</v>
      </c>
      <c r="D11396" s="268">
        <v>0.375</v>
      </c>
      <c r="E11396" s="269">
        <v>1.2841375357976344E-4</v>
      </c>
      <c r="F11396" s="269">
        <v>5.548565752507217E-5</v>
      </c>
    </row>
    <row r="11397" ht="14.25" customHeight="1">
      <c r="A11397" s="267">
        <v>43703.0</v>
      </c>
      <c r="B11397" s="57">
        <v>238.0</v>
      </c>
      <c r="C11397" s="57">
        <v>20.0</v>
      </c>
      <c r="D11397" s="268">
        <v>0.395833333333333</v>
      </c>
      <c r="E11397" s="269">
        <v>1.4885688029143518E-4</v>
      </c>
      <c r="F11397" s="269">
        <v>5.518519367565842E-5</v>
      </c>
    </row>
    <row r="11398" ht="14.25" customHeight="1">
      <c r="A11398" s="267">
        <v>43703.0</v>
      </c>
      <c r="B11398" s="57">
        <v>238.0</v>
      </c>
      <c r="C11398" s="57">
        <v>21.0</v>
      </c>
      <c r="D11398" s="268">
        <v>0.416666666666667</v>
      </c>
      <c r="E11398" s="269">
        <v>1.789366985987176E-4</v>
      </c>
      <c r="F11398" s="269">
        <v>5.588627599095715E-5</v>
      </c>
    </row>
    <row r="11399" ht="14.25" customHeight="1">
      <c r="A11399" s="267">
        <v>43703.0</v>
      </c>
      <c r="B11399" s="57">
        <v>238.0</v>
      </c>
      <c r="C11399" s="57">
        <v>22.0</v>
      </c>
      <c r="D11399" s="268">
        <v>0.4375</v>
      </c>
      <c r="E11399" s="269">
        <v>1.6149864243937006E-4</v>
      </c>
      <c r="F11399" s="269">
        <v>5.608658522389965E-5</v>
      </c>
    </row>
    <row r="11400" ht="14.25" customHeight="1">
      <c r="A11400" s="267">
        <v>43703.0</v>
      </c>
      <c r="B11400" s="57">
        <v>238.0</v>
      </c>
      <c r="C11400" s="57">
        <v>23.0</v>
      </c>
      <c r="D11400" s="268">
        <v>0.458333333333333</v>
      </c>
      <c r="E11400" s="269">
        <v>1.7185610306879898E-4</v>
      </c>
      <c r="F11400" s="269">
        <v>5.408349289447466E-5</v>
      </c>
    </row>
    <row r="11401" ht="14.25" customHeight="1">
      <c r="A11401" s="267">
        <v>43703.0</v>
      </c>
      <c r="B11401" s="57">
        <v>238.0</v>
      </c>
      <c r="C11401" s="57">
        <v>24.0</v>
      </c>
      <c r="D11401" s="268">
        <v>0.479166666666667</v>
      </c>
      <c r="E11401" s="269">
        <v>1.914115021337489E-4</v>
      </c>
      <c r="F11401" s="269">
        <v>5.1980245948578425E-5</v>
      </c>
    </row>
    <row r="11402" ht="14.25" customHeight="1">
      <c r="A11402" s="267">
        <v>43703.0</v>
      </c>
      <c r="B11402" s="57">
        <v>238.0</v>
      </c>
      <c r="C11402" s="57">
        <v>25.0</v>
      </c>
      <c r="D11402" s="268">
        <v>0.5</v>
      </c>
      <c r="E11402" s="269">
        <v>1.8711874052541923E-4</v>
      </c>
      <c r="F11402" s="269">
        <v>5.478457520977341E-5</v>
      </c>
    </row>
    <row r="11403" ht="14.25" customHeight="1">
      <c r="A11403" s="267">
        <v>43703.0</v>
      </c>
      <c r="B11403" s="57">
        <v>238.0</v>
      </c>
      <c r="C11403" s="57">
        <v>26.0</v>
      </c>
      <c r="D11403" s="268">
        <v>0.520833333333333</v>
      </c>
      <c r="E11403" s="269">
        <v>1.7346741048040448E-4</v>
      </c>
      <c r="F11403" s="269">
        <v>5.2681328263877173E-5</v>
      </c>
    </row>
    <row r="11404" ht="14.25" customHeight="1">
      <c r="A11404" s="267">
        <v>43703.0</v>
      </c>
      <c r="B11404" s="57">
        <v>238.0</v>
      </c>
      <c r="C11404" s="57">
        <v>27.0</v>
      </c>
      <c r="D11404" s="268">
        <v>0.541666666666667</v>
      </c>
      <c r="E11404" s="269">
        <v>1.6800965133258666E-4</v>
      </c>
      <c r="F11404" s="269">
        <v>5.298179211329092E-5</v>
      </c>
    </row>
    <row r="11405" ht="14.25" customHeight="1">
      <c r="A11405" s="267">
        <v>43703.0</v>
      </c>
      <c r="B11405" s="57">
        <v>238.0</v>
      </c>
      <c r="C11405" s="57">
        <v>28.0</v>
      </c>
      <c r="D11405" s="268">
        <v>0.5625</v>
      </c>
      <c r="E11405" s="269">
        <v>1.7157402984236742E-4</v>
      </c>
      <c r="F11405" s="269">
        <v>5.238086441446342E-5</v>
      </c>
    </row>
    <row r="11406" ht="14.25" customHeight="1">
      <c r="A11406" s="267">
        <v>43703.0</v>
      </c>
      <c r="B11406" s="57">
        <v>238.0</v>
      </c>
      <c r="C11406" s="57">
        <v>29.0</v>
      </c>
      <c r="D11406" s="268">
        <v>0.583333333333333</v>
      </c>
      <c r="E11406" s="269">
        <v>1.7214173299205201E-4</v>
      </c>
      <c r="F11406" s="269">
        <v>4.9476380536797194E-5</v>
      </c>
    </row>
    <row r="11407" ht="14.25" customHeight="1">
      <c r="A11407" s="267">
        <v>43703.0</v>
      </c>
      <c r="B11407" s="57">
        <v>238.0</v>
      </c>
      <c r="C11407" s="57">
        <v>30.0</v>
      </c>
      <c r="D11407" s="268">
        <v>0.604166666666667</v>
      </c>
      <c r="E11407" s="269">
        <v>1.6834423005984779E-4</v>
      </c>
      <c r="F11407" s="269">
        <v>4.8174370522670945E-5</v>
      </c>
    </row>
    <row r="11408" ht="14.25" customHeight="1">
      <c r="A11408" s="267">
        <v>43703.0</v>
      </c>
      <c r="B11408" s="57">
        <v>238.0</v>
      </c>
      <c r="C11408" s="57">
        <v>31.0</v>
      </c>
      <c r="D11408" s="268">
        <v>0.625</v>
      </c>
      <c r="E11408" s="269">
        <v>1.5284415314449106E-4</v>
      </c>
      <c r="F11408" s="269">
        <v>4.9175916687383454E-5</v>
      </c>
    </row>
    <row r="11409" ht="14.25" customHeight="1">
      <c r="A11409" s="267">
        <v>43703.0</v>
      </c>
      <c r="B11409" s="57">
        <v>238.0</v>
      </c>
      <c r="C11409" s="57">
        <v>32.0</v>
      </c>
      <c r="D11409" s="268">
        <v>0.645833333333333</v>
      </c>
      <c r="E11409" s="269">
        <v>1.2751294084632406E-4</v>
      </c>
      <c r="F11409" s="269">
        <v>5.097869978386593E-5</v>
      </c>
    </row>
    <row r="11410" ht="14.25" customHeight="1">
      <c r="A11410" s="267">
        <v>43703.0</v>
      </c>
      <c r="B11410" s="57">
        <v>238.0</v>
      </c>
      <c r="C11410" s="57">
        <v>33.0</v>
      </c>
      <c r="D11410" s="268">
        <v>0.666666666666667</v>
      </c>
      <c r="E11410" s="269">
        <v>1.075143780131644E-4</v>
      </c>
      <c r="F11410" s="269">
        <v>5.318210134623342E-5</v>
      </c>
    </row>
    <row r="11411" ht="14.25" customHeight="1">
      <c r="A11411" s="267">
        <v>43703.0</v>
      </c>
      <c r="B11411" s="57">
        <v>238.0</v>
      </c>
      <c r="C11411" s="57">
        <v>34.0</v>
      </c>
      <c r="D11411" s="268">
        <v>0.6875</v>
      </c>
      <c r="E11411" s="269">
        <v>7.39340325739548E-5</v>
      </c>
      <c r="F11411" s="269">
        <v>5.728844062155465E-5</v>
      </c>
    </row>
    <row r="11412" ht="14.25" customHeight="1">
      <c r="A11412" s="267">
        <v>43703.0</v>
      </c>
      <c r="B11412" s="57">
        <v>238.0</v>
      </c>
      <c r="C11412" s="57">
        <v>35.0</v>
      </c>
      <c r="D11412" s="268">
        <v>0.708333333333333</v>
      </c>
      <c r="E11412" s="269">
        <v>5.0554037860375267E-5</v>
      </c>
      <c r="F11412" s="269">
        <v>6.239632606158836E-5</v>
      </c>
    </row>
    <row r="11413" ht="14.25" customHeight="1">
      <c r="A11413" s="267">
        <v>43703.0</v>
      </c>
      <c r="B11413" s="57">
        <v>238.0</v>
      </c>
      <c r="C11413" s="57">
        <v>36.0</v>
      </c>
      <c r="D11413" s="268">
        <v>0.729166666666667</v>
      </c>
      <c r="E11413" s="269">
        <v>3.641804197486889E-5</v>
      </c>
      <c r="F11413" s="269">
        <v>6.359818145924337E-5</v>
      </c>
    </row>
    <row r="11414" ht="14.25" customHeight="1">
      <c r="A11414" s="267">
        <v>43703.0</v>
      </c>
      <c r="B11414" s="57">
        <v>238.0</v>
      </c>
      <c r="C11414" s="57">
        <v>37.0</v>
      </c>
      <c r="D11414" s="268">
        <v>0.75</v>
      </c>
      <c r="E11414" s="269">
        <v>1.6424189930082784E-5</v>
      </c>
      <c r="F11414" s="269">
        <v>6.850575766633457E-5</v>
      </c>
    </row>
    <row r="11415" ht="14.25" customHeight="1">
      <c r="A11415" s="267">
        <v>43703.0</v>
      </c>
      <c r="B11415" s="57">
        <v>238.0</v>
      </c>
      <c r="C11415" s="57">
        <v>38.0</v>
      </c>
      <c r="D11415" s="268">
        <v>0.770833333333333</v>
      </c>
      <c r="E11415" s="269">
        <v>5.890518228339508E-6</v>
      </c>
      <c r="F11415" s="269">
        <v>6.990792229693207E-5</v>
      </c>
    </row>
    <row r="11416" ht="14.25" customHeight="1">
      <c r="A11416" s="267">
        <v>43703.0</v>
      </c>
      <c r="B11416" s="57">
        <v>238.0</v>
      </c>
      <c r="C11416" s="57">
        <v>39.0</v>
      </c>
      <c r="D11416" s="268">
        <v>0.791666666666667</v>
      </c>
      <c r="E11416" s="269">
        <v>4.99876431953147E-7</v>
      </c>
      <c r="F11416" s="269">
        <v>7.161055077694331E-5</v>
      </c>
    </row>
    <row r="11417" ht="14.25" customHeight="1">
      <c r="A11417" s="267">
        <v>43703.0</v>
      </c>
      <c r="B11417" s="57">
        <v>238.0</v>
      </c>
      <c r="C11417" s="57">
        <v>40.0</v>
      </c>
      <c r="D11417" s="268">
        <v>0.8125</v>
      </c>
      <c r="E11417" s="269">
        <v>0.0</v>
      </c>
      <c r="F11417" s="269">
        <v>6.65026653369096E-5</v>
      </c>
    </row>
    <row r="11418" ht="14.25" customHeight="1">
      <c r="A11418" s="267">
        <v>43703.0</v>
      </c>
      <c r="B11418" s="57">
        <v>238.0</v>
      </c>
      <c r="C11418" s="57">
        <v>41.0</v>
      </c>
      <c r="D11418" s="268">
        <v>0.833333333333333</v>
      </c>
      <c r="E11418" s="269">
        <v>0.0</v>
      </c>
      <c r="F11418" s="269">
        <v>6.860591228280583E-5</v>
      </c>
    </row>
    <row r="11419" ht="14.25" customHeight="1">
      <c r="A11419" s="267">
        <v>43703.0</v>
      </c>
      <c r="B11419" s="57">
        <v>238.0</v>
      </c>
      <c r="C11419" s="57">
        <v>42.0</v>
      </c>
      <c r="D11419" s="268">
        <v>0.854166666666667</v>
      </c>
      <c r="E11419" s="269">
        <v>0.0</v>
      </c>
      <c r="F11419" s="269">
        <v>6.870606689927708E-5</v>
      </c>
    </row>
    <row r="11420" ht="14.25" customHeight="1">
      <c r="A11420" s="267">
        <v>43703.0</v>
      </c>
      <c r="B11420" s="57">
        <v>238.0</v>
      </c>
      <c r="C11420" s="57">
        <v>43.0</v>
      </c>
      <c r="D11420" s="268">
        <v>0.875</v>
      </c>
      <c r="E11420" s="269">
        <v>0.0</v>
      </c>
      <c r="F11420" s="269">
        <v>6.740405688515083E-5</v>
      </c>
    </row>
    <row r="11421" ht="14.25" customHeight="1">
      <c r="A11421" s="267">
        <v>43703.0</v>
      </c>
      <c r="B11421" s="57">
        <v>238.0</v>
      </c>
      <c r="C11421" s="57">
        <v>44.0</v>
      </c>
      <c r="D11421" s="268">
        <v>0.895833333333333</v>
      </c>
      <c r="E11421" s="269">
        <v>0.0</v>
      </c>
      <c r="F11421" s="269">
        <v>6.53008099392546E-5</v>
      </c>
    </row>
    <row r="11422" ht="14.25" customHeight="1">
      <c r="A11422" s="267">
        <v>43703.0</v>
      </c>
      <c r="B11422" s="57">
        <v>238.0</v>
      </c>
      <c r="C11422" s="57">
        <v>45.0</v>
      </c>
      <c r="D11422" s="268">
        <v>0.916666666666667</v>
      </c>
      <c r="E11422" s="269">
        <v>0.0</v>
      </c>
      <c r="F11422" s="269">
        <v>6.149493451334712E-5</v>
      </c>
    </row>
    <row r="11423" ht="14.25" customHeight="1">
      <c r="A11423" s="267">
        <v>43703.0</v>
      </c>
      <c r="B11423" s="57">
        <v>238.0</v>
      </c>
      <c r="C11423" s="57">
        <v>46.0</v>
      </c>
      <c r="D11423" s="268">
        <v>0.9375</v>
      </c>
      <c r="E11423" s="269">
        <v>0.0</v>
      </c>
      <c r="F11423" s="269">
        <v>5.5085039059187164E-5</v>
      </c>
    </row>
    <row r="11424" ht="14.25" customHeight="1">
      <c r="A11424" s="267">
        <v>43703.0</v>
      </c>
      <c r="B11424" s="57">
        <v>238.0</v>
      </c>
      <c r="C11424" s="57">
        <v>47.0</v>
      </c>
      <c r="D11424" s="268">
        <v>0.958333333333333</v>
      </c>
      <c r="E11424" s="269">
        <v>0.0</v>
      </c>
      <c r="F11424" s="269">
        <v>4.857498898855595E-5</v>
      </c>
    </row>
    <row r="11425" ht="14.25" customHeight="1">
      <c r="A11425" s="267">
        <v>43703.0</v>
      </c>
      <c r="B11425" s="57">
        <v>238.0</v>
      </c>
      <c r="C11425" s="57">
        <v>48.0</v>
      </c>
      <c r="D11425" s="268">
        <v>0.979166666666667</v>
      </c>
      <c r="E11425" s="269">
        <v>0.0</v>
      </c>
      <c r="F11425" s="269">
        <v>4.246555738380974E-5</v>
      </c>
    </row>
    <row r="11426" ht="14.25" customHeight="1">
      <c r="A11426" s="267">
        <v>43704.0</v>
      </c>
      <c r="B11426" s="57">
        <v>239.0</v>
      </c>
      <c r="C11426" s="57">
        <v>1.0</v>
      </c>
      <c r="D11426" s="268">
        <v>0.0</v>
      </c>
      <c r="E11426" s="269">
        <v>0.0</v>
      </c>
      <c r="F11426" s="269">
        <v>3.795859964260352E-5</v>
      </c>
    </row>
    <row r="11427" ht="14.25" customHeight="1">
      <c r="A11427" s="267">
        <v>43704.0</v>
      </c>
      <c r="B11427" s="57">
        <v>239.0</v>
      </c>
      <c r="C11427" s="57">
        <v>2.0</v>
      </c>
      <c r="D11427" s="268">
        <v>0.020833333333333332</v>
      </c>
      <c r="E11427" s="269">
        <v>0.0</v>
      </c>
      <c r="F11427" s="269">
        <v>3.375210575081104E-5</v>
      </c>
    </row>
    <row r="11428" ht="14.25" customHeight="1">
      <c r="A11428" s="267">
        <v>43704.0</v>
      </c>
      <c r="B11428" s="57">
        <v>239.0</v>
      </c>
      <c r="C11428" s="57">
        <v>3.0</v>
      </c>
      <c r="D11428" s="268">
        <v>0.0416666666666667</v>
      </c>
      <c r="E11428" s="269">
        <v>0.0</v>
      </c>
      <c r="F11428" s="269">
        <v>3.164885880491481E-5</v>
      </c>
    </row>
    <row r="11429" ht="14.25" customHeight="1">
      <c r="A11429" s="267">
        <v>43704.0</v>
      </c>
      <c r="B11429" s="57">
        <v>239.0</v>
      </c>
      <c r="C11429" s="57">
        <v>4.0</v>
      </c>
      <c r="D11429" s="268">
        <v>0.0625</v>
      </c>
      <c r="E11429" s="269">
        <v>0.0</v>
      </c>
      <c r="F11429" s="269">
        <v>2.8544065694306077E-5</v>
      </c>
    </row>
    <row r="11430" ht="14.25" customHeight="1">
      <c r="A11430" s="267">
        <v>43704.0</v>
      </c>
      <c r="B11430" s="57">
        <v>239.0</v>
      </c>
      <c r="C11430" s="57">
        <v>5.0</v>
      </c>
      <c r="D11430" s="268">
        <v>0.0833333333333333</v>
      </c>
      <c r="E11430" s="269">
        <v>0.0</v>
      </c>
      <c r="F11430" s="269">
        <v>2.7642674146064832E-5</v>
      </c>
    </row>
    <row r="11431" ht="14.25" customHeight="1">
      <c r="A11431" s="267">
        <v>43704.0</v>
      </c>
      <c r="B11431" s="57">
        <v>239.0</v>
      </c>
      <c r="C11431" s="57">
        <v>6.0</v>
      </c>
      <c r="D11431" s="268">
        <v>0.104166666666667</v>
      </c>
      <c r="E11431" s="269">
        <v>0.0</v>
      </c>
      <c r="F11431" s="269">
        <v>2.7141901063708585E-5</v>
      </c>
    </row>
    <row r="11432" ht="14.25" customHeight="1">
      <c r="A11432" s="267">
        <v>43704.0</v>
      </c>
      <c r="B11432" s="57">
        <v>239.0</v>
      </c>
      <c r="C11432" s="57">
        <v>7.0</v>
      </c>
      <c r="D11432" s="268">
        <v>0.125</v>
      </c>
      <c r="E11432" s="269">
        <v>0.0</v>
      </c>
      <c r="F11432" s="269">
        <v>2.704174644723733E-5</v>
      </c>
    </row>
    <row r="11433" ht="14.25" customHeight="1">
      <c r="A11433" s="267">
        <v>43704.0</v>
      </c>
      <c r="B11433" s="57">
        <v>239.0</v>
      </c>
      <c r="C11433" s="57">
        <v>8.0</v>
      </c>
      <c r="D11433" s="268">
        <v>0.145833333333333</v>
      </c>
      <c r="E11433" s="269">
        <v>0.0</v>
      </c>
      <c r="F11433" s="269">
        <v>2.654097336488109E-5</v>
      </c>
    </row>
    <row r="11434" ht="14.25" customHeight="1">
      <c r="A11434" s="267">
        <v>43704.0</v>
      </c>
      <c r="B11434" s="57">
        <v>239.0</v>
      </c>
      <c r="C11434" s="57">
        <v>9.0</v>
      </c>
      <c r="D11434" s="268">
        <v>0.166666666666667</v>
      </c>
      <c r="E11434" s="269">
        <v>0.0</v>
      </c>
      <c r="F11434" s="269">
        <v>2.594004566605359E-5</v>
      </c>
    </row>
    <row r="11435" ht="14.25" customHeight="1">
      <c r="A11435" s="267">
        <v>43704.0</v>
      </c>
      <c r="B11435" s="57">
        <v>239.0</v>
      </c>
      <c r="C11435" s="57">
        <v>10.0</v>
      </c>
      <c r="D11435" s="268">
        <v>0.1875</v>
      </c>
      <c r="E11435" s="269">
        <v>0.0</v>
      </c>
      <c r="F11435" s="269">
        <v>2.6641127981352337E-5</v>
      </c>
    </row>
    <row r="11436" ht="14.25" customHeight="1">
      <c r="A11436" s="267">
        <v>43704.0</v>
      </c>
      <c r="B11436" s="57">
        <v>239.0</v>
      </c>
      <c r="C11436" s="57">
        <v>11.0</v>
      </c>
      <c r="D11436" s="268">
        <v>0.208333333333333</v>
      </c>
      <c r="E11436" s="269">
        <v>9.422486411472013E-7</v>
      </c>
      <c r="F11436" s="269">
        <v>2.654097336488109E-5</v>
      </c>
    </row>
    <row r="11437" ht="14.25" customHeight="1">
      <c r="A11437" s="267">
        <v>43704.0</v>
      </c>
      <c r="B11437" s="57">
        <v>239.0</v>
      </c>
      <c r="C11437" s="57">
        <v>12.0</v>
      </c>
      <c r="D11437" s="268">
        <v>0.229166666666667</v>
      </c>
      <c r="E11437" s="269">
        <v>7.551799232872419E-6</v>
      </c>
      <c r="F11437" s="269">
        <v>2.704174644723733E-5</v>
      </c>
    </row>
    <row r="11438" ht="14.25" customHeight="1">
      <c r="A11438" s="267">
        <v>43704.0</v>
      </c>
      <c r="B11438" s="57">
        <v>239.0</v>
      </c>
      <c r="C11438" s="57">
        <v>13.0</v>
      </c>
      <c r="D11438" s="268">
        <v>0.25</v>
      </c>
      <c r="E11438" s="269">
        <v>2.1412047611008754E-5</v>
      </c>
      <c r="F11438" s="269">
        <v>2.9245148009604822E-5</v>
      </c>
    </row>
    <row r="11439" ht="14.25" customHeight="1">
      <c r="A11439" s="267">
        <v>43704.0</v>
      </c>
      <c r="B11439" s="57">
        <v>239.0</v>
      </c>
      <c r="C11439" s="57">
        <v>14.0</v>
      </c>
      <c r="D11439" s="268">
        <v>0.270833333333333</v>
      </c>
      <c r="E11439" s="269">
        <v>4.375212000620332E-5</v>
      </c>
      <c r="F11439" s="269">
        <v>3.275055958609855E-5</v>
      </c>
    </row>
    <row r="11440" ht="14.25" customHeight="1">
      <c r="A11440" s="267">
        <v>43704.0</v>
      </c>
      <c r="B11440" s="57">
        <v>239.0</v>
      </c>
      <c r="C11440" s="57">
        <v>15.0</v>
      </c>
      <c r="D11440" s="268">
        <v>0.291666666666667</v>
      </c>
      <c r="E11440" s="269">
        <v>8.07043773635437E-5</v>
      </c>
      <c r="F11440" s="269">
        <v>3.5955507313178524E-5</v>
      </c>
    </row>
    <row r="11441" ht="14.25" customHeight="1">
      <c r="A11441" s="267">
        <v>43704.0</v>
      </c>
      <c r="B11441" s="57">
        <v>239.0</v>
      </c>
      <c r="C11441" s="57">
        <v>16.0</v>
      </c>
      <c r="D11441" s="268">
        <v>0.3125</v>
      </c>
      <c r="E11441" s="269">
        <v>1.2417050983459463E-4</v>
      </c>
      <c r="F11441" s="269">
        <v>3.986153735555726E-5</v>
      </c>
    </row>
    <row r="11442" ht="14.25" customHeight="1">
      <c r="A11442" s="267">
        <v>43704.0</v>
      </c>
      <c r="B11442" s="57">
        <v>239.0</v>
      </c>
      <c r="C11442" s="57">
        <v>17.0</v>
      </c>
      <c r="D11442" s="268">
        <v>0.333333333333333</v>
      </c>
      <c r="E11442" s="269">
        <v>1.5055826228343942E-4</v>
      </c>
      <c r="F11442" s="269">
        <v>4.7172824357958464E-5</v>
      </c>
    </row>
    <row r="11443" ht="14.25" customHeight="1">
      <c r="A11443" s="267">
        <v>43704.0</v>
      </c>
      <c r="B11443" s="57">
        <v>239.0</v>
      </c>
      <c r="C11443" s="57">
        <v>18.0</v>
      </c>
      <c r="D11443" s="268">
        <v>0.354166666666667</v>
      </c>
      <c r="E11443" s="269">
        <v>1.6850974482566478E-4</v>
      </c>
      <c r="F11443" s="269">
        <v>5.358271981211842E-5</v>
      </c>
    </row>
    <row r="11444" ht="14.25" customHeight="1">
      <c r="A11444" s="267">
        <v>43704.0</v>
      </c>
      <c r="B11444" s="57">
        <v>239.0</v>
      </c>
      <c r="C11444" s="57">
        <v>19.0</v>
      </c>
      <c r="D11444" s="268">
        <v>0.375</v>
      </c>
      <c r="E11444" s="269">
        <v>1.8139349329168508E-4</v>
      </c>
      <c r="F11444" s="269">
        <v>5.538550290860091E-5</v>
      </c>
    </row>
    <row r="11445" ht="14.25" customHeight="1">
      <c r="A11445" s="267">
        <v>43704.0</v>
      </c>
      <c r="B11445" s="57">
        <v>239.0</v>
      </c>
      <c r="C11445" s="57">
        <v>20.0</v>
      </c>
      <c r="D11445" s="268">
        <v>0.395833333333333</v>
      </c>
      <c r="E11445" s="269">
        <v>2.0203255887562158E-4</v>
      </c>
      <c r="F11445" s="269">
        <v>5.808967755332465E-5</v>
      </c>
    </row>
    <row r="11446" ht="14.25" customHeight="1">
      <c r="A11446" s="267">
        <v>43704.0</v>
      </c>
      <c r="B11446" s="57">
        <v>239.0</v>
      </c>
      <c r="C11446" s="57">
        <v>21.0</v>
      </c>
      <c r="D11446" s="268">
        <v>0.416666666666667</v>
      </c>
      <c r="E11446" s="269">
        <v>2.3706932587080898E-4</v>
      </c>
      <c r="F11446" s="269">
        <v>5.6387049073313414E-5</v>
      </c>
    </row>
    <row r="11447" ht="14.25" customHeight="1">
      <c r="A11447" s="267">
        <v>43704.0</v>
      </c>
      <c r="B11447" s="57">
        <v>239.0</v>
      </c>
      <c r="C11447" s="57">
        <v>22.0</v>
      </c>
      <c r="D11447" s="268">
        <v>0.4375</v>
      </c>
      <c r="E11447" s="269">
        <v>2.560428294432475E-4</v>
      </c>
      <c r="F11447" s="269">
        <v>5.278148288034843E-5</v>
      </c>
    </row>
    <row r="11448" ht="14.25" customHeight="1">
      <c r="A11448" s="267">
        <v>43704.0</v>
      </c>
      <c r="B11448" s="57">
        <v>239.0</v>
      </c>
      <c r="C11448" s="57">
        <v>23.0</v>
      </c>
      <c r="D11448" s="268">
        <v>0.458333333333333</v>
      </c>
      <c r="E11448" s="269">
        <v>2.71433363259507E-4</v>
      </c>
      <c r="F11448" s="269">
        <v>5.358271981211842E-5</v>
      </c>
    </row>
    <row r="11449" ht="14.25" customHeight="1">
      <c r="A11449" s="267">
        <v>43704.0</v>
      </c>
      <c r="B11449" s="57">
        <v>239.0</v>
      </c>
      <c r="C11449" s="57">
        <v>24.0</v>
      </c>
      <c r="D11449" s="268">
        <v>0.479166666666667</v>
      </c>
      <c r="E11449" s="269">
        <v>2.9134349025356545E-4</v>
      </c>
      <c r="F11449" s="269">
        <v>5.538550290860091E-5</v>
      </c>
    </row>
    <row r="11450" ht="14.25" customHeight="1">
      <c r="A11450" s="267">
        <v>43704.0</v>
      </c>
      <c r="B11450" s="57">
        <v>239.0</v>
      </c>
      <c r="C11450" s="57">
        <v>25.0</v>
      </c>
      <c r="D11450" s="268">
        <v>0.5</v>
      </c>
      <c r="E11450" s="269">
        <v>3.1208396205791424E-4</v>
      </c>
      <c r="F11450" s="269">
        <v>5.6887822155669654E-5</v>
      </c>
    </row>
    <row r="11451" ht="14.25" customHeight="1">
      <c r="A11451" s="267">
        <v>43704.0</v>
      </c>
      <c r="B11451" s="57">
        <v>239.0</v>
      </c>
      <c r="C11451" s="57">
        <v>26.0</v>
      </c>
      <c r="D11451" s="268">
        <v>0.520833333333333</v>
      </c>
      <c r="E11451" s="269">
        <v>3.2001145479672327E-4</v>
      </c>
      <c r="F11451" s="269">
        <v>5.568596675801466E-5</v>
      </c>
    </row>
    <row r="11452" ht="14.25" customHeight="1">
      <c r="A11452" s="267">
        <v>43704.0</v>
      </c>
      <c r="B11452" s="57">
        <v>239.0</v>
      </c>
      <c r="C11452" s="57">
        <v>27.0</v>
      </c>
      <c r="D11452" s="268">
        <v>0.541666666666667</v>
      </c>
      <c r="E11452" s="269">
        <v>3.009851060029724E-4</v>
      </c>
      <c r="F11452" s="269">
        <v>5.6587358306255894E-5</v>
      </c>
    </row>
    <row r="11453" ht="14.25" customHeight="1">
      <c r="A11453" s="267">
        <v>43704.0</v>
      </c>
      <c r="B11453" s="57">
        <v>239.0</v>
      </c>
      <c r="C11453" s="57">
        <v>28.0</v>
      </c>
      <c r="D11453" s="268">
        <v>0.5625</v>
      </c>
      <c r="E11453" s="269">
        <v>3.025460102289743E-4</v>
      </c>
      <c r="F11453" s="269">
        <v>5.5285348292129665E-5</v>
      </c>
    </row>
    <row r="11454" ht="14.25" customHeight="1">
      <c r="A11454" s="267">
        <v>43704.0</v>
      </c>
      <c r="B11454" s="57">
        <v>239.0</v>
      </c>
      <c r="C11454" s="57">
        <v>29.0</v>
      </c>
      <c r="D11454" s="268">
        <v>0.583333333333333</v>
      </c>
      <c r="E11454" s="269">
        <v>2.947463441714612E-4</v>
      </c>
      <c r="F11454" s="269">
        <v>5.348256519564716E-5</v>
      </c>
    </row>
    <row r="11455" ht="14.25" customHeight="1">
      <c r="A11455" s="267">
        <v>43704.0</v>
      </c>
      <c r="B11455" s="57">
        <v>239.0</v>
      </c>
      <c r="C11455" s="57">
        <v>30.0</v>
      </c>
      <c r="D11455" s="268">
        <v>0.604166666666667</v>
      </c>
      <c r="E11455" s="269">
        <v>2.6906950134133746E-4</v>
      </c>
      <c r="F11455" s="269">
        <v>5.208040056504968E-5</v>
      </c>
    </row>
    <row r="11456" ht="14.25" customHeight="1">
      <c r="A11456" s="267">
        <v>43704.0</v>
      </c>
      <c r="B11456" s="57">
        <v>239.0</v>
      </c>
      <c r="C11456" s="57">
        <v>31.0</v>
      </c>
      <c r="D11456" s="268">
        <v>0.625</v>
      </c>
      <c r="E11456" s="269">
        <v>2.3347156201122785E-4</v>
      </c>
      <c r="F11456" s="269">
        <v>5.2681328263877173E-5</v>
      </c>
    </row>
    <row r="11457" ht="14.25" customHeight="1">
      <c r="A11457" s="267">
        <v>43704.0</v>
      </c>
      <c r="B11457" s="57">
        <v>239.0</v>
      </c>
      <c r="C11457" s="57">
        <v>32.0</v>
      </c>
      <c r="D11457" s="268">
        <v>0.645833333333333</v>
      </c>
      <c r="E11457" s="269">
        <v>1.9614176231137298E-4</v>
      </c>
      <c r="F11457" s="269">
        <v>5.137931824975094E-5</v>
      </c>
    </row>
    <row r="11458" ht="14.25" customHeight="1">
      <c r="A11458" s="267">
        <v>43704.0</v>
      </c>
      <c r="B11458" s="57">
        <v>239.0</v>
      </c>
      <c r="C11458" s="57">
        <v>33.0</v>
      </c>
      <c r="D11458" s="268">
        <v>0.666666666666667</v>
      </c>
      <c r="E11458" s="269">
        <v>1.6207472291391382E-4</v>
      </c>
      <c r="F11458" s="269">
        <v>5.258117364740593E-5</v>
      </c>
    </row>
    <row r="11459" ht="14.25" customHeight="1">
      <c r="A11459" s="267">
        <v>43704.0</v>
      </c>
      <c r="B11459" s="57">
        <v>239.0</v>
      </c>
      <c r="C11459" s="57">
        <v>34.0</v>
      </c>
      <c r="D11459" s="268">
        <v>0.6875</v>
      </c>
      <c r="E11459" s="269">
        <v>1.1912048227938873E-4</v>
      </c>
      <c r="F11459" s="269">
        <v>5.5786121374485906E-5</v>
      </c>
    </row>
    <row r="11460" ht="14.25" customHeight="1">
      <c r="A11460" s="267">
        <v>43704.0</v>
      </c>
      <c r="B11460" s="57">
        <v>239.0</v>
      </c>
      <c r="C11460" s="57">
        <v>35.0</v>
      </c>
      <c r="D11460" s="268">
        <v>0.708333333333333</v>
      </c>
      <c r="E11460" s="269">
        <v>8.082545805627465E-5</v>
      </c>
      <c r="F11460" s="269">
        <v>5.9291532950979645E-5</v>
      </c>
    </row>
    <row r="11461" ht="14.25" customHeight="1">
      <c r="A11461" s="267">
        <v>43704.0</v>
      </c>
      <c r="B11461" s="57">
        <v>239.0</v>
      </c>
      <c r="C11461" s="57">
        <v>36.0</v>
      </c>
      <c r="D11461" s="268">
        <v>0.729166666666667</v>
      </c>
      <c r="E11461" s="269">
        <v>4.992006619203562E-5</v>
      </c>
      <c r="F11461" s="269">
        <v>6.419910915807086E-5</v>
      </c>
    </row>
    <row r="11462" ht="14.25" customHeight="1">
      <c r="A11462" s="267">
        <v>43704.0</v>
      </c>
      <c r="B11462" s="57">
        <v>239.0</v>
      </c>
      <c r="C11462" s="57">
        <v>37.0</v>
      </c>
      <c r="D11462" s="268">
        <v>0.75</v>
      </c>
      <c r="E11462" s="269">
        <v>2.5690897137389527E-5</v>
      </c>
      <c r="F11462" s="269">
        <v>6.61020468710246E-5</v>
      </c>
    </row>
    <row r="11463" ht="14.25" customHeight="1">
      <c r="A11463" s="267">
        <v>43704.0</v>
      </c>
      <c r="B11463" s="57">
        <v>239.0</v>
      </c>
      <c r="C11463" s="57">
        <v>38.0</v>
      </c>
      <c r="D11463" s="268">
        <v>0.770833333333333</v>
      </c>
      <c r="E11463" s="269">
        <v>9.844586924145182E-6</v>
      </c>
      <c r="F11463" s="269">
        <v>6.680312918632335E-5</v>
      </c>
    </row>
    <row r="11464" ht="14.25" customHeight="1">
      <c r="A11464" s="267">
        <v>43704.0</v>
      </c>
      <c r="B11464" s="57">
        <v>239.0</v>
      </c>
      <c r="C11464" s="57">
        <v>39.0</v>
      </c>
      <c r="D11464" s="268">
        <v>0.791666666666667</v>
      </c>
      <c r="E11464" s="269">
        <v>8.795871444780361E-7</v>
      </c>
      <c r="F11464" s="269">
        <v>6.730390226867957E-5</v>
      </c>
    </row>
    <row r="11465" ht="14.25" customHeight="1">
      <c r="A11465" s="267">
        <v>43704.0</v>
      </c>
      <c r="B11465" s="57">
        <v>239.0</v>
      </c>
      <c r="C11465" s="57">
        <v>40.0</v>
      </c>
      <c r="D11465" s="268">
        <v>0.8125</v>
      </c>
      <c r="E11465" s="269">
        <v>0.0</v>
      </c>
      <c r="F11465" s="269">
        <v>6.490019147336961E-5</v>
      </c>
    </row>
    <row r="11466" ht="14.25" customHeight="1">
      <c r="A11466" s="267">
        <v>43704.0</v>
      </c>
      <c r="B11466" s="57">
        <v>239.0</v>
      </c>
      <c r="C11466" s="57">
        <v>41.0</v>
      </c>
      <c r="D11466" s="268">
        <v>0.833333333333333</v>
      </c>
      <c r="E11466" s="269">
        <v>0.0</v>
      </c>
      <c r="F11466" s="269">
        <v>6.910668536516208E-5</v>
      </c>
    </row>
    <row r="11467" ht="14.25" customHeight="1">
      <c r="A11467" s="267">
        <v>43704.0</v>
      </c>
      <c r="B11467" s="57">
        <v>239.0</v>
      </c>
      <c r="C11467" s="57">
        <v>42.0</v>
      </c>
      <c r="D11467" s="268">
        <v>0.854166666666667</v>
      </c>
      <c r="E11467" s="269">
        <v>0.0</v>
      </c>
      <c r="F11467" s="269">
        <v>6.750421150162208E-5</v>
      </c>
    </row>
    <row r="11468" ht="14.25" customHeight="1">
      <c r="A11468" s="267">
        <v>43704.0</v>
      </c>
      <c r="B11468" s="57">
        <v>239.0</v>
      </c>
      <c r="C11468" s="57">
        <v>43.0</v>
      </c>
      <c r="D11468" s="268">
        <v>0.875</v>
      </c>
      <c r="E11468" s="269">
        <v>0.0</v>
      </c>
      <c r="F11468" s="269">
        <v>6.490019147336961E-5</v>
      </c>
    </row>
    <row r="11469" ht="14.25" customHeight="1">
      <c r="A11469" s="267">
        <v>43704.0</v>
      </c>
      <c r="B11469" s="57">
        <v>239.0</v>
      </c>
      <c r="C11469" s="57">
        <v>44.0</v>
      </c>
      <c r="D11469" s="268">
        <v>0.895833333333333</v>
      </c>
      <c r="E11469" s="269">
        <v>0.0</v>
      </c>
      <c r="F11469" s="269">
        <v>6.359818145924337E-5</v>
      </c>
    </row>
    <row r="11470" ht="14.25" customHeight="1">
      <c r="A11470" s="267">
        <v>43704.0</v>
      </c>
      <c r="B11470" s="57">
        <v>239.0</v>
      </c>
      <c r="C11470" s="57">
        <v>45.0</v>
      </c>
      <c r="D11470" s="268">
        <v>0.916666666666667</v>
      </c>
      <c r="E11470" s="269">
        <v>0.0</v>
      </c>
      <c r="F11470" s="269">
        <v>6.049338834863463E-5</v>
      </c>
    </row>
    <row r="11471" ht="14.25" customHeight="1">
      <c r="A11471" s="267">
        <v>43704.0</v>
      </c>
      <c r="B11471" s="57">
        <v>239.0</v>
      </c>
      <c r="C11471" s="57">
        <v>46.0</v>
      </c>
      <c r="D11471" s="268">
        <v>0.9375</v>
      </c>
      <c r="E11471" s="269">
        <v>0.0</v>
      </c>
      <c r="F11471" s="269">
        <v>5.71882860050834E-5</v>
      </c>
    </row>
    <row r="11472" ht="14.25" customHeight="1">
      <c r="A11472" s="267">
        <v>43704.0</v>
      </c>
      <c r="B11472" s="57">
        <v>239.0</v>
      </c>
      <c r="C11472" s="57">
        <v>47.0</v>
      </c>
      <c r="D11472" s="268">
        <v>0.958333333333333</v>
      </c>
      <c r="E11472" s="269">
        <v>0.0</v>
      </c>
      <c r="F11472" s="269">
        <v>5.127916363327967E-5</v>
      </c>
    </row>
    <row r="11473" ht="14.25" customHeight="1">
      <c r="A11473" s="267">
        <v>43704.0</v>
      </c>
      <c r="B11473" s="57">
        <v>239.0</v>
      </c>
      <c r="C11473" s="57">
        <v>48.0</v>
      </c>
      <c r="D11473" s="268">
        <v>0.979166666666667</v>
      </c>
      <c r="E11473" s="269">
        <v>0.0</v>
      </c>
      <c r="F11473" s="269">
        <v>4.486926817911972E-5</v>
      </c>
    </row>
    <row r="11474" ht="14.25" customHeight="1">
      <c r="A11474" s="267">
        <v>43705.0</v>
      </c>
      <c r="B11474" s="57">
        <v>240.0</v>
      </c>
      <c r="C11474" s="57">
        <v>1.0</v>
      </c>
      <c r="D11474" s="268">
        <v>0.0</v>
      </c>
      <c r="E11474" s="269">
        <v>0.0</v>
      </c>
      <c r="F11474" s="269">
        <v>3.8759836574373515E-5</v>
      </c>
    </row>
    <row r="11475" ht="14.25" customHeight="1">
      <c r="A11475" s="267">
        <v>43705.0</v>
      </c>
      <c r="B11475" s="57">
        <v>240.0</v>
      </c>
      <c r="C11475" s="57">
        <v>2.0</v>
      </c>
      <c r="D11475" s="268">
        <v>0.020833333333333332</v>
      </c>
      <c r="E11475" s="269">
        <v>0.0</v>
      </c>
      <c r="F11475" s="269">
        <v>3.515427038140853E-5</v>
      </c>
    </row>
    <row r="11476" ht="14.25" customHeight="1">
      <c r="A11476" s="267">
        <v>43705.0</v>
      </c>
      <c r="B11476" s="57">
        <v>240.0</v>
      </c>
      <c r="C11476" s="57">
        <v>3.0</v>
      </c>
      <c r="D11476" s="268">
        <v>0.0416666666666667</v>
      </c>
      <c r="E11476" s="269">
        <v>0.0</v>
      </c>
      <c r="F11476" s="269">
        <v>3.2249786503742304E-5</v>
      </c>
    </row>
    <row r="11477" ht="14.25" customHeight="1">
      <c r="A11477" s="267">
        <v>43705.0</v>
      </c>
      <c r="B11477" s="57">
        <v>240.0</v>
      </c>
      <c r="C11477" s="57">
        <v>4.0</v>
      </c>
      <c r="D11477" s="268">
        <v>0.0625</v>
      </c>
      <c r="E11477" s="269">
        <v>0.0</v>
      </c>
      <c r="F11477" s="269">
        <v>2.974592109196107E-5</v>
      </c>
    </row>
    <row r="11478" ht="14.25" customHeight="1">
      <c r="A11478" s="267">
        <v>43705.0</v>
      </c>
      <c r="B11478" s="57">
        <v>240.0</v>
      </c>
      <c r="C11478" s="57">
        <v>5.0</v>
      </c>
      <c r="D11478" s="268">
        <v>0.0833333333333333</v>
      </c>
      <c r="E11478" s="269">
        <v>0.0</v>
      </c>
      <c r="F11478" s="269">
        <v>2.8544065694306077E-5</v>
      </c>
    </row>
    <row r="11479" ht="14.25" customHeight="1">
      <c r="A11479" s="267">
        <v>43705.0</v>
      </c>
      <c r="B11479" s="57">
        <v>240.0</v>
      </c>
      <c r="C11479" s="57">
        <v>6.0</v>
      </c>
      <c r="D11479" s="268">
        <v>0.104166666666667</v>
      </c>
      <c r="E11479" s="269">
        <v>0.0</v>
      </c>
      <c r="F11479" s="269">
        <v>2.7342210296651082E-5</v>
      </c>
    </row>
    <row r="11480" ht="14.25" customHeight="1">
      <c r="A11480" s="267">
        <v>43705.0</v>
      </c>
      <c r="B11480" s="57">
        <v>240.0</v>
      </c>
      <c r="C11480" s="57">
        <v>7.0</v>
      </c>
      <c r="D11480" s="268">
        <v>0.125</v>
      </c>
      <c r="E11480" s="269">
        <v>0.0</v>
      </c>
      <c r="F11480" s="269">
        <v>2.654097336488109E-5</v>
      </c>
    </row>
    <row r="11481" ht="14.25" customHeight="1">
      <c r="A11481" s="267">
        <v>43705.0</v>
      </c>
      <c r="B11481" s="57">
        <v>240.0</v>
      </c>
      <c r="C11481" s="57">
        <v>8.0</v>
      </c>
      <c r="D11481" s="268">
        <v>0.145833333333333</v>
      </c>
      <c r="E11481" s="269">
        <v>0.0</v>
      </c>
      <c r="F11481" s="269">
        <v>2.543927258369735E-5</v>
      </c>
    </row>
    <row r="11482" ht="14.25" customHeight="1">
      <c r="A11482" s="267">
        <v>43705.0</v>
      </c>
      <c r="B11482" s="57">
        <v>240.0</v>
      </c>
      <c r="C11482" s="57">
        <v>9.0</v>
      </c>
      <c r="D11482" s="268">
        <v>0.166666666666667</v>
      </c>
      <c r="E11482" s="269">
        <v>0.0</v>
      </c>
      <c r="F11482" s="269">
        <v>2.594004566605359E-5</v>
      </c>
    </row>
    <row r="11483" ht="14.25" customHeight="1">
      <c r="A11483" s="267">
        <v>43705.0</v>
      </c>
      <c r="B11483" s="57">
        <v>240.0</v>
      </c>
      <c r="C11483" s="57">
        <v>10.0</v>
      </c>
      <c r="D11483" s="268">
        <v>0.1875</v>
      </c>
      <c r="E11483" s="269">
        <v>0.0</v>
      </c>
      <c r="F11483" s="269">
        <v>2.5138808734283598E-5</v>
      </c>
    </row>
    <row r="11484" ht="14.25" customHeight="1">
      <c r="A11484" s="267">
        <v>43705.0</v>
      </c>
      <c r="B11484" s="57">
        <v>240.0</v>
      </c>
      <c r="C11484" s="57">
        <v>11.0</v>
      </c>
      <c r="D11484" s="268">
        <v>0.208333333333333</v>
      </c>
      <c r="E11484" s="269">
        <v>8.697679764435705E-7</v>
      </c>
      <c r="F11484" s="269">
        <v>2.5539427200168592E-5</v>
      </c>
    </row>
    <row r="11485" ht="14.25" customHeight="1">
      <c r="A11485" s="267">
        <v>43705.0</v>
      </c>
      <c r="B11485" s="57">
        <v>240.0</v>
      </c>
      <c r="C11485" s="57">
        <v>12.0</v>
      </c>
      <c r="D11485" s="268">
        <v>0.229166666666667</v>
      </c>
      <c r="E11485" s="269">
        <v>6.850358788069736E-6</v>
      </c>
      <c r="F11485" s="269">
        <v>2.674128259782358E-5</v>
      </c>
    </row>
    <row r="11486" ht="14.25" customHeight="1">
      <c r="A11486" s="267">
        <v>43705.0</v>
      </c>
      <c r="B11486" s="57">
        <v>240.0</v>
      </c>
      <c r="C11486" s="57">
        <v>13.0</v>
      </c>
      <c r="D11486" s="268">
        <v>0.25</v>
      </c>
      <c r="E11486" s="269">
        <v>1.7477555599023374E-5</v>
      </c>
      <c r="F11486" s="269">
        <v>2.7943137995478576E-5</v>
      </c>
    </row>
    <row r="11487" ht="14.25" customHeight="1">
      <c r="A11487" s="267">
        <v>43705.0</v>
      </c>
      <c r="B11487" s="57">
        <v>240.0</v>
      </c>
      <c r="C11487" s="57">
        <v>14.0</v>
      </c>
      <c r="D11487" s="268">
        <v>0.270833333333333</v>
      </c>
      <c r="E11487" s="269">
        <v>3.4055896746062015E-5</v>
      </c>
      <c r="F11487" s="269">
        <v>2.8544065694306077E-5</v>
      </c>
    </row>
    <row r="11488" ht="14.25" customHeight="1">
      <c r="A11488" s="267">
        <v>43705.0</v>
      </c>
      <c r="B11488" s="57">
        <v>240.0</v>
      </c>
      <c r="C11488" s="57">
        <v>15.0</v>
      </c>
      <c r="D11488" s="268">
        <v>0.291666666666667</v>
      </c>
      <c r="E11488" s="269">
        <v>5.962245010982044E-5</v>
      </c>
      <c r="F11488" s="269">
        <v>3.335148728492605E-5</v>
      </c>
    </row>
    <row r="11489" ht="14.25" customHeight="1">
      <c r="A11489" s="267">
        <v>43705.0</v>
      </c>
      <c r="B11489" s="57">
        <v>240.0</v>
      </c>
      <c r="C11489" s="57">
        <v>16.0</v>
      </c>
      <c r="D11489" s="268">
        <v>0.3125</v>
      </c>
      <c r="E11489" s="269">
        <v>8.95558480290903E-5</v>
      </c>
      <c r="F11489" s="269">
        <v>3.8158908875546014E-5</v>
      </c>
    </row>
    <row r="11490" ht="14.25" customHeight="1">
      <c r="A11490" s="267">
        <v>43705.0</v>
      </c>
      <c r="B11490" s="57">
        <v>240.0</v>
      </c>
      <c r="C11490" s="57">
        <v>17.0</v>
      </c>
      <c r="D11490" s="268">
        <v>0.333333333333333</v>
      </c>
      <c r="E11490" s="269">
        <v>1.122622916826777E-4</v>
      </c>
      <c r="F11490" s="269">
        <v>4.406803124734973E-5</v>
      </c>
    </row>
    <row r="11491" ht="14.25" customHeight="1">
      <c r="A11491" s="267">
        <v>43705.0</v>
      </c>
      <c r="B11491" s="57">
        <v>240.0</v>
      </c>
      <c r="C11491" s="57">
        <v>18.0</v>
      </c>
      <c r="D11491" s="268">
        <v>0.354166666666667</v>
      </c>
      <c r="E11491" s="269">
        <v>1.3319630778691624E-4</v>
      </c>
      <c r="F11491" s="269">
        <v>5.157962748269343E-5</v>
      </c>
    </row>
    <row r="11492" ht="14.25" customHeight="1">
      <c r="A11492" s="267">
        <v>43705.0</v>
      </c>
      <c r="B11492" s="57">
        <v>240.0</v>
      </c>
      <c r="C11492" s="57">
        <v>19.0</v>
      </c>
      <c r="D11492" s="268">
        <v>0.375</v>
      </c>
      <c r="E11492" s="269">
        <v>1.3130110287783972E-4</v>
      </c>
      <c r="F11492" s="269">
        <v>5.608658522389965E-5</v>
      </c>
    </row>
    <row r="11493" ht="14.25" customHeight="1">
      <c r="A11493" s="267">
        <v>43705.0</v>
      </c>
      <c r="B11493" s="57">
        <v>240.0</v>
      </c>
      <c r="C11493" s="57">
        <v>20.0</v>
      </c>
      <c r="D11493" s="268">
        <v>0.395833333333333</v>
      </c>
      <c r="E11493" s="269">
        <v>1.4728038669371425E-4</v>
      </c>
      <c r="F11493" s="269">
        <v>5.538550290860091E-5</v>
      </c>
    </row>
    <row r="11494" ht="14.25" customHeight="1">
      <c r="A11494" s="267">
        <v>43705.0</v>
      </c>
      <c r="B11494" s="57">
        <v>240.0</v>
      </c>
      <c r="C11494" s="57">
        <v>21.0</v>
      </c>
      <c r="D11494" s="268">
        <v>0.416666666666667</v>
      </c>
      <c r="E11494" s="269">
        <v>1.502902204973252E-4</v>
      </c>
      <c r="F11494" s="269">
        <v>5.808967755332465E-5</v>
      </c>
    </row>
    <row r="11495" ht="14.25" customHeight="1">
      <c r="A11495" s="267">
        <v>43705.0</v>
      </c>
      <c r="B11495" s="57">
        <v>240.0</v>
      </c>
      <c r="C11495" s="57">
        <v>22.0</v>
      </c>
      <c r="D11495" s="268">
        <v>0.4375</v>
      </c>
      <c r="E11495" s="269">
        <v>1.6112719382819672E-4</v>
      </c>
      <c r="F11495" s="269">
        <v>6.029307911569213E-5</v>
      </c>
    </row>
    <row r="11496" ht="14.25" customHeight="1">
      <c r="A11496" s="267">
        <v>43705.0</v>
      </c>
      <c r="B11496" s="57">
        <v>240.0</v>
      </c>
      <c r="C11496" s="57">
        <v>23.0</v>
      </c>
      <c r="D11496" s="268">
        <v>0.458333333333333</v>
      </c>
      <c r="E11496" s="269">
        <v>1.7479093200332933E-4</v>
      </c>
      <c r="F11496" s="269">
        <v>5.9992615266278386E-5</v>
      </c>
    </row>
    <row r="11497" ht="14.25" customHeight="1">
      <c r="A11497" s="267">
        <v>43705.0</v>
      </c>
      <c r="B11497" s="57">
        <v>240.0</v>
      </c>
      <c r="C11497" s="57">
        <v>24.0</v>
      </c>
      <c r="D11497" s="268">
        <v>0.479166666666667</v>
      </c>
      <c r="E11497" s="269">
        <v>1.8603771337262308E-4</v>
      </c>
      <c r="F11497" s="269">
        <v>5.869060525215214E-5</v>
      </c>
    </row>
    <row r="11498" ht="14.25" customHeight="1">
      <c r="A11498" s="267">
        <v>43705.0</v>
      </c>
      <c r="B11498" s="57">
        <v>240.0</v>
      </c>
      <c r="C11498" s="57">
        <v>25.0</v>
      </c>
      <c r="D11498" s="268">
        <v>0.5</v>
      </c>
      <c r="E11498" s="269">
        <v>1.9124760272417989E-4</v>
      </c>
      <c r="F11498" s="269">
        <v>6.179539836276087E-5</v>
      </c>
    </row>
    <row r="11499" ht="14.25" customHeight="1">
      <c r="A11499" s="267">
        <v>43705.0</v>
      </c>
      <c r="B11499" s="57">
        <v>240.0</v>
      </c>
      <c r="C11499" s="57">
        <v>26.0</v>
      </c>
      <c r="D11499" s="268">
        <v>0.520833333333333</v>
      </c>
      <c r="E11499" s="269">
        <v>1.9849376597688218E-4</v>
      </c>
      <c r="F11499" s="269">
        <v>6.229617144511711E-5</v>
      </c>
    </row>
    <row r="11500" ht="14.25" customHeight="1">
      <c r="A11500" s="267">
        <v>43705.0</v>
      </c>
      <c r="B11500" s="57">
        <v>240.0</v>
      </c>
      <c r="C11500" s="57">
        <v>27.0</v>
      </c>
      <c r="D11500" s="268">
        <v>0.541666666666667</v>
      </c>
      <c r="E11500" s="269">
        <v>1.8209714822465858E-4</v>
      </c>
      <c r="F11500" s="269">
        <v>6.029307911569213E-5</v>
      </c>
    </row>
    <row r="11501" ht="14.25" customHeight="1">
      <c r="A11501" s="267">
        <v>43705.0</v>
      </c>
      <c r="B11501" s="57">
        <v>240.0</v>
      </c>
      <c r="C11501" s="57">
        <v>28.0</v>
      </c>
      <c r="D11501" s="268">
        <v>0.5625</v>
      </c>
      <c r="E11501" s="269">
        <v>1.8472461107971798E-4</v>
      </c>
      <c r="F11501" s="269">
        <v>5.568596675801466E-5</v>
      </c>
    </row>
    <row r="11502" ht="14.25" customHeight="1">
      <c r="A11502" s="267">
        <v>43705.0</v>
      </c>
      <c r="B11502" s="57">
        <v>240.0</v>
      </c>
      <c r="C11502" s="57">
        <v>29.0</v>
      </c>
      <c r="D11502" s="268">
        <v>0.583333333333333</v>
      </c>
      <c r="E11502" s="269">
        <v>1.8838948337586948E-4</v>
      </c>
      <c r="F11502" s="269">
        <v>5.608658522389965E-5</v>
      </c>
    </row>
    <row r="11503" ht="14.25" customHeight="1">
      <c r="A11503" s="267">
        <v>43705.0</v>
      </c>
      <c r="B11503" s="57">
        <v>240.0</v>
      </c>
      <c r="C11503" s="57">
        <v>30.0</v>
      </c>
      <c r="D11503" s="268">
        <v>0.604166666666667</v>
      </c>
      <c r="E11503" s="269">
        <v>1.764217165567719E-4</v>
      </c>
      <c r="F11503" s="269">
        <v>5.5085039059187164E-5</v>
      </c>
    </row>
    <row r="11504" ht="14.25" customHeight="1">
      <c r="A11504" s="267">
        <v>43705.0</v>
      </c>
      <c r="B11504" s="57">
        <v>240.0</v>
      </c>
      <c r="C11504" s="57">
        <v>31.0</v>
      </c>
      <c r="D11504" s="268">
        <v>0.625</v>
      </c>
      <c r="E11504" s="269">
        <v>1.5464062198939854E-4</v>
      </c>
      <c r="F11504" s="269">
        <v>5.538550290860091E-5</v>
      </c>
    </row>
    <row r="11505" ht="14.25" customHeight="1">
      <c r="A11505" s="267">
        <v>43705.0</v>
      </c>
      <c r="B11505" s="57">
        <v>240.0</v>
      </c>
      <c r="C11505" s="57">
        <v>32.0</v>
      </c>
      <c r="D11505" s="268">
        <v>0.645833333333333</v>
      </c>
      <c r="E11505" s="269">
        <v>1.193037879583637E-4</v>
      </c>
      <c r="F11505" s="269">
        <v>5.9191378334508385E-5</v>
      </c>
    </row>
    <row r="11506" ht="14.25" customHeight="1">
      <c r="A11506" s="267">
        <v>43705.0</v>
      </c>
      <c r="B11506" s="57">
        <v>240.0</v>
      </c>
      <c r="C11506" s="57">
        <v>33.0</v>
      </c>
      <c r="D11506" s="268">
        <v>0.666666666666667</v>
      </c>
      <c r="E11506" s="269">
        <v>1.0069874781974827E-4</v>
      </c>
      <c r="F11506" s="269">
        <v>6.139477989687587E-5</v>
      </c>
    </row>
    <row r="11507" ht="14.25" customHeight="1">
      <c r="A11507" s="267">
        <v>43705.0</v>
      </c>
      <c r="B11507" s="57">
        <v>240.0</v>
      </c>
      <c r="C11507" s="57">
        <v>34.0</v>
      </c>
      <c r="D11507" s="268">
        <v>0.6875</v>
      </c>
      <c r="E11507" s="269">
        <v>7.519175447430238E-5</v>
      </c>
      <c r="F11507" s="269">
        <v>6.229617144511711E-5</v>
      </c>
    </row>
    <row r="11508" ht="14.25" customHeight="1">
      <c r="A11508" s="267">
        <v>43705.0</v>
      </c>
      <c r="B11508" s="57">
        <v>240.0</v>
      </c>
      <c r="C11508" s="57">
        <v>35.0</v>
      </c>
      <c r="D11508" s="268">
        <v>0.708333333333333</v>
      </c>
      <c r="E11508" s="269">
        <v>5.199463457399141E-5</v>
      </c>
      <c r="F11508" s="269">
        <v>6.700343841926584E-5</v>
      </c>
    </row>
    <row r="11509" ht="14.25" customHeight="1">
      <c r="A11509" s="267">
        <v>43705.0</v>
      </c>
      <c r="B11509" s="57">
        <v>240.0</v>
      </c>
      <c r="C11509" s="57">
        <v>36.0</v>
      </c>
      <c r="D11509" s="268">
        <v>0.729166666666667</v>
      </c>
      <c r="E11509" s="269">
        <v>3.4106407805064865E-5</v>
      </c>
      <c r="F11509" s="269">
        <v>6.860591228280583E-5</v>
      </c>
    </row>
    <row r="11510" ht="14.25" customHeight="1">
      <c r="A11510" s="267">
        <v>43705.0</v>
      </c>
      <c r="B11510" s="57">
        <v>240.0</v>
      </c>
      <c r="C11510" s="57">
        <v>37.0</v>
      </c>
      <c r="D11510" s="268">
        <v>0.75</v>
      </c>
      <c r="E11510" s="269">
        <v>1.6765949183269736E-5</v>
      </c>
      <c r="F11510" s="269">
        <v>6.910668536516208E-5</v>
      </c>
    </row>
    <row r="11511" ht="14.25" customHeight="1">
      <c r="A11511" s="267">
        <v>43705.0</v>
      </c>
      <c r="B11511" s="57">
        <v>240.0</v>
      </c>
      <c r="C11511" s="57">
        <v>38.0</v>
      </c>
      <c r="D11511" s="268">
        <v>0.770833333333333</v>
      </c>
      <c r="E11511" s="269">
        <v>5.7616705155207534E-6</v>
      </c>
      <c r="F11511" s="269">
        <v>6.960745844751831E-5</v>
      </c>
    </row>
    <row r="11512" ht="14.25" customHeight="1">
      <c r="A11512" s="267">
        <v>43705.0</v>
      </c>
      <c r="B11512" s="57">
        <v>240.0</v>
      </c>
      <c r="C11512" s="57">
        <v>39.0</v>
      </c>
      <c r="D11512" s="268">
        <v>0.791666666666667</v>
      </c>
      <c r="E11512" s="269">
        <v>4.5511689944229545E-7</v>
      </c>
      <c r="F11512" s="269">
        <v>6.770452073456459E-5</v>
      </c>
    </row>
    <row r="11513" ht="14.25" customHeight="1">
      <c r="A11513" s="267">
        <v>43705.0</v>
      </c>
      <c r="B11513" s="57">
        <v>240.0</v>
      </c>
      <c r="C11513" s="57">
        <v>40.0</v>
      </c>
      <c r="D11513" s="268">
        <v>0.8125</v>
      </c>
      <c r="E11513" s="269">
        <v>8.261401317429909E-9</v>
      </c>
      <c r="F11513" s="269">
        <v>6.840560304986335E-5</v>
      </c>
    </row>
    <row r="11514" ht="14.25" customHeight="1">
      <c r="A11514" s="267">
        <v>43705.0</v>
      </c>
      <c r="B11514" s="57">
        <v>240.0</v>
      </c>
      <c r="C11514" s="57">
        <v>41.0</v>
      </c>
      <c r="D11514" s="268">
        <v>0.833333333333333</v>
      </c>
      <c r="E11514" s="269">
        <v>0.0</v>
      </c>
      <c r="F11514" s="269">
        <v>6.970761306398956E-5</v>
      </c>
    </row>
    <row r="11515" ht="14.25" customHeight="1">
      <c r="A11515" s="267">
        <v>43705.0</v>
      </c>
      <c r="B11515" s="57">
        <v>240.0</v>
      </c>
      <c r="C11515" s="57">
        <v>42.0</v>
      </c>
      <c r="D11515" s="268">
        <v>0.854166666666667</v>
      </c>
      <c r="E11515" s="269">
        <v>0.0</v>
      </c>
      <c r="F11515" s="269">
        <v>6.930699459810458E-5</v>
      </c>
    </row>
    <row r="11516" ht="14.25" customHeight="1">
      <c r="A11516" s="267">
        <v>43705.0</v>
      </c>
      <c r="B11516" s="57">
        <v>240.0</v>
      </c>
      <c r="C11516" s="57">
        <v>43.0</v>
      </c>
      <c r="D11516" s="268">
        <v>0.875</v>
      </c>
      <c r="E11516" s="269">
        <v>0.0</v>
      </c>
      <c r="F11516" s="269">
        <v>6.830544843339208E-5</v>
      </c>
    </row>
    <row r="11517" ht="14.25" customHeight="1">
      <c r="A11517" s="267">
        <v>43705.0</v>
      </c>
      <c r="B11517" s="57">
        <v>240.0</v>
      </c>
      <c r="C11517" s="57">
        <v>44.0</v>
      </c>
      <c r="D11517" s="268">
        <v>0.895833333333333</v>
      </c>
      <c r="E11517" s="269">
        <v>0.0</v>
      </c>
      <c r="F11517" s="269">
        <v>6.640251072043834E-5</v>
      </c>
    </row>
    <row r="11518" ht="14.25" customHeight="1">
      <c r="A11518" s="267">
        <v>43705.0</v>
      </c>
      <c r="B11518" s="57">
        <v>240.0</v>
      </c>
      <c r="C11518" s="57">
        <v>45.0</v>
      </c>
      <c r="D11518" s="268">
        <v>0.916666666666667</v>
      </c>
      <c r="E11518" s="269">
        <v>0.0</v>
      </c>
      <c r="F11518" s="269">
        <v>6.0793852198048374E-5</v>
      </c>
    </row>
    <row r="11519" ht="14.25" customHeight="1">
      <c r="A11519" s="267">
        <v>43705.0</v>
      </c>
      <c r="B11519" s="57">
        <v>240.0</v>
      </c>
      <c r="C11519" s="57">
        <v>46.0</v>
      </c>
      <c r="D11519" s="268">
        <v>0.9375</v>
      </c>
      <c r="E11519" s="269">
        <v>0.0</v>
      </c>
      <c r="F11519" s="269">
        <v>5.448411136035966E-5</v>
      </c>
    </row>
    <row r="11520" ht="14.25" customHeight="1">
      <c r="A11520" s="267">
        <v>43705.0</v>
      </c>
      <c r="B11520" s="57">
        <v>240.0</v>
      </c>
      <c r="C11520" s="57">
        <v>47.0</v>
      </c>
      <c r="D11520" s="268">
        <v>0.958333333333333</v>
      </c>
      <c r="E11520" s="269">
        <v>0.0</v>
      </c>
      <c r="F11520" s="269">
        <v>4.687236050854471E-5</v>
      </c>
    </row>
    <row r="11521" ht="14.25" customHeight="1">
      <c r="A11521" s="267">
        <v>43705.0</v>
      </c>
      <c r="B11521" s="57">
        <v>240.0</v>
      </c>
      <c r="C11521" s="57">
        <v>48.0</v>
      </c>
      <c r="D11521" s="268">
        <v>0.979166666666667</v>
      </c>
      <c r="E11521" s="269">
        <v>0.0</v>
      </c>
      <c r="F11521" s="269">
        <v>4.146401121909723E-5</v>
      </c>
    </row>
    <row r="11522" ht="14.25" customHeight="1">
      <c r="A11522" s="267">
        <v>43706.0</v>
      </c>
      <c r="B11522" s="57">
        <v>241.0</v>
      </c>
      <c r="C11522" s="57">
        <v>1.0</v>
      </c>
      <c r="D11522" s="268">
        <v>0.0</v>
      </c>
      <c r="E11522" s="269">
        <v>0.0</v>
      </c>
      <c r="F11522" s="269">
        <v>3.5354579614351036E-5</v>
      </c>
    </row>
    <row r="11523" ht="14.25" customHeight="1">
      <c r="A11523" s="267">
        <v>43706.0</v>
      </c>
      <c r="B11523" s="57">
        <v>241.0</v>
      </c>
      <c r="C11523" s="57">
        <v>2.0</v>
      </c>
      <c r="D11523" s="268">
        <v>0.020833333333333332</v>
      </c>
      <c r="E11523" s="269">
        <v>0.0</v>
      </c>
      <c r="F11523" s="269">
        <v>2.9445457242547322E-5</v>
      </c>
    </row>
    <row r="11524" ht="14.25" customHeight="1">
      <c r="A11524" s="267">
        <v>43706.0</v>
      </c>
      <c r="B11524" s="57">
        <v>241.0</v>
      </c>
      <c r="C11524" s="57">
        <v>3.0</v>
      </c>
      <c r="D11524" s="268">
        <v>0.0416666666666667</v>
      </c>
      <c r="E11524" s="269">
        <v>0.0</v>
      </c>
      <c r="F11524" s="269">
        <v>2.7342210296651082E-5</v>
      </c>
    </row>
    <row r="11525" ht="14.25" customHeight="1">
      <c r="A11525" s="267">
        <v>43706.0</v>
      </c>
      <c r="B11525" s="57">
        <v>241.0</v>
      </c>
      <c r="C11525" s="57">
        <v>4.0</v>
      </c>
      <c r="D11525" s="268">
        <v>0.0625</v>
      </c>
      <c r="E11525" s="269">
        <v>0.0</v>
      </c>
      <c r="F11525" s="269">
        <v>2.6240509515467337E-5</v>
      </c>
    </row>
    <row r="11526" ht="14.25" customHeight="1">
      <c r="A11526" s="267">
        <v>43706.0</v>
      </c>
      <c r="B11526" s="57">
        <v>241.0</v>
      </c>
      <c r="C11526" s="57">
        <v>5.0</v>
      </c>
      <c r="D11526" s="268">
        <v>0.0833333333333333</v>
      </c>
      <c r="E11526" s="269">
        <v>0.0</v>
      </c>
      <c r="F11526" s="269">
        <v>2.2634943322502364E-5</v>
      </c>
    </row>
    <row r="11527" ht="14.25" customHeight="1">
      <c r="A11527" s="267">
        <v>43706.0</v>
      </c>
      <c r="B11527" s="57">
        <v>241.0</v>
      </c>
      <c r="C11527" s="57">
        <v>6.0</v>
      </c>
      <c r="D11527" s="268">
        <v>0.104166666666667</v>
      </c>
      <c r="E11527" s="269">
        <v>0.0</v>
      </c>
      <c r="F11527" s="269">
        <v>2.273509793897361E-5</v>
      </c>
    </row>
    <row r="11528" ht="14.25" customHeight="1">
      <c r="A11528" s="267">
        <v>43706.0</v>
      </c>
      <c r="B11528" s="57">
        <v>241.0</v>
      </c>
      <c r="C11528" s="57">
        <v>7.0</v>
      </c>
      <c r="D11528" s="268">
        <v>0.125</v>
      </c>
      <c r="E11528" s="269">
        <v>0.0</v>
      </c>
      <c r="F11528" s="269">
        <v>2.1533242541318618E-5</v>
      </c>
    </row>
    <row r="11529" ht="14.25" customHeight="1">
      <c r="A11529" s="267">
        <v>43706.0</v>
      </c>
      <c r="B11529" s="57">
        <v>241.0</v>
      </c>
      <c r="C11529" s="57">
        <v>8.0</v>
      </c>
      <c r="D11529" s="268">
        <v>0.145833333333333</v>
      </c>
      <c r="E11529" s="269">
        <v>0.0</v>
      </c>
      <c r="F11529" s="269">
        <v>2.0431541760134876E-5</v>
      </c>
    </row>
    <row r="11530" ht="14.25" customHeight="1">
      <c r="A11530" s="267">
        <v>43706.0</v>
      </c>
      <c r="B11530" s="57">
        <v>241.0</v>
      </c>
      <c r="C11530" s="57">
        <v>9.0</v>
      </c>
      <c r="D11530" s="268">
        <v>0.166666666666667</v>
      </c>
      <c r="E11530" s="269">
        <v>0.0</v>
      </c>
      <c r="F11530" s="269">
        <v>2.2134170240146116E-5</v>
      </c>
    </row>
    <row r="11531" ht="14.25" customHeight="1">
      <c r="A11531" s="267">
        <v>43706.0</v>
      </c>
      <c r="B11531" s="57">
        <v>241.0</v>
      </c>
      <c r="C11531" s="57">
        <v>10.0</v>
      </c>
      <c r="D11531" s="268">
        <v>0.1875</v>
      </c>
      <c r="E11531" s="269">
        <v>0.0</v>
      </c>
      <c r="F11531" s="269">
        <v>2.1533242541318618E-5</v>
      </c>
    </row>
    <row r="11532" ht="14.25" customHeight="1">
      <c r="A11532" s="267">
        <v>43706.0</v>
      </c>
      <c r="B11532" s="57">
        <v>241.0</v>
      </c>
      <c r="C11532" s="57">
        <v>11.0</v>
      </c>
      <c r="D11532" s="268">
        <v>0.208333333333333</v>
      </c>
      <c r="E11532" s="269">
        <v>2.6576243724664654E-7</v>
      </c>
      <c r="F11532" s="269">
        <v>2.3436180254272355E-5</v>
      </c>
    </row>
    <row r="11533" ht="14.25" customHeight="1">
      <c r="A11533" s="267">
        <v>43706.0</v>
      </c>
      <c r="B11533" s="57">
        <v>241.0</v>
      </c>
      <c r="C11533" s="57">
        <v>12.0</v>
      </c>
      <c r="D11533" s="268">
        <v>0.229166666666667</v>
      </c>
      <c r="E11533" s="269">
        <v>4.038710205646291E-6</v>
      </c>
      <c r="F11533" s="269">
        <v>2.1533242541318618E-5</v>
      </c>
    </row>
    <row r="11534" ht="14.25" customHeight="1">
      <c r="A11534" s="267">
        <v>43706.0</v>
      </c>
      <c r="B11534" s="57">
        <v>241.0</v>
      </c>
      <c r="C11534" s="57">
        <v>13.0</v>
      </c>
      <c r="D11534" s="268">
        <v>0.25</v>
      </c>
      <c r="E11534" s="269">
        <v>1.190718590309964E-5</v>
      </c>
      <c r="F11534" s="269">
        <v>2.0030923294249882E-5</v>
      </c>
    </row>
    <row r="11535" ht="14.25" customHeight="1">
      <c r="A11535" s="267">
        <v>43706.0</v>
      </c>
      <c r="B11535" s="57">
        <v>241.0</v>
      </c>
      <c r="C11535" s="57">
        <v>14.0</v>
      </c>
      <c r="D11535" s="268">
        <v>0.270833333333333</v>
      </c>
      <c r="E11535" s="269">
        <v>2.4386049431043097E-5</v>
      </c>
      <c r="F11535" s="269">
        <v>2.4537881035456097E-5</v>
      </c>
    </row>
    <row r="11536" ht="14.25" customHeight="1">
      <c r="A11536" s="267">
        <v>43706.0</v>
      </c>
      <c r="B11536" s="57">
        <v>241.0</v>
      </c>
      <c r="C11536" s="57">
        <v>15.0</v>
      </c>
      <c r="D11536" s="268">
        <v>0.291666666666667</v>
      </c>
      <c r="E11536" s="269">
        <v>4.265652716906108E-5</v>
      </c>
      <c r="F11536" s="269">
        <v>2.9545611859018566E-5</v>
      </c>
    </row>
    <row r="11537" ht="14.25" customHeight="1">
      <c r="A11537" s="267">
        <v>43706.0</v>
      </c>
      <c r="B11537" s="57">
        <v>241.0</v>
      </c>
      <c r="C11537" s="57">
        <v>16.0</v>
      </c>
      <c r="D11537" s="268">
        <v>0.3125</v>
      </c>
      <c r="E11537" s="269">
        <v>6.062379914827966E-5</v>
      </c>
      <c r="F11537" s="269">
        <v>3.8759836574373515E-5</v>
      </c>
    </row>
    <row r="11538" ht="14.25" customHeight="1">
      <c r="A11538" s="267">
        <v>43706.0</v>
      </c>
      <c r="B11538" s="57">
        <v>241.0</v>
      </c>
      <c r="C11538" s="57">
        <v>17.0</v>
      </c>
      <c r="D11538" s="268">
        <v>0.333333333333333</v>
      </c>
      <c r="E11538" s="269">
        <v>7.066753245721869E-5</v>
      </c>
      <c r="F11538" s="269">
        <v>4.0162001204971005E-5</v>
      </c>
    </row>
    <row r="11539" ht="14.25" customHeight="1">
      <c r="A11539" s="267">
        <v>43706.0</v>
      </c>
      <c r="B11539" s="57">
        <v>241.0</v>
      </c>
      <c r="C11539" s="57">
        <v>18.0</v>
      </c>
      <c r="D11539" s="268">
        <v>0.354166666666667</v>
      </c>
      <c r="E11539" s="269">
        <v>8.917816697502829E-5</v>
      </c>
      <c r="F11539" s="269">
        <v>4.8174370522670945E-5</v>
      </c>
    </row>
    <row r="11540" ht="14.25" customHeight="1">
      <c r="A11540" s="267">
        <v>43706.0</v>
      </c>
      <c r="B11540" s="57">
        <v>241.0</v>
      </c>
      <c r="C11540" s="57">
        <v>19.0</v>
      </c>
      <c r="D11540" s="268">
        <v>0.375</v>
      </c>
      <c r="E11540" s="269">
        <v>9.904823206237552E-5</v>
      </c>
      <c r="F11540" s="269">
        <v>5.208040056504968E-5</v>
      </c>
    </row>
    <row r="11541" ht="14.25" customHeight="1">
      <c r="A11541" s="267">
        <v>43706.0</v>
      </c>
      <c r="B11541" s="57">
        <v>241.0</v>
      </c>
      <c r="C11541" s="57">
        <v>20.0</v>
      </c>
      <c r="D11541" s="268">
        <v>0.395833333333333</v>
      </c>
      <c r="E11541" s="269">
        <v>1.2126498793317672E-4</v>
      </c>
      <c r="F11541" s="269">
        <v>5.478457520977341E-5</v>
      </c>
    </row>
    <row r="11542" ht="14.25" customHeight="1">
      <c r="A11542" s="267">
        <v>43706.0</v>
      </c>
      <c r="B11542" s="57">
        <v>241.0</v>
      </c>
      <c r="C11542" s="57">
        <v>21.0</v>
      </c>
      <c r="D11542" s="268">
        <v>0.416666666666667</v>
      </c>
      <c r="E11542" s="269">
        <v>1.370751565496284E-4</v>
      </c>
      <c r="F11542" s="269">
        <v>5.498488444271591E-5</v>
      </c>
    </row>
    <row r="11543" ht="14.25" customHeight="1">
      <c r="A11543" s="267">
        <v>43706.0</v>
      </c>
      <c r="B11543" s="57">
        <v>241.0</v>
      </c>
      <c r="C11543" s="57">
        <v>22.0</v>
      </c>
      <c r="D11543" s="268">
        <v>0.4375</v>
      </c>
      <c r="E11543" s="269">
        <v>1.3978568533533754E-4</v>
      </c>
      <c r="F11543" s="269">
        <v>5.8390141402738404E-5</v>
      </c>
    </row>
    <row r="11544" ht="14.25" customHeight="1">
      <c r="A11544" s="267">
        <v>43706.0</v>
      </c>
      <c r="B11544" s="57">
        <v>241.0</v>
      </c>
      <c r="C11544" s="57">
        <v>23.0</v>
      </c>
      <c r="D11544" s="268">
        <v>0.458333333333333</v>
      </c>
      <c r="E11544" s="269">
        <v>1.6624760665742862E-4</v>
      </c>
      <c r="F11544" s="269">
        <v>5.338241057917592E-5</v>
      </c>
    </row>
    <row r="11545" ht="14.25" customHeight="1">
      <c r="A11545" s="267">
        <v>43706.0</v>
      </c>
      <c r="B11545" s="57">
        <v>241.0</v>
      </c>
      <c r="C11545" s="57">
        <v>24.0</v>
      </c>
      <c r="D11545" s="268">
        <v>0.479166666666667</v>
      </c>
      <c r="E11545" s="269">
        <v>1.941943601146146E-4</v>
      </c>
      <c r="F11545" s="269">
        <v>5.037777208503844E-5</v>
      </c>
    </row>
    <row r="11546" ht="14.25" customHeight="1">
      <c r="A11546" s="267">
        <v>43706.0</v>
      </c>
      <c r="B11546" s="57">
        <v>241.0</v>
      </c>
      <c r="C11546" s="57">
        <v>25.0</v>
      </c>
      <c r="D11546" s="268">
        <v>0.5</v>
      </c>
      <c r="E11546" s="269">
        <v>2.2079600392057862E-4</v>
      </c>
      <c r="F11546" s="269">
        <v>5.768905908743964E-5</v>
      </c>
    </row>
    <row r="11547" ht="14.25" customHeight="1">
      <c r="A11547" s="267">
        <v>43706.0</v>
      </c>
      <c r="B11547" s="57">
        <v>241.0</v>
      </c>
      <c r="C11547" s="57">
        <v>26.0</v>
      </c>
      <c r="D11547" s="268">
        <v>0.520833333333333</v>
      </c>
      <c r="E11547" s="269">
        <v>2.3316525264312235E-4</v>
      </c>
      <c r="F11547" s="269">
        <v>5.608658522389965E-5</v>
      </c>
    </row>
    <row r="11548" ht="14.25" customHeight="1">
      <c r="A11548" s="267">
        <v>43706.0</v>
      </c>
      <c r="B11548" s="57">
        <v>241.0</v>
      </c>
      <c r="C11548" s="57">
        <v>27.0</v>
      </c>
      <c r="D11548" s="268">
        <v>0.541666666666667</v>
      </c>
      <c r="E11548" s="269">
        <v>2.267612356736637E-4</v>
      </c>
      <c r="F11548" s="269">
        <v>5.67876675391984E-5</v>
      </c>
    </row>
    <row r="11549" ht="14.25" customHeight="1">
      <c r="A11549" s="267">
        <v>43706.0</v>
      </c>
      <c r="B11549" s="57">
        <v>241.0</v>
      </c>
      <c r="C11549" s="57">
        <v>28.0</v>
      </c>
      <c r="D11549" s="268">
        <v>0.5625</v>
      </c>
      <c r="E11549" s="269">
        <v>2.244519397220877E-4</v>
      </c>
      <c r="F11549" s="269">
        <v>5.548565752507217E-5</v>
      </c>
    </row>
    <row r="11550" ht="14.25" customHeight="1">
      <c r="A11550" s="267">
        <v>43706.0</v>
      </c>
      <c r="B11550" s="57">
        <v>241.0</v>
      </c>
      <c r="C11550" s="57">
        <v>29.0</v>
      </c>
      <c r="D11550" s="268">
        <v>0.583333333333333</v>
      </c>
      <c r="E11550" s="269">
        <v>2.0382303505462774E-4</v>
      </c>
      <c r="F11550" s="269">
        <v>5.6286894456842146E-5</v>
      </c>
    </row>
    <row r="11551" ht="14.25" customHeight="1">
      <c r="A11551" s="267">
        <v>43706.0</v>
      </c>
      <c r="B11551" s="57">
        <v>241.0</v>
      </c>
      <c r="C11551" s="57">
        <v>30.0</v>
      </c>
      <c r="D11551" s="268">
        <v>0.604166666666667</v>
      </c>
      <c r="E11551" s="269">
        <v>1.7687172126426193E-4</v>
      </c>
      <c r="F11551" s="269">
        <v>5.248101903093467E-5</v>
      </c>
    </row>
    <row r="11552" ht="14.25" customHeight="1">
      <c r="A11552" s="267">
        <v>43706.0</v>
      </c>
      <c r="B11552" s="57">
        <v>241.0</v>
      </c>
      <c r="C11552" s="57">
        <v>31.0</v>
      </c>
      <c r="D11552" s="268">
        <v>0.625</v>
      </c>
      <c r="E11552" s="269">
        <v>1.5660514994345488E-4</v>
      </c>
      <c r="F11552" s="269">
        <v>5.218055518152093E-5</v>
      </c>
    </row>
    <row r="11553" ht="14.25" customHeight="1">
      <c r="A11553" s="267">
        <v>43706.0</v>
      </c>
      <c r="B11553" s="57">
        <v>241.0</v>
      </c>
      <c r="C11553" s="57">
        <v>32.0</v>
      </c>
      <c r="D11553" s="268">
        <v>0.645833333333333</v>
      </c>
      <c r="E11553" s="269">
        <v>1.1813988907589385E-4</v>
      </c>
      <c r="F11553" s="269">
        <v>5.448411136035966E-5</v>
      </c>
    </row>
    <row r="11554" ht="14.25" customHeight="1">
      <c r="A11554" s="267">
        <v>43706.0</v>
      </c>
      <c r="B11554" s="57">
        <v>241.0</v>
      </c>
      <c r="C11554" s="57">
        <v>33.0</v>
      </c>
      <c r="D11554" s="268">
        <v>0.666666666666667</v>
      </c>
      <c r="E11554" s="269">
        <v>1.0163551613978351E-4</v>
      </c>
      <c r="F11554" s="269">
        <v>5.448411136035966E-5</v>
      </c>
    </row>
    <row r="11555" ht="14.25" customHeight="1">
      <c r="A11555" s="267">
        <v>43706.0</v>
      </c>
      <c r="B11555" s="57">
        <v>241.0</v>
      </c>
      <c r="C11555" s="57">
        <v>34.0</v>
      </c>
      <c r="D11555" s="268">
        <v>0.6875</v>
      </c>
      <c r="E11555" s="269">
        <v>7.234997299592861E-5</v>
      </c>
      <c r="F11555" s="269">
        <v>5.989246064980713E-5</v>
      </c>
    </row>
    <row r="11556" ht="14.25" customHeight="1">
      <c r="A11556" s="267">
        <v>43706.0</v>
      </c>
      <c r="B11556" s="57">
        <v>241.0</v>
      </c>
      <c r="C11556" s="57">
        <v>35.0</v>
      </c>
      <c r="D11556" s="268">
        <v>0.708333333333333</v>
      </c>
      <c r="E11556" s="269">
        <v>5.081847046270691E-5</v>
      </c>
      <c r="F11556" s="269">
        <v>6.620220148749584E-5</v>
      </c>
    </row>
    <row r="11557" ht="14.25" customHeight="1">
      <c r="A11557" s="267">
        <v>43706.0</v>
      </c>
      <c r="B11557" s="57">
        <v>241.0</v>
      </c>
      <c r="C11557" s="57">
        <v>36.0</v>
      </c>
      <c r="D11557" s="268">
        <v>0.729166666666667</v>
      </c>
      <c r="E11557" s="269">
        <v>3.36995753463461E-5</v>
      </c>
      <c r="F11557" s="269">
        <v>6.630235610396709E-5</v>
      </c>
    </row>
    <row r="11558" ht="14.25" customHeight="1">
      <c r="A11558" s="267">
        <v>43706.0</v>
      </c>
      <c r="B11558" s="57">
        <v>241.0</v>
      </c>
      <c r="C11558" s="57">
        <v>37.0</v>
      </c>
      <c r="D11558" s="268">
        <v>0.75</v>
      </c>
      <c r="E11558" s="269">
        <v>1.7821985928067033E-5</v>
      </c>
      <c r="F11558" s="269">
        <v>6.880622151574834E-5</v>
      </c>
    </row>
    <row r="11559" ht="14.25" customHeight="1">
      <c r="A11559" s="267">
        <v>43706.0</v>
      </c>
      <c r="B11559" s="57">
        <v>241.0</v>
      </c>
      <c r="C11559" s="57">
        <v>38.0</v>
      </c>
      <c r="D11559" s="268">
        <v>0.770833333333333</v>
      </c>
      <c r="E11559" s="269">
        <v>6.753530783255737E-6</v>
      </c>
      <c r="F11559" s="269">
        <v>7.291256079106956E-5</v>
      </c>
    </row>
    <row r="11560" ht="14.25" customHeight="1">
      <c r="A11560" s="267">
        <v>43706.0</v>
      </c>
      <c r="B11560" s="57">
        <v>241.0</v>
      </c>
      <c r="C11560" s="57">
        <v>39.0</v>
      </c>
      <c r="D11560" s="268">
        <v>0.791666666666667</v>
      </c>
      <c r="E11560" s="269">
        <v>4.496298493135547E-7</v>
      </c>
      <c r="F11560" s="269">
        <v>6.329771760982962E-5</v>
      </c>
    </row>
    <row r="11561" ht="14.25" customHeight="1">
      <c r="A11561" s="267">
        <v>43706.0</v>
      </c>
      <c r="B11561" s="57">
        <v>241.0</v>
      </c>
      <c r="C11561" s="57">
        <v>40.0</v>
      </c>
      <c r="D11561" s="268">
        <v>0.8125</v>
      </c>
      <c r="E11561" s="269">
        <v>2.836003437326685E-9</v>
      </c>
      <c r="F11561" s="269">
        <v>6.750421150162208E-5</v>
      </c>
    </row>
    <row r="11562" ht="14.25" customHeight="1">
      <c r="A11562" s="267">
        <v>43706.0</v>
      </c>
      <c r="B11562" s="57">
        <v>241.0</v>
      </c>
      <c r="C11562" s="57">
        <v>41.0</v>
      </c>
      <c r="D11562" s="268">
        <v>0.833333333333333</v>
      </c>
      <c r="E11562" s="269">
        <v>0.0</v>
      </c>
      <c r="F11562" s="269">
        <v>6.740405688515083E-5</v>
      </c>
    </row>
    <row r="11563" ht="14.25" customHeight="1">
      <c r="A11563" s="267">
        <v>43706.0</v>
      </c>
      <c r="B11563" s="57">
        <v>241.0</v>
      </c>
      <c r="C11563" s="57">
        <v>42.0</v>
      </c>
      <c r="D11563" s="268">
        <v>0.854166666666667</v>
      </c>
      <c r="E11563" s="269">
        <v>0.0</v>
      </c>
      <c r="F11563" s="269">
        <v>7.191101462635705E-5</v>
      </c>
    </row>
    <row r="11564" ht="14.25" customHeight="1">
      <c r="A11564" s="267">
        <v>43706.0</v>
      </c>
      <c r="B11564" s="57">
        <v>241.0</v>
      </c>
      <c r="C11564" s="57">
        <v>43.0</v>
      </c>
      <c r="D11564" s="268">
        <v>0.875</v>
      </c>
      <c r="E11564" s="269">
        <v>0.0</v>
      </c>
      <c r="F11564" s="269">
        <v>6.309740837688711E-5</v>
      </c>
    </row>
    <row r="11565" ht="14.25" customHeight="1">
      <c r="A11565" s="267">
        <v>43706.0</v>
      </c>
      <c r="B11565" s="57">
        <v>241.0</v>
      </c>
      <c r="C11565" s="57">
        <v>44.0</v>
      </c>
      <c r="D11565" s="268">
        <v>0.895833333333333</v>
      </c>
      <c r="E11565" s="269">
        <v>0.0</v>
      </c>
      <c r="F11565" s="269">
        <v>6.389864530865711E-5</v>
      </c>
    </row>
    <row r="11566" ht="14.25" customHeight="1">
      <c r="A11566" s="267">
        <v>43706.0</v>
      </c>
      <c r="B11566" s="57">
        <v>241.0</v>
      </c>
      <c r="C11566" s="57">
        <v>45.0</v>
      </c>
      <c r="D11566" s="268">
        <v>0.916666666666667</v>
      </c>
      <c r="E11566" s="269">
        <v>0.0</v>
      </c>
      <c r="F11566" s="269">
        <v>6.55011191721971E-5</v>
      </c>
    </row>
    <row r="11567" ht="14.25" customHeight="1">
      <c r="A11567" s="267">
        <v>43706.0</v>
      </c>
      <c r="B11567" s="57">
        <v>241.0</v>
      </c>
      <c r="C11567" s="57">
        <v>46.0</v>
      </c>
      <c r="D11567" s="268">
        <v>0.9375</v>
      </c>
      <c r="E11567" s="269">
        <v>0.0</v>
      </c>
      <c r="F11567" s="269">
        <v>5.3282255962704675E-5</v>
      </c>
    </row>
    <row r="11568" ht="14.25" customHeight="1">
      <c r="A11568" s="267">
        <v>43706.0</v>
      </c>
      <c r="B11568" s="57">
        <v>241.0</v>
      </c>
      <c r="C11568" s="57">
        <v>47.0</v>
      </c>
      <c r="D11568" s="268">
        <v>0.958333333333333</v>
      </c>
      <c r="E11568" s="269">
        <v>0.0</v>
      </c>
      <c r="F11568" s="269">
        <v>4.106339275321225E-5</v>
      </c>
    </row>
    <row r="11569" ht="14.25" customHeight="1">
      <c r="A11569" s="267">
        <v>43706.0</v>
      </c>
      <c r="B11569" s="57">
        <v>241.0</v>
      </c>
      <c r="C11569" s="57">
        <v>48.0</v>
      </c>
      <c r="D11569" s="268">
        <v>0.979166666666667</v>
      </c>
      <c r="E11569" s="269">
        <v>0.0</v>
      </c>
      <c r="F11569" s="269">
        <v>3.3151178051983545E-5</v>
      </c>
    </row>
    <row r="11570" ht="14.25" customHeight="1">
      <c r="A11570" s="267">
        <v>43707.0</v>
      </c>
      <c r="B11570" s="57">
        <v>242.0</v>
      </c>
      <c r="C11570" s="57">
        <v>1.0</v>
      </c>
      <c r="D11570" s="268">
        <v>0.0</v>
      </c>
      <c r="E11570" s="269">
        <v>0.0</v>
      </c>
      <c r="F11570" s="269">
        <v>3.755798117671852E-5</v>
      </c>
    </row>
    <row r="11571" ht="14.25" customHeight="1">
      <c r="A11571" s="267">
        <v>43707.0</v>
      </c>
      <c r="B11571" s="57">
        <v>242.0</v>
      </c>
      <c r="C11571" s="57">
        <v>2.0</v>
      </c>
      <c r="D11571" s="268">
        <v>0.020833333333333332</v>
      </c>
      <c r="E11571" s="269">
        <v>0.0</v>
      </c>
      <c r="F11571" s="269">
        <v>3.405256960022479E-5</v>
      </c>
    </row>
    <row r="11572" ht="14.25" customHeight="1">
      <c r="A11572" s="267">
        <v>43707.0</v>
      </c>
      <c r="B11572" s="57">
        <v>242.0</v>
      </c>
      <c r="C11572" s="57">
        <v>3.0</v>
      </c>
      <c r="D11572" s="268">
        <v>0.0416666666666667</v>
      </c>
      <c r="E11572" s="269">
        <v>0.0</v>
      </c>
      <c r="F11572" s="269">
        <v>3.054715802373107E-5</v>
      </c>
    </row>
    <row r="11573" ht="14.25" customHeight="1">
      <c r="A11573" s="267">
        <v>43707.0</v>
      </c>
      <c r="B11573" s="57">
        <v>242.0</v>
      </c>
      <c r="C11573" s="57">
        <v>4.0</v>
      </c>
      <c r="D11573" s="268">
        <v>0.0625</v>
      </c>
      <c r="E11573" s="269">
        <v>0.0</v>
      </c>
      <c r="F11573" s="269">
        <v>2.784298337900733E-5</v>
      </c>
    </row>
    <row r="11574" ht="14.25" customHeight="1">
      <c r="A11574" s="267">
        <v>43707.0</v>
      </c>
      <c r="B11574" s="57">
        <v>242.0</v>
      </c>
      <c r="C11574" s="57">
        <v>5.0</v>
      </c>
      <c r="D11574" s="268">
        <v>0.0833333333333333</v>
      </c>
      <c r="E11574" s="269">
        <v>0.0</v>
      </c>
      <c r="F11574" s="269">
        <v>2.7141901063708585E-5</v>
      </c>
    </row>
    <row r="11575" ht="14.25" customHeight="1">
      <c r="A11575" s="267">
        <v>43707.0</v>
      </c>
      <c r="B11575" s="57">
        <v>242.0</v>
      </c>
      <c r="C11575" s="57">
        <v>6.0</v>
      </c>
      <c r="D11575" s="268">
        <v>0.104166666666667</v>
      </c>
      <c r="E11575" s="269">
        <v>0.0</v>
      </c>
      <c r="F11575" s="269">
        <v>2.6240509515467337E-5</v>
      </c>
    </row>
    <row r="11576" ht="14.25" customHeight="1">
      <c r="A11576" s="267">
        <v>43707.0</v>
      </c>
      <c r="B11576" s="57">
        <v>242.0</v>
      </c>
      <c r="C11576" s="57">
        <v>7.0</v>
      </c>
      <c r="D11576" s="268">
        <v>0.125</v>
      </c>
      <c r="E11576" s="269">
        <v>0.0</v>
      </c>
      <c r="F11576" s="269">
        <v>2.5839891049582346E-5</v>
      </c>
    </row>
    <row r="11577" ht="14.25" customHeight="1">
      <c r="A11577" s="267">
        <v>43707.0</v>
      </c>
      <c r="B11577" s="57">
        <v>242.0</v>
      </c>
      <c r="C11577" s="57">
        <v>8.0</v>
      </c>
      <c r="D11577" s="268">
        <v>0.145833333333333</v>
      </c>
      <c r="E11577" s="269">
        <v>0.0</v>
      </c>
      <c r="F11577" s="269">
        <v>2.5539427200168592E-5</v>
      </c>
    </row>
    <row r="11578" ht="14.25" customHeight="1">
      <c r="A11578" s="267">
        <v>43707.0</v>
      </c>
      <c r="B11578" s="57">
        <v>242.0</v>
      </c>
      <c r="C11578" s="57">
        <v>9.0</v>
      </c>
      <c r="D11578" s="268">
        <v>0.166666666666667</v>
      </c>
      <c r="E11578" s="269">
        <v>0.0</v>
      </c>
      <c r="F11578" s="269">
        <v>2.5138808734283598E-5</v>
      </c>
    </row>
    <row r="11579" ht="14.25" customHeight="1">
      <c r="A11579" s="267">
        <v>43707.0</v>
      </c>
      <c r="B11579" s="57">
        <v>242.0</v>
      </c>
      <c r="C11579" s="57">
        <v>10.0</v>
      </c>
      <c r="D11579" s="268">
        <v>0.1875</v>
      </c>
      <c r="E11579" s="269">
        <v>0.0</v>
      </c>
      <c r="F11579" s="269">
        <v>2.5238963350754845E-5</v>
      </c>
    </row>
    <row r="11580" ht="14.25" customHeight="1">
      <c r="A11580" s="267">
        <v>43707.0</v>
      </c>
      <c r="B11580" s="57">
        <v>242.0</v>
      </c>
      <c r="C11580" s="57">
        <v>11.0</v>
      </c>
      <c r="D11580" s="268">
        <v>0.208333333333333</v>
      </c>
      <c r="E11580" s="269">
        <v>5.5568509606117E-7</v>
      </c>
      <c r="F11580" s="269">
        <v>2.6941591830766084E-5</v>
      </c>
    </row>
    <row r="11581" ht="14.25" customHeight="1">
      <c r="A11581" s="267">
        <v>43707.0</v>
      </c>
      <c r="B11581" s="57">
        <v>242.0</v>
      </c>
      <c r="C11581" s="57">
        <v>12.0</v>
      </c>
      <c r="D11581" s="268">
        <v>0.229166666666667</v>
      </c>
      <c r="E11581" s="269">
        <v>5.214368773301508E-6</v>
      </c>
      <c r="F11581" s="269">
        <v>2.8143447228421073E-5</v>
      </c>
    </row>
    <row r="11582" ht="14.25" customHeight="1">
      <c r="A11582" s="267">
        <v>43707.0</v>
      </c>
      <c r="B11582" s="57">
        <v>242.0</v>
      </c>
      <c r="C11582" s="57">
        <v>13.0</v>
      </c>
      <c r="D11582" s="268">
        <v>0.25</v>
      </c>
      <c r="E11582" s="269">
        <v>1.7455708323311573E-5</v>
      </c>
      <c r="F11582" s="269">
        <v>3.174901342138605E-5</v>
      </c>
    </row>
    <row r="11583" ht="14.25" customHeight="1">
      <c r="A11583" s="267">
        <v>43707.0</v>
      </c>
      <c r="B11583" s="57">
        <v>242.0</v>
      </c>
      <c r="C11583" s="57">
        <v>14.0</v>
      </c>
      <c r="D11583" s="268">
        <v>0.270833333333333</v>
      </c>
      <c r="E11583" s="269">
        <v>3.700497805602022E-5</v>
      </c>
      <c r="F11583" s="269">
        <v>3.645628039553478E-5</v>
      </c>
    </row>
    <row r="11584" ht="14.25" customHeight="1">
      <c r="A11584" s="267">
        <v>43707.0</v>
      </c>
      <c r="B11584" s="57">
        <v>242.0</v>
      </c>
      <c r="C11584" s="57">
        <v>15.0</v>
      </c>
      <c r="D11584" s="268">
        <v>0.291666666666667</v>
      </c>
      <c r="E11584" s="269">
        <v>6.460123047765478E-5</v>
      </c>
      <c r="F11584" s="269">
        <v>4.046246505438475E-5</v>
      </c>
    </row>
    <row r="11585" ht="14.25" customHeight="1">
      <c r="A11585" s="267">
        <v>43707.0</v>
      </c>
      <c r="B11585" s="57">
        <v>242.0</v>
      </c>
      <c r="C11585" s="57">
        <v>16.0</v>
      </c>
      <c r="D11585" s="268">
        <v>0.3125</v>
      </c>
      <c r="E11585" s="269">
        <v>9.392166941533004E-5</v>
      </c>
      <c r="F11585" s="269">
        <v>4.8274525139142206E-5</v>
      </c>
    </row>
    <row r="11586" ht="14.25" customHeight="1">
      <c r="A11586" s="267">
        <v>43707.0</v>
      </c>
      <c r="B11586" s="57">
        <v>242.0</v>
      </c>
      <c r="C11586" s="57">
        <v>17.0</v>
      </c>
      <c r="D11586" s="268">
        <v>0.333333333333333</v>
      </c>
      <c r="E11586" s="269">
        <v>1.1506934385956439E-4</v>
      </c>
      <c r="F11586" s="269">
        <v>4.80742159061997E-5</v>
      </c>
    </row>
    <row r="11587" ht="14.25" customHeight="1">
      <c r="A11587" s="267">
        <v>43707.0</v>
      </c>
      <c r="B11587" s="57">
        <v>242.0</v>
      </c>
      <c r="C11587" s="57">
        <v>18.0</v>
      </c>
      <c r="D11587" s="268">
        <v>0.354166666666667</v>
      </c>
      <c r="E11587" s="269">
        <v>1.4529790131011873E-4</v>
      </c>
      <c r="F11587" s="269">
        <v>5.398333827800342E-5</v>
      </c>
    </row>
    <row r="11588" ht="14.25" customHeight="1">
      <c r="A11588" s="267">
        <v>43707.0</v>
      </c>
      <c r="B11588" s="57">
        <v>242.0</v>
      </c>
      <c r="C11588" s="57">
        <v>19.0</v>
      </c>
      <c r="D11588" s="268">
        <v>0.375</v>
      </c>
      <c r="E11588" s="269">
        <v>1.5936474964358178E-4</v>
      </c>
      <c r="F11588" s="269">
        <v>5.358271981211842E-5</v>
      </c>
    </row>
    <row r="11589" ht="14.25" customHeight="1">
      <c r="A11589" s="267">
        <v>43707.0</v>
      </c>
      <c r="B11589" s="57">
        <v>242.0</v>
      </c>
      <c r="C11589" s="57">
        <v>20.0</v>
      </c>
      <c r="D11589" s="268">
        <v>0.395833333333333</v>
      </c>
      <c r="E11589" s="269">
        <v>1.7614447817134073E-4</v>
      </c>
      <c r="F11589" s="269">
        <v>5.4383956743888416E-5</v>
      </c>
    </row>
    <row r="11590" ht="14.25" customHeight="1">
      <c r="A11590" s="267">
        <v>43707.0</v>
      </c>
      <c r="B11590" s="57">
        <v>242.0</v>
      </c>
      <c r="C11590" s="57">
        <v>21.0</v>
      </c>
      <c r="D11590" s="268">
        <v>0.416666666666667</v>
      </c>
      <c r="E11590" s="269">
        <v>1.9940967307292002E-4</v>
      </c>
      <c r="F11590" s="269">
        <v>5.418364751094592E-5</v>
      </c>
    </row>
    <row r="11591" ht="14.25" customHeight="1">
      <c r="A11591" s="267">
        <v>43707.0</v>
      </c>
      <c r="B11591" s="57">
        <v>242.0</v>
      </c>
      <c r="C11591" s="57">
        <v>22.0</v>
      </c>
      <c r="D11591" s="268">
        <v>0.4375</v>
      </c>
      <c r="E11591" s="269">
        <v>2.100354393677826E-4</v>
      </c>
      <c r="F11591" s="269">
        <v>5.368287442858966E-5</v>
      </c>
    </row>
    <row r="11592" ht="14.25" customHeight="1">
      <c r="A11592" s="267">
        <v>43707.0</v>
      </c>
      <c r="B11592" s="57">
        <v>242.0</v>
      </c>
      <c r="C11592" s="57">
        <v>23.0</v>
      </c>
      <c r="D11592" s="268">
        <v>0.458333333333333</v>
      </c>
      <c r="E11592" s="269">
        <v>2.4247000674093716E-4</v>
      </c>
      <c r="F11592" s="269">
        <v>5.348256519564716E-5</v>
      </c>
    </row>
    <row r="11593" ht="14.25" customHeight="1">
      <c r="A11593" s="267">
        <v>43707.0</v>
      </c>
      <c r="B11593" s="57">
        <v>242.0</v>
      </c>
      <c r="C11593" s="57">
        <v>24.0</v>
      </c>
      <c r="D11593" s="268">
        <v>0.479166666666667</v>
      </c>
      <c r="E11593" s="269">
        <v>2.627939275997089E-4</v>
      </c>
      <c r="F11593" s="269">
        <v>5.238086441446342E-5</v>
      </c>
    </row>
    <row r="11594" ht="14.25" customHeight="1">
      <c r="A11594" s="267">
        <v>43707.0</v>
      </c>
      <c r="B11594" s="57">
        <v>242.0</v>
      </c>
      <c r="C11594" s="57">
        <v>25.0</v>
      </c>
      <c r="D11594" s="268">
        <v>0.5</v>
      </c>
      <c r="E11594" s="269">
        <v>2.690160451633148E-4</v>
      </c>
      <c r="F11594" s="269">
        <v>5.188009133210718E-5</v>
      </c>
    </row>
    <row r="11595" ht="14.25" customHeight="1">
      <c r="A11595" s="267">
        <v>43707.0</v>
      </c>
      <c r="B11595" s="57">
        <v>242.0</v>
      </c>
      <c r="C11595" s="57">
        <v>26.0</v>
      </c>
      <c r="D11595" s="268">
        <v>0.520833333333333</v>
      </c>
      <c r="E11595" s="269">
        <v>2.7436835245140746E-4</v>
      </c>
      <c r="F11595" s="269">
        <v>4.9576535153268434E-5</v>
      </c>
    </row>
    <row r="11596" ht="14.25" customHeight="1">
      <c r="A11596" s="267">
        <v>43707.0</v>
      </c>
      <c r="B11596" s="57">
        <v>242.0</v>
      </c>
      <c r="C11596" s="57">
        <v>27.0</v>
      </c>
      <c r="D11596" s="268">
        <v>0.541666666666667</v>
      </c>
      <c r="E11596" s="269">
        <v>2.6823476135402497E-4</v>
      </c>
      <c r="F11596" s="269">
        <v>5.097869978386593E-5</v>
      </c>
    </row>
    <row r="11597" ht="14.25" customHeight="1">
      <c r="A11597" s="267">
        <v>43707.0</v>
      </c>
      <c r="B11597" s="57">
        <v>242.0</v>
      </c>
      <c r="C11597" s="57">
        <v>28.0</v>
      </c>
      <c r="D11597" s="268">
        <v>0.5625</v>
      </c>
      <c r="E11597" s="269">
        <v>2.523387401300947E-4</v>
      </c>
      <c r="F11597" s="269">
        <v>5.097869978386593E-5</v>
      </c>
    </row>
    <row r="11598" ht="14.25" customHeight="1">
      <c r="A11598" s="267">
        <v>43707.0</v>
      </c>
      <c r="B11598" s="57">
        <v>242.0</v>
      </c>
      <c r="C11598" s="57">
        <v>29.0</v>
      </c>
      <c r="D11598" s="268">
        <v>0.583333333333333</v>
      </c>
      <c r="E11598" s="269">
        <v>2.1750209695507622E-4</v>
      </c>
      <c r="F11598" s="269">
        <v>4.887545283796971E-5</v>
      </c>
    </row>
    <row r="11599" ht="14.25" customHeight="1">
      <c r="A11599" s="267">
        <v>43707.0</v>
      </c>
      <c r="B11599" s="57">
        <v>242.0</v>
      </c>
      <c r="C11599" s="57">
        <v>30.0</v>
      </c>
      <c r="D11599" s="268">
        <v>0.604166666666667</v>
      </c>
      <c r="E11599" s="269">
        <v>2.104003731923353E-4</v>
      </c>
      <c r="F11599" s="269">
        <v>4.7172824357958464E-5</v>
      </c>
    </row>
    <row r="11600" ht="14.25" customHeight="1">
      <c r="A11600" s="267">
        <v>43707.0</v>
      </c>
      <c r="B11600" s="57">
        <v>242.0</v>
      </c>
      <c r="C11600" s="57">
        <v>31.0</v>
      </c>
      <c r="D11600" s="268">
        <v>0.625</v>
      </c>
      <c r="E11600" s="269">
        <v>1.8628885506165508E-4</v>
      </c>
      <c r="F11600" s="269">
        <v>4.657189665913096E-5</v>
      </c>
    </row>
    <row r="11601" ht="14.25" customHeight="1">
      <c r="A11601" s="267">
        <v>43707.0</v>
      </c>
      <c r="B11601" s="57">
        <v>242.0</v>
      </c>
      <c r="C11601" s="57">
        <v>32.0</v>
      </c>
      <c r="D11601" s="268">
        <v>0.645833333333333</v>
      </c>
      <c r="E11601" s="269">
        <v>1.5208326395195552E-4</v>
      </c>
      <c r="F11601" s="269">
        <v>4.9576535153268434E-5</v>
      </c>
    </row>
    <row r="11602" ht="14.25" customHeight="1">
      <c r="A11602" s="267">
        <v>43707.0</v>
      </c>
      <c r="B11602" s="57">
        <v>242.0</v>
      </c>
      <c r="C11602" s="57">
        <v>33.0</v>
      </c>
      <c r="D11602" s="268">
        <v>0.666666666666667</v>
      </c>
      <c r="E11602" s="269">
        <v>1.275984377532734E-4</v>
      </c>
      <c r="F11602" s="269">
        <v>5.4383956743888416E-5</v>
      </c>
    </row>
    <row r="11603" ht="14.25" customHeight="1">
      <c r="A11603" s="267">
        <v>43707.0</v>
      </c>
      <c r="B11603" s="57">
        <v>242.0</v>
      </c>
      <c r="C11603" s="57">
        <v>34.0</v>
      </c>
      <c r="D11603" s="268">
        <v>0.6875</v>
      </c>
      <c r="E11603" s="269">
        <v>8.89512330738883E-5</v>
      </c>
      <c r="F11603" s="269">
        <v>6.019292449922087E-5</v>
      </c>
    </row>
    <row r="11604" ht="14.25" customHeight="1">
      <c r="A11604" s="267">
        <v>43707.0</v>
      </c>
      <c r="B11604" s="57">
        <v>242.0</v>
      </c>
      <c r="C11604" s="57">
        <v>35.0</v>
      </c>
      <c r="D11604" s="268">
        <v>0.708333333333333</v>
      </c>
      <c r="E11604" s="269">
        <v>6.343305353579242E-5</v>
      </c>
      <c r="F11604" s="269">
        <v>6.810513920044957E-5</v>
      </c>
    </row>
    <row r="11605" ht="14.25" customHeight="1">
      <c r="A11605" s="267">
        <v>43707.0</v>
      </c>
      <c r="B11605" s="57">
        <v>242.0</v>
      </c>
      <c r="C11605" s="57">
        <v>36.0</v>
      </c>
      <c r="D11605" s="268">
        <v>0.729166666666667</v>
      </c>
      <c r="E11605" s="269">
        <v>4.025335365384001E-5</v>
      </c>
      <c r="F11605" s="269">
        <v>6.880622151574834E-5</v>
      </c>
    </row>
    <row r="11606" ht="14.25" customHeight="1">
      <c r="A11606" s="267">
        <v>43707.0</v>
      </c>
      <c r="B11606" s="57">
        <v>242.0</v>
      </c>
      <c r="C11606" s="57">
        <v>37.0</v>
      </c>
      <c r="D11606" s="268">
        <v>0.75</v>
      </c>
      <c r="E11606" s="269">
        <v>1.9400361794669945E-5</v>
      </c>
      <c r="F11606" s="269">
        <v>7.040869537928833E-5</v>
      </c>
    </row>
    <row r="11607" ht="14.25" customHeight="1">
      <c r="A11607" s="267">
        <v>43707.0</v>
      </c>
      <c r="B11607" s="57">
        <v>242.0</v>
      </c>
      <c r="C11607" s="57">
        <v>38.0</v>
      </c>
      <c r="D11607" s="268">
        <v>0.770833333333333</v>
      </c>
      <c r="E11607" s="269">
        <v>6.95028000151853E-6</v>
      </c>
      <c r="F11607" s="269">
        <v>7.100962307811582E-5</v>
      </c>
    </row>
    <row r="11608" ht="14.25" customHeight="1">
      <c r="A11608" s="267">
        <v>43707.0</v>
      </c>
      <c r="B11608" s="57">
        <v>242.0</v>
      </c>
      <c r="C11608" s="57">
        <v>39.0</v>
      </c>
      <c r="D11608" s="268">
        <v>0.791666666666667</v>
      </c>
      <c r="E11608" s="269">
        <v>5.227494161976732E-7</v>
      </c>
      <c r="F11608" s="269">
        <v>7.281240617459832E-5</v>
      </c>
    </row>
    <row r="11609" ht="14.25" customHeight="1">
      <c r="A11609" s="267">
        <v>43707.0</v>
      </c>
      <c r="B11609" s="57">
        <v>242.0</v>
      </c>
      <c r="C11609" s="57">
        <v>40.0</v>
      </c>
      <c r="D11609" s="268">
        <v>0.8125</v>
      </c>
      <c r="E11609" s="269">
        <v>0.0</v>
      </c>
      <c r="F11609" s="269">
        <v>6.65026653369096E-5</v>
      </c>
    </row>
    <row r="11610" ht="14.25" customHeight="1">
      <c r="A11610" s="267">
        <v>43707.0</v>
      </c>
      <c r="B11610" s="57">
        <v>242.0</v>
      </c>
      <c r="C11610" s="57">
        <v>41.0</v>
      </c>
      <c r="D11610" s="268">
        <v>0.833333333333333</v>
      </c>
      <c r="E11610" s="269">
        <v>0.0</v>
      </c>
      <c r="F11610" s="269">
        <v>7.131008692752957E-5</v>
      </c>
    </row>
    <row r="11611" ht="14.25" customHeight="1">
      <c r="A11611" s="267">
        <v>43707.0</v>
      </c>
      <c r="B11611" s="57">
        <v>242.0</v>
      </c>
      <c r="C11611" s="57">
        <v>42.0</v>
      </c>
      <c r="D11611" s="268">
        <v>0.854166666666667</v>
      </c>
      <c r="E11611" s="269">
        <v>0.0</v>
      </c>
      <c r="F11611" s="269">
        <v>7.151039616047207E-5</v>
      </c>
    </row>
    <row r="11612" ht="14.25" customHeight="1">
      <c r="A11612" s="267">
        <v>43707.0</v>
      </c>
      <c r="B11612" s="57">
        <v>242.0</v>
      </c>
      <c r="C11612" s="57">
        <v>43.0</v>
      </c>
      <c r="D11612" s="268">
        <v>0.875</v>
      </c>
      <c r="E11612" s="269">
        <v>0.0</v>
      </c>
      <c r="F11612" s="269">
        <v>6.930699459810458E-5</v>
      </c>
    </row>
    <row r="11613" ht="14.25" customHeight="1">
      <c r="A11613" s="267">
        <v>43707.0</v>
      </c>
      <c r="B11613" s="57">
        <v>242.0</v>
      </c>
      <c r="C11613" s="57">
        <v>44.0</v>
      </c>
      <c r="D11613" s="268">
        <v>0.895833333333333</v>
      </c>
      <c r="E11613" s="269">
        <v>0.0</v>
      </c>
      <c r="F11613" s="269">
        <v>6.680312918632335E-5</v>
      </c>
    </row>
    <row r="11614" ht="14.25" customHeight="1">
      <c r="A11614" s="267">
        <v>43707.0</v>
      </c>
      <c r="B11614" s="57">
        <v>242.0</v>
      </c>
      <c r="C11614" s="57">
        <v>45.0</v>
      </c>
      <c r="D11614" s="268">
        <v>0.916666666666667</v>
      </c>
      <c r="E11614" s="269">
        <v>0.0</v>
      </c>
      <c r="F11614" s="269">
        <v>6.490019147336961E-5</v>
      </c>
    </row>
    <row r="11615" ht="14.25" customHeight="1">
      <c r="A11615" s="267">
        <v>43707.0</v>
      </c>
      <c r="B11615" s="57">
        <v>242.0</v>
      </c>
      <c r="C11615" s="57">
        <v>46.0</v>
      </c>
      <c r="D11615" s="268">
        <v>0.9375</v>
      </c>
      <c r="E11615" s="269">
        <v>0.0</v>
      </c>
      <c r="F11615" s="269">
        <v>5.67876675391984E-5</v>
      </c>
    </row>
    <row r="11616" ht="14.25" customHeight="1">
      <c r="A11616" s="267">
        <v>43707.0</v>
      </c>
      <c r="B11616" s="57">
        <v>242.0</v>
      </c>
      <c r="C11616" s="57">
        <v>47.0</v>
      </c>
      <c r="D11616" s="268">
        <v>0.958333333333333</v>
      </c>
      <c r="E11616" s="269">
        <v>0.0</v>
      </c>
      <c r="F11616" s="269">
        <v>4.797406128972845E-5</v>
      </c>
    </row>
    <row r="11617" ht="14.25" customHeight="1">
      <c r="A11617" s="267">
        <v>43707.0</v>
      </c>
      <c r="B11617" s="57">
        <v>242.0</v>
      </c>
      <c r="C11617" s="57">
        <v>48.0</v>
      </c>
      <c r="D11617" s="268">
        <v>0.979166666666667</v>
      </c>
      <c r="E11617" s="269">
        <v>0.0</v>
      </c>
      <c r="F11617" s="269">
        <v>4.246555738380974E-5</v>
      </c>
    </row>
    <row r="11618" ht="14.25" customHeight="1">
      <c r="A11618" s="267">
        <v>43708.0</v>
      </c>
      <c r="B11618" s="57">
        <v>243.0</v>
      </c>
      <c r="C11618" s="57">
        <v>1.0</v>
      </c>
      <c r="D11618" s="268">
        <v>0.0</v>
      </c>
      <c r="E11618" s="269">
        <v>0.0</v>
      </c>
      <c r="F11618" s="269">
        <v>3.785844502613227E-5</v>
      </c>
    </row>
    <row r="11619" ht="14.25" customHeight="1">
      <c r="A11619" s="267">
        <v>43708.0</v>
      </c>
      <c r="B11619" s="57">
        <v>243.0</v>
      </c>
      <c r="C11619" s="57">
        <v>2.0</v>
      </c>
      <c r="D11619" s="268">
        <v>0.020833333333333332</v>
      </c>
      <c r="E11619" s="269">
        <v>0.0</v>
      </c>
      <c r="F11619" s="269">
        <v>3.4753651915523535E-5</v>
      </c>
    </row>
    <row r="11620" ht="14.25" customHeight="1">
      <c r="A11620" s="267">
        <v>43708.0</v>
      </c>
      <c r="B11620" s="57">
        <v>243.0</v>
      </c>
      <c r="C11620" s="57">
        <v>3.0</v>
      </c>
      <c r="D11620" s="268">
        <v>0.0416666666666667</v>
      </c>
      <c r="E11620" s="269">
        <v>0.0</v>
      </c>
      <c r="F11620" s="269">
        <v>3.1148085722558555E-5</v>
      </c>
    </row>
    <row r="11621" ht="14.25" customHeight="1">
      <c r="A11621" s="267">
        <v>43708.0</v>
      </c>
      <c r="B11621" s="57">
        <v>243.0</v>
      </c>
      <c r="C11621" s="57">
        <v>4.0</v>
      </c>
      <c r="D11621" s="268">
        <v>0.0625</v>
      </c>
      <c r="E11621" s="269">
        <v>0.0</v>
      </c>
      <c r="F11621" s="269">
        <v>2.7943137995478576E-5</v>
      </c>
    </row>
    <row r="11622" ht="14.25" customHeight="1">
      <c r="A11622" s="267">
        <v>43708.0</v>
      </c>
      <c r="B11622" s="57">
        <v>243.0</v>
      </c>
      <c r="C11622" s="57">
        <v>5.0</v>
      </c>
      <c r="D11622" s="268">
        <v>0.0833333333333333</v>
      </c>
      <c r="E11622" s="269">
        <v>0.0</v>
      </c>
      <c r="F11622" s="269">
        <v>2.7342210296651082E-5</v>
      </c>
    </row>
    <row r="11623" ht="14.25" customHeight="1">
      <c r="A11623" s="267">
        <v>43708.0</v>
      </c>
      <c r="B11623" s="57">
        <v>243.0</v>
      </c>
      <c r="C11623" s="57">
        <v>6.0</v>
      </c>
      <c r="D11623" s="268">
        <v>0.104166666666667</v>
      </c>
      <c r="E11623" s="269">
        <v>0.0</v>
      </c>
      <c r="F11623" s="269">
        <v>2.6641127981352337E-5</v>
      </c>
    </row>
    <row r="11624" ht="14.25" customHeight="1">
      <c r="A11624" s="267">
        <v>43708.0</v>
      </c>
      <c r="B11624" s="57">
        <v>243.0</v>
      </c>
      <c r="C11624" s="57">
        <v>7.0</v>
      </c>
      <c r="D11624" s="268">
        <v>0.125</v>
      </c>
      <c r="E11624" s="269">
        <v>0.0</v>
      </c>
      <c r="F11624" s="269">
        <v>2.5839891049582346E-5</v>
      </c>
    </row>
    <row r="11625" ht="14.25" customHeight="1">
      <c r="A11625" s="267">
        <v>43708.0</v>
      </c>
      <c r="B11625" s="57">
        <v>243.0</v>
      </c>
      <c r="C11625" s="57">
        <v>8.0</v>
      </c>
      <c r="D11625" s="268">
        <v>0.145833333333333</v>
      </c>
      <c r="E11625" s="269">
        <v>0.0</v>
      </c>
      <c r="F11625" s="269">
        <v>2.594004566605359E-5</v>
      </c>
    </row>
    <row r="11626" ht="14.25" customHeight="1">
      <c r="A11626" s="267">
        <v>43708.0</v>
      </c>
      <c r="B11626" s="57">
        <v>243.0</v>
      </c>
      <c r="C11626" s="57">
        <v>9.0</v>
      </c>
      <c r="D11626" s="268">
        <v>0.166666666666667</v>
      </c>
      <c r="E11626" s="269">
        <v>0.0</v>
      </c>
      <c r="F11626" s="269">
        <v>2.543927258369735E-5</v>
      </c>
    </row>
    <row r="11627" ht="14.25" customHeight="1">
      <c r="A11627" s="267">
        <v>43708.0</v>
      </c>
      <c r="B11627" s="57">
        <v>243.0</v>
      </c>
      <c r="C11627" s="57">
        <v>10.0</v>
      </c>
      <c r="D11627" s="268">
        <v>0.1875</v>
      </c>
      <c r="E11627" s="269">
        <v>0.0</v>
      </c>
      <c r="F11627" s="269">
        <v>2.5739736433111092E-5</v>
      </c>
    </row>
    <row r="11628" ht="14.25" customHeight="1">
      <c r="A11628" s="267">
        <v>43708.0</v>
      </c>
      <c r="B11628" s="57">
        <v>243.0</v>
      </c>
      <c r="C11628" s="57">
        <v>11.0</v>
      </c>
      <c r="D11628" s="268">
        <v>0.208333333333333</v>
      </c>
      <c r="E11628" s="269">
        <v>1.1838508568259709E-6</v>
      </c>
      <c r="F11628" s="269">
        <v>2.704174644723733E-5</v>
      </c>
    </row>
    <row r="11629" ht="14.25" customHeight="1">
      <c r="A11629" s="267">
        <v>43708.0</v>
      </c>
      <c r="B11629" s="57">
        <v>243.0</v>
      </c>
      <c r="C11629" s="57">
        <v>12.0</v>
      </c>
      <c r="D11629" s="268">
        <v>0.229166666666667</v>
      </c>
      <c r="E11629" s="269">
        <v>6.160856499808625E-6</v>
      </c>
      <c r="F11629" s="269">
        <v>2.8243601844892327E-5</v>
      </c>
    </row>
    <row r="11630" ht="14.25" customHeight="1">
      <c r="A11630" s="267">
        <v>43708.0</v>
      </c>
      <c r="B11630" s="57">
        <v>243.0</v>
      </c>
      <c r="C11630" s="57">
        <v>13.0</v>
      </c>
      <c r="D11630" s="268">
        <v>0.25</v>
      </c>
      <c r="E11630" s="269">
        <v>1.777607467858062E-5</v>
      </c>
      <c r="F11630" s="269">
        <v>3.275055958609855E-5</v>
      </c>
    </row>
    <row r="11631" ht="14.25" customHeight="1">
      <c r="A11631" s="267">
        <v>43708.0</v>
      </c>
      <c r="B11631" s="57">
        <v>243.0</v>
      </c>
      <c r="C11631" s="57">
        <v>14.0</v>
      </c>
      <c r="D11631" s="268">
        <v>0.270833333333333</v>
      </c>
      <c r="E11631" s="269">
        <v>3.4555589707079436E-5</v>
      </c>
      <c r="F11631" s="269">
        <v>3.7057208094362266E-5</v>
      </c>
    </row>
    <row r="11632" ht="14.25" customHeight="1">
      <c r="A11632" s="267">
        <v>43708.0</v>
      </c>
      <c r="B11632" s="57">
        <v>243.0</v>
      </c>
      <c r="C11632" s="57">
        <v>15.0</v>
      </c>
      <c r="D11632" s="268">
        <v>0.291666666666667</v>
      </c>
      <c r="E11632" s="269">
        <v>6.074012277659158E-5</v>
      </c>
      <c r="F11632" s="269">
        <v>4.026215582144225E-5</v>
      </c>
    </row>
    <row r="11633" ht="14.25" customHeight="1">
      <c r="A11633" s="267">
        <v>43708.0</v>
      </c>
      <c r="B11633" s="57">
        <v>243.0</v>
      </c>
      <c r="C11633" s="57">
        <v>16.0</v>
      </c>
      <c r="D11633" s="268">
        <v>0.3125</v>
      </c>
      <c r="E11633" s="269">
        <v>8.910446542630761E-5</v>
      </c>
      <c r="F11633" s="269">
        <v>4.9075762070912194E-5</v>
      </c>
    </row>
    <row r="11634" ht="14.25" customHeight="1">
      <c r="A11634" s="267">
        <v>43708.0</v>
      </c>
      <c r="B11634" s="57">
        <v>243.0</v>
      </c>
      <c r="C11634" s="57">
        <v>17.0</v>
      </c>
      <c r="D11634" s="268">
        <v>0.333333333333333</v>
      </c>
      <c r="E11634" s="269">
        <v>1.1582009748013853E-4</v>
      </c>
      <c r="F11634" s="269">
        <v>4.857498898855595E-5</v>
      </c>
    </row>
    <row r="11635" ht="14.25" customHeight="1">
      <c r="A11635" s="267">
        <v>43708.0</v>
      </c>
      <c r="B11635" s="57">
        <v>243.0</v>
      </c>
      <c r="C11635" s="57">
        <v>18.0</v>
      </c>
      <c r="D11635" s="268">
        <v>0.354166666666667</v>
      </c>
      <c r="E11635" s="269">
        <v>1.3647383013643067E-4</v>
      </c>
      <c r="F11635" s="269">
        <v>5.127916363327967E-5</v>
      </c>
    </row>
    <row r="11636" ht="14.25" customHeight="1">
      <c r="A11636" s="267">
        <v>43708.0</v>
      </c>
      <c r="B11636" s="57">
        <v>243.0</v>
      </c>
      <c r="C11636" s="57">
        <v>19.0</v>
      </c>
      <c r="D11636" s="268">
        <v>0.375</v>
      </c>
      <c r="E11636" s="269">
        <v>1.5906980652828287E-4</v>
      </c>
      <c r="F11636" s="269">
        <v>5.388318366153217E-5</v>
      </c>
    </row>
    <row r="11637" ht="14.25" customHeight="1">
      <c r="A11637" s="267">
        <v>43708.0</v>
      </c>
      <c r="B11637" s="57">
        <v>243.0</v>
      </c>
      <c r="C11637" s="57">
        <v>20.0</v>
      </c>
      <c r="D11637" s="268">
        <v>0.395833333333333</v>
      </c>
      <c r="E11637" s="269">
        <v>1.7717590550508802E-4</v>
      </c>
      <c r="F11637" s="269">
        <v>5.608658522389965E-5</v>
      </c>
    </row>
    <row r="11638" ht="14.25" customHeight="1">
      <c r="A11638" s="267">
        <v>43708.0</v>
      </c>
      <c r="B11638" s="57">
        <v>243.0</v>
      </c>
      <c r="C11638" s="57">
        <v>21.0</v>
      </c>
      <c r="D11638" s="268">
        <v>0.416666666666667</v>
      </c>
      <c r="E11638" s="269">
        <v>1.989049859263462E-4</v>
      </c>
      <c r="F11638" s="269">
        <v>5.4383956743888416E-5</v>
      </c>
    </row>
    <row r="11639" ht="14.25" customHeight="1">
      <c r="A11639" s="267">
        <v>43708.0</v>
      </c>
      <c r="B11639" s="57">
        <v>243.0</v>
      </c>
      <c r="C11639" s="57">
        <v>22.0</v>
      </c>
      <c r="D11639" s="268">
        <v>0.4375</v>
      </c>
      <c r="E11639" s="269">
        <v>2.1553914362975026E-4</v>
      </c>
      <c r="F11639" s="269">
        <v>5.368287442858966E-5</v>
      </c>
    </row>
    <row r="11640" ht="14.25" customHeight="1">
      <c r="A11640" s="267">
        <v>43708.0</v>
      </c>
      <c r="B11640" s="57">
        <v>243.0</v>
      </c>
      <c r="C11640" s="57">
        <v>23.0</v>
      </c>
      <c r="D11640" s="268">
        <v>0.458333333333333</v>
      </c>
      <c r="E11640" s="269">
        <v>2.278716124744124E-4</v>
      </c>
      <c r="F11640" s="269">
        <v>5.308194672976218E-5</v>
      </c>
    </row>
    <row r="11641" ht="14.25" customHeight="1">
      <c r="A11641" s="267">
        <v>43708.0</v>
      </c>
      <c r="B11641" s="57">
        <v>243.0</v>
      </c>
      <c r="C11641" s="57">
        <v>24.0</v>
      </c>
      <c r="D11641" s="268">
        <v>0.479166666666667</v>
      </c>
      <c r="E11641" s="269">
        <v>2.3693960091653705E-4</v>
      </c>
      <c r="F11641" s="269">
        <v>5.188009133210718E-5</v>
      </c>
    </row>
    <row r="11642" ht="14.25" customHeight="1">
      <c r="A11642" s="267">
        <v>43708.0</v>
      </c>
      <c r="B11642" s="57">
        <v>243.0</v>
      </c>
      <c r="C11642" s="57">
        <v>25.0</v>
      </c>
      <c r="D11642" s="268">
        <v>0.5</v>
      </c>
      <c r="E11642" s="269">
        <v>2.4790621227705997E-4</v>
      </c>
      <c r="F11642" s="269">
        <v>5.1980245948578425E-5</v>
      </c>
    </row>
    <row r="11643" ht="14.25" customHeight="1">
      <c r="A11643" s="267">
        <v>43708.0</v>
      </c>
      <c r="B11643" s="57">
        <v>243.0</v>
      </c>
      <c r="C11643" s="57">
        <v>26.0</v>
      </c>
      <c r="D11643" s="268">
        <v>0.520833333333333</v>
      </c>
      <c r="E11643" s="269">
        <v>2.371940366652541E-4</v>
      </c>
      <c r="F11643" s="269">
        <v>5.047792670150969E-5</v>
      </c>
    </row>
    <row r="11644" ht="14.25" customHeight="1">
      <c r="A11644" s="267">
        <v>43708.0</v>
      </c>
      <c r="B11644" s="57">
        <v>243.0</v>
      </c>
      <c r="C11644" s="57">
        <v>27.0</v>
      </c>
      <c r="D11644" s="268">
        <v>0.541666666666667</v>
      </c>
      <c r="E11644" s="269">
        <v>2.294622275425291E-4</v>
      </c>
      <c r="F11644" s="269">
        <v>5.1078854400337184E-5</v>
      </c>
    </row>
    <row r="11645" ht="14.25" customHeight="1">
      <c r="A11645" s="267">
        <v>43708.0</v>
      </c>
      <c r="B11645" s="57">
        <v>243.0</v>
      </c>
      <c r="C11645" s="57">
        <v>28.0</v>
      </c>
      <c r="D11645" s="268">
        <v>0.5625</v>
      </c>
      <c r="E11645" s="269">
        <v>2.263709702280197E-4</v>
      </c>
      <c r="F11645" s="269">
        <v>5.097869978386593E-5</v>
      </c>
    </row>
    <row r="11646" ht="14.25" customHeight="1">
      <c r="A11646" s="267">
        <v>43708.0</v>
      </c>
      <c r="B11646" s="57">
        <v>243.0</v>
      </c>
      <c r="C11646" s="57">
        <v>29.0</v>
      </c>
      <c r="D11646" s="268">
        <v>0.583333333333333</v>
      </c>
      <c r="E11646" s="269">
        <v>2.1949380984828012E-4</v>
      </c>
      <c r="F11646" s="269">
        <v>4.8274525139142206E-5</v>
      </c>
    </row>
    <row r="11647" ht="14.25" customHeight="1">
      <c r="A11647" s="267">
        <v>43708.0</v>
      </c>
      <c r="B11647" s="57">
        <v>243.0</v>
      </c>
      <c r="C11647" s="57">
        <v>30.0</v>
      </c>
      <c r="D11647" s="268">
        <v>0.604166666666667</v>
      </c>
      <c r="E11647" s="269">
        <v>1.9471005841050962E-4</v>
      </c>
      <c r="F11647" s="269">
        <v>4.8174370522670945E-5</v>
      </c>
    </row>
    <row r="11648" ht="14.25" customHeight="1">
      <c r="A11648" s="267">
        <v>43708.0</v>
      </c>
      <c r="B11648" s="57">
        <v>243.0</v>
      </c>
      <c r="C11648" s="57">
        <v>31.0</v>
      </c>
      <c r="D11648" s="268">
        <v>0.625</v>
      </c>
      <c r="E11648" s="269">
        <v>1.735230664808779E-4</v>
      </c>
      <c r="F11648" s="269">
        <v>4.747328820737221E-5</v>
      </c>
    </row>
    <row r="11649" ht="14.25" customHeight="1">
      <c r="A11649" s="267">
        <v>43708.0</v>
      </c>
      <c r="B11649" s="57">
        <v>243.0</v>
      </c>
      <c r="C11649" s="57">
        <v>32.0</v>
      </c>
      <c r="D11649" s="268">
        <v>0.645833333333333</v>
      </c>
      <c r="E11649" s="269">
        <v>1.522911263594878E-4</v>
      </c>
      <c r="F11649" s="269">
        <v>4.8174370522670945E-5</v>
      </c>
    </row>
    <row r="11650" ht="14.25" customHeight="1">
      <c r="A11650" s="267">
        <v>43708.0</v>
      </c>
      <c r="B11650" s="57">
        <v>243.0</v>
      </c>
      <c r="C11650" s="57">
        <v>33.0</v>
      </c>
      <c r="D11650" s="268">
        <v>0.666666666666667</v>
      </c>
      <c r="E11650" s="269">
        <v>1.2612973507417657E-4</v>
      </c>
      <c r="F11650" s="269">
        <v>5.398333827800342E-5</v>
      </c>
    </row>
    <row r="11651" ht="14.25" customHeight="1">
      <c r="A11651" s="267">
        <v>43708.0</v>
      </c>
      <c r="B11651" s="57">
        <v>243.0</v>
      </c>
      <c r="C11651" s="57">
        <v>34.0</v>
      </c>
      <c r="D11651" s="268">
        <v>0.6875</v>
      </c>
      <c r="E11651" s="269">
        <v>8.816520266254487E-5</v>
      </c>
      <c r="F11651" s="269">
        <v>5.979230603333589E-5</v>
      </c>
    </row>
    <row r="11652" ht="14.25" customHeight="1">
      <c r="A11652" s="267">
        <v>43708.0</v>
      </c>
      <c r="B11652" s="57">
        <v>243.0</v>
      </c>
      <c r="C11652" s="57">
        <v>35.0</v>
      </c>
      <c r="D11652" s="268">
        <v>0.708333333333333</v>
      </c>
      <c r="E11652" s="269">
        <v>6.0629371904893585E-5</v>
      </c>
      <c r="F11652" s="269">
        <v>6.730390226867957E-5</v>
      </c>
    </row>
    <row r="11653" ht="14.25" customHeight="1">
      <c r="A11653" s="267">
        <v>43708.0</v>
      </c>
      <c r="B11653" s="57">
        <v>243.0</v>
      </c>
      <c r="C11653" s="57">
        <v>36.0</v>
      </c>
      <c r="D11653" s="268">
        <v>0.729166666666667</v>
      </c>
      <c r="E11653" s="269">
        <v>3.5973361764503475E-5</v>
      </c>
      <c r="F11653" s="269">
        <v>6.750421150162208E-5</v>
      </c>
    </row>
    <row r="11654" ht="14.25" customHeight="1">
      <c r="A11654" s="267">
        <v>43708.0</v>
      </c>
      <c r="B11654" s="57">
        <v>243.0</v>
      </c>
      <c r="C11654" s="57">
        <v>37.0</v>
      </c>
      <c r="D11654" s="268">
        <v>0.75</v>
      </c>
      <c r="E11654" s="269">
        <v>1.9092852892838334E-5</v>
      </c>
      <c r="F11654" s="269">
        <v>7.000807691340332E-5</v>
      </c>
    </row>
    <row r="11655" ht="14.25" customHeight="1">
      <c r="A11655" s="267">
        <v>43708.0</v>
      </c>
      <c r="B11655" s="57">
        <v>243.0</v>
      </c>
      <c r="C11655" s="57">
        <v>38.0</v>
      </c>
      <c r="D11655" s="268">
        <v>0.770833333333333</v>
      </c>
      <c r="E11655" s="269">
        <v>7.0680397425449025E-6</v>
      </c>
      <c r="F11655" s="269">
        <v>7.080931384517331E-5</v>
      </c>
    </row>
    <row r="11656" ht="14.25" customHeight="1">
      <c r="A11656" s="267">
        <v>43708.0</v>
      </c>
      <c r="B11656" s="57">
        <v>243.0</v>
      </c>
      <c r="C11656" s="57">
        <v>39.0</v>
      </c>
      <c r="D11656" s="268">
        <v>0.791666666666667</v>
      </c>
      <c r="E11656" s="269">
        <v>5.370527378815816E-7</v>
      </c>
      <c r="F11656" s="269">
        <v>7.24117877087133E-5</v>
      </c>
    </row>
    <row r="11657" ht="14.25" customHeight="1">
      <c r="A11657" s="267">
        <v>43708.0</v>
      </c>
      <c r="B11657" s="57">
        <v>243.0</v>
      </c>
      <c r="C11657" s="57">
        <v>40.0</v>
      </c>
      <c r="D11657" s="268">
        <v>0.8125</v>
      </c>
      <c r="E11657" s="269">
        <v>0.0</v>
      </c>
      <c r="F11657" s="269">
        <v>6.790482996750707E-5</v>
      </c>
    </row>
    <row r="11658" ht="14.25" customHeight="1">
      <c r="A11658" s="267">
        <v>43708.0</v>
      </c>
      <c r="B11658" s="57">
        <v>243.0</v>
      </c>
      <c r="C11658" s="57">
        <v>41.0</v>
      </c>
      <c r="D11658" s="268">
        <v>0.833333333333333</v>
      </c>
      <c r="E11658" s="269">
        <v>0.0</v>
      </c>
      <c r="F11658" s="269">
        <v>7.251194232518454E-5</v>
      </c>
    </row>
    <row r="11659" ht="14.25" customHeight="1">
      <c r="A11659" s="267">
        <v>43708.0</v>
      </c>
      <c r="B11659" s="57">
        <v>243.0</v>
      </c>
      <c r="C11659" s="57">
        <v>42.0</v>
      </c>
      <c r="D11659" s="268">
        <v>0.854166666666667</v>
      </c>
      <c r="E11659" s="269">
        <v>0.0</v>
      </c>
      <c r="F11659" s="269">
        <v>7.261209694165581E-5</v>
      </c>
    </row>
    <row r="11660" ht="14.25" customHeight="1">
      <c r="A11660" s="267">
        <v>43708.0</v>
      </c>
      <c r="B11660" s="57">
        <v>243.0</v>
      </c>
      <c r="C11660" s="57">
        <v>43.0</v>
      </c>
      <c r="D11660" s="268">
        <v>0.875</v>
      </c>
      <c r="E11660" s="269">
        <v>0.0</v>
      </c>
      <c r="F11660" s="269">
        <v>7.161055077694331E-5</v>
      </c>
    </row>
    <row r="11661" ht="14.25" customHeight="1">
      <c r="A11661" s="267">
        <v>43708.0</v>
      </c>
      <c r="B11661" s="57">
        <v>243.0</v>
      </c>
      <c r="C11661" s="57">
        <v>44.0</v>
      </c>
      <c r="D11661" s="268">
        <v>0.895833333333333</v>
      </c>
      <c r="E11661" s="269">
        <v>0.0</v>
      </c>
      <c r="F11661" s="269">
        <v>6.790482996750707E-5</v>
      </c>
    </row>
    <row r="11662" ht="14.25" customHeight="1">
      <c r="A11662" s="267">
        <v>43708.0</v>
      </c>
      <c r="B11662" s="57">
        <v>243.0</v>
      </c>
      <c r="C11662" s="57">
        <v>45.0</v>
      </c>
      <c r="D11662" s="268">
        <v>0.916666666666667</v>
      </c>
      <c r="E11662" s="269">
        <v>0.0</v>
      </c>
      <c r="F11662" s="269">
        <v>6.419910915807086E-5</v>
      </c>
    </row>
    <row r="11663" ht="14.25" customHeight="1">
      <c r="A11663" s="267">
        <v>43708.0</v>
      </c>
      <c r="B11663" s="57">
        <v>243.0</v>
      </c>
      <c r="C11663" s="57">
        <v>46.0</v>
      </c>
      <c r="D11663" s="268">
        <v>0.9375</v>
      </c>
      <c r="E11663" s="269">
        <v>0.0</v>
      </c>
      <c r="F11663" s="269">
        <v>5.6887822155669654E-5</v>
      </c>
    </row>
    <row r="11664" ht="14.25" customHeight="1">
      <c r="A11664" s="267">
        <v>43708.0</v>
      </c>
      <c r="B11664" s="57">
        <v>243.0</v>
      </c>
      <c r="C11664" s="57">
        <v>47.0</v>
      </c>
      <c r="D11664" s="268">
        <v>0.958333333333333</v>
      </c>
      <c r="E11664" s="269">
        <v>0.0</v>
      </c>
      <c r="F11664" s="269">
        <v>4.857498898855595E-5</v>
      </c>
    </row>
    <row r="11665" ht="14.25" customHeight="1">
      <c r="A11665" s="267">
        <v>43708.0</v>
      </c>
      <c r="B11665" s="57">
        <v>243.0</v>
      </c>
      <c r="C11665" s="57">
        <v>48.0</v>
      </c>
      <c r="D11665" s="268">
        <v>0.979166666666667</v>
      </c>
      <c r="E11665" s="269">
        <v>0.0</v>
      </c>
      <c r="F11665" s="269">
        <v>4.276602123322348E-5</v>
      </c>
    </row>
    <row r="11666" ht="14.25" customHeight="1">
      <c r="A11666" s="267">
        <v>43709.0</v>
      </c>
      <c r="B11666" s="57">
        <v>244.0</v>
      </c>
      <c r="C11666" s="57">
        <v>1.0</v>
      </c>
      <c r="D11666" s="268">
        <v>0.0</v>
      </c>
      <c r="E11666" s="269">
        <v>0.0</v>
      </c>
      <c r="F11666" s="269">
        <v>3.725751732730477E-5</v>
      </c>
    </row>
    <row r="11667" ht="14.25" customHeight="1">
      <c r="A11667" s="267">
        <v>43709.0</v>
      </c>
      <c r="B11667" s="57">
        <v>244.0</v>
      </c>
      <c r="C11667" s="57">
        <v>2.0</v>
      </c>
      <c r="D11667" s="268">
        <v>0.020833333333333332</v>
      </c>
      <c r="E11667" s="269">
        <v>0.0</v>
      </c>
      <c r="F11667" s="269">
        <v>3.3952414983753533E-5</v>
      </c>
    </row>
    <row r="11668" ht="14.25" customHeight="1">
      <c r="A11668" s="267">
        <v>43709.0</v>
      </c>
      <c r="B11668" s="57">
        <v>244.0</v>
      </c>
      <c r="C11668" s="57">
        <v>3.0</v>
      </c>
      <c r="D11668" s="268">
        <v>0.0416666666666667</v>
      </c>
      <c r="E11668" s="269">
        <v>0.0</v>
      </c>
      <c r="F11668" s="269">
        <v>3.064731264020231E-5</v>
      </c>
    </row>
    <row r="11669" ht="14.25" customHeight="1">
      <c r="A11669" s="267">
        <v>43709.0</v>
      </c>
      <c r="B11669" s="57">
        <v>244.0</v>
      </c>
      <c r="C11669" s="57">
        <v>4.0</v>
      </c>
      <c r="D11669" s="268">
        <v>0.0625</v>
      </c>
      <c r="E11669" s="269">
        <v>0.0</v>
      </c>
      <c r="F11669" s="269">
        <v>2.7943137995478576E-5</v>
      </c>
    </row>
    <row r="11670" ht="14.25" customHeight="1">
      <c r="A11670" s="267">
        <v>43709.0</v>
      </c>
      <c r="B11670" s="57">
        <v>244.0</v>
      </c>
      <c r="C11670" s="57">
        <v>5.0</v>
      </c>
      <c r="D11670" s="268">
        <v>0.0833333333333333</v>
      </c>
      <c r="E11670" s="269">
        <v>0.0</v>
      </c>
      <c r="F11670" s="269">
        <v>2.724205568017983E-5</v>
      </c>
    </row>
    <row r="11671" ht="14.25" customHeight="1">
      <c r="A11671" s="267">
        <v>43709.0</v>
      </c>
      <c r="B11671" s="57">
        <v>244.0</v>
      </c>
      <c r="C11671" s="57">
        <v>6.0</v>
      </c>
      <c r="D11671" s="268">
        <v>0.104166666666667</v>
      </c>
      <c r="E11671" s="269">
        <v>0.0</v>
      </c>
      <c r="F11671" s="269">
        <v>2.644081874840984E-5</v>
      </c>
    </row>
    <row r="11672" ht="14.25" customHeight="1">
      <c r="A11672" s="267">
        <v>43709.0</v>
      </c>
      <c r="B11672" s="57">
        <v>244.0</v>
      </c>
      <c r="C11672" s="57">
        <v>7.0</v>
      </c>
      <c r="D11672" s="268">
        <v>0.125</v>
      </c>
      <c r="E11672" s="269">
        <v>0.0</v>
      </c>
      <c r="F11672" s="269">
        <v>2.5839891049582346E-5</v>
      </c>
    </row>
    <row r="11673" ht="14.25" customHeight="1">
      <c r="A11673" s="267">
        <v>43709.0</v>
      </c>
      <c r="B11673" s="57">
        <v>244.0</v>
      </c>
      <c r="C11673" s="57">
        <v>8.0</v>
      </c>
      <c r="D11673" s="268">
        <v>0.145833333333333</v>
      </c>
      <c r="E11673" s="269">
        <v>0.0</v>
      </c>
      <c r="F11673" s="269">
        <v>2.604020028252484E-5</v>
      </c>
    </row>
    <row r="11674" ht="14.25" customHeight="1">
      <c r="A11674" s="267">
        <v>43709.0</v>
      </c>
      <c r="B11674" s="57">
        <v>244.0</v>
      </c>
      <c r="C11674" s="57">
        <v>9.0</v>
      </c>
      <c r="D11674" s="268">
        <v>0.166666666666667</v>
      </c>
      <c r="E11674" s="269">
        <v>0.0</v>
      </c>
      <c r="F11674" s="269">
        <v>2.5238963350754845E-5</v>
      </c>
    </row>
    <row r="11675" ht="14.25" customHeight="1">
      <c r="A11675" s="267">
        <v>43709.0</v>
      </c>
      <c r="B11675" s="57">
        <v>244.0</v>
      </c>
      <c r="C11675" s="57">
        <v>10.0</v>
      </c>
      <c r="D11675" s="268">
        <v>0.1875</v>
      </c>
      <c r="E11675" s="269">
        <v>0.0</v>
      </c>
      <c r="F11675" s="269">
        <v>2.543927258369735E-5</v>
      </c>
    </row>
    <row r="11676" ht="14.25" customHeight="1">
      <c r="A11676" s="267">
        <v>43709.0</v>
      </c>
      <c r="B11676" s="57">
        <v>244.0</v>
      </c>
      <c r="C11676" s="57">
        <v>11.0</v>
      </c>
      <c r="D11676" s="268">
        <v>0.208333333333333</v>
      </c>
      <c r="E11676" s="269">
        <v>7.248066470363088E-7</v>
      </c>
      <c r="F11676" s="269">
        <v>2.7141901063708585E-5</v>
      </c>
    </row>
    <row r="11677" ht="14.25" customHeight="1">
      <c r="A11677" s="267">
        <v>43709.0</v>
      </c>
      <c r="B11677" s="57">
        <v>244.0</v>
      </c>
      <c r="C11677" s="57">
        <v>12.0</v>
      </c>
      <c r="D11677" s="268">
        <v>0.229166666666667</v>
      </c>
      <c r="E11677" s="269">
        <v>5.5832923153791656E-6</v>
      </c>
      <c r="F11677" s="269">
        <v>2.8043292611949826E-5</v>
      </c>
    </row>
    <row r="11678" ht="14.25" customHeight="1">
      <c r="A11678" s="267">
        <v>43709.0</v>
      </c>
      <c r="B11678" s="57">
        <v>244.0</v>
      </c>
      <c r="C11678" s="57">
        <v>13.0</v>
      </c>
      <c r="D11678" s="268">
        <v>0.25</v>
      </c>
      <c r="E11678" s="269">
        <v>1.6343340721543636E-5</v>
      </c>
      <c r="F11678" s="269">
        <v>3.335148728492605E-5</v>
      </c>
    </row>
    <row r="11679" ht="14.25" customHeight="1">
      <c r="A11679" s="267">
        <v>43709.0</v>
      </c>
      <c r="B11679" s="57">
        <v>244.0</v>
      </c>
      <c r="C11679" s="57">
        <v>14.0</v>
      </c>
      <c r="D11679" s="268">
        <v>0.270833333333333</v>
      </c>
      <c r="E11679" s="269">
        <v>3.120673943244073E-5</v>
      </c>
      <c r="F11679" s="269">
        <v>3.865968195790226E-5</v>
      </c>
    </row>
    <row r="11680" ht="14.25" customHeight="1">
      <c r="A11680" s="267">
        <v>43709.0</v>
      </c>
      <c r="B11680" s="57">
        <v>244.0</v>
      </c>
      <c r="C11680" s="57">
        <v>15.0</v>
      </c>
      <c r="D11680" s="268">
        <v>0.291666666666667</v>
      </c>
      <c r="E11680" s="269">
        <v>5.510668615534877E-5</v>
      </c>
      <c r="F11680" s="269">
        <v>4.1764475068510994E-5</v>
      </c>
    </row>
    <row r="11681" ht="14.25" customHeight="1">
      <c r="A11681" s="267">
        <v>43709.0</v>
      </c>
      <c r="B11681" s="57">
        <v>244.0</v>
      </c>
      <c r="C11681" s="57">
        <v>16.0</v>
      </c>
      <c r="D11681" s="268">
        <v>0.3125</v>
      </c>
      <c r="E11681" s="269">
        <v>7.404924029897117E-5</v>
      </c>
      <c r="F11681" s="269">
        <v>4.9576535153268434E-5</v>
      </c>
    </row>
    <row r="11682" ht="14.25" customHeight="1">
      <c r="A11682" s="267">
        <v>43709.0</v>
      </c>
      <c r="B11682" s="57">
        <v>244.0</v>
      </c>
      <c r="C11682" s="57">
        <v>17.0</v>
      </c>
      <c r="D11682" s="268">
        <v>0.333333333333333</v>
      </c>
      <c r="E11682" s="269">
        <v>9.435545525783532E-5</v>
      </c>
      <c r="F11682" s="269">
        <v>4.877529822149846E-5</v>
      </c>
    </row>
    <row r="11683" ht="14.25" customHeight="1">
      <c r="A11683" s="267">
        <v>43709.0</v>
      </c>
      <c r="B11683" s="57">
        <v>244.0</v>
      </c>
      <c r="C11683" s="57">
        <v>18.0</v>
      </c>
      <c r="D11683" s="268">
        <v>0.354166666666667</v>
      </c>
      <c r="E11683" s="269">
        <v>1.1247109430503748E-4</v>
      </c>
      <c r="F11683" s="269">
        <v>5.348256519564716E-5</v>
      </c>
    </row>
    <row r="11684" ht="14.25" customHeight="1">
      <c r="A11684" s="267">
        <v>43709.0</v>
      </c>
      <c r="B11684" s="57">
        <v>244.0</v>
      </c>
      <c r="C11684" s="57">
        <v>19.0</v>
      </c>
      <c r="D11684" s="268">
        <v>0.375</v>
      </c>
      <c r="E11684" s="269">
        <v>1.2096227479532259E-4</v>
      </c>
      <c r="F11684" s="269">
        <v>5.318210134623342E-5</v>
      </c>
    </row>
    <row r="11685" ht="14.25" customHeight="1">
      <c r="A11685" s="267">
        <v>43709.0</v>
      </c>
      <c r="B11685" s="57">
        <v>244.0</v>
      </c>
      <c r="C11685" s="57">
        <v>20.0</v>
      </c>
      <c r="D11685" s="268">
        <v>0.395833333333333</v>
      </c>
      <c r="E11685" s="269">
        <v>1.411372117651025E-4</v>
      </c>
      <c r="F11685" s="269">
        <v>5.498488444271591E-5</v>
      </c>
    </row>
    <row r="11686" ht="14.25" customHeight="1">
      <c r="A11686" s="267">
        <v>43709.0</v>
      </c>
      <c r="B11686" s="57">
        <v>244.0</v>
      </c>
      <c r="C11686" s="57">
        <v>21.0</v>
      </c>
      <c r="D11686" s="268">
        <v>0.416666666666667</v>
      </c>
      <c r="E11686" s="269">
        <v>1.623912603684254E-4</v>
      </c>
      <c r="F11686" s="269">
        <v>5.488472982624466E-5</v>
      </c>
    </row>
    <row r="11687" ht="14.25" customHeight="1">
      <c r="A11687" s="267">
        <v>43709.0</v>
      </c>
      <c r="B11687" s="57">
        <v>244.0</v>
      </c>
      <c r="C11687" s="57">
        <v>22.0</v>
      </c>
      <c r="D11687" s="268">
        <v>0.4375</v>
      </c>
      <c r="E11687" s="269">
        <v>1.8168408620892953E-4</v>
      </c>
      <c r="F11687" s="269">
        <v>5.5786121374485906E-5</v>
      </c>
    </row>
    <row r="11688" ht="14.25" customHeight="1">
      <c r="A11688" s="267">
        <v>43709.0</v>
      </c>
      <c r="B11688" s="57">
        <v>244.0</v>
      </c>
      <c r="C11688" s="57">
        <v>23.0</v>
      </c>
      <c r="D11688" s="268">
        <v>0.458333333333333</v>
      </c>
      <c r="E11688" s="269">
        <v>1.9294345266304008E-4</v>
      </c>
      <c r="F11688" s="269">
        <v>5.398333827800342E-5</v>
      </c>
    </row>
    <row r="11689" ht="14.25" customHeight="1">
      <c r="A11689" s="267">
        <v>43709.0</v>
      </c>
      <c r="B11689" s="57">
        <v>244.0</v>
      </c>
      <c r="C11689" s="57">
        <v>24.0</v>
      </c>
      <c r="D11689" s="268">
        <v>0.479166666666667</v>
      </c>
      <c r="E11689" s="269">
        <v>1.8890121435798137E-4</v>
      </c>
      <c r="F11689" s="269">
        <v>5.488472982624466E-5</v>
      </c>
    </row>
    <row r="11690" ht="14.25" customHeight="1">
      <c r="A11690" s="267">
        <v>43709.0</v>
      </c>
      <c r="B11690" s="57">
        <v>244.0</v>
      </c>
      <c r="C11690" s="57">
        <v>25.0</v>
      </c>
      <c r="D11690" s="268">
        <v>0.5</v>
      </c>
      <c r="E11690" s="269">
        <v>2.0387039389499855E-4</v>
      </c>
      <c r="F11690" s="269">
        <v>5.248101903093467E-5</v>
      </c>
    </row>
    <row r="11691" ht="14.25" customHeight="1">
      <c r="A11691" s="267">
        <v>43709.0</v>
      </c>
      <c r="B11691" s="57">
        <v>244.0</v>
      </c>
      <c r="C11691" s="57">
        <v>26.0</v>
      </c>
      <c r="D11691" s="268">
        <v>0.520833333333333</v>
      </c>
      <c r="E11691" s="269">
        <v>2.0342643235005806E-4</v>
      </c>
      <c r="F11691" s="269">
        <v>5.097869978386593E-5</v>
      </c>
    </row>
    <row r="11692" ht="14.25" customHeight="1">
      <c r="A11692" s="267">
        <v>43709.0</v>
      </c>
      <c r="B11692" s="57">
        <v>244.0</v>
      </c>
      <c r="C11692" s="57">
        <v>27.0</v>
      </c>
      <c r="D11692" s="268">
        <v>0.541666666666667</v>
      </c>
      <c r="E11692" s="269">
        <v>1.8333536279016016E-4</v>
      </c>
      <c r="F11692" s="269">
        <v>5.348256519564716E-5</v>
      </c>
    </row>
    <row r="11693" ht="14.25" customHeight="1">
      <c r="A11693" s="267">
        <v>43709.0</v>
      </c>
      <c r="B11693" s="57">
        <v>244.0</v>
      </c>
      <c r="C11693" s="57">
        <v>28.0</v>
      </c>
      <c r="D11693" s="268">
        <v>0.5625</v>
      </c>
      <c r="E11693" s="269">
        <v>1.8999825322805463E-4</v>
      </c>
      <c r="F11693" s="269">
        <v>5.258117364740593E-5</v>
      </c>
    </row>
    <row r="11694" ht="14.25" customHeight="1">
      <c r="A11694" s="267">
        <v>43709.0</v>
      </c>
      <c r="B11694" s="57">
        <v>244.0</v>
      </c>
      <c r="C11694" s="57">
        <v>29.0</v>
      </c>
      <c r="D11694" s="268">
        <v>0.583333333333333</v>
      </c>
      <c r="E11694" s="269">
        <v>1.8981451533819986E-4</v>
      </c>
      <c r="F11694" s="269">
        <v>5.077839055092343E-5</v>
      </c>
    </row>
    <row r="11695" ht="14.25" customHeight="1">
      <c r="A11695" s="267">
        <v>43709.0</v>
      </c>
      <c r="B11695" s="57">
        <v>244.0</v>
      </c>
      <c r="C11695" s="57">
        <v>30.0</v>
      </c>
      <c r="D11695" s="268">
        <v>0.604166666666667</v>
      </c>
      <c r="E11695" s="269">
        <v>1.714268998684756E-4</v>
      </c>
      <c r="F11695" s="269">
        <v>4.837467975561345E-5</v>
      </c>
    </row>
    <row r="11696" ht="14.25" customHeight="1">
      <c r="A11696" s="267">
        <v>43709.0</v>
      </c>
      <c r="B11696" s="57">
        <v>244.0</v>
      </c>
      <c r="C11696" s="57">
        <v>31.0</v>
      </c>
      <c r="D11696" s="268">
        <v>0.625</v>
      </c>
      <c r="E11696" s="269">
        <v>1.3929659188407584E-4</v>
      </c>
      <c r="F11696" s="269">
        <v>4.787390667325721E-5</v>
      </c>
    </row>
    <row r="11697" ht="14.25" customHeight="1">
      <c r="A11697" s="267">
        <v>43709.0</v>
      </c>
      <c r="B11697" s="57">
        <v>244.0</v>
      </c>
      <c r="C11697" s="57">
        <v>32.0</v>
      </c>
      <c r="D11697" s="268">
        <v>0.645833333333333</v>
      </c>
      <c r="E11697" s="269">
        <v>1.2808643995251988E-4</v>
      </c>
      <c r="F11697" s="269">
        <v>5.137931824975094E-5</v>
      </c>
    </row>
    <row r="11698" ht="14.25" customHeight="1">
      <c r="A11698" s="267">
        <v>43709.0</v>
      </c>
      <c r="B11698" s="57">
        <v>244.0</v>
      </c>
      <c r="C11698" s="57">
        <v>33.0</v>
      </c>
      <c r="D11698" s="268">
        <v>0.666666666666667</v>
      </c>
      <c r="E11698" s="269">
        <v>1.0928022790550858E-4</v>
      </c>
      <c r="F11698" s="269">
        <v>5.568596675801466E-5</v>
      </c>
    </row>
    <row r="11699" ht="14.25" customHeight="1">
      <c r="A11699" s="267">
        <v>43709.0</v>
      </c>
      <c r="B11699" s="57">
        <v>244.0</v>
      </c>
      <c r="C11699" s="57">
        <v>34.0</v>
      </c>
      <c r="D11699" s="268">
        <v>0.6875</v>
      </c>
      <c r="E11699" s="269">
        <v>7.504610475142162E-5</v>
      </c>
      <c r="F11699" s="269">
        <v>6.099416143099088E-5</v>
      </c>
    </row>
    <row r="11700" ht="14.25" customHeight="1">
      <c r="A11700" s="267">
        <v>43709.0</v>
      </c>
      <c r="B11700" s="57">
        <v>244.0</v>
      </c>
      <c r="C11700" s="57">
        <v>35.0</v>
      </c>
      <c r="D11700" s="268">
        <v>0.708333333333333</v>
      </c>
      <c r="E11700" s="269">
        <v>5.3969713874435576E-5</v>
      </c>
      <c r="F11700" s="269">
        <v>6.680312918632335E-5</v>
      </c>
    </row>
    <row r="11701" ht="14.25" customHeight="1">
      <c r="A11701" s="267">
        <v>43709.0</v>
      </c>
      <c r="B11701" s="57">
        <v>244.0</v>
      </c>
      <c r="C11701" s="57">
        <v>36.0</v>
      </c>
      <c r="D11701" s="268">
        <v>0.729166666666667</v>
      </c>
      <c r="E11701" s="269">
        <v>3.2029689730291186E-5</v>
      </c>
      <c r="F11701" s="269">
        <v>6.490019147336961E-5</v>
      </c>
    </row>
    <row r="11702" ht="14.25" customHeight="1">
      <c r="A11702" s="267">
        <v>43709.0</v>
      </c>
      <c r="B11702" s="57">
        <v>244.0</v>
      </c>
      <c r="C11702" s="57">
        <v>37.0</v>
      </c>
      <c r="D11702" s="268">
        <v>0.75</v>
      </c>
      <c r="E11702" s="269">
        <v>1.374474239103589E-5</v>
      </c>
      <c r="F11702" s="269">
        <v>6.930699459810458E-5</v>
      </c>
    </row>
    <row r="11703" ht="14.25" customHeight="1">
      <c r="A11703" s="267">
        <v>43709.0</v>
      </c>
      <c r="B11703" s="57">
        <v>244.0</v>
      </c>
      <c r="C11703" s="57">
        <v>38.0</v>
      </c>
      <c r="D11703" s="268">
        <v>0.770833333333333</v>
      </c>
      <c r="E11703" s="269">
        <v>5.433811317164371E-6</v>
      </c>
      <c r="F11703" s="269">
        <v>7.000807691340332E-5</v>
      </c>
    </row>
    <row r="11704" ht="14.25" customHeight="1">
      <c r="A11704" s="267">
        <v>43709.0</v>
      </c>
      <c r="B11704" s="57">
        <v>244.0</v>
      </c>
      <c r="C11704" s="57">
        <v>39.0</v>
      </c>
      <c r="D11704" s="268">
        <v>0.791666666666667</v>
      </c>
      <c r="E11704" s="269">
        <v>3.964239587393605E-7</v>
      </c>
      <c r="F11704" s="269">
        <v>7.120993231105831E-5</v>
      </c>
    </row>
    <row r="11705" ht="14.25" customHeight="1">
      <c r="A11705" s="267">
        <v>43709.0</v>
      </c>
      <c r="B11705" s="57">
        <v>244.0</v>
      </c>
      <c r="C11705" s="57">
        <v>40.0</v>
      </c>
      <c r="D11705" s="268">
        <v>0.8125</v>
      </c>
      <c r="E11705" s="269">
        <v>0.0</v>
      </c>
      <c r="F11705" s="269">
        <v>6.389864530865711E-5</v>
      </c>
    </row>
    <row r="11706" ht="14.25" customHeight="1">
      <c r="A11706" s="267">
        <v>43709.0</v>
      </c>
      <c r="B11706" s="57">
        <v>244.0</v>
      </c>
      <c r="C11706" s="57">
        <v>41.0</v>
      </c>
      <c r="D11706" s="268">
        <v>0.833333333333333</v>
      </c>
      <c r="E11706" s="269">
        <v>0.0</v>
      </c>
      <c r="F11706" s="269">
        <v>6.990792229693207E-5</v>
      </c>
    </row>
    <row r="11707" ht="14.25" customHeight="1">
      <c r="A11707" s="267">
        <v>43709.0</v>
      </c>
      <c r="B11707" s="57">
        <v>244.0</v>
      </c>
      <c r="C11707" s="57">
        <v>42.0</v>
      </c>
      <c r="D11707" s="268">
        <v>0.854166666666667</v>
      </c>
      <c r="E11707" s="269">
        <v>0.0</v>
      </c>
      <c r="F11707" s="269">
        <v>7.18108600098858E-5</v>
      </c>
    </row>
    <row r="11708" ht="14.25" customHeight="1">
      <c r="A11708" s="267">
        <v>43709.0</v>
      </c>
      <c r="B11708" s="57">
        <v>244.0</v>
      </c>
      <c r="C11708" s="57">
        <v>43.0</v>
      </c>
      <c r="D11708" s="268">
        <v>0.875</v>
      </c>
      <c r="E11708" s="269">
        <v>0.0</v>
      </c>
      <c r="F11708" s="269">
        <v>7.060900461223083E-5</v>
      </c>
    </row>
    <row r="11709" ht="14.25" customHeight="1">
      <c r="A11709" s="267">
        <v>43709.0</v>
      </c>
      <c r="B11709" s="57">
        <v>244.0</v>
      </c>
      <c r="C11709" s="57">
        <v>44.0</v>
      </c>
      <c r="D11709" s="268">
        <v>0.895833333333333</v>
      </c>
      <c r="E11709" s="269">
        <v>0.0</v>
      </c>
      <c r="F11709" s="269">
        <v>6.880622151574834E-5</v>
      </c>
    </row>
    <row r="11710" ht="14.25" customHeight="1">
      <c r="A11710" s="267">
        <v>43709.0</v>
      </c>
      <c r="B11710" s="57">
        <v>244.0</v>
      </c>
      <c r="C11710" s="57">
        <v>45.0</v>
      </c>
      <c r="D11710" s="268">
        <v>0.916666666666667</v>
      </c>
      <c r="E11710" s="269">
        <v>0.0</v>
      </c>
      <c r="F11710" s="269">
        <v>6.480003685689835E-5</v>
      </c>
    </row>
    <row r="11711" ht="14.25" customHeight="1">
      <c r="A11711" s="267">
        <v>43709.0</v>
      </c>
      <c r="B11711" s="57">
        <v>244.0</v>
      </c>
      <c r="C11711" s="57">
        <v>46.0</v>
      </c>
      <c r="D11711" s="268">
        <v>0.9375</v>
      </c>
      <c r="E11711" s="269">
        <v>0.0</v>
      </c>
      <c r="F11711" s="269">
        <v>5.728844062155465E-5</v>
      </c>
    </row>
    <row r="11712" ht="14.25" customHeight="1">
      <c r="A11712" s="267">
        <v>43709.0</v>
      </c>
      <c r="B11712" s="57">
        <v>244.0</v>
      </c>
      <c r="C11712" s="57">
        <v>47.0</v>
      </c>
      <c r="D11712" s="268">
        <v>0.958333333333333</v>
      </c>
      <c r="E11712" s="269">
        <v>0.0</v>
      </c>
      <c r="F11712" s="269">
        <v>4.787390667325721E-5</v>
      </c>
    </row>
    <row r="11713" ht="14.25" customHeight="1">
      <c r="A11713" s="267">
        <v>43709.0</v>
      </c>
      <c r="B11713" s="57">
        <v>244.0</v>
      </c>
      <c r="C11713" s="57">
        <v>48.0</v>
      </c>
      <c r="D11713" s="268">
        <v>0.979166666666667</v>
      </c>
      <c r="E11713" s="269">
        <v>0.0</v>
      </c>
      <c r="F11713" s="269">
        <v>4.256571200028099E-5</v>
      </c>
    </row>
    <row r="11714" ht="14.25" customHeight="1">
      <c r="A11714" s="267">
        <v>43710.0</v>
      </c>
      <c r="B11714" s="57">
        <v>245.0</v>
      </c>
      <c r="C11714" s="57">
        <v>1.0</v>
      </c>
      <c r="D11714" s="268">
        <v>0.0</v>
      </c>
      <c r="E11714" s="269">
        <v>0.0</v>
      </c>
      <c r="F11714" s="269">
        <v>3.755798117671852E-5</v>
      </c>
    </row>
    <row r="11715" ht="14.25" customHeight="1">
      <c r="A11715" s="267">
        <v>43710.0</v>
      </c>
      <c r="B11715" s="57">
        <v>245.0</v>
      </c>
      <c r="C11715" s="57">
        <v>2.0</v>
      </c>
      <c r="D11715" s="268">
        <v>0.020833333333333332</v>
      </c>
      <c r="E11715" s="269">
        <v>0.0</v>
      </c>
      <c r="F11715" s="269">
        <v>3.3651951134339786E-5</v>
      </c>
    </row>
    <row r="11716" ht="14.25" customHeight="1">
      <c r="A11716" s="267">
        <v>43710.0</v>
      </c>
      <c r="B11716" s="57">
        <v>245.0</v>
      </c>
      <c r="C11716" s="57">
        <v>3.0</v>
      </c>
      <c r="D11716" s="268">
        <v>0.0416666666666667</v>
      </c>
      <c r="E11716" s="269">
        <v>0.0</v>
      </c>
      <c r="F11716" s="269">
        <v>3.0447003407259817E-5</v>
      </c>
    </row>
    <row r="11717" ht="14.25" customHeight="1">
      <c r="A11717" s="267">
        <v>43710.0</v>
      </c>
      <c r="B11717" s="57">
        <v>245.0</v>
      </c>
      <c r="C11717" s="57">
        <v>4.0</v>
      </c>
      <c r="D11717" s="268">
        <v>0.0625</v>
      </c>
      <c r="E11717" s="269">
        <v>0.0</v>
      </c>
      <c r="F11717" s="269">
        <v>2.8043292611949826E-5</v>
      </c>
    </row>
    <row r="11718" ht="14.25" customHeight="1">
      <c r="A11718" s="267">
        <v>43710.0</v>
      </c>
      <c r="B11718" s="57">
        <v>245.0</v>
      </c>
      <c r="C11718" s="57">
        <v>5.0</v>
      </c>
      <c r="D11718" s="268">
        <v>0.0833333333333333</v>
      </c>
      <c r="E11718" s="269">
        <v>0.0</v>
      </c>
      <c r="F11718" s="269">
        <v>2.7342210296651082E-5</v>
      </c>
    </row>
    <row r="11719" ht="14.25" customHeight="1">
      <c r="A11719" s="267">
        <v>43710.0</v>
      </c>
      <c r="B11719" s="57">
        <v>245.0</v>
      </c>
      <c r="C11719" s="57">
        <v>6.0</v>
      </c>
      <c r="D11719" s="268">
        <v>0.104166666666667</v>
      </c>
      <c r="E11719" s="269">
        <v>0.0</v>
      </c>
      <c r="F11719" s="269">
        <v>2.614035489899609E-5</v>
      </c>
    </row>
    <row r="11720" ht="14.25" customHeight="1">
      <c r="A11720" s="267">
        <v>43710.0</v>
      </c>
      <c r="B11720" s="57">
        <v>245.0</v>
      </c>
      <c r="C11720" s="57">
        <v>7.0</v>
      </c>
      <c r="D11720" s="268">
        <v>0.125</v>
      </c>
      <c r="E11720" s="269">
        <v>0.0</v>
      </c>
      <c r="F11720" s="269">
        <v>2.644081874840984E-5</v>
      </c>
    </row>
    <row r="11721" ht="14.25" customHeight="1">
      <c r="A11721" s="267">
        <v>43710.0</v>
      </c>
      <c r="B11721" s="57">
        <v>245.0</v>
      </c>
      <c r="C11721" s="57">
        <v>8.0</v>
      </c>
      <c r="D11721" s="268">
        <v>0.145833333333333</v>
      </c>
      <c r="E11721" s="269">
        <v>0.0</v>
      </c>
      <c r="F11721" s="269">
        <v>2.6641127981352337E-5</v>
      </c>
    </row>
    <row r="11722" ht="14.25" customHeight="1">
      <c r="A11722" s="267">
        <v>43710.0</v>
      </c>
      <c r="B11722" s="57">
        <v>245.0</v>
      </c>
      <c r="C11722" s="57">
        <v>9.0</v>
      </c>
      <c r="D11722" s="268">
        <v>0.166666666666667</v>
      </c>
      <c r="E11722" s="269">
        <v>0.0</v>
      </c>
      <c r="F11722" s="269">
        <v>2.5339117967226095E-5</v>
      </c>
    </row>
    <row r="11723" ht="14.25" customHeight="1">
      <c r="A11723" s="267">
        <v>43710.0</v>
      </c>
      <c r="B11723" s="57">
        <v>245.0</v>
      </c>
      <c r="C11723" s="57">
        <v>10.0</v>
      </c>
      <c r="D11723" s="268">
        <v>0.1875</v>
      </c>
      <c r="E11723" s="269">
        <v>0.0</v>
      </c>
      <c r="F11723" s="269">
        <v>2.5539427200168592E-5</v>
      </c>
    </row>
    <row r="11724" ht="14.25" customHeight="1">
      <c r="A11724" s="267">
        <v>43710.0</v>
      </c>
      <c r="B11724" s="57">
        <v>245.0</v>
      </c>
      <c r="C11724" s="57">
        <v>11.0</v>
      </c>
      <c r="D11724" s="268">
        <v>0.208333333333333</v>
      </c>
      <c r="E11724" s="269">
        <v>3.624033235181544E-7</v>
      </c>
      <c r="F11724" s="269">
        <v>2.7542519529593582E-5</v>
      </c>
    </row>
    <row r="11725" ht="14.25" customHeight="1">
      <c r="A11725" s="267">
        <v>43710.0</v>
      </c>
      <c r="B11725" s="57">
        <v>245.0</v>
      </c>
      <c r="C11725" s="57">
        <v>12.0</v>
      </c>
      <c r="D11725" s="268">
        <v>0.229166666666667</v>
      </c>
      <c r="E11725" s="269">
        <v>5.6534918468832085E-6</v>
      </c>
      <c r="F11725" s="269">
        <v>2.7642674146064832E-5</v>
      </c>
    </row>
    <row r="11726" ht="14.25" customHeight="1">
      <c r="A11726" s="267">
        <v>43710.0</v>
      </c>
      <c r="B11726" s="57">
        <v>245.0</v>
      </c>
      <c r="C11726" s="57">
        <v>13.0</v>
      </c>
      <c r="D11726" s="268">
        <v>0.25</v>
      </c>
      <c r="E11726" s="269">
        <v>1.5158450101107494E-5</v>
      </c>
      <c r="F11726" s="269">
        <v>3.26504049696273E-5</v>
      </c>
    </row>
    <row r="11727" ht="14.25" customHeight="1">
      <c r="A11727" s="267">
        <v>43710.0</v>
      </c>
      <c r="B11727" s="57">
        <v>245.0</v>
      </c>
      <c r="C11727" s="57">
        <v>14.0</v>
      </c>
      <c r="D11727" s="268">
        <v>0.270833333333333</v>
      </c>
      <c r="E11727" s="269">
        <v>3.171385877344955E-5</v>
      </c>
      <c r="F11727" s="269">
        <v>3.785844502613227E-5</v>
      </c>
    </row>
    <row r="11728" ht="14.25" customHeight="1">
      <c r="A11728" s="267">
        <v>43710.0</v>
      </c>
      <c r="B11728" s="57">
        <v>245.0</v>
      </c>
      <c r="C11728" s="57">
        <v>15.0</v>
      </c>
      <c r="D11728" s="268">
        <v>0.291666666666667</v>
      </c>
      <c r="E11728" s="269">
        <v>5.692063588508727E-5</v>
      </c>
      <c r="F11728" s="269">
        <v>4.1263701986154747E-5</v>
      </c>
    </row>
    <row r="11729" ht="14.25" customHeight="1">
      <c r="A11729" s="267">
        <v>43710.0</v>
      </c>
      <c r="B11729" s="57">
        <v>245.0</v>
      </c>
      <c r="C11729" s="57">
        <v>16.0</v>
      </c>
      <c r="D11729" s="268">
        <v>0.3125</v>
      </c>
      <c r="E11729" s="269">
        <v>8.70770373926823E-5</v>
      </c>
      <c r="F11729" s="269">
        <v>4.9977153619153456E-5</v>
      </c>
    </row>
    <row r="11730" ht="14.25" customHeight="1">
      <c r="A11730" s="267">
        <v>43710.0</v>
      </c>
      <c r="B11730" s="57">
        <v>245.0</v>
      </c>
      <c r="C11730" s="57">
        <v>17.0</v>
      </c>
      <c r="D11730" s="268">
        <v>0.333333333333333</v>
      </c>
      <c r="E11730" s="269">
        <v>1.183267897429371E-4</v>
      </c>
      <c r="F11730" s="269">
        <v>5.0277617468567196E-5</v>
      </c>
    </row>
    <row r="11731" ht="14.25" customHeight="1">
      <c r="A11731" s="267">
        <v>43710.0</v>
      </c>
      <c r="B11731" s="57">
        <v>245.0</v>
      </c>
      <c r="C11731" s="57">
        <v>18.0</v>
      </c>
      <c r="D11731" s="268">
        <v>0.354166666666667</v>
      </c>
      <c r="E11731" s="269">
        <v>1.4843226649315747E-4</v>
      </c>
      <c r="F11731" s="269">
        <v>5.6286894456842146E-5</v>
      </c>
    </row>
    <row r="11732" ht="14.25" customHeight="1">
      <c r="A11732" s="267">
        <v>43710.0</v>
      </c>
      <c r="B11732" s="57">
        <v>245.0</v>
      </c>
      <c r="C11732" s="57">
        <v>19.0</v>
      </c>
      <c r="D11732" s="268">
        <v>0.375</v>
      </c>
      <c r="E11732" s="269">
        <v>1.764107856683982E-4</v>
      </c>
      <c r="F11732" s="269">
        <v>5.538550290860091E-5</v>
      </c>
    </row>
    <row r="11733" ht="14.25" customHeight="1">
      <c r="A11733" s="267">
        <v>43710.0</v>
      </c>
      <c r="B11733" s="57">
        <v>245.0</v>
      </c>
      <c r="C11733" s="57">
        <v>20.0</v>
      </c>
      <c r="D11733" s="268">
        <v>0.395833333333333</v>
      </c>
      <c r="E11733" s="269">
        <v>1.9029368218038712E-4</v>
      </c>
      <c r="F11733" s="269">
        <v>5.6387049073313414E-5</v>
      </c>
    </row>
    <row r="11734" ht="14.25" customHeight="1">
      <c r="A11734" s="267">
        <v>43710.0</v>
      </c>
      <c r="B11734" s="57">
        <v>245.0</v>
      </c>
      <c r="C11734" s="57">
        <v>21.0</v>
      </c>
      <c r="D11734" s="268">
        <v>0.416666666666667</v>
      </c>
      <c r="E11734" s="269">
        <v>2.0160637412706747E-4</v>
      </c>
      <c r="F11734" s="269">
        <v>5.73885952380259E-5</v>
      </c>
    </row>
    <row r="11735" ht="14.25" customHeight="1">
      <c r="A11735" s="267">
        <v>43710.0</v>
      </c>
      <c r="B11735" s="57">
        <v>245.0</v>
      </c>
      <c r="C11735" s="57">
        <v>22.0</v>
      </c>
      <c r="D11735" s="268">
        <v>0.4375</v>
      </c>
      <c r="E11735" s="269">
        <v>2.183868221300751E-4</v>
      </c>
      <c r="F11735" s="269">
        <v>5.758890447096841E-5</v>
      </c>
    </row>
    <row r="11736" ht="14.25" customHeight="1">
      <c r="A11736" s="267">
        <v>43710.0</v>
      </c>
      <c r="B11736" s="57">
        <v>245.0</v>
      </c>
      <c r="C11736" s="57">
        <v>23.0</v>
      </c>
      <c r="D11736" s="268">
        <v>0.458333333333333</v>
      </c>
      <c r="E11736" s="269">
        <v>2.263822667543875E-4</v>
      </c>
      <c r="F11736" s="269">
        <v>5.608658522389965E-5</v>
      </c>
    </row>
    <row r="11737" ht="14.25" customHeight="1">
      <c r="A11737" s="267">
        <v>43710.0</v>
      </c>
      <c r="B11737" s="57">
        <v>245.0</v>
      </c>
      <c r="C11737" s="57">
        <v>24.0</v>
      </c>
      <c r="D11737" s="268">
        <v>0.479166666666667</v>
      </c>
      <c r="E11737" s="269">
        <v>2.2133377312444206E-4</v>
      </c>
      <c r="F11737" s="269">
        <v>5.478457520977341E-5</v>
      </c>
    </row>
    <row r="11738" ht="14.25" customHeight="1">
      <c r="A11738" s="267">
        <v>43710.0</v>
      </c>
      <c r="B11738" s="57">
        <v>245.0</v>
      </c>
      <c r="C11738" s="57">
        <v>25.0</v>
      </c>
      <c r="D11738" s="268">
        <v>0.5</v>
      </c>
      <c r="E11738" s="269">
        <v>2.4890063961443843E-4</v>
      </c>
      <c r="F11738" s="269">
        <v>5.498488444271591E-5</v>
      </c>
    </row>
    <row r="11739" ht="14.25" customHeight="1">
      <c r="A11739" s="267">
        <v>43710.0</v>
      </c>
      <c r="B11739" s="57">
        <v>245.0</v>
      </c>
      <c r="C11739" s="57">
        <v>26.0</v>
      </c>
      <c r="D11739" s="268">
        <v>0.520833333333333</v>
      </c>
      <c r="E11739" s="269">
        <v>2.6115458260388813E-4</v>
      </c>
      <c r="F11739" s="269">
        <v>5.2681328263877173E-5</v>
      </c>
    </row>
    <row r="11740" ht="14.25" customHeight="1">
      <c r="A11740" s="267">
        <v>43710.0</v>
      </c>
      <c r="B11740" s="57">
        <v>245.0</v>
      </c>
      <c r="C11740" s="57">
        <v>27.0</v>
      </c>
      <c r="D11740" s="268">
        <v>0.541666666666667</v>
      </c>
      <c r="E11740" s="269">
        <v>2.3894356409471187E-4</v>
      </c>
      <c r="F11740" s="269">
        <v>5.408349289447466E-5</v>
      </c>
    </row>
    <row r="11741" ht="14.25" customHeight="1">
      <c r="A11741" s="267">
        <v>43710.0</v>
      </c>
      <c r="B11741" s="57">
        <v>245.0</v>
      </c>
      <c r="C11741" s="57">
        <v>28.0</v>
      </c>
      <c r="D11741" s="268">
        <v>0.5625</v>
      </c>
      <c r="E11741" s="269">
        <v>2.41865671048057E-4</v>
      </c>
      <c r="F11741" s="269">
        <v>5.548565752507217E-5</v>
      </c>
    </row>
    <row r="11742" ht="14.25" customHeight="1">
      <c r="A11742" s="267">
        <v>43710.0</v>
      </c>
      <c r="B11742" s="57">
        <v>245.0</v>
      </c>
      <c r="C11742" s="57">
        <v>29.0</v>
      </c>
      <c r="D11742" s="268">
        <v>0.583333333333333</v>
      </c>
      <c r="E11742" s="269">
        <v>2.31487836798748E-4</v>
      </c>
      <c r="F11742" s="269">
        <v>5.157962748269343E-5</v>
      </c>
    </row>
    <row r="11743" ht="14.25" customHeight="1">
      <c r="A11743" s="267">
        <v>43710.0</v>
      </c>
      <c r="B11743" s="57">
        <v>245.0</v>
      </c>
      <c r="C11743" s="57">
        <v>30.0</v>
      </c>
      <c r="D11743" s="268">
        <v>0.604166666666667</v>
      </c>
      <c r="E11743" s="269">
        <v>2.0070233944855716E-4</v>
      </c>
      <c r="F11743" s="269">
        <v>4.9977153619153456E-5</v>
      </c>
    </row>
    <row r="11744" ht="14.25" customHeight="1">
      <c r="A11744" s="267">
        <v>43710.0</v>
      </c>
      <c r="B11744" s="57">
        <v>245.0</v>
      </c>
      <c r="C11744" s="57">
        <v>31.0</v>
      </c>
      <c r="D11744" s="268">
        <v>0.625</v>
      </c>
      <c r="E11744" s="269">
        <v>1.5979970439444492E-4</v>
      </c>
      <c r="F11744" s="269">
        <v>4.9175916687383454E-5</v>
      </c>
    </row>
    <row r="11745" ht="14.25" customHeight="1">
      <c r="A11745" s="267">
        <v>43710.0</v>
      </c>
      <c r="B11745" s="57">
        <v>245.0</v>
      </c>
      <c r="C11745" s="57">
        <v>32.0</v>
      </c>
      <c r="D11745" s="268">
        <v>0.645833333333333</v>
      </c>
      <c r="E11745" s="269">
        <v>1.3693112086866934E-4</v>
      </c>
      <c r="F11745" s="269">
        <v>5.1078854400337184E-5</v>
      </c>
    </row>
    <row r="11746" ht="14.25" customHeight="1">
      <c r="A11746" s="267">
        <v>43710.0</v>
      </c>
      <c r="B11746" s="57">
        <v>245.0</v>
      </c>
      <c r="C11746" s="57">
        <v>33.0</v>
      </c>
      <c r="D11746" s="268">
        <v>0.666666666666667</v>
      </c>
      <c r="E11746" s="269">
        <v>1.137637674645862E-4</v>
      </c>
      <c r="F11746" s="269">
        <v>5.568596675801466E-5</v>
      </c>
    </row>
    <row r="11747" ht="14.25" customHeight="1">
      <c r="A11747" s="267">
        <v>43710.0</v>
      </c>
      <c r="B11747" s="57">
        <v>245.0</v>
      </c>
      <c r="C11747" s="57">
        <v>34.0</v>
      </c>
      <c r="D11747" s="268">
        <v>0.6875</v>
      </c>
      <c r="E11747" s="269">
        <v>7.349620914227921E-5</v>
      </c>
      <c r="F11747" s="269">
        <v>6.059354296510588E-5</v>
      </c>
    </row>
    <row r="11748" ht="14.25" customHeight="1">
      <c r="A11748" s="267">
        <v>43710.0</v>
      </c>
      <c r="B11748" s="57">
        <v>245.0</v>
      </c>
      <c r="C11748" s="57">
        <v>35.0</v>
      </c>
      <c r="D11748" s="268">
        <v>0.708333333333333</v>
      </c>
      <c r="E11748" s="269">
        <v>5.235940892695008E-5</v>
      </c>
      <c r="F11748" s="269">
        <v>6.490019147336961E-5</v>
      </c>
    </row>
    <row r="11749" ht="14.25" customHeight="1">
      <c r="A11749" s="267">
        <v>43710.0</v>
      </c>
      <c r="B11749" s="57">
        <v>245.0</v>
      </c>
      <c r="C11749" s="57">
        <v>36.0</v>
      </c>
      <c r="D11749" s="268">
        <v>0.729166666666667</v>
      </c>
      <c r="E11749" s="269">
        <v>3.145878750248395E-5</v>
      </c>
      <c r="F11749" s="269">
        <v>6.339787222630086E-5</v>
      </c>
    </row>
    <row r="11750" ht="14.25" customHeight="1">
      <c r="A11750" s="267">
        <v>43710.0</v>
      </c>
      <c r="B11750" s="57">
        <v>245.0</v>
      </c>
      <c r="C11750" s="57">
        <v>37.0</v>
      </c>
      <c r="D11750" s="268">
        <v>0.75</v>
      </c>
      <c r="E11750" s="269">
        <v>1.3772956741217771E-5</v>
      </c>
      <c r="F11750" s="269">
        <v>6.890637613221959E-5</v>
      </c>
    </row>
    <row r="11751" ht="14.25" customHeight="1">
      <c r="A11751" s="267">
        <v>43710.0</v>
      </c>
      <c r="B11751" s="57">
        <v>245.0</v>
      </c>
      <c r="C11751" s="57">
        <v>38.0</v>
      </c>
      <c r="D11751" s="268">
        <v>0.770833333333333</v>
      </c>
      <c r="E11751" s="269">
        <v>3.8005666787113134E-6</v>
      </c>
      <c r="F11751" s="269">
        <v>6.920683998163334E-5</v>
      </c>
    </row>
    <row r="11752" ht="14.25" customHeight="1">
      <c r="A11752" s="267">
        <v>43710.0</v>
      </c>
      <c r="B11752" s="57">
        <v>245.0</v>
      </c>
      <c r="C11752" s="57">
        <v>39.0</v>
      </c>
      <c r="D11752" s="268">
        <v>0.791666666666667</v>
      </c>
      <c r="E11752" s="269">
        <v>1.0135629676011019E-7</v>
      </c>
      <c r="F11752" s="269">
        <v>7.271225155812705E-5</v>
      </c>
    </row>
    <row r="11753" ht="14.25" customHeight="1">
      <c r="A11753" s="267">
        <v>43710.0</v>
      </c>
      <c r="B11753" s="57">
        <v>245.0</v>
      </c>
      <c r="C11753" s="57">
        <v>40.0</v>
      </c>
      <c r="D11753" s="268">
        <v>0.8125</v>
      </c>
      <c r="E11753" s="269">
        <v>0.0</v>
      </c>
      <c r="F11753" s="269">
        <v>6.459972762395585E-5</v>
      </c>
    </row>
    <row r="11754" ht="14.25" customHeight="1">
      <c r="A11754" s="267">
        <v>43710.0</v>
      </c>
      <c r="B11754" s="57">
        <v>245.0</v>
      </c>
      <c r="C11754" s="57">
        <v>41.0</v>
      </c>
      <c r="D11754" s="268">
        <v>0.833333333333333</v>
      </c>
      <c r="E11754" s="269">
        <v>0.0</v>
      </c>
      <c r="F11754" s="269">
        <v>6.960745844751831E-5</v>
      </c>
    </row>
    <row r="11755" ht="14.25" customHeight="1">
      <c r="A11755" s="267">
        <v>43710.0</v>
      </c>
      <c r="B11755" s="57">
        <v>245.0</v>
      </c>
      <c r="C11755" s="57">
        <v>42.0</v>
      </c>
      <c r="D11755" s="268">
        <v>0.854166666666667</v>
      </c>
      <c r="E11755" s="269">
        <v>0.0</v>
      </c>
      <c r="F11755" s="269">
        <v>7.090946846164457E-5</v>
      </c>
    </row>
    <row r="11756" ht="14.25" customHeight="1">
      <c r="A11756" s="267">
        <v>43710.0</v>
      </c>
      <c r="B11756" s="57">
        <v>245.0</v>
      </c>
      <c r="C11756" s="57">
        <v>43.0</v>
      </c>
      <c r="D11756" s="268">
        <v>0.875</v>
      </c>
      <c r="E11756" s="269">
        <v>0.0</v>
      </c>
      <c r="F11756" s="269">
        <v>6.820529381692084E-5</v>
      </c>
    </row>
    <row r="11757" ht="14.25" customHeight="1">
      <c r="A11757" s="267">
        <v>43710.0</v>
      </c>
      <c r="B11757" s="57">
        <v>245.0</v>
      </c>
      <c r="C11757" s="57">
        <v>44.0</v>
      </c>
      <c r="D11757" s="268">
        <v>0.895833333333333</v>
      </c>
      <c r="E11757" s="269">
        <v>0.0</v>
      </c>
      <c r="F11757" s="269">
        <v>6.69032838027946E-5</v>
      </c>
    </row>
    <row r="11758" ht="14.25" customHeight="1">
      <c r="A11758" s="267">
        <v>43710.0</v>
      </c>
      <c r="B11758" s="57">
        <v>245.0</v>
      </c>
      <c r="C11758" s="57">
        <v>45.0</v>
      </c>
      <c r="D11758" s="268">
        <v>0.916666666666667</v>
      </c>
      <c r="E11758" s="269">
        <v>0.0</v>
      </c>
      <c r="F11758" s="269">
        <v>6.279694452747336E-5</v>
      </c>
    </row>
    <row r="11759" ht="14.25" customHeight="1">
      <c r="A11759" s="267">
        <v>43710.0</v>
      </c>
      <c r="B11759" s="57">
        <v>245.0</v>
      </c>
      <c r="C11759" s="57">
        <v>46.0</v>
      </c>
      <c r="D11759" s="268">
        <v>0.9375</v>
      </c>
      <c r="E11759" s="269">
        <v>0.0</v>
      </c>
      <c r="F11759" s="269">
        <v>5.598643060742841E-5</v>
      </c>
    </row>
    <row r="11760" ht="14.25" customHeight="1">
      <c r="A11760" s="267">
        <v>43710.0</v>
      </c>
      <c r="B11760" s="57">
        <v>245.0</v>
      </c>
      <c r="C11760" s="57">
        <v>47.0</v>
      </c>
      <c r="D11760" s="268">
        <v>0.958333333333333</v>
      </c>
      <c r="E11760" s="269">
        <v>0.0</v>
      </c>
      <c r="F11760" s="269">
        <v>4.737313359090096E-5</v>
      </c>
    </row>
    <row r="11761" ht="14.25" customHeight="1">
      <c r="A11761" s="267">
        <v>43710.0</v>
      </c>
      <c r="B11761" s="57">
        <v>245.0</v>
      </c>
      <c r="C11761" s="57">
        <v>48.0</v>
      </c>
      <c r="D11761" s="268">
        <v>0.979166666666667</v>
      </c>
      <c r="E11761" s="269">
        <v>0.0</v>
      </c>
      <c r="F11761" s="269">
        <v>4.2866175849694736E-5</v>
      </c>
    </row>
    <row r="11762" ht="14.25" customHeight="1">
      <c r="A11762" s="267">
        <v>43711.0</v>
      </c>
      <c r="B11762" s="57">
        <v>246.0</v>
      </c>
      <c r="C11762" s="57">
        <v>1.0</v>
      </c>
      <c r="D11762" s="268">
        <v>0.0</v>
      </c>
      <c r="E11762" s="269">
        <v>0.0</v>
      </c>
      <c r="F11762" s="269">
        <v>4.226524815086724E-5</v>
      </c>
    </row>
    <row r="11763" ht="14.25" customHeight="1">
      <c r="A11763" s="267">
        <v>43711.0</v>
      </c>
      <c r="B11763" s="57">
        <v>246.0</v>
      </c>
      <c r="C11763" s="57">
        <v>2.0</v>
      </c>
      <c r="D11763" s="268">
        <v>0.020833333333333332</v>
      </c>
      <c r="E11763" s="269">
        <v>0.0</v>
      </c>
      <c r="F11763" s="269">
        <v>3.5554888847293536E-5</v>
      </c>
    </row>
    <row r="11764" ht="14.25" customHeight="1">
      <c r="A11764" s="267">
        <v>43711.0</v>
      </c>
      <c r="B11764" s="57">
        <v>246.0</v>
      </c>
      <c r="C11764" s="57">
        <v>3.0</v>
      </c>
      <c r="D11764" s="268">
        <v>0.0416666666666667</v>
      </c>
      <c r="E11764" s="269">
        <v>0.0</v>
      </c>
      <c r="F11764" s="269">
        <v>3.234994112021355E-5</v>
      </c>
    </row>
    <row r="11765" ht="14.25" customHeight="1">
      <c r="A11765" s="267">
        <v>43711.0</v>
      </c>
      <c r="B11765" s="57">
        <v>246.0</v>
      </c>
      <c r="C11765" s="57">
        <v>4.0</v>
      </c>
      <c r="D11765" s="268">
        <v>0.0625</v>
      </c>
      <c r="E11765" s="269">
        <v>0.0</v>
      </c>
      <c r="F11765" s="269">
        <v>2.744236491312233E-5</v>
      </c>
    </row>
    <row r="11766" ht="14.25" customHeight="1">
      <c r="A11766" s="267">
        <v>43711.0</v>
      </c>
      <c r="B11766" s="57">
        <v>246.0</v>
      </c>
      <c r="C11766" s="57">
        <v>5.0</v>
      </c>
      <c r="D11766" s="268">
        <v>0.0833333333333333</v>
      </c>
      <c r="E11766" s="269">
        <v>0.0</v>
      </c>
      <c r="F11766" s="269">
        <v>2.7642674146064832E-5</v>
      </c>
    </row>
    <row r="11767" ht="14.25" customHeight="1">
      <c r="A11767" s="267">
        <v>43711.0</v>
      </c>
      <c r="B11767" s="57">
        <v>246.0</v>
      </c>
      <c r="C11767" s="57">
        <v>6.0</v>
      </c>
      <c r="D11767" s="268">
        <v>0.104166666666667</v>
      </c>
      <c r="E11767" s="269">
        <v>0.0</v>
      </c>
      <c r="F11767" s="269">
        <v>2.724205568017983E-5</v>
      </c>
    </row>
    <row r="11768" ht="14.25" customHeight="1">
      <c r="A11768" s="267">
        <v>43711.0</v>
      </c>
      <c r="B11768" s="57">
        <v>246.0</v>
      </c>
      <c r="C11768" s="57">
        <v>7.0</v>
      </c>
      <c r="D11768" s="268">
        <v>0.125</v>
      </c>
      <c r="E11768" s="269">
        <v>0.0</v>
      </c>
      <c r="F11768" s="269">
        <v>2.654097336488109E-5</v>
      </c>
    </row>
    <row r="11769" ht="14.25" customHeight="1">
      <c r="A11769" s="267">
        <v>43711.0</v>
      </c>
      <c r="B11769" s="57">
        <v>246.0</v>
      </c>
      <c r="C11769" s="57">
        <v>8.0</v>
      </c>
      <c r="D11769" s="268">
        <v>0.145833333333333</v>
      </c>
      <c r="E11769" s="269">
        <v>0.0</v>
      </c>
      <c r="F11769" s="269">
        <v>2.724205568017983E-5</v>
      </c>
    </row>
    <row r="11770" ht="14.25" customHeight="1">
      <c r="A11770" s="267">
        <v>43711.0</v>
      </c>
      <c r="B11770" s="57">
        <v>246.0</v>
      </c>
      <c r="C11770" s="57">
        <v>9.0</v>
      </c>
      <c r="D11770" s="268">
        <v>0.166666666666667</v>
      </c>
      <c r="E11770" s="269">
        <v>0.0</v>
      </c>
      <c r="F11770" s="269">
        <v>2.5739736433111092E-5</v>
      </c>
    </row>
    <row r="11771" ht="14.25" customHeight="1">
      <c r="A11771" s="267">
        <v>43711.0</v>
      </c>
      <c r="B11771" s="57">
        <v>246.0</v>
      </c>
      <c r="C11771" s="57">
        <v>10.0</v>
      </c>
      <c r="D11771" s="268">
        <v>0.1875</v>
      </c>
      <c r="E11771" s="269">
        <v>2.6576243724664654E-7</v>
      </c>
      <c r="F11771" s="269">
        <v>2.6340664131938587E-5</v>
      </c>
    </row>
    <row r="11772" ht="14.25" customHeight="1">
      <c r="A11772" s="267">
        <v>43711.0</v>
      </c>
      <c r="B11772" s="57">
        <v>246.0</v>
      </c>
      <c r="C11772" s="57">
        <v>11.0</v>
      </c>
      <c r="D11772" s="268">
        <v>0.208333333333333</v>
      </c>
      <c r="E11772" s="269">
        <v>6.040055391969241E-7</v>
      </c>
      <c r="F11772" s="269">
        <v>2.654097336488109E-5</v>
      </c>
    </row>
    <row r="11773" ht="14.25" customHeight="1">
      <c r="A11773" s="267">
        <v>43711.0</v>
      </c>
      <c r="B11773" s="57">
        <v>246.0</v>
      </c>
      <c r="C11773" s="57">
        <v>12.0</v>
      </c>
      <c r="D11773" s="268">
        <v>0.229166666666667</v>
      </c>
      <c r="E11773" s="269">
        <v>4.08899606084041E-6</v>
      </c>
      <c r="F11773" s="269">
        <v>2.7542519529593582E-5</v>
      </c>
    </row>
    <row r="11774" ht="14.25" customHeight="1">
      <c r="A11774" s="267">
        <v>43711.0</v>
      </c>
      <c r="B11774" s="57">
        <v>246.0</v>
      </c>
      <c r="C11774" s="57">
        <v>13.0</v>
      </c>
      <c r="D11774" s="268">
        <v>0.25</v>
      </c>
      <c r="E11774" s="269">
        <v>1.007518384800154E-5</v>
      </c>
      <c r="F11774" s="269">
        <v>3.1148085722558555E-5</v>
      </c>
    </row>
    <row r="11775" ht="14.25" customHeight="1">
      <c r="A11775" s="267">
        <v>43711.0</v>
      </c>
      <c r="B11775" s="57">
        <v>246.0</v>
      </c>
      <c r="C11775" s="57">
        <v>14.0</v>
      </c>
      <c r="D11775" s="268">
        <v>0.270833333333333</v>
      </c>
      <c r="E11775" s="269">
        <v>2.0863316083579652E-5</v>
      </c>
      <c r="F11775" s="269">
        <v>3.465349729905229E-5</v>
      </c>
    </row>
    <row r="11776" ht="14.25" customHeight="1">
      <c r="A11776" s="267">
        <v>43711.0</v>
      </c>
      <c r="B11776" s="57">
        <v>246.0</v>
      </c>
      <c r="C11776" s="57">
        <v>15.0</v>
      </c>
      <c r="D11776" s="268">
        <v>0.291666666666667</v>
      </c>
      <c r="E11776" s="269">
        <v>3.9925627436570346E-5</v>
      </c>
      <c r="F11776" s="269">
        <v>3.615581654612103E-5</v>
      </c>
    </row>
    <row r="11777" ht="14.25" customHeight="1">
      <c r="A11777" s="267">
        <v>43711.0</v>
      </c>
      <c r="B11777" s="57">
        <v>246.0</v>
      </c>
      <c r="C11777" s="57">
        <v>16.0</v>
      </c>
      <c r="D11777" s="268">
        <v>0.3125</v>
      </c>
      <c r="E11777" s="269">
        <v>5.838107838100204E-5</v>
      </c>
      <c r="F11777" s="269">
        <v>4.256571200028099E-5</v>
      </c>
    </row>
    <row r="11778" ht="14.25" customHeight="1">
      <c r="A11778" s="267">
        <v>43711.0</v>
      </c>
      <c r="B11778" s="57">
        <v>246.0</v>
      </c>
      <c r="C11778" s="57">
        <v>17.0</v>
      </c>
      <c r="D11778" s="268">
        <v>0.333333333333333</v>
      </c>
      <c r="E11778" s="269">
        <v>8.479419393422563E-5</v>
      </c>
      <c r="F11778" s="269">
        <v>4.6972515125015957E-5</v>
      </c>
    </row>
    <row r="11779" ht="14.25" customHeight="1">
      <c r="A11779" s="267">
        <v>43711.0</v>
      </c>
      <c r="B11779" s="57">
        <v>246.0</v>
      </c>
      <c r="C11779" s="57">
        <v>18.0</v>
      </c>
      <c r="D11779" s="268">
        <v>0.354166666666667</v>
      </c>
      <c r="E11779" s="269">
        <v>9.870488574502836E-5</v>
      </c>
      <c r="F11779" s="269">
        <v>5.318210134623342E-5</v>
      </c>
    </row>
    <row r="11780" ht="14.25" customHeight="1">
      <c r="A11780" s="267">
        <v>43711.0</v>
      </c>
      <c r="B11780" s="57">
        <v>246.0</v>
      </c>
      <c r="C11780" s="57">
        <v>19.0</v>
      </c>
      <c r="D11780" s="268">
        <v>0.375</v>
      </c>
      <c r="E11780" s="269">
        <v>1.357985721185601E-4</v>
      </c>
      <c r="F11780" s="269">
        <v>5.398333827800342E-5</v>
      </c>
    </row>
    <row r="11781" ht="14.25" customHeight="1">
      <c r="A11781" s="267">
        <v>43711.0</v>
      </c>
      <c r="B11781" s="57">
        <v>246.0</v>
      </c>
      <c r="C11781" s="57">
        <v>20.0</v>
      </c>
      <c r="D11781" s="268">
        <v>0.395833333333333</v>
      </c>
      <c r="E11781" s="269">
        <v>1.5864274565342064E-4</v>
      </c>
      <c r="F11781" s="269">
        <v>5.5786121374485906E-5</v>
      </c>
    </row>
    <row r="11782" ht="14.25" customHeight="1">
      <c r="A11782" s="267">
        <v>43711.0</v>
      </c>
      <c r="B11782" s="57">
        <v>246.0</v>
      </c>
      <c r="C11782" s="57">
        <v>21.0</v>
      </c>
      <c r="D11782" s="268">
        <v>0.416666666666667</v>
      </c>
      <c r="E11782" s="269">
        <v>1.6165706034053875E-4</v>
      </c>
      <c r="F11782" s="269">
        <v>5.248101903093467E-5</v>
      </c>
    </row>
    <row r="11783" ht="14.25" customHeight="1">
      <c r="A11783" s="267">
        <v>43711.0</v>
      </c>
      <c r="B11783" s="57">
        <v>246.0</v>
      </c>
      <c r="C11783" s="57">
        <v>22.0</v>
      </c>
      <c r="D11783" s="268">
        <v>0.4375</v>
      </c>
      <c r="E11783" s="269">
        <v>1.6202993314029862E-4</v>
      </c>
      <c r="F11783" s="269">
        <v>4.937622592032595E-5</v>
      </c>
    </row>
    <row r="11784" ht="14.25" customHeight="1">
      <c r="A11784" s="267">
        <v>43711.0</v>
      </c>
      <c r="B11784" s="57">
        <v>246.0</v>
      </c>
      <c r="C11784" s="57">
        <v>23.0</v>
      </c>
      <c r="D11784" s="268">
        <v>0.458333333333333</v>
      </c>
      <c r="E11784" s="269">
        <v>1.572251434442142E-4</v>
      </c>
      <c r="F11784" s="269">
        <v>5.238086441446342E-5</v>
      </c>
    </row>
    <row r="11785" ht="14.25" customHeight="1">
      <c r="A11785" s="267">
        <v>43711.0</v>
      </c>
      <c r="B11785" s="57">
        <v>246.0</v>
      </c>
      <c r="C11785" s="57">
        <v>24.0</v>
      </c>
      <c r="D11785" s="268">
        <v>0.479166666666667</v>
      </c>
      <c r="E11785" s="269">
        <v>1.444823215562138E-4</v>
      </c>
      <c r="F11785" s="269">
        <v>5.45842659768309E-5</v>
      </c>
    </row>
    <row r="11786" ht="14.25" customHeight="1">
      <c r="A11786" s="267">
        <v>43711.0</v>
      </c>
      <c r="B11786" s="57">
        <v>246.0</v>
      </c>
      <c r="C11786" s="57">
        <v>25.0</v>
      </c>
      <c r="D11786" s="268">
        <v>0.5</v>
      </c>
      <c r="E11786" s="269">
        <v>1.441501454033748E-4</v>
      </c>
      <c r="F11786" s="269">
        <v>5.808967755332465E-5</v>
      </c>
    </row>
    <row r="11787" ht="14.25" customHeight="1">
      <c r="A11787" s="267">
        <v>43711.0</v>
      </c>
      <c r="B11787" s="57">
        <v>246.0</v>
      </c>
      <c r="C11787" s="57">
        <v>26.0</v>
      </c>
      <c r="D11787" s="268">
        <v>0.520833333333333</v>
      </c>
      <c r="E11787" s="269">
        <v>1.420541243104794E-4</v>
      </c>
      <c r="F11787" s="269">
        <v>5.338241057917592E-5</v>
      </c>
    </row>
    <row r="11788" ht="14.25" customHeight="1">
      <c r="A11788" s="267">
        <v>43711.0</v>
      </c>
      <c r="B11788" s="57">
        <v>246.0</v>
      </c>
      <c r="C11788" s="57">
        <v>27.0</v>
      </c>
      <c r="D11788" s="268">
        <v>0.541666666666667</v>
      </c>
      <c r="E11788" s="269">
        <v>1.2691495657723683E-4</v>
      </c>
      <c r="F11788" s="269">
        <v>5.408349289447466E-5</v>
      </c>
    </row>
    <row r="11789" ht="14.25" customHeight="1">
      <c r="A11789" s="267">
        <v>43711.0</v>
      </c>
      <c r="B11789" s="57">
        <v>246.0</v>
      </c>
      <c r="C11789" s="57">
        <v>28.0</v>
      </c>
      <c r="D11789" s="268">
        <v>0.5625</v>
      </c>
      <c r="E11789" s="269">
        <v>1.2865020782065712E-4</v>
      </c>
      <c r="F11789" s="269">
        <v>5.408349289447466E-5</v>
      </c>
    </row>
    <row r="11790" ht="14.25" customHeight="1">
      <c r="A11790" s="267">
        <v>43711.0</v>
      </c>
      <c r="B11790" s="57">
        <v>246.0</v>
      </c>
      <c r="C11790" s="57">
        <v>29.0</v>
      </c>
      <c r="D11790" s="268">
        <v>0.583333333333333</v>
      </c>
      <c r="E11790" s="269">
        <v>1.2429369470582627E-4</v>
      </c>
      <c r="F11790" s="269">
        <v>5.137931824975094E-5</v>
      </c>
    </row>
    <row r="11791" ht="14.25" customHeight="1">
      <c r="A11791" s="267">
        <v>43711.0</v>
      </c>
      <c r="B11791" s="57">
        <v>246.0</v>
      </c>
      <c r="C11791" s="57">
        <v>30.0</v>
      </c>
      <c r="D11791" s="268">
        <v>0.604166666666667</v>
      </c>
      <c r="E11791" s="269">
        <v>1.2545091111525446E-4</v>
      </c>
      <c r="F11791" s="269">
        <v>4.96766897697397E-5</v>
      </c>
    </row>
    <row r="11792" ht="14.25" customHeight="1">
      <c r="A11792" s="267">
        <v>43711.0</v>
      </c>
      <c r="B11792" s="57">
        <v>246.0</v>
      </c>
      <c r="C11792" s="57">
        <v>31.0</v>
      </c>
      <c r="D11792" s="268">
        <v>0.625</v>
      </c>
      <c r="E11792" s="269">
        <v>1.2256100758447678E-4</v>
      </c>
      <c r="F11792" s="269">
        <v>5.4684420593302164E-5</v>
      </c>
    </row>
    <row r="11793" ht="14.25" customHeight="1">
      <c r="A11793" s="267">
        <v>43711.0</v>
      </c>
      <c r="B11793" s="57">
        <v>246.0</v>
      </c>
      <c r="C11793" s="57">
        <v>32.0</v>
      </c>
      <c r="D11793" s="268">
        <v>0.645833333333333</v>
      </c>
      <c r="E11793" s="269">
        <v>1.1400102996862384E-4</v>
      </c>
      <c r="F11793" s="269">
        <v>4.8675143605027206E-5</v>
      </c>
    </row>
    <row r="11794" ht="14.25" customHeight="1">
      <c r="A11794" s="267">
        <v>43711.0</v>
      </c>
      <c r="B11794" s="57">
        <v>246.0</v>
      </c>
      <c r="C11794" s="57">
        <v>33.0</v>
      </c>
      <c r="D11794" s="268">
        <v>0.666666666666667</v>
      </c>
      <c r="E11794" s="269">
        <v>8.527494892487101E-5</v>
      </c>
      <c r="F11794" s="269">
        <v>4.9476380536797194E-5</v>
      </c>
    </row>
    <row r="11795" ht="14.25" customHeight="1">
      <c r="A11795" s="267">
        <v>43711.0</v>
      </c>
      <c r="B11795" s="57">
        <v>246.0</v>
      </c>
      <c r="C11795" s="57">
        <v>34.0</v>
      </c>
      <c r="D11795" s="268">
        <v>0.6875</v>
      </c>
      <c r="E11795" s="269">
        <v>6.329801721985976E-5</v>
      </c>
      <c r="F11795" s="269">
        <v>5.077839055092343E-5</v>
      </c>
    </row>
    <row r="11796" ht="14.25" customHeight="1">
      <c r="A11796" s="267">
        <v>43711.0</v>
      </c>
      <c r="B11796" s="57">
        <v>246.0</v>
      </c>
      <c r="C11796" s="57">
        <v>35.0</v>
      </c>
      <c r="D11796" s="268">
        <v>0.708333333333333</v>
      </c>
      <c r="E11796" s="269">
        <v>4.4523043320996564E-5</v>
      </c>
      <c r="F11796" s="269">
        <v>5.398333827800342E-5</v>
      </c>
    </row>
    <row r="11797" ht="14.25" customHeight="1">
      <c r="A11797" s="267">
        <v>43711.0</v>
      </c>
      <c r="B11797" s="57">
        <v>246.0</v>
      </c>
      <c r="C11797" s="57">
        <v>36.0</v>
      </c>
      <c r="D11797" s="268">
        <v>0.729166666666667</v>
      </c>
      <c r="E11797" s="269">
        <v>2.7584505384658987E-5</v>
      </c>
      <c r="F11797" s="269">
        <v>5.989246064980713E-5</v>
      </c>
    </row>
    <row r="11798" ht="14.25" customHeight="1">
      <c r="A11798" s="267">
        <v>43711.0</v>
      </c>
      <c r="B11798" s="57">
        <v>246.0</v>
      </c>
      <c r="C11798" s="57">
        <v>37.0</v>
      </c>
      <c r="D11798" s="268">
        <v>0.75</v>
      </c>
      <c r="E11798" s="269">
        <v>1.3201615920131342E-5</v>
      </c>
      <c r="F11798" s="269">
        <v>6.620220148749584E-5</v>
      </c>
    </row>
    <row r="11799" ht="14.25" customHeight="1">
      <c r="A11799" s="267">
        <v>43711.0</v>
      </c>
      <c r="B11799" s="57">
        <v>246.0</v>
      </c>
      <c r="C11799" s="57">
        <v>38.0</v>
      </c>
      <c r="D11799" s="268">
        <v>0.770833333333333</v>
      </c>
      <c r="E11799" s="269">
        <v>3.444173462903151E-6</v>
      </c>
      <c r="F11799" s="269">
        <v>6.449957300748461E-5</v>
      </c>
    </row>
    <row r="11800" ht="14.25" customHeight="1">
      <c r="A11800" s="267">
        <v>43711.0</v>
      </c>
      <c r="B11800" s="57">
        <v>246.0</v>
      </c>
      <c r="C11800" s="57">
        <v>39.0</v>
      </c>
      <c r="D11800" s="268">
        <v>0.791666666666667</v>
      </c>
      <c r="E11800" s="269">
        <v>1.274351979337882E-7</v>
      </c>
      <c r="F11800" s="269">
        <v>6.760436611809333E-5</v>
      </c>
    </row>
    <row r="11801" ht="14.25" customHeight="1">
      <c r="A11801" s="267">
        <v>43711.0</v>
      </c>
      <c r="B11801" s="57">
        <v>246.0</v>
      </c>
      <c r="C11801" s="57">
        <v>40.0</v>
      </c>
      <c r="D11801" s="268">
        <v>0.8125</v>
      </c>
      <c r="E11801" s="269">
        <v>0.0</v>
      </c>
      <c r="F11801" s="269">
        <v>6.259663529453087E-5</v>
      </c>
    </row>
    <row r="11802" ht="14.25" customHeight="1">
      <c r="A11802" s="267">
        <v>43711.0</v>
      </c>
      <c r="B11802" s="57">
        <v>246.0</v>
      </c>
      <c r="C11802" s="57">
        <v>41.0</v>
      </c>
      <c r="D11802" s="268">
        <v>0.833333333333333</v>
      </c>
      <c r="E11802" s="269">
        <v>0.0</v>
      </c>
      <c r="F11802" s="269">
        <v>7.080931384517331E-5</v>
      </c>
    </row>
    <row r="11803" ht="14.25" customHeight="1">
      <c r="A11803" s="267">
        <v>43711.0</v>
      </c>
      <c r="B11803" s="57">
        <v>246.0</v>
      </c>
      <c r="C11803" s="57">
        <v>42.0</v>
      </c>
      <c r="D11803" s="268">
        <v>0.854166666666667</v>
      </c>
      <c r="E11803" s="269">
        <v>0.0</v>
      </c>
      <c r="F11803" s="269">
        <v>6.790482996750707E-5</v>
      </c>
    </row>
    <row r="11804" ht="14.25" customHeight="1">
      <c r="A11804" s="267">
        <v>43711.0</v>
      </c>
      <c r="B11804" s="57">
        <v>246.0</v>
      </c>
      <c r="C11804" s="57">
        <v>43.0</v>
      </c>
      <c r="D11804" s="268">
        <v>0.875</v>
      </c>
      <c r="E11804" s="269">
        <v>0.0</v>
      </c>
      <c r="F11804" s="269">
        <v>6.299725376041584E-5</v>
      </c>
    </row>
    <row r="11805" ht="14.25" customHeight="1">
      <c r="A11805" s="267">
        <v>43711.0</v>
      </c>
      <c r="B11805" s="57">
        <v>246.0</v>
      </c>
      <c r="C11805" s="57">
        <v>44.0</v>
      </c>
      <c r="D11805" s="268">
        <v>0.895833333333333</v>
      </c>
      <c r="E11805" s="269">
        <v>0.0</v>
      </c>
      <c r="F11805" s="269">
        <v>6.36983360757146E-5</v>
      </c>
    </row>
    <row r="11806" ht="14.25" customHeight="1">
      <c r="A11806" s="267">
        <v>43711.0</v>
      </c>
      <c r="B11806" s="57">
        <v>246.0</v>
      </c>
      <c r="C11806" s="57">
        <v>45.0</v>
      </c>
      <c r="D11806" s="268">
        <v>0.916666666666667</v>
      </c>
      <c r="E11806" s="269">
        <v>0.0</v>
      </c>
      <c r="F11806" s="269">
        <v>5.9191378334508385E-5</v>
      </c>
    </row>
    <row r="11807" ht="14.25" customHeight="1">
      <c r="A11807" s="267">
        <v>43711.0</v>
      </c>
      <c r="B11807" s="57">
        <v>246.0</v>
      </c>
      <c r="C11807" s="57">
        <v>46.0</v>
      </c>
      <c r="D11807" s="268">
        <v>0.9375</v>
      </c>
      <c r="E11807" s="269">
        <v>0.0</v>
      </c>
      <c r="F11807" s="269">
        <v>5.548565752507217E-5</v>
      </c>
    </row>
    <row r="11808" ht="14.25" customHeight="1">
      <c r="A11808" s="267">
        <v>43711.0</v>
      </c>
      <c r="B11808" s="57">
        <v>246.0</v>
      </c>
      <c r="C11808" s="57">
        <v>47.0</v>
      </c>
      <c r="D11808" s="268">
        <v>0.958333333333333</v>
      </c>
      <c r="E11808" s="269">
        <v>0.0</v>
      </c>
      <c r="F11808" s="269">
        <v>5.318210134623342E-5</v>
      </c>
    </row>
    <row r="11809" ht="14.25" customHeight="1">
      <c r="A11809" s="267">
        <v>43711.0</v>
      </c>
      <c r="B11809" s="57">
        <v>246.0</v>
      </c>
      <c r="C11809" s="57">
        <v>48.0</v>
      </c>
      <c r="D11809" s="268">
        <v>0.979166666666667</v>
      </c>
      <c r="E11809" s="269">
        <v>0.0</v>
      </c>
      <c r="F11809" s="269">
        <v>4.436849509676348E-5</v>
      </c>
    </row>
    <row r="11810" ht="14.25" customHeight="1">
      <c r="A11810" s="267">
        <v>43712.0</v>
      </c>
      <c r="B11810" s="57">
        <v>247.0</v>
      </c>
      <c r="C11810" s="57">
        <v>1.0</v>
      </c>
      <c r="D11810" s="268">
        <v>0.0</v>
      </c>
      <c r="E11810" s="269">
        <v>0.0</v>
      </c>
      <c r="F11810" s="269">
        <v>3.825906349201726E-5</v>
      </c>
    </row>
    <row r="11811" ht="14.25" customHeight="1">
      <c r="A11811" s="267">
        <v>43712.0</v>
      </c>
      <c r="B11811" s="57">
        <v>247.0</v>
      </c>
      <c r="C11811" s="57">
        <v>2.0</v>
      </c>
      <c r="D11811" s="268">
        <v>0.020833333333333332</v>
      </c>
      <c r="E11811" s="269">
        <v>0.0</v>
      </c>
      <c r="F11811" s="269">
        <v>3.465349729905229E-5</v>
      </c>
    </row>
    <row r="11812" ht="14.25" customHeight="1">
      <c r="A11812" s="267">
        <v>43712.0</v>
      </c>
      <c r="B11812" s="57">
        <v>247.0</v>
      </c>
      <c r="C11812" s="57">
        <v>3.0</v>
      </c>
      <c r="D11812" s="268">
        <v>0.0416666666666667</v>
      </c>
      <c r="E11812" s="269">
        <v>0.0</v>
      </c>
      <c r="F11812" s="269">
        <v>3.18491680378573E-5</v>
      </c>
    </row>
    <row r="11813" ht="14.25" customHeight="1">
      <c r="A11813" s="267">
        <v>43712.0</v>
      </c>
      <c r="B11813" s="57">
        <v>247.0</v>
      </c>
      <c r="C11813" s="57">
        <v>4.0</v>
      </c>
      <c r="D11813" s="268">
        <v>0.0625</v>
      </c>
      <c r="E11813" s="269">
        <v>0.0</v>
      </c>
      <c r="F11813" s="269">
        <v>2.9545611859018566E-5</v>
      </c>
    </row>
    <row r="11814" ht="14.25" customHeight="1">
      <c r="A11814" s="267">
        <v>43712.0</v>
      </c>
      <c r="B11814" s="57">
        <v>247.0</v>
      </c>
      <c r="C11814" s="57">
        <v>5.0</v>
      </c>
      <c r="D11814" s="268">
        <v>0.0833333333333333</v>
      </c>
      <c r="E11814" s="269">
        <v>0.0</v>
      </c>
      <c r="F11814" s="269">
        <v>2.8443911077834827E-5</v>
      </c>
    </row>
    <row r="11815" ht="14.25" customHeight="1">
      <c r="A11815" s="267">
        <v>43712.0</v>
      </c>
      <c r="B11815" s="57">
        <v>247.0</v>
      </c>
      <c r="C11815" s="57">
        <v>6.0</v>
      </c>
      <c r="D11815" s="268">
        <v>0.104166666666667</v>
      </c>
      <c r="E11815" s="269">
        <v>0.0</v>
      </c>
      <c r="F11815" s="269">
        <v>2.7542519529593582E-5</v>
      </c>
    </row>
    <row r="11816" ht="14.25" customHeight="1">
      <c r="A11816" s="267">
        <v>43712.0</v>
      </c>
      <c r="B11816" s="57">
        <v>247.0</v>
      </c>
      <c r="C11816" s="57">
        <v>7.0</v>
      </c>
      <c r="D11816" s="268">
        <v>0.125</v>
      </c>
      <c r="E11816" s="269">
        <v>0.0</v>
      </c>
      <c r="F11816" s="269">
        <v>2.6340664131938587E-5</v>
      </c>
    </row>
    <row r="11817" ht="14.25" customHeight="1">
      <c r="A11817" s="267">
        <v>43712.0</v>
      </c>
      <c r="B11817" s="57">
        <v>247.0</v>
      </c>
      <c r="C11817" s="57">
        <v>8.0</v>
      </c>
      <c r="D11817" s="268">
        <v>0.145833333333333</v>
      </c>
      <c r="E11817" s="269">
        <v>0.0</v>
      </c>
      <c r="F11817" s="269">
        <v>2.5038654117812348E-5</v>
      </c>
    </row>
    <row r="11818" ht="14.25" customHeight="1">
      <c r="A11818" s="267">
        <v>43712.0</v>
      </c>
      <c r="B11818" s="57">
        <v>247.0</v>
      </c>
      <c r="C11818" s="57">
        <v>9.0</v>
      </c>
      <c r="D11818" s="268">
        <v>0.166666666666667</v>
      </c>
      <c r="E11818" s="269">
        <v>0.0</v>
      </c>
      <c r="F11818" s="269">
        <v>2.5639581816639835E-5</v>
      </c>
    </row>
    <row r="11819" ht="14.25" customHeight="1">
      <c r="A11819" s="267">
        <v>43712.0</v>
      </c>
      <c r="B11819" s="57">
        <v>247.0</v>
      </c>
      <c r="C11819" s="57">
        <v>10.0</v>
      </c>
      <c r="D11819" s="268">
        <v>0.1875</v>
      </c>
      <c r="E11819" s="269">
        <v>4.5904420978966217E-7</v>
      </c>
      <c r="F11819" s="269">
        <v>2.4437726418984853E-5</v>
      </c>
    </row>
    <row r="11820" ht="14.25" customHeight="1">
      <c r="A11820" s="267">
        <v>43712.0</v>
      </c>
      <c r="B11820" s="57">
        <v>247.0</v>
      </c>
      <c r="C11820" s="57">
        <v>11.0</v>
      </c>
      <c r="D11820" s="268">
        <v>0.208333333333333</v>
      </c>
      <c r="E11820" s="269">
        <v>1.135530413690217E-6</v>
      </c>
      <c r="F11820" s="269">
        <v>2.5339117967226095E-5</v>
      </c>
    </row>
    <row r="11821" ht="14.25" customHeight="1">
      <c r="A11821" s="267">
        <v>43712.0</v>
      </c>
      <c r="B11821" s="57">
        <v>247.0</v>
      </c>
      <c r="C11821" s="57">
        <v>12.0</v>
      </c>
      <c r="D11821" s="268">
        <v>0.229166666666667</v>
      </c>
      <c r="E11821" s="269">
        <v>6.120489196747113E-6</v>
      </c>
      <c r="F11821" s="269">
        <v>2.684143721429483E-5</v>
      </c>
    </row>
    <row r="11822" ht="14.25" customHeight="1">
      <c r="A11822" s="267">
        <v>43712.0</v>
      </c>
      <c r="B11822" s="57">
        <v>247.0</v>
      </c>
      <c r="C11822" s="57">
        <v>13.0</v>
      </c>
      <c r="D11822" s="268">
        <v>0.25</v>
      </c>
      <c r="E11822" s="269">
        <v>1.875020893830014E-5</v>
      </c>
      <c r="F11822" s="269">
        <v>2.7141901063708585E-5</v>
      </c>
    </row>
    <row r="11823" ht="14.25" customHeight="1">
      <c r="A11823" s="267">
        <v>43712.0</v>
      </c>
      <c r="B11823" s="57">
        <v>247.0</v>
      </c>
      <c r="C11823" s="57">
        <v>14.0</v>
      </c>
      <c r="D11823" s="268">
        <v>0.270833333333333</v>
      </c>
      <c r="E11823" s="269">
        <v>3.6829681603591876E-5</v>
      </c>
      <c r="F11823" s="269">
        <v>2.7943137995478576E-5</v>
      </c>
    </row>
    <row r="11824" ht="14.25" customHeight="1">
      <c r="A11824" s="267">
        <v>43712.0</v>
      </c>
      <c r="B11824" s="57">
        <v>247.0</v>
      </c>
      <c r="C11824" s="57">
        <v>15.0</v>
      </c>
      <c r="D11824" s="268">
        <v>0.291666666666667</v>
      </c>
      <c r="E11824" s="269">
        <v>6.315549511242622E-5</v>
      </c>
      <c r="F11824" s="269">
        <v>3.4453188066109795E-5</v>
      </c>
    </row>
    <row r="11825" ht="14.25" customHeight="1">
      <c r="A11825" s="267">
        <v>43712.0</v>
      </c>
      <c r="B11825" s="57">
        <v>247.0</v>
      </c>
      <c r="C11825" s="57">
        <v>16.0</v>
      </c>
      <c r="D11825" s="268">
        <v>0.3125</v>
      </c>
      <c r="E11825" s="269">
        <v>9.062643748745418E-5</v>
      </c>
      <c r="F11825" s="269">
        <v>4.0562619670856E-5</v>
      </c>
    </row>
    <row r="11826" ht="14.25" customHeight="1">
      <c r="A11826" s="267">
        <v>43712.0</v>
      </c>
      <c r="B11826" s="57">
        <v>247.0</v>
      </c>
      <c r="C11826" s="57">
        <v>17.0</v>
      </c>
      <c r="D11826" s="268">
        <v>0.333333333333333</v>
      </c>
      <c r="E11826" s="269">
        <v>1.237204570426792E-4</v>
      </c>
      <c r="F11826" s="269">
        <v>4.4668958946177226E-5</v>
      </c>
    </row>
    <row r="11827" ht="14.25" customHeight="1">
      <c r="A11827" s="267">
        <v>43712.0</v>
      </c>
      <c r="B11827" s="57">
        <v>247.0</v>
      </c>
      <c r="C11827" s="57">
        <v>18.0</v>
      </c>
      <c r="D11827" s="268">
        <v>0.354166666666667</v>
      </c>
      <c r="E11827" s="269">
        <v>1.3901797672529655E-4</v>
      </c>
      <c r="F11827" s="269">
        <v>5.218055518152093E-5</v>
      </c>
    </row>
    <row r="11828" ht="14.25" customHeight="1">
      <c r="A11828" s="267">
        <v>43712.0</v>
      </c>
      <c r="B11828" s="57">
        <v>247.0</v>
      </c>
      <c r="C11828" s="57">
        <v>19.0</v>
      </c>
      <c r="D11828" s="268">
        <v>0.375</v>
      </c>
      <c r="E11828" s="269">
        <v>1.7983807358335014E-4</v>
      </c>
      <c r="F11828" s="269">
        <v>5.6887822155669654E-5</v>
      </c>
    </row>
    <row r="11829" ht="14.25" customHeight="1">
      <c r="A11829" s="267">
        <v>43712.0</v>
      </c>
      <c r="B11829" s="57">
        <v>247.0</v>
      </c>
      <c r="C11829" s="57">
        <v>20.0</v>
      </c>
      <c r="D11829" s="268">
        <v>0.395833333333333</v>
      </c>
      <c r="E11829" s="269">
        <v>1.90766826760708E-4</v>
      </c>
      <c r="F11829" s="269">
        <v>5.6286894456842146E-5</v>
      </c>
    </row>
    <row r="11830" ht="14.25" customHeight="1">
      <c r="A11830" s="267">
        <v>43712.0</v>
      </c>
      <c r="B11830" s="57">
        <v>247.0</v>
      </c>
      <c r="C11830" s="57">
        <v>21.0</v>
      </c>
      <c r="D11830" s="268">
        <v>0.416666666666667</v>
      </c>
      <c r="E11830" s="269">
        <v>2.0088768516941786E-4</v>
      </c>
      <c r="F11830" s="269">
        <v>5.959199680039339E-5</v>
      </c>
    </row>
    <row r="11831" ht="14.25" customHeight="1">
      <c r="A11831" s="267">
        <v>43712.0</v>
      </c>
      <c r="B11831" s="57">
        <v>247.0</v>
      </c>
      <c r="C11831" s="57">
        <v>22.0</v>
      </c>
      <c r="D11831" s="268">
        <v>0.4375</v>
      </c>
      <c r="E11831" s="269">
        <v>1.9399106303084378E-4</v>
      </c>
      <c r="F11831" s="269">
        <v>6.429926377454211E-5</v>
      </c>
    </row>
    <row r="11832" ht="14.25" customHeight="1">
      <c r="A11832" s="267">
        <v>43712.0</v>
      </c>
      <c r="B11832" s="57">
        <v>247.0</v>
      </c>
      <c r="C11832" s="57">
        <v>23.0</v>
      </c>
      <c r="D11832" s="268">
        <v>0.458333333333333</v>
      </c>
      <c r="E11832" s="269">
        <v>1.8983296288027033E-4</v>
      </c>
      <c r="F11832" s="269">
        <v>6.119447066393338E-5</v>
      </c>
    </row>
    <row r="11833" ht="14.25" customHeight="1">
      <c r="A11833" s="267">
        <v>43712.0</v>
      </c>
      <c r="B11833" s="57">
        <v>247.0</v>
      </c>
      <c r="C11833" s="57">
        <v>24.0</v>
      </c>
      <c r="D11833" s="268">
        <v>0.479166666666667</v>
      </c>
      <c r="E11833" s="269">
        <v>1.7870747983782863E-4</v>
      </c>
      <c r="F11833" s="269">
        <v>5.748874985449714E-5</v>
      </c>
    </row>
    <row r="11834" ht="14.25" customHeight="1">
      <c r="A11834" s="267">
        <v>43712.0</v>
      </c>
      <c r="B11834" s="57">
        <v>247.0</v>
      </c>
      <c r="C11834" s="57">
        <v>25.0</v>
      </c>
      <c r="D11834" s="268">
        <v>0.5</v>
      </c>
      <c r="E11834" s="269">
        <v>1.8153489080054126E-4</v>
      </c>
      <c r="F11834" s="269">
        <v>6.119447066393338E-5</v>
      </c>
    </row>
    <row r="11835" ht="14.25" customHeight="1">
      <c r="A11835" s="267">
        <v>43712.0</v>
      </c>
      <c r="B11835" s="57">
        <v>247.0</v>
      </c>
      <c r="C11835" s="57">
        <v>26.0</v>
      </c>
      <c r="D11835" s="268">
        <v>0.520833333333333</v>
      </c>
      <c r="E11835" s="269">
        <v>1.8723227867098986E-4</v>
      </c>
      <c r="F11835" s="269">
        <v>6.229617144511711E-5</v>
      </c>
    </row>
    <row r="11836" ht="14.25" customHeight="1">
      <c r="A11836" s="267">
        <v>43712.0</v>
      </c>
      <c r="B11836" s="57">
        <v>247.0</v>
      </c>
      <c r="C11836" s="57">
        <v>27.0</v>
      </c>
      <c r="D11836" s="268">
        <v>0.541666666666667</v>
      </c>
      <c r="E11836" s="269">
        <v>1.554872337490992E-4</v>
      </c>
      <c r="F11836" s="269">
        <v>6.119447066393338E-5</v>
      </c>
    </row>
    <row r="11837" ht="14.25" customHeight="1">
      <c r="A11837" s="267">
        <v>43712.0</v>
      </c>
      <c r="B11837" s="57">
        <v>247.0</v>
      </c>
      <c r="C11837" s="57">
        <v>28.0</v>
      </c>
      <c r="D11837" s="268">
        <v>0.5625</v>
      </c>
      <c r="E11837" s="269">
        <v>1.4648042714967644E-4</v>
      </c>
      <c r="F11837" s="269">
        <v>5.7088131388612155E-5</v>
      </c>
    </row>
    <row r="11838" ht="14.25" customHeight="1">
      <c r="A11838" s="267">
        <v>43712.0</v>
      </c>
      <c r="B11838" s="57">
        <v>247.0</v>
      </c>
      <c r="C11838" s="57">
        <v>29.0</v>
      </c>
      <c r="D11838" s="268">
        <v>0.583333333333333</v>
      </c>
      <c r="E11838" s="269">
        <v>1.3543714566422035E-4</v>
      </c>
      <c r="F11838" s="269">
        <v>5.768905908743964E-5</v>
      </c>
    </row>
    <row r="11839" ht="14.25" customHeight="1">
      <c r="A11839" s="267">
        <v>43712.0</v>
      </c>
      <c r="B11839" s="57">
        <v>247.0</v>
      </c>
      <c r="C11839" s="57">
        <v>30.0</v>
      </c>
      <c r="D11839" s="268">
        <v>0.604166666666667</v>
      </c>
      <c r="E11839" s="269">
        <v>1.1673127450311748E-4</v>
      </c>
      <c r="F11839" s="269">
        <v>5.45842659768309E-5</v>
      </c>
    </row>
    <row r="11840" ht="14.25" customHeight="1">
      <c r="A11840" s="267">
        <v>43712.0</v>
      </c>
      <c r="B11840" s="57">
        <v>247.0</v>
      </c>
      <c r="C11840" s="57">
        <v>31.0</v>
      </c>
      <c r="D11840" s="268">
        <v>0.625</v>
      </c>
      <c r="E11840" s="269">
        <v>9.988317690176179E-5</v>
      </c>
      <c r="F11840" s="269">
        <v>5.879075986862339E-5</v>
      </c>
    </row>
    <row r="11841" ht="14.25" customHeight="1">
      <c r="A11841" s="267">
        <v>43712.0</v>
      </c>
      <c r="B11841" s="57">
        <v>247.0</v>
      </c>
      <c r="C11841" s="57">
        <v>32.0</v>
      </c>
      <c r="D11841" s="268">
        <v>0.645833333333333</v>
      </c>
      <c r="E11841" s="269">
        <v>8.433492325439639E-5</v>
      </c>
      <c r="F11841" s="269">
        <v>6.359818145924337E-5</v>
      </c>
    </row>
    <row r="11842" ht="14.25" customHeight="1">
      <c r="A11842" s="267">
        <v>43712.0</v>
      </c>
      <c r="B11842" s="57">
        <v>247.0</v>
      </c>
      <c r="C11842" s="57">
        <v>33.0</v>
      </c>
      <c r="D11842" s="268">
        <v>0.666666666666667</v>
      </c>
      <c r="E11842" s="269">
        <v>6.716403439855017E-5</v>
      </c>
      <c r="F11842" s="269">
        <v>6.459972762395585E-5</v>
      </c>
    </row>
    <row r="11843" ht="14.25" customHeight="1">
      <c r="A11843" s="267">
        <v>43712.0</v>
      </c>
      <c r="B11843" s="57">
        <v>247.0</v>
      </c>
      <c r="C11843" s="57">
        <v>34.0</v>
      </c>
      <c r="D11843" s="268">
        <v>0.6875</v>
      </c>
      <c r="E11843" s="269">
        <v>4.642815691688403E-5</v>
      </c>
      <c r="F11843" s="269">
        <v>6.269678991100212E-5</v>
      </c>
    </row>
    <row r="11844" ht="14.25" customHeight="1">
      <c r="A11844" s="267">
        <v>43712.0</v>
      </c>
      <c r="B11844" s="57">
        <v>247.0</v>
      </c>
      <c r="C11844" s="57">
        <v>35.0</v>
      </c>
      <c r="D11844" s="268">
        <v>0.708333333333333</v>
      </c>
      <c r="E11844" s="269">
        <v>3.4797702009559986E-5</v>
      </c>
      <c r="F11844" s="269">
        <v>6.880622151574834E-5</v>
      </c>
    </row>
    <row r="11845" ht="14.25" customHeight="1">
      <c r="A11845" s="267">
        <v>43712.0</v>
      </c>
      <c r="B11845" s="57">
        <v>247.0</v>
      </c>
      <c r="C11845" s="57">
        <v>36.0</v>
      </c>
      <c r="D11845" s="268">
        <v>0.729166666666667</v>
      </c>
      <c r="E11845" s="269">
        <v>2.3065700361896218E-5</v>
      </c>
      <c r="F11845" s="269">
        <v>7.120993231105831E-5</v>
      </c>
    </row>
    <row r="11846" ht="14.25" customHeight="1">
      <c r="A11846" s="267">
        <v>43712.0</v>
      </c>
      <c r="B11846" s="57">
        <v>247.0</v>
      </c>
      <c r="C11846" s="57">
        <v>37.0</v>
      </c>
      <c r="D11846" s="268">
        <v>0.75</v>
      </c>
      <c r="E11846" s="269">
        <v>8.999647046323496E-6</v>
      </c>
      <c r="F11846" s="269">
        <v>7.291256079106956E-5</v>
      </c>
    </row>
    <row r="11847" ht="14.25" customHeight="1">
      <c r="A11847" s="267">
        <v>43712.0</v>
      </c>
      <c r="B11847" s="57">
        <v>247.0</v>
      </c>
      <c r="C11847" s="57">
        <v>38.0</v>
      </c>
      <c r="D11847" s="268">
        <v>0.770833333333333</v>
      </c>
      <c r="E11847" s="269">
        <v>4.325779103444443E-6</v>
      </c>
      <c r="F11847" s="269">
        <v>7.151039616047207E-5</v>
      </c>
    </row>
    <row r="11848" ht="14.25" customHeight="1">
      <c r="A11848" s="267">
        <v>43712.0</v>
      </c>
      <c r="B11848" s="57">
        <v>247.0</v>
      </c>
      <c r="C11848" s="57">
        <v>39.0</v>
      </c>
      <c r="D11848" s="268">
        <v>0.791666666666667</v>
      </c>
      <c r="E11848" s="269">
        <v>2.540072643866509E-8</v>
      </c>
      <c r="F11848" s="269">
        <v>6.940714921457582E-5</v>
      </c>
    </row>
    <row r="11849" ht="14.25" customHeight="1">
      <c r="A11849" s="267">
        <v>43712.0</v>
      </c>
      <c r="B11849" s="57">
        <v>247.0</v>
      </c>
      <c r="C11849" s="57">
        <v>40.0</v>
      </c>
      <c r="D11849" s="268">
        <v>0.8125</v>
      </c>
      <c r="E11849" s="269">
        <v>0.0</v>
      </c>
      <c r="F11849" s="269">
        <v>7.171070539341455E-5</v>
      </c>
    </row>
    <row r="11850" ht="14.25" customHeight="1">
      <c r="A11850" s="267">
        <v>43712.0</v>
      </c>
      <c r="B11850" s="57">
        <v>247.0</v>
      </c>
      <c r="C11850" s="57">
        <v>41.0</v>
      </c>
      <c r="D11850" s="268">
        <v>0.833333333333333</v>
      </c>
      <c r="E11850" s="269">
        <v>0.0</v>
      </c>
      <c r="F11850" s="269">
        <v>7.191101462635705E-5</v>
      </c>
    </row>
    <row r="11851" ht="14.25" customHeight="1">
      <c r="A11851" s="267">
        <v>43712.0</v>
      </c>
      <c r="B11851" s="57">
        <v>247.0</v>
      </c>
      <c r="C11851" s="57">
        <v>42.0</v>
      </c>
      <c r="D11851" s="268">
        <v>0.854166666666667</v>
      </c>
      <c r="E11851" s="269">
        <v>0.0</v>
      </c>
      <c r="F11851" s="269">
        <v>7.351348848989705E-5</v>
      </c>
    </row>
    <row r="11852" ht="14.25" customHeight="1">
      <c r="A11852" s="267">
        <v>43712.0</v>
      </c>
      <c r="B11852" s="57">
        <v>247.0</v>
      </c>
      <c r="C11852" s="57">
        <v>43.0</v>
      </c>
      <c r="D11852" s="268">
        <v>0.875</v>
      </c>
      <c r="E11852" s="269">
        <v>0.0</v>
      </c>
      <c r="F11852" s="269">
        <v>6.840560304986335E-5</v>
      </c>
    </row>
    <row r="11853" ht="14.25" customHeight="1">
      <c r="A11853" s="267">
        <v>43712.0</v>
      </c>
      <c r="B11853" s="57">
        <v>247.0</v>
      </c>
      <c r="C11853" s="57">
        <v>44.0</v>
      </c>
      <c r="D11853" s="268">
        <v>0.895833333333333</v>
      </c>
      <c r="E11853" s="269">
        <v>0.0</v>
      </c>
      <c r="F11853" s="269">
        <v>6.67029745698521E-5</v>
      </c>
    </row>
    <row r="11854" ht="14.25" customHeight="1">
      <c r="A11854" s="267">
        <v>43712.0</v>
      </c>
      <c r="B11854" s="57">
        <v>247.0</v>
      </c>
      <c r="C11854" s="57">
        <v>45.0</v>
      </c>
      <c r="D11854" s="268">
        <v>0.916666666666667</v>
      </c>
      <c r="E11854" s="269">
        <v>0.0</v>
      </c>
      <c r="F11854" s="269">
        <v>6.219601682864587E-5</v>
      </c>
    </row>
    <row r="11855" ht="14.25" customHeight="1">
      <c r="A11855" s="267">
        <v>43712.0</v>
      </c>
      <c r="B11855" s="57">
        <v>247.0</v>
      </c>
      <c r="C11855" s="57">
        <v>46.0</v>
      </c>
      <c r="D11855" s="268">
        <v>0.9375</v>
      </c>
      <c r="E11855" s="269">
        <v>0.0</v>
      </c>
      <c r="F11855" s="269">
        <v>5.5786121374485906E-5</v>
      </c>
    </row>
    <row r="11856" ht="14.25" customHeight="1">
      <c r="A11856" s="267">
        <v>43712.0</v>
      </c>
      <c r="B11856" s="57">
        <v>247.0</v>
      </c>
      <c r="C11856" s="57">
        <v>47.0</v>
      </c>
      <c r="D11856" s="268">
        <v>0.958333333333333</v>
      </c>
      <c r="E11856" s="269">
        <v>0.0</v>
      </c>
      <c r="F11856" s="269">
        <v>4.486926817911972E-5</v>
      </c>
    </row>
    <row r="11857" ht="14.25" customHeight="1">
      <c r="A11857" s="267">
        <v>43712.0</v>
      </c>
      <c r="B11857" s="57">
        <v>247.0</v>
      </c>
      <c r="C11857" s="57">
        <v>48.0</v>
      </c>
      <c r="D11857" s="268">
        <v>0.979166666666667</v>
      </c>
      <c r="E11857" s="269">
        <v>0.0</v>
      </c>
      <c r="F11857" s="269">
        <v>3.8559527341431015E-5</v>
      </c>
    </row>
    <row r="11858" ht="14.25" customHeight="1">
      <c r="A11858" s="267">
        <v>43713.0</v>
      </c>
      <c r="B11858" s="57">
        <v>248.0</v>
      </c>
      <c r="C11858" s="57">
        <v>1.0</v>
      </c>
      <c r="D11858" s="268">
        <v>0.0</v>
      </c>
      <c r="E11858" s="269">
        <v>0.0</v>
      </c>
      <c r="F11858" s="269">
        <v>3.585535269670728E-5</v>
      </c>
    </row>
    <row r="11859" ht="14.25" customHeight="1">
      <c r="A11859" s="267">
        <v>43713.0</v>
      </c>
      <c r="B11859" s="57">
        <v>248.0</v>
      </c>
      <c r="C11859" s="57">
        <v>2.0</v>
      </c>
      <c r="D11859" s="268">
        <v>0.020833333333333332</v>
      </c>
      <c r="E11859" s="269">
        <v>0.0</v>
      </c>
      <c r="F11859" s="269">
        <v>3.285071420256979E-5</v>
      </c>
    </row>
    <row r="11860" ht="14.25" customHeight="1">
      <c r="A11860" s="267">
        <v>43713.0</v>
      </c>
      <c r="B11860" s="57">
        <v>248.0</v>
      </c>
      <c r="C11860" s="57">
        <v>3.0</v>
      </c>
      <c r="D11860" s="268">
        <v>0.0416666666666667</v>
      </c>
      <c r="E11860" s="269">
        <v>0.0</v>
      </c>
      <c r="F11860" s="269">
        <v>2.9245148009604822E-5</v>
      </c>
    </row>
    <row r="11861" ht="14.25" customHeight="1">
      <c r="A11861" s="267">
        <v>43713.0</v>
      </c>
      <c r="B11861" s="57">
        <v>248.0</v>
      </c>
      <c r="C11861" s="57">
        <v>4.0</v>
      </c>
      <c r="D11861" s="268">
        <v>0.0625</v>
      </c>
      <c r="E11861" s="269">
        <v>0.0</v>
      </c>
      <c r="F11861" s="269">
        <v>2.8043292611949826E-5</v>
      </c>
    </row>
    <row r="11862" ht="14.25" customHeight="1">
      <c r="A11862" s="267">
        <v>43713.0</v>
      </c>
      <c r="B11862" s="57">
        <v>248.0</v>
      </c>
      <c r="C11862" s="57">
        <v>5.0</v>
      </c>
      <c r="D11862" s="268">
        <v>0.0833333333333333</v>
      </c>
      <c r="E11862" s="269">
        <v>0.0</v>
      </c>
      <c r="F11862" s="269">
        <v>2.684143721429483E-5</v>
      </c>
    </row>
    <row r="11863" ht="14.25" customHeight="1">
      <c r="A11863" s="267">
        <v>43713.0</v>
      </c>
      <c r="B11863" s="57">
        <v>248.0</v>
      </c>
      <c r="C11863" s="57">
        <v>6.0</v>
      </c>
      <c r="D11863" s="268">
        <v>0.104166666666667</v>
      </c>
      <c r="E11863" s="269">
        <v>0.0</v>
      </c>
      <c r="F11863" s="269">
        <v>2.6240509515467337E-5</v>
      </c>
    </row>
    <row r="11864" ht="14.25" customHeight="1">
      <c r="A11864" s="267">
        <v>43713.0</v>
      </c>
      <c r="B11864" s="57">
        <v>248.0</v>
      </c>
      <c r="C11864" s="57">
        <v>7.0</v>
      </c>
      <c r="D11864" s="268">
        <v>0.125</v>
      </c>
      <c r="E11864" s="269">
        <v>0.0</v>
      </c>
      <c r="F11864" s="269">
        <v>2.594004566605359E-5</v>
      </c>
    </row>
    <row r="11865" ht="14.25" customHeight="1">
      <c r="A11865" s="267">
        <v>43713.0</v>
      </c>
      <c r="B11865" s="57">
        <v>248.0</v>
      </c>
      <c r="C11865" s="57">
        <v>8.0</v>
      </c>
      <c r="D11865" s="268">
        <v>0.145833333333333</v>
      </c>
      <c r="E11865" s="269">
        <v>0.0</v>
      </c>
      <c r="F11865" s="269">
        <v>2.5639581816639835E-5</v>
      </c>
    </row>
    <row r="11866" ht="14.25" customHeight="1">
      <c r="A11866" s="267">
        <v>43713.0</v>
      </c>
      <c r="B11866" s="57">
        <v>248.0</v>
      </c>
      <c r="C11866" s="57">
        <v>9.0</v>
      </c>
      <c r="D11866" s="268">
        <v>0.166666666666667</v>
      </c>
      <c r="E11866" s="269">
        <v>0.0</v>
      </c>
      <c r="F11866" s="269">
        <v>2.5539427200168592E-5</v>
      </c>
    </row>
    <row r="11867" ht="14.25" customHeight="1">
      <c r="A11867" s="267">
        <v>43713.0</v>
      </c>
      <c r="B11867" s="57">
        <v>248.0</v>
      </c>
      <c r="C11867" s="57">
        <v>10.0</v>
      </c>
      <c r="D11867" s="268">
        <v>0.1875</v>
      </c>
      <c r="E11867" s="269">
        <v>3.3824310195027744E-7</v>
      </c>
      <c r="F11867" s="269">
        <v>2.6240509515467337E-5</v>
      </c>
    </row>
    <row r="11868" ht="14.25" customHeight="1">
      <c r="A11868" s="267">
        <v>43713.0</v>
      </c>
      <c r="B11868" s="57">
        <v>248.0</v>
      </c>
      <c r="C11868" s="57">
        <v>11.0</v>
      </c>
      <c r="D11868" s="268">
        <v>0.208333333333333</v>
      </c>
      <c r="E11868" s="269">
        <v>9.664088627150784E-8</v>
      </c>
      <c r="F11868" s="269">
        <v>2.744236491312233E-5</v>
      </c>
    </row>
    <row r="11869" ht="14.25" customHeight="1">
      <c r="A11869" s="267">
        <v>43713.0</v>
      </c>
      <c r="B11869" s="57">
        <v>248.0</v>
      </c>
      <c r="C11869" s="57">
        <v>12.0</v>
      </c>
      <c r="D11869" s="268">
        <v>0.229166666666667</v>
      </c>
      <c r="E11869" s="269">
        <v>5.537622918934827E-6</v>
      </c>
      <c r="F11869" s="269">
        <v>2.8143447228421073E-5</v>
      </c>
    </row>
    <row r="11870" ht="14.25" customHeight="1">
      <c r="A11870" s="267">
        <v>43713.0</v>
      </c>
      <c r="B11870" s="57">
        <v>248.0</v>
      </c>
      <c r="C11870" s="57">
        <v>13.0</v>
      </c>
      <c r="D11870" s="268">
        <v>0.25</v>
      </c>
      <c r="E11870" s="269">
        <v>1.343103331537916E-5</v>
      </c>
      <c r="F11870" s="269">
        <v>3.435303344963854E-5</v>
      </c>
    </row>
    <row r="11871" ht="14.25" customHeight="1">
      <c r="A11871" s="267">
        <v>43713.0</v>
      </c>
      <c r="B11871" s="57">
        <v>248.0</v>
      </c>
      <c r="C11871" s="57">
        <v>14.0</v>
      </c>
      <c r="D11871" s="268">
        <v>0.270833333333333</v>
      </c>
      <c r="E11871" s="269">
        <v>3.0524483810631736E-5</v>
      </c>
      <c r="F11871" s="269">
        <v>4.086308352026975E-5</v>
      </c>
    </row>
    <row r="11872" ht="14.25" customHeight="1">
      <c r="A11872" s="267">
        <v>43713.0</v>
      </c>
      <c r="B11872" s="57">
        <v>248.0</v>
      </c>
      <c r="C11872" s="57">
        <v>15.0</v>
      </c>
      <c r="D11872" s="268">
        <v>0.291666666666667</v>
      </c>
      <c r="E11872" s="269">
        <v>5.360203034997457E-5</v>
      </c>
      <c r="F11872" s="269">
        <v>4.687236050854471E-5</v>
      </c>
    </row>
    <row r="11873" ht="14.25" customHeight="1">
      <c r="A11873" s="267">
        <v>43713.0</v>
      </c>
      <c r="B11873" s="57">
        <v>248.0</v>
      </c>
      <c r="C11873" s="57">
        <v>16.0</v>
      </c>
      <c r="D11873" s="268">
        <v>0.3125</v>
      </c>
      <c r="E11873" s="269">
        <v>7.26489352359853E-5</v>
      </c>
      <c r="F11873" s="269">
        <v>5.278148288034843E-5</v>
      </c>
    </row>
    <row r="11874" ht="14.25" customHeight="1">
      <c r="A11874" s="267">
        <v>43713.0</v>
      </c>
      <c r="B11874" s="57">
        <v>248.0</v>
      </c>
      <c r="C11874" s="57">
        <v>17.0</v>
      </c>
      <c r="D11874" s="268">
        <v>0.333333333333333</v>
      </c>
      <c r="E11874" s="269">
        <v>8.56456873290735E-5</v>
      </c>
      <c r="F11874" s="269">
        <v>5.478457520977341E-5</v>
      </c>
    </row>
    <row r="11875" ht="14.25" customHeight="1">
      <c r="A11875" s="267">
        <v>43713.0</v>
      </c>
      <c r="B11875" s="57">
        <v>248.0</v>
      </c>
      <c r="C11875" s="57">
        <v>18.0</v>
      </c>
      <c r="D11875" s="268">
        <v>0.354166666666667</v>
      </c>
      <c r="E11875" s="269">
        <v>1.0615564569935983E-4</v>
      </c>
      <c r="F11875" s="269">
        <v>5.548565752507217E-5</v>
      </c>
    </row>
    <row r="11876" ht="14.25" customHeight="1">
      <c r="A11876" s="267">
        <v>43713.0</v>
      </c>
      <c r="B11876" s="57">
        <v>248.0</v>
      </c>
      <c r="C11876" s="57">
        <v>19.0</v>
      </c>
      <c r="D11876" s="268">
        <v>0.375</v>
      </c>
      <c r="E11876" s="269">
        <v>1.446921765663458E-4</v>
      </c>
      <c r="F11876" s="269">
        <v>5.6487203689784654E-5</v>
      </c>
    </row>
    <row r="11877" ht="14.25" customHeight="1">
      <c r="A11877" s="267">
        <v>43713.0</v>
      </c>
      <c r="B11877" s="57">
        <v>248.0</v>
      </c>
      <c r="C11877" s="57">
        <v>20.0</v>
      </c>
      <c r="D11877" s="268">
        <v>0.395833333333333</v>
      </c>
      <c r="E11877" s="269">
        <v>1.8090087388555922E-4</v>
      </c>
      <c r="F11877" s="269">
        <v>5.428380212741717E-5</v>
      </c>
    </row>
    <row r="11878" ht="14.25" customHeight="1">
      <c r="A11878" s="267">
        <v>43713.0</v>
      </c>
      <c r="B11878" s="57">
        <v>248.0</v>
      </c>
      <c r="C11878" s="57">
        <v>21.0</v>
      </c>
      <c r="D11878" s="268">
        <v>0.416666666666667</v>
      </c>
      <c r="E11878" s="269">
        <v>1.9791866947799805E-4</v>
      </c>
      <c r="F11878" s="269">
        <v>5.448411136035966E-5</v>
      </c>
    </row>
    <row r="11879" ht="14.25" customHeight="1">
      <c r="A11879" s="267">
        <v>43713.0</v>
      </c>
      <c r="B11879" s="57">
        <v>248.0</v>
      </c>
      <c r="C11879" s="57">
        <v>22.0</v>
      </c>
      <c r="D11879" s="268">
        <v>0.4375</v>
      </c>
      <c r="E11879" s="269">
        <v>2.0071777281435596E-4</v>
      </c>
      <c r="F11879" s="269">
        <v>5.298179211329092E-5</v>
      </c>
    </row>
    <row r="11880" ht="14.25" customHeight="1">
      <c r="A11880" s="267">
        <v>43713.0</v>
      </c>
      <c r="B11880" s="57">
        <v>248.0</v>
      </c>
      <c r="C11880" s="57">
        <v>23.0</v>
      </c>
      <c r="D11880" s="268">
        <v>0.458333333333333</v>
      </c>
      <c r="E11880" s="269">
        <v>1.9631175294386918E-4</v>
      </c>
      <c r="F11880" s="269">
        <v>5.3282255962704675E-5</v>
      </c>
    </row>
    <row r="11881" ht="14.25" customHeight="1">
      <c r="A11881" s="267">
        <v>43713.0</v>
      </c>
      <c r="B11881" s="57">
        <v>248.0</v>
      </c>
      <c r="C11881" s="57">
        <v>24.0</v>
      </c>
      <c r="D11881" s="268">
        <v>0.479166666666667</v>
      </c>
      <c r="E11881" s="269">
        <v>1.7888737001589585E-4</v>
      </c>
      <c r="F11881" s="269">
        <v>5.45842659768309E-5</v>
      </c>
    </row>
    <row r="11882" ht="14.25" customHeight="1">
      <c r="A11882" s="267">
        <v>43713.0</v>
      </c>
      <c r="B11882" s="57">
        <v>248.0</v>
      </c>
      <c r="C11882" s="57">
        <v>25.0</v>
      </c>
      <c r="D11882" s="268">
        <v>0.5</v>
      </c>
      <c r="E11882" s="269">
        <v>1.8922393115412825E-4</v>
      </c>
      <c r="F11882" s="269">
        <v>5.598643060742841E-5</v>
      </c>
    </row>
    <row r="11883" ht="14.25" customHeight="1">
      <c r="A11883" s="267">
        <v>43713.0</v>
      </c>
      <c r="B11883" s="57">
        <v>248.0</v>
      </c>
      <c r="C11883" s="57">
        <v>26.0</v>
      </c>
      <c r="D11883" s="268">
        <v>0.520833333333333</v>
      </c>
      <c r="E11883" s="269">
        <v>1.9087068922979189E-4</v>
      </c>
      <c r="F11883" s="269">
        <v>5.568596675801466E-5</v>
      </c>
    </row>
    <row r="11884" ht="14.25" customHeight="1">
      <c r="A11884" s="267">
        <v>43713.0</v>
      </c>
      <c r="B11884" s="57">
        <v>248.0</v>
      </c>
      <c r="C11884" s="57">
        <v>27.0</v>
      </c>
      <c r="D11884" s="268">
        <v>0.541666666666667</v>
      </c>
      <c r="E11884" s="269">
        <v>1.7653993229523973E-4</v>
      </c>
      <c r="F11884" s="269">
        <v>5.488472982624466E-5</v>
      </c>
    </row>
    <row r="11885" ht="14.25" customHeight="1">
      <c r="A11885" s="267">
        <v>43713.0</v>
      </c>
      <c r="B11885" s="57">
        <v>248.0</v>
      </c>
      <c r="C11885" s="57">
        <v>28.0</v>
      </c>
      <c r="D11885" s="268">
        <v>0.5625</v>
      </c>
      <c r="E11885" s="269">
        <v>1.9010492946151854E-4</v>
      </c>
      <c r="F11885" s="269">
        <v>5.157962748269343E-5</v>
      </c>
    </row>
    <row r="11886" ht="14.25" customHeight="1">
      <c r="A11886" s="267">
        <v>43713.0</v>
      </c>
      <c r="B11886" s="57">
        <v>248.0</v>
      </c>
      <c r="C11886" s="57">
        <v>29.0</v>
      </c>
      <c r="D11886" s="268">
        <v>0.583333333333333</v>
      </c>
      <c r="E11886" s="269">
        <v>1.9316144326157828E-4</v>
      </c>
      <c r="F11886" s="269">
        <v>5.08785451673947E-5</v>
      </c>
    </row>
    <row r="11887" ht="14.25" customHeight="1">
      <c r="A11887" s="267">
        <v>43713.0</v>
      </c>
      <c r="B11887" s="57">
        <v>248.0</v>
      </c>
      <c r="C11887" s="57">
        <v>30.0</v>
      </c>
      <c r="D11887" s="268">
        <v>0.604166666666667</v>
      </c>
      <c r="E11887" s="269">
        <v>1.7051159637224012E-4</v>
      </c>
      <c r="F11887" s="269">
        <v>5.08785451673947E-5</v>
      </c>
    </row>
    <row r="11888" ht="14.25" customHeight="1">
      <c r="A11888" s="267">
        <v>43713.0</v>
      </c>
      <c r="B11888" s="57">
        <v>248.0</v>
      </c>
      <c r="C11888" s="57">
        <v>31.0</v>
      </c>
      <c r="D11888" s="268">
        <v>0.625</v>
      </c>
      <c r="E11888" s="269">
        <v>1.4463301505893413E-4</v>
      </c>
      <c r="F11888" s="269">
        <v>5.137931824975094E-5</v>
      </c>
    </row>
    <row r="11889" ht="14.25" customHeight="1">
      <c r="A11889" s="267">
        <v>43713.0</v>
      </c>
      <c r="B11889" s="57">
        <v>248.0</v>
      </c>
      <c r="C11889" s="57">
        <v>32.0</v>
      </c>
      <c r="D11889" s="268">
        <v>0.645833333333333</v>
      </c>
      <c r="E11889" s="269">
        <v>1.2179604126934086E-4</v>
      </c>
      <c r="F11889" s="269">
        <v>5.498488444271591E-5</v>
      </c>
    </row>
    <row r="11890" ht="14.25" customHeight="1">
      <c r="A11890" s="267">
        <v>43713.0</v>
      </c>
      <c r="B11890" s="57">
        <v>248.0</v>
      </c>
      <c r="C11890" s="57">
        <v>33.0</v>
      </c>
      <c r="D11890" s="268">
        <v>0.666666666666667</v>
      </c>
      <c r="E11890" s="269">
        <v>8.947512118138722E-5</v>
      </c>
      <c r="F11890" s="269">
        <v>5.869060525215214E-5</v>
      </c>
    </row>
    <row r="11891" ht="14.25" customHeight="1">
      <c r="A11891" s="267">
        <v>43713.0</v>
      </c>
      <c r="B11891" s="57">
        <v>248.0</v>
      </c>
      <c r="C11891" s="57">
        <v>34.0</v>
      </c>
      <c r="D11891" s="268">
        <v>0.6875</v>
      </c>
      <c r="E11891" s="269">
        <v>7.01310715664954E-5</v>
      </c>
      <c r="F11891" s="269">
        <v>6.359818145924337E-5</v>
      </c>
    </row>
    <row r="11892" ht="14.25" customHeight="1">
      <c r="A11892" s="267">
        <v>43713.0</v>
      </c>
      <c r="B11892" s="57">
        <v>248.0</v>
      </c>
      <c r="C11892" s="57">
        <v>35.0</v>
      </c>
      <c r="D11892" s="268">
        <v>0.708333333333333</v>
      </c>
      <c r="E11892" s="269">
        <v>4.7123791021752544E-5</v>
      </c>
      <c r="F11892" s="269">
        <v>7.030854076281706E-5</v>
      </c>
    </row>
    <row r="11893" ht="14.25" customHeight="1">
      <c r="A11893" s="267">
        <v>43713.0</v>
      </c>
      <c r="B11893" s="57">
        <v>248.0</v>
      </c>
      <c r="C11893" s="57">
        <v>36.0</v>
      </c>
      <c r="D11893" s="268">
        <v>0.729166666666667</v>
      </c>
      <c r="E11893" s="269">
        <v>2.723461814360064E-5</v>
      </c>
      <c r="F11893" s="269">
        <v>7.100962307811582E-5</v>
      </c>
    </row>
    <row r="11894" ht="14.25" customHeight="1">
      <c r="A11894" s="267">
        <v>43713.0</v>
      </c>
      <c r="B11894" s="57">
        <v>248.0</v>
      </c>
      <c r="C11894" s="57">
        <v>37.0</v>
      </c>
      <c r="D11894" s="268">
        <v>0.75</v>
      </c>
      <c r="E11894" s="269">
        <v>1.0127575367506543E-5</v>
      </c>
      <c r="F11894" s="269">
        <v>7.24117877087133E-5</v>
      </c>
    </row>
    <row r="11895" ht="14.25" customHeight="1">
      <c r="A11895" s="267">
        <v>43713.0</v>
      </c>
      <c r="B11895" s="57">
        <v>248.0</v>
      </c>
      <c r="C11895" s="57">
        <v>38.0</v>
      </c>
      <c r="D11895" s="268">
        <v>0.770833333333333</v>
      </c>
      <c r="E11895" s="269">
        <v>1.8643023465504701E-6</v>
      </c>
      <c r="F11895" s="269">
        <v>7.431472542166704E-5</v>
      </c>
    </row>
    <row r="11896" ht="14.25" customHeight="1">
      <c r="A11896" s="267">
        <v>43713.0</v>
      </c>
      <c r="B11896" s="57">
        <v>248.0</v>
      </c>
      <c r="C11896" s="57">
        <v>39.0</v>
      </c>
      <c r="D11896" s="268">
        <v>0.791666666666667</v>
      </c>
      <c r="E11896" s="269">
        <v>1.874228358581114E-8</v>
      </c>
      <c r="F11896" s="269">
        <v>7.551658081932205E-5</v>
      </c>
    </row>
    <row r="11897" ht="14.25" customHeight="1">
      <c r="A11897" s="267">
        <v>43713.0</v>
      </c>
      <c r="B11897" s="57">
        <v>248.0</v>
      </c>
      <c r="C11897" s="57">
        <v>40.0</v>
      </c>
      <c r="D11897" s="268">
        <v>0.8125</v>
      </c>
      <c r="E11897" s="269">
        <v>0.0</v>
      </c>
      <c r="F11897" s="269">
        <v>7.661828160050578E-5</v>
      </c>
    </row>
    <row r="11898" ht="14.25" customHeight="1">
      <c r="A11898" s="267">
        <v>43713.0</v>
      </c>
      <c r="B11898" s="57">
        <v>248.0</v>
      </c>
      <c r="C11898" s="57">
        <v>41.0</v>
      </c>
      <c r="D11898" s="268">
        <v>0.833333333333333</v>
      </c>
      <c r="E11898" s="269">
        <v>0.0</v>
      </c>
      <c r="F11898" s="269">
        <v>7.691874544991952E-5</v>
      </c>
    </row>
    <row r="11899" ht="14.25" customHeight="1">
      <c r="A11899" s="267">
        <v>43713.0</v>
      </c>
      <c r="B11899" s="57">
        <v>248.0</v>
      </c>
      <c r="C11899" s="57">
        <v>42.0</v>
      </c>
      <c r="D11899" s="268">
        <v>0.854166666666667</v>
      </c>
      <c r="E11899" s="269">
        <v>0.0</v>
      </c>
      <c r="F11899" s="269">
        <v>7.50158077369658E-5</v>
      </c>
    </row>
    <row r="11900" ht="14.25" customHeight="1">
      <c r="A11900" s="267">
        <v>43713.0</v>
      </c>
      <c r="B11900" s="57">
        <v>248.0</v>
      </c>
      <c r="C11900" s="57">
        <v>43.0</v>
      </c>
      <c r="D11900" s="268">
        <v>0.875</v>
      </c>
      <c r="E11900" s="269">
        <v>0.0</v>
      </c>
      <c r="F11900" s="269">
        <v>7.351348848989705E-5</v>
      </c>
    </row>
    <row r="11901" ht="14.25" customHeight="1">
      <c r="A11901" s="267">
        <v>43713.0</v>
      </c>
      <c r="B11901" s="57">
        <v>248.0</v>
      </c>
      <c r="C11901" s="57">
        <v>44.0</v>
      </c>
      <c r="D11901" s="268">
        <v>0.895833333333333</v>
      </c>
      <c r="E11901" s="269">
        <v>0.0</v>
      </c>
      <c r="F11901" s="269">
        <v>6.820529381692084E-5</v>
      </c>
    </row>
    <row r="11902" ht="14.25" customHeight="1">
      <c r="A11902" s="267">
        <v>43713.0</v>
      </c>
      <c r="B11902" s="57">
        <v>248.0</v>
      </c>
      <c r="C11902" s="57">
        <v>45.0</v>
      </c>
      <c r="D11902" s="268">
        <v>0.916666666666667</v>
      </c>
      <c r="E11902" s="269">
        <v>0.0</v>
      </c>
      <c r="F11902" s="269">
        <v>6.429926377454211E-5</v>
      </c>
    </row>
    <row r="11903" ht="14.25" customHeight="1">
      <c r="A11903" s="267">
        <v>43713.0</v>
      </c>
      <c r="B11903" s="57">
        <v>248.0</v>
      </c>
      <c r="C11903" s="57">
        <v>46.0</v>
      </c>
      <c r="D11903" s="268">
        <v>0.9375</v>
      </c>
      <c r="E11903" s="269">
        <v>0.0</v>
      </c>
      <c r="F11903" s="269">
        <v>5.808967755332465E-5</v>
      </c>
    </row>
    <row r="11904" ht="14.25" customHeight="1">
      <c r="A11904" s="267">
        <v>43713.0</v>
      </c>
      <c r="B11904" s="57">
        <v>248.0</v>
      </c>
      <c r="C11904" s="57">
        <v>47.0</v>
      </c>
      <c r="D11904" s="268">
        <v>0.958333333333333</v>
      </c>
      <c r="E11904" s="269">
        <v>0.0</v>
      </c>
      <c r="F11904" s="269">
        <v>4.9476380536797194E-5</v>
      </c>
    </row>
    <row r="11905" ht="14.25" customHeight="1">
      <c r="A11905" s="267">
        <v>43713.0</v>
      </c>
      <c r="B11905" s="57">
        <v>248.0</v>
      </c>
      <c r="C11905" s="57">
        <v>48.0</v>
      </c>
      <c r="D11905" s="268">
        <v>0.979166666666667</v>
      </c>
      <c r="E11905" s="269">
        <v>0.0</v>
      </c>
      <c r="F11905" s="269">
        <v>4.1263701986154747E-5</v>
      </c>
    </row>
    <row r="11906" ht="14.25" customHeight="1">
      <c r="A11906" s="267">
        <v>43714.0</v>
      </c>
      <c r="B11906" s="57">
        <v>249.0</v>
      </c>
      <c r="C11906" s="57">
        <v>1.0</v>
      </c>
      <c r="D11906" s="268">
        <v>0.0</v>
      </c>
      <c r="E11906" s="269">
        <v>0.0</v>
      </c>
      <c r="F11906" s="269">
        <v>3.5554888847293536E-5</v>
      </c>
    </row>
    <row r="11907" ht="14.25" customHeight="1">
      <c r="A11907" s="267">
        <v>43714.0</v>
      </c>
      <c r="B11907" s="57">
        <v>249.0</v>
      </c>
      <c r="C11907" s="57">
        <v>2.0</v>
      </c>
      <c r="D11907" s="268">
        <v>0.020833333333333332</v>
      </c>
      <c r="E11907" s="269">
        <v>0.0</v>
      </c>
      <c r="F11907" s="269">
        <v>3.214963188727106E-5</v>
      </c>
    </row>
    <row r="11908" ht="14.25" customHeight="1">
      <c r="A11908" s="267">
        <v>43714.0</v>
      </c>
      <c r="B11908" s="57">
        <v>249.0</v>
      </c>
      <c r="C11908" s="57">
        <v>3.0</v>
      </c>
      <c r="D11908" s="268">
        <v>0.0416666666666667</v>
      </c>
      <c r="E11908" s="269">
        <v>0.0</v>
      </c>
      <c r="F11908" s="269">
        <v>2.9645766475489823E-5</v>
      </c>
    </row>
    <row r="11909" ht="14.25" customHeight="1">
      <c r="A11909" s="267">
        <v>43714.0</v>
      </c>
      <c r="B11909" s="57">
        <v>249.0</v>
      </c>
      <c r="C11909" s="57">
        <v>4.0</v>
      </c>
      <c r="D11909" s="268">
        <v>0.0625</v>
      </c>
      <c r="E11909" s="269">
        <v>0.0</v>
      </c>
      <c r="F11909" s="269">
        <v>2.8043292611949826E-5</v>
      </c>
    </row>
    <row r="11910" ht="14.25" customHeight="1">
      <c r="A11910" s="267">
        <v>43714.0</v>
      </c>
      <c r="B11910" s="57">
        <v>249.0</v>
      </c>
      <c r="C11910" s="57">
        <v>5.0</v>
      </c>
      <c r="D11910" s="268">
        <v>0.0833333333333333</v>
      </c>
      <c r="E11910" s="269">
        <v>0.0</v>
      </c>
      <c r="F11910" s="269">
        <v>2.674128259782358E-5</v>
      </c>
    </row>
    <row r="11911" ht="14.25" customHeight="1">
      <c r="A11911" s="267">
        <v>43714.0</v>
      </c>
      <c r="B11911" s="57">
        <v>249.0</v>
      </c>
      <c r="C11911" s="57">
        <v>6.0</v>
      </c>
      <c r="D11911" s="268">
        <v>0.104166666666667</v>
      </c>
      <c r="E11911" s="269">
        <v>0.0</v>
      </c>
      <c r="F11911" s="269">
        <v>2.6641127981352337E-5</v>
      </c>
    </row>
    <row r="11912" ht="14.25" customHeight="1">
      <c r="A11912" s="267">
        <v>43714.0</v>
      </c>
      <c r="B11912" s="57">
        <v>249.0</v>
      </c>
      <c r="C11912" s="57">
        <v>7.0</v>
      </c>
      <c r="D11912" s="268">
        <v>0.125</v>
      </c>
      <c r="E11912" s="269">
        <v>0.0</v>
      </c>
      <c r="F11912" s="269">
        <v>2.6240509515467337E-5</v>
      </c>
    </row>
    <row r="11913" ht="14.25" customHeight="1">
      <c r="A11913" s="267">
        <v>43714.0</v>
      </c>
      <c r="B11913" s="57">
        <v>249.0</v>
      </c>
      <c r="C11913" s="57">
        <v>8.0</v>
      </c>
      <c r="D11913" s="268">
        <v>0.145833333333333</v>
      </c>
      <c r="E11913" s="269">
        <v>0.0</v>
      </c>
      <c r="F11913" s="269">
        <v>2.5539427200168592E-5</v>
      </c>
    </row>
    <row r="11914" ht="14.25" customHeight="1">
      <c r="A11914" s="267">
        <v>43714.0</v>
      </c>
      <c r="B11914" s="57">
        <v>249.0</v>
      </c>
      <c r="C11914" s="57">
        <v>9.0</v>
      </c>
      <c r="D11914" s="268">
        <v>0.166666666666667</v>
      </c>
      <c r="E11914" s="269">
        <v>0.0</v>
      </c>
      <c r="F11914" s="269">
        <v>2.5739736433111092E-5</v>
      </c>
    </row>
    <row r="11915" ht="14.25" customHeight="1">
      <c r="A11915" s="267">
        <v>43714.0</v>
      </c>
      <c r="B11915" s="57">
        <v>249.0</v>
      </c>
      <c r="C11915" s="57">
        <v>10.0</v>
      </c>
      <c r="D11915" s="268">
        <v>0.1875</v>
      </c>
      <c r="E11915" s="269">
        <v>0.0</v>
      </c>
      <c r="F11915" s="269">
        <v>2.644081874840984E-5</v>
      </c>
    </row>
    <row r="11916" ht="14.25" customHeight="1">
      <c r="A11916" s="267">
        <v>43714.0</v>
      </c>
      <c r="B11916" s="57">
        <v>249.0</v>
      </c>
      <c r="C11916" s="57">
        <v>11.0</v>
      </c>
      <c r="D11916" s="268">
        <v>0.208333333333333</v>
      </c>
      <c r="E11916" s="269">
        <v>1.6912155097513872E-7</v>
      </c>
      <c r="F11916" s="269">
        <v>2.7141901063708585E-5</v>
      </c>
    </row>
    <row r="11917" ht="14.25" customHeight="1">
      <c r="A11917" s="267">
        <v>43714.0</v>
      </c>
      <c r="B11917" s="57">
        <v>249.0</v>
      </c>
      <c r="C11917" s="57">
        <v>12.0</v>
      </c>
      <c r="D11917" s="268">
        <v>0.229166666666667</v>
      </c>
      <c r="E11917" s="269">
        <v>9.374472256515108E-7</v>
      </c>
      <c r="F11917" s="269">
        <v>2.894468416019107E-5</v>
      </c>
    </row>
    <row r="11918" ht="14.25" customHeight="1">
      <c r="A11918" s="267">
        <v>43714.0</v>
      </c>
      <c r="B11918" s="57">
        <v>249.0</v>
      </c>
      <c r="C11918" s="57">
        <v>13.0</v>
      </c>
      <c r="D11918" s="268">
        <v>0.25</v>
      </c>
      <c r="E11918" s="269">
        <v>5.296334018973627E-6</v>
      </c>
      <c r="F11918" s="269">
        <v>3.34516419013973E-5</v>
      </c>
    </row>
    <row r="11919" ht="14.25" customHeight="1">
      <c r="A11919" s="267">
        <v>43714.0</v>
      </c>
      <c r="B11919" s="57">
        <v>249.0</v>
      </c>
      <c r="C11919" s="57">
        <v>14.0</v>
      </c>
      <c r="D11919" s="268">
        <v>0.270833333333333</v>
      </c>
      <c r="E11919" s="269">
        <v>1.5953738702322393E-5</v>
      </c>
      <c r="F11919" s="269">
        <v>3.8759836574373515E-5</v>
      </c>
    </row>
    <row r="11920" ht="14.25" customHeight="1">
      <c r="A11920" s="267">
        <v>43714.0</v>
      </c>
      <c r="B11920" s="57">
        <v>249.0</v>
      </c>
      <c r="C11920" s="57">
        <v>15.0</v>
      </c>
      <c r="D11920" s="268">
        <v>0.291666666666667</v>
      </c>
      <c r="E11920" s="269">
        <v>3.5923803952801814E-5</v>
      </c>
      <c r="F11920" s="269">
        <v>4.667205127560222E-5</v>
      </c>
    </row>
    <row r="11921" ht="14.25" customHeight="1">
      <c r="A11921" s="267">
        <v>43714.0</v>
      </c>
      <c r="B11921" s="57">
        <v>249.0</v>
      </c>
      <c r="C11921" s="57">
        <v>16.0</v>
      </c>
      <c r="D11921" s="268">
        <v>0.3125</v>
      </c>
      <c r="E11921" s="269">
        <v>5.201493438066717E-5</v>
      </c>
      <c r="F11921" s="269">
        <v>5.208040056504968E-5</v>
      </c>
    </row>
    <row r="11922" ht="14.25" customHeight="1">
      <c r="A11922" s="267">
        <v>43714.0</v>
      </c>
      <c r="B11922" s="57">
        <v>249.0</v>
      </c>
      <c r="C11922" s="57">
        <v>17.0</v>
      </c>
      <c r="D11922" s="268">
        <v>0.333333333333333</v>
      </c>
      <c r="E11922" s="269">
        <v>6.262045900733323E-5</v>
      </c>
      <c r="F11922" s="269">
        <v>5.418364751094592E-5</v>
      </c>
    </row>
    <row r="11923" ht="14.25" customHeight="1">
      <c r="A11923" s="267">
        <v>43714.0</v>
      </c>
      <c r="B11923" s="57">
        <v>249.0</v>
      </c>
      <c r="C11923" s="57">
        <v>18.0</v>
      </c>
      <c r="D11923" s="268">
        <v>0.354166666666667</v>
      </c>
      <c r="E11923" s="269">
        <v>9.109690023103095E-5</v>
      </c>
      <c r="F11923" s="269">
        <v>5.518519367565842E-5</v>
      </c>
    </row>
    <row r="11924" ht="14.25" customHeight="1">
      <c r="A11924" s="267">
        <v>43714.0</v>
      </c>
      <c r="B11924" s="57">
        <v>249.0</v>
      </c>
      <c r="C11924" s="57">
        <v>19.0</v>
      </c>
      <c r="D11924" s="268">
        <v>0.375</v>
      </c>
      <c r="E11924" s="269">
        <v>1.0365979928763673E-4</v>
      </c>
      <c r="F11924" s="269">
        <v>5.3282255962704675E-5</v>
      </c>
    </row>
    <row r="11925" ht="14.25" customHeight="1">
      <c r="A11925" s="267">
        <v>43714.0</v>
      </c>
      <c r="B11925" s="57">
        <v>249.0</v>
      </c>
      <c r="C11925" s="57">
        <v>20.0</v>
      </c>
      <c r="D11925" s="268">
        <v>0.395833333333333</v>
      </c>
      <c r="E11925" s="269">
        <v>1.3802510115649944E-4</v>
      </c>
      <c r="F11925" s="269">
        <v>5.047792670150969E-5</v>
      </c>
    </row>
    <row r="11926" ht="14.25" customHeight="1">
      <c r="A11926" s="267">
        <v>43714.0</v>
      </c>
      <c r="B11926" s="57">
        <v>249.0</v>
      </c>
      <c r="C11926" s="57">
        <v>21.0</v>
      </c>
      <c r="D11926" s="268">
        <v>0.416666666666667</v>
      </c>
      <c r="E11926" s="269">
        <v>1.6137572880436555E-4</v>
      </c>
      <c r="F11926" s="269">
        <v>5.117900901680845E-5</v>
      </c>
    </row>
    <row r="11927" ht="14.25" customHeight="1">
      <c r="A11927" s="267">
        <v>43714.0</v>
      </c>
      <c r="B11927" s="57">
        <v>249.0</v>
      </c>
      <c r="C11927" s="57">
        <v>22.0</v>
      </c>
      <c r="D11927" s="268">
        <v>0.4375</v>
      </c>
      <c r="E11927" s="269">
        <v>1.7071764126859682E-4</v>
      </c>
      <c r="F11927" s="269">
        <v>4.887545283796971E-5</v>
      </c>
    </row>
    <row r="11928" ht="14.25" customHeight="1">
      <c r="A11928" s="267">
        <v>43714.0</v>
      </c>
      <c r="B11928" s="57">
        <v>249.0</v>
      </c>
      <c r="C11928" s="57">
        <v>23.0</v>
      </c>
      <c r="D11928" s="268">
        <v>0.458333333333333</v>
      </c>
      <c r="E11928" s="269">
        <v>1.6070132534293273E-4</v>
      </c>
      <c r="F11928" s="269">
        <v>4.797406128972845E-5</v>
      </c>
    </row>
    <row r="11929" ht="14.25" customHeight="1">
      <c r="A11929" s="267">
        <v>43714.0</v>
      </c>
      <c r="B11929" s="57">
        <v>249.0</v>
      </c>
      <c r="C11929" s="57">
        <v>24.0</v>
      </c>
      <c r="D11929" s="268">
        <v>0.479166666666667</v>
      </c>
      <c r="E11929" s="269">
        <v>1.562657352051534E-4</v>
      </c>
      <c r="F11929" s="269">
        <v>4.9476380536797194E-5</v>
      </c>
    </row>
    <row r="11930" ht="14.25" customHeight="1">
      <c r="A11930" s="267">
        <v>43714.0</v>
      </c>
      <c r="B11930" s="57">
        <v>249.0</v>
      </c>
      <c r="C11930" s="57">
        <v>25.0</v>
      </c>
      <c r="D11930" s="268">
        <v>0.5</v>
      </c>
      <c r="E11930" s="269">
        <v>1.7624327029793448E-4</v>
      </c>
      <c r="F11930" s="269">
        <v>5.037777208503844E-5</v>
      </c>
    </row>
    <row r="11931" ht="14.25" customHeight="1">
      <c r="A11931" s="267">
        <v>43714.0</v>
      </c>
      <c r="B11931" s="57">
        <v>249.0</v>
      </c>
      <c r="C11931" s="57">
        <v>26.0</v>
      </c>
      <c r="D11931" s="268">
        <v>0.520833333333333</v>
      </c>
      <c r="E11931" s="269">
        <v>1.6978069047618186E-4</v>
      </c>
      <c r="F11931" s="269">
        <v>5.0578081317980936E-5</v>
      </c>
    </row>
    <row r="11932" ht="14.25" customHeight="1">
      <c r="A11932" s="267">
        <v>43714.0</v>
      </c>
      <c r="B11932" s="57">
        <v>249.0</v>
      </c>
      <c r="C11932" s="57">
        <v>27.0</v>
      </c>
      <c r="D11932" s="268">
        <v>0.541666666666667</v>
      </c>
      <c r="E11932" s="269">
        <v>1.6312293566338464E-4</v>
      </c>
      <c r="F11932" s="269">
        <v>4.92760713038547E-5</v>
      </c>
    </row>
    <row r="11933" ht="14.25" customHeight="1">
      <c r="A11933" s="267">
        <v>43714.0</v>
      </c>
      <c r="B11933" s="57">
        <v>249.0</v>
      </c>
      <c r="C11933" s="57">
        <v>28.0</v>
      </c>
      <c r="D11933" s="268">
        <v>0.5625</v>
      </c>
      <c r="E11933" s="269">
        <v>1.7577285069409832E-4</v>
      </c>
      <c r="F11933" s="269">
        <v>4.727297897442971E-5</v>
      </c>
    </row>
    <row r="11934" ht="14.25" customHeight="1">
      <c r="A11934" s="267">
        <v>43714.0</v>
      </c>
      <c r="B11934" s="57">
        <v>249.0</v>
      </c>
      <c r="C11934" s="57">
        <v>29.0</v>
      </c>
      <c r="D11934" s="268">
        <v>0.583333333333333</v>
      </c>
      <c r="E11934" s="269">
        <v>1.686577292838512E-4</v>
      </c>
      <c r="F11934" s="269">
        <v>4.687236050854471E-5</v>
      </c>
    </row>
    <row r="11935" ht="14.25" customHeight="1">
      <c r="A11935" s="267">
        <v>43714.0</v>
      </c>
      <c r="B11935" s="57">
        <v>249.0</v>
      </c>
      <c r="C11935" s="57">
        <v>30.0</v>
      </c>
      <c r="D11935" s="268">
        <v>0.604166666666667</v>
      </c>
      <c r="E11935" s="269">
        <v>1.3887505200294834E-4</v>
      </c>
      <c r="F11935" s="269">
        <v>4.6972515125015957E-5</v>
      </c>
    </row>
    <row r="11936" ht="14.25" customHeight="1">
      <c r="A11936" s="267">
        <v>43714.0</v>
      </c>
      <c r="B11936" s="57">
        <v>249.0</v>
      </c>
      <c r="C11936" s="57">
        <v>31.0</v>
      </c>
      <c r="D11936" s="268">
        <v>0.625</v>
      </c>
      <c r="E11936" s="269">
        <v>1.1773070494091348E-4</v>
      </c>
      <c r="F11936" s="269">
        <v>4.837467975561345E-5</v>
      </c>
    </row>
    <row r="11937" ht="14.25" customHeight="1">
      <c r="A11937" s="267">
        <v>43714.0</v>
      </c>
      <c r="B11937" s="57">
        <v>249.0</v>
      </c>
      <c r="C11937" s="57">
        <v>32.0</v>
      </c>
      <c r="D11937" s="268">
        <v>0.645833333333333</v>
      </c>
      <c r="E11937" s="269">
        <v>1.0274165673060166E-4</v>
      </c>
      <c r="F11937" s="269">
        <v>5.097869978386593E-5</v>
      </c>
    </row>
    <row r="11938" ht="14.25" customHeight="1">
      <c r="A11938" s="267">
        <v>43714.0</v>
      </c>
      <c r="B11938" s="57">
        <v>249.0</v>
      </c>
      <c r="C11938" s="57">
        <v>33.0</v>
      </c>
      <c r="D11938" s="268">
        <v>0.666666666666667</v>
      </c>
      <c r="E11938" s="269">
        <v>8.278460559141843E-5</v>
      </c>
      <c r="F11938" s="269">
        <v>5.558581214154341E-5</v>
      </c>
    </row>
    <row r="11939" ht="14.25" customHeight="1">
      <c r="A11939" s="267">
        <v>43714.0</v>
      </c>
      <c r="B11939" s="57">
        <v>249.0</v>
      </c>
      <c r="C11939" s="57">
        <v>34.0</v>
      </c>
      <c r="D11939" s="268">
        <v>0.6875</v>
      </c>
      <c r="E11939" s="269">
        <v>6.422026382916113E-5</v>
      </c>
      <c r="F11939" s="269">
        <v>6.099416143099088E-5</v>
      </c>
    </row>
    <row r="11940" ht="14.25" customHeight="1">
      <c r="A11940" s="267">
        <v>43714.0</v>
      </c>
      <c r="B11940" s="57">
        <v>249.0</v>
      </c>
      <c r="C11940" s="57">
        <v>35.0</v>
      </c>
      <c r="D11940" s="268">
        <v>0.708333333333333</v>
      </c>
      <c r="E11940" s="269">
        <v>4.065500145937505E-5</v>
      </c>
      <c r="F11940" s="269">
        <v>6.750421150162208E-5</v>
      </c>
    </row>
    <row r="11941" ht="14.25" customHeight="1">
      <c r="A11941" s="267">
        <v>43714.0</v>
      </c>
      <c r="B11941" s="57">
        <v>249.0</v>
      </c>
      <c r="C11941" s="57">
        <v>36.0</v>
      </c>
      <c r="D11941" s="268">
        <v>0.729166666666667</v>
      </c>
      <c r="E11941" s="269">
        <v>2.4470159181221313E-5</v>
      </c>
      <c r="F11941" s="269">
        <v>7.131008692752957E-5</v>
      </c>
    </row>
    <row r="11942" ht="14.25" customHeight="1">
      <c r="A11942" s="267">
        <v>43714.0</v>
      </c>
      <c r="B11942" s="57">
        <v>249.0</v>
      </c>
      <c r="C11942" s="57">
        <v>37.0</v>
      </c>
      <c r="D11942" s="268">
        <v>0.75</v>
      </c>
      <c r="E11942" s="269">
        <v>9.38146928745745E-6</v>
      </c>
      <c r="F11942" s="269">
        <v>7.281240617459832E-5</v>
      </c>
    </row>
    <row r="11943" ht="14.25" customHeight="1">
      <c r="A11943" s="267">
        <v>43714.0</v>
      </c>
      <c r="B11943" s="57">
        <v>249.0</v>
      </c>
      <c r="C11943" s="57">
        <v>38.0</v>
      </c>
      <c r="D11943" s="268">
        <v>0.770833333333333</v>
      </c>
      <c r="E11943" s="269">
        <v>2.0255174899039287E-6</v>
      </c>
      <c r="F11943" s="269">
        <v>7.341333387342581E-5</v>
      </c>
    </row>
    <row r="11944" ht="14.25" customHeight="1">
      <c r="A11944" s="267">
        <v>43714.0</v>
      </c>
      <c r="B11944" s="57">
        <v>249.0</v>
      </c>
      <c r="C11944" s="57">
        <v>39.0</v>
      </c>
      <c r="D11944" s="268">
        <v>0.791666666666667</v>
      </c>
      <c r="E11944" s="269">
        <v>4.722562245635307E-8</v>
      </c>
      <c r="F11944" s="269">
        <v>7.451503465460955E-5</v>
      </c>
    </row>
    <row r="11945" ht="14.25" customHeight="1">
      <c r="A11945" s="267">
        <v>43714.0</v>
      </c>
      <c r="B11945" s="57">
        <v>249.0</v>
      </c>
      <c r="C11945" s="57">
        <v>40.0</v>
      </c>
      <c r="D11945" s="268">
        <v>0.8125</v>
      </c>
      <c r="E11945" s="269">
        <v>0.0</v>
      </c>
      <c r="F11945" s="269">
        <v>7.661828160050578E-5</v>
      </c>
    </row>
    <row r="11946" ht="14.25" customHeight="1">
      <c r="A11946" s="267">
        <v>43714.0</v>
      </c>
      <c r="B11946" s="57">
        <v>249.0</v>
      </c>
      <c r="C11946" s="57">
        <v>41.0</v>
      </c>
      <c r="D11946" s="268">
        <v>0.833333333333333</v>
      </c>
      <c r="E11946" s="269">
        <v>0.0</v>
      </c>
      <c r="F11946" s="269">
        <v>7.832091008051702E-5</v>
      </c>
    </row>
    <row r="11947" ht="14.25" customHeight="1">
      <c r="A11947" s="267">
        <v>43714.0</v>
      </c>
      <c r="B11947" s="57">
        <v>249.0</v>
      </c>
      <c r="C11947" s="57">
        <v>42.0</v>
      </c>
      <c r="D11947" s="268">
        <v>0.854166666666667</v>
      </c>
      <c r="E11947" s="269">
        <v>0.0</v>
      </c>
      <c r="F11947" s="269">
        <v>7.481549850402329E-5</v>
      </c>
    </row>
    <row r="11948" ht="14.25" customHeight="1">
      <c r="A11948" s="267">
        <v>43714.0</v>
      </c>
      <c r="B11948" s="57">
        <v>249.0</v>
      </c>
      <c r="C11948" s="57">
        <v>43.0</v>
      </c>
      <c r="D11948" s="268">
        <v>0.875</v>
      </c>
      <c r="E11948" s="269">
        <v>0.0</v>
      </c>
      <c r="F11948" s="269">
        <v>7.24117877087133E-5</v>
      </c>
    </row>
    <row r="11949" ht="14.25" customHeight="1">
      <c r="A11949" s="267">
        <v>43714.0</v>
      </c>
      <c r="B11949" s="57">
        <v>249.0</v>
      </c>
      <c r="C11949" s="57">
        <v>44.0</v>
      </c>
      <c r="D11949" s="268">
        <v>0.895833333333333</v>
      </c>
      <c r="E11949" s="269">
        <v>0.0</v>
      </c>
      <c r="F11949" s="269">
        <v>6.760436611809333E-5</v>
      </c>
    </row>
    <row r="11950" ht="14.25" customHeight="1">
      <c r="A11950" s="267">
        <v>43714.0</v>
      </c>
      <c r="B11950" s="57">
        <v>249.0</v>
      </c>
      <c r="C11950" s="57">
        <v>45.0</v>
      </c>
      <c r="D11950" s="268">
        <v>0.916666666666667</v>
      </c>
      <c r="E11950" s="269">
        <v>0.0</v>
      </c>
      <c r="F11950" s="269">
        <v>6.389864530865711E-5</v>
      </c>
    </row>
    <row r="11951" ht="14.25" customHeight="1">
      <c r="A11951" s="267">
        <v>43714.0</v>
      </c>
      <c r="B11951" s="57">
        <v>249.0</v>
      </c>
      <c r="C11951" s="57">
        <v>46.0</v>
      </c>
      <c r="D11951" s="268">
        <v>0.9375</v>
      </c>
      <c r="E11951" s="269">
        <v>0.0</v>
      </c>
      <c r="F11951" s="269">
        <v>5.758890447096841E-5</v>
      </c>
    </row>
    <row r="11952" ht="14.25" customHeight="1">
      <c r="A11952" s="267">
        <v>43714.0</v>
      </c>
      <c r="B11952" s="57">
        <v>249.0</v>
      </c>
      <c r="C11952" s="57">
        <v>47.0</v>
      </c>
      <c r="D11952" s="268">
        <v>0.958333333333333</v>
      </c>
      <c r="E11952" s="269">
        <v>0.0</v>
      </c>
      <c r="F11952" s="269">
        <v>4.937622592032595E-5</v>
      </c>
    </row>
    <row r="11953" ht="14.25" customHeight="1">
      <c r="A11953" s="267">
        <v>43714.0</v>
      </c>
      <c r="B11953" s="57">
        <v>249.0</v>
      </c>
      <c r="C11953" s="57">
        <v>48.0</v>
      </c>
      <c r="D11953" s="268">
        <v>0.979166666666667</v>
      </c>
      <c r="E11953" s="269">
        <v>0.0</v>
      </c>
      <c r="F11953" s="269">
        <v>4.166432045203974E-5</v>
      </c>
    </row>
    <row r="11954" ht="14.25" customHeight="1">
      <c r="A11954" s="267">
        <v>43715.0</v>
      </c>
      <c r="B11954" s="57">
        <v>250.0</v>
      </c>
      <c r="C11954" s="57">
        <v>1.0</v>
      </c>
      <c r="D11954" s="268">
        <v>0.0</v>
      </c>
      <c r="E11954" s="269">
        <v>0.0</v>
      </c>
      <c r="F11954" s="269">
        <v>3.5955507313178524E-5</v>
      </c>
    </row>
    <row r="11955" ht="14.25" customHeight="1">
      <c r="A11955" s="267">
        <v>43715.0</v>
      </c>
      <c r="B11955" s="57">
        <v>250.0</v>
      </c>
      <c r="C11955" s="57">
        <v>2.0</v>
      </c>
      <c r="D11955" s="268">
        <v>0.020833333333333332</v>
      </c>
      <c r="E11955" s="269">
        <v>0.0</v>
      </c>
      <c r="F11955" s="269">
        <v>3.18491680378573E-5</v>
      </c>
    </row>
    <row r="11956" ht="14.25" customHeight="1">
      <c r="A11956" s="267">
        <v>43715.0</v>
      </c>
      <c r="B11956" s="57">
        <v>250.0</v>
      </c>
      <c r="C11956" s="57">
        <v>3.0</v>
      </c>
      <c r="D11956" s="268">
        <v>0.0416666666666667</v>
      </c>
      <c r="E11956" s="269">
        <v>0.0</v>
      </c>
      <c r="F11956" s="269">
        <v>2.934530262607607E-5</v>
      </c>
    </row>
    <row r="11957" ht="14.25" customHeight="1">
      <c r="A11957" s="267">
        <v>43715.0</v>
      </c>
      <c r="B11957" s="57">
        <v>250.0</v>
      </c>
      <c r="C11957" s="57">
        <v>4.0</v>
      </c>
      <c r="D11957" s="268">
        <v>0.0625</v>
      </c>
      <c r="E11957" s="269">
        <v>0.0</v>
      </c>
      <c r="F11957" s="269">
        <v>2.7742828762536086E-5</v>
      </c>
    </row>
    <row r="11958" ht="14.25" customHeight="1">
      <c r="A11958" s="267">
        <v>43715.0</v>
      </c>
      <c r="B11958" s="57">
        <v>250.0</v>
      </c>
      <c r="C11958" s="57">
        <v>5.0</v>
      </c>
      <c r="D11958" s="268">
        <v>0.0833333333333333</v>
      </c>
      <c r="E11958" s="269">
        <v>0.0</v>
      </c>
      <c r="F11958" s="269">
        <v>2.6641127981352337E-5</v>
      </c>
    </row>
    <row r="11959" ht="14.25" customHeight="1">
      <c r="A11959" s="267">
        <v>43715.0</v>
      </c>
      <c r="B11959" s="57">
        <v>250.0</v>
      </c>
      <c r="C11959" s="57">
        <v>6.0</v>
      </c>
      <c r="D11959" s="268">
        <v>0.104166666666667</v>
      </c>
      <c r="E11959" s="269">
        <v>0.0</v>
      </c>
      <c r="F11959" s="269">
        <v>2.654097336488109E-5</v>
      </c>
    </row>
    <row r="11960" ht="14.25" customHeight="1">
      <c r="A11960" s="267">
        <v>43715.0</v>
      </c>
      <c r="B11960" s="57">
        <v>250.0</v>
      </c>
      <c r="C11960" s="57">
        <v>7.0</v>
      </c>
      <c r="D11960" s="268">
        <v>0.125</v>
      </c>
      <c r="E11960" s="269">
        <v>0.0</v>
      </c>
      <c r="F11960" s="269">
        <v>2.604020028252484E-5</v>
      </c>
    </row>
    <row r="11961" ht="14.25" customHeight="1">
      <c r="A11961" s="267">
        <v>43715.0</v>
      </c>
      <c r="B11961" s="57">
        <v>250.0</v>
      </c>
      <c r="C11961" s="57">
        <v>8.0</v>
      </c>
      <c r="D11961" s="268">
        <v>0.145833333333333</v>
      </c>
      <c r="E11961" s="269">
        <v>0.0</v>
      </c>
      <c r="F11961" s="269">
        <v>2.483834488486985E-5</v>
      </c>
    </row>
    <row r="11962" ht="14.25" customHeight="1">
      <c r="A11962" s="267">
        <v>43715.0</v>
      </c>
      <c r="B11962" s="57">
        <v>250.0</v>
      </c>
      <c r="C11962" s="57">
        <v>9.0</v>
      </c>
      <c r="D11962" s="268">
        <v>0.166666666666667</v>
      </c>
      <c r="E11962" s="269">
        <v>0.0</v>
      </c>
      <c r="F11962" s="269">
        <v>2.5739736433111092E-5</v>
      </c>
    </row>
    <row r="11963" ht="14.25" customHeight="1">
      <c r="A11963" s="267">
        <v>43715.0</v>
      </c>
      <c r="B11963" s="57">
        <v>250.0</v>
      </c>
      <c r="C11963" s="57">
        <v>10.0</v>
      </c>
      <c r="D11963" s="268">
        <v>0.1875</v>
      </c>
      <c r="E11963" s="269">
        <v>0.0</v>
      </c>
      <c r="F11963" s="269">
        <v>2.6240509515467337E-5</v>
      </c>
    </row>
    <row r="11964" ht="14.25" customHeight="1">
      <c r="A11964" s="267">
        <v>43715.0</v>
      </c>
      <c r="B11964" s="57">
        <v>250.0</v>
      </c>
      <c r="C11964" s="57">
        <v>11.0</v>
      </c>
      <c r="D11964" s="268">
        <v>0.208333333333333</v>
      </c>
      <c r="E11964" s="269">
        <v>0.0</v>
      </c>
      <c r="F11964" s="269">
        <v>2.6641127981352337E-5</v>
      </c>
    </row>
    <row r="11965" ht="14.25" customHeight="1">
      <c r="A11965" s="267">
        <v>43715.0</v>
      </c>
      <c r="B11965" s="57">
        <v>250.0</v>
      </c>
      <c r="C11965" s="57">
        <v>12.0</v>
      </c>
      <c r="D11965" s="268">
        <v>0.229166666666667</v>
      </c>
      <c r="E11965" s="269">
        <v>1.860337060726526E-6</v>
      </c>
      <c r="F11965" s="269">
        <v>2.9044838776662325E-5</v>
      </c>
    </row>
    <row r="11966" ht="14.25" customHeight="1">
      <c r="A11966" s="267">
        <v>43715.0</v>
      </c>
      <c r="B11966" s="57">
        <v>250.0</v>
      </c>
      <c r="C11966" s="57">
        <v>13.0</v>
      </c>
      <c r="D11966" s="268">
        <v>0.25</v>
      </c>
      <c r="E11966" s="269">
        <v>7.479495632657348E-6</v>
      </c>
      <c r="F11966" s="269">
        <v>3.3852260367282293E-5</v>
      </c>
    </row>
    <row r="11967" ht="14.25" customHeight="1">
      <c r="A11967" s="267">
        <v>43715.0</v>
      </c>
      <c r="B11967" s="57">
        <v>250.0</v>
      </c>
      <c r="C11967" s="57">
        <v>14.0</v>
      </c>
      <c r="D11967" s="268">
        <v>0.270833333333333</v>
      </c>
      <c r="E11967" s="269">
        <v>2.2240406170251828E-5</v>
      </c>
      <c r="F11967" s="269">
        <v>3.906030042378726E-5</v>
      </c>
    </row>
    <row r="11968" ht="14.25" customHeight="1">
      <c r="A11968" s="267">
        <v>43715.0</v>
      </c>
      <c r="B11968" s="57">
        <v>250.0</v>
      </c>
      <c r="C11968" s="57">
        <v>15.0</v>
      </c>
      <c r="D11968" s="268">
        <v>0.291666666666667</v>
      </c>
      <c r="E11968" s="269">
        <v>4.481896135645725E-5</v>
      </c>
      <c r="F11968" s="269">
        <v>4.667205127560222E-5</v>
      </c>
    </row>
    <row r="11969" ht="14.25" customHeight="1">
      <c r="A11969" s="267">
        <v>43715.0</v>
      </c>
      <c r="B11969" s="57">
        <v>250.0</v>
      </c>
      <c r="C11969" s="57">
        <v>16.0</v>
      </c>
      <c r="D11969" s="268">
        <v>0.3125</v>
      </c>
      <c r="E11969" s="269">
        <v>8.24094948222474E-5</v>
      </c>
      <c r="F11969" s="269">
        <v>5.2681328263877173E-5</v>
      </c>
    </row>
    <row r="11970" ht="14.25" customHeight="1">
      <c r="A11970" s="267">
        <v>43715.0</v>
      </c>
      <c r="B11970" s="57">
        <v>250.0</v>
      </c>
      <c r="C11970" s="57">
        <v>17.0</v>
      </c>
      <c r="D11970" s="268">
        <v>0.333333333333333</v>
      </c>
      <c r="E11970" s="269">
        <v>1.0409061287547564E-4</v>
      </c>
      <c r="F11970" s="269">
        <v>5.488472982624466E-5</v>
      </c>
    </row>
    <row r="11971" ht="14.25" customHeight="1">
      <c r="A11971" s="267">
        <v>43715.0</v>
      </c>
      <c r="B11971" s="57">
        <v>250.0</v>
      </c>
      <c r="C11971" s="57">
        <v>18.0</v>
      </c>
      <c r="D11971" s="268">
        <v>0.354166666666667</v>
      </c>
      <c r="E11971" s="269">
        <v>1.4755359367684288E-4</v>
      </c>
      <c r="F11971" s="269">
        <v>5.408349289447466E-5</v>
      </c>
    </row>
    <row r="11972" ht="14.25" customHeight="1">
      <c r="A11972" s="267">
        <v>43715.0</v>
      </c>
      <c r="B11972" s="57">
        <v>250.0</v>
      </c>
      <c r="C11972" s="57">
        <v>19.0</v>
      </c>
      <c r="D11972" s="268">
        <v>0.375</v>
      </c>
      <c r="E11972" s="269">
        <v>1.595377636965797E-4</v>
      </c>
      <c r="F11972" s="269">
        <v>5.3783029045060915E-5</v>
      </c>
    </row>
    <row r="11973" ht="14.25" customHeight="1">
      <c r="A11973" s="267">
        <v>43715.0</v>
      </c>
      <c r="B11973" s="57">
        <v>250.0</v>
      </c>
      <c r="C11973" s="57">
        <v>20.0</v>
      </c>
      <c r="D11973" s="268">
        <v>0.395833333333333</v>
      </c>
      <c r="E11973" s="269">
        <v>1.8643993077945966E-4</v>
      </c>
      <c r="F11973" s="269">
        <v>5.228070979799218E-5</v>
      </c>
    </row>
    <row r="11974" ht="14.25" customHeight="1">
      <c r="A11974" s="267">
        <v>43715.0</v>
      </c>
      <c r="B11974" s="57">
        <v>250.0</v>
      </c>
      <c r="C11974" s="57">
        <v>21.0</v>
      </c>
      <c r="D11974" s="268">
        <v>0.416666666666667</v>
      </c>
      <c r="E11974" s="269">
        <v>1.7852989241092676E-4</v>
      </c>
      <c r="F11974" s="269">
        <v>5.08785451673947E-5</v>
      </c>
    </row>
    <row r="11975" ht="14.25" customHeight="1">
      <c r="A11975" s="267">
        <v>43715.0</v>
      </c>
      <c r="B11975" s="57">
        <v>250.0</v>
      </c>
      <c r="C11975" s="57">
        <v>22.0</v>
      </c>
      <c r="D11975" s="268">
        <v>0.4375</v>
      </c>
      <c r="E11975" s="269">
        <v>1.9138469759450637E-4</v>
      </c>
      <c r="F11975" s="269">
        <v>4.9576535153268434E-5</v>
      </c>
    </row>
    <row r="11976" ht="14.25" customHeight="1">
      <c r="A11976" s="267">
        <v>43715.0</v>
      </c>
      <c r="B11976" s="57">
        <v>250.0</v>
      </c>
      <c r="C11976" s="57">
        <v>23.0</v>
      </c>
      <c r="D11976" s="268">
        <v>0.458333333333333</v>
      </c>
      <c r="E11976" s="269">
        <v>1.8292786173030546E-4</v>
      </c>
      <c r="F11976" s="269">
        <v>4.8174370522670945E-5</v>
      </c>
    </row>
    <row r="11977" ht="14.25" customHeight="1">
      <c r="A11977" s="267">
        <v>43715.0</v>
      </c>
      <c r="B11977" s="57">
        <v>250.0</v>
      </c>
      <c r="C11977" s="57">
        <v>24.0</v>
      </c>
      <c r="D11977" s="268">
        <v>0.479166666666667</v>
      </c>
      <c r="E11977" s="269">
        <v>1.655359726187743E-4</v>
      </c>
      <c r="F11977" s="269">
        <v>4.937622592032595E-5</v>
      </c>
    </row>
    <row r="11978" ht="14.25" customHeight="1">
      <c r="A11978" s="267">
        <v>43715.0</v>
      </c>
      <c r="B11978" s="57">
        <v>250.0</v>
      </c>
      <c r="C11978" s="57">
        <v>25.0</v>
      </c>
      <c r="D11978" s="268">
        <v>0.5</v>
      </c>
      <c r="E11978" s="269">
        <v>1.6571607486518629E-4</v>
      </c>
      <c r="F11978" s="269">
        <v>5.248101903093467E-5</v>
      </c>
    </row>
    <row r="11979" ht="14.25" customHeight="1">
      <c r="A11979" s="267">
        <v>43715.0</v>
      </c>
      <c r="B11979" s="57">
        <v>250.0</v>
      </c>
      <c r="C11979" s="57">
        <v>26.0</v>
      </c>
      <c r="D11979" s="268">
        <v>0.520833333333333</v>
      </c>
      <c r="E11979" s="269">
        <v>1.608189584544248E-4</v>
      </c>
      <c r="F11979" s="269">
        <v>5.1479472866222185E-5</v>
      </c>
    </row>
    <row r="11980" ht="14.25" customHeight="1">
      <c r="A11980" s="267">
        <v>43715.0</v>
      </c>
      <c r="B11980" s="57">
        <v>250.0</v>
      </c>
      <c r="C11980" s="57">
        <v>27.0</v>
      </c>
      <c r="D11980" s="268">
        <v>0.541666666666667</v>
      </c>
      <c r="E11980" s="269">
        <v>1.7706843694043103E-4</v>
      </c>
      <c r="F11980" s="269">
        <v>4.987699900268219E-5</v>
      </c>
    </row>
    <row r="11981" ht="14.25" customHeight="1">
      <c r="A11981" s="267">
        <v>43715.0</v>
      </c>
      <c r="B11981" s="57">
        <v>250.0</v>
      </c>
      <c r="C11981" s="57">
        <v>28.0</v>
      </c>
      <c r="D11981" s="268">
        <v>0.5625</v>
      </c>
      <c r="E11981" s="269">
        <v>1.6891610091115939E-4</v>
      </c>
      <c r="F11981" s="269">
        <v>4.7573442823843464E-5</v>
      </c>
    </row>
    <row r="11982" ht="14.25" customHeight="1">
      <c r="A11982" s="267">
        <v>43715.0</v>
      </c>
      <c r="B11982" s="57">
        <v>250.0</v>
      </c>
      <c r="C11982" s="57">
        <v>29.0</v>
      </c>
      <c r="D11982" s="268">
        <v>0.583333333333333</v>
      </c>
      <c r="E11982" s="269">
        <v>1.4521333534971907E-4</v>
      </c>
      <c r="F11982" s="269">
        <v>4.637158742618847E-5</v>
      </c>
    </row>
    <row r="11983" ht="14.25" customHeight="1">
      <c r="A11983" s="267">
        <v>43715.0</v>
      </c>
      <c r="B11983" s="57">
        <v>250.0</v>
      </c>
      <c r="C11983" s="57">
        <v>30.0</v>
      </c>
      <c r="D11983" s="268">
        <v>0.604166666666667</v>
      </c>
      <c r="E11983" s="269">
        <v>1.2552476064380054E-4</v>
      </c>
      <c r="F11983" s="269">
        <v>4.6071123576774715E-5</v>
      </c>
    </row>
    <row r="11984" ht="14.25" customHeight="1">
      <c r="A11984" s="267">
        <v>43715.0</v>
      </c>
      <c r="B11984" s="57">
        <v>250.0</v>
      </c>
      <c r="C11984" s="57">
        <v>31.0</v>
      </c>
      <c r="D11984" s="268">
        <v>0.625</v>
      </c>
      <c r="E11984" s="269">
        <v>1.0735130905770125E-4</v>
      </c>
      <c r="F11984" s="269">
        <v>4.787390667325721E-5</v>
      </c>
    </row>
    <row r="11985" ht="14.25" customHeight="1">
      <c r="A11985" s="267">
        <v>43715.0</v>
      </c>
      <c r="B11985" s="57">
        <v>250.0</v>
      </c>
      <c r="C11985" s="57">
        <v>32.0</v>
      </c>
      <c r="D11985" s="268">
        <v>0.645833333333333</v>
      </c>
      <c r="E11985" s="269">
        <v>9.399901152813043E-5</v>
      </c>
      <c r="F11985" s="269">
        <v>5.1479472866222185E-5</v>
      </c>
    </row>
    <row r="11986" ht="14.25" customHeight="1">
      <c r="A11986" s="267">
        <v>43715.0</v>
      </c>
      <c r="B11986" s="57">
        <v>250.0</v>
      </c>
      <c r="C11986" s="57">
        <v>33.0</v>
      </c>
      <c r="D11986" s="268">
        <v>0.666666666666667</v>
      </c>
      <c r="E11986" s="269">
        <v>7.038429091947306E-5</v>
      </c>
      <c r="F11986" s="269">
        <v>5.548565752507217E-5</v>
      </c>
    </row>
    <row r="11987" ht="14.25" customHeight="1">
      <c r="A11987" s="267">
        <v>43715.0</v>
      </c>
      <c r="B11987" s="57">
        <v>250.0</v>
      </c>
      <c r="C11987" s="57">
        <v>34.0</v>
      </c>
      <c r="D11987" s="268">
        <v>0.6875</v>
      </c>
      <c r="E11987" s="269">
        <v>5.6912441355177374E-5</v>
      </c>
      <c r="F11987" s="269">
        <v>5.989246064980713E-5</v>
      </c>
    </row>
    <row r="11988" ht="14.25" customHeight="1">
      <c r="A11988" s="267">
        <v>43715.0</v>
      </c>
      <c r="B11988" s="57">
        <v>250.0</v>
      </c>
      <c r="C11988" s="57">
        <v>35.0</v>
      </c>
      <c r="D11988" s="268">
        <v>0.708333333333333</v>
      </c>
      <c r="E11988" s="269">
        <v>3.7370494373711385E-5</v>
      </c>
      <c r="F11988" s="269">
        <v>6.65026653369096E-5</v>
      </c>
    </row>
    <row r="11989" ht="14.25" customHeight="1">
      <c r="A11989" s="267">
        <v>43715.0</v>
      </c>
      <c r="B11989" s="57">
        <v>250.0</v>
      </c>
      <c r="C11989" s="57">
        <v>36.0</v>
      </c>
      <c r="D11989" s="268">
        <v>0.729166666666667</v>
      </c>
      <c r="E11989" s="269">
        <v>2.243056457199825E-5</v>
      </c>
      <c r="F11989" s="269">
        <v>6.920683998163334E-5</v>
      </c>
    </row>
    <row r="11990" ht="14.25" customHeight="1">
      <c r="A11990" s="267">
        <v>43715.0</v>
      </c>
      <c r="B11990" s="57">
        <v>250.0</v>
      </c>
      <c r="C11990" s="57">
        <v>37.0</v>
      </c>
      <c r="D11990" s="268">
        <v>0.75</v>
      </c>
      <c r="E11990" s="269">
        <v>7.5272351233596495E-6</v>
      </c>
      <c r="F11990" s="269">
        <v>7.18108600098858E-5</v>
      </c>
    </row>
    <row r="11991" ht="14.25" customHeight="1">
      <c r="A11991" s="267">
        <v>43715.0</v>
      </c>
      <c r="B11991" s="57">
        <v>250.0</v>
      </c>
      <c r="C11991" s="57">
        <v>38.0</v>
      </c>
      <c r="D11991" s="268">
        <v>0.770833333333333</v>
      </c>
      <c r="E11991" s="269">
        <v>1.0359317601891299E-6</v>
      </c>
      <c r="F11991" s="269">
        <v>7.401426157225329E-5</v>
      </c>
    </row>
    <row r="11992" ht="14.25" customHeight="1">
      <c r="A11992" s="267">
        <v>43715.0</v>
      </c>
      <c r="B11992" s="57">
        <v>250.0</v>
      </c>
      <c r="C11992" s="57">
        <v>39.0</v>
      </c>
      <c r="D11992" s="268">
        <v>0.791666666666667</v>
      </c>
      <c r="E11992" s="269">
        <v>2.096176453676245E-9</v>
      </c>
      <c r="F11992" s="269">
        <v>7.411441618872453E-5</v>
      </c>
    </row>
    <row r="11993" ht="14.25" customHeight="1">
      <c r="A11993" s="267">
        <v>43715.0</v>
      </c>
      <c r="B11993" s="57">
        <v>250.0</v>
      </c>
      <c r="C11993" s="57">
        <v>40.0</v>
      </c>
      <c r="D11993" s="268">
        <v>0.8125</v>
      </c>
      <c r="E11993" s="269">
        <v>0.0</v>
      </c>
      <c r="F11993" s="269">
        <v>7.651812698403452E-5</v>
      </c>
    </row>
    <row r="11994" ht="14.25" customHeight="1">
      <c r="A11994" s="267">
        <v>43715.0</v>
      </c>
      <c r="B11994" s="57">
        <v>250.0</v>
      </c>
      <c r="C11994" s="57">
        <v>41.0</v>
      </c>
      <c r="D11994" s="268">
        <v>0.833333333333333</v>
      </c>
      <c r="E11994" s="269">
        <v>0.0</v>
      </c>
      <c r="F11994" s="269">
        <v>7.782013699816078E-5</v>
      </c>
    </row>
    <row r="11995" ht="14.25" customHeight="1">
      <c r="A11995" s="267">
        <v>43715.0</v>
      </c>
      <c r="B11995" s="57">
        <v>250.0</v>
      </c>
      <c r="C11995" s="57">
        <v>42.0</v>
      </c>
      <c r="D11995" s="268">
        <v>0.854166666666667</v>
      </c>
      <c r="E11995" s="269">
        <v>0.0</v>
      </c>
      <c r="F11995" s="269">
        <v>7.551658081932205E-5</v>
      </c>
    </row>
    <row r="11996" ht="14.25" customHeight="1">
      <c r="A11996" s="267">
        <v>43715.0</v>
      </c>
      <c r="B11996" s="57">
        <v>250.0</v>
      </c>
      <c r="C11996" s="57">
        <v>43.0</v>
      </c>
      <c r="D11996" s="268">
        <v>0.875</v>
      </c>
      <c r="E11996" s="269">
        <v>0.0</v>
      </c>
      <c r="F11996" s="269">
        <v>7.211132385929955E-5</v>
      </c>
    </row>
    <row r="11997" ht="14.25" customHeight="1">
      <c r="A11997" s="267">
        <v>43715.0</v>
      </c>
      <c r="B11997" s="57">
        <v>250.0</v>
      </c>
      <c r="C11997" s="57">
        <v>44.0</v>
      </c>
      <c r="D11997" s="268">
        <v>0.895833333333333</v>
      </c>
      <c r="E11997" s="269">
        <v>0.0</v>
      </c>
      <c r="F11997" s="269">
        <v>6.780467535103583E-5</v>
      </c>
    </row>
    <row r="11998" ht="14.25" customHeight="1">
      <c r="A11998" s="267">
        <v>43715.0</v>
      </c>
      <c r="B11998" s="57">
        <v>250.0</v>
      </c>
      <c r="C11998" s="57">
        <v>45.0</v>
      </c>
      <c r="D11998" s="268">
        <v>0.916666666666667</v>
      </c>
      <c r="E11998" s="269">
        <v>0.0</v>
      </c>
      <c r="F11998" s="269">
        <v>6.379849069218586E-5</v>
      </c>
    </row>
    <row r="11999" ht="14.25" customHeight="1">
      <c r="A11999" s="267">
        <v>43715.0</v>
      </c>
      <c r="B11999" s="57">
        <v>250.0</v>
      </c>
      <c r="C11999" s="57">
        <v>46.0</v>
      </c>
      <c r="D11999" s="268">
        <v>0.9375</v>
      </c>
      <c r="E11999" s="269">
        <v>0.0</v>
      </c>
      <c r="F11999" s="269">
        <v>5.71882860050834E-5</v>
      </c>
    </row>
    <row r="12000" ht="14.25" customHeight="1">
      <c r="A12000" s="267">
        <v>43715.0</v>
      </c>
      <c r="B12000" s="57">
        <v>250.0</v>
      </c>
      <c r="C12000" s="57">
        <v>47.0</v>
      </c>
      <c r="D12000" s="268">
        <v>0.958333333333333</v>
      </c>
      <c r="E12000" s="269">
        <v>0.0</v>
      </c>
      <c r="F12000" s="269">
        <v>4.9175916687383454E-5</v>
      </c>
    </row>
    <row r="12001" ht="14.25" customHeight="1">
      <c r="A12001" s="267">
        <v>43715.0</v>
      </c>
      <c r="B12001" s="57">
        <v>250.0</v>
      </c>
      <c r="C12001" s="57">
        <v>48.0</v>
      </c>
      <c r="D12001" s="268">
        <v>0.979166666666667</v>
      </c>
      <c r="E12001" s="269">
        <v>0.0</v>
      </c>
      <c r="F12001" s="269">
        <v>4.096323813674099E-5</v>
      </c>
    </row>
    <row r="12002" ht="14.25" customHeight="1">
      <c r="A12002" s="267">
        <v>43716.0</v>
      </c>
      <c r="B12002" s="57">
        <v>251.0</v>
      </c>
      <c r="C12002" s="57">
        <v>1.0</v>
      </c>
      <c r="D12002" s="268">
        <v>0.0</v>
      </c>
      <c r="E12002" s="269">
        <v>0.0</v>
      </c>
      <c r="F12002" s="269">
        <v>3.585535269670728E-5</v>
      </c>
    </row>
    <row r="12003" ht="14.25" customHeight="1">
      <c r="A12003" s="267">
        <v>43716.0</v>
      </c>
      <c r="B12003" s="57">
        <v>251.0</v>
      </c>
      <c r="C12003" s="57">
        <v>2.0</v>
      </c>
      <c r="D12003" s="268">
        <v>0.020833333333333332</v>
      </c>
      <c r="E12003" s="269">
        <v>0.0</v>
      </c>
      <c r="F12003" s="269">
        <v>3.2550250353156044E-5</v>
      </c>
    </row>
    <row r="12004" ht="14.25" customHeight="1">
      <c r="A12004" s="267">
        <v>43716.0</v>
      </c>
      <c r="B12004" s="57">
        <v>251.0</v>
      </c>
      <c r="C12004" s="57">
        <v>3.0</v>
      </c>
      <c r="D12004" s="268">
        <v>0.0416666666666667</v>
      </c>
      <c r="E12004" s="269">
        <v>0.0</v>
      </c>
      <c r="F12004" s="269">
        <v>2.9645766475489823E-5</v>
      </c>
    </row>
    <row r="12005" ht="14.25" customHeight="1">
      <c r="A12005" s="267">
        <v>43716.0</v>
      </c>
      <c r="B12005" s="57">
        <v>251.0</v>
      </c>
      <c r="C12005" s="57">
        <v>4.0</v>
      </c>
      <c r="D12005" s="268">
        <v>0.0625</v>
      </c>
      <c r="E12005" s="269">
        <v>0.0</v>
      </c>
      <c r="F12005" s="269">
        <v>2.8043292611949826E-5</v>
      </c>
    </row>
    <row r="12006" ht="14.25" customHeight="1">
      <c r="A12006" s="267">
        <v>43716.0</v>
      </c>
      <c r="B12006" s="57">
        <v>251.0</v>
      </c>
      <c r="C12006" s="57">
        <v>5.0</v>
      </c>
      <c r="D12006" s="268">
        <v>0.0833333333333333</v>
      </c>
      <c r="E12006" s="269">
        <v>0.0</v>
      </c>
      <c r="F12006" s="269">
        <v>2.684143721429483E-5</v>
      </c>
    </row>
    <row r="12007" ht="14.25" customHeight="1">
      <c r="A12007" s="267">
        <v>43716.0</v>
      </c>
      <c r="B12007" s="57">
        <v>251.0</v>
      </c>
      <c r="C12007" s="57">
        <v>6.0</v>
      </c>
      <c r="D12007" s="268">
        <v>0.104166666666667</v>
      </c>
      <c r="E12007" s="269">
        <v>0.0</v>
      </c>
      <c r="F12007" s="269">
        <v>2.614035489899609E-5</v>
      </c>
    </row>
    <row r="12008" ht="14.25" customHeight="1">
      <c r="A12008" s="267">
        <v>43716.0</v>
      </c>
      <c r="B12008" s="57">
        <v>251.0</v>
      </c>
      <c r="C12008" s="57">
        <v>7.0</v>
      </c>
      <c r="D12008" s="268">
        <v>0.125</v>
      </c>
      <c r="E12008" s="269">
        <v>0.0</v>
      </c>
      <c r="F12008" s="269">
        <v>2.614035489899609E-5</v>
      </c>
    </row>
    <row r="12009" ht="14.25" customHeight="1">
      <c r="A12009" s="267">
        <v>43716.0</v>
      </c>
      <c r="B12009" s="57">
        <v>251.0</v>
      </c>
      <c r="C12009" s="57">
        <v>8.0</v>
      </c>
      <c r="D12009" s="268">
        <v>0.145833333333333</v>
      </c>
      <c r="E12009" s="269">
        <v>0.0</v>
      </c>
      <c r="F12009" s="269">
        <v>2.5739736433111092E-5</v>
      </c>
    </row>
    <row r="12010" ht="14.25" customHeight="1">
      <c r="A12010" s="267">
        <v>43716.0</v>
      </c>
      <c r="B12010" s="57">
        <v>251.0</v>
      </c>
      <c r="C12010" s="57">
        <v>9.0</v>
      </c>
      <c r="D12010" s="268">
        <v>0.166666666666667</v>
      </c>
      <c r="E12010" s="269">
        <v>0.0</v>
      </c>
      <c r="F12010" s="269">
        <v>2.5839891049582346E-5</v>
      </c>
    </row>
    <row r="12011" ht="14.25" customHeight="1">
      <c r="A12011" s="267">
        <v>43716.0</v>
      </c>
      <c r="B12011" s="57">
        <v>251.0</v>
      </c>
      <c r="C12011" s="57">
        <v>10.0</v>
      </c>
      <c r="D12011" s="268">
        <v>0.1875</v>
      </c>
      <c r="E12011" s="269">
        <v>0.0</v>
      </c>
      <c r="F12011" s="269">
        <v>2.654097336488109E-5</v>
      </c>
    </row>
    <row r="12012" ht="14.25" customHeight="1">
      <c r="A12012" s="267">
        <v>43716.0</v>
      </c>
      <c r="B12012" s="57">
        <v>251.0</v>
      </c>
      <c r="C12012" s="57">
        <v>11.0</v>
      </c>
      <c r="D12012" s="268">
        <v>0.208333333333333</v>
      </c>
      <c r="E12012" s="269">
        <v>0.0</v>
      </c>
      <c r="F12012" s="269">
        <v>2.724205568017983E-5</v>
      </c>
    </row>
    <row r="12013" ht="14.25" customHeight="1">
      <c r="A12013" s="267">
        <v>43716.0</v>
      </c>
      <c r="B12013" s="57">
        <v>251.0</v>
      </c>
      <c r="C12013" s="57">
        <v>12.0</v>
      </c>
      <c r="D12013" s="268">
        <v>0.229166666666667</v>
      </c>
      <c r="E12013" s="269">
        <v>1.0320871349384335E-6</v>
      </c>
      <c r="F12013" s="269">
        <v>2.884452954371982E-5</v>
      </c>
    </row>
    <row r="12014" ht="14.25" customHeight="1">
      <c r="A12014" s="267">
        <v>43716.0</v>
      </c>
      <c r="B12014" s="57">
        <v>251.0</v>
      </c>
      <c r="C12014" s="57">
        <v>13.0</v>
      </c>
      <c r="D12014" s="268">
        <v>0.25</v>
      </c>
      <c r="E12014" s="269">
        <v>5.610773866116118E-6</v>
      </c>
      <c r="F12014" s="269">
        <v>3.505411576493728E-5</v>
      </c>
    </row>
    <row r="12015" ht="14.25" customHeight="1">
      <c r="A12015" s="267">
        <v>43716.0</v>
      </c>
      <c r="B12015" s="57">
        <v>251.0</v>
      </c>
      <c r="C12015" s="57">
        <v>14.0</v>
      </c>
      <c r="D12015" s="268">
        <v>0.270833333333333</v>
      </c>
      <c r="E12015" s="269">
        <v>1.8640320413719016E-5</v>
      </c>
      <c r="F12015" s="269">
        <v>4.146401121909723E-5</v>
      </c>
    </row>
    <row r="12016" ht="14.25" customHeight="1">
      <c r="A12016" s="267">
        <v>43716.0</v>
      </c>
      <c r="B12016" s="57">
        <v>251.0</v>
      </c>
      <c r="C12016" s="57">
        <v>15.0</v>
      </c>
      <c r="D12016" s="268">
        <v>0.291666666666667</v>
      </c>
      <c r="E12016" s="269">
        <v>4.1852069407107433E-5</v>
      </c>
      <c r="F12016" s="269">
        <v>4.8675143605027206E-5</v>
      </c>
    </row>
    <row r="12017" ht="14.25" customHeight="1">
      <c r="A12017" s="267">
        <v>43716.0</v>
      </c>
      <c r="B12017" s="57">
        <v>251.0</v>
      </c>
      <c r="C12017" s="57">
        <v>16.0</v>
      </c>
      <c r="D12017" s="268">
        <v>0.3125</v>
      </c>
      <c r="E12017" s="269">
        <v>6.93702165350162E-5</v>
      </c>
      <c r="F12017" s="269">
        <v>5.358271981211842E-5</v>
      </c>
    </row>
    <row r="12018" ht="14.25" customHeight="1">
      <c r="A12018" s="267">
        <v>43716.0</v>
      </c>
      <c r="B12018" s="57">
        <v>251.0</v>
      </c>
      <c r="C12018" s="57">
        <v>17.0</v>
      </c>
      <c r="D12018" s="268">
        <v>0.333333333333333</v>
      </c>
      <c r="E12018" s="269">
        <v>9.352371919021393E-5</v>
      </c>
      <c r="F12018" s="269">
        <v>5.5085039059187164E-5</v>
      </c>
    </row>
    <row r="12019" ht="14.25" customHeight="1">
      <c r="A12019" s="267">
        <v>43716.0</v>
      </c>
      <c r="B12019" s="57">
        <v>251.0</v>
      </c>
      <c r="C12019" s="57">
        <v>18.0</v>
      </c>
      <c r="D12019" s="268">
        <v>0.354166666666667</v>
      </c>
      <c r="E12019" s="269">
        <v>1.2145137558174692E-4</v>
      </c>
      <c r="F12019" s="269">
        <v>5.448411136035966E-5</v>
      </c>
    </row>
    <row r="12020" ht="14.25" customHeight="1">
      <c r="A12020" s="267">
        <v>43716.0</v>
      </c>
      <c r="B12020" s="57">
        <v>251.0</v>
      </c>
      <c r="C12020" s="57">
        <v>19.0</v>
      </c>
      <c r="D12020" s="268">
        <v>0.375</v>
      </c>
      <c r="E12020" s="269">
        <v>1.3976148769069544E-4</v>
      </c>
      <c r="F12020" s="269">
        <v>5.388318366153217E-5</v>
      </c>
    </row>
    <row r="12021" ht="14.25" customHeight="1">
      <c r="A12021" s="267">
        <v>43716.0</v>
      </c>
      <c r="B12021" s="57">
        <v>251.0</v>
      </c>
      <c r="C12021" s="57">
        <v>20.0</v>
      </c>
      <c r="D12021" s="268">
        <v>0.395833333333333</v>
      </c>
      <c r="E12021" s="269">
        <v>1.6834802166341788E-4</v>
      </c>
      <c r="F12021" s="269">
        <v>5.298179211329092E-5</v>
      </c>
    </row>
    <row r="12022" ht="14.25" customHeight="1">
      <c r="A12022" s="267">
        <v>43716.0</v>
      </c>
      <c r="B12022" s="57">
        <v>251.0</v>
      </c>
      <c r="C12022" s="57">
        <v>21.0</v>
      </c>
      <c r="D12022" s="268">
        <v>0.416666666666667</v>
      </c>
      <c r="E12022" s="269">
        <v>1.9503458117788112E-4</v>
      </c>
      <c r="F12022" s="269">
        <v>5.188009133210718E-5</v>
      </c>
    </row>
    <row r="12023" ht="14.25" customHeight="1">
      <c r="A12023" s="267">
        <v>43716.0</v>
      </c>
      <c r="B12023" s="57">
        <v>251.0</v>
      </c>
      <c r="C12023" s="57">
        <v>22.0</v>
      </c>
      <c r="D12023" s="268">
        <v>0.4375</v>
      </c>
      <c r="E12023" s="269">
        <v>2.108752824930483E-4</v>
      </c>
      <c r="F12023" s="269">
        <v>5.017746285209594E-5</v>
      </c>
    </row>
    <row r="12024" ht="14.25" customHeight="1">
      <c r="A12024" s="267">
        <v>43716.0</v>
      </c>
      <c r="B12024" s="57">
        <v>251.0</v>
      </c>
      <c r="C12024" s="57">
        <v>23.0</v>
      </c>
      <c r="D12024" s="268">
        <v>0.458333333333333</v>
      </c>
      <c r="E12024" s="269">
        <v>2.331238749147337E-4</v>
      </c>
      <c r="F12024" s="269">
        <v>4.857498898855595E-5</v>
      </c>
    </row>
    <row r="12025" ht="14.25" customHeight="1">
      <c r="A12025" s="267">
        <v>43716.0</v>
      </c>
      <c r="B12025" s="57">
        <v>251.0</v>
      </c>
      <c r="C12025" s="57">
        <v>24.0</v>
      </c>
      <c r="D12025" s="268">
        <v>0.479166666666667</v>
      </c>
      <c r="E12025" s="269">
        <v>2.3007498985822377E-4</v>
      </c>
      <c r="F12025" s="269">
        <v>4.9576535153268434E-5</v>
      </c>
    </row>
    <row r="12026" ht="14.25" customHeight="1">
      <c r="A12026" s="267">
        <v>43716.0</v>
      </c>
      <c r="B12026" s="57">
        <v>251.0</v>
      </c>
      <c r="C12026" s="57">
        <v>25.0</v>
      </c>
      <c r="D12026" s="268">
        <v>0.5</v>
      </c>
      <c r="E12026" s="269">
        <v>2.331081081061884E-4</v>
      </c>
      <c r="F12026" s="269">
        <v>5.047792670150969E-5</v>
      </c>
    </row>
    <row r="12027" ht="14.25" customHeight="1">
      <c r="A12027" s="267">
        <v>43716.0</v>
      </c>
      <c r="B12027" s="57">
        <v>251.0</v>
      </c>
      <c r="C12027" s="57">
        <v>26.0</v>
      </c>
      <c r="D12027" s="268">
        <v>0.520833333333333</v>
      </c>
      <c r="E12027" s="269">
        <v>2.221580588131648E-4</v>
      </c>
      <c r="F12027" s="269">
        <v>5.117900901680845E-5</v>
      </c>
    </row>
    <row r="12028" ht="14.25" customHeight="1">
      <c r="A12028" s="267">
        <v>43716.0</v>
      </c>
      <c r="B12028" s="57">
        <v>251.0</v>
      </c>
      <c r="C12028" s="57">
        <v>27.0</v>
      </c>
      <c r="D12028" s="268">
        <v>0.541666666666667</v>
      </c>
      <c r="E12028" s="269">
        <v>2.2200425500881225E-4</v>
      </c>
      <c r="F12028" s="269">
        <v>5.017746285209594E-5</v>
      </c>
    </row>
    <row r="12029" ht="14.25" customHeight="1">
      <c r="A12029" s="267">
        <v>43716.0</v>
      </c>
      <c r="B12029" s="57">
        <v>251.0</v>
      </c>
      <c r="C12029" s="57">
        <v>28.0</v>
      </c>
      <c r="D12029" s="268">
        <v>0.5625</v>
      </c>
      <c r="E12029" s="269">
        <v>2.1628198299552122E-4</v>
      </c>
      <c r="F12029" s="269">
        <v>4.837467975561345E-5</v>
      </c>
    </row>
    <row r="12030" ht="14.25" customHeight="1">
      <c r="A12030" s="267">
        <v>43716.0</v>
      </c>
      <c r="B12030" s="57">
        <v>251.0</v>
      </c>
      <c r="C12030" s="57">
        <v>29.0</v>
      </c>
      <c r="D12030" s="268">
        <v>0.583333333333333</v>
      </c>
      <c r="E12030" s="269">
        <v>2.1606166179590814E-4</v>
      </c>
      <c r="F12030" s="269">
        <v>4.8274525139142206E-5</v>
      </c>
    </row>
    <row r="12031" ht="14.25" customHeight="1">
      <c r="A12031" s="267">
        <v>43716.0</v>
      </c>
      <c r="B12031" s="57">
        <v>251.0</v>
      </c>
      <c r="C12031" s="57">
        <v>30.0</v>
      </c>
      <c r="D12031" s="268">
        <v>0.604166666666667</v>
      </c>
      <c r="E12031" s="269">
        <v>1.889255963398636E-4</v>
      </c>
      <c r="F12031" s="269">
        <v>4.9075762070912194E-5</v>
      </c>
    </row>
    <row r="12032" ht="14.25" customHeight="1">
      <c r="A12032" s="267">
        <v>43716.0</v>
      </c>
      <c r="B12032" s="57">
        <v>251.0</v>
      </c>
      <c r="C12032" s="57">
        <v>31.0</v>
      </c>
      <c r="D12032" s="268">
        <v>0.625</v>
      </c>
      <c r="E12032" s="269">
        <v>1.5713401814908677E-4</v>
      </c>
      <c r="F12032" s="269">
        <v>4.96766897697397E-5</v>
      </c>
    </row>
    <row r="12033" ht="14.25" customHeight="1">
      <c r="A12033" s="267">
        <v>43716.0</v>
      </c>
      <c r="B12033" s="57">
        <v>251.0</v>
      </c>
      <c r="C12033" s="57">
        <v>32.0</v>
      </c>
      <c r="D12033" s="268">
        <v>0.645833333333333</v>
      </c>
      <c r="E12033" s="269">
        <v>1.3304661268868286E-4</v>
      </c>
      <c r="F12033" s="269">
        <v>5.308194672976218E-5</v>
      </c>
    </row>
    <row r="12034" ht="14.25" customHeight="1">
      <c r="A12034" s="267">
        <v>43716.0</v>
      </c>
      <c r="B12034" s="57">
        <v>251.0</v>
      </c>
      <c r="C12034" s="57">
        <v>33.0</v>
      </c>
      <c r="D12034" s="268">
        <v>0.666666666666667</v>
      </c>
      <c r="E12034" s="269">
        <v>1.1118488392860087E-4</v>
      </c>
      <c r="F12034" s="269">
        <v>5.6587358306255894E-5</v>
      </c>
    </row>
    <row r="12035" ht="14.25" customHeight="1">
      <c r="A12035" s="267">
        <v>43716.0</v>
      </c>
      <c r="B12035" s="57">
        <v>251.0</v>
      </c>
      <c r="C12035" s="57">
        <v>34.0</v>
      </c>
      <c r="D12035" s="268">
        <v>0.6875</v>
      </c>
      <c r="E12035" s="269">
        <v>8.585029597127521E-5</v>
      </c>
      <c r="F12035" s="269">
        <v>6.029307911569213E-5</v>
      </c>
    </row>
    <row r="12036" ht="14.25" customHeight="1">
      <c r="A12036" s="267">
        <v>43716.0</v>
      </c>
      <c r="B12036" s="57">
        <v>251.0</v>
      </c>
      <c r="C12036" s="57">
        <v>35.0</v>
      </c>
      <c r="D12036" s="268">
        <v>0.708333333333333</v>
      </c>
      <c r="E12036" s="269">
        <v>5.171860731598083E-5</v>
      </c>
      <c r="F12036" s="269">
        <v>6.630235610396709E-5</v>
      </c>
    </row>
    <row r="12037" ht="14.25" customHeight="1">
      <c r="A12037" s="267">
        <v>43716.0</v>
      </c>
      <c r="B12037" s="57">
        <v>251.0</v>
      </c>
      <c r="C12037" s="57">
        <v>36.0</v>
      </c>
      <c r="D12037" s="268">
        <v>0.729166666666667</v>
      </c>
      <c r="E12037" s="269">
        <v>2.9846609805624564E-5</v>
      </c>
      <c r="F12037" s="269">
        <v>6.740405688515083E-5</v>
      </c>
    </row>
    <row r="12038" ht="14.25" customHeight="1">
      <c r="A12038" s="267">
        <v>43716.0</v>
      </c>
      <c r="B12038" s="57">
        <v>251.0</v>
      </c>
      <c r="C12038" s="57">
        <v>37.0</v>
      </c>
      <c r="D12038" s="268">
        <v>0.75</v>
      </c>
      <c r="E12038" s="269">
        <v>9.296394191607252E-6</v>
      </c>
      <c r="F12038" s="269">
        <v>7.000807691340332E-5</v>
      </c>
    </row>
    <row r="12039" ht="14.25" customHeight="1">
      <c r="A12039" s="267">
        <v>43716.0</v>
      </c>
      <c r="B12039" s="57">
        <v>251.0</v>
      </c>
      <c r="C12039" s="57">
        <v>38.0</v>
      </c>
      <c r="D12039" s="268">
        <v>0.770833333333333</v>
      </c>
      <c r="E12039" s="269">
        <v>7.434028140714165E-7</v>
      </c>
      <c r="F12039" s="269">
        <v>7.341333387342581E-5</v>
      </c>
    </row>
    <row r="12040" ht="14.25" customHeight="1">
      <c r="A12040" s="267">
        <v>43716.0</v>
      </c>
      <c r="B12040" s="57">
        <v>251.0</v>
      </c>
      <c r="C12040" s="57">
        <v>39.0</v>
      </c>
      <c r="D12040" s="268">
        <v>0.791666666666667</v>
      </c>
      <c r="E12040" s="269">
        <v>2.157828702313782E-9</v>
      </c>
      <c r="F12040" s="269">
        <v>7.38139523393108E-5</v>
      </c>
    </row>
    <row r="12041" ht="14.25" customHeight="1">
      <c r="A12041" s="267">
        <v>43716.0</v>
      </c>
      <c r="B12041" s="57">
        <v>251.0</v>
      </c>
      <c r="C12041" s="57">
        <v>40.0</v>
      </c>
      <c r="D12041" s="268">
        <v>0.8125</v>
      </c>
      <c r="E12041" s="269">
        <v>0.0</v>
      </c>
      <c r="F12041" s="269">
        <v>7.601735390167828E-5</v>
      </c>
    </row>
    <row r="12042" ht="14.25" customHeight="1">
      <c r="A12042" s="267">
        <v>43716.0</v>
      </c>
      <c r="B12042" s="57">
        <v>251.0</v>
      </c>
      <c r="C12042" s="57">
        <v>41.0</v>
      </c>
      <c r="D12042" s="268">
        <v>0.833333333333333</v>
      </c>
      <c r="E12042" s="269">
        <v>0.0</v>
      </c>
      <c r="F12042" s="269">
        <v>7.711905468286203E-5</v>
      </c>
    </row>
    <row r="12043" ht="14.25" customHeight="1">
      <c r="A12043" s="267">
        <v>43716.0</v>
      </c>
      <c r="B12043" s="57">
        <v>251.0</v>
      </c>
      <c r="C12043" s="57">
        <v>42.0</v>
      </c>
      <c r="D12043" s="268">
        <v>0.854166666666667</v>
      </c>
      <c r="E12043" s="269">
        <v>0.0</v>
      </c>
      <c r="F12043" s="269">
        <v>7.471534388755204E-5</v>
      </c>
    </row>
    <row r="12044" ht="14.25" customHeight="1">
      <c r="A12044" s="267">
        <v>43716.0</v>
      </c>
      <c r="B12044" s="57">
        <v>251.0</v>
      </c>
      <c r="C12044" s="57">
        <v>43.0</v>
      </c>
      <c r="D12044" s="268">
        <v>0.875</v>
      </c>
      <c r="E12044" s="269">
        <v>0.0</v>
      </c>
      <c r="F12044" s="269">
        <v>7.151039616047207E-5</v>
      </c>
    </row>
    <row r="12045" ht="14.25" customHeight="1">
      <c r="A12045" s="267">
        <v>43716.0</v>
      </c>
      <c r="B12045" s="57">
        <v>251.0</v>
      </c>
      <c r="C12045" s="57">
        <v>44.0</v>
      </c>
      <c r="D12045" s="268">
        <v>0.895833333333333</v>
      </c>
      <c r="E12045" s="269">
        <v>0.0</v>
      </c>
      <c r="F12045" s="269">
        <v>6.710359303573709E-5</v>
      </c>
    </row>
    <row r="12046" ht="14.25" customHeight="1">
      <c r="A12046" s="267">
        <v>43716.0</v>
      </c>
      <c r="B12046" s="57">
        <v>251.0</v>
      </c>
      <c r="C12046" s="57">
        <v>45.0</v>
      </c>
      <c r="D12046" s="268">
        <v>0.916666666666667</v>
      </c>
      <c r="E12046" s="269">
        <v>0.0</v>
      </c>
      <c r="F12046" s="269">
        <v>6.339787222630086E-5</v>
      </c>
    </row>
    <row r="12047" ht="14.25" customHeight="1">
      <c r="A12047" s="267">
        <v>43716.0</v>
      </c>
      <c r="B12047" s="57">
        <v>251.0</v>
      </c>
      <c r="C12047" s="57">
        <v>46.0</v>
      </c>
      <c r="D12047" s="268">
        <v>0.9375</v>
      </c>
      <c r="E12047" s="269">
        <v>0.0</v>
      </c>
      <c r="F12047" s="269">
        <v>5.67876675391984E-5</v>
      </c>
    </row>
    <row r="12048" ht="14.25" customHeight="1">
      <c r="A12048" s="267">
        <v>43716.0</v>
      </c>
      <c r="B12048" s="57">
        <v>251.0</v>
      </c>
      <c r="C12048" s="57">
        <v>47.0</v>
      </c>
      <c r="D12048" s="268">
        <v>0.958333333333333</v>
      </c>
      <c r="E12048" s="269">
        <v>0.0</v>
      </c>
      <c r="F12048" s="269">
        <v>4.887545283796971E-5</v>
      </c>
    </row>
    <row r="12049" ht="14.25" customHeight="1">
      <c r="A12049" s="267">
        <v>43716.0</v>
      </c>
      <c r="B12049" s="57">
        <v>251.0</v>
      </c>
      <c r="C12049" s="57">
        <v>48.0</v>
      </c>
      <c r="D12049" s="268">
        <v>0.979166666666667</v>
      </c>
      <c r="E12049" s="269">
        <v>0.0</v>
      </c>
      <c r="F12049" s="269">
        <v>4.1764475068510994E-5</v>
      </c>
    </row>
    <row r="12050" ht="14.25" customHeight="1">
      <c r="A12050" s="267">
        <v>43717.0</v>
      </c>
      <c r="B12050" s="57">
        <v>252.0</v>
      </c>
      <c r="C12050" s="57">
        <v>1.0</v>
      </c>
      <c r="D12050" s="268">
        <v>0.0</v>
      </c>
      <c r="E12050" s="269">
        <v>0.0</v>
      </c>
      <c r="F12050" s="269">
        <v>3.6756744244948525E-5</v>
      </c>
    </row>
    <row r="12051" ht="14.25" customHeight="1">
      <c r="A12051" s="267">
        <v>43717.0</v>
      </c>
      <c r="B12051" s="57">
        <v>252.0</v>
      </c>
      <c r="C12051" s="57">
        <v>2.0</v>
      </c>
      <c r="D12051" s="268">
        <v>0.020833333333333332</v>
      </c>
      <c r="E12051" s="269">
        <v>0.0</v>
      </c>
      <c r="F12051" s="269">
        <v>3.30510234355123E-5</v>
      </c>
    </row>
    <row r="12052" ht="14.25" customHeight="1">
      <c r="A12052" s="267">
        <v>43717.0</v>
      </c>
      <c r="B12052" s="57">
        <v>252.0</v>
      </c>
      <c r="C12052" s="57">
        <v>3.0</v>
      </c>
      <c r="D12052" s="268">
        <v>0.0416666666666667</v>
      </c>
      <c r="E12052" s="269">
        <v>0.0</v>
      </c>
      <c r="F12052" s="269">
        <v>3.0246694174317314E-5</v>
      </c>
    </row>
    <row r="12053" ht="14.25" customHeight="1">
      <c r="A12053" s="267">
        <v>43717.0</v>
      </c>
      <c r="B12053" s="57">
        <v>252.0</v>
      </c>
      <c r="C12053" s="57">
        <v>4.0</v>
      </c>
      <c r="D12053" s="268">
        <v>0.0625</v>
      </c>
      <c r="E12053" s="269">
        <v>0.0</v>
      </c>
      <c r="F12053" s="269">
        <v>2.8443911077834827E-5</v>
      </c>
    </row>
    <row r="12054" ht="14.25" customHeight="1">
      <c r="A12054" s="267">
        <v>43717.0</v>
      </c>
      <c r="B12054" s="57">
        <v>252.0</v>
      </c>
      <c r="C12054" s="57">
        <v>5.0</v>
      </c>
      <c r="D12054" s="268">
        <v>0.0833333333333333</v>
      </c>
      <c r="E12054" s="269">
        <v>0.0</v>
      </c>
      <c r="F12054" s="269">
        <v>2.724205568017983E-5</v>
      </c>
    </row>
    <row r="12055" ht="14.25" customHeight="1">
      <c r="A12055" s="267">
        <v>43717.0</v>
      </c>
      <c r="B12055" s="57">
        <v>252.0</v>
      </c>
      <c r="C12055" s="57">
        <v>6.0</v>
      </c>
      <c r="D12055" s="268">
        <v>0.104166666666667</v>
      </c>
      <c r="E12055" s="269">
        <v>0.0</v>
      </c>
      <c r="F12055" s="269">
        <v>2.7542519529593582E-5</v>
      </c>
    </row>
    <row r="12056" ht="14.25" customHeight="1">
      <c r="A12056" s="267">
        <v>43717.0</v>
      </c>
      <c r="B12056" s="57">
        <v>252.0</v>
      </c>
      <c r="C12056" s="57">
        <v>7.0</v>
      </c>
      <c r="D12056" s="268">
        <v>0.125</v>
      </c>
      <c r="E12056" s="269">
        <v>0.0</v>
      </c>
      <c r="F12056" s="269">
        <v>2.684143721429483E-5</v>
      </c>
    </row>
    <row r="12057" ht="14.25" customHeight="1">
      <c r="A12057" s="267">
        <v>43717.0</v>
      </c>
      <c r="B12057" s="57">
        <v>252.0</v>
      </c>
      <c r="C12057" s="57">
        <v>8.0</v>
      </c>
      <c r="D12057" s="268">
        <v>0.145833333333333</v>
      </c>
      <c r="E12057" s="269">
        <v>0.0</v>
      </c>
      <c r="F12057" s="269">
        <v>2.5739736433111092E-5</v>
      </c>
    </row>
    <row r="12058" ht="14.25" customHeight="1">
      <c r="A12058" s="267">
        <v>43717.0</v>
      </c>
      <c r="B12058" s="57">
        <v>252.0</v>
      </c>
      <c r="C12058" s="57">
        <v>9.0</v>
      </c>
      <c r="D12058" s="268">
        <v>0.166666666666667</v>
      </c>
      <c r="E12058" s="269">
        <v>0.0</v>
      </c>
      <c r="F12058" s="269">
        <v>2.614035489899609E-5</v>
      </c>
    </row>
    <row r="12059" ht="14.25" customHeight="1">
      <c r="A12059" s="267">
        <v>43717.0</v>
      </c>
      <c r="B12059" s="57">
        <v>252.0</v>
      </c>
      <c r="C12059" s="57">
        <v>10.0</v>
      </c>
      <c r="D12059" s="268">
        <v>0.1875</v>
      </c>
      <c r="E12059" s="269">
        <v>0.0</v>
      </c>
      <c r="F12059" s="269">
        <v>2.724205568017983E-5</v>
      </c>
    </row>
    <row r="12060" ht="14.25" customHeight="1">
      <c r="A12060" s="267">
        <v>43717.0</v>
      </c>
      <c r="B12060" s="57">
        <v>252.0</v>
      </c>
      <c r="C12060" s="57">
        <v>11.0</v>
      </c>
      <c r="D12060" s="268">
        <v>0.208333333333333</v>
      </c>
      <c r="E12060" s="269">
        <v>7.036957738216591E-8</v>
      </c>
      <c r="F12060" s="269">
        <v>2.744236491312233E-5</v>
      </c>
    </row>
    <row r="12061" ht="14.25" customHeight="1">
      <c r="A12061" s="267">
        <v>43717.0</v>
      </c>
      <c r="B12061" s="57">
        <v>252.0</v>
      </c>
      <c r="C12061" s="57">
        <v>12.0</v>
      </c>
      <c r="D12061" s="268">
        <v>0.229166666666667</v>
      </c>
      <c r="E12061" s="269">
        <v>3.4246527659320747E-6</v>
      </c>
      <c r="F12061" s="269">
        <v>2.894468416019107E-5</v>
      </c>
    </row>
    <row r="12062" ht="14.25" customHeight="1">
      <c r="A12062" s="267">
        <v>43717.0</v>
      </c>
      <c r="B12062" s="57">
        <v>252.0</v>
      </c>
      <c r="C12062" s="57">
        <v>13.0</v>
      </c>
      <c r="D12062" s="268">
        <v>0.25</v>
      </c>
      <c r="E12062" s="269">
        <v>1.165320511375329E-5</v>
      </c>
      <c r="F12062" s="269">
        <v>3.4753651915523535E-5</v>
      </c>
    </row>
    <row r="12063" ht="14.25" customHeight="1">
      <c r="A12063" s="267">
        <v>43717.0</v>
      </c>
      <c r="B12063" s="57">
        <v>252.0</v>
      </c>
      <c r="C12063" s="57">
        <v>14.0</v>
      </c>
      <c r="D12063" s="268">
        <v>0.270833333333333</v>
      </c>
      <c r="E12063" s="269">
        <v>2.7933198395393164E-5</v>
      </c>
      <c r="F12063" s="269">
        <v>4.036231043791349E-5</v>
      </c>
    </row>
    <row r="12064" ht="14.25" customHeight="1">
      <c r="A12064" s="267">
        <v>43717.0</v>
      </c>
      <c r="B12064" s="57">
        <v>252.0</v>
      </c>
      <c r="C12064" s="57">
        <v>15.0</v>
      </c>
      <c r="D12064" s="268">
        <v>0.291666666666667</v>
      </c>
      <c r="E12064" s="269">
        <v>5.560510042571531E-5</v>
      </c>
      <c r="F12064" s="269">
        <v>4.96766897697397E-5</v>
      </c>
    </row>
    <row r="12065" ht="14.25" customHeight="1">
      <c r="A12065" s="267">
        <v>43717.0</v>
      </c>
      <c r="B12065" s="57">
        <v>252.0</v>
      </c>
      <c r="C12065" s="57">
        <v>16.0</v>
      </c>
      <c r="D12065" s="268">
        <v>0.3125</v>
      </c>
      <c r="E12065" s="269">
        <v>9.177774606479698E-5</v>
      </c>
      <c r="F12065" s="269">
        <v>5.358271981211842E-5</v>
      </c>
    </row>
    <row r="12066" ht="14.25" customHeight="1">
      <c r="A12066" s="267">
        <v>43717.0</v>
      </c>
      <c r="B12066" s="57">
        <v>252.0</v>
      </c>
      <c r="C12066" s="57">
        <v>17.0</v>
      </c>
      <c r="D12066" s="268">
        <v>0.333333333333333</v>
      </c>
      <c r="E12066" s="269">
        <v>1.3593624279623767E-4</v>
      </c>
      <c r="F12066" s="269">
        <v>5.6587358306255894E-5</v>
      </c>
    </row>
    <row r="12067" ht="14.25" customHeight="1">
      <c r="A12067" s="267">
        <v>43717.0</v>
      </c>
      <c r="B12067" s="57">
        <v>252.0</v>
      </c>
      <c r="C12067" s="57">
        <v>18.0</v>
      </c>
      <c r="D12067" s="268">
        <v>0.354166666666667</v>
      </c>
      <c r="E12067" s="269">
        <v>1.672818854948348E-4</v>
      </c>
      <c r="F12067" s="269">
        <v>5.71882860050834E-5</v>
      </c>
    </row>
    <row r="12068" ht="14.25" customHeight="1">
      <c r="A12068" s="267">
        <v>43717.0</v>
      </c>
      <c r="B12068" s="57">
        <v>252.0</v>
      </c>
      <c r="C12068" s="57">
        <v>19.0</v>
      </c>
      <c r="D12068" s="268">
        <v>0.375</v>
      </c>
      <c r="E12068" s="269">
        <v>1.8446584626489638E-4</v>
      </c>
      <c r="F12068" s="269">
        <v>5.608658522389965E-5</v>
      </c>
    </row>
    <row r="12069" ht="14.25" customHeight="1">
      <c r="A12069" s="267">
        <v>43717.0</v>
      </c>
      <c r="B12069" s="57">
        <v>252.0</v>
      </c>
      <c r="C12069" s="57">
        <v>20.0</v>
      </c>
      <c r="D12069" s="268">
        <v>0.395833333333333</v>
      </c>
      <c r="E12069" s="269">
        <v>2.3425977751580465E-4</v>
      </c>
      <c r="F12069" s="269">
        <v>5.498488444271591E-5</v>
      </c>
    </row>
    <row r="12070" ht="14.25" customHeight="1">
      <c r="A12070" s="267">
        <v>43717.0</v>
      </c>
      <c r="B12070" s="57">
        <v>252.0</v>
      </c>
      <c r="C12070" s="57">
        <v>21.0</v>
      </c>
      <c r="D12070" s="268">
        <v>0.416666666666667</v>
      </c>
      <c r="E12070" s="269">
        <v>2.540874938448352E-4</v>
      </c>
      <c r="F12070" s="269">
        <v>5.338241057917592E-5</v>
      </c>
    </row>
    <row r="12071" ht="14.25" customHeight="1">
      <c r="A12071" s="267">
        <v>43717.0</v>
      </c>
      <c r="B12071" s="57">
        <v>252.0</v>
      </c>
      <c r="C12071" s="57">
        <v>22.0</v>
      </c>
      <c r="D12071" s="268">
        <v>0.4375</v>
      </c>
      <c r="E12071" s="269">
        <v>2.858621763273582E-4</v>
      </c>
      <c r="F12071" s="269">
        <v>5.097869978386593E-5</v>
      </c>
    </row>
    <row r="12072" ht="14.25" customHeight="1">
      <c r="A12072" s="267">
        <v>43717.0</v>
      </c>
      <c r="B12072" s="57">
        <v>252.0</v>
      </c>
      <c r="C12072" s="57">
        <v>23.0</v>
      </c>
      <c r="D12072" s="268">
        <v>0.458333333333333</v>
      </c>
      <c r="E12072" s="269">
        <v>2.987495128640452E-4</v>
      </c>
      <c r="F12072" s="269">
        <v>5.177993671563594E-5</v>
      </c>
    </row>
    <row r="12073" ht="14.25" customHeight="1">
      <c r="A12073" s="267">
        <v>43717.0</v>
      </c>
      <c r="B12073" s="57">
        <v>252.0</v>
      </c>
      <c r="C12073" s="57">
        <v>24.0</v>
      </c>
      <c r="D12073" s="268">
        <v>0.479166666666667</v>
      </c>
      <c r="E12073" s="269">
        <v>2.83108199119569E-4</v>
      </c>
      <c r="F12073" s="269">
        <v>5.177993671563594E-5</v>
      </c>
    </row>
    <row r="12074" ht="14.25" customHeight="1">
      <c r="A12074" s="267">
        <v>43717.0</v>
      </c>
      <c r="B12074" s="57">
        <v>252.0</v>
      </c>
      <c r="C12074" s="57">
        <v>25.0</v>
      </c>
      <c r="D12074" s="268">
        <v>0.5</v>
      </c>
      <c r="E12074" s="269">
        <v>2.9845851186158386E-4</v>
      </c>
      <c r="F12074" s="269">
        <v>5.45842659768309E-5</v>
      </c>
    </row>
    <row r="12075" ht="14.25" customHeight="1">
      <c r="A12075" s="267">
        <v>43717.0</v>
      </c>
      <c r="B12075" s="57">
        <v>252.0</v>
      </c>
      <c r="C12075" s="57">
        <v>26.0</v>
      </c>
      <c r="D12075" s="268">
        <v>0.520833333333333</v>
      </c>
      <c r="E12075" s="269">
        <v>2.8983252308272895E-4</v>
      </c>
      <c r="F12075" s="269">
        <v>5.478457520977341E-5</v>
      </c>
    </row>
    <row r="12076" ht="14.25" customHeight="1">
      <c r="A12076" s="267">
        <v>43717.0</v>
      </c>
      <c r="B12076" s="57">
        <v>252.0</v>
      </c>
      <c r="C12076" s="57">
        <v>27.0</v>
      </c>
      <c r="D12076" s="268">
        <v>0.541666666666667</v>
      </c>
      <c r="E12076" s="269">
        <v>2.84419941679618E-4</v>
      </c>
      <c r="F12076" s="269">
        <v>5.3282255962704675E-5</v>
      </c>
    </row>
    <row r="12077" ht="14.25" customHeight="1">
      <c r="A12077" s="267">
        <v>43717.0</v>
      </c>
      <c r="B12077" s="57">
        <v>252.0</v>
      </c>
      <c r="C12077" s="57">
        <v>28.0</v>
      </c>
      <c r="D12077" s="268">
        <v>0.5625</v>
      </c>
      <c r="E12077" s="269">
        <v>2.653132986853785E-4</v>
      </c>
      <c r="F12077" s="269">
        <v>5.067823593445219E-5</v>
      </c>
    </row>
    <row r="12078" ht="14.25" customHeight="1">
      <c r="A12078" s="267">
        <v>43717.0</v>
      </c>
      <c r="B12078" s="57">
        <v>252.0</v>
      </c>
      <c r="C12078" s="57">
        <v>29.0</v>
      </c>
      <c r="D12078" s="268">
        <v>0.583333333333333</v>
      </c>
      <c r="E12078" s="269">
        <v>2.653241518700308E-4</v>
      </c>
      <c r="F12078" s="269">
        <v>4.9075762070912194E-5</v>
      </c>
    </row>
    <row r="12079" ht="14.25" customHeight="1">
      <c r="A12079" s="267">
        <v>43717.0</v>
      </c>
      <c r="B12079" s="57">
        <v>252.0</v>
      </c>
      <c r="C12079" s="57">
        <v>30.0</v>
      </c>
      <c r="D12079" s="268">
        <v>0.604166666666667</v>
      </c>
      <c r="E12079" s="269">
        <v>2.2974829700563344E-4</v>
      </c>
      <c r="F12079" s="269">
        <v>4.8975607454440954E-5</v>
      </c>
    </row>
    <row r="12080" ht="14.25" customHeight="1">
      <c r="A12080" s="267">
        <v>43717.0</v>
      </c>
      <c r="B12080" s="57">
        <v>252.0</v>
      </c>
      <c r="C12080" s="57">
        <v>31.0</v>
      </c>
      <c r="D12080" s="268">
        <v>0.625</v>
      </c>
      <c r="E12080" s="269">
        <v>1.8711649551043894E-4</v>
      </c>
      <c r="F12080" s="269">
        <v>4.9175916687383454E-5</v>
      </c>
    </row>
    <row r="12081" ht="14.25" customHeight="1">
      <c r="A12081" s="267">
        <v>43717.0</v>
      </c>
      <c r="B12081" s="57">
        <v>252.0</v>
      </c>
      <c r="C12081" s="57">
        <v>32.0</v>
      </c>
      <c r="D12081" s="268">
        <v>0.645833333333333</v>
      </c>
      <c r="E12081" s="269">
        <v>1.4211693342206555E-4</v>
      </c>
      <c r="F12081" s="269">
        <v>5.188009133210718E-5</v>
      </c>
    </row>
    <row r="12082" ht="14.25" customHeight="1">
      <c r="A12082" s="267">
        <v>43717.0</v>
      </c>
      <c r="B12082" s="57">
        <v>252.0</v>
      </c>
      <c r="C12082" s="57">
        <v>33.0</v>
      </c>
      <c r="D12082" s="268">
        <v>0.666666666666667</v>
      </c>
      <c r="E12082" s="269">
        <v>1.0658801326840938E-4</v>
      </c>
      <c r="F12082" s="269">
        <v>5.6387049073313414E-5</v>
      </c>
    </row>
    <row r="12083" ht="14.25" customHeight="1">
      <c r="A12083" s="267">
        <v>43717.0</v>
      </c>
      <c r="B12083" s="57">
        <v>252.0</v>
      </c>
      <c r="C12083" s="57">
        <v>34.0</v>
      </c>
      <c r="D12083" s="268">
        <v>0.6875</v>
      </c>
      <c r="E12083" s="269">
        <v>8.060227520586431E-5</v>
      </c>
      <c r="F12083" s="269">
        <v>6.049338834863463E-5</v>
      </c>
    </row>
    <row r="12084" ht="14.25" customHeight="1">
      <c r="A12084" s="267">
        <v>43717.0</v>
      </c>
      <c r="B12084" s="57">
        <v>252.0</v>
      </c>
      <c r="C12084" s="57">
        <v>35.0</v>
      </c>
      <c r="D12084" s="268">
        <v>0.708333333333333</v>
      </c>
      <c r="E12084" s="269">
        <v>5.2709818652941125E-5</v>
      </c>
      <c r="F12084" s="269">
        <v>6.439941839101337E-5</v>
      </c>
    </row>
    <row r="12085" ht="14.25" customHeight="1">
      <c r="A12085" s="267">
        <v>43717.0</v>
      </c>
      <c r="B12085" s="57">
        <v>252.0</v>
      </c>
      <c r="C12085" s="57">
        <v>36.0</v>
      </c>
      <c r="D12085" s="268">
        <v>0.729166666666667</v>
      </c>
      <c r="E12085" s="269">
        <v>2.5232373374406878E-5</v>
      </c>
      <c r="F12085" s="269">
        <v>6.710359303573709E-5</v>
      </c>
    </row>
    <row r="12086" ht="14.25" customHeight="1">
      <c r="A12086" s="267">
        <v>43717.0</v>
      </c>
      <c r="B12086" s="57">
        <v>252.0</v>
      </c>
      <c r="C12086" s="57">
        <v>37.0</v>
      </c>
      <c r="D12086" s="268">
        <v>0.75</v>
      </c>
      <c r="E12086" s="269">
        <v>7.388952509510723E-6</v>
      </c>
      <c r="F12086" s="269">
        <v>7.020838614634582E-5</v>
      </c>
    </row>
    <row r="12087" ht="14.25" customHeight="1">
      <c r="A12087" s="267">
        <v>43717.0</v>
      </c>
      <c r="B12087" s="57">
        <v>252.0</v>
      </c>
      <c r="C12087" s="57">
        <v>38.0</v>
      </c>
      <c r="D12087" s="268">
        <v>0.770833333333333</v>
      </c>
      <c r="E12087" s="269">
        <v>3.263253520384814E-7</v>
      </c>
      <c r="F12087" s="269">
        <v>7.291256079106956E-5</v>
      </c>
    </row>
    <row r="12088" ht="14.25" customHeight="1">
      <c r="A12088" s="267">
        <v>43717.0</v>
      </c>
      <c r="B12088" s="57">
        <v>252.0</v>
      </c>
      <c r="C12088" s="57">
        <v>39.0</v>
      </c>
      <c r="D12088" s="268">
        <v>0.791666666666667</v>
      </c>
      <c r="E12088" s="269">
        <v>0.0</v>
      </c>
      <c r="F12088" s="269">
        <v>7.391410695578205E-5</v>
      </c>
    </row>
    <row r="12089" ht="14.25" customHeight="1">
      <c r="A12089" s="267">
        <v>43717.0</v>
      </c>
      <c r="B12089" s="57">
        <v>252.0</v>
      </c>
      <c r="C12089" s="57">
        <v>40.0</v>
      </c>
      <c r="D12089" s="268">
        <v>0.8125</v>
      </c>
      <c r="E12089" s="269">
        <v>0.0</v>
      </c>
      <c r="F12089" s="269">
        <v>7.591719928520704E-5</v>
      </c>
    </row>
    <row r="12090" ht="14.25" customHeight="1">
      <c r="A12090" s="267">
        <v>43717.0</v>
      </c>
      <c r="B12090" s="57">
        <v>252.0</v>
      </c>
      <c r="C12090" s="57">
        <v>41.0</v>
      </c>
      <c r="D12090" s="268">
        <v>0.833333333333333</v>
      </c>
      <c r="E12090" s="269">
        <v>0.0</v>
      </c>
      <c r="F12090" s="269">
        <v>7.611750851814954E-5</v>
      </c>
    </row>
    <row r="12091" ht="14.25" customHeight="1">
      <c r="A12091" s="267">
        <v>43717.0</v>
      </c>
      <c r="B12091" s="57">
        <v>252.0</v>
      </c>
      <c r="C12091" s="57">
        <v>42.0</v>
      </c>
      <c r="D12091" s="268">
        <v>0.854166666666667</v>
      </c>
      <c r="E12091" s="269">
        <v>0.0</v>
      </c>
      <c r="F12091" s="269">
        <v>7.341333387342581E-5</v>
      </c>
    </row>
    <row r="12092" ht="14.25" customHeight="1">
      <c r="A12092" s="267">
        <v>43717.0</v>
      </c>
      <c r="B12092" s="57">
        <v>252.0</v>
      </c>
      <c r="C12092" s="57">
        <v>43.0</v>
      </c>
      <c r="D12092" s="268">
        <v>0.875</v>
      </c>
      <c r="E12092" s="269">
        <v>0.0</v>
      </c>
      <c r="F12092" s="269">
        <v>7.060900461223083E-5</v>
      </c>
    </row>
    <row r="12093" ht="14.25" customHeight="1">
      <c r="A12093" s="267">
        <v>43717.0</v>
      </c>
      <c r="B12093" s="57">
        <v>252.0</v>
      </c>
      <c r="C12093" s="57">
        <v>44.0</v>
      </c>
      <c r="D12093" s="268">
        <v>0.895833333333333</v>
      </c>
      <c r="E12093" s="269">
        <v>0.0</v>
      </c>
      <c r="F12093" s="269">
        <v>6.760436611809333E-5</v>
      </c>
    </row>
    <row r="12094" ht="14.25" customHeight="1">
      <c r="A12094" s="267">
        <v>43717.0</v>
      </c>
      <c r="B12094" s="57">
        <v>252.0</v>
      </c>
      <c r="C12094" s="57">
        <v>45.0</v>
      </c>
      <c r="D12094" s="268">
        <v>0.916666666666667</v>
      </c>
      <c r="E12094" s="269">
        <v>0.0</v>
      </c>
      <c r="F12094" s="269">
        <v>6.36983360757146E-5</v>
      </c>
    </row>
    <row r="12095" ht="14.25" customHeight="1">
      <c r="A12095" s="267">
        <v>43717.0</v>
      </c>
      <c r="B12095" s="57">
        <v>252.0</v>
      </c>
      <c r="C12095" s="57">
        <v>46.0</v>
      </c>
      <c r="D12095" s="268">
        <v>0.9375</v>
      </c>
      <c r="E12095" s="269">
        <v>0.0</v>
      </c>
      <c r="F12095" s="269">
        <v>5.7789213703910896E-5</v>
      </c>
    </row>
    <row r="12096" ht="14.25" customHeight="1">
      <c r="A12096" s="267">
        <v>43717.0</v>
      </c>
      <c r="B12096" s="57">
        <v>252.0</v>
      </c>
      <c r="C12096" s="57">
        <v>47.0</v>
      </c>
      <c r="D12096" s="268">
        <v>0.958333333333333</v>
      </c>
      <c r="E12096" s="269">
        <v>0.0</v>
      </c>
      <c r="F12096" s="269">
        <v>5.0277617468567196E-5</v>
      </c>
    </row>
    <row r="12097" ht="14.25" customHeight="1">
      <c r="A12097" s="267">
        <v>43717.0</v>
      </c>
      <c r="B12097" s="57">
        <v>252.0</v>
      </c>
      <c r="C12097" s="57">
        <v>48.0</v>
      </c>
      <c r="D12097" s="268">
        <v>0.979166666666667</v>
      </c>
      <c r="E12097" s="269">
        <v>0.0</v>
      </c>
      <c r="F12097" s="269">
        <v>4.3567258164993484E-5</v>
      </c>
    </row>
    <row r="12098" ht="14.25" customHeight="1">
      <c r="A12098" s="267">
        <v>43718.0</v>
      </c>
      <c r="B12098" s="57">
        <v>253.0</v>
      </c>
      <c r="C12098" s="57">
        <v>1.0</v>
      </c>
      <c r="D12098" s="268">
        <v>0.0</v>
      </c>
      <c r="E12098" s="269">
        <v>0.0</v>
      </c>
      <c r="F12098" s="269">
        <v>3.755798117671852E-5</v>
      </c>
    </row>
    <row r="12099" ht="14.25" customHeight="1">
      <c r="A12099" s="267">
        <v>43718.0</v>
      </c>
      <c r="B12099" s="57">
        <v>253.0</v>
      </c>
      <c r="C12099" s="57">
        <v>2.0</v>
      </c>
      <c r="D12099" s="268">
        <v>0.020833333333333332</v>
      </c>
      <c r="E12099" s="269">
        <v>0.0</v>
      </c>
      <c r="F12099" s="269">
        <v>3.375210575081104E-5</v>
      </c>
    </row>
    <row r="12100" ht="14.25" customHeight="1">
      <c r="A12100" s="267">
        <v>43718.0</v>
      </c>
      <c r="B12100" s="57">
        <v>253.0</v>
      </c>
      <c r="C12100" s="57">
        <v>3.0</v>
      </c>
      <c r="D12100" s="268">
        <v>0.0416666666666667</v>
      </c>
      <c r="E12100" s="269">
        <v>0.0</v>
      </c>
      <c r="F12100" s="269">
        <v>3.0246694174317314E-5</v>
      </c>
    </row>
    <row r="12101" ht="14.25" customHeight="1">
      <c r="A12101" s="267">
        <v>43718.0</v>
      </c>
      <c r="B12101" s="57">
        <v>253.0</v>
      </c>
      <c r="C12101" s="57">
        <v>4.0</v>
      </c>
      <c r="D12101" s="268">
        <v>0.0625</v>
      </c>
      <c r="E12101" s="269">
        <v>0.0</v>
      </c>
      <c r="F12101" s="269">
        <v>2.914499339313357E-5</v>
      </c>
    </row>
    <row r="12102" ht="14.25" customHeight="1">
      <c r="A12102" s="267">
        <v>43718.0</v>
      </c>
      <c r="B12102" s="57">
        <v>253.0</v>
      </c>
      <c r="C12102" s="57">
        <v>5.0</v>
      </c>
      <c r="D12102" s="268">
        <v>0.0833333333333333</v>
      </c>
      <c r="E12102" s="269">
        <v>0.0</v>
      </c>
      <c r="F12102" s="269">
        <v>2.8043292611949826E-5</v>
      </c>
    </row>
    <row r="12103" ht="14.25" customHeight="1">
      <c r="A12103" s="267">
        <v>43718.0</v>
      </c>
      <c r="B12103" s="57">
        <v>253.0</v>
      </c>
      <c r="C12103" s="57">
        <v>6.0</v>
      </c>
      <c r="D12103" s="268">
        <v>0.104166666666667</v>
      </c>
      <c r="E12103" s="269">
        <v>0.0</v>
      </c>
      <c r="F12103" s="269">
        <v>2.7141901063708585E-5</v>
      </c>
    </row>
    <row r="12104" ht="14.25" customHeight="1">
      <c r="A12104" s="267">
        <v>43718.0</v>
      </c>
      <c r="B12104" s="57">
        <v>253.0</v>
      </c>
      <c r="C12104" s="57">
        <v>7.0</v>
      </c>
      <c r="D12104" s="268">
        <v>0.125</v>
      </c>
      <c r="E12104" s="269">
        <v>0.0</v>
      </c>
      <c r="F12104" s="269">
        <v>2.724205568017983E-5</v>
      </c>
    </row>
    <row r="12105" ht="14.25" customHeight="1">
      <c r="A12105" s="267">
        <v>43718.0</v>
      </c>
      <c r="B12105" s="57">
        <v>253.0</v>
      </c>
      <c r="C12105" s="57">
        <v>8.0</v>
      </c>
      <c r="D12105" s="268">
        <v>0.145833333333333</v>
      </c>
      <c r="E12105" s="269">
        <v>0.0</v>
      </c>
      <c r="F12105" s="269">
        <v>2.6340664131938587E-5</v>
      </c>
    </row>
    <row r="12106" ht="14.25" customHeight="1">
      <c r="A12106" s="267">
        <v>43718.0</v>
      </c>
      <c r="B12106" s="57">
        <v>253.0</v>
      </c>
      <c r="C12106" s="57">
        <v>9.0</v>
      </c>
      <c r="D12106" s="268">
        <v>0.166666666666667</v>
      </c>
      <c r="E12106" s="269">
        <v>0.0</v>
      </c>
      <c r="F12106" s="269">
        <v>2.614035489899609E-5</v>
      </c>
    </row>
    <row r="12107" ht="14.25" customHeight="1">
      <c r="A12107" s="267">
        <v>43718.0</v>
      </c>
      <c r="B12107" s="57">
        <v>253.0</v>
      </c>
      <c r="C12107" s="57">
        <v>10.0</v>
      </c>
      <c r="D12107" s="268">
        <v>0.1875</v>
      </c>
      <c r="E12107" s="269">
        <v>0.0</v>
      </c>
      <c r="F12107" s="269">
        <v>2.6340664131938587E-5</v>
      </c>
    </row>
    <row r="12108" ht="14.25" customHeight="1">
      <c r="A12108" s="267">
        <v>43718.0</v>
      </c>
      <c r="B12108" s="57">
        <v>253.0</v>
      </c>
      <c r="C12108" s="57">
        <v>11.0</v>
      </c>
      <c r="D12108" s="268">
        <v>0.208333333333333</v>
      </c>
      <c r="E12108" s="269">
        <v>7.036957738216591E-8</v>
      </c>
      <c r="F12108" s="269">
        <v>2.684143721429483E-5</v>
      </c>
    </row>
    <row r="12109" ht="14.25" customHeight="1">
      <c r="A12109" s="267">
        <v>43718.0</v>
      </c>
      <c r="B12109" s="57">
        <v>253.0</v>
      </c>
      <c r="C12109" s="57">
        <v>12.0</v>
      </c>
      <c r="D12109" s="268">
        <v>0.229166666666667</v>
      </c>
      <c r="E12109" s="269">
        <v>2.3691091051995857E-6</v>
      </c>
      <c r="F12109" s="269">
        <v>2.7141901063708585E-5</v>
      </c>
    </row>
    <row r="12110" ht="14.25" customHeight="1">
      <c r="A12110" s="267">
        <v>43718.0</v>
      </c>
      <c r="B12110" s="57">
        <v>253.0</v>
      </c>
      <c r="C12110" s="57">
        <v>13.0</v>
      </c>
      <c r="D12110" s="268">
        <v>0.25</v>
      </c>
      <c r="E12110" s="269">
        <v>9.68826510643253E-6</v>
      </c>
      <c r="F12110" s="269">
        <v>3.1148085722558555E-5</v>
      </c>
    </row>
    <row r="12111" ht="14.25" customHeight="1">
      <c r="A12111" s="267">
        <v>43718.0</v>
      </c>
      <c r="B12111" s="57">
        <v>253.0</v>
      </c>
      <c r="C12111" s="57">
        <v>14.0</v>
      </c>
      <c r="D12111" s="268">
        <v>0.270833333333333</v>
      </c>
      <c r="E12111" s="269">
        <v>2.8737464729179272E-5</v>
      </c>
      <c r="F12111" s="269">
        <v>3.525442499787978E-5</v>
      </c>
    </row>
    <row r="12112" ht="14.25" customHeight="1">
      <c r="A12112" s="267">
        <v>43718.0</v>
      </c>
      <c r="B12112" s="57">
        <v>253.0</v>
      </c>
      <c r="C12112" s="57">
        <v>15.0</v>
      </c>
      <c r="D12112" s="268">
        <v>0.291666666666667</v>
      </c>
      <c r="E12112" s="269">
        <v>5.7175701039373105E-5</v>
      </c>
      <c r="F12112" s="269">
        <v>3.845937272495976E-5</v>
      </c>
    </row>
    <row r="12113" ht="14.25" customHeight="1">
      <c r="A12113" s="267">
        <v>43718.0</v>
      </c>
      <c r="B12113" s="57">
        <v>253.0</v>
      </c>
      <c r="C12113" s="57">
        <v>16.0</v>
      </c>
      <c r="D12113" s="268">
        <v>0.3125</v>
      </c>
      <c r="E12113" s="269">
        <v>9.570854918853872E-5</v>
      </c>
      <c r="F12113" s="269">
        <v>4.667205127560222E-5</v>
      </c>
    </row>
    <row r="12114" ht="14.25" customHeight="1">
      <c r="A12114" s="267">
        <v>43718.0</v>
      </c>
      <c r="B12114" s="57">
        <v>253.0</v>
      </c>
      <c r="C12114" s="57">
        <v>17.0</v>
      </c>
      <c r="D12114" s="268">
        <v>0.333333333333333</v>
      </c>
      <c r="E12114" s="269">
        <v>1.2619614221650831E-4</v>
      </c>
      <c r="F12114" s="269">
        <v>5.418364751094592E-5</v>
      </c>
    </row>
    <row r="12115" ht="14.25" customHeight="1">
      <c r="A12115" s="267">
        <v>43718.0</v>
      </c>
      <c r="B12115" s="57">
        <v>253.0</v>
      </c>
      <c r="C12115" s="57">
        <v>18.0</v>
      </c>
      <c r="D12115" s="268">
        <v>0.354166666666667</v>
      </c>
      <c r="E12115" s="269">
        <v>1.49208357604161E-4</v>
      </c>
      <c r="F12115" s="269">
        <v>5.6186739840370906E-5</v>
      </c>
    </row>
    <row r="12116" ht="14.25" customHeight="1">
      <c r="A12116" s="267">
        <v>43718.0</v>
      </c>
      <c r="B12116" s="57">
        <v>253.0</v>
      </c>
      <c r="C12116" s="57">
        <v>19.0</v>
      </c>
      <c r="D12116" s="268">
        <v>0.375</v>
      </c>
      <c r="E12116" s="269">
        <v>1.708176724787044E-4</v>
      </c>
      <c r="F12116" s="269">
        <v>5.808967755332465E-5</v>
      </c>
    </row>
    <row r="12117" ht="14.25" customHeight="1">
      <c r="A12117" s="267">
        <v>43718.0</v>
      </c>
      <c r="B12117" s="57">
        <v>253.0</v>
      </c>
      <c r="C12117" s="57">
        <v>20.0</v>
      </c>
      <c r="D12117" s="268">
        <v>0.395833333333333</v>
      </c>
      <c r="E12117" s="269">
        <v>2.0627495450510096E-4</v>
      </c>
      <c r="F12117" s="269">
        <v>6.229617144511711E-5</v>
      </c>
    </row>
    <row r="12118" ht="14.25" customHeight="1">
      <c r="A12118" s="267">
        <v>43718.0</v>
      </c>
      <c r="B12118" s="57">
        <v>253.0</v>
      </c>
      <c r="C12118" s="57">
        <v>21.0</v>
      </c>
      <c r="D12118" s="268">
        <v>0.416666666666667</v>
      </c>
      <c r="E12118" s="269">
        <v>1.9414870001720834E-4</v>
      </c>
      <c r="F12118" s="269">
        <v>5.828998678626714E-5</v>
      </c>
    </row>
    <row r="12119" ht="14.25" customHeight="1">
      <c r="A12119" s="267">
        <v>43718.0</v>
      </c>
      <c r="B12119" s="57">
        <v>253.0</v>
      </c>
      <c r="C12119" s="57">
        <v>22.0</v>
      </c>
      <c r="D12119" s="268">
        <v>0.4375</v>
      </c>
      <c r="E12119" s="269">
        <v>2.1828030294916101E-4</v>
      </c>
      <c r="F12119" s="269">
        <v>5.9191378334508385E-5</v>
      </c>
    </row>
    <row r="12120" ht="14.25" customHeight="1">
      <c r="A12120" s="267">
        <v>43718.0</v>
      </c>
      <c r="B12120" s="57">
        <v>253.0</v>
      </c>
      <c r="C12120" s="57">
        <v>23.0</v>
      </c>
      <c r="D12120" s="268">
        <v>0.458333333333333</v>
      </c>
      <c r="E12120" s="269">
        <v>2.256263347750713E-4</v>
      </c>
      <c r="F12120" s="269">
        <v>5.73885952380259E-5</v>
      </c>
    </row>
    <row r="12121" ht="14.25" customHeight="1">
      <c r="A12121" s="267">
        <v>43718.0</v>
      </c>
      <c r="B12121" s="57">
        <v>253.0</v>
      </c>
      <c r="C12121" s="57">
        <v>24.0</v>
      </c>
      <c r="D12121" s="268">
        <v>0.479166666666667</v>
      </c>
      <c r="E12121" s="269">
        <v>2.196610134305452E-4</v>
      </c>
      <c r="F12121" s="269">
        <v>5.71882860050834E-5</v>
      </c>
    </row>
    <row r="12122" ht="14.25" customHeight="1">
      <c r="A12122" s="267">
        <v>43718.0</v>
      </c>
      <c r="B12122" s="57">
        <v>253.0</v>
      </c>
      <c r="C12122" s="57">
        <v>25.0</v>
      </c>
      <c r="D12122" s="268">
        <v>0.5</v>
      </c>
      <c r="E12122" s="269">
        <v>2.1481654253799323E-4</v>
      </c>
      <c r="F12122" s="269">
        <v>5.73885952380259E-5</v>
      </c>
    </row>
    <row r="12123" ht="14.25" customHeight="1">
      <c r="A12123" s="267">
        <v>43718.0</v>
      </c>
      <c r="B12123" s="57">
        <v>253.0</v>
      </c>
      <c r="C12123" s="57">
        <v>26.0</v>
      </c>
      <c r="D12123" s="268">
        <v>0.520833333333333</v>
      </c>
      <c r="E12123" s="269">
        <v>1.9718197028447212E-4</v>
      </c>
      <c r="F12123" s="269">
        <v>5.748874985449714E-5</v>
      </c>
    </row>
    <row r="12124" ht="14.25" customHeight="1">
      <c r="A12124" s="267">
        <v>43718.0</v>
      </c>
      <c r="B12124" s="57">
        <v>253.0</v>
      </c>
      <c r="C12124" s="57">
        <v>27.0</v>
      </c>
      <c r="D12124" s="268">
        <v>0.541666666666667</v>
      </c>
      <c r="E12124" s="269">
        <v>1.9687950136052917E-4</v>
      </c>
      <c r="F12124" s="269">
        <v>5.598643060742841E-5</v>
      </c>
    </row>
    <row r="12125" ht="14.25" customHeight="1">
      <c r="A12125" s="267">
        <v>43718.0</v>
      </c>
      <c r="B12125" s="57">
        <v>253.0</v>
      </c>
      <c r="C12125" s="57">
        <v>28.0</v>
      </c>
      <c r="D12125" s="268">
        <v>0.5625</v>
      </c>
      <c r="E12125" s="269">
        <v>1.762240796565223E-4</v>
      </c>
      <c r="F12125" s="269">
        <v>5.498488444271591E-5</v>
      </c>
    </row>
    <row r="12126" ht="14.25" customHeight="1">
      <c r="A12126" s="267">
        <v>43718.0</v>
      </c>
      <c r="B12126" s="57">
        <v>253.0</v>
      </c>
      <c r="C12126" s="57">
        <v>29.0</v>
      </c>
      <c r="D12126" s="268">
        <v>0.583333333333333</v>
      </c>
      <c r="E12126" s="269">
        <v>1.7649534894729246E-4</v>
      </c>
      <c r="F12126" s="269">
        <v>5.498488444271591E-5</v>
      </c>
    </row>
    <row r="12127" ht="14.25" customHeight="1">
      <c r="A12127" s="267">
        <v>43718.0</v>
      </c>
      <c r="B12127" s="57">
        <v>253.0</v>
      </c>
      <c r="C12127" s="57">
        <v>30.0</v>
      </c>
      <c r="D12127" s="268">
        <v>0.604166666666667</v>
      </c>
      <c r="E12127" s="269">
        <v>1.4191519705762429E-4</v>
      </c>
      <c r="F12127" s="269">
        <v>5.4684420593302164E-5</v>
      </c>
    </row>
    <row r="12128" ht="14.25" customHeight="1">
      <c r="A12128" s="267">
        <v>43718.0</v>
      </c>
      <c r="B12128" s="57">
        <v>253.0</v>
      </c>
      <c r="C12128" s="57">
        <v>31.0</v>
      </c>
      <c r="D12128" s="268">
        <v>0.625</v>
      </c>
      <c r="E12128" s="269">
        <v>1.134583554790178E-4</v>
      </c>
      <c r="F12128" s="269">
        <v>5.278148288034843E-5</v>
      </c>
    </row>
    <row r="12129" ht="14.25" customHeight="1">
      <c r="A12129" s="267">
        <v>43718.0</v>
      </c>
      <c r="B12129" s="57">
        <v>253.0</v>
      </c>
      <c r="C12129" s="57">
        <v>32.0</v>
      </c>
      <c r="D12129" s="268">
        <v>0.645833333333333</v>
      </c>
      <c r="E12129" s="269">
        <v>9.04033600183E-5</v>
      </c>
      <c r="F12129" s="269">
        <v>5.318210134623342E-5</v>
      </c>
    </row>
    <row r="12130" ht="14.25" customHeight="1">
      <c r="A12130" s="267">
        <v>43718.0</v>
      </c>
      <c r="B12130" s="57">
        <v>253.0</v>
      </c>
      <c r="C12130" s="57">
        <v>33.0</v>
      </c>
      <c r="D12130" s="268">
        <v>0.666666666666667</v>
      </c>
      <c r="E12130" s="269">
        <v>6.447338493060787E-5</v>
      </c>
      <c r="F12130" s="269">
        <v>5.3282255962704675E-5</v>
      </c>
    </row>
    <row r="12131" ht="14.25" customHeight="1">
      <c r="A12131" s="267">
        <v>43718.0</v>
      </c>
      <c r="B12131" s="57">
        <v>253.0</v>
      </c>
      <c r="C12131" s="57">
        <v>34.0</v>
      </c>
      <c r="D12131" s="268">
        <v>0.6875</v>
      </c>
      <c r="E12131" s="269">
        <v>4.936289901112374E-5</v>
      </c>
      <c r="F12131" s="269">
        <v>5.6286894456842146E-5</v>
      </c>
    </row>
    <row r="12132" ht="14.25" customHeight="1">
      <c r="A12132" s="267">
        <v>43718.0</v>
      </c>
      <c r="B12132" s="57">
        <v>253.0</v>
      </c>
      <c r="C12132" s="57">
        <v>35.0</v>
      </c>
      <c r="D12132" s="268">
        <v>0.708333333333333</v>
      </c>
      <c r="E12132" s="269">
        <v>3.05009123701053E-5</v>
      </c>
      <c r="F12132" s="269">
        <v>6.279694452747336E-5</v>
      </c>
    </row>
    <row r="12133" ht="14.25" customHeight="1">
      <c r="A12133" s="267">
        <v>43718.0</v>
      </c>
      <c r="B12133" s="57">
        <v>253.0</v>
      </c>
      <c r="C12133" s="57">
        <v>36.0</v>
      </c>
      <c r="D12133" s="268">
        <v>0.729166666666667</v>
      </c>
      <c r="E12133" s="269">
        <v>1.410034285400131E-5</v>
      </c>
      <c r="F12133" s="269">
        <v>6.61020468710246E-5</v>
      </c>
    </row>
    <row r="12134" ht="14.25" customHeight="1">
      <c r="A12134" s="267">
        <v>43718.0</v>
      </c>
      <c r="B12134" s="57">
        <v>253.0</v>
      </c>
      <c r="C12134" s="57">
        <v>37.0</v>
      </c>
      <c r="D12134" s="268">
        <v>0.75</v>
      </c>
      <c r="E12134" s="269">
        <v>5.232466088859655E-6</v>
      </c>
      <c r="F12134" s="269">
        <v>6.850575766633457E-5</v>
      </c>
    </row>
    <row r="12135" ht="14.25" customHeight="1">
      <c r="A12135" s="267">
        <v>43718.0</v>
      </c>
      <c r="B12135" s="57">
        <v>253.0</v>
      </c>
      <c r="C12135" s="57">
        <v>38.0</v>
      </c>
      <c r="D12135" s="268">
        <v>0.770833333333333</v>
      </c>
      <c r="E12135" s="269">
        <v>2.0813799140032373E-7</v>
      </c>
      <c r="F12135" s="269">
        <v>7.401426157225329E-5</v>
      </c>
    </row>
    <row r="12136" ht="14.25" customHeight="1">
      <c r="A12136" s="267">
        <v>43718.0</v>
      </c>
      <c r="B12136" s="57">
        <v>253.0</v>
      </c>
      <c r="C12136" s="57">
        <v>39.0</v>
      </c>
      <c r="D12136" s="268">
        <v>0.791666666666667</v>
      </c>
      <c r="E12136" s="269">
        <v>0.0</v>
      </c>
      <c r="F12136" s="269">
        <v>7.291256079106956E-5</v>
      </c>
    </row>
    <row r="12137" ht="14.25" customHeight="1">
      <c r="A12137" s="267">
        <v>43718.0</v>
      </c>
      <c r="B12137" s="57">
        <v>253.0</v>
      </c>
      <c r="C12137" s="57">
        <v>40.0</v>
      </c>
      <c r="D12137" s="268">
        <v>0.8125</v>
      </c>
      <c r="E12137" s="269">
        <v>0.0</v>
      </c>
      <c r="F12137" s="269">
        <v>7.291256079106956E-5</v>
      </c>
    </row>
    <row r="12138" ht="14.25" customHeight="1">
      <c r="A12138" s="267">
        <v>43718.0</v>
      </c>
      <c r="B12138" s="57">
        <v>253.0</v>
      </c>
      <c r="C12138" s="57">
        <v>41.0</v>
      </c>
      <c r="D12138" s="268">
        <v>0.833333333333333</v>
      </c>
      <c r="E12138" s="269">
        <v>0.0</v>
      </c>
      <c r="F12138" s="269">
        <v>7.221147847577081E-5</v>
      </c>
    </row>
    <row r="12139" ht="14.25" customHeight="1">
      <c r="A12139" s="267">
        <v>43718.0</v>
      </c>
      <c r="B12139" s="57">
        <v>253.0</v>
      </c>
      <c r="C12139" s="57">
        <v>42.0</v>
      </c>
      <c r="D12139" s="268">
        <v>0.854166666666667</v>
      </c>
      <c r="E12139" s="269">
        <v>0.0</v>
      </c>
      <c r="F12139" s="269">
        <v>7.010823152987456E-5</v>
      </c>
    </row>
    <row r="12140" ht="14.25" customHeight="1">
      <c r="A12140" s="267">
        <v>43718.0</v>
      </c>
      <c r="B12140" s="57">
        <v>253.0</v>
      </c>
      <c r="C12140" s="57">
        <v>43.0</v>
      </c>
      <c r="D12140" s="268">
        <v>0.875</v>
      </c>
      <c r="E12140" s="269">
        <v>0.0</v>
      </c>
      <c r="F12140" s="269">
        <v>6.870606689927708E-5</v>
      </c>
    </row>
    <row r="12141" ht="14.25" customHeight="1">
      <c r="A12141" s="267">
        <v>43718.0</v>
      </c>
      <c r="B12141" s="57">
        <v>253.0</v>
      </c>
      <c r="C12141" s="57">
        <v>44.0</v>
      </c>
      <c r="D12141" s="268">
        <v>0.895833333333333</v>
      </c>
      <c r="E12141" s="269">
        <v>0.0</v>
      </c>
      <c r="F12141" s="269">
        <v>6.490019147336961E-5</v>
      </c>
    </row>
    <row r="12142" ht="14.25" customHeight="1">
      <c r="A12142" s="267">
        <v>43718.0</v>
      </c>
      <c r="B12142" s="57">
        <v>253.0</v>
      </c>
      <c r="C12142" s="57">
        <v>45.0</v>
      </c>
      <c r="D12142" s="268">
        <v>0.916666666666667</v>
      </c>
      <c r="E12142" s="269">
        <v>0.0</v>
      </c>
      <c r="F12142" s="269">
        <v>6.169524374628963E-5</v>
      </c>
    </row>
    <row r="12143" ht="14.25" customHeight="1">
      <c r="A12143" s="267">
        <v>43718.0</v>
      </c>
      <c r="B12143" s="57">
        <v>253.0</v>
      </c>
      <c r="C12143" s="57">
        <v>46.0</v>
      </c>
      <c r="D12143" s="268">
        <v>0.9375</v>
      </c>
      <c r="E12143" s="269">
        <v>0.0</v>
      </c>
      <c r="F12143" s="269">
        <v>5.71882860050834E-5</v>
      </c>
    </row>
    <row r="12144" ht="14.25" customHeight="1">
      <c r="A12144" s="267">
        <v>43718.0</v>
      </c>
      <c r="B12144" s="57">
        <v>253.0</v>
      </c>
      <c r="C12144" s="57">
        <v>47.0</v>
      </c>
      <c r="D12144" s="268">
        <v>0.958333333333333</v>
      </c>
      <c r="E12144" s="269">
        <v>0.0</v>
      </c>
      <c r="F12144" s="269">
        <v>5.127916363327967E-5</v>
      </c>
    </row>
    <row r="12145" ht="14.25" customHeight="1">
      <c r="A12145" s="267">
        <v>43718.0</v>
      </c>
      <c r="B12145" s="57">
        <v>253.0</v>
      </c>
      <c r="C12145" s="57">
        <v>48.0</v>
      </c>
      <c r="D12145" s="268">
        <v>0.979166666666667</v>
      </c>
      <c r="E12145" s="269">
        <v>0.0</v>
      </c>
      <c r="F12145" s="269">
        <v>4.547019587794722E-5</v>
      </c>
    </row>
    <row r="12146" ht="14.25" customHeight="1">
      <c r="A12146" s="267">
        <v>43719.0</v>
      </c>
      <c r="B12146" s="57">
        <v>254.0</v>
      </c>
      <c r="C12146" s="57">
        <v>1.0</v>
      </c>
      <c r="D12146" s="268">
        <v>0.0</v>
      </c>
      <c r="E12146" s="269">
        <v>0.0</v>
      </c>
      <c r="F12146" s="269">
        <v>3.9561073506143503E-5</v>
      </c>
    </row>
    <row r="12147" ht="14.25" customHeight="1">
      <c r="A12147" s="267">
        <v>43719.0</v>
      </c>
      <c r="B12147" s="57">
        <v>254.0</v>
      </c>
      <c r="C12147" s="57">
        <v>2.0</v>
      </c>
      <c r="D12147" s="268">
        <v>0.020833333333333332</v>
      </c>
      <c r="E12147" s="269">
        <v>0.0</v>
      </c>
      <c r="F12147" s="269">
        <v>3.545473423082228E-5</v>
      </c>
    </row>
    <row r="12148" ht="14.25" customHeight="1">
      <c r="A12148" s="267">
        <v>43719.0</v>
      </c>
      <c r="B12148" s="57">
        <v>254.0</v>
      </c>
      <c r="C12148" s="57">
        <v>3.0</v>
      </c>
      <c r="D12148" s="268">
        <v>0.0416666666666667</v>
      </c>
      <c r="E12148" s="269">
        <v>0.0</v>
      </c>
      <c r="F12148" s="269">
        <v>3.26504049696273E-5</v>
      </c>
    </row>
    <row r="12149" ht="14.25" customHeight="1">
      <c r="A12149" s="267">
        <v>43719.0</v>
      </c>
      <c r="B12149" s="57">
        <v>254.0</v>
      </c>
      <c r="C12149" s="57">
        <v>4.0</v>
      </c>
      <c r="D12149" s="268">
        <v>0.0625</v>
      </c>
      <c r="E12149" s="269">
        <v>0.0</v>
      </c>
      <c r="F12149" s="269">
        <v>3.0447003407259817E-5</v>
      </c>
    </row>
    <row r="12150" ht="14.25" customHeight="1">
      <c r="A12150" s="267">
        <v>43719.0</v>
      </c>
      <c r="B12150" s="57">
        <v>254.0</v>
      </c>
      <c r="C12150" s="57">
        <v>5.0</v>
      </c>
      <c r="D12150" s="268">
        <v>0.0833333333333333</v>
      </c>
      <c r="E12150" s="269">
        <v>0.0</v>
      </c>
      <c r="F12150" s="269">
        <v>2.9245148009604822E-5</v>
      </c>
    </row>
    <row r="12151" ht="14.25" customHeight="1">
      <c r="A12151" s="267">
        <v>43719.0</v>
      </c>
      <c r="B12151" s="57">
        <v>254.0</v>
      </c>
      <c r="C12151" s="57">
        <v>6.0</v>
      </c>
      <c r="D12151" s="268">
        <v>0.104166666666667</v>
      </c>
      <c r="E12151" s="269">
        <v>0.0</v>
      </c>
      <c r="F12151" s="269">
        <v>2.744236491312233E-5</v>
      </c>
    </row>
    <row r="12152" ht="14.25" customHeight="1">
      <c r="A12152" s="267">
        <v>43719.0</v>
      </c>
      <c r="B12152" s="57">
        <v>254.0</v>
      </c>
      <c r="C12152" s="57">
        <v>7.0</v>
      </c>
      <c r="D12152" s="268">
        <v>0.125</v>
      </c>
      <c r="E12152" s="269">
        <v>0.0</v>
      </c>
      <c r="F12152" s="269">
        <v>2.744236491312233E-5</v>
      </c>
    </row>
    <row r="12153" ht="14.25" customHeight="1">
      <c r="A12153" s="267">
        <v>43719.0</v>
      </c>
      <c r="B12153" s="57">
        <v>254.0</v>
      </c>
      <c r="C12153" s="57">
        <v>8.0</v>
      </c>
      <c r="D12153" s="268">
        <v>0.145833333333333</v>
      </c>
      <c r="E12153" s="269">
        <v>0.0</v>
      </c>
      <c r="F12153" s="269">
        <v>2.6240509515467337E-5</v>
      </c>
    </row>
    <row r="12154" ht="14.25" customHeight="1">
      <c r="A12154" s="267">
        <v>43719.0</v>
      </c>
      <c r="B12154" s="57">
        <v>254.0</v>
      </c>
      <c r="C12154" s="57">
        <v>9.0</v>
      </c>
      <c r="D12154" s="268">
        <v>0.166666666666667</v>
      </c>
      <c r="E12154" s="269">
        <v>0.0</v>
      </c>
      <c r="F12154" s="269">
        <v>2.614035489899609E-5</v>
      </c>
    </row>
    <row r="12155" ht="14.25" customHeight="1">
      <c r="A12155" s="267">
        <v>43719.0</v>
      </c>
      <c r="B12155" s="57">
        <v>254.0</v>
      </c>
      <c r="C12155" s="57">
        <v>10.0</v>
      </c>
      <c r="D12155" s="268">
        <v>0.1875</v>
      </c>
      <c r="E12155" s="269">
        <v>0.0</v>
      </c>
      <c r="F12155" s="269">
        <v>2.654097336488109E-5</v>
      </c>
    </row>
    <row r="12156" ht="14.25" customHeight="1">
      <c r="A12156" s="267">
        <v>43719.0</v>
      </c>
      <c r="B12156" s="57">
        <v>254.0</v>
      </c>
      <c r="C12156" s="57">
        <v>11.0</v>
      </c>
      <c r="D12156" s="268">
        <v>0.208333333333333</v>
      </c>
      <c r="E12156" s="269">
        <v>2.3456525794055305E-8</v>
      </c>
      <c r="F12156" s="269">
        <v>2.604020028252484E-5</v>
      </c>
    </row>
    <row r="12157" ht="14.25" customHeight="1">
      <c r="A12157" s="267">
        <v>43719.0</v>
      </c>
      <c r="B12157" s="57">
        <v>254.0</v>
      </c>
      <c r="C12157" s="57">
        <v>12.0</v>
      </c>
      <c r="D12157" s="268">
        <v>0.229166666666667</v>
      </c>
      <c r="E12157" s="269">
        <v>8.913479801741015E-7</v>
      </c>
      <c r="F12157" s="269">
        <v>2.8243601844892327E-5</v>
      </c>
    </row>
    <row r="12158" ht="14.25" customHeight="1">
      <c r="A12158" s="267">
        <v>43719.0</v>
      </c>
      <c r="B12158" s="57">
        <v>254.0</v>
      </c>
      <c r="C12158" s="57">
        <v>13.0</v>
      </c>
      <c r="D12158" s="268">
        <v>0.25</v>
      </c>
      <c r="E12158" s="269">
        <v>3.5877259557055427E-6</v>
      </c>
      <c r="F12158" s="269">
        <v>2.8544065694306077E-5</v>
      </c>
    </row>
    <row r="12159" ht="14.25" customHeight="1">
      <c r="A12159" s="267">
        <v>43719.0</v>
      </c>
      <c r="B12159" s="57">
        <v>254.0</v>
      </c>
      <c r="C12159" s="57">
        <v>14.0</v>
      </c>
      <c r="D12159" s="268">
        <v>0.270833333333333</v>
      </c>
      <c r="E12159" s="269">
        <v>1.3282993136063157E-5</v>
      </c>
      <c r="F12159" s="269">
        <v>3.234994112021355E-5</v>
      </c>
    </row>
    <row r="12160" ht="14.25" customHeight="1">
      <c r="A12160" s="267">
        <v>43719.0</v>
      </c>
      <c r="B12160" s="57">
        <v>254.0</v>
      </c>
      <c r="C12160" s="57">
        <v>15.0</v>
      </c>
      <c r="D12160" s="268">
        <v>0.291666666666667</v>
      </c>
      <c r="E12160" s="269">
        <v>3.338017730854317E-5</v>
      </c>
      <c r="F12160" s="269">
        <v>3.5354579614351036E-5</v>
      </c>
    </row>
    <row r="12161" ht="14.25" customHeight="1">
      <c r="A12161" s="267">
        <v>43719.0</v>
      </c>
      <c r="B12161" s="57">
        <v>254.0</v>
      </c>
      <c r="C12161" s="57">
        <v>16.0</v>
      </c>
      <c r="D12161" s="268">
        <v>0.3125</v>
      </c>
      <c r="E12161" s="269">
        <v>6.0560744433858154E-5</v>
      </c>
      <c r="F12161" s="269">
        <v>3.9561073506143503E-5</v>
      </c>
    </row>
    <row r="12162" ht="14.25" customHeight="1">
      <c r="A12162" s="267">
        <v>43719.0</v>
      </c>
      <c r="B12162" s="57">
        <v>254.0</v>
      </c>
      <c r="C12162" s="57">
        <v>17.0</v>
      </c>
      <c r="D12162" s="268">
        <v>0.333333333333333</v>
      </c>
      <c r="E12162" s="269">
        <v>8.735237601526501E-5</v>
      </c>
      <c r="F12162" s="269">
        <v>4.8274525139142206E-5</v>
      </c>
    </row>
    <row r="12163" ht="14.25" customHeight="1">
      <c r="A12163" s="267">
        <v>43719.0</v>
      </c>
      <c r="B12163" s="57">
        <v>254.0</v>
      </c>
      <c r="C12163" s="57">
        <v>18.0</v>
      </c>
      <c r="D12163" s="268">
        <v>0.354166666666667</v>
      </c>
      <c r="E12163" s="269">
        <v>1.1252446036758734E-4</v>
      </c>
      <c r="F12163" s="269">
        <v>5.157962748269343E-5</v>
      </c>
    </row>
    <row r="12164" ht="14.25" customHeight="1">
      <c r="A12164" s="267">
        <v>43719.0</v>
      </c>
      <c r="B12164" s="57">
        <v>254.0</v>
      </c>
      <c r="C12164" s="57">
        <v>19.0</v>
      </c>
      <c r="D12164" s="268">
        <v>0.375</v>
      </c>
      <c r="E12164" s="269">
        <v>1.4245475357663474E-4</v>
      </c>
      <c r="F12164" s="269">
        <v>5.73885952380259E-5</v>
      </c>
    </row>
    <row r="12165" ht="14.25" customHeight="1">
      <c r="A12165" s="267">
        <v>43719.0</v>
      </c>
      <c r="B12165" s="57">
        <v>254.0</v>
      </c>
      <c r="C12165" s="57">
        <v>20.0</v>
      </c>
      <c r="D12165" s="268">
        <v>0.395833333333333</v>
      </c>
      <c r="E12165" s="269">
        <v>1.6542921503352606E-4</v>
      </c>
      <c r="F12165" s="269">
        <v>5.989246064980713E-5</v>
      </c>
    </row>
    <row r="12166" ht="14.25" customHeight="1">
      <c r="A12166" s="267">
        <v>43719.0</v>
      </c>
      <c r="B12166" s="57">
        <v>254.0</v>
      </c>
      <c r="C12166" s="57">
        <v>21.0</v>
      </c>
      <c r="D12166" s="268">
        <v>0.416666666666667</v>
      </c>
      <c r="E12166" s="269">
        <v>1.8279346970915124E-4</v>
      </c>
      <c r="F12166" s="269">
        <v>6.409895454159961E-5</v>
      </c>
    </row>
    <row r="12167" ht="14.25" customHeight="1">
      <c r="A12167" s="267">
        <v>43719.0</v>
      </c>
      <c r="B12167" s="57">
        <v>254.0</v>
      </c>
      <c r="C12167" s="57">
        <v>22.0</v>
      </c>
      <c r="D12167" s="268">
        <v>0.4375</v>
      </c>
      <c r="E12167" s="269">
        <v>2.0505892371922157E-4</v>
      </c>
      <c r="F12167" s="269">
        <v>6.28970991439446E-5</v>
      </c>
    </row>
    <row r="12168" ht="14.25" customHeight="1">
      <c r="A12168" s="267">
        <v>43719.0</v>
      </c>
      <c r="B12168" s="57">
        <v>254.0</v>
      </c>
      <c r="C12168" s="57">
        <v>23.0</v>
      </c>
      <c r="D12168" s="268">
        <v>0.458333333333333</v>
      </c>
      <c r="E12168" s="269">
        <v>2.0389904799709478E-4</v>
      </c>
      <c r="F12168" s="269">
        <v>6.209586221217463E-5</v>
      </c>
    </row>
    <row r="12169" ht="14.25" customHeight="1">
      <c r="A12169" s="267">
        <v>43719.0</v>
      </c>
      <c r="B12169" s="57">
        <v>254.0</v>
      </c>
      <c r="C12169" s="57">
        <v>24.0</v>
      </c>
      <c r="D12169" s="268">
        <v>0.479166666666667</v>
      </c>
      <c r="E12169" s="269">
        <v>2.1517824368495829E-4</v>
      </c>
      <c r="F12169" s="269">
        <v>6.429926377454211E-5</v>
      </c>
    </row>
    <row r="12170" ht="14.25" customHeight="1">
      <c r="A12170" s="267">
        <v>43719.0</v>
      </c>
      <c r="B12170" s="57">
        <v>254.0</v>
      </c>
      <c r="C12170" s="57">
        <v>25.0</v>
      </c>
      <c r="D12170" s="268">
        <v>0.5</v>
      </c>
      <c r="E12170" s="269">
        <v>2.2954167631128832E-4</v>
      </c>
      <c r="F12170" s="269">
        <v>6.630235610396709E-5</v>
      </c>
    </row>
    <row r="12171" ht="14.25" customHeight="1">
      <c r="A12171" s="267">
        <v>43719.0</v>
      </c>
      <c r="B12171" s="57">
        <v>254.0</v>
      </c>
      <c r="C12171" s="57">
        <v>26.0</v>
      </c>
      <c r="D12171" s="268">
        <v>0.520833333333333</v>
      </c>
      <c r="E12171" s="269">
        <v>2.163810419438804E-4</v>
      </c>
      <c r="F12171" s="269">
        <v>6.429926377454211E-5</v>
      </c>
    </row>
    <row r="12172" ht="14.25" customHeight="1">
      <c r="A12172" s="267">
        <v>43719.0</v>
      </c>
      <c r="B12172" s="57">
        <v>254.0</v>
      </c>
      <c r="C12172" s="57">
        <v>27.0</v>
      </c>
      <c r="D12172" s="268">
        <v>0.541666666666667</v>
      </c>
      <c r="E12172" s="269">
        <v>1.9635411344533604E-4</v>
      </c>
      <c r="F12172" s="269">
        <v>6.36983360757146E-5</v>
      </c>
    </row>
    <row r="12173" ht="14.25" customHeight="1">
      <c r="A12173" s="267">
        <v>43719.0</v>
      </c>
      <c r="B12173" s="57">
        <v>254.0</v>
      </c>
      <c r="C12173" s="57">
        <v>28.0</v>
      </c>
      <c r="D12173" s="268">
        <v>0.5625</v>
      </c>
      <c r="E12173" s="269">
        <v>1.7338466497981747E-4</v>
      </c>
      <c r="F12173" s="269">
        <v>6.0393233732163374E-5</v>
      </c>
    </row>
    <row r="12174" ht="14.25" customHeight="1">
      <c r="A12174" s="267">
        <v>43719.0</v>
      </c>
      <c r="B12174" s="57">
        <v>254.0</v>
      </c>
      <c r="C12174" s="57">
        <v>29.0</v>
      </c>
      <c r="D12174" s="268">
        <v>0.583333333333333</v>
      </c>
      <c r="E12174" s="269">
        <v>1.6541490034656844E-4</v>
      </c>
      <c r="F12174" s="269">
        <v>5.969215141686463E-5</v>
      </c>
    </row>
    <row r="12175" ht="14.25" customHeight="1">
      <c r="A12175" s="267">
        <v>43719.0</v>
      </c>
      <c r="B12175" s="57">
        <v>254.0</v>
      </c>
      <c r="C12175" s="57">
        <v>30.0</v>
      </c>
      <c r="D12175" s="268">
        <v>0.604166666666667</v>
      </c>
      <c r="E12175" s="269">
        <v>1.3725588282836678E-4</v>
      </c>
      <c r="F12175" s="269">
        <v>6.019292449922087E-5</v>
      </c>
    </row>
    <row r="12176" ht="14.25" customHeight="1">
      <c r="A12176" s="267">
        <v>43719.0</v>
      </c>
      <c r="B12176" s="57">
        <v>254.0</v>
      </c>
      <c r="C12176" s="57">
        <v>31.0</v>
      </c>
      <c r="D12176" s="268">
        <v>0.625</v>
      </c>
      <c r="E12176" s="269">
        <v>1.2876909585055393E-4</v>
      </c>
      <c r="F12176" s="269">
        <v>5.9992615266278386E-5</v>
      </c>
    </row>
    <row r="12177" ht="14.25" customHeight="1">
      <c r="A12177" s="267">
        <v>43719.0</v>
      </c>
      <c r="B12177" s="57">
        <v>254.0</v>
      </c>
      <c r="C12177" s="57">
        <v>32.0</v>
      </c>
      <c r="D12177" s="268">
        <v>0.645833333333333</v>
      </c>
      <c r="E12177" s="269">
        <v>1.0908106616740797E-4</v>
      </c>
      <c r="F12177" s="269">
        <v>6.129462528040462E-5</v>
      </c>
    </row>
    <row r="12178" ht="14.25" customHeight="1">
      <c r="A12178" s="267">
        <v>43719.0</v>
      </c>
      <c r="B12178" s="57">
        <v>254.0</v>
      </c>
      <c r="C12178" s="57">
        <v>33.0</v>
      </c>
      <c r="D12178" s="268">
        <v>0.666666666666667</v>
      </c>
      <c r="E12178" s="269">
        <v>8.187179495197824E-5</v>
      </c>
      <c r="F12178" s="269">
        <v>6.329771760982962E-5</v>
      </c>
    </row>
    <row r="12179" ht="14.25" customHeight="1">
      <c r="A12179" s="267">
        <v>43719.0</v>
      </c>
      <c r="B12179" s="57">
        <v>254.0</v>
      </c>
      <c r="C12179" s="57">
        <v>34.0</v>
      </c>
      <c r="D12179" s="268">
        <v>0.6875</v>
      </c>
      <c r="E12179" s="269">
        <v>5.93718337408539E-5</v>
      </c>
      <c r="F12179" s="269">
        <v>7.120993231105831E-5</v>
      </c>
    </row>
    <row r="12180" ht="14.25" customHeight="1">
      <c r="A12180" s="267">
        <v>43719.0</v>
      </c>
      <c r="B12180" s="57">
        <v>254.0</v>
      </c>
      <c r="C12180" s="57">
        <v>35.0</v>
      </c>
      <c r="D12180" s="268">
        <v>0.708333333333333</v>
      </c>
      <c r="E12180" s="269">
        <v>3.789767448456559E-5</v>
      </c>
      <c r="F12180" s="269">
        <v>7.481549850402329E-5</v>
      </c>
    </row>
    <row r="12181" ht="14.25" customHeight="1">
      <c r="A12181" s="267">
        <v>43719.0</v>
      </c>
      <c r="B12181" s="57">
        <v>254.0</v>
      </c>
      <c r="C12181" s="57">
        <v>36.0</v>
      </c>
      <c r="D12181" s="268">
        <v>0.729166666666667</v>
      </c>
      <c r="E12181" s="269">
        <v>1.930675835586764E-5</v>
      </c>
      <c r="F12181" s="269">
        <v>7.621766313462079E-5</v>
      </c>
    </row>
    <row r="12182" ht="14.25" customHeight="1">
      <c r="A12182" s="267">
        <v>43719.0</v>
      </c>
      <c r="B12182" s="57">
        <v>254.0</v>
      </c>
      <c r="C12182" s="57">
        <v>37.0</v>
      </c>
      <c r="D12182" s="268">
        <v>0.75</v>
      </c>
      <c r="E12182" s="269">
        <v>5.3524498053926895E-6</v>
      </c>
      <c r="F12182" s="269">
        <v>7.761982776521827E-5</v>
      </c>
    </row>
    <row r="12183" ht="14.25" customHeight="1">
      <c r="A12183" s="267">
        <v>43719.0</v>
      </c>
      <c r="B12183" s="57">
        <v>254.0</v>
      </c>
      <c r="C12183" s="57">
        <v>38.0</v>
      </c>
      <c r="D12183" s="268">
        <v>0.770833333333333</v>
      </c>
      <c r="E12183" s="269">
        <v>1.3890251618037006E-7</v>
      </c>
      <c r="F12183" s="269">
        <v>7.902199239581575E-5</v>
      </c>
    </row>
    <row r="12184" ht="14.25" customHeight="1">
      <c r="A12184" s="267">
        <v>43719.0</v>
      </c>
      <c r="B12184" s="57">
        <v>254.0</v>
      </c>
      <c r="C12184" s="57">
        <v>39.0</v>
      </c>
      <c r="D12184" s="268">
        <v>0.791666666666667</v>
      </c>
      <c r="E12184" s="269">
        <v>0.0</v>
      </c>
      <c r="F12184" s="269">
        <v>7.912214701228701E-5</v>
      </c>
    </row>
    <row r="12185" ht="14.25" customHeight="1">
      <c r="A12185" s="267">
        <v>43719.0</v>
      </c>
      <c r="B12185" s="57">
        <v>254.0</v>
      </c>
      <c r="C12185" s="57">
        <v>40.0</v>
      </c>
      <c r="D12185" s="268">
        <v>0.8125</v>
      </c>
      <c r="E12185" s="269">
        <v>0.0</v>
      </c>
      <c r="F12185" s="269">
        <v>7.751967314874703E-5</v>
      </c>
    </row>
    <row r="12186" ht="14.25" customHeight="1">
      <c r="A12186" s="267">
        <v>43719.0</v>
      </c>
      <c r="B12186" s="57">
        <v>254.0</v>
      </c>
      <c r="C12186" s="57">
        <v>41.0</v>
      </c>
      <c r="D12186" s="268">
        <v>0.833333333333333</v>
      </c>
      <c r="E12186" s="269">
        <v>0.0</v>
      </c>
      <c r="F12186" s="269">
        <v>8.202663088995325E-5</v>
      </c>
    </row>
    <row r="12187" ht="14.25" customHeight="1">
      <c r="A12187" s="267">
        <v>43719.0</v>
      </c>
      <c r="B12187" s="57">
        <v>254.0</v>
      </c>
      <c r="C12187" s="57">
        <v>42.0</v>
      </c>
      <c r="D12187" s="268">
        <v>0.854166666666667</v>
      </c>
      <c r="E12187" s="269">
        <v>0.0</v>
      </c>
      <c r="F12187" s="269">
        <v>7.842106469698827E-5</v>
      </c>
    </row>
    <row r="12188" ht="14.25" customHeight="1">
      <c r="A12188" s="267">
        <v>43719.0</v>
      </c>
      <c r="B12188" s="57">
        <v>254.0</v>
      </c>
      <c r="C12188" s="57">
        <v>43.0</v>
      </c>
      <c r="D12188" s="268">
        <v>0.875</v>
      </c>
      <c r="E12188" s="269">
        <v>0.0</v>
      </c>
      <c r="F12188" s="269">
        <v>7.451503465460955E-5</v>
      </c>
    </row>
    <row r="12189" ht="14.25" customHeight="1">
      <c r="A12189" s="267">
        <v>43719.0</v>
      </c>
      <c r="B12189" s="57">
        <v>254.0</v>
      </c>
      <c r="C12189" s="57">
        <v>44.0</v>
      </c>
      <c r="D12189" s="268">
        <v>0.895833333333333</v>
      </c>
      <c r="E12189" s="269">
        <v>0.0</v>
      </c>
      <c r="F12189" s="269">
        <v>6.960745844751831E-5</v>
      </c>
    </row>
    <row r="12190" ht="14.25" customHeight="1">
      <c r="A12190" s="267">
        <v>43719.0</v>
      </c>
      <c r="B12190" s="57">
        <v>254.0</v>
      </c>
      <c r="C12190" s="57">
        <v>45.0</v>
      </c>
      <c r="D12190" s="268">
        <v>0.916666666666667</v>
      </c>
      <c r="E12190" s="269">
        <v>0.0</v>
      </c>
      <c r="F12190" s="269">
        <v>6.379849069218586E-5</v>
      </c>
    </row>
    <row r="12191" ht="14.25" customHeight="1">
      <c r="A12191" s="267">
        <v>43719.0</v>
      </c>
      <c r="B12191" s="57">
        <v>254.0</v>
      </c>
      <c r="C12191" s="57">
        <v>46.0</v>
      </c>
      <c r="D12191" s="268">
        <v>0.9375</v>
      </c>
      <c r="E12191" s="269">
        <v>0.0</v>
      </c>
      <c r="F12191" s="269">
        <v>5.67876675391984E-5</v>
      </c>
    </row>
    <row r="12192" ht="14.25" customHeight="1">
      <c r="A12192" s="267">
        <v>43719.0</v>
      </c>
      <c r="B12192" s="57">
        <v>254.0</v>
      </c>
      <c r="C12192" s="57">
        <v>47.0</v>
      </c>
      <c r="D12192" s="268">
        <v>0.958333333333333</v>
      </c>
      <c r="E12192" s="269">
        <v>0.0</v>
      </c>
      <c r="F12192" s="269">
        <v>4.787390667325721E-5</v>
      </c>
    </row>
    <row r="12193" ht="14.25" customHeight="1">
      <c r="A12193" s="267">
        <v>43719.0</v>
      </c>
      <c r="B12193" s="57">
        <v>254.0</v>
      </c>
      <c r="C12193" s="57">
        <v>48.0</v>
      </c>
      <c r="D12193" s="268">
        <v>0.979166666666667</v>
      </c>
      <c r="E12193" s="269">
        <v>0.0</v>
      </c>
      <c r="F12193" s="269">
        <v>4.086308352026975E-5</v>
      </c>
    </row>
    <row r="12194" ht="14.25" customHeight="1">
      <c r="A12194" s="267">
        <v>43720.0</v>
      </c>
      <c r="B12194" s="57">
        <v>255.0</v>
      </c>
      <c r="C12194" s="57">
        <v>1.0</v>
      </c>
      <c r="D12194" s="268">
        <v>0.0</v>
      </c>
      <c r="E12194" s="269">
        <v>0.0</v>
      </c>
      <c r="F12194" s="269">
        <v>3.615581654612103E-5</v>
      </c>
    </row>
    <row r="12195" ht="14.25" customHeight="1">
      <c r="A12195" s="267">
        <v>43720.0</v>
      </c>
      <c r="B12195" s="57">
        <v>255.0</v>
      </c>
      <c r="C12195" s="57">
        <v>2.0</v>
      </c>
      <c r="D12195" s="268">
        <v>0.020833333333333332</v>
      </c>
      <c r="E12195" s="269">
        <v>0.0</v>
      </c>
      <c r="F12195" s="269">
        <v>3.2550250353156044E-5</v>
      </c>
    </row>
    <row r="12196" ht="14.25" customHeight="1">
      <c r="A12196" s="267">
        <v>43720.0</v>
      </c>
      <c r="B12196" s="57">
        <v>255.0</v>
      </c>
      <c r="C12196" s="57">
        <v>3.0</v>
      </c>
      <c r="D12196" s="268">
        <v>0.0416666666666667</v>
      </c>
      <c r="E12196" s="269">
        <v>0.0</v>
      </c>
      <c r="F12196" s="269">
        <v>2.9445457242547322E-5</v>
      </c>
    </row>
    <row r="12197" ht="14.25" customHeight="1">
      <c r="A12197" s="267">
        <v>43720.0</v>
      </c>
      <c r="B12197" s="57">
        <v>255.0</v>
      </c>
      <c r="C12197" s="57">
        <v>4.0</v>
      </c>
      <c r="D12197" s="268">
        <v>0.0625</v>
      </c>
      <c r="E12197" s="269">
        <v>0.0</v>
      </c>
      <c r="F12197" s="269">
        <v>2.8043292611949826E-5</v>
      </c>
    </row>
    <row r="12198" ht="14.25" customHeight="1">
      <c r="A12198" s="267">
        <v>43720.0</v>
      </c>
      <c r="B12198" s="57">
        <v>255.0</v>
      </c>
      <c r="C12198" s="57">
        <v>5.0</v>
      </c>
      <c r="D12198" s="268">
        <v>0.0833333333333333</v>
      </c>
      <c r="E12198" s="269">
        <v>0.0</v>
      </c>
      <c r="F12198" s="269">
        <v>2.674128259782358E-5</v>
      </c>
    </row>
    <row r="12199" ht="14.25" customHeight="1">
      <c r="A12199" s="267">
        <v>43720.0</v>
      </c>
      <c r="B12199" s="57">
        <v>255.0</v>
      </c>
      <c r="C12199" s="57">
        <v>6.0</v>
      </c>
      <c r="D12199" s="268">
        <v>0.104166666666667</v>
      </c>
      <c r="E12199" s="269">
        <v>0.0</v>
      </c>
      <c r="F12199" s="269">
        <v>2.6340664131938587E-5</v>
      </c>
    </row>
    <row r="12200" ht="14.25" customHeight="1">
      <c r="A12200" s="267">
        <v>43720.0</v>
      </c>
      <c r="B12200" s="57">
        <v>255.0</v>
      </c>
      <c r="C12200" s="57">
        <v>7.0</v>
      </c>
      <c r="D12200" s="268">
        <v>0.125</v>
      </c>
      <c r="E12200" s="269">
        <v>0.0</v>
      </c>
      <c r="F12200" s="269">
        <v>2.604020028252484E-5</v>
      </c>
    </row>
    <row r="12201" ht="14.25" customHeight="1">
      <c r="A12201" s="267">
        <v>43720.0</v>
      </c>
      <c r="B12201" s="57">
        <v>255.0</v>
      </c>
      <c r="C12201" s="57">
        <v>8.0</v>
      </c>
      <c r="D12201" s="268">
        <v>0.145833333333333</v>
      </c>
      <c r="E12201" s="269">
        <v>0.0</v>
      </c>
      <c r="F12201" s="269">
        <v>2.5639581816639835E-5</v>
      </c>
    </row>
    <row r="12202" ht="14.25" customHeight="1">
      <c r="A12202" s="267">
        <v>43720.0</v>
      </c>
      <c r="B12202" s="57">
        <v>255.0</v>
      </c>
      <c r="C12202" s="57">
        <v>9.0</v>
      </c>
      <c r="D12202" s="268">
        <v>0.166666666666667</v>
      </c>
      <c r="E12202" s="269">
        <v>0.0</v>
      </c>
      <c r="F12202" s="269">
        <v>2.5539427200168592E-5</v>
      </c>
    </row>
    <row r="12203" ht="14.25" customHeight="1">
      <c r="A12203" s="267">
        <v>43720.0</v>
      </c>
      <c r="B12203" s="57">
        <v>255.0</v>
      </c>
      <c r="C12203" s="57">
        <v>10.0</v>
      </c>
      <c r="D12203" s="268">
        <v>0.1875</v>
      </c>
      <c r="E12203" s="269">
        <v>0.0</v>
      </c>
      <c r="F12203" s="269">
        <v>2.6240509515467337E-5</v>
      </c>
    </row>
    <row r="12204" ht="14.25" customHeight="1">
      <c r="A12204" s="267">
        <v>43720.0</v>
      </c>
      <c r="B12204" s="57">
        <v>255.0</v>
      </c>
      <c r="C12204" s="57">
        <v>11.0</v>
      </c>
      <c r="D12204" s="268">
        <v>0.208333333333333</v>
      </c>
      <c r="E12204" s="269">
        <v>2.3456525794055305E-8</v>
      </c>
      <c r="F12204" s="269">
        <v>2.7642674146064832E-5</v>
      </c>
    </row>
    <row r="12205" ht="14.25" customHeight="1">
      <c r="A12205" s="267">
        <v>43720.0</v>
      </c>
      <c r="B12205" s="57">
        <v>255.0</v>
      </c>
      <c r="C12205" s="57">
        <v>12.0</v>
      </c>
      <c r="D12205" s="268">
        <v>0.229166666666667</v>
      </c>
      <c r="E12205" s="269">
        <v>2.838239621080692E-6</v>
      </c>
      <c r="F12205" s="269">
        <v>2.884452954371982E-5</v>
      </c>
    </row>
    <row r="12206" ht="14.25" customHeight="1">
      <c r="A12206" s="267">
        <v>43720.0</v>
      </c>
      <c r="B12206" s="57">
        <v>255.0</v>
      </c>
      <c r="C12206" s="57">
        <v>13.0</v>
      </c>
      <c r="D12206" s="268">
        <v>0.25</v>
      </c>
      <c r="E12206" s="269">
        <v>1.2207285126504686E-5</v>
      </c>
      <c r="F12206" s="269">
        <v>3.4953961148466035E-5</v>
      </c>
    </row>
    <row r="12207" ht="14.25" customHeight="1">
      <c r="A12207" s="267">
        <v>43720.0</v>
      </c>
      <c r="B12207" s="57">
        <v>255.0</v>
      </c>
      <c r="C12207" s="57">
        <v>14.0</v>
      </c>
      <c r="D12207" s="268">
        <v>0.270833333333333</v>
      </c>
      <c r="E12207" s="269">
        <v>3.2635013889585115E-5</v>
      </c>
      <c r="F12207" s="269">
        <v>4.186462968498224E-5</v>
      </c>
    </row>
    <row r="12208" ht="14.25" customHeight="1">
      <c r="A12208" s="267">
        <v>43720.0</v>
      </c>
      <c r="B12208" s="57">
        <v>255.0</v>
      </c>
      <c r="C12208" s="57">
        <v>15.0</v>
      </c>
      <c r="D12208" s="268">
        <v>0.291666666666667</v>
      </c>
      <c r="E12208" s="269">
        <v>6.146852737358446E-5</v>
      </c>
      <c r="F12208" s="269">
        <v>4.877529822149846E-5</v>
      </c>
    </row>
    <row r="12209" ht="14.25" customHeight="1">
      <c r="A12209" s="267">
        <v>43720.0</v>
      </c>
      <c r="B12209" s="57">
        <v>255.0</v>
      </c>
      <c r="C12209" s="57">
        <v>16.0</v>
      </c>
      <c r="D12209" s="268">
        <v>0.3125</v>
      </c>
      <c r="E12209" s="269">
        <v>1.0009032835226031E-4</v>
      </c>
      <c r="F12209" s="269">
        <v>5.45842659768309E-5</v>
      </c>
    </row>
    <row r="12210" ht="14.25" customHeight="1">
      <c r="A12210" s="267">
        <v>43720.0</v>
      </c>
      <c r="B12210" s="57">
        <v>255.0</v>
      </c>
      <c r="C12210" s="57">
        <v>17.0</v>
      </c>
      <c r="D12210" s="268">
        <v>0.333333333333333</v>
      </c>
      <c r="E12210" s="269">
        <v>1.3692696692351104E-4</v>
      </c>
      <c r="F12210" s="269">
        <v>5.5085039059187164E-5</v>
      </c>
    </row>
    <row r="12211" ht="14.25" customHeight="1">
      <c r="A12211" s="267">
        <v>43720.0</v>
      </c>
      <c r="B12211" s="57">
        <v>255.0</v>
      </c>
      <c r="C12211" s="57">
        <v>18.0</v>
      </c>
      <c r="D12211" s="268">
        <v>0.354166666666667</v>
      </c>
      <c r="E12211" s="269">
        <v>1.7345744342015489E-4</v>
      </c>
      <c r="F12211" s="269">
        <v>5.568596675801466E-5</v>
      </c>
    </row>
    <row r="12212" ht="14.25" customHeight="1">
      <c r="A12212" s="267">
        <v>43720.0</v>
      </c>
      <c r="B12212" s="57">
        <v>255.0</v>
      </c>
      <c r="C12212" s="57">
        <v>19.0</v>
      </c>
      <c r="D12212" s="268">
        <v>0.375</v>
      </c>
      <c r="E12212" s="269">
        <v>2.131865768412474E-4</v>
      </c>
      <c r="F12212" s="269">
        <v>5.6887822155669654E-5</v>
      </c>
    </row>
    <row r="12213" ht="14.25" customHeight="1">
      <c r="A12213" s="267">
        <v>43720.0</v>
      </c>
      <c r="B12213" s="57">
        <v>255.0</v>
      </c>
      <c r="C12213" s="57">
        <v>20.0</v>
      </c>
      <c r="D12213" s="268">
        <v>0.395833333333333</v>
      </c>
      <c r="E12213" s="269">
        <v>2.422719978178176E-4</v>
      </c>
      <c r="F12213" s="269">
        <v>5.538550290860091E-5</v>
      </c>
    </row>
    <row r="12214" ht="14.25" customHeight="1">
      <c r="A12214" s="267">
        <v>43720.0</v>
      </c>
      <c r="B12214" s="57">
        <v>255.0</v>
      </c>
      <c r="C12214" s="57">
        <v>21.0</v>
      </c>
      <c r="D12214" s="268">
        <v>0.416666666666667</v>
      </c>
      <c r="E12214" s="269">
        <v>2.7058106255180194E-4</v>
      </c>
      <c r="F12214" s="269">
        <v>5.5085039059187164E-5</v>
      </c>
    </row>
    <row r="12215" ht="14.25" customHeight="1">
      <c r="A12215" s="267">
        <v>43720.0</v>
      </c>
      <c r="B12215" s="57">
        <v>255.0</v>
      </c>
      <c r="C12215" s="57">
        <v>22.0</v>
      </c>
      <c r="D12215" s="268">
        <v>0.4375</v>
      </c>
      <c r="E12215" s="269">
        <v>3.015071754525867E-4</v>
      </c>
      <c r="F12215" s="269">
        <v>5.368287442858966E-5</v>
      </c>
    </row>
    <row r="12216" ht="14.25" customHeight="1">
      <c r="A12216" s="267">
        <v>43720.0</v>
      </c>
      <c r="B12216" s="57">
        <v>255.0</v>
      </c>
      <c r="C12216" s="57">
        <v>23.0</v>
      </c>
      <c r="D12216" s="268">
        <v>0.458333333333333</v>
      </c>
      <c r="E12216" s="269">
        <v>3.093411884218252E-4</v>
      </c>
      <c r="F12216" s="269">
        <v>5.478457520977341E-5</v>
      </c>
    </row>
    <row r="12217" ht="14.25" customHeight="1">
      <c r="A12217" s="267">
        <v>43720.0</v>
      </c>
      <c r="B12217" s="57">
        <v>255.0</v>
      </c>
      <c r="C12217" s="57">
        <v>24.0</v>
      </c>
      <c r="D12217" s="268">
        <v>0.479166666666667</v>
      </c>
      <c r="E12217" s="269">
        <v>3.014633933796725E-4</v>
      </c>
      <c r="F12217" s="269">
        <v>5.488472982624466E-5</v>
      </c>
    </row>
    <row r="12218" ht="14.25" customHeight="1">
      <c r="A12218" s="267">
        <v>43720.0</v>
      </c>
      <c r="B12218" s="57">
        <v>255.0</v>
      </c>
      <c r="C12218" s="57">
        <v>25.0</v>
      </c>
      <c r="D12218" s="268">
        <v>0.5</v>
      </c>
      <c r="E12218" s="269">
        <v>2.928465453007219E-4</v>
      </c>
      <c r="F12218" s="269">
        <v>5.598643060742841E-5</v>
      </c>
    </row>
    <row r="12219" ht="14.25" customHeight="1">
      <c r="A12219" s="267">
        <v>43720.0</v>
      </c>
      <c r="B12219" s="57">
        <v>255.0</v>
      </c>
      <c r="C12219" s="57">
        <v>26.0</v>
      </c>
      <c r="D12219" s="268">
        <v>0.520833333333333</v>
      </c>
      <c r="E12219" s="269">
        <v>2.836292258681669E-4</v>
      </c>
      <c r="F12219" s="269">
        <v>5.5786121374485906E-5</v>
      </c>
    </row>
    <row r="12220" ht="14.25" customHeight="1">
      <c r="A12220" s="267">
        <v>43720.0</v>
      </c>
      <c r="B12220" s="57">
        <v>255.0</v>
      </c>
      <c r="C12220" s="57">
        <v>27.0</v>
      </c>
      <c r="D12220" s="268">
        <v>0.541666666666667</v>
      </c>
      <c r="E12220" s="269">
        <v>2.796466318634424E-4</v>
      </c>
      <c r="F12220" s="269">
        <v>5.518519367565842E-5</v>
      </c>
    </row>
    <row r="12221" ht="14.25" customHeight="1">
      <c r="A12221" s="267">
        <v>43720.0</v>
      </c>
      <c r="B12221" s="57">
        <v>255.0</v>
      </c>
      <c r="C12221" s="57">
        <v>28.0</v>
      </c>
      <c r="D12221" s="268">
        <v>0.5625</v>
      </c>
      <c r="E12221" s="269">
        <v>2.9128541338663185E-4</v>
      </c>
      <c r="F12221" s="269">
        <v>5.258117364740593E-5</v>
      </c>
    </row>
    <row r="12222" ht="14.25" customHeight="1">
      <c r="A12222" s="267">
        <v>43720.0</v>
      </c>
      <c r="B12222" s="57">
        <v>255.0</v>
      </c>
      <c r="C12222" s="57">
        <v>29.0</v>
      </c>
      <c r="D12222" s="268">
        <v>0.583333333333333</v>
      </c>
      <c r="E12222" s="269">
        <v>2.729449773477352E-4</v>
      </c>
      <c r="F12222" s="269">
        <v>5.1479472866222185E-5</v>
      </c>
    </row>
    <row r="12223" ht="14.25" customHeight="1">
      <c r="A12223" s="267">
        <v>43720.0</v>
      </c>
      <c r="B12223" s="57">
        <v>255.0</v>
      </c>
      <c r="C12223" s="57">
        <v>30.0</v>
      </c>
      <c r="D12223" s="268">
        <v>0.604166666666667</v>
      </c>
      <c r="E12223" s="269">
        <v>2.4342430107540056E-4</v>
      </c>
      <c r="F12223" s="269">
        <v>5.208040056504968E-5</v>
      </c>
    </row>
    <row r="12224" ht="14.25" customHeight="1">
      <c r="A12224" s="267">
        <v>43720.0</v>
      </c>
      <c r="B12224" s="57">
        <v>255.0</v>
      </c>
      <c r="C12224" s="57">
        <v>31.0</v>
      </c>
      <c r="D12224" s="268">
        <v>0.625</v>
      </c>
      <c r="E12224" s="269">
        <v>2.1223219761939835E-4</v>
      </c>
      <c r="F12224" s="269">
        <v>5.218055518152093E-5</v>
      </c>
    </row>
    <row r="12225" ht="14.25" customHeight="1">
      <c r="A12225" s="267">
        <v>43720.0</v>
      </c>
      <c r="B12225" s="57">
        <v>255.0</v>
      </c>
      <c r="C12225" s="57">
        <v>32.0</v>
      </c>
      <c r="D12225" s="268">
        <v>0.645833333333333</v>
      </c>
      <c r="E12225" s="269">
        <v>1.7702185019832317E-4</v>
      </c>
      <c r="F12225" s="269">
        <v>5.6286894456842146E-5</v>
      </c>
    </row>
    <row r="12226" ht="14.25" customHeight="1">
      <c r="A12226" s="267">
        <v>43720.0</v>
      </c>
      <c r="B12226" s="57">
        <v>255.0</v>
      </c>
      <c r="C12226" s="57">
        <v>33.0</v>
      </c>
      <c r="D12226" s="268">
        <v>0.666666666666667</v>
      </c>
      <c r="E12226" s="269">
        <v>1.3287437725087987E-4</v>
      </c>
      <c r="F12226" s="269">
        <v>6.0092769882749627E-5</v>
      </c>
    </row>
    <row r="12227" ht="14.25" customHeight="1">
      <c r="A12227" s="267">
        <v>43720.0</v>
      </c>
      <c r="B12227" s="57">
        <v>255.0</v>
      </c>
      <c r="C12227" s="57">
        <v>34.0</v>
      </c>
      <c r="D12227" s="268">
        <v>0.6875</v>
      </c>
      <c r="E12227" s="269">
        <v>9.133506257792413E-5</v>
      </c>
      <c r="F12227" s="269">
        <v>6.510050070631209E-5</v>
      </c>
    </row>
    <row r="12228" ht="14.25" customHeight="1">
      <c r="A12228" s="267">
        <v>43720.0</v>
      </c>
      <c r="B12228" s="57">
        <v>255.0</v>
      </c>
      <c r="C12228" s="57">
        <v>35.0</v>
      </c>
      <c r="D12228" s="268">
        <v>0.708333333333333</v>
      </c>
      <c r="E12228" s="269">
        <v>5.852958441945341E-5</v>
      </c>
      <c r="F12228" s="269">
        <v>7.211132385929955E-5</v>
      </c>
    </row>
    <row r="12229" ht="14.25" customHeight="1">
      <c r="A12229" s="267">
        <v>43720.0</v>
      </c>
      <c r="B12229" s="57">
        <v>255.0</v>
      </c>
      <c r="C12229" s="57">
        <v>36.0</v>
      </c>
      <c r="D12229" s="268">
        <v>0.729166666666667</v>
      </c>
      <c r="E12229" s="269">
        <v>2.6706653659328313E-5</v>
      </c>
      <c r="F12229" s="269">
        <v>7.311287002401206E-5</v>
      </c>
    </row>
    <row r="12230" ht="14.25" customHeight="1">
      <c r="A12230" s="267">
        <v>43720.0</v>
      </c>
      <c r="B12230" s="57">
        <v>255.0</v>
      </c>
      <c r="C12230" s="57">
        <v>37.0</v>
      </c>
      <c r="D12230" s="268">
        <v>0.75</v>
      </c>
      <c r="E12230" s="269">
        <v>7.5055526541209345E-6</v>
      </c>
      <c r="F12230" s="269">
        <v>7.471534388755204E-5</v>
      </c>
    </row>
    <row r="12231" ht="14.25" customHeight="1">
      <c r="A12231" s="267">
        <v>43720.0</v>
      </c>
      <c r="B12231" s="57">
        <v>255.0</v>
      </c>
      <c r="C12231" s="57">
        <v>38.0</v>
      </c>
      <c r="D12231" s="268">
        <v>0.770833333333333</v>
      </c>
      <c r="E12231" s="269">
        <v>2.2453748953790832E-7</v>
      </c>
      <c r="F12231" s="269">
        <v>7.882168316287326E-5</v>
      </c>
    </row>
    <row r="12232" ht="14.25" customHeight="1">
      <c r="A12232" s="267">
        <v>43720.0</v>
      </c>
      <c r="B12232" s="57">
        <v>255.0</v>
      </c>
      <c r="C12232" s="57">
        <v>39.0</v>
      </c>
      <c r="D12232" s="268">
        <v>0.791666666666667</v>
      </c>
      <c r="E12232" s="269">
        <v>0.0</v>
      </c>
      <c r="F12232" s="269">
        <v>8.002353856052826E-5</v>
      </c>
    </row>
    <row r="12233" ht="14.25" customHeight="1">
      <c r="A12233" s="267">
        <v>43720.0</v>
      </c>
      <c r="B12233" s="57">
        <v>255.0</v>
      </c>
      <c r="C12233" s="57">
        <v>40.0</v>
      </c>
      <c r="D12233" s="268">
        <v>0.8125</v>
      </c>
      <c r="E12233" s="269">
        <v>0.0</v>
      </c>
      <c r="F12233" s="269">
        <v>8.012369317699953E-5</v>
      </c>
    </row>
    <row r="12234" ht="14.25" customHeight="1">
      <c r="A12234" s="267">
        <v>43720.0</v>
      </c>
      <c r="B12234" s="57">
        <v>255.0</v>
      </c>
      <c r="C12234" s="57">
        <v>41.0</v>
      </c>
      <c r="D12234" s="268">
        <v>0.833333333333333</v>
      </c>
      <c r="E12234" s="269">
        <v>0.0</v>
      </c>
      <c r="F12234" s="269">
        <v>7.882168316287326E-5</v>
      </c>
    </row>
    <row r="12235" ht="14.25" customHeight="1">
      <c r="A12235" s="267">
        <v>43720.0</v>
      </c>
      <c r="B12235" s="57">
        <v>255.0</v>
      </c>
      <c r="C12235" s="57">
        <v>42.0</v>
      </c>
      <c r="D12235" s="268">
        <v>0.854166666666667</v>
      </c>
      <c r="E12235" s="269">
        <v>0.0</v>
      </c>
      <c r="F12235" s="269">
        <v>7.621766313462079E-5</v>
      </c>
    </row>
    <row r="12236" ht="14.25" customHeight="1">
      <c r="A12236" s="267">
        <v>43720.0</v>
      </c>
      <c r="B12236" s="57">
        <v>255.0</v>
      </c>
      <c r="C12236" s="57">
        <v>43.0</v>
      </c>
      <c r="D12236" s="268">
        <v>0.875</v>
      </c>
      <c r="E12236" s="269">
        <v>0.0</v>
      </c>
      <c r="F12236" s="269">
        <v>7.461518927108079E-5</v>
      </c>
    </row>
    <row r="12237" ht="14.25" customHeight="1">
      <c r="A12237" s="267">
        <v>43720.0</v>
      </c>
      <c r="B12237" s="57">
        <v>255.0</v>
      </c>
      <c r="C12237" s="57">
        <v>44.0</v>
      </c>
      <c r="D12237" s="268">
        <v>0.895833333333333</v>
      </c>
      <c r="E12237" s="269">
        <v>0.0</v>
      </c>
      <c r="F12237" s="269">
        <v>6.900653074869083E-5</v>
      </c>
    </row>
    <row r="12238" ht="14.25" customHeight="1">
      <c r="A12238" s="267">
        <v>43720.0</v>
      </c>
      <c r="B12238" s="57">
        <v>255.0</v>
      </c>
      <c r="C12238" s="57">
        <v>45.0</v>
      </c>
      <c r="D12238" s="268">
        <v>0.916666666666667</v>
      </c>
      <c r="E12238" s="269">
        <v>0.0</v>
      </c>
      <c r="F12238" s="269">
        <v>6.480003685689835E-5</v>
      </c>
    </row>
    <row r="12239" ht="14.25" customHeight="1">
      <c r="A12239" s="267">
        <v>43720.0</v>
      </c>
      <c r="B12239" s="57">
        <v>255.0</v>
      </c>
      <c r="C12239" s="57">
        <v>46.0</v>
      </c>
      <c r="D12239" s="268">
        <v>0.9375</v>
      </c>
      <c r="E12239" s="269">
        <v>0.0</v>
      </c>
      <c r="F12239" s="269">
        <v>5.828998678626714E-5</v>
      </c>
    </row>
    <row r="12240" ht="14.25" customHeight="1">
      <c r="A12240" s="267">
        <v>43720.0</v>
      </c>
      <c r="B12240" s="57">
        <v>255.0</v>
      </c>
      <c r="C12240" s="57">
        <v>47.0</v>
      </c>
      <c r="D12240" s="268">
        <v>0.958333333333333</v>
      </c>
      <c r="E12240" s="269">
        <v>0.0</v>
      </c>
      <c r="F12240" s="269">
        <v>4.9175916687383454E-5</v>
      </c>
    </row>
    <row r="12241" ht="14.25" customHeight="1">
      <c r="A12241" s="267">
        <v>43720.0</v>
      </c>
      <c r="B12241" s="57">
        <v>255.0</v>
      </c>
      <c r="C12241" s="57">
        <v>48.0</v>
      </c>
      <c r="D12241" s="268">
        <v>0.979166666666667</v>
      </c>
      <c r="E12241" s="269">
        <v>0.0</v>
      </c>
      <c r="F12241" s="269">
        <v>4.1363856602626E-5</v>
      </c>
    </row>
    <row r="12242" ht="14.25" customHeight="1">
      <c r="A12242" s="267">
        <v>43721.0</v>
      </c>
      <c r="B12242" s="57">
        <v>256.0</v>
      </c>
      <c r="C12242" s="57">
        <v>1.0</v>
      </c>
      <c r="D12242" s="268">
        <v>0.0</v>
      </c>
      <c r="E12242" s="269">
        <v>0.0</v>
      </c>
      <c r="F12242" s="269">
        <v>3.5955507313178524E-5</v>
      </c>
    </row>
    <row r="12243" ht="14.25" customHeight="1">
      <c r="A12243" s="267">
        <v>43721.0</v>
      </c>
      <c r="B12243" s="57">
        <v>256.0</v>
      </c>
      <c r="C12243" s="57">
        <v>2.0</v>
      </c>
      <c r="D12243" s="268">
        <v>0.020833333333333332</v>
      </c>
      <c r="E12243" s="269">
        <v>0.0</v>
      </c>
      <c r="F12243" s="269">
        <v>3.194932265432856E-5</v>
      </c>
    </row>
    <row r="12244" ht="14.25" customHeight="1">
      <c r="A12244" s="267">
        <v>43721.0</v>
      </c>
      <c r="B12244" s="57">
        <v>256.0</v>
      </c>
      <c r="C12244" s="57">
        <v>3.0</v>
      </c>
      <c r="D12244" s="268">
        <v>0.0416666666666667</v>
      </c>
      <c r="E12244" s="269">
        <v>0.0</v>
      </c>
      <c r="F12244" s="269">
        <v>2.9846075708432316E-5</v>
      </c>
    </row>
    <row r="12245" ht="14.25" customHeight="1">
      <c r="A12245" s="267">
        <v>43721.0</v>
      </c>
      <c r="B12245" s="57">
        <v>256.0</v>
      </c>
      <c r="C12245" s="57">
        <v>4.0</v>
      </c>
      <c r="D12245" s="268">
        <v>0.0625</v>
      </c>
      <c r="E12245" s="269">
        <v>0.0</v>
      </c>
      <c r="F12245" s="269">
        <v>2.8143447228421073E-5</v>
      </c>
    </row>
    <row r="12246" ht="14.25" customHeight="1">
      <c r="A12246" s="267">
        <v>43721.0</v>
      </c>
      <c r="B12246" s="57">
        <v>256.0</v>
      </c>
      <c r="C12246" s="57">
        <v>5.0</v>
      </c>
      <c r="D12246" s="268">
        <v>0.0833333333333333</v>
      </c>
      <c r="E12246" s="269">
        <v>0.0</v>
      </c>
      <c r="F12246" s="269">
        <v>2.674128259782358E-5</v>
      </c>
    </row>
    <row r="12247" ht="14.25" customHeight="1">
      <c r="A12247" s="267">
        <v>43721.0</v>
      </c>
      <c r="B12247" s="57">
        <v>256.0</v>
      </c>
      <c r="C12247" s="57">
        <v>6.0</v>
      </c>
      <c r="D12247" s="268">
        <v>0.104166666666667</v>
      </c>
      <c r="E12247" s="269">
        <v>0.0</v>
      </c>
      <c r="F12247" s="269">
        <v>2.684143721429483E-5</v>
      </c>
    </row>
    <row r="12248" ht="14.25" customHeight="1">
      <c r="A12248" s="267">
        <v>43721.0</v>
      </c>
      <c r="B12248" s="57">
        <v>256.0</v>
      </c>
      <c r="C12248" s="57">
        <v>7.0</v>
      </c>
      <c r="D12248" s="268">
        <v>0.125</v>
      </c>
      <c r="E12248" s="269">
        <v>0.0</v>
      </c>
      <c r="F12248" s="269">
        <v>2.644081874840984E-5</v>
      </c>
    </row>
    <row r="12249" ht="14.25" customHeight="1">
      <c r="A12249" s="267">
        <v>43721.0</v>
      </c>
      <c r="B12249" s="57">
        <v>256.0</v>
      </c>
      <c r="C12249" s="57">
        <v>8.0</v>
      </c>
      <c r="D12249" s="268">
        <v>0.145833333333333</v>
      </c>
      <c r="E12249" s="269">
        <v>0.0</v>
      </c>
      <c r="F12249" s="269">
        <v>2.5739736433111092E-5</v>
      </c>
    </row>
    <row r="12250" ht="14.25" customHeight="1">
      <c r="A12250" s="267">
        <v>43721.0</v>
      </c>
      <c r="B12250" s="57">
        <v>256.0</v>
      </c>
      <c r="C12250" s="57">
        <v>9.0</v>
      </c>
      <c r="D12250" s="268">
        <v>0.166666666666667</v>
      </c>
      <c r="E12250" s="269">
        <v>0.0</v>
      </c>
      <c r="F12250" s="269">
        <v>2.594004566605359E-5</v>
      </c>
    </row>
    <row r="12251" ht="14.25" customHeight="1">
      <c r="A12251" s="267">
        <v>43721.0</v>
      </c>
      <c r="B12251" s="57">
        <v>256.0</v>
      </c>
      <c r="C12251" s="57">
        <v>10.0</v>
      </c>
      <c r="D12251" s="268">
        <v>0.1875</v>
      </c>
      <c r="E12251" s="269">
        <v>0.0</v>
      </c>
      <c r="F12251" s="269">
        <v>2.6641127981352337E-5</v>
      </c>
    </row>
    <row r="12252" ht="14.25" customHeight="1">
      <c r="A12252" s="267">
        <v>43721.0</v>
      </c>
      <c r="B12252" s="57">
        <v>256.0</v>
      </c>
      <c r="C12252" s="57">
        <v>11.0</v>
      </c>
      <c r="D12252" s="268">
        <v>0.208333333333333</v>
      </c>
      <c r="E12252" s="269">
        <v>4.691305158811061E-8</v>
      </c>
      <c r="F12252" s="269">
        <v>2.7542519529593582E-5</v>
      </c>
    </row>
    <row r="12253" ht="14.25" customHeight="1">
      <c r="A12253" s="267">
        <v>43721.0</v>
      </c>
      <c r="B12253" s="57">
        <v>256.0</v>
      </c>
      <c r="C12253" s="57">
        <v>12.0</v>
      </c>
      <c r="D12253" s="268">
        <v>0.229166666666667</v>
      </c>
      <c r="E12253" s="269">
        <v>2.6505874147282497E-6</v>
      </c>
      <c r="F12253" s="269">
        <v>2.9846075708432316E-5</v>
      </c>
    </row>
    <row r="12254" ht="14.25" customHeight="1">
      <c r="A12254" s="267">
        <v>43721.0</v>
      </c>
      <c r="B12254" s="57">
        <v>256.0</v>
      </c>
      <c r="C12254" s="57">
        <v>13.0</v>
      </c>
      <c r="D12254" s="268">
        <v>0.25</v>
      </c>
      <c r="E12254" s="269">
        <v>9.051338539319603E-6</v>
      </c>
      <c r="F12254" s="269">
        <v>3.425287883316729E-5</v>
      </c>
    </row>
    <row r="12255" ht="14.25" customHeight="1">
      <c r="A12255" s="267">
        <v>43721.0</v>
      </c>
      <c r="B12255" s="57">
        <v>256.0</v>
      </c>
      <c r="C12255" s="57">
        <v>14.0</v>
      </c>
      <c r="D12255" s="268">
        <v>0.270833333333333</v>
      </c>
      <c r="E12255" s="269">
        <v>2.1467818900398717E-5</v>
      </c>
      <c r="F12255" s="269">
        <v>4.0162001204971005E-5</v>
      </c>
    </row>
    <row r="12256" ht="14.25" customHeight="1">
      <c r="A12256" s="267">
        <v>43721.0</v>
      </c>
      <c r="B12256" s="57">
        <v>256.0</v>
      </c>
      <c r="C12256" s="57">
        <v>15.0</v>
      </c>
      <c r="D12256" s="268">
        <v>0.291666666666667</v>
      </c>
      <c r="E12256" s="269">
        <v>4.106443614055039E-5</v>
      </c>
      <c r="F12256" s="269">
        <v>4.887545283796971E-5</v>
      </c>
    </row>
    <row r="12257" ht="14.25" customHeight="1">
      <c r="A12257" s="267">
        <v>43721.0</v>
      </c>
      <c r="B12257" s="57">
        <v>256.0</v>
      </c>
      <c r="C12257" s="57">
        <v>16.0</v>
      </c>
      <c r="D12257" s="268">
        <v>0.3125</v>
      </c>
      <c r="E12257" s="269">
        <v>6.589992040630564E-5</v>
      </c>
      <c r="F12257" s="269">
        <v>5.4383956743888416E-5</v>
      </c>
    </row>
    <row r="12258" ht="14.25" customHeight="1">
      <c r="A12258" s="267">
        <v>43721.0</v>
      </c>
      <c r="B12258" s="57">
        <v>256.0</v>
      </c>
      <c r="C12258" s="57">
        <v>17.0</v>
      </c>
      <c r="D12258" s="268">
        <v>0.333333333333333</v>
      </c>
      <c r="E12258" s="269">
        <v>9.111276910958966E-5</v>
      </c>
      <c r="F12258" s="269">
        <v>5.478457520977341E-5</v>
      </c>
    </row>
    <row r="12259" ht="14.25" customHeight="1">
      <c r="A12259" s="267">
        <v>43721.0</v>
      </c>
      <c r="B12259" s="57">
        <v>256.0</v>
      </c>
      <c r="C12259" s="57">
        <v>18.0</v>
      </c>
      <c r="D12259" s="268">
        <v>0.354166666666667</v>
      </c>
      <c r="E12259" s="269">
        <v>1.1394064367058116E-4</v>
      </c>
      <c r="F12259" s="269">
        <v>5.588627599095715E-5</v>
      </c>
    </row>
    <row r="12260" ht="14.25" customHeight="1">
      <c r="A12260" s="267">
        <v>43721.0</v>
      </c>
      <c r="B12260" s="57">
        <v>256.0</v>
      </c>
      <c r="C12260" s="57">
        <v>19.0</v>
      </c>
      <c r="D12260" s="268">
        <v>0.375</v>
      </c>
      <c r="E12260" s="269">
        <v>1.4105718391980564E-4</v>
      </c>
      <c r="F12260" s="269">
        <v>5.398333827800342E-5</v>
      </c>
    </row>
    <row r="12261" ht="14.25" customHeight="1">
      <c r="A12261" s="267">
        <v>43721.0</v>
      </c>
      <c r="B12261" s="57">
        <v>256.0</v>
      </c>
      <c r="C12261" s="57">
        <v>20.0</v>
      </c>
      <c r="D12261" s="268">
        <v>0.395833333333333</v>
      </c>
      <c r="E12261" s="269">
        <v>1.6602252637718963E-4</v>
      </c>
      <c r="F12261" s="269">
        <v>5.208040056504968E-5</v>
      </c>
    </row>
    <row r="12262" ht="14.25" customHeight="1">
      <c r="A12262" s="267">
        <v>43721.0</v>
      </c>
      <c r="B12262" s="57">
        <v>256.0</v>
      </c>
      <c r="C12262" s="57">
        <v>21.0</v>
      </c>
      <c r="D12262" s="268">
        <v>0.416666666666667</v>
      </c>
      <c r="E12262" s="269">
        <v>1.97758623528447E-4</v>
      </c>
      <c r="F12262" s="269">
        <v>5.208040056504968E-5</v>
      </c>
    </row>
    <row r="12263" ht="14.25" customHeight="1">
      <c r="A12263" s="267">
        <v>43721.0</v>
      </c>
      <c r="B12263" s="57">
        <v>256.0</v>
      </c>
      <c r="C12263" s="57">
        <v>22.0</v>
      </c>
      <c r="D12263" s="268">
        <v>0.4375</v>
      </c>
      <c r="E12263" s="269">
        <v>2.265699685288466E-4</v>
      </c>
      <c r="F12263" s="269">
        <v>5.017746285209594E-5</v>
      </c>
    </row>
    <row r="12264" ht="14.25" customHeight="1">
      <c r="A12264" s="267">
        <v>43721.0</v>
      </c>
      <c r="B12264" s="57">
        <v>256.0</v>
      </c>
      <c r="C12264" s="57">
        <v>23.0</v>
      </c>
      <c r="D12264" s="268">
        <v>0.458333333333333</v>
      </c>
      <c r="E12264" s="269">
        <v>2.3580412860489607E-4</v>
      </c>
      <c r="F12264" s="269">
        <v>4.977684438621095E-5</v>
      </c>
    </row>
    <row r="12265" ht="14.25" customHeight="1">
      <c r="A12265" s="267">
        <v>43721.0</v>
      </c>
      <c r="B12265" s="57">
        <v>256.0</v>
      </c>
      <c r="C12265" s="57">
        <v>24.0</v>
      </c>
      <c r="D12265" s="268">
        <v>0.479166666666667</v>
      </c>
      <c r="E12265" s="269">
        <v>2.2598885359242221E-4</v>
      </c>
      <c r="F12265" s="269">
        <v>5.017746285209594E-5</v>
      </c>
    </row>
    <row r="12266" ht="14.25" customHeight="1">
      <c r="A12266" s="267">
        <v>43721.0</v>
      </c>
      <c r="B12266" s="57">
        <v>256.0</v>
      </c>
      <c r="C12266" s="57">
        <v>25.0</v>
      </c>
      <c r="D12266" s="268">
        <v>0.5</v>
      </c>
      <c r="E12266" s="269">
        <v>2.2841190787948248E-4</v>
      </c>
      <c r="F12266" s="269">
        <v>5.067823593445219E-5</v>
      </c>
    </row>
    <row r="12267" ht="14.25" customHeight="1">
      <c r="A12267" s="267">
        <v>43721.0</v>
      </c>
      <c r="B12267" s="57">
        <v>256.0</v>
      </c>
      <c r="C12267" s="57">
        <v>26.0</v>
      </c>
      <c r="D12267" s="268">
        <v>0.520833333333333</v>
      </c>
      <c r="E12267" s="269">
        <v>2.340971053432171E-4</v>
      </c>
      <c r="F12267" s="269">
        <v>5.117900901680845E-5</v>
      </c>
    </row>
    <row r="12268" ht="14.25" customHeight="1">
      <c r="A12268" s="267">
        <v>43721.0</v>
      </c>
      <c r="B12268" s="57">
        <v>256.0</v>
      </c>
      <c r="C12268" s="57">
        <v>27.0</v>
      </c>
      <c r="D12268" s="268">
        <v>0.541666666666667</v>
      </c>
      <c r="E12268" s="269">
        <v>2.2106042611543962E-4</v>
      </c>
      <c r="F12268" s="269">
        <v>5.0077308235624696E-5</v>
      </c>
    </row>
    <row r="12269" ht="14.25" customHeight="1">
      <c r="A12269" s="267">
        <v>43721.0</v>
      </c>
      <c r="B12269" s="57">
        <v>256.0</v>
      </c>
      <c r="C12269" s="57">
        <v>28.0</v>
      </c>
      <c r="D12269" s="268">
        <v>0.5625</v>
      </c>
      <c r="E12269" s="269">
        <v>2.2373701418731775E-4</v>
      </c>
      <c r="F12269" s="269">
        <v>4.857498898855595E-5</v>
      </c>
    </row>
    <row r="12270" ht="14.25" customHeight="1">
      <c r="A12270" s="267">
        <v>43721.0</v>
      </c>
      <c r="B12270" s="57">
        <v>256.0</v>
      </c>
      <c r="C12270" s="57">
        <v>29.0</v>
      </c>
      <c r="D12270" s="268">
        <v>0.583333333333333</v>
      </c>
      <c r="E12270" s="269">
        <v>2.043299637224849E-4</v>
      </c>
      <c r="F12270" s="269">
        <v>4.7673597440314705E-5</v>
      </c>
    </row>
    <row r="12271" ht="14.25" customHeight="1">
      <c r="A12271" s="267">
        <v>43721.0</v>
      </c>
      <c r="B12271" s="57">
        <v>256.0</v>
      </c>
      <c r="C12271" s="57">
        <v>30.0</v>
      </c>
      <c r="D12271" s="268">
        <v>0.604166666666667</v>
      </c>
      <c r="E12271" s="269">
        <v>1.646158339491716E-4</v>
      </c>
      <c r="F12271" s="269">
        <v>4.857498898855595E-5</v>
      </c>
    </row>
    <row r="12272" ht="14.25" customHeight="1">
      <c r="A12272" s="267">
        <v>43721.0</v>
      </c>
      <c r="B12272" s="57">
        <v>256.0</v>
      </c>
      <c r="C12272" s="57">
        <v>31.0</v>
      </c>
      <c r="D12272" s="268">
        <v>0.625</v>
      </c>
      <c r="E12272" s="269">
        <v>1.425352091819195E-4</v>
      </c>
      <c r="F12272" s="269">
        <v>4.937622592032595E-5</v>
      </c>
    </row>
    <row r="12273" ht="14.25" customHeight="1">
      <c r="A12273" s="267">
        <v>43721.0</v>
      </c>
      <c r="B12273" s="57">
        <v>256.0</v>
      </c>
      <c r="C12273" s="57">
        <v>32.0</v>
      </c>
      <c r="D12273" s="268">
        <v>0.645833333333333</v>
      </c>
      <c r="E12273" s="269">
        <v>1.0853556707146305E-4</v>
      </c>
      <c r="F12273" s="269">
        <v>5.248101903093467E-5</v>
      </c>
    </row>
    <row r="12274" ht="14.25" customHeight="1">
      <c r="A12274" s="267">
        <v>43721.0</v>
      </c>
      <c r="B12274" s="57">
        <v>256.0</v>
      </c>
      <c r="C12274" s="57">
        <v>33.0</v>
      </c>
      <c r="D12274" s="268">
        <v>0.666666666666667</v>
      </c>
      <c r="E12274" s="269">
        <v>7.866471500324878E-5</v>
      </c>
      <c r="F12274" s="269">
        <v>5.73885952380259E-5</v>
      </c>
    </row>
    <row r="12275" ht="14.25" customHeight="1">
      <c r="A12275" s="267">
        <v>43721.0</v>
      </c>
      <c r="B12275" s="57">
        <v>256.0</v>
      </c>
      <c r="C12275" s="57">
        <v>34.0</v>
      </c>
      <c r="D12275" s="268">
        <v>0.6875</v>
      </c>
      <c r="E12275" s="269">
        <v>5.4272695540509084E-5</v>
      </c>
      <c r="F12275" s="269">
        <v>6.319756299335835E-5</v>
      </c>
    </row>
    <row r="12276" ht="14.25" customHeight="1">
      <c r="A12276" s="267">
        <v>43721.0</v>
      </c>
      <c r="B12276" s="57">
        <v>256.0</v>
      </c>
      <c r="C12276" s="57">
        <v>35.0</v>
      </c>
      <c r="D12276" s="268">
        <v>0.708333333333333</v>
      </c>
      <c r="E12276" s="269">
        <v>3.7747661567217474E-5</v>
      </c>
      <c r="F12276" s="269">
        <v>7.000807691340332E-5</v>
      </c>
    </row>
    <row r="12277" ht="14.25" customHeight="1">
      <c r="A12277" s="267">
        <v>43721.0</v>
      </c>
      <c r="B12277" s="57">
        <v>256.0</v>
      </c>
      <c r="C12277" s="57">
        <v>36.0</v>
      </c>
      <c r="D12277" s="268">
        <v>0.729166666666667</v>
      </c>
      <c r="E12277" s="269">
        <v>1.70257939459188E-5</v>
      </c>
      <c r="F12277" s="269">
        <v>7.411441618872453E-5</v>
      </c>
    </row>
    <row r="12278" ht="14.25" customHeight="1">
      <c r="A12278" s="267">
        <v>43721.0</v>
      </c>
      <c r="B12278" s="57">
        <v>256.0</v>
      </c>
      <c r="C12278" s="57">
        <v>37.0</v>
      </c>
      <c r="D12278" s="268">
        <v>0.75</v>
      </c>
      <c r="E12278" s="269">
        <v>3.7367555402305374E-6</v>
      </c>
      <c r="F12278" s="269">
        <v>7.611750851814954E-5</v>
      </c>
    </row>
    <row r="12279" ht="14.25" customHeight="1">
      <c r="A12279" s="267">
        <v>43721.0</v>
      </c>
      <c r="B12279" s="57">
        <v>256.0</v>
      </c>
      <c r="C12279" s="57">
        <v>38.0</v>
      </c>
      <c r="D12279" s="268">
        <v>0.770833333333333</v>
      </c>
      <c r="E12279" s="269">
        <v>1.38779211683095E-7</v>
      </c>
      <c r="F12279" s="269">
        <v>7.862137392993077E-5</v>
      </c>
    </row>
    <row r="12280" ht="14.25" customHeight="1">
      <c r="A12280" s="267">
        <v>43721.0</v>
      </c>
      <c r="B12280" s="57">
        <v>256.0</v>
      </c>
      <c r="C12280" s="57">
        <v>39.0</v>
      </c>
      <c r="D12280" s="268">
        <v>0.791666666666667</v>
      </c>
      <c r="E12280" s="269">
        <v>0.0</v>
      </c>
      <c r="F12280" s="269">
        <v>7.982322932758575E-5</v>
      </c>
    </row>
    <row r="12281" ht="14.25" customHeight="1">
      <c r="A12281" s="267">
        <v>43721.0</v>
      </c>
      <c r="B12281" s="57">
        <v>256.0</v>
      </c>
      <c r="C12281" s="57">
        <v>40.0</v>
      </c>
      <c r="D12281" s="268">
        <v>0.8125</v>
      </c>
      <c r="E12281" s="269">
        <v>0.0</v>
      </c>
      <c r="F12281" s="269">
        <v>8.072462087582698E-5</v>
      </c>
    </row>
    <row r="12282" ht="14.25" customHeight="1">
      <c r="A12282" s="267">
        <v>43721.0</v>
      </c>
      <c r="B12282" s="57">
        <v>256.0</v>
      </c>
      <c r="C12282" s="57">
        <v>41.0</v>
      </c>
      <c r="D12282" s="268">
        <v>0.833333333333333</v>
      </c>
      <c r="E12282" s="269">
        <v>0.0</v>
      </c>
      <c r="F12282" s="269">
        <v>8.072462087582698E-5</v>
      </c>
    </row>
    <row r="12283" ht="14.25" customHeight="1">
      <c r="A12283" s="267">
        <v>43721.0</v>
      </c>
      <c r="B12283" s="57">
        <v>256.0</v>
      </c>
      <c r="C12283" s="57">
        <v>42.0</v>
      </c>
      <c r="D12283" s="268">
        <v>0.854166666666667</v>
      </c>
      <c r="E12283" s="269">
        <v>0.0</v>
      </c>
      <c r="F12283" s="269">
        <v>7.641797236756328E-5</v>
      </c>
    </row>
    <row r="12284" ht="14.25" customHeight="1">
      <c r="A12284" s="267">
        <v>43721.0</v>
      </c>
      <c r="B12284" s="57">
        <v>256.0</v>
      </c>
      <c r="C12284" s="57">
        <v>43.0</v>
      </c>
      <c r="D12284" s="268">
        <v>0.875</v>
      </c>
      <c r="E12284" s="269">
        <v>0.0</v>
      </c>
      <c r="F12284" s="269">
        <v>7.391410695578205E-5</v>
      </c>
    </row>
    <row r="12285" ht="14.25" customHeight="1">
      <c r="A12285" s="267">
        <v>43721.0</v>
      </c>
      <c r="B12285" s="57">
        <v>256.0</v>
      </c>
      <c r="C12285" s="57">
        <v>44.0</v>
      </c>
      <c r="D12285" s="268">
        <v>0.895833333333333</v>
      </c>
      <c r="E12285" s="269">
        <v>0.0</v>
      </c>
      <c r="F12285" s="269">
        <v>6.890637613221959E-5</v>
      </c>
    </row>
    <row r="12286" ht="14.25" customHeight="1">
      <c r="A12286" s="267">
        <v>43721.0</v>
      </c>
      <c r="B12286" s="57">
        <v>256.0</v>
      </c>
      <c r="C12286" s="57">
        <v>45.0</v>
      </c>
      <c r="D12286" s="268">
        <v>0.916666666666667</v>
      </c>
      <c r="E12286" s="269">
        <v>0.0</v>
      </c>
      <c r="F12286" s="269">
        <v>6.46998822404271E-5</v>
      </c>
    </row>
    <row r="12287" ht="14.25" customHeight="1">
      <c r="A12287" s="267">
        <v>43721.0</v>
      </c>
      <c r="B12287" s="57">
        <v>256.0</v>
      </c>
      <c r="C12287" s="57">
        <v>46.0</v>
      </c>
      <c r="D12287" s="268">
        <v>0.9375</v>
      </c>
      <c r="E12287" s="269">
        <v>0.0</v>
      </c>
      <c r="F12287" s="269">
        <v>5.798952293685338E-5</v>
      </c>
    </row>
    <row r="12288" ht="14.25" customHeight="1">
      <c r="A12288" s="267">
        <v>43721.0</v>
      </c>
      <c r="B12288" s="57">
        <v>256.0</v>
      </c>
      <c r="C12288" s="57">
        <v>47.0</v>
      </c>
      <c r="D12288" s="268">
        <v>0.958333333333333</v>
      </c>
      <c r="E12288" s="269">
        <v>0.0</v>
      </c>
      <c r="F12288" s="269">
        <v>4.9175916687383454E-5</v>
      </c>
    </row>
    <row r="12289" ht="14.25" customHeight="1">
      <c r="A12289" s="267">
        <v>43721.0</v>
      </c>
      <c r="B12289" s="57">
        <v>256.0</v>
      </c>
      <c r="C12289" s="57">
        <v>48.0</v>
      </c>
      <c r="D12289" s="268">
        <v>0.979166666666667</v>
      </c>
      <c r="E12289" s="269">
        <v>0.0</v>
      </c>
      <c r="F12289" s="269">
        <v>4.186462968498224E-5</v>
      </c>
    </row>
    <row r="12290" ht="14.25" customHeight="1">
      <c r="A12290" s="267">
        <v>43722.0</v>
      </c>
      <c r="B12290" s="57">
        <v>257.0</v>
      </c>
      <c r="C12290" s="57">
        <v>1.0</v>
      </c>
      <c r="D12290" s="268">
        <v>0.0</v>
      </c>
      <c r="E12290" s="269">
        <v>0.0</v>
      </c>
      <c r="F12290" s="269">
        <v>3.645628039553478E-5</v>
      </c>
    </row>
    <row r="12291" ht="14.25" customHeight="1">
      <c r="A12291" s="267">
        <v>43722.0</v>
      </c>
      <c r="B12291" s="57">
        <v>257.0</v>
      </c>
      <c r="C12291" s="57">
        <v>2.0</v>
      </c>
      <c r="D12291" s="268">
        <v>0.020833333333333332</v>
      </c>
      <c r="E12291" s="269">
        <v>0.0</v>
      </c>
      <c r="F12291" s="269">
        <v>3.18491680378573E-5</v>
      </c>
    </row>
    <row r="12292" ht="14.25" customHeight="1">
      <c r="A12292" s="267">
        <v>43722.0</v>
      </c>
      <c r="B12292" s="57">
        <v>257.0</v>
      </c>
      <c r="C12292" s="57">
        <v>3.0</v>
      </c>
      <c r="D12292" s="268">
        <v>0.0416666666666667</v>
      </c>
      <c r="E12292" s="269">
        <v>0.0</v>
      </c>
      <c r="F12292" s="269">
        <v>2.9645766475489823E-5</v>
      </c>
    </row>
    <row r="12293" ht="14.25" customHeight="1">
      <c r="A12293" s="267">
        <v>43722.0</v>
      </c>
      <c r="B12293" s="57">
        <v>257.0</v>
      </c>
      <c r="C12293" s="57">
        <v>4.0</v>
      </c>
      <c r="D12293" s="268">
        <v>0.0625</v>
      </c>
      <c r="E12293" s="269">
        <v>0.0</v>
      </c>
      <c r="F12293" s="269">
        <v>2.8043292611949826E-5</v>
      </c>
    </row>
    <row r="12294" ht="14.25" customHeight="1">
      <c r="A12294" s="267">
        <v>43722.0</v>
      </c>
      <c r="B12294" s="57">
        <v>257.0</v>
      </c>
      <c r="C12294" s="57">
        <v>5.0</v>
      </c>
      <c r="D12294" s="268">
        <v>0.0833333333333333</v>
      </c>
      <c r="E12294" s="269">
        <v>0.0</v>
      </c>
      <c r="F12294" s="269">
        <v>2.6941591830766084E-5</v>
      </c>
    </row>
    <row r="12295" ht="14.25" customHeight="1">
      <c r="A12295" s="267">
        <v>43722.0</v>
      </c>
      <c r="B12295" s="57">
        <v>257.0</v>
      </c>
      <c r="C12295" s="57">
        <v>6.0</v>
      </c>
      <c r="D12295" s="268">
        <v>0.104166666666667</v>
      </c>
      <c r="E12295" s="269">
        <v>0.0</v>
      </c>
      <c r="F12295" s="269">
        <v>2.6941591830766084E-5</v>
      </c>
    </row>
    <row r="12296" ht="14.25" customHeight="1">
      <c r="A12296" s="267">
        <v>43722.0</v>
      </c>
      <c r="B12296" s="57">
        <v>257.0</v>
      </c>
      <c r="C12296" s="57">
        <v>7.0</v>
      </c>
      <c r="D12296" s="268">
        <v>0.125</v>
      </c>
      <c r="E12296" s="269">
        <v>0.0</v>
      </c>
      <c r="F12296" s="269">
        <v>2.644081874840984E-5</v>
      </c>
    </row>
    <row r="12297" ht="14.25" customHeight="1">
      <c r="A12297" s="267">
        <v>43722.0</v>
      </c>
      <c r="B12297" s="57">
        <v>257.0</v>
      </c>
      <c r="C12297" s="57">
        <v>8.0</v>
      </c>
      <c r="D12297" s="268">
        <v>0.145833333333333</v>
      </c>
      <c r="E12297" s="269">
        <v>0.0</v>
      </c>
      <c r="F12297" s="269">
        <v>2.5238963350754845E-5</v>
      </c>
    </row>
    <row r="12298" ht="14.25" customHeight="1">
      <c r="A12298" s="267">
        <v>43722.0</v>
      </c>
      <c r="B12298" s="57">
        <v>257.0</v>
      </c>
      <c r="C12298" s="57">
        <v>9.0</v>
      </c>
      <c r="D12298" s="268">
        <v>0.166666666666667</v>
      </c>
      <c r="E12298" s="269">
        <v>0.0</v>
      </c>
      <c r="F12298" s="269">
        <v>2.614035489899609E-5</v>
      </c>
    </row>
    <row r="12299" ht="14.25" customHeight="1">
      <c r="A12299" s="267">
        <v>43722.0</v>
      </c>
      <c r="B12299" s="57">
        <v>257.0</v>
      </c>
      <c r="C12299" s="57">
        <v>10.0</v>
      </c>
      <c r="D12299" s="268">
        <v>0.1875</v>
      </c>
      <c r="E12299" s="269">
        <v>0.0</v>
      </c>
      <c r="F12299" s="269">
        <v>2.654097336488109E-5</v>
      </c>
    </row>
    <row r="12300" ht="14.25" customHeight="1">
      <c r="A12300" s="267">
        <v>43722.0</v>
      </c>
      <c r="B12300" s="57">
        <v>257.0</v>
      </c>
      <c r="C12300" s="57">
        <v>11.0</v>
      </c>
      <c r="D12300" s="268">
        <v>0.208333333333333</v>
      </c>
      <c r="E12300" s="269">
        <v>2.3456525794055305E-8</v>
      </c>
      <c r="F12300" s="269">
        <v>2.724205568017983E-5</v>
      </c>
    </row>
    <row r="12301" ht="14.25" customHeight="1">
      <c r="A12301" s="267">
        <v>43722.0</v>
      </c>
      <c r="B12301" s="57">
        <v>257.0</v>
      </c>
      <c r="C12301" s="57">
        <v>12.0</v>
      </c>
      <c r="D12301" s="268">
        <v>0.229166666666667</v>
      </c>
      <c r="E12301" s="269">
        <v>1.8765220635244244E-6</v>
      </c>
      <c r="F12301" s="269">
        <v>3.0146539557846063E-5</v>
      </c>
    </row>
    <row r="12302" ht="14.25" customHeight="1">
      <c r="A12302" s="267">
        <v>43722.0</v>
      </c>
      <c r="B12302" s="57">
        <v>257.0</v>
      </c>
      <c r="C12302" s="57">
        <v>13.0</v>
      </c>
      <c r="D12302" s="268">
        <v>0.25</v>
      </c>
      <c r="E12302" s="269">
        <v>7.229238172841904E-6</v>
      </c>
      <c r="F12302" s="269">
        <v>3.4953961148466035E-5</v>
      </c>
    </row>
    <row r="12303" ht="14.25" customHeight="1">
      <c r="A12303" s="267">
        <v>43722.0</v>
      </c>
      <c r="B12303" s="57">
        <v>257.0</v>
      </c>
      <c r="C12303" s="57">
        <v>14.0</v>
      </c>
      <c r="D12303" s="268">
        <v>0.270833333333333</v>
      </c>
      <c r="E12303" s="269">
        <v>2.0964390999711332E-5</v>
      </c>
      <c r="F12303" s="269">
        <v>4.07629289037985E-5</v>
      </c>
    </row>
    <row r="12304" ht="14.25" customHeight="1">
      <c r="A12304" s="267">
        <v>43722.0</v>
      </c>
      <c r="B12304" s="57">
        <v>257.0</v>
      </c>
      <c r="C12304" s="57">
        <v>15.0</v>
      </c>
      <c r="D12304" s="268">
        <v>0.291666666666667</v>
      </c>
      <c r="E12304" s="269">
        <v>4.6577670522199E-5</v>
      </c>
      <c r="F12304" s="269">
        <v>4.9175916687383454E-5</v>
      </c>
    </row>
    <row r="12305" ht="14.25" customHeight="1">
      <c r="A12305" s="267">
        <v>43722.0</v>
      </c>
      <c r="B12305" s="57">
        <v>257.0</v>
      </c>
      <c r="C12305" s="57">
        <v>16.0</v>
      </c>
      <c r="D12305" s="268">
        <v>0.3125</v>
      </c>
      <c r="E12305" s="269">
        <v>7.788848208920814E-5</v>
      </c>
      <c r="F12305" s="269">
        <v>5.548565752507217E-5</v>
      </c>
    </row>
    <row r="12306" ht="14.25" customHeight="1">
      <c r="A12306" s="267">
        <v>43722.0</v>
      </c>
      <c r="B12306" s="57">
        <v>257.0</v>
      </c>
      <c r="C12306" s="57">
        <v>17.0</v>
      </c>
      <c r="D12306" s="268">
        <v>0.333333333333333</v>
      </c>
      <c r="E12306" s="269">
        <v>1.0830751243567338E-4</v>
      </c>
      <c r="F12306" s="269">
        <v>5.5786121374485906E-5</v>
      </c>
    </row>
    <row r="12307" ht="14.25" customHeight="1">
      <c r="A12307" s="267">
        <v>43722.0</v>
      </c>
      <c r="B12307" s="57">
        <v>257.0</v>
      </c>
      <c r="C12307" s="57">
        <v>18.0</v>
      </c>
      <c r="D12307" s="268">
        <v>0.354166666666667</v>
      </c>
      <c r="E12307" s="269">
        <v>1.3419179483397853E-4</v>
      </c>
      <c r="F12307" s="269">
        <v>5.538550290860091E-5</v>
      </c>
    </row>
    <row r="12308" ht="14.25" customHeight="1">
      <c r="A12308" s="267">
        <v>43722.0</v>
      </c>
      <c r="B12308" s="57">
        <v>257.0</v>
      </c>
      <c r="C12308" s="57">
        <v>19.0</v>
      </c>
      <c r="D12308" s="268">
        <v>0.375</v>
      </c>
      <c r="E12308" s="269">
        <v>1.7226398995306822E-4</v>
      </c>
      <c r="F12308" s="269">
        <v>5.498488444271591E-5</v>
      </c>
    </row>
    <row r="12309" ht="14.25" customHeight="1">
      <c r="A12309" s="267">
        <v>43722.0</v>
      </c>
      <c r="B12309" s="57">
        <v>257.0</v>
      </c>
      <c r="C12309" s="57">
        <v>20.0</v>
      </c>
      <c r="D12309" s="268">
        <v>0.395833333333333</v>
      </c>
      <c r="E12309" s="269">
        <v>2.07255976474743E-4</v>
      </c>
      <c r="F12309" s="269">
        <v>5.428380212741717E-5</v>
      </c>
    </row>
    <row r="12310" ht="14.25" customHeight="1">
      <c r="A12310" s="267">
        <v>43722.0</v>
      </c>
      <c r="B12310" s="57">
        <v>257.0</v>
      </c>
      <c r="C12310" s="57">
        <v>21.0</v>
      </c>
      <c r="D12310" s="268">
        <v>0.416666666666667</v>
      </c>
      <c r="E12310" s="269">
        <v>2.423098337184352E-4</v>
      </c>
      <c r="F12310" s="269">
        <v>5.228070979799218E-5</v>
      </c>
    </row>
    <row r="12311" ht="14.25" customHeight="1">
      <c r="A12311" s="267">
        <v>43722.0</v>
      </c>
      <c r="B12311" s="57">
        <v>257.0</v>
      </c>
      <c r="C12311" s="57">
        <v>22.0</v>
      </c>
      <c r="D12311" s="268">
        <v>0.4375</v>
      </c>
      <c r="E12311" s="269">
        <v>2.616033195348076E-4</v>
      </c>
      <c r="F12311" s="269">
        <v>5.1479472866222185E-5</v>
      </c>
    </row>
    <row r="12312" ht="14.25" customHeight="1">
      <c r="A12312" s="267">
        <v>43722.0</v>
      </c>
      <c r="B12312" s="57">
        <v>257.0</v>
      </c>
      <c r="C12312" s="57">
        <v>23.0</v>
      </c>
      <c r="D12312" s="268">
        <v>0.458333333333333</v>
      </c>
      <c r="E12312" s="269">
        <v>2.4825848320910674E-4</v>
      </c>
      <c r="F12312" s="269">
        <v>5.0277617468567196E-5</v>
      </c>
    </row>
    <row r="12313" ht="14.25" customHeight="1">
      <c r="A12313" s="267">
        <v>43722.0</v>
      </c>
      <c r="B12313" s="57">
        <v>257.0</v>
      </c>
      <c r="C12313" s="57">
        <v>24.0</v>
      </c>
      <c r="D12313" s="268">
        <v>0.479166666666667</v>
      </c>
      <c r="E12313" s="269">
        <v>2.2814507576495702E-4</v>
      </c>
      <c r="F12313" s="269">
        <v>5.067823593445219E-5</v>
      </c>
    </row>
    <row r="12314" ht="14.25" customHeight="1">
      <c r="A12314" s="267">
        <v>43722.0</v>
      </c>
      <c r="B12314" s="57">
        <v>257.0</v>
      </c>
      <c r="C12314" s="57">
        <v>25.0</v>
      </c>
      <c r="D12314" s="268">
        <v>0.5</v>
      </c>
      <c r="E12314" s="269">
        <v>2.3551239018839096E-4</v>
      </c>
      <c r="F12314" s="269">
        <v>5.338241057917592E-5</v>
      </c>
    </row>
    <row r="12315" ht="14.25" customHeight="1">
      <c r="A12315" s="267">
        <v>43722.0</v>
      </c>
      <c r="B12315" s="57">
        <v>257.0</v>
      </c>
      <c r="C12315" s="57">
        <v>26.0</v>
      </c>
      <c r="D12315" s="268">
        <v>0.520833333333333</v>
      </c>
      <c r="E12315" s="269">
        <v>2.3800110291378025E-4</v>
      </c>
      <c r="F12315" s="269">
        <v>5.278148288034843E-5</v>
      </c>
    </row>
    <row r="12316" ht="14.25" customHeight="1">
      <c r="A12316" s="267">
        <v>43722.0</v>
      </c>
      <c r="B12316" s="57">
        <v>257.0</v>
      </c>
      <c r="C12316" s="57">
        <v>27.0</v>
      </c>
      <c r="D12316" s="268">
        <v>0.541666666666667</v>
      </c>
      <c r="E12316" s="269">
        <v>2.3881186289676287E-4</v>
      </c>
      <c r="F12316" s="269">
        <v>5.127916363327967E-5</v>
      </c>
    </row>
    <row r="12317" ht="14.25" customHeight="1">
      <c r="A12317" s="267">
        <v>43722.0</v>
      </c>
      <c r="B12317" s="57">
        <v>257.0</v>
      </c>
      <c r="C12317" s="57">
        <v>28.0</v>
      </c>
      <c r="D12317" s="268">
        <v>0.5625</v>
      </c>
      <c r="E12317" s="269">
        <v>2.2460801261581635E-4</v>
      </c>
      <c r="F12317" s="269">
        <v>4.92760713038547E-5</v>
      </c>
    </row>
    <row r="12318" ht="14.25" customHeight="1">
      <c r="A12318" s="267">
        <v>43722.0</v>
      </c>
      <c r="B12318" s="57">
        <v>257.0</v>
      </c>
      <c r="C12318" s="57">
        <v>29.0</v>
      </c>
      <c r="D12318" s="268">
        <v>0.583333333333333</v>
      </c>
      <c r="E12318" s="269">
        <v>1.9757266777481255E-4</v>
      </c>
      <c r="F12318" s="269">
        <v>4.737313359090096E-5</v>
      </c>
    </row>
    <row r="12319" ht="14.25" customHeight="1">
      <c r="A12319" s="267">
        <v>43722.0</v>
      </c>
      <c r="B12319" s="57">
        <v>257.0</v>
      </c>
      <c r="C12319" s="57">
        <v>30.0</v>
      </c>
      <c r="D12319" s="268">
        <v>0.604166666666667</v>
      </c>
      <c r="E12319" s="269">
        <v>1.576138192817665E-4</v>
      </c>
      <c r="F12319" s="269">
        <v>4.80742159061997E-5</v>
      </c>
    </row>
    <row r="12320" ht="14.25" customHeight="1">
      <c r="A12320" s="267">
        <v>43722.0</v>
      </c>
      <c r="B12320" s="57">
        <v>257.0</v>
      </c>
      <c r="C12320" s="57">
        <v>31.0</v>
      </c>
      <c r="D12320" s="268">
        <v>0.625</v>
      </c>
      <c r="E12320" s="269">
        <v>1.4379289111710785E-4</v>
      </c>
      <c r="F12320" s="269">
        <v>4.92760713038547E-5</v>
      </c>
    </row>
    <row r="12321" ht="14.25" customHeight="1">
      <c r="A12321" s="267">
        <v>43722.0</v>
      </c>
      <c r="B12321" s="57">
        <v>257.0</v>
      </c>
      <c r="C12321" s="57">
        <v>32.0</v>
      </c>
      <c r="D12321" s="268">
        <v>0.645833333333333</v>
      </c>
      <c r="E12321" s="269">
        <v>1.1530425493096747E-4</v>
      </c>
      <c r="F12321" s="269">
        <v>5.3282255962704675E-5</v>
      </c>
    </row>
    <row r="12322" ht="14.25" customHeight="1">
      <c r="A12322" s="267">
        <v>43722.0</v>
      </c>
      <c r="B12322" s="57">
        <v>257.0</v>
      </c>
      <c r="C12322" s="57">
        <v>33.0</v>
      </c>
      <c r="D12322" s="268">
        <v>0.666666666666667</v>
      </c>
      <c r="E12322" s="269">
        <v>8.746463795048882E-5</v>
      </c>
      <c r="F12322" s="269">
        <v>5.7789213703910896E-5</v>
      </c>
    </row>
    <row r="12323" ht="14.25" customHeight="1">
      <c r="A12323" s="267">
        <v>43722.0</v>
      </c>
      <c r="B12323" s="57">
        <v>257.0</v>
      </c>
      <c r="C12323" s="57">
        <v>34.0</v>
      </c>
      <c r="D12323" s="268">
        <v>0.6875</v>
      </c>
      <c r="E12323" s="269">
        <v>6.08242344221298E-5</v>
      </c>
      <c r="F12323" s="269">
        <v>6.279694452747336E-5</v>
      </c>
    </row>
    <row r="12324" ht="14.25" customHeight="1">
      <c r="A12324" s="267">
        <v>43722.0</v>
      </c>
      <c r="B12324" s="57">
        <v>257.0</v>
      </c>
      <c r="C12324" s="57">
        <v>35.0</v>
      </c>
      <c r="D12324" s="268">
        <v>0.708333333333333</v>
      </c>
      <c r="E12324" s="269">
        <v>4.15083414181501E-5</v>
      </c>
      <c r="F12324" s="269">
        <v>6.970761306398956E-5</v>
      </c>
    </row>
    <row r="12325" ht="14.25" customHeight="1">
      <c r="A12325" s="267">
        <v>43722.0</v>
      </c>
      <c r="B12325" s="57">
        <v>257.0</v>
      </c>
      <c r="C12325" s="57">
        <v>36.0</v>
      </c>
      <c r="D12325" s="268">
        <v>0.729166666666667</v>
      </c>
      <c r="E12325" s="269">
        <v>1.8519365043277978E-5</v>
      </c>
      <c r="F12325" s="269">
        <v>7.281240617459832E-5</v>
      </c>
    </row>
    <row r="12326" ht="14.25" customHeight="1">
      <c r="A12326" s="267">
        <v>43722.0</v>
      </c>
      <c r="B12326" s="57">
        <v>257.0</v>
      </c>
      <c r="C12326" s="57">
        <v>37.0</v>
      </c>
      <c r="D12326" s="268">
        <v>0.75</v>
      </c>
      <c r="E12326" s="269">
        <v>5.031284864807392E-6</v>
      </c>
      <c r="F12326" s="269">
        <v>7.601735390167828E-5</v>
      </c>
    </row>
    <row r="12327" ht="14.25" customHeight="1">
      <c r="A12327" s="267">
        <v>43722.0</v>
      </c>
      <c r="B12327" s="57">
        <v>257.0</v>
      </c>
      <c r="C12327" s="57">
        <v>38.0</v>
      </c>
      <c r="D12327" s="268">
        <v>0.770833333333333</v>
      </c>
      <c r="E12327" s="269">
        <v>2.510479564520491E-7</v>
      </c>
      <c r="F12327" s="269">
        <v>7.982322932758575E-5</v>
      </c>
    </row>
    <row r="12328" ht="14.25" customHeight="1">
      <c r="A12328" s="267">
        <v>43722.0</v>
      </c>
      <c r="B12328" s="57">
        <v>257.0</v>
      </c>
      <c r="C12328" s="57">
        <v>39.0</v>
      </c>
      <c r="D12328" s="268">
        <v>0.791666666666667</v>
      </c>
      <c r="E12328" s="269">
        <v>1.5209609738880286E-7</v>
      </c>
      <c r="F12328" s="269">
        <v>8.042415702641325E-5</v>
      </c>
    </row>
    <row r="12329" ht="14.25" customHeight="1">
      <c r="A12329" s="267">
        <v>43722.0</v>
      </c>
      <c r="B12329" s="57">
        <v>257.0</v>
      </c>
      <c r="C12329" s="57">
        <v>40.0</v>
      </c>
      <c r="D12329" s="268">
        <v>0.8125</v>
      </c>
      <c r="E12329" s="269">
        <v>0.0</v>
      </c>
      <c r="F12329" s="269">
        <v>8.1125239341712E-5</v>
      </c>
    </row>
    <row r="12330" ht="14.25" customHeight="1">
      <c r="A12330" s="267">
        <v>43722.0</v>
      </c>
      <c r="B12330" s="57">
        <v>257.0</v>
      </c>
      <c r="C12330" s="57">
        <v>41.0</v>
      </c>
      <c r="D12330" s="268">
        <v>0.833333333333333</v>
      </c>
      <c r="E12330" s="269">
        <v>0.0</v>
      </c>
      <c r="F12330" s="269">
        <v>8.072462087582698E-5</v>
      </c>
    </row>
    <row r="12331" ht="14.25" customHeight="1">
      <c r="A12331" s="267">
        <v>43722.0</v>
      </c>
      <c r="B12331" s="57">
        <v>257.0</v>
      </c>
      <c r="C12331" s="57">
        <v>42.0</v>
      </c>
      <c r="D12331" s="268">
        <v>0.854166666666667</v>
      </c>
      <c r="E12331" s="269">
        <v>0.0</v>
      </c>
      <c r="F12331" s="269">
        <v>7.771998238168954E-5</v>
      </c>
    </row>
    <row r="12332" ht="14.25" customHeight="1">
      <c r="A12332" s="267">
        <v>43722.0</v>
      </c>
      <c r="B12332" s="57">
        <v>257.0</v>
      </c>
      <c r="C12332" s="57">
        <v>43.0</v>
      </c>
      <c r="D12332" s="268">
        <v>0.875</v>
      </c>
      <c r="E12332" s="269">
        <v>0.0</v>
      </c>
      <c r="F12332" s="269">
        <v>7.421457080519578E-5</v>
      </c>
    </row>
    <row r="12333" ht="14.25" customHeight="1">
      <c r="A12333" s="267">
        <v>43722.0</v>
      </c>
      <c r="B12333" s="57">
        <v>257.0</v>
      </c>
      <c r="C12333" s="57">
        <v>44.0</v>
      </c>
      <c r="D12333" s="268">
        <v>0.895833333333333</v>
      </c>
      <c r="E12333" s="269">
        <v>0.0</v>
      </c>
      <c r="F12333" s="269">
        <v>6.970761306398956E-5</v>
      </c>
    </row>
    <row r="12334" ht="14.25" customHeight="1">
      <c r="A12334" s="267">
        <v>43722.0</v>
      </c>
      <c r="B12334" s="57">
        <v>257.0</v>
      </c>
      <c r="C12334" s="57">
        <v>45.0</v>
      </c>
      <c r="D12334" s="268">
        <v>0.916666666666667</v>
      </c>
      <c r="E12334" s="269">
        <v>0.0</v>
      </c>
      <c r="F12334" s="269">
        <v>6.500034608984085E-5</v>
      </c>
    </row>
    <row r="12335" ht="14.25" customHeight="1">
      <c r="A12335" s="267">
        <v>43722.0</v>
      </c>
      <c r="B12335" s="57">
        <v>257.0</v>
      </c>
      <c r="C12335" s="57">
        <v>46.0</v>
      </c>
      <c r="D12335" s="268">
        <v>0.9375</v>
      </c>
      <c r="E12335" s="269">
        <v>0.0</v>
      </c>
      <c r="F12335" s="269">
        <v>5.788936832038214E-5</v>
      </c>
    </row>
    <row r="12336" ht="14.25" customHeight="1">
      <c r="A12336" s="267">
        <v>43722.0</v>
      </c>
      <c r="B12336" s="57">
        <v>257.0</v>
      </c>
      <c r="C12336" s="57">
        <v>47.0</v>
      </c>
      <c r="D12336" s="268">
        <v>0.958333333333333</v>
      </c>
      <c r="E12336" s="269">
        <v>0.0</v>
      </c>
      <c r="F12336" s="269">
        <v>4.9175916687383454E-5</v>
      </c>
    </row>
    <row r="12337" ht="14.25" customHeight="1">
      <c r="A12337" s="267">
        <v>43722.0</v>
      </c>
      <c r="B12337" s="57">
        <v>257.0</v>
      </c>
      <c r="C12337" s="57">
        <v>48.0</v>
      </c>
      <c r="D12337" s="268">
        <v>0.979166666666667</v>
      </c>
      <c r="E12337" s="269">
        <v>0.0</v>
      </c>
      <c r="F12337" s="269">
        <v>4.146401121909723E-5</v>
      </c>
    </row>
    <row r="12338" ht="14.25" customHeight="1">
      <c r="A12338" s="267">
        <v>43723.0</v>
      </c>
      <c r="B12338" s="57">
        <v>258.0</v>
      </c>
      <c r="C12338" s="57">
        <v>1.0</v>
      </c>
      <c r="D12338" s="268">
        <v>0.0</v>
      </c>
      <c r="E12338" s="269">
        <v>0.0</v>
      </c>
      <c r="F12338" s="269">
        <v>3.6356125779063524E-5</v>
      </c>
    </row>
    <row r="12339" ht="14.25" customHeight="1">
      <c r="A12339" s="267">
        <v>43723.0</v>
      </c>
      <c r="B12339" s="57">
        <v>258.0</v>
      </c>
      <c r="C12339" s="57">
        <v>2.0</v>
      </c>
      <c r="D12339" s="268">
        <v>0.020833333333333332</v>
      </c>
      <c r="E12339" s="269">
        <v>0.0</v>
      </c>
      <c r="F12339" s="269">
        <v>3.26504049696273E-5</v>
      </c>
    </row>
    <row r="12340" ht="14.25" customHeight="1">
      <c r="A12340" s="267">
        <v>43723.0</v>
      </c>
      <c r="B12340" s="57">
        <v>258.0</v>
      </c>
      <c r="C12340" s="57">
        <v>3.0</v>
      </c>
      <c r="D12340" s="268">
        <v>0.0416666666666667</v>
      </c>
      <c r="E12340" s="269">
        <v>0.0</v>
      </c>
      <c r="F12340" s="269">
        <v>3.0046384941374813E-5</v>
      </c>
    </row>
    <row r="12341" ht="14.25" customHeight="1">
      <c r="A12341" s="267">
        <v>43723.0</v>
      </c>
      <c r="B12341" s="57">
        <v>258.0</v>
      </c>
      <c r="C12341" s="57">
        <v>4.0</v>
      </c>
      <c r="D12341" s="268">
        <v>0.0625</v>
      </c>
      <c r="E12341" s="269">
        <v>0.0</v>
      </c>
      <c r="F12341" s="269">
        <v>2.874437492724857E-5</v>
      </c>
    </row>
    <row r="12342" ht="14.25" customHeight="1">
      <c r="A12342" s="267">
        <v>43723.0</v>
      </c>
      <c r="B12342" s="57">
        <v>258.0</v>
      </c>
      <c r="C12342" s="57">
        <v>5.0</v>
      </c>
      <c r="D12342" s="268">
        <v>0.0833333333333333</v>
      </c>
      <c r="E12342" s="269">
        <v>0.0</v>
      </c>
      <c r="F12342" s="269">
        <v>2.7342210296651082E-5</v>
      </c>
    </row>
    <row r="12343" ht="14.25" customHeight="1">
      <c r="A12343" s="267">
        <v>43723.0</v>
      </c>
      <c r="B12343" s="57">
        <v>258.0</v>
      </c>
      <c r="C12343" s="57">
        <v>6.0</v>
      </c>
      <c r="D12343" s="268">
        <v>0.104166666666667</v>
      </c>
      <c r="E12343" s="269">
        <v>0.0</v>
      </c>
      <c r="F12343" s="269">
        <v>2.684143721429483E-5</v>
      </c>
    </row>
    <row r="12344" ht="14.25" customHeight="1">
      <c r="A12344" s="267">
        <v>43723.0</v>
      </c>
      <c r="B12344" s="57">
        <v>258.0</v>
      </c>
      <c r="C12344" s="57">
        <v>7.0</v>
      </c>
      <c r="D12344" s="268">
        <v>0.125</v>
      </c>
      <c r="E12344" s="269">
        <v>0.0</v>
      </c>
      <c r="F12344" s="269">
        <v>2.674128259782358E-5</v>
      </c>
    </row>
    <row r="12345" ht="14.25" customHeight="1">
      <c r="A12345" s="267">
        <v>43723.0</v>
      </c>
      <c r="B12345" s="57">
        <v>258.0</v>
      </c>
      <c r="C12345" s="57">
        <v>8.0</v>
      </c>
      <c r="D12345" s="268">
        <v>0.145833333333333</v>
      </c>
      <c r="E12345" s="269">
        <v>0.0</v>
      </c>
      <c r="F12345" s="269">
        <v>2.6340664131938587E-5</v>
      </c>
    </row>
    <row r="12346" ht="14.25" customHeight="1">
      <c r="A12346" s="267">
        <v>43723.0</v>
      </c>
      <c r="B12346" s="57">
        <v>258.0</v>
      </c>
      <c r="C12346" s="57">
        <v>9.0</v>
      </c>
      <c r="D12346" s="268">
        <v>0.166666666666667</v>
      </c>
      <c r="E12346" s="269">
        <v>0.0</v>
      </c>
      <c r="F12346" s="269">
        <v>2.644081874840984E-5</v>
      </c>
    </row>
    <row r="12347" ht="14.25" customHeight="1">
      <c r="A12347" s="267">
        <v>43723.0</v>
      </c>
      <c r="B12347" s="57">
        <v>258.0</v>
      </c>
      <c r="C12347" s="57">
        <v>10.0</v>
      </c>
      <c r="D12347" s="268">
        <v>0.1875</v>
      </c>
      <c r="E12347" s="269">
        <v>0.0</v>
      </c>
      <c r="F12347" s="269">
        <v>2.6941591830766084E-5</v>
      </c>
    </row>
    <row r="12348" ht="14.25" customHeight="1">
      <c r="A12348" s="267">
        <v>43723.0</v>
      </c>
      <c r="B12348" s="57">
        <v>258.0</v>
      </c>
      <c r="C12348" s="57">
        <v>11.0</v>
      </c>
      <c r="D12348" s="268">
        <v>0.208333333333333</v>
      </c>
      <c r="E12348" s="269">
        <v>0.0</v>
      </c>
      <c r="F12348" s="269">
        <v>2.7943137995478576E-5</v>
      </c>
    </row>
    <row r="12349" ht="14.25" customHeight="1">
      <c r="A12349" s="267">
        <v>43723.0</v>
      </c>
      <c r="B12349" s="57">
        <v>258.0</v>
      </c>
      <c r="C12349" s="57">
        <v>12.0</v>
      </c>
      <c r="D12349" s="268">
        <v>0.229166666666667</v>
      </c>
      <c r="E12349" s="269">
        <v>1.3370219702611523E-6</v>
      </c>
      <c r="F12349" s="269">
        <v>3.0246694174317314E-5</v>
      </c>
    </row>
    <row r="12350" ht="14.25" customHeight="1">
      <c r="A12350" s="267">
        <v>43723.0</v>
      </c>
      <c r="B12350" s="57">
        <v>258.0</v>
      </c>
      <c r="C12350" s="57">
        <v>13.0</v>
      </c>
      <c r="D12350" s="268">
        <v>0.25</v>
      </c>
      <c r="E12350" s="269">
        <v>6.961052387332211E-6</v>
      </c>
      <c r="F12350" s="269">
        <v>3.645628039553478E-5</v>
      </c>
    </row>
    <row r="12351" ht="14.25" customHeight="1">
      <c r="A12351" s="267">
        <v>43723.0</v>
      </c>
      <c r="B12351" s="57">
        <v>258.0</v>
      </c>
      <c r="C12351" s="57">
        <v>14.0</v>
      </c>
      <c r="D12351" s="268">
        <v>0.270833333333333</v>
      </c>
      <c r="E12351" s="269">
        <v>2.1952389832253134E-5</v>
      </c>
      <c r="F12351" s="269">
        <v>4.3567258164993484E-5</v>
      </c>
    </row>
    <row r="12352" ht="14.25" customHeight="1">
      <c r="A12352" s="267">
        <v>43723.0</v>
      </c>
      <c r="B12352" s="57">
        <v>258.0</v>
      </c>
      <c r="C12352" s="57">
        <v>15.0</v>
      </c>
      <c r="D12352" s="268">
        <v>0.291666666666667</v>
      </c>
      <c r="E12352" s="269">
        <v>4.954914549790763E-5</v>
      </c>
      <c r="F12352" s="269">
        <v>5.1479472866222185E-5</v>
      </c>
    </row>
    <row r="12353" ht="14.25" customHeight="1">
      <c r="A12353" s="267">
        <v>43723.0</v>
      </c>
      <c r="B12353" s="57">
        <v>258.0</v>
      </c>
      <c r="C12353" s="57">
        <v>16.0</v>
      </c>
      <c r="D12353" s="268">
        <v>0.3125</v>
      </c>
      <c r="E12353" s="269">
        <v>8.810765355425019E-5</v>
      </c>
      <c r="F12353" s="269">
        <v>5.6887822155669654E-5</v>
      </c>
    </row>
    <row r="12354" ht="14.25" customHeight="1">
      <c r="A12354" s="267">
        <v>43723.0</v>
      </c>
      <c r="B12354" s="57">
        <v>258.0</v>
      </c>
      <c r="C12354" s="57">
        <v>17.0</v>
      </c>
      <c r="D12354" s="268">
        <v>0.333333333333333</v>
      </c>
      <c r="E12354" s="269">
        <v>1.2588638097769803E-4</v>
      </c>
      <c r="F12354" s="269">
        <v>5.6387049073313414E-5</v>
      </c>
    </row>
    <row r="12355" ht="14.25" customHeight="1">
      <c r="A12355" s="267">
        <v>43723.0</v>
      </c>
      <c r="B12355" s="57">
        <v>258.0</v>
      </c>
      <c r="C12355" s="57">
        <v>18.0</v>
      </c>
      <c r="D12355" s="268">
        <v>0.354166666666667</v>
      </c>
      <c r="E12355" s="269">
        <v>1.6704550717819633E-4</v>
      </c>
      <c r="F12355" s="269">
        <v>5.6387049073313414E-5</v>
      </c>
    </row>
    <row r="12356" ht="14.25" customHeight="1">
      <c r="A12356" s="267">
        <v>43723.0</v>
      </c>
      <c r="B12356" s="57">
        <v>258.0</v>
      </c>
      <c r="C12356" s="57">
        <v>19.0</v>
      </c>
      <c r="D12356" s="268">
        <v>0.375</v>
      </c>
      <c r="E12356" s="269">
        <v>2.0788046884748565E-4</v>
      </c>
      <c r="F12356" s="269">
        <v>5.548565752507217E-5</v>
      </c>
    </row>
    <row r="12357" ht="14.25" customHeight="1">
      <c r="A12357" s="267">
        <v>43723.0</v>
      </c>
      <c r="B12357" s="57">
        <v>258.0</v>
      </c>
      <c r="C12357" s="57">
        <v>20.0</v>
      </c>
      <c r="D12357" s="268">
        <v>0.395833333333333</v>
      </c>
      <c r="E12357" s="269">
        <v>2.4182782027148093E-4</v>
      </c>
      <c r="F12357" s="269">
        <v>5.538550290860091E-5</v>
      </c>
    </row>
    <row r="12358" ht="14.25" customHeight="1">
      <c r="A12358" s="267">
        <v>43723.0</v>
      </c>
      <c r="B12358" s="57">
        <v>258.0</v>
      </c>
      <c r="C12358" s="57">
        <v>21.0</v>
      </c>
      <c r="D12358" s="268">
        <v>0.416666666666667</v>
      </c>
      <c r="E12358" s="269">
        <v>2.6431914478677675E-4</v>
      </c>
      <c r="F12358" s="269">
        <v>5.3783029045060915E-5</v>
      </c>
    </row>
    <row r="12359" ht="14.25" customHeight="1">
      <c r="A12359" s="267">
        <v>43723.0</v>
      </c>
      <c r="B12359" s="57">
        <v>258.0</v>
      </c>
      <c r="C12359" s="57">
        <v>22.0</v>
      </c>
      <c r="D12359" s="268">
        <v>0.4375</v>
      </c>
      <c r="E12359" s="269">
        <v>2.7858386738525374E-4</v>
      </c>
      <c r="F12359" s="269">
        <v>5.278148288034843E-5</v>
      </c>
    </row>
    <row r="12360" ht="14.25" customHeight="1">
      <c r="A12360" s="267">
        <v>43723.0</v>
      </c>
      <c r="B12360" s="57">
        <v>258.0</v>
      </c>
      <c r="C12360" s="57">
        <v>23.0</v>
      </c>
      <c r="D12360" s="268">
        <v>0.458333333333333</v>
      </c>
      <c r="E12360" s="269">
        <v>2.8338359430916574E-4</v>
      </c>
      <c r="F12360" s="269">
        <v>5.097869978386593E-5</v>
      </c>
    </row>
    <row r="12361" ht="14.25" customHeight="1">
      <c r="A12361" s="267">
        <v>43723.0</v>
      </c>
      <c r="B12361" s="57">
        <v>258.0</v>
      </c>
      <c r="C12361" s="57">
        <v>24.0</v>
      </c>
      <c r="D12361" s="268">
        <v>0.479166666666667</v>
      </c>
      <c r="E12361" s="269">
        <v>2.855274626741428E-4</v>
      </c>
      <c r="F12361" s="269">
        <v>5.137931824975094E-5</v>
      </c>
    </row>
    <row r="12362" ht="14.25" customHeight="1">
      <c r="A12362" s="267">
        <v>43723.0</v>
      </c>
      <c r="B12362" s="57">
        <v>258.0</v>
      </c>
      <c r="C12362" s="57">
        <v>25.0</v>
      </c>
      <c r="D12362" s="268">
        <v>0.5</v>
      </c>
      <c r="E12362" s="269">
        <v>2.928289199242882E-4</v>
      </c>
      <c r="F12362" s="269">
        <v>5.188009133210718E-5</v>
      </c>
    </row>
    <row r="12363" ht="14.25" customHeight="1">
      <c r="A12363" s="267">
        <v>43723.0</v>
      </c>
      <c r="B12363" s="57">
        <v>258.0</v>
      </c>
      <c r="C12363" s="57">
        <v>26.0</v>
      </c>
      <c r="D12363" s="268">
        <v>0.520833333333333</v>
      </c>
      <c r="E12363" s="269">
        <v>2.925239908946541E-4</v>
      </c>
      <c r="F12363" s="269">
        <v>5.3282255962704675E-5</v>
      </c>
    </row>
    <row r="12364" ht="14.25" customHeight="1">
      <c r="A12364" s="267">
        <v>43723.0</v>
      </c>
      <c r="B12364" s="57">
        <v>258.0</v>
      </c>
      <c r="C12364" s="57">
        <v>27.0</v>
      </c>
      <c r="D12364" s="268">
        <v>0.541666666666667</v>
      </c>
      <c r="E12364" s="269">
        <v>2.9277844169328985E-4</v>
      </c>
      <c r="F12364" s="269">
        <v>5.208040056504968E-5</v>
      </c>
    </row>
    <row r="12365" ht="14.25" customHeight="1">
      <c r="A12365" s="267">
        <v>43723.0</v>
      </c>
      <c r="B12365" s="57">
        <v>258.0</v>
      </c>
      <c r="C12365" s="57">
        <v>28.0</v>
      </c>
      <c r="D12365" s="268">
        <v>0.5625</v>
      </c>
      <c r="E12365" s="269">
        <v>2.7233269629477213E-4</v>
      </c>
      <c r="F12365" s="269">
        <v>5.037777208503844E-5</v>
      </c>
    </row>
    <row r="12366" ht="14.25" customHeight="1">
      <c r="A12366" s="267">
        <v>43723.0</v>
      </c>
      <c r="B12366" s="57">
        <v>258.0</v>
      </c>
      <c r="C12366" s="57">
        <v>29.0</v>
      </c>
      <c r="D12366" s="268">
        <v>0.583333333333333</v>
      </c>
      <c r="E12366" s="269">
        <v>2.6297413035411863E-4</v>
      </c>
      <c r="F12366" s="269">
        <v>4.9576535153268434E-5</v>
      </c>
    </row>
    <row r="12367" ht="14.25" customHeight="1">
      <c r="A12367" s="267">
        <v>43723.0</v>
      </c>
      <c r="B12367" s="57">
        <v>258.0</v>
      </c>
      <c r="C12367" s="57">
        <v>30.0</v>
      </c>
      <c r="D12367" s="268">
        <v>0.604166666666667</v>
      </c>
      <c r="E12367" s="269">
        <v>2.2516923783699608E-4</v>
      </c>
      <c r="F12367" s="269">
        <v>5.137931824975094E-5</v>
      </c>
    </row>
    <row r="12368" ht="14.25" customHeight="1">
      <c r="A12368" s="267">
        <v>43723.0</v>
      </c>
      <c r="B12368" s="57">
        <v>258.0</v>
      </c>
      <c r="C12368" s="57">
        <v>31.0</v>
      </c>
      <c r="D12368" s="268">
        <v>0.625</v>
      </c>
      <c r="E12368" s="269">
        <v>1.9451061128845443E-4</v>
      </c>
      <c r="F12368" s="269">
        <v>5.1479472866222185E-5</v>
      </c>
    </row>
    <row r="12369" ht="14.25" customHeight="1">
      <c r="A12369" s="267">
        <v>43723.0</v>
      </c>
      <c r="B12369" s="57">
        <v>258.0</v>
      </c>
      <c r="C12369" s="57">
        <v>32.0</v>
      </c>
      <c r="D12369" s="268">
        <v>0.645833333333333</v>
      </c>
      <c r="E12369" s="269">
        <v>1.60978946857153E-4</v>
      </c>
      <c r="F12369" s="269">
        <v>5.5085039059187164E-5</v>
      </c>
    </row>
    <row r="12370" ht="14.25" customHeight="1">
      <c r="A12370" s="267">
        <v>43723.0</v>
      </c>
      <c r="B12370" s="57">
        <v>258.0</v>
      </c>
      <c r="C12370" s="57">
        <v>33.0</v>
      </c>
      <c r="D12370" s="268">
        <v>0.666666666666667</v>
      </c>
      <c r="E12370" s="269">
        <v>1.1594358935257369E-4</v>
      </c>
      <c r="F12370" s="269">
        <v>5.9191378334508385E-5</v>
      </c>
    </row>
    <row r="12371" ht="14.25" customHeight="1">
      <c r="A12371" s="267">
        <v>43723.0</v>
      </c>
      <c r="B12371" s="57">
        <v>258.0</v>
      </c>
      <c r="C12371" s="57">
        <v>34.0</v>
      </c>
      <c r="D12371" s="268">
        <v>0.6875</v>
      </c>
      <c r="E12371" s="269">
        <v>7.2987703534417E-5</v>
      </c>
      <c r="F12371" s="269">
        <v>6.379849069218586E-5</v>
      </c>
    </row>
    <row r="12372" ht="14.25" customHeight="1">
      <c r="A12372" s="267">
        <v>43723.0</v>
      </c>
      <c r="B12372" s="57">
        <v>258.0</v>
      </c>
      <c r="C12372" s="57">
        <v>35.0</v>
      </c>
      <c r="D12372" s="268">
        <v>0.708333333333333</v>
      </c>
      <c r="E12372" s="269">
        <v>4.174671098417736E-5</v>
      </c>
      <c r="F12372" s="269">
        <v>7.030854076281706E-5</v>
      </c>
    </row>
    <row r="12373" ht="14.25" customHeight="1">
      <c r="A12373" s="267">
        <v>43723.0</v>
      </c>
      <c r="B12373" s="57">
        <v>258.0</v>
      </c>
      <c r="C12373" s="57">
        <v>36.0</v>
      </c>
      <c r="D12373" s="268">
        <v>0.729166666666667</v>
      </c>
      <c r="E12373" s="269">
        <v>1.7612487462502285E-5</v>
      </c>
      <c r="F12373" s="269">
        <v>7.191101462635705E-5</v>
      </c>
    </row>
    <row r="12374" ht="14.25" customHeight="1">
      <c r="A12374" s="267">
        <v>43723.0</v>
      </c>
      <c r="B12374" s="57">
        <v>258.0</v>
      </c>
      <c r="C12374" s="57">
        <v>37.0</v>
      </c>
      <c r="D12374" s="268">
        <v>0.75</v>
      </c>
      <c r="E12374" s="269">
        <v>5.86732778582644E-6</v>
      </c>
      <c r="F12374" s="269">
        <v>7.511596235343704E-5</v>
      </c>
    </row>
    <row r="12375" ht="14.25" customHeight="1">
      <c r="A12375" s="267">
        <v>43723.0</v>
      </c>
      <c r="B12375" s="57">
        <v>258.0</v>
      </c>
      <c r="C12375" s="57">
        <v>38.0</v>
      </c>
      <c r="D12375" s="268">
        <v>0.770833333333333</v>
      </c>
      <c r="E12375" s="269">
        <v>2.4371133886418223E-7</v>
      </c>
      <c r="F12375" s="269">
        <v>7.962292009464326E-5</v>
      </c>
    </row>
    <row r="12376" ht="14.25" customHeight="1">
      <c r="A12376" s="267">
        <v>43723.0</v>
      </c>
      <c r="B12376" s="57">
        <v>258.0</v>
      </c>
      <c r="C12376" s="57">
        <v>39.0</v>
      </c>
      <c r="D12376" s="268">
        <v>0.791666666666667</v>
      </c>
      <c r="E12376" s="269">
        <v>0.0</v>
      </c>
      <c r="F12376" s="269">
        <v>8.082477549229825E-5</v>
      </c>
    </row>
    <row r="12377" ht="14.25" customHeight="1">
      <c r="A12377" s="267">
        <v>43723.0</v>
      </c>
      <c r="B12377" s="57">
        <v>258.0</v>
      </c>
      <c r="C12377" s="57">
        <v>40.0</v>
      </c>
      <c r="D12377" s="268">
        <v>0.8125</v>
      </c>
      <c r="E12377" s="269">
        <v>0.0</v>
      </c>
      <c r="F12377" s="269">
        <v>8.102508472524076E-5</v>
      </c>
    </row>
    <row r="12378" ht="14.25" customHeight="1">
      <c r="A12378" s="267">
        <v>43723.0</v>
      </c>
      <c r="B12378" s="57">
        <v>258.0</v>
      </c>
      <c r="C12378" s="57">
        <v>41.0</v>
      </c>
      <c r="D12378" s="268">
        <v>0.833333333333333</v>
      </c>
      <c r="E12378" s="269">
        <v>0.0</v>
      </c>
      <c r="F12378" s="269">
        <v>8.05243116428845E-5</v>
      </c>
    </row>
    <row r="12379" ht="14.25" customHeight="1">
      <c r="A12379" s="267">
        <v>43723.0</v>
      </c>
      <c r="B12379" s="57">
        <v>258.0</v>
      </c>
      <c r="C12379" s="57">
        <v>42.0</v>
      </c>
      <c r="D12379" s="268">
        <v>0.854166666666667</v>
      </c>
      <c r="E12379" s="269">
        <v>0.0</v>
      </c>
      <c r="F12379" s="269">
        <v>7.731936391580452E-5</v>
      </c>
    </row>
    <row r="12380" ht="14.25" customHeight="1">
      <c r="A12380" s="267">
        <v>43723.0</v>
      </c>
      <c r="B12380" s="57">
        <v>258.0</v>
      </c>
      <c r="C12380" s="57">
        <v>43.0</v>
      </c>
      <c r="D12380" s="268">
        <v>0.875</v>
      </c>
      <c r="E12380" s="269">
        <v>0.0</v>
      </c>
      <c r="F12380" s="269">
        <v>7.421457080519578E-5</v>
      </c>
    </row>
    <row r="12381" ht="14.25" customHeight="1">
      <c r="A12381" s="267">
        <v>43723.0</v>
      </c>
      <c r="B12381" s="57">
        <v>258.0</v>
      </c>
      <c r="C12381" s="57">
        <v>44.0</v>
      </c>
      <c r="D12381" s="268">
        <v>0.895833333333333</v>
      </c>
      <c r="E12381" s="269">
        <v>0.0</v>
      </c>
      <c r="F12381" s="269">
        <v>6.950730383104707E-5</v>
      </c>
    </row>
    <row r="12382" ht="14.25" customHeight="1">
      <c r="A12382" s="267">
        <v>43723.0</v>
      </c>
      <c r="B12382" s="57">
        <v>258.0</v>
      </c>
      <c r="C12382" s="57">
        <v>45.0</v>
      </c>
      <c r="D12382" s="268">
        <v>0.916666666666667</v>
      </c>
      <c r="E12382" s="269">
        <v>0.0</v>
      </c>
      <c r="F12382" s="269">
        <v>6.510050070631209E-5</v>
      </c>
    </row>
    <row r="12383" ht="14.25" customHeight="1">
      <c r="A12383" s="267">
        <v>43723.0</v>
      </c>
      <c r="B12383" s="57">
        <v>258.0</v>
      </c>
      <c r="C12383" s="57">
        <v>46.0</v>
      </c>
      <c r="D12383" s="268">
        <v>0.9375</v>
      </c>
      <c r="E12383" s="269">
        <v>0.0</v>
      </c>
      <c r="F12383" s="269">
        <v>5.768905908743964E-5</v>
      </c>
    </row>
    <row r="12384" ht="14.25" customHeight="1">
      <c r="A12384" s="267">
        <v>43723.0</v>
      </c>
      <c r="B12384" s="57">
        <v>258.0</v>
      </c>
      <c r="C12384" s="57">
        <v>47.0</v>
      </c>
      <c r="D12384" s="268">
        <v>0.958333333333333</v>
      </c>
      <c r="E12384" s="269">
        <v>0.0</v>
      </c>
      <c r="F12384" s="269">
        <v>4.9175916687383454E-5</v>
      </c>
    </row>
    <row r="12385" ht="14.25" customHeight="1">
      <c r="A12385" s="267">
        <v>43723.0</v>
      </c>
      <c r="B12385" s="57">
        <v>258.0</v>
      </c>
      <c r="C12385" s="57">
        <v>48.0</v>
      </c>
      <c r="D12385" s="268">
        <v>0.979166666666667</v>
      </c>
      <c r="E12385" s="269">
        <v>0.0</v>
      </c>
      <c r="F12385" s="269">
        <v>4.236540276733849E-5</v>
      </c>
    </row>
    <row r="12386" ht="14.25" customHeight="1">
      <c r="A12386" s="267">
        <v>43724.0</v>
      </c>
      <c r="B12386" s="57">
        <v>259.0</v>
      </c>
      <c r="C12386" s="57">
        <v>1.0</v>
      </c>
      <c r="D12386" s="268">
        <v>0.0</v>
      </c>
      <c r="E12386" s="269">
        <v>0.0</v>
      </c>
      <c r="F12386" s="269">
        <v>3.715736271083352E-5</v>
      </c>
    </row>
    <row r="12387" ht="14.25" customHeight="1">
      <c r="A12387" s="267">
        <v>43724.0</v>
      </c>
      <c r="B12387" s="57">
        <v>259.0</v>
      </c>
      <c r="C12387" s="57">
        <v>2.0</v>
      </c>
      <c r="D12387" s="268">
        <v>0.020833333333333332</v>
      </c>
      <c r="E12387" s="269">
        <v>0.0</v>
      </c>
      <c r="F12387" s="269">
        <v>3.3151178051983545E-5</v>
      </c>
    </row>
    <row r="12388" ht="14.25" customHeight="1">
      <c r="A12388" s="267">
        <v>43724.0</v>
      </c>
      <c r="B12388" s="57">
        <v>259.0</v>
      </c>
      <c r="C12388" s="57">
        <v>3.0</v>
      </c>
      <c r="D12388" s="268">
        <v>0.0416666666666667</v>
      </c>
      <c r="E12388" s="269">
        <v>0.0</v>
      </c>
      <c r="F12388" s="269">
        <v>3.064731264020231E-5</v>
      </c>
    </row>
    <row r="12389" ht="14.25" customHeight="1">
      <c r="A12389" s="267">
        <v>43724.0</v>
      </c>
      <c r="B12389" s="57">
        <v>259.0</v>
      </c>
      <c r="C12389" s="57">
        <v>4.0</v>
      </c>
      <c r="D12389" s="268">
        <v>0.0625</v>
      </c>
      <c r="E12389" s="269">
        <v>0.0</v>
      </c>
      <c r="F12389" s="269">
        <v>2.9044838776662325E-5</v>
      </c>
    </row>
    <row r="12390" ht="14.25" customHeight="1">
      <c r="A12390" s="267">
        <v>43724.0</v>
      </c>
      <c r="B12390" s="57">
        <v>259.0</v>
      </c>
      <c r="C12390" s="57">
        <v>5.0</v>
      </c>
      <c r="D12390" s="268">
        <v>0.0833333333333333</v>
      </c>
      <c r="E12390" s="269">
        <v>0.0</v>
      </c>
      <c r="F12390" s="269">
        <v>2.7642674146064832E-5</v>
      </c>
    </row>
    <row r="12391" ht="14.25" customHeight="1">
      <c r="A12391" s="267">
        <v>43724.0</v>
      </c>
      <c r="B12391" s="57">
        <v>259.0</v>
      </c>
      <c r="C12391" s="57">
        <v>6.0</v>
      </c>
      <c r="D12391" s="268">
        <v>0.104166666666667</v>
      </c>
      <c r="E12391" s="269">
        <v>0.0</v>
      </c>
      <c r="F12391" s="269">
        <v>2.8143447228421073E-5</v>
      </c>
    </row>
    <row r="12392" ht="14.25" customHeight="1">
      <c r="A12392" s="267">
        <v>43724.0</v>
      </c>
      <c r="B12392" s="57">
        <v>259.0</v>
      </c>
      <c r="C12392" s="57">
        <v>7.0</v>
      </c>
      <c r="D12392" s="268">
        <v>0.125</v>
      </c>
      <c r="E12392" s="269">
        <v>0.0</v>
      </c>
      <c r="F12392" s="269">
        <v>2.7342210296651082E-5</v>
      </c>
    </row>
    <row r="12393" ht="14.25" customHeight="1">
      <c r="A12393" s="267">
        <v>43724.0</v>
      </c>
      <c r="B12393" s="57">
        <v>259.0</v>
      </c>
      <c r="C12393" s="57">
        <v>8.0</v>
      </c>
      <c r="D12393" s="268">
        <v>0.145833333333333</v>
      </c>
      <c r="E12393" s="269">
        <v>0.0</v>
      </c>
      <c r="F12393" s="269">
        <v>2.6240509515467337E-5</v>
      </c>
    </row>
    <row r="12394" ht="14.25" customHeight="1">
      <c r="A12394" s="267">
        <v>43724.0</v>
      </c>
      <c r="B12394" s="57">
        <v>259.0</v>
      </c>
      <c r="C12394" s="57">
        <v>9.0</v>
      </c>
      <c r="D12394" s="268">
        <v>0.166666666666667</v>
      </c>
      <c r="E12394" s="269">
        <v>0.0</v>
      </c>
      <c r="F12394" s="269">
        <v>2.6641127981352337E-5</v>
      </c>
    </row>
    <row r="12395" ht="14.25" customHeight="1">
      <c r="A12395" s="267">
        <v>43724.0</v>
      </c>
      <c r="B12395" s="57">
        <v>259.0</v>
      </c>
      <c r="C12395" s="57">
        <v>10.0</v>
      </c>
      <c r="D12395" s="268">
        <v>0.1875</v>
      </c>
      <c r="E12395" s="269">
        <v>0.0</v>
      </c>
      <c r="F12395" s="269">
        <v>2.7542519529593582E-5</v>
      </c>
    </row>
    <row r="12396" ht="14.25" customHeight="1">
      <c r="A12396" s="267">
        <v>43724.0</v>
      </c>
      <c r="B12396" s="57">
        <v>259.0</v>
      </c>
      <c r="C12396" s="57">
        <v>11.0</v>
      </c>
      <c r="D12396" s="268">
        <v>0.208333333333333</v>
      </c>
      <c r="E12396" s="269">
        <v>0.0</v>
      </c>
      <c r="F12396" s="269">
        <v>2.8143447228421073E-5</v>
      </c>
    </row>
    <row r="12397" ht="14.25" customHeight="1">
      <c r="A12397" s="267">
        <v>43724.0</v>
      </c>
      <c r="B12397" s="57">
        <v>259.0</v>
      </c>
      <c r="C12397" s="57">
        <v>12.0</v>
      </c>
      <c r="D12397" s="268">
        <v>0.229166666666667</v>
      </c>
      <c r="E12397" s="269">
        <v>7.271522996157144E-7</v>
      </c>
      <c r="F12397" s="269">
        <v>3.0246694174317314E-5</v>
      </c>
    </row>
    <row r="12398" ht="14.25" customHeight="1">
      <c r="A12398" s="267">
        <v>43724.0</v>
      </c>
      <c r="B12398" s="57">
        <v>259.0</v>
      </c>
      <c r="C12398" s="57">
        <v>13.0</v>
      </c>
      <c r="D12398" s="268">
        <v>0.25</v>
      </c>
      <c r="E12398" s="269">
        <v>5.208125843825828E-6</v>
      </c>
      <c r="F12398" s="269">
        <v>3.605566192964978E-5</v>
      </c>
    </row>
    <row r="12399" ht="14.25" customHeight="1">
      <c r="A12399" s="267">
        <v>43724.0</v>
      </c>
      <c r="B12399" s="57">
        <v>259.0</v>
      </c>
      <c r="C12399" s="57">
        <v>14.0</v>
      </c>
      <c r="D12399" s="268">
        <v>0.270833333333333</v>
      </c>
      <c r="E12399" s="269">
        <v>1.614752606817594E-5</v>
      </c>
      <c r="F12399" s="269">
        <v>4.236540276733849E-5</v>
      </c>
    </row>
    <row r="12400" ht="14.25" customHeight="1">
      <c r="A12400" s="267">
        <v>43724.0</v>
      </c>
      <c r="B12400" s="57">
        <v>259.0</v>
      </c>
      <c r="C12400" s="57">
        <v>15.0</v>
      </c>
      <c r="D12400" s="268">
        <v>0.291666666666667</v>
      </c>
      <c r="E12400" s="269">
        <v>3.79905589901813E-5</v>
      </c>
      <c r="F12400" s="269">
        <v>5.228070979799218E-5</v>
      </c>
    </row>
    <row r="12401" ht="14.25" customHeight="1">
      <c r="A12401" s="267">
        <v>43724.0</v>
      </c>
      <c r="B12401" s="57">
        <v>259.0</v>
      </c>
      <c r="C12401" s="57">
        <v>16.0</v>
      </c>
      <c r="D12401" s="268">
        <v>0.3125</v>
      </c>
      <c r="E12401" s="269">
        <v>7.032429526553361E-5</v>
      </c>
      <c r="F12401" s="269">
        <v>5.6587358306255894E-5</v>
      </c>
    </row>
    <row r="12402" ht="14.25" customHeight="1">
      <c r="A12402" s="267">
        <v>43724.0</v>
      </c>
      <c r="B12402" s="57">
        <v>259.0</v>
      </c>
      <c r="C12402" s="57">
        <v>17.0</v>
      </c>
      <c r="D12402" s="268">
        <v>0.333333333333333</v>
      </c>
      <c r="E12402" s="269">
        <v>1.076685281650909E-4</v>
      </c>
      <c r="F12402" s="269">
        <v>5.7789213703910896E-5</v>
      </c>
    </row>
    <row r="12403" ht="14.25" customHeight="1">
      <c r="A12403" s="267">
        <v>43724.0</v>
      </c>
      <c r="B12403" s="57">
        <v>259.0</v>
      </c>
      <c r="C12403" s="57">
        <v>18.0</v>
      </c>
      <c r="D12403" s="268">
        <v>0.354166666666667</v>
      </c>
      <c r="E12403" s="269">
        <v>1.4695236534703753E-4</v>
      </c>
      <c r="F12403" s="269">
        <v>5.8991069101565885E-5</v>
      </c>
    </row>
    <row r="12404" ht="14.25" customHeight="1">
      <c r="A12404" s="267">
        <v>43724.0</v>
      </c>
      <c r="B12404" s="57">
        <v>259.0</v>
      </c>
      <c r="C12404" s="57">
        <v>19.0</v>
      </c>
      <c r="D12404" s="268">
        <v>0.375</v>
      </c>
      <c r="E12404" s="269">
        <v>1.7930461268228634E-4</v>
      </c>
      <c r="F12404" s="269">
        <v>5.758890447096841E-5</v>
      </c>
    </row>
    <row r="12405" ht="14.25" customHeight="1">
      <c r="A12405" s="267">
        <v>43724.0</v>
      </c>
      <c r="B12405" s="57">
        <v>259.0</v>
      </c>
      <c r="C12405" s="57">
        <v>20.0</v>
      </c>
      <c r="D12405" s="268">
        <v>0.395833333333333</v>
      </c>
      <c r="E12405" s="269">
        <v>2.131260331025675E-4</v>
      </c>
      <c r="F12405" s="269">
        <v>5.728844062155465E-5</v>
      </c>
    </row>
    <row r="12406" ht="14.25" customHeight="1">
      <c r="A12406" s="267">
        <v>43724.0</v>
      </c>
      <c r="B12406" s="57">
        <v>259.0</v>
      </c>
      <c r="C12406" s="57">
        <v>21.0</v>
      </c>
      <c r="D12406" s="268">
        <v>0.416666666666667</v>
      </c>
      <c r="E12406" s="269">
        <v>2.3759575074426223E-4</v>
      </c>
      <c r="F12406" s="269">
        <v>5.518519367565842E-5</v>
      </c>
    </row>
    <row r="12407" ht="14.25" customHeight="1">
      <c r="A12407" s="267">
        <v>43724.0</v>
      </c>
      <c r="B12407" s="57">
        <v>259.0</v>
      </c>
      <c r="C12407" s="57">
        <v>22.0</v>
      </c>
      <c r="D12407" s="268">
        <v>0.4375</v>
      </c>
      <c r="E12407" s="269">
        <v>2.4787042959878105E-4</v>
      </c>
      <c r="F12407" s="269">
        <v>5.348256519564716E-5</v>
      </c>
    </row>
    <row r="12408" ht="14.25" customHeight="1">
      <c r="A12408" s="267">
        <v>43724.0</v>
      </c>
      <c r="B12408" s="57">
        <v>259.0</v>
      </c>
      <c r="C12408" s="57">
        <v>23.0</v>
      </c>
      <c r="D12408" s="268">
        <v>0.458333333333333</v>
      </c>
      <c r="E12408" s="269">
        <v>2.6656228644703886E-4</v>
      </c>
      <c r="F12408" s="269">
        <v>5.408349289447466E-5</v>
      </c>
    </row>
    <row r="12409" ht="14.25" customHeight="1">
      <c r="A12409" s="267">
        <v>43724.0</v>
      </c>
      <c r="B12409" s="57">
        <v>259.0</v>
      </c>
      <c r="C12409" s="57">
        <v>24.0</v>
      </c>
      <c r="D12409" s="268">
        <v>0.479166666666667</v>
      </c>
      <c r="E12409" s="269">
        <v>2.6738093972755207E-4</v>
      </c>
      <c r="F12409" s="269">
        <v>5.348256519564716E-5</v>
      </c>
    </row>
    <row r="12410" ht="14.25" customHeight="1">
      <c r="A12410" s="267">
        <v>43724.0</v>
      </c>
      <c r="B12410" s="57">
        <v>259.0</v>
      </c>
      <c r="C12410" s="57">
        <v>25.0</v>
      </c>
      <c r="D12410" s="268">
        <v>0.5</v>
      </c>
      <c r="E12410" s="269">
        <v>2.708369463127924E-4</v>
      </c>
      <c r="F12410" s="269">
        <v>5.588627599095715E-5</v>
      </c>
    </row>
    <row r="12411" ht="14.25" customHeight="1">
      <c r="A12411" s="267">
        <v>43724.0</v>
      </c>
      <c r="B12411" s="57">
        <v>259.0</v>
      </c>
      <c r="C12411" s="57">
        <v>26.0</v>
      </c>
      <c r="D12411" s="268">
        <v>0.520833333333333</v>
      </c>
      <c r="E12411" s="269">
        <v>2.6455946168065143E-4</v>
      </c>
      <c r="F12411" s="269">
        <v>5.6587358306255894E-5</v>
      </c>
    </row>
    <row r="12412" ht="14.25" customHeight="1">
      <c r="A12412" s="267">
        <v>43724.0</v>
      </c>
      <c r="B12412" s="57">
        <v>259.0</v>
      </c>
      <c r="C12412" s="57">
        <v>27.0</v>
      </c>
      <c r="D12412" s="268">
        <v>0.541666666666667</v>
      </c>
      <c r="E12412" s="269">
        <v>2.404158946171008E-4</v>
      </c>
      <c r="F12412" s="269">
        <v>5.5085039059187164E-5</v>
      </c>
    </row>
    <row r="12413" ht="14.25" customHeight="1">
      <c r="A12413" s="267">
        <v>43724.0</v>
      </c>
      <c r="B12413" s="57">
        <v>259.0</v>
      </c>
      <c r="C12413" s="57">
        <v>28.0</v>
      </c>
      <c r="D12413" s="268">
        <v>0.5625</v>
      </c>
      <c r="E12413" s="269">
        <v>2.404674747946152E-4</v>
      </c>
      <c r="F12413" s="269">
        <v>5.248101903093467E-5</v>
      </c>
    </row>
    <row r="12414" ht="14.25" customHeight="1">
      <c r="A12414" s="267">
        <v>43724.0</v>
      </c>
      <c r="B12414" s="57">
        <v>259.0</v>
      </c>
      <c r="C12414" s="57">
        <v>29.0</v>
      </c>
      <c r="D12414" s="268">
        <v>0.583333333333333</v>
      </c>
      <c r="E12414" s="269">
        <v>2.355923154396427E-4</v>
      </c>
      <c r="F12414" s="269">
        <v>5.037777208503844E-5</v>
      </c>
    </row>
    <row r="12415" ht="14.25" customHeight="1">
      <c r="A12415" s="267">
        <v>43724.0</v>
      </c>
      <c r="B12415" s="57">
        <v>259.0</v>
      </c>
      <c r="C12415" s="57">
        <v>30.0</v>
      </c>
      <c r="D12415" s="268">
        <v>0.604166666666667</v>
      </c>
      <c r="E12415" s="269">
        <v>2.0055357436214052E-4</v>
      </c>
      <c r="F12415" s="269">
        <v>5.127916363327967E-5</v>
      </c>
    </row>
    <row r="12416" ht="14.25" customHeight="1">
      <c r="A12416" s="267">
        <v>43724.0</v>
      </c>
      <c r="B12416" s="57">
        <v>259.0</v>
      </c>
      <c r="C12416" s="57">
        <v>31.0</v>
      </c>
      <c r="D12416" s="268">
        <v>0.625</v>
      </c>
      <c r="E12416" s="269">
        <v>1.687212308600355E-4</v>
      </c>
      <c r="F12416" s="269">
        <v>5.08785451673947E-5</v>
      </c>
    </row>
    <row r="12417" ht="14.25" customHeight="1">
      <c r="A12417" s="267">
        <v>43724.0</v>
      </c>
      <c r="B12417" s="57">
        <v>259.0</v>
      </c>
      <c r="C12417" s="57">
        <v>32.0</v>
      </c>
      <c r="D12417" s="268">
        <v>0.645833333333333</v>
      </c>
      <c r="E12417" s="269">
        <v>1.3576760234808877E-4</v>
      </c>
      <c r="F12417" s="269">
        <v>5.3783029045060915E-5</v>
      </c>
    </row>
    <row r="12418" ht="14.25" customHeight="1">
      <c r="A12418" s="267">
        <v>43724.0</v>
      </c>
      <c r="B12418" s="57">
        <v>259.0</v>
      </c>
      <c r="C12418" s="57">
        <v>33.0</v>
      </c>
      <c r="D12418" s="268">
        <v>0.666666666666667</v>
      </c>
      <c r="E12418" s="269">
        <v>8.687798029594146E-5</v>
      </c>
      <c r="F12418" s="269">
        <v>5.8890914485094645E-5</v>
      </c>
    </row>
    <row r="12419" ht="14.25" customHeight="1">
      <c r="A12419" s="267">
        <v>43724.0</v>
      </c>
      <c r="B12419" s="57">
        <v>259.0</v>
      </c>
      <c r="C12419" s="57">
        <v>34.0</v>
      </c>
      <c r="D12419" s="268">
        <v>0.6875</v>
      </c>
      <c r="E12419" s="269">
        <v>5.016988427420782E-5</v>
      </c>
      <c r="F12419" s="269">
        <v>6.379849069218586E-5</v>
      </c>
    </row>
    <row r="12420" ht="14.25" customHeight="1">
      <c r="A12420" s="267">
        <v>43724.0</v>
      </c>
      <c r="B12420" s="57">
        <v>259.0</v>
      </c>
      <c r="C12420" s="57">
        <v>35.0</v>
      </c>
      <c r="D12420" s="268">
        <v>0.708333333333333</v>
      </c>
      <c r="E12420" s="269">
        <v>2.9438831717822203E-5</v>
      </c>
      <c r="F12420" s="269">
        <v>6.820529381692084E-5</v>
      </c>
    </row>
    <row r="12421" ht="14.25" customHeight="1">
      <c r="A12421" s="267">
        <v>43724.0</v>
      </c>
      <c r="B12421" s="57">
        <v>259.0</v>
      </c>
      <c r="C12421" s="57">
        <v>36.0</v>
      </c>
      <c r="D12421" s="268">
        <v>0.729166666666667</v>
      </c>
      <c r="E12421" s="269">
        <v>1.1193224385185885E-5</v>
      </c>
      <c r="F12421" s="269">
        <v>7.141024154400082E-5</v>
      </c>
    </row>
    <row r="12422" ht="14.25" customHeight="1">
      <c r="A12422" s="267">
        <v>43724.0</v>
      </c>
      <c r="B12422" s="57">
        <v>259.0</v>
      </c>
      <c r="C12422" s="57">
        <v>37.0</v>
      </c>
      <c r="D12422" s="268">
        <v>0.75</v>
      </c>
      <c r="E12422" s="269">
        <v>3.0545503648673294E-6</v>
      </c>
      <c r="F12422" s="269">
        <v>7.521611696990828E-5</v>
      </c>
    </row>
    <row r="12423" ht="14.25" customHeight="1">
      <c r="A12423" s="267">
        <v>43724.0</v>
      </c>
      <c r="B12423" s="57">
        <v>259.0</v>
      </c>
      <c r="C12423" s="57">
        <v>38.0</v>
      </c>
      <c r="D12423" s="268">
        <v>0.770833333333333</v>
      </c>
      <c r="E12423" s="269">
        <v>2.5524030935940166E-8</v>
      </c>
      <c r="F12423" s="269">
        <v>7.912214701228701E-5</v>
      </c>
    </row>
    <row r="12424" ht="14.25" customHeight="1">
      <c r="A12424" s="267">
        <v>43724.0</v>
      </c>
      <c r="B12424" s="57">
        <v>259.0</v>
      </c>
      <c r="C12424" s="57">
        <v>39.0</v>
      </c>
      <c r="D12424" s="268">
        <v>0.791666666666667</v>
      </c>
      <c r="E12424" s="269">
        <v>0.0</v>
      </c>
      <c r="F12424" s="269">
        <v>8.062446625935576E-5</v>
      </c>
    </row>
    <row r="12425" ht="14.25" customHeight="1">
      <c r="A12425" s="267">
        <v>43724.0</v>
      </c>
      <c r="B12425" s="57">
        <v>259.0</v>
      </c>
      <c r="C12425" s="57">
        <v>40.0</v>
      </c>
      <c r="D12425" s="268">
        <v>0.8125</v>
      </c>
      <c r="E12425" s="269">
        <v>0.0</v>
      </c>
      <c r="F12425" s="269">
        <v>8.082477549229825E-5</v>
      </c>
    </row>
    <row r="12426" ht="14.25" customHeight="1">
      <c r="A12426" s="267">
        <v>43724.0</v>
      </c>
      <c r="B12426" s="57">
        <v>259.0</v>
      </c>
      <c r="C12426" s="57">
        <v>41.0</v>
      </c>
      <c r="D12426" s="268">
        <v>0.833333333333333</v>
      </c>
      <c r="E12426" s="269">
        <v>0.0</v>
      </c>
      <c r="F12426" s="269">
        <v>7.932245624522951E-5</v>
      </c>
    </row>
    <row r="12427" ht="14.25" customHeight="1">
      <c r="A12427" s="267">
        <v>43724.0</v>
      </c>
      <c r="B12427" s="57">
        <v>259.0</v>
      </c>
      <c r="C12427" s="57">
        <v>42.0</v>
      </c>
      <c r="D12427" s="268">
        <v>0.854166666666667</v>
      </c>
      <c r="E12427" s="269">
        <v>0.0</v>
      </c>
      <c r="F12427" s="269">
        <v>7.591719928520704E-5</v>
      </c>
    </row>
    <row r="12428" ht="14.25" customHeight="1">
      <c r="A12428" s="267">
        <v>43724.0</v>
      </c>
      <c r="B12428" s="57">
        <v>259.0</v>
      </c>
      <c r="C12428" s="57">
        <v>43.0</v>
      </c>
      <c r="D12428" s="268">
        <v>0.875</v>
      </c>
      <c r="E12428" s="269">
        <v>0.0</v>
      </c>
      <c r="F12428" s="269">
        <v>7.32130246404833E-5</v>
      </c>
    </row>
    <row r="12429" ht="14.25" customHeight="1">
      <c r="A12429" s="267">
        <v>43724.0</v>
      </c>
      <c r="B12429" s="57">
        <v>259.0</v>
      </c>
      <c r="C12429" s="57">
        <v>44.0</v>
      </c>
      <c r="D12429" s="268">
        <v>0.895833333333333</v>
      </c>
      <c r="E12429" s="269">
        <v>0.0</v>
      </c>
      <c r="F12429" s="269">
        <v>6.980776768046082E-5</v>
      </c>
    </row>
    <row r="12430" ht="14.25" customHeight="1">
      <c r="A12430" s="267">
        <v>43724.0</v>
      </c>
      <c r="B12430" s="57">
        <v>259.0</v>
      </c>
      <c r="C12430" s="57">
        <v>45.0</v>
      </c>
      <c r="D12430" s="268">
        <v>0.916666666666667</v>
      </c>
      <c r="E12430" s="269">
        <v>0.0</v>
      </c>
      <c r="F12430" s="269">
        <v>6.53008099392546E-5</v>
      </c>
    </row>
    <row r="12431" ht="14.25" customHeight="1">
      <c r="A12431" s="267">
        <v>43724.0</v>
      </c>
      <c r="B12431" s="57">
        <v>259.0</v>
      </c>
      <c r="C12431" s="57">
        <v>46.0</v>
      </c>
      <c r="D12431" s="268">
        <v>0.9375</v>
      </c>
      <c r="E12431" s="269">
        <v>0.0</v>
      </c>
      <c r="F12431" s="269">
        <v>5.869060525215214E-5</v>
      </c>
    </row>
    <row r="12432" ht="14.25" customHeight="1">
      <c r="A12432" s="267">
        <v>43724.0</v>
      </c>
      <c r="B12432" s="57">
        <v>259.0</v>
      </c>
      <c r="C12432" s="57">
        <v>47.0</v>
      </c>
      <c r="D12432" s="268">
        <v>0.958333333333333</v>
      </c>
      <c r="E12432" s="269">
        <v>0.0</v>
      </c>
      <c r="F12432" s="269">
        <v>5.047792670150969E-5</v>
      </c>
    </row>
    <row r="12433" ht="14.25" customHeight="1">
      <c r="A12433" s="267">
        <v>43724.0</v>
      </c>
      <c r="B12433" s="57">
        <v>259.0</v>
      </c>
      <c r="C12433" s="57">
        <v>48.0</v>
      </c>
      <c r="D12433" s="268">
        <v>0.979166666666667</v>
      </c>
      <c r="E12433" s="269">
        <v>0.0</v>
      </c>
      <c r="F12433" s="269">
        <v>4.416818586382098E-5</v>
      </c>
    </row>
    <row r="12434" ht="14.25" customHeight="1">
      <c r="A12434" s="267">
        <v>43725.0</v>
      </c>
      <c r="B12434" s="57">
        <v>260.0</v>
      </c>
      <c r="C12434" s="57">
        <v>1.0</v>
      </c>
      <c r="D12434" s="268">
        <v>0.0</v>
      </c>
      <c r="E12434" s="269">
        <v>0.0</v>
      </c>
      <c r="F12434" s="269">
        <v>3.8359218108488515E-5</v>
      </c>
    </row>
    <row r="12435" ht="14.25" customHeight="1">
      <c r="A12435" s="267">
        <v>43725.0</v>
      </c>
      <c r="B12435" s="57">
        <v>260.0</v>
      </c>
      <c r="C12435" s="57">
        <v>2.0</v>
      </c>
      <c r="D12435" s="268">
        <v>0.020833333333333332</v>
      </c>
      <c r="E12435" s="269">
        <v>0.0</v>
      </c>
      <c r="F12435" s="269">
        <v>3.425287883316729E-5</v>
      </c>
    </row>
    <row r="12436" ht="14.25" customHeight="1">
      <c r="A12436" s="267">
        <v>43725.0</v>
      </c>
      <c r="B12436" s="57">
        <v>260.0</v>
      </c>
      <c r="C12436" s="57">
        <v>3.0</v>
      </c>
      <c r="D12436" s="268">
        <v>0.0416666666666667</v>
      </c>
      <c r="E12436" s="269">
        <v>0.0</v>
      </c>
      <c r="F12436" s="269">
        <v>3.094777648961606E-5</v>
      </c>
    </row>
    <row r="12437" ht="14.25" customHeight="1">
      <c r="A12437" s="267">
        <v>43725.0</v>
      </c>
      <c r="B12437" s="57">
        <v>260.0</v>
      </c>
      <c r="C12437" s="57">
        <v>4.0</v>
      </c>
      <c r="D12437" s="268">
        <v>0.0625</v>
      </c>
      <c r="E12437" s="269">
        <v>0.0</v>
      </c>
      <c r="F12437" s="269">
        <v>2.9245148009604822E-5</v>
      </c>
    </row>
    <row r="12438" ht="14.25" customHeight="1">
      <c r="A12438" s="267">
        <v>43725.0</v>
      </c>
      <c r="B12438" s="57">
        <v>260.0</v>
      </c>
      <c r="C12438" s="57">
        <v>5.0</v>
      </c>
      <c r="D12438" s="268">
        <v>0.0833333333333333</v>
      </c>
      <c r="E12438" s="269">
        <v>0.0</v>
      </c>
      <c r="F12438" s="269">
        <v>2.8243601844892327E-5</v>
      </c>
    </row>
    <row r="12439" ht="14.25" customHeight="1">
      <c r="A12439" s="267">
        <v>43725.0</v>
      </c>
      <c r="B12439" s="57">
        <v>260.0</v>
      </c>
      <c r="C12439" s="57">
        <v>6.0</v>
      </c>
      <c r="D12439" s="268">
        <v>0.104166666666667</v>
      </c>
      <c r="E12439" s="269">
        <v>0.0</v>
      </c>
      <c r="F12439" s="269">
        <v>2.7542519529593582E-5</v>
      </c>
    </row>
    <row r="12440" ht="14.25" customHeight="1">
      <c r="A12440" s="267">
        <v>43725.0</v>
      </c>
      <c r="B12440" s="57">
        <v>260.0</v>
      </c>
      <c r="C12440" s="57">
        <v>7.0</v>
      </c>
      <c r="D12440" s="268">
        <v>0.125</v>
      </c>
      <c r="E12440" s="269">
        <v>0.0</v>
      </c>
      <c r="F12440" s="269">
        <v>2.7342210296651082E-5</v>
      </c>
    </row>
    <row r="12441" ht="14.25" customHeight="1">
      <c r="A12441" s="267">
        <v>43725.0</v>
      </c>
      <c r="B12441" s="57">
        <v>260.0</v>
      </c>
      <c r="C12441" s="57">
        <v>8.0</v>
      </c>
      <c r="D12441" s="268">
        <v>0.145833333333333</v>
      </c>
      <c r="E12441" s="269">
        <v>0.0</v>
      </c>
      <c r="F12441" s="269">
        <v>2.644081874840984E-5</v>
      </c>
    </row>
    <row r="12442" ht="14.25" customHeight="1">
      <c r="A12442" s="267">
        <v>43725.0</v>
      </c>
      <c r="B12442" s="57">
        <v>260.0</v>
      </c>
      <c r="C12442" s="57">
        <v>9.0</v>
      </c>
      <c r="D12442" s="268">
        <v>0.166666666666667</v>
      </c>
      <c r="E12442" s="269">
        <v>0.0</v>
      </c>
      <c r="F12442" s="269">
        <v>2.6340664131938587E-5</v>
      </c>
    </row>
    <row r="12443" ht="14.25" customHeight="1">
      <c r="A12443" s="267">
        <v>43725.0</v>
      </c>
      <c r="B12443" s="57">
        <v>260.0</v>
      </c>
      <c r="C12443" s="57">
        <v>10.0</v>
      </c>
      <c r="D12443" s="268">
        <v>0.1875</v>
      </c>
      <c r="E12443" s="269">
        <v>0.0</v>
      </c>
      <c r="F12443" s="269">
        <v>2.644081874840984E-5</v>
      </c>
    </row>
    <row r="12444" ht="14.25" customHeight="1">
      <c r="A12444" s="267">
        <v>43725.0</v>
      </c>
      <c r="B12444" s="57">
        <v>260.0</v>
      </c>
      <c r="C12444" s="57">
        <v>11.0</v>
      </c>
      <c r="D12444" s="268">
        <v>0.208333333333333</v>
      </c>
      <c r="E12444" s="269">
        <v>0.0</v>
      </c>
      <c r="F12444" s="269">
        <v>2.7742828762536086E-5</v>
      </c>
    </row>
    <row r="12445" ht="14.25" customHeight="1">
      <c r="A12445" s="267">
        <v>43725.0</v>
      </c>
      <c r="B12445" s="57">
        <v>260.0</v>
      </c>
      <c r="C12445" s="57">
        <v>12.0</v>
      </c>
      <c r="D12445" s="268">
        <v>0.229166666666667</v>
      </c>
      <c r="E12445" s="269">
        <v>9.382610317622122E-8</v>
      </c>
      <c r="F12445" s="269">
        <v>2.8544065694306077E-5</v>
      </c>
    </row>
    <row r="12446" ht="14.25" customHeight="1">
      <c r="A12446" s="267">
        <v>43725.0</v>
      </c>
      <c r="B12446" s="57">
        <v>260.0</v>
      </c>
      <c r="C12446" s="57">
        <v>13.0</v>
      </c>
      <c r="D12446" s="268">
        <v>0.25</v>
      </c>
      <c r="E12446" s="269">
        <v>1.8765220635244244E-6</v>
      </c>
      <c r="F12446" s="269">
        <v>3.18491680378573E-5</v>
      </c>
    </row>
    <row r="12447" ht="14.25" customHeight="1">
      <c r="A12447" s="267">
        <v>43725.0</v>
      </c>
      <c r="B12447" s="57">
        <v>260.0</v>
      </c>
      <c r="C12447" s="57">
        <v>14.0</v>
      </c>
      <c r="D12447" s="268">
        <v>0.270833333333333</v>
      </c>
      <c r="E12447" s="269">
        <v>5.76739775290366E-6</v>
      </c>
      <c r="F12447" s="269">
        <v>3.585535269670728E-5</v>
      </c>
    </row>
    <row r="12448" ht="14.25" customHeight="1">
      <c r="A12448" s="267">
        <v>43725.0</v>
      </c>
      <c r="B12448" s="57">
        <v>260.0</v>
      </c>
      <c r="C12448" s="57">
        <v>15.0</v>
      </c>
      <c r="D12448" s="268">
        <v>0.291666666666667</v>
      </c>
      <c r="E12448" s="269">
        <v>1.542863983663415E-5</v>
      </c>
      <c r="F12448" s="269">
        <v>3.986153735555726E-5</v>
      </c>
    </row>
    <row r="12449" ht="14.25" customHeight="1">
      <c r="A12449" s="267">
        <v>43725.0</v>
      </c>
      <c r="B12449" s="57">
        <v>260.0</v>
      </c>
      <c r="C12449" s="57">
        <v>16.0</v>
      </c>
      <c r="D12449" s="268">
        <v>0.3125</v>
      </c>
      <c r="E12449" s="269">
        <v>2.975283787437903E-5</v>
      </c>
      <c r="F12449" s="269">
        <v>4.747328820737221E-5</v>
      </c>
    </row>
    <row r="12450" ht="14.25" customHeight="1">
      <c r="A12450" s="267">
        <v>43725.0</v>
      </c>
      <c r="B12450" s="57">
        <v>260.0</v>
      </c>
      <c r="C12450" s="57">
        <v>17.0</v>
      </c>
      <c r="D12450" s="268">
        <v>0.333333333333333</v>
      </c>
      <c r="E12450" s="269">
        <v>4.9532389304747E-5</v>
      </c>
      <c r="F12450" s="269">
        <v>5.45842659768309E-5</v>
      </c>
    </row>
    <row r="12451" ht="14.25" customHeight="1">
      <c r="A12451" s="267">
        <v>43725.0</v>
      </c>
      <c r="B12451" s="57">
        <v>260.0</v>
      </c>
      <c r="C12451" s="57">
        <v>18.0</v>
      </c>
      <c r="D12451" s="268">
        <v>0.354166666666667</v>
      </c>
      <c r="E12451" s="269">
        <v>7.918059708283022E-5</v>
      </c>
      <c r="F12451" s="269">
        <v>5.859045063568089E-5</v>
      </c>
    </row>
    <row r="12452" ht="14.25" customHeight="1">
      <c r="A12452" s="267">
        <v>43725.0</v>
      </c>
      <c r="B12452" s="57">
        <v>260.0</v>
      </c>
      <c r="C12452" s="57">
        <v>19.0</v>
      </c>
      <c r="D12452" s="268">
        <v>0.375</v>
      </c>
      <c r="E12452" s="269">
        <v>1.1224086721457903E-4</v>
      </c>
      <c r="F12452" s="269">
        <v>6.049338834863463E-5</v>
      </c>
    </row>
    <row r="12453" ht="14.25" customHeight="1">
      <c r="A12453" s="267">
        <v>43725.0</v>
      </c>
      <c r="B12453" s="57">
        <v>260.0</v>
      </c>
      <c r="C12453" s="57">
        <v>20.0</v>
      </c>
      <c r="D12453" s="268">
        <v>0.395833333333333</v>
      </c>
      <c r="E12453" s="269">
        <v>1.4081179658090678E-4</v>
      </c>
      <c r="F12453" s="269">
        <v>6.339787222630086E-5</v>
      </c>
    </row>
    <row r="12454" ht="14.25" customHeight="1">
      <c r="A12454" s="267">
        <v>43725.0</v>
      </c>
      <c r="B12454" s="57">
        <v>260.0</v>
      </c>
      <c r="C12454" s="57">
        <v>21.0</v>
      </c>
      <c r="D12454" s="268">
        <v>0.416666666666667</v>
      </c>
      <c r="E12454" s="269">
        <v>1.4027781808231048E-4</v>
      </c>
      <c r="F12454" s="269">
        <v>6.209586221217463E-5</v>
      </c>
    </row>
    <row r="12455" ht="14.25" customHeight="1">
      <c r="A12455" s="267">
        <v>43725.0</v>
      </c>
      <c r="B12455" s="57">
        <v>260.0</v>
      </c>
      <c r="C12455" s="57">
        <v>22.0</v>
      </c>
      <c r="D12455" s="268">
        <v>0.4375</v>
      </c>
      <c r="E12455" s="269">
        <v>1.4043067316591606E-4</v>
      </c>
      <c r="F12455" s="269">
        <v>6.049338834863463E-5</v>
      </c>
    </row>
    <row r="12456" ht="14.25" customHeight="1">
      <c r="A12456" s="267">
        <v>43725.0</v>
      </c>
      <c r="B12456" s="57">
        <v>260.0</v>
      </c>
      <c r="C12456" s="57">
        <v>23.0</v>
      </c>
      <c r="D12456" s="268">
        <v>0.458333333333333</v>
      </c>
      <c r="E12456" s="269">
        <v>1.3504495539691787E-4</v>
      </c>
      <c r="F12456" s="269">
        <v>5.949184218392214E-5</v>
      </c>
    </row>
    <row r="12457" ht="14.25" customHeight="1">
      <c r="A12457" s="267">
        <v>43725.0</v>
      </c>
      <c r="B12457" s="57">
        <v>260.0</v>
      </c>
      <c r="C12457" s="57">
        <v>24.0</v>
      </c>
      <c r="D12457" s="268">
        <v>0.479166666666667</v>
      </c>
      <c r="E12457" s="269">
        <v>1.3086576315737478E-4</v>
      </c>
      <c r="F12457" s="269">
        <v>5.798952293685338E-5</v>
      </c>
    </row>
    <row r="12458" ht="14.25" customHeight="1">
      <c r="A12458" s="267">
        <v>43725.0</v>
      </c>
      <c r="B12458" s="57">
        <v>260.0</v>
      </c>
      <c r="C12458" s="57">
        <v>25.0</v>
      </c>
      <c r="D12458" s="268">
        <v>0.5</v>
      </c>
      <c r="E12458" s="269">
        <v>1.51417343315443E-4</v>
      </c>
      <c r="F12458" s="269">
        <v>5.8991069101565885E-5</v>
      </c>
    </row>
    <row r="12459" ht="14.25" customHeight="1">
      <c r="A12459" s="267">
        <v>43725.0</v>
      </c>
      <c r="B12459" s="57">
        <v>260.0</v>
      </c>
      <c r="C12459" s="57">
        <v>26.0</v>
      </c>
      <c r="D12459" s="268">
        <v>0.520833333333333</v>
      </c>
      <c r="E12459" s="269">
        <v>1.484216449902742E-4</v>
      </c>
      <c r="F12459" s="269">
        <v>5.869060525215214E-5</v>
      </c>
    </row>
    <row r="12460" ht="14.25" customHeight="1">
      <c r="A12460" s="267">
        <v>43725.0</v>
      </c>
      <c r="B12460" s="57">
        <v>260.0</v>
      </c>
      <c r="C12460" s="57">
        <v>27.0</v>
      </c>
      <c r="D12460" s="268">
        <v>0.541666666666667</v>
      </c>
      <c r="E12460" s="269">
        <v>1.41928874301253E-4</v>
      </c>
      <c r="F12460" s="269">
        <v>5.788936832038214E-5</v>
      </c>
    </row>
    <row r="12461" ht="14.25" customHeight="1">
      <c r="A12461" s="267">
        <v>43725.0</v>
      </c>
      <c r="B12461" s="57">
        <v>260.0</v>
      </c>
      <c r="C12461" s="57">
        <v>28.0</v>
      </c>
      <c r="D12461" s="268">
        <v>0.5625</v>
      </c>
      <c r="E12461" s="269">
        <v>1.5259236454584428E-4</v>
      </c>
      <c r="F12461" s="269">
        <v>5.598643060742841E-5</v>
      </c>
    </row>
    <row r="12462" ht="14.25" customHeight="1">
      <c r="A12462" s="267">
        <v>43725.0</v>
      </c>
      <c r="B12462" s="57">
        <v>260.0</v>
      </c>
      <c r="C12462" s="57">
        <v>29.0</v>
      </c>
      <c r="D12462" s="268">
        <v>0.583333333333333</v>
      </c>
      <c r="E12462" s="269">
        <v>1.5158515115661788E-4</v>
      </c>
      <c r="F12462" s="269">
        <v>5.5285348292129665E-5</v>
      </c>
    </row>
    <row r="12463" ht="14.25" customHeight="1">
      <c r="A12463" s="267">
        <v>43725.0</v>
      </c>
      <c r="B12463" s="57">
        <v>260.0</v>
      </c>
      <c r="C12463" s="57">
        <v>30.0</v>
      </c>
      <c r="D12463" s="268">
        <v>0.604166666666667</v>
      </c>
      <c r="E12463" s="269">
        <v>1.364704948570209E-4</v>
      </c>
      <c r="F12463" s="269">
        <v>5.45842659768309E-5</v>
      </c>
    </row>
    <row r="12464" ht="14.25" customHeight="1">
      <c r="A12464" s="267">
        <v>43725.0</v>
      </c>
      <c r="B12464" s="57">
        <v>260.0</v>
      </c>
      <c r="C12464" s="57">
        <v>31.0</v>
      </c>
      <c r="D12464" s="268">
        <v>0.625</v>
      </c>
      <c r="E12464" s="269">
        <v>1.1987156605249466E-4</v>
      </c>
      <c r="F12464" s="269">
        <v>5.358271981211842E-5</v>
      </c>
    </row>
    <row r="12465" ht="14.25" customHeight="1">
      <c r="A12465" s="267">
        <v>43725.0</v>
      </c>
      <c r="B12465" s="57">
        <v>260.0</v>
      </c>
      <c r="C12465" s="57">
        <v>32.0</v>
      </c>
      <c r="D12465" s="268">
        <v>0.645833333333333</v>
      </c>
      <c r="E12465" s="269">
        <v>1.0064076739800781E-4</v>
      </c>
      <c r="F12465" s="269">
        <v>5.488472982624466E-5</v>
      </c>
    </row>
    <row r="12466" ht="14.25" customHeight="1">
      <c r="A12466" s="267">
        <v>43725.0</v>
      </c>
      <c r="B12466" s="57">
        <v>260.0</v>
      </c>
      <c r="C12466" s="57">
        <v>33.0</v>
      </c>
      <c r="D12466" s="268">
        <v>0.666666666666667</v>
      </c>
      <c r="E12466" s="269">
        <v>8.151064626231106E-5</v>
      </c>
      <c r="F12466" s="269">
        <v>5.538550290860091E-5</v>
      </c>
    </row>
    <row r="12467" ht="14.25" customHeight="1">
      <c r="A12467" s="267">
        <v>43725.0</v>
      </c>
      <c r="B12467" s="57">
        <v>260.0</v>
      </c>
      <c r="C12467" s="57">
        <v>34.0</v>
      </c>
      <c r="D12467" s="268">
        <v>0.6875</v>
      </c>
      <c r="E12467" s="269">
        <v>5.45331312305292E-5</v>
      </c>
      <c r="F12467" s="269">
        <v>5.959199680039339E-5</v>
      </c>
    </row>
    <row r="12468" ht="14.25" customHeight="1">
      <c r="A12468" s="267">
        <v>43725.0</v>
      </c>
      <c r="B12468" s="57">
        <v>260.0</v>
      </c>
      <c r="C12468" s="57">
        <v>35.0</v>
      </c>
      <c r="D12468" s="268">
        <v>0.708333333333333</v>
      </c>
      <c r="E12468" s="269">
        <v>3.428958006405508E-5</v>
      </c>
      <c r="F12468" s="269">
        <v>6.570142840513958E-5</v>
      </c>
    </row>
    <row r="12469" ht="14.25" customHeight="1">
      <c r="A12469" s="267">
        <v>43725.0</v>
      </c>
      <c r="B12469" s="57">
        <v>260.0</v>
      </c>
      <c r="C12469" s="57">
        <v>36.0</v>
      </c>
      <c r="D12469" s="268">
        <v>0.729166666666667</v>
      </c>
      <c r="E12469" s="269">
        <v>1.229178706909434E-5</v>
      </c>
      <c r="F12469" s="269">
        <v>6.980776768046082E-5</v>
      </c>
    </row>
    <row r="12470" ht="14.25" customHeight="1">
      <c r="A12470" s="267">
        <v>43725.0</v>
      </c>
      <c r="B12470" s="57">
        <v>260.0</v>
      </c>
      <c r="C12470" s="57">
        <v>37.0</v>
      </c>
      <c r="D12470" s="268">
        <v>0.75</v>
      </c>
      <c r="E12470" s="269">
        <v>1.8424645216576174E-6</v>
      </c>
      <c r="F12470" s="269">
        <v>7.30127154075408E-5</v>
      </c>
    </row>
    <row r="12471" ht="14.25" customHeight="1">
      <c r="A12471" s="267">
        <v>43725.0</v>
      </c>
      <c r="B12471" s="57">
        <v>260.0</v>
      </c>
      <c r="C12471" s="57">
        <v>38.0</v>
      </c>
      <c r="D12471" s="268">
        <v>0.770833333333333</v>
      </c>
      <c r="E12471" s="269">
        <v>5.110971412051786E-8</v>
      </c>
      <c r="F12471" s="269">
        <v>7.822075546404577E-5</v>
      </c>
    </row>
    <row r="12472" ht="14.25" customHeight="1">
      <c r="A12472" s="267">
        <v>43725.0</v>
      </c>
      <c r="B12472" s="57">
        <v>260.0</v>
      </c>
      <c r="C12472" s="57">
        <v>39.0</v>
      </c>
      <c r="D12472" s="268">
        <v>0.791666666666667</v>
      </c>
      <c r="E12472" s="269">
        <v>0.0</v>
      </c>
      <c r="F12472" s="269">
        <v>7.862137392993077E-5</v>
      </c>
    </row>
    <row r="12473" ht="14.25" customHeight="1">
      <c r="A12473" s="267">
        <v>43725.0</v>
      </c>
      <c r="B12473" s="57">
        <v>260.0</v>
      </c>
      <c r="C12473" s="57">
        <v>40.0</v>
      </c>
      <c r="D12473" s="268">
        <v>0.8125</v>
      </c>
      <c r="E12473" s="269">
        <v>0.0</v>
      </c>
      <c r="F12473" s="269">
        <v>7.651812698403452E-5</v>
      </c>
    </row>
    <row r="12474" ht="14.25" customHeight="1">
      <c r="A12474" s="267">
        <v>43725.0</v>
      </c>
      <c r="B12474" s="57">
        <v>260.0</v>
      </c>
      <c r="C12474" s="57">
        <v>41.0</v>
      </c>
      <c r="D12474" s="268">
        <v>0.833333333333333</v>
      </c>
      <c r="E12474" s="269">
        <v>0.0</v>
      </c>
      <c r="F12474" s="269">
        <v>7.461518927108079E-5</v>
      </c>
    </row>
    <row r="12475" ht="14.25" customHeight="1">
      <c r="A12475" s="267">
        <v>43725.0</v>
      </c>
      <c r="B12475" s="57">
        <v>260.0</v>
      </c>
      <c r="C12475" s="57">
        <v>42.0</v>
      </c>
      <c r="D12475" s="268">
        <v>0.854166666666667</v>
      </c>
      <c r="E12475" s="269">
        <v>0.0</v>
      </c>
      <c r="F12475" s="269">
        <v>7.281240617459832E-5</v>
      </c>
    </row>
    <row r="12476" ht="14.25" customHeight="1">
      <c r="A12476" s="267">
        <v>43725.0</v>
      </c>
      <c r="B12476" s="57">
        <v>260.0</v>
      </c>
      <c r="C12476" s="57">
        <v>43.0</v>
      </c>
      <c r="D12476" s="268">
        <v>0.875</v>
      </c>
      <c r="E12476" s="269">
        <v>0.0</v>
      </c>
      <c r="F12476" s="269">
        <v>7.010823152987456E-5</v>
      </c>
    </row>
    <row r="12477" ht="14.25" customHeight="1">
      <c r="A12477" s="267">
        <v>43725.0</v>
      </c>
      <c r="B12477" s="57">
        <v>260.0</v>
      </c>
      <c r="C12477" s="57">
        <v>44.0</v>
      </c>
      <c r="D12477" s="268">
        <v>0.895833333333333</v>
      </c>
      <c r="E12477" s="269">
        <v>0.0</v>
      </c>
      <c r="F12477" s="269">
        <v>6.700343841926584E-5</v>
      </c>
    </row>
    <row r="12478" ht="14.25" customHeight="1">
      <c r="A12478" s="267">
        <v>43725.0</v>
      </c>
      <c r="B12478" s="57">
        <v>260.0</v>
      </c>
      <c r="C12478" s="57">
        <v>45.0</v>
      </c>
      <c r="D12478" s="268">
        <v>0.916666666666667</v>
      </c>
      <c r="E12478" s="269">
        <v>0.0</v>
      </c>
      <c r="F12478" s="269">
        <v>6.239632606158836E-5</v>
      </c>
    </row>
    <row r="12479" ht="14.25" customHeight="1">
      <c r="A12479" s="267">
        <v>43725.0</v>
      </c>
      <c r="B12479" s="57">
        <v>260.0</v>
      </c>
      <c r="C12479" s="57">
        <v>46.0</v>
      </c>
      <c r="D12479" s="268">
        <v>0.9375</v>
      </c>
      <c r="E12479" s="269">
        <v>0.0</v>
      </c>
      <c r="F12479" s="269">
        <v>5.728844062155465E-5</v>
      </c>
    </row>
    <row r="12480" ht="14.25" customHeight="1">
      <c r="A12480" s="267">
        <v>43725.0</v>
      </c>
      <c r="B12480" s="57">
        <v>260.0</v>
      </c>
      <c r="C12480" s="57">
        <v>47.0</v>
      </c>
      <c r="D12480" s="268">
        <v>0.958333333333333</v>
      </c>
      <c r="E12480" s="269">
        <v>0.0</v>
      </c>
      <c r="F12480" s="269">
        <v>5.1078854400337184E-5</v>
      </c>
    </row>
    <row r="12481" ht="14.25" customHeight="1">
      <c r="A12481" s="267">
        <v>43725.0</v>
      </c>
      <c r="B12481" s="57">
        <v>260.0</v>
      </c>
      <c r="C12481" s="57">
        <v>48.0</v>
      </c>
      <c r="D12481" s="268">
        <v>0.979166666666667</v>
      </c>
      <c r="E12481" s="269">
        <v>0.0</v>
      </c>
      <c r="F12481" s="269">
        <v>4.4668958946177226E-5</v>
      </c>
    </row>
    <row r="12482" ht="14.25" customHeight="1">
      <c r="A12482" s="267">
        <v>43726.0</v>
      </c>
      <c r="B12482" s="57">
        <v>261.0</v>
      </c>
      <c r="C12482" s="57">
        <v>1.0</v>
      </c>
      <c r="D12482" s="268">
        <v>0.0</v>
      </c>
      <c r="E12482" s="269">
        <v>0.0</v>
      </c>
      <c r="F12482" s="269">
        <v>3.976138273908601E-5</v>
      </c>
    </row>
    <row r="12483" ht="14.25" customHeight="1">
      <c r="A12483" s="267">
        <v>43726.0</v>
      </c>
      <c r="B12483" s="57">
        <v>261.0</v>
      </c>
      <c r="C12483" s="57">
        <v>2.0</v>
      </c>
      <c r="D12483" s="268">
        <v>0.020833333333333332</v>
      </c>
      <c r="E12483" s="269">
        <v>0.0</v>
      </c>
      <c r="F12483" s="269">
        <v>3.575519808023604E-5</v>
      </c>
    </row>
    <row r="12484" ht="14.25" customHeight="1">
      <c r="A12484" s="267">
        <v>43726.0</v>
      </c>
      <c r="B12484" s="57">
        <v>261.0</v>
      </c>
      <c r="C12484" s="57">
        <v>3.0</v>
      </c>
      <c r="D12484" s="268">
        <v>0.0416666666666667</v>
      </c>
      <c r="E12484" s="269">
        <v>0.0</v>
      </c>
      <c r="F12484" s="269">
        <v>3.2450095736684804E-5</v>
      </c>
    </row>
    <row r="12485" ht="14.25" customHeight="1">
      <c r="A12485" s="267">
        <v>43726.0</v>
      </c>
      <c r="B12485" s="57">
        <v>261.0</v>
      </c>
      <c r="C12485" s="57">
        <v>4.0</v>
      </c>
      <c r="D12485" s="268">
        <v>0.0625</v>
      </c>
      <c r="E12485" s="269">
        <v>0.0</v>
      </c>
      <c r="F12485" s="269">
        <v>3.0447003407259817E-5</v>
      </c>
    </row>
    <row r="12486" ht="14.25" customHeight="1">
      <c r="A12486" s="267">
        <v>43726.0</v>
      </c>
      <c r="B12486" s="57">
        <v>261.0</v>
      </c>
      <c r="C12486" s="57">
        <v>5.0</v>
      </c>
      <c r="D12486" s="268">
        <v>0.0833333333333333</v>
      </c>
      <c r="E12486" s="269">
        <v>0.0</v>
      </c>
      <c r="F12486" s="269">
        <v>2.9044838776662325E-5</v>
      </c>
    </row>
    <row r="12487" ht="14.25" customHeight="1">
      <c r="A12487" s="267">
        <v>43726.0</v>
      </c>
      <c r="B12487" s="57">
        <v>261.0</v>
      </c>
      <c r="C12487" s="57">
        <v>6.0</v>
      </c>
      <c r="D12487" s="268">
        <v>0.104166666666667</v>
      </c>
      <c r="E12487" s="269">
        <v>0.0</v>
      </c>
      <c r="F12487" s="269">
        <v>2.7542519529593582E-5</v>
      </c>
    </row>
    <row r="12488" ht="14.25" customHeight="1">
      <c r="A12488" s="267">
        <v>43726.0</v>
      </c>
      <c r="B12488" s="57">
        <v>261.0</v>
      </c>
      <c r="C12488" s="57">
        <v>7.0</v>
      </c>
      <c r="D12488" s="268">
        <v>0.125</v>
      </c>
      <c r="E12488" s="269">
        <v>0.0</v>
      </c>
      <c r="F12488" s="269">
        <v>2.744236491312233E-5</v>
      </c>
    </row>
    <row r="12489" ht="14.25" customHeight="1">
      <c r="A12489" s="267">
        <v>43726.0</v>
      </c>
      <c r="B12489" s="57">
        <v>261.0</v>
      </c>
      <c r="C12489" s="57">
        <v>8.0</v>
      </c>
      <c r="D12489" s="268">
        <v>0.145833333333333</v>
      </c>
      <c r="E12489" s="269">
        <v>0.0</v>
      </c>
      <c r="F12489" s="269">
        <v>2.644081874840984E-5</v>
      </c>
    </row>
    <row r="12490" ht="14.25" customHeight="1">
      <c r="A12490" s="267">
        <v>43726.0</v>
      </c>
      <c r="B12490" s="57">
        <v>261.0</v>
      </c>
      <c r="C12490" s="57">
        <v>9.0</v>
      </c>
      <c r="D12490" s="268">
        <v>0.166666666666667</v>
      </c>
      <c r="E12490" s="269">
        <v>0.0</v>
      </c>
      <c r="F12490" s="269">
        <v>2.614035489899609E-5</v>
      </c>
    </row>
    <row r="12491" ht="14.25" customHeight="1">
      <c r="A12491" s="267">
        <v>43726.0</v>
      </c>
      <c r="B12491" s="57">
        <v>261.0</v>
      </c>
      <c r="C12491" s="57">
        <v>10.0</v>
      </c>
      <c r="D12491" s="268">
        <v>0.1875</v>
      </c>
      <c r="E12491" s="269">
        <v>0.0</v>
      </c>
      <c r="F12491" s="269">
        <v>2.6641127981352337E-5</v>
      </c>
    </row>
    <row r="12492" ht="14.25" customHeight="1">
      <c r="A12492" s="267">
        <v>43726.0</v>
      </c>
      <c r="B12492" s="57">
        <v>261.0</v>
      </c>
      <c r="C12492" s="57">
        <v>11.0</v>
      </c>
      <c r="D12492" s="268">
        <v>0.208333333333333</v>
      </c>
      <c r="E12492" s="269">
        <v>0.0</v>
      </c>
      <c r="F12492" s="269">
        <v>2.6941591830766084E-5</v>
      </c>
    </row>
    <row r="12493" ht="14.25" customHeight="1">
      <c r="A12493" s="267">
        <v>43726.0</v>
      </c>
      <c r="B12493" s="57">
        <v>261.0</v>
      </c>
      <c r="C12493" s="57">
        <v>12.0</v>
      </c>
      <c r="D12493" s="268">
        <v>0.229166666666667</v>
      </c>
      <c r="E12493" s="269">
        <v>2.1110873214649773E-7</v>
      </c>
      <c r="F12493" s="269">
        <v>2.8143447228421073E-5</v>
      </c>
    </row>
    <row r="12494" ht="14.25" customHeight="1">
      <c r="A12494" s="267">
        <v>43726.0</v>
      </c>
      <c r="B12494" s="57">
        <v>261.0</v>
      </c>
      <c r="C12494" s="57">
        <v>13.0</v>
      </c>
      <c r="D12494" s="268">
        <v>0.25</v>
      </c>
      <c r="E12494" s="269">
        <v>4.034522436577513E-6</v>
      </c>
      <c r="F12494" s="269">
        <v>2.934530262607607E-5</v>
      </c>
    </row>
    <row r="12495" ht="14.25" customHeight="1">
      <c r="A12495" s="267">
        <v>43726.0</v>
      </c>
      <c r="B12495" s="57">
        <v>261.0</v>
      </c>
      <c r="C12495" s="57">
        <v>14.0</v>
      </c>
      <c r="D12495" s="268">
        <v>0.270833333333333</v>
      </c>
      <c r="E12495" s="269">
        <v>1.2575336121995614E-5</v>
      </c>
      <c r="F12495" s="269">
        <v>3.2450095736684804E-5</v>
      </c>
    </row>
    <row r="12496" ht="14.25" customHeight="1">
      <c r="A12496" s="267">
        <v>43726.0</v>
      </c>
      <c r="B12496" s="57">
        <v>261.0</v>
      </c>
      <c r="C12496" s="57">
        <v>15.0</v>
      </c>
      <c r="D12496" s="268">
        <v>0.291666666666667</v>
      </c>
      <c r="E12496" s="269">
        <v>2.8943467400368986E-5</v>
      </c>
      <c r="F12496" s="269">
        <v>3.605566192964978E-5</v>
      </c>
    </row>
    <row r="12497" ht="14.25" customHeight="1">
      <c r="A12497" s="267">
        <v>43726.0</v>
      </c>
      <c r="B12497" s="57">
        <v>261.0</v>
      </c>
      <c r="C12497" s="57">
        <v>16.0</v>
      </c>
      <c r="D12497" s="268">
        <v>0.3125</v>
      </c>
      <c r="E12497" s="269">
        <v>4.704386627039796E-5</v>
      </c>
      <c r="F12497" s="269">
        <v>4.0662774287327245E-5</v>
      </c>
    </row>
    <row r="12498" ht="14.25" customHeight="1">
      <c r="A12498" s="267">
        <v>43726.0</v>
      </c>
      <c r="B12498" s="57">
        <v>261.0</v>
      </c>
      <c r="C12498" s="57">
        <v>17.0</v>
      </c>
      <c r="D12498" s="268">
        <v>0.333333333333333</v>
      </c>
      <c r="E12498" s="269">
        <v>7.551826377923023E-5</v>
      </c>
      <c r="F12498" s="269">
        <v>5.0077308235624696E-5</v>
      </c>
    </row>
    <row r="12499" ht="14.25" customHeight="1">
      <c r="A12499" s="267">
        <v>43726.0</v>
      </c>
      <c r="B12499" s="57">
        <v>261.0</v>
      </c>
      <c r="C12499" s="57">
        <v>18.0</v>
      </c>
      <c r="D12499" s="268">
        <v>0.354166666666667</v>
      </c>
      <c r="E12499" s="269">
        <v>1.0906933848600094E-4</v>
      </c>
      <c r="F12499" s="269">
        <v>5.498488444271591E-5</v>
      </c>
    </row>
    <row r="12500" ht="14.25" customHeight="1">
      <c r="A12500" s="267">
        <v>43726.0</v>
      </c>
      <c r="B12500" s="57">
        <v>261.0</v>
      </c>
      <c r="C12500" s="57">
        <v>19.0</v>
      </c>
      <c r="D12500" s="268">
        <v>0.375</v>
      </c>
      <c r="E12500" s="269">
        <v>1.6804506668816245E-4</v>
      </c>
      <c r="F12500" s="269">
        <v>6.059354296510588E-5</v>
      </c>
    </row>
    <row r="12501" ht="14.25" customHeight="1">
      <c r="A12501" s="267">
        <v>43726.0</v>
      </c>
      <c r="B12501" s="57">
        <v>261.0</v>
      </c>
      <c r="C12501" s="57">
        <v>20.0</v>
      </c>
      <c r="D12501" s="268">
        <v>0.395833333333333</v>
      </c>
      <c r="E12501" s="269">
        <v>2.1495103840243567E-4</v>
      </c>
      <c r="F12501" s="269">
        <v>6.229617144511711E-5</v>
      </c>
    </row>
    <row r="12502" ht="14.25" customHeight="1">
      <c r="A12502" s="267">
        <v>43726.0</v>
      </c>
      <c r="B12502" s="57">
        <v>261.0</v>
      </c>
      <c r="C12502" s="57">
        <v>21.0</v>
      </c>
      <c r="D12502" s="268">
        <v>0.416666666666667</v>
      </c>
      <c r="E12502" s="269">
        <v>1.9708156630382124E-4</v>
      </c>
      <c r="F12502" s="269">
        <v>6.359818145924337E-5</v>
      </c>
    </row>
    <row r="12503" ht="14.25" customHeight="1">
      <c r="A12503" s="267">
        <v>43726.0</v>
      </c>
      <c r="B12503" s="57">
        <v>261.0</v>
      </c>
      <c r="C12503" s="57">
        <v>22.0</v>
      </c>
      <c r="D12503" s="268">
        <v>0.4375</v>
      </c>
      <c r="E12503" s="269">
        <v>1.9469394232130723E-4</v>
      </c>
      <c r="F12503" s="269">
        <v>6.600189225455336E-5</v>
      </c>
    </row>
    <row r="12504" ht="14.25" customHeight="1">
      <c r="A12504" s="267">
        <v>43726.0</v>
      </c>
      <c r="B12504" s="57">
        <v>261.0</v>
      </c>
      <c r="C12504" s="57">
        <v>23.0</v>
      </c>
      <c r="D12504" s="268">
        <v>0.458333333333333</v>
      </c>
      <c r="E12504" s="269">
        <v>1.8068670646633294E-4</v>
      </c>
      <c r="F12504" s="269">
        <v>6.720374765220833E-5</v>
      </c>
    </row>
    <row r="12505" ht="14.25" customHeight="1">
      <c r="A12505" s="267">
        <v>43726.0</v>
      </c>
      <c r="B12505" s="57">
        <v>261.0</v>
      </c>
      <c r="C12505" s="57">
        <v>24.0</v>
      </c>
      <c r="D12505" s="268">
        <v>0.479166666666667</v>
      </c>
      <c r="E12505" s="269">
        <v>1.700996314934182E-4</v>
      </c>
      <c r="F12505" s="269">
        <v>6.700343841926584E-5</v>
      </c>
    </row>
    <row r="12506" ht="14.25" customHeight="1">
      <c r="A12506" s="267">
        <v>43726.0</v>
      </c>
      <c r="B12506" s="57">
        <v>261.0</v>
      </c>
      <c r="C12506" s="57">
        <v>25.0</v>
      </c>
      <c r="D12506" s="268">
        <v>0.5</v>
      </c>
      <c r="E12506" s="269">
        <v>1.8688771118242166E-4</v>
      </c>
      <c r="F12506" s="269">
        <v>6.960745844751831E-5</v>
      </c>
    </row>
    <row r="12507" ht="14.25" customHeight="1">
      <c r="A12507" s="267">
        <v>43726.0</v>
      </c>
      <c r="B12507" s="57">
        <v>261.0</v>
      </c>
      <c r="C12507" s="57">
        <v>26.0</v>
      </c>
      <c r="D12507" s="268">
        <v>0.520833333333333</v>
      </c>
      <c r="E12507" s="269">
        <v>1.859427426273017E-4</v>
      </c>
      <c r="F12507" s="269">
        <v>6.840560304986335E-5</v>
      </c>
    </row>
    <row r="12508" ht="14.25" customHeight="1">
      <c r="A12508" s="267">
        <v>43726.0</v>
      </c>
      <c r="B12508" s="57">
        <v>261.0</v>
      </c>
      <c r="C12508" s="57">
        <v>27.0</v>
      </c>
      <c r="D12508" s="268">
        <v>0.541666666666667</v>
      </c>
      <c r="E12508" s="269">
        <v>1.6519466717320914E-4</v>
      </c>
      <c r="F12508" s="269">
        <v>6.790482996750707E-5</v>
      </c>
    </row>
    <row r="12509" ht="14.25" customHeight="1">
      <c r="A12509" s="267">
        <v>43726.0</v>
      </c>
      <c r="B12509" s="57">
        <v>261.0</v>
      </c>
      <c r="C12509" s="57">
        <v>28.0</v>
      </c>
      <c r="D12509" s="268">
        <v>0.5625</v>
      </c>
      <c r="E12509" s="269">
        <v>1.6278082600034048E-4</v>
      </c>
      <c r="F12509" s="269">
        <v>6.359818145924337E-5</v>
      </c>
    </row>
    <row r="12510" ht="14.25" customHeight="1">
      <c r="A12510" s="267">
        <v>43726.0</v>
      </c>
      <c r="B12510" s="57">
        <v>261.0</v>
      </c>
      <c r="C12510" s="57">
        <v>29.0</v>
      </c>
      <c r="D12510" s="268">
        <v>0.583333333333333</v>
      </c>
      <c r="E12510" s="269">
        <v>1.5277215266167512E-4</v>
      </c>
      <c r="F12510" s="269">
        <v>6.309740837688711E-5</v>
      </c>
    </row>
    <row r="12511" ht="14.25" customHeight="1">
      <c r="A12511" s="267">
        <v>43726.0</v>
      </c>
      <c r="B12511" s="57">
        <v>261.0</v>
      </c>
      <c r="C12511" s="57">
        <v>30.0</v>
      </c>
      <c r="D12511" s="268">
        <v>0.604166666666667</v>
      </c>
      <c r="E12511" s="269">
        <v>1.222947723588541E-4</v>
      </c>
      <c r="F12511" s="269">
        <v>6.309740837688711E-5</v>
      </c>
    </row>
    <row r="12512" ht="14.25" customHeight="1">
      <c r="A12512" s="267">
        <v>43726.0</v>
      </c>
      <c r="B12512" s="57">
        <v>261.0</v>
      </c>
      <c r="C12512" s="57">
        <v>31.0</v>
      </c>
      <c r="D12512" s="268">
        <v>0.625</v>
      </c>
      <c r="E12512" s="269">
        <v>1.0417771559174995E-4</v>
      </c>
      <c r="F12512" s="269">
        <v>6.419910915807086E-5</v>
      </c>
    </row>
    <row r="12513" ht="14.25" customHeight="1">
      <c r="A12513" s="267">
        <v>43726.0</v>
      </c>
      <c r="B12513" s="57">
        <v>261.0</v>
      </c>
      <c r="C12513" s="57">
        <v>32.0</v>
      </c>
      <c r="D12513" s="268">
        <v>0.645833333333333</v>
      </c>
      <c r="E12513" s="269">
        <v>9.168791873853207E-5</v>
      </c>
      <c r="F12513" s="269">
        <v>6.449957300748461E-5</v>
      </c>
    </row>
    <row r="12514" ht="14.25" customHeight="1">
      <c r="A12514" s="267">
        <v>43726.0</v>
      </c>
      <c r="B12514" s="57">
        <v>261.0</v>
      </c>
      <c r="C12514" s="57">
        <v>33.0</v>
      </c>
      <c r="D12514" s="268">
        <v>0.666666666666667</v>
      </c>
      <c r="E12514" s="269">
        <v>6.901796372191594E-5</v>
      </c>
      <c r="F12514" s="269">
        <v>6.780467535103583E-5</v>
      </c>
    </row>
    <row r="12515" ht="14.25" customHeight="1">
      <c r="A12515" s="267">
        <v>43726.0</v>
      </c>
      <c r="B12515" s="57">
        <v>261.0</v>
      </c>
      <c r="C12515" s="57">
        <v>34.0</v>
      </c>
      <c r="D12515" s="268">
        <v>0.6875</v>
      </c>
      <c r="E12515" s="269">
        <v>5.0042456913723457E-5</v>
      </c>
      <c r="F12515" s="269">
        <v>7.231163309224206E-5</v>
      </c>
    </row>
    <row r="12516" ht="14.25" customHeight="1">
      <c r="A12516" s="267">
        <v>43726.0</v>
      </c>
      <c r="B12516" s="57">
        <v>261.0</v>
      </c>
      <c r="C12516" s="57">
        <v>35.0</v>
      </c>
      <c r="D12516" s="268">
        <v>0.708333333333333</v>
      </c>
      <c r="E12516" s="269">
        <v>3.1788249929716837E-5</v>
      </c>
      <c r="F12516" s="269">
        <v>7.852121931345951E-5</v>
      </c>
    </row>
    <row r="12517" ht="14.25" customHeight="1">
      <c r="A12517" s="267">
        <v>43726.0</v>
      </c>
      <c r="B12517" s="57">
        <v>261.0</v>
      </c>
      <c r="C12517" s="57">
        <v>36.0</v>
      </c>
      <c r="D12517" s="268">
        <v>0.729166666666667</v>
      </c>
      <c r="E12517" s="269">
        <v>1.2176470188893945E-5</v>
      </c>
      <c r="F12517" s="269">
        <v>7.962292009464326E-5</v>
      </c>
    </row>
    <row r="12518" ht="14.25" customHeight="1">
      <c r="A12518" s="267">
        <v>43726.0</v>
      </c>
      <c r="B12518" s="57">
        <v>261.0</v>
      </c>
      <c r="C12518" s="57">
        <v>37.0</v>
      </c>
      <c r="D12518" s="268">
        <v>0.75</v>
      </c>
      <c r="E12518" s="269">
        <v>2.590870926050934E-6</v>
      </c>
      <c r="F12518" s="269">
        <v>8.09249301087695E-5</v>
      </c>
    </row>
    <row r="12519" ht="14.25" customHeight="1">
      <c r="A12519" s="267">
        <v>43726.0</v>
      </c>
      <c r="B12519" s="57">
        <v>261.0</v>
      </c>
      <c r="C12519" s="57">
        <v>38.0</v>
      </c>
      <c r="D12519" s="268">
        <v>0.770833333333333</v>
      </c>
      <c r="E12519" s="269">
        <v>0.0</v>
      </c>
      <c r="F12519" s="269">
        <v>8.362910475349323E-5</v>
      </c>
    </row>
    <row r="12520" ht="14.25" customHeight="1">
      <c r="A12520" s="267">
        <v>43726.0</v>
      </c>
      <c r="B12520" s="57">
        <v>261.0</v>
      </c>
      <c r="C12520" s="57">
        <v>39.0</v>
      </c>
      <c r="D12520" s="268">
        <v>0.791666666666667</v>
      </c>
      <c r="E12520" s="269">
        <v>0.0</v>
      </c>
      <c r="F12520" s="269">
        <v>8.643343401468822E-5</v>
      </c>
    </row>
    <row r="12521" ht="14.25" customHeight="1">
      <c r="A12521" s="267">
        <v>43726.0</v>
      </c>
      <c r="B12521" s="57">
        <v>261.0</v>
      </c>
      <c r="C12521" s="57">
        <v>40.0</v>
      </c>
      <c r="D12521" s="268">
        <v>0.8125</v>
      </c>
      <c r="E12521" s="269">
        <v>0.0</v>
      </c>
      <c r="F12521" s="269">
        <v>8.543188784997572E-5</v>
      </c>
    </row>
    <row r="12522" ht="14.25" customHeight="1">
      <c r="A12522" s="267">
        <v>43726.0</v>
      </c>
      <c r="B12522" s="57">
        <v>261.0</v>
      </c>
      <c r="C12522" s="57">
        <v>41.0</v>
      </c>
      <c r="D12522" s="268">
        <v>0.833333333333333</v>
      </c>
      <c r="E12522" s="269">
        <v>0.0</v>
      </c>
      <c r="F12522" s="269">
        <v>8.513142400056198E-5</v>
      </c>
    </row>
    <row r="12523" ht="14.25" customHeight="1">
      <c r="A12523" s="267">
        <v>43726.0</v>
      </c>
      <c r="B12523" s="57">
        <v>261.0</v>
      </c>
      <c r="C12523" s="57">
        <v>42.0</v>
      </c>
      <c r="D12523" s="268">
        <v>0.854166666666667</v>
      </c>
      <c r="E12523" s="269">
        <v>0.0</v>
      </c>
      <c r="F12523" s="269">
        <v>7.972307471111451E-5</v>
      </c>
    </row>
    <row r="12524" ht="14.25" customHeight="1">
      <c r="A12524" s="267">
        <v>43726.0</v>
      </c>
      <c r="B12524" s="57">
        <v>261.0</v>
      </c>
      <c r="C12524" s="57">
        <v>43.0</v>
      </c>
      <c r="D12524" s="268">
        <v>0.875</v>
      </c>
      <c r="E12524" s="269">
        <v>0.0</v>
      </c>
      <c r="F12524" s="269">
        <v>7.651812698403452E-5</v>
      </c>
    </row>
    <row r="12525" ht="14.25" customHeight="1">
      <c r="A12525" s="267">
        <v>43726.0</v>
      </c>
      <c r="B12525" s="57">
        <v>261.0</v>
      </c>
      <c r="C12525" s="57">
        <v>44.0</v>
      </c>
      <c r="D12525" s="268">
        <v>0.895833333333333</v>
      </c>
      <c r="E12525" s="269">
        <v>0.0</v>
      </c>
      <c r="F12525" s="269">
        <v>7.090946846164457E-5</v>
      </c>
    </row>
    <row r="12526" ht="14.25" customHeight="1">
      <c r="A12526" s="267">
        <v>43726.0</v>
      </c>
      <c r="B12526" s="57">
        <v>261.0</v>
      </c>
      <c r="C12526" s="57">
        <v>45.0</v>
      </c>
      <c r="D12526" s="268">
        <v>0.916666666666667</v>
      </c>
      <c r="E12526" s="269">
        <v>0.0</v>
      </c>
      <c r="F12526" s="269">
        <v>6.540096455572584E-5</v>
      </c>
    </row>
    <row r="12527" ht="14.25" customHeight="1">
      <c r="A12527" s="267">
        <v>43726.0</v>
      </c>
      <c r="B12527" s="57">
        <v>261.0</v>
      </c>
      <c r="C12527" s="57">
        <v>46.0</v>
      </c>
      <c r="D12527" s="268">
        <v>0.9375</v>
      </c>
      <c r="E12527" s="269">
        <v>0.0</v>
      </c>
      <c r="F12527" s="269">
        <v>5.788936832038214E-5</v>
      </c>
    </row>
    <row r="12528" ht="14.25" customHeight="1">
      <c r="A12528" s="267">
        <v>43726.0</v>
      </c>
      <c r="B12528" s="57">
        <v>261.0</v>
      </c>
      <c r="C12528" s="57">
        <v>47.0</v>
      </c>
      <c r="D12528" s="268">
        <v>0.958333333333333</v>
      </c>
      <c r="E12528" s="269">
        <v>0.0</v>
      </c>
      <c r="F12528" s="269">
        <v>4.92760713038547E-5</v>
      </c>
    </row>
    <row r="12529" ht="14.25" customHeight="1">
      <c r="A12529" s="267">
        <v>43726.0</v>
      </c>
      <c r="B12529" s="57">
        <v>261.0</v>
      </c>
      <c r="C12529" s="57">
        <v>48.0</v>
      </c>
      <c r="D12529" s="268">
        <v>0.979166666666667</v>
      </c>
      <c r="E12529" s="269">
        <v>0.0</v>
      </c>
      <c r="F12529" s="269">
        <v>4.206493891792475E-5</v>
      </c>
    </row>
    <row r="12530" ht="14.25" customHeight="1">
      <c r="A12530" s="267">
        <v>43727.0</v>
      </c>
      <c r="B12530" s="57">
        <v>262.0</v>
      </c>
      <c r="C12530" s="57">
        <v>1.0</v>
      </c>
      <c r="D12530" s="268">
        <v>0.0</v>
      </c>
      <c r="E12530" s="269">
        <v>0.0</v>
      </c>
      <c r="F12530" s="269">
        <v>3.645628039553478E-5</v>
      </c>
    </row>
    <row r="12531" ht="14.25" customHeight="1">
      <c r="A12531" s="267">
        <v>43727.0</v>
      </c>
      <c r="B12531" s="57">
        <v>262.0</v>
      </c>
      <c r="C12531" s="57">
        <v>2.0</v>
      </c>
      <c r="D12531" s="268">
        <v>0.020833333333333332</v>
      </c>
      <c r="E12531" s="269">
        <v>0.0</v>
      </c>
      <c r="F12531" s="269">
        <v>3.234994112021355E-5</v>
      </c>
    </row>
    <row r="12532" ht="14.25" customHeight="1">
      <c r="A12532" s="267">
        <v>43727.0</v>
      </c>
      <c r="B12532" s="57">
        <v>262.0</v>
      </c>
      <c r="C12532" s="57">
        <v>3.0</v>
      </c>
      <c r="D12532" s="268">
        <v>0.0416666666666667</v>
      </c>
      <c r="E12532" s="269">
        <v>0.0</v>
      </c>
      <c r="F12532" s="269">
        <v>2.934530262607607E-5</v>
      </c>
    </row>
    <row r="12533" ht="14.25" customHeight="1">
      <c r="A12533" s="267">
        <v>43727.0</v>
      </c>
      <c r="B12533" s="57">
        <v>262.0</v>
      </c>
      <c r="C12533" s="57">
        <v>4.0</v>
      </c>
      <c r="D12533" s="268">
        <v>0.0625</v>
      </c>
      <c r="E12533" s="269">
        <v>0.0</v>
      </c>
      <c r="F12533" s="269">
        <v>2.7642674146064832E-5</v>
      </c>
    </row>
    <row r="12534" ht="14.25" customHeight="1">
      <c r="A12534" s="267">
        <v>43727.0</v>
      </c>
      <c r="B12534" s="57">
        <v>262.0</v>
      </c>
      <c r="C12534" s="57">
        <v>5.0</v>
      </c>
      <c r="D12534" s="268">
        <v>0.0833333333333333</v>
      </c>
      <c r="E12534" s="269">
        <v>0.0</v>
      </c>
      <c r="F12534" s="269">
        <v>2.654097336488109E-5</v>
      </c>
    </row>
    <row r="12535" ht="14.25" customHeight="1">
      <c r="A12535" s="267">
        <v>43727.0</v>
      </c>
      <c r="B12535" s="57">
        <v>262.0</v>
      </c>
      <c r="C12535" s="57">
        <v>6.0</v>
      </c>
      <c r="D12535" s="268">
        <v>0.104166666666667</v>
      </c>
      <c r="E12535" s="269">
        <v>0.0</v>
      </c>
      <c r="F12535" s="269">
        <v>2.6240509515467337E-5</v>
      </c>
    </row>
    <row r="12536" ht="14.25" customHeight="1">
      <c r="A12536" s="267">
        <v>43727.0</v>
      </c>
      <c r="B12536" s="57">
        <v>262.0</v>
      </c>
      <c r="C12536" s="57">
        <v>7.0</v>
      </c>
      <c r="D12536" s="268">
        <v>0.125</v>
      </c>
      <c r="E12536" s="269">
        <v>0.0</v>
      </c>
      <c r="F12536" s="269">
        <v>2.594004566605359E-5</v>
      </c>
    </row>
    <row r="12537" ht="14.25" customHeight="1">
      <c r="A12537" s="267">
        <v>43727.0</v>
      </c>
      <c r="B12537" s="57">
        <v>262.0</v>
      </c>
      <c r="C12537" s="57">
        <v>8.0</v>
      </c>
      <c r="D12537" s="268">
        <v>0.145833333333333</v>
      </c>
      <c r="E12537" s="269">
        <v>0.0</v>
      </c>
      <c r="F12537" s="269">
        <v>2.5639581816639835E-5</v>
      </c>
    </row>
    <row r="12538" ht="14.25" customHeight="1">
      <c r="A12538" s="267">
        <v>43727.0</v>
      </c>
      <c r="B12538" s="57">
        <v>262.0</v>
      </c>
      <c r="C12538" s="57">
        <v>9.0</v>
      </c>
      <c r="D12538" s="268">
        <v>0.166666666666667</v>
      </c>
      <c r="E12538" s="269">
        <v>0.0</v>
      </c>
      <c r="F12538" s="269">
        <v>2.543927258369735E-5</v>
      </c>
    </row>
    <row r="12539" ht="14.25" customHeight="1">
      <c r="A12539" s="267">
        <v>43727.0</v>
      </c>
      <c r="B12539" s="57">
        <v>262.0</v>
      </c>
      <c r="C12539" s="57">
        <v>10.0</v>
      </c>
      <c r="D12539" s="268">
        <v>0.1875</v>
      </c>
      <c r="E12539" s="269">
        <v>0.0</v>
      </c>
      <c r="F12539" s="269">
        <v>2.614035489899609E-5</v>
      </c>
    </row>
    <row r="12540" ht="14.25" customHeight="1">
      <c r="A12540" s="267">
        <v>43727.0</v>
      </c>
      <c r="B12540" s="57">
        <v>262.0</v>
      </c>
      <c r="C12540" s="57">
        <v>11.0</v>
      </c>
      <c r="D12540" s="268">
        <v>0.208333333333333</v>
      </c>
      <c r="E12540" s="269">
        <v>0.0</v>
      </c>
      <c r="F12540" s="269">
        <v>2.7642674146064832E-5</v>
      </c>
    </row>
    <row r="12541" ht="14.25" customHeight="1">
      <c r="A12541" s="267">
        <v>43727.0</v>
      </c>
      <c r="B12541" s="57">
        <v>262.0</v>
      </c>
      <c r="C12541" s="57">
        <v>12.0</v>
      </c>
      <c r="D12541" s="268">
        <v>0.229166666666667</v>
      </c>
      <c r="E12541" s="269">
        <v>1.8765220635244244E-7</v>
      </c>
      <c r="F12541" s="269">
        <v>2.914499339313357E-5</v>
      </c>
    </row>
    <row r="12542" ht="14.25" customHeight="1">
      <c r="A12542" s="267">
        <v>43727.0</v>
      </c>
      <c r="B12542" s="57">
        <v>262.0</v>
      </c>
      <c r="C12542" s="57">
        <v>13.0</v>
      </c>
      <c r="D12542" s="268">
        <v>0.25</v>
      </c>
      <c r="E12542" s="269">
        <v>3.578770458650752E-6</v>
      </c>
      <c r="F12542" s="269">
        <v>3.525442499787978E-5</v>
      </c>
    </row>
    <row r="12543" ht="14.25" customHeight="1">
      <c r="A12543" s="267">
        <v>43727.0</v>
      </c>
      <c r="B12543" s="57">
        <v>262.0</v>
      </c>
      <c r="C12543" s="57">
        <v>14.0</v>
      </c>
      <c r="D12543" s="268">
        <v>0.270833333333333</v>
      </c>
      <c r="E12543" s="269">
        <v>1.3432802897798713E-5</v>
      </c>
      <c r="F12543" s="269">
        <v>4.236540276733849E-5</v>
      </c>
    </row>
    <row r="12544" ht="14.25" customHeight="1">
      <c r="A12544" s="267">
        <v>43727.0</v>
      </c>
      <c r="B12544" s="57">
        <v>262.0</v>
      </c>
      <c r="C12544" s="57">
        <v>15.0</v>
      </c>
      <c r="D12544" s="268">
        <v>0.291666666666667</v>
      </c>
      <c r="E12544" s="269">
        <v>3.765104173156369E-5</v>
      </c>
      <c r="F12544" s="269">
        <v>4.977684438621095E-5</v>
      </c>
    </row>
    <row r="12545" ht="14.25" customHeight="1">
      <c r="A12545" s="267">
        <v>43727.0</v>
      </c>
      <c r="B12545" s="57">
        <v>262.0</v>
      </c>
      <c r="C12545" s="57">
        <v>16.0</v>
      </c>
      <c r="D12545" s="268">
        <v>0.3125</v>
      </c>
      <c r="E12545" s="269">
        <v>7.871557333059034E-5</v>
      </c>
      <c r="F12545" s="269">
        <v>5.548565752507217E-5</v>
      </c>
    </row>
    <row r="12546" ht="14.25" customHeight="1">
      <c r="A12546" s="267">
        <v>43727.0</v>
      </c>
      <c r="B12546" s="57">
        <v>262.0</v>
      </c>
      <c r="C12546" s="57">
        <v>17.0</v>
      </c>
      <c r="D12546" s="268">
        <v>0.333333333333333</v>
      </c>
      <c r="E12546" s="269">
        <v>9.160942167185054E-5</v>
      </c>
      <c r="F12546" s="269">
        <v>5.498488444271591E-5</v>
      </c>
    </row>
    <row r="12547" ht="14.25" customHeight="1">
      <c r="A12547" s="267">
        <v>43727.0</v>
      </c>
      <c r="B12547" s="57">
        <v>262.0</v>
      </c>
      <c r="C12547" s="57">
        <v>18.0</v>
      </c>
      <c r="D12547" s="268">
        <v>0.354166666666667</v>
      </c>
      <c r="E12547" s="269">
        <v>1.1209111153779398E-4</v>
      </c>
      <c r="F12547" s="269">
        <v>5.558581214154341E-5</v>
      </c>
    </row>
    <row r="12548" ht="14.25" customHeight="1">
      <c r="A12548" s="267">
        <v>43727.0</v>
      </c>
      <c r="B12548" s="57">
        <v>262.0</v>
      </c>
      <c r="C12548" s="57">
        <v>19.0</v>
      </c>
      <c r="D12548" s="268">
        <v>0.375</v>
      </c>
      <c r="E12548" s="269">
        <v>1.6568266986466263E-4</v>
      </c>
      <c r="F12548" s="269">
        <v>5.71882860050834E-5</v>
      </c>
    </row>
    <row r="12549" ht="14.25" customHeight="1">
      <c r="A12549" s="267">
        <v>43727.0</v>
      </c>
      <c r="B12549" s="57">
        <v>262.0</v>
      </c>
      <c r="C12549" s="57">
        <v>20.0</v>
      </c>
      <c r="D12549" s="268">
        <v>0.395833333333333</v>
      </c>
      <c r="E12549" s="269">
        <v>2.289051198843283E-4</v>
      </c>
      <c r="F12549" s="269">
        <v>5.598643060742841E-5</v>
      </c>
    </row>
    <row r="12550" ht="14.25" customHeight="1">
      <c r="A12550" s="267">
        <v>43727.0</v>
      </c>
      <c r="B12550" s="57">
        <v>262.0</v>
      </c>
      <c r="C12550" s="57">
        <v>21.0</v>
      </c>
      <c r="D12550" s="268">
        <v>0.416666666666667</v>
      </c>
      <c r="E12550" s="269">
        <v>2.6587793748673297E-4</v>
      </c>
      <c r="F12550" s="269">
        <v>5.538550290860091E-5</v>
      </c>
    </row>
    <row r="12551" ht="14.25" customHeight="1">
      <c r="A12551" s="267">
        <v>43727.0</v>
      </c>
      <c r="B12551" s="57">
        <v>262.0</v>
      </c>
      <c r="C12551" s="57">
        <v>22.0</v>
      </c>
      <c r="D12551" s="268">
        <v>0.4375</v>
      </c>
      <c r="E12551" s="269">
        <v>2.116625817321974E-4</v>
      </c>
      <c r="F12551" s="269">
        <v>5.3783029045060915E-5</v>
      </c>
    </row>
    <row r="12552" ht="14.25" customHeight="1">
      <c r="A12552" s="267">
        <v>43727.0</v>
      </c>
      <c r="B12552" s="57">
        <v>262.0</v>
      </c>
      <c r="C12552" s="57">
        <v>23.0</v>
      </c>
      <c r="D12552" s="268">
        <v>0.458333333333333</v>
      </c>
      <c r="E12552" s="269">
        <v>1.6916968217399605E-4</v>
      </c>
      <c r="F12552" s="269">
        <v>5.568596675801466E-5</v>
      </c>
    </row>
    <row r="12553" ht="14.25" customHeight="1">
      <c r="A12553" s="267">
        <v>43727.0</v>
      </c>
      <c r="B12553" s="57">
        <v>262.0</v>
      </c>
      <c r="C12553" s="57">
        <v>24.0</v>
      </c>
      <c r="D12553" s="268">
        <v>0.479166666666667</v>
      </c>
      <c r="E12553" s="269">
        <v>1.5457132335261519E-4</v>
      </c>
      <c r="F12553" s="269">
        <v>5.488472982624466E-5</v>
      </c>
    </row>
    <row r="12554" ht="14.25" customHeight="1">
      <c r="A12554" s="267">
        <v>43727.0</v>
      </c>
      <c r="B12554" s="57">
        <v>262.0</v>
      </c>
      <c r="C12554" s="57">
        <v>25.0</v>
      </c>
      <c r="D12554" s="268">
        <v>0.5</v>
      </c>
      <c r="E12554" s="269">
        <v>1.5108412970594575E-4</v>
      </c>
      <c r="F12554" s="269">
        <v>5.5786121374485906E-5</v>
      </c>
    </row>
    <row r="12555" ht="14.25" customHeight="1">
      <c r="A12555" s="267">
        <v>43727.0</v>
      </c>
      <c r="B12555" s="57">
        <v>262.0</v>
      </c>
      <c r="C12555" s="57">
        <v>26.0</v>
      </c>
      <c r="D12555" s="268">
        <v>0.520833333333333</v>
      </c>
      <c r="E12555" s="269">
        <v>1.6361248853259897E-4</v>
      </c>
      <c r="F12555" s="269">
        <v>5.538550290860091E-5</v>
      </c>
    </row>
    <row r="12556" ht="14.25" customHeight="1">
      <c r="A12556" s="267">
        <v>43727.0</v>
      </c>
      <c r="B12556" s="57">
        <v>262.0</v>
      </c>
      <c r="C12556" s="57">
        <v>27.0</v>
      </c>
      <c r="D12556" s="268">
        <v>0.541666666666667</v>
      </c>
      <c r="E12556" s="269">
        <v>1.660096470655265E-4</v>
      </c>
      <c r="F12556" s="269">
        <v>5.5085039059187164E-5</v>
      </c>
    </row>
    <row r="12557" ht="14.25" customHeight="1">
      <c r="A12557" s="267">
        <v>43727.0</v>
      </c>
      <c r="B12557" s="57">
        <v>262.0</v>
      </c>
      <c r="C12557" s="57">
        <v>28.0</v>
      </c>
      <c r="D12557" s="268">
        <v>0.5625</v>
      </c>
      <c r="E12557" s="269">
        <v>1.3047052497280824E-4</v>
      </c>
      <c r="F12557" s="269">
        <v>5.308194672976218E-5</v>
      </c>
    </row>
    <row r="12558" ht="14.25" customHeight="1">
      <c r="A12558" s="267">
        <v>43727.0</v>
      </c>
      <c r="B12558" s="57">
        <v>262.0</v>
      </c>
      <c r="C12558" s="57">
        <v>29.0</v>
      </c>
      <c r="D12558" s="268">
        <v>0.583333333333333</v>
      </c>
      <c r="E12558" s="269">
        <v>1.1714909734235646E-4</v>
      </c>
      <c r="F12558" s="269">
        <v>5.177993671563594E-5</v>
      </c>
    </row>
    <row r="12559" ht="14.25" customHeight="1">
      <c r="A12559" s="267">
        <v>43727.0</v>
      </c>
      <c r="B12559" s="57">
        <v>262.0</v>
      </c>
      <c r="C12559" s="57">
        <v>30.0</v>
      </c>
      <c r="D12559" s="268">
        <v>0.604166666666667</v>
      </c>
      <c r="E12559" s="269">
        <v>1.0039732901809557E-4</v>
      </c>
      <c r="F12559" s="269">
        <v>5.258117364740593E-5</v>
      </c>
    </row>
    <row r="12560" ht="14.25" customHeight="1">
      <c r="A12560" s="267">
        <v>43727.0</v>
      </c>
      <c r="B12560" s="57">
        <v>262.0</v>
      </c>
      <c r="C12560" s="57">
        <v>31.0</v>
      </c>
      <c r="D12560" s="268">
        <v>0.625</v>
      </c>
      <c r="E12560" s="269">
        <v>7.090794993670858E-5</v>
      </c>
      <c r="F12560" s="269">
        <v>5.258117364740593E-5</v>
      </c>
    </row>
    <row r="12561" ht="14.25" customHeight="1">
      <c r="A12561" s="267">
        <v>43727.0</v>
      </c>
      <c r="B12561" s="57">
        <v>262.0</v>
      </c>
      <c r="C12561" s="57">
        <v>32.0</v>
      </c>
      <c r="D12561" s="268">
        <v>0.645833333333333</v>
      </c>
      <c r="E12561" s="269">
        <v>5.715671933751707E-5</v>
      </c>
      <c r="F12561" s="269">
        <v>5.71882860050834E-5</v>
      </c>
    </row>
    <row r="12562" ht="14.25" customHeight="1">
      <c r="A12562" s="267">
        <v>43727.0</v>
      </c>
      <c r="B12562" s="57">
        <v>262.0</v>
      </c>
      <c r="C12562" s="57">
        <v>33.0</v>
      </c>
      <c r="D12562" s="268">
        <v>0.666666666666667</v>
      </c>
      <c r="E12562" s="269">
        <v>3.730692252709282E-5</v>
      </c>
      <c r="F12562" s="269">
        <v>6.099416143099088E-5</v>
      </c>
    </row>
    <row r="12563" ht="14.25" customHeight="1">
      <c r="A12563" s="267">
        <v>43727.0</v>
      </c>
      <c r="B12563" s="57">
        <v>262.0</v>
      </c>
      <c r="C12563" s="57">
        <v>34.0</v>
      </c>
      <c r="D12563" s="268">
        <v>0.6875</v>
      </c>
      <c r="E12563" s="269">
        <v>2.4397769467534605E-5</v>
      </c>
      <c r="F12563" s="269">
        <v>6.590173763808209E-5</v>
      </c>
    </row>
    <row r="12564" ht="14.25" customHeight="1">
      <c r="A12564" s="267">
        <v>43727.0</v>
      </c>
      <c r="B12564" s="57">
        <v>262.0</v>
      </c>
      <c r="C12564" s="57">
        <v>35.0</v>
      </c>
      <c r="D12564" s="268">
        <v>0.708333333333333</v>
      </c>
      <c r="E12564" s="269">
        <v>1.1894433838434637E-5</v>
      </c>
      <c r="F12564" s="269">
        <v>7.32130246404833E-5</v>
      </c>
    </row>
    <row r="12565" ht="14.25" customHeight="1">
      <c r="A12565" s="267">
        <v>43727.0</v>
      </c>
      <c r="B12565" s="57">
        <v>262.0</v>
      </c>
      <c r="C12565" s="57">
        <v>36.0</v>
      </c>
      <c r="D12565" s="268">
        <v>0.729166666666667</v>
      </c>
      <c r="E12565" s="269">
        <v>4.105994809814357E-6</v>
      </c>
      <c r="F12565" s="269">
        <v>7.451503465460955E-5</v>
      </c>
    </row>
    <row r="12566" ht="14.25" customHeight="1">
      <c r="A12566" s="267">
        <v>43727.0</v>
      </c>
      <c r="B12566" s="57">
        <v>262.0</v>
      </c>
      <c r="C12566" s="57">
        <v>37.0</v>
      </c>
      <c r="D12566" s="268">
        <v>0.75</v>
      </c>
      <c r="E12566" s="269">
        <v>3.263740754119546E-7</v>
      </c>
      <c r="F12566" s="269">
        <v>7.661828160050578E-5</v>
      </c>
    </row>
    <row r="12567" ht="14.25" customHeight="1">
      <c r="A12567" s="267">
        <v>43727.0</v>
      </c>
      <c r="B12567" s="57">
        <v>262.0</v>
      </c>
      <c r="C12567" s="57">
        <v>38.0</v>
      </c>
      <c r="D12567" s="268">
        <v>0.770833333333333</v>
      </c>
      <c r="E12567" s="269">
        <v>0.0</v>
      </c>
      <c r="F12567" s="269">
        <v>8.252740397230949E-5</v>
      </c>
    </row>
    <row r="12568" ht="14.25" customHeight="1">
      <c r="A12568" s="267">
        <v>43727.0</v>
      </c>
      <c r="B12568" s="57">
        <v>262.0</v>
      </c>
      <c r="C12568" s="57">
        <v>39.0</v>
      </c>
      <c r="D12568" s="268">
        <v>0.791666666666667</v>
      </c>
      <c r="E12568" s="269">
        <v>0.0</v>
      </c>
      <c r="F12568" s="269">
        <v>8.302817705466573E-5</v>
      </c>
    </row>
    <row r="12569" ht="14.25" customHeight="1">
      <c r="A12569" s="267">
        <v>43727.0</v>
      </c>
      <c r="B12569" s="57">
        <v>262.0</v>
      </c>
      <c r="C12569" s="57">
        <v>40.0</v>
      </c>
      <c r="D12569" s="268">
        <v>0.8125</v>
      </c>
      <c r="E12569" s="269">
        <v>0.0</v>
      </c>
      <c r="F12569" s="269">
        <v>8.252740397230949E-5</v>
      </c>
    </row>
    <row r="12570" ht="14.25" customHeight="1">
      <c r="A12570" s="267">
        <v>43727.0</v>
      </c>
      <c r="B12570" s="57">
        <v>262.0</v>
      </c>
      <c r="C12570" s="57">
        <v>41.0</v>
      </c>
      <c r="D12570" s="268">
        <v>0.833333333333333</v>
      </c>
      <c r="E12570" s="269">
        <v>0.0</v>
      </c>
      <c r="F12570" s="269">
        <v>8.002353856052826E-5</v>
      </c>
    </row>
    <row r="12571" ht="14.25" customHeight="1">
      <c r="A12571" s="267">
        <v>43727.0</v>
      </c>
      <c r="B12571" s="57">
        <v>262.0</v>
      </c>
      <c r="C12571" s="57">
        <v>42.0</v>
      </c>
      <c r="D12571" s="268">
        <v>0.854166666666667</v>
      </c>
      <c r="E12571" s="269">
        <v>0.0</v>
      </c>
      <c r="F12571" s="269">
        <v>7.691874544991952E-5</v>
      </c>
    </row>
    <row r="12572" ht="14.25" customHeight="1">
      <c r="A12572" s="267">
        <v>43727.0</v>
      </c>
      <c r="B12572" s="57">
        <v>262.0</v>
      </c>
      <c r="C12572" s="57">
        <v>43.0</v>
      </c>
      <c r="D12572" s="268">
        <v>0.875</v>
      </c>
      <c r="E12572" s="269">
        <v>0.0</v>
      </c>
      <c r="F12572" s="269">
        <v>7.50158077369658E-5</v>
      </c>
    </row>
    <row r="12573" ht="14.25" customHeight="1">
      <c r="A12573" s="267">
        <v>43727.0</v>
      </c>
      <c r="B12573" s="57">
        <v>262.0</v>
      </c>
      <c r="C12573" s="57">
        <v>44.0</v>
      </c>
      <c r="D12573" s="268">
        <v>0.895833333333333</v>
      </c>
      <c r="E12573" s="269">
        <v>0.0</v>
      </c>
      <c r="F12573" s="269">
        <v>6.920683998163334E-5</v>
      </c>
    </row>
    <row r="12574" ht="14.25" customHeight="1">
      <c r="A12574" s="267">
        <v>43727.0</v>
      </c>
      <c r="B12574" s="57">
        <v>262.0</v>
      </c>
      <c r="C12574" s="57">
        <v>45.0</v>
      </c>
      <c r="D12574" s="268">
        <v>0.916666666666667</v>
      </c>
      <c r="E12574" s="269">
        <v>0.0</v>
      </c>
      <c r="F12574" s="269">
        <v>6.490019147336961E-5</v>
      </c>
    </row>
    <row r="12575" ht="14.25" customHeight="1">
      <c r="A12575" s="267">
        <v>43727.0</v>
      </c>
      <c r="B12575" s="57">
        <v>262.0</v>
      </c>
      <c r="C12575" s="57">
        <v>46.0</v>
      </c>
      <c r="D12575" s="268">
        <v>0.9375</v>
      </c>
      <c r="E12575" s="269">
        <v>0.0</v>
      </c>
      <c r="F12575" s="269">
        <v>5.828998678626714E-5</v>
      </c>
    </row>
    <row r="12576" ht="14.25" customHeight="1">
      <c r="A12576" s="267">
        <v>43727.0</v>
      </c>
      <c r="B12576" s="57">
        <v>262.0</v>
      </c>
      <c r="C12576" s="57">
        <v>47.0</v>
      </c>
      <c r="D12576" s="268">
        <v>0.958333333333333</v>
      </c>
      <c r="E12576" s="269">
        <v>0.0</v>
      </c>
      <c r="F12576" s="269">
        <v>4.887545283796971E-5</v>
      </c>
    </row>
    <row r="12577" ht="14.25" customHeight="1">
      <c r="A12577" s="267">
        <v>43727.0</v>
      </c>
      <c r="B12577" s="57">
        <v>262.0</v>
      </c>
      <c r="C12577" s="57">
        <v>48.0</v>
      </c>
      <c r="D12577" s="268">
        <v>0.979166666666667</v>
      </c>
      <c r="E12577" s="269">
        <v>0.0</v>
      </c>
      <c r="F12577" s="269">
        <v>4.1363856602626E-5</v>
      </c>
    </row>
    <row r="12578" ht="14.25" customHeight="1">
      <c r="A12578" s="267">
        <v>43728.0</v>
      </c>
      <c r="B12578" s="57">
        <v>263.0</v>
      </c>
      <c r="C12578" s="57">
        <v>1.0</v>
      </c>
      <c r="D12578" s="268">
        <v>0.0</v>
      </c>
      <c r="E12578" s="269">
        <v>0.0</v>
      </c>
      <c r="F12578" s="269">
        <v>3.615581654612103E-5</v>
      </c>
    </row>
    <row r="12579" ht="14.25" customHeight="1">
      <c r="A12579" s="267">
        <v>43728.0</v>
      </c>
      <c r="B12579" s="57">
        <v>263.0</v>
      </c>
      <c r="C12579" s="57">
        <v>2.0</v>
      </c>
      <c r="D12579" s="268">
        <v>0.020833333333333332</v>
      </c>
      <c r="E12579" s="269">
        <v>0.0</v>
      </c>
      <c r="F12579" s="269">
        <v>3.164885880491481E-5</v>
      </c>
    </row>
    <row r="12580" ht="14.25" customHeight="1">
      <c r="A12580" s="267">
        <v>43728.0</v>
      </c>
      <c r="B12580" s="57">
        <v>263.0</v>
      </c>
      <c r="C12580" s="57">
        <v>3.0</v>
      </c>
      <c r="D12580" s="268">
        <v>0.0416666666666667</v>
      </c>
      <c r="E12580" s="269">
        <v>0.0</v>
      </c>
      <c r="F12580" s="269">
        <v>2.974592109196107E-5</v>
      </c>
    </row>
    <row r="12581" ht="14.25" customHeight="1">
      <c r="A12581" s="267">
        <v>43728.0</v>
      </c>
      <c r="B12581" s="57">
        <v>263.0</v>
      </c>
      <c r="C12581" s="57">
        <v>4.0</v>
      </c>
      <c r="D12581" s="268">
        <v>0.0625</v>
      </c>
      <c r="E12581" s="269">
        <v>0.0</v>
      </c>
      <c r="F12581" s="269">
        <v>2.7542519529593582E-5</v>
      </c>
    </row>
    <row r="12582" ht="14.25" customHeight="1">
      <c r="A12582" s="267">
        <v>43728.0</v>
      </c>
      <c r="B12582" s="57">
        <v>263.0</v>
      </c>
      <c r="C12582" s="57">
        <v>5.0</v>
      </c>
      <c r="D12582" s="268">
        <v>0.0833333333333333</v>
      </c>
      <c r="E12582" s="269">
        <v>0.0</v>
      </c>
      <c r="F12582" s="269">
        <v>2.644081874840984E-5</v>
      </c>
    </row>
    <row r="12583" ht="14.25" customHeight="1">
      <c r="A12583" s="267">
        <v>43728.0</v>
      </c>
      <c r="B12583" s="57">
        <v>263.0</v>
      </c>
      <c r="C12583" s="57">
        <v>6.0</v>
      </c>
      <c r="D12583" s="268">
        <v>0.104166666666667</v>
      </c>
      <c r="E12583" s="269">
        <v>0.0</v>
      </c>
      <c r="F12583" s="269">
        <v>2.654097336488109E-5</v>
      </c>
    </row>
    <row r="12584" ht="14.25" customHeight="1">
      <c r="A12584" s="267">
        <v>43728.0</v>
      </c>
      <c r="B12584" s="57">
        <v>263.0</v>
      </c>
      <c r="C12584" s="57">
        <v>7.0</v>
      </c>
      <c r="D12584" s="268">
        <v>0.125</v>
      </c>
      <c r="E12584" s="269">
        <v>0.0</v>
      </c>
      <c r="F12584" s="269">
        <v>2.6240509515467337E-5</v>
      </c>
    </row>
    <row r="12585" ht="14.25" customHeight="1">
      <c r="A12585" s="267">
        <v>43728.0</v>
      </c>
      <c r="B12585" s="57">
        <v>263.0</v>
      </c>
      <c r="C12585" s="57">
        <v>8.0</v>
      </c>
      <c r="D12585" s="268">
        <v>0.145833333333333</v>
      </c>
      <c r="E12585" s="269">
        <v>0.0</v>
      </c>
      <c r="F12585" s="269">
        <v>2.5539427200168592E-5</v>
      </c>
    </row>
    <row r="12586" ht="14.25" customHeight="1">
      <c r="A12586" s="267">
        <v>43728.0</v>
      </c>
      <c r="B12586" s="57">
        <v>263.0</v>
      </c>
      <c r="C12586" s="57">
        <v>9.0</v>
      </c>
      <c r="D12586" s="268">
        <v>0.166666666666667</v>
      </c>
      <c r="E12586" s="269">
        <v>0.0</v>
      </c>
      <c r="F12586" s="269">
        <v>2.5639581816639835E-5</v>
      </c>
    </row>
    <row r="12587" ht="14.25" customHeight="1">
      <c r="A12587" s="267">
        <v>43728.0</v>
      </c>
      <c r="B12587" s="57">
        <v>263.0</v>
      </c>
      <c r="C12587" s="57">
        <v>10.0</v>
      </c>
      <c r="D12587" s="268">
        <v>0.1875</v>
      </c>
      <c r="E12587" s="269">
        <v>0.0</v>
      </c>
      <c r="F12587" s="269">
        <v>2.644081874840984E-5</v>
      </c>
    </row>
    <row r="12588" ht="14.25" customHeight="1">
      <c r="A12588" s="267">
        <v>43728.0</v>
      </c>
      <c r="B12588" s="57">
        <v>263.0</v>
      </c>
      <c r="C12588" s="57">
        <v>11.0</v>
      </c>
      <c r="D12588" s="268">
        <v>0.208333333333333</v>
      </c>
      <c r="E12588" s="269">
        <v>0.0</v>
      </c>
      <c r="F12588" s="269">
        <v>2.7342210296651082E-5</v>
      </c>
    </row>
    <row r="12589" ht="14.25" customHeight="1">
      <c r="A12589" s="267">
        <v>43728.0</v>
      </c>
      <c r="B12589" s="57">
        <v>263.0</v>
      </c>
      <c r="C12589" s="57">
        <v>12.0</v>
      </c>
      <c r="D12589" s="268">
        <v>0.229166666666667</v>
      </c>
      <c r="E12589" s="269">
        <v>4.925870416751613E-7</v>
      </c>
      <c r="F12589" s="269">
        <v>2.9846075708432316E-5</v>
      </c>
    </row>
    <row r="12590" ht="14.25" customHeight="1">
      <c r="A12590" s="267">
        <v>43728.0</v>
      </c>
      <c r="B12590" s="57">
        <v>263.0</v>
      </c>
      <c r="C12590" s="57">
        <v>13.0</v>
      </c>
      <c r="D12590" s="268">
        <v>0.25</v>
      </c>
      <c r="E12590" s="269">
        <v>2.7444135179044704E-6</v>
      </c>
      <c r="F12590" s="269">
        <v>3.425287883316729E-5</v>
      </c>
    </row>
    <row r="12591" ht="14.25" customHeight="1">
      <c r="A12591" s="267">
        <v>43728.0</v>
      </c>
      <c r="B12591" s="57">
        <v>263.0</v>
      </c>
      <c r="C12591" s="57">
        <v>14.0</v>
      </c>
      <c r="D12591" s="268">
        <v>0.270833333333333</v>
      </c>
      <c r="E12591" s="269">
        <v>7.183619818475181E-6</v>
      </c>
      <c r="F12591" s="269">
        <v>4.0162001204971005E-5</v>
      </c>
    </row>
    <row r="12592" ht="14.25" customHeight="1">
      <c r="A12592" s="267">
        <v>43728.0</v>
      </c>
      <c r="B12592" s="57">
        <v>263.0</v>
      </c>
      <c r="C12592" s="57">
        <v>15.0</v>
      </c>
      <c r="D12592" s="268">
        <v>0.291666666666667</v>
      </c>
      <c r="E12592" s="269">
        <v>1.4967592174248196E-5</v>
      </c>
      <c r="F12592" s="269">
        <v>4.937622592032595E-5</v>
      </c>
    </row>
    <row r="12593" ht="14.25" customHeight="1">
      <c r="A12593" s="267">
        <v>43728.0</v>
      </c>
      <c r="B12593" s="57">
        <v>263.0</v>
      </c>
      <c r="C12593" s="57">
        <v>16.0</v>
      </c>
      <c r="D12593" s="268">
        <v>0.3125</v>
      </c>
      <c r="E12593" s="269">
        <v>2.534435529503002E-5</v>
      </c>
      <c r="F12593" s="269">
        <v>5.4684420593302164E-5</v>
      </c>
    </row>
    <row r="12594" ht="14.25" customHeight="1">
      <c r="A12594" s="267">
        <v>43728.0</v>
      </c>
      <c r="B12594" s="57">
        <v>263.0</v>
      </c>
      <c r="C12594" s="57">
        <v>17.0</v>
      </c>
      <c r="D12594" s="268">
        <v>0.333333333333333</v>
      </c>
      <c r="E12594" s="269">
        <v>3.526761459014782E-5</v>
      </c>
      <c r="F12594" s="269">
        <v>5.448411136035966E-5</v>
      </c>
    </row>
    <row r="12595" ht="14.25" customHeight="1">
      <c r="A12595" s="267">
        <v>43728.0</v>
      </c>
      <c r="B12595" s="57">
        <v>263.0</v>
      </c>
      <c r="C12595" s="57">
        <v>18.0</v>
      </c>
      <c r="D12595" s="268">
        <v>0.354166666666667</v>
      </c>
      <c r="E12595" s="269">
        <v>4.984570000457853E-5</v>
      </c>
      <c r="F12595" s="269">
        <v>5.518519367565842E-5</v>
      </c>
    </row>
    <row r="12596" ht="14.25" customHeight="1">
      <c r="A12596" s="267">
        <v>43728.0</v>
      </c>
      <c r="B12596" s="57">
        <v>263.0</v>
      </c>
      <c r="C12596" s="57">
        <v>19.0</v>
      </c>
      <c r="D12596" s="268">
        <v>0.375</v>
      </c>
      <c r="E12596" s="269">
        <v>6.665733864652081E-5</v>
      </c>
      <c r="F12596" s="269">
        <v>5.398333827800342E-5</v>
      </c>
    </row>
    <row r="12597" ht="14.25" customHeight="1">
      <c r="A12597" s="267">
        <v>43728.0</v>
      </c>
      <c r="B12597" s="57">
        <v>263.0</v>
      </c>
      <c r="C12597" s="57">
        <v>20.0</v>
      </c>
      <c r="D12597" s="268">
        <v>0.395833333333333</v>
      </c>
      <c r="E12597" s="269">
        <v>6.853045786786143E-5</v>
      </c>
      <c r="F12597" s="269">
        <v>5.218055518152093E-5</v>
      </c>
    </row>
    <row r="12598" ht="14.25" customHeight="1">
      <c r="A12598" s="267">
        <v>43728.0</v>
      </c>
      <c r="B12598" s="57">
        <v>263.0</v>
      </c>
      <c r="C12598" s="57">
        <v>21.0</v>
      </c>
      <c r="D12598" s="268">
        <v>0.416666666666667</v>
      </c>
      <c r="E12598" s="269">
        <v>6.942430174822495E-5</v>
      </c>
      <c r="F12598" s="269">
        <v>5.1980245948578425E-5</v>
      </c>
    </row>
    <row r="12599" ht="14.25" customHeight="1">
      <c r="A12599" s="267">
        <v>43728.0</v>
      </c>
      <c r="B12599" s="57">
        <v>263.0</v>
      </c>
      <c r="C12599" s="57">
        <v>22.0</v>
      </c>
      <c r="D12599" s="268">
        <v>0.4375</v>
      </c>
      <c r="E12599" s="269">
        <v>7.017682909509474E-5</v>
      </c>
      <c r="F12599" s="269">
        <v>4.96766897697397E-5</v>
      </c>
    </row>
    <row r="12600" ht="14.25" customHeight="1">
      <c r="A12600" s="267">
        <v>43728.0</v>
      </c>
      <c r="B12600" s="57">
        <v>263.0</v>
      </c>
      <c r="C12600" s="57">
        <v>23.0</v>
      </c>
      <c r="D12600" s="268">
        <v>0.458333333333333</v>
      </c>
      <c r="E12600" s="269">
        <v>6.909343567791258E-5</v>
      </c>
      <c r="F12600" s="269">
        <v>5.0277617468567196E-5</v>
      </c>
    </row>
    <row r="12601" ht="14.25" customHeight="1">
      <c r="A12601" s="267">
        <v>43728.0</v>
      </c>
      <c r="B12601" s="57">
        <v>263.0</v>
      </c>
      <c r="C12601" s="57">
        <v>24.0</v>
      </c>
      <c r="D12601" s="268">
        <v>0.479166666666667</v>
      </c>
      <c r="E12601" s="269">
        <v>7.659549378125359E-5</v>
      </c>
      <c r="F12601" s="269">
        <v>4.977684438621095E-5</v>
      </c>
    </row>
    <row r="12602" ht="14.25" customHeight="1">
      <c r="A12602" s="267">
        <v>43728.0</v>
      </c>
      <c r="B12602" s="57">
        <v>263.0</v>
      </c>
      <c r="C12602" s="57">
        <v>25.0</v>
      </c>
      <c r="D12602" s="268">
        <v>0.5</v>
      </c>
      <c r="E12602" s="269">
        <v>7.313449037174639E-5</v>
      </c>
      <c r="F12602" s="269">
        <v>5.0077308235624696E-5</v>
      </c>
    </row>
    <row r="12603" ht="14.25" customHeight="1">
      <c r="A12603" s="267">
        <v>43728.0</v>
      </c>
      <c r="B12603" s="57">
        <v>263.0</v>
      </c>
      <c r="C12603" s="57">
        <v>26.0</v>
      </c>
      <c r="D12603" s="268">
        <v>0.520833333333333</v>
      </c>
      <c r="E12603" s="269">
        <v>7.798061270003286E-5</v>
      </c>
      <c r="F12603" s="269">
        <v>5.017746285209594E-5</v>
      </c>
    </row>
    <row r="12604" ht="14.25" customHeight="1">
      <c r="A12604" s="267">
        <v>43728.0</v>
      </c>
      <c r="B12604" s="57">
        <v>263.0</v>
      </c>
      <c r="C12604" s="57">
        <v>27.0</v>
      </c>
      <c r="D12604" s="268">
        <v>0.541666666666667</v>
      </c>
      <c r="E12604" s="269">
        <v>9.894377009502654E-5</v>
      </c>
      <c r="F12604" s="269">
        <v>4.9476380536797194E-5</v>
      </c>
    </row>
    <row r="12605" ht="14.25" customHeight="1">
      <c r="A12605" s="267">
        <v>43728.0</v>
      </c>
      <c r="B12605" s="57">
        <v>263.0</v>
      </c>
      <c r="C12605" s="57">
        <v>28.0</v>
      </c>
      <c r="D12605" s="268">
        <v>0.5625</v>
      </c>
      <c r="E12605" s="269">
        <v>1.0614585289674976E-4</v>
      </c>
      <c r="F12605" s="269">
        <v>4.877529822149846E-5</v>
      </c>
    </row>
    <row r="12606" ht="14.25" customHeight="1">
      <c r="A12606" s="267">
        <v>43728.0</v>
      </c>
      <c r="B12606" s="57">
        <v>263.0</v>
      </c>
      <c r="C12606" s="57">
        <v>29.0</v>
      </c>
      <c r="D12606" s="268">
        <v>0.583333333333333</v>
      </c>
      <c r="E12606" s="269">
        <v>1.1615122362536425E-4</v>
      </c>
      <c r="F12606" s="269">
        <v>4.7773752056785965E-5</v>
      </c>
    </row>
    <row r="12607" ht="14.25" customHeight="1">
      <c r="A12607" s="267">
        <v>43728.0</v>
      </c>
      <c r="B12607" s="57">
        <v>263.0</v>
      </c>
      <c r="C12607" s="57">
        <v>30.0</v>
      </c>
      <c r="D12607" s="268">
        <v>0.604166666666667</v>
      </c>
      <c r="E12607" s="269">
        <v>1.326193212709836E-4</v>
      </c>
      <c r="F12607" s="269">
        <v>4.8675143605027206E-5</v>
      </c>
    </row>
    <row r="12608" ht="14.25" customHeight="1">
      <c r="A12608" s="267">
        <v>43728.0</v>
      </c>
      <c r="B12608" s="57">
        <v>263.0</v>
      </c>
      <c r="C12608" s="57">
        <v>31.0</v>
      </c>
      <c r="D12608" s="268">
        <v>0.625</v>
      </c>
      <c r="E12608" s="269">
        <v>1.2948197660295262E-4</v>
      </c>
      <c r="F12608" s="269">
        <v>4.9576535153268434E-5</v>
      </c>
    </row>
    <row r="12609" ht="14.25" customHeight="1">
      <c r="A12609" s="267">
        <v>43728.0</v>
      </c>
      <c r="B12609" s="57">
        <v>263.0</v>
      </c>
      <c r="C12609" s="57">
        <v>32.0</v>
      </c>
      <c r="D12609" s="268">
        <v>0.645833333333333</v>
      </c>
      <c r="E12609" s="269">
        <v>8.865250917451637E-5</v>
      </c>
      <c r="F12609" s="269">
        <v>5.308194672976218E-5</v>
      </c>
    </row>
    <row r="12610" ht="14.25" customHeight="1">
      <c r="A12610" s="267">
        <v>43728.0</v>
      </c>
      <c r="B12610" s="57">
        <v>263.0</v>
      </c>
      <c r="C12610" s="57">
        <v>33.0</v>
      </c>
      <c r="D12610" s="268">
        <v>0.666666666666667</v>
      </c>
      <c r="E12610" s="269">
        <v>6.098344560406154E-5</v>
      </c>
      <c r="F12610" s="269">
        <v>5.7789213703910896E-5</v>
      </c>
    </row>
    <row r="12611" ht="14.25" customHeight="1">
      <c r="A12611" s="267">
        <v>43728.0</v>
      </c>
      <c r="B12611" s="57">
        <v>263.0</v>
      </c>
      <c r="C12611" s="57">
        <v>34.0</v>
      </c>
      <c r="D12611" s="268">
        <v>0.6875</v>
      </c>
      <c r="E12611" s="269">
        <v>6.154534263454264E-5</v>
      </c>
      <c r="F12611" s="269">
        <v>6.329771760982962E-5</v>
      </c>
    </row>
    <row r="12612" ht="14.25" customHeight="1">
      <c r="A12612" s="267">
        <v>43728.0</v>
      </c>
      <c r="B12612" s="57">
        <v>263.0</v>
      </c>
      <c r="C12612" s="57">
        <v>35.0</v>
      </c>
      <c r="D12612" s="268">
        <v>0.708333333333333</v>
      </c>
      <c r="E12612" s="269">
        <v>3.693392514882794E-5</v>
      </c>
      <c r="F12612" s="269">
        <v>7.030854076281706E-5</v>
      </c>
    </row>
    <row r="12613" ht="14.25" customHeight="1">
      <c r="A12613" s="267">
        <v>43728.0</v>
      </c>
      <c r="B12613" s="57">
        <v>263.0</v>
      </c>
      <c r="C12613" s="57">
        <v>36.0</v>
      </c>
      <c r="D12613" s="268">
        <v>0.729166666666667</v>
      </c>
      <c r="E12613" s="269">
        <v>1.3370533880571256E-5</v>
      </c>
      <c r="F12613" s="269">
        <v>7.481549850402329E-5</v>
      </c>
    </row>
    <row r="12614" ht="14.25" customHeight="1">
      <c r="A12614" s="267">
        <v>43728.0</v>
      </c>
      <c r="B12614" s="57">
        <v>263.0</v>
      </c>
      <c r="C12614" s="57">
        <v>37.0</v>
      </c>
      <c r="D12614" s="268">
        <v>0.75</v>
      </c>
      <c r="E12614" s="269">
        <v>5.336680294313808E-6</v>
      </c>
      <c r="F12614" s="269">
        <v>7.701890006639078E-5</v>
      </c>
    </row>
    <row r="12615" ht="14.25" customHeight="1">
      <c r="A12615" s="267">
        <v>43728.0</v>
      </c>
      <c r="B12615" s="57">
        <v>263.0</v>
      </c>
      <c r="C12615" s="57">
        <v>38.0</v>
      </c>
      <c r="D12615" s="268">
        <v>0.770833333333333</v>
      </c>
      <c r="E12615" s="269">
        <v>1.0086307877100993E-7</v>
      </c>
      <c r="F12615" s="269">
        <v>8.1525857807597E-5</v>
      </c>
    </row>
    <row r="12616" ht="14.25" customHeight="1">
      <c r="A12616" s="267">
        <v>43728.0</v>
      </c>
      <c r="B12616" s="57">
        <v>263.0</v>
      </c>
      <c r="C12616" s="57">
        <v>39.0</v>
      </c>
      <c r="D12616" s="268">
        <v>0.791666666666667</v>
      </c>
      <c r="E12616" s="269">
        <v>0.0</v>
      </c>
      <c r="F12616" s="269">
        <v>8.17261670405395E-5</v>
      </c>
    </row>
    <row r="12617" ht="14.25" customHeight="1">
      <c r="A12617" s="267">
        <v>43728.0</v>
      </c>
      <c r="B12617" s="57">
        <v>263.0</v>
      </c>
      <c r="C12617" s="57">
        <v>40.0</v>
      </c>
      <c r="D12617" s="268">
        <v>0.8125</v>
      </c>
      <c r="E12617" s="269">
        <v>0.0</v>
      </c>
      <c r="F12617" s="269">
        <v>8.2327094739367E-5</v>
      </c>
    </row>
    <row r="12618" ht="14.25" customHeight="1">
      <c r="A12618" s="267">
        <v>43728.0</v>
      </c>
      <c r="B12618" s="57">
        <v>263.0</v>
      </c>
      <c r="C12618" s="57">
        <v>41.0</v>
      </c>
      <c r="D12618" s="268">
        <v>0.833333333333333</v>
      </c>
      <c r="E12618" s="269">
        <v>0.0</v>
      </c>
      <c r="F12618" s="269">
        <v>8.132554857465449E-5</v>
      </c>
    </row>
    <row r="12619" ht="14.25" customHeight="1">
      <c r="A12619" s="267">
        <v>43728.0</v>
      </c>
      <c r="B12619" s="57">
        <v>263.0</v>
      </c>
      <c r="C12619" s="57">
        <v>42.0</v>
      </c>
      <c r="D12619" s="268">
        <v>0.854166666666667</v>
      </c>
      <c r="E12619" s="269">
        <v>0.0</v>
      </c>
      <c r="F12619" s="269">
        <v>7.661828160050578E-5</v>
      </c>
    </row>
    <row r="12620" ht="14.25" customHeight="1">
      <c r="A12620" s="267">
        <v>43728.0</v>
      </c>
      <c r="B12620" s="57">
        <v>263.0</v>
      </c>
      <c r="C12620" s="57">
        <v>43.0</v>
      </c>
      <c r="D12620" s="268">
        <v>0.875</v>
      </c>
      <c r="E12620" s="269">
        <v>0.0</v>
      </c>
      <c r="F12620" s="269">
        <v>7.38139523393108E-5</v>
      </c>
    </row>
    <row r="12621" ht="14.25" customHeight="1">
      <c r="A12621" s="267">
        <v>43728.0</v>
      </c>
      <c r="B12621" s="57">
        <v>263.0</v>
      </c>
      <c r="C12621" s="57">
        <v>44.0</v>
      </c>
      <c r="D12621" s="268">
        <v>0.895833333333333</v>
      </c>
      <c r="E12621" s="269">
        <v>0.0</v>
      </c>
      <c r="F12621" s="269">
        <v>6.860591228280583E-5</v>
      </c>
    </row>
    <row r="12622" ht="14.25" customHeight="1">
      <c r="A12622" s="267">
        <v>43728.0</v>
      </c>
      <c r="B12622" s="57">
        <v>263.0</v>
      </c>
      <c r="C12622" s="57">
        <v>45.0</v>
      </c>
      <c r="D12622" s="268">
        <v>0.916666666666667</v>
      </c>
      <c r="E12622" s="269">
        <v>0.0</v>
      </c>
      <c r="F12622" s="269">
        <v>6.439941839101337E-5</v>
      </c>
    </row>
    <row r="12623" ht="14.25" customHeight="1">
      <c r="A12623" s="267">
        <v>43728.0</v>
      </c>
      <c r="B12623" s="57">
        <v>263.0</v>
      </c>
      <c r="C12623" s="57">
        <v>46.0</v>
      </c>
      <c r="D12623" s="268">
        <v>0.9375</v>
      </c>
      <c r="E12623" s="269">
        <v>0.0</v>
      </c>
      <c r="F12623" s="269">
        <v>5.788936832038214E-5</v>
      </c>
    </row>
    <row r="12624" ht="14.25" customHeight="1">
      <c r="A12624" s="267">
        <v>43728.0</v>
      </c>
      <c r="B12624" s="57">
        <v>263.0</v>
      </c>
      <c r="C12624" s="57">
        <v>47.0</v>
      </c>
      <c r="D12624" s="268">
        <v>0.958333333333333</v>
      </c>
      <c r="E12624" s="269">
        <v>0.0</v>
      </c>
      <c r="F12624" s="269">
        <v>4.877529822149846E-5</v>
      </c>
    </row>
    <row r="12625" ht="14.25" customHeight="1">
      <c r="A12625" s="267">
        <v>43728.0</v>
      </c>
      <c r="B12625" s="57">
        <v>263.0</v>
      </c>
      <c r="C12625" s="57">
        <v>48.0</v>
      </c>
      <c r="D12625" s="268">
        <v>0.979166666666667</v>
      </c>
      <c r="E12625" s="269">
        <v>0.0</v>
      </c>
      <c r="F12625" s="269">
        <v>4.166432045203974E-5</v>
      </c>
    </row>
    <row r="12626" ht="14.25" customHeight="1">
      <c r="A12626" s="267">
        <v>43729.0</v>
      </c>
      <c r="B12626" s="57">
        <v>264.0</v>
      </c>
      <c r="C12626" s="57">
        <v>1.0</v>
      </c>
      <c r="D12626" s="268">
        <v>0.0</v>
      </c>
      <c r="E12626" s="269">
        <v>0.0</v>
      </c>
      <c r="F12626" s="269">
        <v>3.665658962847728E-5</v>
      </c>
    </row>
    <row r="12627" ht="14.25" customHeight="1">
      <c r="A12627" s="267">
        <v>43729.0</v>
      </c>
      <c r="B12627" s="57">
        <v>264.0</v>
      </c>
      <c r="C12627" s="57">
        <v>2.0</v>
      </c>
      <c r="D12627" s="268">
        <v>0.020833333333333332</v>
      </c>
      <c r="E12627" s="269">
        <v>0.0</v>
      </c>
      <c r="F12627" s="269">
        <v>3.14485495719723E-5</v>
      </c>
    </row>
    <row r="12628" ht="14.25" customHeight="1">
      <c r="A12628" s="267">
        <v>43729.0</v>
      </c>
      <c r="B12628" s="57">
        <v>264.0</v>
      </c>
      <c r="C12628" s="57">
        <v>3.0</v>
      </c>
      <c r="D12628" s="268">
        <v>0.0416666666666667</v>
      </c>
      <c r="E12628" s="269">
        <v>0.0</v>
      </c>
      <c r="F12628" s="269">
        <v>2.9545611859018566E-5</v>
      </c>
    </row>
    <row r="12629" ht="14.25" customHeight="1">
      <c r="A12629" s="267">
        <v>43729.0</v>
      </c>
      <c r="B12629" s="57">
        <v>264.0</v>
      </c>
      <c r="C12629" s="57">
        <v>4.0</v>
      </c>
      <c r="D12629" s="268">
        <v>0.0625</v>
      </c>
      <c r="E12629" s="269">
        <v>0.0</v>
      </c>
      <c r="F12629" s="269">
        <v>2.744236491312233E-5</v>
      </c>
    </row>
    <row r="12630" ht="14.25" customHeight="1">
      <c r="A12630" s="267">
        <v>43729.0</v>
      </c>
      <c r="B12630" s="57">
        <v>264.0</v>
      </c>
      <c r="C12630" s="57">
        <v>5.0</v>
      </c>
      <c r="D12630" s="268">
        <v>0.0833333333333333</v>
      </c>
      <c r="E12630" s="269">
        <v>0.0</v>
      </c>
      <c r="F12630" s="269">
        <v>2.654097336488109E-5</v>
      </c>
    </row>
    <row r="12631" ht="14.25" customHeight="1">
      <c r="A12631" s="267">
        <v>43729.0</v>
      </c>
      <c r="B12631" s="57">
        <v>264.0</v>
      </c>
      <c r="C12631" s="57">
        <v>6.0</v>
      </c>
      <c r="D12631" s="268">
        <v>0.104166666666667</v>
      </c>
      <c r="E12631" s="269">
        <v>0.0</v>
      </c>
      <c r="F12631" s="269">
        <v>2.6641127981352337E-5</v>
      </c>
    </row>
    <row r="12632" ht="14.25" customHeight="1">
      <c r="A12632" s="267">
        <v>43729.0</v>
      </c>
      <c r="B12632" s="57">
        <v>264.0</v>
      </c>
      <c r="C12632" s="57">
        <v>7.0</v>
      </c>
      <c r="D12632" s="268">
        <v>0.125</v>
      </c>
      <c r="E12632" s="269">
        <v>0.0</v>
      </c>
      <c r="F12632" s="269">
        <v>2.6240509515467337E-5</v>
      </c>
    </row>
    <row r="12633" ht="14.25" customHeight="1">
      <c r="A12633" s="267">
        <v>43729.0</v>
      </c>
      <c r="B12633" s="57">
        <v>264.0</v>
      </c>
      <c r="C12633" s="57">
        <v>8.0</v>
      </c>
      <c r="D12633" s="268">
        <v>0.145833333333333</v>
      </c>
      <c r="E12633" s="269">
        <v>0.0</v>
      </c>
      <c r="F12633" s="269">
        <v>2.5038654117812348E-5</v>
      </c>
    </row>
    <row r="12634" ht="14.25" customHeight="1">
      <c r="A12634" s="267">
        <v>43729.0</v>
      </c>
      <c r="B12634" s="57">
        <v>264.0</v>
      </c>
      <c r="C12634" s="57">
        <v>9.0</v>
      </c>
      <c r="D12634" s="268">
        <v>0.166666666666667</v>
      </c>
      <c r="E12634" s="269">
        <v>0.0</v>
      </c>
      <c r="F12634" s="269">
        <v>2.5839891049582346E-5</v>
      </c>
    </row>
    <row r="12635" ht="14.25" customHeight="1">
      <c r="A12635" s="267">
        <v>43729.0</v>
      </c>
      <c r="B12635" s="57">
        <v>264.0</v>
      </c>
      <c r="C12635" s="57">
        <v>10.0</v>
      </c>
      <c r="D12635" s="268">
        <v>0.1875</v>
      </c>
      <c r="E12635" s="269">
        <v>0.0</v>
      </c>
      <c r="F12635" s="269">
        <v>2.6340664131938587E-5</v>
      </c>
    </row>
    <row r="12636" ht="14.25" customHeight="1">
      <c r="A12636" s="267">
        <v>43729.0</v>
      </c>
      <c r="B12636" s="57">
        <v>264.0</v>
      </c>
      <c r="C12636" s="57">
        <v>11.0</v>
      </c>
      <c r="D12636" s="268">
        <v>0.208333333333333</v>
      </c>
      <c r="E12636" s="269">
        <v>0.0</v>
      </c>
      <c r="F12636" s="269">
        <v>2.704174644723733E-5</v>
      </c>
    </row>
    <row r="12637" ht="14.25" customHeight="1">
      <c r="A12637" s="267">
        <v>43729.0</v>
      </c>
      <c r="B12637" s="57">
        <v>264.0</v>
      </c>
      <c r="C12637" s="57">
        <v>12.0</v>
      </c>
      <c r="D12637" s="268">
        <v>0.229166666666667</v>
      </c>
      <c r="E12637" s="269">
        <v>1.4073915476433183E-7</v>
      </c>
      <c r="F12637" s="269">
        <v>3.0046384941374813E-5</v>
      </c>
    </row>
    <row r="12638" ht="14.25" customHeight="1">
      <c r="A12638" s="267">
        <v>43729.0</v>
      </c>
      <c r="B12638" s="57">
        <v>264.0</v>
      </c>
      <c r="C12638" s="57">
        <v>13.0</v>
      </c>
      <c r="D12638" s="268">
        <v>0.25</v>
      </c>
      <c r="E12638" s="269">
        <v>2.1345438472590324E-6</v>
      </c>
      <c r="F12638" s="269">
        <v>3.485380653199478E-5</v>
      </c>
    </row>
    <row r="12639" ht="14.25" customHeight="1">
      <c r="A12639" s="267">
        <v>43729.0</v>
      </c>
      <c r="B12639" s="57">
        <v>264.0</v>
      </c>
      <c r="C12639" s="57">
        <v>14.0</v>
      </c>
      <c r="D12639" s="268">
        <v>0.270833333333333</v>
      </c>
      <c r="E12639" s="269">
        <v>6.505161362471548E-6</v>
      </c>
      <c r="F12639" s="269">
        <v>4.07629289037985E-5</v>
      </c>
    </row>
    <row r="12640" ht="14.25" customHeight="1">
      <c r="A12640" s="267">
        <v>43729.0</v>
      </c>
      <c r="B12640" s="57">
        <v>264.0</v>
      </c>
      <c r="C12640" s="57">
        <v>15.0</v>
      </c>
      <c r="D12640" s="268">
        <v>0.291666666666667</v>
      </c>
      <c r="E12640" s="269">
        <v>1.7365929290624196E-5</v>
      </c>
      <c r="F12640" s="269">
        <v>4.9576535153268434E-5</v>
      </c>
    </row>
    <row r="12641" ht="14.25" customHeight="1">
      <c r="A12641" s="267">
        <v>43729.0</v>
      </c>
      <c r="B12641" s="57">
        <v>264.0</v>
      </c>
      <c r="C12641" s="57">
        <v>16.0</v>
      </c>
      <c r="D12641" s="268">
        <v>0.3125</v>
      </c>
      <c r="E12641" s="269">
        <v>3.068538440625102E-5</v>
      </c>
      <c r="F12641" s="269">
        <v>5.568596675801466E-5</v>
      </c>
    </row>
    <row r="12642" ht="14.25" customHeight="1">
      <c r="A12642" s="267">
        <v>43729.0</v>
      </c>
      <c r="B12642" s="57">
        <v>264.0</v>
      </c>
      <c r="C12642" s="57">
        <v>17.0</v>
      </c>
      <c r="D12642" s="268">
        <v>0.333333333333333</v>
      </c>
      <c r="E12642" s="269">
        <v>5.731903653320101E-5</v>
      </c>
      <c r="F12642" s="269">
        <v>5.538550290860091E-5</v>
      </c>
    </row>
    <row r="12643" ht="14.25" customHeight="1">
      <c r="A12643" s="267">
        <v>43729.0</v>
      </c>
      <c r="B12643" s="57">
        <v>264.0</v>
      </c>
      <c r="C12643" s="57">
        <v>18.0</v>
      </c>
      <c r="D12643" s="268">
        <v>0.354166666666667</v>
      </c>
      <c r="E12643" s="269">
        <v>8.293478268133134E-5</v>
      </c>
      <c r="F12643" s="269">
        <v>5.4684420593302164E-5</v>
      </c>
    </row>
    <row r="12644" ht="14.25" customHeight="1">
      <c r="A12644" s="267">
        <v>43729.0</v>
      </c>
      <c r="B12644" s="57">
        <v>264.0</v>
      </c>
      <c r="C12644" s="57">
        <v>19.0</v>
      </c>
      <c r="D12644" s="268">
        <v>0.375</v>
      </c>
      <c r="E12644" s="269">
        <v>1.318940771554584E-4</v>
      </c>
      <c r="F12644" s="269">
        <v>5.488472982624466E-5</v>
      </c>
    </row>
    <row r="12645" ht="14.25" customHeight="1">
      <c r="A12645" s="267">
        <v>43729.0</v>
      </c>
      <c r="B12645" s="57">
        <v>264.0</v>
      </c>
      <c r="C12645" s="57">
        <v>20.0</v>
      </c>
      <c r="D12645" s="268">
        <v>0.395833333333333</v>
      </c>
      <c r="E12645" s="269">
        <v>1.4284860732421216E-4</v>
      </c>
      <c r="F12645" s="269">
        <v>5.428380212741717E-5</v>
      </c>
    </row>
    <row r="12646" ht="14.25" customHeight="1">
      <c r="A12646" s="267">
        <v>43729.0</v>
      </c>
      <c r="B12646" s="57">
        <v>264.0</v>
      </c>
      <c r="C12646" s="57">
        <v>21.0</v>
      </c>
      <c r="D12646" s="268">
        <v>0.416666666666667</v>
      </c>
      <c r="E12646" s="269">
        <v>2.030145411627029E-4</v>
      </c>
      <c r="F12646" s="269">
        <v>5.208040056504968E-5</v>
      </c>
    </row>
    <row r="12647" ht="14.25" customHeight="1">
      <c r="A12647" s="267">
        <v>43729.0</v>
      </c>
      <c r="B12647" s="57">
        <v>264.0</v>
      </c>
      <c r="C12647" s="57">
        <v>22.0</v>
      </c>
      <c r="D12647" s="268">
        <v>0.4375</v>
      </c>
      <c r="E12647" s="269">
        <v>2.296344073015413E-4</v>
      </c>
      <c r="F12647" s="269">
        <v>5.08785451673947E-5</v>
      </c>
    </row>
    <row r="12648" ht="14.25" customHeight="1">
      <c r="A12648" s="267">
        <v>43729.0</v>
      </c>
      <c r="B12648" s="57">
        <v>264.0</v>
      </c>
      <c r="C12648" s="57">
        <v>23.0</v>
      </c>
      <c r="D12648" s="268">
        <v>0.458333333333333</v>
      </c>
      <c r="E12648" s="269">
        <v>2.465393551137091E-4</v>
      </c>
      <c r="F12648" s="269">
        <v>5.077839055092343E-5</v>
      </c>
    </row>
    <row r="12649" ht="14.25" customHeight="1">
      <c r="A12649" s="267">
        <v>43729.0</v>
      </c>
      <c r="B12649" s="57">
        <v>264.0</v>
      </c>
      <c r="C12649" s="57">
        <v>24.0</v>
      </c>
      <c r="D12649" s="268">
        <v>0.479166666666667</v>
      </c>
      <c r="E12649" s="269">
        <v>1.9304601422398705E-4</v>
      </c>
      <c r="F12649" s="269">
        <v>5.017746285209594E-5</v>
      </c>
    </row>
    <row r="12650" ht="14.25" customHeight="1">
      <c r="A12650" s="267">
        <v>43729.0</v>
      </c>
      <c r="B12650" s="57">
        <v>264.0</v>
      </c>
      <c r="C12650" s="57">
        <v>25.0</v>
      </c>
      <c r="D12650" s="268">
        <v>0.5</v>
      </c>
      <c r="E12650" s="269">
        <v>2.1884195312454397E-4</v>
      </c>
      <c r="F12650" s="269">
        <v>5.2681328263877173E-5</v>
      </c>
    </row>
    <row r="12651" ht="14.25" customHeight="1">
      <c r="A12651" s="267">
        <v>43729.0</v>
      </c>
      <c r="B12651" s="57">
        <v>264.0</v>
      </c>
      <c r="C12651" s="57">
        <v>26.0</v>
      </c>
      <c r="D12651" s="268">
        <v>0.520833333333333</v>
      </c>
      <c r="E12651" s="269">
        <v>2.0154369748270277E-4</v>
      </c>
      <c r="F12651" s="269">
        <v>5.167978209916469E-5</v>
      </c>
    </row>
    <row r="12652" ht="14.25" customHeight="1">
      <c r="A12652" s="267">
        <v>43729.0</v>
      </c>
      <c r="B12652" s="57">
        <v>264.0</v>
      </c>
      <c r="C12652" s="57">
        <v>27.0</v>
      </c>
      <c r="D12652" s="268">
        <v>0.541666666666667</v>
      </c>
      <c r="E12652" s="269">
        <v>2.2445732851184415E-4</v>
      </c>
      <c r="F12652" s="269">
        <v>5.0578081317980936E-5</v>
      </c>
    </row>
    <row r="12653" ht="14.25" customHeight="1">
      <c r="A12653" s="267">
        <v>43729.0</v>
      </c>
      <c r="B12653" s="57">
        <v>264.0</v>
      </c>
      <c r="C12653" s="57">
        <v>28.0</v>
      </c>
      <c r="D12653" s="268">
        <v>0.5625</v>
      </c>
      <c r="E12653" s="269">
        <v>1.8514569335648632E-4</v>
      </c>
      <c r="F12653" s="269">
        <v>4.937622592032595E-5</v>
      </c>
    </row>
    <row r="12654" ht="14.25" customHeight="1">
      <c r="A12654" s="267">
        <v>43729.0</v>
      </c>
      <c r="B12654" s="57">
        <v>264.0</v>
      </c>
      <c r="C12654" s="57">
        <v>29.0</v>
      </c>
      <c r="D12654" s="268">
        <v>0.583333333333333</v>
      </c>
      <c r="E12654" s="269">
        <v>2.1447704573205885E-4</v>
      </c>
      <c r="F12654" s="269">
        <v>4.747328820737221E-5</v>
      </c>
    </row>
    <row r="12655" ht="14.25" customHeight="1">
      <c r="A12655" s="267">
        <v>43729.0</v>
      </c>
      <c r="B12655" s="57">
        <v>264.0</v>
      </c>
      <c r="C12655" s="57">
        <v>30.0</v>
      </c>
      <c r="D12655" s="268">
        <v>0.604166666666667</v>
      </c>
      <c r="E12655" s="269">
        <v>1.844191168044608E-4</v>
      </c>
      <c r="F12655" s="269">
        <v>4.80742159061997E-5</v>
      </c>
    </row>
    <row r="12656" ht="14.25" customHeight="1">
      <c r="A12656" s="267">
        <v>43729.0</v>
      </c>
      <c r="B12656" s="57">
        <v>264.0</v>
      </c>
      <c r="C12656" s="57">
        <v>31.0</v>
      </c>
      <c r="D12656" s="268">
        <v>0.625</v>
      </c>
      <c r="E12656" s="269">
        <v>1.6431575088287972E-4</v>
      </c>
      <c r="F12656" s="269">
        <v>4.937622592032595E-5</v>
      </c>
    </row>
    <row r="12657" ht="14.25" customHeight="1">
      <c r="A12657" s="267">
        <v>43729.0</v>
      </c>
      <c r="B12657" s="57">
        <v>264.0</v>
      </c>
      <c r="C12657" s="57">
        <v>32.0</v>
      </c>
      <c r="D12657" s="268">
        <v>0.645833333333333</v>
      </c>
      <c r="E12657" s="269">
        <v>1.2327638807233947E-4</v>
      </c>
      <c r="F12657" s="269">
        <v>5.388318366153217E-5</v>
      </c>
    </row>
    <row r="12658" ht="14.25" customHeight="1">
      <c r="A12658" s="267">
        <v>43729.0</v>
      </c>
      <c r="B12658" s="57">
        <v>264.0</v>
      </c>
      <c r="C12658" s="57">
        <v>33.0</v>
      </c>
      <c r="D12658" s="268">
        <v>0.666666666666667</v>
      </c>
      <c r="E12658" s="269">
        <v>9.590184213894835E-5</v>
      </c>
      <c r="F12658" s="269">
        <v>5.808967755332465E-5</v>
      </c>
    </row>
    <row r="12659" ht="14.25" customHeight="1">
      <c r="A12659" s="267">
        <v>43729.0</v>
      </c>
      <c r="B12659" s="57">
        <v>264.0</v>
      </c>
      <c r="C12659" s="57">
        <v>34.0</v>
      </c>
      <c r="D12659" s="268">
        <v>0.6875</v>
      </c>
      <c r="E12659" s="269">
        <v>6.396375947084495E-5</v>
      </c>
      <c r="F12659" s="269">
        <v>6.279694452747336E-5</v>
      </c>
    </row>
    <row r="12660" ht="14.25" customHeight="1">
      <c r="A12660" s="267">
        <v>43729.0</v>
      </c>
      <c r="B12660" s="57">
        <v>264.0</v>
      </c>
      <c r="C12660" s="57">
        <v>35.0</v>
      </c>
      <c r="D12660" s="268">
        <v>0.708333333333333</v>
      </c>
      <c r="E12660" s="269">
        <v>3.870471114950897E-5</v>
      </c>
      <c r="F12660" s="269">
        <v>7.000807691340332E-5</v>
      </c>
    </row>
    <row r="12661" ht="14.25" customHeight="1">
      <c r="A12661" s="267">
        <v>43729.0</v>
      </c>
      <c r="B12661" s="57">
        <v>264.0</v>
      </c>
      <c r="C12661" s="57">
        <v>36.0</v>
      </c>
      <c r="D12661" s="268">
        <v>0.729166666666667</v>
      </c>
      <c r="E12661" s="269">
        <v>1.4815056360028162E-5</v>
      </c>
      <c r="F12661" s="269">
        <v>7.341333387342581E-5</v>
      </c>
    </row>
    <row r="12662" ht="14.25" customHeight="1">
      <c r="A12662" s="267">
        <v>43729.0</v>
      </c>
      <c r="B12662" s="57">
        <v>264.0</v>
      </c>
      <c r="C12662" s="57">
        <v>37.0</v>
      </c>
      <c r="D12662" s="268">
        <v>0.75</v>
      </c>
      <c r="E12662" s="269">
        <v>2.8665829526509027E-6</v>
      </c>
      <c r="F12662" s="269">
        <v>7.691874544991952E-5</v>
      </c>
    </row>
    <row r="12663" ht="14.25" customHeight="1">
      <c r="A12663" s="267">
        <v>43729.0</v>
      </c>
      <c r="B12663" s="57">
        <v>264.0</v>
      </c>
      <c r="C12663" s="57">
        <v>38.0</v>
      </c>
      <c r="D12663" s="268">
        <v>0.770833333333333</v>
      </c>
      <c r="E12663" s="269">
        <v>4.186187682488738E-8</v>
      </c>
      <c r="F12663" s="269">
        <v>8.2727713205252E-5</v>
      </c>
    </row>
    <row r="12664" ht="14.25" customHeight="1">
      <c r="A12664" s="267">
        <v>43729.0</v>
      </c>
      <c r="B12664" s="57">
        <v>264.0</v>
      </c>
      <c r="C12664" s="57">
        <v>39.0</v>
      </c>
      <c r="D12664" s="268">
        <v>0.791666666666667</v>
      </c>
      <c r="E12664" s="269">
        <v>0.0</v>
      </c>
      <c r="F12664" s="269">
        <v>8.21267855064245E-5</v>
      </c>
    </row>
    <row r="12665" ht="14.25" customHeight="1">
      <c r="A12665" s="267">
        <v>43729.0</v>
      </c>
      <c r="B12665" s="57">
        <v>264.0</v>
      </c>
      <c r="C12665" s="57">
        <v>40.0</v>
      </c>
      <c r="D12665" s="268">
        <v>0.8125</v>
      </c>
      <c r="E12665" s="269">
        <v>0.0</v>
      </c>
      <c r="F12665" s="269">
        <v>8.2727713205252E-5</v>
      </c>
    </row>
    <row r="12666" ht="14.25" customHeight="1">
      <c r="A12666" s="267">
        <v>43729.0</v>
      </c>
      <c r="B12666" s="57">
        <v>264.0</v>
      </c>
      <c r="C12666" s="57">
        <v>41.0</v>
      </c>
      <c r="D12666" s="268">
        <v>0.833333333333333</v>
      </c>
      <c r="E12666" s="269">
        <v>0.0</v>
      </c>
      <c r="F12666" s="269">
        <v>8.122539395818325E-5</v>
      </c>
    </row>
    <row r="12667" ht="14.25" customHeight="1">
      <c r="A12667" s="267">
        <v>43729.0</v>
      </c>
      <c r="B12667" s="57">
        <v>264.0</v>
      </c>
      <c r="C12667" s="57">
        <v>42.0</v>
      </c>
      <c r="D12667" s="268">
        <v>0.854166666666667</v>
      </c>
      <c r="E12667" s="269">
        <v>0.0</v>
      </c>
      <c r="F12667" s="269">
        <v>7.782013699816078E-5</v>
      </c>
    </row>
    <row r="12668" ht="14.25" customHeight="1">
      <c r="A12668" s="267">
        <v>43729.0</v>
      </c>
      <c r="B12668" s="57">
        <v>264.0</v>
      </c>
      <c r="C12668" s="57">
        <v>43.0</v>
      </c>
      <c r="D12668" s="268">
        <v>0.875</v>
      </c>
      <c r="E12668" s="269">
        <v>0.0</v>
      </c>
      <c r="F12668" s="269">
        <v>7.401426157225329E-5</v>
      </c>
    </row>
    <row r="12669" ht="14.25" customHeight="1">
      <c r="A12669" s="267">
        <v>43729.0</v>
      </c>
      <c r="B12669" s="57">
        <v>264.0</v>
      </c>
      <c r="C12669" s="57">
        <v>44.0</v>
      </c>
      <c r="D12669" s="268">
        <v>0.895833333333333</v>
      </c>
      <c r="E12669" s="269">
        <v>0.0</v>
      </c>
      <c r="F12669" s="269">
        <v>6.930699459810458E-5</v>
      </c>
    </row>
    <row r="12670" ht="14.25" customHeight="1">
      <c r="A12670" s="267">
        <v>43729.0</v>
      </c>
      <c r="B12670" s="57">
        <v>264.0</v>
      </c>
      <c r="C12670" s="57">
        <v>45.0</v>
      </c>
      <c r="D12670" s="268">
        <v>0.916666666666667</v>
      </c>
      <c r="E12670" s="269">
        <v>0.0</v>
      </c>
      <c r="F12670" s="269">
        <v>6.46998822404271E-5</v>
      </c>
    </row>
    <row r="12671" ht="14.25" customHeight="1">
      <c r="A12671" s="267">
        <v>43729.0</v>
      </c>
      <c r="B12671" s="57">
        <v>264.0</v>
      </c>
      <c r="C12671" s="57">
        <v>46.0</v>
      </c>
      <c r="D12671" s="268">
        <v>0.9375</v>
      </c>
      <c r="E12671" s="269">
        <v>0.0</v>
      </c>
      <c r="F12671" s="269">
        <v>5.768905908743964E-5</v>
      </c>
    </row>
    <row r="12672" ht="14.25" customHeight="1">
      <c r="A12672" s="267">
        <v>43729.0</v>
      </c>
      <c r="B12672" s="57">
        <v>264.0</v>
      </c>
      <c r="C12672" s="57">
        <v>47.0</v>
      </c>
      <c r="D12672" s="268">
        <v>0.958333333333333</v>
      </c>
      <c r="E12672" s="269">
        <v>0.0</v>
      </c>
      <c r="F12672" s="269">
        <v>4.887545283796971E-5</v>
      </c>
    </row>
    <row r="12673" ht="14.25" customHeight="1">
      <c r="A12673" s="267">
        <v>43729.0</v>
      </c>
      <c r="B12673" s="57">
        <v>264.0</v>
      </c>
      <c r="C12673" s="57">
        <v>48.0</v>
      </c>
      <c r="D12673" s="268">
        <v>0.979166666666667</v>
      </c>
      <c r="E12673" s="269">
        <v>0.0</v>
      </c>
      <c r="F12673" s="269">
        <v>4.1263701986154747E-5</v>
      </c>
    </row>
    <row r="12674" ht="14.25" customHeight="1">
      <c r="A12674" s="267">
        <v>43730.0</v>
      </c>
      <c r="B12674" s="57">
        <v>265.0</v>
      </c>
      <c r="C12674" s="57">
        <v>1.0</v>
      </c>
      <c r="D12674" s="268">
        <v>0.0</v>
      </c>
      <c r="E12674" s="269">
        <v>0.0</v>
      </c>
      <c r="F12674" s="269">
        <v>3.655643501200603E-5</v>
      </c>
    </row>
    <row r="12675" ht="14.25" customHeight="1">
      <c r="A12675" s="267">
        <v>43730.0</v>
      </c>
      <c r="B12675" s="57">
        <v>265.0</v>
      </c>
      <c r="C12675" s="57">
        <v>2.0</v>
      </c>
      <c r="D12675" s="268">
        <v>0.020833333333333332</v>
      </c>
      <c r="E12675" s="269">
        <v>0.0</v>
      </c>
      <c r="F12675" s="269">
        <v>3.234994112021355E-5</v>
      </c>
    </row>
    <row r="12676" ht="14.25" customHeight="1">
      <c r="A12676" s="267">
        <v>43730.0</v>
      </c>
      <c r="B12676" s="57">
        <v>265.0</v>
      </c>
      <c r="C12676" s="57">
        <v>3.0</v>
      </c>
      <c r="D12676" s="268">
        <v>0.0416666666666667</v>
      </c>
      <c r="E12676" s="269">
        <v>0.0</v>
      </c>
      <c r="F12676" s="269">
        <v>2.9946230324903566E-5</v>
      </c>
    </row>
    <row r="12677" ht="14.25" customHeight="1">
      <c r="A12677" s="267">
        <v>43730.0</v>
      </c>
      <c r="B12677" s="57">
        <v>265.0</v>
      </c>
      <c r="C12677" s="57">
        <v>4.0</v>
      </c>
      <c r="D12677" s="268">
        <v>0.0625</v>
      </c>
      <c r="E12677" s="269">
        <v>0.0</v>
      </c>
      <c r="F12677" s="269">
        <v>2.8243601844892327E-5</v>
      </c>
    </row>
    <row r="12678" ht="14.25" customHeight="1">
      <c r="A12678" s="267">
        <v>43730.0</v>
      </c>
      <c r="B12678" s="57">
        <v>265.0</v>
      </c>
      <c r="C12678" s="57">
        <v>5.0</v>
      </c>
      <c r="D12678" s="268">
        <v>0.0833333333333333</v>
      </c>
      <c r="E12678" s="269">
        <v>0.0</v>
      </c>
      <c r="F12678" s="269">
        <v>2.704174644723733E-5</v>
      </c>
    </row>
    <row r="12679" ht="14.25" customHeight="1">
      <c r="A12679" s="267">
        <v>43730.0</v>
      </c>
      <c r="B12679" s="57">
        <v>265.0</v>
      </c>
      <c r="C12679" s="57">
        <v>6.0</v>
      </c>
      <c r="D12679" s="268">
        <v>0.104166666666667</v>
      </c>
      <c r="E12679" s="269">
        <v>0.0</v>
      </c>
      <c r="F12679" s="269">
        <v>2.6641127981352337E-5</v>
      </c>
    </row>
    <row r="12680" ht="14.25" customHeight="1">
      <c r="A12680" s="267">
        <v>43730.0</v>
      </c>
      <c r="B12680" s="57">
        <v>265.0</v>
      </c>
      <c r="C12680" s="57">
        <v>7.0</v>
      </c>
      <c r="D12680" s="268">
        <v>0.125</v>
      </c>
      <c r="E12680" s="269">
        <v>0.0</v>
      </c>
      <c r="F12680" s="269">
        <v>2.654097336488109E-5</v>
      </c>
    </row>
    <row r="12681" ht="14.25" customHeight="1">
      <c r="A12681" s="267">
        <v>43730.0</v>
      </c>
      <c r="B12681" s="57">
        <v>265.0</v>
      </c>
      <c r="C12681" s="57">
        <v>8.0</v>
      </c>
      <c r="D12681" s="268">
        <v>0.145833333333333</v>
      </c>
      <c r="E12681" s="269">
        <v>0.0</v>
      </c>
      <c r="F12681" s="269">
        <v>2.614035489899609E-5</v>
      </c>
    </row>
    <row r="12682" ht="14.25" customHeight="1">
      <c r="A12682" s="267">
        <v>43730.0</v>
      </c>
      <c r="B12682" s="57">
        <v>265.0</v>
      </c>
      <c r="C12682" s="57">
        <v>9.0</v>
      </c>
      <c r="D12682" s="268">
        <v>0.166666666666667</v>
      </c>
      <c r="E12682" s="269">
        <v>0.0</v>
      </c>
      <c r="F12682" s="269">
        <v>2.6240509515467337E-5</v>
      </c>
    </row>
    <row r="12683" ht="14.25" customHeight="1">
      <c r="A12683" s="267">
        <v>43730.0</v>
      </c>
      <c r="B12683" s="57">
        <v>265.0</v>
      </c>
      <c r="C12683" s="57">
        <v>10.0</v>
      </c>
      <c r="D12683" s="268">
        <v>0.1875</v>
      </c>
      <c r="E12683" s="269">
        <v>0.0</v>
      </c>
      <c r="F12683" s="269">
        <v>2.674128259782358E-5</v>
      </c>
    </row>
    <row r="12684" ht="14.25" customHeight="1">
      <c r="A12684" s="267">
        <v>43730.0</v>
      </c>
      <c r="B12684" s="57">
        <v>265.0</v>
      </c>
      <c r="C12684" s="57">
        <v>11.0</v>
      </c>
      <c r="D12684" s="268">
        <v>0.208333333333333</v>
      </c>
      <c r="E12684" s="269">
        <v>0.0</v>
      </c>
      <c r="F12684" s="269">
        <v>2.784298337900733E-5</v>
      </c>
    </row>
    <row r="12685" ht="14.25" customHeight="1">
      <c r="A12685" s="267">
        <v>43730.0</v>
      </c>
      <c r="B12685" s="57">
        <v>265.0</v>
      </c>
      <c r="C12685" s="57">
        <v>12.0</v>
      </c>
      <c r="D12685" s="268">
        <v>0.229166666666667</v>
      </c>
      <c r="E12685" s="269">
        <v>1.4073915476433183E-7</v>
      </c>
      <c r="F12685" s="269">
        <v>3.0246694174317314E-5</v>
      </c>
    </row>
    <row r="12686" ht="14.25" customHeight="1">
      <c r="A12686" s="267">
        <v>43730.0</v>
      </c>
      <c r="B12686" s="57">
        <v>265.0</v>
      </c>
      <c r="C12686" s="57">
        <v>13.0</v>
      </c>
      <c r="D12686" s="268">
        <v>0.25</v>
      </c>
      <c r="E12686" s="269">
        <v>2.7864273705384238E-6</v>
      </c>
      <c r="F12686" s="269">
        <v>3.645628039553478E-5</v>
      </c>
    </row>
    <row r="12687" ht="14.25" customHeight="1">
      <c r="A12687" s="267">
        <v>43730.0</v>
      </c>
      <c r="B12687" s="57">
        <v>265.0</v>
      </c>
      <c r="C12687" s="57">
        <v>14.0</v>
      </c>
      <c r="D12687" s="268">
        <v>0.270833333333333</v>
      </c>
      <c r="E12687" s="269">
        <v>1.2944283944167197E-5</v>
      </c>
      <c r="F12687" s="269">
        <v>4.366741278146473E-5</v>
      </c>
    </row>
    <row r="12688" ht="14.25" customHeight="1">
      <c r="A12688" s="267">
        <v>43730.0</v>
      </c>
      <c r="B12688" s="57">
        <v>265.0</v>
      </c>
      <c r="C12688" s="57">
        <v>15.0</v>
      </c>
      <c r="D12688" s="268">
        <v>0.291666666666667</v>
      </c>
      <c r="E12688" s="269">
        <v>4.0472800082658655E-5</v>
      </c>
      <c r="F12688" s="269">
        <v>5.188009133210718E-5</v>
      </c>
    </row>
    <row r="12689" ht="14.25" customHeight="1">
      <c r="A12689" s="267">
        <v>43730.0</v>
      </c>
      <c r="B12689" s="57">
        <v>265.0</v>
      </c>
      <c r="C12689" s="57">
        <v>16.0</v>
      </c>
      <c r="D12689" s="268">
        <v>0.3125</v>
      </c>
      <c r="E12689" s="269">
        <v>6.808275417484382E-5</v>
      </c>
      <c r="F12689" s="269">
        <v>5.71882860050834E-5</v>
      </c>
    </row>
    <row r="12690" ht="14.25" customHeight="1">
      <c r="A12690" s="267">
        <v>43730.0</v>
      </c>
      <c r="B12690" s="57">
        <v>265.0</v>
      </c>
      <c r="C12690" s="57">
        <v>17.0</v>
      </c>
      <c r="D12690" s="268">
        <v>0.333333333333333</v>
      </c>
      <c r="E12690" s="269">
        <v>7.767927984247508E-5</v>
      </c>
      <c r="F12690" s="269">
        <v>5.6186739840370906E-5</v>
      </c>
    </row>
    <row r="12691" ht="14.25" customHeight="1">
      <c r="A12691" s="267">
        <v>43730.0</v>
      </c>
      <c r="B12691" s="57">
        <v>265.0</v>
      </c>
      <c r="C12691" s="57">
        <v>18.0</v>
      </c>
      <c r="D12691" s="268">
        <v>0.354166666666667</v>
      </c>
      <c r="E12691" s="269">
        <v>1.1621210644351544E-4</v>
      </c>
      <c r="F12691" s="269">
        <v>5.598643060742841E-5</v>
      </c>
    </row>
    <row r="12692" ht="14.25" customHeight="1">
      <c r="A12692" s="267">
        <v>43730.0</v>
      </c>
      <c r="B12692" s="57">
        <v>265.0</v>
      </c>
      <c r="C12692" s="57">
        <v>19.0</v>
      </c>
      <c r="D12692" s="268">
        <v>0.375</v>
      </c>
      <c r="E12692" s="269">
        <v>1.3653069797619797E-4</v>
      </c>
      <c r="F12692" s="269">
        <v>5.568596675801466E-5</v>
      </c>
    </row>
    <row r="12693" ht="14.25" customHeight="1">
      <c r="A12693" s="267">
        <v>43730.0</v>
      </c>
      <c r="B12693" s="57">
        <v>265.0</v>
      </c>
      <c r="C12693" s="57">
        <v>20.0</v>
      </c>
      <c r="D12693" s="268">
        <v>0.395833333333333</v>
      </c>
      <c r="E12693" s="269">
        <v>1.1923841184043586E-4</v>
      </c>
      <c r="F12693" s="269">
        <v>5.558581214154341E-5</v>
      </c>
    </row>
    <row r="12694" ht="14.25" customHeight="1">
      <c r="A12694" s="267">
        <v>43730.0</v>
      </c>
      <c r="B12694" s="57">
        <v>265.0</v>
      </c>
      <c r="C12694" s="57">
        <v>21.0</v>
      </c>
      <c r="D12694" s="268">
        <v>0.416666666666667</v>
      </c>
      <c r="E12694" s="269">
        <v>1.592374887273353E-4</v>
      </c>
      <c r="F12694" s="269">
        <v>5.3783029045060915E-5</v>
      </c>
    </row>
    <row r="12695" ht="14.25" customHeight="1">
      <c r="A12695" s="267">
        <v>43730.0</v>
      </c>
      <c r="B12695" s="57">
        <v>265.0</v>
      </c>
      <c r="C12695" s="57">
        <v>22.0</v>
      </c>
      <c r="D12695" s="268">
        <v>0.4375</v>
      </c>
      <c r="E12695" s="269">
        <v>1.788205587509205E-4</v>
      </c>
      <c r="F12695" s="269">
        <v>5.248101903093467E-5</v>
      </c>
    </row>
    <row r="12696" ht="14.25" customHeight="1">
      <c r="A12696" s="267">
        <v>43730.0</v>
      </c>
      <c r="B12696" s="57">
        <v>265.0</v>
      </c>
      <c r="C12696" s="57">
        <v>23.0</v>
      </c>
      <c r="D12696" s="268">
        <v>0.458333333333333</v>
      </c>
      <c r="E12696" s="269">
        <v>2.2921374445351855E-4</v>
      </c>
      <c r="F12696" s="269">
        <v>5.157962748269343E-5</v>
      </c>
    </row>
    <row r="12697" ht="14.25" customHeight="1">
      <c r="A12697" s="267">
        <v>43730.0</v>
      </c>
      <c r="B12697" s="57">
        <v>265.0</v>
      </c>
      <c r="C12697" s="57">
        <v>24.0</v>
      </c>
      <c r="D12697" s="268">
        <v>0.479166666666667</v>
      </c>
      <c r="E12697" s="269">
        <v>2.1641661772833193E-4</v>
      </c>
      <c r="F12697" s="269">
        <v>5.1078854400337184E-5</v>
      </c>
    </row>
    <row r="12698" ht="14.25" customHeight="1">
      <c r="A12698" s="267">
        <v>43730.0</v>
      </c>
      <c r="B12698" s="57">
        <v>265.0</v>
      </c>
      <c r="C12698" s="57">
        <v>25.0</v>
      </c>
      <c r="D12698" s="268">
        <v>0.5</v>
      </c>
      <c r="E12698" s="269">
        <v>1.8524295010437724E-4</v>
      </c>
      <c r="F12698" s="269">
        <v>5.1479472866222185E-5</v>
      </c>
    </row>
    <row r="12699" ht="14.25" customHeight="1">
      <c r="A12699" s="267">
        <v>43730.0</v>
      </c>
      <c r="B12699" s="57">
        <v>265.0</v>
      </c>
      <c r="C12699" s="57">
        <v>26.0</v>
      </c>
      <c r="D12699" s="268">
        <v>0.520833333333333</v>
      </c>
      <c r="E12699" s="269">
        <v>1.5493088761576809E-4</v>
      </c>
      <c r="F12699" s="269">
        <v>5.248101903093467E-5</v>
      </c>
    </row>
    <row r="12700" ht="14.25" customHeight="1">
      <c r="A12700" s="267">
        <v>43730.0</v>
      </c>
      <c r="B12700" s="57">
        <v>265.0</v>
      </c>
      <c r="C12700" s="57">
        <v>27.0</v>
      </c>
      <c r="D12700" s="268">
        <v>0.541666666666667</v>
      </c>
      <c r="E12700" s="269">
        <v>1.1346548023476282E-4</v>
      </c>
      <c r="F12700" s="269">
        <v>5.167978209916469E-5</v>
      </c>
    </row>
    <row r="12701" ht="14.25" customHeight="1">
      <c r="A12701" s="267">
        <v>43730.0</v>
      </c>
      <c r="B12701" s="57">
        <v>265.0</v>
      </c>
      <c r="C12701" s="57">
        <v>28.0</v>
      </c>
      <c r="D12701" s="268">
        <v>0.5625</v>
      </c>
      <c r="E12701" s="269">
        <v>9.626843183846202E-5</v>
      </c>
      <c r="F12701" s="269">
        <v>5.067823593445219E-5</v>
      </c>
    </row>
    <row r="12702" ht="14.25" customHeight="1">
      <c r="A12702" s="267">
        <v>43730.0</v>
      </c>
      <c r="B12702" s="57">
        <v>265.0</v>
      </c>
      <c r="C12702" s="57">
        <v>29.0</v>
      </c>
      <c r="D12702" s="268">
        <v>0.583333333333333</v>
      </c>
      <c r="E12702" s="269">
        <v>9.532353630086443E-5</v>
      </c>
      <c r="F12702" s="269">
        <v>4.987699900268219E-5</v>
      </c>
    </row>
    <row r="12703" ht="14.25" customHeight="1">
      <c r="A12703" s="267">
        <v>43730.0</v>
      </c>
      <c r="B12703" s="57">
        <v>265.0</v>
      </c>
      <c r="C12703" s="57">
        <v>30.0</v>
      </c>
      <c r="D12703" s="268">
        <v>0.604166666666667</v>
      </c>
      <c r="E12703" s="269">
        <v>7.708245675762687E-5</v>
      </c>
      <c r="F12703" s="269">
        <v>5.157962748269343E-5</v>
      </c>
    </row>
    <row r="12704" ht="14.25" customHeight="1">
      <c r="A12704" s="267">
        <v>43730.0</v>
      </c>
      <c r="B12704" s="57">
        <v>265.0</v>
      </c>
      <c r="C12704" s="57">
        <v>31.0</v>
      </c>
      <c r="D12704" s="268">
        <v>0.625</v>
      </c>
      <c r="E12704" s="269">
        <v>6.203149560401908E-5</v>
      </c>
      <c r="F12704" s="269">
        <v>5.167978209916469E-5</v>
      </c>
    </row>
    <row r="12705" ht="14.25" customHeight="1">
      <c r="A12705" s="267">
        <v>43730.0</v>
      </c>
      <c r="B12705" s="57">
        <v>265.0</v>
      </c>
      <c r="C12705" s="57">
        <v>32.0</v>
      </c>
      <c r="D12705" s="268">
        <v>0.645833333333333</v>
      </c>
      <c r="E12705" s="269">
        <v>5.080280148093637E-5</v>
      </c>
      <c r="F12705" s="269">
        <v>5.5786121374485906E-5</v>
      </c>
    </row>
    <row r="12706" ht="14.25" customHeight="1">
      <c r="A12706" s="267">
        <v>43730.0</v>
      </c>
      <c r="B12706" s="57">
        <v>265.0</v>
      </c>
      <c r="C12706" s="57">
        <v>33.0</v>
      </c>
      <c r="D12706" s="268">
        <v>0.666666666666667</v>
      </c>
      <c r="E12706" s="269">
        <v>3.6520923993467225E-5</v>
      </c>
      <c r="F12706" s="269">
        <v>5.969215141686463E-5</v>
      </c>
    </row>
    <row r="12707" ht="14.25" customHeight="1">
      <c r="A12707" s="267">
        <v>43730.0</v>
      </c>
      <c r="B12707" s="57">
        <v>265.0</v>
      </c>
      <c r="C12707" s="57">
        <v>34.0</v>
      </c>
      <c r="D12707" s="268">
        <v>0.6875</v>
      </c>
      <c r="E12707" s="269">
        <v>1.9929740685211896E-5</v>
      </c>
      <c r="F12707" s="269">
        <v>6.409895454159961E-5</v>
      </c>
    </row>
    <row r="12708" ht="14.25" customHeight="1">
      <c r="A12708" s="267">
        <v>43730.0</v>
      </c>
      <c r="B12708" s="57">
        <v>265.0</v>
      </c>
      <c r="C12708" s="57">
        <v>35.0</v>
      </c>
      <c r="D12708" s="268">
        <v>0.708333333333333</v>
      </c>
      <c r="E12708" s="269">
        <v>9.250379708866932E-6</v>
      </c>
      <c r="F12708" s="269">
        <v>7.090946846164457E-5</v>
      </c>
    </row>
    <row r="12709" ht="14.25" customHeight="1">
      <c r="A12709" s="267">
        <v>43730.0</v>
      </c>
      <c r="B12709" s="57">
        <v>265.0</v>
      </c>
      <c r="C12709" s="57">
        <v>36.0</v>
      </c>
      <c r="D12709" s="268">
        <v>0.729166666666667</v>
      </c>
      <c r="E12709" s="269">
        <v>4.036544389038828E-6</v>
      </c>
      <c r="F12709" s="269">
        <v>7.291256079106956E-5</v>
      </c>
    </row>
    <row r="12710" ht="14.25" customHeight="1">
      <c r="A12710" s="267">
        <v>43730.0</v>
      </c>
      <c r="B12710" s="57">
        <v>265.0</v>
      </c>
      <c r="C12710" s="57">
        <v>37.0</v>
      </c>
      <c r="D12710" s="268">
        <v>0.75</v>
      </c>
      <c r="E12710" s="269">
        <v>9.902584176161135E-7</v>
      </c>
      <c r="F12710" s="269">
        <v>7.641797236756328E-5</v>
      </c>
    </row>
    <row r="12711" ht="14.25" customHeight="1">
      <c r="A12711" s="267">
        <v>43730.0</v>
      </c>
      <c r="B12711" s="57">
        <v>265.0</v>
      </c>
      <c r="C12711" s="57">
        <v>38.0</v>
      </c>
      <c r="D12711" s="268">
        <v>0.770833333333333</v>
      </c>
      <c r="E12711" s="269">
        <v>3.871761214437301E-8</v>
      </c>
      <c r="F12711" s="269">
        <v>8.2727713205252E-5</v>
      </c>
    </row>
    <row r="12712" ht="14.25" customHeight="1">
      <c r="A12712" s="267">
        <v>43730.0</v>
      </c>
      <c r="B12712" s="57">
        <v>265.0</v>
      </c>
      <c r="C12712" s="57">
        <v>39.0</v>
      </c>
      <c r="D12712" s="268">
        <v>0.791666666666667</v>
      </c>
      <c r="E12712" s="269">
        <v>0.0</v>
      </c>
      <c r="F12712" s="269">
        <v>8.292802243819447E-5</v>
      </c>
    </row>
    <row r="12713" ht="14.25" customHeight="1">
      <c r="A12713" s="267">
        <v>43730.0</v>
      </c>
      <c r="B12713" s="57">
        <v>265.0</v>
      </c>
      <c r="C12713" s="57">
        <v>40.0</v>
      </c>
      <c r="D12713" s="268">
        <v>0.8125</v>
      </c>
      <c r="E12713" s="269">
        <v>0.0</v>
      </c>
      <c r="F12713" s="269">
        <v>8.282786782172324E-5</v>
      </c>
    </row>
    <row r="12714" ht="14.25" customHeight="1">
      <c r="A12714" s="267">
        <v>43730.0</v>
      </c>
      <c r="B12714" s="57">
        <v>265.0</v>
      </c>
      <c r="C12714" s="57">
        <v>41.0</v>
      </c>
      <c r="D12714" s="268">
        <v>0.833333333333333</v>
      </c>
      <c r="E12714" s="269">
        <v>0.0</v>
      </c>
      <c r="F12714" s="269">
        <v>8.132554857465449E-5</v>
      </c>
    </row>
    <row r="12715" ht="14.25" customHeight="1">
      <c r="A12715" s="267">
        <v>43730.0</v>
      </c>
      <c r="B12715" s="57">
        <v>265.0</v>
      </c>
      <c r="C12715" s="57">
        <v>42.0</v>
      </c>
      <c r="D12715" s="268">
        <v>0.854166666666667</v>
      </c>
      <c r="E12715" s="269">
        <v>0.0</v>
      </c>
      <c r="F12715" s="269">
        <v>7.771998238168954E-5</v>
      </c>
    </row>
    <row r="12716" ht="14.25" customHeight="1">
      <c r="A12716" s="267">
        <v>43730.0</v>
      </c>
      <c r="B12716" s="57">
        <v>265.0</v>
      </c>
      <c r="C12716" s="57">
        <v>43.0</v>
      </c>
      <c r="D12716" s="268">
        <v>0.875</v>
      </c>
      <c r="E12716" s="269">
        <v>0.0</v>
      </c>
      <c r="F12716" s="269">
        <v>7.421457080519578E-5</v>
      </c>
    </row>
    <row r="12717" ht="14.25" customHeight="1">
      <c r="A12717" s="267">
        <v>43730.0</v>
      </c>
      <c r="B12717" s="57">
        <v>265.0</v>
      </c>
      <c r="C12717" s="57">
        <v>44.0</v>
      </c>
      <c r="D12717" s="268">
        <v>0.895833333333333</v>
      </c>
      <c r="E12717" s="269">
        <v>0.0</v>
      </c>
      <c r="F12717" s="269">
        <v>6.940714921457582E-5</v>
      </c>
    </row>
    <row r="12718" ht="14.25" customHeight="1">
      <c r="A12718" s="267">
        <v>43730.0</v>
      </c>
      <c r="B12718" s="57">
        <v>265.0</v>
      </c>
      <c r="C12718" s="57">
        <v>45.0</v>
      </c>
      <c r="D12718" s="268">
        <v>0.916666666666667</v>
      </c>
      <c r="E12718" s="269">
        <v>0.0</v>
      </c>
      <c r="F12718" s="269">
        <v>6.500034608984085E-5</v>
      </c>
    </row>
    <row r="12719" ht="14.25" customHeight="1">
      <c r="A12719" s="267">
        <v>43730.0</v>
      </c>
      <c r="B12719" s="57">
        <v>265.0</v>
      </c>
      <c r="C12719" s="57">
        <v>46.0</v>
      </c>
      <c r="D12719" s="268">
        <v>0.9375</v>
      </c>
      <c r="E12719" s="269">
        <v>0.0</v>
      </c>
      <c r="F12719" s="269">
        <v>5.768905908743964E-5</v>
      </c>
    </row>
    <row r="12720" ht="14.25" customHeight="1">
      <c r="A12720" s="267">
        <v>43730.0</v>
      </c>
      <c r="B12720" s="57">
        <v>265.0</v>
      </c>
      <c r="C12720" s="57">
        <v>47.0</v>
      </c>
      <c r="D12720" s="268">
        <v>0.958333333333333</v>
      </c>
      <c r="E12720" s="269">
        <v>0.0</v>
      </c>
      <c r="F12720" s="269">
        <v>4.8975607454440954E-5</v>
      </c>
    </row>
    <row r="12721" ht="14.25" customHeight="1">
      <c r="A12721" s="267">
        <v>43730.0</v>
      </c>
      <c r="B12721" s="57">
        <v>265.0</v>
      </c>
      <c r="C12721" s="57">
        <v>48.0</v>
      </c>
      <c r="D12721" s="268">
        <v>0.979166666666667</v>
      </c>
      <c r="E12721" s="269">
        <v>0.0</v>
      </c>
      <c r="F12721" s="269">
        <v>4.236540276733849E-5</v>
      </c>
    </row>
    <row r="12722" ht="14.25" customHeight="1">
      <c r="A12722" s="267">
        <v>43731.0</v>
      </c>
      <c r="B12722" s="57">
        <v>266.0</v>
      </c>
      <c r="C12722" s="57">
        <v>1.0</v>
      </c>
      <c r="D12722" s="268">
        <v>0.0</v>
      </c>
      <c r="E12722" s="269">
        <v>0.0</v>
      </c>
      <c r="F12722" s="269">
        <v>3.735767194377602E-5</v>
      </c>
    </row>
    <row r="12723" ht="14.25" customHeight="1">
      <c r="A12723" s="267">
        <v>43731.0</v>
      </c>
      <c r="B12723" s="57">
        <v>266.0</v>
      </c>
      <c r="C12723" s="57">
        <v>2.0</v>
      </c>
      <c r="D12723" s="268">
        <v>0.020833333333333332</v>
      </c>
      <c r="E12723" s="269">
        <v>0.0</v>
      </c>
      <c r="F12723" s="269">
        <v>3.285071420256979E-5</v>
      </c>
    </row>
    <row r="12724" ht="14.25" customHeight="1">
      <c r="A12724" s="267">
        <v>43731.0</v>
      </c>
      <c r="B12724" s="57">
        <v>266.0</v>
      </c>
      <c r="C12724" s="57">
        <v>3.0</v>
      </c>
      <c r="D12724" s="268">
        <v>0.0416666666666667</v>
      </c>
      <c r="E12724" s="269">
        <v>0.0</v>
      </c>
      <c r="F12724" s="269">
        <v>3.054715802373107E-5</v>
      </c>
    </row>
    <row r="12725" ht="14.25" customHeight="1">
      <c r="A12725" s="267">
        <v>43731.0</v>
      </c>
      <c r="B12725" s="57">
        <v>266.0</v>
      </c>
      <c r="C12725" s="57">
        <v>4.0</v>
      </c>
      <c r="D12725" s="268">
        <v>0.0625</v>
      </c>
      <c r="E12725" s="269">
        <v>0.0</v>
      </c>
      <c r="F12725" s="269">
        <v>2.8544065694306077E-5</v>
      </c>
    </row>
    <row r="12726" ht="14.25" customHeight="1">
      <c r="A12726" s="267">
        <v>43731.0</v>
      </c>
      <c r="B12726" s="57">
        <v>266.0</v>
      </c>
      <c r="C12726" s="57">
        <v>5.0</v>
      </c>
      <c r="D12726" s="268">
        <v>0.0833333333333333</v>
      </c>
      <c r="E12726" s="269">
        <v>0.0</v>
      </c>
      <c r="F12726" s="269">
        <v>2.744236491312233E-5</v>
      </c>
    </row>
    <row r="12727" ht="14.25" customHeight="1">
      <c r="A12727" s="267">
        <v>43731.0</v>
      </c>
      <c r="B12727" s="57">
        <v>266.0</v>
      </c>
      <c r="C12727" s="57">
        <v>6.0</v>
      </c>
      <c r="D12727" s="268">
        <v>0.104166666666667</v>
      </c>
      <c r="E12727" s="269">
        <v>0.0</v>
      </c>
      <c r="F12727" s="269">
        <v>2.7943137995478576E-5</v>
      </c>
    </row>
    <row r="12728" ht="14.25" customHeight="1">
      <c r="A12728" s="267">
        <v>43731.0</v>
      </c>
      <c r="B12728" s="57">
        <v>266.0</v>
      </c>
      <c r="C12728" s="57">
        <v>7.0</v>
      </c>
      <c r="D12728" s="268">
        <v>0.125</v>
      </c>
      <c r="E12728" s="269">
        <v>0.0</v>
      </c>
      <c r="F12728" s="269">
        <v>2.7141901063708585E-5</v>
      </c>
    </row>
    <row r="12729" ht="14.25" customHeight="1">
      <c r="A12729" s="267">
        <v>43731.0</v>
      </c>
      <c r="B12729" s="57">
        <v>266.0</v>
      </c>
      <c r="C12729" s="57">
        <v>8.0</v>
      </c>
      <c r="D12729" s="268">
        <v>0.145833333333333</v>
      </c>
      <c r="E12729" s="269">
        <v>0.0</v>
      </c>
      <c r="F12729" s="269">
        <v>2.614035489899609E-5</v>
      </c>
    </row>
    <row r="12730" ht="14.25" customHeight="1">
      <c r="A12730" s="267">
        <v>43731.0</v>
      </c>
      <c r="B12730" s="57">
        <v>266.0</v>
      </c>
      <c r="C12730" s="57">
        <v>9.0</v>
      </c>
      <c r="D12730" s="268">
        <v>0.166666666666667</v>
      </c>
      <c r="E12730" s="269">
        <v>0.0</v>
      </c>
      <c r="F12730" s="269">
        <v>2.644081874840984E-5</v>
      </c>
    </row>
    <row r="12731" ht="14.25" customHeight="1">
      <c r="A12731" s="267">
        <v>43731.0</v>
      </c>
      <c r="B12731" s="57">
        <v>266.0</v>
      </c>
      <c r="C12731" s="57">
        <v>10.0</v>
      </c>
      <c r="D12731" s="268">
        <v>0.1875</v>
      </c>
      <c r="E12731" s="269">
        <v>0.0</v>
      </c>
      <c r="F12731" s="269">
        <v>2.744236491312233E-5</v>
      </c>
    </row>
    <row r="12732" ht="14.25" customHeight="1">
      <c r="A12732" s="267">
        <v>43731.0</v>
      </c>
      <c r="B12732" s="57">
        <v>266.0</v>
      </c>
      <c r="C12732" s="57">
        <v>11.0</v>
      </c>
      <c r="D12732" s="268">
        <v>0.208333333333333</v>
      </c>
      <c r="E12732" s="269">
        <v>0.0</v>
      </c>
      <c r="F12732" s="269">
        <v>2.8043292611949826E-5</v>
      </c>
    </row>
    <row r="12733" ht="14.25" customHeight="1">
      <c r="A12733" s="267">
        <v>43731.0</v>
      </c>
      <c r="B12733" s="57">
        <v>266.0</v>
      </c>
      <c r="C12733" s="57">
        <v>12.0</v>
      </c>
      <c r="D12733" s="268">
        <v>0.229166666666667</v>
      </c>
      <c r="E12733" s="269">
        <v>4.691305158811061E-8</v>
      </c>
      <c r="F12733" s="269">
        <v>3.0246694174317314E-5</v>
      </c>
    </row>
    <row r="12734" ht="14.25" customHeight="1">
      <c r="A12734" s="267">
        <v>43731.0</v>
      </c>
      <c r="B12734" s="57">
        <v>266.0</v>
      </c>
      <c r="C12734" s="57">
        <v>13.0</v>
      </c>
      <c r="D12734" s="268">
        <v>0.25</v>
      </c>
      <c r="E12734" s="269">
        <v>2.0407177440828112E-6</v>
      </c>
      <c r="F12734" s="269">
        <v>3.615581654612103E-5</v>
      </c>
    </row>
    <row r="12735" ht="14.25" customHeight="1">
      <c r="A12735" s="267">
        <v>43731.0</v>
      </c>
      <c r="B12735" s="57">
        <v>266.0</v>
      </c>
      <c r="C12735" s="57">
        <v>14.0</v>
      </c>
      <c r="D12735" s="268">
        <v>0.270833333333333</v>
      </c>
      <c r="E12735" s="269">
        <v>9.173325652315864E-6</v>
      </c>
      <c r="F12735" s="269">
        <v>4.236540276733849E-5</v>
      </c>
    </row>
    <row r="12736" ht="14.25" customHeight="1">
      <c r="A12736" s="267">
        <v>43731.0</v>
      </c>
      <c r="B12736" s="57">
        <v>266.0</v>
      </c>
      <c r="C12736" s="57">
        <v>15.0</v>
      </c>
      <c r="D12736" s="268">
        <v>0.291666666666667</v>
      </c>
      <c r="E12736" s="269">
        <v>3.21711955148627E-5</v>
      </c>
      <c r="F12736" s="269">
        <v>5.2681328263877173E-5</v>
      </c>
    </row>
    <row r="12737" ht="14.25" customHeight="1">
      <c r="A12737" s="267">
        <v>43731.0</v>
      </c>
      <c r="B12737" s="57">
        <v>266.0</v>
      </c>
      <c r="C12737" s="57">
        <v>16.0</v>
      </c>
      <c r="D12737" s="268">
        <v>0.3125</v>
      </c>
      <c r="E12737" s="269">
        <v>7.896131260617019E-5</v>
      </c>
      <c r="F12737" s="269">
        <v>5.6987976772140894E-5</v>
      </c>
    </row>
    <row r="12738" ht="14.25" customHeight="1">
      <c r="A12738" s="267">
        <v>43731.0</v>
      </c>
      <c r="B12738" s="57">
        <v>266.0</v>
      </c>
      <c r="C12738" s="57">
        <v>17.0</v>
      </c>
      <c r="D12738" s="268">
        <v>0.333333333333333</v>
      </c>
      <c r="E12738" s="269">
        <v>1.1706179713100293E-4</v>
      </c>
      <c r="F12738" s="269">
        <v>5.768905908743964E-5</v>
      </c>
    </row>
    <row r="12739" ht="14.25" customHeight="1">
      <c r="A12739" s="267">
        <v>43731.0</v>
      </c>
      <c r="B12739" s="57">
        <v>266.0</v>
      </c>
      <c r="C12739" s="57">
        <v>18.0</v>
      </c>
      <c r="D12739" s="268">
        <v>0.354166666666667</v>
      </c>
      <c r="E12739" s="269">
        <v>1.612485269969575E-4</v>
      </c>
      <c r="F12739" s="269">
        <v>5.859045063568089E-5</v>
      </c>
    </row>
    <row r="12740" ht="14.25" customHeight="1">
      <c r="A12740" s="267">
        <v>43731.0</v>
      </c>
      <c r="B12740" s="57">
        <v>266.0</v>
      </c>
      <c r="C12740" s="57">
        <v>19.0</v>
      </c>
      <c r="D12740" s="268">
        <v>0.375</v>
      </c>
      <c r="E12740" s="269">
        <v>2.0188893632090707E-4</v>
      </c>
      <c r="F12740" s="269">
        <v>5.7789213703910896E-5</v>
      </c>
    </row>
    <row r="12741" ht="14.25" customHeight="1">
      <c r="A12741" s="267">
        <v>43731.0</v>
      </c>
      <c r="B12741" s="57">
        <v>266.0</v>
      </c>
      <c r="C12741" s="57">
        <v>20.0</v>
      </c>
      <c r="D12741" s="268">
        <v>0.395833333333333</v>
      </c>
      <c r="E12741" s="269">
        <v>1.8322327272598648E-4</v>
      </c>
      <c r="F12741" s="269">
        <v>5.748874985449714E-5</v>
      </c>
    </row>
    <row r="12742" ht="14.25" customHeight="1">
      <c r="A12742" s="267">
        <v>43731.0</v>
      </c>
      <c r="B12742" s="57">
        <v>266.0</v>
      </c>
      <c r="C12742" s="57">
        <v>21.0</v>
      </c>
      <c r="D12742" s="268">
        <v>0.416666666666667</v>
      </c>
      <c r="E12742" s="269">
        <v>2.1175873409658448E-4</v>
      </c>
      <c r="F12742" s="269">
        <v>5.518519367565842E-5</v>
      </c>
    </row>
    <row r="12743" ht="14.25" customHeight="1">
      <c r="A12743" s="267">
        <v>43731.0</v>
      </c>
      <c r="B12743" s="57">
        <v>266.0</v>
      </c>
      <c r="C12743" s="57">
        <v>22.0</v>
      </c>
      <c r="D12743" s="268">
        <v>0.4375</v>
      </c>
      <c r="E12743" s="269">
        <v>2.791649912980596E-4</v>
      </c>
      <c r="F12743" s="269">
        <v>5.318210134623342E-5</v>
      </c>
    </row>
    <row r="12744" ht="14.25" customHeight="1">
      <c r="A12744" s="267">
        <v>43731.0</v>
      </c>
      <c r="B12744" s="57">
        <v>266.0</v>
      </c>
      <c r="C12744" s="57">
        <v>23.0</v>
      </c>
      <c r="D12744" s="268">
        <v>0.458333333333333</v>
      </c>
      <c r="E12744" s="269">
        <v>2.590439970319653E-4</v>
      </c>
      <c r="F12744" s="269">
        <v>5.4684420593302164E-5</v>
      </c>
    </row>
    <row r="12745" ht="14.25" customHeight="1">
      <c r="A12745" s="267">
        <v>43731.0</v>
      </c>
      <c r="B12745" s="57">
        <v>266.0</v>
      </c>
      <c r="C12745" s="57">
        <v>24.0</v>
      </c>
      <c r="D12745" s="268">
        <v>0.479166666666667</v>
      </c>
      <c r="E12745" s="269">
        <v>2.5827111845879076E-4</v>
      </c>
      <c r="F12745" s="269">
        <v>5.318210134623342E-5</v>
      </c>
    </row>
    <row r="12746" ht="14.25" customHeight="1">
      <c r="A12746" s="267">
        <v>43731.0</v>
      </c>
      <c r="B12746" s="57">
        <v>266.0</v>
      </c>
      <c r="C12746" s="57">
        <v>25.0</v>
      </c>
      <c r="D12746" s="268">
        <v>0.5</v>
      </c>
      <c r="E12746" s="269">
        <v>2.5366373817748127E-4</v>
      </c>
      <c r="F12746" s="269">
        <v>5.558581214154341E-5</v>
      </c>
    </row>
    <row r="12747" ht="14.25" customHeight="1">
      <c r="A12747" s="267">
        <v>43731.0</v>
      </c>
      <c r="B12747" s="57">
        <v>266.0</v>
      </c>
      <c r="C12747" s="57">
        <v>26.0</v>
      </c>
      <c r="D12747" s="268">
        <v>0.520833333333333</v>
      </c>
      <c r="E12747" s="269">
        <v>2.3378485887927598E-4</v>
      </c>
      <c r="F12747" s="269">
        <v>5.588627599095715E-5</v>
      </c>
    </row>
    <row r="12748" ht="14.25" customHeight="1">
      <c r="A12748" s="267">
        <v>43731.0</v>
      </c>
      <c r="B12748" s="57">
        <v>266.0</v>
      </c>
      <c r="C12748" s="57">
        <v>27.0</v>
      </c>
      <c r="D12748" s="268">
        <v>0.541666666666667</v>
      </c>
      <c r="E12748" s="269">
        <v>2.101567914100714E-4</v>
      </c>
      <c r="F12748" s="269">
        <v>5.4684420593302164E-5</v>
      </c>
    </row>
    <row r="12749" ht="14.25" customHeight="1">
      <c r="A12749" s="267">
        <v>43731.0</v>
      </c>
      <c r="B12749" s="57">
        <v>266.0</v>
      </c>
      <c r="C12749" s="57">
        <v>28.0</v>
      </c>
      <c r="D12749" s="268">
        <v>0.5625</v>
      </c>
      <c r="E12749" s="269">
        <v>2.0135857737626502E-4</v>
      </c>
      <c r="F12749" s="269">
        <v>5.278148288034843E-5</v>
      </c>
    </row>
    <row r="12750" ht="14.25" customHeight="1">
      <c r="A12750" s="267">
        <v>43731.0</v>
      </c>
      <c r="B12750" s="57">
        <v>266.0</v>
      </c>
      <c r="C12750" s="57">
        <v>29.0</v>
      </c>
      <c r="D12750" s="268">
        <v>0.583333333333333</v>
      </c>
      <c r="E12750" s="269">
        <v>1.9049943281577013E-4</v>
      </c>
      <c r="F12750" s="269">
        <v>5.0578081317980936E-5</v>
      </c>
    </row>
    <row r="12751" ht="14.25" customHeight="1">
      <c r="A12751" s="267">
        <v>43731.0</v>
      </c>
      <c r="B12751" s="57">
        <v>266.0</v>
      </c>
      <c r="C12751" s="57">
        <v>30.0</v>
      </c>
      <c r="D12751" s="268">
        <v>0.604166666666667</v>
      </c>
      <c r="E12751" s="269">
        <v>1.8832509866034965E-4</v>
      </c>
      <c r="F12751" s="269">
        <v>5.137931824975094E-5</v>
      </c>
    </row>
    <row r="12752" ht="14.25" customHeight="1">
      <c r="A12752" s="267">
        <v>43731.0</v>
      </c>
      <c r="B12752" s="57">
        <v>266.0</v>
      </c>
      <c r="C12752" s="57">
        <v>31.0</v>
      </c>
      <c r="D12752" s="268">
        <v>0.625</v>
      </c>
      <c r="E12752" s="269">
        <v>1.502540994742365E-4</v>
      </c>
      <c r="F12752" s="269">
        <v>5.1078854400337184E-5</v>
      </c>
    </row>
    <row r="12753" ht="14.25" customHeight="1">
      <c r="A12753" s="267">
        <v>43731.0</v>
      </c>
      <c r="B12753" s="57">
        <v>266.0</v>
      </c>
      <c r="C12753" s="57">
        <v>32.0</v>
      </c>
      <c r="D12753" s="268">
        <v>0.645833333333333</v>
      </c>
      <c r="E12753" s="269">
        <v>1.383175495345888E-4</v>
      </c>
      <c r="F12753" s="269">
        <v>5.4383956743888416E-5</v>
      </c>
    </row>
    <row r="12754" ht="14.25" customHeight="1">
      <c r="A12754" s="267">
        <v>43731.0</v>
      </c>
      <c r="B12754" s="57">
        <v>266.0</v>
      </c>
      <c r="C12754" s="57">
        <v>33.0</v>
      </c>
      <c r="D12754" s="268">
        <v>0.666666666666667</v>
      </c>
      <c r="E12754" s="269">
        <v>8.757772494483092E-5</v>
      </c>
      <c r="F12754" s="269">
        <v>5.9291532950979645E-5</v>
      </c>
    </row>
    <row r="12755" ht="14.25" customHeight="1">
      <c r="A12755" s="267">
        <v>43731.0</v>
      </c>
      <c r="B12755" s="57">
        <v>266.0</v>
      </c>
      <c r="C12755" s="57">
        <v>34.0</v>
      </c>
      <c r="D12755" s="268">
        <v>0.6875</v>
      </c>
      <c r="E12755" s="269">
        <v>5.2079501626741854E-5</v>
      </c>
      <c r="F12755" s="269">
        <v>6.409895454159961E-5</v>
      </c>
    </row>
    <row r="12756" ht="14.25" customHeight="1">
      <c r="A12756" s="267">
        <v>43731.0</v>
      </c>
      <c r="B12756" s="57">
        <v>266.0</v>
      </c>
      <c r="C12756" s="57">
        <v>35.0</v>
      </c>
      <c r="D12756" s="268">
        <v>0.708333333333333</v>
      </c>
      <c r="E12756" s="269">
        <v>2.9004257588919926E-5</v>
      </c>
      <c r="F12756" s="269">
        <v>6.890637613221959E-5</v>
      </c>
    </row>
    <row r="12757" ht="14.25" customHeight="1">
      <c r="A12757" s="267">
        <v>43731.0</v>
      </c>
      <c r="B12757" s="57">
        <v>266.0</v>
      </c>
      <c r="C12757" s="57">
        <v>36.0</v>
      </c>
      <c r="D12757" s="268">
        <v>0.729166666666667</v>
      </c>
      <c r="E12757" s="269">
        <v>1.2494776438984495E-5</v>
      </c>
      <c r="F12757" s="269">
        <v>7.231163309224206E-5</v>
      </c>
    </row>
    <row r="12758" ht="14.25" customHeight="1">
      <c r="A12758" s="267">
        <v>43731.0</v>
      </c>
      <c r="B12758" s="57">
        <v>266.0</v>
      </c>
      <c r="C12758" s="57">
        <v>37.0</v>
      </c>
      <c r="D12758" s="268">
        <v>0.75</v>
      </c>
      <c r="E12758" s="269">
        <v>6.12330133468014E-7</v>
      </c>
      <c r="F12758" s="269">
        <v>7.651812698403452E-5</v>
      </c>
    </row>
    <row r="12759" ht="14.25" customHeight="1">
      <c r="A12759" s="267">
        <v>43731.0</v>
      </c>
      <c r="B12759" s="57">
        <v>266.0</v>
      </c>
      <c r="C12759" s="57">
        <v>38.0</v>
      </c>
      <c r="D12759" s="268">
        <v>0.770833333333333</v>
      </c>
      <c r="E12759" s="269">
        <v>0.0</v>
      </c>
      <c r="F12759" s="269">
        <v>8.202663088995325E-5</v>
      </c>
    </row>
    <row r="12760" ht="14.25" customHeight="1">
      <c r="A12760" s="267">
        <v>43731.0</v>
      </c>
      <c r="B12760" s="57">
        <v>266.0</v>
      </c>
      <c r="C12760" s="57">
        <v>39.0</v>
      </c>
      <c r="D12760" s="268">
        <v>0.791666666666667</v>
      </c>
      <c r="E12760" s="269">
        <v>0.0</v>
      </c>
      <c r="F12760" s="269">
        <v>8.252740397230949E-5</v>
      </c>
    </row>
    <row r="12761" ht="14.25" customHeight="1">
      <c r="A12761" s="267">
        <v>43731.0</v>
      </c>
      <c r="B12761" s="57">
        <v>266.0</v>
      </c>
      <c r="C12761" s="57">
        <v>40.0</v>
      </c>
      <c r="D12761" s="268">
        <v>0.8125</v>
      </c>
      <c r="E12761" s="269">
        <v>0.0</v>
      </c>
      <c r="F12761" s="269">
        <v>8.242724935583825E-5</v>
      </c>
    </row>
    <row r="12762" ht="14.25" customHeight="1">
      <c r="A12762" s="267">
        <v>43731.0</v>
      </c>
      <c r="B12762" s="57">
        <v>266.0</v>
      </c>
      <c r="C12762" s="57">
        <v>41.0</v>
      </c>
      <c r="D12762" s="268">
        <v>0.833333333333333</v>
      </c>
      <c r="E12762" s="269">
        <v>0.0</v>
      </c>
      <c r="F12762" s="269">
        <v>8.002353856052826E-5</v>
      </c>
    </row>
    <row r="12763" ht="14.25" customHeight="1">
      <c r="A12763" s="267">
        <v>43731.0</v>
      </c>
      <c r="B12763" s="57">
        <v>266.0</v>
      </c>
      <c r="C12763" s="57">
        <v>42.0</v>
      </c>
      <c r="D12763" s="268">
        <v>0.854166666666667</v>
      </c>
      <c r="E12763" s="269">
        <v>0.0</v>
      </c>
      <c r="F12763" s="269">
        <v>7.631781775109203E-5</v>
      </c>
    </row>
    <row r="12764" ht="14.25" customHeight="1">
      <c r="A12764" s="267">
        <v>43731.0</v>
      </c>
      <c r="B12764" s="57">
        <v>266.0</v>
      </c>
      <c r="C12764" s="57">
        <v>43.0</v>
      </c>
      <c r="D12764" s="268">
        <v>0.875</v>
      </c>
      <c r="E12764" s="269">
        <v>0.0</v>
      </c>
      <c r="F12764" s="269">
        <v>7.32130246404833E-5</v>
      </c>
    </row>
    <row r="12765" ht="14.25" customHeight="1">
      <c r="A12765" s="267">
        <v>43731.0</v>
      </c>
      <c r="B12765" s="57">
        <v>266.0</v>
      </c>
      <c r="C12765" s="57">
        <v>44.0</v>
      </c>
      <c r="D12765" s="268">
        <v>0.895833333333333</v>
      </c>
      <c r="E12765" s="269">
        <v>0.0</v>
      </c>
      <c r="F12765" s="269">
        <v>6.970761306398956E-5</v>
      </c>
    </row>
    <row r="12766" ht="14.25" customHeight="1">
      <c r="A12766" s="267">
        <v>43731.0</v>
      </c>
      <c r="B12766" s="57">
        <v>266.0</v>
      </c>
      <c r="C12766" s="57">
        <v>45.0</v>
      </c>
      <c r="D12766" s="268">
        <v>0.916666666666667</v>
      </c>
      <c r="E12766" s="269">
        <v>0.0</v>
      </c>
      <c r="F12766" s="269">
        <v>6.520065532278334E-5</v>
      </c>
    </row>
    <row r="12767" ht="14.25" customHeight="1">
      <c r="A12767" s="267">
        <v>43731.0</v>
      </c>
      <c r="B12767" s="57">
        <v>266.0</v>
      </c>
      <c r="C12767" s="57">
        <v>46.0</v>
      </c>
      <c r="D12767" s="268">
        <v>0.9375</v>
      </c>
      <c r="E12767" s="269">
        <v>0.0</v>
      </c>
      <c r="F12767" s="269">
        <v>5.859045063568089E-5</v>
      </c>
    </row>
    <row r="12768" ht="14.25" customHeight="1">
      <c r="A12768" s="267">
        <v>43731.0</v>
      </c>
      <c r="B12768" s="57">
        <v>266.0</v>
      </c>
      <c r="C12768" s="57">
        <v>47.0</v>
      </c>
      <c r="D12768" s="268">
        <v>0.958333333333333</v>
      </c>
      <c r="E12768" s="269">
        <v>0.0</v>
      </c>
      <c r="F12768" s="269">
        <v>5.037777208503844E-5</v>
      </c>
    </row>
    <row r="12769" ht="14.25" customHeight="1">
      <c r="A12769" s="267">
        <v>43731.0</v>
      </c>
      <c r="B12769" s="57">
        <v>266.0</v>
      </c>
      <c r="C12769" s="57">
        <v>48.0</v>
      </c>
      <c r="D12769" s="268">
        <v>0.979166666666667</v>
      </c>
      <c r="E12769" s="269">
        <v>0.0</v>
      </c>
      <c r="F12769" s="269">
        <v>4.416818586382098E-5</v>
      </c>
    </row>
    <row r="12770" ht="14.25" customHeight="1">
      <c r="A12770" s="267">
        <v>43732.0</v>
      </c>
      <c r="B12770" s="57">
        <v>267.0</v>
      </c>
      <c r="C12770" s="57">
        <v>1.0</v>
      </c>
      <c r="D12770" s="268">
        <v>0.0</v>
      </c>
      <c r="E12770" s="269">
        <v>0.0</v>
      </c>
      <c r="F12770" s="269">
        <v>3.896014580731601E-5</v>
      </c>
    </row>
    <row r="12771" ht="14.25" customHeight="1">
      <c r="A12771" s="267">
        <v>43732.0</v>
      </c>
      <c r="B12771" s="57">
        <v>267.0</v>
      </c>
      <c r="C12771" s="57">
        <v>2.0</v>
      </c>
      <c r="D12771" s="268">
        <v>0.020833333333333332</v>
      </c>
      <c r="E12771" s="269">
        <v>0.0</v>
      </c>
      <c r="F12771" s="269">
        <v>3.465349729905229E-5</v>
      </c>
    </row>
    <row r="12772" ht="14.25" customHeight="1">
      <c r="A12772" s="267">
        <v>43732.0</v>
      </c>
      <c r="B12772" s="57">
        <v>267.0</v>
      </c>
      <c r="C12772" s="57">
        <v>3.0</v>
      </c>
      <c r="D12772" s="268">
        <v>0.0416666666666667</v>
      </c>
      <c r="E12772" s="269">
        <v>0.0</v>
      </c>
      <c r="F12772" s="269">
        <v>3.14485495719723E-5</v>
      </c>
    </row>
    <row r="12773" ht="14.25" customHeight="1">
      <c r="A12773" s="267">
        <v>43732.0</v>
      </c>
      <c r="B12773" s="57">
        <v>267.0</v>
      </c>
      <c r="C12773" s="57">
        <v>4.0</v>
      </c>
      <c r="D12773" s="268">
        <v>0.0625</v>
      </c>
      <c r="E12773" s="269">
        <v>0.0</v>
      </c>
      <c r="F12773" s="269">
        <v>2.9245148009604822E-5</v>
      </c>
    </row>
    <row r="12774" ht="14.25" customHeight="1">
      <c r="A12774" s="267">
        <v>43732.0</v>
      </c>
      <c r="B12774" s="57">
        <v>267.0</v>
      </c>
      <c r="C12774" s="57">
        <v>5.0</v>
      </c>
      <c r="D12774" s="268">
        <v>0.0833333333333333</v>
      </c>
      <c r="E12774" s="269">
        <v>0.0</v>
      </c>
      <c r="F12774" s="269">
        <v>2.8243601844892327E-5</v>
      </c>
    </row>
    <row r="12775" ht="14.25" customHeight="1">
      <c r="A12775" s="267">
        <v>43732.0</v>
      </c>
      <c r="B12775" s="57">
        <v>267.0</v>
      </c>
      <c r="C12775" s="57">
        <v>6.0</v>
      </c>
      <c r="D12775" s="268">
        <v>0.104166666666667</v>
      </c>
      <c r="E12775" s="269">
        <v>0.0</v>
      </c>
      <c r="F12775" s="269">
        <v>2.7742828762536086E-5</v>
      </c>
    </row>
    <row r="12776" ht="14.25" customHeight="1">
      <c r="A12776" s="267">
        <v>43732.0</v>
      </c>
      <c r="B12776" s="57">
        <v>267.0</v>
      </c>
      <c r="C12776" s="57">
        <v>7.0</v>
      </c>
      <c r="D12776" s="268">
        <v>0.125</v>
      </c>
      <c r="E12776" s="269">
        <v>0.0</v>
      </c>
      <c r="F12776" s="269">
        <v>2.724205568017983E-5</v>
      </c>
    </row>
    <row r="12777" ht="14.25" customHeight="1">
      <c r="A12777" s="267">
        <v>43732.0</v>
      </c>
      <c r="B12777" s="57">
        <v>267.0</v>
      </c>
      <c r="C12777" s="57">
        <v>8.0</v>
      </c>
      <c r="D12777" s="268">
        <v>0.145833333333333</v>
      </c>
      <c r="E12777" s="269">
        <v>0.0</v>
      </c>
      <c r="F12777" s="269">
        <v>2.654097336488109E-5</v>
      </c>
    </row>
    <row r="12778" ht="14.25" customHeight="1">
      <c r="A12778" s="267">
        <v>43732.0</v>
      </c>
      <c r="B12778" s="57">
        <v>267.0</v>
      </c>
      <c r="C12778" s="57">
        <v>9.0</v>
      </c>
      <c r="D12778" s="268">
        <v>0.166666666666667</v>
      </c>
      <c r="E12778" s="269">
        <v>0.0</v>
      </c>
      <c r="F12778" s="269">
        <v>2.6340664131938587E-5</v>
      </c>
    </row>
    <row r="12779" ht="14.25" customHeight="1">
      <c r="A12779" s="267">
        <v>43732.0</v>
      </c>
      <c r="B12779" s="57">
        <v>267.0</v>
      </c>
      <c r="C12779" s="57">
        <v>10.0</v>
      </c>
      <c r="D12779" s="268">
        <v>0.1875</v>
      </c>
      <c r="E12779" s="269">
        <v>0.0</v>
      </c>
      <c r="F12779" s="269">
        <v>2.644081874840984E-5</v>
      </c>
    </row>
    <row r="12780" ht="14.25" customHeight="1">
      <c r="A12780" s="267">
        <v>43732.0</v>
      </c>
      <c r="B12780" s="57">
        <v>267.0</v>
      </c>
      <c r="C12780" s="57">
        <v>11.0</v>
      </c>
      <c r="D12780" s="268">
        <v>0.208333333333333</v>
      </c>
      <c r="E12780" s="269">
        <v>0.0</v>
      </c>
      <c r="F12780" s="269">
        <v>2.7742828762536086E-5</v>
      </c>
    </row>
    <row r="12781" ht="14.25" customHeight="1">
      <c r="A12781" s="267">
        <v>43732.0</v>
      </c>
      <c r="B12781" s="57">
        <v>267.0</v>
      </c>
      <c r="C12781" s="57">
        <v>12.0</v>
      </c>
      <c r="D12781" s="268">
        <v>0.229166666666667</v>
      </c>
      <c r="E12781" s="269">
        <v>2.8147830952866366E-7</v>
      </c>
      <c r="F12781" s="269">
        <v>2.914499339313357E-5</v>
      </c>
    </row>
    <row r="12782" ht="14.25" customHeight="1">
      <c r="A12782" s="267">
        <v>43732.0</v>
      </c>
      <c r="B12782" s="57">
        <v>267.0</v>
      </c>
      <c r="C12782" s="57">
        <v>13.0</v>
      </c>
      <c r="D12782" s="268">
        <v>0.25</v>
      </c>
      <c r="E12782" s="269">
        <v>6.004870603278158E-6</v>
      </c>
      <c r="F12782" s="269">
        <v>3.164885880491481E-5</v>
      </c>
    </row>
    <row r="12783" ht="14.25" customHeight="1">
      <c r="A12783" s="267">
        <v>43732.0</v>
      </c>
      <c r="B12783" s="57">
        <v>267.0</v>
      </c>
      <c r="C12783" s="57">
        <v>14.0</v>
      </c>
      <c r="D12783" s="268">
        <v>0.270833333333333</v>
      </c>
      <c r="E12783" s="269">
        <v>2.1007565594058534E-5</v>
      </c>
      <c r="F12783" s="269">
        <v>3.565504346376478E-5</v>
      </c>
    </row>
    <row r="12784" ht="14.25" customHeight="1">
      <c r="A12784" s="267">
        <v>43732.0</v>
      </c>
      <c r="B12784" s="57">
        <v>267.0</v>
      </c>
      <c r="C12784" s="57">
        <v>15.0</v>
      </c>
      <c r="D12784" s="268">
        <v>0.291666666666667</v>
      </c>
      <c r="E12784" s="269">
        <v>4.342998504673772E-5</v>
      </c>
      <c r="F12784" s="269">
        <v>4.046246505438475E-5</v>
      </c>
    </row>
    <row r="12785" ht="14.25" customHeight="1">
      <c r="A12785" s="267">
        <v>43732.0</v>
      </c>
      <c r="B12785" s="57">
        <v>267.0</v>
      </c>
      <c r="C12785" s="57">
        <v>16.0</v>
      </c>
      <c r="D12785" s="268">
        <v>0.3125</v>
      </c>
      <c r="E12785" s="269">
        <v>6.211201464720968E-5</v>
      </c>
      <c r="F12785" s="269">
        <v>4.737313359090096E-5</v>
      </c>
    </row>
    <row r="12786" ht="14.25" customHeight="1">
      <c r="A12786" s="267">
        <v>43732.0</v>
      </c>
      <c r="B12786" s="57">
        <v>267.0</v>
      </c>
      <c r="C12786" s="57">
        <v>17.0</v>
      </c>
      <c r="D12786" s="268">
        <v>0.333333333333333</v>
      </c>
      <c r="E12786" s="269">
        <v>1.0258698046355789E-4</v>
      </c>
      <c r="F12786" s="269">
        <v>5.4383956743888416E-5</v>
      </c>
    </row>
    <row r="12787" ht="14.25" customHeight="1">
      <c r="A12787" s="267">
        <v>43732.0</v>
      </c>
      <c r="B12787" s="57">
        <v>267.0</v>
      </c>
      <c r="C12787" s="57">
        <v>18.0</v>
      </c>
      <c r="D12787" s="268">
        <v>0.354166666666667</v>
      </c>
      <c r="E12787" s="269">
        <v>1.4596036932523358E-4</v>
      </c>
      <c r="F12787" s="269">
        <v>5.9992615266278386E-5</v>
      </c>
    </row>
    <row r="12788" ht="14.25" customHeight="1">
      <c r="A12788" s="267">
        <v>43732.0</v>
      </c>
      <c r="B12788" s="57">
        <v>267.0</v>
      </c>
      <c r="C12788" s="57">
        <v>19.0</v>
      </c>
      <c r="D12788" s="268">
        <v>0.375</v>
      </c>
      <c r="E12788" s="269">
        <v>2.2128338699647037E-4</v>
      </c>
      <c r="F12788" s="269">
        <v>6.159508912981838E-5</v>
      </c>
    </row>
    <row r="12789" ht="14.25" customHeight="1">
      <c r="A12789" s="267">
        <v>43732.0</v>
      </c>
      <c r="B12789" s="57">
        <v>267.0</v>
      </c>
      <c r="C12789" s="57">
        <v>20.0</v>
      </c>
      <c r="D12789" s="268">
        <v>0.395833333333333</v>
      </c>
      <c r="E12789" s="269">
        <v>1.9852179461106638E-4</v>
      </c>
      <c r="F12789" s="269">
        <v>6.379849069218586E-5</v>
      </c>
    </row>
    <row r="12790" ht="14.25" customHeight="1">
      <c r="A12790" s="267">
        <v>43732.0</v>
      </c>
      <c r="B12790" s="57">
        <v>267.0</v>
      </c>
      <c r="C12790" s="57">
        <v>21.0</v>
      </c>
      <c r="D12790" s="268">
        <v>0.416666666666667</v>
      </c>
      <c r="E12790" s="269">
        <v>2.3515424272048675E-4</v>
      </c>
      <c r="F12790" s="269">
        <v>6.399879992512835E-5</v>
      </c>
    </row>
    <row r="12791" ht="14.25" customHeight="1">
      <c r="A12791" s="267">
        <v>43732.0</v>
      </c>
      <c r="B12791" s="57">
        <v>267.0</v>
      </c>
      <c r="C12791" s="57">
        <v>22.0</v>
      </c>
      <c r="D12791" s="268">
        <v>0.4375</v>
      </c>
      <c r="E12791" s="269">
        <v>2.4641341460252165E-4</v>
      </c>
      <c r="F12791" s="269">
        <v>6.019292449922087E-5</v>
      </c>
    </row>
    <row r="12792" ht="14.25" customHeight="1">
      <c r="A12792" s="267">
        <v>43732.0</v>
      </c>
      <c r="B12792" s="57">
        <v>267.0</v>
      </c>
      <c r="C12792" s="57">
        <v>23.0</v>
      </c>
      <c r="D12792" s="268">
        <v>0.458333333333333</v>
      </c>
      <c r="E12792" s="269">
        <v>2.4584562852031177E-4</v>
      </c>
      <c r="F12792" s="269">
        <v>5.9992615266278386E-5</v>
      </c>
    </row>
    <row r="12793" ht="14.25" customHeight="1">
      <c r="A12793" s="267">
        <v>43732.0</v>
      </c>
      <c r="B12793" s="57">
        <v>267.0</v>
      </c>
      <c r="C12793" s="57">
        <v>24.0</v>
      </c>
      <c r="D12793" s="268">
        <v>0.479166666666667</v>
      </c>
      <c r="E12793" s="269">
        <v>2.889927943127982E-4</v>
      </c>
      <c r="F12793" s="269">
        <v>5.81898321697959E-5</v>
      </c>
    </row>
    <row r="12794" ht="14.25" customHeight="1">
      <c r="A12794" s="267">
        <v>43732.0</v>
      </c>
      <c r="B12794" s="57">
        <v>267.0</v>
      </c>
      <c r="C12794" s="57">
        <v>25.0</v>
      </c>
      <c r="D12794" s="268">
        <v>0.5</v>
      </c>
      <c r="E12794" s="269">
        <v>2.74822557682338E-4</v>
      </c>
      <c r="F12794" s="269">
        <v>5.949184218392214E-5</v>
      </c>
    </row>
    <row r="12795" ht="14.25" customHeight="1">
      <c r="A12795" s="267">
        <v>43732.0</v>
      </c>
      <c r="B12795" s="57">
        <v>267.0</v>
      </c>
      <c r="C12795" s="57">
        <v>26.0</v>
      </c>
      <c r="D12795" s="268">
        <v>0.520833333333333</v>
      </c>
      <c r="E12795" s="269">
        <v>2.571791320452655E-4</v>
      </c>
      <c r="F12795" s="269">
        <v>5.8890914485094645E-5</v>
      </c>
    </row>
    <row r="12796" ht="14.25" customHeight="1">
      <c r="A12796" s="267">
        <v>43732.0</v>
      </c>
      <c r="B12796" s="57">
        <v>267.0</v>
      </c>
      <c r="C12796" s="57">
        <v>27.0</v>
      </c>
      <c r="D12796" s="268">
        <v>0.541666666666667</v>
      </c>
      <c r="E12796" s="269">
        <v>2.5467937637664584E-4</v>
      </c>
      <c r="F12796" s="269">
        <v>5.81898321697959E-5</v>
      </c>
    </row>
    <row r="12797" ht="14.25" customHeight="1">
      <c r="A12797" s="267">
        <v>43732.0</v>
      </c>
      <c r="B12797" s="57">
        <v>267.0</v>
      </c>
      <c r="C12797" s="57">
        <v>28.0</v>
      </c>
      <c r="D12797" s="268">
        <v>0.5625</v>
      </c>
      <c r="E12797" s="269">
        <v>2.3718622120652043E-4</v>
      </c>
      <c r="F12797" s="269">
        <v>5.6387049073313414E-5</v>
      </c>
    </row>
    <row r="12798" ht="14.25" customHeight="1">
      <c r="A12798" s="267">
        <v>43732.0</v>
      </c>
      <c r="B12798" s="57">
        <v>267.0</v>
      </c>
      <c r="C12798" s="57">
        <v>29.0</v>
      </c>
      <c r="D12798" s="268">
        <v>0.583333333333333</v>
      </c>
      <c r="E12798" s="269">
        <v>2.3556308807519134E-4</v>
      </c>
      <c r="F12798" s="269">
        <v>5.498488444271591E-5</v>
      </c>
    </row>
    <row r="12799" ht="14.25" customHeight="1">
      <c r="A12799" s="267">
        <v>43732.0</v>
      </c>
      <c r="B12799" s="57">
        <v>267.0</v>
      </c>
      <c r="C12799" s="57">
        <v>30.0</v>
      </c>
      <c r="D12799" s="268">
        <v>0.604166666666667</v>
      </c>
      <c r="E12799" s="269">
        <v>2.1874124269235495E-4</v>
      </c>
      <c r="F12799" s="269">
        <v>5.498488444271591E-5</v>
      </c>
    </row>
    <row r="12800" ht="14.25" customHeight="1">
      <c r="A12800" s="267">
        <v>43732.0</v>
      </c>
      <c r="B12800" s="57">
        <v>267.0</v>
      </c>
      <c r="C12800" s="57">
        <v>31.0</v>
      </c>
      <c r="D12800" s="268">
        <v>0.625</v>
      </c>
      <c r="E12800" s="269">
        <v>1.6091417189196023E-4</v>
      </c>
      <c r="F12800" s="269">
        <v>5.418364751094592E-5</v>
      </c>
    </row>
    <row r="12801" ht="14.25" customHeight="1">
      <c r="A12801" s="267">
        <v>43732.0</v>
      </c>
      <c r="B12801" s="57">
        <v>267.0</v>
      </c>
      <c r="C12801" s="57">
        <v>32.0</v>
      </c>
      <c r="D12801" s="268">
        <v>0.645833333333333</v>
      </c>
      <c r="E12801" s="269">
        <v>1.2984660298607863E-4</v>
      </c>
      <c r="F12801" s="269">
        <v>5.568596675801466E-5</v>
      </c>
    </row>
    <row r="12802" ht="14.25" customHeight="1">
      <c r="A12802" s="267">
        <v>43732.0</v>
      </c>
      <c r="B12802" s="57">
        <v>267.0</v>
      </c>
      <c r="C12802" s="57">
        <v>33.0</v>
      </c>
      <c r="D12802" s="268">
        <v>0.666666666666667</v>
      </c>
      <c r="E12802" s="269">
        <v>1.0408884656584867E-4</v>
      </c>
      <c r="F12802" s="269">
        <v>5.67876675391984E-5</v>
      </c>
    </row>
    <row r="12803" ht="14.25" customHeight="1">
      <c r="A12803" s="267">
        <v>43732.0</v>
      </c>
      <c r="B12803" s="57">
        <v>267.0</v>
      </c>
      <c r="C12803" s="57">
        <v>34.0</v>
      </c>
      <c r="D12803" s="268">
        <v>0.6875</v>
      </c>
      <c r="E12803" s="269">
        <v>7.476715860862852E-5</v>
      </c>
      <c r="F12803" s="269">
        <v>6.139477989687587E-5</v>
      </c>
    </row>
    <row r="12804" ht="14.25" customHeight="1">
      <c r="A12804" s="267">
        <v>43732.0</v>
      </c>
      <c r="B12804" s="57">
        <v>267.0</v>
      </c>
      <c r="C12804" s="57">
        <v>35.0</v>
      </c>
      <c r="D12804" s="268">
        <v>0.708333333333333</v>
      </c>
      <c r="E12804" s="269">
        <v>3.877182950338495E-5</v>
      </c>
      <c r="F12804" s="269">
        <v>6.780467535103583E-5</v>
      </c>
    </row>
    <row r="12805" ht="14.25" customHeight="1">
      <c r="A12805" s="267">
        <v>43732.0</v>
      </c>
      <c r="B12805" s="57">
        <v>267.0</v>
      </c>
      <c r="C12805" s="57">
        <v>36.0</v>
      </c>
      <c r="D12805" s="268">
        <v>0.729166666666667</v>
      </c>
      <c r="E12805" s="269">
        <v>1.7382100846793214E-5</v>
      </c>
      <c r="F12805" s="269">
        <v>7.30127154075408E-5</v>
      </c>
    </row>
    <row r="12806" ht="14.25" customHeight="1">
      <c r="A12806" s="267">
        <v>43732.0</v>
      </c>
      <c r="B12806" s="57">
        <v>267.0</v>
      </c>
      <c r="C12806" s="57">
        <v>37.0</v>
      </c>
      <c r="D12806" s="268">
        <v>0.75</v>
      </c>
      <c r="E12806" s="269">
        <v>1.8543763345198272E-6</v>
      </c>
      <c r="F12806" s="269">
        <v>7.651812698403452E-5</v>
      </c>
    </row>
    <row r="12807" ht="14.25" customHeight="1">
      <c r="A12807" s="267">
        <v>43732.0</v>
      </c>
      <c r="B12807" s="57">
        <v>267.0</v>
      </c>
      <c r="C12807" s="57">
        <v>38.0</v>
      </c>
      <c r="D12807" s="268">
        <v>0.770833333333333</v>
      </c>
      <c r="E12807" s="269">
        <v>0.0</v>
      </c>
      <c r="F12807" s="269">
        <v>7.962292009464326E-5</v>
      </c>
    </row>
    <row r="12808" ht="14.25" customHeight="1">
      <c r="A12808" s="267">
        <v>43732.0</v>
      </c>
      <c r="B12808" s="57">
        <v>267.0</v>
      </c>
      <c r="C12808" s="57">
        <v>39.0</v>
      </c>
      <c r="D12808" s="268">
        <v>0.791666666666667</v>
      </c>
      <c r="E12808" s="269">
        <v>0.0</v>
      </c>
      <c r="F12808" s="269">
        <v>8.162601242406827E-5</v>
      </c>
    </row>
    <row r="12809" ht="14.25" customHeight="1">
      <c r="A12809" s="267">
        <v>43732.0</v>
      </c>
      <c r="B12809" s="57">
        <v>267.0</v>
      </c>
      <c r="C12809" s="57">
        <v>40.0</v>
      </c>
      <c r="D12809" s="268">
        <v>0.8125</v>
      </c>
      <c r="E12809" s="269">
        <v>0.0</v>
      </c>
      <c r="F12809" s="269">
        <v>7.812060084757453E-5</v>
      </c>
    </row>
    <row r="12810" ht="14.25" customHeight="1">
      <c r="A12810" s="267">
        <v>43732.0</v>
      </c>
      <c r="B12810" s="57">
        <v>267.0</v>
      </c>
      <c r="C12810" s="57">
        <v>41.0</v>
      </c>
      <c r="D12810" s="268">
        <v>0.833333333333333</v>
      </c>
      <c r="E12810" s="269">
        <v>0.0</v>
      </c>
      <c r="F12810" s="269">
        <v>7.56167354357933E-5</v>
      </c>
    </row>
    <row r="12811" ht="14.25" customHeight="1">
      <c r="A12811" s="267">
        <v>43732.0</v>
      </c>
      <c r="B12811" s="57">
        <v>267.0</v>
      </c>
      <c r="C12811" s="57">
        <v>42.0</v>
      </c>
      <c r="D12811" s="268">
        <v>0.854166666666667</v>
      </c>
      <c r="E12811" s="269">
        <v>0.0</v>
      </c>
      <c r="F12811" s="269">
        <v>7.371379772283956E-5</v>
      </c>
    </row>
    <row r="12812" ht="14.25" customHeight="1">
      <c r="A12812" s="267">
        <v>43732.0</v>
      </c>
      <c r="B12812" s="57">
        <v>267.0</v>
      </c>
      <c r="C12812" s="57">
        <v>43.0</v>
      </c>
      <c r="D12812" s="268">
        <v>0.875</v>
      </c>
      <c r="E12812" s="269">
        <v>0.0</v>
      </c>
      <c r="F12812" s="269">
        <v>7.000807691340332E-5</v>
      </c>
    </row>
    <row r="12813" ht="14.25" customHeight="1">
      <c r="A12813" s="267">
        <v>43732.0</v>
      </c>
      <c r="B12813" s="57">
        <v>267.0</v>
      </c>
      <c r="C12813" s="57">
        <v>44.0</v>
      </c>
      <c r="D12813" s="268">
        <v>0.895833333333333</v>
      </c>
      <c r="E12813" s="269">
        <v>0.0</v>
      </c>
      <c r="F12813" s="269">
        <v>6.780467535103583E-5</v>
      </c>
    </row>
    <row r="12814" ht="14.25" customHeight="1">
      <c r="A12814" s="267">
        <v>43732.0</v>
      </c>
      <c r="B12814" s="57">
        <v>267.0</v>
      </c>
      <c r="C12814" s="57">
        <v>45.0</v>
      </c>
      <c r="D12814" s="268">
        <v>0.916666666666667</v>
      </c>
      <c r="E12814" s="269">
        <v>0.0</v>
      </c>
      <c r="F12814" s="269">
        <v>6.299725376041584E-5</v>
      </c>
    </row>
    <row r="12815" ht="14.25" customHeight="1">
      <c r="A12815" s="267">
        <v>43732.0</v>
      </c>
      <c r="B12815" s="57">
        <v>267.0</v>
      </c>
      <c r="C12815" s="57">
        <v>46.0</v>
      </c>
      <c r="D12815" s="268">
        <v>0.9375</v>
      </c>
      <c r="E12815" s="269">
        <v>0.0</v>
      </c>
      <c r="F12815" s="269">
        <v>5.73885952380259E-5</v>
      </c>
    </row>
    <row r="12816" ht="14.25" customHeight="1">
      <c r="A12816" s="267">
        <v>43732.0</v>
      </c>
      <c r="B12816" s="57">
        <v>267.0</v>
      </c>
      <c r="C12816" s="57">
        <v>47.0</v>
      </c>
      <c r="D12816" s="268">
        <v>0.958333333333333</v>
      </c>
      <c r="E12816" s="269">
        <v>0.0</v>
      </c>
      <c r="F12816" s="269">
        <v>5.137931824975094E-5</v>
      </c>
    </row>
    <row r="12817" ht="14.25" customHeight="1">
      <c r="A12817" s="267">
        <v>43732.0</v>
      </c>
      <c r="B12817" s="57">
        <v>267.0</v>
      </c>
      <c r="C12817" s="57">
        <v>48.0</v>
      </c>
      <c r="D12817" s="268">
        <v>0.979166666666667</v>
      </c>
      <c r="E12817" s="269">
        <v>0.0</v>
      </c>
      <c r="F12817" s="269">
        <v>4.5370041261475974E-5</v>
      </c>
    </row>
    <row r="12818" ht="14.25" customHeight="1">
      <c r="A12818" s="267">
        <v>43733.0</v>
      </c>
      <c r="B12818" s="57">
        <v>268.0</v>
      </c>
      <c r="C12818" s="57">
        <v>1.0</v>
      </c>
      <c r="D12818" s="268">
        <v>0.0</v>
      </c>
      <c r="E12818" s="269">
        <v>0.0</v>
      </c>
      <c r="F12818" s="269">
        <v>4.0061846588499765E-5</v>
      </c>
    </row>
    <row r="12819" ht="14.25" customHeight="1">
      <c r="A12819" s="267">
        <v>43733.0</v>
      </c>
      <c r="B12819" s="57">
        <v>268.0</v>
      </c>
      <c r="C12819" s="57">
        <v>2.0</v>
      </c>
      <c r="D12819" s="268">
        <v>0.020833333333333332</v>
      </c>
      <c r="E12819" s="269">
        <v>0.0</v>
      </c>
      <c r="F12819" s="269">
        <v>3.605566192964978E-5</v>
      </c>
    </row>
    <row r="12820" ht="14.25" customHeight="1">
      <c r="A12820" s="267">
        <v>43733.0</v>
      </c>
      <c r="B12820" s="57">
        <v>268.0</v>
      </c>
      <c r="C12820" s="57">
        <v>3.0</v>
      </c>
      <c r="D12820" s="268">
        <v>0.0416666666666667</v>
      </c>
      <c r="E12820" s="269">
        <v>0.0</v>
      </c>
      <c r="F12820" s="269">
        <v>3.2550250353156044E-5</v>
      </c>
    </row>
    <row r="12821" ht="14.25" customHeight="1">
      <c r="A12821" s="267">
        <v>43733.0</v>
      </c>
      <c r="B12821" s="57">
        <v>268.0</v>
      </c>
      <c r="C12821" s="57">
        <v>4.0</v>
      </c>
      <c r="D12821" s="268">
        <v>0.0625</v>
      </c>
      <c r="E12821" s="269">
        <v>0.0</v>
      </c>
      <c r="F12821" s="269">
        <v>3.0447003407259817E-5</v>
      </c>
    </row>
    <row r="12822" ht="14.25" customHeight="1">
      <c r="A12822" s="267">
        <v>43733.0</v>
      </c>
      <c r="B12822" s="57">
        <v>268.0</v>
      </c>
      <c r="C12822" s="57">
        <v>5.0</v>
      </c>
      <c r="D12822" s="268">
        <v>0.0833333333333333</v>
      </c>
      <c r="E12822" s="269">
        <v>0.0</v>
      </c>
      <c r="F12822" s="269">
        <v>2.894468416019107E-5</v>
      </c>
    </row>
    <row r="12823" ht="14.25" customHeight="1">
      <c r="A12823" s="267">
        <v>43733.0</v>
      </c>
      <c r="B12823" s="57">
        <v>268.0</v>
      </c>
      <c r="C12823" s="57">
        <v>6.0</v>
      </c>
      <c r="D12823" s="268">
        <v>0.104166666666667</v>
      </c>
      <c r="E12823" s="269">
        <v>0.0</v>
      </c>
      <c r="F12823" s="269">
        <v>2.7742828762536086E-5</v>
      </c>
    </row>
    <row r="12824" ht="14.25" customHeight="1">
      <c r="A12824" s="267">
        <v>43733.0</v>
      </c>
      <c r="B12824" s="57">
        <v>268.0</v>
      </c>
      <c r="C12824" s="57">
        <v>7.0</v>
      </c>
      <c r="D12824" s="268">
        <v>0.125</v>
      </c>
      <c r="E12824" s="269">
        <v>0.0</v>
      </c>
      <c r="F12824" s="269">
        <v>2.7542519529593582E-5</v>
      </c>
    </row>
    <row r="12825" ht="14.25" customHeight="1">
      <c r="A12825" s="267">
        <v>43733.0</v>
      </c>
      <c r="B12825" s="57">
        <v>268.0</v>
      </c>
      <c r="C12825" s="57">
        <v>8.0</v>
      </c>
      <c r="D12825" s="268">
        <v>0.145833333333333</v>
      </c>
      <c r="E12825" s="269">
        <v>0.0</v>
      </c>
      <c r="F12825" s="269">
        <v>2.674128259782358E-5</v>
      </c>
    </row>
    <row r="12826" ht="14.25" customHeight="1">
      <c r="A12826" s="267">
        <v>43733.0</v>
      </c>
      <c r="B12826" s="57">
        <v>268.0</v>
      </c>
      <c r="C12826" s="57">
        <v>9.0</v>
      </c>
      <c r="D12826" s="268">
        <v>0.166666666666667</v>
      </c>
      <c r="E12826" s="269">
        <v>0.0</v>
      </c>
      <c r="F12826" s="269">
        <v>2.6240509515467337E-5</v>
      </c>
    </row>
    <row r="12827" ht="14.25" customHeight="1">
      <c r="A12827" s="267">
        <v>43733.0</v>
      </c>
      <c r="B12827" s="57">
        <v>268.0</v>
      </c>
      <c r="C12827" s="57">
        <v>10.0</v>
      </c>
      <c r="D12827" s="268">
        <v>0.1875</v>
      </c>
      <c r="E12827" s="269">
        <v>0.0</v>
      </c>
      <c r="F12827" s="269">
        <v>2.6941591830766084E-5</v>
      </c>
    </row>
    <row r="12828" ht="14.25" customHeight="1">
      <c r="A12828" s="267">
        <v>43733.0</v>
      </c>
      <c r="B12828" s="57">
        <v>268.0</v>
      </c>
      <c r="C12828" s="57">
        <v>11.0</v>
      </c>
      <c r="D12828" s="268">
        <v>0.208333333333333</v>
      </c>
      <c r="E12828" s="269">
        <v>0.0</v>
      </c>
      <c r="F12828" s="269">
        <v>2.7542519529593582E-5</v>
      </c>
    </row>
    <row r="12829" ht="14.25" customHeight="1">
      <c r="A12829" s="267">
        <v>43733.0</v>
      </c>
      <c r="B12829" s="57">
        <v>268.0</v>
      </c>
      <c r="C12829" s="57">
        <v>12.0</v>
      </c>
      <c r="D12829" s="268">
        <v>0.229166666666667</v>
      </c>
      <c r="E12829" s="269">
        <v>2.8147830952866366E-7</v>
      </c>
      <c r="F12829" s="269">
        <v>2.8143447228421073E-5</v>
      </c>
    </row>
    <row r="12830" ht="14.25" customHeight="1">
      <c r="A12830" s="267">
        <v>43733.0</v>
      </c>
      <c r="B12830" s="57">
        <v>268.0</v>
      </c>
      <c r="C12830" s="57">
        <v>13.0</v>
      </c>
      <c r="D12830" s="268">
        <v>0.25</v>
      </c>
      <c r="E12830" s="269">
        <v>4.996239994133779E-6</v>
      </c>
      <c r="F12830" s="269">
        <v>2.9846075708432316E-5</v>
      </c>
    </row>
    <row r="12831" ht="14.25" customHeight="1">
      <c r="A12831" s="267">
        <v>43733.0</v>
      </c>
      <c r="B12831" s="57">
        <v>268.0</v>
      </c>
      <c r="C12831" s="57">
        <v>14.0</v>
      </c>
      <c r="D12831" s="268">
        <v>0.270833333333333</v>
      </c>
      <c r="E12831" s="269">
        <v>1.4611494591806429E-5</v>
      </c>
      <c r="F12831" s="269">
        <v>3.2550250353156044E-5</v>
      </c>
    </row>
    <row r="12832" ht="14.25" customHeight="1">
      <c r="A12832" s="267">
        <v>43733.0</v>
      </c>
      <c r="B12832" s="57">
        <v>268.0</v>
      </c>
      <c r="C12832" s="57">
        <v>15.0</v>
      </c>
      <c r="D12832" s="268">
        <v>0.291666666666667</v>
      </c>
      <c r="E12832" s="269">
        <v>2.861692076138912E-5</v>
      </c>
      <c r="F12832" s="269">
        <v>3.665658962847728E-5</v>
      </c>
    </row>
    <row r="12833" ht="14.25" customHeight="1">
      <c r="A12833" s="267">
        <v>43733.0</v>
      </c>
      <c r="B12833" s="57">
        <v>268.0</v>
      </c>
      <c r="C12833" s="57">
        <v>16.0</v>
      </c>
      <c r="D12833" s="268">
        <v>0.3125</v>
      </c>
      <c r="E12833" s="269">
        <v>4.81015267628808E-5</v>
      </c>
      <c r="F12833" s="269">
        <v>4.186462968498224E-5</v>
      </c>
    </row>
    <row r="12834" ht="14.25" customHeight="1">
      <c r="A12834" s="267">
        <v>43733.0</v>
      </c>
      <c r="B12834" s="57">
        <v>268.0</v>
      </c>
      <c r="C12834" s="57">
        <v>17.0</v>
      </c>
      <c r="D12834" s="268">
        <v>0.333333333333333</v>
      </c>
      <c r="E12834" s="269">
        <v>7.373273565691042E-5</v>
      </c>
      <c r="F12834" s="269">
        <v>5.167978209916469E-5</v>
      </c>
    </row>
    <row r="12835" ht="14.25" customHeight="1">
      <c r="A12835" s="267">
        <v>43733.0</v>
      </c>
      <c r="B12835" s="57">
        <v>268.0</v>
      </c>
      <c r="C12835" s="57">
        <v>18.0</v>
      </c>
      <c r="D12835" s="268">
        <v>0.354166666666667</v>
      </c>
      <c r="E12835" s="269">
        <v>1.0725127414350636E-4</v>
      </c>
      <c r="F12835" s="269">
        <v>5.768905908743964E-5</v>
      </c>
    </row>
    <row r="12836" ht="14.25" customHeight="1">
      <c r="A12836" s="267">
        <v>43733.0</v>
      </c>
      <c r="B12836" s="57">
        <v>268.0</v>
      </c>
      <c r="C12836" s="57">
        <v>19.0</v>
      </c>
      <c r="D12836" s="268">
        <v>0.375</v>
      </c>
      <c r="E12836" s="269">
        <v>1.3207385873189543E-4</v>
      </c>
      <c r="F12836" s="269">
        <v>6.28970991439446E-5</v>
      </c>
    </row>
    <row r="12837" ht="14.25" customHeight="1">
      <c r="A12837" s="267">
        <v>43733.0</v>
      </c>
      <c r="B12837" s="57">
        <v>268.0</v>
      </c>
      <c r="C12837" s="57">
        <v>20.0</v>
      </c>
      <c r="D12837" s="268">
        <v>0.395833333333333</v>
      </c>
      <c r="E12837" s="269">
        <v>1.4926902105197586E-4</v>
      </c>
      <c r="F12837" s="269">
        <v>6.399879992512835E-5</v>
      </c>
    </row>
    <row r="12838" ht="14.25" customHeight="1">
      <c r="A12838" s="267">
        <v>43733.0</v>
      </c>
      <c r="B12838" s="57">
        <v>268.0</v>
      </c>
      <c r="C12838" s="57">
        <v>21.0</v>
      </c>
      <c r="D12838" s="268">
        <v>0.416666666666667</v>
      </c>
      <c r="E12838" s="269">
        <v>1.875759256783937E-4</v>
      </c>
      <c r="F12838" s="269">
        <v>6.389864530865711E-5</v>
      </c>
    </row>
    <row r="12839" ht="14.25" customHeight="1">
      <c r="A12839" s="267">
        <v>43733.0</v>
      </c>
      <c r="B12839" s="57">
        <v>268.0</v>
      </c>
      <c r="C12839" s="57">
        <v>22.0</v>
      </c>
      <c r="D12839" s="268">
        <v>0.4375</v>
      </c>
      <c r="E12839" s="269">
        <v>2.2036399094955628E-4</v>
      </c>
      <c r="F12839" s="269">
        <v>6.870606689927708E-5</v>
      </c>
    </row>
    <row r="12840" ht="14.25" customHeight="1">
      <c r="A12840" s="267">
        <v>43733.0</v>
      </c>
      <c r="B12840" s="57">
        <v>268.0</v>
      </c>
      <c r="C12840" s="57">
        <v>23.0</v>
      </c>
      <c r="D12840" s="268">
        <v>0.458333333333333</v>
      </c>
      <c r="E12840" s="269">
        <v>2.0578246019992618E-4</v>
      </c>
      <c r="F12840" s="269">
        <v>7.110977769458707E-5</v>
      </c>
    </row>
    <row r="12841" ht="14.25" customHeight="1">
      <c r="A12841" s="267">
        <v>43733.0</v>
      </c>
      <c r="B12841" s="57">
        <v>268.0</v>
      </c>
      <c r="C12841" s="57">
        <v>24.0</v>
      </c>
      <c r="D12841" s="268">
        <v>0.479166666666667</v>
      </c>
      <c r="E12841" s="269">
        <v>1.829388002743913E-4</v>
      </c>
      <c r="F12841" s="269">
        <v>6.950730383104707E-5</v>
      </c>
    </row>
    <row r="12842" ht="14.25" customHeight="1">
      <c r="A12842" s="267">
        <v>43733.0</v>
      </c>
      <c r="B12842" s="57">
        <v>268.0</v>
      </c>
      <c r="C12842" s="57">
        <v>25.0</v>
      </c>
      <c r="D12842" s="268">
        <v>0.5</v>
      </c>
      <c r="E12842" s="269">
        <v>1.892556244221825E-4</v>
      </c>
      <c r="F12842" s="269">
        <v>7.20111692428283E-5</v>
      </c>
    </row>
    <row r="12843" ht="14.25" customHeight="1">
      <c r="A12843" s="267">
        <v>43733.0</v>
      </c>
      <c r="B12843" s="57">
        <v>268.0</v>
      </c>
      <c r="C12843" s="57">
        <v>26.0</v>
      </c>
      <c r="D12843" s="268">
        <v>0.520833333333333</v>
      </c>
      <c r="E12843" s="269">
        <v>1.9655402598904066E-4</v>
      </c>
      <c r="F12843" s="269">
        <v>7.191101462635705E-5</v>
      </c>
    </row>
    <row r="12844" ht="14.25" customHeight="1">
      <c r="A12844" s="267">
        <v>43733.0</v>
      </c>
      <c r="B12844" s="57">
        <v>268.0</v>
      </c>
      <c r="C12844" s="57">
        <v>27.0</v>
      </c>
      <c r="D12844" s="268">
        <v>0.541666666666667</v>
      </c>
      <c r="E12844" s="269">
        <v>1.7166495334747567E-4</v>
      </c>
      <c r="F12844" s="269">
        <v>7.141024154400082E-5</v>
      </c>
    </row>
    <row r="12845" ht="14.25" customHeight="1">
      <c r="A12845" s="267">
        <v>43733.0</v>
      </c>
      <c r="B12845" s="57">
        <v>268.0</v>
      </c>
      <c r="C12845" s="57">
        <v>28.0</v>
      </c>
      <c r="D12845" s="268">
        <v>0.5625</v>
      </c>
      <c r="E12845" s="269">
        <v>1.6498509740187645E-4</v>
      </c>
      <c r="F12845" s="269">
        <v>6.65026653369096E-5</v>
      </c>
    </row>
    <row r="12846" ht="14.25" customHeight="1">
      <c r="A12846" s="267">
        <v>43733.0</v>
      </c>
      <c r="B12846" s="57">
        <v>268.0</v>
      </c>
      <c r="C12846" s="57">
        <v>29.0</v>
      </c>
      <c r="D12846" s="268">
        <v>0.583333333333333</v>
      </c>
      <c r="E12846" s="269">
        <v>1.3316085249570324E-4</v>
      </c>
      <c r="F12846" s="269">
        <v>6.600189225455336E-5</v>
      </c>
    </row>
    <row r="12847" ht="14.25" customHeight="1">
      <c r="A12847" s="267">
        <v>43733.0</v>
      </c>
      <c r="B12847" s="57">
        <v>268.0</v>
      </c>
      <c r="C12847" s="57">
        <v>30.0</v>
      </c>
      <c r="D12847" s="268">
        <v>0.604166666666667</v>
      </c>
      <c r="E12847" s="269">
        <v>1.1586957193110465E-4</v>
      </c>
      <c r="F12847" s="269">
        <v>6.560127378866834E-5</v>
      </c>
    </row>
    <row r="12848" ht="14.25" customHeight="1">
      <c r="A12848" s="267">
        <v>43733.0</v>
      </c>
      <c r="B12848" s="57">
        <v>268.0</v>
      </c>
      <c r="C12848" s="57">
        <v>31.0</v>
      </c>
      <c r="D12848" s="268">
        <v>0.625</v>
      </c>
      <c r="E12848" s="269">
        <v>6.717342481803348E-5</v>
      </c>
      <c r="F12848" s="269">
        <v>6.740405688515083E-5</v>
      </c>
    </row>
    <row r="12849" ht="14.25" customHeight="1">
      <c r="A12849" s="267">
        <v>43733.0</v>
      </c>
      <c r="B12849" s="57">
        <v>268.0</v>
      </c>
      <c r="C12849" s="57">
        <v>32.0</v>
      </c>
      <c r="D12849" s="268">
        <v>0.645833333333333</v>
      </c>
      <c r="E12849" s="269">
        <v>4.9714496225518506E-5</v>
      </c>
      <c r="F12849" s="269">
        <v>6.740405688515083E-5</v>
      </c>
    </row>
    <row r="12850" ht="14.25" customHeight="1">
      <c r="A12850" s="267">
        <v>43733.0</v>
      </c>
      <c r="B12850" s="57">
        <v>268.0</v>
      </c>
      <c r="C12850" s="57">
        <v>33.0</v>
      </c>
      <c r="D12850" s="268">
        <v>0.666666666666667</v>
      </c>
      <c r="E12850" s="269">
        <v>4.176494933122539E-5</v>
      </c>
      <c r="F12850" s="269">
        <v>7.161055077694331E-5</v>
      </c>
    </row>
    <row r="12851" ht="14.25" customHeight="1">
      <c r="A12851" s="267">
        <v>43733.0</v>
      </c>
      <c r="B12851" s="57">
        <v>268.0</v>
      </c>
      <c r="C12851" s="57">
        <v>34.0</v>
      </c>
      <c r="D12851" s="268">
        <v>0.6875</v>
      </c>
      <c r="E12851" s="269">
        <v>3.137118144406545E-5</v>
      </c>
      <c r="F12851" s="269">
        <v>7.411441618872453E-5</v>
      </c>
    </row>
    <row r="12852" ht="14.25" customHeight="1">
      <c r="A12852" s="267">
        <v>43733.0</v>
      </c>
      <c r="B12852" s="57">
        <v>268.0</v>
      </c>
      <c r="C12852" s="57">
        <v>35.0</v>
      </c>
      <c r="D12852" s="268">
        <v>0.708333333333333</v>
      </c>
      <c r="E12852" s="269">
        <v>1.5614060525989084E-5</v>
      </c>
      <c r="F12852" s="269">
        <v>8.192647627348199E-5</v>
      </c>
    </row>
    <row r="12853" ht="14.25" customHeight="1">
      <c r="A12853" s="267">
        <v>43733.0</v>
      </c>
      <c r="B12853" s="57">
        <v>268.0</v>
      </c>
      <c r="C12853" s="57">
        <v>36.0</v>
      </c>
      <c r="D12853" s="268">
        <v>0.729166666666667</v>
      </c>
      <c r="E12853" s="269">
        <v>6.190976769120342E-6</v>
      </c>
      <c r="F12853" s="269">
        <v>8.312833167113699E-5</v>
      </c>
    </row>
    <row r="12854" ht="14.25" customHeight="1">
      <c r="A12854" s="267">
        <v>43733.0</v>
      </c>
      <c r="B12854" s="57">
        <v>268.0</v>
      </c>
      <c r="C12854" s="57">
        <v>37.0</v>
      </c>
      <c r="D12854" s="268">
        <v>0.75</v>
      </c>
      <c r="E12854" s="269">
        <v>1.0335999484083014E-6</v>
      </c>
      <c r="F12854" s="269">
        <v>8.523157861703322E-5</v>
      </c>
    </row>
    <row r="12855" ht="14.25" customHeight="1">
      <c r="A12855" s="267">
        <v>43733.0</v>
      </c>
      <c r="B12855" s="57">
        <v>268.0</v>
      </c>
      <c r="C12855" s="57">
        <v>38.0</v>
      </c>
      <c r="D12855" s="268">
        <v>0.770833333333333</v>
      </c>
      <c r="E12855" s="269">
        <v>0.0</v>
      </c>
      <c r="F12855" s="269">
        <v>8.853668096058446E-5</v>
      </c>
    </row>
    <row r="12856" ht="14.25" customHeight="1">
      <c r="A12856" s="267">
        <v>43733.0</v>
      </c>
      <c r="B12856" s="57">
        <v>268.0</v>
      </c>
      <c r="C12856" s="57">
        <v>39.0</v>
      </c>
      <c r="D12856" s="268">
        <v>0.791666666666667</v>
      </c>
      <c r="E12856" s="269">
        <v>0.0</v>
      </c>
      <c r="F12856" s="269">
        <v>9.224240177002067E-5</v>
      </c>
    </row>
    <row r="12857" ht="14.25" customHeight="1">
      <c r="A12857" s="267">
        <v>43733.0</v>
      </c>
      <c r="B12857" s="57">
        <v>268.0</v>
      </c>
      <c r="C12857" s="57">
        <v>40.0</v>
      </c>
      <c r="D12857" s="268">
        <v>0.8125</v>
      </c>
      <c r="E12857" s="269">
        <v>0.0</v>
      </c>
      <c r="F12857" s="269">
        <v>9.154131945472191E-5</v>
      </c>
    </row>
    <row r="12858" ht="14.25" customHeight="1">
      <c r="A12858" s="267">
        <v>43733.0</v>
      </c>
      <c r="B12858" s="57">
        <v>268.0</v>
      </c>
      <c r="C12858" s="57">
        <v>41.0</v>
      </c>
      <c r="D12858" s="268">
        <v>0.833333333333333</v>
      </c>
      <c r="E12858" s="269">
        <v>0.0</v>
      </c>
      <c r="F12858" s="269">
        <v>8.783559864528572E-5</v>
      </c>
    </row>
    <row r="12859" ht="14.25" customHeight="1">
      <c r="A12859" s="267">
        <v>43733.0</v>
      </c>
      <c r="B12859" s="57">
        <v>268.0</v>
      </c>
      <c r="C12859" s="57">
        <v>42.0</v>
      </c>
      <c r="D12859" s="268">
        <v>0.854166666666667</v>
      </c>
      <c r="E12859" s="269">
        <v>0.0</v>
      </c>
      <c r="F12859" s="269">
        <v>8.122539395818325E-5</v>
      </c>
    </row>
    <row r="12860" ht="14.25" customHeight="1">
      <c r="A12860" s="267">
        <v>43733.0</v>
      </c>
      <c r="B12860" s="57">
        <v>268.0</v>
      </c>
      <c r="C12860" s="57">
        <v>43.0</v>
      </c>
      <c r="D12860" s="268">
        <v>0.875</v>
      </c>
      <c r="E12860" s="269">
        <v>0.0</v>
      </c>
      <c r="F12860" s="269">
        <v>7.812060084757453E-5</v>
      </c>
    </row>
    <row r="12861" ht="14.25" customHeight="1">
      <c r="A12861" s="267">
        <v>43733.0</v>
      </c>
      <c r="B12861" s="57">
        <v>268.0</v>
      </c>
      <c r="C12861" s="57">
        <v>44.0</v>
      </c>
      <c r="D12861" s="268">
        <v>0.895833333333333</v>
      </c>
      <c r="E12861" s="269">
        <v>0.0</v>
      </c>
      <c r="F12861" s="269">
        <v>7.191101462635705E-5</v>
      </c>
    </row>
    <row r="12862" ht="14.25" customHeight="1">
      <c r="A12862" s="267">
        <v>43733.0</v>
      </c>
      <c r="B12862" s="57">
        <v>268.0</v>
      </c>
      <c r="C12862" s="57">
        <v>45.0</v>
      </c>
      <c r="D12862" s="268">
        <v>0.916666666666667</v>
      </c>
      <c r="E12862" s="269">
        <v>0.0</v>
      </c>
      <c r="F12862" s="269">
        <v>6.680312918632335E-5</v>
      </c>
    </row>
    <row r="12863" ht="14.25" customHeight="1">
      <c r="A12863" s="267">
        <v>43733.0</v>
      </c>
      <c r="B12863" s="57">
        <v>268.0</v>
      </c>
      <c r="C12863" s="57">
        <v>46.0</v>
      </c>
      <c r="D12863" s="268">
        <v>0.9375</v>
      </c>
      <c r="E12863" s="269">
        <v>0.0</v>
      </c>
      <c r="F12863" s="269">
        <v>5.8890914485094645E-5</v>
      </c>
    </row>
    <row r="12864" ht="14.25" customHeight="1">
      <c r="A12864" s="267">
        <v>43733.0</v>
      </c>
      <c r="B12864" s="57">
        <v>268.0</v>
      </c>
      <c r="C12864" s="57">
        <v>47.0</v>
      </c>
      <c r="D12864" s="268">
        <v>0.958333333333333</v>
      </c>
      <c r="E12864" s="269">
        <v>0.0</v>
      </c>
      <c r="F12864" s="269">
        <v>5.0277617468567196E-5</v>
      </c>
    </row>
    <row r="12865" ht="14.25" customHeight="1">
      <c r="A12865" s="267">
        <v>43733.0</v>
      </c>
      <c r="B12865" s="57">
        <v>268.0</v>
      </c>
      <c r="C12865" s="57">
        <v>48.0</v>
      </c>
      <c r="D12865" s="268">
        <v>0.979166666666667</v>
      </c>
      <c r="E12865" s="269">
        <v>0.0</v>
      </c>
      <c r="F12865" s="269">
        <v>4.2866175849694736E-5</v>
      </c>
    </row>
    <row r="12866" ht="14.25" customHeight="1">
      <c r="A12866" s="267">
        <v>43734.0</v>
      </c>
      <c r="B12866" s="57">
        <v>269.0</v>
      </c>
      <c r="C12866" s="57">
        <v>1.0</v>
      </c>
      <c r="D12866" s="268">
        <v>0.0</v>
      </c>
      <c r="E12866" s="269">
        <v>0.0</v>
      </c>
      <c r="F12866" s="269">
        <v>3.6756744244948525E-5</v>
      </c>
    </row>
    <row r="12867" ht="14.25" customHeight="1">
      <c r="A12867" s="267">
        <v>43734.0</v>
      </c>
      <c r="B12867" s="57">
        <v>269.0</v>
      </c>
      <c r="C12867" s="57">
        <v>2.0</v>
      </c>
      <c r="D12867" s="268">
        <v>0.020833333333333332</v>
      </c>
      <c r="E12867" s="269">
        <v>0.0</v>
      </c>
      <c r="F12867" s="269">
        <v>3.234994112021355E-5</v>
      </c>
    </row>
    <row r="12868" ht="14.25" customHeight="1">
      <c r="A12868" s="267">
        <v>43734.0</v>
      </c>
      <c r="B12868" s="57">
        <v>269.0</v>
      </c>
      <c r="C12868" s="57">
        <v>3.0</v>
      </c>
      <c r="D12868" s="268">
        <v>0.0416666666666667</v>
      </c>
      <c r="E12868" s="269">
        <v>0.0</v>
      </c>
      <c r="F12868" s="269">
        <v>2.9545611859018566E-5</v>
      </c>
    </row>
    <row r="12869" ht="14.25" customHeight="1">
      <c r="A12869" s="267">
        <v>43734.0</v>
      </c>
      <c r="B12869" s="57">
        <v>269.0</v>
      </c>
      <c r="C12869" s="57">
        <v>4.0</v>
      </c>
      <c r="D12869" s="268">
        <v>0.0625</v>
      </c>
      <c r="E12869" s="269">
        <v>0.0</v>
      </c>
      <c r="F12869" s="269">
        <v>2.784298337900733E-5</v>
      </c>
    </row>
    <row r="12870" ht="14.25" customHeight="1">
      <c r="A12870" s="267">
        <v>43734.0</v>
      </c>
      <c r="B12870" s="57">
        <v>269.0</v>
      </c>
      <c r="C12870" s="57">
        <v>5.0</v>
      </c>
      <c r="D12870" s="268">
        <v>0.0833333333333333</v>
      </c>
      <c r="E12870" s="269">
        <v>0.0</v>
      </c>
      <c r="F12870" s="269">
        <v>2.674128259782358E-5</v>
      </c>
    </row>
    <row r="12871" ht="14.25" customHeight="1">
      <c r="A12871" s="267">
        <v>43734.0</v>
      </c>
      <c r="B12871" s="57">
        <v>269.0</v>
      </c>
      <c r="C12871" s="57">
        <v>6.0</v>
      </c>
      <c r="D12871" s="268">
        <v>0.104166666666667</v>
      </c>
      <c r="E12871" s="269">
        <v>0.0</v>
      </c>
      <c r="F12871" s="269">
        <v>2.654097336488109E-5</v>
      </c>
    </row>
    <row r="12872" ht="14.25" customHeight="1">
      <c r="A12872" s="267">
        <v>43734.0</v>
      </c>
      <c r="B12872" s="57">
        <v>269.0</v>
      </c>
      <c r="C12872" s="57">
        <v>7.0</v>
      </c>
      <c r="D12872" s="268">
        <v>0.125</v>
      </c>
      <c r="E12872" s="269">
        <v>0.0</v>
      </c>
      <c r="F12872" s="269">
        <v>2.6240509515467337E-5</v>
      </c>
    </row>
    <row r="12873" ht="14.25" customHeight="1">
      <c r="A12873" s="267">
        <v>43734.0</v>
      </c>
      <c r="B12873" s="57">
        <v>269.0</v>
      </c>
      <c r="C12873" s="57">
        <v>8.0</v>
      </c>
      <c r="D12873" s="268">
        <v>0.145833333333333</v>
      </c>
      <c r="E12873" s="269">
        <v>0.0</v>
      </c>
      <c r="F12873" s="269">
        <v>2.5839891049582346E-5</v>
      </c>
    </row>
    <row r="12874" ht="14.25" customHeight="1">
      <c r="A12874" s="267">
        <v>43734.0</v>
      </c>
      <c r="B12874" s="57">
        <v>269.0</v>
      </c>
      <c r="C12874" s="57">
        <v>9.0</v>
      </c>
      <c r="D12874" s="268">
        <v>0.166666666666667</v>
      </c>
      <c r="E12874" s="269">
        <v>0.0</v>
      </c>
      <c r="F12874" s="269">
        <v>2.5739736433111092E-5</v>
      </c>
    </row>
    <row r="12875" ht="14.25" customHeight="1">
      <c r="A12875" s="267">
        <v>43734.0</v>
      </c>
      <c r="B12875" s="57">
        <v>269.0</v>
      </c>
      <c r="C12875" s="57">
        <v>10.0</v>
      </c>
      <c r="D12875" s="268">
        <v>0.1875</v>
      </c>
      <c r="E12875" s="269">
        <v>0.0</v>
      </c>
      <c r="F12875" s="269">
        <v>2.6340664131938587E-5</v>
      </c>
    </row>
    <row r="12876" ht="14.25" customHeight="1">
      <c r="A12876" s="267">
        <v>43734.0</v>
      </c>
      <c r="B12876" s="57">
        <v>269.0</v>
      </c>
      <c r="C12876" s="57">
        <v>11.0</v>
      </c>
      <c r="D12876" s="268">
        <v>0.208333333333333</v>
      </c>
      <c r="E12876" s="269">
        <v>0.0</v>
      </c>
      <c r="F12876" s="269">
        <v>2.7943137995478576E-5</v>
      </c>
    </row>
    <row r="12877" ht="14.25" customHeight="1">
      <c r="A12877" s="267">
        <v>43734.0</v>
      </c>
      <c r="B12877" s="57">
        <v>269.0</v>
      </c>
      <c r="C12877" s="57">
        <v>12.0</v>
      </c>
      <c r="D12877" s="268">
        <v>0.229166666666667</v>
      </c>
      <c r="E12877" s="269">
        <v>2.8147830952866366E-7</v>
      </c>
      <c r="F12877" s="269">
        <v>2.974592109196107E-5</v>
      </c>
    </row>
    <row r="12878" ht="14.25" customHeight="1">
      <c r="A12878" s="267">
        <v>43734.0</v>
      </c>
      <c r="B12878" s="57">
        <v>269.0</v>
      </c>
      <c r="C12878" s="57">
        <v>13.0</v>
      </c>
      <c r="D12878" s="268">
        <v>0.25</v>
      </c>
      <c r="E12878" s="269">
        <v>2.1814568988471434E-6</v>
      </c>
      <c r="F12878" s="269">
        <v>3.5955507313178524E-5</v>
      </c>
    </row>
    <row r="12879" ht="14.25" customHeight="1">
      <c r="A12879" s="267">
        <v>43734.0</v>
      </c>
      <c r="B12879" s="57">
        <v>269.0</v>
      </c>
      <c r="C12879" s="57">
        <v>14.0</v>
      </c>
      <c r="D12879" s="268">
        <v>0.270833333333333</v>
      </c>
      <c r="E12879" s="269">
        <v>8.774232269452721E-6</v>
      </c>
      <c r="F12879" s="269">
        <v>4.316663969910849E-5</v>
      </c>
    </row>
    <row r="12880" ht="14.25" customHeight="1">
      <c r="A12880" s="267">
        <v>43734.0</v>
      </c>
      <c r="B12880" s="57">
        <v>269.0</v>
      </c>
      <c r="C12880" s="57">
        <v>15.0</v>
      </c>
      <c r="D12880" s="268">
        <v>0.291666666666667</v>
      </c>
      <c r="E12880" s="269">
        <v>3.2931109095522425E-5</v>
      </c>
      <c r="F12880" s="269">
        <v>5.077839055092343E-5</v>
      </c>
    </row>
    <row r="12881" ht="14.25" customHeight="1">
      <c r="A12881" s="267">
        <v>43734.0</v>
      </c>
      <c r="B12881" s="57">
        <v>269.0</v>
      </c>
      <c r="C12881" s="57">
        <v>16.0</v>
      </c>
      <c r="D12881" s="268">
        <v>0.3125</v>
      </c>
      <c r="E12881" s="269">
        <v>7.424659156138564E-5</v>
      </c>
      <c r="F12881" s="269">
        <v>5.6987976772140894E-5</v>
      </c>
    </row>
    <row r="12882" ht="14.25" customHeight="1">
      <c r="A12882" s="267">
        <v>43734.0</v>
      </c>
      <c r="B12882" s="57">
        <v>269.0</v>
      </c>
      <c r="C12882" s="57">
        <v>17.0</v>
      </c>
      <c r="D12882" s="268">
        <v>0.333333333333333</v>
      </c>
      <c r="E12882" s="269">
        <v>1.1860375876708116E-4</v>
      </c>
      <c r="F12882" s="269">
        <v>5.5786121374485906E-5</v>
      </c>
    </row>
    <row r="12883" ht="14.25" customHeight="1">
      <c r="A12883" s="267">
        <v>43734.0</v>
      </c>
      <c r="B12883" s="57">
        <v>269.0</v>
      </c>
      <c r="C12883" s="57">
        <v>18.0</v>
      </c>
      <c r="D12883" s="268">
        <v>0.354166666666667</v>
      </c>
      <c r="E12883" s="269">
        <v>1.6217431750415408E-4</v>
      </c>
      <c r="F12883" s="269">
        <v>5.668751292272716E-5</v>
      </c>
    </row>
    <row r="12884" ht="14.25" customHeight="1">
      <c r="A12884" s="267">
        <v>43734.0</v>
      </c>
      <c r="B12884" s="57">
        <v>269.0</v>
      </c>
      <c r="C12884" s="57">
        <v>19.0</v>
      </c>
      <c r="D12884" s="268">
        <v>0.375</v>
      </c>
      <c r="E12884" s="269">
        <v>2.0455455627678206E-4</v>
      </c>
      <c r="F12884" s="269">
        <v>5.8390141402738404E-5</v>
      </c>
    </row>
    <row r="12885" ht="14.25" customHeight="1">
      <c r="A12885" s="267">
        <v>43734.0</v>
      </c>
      <c r="B12885" s="57">
        <v>269.0</v>
      </c>
      <c r="C12885" s="57">
        <v>20.0</v>
      </c>
      <c r="D12885" s="268">
        <v>0.395833333333333</v>
      </c>
      <c r="E12885" s="269">
        <v>2.3894446908962283E-4</v>
      </c>
      <c r="F12885" s="269">
        <v>5.728844062155465E-5</v>
      </c>
    </row>
    <row r="12886" ht="14.25" customHeight="1">
      <c r="A12886" s="267">
        <v>43734.0</v>
      </c>
      <c r="B12886" s="57">
        <v>269.0</v>
      </c>
      <c r="C12886" s="57">
        <v>21.0</v>
      </c>
      <c r="D12886" s="268">
        <v>0.416666666666667</v>
      </c>
      <c r="E12886" s="269">
        <v>2.6727376833290424E-4</v>
      </c>
      <c r="F12886" s="269">
        <v>5.6487203689784654E-5</v>
      </c>
    </row>
    <row r="12887" ht="14.25" customHeight="1">
      <c r="A12887" s="267">
        <v>43734.0</v>
      </c>
      <c r="B12887" s="57">
        <v>269.0</v>
      </c>
      <c r="C12887" s="57">
        <v>22.0</v>
      </c>
      <c r="D12887" s="268">
        <v>0.4375</v>
      </c>
      <c r="E12887" s="269">
        <v>2.8704515844369755E-4</v>
      </c>
      <c r="F12887" s="269">
        <v>5.5085039059187164E-5</v>
      </c>
    </row>
    <row r="12888" ht="14.25" customHeight="1">
      <c r="A12888" s="267">
        <v>43734.0</v>
      </c>
      <c r="B12888" s="57">
        <v>269.0</v>
      </c>
      <c r="C12888" s="57">
        <v>23.0</v>
      </c>
      <c r="D12888" s="268">
        <v>0.458333333333333</v>
      </c>
      <c r="E12888" s="269">
        <v>2.999016042116899E-4</v>
      </c>
      <c r="F12888" s="269">
        <v>5.7088131388612155E-5</v>
      </c>
    </row>
    <row r="12889" ht="14.25" customHeight="1">
      <c r="A12889" s="267">
        <v>43734.0</v>
      </c>
      <c r="B12889" s="57">
        <v>269.0</v>
      </c>
      <c r="C12889" s="57">
        <v>24.0</v>
      </c>
      <c r="D12889" s="268">
        <v>0.479166666666667</v>
      </c>
      <c r="E12889" s="269">
        <v>3.0715709701996635E-4</v>
      </c>
      <c r="F12889" s="269">
        <v>5.588627599095715E-5</v>
      </c>
    </row>
    <row r="12890" ht="14.25" customHeight="1">
      <c r="A12890" s="267">
        <v>43734.0</v>
      </c>
      <c r="B12890" s="57">
        <v>269.0</v>
      </c>
      <c r="C12890" s="57">
        <v>25.0</v>
      </c>
      <c r="D12890" s="268">
        <v>0.5</v>
      </c>
      <c r="E12890" s="269">
        <v>3.186322493007223E-4</v>
      </c>
      <c r="F12890" s="269">
        <v>5.6587358306255894E-5</v>
      </c>
    </row>
    <row r="12891" ht="14.25" customHeight="1">
      <c r="A12891" s="267">
        <v>43734.0</v>
      </c>
      <c r="B12891" s="57">
        <v>269.0</v>
      </c>
      <c r="C12891" s="57">
        <v>26.0</v>
      </c>
      <c r="D12891" s="268">
        <v>0.520833333333333</v>
      </c>
      <c r="E12891" s="269">
        <v>3.183173703220401E-4</v>
      </c>
      <c r="F12891" s="269">
        <v>5.6286894456842146E-5</v>
      </c>
    </row>
    <row r="12892" ht="14.25" customHeight="1">
      <c r="A12892" s="267">
        <v>43734.0</v>
      </c>
      <c r="B12892" s="57">
        <v>269.0</v>
      </c>
      <c r="C12892" s="57">
        <v>27.0</v>
      </c>
      <c r="D12892" s="268">
        <v>0.541666666666667</v>
      </c>
      <c r="E12892" s="269">
        <v>3.1091336682641246E-4</v>
      </c>
      <c r="F12892" s="269">
        <v>5.608658522389965E-5</v>
      </c>
    </row>
    <row r="12893" ht="14.25" customHeight="1">
      <c r="A12893" s="267">
        <v>43734.0</v>
      </c>
      <c r="B12893" s="57">
        <v>269.0</v>
      </c>
      <c r="C12893" s="57">
        <v>28.0</v>
      </c>
      <c r="D12893" s="268">
        <v>0.5625</v>
      </c>
      <c r="E12893" s="269">
        <v>2.953686854893337E-4</v>
      </c>
      <c r="F12893" s="269">
        <v>5.418364751094592E-5</v>
      </c>
    </row>
    <row r="12894" ht="14.25" customHeight="1">
      <c r="A12894" s="267">
        <v>43734.0</v>
      </c>
      <c r="B12894" s="57">
        <v>269.0</v>
      </c>
      <c r="C12894" s="57">
        <v>29.0</v>
      </c>
      <c r="D12894" s="268">
        <v>0.583333333333333</v>
      </c>
      <c r="E12894" s="269">
        <v>2.663069306030937E-4</v>
      </c>
      <c r="F12894" s="269">
        <v>5.2681328263877173E-5</v>
      </c>
    </row>
    <row r="12895" ht="14.25" customHeight="1">
      <c r="A12895" s="267">
        <v>43734.0</v>
      </c>
      <c r="B12895" s="57">
        <v>269.0</v>
      </c>
      <c r="C12895" s="57">
        <v>30.0</v>
      </c>
      <c r="D12895" s="268">
        <v>0.604166666666667</v>
      </c>
      <c r="E12895" s="269">
        <v>2.3389712759999725E-4</v>
      </c>
      <c r="F12895" s="269">
        <v>5.3783029045060915E-5</v>
      </c>
    </row>
    <row r="12896" ht="14.25" customHeight="1">
      <c r="A12896" s="267">
        <v>43734.0</v>
      </c>
      <c r="B12896" s="57">
        <v>269.0</v>
      </c>
      <c r="C12896" s="57">
        <v>31.0</v>
      </c>
      <c r="D12896" s="268">
        <v>0.625</v>
      </c>
      <c r="E12896" s="269">
        <v>2.0594278835654782E-4</v>
      </c>
      <c r="F12896" s="269">
        <v>5.368287442858966E-5</v>
      </c>
    </row>
    <row r="12897" ht="14.25" customHeight="1">
      <c r="A12897" s="267">
        <v>43734.0</v>
      </c>
      <c r="B12897" s="57">
        <v>269.0</v>
      </c>
      <c r="C12897" s="57">
        <v>32.0</v>
      </c>
      <c r="D12897" s="268">
        <v>0.645833333333333</v>
      </c>
      <c r="E12897" s="269">
        <v>1.4391498233187817E-4</v>
      </c>
      <c r="F12897" s="269">
        <v>5.828998678626714E-5</v>
      </c>
    </row>
    <row r="12898" ht="14.25" customHeight="1">
      <c r="A12898" s="267">
        <v>43734.0</v>
      </c>
      <c r="B12898" s="57">
        <v>269.0</v>
      </c>
      <c r="C12898" s="57">
        <v>33.0</v>
      </c>
      <c r="D12898" s="268">
        <v>0.666666666666667</v>
      </c>
      <c r="E12898" s="269">
        <v>9.932376103899431E-5</v>
      </c>
      <c r="F12898" s="269">
        <v>6.239632606158836E-5</v>
      </c>
    </row>
    <row r="12899" ht="14.25" customHeight="1">
      <c r="A12899" s="267">
        <v>43734.0</v>
      </c>
      <c r="B12899" s="57">
        <v>269.0</v>
      </c>
      <c r="C12899" s="57">
        <v>34.0</v>
      </c>
      <c r="D12899" s="268">
        <v>0.6875</v>
      </c>
      <c r="E12899" s="269">
        <v>5.876656668683455E-5</v>
      </c>
      <c r="F12899" s="269">
        <v>6.780467535103583E-5</v>
      </c>
    </row>
    <row r="12900" ht="14.25" customHeight="1">
      <c r="A12900" s="267">
        <v>43734.0</v>
      </c>
      <c r="B12900" s="57">
        <v>269.0</v>
      </c>
      <c r="C12900" s="57">
        <v>35.0</v>
      </c>
      <c r="D12900" s="268">
        <v>0.708333333333333</v>
      </c>
      <c r="E12900" s="269">
        <v>3.2871594444959806E-5</v>
      </c>
      <c r="F12900" s="269">
        <v>7.571689005226453E-5</v>
      </c>
    </row>
    <row r="12901" ht="14.25" customHeight="1">
      <c r="A12901" s="267">
        <v>43734.0</v>
      </c>
      <c r="B12901" s="57">
        <v>269.0</v>
      </c>
      <c r="C12901" s="57">
        <v>36.0</v>
      </c>
      <c r="D12901" s="268">
        <v>0.729166666666667</v>
      </c>
      <c r="E12901" s="269">
        <v>1.238036596508129E-5</v>
      </c>
      <c r="F12901" s="269">
        <v>7.751967314874703E-5</v>
      </c>
    </row>
    <row r="12902" ht="14.25" customHeight="1">
      <c r="A12902" s="267">
        <v>43734.0</v>
      </c>
      <c r="B12902" s="57">
        <v>269.0</v>
      </c>
      <c r="C12902" s="57">
        <v>37.0</v>
      </c>
      <c r="D12902" s="268">
        <v>0.75</v>
      </c>
      <c r="E12902" s="269">
        <v>9.103571033818657E-7</v>
      </c>
      <c r="F12902" s="269">
        <v>8.022384779347077E-5</v>
      </c>
    </row>
    <row r="12903" ht="14.25" customHeight="1">
      <c r="A12903" s="267">
        <v>43734.0</v>
      </c>
      <c r="B12903" s="57">
        <v>269.0</v>
      </c>
      <c r="C12903" s="57">
        <v>38.0</v>
      </c>
      <c r="D12903" s="268">
        <v>0.770833333333333</v>
      </c>
      <c r="E12903" s="269">
        <v>0.0</v>
      </c>
      <c r="F12903" s="269">
        <v>8.683405248057323E-5</v>
      </c>
    </row>
    <row r="12904" ht="14.25" customHeight="1">
      <c r="A12904" s="267">
        <v>43734.0</v>
      </c>
      <c r="B12904" s="57">
        <v>269.0</v>
      </c>
      <c r="C12904" s="57">
        <v>39.0</v>
      </c>
      <c r="D12904" s="268">
        <v>0.791666666666667</v>
      </c>
      <c r="E12904" s="269">
        <v>0.0</v>
      </c>
      <c r="F12904" s="269">
        <v>8.693420709704446E-5</v>
      </c>
    </row>
    <row r="12905" ht="14.25" customHeight="1">
      <c r="A12905" s="267">
        <v>43734.0</v>
      </c>
      <c r="B12905" s="57">
        <v>269.0</v>
      </c>
      <c r="C12905" s="57">
        <v>40.0</v>
      </c>
      <c r="D12905" s="268">
        <v>0.8125</v>
      </c>
      <c r="E12905" s="269">
        <v>0.0</v>
      </c>
      <c r="F12905" s="269">
        <v>8.533173323350447E-5</v>
      </c>
    </row>
    <row r="12906" ht="14.25" customHeight="1">
      <c r="A12906" s="267">
        <v>43734.0</v>
      </c>
      <c r="B12906" s="57">
        <v>269.0</v>
      </c>
      <c r="C12906" s="57">
        <v>41.0</v>
      </c>
      <c r="D12906" s="268">
        <v>0.833333333333333</v>
      </c>
      <c r="E12906" s="269">
        <v>0.0</v>
      </c>
      <c r="F12906" s="269">
        <v>8.192647627348199E-5</v>
      </c>
    </row>
    <row r="12907" ht="14.25" customHeight="1">
      <c r="A12907" s="267">
        <v>43734.0</v>
      </c>
      <c r="B12907" s="57">
        <v>269.0</v>
      </c>
      <c r="C12907" s="57">
        <v>42.0</v>
      </c>
      <c r="D12907" s="268">
        <v>0.854166666666667</v>
      </c>
      <c r="E12907" s="269">
        <v>0.0</v>
      </c>
      <c r="F12907" s="269">
        <v>7.852121931345951E-5</v>
      </c>
    </row>
    <row r="12908" ht="14.25" customHeight="1">
      <c r="A12908" s="267">
        <v>43734.0</v>
      </c>
      <c r="B12908" s="57">
        <v>269.0</v>
      </c>
      <c r="C12908" s="57">
        <v>43.0</v>
      </c>
      <c r="D12908" s="268">
        <v>0.875</v>
      </c>
      <c r="E12908" s="269">
        <v>0.0</v>
      </c>
      <c r="F12908" s="269">
        <v>7.641797236756328E-5</v>
      </c>
    </row>
    <row r="12909" ht="14.25" customHeight="1">
      <c r="A12909" s="267">
        <v>43734.0</v>
      </c>
      <c r="B12909" s="57">
        <v>269.0</v>
      </c>
      <c r="C12909" s="57">
        <v>44.0</v>
      </c>
      <c r="D12909" s="268">
        <v>0.895833333333333</v>
      </c>
      <c r="E12909" s="269">
        <v>0.0</v>
      </c>
      <c r="F12909" s="269">
        <v>7.040869537928833E-5</v>
      </c>
    </row>
    <row r="12910" ht="14.25" customHeight="1">
      <c r="A12910" s="267">
        <v>43734.0</v>
      </c>
      <c r="B12910" s="57">
        <v>269.0</v>
      </c>
      <c r="C12910" s="57">
        <v>45.0</v>
      </c>
      <c r="D12910" s="268">
        <v>0.916666666666667</v>
      </c>
      <c r="E12910" s="269">
        <v>0.0</v>
      </c>
      <c r="F12910" s="269">
        <v>6.580158302161085E-5</v>
      </c>
    </row>
    <row r="12911" ht="14.25" customHeight="1">
      <c r="A12911" s="267">
        <v>43734.0</v>
      </c>
      <c r="B12911" s="57">
        <v>269.0</v>
      </c>
      <c r="C12911" s="57">
        <v>46.0</v>
      </c>
      <c r="D12911" s="268">
        <v>0.9375</v>
      </c>
      <c r="E12911" s="269">
        <v>0.0</v>
      </c>
      <c r="F12911" s="269">
        <v>5.8890914485094645E-5</v>
      </c>
    </row>
    <row r="12912" ht="14.25" customHeight="1">
      <c r="A12912" s="267">
        <v>43734.0</v>
      </c>
      <c r="B12912" s="57">
        <v>269.0</v>
      </c>
      <c r="C12912" s="57">
        <v>47.0</v>
      </c>
      <c r="D12912" s="268">
        <v>0.958333333333333</v>
      </c>
      <c r="E12912" s="269">
        <v>0.0</v>
      </c>
      <c r="F12912" s="269">
        <v>4.92760713038547E-5</v>
      </c>
    </row>
    <row r="12913" ht="14.25" customHeight="1">
      <c r="A12913" s="267">
        <v>43734.0</v>
      </c>
      <c r="B12913" s="57">
        <v>269.0</v>
      </c>
      <c r="C12913" s="57">
        <v>48.0</v>
      </c>
      <c r="D12913" s="268">
        <v>0.979166666666667</v>
      </c>
      <c r="E12913" s="269">
        <v>0.0</v>
      </c>
      <c r="F12913" s="269">
        <v>4.1764475068510994E-5</v>
      </c>
    </row>
    <row r="12914" ht="14.25" customHeight="1">
      <c r="A12914" s="267">
        <v>43735.0</v>
      </c>
      <c r="B12914" s="57">
        <v>270.0</v>
      </c>
      <c r="C12914" s="57">
        <v>1.0</v>
      </c>
      <c r="D12914" s="268">
        <v>0.0</v>
      </c>
      <c r="E12914" s="269">
        <v>0.0</v>
      </c>
      <c r="F12914" s="269">
        <v>3.645628039553478E-5</v>
      </c>
    </row>
    <row r="12915" ht="14.25" customHeight="1">
      <c r="A12915" s="267">
        <v>43735.0</v>
      </c>
      <c r="B12915" s="57">
        <v>270.0</v>
      </c>
      <c r="C12915" s="57">
        <v>2.0</v>
      </c>
      <c r="D12915" s="268">
        <v>0.020833333333333332</v>
      </c>
      <c r="E12915" s="269">
        <v>0.0</v>
      </c>
      <c r="F12915" s="269">
        <v>3.174901342138605E-5</v>
      </c>
    </row>
    <row r="12916" ht="14.25" customHeight="1">
      <c r="A12916" s="267">
        <v>43735.0</v>
      </c>
      <c r="B12916" s="57">
        <v>270.0</v>
      </c>
      <c r="C12916" s="57">
        <v>3.0</v>
      </c>
      <c r="D12916" s="268">
        <v>0.0416666666666667</v>
      </c>
      <c r="E12916" s="269">
        <v>0.0</v>
      </c>
      <c r="F12916" s="269">
        <v>2.9846075708432316E-5</v>
      </c>
    </row>
    <row r="12917" ht="14.25" customHeight="1">
      <c r="A12917" s="267">
        <v>43735.0</v>
      </c>
      <c r="B12917" s="57">
        <v>270.0</v>
      </c>
      <c r="C12917" s="57">
        <v>4.0</v>
      </c>
      <c r="D12917" s="268">
        <v>0.0625</v>
      </c>
      <c r="E12917" s="269">
        <v>0.0</v>
      </c>
      <c r="F12917" s="269">
        <v>2.7742828762536086E-5</v>
      </c>
    </row>
    <row r="12918" ht="14.25" customHeight="1">
      <c r="A12918" s="267">
        <v>43735.0</v>
      </c>
      <c r="B12918" s="57">
        <v>270.0</v>
      </c>
      <c r="C12918" s="57">
        <v>5.0</v>
      </c>
      <c r="D12918" s="268">
        <v>0.0833333333333333</v>
      </c>
      <c r="E12918" s="269">
        <v>0.0</v>
      </c>
      <c r="F12918" s="269">
        <v>2.6641127981352337E-5</v>
      </c>
    </row>
    <row r="12919" ht="14.25" customHeight="1">
      <c r="A12919" s="267">
        <v>43735.0</v>
      </c>
      <c r="B12919" s="57">
        <v>270.0</v>
      </c>
      <c r="C12919" s="57">
        <v>6.0</v>
      </c>
      <c r="D12919" s="268">
        <v>0.104166666666667</v>
      </c>
      <c r="E12919" s="269">
        <v>0.0</v>
      </c>
      <c r="F12919" s="269">
        <v>2.684143721429483E-5</v>
      </c>
    </row>
    <row r="12920" ht="14.25" customHeight="1">
      <c r="A12920" s="267">
        <v>43735.0</v>
      </c>
      <c r="B12920" s="57">
        <v>270.0</v>
      </c>
      <c r="C12920" s="57">
        <v>7.0</v>
      </c>
      <c r="D12920" s="268">
        <v>0.125</v>
      </c>
      <c r="E12920" s="269">
        <v>0.0</v>
      </c>
      <c r="F12920" s="269">
        <v>2.644081874840984E-5</v>
      </c>
    </row>
    <row r="12921" ht="14.25" customHeight="1">
      <c r="A12921" s="267">
        <v>43735.0</v>
      </c>
      <c r="B12921" s="57">
        <v>270.0</v>
      </c>
      <c r="C12921" s="57">
        <v>8.0</v>
      </c>
      <c r="D12921" s="268">
        <v>0.145833333333333</v>
      </c>
      <c r="E12921" s="269">
        <v>0.0</v>
      </c>
      <c r="F12921" s="269">
        <v>2.5739736433111092E-5</v>
      </c>
    </row>
    <row r="12922" ht="14.25" customHeight="1">
      <c r="A12922" s="267">
        <v>43735.0</v>
      </c>
      <c r="B12922" s="57">
        <v>270.0</v>
      </c>
      <c r="C12922" s="57">
        <v>9.0</v>
      </c>
      <c r="D12922" s="268">
        <v>0.166666666666667</v>
      </c>
      <c r="E12922" s="269">
        <v>0.0</v>
      </c>
      <c r="F12922" s="269">
        <v>2.594004566605359E-5</v>
      </c>
    </row>
    <row r="12923" ht="14.25" customHeight="1">
      <c r="A12923" s="267">
        <v>43735.0</v>
      </c>
      <c r="B12923" s="57">
        <v>270.0</v>
      </c>
      <c r="C12923" s="57">
        <v>10.0</v>
      </c>
      <c r="D12923" s="268">
        <v>0.1875</v>
      </c>
      <c r="E12923" s="269">
        <v>0.0</v>
      </c>
      <c r="F12923" s="269">
        <v>2.654097336488109E-5</v>
      </c>
    </row>
    <row r="12924" ht="14.25" customHeight="1">
      <c r="A12924" s="267">
        <v>43735.0</v>
      </c>
      <c r="B12924" s="57">
        <v>270.0</v>
      </c>
      <c r="C12924" s="57">
        <v>11.0</v>
      </c>
      <c r="D12924" s="268">
        <v>0.208333333333333</v>
      </c>
      <c r="E12924" s="269">
        <v>0.0</v>
      </c>
      <c r="F12924" s="269">
        <v>2.7642674146064832E-5</v>
      </c>
    </row>
    <row r="12925" ht="14.25" customHeight="1">
      <c r="A12925" s="267">
        <v>43735.0</v>
      </c>
      <c r="B12925" s="57">
        <v>270.0</v>
      </c>
      <c r="C12925" s="57">
        <v>12.0</v>
      </c>
      <c r="D12925" s="268">
        <v>0.229166666666667</v>
      </c>
      <c r="E12925" s="269">
        <v>2.3456525794055305E-8</v>
      </c>
      <c r="F12925" s="269">
        <v>3.0346848790788564E-5</v>
      </c>
    </row>
    <row r="12926" ht="14.25" customHeight="1">
      <c r="A12926" s="267">
        <v>43735.0</v>
      </c>
      <c r="B12926" s="57">
        <v>270.0</v>
      </c>
      <c r="C12926" s="57">
        <v>13.0</v>
      </c>
      <c r="D12926" s="268">
        <v>0.25</v>
      </c>
      <c r="E12926" s="269">
        <v>1.263972674875781E-6</v>
      </c>
      <c r="F12926" s="269">
        <v>3.4953961148466035E-5</v>
      </c>
    </row>
    <row r="12927" ht="14.25" customHeight="1">
      <c r="A12927" s="267">
        <v>43735.0</v>
      </c>
      <c r="B12927" s="57">
        <v>270.0</v>
      </c>
      <c r="C12927" s="57">
        <v>14.0</v>
      </c>
      <c r="D12927" s="268">
        <v>0.270833333333333</v>
      </c>
      <c r="E12927" s="269">
        <v>8.548398765195555E-6</v>
      </c>
      <c r="F12927" s="269">
        <v>4.096323813674099E-5</v>
      </c>
    </row>
    <row r="12928" ht="14.25" customHeight="1">
      <c r="A12928" s="267">
        <v>43735.0</v>
      </c>
      <c r="B12928" s="57">
        <v>270.0</v>
      </c>
      <c r="C12928" s="57">
        <v>15.0</v>
      </c>
      <c r="D12928" s="268">
        <v>0.291666666666667</v>
      </c>
      <c r="E12928" s="269">
        <v>2.834617376054136E-5</v>
      </c>
      <c r="F12928" s="269">
        <v>5.037777208503844E-5</v>
      </c>
    </row>
    <row r="12929" ht="14.25" customHeight="1">
      <c r="A12929" s="267">
        <v>43735.0</v>
      </c>
      <c r="B12929" s="57">
        <v>270.0</v>
      </c>
      <c r="C12929" s="57">
        <v>16.0</v>
      </c>
      <c r="D12929" s="268">
        <v>0.3125</v>
      </c>
      <c r="E12929" s="269">
        <v>5.6452493634331654E-5</v>
      </c>
      <c r="F12929" s="269">
        <v>5.608658522389965E-5</v>
      </c>
    </row>
    <row r="12930" ht="14.25" customHeight="1">
      <c r="A12930" s="267">
        <v>43735.0</v>
      </c>
      <c r="B12930" s="57">
        <v>270.0</v>
      </c>
      <c r="C12930" s="57">
        <v>17.0</v>
      </c>
      <c r="D12930" s="268">
        <v>0.333333333333333</v>
      </c>
      <c r="E12930" s="269">
        <v>9.06124751556556E-5</v>
      </c>
      <c r="F12930" s="269">
        <v>5.5285348292129665E-5</v>
      </c>
    </row>
    <row r="12931" ht="14.25" customHeight="1">
      <c r="A12931" s="267">
        <v>43735.0</v>
      </c>
      <c r="B12931" s="57">
        <v>270.0</v>
      </c>
      <c r="C12931" s="57">
        <v>18.0</v>
      </c>
      <c r="D12931" s="268">
        <v>0.354166666666667</v>
      </c>
      <c r="E12931" s="269">
        <v>1.0636795001901683E-4</v>
      </c>
      <c r="F12931" s="269">
        <v>5.6387049073313414E-5</v>
      </c>
    </row>
    <row r="12932" ht="14.25" customHeight="1">
      <c r="A12932" s="267">
        <v>43735.0</v>
      </c>
      <c r="B12932" s="57">
        <v>270.0</v>
      </c>
      <c r="C12932" s="57">
        <v>19.0</v>
      </c>
      <c r="D12932" s="268">
        <v>0.375</v>
      </c>
      <c r="E12932" s="269">
        <v>1.2496334503517433E-4</v>
      </c>
      <c r="F12932" s="269">
        <v>5.518519367565842E-5</v>
      </c>
    </row>
    <row r="12933" ht="14.25" customHeight="1">
      <c r="A12933" s="267">
        <v>43735.0</v>
      </c>
      <c r="B12933" s="57">
        <v>270.0</v>
      </c>
      <c r="C12933" s="57">
        <v>20.0</v>
      </c>
      <c r="D12933" s="268">
        <v>0.395833333333333</v>
      </c>
      <c r="E12933" s="269">
        <v>1.317942453945734E-4</v>
      </c>
      <c r="F12933" s="269">
        <v>5.348256519564716E-5</v>
      </c>
    </row>
    <row r="12934" ht="14.25" customHeight="1">
      <c r="A12934" s="267">
        <v>43735.0</v>
      </c>
      <c r="B12934" s="57">
        <v>270.0</v>
      </c>
      <c r="C12934" s="57">
        <v>21.0</v>
      </c>
      <c r="D12934" s="268">
        <v>0.416666666666667</v>
      </c>
      <c r="E12934" s="269">
        <v>1.577254373601324E-4</v>
      </c>
      <c r="F12934" s="269">
        <v>5.308194672976218E-5</v>
      </c>
    </row>
    <row r="12935" ht="14.25" customHeight="1">
      <c r="A12935" s="267">
        <v>43735.0</v>
      </c>
      <c r="B12935" s="57">
        <v>270.0</v>
      </c>
      <c r="C12935" s="57">
        <v>22.0</v>
      </c>
      <c r="D12935" s="268">
        <v>0.4375</v>
      </c>
      <c r="E12935" s="269">
        <v>1.7896186027568283E-4</v>
      </c>
      <c r="F12935" s="269">
        <v>5.097869978386593E-5</v>
      </c>
    </row>
    <row r="12936" ht="14.25" customHeight="1">
      <c r="A12936" s="267">
        <v>43735.0</v>
      </c>
      <c r="B12936" s="57">
        <v>270.0</v>
      </c>
      <c r="C12936" s="57">
        <v>23.0</v>
      </c>
      <c r="D12936" s="268">
        <v>0.458333333333333</v>
      </c>
      <c r="E12936" s="269">
        <v>2.0926544168312476E-4</v>
      </c>
      <c r="F12936" s="269">
        <v>5.167978209916469E-5</v>
      </c>
    </row>
    <row r="12937" ht="14.25" customHeight="1">
      <c r="A12937" s="267">
        <v>43735.0</v>
      </c>
      <c r="B12937" s="57">
        <v>270.0</v>
      </c>
      <c r="C12937" s="57">
        <v>24.0</v>
      </c>
      <c r="D12937" s="268">
        <v>0.479166666666667</v>
      </c>
      <c r="E12937" s="269">
        <v>2.1975783137387583E-4</v>
      </c>
      <c r="F12937" s="269">
        <v>5.077839055092343E-5</v>
      </c>
    </row>
    <row r="12938" ht="14.25" customHeight="1">
      <c r="A12938" s="267">
        <v>43735.0</v>
      </c>
      <c r="B12938" s="57">
        <v>270.0</v>
      </c>
      <c r="C12938" s="57">
        <v>25.0</v>
      </c>
      <c r="D12938" s="268">
        <v>0.5</v>
      </c>
      <c r="E12938" s="269">
        <v>2.2046632045922036E-4</v>
      </c>
      <c r="F12938" s="269">
        <v>5.097869978386593E-5</v>
      </c>
    </row>
    <row r="12939" ht="14.25" customHeight="1">
      <c r="A12939" s="267">
        <v>43735.0</v>
      </c>
      <c r="B12939" s="57">
        <v>270.0</v>
      </c>
      <c r="C12939" s="57">
        <v>26.0</v>
      </c>
      <c r="D12939" s="268">
        <v>0.520833333333333</v>
      </c>
      <c r="E12939" s="269">
        <v>2.2547919715943545E-4</v>
      </c>
      <c r="F12939" s="269">
        <v>5.1078854400337184E-5</v>
      </c>
    </row>
    <row r="12940" ht="14.25" customHeight="1">
      <c r="A12940" s="267">
        <v>43735.0</v>
      </c>
      <c r="B12940" s="57">
        <v>270.0</v>
      </c>
      <c r="C12940" s="57">
        <v>27.0</v>
      </c>
      <c r="D12940" s="268">
        <v>0.541666666666667</v>
      </c>
      <c r="E12940" s="269">
        <v>2.207667458825767E-4</v>
      </c>
      <c r="F12940" s="269">
        <v>5.037777208503844E-5</v>
      </c>
    </row>
    <row r="12941" ht="14.25" customHeight="1">
      <c r="A12941" s="267">
        <v>43735.0</v>
      </c>
      <c r="B12941" s="57">
        <v>270.0</v>
      </c>
      <c r="C12941" s="57">
        <v>28.0</v>
      </c>
      <c r="D12941" s="268">
        <v>0.5625</v>
      </c>
      <c r="E12941" s="269">
        <v>2.0040113045452455E-4</v>
      </c>
      <c r="F12941" s="269">
        <v>4.977684438621095E-5</v>
      </c>
    </row>
    <row r="12942" ht="14.25" customHeight="1">
      <c r="A12942" s="267">
        <v>43735.0</v>
      </c>
      <c r="B12942" s="57">
        <v>270.0</v>
      </c>
      <c r="C12942" s="57">
        <v>29.0</v>
      </c>
      <c r="D12942" s="268">
        <v>0.583333333333333</v>
      </c>
      <c r="E12942" s="269">
        <v>1.9725793779925454E-4</v>
      </c>
      <c r="F12942" s="269">
        <v>4.8675143605027206E-5</v>
      </c>
    </row>
    <row r="12943" ht="14.25" customHeight="1">
      <c r="A12943" s="267">
        <v>43735.0</v>
      </c>
      <c r="B12943" s="57">
        <v>270.0</v>
      </c>
      <c r="C12943" s="57">
        <v>30.0</v>
      </c>
      <c r="D12943" s="268">
        <v>0.604166666666667</v>
      </c>
      <c r="E12943" s="269">
        <v>1.7763235885185123E-4</v>
      </c>
      <c r="F12943" s="269">
        <v>4.977684438621095E-5</v>
      </c>
    </row>
    <row r="12944" ht="14.25" customHeight="1">
      <c r="A12944" s="267">
        <v>43735.0</v>
      </c>
      <c r="B12944" s="57">
        <v>270.0</v>
      </c>
      <c r="C12944" s="57">
        <v>31.0</v>
      </c>
      <c r="D12944" s="268">
        <v>0.625</v>
      </c>
      <c r="E12944" s="269">
        <v>1.5094852221917955E-4</v>
      </c>
      <c r="F12944" s="269">
        <v>5.067823593445219E-5</v>
      </c>
    </row>
    <row r="12945" ht="14.25" customHeight="1">
      <c r="A12945" s="267">
        <v>43735.0</v>
      </c>
      <c r="B12945" s="57">
        <v>270.0</v>
      </c>
      <c r="C12945" s="57">
        <v>32.0</v>
      </c>
      <c r="D12945" s="268">
        <v>0.645833333333333</v>
      </c>
      <c r="E12945" s="269">
        <v>1.2030791489758099E-4</v>
      </c>
      <c r="F12945" s="269">
        <v>5.428380212741717E-5</v>
      </c>
    </row>
    <row r="12946" ht="14.25" customHeight="1">
      <c r="A12946" s="267">
        <v>43735.0</v>
      </c>
      <c r="B12946" s="57">
        <v>270.0</v>
      </c>
      <c r="C12946" s="57">
        <v>33.0</v>
      </c>
      <c r="D12946" s="268">
        <v>0.666666666666667</v>
      </c>
      <c r="E12946" s="269">
        <v>8.047085545334447E-5</v>
      </c>
      <c r="F12946" s="269">
        <v>5.9191378334508385E-5</v>
      </c>
    </row>
    <row r="12947" ht="14.25" customHeight="1">
      <c r="A12947" s="267">
        <v>43735.0</v>
      </c>
      <c r="B12947" s="57">
        <v>270.0</v>
      </c>
      <c r="C12947" s="57">
        <v>34.0</v>
      </c>
      <c r="D12947" s="268">
        <v>0.6875</v>
      </c>
      <c r="E12947" s="269">
        <v>5.3523556610884346E-5</v>
      </c>
      <c r="F12947" s="269">
        <v>6.520065532278334E-5</v>
      </c>
    </row>
    <row r="12948" ht="14.25" customHeight="1">
      <c r="A12948" s="267">
        <v>43735.0</v>
      </c>
      <c r="B12948" s="57">
        <v>270.0</v>
      </c>
      <c r="C12948" s="57">
        <v>35.0</v>
      </c>
      <c r="D12948" s="268">
        <v>0.708333333333333</v>
      </c>
      <c r="E12948" s="269">
        <v>2.715098847090773E-5</v>
      </c>
      <c r="F12948" s="269">
        <v>7.281240617459832E-5</v>
      </c>
    </row>
    <row r="12949" ht="14.25" customHeight="1">
      <c r="A12949" s="267">
        <v>43735.0</v>
      </c>
      <c r="B12949" s="57">
        <v>270.0</v>
      </c>
      <c r="C12949" s="57">
        <v>36.0</v>
      </c>
      <c r="D12949" s="268">
        <v>0.729166666666667</v>
      </c>
      <c r="E12949" s="269">
        <v>8.536839024089964E-6</v>
      </c>
      <c r="F12949" s="269">
        <v>7.792029161463202E-5</v>
      </c>
    </row>
    <row r="12950" ht="14.25" customHeight="1">
      <c r="A12950" s="267">
        <v>43735.0</v>
      </c>
      <c r="B12950" s="57">
        <v>270.0</v>
      </c>
      <c r="C12950" s="57">
        <v>37.0</v>
      </c>
      <c r="D12950" s="268">
        <v>0.75</v>
      </c>
      <c r="E12950" s="269">
        <v>7.550550890639112E-7</v>
      </c>
      <c r="F12950" s="269">
        <v>8.072462087582698E-5</v>
      </c>
    </row>
    <row r="12951" ht="14.25" customHeight="1">
      <c r="A12951" s="267">
        <v>43735.0</v>
      </c>
      <c r="B12951" s="57">
        <v>270.0</v>
      </c>
      <c r="C12951" s="57">
        <v>38.0</v>
      </c>
      <c r="D12951" s="268">
        <v>0.770833333333333</v>
      </c>
      <c r="E12951" s="269">
        <v>0.0</v>
      </c>
      <c r="F12951" s="269">
        <v>8.593266093233197E-5</v>
      </c>
    </row>
    <row r="12952" ht="14.25" customHeight="1">
      <c r="A12952" s="267">
        <v>43735.0</v>
      </c>
      <c r="B12952" s="57">
        <v>270.0</v>
      </c>
      <c r="C12952" s="57">
        <v>39.0</v>
      </c>
      <c r="D12952" s="268">
        <v>0.791666666666667</v>
      </c>
      <c r="E12952" s="269">
        <v>0.0</v>
      </c>
      <c r="F12952" s="269">
        <v>8.563219708291823E-5</v>
      </c>
    </row>
    <row r="12953" ht="14.25" customHeight="1">
      <c r="A12953" s="267">
        <v>43735.0</v>
      </c>
      <c r="B12953" s="57">
        <v>270.0</v>
      </c>
      <c r="C12953" s="57">
        <v>40.0</v>
      </c>
      <c r="D12953" s="268">
        <v>0.8125</v>
      </c>
      <c r="E12953" s="269">
        <v>0.0</v>
      </c>
      <c r="F12953" s="269">
        <v>8.523157861703322E-5</v>
      </c>
    </row>
    <row r="12954" ht="14.25" customHeight="1">
      <c r="A12954" s="267">
        <v>43735.0</v>
      </c>
      <c r="B12954" s="57">
        <v>270.0</v>
      </c>
      <c r="C12954" s="57">
        <v>41.0</v>
      </c>
      <c r="D12954" s="268">
        <v>0.833333333333333</v>
      </c>
      <c r="E12954" s="269">
        <v>0.0</v>
      </c>
      <c r="F12954" s="269">
        <v>8.322848628760824E-5</v>
      </c>
    </row>
    <row r="12955" ht="14.25" customHeight="1">
      <c r="A12955" s="267">
        <v>43735.0</v>
      </c>
      <c r="B12955" s="57">
        <v>270.0</v>
      </c>
      <c r="C12955" s="57">
        <v>42.0</v>
      </c>
      <c r="D12955" s="268">
        <v>0.854166666666667</v>
      </c>
      <c r="E12955" s="269">
        <v>0.0</v>
      </c>
      <c r="F12955" s="269">
        <v>7.822075546404577E-5</v>
      </c>
    </row>
    <row r="12956" ht="14.25" customHeight="1">
      <c r="A12956" s="267">
        <v>43735.0</v>
      </c>
      <c r="B12956" s="57">
        <v>270.0</v>
      </c>
      <c r="C12956" s="57">
        <v>43.0</v>
      </c>
      <c r="D12956" s="268">
        <v>0.875</v>
      </c>
      <c r="E12956" s="269">
        <v>0.0</v>
      </c>
      <c r="F12956" s="269">
        <v>7.521611696990828E-5</v>
      </c>
    </row>
    <row r="12957" ht="14.25" customHeight="1">
      <c r="A12957" s="267">
        <v>43735.0</v>
      </c>
      <c r="B12957" s="57">
        <v>270.0</v>
      </c>
      <c r="C12957" s="57">
        <v>44.0</v>
      </c>
      <c r="D12957" s="268">
        <v>0.895833333333333</v>
      </c>
      <c r="E12957" s="269">
        <v>0.0</v>
      </c>
      <c r="F12957" s="269">
        <v>6.980776768046082E-5</v>
      </c>
    </row>
    <row r="12958" ht="14.25" customHeight="1">
      <c r="A12958" s="267">
        <v>43735.0</v>
      </c>
      <c r="B12958" s="57">
        <v>270.0</v>
      </c>
      <c r="C12958" s="57">
        <v>45.0</v>
      </c>
      <c r="D12958" s="268">
        <v>0.916666666666667</v>
      </c>
      <c r="E12958" s="269">
        <v>0.0</v>
      </c>
      <c r="F12958" s="269">
        <v>6.540096455572584E-5</v>
      </c>
    </row>
    <row r="12959" ht="14.25" customHeight="1">
      <c r="A12959" s="267">
        <v>43735.0</v>
      </c>
      <c r="B12959" s="57">
        <v>270.0</v>
      </c>
      <c r="C12959" s="57">
        <v>46.0</v>
      </c>
      <c r="D12959" s="268">
        <v>0.9375</v>
      </c>
      <c r="E12959" s="269">
        <v>0.0</v>
      </c>
      <c r="F12959" s="269">
        <v>5.8490296019209644E-5</v>
      </c>
    </row>
    <row r="12960" ht="14.25" customHeight="1">
      <c r="A12960" s="267">
        <v>43735.0</v>
      </c>
      <c r="B12960" s="57">
        <v>270.0</v>
      </c>
      <c r="C12960" s="57">
        <v>47.0</v>
      </c>
      <c r="D12960" s="268">
        <v>0.958333333333333</v>
      </c>
      <c r="E12960" s="269">
        <v>0.0</v>
      </c>
      <c r="F12960" s="269">
        <v>4.92760713038547E-5</v>
      </c>
    </row>
    <row r="12961" ht="14.25" customHeight="1">
      <c r="A12961" s="267">
        <v>43735.0</v>
      </c>
      <c r="B12961" s="57">
        <v>270.0</v>
      </c>
      <c r="C12961" s="57">
        <v>48.0</v>
      </c>
      <c r="D12961" s="268">
        <v>0.979166666666667</v>
      </c>
      <c r="E12961" s="269">
        <v>0.0</v>
      </c>
      <c r="F12961" s="269">
        <v>4.2165093534395995E-5</v>
      </c>
    </row>
    <row r="12962" ht="14.25" customHeight="1">
      <c r="A12962" s="267">
        <v>43736.0</v>
      </c>
      <c r="B12962" s="57">
        <v>271.0</v>
      </c>
      <c r="C12962" s="57">
        <v>1.0</v>
      </c>
      <c r="D12962" s="268">
        <v>0.0</v>
      </c>
      <c r="E12962" s="269">
        <v>0.0</v>
      </c>
      <c r="F12962" s="269">
        <v>3.685689886141978E-5</v>
      </c>
    </row>
    <row r="12963" ht="14.25" customHeight="1">
      <c r="A12963" s="267">
        <v>43736.0</v>
      </c>
      <c r="B12963" s="57">
        <v>271.0</v>
      </c>
      <c r="C12963" s="57">
        <v>2.0</v>
      </c>
      <c r="D12963" s="268">
        <v>0.020833333333333332</v>
      </c>
      <c r="E12963" s="269">
        <v>0.0</v>
      </c>
      <c r="F12963" s="269">
        <v>3.14485495719723E-5</v>
      </c>
    </row>
    <row r="12964" ht="14.25" customHeight="1">
      <c r="A12964" s="267">
        <v>43736.0</v>
      </c>
      <c r="B12964" s="57">
        <v>271.0</v>
      </c>
      <c r="C12964" s="57">
        <v>3.0</v>
      </c>
      <c r="D12964" s="268">
        <v>0.0416666666666667</v>
      </c>
      <c r="E12964" s="269">
        <v>0.0</v>
      </c>
      <c r="F12964" s="269">
        <v>2.9545611859018566E-5</v>
      </c>
    </row>
    <row r="12965" ht="14.25" customHeight="1">
      <c r="A12965" s="267">
        <v>43736.0</v>
      </c>
      <c r="B12965" s="57">
        <v>271.0</v>
      </c>
      <c r="C12965" s="57">
        <v>4.0</v>
      </c>
      <c r="D12965" s="268">
        <v>0.0625</v>
      </c>
      <c r="E12965" s="269">
        <v>0.0</v>
      </c>
      <c r="F12965" s="269">
        <v>2.7342210296651082E-5</v>
      </c>
    </row>
    <row r="12966" ht="14.25" customHeight="1">
      <c r="A12966" s="267">
        <v>43736.0</v>
      </c>
      <c r="B12966" s="57">
        <v>271.0</v>
      </c>
      <c r="C12966" s="57">
        <v>5.0</v>
      </c>
      <c r="D12966" s="268">
        <v>0.0833333333333333</v>
      </c>
      <c r="E12966" s="269">
        <v>0.0</v>
      </c>
      <c r="F12966" s="269">
        <v>2.6641127981352337E-5</v>
      </c>
    </row>
    <row r="12967" ht="14.25" customHeight="1">
      <c r="A12967" s="267">
        <v>43736.0</v>
      </c>
      <c r="B12967" s="57">
        <v>271.0</v>
      </c>
      <c r="C12967" s="57">
        <v>6.0</v>
      </c>
      <c r="D12967" s="268">
        <v>0.104166666666667</v>
      </c>
      <c r="E12967" s="269">
        <v>0.0</v>
      </c>
      <c r="F12967" s="269">
        <v>2.674128259782358E-5</v>
      </c>
    </row>
    <row r="12968" ht="14.25" customHeight="1">
      <c r="A12968" s="267">
        <v>43736.0</v>
      </c>
      <c r="B12968" s="57">
        <v>271.0</v>
      </c>
      <c r="C12968" s="57">
        <v>7.0</v>
      </c>
      <c r="D12968" s="268">
        <v>0.125</v>
      </c>
      <c r="E12968" s="269">
        <v>0.0</v>
      </c>
      <c r="F12968" s="269">
        <v>2.6240509515467337E-5</v>
      </c>
    </row>
    <row r="12969" ht="14.25" customHeight="1">
      <c r="A12969" s="267">
        <v>43736.0</v>
      </c>
      <c r="B12969" s="57">
        <v>271.0</v>
      </c>
      <c r="C12969" s="57">
        <v>8.0</v>
      </c>
      <c r="D12969" s="268">
        <v>0.145833333333333</v>
      </c>
      <c r="E12969" s="269">
        <v>0.0</v>
      </c>
      <c r="F12969" s="269">
        <v>2.5138808734283598E-5</v>
      </c>
    </row>
    <row r="12970" ht="14.25" customHeight="1">
      <c r="A12970" s="267">
        <v>43736.0</v>
      </c>
      <c r="B12970" s="57">
        <v>271.0</v>
      </c>
      <c r="C12970" s="57">
        <v>9.0</v>
      </c>
      <c r="D12970" s="268">
        <v>0.166666666666667</v>
      </c>
      <c r="E12970" s="269">
        <v>0.0</v>
      </c>
      <c r="F12970" s="269">
        <v>2.594004566605359E-5</v>
      </c>
    </row>
    <row r="12971" ht="14.25" customHeight="1">
      <c r="A12971" s="267">
        <v>43736.0</v>
      </c>
      <c r="B12971" s="57">
        <v>271.0</v>
      </c>
      <c r="C12971" s="57">
        <v>10.0</v>
      </c>
      <c r="D12971" s="268">
        <v>0.1875</v>
      </c>
      <c r="E12971" s="269">
        <v>0.0</v>
      </c>
      <c r="F12971" s="269">
        <v>2.6340664131938587E-5</v>
      </c>
    </row>
    <row r="12972" ht="14.25" customHeight="1">
      <c r="A12972" s="267">
        <v>43736.0</v>
      </c>
      <c r="B12972" s="57">
        <v>271.0</v>
      </c>
      <c r="C12972" s="57">
        <v>11.0</v>
      </c>
      <c r="D12972" s="268">
        <v>0.208333333333333</v>
      </c>
      <c r="E12972" s="269">
        <v>0.0</v>
      </c>
      <c r="F12972" s="269">
        <v>2.7141901063708585E-5</v>
      </c>
    </row>
    <row r="12973" ht="14.25" customHeight="1">
      <c r="A12973" s="267">
        <v>43736.0</v>
      </c>
      <c r="B12973" s="57">
        <v>271.0</v>
      </c>
      <c r="C12973" s="57">
        <v>12.0</v>
      </c>
      <c r="D12973" s="268">
        <v>0.229166666666667</v>
      </c>
      <c r="E12973" s="269">
        <v>2.3456525794055305E-8</v>
      </c>
      <c r="F12973" s="269">
        <v>3.0346848790788564E-5</v>
      </c>
    </row>
    <row r="12974" ht="14.25" customHeight="1">
      <c r="A12974" s="267">
        <v>43736.0</v>
      </c>
      <c r="B12974" s="57">
        <v>271.0</v>
      </c>
      <c r="C12974" s="57">
        <v>13.0</v>
      </c>
      <c r="D12974" s="268">
        <v>0.25</v>
      </c>
      <c r="E12974" s="269">
        <v>2.4394786825817516E-6</v>
      </c>
      <c r="F12974" s="269">
        <v>3.525442499787978E-5</v>
      </c>
    </row>
    <row r="12975" ht="14.25" customHeight="1">
      <c r="A12975" s="267">
        <v>43736.0</v>
      </c>
      <c r="B12975" s="57">
        <v>271.0</v>
      </c>
      <c r="C12975" s="57">
        <v>14.0</v>
      </c>
      <c r="D12975" s="268">
        <v>0.270833333333333</v>
      </c>
      <c r="E12975" s="269">
        <v>8.213120729663741E-6</v>
      </c>
      <c r="F12975" s="269">
        <v>4.106339275321225E-5</v>
      </c>
    </row>
    <row r="12976" ht="14.25" customHeight="1">
      <c r="A12976" s="267">
        <v>43736.0</v>
      </c>
      <c r="B12976" s="57">
        <v>271.0</v>
      </c>
      <c r="C12976" s="57">
        <v>15.0</v>
      </c>
      <c r="D12976" s="268">
        <v>0.291666666666667</v>
      </c>
      <c r="E12976" s="269">
        <v>2.8429014152082804E-5</v>
      </c>
      <c r="F12976" s="269">
        <v>5.0077308235624696E-5</v>
      </c>
    </row>
    <row r="12977" ht="14.25" customHeight="1">
      <c r="A12977" s="267">
        <v>43736.0</v>
      </c>
      <c r="B12977" s="57">
        <v>271.0</v>
      </c>
      <c r="C12977" s="57">
        <v>16.0</v>
      </c>
      <c r="D12977" s="268">
        <v>0.3125</v>
      </c>
      <c r="E12977" s="269">
        <v>5.197315812882156E-5</v>
      </c>
      <c r="F12977" s="269">
        <v>5.6387049073313414E-5</v>
      </c>
    </row>
    <row r="12978" ht="14.25" customHeight="1">
      <c r="A12978" s="267">
        <v>43736.0</v>
      </c>
      <c r="B12978" s="57">
        <v>271.0</v>
      </c>
      <c r="C12978" s="57">
        <v>17.0</v>
      </c>
      <c r="D12978" s="268">
        <v>0.333333333333333</v>
      </c>
      <c r="E12978" s="269">
        <v>7.37354172040609E-5</v>
      </c>
      <c r="F12978" s="269">
        <v>5.588627599095715E-5</v>
      </c>
    </row>
    <row r="12979" ht="14.25" customHeight="1">
      <c r="A12979" s="267">
        <v>43736.0</v>
      </c>
      <c r="B12979" s="57">
        <v>271.0</v>
      </c>
      <c r="C12979" s="57">
        <v>18.0</v>
      </c>
      <c r="D12979" s="268">
        <v>0.354166666666667</v>
      </c>
      <c r="E12979" s="269">
        <v>8.979726513509095E-5</v>
      </c>
      <c r="F12979" s="269">
        <v>5.538550290860091E-5</v>
      </c>
    </row>
    <row r="12980" ht="14.25" customHeight="1">
      <c r="A12980" s="267">
        <v>43736.0</v>
      </c>
      <c r="B12980" s="57">
        <v>271.0</v>
      </c>
      <c r="C12980" s="57">
        <v>19.0</v>
      </c>
      <c r="D12980" s="268">
        <v>0.375</v>
      </c>
      <c r="E12980" s="269">
        <v>1.1010802263359936E-4</v>
      </c>
      <c r="F12980" s="269">
        <v>5.568596675801466E-5</v>
      </c>
    </row>
    <row r="12981" ht="14.25" customHeight="1">
      <c r="A12981" s="267">
        <v>43736.0</v>
      </c>
      <c r="B12981" s="57">
        <v>271.0</v>
      </c>
      <c r="C12981" s="57">
        <v>20.0</v>
      </c>
      <c r="D12981" s="268">
        <v>0.395833333333333</v>
      </c>
      <c r="E12981" s="269">
        <v>1.3414977430226965E-4</v>
      </c>
      <c r="F12981" s="269">
        <v>5.5085039059187164E-5</v>
      </c>
    </row>
    <row r="12982" ht="14.25" customHeight="1">
      <c r="A12982" s="267">
        <v>43736.0</v>
      </c>
      <c r="B12982" s="57">
        <v>271.0</v>
      </c>
      <c r="C12982" s="57">
        <v>21.0</v>
      </c>
      <c r="D12982" s="268">
        <v>0.416666666666667</v>
      </c>
      <c r="E12982" s="269">
        <v>1.4853846639777804E-4</v>
      </c>
      <c r="F12982" s="269">
        <v>5.278148288034843E-5</v>
      </c>
    </row>
    <row r="12983" ht="14.25" customHeight="1">
      <c r="A12983" s="267">
        <v>43736.0</v>
      </c>
      <c r="B12983" s="57">
        <v>271.0</v>
      </c>
      <c r="C12983" s="57">
        <v>22.0</v>
      </c>
      <c r="D12983" s="268">
        <v>0.4375</v>
      </c>
      <c r="E12983" s="269">
        <v>1.7541999664834283E-4</v>
      </c>
      <c r="F12983" s="269">
        <v>5.157962748269343E-5</v>
      </c>
    </row>
    <row r="12984" ht="14.25" customHeight="1">
      <c r="A12984" s="267">
        <v>43736.0</v>
      </c>
      <c r="B12984" s="57">
        <v>271.0</v>
      </c>
      <c r="C12984" s="57">
        <v>23.0</v>
      </c>
      <c r="D12984" s="268">
        <v>0.458333333333333</v>
      </c>
      <c r="E12984" s="269">
        <v>1.7315291417718898E-4</v>
      </c>
      <c r="F12984" s="269">
        <v>5.167978209916469E-5</v>
      </c>
    </row>
    <row r="12985" ht="14.25" customHeight="1">
      <c r="A12985" s="267">
        <v>43736.0</v>
      </c>
      <c r="B12985" s="57">
        <v>271.0</v>
      </c>
      <c r="C12985" s="57">
        <v>24.0</v>
      </c>
      <c r="D12985" s="268">
        <v>0.479166666666667</v>
      </c>
      <c r="E12985" s="269">
        <v>1.9353336924116455E-4</v>
      </c>
      <c r="F12985" s="269">
        <v>5.067823593445219E-5</v>
      </c>
    </row>
    <row r="12986" ht="14.25" customHeight="1">
      <c r="A12986" s="267">
        <v>43736.0</v>
      </c>
      <c r="B12986" s="57">
        <v>271.0</v>
      </c>
      <c r="C12986" s="57">
        <v>25.0</v>
      </c>
      <c r="D12986" s="268">
        <v>0.5</v>
      </c>
      <c r="E12986" s="269">
        <v>2.144629728522636E-4</v>
      </c>
      <c r="F12986" s="269">
        <v>5.308194672976218E-5</v>
      </c>
    </row>
    <row r="12987" ht="14.25" customHeight="1">
      <c r="A12987" s="267">
        <v>43736.0</v>
      </c>
      <c r="B12987" s="57">
        <v>271.0</v>
      </c>
      <c r="C12987" s="57">
        <v>26.0</v>
      </c>
      <c r="D12987" s="268">
        <v>0.520833333333333</v>
      </c>
      <c r="E12987" s="269">
        <v>2.222685665237725E-4</v>
      </c>
      <c r="F12987" s="269">
        <v>5.1980245948578425E-5</v>
      </c>
    </row>
    <row r="12988" ht="14.25" customHeight="1">
      <c r="A12988" s="267">
        <v>43736.0</v>
      </c>
      <c r="B12988" s="57">
        <v>271.0</v>
      </c>
      <c r="C12988" s="57">
        <v>27.0</v>
      </c>
      <c r="D12988" s="268">
        <v>0.541666666666667</v>
      </c>
      <c r="E12988" s="269">
        <v>2.172966855767741E-4</v>
      </c>
      <c r="F12988" s="269">
        <v>5.1078854400337184E-5</v>
      </c>
    </row>
    <row r="12989" ht="14.25" customHeight="1">
      <c r="A12989" s="267">
        <v>43736.0</v>
      </c>
      <c r="B12989" s="57">
        <v>271.0</v>
      </c>
      <c r="C12989" s="57">
        <v>28.0</v>
      </c>
      <c r="D12989" s="268">
        <v>0.5625</v>
      </c>
      <c r="E12989" s="269">
        <v>2.0690902150833284E-4</v>
      </c>
      <c r="F12989" s="269">
        <v>4.9977153619153456E-5</v>
      </c>
    </row>
    <row r="12990" ht="14.25" customHeight="1">
      <c r="A12990" s="267">
        <v>43736.0</v>
      </c>
      <c r="B12990" s="57">
        <v>271.0</v>
      </c>
      <c r="C12990" s="57">
        <v>29.0</v>
      </c>
      <c r="D12990" s="268">
        <v>0.583333333333333</v>
      </c>
      <c r="E12990" s="269">
        <v>1.7041978319935096E-4</v>
      </c>
      <c r="F12990" s="269">
        <v>4.80742159061997E-5</v>
      </c>
    </row>
    <row r="12991" ht="14.25" customHeight="1">
      <c r="A12991" s="267">
        <v>43736.0</v>
      </c>
      <c r="B12991" s="57">
        <v>271.0</v>
      </c>
      <c r="C12991" s="57">
        <v>30.0</v>
      </c>
      <c r="D12991" s="268">
        <v>0.604166666666667</v>
      </c>
      <c r="E12991" s="269">
        <v>1.6204579529629237E-4</v>
      </c>
      <c r="F12991" s="269">
        <v>4.8675143605027206E-5</v>
      </c>
    </row>
    <row r="12992" ht="14.25" customHeight="1">
      <c r="A12992" s="267">
        <v>43736.0</v>
      </c>
      <c r="B12992" s="57">
        <v>271.0</v>
      </c>
      <c r="C12992" s="57">
        <v>31.0</v>
      </c>
      <c r="D12992" s="268">
        <v>0.625</v>
      </c>
      <c r="E12992" s="269">
        <v>1.362129201113121E-4</v>
      </c>
      <c r="F12992" s="269">
        <v>5.017746285209594E-5</v>
      </c>
    </row>
    <row r="12993" ht="14.25" customHeight="1">
      <c r="A12993" s="267">
        <v>43736.0</v>
      </c>
      <c r="B12993" s="57">
        <v>271.0</v>
      </c>
      <c r="C12993" s="57">
        <v>32.0</v>
      </c>
      <c r="D12993" s="268">
        <v>0.645833333333333</v>
      </c>
      <c r="E12993" s="269">
        <v>1.128347501507257E-4</v>
      </c>
      <c r="F12993" s="269">
        <v>5.4684420593302164E-5</v>
      </c>
    </row>
    <row r="12994" ht="14.25" customHeight="1">
      <c r="A12994" s="267">
        <v>43736.0</v>
      </c>
      <c r="B12994" s="57">
        <v>271.0</v>
      </c>
      <c r="C12994" s="57">
        <v>33.0</v>
      </c>
      <c r="D12994" s="268">
        <v>0.666666666666667</v>
      </c>
      <c r="E12994" s="269">
        <v>8.166154533128123E-5</v>
      </c>
      <c r="F12994" s="269">
        <v>5.8991069101565885E-5</v>
      </c>
    </row>
    <row r="12995" ht="14.25" customHeight="1">
      <c r="A12995" s="267">
        <v>43736.0</v>
      </c>
      <c r="B12995" s="57">
        <v>271.0</v>
      </c>
      <c r="C12995" s="57">
        <v>34.0</v>
      </c>
      <c r="D12995" s="268">
        <v>0.6875</v>
      </c>
      <c r="E12995" s="269">
        <v>5.0598806737890737E-5</v>
      </c>
      <c r="F12995" s="269">
        <v>6.389864530865711E-5</v>
      </c>
    </row>
    <row r="12996" ht="14.25" customHeight="1">
      <c r="A12996" s="267">
        <v>43736.0</v>
      </c>
      <c r="B12996" s="57">
        <v>271.0</v>
      </c>
      <c r="C12996" s="57">
        <v>35.0</v>
      </c>
      <c r="D12996" s="268">
        <v>0.708333333333333</v>
      </c>
      <c r="E12996" s="269">
        <v>2.8934191717052354E-5</v>
      </c>
      <c r="F12996" s="269">
        <v>7.171070539341455E-5</v>
      </c>
    </row>
    <row r="12997" ht="14.25" customHeight="1">
      <c r="A12997" s="267">
        <v>43736.0</v>
      </c>
      <c r="B12997" s="57">
        <v>271.0</v>
      </c>
      <c r="C12997" s="57">
        <v>36.0</v>
      </c>
      <c r="D12997" s="268">
        <v>0.729166666666667</v>
      </c>
      <c r="E12997" s="269">
        <v>9.14656084998567E-6</v>
      </c>
      <c r="F12997" s="269">
        <v>7.571689005226453E-5</v>
      </c>
    </row>
    <row r="12998" ht="14.25" customHeight="1">
      <c r="A12998" s="267">
        <v>43736.0</v>
      </c>
      <c r="B12998" s="57">
        <v>271.0</v>
      </c>
      <c r="C12998" s="57">
        <v>37.0</v>
      </c>
      <c r="D12998" s="268">
        <v>0.75</v>
      </c>
      <c r="E12998" s="269">
        <v>7.171389561518263E-7</v>
      </c>
      <c r="F12998" s="269">
        <v>7.972307471111451E-5</v>
      </c>
    </row>
    <row r="12999" ht="14.25" customHeight="1">
      <c r="A12999" s="267">
        <v>43736.0</v>
      </c>
      <c r="B12999" s="57">
        <v>271.0</v>
      </c>
      <c r="C12999" s="57">
        <v>38.0</v>
      </c>
      <c r="D12999" s="268">
        <v>0.770833333333333</v>
      </c>
      <c r="E12999" s="269">
        <v>0.0</v>
      </c>
      <c r="F12999" s="269">
        <v>8.623312478174573E-5</v>
      </c>
    </row>
    <row r="13000" ht="14.25" customHeight="1">
      <c r="A13000" s="267">
        <v>43736.0</v>
      </c>
      <c r="B13000" s="57">
        <v>271.0</v>
      </c>
      <c r="C13000" s="57">
        <v>39.0</v>
      </c>
      <c r="D13000" s="268">
        <v>0.791666666666667</v>
      </c>
      <c r="E13000" s="269">
        <v>0.0</v>
      </c>
      <c r="F13000" s="269">
        <v>8.493111476761948E-5</v>
      </c>
    </row>
    <row r="13001" ht="14.25" customHeight="1">
      <c r="A13001" s="267">
        <v>43736.0</v>
      </c>
      <c r="B13001" s="57">
        <v>271.0</v>
      </c>
      <c r="C13001" s="57">
        <v>40.0</v>
      </c>
      <c r="D13001" s="268">
        <v>0.8125</v>
      </c>
      <c r="E13001" s="269">
        <v>0.0</v>
      </c>
      <c r="F13001" s="269">
        <v>8.473080553467698E-5</v>
      </c>
    </row>
    <row r="13002" ht="14.25" customHeight="1">
      <c r="A13002" s="267">
        <v>43736.0</v>
      </c>
      <c r="B13002" s="57">
        <v>271.0</v>
      </c>
      <c r="C13002" s="57">
        <v>41.0</v>
      </c>
      <c r="D13002" s="268">
        <v>0.833333333333333</v>
      </c>
      <c r="E13002" s="269">
        <v>0.0</v>
      </c>
      <c r="F13002" s="269">
        <v>8.252740397230949E-5</v>
      </c>
    </row>
    <row r="13003" ht="14.25" customHeight="1">
      <c r="A13003" s="267">
        <v>43736.0</v>
      </c>
      <c r="B13003" s="57">
        <v>271.0</v>
      </c>
      <c r="C13003" s="57">
        <v>42.0</v>
      </c>
      <c r="D13003" s="268">
        <v>0.854166666666667</v>
      </c>
      <c r="E13003" s="269">
        <v>0.0</v>
      </c>
      <c r="F13003" s="269">
        <v>7.882168316287326E-5</v>
      </c>
    </row>
    <row r="13004" ht="14.25" customHeight="1">
      <c r="A13004" s="267">
        <v>43736.0</v>
      </c>
      <c r="B13004" s="57">
        <v>271.0</v>
      </c>
      <c r="C13004" s="57">
        <v>43.0</v>
      </c>
      <c r="D13004" s="268">
        <v>0.875</v>
      </c>
      <c r="E13004" s="269">
        <v>0.0</v>
      </c>
      <c r="F13004" s="269">
        <v>7.471534388755204E-5</v>
      </c>
    </row>
    <row r="13005" ht="14.25" customHeight="1">
      <c r="A13005" s="267">
        <v>43736.0</v>
      </c>
      <c r="B13005" s="57">
        <v>271.0</v>
      </c>
      <c r="C13005" s="57">
        <v>44.0</v>
      </c>
      <c r="D13005" s="268">
        <v>0.895833333333333</v>
      </c>
      <c r="E13005" s="269">
        <v>0.0</v>
      </c>
      <c r="F13005" s="269">
        <v>6.990792229693207E-5</v>
      </c>
    </row>
    <row r="13006" ht="14.25" customHeight="1">
      <c r="A13006" s="267">
        <v>43736.0</v>
      </c>
      <c r="B13006" s="57">
        <v>271.0</v>
      </c>
      <c r="C13006" s="57">
        <v>45.0</v>
      </c>
      <c r="D13006" s="268">
        <v>0.916666666666667</v>
      </c>
      <c r="E13006" s="269">
        <v>0.0</v>
      </c>
      <c r="F13006" s="269">
        <v>6.520065532278334E-5</v>
      </c>
    </row>
    <row r="13007" ht="14.25" customHeight="1">
      <c r="A13007" s="267">
        <v>43736.0</v>
      </c>
      <c r="B13007" s="57">
        <v>271.0</v>
      </c>
      <c r="C13007" s="57">
        <v>46.0</v>
      </c>
      <c r="D13007" s="268">
        <v>0.9375</v>
      </c>
      <c r="E13007" s="269">
        <v>0.0</v>
      </c>
      <c r="F13007" s="269">
        <v>5.808967755332465E-5</v>
      </c>
    </row>
    <row r="13008" ht="14.25" customHeight="1">
      <c r="A13008" s="267">
        <v>43736.0</v>
      </c>
      <c r="B13008" s="57">
        <v>271.0</v>
      </c>
      <c r="C13008" s="57">
        <v>47.0</v>
      </c>
      <c r="D13008" s="268">
        <v>0.958333333333333</v>
      </c>
      <c r="E13008" s="269">
        <v>0.0</v>
      </c>
      <c r="F13008" s="269">
        <v>4.9075762070912194E-5</v>
      </c>
    </row>
    <row r="13009" ht="14.25" customHeight="1">
      <c r="A13009" s="267">
        <v>43736.0</v>
      </c>
      <c r="B13009" s="57">
        <v>271.0</v>
      </c>
      <c r="C13009" s="57">
        <v>48.0</v>
      </c>
      <c r="D13009" s="268">
        <v>0.979166666666667</v>
      </c>
      <c r="E13009" s="269">
        <v>0.0</v>
      </c>
      <c r="F13009" s="269">
        <v>4.1564165835568494E-5</v>
      </c>
    </row>
    <row r="13010" ht="14.25" customHeight="1">
      <c r="A13010" s="267">
        <v>43737.0</v>
      </c>
      <c r="B13010" s="57">
        <v>272.0</v>
      </c>
      <c r="C13010" s="57">
        <v>1.0</v>
      </c>
      <c r="D13010" s="268">
        <v>0.0</v>
      </c>
      <c r="E13010" s="269">
        <v>0.0</v>
      </c>
      <c r="F13010" s="269">
        <v>3.6756744244948525E-5</v>
      </c>
    </row>
    <row r="13011" ht="14.25" customHeight="1">
      <c r="A13011" s="267">
        <v>43737.0</v>
      </c>
      <c r="B13011" s="57">
        <v>272.0</v>
      </c>
      <c r="C13011" s="57">
        <v>2.0</v>
      </c>
      <c r="D13011" s="268">
        <v>0.020833333333333332</v>
      </c>
      <c r="E13011" s="269">
        <v>0.0</v>
      </c>
      <c r="F13011" s="269">
        <v>3.2249786503742304E-5</v>
      </c>
    </row>
    <row r="13012" ht="14.25" customHeight="1">
      <c r="A13012" s="267">
        <v>43737.0</v>
      </c>
      <c r="B13012" s="57">
        <v>272.0</v>
      </c>
      <c r="C13012" s="57">
        <v>3.0</v>
      </c>
      <c r="D13012" s="268">
        <v>0.0416666666666667</v>
      </c>
      <c r="E13012" s="269">
        <v>0.0</v>
      </c>
      <c r="F13012" s="269">
        <v>2.9946230324903566E-5</v>
      </c>
    </row>
    <row r="13013" ht="14.25" customHeight="1">
      <c r="A13013" s="267">
        <v>43737.0</v>
      </c>
      <c r="B13013" s="57">
        <v>272.0</v>
      </c>
      <c r="C13013" s="57">
        <v>4.0</v>
      </c>
      <c r="D13013" s="268">
        <v>0.0625</v>
      </c>
      <c r="E13013" s="269">
        <v>0.0</v>
      </c>
      <c r="F13013" s="269">
        <v>2.7943137995478576E-5</v>
      </c>
    </row>
    <row r="13014" ht="14.25" customHeight="1">
      <c r="A13014" s="267">
        <v>43737.0</v>
      </c>
      <c r="B13014" s="57">
        <v>272.0</v>
      </c>
      <c r="C13014" s="57">
        <v>5.0</v>
      </c>
      <c r="D13014" s="268">
        <v>0.0833333333333333</v>
      </c>
      <c r="E13014" s="269">
        <v>0.0</v>
      </c>
      <c r="F13014" s="269">
        <v>2.704174644723733E-5</v>
      </c>
    </row>
    <row r="13015" ht="14.25" customHeight="1">
      <c r="A13015" s="267">
        <v>43737.0</v>
      </c>
      <c r="B13015" s="57">
        <v>272.0</v>
      </c>
      <c r="C13015" s="57">
        <v>6.0</v>
      </c>
      <c r="D13015" s="268">
        <v>0.104166666666667</v>
      </c>
      <c r="E13015" s="269">
        <v>0.0</v>
      </c>
      <c r="F13015" s="269">
        <v>2.654097336488109E-5</v>
      </c>
    </row>
    <row r="13016" ht="14.25" customHeight="1">
      <c r="A13016" s="267">
        <v>43737.0</v>
      </c>
      <c r="B13016" s="57">
        <v>272.0</v>
      </c>
      <c r="C13016" s="57">
        <v>7.0</v>
      </c>
      <c r="D13016" s="268">
        <v>0.125</v>
      </c>
      <c r="E13016" s="269">
        <v>0.0</v>
      </c>
      <c r="F13016" s="269">
        <v>2.654097336488109E-5</v>
      </c>
    </row>
    <row r="13017" ht="14.25" customHeight="1">
      <c r="A13017" s="267">
        <v>43737.0</v>
      </c>
      <c r="B13017" s="57">
        <v>272.0</v>
      </c>
      <c r="C13017" s="57">
        <v>8.0</v>
      </c>
      <c r="D13017" s="268">
        <v>0.145833333333333</v>
      </c>
      <c r="E13017" s="269">
        <v>0.0</v>
      </c>
      <c r="F13017" s="269">
        <v>2.614035489899609E-5</v>
      </c>
    </row>
    <row r="13018" ht="14.25" customHeight="1">
      <c r="A13018" s="267">
        <v>43737.0</v>
      </c>
      <c r="B13018" s="57">
        <v>272.0</v>
      </c>
      <c r="C13018" s="57">
        <v>9.0</v>
      </c>
      <c r="D13018" s="268">
        <v>0.166666666666667</v>
      </c>
      <c r="E13018" s="269">
        <v>0.0</v>
      </c>
      <c r="F13018" s="269">
        <v>2.6240509515467337E-5</v>
      </c>
    </row>
    <row r="13019" ht="14.25" customHeight="1">
      <c r="A13019" s="267">
        <v>43737.0</v>
      </c>
      <c r="B13019" s="57">
        <v>272.0</v>
      </c>
      <c r="C13019" s="57">
        <v>10.0</v>
      </c>
      <c r="D13019" s="268">
        <v>0.1875</v>
      </c>
      <c r="E13019" s="269">
        <v>0.0</v>
      </c>
      <c r="F13019" s="269">
        <v>2.674128259782358E-5</v>
      </c>
    </row>
    <row r="13020" ht="14.25" customHeight="1">
      <c r="A13020" s="267">
        <v>43737.0</v>
      </c>
      <c r="B13020" s="57">
        <v>272.0</v>
      </c>
      <c r="C13020" s="57">
        <v>11.0</v>
      </c>
      <c r="D13020" s="268">
        <v>0.208333333333333</v>
      </c>
      <c r="E13020" s="269">
        <v>0.0</v>
      </c>
      <c r="F13020" s="269">
        <v>2.784298337900733E-5</v>
      </c>
    </row>
    <row r="13021" ht="14.25" customHeight="1">
      <c r="A13021" s="267">
        <v>43737.0</v>
      </c>
      <c r="B13021" s="57">
        <v>272.0</v>
      </c>
      <c r="C13021" s="57">
        <v>12.0</v>
      </c>
      <c r="D13021" s="268">
        <v>0.229166666666667</v>
      </c>
      <c r="E13021" s="269">
        <v>4.691305158811061E-8</v>
      </c>
      <c r="F13021" s="269">
        <v>3.0447003407259817E-5</v>
      </c>
    </row>
    <row r="13022" ht="14.25" customHeight="1">
      <c r="A13022" s="267">
        <v>43737.0</v>
      </c>
      <c r="B13022" s="57">
        <v>272.0</v>
      </c>
      <c r="C13022" s="57">
        <v>13.0</v>
      </c>
      <c r="D13022" s="268">
        <v>0.25</v>
      </c>
      <c r="E13022" s="269">
        <v>2.6740439405223045E-6</v>
      </c>
      <c r="F13022" s="269">
        <v>3.665658962847728E-5</v>
      </c>
    </row>
    <row r="13023" ht="14.25" customHeight="1">
      <c r="A13023" s="267">
        <v>43737.0</v>
      </c>
      <c r="B13023" s="57">
        <v>272.0</v>
      </c>
      <c r="C13023" s="57">
        <v>14.0</v>
      </c>
      <c r="D13023" s="268">
        <v>0.270833333333333</v>
      </c>
      <c r="E13023" s="269">
        <v>8.782344151391104E-6</v>
      </c>
      <c r="F13023" s="269">
        <v>4.376756739793598E-5</v>
      </c>
    </row>
    <row r="13024" ht="14.25" customHeight="1">
      <c r="A13024" s="267">
        <v>43737.0</v>
      </c>
      <c r="B13024" s="57">
        <v>272.0</v>
      </c>
      <c r="C13024" s="57">
        <v>15.0</v>
      </c>
      <c r="D13024" s="268">
        <v>0.291666666666667</v>
      </c>
      <c r="E13024" s="269">
        <v>2.7207674376295192E-5</v>
      </c>
      <c r="F13024" s="269">
        <v>5.208040056504968E-5</v>
      </c>
    </row>
    <row r="13025" ht="14.25" customHeight="1">
      <c r="A13025" s="267">
        <v>43737.0</v>
      </c>
      <c r="B13025" s="57">
        <v>272.0</v>
      </c>
      <c r="C13025" s="57">
        <v>16.0</v>
      </c>
      <c r="D13025" s="268">
        <v>0.3125</v>
      </c>
      <c r="E13025" s="269">
        <v>6.678051503746646E-5</v>
      </c>
      <c r="F13025" s="269">
        <v>5.758890447096841E-5</v>
      </c>
    </row>
    <row r="13026" ht="14.25" customHeight="1">
      <c r="A13026" s="267">
        <v>43737.0</v>
      </c>
      <c r="B13026" s="57">
        <v>272.0</v>
      </c>
      <c r="C13026" s="57">
        <v>17.0</v>
      </c>
      <c r="D13026" s="268">
        <v>0.333333333333333</v>
      </c>
      <c r="E13026" s="269">
        <v>1.1021114771038466E-4</v>
      </c>
      <c r="F13026" s="269">
        <v>5.6487203689784654E-5</v>
      </c>
    </row>
    <row r="13027" ht="14.25" customHeight="1">
      <c r="A13027" s="267">
        <v>43737.0</v>
      </c>
      <c r="B13027" s="57">
        <v>272.0</v>
      </c>
      <c r="C13027" s="57">
        <v>18.0</v>
      </c>
      <c r="D13027" s="268">
        <v>0.354166666666667</v>
      </c>
      <c r="E13027" s="269">
        <v>1.371606486842676E-4</v>
      </c>
      <c r="F13027" s="269">
        <v>5.6387049073313414E-5</v>
      </c>
    </row>
    <row r="13028" ht="14.25" customHeight="1">
      <c r="A13028" s="267">
        <v>43737.0</v>
      </c>
      <c r="B13028" s="57">
        <v>272.0</v>
      </c>
      <c r="C13028" s="57">
        <v>19.0</v>
      </c>
      <c r="D13028" s="268">
        <v>0.375</v>
      </c>
      <c r="E13028" s="269">
        <v>1.8301831430155789E-4</v>
      </c>
      <c r="F13028" s="269">
        <v>5.6286894456842146E-5</v>
      </c>
    </row>
    <row r="13029" ht="14.25" customHeight="1">
      <c r="A13029" s="267">
        <v>43737.0</v>
      </c>
      <c r="B13029" s="57">
        <v>272.0</v>
      </c>
      <c r="C13029" s="57">
        <v>20.0</v>
      </c>
      <c r="D13029" s="268">
        <v>0.395833333333333</v>
      </c>
      <c r="E13029" s="269">
        <v>2.035621921271435E-4</v>
      </c>
      <c r="F13029" s="269">
        <v>5.608658522389965E-5</v>
      </c>
    </row>
    <row r="13030" ht="14.25" customHeight="1">
      <c r="A13030" s="267">
        <v>43737.0</v>
      </c>
      <c r="B13030" s="57">
        <v>272.0</v>
      </c>
      <c r="C13030" s="57">
        <v>21.0</v>
      </c>
      <c r="D13030" s="268">
        <v>0.416666666666667</v>
      </c>
      <c r="E13030" s="269">
        <v>2.2771281507941835E-4</v>
      </c>
      <c r="F13030" s="269">
        <v>5.418364751094592E-5</v>
      </c>
    </row>
    <row r="13031" ht="14.25" customHeight="1">
      <c r="A13031" s="267">
        <v>43737.0</v>
      </c>
      <c r="B13031" s="57">
        <v>272.0</v>
      </c>
      <c r="C13031" s="57">
        <v>22.0</v>
      </c>
      <c r="D13031" s="268">
        <v>0.4375</v>
      </c>
      <c r="E13031" s="269">
        <v>2.513388540086723E-4</v>
      </c>
      <c r="F13031" s="269">
        <v>5.278148288034843E-5</v>
      </c>
    </row>
    <row r="13032" ht="14.25" customHeight="1">
      <c r="A13032" s="267">
        <v>43737.0</v>
      </c>
      <c r="B13032" s="57">
        <v>272.0</v>
      </c>
      <c r="C13032" s="57">
        <v>23.0</v>
      </c>
      <c r="D13032" s="268">
        <v>0.458333333333333</v>
      </c>
      <c r="E13032" s="269">
        <v>2.658685376060904E-4</v>
      </c>
      <c r="F13032" s="269">
        <v>5.238086441446342E-5</v>
      </c>
    </row>
    <row r="13033" ht="14.25" customHeight="1">
      <c r="A13033" s="267">
        <v>43737.0</v>
      </c>
      <c r="B13033" s="57">
        <v>272.0</v>
      </c>
      <c r="C13033" s="57">
        <v>24.0</v>
      </c>
      <c r="D13033" s="268">
        <v>0.479166666666667</v>
      </c>
      <c r="E13033" s="269">
        <v>2.7964451049540583E-4</v>
      </c>
      <c r="F13033" s="269">
        <v>5.137931824975094E-5</v>
      </c>
    </row>
    <row r="13034" ht="14.25" customHeight="1">
      <c r="A13034" s="267">
        <v>43737.0</v>
      </c>
      <c r="B13034" s="57">
        <v>272.0</v>
      </c>
      <c r="C13034" s="57">
        <v>25.0</v>
      </c>
      <c r="D13034" s="268">
        <v>0.5</v>
      </c>
      <c r="E13034" s="269">
        <v>2.739221486942516E-4</v>
      </c>
      <c r="F13034" s="269">
        <v>5.167978209916469E-5</v>
      </c>
    </row>
    <row r="13035" ht="14.25" customHeight="1">
      <c r="A13035" s="267">
        <v>43737.0</v>
      </c>
      <c r="B13035" s="57">
        <v>272.0</v>
      </c>
      <c r="C13035" s="57">
        <v>26.0</v>
      </c>
      <c r="D13035" s="268">
        <v>0.520833333333333</v>
      </c>
      <c r="E13035" s="269">
        <v>2.503019780938919E-4</v>
      </c>
      <c r="F13035" s="269">
        <v>5.238086441446342E-5</v>
      </c>
    </row>
    <row r="13036" ht="14.25" customHeight="1">
      <c r="A13036" s="267">
        <v>43737.0</v>
      </c>
      <c r="B13036" s="57">
        <v>272.0</v>
      </c>
      <c r="C13036" s="57">
        <v>27.0</v>
      </c>
      <c r="D13036" s="268">
        <v>0.541666666666667</v>
      </c>
      <c r="E13036" s="269">
        <v>2.2896791358037046E-4</v>
      </c>
      <c r="F13036" s="269">
        <v>5.188009133210718E-5</v>
      </c>
    </row>
    <row r="13037" ht="14.25" customHeight="1">
      <c r="A13037" s="267">
        <v>43737.0</v>
      </c>
      <c r="B13037" s="57">
        <v>272.0</v>
      </c>
      <c r="C13037" s="57">
        <v>28.0</v>
      </c>
      <c r="D13037" s="268">
        <v>0.5625</v>
      </c>
      <c r="E13037" s="269">
        <v>2.292556685617793E-4</v>
      </c>
      <c r="F13037" s="269">
        <v>5.1078854400337184E-5</v>
      </c>
    </row>
    <row r="13038" ht="14.25" customHeight="1">
      <c r="A13038" s="267">
        <v>43737.0</v>
      </c>
      <c r="B13038" s="57">
        <v>272.0</v>
      </c>
      <c r="C13038" s="57">
        <v>29.0</v>
      </c>
      <c r="D13038" s="268">
        <v>0.583333333333333</v>
      </c>
      <c r="E13038" s="269">
        <v>2.11487026604489E-4</v>
      </c>
      <c r="F13038" s="269">
        <v>5.0277617468567196E-5</v>
      </c>
    </row>
    <row r="13039" ht="14.25" customHeight="1">
      <c r="A13039" s="267">
        <v>43737.0</v>
      </c>
      <c r="B13039" s="57">
        <v>272.0</v>
      </c>
      <c r="C13039" s="57">
        <v>30.0</v>
      </c>
      <c r="D13039" s="268">
        <v>0.604166666666667</v>
      </c>
      <c r="E13039" s="269">
        <v>1.8362772100856975E-4</v>
      </c>
      <c r="F13039" s="269">
        <v>5.1980245948578425E-5</v>
      </c>
    </row>
    <row r="13040" ht="14.25" customHeight="1">
      <c r="A13040" s="267">
        <v>43737.0</v>
      </c>
      <c r="B13040" s="57">
        <v>272.0</v>
      </c>
      <c r="C13040" s="57">
        <v>31.0</v>
      </c>
      <c r="D13040" s="268">
        <v>0.625</v>
      </c>
      <c r="E13040" s="269">
        <v>1.5339159493104893E-4</v>
      </c>
      <c r="F13040" s="269">
        <v>5.228070979799218E-5</v>
      </c>
    </row>
    <row r="13041" ht="14.25" customHeight="1">
      <c r="A13041" s="267">
        <v>43737.0</v>
      </c>
      <c r="B13041" s="57">
        <v>272.0</v>
      </c>
      <c r="C13041" s="57">
        <v>32.0</v>
      </c>
      <c r="D13041" s="268">
        <v>0.645833333333333</v>
      </c>
      <c r="E13041" s="269">
        <v>1.2025636763346562E-4</v>
      </c>
      <c r="F13041" s="269">
        <v>5.6387049073313414E-5</v>
      </c>
    </row>
    <row r="13042" ht="14.25" customHeight="1">
      <c r="A13042" s="267">
        <v>43737.0</v>
      </c>
      <c r="B13042" s="57">
        <v>272.0</v>
      </c>
      <c r="C13042" s="57">
        <v>33.0</v>
      </c>
      <c r="D13042" s="268">
        <v>0.666666666666667</v>
      </c>
      <c r="E13042" s="269">
        <v>8.635759728856813E-5</v>
      </c>
      <c r="F13042" s="269">
        <v>6.029307911569213E-5</v>
      </c>
    </row>
    <row r="13043" ht="14.25" customHeight="1">
      <c r="A13043" s="267">
        <v>43737.0</v>
      </c>
      <c r="B13043" s="57">
        <v>272.0</v>
      </c>
      <c r="C13043" s="57">
        <v>34.0</v>
      </c>
      <c r="D13043" s="268">
        <v>0.6875</v>
      </c>
      <c r="E13043" s="269">
        <v>5.1898628576233886E-5</v>
      </c>
      <c r="F13043" s="269">
        <v>6.490019147336961E-5</v>
      </c>
    </row>
    <row r="13044" ht="14.25" customHeight="1">
      <c r="A13044" s="267">
        <v>43737.0</v>
      </c>
      <c r="B13044" s="57">
        <v>272.0</v>
      </c>
      <c r="C13044" s="57">
        <v>35.0</v>
      </c>
      <c r="D13044" s="268">
        <v>0.708333333333333</v>
      </c>
      <c r="E13044" s="269">
        <v>2.5729496935758785E-5</v>
      </c>
      <c r="F13044" s="269">
        <v>7.221147847577081E-5</v>
      </c>
    </row>
    <row r="13045" ht="14.25" customHeight="1">
      <c r="A13045" s="267">
        <v>43737.0</v>
      </c>
      <c r="B13045" s="57">
        <v>272.0</v>
      </c>
      <c r="C13045" s="57">
        <v>36.0</v>
      </c>
      <c r="D13045" s="268">
        <v>0.729166666666667</v>
      </c>
      <c r="E13045" s="269">
        <v>7.320679644279398E-6</v>
      </c>
      <c r="F13045" s="269">
        <v>7.471534388755204E-5</v>
      </c>
    </row>
    <row r="13046" ht="14.25" customHeight="1">
      <c r="A13046" s="267">
        <v>43737.0</v>
      </c>
      <c r="B13046" s="57">
        <v>272.0</v>
      </c>
      <c r="C13046" s="57">
        <v>37.0</v>
      </c>
      <c r="D13046" s="268">
        <v>0.75</v>
      </c>
      <c r="E13046" s="269">
        <v>4.422315794770503E-7</v>
      </c>
      <c r="F13046" s="269">
        <v>7.8721528546402E-5</v>
      </c>
    </row>
    <row r="13047" ht="14.25" customHeight="1">
      <c r="A13047" s="267">
        <v>43737.0</v>
      </c>
      <c r="B13047" s="57">
        <v>272.0</v>
      </c>
      <c r="C13047" s="57">
        <v>38.0</v>
      </c>
      <c r="D13047" s="268">
        <v>0.770833333333333</v>
      </c>
      <c r="E13047" s="269">
        <v>0.0</v>
      </c>
      <c r="F13047" s="269">
        <v>8.583250631586071E-5</v>
      </c>
    </row>
    <row r="13048" ht="14.25" customHeight="1">
      <c r="A13048" s="267">
        <v>43737.0</v>
      </c>
      <c r="B13048" s="57">
        <v>272.0</v>
      </c>
      <c r="C13048" s="57">
        <v>39.0</v>
      </c>
      <c r="D13048" s="268">
        <v>0.791666666666667</v>
      </c>
      <c r="E13048" s="269">
        <v>0.0</v>
      </c>
      <c r="F13048" s="269">
        <v>8.503126938409072E-5</v>
      </c>
    </row>
    <row r="13049" ht="14.25" customHeight="1">
      <c r="A13049" s="267">
        <v>43737.0</v>
      </c>
      <c r="B13049" s="57">
        <v>272.0</v>
      </c>
      <c r="C13049" s="57">
        <v>40.0</v>
      </c>
      <c r="D13049" s="268">
        <v>0.8125</v>
      </c>
      <c r="E13049" s="269">
        <v>0.0</v>
      </c>
      <c r="F13049" s="269">
        <v>8.443034168526323E-5</v>
      </c>
    </row>
    <row r="13050" ht="14.25" customHeight="1">
      <c r="A13050" s="267">
        <v>43737.0</v>
      </c>
      <c r="B13050" s="57">
        <v>272.0</v>
      </c>
      <c r="C13050" s="57">
        <v>41.0</v>
      </c>
      <c r="D13050" s="268">
        <v>0.833333333333333</v>
      </c>
      <c r="E13050" s="269">
        <v>0.0</v>
      </c>
      <c r="F13050" s="269">
        <v>8.222694012289575E-5</v>
      </c>
    </row>
    <row r="13051" ht="14.25" customHeight="1">
      <c r="A13051" s="267">
        <v>43737.0</v>
      </c>
      <c r="B13051" s="57">
        <v>272.0</v>
      </c>
      <c r="C13051" s="57">
        <v>42.0</v>
      </c>
      <c r="D13051" s="268">
        <v>0.854166666666667</v>
      </c>
      <c r="E13051" s="269">
        <v>0.0</v>
      </c>
      <c r="F13051" s="269">
        <v>7.842106469698827E-5</v>
      </c>
    </row>
    <row r="13052" ht="14.25" customHeight="1">
      <c r="A13052" s="267">
        <v>43737.0</v>
      </c>
      <c r="B13052" s="57">
        <v>272.0</v>
      </c>
      <c r="C13052" s="57">
        <v>43.0</v>
      </c>
      <c r="D13052" s="268">
        <v>0.875</v>
      </c>
      <c r="E13052" s="269">
        <v>0.0</v>
      </c>
      <c r="F13052" s="269">
        <v>7.461518927108079E-5</v>
      </c>
    </row>
    <row r="13053" ht="14.25" customHeight="1">
      <c r="A13053" s="267">
        <v>43737.0</v>
      </c>
      <c r="B13053" s="57">
        <v>272.0</v>
      </c>
      <c r="C13053" s="57">
        <v>44.0</v>
      </c>
      <c r="D13053" s="268">
        <v>0.895833333333333</v>
      </c>
      <c r="E13053" s="269">
        <v>0.0</v>
      </c>
      <c r="F13053" s="269">
        <v>6.970761306398956E-5</v>
      </c>
    </row>
    <row r="13054" ht="14.25" customHeight="1">
      <c r="A13054" s="267">
        <v>43737.0</v>
      </c>
      <c r="B13054" s="57">
        <v>272.0</v>
      </c>
      <c r="C13054" s="57">
        <v>45.0</v>
      </c>
      <c r="D13054" s="268">
        <v>0.916666666666667</v>
      </c>
      <c r="E13054" s="269">
        <v>0.0</v>
      </c>
      <c r="F13054" s="269">
        <v>6.53008099392546E-5</v>
      </c>
    </row>
    <row r="13055" ht="14.25" customHeight="1">
      <c r="A13055" s="267">
        <v>43737.0</v>
      </c>
      <c r="B13055" s="57">
        <v>272.0</v>
      </c>
      <c r="C13055" s="57">
        <v>46.0</v>
      </c>
      <c r="D13055" s="268">
        <v>0.9375</v>
      </c>
      <c r="E13055" s="269">
        <v>0.0</v>
      </c>
      <c r="F13055" s="269">
        <v>5.798952293685338E-5</v>
      </c>
    </row>
    <row r="13056" ht="14.25" customHeight="1">
      <c r="A13056" s="267">
        <v>43737.0</v>
      </c>
      <c r="B13056" s="57">
        <v>272.0</v>
      </c>
      <c r="C13056" s="57">
        <v>47.0</v>
      </c>
      <c r="D13056" s="268">
        <v>0.958333333333333</v>
      </c>
      <c r="E13056" s="269">
        <v>0.0</v>
      </c>
      <c r="F13056" s="269">
        <v>4.9175916687383454E-5</v>
      </c>
    </row>
    <row r="13057" ht="14.25" customHeight="1">
      <c r="A13057" s="267">
        <v>43737.0</v>
      </c>
      <c r="B13057" s="57">
        <v>272.0</v>
      </c>
      <c r="C13057" s="57">
        <v>48.0</v>
      </c>
      <c r="D13057" s="268">
        <v>0.979166666666667</v>
      </c>
      <c r="E13057" s="269">
        <v>0.0</v>
      </c>
      <c r="F13057" s="269">
        <v>4.256571200028099E-5</v>
      </c>
    </row>
    <row r="13058" ht="14.25" customHeight="1">
      <c r="A13058" s="267">
        <v>43738.0</v>
      </c>
      <c r="B13058" s="57">
        <v>273.0</v>
      </c>
      <c r="C13058" s="57">
        <v>1.0</v>
      </c>
      <c r="D13058" s="268">
        <v>0.0</v>
      </c>
      <c r="E13058" s="269">
        <v>0.0</v>
      </c>
      <c r="F13058" s="269">
        <v>3.7658135793189774E-5</v>
      </c>
    </row>
    <row r="13059" ht="14.25" customHeight="1">
      <c r="A13059" s="267">
        <v>43738.0</v>
      </c>
      <c r="B13059" s="57">
        <v>273.0</v>
      </c>
      <c r="C13059" s="57">
        <v>2.0</v>
      </c>
      <c r="D13059" s="268">
        <v>0.020833333333333332</v>
      </c>
      <c r="E13059" s="269">
        <v>0.0</v>
      </c>
      <c r="F13059" s="269">
        <v>3.285071420256979E-5</v>
      </c>
    </row>
    <row r="13060" ht="14.25" customHeight="1">
      <c r="A13060" s="267">
        <v>43738.0</v>
      </c>
      <c r="B13060" s="57">
        <v>273.0</v>
      </c>
      <c r="C13060" s="57">
        <v>3.0</v>
      </c>
      <c r="D13060" s="268">
        <v>0.0416666666666667</v>
      </c>
      <c r="E13060" s="269">
        <v>0.0</v>
      </c>
      <c r="F13060" s="269">
        <v>3.054715802373107E-5</v>
      </c>
    </row>
    <row r="13061" ht="14.25" customHeight="1">
      <c r="A13061" s="267">
        <v>43738.0</v>
      </c>
      <c r="B13061" s="57">
        <v>273.0</v>
      </c>
      <c r="C13061" s="57">
        <v>4.0</v>
      </c>
      <c r="D13061" s="268">
        <v>0.0625</v>
      </c>
      <c r="E13061" s="269">
        <v>0.0</v>
      </c>
      <c r="F13061" s="269">
        <v>2.8443911077834827E-5</v>
      </c>
    </row>
    <row r="13062" ht="14.25" customHeight="1">
      <c r="A13062" s="267">
        <v>43738.0</v>
      </c>
      <c r="B13062" s="57">
        <v>273.0</v>
      </c>
      <c r="C13062" s="57">
        <v>5.0</v>
      </c>
      <c r="D13062" s="268">
        <v>0.0833333333333333</v>
      </c>
      <c r="E13062" s="269">
        <v>0.0</v>
      </c>
      <c r="F13062" s="269">
        <v>2.7542519529593582E-5</v>
      </c>
    </row>
    <row r="13063" ht="14.25" customHeight="1">
      <c r="A13063" s="267">
        <v>43738.0</v>
      </c>
      <c r="B13063" s="57">
        <v>273.0</v>
      </c>
      <c r="C13063" s="57">
        <v>6.0</v>
      </c>
      <c r="D13063" s="268">
        <v>0.104166666666667</v>
      </c>
      <c r="E13063" s="269">
        <v>0.0</v>
      </c>
      <c r="F13063" s="269">
        <v>2.8043292611949826E-5</v>
      </c>
    </row>
    <row r="13064" ht="14.25" customHeight="1">
      <c r="A13064" s="267">
        <v>43738.0</v>
      </c>
      <c r="B13064" s="57">
        <v>273.0</v>
      </c>
      <c r="C13064" s="57">
        <v>7.0</v>
      </c>
      <c r="D13064" s="268">
        <v>0.125</v>
      </c>
      <c r="E13064" s="269">
        <v>0.0</v>
      </c>
      <c r="F13064" s="269">
        <v>2.724205568017983E-5</v>
      </c>
    </row>
    <row r="13065" ht="14.25" customHeight="1">
      <c r="A13065" s="267">
        <v>43738.0</v>
      </c>
      <c r="B13065" s="57">
        <v>273.0</v>
      </c>
      <c r="C13065" s="57">
        <v>8.0</v>
      </c>
      <c r="D13065" s="268">
        <v>0.145833333333333</v>
      </c>
      <c r="E13065" s="269">
        <v>0.0</v>
      </c>
      <c r="F13065" s="269">
        <v>2.6240509515467337E-5</v>
      </c>
    </row>
    <row r="13066" ht="14.25" customHeight="1">
      <c r="A13066" s="267">
        <v>43738.0</v>
      </c>
      <c r="B13066" s="57">
        <v>273.0</v>
      </c>
      <c r="C13066" s="57">
        <v>9.0</v>
      </c>
      <c r="D13066" s="268">
        <v>0.166666666666667</v>
      </c>
      <c r="E13066" s="269">
        <v>0.0</v>
      </c>
      <c r="F13066" s="269">
        <v>2.654097336488109E-5</v>
      </c>
    </row>
    <row r="13067" ht="14.25" customHeight="1">
      <c r="A13067" s="267">
        <v>43738.0</v>
      </c>
      <c r="B13067" s="57">
        <v>273.0</v>
      </c>
      <c r="C13067" s="57">
        <v>10.0</v>
      </c>
      <c r="D13067" s="268">
        <v>0.1875</v>
      </c>
      <c r="E13067" s="269">
        <v>0.0</v>
      </c>
      <c r="F13067" s="269">
        <v>2.744236491312233E-5</v>
      </c>
    </row>
    <row r="13068" ht="14.25" customHeight="1">
      <c r="A13068" s="267">
        <v>43738.0</v>
      </c>
      <c r="B13068" s="57">
        <v>273.0</v>
      </c>
      <c r="C13068" s="57">
        <v>11.0</v>
      </c>
      <c r="D13068" s="268">
        <v>0.208333333333333</v>
      </c>
      <c r="E13068" s="269">
        <v>0.0</v>
      </c>
      <c r="F13068" s="269">
        <v>2.8043292611949826E-5</v>
      </c>
    </row>
    <row r="13069" ht="14.25" customHeight="1">
      <c r="A13069" s="267">
        <v>43738.0</v>
      </c>
      <c r="B13069" s="57">
        <v>273.0</v>
      </c>
      <c r="C13069" s="57">
        <v>12.0</v>
      </c>
      <c r="D13069" s="268">
        <v>0.229166666666667</v>
      </c>
      <c r="E13069" s="269">
        <v>0.0</v>
      </c>
      <c r="F13069" s="269">
        <v>3.0447003407259817E-5</v>
      </c>
    </row>
    <row r="13070" ht="14.25" customHeight="1">
      <c r="A13070" s="267">
        <v>43738.0</v>
      </c>
      <c r="B13070" s="57">
        <v>273.0</v>
      </c>
      <c r="C13070" s="57">
        <v>13.0</v>
      </c>
      <c r="D13070" s="268">
        <v>0.25</v>
      </c>
      <c r="E13070" s="269">
        <v>3.2839136111677424E-7</v>
      </c>
      <c r="F13070" s="269">
        <v>3.645628039553478E-5</v>
      </c>
    </row>
    <row r="13071" ht="14.25" customHeight="1">
      <c r="A13071" s="267">
        <v>43738.0</v>
      </c>
      <c r="B13071" s="57">
        <v>273.0</v>
      </c>
      <c r="C13071" s="57">
        <v>14.0</v>
      </c>
      <c r="D13071" s="268">
        <v>0.270833333333333</v>
      </c>
      <c r="E13071" s="269">
        <v>5.198892431468954E-6</v>
      </c>
      <c r="F13071" s="269">
        <v>4.2665866616752236E-5</v>
      </c>
    </row>
    <row r="13072" ht="14.25" customHeight="1">
      <c r="A13072" s="267">
        <v>43738.0</v>
      </c>
      <c r="B13072" s="57">
        <v>273.0</v>
      </c>
      <c r="C13072" s="57">
        <v>15.0</v>
      </c>
      <c r="D13072" s="268">
        <v>0.291666666666667</v>
      </c>
      <c r="E13072" s="269">
        <v>2.023797810241001E-5</v>
      </c>
      <c r="F13072" s="269">
        <v>5.298179211329092E-5</v>
      </c>
    </row>
    <row r="13073" ht="14.25" customHeight="1">
      <c r="A13073" s="267">
        <v>43738.0</v>
      </c>
      <c r="B13073" s="57">
        <v>273.0</v>
      </c>
      <c r="C13073" s="57">
        <v>16.0</v>
      </c>
      <c r="D13073" s="268">
        <v>0.3125</v>
      </c>
      <c r="E13073" s="269">
        <v>5.551289427340035E-5</v>
      </c>
      <c r="F13073" s="269">
        <v>5.758890447096841E-5</v>
      </c>
    </row>
    <row r="13074" ht="14.25" customHeight="1">
      <c r="A13074" s="267">
        <v>43738.0</v>
      </c>
      <c r="B13074" s="57">
        <v>273.0</v>
      </c>
      <c r="C13074" s="57">
        <v>17.0</v>
      </c>
      <c r="D13074" s="268">
        <v>0.333333333333333</v>
      </c>
      <c r="E13074" s="269">
        <v>1.018034707263775E-4</v>
      </c>
      <c r="F13074" s="269">
        <v>5.81898321697959E-5</v>
      </c>
    </row>
    <row r="13075" ht="14.25" customHeight="1">
      <c r="A13075" s="267">
        <v>43738.0</v>
      </c>
      <c r="B13075" s="57">
        <v>273.0</v>
      </c>
      <c r="C13075" s="57">
        <v>18.0</v>
      </c>
      <c r="D13075" s="268">
        <v>0.354166666666667</v>
      </c>
      <c r="E13075" s="269">
        <v>1.316595017146664E-4</v>
      </c>
      <c r="F13075" s="269">
        <v>5.9391687567450885E-5</v>
      </c>
    </row>
    <row r="13076" ht="14.25" customHeight="1">
      <c r="A13076" s="267">
        <v>43738.0</v>
      </c>
      <c r="B13076" s="57">
        <v>273.0</v>
      </c>
      <c r="C13076" s="57">
        <v>19.0</v>
      </c>
      <c r="D13076" s="268">
        <v>0.375</v>
      </c>
      <c r="E13076" s="269">
        <v>1.3940247706726257E-4</v>
      </c>
      <c r="F13076" s="269">
        <v>5.869060525215214E-5</v>
      </c>
    </row>
    <row r="13077" ht="14.25" customHeight="1">
      <c r="A13077" s="267">
        <v>43738.0</v>
      </c>
      <c r="B13077" s="57">
        <v>273.0</v>
      </c>
      <c r="C13077" s="57">
        <v>20.0</v>
      </c>
      <c r="D13077" s="268">
        <v>0.395833333333333</v>
      </c>
      <c r="E13077" s="269">
        <v>1.6867749067690189E-4</v>
      </c>
      <c r="F13077" s="269">
        <v>5.828998678626714E-5</v>
      </c>
    </row>
    <row r="13078" ht="14.25" customHeight="1">
      <c r="A13078" s="267">
        <v>43738.0</v>
      </c>
      <c r="B13078" s="57">
        <v>273.0</v>
      </c>
      <c r="C13078" s="57">
        <v>21.0</v>
      </c>
      <c r="D13078" s="268">
        <v>0.416666666666667</v>
      </c>
      <c r="E13078" s="269">
        <v>2.3598358213357406E-4</v>
      </c>
      <c r="F13078" s="269">
        <v>5.588627599095715E-5</v>
      </c>
    </row>
    <row r="13079" ht="14.25" customHeight="1">
      <c r="A13079" s="267">
        <v>43738.0</v>
      </c>
      <c r="B13079" s="57">
        <v>273.0</v>
      </c>
      <c r="C13079" s="57">
        <v>22.0</v>
      </c>
      <c r="D13079" s="268">
        <v>0.4375</v>
      </c>
      <c r="E13079" s="269">
        <v>2.624686561152355E-4</v>
      </c>
      <c r="F13079" s="269">
        <v>5.3783029045060915E-5</v>
      </c>
    </row>
    <row r="13080" ht="14.25" customHeight="1">
      <c r="A13080" s="267">
        <v>43738.0</v>
      </c>
      <c r="B13080" s="57">
        <v>273.0</v>
      </c>
      <c r="C13080" s="57">
        <v>23.0</v>
      </c>
      <c r="D13080" s="268">
        <v>0.458333333333333</v>
      </c>
      <c r="E13080" s="269">
        <v>2.863626465031547E-4</v>
      </c>
      <c r="F13080" s="269">
        <v>5.568596675801466E-5</v>
      </c>
    </row>
    <row r="13081" ht="14.25" customHeight="1">
      <c r="A13081" s="267">
        <v>43738.0</v>
      </c>
      <c r="B13081" s="57">
        <v>273.0</v>
      </c>
      <c r="C13081" s="57">
        <v>24.0</v>
      </c>
      <c r="D13081" s="268">
        <v>0.479166666666667</v>
      </c>
      <c r="E13081" s="269">
        <v>3.022177253639981E-4</v>
      </c>
      <c r="F13081" s="269">
        <v>5.3783029045060915E-5</v>
      </c>
    </row>
    <row r="13082" ht="14.25" customHeight="1">
      <c r="A13082" s="267">
        <v>43738.0</v>
      </c>
      <c r="B13082" s="57">
        <v>273.0</v>
      </c>
      <c r="C13082" s="57">
        <v>25.0</v>
      </c>
      <c r="D13082" s="268">
        <v>0.5</v>
      </c>
      <c r="E13082" s="269">
        <v>3.0429471001558505E-4</v>
      </c>
      <c r="F13082" s="269">
        <v>5.608658522389965E-5</v>
      </c>
    </row>
    <row r="13083" ht="14.25" customHeight="1">
      <c r="A13083" s="267">
        <v>43738.0</v>
      </c>
      <c r="B13083" s="57">
        <v>273.0</v>
      </c>
      <c r="C13083" s="57">
        <v>26.0</v>
      </c>
      <c r="D13083" s="268">
        <v>0.520833333333333</v>
      </c>
      <c r="E13083" s="269">
        <v>3.000720888462786E-4</v>
      </c>
      <c r="F13083" s="269">
        <v>5.6186739840370906E-5</v>
      </c>
    </row>
    <row r="13084" ht="14.25" customHeight="1">
      <c r="A13084" s="267">
        <v>43738.0</v>
      </c>
      <c r="B13084" s="57">
        <v>273.0</v>
      </c>
      <c r="C13084" s="57">
        <v>27.0</v>
      </c>
      <c r="D13084" s="268">
        <v>0.541666666666667</v>
      </c>
      <c r="E13084" s="269">
        <v>2.8531913371769444E-4</v>
      </c>
      <c r="F13084" s="269">
        <v>5.5085039059187164E-5</v>
      </c>
    </row>
    <row r="13085" ht="14.25" customHeight="1">
      <c r="A13085" s="267">
        <v>43738.0</v>
      </c>
      <c r="B13085" s="57">
        <v>273.0</v>
      </c>
      <c r="C13085" s="57">
        <v>28.0</v>
      </c>
      <c r="D13085" s="268">
        <v>0.5625</v>
      </c>
      <c r="E13085" s="269">
        <v>2.621010524954594E-4</v>
      </c>
      <c r="F13085" s="269">
        <v>5.338241057917592E-5</v>
      </c>
    </row>
    <row r="13086" ht="14.25" customHeight="1">
      <c r="A13086" s="267">
        <v>43738.0</v>
      </c>
      <c r="B13086" s="57">
        <v>273.0</v>
      </c>
      <c r="C13086" s="57">
        <v>29.0</v>
      </c>
      <c r="D13086" s="268">
        <v>0.583333333333333</v>
      </c>
      <c r="E13086" s="269">
        <v>2.368282436866307E-4</v>
      </c>
      <c r="F13086" s="269">
        <v>5.117900901680845E-5</v>
      </c>
    </row>
    <row r="13087" ht="14.25" customHeight="1">
      <c r="A13087" s="267">
        <v>43738.0</v>
      </c>
      <c r="B13087" s="57">
        <v>273.0</v>
      </c>
      <c r="C13087" s="57">
        <v>30.0</v>
      </c>
      <c r="D13087" s="268">
        <v>0.604166666666667</v>
      </c>
      <c r="E13087" s="269">
        <v>2.102562651778778E-4</v>
      </c>
      <c r="F13087" s="269">
        <v>5.1980245948578425E-5</v>
      </c>
    </row>
    <row r="13088" ht="14.25" customHeight="1">
      <c r="A13088" s="267">
        <v>43738.0</v>
      </c>
      <c r="B13088" s="57">
        <v>273.0</v>
      </c>
      <c r="C13088" s="57">
        <v>31.0</v>
      </c>
      <c r="D13088" s="268">
        <v>0.625</v>
      </c>
      <c r="E13088" s="269">
        <v>1.789563510982416E-4</v>
      </c>
      <c r="F13088" s="269">
        <v>5.188009133210718E-5</v>
      </c>
    </row>
    <row r="13089" ht="14.25" customHeight="1">
      <c r="A13089" s="267">
        <v>43738.0</v>
      </c>
      <c r="B13089" s="57">
        <v>273.0</v>
      </c>
      <c r="C13089" s="57">
        <v>32.0</v>
      </c>
      <c r="D13089" s="268">
        <v>0.645833333333333</v>
      </c>
      <c r="E13089" s="269">
        <v>1.375034393612417E-4</v>
      </c>
      <c r="F13089" s="269">
        <v>5.518519367565842E-5</v>
      </c>
    </row>
    <row r="13090" ht="14.25" customHeight="1">
      <c r="A13090" s="267">
        <v>43738.0</v>
      </c>
      <c r="B13090" s="57">
        <v>273.0</v>
      </c>
      <c r="C13090" s="57">
        <v>33.0</v>
      </c>
      <c r="D13090" s="268">
        <v>0.666666666666667</v>
      </c>
      <c r="E13090" s="269">
        <v>9.545297846657589E-5</v>
      </c>
      <c r="F13090" s="269">
        <v>6.019292449922087E-5</v>
      </c>
    </row>
    <row r="13091" ht="14.25" customHeight="1">
      <c r="A13091" s="267">
        <v>43738.0</v>
      </c>
      <c r="B13091" s="57">
        <v>273.0</v>
      </c>
      <c r="C13091" s="57">
        <v>34.0</v>
      </c>
      <c r="D13091" s="268">
        <v>0.6875</v>
      </c>
      <c r="E13091" s="269">
        <v>5.57165095668277E-5</v>
      </c>
      <c r="F13091" s="269">
        <v>6.520065532278334E-5</v>
      </c>
    </row>
    <row r="13092" ht="14.25" customHeight="1">
      <c r="A13092" s="267">
        <v>43738.0</v>
      </c>
      <c r="B13092" s="57">
        <v>273.0</v>
      </c>
      <c r="C13092" s="57">
        <v>35.0</v>
      </c>
      <c r="D13092" s="268">
        <v>0.708333333333333</v>
      </c>
      <c r="E13092" s="269">
        <v>2.4668927065184804E-5</v>
      </c>
      <c r="F13092" s="269">
        <v>7.060900461223083E-5</v>
      </c>
    </row>
    <row r="13093" ht="14.25" customHeight="1">
      <c r="A13093" s="267">
        <v>43738.0</v>
      </c>
      <c r="B13093" s="57">
        <v>273.0</v>
      </c>
      <c r="C13093" s="57">
        <v>36.0</v>
      </c>
      <c r="D13093" s="268">
        <v>0.729166666666667</v>
      </c>
      <c r="E13093" s="269">
        <v>6.030081460110868E-6</v>
      </c>
      <c r="F13093" s="269">
        <v>7.471534388755204E-5</v>
      </c>
    </row>
    <row r="13094" ht="14.25" customHeight="1">
      <c r="A13094" s="267">
        <v>43738.0</v>
      </c>
      <c r="B13094" s="57">
        <v>273.0</v>
      </c>
      <c r="C13094" s="57">
        <v>37.0</v>
      </c>
      <c r="D13094" s="268">
        <v>0.75</v>
      </c>
      <c r="E13094" s="269">
        <v>2.527742194139001E-7</v>
      </c>
      <c r="F13094" s="269">
        <v>7.952276547817202E-5</v>
      </c>
    </row>
    <row r="13095" ht="14.25" customHeight="1">
      <c r="A13095" s="267">
        <v>43738.0</v>
      </c>
      <c r="B13095" s="57">
        <v>273.0</v>
      </c>
      <c r="C13095" s="57">
        <v>38.0</v>
      </c>
      <c r="D13095" s="268">
        <v>0.770833333333333</v>
      </c>
      <c r="E13095" s="269">
        <v>0.0</v>
      </c>
      <c r="F13095" s="269">
        <v>8.563219708291823E-5</v>
      </c>
    </row>
    <row r="13096" ht="14.25" customHeight="1">
      <c r="A13096" s="267">
        <v>43738.0</v>
      </c>
      <c r="B13096" s="57">
        <v>273.0</v>
      </c>
      <c r="C13096" s="57">
        <v>39.0</v>
      </c>
      <c r="D13096" s="268">
        <v>0.791666666666667</v>
      </c>
      <c r="E13096" s="269">
        <v>0.0</v>
      </c>
      <c r="F13096" s="269">
        <v>8.513142400056198E-5</v>
      </c>
    </row>
    <row r="13097" ht="14.25" customHeight="1">
      <c r="A13097" s="267">
        <v>43738.0</v>
      </c>
      <c r="B13097" s="57">
        <v>273.0</v>
      </c>
      <c r="C13097" s="57">
        <v>40.0</v>
      </c>
      <c r="D13097" s="268">
        <v>0.8125</v>
      </c>
      <c r="E13097" s="269">
        <v>0.0</v>
      </c>
      <c r="F13097" s="269">
        <v>8.443034168526323E-5</v>
      </c>
    </row>
    <row r="13098" ht="14.25" customHeight="1">
      <c r="A13098" s="267">
        <v>43738.0</v>
      </c>
      <c r="B13098" s="57">
        <v>273.0</v>
      </c>
      <c r="C13098" s="57">
        <v>41.0</v>
      </c>
      <c r="D13098" s="268">
        <v>0.833333333333333</v>
      </c>
      <c r="E13098" s="269">
        <v>0.0</v>
      </c>
      <c r="F13098" s="269">
        <v>8.122539395818325E-5</v>
      </c>
    </row>
    <row r="13099" ht="14.25" customHeight="1">
      <c r="A13099" s="267">
        <v>43738.0</v>
      </c>
      <c r="B13099" s="57">
        <v>273.0</v>
      </c>
      <c r="C13099" s="57">
        <v>42.0</v>
      </c>
      <c r="D13099" s="268">
        <v>0.854166666666667</v>
      </c>
      <c r="E13099" s="269">
        <v>0.0</v>
      </c>
      <c r="F13099" s="269">
        <v>7.731936391580452E-5</v>
      </c>
    </row>
    <row r="13100" ht="14.25" customHeight="1">
      <c r="A13100" s="267">
        <v>43738.0</v>
      </c>
      <c r="B13100" s="57">
        <v>273.0</v>
      </c>
      <c r="C13100" s="57">
        <v>43.0</v>
      </c>
      <c r="D13100" s="268">
        <v>0.875</v>
      </c>
      <c r="E13100" s="269">
        <v>0.0</v>
      </c>
      <c r="F13100" s="269">
        <v>7.391410695578205E-5</v>
      </c>
    </row>
    <row r="13101" ht="14.25" customHeight="1">
      <c r="A13101" s="267">
        <v>43738.0</v>
      </c>
      <c r="B13101" s="57">
        <v>273.0</v>
      </c>
      <c r="C13101" s="57">
        <v>44.0</v>
      </c>
      <c r="D13101" s="268">
        <v>0.895833333333333</v>
      </c>
      <c r="E13101" s="269">
        <v>0.0</v>
      </c>
      <c r="F13101" s="269">
        <v>7.030854076281706E-5</v>
      </c>
    </row>
    <row r="13102" ht="14.25" customHeight="1">
      <c r="A13102" s="267">
        <v>43738.0</v>
      </c>
      <c r="B13102" s="57">
        <v>273.0</v>
      </c>
      <c r="C13102" s="57">
        <v>45.0</v>
      </c>
      <c r="D13102" s="268">
        <v>0.916666666666667</v>
      </c>
      <c r="E13102" s="269">
        <v>0.0</v>
      </c>
      <c r="F13102" s="269">
        <v>6.580158302161085E-5</v>
      </c>
    </row>
    <row r="13103" ht="14.25" customHeight="1">
      <c r="A13103" s="267">
        <v>43738.0</v>
      </c>
      <c r="B13103" s="57">
        <v>273.0</v>
      </c>
      <c r="C13103" s="57">
        <v>46.0</v>
      </c>
      <c r="D13103" s="268">
        <v>0.9375</v>
      </c>
      <c r="E13103" s="269">
        <v>0.0</v>
      </c>
      <c r="F13103" s="269">
        <v>5.909122371803713E-5</v>
      </c>
    </row>
    <row r="13104" ht="14.25" customHeight="1">
      <c r="A13104" s="267">
        <v>43738.0</v>
      </c>
      <c r="B13104" s="57">
        <v>273.0</v>
      </c>
      <c r="C13104" s="57">
        <v>47.0</v>
      </c>
      <c r="D13104" s="268">
        <v>0.958333333333333</v>
      </c>
      <c r="E13104" s="269">
        <v>0.0</v>
      </c>
      <c r="F13104" s="269">
        <v>5.067823593445219E-5</v>
      </c>
    </row>
    <row r="13105" ht="14.25" customHeight="1">
      <c r="A13105" s="267">
        <v>43738.0</v>
      </c>
      <c r="B13105" s="57">
        <v>273.0</v>
      </c>
      <c r="C13105" s="57">
        <v>48.0</v>
      </c>
      <c r="D13105" s="268">
        <v>0.979166666666667</v>
      </c>
      <c r="E13105" s="269">
        <v>0.0</v>
      </c>
      <c r="F13105" s="269">
        <v>4.446864971323474E-5</v>
      </c>
    </row>
    <row r="13106" ht="14.25" customHeight="1">
      <c r="A13106" s="267">
        <v>43739.0</v>
      </c>
      <c r="B13106" s="57">
        <v>274.0</v>
      </c>
      <c r="C13106" s="57">
        <v>1.0</v>
      </c>
      <c r="D13106" s="268">
        <v>0.0</v>
      </c>
      <c r="E13106" s="269">
        <v>0.0</v>
      </c>
      <c r="F13106" s="269">
        <v>3.9360764273201E-5</v>
      </c>
    </row>
    <row r="13107" ht="14.25" customHeight="1">
      <c r="A13107" s="267">
        <v>43739.0</v>
      </c>
      <c r="B13107" s="57">
        <v>274.0</v>
      </c>
      <c r="C13107" s="57">
        <v>2.0</v>
      </c>
      <c r="D13107" s="268">
        <v>0.020833333333333332</v>
      </c>
      <c r="E13107" s="269">
        <v>0.0</v>
      </c>
      <c r="F13107" s="269">
        <v>3.505411576493728E-5</v>
      </c>
    </row>
    <row r="13108" ht="14.25" customHeight="1">
      <c r="A13108" s="267">
        <v>43739.0</v>
      </c>
      <c r="B13108" s="57">
        <v>274.0</v>
      </c>
      <c r="C13108" s="57">
        <v>3.0</v>
      </c>
      <c r="D13108" s="268">
        <v>0.0416666666666667</v>
      </c>
      <c r="E13108" s="269">
        <v>0.0</v>
      </c>
      <c r="F13108" s="269">
        <v>3.18491680378573E-5</v>
      </c>
    </row>
    <row r="13109" ht="14.25" customHeight="1">
      <c r="A13109" s="267">
        <v>43739.0</v>
      </c>
      <c r="B13109" s="57">
        <v>274.0</v>
      </c>
      <c r="C13109" s="57">
        <v>4.0</v>
      </c>
      <c r="D13109" s="268">
        <v>0.0625</v>
      </c>
      <c r="E13109" s="269">
        <v>0.0</v>
      </c>
      <c r="F13109" s="269">
        <v>2.934530262607607E-5</v>
      </c>
    </row>
    <row r="13110" ht="14.25" customHeight="1">
      <c r="A13110" s="267">
        <v>43739.0</v>
      </c>
      <c r="B13110" s="57">
        <v>274.0</v>
      </c>
      <c r="C13110" s="57">
        <v>5.0</v>
      </c>
      <c r="D13110" s="268">
        <v>0.0833333333333333</v>
      </c>
      <c r="E13110" s="269">
        <v>0.0</v>
      </c>
      <c r="F13110" s="269">
        <v>2.834375646136358E-5</v>
      </c>
    </row>
    <row r="13111" ht="14.25" customHeight="1">
      <c r="A13111" s="267">
        <v>43739.0</v>
      </c>
      <c r="B13111" s="57">
        <v>274.0</v>
      </c>
      <c r="C13111" s="57">
        <v>6.0</v>
      </c>
      <c r="D13111" s="268">
        <v>0.104166666666667</v>
      </c>
      <c r="E13111" s="269">
        <v>0.0</v>
      </c>
      <c r="F13111" s="269">
        <v>2.8143447228421073E-5</v>
      </c>
    </row>
    <row r="13112" ht="14.25" customHeight="1">
      <c r="A13112" s="267">
        <v>43739.0</v>
      </c>
      <c r="B13112" s="57">
        <v>274.0</v>
      </c>
      <c r="C13112" s="57">
        <v>7.0</v>
      </c>
      <c r="D13112" s="268">
        <v>0.125</v>
      </c>
      <c r="E13112" s="269">
        <v>0.0</v>
      </c>
      <c r="F13112" s="269">
        <v>2.744236491312233E-5</v>
      </c>
    </row>
    <row r="13113" ht="14.25" customHeight="1">
      <c r="A13113" s="267">
        <v>43739.0</v>
      </c>
      <c r="B13113" s="57">
        <v>274.0</v>
      </c>
      <c r="C13113" s="57">
        <v>8.0</v>
      </c>
      <c r="D13113" s="268">
        <v>0.145833333333333</v>
      </c>
      <c r="E13113" s="269">
        <v>0.0</v>
      </c>
      <c r="F13113" s="269">
        <v>2.684143721429483E-5</v>
      </c>
    </row>
    <row r="13114" ht="14.25" customHeight="1">
      <c r="A13114" s="267">
        <v>43739.0</v>
      </c>
      <c r="B13114" s="57">
        <v>274.0</v>
      </c>
      <c r="C13114" s="57">
        <v>9.0</v>
      </c>
      <c r="D13114" s="268">
        <v>0.166666666666667</v>
      </c>
      <c r="E13114" s="269">
        <v>0.0</v>
      </c>
      <c r="F13114" s="269">
        <v>2.654097336488109E-5</v>
      </c>
    </row>
    <row r="13115" ht="14.25" customHeight="1">
      <c r="A13115" s="267">
        <v>43739.0</v>
      </c>
      <c r="B13115" s="57">
        <v>274.0</v>
      </c>
      <c r="C13115" s="57">
        <v>10.0</v>
      </c>
      <c r="D13115" s="268">
        <v>0.1875</v>
      </c>
      <c r="E13115" s="269">
        <v>0.0</v>
      </c>
      <c r="F13115" s="269">
        <v>2.654097336488109E-5</v>
      </c>
    </row>
    <row r="13116" ht="14.25" customHeight="1">
      <c r="A13116" s="267">
        <v>43739.0</v>
      </c>
      <c r="B13116" s="57">
        <v>274.0</v>
      </c>
      <c r="C13116" s="57">
        <v>11.0</v>
      </c>
      <c r="D13116" s="268">
        <v>0.208333333333333</v>
      </c>
      <c r="E13116" s="269">
        <v>0.0</v>
      </c>
      <c r="F13116" s="269">
        <v>2.7742828762536086E-5</v>
      </c>
    </row>
    <row r="13117" ht="14.25" customHeight="1">
      <c r="A13117" s="267">
        <v>43739.0</v>
      </c>
      <c r="B13117" s="57">
        <v>274.0</v>
      </c>
      <c r="C13117" s="57">
        <v>12.0</v>
      </c>
      <c r="D13117" s="268">
        <v>0.229166666666667</v>
      </c>
      <c r="E13117" s="269">
        <v>0.0</v>
      </c>
      <c r="F13117" s="269">
        <v>2.9545611859018566E-5</v>
      </c>
    </row>
    <row r="13118" ht="14.25" customHeight="1">
      <c r="A13118" s="267">
        <v>43739.0</v>
      </c>
      <c r="B13118" s="57">
        <v>274.0</v>
      </c>
      <c r="C13118" s="57">
        <v>13.0</v>
      </c>
      <c r="D13118" s="268">
        <v>0.25</v>
      </c>
      <c r="E13118" s="269">
        <v>2.1580003730530877E-6</v>
      </c>
      <c r="F13118" s="269">
        <v>3.14485495719723E-5</v>
      </c>
    </row>
    <row r="13119" ht="14.25" customHeight="1">
      <c r="A13119" s="267">
        <v>43739.0</v>
      </c>
      <c r="B13119" s="57">
        <v>274.0</v>
      </c>
      <c r="C13119" s="57">
        <v>14.0</v>
      </c>
      <c r="D13119" s="268">
        <v>0.270833333333333</v>
      </c>
      <c r="E13119" s="269">
        <v>1.1395568807381415E-5</v>
      </c>
      <c r="F13119" s="269">
        <v>3.5354579614351036E-5</v>
      </c>
    </row>
    <row r="13120" ht="14.25" customHeight="1">
      <c r="A13120" s="267">
        <v>43739.0</v>
      </c>
      <c r="B13120" s="57">
        <v>274.0</v>
      </c>
      <c r="C13120" s="57">
        <v>15.0</v>
      </c>
      <c r="D13120" s="268">
        <v>0.291666666666667</v>
      </c>
      <c r="E13120" s="269">
        <v>3.16764602916396E-5</v>
      </c>
      <c r="F13120" s="269">
        <v>4.086308352026975E-5</v>
      </c>
    </row>
    <row r="13121" ht="14.25" customHeight="1">
      <c r="A13121" s="267">
        <v>43739.0</v>
      </c>
      <c r="B13121" s="57">
        <v>274.0</v>
      </c>
      <c r="C13121" s="57">
        <v>16.0</v>
      </c>
      <c r="D13121" s="268">
        <v>0.3125</v>
      </c>
      <c r="E13121" s="269">
        <v>5.805689843885436E-5</v>
      </c>
      <c r="F13121" s="269">
        <v>4.70726697414872E-5</v>
      </c>
    </row>
    <row r="13122" ht="14.25" customHeight="1">
      <c r="A13122" s="267">
        <v>43739.0</v>
      </c>
      <c r="B13122" s="57">
        <v>274.0</v>
      </c>
      <c r="C13122" s="57">
        <v>17.0</v>
      </c>
      <c r="D13122" s="268">
        <v>0.333333333333333</v>
      </c>
      <c r="E13122" s="269">
        <v>9.486821289655097E-5</v>
      </c>
      <c r="F13122" s="269">
        <v>5.428380212741717E-5</v>
      </c>
    </row>
    <row r="13123" ht="14.25" customHeight="1">
      <c r="A13123" s="267">
        <v>43739.0</v>
      </c>
      <c r="B13123" s="57">
        <v>274.0</v>
      </c>
      <c r="C13123" s="57">
        <v>18.0</v>
      </c>
      <c r="D13123" s="268">
        <v>0.354166666666667</v>
      </c>
      <c r="E13123" s="269">
        <v>1.501904276620298E-4</v>
      </c>
      <c r="F13123" s="269">
        <v>6.109431604746214E-5</v>
      </c>
    </row>
    <row r="13124" ht="14.25" customHeight="1">
      <c r="A13124" s="267">
        <v>43739.0</v>
      </c>
      <c r="B13124" s="57">
        <v>274.0</v>
      </c>
      <c r="C13124" s="57">
        <v>19.0</v>
      </c>
      <c r="D13124" s="268">
        <v>0.375</v>
      </c>
      <c r="E13124" s="269">
        <v>2.1705121450640958E-4</v>
      </c>
      <c r="F13124" s="269">
        <v>6.249648067805962E-5</v>
      </c>
    </row>
    <row r="13125" ht="14.25" customHeight="1">
      <c r="A13125" s="267">
        <v>43739.0</v>
      </c>
      <c r="B13125" s="57">
        <v>274.0</v>
      </c>
      <c r="C13125" s="57">
        <v>20.0</v>
      </c>
      <c r="D13125" s="268">
        <v>0.395833333333333</v>
      </c>
      <c r="E13125" s="269">
        <v>2.513733984271424E-4</v>
      </c>
      <c r="F13125" s="269">
        <v>6.429926377454211E-5</v>
      </c>
    </row>
    <row r="13126" ht="14.25" customHeight="1">
      <c r="A13126" s="267">
        <v>43739.0</v>
      </c>
      <c r="B13126" s="57">
        <v>274.0</v>
      </c>
      <c r="C13126" s="57">
        <v>21.0</v>
      </c>
      <c r="D13126" s="268">
        <v>0.416666666666667</v>
      </c>
      <c r="E13126" s="269">
        <v>2.7337531122564743E-4</v>
      </c>
      <c r="F13126" s="269">
        <v>6.55011191721971E-5</v>
      </c>
    </row>
    <row r="13127" ht="14.25" customHeight="1">
      <c r="A13127" s="267">
        <v>43739.0</v>
      </c>
      <c r="B13127" s="57">
        <v>274.0</v>
      </c>
      <c r="C13127" s="57">
        <v>22.0</v>
      </c>
      <c r="D13127" s="268">
        <v>0.4375</v>
      </c>
      <c r="E13127" s="269">
        <v>2.8618169476451127E-4</v>
      </c>
      <c r="F13127" s="269">
        <v>6.0092769882749627E-5</v>
      </c>
    </row>
    <row r="13128" ht="14.25" customHeight="1">
      <c r="A13128" s="267">
        <v>43739.0</v>
      </c>
      <c r="B13128" s="57">
        <v>274.0</v>
      </c>
      <c r="C13128" s="57">
        <v>23.0</v>
      </c>
      <c r="D13128" s="268">
        <v>0.458333333333333</v>
      </c>
      <c r="E13128" s="269">
        <v>2.958584192215335E-4</v>
      </c>
      <c r="F13128" s="269">
        <v>6.059354296510588E-5</v>
      </c>
    </row>
    <row r="13129" ht="14.25" customHeight="1">
      <c r="A13129" s="267">
        <v>43739.0</v>
      </c>
      <c r="B13129" s="57">
        <v>274.0</v>
      </c>
      <c r="C13129" s="57">
        <v>24.0</v>
      </c>
      <c r="D13129" s="268">
        <v>0.479166666666667</v>
      </c>
      <c r="E13129" s="269">
        <v>2.996486701790176E-4</v>
      </c>
      <c r="F13129" s="269">
        <v>5.879075986862339E-5</v>
      </c>
    </row>
    <row r="13130" ht="14.25" customHeight="1">
      <c r="A13130" s="267">
        <v>43739.0</v>
      </c>
      <c r="B13130" s="57">
        <v>274.0</v>
      </c>
      <c r="C13130" s="57">
        <v>25.0</v>
      </c>
      <c r="D13130" s="268">
        <v>0.5</v>
      </c>
      <c r="E13130" s="269">
        <v>2.998477638458663E-4</v>
      </c>
      <c r="F13130" s="269">
        <v>6.0092769882749627E-5</v>
      </c>
    </row>
    <row r="13131" ht="14.25" customHeight="1">
      <c r="A13131" s="267">
        <v>43739.0</v>
      </c>
      <c r="B13131" s="57">
        <v>274.0</v>
      </c>
      <c r="C13131" s="57">
        <v>26.0</v>
      </c>
      <c r="D13131" s="268">
        <v>0.520833333333333</v>
      </c>
      <c r="E13131" s="269">
        <v>2.935236300096318E-4</v>
      </c>
      <c r="F13131" s="269">
        <v>5.949184218392214E-5</v>
      </c>
    </row>
    <row r="13132" ht="14.25" customHeight="1">
      <c r="A13132" s="267">
        <v>43739.0</v>
      </c>
      <c r="B13132" s="57">
        <v>274.0</v>
      </c>
      <c r="C13132" s="57">
        <v>27.0</v>
      </c>
      <c r="D13132" s="268">
        <v>0.541666666666667</v>
      </c>
      <c r="E13132" s="269">
        <v>2.82754892789127E-4</v>
      </c>
      <c r="F13132" s="269">
        <v>5.8890914485094645E-5</v>
      </c>
    </row>
    <row r="13133" ht="14.25" customHeight="1">
      <c r="A13133" s="267">
        <v>43739.0</v>
      </c>
      <c r="B13133" s="57">
        <v>274.0</v>
      </c>
      <c r="C13133" s="57">
        <v>28.0</v>
      </c>
      <c r="D13133" s="268">
        <v>0.5625</v>
      </c>
      <c r="E13133" s="269">
        <v>2.661661276292444E-4</v>
      </c>
      <c r="F13133" s="269">
        <v>5.7088131388612155E-5</v>
      </c>
    </row>
    <row r="13134" ht="14.25" customHeight="1">
      <c r="A13134" s="267">
        <v>43739.0</v>
      </c>
      <c r="B13134" s="57">
        <v>274.0</v>
      </c>
      <c r="C13134" s="57">
        <v>29.0</v>
      </c>
      <c r="D13134" s="268">
        <v>0.583333333333333</v>
      </c>
      <c r="E13134" s="269">
        <v>2.4275028155725108E-4</v>
      </c>
      <c r="F13134" s="269">
        <v>5.5285348292129665E-5</v>
      </c>
    </row>
    <row r="13135" ht="14.25" customHeight="1">
      <c r="A13135" s="267">
        <v>43739.0</v>
      </c>
      <c r="B13135" s="57">
        <v>274.0</v>
      </c>
      <c r="C13135" s="57">
        <v>30.0</v>
      </c>
      <c r="D13135" s="268">
        <v>0.604166666666667</v>
      </c>
      <c r="E13135" s="269">
        <v>2.1350485803483065E-4</v>
      </c>
      <c r="F13135" s="269">
        <v>5.5786121374485906E-5</v>
      </c>
    </row>
    <row r="13136" ht="14.25" customHeight="1">
      <c r="A13136" s="267">
        <v>43739.0</v>
      </c>
      <c r="B13136" s="57">
        <v>274.0</v>
      </c>
      <c r="C13136" s="57">
        <v>31.0</v>
      </c>
      <c r="D13136" s="268">
        <v>0.625</v>
      </c>
      <c r="E13136" s="269">
        <v>1.7780233173650046E-4</v>
      </c>
      <c r="F13136" s="269">
        <v>5.5085039059187164E-5</v>
      </c>
    </row>
    <row r="13137" ht="14.25" customHeight="1">
      <c r="A13137" s="267">
        <v>43739.0</v>
      </c>
      <c r="B13137" s="57">
        <v>274.0</v>
      </c>
      <c r="C13137" s="57">
        <v>32.0</v>
      </c>
      <c r="D13137" s="268">
        <v>0.645833333333333</v>
      </c>
      <c r="E13137" s="269">
        <v>1.373517191615991E-4</v>
      </c>
      <c r="F13137" s="269">
        <v>5.6587358306255894E-5</v>
      </c>
    </row>
    <row r="13138" ht="14.25" customHeight="1">
      <c r="A13138" s="267">
        <v>43739.0</v>
      </c>
      <c r="B13138" s="57">
        <v>274.0</v>
      </c>
      <c r="C13138" s="57">
        <v>33.0</v>
      </c>
      <c r="D13138" s="268">
        <v>0.666666666666667</v>
      </c>
      <c r="E13138" s="269">
        <v>9.635123317322671E-5</v>
      </c>
      <c r="F13138" s="269">
        <v>5.828998678626714E-5</v>
      </c>
    </row>
    <row r="13139" ht="14.25" customHeight="1">
      <c r="A13139" s="267">
        <v>43739.0</v>
      </c>
      <c r="B13139" s="57">
        <v>274.0</v>
      </c>
      <c r="C13139" s="57">
        <v>34.0</v>
      </c>
      <c r="D13139" s="268">
        <v>0.6875</v>
      </c>
      <c r="E13139" s="269">
        <v>5.4624059610481635E-5</v>
      </c>
      <c r="F13139" s="269">
        <v>6.319756299335835E-5</v>
      </c>
    </row>
    <row r="13140" ht="14.25" customHeight="1">
      <c r="A13140" s="267">
        <v>43739.0</v>
      </c>
      <c r="B13140" s="57">
        <v>274.0</v>
      </c>
      <c r="C13140" s="57">
        <v>35.0</v>
      </c>
      <c r="D13140" s="268">
        <v>0.708333333333333</v>
      </c>
      <c r="E13140" s="269">
        <v>2.2697833444377582E-5</v>
      </c>
      <c r="F13140" s="269">
        <v>7.000807691340332E-5</v>
      </c>
    </row>
    <row r="13141" ht="14.25" customHeight="1">
      <c r="A13141" s="267">
        <v>43739.0</v>
      </c>
      <c r="B13141" s="57">
        <v>274.0</v>
      </c>
      <c r="C13141" s="57">
        <v>36.0</v>
      </c>
      <c r="D13141" s="268">
        <v>0.729166666666667</v>
      </c>
      <c r="E13141" s="269">
        <v>4.418986573344074E-6</v>
      </c>
      <c r="F13141" s="269">
        <v>7.651812698403452E-5</v>
      </c>
    </row>
    <row r="13142" ht="14.25" customHeight="1">
      <c r="A13142" s="267">
        <v>43739.0</v>
      </c>
      <c r="B13142" s="57">
        <v>274.0</v>
      </c>
      <c r="C13142" s="57">
        <v>37.0</v>
      </c>
      <c r="D13142" s="268">
        <v>0.75</v>
      </c>
      <c r="E13142" s="269">
        <v>1.9241666799775185E-7</v>
      </c>
      <c r="F13142" s="269">
        <v>8.032400240994201E-5</v>
      </c>
    </row>
    <row r="13143" ht="14.25" customHeight="1">
      <c r="A13143" s="267">
        <v>43739.0</v>
      </c>
      <c r="B13143" s="57">
        <v>274.0</v>
      </c>
      <c r="C13143" s="57">
        <v>38.0</v>
      </c>
      <c r="D13143" s="268">
        <v>0.770833333333333</v>
      </c>
      <c r="E13143" s="269">
        <v>0.0</v>
      </c>
      <c r="F13143" s="269">
        <v>8.132554857465449E-5</v>
      </c>
    </row>
    <row r="13144" ht="14.25" customHeight="1">
      <c r="A13144" s="267">
        <v>43739.0</v>
      </c>
      <c r="B13144" s="57">
        <v>274.0</v>
      </c>
      <c r="C13144" s="57">
        <v>39.0</v>
      </c>
      <c r="D13144" s="268">
        <v>0.791666666666667</v>
      </c>
      <c r="E13144" s="269">
        <v>0.0</v>
      </c>
      <c r="F13144" s="269">
        <v>8.392956860290699E-5</v>
      </c>
    </row>
    <row r="13145" ht="14.25" customHeight="1">
      <c r="A13145" s="267">
        <v>43739.0</v>
      </c>
      <c r="B13145" s="57">
        <v>274.0</v>
      </c>
      <c r="C13145" s="57">
        <v>40.0</v>
      </c>
      <c r="D13145" s="268">
        <v>0.8125</v>
      </c>
      <c r="E13145" s="269">
        <v>0.0</v>
      </c>
      <c r="F13145" s="269">
        <v>7.942261086170077E-5</v>
      </c>
    </row>
    <row r="13146" ht="14.25" customHeight="1">
      <c r="A13146" s="267">
        <v>43739.0</v>
      </c>
      <c r="B13146" s="57">
        <v>274.0</v>
      </c>
      <c r="C13146" s="57">
        <v>41.0</v>
      </c>
      <c r="D13146" s="268">
        <v>0.833333333333333</v>
      </c>
      <c r="E13146" s="269">
        <v>0.0</v>
      </c>
      <c r="F13146" s="269">
        <v>7.651812698403452E-5</v>
      </c>
    </row>
    <row r="13147" ht="14.25" customHeight="1">
      <c r="A13147" s="267">
        <v>43739.0</v>
      </c>
      <c r="B13147" s="57">
        <v>274.0</v>
      </c>
      <c r="C13147" s="57">
        <v>42.0</v>
      </c>
      <c r="D13147" s="268">
        <v>0.854166666666667</v>
      </c>
      <c r="E13147" s="269">
        <v>0.0</v>
      </c>
      <c r="F13147" s="269">
        <v>7.441488003813829E-5</v>
      </c>
    </row>
    <row r="13148" ht="14.25" customHeight="1">
      <c r="A13148" s="267">
        <v>43739.0</v>
      </c>
      <c r="B13148" s="57">
        <v>274.0</v>
      </c>
      <c r="C13148" s="57">
        <v>43.0</v>
      </c>
      <c r="D13148" s="268">
        <v>0.875</v>
      </c>
      <c r="E13148" s="269">
        <v>0.0</v>
      </c>
      <c r="F13148" s="269">
        <v>7.010823152987456E-5</v>
      </c>
    </row>
    <row r="13149" ht="14.25" customHeight="1">
      <c r="A13149" s="267">
        <v>43739.0</v>
      </c>
      <c r="B13149" s="57">
        <v>274.0</v>
      </c>
      <c r="C13149" s="57">
        <v>44.0</v>
      </c>
      <c r="D13149" s="268">
        <v>0.895833333333333</v>
      </c>
      <c r="E13149" s="269">
        <v>0.0</v>
      </c>
      <c r="F13149" s="269">
        <v>6.840560304986335E-5</v>
      </c>
    </row>
    <row r="13150" ht="14.25" customHeight="1">
      <c r="A13150" s="267">
        <v>43739.0</v>
      </c>
      <c r="B13150" s="57">
        <v>274.0</v>
      </c>
      <c r="C13150" s="57">
        <v>45.0</v>
      </c>
      <c r="D13150" s="268">
        <v>0.916666666666667</v>
      </c>
      <c r="E13150" s="269">
        <v>0.0</v>
      </c>
      <c r="F13150" s="269">
        <v>6.379849069218586E-5</v>
      </c>
    </row>
    <row r="13151" ht="14.25" customHeight="1">
      <c r="A13151" s="267">
        <v>43739.0</v>
      </c>
      <c r="B13151" s="57">
        <v>274.0</v>
      </c>
      <c r="C13151" s="57">
        <v>46.0</v>
      </c>
      <c r="D13151" s="268">
        <v>0.9375</v>
      </c>
      <c r="E13151" s="269">
        <v>0.0</v>
      </c>
      <c r="F13151" s="269">
        <v>5.768905908743964E-5</v>
      </c>
    </row>
    <row r="13152" ht="14.25" customHeight="1">
      <c r="A13152" s="267">
        <v>43739.0</v>
      </c>
      <c r="B13152" s="57">
        <v>274.0</v>
      </c>
      <c r="C13152" s="57">
        <v>47.0</v>
      </c>
      <c r="D13152" s="268">
        <v>0.958333333333333</v>
      </c>
      <c r="E13152" s="269">
        <v>0.0</v>
      </c>
      <c r="F13152" s="269">
        <v>5.1980245948578425E-5</v>
      </c>
    </row>
    <row r="13153" ht="14.25" customHeight="1">
      <c r="A13153" s="267">
        <v>43739.0</v>
      </c>
      <c r="B13153" s="57">
        <v>274.0</v>
      </c>
      <c r="C13153" s="57">
        <v>48.0</v>
      </c>
      <c r="D13153" s="268">
        <v>0.979166666666667</v>
      </c>
      <c r="E13153" s="269">
        <v>0.0</v>
      </c>
      <c r="F13153" s="269">
        <v>4.6271432809717215E-5</v>
      </c>
    </row>
    <row r="13154" ht="14.25" customHeight="1">
      <c r="A13154" s="267">
        <v>43740.0</v>
      </c>
      <c r="B13154" s="57">
        <v>275.0</v>
      </c>
      <c r="C13154" s="57">
        <v>1.0</v>
      </c>
      <c r="D13154" s="268">
        <v>0.0</v>
      </c>
      <c r="E13154" s="269">
        <v>0.0</v>
      </c>
      <c r="F13154" s="269">
        <v>4.046246505438475E-5</v>
      </c>
    </row>
    <row r="13155" ht="14.25" customHeight="1">
      <c r="A13155" s="267">
        <v>43740.0</v>
      </c>
      <c r="B13155" s="57">
        <v>275.0</v>
      </c>
      <c r="C13155" s="57">
        <v>2.0</v>
      </c>
      <c r="D13155" s="268">
        <v>0.020833333333333332</v>
      </c>
      <c r="E13155" s="269">
        <v>0.0</v>
      </c>
      <c r="F13155" s="269">
        <v>3.655643501200603E-5</v>
      </c>
    </row>
    <row r="13156" ht="14.25" customHeight="1">
      <c r="A13156" s="267">
        <v>43740.0</v>
      </c>
      <c r="B13156" s="57">
        <v>275.0</v>
      </c>
      <c r="C13156" s="57">
        <v>3.0</v>
      </c>
      <c r="D13156" s="268">
        <v>0.0416666666666667</v>
      </c>
      <c r="E13156" s="269">
        <v>0.0</v>
      </c>
      <c r="F13156" s="269">
        <v>3.285071420256979E-5</v>
      </c>
    </row>
    <row r="13157" ht="14.25" customHeight="1">
      <c r="A13157" s="267">
        <v>43740.0</v>
      </c>
      <c r="B13157" s="57">
        <v>275.0</v>
      </c>
      <c r="C13157" s="57">
        <v>4.0</v>
      </c>
      <c r="D13157" s="268">
        <v>0.0625</v>
      </c>
      <c r="E13157" s="269">
        <v>0.0</v>
      </c>
      <c r="F13157" s="269">
        <v>3.074746725667356E-5</v>
      </c>
    </row>
    <row r="13158" ht="14.25" customHeight="1">
      <c r="A13158" s="267">
        <v>43740.0</v>
      </c>
      <c r="B13158" s="57">
        <v>275.0</v>
      </c>
      <c r="C13158" s="57">
        <v>5.0</v>
      </c>
      <c r="D13158" s="268">
        <v>0.0833333333333333</v>
      </c>
      <c r="E13158" s="269">
        <v>0.0</v>
      </c>
      <c r="F13158" s="269">
        <v>2.934530262607607E-5</v>
      </c>
    </row>
    <row r="13159" ht="14.25" customHeight="1">
      <c r="A13159" s="267">
        <v>43740.0</v>
      </c>
      <c r="B13159" s="57">
        <v>275.0</v>
      </c>
      <c r="C13159" s="57">
        <v>6.0</v>
      </c>
      <c r="D13159" s="268">
        <v>0.104166666666667</v>
      </c>
      <c r="E13159" s="269">
        <v>0.0</v>
      </c>
      <c r="F13159" s="269">
        <v>2.8443911077834827E-5</v>
      </c>
    </row>
    <row r="13160" ht="14.25" customHeight="1">
      <c r="A13160" s="267">
        <v>43740.0</v>
      </c>
      <c r="B13160" s="57">
        <v>275.0</v>
      </c>
      <c r="C13160" s="57">
        <v>7.0</v>
      </c>
      <c r="D13160" s="268">
        <v>0.125</v>
      </c>
      <c r="E13160" s="269">
        <v>0.0</v>
      </c>
      <c r="F13160" s="269">
        <v>2.784298337900733E-5</v>
      </c>
    </row>
    <row r="13161" ht="14.25" customHeight="1">
      <c r="A13161" s="267">
        <v>43740.0</v>
      </c>
      <c r="B13161" s="57">
        <v>275.0</v>
      </c>
      <c r="C13161" s="57">
        <v>8.0</v>
      </c>
      <c r="D13161" s="268">
        <v>0.145833333333333</v>
      </c>
      <c r="E13161" s="269">
        <v>0.0</v>
      </c>
      <c r="F13161" s="269">
        <v>2.7141901063708585E-5</v>
      </c>
    </row>
    <row r="13162" ht="14.25" customHeight="1">
      <c r="A13162" s="267">
        <v>43740.0</v>
      </c>
      <c r="B13162" s="57">
        <v>275.0</v>
      </c>
      <c r="C13162" s="57">
        <v>9.0</v>
      </c>
      <c r="D13162" s="268">
        <v>0.166666666666667</v>
      </c>
      <c r="E13162" s="269">
        <v>0.0</v>
      </c>
      <c r="F13162" s="269">
        <v>2.654097336488109E-5</v>
      </c>
    </row>
    <row r="13163" ht="14.25" customHeight="1">
      <c r="A13163" s="267">
        <v>43740.0</v>
      </c>
      <c r="B13163" s="57">
        <v>275.0</v>
      </c>
      <c r="C13163" s="57">
        <v>10.0</v>
      </c>
      <c r="D13163" s="268">
        <v>0.1875</v>
      </c>
      <c r="E13163" s="269">
        <v>0.0</v>
      </c>
      <c r="F13163" s="269">
        <v>2.704174644723733E-5</v>
      </c>
    </row>
    <row r="13164" ht="14.25" customHeight="1">
      <c r="A13164" s="267">
        <v>43740.0</v>
      </c>
      <c r="B13164" s="57">
        <v>275.0</v>
      </c>
      <c r="C13164" s="57">
        <v>11.0</v>
      </c>
      <c r="D13164" s="268">
        <v>0.208333333333333</v>
      </c>
      <c r="E13164" s="269">
        <v>0.0</v>
      </c>
      <c r="F13164" s="269">
        <v>2.7943137995478576E-5</v>
      </c>
    </row>
    <row r="13165" ht="14.25" customHeight="1">
      <c r="A13165" s="267">
        <v>43740.0</v>
      </c>
      <c r="B13165" s="57">
        <v>275.0</v>
      </c>
      <c r="C13165" s="57">
        <v>12.0</v>
      </c>
      <c r="D13165" s="268">
        <v>0.229166666666667</v>
      </c>
      <c r="E13165" s="269">
        <v>0.0</v>
      </c>
      <c r="F13165" s="269">
        <v>2.8243601844892327E-5</v>
      </c>
    </row>
    <row r="13166" ht="14.25" customHeight="1">
      <c r="A13166" s="267">
        <v>43740.0</v>
      </c>
      <c r="B13166" s="57">
        <v>275.0</v>
      </c>
      <c r="C13166" s="57">
        <v>13.0</v>
      </c>
      <c r="D13166" s="268">
        <v>0.25</v>
      </c>
      <c r="E13166" s="269">
        <v>1.1024567123205993E-6</v>
      </c>
      <c r="F13166" s="269">
        <v>3.0246694174317314E-5</v>
      </c>
    </row>
    <row r="13167" ht="14.25" customHeight="1">
      <c r="A13167" s="267">
        <v>43740.0</v>
      </c>
      <c r="B13167" s="57">
        <v>275.0</v>
      </c>
      <c r="C13167" s="57">
        <v>14.0</v>
      </c>
      <c r="D13167" s="268">
        <v>0.270833333333333</v>
      </c>
      <c r="E13167" s="269">
        <v>8.050395905256826E-6</v>
      </c>
      <c r="F13167" s="269">
        <v>3.275055958609855E-5</v>
      </c>
    </row>
    <row r="13168" ht="14.25" customHeight="1">
      <c r="A13168" s="267">
        <v>43740.0</v>
      </c>
      <c r="B13168" s="57">
        <v>275.0</v>
      </c>
      <c r="C13168" s="57">
        <v>15.0</v>
      </c>
      <c r="D13168" s="268">
        <v>0.291666666666667</v>
      </c>
      <c r="E13168" s="269">
        <v>2.796148947576556E-5</v>
      </c>
      <c r="F13168" s="269">
        <v>3.7057208094362266E-5</v>
      </c>
    </row>
    <row r="13169" ht="14.25" customHeight="1">
      <c r="A13169" s="267">
        <v>43740.0</v>
      </c>
      <c r="B13169" s="57">
        <v>275.0</v>
      </c>
      <c r="C13169" s="57">
        <v>16.0</v>
      </c>
      <c r="D13169" s="268">
        <v>0.3125</v>
      </c>
      <c r="E13169" s="269">
        <v>4.877661169473749E-5</v>
      </c>
      <c r="F13169" s="269">
        <v>4.236540276733849E-5</v>
      </c>
    </row>
    <row r="13170" ht="14.25" customHeight="1">
      <c r="A13170" s="267">
        <v>43740.0</v>
      </c>
      <c r="B13170" s="57">
        <v>275.0</v>
      </c>
      <c r="C13170" s="57">
        <v>17.0</v>
      </c>
      <c r="D13170" s="268">
        <v>0.333333333333333</v>
      </c>
      <c r="E13170" s="269">
        <v>6.743487644063436E-5</v>
      </c>
      <c r="F13170" s="269">
        <v>5.248101903093467E-5</v>
      </c>
    </row>
    <row r="13171" ht="14.25" customHeight="1">
      <c r="A13171" s="267">
        <v>43740.0</v>
      </c>
      <c r="B13171" s="57">
        <v>275.0</v>
      </c>
      <c r="C13171" s="57">
        <v>18.0</v>
      </c>
      <c r="D13171" s="268">
        <v>0.354166666666667</v>
      </c>
      <c r="E13171" s="269">
        <v>7.863626460182503E-5</v>
      </c>
      <c r="F13171" s="269">
        <v>5.9291532950979645E-5</v>
      </c>
    </row>
    <row r="13172" ht="14.25" customHeight="1">
      <c r="A13172" s="267">
        <v>43740.0</v>
      </c>
      <c r="B13172" s="57">
        <v>275.0</v>
      </c>
      <c r="C13172" s="57">
        <v>19.0</v>
      </c>
      <c r="D13172" s="268">
        <v>0.375</v>
      </c>
      <c r="E13172" s="269">
        <v>7.834034099908918E-5</v>
      </c>
      <c r="F13172" s="269">
        <v>6.399879992512835E-5</v>
      </c>
    </row>
    <row r="13173" ht="14.25" customHeight="1">
      <c r="A13173" s="267">
        <v>43740.0</v>
      </c>
      <c r="B13173" s="57">
        <v>275.0</v>
      </c>
      <c r="C13173" s="57">
        <v>20.0</v>
      </c>
      <c r="D13173" s="268">
        <v>0.395833333333333</v>
      </c>
      <c r="E13173" s="269">
        <v>7.89341455366941E-5</v>
      </c>
      <c r="F13173" s="269">
        <v>6.480003685689835E-5</v>
      </c>
    </row>
    <row r="13174" ht="14.25" customHeight="1">
      <c r="A13174" s="267">
        <v>43740.0</v>
      </c>
      <c r="B13174" s="57">
        <v>275.0</v>
      </c>
      <c r="C13174" s="57">
        <v>21.0</v>
      </c>
      <c r="D13174" s="268">
        <v>0.416666666666667</v>
      </c>
      <c r="E13174" s="269">
        <v>8.367305880319705E-5</v>
      </c>
      <c r="F13174" s="269">
        <v>6.439941839101337E-5</v>
      </c>
    </row>
    <row r="13175" ht="14.25" customHeight="1">
      <c r="A13175" s="267">
        <v>43740.0</v>
      </c>
      <c r="B13175" s="57">
        <v>275.0</v>
      </c>
      <c r="C13175" s="57">
        <v>22.0</v>
      </c>
      <c r="D13175" s="268">
        <v>0.4375</v>
      </c>
      <c r="E13175" s="269">
        <v>8.297749214981399E-5</v>
      </c>
      <c r="F13175" s="269">
        <v>6.970761306398956E-5</v>
      </c>
    </row>
    <row r="13176" ht="14.25" customHeight="1">
      <c r="A13176" s="267">
        <v>43740.0</v>
      </c>
      <c r="B13176" s="57">
        <v>275.0</v>
      </c>
      <c r="C13176" s="57">
        <v>23.0</v>
      </c>
      <c r="D13176" s="268">
        <v>0.458333333333333</v>
      </c>
      <c r="E13176" s="269">
        <v>9.226796587235699E-5</v>
      </c>
      <c r="F13176" s="269">
        <v>7.261209694165581E-5</v>
      </c>
    </row>
    <row r="13177" ht="14.25" customHeight="1">
      <c r="A13177" s="267">
        <v>43740.0</v>
      </c>
      <c r="B13177" s="57">
        <v>275.0</v>
      </c>
      <c r="C13177" s="57">
        <v>24.0</v>
      </c>
      <c r="D13177" s="268">
        <v>0.479166666666667</v>
      </c>
      <c r="E13177" s="269">
        <v>9.387685851667307E-5</v>
      </c>
      <c r="F13177" s="269">
        <v>7.050884999575957E-5</v>
      </c>
    </row>
    <row r="13178" ht="14.25" customHeight="1">
      <c r="A13178" s="267">
        <v>43740.0</v>
      </c>
      <c r="B13178" s="57">
        <v>275.0</v>
      </c>
      <c r="C13178" s="57">
        <v>25.0</v>
      </c>
      <c r="D13178" s="268">
        <v>0.5</v>
      </c>
      <c r="E13178" s="269">
        <v>9.7413873164496E-5</v>
      </c>
      <c r="F13178" s="269">
        <v>7.251194232518454E-5</v>
      </c>
    </row>
    <row r="13179" ht="14.25" customHeight="1">
      <c r="A13179" s="267">
        <v>43740.0</v>
      </c>
      <c r="B13179" s="57">
        <v>275.0</v>
      </c>
      <c r="C13179" s="57">
        <v>26.0</v>
      </c>
      <c r="D13179" s="268">
        <v>0.520833333333333</v>
      </c>
      <c r="E13179" s="269">
        <v>9.697400292646525E-5</v>
      </c>
      <c r="F13179" s="269">
        <v>7.331317925695456E-5</v>
      </c>
    </row>
    <row r="13180" ht="14.25" customHeight="1">
      <c r="A13180" s="267">
        <v>43740.0</v>
      </c>
      <c r="B13180" s="57">
        <v>275.0</v>
      </c>
      <c r="C13180" s="57">
        <v>27.0</v>
      </c>
      <c r="D13180" s="268">
        <v>0.541666666666667</v>
      </c>
      <c r="E13180" s="269">
        <v>9.64076037182322E-5</v>
      </c>
      <c r="F13180" s="269">
        <v>7.261209694165581E-5</v>
      </c>
    </row>
    <row r="13181" ht="14.25" customHeight="1">
      <c r="A13181" s="267">
        <v>43740.0</v>
      </c>
      <c r="B13181" s="57">
        <v>275.0</v>
      </c>
      <c r="C13181" s="57">
        <v>28.0</v>
      </c>
      <c r="D13181" s="268">
        <v>0.5625</v>
      </c>
      <c r="E13181" s="269">
        <v>9.318473840495934E-5</v>
      </c>
      <c r="F13181" s="269">
        <v>6.790482996750707E-5</v>
      </c>
    </row>
    <row r="13182" ht="14.25" customHeight="1">
      <c r="A13182" s="267">
        <v>43740.0</v>
      </c>
      <c r="B13182" s="57">
        <v>275.0</v>
      </c>
      <c r="C13182" s="57">
        <v>29.0</v>
      </c>
      <c r="D13182" s="268">
        <v>0.583333333333333</v>
      </c>
      <c r="E13182" s="269">
        <v>8.260641086062683E-5</v>
      </c>
      <c r="F13182" s="269">
        <v>6.720374765220833E-5</v>
      </c>
    </row>
    <row r="13183" ht="14.25" customHeight="1">
      <c r="A13183" s="267">
        <v>43740.0</v>
      </c>
      <c r="B13183" s="57">
        <v>275.0</v>
      </c>
      <c r="C13183" s="57">
        <v>30.0</v>
      </c>
      <c r="D13183" s="268">
        <v>0.604166666666667</v>
      </c>
      <c r="E13183" s="269">
        <v>7.619992397761361E-5</v>
      </c>
      <c r="F13183" s="269">
        <v>6.640251072043834E-5</v>
      </c>
    </row>
    <row r="13184" ht="14.25" customHeight="1">
      <c r="A13184" s="267">
        <v>43740.0</v>
      </c>
      <c r="B13184" s="57">
        <v>275.0</v>
      </c>
      <c r="C13184" s="57">
        <v>31.0</v>
      </c>
      <c r="D13184" s="268">
        <v>0.625</v>
      </c>
      <c r="E13184" s="269">
        <v>6.462593655480234E-5</v>
      </c>
      <c r="F13184" s="269">
        <v>6.900653074869083E-5</v>
      </c>
    </row>
    <row r="13185" ht="14.25" customHeight="1">
      <c r="A13185" s="267">
        <v>43740.0</v>
      </c>
      <c r="B13185" s="57">
        <v>275.0</v>
      </c>
      <c r="C13185" s="57">
        <v>32.0</v>
      </c>
      <c r="D13185" s="268">
        <v>0.645833333333333</v>
      </c>
      <c r="E13185" s="269">
        <v>5.045622904785734E-5</v>
      </c>
      <c r="F13185" s="269">
        <v>6.910668536516208E-5</v>
      </c>
    </row>
    <row r="13186" ht="14.25" customHeight="1">
      <c r="A13186" s="267">
        <v>43740.0</v>
      </c>
      <c r="B13186" s="57">
        <v>275.0</v>
      </c>
      <c r="C13186" s="57">
        <v>33.0</v>
      </c>
      <c r="D13186" s="268">
        <v>0.666666666666667</v>
      </c>
      <c r="E13186" s="269">
        <v>4.009420512412494E-5</v>
      </c>
      <c r="F13186" s="269">
        <v>7.371379772283956E-5</v>
      </c>
    </row>
    <row r="13187" ht="14.25" customHeight="1">
      <c r="A13187" s="267">
        <v>43740.0</v>
      </c>
      <c r="B13187" s="57">
        <v>275.0</v>
      </c>
      <c r="C13187" s="57">
        <v>34.0</v>
      </c>
      <c r="D13187" s="268">
        <v>0.6875</v>
      </c>
      <c r="E13187" s="269">
        <v>2.2537076289473397E-5</v>
      </c>
      <c r="F13187" s="269">
        <v>7.571689005226453E-5</v>
      </c>
    </row>
    <row r="13188" ht="14.25" customHeight="1">
      <c r="A13188" s="267">
        <v>43740.0</v>
      </c>
      <c r="B13188" s="57">
        <v>275.0</v>
      </c>
      <c r="C13188" s="57">
        <v>35.0</v>
      </c>
      <c r="D13188" s="268">
        <v>0.708333333333333</v>
      </c>
      <c r="E13188" s="269">
        <v>8.891697220173169E-6</v>
      </c>
      <c r="F13188" s="269">
        <v>8.382941398643575E-5</v>
      </c>
    </row>
    <row r="13189" ht="14.25" customHeight="1">
      <c r="A13189" s="267">
        <v>43740.0</v>
      </c>
      <c r="B13189" s="57">
        <v>275.0</v>
      </c>
      <c r="C13189" s="57">
        <v>36.0</v>
      </c>
      <c r="D13189" s="268">
        <v>0.729166666666667</v>
      </c>
      <c r="E13189" s="269">
        <v>7.048701586729565E-7</v>
      </c>
      <c r="F13189" s="269">
        <v>8.543188784997572E-5</v>
      </c>
    </row>
    <row r="13190" ht="14.25" customHeight="1">
      <c r="A13190" s="267">
        <v>43740.0</v>
      </c>
      <c r="B13190" s="57">
        <v>275.0</v>
      </c>
      <c r="C13190" s="57">
        <v>37.0</v>
      </c>
      <c r="D13190" s="268">
        <v>0.75</v>
      </c>
      <c r="E13190" s="269">
        <v>5.653511200062109E-8</v>
      </c>
      <c r="F13190" s="269">
        <v>8.953822712529695E-5</v>
      </c>
    </row>
    <row r="13191" ht="14.25" customHeight="1">
      <c r="A13191" s="267">
        <v>43740.0</v>
      </c>
      <c r="B13191" s="57">
        <v>275.0</v>
      </c>
      <c r="C13191" s="57">
        <v>38.0</v>
      </c>
      <c r="D13191" s="268">
        <v>0.770833333333333</v>
      </c>
      <c r="E13191" s="269">
        <v>5.653511200062109E-8</v>
      </c>
      <c r="F13191" s="269">
        <v>9.324394793473318E-5</v>
      </c>
    </row>
    <row r="13192" ht="14.25" customHeight="1">
      <c r="A13192" s="267">
        <v>43740.0</v>
      </c>
      <c r="B13192" s="57">
        <v>275.0</v>
      </c>
      <c r="C13192" s="57">
        <v>39.0</v>
      </c>
      <c r="D13192" s="268">
        <v>0.791666666666667</v>
      </c>
      <c r="E13192" s="269">
        <v>5.653511200062109E-8</v>
      </c>
      <c r="F13192" s="269">
        <v>9.554750411357193E-5</v>
      </c>
    </row>
    <row r="13193" ht="14.25" customHeight="1">
      <c r="A13193" s="267">
        <v>43740.0</v>
      </c>
      <c r="B13193" s="57">
        <v>275.0</v>
      </c>
      <c r="C13193" s="57">
        <v>40.0</v>
      </c>
      <c r="D13193" s="268">
        <v>0.8125</v>
      </c>
      <c r="E13193" s="269">
        <v>5.653511200062109E-8</v>
      </c>
      <c r="F13193" s="269">
        <v>9.494657641474442E-5</v>
      </c>
    </row>
    <row r="13194" ht="14.25" customHeight="1">
      <c r="A13194" s="267">
        <v>43740.0</v>
      </c>
      <c r="B13194" s="57">
        <v>275.0</v>
      </c>
      <c r="C13194" s="57">
        <v>41.0</v>
      </c>
      <c r="D13194" s="268">
        <v>0.833333333333333</v>
      </c>
      <c r="E13194" s="269">
        <v>5.653511200062109E-8</v>
      </c>
      <c r="F13194" s="269">
        <v>8.92377632758832E-5</v>
      </c>
    </row>
    <row r="13195" ht="14.25" customHeight="1">
      <c r="A13195" s="267">
        <v>43740.0</v>
      </c>
      <c r="B13195" s="57">
        <v>275.0</v>
      </c>
      <c r="C13195" s="57">
        <v>42.0</v>
      </c>
      <c r="D13195" s="268">
        <v>0.854166666666667</v>
      </c>
      <c r="E13195" s="269">
        <v>5.7241800900628864E-8</v>
      </c>
      <c r="F13195" s="269">
        <v>8.2327094739367E-5</v>
      </c>
    </row>
    <row r="13196" ht="14.25" customHeight="1">
      <c r="A13196" s="267">
        <v>43740.0</v>
      </c>
      <c r="B13196" s="57">
        <v>275.0</v>
      </c>
      <c r="C13196" s="57">
        <v>43.0</v>
      </c>
      <c r="D13196" s="268">
        <v>0.875</v>
      </c>
      <c r="E13196" s="269">
        <v>5.7241800900628864E-8</v>
      </c>
      <c r="F13196" s="269">
        <v>7.932245624522951E-5</v>
      </c>
    </row>
    <row r="13197" ht="14.25" customHeight="1">
      <c r="A13197" s="267">
        <v>43740.0</v>
      </c>
      <c r="B13197" s="57">
        <v>275.0</v>
      </c>
      <c r="C13197" s="57">
        <v>44.0</v>
      </c>
      <c r="D13197" s="268">
        <v>0.895833333333333</v>
      </c>
      <c r="E13197" s="269">
        <v>5.7241800900628864E-8</v>
      </c>
      <c r="F13197" s="269">
        <v>7.281240617459832E-5</v>
      </c>
    </row>
    <row r="13198" ht="14.25" customHeight="1">
      <c r="A13198" s="267">
        <v>43740.0</v>
      </c>
      <c r="B13198" s="57">
        <v>275.0</v>
      </c>
      <c r="C13198" s="57">
        <v>45.0</v>
      </c>
      <c r="D13198" s="268">
        <v>0.916666666666667</v>
      </c>
      <c r="E13198" s="269">
        <v>5.7241800900628864E-8</v>
      </c>
      <c r="F13198" s="269">
        <v>6.780467535103583E-5</v>
      </c>
    </row>
    <row r="13199" ht="14.25" customHeight="1">
      <c r="A13199" s="267">
        <v>43740.0</v>
      </c>
      <c r="B13199" s="57">
        <v>275.0</v>
      </c>
      <c r="C13199" s="57">
        <v>46.0</v>
      </c>
      <c r="D13199" s="268">
        <v>0.9375</v>
      </c>
      <c r="E13199" s="269">
        <v>5.7241800900628864E-8</v>
      </c>
      <c r="F13199" s="269">
        <v>5.969215141686463E-5</v>
      </c>
    </row>
    <row r="13200" ht="14.25" customHeight="1">
      <c r="A13200" s="267">
        <v>43740.0</v>
      </c>
      <c r="B13200" s="57">
        <v>275.0</v>
      </c>
      <c r="C13200" s="57">
        <v>47.0</v>
      </c>
      <c r="D13200" s="268">
        <v>0.958333333333333</v>
      </c>
      <c r="E13200" s="269">
        <v>5.7241800900628864E-8</v>
      </c>
      <c r="F13200" s="269">
        <v>5.097869978386593E-5</v>
      </c>
    </row>
    <row r="13201" ht="14.25" customHeight="1">
      <c r="A13201" s="267">
        <v>43740.0</v>
      </c>
      <c r="B13201" s="57">
        <v>275.0</v>
      </c>
      <c r="C13201" s="57">
        <v>48.0</v>
      </c>
      <c r="D13201" s="268">
        <v>0.979166666666667</v>
      </c>
      <c r="E13201" s="269">
        <v>5.7241800900628864E-8</v>
      </c>
      <c r="F13201" s="269">
        <v>4.326679431557974E-5</v>
      </c>
    </row>
    <row r="13202" ht="14.25" customHeight="1">
      <c r="A13202" s="267">
        <v>43741.0</v>
      </c>
      <c r="B13202" s="57">
        <v>276.0</v>
      </c>
      <c r="C13202" s="57">
        <v>1.0</v>
      </c>
      <c r="D13202" s="268">
        <v>0.0</v>
      </c>
      <c r="E13202" s="269">
        <v>0.0</v>
      </c>
      <c r="F13202" s="269">
        <v>3.7057208094362266E-5</v>
      </c>
    </row>
    <row r="13203" ht="14.25" customHeight="1">
      <c r="A13203" s="267">
        <v>43741.0</v>
      </c>
      <c r="B13203" s="57">
        <v>276.0</v>
      </c>
      <c r="C13203" s="57">
        <v>2.0</v>
      </c>
      <c r="D13203" s="268">
        <v>0.020833333333333332</v>
      </c>
      <c r="E13203" s="269">
        <v>0.0</v>
      </c>
      <c r="F13203" s="269">
        <v>3.2550250353156044E-5</v>
      </c>
    </row>
    <row r="13204" ht="14.25" customHeight="1">
      <c r="A13204" s="267">
        <v>43741.0</v>
      </c>
      <c r="B13204" s="57">
        <v>276.0</v>
      </c>
      <c r="C13204" s="57">
        <v>3.0</v>
      </c>
      <c r="D13204" s="268">
        <v>0.0416666666666667</v>
      </c>
      <c r="E13204" s="269">
        <v>0.0</v>
      </c>
      <c r="F13204" s="269">
        <v>2.9645766475489823E-5</v>
      </c>
    </row>
    <row r="13205" ht="14.25" customHeight="1">
      <c r="A13205" s="267">
        <v>43741.0</v>
      </c>
      <c r="B13205" s="57">
        <v>276.0</v>
      </c>
      <c r="C13205" s="57">
        <v>4.0</v>
      </c>
      <c r="D13205" s="268">
        <v>0.0625</v>
      </c>
      <c r="E13205" s="269">
        <v>0.0</v>
      </c>
      <c r="F13205" s="269">
        <v>2.8043292611949826E-5</v>
      </c>
    </row>
    <row r="13206" ht="14.25" customHeight="1">
      <c r="A13206" s="267">
        <v>43741.0</v>
      </c>
      <c r="B13206" s="57">
        <v>276.0</v>
      </c>
      <c r="C13206" s="57">
        <v>5.0</v>
      </c>
      <c r="D13206" s="268">
        <v>0.0833333333333333</v>
      </c>
      <c r="E13206" s="269">
        <v>0.0</v>
      </c>
      <c r="F13206" s="269">
        <v>2.7141901063708585E-5</v>
      </c>
    </row>
    <row r="13207" ht="14.25" customHeight="1">
      <c r="A13207" s="267">
        <v>43741.0</v>
      </c>
      <c r="B13207" s="57">
        <v>276.0</v>
      </c>
      <c r="C13207" s="57">
        <v>6.0</v>
      </c>
      <c r="D13207" s="268">
        <v>0.104166666666667</v>
      </c>
      <c r="E13207" s="269">
        <v>0.0</v>
      </c>
      <c r="F13207" s="269">
        <v>2.684143721429483E-5</v>
      </c>
    </row>
    <row r="13208" ht="14.25" customHeight="1">
      <c r="A13208" s="267">
        <v>43741.0</v>
      </c>
      <c r="B13208" s="57">
        <v>276.0</v>
      </c>
      <c r="C13208" s="57">
        <v>7.0</v>
      </c>
      <c r="D13208" s="268">
        <v>0.125</v>
      </c>
      <c r="E13208" s="269">
        <v>0.0</v>
      </c>
      <c r="F13208" s="269">
        <v>2.644081874840984E-5</v>
      </c>
    </row>
    <row r="13209" ht="14.25" customHeight="1">
      <c r="A13209" s="267">
        <v>43741.0</v>
      </c>
      <c r="B13209" s="57">
        <v>276.0</v>
      </c>
      <c r="C13209" s="57">
        <v>8.0</v>
      </c>
      <c r="D13209" s="268">
        <v>0.145833333333333</v>
      </c>
      <c r="E13209" s="269">
        <v>0.0</v>
      </c>
      <c r="F13209" s="269">
        <v>2.6240509515467337E-5</v>
      </c>
    </row>
    <row r="13210" ht="14.25" customHeight="1">
      <c r="A13210" s="267">
        <v>43741.0</v>
      </c>
      <c r="B13210" s="57">
        <v>276.0</v>
      </c>
      <c r="C13210" s="57">
        <v>9.0</v>
      </c>
      <c r="D13210" s="268">
        <v>0.166666666666667</v>
      </c>
      <c r="E13210" s="269">
        <v>0.0</v>
      </c>
      <c r="F13210" s="269">
        <v>2.604020028252484E-5</v>
      </c>
    </row>
    <row r="13211" ht="14.25" customHeight="1">
      <c r="A13211" s="267">
        <v>43741.0</v>
      </c>
      <c r="B13211" s="57">
        <v>276.0</v>
      </c>
      <c r="C13211" s="57">
        <v>10.0</v>
      </c>
      <c r="D13211" s="268">
        <v>0.1875</v>
      </c>
      <c r="E13211" s="269">
        <v>0.0</v>
      </c>
      <c r="F13211" s="269">
        <v>2.654097336488109E-5</v>
      </c>
    </row>
    <row r="13212" ht="14.25" customHeight="1">
      <c r="A13212" s="267">
        <v>43741.0</v>
      </c>
      <c r="B13212" s="57">
        <v>276.0</v>
      </c>
      <c r="C13212" s="57">
        <v>11.0</v>
      </c>
      <c r="D13212" s="268">
        <v>0.208333333333333</v>
      </c>
      <c r="E13212" s="269">
        <v>0.0</v>
      </c>
      <c r="F13212" s="269">
        <v>2.8243601844892327E-5</v>
      </c>
    </row>
    <row r="13213" ht="14.25" customHeight="1">
      <c r="A13213" s="267">
        <v>43741.0</v>
      </c>
      <c r="B13213" s="57">
        <v>276.0</v>
      </c>
      <c r="C13213" s="57">
        <v>12.0</v>
      </c>
      <c r="D13213" s="268">
        <v>0.229166666666667</v>
      </c>
      <c r="E13213" s="269">
        <v>0.0</v>
      </c>
      <c r="F13213" s="269">
        <v>3.0246694174317314E-5</v>
      </c>
    </row>
    <row r="13214" ht="14.25" customHeight="1">
      <c r="A13214" s="267">
        <v>43741.0</v>
      </c>
      <c r="B13214" s="57">
        <v>276.0</v>
      </c>
      <c r="C13214" s="57">
        <v>13.0</v>
      </c>
      <c r="D13214" s="268">
        <v>0.25</v>
      </c>
      <c r="E13214" s="269">
        <v>8.209784027919356E-7</v>
      </c>
      <c r="F13214" s="269">
        <v>3.655643501200603E-5</v>
      </c>
    </row>
    <row r="13215" ht="14.25" customHeight="1">
      <c r="A13215" s="267">
        <v>43741.0</v>
      </c>
      <c r="B13215" s="57">
        <v>276.0</v>
      </c>
      <c r="C13215" s="57">
        <v>14.0</v>
      </c>
      <c r="D13215" s="268">
        <v>0.270833333333333</v>
      </c>
      <c r="E13215" s="269">
        <v>8.233240553713412E-6</v>
      </c>
      <c r="F13215" s="269">
        <v>4.3867722014407224E-5</v>
      </c>
    </row>
    <row r="13216" ht="14.25" customHeight="1">
      <c r="A13216" s="267">
        <v>43741.0</v>
      </c>
      <c r="B13216" s="57">
        <v>276.0</v>
      </c>
      <c r="C13216" s="57">
        <v>15.0</v>
      </c>
      <c r="D13216" s="268">
        <v>0.291666666666667</v>
      </c>
      <c r="E13216" s="269">
        <v>2.3072052613369365E-5</v>
      </c>
      <c r="F13216" s="269">
        <v>5.137931824975094E-5</v>
      </c>
    </row>
    <row r="13217" ht="14.25" customHeight="1">
      <c r="A13217" s="267">
        <v>43741.0</v>
      </c>
      <c r="B13217" s="57">
        <v>276.0</v>
      </c>
      <c r="C13217" s="57">
        <v>16.0</v>
      </c>
      <c r="D13217" s="268">
        <v>0.3125</v>
      </c>
      <c r="E13217" s="269">
        <v>4.2807257231375244E-5</v>
      </c>
      <c r="F13217" s="269">
        <v>5.81898321697959E-5</v>
      </c>
    </row>
    <row r="13218" ht="14.25" customHeight="1">
      <c r="A13218" s="267">
        <v>43741.0</v>
      </c>
      <c r="B13218" s="57">
        <v>276.0</v>
      </c>
      <c r="C13218" s="57">
        <v>17.0</v>
      </c>
      <c r="D13218" s="268">
        <v>0.333333333333333</v>
      </c>
      <c r="E13218" s="269">
        <v>6.725073017438333E-5</v>
      </c>
      <c r="F13218" s="269">
        <v>5.67876675391984E-5</v>
      </c>
    </row>
    <row r="13219" ht="14.25" customHeight="1">
      <c r="A13219" s="267">
        <v>43741.0</v>
      </c>
      <c r="B13219" s="57">
        <v>276.0</v>
      </c>
      <c r="C13219" s="57">
        <v>18.0</v>
      </c>
      <c r="D13219" s="268">
        <v>0.354166666666667</v>
      </c>
      <c r="E13219" s="269">
        <v>1.0217336870242735E-4</v>
      </c>
      <c r="F13219" s="269">
        <v>5.828998678626714E-5</v>
      </c>
    </row>
    <row r="13220" ht="14.25" customHeight="1">
      <c r="A13220" s="267">
        <v>43741.0</v>
      </c>
      <c r="B13220" s="57">
        <v>276.0</v>
      </c>
      <c r="C13220" s="57">
        <v>19.0</v>
      </c>
      <c r="D13220" s="268">
        <v>0.375</v>
      </c>
      <c r="E13220" s="269">
        <v>1.330699950820701E-4</v>
      </c>
      <c r="F13220" s="269">
        <v>5.979230603333589E-5</v>
      </c>
    </row>
    <row r="13221" ht="14.25" customHeight="1">
      <c r="A13221" s="267">
        <v>43741.0</v>
      </c>
      <c r="B13221" s="57">
        <v>276.0</v>
      </c>
      <c r="C13221" s="57">
        <v>20.0</v>
      </c>
      <c r="D13221" s="268">
        <v>0.395833333333333</v>
      </c>
      <c r="E13221" s="269">
        <v>1.6160357636070218E-4</v>
      </c>
      <c r="F13221" s="269">
        <v>5.859045063568089E-5</v>
      </c>
    </row>
    <row r="13222" ht="14.25" customHeight="1">
      <c r="A13222" s="267">
        <v>43741.0</v>
      </c>
      <c r="B13222" s="57">
        <v>276.0</v>
      </c>
      <c r="C13222" s="57">
        <v>21.0</v>
      </c>
      <c r="D13222" s="268">
        <v>0.416666666666667</v>
      </c>
      <c r="E13222" s="269">
        <v>2.010240935857511E-4</v>
      </c>
      <c r="F13222" s="269">
        <v>5.7789213703910896E-5</v>
      </c>
    </row>
    <row r="13223" ht="14.25" customHeight="1">
      <c r="A13223" s="267">
        <v>43741.0</v>
      </c>
      <c r="B13223" s="57">
        <v>276.0</v>
      </c>
      <c r="C13223" s="57">
        <v>22.0</v>
      </c>
      <c r="D13223" s="268">
        <v>0.4375</v>
      </c>
      <c r="E13223" s="269">
        <v>1.880936788976073E-4</v>
      </c>
      <c r="F13223" s="269">
        <v>5.6587358306255894E-5</v>
      </c>
    </row>
    <row r="13224" ht="14.25" customHeight="1">
      <c r="A13224" s="267">
        <v>43741.0</v>
      </c>
      <c r="B13224" s="57">
        <v>276.0</v>
      </c>
      <c r="C13224" s="57">
        <v>23.0</v>
      </c>
      <c r="D13224" s="268">
        <v>0.458333333333333</v>
      </c>
      <c r="E13224" s="269">
        <v>2.4293930380430708E-4</v>
      </c>
      <c r="F13224" s="269">
        <v>5.8490296019209644E-5</v>
      </c>
    </row>
    <row r="13225" ht="14.25" customHeight="1">
      <c r="A13225" s="267">
        <v>43741.0</v>
      </c>
      <c r="B13225" s="57">
        <v>276.0</v>
      </c>
      <c r="C13225" s="57">
        <v>24.0</v>
      </c>
      <c r="D13225" s="268">
        <v>0.479166666666667</v>
      </c>
      <c r="E13225" s="269">
        <v>3.256477622392646E-4</v>
      </c>
      <c r="F13225" s="269">
        <v>5.71882860050834E-5</v>
      </c>
    </row>
    <row r="13226" ht="14.25" customHeight="1">
      <c r="A13226" s="267">
        <v>43741.0</v>
      </c>
      <c r="B13226" s="57">
        <v>276.0</v>
      </c>
      <c r="C13226" s="57">
        <v>25.0</v>
      </c>
      <c r="D13226" s="268">
        <v>0.5</v>
      </c>
      <c r="E13226" s="269">
        <v>3.2351406709854775E-4</v>
      </c>
      <c r="F13226" s="269">
        <v>5.788936832038214E-5</v>
      </c>
    </row>
    <row r="13227" ht="14.25" customHeight="1">
      <c r="A13227" s="267">
        <v>43741.0</v>
      </c>
      <c r="B13227" s="57">
        <v>276.0</v>
      </c>
      <c r="C13227" s="57">
        <v>26.0</v>
      </c>
      <c r="D13227" s="268">
        <v>0.520833333333333</v>
      </c>
      <c r="E13227" s="269">
        <v>3.0542498189632694E-4</v>
      </c>
      <c r="F13227" s="269">
        <v>5.748874985449714E-5</v>
      </c>
    </row>
    <row r="13228" ht="14.25" customHeight="1">
      <c r="A13228" s="267">
        <v>43741.0</v>
      </c>
      <c r="B13228" s="57">
        <v>276.0</v>
      </c>
      <c r="C13228" s="57">
        <v>27.0</v>
      </c>
      <c r="D13228" s="268">
        <v>0.541666666666667</v>
      </c>
      <c r="E13228" s="269">
        <v>2.923851853330135E-4</v>
      </c>
      <c r="F13228" s="269">
        <v>5.728844062155465E-5</v>
      </c>
    </row>
    <row r="13229" ht="14.25" customHeight="1">
      <c r="A13229" s="267">
        <v>43741.0</v>
      </c>
      <c r="B13229" s="57">
        <v>276.0</v>
      </c>
      <c r="C13229" s="57">
        <v>28.0</v>
      </c>
      <c r="D13229" s="268">
        <v>0.5625</v>
      </c>
      <c r="E13229" s="269">
        <v>2.63987578993604E-4</v>
      </c>
      <c r="F13229" s="269">
        <v>5.5285348292129665E-5</v>
      </c>
    </row>
    <row r="13230" ht="14.25" customHeight="1">
      <c r="A13230" s="267">
        <v>43741.0</v>
      </c>
      <c r="B13230" s="57">
        <v>276.0</v>
      </c>
      <c r="C13230" s="57">
        <v>29.0</v>
      </c>
      <c r="D13230" s="268">
        <v>0.583333333333333</v>
      </c>
      <c r="E13230" s="269">
        <v>2.3617056983237726E-4</v>
      </c>
      <c r="F13230" s="269">
        <v>5.368287442858966E-5</v>
      </c>
    </row>
    <row r="13231" ht="14.25" customHeight="1">
      <c r="A13231" s="267">
        <v>43741.0</v>
      </c>
      <c r="B13231" s="57">
        <v>276.0</v>
      </c>
      <c r="C13231" s="57">
        <v>30.0</v>
      </c>
      <c r="D13231" s="268">
        <v>0.604166666666667</v>
      </c>
      <c r="E13231" s="269">
        <v>2.0876879216108647E-4</v>
      </c>
      <c r="F13231" s="269">
        <v>5.488472982624466E-5</v>
      </c>
    </row>
    <row r="13232" ht="14.25" customHeight="1">
      <c r="A13232" s="267">
        <v>43741.0</v>
      </c>
      <c r="B13232" s="57">
        <v>276.0</v>
      </c>
      <c r="C13232" s="57">
        <v>31.0</v>
      </c>
      <c r="D13232" s="268">
        <v>0.625</v>
      </c>
      <c r="E13232" s="269">
        <v>1.747849886942755E-4</v>
      </c>
      <c r="F13232" s="269">
        <v>5.488472982624466E-5</v>
      </c>
    </row>
    <row r="13233" ht="14.25" customHeight="1">
      <c r="A13233" s="267">
        <v>43741.0</v>
      </c>
      <c r="B13233" s="57">
        <v>276.0</v>
      </c>
      <c r="C13233" s="57">
        <v>32.0</v>
      </c>
      <c r="D13233" s="268">
        <v>0.645833333333333</v>
      </c>
      <c r="E13233" s="269">
        <v>1.3834793750567775E-4</v>
      </c>
      <c r="F13233" s="269">
        <v>5.9391687567450885E-5</v>
      </c>
    </row>
    <row r="13234" ht="14.25" customHeight="1">
      <c r="A13234" s="267">
        <v>43741.0</v>
      </c>
      <c r="B13234" s="57">
        <v>276.0</v>
      </c>
      <c r="C13234" s="57">
        <v>33.0</v>
      </c>
      <c r="D13234" s="268">
        <v>0.666666666666667</v>
      </c>
      <c r="E13234" s="269">
        <v>9.013688464228764E-5</v>
      </c>
      <c r="F13234" s="269">
        <v>6.379849069218586E-5</v>
      </c>
    </row>
    <row r="13235" ht="14.25" customHeight="1">
      <c r="A13235" s="267">
        <v>43741.0</v>
      </c>
      <c r="B13235" s="57">
        <v>276.0</v>
      </c>
      <c r="C13235" s="57">
        <v>34.0</v>
      </c>
      <c r="D13235" s="268">
        <v>0.6875</v>
      </c>
      <c r="E13235" s="269">
        <v>4.712215145118894E-5</v>
      </c>
      <c r="F13235" s="269">
        <v>6.980776768046082E-5</v>
      </c>
    </row>
    <row r="13236" ht="14.25" customHeight="1">
      <c r="A13236" s="267">
        <v>43741.0</v>
      </c>
      <c r="B13236" s="57">
        <v>276.0</v>
      </c>
      <c r="C13236" s="57">
        <v>35.0</v>
      </c>
      <c r="D13236" s="268">
        <v>0.708333333333333</v>
      </c>
      <c r="E13236" s="269">
        <v>1.5475807156100496E-5</v>
      </c>
      <c r="F13236" s="269">
        <v>7.842106469698827E-5</v>
      </c>
    </row>
    <row r="13237" ht="14.25" customHeight="1">
      <c r="A13237" s="267">
        <v>43741.0</v>
      </c>
      <c r="B13237" s="57">
        <v>276.0</v>
      </c>
      <c r="C13237" s="57">
        <v>36.0</v>
      </c>
      <c r="D13237" s="268">
        <v>0.729166666666667</v>
      </c>
      <c r="E13237" s="269">
        <v>1.6337229366460827E-6</v>
      </c>
      <c r="F13237" s="269">
        <v>8.102508472524076E-5</v>
      </c>
    </row>
    <row r="13238" ht="14.25" customHeight="1">
      <c r="A13238" s="267">
        <v>43741.0</v>
      </c>
      <c r="B13238" s="57">
        <v>276.0</v>
      </c>
      <c r="C13238" s="57">
        <v>37.0</v>
      </c>
      <c r="D13238" s="268">
        <v>0.75</v>
      </c>
      <c r="E13238" s="269">
        <v>9.309489544268031E-9</v>
      </c>
      <c r="F13238" s="269">
        <v>8.453049630173448E-5</v>
      </c>
    </row>
    <row r="13239" ht="14.25" customHeight="1">
      <c r="A13239" s="267">
        <v>43741.0</v>
      </c>
      <c r="B13239" s="57">
        <v>276.0</v>
      </c>
      <c r="C13239" s="57">
        <v>38.0</v>
      </c>
      <c r="D13239" s="268">
        <v>0.770833333333333</v>
      </c>
      <c r="E13239" s="269">
        <v>0.0</v>
      </c>
      <c r="F13239" s="269">
        <v>9.10405463723657E-5</v>
      </c>
    </row>
    <row r="13240" ht="14.25" customHeight="1">
      <c r="A13240" s="267">
        <v>43741.0</v>
      </c>
      <c r="B13240" s="57">
        <v>276.0</v>
      </c>
      <c r="C13240" s="57">
        <v>39.0</v>
      </c>
      <c r="D13240" s="268">
        <v>0.791666666666667</v>
      </c>
      <c r="E13240" s="269">
        <v>0.0</v>
      </c>
      <c r="F13240" s="269">
        <v>9.053977329000945E-5</v>
      </c>
    </row>
    <row r="13241" ht="14.25" customHeight="1">
      <c r="A13241" s="267">
        <v>43741.0</v>
      </c>
      <c r="B13241" s="57">
        <v>276.0</v>
      </c>
      <c r="C13241" s="57">
        <v>40.0</v>
      </c>
      <c r="D13241" s="268">
        <v>0.8125</v>
      </c>
      <c r="E13241" s="269">
        <v>0.0</v>
      </c>
      <c r="F13241" s="269">
        <v>8.783559864528572E-5</v>
      </c>
    </row>
    <row r="13242" ht="14.25" customHeight="1">
      <c r="A13242" s="267">
        <v>43741.0</v>
      </c>
      <c r="B13242" s="57">
        <v>276.0</v>
      </c>
      <c r="C13242" s="57">
        <v>41.0</v>
      </c>
      <c r="D13242" s="268">
        <v>0.833333333333333</v>
      </c>
      <c r="E13242" s="269">
        <v>0.0</v>
      </c>
      <c r="F13242" s="269">
        <v>8.372925936996448E-5</v>
      </c>
    </row>
    <row r="13243" ht="14.25" customHeight="1">
      <c r="A13243" s="267">
        <v>43741.0</v>
      </c>
      <c r="B13243" s="57">
        <v>276.0</v>
      </c>
      <c r="C13243" s="57">
        <v>42.0</v>
      </c>
      <c r="D13243" s="268">
        <v>0.854166666666667</v>
      </c>
      <c r="E13243" s="269">
        <v>0.0</v>
      </c>
      <c r="F13243" s="269">
        <v>8.012369317699953E-5</v>
      </c>
    </row>
    <row r="13244" ht="14.25" customHeight="1">
      <c r="A13244" s="267">
        <v>43741.0</v>
      </c>
      <c r="B13244" s="57">
        <v>276.0</v>
      </c>
      <c r="C13244" s="57">
        <v>43.0</v>
      </c>
      <c r="D13244" s="268">
        <v>0.875</v>
      </c>
      <c r="E13244" s="269">
        <v>0.0</v>
      </c>
      <c r="F13244" s="269">
        <v>7.782013699816078E-5</v>
      </c>
    </row>
    <row r="13245" ht="14.25" customHeight="1">
      <c r="A13245" s="267">
        <v>43741.0</v>
      </c>
      <c r="B13245" s="57">
        <v>276.0</v>
      </c>
      <c r="C13245" s="57">
        <v>44.0</v>
      </c>
      <c r="D13245" s="268">
        <v>0.895833333333333</v>
      </c>
      <c r="E13245" s="269">
        <v>0.0</v>
      </c>
      <c r="F13245" s="269">
        <v>7.18108600098858E-5</v>
      </c>
    </row>
    <row r="13246" ht="14.25" customHeight="1">
      <c r="A13246" s="267">
        <v>43741.0</v>
      </c>
      <c r="B13246" s="57">
        <v>276.0</v>
      </c>
      <c r="C13246" s="57">
        <v>45.0</v>
      </c>
      <c r="D13246" s="268">
        <v>0.916666666666667</v>
      </c>
      <c r="E13246" s="269">
        <v>0.0</v>
      </c>
      <c r="F13246" s="269">
        <v>6.700343841926584E-5</v>
      </c>
    </row>
    <row r="13247" ht="14.25" customHeight="1">
      <c r="A13247" s="267">
        <v>43741.0</v>
      </c>
      <c r="B13247" s="57">
        <v>276.0</v>
      </c>
      <c r="C13247" s="57">
        <v>46.0</v>
      </c>
      <c r="D13247" s="268">
        <v>0.9375</v>
      </c>
      <c r="E13247" s="269">
        <v>0.0</v>
      </c>
      <c r="F13247" s="269">
        <v>5.969215141686463E-5</v>
      </c>
    </row>
    <row r="13248" ht="14.25" customHeight="1">
      <c r="A13248" s="267">
        <v>43741.0</v>
      </c>
      <c r="B13248" s="57">
        <v>276.0</v>
      </c>
      <c r="C13248" s="57">
        <v>47.0</v>
      </c>
      <c r="D13248" s="268">
        <v>0.958333333333333</v>
      </c>
      <c r="E13248" s="269">
        <v>0.0</v>
      </c>
      <c r="F13248" s="269">
        <v>4.9977153619153456E-5</v>
      </c>
    </row>
    <row r="13249" ht="14.25" customHeight="1">
      <c r="A13249" s="267">
        <v>43741.0</v>
      </c>
      <c r="B13249" s="57">
        <v>276.0</v>
      </c>
      <c r="C13249" s="57">
        <v>48.0</v>
      </c>
      <c r="D13249" s="268">
        <v>0.979166666666667</v>
      </c>
      <c r="E13249" s="269">
        <v>0.0</v>
      </c>
      <c r="F13249" s="269">
        <v>4.236540276733849E-5</v>
      </c>
    </row>
    <row r="13250" ht="14.25" customHeight="1">
      <c r="A13250" s="267">
        <v>43742.0</v>
      </c>
      <c r="B13250" s="57">
        <v>277.0</v>
      </c>
      <c r="C13250" s="57">
        <v>1.0</v>
      </c>
      <c r="D13250" s="268">
        <v>0.0</v>
      </c>
      <c r="E13250" s="269">
        <v>0.0</v>
      </c>
      <c r="F13250" s="269">
        <v>3.6756744244948525E-5</v>
      </c>
    </row>
    <row r="13251" ht="14.25" customHeight="1">
      <c r="A13251" s="267">
        <v>43742.0</v>
      </c>
      <c r="B13251" s="57">
        <v>277.0</v>
      </c>
      <c r="C13251" s="57">
        <v>2.0</v>
      </c>
      <c r="D13251" s="268">
        <v>0.020833333333333332</v>
      </c>
      <c r="E13251" s="269">
        <v>0.0</v>
      </c>
      <c r="F13251" s="269">
        <v>3.194932265432856E-5</v>
      </c>
    </row>
    <row r="13252" ht="14.25" customHeight="1">
      <c r="A13252" s="267">
        <v>43742.0</v>
      </c>
      <c r="B13252" s="57">
        <v>277.0</v>
      </c>
      <c r="C13252" s="57">
        <v>3.0</v>
      </c>
      <c r="D13252" s="268">
        <v>0.0416666666666667</v>
      </c>
      <c r="E13252" s="269">
        <v>0.0</v>
      </c>
      <c r="F13252" s="269">
        <v>3.0046384941374813E-5</v>
      </c>
    </row>
    <row r="13253" ht="14.25" customHeight="1">
      <c r="A13253" s="267">
        <v>43742.0</v>
      </c>
      <c r="B13253" s="57">
        <v>277.0</v>
      </c>
      <c r="C13253" s="57">
        <v>4.0</v>
      </c>
      <c r="D13253" s="268">
        <v>0.0625</v>
      </c>
      <c r="E13253" s="269">
        <v>0.0</v>
      </c>
      <c r="F13253" s="269">
        <v>2.8043292611949826E-5</v>
      </c>
    </row>
    <row r="13254" ht="14.25" customHeight="1">
      <c r="A13254" s="267">
        <v>43742.0</v>
      </c>
      <c r="B13254" s="57">
        <v>277.0</v>
      </c>
      <c r="C13254" s="57">
        <v>5.0</v>
      </c>
      <c r="D13254" s="268">
        <v>0.0833333333333333</v>
      </c>
      <c r="E13254" s="269">
        <v>0.0</v>
      </c>
      <c r="F13254" s="269">
        <v>2.7141901063708585E-5</v>
      </c>
    </row>
    <row r="13255" ht="14.25" customHeight="1">
      <c r="A13255" s="267">
        <v>43742.0</v>
      </c>
      <c r="B13255" s="57">
        <v>277.0</v>
      </c>
      <c r="C13255" s="57">
        <v>6.0</v>
      </c>
      <c r="D13255" s="268">
        <v>0.104166666666667</v>
      </c>
      <c r="E13255" s="269">
        <v>0.0</v>
      </c>
      <c r="F13255" s="269">
        <v>2.724205568017983E-5</v>
      </c>
    </row>
    <row r="13256" ht="14.25" customHeight="1">
      <c r="A13256" s="267">
        <v>43742.0</v>
      </c>
      <c r="B13256" s="57">
        <v>277.0</v>
      </c>
      <c r="C13256" s="57">
        <v>7.0</v>
      </c>
      <c r="D13256" s="268">
        <v>0.125</v>
      </c>
      <c r="E13256" s="269">
        <v>0.0</v>
      </c>
      <c r="F13256" s="269">
        <v>2.674128259782358E-5</v>
      </c>
    </row>
    <row r="13257" ht="14.25" customHeight="1">
      <c r="A13257" s="267">
        <v>43742.0</v>
      </c>
      <c r="B13257" s="57">
        <v>277.0</v>
      </c>
      <c r="C13257" s="57">
        <v>8.0</v>
      </c>
      <c r="D13257" s="268">
        <v>0.145833333333333</v>
      </c>
      <c r="E13257" s="269">
        <v>0.0</v>
      </c>
      <c r="F13257" s="269">
        <v>2.6240509515467337E-5</v>
      </c>
    </row>
    <row r="13258" ht="14.25" customHeight="1">
      <c r="A13258" s="267">
        <v>43742.0</v>
      </c>
      <c r="B13258" s="57">
        <v>277.0</v>
      </c>
      <c r="C13258" s="57">
        <v>9.0</v>
      </c>
      <c r="D13258" s="268">
        <v>0.166666666666667</v>
      </c>
      <c r="E13258" s="269">
        <v>0.0</v>
      </c>
      <c r="F13258" s="269">
        <v>2.6340664131938587E-5</v>
      </c>
    </row>
    <row r="13259" ht="14.25" customHeight="1">
      <c r="A13259" s="267">
        <v>43742.0</v>
      </c>
      <c r="B13259" s="57">
        <v>277.0</v>
      </c>
      <c r="C13259" s="57">
        <v>10.0</v>
      </c>
      <c r="D13259" s="268">
        <v>0.1875</v>
      </c>
      <c r="E13259" s="269">
        <v>0.0</v>
      </c>
      <c r="F13259" s="269">
        <v>2.684143721429483E-5</v>
      </c>
    </row>
    <row r="13260" ht="14.25" customHeight="1">
      <c r="A13260" s="267">
        <v>43742.0</v>
      </c>
      <c r="B13260" s="57">
        <v>277.0</v>
      </c>
      <c r="C13260" s="57">
        <v>11.0</v>
      </c>
      <c r="D13260" s="268">
        <v>0.208333333333333</v>
      </c>
      <c r="E13260" s="269">
        <v>0.0</v>
      </c>
      <c r="F13260" s="269">
        <v>2.7943137995478576E-5</v>
      </c>
    </row>
    <row r="13261" ht="14.25" customHeight="1">
      <c r="A13261" s="267">
        <v>43742.0</v>
      </c>
      <c r="B13261" s="57">
        <v>277.0</v>
      </c>
      <c r="C13261" s="57">
        <v>12.0</v>
      </c>
      <c r="D13261" s="268">
        <v>0.229166666666667</v>
      </c>
      <c r="E13261" s="269">
        <v>2.3456525794055305E-8</v>
      </c>
      <c r="F13261" s="269">
        <v>3.094777648961606E-5</v>
      </c>
    </row>
    <row r="13262" ht="14.25" customHeight="1">
      <c r="A13262" s="267">
        <v>43742.0</v>
      </c>
      <c r="B13262" s="57">
        <v>277.0</v>
      </c>
      <c r="C13262" s="57">
        <v>13.0</v>
      </c>
      <c r="D13262" s="268">
        <v>0.25</v>
      </c>
      <c r="E13262" s="269">
        <v>2.3691091051995857E-6</v>
      </c>
      <c r="F13262" s="269">
        <v>3.565504346376478E-5</v>
      </c>
    </row>
    <row r="13263" ht="14.25" customHeight="1">
      <c r="A13263" s="267">
        <v>43742.0</v>
      </c>
      <c r="B13263" s="57">
        <v>277.0</v>
      </c>
      <c r="C13263" s="57">
        <v>14.0</v>
      </c>
      <c r="D13263" s="268">
        <v>0.270833333333333</v>
      </c>
      <c r="E13263" s="269">
        <v>1.1657893319645486E-5</v>
      </c>
      <c r="F13263" s="269">
        <v>4.1764475068510994E-5</v>
      </c>
    </row>
    <row r="13264" ht="14.25" customHeight="1">
      <c r="A13264" s="267">
        <v>43742.0</v>
      </c>
      <c r="B13264" s="57">
        <v>277.0</v>
      </c>
      <c r="C13264" s="57">
        <v>15.0</v>
      </c>
      <c r="D13264" s="268">
        <v>0.291666666666667</v>
      </c>
      <c r="E13264" s="269">
        <v>2.627130888934194E-5</v>
      </c>
      <c r="F13264" s="269">
        <v>5.097869978386593E-5</v>
      </c>
    </row>
    <row r="13265" ht="14.25" customHeight="1">
      <c r="A13265" s="267">
        <v>43742.0</v>
      </c>
      <c r="B13265" s="57">
        <v>277.0</v>
      </c>
      <c r="C13265" s="57">
        <v>16.0</v>
      </c>
      <c r="D13265" s="268">
        <v>0.3125</v>
      </c>
      <c r="E13265" s="269">
        <v>4.4118514970629535E-5</v>
      </c>
      <c r="F13265" s="269">
        <v>5.73885952380259E-5</v>
      </c>
    </row>
    <row r="13266" ht="14.25" customHeight="1">
      <c r="A13266" s="267">
        <v>43742.0</v>
      </c>
      <c r="B13266" s="57">
        <v>277.0</v>
      </c>
      <c r="C13266" s="57">
        <v>17.0</v>
      </c>
      <c r="D13266" s="268">
        <v>0.333333333333333</v>
      </c>
      <c r="E13266" s="269">
        <v>6.543520793148385E-5</v>
      </c>
      <c r="F13266" s="269">
        <v>5.6387049073313414E-5</v>
      </c>
    </row>
    <row r="13267" ht="14.25" customHeight="1">
      <c r="A13267" s="267">
        <v>43742.0</v>
      </c>
      <c r="B13267" s="57">
        <v>277.0</v>
      </c>
      <c r="C13267" s="57">
        <v>18.0</v>
      </c>
      <c r="D13267" s="268">
        <v>0.354166666666667</v>
      </c>
      <c r="E13267" s="269">
        <v>8.86026241803175E-5</v>
      </c>
      <c r="F13267" s="269">
        <v>5.81898321697959E-5</v>
      </c>
    </row>
    <row r="13268" ht="14.25" customHeight="1">
      <c r="A13268" s="267">
        <v>43742.0</v>
      </c>
      <c r="B13268" s="57">
        <v>277.0</v>
      </c>
      <c r="C13268" s="57">
        <v>19.0</v>
      </c>
      <c r="D13268" s="268">
        <v>0.375</v>
      </c>
      <c r="E13268" s="269">
        <v>1.123597226392439E-4</v>
      </c>
      <c r="F13268" s="269">
        <v>5.67876675391984E-5</v>
      </c>
    </row>
    <row r="13269" ht="14.25" customHeight="1">
      <c r="A13269" s="267">
        <v>43742.0</v>
      </c>
      <c r="B13269" s="57">
        <v>277.0</v>
      </c>
      <c r="C13269" s="57">
        <v>20.0</v>
      </c>
      <c r="D13269" s="268">
        <v>0.395833333333333</v>
      </c>
      <c r="E13269" s="269">
        <v>1.471073453940419E-4</v>
      </c>
      <c r="F13269" s="269">
        <v>5.488472982624466E-5</v>
      </c>
    </row>
    <row r="13270" ht="14.25" customHeight="1">
      <c r="A13270" s="267">
        <v>43742.0</v>
      </c>
      <c r="B13270" s="57">
        <v>277.0</v>
      </c>
      <c r="C13270" s="57">
        <v>21.0</v>
      </c>
      <c r="D13270" s="268">
        <v>0.416666666666667</v>
      </c>
      <c r="E13270" s="269">
        <v>1.6827851689675134E-4</v>
      </c>
      <c r="F13270" s="269">
        <v>5.448411136035966E-5</v>
      </c>
    </row>
    <row r="13271" ht="14.25" customHeight="1">
      <c r="A13271" s="267">
        <v>43742.0</v>
      </c>
      <c r="B13271" s="57">
        <v>277.0</v>
      </c>
      <c r="C13271" s="57">
        <v>22.0</v>
      </c>
      <c r="D13271" s="268">
        <v>0.4375</v>
      </c>
      <c r="E13271" s="269">
        <v>2.1424416313378555E-4</v>
      </c>
      <c r="F13271" s="269">
        <v>5.2681328263877173E-5</v>
      </c>
    </row>
    <row r="13272" ht="14.25" customHeight="1">
      <c r="A13272" s="267">
        <v>43742.0</v>
      </c>
      <c r="B13272" s="57">
        <v>277.0</v>
      </c>
      <c r="C13272" s="57">
        <v>23.0</v>
      </c>
      <c r="D13272" s="268">
        <v>0.458333333333333</v>
      </c>
      <c r="E13272" s="269">
        <v>2.765499573378569E-4</v>
      </c>
      <c r="F13272" s="269">
        <v>5.308194672976218E-5</v>
      </c>
    </row>
    <row r="13273" ht="14.25" customHeight="1">
      <c r="A13273" s="267">
        <v>43742.0</v>
      </c>
      <c r="B13273" s="57">
        <v>277.0</v>
      </c>
      <c r="C13273" s="57">
        <v>24.0</v>
      </c>
      <c r="D13273" s="268">
        <v>0.479166666666667</v>
      </c>
      <c r="E13273" s="269">
        <v>2.90092589037823E-4</v>
      </c>
      <c r="F13273" s="269">
        <v>5.218055518152093E-5</v>
      </c>
    </row>
    <row r="13274" ht="14.25" customHeight="1">
      <c r="A13274" s="267">
        <v>43742.0</v>
      </c>
      <c r="B13274" s="57">
        <v>277.0</v>
      </c>
      <c r="C13274" s="57">
        <v>25.0</v>
      </c>
      <c r="D13274" s="268">
        <v>0.5</v>
      </c>
      <c r="E13274" s="269">
        <v>2.639461169996383E-4</v>
      </c>
      <c r="F13274" s="269">
        <v>5.238086441446342E-5</v>
      </c>
    </row>
    <row r="13275" ht="14.25" customHeight="1">
      <c r="A13275" s="267">
        <v>43742.0</v>
      </c>
      <c r="B13275" s="57">
        <v>277.0</v>
      </c>
      <c r="C13275" s="57">
        <v>26.0</v>
      </c>
      <c r="D13275" s="268">
        <v>0.520833333333333</v>
      </c>
      <c r="E13275" s="269">
        <v>2.4400985082322516E-4</v>
      </c>
      <c r="F13275" s="269">
        <v>5.258117364740593E-5</v>
      </c>
    </row>
    <row r="13276" ht="14.25" customHeight="1">
      <c r="A13276" s="267">
        <v>43742.0</v>
      </c>
      <c r="B13276" s="57">
        <v>277.0</v>
      </c>
      <c r="C13276" s="57">
        <v>27.0</v>
      </c>
      <c r="D13276" s="268">
        <v>0.541666666666667</v>
      </c>
      <c r="E13276" s="269">
        <v>2.294072344013261E-4</v>
      </c>
      <c r="F13276" s="269">
        <v>5.177993671563594E-5</v>
      </c>
    </row>
    <row r="13277" ht="14.25" customHeight="1">
      <c r="A13277" s="267">
        <v>43742.0</v>
      </c>
      <c r="B13277" s="57">
        <v>277.0</v>
      </c>
      <c r="C13277" s="57">
        <v>28.0</v>
      </c>
      <c r="D13277" s="268">
        <v>0.5625</v>
      </c>
      <c r="E13277" s="269">
        <v>1.9275860227502078E-4</v>
      </c>
      <c r="F13277" s="269">
        <v>5.097869978386593E-5</v>
      </c>
    </row>
    <row r="13278" ht="14.25" customHeight="1">
      <c r="A13278" s="267">
        <v>43742.0</v>
      </c>
      <c r="B13278" s="57">
        <v>277.0</v>
      </c>
      <c r="C13278" s="57">
        <v>29.0</v>
      </c>
      <c r="D13278" s="268">
        <v>0.583333333333333</v>
      </c>
      <c r="E13278" s="269">
        <v>1.7279217137868306E-4</v>
      </c>
      <c r="F13278" s="269">
        <v>4.977684438621095E-5</v>
      </c>
    </row>
    <row r="13279" ht="14.25" customHeight="1">
      <c r="A13279" s="267">
        <v>43742.0</v>
      </c>
      <c r="B13279" s="57">
        <v>277.0</v>
      </c>
      <c r="C13279" s="57">
        <v>30.0</v>
      </c>
      <c r="D13279" s="268">
        <v>0.604166666666667</v>
      </c>
      <c r="E13279" s="269">
        <v>1.3377066091932699E-4</v>
      </c>
      <c r="F13279" s="269">
        <v>5.097869978386593E-5</v>
      </c>
    </row>
    <row r="13280" ht="14.25" customHeight="1">
      <c r="A13280" s="267">
        <v>43742.0</v>
      </c>
      <c r="B13280" s="57">
        <v>277.0</v>
      </c>
      <c r="C13280" s="57">
        <v>31.0</v>
      </c>
      <c r="D13280" s="268">
        <v>0.625</v>
      </c>
      <c r="E13280" s="269">
        <v>1.119285956311982E-4</v>
      </c>
      <c r="F13280" s="269">
        <v>5.188009133210718E-5</v>
      </c>
    </row>
    <row r="13281" ht="14.25" customHeight="1">
      <c r="A13281" s="267">
        <v>43742.0</v>
      </c>
      <c r="B13281" s="57">
        <v>277.0</v>
      </c>
      <c r="C13281" s="57">
        <v>32.0</v>
      </c>
      <c r="D13281" s="268">
        <v>0.645833333333333</v>
      </c>
      <c r="E13281" s="269">
        <v>7.880947033254805E-5</v>
      </c>
      <c r="F13281" s="269">
        <v>5.5285348292129665E-5</v>
      </c>
    </row>
    <row r="13282" ht="14.25" customHeight="1">
      <c r="A13282" s="267">
        <v>43742.0</v>
      </c>
      <c r="B13282" s="57">
        <v>277.0</v>
      </c>
      <c r="C13282" s="57">
        <v>33.0</v>
      </c>
      <c r="D13282" s="268">
        <v>0.666666666666667</v>
      </c>
      <c r="E13282" s="269">
        <v>5.358186997149877E-5</v>
      </c>
      <c r="F13282" s="269">
        <v>6.069369758157713E-5</v>
      </c>
    </row>
    <row r="13283" ht="14.25" customHeight="1">
      <c r="A13283" s="267">
        <v>43742.0</v>
      </c>
      <c r="B13283" s="57">
        <v>277.0</v>
      </c>
      <c r="C13283" s="57">
        <v>34.0</v>
      </c>
      <c r="D13283" s="268">
        <v>0.6875</v>
      </c>
      <c r="E13283" s="269">
        <v>2.841751039261285E-5</v>
      </c>
      <c r="F13283" s="269">
        <v>6.740405688515083E-5</v>
      </c>
    </row>
    <row r="13284" ht="14.25" customHeight="1">
      <c r="A13284" s="267">
        <v>43742.0</v>
      </c>
      <c r="B13284" s="57">
        <v>277.0</v>
      </c>
      <c r="C13284" s="57">
        <v>35.0</v>
      </c>
      <c r="D13284" s="268">
        <v>0.708333333333333</v>
      </c>
      <c r="E13284" s="269">
        <v>7.626382085068956E-6</v>
      </c>
      <c r="F13284" s="269">
        <v>7.571689005226453E-5</v>
      </c>
    </row>
    <row r="13285" ht="14.25" customHeight="1">
      <c r="A13285" s="267">
        <v>43742.0</v>
      </c>
      <c r="B13285" s="57">
        <v>277.0</v>
      </c>
      <c r="C13285" s="57">
        <v>36.0</v>
      </c>
      <c r="D13285" s="268">
        <v>0.729166666666667</v>
      </c>
      <c r="E13285" s="269">
        <v>1.333908051521742E-6</v>
      </c>
      <c r="F13285" s="269">
        <v>8.1525857807597E-5</v>
      </c>
    </row>
    <row r="13286" ht="14.25" customHeight="1">
      <c r="A13286" s="267">
        <v>43742.0</v>
      </c>
      <c r="B13286" s="57">
        <v>277.0</v>
      </c>
      <c r="C13286" s="57">
        <v>37.0</v>
      </c>
      <c r="D13286" s="268">
        <v>0.75</v>
      </c>
      <c r="E13286" s="269">
        <v>1.2348945402098586E-7</v>
      </c>
      <c r="F13286" s="269">
        <v>8.523157861703322E-5</v>
      </c>
    </row>
    <row r="13287" ht="14.25" customHeight="1">
      <c r="A13287" s="267">
        <v>43742.0</v>
      </c>
      <c r="B13287" s="57">
        <v>277.0</v>
      </c>
      <c r="C13287" s="57">
        <v>38.0</v>
      </c>
      <c r="D13287" s="268">
        <v>0.770833333333333</v>
      </c>
      <c r="E13287" s="269">
        <v>1.0832300085615186E-7</v>
      </c>
      <c r="F13287" s="269">
        <v>9.00390002076532E-5</v>
      </c>
    </row>
    <row r="13288" ht="14.25" customHeight="1">
      <c r="A13288" s="267">
        <v>43742.0</v>
      </c>
      <c r="B13288" s="57">
        <v>277.0</v>
      </c>
      <c r="C13288" s="57">
        <v>39.0</v>
      </c>
      <c r="D13288" s="268">
        <v>0.791666666666667</v>
      </c>
      <c r="E13288" s="269">
        <v>1.0832300085615186E-7</v>
      </c>
      <c r="F13288" s="269">
        <v>8.933791789235445E-5</v>
      </c>
    </row>
    <row r="13289" ht="14.25" customHeight="1">
      <c r="A13289" s="267">
        <v>43742.0</v>
      </c>
      <c r="B13289" s="57">
        <v>277.0</v>
      </c>
      <c r="C13289" s="57">
        <v>40.0</v>
      </c>
      <c r="D13289" s="268">
        <v>0.8125</v>
      </c>
      <c r="E13289" s="269">
        <v>1.0832300085615186E-7</v>
      </c>
      <c r="F13289" s="269">
        <v>8.773544402881445E-5</v>
      </c>
    </row>
    <row r="13290" ht="14.25" customHeight="1">
      <c r="A13290" s="267">
        <v>43742.0</v>
      </c>
      <c r="B13290" s="57">
        <v>277.0</v>
      </c>
      <c r="C13290" s="57">
        <v>41.0</v>
      </c>
      <c r="D13290" s="268">
        <v>0.833333333333333</v>
      </c>
      <c r="E13290" s="269">
        <v>1.0832300085615186E-7</v>
      </c>
      <c r="F13290" s="269">
        <v>8.513142400056198E-5</v>
      </c>
    </row>
    <row r="13291" ht="14.25" customHeight="1">
      <c r="A13291" s="267">
        <v>43742.0</v>
      </c>
      <c r="B13291" s="57">
        <v>277.0</v>
      </c>
      <c r="C13291" s="57">
        <v>42.0</v>
      </c>
      <c r="D13291" s="268">
        <v>0.854166666666667</v>
      </c>
      <c r="E13291" s="269">
        <v>1.0967703836685376E-7</v>
      </c>
      <c r="F13291" s="269">
        <v>7.992338394405702E-5</v>
      </c>
    </row>
    <row r="13292" ht="14.25" customHeight="1">
      <c r="A13292" s="267">
        <v>43742.0</v>
      </c>
      <c r="B13292" s="57">
        <v>277.0</v>
      </c>
      <c r="C13292" s="57">
        <v>43.0</v>
      </c>
      <c r="D13292" s="268">
        <v>0.875</v>
      </c>
      <c r="E13292" s="269">
        <v>1.0967703836685376E-7</v>
      </c>
      <c r="F13292" s="269">
        <v>7.681859083344827E-5</v>
      </c>
    </row>
    <row r="13293" ht="14.25" customHeight="1">
      <c r="A13293" s="267">
        <v>43742.0</v>
      </c>
      <c r="B13293" s="57">
        <v>277.0</v>
      </c>
      <c r="C13293" s="57">
        <v>44.0</v>
      </c>
      <c r="D13293" s="268">
        <v>0.895833333333333</v>
      </c>
      <c r="E13293" s="269">
        <v>1.0967703836685376E-7</v>
      </c>
      <c r="F13293" s="269">
        <v>7.131008692752957E-5</v>
      </c>
    </row>
    <row r="13294" ht="14.25" customHeight="1">
      <c r="A13294" s="267">
        <v>43742.0</v>
      </c>
      <c r="B13294" s="57">
        <v>277.0</v>
      </c>
      <c r="C13294" s="57">
        <v>45.0</v>
      </c>
      <c r="D13294" s="268">
        <v>0.916666666666667</v>
      </c>
      <c r="E13294" s="269">
        <v>1.0967703836685376E-7</v>
      </c>
      <c r="F13294" s="269">
        <v>6.660281995338085E-5</v>
      </c>
    </row>
    <row r="13295" ht="14.25" customHeight="1">
      <c r="A13295" s="267">
        <v>43742.0</v>
      </c>
      <c r="B13295" s="57">
        <v>277.0</v>
      </c>
      <c r="C13295" s="57">
        <v>46.0</v>
      </c>
      <c r="D13295" s="268">
        <v>0.9375</v>
      </c>
      <c r="E13295" s="269">
        <v>1.0967703836685376E-7</v>
      </c>
      <c r="F13295" s="269">
        <v>5.9391687567450885E-5</v>
      </c>
    </row>
    <row r="13296" ht="14.25" customHeight="1">
      <c r="A13296" s="267">
        <v>43742.0</v>
      </c>
      <c r="B13296" s="57">
        <v>277.0</v>
      </c>
      <c r="C13296" s="57">
        <v>47.0</v>
      </c>
      <c r="D13296" s="268">
        <v>0.958333333333333</v>
      </c>
      <c r="E13296" s="269">
        <v>1.0967703836685376E-7</v>
      </c>
      <c r="F13296" s="269">
        <v>5.0077308235624696E-5</v>
      </c>
    </row>
    <row r="13297" ht="14.25" customHeight="1">
      <c r="A13297" s="267">
        <v>43742.0</v>
      </c>
      <c r="B13297" s="57">
        <v>277.0</v>
      </c>
      <c r="C13297" s="57">
        <v>48.0</v>
      </c>
      <c r="D13297" s="268">
        <v>0.979166666666667</v>
      </c>
      <c r="E13297" s="269">
        <v>1.0967703836685376E-7</v>
      </c>
      <c r="F13297" s="269">
        <v>4.276602123322348E-5</v>
      </c>
    </row>
    <row r="13298" ht="14.25" customHeight="1">
      <c r="A13298" s="267">
        <v>43743.0</v>
      </c>
      <c r="B13298" s="57">
        <v>278.0</v>
      </c>
      <c r="C13298" s="57">
        <v>1.0</v>
      </c>
      <c r="D13298" s="268">
        <v>0.0</v>
      </c>
      <c r="E13298" s="269">
        <v>0.0</v>
      </c>
      <c r="F13298" s="269">
        <v>3.715736271083352E-5</v>
      </c>
    </row>
    <row r="13299" ht="14.25" customHeight="1">
      <c r="A13299" s="267">
        <v>43743.0</v>
      </c>
      <c r="B13299" s="57">
        <v>278.0</v>
      </c>
      <c r="C13299" s="57">
        <v>2.0</v>
      </c>
      <c r="D13299" s="268">
        <v>0.020833333333333332</v>
      </c>
      <c r="E13299" s="269">
        <v>0.0</v>
      </c>
      <c r="F13299" s="269">
        <v>3.174901342138605E-5</v>
      </c>
    </row>
    <row r="13300" ht="14.25" customHeight="1">
      <c r="A13300" s="267">
        <v>43743.0</v>
      </c>
      <c r="B13300" s="57">
        <v>278.0</v>
      </c>
      <c r="C13300" s="57">
        <v>3.0</v>
      </c>
      <c r="D13300" s="268">
        <v>0.0416666666666667</v>
      </c>
      <c r="E13300" s="269">
        <v>0.0</v>
      </c>
      <c r="F13300" s="269">
        <v>2.974592109196107E-5</v>
      </c>
    </row>
    <row r="13301" ht="14.25" customHeight="1">
      <c r="A13301" s="267">
        <v>43743.0</v>
      </c>
      <c r="B13301" s="57">
        <v>278.0</v>
      </c>
      <c r="C13301" s="57">
        <v>4.0</v>
      </c>
      <c r="D13301" s="268">
        <v>0.0625</v>
      </c>
      <c r="E13301" s="269">
        <v>0.0</v>
      </c>
      <c r="F13301" s="269">
        <v>2.784298337900733E-5</v>
      </c>
    </row>
    <row r="13302" ht="14.25" customHeight="1">
      <c r="A13302" s="267">
        <v>43743.0</v>
      </c>
      <c r="B13302" s="57">
        <v>278.0</v>
      </c>
      <c r="C13302" s="57">
        <v>5.0</v>
      </c>
      <c r="D13302" s="268">
        <v>0.0833333333333333</v>
      </c>
      <c r="E13302" s="269">
        <v>0.0</v>
      </c>
      <c r="F13302" s="269">
        <v>2.724205568017983E-5</v>
      </c>
    </row>
    <row r="13303" ht="14.25" customHeight="1">
      <c r="A13303" s="267">
        <v>43743.0</v>
      </c>
      <c r="B13303" s="57">
        <v>278.0</v>
      </c>
      <c r="C13303" s="57">
        <v>6.0</v>
      </c>
      <c r="D13303" s="268">
        <v>0.104166666666667</v>
      </c>
      <c r="E13303" s="269">
        <v>0.0</v>
      </c>
      <c r="F13303" s="269">
        <v>2.724205568017983E-5</v>
      </c>
    </row>
    <row r="13304" ht="14.25" customHeight="1">
      <c r="A13304" s="267">
        <v>43743.0</v>
      </c>
      <c r="B13304" s="57">
        <v>278.0</v>
      </c>
      <c r="C13304" s="57">
        <v>7.0</v>
      </c>
      <c r="D13304" s="268">
        <v>0.125</v>
      </c>
      <c r="E13304" s="269">
        <v>0.0</v>
      </c>
      <c r="F13304" s="269">
        <v>2.6641127981352337E-5</v>
      </c>
    </row>
    <row r="13305" ht="14.25" customHeight="1">
      <c r="A13305" s="267">
        <v>43743.0</v>
      </c>
      <c r="B13305" s="57">
        <v>278.0</v>
      </c>
      <c r="C13305" s="57">
        <v>8.0</v>
      </c>
      <c r="D13305" s="268">
        <v>0.145833333333333</v>
      </c>
      <c r="E13305" s="269">
        <v>0.0</v>
      </c>
      <c r="F13305" s="269">
        <v>2.5639581816639835E-5</v>
      </c>
    </row>
    <row r="13306" ht="14.25" customHeight="1">
      <c r="A13306" s="267">
        <v>43743.0</v>
      </c>
      <c r="B13306" s="57">
        <v>278.0</v>
      </c>
      <c r="C13306" s="57">
        <v>9.0</v>
      </c>
      <c r="D13306" s="268">
        <v>0.166666666666667</v>
      </c>
      <c r="E13306" s="269">
        <v>0.0</v>
      </c>
      <c r="F13306" s="269">
        <v>2.644081874840984E-5</v>
      </c>
    </row>
    <row r="13307" ht="14.25" customHeight="1">
      <c r="A13307" s="267">
        <v>43743.0</v>
      </c>
      <c r="B13307" s="57">
        <v>278.0</v>
      </c>
      <c r="C13307" s="57">
        <v>10.0</v>
      </c>
      <c r="D13307" s="268">
        <v>0.1875</v>
      </c>
      <c r="E13307" s="269">
        <v>0.0</v>
      </c>
      <c r="F13307" s="269">
        <v>2.674128259782358E-5</v>
      </c>
    </row>
    <row r="13308" ht="14.25" customHeight="1">
      <c r="A13308" s="267">
        <v>43743.0</v>
      </c>
      <c r="B13308" s="57">
        <v>278.0</v>
      </c>
      <c r="C13308" s="57">
        <v>11.0</v>
      </c>
      <c r="D13308" s="268">
        <v>0.208333333333333</v>
      </c>
      <c r="E13308" s="269">
        <v>0.0</v>
      </c>
      <c r="F13308" s="269">
        <v>2.7542519529593582E-5</v>
      </c>
    </row>
    <row r="13309" ht="14.25" customHeight="1">
      <c r="A13309" s="267">
        <v>43743.0</v>
      </c>
      <c r="B13309" s="57">
        <v>278.0</v>
      </c>
      <c r="C13309" s="57">
        <v>12.0</v>
      </c>
      <c r="D13309" s="268">
        <v>0.229166666666667</v>
      </c>
      <c r="E13309" s="269">
        <v>0.0</v>
      </c>
      <c r="F13309" s="269">
        <v>3.1148085722558555E-5</v>
      </c>
    </row>
    <row r="13310" ht="14.25" customHeight="1">
      <c r="A13310" s="267">
        <v>43743.0</v>
      </c>
      <c r="B13310" s="57">
        <v>278.0</v>
      </c>
      <c r="C13310" s="57">
        <v>13.0</v>
      </c>
      <c r="D13310" s="268">
        <v>0.25</v>
      </c>
      <c r="E13310" s="269">
        <v>1.853065537730369E-6</v>
      </c>
      <c r="F13310" s="269">
        <v>3.605566192964978E-5</v>
      </c>
    </row>
    <row r="13311" ht="14.25" customHeight="1">
      <c r="A13311" s="267">
        <v>43743.0</v>
      </c>
      <c r="B13311" s="57">
        <v>278.0</v>
      </c>
      <c r="C13311" s="57">
        <v>14.0</v>
      </c>
      <c r="D13311" s="268">
        <v>0.270833333333333</v>
      </c>
      <c r="E13311" s="269">
        <v>9.52563060558604E-6</v>
      </c>
      <c r="F13311" s="269">
        <v>4.206493891792475E-5</v>
      </c>
    </row>
    <row r="13312" ht="14.25" customHeight="1">
      <c r="A13312" s="267">
        <v>43743.0</v>
      </c>
      <c r="B13312" s="57">
        <v>278.0</v>
      </c>
      <c r="C13312" s="57">
        <v>15.0</v>
      </c>
      <c r="D13312" s="268">
        <v>0.291666666666667</v>
      </c>
      <c r="E13312" s="269">
        <v>2.4826983870836845E-5</v>
      </c>
      <c r="F13312" s="269">
        <v>5.077839055092343E-5</v>
      </c>
    </row>
    <row r="13313" ht="14.25" customHeight="1">
      <c r="A13313" s="267">
        <v>43743.0</v>
      </c>
      <c r="B13313" s="57">
        <v>278.0</v>
      </c>
      <c r="C13313" s="57">
        <v>16.0</v>
      </c>
      <c r="D13313" s="268">
        <v>0.3125</v>
      </c>
      <c r="E13313" s="269">
        <v>4.424544377559552E-5</v>
      </c>
      <c r="F13313" s="269">
        <v>5.798952293685338E-5</v>
      </c>
    </row>
    <row r="13314" ht="14.25" customHeight="1">
      <c r="A13314" s="267">
        <v>43743.0</v>
      </c>
      <c r="B13314" s="57">
        <v>278.0</v>
      </c>
      <c r="C13314" s="57">
        <v>17.0</v>
      </c>
      <c r="D13314" s="268">
        <v>0.333333333333333</v>
      </c>
      <c r="E13314" s="269">
        <v>7.75112020585232E-5</v>
      </c>
      <c r="F13314" s="269">
        <v>5.71882860050834E-5</v>
      </c>
    </row>
    <row r="13315" ht="14.25" customHeight="1">
      <c r="A13315" s="267">
        <v>43743.0</v>
      </c>
      <c r="B13315" s="57">
        <v>278.0</v>
      </c>
      <c r="C13315" s="57">
        <v>18.0</v>
      </c>
      <c r="D13315" s="268">
        <v>0.354166666666667</v>
      </c>
      <c r="E13315" s="269">
        <v>1.226793243867988E-4</v>
      </c>
      <c r="F13315" s="269">
        <v>5.748874985449714E-5</v>
      </c>
    </row>
    <row r="13316" ht="14.25" customHeight="1">
      <c r="A13316" s="267">
        <v>43743.0</v>
      </c>
      <c r="B13316" s="57">
        <v>278.0</v>
      </c>
      <c r="C13316" s="57">
        <v>19.0</v>
      </c>
      <c r="D13316" s="268">
        <v>0.375</v>
      </c>
      <c r="E13316" s="269">
        <v>1.5276678534472922E-4</v>
      </c>
      <c r="F13316" s="269">
        <v>5.748874985449714E-5</v>
      </c>
    </row>
    <row r="13317" ht="14.25" customHeight="1">
      <c r="A13317" s="267">
        <v>43743.0</v>
      </c>
      <c r="B13317" s="57">
        <v>278.0</v>
      </c>
      <c r="C13317" s="57">
        <v>20.0</v>
      </c>
      <c r="D13317" s="268">
        <v>0.395833333333333</v>
      </c>
      <c r="E13317" s="269">
        <v>1.7670426749708258E-4</v>
      </c>
      <c r="F13317" s="269">
        <v>5.668751292272716E-5</v>
      </c>
    </row>
    <row r="13318" ht="14.25" customHeight="1">
      <c r="A13318" s="267">
        <v>43743.0</v>
      </c>
      <c r="B13318" s="57">
        <v>278.0</v>
      </c>
      <c r="C13318" s="57">
        <v>21.0</v>
      </c>
      <c r="D13318" s="268">
        <v>0.416666666666667</v>
      </c>
      <c r="E13318" s="269">
        <v>1.978462421598475E-4</v>
      </c>
      <c r="F13318" s="269">
        <v>5.448411136035966E-5</v>
      </c>
    </row>
    <row r="13319" ht="14.25" customHeight="1">
      <c r="A13319" s="267">
        <v>43743.0</v>
      </c>
      <c r="B13319" s="57">
        <v>278.0</v>
      </c>
      <c r="C13319" s="57">
        <v>22.0</v>
      </c>
      <c r="D13319" s="268">
        <v>0.4375</v>
      </c>
      <c r="E13319" s="269">
        <v>2.1617203787696742E-4</v>
      </c>
      <c r="F13319" s="269">
        <v>5.358271981211842E-5</v>
      </c>
    </row>
    <row r="13320" ht="14.25" customHeight="1">
      <c r="A13320" s="267">
        <v>43743.0</v>
      </c>
      <c r="B13320" s="57">
        <v>278.0</v>
      </c>
      <c r="C13320" s="57">
        <v>23.0</v>
      </c>
      <c r="D13320" s="268">
        <v>0.458333333333333</v>
      </c>
      <c r="E13320" s="269">
        <v>2.6377763033239796E-4</v>
      </c>
      <c r="F13320" s="269">
        <v>5.3282255962704675E-5</v>
      </c>
    </row>
    <row r="13321" ht="14.25" customHeight="1">
      <c r="A13321" s="267">
        <v>43743.0</v>
      </c>
      <c r="B13321" s="57">
        <v>278.0</v>
      </c>
      <c r="C13321" s="57">
        <v>24.0</v>
      </c>
      <c r="D13321" s="268">
        <v>0.479166666666667</v>
      </c>
      <c r="E13321" s="269">
        <v>2.9546710281981445E-4</v>
      </c>
      <c r="F13321" s="269">
        <v>5.238086441446342E-5</v>
      </c>
    </row>
    <row r="13322" ht="14.25" customHeight="1">
      <c r="A13322" s="267">
        <v>43743.0</v>
      </c>
      <c r="B13322" s="57">
        <v>278.0</v>
      </c>
      <c r="C13322" s="57">
        <v>25.0</v>
      </c>
      <c r="D13322" s="268">
        <v>0.5</v>
      </c>
      <c r="E13322" s="269">
        <v>2.296536171044892E-4</v>
      </c>
      <c r="F13322" s="269">
        <v>5.488472982624466E-5</v>
      </c>
    </row>
    <row r="13323" ht="14.25" customHeight="1">
      <c r="A13323" s="267">
        <v>43743.0</v>
      </c>
      <c r="B13323" s="57">
        <v>278.0</v>
      </c>
      <c r="C13323" s="57">
        <v>26.0</v>
      </c>
      <c r="D13323" s="268">
        <v>0.520833333333333</v>
      </c>
      <c r="E13323" s="269">
        <v>2.3612420256361743E-4</v>
      </c>
      <c r="F13323" s="269">
        <v>5.388318366153217E-5</v>
      </c>
    </row>
    <row r="13324" ht="14.25" customHeight="1">
      <c r="A13324" s="267">
        <v>43743.0</v>
      </c>
      <c r="B13324" s="57">
        <v>278.0</v>
      </c>
      <c r="C13324" s="57">
        <v>27.0</v>
      </c>
      <c r="D13324" s="268">
        <v>0.541666666666667</v>
      </c>
      <c r="E13324" s="269">
        <v>1.7764623067993793E-4</v>
      </c>
      <c r="F13324" s="269">
        <v>5.278148288034843E-5</v>
      </c>
    </row>
    <row r="13325" ht="14.25" customHeight="1">
      <c r="A13325" s="267">
        <v>43743.0</v>
      </c>
      <c r="B13325" s="57">
        <v>278.0</v>
      </c>
      <c r="C13325" s="57">
        <v>28.0</v>
      </c>
      <c r="D13325" s="268">
        <v>0.5625</v>
      </c>
      <c r="E13325" s="269">
        <v>1.4098097160573363E-4</v>
      </c>
      <c r="F13325" s="269">
        <v>5.137931824975094E-5</v>
      </c>
    </row>
    <row r="13326" ht="14.25" customHeight="1">
      <c r="A13326" s="267">
        <v>43743.0</v>
      </c>
      <c r="B13326" s="57">
        <v>278.0</v>
      </c>
      <c r="C13326" s="57">
        <v>29.0</v>
      </c>
      <c r="D13326" s="268">
        <v>0.583333333333333</v>
      </c>
      <c r="E13326" s="269">
        <v>9.948976185382107E-5</v>
      </c>
      <c r="F13326" s="269">
        <v>4.937622592032595E-5</v>
      </c>
    </row>
    <row r="13327" ht="14.25" customHeight="1">
      <c r="A13327" s="267">
        <v>43743.0</v>
      </c>
      <c r="B13327" s="57">
        <v>278.0</v>
      </c>
      <c r="C13327" s="57">
        <v>30.0</v>
      </c>
      <c r="D13327" s="268">
        <v>0.604166666666667</v>
      </c>
      <c r="E13327" s="269">
        <v>7.868288750405643E-5</v>
      </c>
      <c r="F13327" s="269">
        <v>5.0077308235624696E-5</v>
      </c>
    </row>
    <row r="13328" ht="14.25" customHeight="1">
      <c r="A13328" s="267">
        <v>43743.0</v>
      </c>
      <c r="B13328" s="57">
        <v>278.0</v>
      </c>
      <c r="C13328" s="57">
        <v>31.0</v>
      </c>
      <c r="D13328" s="268">
        <v>0.625</v>
      </c>
      <c r="E13328" s="269">
        <v>7.73682005726609E-5</v>
      </c>
      <c r="F13328" s="269">
        <v>5.167978209916469E-5</v>
      </c>
    </row>
    <row r="13329" ht="14.25" customHeight="1">
      <c r="A13329" s="267">
        <v>43743.0</v>
      </c>
      <c r="B13329" s="57">
        <v>278.0</v>
      </c>
      <c r="C13329" s="57">
        <v>32.0</v>
      </c>
      <c r="D13329" s="268">
        <v>0.645833333333333</v>
      </c>
      <c r="E13329" s="269">
        <v>8.159101984964412E-5</v>
      </c>
      <c r="F13329" s="269">
        <v>5.588627599095715E-5</v>
      </c>
    </row>
    <row r="13330" ht="14.25" customHeight="1">
      <c r="A13330" s="267">
        <v>43743.0</v>
      </c>
      <c r="B13330" s="57">
        <v>278.0</v>
      </c>
      <c r="C13330" s="57">
        <v>33.0</v>
      </c>
      <c r="D13330" s="268">
        <v>0.666666666666667</v>
      </c>
      <c r="E13330" s="269">
        <v>5.931800235141178E-5</v>
      </c>
      <c r="F13330" s="269">
        <v>6.069369758157713E-5</v>
      </c>
    </row>
    <row r="13331" ht="14.25" customHeight="1">
      <c r="A13331" s="267">
        <v>43743.0</v>
      </c>
      <c r="B13331" s="57">
        <v>278.0</v>
      </c>
      <c r="C13331" s="57">
        <v>34.0</v>
      </c>
      <c r="D13331" s="268">
        <v>0.6875</v>
      </c>
      <c r="E13331" s="269">
        <v>4.960078761726428E-5</v>
      </c>
      <c r="F13331" s="269">
        <v>6.65026653369096E-5</v>
      </c>
    </row>
    <row r="13332" ht="14.25" customHeight="1">
      <c r="A13332" s="267">
        <v>43743.0</v>
      </c>
      <c r="B13332" s="57">
        <v>278.0</v>
      </c>
      <c r="C13332" s="57">
        <v>35.0</v>
      </c>
      <c r="D13332" s="268">
        <v>0.708333333333333</v>
      </c>
      <c r="E13332" s="269">
        <v>1.640208831382824E-5</v>
      </c>
      <c r="F13332" s="269">
        <v>7.50158077369658E-5</v>
      </c>
    </row>
    <row r="13333" ht="14.25" customHeight="1">
      <c r="A13333" s="267">
        <v>43743.0</v>
      </c>
      <c r="B13333" s="57">
        <v>278.0</v>
      </c>
      <c r="C13333" s="57">
        <v>36.0</v>
      </c>
      <c r="D13333" s="268">
        <v>0.729166666666667</v>
      </c>
      <c r="E13333" s="269">
        <v>6.853880481034947E-7</v>
      </c>
      <c r="F13333" s="269">
        <v>7.982322932758575E-5</v>
      </c>
    </row>
    <row r="13334" ht="14.25" customHeight="1">
      <c r="A13334" s="267">
        <v>43743.0</v>
      </c>
      <c r="B13334" s="57">
        <v>278.0</v>
      </c>
      <c r="C13334" s="57">
        <v>37.0</v>
      </c>
      <c r="D13334" s="268">
        <v>0.75</v>
      </c>
      <c r="E13334" s="269">
        <v>0.0</v>
      </c>
      <c r="F13334" s="269">
        <v>8.473080553467698E-5</v>
      </c>
    </row>
    <row r="13335" ht="14.25" customHeight="1">
      <c r="A13335" s="267">
        <v>43743.0</v>
      </c>
      <c r="B13335" s="57">
        <v>278.0</v>
      </c>
      <c r="C13335" s="57">
        <v>38.0</v>
      </c>
      <c r="D13335" s="268">
        <v>0.770833333333333</v>
      </c>
      <c r="E13335" s="269">
        <v>0.0</v>
      </c>
      <c r="F13335" s="269">
        <v>9.074008252295195E-5</v>
      </c>
    </row>
    <row r="13336" ht="14.25" customHeight="1">
      <c r="A13336" s="267">
        <v>43743.0</v>
      </c>
      <c r="B13336" s="57">
        <v>278.0</v>
      </c>
      <c r="C13336" s="57">
        <v>39.0</v>
      </c>
      <c r="D13336" s="268">
        <v>0.791666666666667</v>
      </c>
      <c r="E13336" s="269">
        <v>0.0</v>
      </c>
      <c r="F13336" s="269">
        <v>8.903745404294072E-5</v>
      </c>
    </row>
    <row r="13337" ht="14.25" customHeight="1">
      <c r="A13337" s="267">
        <v>43743.0</v>
      </c>
      <c r="B13337" s="57">
        <v>278.0</v>
      </c>
      <c r="C13337" s="57">
        <v>40.0</v>
      </c>
      <c r="D13337" s="268">
        <v>0.8125</v>
      </c>
      <c r="E13337" s="269">
        <v>0.0</v>
      </c>
      <c r="F13337" s="269">
        <v>8.753513479587196E-5</v>
      </c>
    </row>
    <row r="13338" ht="14.25" customHeight="1">
      <c r="A13338" s="267">
        <v>43743.0</v>
      </c>
      <c r="B13338" s="57">
        <v>278.0</v>
      </c>
      <c r="C13338" s="57">
        <v>41.0</v>
      </c>
      <c r="D13338" s="268">
        <v>0.833333333333333</v>
      </c>
      <c r="E13338" s="269">
        <v>0.0</v>
      </c>
      <c r="F13338" s="269">
        <v>8.473080553467698E-5</v>
      </c>
    </row>
    <row r="13339" ht="14.25" customHeight="1">
      <c r="A13339" s="267">
        <v>43743.0</v>
      </c>
      <c r="B13339" s="57">
        <v>278.0</v>
      </c>
      <c r="C13339" s="57">
        <v>42.0</v>
      </c>
      <c r="D13339" s="268">
        <v>0.854166666666667</v>
      </c>
      <c r="E13339" s="269">
        <v>0.0</v>
      </c>
      <c r="F13339" s="269">
        <v>8.09249301087695E-5</v>
      </c>
    </row>
    <row r="13340" ht="14.25" customHeight="1">
      <c r="A13340" s="267">
        <v>43743.0</v>
      </c>
      <c r="B13340" s="57">
        <v>278.0</v>
      </c>
      <c r="C13340" s="57">
        <v>43.0</v>
      </c>
      <c r="D13340" s="268">
        <v>0.875</v>
      </c>
      <c r="E13340" s="269">
        <v>0.0</v>
      </c>
      <c r="F13340" s="269">
        <v>7.661828160050578E-5</v>
      </c>
    </row>
    <row r="13341" ht="14.25" customHeight="1">
      <c r="A13341" s="267">
        <v>43743.0</v>
      </c>
      <c r="B13341" s="57">
        <v>278.0</v>
      </c>
      <c r="C13341" s="57">
        <v>44.0</v>
      </c>
      <c r="D13341" s="268">
        <v>0.895833333333333</v>
      </c>
      <c r="E13341" s="269">
        <v>0.0</v>
      </c>
      <c r="F13341" s="269">
        <v>7.171070539341455E-5</v>
      </c>
    </row>
    <row r="13342" ht="14.25" customHeight="1">
      <c r="A13342" s="267">
        <v>43743.0</v>
      </c>
      <c r="B13342" s="57">
        <v>278.0</v>
      </c>
      <c r="C13342" s="57">
        <v>45.0</v>
      </c>
      <c r="D13342" s="268">
        <v>0.916666666666667</v>
      </c>
      <c r="E13342" s="269">
        <v>0.0</v>
      </c>
      <c r="F13342" s="269">
        <v>6.67029745698521E-5</v>
      </c>
    </row>
    <row r="13343" ht="14.25" customHeight="1">
      <c r="A13343" s="267">
        <v>43743.0</v>
      </c>
      <c r="B13343" s="57">
        <v>278.0</v>
      </c>
      <c r="C13343" s="57">
        <v>46.0</v>
      </c>
      <c r="D13343" s="268">
        <v>0.9375</v>
      </c>
      <c r="E13343" s="269">
        <v>0.0</v>
      </c>
      <c r="F13343" s="269">
        <v>5.9191378334508385E-5</v>
      </c>
    </row>
    <row r="13344" ht="14.25" customHeight="1">
      <c r="A13344" s="267">
        <v>43743.0</v>
      </c>
      <c r="B13344" s="57">
        <v>278.0</v>
      </c>
      <c r="C13344" s="57">
        <v>47.0</v>
      </c>
      <c r="D13344" s="268">
        <v>0.958333333333333</v>
      </c>
      <c r="E13344" s="269">
        <v>0.0</v>
      </c>
      <c r="F13344" s="269">
        <v>5.0077308235624696E-5</v>
      </c>
    </row>
    <row r="13345" ht="14.25" customHeight="1">
      <c r="A13345" s="267">
        <v>43743.0</v>
      </c>
      <c r="B13345" s="57">
        <v>278.0</v>
      </c>
      <c r="C13345" s="57">
        <v>48.0</v>
      </c>
      <c r="D13345" s="268">
        <v>0.979166666666667</v>
      </c>
      <c r="E13345" s="269">
        <v>0.0</v>
      </c>
      <c r="F13345" s="269">
        <v>4.226524815086724E-5</v>
      </c>
    </row>
    <row r="13346" ht="14.25" customHeight="1">
      <c r="A13346" s="267">
        <v>43744.0</v>
      </c>
      <c r="B13346" s="57">
        <v>279.0</v>
      </c>
      <c r="C13346" s="57">
        <v>1.0</v>
      </c>
      <c r="D13346" s="268">
        <v>0.0</v>
      </c>
      <c r="E13346" s="269">
        <v>0.0</v>
      </c>
      <c r="F13346" s="269">
        <v>3.7057208094362266E-5</v>
      </c>
    </row>
    <row r="13347" ht="14.25" customHeight="1">
      <c r="A13347" s="267">
        <v>43744.0</v>
      </c>
      <c r="B13347" s="57">
        <v>279.0</v>
      </c>
      <c r="C13347" s="57">
        <v>2.0</v>
      </c>
      <c r="D13347" s="268">
        <v>0.020833333333333332</v>
      </c>
      <c r="E13347" s="269">
        <v>0.0</v>
      </c>
      <c r="F13347" s="269">
        <v>3.2550250353156044E-5</v>
      </c>
    </row>
    <row r="13348" ht="14.25" customHeight="1">
      <c r="A13348" s="267">
        <v>43744.0</v>
      </c>
      <c r="B13348" s="57">
        <v>279.0</v>
      </c>
      <c r="C13348" s="57">
        <v>3.0</v>
      </c>
      <c r="D13348" s="268">
        <v>0.0416666666666667</v>
      </c>
      <c r="E13348" s="269">
        <v>0.0</v>
      </c>
      <c r="F13348" s="269">
        <v>3.0046384941374813E-5</v>
      </c>
    </row>
    <row r="13349" ht="14.25" customHeight="1">
      <c r="A13349" s="267">
        <v>43744.0</v>
      </c>
      <c r="B13349" s="57">
        <v>279.0</v>
      </c>
      <c r="C13349" s="57">
        <v>4.0</v>
      </c>
      <c r="D13349" s="268">
        <v>0.0625</v>
      </c>
      <c r="E13349" s="269">
        <v>0.0</v>
      </c>
      <c r="F13349" s="269">
        <v>2.8243601844892327E-5</v>
      </c>
    </row>
    <row r="13350" ht="14.25" customHeight="1">
      <c r="A13350" s="267">
        <v>43744.0</v>
      </c>
      <c r="B13350" s="57">
        <v>279.0</v>
      </c>
      <c r="C13350" s="57">
        <v>5.0</v>
      </c>
      <c r="D13350" s="268">
        <v>0.0833333333333333</v>
      </c>
      <c r="E13350" s="269">
        <v>0.0</v>
      </c>
      <c r="F13350" s="269">
        <v>2.7542519529593582E-5</v>
      </c>
    </row>
    <row r="13351" ht="14.25" customHeight="1">
      <c r="A13351" s="267">
        <v>43744.0</v>
      </c>
      <c r="B13351" s="57">
        <v>279.0</v>
      </c>
      <c r="C13351" s="57">
        <v>6.0</v>
      </c>
      <c r="D13351" s="268">
        <v>0.104166666666667</v>
      </c>
      <c r="E13351" s="269">
        <v>0.0</v>
      </c>
      <c r="F13351" s="269">
        <v>2.6941591830766084E-5</v>
      </c>
    </row>
    <row r="13352" ht="14.25" customHeight="1">
      <c r="A13352" s="267">
        <v>43744.0</v>
      </c>
      <c r="B13352" s="57">
        <v>279.0</v>
      </c>
      <c r="C13352" s="57">
        <v>7.0</v>
      </c>
      <c r="D13352" s="268">
        <v>0.125</v>
      </c>
      <c r="E13352" s="269">
        <v>0.0</v>
      </c>
      <c r="F13352" s="269">
        <v>2.684143721429483E-5</v>
      </c>
    </row>
    <row r="13353" ht="14.25" customHeight="1">
      <c r="A13353" s="267">
        <v>43744.0</v>
      </c>
      <c r="B13353" s="57">
        <v>279.0</v>
      </c>
      <c r="C13353" s="57">
        <v>8.0</v>
      </c>
      <c r="D13353" s="268">
        <v>0.145833333333333</v>
      </c>
      <c r="E13353" s="269">
        <v>0.0</v>
      </c>
      <c r="F13353" s="269">
        <v>2.6641127981352337E-5</v>
      </c>
    </row>
    <row r="13354" ht="14.25" customHeight="1">
      <c r="A13354" s="267">
        <v>43744.0</v>
      </c>
      <c r="B13354" s="57">
        <v>279.0</v>
      </c>
      <c r="C13354" s="57">
        <v>9.0</v>
      </c>
      <c r="D13354" s="268">
        <v>0.166666666666667</v>
      </c>
      <c r="E13354" s="269">
        <v>0.0</v>
      </c>
      <c r="F13354" s="269">
        <v>2.6641127981352337E-5</v>
      </c>
    </row>
    <row r="13355" ht="14.25" customHeight="1">
      <c r="A13355" s="267">
        <v>43744.0</v>
      </c>
      <c r="B13355" s="57">
        <v>279.0</v>
      </c>
      <c r="C13355" s="57">
        <v>10.0</v>
      </c>
      <c r="D13355" s="268">
        <v>0.1875</v>
      </c>
      <c r="E13355" s="269">
        <v>0.0</v>
      </c>
      <c r="F13355" s="269">
        <v>2.704174644723733E-5</v>
      </c>
    </row>
    <row r="13356" ht="14.25" customHeight="1">
      <c r="A13356" s="267">
        <v>43744.0</v>
      </c>
      <c r="B13356" s="57">
        <v>279.0</v>
      </c>
      <c r="C13356" s="57">
        <v>11.0</v>
      </c>
      <c r="D13356" s="268">
        <v>0.208333333333333</v>
      </c>
      <c r="E13356" s="269">
        <v>0.0</v>
      </c>
      <c r="F13356" s="269">
        <v>2.8143447228421073E-5</v>
      </c>
    </row>
    <row r="13357" ht="14.25" customHeight="1">
      <c r="A13357" s="267">
        <v>43744.0</v>
      </c>
      <c r="B13357" s="57">
        <v>279.0</v>
      </c>
      <c r="C13357" s="57">
        <v>12.0</v>
      </c>
      <c r="D13357" s="268">
        <v>0.229166666666667</v>
      </c>
      <c r="E13357" s="269">
        <v>0.0</v>
      </c>
      <c r="F13357" s="269">
        <v>3.094777648961606E-5</v>
      </c>
    </row>
    <row r="13358" ht="14.25" customHeight="1">
      <c r="A13358" s="267">
        <v>43744.0</v>
      </c>
      <c r="B13358" s="57">
        <v>279.0</v>
      </c>
      <c r="C13358" s="57">
        <v>13.0</v>
      </c>
      <c r="D13358" s="268">
        <v>0.25</v>
      </c>
      <c r="E13358" s="269">
        <v>1.14936976390871E-6</v>
      </c>
      <c r="F13358" s="269">
        <v>3.735767194377602E-5</v>
      </c>
    </row>
    <row r="13359" ht="14.25" customHeight="1">
      <c r="A13359" s="267">
        <v>43744.0</v>
      </c>
      <c r="B13359" s="57">
        <v>279.0</v>
      </c>
      <c r="C13359" s="57">
        <v>14.0</v>
      </c>
      <c r="D13359" s="268">
        <v>0.270833333333333</v>
      </c>
      <c r="E13359" s="269">
        <v>7.553001305685808E-6</v>
      </c>
      <c r="F13359" s="269">
        <v>4.446864971323474E-5</v>
      </c>
    </row>
    <row r="13360" ht="14.25" customHeight="1">
      <c r="A13360" s="267">
        <v>43744.0</v>
      </c>
      <c r="B13360" s="57">
        <v>279.0</v>
      </c>
      <c r="C13360" s="57">
        <v>15.0</v>
      </c>
      <c r="D13360" s="268">
        <v>0.291666666666667</v>
      </c>
      <c r="E13360" s="269">
        <v>1.9810897122633263E-5</v>
      </c>
      <c r="F13360" s="269">
        <v>5.258117364740593E-5</v>
      </c>
    </row>
    <row r="13361" ht="14.25" customHeight="1">
      <c r="A13361" s="267">
        <v>43744.0</v>
      </c>
      <c r="B13361" s="57">
        <v>279.0</v>
      </c>
      <c r="C13361" s="57">
        <v>16.0</v>
      </c>
      <c r="D13361" s="268">
        <v>0.3125</v>
      </c>
      <c r="E13361" s="269">
        <v>3.812929709388452E-5</v>
      </c>
      <c r="F13361" s="269">
        <v>5.8890914485094645E-5</v>
      </c>
    </row>
    <row r="13362" ht="14.25" customHeight="1">
      <c r="A13362" s="267">
        <v>43744.0</v>
      </c>
      <c r="B13362" s="57">
        <v>279.0</v>
      </c>
      <c r="C13362" s="57">
        <v>17.0</v>
      </c>
      <c r="D13362" s="268">
        <v>0.333333333333333</v>
      </c>
      <c r="E13362" s="269">
        <v>5.890975735208764E-5</v>
      </c>
      <c r="F13362" s="269">
        <v>5.768905908743964E-5</v>
      </c>
    </row>
    <row r="13363" ht="14.25" customHeight="1">
      <c r="A13363" s="267">
        <v>43744.0</v>
      </c>
      <c r="B13363" s="57">
        <v>279.0</v>
      </c>
      <c r="C13363" s="57">
        <v>18.0</v>
      </c>
      <c r="D13363" s="268">
        <v>0.354166666666667</v>
      </c>
      <c r="E13363" s="269">
        <v>7.871706439792688E-5</v>
      </c>
      <c r="F13363" s="269">
        <v>5.828998678626714E-5</v>
      </c>
    </row>
    <row r="13364" ht="14.25" customHeight="1">
      <c r="A13364" s="267">
        <v>43744.0</v>
      </c>
      <c r="B13364" s="57">
        <v>279.0</v>
      </c>
      <c r="C13364" s="57">
        <v>19.0</v>
      </c>
      <c r="D13364" s="268">
        <v>0.375</v>
      </c>
      <c r="E13364" s="269">
        <v>9.225417374547306E-5</v>
      </c>
      <c r="F13364" s="269">
        <v>5.798952293685338E-5</v>
      </c>
    </row>
    <row r="13365" ht="14.25" customHeight="1">
      <c r="A13365" s="267">
        <v>43744.0</v>
      </c>
      <c r="B13365" s="57">
        <v>279.0</v>
      </c>
      <c r="C13365" s="57">
        <v>20.0</v>
      </c>
      <c r="D13365" s="268">
        <v>0.395833333333333</v>
      </c>
      <c r="E13365" s="269">
        <v>1.022797092757583E-4</v>
      </c>
      <c r="F13365" s="269">
        <v>5.748874985449714E-5</v>
      </c>
    </row>
    <row r="13366" ht="14.25" customHeight="1">
      <c r="A13366" s="267">
        <v>43744.0</v>
      </c>
      <c r="B13366" s="57">
        <v>279.0</v>
      </c>
      <c r="C13366" s="57">
        <v>21.0</v>
      </c>
      <c r="D13366" s="268">
        <v>0.416666666666667</v>
      </c>
      <c r="E13366" s="269">
        <v>1.1902586126113878E-4</v>
      </c>
      <c r="F13366" s="269">
        <v>5.5786121374485906E-5</v>
      </c>
    </row>
    <row r="13367" ht="14.25" customHeight="1">
      <c r="A13367" s="267">
        <v>43744.0</v>
      </c>
      <c r="B13367" s="57">
        <v>279.0</v>
      </c>
      <c r="C13367" s="57">
        <v>22.0</v>
      </c>
      <c r="D13367" s="268">
        <v>0.4375</v>
      </c>
      <c r="E13367" s="269">
        <v>1.3077068706492467E-4</v>
      </c>
      <c r="F13367" s="269">
        <v>5.45842659768309E-5</v>
      </c>
    </row>
    <row r="13368" ht="14.25" customHeight="1">
      <c r="A13368" s="267">
        <v>43744.0</v>
      </c>
      <c r="B13368" s="57">
        <v>279.0</v>
      </c>
      <c r="C13368" s="57">
        <v>23.0</v>
      </c>
      <c r="D13368" s="268">
        <v>0.458333333333333</v>
      </c>
      <c r="E13368" s="269">
        <v>1.438856317350728E-4</v>
      </c>
      <c r="F13368" s="269">
        <v>5.3783029045060915E-5</v>
      </c>
    </row>
    <row r="13369" ht="14.25" customHeight="1">
      <c r="A13369" s="267">
        <v>43744.0</v>
      </c>
      <c r="B13369" s="57">
        <v>279.0</v>
      </c>
      <c r="C13369" s="57">
        <v>24.0</v>
      </c>
      <c r="D13369" s="268">
        <v>0.479166666666667</v>
      </c>
      <c r="E13369" s="269">
        <v>1.5176867021048695E-4</v>
      </c>
      <c r="F13369" s="269">
        <v>5.288163749681968E-5</v>
      </c>
    </row>
    <row r="13370" ht="14.25" customHeight="1">
      <c r="A13370" s="267">
        <v>43744.0</v>
      </c>
      <c r="B13370" s="57">
        <v>279.0</v>
      </c>
      <c r="C13370" s="57">
        <v>25.0</v>
      </c>
      <c r="D13370" s="268">
        <v>0.5</v>
      </c>
      <c r="E13370" s="269">
        <v>1.5075524251589187E-4</v>
      </c>
      <c r="F13370" s="269">
        <v>5.3282255962704675E-5</v>
      </c>
    </row>
    <row r="13371" ht="14.25" customHeight="1">
      <c r="A13371" s="267">
        <v>43744.0</v>
      </c>
      <c r="B13371" s="57">
        <v>279.0</v>
      </c>
      <c r="C13371" s="57">
        <v>26.0</v>
      </c>
      <c r="D13371" s="268">
        <v>0.520833333333333</v>
      </c>
      <c r="E13371" s="269">
        <v>1.6361422500246007E-4</v>
      </c>
      <c r="F13371" s="269">
        <v>5.398333827800342E-5</v>
      </c>
    </row>
    <row r="13372" ht="14.25" customHeight="1">
      <c r="A13372" s="267">
        <v>43744.0</v>
      </c>
      <c r="B13372" s="57">
        <v>279.0</v>
      </c>
      <c r="C13372" s="57">
        <v>27.0</v>
      </c>
      <c r="D13372" s="268">
        <v>0.541666666666667</v>
      </c>
      <c r="E13372" s="269">
        <v>1.658248890786212E-4</v>
      </c>
      <c r="F13372" s="269">
        <v>5.3282255962704675E-5</v>
      </c>
    </row>
    <row r="13373" ht="14.25" customHeight="1">
      <c r="A13373" s="267">
        <v>43744.0</v>
      </c>
      <c r="B13373" s="57">
        <v>279.0</v>
      </c>
      <c r="C13373" s="57">
        <v>28.0</v>
      </c>
      <c r="D13373" s="268">
        <v>0.5625</v>
      </c>
      <c r="E13373" s="269">
        <v>1.4506596582089564E-4</v>
      </c>
      <c r="F13373" s="269">
        <v>5.228070979799218E-5</v>
      </c>
    </row>
    <row r="13374" ht="14.25" customHeight="1">
      <c r="A13374" s="267">
        <v>43744.0</v>
      </c>
      <c r="B13374" s="57">
        <v>279.0</v>
      </c>
      <c r="C13374" s="57">
        <v>29.0</v>
      </c>
      <c r="D13374" s="268">
        <v>0.583333333333333</v>
      </c>
      <c r="E13374" s="269">
        <v>1.4212523555478908E-4</v>
      </c>
      <c r="F13374" s="269">
        <v>5.1479472866222185E-5</v>
      </c>
    </row>
    <row r="13375" ht="14.25" customHeight="1">
      <c r="A13375" s="267">
        <v>43744.0</v>
      </c>
      <c r="B13375" s="57">
        <v>279.0</v>
      </c>
      <c r="C13375" s="57">
        <v>30.0</v>
      </c>
      <c r="D13375" s="268">
        <v>0.604166666666667</v>
      </c>
      <c r="E13375" s="269">
        <v>1.2014174958790234E-4</v>
      </c>
      <c r="F13375" s="269">
        <v>5.318210134623342E-5</v>
      </c>
    </row>
    <row r="13376" ht="14.25" customHeight="1">
      <c r="A13376" s="267">
        <v>43744.0</v>
      </c>
      <c r="B13376" s="57">
        <v>279.0</v>
      </c>
      <c r="C13376" s="57">
        <v>31.0</v>
      </c>
      <c r="D13376" s="268">
        <v>0.625</v>
      </c>
      <c r="E13376" s="269">
        <v>9.695893284865304E-5</v>
      </c>
      <c r="F13376" s="269">
        <v>5.358271981211842E-5</v>
      </c>
    </row>
    <row r="13377" ht="14.25" customHeight="1">
      <c r="A13377" s="267">
        <v>43744.0</v>
      </c>
      <c r="B13377" s="57">
        <v>279.0</v>
      </c>
      <c r="C13377" s="57">
        <v>32.0</v>
      </c>
      <c r="D13377" s="268">
        <v>0.645833333333333</v>
      </c>
      <c r="E13377" s="269">
        <v>8.248882385536915E-5</v>
      </c>
      <c r="F13377" s="269">
        <v>5.748874985449714E-5</v>
      </c>
    </row>
    <row r="13378" ht="14.25" customHeight="1">
      <c r="A13378" s="267">
        <v>43744.0</v>
      </c>
      <c r="B13378" s="57">
        <v>279.0</v>
      </c>
      <c r="C13378" s="57">
        <v>33.0</v>
      </c>
      <c r="D13378" s="268">
        <v>0.666666666666667</v>
      </c>
      <c r="E13378" s="269">
        <v>5.407032816571026E-5</v>
      </c>
      <c r="F13378" s="269">
        <v>6.179539836276087E-5</v>
      </c>
    </row>
    <row r="13379" ht="14.25" customHeight="1">
      <c r="A13379" s="267">
        <v>43744.0</v>
      </c>
      <c r="B13379" s="57">
        <v>279.0</v>
      </c>
      <c r="C13379" s="57">
        <v>34.0</v>
      </c>
      <c r="D13379" s="268">
        <v>0.6875</v>
      </c>
      <c r="E13379" s="269">
        <v>2.637126399821434E-5</v>
      </c>
      <c r="F13379" s="269">
        <v>6.710359303573709E-5</v>
      </c>
    </row>
    <row r="13380" ht="14.25" customHeight="1">
      <c r="A13380" s="267">
        <v>43744.0</v>
      </c>
      <c r="B13380" s="57">
        <v>279.0</v>
      </c>
      <c r="C13380" s="57">
        <v>35.0</v>
      </c>
      <c r="D13380" s="268">
        <v>0.708333333333333</v>
      </c>
      <c r="E13380" s="269">
        <v>1.2325682876969821E-5</v>
      </c>
      <c r="F13380" s="269">
        <v>7.521611696990828E-5</v>
      </c>
    </row>
    <row r="13381" ht="14.25" customHeight="1">
      <c r="A13381" s="267">
        <v>43744.0</v>
      </c>
      <c r="B13381" s="57">
        <v>279.0</v>
      </c>
      <c r="C13381" s="57">
        <v>36.0</v>
      </c>
      <c r="D13381" s="268">
        <v>0.729166666666667</v>
      </c>
      <c r="E13381" s="269">
        <v>1.3067194098725887E-6</v>
      </c>
      <c r="F13381" s="269">
        <v>7.852121931345951E-5</v>
      </c>
    </row>
    <row r="13382" ht="14.25" customHeight="1">
      <c r="A13382" s="267">
        <v>43744.0</v>
      </c>
      <c r="B13382" s="57">
        <v>279.0</v>
      </c>
      <c r="C13382" s="57">
        <v>37.0</v>
      </c>
      <c r="D13382" s="268">
        <v>0.75</v>
      </c>
      <c r="E13382" s="269">
        <v>0.0</v>
      </c>
      <c r="F13382" s="269">
        <v>8.352895013702199E-5</v>
      </c>
    </row>
    <row r="13383" ht="14.25" customHeight="1">
      <c r="A13383" s="267">
        <v>43744.0</v>
      </c>
      <c r="B13383" s="57">
        <v>279.0</v>
      </c>
      <c r="C13383" s="57">
        <v>38.0</v>
      </c>
      <c r="D13383" s="268">
        <v>0.770833333333333</v>
      </c>
      <c r="E13383" s="269">
        <v>0.0</v>
      </c>
      <c r="F13383" s="269">
        <v>9.013915482412445E-5</v>
      </c>
    </row>
    <row r="13384" ht="14.25" customHeight="1">
      <c r="A13384" s="267">
        <v>43744.0</v>
      </c>
      <c r="B13384" s="57">
        <v>279.0</v>
      </c>
      <c r="C13384" s="57">
        <v>39.0</v>
      </c>
      <c r="D13384" s="268">
        <v>0.791666666666667</v>
      </c>
      <c r="E13384" s="269">
        <v>0.0</v>
      </c>
      <c r="F13384" s="269">
        <v>8.873699019352696E-5</v>
      </c>
    </row>
    <row r="13385" ht="14.25" customHeight="1">
      <c r="A13385" s="267">
        <v>43744.0</v>
      </c>
      <c r="B13385" s="57">
        <v>279.0</v>
      </c>
      <c r="C13385" s="57">
        <v>40.0</v>
      </c>
      <c r="D13385" s="268">
        <v>0.8125</v>
      </c>
      <c r="E13385" s="269">
        <v>0.0</v>
      </c>
      <c r="F13385" s="269">
        <v>8.693420709704446E-5</v>
      </c>
    </row>
    <row r="13386" ht="14.25" customHeight="1">
      <c r="A13386" s="267">
        <v>43744.0</v>
      </c>
      <c r="B13386" s="57">
        <v>279.0</v>
      </c>
      <c r="C13386" s="57">
        <v>41.0</v>
      </c>
      <c r="D13386" s="268">
        <v>0.833333333333333</v>
      </c>
      <c r="E13386" s="269">
        <v>0.0</v>
      </c>
      <c r="F13386" s="269">
        <v>8.41298778358495E-5</v>
      </c>
    </row>
    <row r="13387" ht="14.25" customHeight="1">
      <c r="A13387" s="267">
        <v>43744.0</v>
      </c>
      <c r="B13387" s="57">
        <v>279.0</v>
      </c>
      <c r="C13387" s="57">
        <v>42.0</v>
      </c>
      <c r="D13387" s="268">
        <v>0.854166666666667</v>
      </c>
      <c r="E13387" s="269">
        <v>0.0</v>
      </c>
      <c r="F13387" s="269">
        <v>8.022384779347077E-5</v>
      </c>
    </row>
    <row r="13388" ht="14.25" customHeight="1">
      <c r="A13388" s="267">
        <v>43744.0</v>
      </c>
      <c r="B13388" s="57">
        <v>279.0</v>
      </c>
      <c r="C13388" s="57">
        <v>43.0</v>
      </c>
      <c r="D13388" s="268">
        <v>0.875</v>
      </c>
      <c r="E13388" s="269">
        <v>0.0</v>
      </c>
      <c r="F13388" s="269">
        <v>7.631781775109203E-5</v>
      </c>
    </row>
    <row r="13389" ht="14.25" customHeight="1">
      <c r="A13389" s="267">
        <v>43744.0</v>
      </c>
      <c r="B13389" s="57">
        <v>279.0</v>
      </c>
      <c r="C13389" s="57">
        <v>44.0</v>
      </c>
      <c r="D13389" s="268">
        <v>0.895833333333333</v>
      </c>
      <c r="E13389" s="269">
        <v>0.0</v>
      </c>
      <c r="F13389" s="269">
        <v>7.131008692752957E-5</v>
      </c>
    </row>
    <row r="13390" ht="14.25" customHeight="1">
      <c r="A13390" s="267">
        <v>43744.0</v>
      </c>
      <c r="B13390" s="57">
        <v>279.0</v>
      </c>
      <c r="C13390" s="57">
        <v>45.0</v>
      </c>
      <c r="D13390" s="268">
        <v>0.916666666666667</v>
      </c>
      <c r="E13390" s="269">
        <v>0.0</v>
      </c>
      <c r="F13390" s="269">
        <v>6.660281995338085E-5</v>
      </c>
    </row>
    <row r="13391" ht="14.25" customHeight="1">
      <c r="A13391" s="267">
        <v>43744.0</v>
      </c>
      <c r="B13391" s="57">
        <v>279.0</v>
      </c>
      <c r="C13391" s="57">
        <v>46.0</v>
      </c>
      <c r="D13391" s="268">
        <v>0.9375</v>
      </c>
      <c r="E13391" s="269">
        <v>0.0</v>
      </c>
      <c r="F13391" s="269">
        <v>5.8890914485094645E-5</v>
      </c>
    </row>
    <row r="13392" ht="14.25" customHeight="1">
      <c r="A13392" s="267">
        <v>43744.0</v>
      </c>
      <c r="B13392" s="57">
        <v>279.0</v>
      </c>
      <c r="C13392" s="57">
        <v>47.0</v>
      </c>
      <c r="D13392" s="268">
        <v>0.958333333333333</v>
      </c>
      <c r="E13392" s="269">
        <v>0.0</v>
      </c>
      <c r="F13392" s="269">
        <v>5.0077308235624696E-5</v>
      </c>
    </row>
    <row r="13393" ht="14.25" customHeight="1">
      <c r="A13393" s="267">
        <v>43744.0</v>
      </c>
      <c r="B13393" s="57">
        <v>279.0</v>
      </c>
      <c r="C13393" s="57">
        <v>48.0</v>
      </c>
      <c r="D13393" s="268">
        <v>0.979166666666667</v>
      </c>
      <c r="E13393" s="269">
        <v>0.0</v>
      </c>
      <c r="F13393" s="269">
        <v>4.326679431557974E-5</v>
      </c>
    </row>
    <row r="13394" ht="14.25" customHeight="1">
      <c r="A13394" s="267">
        <v>43745.0</v>
      </c>
      <c r="B13394" s="57">
        <v>280.0</v>
      </c>
      <c r="C13394" s="57">
        <v>1.0</v>
      </c>
      <c r="D13394" s="268">
        <v>0.0</v>
      </c>
      <c r="E13394" s="269">
        <v>0.0</v>
      </c>
      <c r="F13394" s="269">
        <v>3.785844502613227E-5</v>
      </c>
    </row>
    <row r="13395" ht="14.25" customHeight="1">
      <c r="A13395" s="267">
        <v>43745.0</v>
      </c>
      <c r="B13395" s="57">
        <v>280.0</v>
      </c>
      <c r="C13395" s="57">
        <v>2.0</v>
      </c>
      <c r="D13395" s="268">
        <v>0.020833333333333332</v>
      </c>
      <c r="E13395" s="269">
        <v>0.0</v>
      </c>
      <c r="F13395" s="269">
        <v>3.3151178051983545E-5</v>
      </c>
    </row>
    <row r="13396" ht="14.25" customHeight="1">
      <c r="A13396" s="267">
        <v>43745.0</v>
      </c>
      <c r="B13396" s="57">
        <v>280.0</v>
      </c>
      <c r="C13396" s="57">
        <v>3.0</v>
      </c>
      <c r="D13396" s="268">
        <v>0.0416666666666667</v>
      </c>
      <c r="E13396" s="269">
        <v>0.0</v>
      </c>
      <c r="F13396" s="269">
        <v>3.064731264020231E-5</v>
      </c>
    </row>
    <row r="13397" ht="14.25" customHeight="1">
      <c r="A13397" s="267">
        <v>43745.0</v>
      </c>
      <c r="B13397" s="57">
        <v>280.0</v>
      </c>
      <c r="C13397" s="57">
        <v>4.0</v>
      </c>
      <c r="D13397" s="268">
        <v>0.0625</v>
      </c>
      <c r="E13397" s="269">
        <v>0.0</v>
      </c>
      <c r="F13397" s="269">
        <v>2.8644220310777324E-5</v>
      </c>
    </row>
    <row r="13398" ht="14.25" customHeight="1">
      <c r="A13398" s="267">
        <v>43745.0</v>
      </c>
      <c r="B13398" s="57">
        <v>280.0</v>
      </c>
      <c r="C13398" s="57">
        <v>5.0</v>
      </c>
      <c r="D13398" s="268">
        <v>0.0833333333333333</v>
      </c>
      <c r="E13398" s="269">
        <v>0.0</v>
      </c>
      <c r="F13398" s="269">
        <v>2.7943137995478576E-5</v>
      </c>
    </row>
    <row r="13399" ht="14.25" customHeight="1">
      <c r="A13399" s="267">
        <v>43745.0</v>
      </c>
      <c r="B13399" s="57">
        <v>280.0</v>
      </c>
      <c r="C13399" s="57">
        <v>6.0</v>
      </c>
      <c r="D13399" s="268">
        <v>0.104166666666667</v>
      </c>
      <c r="E13399" s="269">
        <v>0.0</v>
      </c>
      <c r="F13399" s="269">
        <v>2.834375646136358E-5</v>
      </c>
    </row>
    <row r="13400" ht="14.25" customHeight="1">
      <c r="A13400" s="267">
        <v>43745.0</v>
      </c>
      <c r="B13400" s="57">
        <v>280.0</v>
      </c>
      <c r="C13400" s="57">
        <v>7.0</v>
      </c>
      <c r="D13400" s="268">
        <v>0.125</v>
      </c>
      <c r="E13400" s="269">
        <v>0.0</v>
      </c>
      <c r="F13400" s="269">
        <v>2.744236491312233E-5</v>
      </c>
    </row>
    <row r="13401" ht="14.25" customHeight="1">
      <c r="A13401" s="267">
        <v>43745.0</v>
      </c>
      <c r="B13401" s="57">
        <v>280.0</v>
      </c>
      <c r="C13401" s="57">
        <v>8.0</v>
      </c>
      <c r="D13401" s="268">
        <v>0.145833333333333</v>
      </c>
      <c r="E13401" s="269">
        <v>0.0</v>
      </c>
      <c r="F13401" s="269">
        <v>2.6641127981352337E-5</v>
      </c>
    </row>
    <row r="13402" ht="14.25" customHeight="1">
      <c r="A13402" s="267">
        <v>43745.0</v>
      </c>
      <c r="B13402" s="57">
        <v>280.0</v>
      </c>
      <c r="C13402" s="57">
        <v>9.0</v>
      </c>
      <c r="D13402" s="268">
        <v>0.166666666666667</v>
      </c>
      <c r="E13402" s="269">
        <v>0.0</v>
      </c>
      <c r="F13402" s="269">
        <v>2.6941591830766084E-5</v>
      </c>
    </row>
    <row r="13403" ht="14.25" customHeight="1">
      <c r="A13403" s="267">
        <v>43745.0</v>
      </c>
      <c r="B13403" s="57">
        <v>280.0</v>
      </c>
      <c r="C13403" s="57">
        <v>10.0</v>
      </c>
      <c r="D13403" s="268">
        <v>0.1875</v>
      </c>
      <c r="E13403" s="269">
        <v>0.0</v>
      </c>
      <c r="F13403" s="269">
        <v>2.7642674146064832E-5</v>
      </c>
    </row>
    <row r="13404" ht="14.25" customHeight="1">
      <c r="A13404" s="267">
        <v>43745.0</v>
      </c>
      <c r="B13404" s="57">
        <v>280.0</v>
      </c>
      <c r="C13404" s="57">
        <v>11.0</v>
      </c>
      <c r="D13404" s="268">
        <v>0.208333333333333</v>
      </c>
      <c r="E13404" s="269">
        <v>0.0</v>
      </c>
      <c r="F13404" s="269">
        <v>2.834375646136358E-5</v>
      </c>
    </row>
    <row r="13405" ht="14.25" customHeight="1">
      <c r="A13405" s="267">
        <v>43745.0</v>
      </c>
      <c r="B13405" s="57">
        <v>280.0</v>
      </c>
      <c r="C13405" s="57">
        <v>12.0</v>
      </c>
      <c r="D13405" s="268">
        <v>0.229166666666667</v>
      </c>
      <c r="E13405" s="269">
        <v>0.0</v>
      </c>
      <c r="F13405" s="269">
        <v>3.094777648961606E-5</v>
      </c>
    </row>
    <row r="13406" ht="14.25" customHeight="1">
      <c r="A13406" s="267">
        <v>43745.0</v>
      </c>
      <c r="B13406" s="57">
        <v>280.0</v>
      </c>
      <c r="C13406" s="57">
        <v>13.0</v>
      </c>
      <c r="D13406" s="268">
        <v>0.25</v>
      </c>
      <c r="E13406" s="269">
        <v>1.8765220635244244E-7</v>
      </c>
      <c r="F13406" s="269">
        <v>3.7057208094362266E-5</v>
      </c>
    </row>
    <row r="13407" ht="14.25" customHeight="1">
      <c r="A13407" s="267">
        <v>43745.0</v>
      </c>
      <c r="B13407" s="57">
        <v>280.0</v>
      </c>
      <c r="C13407" s="57">
        <v>14.0</v>
      </c>
      <c r="D13407" s="268">
        <v>0.270833333333333</v>
      </c>
      <c r="E13407" s="269">
        <v>4.660919219482865E-6</v>
      </c>
      <c r="F13407" s="269">
        <v>4.316663969910849E-5</v>
      </c>
    </row>
    <row r="13408" ht="14.25" customHeight="1">
      <c r="A13408" s="267">
        <v>43745.0</v>
      </c>
      <c r="B13408" s="57">
        <v>280.0</v>
      </c>
      <c r="C13408" s="57">
        <v>15.0</v>
      </c>
      <c r="D13408" s="268">
        <v>0.291666666666667</v>
      </c>
      <c r="E13408" s="269">
        <v>2.0412581044479397E-5</v>
      </c>
      <c r="F13408" s="269">
        <v>5.318210134623342E-5</v>
      </c>
    </row>
    <row r="13409" ht="14.25" customHeight="1">
      <c r="A13409" s="267">
        <v>43745.0</v>
      </c>
      <c r="B13409" s="57">
        <v>280.0</v>
      </c>
      <c r="C13409" s="57">
        <v>16.0</v>
      </c>
      <c r="D13409" s="268">
        <v>0.3125</v>
      </c>
      <c r="E13409" s="269">
        <v>4.478915973411435E-5</v>
      </c>
      <c r="F13409" s="269">
        <v>5.8490296019209644E-5</v>
      </c>
    </row>
    <row r="13410" ht="14.25" customHeight="1">
      <c r="A13410" s="267">
        <v>43745.0</v>
      </c>
      <c r="B13410" s="57">
        <v>280.0</v>
      </c>
      <c r="C13410" s="57">
        <v>17.0</v>
      </c>
      <c r="D13410" s="268">
        <v>0.333333333333333</v>
      </c>
      <c r="E13410" s="269">
        <v>6.977859685544184E-5</v>
      </c>
      <c r="F13410" s="269">
        <v>5.9191378334508385E-5</v>
      </c>
    </row>
    <row r="13411" ht="14.25" customHeight="1">
      <c r="A13411" s="267">
        <v>43745.0</v>
      </c>
      <c r="B13411" s="57">
        <v>280.0</v>
      </c>
      <c r="C13411" s="57">
        <v>18.0</v>
      </c>
      <c r="D13411" s="268">
        <v>0.354166666666667</v>
      </c>
      <c r="E13411" s="269">
        <v>8.243599984679553E-5</v>
      </c>
      <c r="F13411" s="269">
        <v>6.109431604746214E-5</v>
      </c>
    </row>
    <row r="13412" ht="14.25" customHeight="1">
      <c r="A13412" s="267">
        <v>43745.0</v>
      </c>
      <c r="B13412" s="57">
        <v>280.0</v>
      </c>
      <c r="C13412" s="57">
        <v>19.0</v>
      </c>
      <c r="D13412" s="268">
        <v>0.375</v>
      </c>
      <c r="E13412" s="269">
        <v>1.0925315438774398E-4</v>
      </c>
      <c r="F13412" s="269">
        <v>6.019292449922087E-5</v>
      </c>
    </row>
    <row r="13413" ht="14.25" customHeight="1">
      <c r="A13413" s="267">
        <v>43745.0</v>
      </c>
      <c r="B13413" s="57">
        <v>280.0</v>
      </c>
      <c r="C13413" s="57">
        <v>20.0</v>
      </c>
      <c r="D13413" s="268">
        <v>0.395833333333333</v>
      </c>
      <c r="E13413" s="269">
        <v>1.371051107943317E-4</v>
      </c>
      <c r="F13413" s="269">
        <v>5.9391687567450885E-5</v>
      </c>
    </row>
    <row r="13414" ht="14.25" customHeight="1">
      <c r="A13414" s="267">
        <v>43745.0</v>
      </c>
      <c r="B13414" s="57">
        <v>280.0</v>
      </c>
      <c r="C13414" s="57">
        <v>21.0</v>
      </c>
      <c r="D13414" s="268">
        <v>0.416666666666667</v>
      </c>
      <c r="E13414" s="269">
        <v>1.4236432234772273E-4</v>
      </c>
      <c r="F13414" s="269">
        <v>5.71882860050834E-5</v>
      </c>
    </row>
    <row r="13415" ht="14.25" customHeight="1">
      <c r="A13415" s="267">
        <v>43745.0</v>
      </c>
      <c r="B13415" s="57">
        <v>280.0</v>
      </c>
      <c r="C13415" s="57">
        <v>22.0</v>
      </c>
      <c r="D13415" s="268">
        <v>0.4375</v>
      </c>
      <c r="E13415" s="269">
        <v>1.355047088107995E-4</v>
      </c>
      <c r="F13415" s="269">
        <v>5.5285348292129665E-5</v>
      </c>
    </row>
    <row r="13416" ht="14.25" customHeight="1">
      <c r="A13416" s="267">
        <v>43745.0</v>
      </c>
      <c r="B13416" s="57">
        <v>280.0</v>
      </c>
      <c r="C13416" s="57">
        <v>23.0</v>
      </c>
      <c r="D13416" s="268">
        <v>0.458333333333333</v>
      </c>
      <c r="E13416" s="269">
        <v>1.9732409370226526E-4</v>
      </c>
      <c r="F13416" s="269">
        <v>5.6887822155669654E-5</v>
      </c>
    </row>
    <row r="13417" ht="14.25" customHeight="1">
      <c r="A13417" s="267">
        <v>43745.0</v>
      </c>
      <c r="B13417" s="57">
        <v>280.0</v>
      </c>
      <c r="C13417" s="57">
        <v>24.0</v>
      </c>
      <c r="D13417" s="268">
        <v>0.479166666666667</v>
      </c>
      <c r="E13417" s="269">
        <v>2.4567208337655593E-4</v>
      </c>
      <c r="F13417" s="269">
        <v>5.5085039059187164E-5</v>
      </c>
    </row>
    <row r="13418" ht="14.25" customHeight="1">
      <c r="A13418" s="267">
        <v>43745.0</v>
      </c>
      <c r="B13418" s="57">
        <v>280.0</v>
      </c>
      <c r="C13418" s="57">
        <v>25.0</v>
      </c>
      <c r="D13418" s="268">
        <v>0.5</v>
      </c>
      <c r="E13418" s="269">
        <v>2.2844767815220098E-4</v>
      </c>
      <c r="F13418" s="269">
        <v>5.73885952380259E-5</v>
      </c>
    </row>
    <row r="13419" ht="14.25" customHeight="1">
      <c r="A13419" s="267">
        <v>43745.0</v>
      </c>
      <c r="B13419" s="57">
        <v>280.0</v>
      </c>
      <c r="C13419" s="57">
        <v>26.0</v>
      </c>
      <c r="D13419" s="268">
        <v>0.520833333333333</v>
      </c>
      <c r="E13419" s="269">
        <v>1.983142018862395E-4</v>
      </c>
      <c r="F13419" s="269">
        <v>5.748874985449714E-5</v>
      </c>
    </row>
    <row r="13420" ht="14.25" customHeight="1">
      <c r="A13420" s="267">
        <v>43745.0</v>
      </c>
      <c r="B13420" s="57">
        <v>280.0</v>
      </c>
      <c r="C13420" s="57">
        <v>27.0</v>
      </c>
      <c r="D13420" s="268">
        <v>0.541666666666667</v>
      </c>
      <c r="E13420" s="269">
        <v>1.994478903633311E-4</v>
      </c>
      <c r="F13420" s="269">
        <v>5.6286894456842146E-5</v>
      </c>
    </row>
    <row r="13421" ht="14.25" customHeight="1">
      <c r="A13421" s="267">
        <v>43745.0</v>
      </c>
      <c r="B13421" s="57">
        <v>280.0</v>
      </c>
      <c r="C13421" s="57">
        <v>28.0</v>
      </c>
      <c r="D13421" s="268">
        <v>0.5625</v>
      </c>
      <c r="E13421" s="269">
        <v>1.4967704938762504E-4</v>
      </c>
      <c r="F13421" s="269">
        <v>5.4383956743888416E-5</v>
      </c>
    </row>
    <row r="13422" ht="14.25" customHeight="1">
      <c r="A13422" s="267">
        <v>43745.0</v>
      </c>
      <c r="B13422" s="57">
        <v>280.0</v>
      </c>
      <c r="C13422" s="57">
        <v>29.0</v>
      </c>
      <c r="D13422" s="268">
        <v>0.583333333333333</v>
      </c>
      <c r="E13422" s="269">
        <v>1.3951387850600114E-4</v>
      </c>
      <c r="F13422" s="269">
        <v>5.218055518152093E-5</v>
      </c>
    </row>
    <row r="13423" ht="14.25" customHeight="1">
      <c r="A13423" s="267">
        <v>43745.0</v>
      </c>
      <c r="B13423" s="57">
        <v>280.0</v>
      </c>
      <c r="C13423" s="57">
        <v>30.0</v>
      </c>
      <c r="D13423" s="268">
        <v>0.604166666666667</v>
      </c>
      <c r="E13423" s="269">
        <v>1.1281450490343785E-4</v>
      </c>
      <c r="F13423" s="269">
        <v>5.288163749681968E-5</v>
      </c>
    </row>
    <row r="13424" ht="14.25" customHeight="1">
      <c r="A13424" s="267">
        <v>43745.0</v>
      </c>
      <c r="B13424" s="57">
        <v>280.0</v>
      </c>
      <c r="C13424" s="57">
        <v>31.0</v>
      </c>
      <c r="D13424" s="268">
        <v>0.625</v>
      </c>
      <c r="E13424" s="269">
        <v>8.16939773192116E-5</v>
      </c>
      <c r="F13424" s="269">
        <v>5.308194672976218E-5</v>
      </c>
    </row>
    <row r="13425" ht="14.25" customHeight="1">
      <c r="A13425" s="267">
        <v>43745.0</v>
      </c>
      <c r="B13425" s="57">
        <v>280.0</v>
      </c>
      <c r="C13425" s="57">
        <v>32.0</v>
      </c>
      <c r="D13425" s="268">
        <v>0.645833333333333</v>
      </c>
      <c r="E13425" s="269">
        <v>4.790587963770143E-5</v>
      </c>
      <c r="F13425" s="269">
        <v>5.598643060742841E-5</v>
      </c>
    </row>
    <row r="13426" ht="14.25" customHeight="1">
      <c r="A13426" s="267">
        <v>43745.0</v>
      </c>
      <c r="B13426" s="57">
        <v>280.0</v>
      </c>
      <c r="C13426" s="57">
        <v>33.0</v>
      </c>
      <c r="D13426" s="268">
        <v>0.666666666666667</v>
      </c>
      <c r="E13426" s="269">
        <v>3.1040017541464945E-5</v>
      </c>
      <c r="F13426" s="269">
        <v>6.139477989687587E-5</v>
      </c>
    </row>
    <row r="13427" ht="14.25" customHeight="1">
      <c r="A13427" s="267">
        <v>43745.0</v>
      </c>
      <c r="B13427" s="57">
        <v>280.0</v>
      </c>
      <c r="C13427" s="57">
        <v>34.0</v>
      </c>
      <c r="D13427" s="268">
        <v>0.6875</v>
      </c>
      <c r="E13427" s="269">
        <v>1.504800861172826E-5</v>
      </c>
      <c r="F13427" s="269">
        <v>6.710359303573709E-5</v>
      </c>
    </row>
    <row r="13428" ht="14.25" customHeight="1">
      <c r="A13428" s="267">
        <v>43745.0</v>
      </c>
      <c r="B13428" s="57">
        <v>280.0</v>
      </c>
      <c r="C13428" s="57">
        <v>35.0</v>
      </c>
      <c r="D13428" s="268">
        <v>0.708333333333333</v>
      </c>
      <c r="E13428" s="269">
        <v>6.107892046448644E-6</v>
      </c>
      <c r="F13428" s="269">
        <v>7.32130246404833E-5</v>
      </c>
    </row>
    <row r="13429" ht="14.25" customHeight="1">
      <c r="A13429" s="267">
        <v>43745.0</v>
      </c>
      <c r="B13429" s="57">
        <v>280.0</v>
      </c>
      <c r="C13429" s="57">
        <v>36.0</v>
      </c>
      <c r="D13429" s="268">
        <v>0.729166666666667</v>
      </c>
      <c r="E13429" s="269">
        <v>3.2638700428711885E-7</v>
      </c>
      <c r="F13429" s="269">
        <v>7.812060084757453E-5</v>
      </c>
    </row>
    <row r="13430" ht="14.25" customHeight="1">
      <c r="A13430" s="267">
        <v>43745.0</v>
      </c>
      <c r="B13430" s="57">
        <v>280.0</v>
      </c>
      <c r="C13430" s="57">
        <v>37.0</v>
      </c>
      <c r="D13430" s="268">
        <v>0.75</v>
      </c>
      <c r="E13430" s="269">
        <v>0.0</v>
      </c>
      <c r="F13430" s="269">
        <v>8.372925936996448E-5</v>
      </c>
    </row>
    <row r="13431" ht="14.25" customHeight="1">
      <c r="A13431" s="267">
        <v>43745.0</v>
      </c>
      <c r="B13431" s="57">
        <v>280.0</v>
      </c>
      <c r="C13431" s="57">
        <v>38.0</v>
      </c>
      <c r="D13431" s="268">
        <v>0.770833333333333</v>
      </c>
      <c r="E13431" s="269">
        <v>0.0</v>
      </c>
      <c r="F13431" s="269">
        <v>8.933791789235445E-5</v>
      </c>
    </row>
    <row r="13432" ht="14.25" customHeight="1">
      <c r="A13432" s="267">
        <v>43745.0</v>
      </c>
      <c r="B13432" s="57">
        <v>280.0</v>
      </c>
      <c r="C13432" s="57">
        <v>39.0</v>
      </c>
      <c r="D13432" s="268">
        <v>0.791666666666667</v>
      </c>
      <c r="E13432" s="269">
        <v>0.0</v>
      </c>
      <c r="F13432" s="269">
        <v>8.823621711117072E-5</v>
      </c>
    </row>
    <row r="13433" ht="14.25" customHeight="1">
      <c r="A13433" s="267">
        <v>43745.0</v>
      </c>
      <c r="B13433" s="57">
        <v>280.0</v>
      </c>
      <c r="C13433" s="57">
        <v>40.0</v>
      </c>
      <c r="D13433" s="268">
        <v>0.8125</v>
      </c>
      <c r="E13433" s="269">
        <v>0.0</v>
      </c>
      <c r="F13433" s="269">
        <v>8.643343401468822E-5</v>
      </c>
    </row>
    <row r="13434" ht="14.25" customHeight="1">
      <c r="A13434" s="267">
        <v>43745.0</v>
      </c>
      <c r="B13434" s="57">
        <v>280.0</v>
      </c>
      <c r="C13434" s="57">
        <v>41.0</v>
      </c>
      <c r="D13434" s="268">
        <v>0.833333333333333</v>
      </c>
      <c r="E13434" s="269">
        <v>0.0</v>
      </c>
      <c r="F13434" s="269">
        <v>8.282786782172324E-5</v>
      </c>
    </row>
    <row r="13435" ht="14.25" customHeight="1">
      <c r="A13435" s="267">
        <v>43745.0</v>
      </c>
      <c r="B13435" s="57">
        <v>280.0</v>
      </c>
      <c r="C13435" s="57">
        <v>42.0</v>
      </c>
      <c r="D13435" s="268">
        <v>0.854166666666667</v>
      </c>
      <c r="E13435" s="269">
        <v>0.0</v>
      </c>
      <c r="F13435" s="269">
        <v>7.882168316287326E-5</v>
      </c>
    </row>
    <row r="13436" ht="14.25" customHeight="1">
      <c r="A13436" s="267">
        <v>43745.0</v>
      </c>
      <c r="B13436" s="57">
        <v>280.0</v>
      </c>
      <c r="C13436" s="57">
        <v>43.0</v>
      </c>
      <c r="D13436" s="268">
        <v>0.875</v>
      </c>
      <c r="E13436" s="269">
        <v>0.0</v>
      </c>
      <c r="F13436" s="269">
        <v>7.521611696990828E-5</v>
      </c>
    </row>
    <row r="13437" ht="14.25" customHeight="1">
      <c r="A13437" s="267">
        <v>43745.0</v>
      </c>
      <c r="B13437" s="57">
        <v>280.0</v>
      </c>
      <c r="C13437" s="57">
        <v>44.0</v>
      </c>
      <c r="D13437" s="268">
        <v>0.895833333333333</v>
      </c>
      <c r="E13437" s="269">
        <v>0.0</v>
      </c>
      <c r="F13437" s="269">
        <v>7.161055077694331E-5</v>
      </c>
    </row>
    <row r="13438" ht="14.25" customHeight="1">
      <c r="A13438" s="267">
        <v>43745.0</v>
      </c>
      <c r="B13438" s="57">
        <v>280.0</v>
      </c>
      <c r="C13438" s="57">
        <v>45.0</v>
      </c>
      <c r="D13438" s="268">
        <v>0.916666666666667</v>
      </c>
      <c r="E13438" s="269">
        <v>0.0</v>
      </c>
      <c r="F13438" s="269">
        <v>6.69032838027946E-5</v>
      </c>
    </row>
    <row r="13439" ht="14.25" customHeight="1">
      <c r="A13439" s="267">
        <v>43745.0</v>
      </c>
      <c r="B13439" s="57">
        <v>280.0</v>
      </c>
      <c r="C13439" s="57">
        <v>46.0</v>
      </c>
      <c r="D13439" s="268">
        <v>0.9375</v>
      </c>
      <c r="E13439" s="269">
        <v>0.0</v>
      </c>
      <c r="F13439" s="269">
        <v>5.989246064980713E-5</v>
      </c>
    </row>
    <row r="13440" ht="14.25" customHeight="1">
      <c r="A13440" s="267">
        <v>43745.0</v>
      </c>
      <c r="B13440" s="57">
        <v>280.0</v>
      </c>
      <c r="C13440" s="57">
        <v>47.0</v>
      </c>
      <c r="D13440" s="268">
        <v>0.958333333333333</v>
      </c>
      <c r="E13440" s="269">
        <v>0.0</v>
      </c>
      <c r="F13440" s="269">
        <v>5.157962748269343E-5</v>
      </c>
    </row>
    <row r="13441" ht="14.25" customHeight="1">
      <c r="A13441" s="267">
        <v>43745.0</v>
      </c>
      <c r="B13441" s="57">
        <v>280.0</v>
      </c>
      <c r="C13441" s="57">
        <v>48.0</v>
      </c>
      <c r="D13441" s="268">
        <v>0.979166666666667</v>
      </c>
      <c r="E13441" s="269">
        <v>0.0</v>
      </c>
      <c r="F13441" s="269">
        <v>4.506957741206223E-5</v>
      </c>
    </row>
    <row r="13442" ht="14.25" customHeight="1">
      <c r="A13442" s="267">
        <v>43746.0</v>
      </c>
      <c r="B13442" s="57">
        <v>281.0</v>
      </c>
      <c r="C13442" s="57">
        <v>1.0</v>
      </c>
      <c r="D13442" s="268">
        <v>0.0</v>
      </c>
      <c r="E13442" s="269">
        <v>0.0</v>
      </c>
      <c r="F13442" s="269">
        <v>3.976138273908601E-5</v>
      </c>
    </row>
    <row r="13443" ht="14.25" customHeight="1">
      <c r="A13443" s="267">
        <v>43746.0</v>
      </c>
      <c r="B13443" s="57">
        <v>281.0</v>
      </c>
      <c r="C13443" s="57">
        <v>2.0</v>
      </c>
      <c r="D13443" s="268">
        <v>0.020833333333333332</v>
      </c>
      <c r="E13443" s="269">
        <v>0.0</v>
      </c>
      <c r="F13443" s="269">
        <v>3.5354579614351036E-5</v>
      </c>
    </row>
    <row r="13444" ht="14.25" customHeight="1">
      <c r="A13444" s="267">
        <v>43746.0</v>
      </c>
      <c r="B13444" s="57">
        <v>281.0</v>
      </c>
      <c r="C13444" s="57">
        <v>3.0</v>
      </c>
      <c r="D13444" s="268">
        <v>0.0416666666666667</v>
      </c>
      <c r="E13444" s="269">
        <v>0.0</v>
      </c>
      <c r="F13444" s="269">
        <v>3.234994112021355E-5</v>
      </c>
    </row>
    <row r="13445" ht="14.25" customHeight="1">
      <c r="A13445" s="267">
        <v>43746.0</v>
      </c>
      <c r="B13445" s="57">
        <v>281.0</v>
      </c>
      <c r="C13445" s="57">
        <v>4.0</v>
      </c>
      <c r="D13445" s="268">
        <v>0.0625</v>
      </c>
      <c r="E13445" s="269">
        <v>0.0</v>
      </c>
      <c r="F13445" s="269">
        <v>2.9545611859018566E-5</v>
      </c>
    </row>
    <row r="13446" ht="14.25" customHeight="1">
      <c r="A13446" s="267">
        <v>43746.0</v>
      </c>
      <c r="B13446" s="57">
        <v>281.0</v>
      </c>
      <c r="C13446" s="57">
        <v>5.0</v>
      </c>
      <c r="D13446" s="268">
        <v>0.0833333333333333</v>
      </c>
      <c r="E13446" s="269">
        <v>0.0</v>
      </c>
      <c r="F13446" s="269">
        <v>2.8544065694306077E-5</v>
      </c>
    </row>
    <row r="13447" ht="14.25" customHeight="1">
      <c r="A13447" s="267">
        <v>43746.0</v>
      </c>
      <c r="B13447" s="57">
        <v>281.0</v>
      </c>
      <c r="C13447" s="57">
        <v>6.0</v>
      </c>
      <c r="D13447" s="268">
        <v>0.104166666666667</v>
      </c>
      <c r="E13447" s="269">
        <v>0.0</v>
      </c>
      <c r="F13447" s="269">
        <v>2.8544065694306077E-5</v>
      </c>
    </row>
    <row r="13448" ht="14.25" customHeight="1">
      <c r="A13448" s="267">
        <v>43746.0</v>
      </c>
      <c r="B13448" s="57">
        <v>281.0</v>
      </c>
      <c r="C13448" s="57">
        <v>7.0</v>
      </c>
      <c r="D13448" s="268">
        <v>0.125</v>
      </c>
      <c r="E13448" s="269">
        <v>0.0</v>
      </c>
      <c r="F13448" s="269">
        <v>2.7642674146064832E-5</v>
      </c>
    </row>
    <row r="13449" ht="14.25" customHeight="1">
      <c r="A13449" s="267">
        <v>43746.0</v>
      </c>
      <c r="B13449" s="57">
        <v>281.0</v>
      </c>
      <c r="C13449" s="57">
        <v>8.0</v>
      </c>
      <c r="D13449" s="268">
        <v>0.145833333333333</v>
      </c>
      <c r="E13449" s="269">
        <v>0.0</v>
      </c>
      <c r="F13449" s="269">
        <v>2.724205568017983E-5</v>
      </c>
    </row>
    <row r="13450" ht="14.25" customHeight="1">
      <c r="A13450" s="267">
        <v>43746.0</v>
      </c>
      <c r="B13450" s="57">
        <v>281.0</v>
      </c>
      <c r="C13450" s="57">
        <v>9.0</v>
      </c>
      <c r="D13450" s="268">
        <v>0.166666666666667</v>
      </c>
      <c r="E13450" s="269">
        <v>0.0</v>
      </c>
      <c r="F13450" s="269">
        <v>2.6941591830766084E-5</v>
      </c>
    </row>
    <row r="13451" ht="14.25" customHeight="1">
      <c r="A13451" s="267">
        <v>43746.0</v>
      </c>
      <c r="B13451" s="57">
        <v>281.0</v>
      </c>
      <c r="C13451" s="57">
        <v>10.0</v>
      </c>
      <c r="D13451" s="268">
        <v>0.1875</v>
      </c>
      <c r="E13451" s="269">
        <v>0.0</v>
      </c>
      <c r="F13451" s="269">
        <v>2.684143721429483E-5</v>
      </c>
    </row>
    <row r="13452" ht="14.25" customHeight="1">
      <c r="A13452" s="267">
        <v>43746.0</v>
      </c>
      <c r="B13452" s="57">
        <v>281.0</v>
      </c>
      <c r="C13452" s="57">
        <v>11.0</v>
      </c>
      <c r="D13452" s="268">
        <v>0.208333333333333</v>
      </c>
      <c r="E13452" s="269">
        <v>0.0</v>
      </c>
      <c r="F13452" s="269">
        <v>2.7742828762536086E-5</v>
      </c>
    </row>
    <row r="13453" ht="14.25" customHeight="1">
      <c r="A13453" s="267">
        <v>43746.0</v>
      </c>
      <c r="B13453" s="57">
        <v>281.0</v>
      </c>
      <c r="C13453" s="57">
        <v>12.0</v>
      </c>
      <c r="D13453" s="268">
        <v>0.229166666666667</v>
      </c>
      <c r="E13453" s="269">
        <v>0.0</v>
      </c>
      <c r="F13453" s="269">
        <v>2.974592109196107E-5</v>
      </c>
    </row>
    <row r="13454" ht="14.25" customHeight="1">
      <c r="A13454" s="267">
        <v>43746.0</v>
      </c>
      <c r="B13454" s="57">
        <v>281.0</v>
      </c>
      <c r="C13454" s="57">
        <v>13.0</v>
      </c>
      <c r="D13454" s="268">
        <v>0.25</v>
      </c>
      <c r="E13454" s="269">
        <v>2.3456525794055305E-8</v>
      </c>
      <c r="F13454" s="269">
        <v>3.124824033902981E-5</v>
      </c>
    </row>
    <row r="13455" ht="14.25" customHeight="1">
      <c r="A13455" s="267">
        <v>43746.0</v>
      </c>
      <c r="B13455" s="57">
        <v>281.0</v>
      </c>
      <c r="C13455" s="57">
        <v>14.0</v>
      </c>
      <c r="D13455" s="268">
        <v>0.270833333333333</v>
      </c>
      <c r="E13455" s="269">
        <v>1.0138710502785688E-6</v>
      </c>
      <c r="F13455" s="269">
        <v>3.505411576493728E-5</v>
      </c>
    </row>
    <row r="13456" ht="14.25" customHeight="1">
      <c r="A13456" s="267">
        <v>43746.0</v>
      </c>
      <c r="B13456" s="57">
        <v>281.0</v>
      </c>
      <c r="C13456" s="57">
        <v>15.0</v>
      </c>
      <c r="D13456" s="268">
        <v>0.291666666666667</v>
      </c>
      <c r="E13456" s="269">
        <v>7.442872547883964E-6</v>
      </c>
      <c r="F13456" s="269">
        <v>4.096323813674099E-5</v>
      </c>
    </row>
    <row r="13457" ht="14.25" customHeight="1">
      <c r="A13457" s="267">
        <v>43746.0</v>
      </c>
      <c r="B13457" s="57">
        <v>281.0</v>
      </c>
      <c r="C13457" s="57">
        <v>16.0</v>
      </c>
      <c r="D13457" s="268">
        <v>0.3125</v>
      </c>
      <c r="E13457" s="269">
        <v>2.169417643674544E-5</v>
      </c>
      <c r="F13457" s="269">
        <v>4.677220589207346E-5</v>
      </c>
    </row>
    <row r="13458" ht="14.25" customHeight="1">
      <c r="A13458" s="267">
        <v>43746.0</v>
      </c>
      <c r="B13458" s="57">
        <v>281.0</v>
      </c>
      <c r="C13458" s="57">
        <v>17.0</v>
      </c>
      <c r="D13458" s="268">
        <v>0.333333333333333</v>
      </c>
      <c r="E13458" s="269">
        <v>6.233653677088475E-5</v>
      </c>
      <c r="F13458" s="269">
        <v>5.448411136035966E-5</v>
      </c>
    </row>
    <row r="13459" ht="14.25" customHeight="1">
      <c r="A13459" s="267">
        <v>43746.0</v>
      </c>
      <c r="B13459" s="57">
        <v>281.0</v>
      </c>
      <c r="C13459" s="57">
        <v>18.0</v>
      </c>
      <c r="D13459" s="268">
        <v>0.354166666666667</v>
      </c>
      <c r="E13459" s="269">
        <v>9.225935599003972E-5</v>
      </c>
      <c r="F13459" s="269">
        <v>6.189555297923212E-5</v>
      </c>
    </row>
    <row r="13460" ht="14.25" customHeight="1">
      <c r="A13460" s="267">
        <v>43746.0</v>
      </c>
      <c r="B13460" s="57">
        <v>281.0</v>
      </c>
      <c r="C13460" s="57">
        <v>19.0</v>
      </c>
      <c r="D13460" s="268">
        <v>0.375</v>
      </c>
      <c r="E13460" s="269">
        <v>1.2611808193746329E-4</v>
      </c>
      <c r="F13460" s="269">
        <v>6.319756299335835E-5</v>
      </c>
    </row>
    <row r="13461" ht="14.25" customHeight="1">
      <c r="A13461" s="267">
        <v>43746.0</v>
      </c>
      <c r="B13461" s="57">
        <v>281.0</v>
      </c>
      <c r="C13461" s="57">
        <v>20.0</v>
      </c>
      <c r="D13461" s="268">
        <v>0.395833333333333</v>
      </c>
      <c r="E13461" s="269">
        <v>1.544358463370228E-4</v>
      </c>
      <c r="F13461" s="269">
        <v>6.490019147336961E-5</v>
      </c>
    </row>
    <row r="13462" ht="14.25" customHeight="1">
      <c r="A13462" s="267">
        <v>43746.0</v>
      </c>
      <c r="B13462" s="57">
        <v>281.0</v>
      </c>
      <c r="C13462" s="57">
        <v>21.0</v>
      </c>
      <c r="D13462" s="268">
        <v>0.416666666666667</v>
      </c>
      <c r="E13462" s="269">
        <v>1.7491571894567127E-4</v>
      </c>
      <c r="F13462" s="269">
        <v>6.67029745698521E-5</v>
      </c>
    </row>
    <row r="13463" ht="14.25" customHeight="1">
      <c r="A13463" s="267">
        <v>43746.0</v>
      </c>
      <c r="B13463" s="57">
        <v>281.0</v>
      </c>
      <c r="C13463" s="57">
        <v>22.0</v>
      </c>
      <c r="D13463" s="268">
        <v>0.4375</v>
      </c>
      <c r="E13463" s="269">
        <v>1.9335977564418673E-4</v>
      </c>
      <c r="F13463" s="269">
        <v>6.0393233732163374E-5</v>
      </c>
    </row>
    <row r="13464" ht="14.25" customHeight="1">
      <c r="A13464" s="267">
        <v>43746.0</v>
      </c>
      <c r="B13464" s="57">
        <v>281.0</v>
      </c>
      <c r="C13464" s="57">
        <v>23.0</v>
      </c>
      <c r="D13464" s="268">
        <v>0.458333333333333</v>
      </c>
      <c r="E13464" s="269">
        <v>2.0426678030238747E-4</v>
      </c>
      <c r="F13464" s="269">
        <v>6.119447066393338E-5</v>
      </c>
    </row>
    <row r="13465" ht="14.25" customHeight="1">
      <c r="A13465" s="267">
        <v>43746.0</v>
      </c>
      <c r="B13465" s="57">
        <v>281.0</v>
      </c>
      <c r="C13465" s="57">
        <v>24.0</v>
      </c>
      <c r="D13465" s="268">
        <v>0.479166666666667</v>
      </c>
      <c r="E13465" s="269">
        <v>2.085096204171197E-4</v>
      </c>
      <c r="F13465" s="269">
        <v>5.979230603333589E-5</v>
      </c>
    </row>
    <row r="13466" ht="14.25" customHeight="1">
      <c r="A13466" s="267">
        <v>43746.0</v>
      </c>
      <c r="B13466" s="57">
        <v>281.0</v>
      </c>
      <c r="C13466" s="57">
        <v>25.0</v>
      </c>
      <c r="D13466" s="268">
        <v>0.5</v>
      </c>
      <c r="E13466" s="269">
        <v>2.0349951806809336E-4</v>
      </c>
      <c r="F13466" s="269">
        <v>6.099416143099088E-5</v>
      </c>
    </row>
    <row r="13467" ht="14.25" customHeight="1">
      <c r="A13467" s="267">
        <v>43746.0</v>
      </c>
      <c r="B13467" s="57">
        <v>281.0</v>
      </c>
      <c r="C13467" s="57">
        <v>26.0</v>
      </c>
      <c r="D13467" s="268">
        <v>0.520833333333333</v>
      </c>
      <c r="E13467" s="269">
        <v>2.047798904196724E-4</v>
      </c>
      <c r="F13467" s="269">
        <v>6.049338834863463E-5</v>
      </c>
    </row>
    <row r="13468" ht="14.25" customHeight="1">
      <c r="A13468" s="267">
        <v>43746.0</v>
      </c>
      <c r="B13468" s="57">
        <v>281.0</v>
      </c>
      <c r="C13468" s="57">
        <v>27.0</v>
      </c>
      <c r="D13468" s="268">
        <v>0.541666666666667</v>
      </c>
      <c r="E13468" s="269">
        <v>1.7159712086524303E-4</v>
      </c>
      <c r="F13468" s="269">
        <v>5.989246064980713E-5</v>
      </c>
    </row>
    <row r="13469" ht="14.25" customHeight="1">
      <c r="A13469" s="267">
        <v>43746.0</v>
      </c>
      <c r="B13469" s="57">
        <v>281.0</v>
      </c>
      <c r="C13469" s="57">
        <v>28.0</v>
      </c>
      <c r="D13469" s="268">
        <v>0.5625</v>
      </c>
      <c r="E13469" s="269">
        <v>1.0039029284374385E-4</v>
      </c>
      <c r="F13469" s="269">
        <v>5.828998678626714E-5</v>
      </c>
    </row>
    <row r="13470" ht="14.25" customHeight="1">
      <c r="A13470" s="267">
        <v>43746.0</v>
      </c>
      <c r="B13470" s="57">
        <v>281.0</v>
      </c>
      <c r="C13470" s="57">
        <v>29.0</v>
      </c>
      <c r="D13470" s="268">
        <v>0.583333333333333</v>
      </c>
      <c r="E13470" s="269">
        <v>7.310756626780713E-5</v>
      </c>
      <c r="F13470" s="269">
        <v>5.598643060742841E-5</v>
      </c>
    </row>
    <row r="13471" ht="14.25" customHeight="1">
      <c r="A13471" s="267">
        <v>43746.0</v>
      </c>
      <c r="B13471" s="57">
        <v>281.0</v>
      </c>
      <c r="C13471" s="57">
        <v>30.0</v>
      </c>
      <c r="D13471" s="268">
        <v>0.604166666666667</v>
      </c>
      <c r="E13471" s="269">
        <v>7.889574524915466E-5</v>
      </c>
      <c r="F13471" s="269">
        <v>5.71882860050834E-5</v>
      </c>
    </row>
    <row r="13472" ht="14.25" customHeight="1">
      <c r="A13472" s="267">
        <v>43746.0</v>
      </c>
      <c r="B13472" s="57">
        <v>281.0</v>
      </c>
      <c r="C13472" s="57">
        <v>31.0</v>
      </c>
      <c r="D13472" s="268">
        <v>0.625</v>
      </c>
      <c r="E13472" s="269">
        <v>6.149887934756163E-5</v>
      </c>
      <c r="F13472" s="269">
        <v>5.6387049073313414E-5</v>
      </c>
    </row>
    <row r="13473" ht="14.25" customHeight="1">
      <c r="A13473" s="267">
        <v>43746.0</v>
      </c>
      <c r="B13473" s="57">
        <v>281.0</v>
      </c>
      <c r="C13473" s="57">
        <v>32.0</v>
      </c>
      <c r="D13473" s="268">
        <v>0.645833333333333</v>
      </c>
      <c r="E13473" s="269">
        <v>4.885411723401506E-5</v>
      </c>
      <c r="F13473" s="269">
        <v>5.758890447096841E-5</v>
      </c>
    </row>
    <row r="13474" ht="14.25" customHeight="1">
      <c r="A13474" s="267">
        <v>43746.0</v>
      </c>
      <c r="B13474" s="57">
        <v>281.0</v>
      </c>
      <c r="C13474" s="57">
        <v>33.0</v>
      </c>
      <c r="D13474" s="268">
        <v>0.666666666666667</v>
      </c>
      <c r="E13474" s="269">
        <v>2.6215393692576395E-5</v>
      </c>
      <c r="F13474" s="269">
        <v>6.0092769882749627E-5</v>
      </c>
    </row>
    <row r="13475" ht="14.25" customHeight="1">
      <c r="A13475" s="267">
        <v>43746.0</v>
      </c>
      <c r="B13475" s="57">
        <v>281.0</v>
      </c>
      <c r="C13475" s="57">
        <v>34.0</v>
      </c>
      <c r="D13475" s="268">
        <v>0.6875</v>
      </c>
      <c r="E13475" s="269">
        <v>1.3631629836053352E-5</v>
      </c>
      <c r="F13475" s="269">
        <v>6.510050070631209E-5</v>
      </c>
    </row>
    <row r="13476" ht="14.25" customHeight="1">
      <c r="A13476" s="267">
        <v>43746.0</v>
      </c>
      <c r="B13476" s="57">
        <v>281.0</v>
      </c>
      <c r="C13476" s="57">
        <v>35.0</v>
      </c>
      <c r="D13476" s="268">
        <v>0.708333333333333</v>
      </c>
      <c r="E13476" s="269">
        <v>4.122872140635857E-6</v>
      </c>
      <c r="F13476" s="269">
        <v>7.261209694165581E-5</v>
      </c>
    </row>
    <row r="13477" ht="14.25" customHeight="1">
      <c r="A13477" s="267">
        <v>43746.0</v>
      </c>
      <c r="B13477" s="57">
        <v>281.0</v>
      </c>
      <c r="C13477" s="57">
        <v>36.0</v>
      </c>
      <c r="D13477" s="268">
        <v>0.729166666666667</v>
      </c>
      <c r="E13477" s="269">
        <v>8.569662560617589E-8</v>
      </c>
      <c r="F13477" s="269">
        <v>8.022384779347077E-5</v>
      </c>
    </row>
    <row r="13478" ht="14.25" customHeight="1">
      <c r="A13478" s="267">
        <v>43746.0</v>
      </c>
      <c r="B13478" s="57">
        <v>281.0</v>
      </c>
      <c r="C13478" s="57">
        <v>37.0</v>
      </c>
      <c r="D13478" s="268">
        <v>0.75</v>
      </c>
      <c r="E13478" s="269">
        <v>0.0</v>
      </c>
      <c r="F13478" s="269">
        <v>8.463065091820574E-5</v>
      </c>
    </row>
    <row r="13479" ht="14.25" customHeight="1">
      <c r="A13479" s="267">
        <v>43746.0</v>
      </c>
      <c r="B13479" s="57">
        <v>281.0</v>
      </c>
      <c r="C13479" s="57">
        <v>38.0</v>
      </c>
      <c r="D13479" s="268">
        <v>0.770833333333333</v>
      </c>
      <c r="E13479" s="269">
        <v>0.0</v>
      </c>
      <c r="F13479" s="269">
        <v>8.342879552055075E-5</v>
      </c>
    </row>
    <row r="13480" ht="14.25" customHeight="1">
      <c r="A13480" s="267">
        <v>43746.0</v>
      </c>
      <c r="B13480" s="57">
        <v>281.0</v>
      </c>
      <c r="C13480" s="57">
        <v>39.0</v>
      </c>
      <c r="D13480" s="268">
        <v>0.791666666666667</v>
      </c>
      <c r="E13480" s="269">
        <v>0.0</v>
      </c>
      <c r="F13480" s="269">
        <v>8.573235169938947E-5</v>
      </c>
    </row>
    <row r="13481" ht="14.25" customHeight="1">
      <c r="A13481" s="267">
        <v>43746.0</v>
      </c>
      <c r="B13481" s="57">
        <v>281.0</v>
      </c>
      <c r="C13481" s="57">
        <v>40.0</v>
      </c>
      <c r="D13481" s="268">
        <v>0.8125</v>
      </c>
      <c r="E13481" s="269">
        <v>0.0</v>
      </c>
      <c r="F13481" s="269">
        <v>8.062446625935576E-5</v>
      </c>
    </row>
    <row r="13482" ht="14.25" customHeight="1">
      <c r="A13482" s="267">
        <v>43746.0</v>
      </c>
      <c r="B13482" s="57">
        <v>281.0</v>
      </c>
      <c r="C13482" s="57">
        <v>41.0</v>
      </c>
      <c r="D13482" s="268">
        <v>0.833333333333333</v>
      </c>
      <c r="E13482" s="269">
        <v>0.0</v>
      </c>
      <c r="F13482" s="269">
        <v>7.761982776521827E-5</v>
      </c>
    </row>
    <row r="13483" ht="14.25" customHeight="1">
      <c r="A13483" s="267">
        <v>43746.0</v>
      </c>
      <c r="B13483" s="57">
        <v>281.0</v>
      </c>
      <c r="C13483" s="57">
        <v>42.0</v>
      </c>
      <c r="D13483" s="268">
        <v>0.854166666666667</v>
      </c>
      <c r="E13483" s="269">
        <v>0.0</v>
      </c>
      <c r="F13483" s="269">
        <v>7.481549850402329E-5</v>
      </c>
    </row>
    <row r="13484" ht="14.25" customHeight="1">
      <c r="A13484" s="267">
        <v>43746.0</v>
      </c>
      <c r="B13484" s="57">
        <v>281.0</v>
      </c>
      <c r="C13484" s="57">
        <v>43.0</v>
      </c>
      <c r="D13484" s="268">
        <v>0.875</v>
      </c>
      <c r="E13484" s="269">
        <v>0.0</v>
      </c>
      <c r="F13484" s="269">
        <v>7.030854076281706E-5</v>
      </c>
    </row>
    <row r="13485" ht="14.25" customHeight="1">
      <c r="A13485" s="267">
        <v>43746.0</v>
      </c>
      <c r="B13485" s="57">
        <v>281.0</v>
      </c>
      <c r="C13485" s="57">
        <v>44.0</v>
      </c>
      <c r="D13485" s="268">
        <v>0.895833333333333</v>
      </c>
      <c r="E13485" s="269">
        <v>0.0</v>
      </c>
      <c r="F13485" s="269">
        <v>6.880622151574834E-5</v>
      </c>
    </row>
    <row r="13486" ht="14.25" customHeight="1">
      <c r="A13486" s="267">
        <v>43746.0</v>
      </c>
      <c r="B13486" s="57">
        <v>281.0</v>
      </c>
      <c r="C13486" s="57">
        <v>45.0</v>
      </c>
      <c r="D13486" s="268">
        <v>0.916666666666667</v>
      </c>
      <c r="E13486" s="269">
        <v>0.0</v>
      </c>
      <c r="F13486" s="269">
        <v>6.480003685689835E-5</v>
      </c>
    </row>
    <row r="13487" ht="14.25" customHeight="1">
      <c r="A13487" s="267">
        <v>43746.0</v>
      </c>
      <c r="B13487" s="57">
        <v>281.0</v>
      </c>
      <c r="C13487" s="57">
        <v>46.0</v>
      </c>
      <c r="D13487" s="268">
        <v>0.9375</v>
      </c>
      <c r="E13487" s="269">
        <v>0.0</v>
      </c>
      <c r="F13487" s="269">
        <v>5.808967755332465E-5</v>
      </c>
    </row>
    <row r="13488" ht="14.25" customHeight="1">
      <c r="A13488" s="267">
        <v>43746.0</v>
      </c>
      <c r="B13488" s="57">
        <v>281.0</v>
      </c>
      <c r="C13488" s="57">
        <v>47.0</v>
      </c>
      <c r="D13488" s="268">
        <v>0.958333333333333</v>
      </c>
      <c r="E13488" s="269">
        <v>0.0</v>
      </c>
      <c r="F13488" s="269">
        <v>5.298179211329092E-5</v>
      </c>
    </row>
    <row r="13489" ht="14.25" customHeight="1">
      <c r="A13489" s="267">
        <v>43746.0</v>
      </c>
      <c r="B13489" s="57">
        <v>281.0</v>
      </c>
      <c r="C13489" s="57">
        <v>48.0</v>
      </c>
      <c r="D13489" s="268">
        <v>0.979166666666667</v>
      </c>
      <c r="E13489" s="269">
        <v>0.0</v>
      </c>
      <c r="F13489" s="269">
        <v>4.747328820737221E-5</v>
      </c>
    </row>
    <row r="13490" ht="14.25" customHeight="1">
      <c r="A13490" s="267">
        <v>43747.0</v>
      </c>
      <c r="B13490" s="57">
        <v>282.0</v>
      </c>
      <c r="C13490" s="57">
        <v>1.0</v>
      </c>
      <c r="D13490" s="268">
        <v>0.0</v>
      </c>
      <c r="E13490" s="269">
        <v>0.0</v>
      </c>
      <c r="F13490" s="269">
        <v>4.0662774287327245E-5</v>
      </c>
    </row>
    <row r="13491" ht="14.25" customHeight="1">
      <c r="A13491" s="267">
        <v>43747.0</v>
      </c>
      <c r="B13491" s="57">
        <v>282.0</v>
      </c>
      <c r="C13491" s="57">
        <v>2.0</v>
      </c>
      <c r="D13491" s="268">
        <v>0.020833333333333332</v>
      </c>
      <c r="E13491" s="269">
        <v>0.0</v>
      </c>
      <c r="F13491" s="269">
        <v>3.7057208094362266E-5</v>
      </c>
    </row>
    <row r="13492" ht="14.25" customHeight="1">
      <c r="A13492" s="267">
        <v>43747.0</v>
      </c>
      <c r="B13492" s="57">
        <v>282.0</v>
      </c>
      <c r="C13492" s="57">
        <v>3.0</v>
      </c>
      <c r="D13492" s="268">
        <v>0.0416666666666667</v>
      </c>
      <c r="E13492" s="269">
        <v>0.0</v>
      </c>
      <c r="F13492" s="269">
        <v>3.335148728492605E-5</v>
      </c>
    </row>
    <row r="13493" ht="14.25" customHeight="1">
      <c r="A13493" s="267">
        <v>43747.0</v>
      </c>
      <c r="B13493" s="57">
        <v>282.0</v>
      </c>
      <c r="C13493" s="57">
        <v>4.0</v>
      </c>
      <c r="D13493" s="268">
        <v>0.0625</v>
      </c>
      <c r="E13493" s="269">
        <v>0.0</v>
      </c>
      <c r="F13493" s="269">
        <v>3.1148085722558555E-5</v>
      </c>
    </row>
    <row r="13494" ht="14.25" customHeight="1">
      <c r="A13494" s="267">
        <v>43747.0</v>
      </c>
      <c r="B13494" s="57">
        <v>282.0</v>
      </c>
      <c r="C13494" s="57">
        <v>5.0</v>
      </c>
      <c r="D13494" s="268">
        <v>0.0833333333333333</v>
      </c>
      <c r="E13494" s="269">
        <v>0.0</v>
      </c>
      <c r="F13494" s="269">
        <v>3.0246694174317314E-5</v>
      </c>
    </row>
    <row r="13495" ht="14.25" customHeight="1">
      <c r="A13495" s="267">
        <v>43747.0</v>
      </c>
      <c r="B13495" s="57">
        <v>282.0</v>
      </c>
      <c r="C13495" s="57">
        <v>6.0</v>
      </c>
      <c r="D13495" s="268">
        <v>0.104166666666667</v>
      </c>
      <c r="E13495" s="269">
        <v>0.0</v>
      </c>
      <c r="F13495" s="269">
        <v>2.9545611859018566E-5</v>
      </c>
    </row>
    <row r="13496" ht="14.25" customHeight="1">
      <c r="A13496" s="267">
        <v>43747.0</v>
      </c>
      <c r="B13496" s="57">
        <v>282.0</v>
      </c>
      <c r="C13496" s="57">
        <v>7.0</v>
      </c>
      <c r="D13496" s="268">
        <v>0.125</v>
      </c>
      <c r="E13496" s="269">
        <v>0.0</v>
      </c>
      <c r="F13496" s="269">
        <v>2.8443911077834827E-5</v>
      </c>
    </row>
    <row r="13497" ht="14.25" customHeight="1">
      <c r="A13497" s="267">
        <v>43747.0</v>
      </c>
      <c r="B13497" s="57">
        <v>282.0</v>
      </c>
      <c r="C13497" s="57">
        <v>8.0</v>
      </c>
      <c r="D13497" s="268">
        <v>0.145833333333333</v>
      </c>
      <c r="E13497" s="269">
        <v>0.0</v>
      </c>
      <c r="F13497" s="269">
        <v>2.7642674146064832E-5</v>
      </c>
    </row>
    <row r="13498" ht="14.25" customHeight="1">
      <c r="A13498" s="267">
        <v>43747.0</v>
      </c>
      <c r="B13498" s="57">
        <v>282.0</v>
      </c>
      <c r="C13498" s="57">
        <v>9.0</v>
      </c>
      <c r="D13498" s="268">
        <v>0.166666666666667</v>
      </c>
      <c r="E13498" s="269">
        <v>0.0</v>
      </c>
      <c r="F13498" s="269">
        <v>2.7141901063708585E-5</v>
      </c>
    </row>
    <row r="13499" ht="14.25" customHeight="1">
      <c r="A13499" s="267">
        <v>43747.0</v>
      </c>
      <c r="B13499" s="57">
        <v>282.0</v>
      </c>
      <c r="C13499" s="57">
        <v>10.0</v>
      </c>
      <c r="D13499" s="268">
        <v>0.1875</v>
      </c>
      <c r="E13499" s="269">
        <v>0.0</v>
      </c>
      <c r="F13499" s="269">
        <v>2.724205568017983E-5</v>
      </c>
    </row>
    <row r="13500" ht="14.25" customHeight="1">
      <c r="A13500" s="267">
        <v>43747.0</v>
      </c>
      <c r="B13500" s="57">
        <v>282.0</v>
      </c>
      <c r="C13500" s="57">
        <v>11.0</v>
      </c>
      <c r="D13500" s="268">
        <v>0.208333333333333</v>
      </c>
      <c r="E13500" s="269">
        <v>0.0</v>
      </c>
      <c r="F13500" s="269">
        <v>2.8043292611949826E-5</v>
      </c>
    </row>
    <row r="13501" ht="14.25" customHeight="1">
      <c r="A13501" s="267">
        <v>43747.0</v>
      </c>
      <c r="B13501" s="57">
        <v>282.0</v>
      </c>
      <c r="C13501" s="57">
        <v>12.0</v>
      </c>
      <c r="D13501" s="268">
        <v>0.229166666666667</v>
      </c>
      <c r="E13501" s="269">
        <v>0.0</v>
      </c>
      <c r="F13501" s="269">
        <v>2.8443911077834827E-5</v>
      </c>
    </row>
    <row r="13502" ht="14.25" customHeight="1">
      <c r="A13502" s="267">
        <v>43747.0</v>
      </c>
      <c r="B13502" s="57">
        <v>282.0</v>
      </c>
      <c r="C13502" s="57">
        <v>13.0</v>
      </c>
      <c r="D13502" s="268">
        <v>0.25</v>
      </c>
      <c r="E13502" s="269">
        <v>4.691305158811061E-8</v>
      </c>
      <c r="F13502" s="269">
        <v>3.054715802373107E-5</v>
      </c>
    </row>
    <row r="13503" ht="14.25" customHeight="1">
      <c r="A13503" s="267">
        <v>43747.0</v>
      </c>
      <c r="B13503" s="57">
        <v>282.0</v>
      </c>
      <c r="C13503" s="57">
        <v>14.0</v>
      </c>
      <c r="D13503" s="268">
        <v>0.270833333333333</v>
      </c>
      <c r="E13503" s="269">
        <v>2.6064372815172552E-6</v>
      </c>
      <c r="F13503" s="269">
        <v>3.2950868819041045E-5</v>
      </c>
    </row>
    <row r="13504" ht="14.25" customHeight="1">
      <c r="A13504" s="267">
        <v>43747.0</v>
      </c>
      <c r="B13504" s="57">
        <v>282.0</v>
      </c>
      <c r="C13504" s="57">
        <v>15.0</v>
      </c>
      <c r="D13504" s="268">
        <v>0.291666666666667</v>
      </c>
      <c r="E13504" s="269">
        <v>1.4179313400251632E-5</v>
      </c>
      <c r="F13504" s="269">
        <v>3.6957053477891026E-5</v>
      </c>
    </row>
    <row r="13505" ht="14.25" customHeight="1">
      <c r="A13505" s="267">
        <v>43747.0</v>
      </c>
      <c r="B13505" s="57">
        <v>282.0</v>
      </c>
      <c r="C13505" s="57">
        <v>16.0</v>
      </c>
      <c r="D13505" s="268">
        <v>0.3125</v>
      </c>
      <c r="E13505" s="269">
        <v>3.1056705538377655E-5</v>
      </c>
      <c r="F13505" s="269">
        <v>4.2165093534395995E-5</v>
      </c>
    </row>
    <row r="13506" ht="14.25" customHeight="1">
      <c r="A13506" s="267">
        <v>43747.0</v>
      </c>
      <c r="B13506" s="57">
        <v>282.0</v>
      </c>
      <c r="C13506" s="57">
        <v>17.0</v>
      </c>
      <c r="D13506" s="268">
        <v>0.333333333333333</v>
      </c>
      <c r="E13506" s="269">
        <v>4.746400921739047E-5</v>
      </c>
      <c r="F13506" s="269">
        <v>5.228070979799218E-5</v>
      </c>
    </row>
    <row r="13507" ht="14.25" customHeight="1">
      <c r="A13507" s="267">
        <v>43747.0</v>
      </c>
      <c r="B13507" s="57">
        <v>282.0</v>
      </c>
      <c r="C13507" s="57">
        <v>18.0</v>
      </c>
      <c r="D13507" s="268">
        <v>0.354166666666667</v>
      </c>
      <c r="E13507" s="269">
        <v>6.702791233627018E-5</v>
      </c>
      <c r="F13507" s="269">
        <v>5.9391687567450885E-5</v>
      </c>
    </row>
    <row r="13508" ht="14.25" customHeight="1">
      <c r="A13508" s="267">
        <v>43747.0</v>
      </c>
      <c r="B13508" s="57">
        <v>282.0</v>
      </c>
      <c r="C13508" s="57">
        <v>19.0</v>
      </c>
      <c r="D13508" s="268">
        <v>0.375</v>
      </c>
      <c r="E13508" s="269">
        <v>8.275974236783283E-5</v>
      </c>
      <c r="F13508" s="269">
        <v>6.36983360757146E-5</v>
      </c>
    </row>
    <row r="13509" ht="14.25" customHeight="1">
      <c r="A13509" s="267">
        <v>43747.0</v>
      </c>
      <c r="B13509" s="57">
        <v>282.0</v>
      </c>
      <c r="C13509" s="57">
        <v>20.0</v>
      </c>
      <c r="D13509" s="268">
        <v>0.395833333333333</v>
      </c>
      <c r="E13509" s="269">
        <v>1.0779918424058972E-4</v>
      </c>
      <c r="F13509" s="269">
        <v>6.459972762395585E-5</v>
      </c>
    </row>
    <row r="13510" ht="14.25" customHeight="1">
      <c r="A13510" s="267">
        <v>43747.0</v>
      </c>
      <c r="B13510" s="57">
        <v>282.0</v>
      </c>
      <c r="C13510" s="57">
        <v>21.0</v>
      </c>
      <c r="D13510" s="268">
        <v>0.416666666666667</v>
      </c>
      <c r="E13510" s="269">
        <v>1.1786309439867221E-4</v>
      </c>
      <c r="F13510" s="269">
        <v>6.419910915807086E-5</v>
      </c>
    </row>
    <row r="13511" ht="14.25" customHeight="1">
      <c r="A13511" s="267">
        <v>43747.0</v>
      </c>
      <c r="B13511" s="57">
        <v>282.0</v>
      </c>
      <c r="C13511" s="57">
        <v>22.0</v>
      </c>
      <c r="D13511" s="268">
        <v>0.4375</v>
      </c>
      <c r="E13511" s="269">
        <v>1.2050906166868052E-4</v>
      </c>
      <c r="F13511" s="269">
        <v>6.870606689927708E-5</v>
      </c>
    </row>
    <row r="13512" ht="14.25" customHeight="1">
      <c r="A13512" s="267">
        <v>43747.0</v>
      </c>
      <c r="B13512" s="57">
        <v>282.0</v>
      </c>
      <c r="C13512" s="57">
        <v>23.0</v>
      </c>
      <c r="D13512" s="268">
        <v>0.458333333333333</v>
      </c>
      <c r="E13512" s="269">
        <v>1.2159418793631389E-4</v>
      </c>
      <c r="F13512" s="269">
        <v>7.131008692752957E-5</v>
      </c>
    </row>
    <row r="13513" ht="14.25" customHeight="1">
      <c r="A13513" s="267">
        <v>43747.0</v>
      </c>
      <c r="B13513" s="57">
        <v>282.0</v>
      </c>
      <c r="C13513" s="57">
        <v>24.0</v>
      </c>
      <c r="D13513" s="268">
        <v>0.479166666666667</v>
      </c>
      <c r="E13513" s="269">
        <v>1.3237358440834374E-4</v>
      </c>
      <c r="F13513" s="269">
        <v>6.940714921457582E-5</v>
      </c>
    </row>
    <row r="13514" ht="14.25" customHeight="1">
      <c r="A13514" s="267">
        <v>43747.0</v>
      </c>
      <c r="B13514" s="57">
        <v>282.0</v>
      </c>
      <c r="C13514" s="57">
        <v>25.0</v>
      </c>
      <c r="D13514" s="268">
        <v>0.5</v>
      </c>
      <c r="E13514" s="269">
        <v>1.3742968232698092E-4</v>
      </c>
      <c r="F13514" s="269">
        <v>7.090946846164457E-5</v>
      </c>
    </row>
    <row r="13515" ht="14.25" customHeight="1">
      <c r="A13515" s="267">
        <v>43747.0</v>
      </c>
      <c r="B13515" s="57">
        <v>282.0</v>
      </c>
      <c r="C13515" s="57">
        <v>26.0</v>
      </c>
      <c r="D13515" s="268">
        <v>0.520833333333333</v>
      </c>
      <c r="E13515" s="269">
        <v>1.5147853106089332E-4</v>
      </c>
      <c r="F13515" s="269">
        <v>7.191101462635705E-5</v>
      </c>
    </row>
    <row r="13516" ht="14.25" customHeight="1">
      <c r="A13516" s="267">
        <v>43747.0</v>
      </c>
      <c r="B13516" s="57">
        <v>282.0</v>
      </c>
      <c r="C13516" s="57">
        <v>27.0</v>
      </c>
      <c r="D13516" s="268">
        <v>0.541666666666667</v>
      </c>
      <c r="E13516" s="269">
        <v>1.3972900593204503E-4</v>
      </c>
      <c r="F13516" s="269">
        <v>7.080931384517331E-5</v>
      </c>
    </row>
    <row r="13517" ht="14.25" customHeight="1">
      <c r="A13517" s="267">
        <v>43747.0</v>
      </c>
      <c r="B13517" s="57">
        <v>282.0</v>
      </c>
      <c r="C13517" s="57">
        <v>28.0</v>
      </c>
      <c r="D13517" s="268">
        <v>0.5625</v>
      </c>
      <c r="E13517" s="269">
        <v>1.3867522354697195E-4</v>
      </c>
      <c r="F13517" s="269">
        <v>6.730390226867957E-5</v>
      </c>
    </row>
    <row r="13518" ht="14.25" customHeight="1">
      <c r="A13518" s="267">
        <v>43747.0</v>
      </c>
      <c r="B13518" s="57">
        <v>282.0</v>
      </c>
      <c r="C13518" s="57">
        <v>29.0</v>
      </c>
      <c r="D13518" s="268">
        <v>0.583333333333333</v>
      </c>
      <c r="E13518" s="269">
        <v>1.0809269563571716E-4</v>
      </c>
      <c r="F13518" s="269">
        <v>6.640251072043834E-5</v>
      </c>
    </row>
    <row r="13519" ht="14.25" customHeight="1">
      <c r="A13519" s="267">
        <v>43747.0</v>
      </c>
      <c r="B13519" s="57">
        <v>282.0</v>
      </c>
      <c r="C13519" s="57">
        <v>30.0</v>
      </c>
      <c r="D13519" s="268">
        <v>0.604166666666667</v>
      </c>
      <c r="E13519" s="269">
        <v>1.0779865330736952E-4</v>
      </c>
      <c r="F13519" s="269">
        <v>6.490019147336961E-5</v>
      </c>
    </row>
    <row r="13520" ht="14.25" customHeight="1">
      <c r="A13520" s="267">
        <v>43747.0</v>
      </c>
      <c r="B13520" s="57">
        <v>282.0</v>
      </c>
      <c r="C13520" s="57">
        <v>31.0</v>
      </c>
      <c r="D13520" s="268">
        <v>0.625</v>
      </c>
      <c r="E13520" s="269">
        <v>9.304105809303157E-5</v>
      </c>
      <c r="F13520" s="269">
        <v>6.880622151574834E-5</v>
      </c>
    </row>
    <row r="13521" ht="14.25" customHeight="1">
      <c r="A13521" s="267">
        <v>43747.0</v>
      </c>
      <c r="B13521" s="57">
        <v>282.0</v>
      </c>
      <c r="C13521" s="57">
        <v>32.0</v>
      </c>
      <c r="D13521" s="268">
        <v>0.645833333333333</v>
      </c>
      <c r="E13521" s="269">
        <v>5.727303017750372E-5</v>
      </c>
      <c r="F13521" s="269">
        <v>6.930699459810458E-5</v>
      </c>
    </row>
    <row r="13522" ht="14.25" customHeight="1">
      <c r="A13522" s="267">
        <v>43747.0</v>
      </c>
      <c r="B13522" s="57">
        <v>282.0</v>
      </c>
      <c r="C13522" s="57">
        <v>33.0</v>
      </c>
      <c r="D13522" s="268">
        <v>0.666666666666667</v>
      </c>
      <c r="E13522" s="269">
        <v>3.9171737830052706E-5</v>
      </c>
      <c r="F13522" s="269">
        <v>7.38139523393108E-5</v>
      </c>
    </row>
    <row r="13523" ht="14.25" customHeight="1">
      <c r="A13523" s="267">
        <v>43747.0</v>
      </c>
      <c r="B13523" s="57">
        <v>282.0</v>
      </c>
      <c r="C13523" s="57">
        <v>34.0</v>
      </c>
      <c r="D13523" s="268">
        <v>0.6875</v>
      </c>
      <c r="E13523" s="269">
        <v>2.2549552841783512E-5</v>
      </c>
      <c r="F13523" s="269">
        <v>7.651812698403452E-5</v>
      </c>
    </row>
    <row r="13524" ht="14.25" customHeight="1">
      <c r="A13524" s="267">
        <v>43747.0</v>
      </c>
      <c r="B13524" s="57">
        <v>282.0</v>
      </c>
      <c r="C13524" s="57">
        <v>35.0</v>
      </c>
      <c r="D13524" s="268">
        <v>0.708333333333333</v>
      </c>
      <c r="E13524" s="269">
        <v>8.0544300519972E-6</v>
      </c>
      <c r="F13524" s="269">
        <v>8.372925936996448E-5</v>
      </c>
    </row>
    <row r="13525" ht="14.25" customHeight="1">
      <c r="A13525" s="267">
        <v>43747.0</v>
      </c>
      <c r="B13525" s="57">
        <v>282.0</v>
      </c>
      <c r="C13525" s="57">
        <v>36.0</v>
      </c>
      <c r="D13525" s="268">
        <v>0.729166666666667</v>
      </c>
      <c r="E13525" s="269">
        <v>5.615286805906837E-7</v>
      </c>
      <c r="F13525" s="269">
        <v>8.563219708291823E-5</v>
      </c>
    </row>
    <row r="13526" ht="14.25" customHeight="1">
      <c r="A13526" s="267">
        <v>43747.0</v>
      </c>
      <c r="B13526" s="57">
        <v>282.0</v>
      </c>
      <c r="C13526" s="57">
        <v>37.0</v>
      </c>
      <c r="D13526" s="268">
        <v>0.75</v>
      </c>
      <c r="E13526" s="269">
        <v>0.0</v>
      </c>
      <c r="F13526" s="269">
        <v>9.324394793473318E-5</v>
      </c>
    </row>
    <row r="13527" ht="14.25" customHeight="1">
      <c r="A13527" s="267">
        <v>43747.0</v>
      </c>
      <c r="B13527" s="57">
        <v>282.0</v>
      </c>
      <c r="C13527" s="57">
        <v>38.0</v>
      </c>
      <c r="D13527" s="268">
        <v>0.770833333333333</v>
      </c>
      <c r="E13527" s="269">
        <v>0.0</v>
      </c>
      <c r="F13527" s="269">
        <v>9.745044182652563E-5</v>
      </c>
    </row>
    <row r="13528" ht="14.25" customHeight="1">
      <c r="A13528" s="267">
        <v>43747.0</v>
      </c>
      <c r="B13528" s="57">
        <v>282.0</v>
      </c>
      <c r="C13528" s="57">
        <v>39.0</v>
      </c>
      <c r="D13528" s="268">
        <v>0.791666666666667</v>
      </c>
      <c r="E13528" s="269">
        <v>0.0</v>
      </c>
      <c r="F13528" s="269">
        <v>9.604827719592816E-5</v>
      </c>
    </row>
    <row r="13529" ht="14.25" customHeight="1">
      <c r="A13529" s="267">
        <v>43747.0</v>
      </c>
      <c r="B13529" s="57">
        <v>282.0</v>
      </c>
      <c r="C13529" s="57">
        <v>40.0</v>
      </c>
      <c r="D13529" s="268">
        <v>0.8125</v>
      </c>
      <c r="E13529" s="269">
        <v>0.0</v>
      </c>
      <c r="F13529" s="269">
        <v>9.544734949710066E-5</v>
      </c>
    </row>
    <row r="13530" ht="14.25" customHeight="1">
      <c r="A13530" s="267">
        <v>43747.0</v>
      </c>
      <c r="B13530" s="57">
        <v>282.0</v>
      </c>
      <c r="C13530" s="57">
        <v>41.0</v>
      </c>
      <c r="D13530" s="268">
        <v>0.833333333333333</v>
      </c>
      <c r="E13530" s="269">
        <v>0.0</v>
      </c>
      <c r="F13530" s="269">
        <v>8.903745404294072E-5</v>
      </c>
    </row>
    <row r="13531" ht="14.25" customHeight="1">
      <c r="A13531" s="267">
        <v>43747.0</v>
      </c>
      <c r="B13531" s="57">
        <v>282.0</v>
      </c>
      <c r="C13531" s="57">
        <v>42.0</v>
      </c>
      <c r="D13531" s="268">
        <v>0.854166666666667</v>
      </c>
      <c r="E13531" s="269">
        <v>0.0</v>
      </c>
      <c r="F13531" s="269">
        <v>8.302817705466573E-5</v>
      </c>
    </row>
    <row r="13532" ht="14.25" customHeight="1">
      <c r="A13532" s="267">
        <v>43747.0</v>
      </c>
      <c r="B13532" s="57">
        <v>282.0</v>
      </c>
      <c r="C13532" s="57">
        <v>43.0</v>
      </c>
      <c r="D13532" s="268">
        <v>0.875</v>
      </c>
      <c r="E13532" s="269">
        <v>0.0</v>
      </c>
      <c r="F13532" s="269">
        <v>8.022384779347077E-5</v>
      </c>
    </row>
    <row r="13533" ht="14.25" customHeight="1">
      <c r="A13533" s="267">
        <v>43747.0</v>
      </c>
      <c r="B13533" s="57">
        <v>282.0</v>
      </c>
      <c r="C13533" s="57">
        <v>44.0</v>
      </c>
      <c r="D13533" s="268">
        <v>0.895833333333333</v>
      </c>
      <c r="E13533" s="269">
        <v>0.0</v>
      </c>
      <c r="F13533" s="269">
        <v>7.341333387342581E-5</v>
      </c>
    </row>
    <row r="13534" ht="14.25" customHeight="1">
      <c r="A13534" s="267">
        <v>43747.0</v>
      </c>
      <c r="B13534" s="57">
        <v>282.0</v>
      </c>
      <c r="C13534" s="57">
        <v>45.0</v>
      </c>
      <c r="D13534" s="268">
        <v>0.916666666666667</v>
      </c>
      <c r="E13534" s="269">
        <v>0.0</v>
      </c>
      <c r="F13534" s="269">
        <v>6.830544843339208E-5</v>
      </c>
    </row>
    <row r="13535" ht="14.25" customHeight="1">
      <c r="A13535" s="267">
        <v>43747.0</v>
      </c>
      <c r="B13535" s="57">
        <v>282.0</v>
      </c>
      <c r="C13535" s="57">
        <v>46.0</v>
      </c>
      <c r="D13535" s="268">
        <v>0.9375</v>
      </c>
      <c r="E13535" s="269">
        <v>0.0</v>
      </c>
      <c r="F13535" s="269">
        <v>6.0393233732163374E-5</v>
      </c>
    </row>
    <row r="13536" ht="14.25" customHeight="1">
      <c r="A13536" s="267">
        <v>43747.0</v>
      </c>
      <c r="B13536" s="57">
        <v>282.0</v>
      </c>
      <c r="C13536" s="57">
        <v>47.0</v>
      </c>
      <c r="D13536" s="268">
        <v>0.958333333333333</v>
      </c>
      <c r="E13536" s="269">
        <v>0.0</v>
      </c>
      <c r="F13536" s="269">
        <v>5.167978209916469E-5</v>
      </c>
    </row>
    <row r="13537" ht="14.25" customHeight="1">
      <c r="A13537" s="267">
        <v>43747.0</v>
      </c>
      <c r="B13537" s="57">
        <v>282.0</v>
      </c>
      <c r="C13537" s="57">
        <v>48.0</v>
      </c>
      <c r="D13537" s="268">
        <v>0.979166666666667</v>
      </c>
      <c r="E13537" s="269">
        <v>0.0</v>
      </c>
      <c r="F13537" s="269">
        <v>4.326679431557974E-5</v>
      </c>
    </row>
    <row r="13538" ht="14.25" customHeight="1">
      <c r="A13538" s="267">
        <v>43748.0</v>
      </c>
      <c r="B13538" s="57">
        <v>283.0</v>
      </c>
      <c r="C13538" s="57">
        <v>1.0</v>
      </c>
      <c r="D13538" s="268">
        <v>0.0</v>
      </c>
      <c r="E13538" s="269">
        <v>0.0</v>
      </c>
      <c r="F13538" s="269">
        <v>3.725751732730477E-5</v>
      </c>
    </row>
    <row r="13539" ht="14.25" customHeight="1">
      <c r="A13539" s="267">
        <v>43748.0</v>
      </c>
      <c r="B13539" s="57">
        <v>283.0</v>
      </c>
      <c r="C13539" s="57">
        <v>2.0</v>
      </c>
      <c r="D13539" s="268">
        <v>0.020833333333333332</v>
      </c>
      <c r="E13539" s="269">
        <v>0.0</v>
      </c>
      <c r="F13539" s="269">
        <v>3.275055958609855E-5</v>
      </c>
    </row>
    <row r="13540" ht="14.25" customHeight="1">
      <c r="A13540" s="267">
        <v>43748.0</v>
      </c>
      <c r="B13540" s="57">
        <v>283.0</v>
      </c>
      <c r="C13540" s="57">
        <v>3.0</v>
      </c>
      <c r="D13540" s="268">
        <v>0.0416666666666667</v>
      </c>
      <c r="E13540" s="269">
        <v>0.0</v>
      </c>
      <c r="F13540" s="269">
        <v>2.9645766475489823E-5</v>
      </c>
    </row>
    <row r="13541" ht="14.25" customHeight="1">
      <c r="A13541" s="267">
        <v>43748.0</v>
      </c>
      <c r="B13541" s="57">
        <v>283.0</v>
      </c>
      <c r="C13541" s="57">
        <v>4.0</v>
      </c>
      <c r="D13541" s="268">
        <v>0.0625</v>
      </c>
      <c r="E13541" s="269">
        <v>0.0</v>
      </c>
      <c r="F13541" s="269">
        <v>2.7943137995478576E-5</v>
      </c>
    </row>
    <row r="13542" ht="14.25" customHeight="1">
      <c r="A13542" s="267">
        <v>43748.0</v>
      </c>
      <c r="B13542" s="57">
        <v>283.0</v>
      </c>
      <c r="C13542" s="57">
        <v>5.0</v>
      </c>
      <c r="D13542" s="268">
        <v>0.0833333333333333</v>
      </c>
      <c r="E13542" s="269">
        <v>0.0</v>
      </c>
      <c r="F13542" s="269">
        <v>2.7542519529593582E-5</v>
      </c>
    </row>
    <row r="13543" ht="14.25" customHeight="1">
      <c r="A13543" s="267">
        <v>43748.0</v>
      </c>
      <c r="B13543" s="57">
        <v>283.0</v>
      </c>
      <c r="C13543" s="57">
        <v>6.0</v>
      </c>
      <c r="D13543" s="268">
        <v>0.104166666666667</v>
      </c>
      <c r="E13543" s="269">
        <v>0.0</v>
      </c>
      <c r="F13543" s="269">
        <v>2.6941591830766084E-5</v>
      </c>
    </row>
    <row r="13544" ht="14.25" customHeight="1">
      <c r="A13544" s="267">
        <v>43748.0</v>
      </c>
      <c r="B13544" s="57">
        <v>283.0</v>
      </c>
      <c r="C13544" s="57">
        <v>7.0</v>
      </c>
      <c r="D13544" s="268">
        <v>0.125</v>
      </c>
      <c r="E13544" s="269">
        <v>0.0</v>
      </c>
      <c r="F13544" s="269">
        <v>2.654097336488109E-5</v>
      </c>
    </row>
    <row r="13545" ht="14.25" customHeight="1">
      <c r="A13545" s="267">
        <v>43748.0</v>
      </c>
      <c r="B13545" s="57">
        <v>283.0</v>
      </c>
      <c r="C13545" s="57">
        <v>8.0</v>
      </c>
      <c r="D13545" s="268">
        <v>0.145833333333333</v>
      </c>
      <c r="E13545" s="269">
        <v>0.0</v>
      </c>
      <c r="F13545" s="269">
        <v>2.654097336488109E-5</v>
      </c>
    </row>
    <row r="13546" ht="14.25" customHeight="1">
      <c r="A13546" s="267">
        <v>43748.0</v>
      </c>
      <c r="B13546" s="57">
        <v>283.0</v>
      </c>
      <c r="C13546" s="57">
        <v>9.0</v>
      </c>
      <c r="D13546" s="268">
        <v>0.166666666666667</v>
      </c>
      <c r="E13546" s="269">
        <v>0.0</v>
      </c>
      <c r="F13546" s="269">
        <v>2.6240509515467337E-5</v>
      </c>
    </row>
    <row r="13547" ht="14.25" customHeight="1">
      <c r="A13547" s="267">
        <v>43748.0</v>
      </c>
      <c r="B13547" s="57">
        <v>283.0</v>
      </c>
      <c r="C13547" s="57">
        <v>10.0</v>
      </c>
      <c r="D13547" s="268">
        <v>0.1875</v>
      </c>
      <c r="E13547" s="269">
        <v>0.0</v>
      </c>
      <c r="F13547" s="269">
        <v>2.6641127981352337E-5</v>
      </c>
    </row>
    <row r="13548" ht="14.25" customHeight="1">
      <c r="A13548" s="267">
        <v>43748.0</v>
      </c>
      <c r="B13548" s="57">
        <v>283.0</v>
      </c>
      <c r="C13548" s="57">
        <v>11.0</v>
      </c>
      <c r="D13548" s="268">
        <v>0.208333333333333</v>
      </c>
      <c r="E13548" s="269">
        <v>0.0</v>
      </c>
      <c r="F13548" s="269">
        <v>2.834375646136358E-5</v>
      </c>
    </row>
    <row r="13549" ht="14.25" customHeight="1">
      <c r="A13549" s="267">
        <v>43748.0</v>
      </c>
      <c r="B13549" s="57">
        <v>283.0</v>
      </c>
      <c r="C13549" s="57">
        <v>12.0</v>
      </c>
      <c r="D13549" s="268">
        <v>0.229166666666667</v>
      </c>
      <c r="E13549" s="269">
        <v>0.0</v>
      </c>
      <c r="F13549" s="269">
        <v>3.0346848790788564E-5</v>
      </c>
    </row>
    <row r="13550" ht="14.25" customHeight="1">
      <c r="A13550" s="267">
        <v>43748.0</v>
      </c>
      <c r="B13550" s="57">
        <v>283.0</v>
      </c>
      <c r="C13550" s="57">
        <v>13.0</v>
      </c>
      <c r="D13550" s="268">
        <v>0.25</v>
      </c>
      <c r="E13550" s="269">
        <v>2.1110873214649773E-7</v>
      </c>
      <c r="F13550" s="269">
        <v>3.685689886141978E-5</v>
      </c>
    </row>
    <row r="13551" ht="14.25" customHeight="1">
      <c r="A13551" s="267">
        <v>43748.0</v>
      </c>
      <c r="B13551" s="57">
        <v>283.0</v>
      </c>
      <c r="C13551" s="57">
        <v>14.0</v>
      </c>
      <c r="D13551" s="268">
        <v>0.270833333333333</v>
      </c>
      <c r="E13551" s="269">
        <v>6.122153232248434E-6</v>
      </c>
      <c r="F13551" s="269">
        <v>4.3867722014407224E-5</v>
      </c>
    </row>
    <row r="13552" ht="14.25" customHeight="1">
      <c r="A13552" s="267">
        <v>43748.0</v>
      </c>
      <c r="B13552" s="57">
        <v>283.0</v>
      </c>
      <c r="C13552" s="57">
        <v>15.0</v>
      </c>
      <c r="D13552" s="268">
        <v>0.291666666666667</v>
      </c>
      <c r="E13552" s="269">
        <v>2.1274888605218745E-5</v>
      </c>
      <c r="F13552" s="269">
        <v>5.1078854400337184E-5</v>
      </c>
    </row>
    <row r="13553" ht="14.25" customHeight="1">
      <c r="A13553" s="267">
        <v>43748.0</v>
      </c>
      <c r="B13553" s="57">
        <v>283.0</v>
      </c>
      <c r="C13553" s="57">
        <v>16.0</v>
      </c>
      <c r="D13553" s="268">
        <v>0.3125</v>
      </c>
      <c r="E13553" s="269">
        <v>4.3826535302101545E-5</v>
      </c>
      <c r="F13553" s="269">
        <v>5.8390141402738404E-5</v>
      </c>
    </row>
    <row r="13554" ht="14.25" customHeight="1">
      <c r="A13554" s="267">
        <v>43748.0</v>
      </c>
      <c r="B13554" s="57">
        <v>283.0</v>
      </c>
      <c r="C13554" s="57">
        <v>17.0</v>
      </c>
      <c r="D13554" s="268">
        <v>0.333333333333333</v>
      </c>
      <c r="E13554" s="269">
        <v>6.873155254228115E-5</v>
      </c>
      <c r="F13554" s="269">
        <v>5.758890447096841E-5</v>
      </c>
    </row>
    <row r="13555" ht="14.25" customHeight="1">
      <c r="A13555" s="267">
        <v>43748.0</v>
      </c>
      <c r="B13555" s="57">
        <v>283.0</v>
      </c>
      <c r="C13555" s="57">
        <v>18.0</v>
      </c>
      <c r="D13555" s="268">
        <v>0.354166666666667</v>
      </c>
      <c r="E13555" s="269">
        <v>9.716274859515937E-5</v>
      </c>
      <c r="F13555" s="269">
        <v>5.959199680039339E-5</v>
      </c>
    </row>
    <row r="13556" ht="14.25" customHeight="1">
      <c r="A13556" s="267">
        <v>43748.0</v>
      </c>
      <c r="B13556" s="57">
        <v>283.0</v>
      </c>
      <c r="C13556" s="57">
        <v>19.0</v>
      </c>
      <c r="D13556" s="268">
        <v>0.375</v>
      </c>
      <c r="E13556" s="269">
        <v>1.253447612196806E-4</v>
      </c>
      <c r="F13556" s="269">
        <v>6.109431604746214E-5</v>
      </c>
    </row>
    <row r="13557" ht="14.25" customHeight="1">
      <c r="A13557" s="267">
        <v>43748.0</v>
      </c>
      <c r="B13557" s="57">
        <v>283.0</v>
      </c>
      <c r="C13557" s="57">
        <v>20.0</v>
      </c>
      <c r="D13557" s="268">
        <v>0.395833333333333</v>
      </c>
      <c r="E13557" s="269">
        <v>1.558939053431507E-4</v>
      </c>
      <c r="F13557" s="269">
        <v>5.9291532950979645E-5</v>
      </c>
    </row>
    <row r="13558" ht="14.25" customHeight="1">
      <c r="A13558" s="267">
        <v>43748.0</v>
      </c>
      <c r="B13558" s="57">
        <v>283.0</v>
      </c>
      <c r="C13558" s="57">
        <v>21.0</v>
      </c>
      <c r="D13558" s="268">
        <v>0.416666666666667</v>
      </c>
      <c r="E13558" s="269">
        <v>1.808764176501627E-4</v>
      </c>
      <c r="F13558" s="269">
        <v>5.869060525215214E-5</v>
      </c>
    </row>
    <row r="13559" ht="14.25" customHeight="1">
      <c r="A13559" s="267">
        <v>43748.0</v>
      </c>
      <c r="B13559" s="57">
        <v>283.0</v>
      </c>
      <c r="C13559" s="57">
        <v>22.0</v>
      </c>
      <c r="D13559" s="268">
        <v>0.4375</v>
      </c>
      <c r="E13559" s="269">
        <v>1.9887495604079024E-4</v>
      </c>
      <c r="F13559" s="269">
        <v>5.748874985449714E-5</v>
      </c>
    </row>
    <row r="13560" ht="14.25" customHeight="1">
      <c r="A13560" s="267">
        <v>43748.0</v>
      </c>
      <c r="B13560" s="57">
        <v>283.0</v>
      </c>
      <c r="C13560" s="57">
        <v>23.0</v>
      </c>
      <c r="D13560" s="268">
        <v>0.458333333333333</v>
      </c>
      <c r="E13560" s="269">
        <v>1.964842260880141E-4</v>
      </c>
      <c r="F13560" s="269">
        <v>5.9291532950979645E-5</v>
      </c>
    </row>
    <row r="13561" ht="14.25" customHeight="1">
      <c r="A13561" s="267">
        <v>43748.0</v>
      </c>
      <c r="B13561" s="57">
        <v>283.0</v>
      </c>
      <c r="C13561" s="57">
        <v>24.0</v>
      </c>
      <c r="D13561" s="268">
        <v>0.479166666666667</v>
      </c>
      <c r="E13561" s="269">
        <v>2.121508417946842E-4</v>
      </c>
      <c r="F13561" s="269">
        <v>5.808967755332465E-5</v>
      </c>
    </row>
    <row r="13562" ht="14.25" customHeight="1">
      <c r="A13562" s="267">
        <v>43748.0</v>
      </c>
      <c r="B13562" s="57">
        <v>283.0</v>
      </c>
      <c r="C13562" s="57">
        <v>25.0</v>
      </c>
      <c r="D13562" s="268">
        <v>0.5</v>
      </c>
      <c r="E13562" s="269">
        <v>2.2280537031186276E-4</v>
      </c>
      <c r="F13562" s="269">
        <v>5.8890914485094645E-5</v>
      </c>
    </row>
    <row r="13563" ht="14.25" customHeight="1">
      <c r="A13563" s="267">
        <v>43748.0</v>
      </c>
      <c r="B13563" s="57">
        <v>283.0</v>
      </c>
      <c r="C13563" s="57">
        <v>26.0</v>
      </c>
      <c r="D13563" s="268">
        <v>0.520833333333333</v>
      </c>
      <c r="E13563" s="269">
        <v>2.1170096412990612E-4</v>
      </c>
      <c r="F13563" s="269">
        <v>5.81898321697959E-5</v>
      </c>
    </row>
    <row r="13564" ht="14.25" customHeight="1">
      <c r="A13564" s="267">
        <v>43748.0</v>
      </c>
      <c r="B13564" s="57">
        <v>283.0</v>
      </c>
      <c r="C13564" s="57">
        <v>27.0</v>
      </c>
      <c r="D13564" s="268">
        <v>0.541666666666667</v>
      </c>
      <c r="E13564" s="269">
        <v>1.8510390213233928E-4</v>
      </c>
      <c r="F13564" s="269">
        <v>5.798952293685338E-5</v>
      </c>
    </row>
    <row r="13565" ht="14.25" customHeight="1">
      <c r="A13565" s="267">
        <v>43748.0</v>
      </c>
      <c r="B13565" s="57">
        <v>283.0</v>
      </c>
      <c r="C13565" s="57">
        <v>28.0</v>
      </c>
      <c r="D13565" s="268">
        <v>0.5625</v>
      </c>
      <c r="E13565" s="269">
        <v>1.666563767407943E-4</v>
      </c>
      <c r="F13565" s="269">
        <v>5.588627599095715E-5</v>
      </c>
    </row>
    <row r="13566" ht="14.25" customHeight="1">
      <c r="A13566" s="267">
        <v>43748.0</v>
      </c>
      <c r="B13566" s="57">
        <v>283.0</v>
      </c>
      <c r="C13566" s="57">
        <v>29.0</v>
      </c>
      <c r="D13566" s="268">
        <v>0.583333333333333</v>
      </c>
      <c r="E13566" s="269">
        <v>1.6535586145343886E-4</v>
      </c>
      <c r="F13566" s="269">
        <v>5.448411136035966E-5</v>
      </c>
    </row>
    <row r="13567" ht="14.25" customHeight="1">
      <c r="A13567" s="267">
        <v>43748.0</v>
      </c>
      <c r="B13567" s="57">
        <v>283.0</v>
      </c>
      <c r="C13567" s="57">
        <v>30.0</v>
      </c>
      <c r="D13567" s="268">
        <v>0.604166666666667</v>
      </c>
      <c r="E13567" s="269">
        <v>1.2245960293933122E-4</v>
      </c>
      <c r="F13567" s="269">
        <v>5.5285348292129665E-5</v>
      </c>
    </row>
    <row r="13568" ht="14.25" customHeight="1">
      <c r="A13568" s="267">
        <v>43748.0</v>
      </c>
      <c r="B13568" s="57">
        <v>283.0</v>
      </c>
      <c r="C13568" s="57">
        <v>31.0</v>
      </c>
      <c r="D13568" s="268">
        <v>0.625</v>
      </c>
      <c r="E13568" s="269">
        <v>7.979061975718896E-5</v>
      </c>
      <c r="F13568" s="269">
        <v>5.5786121374485906E-5</v>
      </c>
    </row>
    <row r="13569" ht="14.25" customHeight="1">
      <c r="A13569" s="267">
        <v>43748.0</v>
      </c>
      <c r="B13569" s="57">
        <v>283.0</v>
      </c>
      <c r="C13569" s="57">
        <v>32.0</v>
      </c>
      <c r="D13569" s="268">
        <v>0.645833333333333</v>
      </c>
      <c r="E13569" s="269">
        <v>5.659850670337412E-5</v>
      </c>
      <c r="F13569" s="269">
        <v>5.989246064980713E-5</v>
      </c>
    </row>
    <row r="13570" ht="14.25" customHeight="1">
      <c r="A13570" s="267">
        <v>43748.0</v>
      </c>
      <c r="B13570" s="57">
        <v>283.0</v>
      </c>
      <c r="C13570" s="57">
        <v>33.0</v>
      </c>
      <c r="D13570" s="268">
        <v>0.666666666666667</v>
      </c>
      <c r="E13570" s="269">
        <v>3.358571735378843E-5</v>
      </c>
      <c r="F13570" s="269">
        <v>6.449957300748461E-5</v>
      </c>
    </row>
    <row r="13571" ht="14.25" customHeight="1">
      <c r="A13571" s="267">
        <v>43748.0</v>
      </c>
      <c r="B13571" s="57">
        <v>283.0</v>
      </c>
      <c r="C13571" s="57">
        <v>34.0</v>
      </c>
      <c r="D13571" s="268">
        <v>0.6875</v>
      </c>
      <c r="E13571" s="269">
        <v>1.4949166167920693E-5</v>
      </c>
      <c r="F13571" s="269">
        <v>7.110977769458707E-5</v>
      </c>
    </row>
    <row r="13572" ht="14.25" customHeight="1">
      <c r="A13572" s="267">
        <v>43748.0</v>
      </c>
      <c r="B13572" s="57">
        <v>283.0</v>
      </c>
      <c r="C13572" s="57">
        <v>35.0</v>
      </c>
      <c r="D13572" s="268">
        <v>0.708333333333333</v>
      </c>
      <c r="E13572" s="269">
        <v>3.974040441731939E-6</v>
      </c>
      <c r="F13572" s="269">
        <v>8.032400240994201E-5</v>
      </c>
    </row>
    <row r="13573" ht="14.25" customHeight="1">
      <c r="A13573" s="267">
        <v>43748.0</v>
      </c>
      <c r="B13573" s="57">
        <v>283.0</v>
      </c>
      <c r="C13573" s="57">
        <v>36.0</v>
      </c>
      <c r="D13573" s="268">
        <v>0.729166666666667</v>
      </c>
      <c r="E13573" s="269">
        <v>1.738593411578533E-8</v>
      </c>
      <c r="F13573" s="269">
        <v>8.382941398643575E-5</v>
      </c>
    </row>
    <row r="13574" ht="14.25" customHeight="1">
      <c r="A13574" s="267">
        <v>43748.0</v>
      </c>
      <c r="B13574" s="57">
        <v>283.0</v>
      </c>
      <c r="C13574" s="57">
        <v>37.0</v>
      </c>
      <c r="D13574" s="268">
        <v>0.75</v>
      </c>
      <c r="E13574" s="269">
        <v>0.0</v>
      </c>
      <c r="F13574" s="269">
        <v>8.80359078782282E-5</v>
      </c>
    </row>
    <row r="13575" ht="14.25" customHeight="1">
      <c r="A13575" s="267">
        <v>43748.0</v>
      </c>
      <c r="B13575" s="57">
        <v>283.0</v>
      </c>
      <c r="C13575" s="57">
        <v>38.0</v>
      </c>
      <c r="D13575" s="268">
        <v>0.770833333333333</v>
      </c>
      <c r="E13575" s="269">
        <v>0.0</v>
      </c>
      <c r="F13575" s="269">
        <v>9.404518486650317E-5</v>
      </c>
    </row>
    <row r="13576" ht="14.25" customHeight="1">
      <c r="A13576" s="267">
        <v>43748.0</v>
      </c>
      <c r="B13576" s="57">
        <v>283.0</v>
      </c>
      <c r="C13576" s="57">
        <v>39.0</v>
      </c>
      <c r="D13576" s="268">
        <v>0.791666666666667</v>
      </c>
      <c r="E13576" s="269">
        <v>0.0</v>
      </c>
      <c r="F13576" s="269">
        <v>9.244271100296316E-5</v>
      </c>
    </row>
    <row r="13577" ht="14.25" customHeight="1">
      <c r="A13577" s="267">
        <v>43748.0</v>
      </c>
      <c r="B13577" s="57">
        <v>283.0</v>
      </c>
      <c r="C13577" s="57">
        <v>40.0</v>
      </c>
      <c r="D13577" s="268">
        <v>0.8125</v>
      </c>
      <c r="E13577" s="269">
        <v>0.0</v>
      </c>
      <c r="F13577" s="269">
        <v>8.913760865941194E-5</v>
      </c>
    </row>
    <row r="13578" ht="14.25" customHeight="1">
      <c r="A13578" s="267">
        <v>43748.0</v>
      </c>
      <c r="B13578" s="57">
        <v>283.0</v>
      </c>
      <c r="C13578" s="57">
        <v>41.0</v>
      </c>
      <c r="D13578" s="268">
        <v>0.833333333333333</v>
      </c>
      <c r="E13578" s="269">
        <v>0.0</v>
      </c>
      <c r="F13578" s="269">
        <v>8.473080553467698E-5</v>
      </c>
    </row>
    <row r="13579" ht="14.25" customHeight="1">
      <c r="A13579" s="267">
        <v>43748.0</v>
      </c>
      <c r="B13579" s="57">
        <v>283.0</v>
      </c>
      <c r="C13579" s="57">
        <v>42.0</v>
      </c>
      <c r="D13579" s="268">
        <v>0.854166666666667</v>
      </c>
      <c r="E13579" s="269">
        <v>0.0</v>
      </c>
      <c r="F13579" s="269">
        <v>8.122539395818325E-5</v>
      </c>
    </row>
    <row r="13580" ht="14.25" customHeight="1">
      <c r="A13580" s="267">
        <v>43748.0</v>
      </c>
      <c r="B13580" s="57">
        <v>283.0</v>
      </c>
      <c r="C13580" s="57">
        <v>43.0</v>
      </c>
      <c r="D13580" s="268">
        <v>0.875</v>
      </c>
      <c r="E13580" s="269">
        <v>0.0</v>
      </c>
      <c r="F13580" s="269">
        <v>7.862137392993077E-5</v>
      </c>
    </row>
    <row r="13581" ht="14.25" customHeight="1">
      <c r="A13581" s="267">
        <v>43748.0</v>
      </c>
      <c r="B13581" s="57">
        <v>283.0</v>
      </c>
      <c r="C13581" s="57">
        <v>44.0</v>
      </c>
      <c r="D13581" s="268">
        <v>0.895833333333333</v>
      </c>
      <c r="E13581" s="269">
        <v>0.0</v>
      </c>
      <c r="F13581" s="269">
        <v>7.251194232518454E-5</v>
      </c>
    </row>
    <row r="13582" ht="14.25" customHeight="1">
      <c r="A13582" s="267">
        <v>43748.0</v>
      </c>
      <c r="B13582" s="57">
        <v>283.0</v>
      </c>
      <c r="C13582" s="57">
        <v>45.0</v>
      </c>
      <c r="D13582" s="268">
        <v>0.916666666666667</v>
      </c>
      <c r="E13582" s="269">
        <v>0.0</v>
      </c>
      <c r="F13582" s="269">
        <v>6.770452073456459E-5</v>
      </c>
    </row>
    <row r="13583" ht="14.25" customHeight="1">
      <c r="A13583" s="267">
        <v>43748.0</v>
      </c>
      <c r="B13583" s="57">
        <v>283.0</v>
      </c>
      <c r="C13583" s="57">
        <v>46.0</v>
      </c>
      <c r="D13583" s="268">
        <v>0.9375</v>
      </c>
      <c r="E13583" s="269">
        <v>0.0</v>
      </c>
      <c r="F13583" s="269">
        <v>6.0393233732163374E-5</v>
      </c>
    </row>
    <row r="13584" ht="14.25" customHeight="1">
      <c r="A13584" s="267">
        <v>43748.0</v>
      </c>
      <c r="B13584" s="57">
        <v>283.0</v>
      </c>
      <c r="C13584" s="57">
        <v>47.0</v>
      </c>
      <c r="D13584" s="268">
        <v>0.958333333333333</v>
      </c>
      <c r="E13584" s="269">
        <v>0.0</v>
      </c>
      <c r="F13584" s="269">
        <v>5.08785451673947E-5</v>
      </c>
    </row>
    <row r="13585" ht="14.25" customHeight="1">
      <c r="A13585" s="267">
        <v>43748.0</v>
      </c>
      <c r="B13585" s="57">
        <v>283.0</v>
      </c>
      <c r="C13585" s="57">
        <v>48.0</v>
      </c>
      <c r="D13585" s="268">
        <v>0.979166666666667</v>
      </c>
      <c r="E13585" s="269">
        <v>0.0</v>
      </c>
      <c r="F13585" s="269">
        <v>4.2866175849694736E-5</v>
      </c>
    </row>
    <row r="13586" ht="14.25" customHeight="1">
      <c r="A13586" s="267">
        <v>43749.0</v>
      </c>
      <c r="B13586" s="57">
        <v>284.0</v>
      </c>
      <c r="C13586" s="57">
        <v>1.0</v>
      </c>
      <c r="D13586" s="268">
        <v>0.0</v>
      </c>
      <c r="E13586" s="269">
        <v>0.0</v>
      </c>
      <c r="F13586" s="269">
        <v>3.6957053477891026E-5</v>
      </c>
    </row>
    <row r="13587" ht="14.25" customHeight="1">
      <c r="A13587" s="267">
        <v>43749.0</v>
      </c>
      <c r="B13587" s="57">
        <v>284.0</v>
      </c>
      <c r="C13587" s="57">
        <v>2.0</v>
      </c>
      <c r="D13587" s="268">
        <v>0.020833333333333332</v>
      </c>
      <c r="E13587" s="269">
        <v>0.0</v>
      </c>
      <c r="F13587" s="269">
        <v>3.2249786503742304E-5</v>
      </c>
    </row>
    <row r="13588" ht="14.25" customHeight="1">
      <c r="A13588" s="267">
        <v>43749.0</v>
      </c>
      <c r="B13588" s="57">
        <v>284.0</v>
      </c>
      <c r="C13588" s="57">
        <v>3.0</v>
      </c>
      <c r="D13588" s="268">
        <v>0.0416666666666667</v>
      </c>
      <c r="E13588" s="269">
        <v>0.0</v>
      </c>
      <c r="F13588" s="269">
        <v>3.0146539557846063E-5</v>
      </c>
    </row>
    <row r="13589" ht="14.25" customHeight="1">
      <c r="A13589" s="267">
        <v>43749.0</v>
      </c>
      <c r="B13589" s="57">
        <v>284.0</v>
      </c>
      <c r="C13589" s="57">
        <v>4.0</v>
      </c>
      <c r="D13589" s="268">
        <v>0.0625</v>
      </c>
      <c r="E13589" s="269">
        <v>0.0</v>
      </c>
      <c r="F13589" s="269">
        <v>2.8243601844892327E-5</v>
      </c>
    </row>
    <row r="13590" ht="14.25" customHeight="1">
      <c r="A13590" s="267">
        <v>43749.0</v>
      </c>
      <c r="B13590" s="57">
        <v>284.0</v>
      </c>
      <c r="C13590" s="57">
        <v>5.0</v>
      </c>
      <c r="D13590" s="268">
        <v>0.0833333333333333</v>
      </c>
      <c r="E13590" s="269">
        <v>0.0</v>
      </c>
      <c r="F13590" s="269">
        <v>2.7642674146064832E-5</v>
      </c>
    </row>
    <row r="13591" ht="14.25" customHeight="1">
      <c r="A13591" s="267">
        <v>43749.0</v>
      </c>
      <c r="B13591" s="57">
        <v>284.0</v>
      </c>
      <c r="C13591" s="57">
        <v>6.0</v>
      </c>
      <c r="D13591" s="268">
        <v>0.104166666666667</v>
      </c>
      <c r="E13591" s="269">
        <v>0.0</v>
      </c>
      <c r="F13591" s="269">
        <v>2.7542519529593582E-5</v>
      </c>
    </row>
    <row r="13592" ht="14.25" customHeight="1">
      <c r="A13592" s="267">
        <v>43749.0</v>
      </c>
      <c r="B13592" s="57">
        <v>284.0</v>
      </c>
      <c r="C13592" s="57">
        <v>7.0</v>
      </c>
      <c r="D13592" s="268">
        <v>0.125</v>
      </c>
      <c r="E13592" s="269">
        <v>0.0</v>
      </c>
      <c r="F13592" s="269">
        <v>2.704174644723733E-5</v>
      </c>
    </row>
    <row r="13593" ht="14.25" customHeight="1">
      <c r="A13593" s="267">
        <v>43749.0</v>
      </c>
      <c r="B13593" s="57">
        <v>284.0</v>
      </c>
      <c r="C13593" s="57">
        <v>8.0</v>
      </c>
      <c r="D13593" s="268">
        <v>0.145833333333333</v>
      </c>
      <c r="E13593" s="269">
        <v>0.0</v>
      </c>
      <c r="F13593" s="269">
        <v>2.6641127981352337E-5</v>
      </c>
    </row>
    <row r="13594" ht="14.25" customHeight="1">
      <c r="A13594" s="267">
        <v>43749.0</v>
      </c>
      <c r="B13594" s="57">
        <v>284.0</v>
      </c>
      <c r="C13594" s="57">
        <v>9.0</v>
      </c>
      <c r="D13594" s="268">
        <v>0.166666666666667</v>
      </c>
      <c r="E13594" s="269">
        <v>0.0</v>
      </c>
      <c r="F13594" s="269">
        <v>2.674128259782358E-5</v>
      </c>
    </row>
    <row r="13595" ht="14.25" customHeight="1">
      <c r="A13595" s="267">
        <v>43749.0</v>
      </c>
      <c r="B13595" s="57">
        <v>284.0</v>
      </c>
      <c r="C13595" s="57">
        <v>10.0</v>
      </c>
      <c r="D13595" s="268">
        <v>0.1875</v>
      </c>
      <c r="E13595" s="269">
        <v>0.0</v>
      </c>
      <c r="F13595" s="269">
        <v>2.7141901063708585E-5</v>
      </c>
    </row>
    <row r="13596" ht="14.25" customHeight="1">
      <c r="A13596" s="267">
        <v>43749.0</v>
      </c>
      <c r="B13596" s="57">
        <v>284.0</v>
      </c>
      <c r="C13596" s="57">
        <v>11.0</v>
      </c>
      <c r="D13596" s="268">
        <v>0.208333333333333</v>
      </c>
      <c r="E13596" s="269">
        <v>0.0</v>
      </c>
      <c r="F13596" s="269">
        <v>2.8243601844892327E-5</v>
      </c>
    </row>
    <row r="13597" ht="14.25" customHeight="1">
      <c r="A13597" s="267">
        <v>43749.0</v>
      </c>
      <c r="B13597" s="57">
        <v>284.0</v>
      </c>
      <c r="C13597" s="57">
        <v>12.0</v>
      </c>
      <c r="D13597" s="268">
        <v>0.229166666666667</v>
      </c>
      <c r="E13597" s="269">
        <v>0.0</v>
      </c>
      <c r="F13597" s="269">
        <v>3.134839495550106E-5</v>
      </c>
    </row>
    <row r="13598" ht="14.25" customHeight="1">
      <c r="A13598" s="267">
        <v>43749.0</v>
      </c>
      <c r="B13598" s="57">
        <v>284.0</v>
      </c>
      <c r="C13598" s="57">
        <v>13.0</v>
      </c>
      <c r="D13598" s="268">
        <v>0.25</v>
      </c>
      <c r="E13598" s="269">
        <v>1.4073915476433183E-7</v>
      </c>
      <c r="F13598" s="269">
        <v>3.615581654612103E-5</v>
      </c>
    </row>
    <row r="13599" ht="14.25" customHeight="1">
      <c r="A13599" s="267">
        <v>43749.0</v>
      </c>
      <c r="B13599" s="57">
        <v>284.0</v>
      </c>
      <c r="C13599" s="57">
        <v>14.0</v>
      </c>
      <c r="D13599" s="268">
        <v>0.270833333333333</v>
      </c>
      <c r="E13599" s="269">
        <v>5.0666095715159456E-6</v>
      </c>
      <c r="F13599" s="269">
        <v>4.2165093534395995E-5</v>
      </c>
    </row>
    <row r="13600" ht="14.25" customHeight="1">
      <c r="A13600" s="267">
        <v>43749.0</v>
      </c>
      <c r="B13600" s="57">
        <v>284.0</v>
      </c>
      <c r="C13600" s="57">
        <v>15.0</v>
      </c>
      <c r="D13600" s="268">
        <v>0.291666666666667</v>
      </c>
      <c r="E13600" s="269">
        <v>2.13684540315931E-5</v>
      </c>
      <c r="F13600" s="269">
        <v>5.097869978386593E-5</v>
      </c>
    </row>
    <row r="13601" ht="14.25" customHeight="1">
      <c r="A13601" s="267">
        <v>43749.0</v>
      </c>
      <c r="B13601" s="57">
        <v>284.0</v>
      </c>
      <c r="C13601" s="57">
        <v>16.0</v>
      </c>
      <c r="D13601" s="268">
        <v>0.3125</v>
      </c>
      <c r="E13601" s="269">
        <v>5.545718531596012E-5</v>
      </c>
      <c r="F13601" s="269">
        <v>5.808967755332465E-5</v>
      </c>
    </row>
    <row r="13602" ht="14.25" customHeight="1">
      <c r="A13602" s="267">
        <v>43749.0</v>
      </c>
      <c r="B13602" s="57">
        <v>284.0</v>
      </c>
      <c r="C13602" s="57">
        <v>17.0</v>
      </c>
      <c r="D13602" s="268">
        <v>0.333333333333333</v>
      </c>
      <c r="E13602" s="269">
        <v>1.0184769635758869E-4</v>
      </c>
      <c r="F13602" s="269">
        <v>5.758890447096841E-5</v>
      </c>
    </row>
    <row r="13603" ht="14.25" customHeight="1">
      <c r="A13603" s="267">
        <v>43749.0</v>
      </c>
      <c r="B13603" s="57">
        <v>284.0</v>
      </c>
      <c r="C13603" s="57">
        <v>18.0</v>
      </c>
      <c r="D13603" s="268">
        <v>0.354166666666667</v>
      </c>
      <c r="E13603" s="269">
        <v>1.441840477055683E-4</v>
      </c>
      <c r="F13603" s="269">
        <v>6.0092769882749627E-5</v>
      </c>
    </row>
    <row r="13604" ht="14.25" customHeight="1">
      <c r="A13604" s="267">
        <v>43749.0</v>
      </c>
      <c r="B13604" s="57">
        <v>284.0</v>
      </c>
      <c r="C13604" s="57">
        <v>19.0</v>
      </c>
      <c r="D13604" s="268">
        <v>0.375</v>
      </c>
      <c r="E13604" s="269">
        <v>1.6147797692796613E-4</v>
      </c>
      <c r="F13604" s="269">
        <v>5.8390141402738404E-5</v>
      </c>
    </row>
    <row r="13605" ht="14.25" customHeight="1">
      <c r="A13605" s="267">
        <v>43749.0</v>
      </c>
      <c r="B13605" s="57">
        <v>284.0</v>
      </c>
      <c r="C13605" s="57">
        <v>20.0</v>
      </c>
      <c r="D13605" s="268">
        <v>0.395833333333333</v>
      </c>
      <c r="E13605" s="269">
        <v>2.0404540389596645E-4</v>
      </c>
      <c r="F13605" s="269">
        <v>5.598643060742841E-5</v>
      </c>
    </row>
    <row r="13606" ht="14.25" customHeight="1">
      <c r="A13606" s="267">
        <v>43749.0</v>
      </c>
      <c r="B13606" s="57">
        <v>284.0</v>
      </c>
      <c r="C13606" s="57">
        <v>21.0</v>
      </c>
      <c r="D13606" s="268">
        <v>0.416666666666667</v>
      </c>
      <c r="E13606" s="269">
        <v>2.024208845179432E-4</v>
      </c>
      <c r="F13606" s="269">
        <v>5.588627599095715E-5</v>
      </c>
    </row>
    <row r="13607" ht="14.25" customHeight="1">
      <c r="A13607" s="267">
        <v>43749.0</v>
      </c>
      <c r="B13607" s="57">
        <v>284.0</v>
      </c>
      <c r="C13607" s="57">
        <v>22.0</v>
      </c>
      <c r="D13607" s="268">
        <v>0.4375</v>
      </c>
      <c r="E13607" s="269">
        <v>1.647043301175494E-4</v>
      </c>
      <c r="F13607" s="269">
        <v>5.428380212741717E-5</v>
      </c>
    </row>
    <row r="13608" ht="14.25" customHeight="1">
      <c r="A13608" s="267">
        <v>43749.0</v>
      </c>
      <c r="B13608" s="57">
        <v>284.0</v>
      </c>
      <c r="C13608" s="57">
        <v>23.0</v>
      </c>
      <c r="D13608" s="268">
        <v>0.458333333333333</v>
      </c>
      <c r="E13608" s="269">
        <v>1.407385166696724E-4</v>
      </c>
      <c r="F13608" s="269">
        <v>5.428380212741717E-5</v>
      </c>
    </row>
    <row r="13609" ht="14.25" customHeight="1">
      <c r="A13609" s="267">
        <v>43749.0</v>
      </c>
      <c r="B13609" s="57">
        <v>284.0</v>
      </c>
      <c r="C13609" s="57">
        <v>24.0</v>
      </c>
      <c r="D13609" s="268">
        <v>0.479166666666667</v>
      </c>
      <c r="E13609" s="269">
        <v>1.3140107052115696E-4</v>
      </c>
      <c r="F13609" s="269">
        <v>5.358271981211842E-5</v>
      </c>
    </row>
    <row r="13610" ht="14.25" customHeight="1">
      <c r="A13610" s="267">
        <v>43749.0</v>
      </c>
      <c r="B13610" s="57">
        <v>284.0</v>
      </c>
      <c r="C13610" s="57">
        <v>25.0</v>
      </c>
      <c r="D13610" s="268">
        <v>0.5</v>
      </c>
      <c r="E13610" s="269">
        <v>1.382445461295731E-4</v>
      </c>
      <c r="F13610" s="269">
        <v>5.398333827800342E-5</v>
      </c>
    </row>
    <row r="13611" ht="14.25" customHeight="1">
      <c r="A13611" s="267">
        <v>43749.0</v>
      </c>
      <c r="B13611" s="57">
        <v>284.0</v>
      </c>
      <c r="C13611" s="57">
        <v>26.0</v>
      </c>
      <c r="D13611" s="268">
        <v>0.520833333333333</v>
      </c>
      <c r="E13611" s="269">
        <v>1.4565354524299763E-4</v>
      </c>
      <c r="F13611" s="269">
        <v>5.398333827800342E-5</v>
      </c>
    </row>
    <row r="13612" ht="14.25" customHeight="1">
      <c r="A13612" s="267">
        <v>43749.0</v>
      </c>
      <c r="B13612" s="57">
        <v>284.0</v>
      </c>
      <c r="C13612" s="57">
        <v>27.0</v>
      </c>
      <c r="D13612" s="268">
        <v>0.541666666666667</v>
      </c>
      <c r="E13612" s="269">
        <v>1.629374347044363E-4</v>
      </c>
      <c r="F13612" s="269">
        <v>5.308194672976218E-5</v>
      </c>
    </row>
    <row r="13613" ht="14.25" customHeight="1">
      <c r="A13613" s="267">
        <v>43749.0</v>
      </c>
      <c r="B13613" s="57">
        <v>284.0</v>
      </c>
      <c r="C13613" s="57">
        <v>28.0</v>
      </c>
      <c r="D13613" s="268">
        <v>0.5625</v>
      </c>
      <c r="E13613" s="269">
        <v>1.646997815812684E-4</v>
      </c>
      <c r="F13613" s="269">
        <v>5.188009133210718E-5</v>
      </c>
    </row>
    <row r="13614" ht="14.25" customHeight="1">
      <c r="A13614" s="267">
        <v>43749.0</v>
      </c>
      <c r="B13614" s="57">
        <v>284.0</v>
      </c>
      <c r="C13614" s="57">
        <v>29.0</v>
      </c>
      <c r="D13614" s="268">
        <v>0.583333333333333</v>
      </c>
      <c r="E13614" s="269">
        <v>1.0492068087987428E-4</v>
      </c>
      <c r="F13614" s="269">
        <v>5.08785451673947E-5</v>
      </c>
    </row>
    <row r="13615" ht="14.25" customHeight="1">
      <c r="A13615" s="267">
        <v>43749.0</v>
      </c>
      <c r="B13615" s="57">
        <v>284.0</v>
      </c>
      <c r="C13615" s="57">
        <v>30.0</v>
      </c>
      <c r="D13615" s="268">
        <v>0.604166666666667</v>
      </c>
      <c r="E13615" s="269">
        <v>1.1409413981692549E-4</v>
      </c>
      <c r="F13615" s="269">
        <v>5.188009133210718E-5</v>
      </c>
    </row>
    <row r="13616" ht="14.25" customHeight="1">
      <c r="A13616" s="267">
        <v>43749.0</v>
      </c>
      <c r="B13616" s="57">
        <v>284.0</v>
      </c>
      <c r="C13616" s="57">
        <v>31.0</v>
      </c>
      <c r="D13616" s="268">
        <v>0.625</v>
      </c>
      <c r="E13616" s="269">
        <v>1.0082370458035129E-4</v>
      </c>
      <c r="F13616" s="269">
        <v>5.318210134623342E-5</v>
      </c>
    </row>
    <row r="13617" ht="14.25" customHeight="1">
      <c r="A13617" s="267">
        <v>43749.0</v>
      </c>
      <c r="B13617" s="57">
        <v>284.0</v>
      </c>
      <c r="C13617" s="57">
        <v>32.0</v>
      </c>
      <c r="D13617" s="268">
        <v>0.645833333333333</v>
      </c>
      <c r="E13617" s="269">
        <v>1.0181879460390865E-4</v>
      </c>
      <c r="F13617" s="269">
        <v>5.6186739840370906E-5</v>
      </c>
    </row>
    <row r="13618" ht="14.25" customHeight="1">
      <c r="A13618" s="267">
        <v>43749.0</v>
      </c>
      <c r="B13618" s="57">
        <v>284.0</v>
      </c>
      <c r="C13618" s="57">
        <v>33.0</v>
      </c>
      <c r="D13618" s="268">
        <v>0.666666666666667</v>
      </c>
      <c r="E13618" s="269">
        <v>6.987266900786772E-5</v>
      </c>
      <c r="F13618" s="269">
        <v>6.179539836276087E-5</v>
      </c>
    </row>
    <row r="13619" ht="14.25" customHeight="1">
      <c r="A13619" s="267">
        <v>43749.0</v>
      </c>
      <c r="B13619" s="57">
        <v>284.0</v>
      </c>
      <c r="C13619" s="57">
        <v>34.0</v>
      </c>
      <c r="D13619" s="268">
        <v>0.6875</v>
      </c>
      <c r="E13619" s="269">
        <v>2.848177590517281E-5</v>
      </c>
      <c r="F13619" s="269">
        <v>6.930699459810458E-5</v>
      </c>
    </row>
    <row r="13620" ht="14.25" customHeight="1">
      <c r="A13620" s="267">
        <v>43749.0</v>
      </c>
      <c r="B13620" s="57">
        <v>284.0</v>
      </c>
      <c r="C13620" s="57">
        <v>35.0</v>
      </c>
      <c r="D13620" s="268">
        <v>0.708333333333333</v>
      </c>
      <c r="E13620" s="269">
        <v>3.9396759561198155E-6</v>
      </c>
      <c r="F13620" s="269">
        <v>7.842106469698827E-5</v>
      </c>
    </row>
    <row r="13621" ht="14.25" customHeight="1">
      <c r="A13621" s="267">
        <v>43749.0</v>
      </c>
      <c r="B13621" s="57">
        <v>284.0</v>
      </c>
      <c r="C13621" s="57">
        <v>36.0</v>
      </c>
      <c r="D13621" s="268">
        <v>0.729166666666667</v>
      </c>
      <c r="E13621" s="269">
        <v>3.938962165452215E-7</v>
      </c>
      <c r="F13621" s="269">
        <v>8.513142400056198E-5</v>
      </c>
    </row>
    <row r="13622" ht="14.25" customHeight="1">
      <c r="A13622" s="267">
        <v>43749.0</v>
      </c>
      <c r="B13622" s="57">
        <v>284.0</v>
      </c>
      <c r="C13622" s="57">
        <v>37.0</v>
      </c>
      <c r="D13622" s="268">
        <v>0.75</v>
      </c>
      <c r="E13622" s="269">
        <v>0.0</v>
      </c>
      <c r="F13622" s="269">
        <v>8.973853635823944E-5</v>
      </c>
    </row>
    <row r="13623" ht="14.25" customHeight="1">
      <c r="A13623" s="267">
        <v>43749.0</v>
      </c>
      <c r="B13623" s="57">
        <v>284.0</v>
      </c>
      <c r="C13623" s="57">
        <v>38.0</v>
      </c>
      <c r="D13623" s="268">
        <v>0.770833333333333</v>
      </c>
      <c r="E13623" s="269">
        <v>0.0</v>
      </c>
      <c r="F13623" s="269">
        <v>9.374472101708942E-5</v>
      </c>
    </row>
    <row r="13624" ht="14.25" customHeight="1">
      <c r="A13624" s="267">
        <v>43749.0</v>
      </c>
      <c r="B13624" s="57">
        <v>284.0</v>
      </c>
      <c r="C13624" s="57">
        <v>39.0</v>
      </c>
      <c r="D13624" s="268">
        <v>0.791666666666667</v>
      </c>
      <c r="E13624" s="269">
        <v>0.0</v>
      </c>
      <c r="F13624" s="269">
        <v>9.204209253707818E-5</v>
      </c>
    </row>
    <row r="13625" ht="14.25" customHeight="1">
      <c r="A13625" s="267">
        <v>43749.0</v>
      </c>
      <c r="B13625" s="57">
        <v>284.0</v>
      </c>
      <c r="C13625" s="57">
        <v>40.0</v>
      </c>
      <c r="D13625" s="268">
        <v>0.8125</v>
      </c>
      <c r="E13625" s="269">
        <v>0.0</v>
      </c>
      <c r="F13625" s="269">
        <v>8.953822712529695E-5</v>
      </c>
    </row>
    <row r="13626" ht="14.25" customHeight="1">
      <c r="A13626" s="267">
        <v>43749.0</v>
      </c>
      <c r="B13626" s="57">
        <v>284.0</v>
      </c>
      <c r="C13626" s="57">
        <v>41.0</v>
      </c>
      <c r="D13626" s="268">
        <v>0.833333333333333</v>
      </c>
      <c r="E13626" s="269">
        <v>0.0</v>
      </c>
      <c r="F13626" s="269">
        <v>8.663374324763073E-5</v>
      </c>
    </row>
    <row r="13627" ht="14.25" customHeight="1">
      <c r="A13627" s="267">
        <v>43749.0</v>
      </c>
      <c r="B13627" s="57">
        <v>284.0</v>
      </c>
      <c r="C13627" s="57">
        <v>42.0</v>
      </c>
      <c r="D13627" s="268">
        <v>0.854166666666667</v>
      </c>
      <c r="E13627" s="269">
        <v>0.0</v>
      </c>
      <c r="F13627" s="269">
        <v>8.1525857807597E-5</v>
      </c>
    </row>
    <row r="13628" ht="14.25" customHeight="1">
      <c r="A13628" s="267">
        <v>43749.0</v>
      </c>
      <c r="B13628" s="57">
        <v>284.0</v>
      </c>
      <c r="C13628" s="57">
        <v>43.0</v>
      </c>
      <c r="D13628" s="268">
        <v>0.875</v>
      </c>
      <c r="E13628" s="269">
        <v>0.0</v>
      </c>
      <c r="F13628" s="269">
        <v>7.812060084757453E-5</v>
      </c>
    </row>
    <row r="13629" ht="14.25" customHeight="1">
      <c r="A13629" s="267">
        <v>43749.0</v>
      </c>
      <c r="B13629" s="57">
        <v>284.0</v>
      </c>
      <c r="C13629" s="57">
        <v>44.0</v>
      </c>
      <c r="D13629" s="268">
        <v>0.895833333333333</v>
      </c>
      <c r="E13629" s="269">
        <v>0.0</v>
      </c>
      <c r="F13629" s="269">
        <v>7.261209694165581E-5</v>
      </c>
    </row>
    <row r="13630" ht="14.25" customHeight="1">
      <c r="A13630" s="267">
        <v>43749.0</v>
      </c>
      <c r="B13630" s="57">
        <v>284.0</v>
      </c>
      <c r="C13630" s="57">
        <v>45.0</v>
      </c>
      <c r="D13630" s="268">
        <v>0.916666666666667</v>
      </c>
      <c r="E13630" s="269">
        <v>0.0</v>
      </c>
      <c r="F13630" s="269">
        <v>6.780467535103583E-5</v>
      </c>
    </row>
    <row r="13631" ht="14.25" customHeight="1">
      <c r="A13631" s="267">
        <v>43749.0</v>
      </c>
      <c r="B13631" s="57">
        <v>284.0</v>
      </c>
      <c r="C13631" s="57">
        <v>46.0</v>
      </c>
      <c r="D13631" s="268">
        <v>0.9375</v>
      </c>
      <c r="E13631" s="269">
        <v>0.0</v>
      </c>
      <c r="F13631" s="269">
        <v>6.029307911569213E-5</v>
      </c>
    </row>
    <row r="13632" ht="14.25" customHeight="1">
      <c r="A13632" s="267">
        <v>43749.0</v>
      </c>
      <c r="B13632" s="57">
        <v>284.0</v>
      </c>
      <c r="C13632" s="57">
        <v>47.0</v>
      </c>
      <c r="D13632" s="268">
        <v>0.958333333333333</v>
      </c>
      <c r="E13632" s="269">
        <v>0.0</v>
      </c>
      <c r="F13632" s="269">
        <v>5.1078854400337184E-5</v>
      </c>
    </row>
    <row r="13633" ht="14.25" customHeight="1">
      <c r="A13633" s="267">
        <v>43749.0</v>
      </c>
      <c r="B13633" s="57">
        <v>284.0</v>
      </c>
      <c r="C13633" s="57">
        <v>48.0</v>
      </c>
      <c r="D13633" s="268">
        <v>0.979166666666667</v>
      </c>
      <c r="E13633" s="269">
        <v>0.0</v>
      </c>
      <c r="F13633" s="269">
        <v>4.346710354852223E-5</v>
      </c>
    </row>
    <row r="13634" ht="14.25" customHeight="1">
      <c r="A13634" s="267">
        <v>43750.0</v>
      </c>
      <c r="B13634" s="57">
        <v>285.0</v>
      </c>
      <c r="C13634" s="57">
        <v>1.0</v>
      </c>
      <c r="D13634" s="268">
        <v>0.0</v>
      </c>
      <c r="E13634" s="269">
        <v>0.0</v>
      </c>
      <c r="F13634" s="269">
        <v>3.7457826560247266E-5</v>
      </c>
    </row>
    <row r="13635" ht="14.25" customHeight="1">
      <c r="A13635" s="267">
        <v>43750.0</v>
      </c>
      <c r="B13635" s="57">
        <v>285.0</v>
      </c>
      <c r="C13635" s="57">
        <v>2.0</v>
      </c>
      <c r="D13635" s="268">
        <v>0.020833333333333332</v>
      </c>
      <c r="E13635" s="269">
        <v>0.0</v>
      </c>
      <c r="F13635" s="269">
        <v>3.214963188727106E-5</v>
      </c>
    </row>
    <row r="13636" ht="14.25" customHeight="1">
      <c r="A13636" s="267">
        <v>43750.0</v>
      </c>
      <c r="B13636" s="57">
        <v>285.0</v>
      </c>
      <c r="C13636" s="57">
        <v>3.0</v>
      </c>
      <c r="D13636" s="268">
        <v>0.0416666666666667</v>
      </c>
      <c r="E13636" s="269">
        <v>0.0</v>
      </c>
      <c r="F13636" s="269">
        <v>2.9946230324903566E-5</v>
      </c>
    </row>
    <row r="13637" ht="14.25" customHeight="1">
      <c r="A13637" s="267">
        <v>43750.0</v>
      </c>
      <c r="B13637" s="57">
        <v>285.0</v>
      </c>
      <c r="C13637" s="57">
        <v>4.0</v>
      </c>
      <c r="D13637" s="268">
        <v>0.0625</v>
      </c>
      <c r="E13637" s="269">
        <v>0.0</v>
      </c>
      <c r="F13637" s="269">
        <v>2.8143447228421073E-5</v>
      </c>
    </row>
    <row r="13638" ht="14.25" customHeight="1">
      <c r="A13638" s="267">
        <v>43750.0</v>
      </c>
      <c r="B13638" s="57">
        <v>285.0</v>
      </c>
      <c r="C13638" s="57">
        <v>5.0</v>
      </c>
      <c r="D13638" s="268">
        <v>0.0833333333333333</v>
      </c>
      <c r="E13638" s="269">
        <v>0.0</v>
      </c>
      <c r="F13638" s="269">
        <v>2.784298337900733E-5</v>
      </c>
    </row>
    <row r="13639" ht="14.25" customHeight="1">
      <c r="A13639" s="267">
        <v>43750.0</v>
      </c>
      <c r="B13639" s="57">
        <v>285.0</v>
      </c>
      <c r="C13639" s="57">
        <v>6.0</v>
      </c>
      <c r="D13639" s="268">
        <v>0.104166666666667</v>
      </c>
      <c r="E13639" s="269">
        <v>0.0</v>
      </c>
      <c r="F13639" s="269">
        <v>2.7642674146064832E-5</v>
      </c>
    </row>
    <row r="13640" ht="14.25" customHeight="1">
      <c r="A13640" s="267">
        <v>43750.0</v>
      </c>
      <c r="B13640" s="57">
        <v>285.0</v>
      </c>
      <c r="C13640" s="57">
        <v>7.0</v>
      </c>
      <c r="D13640" s="268">
        <v>0.125</v>
      </c>
      <c r="E13640" s="269">
        <v>0.0</v>
      </c>
      <c r="F13640" s="269">
        <v>2.704174644723733E-5</v>
      </c>
    </row>
    <row r="13641" ht="14.25" customHeight="1">
      <c r="A13641" s="267">
        <v>43750.0</v>
      </c>
      <c r="B13641" s="57">
        <v>285.0</v>
      </c>
      <c r="C13641" s="57">
        <v>8.0</v>
      </c>
      <c r="D13641" s="268">
        <v>0.145833333333333</v>
      </c>
      <c r="E13641" s="269">
        <v>0.0</v>
      </c>
      <c r="F13641" s="269">
        <v>2.614035489899609E-5</v>
      </c>
    </row>
    <row r="13642" ht="14.25" customHeight="1">
      <c r="A13642" s="267">
        <v>43750.0</v>
      </c>
      <c r="B13642" s="57">
        <v>285.0</v>
      </c>
      <c r="C13642" s="57">
        <v>9.0</v>
      </c>
      <c r="D13642" s="268">
        <v>0.166666666666667</v>
      </c>
      <c r="E13642" s="269">
        <v>0.0</v>
      </c>
      <c r="F13642" s="269">
        <v>2.6941591830766084E-5</v>
      </c>
    </row>
    <row r="13643" ht="14.25" customHeight="1">
      <c r="A13643" s="267">
        <v>43750.0</v>
      </c>
      <c r="B13643" s="57">
        <v>285.0</v>
      </c>
      <c r="C13643" s="57">
        <v>10.0</v>
      </c>
      <c r="D13643" s="268">
        <v>0.1875</v>
      </c>
      <c r="E13643" s="269">
        <v>0.0</v>
      </c>
      <c r="F13643" s="269">
        <v>2.704174644723733E-5</v>
      </c>
    </row>
    <row r="13644" ht="14.25" customHeight="1">
      <c r="A13644" s="267">
        <v>43750.0</v>
      </c>
      <c r="B13644" s="57">
        <v>285.0</v>
      </c>
      <c r="C13644" s="57">
        <v>11.0</v>
      </c>
      <c r="D13644" s="268">
        <v>0.208333333333333</v>
      </c>
      <c r="E13644" s="269">
        <v>0.0</v>
      </c>
      <c r="F13644" s="269">
        <v>2.7943137995478576E-5</v>
      </c>
    </row>
    <row r="13645" ht="14.25" customHeight="1">
      <c r="A13645" s="267">
        <v>43750.0</v>
      </c>
      <c r="B13645" s="57">
        <v>285.0</v>
      </c>
      <c r="C13645" s="57">
        <v>12.0</v>
      </c>
      <c r="D13645" s="268">
        <v>0.229166666666667</v>
      </c>
      <c r="E13645" s="269">
        <v>0.0</v>
      </c>
      <c r="F13645" s="269">
        <v>3.1548704188443556E-5</v>
      </c>
    </row>
    <row r="13646" ht="14.25" customHeight="1">
      <c r="A13646" s="267">
        <v>43750.0</v>
      </c>
      <c r="B13646" s="57">
        <v>285.0</v>
      </c>
      <c r="C13646" s="57">
        <v>13.0</v>
      </c>
      <c r="D13646" s="268">
        <v>0.25</v>
      </c>
      <c r="E13646" s="269">
        <v>1.1728262897027652E-7</v>
      </c>
      <c r="F13646" s="269">
        <v>3.6756744244948525E-5</v>
      </c>
    </row>
    <row r="13647" ht="14.25" customHeight="1">
      <c r="A13647" s="267">
        <v>43750.0</v>
      </c>
      <c r="B13647" s="57">
        <v>285.0</v>
      </c>
      <c r="C13647" s="57">
        <v>14.0</v>
      </c>
      <c r="D13647" s="268">
        <v>0.270833333333333</v>
      </c>
      <c r="E13647" s="269">
        <v>3.6826745496666825E-6</v>
      </c>
      <c r="F13647" s="269">
        <v>4.256571200028099E-5</v>
      </c>
    </row>
    <row r="13648" ht="14.25" customHeight="1">
      <c r="A13648" s="267">
        <v>43750.0</v>
      </c>
      <c r="B13648" s="57">
        <v>285.0</v>
      </c>
      <c r="C13648" s="57">
        <v>15.0</v>
      </c>
      <c r="D13648" s="268">
        <v>0.291666666666667</v>
      </c>
      <c r="E13648" s="269">
        <v>1.384077420446566E-5</v>
      </c>
      <c r="F13648" s="269">
        <v>5.08785451673947E-5</v>
      </c>
    </row>
    <row r="13649" ht="14.25" customHeight="1">
      <c r="A13649" s="267">
        <v>43750.0</v>
      </c>
      <c r="B13649" s="57">
        <v>285.0</v>
      </c>
      <c r="C13649" s="57">
        <v>16.0</v>
      </c>
      <c r="D13649" s="268">
        <v>0.3125</v>
      </c>
      <c r="E13649" s="269">
        <v>4.019592834224969E-5</v>
      </c>
      <c r="F13649" s="269">
        <v>5.8890914485094645E-5</v>
      </c>
    </row>
    <row r="13650" ht="14.25" customHeight="1">
      <c r="A13650" s="267">
        <v>43750.0</v>
      </c>
      <c r="B13650" s="57">
        <v>285.0</v>
      </c>
      <c r="C13650" s="57">
        <v>17.0</v>
      </c>
      <c r="D13650" s="268">
        <v>0.333333333333333</v>
      </c>
      <c r="E13650" s="269">
        <v>7.028340486405101E-5</v>
      </c>
      <c r="F13650" s="269">
        <v>5.859045063568089E-5</v>
      </c>
    </row>
    <row r="13651" ht="14.25" customHeight="1">
      <c r="A13651" s="267">
        <v>43750.0</v>
      </c>
      <c r="B13651" s="57">
        <v>285.0</v>
      </c>
      <c r="C13651" s="57">
        <v>18.0</v>
      </c>
      <c r="D13651" s="268">
        <v>0.354166666666667</v>
      </c>
      <c r="E13651" s="269">
        <v>7.072814743942905E-5</v>
      </c>
      <c r="F13651" s="269">
        <v>5.969215141686463E-5</v>
      </c>
    </row>
    <row r="13652" ht="14.25" customHeight="1">
      <c r="A13652" s="267">
        <v>43750.0</v>
      </c>
      <c r="B13652" s="57">
        <v>285.0</v>
      </c>
      <c r="C13652" s="57">
        <v>19.0</v>
      </c>
      <c r="D13652" s="268">
        <v>0.375</v>
      </c>
      <c r="E13652" s="269">
        <v>1.0013043942587087E-4</v>
      </c>
      <c r="F13652" s="269">
        <v>5.9391687567450885E-5</v>
      </c>
    </row>
    <row r="13653" ht="14.25" customHeight="1">
      <c r="A13653" s="267">
        <v>43750.0</v>
      </c>
      <c r="B13653" s="57">
        <v>285.0</v>
      </c>
      <c r="C13653" s="57">
        <v>20.0</v>
      </c>
      <c r="D13653" s="268">
        <v>0.395833333333333</v>
      </c>
      <c r="E13653" s="269">
        <v>1.8727623646261108E-4</v>
      </c>
      <c r="F13653" s="269">
        <v>5.808967755332465E-5</v>
      </c>
    </row>
    <row r="13654" ht="14.25" customHeight="1">
      <c r="A13654" s="267">
        <v>43750.0</v>
      </c>
      <c r="B13654" s="57">
        <v>285.0</v>
      </c>
      <c r="C13654" s="57">
        <v>21.0</v>
      </c>
      <c r="D13654" s="268">
        <v>0.416666666666667</v>
      </c>
      <c r="E13654" s="269">
        <v>2.3083813874138733E-4</v>
      </c>
      <c r="F13654" s="269">
        <v>5.608658522389965E-5</v>
      </c>
    </row>
    <row r="13655" ht="14.25" customHeight="1">
      <c r="A13655" s="267">
        <v>43750.0</v>
      </c>
      <c r="B13655" s="57">
        <v>285.0</v>
      </c>
      <c r="C13655" s="57">
        <v>22.0</v>
      </c>
      <c r="D13655" s="268">
        <v>0.4375</v>
      </c>
      <c r="E13655" s="269">
        <v>2.447652715790883E-4</v>
      </c>
      <c r="F13655" s="269">
        <v>5.548565752507217E-5</v>
      </c>
    </row>
    <row r="13656" ht="14.25" customHeight="1">
      <c r="A13656" s="267">
        <v>43750.0</v>
      </c>
      <c r="B13656" s="57">
        <v>285.0</v>
      </c>
      <c r="C13656" s="57">
        <v>23.0</v>
      </c>
      <c r="D13656" s="268">
        <v>0.458333333333333</v>
      </c>
      <c r="E13656" s="269">
        <v>1.9658463125108732E-4</v>
      </c>
      <c r="F13656" s="269">
        <v>5.45842659768309E-5</v>
      </c>
    </row>
    <row r="13657" ht="14.25" customHeight="1">
      <c r="A13657" s="267">
        <v>43750.0</v>
      </c>
      <c r="B13657" s="57">
        <v>285.0</v>
      </c>
      <c r="C13657" s="57">
        <v>24.0</v>
      </c>
      <c r="D13657" s="268">
        <v>0.479166666666667</v>
      </c>
      <c r="E13657" s="269">
        <v>1.6509570814746927E-4</v>
      </c>
      <c r="F13657" s="269">
        <v>5.408349289447466E-5</v>
      </c>
    </row>
    <row r="13658" ht="14.25" customHeight="1">
      <c r="A13658" s="267">
        <v>43750.0</v>
      </c>
      <c r="B13658" s="57">
        <v>285.0</v>
      </c>
      <c r="C13658" s="57">
        <v>25.0</v>
      </c>
      <c r="D13658" s="268">
        <v>0.5</v>
      </c>
      <c r="E13658" s="269">
        <v>1.423623201577295E-4</v>
      </c>
      <c r="F13658" s="269">
        <v>5.6587358306255894E-5</v>
      </c>
    </row>
    <row r="13659" ht="14.25" customHeight="1">
      <c r="A13659" s="267">
        <v>43750.0</v>
      </c>
      <c r="B13659" s="57">
        <v>285.0</v>
      </c>
      <c r="C13659" s="57">
        <v>26.0</v>
      </c>
      <c r="D13659" s="268">
        <v>0.520833333333333</v>
      </c>
      <c r="E13659" s="269">
        <v>1.447367050738923E-4</v>
      </c>
      <c r="F13659" s="269">
        <v>5.558581214154341E-5</v>
      </c>
    </row>
    <row r="13660" ht="14.25" customHeight="1">
      <c r="A13660" s="267">
        <v>43750.0</v>
      </c>
      <c r="B13660" s="57">
        <v>285.0</v>
      </c>
      <c r="C13660" s="57">
        <v>27.0</v>
      </c>
      <c r="D13660" s="268">
        <v>0.541666666666667</v>
      </c>
      <c r="E13660" s="269">
        <v>1.389431373144538E-4</v>
      </c>
      <c r="F13660" s="269">
        <v>5.428380212741717E-5</v>
      </c>
    </row>
    <row r="13661" ht="14.25" customHeight="1">
      <c r="A13661" s="267">
        <v>43750.0</v>
      </c>
      <c r="B13661" s="57">
        <v>285.0</v>
      </c>
      <c r="C13661" s="57">
        <v>28.0</v>
      </c>
      <c r="D13661" s="268">
        <v>0.5625</v>
      </c>
      <c r="E13661" s="269">
        <v>1.1213523121403598E-4</v>
      </c>
      <c r="F13661" s="269">
        <v>5.248101903093467E-5</v>
      </c>
    </row>
    <row r="13662" ht="14.25" customHeight="1">
      <c r="A13662" s="267">
        <v>43750.0</v>
      </c>
      <c r="B13662" s="57">
        <v>285.0</v>
      </c>
      <c r="C13662" s="57">
        <v>29.0</v>
      </c>
      <c r="D13662" s="268">
        <v>0.583333333333333</v>
      </c>
      <c r="E13662" s="269">
        <v>1.3717380216135265E-4</v>
      </c>
      <c r="F13662" s="269">
        <v>5.0578081317980936E-5</v>
      </c>
    </row>
    <row r="13663" ht="14.25" customHeight="1">
      <c r="A13663" s="267">
        <v>43750.0</v>
      </c>
      <c r="B13663" s="57">
        <v>285.0</v>
      </c>
      <c r="C13663" s="57">
        <v>30.0</v>
      </c>
      <c r="D13663" s="268">
        <v>0.604166666666667</v>
      </c>
      <c r="E13663" s="269">
        <v>1.2969053720775963E-4</v>
      </c>
      <c r="F13663" s="269">
        <v>5.117900901680845E-5</v>
      </c>
    </row>
    <row r="13664" ht="14.25" customHeight="1">
      <c r="A13664" s="267">
        <v>43750.0</v>
      </c>
      <c r="B13664" s="57">
        <v>285.0</v>
      </c>
      <c r="C13664" s="57">
        <v>31.0</v>
      </c>
      <c r="D13664" s="268">
        <v>0.625</v>
      </c>
      <c r="E13664" s="269">
        <v>5.76395348669385E-5</v>
      </c>
      <c r="F13664" s="269">
        <v>5.298179211329092E-5</v>
      </c>
    </row>
    <row r="13665" ht="14.25" customHeight="1">
      <c r="A13665" s="267">
        <v>43750.0</v>
      </c>
      <c r="B13665" s="57">
        <v>285.0</v>
      </c>
      <c r="C13665" s="57">
        <v>32.0</v>
      </c>
      <c r="D13665" s="268">
        <v>0.645833333333333</v>
      </c>
      <c r="E13665" s="269">
        <v>3.646797190261192E-5</v>
      </c>
      <c r="F13665" s="269">
        <v>5.67876675391984E-5</v>
      </c>
    </row>
    <row r="13666" ht="14.25" customHeight="1">
      <c r="A13666" s="267">
        <v>43750.0</v>
      </c>
      <c r="B13666" s="57">
        <v>285.0</v>
      </c>
      <c r="C13666" s="57">
        <v>33.0</v>
      </c>
      <c r="D13666" s="268">
        <v>0.666666666666667</v>
      </c>
      <c r="E13666" s="269">
        <v>2.549752982658676E-5</v>
      </c>
      <c r="F13666" s="269">
        <v>6.199570759570338E-5</v>
      </c>
    </row>
    <row r="13667" ht="14.25" customHeight="1">
      <c r="A13667" s="267">
        <v>43750.0</v>
      </c>
      <c r="B13667" s="57">
        <v>285.0</v>
      </c>
      <c r="C13667" s="57">
        <v>34.0</v>
      </c>
      <c r="D13667" s="268">
        <v>0.6875</v>
      </c>
      <c r="E13667" s="269">
        <v>1.2028194677725633E-5</v>
      </c>
      <c r="F13667" s="269">
        <v>6.870606689927708E-5</v>
      </c>
    </row>
    <row r="13668" ht="14.25" customHeight="1">
      <c r="A13668" s="267">
        <v>43750.0</v>
      </c>
      <c r="B13668" s="57">
        <v>285.0</v>
      </c>
      <c r="C13668" s="57">
        <v>35.0</v>
      </c>
      <c r="D13668" s="268">
        <v>0.708333333333333</v>
      </c>
      <c r="E13668" s="269">
        <v>2.3989905722928302E-6</v>
      </c>
      <c r="F13668" s="269">
        <v>7.802044623110327E-5</v>
      </c>
    </row>
    <row r="13669" ht="14.25" customHeight="1">
      <c r="A13669" s="267">
        <v>43750.0</v>
      </c>
      <c r="B13669" s="57">
        <v>285.0</v>
      </c>
      <c r="C13669" s="57">
        <v>36.0</v>
      </c>
      <c r="D13669" s="268">
        <v>0.729166666666667</v>
      </c>
      <c r="E13669" s="269">
        <v>2.8976556859642215E-9</v>
      </c>
      <c r="F13669" s="269">
        <v>8.372925936996448E-5</v>
      </c>
    </row>
    <row r="13670" ht="14.25" customHeight="1">
      <c r="A13670" s="267">
        <v>43750.0</v>
      </c>
      <c r="B13670" s="57">
        <v>285.0</v>
      </c>
      <c r="C13670" s="57">
        <v>37.0</v>
      </c>
      <c r="D13670" s="268">
        <v>0.75</v>
      </c>
      <c r="E13670" s="269">
        <v>0.0</v>
      </c>
      <c r="F13670" s="269">
        <v>8.96383817417682E-5</v>
      </c>
    </row>
    <row r="13671" ht="14.25" customHeight="1">
      <c r="A13671" s="267">
        <v>43750.0</v>
      </c>
      <c r="B13671" s="57">
        <v>285.0</v>
      </c>
      <c r="C13671" s="57">
        <v>38.0</v>
      </c>
      <c r="D13671" s="268">
        <v>0.770833333333333</v>
      </c>
      <c r="E13671" s="269">
        <v>0.0</v>
      </c>
      <c r="F13671" s="269">
        <v>9.464611256533066E-5</v>
      </c>
    </row>
    <row r="13672" ht="14.25" customHeight="1">
      <c r="A13672" s="267">
        <v>43750.0</v>
      </c>
      <c r="B13672" s="57">
        <v>285.0</v>
      </c>
      <c r="C13672" s="57">
        <v>39.0</v>
      </c>
      <c r="D13672" s="268">
        <v>0.791666666666667</v>
      </c>
      <c r="E13672" s="269">
        <v>0.0</v>
      </c>
      <c r="F13672" s="269">
        <v>9.214224715354943E-5</v>
      </c>
    </row>
    <row r="13673" ht="14.25" customHeight="1">
      <c r="A13673" s="267">
        <v>43750.0</v>
      </c>
      <c r="B13673" s="57">
        <v>285.0</v>
      </c>
      <c r="C13673" s="57">
        <v>40.0</v>
      </c>
      <c r="D13673" s="268">
        <v>0.8125</v>
      </c>
      <c r="E13673" s="269">
        <v>0.0</v>
      </c>
      <c r="F13673" s="269">
        <v>8.953822712529695E-5</v>
      </c>
    </row>
    <row r="13674" ht="14.25" customHeight="1">
      <c r="A13674" s="267">
        <v>43750.0</v>
      </c>
      <c r="B13674" s="57">
        <v>285.0</v>
      </c>
      <c r="C13674" s="57">
        <v>41.0</v>
      </c>
      <c r="D13674" s="268">
        <v>0.833333333333333</v>
      </c>
      <c r="E13674" s="269">
        <v>0.0</v>
      </c>
      <c r="F13674" s="269">
        <v>8.633327939821698E-5</v>
      </c>
    </row>
    <row r="13675" ht="14.25" customHeight="1">
      <c r="A13675" s="267">
        <v>43750.0</v>
      </c>
      <c r="B13675" s="57">
        <v>285.0</v>
      </c>
      <c r="C13675" s="57">
        <v>42.0</v>
      </c>
      <c r="D13675" s="268">
        <v>0.854166666666667</v>
      </c>
      <c r="E13675" s="269">
        <v>0.0</v>
      </c>
      <c r="F13675" s="269">
        <v>8.262755858878075E-5</v>
      </c>
    </row>
    <row r="13676" ht="14.25" customHeight="1">
      <c r="A13676" s="267">
        <v>43750.0</v>
      </c>
      <c r="B13676" s="57">
        <v>285.0</v>
      </c>
      <c r="C13676" s="57">
        <v>43.0</v>
      </c>
      <c r="D13676" s="268">
        <v>0.875</v>
      </c>
      <c r="E13676" s="269">
        <v>0.0</v>
      </c>
      <c r="F13676" s="269">
        <v>7.822075546404577E-5</v>
      </c>
    </row>
    <row r="13677" ht="14.25" customHeight="1">
      <c r="A13677" s="267">
        <v>43750.0</v>
      </c>
      <c r="B13677" s="57">
        <v>285.0</v>
      </c>
      <c r="C13677" s="57">
        <v>44.0</v>
      </c>
      <c r="D13677" s="268">
        <v>0.895833333333333</v>
      </c>
      <c r="E13677" s="269">
        <v>0.0</v>
      </c>
      <c r="F13677" s="269">
        <v>7.331317925695456E-5</v>
      </c>
    </row>
    <row r="13678" ht="14.25" customHeight="1">
      <c r="A13678" s="267">
        <v>43750.0</v>
      </c>
      <c r="B13678" s="57">
        <v>285.0</v>
      </c>
      <c r="C13678" s="57">
        <v>45.0</v>
      </c>
      <c r="D13678" s="268">
        <v>0.916666666666667</v>
      </c>
      <c r="E13678" s="269">
        <v>0.0</v>
      </c>
      <c r="F13678" s="269">
        <v>6.810513920044957E-5</v>
      </c>
    </row>
    <row r="13679" ht="14.25" customHeight="1">
      <c r="A13679" s="267">
        <v>43750.0</v>
      </c>
      <c r="B13679" s="57">
        <v>285.0</v>
      </c>
      <c r="C13679" s="57">
        <v>46.0</v>
      </c>
      <c r="D13679" s="268">
        <v>0.9375</v>
      </c>
      <c r="E13679" s="269">
        <v>0.0</v>
      </c>
      <c r="F13679" s="269">
        <v>6.019292449922087E-5</v>
      </c>
    </row>
    <row r="13680" ht="14.25" customHeight="1">
      <c r="A13680" s="267">
        <v>43750.0</v>
      </c>
      <c r="B13680" s="57">
        <v>285.0</v>
      </c>
      <c r="C13680" s="57">
        <v>47.0</v>
      </c>
      <c r="D13680" s="268">
        <v>0.958333333333333</v>
      </c>
      <c r="E13680" s="269">
        <v>0.0</v>
      </c>
      <c r="F13680" s="269">
        <v>5.117900901680845E-5</v>
      </c>
    </row>
    <row r="13681" ht="14.25" customHeight="1">
      <c r="A13681" s="267">
        <v>43750.0</v>
      </c>
      <c r="B13681" s="57">
        <v>285.0</v>
      </c>
      <c r="C13681" s="57">
        <v>48.0</v>
      </c>
      <c r="D13681" s="268">
        <v>0.979166666666667</v>
      </c>
      <c r="E13681" s="269">
        <v>0.0</v>
      </c>
      <c r="F13681" s="269">
        <v>4.3066485082637236E-5</v>
      </c>
    </row>
    <row r="13682" ht="14.25" customHeight="1">
      <c r="A13682" s="267">
        <v>43751.0</v>
      </c>
      <c r="B13682" s="57">
        <v>286.0</v>
      </c>
      <c r="C13682" s="57">
        <v>1.0</v>
      </c>
      <c r="D13682" s="268">
        <v>0.0</v>
      </c>
      <c r="E13682" s="269">
        <v>0.0</v>
      </c>
      <c r="F13682" s="269">
        <v>3.735767194377602E-5</v>
      </c>
    </row>
    <row r="13683" ht="14.25" customHeight="1">
      <c r="A13683" s="267">
        <v>43751.0</v>
      </c>
      <c r="B13683" s="57">
        <v>286.0</v>
      </c>
      <c r="C13683" s="57">
        <v>2.0</v>
      </c>
      <c r="D13683" s="268">
        <v>0.020833333333333332</v>
      </c>
      <c r="E13683" s="269">
        <v>0.0</v>
      </c>
      <c r="F13683" s="269">
        <v>3.2950868819041045E-5</v>
      </c>
    </row>
    <row r="13684" ht="14.25" customHeight="1">
      <c r="A13684" s="267">
        <v>43751.0</v>
      </c>
      <c r="B13684" s="57">
        <v>286.0</v>
      </c>
      <c r="C13684" s="57">
        <v>3.0</v>
      </c>
      <c r="D13684" s="268">
        <v>0.0416666666666667</v>
      </c>
      <c r="E13684" s="269">
        <v>0.0</v>
      </c>
      <c r="F13684" s="269">
        <v>3.0246694174317314E-5</v>
      </c>
    </row>
    <row r="13685" ht="14.25" customHeight="1">
      <c r="A13685" s="267">
        <v>43751.0</v>
      </c>
      <c r="B13685" s="57">
        <v>286.0</v>
      </c>
      <c r="C13685" s="57">
        <v>4.0</v>
      </c>
      <c r="D13685" s="268">
        <v>0.0625</v>
      </c>
      <c r="E13685" s="269">
        <v>0.0</v>
      </c>
      <c r="F13685" s="269">
        <v>2.8544065694306077E-5</v>
      </c>
    </row>
    <row r="13686" ht="14.25" customHeight="1">
      <c r="A13686" s="267">
        <v>43751.0</v>
      </c>
      <c r="B13686" s="57">
        <v>286.0</v>
      </c>
      <c r="C13686" s="57">
        <v>5.0</v>
      </c>
      <c r="D13686" s="268">
        <v>0.0833333333333333</v>
      </c>
      <c r="E13686" s="269">
        <v>0.0</v>
      </c>
      <c r="F13686" s="269">
        <v>2.8143447228421073E-5</v>
      </c>
    </row>
    <row r="13687" ht="14.25" customHeight="1">
      <c r="A13687" s="267">
        <v>43751.0</v>
      </c>
      <c r="B13687" s="57">
        <v>286.0</v>
      </c>
      <c r="C13687" s="57">
        <v>6.0</v>
      </c>
      <c r="D13687" s="268">
        <v>0.104166666666667</v>
      </c>
      <c r="E13687" s="269">
        <v>0.0</v>
      </c>
      <c r="F13687" s="269">
        <v>2.744236491312233E-5</v>
      </c>
    </row>
    <row r="13688" ht="14.25" customHeight="1">
      <c r="A13688" s="267">
        <v>43751.0</v>
      </c>
      <c r="B13688" s="57">
        <v>286.0</v>
      </c>
      <c r="C13688" s="57">
        <v>7.0</v>
      </c>
      <c r="D13688" s="268">
        <v>0.125</v>
      </c>
      <c r="E13688" s="269">
        <v>0.0</v>
      </c>
      <c r="F13688" s="269">
        <v>2.7141901063708585E-5</v>
      </c>
    </row>
    <row r="13689" ht="14.25" customHeight="1">
      <c r="A13689" s="267">
        <v>43751.0</v>
      </c>
      <c r="B13689" s="57">
        <v>286.0</v>
      </c>
      <c r="C13689" s="57">
        <v>8.0</v>
      </c>
      <c r="D13689" s="268">
        <v>0.145833333333333</v>
      </c>
      <c r="E13689" s="269">
        <v>0.0</v>
      </c>
      <c r="F13689" s="269">
        <v>2.7141901063708585E-5</v>
      </c>
    </row>
    <row r="13690" ht="14.25" customHeight="1">
      <c r="A13690" s="267">
        <v>43751.0</v>
      </c>
      <c r="B13690" s="57">
        <v>286.0</v>
      </c>
      <c r="C13690" s="57">
        <v>9.0</v>
      </c>
      <c r="D13690" s="268">
        <v>0.166666666666667</v>
      </c>
      <c r="E13690" s="269">
        <v>0.0</v>
      </c>
      <c r="F13690" s="269">
        <v>2.7141901063708585E-5</v>
      </c>
    </row>
    <row r="13691" ht="14.25" customHeight="1">
      <c r="A13691" s="267">
        <v>43751.0</v>
      </c>
      <c r="B13691" s="57">
        <v>286.0</v>
      </c>
      <c r="C13691" s="57">
        <v>10.0</v>
      </c>
      <c r="D13691" s="268">
        <v>0.1875</v>
      </c>
      <c r="E13691" s="269">
        <v>0.0</v>
      </c>
      <c r="F13691" s="269">
        <v>2.7342210296651082E-5</v>
      </c>
    </row>
    <row r="13692" ht="14.25" customHeight="1">
      <c r="A13692" s="267">
        <v>43751.0</v>
      </c>
      <c r="B13692" s="57">
        <v>286.0</v>
      </c>
      <c r="C13692" s="57">
        <v>11.0</v>
      </c>
      <c r="D13692" s="268">
        <v>0.208333333333333</v>
      </c>
      <c r="E13692" s="269">
        <v>0.0</v>
      </c>
      <c r="F13692" s="269">
        <v>2.8544065694306077E-5</v>
      </c>
    </row>
    <row r="13693" ht="14.25" customHeight="1">
      <c r="A13693" s="267">
        <v>43751.0</v>
      </c>
      <c r="B13693" s="57">
        <v>286.0</v>
      </c>
      <c r="C13693" s="57">
        <v>12.0</v>
      </c>
      <c r="D13693" s="268">
        <v>0.229166666666667</v>
      </c>
      <c r="E13693" s="269">
        <v>0.0</v>
      </c>
      <c r="F13693" s="269">
        <v>3.14485495719723E-5</v>
      </c>
    </row>
    <row r="13694" ht="14.25" customHeight="1">
      <c r="A13694" s="267">
        <v>43751.0</v>
      </c>
      <c r="B13694" s="57">
        <v>286.0</v>
      </c>
      <c r="C13694" s="57">
        <v>13.0</v>
      </c>
      <c r="D13694" s="268">
        <v>0.25</v>
      </c>
      <c r="E13694" s="269">
        <v>2.3456525794055305E-8</v>
      </c>
      <c r="F13694" s="269">
        <v>3.805875425907477E-5</v>
      </c>
    </row>
    <row r="13695" ht="14.25" customHeight="1">
      <c r="A13695" s="267">
        <v>43751.0</v>
      </c>
      <c r="B13695" s="57">
        <v>286.0</v>
      </c>
      <c r="C13695" s="57">
        <v>14.0</v>
      </c>
      <c r="D13695" s="268">
        <v>0.270833333333333</v>
      </c>
      <c r="E13695" s="269">
        <v>2.4160221567876963E-6</v>
      </c>
      <c r="F13695" s="269">
        <v>4.4969422795590966E-5</v>
      </c>
    </row>
    <row r="13696" ht="14.25" customHeight="1">
      <c r="A13696" s="267">
        <v>43751.0</v>
      </c>
      <c r="B13696" s="57">
        <v>286.0</v>
      </c>
      <c r="C13696" s="57">
        <v>15.0</v>
      </c>
      <c r="D13696" s="268">
        <v>0.291666666666667</v>
      </c>
      <c r="E13696" s="269">
        <v>8.609419709276516E-6</v>
      </c>
      <c r="F13696" s="269">
        <v>5.258117364740593E-5</v>
      </c>
    </row>
    <row r="13697" ht="14.25" customHeight="1">
      <c r="A13697" s="267">
        <v>43751.0</v>
      </c>
      <c r="B13697" s="57">
        <v>286.0</v>
      </c>
      <c r="C13697" s="57">
        <v>16.0</v>
      </c>
      <c r="D13697" s="268">
        <v>0.3125</v>
      </c>
      <c r="E13697" s="269">
        <v>2.521818402370724E-5</v>
      </c>
      <c r="F13697" s="269">
        <v>5.969215141686463E-5</v>
      </c>
    </row>
    <row r="13698" ht="14.25" customHeight="1">
      <c r="A13698" s="267">
        <v>43751.0</v>
      </c>
      <c r="B13698" s="57">
        <v>286.0</v>
      </c>
      <c r="C13698" s="57">
        <v>17.0</v>
      </c>
      <c r="D13698" s="268">
        <v>0.333333333333333</v>
      </c>
      <c r="E13698" s="269">
        <v>6.234694680246713E-5</v>
      </c>
      <c r="F13698" s="269">
        <v>5.909122371803713E-5</v>
      </c>
    </row>
    <row r="13699" ht="14.25" customHeight="1">
      <c r="A13699" s="267">
        <v>43751.0</v>
      </c>
      <c r="B13699" s="57">
        <v>286.0</v>
      </c>
      <c r="C13699" s="57">
        <v>18.0</v>
      </c>
      <c r="D13699" s="268">
        <v>0.354166666666667</v>
      </c>
      <c r="E13699" s="269">
        <v>1.2180475010383137E-4</v>
      </c>
      <c r="F13699" s="269">
        <v>6.059354296510588E-5</v>
      </c>
    </row>
    <row r="13700" ht="14.25" customHeight="1">
      <c r="A13700" s="267">
        <v>43751.0</v>
      </c>
      <c r="B13700" s="57">
        <v>286.0</v>
      </c>
      <c r="C13700" s="57">
        <v>19.0</v>
      </c>
      <c r="D13700" s="268">
        <v>0.375</v>
      </c>
      <c r="E13700" s="269">
        <v>1.1376978733684341E-4</v>
      </c>
      <c r="F13700" s="269">
        <v>5.989246064980713E-5</v>
      </c>
    </row>
    <row r="13701" ht="14.25" customHeight="1">
      <c r="A13701" s="267">
        <v>43751.0</v>
      </c>
      <c r="B13701" s="57">
        <v>286.0</v>
      </c>
      <c r="C13701" s="57">
        <v>20.0</v>
      </c>
      <c r="D13701" s="268">
        <v>0.395833333333333</v>
      </c>
      <c r="E13701" s="269">
        <v>1.3939455027714575E-4</v>
      </c>
      <c r="F13701" s="269">
        <v>5.8890914485094645E-5</v>
      </c>
    </row>
    <row r="13702" ht="14.25" customHeight="1">
      <c r="A13702" s="267">
        <v>43751.0</v>
      </c>
      <c r="B13702" s="57">
        <v>286.0</v>
      </c>
      <c r="C13702" s="57">
        <v>21.0</v>
      </c>
      <c r="D13702" s="268">
        <v>0.416666666666667</v>
      </c>
      <c r="E13702" s="269">
        <v>1.797641074946169E-4</v>
      </c>
      <c r="F13702" s="269">
        <v>5.73885952380259E-5</v>
      </c>
    </row>
    <row r="13703" ht="14.25" customHeight="1">
      <c r="A13703" s="267">
        <v>43751.0</v>
      </c>
      <c r="B13703" s="57">
        <v>286.0</v>
      </c>
      <c r="C13703" s="57">
        <v>22.0</v>
      </c>
      <c r="D13703" s="268">
        <v>0.4375</v>
      </c>
      <c r="E13703" s="269">
        <v>1.831360108330991E-4</v>
      </c>
      <c r="F13703" s="269">
        <v>5.6387049073313414E-5</v>
      </c>
    </row>
    <row r="13704" ht="14.25" customHeight="1">
      <c r="A13704" s="267">
        <v>43751.0</v>
      </c>
      <c r="B13704" s="57">
        <v>286.0</v>
      </c>
      <c r="C13704" s="57">
        <v>23.0</v>
      </c>
      <c r="D13704" s="268">
        <v>0.458333333333333</v>
      </c>
      <c r="E13704" s="269">
        <v>2.1317383813551416E-4</v>
      </c>
      <c r="F13704" s="269">
        <v>5.5085039059187164E-5</v>
      </c>
    </row>
    <row r="13705" ht="14.25" customHeight="1">
      <c r="A13705" s="267">
        <v>43751.0</v>
      </c>
      <c r="B13705" s="57">
        <v>286.0</v>
      </c>
      <c r="C13705" s="57">
        <v>24.0</v>
      </c>
      <c r="D13705" s="268">
        <v>0.479166666666667</v>
      </c>
      <c r="E13705" s="269">
        <v>1.6973871324563975E-4</v>
      </c>
      <c r="F13705" s="269">
        <v>5.45842659768309E-5</v>
      </c>
    </row>
    <row r="13706" ht="14.25" customHeight="1">
      <c r="A13706" s="267">
        <v>43751.0</v>
      </c>
      <c r="B13706" s="57">
        <v>286.0</v>
      </c>
      <c r="C13706" s="57">
        <v>25.0</v>
      </c>
      <c r="D13706" s="268">
        <v>0.5</v>
      </c>
      <c r="E13706" s="269">
        <v>1.920408060409288E-4</v>
      </c>
      <c r="F13706" s="269">
        <v>5.5085039059187164E-5</v>
      </c>
    </row>
    <row r="13707" ht="14.25" customHeight="1">
      <c r="A13707" s="267">
        <v>43751.0</v>
      </c>
      <c r="B13707" s="57">
        <v>286.0</v>
      </c>
      <c r="C13707" s="57">
        <v>26.0</v>
      </c>
      <c r="D13707" s="268">
        <v>0.520833333333333</v>
      </c>
      <c r="E13707" s="269">
        <v>1.6740564250274065E-4</v>
      </c>
      <c r="F13707" s="269">
        <v>5.568596675801466E-5</v>
      </c>
    </row>
    <row r="13708" ht="14.25" customHeight="1">
      <c r="A13708" s="267">
        <v>43751.0</v>
      </c>
      <c r="B13708" s="57">
        <v>286.0</v>
      </c>
      <c r="C13708" s="57">
        <v>27.0</v>
      </c>
      <c r="D13708" s="268">
        <v>0.541666666666667</v>
      </c>
      <c r="E13708" s="269">
        <v>1.5462043920179348E-4</v>
      </c>
      <c r="F13708" s="269">
        <v>5.488472982624466E-5</v>
      </c>
    </row>
    <row r="13709" ht="14.25" customHeight="1">
      <c r="A13709" s="267">
        <v>43751.0</v>
      </c>
      <c r="B13709" s="57">
        <v>286.0</v>
      </c>
      <c r="C13709" s="57">
        <v>28.0</v>
      </c>
      <c r="D13709" s="268">
        <v>0.5625</v>
      </c>
      <c r="E13709" s="269">
        <v>1.4447363070631101E-4</v>
      </c>
      <c r="F13709" s="269">
        <v>5.3282255962704675E-5</v>
      </c>
    </row>
    <row r="13710" ht="14.25" customHeight="1">
      <c r="A13710" s="267">
        <v>43751.0</v>
      </c>
      <c r="B13710" s="57">
        <v>286.0</v>
      </c>
      <c r="C13710" s="57">
        <v>29.0</v>
      </c>
      <c r="D13710" s="268">
        <v>0.583333333333333</v>
      </c>
      <c r="E13710" s="269">
        <v>1.0370763396622963E-4</v>
      </c>
      <c r="F13710" s="269">
        <v>5.258117364740593E-5</v>
      </c>
    </row>
    <row r="13711" ht="14.25" customHeight="1">
      <c r="A13711" s="267">
        <v>43751.0</v>
      </c>
      <c r="B13711" s="57">
        <v>286.0</v>
      </c>
      <c r="C13711" s="57">
        <v>30.0</v>
      </c>
      <c r="D13711" s="268">
        <v>0.604166666666667</v>
      </c>
      <c r="E13711" s="269">
        <v>6.232642799299234E-5</v>
      </c>
      <c r="F13711" s="269">
        <v>5.418364751094592E-5</v>
      </c>
    </row>
    <row r="13712" ht="14.25" customHeight="1">
      <c r="A13712" s="267">
        <v>43751.0</v>
      </c>
      <c r="B13712" s="57">
        <v>286.0</v>
      </c>
      <c r="C13712" s="57">
        <v>31.0</v>
      </c>
      <c r="D13712" s="268">
        <v>0.625</v>
      </c>
      <c r="E13712" s="269">
        <v>5.966219549028138E-5</v>
      </c>
      <c r="F13712" s="269">
        <v>5.498488444271591E-5</v>
      </c>
    </row>
    <row r="13713" ht="14.25" customHeight="1">
      <c r="A13713" s="267">
        <v>43751.0</v>
      </c>
      <c r="B13713" s="57">
        <v>286.0</v>
      </c>
      <c r="C13713" s="57">
        <v>32.0</v>
      </c>
      <c r="D13713" s="268">
        <v>0.645833333333333</v>
      </c>
      <c r="E13713" s="269">
        <v>4.9026607967600533E-5</v>
      </c>
      <c r="F13713" s="269">
        <v>5.828998678626714E-5</v>
      </c>
    </row>
    <row r="13714" ht="14.25" customHeight="1">
      <c r="A13714" s="267">
        <v>43751.0</v>
      </c>
      <c r="B13714" s="57">
        <v>286.0</v>
      </c>
      <c r="C13714" s="57">
        <v>33.0</v>
      </c>
      <c r="D13714" s="268">
        <v>0.666666666666667</v>
      </c>
      <c r="E13714" s="269">
        <v>3.09185743340542E-5</v>
      </c>
      <c r="F13714" s="269">
        <v>6.309740837688711E-5</v>
      </c>
    </row>
    <row r="13715" ht="14.25" customHeight="1">
      <c r="A13715" s="267">
        <v>43751.0</v>
      </c>
      <c r="B13715" s="57">
        <v>286.0</v>
      </c>
      <c r="C13715" s="57">
        <v>34.0</v>
      </c>
      <c r="D13715" s="268">
        <v>0.6875</v>
      </c>
      <c r="E13715" s="269">
        <v>1.2547932110121623E-5</v>
      </c>
      <c r="F13715" s="269">
        <v>6.930699459810458E-5</v>
      </c>
    </row>
    <row r="13716" ht="14.25" customHeight="1">
      <c r="A13716" s="267">
        <v>43751.0</v>
      </c>
      <c r="B13716" s="57">
        <v>286.0</v>
      </c>
      <c r="C13716" s="57">
        <v>35.0</v>
      </c>
      <c r="D13716" s="268">
        <v>0.708333333333333</v>
      </c>
      <c r="E13716" s="269">
        <v>3.4701224937483564E-6</v>
      </c>
      <c r="F13716" s="269">
        <v>7.822075546404577E-5</v>
      </c>
    </row>
    <row r="13717" ht="14.25" customHeight="1">
      <c r="A13717" s="267">
        <v>43751.0</v>
      </c>
      <c r="B13717" s="57">
        <v>286.0</v>
      </c>
      <c r="C13717" s="57">
        <v>36.0</v>
      </c>
      <c r="D13717" s="268">
        <v>0.729166666666667</v>
      </c>
      <c r="E13717" s="269">
        <v>1.3390868404072953E-7</v>
      </c>
      <c r="F13717" s="269">
        <v>8.252740397230949E-5</v>
      </c>
    </row>
    <row r="13718" ht="14.25" customHeight="1">
      <c r="A13718" s="267">
        <v>43751.0</v>
      </c>
      <c r="B13718" s="57">
        <v>286.0</v>
      </c>
      <c r="C13718" s="57">
        <v>37.0</v>
      </c>
      <c r="D13718" s="268">
        <v>0.75</v>
      </c>
      <c r="E13718" s="269">
        <v>0.0</v>
      </c>
      <c r="F13718" s="269">
        <v>8.843652634411321E-5</v>
      </c>
    </row>
    <row r="13719" ht="14.25" customHeight="1">
      <c r="A13719" s="267">
        <v>43751.0</v>
      </c>
      <c r="B13719" s="57">
        <v>286.0</v>
      </c>
      <c r="C13719" s="57">
        <v>38.0</v>
      </c>
      <c r="D13719" s="268">
        <v>0.770833333333333</v>
      </c>
      <c r="E13719" s="269">
        <v>0.0</v>
      </c>
      <c r="F13719" s="269">
        <v>9.394503025003191E-5</v>
      </c>
    </row>
    <row r="13720" ht="14.25" customHeight="1">
      <c r="A13720" s="267">
        <v>43751.0</v>
      </c>
      <c r="B13720" s="57">
        <v>286.0</v>
      </c>
      <c r="C13720" s="57">
        <v>39.0</v>
      </c>
      <c r="D13720" s="268">
        <v>0.791666666666667</v>
      </c>
      <c r="E13720" s="269">
        <v>0.0</v>
      </c>
      <c r="F13720" s="269">
        <v>9.174162868766444E-5</v>
      </c>
    </row>
    <row r="13721" ht="14.25" customHeight="1">
      <c r="A13721" s="267">
        <v>43751.0</v>
      </c>
      <c r="B13721" s="57">
        <v>286.0</v>
      </c>
      <c r="C13721" s="57">
        <v>40.0</v>
      </c>
      <c r="D13721" s="268">
        <v>0.8125</v>
      </c>
      <c r="E13721" s="269">
        <v>0.0</v>
      </c>
      <c r="F13721" s="269">
        <v>8.883714480999821E-5</v>
      </c>
    </row>
    <row r="13722" ht="14.25" customHeight="1">
      <c r="A13722" s="267">
        <v>43751.0</v>
      </c>
      <c r="B13722" s="57">
        <v>286.0</v>
      </c>
      <c r="C13722" s="57">
        <v>41.0</v>
      </c>
      <c r="D13722" s="268">
        <v>0.833333333333333</v>
      </c>
      <c r="E13722" s="269">
        <v>0.0</v>
      </c>
      <c r="F13722" s="269">
        <v>8.583250631586071E-5</v>
      </c>
    </row>
    <row r="13723" ht="14.25" customHeight="1">
      <c r="A13723" s="267">
        <v>43751.0</v>
      </c>
      <c r="B13723" s="57">
        <v>286.0</v>
      </c>
      <c r="C13723" s="57">
        <v>42.0</v>
      </c>
      <c r="D13723" s="268">
        <v>0.854166666666667</v>
      </c>
      <c r="E13723" s="269">
        <v>0.0</v>
      </c>
      <c r="F13723" s="269">
        <v>8.202663088995325E-5</v>
      </c>
    </row>
    <row r="13724" ht="14.25" customHeight="1">
      <c r="A13724" s="267">
        <v>43751.0</v>
      </c>
      <c r="B13724" s="57">
        <v>286.0</v>
      </c>
      <c r="C13724" s="57">
        <v>43.0</v>
      </c>
      <c r="D13724" s="268">
        <v>0.875</v>
      </c>
      <c r="E13724" s="269">
        <v>0.0</v>
      </c>
      <c r="F13724" s="269">
        <v>7.782013699816078E-5</v>
      </c>
    </row>
    <row r="13725" ht="14.25" customHeight="1">
      <c r="A13725" s="267">
        <v>43751.0</v>
      </c>
      <c r="B13725" s="57">
        <v>286.0</v>
      </c>
      <c r="C13725" s="57">
        <v>44.0</v>
      </c>
      <c r="D13725" s="268">
        <v>0.895833333333333</v>
      </c>
      <c r="E13725" s="269">
        <v>0.0</v>
      </c>
      <c r="F13725" s="269">
        <v>7.281240617459832E-5</v>
      </c>
    </row>
    <row r="13726" ht="14.25" customHeight="1">
      <c r="A13726" s="267">
        <v>43751.0</v>
      </c>
      <c r="B13726" s="57">
        <v>286.0</v>
      </c>
      <c r="C13726" s="57">
        <v>45.0</v>
      </c>
      <c r="D13726" s="268">
        <v>0.916666666666667</v>
      </c>
      <c r="E13726" s="269">
        <v>0.0</v>
      </c>
      <c r="F13726" s="269">
        <v>6.800498458397833E-5</v>
      </c>
    </row>
    <row r="13727" ht="14.25" customHeight="1">
      <c r="A13727" s="267">
        <v>43751.0</v>
      </c>
      <c r="B13727" s="57">
        <v>286.0</v>
      </c>
      <c r="C13727" s="57">
        <v>46.0</v>
      </c>
      <c r="D13727" s="268">
        <v>0.9375</v>
      </c>
      <c r="E13727" s="269">
        <v>0.0</v>
      </c>
      <c r="F13727" s="269">
        <v>5.9992615266278386E-5</v>
      </c>
    </row>
    <row r="13728" ht="14.25" customHeight="1">
      <c r="A13728" s="267">
        <v>43751.0</v>
      </c>
      <c r="B13728" s="57">
        <v>286.0</v>
      </c>
      <c r="C13728" s="57">
        <v>47.0</v>
      </c>
      <c r="D13728" s="268">
        <v>0.958333333333333</v>
      </c>
      <c r="E13728" s="269">
        <v>0.0</v>
      </c>
      <c r="F13728" s="269">
        <v>5.127916363327967E-5</v>
      </c>
    </row>
    <row r="13729" ht="14.25" customHeight="1">
      <c r="A13729" s="267">
        <v>43751.0</v>
      </c>
      <c r="B13729" s="57">
        <v>286.0</v>
      </c>
      <c r="C13729" s="57">
        <v>48.0</v>
      </c>
      <c r="D13729" s="268">
        <v>0.979166666666667</v>
      </c>
      <c r="E13729" s="269">
        <v>0.0</v>
      </c>
      <c r="F13729" s="269">
        <v>4.406803124734973E-5</v>
      </c>
    </row>
    <row r="13730" ht="14.25" customHeight="1">
      <c r="A13730" s="267">
        <v>43752.0</v>
      </c>
      <c r="B13730" s="57">
        <v>287.0</v>
      </c>
      <c r="C13730" s="57">
        <v>1.0</v>
      </c>
      <c r="D13730" s="268">
        <v>0.0</v>
      </c>
      <c r="E13730" s="269">
        <v>0.0</v>
      </c>
      <c r="F13730" s="269">
        <v>3.8158908875546014E-5</v>
      </c>
    </row>
    <row r="13731" ht="14.25" customHeight="1">
      <c r="A13731" s="267">
        <v>43752.0</v>
      </c>
      <c r="B13731" s="57">
        <v>287.0</v>
      </c>
      <c r="C13731" s="57">
        <v>2.0</v>
      </c>
      <c r="D13731" s="268">
        <v>0.020833333333333332</v>
      </c>
      <c r="E13731" s="269">
        <v>0.0</v>
      </c>
      <c r="F13731" s="269">
        <v>3.3551796517868546E-5</v>
      </c>
    </row>
    <row r="13732" ht="14.25" customHeight="1">
      <c r="A13732" s="267">
        <v>43752.0</v>
      </c>
      <c r="B13732" s="57">
        <v>287.0</v>
      </c>
      <c r="C13732" s="57">
        <v>3.0</v>
      </c>
      <c r="D13732" s="268">
        <v>0.0416666666666667</v>
      </c>
      <c r="E13732" s="269">
        <v>0.0</v>
      </c>
      <c r="F13732" s="269">
        <v>3.0847621873144815E-5</v>
      </c>
    </row>
    <row r="13733" ht="14.25" customHeight="1">
      <c r="A13733" s="267">
        <v>43752.0</v>
      </c>
      <c r="B13733" s="57">
        <v>287.0</v>
      </c>
      <c r="C13733" s="57">
        <v>4.0</v>
      </c>
      <c r="D13733" s="268">
        <v>0.0625</v>
      </c>
      <c r="E13733" s="269">
        <v>0.0</v>
      </c>
      <c r="F13733" s="269">
        <v>2.9044838776662325E-5</v>
      </c>
    </row>
    <row r="13734" ht="14.25" customHeight="1">
      <c r="A13734" s="267">
        <v>43752.0</v>
      </c>
      <c r="B13734" s="57">
        <v>287.0</v>
      </c>
      <c r="C13734" s="57">
        <v>5.0</v>
      </c>
      <c r="D13734" s="268">
        <v>0.0833333333333333</v>
      </c>
      <c r="E13734" s="269">
        <v>0.0</v>
      </c>
      <c r="F13734" s="269">
        <v>2.8644220310777324E-5</v>
      </c>
    </row>
    <row r="13735" ht="14.25" customHeight="1">
      <c r="A13735" s="267">
        <v>43752.0</v>
      </c>
      <c r="B13735" s="57">
        <v>287.0</v>
      </c>
      <c r="C13735" s="57">
        <v>6.0</v>
      </c>
      <c r="D13735" s="268">
        <v>0.104166666666667</v>
      </c>
      <c r="E13735" s="269">
        <v>0.0</v>
      </c>
      <c r="F13735" s="269">
        <v>2.884452954371982E-5</v>
      </c>
    </row>
    <row r="13736" ht="14.25" customHeight="1">
      <c r="A13736" s="267">
        <v>43752.0</v>
      </c>
      <c r="B13736" s="57">
        <v>287.0</v>
      </c>
      <c r="C13736" s="57">
        <v>7.0</v>
      </c>
      <c r="D13736" s="268">
        <v>0.125</v>
      </c>
      <c r="E13736" s="269">
        <v>0.0</v>
      </c>
      <c r="F13736" s="269">
        <v>2.784298337900733E-5</v>
      </c>
    </row>
    <row r="13737" ht="14.25" customHeight="1">
      <c r="A13737" s="267">
        <v>43752.0</v>
      </c>
      <c r="B13737" s="57">
        <v>287.0</v>
      </c>
      <c r="C13737" s="57">
        <v>8.0</v>
      </c>
      <c r="D13737" s="268">
        <v>0.145833333333333</v>
      </c>
      <c r="E13737" s="269">
        <v>0.0</v>
      </c>
      <c r="F13737" s="269">
        <v>2.7141901063708585E-5</v>
      </c>
    </row>
    <row r="13738" ht="14.25" customHeight="1">
      <c r="A13738" s="267">
        <v>43752.0</v>
      </c>
      <c r="B13738" s="57">
        <v>287.0</v>
      </c>
      <c r="C13738" s="57">
        <v>9.0</v>
      </c>
      <c r="D13738" s="268">
        <v>0.166666666666667</v>
      </c>
      <c r="E13738" s="269">
        <v>0.0</v>
      </c>
      <c r="F13738" s="269">
        <v>2.744236491312233E-5</v>
      </c>
    </row>
    <row r="13739" ht="14.25" customHeight="1">
      <c r="A13739" s="267">
        <v>43752.0</v>
      </c>
      <c r="B13739" s="57">
        <v>287.0</v>
      </c>
      <c r="C13739" s="57">
        <v>10.0</v>
      </c>
      <c r="D13739" s="268">
        <v>0.1875</v>
      </c>
      <c r="E13739" s="269">
        <v>0.0</v>
      </c>
      <c r="F13739" s="269">
        <v>2.8043292611949826E-5</v>
      </c>
    </row>
    <row r="13740" ht="14.25" customHeight="1">
      <c r="A13740" s="267">
        <v>43752.0</v>
      </c>
      <c r="B13740" s="57">
        <v>287.0</v>
      </c>
      <c r="C13740" s="57">
        <v>11.0</v>
      </c>
      <c r="D13740" s="268">
        <v>0.208333333333333</v>
      </c>
      <c r="E13740" s="269">
        <v>0.0</v>
      </c>
      <c r="F13740" s="269">
        <v>2.874437492724857E-5</v>
      </c>
    </row>
    <row r="13741" ht="14.25" customHeight="1">
      <c r="A13741" s="267">
        <v>43752.0</v>
      </c>
      <c r="B13741" s="57">
        <v>287.0</v>
      </c>
      <c r="C13741" s="57">
        <v>12.0</v>
      </c>
      <c r="D13741" s="268">
        <v>0.229166666666667</v>
      </c>
      <c r="E13741" s="269">
        <v>0.0</v>
      </c>
      <c r="F13741" s="269">
        <v>3.14485495719723E-5</v>
      </c>
    </row>
    <row r="13742" ht="14.25" customHeight="1">
      <c r="A13742" s="267">
        <v>43752.0</v>
      </c>
      <c r="B13742" s="57">
        <v>287.0</v>
      </c>
      <c r="C13742" s="57">
        <v>13.0</v>
      </c>
      <c r="D13742" s="268">
        <v>0.25</v>
      </c>
      <c r="E13742" s="269">
        <v>2.3456525794055305E-8</v>
      </c>
      <c r="F13742" s="269">
        <v>3.7658135793189774E-5</v>
      </c>
    </row>
    <row r="13743" ht="14.25" customHeight="1">
      <c r="A13743" s="267">
        <v>43752.0</v>
      </c>
      <c r="B13743" s="57">
        <v>287.0</v>
      </c>
      <c r="C13743" s="57">
        <v>14.0</v>
      </c>
      <c r="D13743" s="268">
        <v>0.270833333333333</v>
      </c>
      <c r="E13743" s="269">
        <v>1.8999785893184797E-6</v>
      </c>
      <c r="F13743" s="269">
        <v>4.366741278146473E-5</v>
      </c>
    </row>
    <row r="13744" ht="14.25" customHeight="1">
      <c r="A13744" s="267">
        <v>43752.0</v>
      </c>
      <c r="B13744" s="57">
        <v>287.0</v>
      </c>
      <c r="C13744" s="57">
        <v>15.0</v>
      </c>
      <c r="D13744" s="268">
        <v>0.291666666666667</v>
      </c>
      <c r="E13744" s="269">
        <v>7.967110840534032E-6</v>
      </c>
      <c r="F13744" s="269">
        <v>5.318210134623342E-5</v>
      </c>
    </row>
    <row r="13745" ht="14.25" customHeight="1">
      <c r="A13745" s="267">
        <v>43752.0</v>
      </c>
      <c r="B13745" s="57">
        <v>287.0</v>
      </c>
      <c r="C13745" s="57">
        <v>16.0</v>
      </c>
      <c r="D13745" s="268">
        <v>0.3125</v>
      </c>
      <c r="E13745" s="269">
        <v>2.4844012395666705E-5</v>
      </c>
      <c r="F13745" s="269">
        <v>5.9391687567450885E-5</v>
      </c>
    </row>
    <row r="13746" ht="14.25" customHeight="1">
      <c r="A13746" s="267">
        <v>43752.0</v>
      </c>
      <c r="B13746" s="57">
        <v>287.0</v>
      </c>
      <c r="C13746" s="57">
        <v>17.0</v>
      </c>
      <c r="D13746" s="268">
        <v>0.333333333333333</v>
      </c>
      <c r="E13746" s="269">
        <v>3.978427328596968E-5</v>
      </c>
      <c r="F13746" s="269">
        <v>6.059354296510588E-5</v>
      </c>
    </row>
    <row r="13747" ht="14.25" customHeight="1">
      <c r="A13747" s="267">
        <v>43752.0</v>
      </c>
      <c r="B13747" s="57">
        <v>287.0</v>
      </c>
      <c r="C13747" s="57">
        <v>18.0</v>
      </c>
      <c r="D13747" s="268">
        <v>0.354166666666667</v>
      </c>
      <c r="E13747" s="269">
        <v>5.466846571024791E-5</v>
      </c>
      <c r="F13747" s="269">
        <v>6.339787222630086E-5</v>
      </c>
    </row>
    <row r="13748" ht="14.25" customHeight="1">
      <c r="A13748" s="267">
        <v>43752.0</v>
      </c>
      <c r="B13748" s="57">
        <v>287.0</v>
      </c>
      <c r="C13748" s="57">
        <v>19.0</v>
      </c>
      <c r="D13748" s="268">
        <v>0.375</v>
      </c>
      <c r="E13748" s="269">
        <v>7.260370162297338E-5</v>
      </c>
      <c r="F13748" s="269">
        <v>6.219601682864587E-5</v>
      </c>
    </row>
    <row r="13749" ht="14.25" customHeight="1">
      <c r="A13749" s="267">
        <v>43752.0</v>
      </c>
      <c r="B13749" s="57">
        <v>287.0</v>
      </c>
      <c r="C13749" s="57">
        <v>20.0</v>
      </c>
      <c r="D13749" s="268">
        <v>0.395833333333333</v>
      </c>
      <c r="E13749" s="269">
        <v>9.479410749692361E-5</v>
      </c>
      <c r="F13749" s="269">
        <v>6.0793852198048374E-5</v>
      </c>
    </row>
    <row r="13750" ht="14.25" customHeight="1">
      <c r="A13750" s="267">
        <v>43752.0</v>
      </c>
      <c r="B13750" s="57">
        <v>287.0</v>
      </c>
      <c r="C13750" s="57">
        <v>21.0</v>
      </c>
      <c r="D13750" s="268">
        <v>0.416666666666667</v>
      </c>
      <c r="E13750" s="269">
        <v>1.0691445953605293E-4</v>
      </c>
      <c r="F13750" s="269">
        <v>5.8890914485094645E-5</v>
      </c>
    </row>
    <row r="13751" ht="14.25" customHeight="1">
      <c r="A13751" s="267">
        <v>43752.0</v>
      </c>
      <c r="B13751" s="57">
        <v>287.0</v>
      </c>
      <c r="C13751" s="57">
        <v>22.0</v>
      </c>
      <c r="D13751" s="268">
        <v>0.4375</v>
      </c>
      <c r="E13751" s="269">
        <v>1.1994383686934651E-4</v>
      </c>
      <c r="F13751" s="269">
        <v>5.728844062155465E-5</v>
      </c>
    </row>
    <row r="13752" ht="14.25" customHeight="1">
      <c r="A13752" s="267">
        <v>43752.0</v>
      </c>
      <c r="B13752" s="57">
        <v>287.0</v>
      </c>
      <c r="C13752" s="57">
        <v>23.0</v>
      </c>
      <c r="D13752" s="268">
        <v>0.458333333333333</v>
      </c>
      <c r="E13752" s="269">
        <v>1.0823608382945988E-4</v>
      </c>
      <c r="F13752" s="269">
        <v>5.81898321697959E-5</v>
      </c>
    </row>
    <row r="13753" ht="14.25" customHeight="1">
      <c r="A13753" s="267">
        <v>43752.0</v>
      </c>
      <c r="B13753" s="57">
        <v>287.0</v>
      </c>
      <c r="C13753" s="57">
        <v>24.0</v>
      </c>
      <c r="D13753" s="268">
        <v>0.479166666666667</v>
      </c>
      <c r="E13753" s="269">
        <v>1.1784503690135852E-4</v>
      </c>
      <c r="F13753" s="269">
        <v>5.6887822155669654E-5</v>
      </c>
    </row>
    <row r="13754" ht="14.25" customHeight="1">
      <c r="A13754" s="267">
        <v>43752.0</v>
      </c>
      <c r="B13754" s="57">
        <v>287.0</v>
      </c>
      <c r="C13754" s="57">
        <v>25.0</v>
      </c>
      <c r="D13754" s="268">
        <v>0.5</v>
      </c>
      <c r="E13754" s="269">
        <v>1.3787410766473427E-4</v>
      </c>
      <c r="F13754" s="269">
        <v>5.9391687567450885E-5</v>
      </c>
    </row>
    <row r="13755" ht="14.25" customHeight="1">
      <c r="A13755" s="267">
        <v>43752.0</v>
      </c>
      <c r="B13755" s="57">
        <v>287.0</v>
      </c>
      <c r="C13755" s="57">
        <v>26.0</v>
      </c>
      <c r="D13755" s="268">
        <v>0.520833333333333</v>
      </c>
      <c r="E13755" s="269">
        <v>1.2689265163043177E-4</v>
      </c>
      <c r="F13755" s="269">
        <v>5.9391687567450885E-5</v>
      </c>
    </row>
    <row r="13756" ht="14.25" customHeight="1">
      <c r="A13756" s="267">
        <v>43752.0</v>
      </c>
      <c r="B13756" s="57">
        <v>287.0</v>
      </c>
      <c r="C13756" s="57">
        <v>27.0</v>
      </c>
      <c r="D13756" s="268">
        <v>0.541666666666667</v>
      </c>
      <c r="E13756" s="269">
        <v>1.4176095092549248E-4</v>
      </c>
      <c r="F13756" s="269">
        <v>5.798952293685338E-5</v>
      </c>
    </row>
    <row r="13757" ht="14.25" customHeight="1">
      <c r="A13757" s="267">
        <v>43752.0</v>
      </c>
      <c r="B13757" s="57">
        <v>287.0</v>
      </c>
      <c r="C13757" s="57">
        <v>28.0</v>
      </c>
      <c r="D13757" s="268">
        <v>0.5625</v>
      </c>
      <c r="E13757" s="269">
        <v>1.027935597751664E-4</v>
      </c>
      <c r="F13757" s="269">
        <v>5.548565752507217E-5</v>
      </c>
    </row>
    <row r="13758" ht="14.25" customHeight="1">
      <c r="A13758" s="267">
        <v>43752.0</v>
      </c>
      <c r="B13758" s="57">
        <v>287.0</v>
      </c>
      <c r="C13758" s="57">
        <v>29.0</v>
      </c>
      <c r="D13758" s="268">
        <v>0.583333333333333</v>
      </c>
      <c r="E13758" s="269">
        <v>9.949548648846733E-5</v>
      </c>
      <c r="F13758" s="269">
        <v>5.338241057917592E-5</v>
      </c>
    </row>
    <row r="13759" ht="14.25" customHeight="1">
      <c r="A13759" s="267">
        <v>43752.0</v>
      </c>
      <c r="B13759" s="57">
        <v>287.0</v>
      </c>
      <c r="C13759" s="57">
        <v>30.0</v>
      </c>
      <c r="D13759" s="268">
        <v>0.604166666666667</v>
      </c>
      <c r="E13759" s="269">
        <v>7.286627613698069E-5</v>
      </c>
      <c r="F13759" s="269">
        <v>5.398333827800342E-5</v>
      </c>
    </row>
    <row r="13760" ht="14.25" customHeight="1">
      <c r="A13760" s="267">
        <v>43752.0</v>
      </c>
      <c r="B13760" s="57">
        <v>287.0</v>
      </c>
      <c r="C13760" s="57">
        <v>31.0</v>
      </c>
      <c r="D13760" s="268">
        <v>0.625</v>
      </c>
      <c r="E13760" s="269">
        <v>6.137753282914487E-5</v>
      </c>
      <c r="F13760" s="269">
        <v>5.448411136035966E-5</v>
      </c>
    </row>
    <row r="13761" ht="14.25" customHeight="1">
      <c r="A13761" s="267">
        <v>43752.0</v>
      </c>
      <c r="B13761" s="57">
        <v>287.0</v>
      </c>
      <c r="C13761" s="57">
        <v>32.0</v>
      </c>
      <c r="D13761" s="268">
        <v>0.645833333333333</v>
      </c>
      <c r="E13761" s="269">
        <v>4.300708136764685E-5</v>
      </c>
      <c r="F13761" s="269">
        <v>5.6887822155669654E-5</v>
      </c>
    </row>
    <row r="13762" ht="14.25" customHeight="1">
      <c r="A13762" s="267">
        <v>43752.0</v>
      </c>
      <c r="B13762" s="57">
        <v>287.0</v>
      </c>
      <c r="C13762" s="57">
        <v>33.0</v>
      </c>
      <c r="D13762" s="268">
        <v>0.666666666666667</v>
      </c>
      <c r="E13762" s="269">
        <v>2.1503016639710003E-5</v>
      </c>
      <c r="F13762" s="269">
        <v>6.279694452747336E-5</v>
      </c>
    </row>
    <row r="13763" ht="14.25" customHeight="1">
      <c r="A13763" s="267">
        <v>43752.0</v>
      </c>
      <c r="B13763" s="57">
        <v>287.0</v>
      </c>
      <c r="C13763" s="57">
        <v>34.0</v>
      </c>
      <c r="D13763" s="268">
        <v>0.6875</v>
      </c>
      <c r="E13763" s="269">
        <v>6.558899614791778E-6</v>
      </c>
      <c r="F13763" s="269">
        <v>6.940714921457582E-5</v>
      </c>
    </row>
    <row r="13764" ht="14.25" customHeight="1">
      <c r="A13764" s="267">
        <v>43752.0</v>
      </c>
      <c r="B13764" s="57">
        <v>287.0</v>
      </c>
      <c r="C13764" s="57">
        <v>35.0</v>
      </c>
      <c r="D13764" s="268">
        <v>0.708333333333333</v>
      </c>
      <c r="E13764" s="269">
        <v>5.949383936635818E-7</v>
      </c>
      <c r="F13764" s="269">
        <v>7.631781775109203E-5</v>
      </c>
    </row>
    <row r="13765" ht="14.25" customHeight="1">
      <c r="A13765" s="267">
        <v>43752.0</v>
      </c>
      <c r="B13765" s="57">
        <v>287.0</v>
      </c>
      <c r="C13765" s="57">
        <v>36.0</v>
      </c>
      <c r="D13765" s="268">
        <v>0.729166666666667</v>
      </c>
      <c r="E13765" s="269">
        <v>0.0</v>
      </c>
      <c r="F13765" s="269">
        <v>8.222694012289575E-5</v>
      </c>
    </row>
    <row r="13766" ht="14.25" customHeight="1">
      <c r="A13766" s="267">
        <v>43752.0</v>
      </c>
      <c r="B13766" s="57">
        <v>287.0</v>
      </c>
      <c r="C13766" s="57">
        <v>37.0</v>
      </c>
      <c r="D13766" s="268">
        <v>0.75</v>
      </c>
      <c r="E13766" s="269">
        <v>0.0</v>
      </c>
      <c r="F13766" s="269">
        <v>8.883714480999821E-5</v>
      </c>
    </row>
    <row r="13767" ht="14.25" customHeight="1">
      <c r="A13767" s="267">
        <v>43752.0</v>
      </c>
      <c r="B13767" s="57">
        <v>287.0</v>
      </c>
      <c r="C13767" s="57">
        <v>38.0</v>
      </c>
      <c r="D13767" s="268">
        <v>0.770833333333333</v>
      </c>
      <c r="E13767" s="269">
        <v>0.0</v>
      </c>
      <c r="F13767" s="269">
        <v>9.324394793473318E-5</v>
      </c>
    </row>
    <row r="13768" ht="14.25" customHeight="1">
      <c r="A13768" s="267">
        <v>43752.0</v>
      </c>
      <c r="B13768" s="57">
        <v>287.0</v>
      </c>
      <c r="C13768" s="57">
        <v>39.0</v>
      </c>
      <c r="D13768" s="268">
        <v>0.791666666666667</v>
      </c>
      <c r="E13768" s="269">
        <v>0.0</v>
      </c>
      <c r="F13768" s="269">
        <v>9.124085560530819E-5</v>
      </c>
    </row>
    <row r="13769" ht="14.25" customHeight="1">
      <c r="A13769" s="267">
        <v>43752.0</v>
      </c>
      <c r="B13769" s="57">
        <v>287.0</v>
      </c>
      <c r="C13769" s="57">
        <v>40.0</v>
      </c>
      <c r="D13769" s="268">
        <v>0.8125</v>
      </c>
      <c r="E13769" s="269">
        <v>0.0</v>
      </c>
      <c r="F13769" s="269">
        <v>8.843652634411321E-5</v>
      </c>
    </row>
    <row r="13770" ht="14.25" customHeight="1">
      <c r="A13770" s="267">
        <v>43752.0</v>
      </c>
      <c r="B13770" s="57">
        <v>287.0</v>
      </c>
      <c r="C13770" s="57">
        <v>41.0</v>
      </c>
      <c r="D13770" s="268">
        <v>0.833333333333333</v>
      </c>
      <c r="E13770" s="269">
        <v>0.0</v>
      </c>
      <c r="F13770" s="269">
        <v>8.453049630173448E-5</v>
      </c>
    </row>
    <row r="13771" ht="14.25" customHeight="1">
      <c r="A13771" s="267">
        <v>43752.0</v>
      </c>
      <c r="B13771" s="57">
        <v>287.0</v>
      </c>
      <c r="C13771" s="57">
        <v>42.0</v>
      </c>
      <c r="D13771" s="268">
        <v>0.854166666666667</v>
      </c>
      <c r="E13771" s="269">
        <v>0.0</v>
      </c>
      <c r="F13771" s="269">
        <v>8.072462087582698E-5</v>
      </c>
    </row>
    <row r="13772" ht="14.25" customHeight="1">
      <c r="A13772" s="267">
        <v>43752.0</v>
      </c>
      <c r="B13772" s="57">
        <v>287.0</v>
      </c>
      <c r="C13772" s="57">
        <v>43.0</v>
      </c>
      <c r="D13772" s="268">
        <v>0.875</v>
      </c>
      <c r="E13772" s="269">
        <v>0.0</v>
      </c>
      <c r="F13772" s="269">
        <v>7.691874544991952E-5</v>
      </c>
    </row>
    <row r="13773" ht="14.25" customHeight="1">
      <c r="A13773" s="267">
        <v>43752.0</v>
      </c>
      <c r="B13773" s="57">
        <v>287.0</v>
      </c>
      <c r="C13773" s="57">
        <v>44.0</v>
      </c>
      <c r="D13773" s="268">
        <v>0.895833333333333</v>
      </c>
      <c r="E13773" s="269">
        <v>0.0</v>
      </c>
      <c r="F13773" s="269">
        <v>7.32130246404833E-5</v>
      </c>
    </row>
    <row r="13774" ht="14.25" customHeight="1">
      <c r="A13774" s="267">
        <v>43752.0</v>
      </c>
      <c r="B13774" s="57">
        <v>287.0</v>
      </c>
      <c r="C13774" s="57">
        <v>45.0</v>
      </c>
      <c r="D13774" s="268">
        <v>0.916666666666667</v>
      </c>
      <c r="E13774" s="269">
        <v>0.0</v>
      </c>
      <c r="F13774" s="269">
        <v>6.830544843339208E-5</v>
      </c>
    </row>
    <row r="13775" ht="14.25" customHeight="1">
      <c r="A13775" s="267">
        <v>43752.0</v>
      </c>
      <c r="B13775" s="57">
        <v>287.0</v>
      </c>
      <c r="C13775" s="57">
        <v>46.0</v>
      </c>
      <c r="D13775" s="268">
        <v>0.9375</v>
      </c>
      <c r="E13775" s="269">
        <v>0.0</v>
      </c>
      <c r="F13775" s="269">
        <v>6.109431604746214E-5</v>
      </c>
    </row>
    <row r="13776" ht="14.25" customHeight="1">
      <c r="A13776" s="267">
        <v>43752.0</v>
      </c>
      <c r="B13776" s="57">
        <v>287.0</v>
      </c>
      <c r="C13776" s="57">
        <v>47.0</v>
      </c>
      <c r="D13776" s="268">
        <v>0.958333333333333</v>
      </c>
      <c r="E13776" s="269">
        <v>0.0</v>
      </c>
      <c r="F13776" s="269">
        <v>5.278148288034843E-5</v>
      </c>
    </row>
    <row r="13777" ht="14.25" customHeight="1">
      <c r="A13777" s="267">
        <v>43752.0</v>
      </c>
      <c r="B13777" s="57">
        <v>287.0</v>
      </c>
      <c r="C13777" s="57">
        <v>48.0</v>
      </c>
      <c r="D13777" s="268">
        <v>0.979166666666667</v>
      </c>
      <c r="E13777" s="269">
        <v>0.0</v>
      </c>
      <c r="F13777" s="269">
        <v>4.597096896030346E-5</v>
      </c>
    </row>
    <row r="13778" ht="14.25" customHeight="1">
      <c r="A13778" s="267">
        <v>43753.0</v>
      </c>
      <c r="B13778" s="57">
        <v>288.0</v>
      </c>
      <c r="C13778" s="57">
        <v>1.0</v>
      </c>
      <c r="D13778" s="268">
        <v>0.0</v>
      </c>
      <c r="E13778" s="269">
        <v>0.0</v>
      </c>
      <c r="F13778" s="269">
        <v>4.036231043791349E-5</v>
      </c>
    </row>
    <row r="13779" ht="14.25" customHeight="1">
      <c r="A13779" s="267">
        <v>43753.0</v>
      </c>
      <c r="B13779" s="57">
        <v>288.0</v>
      </c>
      <c r="C13779" s="57">
        <v>2.0</v>
      </c>
      <c r="D13779" s="268">
        <v>0.020833333333333332</v>
      </c>
      <c r="E13779" s="269">
        <v>0.0</v>
      </c>
      <c r="F13779" s="269">
        <v>3.545473423082228E-5</v>
      </c>
    </row>
    <row r="13780" ht="14.25" customHeight="1">
      <c r="A13780" s="267">
        <v>43753.0</v>
      </c>
      <c r="B13780" s="57">
        <v>288.0</v>
      </c>
      <c r="C13780" s="57">
        <v>3.0</v>
      </c>
      <c r="D13780" s="268">
        <v>0.0416666666666667</v>
      </c>
      <c r="E13780" s="269">
        <v>0.0</v>
      </c>
      <c r="F13780" s="269">
        <v>3.285071420256979E-5</v>
      </c>
    </row>
    <row r="13781" ht="14.25" customHeight="1">
      <c r="A13781" s="267">
        <v>43753.0</v>
      </c>
      <c r="B13781" s="57">
        <v>288.0</v>
      </c>
      <c r="C13781" s="57">
        <v>4.0</v>
      </c>
      <c r="D13781" s="268">
        <v>0.0625</v>
      </c>
      <c r="E13781" s="269">
        <v>0.0</v>
      </c>
      <c r="F13781" s="269">
        <v>2.9946230324903566E-5</v>
      </c>
    </row>
    <row r="13782" ht="14.25" customHeight="1">
      <c r="A13782" s="267">
        <v>43753.0</v>
      </c>
      <c r="B13782" s="57">
        <v>288.0</v>
      </c>
      <c r="C13782" s="57">
        <v>5.0</v>
      </c>
      <c r="D13782" s="268">
        <v>0.0833333333333333</v>
      </c>
      <c r="E13782" s="269">
        <v>0.0</v>
      </c>
      <c r="F13782" s="269">
        <v>2.9044838776662325E-5</v>
      </c>
    </row>
    <row r="13783" ht="14.25" customHeight="1">
      <c r="A13783" s="267">
        <v>43753.0</v>
      </c>
      <c r="B13783" s="57">
        <v>288.0</v>
      </c>
      <c r="C13783" s="57">
        <v>6.0</v>
      </c>
      <c r="D13783" s="268">
        <v>0.104166666666667</v>
      </c>
      <c r="E13783" s="269">
        <v>0.0</v>
      </c>
      <c r="F13783" s="269">
        <v>2.9245148009604822E-5</v>
      </c>
    </row>
    <row r="13784" ht="14.25" customHeight="1">
      <c r="A13784" s="267">
        <v>43753.0</v>
      </c>
      <c r="B13784" s="57">
        <v>288.0</v>
      </c>
      <c r="C13784" s="57">
        <v>7.0</v>
      </c>
      <c r="D13784" s="268">
        <v>0.125</v>
      </c>
      <c r="E13784" s="269">
        <v>0.0</v>
      </c>
      <c r="F13784" s="269">
        <v>2.834375646136358E-5</v>
      </c>
    </row>
    <row r="13785" ht="14.25" customHeight="1">
      <c r="A13785" s="267">
        <v>43753.0</v>
      </c>
      <c r="B13785" s="57">
        <v>288.0</v>
      </c>
      <c r="C13785" s="57">
        <v>8.0</v>
      </c>
      <c r="D13785" s="268">
        <v>0.145833333333333</v>
      </c>
      <c r="E13785" s="269">
        <v>0.0</v>
      </c>
      <c r="F13785" s="269">
        <v>2.7943137995478576E-5</v>
      </c>
    </row>
    <row r="13786" ht="14.25" customHeight="1">
      <c r="A13786" s="267">
        <v>43753.0</v>
      </c>
      <c r="B13786" s="57">
        <v>288.0</v>
      </c>
      <c r="C13786" s="57">
        <v>9.0</v>
      </c>
      <c r="D13786" s="268">
        <v>0.166666666666667</v>
      </c>
      <c r="E13786" s="269">
        <v>0.0</v>
      </c>
      <c r="F13786" s="269">
        <v>2.784298337900733E-5</v>
      </c>
    </row>
    <row r="13787" ht="14.25" customHeight="1">
      <c r="A13787" s="267">
        <v>43753.0</v>
      </c>
      <c r="B13787" s="57">
        <v>288.0</v>
      </c>
      <c r="C13787" s="57">
        <v>10.0</v>
      </c>
      <c r="D13787" s="268">
        <v>0.1875</v>
      </c>
      <c r="E13787" s="269">
        <v>0.0</v>
      </c>
      <c r="F13787" s="269">
        <v>2.7742828762536086E-5</v>
      </c>
    </row>
    <row r="13788" ht="14.25" customHeight="1">
      <c r="A13788" s="267">
        <v>43753.0</v>
      </c>
      <c r="B13788" s="57">
        <v>288.0</v>
      </c>
      <c r="C13788" s="57">
        <v>11.0</v>
      </c>
      <c r="D13788" s="268">
        <v>0.208333333333333</v>
      </c>
      <c r="E13788" s="269">
        <v>0.0</v>
      </c>
      <c r="F13788" s="269">
        <v>2.8243601844892327E-5</v>
      </c>
    </row>
    <row r="13789" ht="14.25" customHeight="1">
      <c r="A13789" s="267">
        <v>43753.0</v>
      </c>
      <c r="B13789" s="57">
        <v>288.0</v>
      </c>
      <c r="C13789" s="57">
        <v>12.0</v>
      </c>
      <c r="D13789" s="268">
        <v>0.229166666666667</v>
      </c>
      <c r="E13789" s="269">
        <v>0.0</v>
      </c>
      <c r="F13789" s="269">
        <v>3.0146539557846063E-5</v>
      </c>
    </row>
    <row r="13790" ht="14.25" customHeight="1">
      <c r="A13790" s="267">
        <v>43753.0</v>
      </c>
      <c r="B13790" s="57">
        <v>288.0</v>
      </c>
      <c r="C13790" s="57">
        <v>13.0</v>
      </c>
      <c r="D13790" s="268">
        <v>0.25</v>
      </c>
      <c r="E13790" s="269">
        <v>7.036957738216591E-8</v>
      </c>
      <c r="F13790" s="269">
        <v>3.164885880491481E-5</v>
      </c>
    </row>
    <row r="13791" ht="14.25" customHeight="1">
      <c r="A13791" s="267">
        <v>43753.0</v>
      </c>
      <c r="B13791" s="57">
        <v>288.0</v>
      </c>
      <c r="C13791" s="57">
        <v>14.0</v>
      </c>
      <c r="D13791" s="268">
        <v>0.270833333333333</v>
      </c>
      <c r="E13791" s="269">
        <v>2.9789787758450233E-6</v>
      </c>
      <c r="F13791" s="269">
        <v>3.545473423082228E-5</v>
      </c>
    </row>
    <row r="13792" ht="14.25" customHeight="1">
      <c r="A13792" s="267">
        <v>43753.0</v>
      </c>
      <c r="B13792" s="57">
        <v>288.0</v>
      </c>
      <c r="C13792" s="57">
        <v>15.0</v>
      </c>
      <c r="D13792" s="268">
        <v>0.291666666666667</v>
      </c>
      <c r="E13792" s="269">
        <v>7.998675295772858E-6</v>
      </c>
      <c r="F13792" s="269">
        <v>4.1363856602626E-5</v>
      </c>
    </row>
    <row r="13793" ht="14.25" customHeight="1">
      <c r="A13793" s="267">
        <v>43753.0</v>
      </c>
      <c r="B13793" s="57">
        <v>288.0</v>
      </c>
      <c r="C13793" s="57">
        <v>16.0</v>
      </c>
      <c r="D13793" s="268">
        <v>0.3125</v>
      </c>
      <c r="E13793" s="269">
        <v>1.593107741638755E-5</v>
      </c>
      <c r="F13793" s="269">
        <v>4.727297897442971E-5</v>
      </c>
    </row>
    <row r="13794" ht="14.25" customHeight="1">
      <c r="A13794" s="267">
        <v>43753.0</v>
      </c>
      <c r="B13794" s="57">
        <v>288.0</v>
      </c>
      <c r="C13794" s="57">
        <v>17.0</v>
      </c>
      <c r="D13794" s="268">
        <v>0.333333333333333</v>
      </c>
      <c r="E13794" s="269">
        <v>2.9375792305614192E-5</v>
      </c>
      <c r="F13794" s="269">
        <v>5.558581214154341E-5</v>
      </c>
    </row>
    <row r="13795" ht="14.25" customHeight="1">
      <c r="A13795" s="267">
        <v>43753.0</v>
      </c>
      <c r="B13795" s="57">
        <v>288.0</v>
      </c>
      <c r="C13795" s="57">
        <v>18.0</v>
      </c>
      <c r="D13795" s="268">
        <v>0.354166666666667</v>
      </c>
      <c r="E13795" s="269">
        <v>5.750069578866398E-5</v>
      </c>
      <c r="F13795" s="269">
        <v>6.309740837688711E-5</v>
      </c>
    </row>
    <row r="13796" ht="14.25" customHeight="1">
      <c r="A13796" s="267">
        <v>43753.0</v>
      </c>
      <c r="B13796" s="57">
        <v>288.0</v>
      </c>
      <c r="C13796" s="57">
        <v>19.0</v>
      </c>
      <c r="D13796" s="268">
        <v>0.375</v>
      </c>
      <c r="E13796" s="269">
        <v>7.734852271925904E-5</v>
      </c>
      <c r="F13796" s="269">
        <v>6.490019147336961E-5</v>
      </c>
    </row>
    <row r="13797" ht="14.25" customHeight="1">
      <c r="A13797" s="267">
        <v>43753.0</v>
      </c>
      <c r="B13797" s="57">
        <v>288.0</v>
      </c>
      <c r="C13797" s="57">
        <v>20.0</v>
      </c>
      <c r="D13797" s="268">
        <v>0.395833333333333</v>
      </c>
      <c r="E13797" s="269">
        <v>9.020285735016194E-5</v>
      </c>
      <c r="F13797" s="269">
        <v>6.630235610396709E-5</v>
      </c>
    </row>
    <row r="13798" ht="14.25" customHeight="1">
      <c r="A13798" s="267">
        <v>43753.0</v>
      </c>
      <c r="B13798" s="57">
        <v>288.0</v>
      </c>
      <c r="C13798" s="57">
        <v>21.0</v>
      </c>
      <c r="D13798" s="268">
        <v>0.416666666666667</v>
      </c>
      <c r="E13798" s="269">
        <v>1.0263999719878899E-4</v>
      </c>
      <c r="F13798" s="269">
        <v>6.900653074869083E-5</v>
      </c>
    </row>
    <row r="13799" ht="14.25" customHeight="1">
      <c r="A13799" s="267">
        <v>43753.0</v>
      </c>
      <c r="B13799" s="57">
        <v>288.0</v>
      </c>
      <c r="C13799" s="57">
        <v>22.0</v>
      </c>
      <c r="D13799" s="268">
        <v>0.4375</v>
      </c>
      <c r="E13799" s="269">
        <v>8.990953930897478E-5</v>
      </c>
      <c r="F13799" s="269">
        <v>6.279694452747336E-5</v>
      </c>
    </row>
    <row r="13800" ht="14.25" customHeight="1">
      <c r="A13800" s="267">
        <v>43753.0</v>
      </c>
      <c r="B13800" s="57">
        <v>288.0</v>
      </c>
      <c r="C13800" s="57">
        <v>23.0</v>
      </c>
      <c r="D13800" s="268">
        <v>0.458333333333333</v>
      </c>
      <c r="E13800" s="269">
        <v>8.882941346097039E-5</v>
      </c>
      <c r="F13800" s="269">
        <v>6.339787222630086E-5</v>
      </c>
    </row>
    <row r="13801" ht="14.25" customHeight="1">
      <c r="A13801" s="267">
        <v>43753.0</v>
      </c>
      <c r="B13801" s="57">
        <v>288.0</v>
      </c>
      <c r="C13801" s="57">
        <v>24.0</v>
      </c>
      <c r="D13801" s="268">
        <v>0.479166666666667</v>
      </c>
      <c r="E13801" s="269">
        <v>7.897439967726999E-5</v>
      </c>
      <c r="F13801" s="269">
        <v>6.229617144511711E-5</v>
      </c>
    </row>
    <row r="13802" ht="14.25" customHeight="1">
      <c r="A13802" s="267">
        <v>43753.0</v>
      </c>
      <c r="B13802" s="57">
        <v>288.0</v>
      </c>
      <c r="C13802" s="57">
        <v>25.0</v>
      </c>
      <c r="D13802" s="268">
        <v>0.5</v>
      </c>
      <c r="E13802" s="269">
        <v>7.469387746687647E-5</v>
      </c>
      <c r="F13802" s="269">
        <v>6.339787222630086E-5</v>
      </c>
    </row>
    <row r="13803" ht="14.25" customHeight="1">
      <c r="A13803" s="267">
        <v>43753.0</v>
      </c>
      <c r="B13803" s="57">
        <v>288.0</v>
      </c>
      <c r="C13803" s="57">
        <v>26.0</v>
      </c>
      <c r="D13803" s="268">
        <v>0.520833333333333</v>
      </c>
      <c r="E13803" s="269">
        <v>7.725461259041812E-5</v>
      </c>
      <c r="F13803" s="269">
        <v>6.329771760982962E-5</v>
      </c>
    </row>
    <row r="13804" ht="14.25" customHeight="1">
      <c r="A13804" s="267">
        <v>43753.0</v>
      </c>
      <c r="B13804" s="57">
        <v>288.0</v>
      </c>
      <c r="C13804" s="57">
        <v>27.0</v>
      </c>
      <c r="D13804" s="268">
        <v>0.541666666666667</v>
      </c>
      <c r="E13804" s="269">
        <v>6.872022049704057E-5</v>
      </c>
      <c r="F13804" s="269">
        <v>6.299725376041584E-5</v>
      </c>
    </row>
    <row r="13805" ht="14.25" customHeight="1">
      <c r="A13805" s="267">
        <v>43753.0</v>
      </c>
      <c r="B13805" s="57">
        <v>288.0</v>
      </c>
      <c r="C13805" s="57">
        <v>28.0</v>
      </c>
      <c r="D13805" s="268">
        <v>0.5625</v>
      </c>
      <c r="E13805" s="269">
        <v>7.318583711524492E-5</v>
      </c>
      <c r="F13805" s="269">
        <v>6.0894006814519635E-5</v>
      </c>
    </row>
    <row r="13806" ht="14.25" customHeight="1">
      <c r="A13806" s="267">
        <v>43753.0</v>
      </c>
      <c r="B13806" s="57">
        <v>288.0</v>
      </c>
      <c r="C13806" s="57">
        <v>29.0</v>
      </c>
      <c r="D13806" s="268">
        <v>0.583333333333333</v>
      </c>
      <c r="E13806" s="269">
        <v>6.542148160735021E-5</v>
      </c>
      <c r="F13806" s="269">
        <v>5.81898321697959E-5</v>
      </c>
    </row>
    <row r="13807" ht="14.25" customHeight="1">
      <c r="A13807" s="267">
        <v>43753.0</v>
      </c>
      <c r="B13807" s="57">
        <v>288.0</v>
      </c>
      <c r="C13807" s="57">
        <v>30.0</v>
      </c>
      <c r="D13807" s="268">
        <v>0.604166666666667</v>
      </c>
      <c r="E13807" s="269">
        <v>5.268030638507683E-5</v>
      </c>
      <c r="F13807" s="269">
        <v>5.9191378334508385E-5</v>
      </c>
    </row>
    <row r="13808" ht="14.25" customHeight="1">
      <c r="A13808" s="267">
        <v>43753.0</v>
      </c>
      <c r="B13808" s="57">
        <v>288.0</v>
      </c>
      <c r="C13808" s="57">
        <v>31.0</v>
      </c>
      <c r="D13808" s="268">
        <v>0.625</v>
      </c>
      <c r="E13808" s="269">
        <v>2.9645443677283872E-5</v>
      </c>
      <c r="F13808" s="269">
        <v>5.8890914485094645E-5</v>
      </c>
    </row>
    <row r="13809" ht="14.25" customHeight="1">
      <c r="A13809" s="267">
        <v>43753.0</v>
      </c>
      <c r="B13809" s="57">
        <v>288.0</v>
      </c>
      <c r="C13809" s="57">
        <v>32.0</v>
      </c>
      <c r="D13809" s="268">
        <v>0.645833333333333</v>
      </c>
      <c r="E13809" s="269">
        <v>1.8973286255847242E-5</v>
      </c>
      <c r="F13809" s="269">
        <v>5.959199680039339E-5</v>
      </c>
    </row>
    <row r="13810" ht="14.25" customHeight="1">
      <c r="A13810" s="267">
        <v>43753.0</v>
      </c>
      <c r="B13810" s="57">
        <v>288.0</v>
      </c>
      <c r="C13810" s="57">
        <v>33.0</v>
      </c>
      <c r="D13810" s="268">
        <v>0.666666666666667</v>
      </c>
      <c r="E13810" s="269">
        <v>1.1036221429959242E-5</v>
      </c>
      <c r="F13810" s="269">
        <v>6.28970991439446E-5</v>
      </c>
    </row>
    <row r="13811" ht="14.25" customHeight="1">
      <c r="A13811" s="267">
        <v>43753.0</v>
      </c>
      <c r="B13811" s="57">
        <v>288.0</v>
      </c>
      <c r="C13811" s="57">
        <v>34.0</v>
      </c>
      <c r="D13811" s="268">
        <v>0.6875</v>
      </c>
      <c r="E13811" s="269">
        <v>5.2618925888921275E-6</v>
      </c>
      <c r="F13811" s="269">
        <v>6.860591228280583E-5</v>
      </c>
    </row>
    <row r="13812" ht="14.25" customHeight="1">
      <c r="A13812" s="267">
        <v>43753.0</v>
      </c>
      <c r="B13812" s="57">
        <v>288.0</v>
      </c>
      <c r="C13812" s="57">
        <v>35.0</v>
      </c>
      <c r="D13812" s="268">
        <v>0.708333333333333</v>
      </c>
      <c r="E13812" s="269">
        <v>2.4549925407467084E-7</v>
      </c>
      <c r="F13812" s="269">
        <v>7.661828160050578E-5</v>
      </c>
    </row>
    <row r="13813" ht="14.25" customHeight="1">
      <c r="A13813" s="267">
        <v>43753.0</v>
      </c>
      <c r="B13813" s="57">
        <v>288.0</v>
      </c>
      <c r="C13813" s="57">
        <v>36.0</v>
      </c>
      <c r="D13813" s="268">
        <v>0.729166666666667</v>
      </c>
      <c r="E13813" s="269">
        <v>0.0</v>
      </c>
      <c r="F13813" s="269">
        <v>8.503126938409072E-5</v>
      </c>
    </row>
    <row r="13814" ht="14.25" customHeight="1">
      <c r="A13814" s="267">
        <v>43753.0</v>
      </c>
      <c r="B13814" s="57">
        <v>288.0</v>
      </c>
      <c r="C13814" s="57">
        <v>37.0</v>
      </c>
      <c r="D13814" s="268">
        <v>0.75</v>
      </c>
      <c r="E13814" s="269">
        <v>0.0</v>
      </c>
      <c r="F13814" s="269">
        <v>9.084023713942319E-5</v>
      </c>
    </row>
    <row r="13815" ht="14.25" customHeight="1">
      <c r="A13815" s="267">
        <v>43753.0</v>
      </c>
      <c r="B13815" s="57">
        <v>288.0</v>
      </c>
      <c r="C13815" s="57">
        <v>38.0</v>
      </c>
      <c r="D13815" s="268">
        <v>0.770833333333333</v>
      </c>
      <c r="E13815" s="269">
        <v>0.0</v>
      </c>
      <c r="F13815" s="269">
        <v>8.903745404294072E-5</v>
      </c>
    </row>
    <row r="13816" ht="14.25" customHeight="1">
      <c r="A13816" s="267">
        <v>43753.0</v>
      </c>
      <c r="B13816" s="57">
        <v>288.0</v>
      </c>
      <c r="C13816" s="57">
        <v>39.0</v>
      </c>
      <c r="D13816" s="268">
        <v>0.791666666666667</v>
      </c>
      <c r="E13816" s="269">
        <v>0.0</v>
      </c>
      <c r="F13816" s="269">
        <v>8.883714480999821E-5</v>
      </c>
    </row>
    <row r="13817" ht="14.25" customHeight="1">
      <c r="A13817" s="267">
        <v>43753.0</v>
      </c>
      <c r="B13817" s="57">
        <v>288.0</v>
      </c>
      <c r="C13817" s="57">
        <v>40.0</v>
      </c>
      <c r="D13817" s="268">
        <v>0.8125</v>
      </c>
      <c r="E13817" s="269">
        <v>0.0</v>
      </c>
      <c r="F13817" s="269">
        <v>8.332864090407948E-5</v>
      </c>
    </row>
    <row r="13818" ht="14.25" customHeight="1">
      <c r="A13818" s="267">
        <v>43753.0</v>
      </c>
      <c r="B13818" s="57">
        <v>288.0</v>
      </c>
      <c r="C13818" s="57">
        <v>41.0</v>
      </c>
      <c r="D13818" s="268">
        <v>0.833333333333333</v>
      </c>
      <c r="E13818" s="269">
        <v>0.0</v>
      </c>
      <c r="F13818" s="269">
        <v>8.022384779347077E-5</v>
      </c>
    </row>
    <row r="13819" ht="14.25" customHeight="1">
      <c r="A13819" s="267">
        <v>43753.0</v>
      </c>
      <c r="B13819" s="57">
        <v>288.0</v>
      </c>
      <c r="C13819" s="57">
        <v>42.0</v>
      </c>
      <c r="D13819" s="268">
        <v>0.854166666666667</v>
      </c>
      <c r="E13819" s="269">
        <v>0.0</v>
      </c>
      <c r="F13819" s="269">
        <v>7.651812698403452E-5</v>
      </c>
    </row>
    <row r="13820" ht="14.25" customHeight="1">
      <c r="A13820" s="267">
        <v>43753.0</v>
      </c>
      <c r="B13820" s="57">
        <v>288.0</v>
      </c>
      <c r="C13820" s="57">
        <v>43.0</v>
      </c>
      <c r="D13820" s="268">
        <v>0.875</v>
      </c>
      <c r="E13820" s="269">
        <v>0.0</v>
      </c>
      <c r="F13820" s="269">
        <v>7.211132385929955E-5</v>
      </c>
    </row>
    <row r="13821" ht="14.25" customHeight="1">
      <c r="A13821" s="267">
        <v>43753.0</v>
      </c>
      <c r="B13821" s="57">
        <v>288.0</v>
      </c>
      <c r="C13821" s="57">
        <v>44.0</v>
      </c>
      <c r="D13821" s="268">
        <v>0.895833333333333</v>
      </c>
      <c r="E13821" s="269">
        <v>0.0</v>
      </c>
      <c r="F13821" s="269">
        <v>7.010823152987456E-5</v>
      </c>
    </row>
    <row r="13822" ht="14.25" customHeight="1">
      <c r="A13822" s="267">
        <v>43753.0</v>
      </c>
      <c r="B13822" s="57">
        <v>288.0</v>
      </c>
      <c r="C13822" s="57">
        <v>45.0</v>
      </c>
      <c r="D13822" s="268">
        <v>0.916666666666667</v>
      </c>
      <c r="E13822" s="269">
        <v>0.0</v>
      </c>
      <c r="F13822" s="269">
        <v>6.630235610396709E-5</v>
      </c>
    </row>
    <row r="13823" ht="14.25" customHeight="1">
      <c r="A13823" s="267">
        <v>43753.0</v>
      </c>
      <c r="B13823" s="57">
        <v>288.0</v>
      </c>
      <c r="C13823" s="57">
        <v>46.0</v>
      </c>
      <c r="D13823" s="268">
        <v>0.9375</v>
      </c>
      <c r="E13823" s="269">
        <v>0.0</v>
      </c>
      <c r="F13823" s="269">
        <v>5.8991069101565885E-5</v>
      </c>
    </row>
    <row r="13824" ht="14.25" customHeight="1">
      <c r="A13824" s="267">
        <v>43753.0</v>
      </c>
      <c r="B13824" s="57">
        <v>288.0</v>
      </c>
      <c r="C13824" s="57">
        <v>47.0</v>
      </c>
      <c r="D13824" s="268">
        <v>0.958333333333333</v>
      </c>
      <c r="E13824" s="269">
        <v>0.0</v>
      </c>
      <c r="F13824" s="269">
        <v>5.398333827800342E-5</v>
      </c>
    </row>
    <row r="13825" ht="14.25" customHeight="1">
      <c r="A13825" s="267">
        <v>43753.0</v>
      </c>
      <c r="B13825" s="57">
        <v>288.0</v>
      </c>
      <c r="C13825" s="57">
        <v>48.0</v>
      </c>
      <c r="D13825" s="268">
        <v>0.979166666666667</v>
      </c>
      <c r="E13825" s="269">
        <v>0.0</v>
      </c>
      <c r="F13825" s="269">
        <v>4.7673597440314705E-5</v>
      </c>
    </row>
    <row r="13826" ht="14.25" customHeight="1">
      <c r="A13826" s="267">
        <v>43754.0</v>
      </c>
      <c r="B13826" s="57">
        <v>289.0</v>
      </c>
      <c r="C13826" s="57">
        <v>1.0</v>
      </c>
      <c r="D13826" s="268">
        <v>0.0</v>
      </c>
      <c r="E13826" s="269">
        <v>0.0</v>
      </c>
      <c r="F13826" s="269">
        <v>4.1263701986154747E-5</v>
      </c>
    </row>
    <row r="13827" ht="14.25" customHeight="1">
      <c r="A13827" s="267">
        <v>43754.0</v>
      </c>
      <c r="B13827" s="57">
        <v>289.0</v>
      </c>
      <c r="C13827" s="57">
        <v>2.0</v>
      </c>
      <c r="D13827" s="268">
        <v>0.020833333333333332</v>
      </c>
      <c r="E13827" s="269">
        <v>0.0</v>
      </c>
      <c r="F13827" s="269">
        <v>3.7658135793189774E-5</v>
      </c>
    </row>
    <row r="13828" ht="14.25" customHeight="1">
      <c r="A13828" s="267">
        <v>43754.0</v>
      </c>
      <c r="B13828" s="57">
        <v>289.0</v>
      </c>
      <c r="C13828" s="57">
        <v>3.0</v>
      </c>
      <c r="D13828" s="268">
        <v>0.0416666666666667</v>
      </c>
      <c r="E13828" s="269">
        <v>0.0</v>
      </c>
      <c r="F13828" s="269">
        <v>3.415272421669604E-5</v>
      </c>
    </row>
    <row r="13829" ht="14.25" customHeight="1">
      <c r="A13829" s="267">
        <v>43754.0</v>
      </c>
      <c r="B13829" s="57">
        <v>289.0</v>
      </c>
      <c r="C13829" s="57">
        <v>4.0</v>
      </c>
      <c r="D13829" s="268">
        <v>0.0625</v>
      </c>
      <c r="E13829" s="269">
        <v>0.0</v>
      </c>
      <c r="F13829" s="269">
        <v>3.134839495550106E-5</v>
      </c>
    </row>
    <row r="13830" ht="14.25" customHeight="1">
      <c r="A13830" s="267">
        <v>43754.0</v>
      </c>
      <c r="B13830" s="57">
        <v>289.0</v>
      </c>
      <c r="C13830" s="57">
        <v>5.0</v>
      </c>
      <c r="D13830" s="268">
        <v>0.0833333333333333</v>
      </c>
      <c r="E13830" s="269">
        <v>0.0</v>
      </c>
      <c r="F13830" s="269">
        <v>3.0447003407259817E-5</v>
      </c>
    </row>
    <row r="13831" ht="14.25" customHeight="1">
      <c r="A13831" s="267">
        <v>43754.0</v>
      </c>
      <c r="B13831" s="57">
        <v>289.0</v>
      </c>
      <c r="C13831" s="57">
        <v>6.0</v>
      </c>
      <c r="D13831" s="268">
        <v>0.104166666666667</v>
      </c>
      <c r="E13831" s="269">
        <v>0.0</v>
      </c>
      <c r="F13831" s="269">
        <v>2.9846075708432316E-5</v>
      </c>
    </row>
    <row r="13832" ht="14.25" customHeight="1">
      <c r="A13832" s="267">
        <v>43754.0</v>
      </c>
      <c r="B13832" s="57">
        <v>289.0</v>
      </c>
      <c r="C13832" s="57">
        <v>7.0</v>
      </c>
      <c r="D13832" s="268">
        <v>0.125</v>
      </c>
      <c r="E13832" s="269">
        <v>0.0</v>
      </c>
      <c r="F13832" s="269">
        <v>2.8644220310777324E-5</v>
      </c>
    </row>
    <row r="13833" ht="14.25" customHeight="1">
      <c r="A13833" s="267">
        <v>43754.0</v>
      </c>
      <c r="B13833" s="57">
        <v>289.0</v>
      </c>
      <c r="C13833" s="57">
        <v>8.0</v>
      </c>
      <c r="D13833" s="268">
        <v>0.145833333333333</v>
      </c>
      <c r="E13833" s="269">
        <v>0.0</v>
      </c>
      <c r="F13833" s="269">
        <v>2.784298337900733E-5</v>
      </c>
    </row>
    <row r="13834" ht="14.25" customHeight="1">
      <c r="A13834" s="267">
        <v>43754.0</v>
      </c>
      <c r="B13834" s="57">
        <v>289.0</v>
      </c>
      <c r="C13834" s="57">
        <v>9.0</v>
      </c>
      <c r="D13834" s="268">
        <v>0.166666666666667</v>
      </c>
      <c r="E13834" s="269">
        <v>0.0</v>
      </c>
      <c r="F13834" s="269">
        <v>2.7642674146064832E-5</v>
      </c>
    </row>
    <row r="13835" ht="14.25" customHeight="1">
      <c r="A13835" s="267">
        <v>43754.0</v>
      </c>
      <c r="B13835" s="57">
        <v>289.0</v>
      </c>
      <c r="C13835" s="57">
        <v>10.0</v>
      </c>
      <c r="D13835" s="268">
        <v>0.1875</v>
      </c>
      <c r="E13835" s="269">
        <v>0.0</v>
      </c>
      <c r="F13835" s="269">
        <v>2.7542519529593582E-5</v>
      </c>
    </row>
    <row r="13836" ht="14.25" customHeight="1">
      <c r="A13836" s="267">
        <v>43754.0</v>
      </c>
      <c r="B13836" s="57">
        <v>289.0</v>
      </c>
      <c r="C13836" s="57">
        <v>11.0</v>
      </c>
      <c r="D13836" s="268">
        <v>0.208333333333333</v>
      </c>
      <c r="E13836" s="269">
        <v>0.0</v>
      </c>
      <c r="F13836" s="269">
        <v>2.7642674146064832E-5</v>
      </c>
    </row>
    <row r="13837" ht="14.25" customHeight="1">
      <c r="A13837" s="267">
        <v>43754.0</v>
      </c>
      <c r="B13837" s="57">
        <v>289.0</v>
      </c>
      <c r="C13837" s="57">
        <v>12.0</v>
      </c>
      <c r="D13837" s="268">
        <v>0.229166666666667</v>
      </c>
      <c r="E13837" s="269">
        <v>0.0</v>
      </c>
      <c r="F13837" s="269">
        <v>2.8443911077834827E-5</v>
      </c>
    </row>
    <row r="13838" ht="14.25" customHeight="1">
      <c r="A13838" s="267">
        <v>43754.0</v>
      </c>
      <c r="B13838" s="57">
        <v>289.0</v>
      </c>
      <c r="C13838" s="57">
        <v>13.0</v>
      </c>
      <c r="D13838" s="268">
        <v>0.25</v>
      </c>
      <c r="E13838" s="269">
        <v>2.3456525794055305E-7</v>
      </c>
      <c r="F13838" s="269">
        <v>3.0447003407259817E-5</v>
      </c>
    </row>
    <row r="13839" ht="14.25" customHeight="1">
      <c r="A13839" s="267">
        <v>43754.0</v>
      </c>
      <c r="B13839" s="57">
        <v>289.0</v>
      </c>
      <c r="C13839" s="57">
        <v>14.0</v>
      </c>
      <c r="D13839" s="268">
        <v>0.270833333333333</v>
      </c>
      <c r="E13839" s="269">
        <v>2.1580003730530877E-6</v>
      </c>
      <c r="F13839" s="269">
        <v>3.32513326684548E-5</v>
      </c>
    </row>
    <row r="13840" ht="14.25" customHeight="1">
      <c r="A13840" s="267">
        <v>43754.0</v>
      </c>
      <c r="B13840" s="57">
        <v>289.0</v>
      </c>
      <c r="C13840" s="57">
        <v>15.0</v>
      </c>
      <c r="D13840" s="268">
        <v>0.291666666666667</v>
      </c>
      <c r="E13840" s="269">
        <v>5.584934272184751E-6</v>
      </c>
      <c r="F13840" s="269">
        <v>3.755798117671852E-5</v>
      </c>
    </row>
    <row r="13841" ht="14.25" customHeight="1">
      <c r="A13841" s="267">
        <v>43754.0</v>
      </c>
      <c r="B13841" s="57">
        <v>289.0</v>
      </c>
      <c r="C13841" s="57">
        <v>16.0</v>
      </c>
      <c r="D13841" s="268">
        <v>0.3125</v>
      </c>
      <c r="E13841" s="269">
        <v>1.484677681110749E-5</v>
      </c>
      <c r="F13841" s="269">
        <v>4.326679431557974E-5</v>
      </c>
    </row>
    <row r="13842" ht="14.25" customHeight="1">
      <c r="A13842" s="267">
        <v>43754.0</v>
      </c>
      <c r="B13842" s="57">
        <v>289.0</v>
      </c>
      <c r="C13842" s="57">
        <v>17.0</v>
      </c>
      <c r="D13842" s="268">
        <v>0.333333333333333</v>
      </c>
      <c r="E13842" s="269">
        <v>2.861296657679193E-5</v>
      </c>
      <c r="F13842" s="269">
        <v>5.298179211329092E-5</v>
      </c>
    </row>
    <row r="13843" ht="14.25" customHeight="1">
      <c r="A13843" s="267">
        <v>43754.0</v>
      </c>
      <c r="B13843" s="57">
        <v>289.0</v>
      </c>
      <c r="C13843" s="57">
        <v>18.0</v>
      </c>
      <c r="D13843" s="268">
        <v>0.354166666666667</v>
      </c>
      <c r="E13843" s="269">
        <v>4.681251351687591E-5</v>
      </c>
      <c r="F13843" s="269">
        <v>5.989246064980713E-5</v>
      </c>
    </row>
    <row r="13844" ht="14.25" customHeight="1">
      <c r="A13844" s="267">
        <v>43754.0</v>
      </c>
      <c r="B13844" s="57">
        <v>289.0</v>
      </c>
      <c r="C13844" s="57">
        <v>19.0</v>
      </c>
      <c r="D13844" s="268">
        <v>0.375</v>
      </c>
      <c r="E13844" s="269">
        <v>7.145813100818778E-5</v>
      </c>
      <c r="F13844" s="269">
        <v>6.339787222630086E-5</v>
      </c>
    </row>
    <row r="13845" ht="14.25" customHeight="1">
      <c r="A13845" s="267">
        <v>43754.0</v>
      </c>
      <c r="B13845" s="57">
        <v>289.0</v>
      </c>
      <c r="C13845" s="57">
        <v>20.0</v>
      </c>
      <c r="D13845" s="268">
        <v>0.395833333333333</v>
      </c>
      <c r="E13845" s="269">
        <v>8.768266426273636E-5</v>
      </c>
      <c r="F13845" s="269">
        <v>6.389864530865711E-5</v>
      </c>
    </row>
    <row r="13846" ht="14.25" customHeight="1">
      <c r="A13846" s="267">
        <v>43754.0</v>
      </c>
      <c r="B13846" s="57">
        <v>289.0</v>
      </c>
      <c r="C13846" s="57">
        <v>21.0</v>
      </c>
      <c r="D13846" s="268">
        <v>0.416666666666667</v>
      </c>
      <c r="E13846" s="269">
        <v>1.1799407671222511E-4</v>
      </c>
      <c r="F13846" s="269">
        <v>6.800498458397833E-5</v>
      </c>
    </row>
    <row r="13847" ht="14.25" customHeight="1">
      <c r="A13847" s="267">
        <v>43754.0</v>
      </c>
      <c r="B13847" s="57">
        <v>289.0</v>
      </c>
      <c r="C13847" s="57">
        <v>22.0</v>
      </c>
      <c r="D13847" s="268">
        <v>0.4375</v>
      </c>
      <c r="E13847" s="269">
        <v>1.2186209690196358E-4</v>
      </c>
      <c r="F13847" s="269">
        <v>7.010823152987456E-5</v>
      </c>
    </row>
    <row r="13848" ht="14.25" customHeight="1">
      <c r="A13848" s="267">
        <v>43754.0</v>
      </c>
      <c r="B13848" s="57">
        <v>289.0</v>
      </c>
      <c r="C13848" s="57">
        <v>23.0</v>
      </c>
      <c r="D13848" s="268">
        <v>0.458333333333333</v>
      </c>
      <c r="E13848" s="269">
        <v>1.6210734463018337E-4</v>
      </c>
      <c r="F13848" s="269">
        <v>7.191101462635705E-5</v>
      </c>
    </row>
    <row r="13849" ht="14.25" customHeight="1">
      <c r="A13849" s="267">
        <v>43754.0</v>
      </c>
      <c r="B13849" s="57">
        <v>289.0</v>
      </c>
      <c r="C13849" s="57">
        <v>24.0</v>
      </c>
      <c r="D13849" s="268">
        <v>0.479166666666667</v>
      </c>
      <c r="E13849" s="269">
        <v>1.5731504232606525E-4</v>
      </c>
      <c r="F13849" s="269">
        <v>7.18108600098858E-5</v>
      </c>
    </row>
    <row r="13850" ht="14.25" customHeight="1">
      <c r="A13850" s="267">
        <v>43754.0</v>
      </c>
      <c r="B13850" s="57">
        <v>289.0</v>
      </c>
      <c r="C13850" s="57">
        <v>25.0</v>
      </c>
      <c r="D13850" s="268">
        <v>0.5</v>
      </c>
      <c r="E13850" s="269">
        <v>1.5560123012631184E-4</v>
      </c>
      <c r="F13850" s="269">
        <v>7.090946846164457E-5</v>
      </c>
    </row>
    <row r="13851" ht="14.25" customHeight="1">
      <c r="A13851" s="267">
        <v>43754.0</v>
      </c>
      <c r="B13851" s="57">
        <v>289.0</v>
      </c>
      <c r="C13851" s="57">
        <v>26.0</v>
      </c>
      <c r="D13851" s="268">
        <v>0.520833333333333</v>
      </c>
      <c r="E13851" s="269">
        <v>1.6346339302969034E-4</v>
      </c>
      <c r="F13851" s="269">
        <v>7.38139523393108E-5</v>
      </c>
    </row>
    <row r="13852" ht="14.25" customHeight="1">
      <c r="A13852" s="267">
        <v>43754.0</v>
      </c>
      <c r="B13852" s="57">
        <v>289.0</v>
      </c>
      <c r="C13852" s="57">
        <v>27.0</v>
      </c>
      <c r="D13852" s="268">
        <v>0.541666666666667</v>
      </c>
      <c r="E13852" s="269">
        <v>1.0959803528096516E-4</v>
      </c>
      <c r="F13852" s="269">
        <v>7.271225155812705E-5</v>
      </c>
    </row>
    <row r="13853" ht="14.25" customHeight="1">
      <c r="A13853" s="267">
        <v>43754.0</v>
      </c>
      <c r="B13853" s="57">
        <v>289.0</v>
      </c>
      <c r="C13853" s="57">
        <v>28.0</v>
      </c>
      <c r="D13853" s="268">
        <v>0.5625</v>
      </c>
      <c r="E13853" s="269">
        <v>1.339921211534047E-4</v>
      </c>
      <c r="F13853" s="269">
        <v>6.950730383104707E-5</v>
      </c>
    </row>
    <row r="13854" ht="14.25" customHeight="1">
      <c r="A13854" s="267">
        <v>43754.0</v>
      </c>
      <c r="B13854" s="57">
        <v>289.0</v>
      </c>
      <c r="C13854" s="57">
        <v>29.0</v>
      </c>
      <c r="D13854" s="268">
        <v>0.583333333333333</v>
      </c>
      <c r="E13854" s="269">
        <v>7.609873408160132E-5</v>
      </c>
      <c r="F13854" s="269">
        <v>6.760436611809333E-5</v>
      </c>
    </row>
    <row r="13855" ht="14.25" customHeight="1">
      <c r="A13855" s="267">
        <v>43754.0</v>
      </c>
      <c r="B13855" s="57">
        <v>289.0</v>
      </c>
      <c r="C13855" s="57">
        <v>30.0</v>
      </c>
      <c r="D13855" s="268">
        <v>0.604166666666667</v>
      </c>
      <c r="E13855" s="269">
        <v>8.612077994991894E-5</v>
      </c>
      <c r="F13855" s="269">
        <v>6.67029745698521E-5</v>
      </c>
    </row>
    <row r="13856" ht="14.25" customHeight="1">
      <c r="A13856" s="267">
        <v>43754.0</v>
      </c>
      <c r="B13856" s="57">
        <v>289.0</v>
      </c>
      <c r="C13856" s="57">
        <v>31.0</v>
      </c>
      <c r="D13856" s="268">
        <v>0.625</v>
      </c>
      <c r="E13856" s="269">
        <v>4.783632871051394E-5</v>
      </c>
      <c r="F13856" s="269">
        <v>6.870606689927708E-5</v>
      </c>
    </row>
    <row r="13857" ht="14.25" customHeight="1">
      <c r="A13857" s="267">
        <v>43754.0</v>
      </c>
      <c r="B13857" s="57">
        <v>289.0</v>
      </c>
      <c r="C13857" s="57">
        <v>32.0</v>
      </c>
      <c r="D13857" s="268">
        <v>0.645833333333333</v>
      </c>
      <c r="E13857" s="269">
        <v>2.7739484573744008E-5</v>
      </c>
      <c r="F13857" s="269">
        <v>7.120993231105831E-5</v>
      </c>
    </row>
    <row r="13858" ht="14.25" customHeight="1">
      <c r="A13858" s="267">
        <v>43754.0</v>
      </c>
      <c r="B13858" s="57">
        <v>289.0</v>
      </c>
      <c r="C13858" s="57">
        <v>33.0</v>
      </c>
      <c r="D13858" s="268">
        <v>0.666666666666667</v>
      </c>
      <c r="E13858" s="269">
        <v>3.688896641319813E-5</v>
      </c>
      <c r="F13858" s="269">
        <v>7.491565312049453E-5</v>
      </c>
    </row>
    <row r="13859" ht="14.25" customHeight="1">
      <c r="A13859" s="267">
        <v>43754.0</v>
      </c>
      <c r="B13859" s="57">
        <v>289.0</v>
      </c>
      <c r="C13859" s="57">
        <v>34.0</v>
      </c>
      <c r="D13859" s="268">
        <v>0.6875</v>
      </c>
      <c r="E13859" s="269">
        <v>2.0299727730256667E-5</v>
      </c>
      <c r="F13859" s="269">
        <v>8.042415702641325E-5</v>
      </c>
    </row>
    <row r="13860" ht="14.25" customHeight="1">
      <c r="A13860" s="267">
        <v>43754.0</v>
      </c>
      <c r="B13860" s="57">
        <v>289.0</v>
      </c>
      <c r="C13860" s="57">
        <v>35.0</v>
      </c>
      <c r="D13860" s="268">
        <v>0.708333333333333</v>
      </c>
      <c r="E13860" s="269">
        <v>1.7393332385621822E-6</v>
      </c>
      <c r="F13860" s="269">
        <v>8.613297016527447E-5</v>
      </c>
    </row>
    <row r="13861" ht="14.25" customHeight="1">
      <c r="A13861" s="267">
        <v>43754.0</v>
      </c>
      <c r="B13861" s="57">
        <v>289.0</v>
      </c>
      <c r="C13861" s="57">
        <v>36.0</v>
      </c>
      <c r="D13861" s="268">
        <v>0.729166666666667</v>
      </c>
      <c r="E13861" s="269">
        <v>1.2885319965245157E-8</v>
      </c>
      <c r="F13861" s="269">
        <v>8.973853635823944E-5</v>
      </c>
    </row>
    <row r="13862" ht="14.25" customHeight="1">
      <c r="A13862" s="267">
        <v>43754.0</v>
      </c>
      <c r="B13862" s="57">
        <v>289.0</v>
      </c>
      <c r="C13862" s="57">
        <v>37.0</v>
      </c>
      <c r="D13862" s="268">
        <v>0.75</v>
      </c>
      <c r="E13862" s="269">
        <v>0.0</v>
      </c>
      <c r="F13862" s="269">
        <v>9.975399800536438E-5</v>
      </c>
    </row>
    <row r="13863" ht="14.25" customHeight="1">
      <c r="A13863" s="267">
        <v>43754.0</v>
      </c>
      <c r="B13863" s="57">
        <v>289.0</v>
      </c>
      <c r="C13863" s="57">
        <v>38.0</v>
      </c>
      <c r="D13863" s="268">
        <v>0.770833333333333</v>
      </c>
      <c r="E13863" s="269">
        <v>0.0</v>
      </c>
      <c r="F13863" s="269">
        <v>1.0220778610891E-4</v>
      </c>
    </row>
    <row r="13864" ht="14.25" customHeight="1">
      <c r="A13864" s="267">
        <v>43754.0</v>
      </c>
      <c r="B13864" s="57">
        <v>289.0</v>
      </c>
      <c r="C13864" s="57">
        <v>39.0</v>
      </c>
      <c r="D13864" s="268">
        <v>0.791666666666667</v>
      </c>
      <c r="E13864" s="269">
        <v>0.0</v>
      </c>
      <c r="F13864" s="269">
        <v>9.694966874416941E-5</v>
      </c>
    </row>
    <row r="13865" ht="14.25" customHeight="1">
      <c r="A13865" s="267">
        <v>43754.0</v>
      </c>
      <c r="B13865" s="57">
        <v>289.0</v>
      </c>
      <c r="C13865" s="57">
        <v>40.0</v>
      </c>
      <c r="D13865" s="268">
        <v>0.8125</v>
      </c>
      <c r="E13865" s="269">
        <v>0.0</v>
      </c>
      <c r="F13865" s="269">
        <v>9.504673103121566E-5</v>
      </c>
    </row>
    <row r="13866" ht="14.25" customHeight="1">
      <c r="A13866" s="267">
        <v>43754.0</v>
      </c>
      <c r="B13866" s="57">
        <v>289.0</v>
      </c>
      <c r="C13866" s="57">
        <v>41.0</v>
      </c>
      <c r="D13866" s="268">
        <v>0.833333333333333</v>
      </c>
      <c r="E13866" s="269">
        <v>0.0</v>
      </c>
      <c r="F13866" s="269">
        <v>9.023930944059568E-5</v>
      </c>
    </row>
    <row r="13867" ht="14.25" customHeight="1">
      <c r="A13867" s="267">
        <v>43754.0</v>
      </c>
      <c r="B13867" s="57">
        <v>289.0</v>
      </c>
      <c r="C13867" s="57">
        <v>42.0</v>
      </c>
      <c r="D13867" s="268">
        <v>0.854166666666667</v>
      </c>
      <c r="E13867" s="269">
        <v>0.0</v>
      </c>
      <c r="F13867" s="269">
        <v>8.453049630173448E-5</v>
      </c>
    </row>
    <row r="13868" ht="14.25" customHeight="1">
      <c r="A13868" s="267">
        <v>43754.0</v>
      </c>
      <c r="B13868" s="57">
        <v>289.0</v>
      </c>
      <c r="C13868" s="57">
        <v>43.0</v>
      </c>
      <c r="D13868" s="268">
        <v>0.875</v>
      </c>
      <c r="E13868" s="269">
        <v>0.0</v>
      </c>
      <c r="F13868" s="269">
        <v>7.982322932758575E-5</v>
      </c>
    </row>
    <row r="13869" ht="14.25" customHeight="1">
      <c r="A13869" s="267">
        <v>43754.0</v>
      </c>
      <c r="B13869" s="57">
        <v>289.0</v>
      </c>
      <c r="C13869" s="57">
        <v>44.0</v>
      </c>
      <c r="D13869" s="268">
        <v>0.895833333333333</v>
      </c>
      <c r="E13869" s="269">
        <v>0.0</v>
      </c>
      <c r="F13869" s="269">
        <v>7.341333387342581E-5</v>
      </c>
    </row>
    <row r="13870" ht="14.25" customHeight="1">
      <c r="A13870" s="267">
        <v>43754.0</v>
      </c>
      <c r="B13870" s="57">
        <v>289.0</v>
      </c>
      <c r="C13870" s="57">
        <v>45.0</v>
      </c>
      <c r="D13870" s="268">
        <v>0.916666666666667</v>
      </c>
      <c r="E13870" s="269">
        <v>0.0</v>
      </c>
      <c r="F13870" s="269">
        <v>6.890637613221959E-5</v>
      </c>
    </row>
    <row r="13871" ht="14.25" customHeight="1">
      <c r="A13871" s="267">
        <v>43754.0</v>
      </c>
      <c r="B13871" s="57">
        <v>289.0</v>
      </c>
      <c r="C13871" s="57">
        <v>46.0</v>
      </c>
      <c r="D13871" s="268">
        <v>0.9375</v>
      </c>
      <c r="E13871" s="269">
        <v>0.0</v>
      </c>
      <c r="F13871" s="269">
        <v>6.029307911569213E-5</v>
      </c>
    </row>
    <row r="13872" ht="14.25" customHeight="1">
      <c r="A13872" s="267">
        <v>43754.0</v>
      </c>
      <c r="B13872" s="57">
        <v>289.0</v>
      </c>
      <c r="C13872" s="57">
        <v>47.0</v>
      </c>
      <c r="D13872" s="268">
        <v>0.958333333333333</v>
      </c>
      <c r="E13872" s="269">
        <v>0.0</v>
      </c>
      <c r="F13872" s="269">
        <v>5.08785451673947E-5</v>
      </c>
    </row>
    <row r="13873" ht="14.25" customHeight="1">
      <c r="A13873" s="267">
        <v>43754.0</v>
      </c>
      <c r="B13873" s="57">
        <v>289.0</v>
      </c>
      <c r="C13873" s="57">
        <v>48.0</v>
      </c>
      <c r="D13873" s="268">
        <v>0.979166666666667</v>
      </c>
      <c r="E13873" s="269">
        <v>0.0</v>
      </c>
      <c r="F13873" s="269">
        <v>4.256571200028099E-5</v>
      </c>
    </row>
    <row r="13874" ht="14.25" customHeight="1">
      <c r="A13874" s="267">
        <v>43755.0</v>
      </c>
      <c r="B13874" s="57">
        <v>290.0</v>
      </c>
      <c r="C13874" s="57">
        <v>1.0</v>
      </c>
      <c r="D13874" s="268">
        <v>0.0</v>
      </c>
      <c r="E13874" s="269">
        <v>0.0</v>
      </c>
      <c r="F13874" s="269">
        <v>3.7457826560247266E-5</v>
      </c>
    </row>
    <row r="13875" ht="14.25" customHeight="1">
      <c r="A13875" s="267">
        <v>43755.0</v>
      </c>
      <c r="B13875" s="57">
        <v>290.0</v>
      </c>
      <c r="C13875" s="57">
        <v>2.0</v>
      </c>
      <c r="D13875" s="268">
        <v>0.020833333333333332</v>
      </c>
      <c r="E13875" s="269">
        <v>0.0</v>
      </c>
      <c r="F13875" s="269">
        <v>3.32513326684548E-5</v>
      </c>
    </row>
    <row r="13876" ht="14.25" customHeight="1">
      <c r="A13876" s="267">
        <v>43755.0</v>
      </c>
      <c r="B13876" s="57">
        <v>290.0</v>
      </c>
      <c r="C13876" s="57">
        <v>3.0</v>
      </c>
      <c r="D13876" s="268">
        <v>0.0416666666666667</v>
      </c>
      <c r="E13876" s="269">
        <v>0.0</v>
      </c>
      <c r="F13876" s="269">
        <v>2.9946230324903566E-5</v>
      </c>
    </row>
    <row r="13877" ht="14.25" customHeight="1">
      <c r="A13877" s="267">
        <v>43755.0</v>
      </c>
      <c r="B13877" s="57">
        <v>290.0</v>
      </c>
      <c r="C13877" s="57">
        <v>4.0</v>
      </c>
      <c r="D13877" s="268">
        <v>0.0625</v>
      </c>
      <c r="E13877" s="269">
        <v>0.0</v>
      </c>
      <c r="F13877" s="269">
        <v>2.8544065694306077E-5</v>
      </c>
    </row>
    <row r="13878" ht="14.25" customHeight="1">
      <c r="A13878" s="267">
        <v>43755.0</v>
      </c>
      <c r="B13878" s="57">
        <v>290.0</v>
      </c>
      <c r="C13878" s="57">
        <v>5.0</v>
      </c>
      <c r="D13878" s="268">
        <v>0.0833333333333333</v>
      </c>
      <c r="E13878" s="269">
        <v>0.0</v>
      </c>
      <c r="F13878" s="269">
        <v>2.834375646136358E-5</v>
      </c>
    </row>
    <row r="13879" ht="14.25" customHeight="1">
      <c r="A13879" s="267">
        <v>43755.0</v>
      </c>
      <c r="B13879" s="57">
        <v>290.0</v>
      </c>
      <c r="C13879" s="57">
        <v>6.0</v>
      </c>
      <c r="D13879" s="268">
        <v>0.104166666666667</v>
      </c>
      <c r="E13879" s="269">
        <v>0.0</v>
      </c>
      <c r="F13879" s="269">
        <v>2.7642674146064832E-5</v>
      </c>
    </row>
    <row r="13880" ht="14.25" customHeight="1">
      <c r="A13880" s="267">
        <v>43755.0</v>
      </c>
      <c r="B13880" s="57">
        <v>290.0</v>
      </c>
      <c r="C13880" s="57">
        <v>7.0</v>
      </c>
      <c r="D13880" s="268">
        <v>0.125</v>
      </c>
      <c r="E13880" s="269">
        <v>0.0</v>
      </c>
      <c r="F13880" s="269">
        <v>2.704174644723733E-5</v>
      </c>
    </row>
    <row r="13881" ht="14.25" customHeight="1">
      <c r="A13881" s="267">
        <v>43755.0</v>
      </c>
      <c r="B13881" s="57">
        <v>290.0</v>
      </c>
      <c r="C13881" s="57">
        <v>8.0</v>
      </c>
      <c r="D13881" s="268">
        <v>0.145833333333333</v>
      </c>
      <c r="E13881" s="269">
        <v>0.0</v>
      </c>
      <c r="F13881" s="269">
        <v>2.7141901063708585E-5</v>
      </c>
    </row>
    <row r="13882" ht="14.25" customHeight="1">
      <c r="A13882" s="267">
        <v>43755.0</v>
      </c>
      <c r="B13882" s="57">
        <v>290.0</v>
      </c>
      <c r="C13882" s="57">
        <v>9.0</v>
      </c>
      <c r="D13882" s="268">
        <v>0.166666666666667</v>
      </c>
      <c r="E13882" s="269">
        <v>0.0</v>
      </c>
      <c r="F13882" s="269">
        <v>2.6941591830766084E-5</v>
      </c>
    </row>
    <row r="13883" ht="14.25" customHeight="1">
      <c r="A13883" s="267">
        <v>43755.0</v>
      </c>
      <c r="B13883" s="57">
        <v>290.0</v>
      </c>
      <c r="C13883" s="57">
        <v>10.0</v>
      </c>
      <c r="D13883" s="268">
        <v>0.1875</v>
      </c>
      <c r="E13883" s="269">
        <v>0.0</v>
      </c>
      <c r="F13883" s="269">
        <v>2.7141901063708585E-5</v>
      </c>
    </row>
    <row r="13884" ht="14.25" customHeight="1">
      <c r="A13884" s="267">
        <v>43755.0</v>
      </c>
      <c r="B13884" s="57">
        <v>290.0</v>
      </c>
      <c r="C13884" s="57">
        <v>11.0</v>
      </c>
      <c r="D13884" s="268">
        <v>0.208333333333333</v>
      </c>
      <c r="E13884" s="269">
        <v>0.0</v>
      </c>
      <c r="F13884" s="269">
        <v>2.884452954371982E-5</v>
      </c>
    </row>
    <row r="13885" ht="14.25" customHeight="1">
      <c r="A13885" s="267">
        <v>43755.0</v>
      </c>
      <c r="B13885" s="57">
        <v>290.0</v>
      </c>
      <c r="C13885" s="57">
        <v>12.0</v>
      </c>
      <c r="D13885" s="268">
        <v>0.229166666666667</v>
      </c>
      <c r="E13885" s="269">
        <v>0.0</v>
      </c>
      <c r="F13885" s="269">
        <v>3.1047931106087315E-5</v>
      </c>
    </row>
    <row r="13886" ht="14.25" customHeight="1">
      <c r="A13886" s="267">
        <v>43755.0</v>
      </c>
      <c r="B13886" s="57">
        <v>290.0</v>
      </c>
      <c r="C13886" s="57">
        <v>13.0</v>
      </c>
      <c r="D13886" s="268">
        <v>0.25</v>
      </c>
      <c r="E13886" s="269">
        <v>4.691305158811061E-8</v>
      </c>
      <c r="F13886" s="269">
        <v>3.7658135793189774E-5</v>
      </c>
    </row>
    <row r="13887" ht="14.25" customHeight="1">
      <c r="A13887" s="267">
        <v>43755.0</v>
      </c>
      <c r="B13887" s="57">
        <v>290.0</v>
      </c>
      <c r="C13887" s="57">
        <v>14.0</v>
      </c>
      <c r="D13887" s="268">
        <v>0.270833333333333</v>
      </c>
      <c r="E13887" s="269">
        <v>8.678914543800462E-7</v>
      </c>
      <c r="F13887" s="269">
        <v>4.4668958946177226E-5</v>
      </c>
    </row>
    <row r="13888" ht="14.25" customHeight="1">
      <c r="A13888" s="267">
        <v>43755.0</v>
      </c>
      <c r="B13888" s="57">
        <v>290.0</v>
      </c>
      <c r="C13888" s="57">
        <v>15.0</v>
      </c>
      <c r="D13888" s="268">
        <v>0.291666666666667</v>
      </c>
      <c r="E13888" s="269">
        <v>3.292668230474273E-6</v>
      </c>
      <c r="F13888" s="269">
        <v>5.117900901680845E-5</v>
      </c>
    </row>
    <row r="13889" ht="14.25" customHeight="1">
      <c r="A13889" s="267">
        <v>43755.0</v>
      </c>
      <c r="B13889" s="57">
        <v>290.0</v>
      </c>
      <c r="C13889" s="57">
        <v>16.0</v>
      </c>
      <c r="D13889" s="268">
        <v>0.3125</v>
      </c>
      <c r="E13889" s="269">
        <v>7.591825162392958E-6</v>
      </c>
      <c r="F13889" s="269">
        <v>5.959199680039339E-5</v>
      </c>
    </row>
    <row r="13890" ht="14.25" customHeight="1">
      <c r="A13890" s="267">
        <v>43755.0</v>
      </c>
      <c r="B13890" s="57">
        <v>290.0</v>
      </c>
      <c r="C13890" s="57">
        <v>17.0</v>
      </c>
      <c r="D13890" s="268">
        <v>0.333333333333333</v>
      </c>
      <c r="E13890" s="269">
        <v>1.7661729477834857E-5</v>
      </c>
      <c r="F13890" s="269">
        <v>5.9291532950979645E-5</v>
      </c>
    </row>
    <row r="13891" ht="14.25" customHeight="1">
      <c r="A13891" s="267">
        <v>43755.0</v>
      </c>
      <c r="B13891" s="57">
        <v>290.0</v>
      </c>
      <c r="C13891" s="57">
        <v>18.0</v>
      </c>
      <c r="D13891" s="268">
        <v>0.354166666666667</v>
      </c>
      <c r="E13891" s="269">
        <v>3.0422058497372834E-5</v>
      </c>
      <c r="F13891" s="269">
        <v>6.249648067805962E-5</v>
      </c>
    </row>
    <row r="13892" ht="14.25" customHeight="1">
      <c r="A13892" s="267">
        <v>43755.0</v>
      </c>
      <c r="B13892" s="57">
        <v>290.0</v>
      </c>
      <c r="C13892" s="57">
        <v>19.0</v>
      </c>
      <c r="D13892" s="268">
        <v>0.375</v>
      </c>
      <c r="E13892" s="269">
        <v>4.4551614826583905E-5</v>
      </c>
      <c r="F13892" s="269">
        <v>6.339787222630086E-5</v>
      </c>
    </row>
    <row r="13893" ht="14.25" customHeight="1">
      <c r="A13893" s="267">
        <v>43755.0</v>
      </c>
      <c r="B13893" s="57">
        <v>290.0</v>
      </c>
      <c r="C13893" s="57">
        <v>20.0</v>
      </c>
      <c r="D13893" s="268">
        <v>0.395833333333333</v>
      </c>
      <c r="E13893" s="269">
        <v>6.368877988249623E-5</v>
      </c>
      <c r="F13893" s="269">
        <v>6.099416143099088E-5</v>
      </c>
    </row>
    <row r="13894" ht="14.25" customHeight="1">
      <c r="A13894" s="267">
        <v>43755.0</v>
      </c>
      <c r="B13894" s="57">
        <v>290.0</v>
      </c>
      <c r="C13894" s="57">
        <v>21.0</v>
      </c>
      <c r="D13894" s="268">
        <v>0.416666666666667</v>
      </c>
      <c r="E13894" s="269">
        <v>8.104459239865521E-5</v>
      </c>
      <c r="F13894" s="269">
        <v>6.0793852198048374E-5</v>
      </c>
    </row>
    <row r="13895" ht="14.25" customHeight="1">
      <c r="A13895" s="267">
        <v>43755.0</v>
      </c>
      <c r="B13895" s="57">
        <v>290.0</v>
      </c>
      <c r="C13895" s="57">
        <v>22.0</v>
      </c>
      <c r="D13895" s="268">
        <v>0.4375</v>
      </c>
      <c r="E13895" s="269">
        <v>9.717555969113227E-5</v>
      </c>
      <c r="F13895" s="269">
        <v>5.989246064980713E-5</v>
      </c>
    </row>
    <row r="13896" ht="14.25" customHeight="1">
      <c r="A13896" s="267">
        <v>43755.0</v>
      </c>
      <c r="B13896" s="57">
        <v>290.0</v>
      </c>
      <c r="C13896" s="57">
        <v>23.0</v>
      </c>
      <c r="D13896" s="268">
        <v>0.458333333333333</v>
      </c>
      <c r="E13896" s="269">
        <v>1.1031787557078327E-4</v>
      </c>
      <c r="F13896" s="269">
        <v>6.0793852198048374E-5</v>
      </c>
    </row>
    <row r="13897" ht="14.25" customHeight="1">
      <c r="A13897" s="267">
        <v>43755.0</v>
      </c>
      <c r="B13897" s="57">
        <v>290.0</v>
      </c>
      <c r="C13897" s="57">
        <v>24.0</v>
      </c>
      <c r="D13897" s="268">
        <v>0.479166666666667</v>
      </c>
      <c r="E13897" s="269">
        <v>1.2169085151954872E-4</v>
      </c>
      <c r="F13897" s="269">
        <v>6.029307911569213E-5</v>
      </c>
    </row>
    <row r="13898" ht="14.25" customHeight="1">
      <c r="A13898" s="267">
        <v>43755.0</v>
      </c>
      <c r="B13898" s="57">
        <v>290.0</v>
      </c>
      <c r="C13898" s="57">
        <v>25.0</v>
      </c>
      <c r="D13898" s="268">
        <v>0.5</v>
      </c>
      <c r="E13898" s="269">
        <v>1.2762416277528824E-4</v>
      </c>
      <c r="F13898" s="269">
        <v>6.129462528040462E-5</v>
      </c>
    </row>
    <row r="13899" ht="14.25" customHeight="1">
      <c r="A13899" s="267">
        <v>43755.0</v>
      </c>
      <c r="B13899" s="57">
        <v>290.0</v>
      </c>
      <c r="C13899" s="57">
        <v>26.0</v>
      </c>
      <c r="D13899" s="268">
        <v>0.520833333333333</v>
      </c>
      <c r="E13899" s="269">
        <v>1.23379034939867E-4</v>
      </c>
      <c r="F13899" s="269">
        <v>6.069369758157713E-5</v>
      </c>
    </row>
    <row r="13900" ht="14.25" customHeight="1">
      <c r="A13900" s="267">
        <v>43755.0</v>
      </c>
      <c r="B13900" s="57">
        <v>290.0</v>
      </c>
      <c r="C13900" s="57">
        <v>27.0</v>
      </c>
      <c r="D13900" s="268">
        <v>0.541666666666667</v>
      </c>
      <c r="E13900" s="269">
        <v>1.1796801699433226E-4</v>
      </c>
      <c r="F13900" s="269">
        <v>6.0092769882749627E-5</v>
      </c>
    </row>
    <row r="13901" ht="14.25" customHeight="1">
      <c r="A13901" s="267">
        <v>43755.0</v>
      </c>
      <c r="B13901" s="57">
        <v>290.0</v>
      </c>
      <c r="C13901" s="57">
        <v>28.0</v>
      </c>
      <c r="D13901" s="268">
        <v>0.5625</v>
      </c>
      <c r="E13901" s="269">
        <v>1.2170688588197887E-4</v>
      </c>
      <c r="F13901" s="269">
        <v>5.71882860050834E-5</v>
      </c>
    </row>
    <row r="13902" ht="14.25" customHeight="1">
      <c r="A13902" s="267">
        <v>43755.0</v>
      </c>
      <c r="B13902" s="57">
        <v>290.0</v>
      </c>
      <c r="C13902" s="57">
        <v>29.0</v>
      </c>
      <c r="D13902" s="268">
        <v>0.583333333333333</v>
      </c>
      <c r="E13902" s="269">
        <v>1.0859525127402408E-4</v>
      </c>
      <c r="F13902" s="269">
        <v>5.588627599095715E-5</v>
      </c>
    </row>
    <row r="13903" ht="14.25" customHeight="1">
      <c r="A13903" s="267">
        <v>43755.0</v>
      </c>
      <c r="B13903" s="57">
        <v>290.0</v>
      </c>
      <c r="C13903" s="57">
        <v>30.0</v>
      </c>
      <c r="D13903" s="268">
        <v>0.604166666666667</v>
      </c>
      <c r="E13903" s="269">
        <v>8.846966539944606E-5</v>
      </c>
      <c r="F13903" s="269">
        <v>5.668751292272716E-5</v>
      </c>
    </row>
    <row r="13904" ht="14.25" customHeight="1">
      <c r="A13904" s="267">
        <v>43755.0</v>
      </c>
      <c r="B13904" s="57">
        <v>290.0</v>
      </c>
      <c r="C13904" s="57">
        <v>31.0</v>
      </c>
      <c r="D13904" s="268">
        <v>0.625</v>
      </c>
      <c r="E13904" s="269">
        <v>6.54623205394357E-5</v>
      </c>
      <c r="F13904" s="269">
        <v>5.73885952380259E-5</v>
      </c>
    </row>
    <row r="13905" ht="14.25" customHeight="1">
      <c r="A13905" s="267">
        <v>43755.0</v>
      </c>
      <c r="B13905" s="57">
        <v>290.0</v>
      </c>
      <c r="C13905" s="57">
        <v>32.0</v>
      </c>
      <c r="D13905" s="268">
        <v>0.645833333333333</v>
      </c>
      <c r="E13905" s="269">
        <v>4.151466455958722E-5</v>
      </c>
      <c r="F13905" s="269">
        <v>6.099416143099088E-5</v>
      </c>
    </row>
    <row r="13906" ht="14.25" customHeight="1">
      <c r="A13906" s="267">
        <v>43755.0</v>
      </c>
      <c r="B13906" s="57">
        <v>290.0</v>
      </c>
      <c r="C13906" s="57">
        <v>33.0</v>
      </c>
      <c r="D13906" s="268">
        <v>0.666666666666667</v>
      </c>
      <c r="E13906" s="269">
        <v>2.252392658631622E-5</v>
      </c>
      <c r="F13906" s="269">
        <v>6.61020468710246E-5</v>
      </c>
    </row>
    <row r="13907" ht="14.25" customHeight="1">
      <c r="A13907" s="267">
        <v>43755.0</v>
      </c>
      <c r="B13907" s="57">
        <v>290.0</v>
      </c>
      <c r="C13907" s="57">
        <v>34.0</v>
      </c>
      <c r="D13907" s="268">
        <v>0.6875</v>
      </c>
      <c r="E13907" s="269">
        <v>8.71168857515391E-6</v>
      </c>
      <c r="F13907" s="269">
        <v>7.38139523393108E-5</v>
      </c>
    </row>
    <row r="13908" ht="14.25" customHeight="1">
      <c r="A13908" s="267">
        <v>43755.0</v>
      </c>
      <c r="B13908" s="57">
        <v>290.0</v>
      </c>
      <c r="C13908" s="57">
        <v>35.0</v>
      </c>
      <c r="D13908" s="268">
        <v>0.708333333333333</v>
      </c>
      <c r="E13908" s="269">
        <v>1.0453998895848077E-6</v>
      </c>
      <c r="F13908" s="269">
        <v>8.392956860290699E-5</v>
      </c>
    </row>
    <row r="13909" ht="14.25" customHeight="1">
      <c r="A13909" s="267">
        <v>43755.0</v>
      </c>
      <c r="B13909" s="57">
        <v>290.0</v>
      </c>
      <c r="C13909" s="57">
        <v>36.0</v>
      </c>
      <c r="D13909" s="268">
        <v>0.729166666666667</v>
      </c>
      <c r="E13909" s="269">
        <v>0.0</v>
      </c>
      <c r="F13909" s="269">
        <v>8.843652634411321E-5</v>
      </c>
    </row>
    <row r="13910" ht="14.25" customHeight="1">
      <c r="A13910" s="267">
        <v>43755.0</v>
      </c>
      <c r="B13910" s="57">
        <v>290.0</v>
      </c>
      <c r="C13910" s="57">
        <v>37.0</v>
      </c>
      <c r="D13910" s="268">
        <v>0.75</v>
      </c>
      <c r="E13910" s="269">
        <v>0.0</v>
      </c>
      <c r="F13910" s="269">
        <v>9.374472101708942E-5</v>
      </c>
    </row>
    <row r="13911" ht="14.25" customHeight="1">
      <c r="A13911" s="267">
        <v>43755.0</v>
      </c>
      <c r="B13911" s="57">
        <v>290.0</v>
      </c>
      <c r="C13911" s="57">
        <v>38.0</v>
      </c>
      <c r="D13911" s="268">
        <v>0.770833333333333</v>
      </c>
      <c r="E13911" s="269">
        <v>0.0</v>
      </c>
      <c r="F13911" s="269">
        <v>9.815152414182439E-5</v>
      </c>
    </row>
    <row r="13912" ht="14.25" customHeight="1">
      <c r="A13912" s="267">
        <v>43755.0</v>
      </c>
      <c r="B13912" s="57">
        <v>290.0</v>
      </c>
      <c r="C13912" s="57">
        <v>39.0</v>
      </c>
      <c r="D13912" s="268">
        <v>0.791666666666667</v>
      </c>
      <c r="E13912" s="269">
        <v>0.0</v>
      </c>
      <c r="F13912" s="269">
        <v>9.59481225794569E-5</v>
      </c>
    </row>
    <row r="13913" ht="14.25" customHeight="1">
      <c r="A13913" s="267">
        <v>43755.0</v>
      </c>
      <c r="B13913" s="57">
        <v>290.0</v>
      </c>
      <c r="C13913" s="57">
        <v>40.0</v>
      </c>
      <c r="D13913" s="268">
        <v>0.8125</v>
      </c>
      <c r="E13913" s="269">
        <v>0.0</v>
      </c>
      <c r="F13913" s="269">
        <v>9.134101022177944E-5</v>
      </c>
    </row>
    <row r="13914" ht="14.25" customHeight="1">
      <c r="A13914" s="267">
        <v>43755.0</v>
      </c>
      <c r="B13914" s="57">
        <v>290.0</v>
      </c>
      <c r="C13914" s="57">
        <v>41.0</v>
      </c>
      <c r="D13914" s="268">
        <v>0.833333333333333</v>
      </c>
      <c r="E13914" s="269">
        <v>0.0</v>
      </c>
      <c r="F13914" s="269">
        <v>8.673389786410197E-5</v>
      </c>
    </row>
    <row r="13915" ht="14.25" customHeight="1">
      <c r="A13915" s="267">
        <v>43755.0</v>
      </c>
      <c r="B13915" s="57">
        <v>290.0</v>
      </c>
      <c r="C13915" s="57">
        <v>42.0</v>
      </c>
      <c r="D13915" s="268">
        <v>0.854166666666667</v>
      </c>
      <c r="E13915" s="269">
        <v>0.0</v>
      </c>
      <c r="F13915" s="269">
        <v>8.332864090407948E-5</v>
      </c>
    </row>
    <row r="13916" ht="14.25" customHeight="1">
      <c r="A13916" s="267">
        <v>43755.0</v>
      </c>
      <c r="B13916" s="57">
        <v>290.0</v>
      </c>
      <c r="C13916" s="57">
        <v>43.0</v>
      </c>
      <c r="D13916" s="268">
        <v>0.875</v>
      </c>
      <c r="E13916" s="269">
        <v>0.0</v>
      </c>
      <c r="F13916" s="269">
        <v>8.062446625935576E-5</v>
      </c>
    </row>
    <row r="13917" ht="14.25" customHeight="1">
      <c r="A13917" s="267">
        <v>43755.0</v>
      </c>
      <c r="B13917" s="57">
        <v>290.0</v>
      </c>
      <c r="C13917" s="57">
        <v>44.0</v>
      </c>
      <c r="D13917" s="268">
        <v>0.895833333333333</v>
      </c>
      <c r="E13917" s="269">
        <v>0.0</v>
      </c>
      <c r="F13917" s="269">
        <v>7.461518927108079E-5</v>
      </c>
    </row>
    <row r="13918" ht="14.25" customHeight="1">
      <c r="A13918" s="267">
        <v>43755.0</v>
      </c>
      <c r="B13918" s="57">
        <v>290.0</v>
      </c>
      <c r="C13918" s="57">
        <v>45.0</v>
      </c>
      <c r="D13918" s="268">
        <v>0.916666666666667</v>
      </c>
      <c r="E13918" s="269">
        <v>0.0</v>
      </c>
      <c r="F13918" s="269">
        <v>6.950730383104707E-5</v>
      </c>
    </row>
    <row r="13919" ht="14.25" customHeight="1">
      <c r="A13919" s="267">
        <v>43755.0</v>
      </c>
      <c r="B13919" s="57">
        <v>290.0</v>
      </c>
      <c r="C13919" s="57">
        <v>46.0</v>
      </c>
      <c r="D13919" s="268">
        <v>0.9375</v>
      </c>
      <c r="E13919" s="269">
        <v>0.0</v>
      </c>
      <c r="F13919" s="269">
        <v>6.169524374628963E-5</v>
      </c>
    </row>
    <row r="13920" ht="14.25" customHeight="1">
      <c r="A13920" s="267">
        <v>43755.0</v>
      </c>
      <c r="B13920" s="57">
        <v>290.0</v>
      </c>
      <c r="C13920" s="57">
        <v>47.0</v>
      </c>
      <c r="D13920" s="268">
        <v>0.958333333333333</v>
      </c>
      <c r="E13920" s="269">
        <v>0.0</v>
      </c>
      <c r="F13920" s="269">
        <v>5.228070979799218E-5</v>
      </c>
    </row>
    <row r="13921" ht="14.25" customHeight="1">
      <c r="A13921" s="267">
        <v>43755.0</v>
      </c>
      <c r="B13921" s="57">
        <v>290.0</v>
      </c>
      <c r="C13921" s="57">
        <v>48.0</v>
      </c>
      <c r="D13921" s="268">
        <v>0.979166666666667</v>
      </c>
      <c r="E13921" s="269">
        <v>0.0</v>
      </c>
      <c r="F13921" s="269">
        <v>4.3867722014407224E-5</v>
      </c>
    </row>
    <row r="13922" ht="14.25" customHeight="1">
      <c r="A13922" s="267">
        <v>43756.0</v>
      </c>
      <c r="B13922" s="57">
        <v>291.0</v>
      </c>
      <c r="C13922" s="57">
        <v>1.0</v>
      </c>
      <c r="D13922" s="268">
        <v>0.0</v>
      </c>
      <c r="E13922" s="269">
        <v>0.0</v>
      </c>
      <c r="F13922" s="269">
        <v>3.725751732730477E-5</v>
      </c>
    </row>
    <row r="13923" ht="14.25" customHeight="1">
      <c r="A13923" s="267">
        <v>43756.0</v>
      </c>
      <c r="B13923" s="57">
        <v>291.0</v>
      </c>
      <c r="C13923" s="57">
        <v>2.0</v>
      </c>
      <c r="D13923" s="268">
        <v>0.020833333333333332</v>
      </c>
      <c r="E13923" s="269">
        <v>0.0</v>
      </c>
      <c r="F13923" s="269">
        <v>3.275055958609855E-5</v>
      </c>
    </row>
    <row r="13924" ht="14.25" customHeight="1">
      <c r="A13924" s="267">
        <v>43756.0</v>
      </c>
      <c r="B13924" s="57">
        <v>291.0</v>
      </c>
      <c r="C13924" s="57">
        <v>3.0</v>
      </c>
      <c r="D13924" s="268">
        <v>0.0416666666666667</v>
      </c>
      <c r="E13924" s="269">
        <v>0.0</v>
      </c>
      <c r="F13924" s="269">
        <v>3.0346848790788564E-5</v>
      </c>
    </row>
    <row r="13925" ht="14.25" customHeight="1">
      <c r="A13925" s="267">
        <v>43756.0</v>
      </c>
      <c r="B13925" s="57">
        <v>291.0</v>
      </c>
      <c r="C13925" s="57">
        <v>4.0</v>
      </c>
      <c r="D13925" s="268">
        <v>0.0625</v>
      </c>
      <c r="E13925" s="269">
        <v>0.0</v>
      </c>
      <c r="F13925" s="269">
        <v>2.8644220310777324E-5</v>
      </c>
    </row>
    <row r="13926" ht="14.25" customHeight="1">
      <c r="A13926" s="267">
        <v>43756.0</v>
      </c>
      <c r="B13926" s="57">
        <v>291.0</v>
      </c>
      <c r="C13926" s="57">
        <v>5.0</v>
      </c>
      <c r="D13926" s="268">
        <v>0.0833333333333333</v>
      </c>
      <c r="E13926" s="269">
        <v>0.0</v>
      </c>
      <c r="F13926" s="269">
        <v>2.8443911077834827E-5</v>
      </c>
    </row>
    <row r="13927" ht="14.25" customHeight="1">
      <c r="A13927" s="267">
        <v>43756.0</v>
      </c>
      <c r="B13927" s="57">
        <v>291.0</v>
      </c>
      <c r="C13927" s="57">
        <v>6.0</v>
      </c>
      <c r="D13927" s="268">
        <v>0.104166666666667</v>
      </c>
      <c r="E13927" s="269">
        <v>0.0</v>
      </c>
      <c r="F13927" s="269">
        <v>2.8043292611949826E-5</v>
      </c>
    </row>
    <row r="13928" ht="14.25" customHeight="1">
      <c r="A13928" s="267">
        <v>43756.0</v>
      </c>
      <c r="B13928" s="57">
        <v>291.0</v>
      </c>
      <c r="C13928" s="57">
        <v>7.0</v>
      </c>
      <c r="D13928" s="268">
        <v>0.125</v>
      </c>
      <c r="E13928" s="269">
        <v>0.0</v>
      </c>
      <c r="F13928" s="269">
        <v>2.744236491312233E-5</v>
      </c>
    </row>
    <row r="13929" ht="14.25" customHeight="1">
      <c r="A13929" s="267">
        <v>43756.0</v>
      </c>
      <c r="B13929" s="57">
        <v>291.0</v>
      </c>
      <c r="C13929" s="57">
        <v>8.0</v>
      </c>
      <c r="D13929" s="268">
        <v>0.145833333333333</v>
      </c>
      <c r="E13929" s="269">
        <v>0.0</v>
      </c>
      <c r="F13929" s="269">
        <v>2.724205568017983E-5</v>
      </c>
    </row>
    <row r="13930" ht="14.25" customHeight="1">
      <c r="A13930" s="267">
        <v>43756.0</v>
      </c>
      <c r="B13930" s="57">
        <v>291.0</v>
      </c>
      <c r="C13930" s="57">
        <v>9.0</v>
      </c>
      <c r="D13930" s="268">
        <v>0.166666666666667</v>
      </c>
      <c r="E13930" s="269">
        <v>0.0</v>
      </c>
      <c r="F13930" s="269">
        <v>2.7342210296651082E-5</v>
      </c>
    </row>
    <row r="13931" ht="14.25" customHeight="1">
      <c r="A13931" s="267">
        <v>43756.0</v>
      </c>
      <c r="B13931" s="57">
        <v>291.0</v>
      </c>
      <c r="C13931" s="57">
        <v>10.0</v>
      </c>
      <c r="D13931" s="268">
        <v>0.1875</v>
      </c>
      <c r="E13931" s="269">
        <v>0.0</v>
      </c>
      <c r="F13931" s="269">
        <v>2.7542519529593582E-5</v>
      </c>
    </row>
    <row r="13932" ht="14.25" customHeight="1">
      <c r="A13932" s="267">
        <v>43756.0</v>
      </c>
      <c r="B13932" s="57">
        <v>291.0</v>
      </c>
      <c r="C13932" s="57">
        <v>11.0</v>
      </c>
      <c r="D13932" s="268">
        <v>0.208333333333333</v>
      </c>
      <c r="E13932" s="269">
        <v>0.0</v>
      </c>
      <c r="F13932" s="269">
        <v>2.8644220310777324E-5</v>
      </c>
    </row>
    <row r="13933" ht="14.25" customHeight="1">
      <c r="A13933" s="267">
        <v>43756.0</v>
      </c>
      <c r="B13933" s="57">
        <v>291.0</v>
      </c>
      <c r="C13933" s="57">
        <v>12.0</v>
      </c>
      <c r="D13933" s="268">
        <v>0.229166666666667</v>
      </c>
      <c r="E13933" s="269">
        <v>0.0</v>
      </c>
      <c r="F13933" s="269">
        <v>3.18491680378573E-5</v>
      </c>
    </row>
    <row r="13934" ht="14.25" customHeight="1">
      <c r="A13934" s="267">
        <v>43756.0</v>
      </c>
      <c r="B13934" s="57">
        <v>291.0</v>
      </c>
      <c r="C13934" s="57">
        <v>13.0</v>
      </c>
      <c r="D13934" s="268">
        <v>0.25</v>
      </c>
      <c r="E13934" s="269">
        <v>2.3456525794055305E-8</v>
      </c>
      <c r="F13934" s="269">
        <v>3.685689886141978E-5</v>
      </c>
    </row>
    <row r="13935" ht="14.25" customHeight="1">
      <c r="A13935" s="267">
        <v>43756.0</v>
      </c>
      <c r="B13935" s="57">
        <v>291.0</v>
      </c>
      <c r="C13935" s="57">
        <v>14.0</v>
      </c>
      <c r="D13935" s="268">
        <v>0.270833333333333</v>
      </c>
      <c r="E13935" s="269">
        <v>3.307370136961798E-6</v>
      </c>
      <c r="F13935" s="269">
        <v>4.2665866616752236E-5</v>
      </c>
    </row>
    <row r="13936" ht="14.25" customHeight="1">
      <c r="A13936" s="267">
        <v>43756.0</v>
      </c>
      <c r="B13936" s="57">
        <v>291.0</v>
      </c>
      <c r="C13936" s="57">
        <v>15.0</v>
      </c>
      <c r="D13936" s="268">
        <v>0.291666666666667</v>
      </c>
      <c r="E13936" s="269">
        <v>1.2128239820564845E-5</v>
      </c>
      <c r="F13936" s="269">
        <v>5.077839055092343E-5</v>
      </c>
    </row>
    <row r="13937" ht="14.25" customHeight="1">
      <c r="A13937" s="267">
        <v>43756.0</v>
      </c>
      <c r="B13937" s="57">
        <v>291.0</v>
      </c>
      <c r="C13937" s="57">
        <v>16.0</v>
      </c>
      <c r="D13937" s="268">
        <v>0.3125</v>
      </c>
      <c r="E13937" s="269">
        <v>3.394177938783543E-5</v>
      </c>
      <c r="F13937" s="269">
        <v>5.8991069101565885E-5</v>
      </c>
    </row>
    <row r="13938" ht="14.25" customHeight="1">
      <c r="A13938" s="267">
        <v>43756.0</v>
      </c>
      <c r="B13938" s="57">
        <v>291.0</v>
      </c>
      <c r="C13938" s="57">
        <v>17.0</v>
      </c>
      <c r="D13938" s="268">
        <v>0.333333333333333</v>
      </c>
      <c r="E13938" s="269">
        <v>7.146627149390014E-5</v>
      </c>
      <c r="F13938" s="269">
        <v>5.909122371803713E-5</v>
      </c>
    </row>
    <row r="13939" ht="14.25" customHeight="1">
      <c r="A13939" s="267">
        <v>43756.0</v>
      </c>
      <c r="B13939" s="57">
        <v>291.0</v>
      </c>
      <c r="C13939" s="57">
        <v>18.0</v>
      </c>
      <c r="D13939" s="268">
        <v>0.354166666666667</v>
      </c>
      <c r="E13939" s="269">
        <v>1.2124612088863166E-4</v>
      </c>
      <c r="F13939" s="269">
        <v>6.259663529453087E-5</v>
      </c>
    </row>
    <row r="13940" ht="14.25" customHeight="1">
      <c r="A13940" s="267">
        <v>43756.0</v>
      </c>
      <c r="B13940" s="57">
        <v>291.0</v>
      </c>
      <c r="C13940" s="57">
        <v>19.0</v>
      </c>
      <c r="D13940" s="268">
        <v>0.375</v>
      </c>
      <c r="E13940" s="269">
        <v>1.617659473906277E-4</v>
      </c>
      <c r="F13940" s="269">
        <v>6.049338834863463E-5</v>
      </c>
    </row>
    <row r="13941" ht="14.25" customHeight="1">
      <c r="A13941" s="267">
        <v>43756.0</v>
      </c>
      <c r="B13941" s="57">
        <v>291.0</v>
      </c>
      <c r="C13941" s="57">
        <v>20.0</v>
      </c>
      <c r="D13941" s="268">
        <v>0.395833333333333</v>
      </c>
      <c r="E13941" s="269">
        <v>1.9070741934301076E-4</v>
      </c>
      <c r="F13941" s="269">
        <v>5.73885952380259E-5</v>
      </c>
    </row>
    <row r="13942" ht="14.25" customHeight="1">
      <c r="A13942" s="267">
        <v>43756.0</v>
      </c>
      <c r="B13942" s="57">
        <v>291.0</v>
      </c>
      <c r="C13942" s="57">
        <v>21.0</v>
      </c>
      <c r="D13942" s="268">
        <v>0.416666666666667</v>
      </c>
      <c r="E13942" s="269">
        <v>2.0537481970648422E-4</v>
      </c>
      <c r="F13942" s="269">
        <v>5.768905908743964E-5</v>
      </c>
    </row>
    <row r="13943" ht="14.25" customHeight="1">
      <c r="A13943" s="267">
        <v>43756.0</v>
      </c>
      <c r="B13943" s="57">
        <v>291.0</v>
      </c>
      <c r="C13943" s="57">
        <v>22.0</v>
      </c>
      <c r="D13943" s="268">
        <v>0.4375</v>
      </c>
      <c r="E13943" s="269">
        <v>2.1561825522834483E-4</v>
      </c>
      <c r="F13943" s="269">
        <v>5.6286894456842146E-5</v>
      </c>
    </row>
    <row r="13944" ht="14.25" customHeight="1">
      <c r="A13944" s="267">
        <v>43756.0</v>
      </c>
      <c r="B13944" s="57">
        <v>291.0</v>
      </c>
      <c r="C13944" s="57">
        <v>23.0</v>
      </c>
      <c r="D13944" s="268">
        <v>0.458333333333333</v>
      </c>
      <c r="E13944" s="269">
        <v>2.2732448851014075E-4</v>
      </c>
      <c r="F13944" s="269">
        <v>5.558581214154341E-5</v>
      </c>
    </row>
    <row r="13945" ht="14.25" customHeight="1">
      <c r="A13945" s="267">
        <v>43756.0</v>
      </c>
      <c r="B13945" s="57">
        <v>291.0</v>
      </c>
      <c r="C13945" s="57">
        <v>24.0</v>
      </c>
      <c r="D13945" s="268">
        <v>0.479166666666667</v>
      </c>
      <c r="E13945" s="269">
        <v>2.481759883018325E-4</v>
      </c>
      <c r="F13945" s="269">
        <v>5.548565752507217E-5</v>
      </c>
    </row>
    <row r="13946" ht="14.25" customHeight="1">
      <c r="A13946" s="267">
        <v>43756.0</v>
      </c>
      <c r="B13946" s="57">
        <v>291.0</v>
      </c>
      <c r="C13946" s="57">
        <v>25.0</v>
      </c>
      <c r="D13946" s="268">
        <v>0.5</v>
      </c>
      <c r="E13946" s="269">
        <v>2.36697727082735E-4</v>
      </c>
      <c r="F13946" s="269">
        <v>5.608658522389965E-5</v>
      </c>
    </row>
    <row r="13947" ht="14.25" customHeight="1">
      <c r="A13947" s="267">
        <v>43756.0</v>
      </c>
      <c r="B13947" s="57">
        <v>291.0</v>
      </c>
      <c r="C13947" s="57">
        <v>26.0</v>
      </c>
      <c r="D13947" s="268">
        <v>0.520833333333333</v>
      </c>
      <c r="E13947" s="269">
        <v>2.273973650633925E-4</v>
      </c>
      <c r="F13947" s="269">
        <v>5.608658522389965E-5</v>
      </c>
    </row>
    <row r="13948" ht="14.25" customHeight="1">
      <c r="A13948" s="267">
        <v>43756.0</v>
      </c>
      <c r="B13948" s="57">
        <v>291.0</v>
      </c>
      <c r="C13948" s="57">
        <v>27.0</v>
      </c>
      <c r="D13948" s="268">
        <v>0.541666666666667</v>
      </c>
      <c r="E13948" s="269">
        <v>2.1042736754142284E-4</v>
      </c>
      <c r="F13948" s="269">
        <v>5.488472982624466E-5</v>
      </c>
    </row>
    <row r="13949" ht="14.25" customHeight="1">
      <c r="A13949" s="267">
        <v>43756.0</v>
      </c>
      <c r="B13949" s="57">
        <v>291.0</v>
      </c>
      <c r="C13949" s="57">
        <v>28.0</v>
      </c>
      <c r="D13949" s="268">
        <v>0.5625</v>
      </c>
      <c r="E13949" s="269">
        <v>1.780497446232229E-4</v>
      </c>
      <c r="F13949" s="269">
        <v>5.298179211329092E-5</v>
      </c>
    </row>
    <row r="13950" ht="14.25" customHeight="1">
      <c r="A13950" s="267">
        <v>43756.0</v>
      </c>
      <c r="B13950" s="57">
        <v>291.0</v>
      </c>
      <c r="C13950" s="57">
        <v>29.0</v>
      </c>
      <c r="D13950" s="268">
        <v>0.583333333333333</v>
      </c>
      <c r="E13950" s="269">
        <v>1.5432805670637467E-4</v>
      </c>
      <c r="F13950" s="269">
        <v>5.208040056504968E-5</v>
      </c>
    </row>
    <row r="13951" ht="14.25" customHeight="1">
      <c r="A13951" s="267">
        <v>43756.0</v>
      </c>
      <c r="B13951" s="57">
        <v>291.0</v>
      </c>
      <c r="C13951" s="57">
        <v>30.0</v>
      </c>
      <c r="D13951" s="268">
        <v>0.604166666666667</v>
      </c>
      <c r="E13951" s="269">
        <v>1.6081183094487908E-4</v>
      </c>
      <c r="F13951" s="269">
        <v>5.288163749681968E-5</v>
      </c>
    </row>
    <row r="13952" ht="14.25" customHeight="1">
      <c r="A13952" s="267">
        <v>43756.0</v>
      </c>
      <c r="B13952" s="57">
        <v>291.0</v>
      </c>
      <c r="C13952" s="57">
        <v>31.0</v>
      </c>
      <c r="D13952" s="268">
        <v>0.625</v>
      </c>
      <c r="E13952" s="269">
        <v>1.1241832813288029E-4</v>
      </c>
      <c r="F13952" s="269">
        <v>5.45842659768309E-5</v>
      </c>
    </row>
    <row r="13953" ht="14.25" customHeight="1">
      <c r="A13953" s="267">
        <v>43756.0</v>
      </c>
      <c r="B13953" s="57">
        <v>291.0</v>
      </c>
      <c r="C13953" s="57">
        <v>32.0</v>
      </c>
      <c r="D13953" s="268">
        <v>0.645833333333333</v>
      </c>
      <c r="E13953" s="269">
        <v>7.932277614456993E-5</v>
      </c>
      <c r="F13953" s="269">
        <v>5.6987976772140894E-5</v>
      </c>
    </row>
    <row r="13954" ht="14.25" customHeight="1">
      <c r="A13954" s="267">
        <v>43756.0</v>
      </c>
      <c r="B13954" s="57">
        <v>291.0</v>
      </c>
      <c r="C13954" s="57">
        <v>33.0</v>
      </c>
      <c r="D13954" s="268">
        <v>0.666666666666667</v>
      </c>
      <c r="E13954" s="269">
        <v>4.580352614517069E-5</v>
      </c>
      <c r="F13954" s="269">
        <v>6.309740837688711E-5</v>
      </c>
    </row>
    <row r="13955" ht="14.25" customHeight="1">
      <c r="A13955" s="267">
        <v>43756.0</v>
      </c>
      <c r="B13955" s="57">
        <v>291.0</v>
      </c>
      <c r="C13955" s="57">
        <v>34.0</v>
      </c>
      <c r="D13955" s="268">
        <v>0.6875</v>
      </c>
      <c r="E13955" s="269">
        <v>1.3550082288538265E-5</v>
      </c>
      <c r="F13955" s="269">
        <v>7.161055077694331E-5</v>
      </c>
    </row>
    <row r="13956" ht="14.25" customHeight="1">
      <c r="A13956" s="267">
        <v>43756.0</v>
      </c>
      <c r="B13956" s="57">
        <v>291.0</v>
      </c>
      <c r="C13956" s="57">
        <v>35.0</v>
      </c>
      <c r="D13956" s="268">
        <v>0.708333333333333</v>
      </c>
      <c r="E13956" s="269">
        <v>1.0362509950997154E-6</v>
      </c>
      <c r="F13956" s="269">
        <v>8.162601242406827E-5</v>
      </c>
    </row>
    <row r="13957" ht="14.25" customHeight="1">
      <c r="A13957" s="267">
        <v>43756.0</v>
      </c>
      <c r="B13957" s="57">
        <v>291.0</v>
      </c>
      <c r="C13957" s="57">
        <v>36.0</v>
      </c>
      <c r="D13957" s="268">
        <v>0.729166666666667</v>
      </c>
      <c r="E13957" s="269">
        <v>0.0</v>
      </c>
      <c r="F13957" s="269">
        <v>8.933791789235445E-5</v>
      </c>
    </row>
    <row r="13958" ht="14.25" customHeight="1">
      <c r="A13958" s="267">
        <v>43756.0</v>
      </c>
      <c r="B13958" s="57">
        <v>291.0</v>
      </c>
      <c r="C13958" s="57">
        <v>37.0</v>
      </c>
      <c r="D13958" s="268">
        <v>0.75</v>
      </c>
      <c r="E13958" s="269">
        <v>0.0</v>
      </c>
      <c r="F13958" s="269">
        <v>9.494657641474442E-5</v>
      </c>
    </row>
    <row r="13959" ht="14.25" customHeight="1">
      <c r="A13959" s="267">
        <v>43756.0</v>
      </c>
      <c r="B13959" s="57">
        <v>291.0</v>
      </c>
      <c r="C13959" s="57">
        <v>38.0</v>
      </c>
      <c r="D13959" s="268">
        <v>0.770833333333333</v>
      </c>
      <c r="E13959" s="269">
        <v>0.0</v>
      </c>
      <c r="F13959" s="269">
        <v>9.735028721005441E-5</v>
      </c>
    </row>
    <row r="13960" ht="14.25" customHeight="1">
      <c r="A13960" s="267">
        <v>43756.0</v>
      </c>
      <c r="B13960" s="57">
        <v>291.0</v>
      </c>
      <c r="C13960" s="57">
        <v>39.0</v>
      </c>
      <c r="D13960" s="268">
        <v>0.791666666666667</v>
      </c>
      <c r="E13960" s="269">
        <v>0.0</v>
      </c>
      <c r="F13960" s="269">
        <v>9.494657641474442E-5</v>
      </c>
    </row>
    <row r="13961" ht="14.25" customHeight="1">
      <c r="A13961" s="267">
        <v>43756.0</v>
      </c>
      <c r="B13961" s="57">
        <v>291.0</v>
      </c>
      <c r="C13961" s="57">
        <v>40.0</v>
      </c>
      <c r="D13961" s="268">
        <v>0.8125</v>
      </c>
      <c r="E13961" s="269">
        <v>0.0</v>
      </c>
      <c r="F13961" s="269">
        <v>9.124085560530819E-5</v>
      </c>
    </row>
    <row r="13962" ht="14.25" customHeight="1">
      <c r="A13962" s="267">
        <v>43756.0</v>
      </c>
      <c r="B13962" s="57">
        <v>291.0</v>
      </c>
      <c r="C13962" s="57">
        <v>41.0</v>
      </c>
      <c r="D13962" s="268">
        <v>0.833333333333333</v>
      </c>
      <c r="E13962" s="269">
        <v>0.0</v>
      </c>
      <c r="F13962" s="269">
        <v>8.823621711117072E-5</v>
      </c>
    </row>
    <row r="13963" ht="14.25" customHeight="1">
      <c r="A13963" s="267">
        <v>43756.0</v>
      </c>
      <c r="B13963" s="57">
        <v>291.0</v>
      </c>
      <c r="C13963" s="57">
        <v>42.0</v>
      </c>
      <c r="D13963" s="268">
        <v>0.854166666666667</v>
      </c>
      <c r="E13963" s="269">
        <v>0.0</v>
      </c>
      <c r="F13963" s="269">
        <v>8.342879552055075E-5</v>
      </c>
    </row>
    <row r="13964" ht="14.25" customHeight="1">
      <c r="A13964" s="267">
        <v>43756.0</v>
      </c>
      <c r="B13964" s="57">
        <v>291.0</v>
      </c>
      <c r="C13964" s="57">
        <v>43.0</v>
      </c>
      <c r="D13964" s="268">
        <v>0.875</v>
      </c>
      <c r="E13964" s="269">
        <v>0.0</v>
      </c>
      <c r="F13964" s="269">
        <v>7.982322932758575E-5</v>
      </c>
    </row>
    <row r="13965" ht="14.25" customHeight="1">
      <c r="A13965" s="267">
        <v>43756.0</v>
      </c>
      <c r="B13965" s="57">
        <v>291.0</v>
      </c>
      <c r="C13965" s="57">
        <v>44.0</v>
      </c>
      <c r="D13965" s="268">
        <v>0.895833333333333</v>
      </c>
      <c r="E13965" s="269">
        <v>0.0</v>
      </c>
      <c r="F13965" s="269">
        <v>7.431472542166704E-5</v>
      </c>
    </row>
    <row r="13966" ht="14.25" customHeight="1">
      <c r="A13966" s="267">
        <v>43756.0</v>
      </c>
      <c r="B13966" s="57">
        <v>291.0</v>
      </c>
      <c r="C13966" s="57">
        <v>45.0</v>
      </c>
      <c r="D13966" s="268">
        <v>0.916666666666667</v>
      </c>
      <c r="E13966" s="269">
        <v>0.0</v>
      </c>
      <c r="F13966" s="269">
        <v>6.940714921457582E-5</v>
      </c>
    </row>
    <row r="13967" ht="14.25" customHeight="1">
      <c r="A13967" s="267">
        <v>43756.0</v>
      </c>
      <c r="B13967" s="57">
        <v>291.0</v>
      </c>
      <c r="C13967" s="57">
        <v>46.0</v>
      </c>
      <c r="D13967" s="268">
        <v>0.9375</v>
      </c>
      <c r="E13967" s="269">
        <v>0.0</v>
      </c>
      <c r="F13967" s="269">
        <v>6.149493451334712E-5</v>
      </c>
    </row>
    <row r="13968" ht="14.25" customHeight="1">
      <c r="A13968" s="267">
        <v>43756.0</v>
      </c>
      <c r="B13968" s="57">
        <v>291.0</v>
      </c>
      <c r="C13968" s="57">
        <v>47.0</v>
      </c>
      <c r="D13968" s="268">
        <v>0.958333333333333</v>
      </c>
      <c r="E13968" s="269">
        <v>0.0</v>
      </c>
      <c r="F13968" s="269">
        <v>5.248101903093467E-5</v>
      </c>
    </row>
    <row r="13969" ht="14.25" customHeight="1">
      <c r="A13969" s="267">
        <v>43756.0</v>
      </c>
      <c r="B13969" s="57">
        <v>291.0</v>
      </c>
      <c r="C13969" s="57">
        <v>48.0</v>
      </c>
      <c r="D13969" s="268">
        <v>0.979166666666667</v>
      </c>
      <c r="E13969" s="269">
        <v>0.0</v>
      </c>
      <c r="F13969" s="269">
        <v>4.436849509676348E-5</v>
      </c>
    </row>
    <row r="13970" ht="14.25" customHeight="1">
      <c r="A13970" s="267">
        <v>43757.0</v>
      </c>
      <c r="B13970" s="57">
        <v>292.0</v>
      </c>
      <c r="C13970" s="57">
        <v>1.0</v>
      </c>
      <c r="D13970" s="268">
        <v>0.0</v>
      </c>
      <c r="E13970" s="269">
        <v>0.0</v>
      </c>
      <c r="F13970" s="269">
        <v>3.7658135793189774E-5</v>
      </c>
    </row>
    <row r="13971" ht="14.25" customHeight="1">
      <c r="A13971" s="267">
        <v>43757.0</v>
      </c>
      <c r="B13971" s="57">
        <v>292.0</v>
      </c>
      <c r="C13971" s="57">
        <v>2.0</v>
      </c>
      <c r="D13971" s="268">
        <v>0.020833333333333332</v>
      </c>
      <c r="E13971" s="269">
        <v>0.0</v>
      </c>
      <c r="F13971" s="269">
        <v>3.2550250353156044E-5</v>
      </c>
    </row>
    <row r="13972" ht="14.25" customHeight="1">
      <c r="A13972" s="267">
        <v>43757.0</v>
      </c>
      <c r="B13972" s="57">
        <v>292.0</v>
      </c>
      <c r="C13972" s="57">
        <v>3.0</v>
      </c>
      <c r="D13972" s="268">
        <v>0.0416666666666667</v>
      </c>
      <c r="E13972" s="269">
        <v>0.0</v>
      </c>
      <c r="F13972" s="269">
        <v>3.0046384941374813E-5</v>
      </c>
    </row>
    <row r="13973" ht="14.25" customHeight="1">
      <c r="A13973" s="267">
        <v>43757.0</v>
      </c>
      <c r="B13973" s="57">
        <v>292.0</v>
      </c>
      <c r="C13973" s="57">
        <v>4.0</v>
      </c>
      <c r="D13973" s="268">
        <v>0.0625</v>
      </c>
      <c r="E13973" s="269">
        <v>0.0</v>
      </c>
      <c r="F13973" s="269">
        <v>2.8443911077834827E-5</v>
      </c>
    </row>
    <row r="13974" ht="14.25" customHeight="1">
      <c r="A13974" s="267">
        <v>43757.0</v>
      </c>
      <c r="B13974" s="57">
        <v>292.0</v>
      </c>
      <c r="C13974" s="57">
        <v>5.0</v>
      </c>
      <c r="D13974" s="268">
        <v>0.0833333333333333</v>
      </c>
      <c r="E13974" s="269">
        <v>0.0</v>
      </c>
      <c r="F13974" s="269">
        <v>2.8443911077834827E-5</v>
      </c>
    </row>
    <row r="13975" ht="14.25" customHeight="1">
      <c r="A13975" s="267">
        <v>43757.0</v>
      </c>
      <c r="B13975" s="57">
        <v>292.0</v>
      </c>
      <c r="C13975" s="57">
        <v>6.0</v>
      </c>
      <c r="D13975" s="268">
        <v>0.104166666666667</v>
      </c>
      <c r="E13975" s="269">
        <v>0.0</v>
      </c>
      <c r="F13975" s="269">
        <v>2.8043292611949826E-5</v>
      </c>
    </row>
    <row r="13976" ht="14.25" customHeight="1">
      <c r="A13976" s="267">
        <v>43757.0</v>
      </c>
      <c r="B13976" s="57">
        <v>292.0</v>
      </c>
      <c r="C13976" s="57">
        <v>7.0</v>
      </c>
      <c r="D13976" s="268">
        <v>0.125</v>
      </c>
      <c r="E13976" s="269">
        <v>0.0</v>
      </c>
      <c r="F13976" s="269">
        <v>2.7342210296651082E-5</v>
      </c>
    </row>
    <row r="13977" ht="14.25" customHeight="1">
      <c r="A13977" s="267">
        <v>43757.0</v>
      </c>
      <c r="B13977" s="57">
        <v>292.0</v>
      </c>
      <c r="C13977" s="57">
        <v>8.0</v>
      </c>
      <c r="D13977" s="268">
        <v>0.145833333333333</v>
      </c>
      <c r="E13977" s="269">
        <v>0.0</v>
      </c>
      <c r="F13977" s="269">
        <v>2.6641127981352337E-5</v>
      </c>
    </row>
    <row r="13978" ht="14.25" customHeight="1">
      <c r="A13978" s="267">
        <v>43757.0</v>
      </c>
      <c r="B13978" s="57">
        <v>292.0</v>
      </c>
      <c r="C13978" s="57">
        <v>9.0</v>
      </c>
      <c r="D13978" s="268">
        <v>0.166666666666667</v>
      </c>
      <c r="E13978" s="269">
        <v>0.0</v>
      </c>
      <c r="F13978" s="269">
        <v>2.744236491312233E-5</v>
      </c>
    </row>
    <row r="13979" ht="14.25" customHeight="1">
      <c r="A13979" s="267">
        <v>43757.0</v>
      </c>
      <c r="B13979" s="57">
        <v>292.0</v>
      </c>
      <c r="C13979" s="57">
        <v>10.0</v>
      </c>
      <c r="D13979" s="268">
        <v>0.1875</v>
      </c>
      <c r="E13979" s="269">
        <v>0.0</v>
      </c>
      <c r="F13979" s="269">
        <v>2.7342210296651082E-5</v>
      </c>
    </row>
    <row r="13980" ht="14.25" customHeight="1">
      <c r="A13980" s="267">
        <v>43757.0</v>
      </c>
      <c r="B13980" s="57">
        <v>292.0</v>
      </c>
      <c r="C13980" s="57">
        <v>11.0</v>
      </c>
      <c r="D13980" s="268">
        <v>0.208333333333333</v>
      </c>
      <c r="E13980" s="269">
        <v>0.0</v>
      </c>
      <c r="F13980" s="269">
        <v>2.8143447228421073E-5</v>
      </c>
    </row>
    <row r="13981" ht="14.25" customHeight="1">
      <c r="A13981" s="267">
        <v>43757.0</v>
      </c>
      <c r="B13981" s="57">
        <v>292.0</v>
      </c>
      <c r="C13981" s="57">
        <v>12.0</v>
      </c>
      <c r="D13981" s="268">
        <v>0.229166666666667</v>
      </c>
      <c r="E13981" s="269">
        <v>0.0</v>
      </c>
      <c r="F13981" s="269">
        <v>3.18491680378573E-5</v>
      </c>
    </row>
    <row r="13982" ht="14.25" customHeight="1">
      <c r="A13982" s="267">
        <v>43757.0</v>
      </c>
      <c r="B13982" s="57">
        <v>292.0</v>
      </c>
      <c r="C13982" s="57">
        <v>13.0</v>
      </c>
      <c r="D13982" s="268">
        <v>0.25</v>
      </c>
      <c r="E13982" s="269">
        <v>0.0</v>
      </c>
      <c r="F13982" s="269">
        <v>3.725751732730477E-5</v>
      </c>
    </row>
    <row r="13983" ht="14.25" customHeight="1">
      <c r="A13983" s="267">
        <v>43757.0</v>
      </c>
      <c r="B13983" s="57">
        <v>292.0</v>
      </c>
      <c r="C13983" s="57">
        <v>14.0</v>
      </c>
      <c r="D13983" s="268">
        <v>0.270833333333333</v>
      </c>
      <c r="E13983" s="269">
        <v>2.1110873214649773E-7</v>
      </c>
      <c r="F13983" s="269">
        <v>4.276602123322348E-5</v>
      </c>
    </row>
    <row r="13984" ht="14.25" customHeight="1">
      <c r="A13984" s="267">
        <v>43757.0</v>
      </c>
      <c r="B13984" s="57">
        <v>292.0</v>
      </c>
      <c r="C13984" s="57">
        <v>15.0</v>
      </c>
      <c r="D13984" s="268">
        <v>0.291666666666667</v>
      </c>
      <c r="E13984" s="269">
        <v>3.381304111953368E-6</v>
      </c>
      <c r="F13984" s="269">
        <v>5.037777208503844E-5</v>
      </c>
    </row>
    <row r="13985" ht="14.25" customHeight="1">
      <c r="A13985" s="267">
        <v>43757.0</v>
      </c>
      <c r="B13985" s="57">
        <v>292.0</v>
      </c>
      <c r="C13985" s="57">
        <v>16.0</v>
      </c>
      <c r="D13985" s="268">
        <v>0.3125</v>
      </c>
      <c r="E13985" s="269">
        <v>1.0799262810001954E-5</v>
      </c>
      <c r="F13985" s="269">
        <v>5.9291532950979645E-5</v>
      </c>
    </row>
    <row r="13986" ht="14.25" customHeight="1">
      <c r="A13986" s="267">
        <v>43757.0</v>
      </c>
      <c r="B13986" s="57">
        <v>292.0</v>
      </c>
      <c r="C13986" s="57">
        <v>17.0</v>
      </c>
      <c r="D13986" s="268">
        <v>0.333333333333333</v>
      </c>
      <c r="E13986" s="269">
        <v>2.6048115891793224E-5</v>
      </c>
      <c r="F13986" s="269">
        <v>5.989246064980713E-5</v>
      </c>
    </row>
    <row r="13987" ht="14.25" customHeight="1">
      <c r="A13987" s="267">
        <v>43757.0</v>
      </c>
      <c r="B13987" s="57">
        <v>292.0</v>
      </c>
      <c r="C13987" s="57">
        <v>18.0</v>
      </c>
      <c r="D13987" s="268">
        <v>0.354166666666667</v>
      </c>
      <c r="E13987" s="269">
        <v>4.575601305184345E-5</v>
      </c>
      <c r="F13987" s="269">
        <v>6.199570759570338E-5</v>
      </c>
    </row>
    <row r="13988" ht="14.25" customHeight="1">
      <c r="A13988" s="267">
        <v>43757.0</v>
      </c>
      <c r="B13988" s="57">
        <v>292.0</v>
      </c>
      <c r="C13988" s="57">
        <v>19.0</v>
      </c>
      <c r="D13988" s="268">
        <v>0.375</v>
      </c>
      <c r="E13988" s="269">
        <v>7.124997267513215E-5</v>
      </c>
      <c r="F13988" s="269">
        <v>6.129462528040462E-5</v>
      </c>
    </row>
    <row r="13989" ht="14.25" customHeight="1">
      <c r="A13989" s="267">
        <v>43757.0</v>
      </c>
      <c r="B13989" s="57">
        <v>292.0</v>
      </c>
      <c r="C13989" s="57">
        <v>20.0</v>
      </c>
      <c r="D13989" s="268">
        <v>0.395833333333333</v>
      </c>
      <c r="E13989" s="269">
        <v>9.348196090351374E-5</v>
      </c>
      <c r="F13989" s="269">
        <v>5.9191378334508385E-5</v>
      </c>
    </row>
    <row r="13990" ht="14.25" customHeight="1">
      <c r="A13990" s="267">
        <v>43757.0</v>
      </c>
      <c r="B13990" s="57">
        <v>292.0</v>
      </c>
      <c r="C13990" s="57">
        <v>21.0</v>
      </c>
      <c r="D13990" s="268">
        <v>0.416666666666667</v>
      </c>
      <c r="E13990" s="269">
        <v>1.2663758013476014E-4</v>
      </c>
      <c r="F13990" s="269">
        <v>5.768905908743964E-5</v>
      </c>
    </row>
    <row r="13991" ht="14.25" customHeight="1">
      <c r="A13991" s="267">
        <v>43757.0</v>
      </c>
      <c r="B13991" s="57">
        <v>292.0</v>
      </c>
      <c r="C13991" s="57">
        <v>22.0</v>
      </c>
      <c r="D13991" s="268">
        <v>0.4375</v>
      </c>
      <c r="E13991" s="269">
        <v>1.335887149507461E-4</v>
      </c>
      <c r="F13991" s="269">
        <v>5.71882860050834E-5</v>
      </c>
    </row>
    <row r="13992" ht="14.25" customHeight="1">
      <c r="A13992" s="267">
        <v>43757.0</v>
      </c>
      <c r="B13992" s="57">
        <v>292.0</v>
      </c>
      <c r="C13992" s="57">
        <v>23.0</v>
      </c>
      <c r="D13992" s="268">
        <v>0.458333333333333</v>
      </c>
      <c r="E13992" s="269">
        <v>1.8079698619608738E-4</v>
      </c>
      <c r="F13992" s="269">
        <v>5.568596675801466E-5</v>
      </c>
    </row>
    <row r="13993" ht="14.25" customHeight="1">
      <c r="A13993" s="267">
        <v>43757.0</v>
      </c>
      <c r="B13993" s="57">
        <v>292.0</v>
      </c>
      <c r="C13993" s="57">
        <v>24.0</v>
      </c>
      <c r="D13993" s="268">
        <v>0.479166666666667</v>
      </c>
      <c r="E13993" s="269">
        <v>1.987116751396756E-4</v>
      </c>
      <c r="F13993" s="269">
        <v>5.568596675801466E-5</v>
      </c>
    </row>
    <row r="13994" ht="14.25" customHeight="1">
      <c r="A13994" s="267">
        <v>43757.0</v>
      </c>
      <c r="B13994" s="57">
        <v>292.0</v>
      </c>
      <c r="C13994" s="57">
        <v>25.0</v>
      </c>
      <c r="D13994" s="268">
        <v>0.5</v>
      </c>
      <c r="E13994" s="269">
        <v>1.4992300477174037E-4</v>
      </c>
      <c r="F13994" s="269">
        <v>5.8490296019209644E-5</v>
      </c>
    </row>
    <row r="13995" ht="14.25" customHeight="1">
      <c r="A13995" s="267">
        <v>43757.0</v>
      </c>
      <c r="B13995" s="57">
        <v>292.0</v>
      </c>
      <c r="C13995" s="57">
        <v>26.0</v>
      </c>
      <c r="D13995" s="268">
        <v>0.520833333333333</v>
      </c>
      <c r="E13995" s="269">
        <v>1.9242710349106842E-4</v>
      </c>
      <c r="F13995" s="269">
        <v>5.728844062155465E-5</v>
      </c>
    </row>
    <row r="13996" ht="14.25" customHeight="1">
      <c r="A13996" s="267">
        <v>43757.0</v>
      </c>
      <c r="B13996" s="57">
        <v>292.0</v>
      </c>
      <c r="C13996" s="57">
        <v>27.0</v>
      </c>
      <c r="D13996" s="268">
        <v>0.541666666666667</v>
      </c>
      <c r="E13996" s="269">
        <v>1.685077345280708E-4</v>
      </c>
      <c r="F13996" s="269">
        <v>5.5786121374485906E-5</v>
      </c>
    </row>
    <row r="13997" ht="14.25" customHeight="1">
      <c r="A13997" s="267">
        <v>43757.0</v>
      </c>
      <c r="B13997" s="57">
        <v>292.0</v>
      </c>
      <c r="C13997" s="57">
        <v>28.0</v>
      </c>
      <c r="D13997" s="268">
        <v>0.5625</v>
      </c>
      <c r="E13997" s="269">
        <v>1.3820803960118538E-4</v>
      </c>
      <c r="F13997" s="269">
        <v>5.3282255962704675E-5</v>
      </c>
    </row>
    <row r="13998" ht="14.25" customHeight="1">
      <c r="A13998" s="267">
        <v>43757.0</v>
      </c>
      <c r="B13998" s="57">
        <v>292.0</v>
      </c>
      <c r="C13998" s="57">
        <v>29.0</v>
      </c>
      <c r="D13998" s="268">
        <v>0.583333333333333</v>
      </c>
      <c r="E13998" s="269">
        <v>1.0683365259732221E-4</v>
      </c>
      <c r="F13998" s="269">
        <v>5.167978209916469E-5</v>
      </c>
    </row>
    <row r="13999" ht="14.25" customHeight="1">
      <c r="A13999" s="267">
        <v>43757.0</v>
      </c>
      <c r="B13999" s="57">
        <v>292.0</v>
      </c>
      <c r="C13999" s="57">
        <v>30.0</v>
      </c>
      <c r="D13999" s="268">
        <v>0.604166666666667</v>
      </c>
      <c r="E13999" s="269">
        <v>9.577367852740018E-5</v>
      </c>
      <c r="F13999" s="269">
        <v>5.188009133210718E-5</v>
      </c>
    </row>
    <row r="14000" ht="14.25" customHeight="1">
      <c r="A14000" s="267">
        <v>43757.0</v>
      </c>
      <c r="B14000" s="57">
        <v>292.0</v>
      </c>
      <c r="C14000" s="57">
        <v>31.0</v>
      </c>
      <c r="D14000" s="268">
        <v>0.625</v>
      </c>
      <c r="E14000" s="269">
        <v>8.473719336097405E-5</v>
      </c>
      <c r="F14000" s="269">
        <v>5.428380212741717E-5</v>
      </c>
    </row>
    <row r="14001" ht="14.25" customHeight="1">
      <c r="A14001" s="267">
        <v>43757.0</v>
      </c>
      <c r="B14001" s="57">
        <v>292.0</v>
      </c>
      <c r="C14001" s="57">
        <v>32.0</v>
      </c>
      <c r="D14001" s="268">
        <v>0.645833333333333</v>
      </c>
      <c r="E14001" s="269">
        <v>5.848083006252485E-5</v>
      </c>
      <c r="F14001" s="269">
        <v>5.748874985449714E-5</v>
      </c>
    </row>
    <row r="14002" ht="14.25" customHeight="1">
      <c r="A14002" s="267">
        <v>43757.0</v>
      </c>
      <c r="B14002" s="57">
        <v>292.0</v>
      </c>
      <c r="C14002" s="57">
        <v>33.0</v>
      </c>
      <c r="D14002" s="268">
        <v>0.666666666666667</v>
      </c>
      <c r="E14002" s="269">
        <v>3.222933711315226E-5</v>
      </c>
      <c r="F14002" s="269">
        <v>6.299725376041584E-5</v>
      </c>
    </row>
    <row r="14003" ht="14.25" customHeight="1">
      <c r="A14003" s="267">
        <v>43757.0</v>
      </c>
      <c r="B14003" s="57">
        <v>292.0</v>
      </c>
      <c r="C14003" s="57">
        <v>34.0</v>
      </c>
      <c r="D14003" s="268">
        <v>0.6875</v>
      </c>
      <c r="E14003" s="269">
        <v>9.718469616839162E-6</v>
      </c>
      <c r="F14003" s="269">
        <v>7.060900461223083E-5</v>
      </c>
    </row>
    <row r="14004" ht="14.25" customHeight="1">
      <c r="A14004" s="267">
        <v>43757.0</v>
      </c>
      <c r="B14004" s="57">
        <v>292.0</v>
      </c>
      <c r="C14004" s="57">
        <v>35.0</v>
      </c>
      <c r="D14004" s="268">
        <v>0.708333333333333</v>
      </c>
      <c r="E14004" s="269">
        <v>1.7766600242360926E-6</v>
      </c>
      <c r="F14004" s="269">
        <v>8.082477549229825E-5</v>
      </c>
    </row>
    <row r="14005" ht="14.25" customHeight="1">
      <c r="A14005" s="267">
        <v>43757.0</v>
      </c>
      <c r="B14005" s="57">
        <v>292.0</v>
      </c>
      <c r="C14005" s="57">
        <v>36.0</v>
      </c>
      <c r="D14005" s="268">
        <v>0.729166666666667</v>
      </c>
      <c r="E14005" s="269">
        <v>0.0</v>
      </c>
      <c r="F14005" s="269">
        <v>8.763528941234321E-5</v>
      </c>
    </row>
    <row r="14006" ht="14.25" customHeight="1">
      <c r="A14006" s="267">
        <v>43757.0</v>
      </c>
      <c r="B14006" s="57">
        <v>292.0</v>
      </c>
      <c r="C14006" s="57">
        <v>37.0</v>
      </c>
      <c r="D14006" s="268">
        <v>0.75</v>
      </c>
      <c r="E14006" s="269">
        <v>0.0</v>
      </c>
      <c r="F14006" s="269">
        <v>9.454595794885942E-5</v>
      </c>
    </row>
    <row r="14007" ht="14.25" customHeight="1">
      <c r="A14007" s="267">
        <v>43757.0</v>
      </c>
      <c r="B14007" s="57">
        <v>292.0</v>
      </c>
      <c r="C14007" s="57">
        <v>38.0</v>
      </c>
      <c r="D14007" s="268">
        <v>0.770833333333333</v>
      </c>
      <c r="E14007" s="269">
        <v>0.0</v>
      </c>
      <c r="F14007" s="269">
        <v>9.795121490888191E-5</v>
      </c>
    </row>
    <row r="14008" ht="14.25" customHeight="1">
      <c r="A14008" s="267">
        <v>43757.0</v>
      </c>
      <c r="B14008" s="57">
        <v>292.0</v>
      </c>
      <c r="C14008" s="57">
        <v>39.0</v>
      </c>
      <c r="D14008" s="268">
        <v>0.791666666666667</v>
      </c>
      <c r="E14008" s="269">
        <v>0.0</v>
      </c>
      <c r="F14008" s="269">
        <v>9.434564871591693E-5</v>
      </c>
    </row>
    <row r="14009" ht="14.25" customHeight="1">
      <c r="A14009" s="267">
        <v>43757.0</v>
      </c>
      <c r="B14009" s="57">
        <v>292.0</v>
      </c>
      <c r="C14009" s="57">
        <v>40.0</v>
      </c>
      <c r="D14009" s="268">
        <v>0.8125</v>
      </c>
      <c r="E14009" s="269">
        <v>0.0</v>
      </c>
      <c r="F14009" s="269">
        <v>9.084023713942319E-5</v>
      </c>
    </row>
    <row r="14010" ht="14.25" customHeight="1">
      <c r="A14010" s="267">
        <v>43757.0</v>
      </c>
      <c r="B14010" s="57">
        <v>292.0</v>
      </c>
      <c r="C14010" s="57">
        <v>41.0</v>
      </c>
      <c r="D14010" s="268">
        <v>0.833333333333333</v>
      </c>
      <c r="E14010" s="269">
        <v>0.0</v>
      </c>
      <c r="F14010" s="269">
        <v>8.773544402881445E-5</v>
      </c>
    </row>
    <row r="14011" ht="14.25" customHeight="1">
      <c r="A14011" s="267">
        <v>43757.0</v>
      </c>
      <c r="B14011" s="57">
        <v>292.0</v>
      </c>
      <c r="C14011" s="57">
        <v>42.0</v>
      </c>
      <c r="D14011" s="268">
        <v>0.854166666666667</v>
      </c>
      <c r="E14011" s="269">
        <v>0.0</v>
      </c>
      <c r="F14011" s="269">
        <v>8.423003245232074E-5</v>
      </c>
    </row>
    <row r="14012" ht="14.25" customHeight="1">
      <c r="A14012" s="267">
        <v>43757.0</v>
      </c>
      <c r="B14012" s="57">
        <v>292.0</v>
      </c>
      <c r="C14012" s="57">
        <v>43.0</v>
      </c>
      <c r="D14012" s="268">
        <v>0.875</v>
      </c>
      <c r="E14012" s="269">
        <v>0.0</v>
      </c>
      <c r="F14012" s="269">
        <v>7.962292009464326E-5</v>
      </c>
    </row>
    <row r="14013" ht="14.25" customHeight="1">
      <c r="A14013" s="267">
        <v>43757.0</v>
      </c>
      <c r="B14013" s="57">
        <v>292.0</v>
      </c>
      <c r="C14013" s="57">
        <v>44.0</v>
      </c>
      <c r="D14013" s="268">
        <v>0.895833333333333</v>
      </c>
      <c r="E14013" s="269">
        <v>0.0</v>
      </c>
      <c r="F14013" s="269">
        <v>7.471534388755204E-5</v>
      </c>
    </row>
    <row r="14014" ht="14.25" customHeight="1">
      <c r="A14014" s="267">
        <v>43757.0</v>
      </c>
      <c r="B14014" s="57">
        <v>292.0</v>
      </c>
      <c r="C14014" s="57">
        <v>45.0</v>
      </c>
      <c r="D14014" s="268">
        <v>0.916666666666667</v>
      </c>
      <c r="E14014" s="269">
        <v>0.0</v>
      </c>
      <c r="F14014" s="269">
        <v>6.940714921457582E-5</v>
      </c>
    </row>
    <row r="14015" ht="14.25" customHeight="1">
      <c r="A14015" s="267">
        <v>43757.0</v>
      </c>
      <c r="B14015" s="57">
        <v>292.0</v>
      </c>
      <c r="C14015" s="57">
        <v>46.0</v>
      </c>
      <c r="D14015" s="268">
        <v>0.9375</v>
      </c>
      <c r="E14015" s="269">
        <v>0.0</v>
      </c>
      <c r="F14015" s="269">
        <v>6.129462528040462E-5</v>
      </c>
    </row>
    <row r="14016" ht="14.25" customHeight="1">
      <c r="A14016" s="267">
        <v>43757.0</v>
      </c>
      <c r="B14016" s="57">
        <v>292.0</v>
      </c>
      <c r="C14016" s="57">
        <v>47.0</v>
      </c>
      <c r="D14016" s="268">
        <v>0.958333333333333</v>
      </c>
      <c r="E14016" s="269">
        <v>0.0</v>
      </c>
      <c r="F14016" s="269">
        <v>5.258117364740593E-5</v>
      </c>
    </row>
    <row r="14017" ht="14.25" customHeight="1">
      <c r="A14017" s="267">
        <v>43757.0</v>
      </c>
      <c r="B14017" s="57">
        <v>292.0</v>
      </c>
      <c r="C14017" s="57">
        <v>48.0</v>
      </c>
      <c r="D14017" s="268">
        <v>0.979166666666667</v>
      </c>
      <c r="E14017" s="269">
        <v>0.0</v>
      </c>
      <c r="F14017" s="269">
        <v>4.3967876630878485E-5</v>
      </c>
    </row>
    <row r="14018" ht="14.25" customHeight="1">
      <c r="A14018" s="267">
        <v>43758.0</v>
      </c>
      <c r="B14018" s="57">
        <v>293.0</v>
      </c>
      <c r="C14018" s="57">
        <v>1.0</v>
      </c>
      <c r="D14018" s="268">
        <v>0.0</v>
      </c>
      <c r="E14018" s="269">
        <v>0.0</v>
      </c>
      <c r="F14018" s="269">
        <v>3.7457826560247266E-5</v>
      </c>
    </row>
    <row r="14019" ht="14.25" customHeight="1">
      <c r="A14019" s="267">
        <v>43758.0</v>
      </c>
      <c r="B14019" s="57">
        <v>293.0</v>
      </c>
      <c r="C14019" s="57">
        <v>2.0</v>
      </c>
      <c r="D14019" s="268">
        <v>0.020833333333333332</v>
      </c>
      <c r="E14019" s="269">
        <v>0.0</v>
      </c>
      <c r="F14019" s="269">
        <v>3.335148728492605E-5</v>
      </c>
    </row>
    <row r="14020" ht="14.25" customHeight="1">
      <c r="A14020" s="267">
        <v>43758.0</v>
      </c>
      <c r="B14020" s="57">
        <v>293.0</v>
      </c>
      <c r="C14020" s="57">
        <v>3.0</v>
      </c>
      <c r="D14020" s="268">
        <v>0.0416666666666667</v>
      </c>
      <c r="E14020" s="269">
        <v>0.0</v>
      </c>
      <c r="F14020" s="269">
        <v>3.0346848790788564E-5</v>
      </c>
    </row>
    <row r="14021" ht="14.25" customHeight="1">
      <c r="A14021" s="267">
        <v>43758.0</v>
      </c>
      <c r="B14021" s="57">
        <v>293.0</v>
      </c>
      <c r="C14021" s="57">
        <v>4.0</v>
      </c>
      <c r="D14021" s="268">
        <v>0.0625</v>
      </c>
      <c r="E14021" s="269">
        <v>0.0</v>
      </c>
      <c r="F14021" s="269">
        <v>2.884452954371982E-5</v>
      </c>
    </row>
    <row r="14022" ht="14.25" customHeight="1">
      <c r="A14022" s="267">
        <v>43758.0</v>
      </c>
      <c r="B14022" s="57">
        <v>293.0</v>
      </c>
      <c r="C14022" s="57">
        <v>5.0</v>
      </c>
      <c r="D14022" s="268">
        <v>0.0833333333333333</v>
      </c>
      <c r="E14022" s="269">
        <v>0.0</v>
      </c>
      <c r="F14022" s="269">
        <v>2.884452954371982E-5</v>
      </c>
    </row>
    <row r="14023" ht="14.25" customHeight="1">
      <c r="A14023" s="267">
        <v>43758.0</v>
      </c>
      <c r="B14023" s="57">
        <v>293.0</v>
      </c>
      <c r="C14023" s="57">
        <v>6.0</v>
      </c>
      <c r="D14023" s="268">
        <v>0.104166666666667</v>
      </c>
      <c r="E14023" s="269">
        <v>0.0</v>
      </c>
      <c r="F14023" s="269">
        <v>2.784298337900733E-5</v>
      </c>
    </row>
    <row r="14024" ht="14.25" customHeight="1">
      <c r="A14024" s="267">
        <v>43758.0</v>
      </c>
      <c r="B14024" s="57">
        <v>293.0</v>
      </c>
      <c r="C14024" s="57">
        <v>7.0</v>
      </c>
      <c r="D14024" s="268">
        <v>0.125</v>
      </c>
      <c r="E14024" s="269">
        <v>0.0</v>
      </c>
      <c r="F14024" s="269">
        <v>2.744236491312233E-5</v>
      </c>
    </row>
    <row r="14025" ht="14.25" customHeight="1">
      <c r="A14025" s="267">
        <v>43758.0</v>
      </c>
      <c r="B14025" s="57">
        <v>293.0</v>
      </c>
      <c r="C14025" s="57">
        <v>8.0</v>
      </c>
      <c r="D14025" s="268">
        <v>0.145833333333333</v>
      </c>
      <c r="E14025" s="269">
        <v>0.0</v>
      </c>
      <c r="F14025" s="269">
        <v>2.7642674146064832E-5</v>
      </c>
    </row>
    <row r="14026" ht="14.25" customHeight="1">
      <c r="A14026" s="267">
        <v>43758.0</v>
      </c>
      <c r="B14026" s="57">
        <v>293.0</v>
      </c>
      <c r="C14026" s="57">
        <v>9.0</v>
      </c>
      <c r="D14026" s="268">
        <v>0.166666666666667</v>
      </c>
      <c r="E14026" s="269">
        <v>0.0</v>
      </c>
      <c r="F14026" s="269">
        <v>2.7642674146064832E-5</v>
      </c>
    </row>
    <row r="14027" ht="14.25" customHeight="1">
      <c r="A14027" s="267">
        <v>43758.0</v>
      </c>
      <c r="B14027" s="57">
        <v>293.0</v>
      </c>
      <c r="C14027" s="57">
        <v>10.0</v>
      </c>
      <c r="D14027" s="268">
        <v>0.1875</v>
      </c>
      <c r="E14027" s="269">
        <v>0.0</v>
      </c>
      <c r="F14027" s="269">
        <v>2.7642674146064832E-5</v>
      </c>
    </row>
    <row r="14028" ht="14.25" customHeight="1">
      <c r="A14028" s="267">
        <v>43758.0</v>
      </c>
      <c r="B14028" s="57">
        <v>293.0</v>
      </c>
      <c r="C14028" s="57">
        <v>11.0</v>
      </c>
      <c r="D14028" s="268">
        <v>0.208333333333333</v>
      </c>
      <c r="E14028" s="269">
        <v>0.0</v>
      </c>
      <c r="F14028" s="269">
        <v>2.874437492724857E-5</v>
      </c>
    </row>
    <row r="14029" ht="14.25" customHeight="1">
      <c r="A14029" s="267">
        <v>43758.0</v>
      </c>
      <c r="B14029" s="57">
        <v>293.0</v>
      </c>
      <c r="C14029" s="57">
        <v>12.0</v>
      </c>
      <c r="D14029" s="268">
        <v>0.229166666666667</v>
      </c>
      <c r="E14029" s="269">
        <v>0.0</v>
      </c>
      <c r="F14029" s="269">
        <v>3.174901342138605E-5</v>
      </c>
    </row>
    <row r="14030" ht="14.25" customHeight="1">
      <c r="A14030" s="267">
        <v>43758.0</v>
      </c>
      <c r="B14030" s="57">
        <v>293.0</v>
      </c>
      <c r="C14030" s="57">
        <v>13.0</v>
      </c>
      <c r="D14030" s="268">
        <v>0.25</v>
      </c>
      <c r="E14030" s="269">
        <v>0.0</v>
      </c>
      <c r="F14030" s="269">
        <v>3.845937272495976E-5</v>
      </c>
    </row>
    <row r="14031" ht="14.25" customHeight="1">
      <c r="A14031" s="267">
        <v>43758.0</v>
      </c>
      <c r="B14031" s="57">
        <v>293.0</v>
      </c>
      <c r="C14031" s="57">
        <v>14.0</v>
      </c>
      <c r="D14031" s="268">
        <v>0.270833333333333</v>
      </c>
      <c r="E14031" s="269">
        <v>9.851740833503227E-7</v>
      </c>
      <c r="F14031" s="269">
        <v>4.506957741206223E-5</v>
      </c>
    </row>
    <row r="14032" ht="14.25" customHeight="1">
      <c r="A14032" s="267">
        <v>43758.0</v>
      </c>
      <c r="B14032" s="57">
        <v>293.0</v>
      </c>
      <c r="C14032" s="57">
        <v>15.0</v>
      </c>
      <c r="D14032" s="268">
        <v>0.291666666666667</v>
      </c>
      <c r="E14032" s="269">
        <v>6.380175015983043E-6</v>
      </c>
      <c r="F14032" s="269">
        <v>5.1980245948578425E-5</v>
      </c>
    </row>
    <row r="14033" ht="14.25" customHeight="1">
      <c r="A14033" s="267">
        <v>43758.0</v>
      </c>
      <c r="B14033" s="57">
        <v>293.0</v>
      </c>
      <c r="C14033" s="57">
        <v>16.0</v>
      </c>
      <c r="D14033" s="268">
        <v>0.3125</v>
      </c>
      <c r="E14033" s="269">
        <v>1.740745914775414E-5</v>
      </c>
      <c r="F14033" s="269">
        <v>6.0092769882749627E-5</v>
      </c>
    </row>
    <row r="14034" ht="14.25" customHeight="1">
      <c r="A14034" s="267">
        <v>43758.0</v>
      </c>
      <c r="B14034" s="57">
        <v>293.0</v>
      </c>
      <c r="C14034" s="57">
        <v>17.0</v>
      </c>
      <c r="D14034" s="268">
        <v>0.333333333333333</v>
      </c>
      <c r="E14034" s="269">
        <v>3.108072120054443E-5</v>
      </c>
      <c r="F14034" s="269">
        <v>6.0393233732163374E-5</v>
      </c>
    </row>
    <row r="14035" ht="14.25" customHeight="1">
      <c r="A14035" s="267">
        <v>43758.0</v>
      </c>
      <c r="B14035" s="57">
        <v>293.0</v>
      </c>
      <c r="C14035" s="57">
        <v>18.0</v>
      </c>
      <c r="D14035" s="268">
        <v>0.354166666666667</v>
      </c>
      <c r="E14035" s="269">
        <v>4.6012469056647485E-5</v>
      </c>
      <c r="F14035" s="269">
        <v>6.279694452747336E-5</v>
      </c>
    </row>
    <row r="14036" ht="14.25" customHeight="1">
      <c r="A14036" s="267">
        <v>43758.0</v>
      </c>
      <c r="B14036" s="57">
        <v>293.0</v>
      </c>
      <c r="C14036" s="57">
        <v>19.0</v>
      </c>
      <c r="D14036" s="268">
        <v>0.375</v>
      </c>
      <c r="E14036" s="269">
        <v>6.426539601447498E-5</v>
      </c>
      <c r="F14036" s="269">
        <v>6.179539836276087E-5</v>
      </c>
    </row>
    <row r="14037" ht="14.25" customHeight="1">
      <c r="A14037" s="267">
        <v>43758.0</v>
      </c>
      <c r="B14037" s="57">
        <v>293.0</v>
      </c>
      <c r="C14037" s="57">
        <v>20.0</v>
      </c>
      <c r="D14037" s="268">
        <v>0.395833333333333</v>
      </c>
      <c r="E14037" s="269">
        <v>7.933264294133962E-5</v>
      </c>
      <c r="F14037" s="269">
        <v>5.989246064980713E-5</v>
      </c>
    </row>
    <row r="14038" ht="14.25" customHeight="1">
      <c r="A14038" s="267">
        <v>43758.0</v>
      </c>
      <c r="B14038" s="57">
        <v>293.0</v>
      </c>
      <c r="C14038" s="57">
        <v>21.0</v>
      </c>
      <c r="D14038" s="268">
        <v>0.416666666666667</v>
      </c>
      <c r="E14038" s="269">
        <v>8.50388680204568E-5</v>
      </c>
      <c r="F14038" s="269">
        <v>5.879075986862339E-5</v>
      </c>
    </row>
    <row r="14039" ht="14.25" customHeight="1">
      <c r="A14039" s="267">
        <v>43758.0</v>
      </c>
      <c r="B14039" s="57">
        <v>293.0</v>
      </c>
      <c r="C14039" s="57">
        <v>22.0</v>
      </c>
      <c r="D14039" s="268">
        <v>0.4375</v>
      </c>
      <c r="E14039" s="269">
        <v>9.494166229685128E-5</v>
      </c>
      <c r="F14039" s="269">
        <v>5.798952293685338E-5</v>
      </c>
    </row>
    <row r="14040" ht="14.25" customHeight="1">
      <c r="A14040" s="267">
        <v>43758.0</v>
      </c>
      <c r="B14040" s="57">
        <v>293.0</v>
      </c>
      <c r="C14040" s="57">
        <v>23.0</v>
      </c>
      <c r="D14040" s="268">
        <v>0.458333333333333</v>
      </c>
      <c r="E14040" s="269">
        <v>9.406336735488811E-5</v>
      </c>
      <c r="F14040" s="269">
        <v>5.598643060742841E-5</v>
      </c>
    </row>
    <row r="14041" ht="14.25" customHeight="1">
      <c r="A14041" s="267">
        <v>43758.0</v>
      </c>
      <c r="B14041" s="57">
        <v>293.0</v>
      </c>
      <c r="C14041" s="57">
        <v>24.0</v>
      </c>
      <c r="D14041" s="268">
        <v>0.479166666666667</v>
      </c>
      <c r="E14041" s="269">
        <v>8.951854195458549E-5</v>
      </c>
      <c r="F14041" s="269">
        <v>5.608658522389965E-5</v>
      </c>
    </row>
    <row r="14042" ht="14.25" customHeight="1">
      <c r="A14042" s="267">
        <v>43758.0</v>
      </c>
      <c r="B14042" s="57">
        <v>293.0</v>
      </c>
      <c r="C14042" s="57">
        <v>25.0</v>
      </c>
      <c r="D14042" s="268">
        <v>0.5</v>
      </c>
      <c r="E14042" s="269">
        <v>8.270174379301854E-5</v>
      </c>
      <c r="F14042" s="269">
        <v>5.6887822155669654E-5</v>
      </c>
    </row>
    <row r="14043" ht="14.25" customHeight="1">
      <c r="A14043" s="267">
        <v>43758.0</v>
      </c>
      <c r="B14043" s="57">
        <v>293.0</v>
      </c>
      <c r="C14043" s="57">
        <v>26.0</v>
      </c>
      <c r="D14043" s="268">
        <v>0.520833333333333</v>
      </c>
      <c r="E14043" s="269">
        <v>7.63163174387869E-5</v>
      </c>
      <c r="F14043" s="269">
        <v>5.728844062155465E-5</v>
      </c>
    </row>
    <row r="14044" ht="14.25" customHeight="1">
      <c r="A14044" s="267">
        <v>43758.0</v>
      </c>
      <c r="B14044" s="57">
        <v>293.0</v>
      </c>
      <c r="C14044" s="57">
        <v>27.0</v>
      </c>
      <c r="D14044" s="268">
        <v>0.541666666666667</v>
      </c>
      <c r="E14044" s="269">
        <v>6.526148564898924E-5</v>
      </c>
      <c r="F14044" s="269">
        <v>5.6286894456842146E-5</v>
      </c>
    </row>
    <row r="14045" ht="14.25" customHeight="1">
      <c r="A14045" s="267">
        <v>43758.0</v>
      </c>
      <c r="B14045" s="57">
        <v>293.0</v>
      </c>
      <c r="C14045" s="57">
        <v>28.0</v>
      </c>
      <c r="D14045" s="268">
        <v>0.5625</v>
      </c>
      <c r="E14045" s="269">
        <v>6.20112832460825E-5</v>
      </c>
      <c r="F14045" s="269">
        <v>5.418364751094592E-5</v>
      </c>
    </row>
    <row r="14046" ht="14.25" customHeight="1">
      <c r="A14046" s="267">
        <v>43758.0</v>
      </c>
      <c r="B14046" s="57">
        <v>293.0</v>
      </c>
      <c r="C14046" s="57">
        <v>29.0</v>
      </c>
      <c r="D14046" s="268">
        <v>0.583333333333333</v>
      </c>
      <c r="E14046" s="269">
        <v>4.700323804178081E-5</v>
      </c>
      <c r="F14046" s="269">
        <v>5.368287442858966E-5</v>
      </c>
    </row>
    <row r="14047" ht="14.25" customHeight="1">
      <c r="A14047" s="267">
        <v>43758.0</v>
      </c>
      <c r="B14047" s="57">
        <v>293.0</v>
      </c>
      <c r="C14047" s="57">
        <v>30.0</v>
      </c>
      <c r="D14047" s="268">
        <v>0.604166666666667</v>
      </c>
      <c r="E14047" s="269">
        <v>3.815841430476955E-5</v>
      </c>
      <c r="F14047" s="269">
        <v>5.488472982624466E-5</v>
      </c>
    </row>
    <row r="14048" ht="14.25" customHeight="1">
      <c r="A14048" s="267">
        <v>43758.0</v>
      </c>
      <c r="B14048" s="57">
        <v>293.0</v>
      </c>
      <c r="C14048" s="57">
        <v>31.0</v>
      </c>
      <c r="D14048" s="268">
        <v>0.625</v>
      </c>
      <c r="E14048" s="269">
        <v>3.089161961862797E-5</v>
      </c>
      <c r="F14048" s="269">
        <v>5.6186739840370906E-5</v>
      </c>
    </row>
    <row r="14049" ht="14.25" customHeight="1">
      <c r="A14049" s="267">
        <v>43758.0</v>
      </c>
      <c r="B14049" s="57">
        <v>293.0</v>
      </c>
      <c r="C14049" s="57">
        <v>32.0</v>
      </c>
      <c r="D14049" s="268">
        <v>0.645833333333333</v>
      </c>
      <c r="E14049" s="269">
        <v>1.8203821957668085E-5</v>
      </c>
      <c r="F14049" s="269">
        <v>5.8890914485094645E-5</v>
      </c>
    </row>
    <row r="14050" ht="14.25" customHeight="1">
      <c r="A14050" s="267">
        <v>43758.0</v>
      </c>
      <c r="B14050" s="57">
        <v>293.0</v>
      </c>
      <c r="C14050" s="57">
        <v>33.0</v>
      </c>
      <c r="D14050" s="268">
        <v>0.666666666666667</v>
      </c>
      <c r="E14050" s="269">
        <v>9.584445890419824E-6</v>
      </c>
      <c r="F14050" s="269">
        <v>6.399879992512835E-5</v>
      </c>
    </row>
    <row r="14051" ht="14.25" customHeight="1">
      <c r="A14051" s="267">
        <v>43758.0</v>
      </c>
      <c r="B14051" s="57">
        <v>293.0</v>
      </c>
      <c r="C14051" s="57">
        <v>34.0</v>
      </c>
      <c r="D14051" s="268">
        <v>0.6875</v>
      </c>
      <c r="E14051" s="269">
        <v>3.0975648998525196E-6</v>
      </c>
      <c r="F14051" s="269">
        <v>7.100962307811582E-5</v>
      </c>
    </row>
    <row r="14052" ht="14.25" customHeight="1">
      <c r="A14052" s="267">
        <v>43758.0</v>
      </c>
      <c r="B14052" s="57">
        <v>293.0</v>
      </c>
      <c r="C14052" s="57">
        <v>35.0</v>
      </c>
      <c r="D14052" s="268">
        <v>0.708333333333333</v>
      </c>
      <c r="E14052" s="269">
        <v>7.903818275332195E-8</v>
      </c>
      <c r="F14052" s="269">
        <v>8.09249301087695E-5</v>
      </c>
    </row>
    <row r="14053" ht="14.25" customHeight="1">
      <c r="A14053" s="267">
        <v>43758.0</v>
      </c>
      <c r="B14053" s="57">
        <v>293.0</v>
      </c>
      <c r="C14053" s="57">
        <v>36.0</v>
      </c>
      <c r="D14053" s="268">
        <v>0.729166666666667</v>
      </c>
      <c r="E14053" s="269">
        <v>0.0</v>
      </c>
      <c r="F14053" s="269">
        <v>8.623312478174573E-5</v>
      </c>
    </row>
    <row r="14054" ht="14.25" customHeight="1">
      <c r="A14054" s="267">
        <v>43758.0</v>
      </c>
      <c r="B14054" s="57">
        <v>293.0</v>
      </c>
      <c r="C14054" s="57">
        <v>37.0</v>
      </c>
      <c r="D14054" s="268">
        <v>0.75</v>
      </c>
      <c r="E14054" s="269">
        <v>0.0</v>
      </c>
      <c r="F14054" s="269">
        <v>9.314379331826193E-5</v>
      </c>
    </row>
    <row r="14055" ht="14.25" customHeight="1">
      <c r="A14055" s="267">
        <v>43758.0</v>
      </c>
      <c r="B14055" s="57">
        <v>293.0</v>
      </c>
      <c r="C14055" s="57">
        <v>38.0</v>
      </c>
      <c r="D14055" s="268">
        <v>0.770833333333333</v>
      </c>
      <c r="E14055" s="269">
        <v>0.0</v>
      </c>
      <c r="F14055" s="269">
        <v>9.694966874416941E-5</v>
      </c>
    </row>
    <row r="14056" ht="14.25" customHeight="1">
      <c r="A14056" s="267">
        <v>43758.0</v>
      </c>
      <c r="B14056" s="57">
        <v>293.0</v>
      </c>
      <c r="C14056" s="57">
        <v>39.0</v>
      </c>
      <c r="D14056" s="268">
        <v>0.791666666666667</v>
      </c>
      <c r="E14056" s="269">
        <v>0.0</v>
      </c>
      <c r="F14056" s="269">
        <v>9.364456640061817E-5</v>
      </c>
    </row>
    <row r="14057" ht="14.25" customHeight="1">
      <c r="A14057" s="267">
        <v>43758.0</v>
      </c>
      <c r="B14057" s="57">
        <v>293.0</v>
      </c>
      <c r="C14057" s="57">
        <v>40.0</v>
      </c>
      <c r="D14057" s="268">
        <v>0.8125</v>
      </c>
      <c r="E14057" s="269">
        <v>0.0</v>
      </c>
      <c r="F14057" s="269">
        <v>9.00390002076532E-5</v>
      </c>
    </row>
    <row r="14058" ht="14.25" customHeight="1">
      <c r="A14058" s="267">
        <v>43758.0</v>
      </c>
      <c r="B14058" s="57">
        <v>293.0</v>
      </c>
      <c r="C14058" s="57">
        <v>41.0</v>
      </c>
      <c r="D14058" s="268">
        <v>0.833333333333333</v>
      </c>
      <c r="E14058" s="269">
        <v>0.0</v>
      </c>
      <c r="F14058" s="269">
        <v>8.693420709704446E-5</v>
      </c>
    </row>
    <row r="14059" ht="14.25" customHeight="1">
      <c r="A14059" s="267">
        <v>43758.0</v>
      </c>
      <c r="B14059" s="57">
        <v>293.0</v>
      </c>
      <c r="C14059" s="57">
        <v>42.0</v>
      </c>
      <c r="D14059" s="268">
        <v>0.854166666666667</v>
      </c>
      <c r="E14059" s="269">
        <v>0.0</v>
      </c>
      <c r="F14059" s="269">
        <v>8.352895013702199E-5</v>
      </c>
    </row>
    <row r="14060" ht="14.25" customHeight="1">
      <c r="A14060" s="267">
        <v>43758.0</v>
      </c>
      <c r="B14060" s="57">
        <v>293.0</v>
      </c>
      <c r="C14060" s="57">
        <v>43.0</v>
      </c>
      <c r="D14060" s="268">
        <v>0.875</v>
      </c>
      <c r="E14060" s="269">
        <v>0.0</v>
      </c>
      <c r="F14060" s="269">
        <v>7.912214701228701E-5</v>
      </c>
    </row>
    <row r="14061" ht="14.25" customHeight="1">
      <c r="A14061" s="267">
        <v>43758.0</v>
      </c>
      <c r="B14061" s="57">
        <v>293.0</v>
      </c>
      <c r="C14061" s="57">
        <v>44.0</v>
      </c>
      <c r="D14061" s="268">
        <v>0.895833333333333</v>
      </c>
      <c r="E14061" s="269">
        <v>0.0</v>
      </c>
      <c r="F14061" s="269">
        <v>7.411441618872453E-5</v>
      </c>
    </row>
    <row r="14062" ht="14.25" customHeight="1">
      <c r="A14062" s="267">
        <v>43758.0</v>
      </c>
      <c r="B14062" s="57">
        <v>293.0</v>
      </c>
      <c r="C14062" s="57">
        <v>45.0</v>
      </c>
      <c r="D14062" s="268">
        <v>0.916666666666667</v>
      </c>
      <c r="E14062" s="269">
        <v>0.0</v>
      </c>
      <c r="F14062" s="269">
        <v>6.930699459810458E-5</v>
      </c>
    </row>
    <row r="14063" ht="14.25" customHeight="1">
      <c r="A14063" s="267">
        <v>43758.0</v>
      </c>
      <c r="B14063" s="57">
        <v>293.0</v>
      </c>
      <c r="C14063" s="57">
        <v>46.0</v>
      </c>
      <c r="D14063" s="268">
        <v>0.9375</v>
      </c>
      <c r="E14063" s="269">
        <v>0.0</v>
      </c>
      <c r="F14063" s="269">
        <v>6.109431604746214E-5</v>
      </c>
    </row>
    <row r="14064" ht="14.25" customHeight="1">
      <c r="A14064" s="267">
        <v>43758.0</v>
      </c>
      <c r="B14064" s="57">
        <v>293.0</v>
      </c>
      <c r="C14064" s="57">
        <v>47.0</v>
      </c>
      <c r="D14064" s="268">
        <v>0.958333333333333</v>
      </c>
      <c r="E14064" s="269">
        <v>0.0</v>
      </c>
      <c r="F14064" s="269">
        <v>5.2681328263877173E-5</v>
      </c>
    </row>
    <row r="14065" ht="14.25" customHeight="1">
      <c r="A14065" s="267">
        <v>43758.0</v>
      </c>
      <c r="B14065" s="57">
        <v>293.0</v>
      </c>
      <c r="C14065" s="57">
        <v>48.0</v>
      </c>
      <c r="D14065" s="268">
        <v>0.979166666666667</v>
      </c>
      <c r="E14065" s="269">
        <v>0.0</v>
      </c>
      <c r="F14065" s="269">
        <v>4.486926817911972E-5</v>
      </c>
    </row>
    <row r="14066" ht="14.25" customHeight="1">
      <c r="A14066" s="267">
        <v>43759.0</v>
      </c>
      <c r="B14066" s="57">
        <v>294.0</v>
      </c>
      <c r="C14066" s="57">
        <v>1.0</v>
      </c>
      <c r="D14066" s="268">
        <v>0.0</v>
      </c>
      <c r="E14066" s="269">
        <v>0.0</v>
      </c>
      <c r="F14066" s="269">
        <v>3.825906349201726E-5</v>
      </c>
    </row>
    <row r="14067" ht="14.25" customHeight="1">
      <c r="A14067" s="267">
        <v>43759.0</v>
      </c>
      <c r="B14067" s="57">
        <v>294.0</v>
      </c>
      <c r="C14067" s="57">
        <v>2.0</v>
      </c>
      <c r="D14067" s="268">
        <v>0.020833333333333332</v>
      </c>
      <c r="E14067" s="269">
        <v>0.0</v>
      </c>
      <c r="F14067" s="269">
        <v>3.3852260367282293E-5</v>
      </c>
    </row>
    <row r="14068" ht="14.25" customHeight="1">
      <c r="A14068" s="267">
        <v>43759.0</v>
      </c>
      <c r="B14068" s="57">
        <v>294.0</v>
      </c>
      <c r="C14068" s="57">
        <v>3.0</v>
      </c>
      <c r="D14068" s="268">
        <v>0.0416666666666667</v>
      </c>
      <c r="E14068" s="269">
        <v>0.0</v>
      </c>
      <c r="F14068" s="269">
        <v>3.0847621873144815E-5</v>
      </c>
    </row>
    <row r="14069" ht="14.25" customHeight="1">
      <c r="A14069" s="267">
        <v>43759.0</v>
      </c>
      <c r="B14069" s="57">
        <v>294.0</v>
      </c>
      <c r="C14069" s="57">
        <v>4.0</v>
      </c>
      <c r="D14069" s="268">
        <v>0.0625</v>
      </c>
      <c r="E14069" s="269">
        <v>0.0</v>
      </c>
      <c r="F14069" s="269">
        <v>2.914499339313357E-5</v>
      </c>
    </row>
    <row r="14070" ht="14.25" customHeight="1">
      <c r="A14070" s="267">
        <v>43759.0</v>
      </c>
      <c r="B14070" s="57">
        <v>294.0</v>
      </c>
      <c r="C14070" s="57">
        <v>5.0</v>
      </c>
      <c r="D14070" s="268">
        <v>0.0833333333333333</v>
      </c>
      <c r="E14070" s="269">
        <v>0.0</v>
      </c>
      <c r="F14070" s="269">
        <v>2.9245148009604822E-5</v>
      </c>
    </row>
    <row r="14071" ht="14.25" customHeight="1">
      <c r="A14071" s="267">
        <v>43759.0</v>
      </c>
      <c r="B14071" s="57">
        <v>294.0</v>
      </c>
      <c r="C14071" s="57">
        <v>6.0</v>
      </c>
      <c r="D14071" s="268">
        <v>0.104166666666667</v>
      </c>
      <c r="E14071" s="269">
        <v>0.0</v>
      </c>
      <c r="F14071" s="269">
        <v>2.914499339313357E-5</v>
      </c>
    </row>
    <row r="14072" ht="14.25" customHeight="1">
      <c r="A14072" s="267">
        <v>43759.0</v>
      </c>
      <c r="B14072" s="57">
        <v>294.0</v>
      </c>
      <c r="C14072" s="57">
        <v>7.0</v>
      </c>
      <c r="D14072" s="268">
        <v>0.125</v>
      </c>
      <c r="E14072" s="269">
        <v>0.0</v>
      </c>
      <c r="F14072" s="269">
        <v>2.8043292611949826E-5</v>
      </c>
    </row>
    <row r="14073" ht="14.25" customHeight="1">
      <c r="A14073" s="267">
        <v>43759.0</v>
      </c>
      <c r="B14073" s="57">
        <v>294.0</v>
      </c>
      <c r="C14073" s="57">
        <v>8.0</v>
      </c>
      <c r="D14073" s="268">
        <v>0.145833333333333</v>
      </c>
      <c r="E14073" s="269">
        <v>0.0</v>
      </c>
      <c r="F14073" s="269">
        <v>2.7542519529593582E-5</v>
      </c>
    </row>
    <row r="14074" ht="14.25" customHeight="1">
      <c r="A14074" s="267">
        <v>43759.0</v>
      </c>
      <c r="B14074" s="57">
        <v>294.0</v>
      </c>
      <c r="C14074" s="57">
        <v>9.0</v>
      </c>
      <c r="D14074" s="268">
        <v>0.166666666666667</v>
      </c>
      <c r="E14074" s="269">
        <v>0.0</v>
      </c>
      <c r="F14074" s="269">
        <v>2.784298337900733E-5</v>
      </c>
    </row>
    <row r="14075" ht="14.25" customHeight="1">
      <c r="A14075" s="267">
        <v>43759.0</v>
      </c>
      <c r="B14075" s="57">
        <v>294.0</v>
      </c>
      <c r="C14075" s="57">
        <v>10.0</v>
      </c>
      <c r="D14075" s="268">
        <v>0.1875</v>
      </c>
      <c r="E14075" s="269">
        <v>0.0</v>
      </c>
      <c r="F14075" s="269">
        <v>2.8243601844892327E-5</v>
      </c>
    </row>
    <row r="14076" ht="14.25" customHeight="1">
      <c r="A14076" s="267">
        <v>43759.0</v>
      </c>
      <c r="B14076" s="57">
        <v>294.0</v>
      </c>
      <c r="C14076" s="57">
        <v>11.0</v>
      </c>
      <c r="D14076" s="268">
        <v>0.208333333333333</v>
      </c>
      <c r="E14076" s="269">
        <v>0.0</v>
      </c>
      <c r="F14076" s="269">
        <v>2.884452954371982E-5</v>
      </c>
    </row>
    <row r="14077" ht="14.25" customHeight="1">
      <c r="A14077" s="267">
        <v>43759.0</v>
      </c>
      <c r="B14077" s="57">
        <v>294.0</v>
      </c>
      <c r="C14077" s="57">
        <v>12.0</v>
      </c>
      <c r="D14077" s="268">
        <v>0.229166666666667</v>
      </c>
      <c r="E14077" s="269">
        <v>0.0</v>
      </c>
      <c r="F14077" s="269">
        <v>3.1548704188443556E-5</v>
      </c>
    </row>
    <row r="14078" ht="14.25" customHeight="1">
      <c r="A14078" s="267">
        <v>43759.0</v>
      </c>
      <c r="B14078" s="57">
        <v>294.0</v>
      </c>
      <c r="C14078" s="57">
        <v>13.0</v>
      </c>
      <c r="D14078" s="268">
        <v>0.25</v>
      </c>
      <c r="E14078" s="269">
        <v>0.0</v>
      </c>
      <c r="F14078" s="269">
        <v>3.795859964260352E-5</v>
      </c>
    </row>
    <row r="14079" ht="14.25" customHeight="1">
      <c r="A14079" s="267">
        <v>43759.0</v>
      </c>
      <c r="B14079" s="57">
        <v>294.0</v>
      </c>
      <c r="C14079" s="57">
        <v>14.0</v>
      </c>
      <c r="D14079" s="268">
        <v>0.270833333333333</v>
      </c>
      <c r="E14079" s="269">
        <v>4.691305158811061E-7</v>
      </c>
      <c r="F14079" s="269">
        <v>4.3567258164993484E-5</v>
      </c>
    </row>
    <row r="14080" ht="14.25" customHeight="1">
      <c r="A14080" s="267">
        <v>43759.0</v>
      </c>
      <c r="B14080" s="57">
        <v>294.0</v>
      </c>
      <c r="C14080" s="57">
        <v>15.0</v>
      </c>
      <c r="D14080" s="268">
        <v>0.291666666666667</v>
      </c>
      <c r="E14080" s="269">
        <v>4.5036529524586186E-6</v>
      </c>
      <c r="F14080" s="269">
        <v>5.238086441446342E-5</v>
      </c>
    </row>
    <row r="14081" ht="14.25" customHeight="1">
      <c r="A14081" s="267">
        <v>43759.0</v>
      </c>
      <c r="B14081" s="57">
        <v>294.0</v>
      </c>
      <c r="C14081" s="57">
        <v>16.0</v>
      </c>
      <c r="D14081" s="268">
        <v>0.3125</v>
      </c>
      <c r="E14081" s="269">
        <v>1.3619981938223735E-5</v>
      </c>
      <c r="F14081" s="269">
        <v>5.9391687567450885E-5</v>
      </c>
    </row>
    <row r="14082" ht="14.25" customHeight="1">
      <c r="A14082" s="267">
        <v>43759.0</v>
      </c>
      <c r="B14082" s="57">
        <v>294.0</v>
      </c>
      <c r="C14082" s="57">
        <v>17.0</v>
      </c>
      <c r="D14082" s="268">
        <v>0.333333333333333</v>
      </c>
      <c r="E14082" s="269">
        <v>2.6933333302669726E-5</v>
      </c>
      <c r="F14082" s="269">
        <v>6.169524374628963E-5</v>
      </c>
    </row>
    <row r="14083" ht="14.25" customHeight="1">
      <c r="A14083" s="267">
        <v>43759.0</v>
      </c>
      <c r="B14083" s="57">
        <v>294.0</v>
      </c>
      <c r="C14083" s="57">
        <v>18.0</v>
      </c>
      <c r="D14083" s="268">
        <v>0.354166666666667</v>
      </c>
      <c r="E14083" s="269">
        <v>4.204647984846179E-5</v>
      </c>
      <c r="F14083" s="269">
        <v>6.53008099392546E-5</v>
      </c>
    </row>
    <row r="14084" ht="14.25" customHeight="1">
      <c r="A14084" s="267">
        <v>43759.0</v>
      </c>
      <c r="B14084" s="57">
        <v>294.0</v>
      </c>
      <c r="C14084" s="57">
        <v>19.0</v>
      </c>
      <c r="D14084" s="268">
        <v>0.375</v>
      </c>
      <c r="E14084" s="269">
        <v>6.399627555197784E-5</v>
      </c>
      <c r="F14084" s="269">
        <v>6.389864530865711E-5</v>
      </c>
    </row>
    <row r="14085" ht="14.25" customHeight="1">
      <c r="A14085" s="267">
        <v>43759.0</v>
      </c>
      <c r="B14085" s="57">
        <v>294.0</v>
      </c>
      <c r="C14085" s="57">
        <v>20.0</v>
      </c>
      <c r="D14085" s="268">
        <v>0.395833333333333</v>
      </c>
      <c r="E14085" s="269">
        <v>6.920388477649425E-5</v>
      </c>
      <c r="F14085" s="269">
        <v>6.159508912981838E-5</v>
      </c>
    </row>
    <row r="14086" ht="14.25" customHeight="1">
      <c r="A14086" s="267">
        <v>43759.0</v>
      </c>
      <c r="B14086" s="57">
        <v>294.0</v>
      </c>
      <c r="C14086" s="57">
        <v>21.0</v>
      </c>
      <c r="D14086" s="268">
        <v>0.416666666666667</v>
      </c>
      <c r="E14086" s="269">
        <v>7.497278565222333E-5</v>
      </c>
      <c r="F14086" s="269">
        <v>6.019292449922087E-5</v>
      </c>
    </row>
    <row r="14087" ht="14.25" customHeight="1">
      <c r="A14087" s="267">
        <v>43759.0</v>
      </c>
      <c r="B14087" s="57">
        <v>294.0</v>
      </c>
      <c r="C14087" s="57">
        <v>22.0</v>
      </c>
      <c r="D14087" s="268">
        <v>0.4375</v>
      </c>
      <c r="E14087" s="269">
        <v>1.3434375744401857E-4</v>
      </c>
      <c r="F14087" s="269">
        <v>5.8490296019209644E-5</v>
      </c>
    </row>
    <row r="14088" ht="14.25" customHeight="1">
      <c r="A14088" s="267">
        <v>43759.0</v>
      </c>
      <c r="B14088" s="57">
        <v>294.0</v>
      </c>
      <c r="C14088" s="57">
        <v>23.0</v>
      </c>
      <c r="D14088" s="268">
        <v>0.458333333333333</v>
      </c>
      <c r="E14088" s="269">
        <v>1.8527554377820342E-4</v>
      </c>
      <c r="F14088" s="269">
        <v>5.8890914485094645E-5</v>
      </c>
    </row>
    <row r="14089" ht="14.25" customHeight="1">
      <c r="A14089" s="267">
        <v>43759.0</v>
      </c>
      <c r="B14089" s="57">
        <v>294.0</v>
      </c>
      <c r="C14089" s="57">
        <v>24.0</v>
      </c>
      <c r="D14089" s="268">
        <v>0.479166666666667</v>
      </c>
      <c r="E14089" s="269">
        <v>1.3528404462683923E-4</v>
      </c>
      <c r="F14089" s="269">
        <v>5.81898321697959E-5</v>
      </c>
    </row>
    <row r="14090" ht="14.25" customHeight="1">
      <c r="A14090" s="267">
        <v>43759.0</v>
      </c>
      <c r="B14090" s="57">
        <v>294.0</v>
      </c>
      <c r="C14090" s="57">
        <v>25.0</v>
      </c>
      <c r="D14090" s="268">
        <v>0.5</v>
      </c>
      <c r="E14090" s="269">
        <v>1.1440774147196216E-4</v>
      </c>
      <c r="F14090" s="269">
        <v>6.099416143099088E-5</v>
      </c>
    </row>
    <row r="14091" ht="14.25" customHeight="1">
      <c r="A14091" s="267">
        <v>43759.0</v>
      </c>
      <c r="B14091" s="57">
        <v>294.0</v>
      </c>
      <c r="C14091" s="57">
        <v>26.0</v>
      </c>
      <c r="D14091" s="268">
        <v>0.520833333333333</v>
      </c>
      <c r="E14091" s="269">
        <v>1.2891409238378063E-4</v>
      </c>
      <c r="F14091" s="269">
        <v>6.059354296510588E-5</v>
      </c>
    </row>
    <row r="14092" ht="14.25" customHeight="1">
      <c r="A14092" s="267">
        <v>43759.0</v>
      </c>
      <c r="B14092" s="57">
        <v>294.0</v>
      </c>
      <c r="C14092" s="57">
        <v>27.0</v>
      </c>
      <c r="D14092" s="268">
        <v>0.541666666666667</v>
      </c>
      <c r="E14092" s="269">
        <v>1.0710208407495006E-4</v>
      </c>
      <c r="F14092" s="269">
        <v>5.909122371803713E-5</v>
      </c>
    </row>
    <row r="14093" ht="14.25" customHeight="1">
      <c r="A14093" s="267">
        <v>43759.0</v>
      </c>
      <c r="B14093" s="57">
        <v>294.0</v>
      </c>
      <c r="C14093" s="57">
        <v>28.0</v>
      </c>
      <c r="D14093" s="268">
        <v>0.5625</v>
      </c>
      <c r="E14093" s="269">
        <v>1.0334858623080054E-4</v>
      </c>
      <c r="F14093" s="269">
        <v>5.608658522389965E-5</v>
      </c>
    </row>
    <row r="14094" ht="14.25" customHeight="1">
      <c r="A14094" s="267">
        <v>43759.0</v>
      </c>
      <c r="B14094" s="57">
        <v>294.0</v>
      </c>
      <c r="C14094" s="57">
        <v>29.0</v>
      </c>
      <c r="D14094" s="268">
        <v>0.583333333333333</v>
      </c>
      <c r="E14094" s="269">
        <v>7.65798167365238E-5</v>
      </c>
      <c r="F14094" s="269">
        <v>5.4383956743888416E-5</v>
      </c>
    </row>
    <row r="14095" ht="14.25" customHeight="1">
      <c r="A14095" s="267">
        <v>43759.0</v>
      </c>
      <c r="B14095" s="57">
        <v>294.0</v>
      </c>
      <c r="C14095" s="57">
        <v>30.0</v>
      </c>
      <c r="D14095" s="268">
        <v>0.604166666666667</v>
      </c>
      <c r="E14095" s="269">
        <v>8.528999314493289E-5</v>
      </c>
      <c r="F14095" s="269">
        <v>5.448411136035966E-5</v>
      </c>
    </row>
    <row r="14096" ht="14.25" customHeight="1">
      <c r="A14096" s="267">
        <v>43759.0</v>
      </c>
      <c r="B14096" s="57">
        <v>294.0</v>
      </c>
      <c r="C14096" s="57">
        <v>31.0</v>
      </c>
      <c r="D14096" s="268">
        <v>0.625</v>
      </c>
      <c r="E14096" s="269">
        <v>6.710452692209356E-5</v>
      </c>
      <c r="F14096" s="269">
        <v>5.558581214154341E-5</v>
      </c>
    </row>
    <row r="14097" ht="14.25" customHeight="1">
      <c r="A14097" s="267">
        <v>43759.0</v>
      </c>
      <c r="B14097" s="57">
        <v>294.0</v>
      </c>
      <c r="C14097" s="57">
        <v>32.0</v>
      </c>
      <c r="D14097" s="268">
        <v>0.645833333333333</v>
      </c>
      <c r="E14097" s="269">
        <v>5.6909647871540467E-5</v>
      </c>
      <c r="F14097" s="269">
        <v>5.73885952380259E-5</v>
      </c>
    </row>
    <row r="14098" ht="14.25" customHeight="1">
      <c r="A14098" s="267">
        <v>43759.0</v>
      </c>
      <c r="B14098" s="57">
        <v>294.0</v>
      </c>
      <c r="C14098" s="57">
        <v>33.0</v>
      </c>
      <c r="D14098" s="268">
        <v>0.666666666666667</v>
      </c>
      <c r="E14098" s="269">
        <v>3.6431152557252425E-5</v>
      </c>
      <c r="F14098" s="269">
        <v>6.34980268427721E-5</v>
      </c>
    </row>
    <row r="14099" ht="14.25" customHeight="1">
      <c r="A14099" s="267">
        <v>43759.0</v>
      </c>
      <c r="B14099" s="57">
        <v>294.0</v>
      </c>
      <c r="C14099" s="57">
        <v>34.0</v>
      </c>
      <c r="D14099" s="268">
        <v>0.6875</v>
      </c>
      <c r="E14099" s="269">
        <v>1.3946152433353866E-5</v>
      </c>
      <c r="F14099" s="269">
        <v>7.080931384517331E-5</v>
      </c>
    </row>
    <row r="14100" ht="14.25" customHeight="1">
      <c r="A14100" s="267">
        <v>43759.0</v>
      </c>
      <c r="B14100" s="57">
        <v>294.0</v>
      </c>
      <c r="C14100" s="57">
        <v>35.0</v>
      </c>
      <c r="D14100" s="268">
        <v>0.708333333333333</v>
      </c>
      <c r="E14100" s="269">
        <v>1.3206528180646725E-6</v>
      </c>
      <c r="F14100" s="269">
        <v>7.862137392993077E-5</v>
      </c>
    </row>
    <row r="14101" ht="14.25" customHeight="1">
      <c r="A14101" s="267">
        <v>43759.0</v>
      </c>
      <c r="B14101" s="57">
        <v>294.0</v>
      </c>
      <c r="C14101" s="57">
        <v>36.0</v>
      </c>
      <c r="D14101" s="268">
        <v>0.729166666666667</v>
      </c>
      <c r="E14101" s="269">
        <v>0.0</v>
      </c>
      <c r="F14101" s="269">
        <v>8.553204246644696E-5</v>
      </c>
    </row>
    <row r="14102" ht="14.25" customHeight="1">
      <c r="A14102" s="267">
        <v>43759.0</v>
      </c>
      <c r="B14102" s="57">
        <v>294.0</v>
      </c>
      <c r="C14102" s="57">
        <v>37.0</v>
      </c>
      <c r="D14102" s="268">
        <v>0.75</v>
      </c>
      <c r="E14102" s="269">
        <v>0.0</v>
      </c>
      <c r="F14102" s="269">
        <v>9.304363870179069E-5</v>
      </c>
    </row>
    <row r="14103" ht="14.25" customHeight="1">
      <c r="A14103" s="267">
        <v>43759.0</v>
      </c>
      <c r="B14103" s="57">
        <v>294.0</v>
      </c>
      <c r="C14103" s="57">
        <v>38.0</v>
      </c>
      <c r="D14103" s="268">
        <v>0.770833333333333</v>
      </c>
      <c r="E14103" s="269">
        <v>0.0</v>
      </c>
      <c r="F14103" s="269">
        <v>9.584796796298565E-5</v>
      </c>
    </row>
    <row r="14104" ht="14.25" customHeight="1">
      <c r="A14104" s="267">
        <v>43759.0</v>
      </c>
      <c r="B14104" s="57">
        <v>294.0</v>
      </c>
      <c r="C14104" s="57">
        <v>39.0</v>
      </c>
      <c r="D14104" s="268">
        <v>0.791666666666667</v>
      </c>
      <c r="E14104" s="269">
        <v>0.0</v>
      </c>
      <c r="F14104" s="269">
        <v>9.264302023590568E-5</v>
      </c>
    </row>
    <row r="14105" ht="14.25" customHeight="1">
      <c r="A14105" s="267">
        <v>43759.0</v>
      </c>
      <c r="B14105" s="57">
        <v>294.0</v>
      </c>
      <c r="C14105" s="57">
        <v>40.0</v>
      </c>
      <c r="D14105" s="268">
        <v>0.8125</v>
      </c>
      <c r="E14105" s="269">
        <v>0.0</v>
      </c>
      <c r="F14105" s="269">
        <v>8.913760865941194E-5</v>
      </c>
    </row>
    <row r="14106" ht="14.25" customHeight="1">
      <c r="A14106" s="267">
        <v>43759.0</v>
      </c>
      <c r="B14106" s="57">
        <v>294.0</v>
      </c>
      <c r="C14106" s="57">
        <v>41.0</v>
      </c>
      <c r="D14106" s="268">
        <v>0.833333333333333</v>
      </c>
      <c r="E14106" s="269">
        <v>0.0</v>
      </c>
      <c r="F14106" s="269">
        <v>8.543188784997572E-5</v>
      </c>
    </row>
    <row r="14107" ht="14.25" customHeight="1">
      <c r="A14107" s="267">
        <v>43759.0</v>
      </c>
      <c r="B14107" s="57">
        <v>294.0</v>
      </c>
      <c r="C14107" s="57">
        <v>42.0</v>
      </c>
      <c r="D14107" s="268">
        <v>0.854166666666667</v>
      </c>
      <c r="E14107" s="269">
        <v>0.0</v>
      </c>
      <c r="F14107" s="269">
        <v>8.192647627348199E-5</v>
      </c>
    </row>
    <row r="14108" ht="14.25" customHeight="1">
      <c r="A14108" s="267">
        <v>43759.0</v>
      </c>
      <c r="B14108" s="57">
        <v>294.0</v>
      </c>
      <c r="C14108" s="57">
        <v>43.0</v>
      </c>
      <c r="D14108" s="268">
        <v>0.875</v>
      </c>
      <c r="E14108" s="269">
        <v>0.0</v>
      </c>
      <c r="F14108" s="269">
        <v>7.782013699816078E-5</v>
      </c>
    </row>
    <row r="14109" ht="14.25" customHeight="1">
      <c r="A14109" s="267">
        <v>43759.0</v>
      </c>
      <c r="B14109" s="57">
        <v>294.0</v>
      </c>
      <c r="C14109" s="57">
        <v>44.0</v>
      </c>
      <c r="D14109" s="268">
        <v>0.895833333333333</v>
      </c>
      <c r="E14109" s="269">
        <v>0.0</v>
      </c>
      <c r="F14109" s="269">
        <v>7.421457080519578E-5</v>
      </c>
    </row>
    <row r="14110" ht="14.25" customHeight="1">
      <c r="A14110" s="267">
        <v>43759.0</v>
      </c>
      <c r="B14110" s="57">
        <v>294.0</v>
      </c>
      <c r="C14110" s="57">
        <v>45.0</v>
      </c>
      <c r="D14110" s="268">
        <v>0.916666666666667</v>
      </c>
      <c r="E14110" s="269">
        <v>0.0</v>
      </c>
      <c r="F14110" s="269">
        <v>6.940714921457582E-5</v>
      </c>
    </row>
    <row r="14111" ht="14.25" customHeight="1">
      <c r="A14111" s="267">
        <v>43759.0</v>
      </c>
      <c r="B14111" s="57">
        <v>294.0</v>
      </c>
      <c r="C14111" s="57">
        <v>46.0</v>
      </c>
      <c r="D14111" s="268">
        <v>0.9375</v>
      </c>
      <c r="E14111" s="269">
        <v>0.0</v>
      </c>
      <c r="F14111" s="269">
        <v>6.199570759570338E-5</v>
      </c>
    </row>
    <row r="14112" ht="14.25" customHeight="1">
      <c r="A14112" s="267">
        <v>43759.0</v>
      </c>
      <c r="B14112" s="57">
        <v>294.0</v>
      </c>
      <c r="C14112" s="57">
        <v>47.0</v>
      </c>
      <c r="D14112" s="268">
        <v>0.958333333333333</v>
      </c>
      <c r="E14112" s="269">
        <v>0.0</v>
      </c>
      <c r="F14112" s="269">
        <v>5.408349289447466E-5</v>
      </c>
    </row>
    <row r="14113" ht="14.25" customHeight="1">
      <c r="A14113" s="267">
        <v>43759.0</v>
      </c>
      <c r="B14113" s="57">
        <v>294.0</v>
      </c>
      <c r="C14113" s="57">
        <v>48.0</v>
      </c>
      <c r="D14113" s="268">
        <v>0.979166666666667</v>
      </c>
      <c r="E14113" s="269">
        <v>0.0</v>
      </c>
      <c r="F14113" s="269">
        <v>4.667205127560222E-5</v>
      </c>
    </row>
    <row r="14114" ht="14.25" customHeight="1">
      <c r="A14114" s="267">
        <v>43760.0</v>
      </c>
      <c r="B14114" s="57">
        <v>295.0</v>
      </c>
      <c r="C14114" s="57">
        <v>1.0</v>
      </c>
      <c r="D14114" s="268">
        <v>0.0</v>
      </c>
      <c r="E14114" s="269">
        <v>0.0</v>
      </c>
      <c r="F14114" s="269">
        <v>4.07629289037985E-5</v>
      </c>
    </row>
    <row r="14115" ht="14.25" customHeight="1">
      <c r="A14115" s="267">
        <v>43760.0</v>
      </c>
      <c r="B14115" s="57">
        <v>295.0</v>
      </c>
      <c r="C14115" s="57">
        <v>2.0</v>
      </c>
      <c r="D14115" s="268">
        <v>0.020833333333333332</v>
      </c>
      <c r="E14115" s="269">
        <v>0.0</v>
      </c>
      <c r="F14115" s="269">
        <v>3.565504346376478E-5</v>
      </c>
    </row>
    <row r="14116" ht="14.25" customHeight="1">
      <c r="A14116" s="267">
        <v>43760.0</v>
      </c>
      <c r="B14116" s="57">
        <v>295.0</v>
      </c>
      <c r="C14116" s="57">
        <v>3.0</v>
      </c>
      <c r="D14116" s="268">
        <v>0.0416666666666667</v>
      </c>
      <c r="E14116" s="269">
        <v>0.0</v>
      </c>
      <c r="F14116" s="269">
        <v>3.32513326684548E-5</v>
      </c>
    </row>
    <row r="14117" ht="14.25" customHeight="1">
      <c r="A14117" s="267">
        <v>43760.0</v>
      </c>
      <c r="B14117" s="57">
        <v>295.0</v>
      </c>
      <c r="C14117" s="57">
        <v>4.0</v>
      </c>
      <c r="D14117" s="268">
        <v>0.0625</v>
      </c>
      <c r="E14117" s="269">
        <v>0.0</v>
      </c>
      <c r="F14117" s="269">
        <v>3.0346848790788564E-5</v>
      </c>
    </row>
    <row r="14118" ht="14.25" customHeight="1">
      <c r="A14118" s="267">
        <v>43760.0</v>
      </c>
      <c r="B14118" s="57">
        <v>295.0</v>
      </c>
      <c r="C14118" s="57">
        <v>5.0</v>
      </c>
      <c r="D14118" s="268">
        <v>0.0833333333333333</v>
      </c>
      <c r="E14118" s="269">
        <v>0.0</v>
      </c>
      <c r="F14118" s="269">
        <v>2.9445457242547322E-5</v>
      </c>
    </row>
    <row r="14119" ht="14.25" customHeight="1">
      <c r="A14119" s="267">
        <v>43760.0</v>
      </c>
      <c r="B14119" s="57">
        <v>295.0</v>
      </c>
      <c r="C14119" s="57">
        <v>6.0</v>
      </c>
      <c r="D14119" s="268">
        <v>0.104166666666667</v>
      </c>
      <c r="E14119" s="269">
        <v>0.0</v>
      </c>
      <c r="F14119" s="269">
        <v>2.9846075708432316E-5</v>
      </c>
    </row>
    <row r="14120" ht="14.25" customHeight="1">
      <c r="A14120" s="267">
        <v>43760.0</v>
      </c>
      <c r="B14120" s="57">
        <v>295.0</v>
      </c>
      <c r="C14120" s="57">
        <v>7.0</v>
      </c>
      <c r="D14120" s="268">
        <v>0.125</v>
      </c>
      <c r="E14120" s="269">
        <v>0.0</v>
      </c>
      <c r="F14120" s="269">
        <v>2.884452954371982E-5</v>
      </c>
    </row>
    <row r="14121" ht="14.25" customHeight="1">
      <c r="A14121" s="267">
        <v>43760.0</v>
      </c>
      <c r="B14121" s="57">
        <v>295.0</v>
      </c>
      <c r="C14121" s="57">
        <v>8.0</v>
      </c>
      <c r="D14121" s="268">
        <v>0.145833333333333</v>
      </c>
      <c r="E14121" s="269">
        <v>0.0</v>
      </c>
      <c r="F14121" s="269">
        <v>2.8644220310777324E-5</v>
      </c>
    </row>
    <row r="14122" ht="14.25" customHeight="1">
      <c r="A14122" s="267">
        <v>43760.0</v>
      </c>
      <c r="B14122" s="57">
        <v>295.0</v>
      </c>
      <c r="C14122" s="57">
        <v>9.0</v>
      </c>
      <c r="D14122" s="268">
        <v>0.166666666666667</v>
      </c>
      <c r="E14122" s="269">
        <v>0.0</v>
      </c>
      <c r="F14122" s="269">
        <v>2.8644220310777324E-5</v>
      </c>
    </row>
    <row r="14123" ht="14.25" customHeight="1">
      <c r="A14123" s="267">
        <v>43760.0</v>
      </c>
      <c r="B14123" s="57">
        <v>295.0</v>
      </c>
      <c r="C14123" s="57">
        <v>10.0</v>
      </c>
      <c r="D14123" s="268">
        <v>0.1875</v>
      </c>
      <c r="E14123" s="269">
        <v>0.0</v>
      </c>
      <c r="F14123" s="269">
        <v>2.8443911077834827E-5</v>
      </c>
    </row>
    <row r="14124" ht="14.25" customHeight="1">
      <c r="A14124" s="267">
        <v>43760.0</v>
      </c>
      <c r="B14124" s="57">
        <v>295.0</v>
      </c>
      <c r="C14124" s="57">
        <v>11.0</v>
      </c>
      <c r="D14124" s="268">
        <v>0.208333333333333</v>
      </c>
      <c r="E14124" s="269">
        <v>0.0</v>
      </c>
      <c r="F14124" s="269">
        <v>2.8243601844892327E-5</v>
      </c>
    </row>
    <row r="14125" ht="14.25" customHeight="1">
      <c r="A14125" s="267">
        <v>43760.0</v>
      </c>
      <c r="B14125" s="57">
        <v>295.0</v>
      </c>
      <c r="C14125" s="57">
        <v>12.0</v>
      </c>
      <c r="D14125" s="268">
        <v>0.229166666666667</v>
      </c>
      <c r="E14125" s="269">
        <v>0.0</v>
      </c>
      <c r="F14125" s="269">
        <v>3.0046384941374813E-5</v>
      </c>
    </row>
    <row r="14126" ht="14.25" customHeight="1">
      <c r="A14126" s="267">
        <v>43760.0</v>
      </c>
      <c r="B14126" s="57">
        <v>295.0</v>
      </c>
      <c r="C14126" s="57">
        <v>13.0</v>
      </c>
      <c r="D14126" s="268">
        <v>0.25</v>
      </c>
      <c r="E14126" s="269">
        <v>6.098696706454379E-7</v>
      </c>
      <c r="F14126" s="269">
        <v>3.14485495719723E-5</v>
      </c>
    </row>
    <row r="14127" ht="14.25" customHeight="1">
      <c r="A14127" s="267">
        <v>43760.0</v>
      </c>
      <c r="B14127" s="57">
        <v>295.0</v>
      </c>
      <c r="C14127" s="57">
        <v>14.0</v>
      </c>
      <c r="D14127" s="268">
        <v>0.270833333333333</v>
      </c>
      <c r="E14127" s="269">
        <v>1.1259132381146546E-6</v>
      </c>
      <c r="F14127" s="269">
        <v>3.5354579614351036E-5</v>
      </c>
    </row>
    <row r="14128" ht="14.25" customHeight="1">
      <c r="A14128" s="267">
        <v>43760.0</v>
      </c>
      <c r="B14128" s="57">
        <v>295.0</v>
      </c>
      <c r="C14128" s="57">
        <v>15.0</v>
      </c>
      <c r="D14128" s="268">
        <v>0.291666666666667</v>
      </c>
      <c r="E14128" s="269">
        <v>5.653022716367328E-6</v>
      </c>
      <c r="F14128" s="269">
        <v>4.11635473696835E-5</v>
      </c>
    </row>
    <row r="14129" ht="14.25" customHeight="1">
      <c r="A14129" s="267">
        <v>43760.0</v>
      </c>
      <c r="B14129" s="57">
        <v>295.0</v>
      </c>
      <c r="C14129" s="57">
        <v>16.0</v>
      </c>
      <c r="D14129" s="268">
        <v>0.3125</v>
      </c>
      <c r="E14129" s="269">
        <v>1.371578486584997E-5</v>
      </c>
      <c r="F14129" s="269">
        <v>4.6972515125015957E-5</v>
      </c>
    </row>
    <row r="14130" ht="14.25" customHeight="1">
      <c r="A14130" s="267">
        <v>43760.0</v>
      </c>
      <c r="B14130" s="57">
        <v>295.0</v>
      </c>
      <c r="C14130" s="57">
        <v>17.0</v>
      </c>
      <c r="D14130" s="268">
        <v>0.333333333333333</v>
      </c>
      <c r="E14130" s="269">
        <v>2.6552304631892366E-5</v>
      </c>
      <c r="F14130" s="269">
        <v>5.6286894456842146E-5</v>
      </c>
    </row>
    <row r="14131" ht="14.25" customHeight="1">
      <c r="A14131" s="267">
        <v>43760.0</v>
      </c>
      <c r="B14131" s="57">
        <v>295.0</v>
      </c>
      <c r="C14131" s="57">
        <v>18.0</v>
      </c>
      <c r="D14131" s="268">
        <v>0.354166666666667</v>
      </c>
      <c r="E14131" s="269">
        <v>4.283846523769458E-5</v>
      </c>
      <c r="F14131" s="269">
        <v>6.359818145924337E-5</v>
      </c>
    </row>
    <row r="14132" ht="14.25" customHeight="1">
      <c r="A14132" s="267">
        <v>43760.0</v>
      </c>
      <c r="B14132" s="57">
        <v>295.0</v>
      </c>
      <c r="C14132" s="57">
        <v>19.0</v>
      </c>
      <c r="D14132" s="268">
        <v>0.375</v>
      </c>
      <c r="E14132" s="269">
        <v>6.113121894490693E-5</v>
      </c>
      <c r="F14132" s="269">
        <v>6.560127378866834E-5</v>
      </c>
    </row>
    <row r="14133" ht="14.25" customHeight="1">
      <c r="A14133" s="267">
        <v>43760.0</v>
      </c>
      <c r="B14133" s="57">
        <v>295.0</v>
      </c>
      <c r="C14133" s="57">
        <v>20.0</v>
      </c>
      <c r="D14133" s="268">
        <v>0.395833333333333</v>
      </c>
      <c r="E14133" s="269">
        <v>7.318523675986444E-5</v>
      </c>
      <c r="F14133" s="269">
        <v>6.720374765220833E-5</v>
      </c>
    </row>
    <row r="14134" ht="14.25" customHeight="1">
      <c r="A14134" s="267">
        <v>43760.0</v>
      </c>
      <c r="B14134" s="57">
        <v>295.0</v>
      </c>
      <c r="C14134" s="57">
        <v>21.0</v>
      </c>
      <c r="D14134" s="268">
        <v>0.416666666666667</v>
      </c>
      <c r="E14134" s="269">
        <v>8.957858284756412E-5</v>
      </c>
      <c r="F14134" s="269">
        <v>6.990792229693207E-5</v>
      </c>
    </row>
    <row r="14135" ht="14.25" customHeight="1">
      <c r="A14135" s="267">
        <v>43760.0</v>
      </c>
      <c r="B14135" s="57">
        <v>295.0</v>
      </c>
      <c r="C14135" s="57">
        <v>22.0</v>
      </c>
      <c r="D14135" s="268">
        <v>0.4375</v>
      </c>
      <c r="E14135" s="269">
        <v>1.0044124757048578E-4</v>
      </c>
      <c r="F14135" s="269">
        <v>6.399879992512835E-5</v>
      </c>
    </row>
    <row r="14136" ht="14.25" customHeight="1">
      <c r="A14136" s="267">
        <v>43760.0</v>
      </c>
      <c r="B14136" s="57">
        <v>295.0</v>
      </c>
      <c r="C14136" s="57">
        <v>23.0</v>
      </c>
      <c r="D14136" s="268">
        <v>0.458333333333333</v>
      </c>
      <c r="E14136" s="269">
        <v>1.122176405079963E-4</v>
      </c>
      <c r="F14136" s="269">
        <v>6.439941839101337E-5</v>
      </c>
    </row>
    <row r="14137" ht="14.25" customHeight="1">
      <c r="A14137" s="267">
        <v>43760.0</v>
      </c>
      <c r="B14137" s="57">
        <v>295.0</v>
      </c>
      <c r="C14137" s="57">
        <v>24.0</v>
      </c>
      <c r="D14137" s="268">
        <v>0.479166666666667</v>
      </c>
      <c r="E14137" s="269">
        <v>1.1348006129318311E-4</v>
      </c>
      <c r="F14137" s="269">
        <v>6.439941839101337E-5</v>
      </c>
    </row>
    <row r="14138" ht="14.25" customHeight="1">
      <c r="A14138" s="267">
        <v>43760.0</v>
      </c>
      <c r="B14138" s="57">
        <v>295.0</v>
      </c>
      <c r="C14138" s="57">
        <v>25.0</v>
      </c>
      <c r="D14138" s="268">
        <v>0.5</v>
      </c>
      <c r="E14138" s="269">
        <v>1.1183499135066054E-4</v>
      </c>
      <c r="F14138" s="269">
        <v>6.490019147336961E-5</v>
      </c>
    </row>
    <row r="14139" ht="14.25" customHeight="1">
      <c r="A14139" s="267">
        <v>43760.0</v>
      </c>
      <c r="B14139" s="57">
        <v>295.0</v>
      </c>
      <c r="C14139" s="57">
        <v>26.0</v>
      </c>
      <c r="D14139" s="268">
        <v>0.520833333333333</v>
      </c>
      <c r="E14139" s="269">
        <v>1.0388982236925565E-4</v>
      </c>
      <c r="F14139" s="269">
        <v>6.53008099392546E-5</v>
      </c>
    </row>
    <row r="14140" ht="14.25" customHeight="1">
      <c r="A14140" s="267">
        <v>43760.0</v>
      </c>
      <c r="B14140" s="57">
        <v>295.0</v>
      </c>
      <c r="C14140" s="57">
        <v>27.0</v>
      </c>
      <c r="D14140" s="268">
        <v>0.541666666666667</v>
      </c>
      <c r="E14140" s="269">
        <v>9.825164341987121E-5</v>
      </c>
      <c r="F14140" s="269">
        <v>6.500034608984085E-5</v>
      </c>
    </row>
    <row r="14141" ht="14.25" customHeight="1">
      <c r="A14141" s="267">
        <v>43760.0</v>
      </c>
      <c r="B14141" s="57">
        <v>295.0</v>
      </c>
      <c r="C14141" s="57">
        <v>28.0</v>
      </c>
      <c r="D14141" s="268">
        <v>0.5625</v>
      </c>
      <c r="E14141" s="269">
        <v>8.74835041658546E-5</v>
      </c>
      <c r="F14141" s="269">
        <v>6.299725376041584E-5</v>
      </c>
    </row>
    <row r="14142" ht="14.25" customHeight="1">
      <c r="A14142" s="267">
        <v>43760.0</v>
      </c>
      <c r="B14142" s="57">
        <v>295.0</v>
      </c>
      <c r="C14142" s="57">
        <v>29.0</v>
      </c>
      <c r="D14142" s="268">
        <v>0.583333333333333</v>
      </c>
      <c r="E14142" s="269">
        <v>7.003635414495662E-5</v>
      </c>
      <c r="F14142" s="269">
        <v>5.989246064980713E-5</v>
      </c>
    </row>
    <row r="14143" ht="14.25" customHeight="1">
      <c r="A14143" s="267">
        <v>43760.0</v>
      </c>
      <c r="B14143" s="57">
        <v>295.0</v>
      </c>
      <c r="C14143" s="57">
        <v>30.0</v>
      </c>
      <c r="D14143" s="268">
        <v>0.604166666666667</v>
      </c>
      <c r="E14143" s="269">
        <v>4.983131707788287E-5</v>
      </c>
      <c r="F14143" s="269">
        <v>6.139477989687587E-5</v>
      </c>
    </row>
    <row r="14144" ht="14.25" customHeight="1">
      <c r="A14144" s="267">
        <v>43760.0</v>
      </c>
      <c r="B14144" s="57">
        <v>295.0</v>
      </c>
      <c r="C14144" s="57">
        <v>31.0</v>
      </c>
      <c r="D14144" s="268">
        <v>0.625</v>
      </c>
      <c r="E14144" s="269">
        <v>4.1980924952161996E-5</v>
      </c>
      <c r="F14144" s="269">
        <v>6.109431604746214E-5</v>
      </c>
    </row>
    <row r="14145" ht="14.25" customHeight="1">
      <c r="A14145" s="267">
        <v>43760.0</v>
      </c>
      <c r="B14145" s="57">
        <v>295.0</v>
      </c>
      <c r="C14145" s="57">
        <v>32.0</v>
      </c>
      <c r="D14145" s="268">
        <v>0.645833333333333</v>
      </c>
      <c r="E14145" s="269">
        <v>2.74761787169275E-5</v>
      </c>
      <c r="F14145" s="269">
        <v>6.0894006814519635E-5</v>
      </c>
    </row>
    <row r="14146" ht="14.25" customHeight="1">
      <c r="A14146" s="267">
        <v>43760.0</v>
      </c>
      <c r="B14146" s="57">
        <v>295.0</v>
      </c>
      <c r="C14146" s="57">
        <v>33.0</v>
      </c>
      <c r="D14146" s="268">
        <v>0.666666666666667</v>
      </c>
      <c r="E14146" s="269">
        <v>1.3177421085075387E-5</v>
      </c>
      <c r="F14146" s="269">
        <v>6.510050070631209E-5</v>
      </c>
    </row>
    <row r="14147" ht="14.25" customHeight="1">
      <c r="A14147" s="267">
        <v>43760.0</v>
      </c>
      <c r="B14147" s="57">
        <v>295.0</v>
      </c>
      <c r="C14147" s="57">
        <v>34.0</v>
      </c>
      <c r="D14147" s="268">
        <v>0.6875</v>
      </c>
      <c r="E14147" s="269">
        <v>5.480401086938723E-6</v>
      </c>
      <c r="F14147" s="269">
        <v>7.090946846164457E-5</v>
      </c>
    </row>
    <row r="14148" ht="14.25" customHeight="1">
      <c r="A14148" s="267">
        <v>43760.0</v>
      </c>
      <c r="B14148" s="57">
        <v>295.0</v>
      </c>
      <c r="C14148" s="57">
        <v>35.0</v>
      </c>
      <c r="D14148" s="268">
        <v>0.708333333333333</v>
      </c>
      <c r="E14148" s="269">
        <v>6.146729189162402E-8</v>
      </c>
      <c r="F14148" s="269">
        <v>7.992338394405702E-5</v>
      </c>
    </row>
    <row r="14149" ht="14.25" customHeight="1">
      <c r="A14149" s="267">
        <v>43760.0</v>
      </c>
      <c r="B14149" s="57">
        <v>295.0</v>
      </c>
      <c r="C14149" s="57">
        <v>36.0</v>
      </c>
      <c r="D14149" s="268">
        <v>0.729166666666667</v>
      </c>
      <c r="E14149" s="269">
        <v>0.0</v>
      </c>
      <c r="F14149" s="269">
        <v>8.933791789235445E-5</v>
      </c>
    </row>
    <row r="14150" ht="14.25" customHeight="1">
      <c r="A14150" s="267">
        <v>43760.0</v>
      </c>
      <c r="B14150" s="57">
        <v>295.0</v>
      </c>
      <c r="C14150" s="57">
        <v>37.0</v>
      </c>
      <c r="D14150" s="268">
        <v>0.75</v>
      </c>
      <c r="E14150" s="269">
        <v>0.0</v>
      </c>
      <c r="F14150" s="269">
        <v>9.604827719592816E-5</v>
      </c>
    </row>
    <row r="14151" ht="14.25" customHeight="1">
      <c r="A14151" s="267">
        <v>43760.0</v>
      </c>
      <c r="B14151" s="57">
        <v>295.0</v>
      </c>
      <c r="C14151" s="57">
        <v>38.0</v>
      </c>
      <c r="D14151" s="268">
        <v>0.770833333333333</v>
      </c>
      <c r="E14151" s="269">
        <v>0.0</v>
      </c>
      <c r="F14151" s="269">
        <v>9.244271100296316E-5</v>
      </c>
    </row>
    <row r="14152" ht="14.25" customHeight="1">
      <c r="A14152" s="267">
        <v>43760.0</v>
      </c>
      <c r="B14152" s="57">
        <v>295.0</v>
      </c>
      <c r="C14152" s="57">
        <v>39.0</v>
      </c>
      <c r="D14152" s="268">
        <v>0.791666666666667</v>
      </c>
      <c r="E14152" s="269">
        <v>0.0</v>
      </c>
      <c r="F14152" s="269">
        <v>8.993884559118193E-5</v>
      </c>
    </row>
    <row r="14153" ht="14.25" customHeight="1">
      <c r="A14153" s="267">
        <v>43760.0</v>
      </c>
      <c r="B14153" s="57">
        <v>295.0</v>
      </c>
      <c r="C14153" s="57">
        <v>40.0</v>
      </c>
      <c r="D14153" s="268">
        <v>0.8125</v>
      </c>
      <c r="E14153" s="269">
        <v>0.0</v>
      </c>
      <c r="F14153" s="269">
        <v>8.443034168526323E-5</v>
      </c>
    </row>
    <row r="14154" ht="14.25" customHeight="1">
      <c r="A14154" s="267">
        <v>43760.0</v>
      </c>
      <c r="B14154" s="57">
        <v>295.0</v>
      </c>
      <c r="C14154" s="57">
        <v>41.0</v>
      </c>
      <c r="D14154" s="268">
        <v>0.833333333333333</v>
      </c>
      <c r="E14154" s="269">
        <v>0.0</v>
      </c>
      <c r="F14154" s="269">
        <v>8.17261670405395E-5</v>
      </c>
    </row>
    <row r="14155" ht="14.25" customHeight="1">
      <c r="A14155" s="267">
        <v>43760.0</v>
      </c>
      <c r="B14155" s="57">
        <v>295.0</v>
      </c>
      <c r="C14155" s="57">
        <v>42.0</v>
      </c>
      <c r="D14155" s="268">
        <v>0.854166666666667</v>
      </c>
      <c r="E14155" s="269">
        <v>0.0</v>
      </c>
      <c r="F14155" s="269">
        <v>7.681859083344827E-5</v>
      </c>
    </row>
    <row r="14156" ht="14.25" customHeight="1">
      <c r="A14156" s="267">
        <v>43760.0</v>
      </c>
      <c r="B14156" s="57">
        <v>295.0</v>
      </c>
      <c r="C14156" s="57">
        <v>43.0</v>
      </c>
      <c r="D14156" s="268">
        <v>0.875</v>
      </c>
      <c r="E14156" s="269">
        <v>0.0</v>
      </c>
      <c r="F14156" s="269">
        <v>7.291256079106956E-5</v>
      </c>
    </row>
    <row r="14157" ht="14.25" customHeight="1">
      <c r="A14157" s="267">
        <v>43760.0</v>
      </c>
      <c r="B14157" s="57">
        <v>295.0</v>
      </c>
      <c r="C14157" s="57">
        <v>44.0</v>
      </c>
      <c r="D14157" s="268">
        <v>0.895833333333333</v>
      </c>
      <c r="E14157" s="269">
        <v>0.0</v>
      </c>
      <c r="F14157" s="269">
        <v>7.050884999575957E-5</v>
      </c>
    </row>
    <row r="14158" ht="14.25" customHeight="1">
      <c r="A14158" s="267">
        <v>43760.0</v>
      </c>
      <c r="B14158" s="57">
        <v>295.0</v>
      </c>
      <c r="C14158" s="57">
        <v>45.0</v>
      </c>
      <c r="D14158" s="268">
        <v>0.916666666666667</v>
      </c>
      <c r="E14158" s="269">
        <v>0.0</v>
      </c>
      <c r="F14158" s="269">
        <v>6.770452073456459E-5</v>
      </c>
    </row>
    <row r="14159" ht="14.25" customHeight="1">
      <c r="A14159" s="267">
        <v>43760.0</v>
      </c>
      <c r="B14159" s="57">
        <v>295.0</v>
      </c>
      <c r="C14159" s="57">
        <v>46.0</v>
      </c>
      <c r="D14159" s="268">
        <v>0.9375</v>
      </c>
      <c r="E14159" s="269">
        <v>0.0</v>
      </c>
      <c r="F14159" s="269">
        <v>5.989246064980713E-5</v>
      </c>
    </row>
    <row r="14160" ht="14.25" customHeight="1">
      <c r="A14160" s="267">
        <v>43760.0</v>
      </c>
      <c r="B14160" s="57">
        <v>295.0</v>
      </c>
      <c r="C14160" s="57">
        <v>47.0</v>
      </c>
      <c r="D14160" s="268">
        <v>0.958333333333333</v>
      </c>
      <c r="E14160" s="269">
        <v>0.0</v>
      </c>
      <c r="F14160" s="269">
        <v>5.548565752507217E-5</v>
      </c>
    </row>
    <row r="14161" ht="14.25" customHeight="1">
      <c r="A14161" s="267">
        <v>43760.0</v>
      </c>
      <c r="B14161" s="57">
        <v>295.0</v>
      </c>
      <c r="C14161" s="57">
        <v>48.0</v>
      </c>
      <c r="D14161" s="268">
        <v>0.979166666666667</v>
      </c>
      <c r="E14161" s="269">
        <v>0.0</v>
      </c>
      <c r="F14161" s="269">
        <v>4.887545283796971E-5</v>
      </c>
    </row>
    <row r="14162" ht="14.25" customHeight="1">
      <c r="A14162" s="267">
        <v>43761.0</v>
      </c>
      <c r="B14162" s="57">
        <v>296.0</v>
      </c>
      <c r="C14162" s="57">
        <v>1.0</v>
      </c>
      <c r="D14162" s="268">
        <v>0.0</v>
      </c>
      <c r="E14162" s="269">
        <v>0.0</v>
      </c>
      <c r="F14162" s="269">
        <v>4.0061846588499765E-5</v>
      </c>
    </row>
    <row r="14163" ht="14.25" customHeight="1">
      <c r="A14163" s="267">
        <v>43761.0</v>
      </c>
      <c r="B14163" s="57">
        <v>296.0</v>
      </c>
      <c r="C14163" s="57">
        <v>2.0</v>
      </c>
      <c r="D14163" s="268">
        <v>0.020833333333333332</v>
      </c>
      <c r="E14163" s="269">
        <v>0.0</v>
      </c>
      <c r="F14163" s="269">
        <v>3.575519808023604E-5</v>
      </c>
    </row>
    <row r="14164" ht="14.25" customHeight="1">
      <c r="A14164" s="267">
        <v>43761.0</v>
      </c>
      <c r="B14164" s="57">
        <v>296.0</v>
      </c>
      <c r="C14164" s="57">
        <v>3.0</v>
      </c>
      <c r="D14164" s="268">
        <v>0.0416666666666667</v>
      </c>
      <c r="E14164" s="269">
        <v>0.0</v>
      </c>
      <c r="F14164" s="269">
        <v>3.275055958609855E-5</v>
      </c>
    </row>
    <row r="14165" ht="14.25" customHeight="1">
      <c r="A14165" s="267">
        <v>43761.0</v>
      </c>
      <c r="B14165" s="57">
        <v>296.0</v>
      </c>
      <c r="C14165" s="57">
        <v>4.0</v>
      </c>
      <c r="D14165" s="268">
        <v>0.0625</v>
      </c>
      <c r="E14165" s="269">
        <v>0.0</v>
      </c>
      <c r="F14165" s="269">
        <v>3.134839495550106E-5</v>
      </c>
    </row>
    <row r="14166" ht="14.25" customHeight="1">
      <c r="A14166" s="267">
        <v>43761.0</v>
      </c>
      <c r="B14166" s="57">
        <v>296.0</v>
      </c>
      <c r="C14166" s="57">
        <v>5.0</v>
      </c>
      <c r="D14166" s="268">
        <v>0.0833333333333333</v>
      </c>
      <c r="E14166" s="269">
        <v>0.0</v>
      </c>
      <c r="F14166" s="269">
        <v>3.275055958609855E-5</v>
      </c>
    </row>
    <row r="14167" ht="14.25" customHeight="1">
      <c r="A14167" s="267">
        <v>43761.0</v>
      </c>
      <c r="B14167" s="57">
        <v>296.0</v>
      </c>
      <c r="C14167" s="57">
        <v>6.0</v>
      </c>
      <c r="D14167" s="268">
        <v>0.104166666666667</v>
      </c>
      <c r="E14167" s="269">
        <v>0.0</v>
      </c>
      <c r="F14167" s="269">
        <v>3.134839495550106E-5</v>
      </c>
    </row>
    <row r="14168" ht="14.25" customHeight="1">
      <c r="A14168" s="267">
        <v>43761.0</v>
      </c>
      <c r="B14168" s="57">
        <v>296.0</v>
      </c>
      <c r="C14168" s="57">
        <v>7.0</v>
      </c>
      <c r="D14168" s="268">
        <v>0.125</v>
      </c>
      <c r="E14168" s="269">
        <v>0.0</v>
      </c>
      <c r="F14168" s="269">
        <v>2.9445457242547322E-5</v>
      </c>
    </row>
    <row r="14169" ht="14.25" customHeight="1">
      <c r="A14169" s="267">
        <v>43761.0</v>
      </c>
      <c r="B14169" s="57">
        <v>296.0</v>
      </c>
      <c r="C14169" s="57">
        <v>8.0</v>
      </c>
      <c r="D14169" s="268">
        <v>0.145833333333333</v>
      </c>
      <c r="E14169" s="269">
        <v>0.0</v>
      </c>
      <c r="F14169" s="269">
        <v>2.784298337900733E-5</v>
      </c>
    </row>
    <row r="14170" ht="14.25" customHeight="1">
      <c r="A14170" s="267">
        <v>43761.0</v>
      </c>
      <c r="B14170" s="57">
        <v>296.0</v>
      </c>
      <c r="C14170" s="57">
        <v>9.0</v>
      </c>
      <c r="D14170" s="268">
        <v>0.166666666666667</v>
      </c>
      <c r="E14170" s="269">
        <v>0.0</v>
      </c>
      <c r="F14170" s="269">
        <v>2.8043292611949826E-5</v>
      </c>
    </row>
    <row r="14171" ht="14.25" customHeight="1">
      <c r="A14171" s="267">
        <v>43761.0</v>
      </c>
      <c r="B14171" s="57">
        <v>296.0</v>
      </c>
      <c r="C14171" s="57">
        <v>10.0</v>
      </c>
      <c r="D14171" s="268">
        <v>0.1875</v>
      </c>
      <c r="E14171" s="269">
        <v>0.0</v>
      </c>
      <c r="F14171" s="269">
        <v>2.7141901063708585E-5</v>
      </c>
    </row>
    <row r="14172" ht="14.25" customHeight="1">
      <c r="A14172" s="267">
        <v>43761.0</v>
      </c>
      <c r="B14172" s="57">
        <v>296.0</v>
      </c>
      <c r="C14172" s="57">
        <v>11.0</v>
      </c>
      <c r="D14172" s="268">
        <v>0.208333333333333</v>
      </c>
      <c r="E14172" s="269">
        <v>0.0</v>
      </c>
      <c r="F14172" s="269">
        <v>2.6941591830766084E-5</v>
      </c>
    </row>
    <row r="14173" ht="14.25" customHeight="1">
      <c r="A14173" s="267">
        <v>43761.0</v>
      </c>
      <c r="B14173" s="57">
        <v>296.0</v>
      </c>
      <c r="C14173" s="57">
        <v>12.0</v>
      </c>
      <c r="D14173" s="268">
        <v>0.229166666666667</v>
      </c>
      <c r="E14173" s="269">
        <v>0.0</v>
      </c>
      <c r="F14173" s="269">
        <v>2.7642674146064832E-5</v>
      </c>
    </row>
    <row r="14174" ht="14.25" customHeight="1">
      <c r="A14174" s="267">
        <v>43761.0</v>
      </c>
      <c r="B14174" s="57">
        <v>296.0</v>
      </c>
      <c r="C14174" s="57">
        <v>13.0</v>
      </c>
      <c r="D14174" s="268">
        <v>0.25</v>
      </c>
      <c r="E14174" s="269">
        <v>0.0</v>
      </c>
      <c r="F14174" s="269">
        <v>2.7542519529593582E-5</v>
      </c>
    </row>
    <row r="14175" ht="14.25" customHeight="1">
      <c r="A14175" s="267">
        <v>43761.0</v>
      </c>
      <c r="B14175" s="57">
        <v>296.0</v>
      </c>
      <c r="C14175" s="57">
        <v>14.0</v>
      </c>
      <c r="D14175" s="268">
        <v>0.270833333333333</v>
      </c>
      <c r="E14175" s="269">
        <v>6.802392480276038E-7</v>
      </c>
      <c r="F14175" s="269">
        <v>2.9245148009604822E-5</v>
      </c>
    </row>
    <row r="14176" ht="14.25" customHeight="1">
      <c r="A14176" s="267">
        <v>43761.0</v>
      </c>
      <c r="B14176" s="57">
        <v>296.0</v>
      </c>
      <c r="C14176" s="57">
        <v>15.0</v>
      </c>
      <c r="D14176" s="268">
        <v>0.291666666666667</v>
      </c>
      <c r="E14176" s="269">
        <v>5.582653138985162E-6</v>
      </c>
      <c r="F14176" s="269">
        <v>3.1548704188443556E-5</v>
      </c>
    </row>
    <row r="14177" ht="14.25" customHeight="1">
      <c r="A14177" s="267">
        <v>43761.0</v>
      </c>
      <c r="B14177" s="57">
        <v>296.0</v>
      </c>
      <c r="C14177" s="57">
        <v>16.0</v>
      </c>
      <c r="D14177" s="268">
        <v>0.3125</v>
      </c>
      <c r="E14177" s="269">
        <v>1.302981477226054E-5</v>
      </c>
      <c r="F14177" s="269">
        <v>3.4753651915523535E-5</v>
      </c>
    </row>
    <row r="14178" ht="14.25" customHeight="1">
      <c r="A14178" s="267">
        <v>43761.0</v>
      </c>
      <c r="B14178" s="57">
        <v>296.0</v>
      </c>
      <c r="C14178" s="57">
        <v>17.0</v>
      </c>
      <c r="D14178" s="268">
        <v>0.333333333333333</v>
      </c>
      <c r="E14178" s="269">
        <v>2.2871394596115865E-5</v>
      </c>
      <c r="F14178" s="269">
        <v>4.106339275321225E-5</v>
      </c>
    </row>
    <row r="14179" ht="14.25" customHeight="1">
      <c r="A14179" s="267">
        <v>43761.0</v>
      </c>
      <c r="B14179" s="57">
        <v>296.0</v>
      </c>
      <c r="C14179" s="57">
        <v>18.0</v>
      </c>
      <c r="D14179" s="268">
        <v>0.354166666666667</v>
      </c>
      <c r="E14179" s="269">
        <v>3.3651857601342704E-5</v>
      </c>
      <c r="F14179" s="269">
        <v>4.727297897442971E-5</v>
      </c>
    </row>
    <row r="14180" ht="14.25" customHeight="1">
      <c r="A14180" s="267">
        <v>43761.0</v>
      </c>
      <c r="B14180" s="57">
        <v>296.0</v>
      </c>
      <c r="C14180" s="57">
        <v>19.0</v>
      </c>
      <c r="D14180" s="268">
        <v>0.375</v>
      </c>
      <c r="E14180" s="269">
        <v>4.989328716738013E-5</v>
      </c>
      <c r="F14180" s="269">
        <v>5.598643060742841E-5</v>
      </c>
    </row>
    <row r="14181" ht="14.25" customHeight="1">
      <c r="A14181" s="267">
        <v>43761.0</v>
      </c>
      <c r="B14181" s="57">
        <v>296.0</v>
      </c>
      <c r="C14181" s="57">
        <v>20.0</v>
      </c>
      <c r="D14181" s="268">
        <v>0.395833333333333</v>
      </c>
      <c r="E14181" s="269">
        <v>6.740156270229256E-5</v>
      </c>
      <c r="F14181" s="269">
        <v>6.219601682864587E-5</v>
      </c>
    </row>
    <row r="14182" ht="14.25" customHeight="1">
      <c r="A14182" s="267">
        <v>43761.0</v>
      </c>
      <c r="B14182" s="57">
        <v>296.0</v>
      </c>
      <c r="C14182" s="57">
        <v>21.0</v>
      </c>
      <c r="D14182" s="268">
        <v>0.416666666666667</v>
      </c>
      <c r="E14182" s="269">
        <v>8.016052789204256E-5</v>
      </c>
      <c r="F14182" s="269">
        <v>6.640251072043834E-5</v>
      </c>
    </row>
    <row r="14183" ht="14.25" customHeight="1">
      <c r="A14183" s="267">
        <v>43761.0</v>
      </c>
      <c r="B14183" s="57">
        <v>296.0</v>
      </c>
      <c r="C14183" s="57">
        <v>22.0</v>
      </c>
      <c r="D14183" s="268">
        <v>0.4375</v>
      </c>
      <c r="E14183" s="269">
        <v>8.850249733316798E-5</v>
      </c>
      <c r="F14183" s="269">
        <v>7.171070539341455E-5</v>
      </c>
    </row>
    <row r="14184" ht="14.25" customHeight="1">
      <c r="A14184" s="267">
        <v>43761.0</v>
      </c>
      <c r="B14184" s="57">
        <v>296.0</v>
      </c>
      <c r="C14184" s="57">
        <v>23.0</v>
      </c>
      <c r="D14184" s="268">
        <v>0.458333333333333</v>
      </c>
      <c r="E14184" s="269">
        <v>9.662811585884557E-5</v>
      </c>
      <c r="F14184" s="269">
        <v>7.24117877087133E-5</v>
      </c>
    </row>
    <row r="14185" ht="14.25" customHeight="1">
      <c r="A14185" s="267">
        <v>43761.0</v>
      </c>
      <c r="B14185" s="57">
        <v>296.0</v>
      </c>
      <c r="C14185" s="57">
        <v>24.0</v>
      </c>
      <c r="D14185" s="268">
        <v>0.479166666666667</v>
      </c>
      <c r="E14185" s="269">
        <v>1.0369608108276467E-4</v>
      </c>
      <c r="F14185" s="269">
        <v>7.24117877087133E-5</v>
      </c>
    </row>
    <row r="14186" ht="14.25" customHeight="1">
      <c r="A14186" s="267">
        <v>43761.0</v>
      </c>
      <c r="B14186" s="57">
        <v>296.0</v>
      </c>
      <c r="C14186" s="57">
        <v>25.0</v>
      </c>
      <c r="D14186" s="268">
        <v>0.5</v>
      </c>
      <c r="E14186" s="269">
        <v>1.0519916589667501E-4</v>
      </c>
      <c r="F14186" s="269">
        <v>7.271225155812705E-5</v>
      </c>
    </row>
    <row r="14187" ht="14.25" customHeight="1">
      <c r="A14187" s="267">
        <v>43761.0</v>
      </c>
      <c r="B14187" s="57">
        <v>296.0</v>
      </c>
      <c r="C14187" s="57">
        <v>26.0</v>
      </c>
      <c r="D14187" s="268">
        <v>0.520833333333333</v>
      </c>
      <c r="E14187" s="269">
        <v>9.515260156858496E-5</v>
      </c>
      <c r="F14187" s="269">
        <v>7.551658081932205E-5</v>
      </c>
    </row>
    <row r="14188" ht="14.25" customHeight="1">
      <c r="A14188" s="267">
        <v>43761.0</v>
      </c>
      <c r="B14188" s="57">
        <v>296.0</v>
      </c>
      <c r="C14188" s="57">
        <v>27.0</v>
      </c>
      <c r="D14188" s="268">
        <v>0.541666666666667</v>
      </c>
      <c r="E14188" s="269">
        <v>8.253889267198718E-5</v>
      </c>
      <c r="F14188" s="269">
        <v>7.902199239581575E-5</v>
      </c>
    </row>
    <row r="14189" ht="14.25" customHeight="1">
      <c r="A14189" s="267">
        <v>43761.0</v>
      </c>
      <c r="B14189" s="57">
        <v>296.0</v>
      </c>
      <c r="C14189" s="57">
        <v>28.0</v>
      </c>
      <c r="D14189" s="268">
        <v>0.5625</v>
      </c>
      <c r="E14189" s="269">
        <v>8.129470299963398E-5</v>
      </c>
      <c r="F14189" s="269">
        <v>7.922230162875826E-5</v>
      </c>
    </row>
    <row r="14190" ht="14.25" customHeight="1">
      <c r="A14190" s="267">
        <v>43761.0</v>
      </c>
      <c r="B14190" s="57">
        <v>296.0</v>
      </c>
      <c r="C14190" s="57">
        <v>29.0</v>
      </c>
      <c r="D14190" s="268">
        <v>0.583333333333333</v>
      </c>
      <c r="E14190" s="269">
        <v>6.742163858075315E-5</v>
      </c>
      <c r="F14190" s="269">
        <v>7.601735390167828E-5</v>
      </c>
    </row>
    <row r="14191" ht="14.25" customHeight="1">
      <c r="A14191" s="267">
        <v>43761.0</v>
      </c>
      <c r="B14191" s="57">
        <v>296.0</v>
      </c>
      <c r="C14191" s="57">
        <v>30.0</v>
      </c>
      <c r="D14191" s="268">
        <v>0.604166666666667</v>
      </c>
      <c r="E14191" s="269">
        <v>7.75665885083472E-5</v>
      </c>
      <c r="F14191" s="269">
        <v>7.24117877087133E-5</v>
      </c>
    </row>
    <row r="14192" ht="14.25" customHeight="1">
      <c r="A14192" s="267">
        <v>43761.0</v>
      </c>
      <c r="B14192" s="57">
        <v>296.0</v>
      </c>
      <c r="C14192" s="57">
        <v>31.0</v>
      </c>
      <c r="D14192" s="268">
        <v>0.625</v>
      </c>
      <c r="E14192" s="269">
        <v>6.856437555694588E-5</v>
      </c>
      <c r="F14192" s="269">
        <v>6.920683998163334E-5</v>
      </c>
    </row>
    <row r="14193" ht="14.25" customHeight="1">
      <c r="A14193" s="267">
        <v>43761.0</v>
      </c>
      <c r="B14193" s="57">
        <v>296.0</v>
      </c>
      <c r="C14193" s="57">
        <v>32.0</v>
      </c>
      <c r="D14193" s="268">
        <v>0.645833333333333</v>
      </c>
      <c r="E14193" s="269">
        <v>3.7156998437241536E-5</v>
      </c>
      <c r="F14193" s="269">
        <v>6.980776768046082E-5</v>
      </c>
    </row>
    <row r="14194" ht="14.25" customHeight="1">
      <c r="A14194" s="267">
        <v>43761.0</v>
      </c>
      <c r="B14194" s="57">
        <v>296.0</v>
      </c>
      <c r="C14194" s="57">
        <v>33.0</v>
      </c>
      <c r="D14194" s="268">
        <v>0.666666666666667</v>
      </c>
      <c r="E14194" s="269">
        <v>1.5136937369145358E-5</v>
      </c>
      <c r="F14194" s="269">
        <v>7.30127154075408E-5</v>
      </c>
    </row>
    <row r="14195" ht="14.25" customHeight="1">
      <c r="A14195" s="267">
        <v>43761.0</v>
      </c>
      <c r="B14195" s="57">
        <v>296.0</v>
      </c>
      <c r="C14195" s="57">
        <v>34.0</v>
      </c>
      <c r="D14195" s="268">
        <v>0.6875</v>
      </c>
      <c r="E14195" s="269">
        <v>8.892430102536024E-6</v>
      </c>
      <c r="F14195" s="269">
        <v>7.591719928520704E-5</v>
      </c>
    </row>
    <row r="14196" ht="14.25" customHeight="1">
      <c r="A14196" s="267">
        <v>43761.0</v>
      </c>
      <c r="B14196" s="57">
        <v>296.0</v>
      </c>
      <c r="C14196" s="57">
        <v>35.0</v>
      </c>
      <c r="D14196" s="268">
        <v>0.708333333333333</v>
      </c>
      <c r="E14196" s="269">
        <v>5.144880148802432E-7</v>
      </c>
      <c r="F14196" s="269">
        <v>8.282786782172324E-5</v>
      </c>
    </row>
    <row r="14197" ht="14.25" customHeight="1">
      <c r="A14197" s="267">
        <v>43761.0</v>
      </c>
      <c r="B14197" s="57">
        <v>296.0</v>
      </c>
      <c r="C14197" s="57">
        <v>36.0</v>
      </c>
      <c r="D14197" s="268">
        <v>0.729166666666667</v>
      </c>
      <c r="E14197" s="269">
        <v>0.0</v>
      </c>
      <c r="F14197" s="269">
        <v>9.374472101708942E-5</v>
      </c>
    </row>
    <row r="14198" ht="14.25" customHeight="1">
      <c r="A14198" s="267">
        <v>43761.0</v>
      </c>
      <c r="B14198" s="57">
        <v>296.0</v>
      </c>
      <c r="C14198" s="57">
        <v>37.0</v>
      </c>
      <c r="D14198" s="268">
        <v>0.75</v>
      </c>
      <c r="E14198" s="269">
        <v>0.0</v>
      </c>
      <c r="F14198" s="269">
        <v>1.0493199167692798E-4</v>
      </c>
    </row>
    <row r="14199" ht="14.25" customHeight="1">
      <c r="A14199" s="267">
        <v>43761.0</v>
      </c>
      <c r="B14199" s="57">
        <v>296.0</v>
      </c>
      <c r="C14199" s="57">
        <v>38.0</v>
      </c>
      <c r="D14199" s="268">
        <v>0.770833333333333</v>
      </c>
      <c r="E14199" s="269">
        <v>0.0</v>
      </c>
      <c r="F14199" s="269">
        <v>1.0865774340965849E-4</v>
      </c>
    </row>
    <row r="14200" ht="14.25" customHeight="1">
      <c r="A14200" s="267">
        <v>43761.0</v>
      </c>
      <c r="B14200" s="57">
        <v>296.0</v>
      </c>
      <c r="C14200" s="57">
        <v>39.0</v>
      </c>
      <c r="D14200" s="268">
        <v>0.791666666666667</v>
      </c>
      <c r="E14200" s="269">
        <v>0.0</v>
      </c>
      <c r="F14200" s="269">
        <v>1.0691505308305872E-4</v>
      </c>
    </row>
    <row r="14201" ht="14.25" customHeight="1">
      <c r="A14201" s="267">
        <v>43761.0</v>
      </c>
      <c r="B14201" s="57">
        <v>296.0</v>
      </c>
      <c r="C14201" s="57">
        <v>40.0</v>
      </c>
      <c r="D14201" s="268">
        <v>0.8125</v>
      </c>
      <c r="E14201" s="269">
        <v>0.0</v>
      </c>
      <c r="F14201" s="269">
        <v>1.0345971881480062E-4</v>
      </c>
    </row>
    <row r="14202" ht="14.25" customHeight="1">
      <c r="A14202" s="267">
        <v>43761.0</v>
      </c>
      <c r="B14202" s="57">
        <v>296.0</v>
      </c>
      <c r="C14202" s="57">
        <v>41.0</v>
      </c>
      <c r="D14202" s="268">
        <v>0.833333333333333</v>
      </c>
      <c r="E14202" s="269">
        <v>0.0</v>
      </c>
      <c r="F14202" s="269">
        <v>9.885260645712315E-5</v>
      </c>
    </row>
    <row r="14203" ht="14.25" customHeight="1">
      <c r="A14203" s="267">
        <v>43761.0</v>
      </c>
      <c r="B14203" s="57">
        <v>296.0</v>
      </c>
      <c r="C14203" s="57">
        <v>42.0</v>
      </c>
      <c r="D14203" s="268">
        <v>0.854166666666667</v>
      </c>
      <c r="E14203" s="269">
        <v>0.0</v>
      </c>
      <c r="F14203" s="269">
        <v>9.444580333238818E-5</v>
      </c>
    </row>
    <row r="14204" ht="14.25" customHeight="1">
      <c r="A14204" s="267">
        <v>43761.0</v>
      </c>
      <c r="B14204" s="57">
        <v>296.0</v>
      </c>
      <c r="C14204" s="57">
        <v>43.0</v>
      </c>
      <c r="D14204" s="268">
        <v>0.875</v>
      </c>
      <c r="E14204" s="269">
        <v>0.0</v>
      </c>
      <c r="F14204" s="269">
        <v>8.953822712529695E-5</v>
      </c>
    </row>
    <row r="14205" ht="14.25" customHeight="1">
      <c r="A14205" s="267">
        <v>43761.0</v>
      </c>
      <c r="B14205" s="57">
        <v>296.0</v>
      </c>
      <c r="C14205" s="57">
        <v>44.0</v>
      </c>
      <c r="D14205" s="268">
        <v>0.895833333333333</v>
      </c>
      <c r="E14205" s="269">
        <v>0.0</v>
      </c>
      <c r="F14205" s="269">
        <v>8.473080553467698E-5</v>
      </c>
    </row>
    <row r="14206" ht="14.25" customHeight="1">
      <c r="A14206" s="267">
        <v>43761.0</v>
      </c>
      <c r="B14206" s="57">
        <v>296.0</v>
      </c>
      <c r="C14206" s="57">
        <v>45.0</v>
      </c>
      <c r="D14206" s="268">
        <v>0.916666666666667</v>
      </c>
      <c r="E14206" s="269">
        <v>0.0</v>
      </c>
      <c r="F14206" s="269">
        <v>7.952276547817202E-5</v>
      </c>
    </row>
    <row r="14207" ht="14.25" customHeight="1">
      <c r="A14207" s="267">
        <v>43761.0</v>
      </c>
      <c r="B14207" s="57">
        <v>296.0</v>
      </c>
      <c r="C14207" s="57">
        <v>46.0</v>
      </c>
      <c r="D14207" s="268">
        <v>0.9375</v>
      </c>
      <c r="E14207" s="269">
        <v>0.0</v>
      </c>
      <c r="F14207" s="269">
        <v>7.401426157225329E-5</v>
      </c>
    </row>
    <row r="14208" ht="14.25" customHeight="1">
      <c r="A14208" s="267">
        <v>43761.0</v>
      </c>
      <c r="B14208" s="57">
        <v>296.0</v>
      </c>
      <c r="C14208" s="57">
        <v>47.0</v>
      </c>
      <c r="D14208" s="268">
        <v>0.958333333333333</v>
      </c>
      <c r="E14208" s="269">
        <v>0.0</v>
      </c>
      <c r="F14208" s="269">
        <v>6.950730383104707E-5</v>
      </c>
    </row>
    <row r="14209" ht="14.25" customHeight="1">
      <c r="A14209" s="267">
        <v>43761.0</v>
      </c>
      <c r="B14209" s="57">
        <v>296.0</v>
      </c>
      <c r="C14209" s="57">
        <v>48.0</v>
      </c>
      <c r="D14209" s="268">
        <v>0.979166666666667</v>
      </c>
      <c r="E14209" s="269">
        <v>0.0</v>
      </c>
      <c r="F14209" s="269">
        <v>6.229617144511711E-5</v>
      </c>
    </row>
    <row r="14210" ht="14.25" customHeight="1">
      <c r="A14210" s="267">
        <v>43762.0</v>
      </c>
      <c r="B14210" s="57">
        <v>297.0</v>
      </c>
      <c r="C14210" s="57">
        <v>1.0</v>
      </c>
      <c r="D14210" s="268">
        <v>0.0</v>
      </c>
      <c r="E14210" s="269">
        <v>0.0</v>
      </c>
      <c r="F14210" s="269">
        <v>3.775829040966103E-5</v>
      </c>
    </row>
    <row r="14211" ht="14.25" customHeight="1">
      <c r="A14211" s="267">
        <v>43762.0</v>
      </c>
      <c r="B14211" s="57">
        <v>297.0</v>
      </c>
      <c r="C14211" s="57">
        <v>2.0</v>
      </c>
      <c r="D14211" s="268">
        <v>0.020833333333333332</v>
      </c>
      <c r="E14211" s="269">
        <v>0.0</v>
      </c>
      <c r="F14211" s="269">
        <v>3.3952414983753533E-5</v>
      </c>
    </row>
    <row r="14212" ht="14.25" customHeight="1">
      <c r="A14212" s="267">
        <v>43762.0</v>
      </c>
      <c r="B14212" s="57">
        <v>297.0</v>
      </c>
      <c r="C14212" s="57">
        <v>3.0</v>
      </c>
      <c r="D14212" s="268">
        <v>0.0416666666666667</v>
      </c>
      <c r="E14212" s="269">
        <v>0.0</v>
      </c>
      <c r="F14212" s="269">
        <v>3.1548704188443556E-5</v>
      </c>
    </row>
    <row r="14213" ht="14.25" customHeight="1">
      <c r="A14213" s="267">
        <v>43762.0</v>
      </c>
      <c r="B14213" s="57">
        <v>297.0</v>
      </c>
      <c r="C14213" s="57">
        <v>4.0</v>
      </c>
      <c r="D14213" s="268">
        <v>0.0625</v>
      </c>
      <c r="E14213" s="269">
        <v>0.0</v>
      </c>
      <c r="F14213" s="269">
        <v>3.0146539557846063E-5</v>
      </c>
    </row>
    <row r="14214" ht="14.25" customHeight="1">
      <c r="A14214" s="267">
        <v>43762.0</v>
      </c>
      <c r="B14214" s="57">
        <v>297.0</v>
      </c>
      <c r="C14214" s="57">
        <v>5.0</v>
      </c>
      <c r="D14214" s="268">
        <v>0.0833333333333333</v>
      </c>
      <c r="E14214" s="269">
        <v>0.0</v>
      </c>
      <c r="F14214" s="269">
        <v>2.9044838776662325E-5</v>
      </c>
    </row>
    <row r="14215" ht="14.25" customHeight="1">
      <c r="A14215" s="267">
        <v>43762.0</v>
      </c>
      <c r="B14215" s="57">
        <v>297.0</v>
      </c>
      <c r="C14215" s="57">
        <v>6.0</v>
      </c>
      <c r="D14215" s="268">
        <v>0.104166666666667</v>
      </c>
      <c r="E14215" s="269">
        <v>0.0</v>
      </c>
      <c r="F14215" s="269">
        <v>2.8143447228421073E-5</v>
      </c>
    </row>
    <row r="14216" ht="14.25" customHeight="1">
      <c r="A14216" s="267">
        <v>43762.0</v>
      </c>
      <c r="B14216" s="57">
        <v>297.0</v>
      </c>
      <c r="C14216" s="57">
        <v>7.0</v>
      </c>
      <c r="D14216" s="268">
        <v>0.125</v>
      </c>
      <c r="E14216" s="269">
        <v>0.0</v>
      </c>
      <c r="F14216" s="269">
        <v>2.834375646136358E-5</v>
      </c>
    </row>
    <row r="14217" ht="14.25" customHeight="1">
      <c r="A14217" s="267">
        <v>43762.0</v>
      </c>
      <c r="B14217" s="57">
        <v>297.0</v>
      </c>
      <c r="C14217" s="57">
        <v>8.0</v>
      </c>
      <c r="D14217" s="268">
        <v>0.145833333333333</v>
      </c>
      <c r="E14217" s="269">
        <v>0.0</v>
      </c>
      <c r="F14217" s="269">
        <v>2.7642674146064832E-5</v>
      </c>
    </row>
    <row r="14218" ht="14.25" customHeight="1">
      <c r="A14218" s="267">
        <v>43762.0</v>
      </c>
      <c r="B14218" s="57">
        <v>297.0</v>
      </c>
      <c r="C14218" s="57">
        <v>9.0</v>
      </c>
      <c r="D14218" s="268">
        <v>0.166666666666667</v>
      </c>
      <c r="E14218" s="269">
        <v>0.0</v>
      </c>
      <c r="F14218" s="269">
        <v>2.7943137995478576E-5</v>
      </c>
    </row>
    <row r="14219" ht="14.25" customHeight="1">
      <c r="A14219" s="267">
        <v>43762.0</v>
      </c>
      <c r="B14219" s="57">
        <v>297.0</v>
      </c>
      <c r="C14219" s="57">
        <v>10.0</v>
      </c>
      <c r="D14219" s="268">
        <v>0.1875</v>
      </c>
      <c r="E14219" s="269">
        <v>0.0</v>
      </c>
      <c r="F14219" s="269">
        <v>2.9044838776662325E-5</v>
      </c>
    </row>
    <row r="14220" ht="14.25" customHeight="1">
      <c r="A14220" s="267">
        <v>43762.0</v>
      </c>
      <c r="B14220" s="57">
        <v>297.0</v>
      </c>
      <c r="C14220" s="57">
        <v>11.0</v>
      </c>
      <c r="D14220" s="268">
        <v>0.208333333333333</v>
      </c>
      <c r="E14220" s="269">
        <v>0.0</v>
      </c>
      <c r="F14220" s="269">
        <v>2.9846075708432316E-5</v>
      </c>
    </row>
    <row r="14221" ht="14.25" customHeight="1">
      <c r="A14221" s="267">
        <v>43762.0</v>
      </c>
      <c r="B14221" s="57">
        <v>297.0</v>
      </c>
      <c r="C14221" s="57">
        <v>12.0</v>
      </c>
      <c r="D14221" s="268">
        <v>0.229166666666667</v>
      </c>
      <c r="E14221" s="269">
        <v>0.0</v>
      </c>
      <c r="F14221" s="269">
        <v>3.3151178051983545E-5</v>
      </c>
    </row>
    <row r="14222" ht="14.25" customHeight="1">
      <c r="A14222" s="267">
        <v>43762.0</v>
      </c>
      <c r="B14222" s="57">
        <v>297.0</v>
      </c>
      <c r="C14222" s="57">
        <v>13.0</v>
      </c>
      <c r="D14222" s="268">
        <v>0.25</v>
      </c>
      <c r="E14222" s="269">
        <v>0.0</v>
      </c>
      <c r="F14222" s="269">
        <v>3.996169197202851E-5</v>
      </c>
    </row>
    <row r="14223" ht="14.25" customHeight="1">
      <c r="A14223" s="267">
        <v>43762.0</v>
      </c>
      <c r="B14223" s="57">
        <v>297.0</v>
      </c>
      <c r="C14223" s="57">
        <v>14.0</v>
      </c>
      <c r="D14223" s="268">
        <v>0.270833333333333</v>
      </c>
      <c r="E14223" s="269">
        <v>3.9876093849894017E-7</v>
      </c>
      <c r="F14223" s="269">
        <v>4.6471742042659716E-5</v>
      </c>
    </row>
    <row r="14224" ht="14.25" customHeight="1">
      <c r="A14224" s="267">
        <v>43762.0</v>
      </c>
      <c r="B14224" s="57">
        <v>297.0</v>
      </c>
      <c r="C14224" s="57">
        <v>15.0</v>
      </c>
      <c r="D14224" s="268">
        <v>0.291666666666667</v>
      </c>
      <c r="E14224" s="269">
        <v>4.878957365163503E-6</v>
      </c>
      <c r="F14224" s="269">
        <v>5.5085039059187164E-5</v>
      </c>
    </row>
    <row r="14225" ht="14.25" customHeight="1">
      <c r="A14225" s="267">
        <v>43762.0</v>
      </c>
      <c r="B14225" s="57">
        <v>297.0</v>
      </c>
      <c r="C14225" s="57">
        <v>16.0</v>
      </c>
      <c r="D14225" s="268">
        <v>0.3125</v>
      </c>
      <c r="E14225" s="269">
        <v>1.568737637140279E-5</v>
      </c>
      <c r="F14225" s="269">
        <v>6.0793852198048374E-5</v>
      </c>
    </row>
    <row r="14226" ht="14.25" customHeight="1">
      <c r="A14226" s="267">
        <v>43762.0</v>
      </c>
      <c r="B14226" s="57">
        <v>297.0</v>
      </c>
      <c r="C14226" s="57">
        <v>17.0</v>
      </c>
      <c r="D14226" s="268">
        <v>0.333333333333333</v>
      </c>
      <c r="E14226" s="269">
        <v>3.2581533857636726E-5</v>
      </c>
      <c r="F14226" s="269">
        <v>6.449957300748461E-5</v>
      </c>
    </row>
    <row r="14227" ht="14.25" customHeight="1">
      <c r="A14227" s="267">
        <v>43762.0</v>
      </c>
      <c r="B14227" s="57">
        <v>297.0</v>
      </c>
      <c r="C14227" s="57">
        <v>18.0</v>
      </c>
      <c r="D14227" s="268">
        <v>0.354166666666667</v>
      </c>
      <c r="E14227" s="269">
        <v>8.12655702008303E-5</v>
      </c>
      <c r="F14227" s="269">
        <v>6.580158302161085E-5</v>
      </c>
    </row>
    <row r="14228" ht="14.25" customHeight="1">
      <c r="A14228" s="267">
        <v>43762.0</v>
      </c>
      <c r="B14228" s="57">
        <v>297.0</v>
      </c>
      <c r="C14228" s="57">
        <v>19.0</v>
      </c>
      <c r="D14228" s="268">
        <v>0.375</v>
      </c>
      <c r="E14228" s="269">
        <v>1.1400294417268183E-4</v>
      </c>
      <c r="F14228" s="269">
        <v>6.500034608984085E-5</v>
      </c>
    </row>
    <row r="14229" ht="14.25" customHeight="1">
      <c r="A14229" s="267">
        <v>43762.0</v>
      </c>
      <c r="B14229" s="57">
        <v>297.0</v>
      </c>
      <c r="C14229" s="57">
        <v>20.0</v>
      </c>
      <c r="D14229" s="268">
        <v>0.395833333333333</v>
      </c>
      <c r="E14229" s="269">
        <v>1.1402466253454312E-4</v>
      </c>
      <c r="F14229" s="269">
        <v>6.389864530865711E-5</v>
      </c>
    </row>
    <row r="14230" ht="14.25" customHeight="1">
      <c r="A14230" s="267">
        <v>43762.0</v>
      </c>
      <c r="B14230" s="57">
        <v>297.0</v>
      </c>
      <c r="C14230" s="57">
        <v>21.0</v>
      </c>
      <c r="D14230" s="268">
        <v>0.416666666666667</v>
      </c>
      <c r="E14230" s="269">
        <v>1.2958302468656503E-4</v>
      </c>
      <c r="F14230" s="269">
        <v>6.309740837688711E-5</v>
      </c>
    </row>
    <row r="14231" ht="14.25" customHeight="1">
      <c r="A14231" s="267">
        <v>43762.0</v>
      </c>
      <c r="B14231" s="57">
        <v>297.0</v>
      </c>
      <c r="C14231" s="57">
        <v>22.0</v>
      </c>
      <c r="D14231" s="268">
        <v>0.4375</v>
      </c>
      <c r="E14231" s="269">
        <v>1.563637912258386E-4</v>
      </c>
      <c r="F14231" s="269">
        <v>6.179539836276087E-5</v>
      </c>
    </row>
    <row r="14232" ht="14.25" customHeight="1">
      <c r="A14232" s="267">
        <v>43762.0</v>
      </c>
      <c r="B14232" s="57">
        <v>297.0</v>
      </c>
      <c r="C14232" s="57">
        <v>23.0</v>
      </c>
      <c r="D14232" s="268">
        <v>0.458333333333333</v>
      </c>
      <c r="E14232" s="269">
        <v>1.5898275181881654E-4</v>
      </c>
      <c r="F14232" s="269">
        <v>6.059354296510588E-5</v>
      </c>
    </row>
    <row r="14233" ht="14.25" customHeight="1">
      <c r="A14233" s="267">
        <v>43762.0</v>
      </c>
      <c r="B14233" s="57">
        <v>297.0</v>
      </c>
      <c r="C14233" s="57">
        <v>24.0</v>
      </c>
      <c r="D14233" s="268">
        <v>0.479166666666667</v>
      </c>
      <c r="E14233" s="269">
        <v>1.6630358044677782E-4</v>
      </c>
      <c r="F14233" s="269">
        <v>6.139477989687587E-5</v>
      </c>
    </row>
    <row r="14234" ht="14.25" customHeight="1">
      <c r="A14234" s="267">
        <v>43762.0</v>
      </c>
      <c r="B14234" s="57">
        <v>297.0</v>
      </c>
      <c r="C14234" s="57">
        <v>25.0</v>
      </c>
      <c r="D14234" s="268">
        <v>0.5</v>
      </c>
      <c r="E14234" s="269">
        <v>1.6958520932938378E-4</v>
      </c>
      <c r="F14234" s="269">
        <v>6.359818145924337E-5</v>
      </c>
    </row>
    <row r="14235" ht="14.25" customHeight="1">
      <c r="A14235" s="267">
        <v>43762.0</v>
      </c>
      <c r="B14235" s="57">
        <v>297.0</v>
      </c>
      <c r="C14235" s="57">
        <v>26.0</v>
      </c>
      <c r="D14235" s="268">
        <v>0.520833333333333</v>
      </c>
      <c r="E14235" s="269">
        <v>1.6534531833973457E-4</v>
      </c>
      <c r="F14235" s="269">
        <v>6.46998822404271E-5</v>
      </c>
    </row>
    <row r="14236" ht="14.25" customHeight="1">
      <c r="A14236" s="267">
        <v>43762.0</v>
      </c>
      <c r="B14236" s="57">
        <v>297.0</v>
      </c>
      <c r="C14236" s="57">
        <v>27.0</v>
      </c>
      <c r="D14236" s="268">
        <v>0.541666666666667</v>
      </c>
      <c r="E14236" s="269">
        <v>1.235335731661361E-4</v>
      </c>
      <c r="F14236" s="269">
        <v>6.34980268427721E-5</v>
      </c>
    </row>
    <row r="14237" ht="14.25" customHeight="1">
      <c r="A14237" s="267">
        <v>43762.0</v>
      </c>
      <c r="B14237" s="57">
        <v>297.0</v>
      </c>
      <c r="C14237" s="57">
        <v>28.0</v>
      </c>
      <c r="D14237" s="268">
        <v>0.5625</v>
      </c>
      <c r="E14237" s="269">
        <v>1.0559915728864102E-4</v>
      </c>
      <c r="F14237" s="269">
        <v>6.119447066393338E-5</v>
      </c>
    </row>
    <row r="14238" ht="14.25" customHeight="1">
      <c r="A14238" s="267">
        <v>43762.0</v>
      </c>
      <c r="B14238" s="57">
        <v>297.0</v>
      </c>
      <c r="C14238" s="57">
        <v>29.0</v>
      </c>
      <c r="D14238" s="268">
        <v>0.583333333333333</v>
      </c>
      <c r="E14238" s="269">
        <v>8.898744132515935E-5</v>
      </c>
      <c r="F14238" s="269">
        <v>5.989246064980713E-5</v>
      </c>
    </row>
    <row r="14239" ht="14.25" customHeight="1">
      <c r="A14239" s="267">
        <v>43762.0</v>
      </c>
      <c r="B14239" s="57">
        <v>297.0</v>
      </c>
      <c r="C14239" s="57">
        <v>30.0</v>
      </c>
      <c r="D14239" s="268">
        <v>0.604166666666667</v>
      </c>
      <c r="E14239" s="269">
        <v>7.062712273769463E-5</v>
      </c>
      <c r="F14239" s="269">
        <v>6.059354296510588E-5</v>
      </c>
    </row>
    <row r="14240" ht="14.25" customHeight="1">
      <c r="A14240" s="267">
        <v>43762.0</v>
      </c>
      <c r="B14240" s="57">
        <v>297.0</v>
      </c>
      <c r="C14240" s="57">
        <v>31.0</v>
      </c>
      <c r="D14240" s="268">
        <v>0.625</v>
      </c>
      <c r="E14240" s="269">
        <v>5.21558205230658E-5</v>
      </c>
      <c r="F14240" s="269">
        <v>6.319756299335835E-5</v>
      </c>
    </row>
    <row r="14241" ht="14.25" customHeight="1">
      <c r="A14241" s="267">
        <v>43762.0</v>
      </c>
      <c r="B14241" s="57">
        <v>297.0</v>
      </c>
      <c r="C14241" s="57">
        <v>32.0</v>
      </c>
      <c r="D14241" s="268">
        <v>0.645833333333333</v>
      </c>
      <c r="E14241" s="269">
        <v>3.785024552793095E-5</v>
      </c>
      <c r="F14241" s="269">
        <v>6.780467535103583E-5</v>
      </c>
    </row>
    <row r="14242" ht="14.25" customHeight="1">
      <c r="A14242" s="267">
        <v>43762.0</v>
      </c>
      <c r="B14242" s="57">
        <v>297.0</v>
      </c>
      <c r="C14242" s="57">
        <v>33.0</v>
      </c>
      <c r="D14242" s="268">
        <v>0.666666666666667</v>
      </c>
      <c r="E14242" s="269">
        <v>1.596370168225841E-5</v>
      </c>
      <c r="F14242" s="269">
        <v>7.391410695578205E-5</v>
      </c>
    </row>
    <row r="14243" ht="14.25" customHeight="1">
      <c r="A14243" s="267">
        <v>43762.0</v>
      </c>
      <c r="B14243" s="57">
        <v>297.0</v>
      </c>
      <c r="C14243" s="57">
        <v>34.0</v>
      </c>
      <c r="D14243" s="268">
        <v>0.6875</v>
      </c>
      <c r="E14243" s="269">
        <v>4.246142160910492E-6</v>
      </c>
      <c r="F14243" s="269">
        <v>8.533173323350447E-5</v>
      </c>
    </row>
    <row r="14244" ht="14.25" customHeight="1">
      <c r="A14244" s="267">
        <v>43762.0</v>
      </c>
      <c r="B14244" s="57">
        <v>297.0</v>
      </c>
      <c r="C14244" s="57">
        <v>35.0</v>
      </c>
      <c r="D14244" s="268">
        <v>0.708333333333333</v>
      </c>
      <c r="E14244" s="269">
        <v>1.0727491262931373E-7</v>
      </c>
      <c r="F14244" s="269">
        <v>9.905291569006564E-5</v>
      </c>
    </row>
    <row r="14245" ht="14.25" customHeight="1">
      <c r="A14245" s="267">
        <v>43762.0</v>
      </c>
      <c r="B14245" s="57">
        <v>297.0</v>
      </c>
      <c r="C14245" s="57">
        <v>36.0</v>
      </c>
      <c r="D14245" s="268">
        <v>0.729166666666667</v>
      </c>
      <c r="E14245" s="269">
        <v>0.0</v>
      </c>
      <c r="F14245" s="269">
        <v>1.0312920858044549E-4</v>
      </c>
    </row>
    <row r="14246" ht="14.25" customHeight="1">
      <c r="A14246" s="267">
        <v>43762.0</v>
      </c>
      <c r="B14246" s="57">
        <v>297.0</v>
      </c>
      <c r="C14246" s="57">
        <v>37.0</v>
      </c>
      <c r="D14246" s="268">
        <v>0.75</v>
      </c>
      <c r="E14246" s="269">
        <v>0.0</v>
      </c>
      <c r="F14246" s="269">
        <v>1.0508222360163484E-4</v>
      </c>
    </row>
    <row r="14247" ht="14.25" customHeight="1">
      <c r="A14247" s="267">
        <v>43762.0</v>
      </c>
      <c r="B14247" s="57">
        <v>297.0</v>
      </c>
      <c r="C14247" s="57">
        <v>38.0</v>
      </c>
      <c r="D14247" s="268">
        <v>0.770833333333333</v>
      </c>
      <c r="E14247" s="269">
        <v>0.0</v>
      </c>
      <c r="F14247" s="269">
        <v>1.0199746141432036E-4</v>
      </c>
    </row>
    <row r="14248" ht="14.25" customHeight="1">
      <c r="A14248" s="267">
        <v>43762.0</v>
      </c>
      <c r="B14248" s="57">
        <v>297.0</v>
      </c>
      <c r="C14248" s="57">
        <v>39.0</v>
      </c>
      <c r="D14248" s="268">
        <v>0.791666666666667</v>
      </c>
      <c r="E14248" s="269">
        <v>0.0</v>
      </c>
      <c r="F14248" s="269">
        <v>9.785106029241065E-5</v>
      </c>
    </row>
    <row r="14249" ht="14.25" customHeight="1">
      <c r="A14249" s="267">
        <v>43762.0</v>
      </c>
      <c r="B14249" s="57">
        <v>297.0</v>
      </c>
      <c r="C14249" s="57">
        <v>40.0</v>
      </c>
      <c r="D14249" s="268">
        <v>0.8125</v>
      </c>
      <c r="E14249" s="269">
        <v>0.0</v>
      </c>
      <c r="F14249" s="269">
        <v>9.234255638649195E-5</v>
      </c>
    </row>
    <row r="14250" ht="14.25" customHeight="1">
      <c r="A14250" s="267">
        <v>43762.0</v>
      </c>
      <c r="B14250" s="57">
        <v>297.0</v>
      </c>
      <c r="C14250" s="57">
        <v>41.0</v>
      </c>
      <c r="D14250" s="268">
        <v>0.833333333333333</v>
      </c>
      <c r="E14250" s="269">
        <v>0.0</v>
      </c>
      <c r="F14250" s="269">
        <v>8.833637172764196E-5</v>
      </c>
    </row>
    <row r="14251" ht="14.25" customHeight="1">
      <c r="A14251" s="267">
        <v>43762.0</v>
      </c>
      <c r="B14251" s="57">
        <v>297.0</v>
      </c>
      <c r="C14251" s="57">
        <v>42.0</v>
      </c>
      <c r="D14251" s="268">
        <v>0.854166666666667</v>
      </c>
      <c r="E14251" s="269">
        <v>0.0</v>
      </c>
      <c r="F14251" s="269">
        <v>8.423003245232074E-5</v>
      </c>
    </row>
    <row r="14252" ht="14.25" customHeight="1">
      <c r="A14252" s="267">
        <v>43762.0</v>
      </c>
      <c r="B14252" s="57">
        <v>297.0</v>
      </c>
      <c r="C14252" s="57">
        <v>43.0</v>
      </c>
      <c r="D14252" s="268">
        <v>0.875</v>
      </c>
      <c r="E14252" s="269">
        <v>0.0</v>
      </c>
      <c r="F14252" s="269">
        <v>8.032400240994201E-5</v>
      </c>
    </row>
    <row r="14253" ht="14.25" customHeight="1">
      <c r="A14253" s="267">
        <v>43762.0</v>
      </c>
      <c r="B14253" s="57">
        <v>297.0</v>
      </c>
      <c r="C14253" s="57">
        <v>44.0</v>
      </c>
      <c r="D14253" s="268">
        <v>0.895833333333333</v>
      </c>
      <c r="E14253" s="269">
        <v>0.0</v>
      </c>
      <c r="F14253" s="269">
        <v>7.551658081932205E-5</v>
      </c>
    </row>
    <row r="14254" ht="14.25" customHeight="1">
      <c r="A14254" s="267">
        <v>43762.0</v>
      </c>
      <c r="B14254" s="57">
        <v>297.0</v>
      </c>
      <c r="C14254" s="57">
        <v>45.0</v>
      </c>
      <c r="D14254" s="268">
        <v>0.916666666666667</v>
      </c>
      <c r="E14254" s="269">
        <v>0.0</v>
      </c>
      <c r="F14254" s="269">
        <v>7.010823152987456E-5</v>
      </c>
    </row>
    <row r="14255" ht="14.25" customHeight="1">
      <c r="A14255" s="267">
        <v>43762.0</v>
      </c>
      <c r="B14255" s="57">
        <v>297.0</v>
      </c>
      <c r="C14255" s="57">
        <v>46.0</v>
      </c>
      <c r="D14255" s="268">
        <v>0.9375</v>
      </c>
      <c r="E14255" s="269">
        <v>0.0</v>
      </c>
      <c r="F14255" s="269">
        <v>6.169524374628963E-5</v>
      </c>
    </row>
    <row r="14256" ht="14.25" customHeight="1">
      <c r="A14256" s="267">
        <v>43762.0</v>
      </c>
      <c r="B14256" s="57">
        <v>297.0</v>
      </c>
      <c r="C14256" s="57">
        <v>47.0</v>
      </c>
      <c r="D14256" s="268">
        <v>0.958333333333333</v>
      </c>
      <c r="E14256" s="269">
        <v>0.0</v>
      </c>
      <c r="F14256" s="269">
        <v>5.1980245948578425E-5</v>
      </c>
    </row>
    <row r="14257" ht="14.25" customHeight="1">
      <c r="A14257" s="267">
        <v>43762.0</v>
      </c>
      <c r="B14257" s="57">
        <v>297.0</v>
      </c>
      <c r="C14257" s="57">
        <v>48.0</v>
      </c>
      <c r="D14257" s="268">
        <v>0.979166666666667</v>
      </c>
      <c r="E14257" s="269">
        <v>0.0</v>
      </c>
      <c r="F14257" s="269">
        <v>4.2866175849694736E-5</v>
      </c>
    </row>
    <row r="14258" ht="14.25" customHeight="1">
      <c r="A14258" s="267">
        <v>43763.0</v>
      </c>
      <c r="B14258" s="57">
        <v>298.0</v>
      </c>
      <c r="C14258" s="57">
        <v>1.0</v>
      </c>
      <c r="D14258" s="268">
        <v>0.0</v>
      </c>
      <c r="E14258" s="269">
        <v>0.0</v>
      </c>
      <c r="F14258" s="269">
        <v>3.755798117671852E-5</v>
      </c>
    </row>
    <row r="14259" ht="14.25" customHeight="1">
      <c r="A14259" s="267">
        <v>43763.0</v>
      </c>
      <c r="B14259" s="57">
        <v>298.0</v>
      </c>
      <c r="C14259" s="57">
        <v>2.0</v>
      </c>
      <c r="D14259" s="268">
        <v>0.020833333333333332</v>
      </c>
      <c r="E14259" s="269">
        <v>0.0</v>
      </c>
      <c r="F14259" s="269">
        <v>3.3651951134339786E-5</v>
      </c>
    </row>
    <row r="14260" ht="14.25" customHeight="1">
      <c r="A14260" s="267">
        <v>43763.0</v>
      </c>
      <c r="B14260" s="57">
        <v>298.0</v>
      </c>
      <c r="C14260" s="57">
        <v>3.0</v>
      </c>
      <c r="D14260" s="268">
        <v>0.0416666666666667</v>
      </c>
      <c r="E14260" s="269">
        <v>0.0</v>
      </c>
      <c r="F14260" s="269">
        <v>3.1548704188443556E-5</v>
      </c>
    </row>
    <row r="14261" ht="14.25" customHeight="1">
      <c r="A14261" s="267">
        <v>43763.0</v>
      </c>
      <c r="B14261" s="57">
        <v>298.0</v>
      </c>
      <c r="C14261" s="57">
        <v>4.0</v>
      </c>
      <c r="D14261" s="268">
        <v>0.0625</v>
      </c>
      <c r="E14261" s="269">
        <v>0.0</v>
      </c>
      <c r="F14261" s="269">
        <v>3.054715802373107E-5</v>
      </c>
    </row>
    <row r="14262" ht="14.25" customHeight="1">
      <c r="A14262" s="267">
        <v>43763.0</v>
      </c>
      <c r="B14262" s="57">
        <v>298.0</v>
      </c>
      <c r="C14262" s="57">
        <v>5.0</v>
      </c>
      <c r="D14262" s="268">
        <v>0.0833333333333333</v>
      </c>
      <c r="E14262" s="269">
        <v>0.0</v>
      </c>
      <c r="F14262" s="269">
        <v>2.9044838776662325E-5</v>
      </c>
    </row>
    <row r="14263" ht="14.25" customHeight="1">
      <c r="A14263" s="267">
        <v>43763.0</v>
      </c>
      <c r="B14263" s="57">
        <v>298.0</v>
      </c>
      <c r="C14263" s="57">
        <v>6.0</v>
      </c>
      <c r="D14263" s="268">
        <v>0.104166666666667</v>
      </c>
      <c r="E14263" s="269">
        <v>0.0</v>
      </c>
      <c r="F14263" s="269">
        <v>2.8043292611949826E-5</v>
      </c>
    </row>
    <row r="14264" ht="14.25" customHeight="1">
      <c r="A14264" s="267">
        <v>43763.0</v>
      </c>
      <c r="B14264" s="57">
        <v>298.0</v>
      </c>
      <c r="C14264" s="57">
        <v>7.0</v>
      </c>
      <c r="D14264" s="268">
        <v>0.125</v>
      </c>
      <c r="E14264" s="269">
        <v>0.0</v>
      </c>
      <c r="F14264" s="269">
        <v>2.8443911077834827E-5</v>
      </c>
    </row>
    <row r="14265" ht="14.25" customHeight="1">
      <c r="A14265" s="267">
        <v>43763.0</v>
      </c>
      <c r="B14265" s="57">
        <v>298.0</v>
      </c>
      <c r="C14265" s="57">
        <v>8.0</v>
      </c>
      <c r="D14265" s="268">
        <v>0.145833333333333</v>
      </c>
      <c r="E14265" s="269">
        <v>0.0</v>
      </c>
      <c r="F14265" s="269">
        <v>2.7943137995478576E-5</v>
      </c>
    </row>
    <row r="14266" ht="14.25" customHeight="1">
      <c r="A14266" s="267">
        <v>43763.0</v>
      </c>
      <c r="B14266" s="57">
        <v>298.0</v>
      </c>
      <c r="C14266" s="57">
        <v>9.0</v>
      </c>
      <c r="D14266" s="268">
        <v>0.166666666666667</v>
      </c>
      <c r="E14266" s="269">
        <v>0.0</v>
      </c>
      <c r="F14266" s="269">
        <v>2.8043292611949826E-5</v>
      </c>
    </row>
    <row r="14267" ht="14.25" customHeight="1">
      <c r="A14267" s="267">
        <v>43763.0</v>
      </c>
      <c r="B14267" s="57">
        <v>298.0</v>
      </c>
      <c r="C14267" s="57">
        <v>10.0</v>
      </c>
      <c r="D14267" s="268">
        <v>0.1875</v>
      </c>
      <c r="E14267" s="269">
        <v>0.0</v>
      </c>
      <c r="F14267" s="269">
        <v>2.934530262607607E-5</v>
      </c>
    </row>
    <row r="14268" ht="14.25" customHeight="1">
      <c r="A14268" s="267">
        <v>43763.0</v>
      </c>
      <c r="B14268" s="57">
        <v>298.0</v>
      </c>
      <c r="C14268" s="57">
        <v>11.0</v>
      </c>
      <c r="D14268" s="268">
        <v>0.208333333333333</v>
      </c>
      <c r="E14268" s="269">
        <v>0.0</v>
      </c>
      <c r="F14268" s="269">
        <v>2.9946230324903566E-5</v>
      </c>
    </row>
    <row r="14269" ht="14.25" customHeight="1">
      <c r="A14269" s="267">
        <v>43763.0</v>
      </c>
      <c r="B14269" s="57">
        <v>298.0</v>
      </c>
      <c r="C14269" s="57">
        <v>12.0</v>
      </c>
      <c r="D14269" s="268">
        <v>0.229166666666667</v>
      </c>
      <c r="E14269" s="269">
        <v>0.0</v>
      </c>
      <c r="F14269" s="269">
        <v>3.3551796517868546E-5</v>
      </c>
    </row>
    <row r="14270" ht="14.25" customHeight="1">
      <c r="A14270" s="267">
        <v>43763.0</v>
      </c>
      <c r="B14270" s="57">
        <v>298.0</v>
      </c>
      <c r="C14270" s="57">
        <v>13.0</v>
      </c>
      <c r="D14270" s="268">
        <v>0.25</v>
      </c>
      <c r="E14270" s="269">
        <v>0.0</v>
      </c>
      <c r="F14270" s="269">
        <v>3.976138273908601E-5</v>
      </c>
    </row>
    <row r="14271" ht="14.25" customHeight="1">
      <c r="A14271" s="267">
        <v>43763.0</v>
      </c>
      <c r="B14271" s="57">
        <v>298.0</v>
      </c>
      <c r="C14271" s="57">
        <v>14.0</v>
      </c>
      <c r="D14271" s="268">
        <v>0.270833333333333</v>
      </c>
      <c r="E14271" s="269">
        <v>9.382610317622122E-8</v>
      </c>
      <c r="F14271" s="269">
        <v>4.5370041261475974E-5</v>
      </c>
    </row>
    <row r="14272" ht="14.25" customHeight="1">
      <c r="A14272" s="267">
        <v>43763.0</v>
      </c>
      <c r="B14272" s="57">
        <v>298.0</v>
      </c>
      <c r="C14272" s="57">
        <v>15.0</v>
      </c>
      <c r="D14272" s="268">
        <v>0.291666666666667</v>
      </c>
      <c r="E14272" s="269">
        <v>2.0876307956709222E-6</v>
      </c>
      <c r="F14272" s="269">
        <v>5.348256519564716E-5</v>
      </c>
    </row>
    <row r="14273" ht="14.25" customHeight="1">
      <c r="A14273" s="267">
        <v>43763.0</v>
      </c>
      <c r="B14273" s="57">
        <v>298.0</v>
      </c>
      <c r="C14273" s="57">
        <v>16.0</v>
      </c>
      <c r="D14273" s="268">
        <v>0.3125</v>
      </c>
      <c r="E14273" s="269">
        <v>8.339761750117481E-6</v>
      </c>
      <c r="F14273" s="269">
        <v>5.979230603333589E-5</v>
      </c>
    </row>
    <row r="14274" ht="14.25" customHeight="1">
      <c r="A14274" s="267">
        <v>43763.0</v>
      </c>
      <c r="B14274" s="57">
        <v>298.0</v>
      </c>
      <c r="C14274" s="57">
        <v>17.0</v>
      </c>
      <c r="D14274" s="268">
        <v>0.333333333333333</v>
      </c>
      <c r="E14274" s="269">
        <v>3.04427844149538E-5</v>
      </c>
      <c r="F14274" s="269">
        <v>6.28970991439446E-5</v>
      </c>
    </row>
    <row r="14275" ht="14.25" customHeight="1">
      <c r="A14275" s="267">
        <v>43763.0</v>
      </c>
      <c r="B14275" s="57">
        <v>298.0</v>
      </c>
      <c r="C14275" s="57">
        <v>18.0</v>
      </c>
      <c r="D14275" s="268">
        <v>0.354166666666667</v>
      </c>
      <c r="E14275" s="269">
        <v>7.644776699694523E-5</v>
      </c>
      <c r="F14275" s="269">
        <v>6.419910915807086E-5</v>
      </c>
    </row>
    <row r="14276" ht="14.25" customHeight="1">
      <c r="A14276" s="267">
        <v>43763.0</v>
      </c>
      <c r="B14276" s="57">
        <v>298.0</v>
      </c>
      <c r="C14276" s="57">
        <v>19.0</v>
      </c>
      <c r="D14276" s="268">
        <v>0.375</v>
      </c>
      <c r="E14276" s="269">
        <v>1.1494583986108284E-4</v>
      </c>
      <c r="F14276" s="269">
        <v>6.259663529453087E-5</v>
      </c>
    </row>
    <row r="14277" ht="14.25" customHeight="1">
      <c r="A14277" s="267">
        <v>43763.0</v>
      </c>
      <c r="B14277" s="57">
        <v>298.0</v>
      </c>
      <c r="C14277" s="57">
        <v>20.0</v>
      </c>
      <c r="D14277" s="268">
        <v>0.395833333333333</v>
      </c>
      <c r="E14277" s="269">
        <v>1.4805717361857448E-4</v>
      </c>
      <c r="F14277" s="269">
        <v>6.0393233732163374E-5</v>
      </c>
    </row>
    <row r="14278" ht="14.25" customHeight="1">
      <c r="A14278" s="267">
        <v>43763.0</v>
      </c>
      <c r="B14278" s="57">
        <v>298.0</v>
      </c>
      <c r="C14278" s="57">
        <v>21.0</v>
      </c>
      <c r="D14278" s="268">
        <v>0.416666666666667</v>
      </c>
      <c r="E14278" s="269">
        <v>1.7386049582833202E-4</v>
      </c>
      <c r="F14278" s="269">
        <v>5.808967755332465E-5</v>
      </c>
    </row>
    <row r="14279" ht="14.25" customHeight="1">
      <c r="A14279" s="267">
        <v>43763.0</v>
      </c>
      <c r="B14279" s="57">
        <v>298.0</v>
      </c>
      <c r="C14279" s="57">
        <v>22.0</v>
      </c>
      <c r="D14279" s="268">
        <v>0.4375</v>
      </c>
      <c r="E14279" s="269">
        <v>1.7205393410637526E-4</v>
      </c>
      <c r="F14279" s="269">
        <v>5.608658522389965E-5</v>
      </c>
    </row>
    <row r="14280" ht="14.25" customHeight="1">
      <c r="A14280" s="267">
        <v>43763.0</v>
      </c>
      <c r="B14280" s="57">
        <v>298.0</v>
      </c>
      <c r="C14280" s="57">
        <v>23.0</v>
      </c>
      <c r="D14280" s="268">
        <v>0.458333333333333</v>
      </c>
      <c r="E14280" s="269">
        <v>1.6625907884043977E-4</v>
      </c>
      <c r="F14280" s="269">
        <v>5.498488444271591E-5</v>
      </c>
    </row>
    <row r="14281" ht="14.25" customHeight="1">
      <c r="A14281" s="267">
        <v>43763.0</v>
      </c>
      <c r="B14281" s="57">
        <v>298.0</v>
      </c>
      <c r="C14281" s="57">
        <v>24.0</v>
      </c>
      <c r="D14281" s="268">
        <v>0.479166666666667</v>
      </c>
      <c r="E14281" s="269">
        <v>1.8850878638362002E-4</v>
      </c>
      <c r="F14281" s="269">
        <v>5.538550290860091E-5</v>
      </c>
    </row>
    <row r="14282" ht="14.25" customHeight="1">
      <c r="A14282" s="267">
        <v>43763.0</v>
      </c>
      <c r="B14282" s="57">
        <v>298.0</v>
      </c>
      <c r="C14282" s="57">
        <v>25.0</v>
      </c>
      <c r="D14282" s="268">
        <v>0.5</v>
      </c>
      <c r="E14282" s="269">
        <v>1.9366509374654564E-4</v>
      </c>
      <c r="F14282" s="269">
        <v>5.6887822155669654E-5</v>
      </c>
    </row>
    <row r="14283" ht="14.25" customHeight="1">
      <c r="A14283" s="267">
        <v>43763.0</v>
      </c>
      <c r="B14283" s="57">
        <v>298.0</v>
      </c>
      <c r="C14283" s="57">
        <v>26.0</v>
      </c>
      <c r="D14283" s="268">
        <v>0.520833333333333</v>
      </c>
      <c r="E14283" s="269">
        <v>1.9405827766848685E-4</v>
      </c>
      <c r="F14283" s="269">
        <v>5.7789213703910896E-5</v>
      </c>
    </row>
    <row r="14284" ht="14.25" customHeight="1">
      <c r="A14284" s="267">
        <v>43763.0</v>
      </c>
      <c r="B14284" s="57">
        <v>298.0</v>
      </c>
      <c r="C14284" s="57">
        <v>27.0</v>
      </c>
      <c r="D14284" s="268">
        <v>0.541666666666667</v>
      </c>
      <c r="E14284" s="269">
        <v>1.7904115522623454E-4</v>
      </c>
      <c r="F14284" s="269">
        <v>5.6987976772140894E-5</v>
      </c>
    </row>
    <row r="14285" ht="14.25" customHeight="1">
      <c r="A14285" s="267">
        <v>43763.0</v>
      </c>
      <c r="B14285" s="57">
        <v>298.0</v>
      </c>
      <c r="C14285" s="57">
        <v>28.0</v>
      </c>
      <c r="D14285" s="268">
        <v>0.5625</v>
      </c>
      <c r="E14285" s="269">
        <v>1.5962545908919146E-4</v>
      </c>
      <c r="F14285" s="269">
        <v>5.5085039059187164E-5</v>
      </c>
    </row>
    <row r="14286" ht="14.25" customHeight="1">
      <c r="A14286" s="267">
        <v>43763.0</v>
      </c>
      <c r="B14286" s="57">
        <v>298.0</v>
      </c>
      <c r="C14286" s="57">
        <v>29.0</v>
      </c>
      <c r="D14286" s="268">
        <v>0.583333333333333</v>
      </c>
      <c r="E14286" s="269">
        <v>1.4043403527669377E-4</v>
      </c>
      <c r="F14286" s="269">
        <v>5.548565752507217E-5</v>
      </c>
    </row>
    <row r="14287" ht="14.25" customHeight="1">
      <c r="A14287" s="267">
        <v>43763.0</v>
      </c>
      <c r="B14287" s="57">
        <v>298.0</v>
      </c>
      <c r="C14287" s="57">
        <v>30.0</v>
      </c>
      <c r="D14287" s="268">
        <v>0.604166666666667</v>
      </c>
      <c r="E14287" s="269">
        <v>1.1715967986536356E-4</v>
      </c>
      <c r="F14287" s="269">
        <v>5.668751292272716E-5</v>
      </c>
    </row>
    <row r="14288" ht="14.25" customHeight="1">
      <c r="A14288" s="267">
        <v>43763.0</v>
      </c>
      <c r="B14288" s="57">
        <v>298.0</v>
      </c>
      <c r="C14288" s="57">
        <v>31.0</v>
      </c>
      <c r="D14288" s="268">
        <v>0.625</v>
      </c>
      <c r="E14288" s="269">
        <v>6.551799542049701E-5</v>
      </c>
      <c r="F14288" s="269">
        <v>5.8991069101565885E-5</v>
      </c>
    </row>
    <row r="14289" ht="14.25" customHeight="1">
      <c r="A14289" s="267">
        <v>43763.0</v>
      </c>
      <c r="B14289" s="57">
        <v>298.0</v>
      </c>
      <c r="C14289" s="57">
        <v>32.0</v>
      </c>
      <c r="D14289" s="268">
        <v>0.645833333333333</v>
      </c>
      <c r="E14289" s="269">
        <v>2.7651198307591516E-5</v>
      </c>
      <c r="F14289" s="269">
        <v>6.319756299335835E-5</v>
      </c>
    </row>
    <row r="14290" ht="14.25" customHeight="1">
      <c r="A14290" s="267">
        <v>43763.0</v>
      </c>
      <c r="B14290" s="57">
        <v>298.0</v>
      </c>
      <c r="C14290" s="57">
        <v>33.0</v>
      </c>
      <c r="D14290" s="268">
        <v>0.666666666666667</v>
      </c>
      <c r="E14290" s="269">
        <v>1.5782901851886284E-5</v>
      </c>
      <c r="F14290" s="269">
        <v>7.040869537928833E-5</v>
      </c>
    </row>
    <row r="14291" ht="14.25" customHeight="1">
      <c r="A14291" s="267">
        <v>43763.0</v>
      </c>
      <c r="B14291" s="57">
        <v>298.0</v>
      </c>
      <c r="C14291" s="57">
        <v>34.0</v>
      </c>
      <c r="D14291" s="268">
        <v>0.6875</v>
      </c>
      <c r="E14291" s="269">
        <v>4.729931665594298E-6</v>
      </c>
      <c r="F14291" s="269">
        <v>8.242724935583825E-5</v>
      </c>
    </row>
    <row r="14292" ht="14.25" customHeight="1">
      <c r="A14292" s="267">
        <v>43763.0</v>
      </c>
      <c r="B14292" s="57">
        <v>298.0</v>
      </c>
      <c r="C14292" s="57">
        <v>35.0</v>
      </c>
      <c r="D14292" s="268">
        <v>0.708333333333333</v>
      </c>
      <c r="E14292" s="269">
        <v>9.118367573491667E-8</v>
      </c>
      <c r="F14292" s="269">
        <v>9.624858642887066E-5</v>
      </c>
    </row>
    <row r="14293" ht="14.25" customHeight="1">
      <c r="A14293" s="267">
        <v>43763.0</v>
      </c>
      <c r="B14293" s="57">
        <v>298.0</v>
      </c>
      <c r="C14293" s="57">
        <v>36.0</v>
      </c>
      <c r="D14293" s="268">
        <v>0.729166666666667</v>
      </c>
      <c r="E14293" s="269">
        <v>0.0</v>
      </c>
      <c r="F14293" s="269">
        <v>1.0285879111597312E-4</v>
      </c>
    </row>
    <row r="14294" ht="14.25" customHeight="1">
      <c r="A14294" s="267">
        <v>43763.0</v>
      </c>
      <c r="B14294" s="57">
        <v>298.0</v>
      </c>
      <c r="C14294" s="57">
        <v>37.0</v>
      </c>
      <c r="D14294" s="268">
        <v>0.75</v>
      </c>
      <c r="E14294" s="269">
        <v>0.0</v>
      </c>
      <c r="F14294" s="269">
        <v>1.0433106397810049E-4</v>
      </c>
    </row>
    <row r="14295" ht="14.25" customHeight="1">
      <c r="A14295" s="267">
        <v>43763.0</v>
      </c>
      <c r="B14295" s="57">
        <v>298.0</v>
      </c>
      <c r="C14295" s="57">
        <v>38.0</v>
      </c>
      <c r="D14295" s="268">
        <v>0.770833333333333</v>
      </c>
      <c r="E14295" s="269">
        <v>0.0</v>
      </c>
      <c r="F14295" s="269">
        <v>1.0049514216725162E-4</v>
      </c>
    </row>
    <row r="14296" ht="14.25" customHeight="1">
      <c r="A14296" s="267">
        <v>43763.0</v>
      </c>
      <c r="B14296" s="57">
        <v>298.0</v>
      </c>
      <c r="C14296" s="57">
        <v>39.0</v>
      </c>
      <c r="D14296" s="268">
        <v>0.791666666666667</v>
      </c>
      <c r="E14296" s="269">
        <v>0.0</v>
      </c>
      <c r="F14296" s="269">
        <v>9.704982336064065E-5</v>
      </c>
    </row>
    <row r="14297" ht="14.25" customHeight="1">
      <c r="A14297" s="267">
        <v>43763.0</v>
      </c>
      <c r="B14297" s="57">
        <v>298.0</v>
      </c>
      <c r="C14297" s="57">
        <v>40.0</v>
      </c>
      <c r="D14297" s="268">
        <v>0.8125</v>
      </c>
      <c r="E14297" s="269">
        <v>0.0</v>
      </c>
      <c r="F14297" s="269">
        <v>9.204209253707818E-5</v>
      </c>
    </row>
    <row r="14298" ht="14.25" customHeight="1">
      <c r="A14298" s="267">
        <v>43763.0</v>
      </c>
      <c r="B14298" s="57">
        <v>298.0</v>
      </c>
      <c r="C14298" s="57">
        <v>41.0</v>
      </c>
      <c r="D14298" s="268">
        <v>0.833333333333333</v>
      </c>
      <c r="E14298" s="269">
        <v>0.0</v>
      </c>
      <c r="F14298" s="269">
        <v>8.843652634411321E-5</v>
      </c>
    </row>
    <row r="14299" ht="14.25" customHeight="1">
      <c r="A14299" s="267">
        <v>43763.0</v>
      </c>
      <c r="B14299" s="57">
        <v>298.0</v>
      </c>
      <c r="C14299" s="57">
        <v>42.0</v>
      </c>
      <c r="D14299" s="268">
        <v>0.854166666666667</v>
      </c>
      <c r="E14299" s="269">
        <v>0.0</v>
      </c>
      <c r="F14299" s="269">
        <v>8.332864090407948E-5</v>
      </c>
    </row>
    <row r="14300" ht="14.25" customHeight="1">
      <c r="A14300" s="267">
        <v>43763.0</v>
      </c>
      <c r="B14300" s="57">
        <v>298.0</v>
      </c>
      <c r="C14300" s="57">
        <v>43.0</v>
      </c>
      <c r="D14300" s="268">
        <v>0.875</v>
      </c>
      <c r="E14300" s="269">
        <v>0.0</v>
      </c>
      <c r="F14300" s="269">
        <v>7.932245624522951E-5</v>
      </c>
    </row>
    <row r="14301" ht="14.25" customHeight="1">
      <c r="A14301" s="267">
        <v>43763.0</v>
      </c>
      <c r="B14301" s="57">
        <v>298.0</v>
      </c>
      <c r="C14301" s="57">
        <v>44.0</v>
      </c>
      <c r="D14301" s="268">
        <v>0.895833333333333</v>
      </c>
      <c r="E14301" s="269">
        <v>0.0</v>
      </c>
      <c r="F14301" s="269">
        <v>7.56167354357933E-5</v>
      </c>
    </row>
    <row r="14302" ht="14.25" customHeight="1">
      <c r="A14302" s="267">
        <v>43763.0</v>
      </c>
      <c r="B14302" s="57">
        <v>298.0</v>
      </c>
      <c r="C14302" s="57">
        <v>45.0</v>
      </c>
      <c r="D14302" s="268">
        <v>0.916666666666667</v>
      </c>
      <c r="E14302" s="269">
        <v>0.0</v>
      </c>
      <c r="F14302" s="269">
        <v>7.010823152987456E-5</v>
      </c>
    </row>
    <row r="14303" ht="14.25" customHeight="1">
      <c r="A14303" s="267">
        <v>43763.0</v>
      </c>
      <c r="B14303" s="57">
        <v>298.0</v>
      </c>
      <c r="C14303" s="57">
        <v>46.0</v>
      </c>
      <c r="D14303" s="268">
        <v>0.9375</v>
      </c>
      <c r="E14303" s="269">
        <v>0.0</v>
      </c>
      <c r="F14303" s="269">
        <v>6.129462528040462E-5</v>
      </c>
    </row>
    <row r="14304" ht="14.25" customHeight="1">
      <c r="A14304" s="267">
        <v>43763.0</v>
      </c>
      <c r="B14304" s="57">
        <v>298.0</v>
      </c>
      <c r="C14304" s="57">
        <v>47.0</v>
      </c>
      <c r="D14304" s="268">
        <v>0.958333333333333</v>
      </c>
      <c r="E14304" s="269">
        <v>0.0</v>
      </c>
      <c r="F14304" s="269">
        <v>5.188009133210718E-5</v>
      </c>
    </row>
    <row r="14305" ht="14.25" customHeight="1">
      <c r="A14305" s="267">
        <v>43763.0</v>
      </c>
      <c r="B14305" s="57">
        <v>298.0</v>
      </c>
      <c r="C14305" s="57">
        <v>48.0</v>
      </c>
      <c r="D14305" s="268">
        <v>0.979166666666667</v>
      </c>
      <c r="E14305" s="269">
        <v>0.0</v>
      </c>
      <c r="F14305" s="269">
        <v>4.376756739793598E-5</v>
      </c>
    </row>
    <row r="14306" ht="14.25" customHeight="1">
      <c r="A14306" s="267">
        <v>43764.0</v>
      </c>
      <c r="B14306" s="57">
        <v>299.0</v>
      </c>
      <c r="C14306" s="57">
        <v>1.0</v>
      </c>
      <c r="D14306" s="268">
        <v>0.0</v>
      </c>
      <c r="E14306" s="269">
        <v>0.0</v>
      </c>
      <c r="F14306" s="269">
        <v>3.8158908875546014E-5</v>
      </c>
    </row>
    <row r="14307" ht="14.25" customHeight="1">
      <c r="A14307" s="267">
        <v>43764.0</v>
      </c>
      <c r="B14307" s="57">
        <v>299.0</v>
      </c>
      <c r="C14307" s="57">
        <v>2.0</v>
      </c>
      <c r="D14307" s="268">
        <v>0.020833333333333332</v>
      </c>
      <c r="E14307" s="269">
        <v>0.0</v>
      </c>
      <c r="F14307" s="269">
        <v>3.3952414983753533E-5</v>
      </c>
    </row>
    <row r="14308" ht="14.25" customHeight="1">
      <c r="A14308" s="267">
        <v>43764.0</v>
      </c>
      <c r="B14308" s="57">
        <v>299.0</v>
      </c>
      <c r="C14308" s="57">
        <v>3.0</v>
      </c>
      <c r="D14308" s="268">
        <v>0.0416666666666667</v>
      </c>
      <c r="E14308" s="269">
        <v>0.0</v>
      </c>
      <c r="F14308" s="269">
        <v>3.174901342138605E-5</v>
      </c>
    </row>
    <row r="14309" ht="14.25" customHeight="1">
      <c r="A14309" s="267">
        <v>43764.0</v>
      </c>
      <c r="B14309" s="57">
        <v>299.0</v>
      </c>
      <c r="C14309" s="57">
        <v>4.0</v>
      </c>
      <c r="D14309" s="268">
        <v>0.0625</v>
      </c>
      <c r="E14309" s="269">
        <v>0.0</v>
      </c>
      <c r="F14309" s="269">
        <v>3.0447003407259817E-5</v>
      </c>
    </row>
    <row r="14310" ht="14.25" customHeight="1">
      <c r="A14310" s="267">
        <v>43764.0</v>
      </c>
      <c r="B14310" s="57">
        <v>299.0</v>
      </c>
      <c r="C14310" s="57">
        <v>5.0</v>
      </c>
      <c r="D14310" s="268">
        <v>0.0833333333333333</v>
      </c>
      <c r="E14310" s="269">
        <v>0.0</v>
      </c>
      <c r="F14310" s="269">
        <v>2.914499339313357E-5</v>
      </c>
    </row>
    <row r="14311" ht="14.25" customHeight="1">
      <c r="A14311" s="267">
        <v>43764.0</v>
      </c>
      <c r="B14311" s="57">
        <v>299.0</v>
      </c>
      <c r="C14311" s="57">
        <v>6.0</v>
      </c>
      <c r="D14311" s="268">
        <v>0.104166666666667</v>
      </c>
      <c r="E14311" s="269">
        <v>0.0</v>
      </c>
      <c r="F14311" s="269">
        <v>2.8243601844892327E-5</v>
      </c>
    </row>
    <row r="14312" ht="14.25" customHeight="1">
      <c r="A14312" s="267">
        <v>43764.0</v>
      </c>
      <c r="B14312" s="57">
        <v>299.0</v>
      </c>
      <c r="C14312" s="57">
        <v>7.0</v>
      </c>
      <c r="D14312" s="268">
        <v>0.125</v>
      </c>
      <c r="E14312" s="269">
        <v>0.0</v>
      </c>
      <c r="F14312" s="269">
        <v>2.8443911077834827E-5</v>
      </c>
    </row>
    <row r="14313" ht="14.25" customHeight="1">
      <c r="A14313" s="267">
        <v>43764.0</v>
      </c>
      <c r="B14313" s="57">
        <v>299.0</v>
      </c>
      <c r="C14313" s="57">
        <v>8.0</v>
      </c>
      <c r="D14313" s="268">
        <v>0.145833333333333</v>
      </c>
      <c r="E14313" s="269">
        <v>0.0</v>
      </c>
      <c r="F14313" s="269">
        <v>2.7642674146064832E-5</v>
      </c>
    </row>
    <row r="14314" ht="14.25" customHeight="1">
      <c r="A14314" s="267">
        <v>43764.0</v>
      </c>
      <c r="B14314" s="57">
        <v>299.0</v>
      </c>
      <c r="C14314" s="57">
        <v>9.0</v>
      </c>
      <c r="D14314" s="268">
        <v>0.166666666666667</v>
      </c>
      <c r="E14314" s="269">
        <v>0.0</v>
      </c>
      <c r="F14314" s="269">
        <v>2.7742828762536086E-5</v>
      </c>
    </row>
    <row r="14315" ht="14.25" customHeight="1">
      <c r="A14315" s="267">
        <v>43764.0</v>
      </c>
      <c r="B14315" s="57">
        <v>299.0</v>
      </c>
      <c r="C14315" s="57">
        <v>10.0</v>
      </c>
      <c r="D14315" s="268">
        <v>0.1875</v>
      </c>
      <c r="E14315" s="269">
        <v>0.0</v>
      </c>
      <c r="F14315" s="269">
        <v>2.8644220310777324E-5</v>
      </c>
    </row>
    <row r="14316" ht="14.25" customHeight="1">
      <c r="A14316" s="267">
        <v>43764.0</v>
      </c>
      <c r="B14316" s="57">
        <v>299.0</v>
      </c>
      <c r="C14316" s="57">
        <v>11.0</v>
      </c>
      <c r="D14316" s="268">
        <v>0.208333333333333</v>
      </c>
      <c r="E14316" s="269">
        <v>0.0</v>
      </c>
      <c r="F14316" s="269">
        <v>2.9846075708432316E-5</v>
      </c>
    </row>
    <row r="14317" ht="14.25" customHeight="1">
      <c r="A14317" s="267">
        <v>43764.0</v>
      </c>
      <c r="B14317" s="57">
        <v>299.0</v>
      </c>
      <c r="C14317" s="57">
        <v>12.0</v>
      </c>
      <c r="D14317" s="268">
        <v>0.229166666666667</v>
      </c>
      <c r="E14317" s="269">
        <v>0.0</v>
      </c>
      <c r="F14317" s="269">
        <v>3.335148728492605E-5</v>
      </c>
    </row>
    <row r="14318" ht="14.25" customHeight="1">
      <c r="A14318" s="267">
        <v>43764.0</v>
      </c>
      <c r="B14318" s="57">
        <v>299.0</v>
      </c>
      <c r="C14318" s="57">
        <v>13.0</v>
      </c>
      <c r="D14318" s="268">
        <v>0.25</v>
      </c>
      <c r="E14318" s="269">
        <v>0.0</v>
      </c>
      <c r="F14318" s="269">
        <v>3.9360764273201E-5</v>
      </c>
    </row>
    <row r="14319" ht="14.25" customHeight="1">
      <c r="A14319" s="267">
        <v>43764.0</v>
      </c>
      <c r="B14319" s="57">
        <v>299.0</v>
      </c>
      <c r="C14319" s="57">
        <v>14.0</v>
      </c>
      <c r="D14319" s="268">
        <v>0.270833333333333</v>
      </c>
      <c r="E14319" s="269">
        <v>1.4073915476433183E-7</v>
      </c>
      <c r="F14319" s="269">
        <v>4.5169732028533473E-5</v>
      </c>
    </row>
    <row r="14320" ht="14.25" customHeight="1">
      <c r="A14320" s="267">
        <v>43764.0</v>
      </c>
      <c r="B14320" s="57">
        <v>299.0</v>
      </c>
      <c r="C14320" s="57">
        <v>15.0</v>
      </c>
      <c r="D14320" s="268">
        <v>0.291666666666667</v>
      </c>
      <c r="E14320" s="269">
        <v>3.4170408680378663E-6</v>
      </c>
      <c r="F14320" s="269">
        <v>5.3783029045060915E-5</v>
      </c>
    </row>
    <row r="14321" ht="14.25" customHeight="1">
      <c r="A14321" s="267">
        <v>43764.0</v>
      </c>
      <c r="B14321" s="57">
        <v>299.0</v>
      </c>
      <c r="C14321" s="57">
        <v>16.0</v>
      </c>
      <c r="D14321" s="268">
        <v>0.3125</v>
      </c>
      <c r="E14321" s="269">
        <v>1.3681026462190727E-5</v>
      </c>
      <c r="F14321" s="269">
        <v>6.0793852198048374E-5</v>
      </c>
    </row>
    <row r="14322" ht="14.25" customHeight="1">
      <c r="A14322" s="267">
        <v>43764.0</v>
      </c>
      <c r="B14322" s="57">
        <v>299.0</v>
      </c>
      <c r="C14322" s="57">
        <v>17.0</v>
      </c>
      <c r="D14322" s="268">
        <v>0.333333333333333</v>
      </c>
      <c r="E14322" s="269">
        <v>2.4680239125901508E-5</v>
      </c>
      <c r="F14322" s="269">
        <v>6.279694452747336E-5</v>
      </c>
    </row>
    <row r="14323" ht="14.25" customHeight="1">
      <c r="A14323" s="267">
        <v>43764.0</v>
      </c>
      <c r="B14323" s="57">
        <v>299.0</v>
      </c>
      <c r="C14323" s="57">
        <v>18.0</v>
      </c>
      <c r="D14323" s="268">
        <v>0.354166666666667</v>
      </c>
      <c r="E14323" s="269">
        <v>3.884519282221207E-5</v>
      </c>
      <c r="F14323" s="269">
        <v>6.439941839101337E-5</v>
      </c>
    </row>
    <row r="14324" ht="14.25" customHeight="1">
      <c r="A14324" s="267">
        <v>43764.0</v>
      </c>
      <c r="B14324" s="57">
        <v>299.0</v>
      </c>
      <c r="C14324" s="57">
        <v>19.0</v>
      </c>
      <c r="D14324" s="268">
        <v>0.375</v>
      </c>
      <c r="E14324" s="269">
        <v>5.147801391588749E-5</v>
      </c>
      <c r="F14324" s="269">
        <v>6.269678991100212E-5</v>
      </c>
    </row>
    <row r="14325" ht="14.25" customHeight="1">
      <c r="A14325" s="267">
        <v>43764.0</v>
      </c>
      <c r="B14325" s="57">
        <v>299.0</v>
      </c>
      <c r="C14325" s="57">
        <v>20.0</v>
      </c>
      <c r="D14325" s="268">
        <v>0.395833333333333</v>
      </c>
      <c r="E14325" s="269">
        <v>6.446911478239372E-5</v>
      </c>
      <c r="F14325" s="269">
        <v>6.129462528040462E-5</v>
      </c>
    </row>
    <row r="14326" ht="14.25" customHeight="1">
      <c r="A14326" s="267">
        <v>43764.0</v>
      </c>
      <c r="B14326" s="57">
        <v>299.0</v>
      </c>
      <c r="C14326" s="57">
        <v>21.0</v>
      </c>
      <c r="D14326" s="268">
        <v>0.416666666666667</v>
      </c>
      <c r="E14326" s="269">
        <v>7.648255284600399E-5</v>
      </c>
      <c r="F14326" s="269">
        <v>5.869060525215214E-5</v>
      </c>
    </row>
    <row r="14327" ht="14.25" customHeight="1">
      <c r="A14327" s="267">
        <v>43764.0</v>
      </c>
      <c r="B14327" s="57">
        <v>299.0</v>
      </c>
      <c r="C14327" s="57">
        <v>22.0</v>
      </c>
      <c r="D14327" s="268">
        <v>0.4375</v>
      </c>
      <c r="E14327" s="269">
        <v>9.295053825867846E-5</v>
      </c>
      <c r="F14327" s="269">
        <v>5.728844062155465E-5</v>
      </c>
    </row>
    <row r="14328" ht="14.25" customHeight="1">
      <c r="A14328" s="267">
        <v>43764.0</v>
      </c>
      <c r="B14328" s="57">
        <v>299.0</v>
      </c>
      <c r="C14328" s="57">
        <v>23.0</v>
      </c>
      <c r="D14328" s="268">
        <v>0.458333333333333</v>
      </c>
      <c r="E14328" s="269">
        <v>1.0261296537827112E-4</v>
      </c>
      <c r="F14328" s="269">
        <v>5.5786121374485906E-5</v>
      </c>
    </row>
    <row r="14329" ht="14.25" customHeight="1">
      <c r="A14329" s="267">
        <v>43764.0</v>
      </c>
      <c r="B14329" s="57">
        <v>299.0</v>
      </c>
      <c r="C14329" s="57">
        <v>24.0</v>
      </c>
      <c r="D14329" s="268">
        <v>0.479166666666667</v>
      </c>
      <c r="E14329" s="269">
        <v>1.1151921869194287E-4</v>
      </c>
      <c r="F14329" s="269">
        <v>5.6186739840370906E-5</v>
      </c>
    </row>
    <row r="14330" ht="14.25" customHeight="1">
      <c r="A14330" s="267">
        <v>43764.0</v>
      </c>
      <c r="B14330" s="57">
        <v>299.0</v>
      </c>
      <c r="C14330" s="57">
        <v>25.0</v>
      </c>
      <c r="D14330" s="268">
        <v>0.5</v>
      </c>
      <c r="E14330" s="269">
        <v>1.6180442017943471E-4</v>
      </c>
      <c r="F14330" s="269">
        <v>5.828998678626714E-5</v>
      </c>
    </row>
    <row r="14331" ht="14.25" customHeight="1">
      <c r="A14331" s="267">
        <v>43764.0</v>
      </c>
      <c r="B14331" s="57">
        <v>299.0</v>
      </c>
      <c r="C14331" s="57">
        <v>26.0</v>
      </c>
      <c r="D14331" s="268">
        <v>0.520833333333333</v>
      </c>
      <c r="E14331" s="269">
        <v>1.7859530534736868E-4</v>
      </c>
      <c r="F14331" s="269">
        <v>5.909122371803713E-5</v>
      </c>
    </row>
    <row r="14332" ht="14.25" customHeight="1">
      <c r="A14332" s="267">
        <v>43764.0</v>
      </c>
      <c r="B14332" s="57">
        <v>299.0</v>
      </c>
      <c r="C14332" s="57">
        <v>27.0</v>
      </c>
      <c r="D14332" s="268">
        <v>0.541666666666667</v>
      </c>
      <c r="E14332" s="269">
        <v>1.6358180482391502E-4</v>
      </c>
      <c r="F14332" s="269">
        <v>5.788936832038214E-5</v>
      </c>
    </row>
    <row r="14333" ht="14.25" customHeight="1">
      <c r="A14333" s="267">
        <v>43764.0</v>
      </c>
      <c r="B14333" s="57">
        <v>299.0</v>
      </c>
      <c r="C14333" s="57">
        <v>28.0</v>
      </c>
      <c r="D14333" s="268">
        <v>0.5625</v>
      </c>
      <c r="E14333" s="269">
        <v>1.224222356924025E-4</v>
      </c>
      <c r="F14333" s="269">
        <v>5.598643060742841E-5</v>
      </c>
    </row>
    <row r="14334" ht="14.25" customHeight="1">
      <c r="A14334" s="267">
        <v>43764.0</v>
      </c>
      <c r="B14334" s="57">
        <v>299.0</v>
      </c>
      <c r="C14334" s="57">
        <v>29.0</v>
      </c>
      <c r="D14334" s="268">
        <v>0.583333333333333</v>
      </c>
      <c r="E14334" s="269">
        <v>1.2056162828217311E-4</v>
      </c>
      <c r="F14334" s="269">
        <v>5.498488444271591E-5</v>
      </c>
    </row>
    <row r="14335" ht="14.25" customHeight="1">
      <c r="A14335" s="267">
        <v>43764.0</v>
      </c>
      <c r="B14335" s="57">
        <v>299.0</v>
      </c>
      <c r="C14335" s="57">
        <v>30.0</v>
      </c>
      <c r="D14335" s="268">
        <v>0.604166666666667</v>
      </c>
      <c r="E14335" s="269">
        <v>1.2055560371133474E-4</v>
      </c>
      <c r="F14335" s="269">
        <v>5.5786121374485906E-5</v>
      </c>
    </row>
    <row r="14336" ht="14.25" customHeight="1">
      <c r="A14336" s="267">
        <v>43764.0</v>
      </c>
      <c r="B14336" s="57">
        <v>299.0</v>
      </c>
      <c r="C14336" s="57">
        <v>31.0</v>
      </c>
      <c r="D14336" s="268">
        <v>0.625</v>
      </c>
      <c r="E14336" s="269">
        <v>8.07554014146691E-5</v>
      </c>
      <c r="F14336" s="269">
        <v>5.859045063568089E-5</v>
      </c>
    </row>
    <row r="14337" ht="14.25" customHeight="1">
      <c r="A14337" s="267">
        <v>43764.0</v>
      </c>
      <c r="B14337" s="57">
        <v>299.0</v>
      </c>
      <c r="C14337" s="57">
        <v>32.0</v>
      </c>
      <c r="D14337" s="268">
        <v>0.645833333333333</v>
      </c>
      <c r="E14337" s="269">
        <v>2.4790209074301388E-5</v>
      </c>
      <c r="F14337" s="269">
        <v>6.269678991100212E-5</v>
      </c>
    </row>
    <row r="14338" ht="14.25" customHeight="1">
      <c r="A14338" s="267">
        <v>43764.0</v>
      </c>
      <c r="B14338" s="57">
        <v>299.0</v>
      </c>
      <c r="C14338" s="57">
        <v>33.0</v>
      </c>
      <c r="D14338" s="268">
        <v>0.666666666666667</v>
      </c>
      <c r="E14338" s="269">
        <v>1.0544312920150537E-5</v>
      </c>
      <c r="F14338" s="269">
        <v>7.020838614634582E-5</v>
      </c>
    </row>
    <row r="14339" ht="14.25" customHeight="1">
      <c r="A14339" s="267">
        <v>43764.0</v>
      </c>
      <c r="B14339" s="57">
        <v>299.0</v>
      </c>
      <c r="C14339" s="57">
        <v>34.0</v>
      </c>
      <c r="D14339" s="268">
        <v>0.6875</v>
      </c>
      <c r="E14339" s="269">
        <v>2.9091443737703554E-6</v>
      </c>
      <c r="F14339" s="269">
        <v>8.2327094739367E-5</v>
      </c>
    </row>
    <row r="14340" ht="14.25" customHeight="1">
      <c r="A14340" s="267">
        <v>43764.0</v>
      </c>
      <c r="B14340" s="57">
        <v>299.0</v>
      </c>
      <c r="C14340" s="57">
        <v>35.0</v>
      </c>
      <c r="D14340" s="268">
        <v>0.708333333333333</v>
      </c>
      <c r="E14340" s="269">
        <v>2.8976556859642215E-9</v>
      </c>
      <c r="F14340" s="269">
        <v>9.604827719592816E-5</v>
      </c>
    </row>
    <row r="14341" ht="14.25" customHeight="1">
      <c r="A14341" s="267">
        <v>43764.0</v>
      </c>
      <c r="B14341" s="57">
        <v>299.0</v>
      </c>
      <c r="C14341" s="57">
        <v>36.0</v>
      </c>
      <c r="D14341" s="268">
        <v>0.729166666666667</v>
      </c>
      <c r="E14341" s="269">
        <v>0.0</v>
      </c>
      <c r="F14341" s="269">
        <v>1.0168698210325952E-4</v>
      </c>
    </row>
    <row r="14342" ht="14.25" customHeight="1">
      <c r="A14342" s="267">
        <v>43764.0</v>
      </c>
      <c r="B14342" s="57">
        <v>299.0</v>
      </c>
      <c r="C14342" s="57">
        <v>37.0</v>
      </c>
      <c r="D14342" s="268">
        <v>0.75</v>
      </c>
      <c r="E14342" s="269">
        <v>0.0</v>
      </c>
      <c r="F14342" s="269">
        <v>1.038503218190385E-4</v>
      </c>
    </row>
    <row r="14343" ht="14.25" customHeight="1">
      <c r="A14343" s="267">
        <v>43764.0</v>
      </c>
      <c r="B14343" s="57">
        <v>299.0</v>
      </c>
      <c r="C14343" s="57">
        <v>38.0</v>
      </c>
      <c r="D14343" s="268">
        <v>0.770833333333333</v>
      </c>
      <c r="E14343" s="269">
        <v>0.0</v>
      </c>
      <c r="F14343" s="269">
        <v>1.0028481747266202E-4</v>
      </c>
    </row>
    <row r="14344" ht="14.25" customHeight="1">
      <c r="A14344" s="267">
        <v>43764.0</v>
      </c>
      <c r="B14344" s="57">
        <v>299.0</v>
      </c>
      <c r="C14344" s="57">
        <v>39.0</v>
      </c>
      <c r="D14344" s="268">
        <v>0.791666666666667</v>
      </c>
      <c r="E14344" s="269">
        <v>0.0</v>
      </c>
      <c r="F14344" s="269">
        <v>9.71499779771119E-5</v>
      </c>
    </row>
    <row r="14345" ht="14.25" customHeight="1">
      <c r="A14345" s="267">
        <v>43764.0</v>
      </c>
      <c r="B14345" s="57">
        <v>299.0</v>
      </c>
      <c r="C14345" s="57">
        <v>40.0</v>
      </c>
      <c r="D14345" s="268">
        <v>0.8125</v>
      </c>
      <c r="E14345" s="269">
        <v>0.0</v>
      </c>
      <c r="F14345" s="269">
        <v>9.274317485237694E-5</v>
      </c>
    </row>
    <row r="14346" ht="14.25" customHeight="1">
      <c r="A14346" s="267">
        <v>43764.0</v>
      </c>
      <c r="B14346" s="57">
        <v>299.0</v>
      </c>
      <c r="C14346" s="57">
        <v>41.0</v>
      </c>
      <c r="D14346" s="268">
        <v>0.833333333333333</v>
      </c>
      <c r="E14346" s="269">
        <v>0.0</v>
      </c>
      <c r="F14346" s="269">
        <v>8.86368355770557E-5</v>
      </c>
    </row>
    <row r="14347" ht="14.25" customHeight="1">
      <c r="A14347" s="267">
        <v>43764.0</v>
      </c>
      <c r="B14347" s="57">
        <v>299.0</v>
      </c>
      <c r="C14347" s="57">
        <v>42.0</v>
      </c>
      <c r="D14347" s="268">
        <v>0.854166666666667</v>
      </c>
      <c r="E14347" s="269">
        <v>0.0</v>
      </c>
      <c r="F14347" s="269">
        <v>8.352895013702199E-5</v>
      </c>
    </row>
    <row r="14348" ht="14.25" customHeight="1">
      <c r="A14348" s="267">
        <v>43764.0</v>
      </c>
      <c r="B14348" s="57">
        <v>299.0</v>
      </c>
      <c r="C14348" s="57">
        <v>43.0</v>
      </c>
      <c r="D14348" s="268">
        <v>0.875</v>
      </c>
      <c r="E14348" s="269">
        <v>0.0</v>
      </c>
      <c r="F14348" s="269">
        <v>7.942261086170077E-5</v>
      </c>
    </row>
    <row r="14349" ht="14.25" customHeight="1">
      <c r="A14349" s="267">
        <v>43764.0</v>
      </c>
      <c r="B14349" s="57">
        <v>299.0</v>
      </c>
      <c r="C14349" s="57">
        <v>44.0</v>
      </c>
      <c r="D14349" s="268">
        <v>0.895833333333333</v>
      </c>
      <c r="E14349" s="269">
        <v>0.0</v>
      </c>
      <c r="F14349" s="269">
        <v>7.481549850402329E-5</v>
      </c>
    </row>
    <row r="14350" ht="14.25" customHeight="1">
      <c r="A14350" s="267">
        <v>43764.0</v>
      </c>
      <c r="B14350" s="57">
        <v>299.0</v>
      </c>
      <c r="C14350" s="57">
        <v>45.0</v>
      </c>
      <c r="D14350" s="268">
        <v>0.916666666666667</v>
      </c>
      <c r="E14350" s="269">
        <v>0.0</v>
      </c>
      <c r="F14350" s="269">
        <v>6.960745844751831E-5</v>
      </c>
    </row>
    <row r="14351" ht="14.25" customHeight="1">
      <c r="A14351" s="267">
        <v>43764.0</v>
      </c>
      <c r="B14351" s="57">
        <v>299.0</v>
      </c>
      <c r="C14351" s="57">
        <v>46.0</v>
      </c>
      <c r="D14351" s="268">
        <v>0.9375</v>
      </c>
      <c r="E14351" s="269">
        <v>0.0</v>
      </c>
      <c r="F14351" s="269">
        <v>6.129462528040462E-5</v>
      </c>
    </row>
    <row r="14352" ht="14.25" customHeight="1">
      <c r="A14352" s="267">
        <v>43764.0</v>
      </c>
      <c r="B14352" s="57">
        <v>299.0</v>
      </c>
      <c r="C14352" s="57">
        <v>47.0</v>
      </c>
      <c r="D14352" s="268">
        <v>0.958333333333333</v>
      </c>
      <c r="E14352" s="269">
        <v>0.0</v>
      </c>
      <c r="F14352" s="269">
        <v>5.1980245948578425E-5</v>
      </c>
    </row>
    <row r="14353" ht="14.25" customHeight="1">
      <c r="A14353" s="267">
        <v>43764.0</v>
      </c>
      <c r="B14353" s="57">
        <v>299.0</v>
      </c>
      <c r="C14353" s="57">
        <v>48.0</v>
      </c>
      <c r="D14353" s="268">
        <v>0.979166666666667</v>
      </c>
      <c r="E14353" s="269">
        <v>0.0</v>
      </c>
      <c r="F14353" s="269">
        <v>4.456880432970597E-5</v>
      </c>
    </row>
    <row r="14354" ht="14.25" customHeight="1">
      <c r="A14354" s="267">
        <v>43765.0</v>
      </c>
      <c r="B14354" s="57">
        <v>300.0</v>
      </c>
      <c r="C14354" s="57">
        <v>1.0</v>
      </c>
      <c r="D14354" s="268">
        <v>0.0</v>
      </c>
      <c r="E14354" s="269">
        <v>0.0</v>
      </c>
      <c r="F14354" s="269">
        <v>3.8158908875546014E-5</v>
      </c>
    </row>
    <row r="14355" ht="14.25" customHeight="1">
      <c r="A14355" s="267">
        <v>43765.0</v>
      </c>
      <c r="B14355" s="57">
        <v>300.0</v>
      </c>
      <c r="C14355" s="57">
        <v>2.0</v>
      </c>
      <c r="D14355" s="268">
        <v>0.020833333333333332</v>
      </c>
      <c r="E14355" s="269">
        <v>0.0</v>
      </c>
      <c r="F14355" s="269">
        <v>3.4453188066109795E-5</v>
      </c>
    </row>
    <row r="14356" ht="14.25" customHeight="1">
      <c r="A14356" s="267">
        <v>43765.0</v>
      </c>
      <c r="B14356" s="57">
        <v>300.0</v>
      </c>
      <c r="C14356" s="57">
        <v>3.0</v>
      </c>
      <c r="D14356" s="268">
        <v>0.0416666666666667</v>
      </c>
      <c r="E14356" s="269">
        <v>0.0</v>
      </c>
      <c r="F14356" s="269">
        <v>3.2049477270799804E-5</v>
      </c>
    </row>
    <row r="14357" ht="14.25" customHeight="1">
      <c r="A14357" s="267">
        <v>43765.0</v>
      </c>
      <c r="B14357" s="57">
        <v>300.0</v>
      </c>
      <c r="C14357" s="57">
        <v>4.0</v>
      </c>
      <c r="D14357" s="268">
        <v>0.0625</v>
      </c>
      <c r="E14357" s="269">
        <v>0.0</v>
      </c>
      <c r="F14357" s="269">
        <v>3.0346848790788564E-5</v>
      </c>
    </row>
    <row r="14358" ht="14.25" customHeight="1">
      <c r="A14358" s="267">
        <v>43765.0</v>
      </c>
      <c r="B14358" s="57">
        <v>300.0</v>
      </c>
      <c r="C14358" s="57">
        <v>5.0</v>
      </c>
      <c r="D14358" s="268">
        <v>0.0833333333333333</v>
      </c>
      <c r="E14358" s="269">
        <v>0.0</v>
      </c>
      <c r="F14358" s="269">
        <v>2.974592109196107E-5</v>
      </c>
    </row>
    <row r="14359" ht="14.25" customHeight="1">
      <c r="A14359" s="267">
        <v>43765.0</v>
      </c>
      <c r="B14359" s="57">
        <v>300.0</v>
      </c>
      <c r="C14359" s="57">
        <v>6.0</v>
      </c>
      <c r="D14359" s="268">
        <v>0.104166666666667</v>
      </c>
      <c r="E14359" s="269">
        <v>0.0</v>
      </c>
      <c r="F14359" s="269">
        <v>2.874437492724857E-5</v>
      </c>
    </row>
    <row r="14360" ht="14.25" customHeight="1">
      <c r="A14360" s="267">
        <v>43765.0</v>
      </c>
      <c r="B14360" s="57">
        <v>300.0</v>
      </c>
      <c r="C14360" s="57">
        <v>7.0</v>
      </c>
      <c r="D14360" s="268">
        <v>0.125</v>
      </c>
      <c r="E14360" s="269">
        <v>0.0</v>
      </c>
      <c r="F14360" s="269">
        <v>2.874437492724857E-5</v>
      </c>
    </row>
    <row r="14361" ht="14.25" customHeight="1">
      <c r="A14361" s="267">
        <v>43765.0</v>
      </c>
      <c r="B14361" s="57">
        <v>300.0</v>
      </c>
      <c r="C14361" s="57">
        <v>8.0</v>
      </c>
      <c r="D14361" s="268">
        <v>0.145833333333333</v>
      </c>
      <c r="E14361" s="269">
        <v>0.0</v>
      </c>
      <c r="F14361" s="269">
        <v>2.8043292611949826E-5</v>
      </c>
    </row>
    <row r="14362" ht="14.25" customHeight="1">
      <c r="A14362" s="267">
        <v>43765.0</v>
      </c>
      <c r="B14362" s="57">
        <v>300.0</v>
      </c>
      <c r="C14362" s="57">
        <v>9.0</v>
      </c>
      <c r="D14362" s="268">
        <v>0.166666666666667</v>
      </c>
      <c r="E14362" s="269">
        <v>0.0</v>
      </c>
      <c r="F14362" s="269">
        <v>2.8043292611949826E-5</v>
      </c>
    </row>
    <row r="14363" ht="14.25" customHeight="1">
      <c r="A14363" s="267">
        <v>43765.0</v>
      </c>
      <c r="B14363" s="57">
        <v>300.0</v>
      </c>
      <c r="C14363" s="57">
        <v>10.0</v>
      </c>
      <c r="D14363" s="268">
        <v>0.1875</v>
      </c>
      <c r="E14363" s="269">
        <v>0.0</v>
      </c>
      <c r="F14363" s="269">
        <v>2.9245148009604822E-5</v>
      </c>
    </row>
    <row r="14364" ht="14.25" customHeight="1">
      <c r="A14364" s="267">
        <v>43765.0</v>
      </c>
      <c r="B14364" s="57">
        <v>300.0</v>
      </c>
      <c r="C14364" s="57">
        <v>11.0</v>
      </c>
      <c r="D14364" s="268">
        <v>0.208333333333333</v>
      </c>
      <c r="E14364" s="269">
        <v>0.0</v>
      </c>
      <c r="F14364" s="269">
        <v>3.0346848790788564E-5</v>
      </c>
    </row>
    <row r="14365" ht="14.25" customHeight="1">
      <c r="A14365" s="267">
        <v>43765.0</v>
      </c>
      <c r="B14365" s="57">
        <v>300.0</v>
      </c>
      <c r="C14365" s="57">
        <v>12.0</v>
      </c>
      <c r="D14365" s="268">
        <v>0.229166666666667</v>
      </c>
      <c r="E14365" s="269">
        <v>0.0</v>
      </c>
      <c r="F14365" s="269">
        <v>3.3151178051983545E-5</v>
      </c>
    </row>
    <row r="14366" ht="14.25" customHeight="1">
      <c r="A14366" s="267">
        <v>43765.0</v>
      </c>
      <c r="B14366" s="57">
        <v>300.0</v>
      </c>
      <c r="C14366" s="57">
        <v>13.0</v>
      </c>
      <c r="D14366" s="268">
        <v>0.25</v>
      </c>
      <c r="E14366" s="269">
        <v>0.0</v>
      </c>
      <c r="F14366" s="269">
        <v>4.0061846588499765E-5</v>
      </c>
    </row>
    <row r="14367" ht="14.25" customHeight="1">
      <c r="A14367" s="267">
        <v>43765.0</v>
      </c>
      <c r="B14367" s="57">
        <v>300.0</v>
      </c>
      <c r="C14367" s="57">
        <v>14.0</v>
      </c>
      <c r="D14367" s="268">
        <v>0.270833333333333</v>
      </c>
      <c r="E14367" s="269">
        <v>1.8765220635244244E-7</v>
      </c>
      <c r="F14367" s="269">
        <v>4.667205127560222E-5</v>
      </c>
    </row>
    <row r="14368" ht="14.25" customHeight="1">
      <c r="A14368" s="267">
        <v>43765.0</v>
      </c>
      <c r="B14368" s="57">
        <v>300.0</v>
      </c>
      <c r="C14368" s="57">
        <v>15.0</v>
      </c>
      <c r="D14368" s="268">
        <v>0.291666666666667</v>
      </c>
      <c r="E14368" s="269">
        <v>2.1814568988471434E-6</v>
      </c>
      <c r="F14368" s="269">
        <v>5.4684420593302164E-5</v>
      </c>
    </row>
    <row r="14369" ht="14.25" customHeight="1">
      <c r="A14369" s="267">
        <v>43765.0</v>
      </c>
      <c r="B14369" s="57">
        <v>300.0</v>
      </c>
      <c r="C14369" s="57">
        <v>16.0</v>
      </c>
      <c r="D14369" s="268">
        <v>0.3125</v>
      </c>
      <c r="E14369" s="269">
        <v>6.462196868357702E-6</v>
      </c>
      <c r="F14369" s="269">
        <v>6.139477989687587E-5</v>
      </c>
    </row>
    <row r="14370" ht="14.25" customHeight="1">
      <c r="A14370" s="267">
        <v>43765.0</v>
      </c>
      <c r="B14370" s="57">
        <v>300.0</v>
      </c>
      <c r="C14370" s="57">
        <v>17.0</v>
      </c>
      <c r="D14370" s="268">
        <v>0.333333333333333</v>
      </c>
      <c r="E14370" s="269">
        <v>1.3130266337352768E-5</v>
      </c>
      <c r="F14370" s="269">
        <v>6.339787222630086E-5</v>
      </c>
    </row>
    <row r="14371" ht="14.25" customHeight="1">
      <c r="A14371" s="267">
        <v>43765.0</v>
      </c>
      <c r="B14371" s="57">
        <v>300.0</v>
      </c>
      <c r="C14371" s="57">
        <v>18.0</v>
      </c>
      <c r="D14371" s="268">
        <v>0.354166666666667</v>
      </c>
      <c r="E14371" s="269">
        <v>2.177768406241741E-5</v>
      </c>
      <c r="F14371" s="269">
        <v>6.53008099392546E-5</v>
      </c>
    </row>
    <row r="14372" ht="14.25" customHeight="1">
      <c r="A14372" s="267">
        <v>43765.0</v>
      </c>
      <c r="B14372" s="57">
        <v>300.0</v>
      </c>
      <c r="C14372" s="57">
        <v>19.0</v>
      </c>
      <c r="D14372" s="268">
        <v>0.375</v>
      </c>
      <c r="E14372" s="269">
        <v>3.343214394783445E-5</v>
      </c>
      <c r="F14372" s="269">
        <v>6.449957300748461E-5</v>
      </c>
    </row>
    <row r="14373" ht="14.25" customHeight="1">
      <c r="A14373" s="267">
        <v>43765.0</v>
      </c>
      <c r="B14373" s="57">
        <v>300.0</v>
      </c>
      <c r="C14373" s="57">
        <v>20.0</v>
      </c>
      <c r="D14373" s="268">
        <v>0.395833333333333</v>
      </c>
      <c r="E14373" s="269">
        <v>4.288884769657516E-5</v>
      </c>
      <c r="F14373" s="269">
        <v>6.259663529453087E-5</v>
      </c>
    </row>
    <row r="14374" ht="14.25" customHeight="1">
      <c r="A14374" s="267">
        <v>43765.0</v>
      </c>
      <c r="B14374" s="57">
        <v>300.0</v>
      </c>
      <c r="C14374" s="57">
        <v>21.0</v>
      </c>
      <c r="D14374" s="268">
        <v>0.416666666666667</v>
      </c>
      <c r="E14374" s="269">
        <v>5.158829543129911E-5</v>
      </c>
      <c r="F14374" s="269">
        <v>6.069369758157713E-5</v>
      </c>
    </row>
    <row r="14375" ht="14.25" customHeight="1">
      <c r="A14375" s="267">
        <v>43765.0</v>
      </c>
      <c r="B14375" s="57">
        <v>300.0</v>
      </c>
      <c r="C14375" s="57">
        <v>22.0</v>
      </c>
      <c r="D14375" s="268">
        <v>0.4375</v>
      </c>
      <c r="E14375" s="269">
        <v>5.9995237366106944E-5</v>
      </c>
      <c r="F14375" s="269">
        <v>5.8390141402738404E-5</v>
      </c>
    </row>
    <row r="14376" ht="14.25" customHeight="1">
      <c r="A14376" s="267">
        <v>43765.0</v>
      </c>
      <c r="B14376" s="57">
        <v>300.0</v>
      </c>
      <c r="C14376" s="57">
        <v>23.0</v>
      </c>
      <c r="D14376" s="268">
        <v>0.458333333333333</v>
      </c>
      <c r="E14376" s="269">
        <v>7.103809904005238E-5</v>
      </c>
      <c r="F14376" s="269">
        <v>5.668751292272716E-5</v>
      </c>
    </row>
    <row r="14377" ht="14.25" customHeight="1">
      <c r="A14377" s="267">
        <v>43765.0</v>
      </c>
      <c r="B14377" s="57">
        <v>300.0</v>
      </c>
      <c r="C14377" s="57">
        <v>24.0</v>
      </c>
      <c r="D14377" s="268">
        <v>0.479166666666667</v>
      </c>
      <c r="E14377" s="269">
        <v>7.853960946387999E-5</v>
      </c>
      <c r="F14377" s="269">
        <v>5.67876675391984E-5</v>
      </c>
    </row>
    <row r="14378" ht="14.25" customHeight="1">
      <c r="A14378" s="267">
        <v>43765.0</v>
      </c>
      <c r="B14378" s="57">
        <v>300.0</v>
      </c>
      <c r="C14378" s="57">
        <v>25.0</v>
      </c>
      <c r="D14378" s="268">
        <v>0.5</v>
      </c>
      <c r="E14378" s="269">
        <v>8.643452587839092E-5</v>
      </c>
      <c r="F14378" s="269">
        <v>5.828998678626714E-5</v>
      </c>
    </row>
    <row r="14379" ht="14.25" customHeight="1">
      <c r="A14379" s="267">
        <v>43765.0</v>
      </c>
      <c r="B14379" s="57">
        <v>300.0</v>
      </c>
      <c r="C14379" s="57">
        <v>26.0</v>
      </c>
      <c r="D14379" s="268">
        <v>0.520833333333333</v>
      </c>
      <c r="E14379" s="269">
        <v>9.27750987136513E-5</v>
      </c>
      <c r="F14379" s="269">
        <v>5.959199680039339E-5</v>
      </c>
    </row>
    <row r="14380" ht="14.25" customHeight="1">
      <c r="A14380" s="267">
        <v>43765.0</v>
      </c>
      <c r="B14380" s="57">
        <v>300.0</v>
      </c>
      <c r="C14380" s="57">
        <v>27.0</v>
      </c>
      <c r="D14380" s="268">
        <v>0.541666666666667</v>
      </c>
      <c r="E14380" s="269">
        <v>8.777729867873774E-5</v>
      </c>
      <c r="F14380" s="269">
        <v>5.9191378334508385E-5</v>
      </c>
    </row>
    <row r="14381" ht="14.25" customHeight="1">
      <c r="A14381" s="267">
        <v>43765.0</v>
      </c>
      <c r="B14381" s="57">
        <v>300.0</v>
      </c>
      <c r="C14381" s="57">
        <v>28.0</v>
      </c>
      <c r="D14381" s="268">
        <v>0.5625</v>
      </c>
      <c r="E14381" s="269">
        <v>7.312597039292568E-5</v>
      </c>
      <c r="F14381" s="269">
        <v>5.6987976772140894E-5</v>
      </c>
    </row>
    <row r="14382" ht="14.25" customHeight="1">
      <c r="A14382" s="267">
        <v>43765.0</v>
      </c>
      <c r="B14382" s="57">
        <v>300.0</v>
      </c>
      <c r="C14382" s="57">
        <v>29.0</v>
      </c>
      <c r="D14382" s="268">
        <v>0.583333333333333</v>
      </c>
      <c r="E14382" s="269">
        <v>6.26304879068911E-5</v>
      </c>
      <c r="F14382" s="269">
        <v>5.6887822155669654E-5</v>
      </c>
    </row>
    <row r="14383" ht="14.25" customHeight="1">
      <c r="A14383" s="267">
        <v>43765.0</v>
      </c>
      <c r="B14383" s="57">
        <v>300.0</v>
      </c>
      <c r="C14383" s="57">
        <v>30.0</v>
      </c>
      <c r="D14383" s="268">
        <v>0.604166666666667</v>
      </c>
      <c r="E14383" s="269">
        <v>5.382313018105338E-5</v>
      </c>
      <c r="F14383" s="269">
        <v>5.8390141402738404E-5</v>
      </c>
    </row>
    <row r="14384" ht="14.25" customHeight="1">
      <c r="A14384" s="267">
        <v>43765.0</v>
      </c>
      <c r="B14384" s="57">
        <v>300.0</v>
      </c>
      <c r="C14384" s="57">
        <v>31.0</v>
      </c>
      <c r="D14384" s="268">
        <v>0.625</v>
      </c>
      <c r="E14384" s="269">
        <v>3.964477579542821E-5</v>
      </c>
      <c r="F14384" s="269">
        <v>6.0393233732163374E-5</v>
      </c>
    </row>
    <row r="14385" ht="14.25" customHeight="1">
      <c r="A14385" s="267">
        <v>43765.0</v>
      </c>
      <c r="B14385" s="57">
        <v>300.0</v>
      </c>
      <c r="C14385" s="57">
        <v>32.0</v>
      </c>
      <c r="D14385" s="268">
        <v>0.645833333333333</v>
      </c>
      <c r="E14385" s="269">
        <v>3.001328097717927E-5</v>
      </c>
      <c r="F14385" s="269">
        <v>6.480003685689835E-5</v>
      </c>
    </row>
    <row r="14386" ht="14.25" customHeight="1">
      <c r="A14386" s="267">
        <v>43765.0</v>
      </c>
      <c r="B14386" s="57">
        <v>300.0</v>
      </c>
      <c r="C14386" s="57">
        <v>33.0</v>
      </c>
      <c r="D14386" s="268">
        <v>0.666666666666667</v>
      </c>
      <c r="E14386" s="269">
        <v>2.095602962767912E-5</v>
      </c>
      <c r="F14386" s="269">
        <v>7.20111692428283E-5</v>
      </c>
    </row>
    <row r="14387" ht="14.25" customHeight="1">
      <c r="A14387" s="267">
        <v>43765.0</v>
      </c>
      <c r="B14387" s="57">
        <v>300.0</v>
      </c>
      <c r="C14387" s="57">
        <v>34.0</v>
      </c>
      <c r="D14387" s="268">
        <v>0.6875</v>
      </c>
      <c r="E14387" s="269">
        <v>9.572236645891016E-6</v>
      </c>
      <c r="F14387" s="269">
        <v>8.372925936996448E-5</v>
      </c>
    </row>
    <row r="14388" ht="14.25" customHeight="1">
      <c r="A14388" s="267">
        <v>43765.0</v>
      </c>
      <c r="B14388" s="57">
        <v>300.0</v>
      </c>
      <c r="C14388" s="57">
        <v>35.0</v>
      </c>
      <c r="D14388" s="268">
        <v>0.708333333333333</v>
      </c>
      <c r="E14388" s="269">
        <v>3.4216997993832825E-7</v>
      </c>
      <c r="F14388" s="269">
        <v>9.755059644299692E-5</v>
      </c>
    </row>
    <row r="14389" ht="14.25" customHeight="1">
      <c r="A14389" s="267">
        <v>43765.0</v>
      </c>
      <c r="B14389" s="57">
        <v>300.0</v>
      </c>
      <c r="C14389" s="57">
        <v>36.0</v>
      </c>
      <c r="D14389" s="268">
        <v>0.729166666666667</v>
      </c>
      <c r="E14389" s="269">
        <v>6.535138355578884E-9</v>
      </c>
      <c r="F14389" s="269">
        <v>1.0266849734467774E-4</v>
      </c>
    </row>
    <row r="14390" ht="14.25" customHeight="1">
      <c r="A14390" s="267">
        <v>43765.0</v>
      </c>
      <c r="B14390" s="57">
        <v>300.0</v>
      </c>
      <c r="C14390" s="57">
        <v>37.0</v>
      </c>
      <c r="D14390" s="268">
        <v>0.75</v>
      </c>
      <c r="E14390" s="269">
        <v>0.0</v>
      </c>
      <c r="F14390" s="269">
        <v>1.0445124951786598E-4</v>
      </c>
    </row>
    <row r="14391" ht="14.25" customHeight="1">
      <c r="A14391" s="267">
        <v>43765.0</v>
      </c>
      <c r="B14391" s="57">
        <v>300.0</v>
      </c>
      <c r="C14391" s="57">
        <v>38.0</v>
      </c>
      <c r="D14391" s="268">
        <v>0.770833333333333</v>
      </c>
      <c r="E14391" s="269">
        <v>0.0</v>
      </c>
      <c r="F14391" s="269">
        <v>1.0100593071125499E-4</v>
      </c>
    </row>
    <row r="14392" ht="14.25" customHeight="1">
      <c r="A14392" s="267">
        <v>43765.0</v>
      </c>
      <c r="B14392" s="57">
        <v>300.0</v>
      </c>
      <c r="C14392" s="57">
        <v>39.0</v>
      </c>
      <c r="D14392" s="268">
        <v>0.791666666666667</v>
      </c>
      <c r="E14392" s="269">
        <v>0.0</v>
      </c>
      <c r="F14392" s="269">
        <v>9.815152414182439E-5</v>
      </c>
    </row>
    <row r="14393" ht="14.25" customHeight="1">
      <c r="A14393" s="267">
        <v>43765.0</v>
      </c>
      <c r="B14393" s="57">
        <v>300.0</v>
      </c>
      <c r="C14393" s="57">
        <v>40.0</v>
      </c>
      <c r="D14393" s="268">
        <v>0.8125</v>
      </c>
      <c r="E14393" s="269">
        <v>0.0</v>
      </c>
      <c r="F14393" s="269">
        <v>9.234255638649195E-5</v>
      </c>
    </row>
    <row r="14394" ht="14.25" customHeight="1">
      <c r="A14394" s="267">
        <v>43765.0</v>
      </c>
      <c r="B14394" s="57">
        <v>300.0</v>
      </c>
      <c r="C14394" s="57">
        <v>41.0</v>
      </c>
      <c r="D14394" s="268">
        <v>0.833333333333333</v>
      </c>
      <c r="E14394" s="269">
        <v>0.0</v>
      </c>
      <c r="F14394" s="269">
        <v>8.903745404294072E-5</v>
      </c>
    </row>
    <row r="14395" ht="14.25" customHeight="1">
      <c r="A14395" s="267">
        <v>43765.0</v>
      </c>
      <c r="B14395" s="57">
        <v>300.0</v>
      </c>
      <c r="C14395" s="57">
        <v>42.0</v>
      </c>
      <c r="D14395" s="268">
        <v>0.854166666666667</v>
      </c>
      <c r="E14395" s="269">
        <v>0.0</v>
      </c>
      <c r="F14395" s="269">
        <v>8.402972321937824E-5</v>
      </c>
    </row>
    <row r="14396" ht="14.25" customHeight="1">
      <c r="A14396" s="267">
        <v>43765.0</v>
      </c>
      <c r="B14396" s="57">
        <v>300.0</v>
      </c>
      <c r="C14396" s="57">
        <v>43.0</v>
      </c>
      <c r="D14396" s="268">
        <v>0.875</v>
      </c>
      <c r="E14396" s="269">
        <v>0.0</v>
      </c>
      <c r="F14396" s="269">
        <v>7.932245624522951E-5</v>
      </c>
    </row>
    <row r="14397" ht="14.25" customHeight="1">
      <c r="A14397" s="267">
        <v>43765.0</v>
      </c>
      <c r="B14397" s="57">
        <v>300.0</v>
      </c>
      <c r="C14397" s="57">
        <v>44.0</v>
      </c>
      <c r="D14397" s="268">
        <v>0.895833333333333</v>
      </c>
      <c r="E14397" s="269">
        <v>0.0</v>
      </c>
      <c r="F14397" s="269">
        <v>7.541642620285079E-5</v>
      </c>
    </row>
    <row r="14398" ht="14.25" customHeight="1">
      <c r="A14398" s="267">
        <v>43765.0</v>
      </c>
      <c r="B14398" s="57">
        <v>300.0</v>
      </c>
      <c r="C14398" s="57">
        <v>45.0</v>
      </c>
      <c r="D14398" s="268">
        <v>0.916666666666667</v>
      </c>
      <c r="E14398" s="269">
        <v>0.0</v>
      </c>
      <c r="F14398" s="269">
        <v>7.000807691340332E-5</v>
      </c>
    </row>
    <row r="14399" ht="14.25" customHeight="1">
      <c r="A14399" s="267">
        <v>43765.0</v>
      </c>
      <c r="B14399" s="57">
        <v>300.0</v>
      </c>
      <c r="C14399" s="57">
        <v>46.0</v>
      </c>
      <c r="D14399" s="268">
        <v>0.9375</v>
      </c>
      <c r="E14399" s="269">
        <v>0.0</v>
      </c>
      <c r="F14399" s="269">
        <v>6.199570759570338E-5</v>
      </c>
    </row>
    <row r="14400" ht="14.25" customHeight="1">
      <c r="A14400" s="267">
        <v>43765.0</v>
      </c>
      <c r="B14400" s="57">
        <v>300.0</v>
      </c>
      <c r="C14400" s="57">
        <v>47.0</v>
      </c>
      <c r="D14400" s="268">
        <v>0.958333333333333</v>
      </c>
      <c r="E14400" s="269">
        <v>0.0</v>
      </c>
      <c r="F14400" s="269">
        <v>5.278148288034843E-5</v>
      </c>
    </row>
    <row r="14401" ht="14.25" customHeight="1">
      <c r="A14401" s="267">
        <v>43765.0</v>
      </c>
      <c r="B14401" s="57">
        <v>300.0</v>
      </c>
      <c r="C14401" s="57">
        <v>48.0</v>
      </c>
      <c r="D14401" s="268">
        <v>0.979166666666667</v>
      </c>
      <c r="E14401" s="269">
        <v>0.0</v>
      </c>
      <c r="F14401" s="269">
        <v>4.476911356264847E-5</v>
      </c>
    </row>
    <row r="14402" ht="14.25" customHeight="1">
      <c r="A14402" s="267">
        <v>43766.0</v>
      </c>
      <c r="B14402" s="57">
        <v>301.0</v>
      </c>
      <c r="C14402" s="57">
        <v>1.0</v>
      </c>
      <c r="D14402" s="268">
        <v>0.0</v>
      </c>
      <c r="E14402" s="269">
        <v>0.0</v>
      </c>
      <c r="F14402" s="269">
        <v>3.845937272495976E-5</v>
      </c>
    </row>
    <row r="14403" ht="14.25" customHeight="1">
      <c r="A14403" s="267">
        <v>43766.0</v>
      </c>
      <c r="B14403" s="57">
        <v>301.0</v>
      </c>
      <c r="C14403" s="57">
        <v>2.0</v>
      </c>
      <c r="D14403" s="268">
        <v>0.020833333333333332</v>
      </c>
      <c r="E14403" s="269">
        <v>0.0</v>
      </c>
      <c r="F14403" s="269">
        <v>3.545473423082228E-5</v>
      </c>
    </row>
    <row r="14404" ht="14.25" customHeight="1">
      <c r="A14404" s="267">
        <v>43766.0</v>
      </c>
      <c r="B14404" s="57">
        <v>301.0</v>
      </c>
      <c r="C14404" s="57">
        <v>3.0</v>
      </c>
      <c r="D14404" s="268">
        <v>0.0416666666666667</v>
      </c>
      <c r="E14404" s="269">
        <v>0.0</v>
      </c>
      <c r="F14404" s="269">
        <v>3.285071420256979E-5</v>
      </c>
    </row>
    <row r="14405" ht="14.25" customHeight="1">
      <c r="A14405" s="267">
        <v>43766.0</v>
      </c>
      <c r="B14405" s="57">
        <v>301.0</v>
      </c>
      <c r="C14405" s="57">
        <v>4.0</v>
      </c>
      <c r="D14405" s="268">
        <v>0.0625</v>
      </c>
      <c r="E14405" s="269">
        <v>0.0</v>
      </c>
      <c r="F14405" s="269">
        <v>3.1148085722558555E-5</v>
      </c>
    </row>
    <row r="14406" ht="14.25" customHeight="1">
      <c r="A14406" s="267">
        <v>43766.0</v>
      </c>
      <c r="B14406" s="57">
        <v>301.0</v>
      </c>
      <c r="C14406" s="57">
        <v>5.0</v>
      </c>
      <c r="D14406" s="268">
        <v>0.0833333333333333</v>
      </c>
      <c r="E14406" s="269">
        <v>0.0</v>
      </c>
      <c r="F14406" s="269">
        <v>2.9946230324903566E-5</v>
      </c>
    </row>
    <row r="14407" ht="14.25" customHeight="1">
      <c r="A14407" s="267">
        <v>43766.0</v>
      </c>
      <c r="B14407" s="57">
        <v>301.0</v>
      </c>
      <c r="C14407" s="57">
        <v>6.0</v>
      </c>
      <c r="D14407" s="268">
        <v>0.104166666666667</v>
      </c>
      <c r="E14407" s="269">
        <v>0.0</v>
      </c>
      <c r="F14407" s="269">
        <v>2.8644220310777324E-5</v>
      </c>
    </row>
    <row r="14408" ht="14.25" customHeight="1">
      <c r="A14408" s="267">
        <v>43766.0</v>
      </c>
      <c r="B14408" s="57">
        <v>301.0</v>
      </c>
      <c r="C14408" s="57">
        <v>7.0</v>
      </c>
      <c r="D14408" s="268">
        <v>0.125</v>
      </c>
      <c r="E14408" s="269">
        <v>0.0</v>
      </c>
      <c r="F14408" s="269">
        <v>2.8544065694306077E-5</v>
      </c>
    </row>
    <row r="14409" ht="14.25" customHeight="1">
      <c r="A14409" s="267">
        <v>43766.0</v>
      </c>
      <c r="B14409" s="57">
        <v>301.0</v>
      </c>
      <c r="C14409" s="57">
        <v>8.0</v>
      </c>
      <c r="D14409" s="268">
        <v>0.145833333333333</v>
      </c>
      <c r="E14409" s="269">
        <v>0.0</v>
      </c>
      <c r="F14409" s="269">
        <v>2.8043292611949826E-5</v>
      </c>
    </row>
    <row r="14410" ht="14.25" customHeight="1">
      <c r="A14410" s="267">
        <v>43766.0</v>
      </c>
      <c r="B14410" s="57">
        <v>301.0</v>
      </c>
      <c r="C14410" s="57">
        <v>9.0</v>
      </c>
      <c r="D14410" s="268">
        <v>0.166666666666667</v>
      </c>
      <c r="E14410" s="269">
        <v>0.0</v>
      </c>
      <c r="F14410" s="269">
        <v>2.7943137995478576E-5</v>
      </c>
    </row>
    <row r="14411" ht="14.25" customHeight="1">
      <c r="A14411" s="267">
        <v>43766.0</v>
      </c>
      <c r="B14411" s="57">
        <v>301.0</v>
      </c>
      <c r="C14411" s="57">
        <v>10.0</v>
      </c>
      <c r="D14411" s="268">
        <v>0.1875</v>
      </c>
      <c r="E14411" s="269">
        <v>0.0</v>
      </c>
      <c r="F14411" s="269">
        <v>2.914499339313357E-5</v>
      </c>
    </row>
    <row r="14412" ht="14.25" customHeight="1">
      <c r="A14412" s="267">
        <v>43766.0</v>
      </c>
      <c r="B14412" s="57">
        <v>301.0</v>
      </c>
      <c r="C14412" s="57">
        <v>11.0</v>
      </c>
      <c r="D14412" s="268">
        <v>0.208333333333333</v>
      </c>
      <c r="E14412" s="269">
        <v>0.0</v>
      </c>
      <c r="F14412" s="269">
        <v>3.0146539557846063E-5</v>
      </c>
    </row>
    <row r="14413" ht="14.25" customHeight="1">
      <c r="A14413" s="267">
        <v>43766.0</v>
      </c>
      <c r="B14413" s="57">
        <v>301.0</v>
      </c>
      <c r="C14413" s="57">
        <v>12.0</v>
      </c>
      <c r="D14413" s="268">
        <v>0.229166666666667</v>
      </c>
      <c r="E14413" s="269">
        <v>0.0</v>
      </c>
      <c r="F14413" s="269">
        <v>3.26504049696273E-5</v>
      </c>
    </row>
    <row r="14414" ht="14.25" customHeight="1">
      <c r="A14414" s="267">
        <v>43766.0</v>
      </c>
      <c r="B14414" s="57">
        <v>301.0</v>
      </c>
      <c r="C14414" s="57">
        <v>13.0</v>
      </c>
      <c r="D14414" s="268">
        <v>0.25</v>
      </c>
      <c r="E14414" s="269">
        <v>0.0</v>
      </c>
      <c r="F14414" s="269">
        <v>3.9260609656729756E-5</v>
      </c>
    </row>
    <row r="14415" ht="14.25" customHeight="1">
      <c r="A14415" s="267">
        <v>43766.0</v>
      </c>
      <c r="B14415" s="57">
        <v>301.0</v>
      </c>
      <c r="C14415" s="57">
        <v>14.0</v>
      </c>
      <c r="D14415" s="268">
        <v>0.270833333333333</v>
      </c>
      <c r="E14415" s="269">
        <v>2.5802178373460837E-7</v>
      </c>
      <c r="F14415" s="269">
        <v>4.5370041261475974E-5</v>
      </c>
    </row>
    <row r="14416" ht="14.25" customHeight="1">
      <c r="A14416" s="267">
        <v>43766.0</v>
      </c>
      <c r="B14416" s="57">
        <v>301.0</v>
      </c>
      <c r="C14416" s="57">
        <v>15.0</v>
      </c>
      <c r="D14416" s="268">
        <v>0.291666666666667</v>
      </c>
      <c r="E14416" s="269">
        <v>3.0258918274331343E-6</v>
      </c>
      <c r="F14416" s="269">
        <v>5.45842659768309E-5</v>
      </c>
    </row>
    <row r="14417" ht="14.25" customHeight="1">
      <c r="A14417" s="267">
        <v>43766.0</v>
      </c>
      <c r="B14417" s="57">
        <v>301.0</v>
      </c>
      <c r="C14417" s="57">
        <v>16.0</v>
      </c>
      <c r="D14417" s="268">
        <v>0.3125</v>
      </c>
      <c r="E14417" s="269">
        <v>8.529263166797606E-6</v>
      </c>
      <c r="F14417" s="269">
        <v>5.9992615266278386E-5</v>
      </c>
    </row>
    <row r="14418" ht="14.25" customHeight="1">
      <c r="A14418" s="267">
        <v>43766.0</v>
      </c>
      <c r="B14418" s="57">
        <v>301.0</v>
      </c>
      <c r="C14418" s="57">
        <v>17.0</v>
      </c>
      <c r="D14418" s="268">
        <v>0.333333333333333</v>
      </c>
      <c r="E14418" s="269">
        <v>1.566600872031017E-5</v>
      </c>
      <c r="F14418" s="269">
        <v>6.439941839101337E-5</v>
      </c>
    </row>
    <row r="14419" ht="14.25" customHeight="1">
      <c r="A14419" s="267">
        <v>43766.0</v>
      </c>
      <c r="B14419" s="57">
        <v>301.0</v>
      </c>
      <c r="C14419" s="57">
        <v>18.0</v>
      </c>
      <c r="D14419" s="268">
        <v>0.354166666666667</v>
      </c>
      <c r="E14419" s="269">
        <v>2.333098343839691E-5</v>
      </c>
      <c r="F14419" s="269">
        <v>6.590173763808209E-5</v>
      </c>
    </row>
    <row r="14420" ht="14.25" customHeight="1">
      <c r="A14420" s="267">
        <v>43766.0</v>
      </c>
      <c r="B14420" s="57">
        <v>301.0</v>
      </c>
      <c r="C14420" s="57">
        <v>19.0</v>
      </c>
      <c r="D14420" s="268">
        <v>0.375</v>
      </c>
      <c r="E14420" s="269">
        <v>3.801855348822562E-5</v>
      </c>
      <c r="F14420" s="269">
        <v>6.500034608984085E-5</v>
      </c>
    </row>
    <row r="14421" ht="14.25" customHeight="1">
      <c r="A14421" s="267">
        <v>43766.0</v>
      </c>
      <c r="B14421" s="57">
        <v>301.0</v>
      </c>
      <c r="C14421" s="57">
        <v>20.0</v>
      </c>
      <c r="D14421" s="268">
        <v>0.395833333333333</v>
      </c>
      <c r="E14421" s="269">
        <v>5.046972251716239E-5</v>
      </c>
      <c r="F14421" s="269">
        <v>6.399879992512835E-5</v>
      </c>
    </row>
    <row r="14422" ht="14.25" customHeight="1">
      <c r="A14422" s="267">
        <v>43766.0</v>
      </c>
      <c r="B14422" s="57">
        <v>301.0</v>
      </c>
      <c r="C14422" s="57">
        <v>21.0</v>
      </c>
      <c r="D14422" s="268">
        <v>0.416666666666667</v>
      </c>
      <c r="E14422" s="269">
        <v>6.490175375457076E-5</v>
      </c>
      <c r="F14422" s="269">
        <v>6.319756299335835E-5</v>
      </c>
    </row>
    <row r="14423" ht="14.25" customHeight="1">
      <c r="A14423" s="267">
        <v>43766.0</v>
      </c>
      <c r="B14423" s="57">
        <v>301.0</v>
      </c>
      <c r="C14423" s="57">
        <v>22.0</v>
      </c>
      <c r="D14423" s="268">
        <v>0.4375</v>
      </c>
      <c r="E14423" s="269">
        <v>7.776171729609777E-5</v>
      </c>
      <c r="F14423" s="269">
        <v>6.049338834863463E-5</v>
      </c>
    </row>
    <row r="14424" ht="14.25" customHeight="1">
      <c r="A14424" s="267">
        <v>43766.0</v>
      </c>
      <c r="B14424" s="57">
        <v>301.0</v>
      </c>
      <c r="C14424" s="57">
        <v>23.0</v>
      </c>
      <c r="D14424" s="268">
        <v>0.458333333333333</v>
      </c>
      <c r="E14424" s="269">
        <v>8.410959084341978E-5</v>
      </c>
      <c r="F14424" s="269">
        <v>5.989246064980713E-5</v>
      </c>
    </row>
    <row r="14425" ht="14.25" customHeight="1">
      <c r="A14425" s="267">
        <v>43766.0</v>
      </c>
      <c r="B14425" s="57">
        <v>301.0</v>
      </c>
      <c r="C14425" s="57">
        <v>24.0</v>
      </c>
      <c r="D14425" s="268">
        <v>0.479166666666667</v>
      </c>
      <c r="E14425" s="269">
        <v>9.109111662262189E-5</v>
      </c>
      <c r="F14425" s="269">
        <v>6.069369758157713E-5</v>
      </c>
    </row>
    <row r="14426" ht="14.25" customHeight="1">
      <c r="A14426" s="267">
        <v>43766.0</v>
      </c>
      <c r="B14426" s="57">
        <v>301.0</v>
      </c>
      <c r="C14426" s="57">
        <v>25.0</v>
      </c>
      <c r="D14426" s="268">
        <v>0.5</v>
      </c>
      <c r="E14426" s="269">
        <v>7.818881714551396E-5</v>
      </c>
      <c r="F14426" s="269">
        <v>6.229617144511711E-5</v>
      </c>
    </row>
    <row r="14427" ht="14.25" customHeight="1">
      <c r="A14427" s="267">
        <v>43766.0</v>
      </c>
      <c r="B14427" s="57">
        <v>301.0</v>
      </c>
      <c r="C14427" s="57">
        <v>26.0</v>
      </c>
      <c r="D14427" s="268">
        <v>0.520833333333333</v>
      </c>
      <c r="E14427" s="269">
        <v>7.328757949260274E-5</v>
      </c>
      <c r="F14427" s="269">
        <v>6.299725376041584E-5</v>
      </c>
    </row>
    <row r="14428" ht="14.25" customHeight="1">
      <c r="A14428" s="267">
        <v>43766.0</v>
      </c>
      <c r="B14428" s="57">
        <v>301.0</v>
      </c>
      <c r="C14428" s="57">
        <v>27.0</v>
      </c>
      <c r="D14428" s="268">
        <v>0.541666666666667</v>
      </c>
      <c r="E14428" s="269">
        <v>6.809775364807359E-5</v>
      </c>
      <c r="F14428" s="269">
        <v>6.239632606158836E-5</v>
      </c>
    </row>
    <row r="14429" ht="14.25" customHeight="1">
      <c r="A14429" s="267">
        <v>43766.0</v>
      </c>
      <c r="B14429" s="57">
        <v>301.0</v>
      </c>
      <c r="C14429" s="57">
        <v>28.0</v>
      </c>
      <c r="D14429" s="268">
        <v>0.5625</v>
      </c>
      <c r="E14429" s="269">
        <v>7.039764648077638E-5</v>
      </c>
      <c r="F14429" s="269">
        <v>5.979230603333589E-5</v>
      </c>
    </row>
    <row r="14430" ht="14.25" customHeight="1">
      <c r="A14430" s="267">
        <v>43766.0</v>
      </c>
      <c r="B14430" s="57">
        <v>301.0</v>
      </c>
      <c r="C14430" s="57">
        <v>29.0</v>
      </c>
      <c r="D14430" s="268">
        <v>0.583333333333333</v>
      </c>
      <c r="E14430" s="269">
        <v>6.651001189958957E-5</v>
      </c>
      <c r="F14430" s="269">
        <v>5.8490296019209644E-5</v>
      </c>
    </row>
    <row r="14431" ht="14.25" customHeight="1">
      <c r="A14431" s="267">
        <v>43766.0</v>
      </c>
      <c r="B14431" s="57">
        <v>301.0</v>
      </c>
      <c r="C14431" s="57">
        <v>30.0</v>
      </c>
      <c r="D14431" s="268">
        <v>0.604166666666667</v>
      </c>
      <c r="E14431" s="269">
        <v>5.602515646594382E-5</v>
      </c>
      <c r="F14431" s="269">
        <v>5.909122371803713E-5</v>
      </c>
    </row>
    <row r="14432" ht="14.25" customHeight="1">
      <c r="A14432" s="267">
        <v>43766.0</v>
      </c>
      <c r="B14432" s="57">
        <v>301.0</v>
      </c>
      <c r="C14432" s="57">
        <v>31.0</v>
      </c>
      <c r="D14432" s="268">
        <v>0.625</v>
      </c>
      <c r="E14432" s="269">
        <v>4.3515991048471484E-5</v>
      </c>
      <c r="F14432" s="269">
        <v>6.129462528040462E-5</v>
      </c>
    </row>
    <row r="14433" ht="14.25" customHeight="1">
      <c r="A14433" s="267">
        <v>43766.0</v>
      </c>
      <c r="B14433" s="57">
        <v>301.0</v>
      </c>
      <c r="C14433" s="57">
        <v>32.0</v>
      </c>
      <c r="D14433" s="268">
        <v>0.645833333333333</v>
      </c>
      <c r="E14433" s="269">
        <v>2.017066994646589E-5</v>
      </c>
      <c r="F14433" s="269">
        <v>6.53008099392546E-5</v>
      </c>
    </row>
    <row r="14434" ht="14.25" customHeight="1">
      <c r="A14434" s="267">
        <v>43766.0</v>
      </c>
      <c r="B14434" s="57">
        <v>301.0</v>
      </c>
      <c r="C14434" s="57">
        <v>33.0</v>
      </c>
      <c r="D14434" s="268">
        <v>0.666666666666667</v>
      </c>
      <c r="E14434" s="269">
        <v>1.0531645716433771E-5</v>
      </c>
      <c r="F14434" s="269">
        <v>7.221147847577081E-5</v>
      </c>
    </row>
    <row r="14435" ht="14.25" customHeight="1">
      <c r="A14435" s="267">
        <v>43766.0</v>
      </c>
      <c r="B14435" s="57">
        <v>301.0</v>
      </c>
      <c r="C14435" s="57">
        <v>34.0</v>
      </c>
      <c r="D14435" s="268">
        <v>0.6875</v>
      </c>
      <c r="E14435" s="269">
        <v>2.1618130542863568E-6</v>
      </c>
      <c r="F14435" s="269">
        <v>8.302817705466573E-5</v>
      </c>
    </row>
    <row r="14436" ht="14.25" customHeight="1">
      <c r="A14436" s="267">
        <v>43766.0</v>
      </c>
      <c r="B14436" s="57">
        <v>301.0</v>
      </c>
      <c r="C14436" s="57">
        <v>35.0</v>
      </c>
      <c r="D14436" s="268">
        <v>0.708333333333333</v>
      </c>
      <c r="E14436" s="269">
        <v>5.240441134190613E-9</v>
      </c>
      <c r="F14436" s="269">
        <v>9.304363870179069E-5</v>
      </c>
    </row>
    <row r="14437" ht="14.25" customHeight="1">
      <c r="A14437" s="267">
        <v>43766.0</v>
      </c>
      <c r="B14437" s="57">
        <v>301.0</v>
      </c>
      <c r="C14437" s="57">
        <v>36.0</v>
      </c>
      <c r="D14437" s="268">
        <v>0.729166666666667</v>
      </c>
      <c r="E14437" s="269">
        <v>0.0</v>
      </c>
      <c r="F14437" s="269">
        <v>9.93533795394794E-5</v>
      </c>
    </row>
    <row r="14438" ht="14.25" customHeight="1">
      <c r="A14438" s="267">
        <v>43766.0</v>
      </c>
      <c r="B14438" s="57">
        <v>301.0</v>
      </c>
      <c r="C14438" s="57">
        <v>37.0</v>
      </c>
      <c r="D14438" s="268">
        <v>0.75</v>
      </c>
      <c r="E14438" s="269">
        <v>0.0</v>
      </c>
      <c r="F14438" s="269">
        <v>1.0179715218137787E-4</v>
      </c>
    </row>
    <row r="14439" ht="14.25" customHeight="1">
      <c r="A14439" s="267">
        <v>43766.0</v>
      </c>
      <c r="B14439" s="57">
        <v>301.0</v>
      </c>
      <c r="C14439" s="57">
        <v>38.0</v>
      </c>
      <c r="D14439" s="268">
        <v>0.770833333333333</v>
      </c>
      <c r="E14439" s="269">
        <v>0.0</v>
      </c>
      <c r="F14439" s="269">
        <v>9.925322492300816E-5</v>
      </c>
    </row>
    <row r="14440" ht="14.25" customHeight="1">
      <c r="A14440" s="267">
        <v>43766.0</v>
      </c>
      <c r="B14440" s="57">
        <v>301.0</v>
      </c>
      <c r="C14440" s="57">
        <v>39.0</v>
      </c>
      <c r="D14440" s="268">
        <v>0.791666666666667</v>
      </c>
      <c r="E14440" s="269">
        <v>0.0</v>
      </c>
      <c r="F14440" s="269">
        <v>9.524704026415818E-5</v>
      </c>
    </row>
    <row r="14441" ht="14.25" customHeight="1">
      <c r="A14441" s="267">
        <v>43766.0</v>
      </c>
      <c r="B14441" s="57">
        <v>301.0</v>
      </c>
      <c r="C14441" s="57">
        <v>40.0</v>
      </c>
      <c r="D14441" s="268">
        <v>0.8125</v>
      </c>
      <c r="E14441" s="269">
        <v>0.0</v>
      </c>
      <c r="F14441" s="269">
        <v>8.953822712529695E-5</v>
      </c>
    </row>
    <row r="14442" ht="14.25" customHeight="1">
      <c r="A14442" s="267">
        <v>43766.0</v>
      </c>
      <c r="B14442" s="57">
        <v>301.0</v>
      </c>
      <c r="C14442" s="57">
        <v>41.0</v>
      </c>
      <c r="D14442" s="268">
        <v>0.833333333333333</v>
      </c>
      <c r="E14442" s="269">
        <v>0.0</v>
      </c>
      <c r="F14442" s="269">
        <v>8.573235169938947E-5</v>
      </c>
    </row>
    <row r="14443" ht="14.25" customHeight="1">
      <c r="A14443" s="267">
        <v>43766.0</v>
      </c>
      <c r="B14443" s="57">
        <v>301.0</v>
      </c>
      <c r="C14443" s="57">
        <v>42.0</v>
      </c>
      <c r="D14443" s="268">
        <v>0.854166666666667</v>
      </c>
      <c r="E14443" s="269">
        <v>0.0</v>
      </c>
      <c r="F14443" s="269">
        <v>8.1125239341712E-5</v>
      </c>
    </row>
    <row r="14444" ht="14.25" customHeight="1">
      <c r="A14444" s="267">
        <v>43766.0</v>
      </c>
      <c r="B14444" s="57">
        <v>301.0</v>
      </c>
      <c r="C14444" s="57">
        <v>43.0</v>
      </c>
      <c r="D14444" s="268">
        <v>0.875</v>
      </c>
      <c r="E14444" s="269">
        <v>0.0</v>
      </c>
      <c r="F14444" s="269">
        <v>7.701890006639078E-5</v>
      </c>
    </row>
    <row r="14445" ht="14.25" customHeight="1">
      <c r="A14445" s="267">
        <v>43766.0</v>
      </c>
      <c r="B14445" s="57">
        <v>301.0</v>
      </c>
      <c r="C14445" s="57">
        <v>44.0</v>
      </c>
      <c r="D14445" s="268">
        <v>0.895833333333333</v>
      </c>
      <c r="E14445" s="269">
        <v>0.0</v>
      </c>
      <c r="F14445" s="269">
        <v>7.36136431063683E-5</v>
      </c>
    </row>
    <row r="14446" ht="14.25" customHeight="1">
      <c r="A14446" s="267">
        <v>43766.0</v>
      </c>
      <c r="B14446" s="57">
        <v>301.0</v>
      </c>
      <c r="C14446" s="57">
        <v>45.0</v>
      </c>
      <c r="D14446" s="268">
        <v>0.916666666666667</v>
      </c>
      <c r="E14446" s="269">
        <v>0.0</v>
      </c>
      <c r="F14446" s="269">
        <v>6.970761306398956E-5</v>
      </c>
    </row>
    <row r="14447" ht="14.25" customHeight="1">
      <c r="A14447" s="267">
        <v>43766.0</v>
      </c>
      <c r="B14447" s="57">
        <v>301.0</v>
      </c>
      <c r="C14447" s="57">
        <v>46.0</v>
      </c>
      <c r="D14447" s="268">
        <v>0.9375</v>
      </c>
      <c r="E14447" s="269">
        <v>0.0</v>
      </c>
      <c r="F14447" s="269">
        <v>6.269678991100212E-5</v>
      </c>
    </row>
    <row r="14448" ht="14.25" customHeight="1">
      <c r="A14448" s="267">
        <v>43766.0</v>
      </c>
      <c r="B14448" s="57">
        <v>301.0</v>
      </c>
      <c r="C14448" s="57">
        <v>47.0</v>
      </c>
      <c r="D14448" s="268">
        <v>0.958333333333333</v>
      </c>
      <c r="E14448" s="269">
        <v>0.0</v>
      </c>
      <c r="F14448" s="269">
        <v>5.4684420593302164E-5</v>
      </c>
    </row>
    <row r="14449" ht="14.25" customHeight="1">
      <c r="A14449" s="267">
        <v>43766.0</v>
      </c>
      <c r="B14449" s="57">
        <v>301.0</v>
      </c>
      <c r="C14449" s="57">
        <v>48.0</v>
      </c>
      <c r="D14449" s="268">
        <v>0.979166666666667</v>
      </c>
      <c r="E14449" s="269">
        <v>0.0</v>
      </c>
      <c r="F14449" s="269">
        <v>4.7673597440314705E-5</v>
      </c>
    </row>
    <row r="14450" ht="14.25" customHeight="1">
      <c r="A14450" s="267">
        <v>43767.0</v>
      </c>
      <c r="B14450" s="57">
        <v>302.0</v>
      </c>
      <c r="C14450" s="57">
        <v>1.0</v>
      </c>
      <c r="D14450" s="268">
        <v>0.0</v>
      </c>
      <c r="E14450" s="269">
        <v>0.0</v>
      </c>
      <c r="F14450" s="269">
        <v>4.206493891792475E-5</v>
      </c>
    </row>
    <row r="14451" ht="14.25" customHeight="1">
      <c r="A14451" s="267">
        <v>43767.0</v>
      </c>
      <c r="B14451" s="57">
        <v>302.0</v>
      </c>
      <c r="C14451" s="57">
        <v>2.0</v>
      </c>
      <c r="D14451" s="268">
        <v>0.020833333333333332</v>
      </c>
      <c r="E14451" s="269">
        <v>0.0</v>
      </c>
      <c r="F14451" s="269">
        <v>3.7057208094362266E-5</v>
      </c>
    </row>
    <row r="14452" ht="14.25" customHeight="1">
      <c r="A14452" s="267">
        <v>43767.0</v>
      </c>
      <c r="B14452" s="57">
        <v>302.0</v>
      </c>
      <c r="C14452" s="57">
        <v>3.0</v>
      </c>
      <c r="D14452" s="268">
        <v>0.0416666666666667</v>
      </c>
      <c r="E14452" s="269">
        <v>0.0</v>
      </c>
      <c r="F14452" s="269">
        <v>3.5354579614351036E-5</v>
      </c>
    </row>
    <row r="14453" ht="14.25" customHeight="1">
      <c r="A14453" s="267">
        <v>43767.0</v>
      </c>
      <c r="B14453" s="57">
        <v>302.0</v>
      </c>
      <c r="C14453" s="57">
        <v>4.0</v>
      </c>
      <c r="D14453" s="268">
        <v>0.0625</v>
      </c>
      <c r="E14453" s="269">
        <v>0.0</v>
      </c>
      <c r="F14453" s="269">
        <v>3.2550250353156044E-5</v>
      </c>
    </row>
    <row r="14454" ht="14.25" customHeight="1">
      <c r="A14454" s="267">
        <v>43767.0</v>
      </c>
      <c r="B14454" s="57">
        <v>302.0</v>
      </c>
      <c r="C14454" s="57">
        <v>5.0</v>
      </c>
      <c r="D14454" s="268">
        <v>0.0833333333333333</v>
      </c>
      <c r="E14454" s="269">
        <v>0.0</v>
      </c>
      <c r="F14454" s="269">
        <v>3.074746725667356E-5</v>
      </c>
    </row>
    <row r="14455" ht="14.25" customHeight="1">
      <c r="A14455" s="267">
        <v>43767.0</v>
      </c>
      <c r="B14455" s="57">
        <v>302.0</v>
      </c>
      <c r="C14455" s="57">
        <v>6.0</v>
      </c>
      <c r="D14455" s="268">
        <v>0.104166666666667</v>
      </c>
      <c r="E14455" s="269">
        <v>0.0</v>
      </c>
      <c r="F14455" s="269">
        <v>2.894468416019107E-5</v>
      </c>
    </row>
    <row r="14456" ht="14.25" customHeight="1">
      <c r="A14456" s="267">
        <v>43767.0</v>
      </c>
      <c r="B14456" s="57">
        <v>302.0</v>
      </c>
      <c r="C14456" s="57">
        <v>7.0</v>
      </c>
      <c r="D14456" s="268">
        <v>0.125</v>
      </c>
      <c r="E14456" s="269">
        <v>0.0</v>
      </c>
      <c r="F14456" s="269">
        <v>2.8443911077834827E-5</v>
      </c>
    </row>
    <row r="14457" ht="14.25" customHeight="1">
      <c r="A14457" s="267">
        <v>43767.0</v>
      </c>
      <c r="B14457" s="57">
        <v>302.0</v>
      </c>
      <c r="C14457" s="57">
        <v>8.0</v>
      </c>
      <c r="D14457" s="268">
        <v>0.145833333333333</v>
      </c>
      <c r="E14457" s="269">
        <v>0.0</v>
      </c>
      <c r="F14457" s="269">
        <v>2.8143447228421073E-5</v>
      </c>
    </row>
    <row r="14458" ht="14.25" customHeight="1">
      <c r="A14458" s="267">
        <v>43767.0</v>
      </c>
      <c r="B14458" s="57">
        <v>302.0</v>
      </c>
      <c r="C14458" s="57">
        <v>9.0</v>
      </c>
      <c r="D14458" s="268">
        <v>0.166666666666667</v>
      </c>
      <c r="E14458" s="269">
        <v>0.0</v>
      </c>
      <c r="F14458" s="269">
        <v>2.7943137995478576E-5</v>
      </c>
    </row>
    <row r="14459" ht="14.25" customHeight="1">
      <c r="A14459" s="267">
        <v>43767.0</v>
      </c>
      <c r="B14459" s="57">
        <v>302.0</v>
      </c>
      <c r="C14459" s="57">
        <v>10.0</v>
      </c>
      <c r="D14459" s="268">
        <v>0.1875</v>
      </c>
      <c r="E14459" s="269">
        <v>0.0</v>
      </c>
      <c r="F14459" s="269">
        <v>2.874437492724857E-5</v>
      </c>
    </row>
    <row r="14460" ht="14.25" customHeight="1">
      <c r="A14460" s="267">
        <v>43767.0</v>
      </c>
      <c r="B14460" s="57">
        <v>302.0</v>
      </c>
      <c r="C14460" s="57">
        <v>11.0</v>
      </c>
      <c r="D14460" s="268">
        <v>0.208333333333333</v>
      </c>
      <c r="E14460" s="269">
        <v>0.0</v>
      </c>
      <c r="F14460" s="269">
        <v>3.0246694174317314E-5</v>
      </c>
    </row>
    <row r="14461" ht="14.25" customHeight="1">
      <c r="A14461" s="267">
        <v>43767.0</v>
      </c>
      <c r="B14461" s="57">
        <v>302.0</v>
      </c>
      <c r="C14461" s="57">
        <v>12.0</v>
      </c>
      <c r="D14461" s="268">
        <v>0.229166666666667</v>
      </c>
      <c r="E14461" s="269">
        <v>0.0</v>
      </c>
      <c r="F14461" s="269">
        <v>3.14485495719723E-5</v>
      </c>
    </row>
    <row r="14462" ht="14.25" customHeight="1">
      <c r="A14462" s="267">
        <v>43767.0</v>
      </c>
      <c r="B14462" s="57">
        <v>302.0</v>
      </c>
      <c r="C14462" s="57">
        <v>13.0</v>
      </c>
      <c r="D14462" s="268">
        <v>0.25</v>
      </c>
      <c r="E14462" s="269">
        <v>0.0</v>
      </c>
      <c r="F14462" s="269">
        <v>3.415272421669604E-5</v>
      </c>
    </row>
    <row r="14463" ht="14.25" customHeight="1">
      <c r="A14463" s="267">
        <v>43767.0</v>
      </c>
      <c r="B14463" s="57">
        <v>302.0</v>
      </c>
      <c r="C14463" s="57">
        <v>14.0</v>
      </c>
      <c r="D14463" s="268">
        <v>0.270833333333333</v>
      </c>
      <c r="E14463" s="269">
        <v>2.1110873214649773E-7</v>
      </c>
      <c r="F14463" s="269">
        <v>3.7057208094362266E-5</v>
      </c>
    </row>
    <row r="14464" ht="14.25" customHeight="1">
      <c r="A14464" s="267">
        <v>43767.0</v>
      </c>
      <c r="B14464" s="57">
        <v>302.0</v>
      </c>
      <c r="C14464" s="57">
        <v>15.0</v>
      </c>
      <c r="D14464" s="268">
        <v>0.291666666666667</v>
      </c>
      <c r="E14464" s="269">
        <v>4.5036529524586186E-6</v>
      </c>
      <c r="F14464" s="269">
        <v>4.236540276733849E-5</v>
      </c>
    </row>
    <row r="14465" ht="14.25" customHeight="1">
      <c r="A14465" s="267">
        <v>43767.0</v>
      </c>
      <c r="B14465" s="57">
        <v>302.0</v>
      </c>
      <c r="C14465" s="57">
        <v>16.0</v>
      </c>
      <c r="D14465" s="268">
        <v>0.3125</v>
      </c>
      <c r="E14465" s="269">
        <v>9.013162868537802E-6</v>
      </c>
      <c r="F14465" s="269">
        <v>5.0077308235624696E-5</v>
      </c>
    </row>
    <row r="14466" ht="14.25" customHeight="1">
      <c r="A14466" s="267">
        <v>43767.0</v>
      </c>
      <c r="B14466" s="57">
        <v>302.0</v>
      </c>
      <c r="C14466" s="57">
        <v>17.0</v>
      </c>
      <c r="D14466" s="268">
        <v>0.333333333333333</v>
      </c>
      <c r="E14466" s="269">
        <v>1.7122734817172963E-5</v>
      </c>
      <c r="F14466" s="269">
        <v>5.6587358306255894E-5</v>
      </c>
    </row>
    <row r="14467" ht="14.25" customHeight="1">
      <c r="A14467" s="267">
        <v>43767.0</v>
      </c>
      <c r="B14467" s="57">
        <v>302.0</v>
      </c>
      <c r="C14467" s="57">
        <v>18.0</v>
      </c>
      <c r="D14467" s="268">
        <v>0.354166666666667</v>
      </c>
      <c r="E14467" s="269">
        <v>2.883063559078145E-5</v>
      </c>
      <c r="F14467" s="269">
        <v>6.259663529453087E-5</v>
      </c>
    </row>
    <row r="14468" ht="14.25" customHeight="1">
      <c r="A14468" s="267">
        <v>43767.0</v>
      </c>
      <c r="B14468" s="57">
        <v>302.0</v>
      </c>
      <c r="C14468" s="57">
        <v>19.0</v>
      </c>
      <c r="D14468" s="268">
        <v>0.375</v>
      </c>
      <c r="E14468" s="269">
        <v>3.874894528894231E-5</v>
      </c>
      <c r="F14468" s="269">
        <v>6.53008099392546E-5</v>
      </c>
    </row>
    <row r="14469" ht="14.25" customHeight="1">
      <c r="A14469" s="267">
        <v>43767.0</v>
      </c>
      <c r="B14469" s="57">
        <v>302.0</v>
      </c>
      <c r="C14469" s="57">
        <v>20.0</v>
      </c>
      <c r="D14469" s="268">
        <v>0.395833333333333</v>
      </c>
      <c r="E14469" s="269">
        <v>5.124144287259151E-5</v>
      </c>
      <c r="F14469" s="269">
        <v>6.790482996750707E-5</v>
      </c>
    </row>
    <row r="14470" ht="14.25" customHeight="1">
      <c r="A14470" s="267">
        <v>43767.0</v>
      </c>
      <c r="B14470" s="57">
        <v>302.0</v>
      </c>
      <c r="C14470" s="57">
        <v>21.0</v>
      </c>
      <c r="D14470" s="268">
        <v>0.416666666666667</v>
      </c>
      <c r="E14470" s="269">
        <v>5.2957552372650415E-5</v>
      </c>
      <c r="F14470" s="269">
        <v>6.740405688515083E-5</v>
      </c>
    </row>
    <row r="14471" ht="14.25" customHeight="1">
      <c r="A14471" s="267">
        <v>43767.0</v>
      </c>
      <c r="B14471" s="57">
        <v>302.0</v>
      </c>
      <c r="C14471" s="57">
        <v>22.0</v>
      </c>
      <c r="D14471" s="268">
        <v>0.4375</v>
      </c>
      <c r="E14471" s="269">
        <v>5.9931966595133916E-5</v>
      </c>
      <c r="F14471" s="269">
        <v>6.840560304986335E-5</v>
      </c>
    </row>
    <row r="14472" ht="14.25" customHeight="1">
      <c r="A14472" s="267">
        <v>43767.0</v>
      </c>
      <c r="B14472" s="57">
        <v>302.0</v>
      </c>
      <c r="C14472" s="57">
        <v>23.0</v>
      </c>
      <c r="D14472" s="268">
        <v>0.458333333333333</v>
      </c>
      <c r="E14472" s="269">
        <v>7.619753749267984E-5</v>
      </c>
      <c r="F14472" s="269">
        <v>6.770452073456459E-5</v>
      </c>
    </row>
    <row r="14473" ht="14.25" customHeight="1">
      <c r="A14473" s="267">
        <v>43767.0</v>
      </c>
      <c r="B14473" s="57">
        <v>302.0</v>
      </c>
      <c r="C14473" s="57">
        <v>24.0</v>
      </c>
      <c r="D14473" s="268">
        <v>0.479166666666667</v>
      </c>
      <c r="E14473" s="269">
        <v>1.1257184881947711E-4</v>
      </c>
      <c r="F14473" s="269">
        <v>6.53008099392546E-5</v>
      </c>
    </row>
    <row r="14474" ht="14.25" customHeight="1">
      <c r="A14474" s="267">
        <v>43767.0</v>
      </c>
      <c r="B14474" s="57">
        <v>302.0</v>
      </c>
      <c r="C14474" s="57">
        <v>25.0</v>
      </c>
      <c r="D14474" s="268">
        <v>0.5</v>
      </c>
      <c r="E14474" s="269">
        <v>8.880207335516161E-5</v>
      </c>
      <c r="F14474" s="269">
        <v>6.490019147336961E-5</v>
      </c>
    </row>
    <row r="14475" ht="14.25" customHeight="1">
      <c r="A14475" s="267">
        <v>43767.0</v>
      </c>
      <c r="B14475" s="57">
        <v>302.0</v>
      </c>
      <c r="C14475" s="57">
        <v>26.0</v>
      </c>
      <c r="D14475" s="268">
        <v>0.520833333333333</v>
      </c>
      <c r="E14475" s="269">
        <v>1.2272735385333194E-4</v>
      </c>
      <c r="F14475" s="269">
        <v>6.740405688515083E-5</v>
      </c>
    </row>
    <row r="14476" ht="14.25" customHeight="1">
      <c r="A14476" s="267">
        <v>43767.0</v>
      </c>
      <c r="B14476" s="57">
        <v>302.0</v>
      </c>
      <c r="C14476" s="57">
        <v>27.0</v>
      </c>
      <c r="D14476" s="268">
        <v>0.541666666666667</v>
      </c>
      <c r="E14476" s="269">
        <v>1.6349711256300237E-4</v>
      </c>
      <c r="F14476" s="269">
        <v>6.409895454159961E-5</v>
      </c>
    </row>
    <row r="14477" ht="14.25" customHeight="1">
      <c r="A14477" s="267">
        <v>43767.0</v>
      </c>
      <c r="B14477" s="57">
        <v>302.0</v>
      </c>
      <c r="C14477" s="57">
        <v>28.0</v>
      </c>
      <c r="D14477" s="268">
        <v>0.5625</v>
      </c>
      <c r="E14477" s="269">
        <v>1.3147145994338189E-4</v>
      </c>
      <c r="F14477" s="269">
        <v>6.520065532278334E-5</v>
      </c>
    </row>
    <row r="14478" ht="14.25" customHeight="1">
      <c r="A14478" s="267">
        <v>43767.0</v>
      </c>
      <c r="B14478" s="57">
        <v>302.0</v>
      </c>
      <c r="C14478" s="57">
        <v>29.0</v>
      </c>
      <c r="D14478" s="268">
        <v>0.583333333333333</v>
      </c>
      <c r="E14478" s="269">
        <v>1.1187172639559867E-4</v>
      </c>
      <c r="F14478" s="269">
        <v>6.389864530865711E-5</v>
      </c>
    </row>
    <row r="14479" ht="14.25" customHeight="1">
      <c r="A14479" s="267">
        <v>43767.0</v>
      </c>
      <c r="B14479" s="57">
        <v>302.0</v>
      </c>
      <c r="C14479" s="57">
        <v>30.0</v>
      </c>
      <c r="D14479" s="268">
        <v>0.604166666666667</v>
      </c>
      <c r="E14479" s="269">
        <v>5.9135710227790806E-5</v>
      </c>
      <c r="F14479" s="269">
        <v>6.28970991439446E-5</v>
      </c>
    </row>
    <row r="14480" ht="14.25" customHeight="1">
      <c r="A14480" s="267">
        <v>43767.0</v>
      </c>
      <c r="B14480" s="57">
        <v>302.0</v>
      </c>
      <c r="C14480" s="57">
        <v>31.0</v>
      </c>
      <c r="D14480" s="268">
        <v>0.625</v>
      </c>
      <c r="E14480" s="269">
        <v>4.2712234567939725E-5</v>
      </c>
      <c r="F14480" s="269">
        <v>6.540096455572584E-5</v>
      </c>
    </row>
    <row r="14481" ht="14.25" customHeight="1">
      <c r="A14481" s="267">
        <v>43767.0</v>
      </c>
      <c r="B14481" s="57">
        <v>302.0</v>
      </c>
      <c r="C14481" s="57">
        <v>32.0</v>
      </c>
      <c r="D14481" s="268">
        <v>0.645833333333333</v>
      </c>
      <c r="E14481" s="269">
        <v>2.213329673247881E-5</v>
      </c>
      <c r="F14481" s="269">
        <v>6.69032838027946E-5</v>
      </c>
    </row>
    <row r="14482" ht="14.25" customHeight="1">
      <c r="A14482" s="267">
        <v>43767.0</v>
      </c>
      <c r="B14482" s="57">
        <v>302.0</v>
      </c>
      <c r="C14482" s="57">
        <v>33.0</v>
      </c>
      <c r="D14482" s="268">
        <v>0.666666666666667</v>
      </c>
      <c r="E14482" s="269">
        <v>1.2004488126140577E-5</v>
      </c>
      <c r="F14482" s="269">
        <v>7.151039616047207E-5</v>
      </c>
    </row>
    <row r="14483" ht="14.25" customHeight="1">
      <c r="A14483" s="267">
        <v>43767.0</v>
      </c>
      <c r="B14483" s="57">
        <v>302.0</v>
      </c>
      <c r="C14483" s="57">
        <v>34.0</v>
      </c>
      <c r="D14483" s="268">
        <v>0.6875</v>
      </c>
      <c r="E14483" s="269">
        <v>1.97073417976054E-6</v>
      </c>
      <c r="F14483" s="269">
        <v>8.2727713205252E-5</v>
      </c>
    </row>
    <row r="14484" ht="14.25" customHeight="1">
      <c r="A14484" s="267">
        <v>43767.0</v>
      </c>
      <c r="B14484" s="57">
        <v>302.0</v>
      </c>
      <c r="C14484" s="57">
        <v>35.0</v>
      </c>
      <c r="D14484" s="268">
        <v>0.708333333333333</v>
      </c>
      <c r="E14484" s="269">
        <v>1.5690497278253067E-7</v>
      </c>
      <c r="F14484" s="269">
        <v>9.564765873004317E-5</v>
      </c>
    </row>
    <row r="14485" ht="14.25" customHeight="1">
      <c r="A14485" s="267">
        <v>43767.0</v>
      </c>
      <c r="B14485" s="57">
        <v>302.0</v>
      </c>
      <c r="C14485" s="57">
        <v>36.0</v>
      </c>
      <c r="D14485" s="268">
        <v>0.729166666666667</v>
      </c>
      <c r="E14485" s="269">
        <v>0.0</v>
      </c>
      <c r="F14485" s="269">
        <v>1.0313922404209262E-4</v>
      </c>
    </row>
    <row r="14486" ht="14.25" customHeight="1">
      <c r="A14486" s="267">
        <v>43767.0</v>
      </c>
      <c r="B14486" s="57">
        <v>302.0</v>
      </c>
      <c r="C14486" s="57">
        <v>37.0</v>
      </c>
      <c r="D14486" s="268">
        <v>0.75</v>
      </c>
      <c r="E14486" s="269">
        <v>0.0</v>
      </c>
      <c r="F14486" s="269">
        <v>1.0205755418420313E-4</v>
      </c>
    </row>
    <row r="14487" ht="14.25" customHeight="1">
      <c r="A14487" s="267">
        <v>43767.0</v>
      </c>
      <c r="B14487" s="57">
        <v>302.0</v>
      </c>
      <c r="C14487" s="57">
        <v>38.0</v>
      </c>
      <c r="D14487" s="268">
        <v>0.770833333333333</v>
      </c>
      <c r="E14487" s="269">
        <v>0.0</v>
      </c>
      <c r="F14487" s="269">
        <v>1.0041501847407464E-4</v>
      </c>
    </row>
    <row r="14488" ht="14.25" customHeight="1">
      <c r="A14488" s="267">
        <v>43767.0</v>
      </c>
      <c r="B14488" s="57">
        <v>302.0</v>
      </c>
      <c r="C14488" s="57">
        <v>39.0</v>
      </c>
      <c r="D14488" s="268">
        <v>0.791666666666667</v>
      </c>
      <c r="E14488" s="269">
        <v>0.0</v>
      </c>
      <c r="F14488" s="269">
        <v>9.454595794885942E-5</v>
      </c>
    </row>
    <row r="14489" ht="14.25" customHeight="1">
      <c r="A14489" s="267">
        <v>43767.0</v>
      </c>
      <c r="B14489" s="57">
        <v>302.0</v>
      </c>
      <c r="C14489" s="57">
        <v>40.0</v>
      </c>
      <c r="D14489" s="268">
        <v>0.8125</v>
      </c>
      <c r="E14489" s="269">
        <v>0.0</v>
      </c>
      <c r="F14489" s="269">
        <v>8.873699019352696E-5</v>
      </c>
    </row>
    <row r="14490" ht="14.25" customHeight="1">
      <c r="A14490" s="267">
        <v>43767.0</v>
      </c>
      <c r="B14490" s="57">
        <v>302.0</v>
      </c>
      <c r="C14490" s="57">
        <v>41.0</v>
      </c>
      <c r="D14490" s="268">
        <v>0.833333333333333</v>
      </c>
      <c r="E14490" s="269">
        <v>0.0</v>
      </c>
      <c r="F14490" s="269">
        <v>8.453049630173448E-5</v>
      </c>
    </row>
    <row r="14491" ht="14.25" customHeight="1">
      <c r="A14491" s="267">
        <v>43767.0</v>
      </c>
      <c r="B14491" s="57">
        <v>302.0</v>
      </c>
      <c r="C14491" s="57">
        <v>42.0</v>
      </c>
      <c r="D14491" s="268">
        <v>0.854166666666667</v>
      </c>
      <c r="E14491" s="269">
        <v>0.0</v>
      </c>
      <c r="F14491" s="269">
        <v>8.132554857465449E-5</v>
      </c>
    </row>
    <row r="14492" ht="14.25" customHeight="1">
      <c r="A14492" s="267">
        <v>43767.0</v>
      </c>
      <c r="B14492" s="57">
        <v>302.0</v>
      </c>
      <c r="C14492" s="57">
        <v>43.0</v>
      </c>
      <c r="D14492" s="268">
        <v>0.875</v>
      </c>
      <c r="E14492" s="269">
        <v>0.0</v>
      </c>
      <c r="F14492" s="269">
        <v>7.701890006639078E-5</v>
      </c>
    </row>
    <row r="14493" ht="14.25" customHeight="1">
      <c r="A14493" s="267">
        <v>43767.0</v>
      </c>
      <c r="B14493" s="57">
        <v>302.0</v>
      </c>
      <c r="C14493" s="57">
        <v>44.0</v>
      </c>
      <c r="D14493" s="268">
        <v>0.895833333333333</v>
      </c>
      <c r="E14493" s="269">
        <v>0.0</v>
      </c>
      <c r="F14493" s="269">
        <v>7.24117877087133E-5</v>
      </c>
    </row>
    <row r="14494" ht="14.25" customHeight="1">
      <c r="A14494" s="267">
        <v>43767.0</v>
      </c>
      <c r="B14494" s="57">
        <v>302.0</v>
      </c>
      <c r="C14494" s="57">
        <v>45.0</v>
      </c>
      <c r="D14494" s="268">
        <v>0.916666666666667</v>
      </c>
      <c r="E14494" s="269">
        <v>0.0</v>
      </c>
      <c r="F14494" s="269">
        <v>6.850575766633457E-5</v>
      </c>
    </row>
    <row r="14495" ht="14.25" customHeight="1">
      <c r="A14495" s="267">
        <v>43767.0</v>
      </c>
      <c r="B14495" s="57">
        <v>302.0</v>
      </c>
      <c r="C14495" s="57">
        <v>46.0</v>
      </c>
      <c r="D14495" s="268">
        <v>0.9375</v>
      </c>
      <c r="E14495" s="269">
        <v>0.0</v>
      </c>
      <c r="F14495" s="269">
        <v>6.239632606158836E-5</v>
      </c>
    </row>
    <row r="14496" ht="14.25" customHeight="1">
      <c r="A14496" s="267">
        <v>43767.0</v>
      </c>
      <c r="B14496" s="57">
        <v>302.0</v>
      </c>
      <c r="C14496" s="57">
        <v>47.0</v>
      </c>
      <c r="D14496" s="268">
        <v>0.958333333333333</v>
      </c>
      <c r="E14496" s="269">
        <v>0.0</v>
      </c>
      <c r="F14496" s="269">
        <v>5.6387049073313414E-5</v>
      </c>
    </row>
    <row r="14497" ht="14.25" customHeight="1">
      <c r="A14497" s="267">
        <v>43767.0</v>
      </c>
      <c r="B14497" s="57">
        <v>302.0</v>
      </c>
      <c r="C14497" s="57">
        <v>48.0</v>
      </c>
      <c r="D14497" s="268">
        <v>0.979166666666667</v>
      </c>
      <c r="E14497" s="269">
        <v>0.0</v>
      </c>
      <c r="F14497" s="269">
        <v>4.9175916687383454E-5</v>
      </c>
    </row>
    <row r="14498" ht="14.25" customHeight="1">
      <c r="A14498" s="267">
        <v>43768.0</v>
      </c>
      <c r="B14498" s="57">
        <v>303.0</v>
      </c>
      <c r="C14498" s="57">
        <v>1.0</v>
      </c>
      <c r="D14498" s="268">
        <v>0.0</v>
      </c>
      <c r="E14498" s="269">
        <v>0.0</v>
      </c>
      <c r="F14498" s="269">
        <v>4.086308352026975E-5</v>
      </c>
    </row>
    <row r="14499" ht="14.25" customHeight="1">
      <c r="A14499" s="267">
        <v>43768.0</v>
      </c>
      <c r="B14499" s="57">
        <v>303.0</v>
      </c>
      <c r="C14499" s="57">
        <v>2.0</v>
      </c>
      <c r="D14499" s="268">
        <v>0.020833333333333332</v>
      </c>
      <c r="E14499" s="269">
        <v>0.0</v>
      </c>
      <c r="F14499" s="269">
        <v>3.645628039553478E-5</v>
      </c>
    </row>
    <row r="14500" ht="14.25" customHeight="1">
      <c r="A14500" s="267">
        <v>43768.0</v>
      </c>
      <c r="B14500" s="57">
        <v>303.0</v>
      </c>
      <c r="C14500" s="57">
        <v>3.0</v>
      </c>
      <c r="D14500" s="268">
        <v>0.0416666666666667</v>
      </c>
      <c r="E14500" s="269">
        <v>0.0</v>
      </c>
      <c r="F14500" s="269">
        <v>3.34516419013973E-5</v>
      </c>
    </row>
    <row r="14501" ht="14.25" customHeight="1">
      <c r="A14501" s="267">
        <v>43768.0</v>
      </c>
      <c r="B14501" s="57">
        <v>303.0</v>
      </c>
      <c r="C14501" s="57">
        <v>4.0</v>
      </c>
      <c r="D14501" s="268">
        <v>0.0625</v>
      </c>
      <c r="E14501" s="269">
        <v>0.0</v>
      </c>
      <c r="F14501" s="269">
        <v>3.194932265432856E-5</v>
      </c>
    </row>
    <row r="14502" ht="14.25" customHeight="1">
      <c r="A14502" s="267">
        <v>43768.0</v>
      </c>
      <c r="B14502" s="57">
        <v>303.0</v>
      </c>
      <c r="C14502" s="57">
        <v>5.0</v>
      </c>
      <c r="D14502" s="268">
        <v>0.0833333333333333</v>
      </c>
      <c r="E14502" s="269">
        <v>0.0</v>
      </c>
      <c r="F14502" s="269">
        <v>2.9946230324903566E-5</v>
      </c>
    </row>
    <row r="14503" ht="14.25" customHeight="1">
      <c r="A14503" s="267">
        <v>43768.0</v>
      </c>
      <c r="B14503" s="57">
        <v>303.0</v>
      </c>
      <c r="C14503" s="57">
        <v>6.0</v>
      </c>
      <c r="D14503" s="268">
        <v>0.104166666666667</v>
      </c>
      <c r="E14503" s="269">
        <v>0.0</v>
      </c>
      <c r="F14503" s="269">
        <v>2.8443911077834827E-5</v>
      </c>
    </row>
    <row r="14504" ht="14.25" customHeight="1">
      <c r="A14504" s="267">
        <v>43768.0</v>
      </c>
      <c r="B14504" s="57">
        <v>303.0</v>
      </c>
      <c r="C14504" s="57">
        <v>7.0</v>
      </c>
      <c r="D14504" s="268">
        <v>0.125</v>
      </c>
      <c r="E14504" s="269">
        <v>0.0</v>
      </c>
      <c r="F14504" s="269">
        <v>2.8644220310777324E-5</v>
      </c>
    </row>
    <row r="14505" ht="14.25" customHeight="1">
      <c r="A14505" s="267">
        <v>43768.0</v>
      </c>
      <c r="B14505" s="57">
        <v>303.0</v>
      </c>
      <c r="C14505" s="57">
        <v>8.0</v>
      </c>
      <c r="D14505" s="268">
        <v>0.145833333333333</v>
      </c>
      <c r="E14505" s="269">
        <v>0.0</v>
      </c>
      <c r="F14505" s="269">
        <v>2.7742828762536086E-5</v>
      </c>
    </row>
    <row r="14506" ht="14.25" customHeight="1">
      <c r="A14506" s="267">
        <v>43768.0</v>
      </c>
      <c r="B14506" s="57">
        <v>303.0</v>
      </c>
      <c r="C14506" s="57">
        <v>9.0</v>
      </c>
      <c r="D14506" s="268">
        <v>0.166666666666667</v>
      </c>
      <c r="E14506" s="269">
        <v>0.0</v>
      </c>
      <c r="F14506" s="269">
        <v>2.744236491312233E-5</v>
      </c>
    </row>
    <row r="14507" ht="14.25" customHeight="1">
      <c r="A14507" s="267">
        <v>43768.0</v>
      </c>
      <c r="B14507" s="57">
        <v>303.0</v>
      </c>
      <c r="C14507" s="57">
        <v>10.0</v>
      </c>
      <c r="D14507" s="268">
        <v>0.1875</v>
      </c>
      <c r="E14507" s="269">
        <v>0.0</v>
      </c>
      <c r="F14507" s="269">
        <v>2.8143447228421073E-5</v>
      </c>
    </row>
    <row r="14508" ht="14.25" customHeight="1">
      <c r="A14508" s="267">
        <v>43768.0</v>
      </c>
      <c r="B14508" s="57">
        <v>303.0</v>
      </c>
      <c r="C14508" s="57">
        <v>11.0</v>
      </c>
      <c r="D14508" s="268">
        <v>0.208333333333333</v>
      </c>
      <c r="E14508" s="269">
        <v>0.0</v>
      </c>
      <c r="F14508" s="269">
        <v>2.8043292611949826E-5</v>
      </c>
    </row>
    <row r="14509" ht="14.25" customHeight="1">
      <c r="A14509" s="267">
        <v>43768.0</v>
      </c>
      <c r="B14509" s="57">
        <v>303.0</v>
      </c>
      <c r="C14509" s="57">
        <v>12.0</v>
      </c>
      <c r="D14509" s="268">
        <v>0.229166666666667</v>
      </c>
      <c r="E14509" s="269">
        <v>0.0</v>
      </c>
      <c r="F14509" s="269">
        <v>2.974592109196107E-5</v>
      </c>
    </row>
    <row r="14510" ht="14.25" customHeight="1">
      <c r="A14510" s="267">
        <v>43768.0</v>
      </c>
      <c r="B14510" s="57">
        <v>303.0</v>
      </c>
      <c r="C14510" s="57">
        <v>13.0</v>
      </c>
      <c r="D14510" s="268">
        <v>0.25</v>
      </c>
      <c r="E14510" s="269">
        <v>0.0</v>
      </c>
      <c r="F14510" s="269">
        <v>3.2049477270799804E-5</v>
      </c>
    </row>
    <row r="14511" ht="14.25" customHeight="1">
      <c r="A14511" s="267">
        <v>43768.0</v>
      </c>
      <c r="B14511" s="57">
        <v>303.0</v>
      </c>
      <c r="C14511" s="57">
        <v>14.0</v>
      </c>
      <c r="D14511" s="268">
        <v>0.270833333333333</v>
      </c>
      <c r="E14511" s="269">
        <v>1.4073915476433183E-7</v>
      </c>
      <c r="F14511" s="269">
        <v>3.505411576493728E-5</v>
      </c>
    </row>
    <row r="14512" ht="14.25" customHeight="1">
      <c r="A14512" s="267">
        <v>43768.0</v>
      </c>
      <c r="B14512" s="57">
        <v>303.0</v>
      </c>
      <c r="C14512" s="57">
        <v>15.0</v>
      </c>
      <c r="D14512" s="268">
        <v>0.291666666666667</v>
      </c>
      <c r="E14512" s="269">
        <v>5.160435674692167E-7</v>
      </c>
      <c r="F14512" s="269">
        <v>4.146401121909723E-5</v>
      </c>
    </row>
    <row r="14513" ht="14.25" customHeight="1">
      <c r="A14513" s="267">
        <v>43768.0</v>
      </c>
      <c r="B14513" s="57">
        <v>303.0</v>
      </c>
      <c r="C14513" s="57">
        <v>16.0</v>
      </c>
      <c r="D14513" s="268">
        <v>0.3125</v>
      </c>
      <c r="E14513" s="269">
        <v>3.3286416588053398E-6</v>
      </c>
      <c r="F14513" s="269">
        <v>4.7673597440314705E-5</v>
      </c>
    </row>
    <row r="14514" ht="14.25" customHeight="1">
      <c r="A14514" s="267">
        <v>43768.0</v>
      </c>
      <c r="B14514" s="57">
        <v>303.0</v>
      </c>
      <c r="C14514" s="57">
        <v>17.0</v>
      </c>
      <c r="D14514" s="268">
        <v>0.333333333333333</v>
      </c>
      <c r="E14514" s="269">
        <v>9.691617729179265E-6</v>
      </c>
      <c r="F14514" s="269">
        <v>5.6387049073313414E-5</v>
      </c>
    </row>
    <row r="14515" ht="14.25" customHeight="1">
      <c r="A14515" s="267">
        <v>43768.0</v>
      </c>
      <c r="B14515" s="57">
        <v>303.0</v>
      </c>
      <c r="C14515" s="57">
        <v>18.0</v>
      </c>
      <c r="D14515" s="268">
        <v>0.354166666666667</v>
      </c>
      <c r="E14515" s="269">
        <v>2.5741629924534477E-5</v>
      </c>
      <c r="F14515" s="269">
        <v>6.28970991439446E-5</v>
      </c>
    </row>
    <row r="14516" ht="14.25" customHeight="1">
      <c r="A14516" s="267">
        <v>43768.0</v>
      </c>
      <c r="B14516" s="57">
        <v>303.0</v>
      </c>
      <c r="C14516" s="57">
        <v>19.0</v>
      </c>
      <c r="D14516" s="268">
        <v>0.375</v>
      </c>
      <c r="E14516" s="269">
        <v>4.6574911599805575E-5</v>
      </c>
      <c r="F14516" s="269">
        <v>6.730390226867957E-5</v>
      </c>
    </row>
    <row r="14517" ht="14.25" customHeight="1">
      <c r="A14517" s="267">
        <v>43768.0</v>
      </c>
      <c r="B14517" s="57">
        <v>303.0</v>
      </c>
      <c r="C14517" s="57">
        <v>20.0</v>
      </c>
      <c r="D14517" s="268">
        <v>0.395833333333333</v>
      </c>
      <c r="E14517" s="269">
        <v>5.5979121149341116E-5</v>
      </c>
      <c r="F14517" s="269">
        <v>7.251194232518454E-5</v>
      </c>
    </row>
    <row r="14518" ht="14.25" customHeight="1">
      <c r="A14518" s="267">
        <v>43768.0</v>
      </c>
      <c r="B14518" s="57">
        <v>303.0</v>
      </c>
      <c r="C14518" s="57">
        <v>21.0</v>
      </c>
      <c r="D14518" s="268">
        <v>0.416666666666667</v>
      </c>
      <c r="E14518" s="269">
        <v>6.568900685724662E-5</v>
      </c>
      <c r="F14518" s="269">
        <v>7.36136431063683E-5</v>
      </c>
    </row>
    <row r="14519" ht="14.25" customHeight="1">
      <c r="A14519" s="267">
        <v>43768.0</v>
      </c>
      <c r="B14519" s="57">
        <v>303.0</v>
      </c>
      <c r="C14519" s="57">
        <v>22.0</v>
      </c>
      <c r="D14519" s="268">
        <v>0.4375</v>
      </c>
      <c r="E14519" s="269">
        <v>1.0154394229199317E-4</v>
      </c>
      <c r="F14519" s="269">
        <v>7.32130246404833E-5</v>
      </c>
    </row>
    <row r="14520" ht="14.25" customHeight="1">
      <c r="A14520" s="267">
        <v>43768.0</v>
      </c>
      <c r="B14520" s="57">
        <v>303.0</v>
      </c>
      <c r="C14520" s="57">
        <v>23.0</v>
      </c>
      <c r="D14520" s="268">
        <v>0.458333333333333</v>
      </c>
      <c r="E14520" s="269">
        <v>1.412548649419074E-4</v>
      </c>
      <c r="F14520" s="269">
        <v>7.401426157225329E-5</v>
      </c>
    </row>
    <row r="14521" ht="14.25" customHeight="1">
      <c r="A14521" s="267">
        <v>43768.0</v>
      </c>
      <c r="B14521" s="57">
        <v>303.0</v>
      </c>
      <c r="C14521" s="57">
        <v>24.0</v>
      </c>
      <c r="D14521" s="268">
        <v>0.479166666666667</v>
      </c>
      <c r="E14521" s="269">
        <v>1.6107974345779547E-4</v>
      </c>
      <c r="F14521" s="269">
        <v>7.641797236756328E-5</v>
      </c>
    </row>
    <row r="14522" ht="14.25" customHeight="1">
      <c r="A14522" s="267">
        <v>43768.0</v>
      </c>
      <c r="B14522" s="57">
        <v>303.0</v>
      </c>
      <c r="C14522" s="57">
        <v>25.0</v>
      </c>
      <c r="D14522" s="268">
        <v>0.5</v>
      </c>
      <c r="E14522" s="269">
        <v>1.1803421707982485E-4</v>
      </c>
      <c r="F14522" s="269">
        <v>7.992338394405702E-5</v>
      </c>
    </row>
    <row r="14523" ht="14.25" customHeight="1">
      <c r="A14523" s="267">
        <v>43768.0</v>
      </c>
      <c r="B14523" s="57">
        <v>303.0</v>
      </c>
      <c r="C14523" s="57">
        <v>26.0</v>
      </c>
      <c r="D14523" s="268">
        <v>0.520833333333333</v>
      </c>
      <c r="E14523" s="269">
        <v>1.1297183661608096E-4</v>
      </c>
      <c r="F14523" s="269">
        <v>8.022384779347077E-5</v>
      </c>
    </row>
    <row r="14524" ht="14.25" customHeight="1">
      <c r="A14524" s="267">
        <v>43768.0</v>
      </c>
      <c r="B14524" s="57">
        <v>303.0</v>
      </c>
      <c r="C14524" s="57">
        <v>27.0</v>
      </c>
      <c r="D14524" s="268">
        <v>0.541666666666667</v>
      </c>
      <c r="E14524" s="269">
        <v>7.103980850862565E-5</v>
      </c>
      <c r="F14524" s="269">
        <v>7.751967314874703E-5</v>
      </c>
    </row>
    <row r="14525" ht="14.25" customHeight="1">
      <c r="A14525" s="267">
        <v>43768.0</v>
      </c>
      <c r="B14525" s="57">
        <v>303.0</v>
      </c>
      <c r="C14525" s="57">
        <v>28.0</v>
      </c>
      <c r="D14525" s="268">
        <v>0.5625</v>
      </c>
      <c r="E14525" s="269">
        <v>5.183250559122758E-5</v>
      </c>
      <c r="F14525" s="269">
        <v>7.38139523393108E-5</v>
      </c>
    </row>
    <row r="14526" ht="14.25" customHeight="1">
      <c r="A14526" s="267">
        <v>43768.0</v>
      </c>
      <c r="B14526" s="57">
        <v>303.0</v>
      </c>
      <c r="C14526" s="57">
        <v>29.0</v>
      </c>
      <c r="D14526" s="268">
        <v>0.583333333333333</v>
      </c>
      <c r="E14526" s="269">
        <v>3.790369485680679E-5</v>
      </c>
      <c r="F14526" s="269">
        <v>7.090946846164457E-5</v>
      </c>
    </row>
    <row r="14527" ht="14.25" customHeight="1">
      <c r="A14527" s="267">
        <v>43768.0</v>
      </c>
      <c r="B14527" s="57">
        <v>303.0</v>
      </c>
      <c r="C14527" s="57">
        <v>30.0</v>
      </c>
      <c r="D14527" s="268">
        <v>0.604166666666667</v>
      </c>
      <c r="E14527" s="269">
        <v>2.6435194498952185E-5</v>
      </c>
      <c r="F14527" s="269">
        <v>7.171070539341455E-5</v>
      </c>
    </row>
    <row r="14528" ht="14.25" customHeight="1">
      <c r="A14528" s="267">
        <v>43768.0</v>
      </c>
      <c r="B14528" s="57">
        <v>303.0</v>
      </c>
      <c r="C14528" s="57">
        <v>31.0</v>
      </c>
      <c r="D14528" s="268">
        <v>0.625</v>
      </c>
      <c r="E14528" s="269">
        <v>1.691852693827671E-5</v>
      </c>
      <c r="F14528" s="269">
        <v>7.471534388755204E-5</v>
      </c>
    </row>
    <row r="14529" ht="14.25" customHeight="1">
      <c r="A14529" s="267">
        <v>43768.0</v>
      </c>
      <c r="B14529" s="57">
        <v>303.0</v>
      </c>
      <c r="C14529" s="57">
        <v>32.0</v>
      </c>
      <c r="D14529" s="268">
        <v>0.645833333333333</v>
      </c>
      <c r="E14529" s="269">
        <v>9.316231790729783E-6</v>
      </c>
      <c r="F14529" s="269">
        <v>7.852121931345951E-5</v>
      </c>
    </row>
    <row r="14530" ht="14.25" customHeight="1">
      <c r="A14530" s="267">
        <v>43768.0</v>
      </c>
      <c r="B14530" s="57">
        <v>303.0</v>
      </c>
      <c r="C14530" s="57">
        <v>33.0</v>
      </c>
      <c r="D14530" s="268">
        <v>0.666666666666667</v>
      </c>
      <c r="E14530" s="269">
        <v>5.36190582218882E-6</v>
      </c>
      <c r="F14530" s="269">
        <v>8.603281554880323E-5</v>
      </c>
    </row>
    <row r="14531" ht="14.25" customHeight="1">
      <c r="A14531" s="267">
        <v>43768.0</v>
      </c>
      <c r="B14531" s="57">
        <v>303.0</v>
      </c>
      <c r="C14531" s="57">
        <v>34.0</v>
      </c>
      <c r="D14531" s="268">
        <v>0.6875</v>
      </c>
      <c r="E14531" s="269">
        <v>6.431562577867823E-7</v>
      </c>
      <c r="F14531" s="269">
        <v>9.684951412769816E-5</v>
      </c>
    </row>
    <row r="14532" ht="14.25" customHeight="1">
      <c r="A14532" s="267">
        <v>43768.0</v>
      </c>
      <c r="B14532" s="57">
        <v>303.0</v>
      </c>
      <c r="C14532" s="57">
        <v>35.0</v>
      </c>
      <c r="D14532" s="268">
        <v>0.708333333333333</v>
      </c>
      <c r="E14532" s="269">
        <v>0.0</v>
      </c>
      <c r="F14532" s="269">
        <v>1.0786652193953558E-4</v>
      </c>
    </row>
    <row r="14533" ht="14.25" customHeight="1">
      <c r="A14533" s="267">
        <v>43768.0</v>
      </c>
      <c r="B14533" s="57">
        <v>303.0</v>
      </c>
      <c r="C14533" s="57">
        <v>36.0</v>
      </c>
      <c r="D14533" s="268">
        <v>0.729166666666667</v>
      </c>
      <c r="E14533" s="269">
        <v>0.0</v>
      </c>
      <c r="F14533" s="269">
        <v>1.1050058835272945E-4</v>
      </c>
    </row>
    <row r="14534" ht="14.25" customHeight="1">
      <c r="A14534" s="267">
        <v>43768.0</v>
      </c>
      <c r="B14534" s="57">
        <v>303.0</v>
      </c>
      <c r="C14534" s="57">
        <v>37.0</v>
      </c>
      <c r="D14534" s="268">
        <v>0.75</v>
      </c>
      <c r="E14534" s="269">
        <v>0.0</v>
      </c>
      <c r="F14534" s="269">
        <v>1.0830720225200909E-4</v>
      </c>
    </row>
    <row r="14535" ht="14.25" customHeight="1">
      <c r="A14535" s="267">
        <v>43768.0</v>
      </c>
      <c r="B14535" s="57">
        <v>303.0</v>
      </c>
      <c r="C14535" s="57">
        <v>38.0</v>
      </c>
      <c r="D14535" s="268">
        <v>0.770833333333333</v>
      </c>
      <c r="E14535" s="269">
        <v>0.0</v>
      </c>
      <c r="F14535" s="269">
        <v>1.0466157421245561E-4</v>
      </c>
    </row>
    <row r="14536" ht="14.25" customHeight="1">
      <c r="A14536" s="267">
        <v>43768.0</v>
      </c>
      <c r="B14536" s="57">
        <v>303.0</v>
      </c>
      <c r="C14536" s="57">
        <v>39.0</v>
      </c>
      <c r="D14536" s="268">
        <v>0.791666666666667</v>
      </c>
      <c r="E14536" s="269">
        <v>0.0</v>
      </c>
      <c r="F14536" s="269">
        <v>9.995430723830691E-5</v>
      </c>
    </row>
    <row r="14537" ht="14.25" customHeight="1">
      <c r="A14537" s="267">
        <v>43768.0</v>
      </c>
      <c r="B14537" s="57">
        <v>303.0</v>
      </c>
      <c r="C14537" s="57">
        <v>40.0</v>
      </c>
      <c r="D14537" s="268">
        <v>0.8125</v>
      </c>
      <c r="E14537" s="269">
        <v>0.0</v>
      </c>
      <c r="F14537" s="269">
        <v>9.554750411357193E-5</v>
      </c>
    </row>
    <row r="14538" ht="14.25" customHeight="1">
      <c r="A14538" s="267">
        <v>43768.0</v>
      </c>
      <c r="B14538" s="57">
        <v>303.0</v>
      </c>
      <c r="C14538" s="57">
        <v>41.0</v>
      </c>
      <c r="D14538" s="268">
        <v>0.833333333333333</v>
      </c>
      <c r="E14538" s="269">
        <v>0.0</v>
      </c>
      <c r="F14538" s="269">
        <v>9.06399279064807E-5</v>
      </c>
    </row>
    <row r="14539" ht="14.25" customHeight="1">
      <c r="A14539" s="267">
        <v>43768.0</v>
      </c>
      <c r="B14539" s="57">
        <v>303.0</v>
      </c>
      <c r="C14539" s="57">
        <v>42.0</v>
      </c>
      <c r="D14539" s="268">
        <v>0.854166666666667</v>
      </c>
      <c r="E14539" s="269">
        <v>0.0</v>
      </c>
      <c r="F14539" s="269">
        <v>8.593266093233197E-5</v>
      </c>
    </row>
    <row r="14540" ht="14.25" customHeight="1">
      <c r="A14540" s="267">
        <v>43768.0</v>
      </c>
      <c r="B14540" s="57">
        <v>303.0</v>
      </c>
      <c r="C14540" s="57">
        <v>43.0</v>
      </c>
      <c r="D14540" s="268">
        <v>0.875</v>
      </c>
      <c r="E14540" s="269">
        <v>0.0</v>
      </c>
      <c r="F14540" s="269">
        <v>8.072462087582698E-5</v>
      </c>
    </row>
    <row r="14541" ht="14.25" customHeight="1">
      <c r="A14541" s="267">
        <v>43768.0</v>
      </c>
      <c r="B14541" s="57">
        <v>303.0</v>
      </c>
      <c r="C14541" s="57">
        <v>44.0</v>
      </c>
      <c r="D14541" s="268">
        <v>0.895833333333333</v>
      </c>
      <c r="E14541" s="269">
        <v>0.0</v>
      </c>
      <c r="F14541" s="269">
        <v>7.511596235343704E-5</v>
      </c>
    </row>
    <row r="14542" ht="14.25" customHeight="1">
      <c r="A14542" s="267">
        <v>43768.0</v>
      </c>
      <c r="B14542" s="57">
        <v>303.0</v>
      </c>
      <c r="C14542" s="57">
        <v>45.0</v>
      </c>
      <c r="D14542" s="268">
        <v>0.916666666666667</v>
      </c>
      <c r="E14542" s="269">
        <v>0.0</v>
      </c>
      <c r="F14542" s="269">
        <v>7.040869537928833E-5</v>
      </c>
    </row>
    <row r="14543" ht="14.25" customHeight="1">
      <c r="A14543" s="267">
        <v>43768.0</v>
      </c>
      <c r="B14543" s="57">
        <v>303.0</v>
      </c>
      <c r="C14543" s="57">
        <v>46.0</v>
      </c>
      <c r="D14543" s="268">
        <v>0.9375</v>
      </c>
      <c r="E14543" s="269">
        <v>0.0</v>
      </c>
      <c r="F14543" s="269">
        <v>6.309740837688711E-5</v>
      </c>
    </row>
    <row r="14544" ht="14.25" customHeight="1">
      <c r="A14544" s="267">
        <v>43768.0</v>
      </c>
      <c r="B14544" s="57">
        <v>303.0</v>
      </c>
      <c r="C14544" s="57">
        <v>47.0</v>
      </c>
      <c r="D14544" s="268">
        <v>0.958333333333333</v>
      </c>
      <c r="E14544" s="269">
        <v>0.0</v>
      </c>
      <c r="F14544" s="269">
        <v>5.2681328263877173E-5</v>
      </c>
    </row>
    <row r="14545" ht="14.25" customHeight="1">
      <c r="A14545" s="267">
        <v>43768.0</v>
      </c>
      <c r="B14545" s="57">
        <v>303.0</v>
      </c>
      <c r="C14545" s="57">
        <v>48.0</v>
      </c>
      <c r="D14545" s="268">
        <v>0.979166666666667</v>
      </c>
      <c r="E14545" s="269">
        <v>0.0</v>
      </c>
      <c r="F14545" s="269">
        <v>4.5169732028533473E-5</v>
      </c>
    </row>
    <row r="14546" ht="14.25" customHeight="1">
      <c r="A14546" s="267">
        <v>43769.0</v>
      </c>
      <c r="B14546" s="57">
        <v>304.0</v>
      </c>
      <c r="C14546" s="57">
        <v>1.0</v>
      </c>
      <c r="D14546" s="268">
        <v>0.0</v>
      </c>
      <c r="E14546" s="269">
        <v>0.0</v>
      </c>
      <c r="F14546" s="269">
        <v>3.8158908875546014E-5</v>
      </c>
    </row>
    <row r="14547" ht="14.25" customHeight="1">
      <c r="A14547" s="267">
        <v>43769.0</v>
      </c>
      <c r="B14547" s="57">
        <v>304.0</v>
      </c>
      <c r="C14547" s="57">
        <v>2.0</v>
      </c>
      <c r="D14547" s="268">
        <v>0.020833333333333332</v>
      </c>
      <c r="E14547" s="269">
        <v>0.0</v>
      </c>
      <c r="F14547" s="269">
        <v>3.435303344963854E-5</v>
      </c>
    </row>
    <row r="14548" ht="14.25" customHeight="1">
      <c r="A14548" s="267">
        <v>43769.0</v>
      </c>
      <c r="B14548" s="57">
        <v>304.0</v>
      </c>
      <c r="C14548" s="57">
        <v>3.0</v>
      </c>
      <c r="D14548" s="268">
        <v>0.0416666666666667</v>
      </c>
      <c r="E14548" s="269">
        <v>0.0</v>
      </c>
      <c r="F14548" s="269">
        <v>3.18491680378573E-5</v>
      </c>
    </row>
    <row r="14549" ht="14.25" customHeight="1">
      <c r="A14549" s="267">
        <v>43769.0</v>
      </c>
      <c r="B14549" s="57">
        <v>304.0</v>
      </c>
      <c r="C14549" s="57">
        <v>4.0</v>
      </c>
      <c r="D14549" s="268">
        <v>0.0625</v>
      </c>
      <c r="E14549" s="269">
        <v>0.0</v>
      </c>
      <c r="F14549" s="269">
        <v>3.0447003407259817E-5</v>
      </c>
    </row>
    <row r="14550" ht="14.25" customHeight="1">
      <c r="A14550" s="267">
        <v>43769.0</v>
      </c>
      <c r="B14550" s="57">
        <v>304.0</v>
      </c>
      <c r="C14550" s="57">
        <v>5.0</v>
      </c>
      <c r="D14550" s="268">
        <v>0.0833333333333333</v>
      </c>
      <c r="E14550" s="269">
        <v>0.0</v>
      </c>
      <c r="F14550" s="269">
        <v>2.9245148009604822E-5</v>
      </c>
    </row>
    <row r="14551" ht="14.25" customHeight="1">
      <c r="A14551" s="267">
        <v>43769.0</v>
      </c>
      <c r="B14551" s="57">
        <v>304.0</v>
      </c>
      <c r="C14551" s="57">
        <v>6.0</v>
      </c>
      <c r="D14551" s="268">
        <v>0.104166666666667</v>
      </c>
      <c r="E14551" s="269">
        <v>0.0</v>
      </c>
      <c r="F14551" s="269">
        <v>2.834375646136358E-5</v>
      </c>
    </row>
    <row r="14552" ht="14.25" customHeight="1">
      <c r="A14552" s="267">
        <v>43769.0</v>
      </c>
      <c r="B14552" s="57">
        <v>304.0</v>
      </c>
      <c r="C14552" s="57">
        <v>7.0</v>
      </c>
      <c r="D14552" s="268">
        <v>0.125</v>
      </c>
      <c r="E14552" s="269">
        <v>0.0</v>
      </c>
      <c r="F14552" s="269">
        <v>2.8544065694306077E-5</v>
      </c>
    </row>
    <row r="14553" ht="14.25" customHeight="1">
      <c r="A14553" s="267">
        <v>43769.0</v>
      </c>
      <c r="B14553" s="57">
        <v>304.0</v>
      </c>
      <c r="C14553" s="57">
        <v>8.0</v>
      </c>
      <c r="D14553" s="268">
        <v>0.145833333333333</v>
      </c>
      <c r="E14553" s="269">
        <v>0.0</v>
      </c>
      <c r="F14553" s="269">
        <v>2.784298337900733E-5</v>
      </c>
    </row>
    <row r="14554" ht="14.25" customHeight="1">
      <c r="A14554" s="267">
        <v>43769.0</v>
      </c>
      <c r="B14554" s="57">
        <v>304.0</v>
      </c>
      <c r="C14554" s="57">
        <v>9.0</v>
      </c>
      <c r="D14554" s="268">
        <v>0.166666666666667</v>
      </c>
      <c r="E14554" s="269">
        <v>0.0</v>
      </c>
      <c r="F14554" s="269">
        <v>2.8143447228421073E-5</v>
      </c>
    </row>
    <row r="14555" ht="14.25" customHeight="1">
      <c r="A14555" s="267">
        <v>43769.0</v>
      </c>
      <c r="B14555" s="57">
        <v>304.0</v>
      </c>
      <c r="C14555" s="57">
        <v>10.0</v>
      </c>
      <c r="D14555" s="268">
        <v>0.1875</v>
      </c>
      <c r="E14555" s="269">
        <v>0.0</v>
      </c>
      <c r="F14555" s="269">
        <v>2.914499339313357E-5</v>
      </c>
    </row>
    <row r="14556" ht="14.25" customHeight="1">
      <c r="A14556" s="267">
        <v>43769.0</v>
      </c>
      <c r="B14556" s="57">
        <v>304.0</v>
      </c>
      <c r="C14556" s="57">
        <v>11.0</v>
      </c>
      <c r="D14556" s="268">
        <v>0.208333333333333</v>
      </c>
      <c r="E14556" s="269">
        <v>0.0</v>
      </c>
      <c r="F14556" s="269">
        <v>3.0046384941374813E-5</v>
      </c>
    </row>
    <row r="14557" ht="14.25" customHeight="1">
      <c r="A14557" s="267">
        <v>43769.0</v>
      </c>
      <c r="B14557" s="57">
        <v>304.0</v>
      </c>
      <c r="C14557" s="57">
        <v>12.0</v>
      </c>
      <c r="D14557" s="268">
        <v>0.229166666666667</v>
      </c>
      <c r="E14557" s="269">
        <v>0.0</v>
      </c>
      <c r="F14557" s="269">
        <v>3.32513326684548E-5</v>
      </c>
    </row>
    <row r="14558" ht="14.25" customHeight="1">
      <c r="A14558" s="267">
        <v>43769.0</v>
      </c>
      <c r="B14558" s="57">
        <v>304.0</v>
      </c>
      <c r="C14558" s="57">
        <v>13.0</v>
      </c>
      <c r="D14558" s="268">
        <v>0.25</v>
      </c>
      <c r="E14558" s="269">
        <v>0.0</v>
      </c>
      <c r="F14558" s="269">
        <v>4.0162001204971005E-5</v>
      </c>
    </row>
    <row r="14559" ht="14.25" customHeight="1">
      <c r="A14559" s="267">
        <v>43769.0</v>
      </c>
      <c r="B14559" s="57">
        <v>304.0</v>
      </c>
      <c r="C14559" s="57">
        <v>14.0</v>
      </c>
      <c r="D14559" s="268">
        <v>0.270833333333333</v>
      </c>
      <c r="E14559" s="269">
        <v>2.3456525794055305E-8</v>
      </c>
      <c r="F14559" s="269">
        <v>4.6972515125015957E-5</v>
      </c>
    </row>
    <row r="14560" ht="14.25" customHeight="1">
      <c r="A14560" s="267">
        <v>43769.0</v>
      </c>
      <c r="B14560" s="57">
        <v>304.0</v>
      </c>
      <c r="C14560" s="57">
        <v>15.0</v>
      </c>
      <c r="D14560" s="268">
        <v>0.291666666666667</v>
      </c>
      <c r="E14560" s="269">
        <v>1.5012176508195395E-6</v>
      </c>
      <c r="F14560" s="269">
        <v>5.588627599095715E-5</v>
      </c>
    </row>
    <row r="14561" ht="14.25" customHeight="1">
      <c r="A14561" s="267">
        <v>43769.0</v>
      </c>
      <c r="B14561" s="57">
        <v>304.0</v>
      </c>
      <c r="C14561" s="57">
        <v>16.0</v>
      </c>
      <c r="D14561" s="268">
        <v>0.3125</v>
      </c>
      <c r="E14561" s="269">
        <v>5.719816641894239E-6</v>
      </c>
      <c r="F14561" s="269">
        <v>6.179539836276087E-5</v>
      </c>
    </row>
    <row r="14562" ht="14.25" customHeight="1">
      <c r="A14562" s="267">
        <v>43769.0</v>
      </c>
      <c r="B14562" s="57">
        <v>304.0</v>
      </c>
      <c r="C14562" s="57">
        <v>17.0</v>
      </c>
      <c r="D14562" s="268">
        <v>0.333333333333333</v>
      </c>
      <c r="E14562" s="269">
        <v>1.782478763943459E-5</v>
      </c>
      <c r="F14562" s="269">
        <v>6.55011191721971E-5</v>
      </c>
    </row>
    <row r="14563" ht="14.25" customHeight="1">
      <c r="A14563" s="267">
        <v>43769.0</v>
      </c>
      <c r="B14563" s="57">
        <v>304.0</v>
      </c>
      <c r="C14563" s="57">
        <v>18.0</v>
      </c>
      <c r="D14563" s="268">
        <v>0.354166666666667</v>
      </c>
      <c r="E14563" s="269">
        <v>4.749246980166577E-5</v>
      </c>
      <c r="F14563" s="269">
        <v>6.65026653369096E-5</v>
      </c>
    </row>
    <row r="14564" ht="14.25" customHeight="1">
      <c r="A14564" s="267">
        <v>43769.0</v>
      </c>
      <c r="B14564" s="57">
        <v>304.0</v>
      </c>
      <c r="C14564" s="57">
        <v>19.0</v>
      </c>
      <c r="D14564" s="268">
        <v>0.375</v>
      </c>
      <c r="E14564" s="269">
        <v>7.810001463662583E-5</v>
      </c>
      <c r="F14564" s="269">
        <v>6.570142840513958E-5</v>
      </c>
    </row>
    <row r="14565" ht="14.25" customHeight="1">
      <c r="A14565" s="267">
        <v>43769.0</v>
      </c>
      <c r="B14565" s="57">
        <v>304.0</v>
      </c>
      <c r="C14565" s="57">
        <v>20.0</v>
      </c>
      <c r="D14565" s="268">
        <v>0.395833333333333</v>
      </c>
      <c r="E14565" s="269">
        <v>1.0981318630633738E-4</v>
      </c>
      <c r="F14565" s="269">
        <v>6.480003685689835E-5</v>
      </c>
    </row>
    <row r="14566" ht="14.25" customHeight="1">
      <c r="A14566" s="267">
        <v>43769.0</v>
      </c>
      <c r="B14566" s="57">
        <v>304.0</v>
      </c>
      <c r="C14566" s="57">
        <v>21.0</v>
      </c>
      <c r="D14566" s="268">
        <v>0.416666666666667</v>
      </c>
      <c r="E14566" s="269">
        <v>1.3685581298976347E-4</v>
      </c>
      <c r="F14566" s="269">
        <v>6.389864530865711E-5</v>
      </c>
    </row>
    <row r="14567" ht="14.25" customHeight="1">
      <c r="A14567" s="267">
        <v>43769.0</v>
      </c>
      <c r="B14567" s="57">
        <v>304.0</v>
      </c>
      <c r="C14567" s="57">
        <v>22.0</v>
      </c>
      <c r="D14567" s="268">
        <v>0.4375</v>
      </c>
      <c r="E14567" s="269">
        <v>1.560800328064092E-4</v>
      </c>
      <c r="F14567" s="269">
        <v>6.269678991100212E-5</v>
      </c>
    </row>
    <row r="14568" ht="14.25" customHeight="1">
      <c r="A14568" s="267">
        <v>43769.0</v>
      </c>
      <c r="B14568" s="57">
        <v>304.0</v>
      </c>
      <c r="C14568" s="57">
        <v>23.0</v>
      </c>
      <c r="D14568" s="268">
        <v>0.458333333333333</v>
      </c>
      <c r="E14568" s="269">
        <v>1.7256022476107899E-4</v>
      </c>
      <c r="F14568" s="269">
        <v>6.159508912981838E-5</v>
      </c>
    </row>
    <row r="14569" ht="14.25" customHeight="1">
      <c r="A14569" s="267">
        <v>43769.0</v>
      </c>
      <c r="B14569" s="57">
        <v>304.0</v>
      </c>
      <c r="C14569" s="57">
        <v>24.0</v>
      </c>
      <c r="D14569" s="268">
        <v>0.479166666666667</v>
      </c>
      <c r="E14569" s="269">
        <v>1.7571942484963444E-4</v>
      </c>
      <c r="F14569" s="269">
        <v>6.249648067805962E-5</v>
      </c>
    </row>
    <row r="14570" ht="14.25" customHeight="1">
      <c r="A14570" s="267">
        <v>43769.0</v>
      </c>
      <c r="B14570" s="57">
        <v>304.0</v>
      </c>
      <c r="C14570" s="57">
        <v>25.0</v>
      </c>
      <c r="D14570" s="268">
        <v>0.5</v>
      </c>
      <c r="E14570" s="269">
        <v>1.738877766467366E-4</v>
      </c>
      <c r="F14570" s="269">
        <v>6.46998822404271E-5</v>
      </c>
    </row>
    <row r="14571" ht="14.25" customHeight="1">
      <c r="A14571" s="267">
        <v>43769.0</v>
      </c>
      <c r="B14571" s="57">
        <v>304.0</v>
      </c>
      <c r="C14571" s="57">
        <v>26.0</v>
      </c>
      <c r="D14571" s="268">
        <v>0.520833333333333</v>
      </c>
      <c r="E14571" s="269">
        <v>1.6780802633984705E-4</v>
      </c>
      <c r="F14571" s="269">
        <v>6.570142840513958E-5</v>
      </c>
    </row>
    <row r="14572" ht="14.25" customHeight="1">
      <c r="A14572" s="267">
        <v>43769.0</v>
      </c>
      <c r="B14572" s="57">
        <v>304.0</v>
      </c>
      <c r="C14572" s="57">
        <v>27.0</v>
      </c>
      <c r="D14572" s="268">
        <v>0.541666666666667</v>
      </c>
      <c r="E14572" s="269">
        <v>1.5903506219560245E-4</v>
      </c>
      <c r="F14572" s="269">
        <v>6.449957300748461E-5</v>
      </c>
    </row>
    <row r="14573" ht="14.25" customHeight="1">
      <c r="A14573" s="267">
        <v>43769.0</v>
      </c>
      <c r="B14573" s="57">
        <v>304.0</v>
      </c>
      <c r="C14573" s="57">
        <v>28.0</v>
      </c>
      <c r="D14573" s="268">
        <v>0.5625</v>
      </c>
      <c r="E14573" s="269">
        <v>1.4431138889299397E-4</v>
      </c>
      <c r="F14573" s="269">
        <v>6.229617144511711E-5</v>
      </c>
    </row>
    <row r="14574" ht="14.25" customHeight="1">
      <c r="A14574" s="267">
        <v>43769.0</v>
      </c>
      <c r="B14574" s="57">
        <v>304.0</v>
      </c>
      <c r="C14574" s="57">
        <v>29.0</v>
      </c>
      <c r="D14574" s="268">
        <v>0.583333333333333</v>
      </c>
      <c r="E14574" s="269">
        <v>1.2139956013646406E-4</v>
      </c>
      <c r="F14574" s="269">
        <v>6.109431604746214E-5</v>
      </c>
    </row>
    <row r="14575" ht="14.25" customHeight="1">
      <c r="A14575" s="267">
        <v>43769.0</v>
      </c>
      <c r="B14575" s="57">
        <v>304.0</v>
      </c>
      <c r="C14575" s="57">
        <v>30.0</v>
      </c>
      <c r="D14575" s="268">
        <v>0.604166666666667</v>
      </c>
      <c r="E14575" s="269">
        <v>9.812402040353456E-5</v>
      </c>
      <c r="F14575" s="269">
        <v>6.199570759570338E-5</v>
      </c>
    </row>
    <row r="14576" ht="14.25" customHeight="1">
      <c r="A14576" s="267">
        <v>43769.0</v>
      </c>
      <c r="B14576" s="57">
        <v>304.0</v>
      </c>
      <c r="C14576" s="57">
        <v>31.0</v>
      </c>
      <c r="D14576" s="268">
        <v>0.625</v>
      </c>
      <c r="E14576" s="269">
        <v>7.087344930470416E-5</v>
      </c>
      <c r="F14576" s="269">
        <v>6.480003685689835E-5</v>
      </c>
    </row>
    <row r="14577" ht="14.25" customHeight="1">
      <c r="A14577" s="267">
        <v>43769.0</v>
      </c>
      <c r="B14577" s="57">
        <v>304.0</v>
      </c>
      <c r="C14577" s="57">
        <v>32.0</v>
      </c>
      <c r="D14577" s="268">
        <v>0.645833333333333</v>
      </c>
      <c r="E14577" s="269">
        <v>4.38890369474964E-5</v>
      </c>
      <c r="F14577" s="269">
        <v>7.000807691340332E-5</v>
      </c>
    </row>
    <row r="14578" ht="14.25" customHeight="1">
      <c r="A14578" s="267">
        <v>43769.0</v>
      </c>
      <c r="B14578" s="57">
        <v>304.0</v>
      </c>
      <c r="C14578" s="57">
        <v>33.0</v>
      </c>
      <c r="D14578" s="268">
        <v>0.666666666666667</v>
      </c>
      <c r="E14578" s="269">
        <v>2.0099402157367376E-5</v>
      </c>
      <c r="F14578" s="269">
        <v>7.691874544991952E-5</v>
      </c>
    </row>
    <row r="14579" ht="14.25" customHeight="1">
      <c r="A14579" s="267">
        <v>43769.0</v>
      </c>
      <c r="B14579" s="57">
        <v>304.0</v>
      </c>
      <c r="C14579" s="57">
        <v>34.0</v>
      </c>
      <c r="D14579" s="268">
        <v>0.6875</v>
      </c>
      <c r="E14579" s="269">
        <v>3.94732945420098E-6</v>
      </c>
      <c r="F14579" s="269">
        <v>8.873699019352696E-5</v>
      </c>
    </row>
    <row r="14580" ht="14.25" customHeight="1">
      <c r="A14580" s="267">
        <v>43769.0</v>
      </c>
      <c r="B14580" s="57">
        <v>304.0</v>
      </c>
      <c r="C14580" s="57">
        <v>35.0</v>
      </c>
      <c r="D14580" s="268">
        <v>0.708333333333333</v>
      </c>
      <c r="E14580" s="269">
        <v>2.1454982525862753E-8</v>
      </c>
      <c r="F14580" s="269">
        <v>1.0181718310467212E-4</v>
      </c>
    </row>
    <row r="14581" ht="14.25" customHeight="1">
      <c r="A14581" s="267">
        <v>43769.0</v>
      </c>
      <c r="B14581" s="57">
        <v>304.0</v>
      </c>
      <c r="C14581" s="57">
        <v>36.0</v>
      </c>
      <c r="D14581" s="268">
        <v>0.729166666666667</v>
      </c>
      <c r="E14581" s="269">
        <v>0.0</v>
      </c>
      <c r="F14581" s="269">
        <v>1.0510225452492913E-4</v>
      </c>
    </row>
    <row r="14582" ht="14.25" customHeight="1">
      <c r="A14582" s="267">
        <v>43769.0</v>
      </c>
      <c r="B14582" s="57">
        <v>304.0</v>
      </c>
      <c r="C14582" s="57">
        <v>37.0</v>
      </c>
      <c r="D14582" s="268">
        <v>0.75</v>
      </c>
      <c r="E14582" s="269">
        <v>0.0</v>
      </c>
      <c r="F14582" s="269">
        <v>1.0650441915552661E-4</v>
      </c>
    </row>
    <row r="14583" ht="14.25" customHeight="1">
      <c r="A14583" s="267">
        <v>43769.0</v>
      </c>
      <c r="B14583" s="57">
        <v>304.0</v>
      </c>
      <c r="C14583" s="57">
        <v>38.0</v>
      </c>
      <c r="D14583" s="268">
        <v>0.770833333333333</v>
      </c>
      <c r="E14583" s="269">
        <v>0.0</v>
      </c>
      <c r="F14583" s="269">
        <v>1.0329947142844663E-4</v>
      </c>
    </row>
    <row r="14584" ht="14.25" customHeight="1">
      <c r="A14584" s="267">
        <v>43769.0</v>
      </c>
      <c r="B14584" s="57">
        <v>304.0</v>
      </c>
      <c r="C14584" s="57">
        <v>39.0</v>
      </c>
      <c r="D14584" s="268">
        <v>0.791666666666667</v>
      </c>
      <c r="E14584" s="269">
        <v>0.0</v>
      </c>
      <c r="F14584" s="269">
        <v>9.895276107359439E-5</v>
      </c>
    </row>
    <row r="14585" ht="14.25" customHeight="1">
      <c r="A14585" s="267">
        <v>43769.0</v>
      </c>
      <c r="B14585" s="57">
        <v>304.0</v>
      </c>
      <c r="C14585" s="57">
        <v>40.0</v>
      </c>
      <c r="D14585" s="268">
        <v>0.8125</v>
      </c>
      <c r="E14585" s="269">
        <v>0.0</v>
      </c>
      <c r="F14585" s="269">
        <v>9.344425716767569E-5</v>
      </c>
    </row>
    <row r="14586" ht="14.25" customHeight="1">
      <c r="A14586" s="267">
        <v>43769.0</v>
      </c>
      <c r="B14586" s="57">
        <v>304.0</v>
      </c>
      <c r="C14586" s="57">
        <v>41.0</v>
      </c>
      <c r="D14586" s="268">
        <v>0.833333333333333</v>
      </c>
      <c r="E14586" s="269">
        <v>0.0</v>
      </c>
      <c r="F14586" s="269">
        <v>8.943807250882569E-5</v>
      </c>
    </row>
    <row r="14587" ht="14.25" customHeight="1">
      <c r="A14587" s="267">
        <v>43769.0</v>
      </c>
      <c r="B14587" s="57">
        <v>304.0</v>
      </c>
      <c r="C14587" s="57">
        <v>42.0</v>
      </c>
      <c r="D14587" s="268">
        <v>0.854166666666667</v>
      </c>
      <c r="E14587" s="269">
        <v>0.0</v>
      </c>
      <c r="F14587" s="269">
        <v>8.553204246644696E-5</v>
      </c>
    </row>
    <row r="14588" ht="14.25" customHeight="1">
      <c r="A14588" s="267">
        <v>43769.0</v>
      </c>
      <c r="B14588" s="57">
        <v>304.0</v>
      </c>
      <c r="C14588" s="57">
        <v>43.0</v>
      </c>
      <c r="D14588" s="268">
        <v>0.875</v>
      </c>
      <c r="E14588" s="269">
        <v>0.0</v>
      </c>
      <c r="F14588" s="269">
        <v>8.1525857807597E-5</v>
      </c>
    </row>
    <row r="14589" ht="14.25" customHeight="1">
      <c r="A14589" s="267">
        <v>43769.0</v>
      </c>
      <c r="B14589" s="57">
        <v>304.0</v>
      </c>
      <c r="C14589" s="57">
        <v>44.0</v>
      </c>
      <c r="D14589" s="268">
        <v>0.895833333333333</v>
      </c>
      <c r="E14589" s="269">
        <v>0.0</v>
      </c>
      <c r="F14589" s="269">
        <v>7.671843621697703E-5</v>
      </c>
    </row>
    <row r="14590" ht="14.25" customHeight="1">
      <c r="A14590" s="267">
        <v>43769.0</v>
      </c>
      <c r="B14590" s="57">
        <v>304.0</v>
      </c>
      <c r="C14590" s="57">
        <v>45.0</v>
      </c>
      <c r="D14590" s="268">
        <v>0.916666666666667</v>
      </c>
      <c r="E14590" s="269">
        <v>0.0</v>
      </c>
      <c r="F14590" s="269">
        <v>7.131008692752957E-5</v>
      </c>
    </row>
    <row r="14591" ht="14.25" customHeight="1">
      <c r="A14591" s="267">
        <v>43769.0</v>
      </c>
      <c r="B14591" s="57">
        <v>304.0</v>
      </c>
      <c r="C14591" s="57">
        <v>46.0</v>
      </c>
      <c r="D14591" s="268">
        <v>0.9375</v>
      </c>
      <c r="E14591" s="269">
        <v>0.0</v>
      </c>
      <c r="F14591" s="269">
        <v>6.259663529453087E-5</v>
      </c>
    </row>
    <row r="14592" ht="14.25" customHeight="1">
      <c r="A14592" s="267">
        <v>43769.0</v>
      </c>
      <c r="B14592" s="57">
        <v>304.0</v>
      </c>
      <c r="C14592" s="57">
        <v>47.0</v>
      </c>
      <c r="D14592" s="268">
        <v>0.958333333333333</v>
      </c>
      <c r="E14592" s="269">
        <v>0.0</v>
      </c>
      <c r="F14592" s="269">
        <v>5.288163749681968E-5</v>
      </c>
    </row>
    <row r="14593" ht="14.25" customHeight="1">
      <c r="A14593" s="267">
        <v>43769.0</v>
      </c>
      <c r="B14593" s="57">
        <v>304.0</v>
      </c>
      <c r="C14593" s="57">
        <v>48.0</v>
      </c>
      <c r="D14593" s="268">
        <v>0.979166666666667</v>
      </c>
      <c r="E14593" s="269">
        <v>0.0</v>
      </c>
      <c r="F14593" s="269">
        <v>4.3567258164993484E-5</v>
      </c>
    </row>
    <row r="14594" ht="14.25" customHeight="1">
      <c r="A14594" s="267">
        <v>43770.0</v>
      </c>
      <c r="B14594" s="57">
        <v>305.0</v>
      </c>
      <c r="C14594" s="57">
        <v>1.0</v>
      </c>
      <c r="D14594" s="268">
        <v>0.0</v>
      </c>
      <c r="E14594" s="269">
        <v>0.0</v>
      </c>
      <c r="F14594" s="269">
        <v>3.825906349201726E-5</v>
      </c>
    </row>
    <row r="14595" ht="14.25" customHeight="1">
      <c r="A14595" s="267">
        <v>43770.0</v>
      </c>
      <c r="B14595" s="57">
        <v>305.0</v>
      </c>
      <c r="C14595" s="57">
        <v>2.0</v>
      </c>
      <c r="D14595" s="268">
        <v>0.020833333333333332</v>
      </c>
      <c r="E14595" s="269">
        <v>0.0</v>
      </c>
      <c r="F14595" s="269">
        <v>3.425287883316729E-5</v>
      </c>
    </row>
    <row r="14596" ht="14.25" customHeight="1">
      <c r="A14596" s="267">
        <v>43770.0</v>
      </c>
      <c r="B14596" s="57">
        <v>305.0</v>
      </c>
      <c r="C14596" s="57">
        <v>3.0</v>
      </c>
      <c r="D14596" s="268">
        <v>0.0416666666666667</v>
      </c>
      <c r="E14596" s="269">
        <v>0.0</v>
      </c>
      <c r="F14596" s="269">
        <v>3.2049477270799804E-5</v>
      </c>
    </row>
    <row r="14597" ht="14.25" customHeight="1">
      <c r="A14597" s="267">
        <v>43770.0</v>
      </c>
      <c r="B14597" s="57">
        <v>305.0</v>
      </c>
      <c r="C14597" s="57">
        <v>4.0</v>
      </c>
      <c r="D14597" s="268">
        <v>0.0625</v>
      </c>
      <c r="E14597" s="269">
        <v>0.0</v>
      </c>
      <c r="F14597" s="269">
        <v>3.094777648961606E-5</v>
      </c>
    </row>
    <row r="14598" ht="14.25" customHeight="1">
      <c r="A14598" s="267">
        <v>43770.0</v>
      </c>
      <c r="B14598" s="57">
        <v>305.0</v>
      </c>
      <c r="C14598" s="57">
        <v>5.0</v>
      </c>
      <c r="D14598" s="268">
        <v>0.0833333333333333</v>
      </c>
      <c r="E14598" s="269">
        <v>0.0</v>
      </c>
      <c r="F14598" s="269">
        <v>2.9445457242547322E-5</v>
      </c>
    </row>
    <row r="14599" ht="14.25" customHeight="1">
      <c r="A14599" s="267">
        <v>43770.0</v>
      </c>
      <c r="B14599" s="57">
        <v>305.0</v>
      </c>
      <c r="C14599" s="57">
        <v>6.0</v>
      </c>
      <c r="D14599" s="268">
        <v>0.104166666666667</v>
      </c>
      <c r="E14599" s="269">
        <v>0.0</v>
      </c>
      <c r="F14599" s="269">
        <v>2.834375646136358E-5</v>
      </c>
    </row>
    <row r="14600" ht="14.25" customHeight="1">
      <c r="A14600" s="267">
        <v>43770.0</v>
      </c>
      <c r="B14600" s="57">
        <v>305.0</v>
      </c>
      <c r="C14600" s="57">
        <v>7.0</v>
      </c>
      <c r="D14600" s="268">
        <v>0.125</v>
      </c>
      <c r="E14600" s="269">
        <v>0.0</v>
      </c>
      <c r="F14600" s="269">
        <v>2.874437492724857E-5</v>
      </c>
    </row>
    <row r="14601" ht="14.25" customHeight="1">
      <c r="A14601" s="267">
        <v>43770.0</v>
      </c>
      <c r="B14601" s="57">
        <v>305.0</v>
      </c>
      <c r="C14601" s="57">
        <v>8.0</v>
      </c>
      <c r="D14601" s="268">
        <v>0.145833333333333</v>
      </c>
      <c r="E14601" s="269">
        <v>0.0</v>
      </c>
      <c r="F14601" s="269">
        <v>2.834375646136358E-5</v>
      </c>
    </row>
    <row r="14602" ht="14.25" customHeight="1">
      <c r="A14602" s="267">
        <v>43770.0</v>
      </c>
      <c r="B14602" s="57">
        <v>305.0</v>
      </c>
      <c r="C14602" s="57">
        <v>9.0</v>
      </c>
      <c r="D14602" s="268">
        <v>0.166666666666667</v>
      </c>
      <c r="E14602" s="269">
        <v>0.0</v>
      </c>
      <c r="F14602" s="269">
        <v>2.834375646136358E-5</v>
      </c>
    </row>
    <row r="14603" ht="14.25" customHeight="1">
      <c r="A14603" s="267">
        <v>43770.0</v>
      </c>
      <c r="B14603" s="57">
        <v>305.0</v>
      </c>
      <c r="C14603" s="57">
        <v>10.0</v>
      </c>
      <c r="D14603" s="268">
        <v>0.1875</v>
      </c>
      <c r="E14603" s="269">
        <v>0.0</v>
      </c>
      <c r="F14603" s="269">
        <v>2.9645766475489823E-5</v>
      </c>
    </row>
    <row r="14604" ht="14.25" customHeight="1">
      <c r="A14604" s="267">
        <v>43770.0</v>
      </c>
      <c r="B14604" s="57">
        <v>305.0</v>
      </c>
      <c r="C14604" s="57">
        <v>11.0</v>
      </c>
      <c r="D14604" s="268">
        <v>0.208333333333333</v>
      </c>
      <c r="E14604" s="269">
        <v>0.0</v>
      </c>
      <c r="F14604" s="269">
        <v>3.0346848790788564E-5</v>
      </c>
    </row>
    <row r="14605" ht="14.25" customHeight="1">
      <c r="A14605" s="267">
        <v>43770.0</v>
      </c>
      <c r="B14605" s="57">
        <v>305.0</v>
      </c>
      <c r="C14605" s="57">
        <v>12.0</v>
      </c>
      <c r="D14605" s="268">
        <v>0.229166666666667</v>
      </c>
      <c r="E14605" s="269">
        <v>0.0</v>
      </c>
      <c r="F14605" s="269">
        <v>3.3852260367282293E-5</v>
      </c>
    </row>
    <row r="14606" ht="14.25" customHeight="1">
      <c r="A14606" s="267">
        <v>43770.0</v>
      </c>
      <c r="B14606" s="57">
        <v>305.0</v>
      </c>
      <c r="C14606" s="57">
        <v>13.0</v>
      </c>
      <c r="D14606" s="268">
        <v>0.25</v>
      </c>
      <c r="E14606" s="269">
        <v>0.0</v>
      </c>
      <c r="F14606" s="269">
        <v>4.0162001204971005E-5</v>
      </c>
    </row>
    <row r="14607" ht="14.25" customHeight="1">
      <c r="A14607" s="267">
        <v>43770.0</v>
      </c>
      <c r="B14607" s="57">
        <v>305.0</v>
      </c>
      <c r="C14607" s="57">
        <v>14.0</v>
      </c>
      <c r="D14607" s="268">
        <v>0.270833333333333</v>
      </c>
      <c r="E14607" s="269">
        <v>7.036957738216591E-8</v>
      </c>
      <c r="F14607" s="269">
        <v>4.597096896030346E-5</v>
      </c>
    </row>
    <row r="14608" ht="14.25" customHeight="1">
      <c r="A14608" s="267">
        <v>43770.0</v>
      </c>
      <c r="B14608" s="57">
        <v>305.0</v>
      </c>
      <c r="C14608" s="57">
        <v>15.0</v>
      </c>
      <c r="D14608" s="268">
        <v>0.291666666666667</v>
      </c>
      <c r="E14608" s="269">
        <v>2.791326569492581E-6</v>
      </c>
      <c r="F14608" s="269">
        <v>5.448411136035966E-5</v>
      </c>
    </row>
    <row r="14609" ht="14.25" customHeight="1">
      <c r="A14609" s="267">
        <v>43770.0</v>
      </c>
      <c r="B14609" s="57">
        <v>305.0</v>
      </c>
      <c r="C14609" s="57">
        <v>16.0</v>
      </c>
      <c r="D14609" s="268">
        <v>0.3125</v>
      </c>
      <c r="E14609" s="269">
        <v>9.937268423365839E-6</v>
      </c>
      <c r="F14609" s="269">
        <v>6.119447066393338E-5</v>
      </c>
    </row>
    <row r="14610" ht="14.25" customHeight="1">
      <c r="A14610" s="267">
        <v>43770.0</v>
      </c>
      <c r="B14610" s="57">
        <v>305.0</v>
      </c>
      <c r="C14610" s="57">
        <v>17.0</v>
      </c>
      <c r="D14610" s="268">
        <v>0.333333333333333</v>
      </c>
      <c r="E14610" s="269">
        <v>2.758879750169232E-5</v>
      </c>
      <c r="F14610" s="269">
        <v>6.419910915807086E-5</v>
      </c>
    </row>
    <row r="14611" ht="14.25" customHeight="1">
      <c r="A14611" s="267">
        <v>43770.0</v>
      </c>
      <c r="B14611" s="57">
        <v>305.0</v>
      </c>
      <c r="C14611" s="57">
        <v>18.0</v>
      </c>
      <c r="D14611" s="268">
        <v>0.354166666666667</v>
      </c>
      <c r="E14611" s="269">
        <v>4.5656539235941494E-5</v>
      </c>
      <c r="F14611" s="269">
        <v>6.510050070631209E-5</v>
      </c>
    </row>
    <row r="14612" ht="14.25" customHeight="1">
      <c r="A14612" s="267">
        <v>43770.0</v>
      </c>
      <c r="B14612" s="57">
        <v>305.0</v>
      </c>
      <c r="C14612" s="57">
        <v>19.0</v>
      </c>
      <c r="D14612" s="268">
        <v>0.375</v>
      </c>
      <c r="E14612" s="269">
        <v>6.966497115796786E-5</v>
      </c>
      <c r="F14612" s="269">
        <v>6.36983360757146E-5</v>
      </c>
    </row>
    <row r="14613" ht="14.25" customHeight="1">
      <c r="A14613" s="267">
        <v>43770.0</v>
      </c>
      <c r="B14613" s="57">
        <v>305.0</v>
      </c>
      <c r="C14613" s="57">
        <v>20.0</v>
      </c>
      <c r="D14613" s="268">
        <v>0.395833333333333</v>
      </c>
      <c r="E14613" s="269">
        <v>1.108225189402541E-4</v>
      </c>
      <c r="F14613" s="269">
        <v>6.169524374628963E-5</v>
      </c>
    </row>
    <row r="14614" ht="14.25" customHeight="1">
      <c r="A14614" s="267">
        <v>43770.0</v>
      </c>
      <c r="B14614" s="57">
        <v>305.0</v>
      </c>
      <c r="C14614" s="57">
        <v>21.0</v>
      </c>
      <c r="D14614" s="268">
        <v>0.416666666666667</v>
      </c>
      <c r="E14614" s="269">
        <v>1.6089635378886902E-4</v>
      </c>
      <c r="F14614" s="269">
        <v>5.9191378334508385E-5</v>
      </c>
    </row>
    <row r="14615" ht="14.25" customHeight="1">
      <c r="A14615" s="267">
        <v>43770.0</v>
      </c>
      <c r="B14615" s="57">
        <v>305.0</v>
      </c>
      <c r="C14615" s="57">
        <v>22.0</v>
      </c>
      <c r="D14615" s="268">
        <v>0.4375</v>
      </c>
      <c r="E14615" s="269">
        <v>2.0428045098257457E-4</v>
      </c>
      <c r="F14615" s="269">
        <v>5.73885952380259E-5</v>
      </c>
    </row>
    <row r="14616" ht="14.25" customHeight="1">
      <c r="A14616" s="267">
        <v>43770.0</v>
      </c>
      <c r="B14616" s="57">
        <v>305.0</v>
      </c>
      <c r="C14616" s="57">
        <v>23.0</v>
      </c>
      <c r="D14616" s="268">
        <v>0.458333333333333</v>
      </c>
      <c r="E14616" s="269">
        <v>2.0539286226720972E-4</v>
      </c>
      <c r="F14616" s="269">
        <v>5.6487203689784654E-5</v>
      </c>
    </row>
    <row r="14617" ht="14.25" customHeight="1">
      <c r="A14617" s="267">
        <v>43770.0</v>
      </c>
      <c r="B14617" s="57">
        <v>305.0</v>
      </c>
      <c r="C14617" s="57">
        <v>24.0</v>
      </c>
      <c r="D14617" s="268">
        <v>0.479166666666667</v>
      </c>
      <c r="E14617" s="269">
        <v>1.8274729521514438E-4</v>
      </c>
      <c r="F14617" s="269">
        <v>5.6887822155669654E-5</v>
      </c>
    </row>
    <row r="14618" ht="14.25" customHeight="1">
      <c r="A14618" s="267">
        <v>43770.0</v>
      </c>
      <c r="B14618" s="57">
        <v>305.0</v>
      </c>
      <c r="C14618" s="57">
        <v>25.0</v>
      </c>
      <c r="D14618" s="268">
        <v>0.5</v>
      </c>
      <c r="E14618" s="269">
        <v>1.7013999636674768E-4</v>
      </c>
      <c r="F14618" s="269">
        <v>5.8390141402738404E-5</v>
      </c>
    </row>
    <row r="14619" ht="14.25" customHeight="1">
      <c r="A14619" s="267">
        <v>43770.0</v>
      </c>
      <c r="B14619" s="57">
        <v>305.0</v>
      </c>
      <c r="C14619" s="57">
        <v>26.0</v>
      </c>
      <c r="D14619" s="268">
        <v>0.520833333333333</v>
      </c>
      <c r="E14619" s="269">
        <v>2.079856362183875E-4</v>
      </c>
      <c r="F14619" s="269">
        <v>5.9191378334508385E-5</v>
      </c>
    </row>
    <row r="14620" ht="14.25" customHeight="1">
      <c r="A14620" s="267">
        <v>43770.0</v>
      </c>
      <c r="B14620" s="57">
        <v>305.0</v>
      </c>
      <c r="C14620" s="57">
        <v>27.0</v>
      </c>
      <c r="D14620" s="268">
        <v>0.541666666666667</v>
      </c>
      <c r="E14620" s="269">
        <v>2.0601138875328328E-4</v>
      </c>
      <c r="F14620" s="269">
        <v>5.8390141402738404E-5</v>
      </c>
    </row>
    <row r="14621" ht="14.25" customHeight="1">
      <c r="A14621" s="267">
        <v>43770.0</v>
      </c>
      <c r="B14621" s="57">
        <v>305.0</v>
      </c>
      <c r="C14621" s="57">
        <v>28.0</v>
      </c>
      <c r="D14621" s="268">
        <v>0.5625</v>
      </c>
      <c r="E14621" s="269">
        <v>1.8390472518898095E-4</v>
      </c>
      <c r="F14621" s="269">
        <v>5.6587358306255894E-5</v>
      </c>
    </row>
    <row r="14622" ht="14.25" customHeight="1">
      <c r="A14622" s="267">
        <v>43770.0</v>
      </c>
      <c r="B14622" s="57">
        <v>305.0</v>
      </c>
      <c r="C14622" s="57">
        <v>29.0</v>
      </c>
      <c r="D14622" s="268">
        <v>0.583333333333333</v>
      </c>
      <c r="E14622" s="269">
        <v>1.6187472290211458E-4</v>
      </c>
      <c r="F14622" s="269">
        <v>5.7088131388612155E-5</v>
      </c>
    </row>
    <row r="14623" ht="14.25" customHeight="1">
      <c r="A14623" s="267">
        <v>43770.0</v>
      </c>
      <c r="B14623" s="57">
        <v>305.0</v>
      </c>
      <c r="C14623" s="57">
        <v>30.0</v>
      </c>
      <c r="D14623" s="268">
        <v>0.604166666666667</v>
      </c>
      <c r="E14623" s="269">
        <v>1.321513765292753E-4</v>
      </c>
      <c r="F14623" s="269">
        <v>5.859045063568089E-5</v>
      </c>
    </row>
    <row r="14624" ht="14.25" customHeight="1">
      <c r="A14624" s="267">
        <v>43770.0</v>
      </c>
      <c r="B14624" s="57">
        <v>305.0</v>
      </c>
      <c r="C14624" s="57">
        <v>31.0</v>
      </c>
      <c r="D14624" s="268">
        <v>0.625</v>
      </c>
      <c r="E14624" s="269">
        <v>9.017862200814526E-5</v>
      </c>
      <c r="F14624" s="269">
        <v>6.0894006814519635E-5</v>
      </c>
    </row>
    <row r="14625" ht="14.25" customHeight="1">
      <c r="A14625" s="267">
        <v>43770.0</v>
      </c>
      <c r="B14625" s="57">
        <v>305.0</v>
      </c>
      <c r="C14625" s="57">
        <v>32.0</v>
      </c>
      <c r="D14625" s="268">
        <v>0.645833333333333</v>
      </c>
      <c r="E14625" s="269">
        <v>4.491149795850081E-5</v>
      </c>
      <c r="F14625" s="269">
        <v>6.570142840513958E-5</v>
      </c>
    </row>
    <row r="14626" ht="14.25" customHeight="1">
      <c r="A14626" s="267">
        <v>43770.0</v>
      </c>
      <c r="B14626" s="57">
        <v>305.0</v>
      </c>
      <c r="C14626" s="57">
        <v>33.0</v>
      </c>
      <c r="D14626" s="268">
        <v>0.666666666666667</v>
      </c>
      <c r="E14626" s="269">
        <v>1.7239272281630282E-5</v>
      </c>
      <c r="F14626" s="269">
        <v>7.371379772283956E-5</v>
      </c>
    </row>
    <row r="14627" ht="14.25" customHeight="1">
      <c r="A14627" s="267">
        <v>43770.0</v>
      </c>
      <c r="B14627" s="57">
        <v>305.0</v>
      </c>
      <c r="C14627" s="57">
        <v>34.0</v>
      </c>
      <c r="D14627" s="268">
        <v>0.6875</v>
      </c>
      <c r="E14627" s="269">
        <v>1.2090005957820932E-6</v>
      </c>
      <c r="F14627" s="269">
        <v>8.613297016527447E-5</v>
      </c>
    </row>
    <row r="14628" ht="14.25" customHeight="1">
      <c r="A14628" s="267">
        <v>43770.0</v>
      </c>
      <c r="B14628" s="57">
        <v>305.0</v>
      </c>
      <c r="C14628" s="57">
        <v>35.0</v>
      </c>
      <c r="D14628" s="268">
        <v>0.708333333333333</v>
      </c>
      <c r="E14628" s="269">
        <v>1.8495674591260989E-9</v>
      </c>
      <c r="F14628" s="269">
        <v>9.93533795394794E-5</v>
      </c>
    </row>
    <row r="14629" ht="14.25" customHeight="1">
      <c r="A14629" s="267">
        <v>43770.0</v>
      </c>
      <c r="B14629" s="57">
        <v>305.0</v>
      </c>
      <c r="C14629" s="57">
        <v>36.0</v>
      </c>
      <c r="D14629" s="268">
        <v>0.729166666666667</v>
      </c>
      <c r="E14629" s="269">
        <v>0.0</v>
      </c>
      <c r="F14629" s="269">
        <v>1.0519239367975324E-4</v>
      </c>
    </row>
    <row r="14630" ht="14.25" customHeight="1">
      <c r="A14630" s="267">
        <v>43770.0</v>
      </c>
      <c r="B14630" s="57">
        <v>305.0</v>
      </c>
      <c r="C14630" s="57">
        <v>37.0</v>
      </c>
      <c r="D14630" s="268">
        <v>0.75</v>
      </c>
      <c r="E14630" s="269">
        <v>0.0</v>
      </c>
      <c r="F14630" s="269">
        <v>1.0614386253623009E-4</v>
      </c>
    </row>
    <row r="14631" ht="14.25" customHeight="1">
      <c r="A14631" s="267">
        <v>43770.0</v>
      </c>
      <c r="B14631" s="57">
        <v>305.0</v>
      </c>
      <c r="C14631" s="57">
        <v>38.0</v>
      </c>
      <c r="D14631" s="268">
        <v>0.770833333333333</v>
      </c>
      <c r="E14631" s="269">
        <v>0.0</v>
      </c>
      <c r="F14631" s="269">
        <v>1.0224784795549849E-4</v>
      </c>
    </row>
    <row r="14632" ht="14.25" customHeight="1">
      <c r="A14632" s="267">
        <v>43770.0</v>
      </c>
      <c r="B14632" s="57">
        <v>305.0</v>
      </c>
      <c r="C14632" s="57">
        <v>39.0</v>
      </c>
      <c r="D14632" s="268">
        <v>0.791666666666667</v>
      </c>
      <c r="E14632" s="269">
        <v>0.0</v>
      </c>
      <c r="F14632" s="269">
        <v>9.85521426077094E-5</v>
      </c>
    </row>
    <row r="14633" ht="14.25" customHeight="1">
      <c r="A14633" s="267">
        <v>43770.0</v>
      </c>
      <c r="B14633" s="57">
        <v>305.0</v>
      </c>
      <c r="C14633" s="57">
        <v>40.0</v>
      </c>
      <c r="D14633" s="268">
        <v>0.8125</v>
      </c>
      <c r="E14633" s="269">
        <v>0.0</v>
      </c>
      <c r="F14633" s="269">
        <v>9.364456640061817E-5</v>
      </c>
    </row>
    <row r="14634" ht="14.25" customHeight="1">
      <c r="A14634" s="267">
        <v>43770.0</v>
      </c>
      <c r="B14634" s="57">
        <v>305.0</v>
      </c>
      <c r="C14634" s="57">
        <v>41.0</v>
      </c>
      <c r="D14634" s="268">
        <v>0.833333333333333</v>
      </c>
      <c r="E14634" s="269">
        <v>0.0</v>
      </c>
      <c r="F14634" s="269">
        <v>8.993884559118193E-5</v>
      </c>
    </row>
    <row r="14635" ht="14.25" customHeight="1">
      <c r="A14635" s="267">
        <v>43770.0</v>
      </c>
      <c r="B14635" s="57">
        <v>305.0</v>
      </c>
      <c r="C14635" s="57">
        <v>42.0</v>
      </c>
      <c r="D14635" s="268">
        <v>0.854166666666667</v>
      </c>
      <c r="E14635" s="269">
        <v>0.0</v>
      </c>
      <c r="F14635" s="269">
        <v>8.503126938409072E-5</v>
      </c>
    </row>
    <row r="14636" ht="14.25" customHeight="1">
      <c r="A14636" s="267">
        <v>43770.0</v>
      </c>
      <c r="B14636" s="57">
        <v>305.0</v>
      </c>
      <c r="C14636" s="57">
        <v>43.0</v>
      </c>
      <c r="D14636" s="268">
        <v>0.875</v>
      </c>
      <c r="E14636" s="269">
        <v>0.0</v>
      </c>
      <c r="F14636" s="269">
        <v>8.09249301087695E-5</v>
      </c>
    </row>
    <row r="14637" ht="14.25" customHeight="1">
      <c r="A14637" s="267">
        <v>43770.0</v>
      </c>
      <c r="B14637" s="57">
        <v>305.0</v>
      </c>
      <c r="C14637" s="57">
        <v>44.0</v>
      </c>
      <c r="D14637" s="268">
        <v>0.895833333333333</v>
      </c>
      <c r="E14637" s="269">
        <v>0.0</v>
      </c>
      <c r="F14637" s="269">
        <v>7.721920929933328E-5</v>
      </c>
    </row>
    <row r="14638" ht="14.25" customHeight="1">
      <c r="A14638" s="267">
        <v>43770.0</v>
      </c>
      <c r="B14638" s="57">
        <v>305.0</v>
      </c>
      <c r="C14638" s="57">
        <v>45.0</v>
      </c>
      <c r="D14638" s="268">
        <v>0.916666666666667</v>
      </c>
      <c r="E14638" s="269">
        <v>0.0</v>
      </c>
      <c r="F14638" s="269">
        <v>7.161055077694331E-5</v>
      </c>
    </row>
    <row r="14639" ht="14.25" customHeight="1">
      <c r="A14639" s="267">
        <v>43770.0</v>
      </c>
      <c r="B14639" s="57">
        <v>305.0</v>
      </c>
      <c r="C14639" s="57">
        <v>46.0</v>
      </c>
      <c r="D14639" s="268">
        <v>0.9375</v>
      </c>
      <c r="E14639" s="269">
        <v>0.0</v>
      </c>
      <c r="F14639" s="269">
        <v>6.259663529453087E-5</v>
      </c>
    </row>
    <row r="14640" ht="14.25" customHeight="1">
      <c r="A14640" s="267">
        <v>43770.0</v>
      </c>
      <c r="B14640" s="57">
        <v>305.0</v>
      </c>
      <c r="C14640" s="57">
        <v>47.0</v>
      </c>
      <c r="D14640" s="268">
        <v>0.958333333333333</v>
      </c>
      <c r="E14640" s="269">
        <v>0.0</v>
      </c>
      <c r="F14640" s="269">
        <v>5.308194672976218E-5</v>
      </c>
    </row>
    <row r="14641" ht="14.25" customHeight="1">
      <c r="A14641" s="267">
        <v>43770.0</v>
      </c>
      <c r="B14641" s="57">
        <v>305.0</v>
      </c>
      <c r="C14641" s="57">
        <v>48.0</v>
      </c>
      <c r="D14641" s="268">
        <v>0.979166666666667</v>
      </c>
      <c r="E14641" s="269">
        <v>0.0</v>
      </c>
      <c r="F14641" s="269">
        <v>4.476911356264847E-5</v>
      </c>
    </row>
    <row r="14642" ht="14.25" customHeight="1">
      <c r="A14642" s="267">
        <v>43771.0</v>
      </c>
      <c r="B14642" s="57">
        <v>306.0</v>
      </c>
      <c r="C14642" s="57">
        <v>1.0</v>
      </c>
      <c r="D14642" s="268">
        <v>0.0</v>
      </c>
      <c r="E14642" s="269">
        <v>0.0</v>
      </c>
      <c r="F14642" s="269">
        <v>3.9260609656729756E-5</v>
      </c>
    </row>
    <row r="14643" ht="14.25" customHeight="1">
      <c r="A14643" s="267">
        <v>43771.0</v>
      </c>
      <c r="B14643" s="57">
        <v>306.0</v>
      </c>
      <c r="C14643" s="57">
        <v>2.0</v>
      </c>
      <c r="D14643" s="268">
        <v>0.020833333333333332</v>
      </c>
      <c r="E14643" s="269">
        <v>0.0</v>
      </c>
      <c r="F14643" s="269">
        <v>3.485380653199478E-5</v>
      </c>
    </row>
    <row r="14644" ht="14.25" customHeight="1">
      <c r="A14644" s="267">
        <v>43771.0</v>
      </c>
      <c r="B14644" s="57">
        <v>306.0</v>
      </c>
      <c r="C14644" s="57">
        <v>3.0</v>
      </c>
      <c r="D14644" s="268">
        <v>0.0416666666666667</v>
      </c>
      <c r="E14644" s="269">
        <v>0.0</v>
      </c>
      <c r="F14644" s="269">
        <v>3.2550250353156044E-5</v>
      </c>
    </row>
    <row r="14645" ht="14.25" customHeight="1">
      <c r="A14645" s="267">
        <v>43771.0</v>
      </c>
      <c r="B14645" s="57">
        <v>306.0</v>
      </c>
      <c r="C14645" s="57">
        <v>4.0</v>
      </c>
      <c r="D14645" s="268">
        <v>0.0625</v>
      </c>
      <c r="E14645" s="269">
        <v>0.0</v>
      </c>
      <c r="F14645" s="269">
        <v>3.1148085722558555E-5</v>
      </c>
    </row>
    <row r="14646" ht="14.25" customHeight="1">
      <c r="A14646" s="267">
        <v>43771.0</v>
      </c>
      <c r="B14646" s="57">
        <v>306.0</v>
      </c>
      <c r="C14646" s="57">
        <v>5.0</v>
      </c>
      <c r="D14646" s="268">
        <v>0.0833333333333333</v>
      </c>
      <c r="E14646" s="269">
        <v>0.0</v>
      </c>
      <c r="F14646" s="269">
        <v>2.9846075708432316E-5</v>
      </c>
    </row>
    <row r="14647" ht="14.25" customHeight="1">
      <c r="A14647" s="267">
        <v>43771.0</v>
      </c>
      <c r="B14647" s="57">
        <v>306.0</v>
      </c>
      <c r="C14647" s="57">
        <v>6.0</v>
      </c>
      <c r="D14647" s="268">
        <v>0.104166666666667</v>
      </c>
      <c r="E14647" s="269">
        <v>0.0</v>
      </c>
      <c r="F14647" s="269">
        <v>2.884452954371982E-5</v>
      </c>
    </row>
    <row r="14648" ht="14.25" customHeight="1">
      <c r="A14648" s="267">
        <v>43771.0</v>
      </c>
      <c r="B14648" s="57">
        <v>306.0</v>
      </c>
      <c r="C14648" s="57">
        <v>7.0</v>
      </c>
      <c r="D14648" s="268">
        <v>0.125</v>
      </c>
      <c r="E14648" s="269">
        <v>0.0</v>
      </c>
      <c r="F14648" s="269">
        <v>2.894468416019107E-5</v>
      </c>
    </row>
    <row r="14649" ht="14.25" customHeight="1">
      <c r="A14649" s="267">
        <v>43771.0</v>
      </c>
      <c r="B14649" s="57">
        <v>306.0</v>
      </c>
      <c r="C14649" s="57">
        <v>8.0</v>
      </c>
      <c r="D14649" s="268">
        <v>0.145833333333333</v>
      </c>
      <c r="E14649" s="269">
        <v>0.0</v>
      </c>
      <c r="F14649" s="269">
        <v>2.834375646136358E-5</v>
      </c>
    </row>
    <row r="14650" ht="14.25" customHeight="1">
      <c r="A14650" s="267">
        <v>43771.0</v>
      </c>
      <c r="B14650" s="57">
        <v>306.0</v>
      </c>
      <c r="C14650" s="57">
        <v>9.0</v>
      </c>
      <c r="D14650" s="268">
        <v>0.166666666666667</v>
      </c>
      <c r="E14650" s="269">
        <v>0.0</v>
      </c>
      <c r="F14650" s="269">
        <v>2.834375646136358E-5</v>
      </c>
    </row>
    <row r="14651" ht="14.25" customHeight="1">
      <c r="A14651" s="267">
        <v>43771.0</v>
      </c>
      <c r="B14651" s="57">
        <v>306.0</v>
      </c>
      <c r="C14651" s="57">
        <v>10.0</v>
      </c>
      <c r="D14651" s="268">
        <v>0.1875</v>
      </c>
      <c r="E14651" s="269">
        <v>0.0</v>
      </c>
      <c r="F14651" s="269">
        <v>2.9245148009604822E-5</v>
      </c>
    </row>
    <row r="14652" ht="14.25" customHeight="1">
      <c r="A14652" s="267">
        <v>43771.0</v>
      </c>
      <c r="B14652" s="57">
        <v>306.0</v>
      </c>
      <c r="C14652" s="57">
        <v>11.0</v>
      </c>
      <c r="D14652" s="268">
        <v>0.208333333333333</v>
      </c>
      <c r="E14652" s="269">
        <v>0.0</v>
      </c>
      <c r="F14652" s="269">
        <v>3.054715802373107E-5</v>
      </c>
    </row>
    <row r="14653" ht="14.25" customHeight="1">
      <c r="A14653" s="267">
        <v>43771.0</v>
      </c>
      <c r="B14653" s="57">
        <v>306.0</v>
      </c>
      <c r="C14653" s="57">
        <v>12.0</v>
      </c>
      <c r="D14653" s="268">
        <v>0.229166666666667</v>
      </c>
      <c r="E14653" s="269">
        <v>0.0</v>
      </c>
      <c r="F14653" s="269">
        <v>3.405256960022479E-5</v>
      </c>
    </row>
    <row r="14654" ht="14.25" customHeight="1">
      <c r="A14654" s="267">
        <v>43771.0</v>
      </c>
      <c r="B14654" s="57">
        <v>306.0</v>
      </c>
      <c r="C14654" s="57">
        <v>13.0</v>
      </c>
      <c r="D14654" s="268">
        <v>0.25</v>
      </c>
      <c r="E14654" s="269">
        <v>0.0</v>
      </c>
      <c r="F14654" s="269">
        <v>4.0162001204971005E-5</v>
      </c>
    </row>
    <row r="14655" ht="14.25" customHeight="1">
      <c r="A14655" s="267">
        <v>43771.0</v>
      </c>
      <c r="B14655" s="57">
        <v>306.0</v>
      </c>
      <c r="C14655" s="57">
        <v>14.0</v>
      </c>
      <c r="D14655" s="268">
        <v>0.270833333333333</v>
      </c>
      <c r="E14655" s="269">
        <v>4.691305158811061E-8</v>
      </c>
      <c r="F14655" s="269">
        <v>4.6271432809717215E-5</v>
      </c>
    </row>
    <row r="14656" ht="14.25" customHeight="1">
      <c r="A14656" s="267">
        <v>43771.0</v>
      </c>
      <c r="B14656" s="57">
        <v>306.0</v>
      </c>
      <c r="C14656" s="57">
        <v>15.0</v>
      </c>
      <c r="D14656" s="268">
        <v>0.291666666666667</v>
      </c>
      <c r="E14656" s="269">
        <v>1.313565444467097E-6</v>
      </c>
      <c r="F14656" s="269">
        <v>5.5285348292129665E-5</v>
      </c>
    </row>
    <row r="14657" ht="14.25" customHeight="1">
      <c r="A14657" s="267">
        <v>43771.0</v>
      </c>
      <c r="B14657" s="57">
        <v>306.0</v>
      </c>
      <c r="C14657" s="57">
        <v>16.0</v>
      </c>
      <c r="D14657" s="268">
        <v>0.3125</v>
      </c>
      <c r="E14657" s="269">
        <v>4.835003621509994E-6</v>
      </c>
      <c r="F14657" s="269">
        <v>6.269678991100212E-5</v>
      </c>
    </row>
    <row r="14658" ht="14.25" customHeight="1">
      <c r="A14658" s="267">
        <v>43771.0</v>
      </c>
      <c r="B14658" s="57">
        <v>306.0</v>
      </c>
      <c r="C14658" s="57">
        <v>17.0</v>
      </c>
      <c r="D14658" s="268">
        <v>0.333333333333333</v>
      </c>
      <c r="E14658" s="269">
        <v>1.1161105484378582E-5</v>
      </c>
      <c r="F14658" s="269">
        <v>6.480003685689835E-5</v>
      </c>
    </row>
    <row r="14659" ht="14.25" customHeight="1">
      <c r="A14659" s="267">
        <v>43771.0</v>
      </c>
      <c r="B14659" s="57">
        <v>306.0</v>
      </c>
      <c r="C14659" s="57">
        <v>18.0</v>
      </c>
      <c r="D14659" s="268">
        <v>0.354166666666667</v>
      </c>
      <c r="E14659" s="269">
        <v>1.9176157769797322E-5</v>
      </c>
      <c r="F14659" s="269">
        <v>6.590173763808209E-5</v>
      </c>
    </row>
    <row r="14660" ht="14.25" customHeight="1">
      <c r="A14660" s="267">
        <v>43771.0</v>
      </c>
      <c r="B14660" s="57">
        <v>306.0</v>
      </c>
      <c r="C14660" s="57">
        <v>19.0</v>
      </c>
      <c r="D14660" s="268">
        <v>0.375</v>
      </c>
      <c r="E14660" s="269">
        <v>2.7243730647868732E-5</v>
      </c>
      <c r="F14660" s="269">
        <v>6.449957300748461E-5</v>
      </c>
    </row>
    <row r="14661" ht="14.25" customHeight="1">
      <c r="A14661" s="267">
        <v>43771.0</v>
      </c>
      <c r="B14661" s="57">
        <v>306.0</v>
      </c>
      <c r="C14661" s="57">
        <v>20.0</v>
      </c>
      <c r="D14661" s="268">
        <v>0.395833333333333</v>
      </c>
      <c r="E14661" s="269">
        <v>3.560402277534824E-5</v>
      </c>
      <c r="F14661" s="269">
        <v>6.319756299335835E-5</v>
      </c>
    </row>
    <row r="14662" ht="14.25" customHeight="1">
      <c r="A14662" s="267">
        <v>43771.0</v>
      </c>
      <c r="B14662" s="57">
        <v>306.0</v>
      </c>
      <c r="C14662" s="57">
        <v>21.0</v>
      </c>
      <c r="D14662" s="268">
        <v>0.416666666666667</v>
      </c>
      <c r="E14662" s="269">
        <v>4.702181631351101E-5</v>
      </c>
      <c r="F14662" s="269">
        <v>6.049338834863463E-5</v>
      </c>
    </row>
    <row r="14663" ht="14.25" customHeight="1">
      <c r="A14663" s="267">
        <v>43771.0</v>
      </c>
      <c r="B14663" s="57">
        <v>306.0</v>
      </c>
      <c r="C14663" s="57">
        <v>22.0</v>
      </c>
      <c r="D14663" s="268">
        <v>0.4375</v>
      </c>
      <c r="E14663" s="269">
        <v>5.1736801920053244E-5</v>
      </c>
      <c r="F14663" s="269">
        <v>5.949184218392214E-5</v>
      </c>
    </row>
    <row r="14664" ht="14.25" customHeight="1">
      <c r="A14664" s="267">
        <v>43771.0</v>
      </c>
      <c r="B14664" s="57">
        <v>306.0</v>
      </c>
      <c r="C14664" s="57">
        <v>23.0</v>
      </c>
      <c r="D14664" s="268">
        <v>0.458333333333333</v>
      </c>
      <c r="E14664" s="269">
        <v>6.077543158793131E-5</v>
      </c>
      <c r="F14664" s="269">
        <v>5.808967755332465E-5</v>
      </c>
    </row>
    <row r="14665" ht="14.25" customHeight="1">
      <c r="A14665" s="267">
        <v>43771.0</v>
      </c>
      <c r="B14665" s="57">
        <v>306.0</v>
      </c>
      <c r="C14665" s="57">
        <v>24.0</v>
      </c>
      <c r="D14665" s="268">
        <v>0.479166666666667</v>
      </c>
      <c r="E14665" s="269">
        <v>6.335123201150076E-5</v>
      </c>
      <c r="F14665" s="269">
        <v>5.8390141402738404E-5</v>
      </c>
    </row>
    <row r="14666" ht="14.25" customHeight="1">
      <c r="A14666" s="267">
        <v>43771.0</v>
      </c>
      <c r="B14666" s="57">
        <v>306.0</v>
      </c>
      <c r="C14666" s="57">
        <v>25.0</v>
      </c>
      <c r="D14666" s="268">
        <v>0.5</v>
      </c>
      <c r="E14666" s="269">
        <v>6.472607715611784E-5</v>
      </c>
      <c r="F14666" s="269">
        <v>6.049338834863463E-5</v>
      </c>
    </row>
    <row r="14667" ht="14.25" customHeight="1">
      <c r="A14667" s="267">
        <v>43771.0</v>
      </c>
      <c r="B14667" s="57">
        <v>306.0</v>
      </c>
      <c r="C14667" s="57">
        <v>26.0</v>
      </c>
      <c r="D14667" s="268">
        <v>0.520833333333333</v>
      </c>
      <c r="E14667" s="269">
        <v>7.359794347568573E-5</v>
      </c>
      <c r="F14667" s="269">
        <v>6.119447066393338E-5</v>
      </c>
    </row>
    <row r="14668" ht="14.25" customHeight="1">
      <c r="A14668" s="267">
        <v>43771.0</v>
      </c>
      <c r="B14668" s="57">
        <v>306.0</v>
      </c>
      <c r="C14668" s="57">
        <v>27.0</v>
      </c>
      <c r="D14668" s="268">
        <v>0.541666666666667</v>
      </c>
      <c r="E14668" s="269">
        <v>7.50012252675606E-5</v>
      </c>
      <c r="F14668" s="269">
        <v>5.9992615266278386E-5</v>
      </c>
    </row>
    <row r="14669" ht="14.25" customHeight="1">
      <c r="A14669" s="267">
        <v>43771.0</v>
      </c>
      <c r="B14669" s="57">
        <v>306.0</v>
      </c>
      <c r="C14669" s="57">
        <v>28.0</v>
      </c>
      <c r="D14669" s="268">
        <v>0.5625</v>
      </c>
      <c r="E14669" s="269">
        <v>8.581566116170682E-5</v>
      </c>
      <c r="F14669" s="269">
        <v>5.81898321697959E-5</v>
      </c>
    </row>
    <row r="14670" ht="14.25" customHeight="1">
      <c r="A14670" s="267">
        <v>43771.0</v>
      </c>
      <c r="B14670" s="57">
        <v>306.0</v>
      </c>
      <c r="C14670" s="57">
        <v>29.0</v>
      </c>
      <c r="D14670" s="268">
        <v>0.583333333333333</v>
      </c>
      <c r="E14670" s="269">
        <v>4.543420769524437E-5</v>
      </c>
      <c r="F14670" s="269">
        <v>5.73885952380259E-5</v>
      </c>
    </row>
    <row r="14671" ht="14.25" customHeight="1">
      <c r="A14671" s="267">
        <v>43771.0</v>
      </c>
      <c r="B14671" s="57">
        <v>306.0</v>
      </c>
      <c r="C14671" s="57">
        <v>30.0</v>
      </c>
      <c r="D14671" s="268">
        <v>0.604166666666667</v>
      </c>
      <c r="E14671" s="269">
        <v>4.056383705257599E-5</v>
      </c>
      <c r="F14671" s="269">
        <v>5.8490296019209644E-5</v>
      </c>
    </row>
    <row r="14672" ht="14.25" customHeight="1">
      <c r="A14672" s="267">
        <v>43771.0</v>
      </c>
      <c r="B14672" s="57">
        <v>306.0</v>
      </c>
      <c r="C14672" s="57">
        <v>31.0</v>
      </c>
      <c r="D14672" s="268">
        <v>0.625</v>
      </c>
      <c r="E14672" s="269">
        <v>2.2688251734191977E-5</v>
      </c>
      <c r="F14672" s="269">
        <v>6.129462528040462E-5</v>
      </c>
    </row>
    <row r="14673" ht="14.25" customHeight="1">
      <c r="A14673" s="267">
        <v>43771.0</v>
      </c>
      <c r="B14673" s="57">
        <v>306.0</v>
      </c>
      <c r="C14673" s="57">
        <v>32.0</v>
      </c>
      <c r="D14673" s="268">
        <v>0.645833333333333</v>
      </c>
      <c r="E14673" s="269">
        <v>1.1395672774079892E-5</v>
      </c>
      <c r="F14673" s="269">
        <v>6.61020468710246E-5</v>
      </c>
    </row>
    <row r="14674" ht="14.25" customHeight="1">
      <c r="A14674" s="267">
        <v>43771.0</v>
      </c>
      <c r="B14674" s="57">
        <v>306.0</v>
      </c>
      <c r="C14674" s="57">
        <v>33.0</v>
      </c>
      <c r="D14674" s="268">
        <v>0.666666666666667</v>
      </c>
      <c r="E14674" s="269">
        <v>3.7678280949781352E-6</v>
      </c>
      <c r="F14674" s="269">
        <v>7.441488003813829E-5</v>
      </c>
    </row>
    <row r="14675" ht="14.25" customHeight="1">
      <c r="A14675" s="267">
        <v>43771.0</v>
      </c>
      <c r="B14675" s="57">
        <v>306.0</v>
      </c>
      <c r="C14675" s="57">
        <v>34.0</v>
      </c>
      <c r="D14675" s="268">
        <v>0.6875</v>
      </c>
      <c r="E14675" s="269">
        <v>2.4580751531785847E-7</v>
      </c>
      <c r="F14675" s="269">
        <v>8.683405248057323E-5</v>
      </c>
    </row>
    <row r="14676" ht="14.25" customHeight="1">
      <c r="A14676" s="267">
        <v>43771.0</v>
      </c>
      <c r="B14676" s="57">
        <v>306.0</v>
      </c>
      <c r="C14676" s="57">
        <v>35.0</v>
      </c>
      <c r="D14676" s="268">
        <v>0.708333333333333</v>
      </c>
      <c r="E14676" s="269">
        <v>0.0</v>
      </c>
      <c r="F14676" s="269">
        <v>9.995430723830691E-5</v>
      </c>
    </row>
    <row r="14677" ht="14.25" customHeight="1">
      <c r="A14677" s="267">
        <v>43771.0</v>
      </c>
      <c r="B14677" s="57">
        <v>306.0</v>
      </c>
      <c r="C14677" s="57">
        <v>36.0</v>
      </c>
      <c r="D14677" s="268">
        <v>0.729166666666667</v>
      </c>
      <c r="E14677" s="269">
        <v>0.0</v>
      </c>
      <c r="F14677" s="269">
        <v>1.0485186798375098E-4</v>
      </c>
    </row>
    <row r="14678" ht="14.25" customHeight="1">
      <c r="A14678" s="267">
        <v>43771.0</v>
      </c>
      <c r="B14678" s="57">
        <v>306.0</v>
      </c>
      <c r="C14678" s="57">
        <v>37.0</v>
      </c>
      <c r="D14678" s="268">
        <v>0.75</v>
      </c>
      <c r="E14678" s="269">
        <v>0.0</v>
      </c>
      <c r="F14678" s="269">
        <v>1.0648438823223234E-4</v>
      </c>
    </row>
    <row r="14679" ht="14.25" customHeight="1">
      <c r="A14679" s="267">
        <v>43771.0</v>
      </c>
      <c r="B14679" s="57">
        <v>306.0</v>
      </c>
      <c r="C14679" s="57">
        <v>38.0</v>
      </c>
      <c r="D14679" s="268">
        <v>0.770833333333333</v>
      </c>
      <c r="E14679" s="269">
        <v>0.0</v>
      </c>
      <c r="F14679" s="269">
        <v>1.0291888388585587E-4</v>
      </c>
    </row>
    <row r="14680" ht="14.25" customHeight="1">
      <c r="A14680" s="267">
        <v>43771.0</v>
      </c>
      <c r="B14680" s="57">
        <v>306.0</v>
      </c>
      <c r="C14680" s="57">
        <v>39.0</v>
      </c>
      <c r="D14680" s="268">
        <v>0.791666666666667</v>
      </c>
      <c r="E14680" s="269">
        <v>0.0</v>
      </c>
      <c r="F14680" s="269">
        <v>9.95536887724219E-5</v>
      </c>
    </row>
    <row r="14681" ht="14.25" customHeight="1">
      <c r="A14681" s="267">
        <v>43771.0</v>
      </c>
      <c r="B14681" s="57">
        <v>306.0</v>
      </c>
      <c r="C14681" s="57">
        <v>40.0</v>
      </c>
      <c r="D14681" s="268">
        <v>0.8125</v>
      </c>
      <c r="E14681" s="269">
        <v>0.0</v>
      </c>
      <c r="F14681" s="269">
        <v>9.504673103121566E-5</v>
      </c>
    </row>
    <row r="14682" ht="14.25" customHeight="1">
      <c r="A14682" s="267">
        <v>43771.0</v>
      </c>
      <c r="B14682" s="57">
        <v>306.0</v>
      </c>
      <c r="C14682" s="57">
        <v>41.0</v>
      </c>
      <c r="D14682" s="268">
        <v>0.833333333333333</v>
      </c>
      <c r="E14682" s="269">
        <v>0.0</v>
      </c>
      <c r="F14682" s="269">
        <v>9.094039175589444E-5</v>
      </c>
    </row>
    <row r="14683" ht="14.25" customHeight="1">
      <c r="A14683" s="267">
        <v>43771.0</v>
      </c>
      <c r="B14683" s="57">
        <v>306.0</v>
      </c>
      <c r="C14683" s="57">
        <v>42.0</v>
      </c>
      <c r="D14683" s="268">
        <v>0.854166666666667</v>
      </c>
      <c r="E14683" s="269">
        <v>0.0</v>
      </c>
      <c r="F14683" s="269">
        <v>8.603281554880323E-5</v>
      </c>
    </row>
    <row r="14684" ht="14.25" customHeight="1">
      <c r="A14684" s="267">
        <v>43771.0</v>
      </c>
      <c r="B14684" s="57">
        <v>306.0</v>
      </c>
      <c r="C14684" s="57">
        <v>43.0</v>
      </c>
      <c r="D14684" s="268">
        <v>0.875</v>
      </c>
      <c r="E14684" s="269">
        <v>0.0</v>
      </c>
      <c r="F14684" s="269">
        <v>8.182632165701075E-5</v>
      </c>
    </row>
    <row r="14685" ht="14.25" customHeight="1">
      <c r="A14685" s="267">
        <v>43771.0</v>
      </c>
      <c r="B14685" s="57">
        <v>306.0</v>
      </c>
      <c r="C14685" s="57">
        <v>44.0</v>
      </c>
      <c r="D14685" s="268">
        <v>0.895833333333333</v>
      </c>
      <c r="E14685" s="269">
        <v>0.0</v>
      </c>
      <c r="F14685" s="269">
        <v>7.711905468286203E-5</v>
      </c>
    </row>
    <row r="14686" ht="14.25" customHeight="1">
      <c r="A14686" s="267">
        <v>43771.0</v>
      </c>
      <c r="B14686" s="57">
        <v>306.0</v>
      </c>
      <c r="C14686" s="57">
        <v>45.0</v>
      </c>
      <c r="D14686" s="268">
        <v>0.916666666666667</v>
      </c>
      <c r="E14686" s="269">
        <v>0.0</v>
      </c>
      <c r="F14686" s="269">
        <v>7.18108600098858E-5</v>
      </c>
    </row>
    <row r="14687" ht="14.25" customHeight="1">
      <c r="A14687" s="267">
        <v>43771.0</v>
      </c>
      <c r="B14687" s="57">
        <v>306.0</v>
      </c>
      <c r="C14687" s="57">
        <v>46.0</v>
      </c>
      <c r="D14687" s="268">
        <v>0.9375</v>
      </c>
      <c r="E14687" s="269">
        <v>0.0</v>
      </c>
      <c r="F14687" s="269">
        <v>6.319756299335835E-5</v>
      </c>
    </row>
    <row r="14688" ht="14.25" customHeight="1">
      <c r="A14688" s="267">
        <v>43771.0</v>
      </c>
      <c r="B14688" s="57">
        <v>306.0</v>
      </c>
      <c r="C14688" s="57">
        <v>47.0</v>
      </c>
      <c r="D14688" s="268">
        <v>0.958333333333333</v>
      </c>
      <c r="E14688" s="269">
        <v>0.0</v>
      </c>
      <c r="F14688" s="269">
        <v>5.3783029045060915E-5</v>
      </c>
    </row>
    <row r="14689" ht="14.25" customHeight="1">
      <c r="A14689" s="267">
        <v>43771.0</v>
      </c>
      <c r="B14689" s="57">
        <v>306.0</v>
      </c>
      <c r="C14689" s="57">
        <v>48.0</v>
      </c>
      <c r="D14689" s="268">
        <v>0.979166666666667</v>
      </c>
      <c r="E14689" s="269">
        <v>0.0</v>
      </c>
      <c r="F14689" s="269">
        <v>4.6071123576774715E-5</v>
      </c>
    </row>
    <row r="14690" ht="14.25" customHeight="1">
      <c r="A14690" s="267">
        <v>43772.0</v>
      </c>
      <c r="B14690" s="57">
        <v>307.0</v>
      </c>
      <c r="C14690" s="57">
        <v>1.0</v>
      </c>
      <c r="D14690" s="268">
        <v>0.0</v>
      </c>
      <c r="E14690" s="269">
        <v>0.0</v>
      </c>
      <c r="F14690" s="269">
        <v>3.9360764273201E-5</v>
      </c>
    </row>
    <row r="14691" ht="14.25" customHeight="1">
      <c r="A14691" s="267">
        <v>43772.0</v>
      </c>
      <c r="B14691" s="57">
        <v>307.0</v>
      </c>
      <c r="C14691" s="57">
        <v>2.0</v>
      </c>
      <c r="D14691" s="268">
        <v>0.020833333333333332</v>
      </c>
      <c r="E14691" s="269">
        <v>0.0</v>
      </c>
      <c r="F14691" s="269">
        <v>3.5354579614351036E-5</v>
      </c>
    </row>
    <row r="14692" ht="14.25" customHeight="1">
      <c r="A14692" s="267">
        <v>43772.0</v>
      </c>
      <c r="B14692" s="57">
        <v>307.0</v>
      </c>
      <c r="C14692" s="57">
        <v>3.0</v>
      </c>
      <c r="D14692" s="268">
        <v>0.0416666666666667</v>
      </c>
      <c r="E14692" s="269">
        <v>0.0</v>
      </c>
      <c r="F14692" s="269">
        <v>3.285071420256979E-5</v>
      </c>
    </row>
    <row r="14693" ht="14.25" customHeight="1">
      <c r="A14693" s="267">
        <v>43772.0</v>
      </c>
      <c r="B14693" s="57">
        <v>307.0</v>
      </c>
      <c r="C14693" s="57">
        <v>4.0</v>
      </c>
      <c r="D14693" s="268">
        <v>0.0625</v>
      </c>
      <c r="E14693" s="269">
        <v>0.0</v>
      </c>
      <c r="F14693" s="269">
        <v>3.1047931106087315E-5</v>
      </c>
    </row>
    <row r="14694" ht="14.25" customHeight="1">
      <c r="A14694" s="267">
        <v>43772.0</v>
      </c>
      <c r="B14694" s="57">
        <v>307.0</v>
      </c>
      <c r="C14694" s="57">
        <v>5.0</v>
      </c>
      <c r="D14694" s="268">
        <v>0.0833333333333333</v>
      </c>
      <c r="E14694" s="269">
        <v>0.0</v>
      </c>
      <c r="F14694" s="269">
        <v>3.0346848790788564E-5</v>
      </c>
    </row>
    <row r="14695" ht="14.25" customHeight="1">
      <c r="A14695" s="267">
        <v>43772.0</v>
      </c>
      <c r="B14695" s="57">
        <v>307.0</v>
      </c>
      <c r="C14695" s="57">
        <v>6.0</v>
      </c>
      <c r="D14695" s="268">
        <v>0.104166666666667</v>
      </c>
      <c r="E14695" s="269">
        <v>0.0</v>
      </c>
      <c r="F14695" s="269">
        <v>2.934530262607607E-5</v>
      </c>
    </row>
    <row r="14696" ht="14.25" customHeight="1">
      <c r="A14696" s="267">
        <v>43772.0</v>
      </c>
      <c r="B14696" s="57">
        <v>307.0</v>
      </c>
      <c r="C14696" s="57">
        <v>7.0</v>
      </c>
      <c r="D14696" s="268">
        <v>0.125</v>
      </c>
      <c r="E14696" s="269">
        <v>0.0</v>
      </c>
      <c r="F14696" s="269">
        <v>2.934530262607607E-5</v>
      </c>
    </row>
    <row r="14697" ht="14.25" customHeight="1">
      <c r="A14697" s="267">
        <v>43772.0</v>
      </c>
      <c r="B14697" s="57">
        <v>307.0</v>
      </c>
      <c r="C14697" s="57">
        <v>8.0</v>
      </c>
      <c r="D14697" s="268">
        <v>0.145833333333333</v>
      </c>
      <c r="E14697" s="269">
        <v>0.0</v>
      </c>
      <c r="F14697" s="269">
        <v>2.8644220310777324E-5</v>
      </c>
    </row>
    <row r="14698" ht="14.25" customHeight="1">
      <c r="A14698" s="267">
        <v>43772.0</v>
      </c>
      <c r="B14698" s="57">
        <v>307.0</v>
      </c>
      <c r="C14698" s="57">
        <v>9.0</v>
      </c>
      <c r="D14698" s="268">
        <v>0.166666666666667</v>
      </c>
      <c r="E14698" s="269">
        <v>0.0</v>
      </c>
      <c r="F14698" s="269">
        <v>2.8644220310777324E-5</v>
      </c>
    </row>
    <row r="14699" ht="14.25" customHeight="1">
      <c r="A14699" s="267">
        <v>43772.0</v>
      </c>
      <c r="B14699" s="57">
        <v>307.0</v>
      </c>
      <c r="C14699" s="57">
        <v>10.0</v>
      </c>
      <c r="D14699" s="268">
        <v>0.1875</v>
      </c>
      <c r="E14699" s="269">
        <v>0.0</v>
      </c>
      <c r="F14699" s="269">
        <v>2.9846075708432316E-5</v>
      </c>
    </row>
    <row r="14700" ht="14.25" customHeight="1">
      <c r="A14700" s="267">
        <v>43772.0</v>
      </c>
      <c r="B14700" s="57">
        <v>307.0</v>
      </c>
      <c r="C14700" s="57">
        <v>11.0</v>
      </c>
      <c r="D14700" s="268">
        <v>0.208333333333333</v>
      </c>
      <c r="E14700" s="269">
        <v>0.0</v>
      </c>
      <c r="F14700" s="269">
        <v>3.1047931106087315E-5</v>
      </c>
    </row>
    <row r="14701" ht="14.25" customHeight="1">
      <c r="A14701" s="267">
        <v>43772.0</v>
      </c>
      <c r="B14701" s="57">
        <v>307.0</v>
      </c>
      <c r="C14701" s="57">
        <v>12.0</v>
      </c>
      <c r="D14701" s="268">
        <v>0.229166666666667</v>
      </c>
      <c r="E14701" s="269">
        <v>0.0</v>
      </c>
      <c r="F14701" s="269">
        <v>3.375210575081104E-5</v>
      </c>
    </row>
    <row r="14702" ht="14.25" customHeight="1">
      <c r="A14702" s="267">
        <v>43772.0</v>
      </c>
      <c r="B14702" s="57">
        <v>307.0</v>
      </c>
      <c r="C14702" s="57">
        <v>13.0</v>
      </c>
      <c r="D14702" s="268">
        <v>0.25</v>
      </c>
      <c r="E14702" s="269">
        <v>0.0</v>
      </c>
      <c r="F14702" s="269">
        <v>4.086308352026975E-5</v>
      </c>
    </row>
    <row r="14703" ht="14.25" customHeight="1">
      <c r="A14703" s="267">
        <v>43772.0</v>
      </c>
      <c r="B14703" s="57">
        <v>307.0</v>
      </c>
      <c r="C14703" s="57">
        <v>14.0</v>
      </c>
      <c r="D14703" s="268">
        <v>0.270833333333333</v>
      </c>
      <c r="E14703" s="269">
        <v>4.691305158811061E-8</v>
      </c>
      <c r="F14703" s="269">
        <v>4.7673597440314705E-5</v>
      </c>
    </row>
    <row r="14704" ht="14.25" customHeight="1">
      <c r="A14704" s="267">
        <v>43772.0</v>
      </c>
      <c r="B14704" s="57">
        <v>307.0</v>
      </c>
      <c r="C14704" s="57">
        <v>15.0</v>
      </c>
      <c r="D14704" s="268">
        <v>0.291666666666667</v>
      </c>
      <c r="E14704" s="269">
        <v>3.565391920696406E-6</v>
      </c>
      <c r="F14704" s="269">
        <v>5.6186739840370906E-5</v>
      </c>
    </row>
    <row r="14705" ht="14.25" customHeight="1">
      <c r="A14705" s="267">
        <v>43772.0</v>
      </c>
      <c r="B14705" s="57">
        <v>307.0</v>
      </c>
      <c r="C14705" s="57">
        <v>16.0</v>
      </c>
      <c r="D14705" s="268">
        <v>0.3125</v>
      </c>
      <c r="E14705" s="269">
        <v>1.6161546272104107E-5</v>
      </c>
      <c r="F14705" s="269">
        <v>6.329771760982962E-5</v>
      </c>
    </row>
    <row r="14706" ht="14.25" customHeight="1">
      <c r="A14706" s="267">
        <v>43772.0</v>
      </c>
      <c r="B14706" s="57">
        <v>307.0</v>
      </c>
      <c r="C14706" s="57">
        <v>17.0</v>
      </c>
      <c r="D14706" s="268">
        <v>0.333333333333333</v>
      </c>
      <c r="E14706" s="269">
        <v>3.571214047780317E-5</v>
      </c>
      <c r="F14706" s="269">
        <v>6.53008099392546E-5</v>
      </c>
    </row>
    <row r="14707" ht="14.25" customHeight="1">
      <c r="A14707" s="267">
        <v>43772.0</v>
      </c>
      <c r="B14707" s="57">
        <v>307.0</v>
      </c>
      <c r="C14707" s="57">
        <v>18.0</v>
      </c>
      <c r="D14707" s="268">
        <v>0.354166666666667</v>
      </c>
      <c r="E14707" s="269">
        <v>5.711112063459052E-5</v>
      </c>
      <c r="F14707" s="269">
        <v>6.680312918632335E-5</v>
      </c>
    </row>
    <row r="14708" ht="14.25" customHeight="1">
      <c r="A14708" s="267">
        <v>43772.0</v>
      </c>
      <c r="B14708" s="57">
        <v>307.0</v>
      </c>
      <c r="C14708" s="57">
        <v>19.0</v>
      </c>
      <c r="D14708" s="268">
        <v>0.375</v>
      </c>
      <c r="E14708" s="269">
        <v>8.32256161246704E-5</v>
      </c>
      <c r="F14708" s="269">
        <v>6.620220148749584E-5</v>
      </c>
    </row>
    <row r="14709" ht="14.25" customHeight="1">
      <c r="A14709" s="267">
        <v>43772.0</v>
      </c>
      <c r="B14709" s="57">
        <v>307.0</v>
      </c>
      <c r="C14709" s="57">
        <v>20.0</v>
      </c>
      <c r="D14709" s="268">
        <v>0.395833333333333</v>
      </c>
      <c r="E14709" s="269">
        <v>1.089324202551462E-4</v>
      </c>
      <c r="F14709" s="269">
        <v>6.449957300748461E-5</v>
      </c>
    </row>
    <row r="14710" ht="14.25" customHeight="1">
      <c r="A14710" s="267">
        <v>43772.0</v>
      </c>
      <c r="B14710" s="57">
        <v>307.0</v>
      </c>
      <c r="C14710" s="57">
        <v>21.0</v>
      </c>
      <c r="D14710" s="268">
        <v>0.416666666666667</v>
      </c>
      <c r="E14710" s="269">
        <v>1.3379286171309087E-4</v>
      </c>
      <c r="F14710" s="269">
        <v>6.249648067805962E-5</v>
      </c>
    </row>
    <row r="14711" ht="14.25" customHeight="1">
      <c r="A14711" s="267">
        <v>43772.0</v>
      </c>
      <c r="B14711" s="57">
        <v>307.0</v>
      </c>
      <c r="C14711" s="57">
        <v>22.0</v>
      </c>
      <c r="D14711" s="268">
        <v>0.4375</v>
      </c>
      <c r="E14711" s="269">
        <v>1.7878706842897938E-4</v>
      </c>
      <c r="F14711" s="269">
        <v>6.049338834863463E-5</v>
      </c>
    </row>
    <row r="14712" ht="14.25" customHeight="1">
      <c r="A14712" s="267">
        <v>43772.0</v>
      </c>
      <c r="B14712" s="57">
        <v>307.0</v>
      </c>
      <c r="C14712" s="57">
        <v>23.0</v>
      </c>
      <c r="D14712" s="268">
        <v>0.458333333333333</v>
      </c>
      <c r="E14712" s="269">
        <v>2.0808066569136824E-4</v>
      </c>
      <c r="F14712" s="269">
        <v>5.8890914485094645E-5</v>
      </c>
    </row>
    <row r="14713" ht="14.25" customHeight="1">
      <c r="A14713" s="267">
        <v>43772.0</v>
      </c>
      <c r="B14713" s="57">
        <v>307.0</v>
      </c>
      <c r="C14713" s="57">
        <v>24.0</v>
      </c>
      <c r="D14713" s="268">
        <v>0.479166666666667</v>
      </c>
      <c r="E14713" s="269">
        <v>1.8953856396475603E-4</v>
      </c>
      <c r="F14713" s="269">
        <v>5.8991069101565885E-5</v>
      </c>
    </row>
    <row r="14714" ht="14.25" customHeight="1">
      <c r="A14714" s="267">
        <v>43772.0</v>
      </c>
      <c r="B14714" s="57">
        <v>307.0</v>
      </c>
      <c r="C14714" s="57">
        <v>25.0</v>
      </c>
      <c r="D14714" s="268">
        <v>0.5</v>
      </c>
      <c r="E14714" s="269">
        <v>1.6688805454994818E-4</v>
      </c>
      <c r="F14714" s="269">
        <v>6.049338834863463E-5</v>
      </c>
    </row>
    <row r="14715" ht="14.25" customHeight="1">
      <c r="A14715" s="267">
        <v>43772.0</v>
      </c>
      <c r="B14715" s="57">
        <v>307.0</v>
      </c>
      <c r="C14715" s="57">
        <v>26.0</v>
      </c>
      <c r="D14715" s="268">
        <v>0.520833333333333</v>
      </c>
      <c r="E14715" s="269">
        <v>1.4189896400833E-4</v>
      </c>
      <c r="F14715" s="269">
        <v>6.159508912981838E-5</v>
      </c>
    </row>
    <row r="14716" ht="14.25" customHeight="1">
      <c r="A14716" s="267">
        <v>43772.0</v>
      </c>
      <c r="B14716" s="57">
        <v>307.0</v>
      </c>
      <c r="C14716" s="57">
        <v>27.0</v>
      </c>
      <c r="D14716" s="268">
        <v>0.541666666666667</v>
      </c>
      <c r="E14716" s="269">
        <v>1.3157458806038985E-4</v>
      </c>
      <c r="F14716" s="269">
        <v>6.119447066393338E-5</v>
      </c>
    </row>
    <row r="14717" ht="14.25" customHeight="1">
      <c r="A14717" s="267">
        <v>43772.0</v>
      </c>
      <c r="B14717" s="57">
        <v>307.0</v>
      </c>
      <c r="C14717" s="57">
        <v>28.0</v>
      </c>
      <c r="D14717" s="268">
        <v>0.5625</v>
      </c>
      <c r="E14717" s="269">
        <v>1.1138423680023558E-4</v>
      </c>
      <c r="F14717" s="269">
        <v>5.9191378334508385E-5</v>
      </c>
    </row>
    <row r="14718" ht="14.25" customHeight="1">
      <c r="A14718" s="267">
        <v>43772.0</v>
      </c>
      <c r="B14718" s="57">
        <v>307.0</v>
      </c>
      <c r="C14718" s="57">
        <v>29.0</v>
      </c>
      <c r="D14718" s="268">
        <v>0.583333333333333</v>
      </c>
      <c r="E14718" s="269">
        <v>8.915558498400478E-5</v>
      </c>
      <c r="F14718" s="269">
        <v>5.9191378334508385E-5</v>
      </c>
    </row>
    <row r="14719" ht="14.25" customHeight="1">
      <c r="A14719" s="267">
        <v>43772.0</v>
      </c>
      <c r="B14719" s="57">
        <v>307.0</v>
      </c>
      <c r="C14719" s="57">
        <v>30.0</v>
      </c>
      <c r="D14719" s="268">
        <v>0.604166666666667</v>
      </c>
      <c r="E14719" s="269">
        <v>6.322883914702429E-5</v>
      </c>
      <c r="F14719" s="269">
        <v>6.099416143099088E-5</v>
      </c>
    </row>
    <row r="14720" ht="14.25" customHeight="1">
      <c r="A14720" s="267">
        <v>43772.0</v>
      </c>
      <c r="B14720" s="57">
        <v>307.0</v>
      </c>
      <c r="C14720" s="57">
        <v>31.0</v>
      </c>
      <c r="D14720" s="268">
        <v>0.625</v>
      </c>
      <c r="E14720" s="269">
        <v>4.6633219801456406E-5</v>
      </c>
      <c r="F14720" s="269">
        <v>6.309740837688711E-5</v>
      </c>
    </row>
    <row r="14721" ht="14.25" customHeight="1">
      <c r="A14721" s="267">
        <v>43772.0</v>
      </c>
      <c r="B14721" s="57">
        <v>307.0</v>
      </c>
      <c r="C14721" s="57">
        <v>32.0</v>
      </c>
      <c r="D14721" s="268">
        <v>0.645833333333333</v>
      </c>
      <c r="E14721" s="269">
        <v>2.273547083669679E-5</v>
      </c>
      <c r="F14721" s="269">
        <v>6.810513920044957E-5</v>
      </c>
    </row>
    <row r="14722" ht="14.25" customHeight="1">
      <c r="A14722" s="267">
        <v>43772.0</v>
      </c>
      <c r="B14722" s="57">
        <v>307.0</v>
      </c>
      <c r="C14722" s="57">
        <v>33.0</v>
      </c>
      <c r="D14722" s="268">
        <v>0.666666666666667</v>
      </c>
      <c r="E14722" s="269">
        <v>7.458369592217964E-6</v>
      </c>
      <c r="F14722" s="269">
        <v>7.611750851814954E-5</v>
      </c>
    </row>
    <row r="14723" ht="14.25" customHeight="1">
      <c r="A14723" s="267">
        <v>43772.0</v>
      </c>
      <c r="B14723" s="57">
        <v>307.0</v>
      </c>
      <c r="C14723" s="57">
        <v>34.0</v>
      </c>
      <c r="D14723" s="268">
        <v>0.6875</v>
      </c>
      <c r="E14723" s="269">
        <v>5.260484702487168E-7</v>
      </c>
      <c r="F14723" s="269">
        <v>8.813606249469946E-5</v>
      </c>
    </row>
    <row r="14724" ht="14.25" customHeight="1">
      <c r="A14724" s="267">
        <v>43772.0</v>
      </c>
      <c r="B14724" s="57">
        <v>307.0</v>
      </c>
      <c r="C14724" s="57">
        <v>35.0</v>
      </c>
      <c r="D14724" s="268">
        <v>0.708333333333333</v>
      </c>
      <c r="E14724" s="269">
        <v>0.0</v>
      </c>
      <c r="F14724" s="269">
        <v>1.0138651825384577E-4</v>
      </c>
    </row>
    <row r="14725" ht="14.25" customHeight="1">
      <c r="A14725" s="267">
        <v>43772.0</v>
      </c>
      <c r="B14725" s="57">
        <v>307.0</v>
      </c>
      <c r="C14725" s="57">
        <v>36.0</v>
      </c>
      <c r="D14725" s="268">
        <v>0.729166666666667</v>
      </c>
      <c r="E14725" s="269">
        <v>0.0</v>
      </c>
      <c r="F14725" s="269">
        <v>1.0573322860869797E-4</v>
      </c>
    </row>
    <row r="14726" ht="14.25" customHeight="1">
      <c r="A14726" s="267">
        <v>43772.0</v>
      </c>
      <c r="B14726" s="57">
        <v>307.0</v>
      </c>
      <c r="C14726" s="57">
        <v>37.0</v>
      </c>
      <c r="D14726" s="268">
        <v>0.75</v>
      </c>
      <c r="E14726" s="269">
        <v>0.0</v>
      </c>
      <c r="F14726" s="269">
        <v>1.0700519223788285E-4</v>
      </c>
    </row>
    <row r="14727" ht="14.25" customHeight="1">
      <c r="A14727" s="267">
        <v>43772.0</v>
      </c>
      <c r="B14727" s="57">
        <v>307.0</v>
      </c>
      <c r="C14727" s="57">
        <v>38.0</v>
      </c>
      <c r="D14727" s="268">
        <v>0.770833333333333</v>
      </c>
      <c r="E14727" s="269">
        <v>0.0</v>
      </c>
      <c r="F14727" s="269">
        <v>1.0358991981621325E-4</v>
      </c>
    </row>
    <row r="14728" ht="14.25" customHeight="1">
      <c r="A14728" s="267">
        <v>43772.0</v>
      </c>
      <c r="B14728" s="57">
        <v>307.0</v>
      </c>
      <c r="C14728" s="57">
        <v>39.0</v>
      </c>
      <c r="D14728" s="268">
        <v>0.791666666666667</v>
      </c>
      <c r="E14728" s="269">
        <v>0.0</v>
      </c>
      <c r="F14728" s="269">
        <v>1.0050515762889879E-4</v>
      </c>
    </row>
    <row r="14729" ht="14.25" customHeight="1">
      <c r="A14729" s="267">
        <v>43772.0</v>
      </c>
      <c r="B14729" s="57">
        <v>307.0</v>
      </c>
      <c r="C14729" s="57">
        <v>40.0</v>
      </c>
      <c r="D14729" s="268">
        <v>0.8125</v>
      </c>
      <c r="E14729" s="269">
        <v>0.0</v>
      </c>
      <c r="F14729" s="269">
        <v>9.464611256533066E-5</v>
      </c>
    </row>
    <row r="14730" ht="14.25" customHeight="1">
      <c r="A14730" s="267">
        <v>43772.0</v>
      </c>
      <c r="B14730" s="57">
        <v>307.0</v>
      </c>
      <c r="C14730" s="57">
        <v>41.0</v>
      </c>
      <c r="D14730" s="268">
        <v>0.833333333333333</v>
      </c>
      <c r="E14730" s="269">
        <v>0.0</v>
      </c>
      <c r="F14730" s="269">
        <v>9.134101022177944E-5</v>
      </c>
    </row>
    <row r="14731" ht="14.25" customHeight="1">
      <c r="A14731" s="267">
        <v>43772.0</v>
      </c>
      <c r="B14731" s="57">
        <v>307.0</v>
      </c>
      <c r="C14731" s="57">
        <v>42.0</v>
      </c>
      <c r="D14731" s="268">
        <v>0.854166666666667</v>
      </c>
      <c r="E14731" s="269">
        <v>0.0</v>
      </c>
      <c r="F14731" s="269">
        <v>8.653358863115947E-5</v>
      </c>
    </row>
    <row r="14732" ht="14.25" customHeight="1">
      <c r="A14732" s="267">
        <v>43772.0</v>
      </c>
      <c r="B14732" s="57">
        <v>307.0</v>
      </c>
      <c r="C14732" s="57">
        <v>43.0</v>
      </c>
      <c r="D14732" s="268">
        <v>0.875</v>
      </c>
      <c r="E14732" s="269">
        <v>0.0</v>
      </c>
      <c r="F14732" s="269">
        <v>8.17261670405395E-5</v>
      </c>
    </row>
    <row r="14733" ht="14.25" customHeight="1">
      <c r="A14733" s="267">
        <v>43772.0</v>
      </c>
      <c r="B14733" s="57">
        <v>307.0</v>
      </c>
      <c r="C14733" s="57">
        <v>44.0</v>
      </c>
      <c r="D14733" s="268">
        <v>0.895833333333333</v>
      </c>
      <c r="E14733" s="269">
        <v>0.0</v>
      </c>
      <c r="F14733" s="269">
        <v>7.771998238168954E-5</v>
      </c>
    </row>
    <row r="14734" ht="14.25" customHeight="1">
      <c r="A14734" s="267">
        <v>43772.0</v>
      </c>
      <c r="B14734" s="57">
        <v>307.0</v>
      </c>
      <c r="C14734" s="57">
        <v>45.0</v>
      </c>
      <c r="D14734" s="268">
        <v>0.916666666666667</v>
      </c>
      <c r="E14734" s="269">
        <v>0.0</v>
      </c>
      <c r="F14734" s="269">
        <v>7.231163309224206E-5</v>
      </c>
    </row>
    <row r="14735" ht="14.25" customHeight="1">
      <c r="A14735" s="267">
        <v>43772.0</v>
      </c>
      <c r="B14735" s="57">
        <v>307.0</v>
      </c>
      <c r="C14735" s="57">
        <v>46.0</v>
      </c>
      <c r="D14735" s="268">
        <v>0.9375</v>
      </c>
      <c r="E14735" s="269">
        <v>0.0</v>
      </c>
      <c r="F14735" s="269">
        <v>6.389864530865711E-5</v>
      </c>
    </row>
    <row r="14736" ht="14.25" customHeight="1">
      <c r="A14736" s="267">
        <v>43772.0</v>
      </c>
      <c r="B14736" s="57">
        <v>307.0</v>
      </c>
      <c r="C14736" s="57">
        <v>47.0</v>
      </c>
      <c r="D14736" s="268">
        <v>0.958333333333333</v>
      </c>
      <c r="E14736" s="269">
        <v>0.0</v>
      </c>
      <c r="F14736" s="269">
        <v>5.45842659768309E-5</v>
      </c>
    </row>
    <row r="14737" ht="14.25" customHeight="1">
      <c r="A14737" s="267">
        <v>43772.0</v>
      </c>
      <c r="B14737" s="57">
        <v>307.0</v>
      </c>
      <c r="C14737" s="57">
        <v>48.0</v>
      </c>
      <c r="D14737" s="268">
        <v>0.979166666666667</v>
      </c>
      <c r="E14737" s="269">
        <v>0.0</v>
      </c>
      <c r="F14737" s="269">
        <v>4.6271432809717215E-5</v>
      </c>
    </row>
    <row r="14738" ht="14.25" customHeight="1">
      <c r="A14738" s="267">
        <v>43773.0</v>
      </c>
      <c r="B14738" s="57">
        <v>308.0</v>
      </c>
      <c r="C14738" s="57">
        <v>1.0</v>
      </c>
      <c r="D14738" s="268">
        <v>0.0</v>
      </c>
      <c r="E14738" s="269">
        <v>0.0</v>
      </c>
      <c r="F14738" s="269">
        <v>4.0162001204971005E-5</v>
      </c>
    </row>
    <row r="14739" ht="14.25" customHeight="1">
      <c r="A14739" s="267">
        <v>43773.0</v>
      </c>
      <c r="B14739" s="57">
        <v>308.0</v>
      </c>
      <c r="C14739" s="57">
        <v>2.0</v>
      </c>
      <c r="D14739" s="268">
        <v>0.020833333333333332</v>
      </c>
      <c r="E14739" s="269">
        <v>0.0</v>
      </c>
      <c r="F14739" s="269">
        <v>3.665658962847728E-5</v>
      </c>
    </row>
    <row r="14740" ht="14.25" customHeight="1">
      <c r="A14740" s="267">
        <v>43773.0</v>
      </c>
      <c r="B14740" s="57">
        <v>308.0</v>
      </c>
      <c r="C14740" s="57">
        <v>3.0</v>
      </c>
      <c r="D14740" s="268">
        <v>0.0416666666666667</v>
      </c>
      <c r="E14740" s="269">
        <v>0.0</v>
      </c>
      <c r="F14740" s="269">
        <v>3.415272421669604E-5</v>
      </c>
    </row>
    <row r="14741" ht="14.25" customHeight="1">
      <c r="A14741" s="267">
        <v>43773.0</v>
      </c>
      <c r="B14741" s="57">
        <v>308.0</v>
      </c>
      <c r="C14741" s="57">
        <v>4.0</v>
      </c>
      <c r="D14741" s="268">
        <v>0.0625</v>
      </c>
      <c r="E14741" s="269">
        <v>0.0</v>
      </c>
      <c r="F14741" s="269">
        <v>3.214963188727106E-5</v>
      </c>
    </row>
    <row r="14742" ht="14.25" customHeight="1">
      <c r="A14742" s="267">
        <v>43773.0</v>
      </c>
      <c r="B14742" s="57">
        <v>308.0</v>
      </c>
      <c r="C14742" s="57">
        <v>5.0</v>
      </c>
      <c r="D14742" s="268">
        <v>0.0833333333333333</v>
      </c>
      <c r="E14742" s="269">
        <v>0.0</v>
      </c>
      <c r="F14742" s="269">
        <v>3.094777648961606E-5</v>
      </c>
    </row>
    <row r="14743" ht="14.25" customHeight="1">
      <c r="A14743" s="267">
        <v>43773.0</v>
      </c>
      <c r="B14743" s="57">
        <v>308.0</v>
      </c>
      <c r="C14743" s="57">
        <v>6.0</v>
      </c>
      <c r="D14743" s="268">
        <v>0.104166666666667</v>
      </c>
      <c r="E14743" s="269">
        <v>0.0</v>
      </c>
      <c r="F14743" s="269">
        <v>2.9545611859018566E-5</v>
      </c>
    </row>
    <row r="14744" ht="14.25" customHeight="1">
      <c r="A14744" s="267">
        <v>43773.0</v>
      </c>
      <c r="B14744" s="57">
        <v>308.0</v>
      </c>
      <c r="C14744" s="57">
        <v>7.0</v>
      </c>
      <c r="D14744" s="268">
        <v>0.125</v>
      </c>
      <c r="E14744" s="269">
        <v>0.0</v>
      </c>
      <c r="F14744" s="269">
        <v>2.9445457242547322E-5</v>
      </c>
    </row>
    <row r="14745" ht="14.25" customHeight="1">
      <c r="A14745" s="267">
        <v>43773.0</v>
      </c>
      <c r="B14745" s="57">
        <v>308.0</v>
      </c>
      <c r="C14745" s="57">
        <v>8.0</v>
      </c>
      <c r="D14745" s="268">
        <v>0.145833333333333</v>
      </c>
      <c r="E14745" s="269">
        <v>0.0</v>
      </c>
      <c r="F14745" s="269">
        <v>2.9044838776662325E-5</v>
      </c>
    </row>
    <row r="14746" ht="14.25" customHeight="1">
      <c r="A14746" s="267">
        <v>43773.0</v>
      </c>
      <c r="B14746" s="57">
        <v>308.0</v>
      </c>
      <c r="C14746" s="57">
        <v>9.0</v>
      </c>
      <c r="D14746" s="268">
        <v>0.166666666666667</v>
      </c>
      <c r="E14746" s="269">
        <v>0.0</v>
      </c>
      <c r="F14746" s="269">
        <v>2.884452954371982E-5</v>
      </c>
    </row>
    <row r="14747" ht="14.25" customHeight="1">
      <c r="A14747" s="267">
        <v>43773.0</v>
      </c>
      <c r="B14747" s="57">
        <v>308.0</v>
      </c>
      <c r="C14747" s="57">
        <v>10.0</v>
      </c>
      <c r="D14747" s="268">
        <v>0.1875</v>
      </c>
      <c r="E14747" s="269">
        <v>0.0</v>
      </c>
      <c r="F14747" s="269">
        <v>3.0046384941374813E-5</v>
      </c>
    </row>
    <row r="14748" ht="14.25" customHeight="1">
      <c r="A14748" s="267">
        <v>43773.0</v>
      </c>
      <c r="B14748" s="57">
        <v>308.0</v>
      </c>
      <c r="C14748" s="57">
        <v>11.0</v>
      </c>
      <c r="D14748" s="268">
        <v>0.208333333333333</v>
      </c>
      <c r="E14748" s="269">
        <v>0.0</v>
      </c>
      <c r="F14748" s="269">
        <v>3.124824033902981E-5</v>
      </c>
    </row>
    <row r="14749" ht="14.25" customHeight="1">
      <c r="A14749" s="267">
        <v>43773.0</v>
      </c>
      <c r="B14749" s="57">
        <v>308.0</v>
      </c>
      <c r="C14749" s="57">
        <v>12.0</v>
      </c>
      <c r="D14749" s="268">
        <v>0.229166666666667</v>
      </c>
      <c r="E14749" s="269">
        <v>0.0</v>
      </c>
      <c r="F14749" s="269">
        <v>3.3651951134339786E-5</v>
      </c>
    </row>
    <row r="14750" ht="14.25" customHeight="1">
      <c r="A14750" s="267">
        <v>43773.0</v>
      </c>
      <c r="B14750" s="57">
        <v>308.0</v>
      </c>
      <c r="C14750" s="57">
        <v>13.0</v>
      </c>
      <c r="D14750" s="268">
        <v>0.25</v>
      </c>
      <c r="E14750" s="269">
        <v>0.0</v>
      </c>
      <c r="F14750" s="269">
        <v>4.0562619670856E-5</v>
      </c>
    </row>
    <row r="14751" ht="14.25" customHeight="1">
      <c r="A14751" s="267">
        <v>43773.0</v>
      </c>
      <c r="B14751" s="57">
        <v>308.0</v>
      </c>
      <c r="C14751" s="57">
        <v>14.0</v>
      </c>
      <c r="D14751" s="268">
        <v>0.270833333333333</v>
      </c>
      <c r="E14751" s="269">
        <v>0.0</v>
      </c>
      <c r="F14751" s="269">
        <v>4.6972515125015957E-5</v>
      </c>
    </row>
    <row r="14752" ht="14.25" customHeight="1">
      <c r="A14752" s="267">
        <v>43773.0</v>
      </c>
      <c r="B14752" s="57">
        <v>308.0</v>
      </c>
      <c r="C14752" s="57">
        <v>15.0</v>
      </c>
      <c r="D14752" s="268">
        <v>0.291666666666667</v>
      </c>
      <c r="E14752" s="269">
        <v>1.8651027342671253E-6</v>
      </c>
      <c r="F14752" s="269">
        <v>5.67876675391984E-5</v>
      </c>
    </row>
    <row r="14753" ht="14.25" customHeight="1">
      <c r="A14753" s="267">
        <v>43773.0</v>
      </c>
      <c r="B14753" s="57">
        <v>308.0</v>
      </c>
      <c r="C14753" s="57">
        <v>16.0</v>
      </c>
      <c r="D14753" s="268">
        <v>0.3125</v>
      </c>
      <c r="E14753" s="269">
        <v>7.098857708461657E-6</v>
      </c>
      <c r="F14753" s="269">
        <v>6.269678991100212E-5</v>
      </c>
    </row>
    <row r="14754" ht="14.25" customHeight="1">
      <c r="A14754" s="267">
        <v>43773.0</v>
      </c>
      <c r="B14754" s="57">
        <v>308.0</v>
      </c>
      <c r="C14754" s="57">
        <v>17.0</v>
      </c>
      <c r="D14754" s="268">
        <v>0.333333333333333</v>
      </c>
      <c r="E14754" s="269">
        <v>1.8040190448863243E-5</v>
      </c>
      <c r="F14754" s="269">
        <v>6.700343841926584E-5</v>
      </c>
    </row>
    <row r="14755" ht="14.25" customHeight="1">
      <c r="A14755" s="267">
        <v>43773.0</v>
      </c>
      <c r="B14755" s="57">
        <v>308.0</v>
      </c>
      <c r="C14755" s="57">
        <v>18.0</v>
      </c>
      <c r="D14755" s="268">
        <v>0.354166666666667</v>
      </c>
      <c r="E14755" s="269">
        <v>3.0474629022309036E-5</v>
      </c>
      <c r="F14755" s="269">
        <v>6.820529381692084E-5</v>
      </c>
    </row>
    <row r="14756" ht="14.25" customHeight="1">
      <c r="A14756" s="267">
        <v>43773.0</v>
      </c>
      <c r="B14756" s="57">
        <v>308.0</v>
      </c>
      <c r="C14756" s="57">
        <v>19.0</v>
      </c>
      <c r="D14756" s="268">
        <v>0.375</v>
      </c>
      <c r="E14756" s="269">
        <v>4.612837555703816E-5</v>
      </c>
      <c r="F14756" s="269">
        <v>6.750421150162208E-5</v>
      </c>
    </row>
    <row r="14757" ht="14.25" customHeight="1">
      <c r="A14757" s="267">
        <v>43773.0</v>
      </c>
      <c r="B14757" s="57">
        <v>308.0</v>
      </c>
      <c r="C14757" s="57">
        <v>20.0</v>
      </c>
      <c r="D14757" s="268">
        <v>0.395833333333333</v>
      </c>
      <c r="E14757" s="269">
        <v>5.0939619514078764E-5</v>
      </c>
      <c r="F14757" s="269">
        <v>6.67029745698521E-5</v>
      </c>
    </row>
    <row r="14758" ht="14.25" customHeight="1">
      <c r="A14758" s="267">
        <v>43773.0</v>
      </c>
      <c r="B14758" s="57">
        <v>308.0</v>
      </c>
      <c r="C14758" s="57">
        <v>21.0</v>
      </c>
      <c r="D14758" s="268">
        <v>0.416666666666667</v>
      </c>
      <c r="E14758" s="269">
        <v>5.94227489141105E-5</v>
      </c>
      <c r="F14758" s="269">
        <v>6.580158302161085E-5</v>
      </c>
    </row>
    <row r="14759" ht="14.25" customHeight="1">
      <c r="A14759" s="267">
        <v>43773.0</v>
      </c>
      <c r="B14759" s="57">
        <v>308.0</v>
      </c>
      <c r="C14759" s="57">
        <v>22.0</v>
      </c>
      <c r="D14759" s="268">
        <v>0.4375</v>
      </c>
      <c r="E14759" s="269">
        <v>6.571392741167828E-5</v>
      </c>
      <c r="F14759" s="269">
        <v>6.34980268427721E-5</v>
      </c>
    </row>
    <row r="14760" ht="14.25" customHeight="1">
      <c r="A14760" s="267">
        <v>43773.0</v>
      </c>
      <c r="B14760" s="57">
        <v>308.0</v>
      </c>
      <c r="C14760" s="57">
        <v>23.0</v>
      </c>
      <c r="D14760" s="268">
        <v>0.458333333333333</v>
      </c>
      <c r="E14760" s="269">
        <v>6.509228669715037E-5</v>
      </c>
      <c r="F14760" s="269">
        <v>6.299725376041584E-5</v>
      </c>
    </row>
    <row r="14761" ht="14.25" customHeight="1">
      <c r="A14761" s="267">
        <v>43773.0</v>
      </c>
      <c r="B14761" s="57">
        <v>308.0</v>
      </c>
      <c r="C14761" s="57">
        <v>24.0</v>
      </c>
      <c r="D14761" s="268">
        <v>0.479166666666667</v>
      </c>
      <c r="E14761" s="269">
        <v>6.820609571259561E-5</v>
      </c>
      <c r="F14761" s="269">
        <v>6.379849069218586E-5</v>
      </c>
    </row>
    <row r="14762" ht="14.25" customHeight="1">
      <c r="A14762" s="267">
        <v>43773.0</v>
      </c>
      <c r="B14762" s="57">
        <v>308.0</v>
      </c>
      <c r="C14762" s="57">
        <v>25.0</v>
      </c>
      <c r="D14762" s="268">
        <v>0.5</v>
      </c>
      <c r="E14762" s="269">
        <v>8.335772383110301E-5</v>
      </c>
      <c r="F14762" s="269">
        <v>6.55011191721971E-5</v>
      </c>
    </row>
    <row r="14763" ht="14.25" customHeight="1">
      <c r="A14763" s="267">
        <v>43773.0</v>
      </c>
      <c r="B14763" s="57">
        <v>308.0</v>
      </c>
      <c r="C14763" s="57">
        <v>26.0</v>
      </c>
      <c r="D14763" s="268">
        <v>0.520833333333333</v>
      </c>
      <c r="E14763" s="269">
        <v>6.647811276399763E-5</v>
      </c>
      <c r="F14763" s="269">
        <v>6.590173763808209E-5</v>
      </c>
    </row>
    <row r="14764" ht="14.25" customHeight="1">
      <c r="A14764" s="267">
        <v>43773.0</v>
      </c>
      <c r="B14764" s="57">
        <v>308.0</v>
      </c>
      <c r="C14764" s="57">
        <v>27.0</v>
      </c>
      <c r="D14764" s="268">
        <v>0.541666666666667</v>
      </c>
      <c r="E14764" s="269">
        <v>5.696073402035509E-5</v>
      </c>
      <c r="F14764" s="269">
        <v>6.53008099392546E-5</v>
      </c>
    </row>
    <row r="14765" ht="14.25" customHeight="1">
      <c r="A14765" s="267">
        <v>43773.0</v>
      </c>
      <c r="B14765" s="57">
        <v>308.0</v>
      </c>
      <c r="C14765" s="57">
        <v>28.0</v>
      </c>
      <c r="D14765" s="268">
        <v>0.5625</v>
      </c>
      <c r="E14765" s="269">
        <v>4.727146962614782E-5</v>
      </c>
      <c r="F14765" s="269">
        <v>6.28970991439446E-5</v>
      </c>
    </row>
    <row r="14766" ht="14.25" customHeight="1">
      <c r="A14766" s="267">
        <v>43773.0</v>
      </c>
      <c r="B14766" s="57">
        <v>308.0</v>
      </c>
      <c r="C14766" s="57">
        <v>29.0</v>
      </c>
      <c r="D14766" s="268">
        <v>0.583333333333333</v>
      </c>
      <c r="E14766" s="269">
        <v>3.380150602601434E-5</v>
      </c>
      <c r="F14766" s="269">
        <v>6.169524374628963E-5</v>
      </c>
    </row>
    <row r="14767" ht="14.25" customHeight="1">
      <c r="A14767" s="267">
        <v>43773.0</v>
      </c>
      <c r="B14767" s="57">
        <v>308.0</v>
      </c>
      <c r="C14767" s="57">
        <v>30.0</v>
      </c>
      <c r="D14767" s="268">
        <v>0.604166666666667</v>
      </c>
      <c r="E14767" s="269">
        <v>2.4402724767822087E-5</v>
      </c>
      <c r="F14767" s="269">
        <v>6.269678991100212E-5</v>
      </c>
    </row>
    <row r="14768" ht="14.25" customHeight="1">
      <c r="A14768" s="267">
        <v>43773.0</v>
      </c>
      <c r="B14768" s="57">
        <v>308.0</v>
      </c>
      <c r="C14768" s="57">
        <v>31.0</v>
      </c>
      <c r="D14768" s="268">
        <v>0.625</v>
      </c>
      <c r="E14768" s="269">
        <v>1.6319388744713267E-5</v>
      </c>
      <c r="F14768" s="269">
        <v>6.490019147336961E-5</v>
      </c>
    </row>
    <row r="14769" ht="14.25" customHeight="1">
      <c r="A14769" s="267">
        <v>43773.0</v>
      </c>
      <c r="B14769" s="57">
        <v>308.0</v>
      </c>
      <c r="C14769" s="57">
        <v>32.0</v>
      </c>
      <c r="D14769" s="268">
        <v>0.645833333333333</v>
      </c>
      <c r="E14769" s="269">
        <v>7.24854665392769E-6</v>
      </c>
      <c r="F14769" s="269">
        <v>6.950730383104707E-5</v>
      </c>
    </row>
    <row r="14770" ht="14.25" customHeight="1">
      <c r="A14770" s="267">
        <v>43773.0</v>
      </c>
      <c r="B14770" s="57">
        <v>308.0</v>
      </c>
      <c r="C14770" s="57">
        <v>33.0</v>
      </c>
      <c r="D14770" s="268">
        <v>0.666666666666667</v>
      </c>
      <c r="E14770" s="269">
        <v>5.325828407037968E-6</v>
      </c>
      <c r="F14770" s="269">
        <v>7.741951853227576E-5</v>
      </c>
    </row>
    <row r="14771" ht="14.25" customHeight="1">
      <c r="A14771" s="267">
        <v>43773.0</v>
      </c>
      <c r="B14771" s="57">
        <v>308.0</v>
      </c>
      <c r="C14771" s="57">
        <v>34.0</v>
      </c>
      <c r="D14771" s="268">
        <v>0.6875</v>
      </c>
      <c r="E14771" s="269">
        <v>1.9810717054699645E-6</v>
      </c>
      <c r="F14771" s="269">
        <v>8.843652634411321E-5</v>
      </c>
    </row>
    <row r="14772" ht="14.25" customHeight="1">
      <c r="A14772" s="267">
        <v>43773.0</v>
      </c>
      <c r="B14772" s="57">
        <v>308.0</v>
      </c>
      <c r="C14772" s="57">
        <v>35.0</v>
      </c>
      <c r="D14772" s="268">
        <v>0.708333333333333</v>
      </c>
      <c r="E14772" s="269">
        <v>0.0</v>
      </c>
      <c r="F14772" s="269">
        <v>9.775090567593941E-5</v>
      </c>
    </row>
    <row r="14773" ht="14.25" customHeight="1">
      <c r="A14773" s="267">
        <v>43773.0</v>
      </c>
      <c r="B14773" s="57">
        <v>308.0</v>
      </c>
      <c r="C14773" s="57">
        <v>36.0</v>
      </c>
      <c r="D14773" s="268">
        <v>0.729166666666667</v>
      </c>
      <c r="E14773" s="269">
        <v>0.0</v>
      </c>
      <c r="F14773" s="269">
        <v>1.0340964150656499E-4</v>
      </c>
    </row>
    <row r="14774" ht="14.25" customHeight="1">
      <c r="A14774" s="267">
        <v>43773.0</v>
      </c>
      <c r="B14774" s="57">
        <v>308.0</v>
      </c>
      <c r="C14774" s="57">
        <v>37.0</v>
      </c>
      <c r="D14774" s="268">
        <v>0.75</v>
      </c>
      <c r="E14774" s="269">
        <v>0.0</v>
      </c>
      <c r="F14774" s="269">
        <v>1.053025637578716E-4</v>
      </c>
    </row>
    <row r="14775" ht="14.25" customHeight="1">
      <c r="A14775" s="267">
        <v>43773.0</v>
      </c>
      <c r="B14775" s="57">
        <v>308.0</v>
      </c>
      <c r="C14775" s="57">
        <v>38.0</v>
      </c>
      <c r="D14775" s="268">
        <v>0.770833333333333</v>
      </c>
      <c r="E14775" s="269">
        <v>0.0</v>
      </c>
      <c r="F14775" s="269">
        <v>1.0284877565432598E-4</v>
      </c>
    </row>
    <row r="14776" ht="14.25" customHeight="1">
      <c r="A14776" s="267">
        <v>43773.0</v>
      </c>
      <c r="B14776" s="57">
        <v>308.0</v>
      </c>
      <c r="C14776" s="57">
        <v>39.0</v>
      </c>
      <c r="D14776" s="268">
        <v>0.791666666666667</v>
      </c>
      <c r="E14776" s="269">
        <v>0.0</v>
      </c>
      <c r="F14776" s="269">
        <v>9.85521426077094E-5</v>
      </c>
    </row>
    <row r="14777" ht="14.25" customHeight="1">
      <c r="A14777" s="267">
        <v>43773.0</v>
      </c>
      <c r="B14777" s="57">
        <v>308.0</v>
      </c>
      <c r="C14777" s="57">
        <v>40.0</v>
      </c>
      <c r="D14777" s="268">
        <v>0.8125</v>
      </c>
      <c r="E14777" s="269">
        <v>0.0</v>
      </c>
      <c r="F14777" s="269">
        <v>9.274317485237694E-5</v>
      </c>
    </row>
    <row r="14778" ht="14.25" customHeight="1">
      <c r="A14778" s="267">
        <v>43773.0</v>
      </c>
      <c r="B14778" s="57">
        <v>308.0</v>
      </c>
      <c r="C14778" s="57">
        <v>41.0</v>
      </c>
      <c r="D14778" s="268">
        <v>0.833333333333333</v>
      </c>
      <c r="E14778" s="269">
        <v>0.0</v>
      </c>
      <c r="F14778" s="269">
        <v>8.893729942646948E-5</v>
      </c>
    </row>
    <row r="14779" ht="14.25" customHeight="1">
      <c r="A14779" s="267">
        <v>43773.0</v>
      </c>
      <c r="B14779" s="57">
        <v>308.0</v>
      </c>
      <c r="C14779" s="57">
        <v>42.0</v>
      </c>
      <c r="D14779" s="268">
        <v>0.854166666666667</v>
      </c>
      <c r="E14779" s="269">
        <v>0.0</v>
      </c>
      <c r="F14779" s="269">
        <v>8.453049630173448E-5</v>
      </c>
    </row>
    <row r="14780" ht="14.25" customHeight="1">
      <c r="A14780" s="267">
        <v>43773.0</v>
      </c>
      <c r="B14780" s="57">
        <v>308.0</v>
      </c>
      <c r="C14780" s="57">
        <v>43.0</v>
      </c>
      <c r="D14780" s="268">
        <v>0.875</v>
      </c>
      <c r="E14780" s="269">
        <v>0.0</v>
      </c>
      <c r="F14780" s="269">
        <v>8.032400240994201E-5</v>
      </c>
    </row>
    <row r="14781" ht="14.25" customHeight="1">
      <c r="A14781" s="267">
        <v>43773.0</v>
      </c>
      <c r="B14781" s="57">
        <v>308.0</v>
      </c>
      <c r="C14781" s="57">
        <v>44.0</v>
      </c>
      <c r="D14781" s="268">
        <v>0.895833333333333</v>
      </c>
      <c r="E14781" s="269">
        <v>0.0</v>
      </c>
      <c r="F14781" s="269">
        <v>7.671843621697703E-5</v>
      </c>
    </row>
    <row r="14782" ht="14.25" customHeight="1">
      <c r="A14782" s="267">
        <v>43773.0</v>
      </c>
      <c r="B14782" s="57">
        <v>308.0</v>
      </c>
      <c r="C14782" s="57">
        <v>45.0</v>
      </c>
      <c r="D14782" s="268">
        <v>0.916666666666667</v>
      </c>
      <c r="E14782" s="269">
        <v>0.0</v>
      </c>
      <c r="F14782" s="269">
        <v>7.271225155812705E-5</v>
      </c>
    </row>
    <row r="14783" ht="14.25" customHeight="1">
      <c r="A14783" s="267">
        <v>43773.0</v>
      </c>
      <c r="B14783" s="57">
        <v>308.0</v>
      </c>
      <c r="C14783" s="57">
        <v>46.0</v>
      </c>
      <c r="D14783" s="268">
        <v>0.9375</v>
      </c>
      <c r="E14783" s="269">
        <v>0.0</v>
      </c>
      <c r="F14783" s="269">
        <v>6.53008099392546E-5</v>
      </c>
    </row>
    <row r="14784" ht="14.25" customHeight="1">
      <c r="A14784" s="267">
        <v>43773.0</v>
      </c>
      <c r="B14784" s="57">
        <v>308.0</v>
      </c>
      <c r="C14784" s="57">
        <v>47.0</v>
      </c>
      <c r="D14784" s="268">
        <v>0.958333333333333</v>
      </c>
      <c r="E14784" s="269">
        <v>0.0</v>
      </c>
      <c r="F14784" s="269">
        <v>5.71882860050834E-5</v>
      </c>
    </row>
    <row r="14785" ht="14.25" customHeight="1">
      <c r="A14785" s="267">
        <v>43773.0</v>
      </c>
      <c r="B14785" s="57">
        <v>308.0</v>
      </c>
      <c r="C14785" s="57">
        <v>48.0</v>
      </c>
      <c r="D14785" s="268">
        <v>0.979166666666667</v>
      </c>
      <c r="E14785" s="269">
        <v>0.0</v>
      </c>
      <c r="F14785" s="269">
        <v>4.977684438621095E-5</v>
      </c>
    </row>
    <row r="14786" ht="14.25" customHeight="1">
      <c r="A14786" s="267">
        <v>43774.0</v>
      </c>
      <c r="B14786" s="57">
        <v>309.0</v>
      </c>
      <c r="C14786" s="57">
        <v>1.0</v>
      </c>
      <c r="D14786" s="268">
        <v>0.0</v>
      </c>
      <c r="E14786" s="269">
        <v>0.0</v>
      </c>
      <c r="F14786" s="269">
        <v>4.376756739793598E-5</v>
      </c>
    </row>
    <row r="14787" ht="14.25" customHeight="1">
      <c r="A14787" s="267">
        <v>43774.0</v>
      </c>
      <c r="B14787" s="57">
        <v>309.0</v>
      </c>
      <c r="C14787" s="57">
        <v>2.0</v>
      </c>
      <c r="D14787" s="268">
        <v>0.020833333333333332</v>
      </c>
      <c r="E14787" s="269">
        <v>0.0</v>
      </c>
      <c r="F14787" s="269">
        <v>3.8759836574373515E-5</v>
      </c>
    </row>
    <row r="14788" ht="14.25" customHeight="1">
      <c r="A14788" s="267">
        <v>43774.0</v>
      </c>
      <c r="B14788" s="57">
        <v>309.0</v>
      </c>
      <c r="C14788" s="57">
        <v>3.0</v>
      </c>
      <c r="D14788" s="268">
        <v>0.0416666666666667</v>
      </c>
      <c r="E14788" s="269">
        <v>0.0</v>
      </c>
      <c r="F14788" s="269">
        <v>3.645628039553478E-5</v>
      </c>
    </row>
    <row r="14789" ht="14.25" customHeight="1">
      <c r="A14789" s="267">
        <v>43774.0</v>
      </c>
      <c r="B14789" s="57">
        <v>309.0</v>
      </c>
      <c r="C14789" s="57">
        <v>4.0</v>
      </c>
      <c r="D14789" s="268">
        <v>0.0625</v>
      </c>
      <c r="E14789" s="269">
        <v>0.0</v>
      </c>
      <c r="F14789" s="269">
        <v>3.3651951134339786E-5</v>
      </c>
    </row>
    <row r="14790" ht="14.25" customHeight="1">
      <c r="A14790" s="267">
        <v>43774.0</v>
      </c>
      <c r="B14790" s="57">
        <v>309.0</v>
      </c>
      <c r="C14790" s="57">
        <v>5.0</v>
      </c>
      <c r="D14790" s="268">
        <v>0.0833333333333333</v>
      </c>
      <c r="E14790" s="269">
        <v>0.0</v>
      </c>
      <c r="F14790" s="269">
        <v>3.18491680378573E-5</v>
      </c>
    </row>
    <row r="14791" ht="14.25" customHeight="1">
      <c r="A14791" s="267">
        <v>43774.0</v>
      </c>
      <c r="B14791" s="57">
        <v>309.0</v>
      </c>
      <c r="C14791" s="57">
        <v>6.0</v>
      </c>
      <c r="D14791" s="268">
        <v>0.104166666666667</v>
      </c>
      <c r="E14791" s="269">
        <v>0.0</v>
      </c>
      <c r="F14791" s="269">
        <v>3.0146539557846063E-5</v>
      </c>
    </row>
    <row r="14792" ht="14.25" customHeight="1">
      <c r="A14792" s="267">
        <v>43774.0</v>
      </c>
      <c r="B14792" s="57">
        <v>309.0</v>
      </c>
      <c r="C14792" s="57">
        <v>7.0</v>
      </c>
      <c r="D14792" s="268">
        <v>0.125</v>
      </c>
      <c r="E14792" s="269">
        <v>0.0</v>
      </c>
      <c r="F14792" s="269">
        <v>2.974592109196107E-5</v>
      </c>
    </row>
    <row r="14793" ht="14.25" customHeight="1">
      <c r="A14793" s="267">
        <v>43774.0</v>
      </c>
      <c r="B14793" s="57">
        <v>309.0</v>
      </c>
      <c r="C14793" s="57">
        <v>8.0</v>
      </c>
      <c r="D14793" s="268">
        <v>0.145833333333333</v>
      </c>
      <c r="E14793" s="269">
        <v>0.0</v>
      </c>
      <c r="F14793" s="269">
        <v>2.934530262607607E-5</v>
      </c>
    </row>
    <row r="14794" ht="14.25" customHeight="1">
      <c r="A14794" s="267">
        <v>43774.0</v>
      </c>
      <c r="B14794" s="57">
        <v>309.0</v>
      </c>
      <c r="C14794" s="57">
        <v>9.0</v>
      </c>
      <c r="D14794" s="268">
        <v>0.166666666666667</v>
      </c>
      <c r="E14794" s="269">
        <v>0.0</v>
      </c>
      <c r="F14794" s="269">
        <v>2.914499339313357E-5</v>
      </c>
    </row>
    <row r="14795" ht="14.25" customHeight="1">
      <c r="A14795" s="267">
        <v>43774.0</v>
      </c>
      <c r="B14795" s="57">
        <v>309.0</v>
      </c>
      <c r="C14795" s="57">
        <v>10.0</v>
      </c>
      <c r="D14795" s="268">
        <v>0.1875</v>
      </c>
      <c r="E14795" s="269">
        <v>0.0</v>
      </c>
      <c r="F14795" s="269">
        <v>2.974592109196107E-5</v>
      </c>
    </row>
    <row r="14796" ht="14.25" customHeight="1">
      <c r="A14796" s="267">
        <v>43774.0</v>
      </c>
      <c r="B14796" s="57">
        <v>309.0</v>
      </c>
      <c r="C14796" s="57">
        <v>11.0</v>
      </c>
      <c r="D14796" s="268">
        <v>0.208333333333333</v>
      </c>
      <c r="E14796" s="269">
        <v>0.0</v>
      </c>
      <c r="F14796" s="269">
        <v>3.1047931106087315E-5</v>
      </c>
    </row>
    <row r="14797" ht="14.25" customHeight="1">
      <c r="A14797" s="267">
        <v>43774.0</v>
      </c>
      <c r="B14797" s="57">
        <v>309.0</v>
      </c>
      <c r="C14797" s="57">
        <v>12.0</v>
      </c>
      <c r="D14797" s="268">
        <v>0.229166666666667</v>
      </c>
      <c r="E14797" s="269">
        <v>0.0</v>
      </c>
      <c r="F14797" s="269">
        <v>3.26504049696273E-5</v>
      </c>
    </row>
    <row r="14798" ht="14.25" customHeight="1">
      <c r="A14798" s="267">
        <v>43774.0</v>
      </c>
      <c r="B14798" s="57">
        <v>309.0</v>
      </c>
      <c r="C14798" s="57">
        <v>13.0</v>
      </c>
      <c r="D14798" s="268">
        <v>0.25</v>
      </c>
      <c r="E14798" s="269">
        <v>0.0</v>
      </c>
      <c r="F14798" s="269">
        <v>3.565504346376478E-5</v>
      </c>
    </row>
    <row r="14799" ht="14.25" customHeight="1">
      <c r="A14799" s="267">
        <v>43774.0</v>
      </c>
      <c r="B14799" s="57">
        <v>309.0</v>
      </c>
      <c r="C14799" s="57">
        <v>14.0</v>
      </c>
      <c r="D14799" s="268">
        <v>0.270833333333333</v>
      </c>
      <c r="E14799" s="269">
        <v>0.0</v>
      </c>
      <c r="F14799" s="269">
        <v>3.8759836574373515E-5</v>
      </c>
    </row>
    <row r="14800" ht="14.25" customHeight="1">
      <c r="A14800" s="267">
        <v>43774.0</v>
      </c>
      <c r="B14800" s="57">
        <v>309.0</v>
      </c>
      <c r="C14800" s="57">
        <v>15.0</v>
      </c>
      <c r="D14800" s="268">
        <v>0.291666666666667</v>
      </c>
      <c r="E14800" s="269">
        <v>7.4604109370685E-7</v>
      </c>
      <c r="F14800" s="269">
        <v>4.406803124734973E-5</v>
      </c>
    </row>
    <row r="14801" ht="14.25" customHeight="1">
      <c r="A14801" s="267">
        <v>43774.0</v>
      </c>
      <c r="B14801" s="57">
        <v>309.0</v>
      </c>
      <c r="C14801" s="57">
        <v>16.0</v>
      </c>
      <c r="D14801" s="268">
        <v>0.3125</v>
      </c>
      <c r="E14801" s="269">
        <v>5.129032519234594E-6</v>
      </c>
      <c r="F14801" s="269">
        <v>5.167978209916469E-5</v>
      </c>
    </row>
    <row r="14802" ht="14.25" customHeight="1">
      <c r="A14802" s="267">
        <v>43774.0</v>
      </c>
      <c r="B14802" s="57">
        <v>309.0</v>
      </c>
      <c r="C14802" s="57">
        <v>17.0</v>
      </c>
      <c r="D14802" s="268">
        <v>0.333333333333333</v>
      </c>
      <c r="E14802" s="269">
        <v>1.2317162683723403E-5</v>
      </c>
      <c r="F14802" s="269">
        <v>5.9291532950979645E-5</v>
      </c>
    </row>
    <row r="14803" ht="14.25" customHeight="1">
      <c r="A14803" s="267">
        <v>43774.0</v>
      </c>
      <c r="B14803" s="57">
        <v>309.0</v>
      </c>
      <c r="C14803" s="57">
        <v>18.0</v>
      </c>
      <c r="D14803" s="268">
        <v>0.354166666666667</v>
      </c>
      <c r="E14803" s="269">
        <v>2.3474402417490365E-5</v>
      </c>
      <c r="F14803" s="269">
        <v>6.61020468710246E-5</v>
      </c>
    </row>
    <row r="14804" ht="14.25" customHeight="1">
      <c r="A14804" s="267">
        <v>43774.0</v>
      </c>
      <c r="B14804" s="57">
        <v>309.0</v>
      </c>
      <c r="C14804" s="57">
        <v>19.0</v>
      </c>
      <c r="D14804" s="268">
        <v>0.375</v>
      </c>
      <c r="E14804" s="269">
        <v>3.467265229926273E-5</v>
      </c>
      <c r="F14804" s="269">
        <v>6.910668536516208E-5</v>
      </c>
    </row>
    <row r="14805" ht="14.25" customHeight="1">
      <c r="A14805" s="267">
        <v>43774.0</v>
      </c>
      <c r="B14805" s="57">
        <v>309.0</v>
      </c>
      <c r="C14805" s="57">
        <v>20.0</v>
      </c>
      <c r="D14805" s="268">
        <v>0.395833333333333</v>
      </c>
      <c r="E14805" s="269">
        <v>4.386743387819646E-5</v>
      </c>
      <c r="F14805" s="269">
        <v>7.191101462635705E-5</v>
      </c>
    </row>
    <row r="14806" ht="14.25" customHeight="1">
      <c r="A14806" s="267">
        <v>43774.0</v>
      </c>
      <c r="B14806" s="57">
        <v>309.0</v>
      </c>
      <c r="C14806" s="57">
        <v>21.0</v>
      </c>
      <c r="D14806" s="268">
        <v>0.416666666666667</v>
      </c>
      <c r="E14806" s="269">
        <v>5.223928233383198E-5</v>
      </c>
      <c r="F14806" s="269">
        <v>7.120993231105831E-5</v>
      </c>
    </row>
    <row r="14807" ht="14.25" customHeight="1">
      <c r="A14807" s="267">
        <v>43774.0</v>
      </c>
      <c r="B14807" s="57">
        <v>309.0</v>
      </c>
      <c r="C14807" s="57">
        <v>22.0</v>
      </c>
      <c r="D14807" s="268">
        <v>0.4375</v>
      </c>
      <c r="E14807" s="269">
        <v>5.495311870237593E-5</v>
      </c>
      <c r="F14807" s="269">
        <v>7.221147847577081E-5</v>
      </c>
    </row>
    <row r="14808" ht="14.25" customHeight="1">
      <c r="A14808" s="267">
        <v>43774.0</v>
      </c>
      <c r="B14808" s="57">
        <v>309.0</v>
      </c>
      <c r="C14808" s="57">
        <v>23.0</v>
      </c>
      <c r="D14808" s="268">
        <v>0.458333333333333</v>
      </c>
      <c r="E14808" s="269">
        <v>5.137553269314664E-5</v>
      </c>
      <c r="F14808" s="269">
        <v>7.100962307811582E-5</v>
      </c>
    </row>
    <row r="14809" ht="14.25" customHeight="1">
      <c r="A14809" s="267">
        <v>43774.0</v>
      </c>
      <c r="B14809" s="57">
        <v>309.0</v>
      </c>
      <c r="C14809" s="57">
        <v>24.0</v>
      </c>
      <c r="D14809" s="268">
        <v>0.479166666666667</v>
      </c>
      <c r="E14809" s="269">
        <v>5.1195693629628764E-5</v>
      </c>
      <c r="F14809" s="269">
        <v>6.870606689927708E-5</v>
      </c>
    </row>
    <row r="14810" ht="14.25" customHeight="1">
      <c r="A14810" s="267">
        <v>43774.0</v>
      </c>
      <c r="B14810" s="57">
        <v>309.0</v>
      </c>
      <c r="C14810" s="57">
        <v>25.0</v>
      </c>
      <c r="D14810" s="268">
        <v>0.5</v>
      </c>
      <c r="E14810" s="269">
        <v>5.283000185331854E-5</v>
      </c>
      <c r="F14810" s="269">
        <v>6.910668536516208E-5</v>
      </c>
    </row>
    <row r="14811" ht="14.25" customHeight="1">
      <c r="A14811" s="267">
        <v>43774.0</v>
      </c>
      <c r="B14811" s="57">
        <v>309.0</v>
      </c>
      <c r="C14811" s="57">
        <v>26.0</v>
      </c>
      <c r="D14811" s="268">
        <v>0.520833333333333</v>
      </c>
      <c r="E14811" s="269">
        <v>4.892686155447709E-5</v>
      </c>
      <c r="F14811" s="269">
        <v>7.080931384517331E-5</v>
      </c>
    </row>
    <row r="14812" ht="14.25" customHeight="1">
      <c r="A14812" s="267">
        <v>43774.0</v>
      </c>
      <c r="B14812" s="57">
        <v>309.0</v>
      </c>
      <c r="C14812" s="57">
        <v>27.0</v>
      </c>
      <c r="D14812" s="268">
        <v>0.541666666666667</v>
      </c>
      <c r="E14812" s="269">
        <v>4.298990618789572E-5</v>
      </c>
      <c r="F14812" s="269">
        <v>6.860591228280583E-5</v>
      </c>
    </row>
    <row r="14813" ht="14.25" customHeight="1">
      <c r="A14813" s="267">
        <v>43774.0</v>
      </c>
      <c r="B14813" s="57">
        <v>309.0</v>
      </c>
      <c r="C14813" s="57">
        <v>28.0</v>
      </c>
      <c r="D14813" s="268">
        <v>0.5625</v>
      </c>
      <c r="E14813" s="269">
        <v>3.907443489356895E-5</v>
      </c>
      <c r="F14813" s="269">
        <v>6.860591228280583E-5</v>
      </c>
    </row>
    <row r="14814" ht="14.25" customHeight="1">
      <c r="A14814" s="267">
        <v>43774.0</v>
      </c>
      <c r="B14814" s="57">
        <v>309.0</v>
      </c>
      <c r="C14814" s="57">
        <v>29.0</v>
      </c>
      <c r="D14814" s="268">
        <v>0.583333333333333</v>
      </c>
      <c r="E14814" s="269">
        <v>3.744404308850165E-5</v>
      </c>
      <c r="F14814" s="269">
        <v>6.740405688515083E-5</v>
      </c>
    </row>
    <row r="14815" ht="14.25" customHeight="1">
      <c r="A14815" s="267">
        <v>43774.0</v>
      </c>
      <c r="B14815" s="57">
        <v>309.0</v>
      </c>
      <c r="C14815" s="57">
        <v>30.0</v>
      </c>
      <c r="D14815" s="268">
        <v>0.604166666666667</v>
      </c>
      <c r="E14815" s="269">
        <v>2.8868897025181123E-5</v>
      </c>
      <c r="F14815" s="269">
        <v>6.770452073456459E-5</v>
      </c>
    </row>
    <row r="14816" ht="14.25" customHeight="1">
      <c r="A14816" s="267">
        <v>43774.0</v>
      </c>
      <c r="B14816" s="57">
        <v>309.0</v>
      </c>
      <c r="C14816" s="57">
        <v>31.0</v>
      </c>
      <c r="D14816" s="268">
        <v>0.625</v>
      </c>
      <c r="E14816" s="269">
        <v>1.8532030633001996E-5</v>
      </c>
      <c r="F14816" s="269">
        <v>6.990792229693207E-5</v>
      </c>
    </row>
    <row r="14817" ht="14.25" customHeight="1">
      <c r="A14817" s="267">
        <v>43774.0</v>
      </c>
      <c r="B14817" s="57">
        <v>309.0</v>
      </c>
      <c r="C14817" s="57">
        <v>32.0</v>
      </c>
      <c r="D14817" s="268">
        <v>0.645833333333333</v>
      </c>
      <c r="E14817" s="269">
        <v>1.0918409779448771E-5</v>
      </c>
      <c r="F14817" s="269">
        <v>7.231163309224206E-5</v>
      </c>
    </row>
    <row r="14818" ht="14.25" customHeight="1">
      <c r="A14818" s="267">
        <v>43774.0</v>
      </c>
      <c r="B14818" s="57">
        <v>309.0</v>
      </c>
      <c r="C14818" s="57">
        <v>33.0</v>
      </c>
      <c r="D14818" s="268">
        <v>0.666666666666667</v>
      </c>
      <c r="E14818" s="269">
        <v>4.71456373866786E-6</v>
      </c>
      <c r="F14818" s="269">
        <v>7.761982776521827E-5</v>
      </c>
    </row>
    <row r="14819" ht="14.25" customHeight="1">
      <c r="A14819" s="267">
        <v>43774.0</v>
      </c>
      <c r="B14819" s="57">
        <v>309.0</v>
      </c>
      <c r="C14819" s="57">
        <v>34.0</v>
      </c>
      <c r="D14819" s="268">
        <v>0.6875</v>
      </c>
      <c r="E14819" s="269">
        <v>3.6331670122100333E-7</v>
      </c>
      <c r="F14819" s="269">
        <v>8.883714480999821E-5</v>
      </c>
    </row>
    <row r="14820" ht="14.25" customHeight="1">
      <c r="A14820" s="267">
        <v>43774.0</v>
      </c>
      <c r="B14820" s="57">
        <v>309.0</v>
      </c>
      <c r="C14820" s="57">
        <v>35.0</v>
      </c>
      <c r="D14820" s="268">
        <v>0.708333333333333</v>
      </c>
      <c r="E14820" s="269">
        <v>0.0</v>
      </c>
      <c r="F14820" s="269">
        <v>1.0103597709619638E-4</v>
      </c>
    </row>
    <row r="14821" ht="14.25" customHeight="1">
      <c r="A14821" s="267">
        <v>43774.0</v>
      </c>
      <c r="B14821" s="57">
        <v>309.0</v>
      </c>
      <c r="C14821" s="57">
        <v>36.0</v>
      </c>
      <c r="D14821" s="268">
        <v>0.729166666666667</v>
      </c>
      <c r="E14821" s="269">
        <v>0.0</v>
      </c>
      <c r="F14821" s="269">
        <v>1.0730565608729657E-4</v>
      </c>
    </row>
    <row r="14822" ht="14.25" customHeight="1">
      <c r="A14822" s="267">
        <v>43774.0</v>
      </c>
      <c r="B14822" s="57">
        <v>309.0</v>
      </c>
      <c r="C14822" s="57">
        <v>37.0</v>
      </c>
      <c r="D14822" s="268">
        <v>0.75</v>
      </c>
      <c r="E14822" s="269">
        <v>0.0</v>
      </c>
      <c r="F14822" s="269">
        <v>1.0689502215976449E-4</v>
      </c>
    </row>
    <row r="14823" ht="14.25" customHeight="1">
      <c r="A14823" s="267">
        <v>43774.0</v>
      </c>
      <c r="B14823" s="57">
        <v>309.0</v>
      </c>
      <c r="C14823" s="57">
        <v>38.0</v>
      </c>
      <c r="D14823" s="268">
        <v>0.770833333333333</v>
      </c>
      <c r="E14823" s="269">
        <v>0.0</v>
      </c>
      <c r="F14823" s="269">
        <v>1.0417081659174649E-4</v>
      </c>
    </row>
    <row r="14824" ht="14.25" customHeight="1">
      <c r="A14824" s="267">
        <v>43774.0</v>
      </c>
      <c r="B14824" s="57">
        <v>309.0</v>
      </c>
      <c r="C14824" s="57">
        <v>39.0</v>
      </c>
      <c r="D14824" s="268">
        <v>0.791666666666667</v>
      </c>
      <c r="E14824" s="269">
        <v>0.0</v>
      </c>
      <c r="F14824" s="269">
        <v>9.825167875829564E-5</v>
      </c>
    </row>
    <row r="14825" ht="14.25" customHeight="1">
      <c r="A14825" s="267">
        <v>43774.0</v>
      </c>
      <c r="B14825" s="57">
        <v>309.0</v>
      </c>
      <c r="C14825" s="57">
        <v>40.0</v>
      </c>
      <c r="D14825" s="268">
        <v>0.8125</v>
      </c>
      <c r="E14825" s="269">
        <v>0.0</v>
      </c>
      <c r="F14825" s="269">
        <v>9.254286561943443E-5</v>
      </c>
    </row>
    <row r="14826" ht="14.25" customHeight="1">
      <c r="A14826" s="267">
        <v>43774.0</v>
      </c>
      <c r="B14826" s="57">
        <v>309.0</v>
      </c>
      <c r="C14826" s="57">
        <v>41.0</v>
      </c>
      <c r="D14826" s="268">
        <v>0.833333333333333</v>
      </c>
      <c r="E14826" s="269">
        <v>0.0</v>
      </c>
      <c r="F14826" s="269">
        <v>8.813606249469946E-5</v>
      </c>
    </row>
    <row r="14827" ht="14.25" customHeight="1">
      <c r="A14827" s="267">
        <v>43774.0</v>
      </c>
      <c r="B14827" s="57">
        <v>309.0</v>
      </c>
      <c r="C14827" s="57">
        <v>42.0</v>
      </c>
      <c r="D14827" s="268">
        <v>0.854166666666667</v>
      </c>
      <c r="E14827" s="269">
        <v>0.0</v>
      </c>
      <c r="F14827" s="269">
        <v>8.41298778358495E-5</v>
      </c>
    </row>
    <row r="14828" ht="14.25" customHeight="1">
      <c r="A14828" s="267">
        <v>43774.0</v>
      </c>
      <c r="B14828" s="57">
        <v>309.0</v>
      </c>
      <c r="C14828" s="57">
        <v>43.0</v>
      </c>
      <c r="D14828" s="268">
        <v>0.875</v>
      </c>
      <c r="E14828" s="269">
        <v>0.0</v>
      </c>
      <c r="F14828" s="269">
        <v>7.982322932758575E-5</v>
      </c>
    </row>
    <row r="14829" ht="14.25" customHeight="1">
      <c r="A14829" s="267">
        <v>43774.0</v>
      </c>
      <c r="B14829" s="57">
        <v>309.0</v>
      </c>
      <c r="C14829" s="57">
        <v>44.0</v>
      </c>
      <c r="D14829" s="268">
        <v>0.895833333333333</v>
      </c>
      <c r="E14829" s="269">
        <v>0.0</v>
      </c>
      <c r="F14829" s="269">
        <v>7.581704466873579E-5</v>
      </c>
    </row>
    <row r="14830" ht="14.25" customHeight="1">
      <c r="A14830" s="267">
        <v>43774.0</v>
      </c>
      <c r="B14830" s="57">
        <v>309.0</v>
      </c>
      <c r="C14830" s="57">
        <v>45.0</v>
      </c>
      <c r="D14830" s="268">
        <v>0.916666666666667</v>
      </c>
      <c r="E14830" s="269">
        <v>0.0</v>
      </c>
      <c r="F14830" s="269">
        <v>7.151039616047207E-5</v>
      </c>
    </row>
    <row r="14831" ht="14.25" customHeight="1">
      <c r="A14831" s="267">
        <v>43774.0</v>
      </c>
      <c r="B14831" s="57">
        <v>309.0</v>
      </c>
      <c r="C14831" s="57">
        <v>46.0</v>
      </c>
      <c r="D14831" s="268">
        <v>0.9375</v>
      </c>
      <c r="E14831" s="269">
        <v>0.0</v>
      </c>
      <c r="F14831" s="269">
        <v>6.540096455572584E-5</v>
      </c>
    </row>
    <row r="14832" ht="14.25" customHeight="1">
      <c r="A14832" s="267">
        <v>43774.0</v>
      </c>
      <c r="B14832" s="57">
        <v>309.0</v>
      </c>
      <c r="C14832" s="57">
        <v>47.0</v>
      </c>
      <c r="D14832" s="268">
        <v>0.958333333333333</v>
      </c>
      <c r="E14832" s="269">
        <v>0.0</v>
      </c>
      <c r="F14832" s="269">
        <v>5.9191378334508385E-5</v>
      </c>
    </row>
    <row r="14833" ht="14.25" customHeight="1">
      <c r="A14833" s="267">
        <v>43774.0</v>
      </c>
      <c r="B14833" s="57">
        <v>309.0</v>
      </c>
      <c r="C14833" s="57">
        <v>48.0</v>
      </c>
      <c r="D14833" s="268">
        <v>0.979166666666667</v>
      </c>
      <c r="E14833" s="269">
        <v>0.0</v>
      </c>
      <c r="F14833" s="269">
        <v>5.137931824975094E-5</v>
      </c>
    </row>
    <row r="14834" ht="14.25" customHeight="1">
      <c r="A14834" s="267">
        <v>43775.0</v>
      </c>
      <c r="B14834" s="57">
        <v>310.0</v>
      </c>
      <c r="C14834" s="57">
        <v>1.0</v>
      </c>
      <c r="D14834" s="268">
        <v>0.0</v>
      </c>
      <c r="E14834" s="269">
        <v>0.0</v>
      </c>
      <c r="F14834" s="269">
        <v>4.2866175849694736E-5</v>
      </c>
    </row>
    <row r="14835" ht="14.25" customHeight="1">
      <c r="A14835" s="267">
        <v>43775.0</v>
      </c>
      <c r="B14835" s="57">
        <v>310.0</v>
      </c>
      <c r="C14835" s="57">
        <v>2.0</v>
      </c>
      <c r="D14835" s="268">
        <v>0.020833333333333332</v>
      </c>
      <c r="E14835" s="269">
        <v>0.0</v>
      </c>
      <c r="F14835" s="269">
        <v>3.825906349201726E-5</v>
      </c>
    </row>
    <row r="14836" ht="14.25" customHeight="1">
      <c r="A14836" s="267">
        <v>43775.0</v>
      </c>
      <c r="B14836" s="57">
        <v>310.0</v>
      </c>
      <c r="C14836" s="57">
        <v>3.0</v>
      </c>
      <c r="D14836" s="268">
        <v>0.0416666666666667</v>
      </c>
      <c r="E14836" s="269">
        <v>0.0</v>
      </c>
      <c r="F14836" s="269">
        <v>3.505411576493728E-5</v>
      </c>
    </row>
    <row r="14837" ht="14.25" customHeight="1">
      <c r="A14837" s="267">
        <v>43775.0</v>
      </c>
      <c r="B14837" s="57">
        <v>310.0</v>
      </c>
      <c r="C14837" s="57">
        <v>4.0</v>
      </c>
      <c r="D14837" s="268">
        <v>0.0625</v>
      </c>
      <c r="E14837" s="269">
        <v>0.0</v>
      </c>
      <c r="F14837" s="269">
        <v>3.32513326684548E-5</v>
      </c>
    </row>
    <row r="14838" ht="14.25" customHeight="1">
      <c r="A14838" s="267">
        <v>43775.0</v>
      </c>
      <c r="B14838" s="57">
        <v>310.0</v>
      </c>
      <c r="C14838" s="57">
        <v>5.0</v>
      </c>
      <c r="D14838" s="268">
        <v>0.0833333333333333</v>
      </c>
      <c r="E14838" s="269">
        <v>0.0</v>
      </c>
      <c r="F14838" s="269">
        <v>3.124824033902981E-5</v>
      </c>
    </row>
    <row r="14839" ht="14.25" customHeight="1">
      <c r="A14839" s="267">
        <v>43775.0</v>
      </c>
      <c r="B14839" s="57">
        <v>310.0</v>
      </c>
      <c r="C14839" s="57">
        <v>6.0</v>
      </c>
      <c r="D14839" s="268">
        <v>0.104166666666667</v>
      </c>
      <c r="E14839" s="269">
        <v>0.0</v>
      </c>
      <c r="F14839" s="269">
        <v>2.9846075708432316E-5</v>
      </c>
    </row>
    <row r="14840" ht="14.25" customHeight="1">
      <c r="A14840" s="267">
        <v>43775.0</v>
      </c>
      <c r="B14840" s="57">
        <v>310.0</v>
      </c>
      <c r="C14840" s="57">
        <v>7.0</v>
      </c>
      <c r="D14840" s="268">
        <v>0.125</v>
      </c>
      <c r="E14840" s="269">
        <v>0.0</v>
      </c>
      <c r="F14840" s="269">
        <v>2.9846075708432316E-5</v>
      </c>
    </row>
    <row r="14841" ht="14.25" customHeight="1">
      <c r="A14841" s="267">
        <v>43775.0</v>
      </c>
      <c r="B14841" s="57">
        <v>310.0</v>
      </c>
      <c r="C14841" s="57">
        <v>8.0</v>
      </c>
      <c r="D14841" s="268">
        <v>0.145833333333333</v>
      </c>
      <c r="E14841" s="269">
        <v>0.0</v>
      </c>
      <c r="F14841" s="269">
        <v>2.894468416019107E-5</v>
      </c>
    </row>
    <row r="14842" ht="14.25" customHeight="1">
      <c r="A14842" s="267">
        <v>43775.0</v>
      </c>
      <c r="B14842" s="57">
        <v>310.0</v>
      </c>
      <c r="C14842" s="57">
        <v>9.0</v>
      </c>
      <c r="D14842" s="268">
        <v>0.166666666666667</v>
      </c>
      <c r="E14842" s="269">
        <v>0.0</v>
      </c>
      <c r="F14842" s="269">
        <v>2.874437492724857E-5</v>
      </c>
    </row>
    <row r="14843" ht="14.25" customHeight="1">
      <c r="A14843" s="267">
        <v>43775.0</v>
      </c>
      <c r="B14843" s="57">
        <v>310.0</v>
      </c>
      <c r="C14843" s="57">
        <v>10.0</v>
      </c>
      <c r="D14843" s="268">
        <v>0.1875</v>
      </c>
      <c r="E14843" s="269">
        <v>0.0</v>
      </c>
      <c r="F14843" s="269">
        <v>2.9245148009604822E-5</v>
      </c>
    </row>
    <row r="14844" ht="14.25" customHeight="1">
      <c r="A14844" s="267">
        <v>43775.0</v>
      </c>
      <c r="B14844" s="57">
        <v>310.0</v>
      </c>
      <c r="C14844" s="57">
        <v>11.0</v>
      </c>
      <c r="D14844" s="268">
        <v>0.208333333333333</v>
      </c>
      <c r="E14844" s="269">
        <v>0.0</v>
      </c>
      <c r="F14844" s="269">
        <v>2.9245148009604822E-5</v>
      </c>
    </row>
    <row r="14845" ht="14.25" customHeight="1">
      <c r="A14845" s="267">
        <v>43775.0</v>
      </c>
      <c r="B14845" s="57">
        <v>310.0</v>
      </c>
      <c r="C14845" s="57">
        <v>12.0</v>
      </c>
      <c r="D14845" s="268">
        <v>0.229166666666667</v>
      </c>
      <c r="E14845" s="269">
        <v>0.0</v>
      </c>
      <c r="F14845" s="269">
        <v>3.094777648961606E-5</v>
      </c>
    </row>
    <row r="14846" ht="14.25" customHeight="1">
      <c r="A14846" s="267">
        <v>43775.0</v>
      </c>
      <c r="B14846" s="57">
        <v>310.0</v>
      </c>
      <c r="C14846" s="57">
        <v>13.0</v>
      </c>
      <c r="D14846" s="268">
        <v>0.25</v>
      </c>
      <c r="E14846" s="269">
        <v>0.0</v>
      </c>
      <c r="F14846" s="269">
        <v>3.32513326684548E-5</v>
      </c>
    </row>
    <row r="14847" ht="14.25" customHeight="1">
      <c r="A14847" s="267">
        <v>43775.0</v>
      </c>
      <c r="B14847" s="57">
        <v>310.0</v>
      </c>
      <c r="C14847" s="57">
        <v>14.0</v>
      </c>
      <c r="D14847" s="268">
        <v>0.270833333333333</v>
      </c>
      <c r="E14847" s="269">
        <v>0.0</v>
      </c>
      <c r="F14847" s="269">
        <v>3.5955507313178524E-5</v>
      </c>
    </row>
    <row r="14848" ht="14.25" customHeight="1">
      <c r="A14848" s="267">
        <v>43775.0</v>
      </c>
      <c r="B14848" s="57">
        <v>310.0</v>
      </c>
      <c r="C14848" s="57">
        <v>15.0</v>
      </c>
      <c r="D14848" s="268">
        <v>0.291666666666667</v>
      </c>
      <c r="E14848" s="269">
        <v>1.2356305614519703E-6</v>
      </c>
      <c r="F14848" s="269">
        <v>4.2165093534395995E-5</v>
      </c>
    </row>
    <row r="14849" ht="14.25" customHeight="1">
      <c r="A14849" s="267">
        <v>43775.0</v>
      </c>
      <c r="B14849" s="57">
        <v>310.0</v>
      </c>
      <c r="C14849" s="57">
        <v>16.0</v>
      </c>
      <c r="D14849" s="268">
        <v>0.3125</v>
      </c>
      <c r="E14849" s="269">
        <v>6.574487138291616E-6</v>
      </c>
      <c r="F14849" s="269">
        <v>4.8675143605027206E-5</v>
      </c>
    </row>
    <row r="14850" ht="14.25" customHeight="1">
      <c r="A14850" s="267">
        <v>43775.0</v>
      </c>
      <c r="B14850" s="57">
        <v>310.0</v>
      </c>
      <c r="C14850" s="57">
        <v>17.0</v>
      </c>
      <c r="D14850" s="268">
        <v>0.333333333333333</v>
      </c>
      <c r="E14850" s="269">
        <v>1.536281281882913E-5</v>
      </c>
      <c r="F14850" s="269">
        <v>5.728844062155465E-5</v>
      </c>
    </row>
    <row r="14851" ht="14.25" customHeight="1">
      <c r="A14851" s="267">
        <v>43775.0</v>
      </c>
      <c r="B14851" s="57">
        <v>310.0</v>
      </c>
      <c r="C14851" s="57">
        <v>18.0</v>
      </c>
      <c r="D14851" s="268">
        <v>0.354166666666667</v>
      </c>
      <c r="E14851" s="269">
        <v>2.786763299898594E-5</v>
      </c>
      <c r="F14851" s="269">
        <v>6.459972762395585E-5</v>
      </c>
    </row>
    <row r="14852" ht="14.25" customHeight="1">
      <c r="A14852" s="267">
        <v>43775.0</v>
      </c>
      <c r="B14852" s="57">
        <v>310.0</v>
      </c>
      <c r="C14852" s="57">
        <v>19.0</v>
      </c>
      <c r="D14852" s="268">
        <v>0.375</v>
      </c>
      <c r="E14852" s="269">
        <v>4.144958558929878E-5</v>
      </c>
      <c r="F14852" s="269">
        <v>6.920683998163334E-5</v>
      </c>
    </row>
    <row r="14853" ht="14.25" customHeight="1">
      <c r="A14853" s="267">
        <v>43775.0</v>
      </c>
      <c r="B14853" s="57">
        <v>310.0</v>
      </c>
      <c r="C14853" s="57">
        <v>20.0</v>
      </c>
      <c r="D14853" s="268">
        <v>0.395833333333333</v>
      </c>
      <c r="E14853" s="269">
        <v>5.3806661993365906E-5</v>
      </c>
      <c r="F14853" s="269">
        <v>7.441488003813829E-5</v>
      </c>
    </row>
    <row r="14854" ht="14.25" customHeight="1">
      <c r="A14854" s="267">
        <v>43775.0</v>
      </c>
      <c r="B14854" s="57">
        <v>310.0</v>
      </c>
      <c r="C14854" s="57">
        <v>21.0</v>
      </c>
      <c r="D14854" s="268">
        <v>0.416666666666667</v>
      </c>
      <c r="E14854" s="269">
        <v>6.423590436373776E-5</v>
      </c>
      <c r="F14854" s="269">
        <v>7.631781775109203E-5</v>
      </c>
    </row>
    <row r="14855" ht="14.25" customHeight="1">
      <c r="A14855" s="267">
        <v>43775.0</v>
      </c>
      <c r="B14855" s="57">
        <v>310.0</v>
      </c>
      <c r="C14855" s="57">
        <v>22.0</v>
      </c>
      <c r="D14855" s="268">
        <v>0.4375</v>
      </c>
      <c r="E14855" s="269">
        <v>7.387846540588919E-5</v>
      </c>
      <c r="F14855" s="269">
        <v>7.601735390167828E-5</v>
      </c>
    </row>
    <row r="14856" ht="14.25" customHeight="1">
      <c r="A14856" s="267">
        <v>43775.0</v>
      </c>
      <c r="B14856" s="57">
        <v>310.0</v>
      </c>
      <c r="C14856" s="57">
        <v>23.0</v>
      </c>
      <c r="D14856" s="268">
        <v>0.458333333333333</v>
      </c>
      <c r="E14856" s="269">
        <v>8.178909448098292E-5</v>
      </c>
      <c r="F14856" s="269">
        <v>7.711905468286203E-5</v>
      </c>
    </row>
    <row r="14857" ht="14.25" customHeight="1">
      <c r="A14857" s="267">
        <v>43775.0</v>
      </c>
      <c r="B14857" s="57">
        <v>310.0</v>
      </c>
      <c r="C14857" s="57">
        <v>24.0</v>
      </c>
      <c r="D14857" s="268">
        <v>0.479166666666667</v>
      </c>
      <c r="E14857" s="269">
        <v>8.164880465276876E-5</v>
      </c>
      <c r="F14857" s="269">
        <v>7.932245624522951E-5</v>
      </c>
    </row>
    <row r="14858" ht="14.25" customHeight="1">
      <c r="A14858" s="267">
        <v>43775.0</v>
      </c>
      <c r="B14858" s="57">
        <v>310.0</v>
      </c>
      <c r="C14858" s="57">
        <v>25.0</v>
      </c>
      <c r="D14858" s="268">
        <v>0.5</v>
      </c>
      <c r="E14858" s="269">
        <v>9.896535175506216E-5</v>
      </c>
      <c r="F14858" s="269">
        <v>8.252740397230949E-5</v>
      </c>
    </row>
    <row r="14859" ht="14.25" customHeight="1">
      <c r="A14859" s="267">
        <v>43775.0</v>
      </c>
      <c r="B14859" s="57">
        <v>310.0</v>
      </c>
      <c r="C14859" s="57">
        <v>26.0</v>
      </c>
      <c r="D14859" s="268">
        <v>0.520833333333333</v>
      </c>
      <c r="E14859" s="269">
        <v>1.3704952100891628E-4</v>
      </c>
      <c r="F14859" s="269">
        <v>8.282786782172324E-5</v>
      </c>
    </row>
    <row r="14860" ht="14.25" customHeight="1">
      <c r="A14860" s="267">
        <v>43775.0</v>
      </c>
      <c r="B14860" s="57">
        <v>310.0</v>
      </c>
      <c r="C14860" s="57">
        <v>27.0</v>
      </c>
      <c r="D14860" s="268">
        <v>0.541666666666667</v>
      </c>
      <c r="E14860" s="269">
        <v>8.862781887825155E-5</v>
      </c>
      <c r="F14860" s="269">
        <v>8.072462087582698E-5</v>
      </c>
    </row>
    <row r="14861" ht="14.25" customHeight="1">
      <c r="A14861" s="267">
        <v>43775.0</v>
      </c>
      <c r="B14861" s="57">
        <v>310.0</v>
      </c>
      <c r="C14861" s="57">
        <v>28.0</v>
      </c>
      <c r="D14861" s="268">
        <v>0.5625</v>
      </c>
      <c r="E14861" s="269">
        <v>6.185542443236604E-5</v>
      </c>
      <c r="F14861" s="269">
        <v>7.701890006639078E-5</v>
      </c>
    </row>
    <row r="14862" ht="14.25" customHeight="1">
      <c r="A14862" s="267">
        <v>43775.0</v>
      </c>
      <c r="B14862" s="57">
        <v>310.0</v>
      </c>
      <c r="C14862" s="57">
        <v>29.0</v>
      </c>
      <c r="D14862" s="268">
        <v>0.583333333333333</v>
      </c>
      <c r="E14862" s="269">
        <v>4.56700809744414E-5</v>
      </c>
      <c r="F14862" s="269">
        <v>7.461518927108079E-5</v>
      </c>
    </row>
    <row r="14863" ht="14.25" customHeight="1">
      <c r="A14863" s="267">
        <v>43775.0</v>
      </c>
      <c r="B14863" s="57">
        <v>310.0</v>
      </c>
      <c r="C14863" s="57">
        <v>30.0</v>
      </c>
      <c r="D14863" s="268">
        <v>0.604166666666667</v>
      </c>
      <c r="E14863" s="269">
        <v>3.868747632870835E-5</v>
      </c>
      <c r="F14863" s="269">
        <v>7.551658081932205E-5</v>
      </c>
    </row>
    <row r="14864" ht="14.25" customHeight="1">
      <c r="A14864" s="267">
        <v>43775.0</v>
      </c>
      <c r="B14864" s="57">
        <v>310.0</v>
      </c>
      <c r="C14864" s="57">
        <v>31.0</v>
      </c>
      <c r="D14864" s="268">
        <v>0.625</v>
      </c>
      <c r="E14864" s="269">
        <v>2.855506427429318E-5</v>
      </c>
      <c r="F14864" s="269">
        <v>7.842106469698827E-5</v>
      </c>
    </row>
    <row r="14865" ht="14.25" customHeight="1">
      <c r="A14865" s="267">
        <v>43775.0</v>
      </c>
      <c r="B14865" s="57">
        <v>310.0</v>
      </c>
      <c r="C14865" s="57">
        <v>32.0</v>
      </c>
      <c r="D14865" s="268">
        <v>0.645833333333333</v>
      </c>
      <c r="E14865" s="269">
        <v>1.71675794717348E-5</v>
      </c>
      <c r="F14865" s="269">
        <v>8.302817705466573E-5</v>
      </c>
    </row>
    <row r="14866" ht="14.25" customHeight="1">
      <c r="A14866" s="267">
        <v>43775.0</v>
      </c>
      <c r="B14866" s="57">
        <v>310.0</v>
      </c>
      <c r="C14866" s="57">
        <v>33.0</v>
      </c>
      <c r="D14866" s="268">
        <v>0.666666666666667</v>
      </c>
      <c r="E14866" s="269">
        <v>5.237130912345527E-6</v>
      </c>
      <c r="F14866" s="269">
        <v>9.084023713942319E-5</v>
      </c>
    </row>
    <row r="14867" ht="14.25" customHeight="1">
      <c r="A14867" s="267">
        <v>43775.0</v>
      </c>
      <c r="B14867" s="57">
        <v>310.0</v>
      </c>
      <c r="C14867" s="57">
        <v>34.0</v>
      </c>
      <c r="D14867" s="268">
        <v>0.6875</v>
      </c>
      <c r="E14867" s="269">
        <v>1.54747144080217E-8</v>
      </c>
      <c r="F14867" s="269">
        <v>1.0101594617290215E-4</v>
      </c>
    </row>
    <row r="14868" ht="14.25" customHeight="1">
      <c r="A14868" s="267">
        <v>43775.0</v>
      </c>
      <c r="B14868" s="57">
        <v>310.0</v>
      </c>
      <c r="C14868" s="57">
        <v>35.0</v>
      </c>
      <c r="D14868" s="268">
        <v>0.708333333333333</v>
      </c>
      <c r="E14868" s="269">
        <v>0.0</v>
      </c>
      <c r="F14868" s="269">
        <v>1.1162232005720743E-4</v>
      </c>
    </row>
    <row r="14869" ht="14.25" customHeight="1">
      <c r="A14869" s="267">
        <v>43775.0</v>
      </c>
      <c r="B14869" s="57">
        <v>310.0</v>
      </c>
      <c r="C14869" s="57">
        <v>36.0</v>
      </c>
      <c r="D14869" s="268">
        <v>0.729166666666667</v>
      </c>
      <c r="E14869" s="269">
        <v>0.0</v>
      </c>
      <c r="F14869" s="269">
        <v>1.1326485576733593E-4</v>
      </c>
    </row>
    <row r="14870" ht="14.25" customHeight="1">
      <c r="A14870" s="267">
        <v>43775.0</v>
      </c>
      <c r="B14870" s="57">
        <v>310.0</v>
      </c>
      <c r="C14870" s="57">
        <v>37.0</v>
      </c>
      <c r="D14870" s="268">
        <v>0.75</v>
      </c>
      <c r="E14870" s="269">
        <v>0.0</v>
      </c>
      <c r="F14870" s="269">
        <v>1.1075097489390758E-4</v>
      </c>
    </row>
    <row r="14871" ht="14.25" customHeight="1">
      <c r="A14871" s="267">
        <v>43775.0</v>
      </c>
      <c r="B14871" s="57">
        <v>310.0</v>
      </c>
      <c r="C14871" s="57">
        <v>38.0</v>
      </c>
      <c r="D14871" s="268">
        <v>0.770833333333333</v>
      </c>
      <c r="E14871" s="269">
        <v>0.0</v>
      </c>
      <c r="F14871" s="269">
        <v>1.0691505308305872E-4</v>
      </c>
    </row>
    <row r="14872" ht="14.25" customHeight="1">
      <c r="A14872" s="267">
        <v>43775.0</v>
      </c>
      <c r="B14872" s="57">
        <v>310.0</v>
      </c>
      <c r="C14872" s="57">
        <v>39.0</v>
      </c>
      <c r="D14872" s="268">
        <v>0.791666666666667</v>
      </c>
      <c r="E14872" s="269">
        <v>0.0</v>
      </c>
      <c r="F14872" s="269">
        <v>1.0213767787738011E-4</v>
      </c>
    </row>
    <row r="14873" ht="14.25" customHeight="1">
      <c r="A14873" s="267">
        <v>43775.0</v>
      </c>
      <c r="B14873" s="57">
        <v>310.0</v>
      </c>
      <c r="C14873" s="57">
        <v>40.0</v>
      </c>
      <c r="D14873" s="268">
        <v>0.8125</v>
      </c>
      <c r="E14873" s="269">
        <v>0.0</v>
      </c>
      <c r="F14873" s="269">
        <v>9.785106029241065E-5</v>
      </c>
    </row>
    <row r="14874" ht="14.25" customHeight="1">
      <c r="A14874" s="267">
        <v>43775.0</v>
      </c>
      <c r="B14874" s="57">
        <v>310.0</v>
      </c>
      <c r="C14874" s="57">
        <v>41.0</v>
      </c>
      <c r="D14874" s="268">
        <v>0.833333333333333</v>
      </c>
      <c r="E14874" s="269">
        <v>0.0</v>
      </c>
      <c r="F14874" s="269">
        <v>9.314379331826193E-5</v>
      </c>
    </row>
    <row r="14875" ht="14.25" customHeight="1">
      <c r="A14875" s="267">
        <v>43775.0</v>
      </c>
      <c r="B14875" s="57">
        <v>310.0</v>
      </c>
      <c r="C14875" s="57">
        <v>42.0</v>
      </c>
      <c r="D14875" s="268">
        <v>0.854166666666667</v>
      </c>
      <c r="E14875" s="269">
        <v>0.0</v>
      </c>
      <c r="F14875" s="269">
        <v>8.843652634411321E-5</v>
      </c>
    </row>
    <row r="14876" ht="14.25" customHeight="1">
      <c r="A14876" s="267">
        <v>43775.0</v>
      </c>
      <c r="B14876" s="57">
        <v>310.0</v>
      </c>
      <c r="C14876" s="57">
        <v>43.0</v>
      </c>
      <c r="D14876" s="268">
        <v>0.875</v>
      </c>
      <c r="E14876" s="269">
        <v>0.0</v>
      </c>
      <c r="F14876" s="269">
        <v>8.332864090407948E-5</v>
      </c>
    </row>
    <row r="14877" ht="14.25" customHeight="1">
      <c r="A14877" s="267">
        <v>43775.0</v>
      </c>
      <c r="B14877" s="57">
        <v>310.0</v>
      </c>
      <c r="C14877" s="57">
        <v>44.0</v>
      </c>
      <c r="D14877" s="268">
        <v>0.895833333333333</v>
      </c>
      <c r="E14877" s="269">
        <v>0.0</v>
      </c>
      <c r="F14877" s="269">
        <v>7.751967314874703E-5</v>
      </c>
    </row>
    <row r="14878" ht="14.25" customHeight="1">
      <c r="A14878" s="267">
        <v>43775.0</v>
      </c>
      <c r="B14878" s="57">
        <v>310.0</v>
      </c>
      <c r="C14878" s="57">
        <v>45.0</v>
      </c>
      <c r="D14878" s="268">
        <v>0.916666666666667</v>
      </c>
      <c r="E14878" s="269">
        <v>0.0</v>
      </c>
      <c r="F14878" s="269">
        <v>7.251194232518454E-5</v>
      </c>
    </row>
    <row r="14879" ht="14.25" customHeight="1">
      <c r="A14879" s="267">
        <v>43775.0</v>
      </c>
      <c r="B14879" s="57">
        <v>310.0</v>
      </c>
      <c r="C14879" s="57">
        <v>46.0</v>
      </c>
      <c r="D14879" s="268">
        <v>0.9375</v>
      </c>
      <c r="E14879" s="269">
        <v>0.0</v>
      </c>
      <c r="F14879" s="269">
        <v>6.480003685689835E-5</v>
      </c>
    </row>
    <row r="14880" ht="14.25" customHeight="1">
      <c r="A14880" s="267">
        <v>43775.0</v>
      </c>
      <c r="B14880" s="57">
        <v>310.0</v>
      </c>
      <c r="C14880" s="57">
        <v>47.0</v>
      </c>
      <c r="D14880" s="268">
        <v>0.958333333333333</v>
      </c>
      <c r="E14880" s="269">
        <v>0.0</v>
      </c>
      <c r="F14880" s="269">
        <v>5.448411136035966E-5</v>
      </c>
    </row>
    <row r="14881" ht="14.25" customHeight="1">
      <c r="A14881" s="267">
        <v>43775.0</v>
      </c>
      <c r="B14881" s="57">
        <v>310.0</v>
      </c>
      <c r="C14881" s="57">
        <v>48.0</v>
      </c>
      <c r="D14881" s="268">
        <v>0.979166666666667</v>
      </c>
      <c r="E14881" s="269">
        <v>0.0</v>
      </c>
      <c r="F14881" s="269">
        <v>4.657189665913096E-5</v>
      </c>
    </row>
    <row r="14882" ht="14.25" customHeight="1">
      <c r="A14882" s="267">
        <v>43776.0</v>
      </c>
      <c r="B14882" s="57">
        <v>311.0</v>
      </c>
      <c r="C14882" s="57">
        <v>1.0</v>
      </c>
      <c r="D14882" s="268">
        <v>0.0</v>
      </c>
      <c r="E14882" s="269">
        <v>0.0</v>
      </c>
      <c r="F14882" s="269">
        <v>4.0061846588499765E-5</v>
      </c>
    </row>
    <row r="14883" ht="14.25" customHeight="1">
      <c r="A14883" s="267">
        <v>43776.0</v>
      </c>
      <c r="B14883" s="57">
        <v>311.0</v>
      </c>
      <c r="C14883" s="57">
        <v>2.0</v>
      </c>
      <c r="D14883" s="268">
        <v>0.020833333333333332</v>
      </c>
      <c r="E14883" s="269">
        <v>0.0</v>
      </c>
      <c r="F14883" s="269">
        <v>3.575519808023604E-5</v>
      </c>
    </row>
    <row r="14884" ht="14.25" customHeight="1">
      <c r="A14884" s="267">
        <v>43776.0</v>
      </c>
      <c r="B14884" s="57">
        <v>311.0</v>
      </c>
      <c r="C14884" s="57">
        <v>3.0</v>
      </c>
      <c r="D14884" s="268">
        <v>0.0416666666666667</v>
      </c>
      <c r="E14884" s="269">
        <v>0.0</v>
      </c>
      <c r="F14884" s="269">
        <v>3.32513326684548E-5</v>
      </c>
    </row>
    <row r="14885" ht="14.25" customHeight="1">
      <c r="A14885" s="267">
        <v>43776.0</v>
      </c>
      <c r="B14885" s="57">
        <v>311.0</v>
      </c>
      <c r="C14885" s="57">
        <v>4.0</v>
      </c>
      <c r="D14885" s="268">
        <v>0.0625</v>
      </c>
      <c r="E14885" s="269">
        <v>0.0</v>
      </c>
      <c r="F14885" s="269">
        <v>3.164885880491481E-5</v>
      </c>
    </row>
    <row r="14886" ht="14.25" customHeight="1">
      <c r="A14886" s="267">
        <v>43776.0</v>
      </c>
      <c r="B14886" s="57">
        <v>311.0</v>
      </c>
      <c r="C14886" s="57">
        <v>5.0</v>
      </c>
      <c r="D14886" s="268">
        <v>0.0833333333333333</v>
      </c>
      <c r="E14886" s="269">
        <v>0.0</v>
      </c>
      <c r="F14886" s="269">
        <v>3.0346848790788564E-5</v>
      </c>
    </row>
    <row r="14887" ht="14.25" customHeight="1">
      <c r="A14887" s="267">
        <v>43776.0</v>
      </c>
      <c r="B14887" s="57">
        <v>311.0</v>
      </c>
      <c r="C14887" s="57">
        <v>6.0</v>
      </c>
      <c r="D14887" s="268">
        <v>0.104166666666667</v>
      </c>
      <c r="E14887" s="269">
        <v>0.0</v>
      </c>
      <c r="F14887" s="269">
        <v>2.934530262607607E-5</v>
      </c>
    </row>
    <row r="14888" ht="14.25" customHeight="1">
      <c r="A14888" s="267">
        <v>43776.0</v>
      </c>
      <c r="B14888" s="57">
        <v>311.0</v>
      </c>
      <c r="C14888" s="57">
        <v>7.0</v>
      </c>
      <c r="D14888" s="268">
        <v>0.125</v>
      </c>
      <c r="E14888" s="269">
        <v>0.0</v>
      </c>
      <c r="F14888" s="269">
        <v>2.9545611859018566E-5</v>
      </c>
    </row>
    <row r="14889" ht="14.25" customHeight="1">
      <c r="A14889" s="267">
        <v>43776.0</v>
      </c>
      <c r="B14889" s="57">
        <v>311.0</v>
      </c>
      <c r="C14889" s="57">
        <v>8.0</v>
      </c>
      <c r="D14889" s="268">
        <v>0.145833333333333</v>
      </c>
      <c r="E14889" s="269">
        <v>0.0</v>
      </c>
      <c r="F14889" s="269">
        <v>2.894468416019107E-5</v>
      </c>
    </row>
    <row r="14890" ht="14.25" customHeight="1">
      <c r="A14890" s="267">
        <v>43776.0</v>
      </c>
      <c r="B14890" s="57">
        <v>311.0</v>
      </c>
      <c r="C14890" s="57">
        <v>9.0</v>
      </c>
      <c r="D14890" s="268">
        <v>0.166666666666667</v>
      </c>
      <c r="E14890" s="269">
        <v>0.0</v>
      </c>
      <c r="F14890" s="269">
        <v>2.914499339313357E-5</v>
      </c>
    </row>
    <row r="14891" ht="14.25" customHeight="1">
      <c r="A14891" s="267">
        <v>43776.0</v>
      </c>
      <c r="B14891" s="57">
        <v>311.0</v>
      </c>
      <c r="C14891" s="57">
        <v>10.0</v>
      </c>
      <c r="D14891" s="268">
        <v>0.1875</v>
      </c>
      <c r="E14891" s="269">
        <v>0.0</v>
      </c>
      <c r="F14891" s="269">
        <v>3.0246694174317314E-5</v>
      </c>
    </row>
    <row r="14892" ht="14.25" customHeight="1">
      <c r="A14892" s="267">
        <v>43776.0</v>
      </c>
      <c r="B14892" s="57">
        <v>311.0</v>
      </c>
      <c r="C14892" s="57">
        <v>11.0</v>
      </c>
      <c r="D14892" s="268">
        <v>0.208333333333333</v>
      </c>
      <c r="E14892" s="269">
        <v>0.0</v>
      </c>
      <c r="F14892" s="269">
        <v>3.134839495550106E-5</v>
      </c>
    </row>
    <row r="14893" ht="14.25" customHeight="1">
      <c r="A14893" s="267">
        <v>43776.0</v>
      </c>
      <c r="B14893" s="57">
        <v>311.0</v>
      </c>
      <c r="C14893" s="57">
        <v>12.0</v>
      </c>
      <c r="D14893" s="268">
        <v>0.229166666666667</v>
      </c>
      <c r="E14893" s="269">
        <v>0.0</v>
      </c>
      <c r="F14893" s="269">
        <v>3.455334268258104E-5</v>
      </c>
    </row>
    <row r="14894" ht="14.25" customHeight="1">
      <c r="A14894" s="267">
        <v>43776.0</v>
      </c>
      <c r="B14894" s="57">
        <v>311.0</v>
      </c>
      <c r="C14894" s="57">
        <v>13.0</v>
      </c>
      <c r="D14894" s="268">
        <v>0.25</v>
      </c>
      <c r="E14894" s="269">
        <v>0.0</v>
      </c>
      <c r="F14894" s="269">
        <v>4.146401121909723E-5</v>
      </c>
    </row>
    <row r="14895" ht="14.25" customHeight="1">
      <c r="A14895" s="267">
        <v>43776.0</v>
      </c>
      <c r="B14895" s="57">
        <v>311.0</v>
      </c>
      <c r="C14895" s="57">
        <v>14.0</v>
      </c>
      <c r="D14895" s="268">
        <v>0.270833333333333</v>
      </c>
      <c r="E14895" s="269">
        <v>0.0</v>
      </c>
      <c r="F14895" s="269">
        <v>4.877529822149846E-5</v>
      </c>
    </row>
    <row r="14896" ht="14.25" customHeight="1">
      <c r="A14896" s="267">
        <v>43776.0</v>
      </c>
      <c r="B14896" s="57">
        <v>311.0</v>
      </c>
      <c r="C14896" s="57">
        <v>15.0</v>
      </c>
      <c r="D14896" s="268">
        <v>0.291666666666667</v>
      </c>
      <c r="E14896" s="269">
        <v>2.191495712763872E-6</v>
      </c>
      <c r="F14896" s="269">
        <v>5.828998678626714E-5</v>
      </c>
    </row>
    <row r="14897" ht="14.25" customHeight="1">
      <c r="A14897" s="267">
        <v>43776.0</v>
      </c>
      <c r="B14897" s="57">
        <v>311.0</v>
      </c>
      <c r="C14897" s="57">
        <v>16.0</v>
      </c>
      <c r="D14897" s="268">
        <v>0.3125</v>
      </c>
      <c r="E14897" s="269">
        <v>1.1801337060638743E-5</v>
      </c>
      <c r="F14897" s="269">
        <v>6.480003685689835E-5</v>
      </c>
    </row>
    <row r="14898" ht="14.25" customHeight="1">
      <c r="A14898" s="267">
        <v>43776.0</v>
      </c>
      <c r="B14898" s="57">
        <v>311.0</v>
      </c>
      <c r="C14898" s="57">
        <v>17.0</v>
      </c>
      <c r="D14898" s="268">
        <v>0.333333333333333</v>
      </c>
      <c r="E14898" s="269">
        <v>3.166790774893075E-5</v>
      </c>
      <c r="F14898" s="269">
        <v>6.840560304986335E-5</v>
      </c>
    </row>
    <row r="14899" ht="14.25" customHeight="1">
      <c r="A14899" s="267">
        <v>43776.0</v>
      </c>
      <c r="B14899" s="57">
        <v>311.0</v>
      </c>
      <c r="C14899" s="57">
        <v>18.0</v>
      </c>
      <c r="D14899" s="268">
        <v>0.354166666666667</v>
      </c>
      <c r="E14899" s="269">
        <v>4.975401662885188E-5</v>
      </c>
      <c r="F14899" s="269">
        <v>6.900653074869083E-5</v>
      </c>
    </row>
    <row r="14900" ht="14.25" customHeight="1">
      <c r="A14900" s="267">
        <v>43776.0</v>
      </c>
      <c r="B14900" s="57">
        <v>311.0</v>
      </c>
      <c r="C14900" s="57">
        <v>19.0</v>
      </c>
      <c r="D14900" s="268">
        <v>0.375</v>
      </c>
      <c r="E14900" s="269">
        <v>6.094829875089894E-5</v>
      </c>
      <c r="F14900" s="269">
        <v>6.850575766633457E-5</v>
      </c>
    </row>
    <row r="14901" ht="14.25" customHeight="1">
      <c r="A14901" s="267">
        <v>43776.0</v>
      </c>
      <c r="B14901" s="57">
        <v>311.0</v>
      </c>
      <c r="C14901" s="57">
        <v>20.0</v>
      </c>
      <c r="D14901" s="268">
        <v>0.395833333333333</v>
      </c>
      <c r="E14901" s="269">
        <v>7.662950849716754E-5</v>
      </c>
      <c r="F14901" s="269">
        <v>6.780467535103583E-5</v>
      </c>
    </row>
    <row r="14902" ht="14.25" customHeight="1">
      <c r="A14902" s="267">
        <v>43776.0</v>
      </c>
      <c r="B14902" s="57">
        <v>311.0</v>
      </c>
      <c r="C14902" s="57">
        <v>21.0</v>
      </c>
      <c r="D14902" s="268">
        <v>0.416666666666667</v>
      </c>
      <c r="E14902" s="269">
        <v>8.806806146725796E-5</v>
      </c>
      <c r="F14902" s="269">
        <v>6.680312918632335E-5</v>
      </c>
    </row>
    <row r="14903" ht="14.25" customHeight="1">
      <c r="A14903" s="267">
        <v>43776.0</v>
      </c>
      <c r="B14903" s="57">
        <v>311.0</v>
      </c>
      <c r="C14903" s="57">
        <v>22.0</v>
      </c>
      <c r="D14903" s="268">
        <v>0.4375</v>
      </c>
      <c r="E14903" s="269">
        <v>9.066127834945002E-5</v>
      </c>
      <c r="F14903" s="269">
        <v>6.61020468710246E-5</v>
      </c>
    </row>
    <row r="14904" ht="14.25" customHeight="1">
      <c r="A14904" s="267">
        <v>43776.0</v>
      </c>
      <c r="B14904" s="57">
        <v>311.0</v>
      </c>
      <c r="C14904" s="57">
        <v>23.0</v>
      </c>
      <c r="D14904" s="268">
        <v>0.458333333333333</v>
      </c>
      <c r="E14904" s="269">
        <v>8.844713181883985E-5</v>
      </c>
      <c r="F14904" s="269">
        <v>6.510050070631209E-5</v>
      </c>
    </row>
    <row r="14905" ht="14.25" customHeight="1">
      <c r="A14905" s="267">
        <v>43776.0</v>
      </c>
      <c r="B14905" s="57">
        <v>311.0</v>
      </c>
      <c r="C14905" s="57">
        <v>24.0</v>
      </c>
      <c r="D14905" s="268">
        <v>0.479166666666667</v>
      </c>
      <c r="E14905" s="269">
        <v>8.04539840741733E-5</v>
      </c>
      <c r="F14905" s="269">
        <v>6.590173763808209E-5</v>
      </c>
    </row>
    <row r="14906" ht="14.25" customHeight="1">
      <c r="A14906" s="267">
        <v>43776.0</v>
      </c>
      <c r="B14906" s="57">
        <v>311.0</v>
      </c>
      <c r="C14906" s="57">
        <v>25.0</v>
      </c>
      <c r="D14906" s="268">
        <v>0.5</v>
      </c>
      <c r="E14906" s="269">
        <v>6.875048370367053E-5</v>
      </c>
      <c r="F14906" s="269">
        <v>6.820529381692084E-5</v>
      </c>
    </row>
    <row r="14907" ht="14.25" customHeight="1">
      <c r="A14907" s="267">
        <v>43776.0</v>
      </c>
      <c r="B14907" s="57">
        <v>311.0</v>
      </c>
      <c r="C14907" s="57">
        <v>26.0</v>
      </c>
      <c r="D14907" s="268">
        <v>0.520833333333333</v>
      </c>
      <c r="E14907" s="269">
        <v>6.103631456712009E-5</v>
      </c>
      <c r="F14907" s="269">
        <v>6.890637613221959E-5</v>
      </c>
    </row>
    <row r="14908" ht="14.25" customHeight="1">
      <c r="A14908" s="267">
        <v>43776.0</v>
      </c>
      <c r="B14908" s="57">
        <v>311.0</v>
      </c>
      <c r="C14908" s="57">
        <v>27.0</v>
      </c>
      <c r="D14908" s="268">
        <v>0.541666666666667</v>
      </c>
      <c r="E14908" s="269">
        <v>4.6230380157485145E-5</v>
      </c>
      <c r="F14908" s="269">
        <v>6.760436611809333E-5</v>
      </c>
    </row>
    <row r="14909" ht="14.25" customHeight="1">
      <c r="A14909" s="267">
        <v>43776.0</v>
      </c>
      <c r="B14909" s="57">
        <v>311.0</v>
      </c>
      <c r="C14909" s="57">
        <v>28.0</v>
      </c>
      <c r="D14909" s="268">
        <v>0.5625</v>
      </c>
      <c r="E14909" s="269">
        <v>3.1028019333200664E-5</v>
      </c>
      <c r="F14909" s="269">
        <v>6.570142840513958E-5</v>
      </c>
    </row>
    <row r="14910" ht="14.25" customHeight="1">
      <c r="A14910" s="267">
        <v>43776.0</v>
      </c>
      <c r="B14910" s="57">
        <v>311.0</v>
      </c>
      <c r="C14910" s="57">
        <v>29.0</v>
      </c>
      <c r="D14910" s="268">
        <v>0.583333333333333</v>
      </c>
      <c r="E14910" s="269">
        <v>2.455523613103274E-5</v>
      </c>
      <c r="F14910" s="269">
        <v>6.449957300748461E-5</v>
      </c>
    </row>
    <row r="14911" ht="14.25" customHeight="1">
      <c r="A14911" s="267">
        <v>43776.0</v>
      </c>
      <c r="B14911" s="57">
        <v>311.0</v>
      </c>
      <c r="C14911" s="57">
        <v>30.0</v>
      </c>
      <c r="D14911" s="268">
        <v>0.604166666666667</v>
      </c>
      <c r="E14911" s="269">
        <v>1.8702399965704933E-5</v>
      </c>
      <c r="F14911" s="269">
        <v>6.590173763808209E-5</v>
      </c>
    </row>
    <row r="14912" ht="14.25" customHeight="1">
      <c r="A14912" s="267">
        <v>43776.0</v>
      </c>
      <c r="B14912" s="57">
        <v>311.0</v>
      </c>
      <c r="C14912" s="57">
        <v>31.0</v>
      </c>
      <c r="D14912" s="268">
        <v>0.625</v>
      </c>
      <c r="E14912" s="269">
        <v>1.696035431564478E-5</v>
      </c>
      <c r="F14912" s="269">
        <v>6.870606689927708E-5</v>
      </c>
    </row>
    <row r="14913" ht="14.25" customHeight="1">
      <c r="A14913" s="267">
        <v>43776.0</v>
      </c>
      <c r="B14913" s="57">
        <v>311.0</v>
      </c>
      <c r="C14913" s="57">
        <v>32.0</v>
      </c>
      <c r="D14913" s="268">
        <v>0.645833333333333</v>
      </c>
      <c r="E14913" s="269">
        <v>1.056181291501353E-5</v>
      </c>
      <c r="F14913" s="269">
        <v>7.461518927108079E-5</v>
      </c>
    </row>
    <row r="14914" ht="14.25" customHeight="1">
      <c r="A14914" s="267">
        <v>43776.0</v>
      </c>
      <c r="B14914" s="57">
        <v>311.0</v>
      </c>
      <c r="C14914" s="57">
        <v>33.0</v>
      </c>
      <c r="D14914" s="268">
        <v>0.666666666666667</v>
      </c>
      <c r="E14914" s="269">
        <v>3.839410615015845E-6</v>
      </c>
      <c r="F14914" s="269">
        <v>8.2327094739367E-5</v>
      </c>
    </row>
    <row r="14915" ht="14.25" customHeight="1">
      <c r="A14915" s="267">
        <v>43776.0</v>
      </c>
      <c r="B14915" s="57">
        <v>311.0</v>
      </c>
      <c r="C14915" s="57">
        <v>34.0</v>
      </c>
      <c r="D14915" s="268">
        <v>0.6875</v>
      </c>
      <c r="E14915" s="269">
        <v>1.960541506673665E-8</v>
      </c>
      <c r="F14915" s="269">
        <v>9.444580333238818E-5</v>
      </c>
    </row>
    <row r="14916" ht="14.25" customHeight="1">
      <c r="A14916" s="267">
        <v>43776.0</v>
      </c>
      <c r="B14916" s="57">
        <v>311.0</v>
      </c>
      <c r="C14916" s="57">
        <v>35.0</v>
      </c>
      <c r="D14916" s="268">
        <v>0.708333333333333</v>
      </c>
      <c r="E14916" s="269">
        <v>0.0</v>
      </c>
      <c r="F14916" s="269">
        <v>1.0673477477341048E-4</v>
      </c>
    </row>
    <row r="14917" ht="14.25" customHeight="1">
      <c r="A14917" s="267">
        <v>43776.0</v>
      </c>
      <c r="B14917" s="57">
        <v>311.0</v>
      </c>
      <c r="C14917" s="57">
        <v>36.0</v>
      </c>
      <c r="D14917" s="268">
        <v>0.729166666666667</v>
      </c>
      <c r="E14917" s="269">
        <v>0.0</v>
      </c>
      <c r="F14917" s="269">
        <v>1.0937885664825145E-4</v>
      </c>
    </row>
    <row r="14918" ht="14.25" customHeight="1">
      <c r="A14918" s="267">
        <v>43776.0</v>
      </c>
      <c r="B14918" s="57">
        <v>311.0</v>
      </c>
      <c r="C14918" s="57">
        <v>37.0</v>
      </c>
      <c r="D14918" s="268">
        <v>0.75</v>
      </c>
      <c r="E14918" s="269">
        <v>0.0</v>
      </c>
      <c r="F14918" s="269">
        <v>1.1030027911978696E-4</v>
      </c>
    </row>
    <row r="14919" ht="14.25" customHeight="1">
      <c r="A14919" s="267">
        <v>43776.0</v>
      </c>
      <c r="B14919" s="57">
        <v>311.0</v>
      </c>
      <c r="C14919" s="57">
        <v>38.0</v>
      </c>
      <c r="D14919" s="268">
        <v>0.770833333333333</v>
      </c>
      <c r="E14919" s="269">
        <v>0.0</v>
      </c>
      <c r="F14919" s="269">
        <v>1.0730565608729657E-4</v>
      </c>
    </row>
    <row r="14920" ht="14.25" customHeight="1">
      <c r="A14920" s="267">
        <v>43776.0</v>
      </c>
      <c r="B14920" s="57">
        <v>311.0</v>
      </c>
      <c r="C14920" s="57">
        <v>39.0</v>
      </c>
      <c r="D14920" s="268">
        <v>0.791666666666667</v>
      </c>
      <c r="E14920" s="269">
        <v>0.0</v>
      </c>
      <c r="F14920" s="269">
        <v>1.0265848188303062E-4</v>
      </c>
    </row>
    <row r="14921" ht="14.25" customHeight="1">
      <c r="A14921" s="267">
        <v>43776.0</v>
      </c>
      <c r="B14921" s="57">
        <v>311.0</v>
      </c>
      <c r="C14921" s="57">
        <v>40.0</v>
      </c>
      <c r="D14921" s="268">
        <v>0.8125</v>
      </c>
      <c r="E14921" s="269">
        <v>0.0</v>
      </c>
      <c r="F14921" s="269">
        <v>9.704982336064065E-5</v>
      </c>
    </row>
    <row r="14922" ht="14.25" customHeight="1">
      <c r="A14922" s="267">
        <v>43776.0</v>
      </c>
      <c r="B14922" s="57">
        <v>311.0</v>
      </c>
      <c r="C14922" s="57">
        <v>41.0</v>
      </c>
      <c r="D14922" s="268">
        <v>0.833333333333333</v>
      </c>
      <c r="E14922" s="269">
        <v>0.0</v>
      </c>
      <c r="F14922" s="269">
        <v>9.304363870179069E-5</v>
      </c>
    </row>
    <row r="14923" ht="14.25" customHeight="1">
      <c r="A14923" s="267">
        <v>43776.0</v>
      </c>
      <c r="B14923" s="57">
        <v>311.0</v>
      </c>
      <c r="C14923" s="57">
        <v>42.0</v>
      </c>
      <c r="D14923" s="268">
        <v>0.854166666666667</v>
      </c>
      <c r="E14923" s="269">
        <v>0.0</v>
      </c>
      <c r="F14923" s="269">
        <v>8.92377632758832E-5</v>
      </c>
    </row>
    <row r="14924" ht="14.25" customHeight="1">
      <c r="A14924" s="267">
        <v>43776.0</v>
      </c>
      <c r="B14924" s="57">
        <v>311.0</v>
      </c>
      <c r="C14924" s="57">
        <v>43.0</v>
      </c>
      <c r="D14924" s="268">
        <v>0.875</v>
      </c>
      <c r="E14924" s="269">
        <v>0.0</v>
      </c>
      <c r="F14924" s="269">
        <v>8.523157861703322E-5</v>
      </c>
    </row>
    <row r="14925" ht="14.25" customHeight="1">
      <c r="A14925" s="267">
        <v>43776.0</v>
      </c>
      <c r="B14925" s="57">
        <v>311.0</v>
      </c>
      <c r="C14925" s="57">
        <v>44.0</v>
      </c>
      <c r="D14925" s="268">
        <v>0.895833333333333</v>
      </c>
      <c r="E14925" s="269">
        <v>0.0</v>
      </c>
      <c r="F14925" s="269">
        <v>8.022384779347077E-5</v>
      </c>
    </row>
    <row r="14926" ht="14.25" customHeight="1">
      <c r="A14926" s="267">
        <v>43776.0</v>
      </c>
      <c r="B14926" s="57">
        <v>311.0</v>
      </c>
      <c r="C14926" s="57">
        <v>45.0</v>
      </c>
      <c r="D14926" s="268">
        <v>0.916666666666667</v>
      </c>
      <c r="E14926" s="269">
        <v>0.0</v>
      </c>
      <c r="F14926" s="269">
        <v>7.471534388755204E-5</v>
      </c>
    </row>
    <row r="14927" ht="14.25" customHeight="1">
      <c r="A14927" s="267">
        <v>43776.0</v>
      </c>
      <c r="B14927" s="57">
        <v>311.0</v>
      </c>
      <c r="C14927" s="57">
        <v>46.0</v>
      </c>
      <c r="D14927" s="268">
        <v>0.9375</v>
      </c>
      <c r="E14927" s="269">
        <v>0.0</v>
      </c>
      <c r="F14927" s="269">
        <v>6.55011191721971E-5</v>
      </c>
    </row>
    <row r="14928" ht="14.25" customHeight="1">
      <c r="A14928" s="267">
        <v>43776.0</v>
      </c>
      <c r="B14928" s="57">
        <v>311.0</v>
      </c>
      <c r="C14928" s="57">
        <v>47.0</v>
      </c>
      <c r="D14928" s="268">
        <v>0.958333333333333</v>
      </c>
      <c r="E14928" s="269">
        <v>0.0</v>
      </c>
      <c r="F14928" s="269">
        <v>5.558581214154341E-5</v>
      </c>
    </row>
    <row r="14929" ht="14.25" customHeight="1">
      <c r="A14929" s="267">
        <v>43776.0</v>
      </c>
      <c r="B14929" s="57">
        <v>311.0</v>
      </c>
      <c r="C14929" s="57">
        <v>48.0</v>
      </c>
      <c r="D14929" s="268">
        <v>0.979166666666667</v>
      </c>
      <c r="E14929" s="269">
        <v>0.0</v>
      </c>
      <c r="F14929" s="269">
        <v>4.587081434383222E-5</v>
      </c>
    </row>
    <row r="14930" ht="14.25" customHeight="1">
      <c r="A14930" s="267">
        <v>43777.0</v>
      </c>
      <c r="B14930" s="57">
        <v>312.0</v>
      </c>
      <c r="C14930" s="57">
        <v>1.0</v>
      </c>
      <c r="D14930" s="268">
        <v>0.0</v>
      </c>
      <c r="E14930" s="269">
        <v>0.0</v>
      </c>
      <c r="F14930" s="269">
        <v>3.996169197202851E-5</v>
      </c>
    </row>
    <row r="14931" ht="14.25" customHeight="1">
      <c r="A14931" s="267">
        <v>43777.0</v>
      </c>
      <c r="B14931" s="57">
        <v>312.0</v>
      </c>
      <c r="C14931" s="57">
        <v>2.0</v>
      </c>
      <c r="D14931" s="268">
        <v>0.020833333333333332</v>
      </c>
      <c r="E14931" s="269">
        <v>0.0</v>
      </c>
      <c r="F14931" s="269">
        <v>3.545473423082228E-5</v>
      </c>
    </row>
    <row r="14932" ht="14.25" customHeight="1">
      <c r="A14932" s="267">
        <v>43777.0</v>
      </c>
      <c r="B14932" s="57">
        <v>312.0</v>
      </c>
      <c r="C14932" s="57">
        <v>3.0</v>
      </c>
      <c r="D14932" s="268">
        <v>0.0416666666666667</v>
      </c>
      <c r="E14932" s="269">
        <v>0.0</v>
      </c>
      <c r="F14932" s="269">
        <v>3.32513326684548E-5</v>
      </c>
    </row>
    <row r="14933" ht="14.25" customHeight="1">
      <c r="A14933" s="267">
        <v>43777.0</v>
      </c>
      <c r="B14933" s="57">
        <v>312.0</v>
      </c>
      <c r="C14933" s="57">
        <v>4.0</v>
      </c>
      <c r="D14933" s="268">
        <v>0.0625</v>
      </c>
      <c r="E14933" s="269">
        <v>0.0</v>
      </c>
      <c r="F14933" s="269">
        <v>3.2049477270799804E-5</v>
      </c>
    </row>
    <row r="14934" ht="14.25" customHeight="1">
      <c r="A14934" s="267">
        <v>43777.0</v>
      </c>
      <c r="B14934" s="57">
        <v>312.0</v>
      </c>
      <c r="C14934" s="57">
        <v>5.0</v>
      </c>
      <c r="D14934" s="268">
        <v>0.0833333333333333</v>
      </c>
      <c r="E14934" s="269">
        <v>0.0</v>
      </c>
      <c r="F14934" s="269">
        <v>3.0346848790788564E-5</v>
      </c>
    </row>
    <row r="14935" ht="14.25" customHeight="1">
      <c r="A14935" s="267">
        <v>43777.0</v>
      </c>
      <c r="B14935" s="57">
        <v>312.0</v>
      </c>
      <c r="C14935" s="57">
        <v>6.0</v>
      </c>
      <c r="D14935" s="268">
        <v>0.104166666666667</v>
      </c>
      <c r="E14935" s="269">
        <v>0.0</v>
      </c>
      <c r="F14935" s="269">
        <v>2.934530262607607E-5</v>
      </c>
    </row>
    <row r="14936" ht="14.25" customHeight="1">
      <c r="A14936" s="267">
        <v>43777.0</v>
      </c>
      <c r="B14936" s="57">
        <v>312.0</v>
      </c>
      <c r="C14936" s="57">
        <v>7.0</v>
      </c>
      <c r="D14936" s="268">
        <v>0.125</v>
      </c>
      <c r="E14936" s="269">
        <v>0.0</v>
      </c>
      <c r="F14936" s="269">
        <v>2.9645766475489823E-5</v>
      </c>
    </row>
    <row r="14937" ht="14.25" customHeight="1">
      <c r="A14937" s="267">
        <v>43777.0</v>
      </c>
      <c r="B14937" s="57">
        <v>312.0</v>
      </c>
      <c r="C14937" s="57">
        <v>8.0</v>
      </c>
      <c r="D14937" s="268">
        <v>0.145833333333333</v>
      </c>
      <c r="E14937" s="269">
        <v>0.0</v>
      </c>
      <c r="F14937" s="269">
        <v>2.9245148009604822E-5</v>
      </c>
    </row>
    <row r="14938" ht="14.25" customHeight="1">
      <c r="A14938" s="267">
        <v>43777.0</v>
      </c>
      <c r="B14938" s="57">
        <v>312.0</v>
      </c>
      <c r="C14938" s="57">
        <v>9.0</v>
      </c>
      <c r="D14938" s="268">
        <v>0.166666666666667</v>
      </c>
      <c r="E14938" s="269">
        <v>0.0</v>
      </c>
      <c r="F14938" s="269">
        <v>2.9245148009604822E-5</v>
      </c>
    </row>
    <row r="14939" ht="14.25" customHeight="1">
      <c r="A14939" s="267">
        <v>43777.0</v>
      </c>
      <c r="B14939" s="57">
        <v>312.0</v>
      </c>
      <c r="C14939" s="57">
        <v>10.0</v>
      </c>
      <c r="D14939" s="268">
        <v>0.1875</v>
      </c>
      <c r="E14939" s="269">
        <v>0.0</v>
      </c>
      <c r="F14939" s="269">
        <v>3.054715802373107E-5</v>
      </c>
    </row>
    <row r="14940" ht="14.25" customHeight="1">
      <c r="A14940" s="267">
        <v>43777.0</v>
      </c>
      <c r="B14940" s="57">
        <v>312.0</v>
      </c>
      <c r="C14940" s="57">
        <v>11.0</v>
      </c>
      <c r="D14940" s="268">
        <v>0.208333333333333</v>
      </c>
      <c r="E14940" s="269">
        <v>0.0</v>
      </c>
      <c r="F14940" s="269">
        <v>3.14485495719723E-5</v>
      </c>
    </row>
    <row r="14941" ht="14.25" customHeight="1">
      <c r="A14941" s="267">
        <v>43777.0</v>
      </c>
      <c r="B14941" s="57">
        <v>312.0</v>
      </c>
      <c r="C14941" s="57">
        <v>12.0</v>
      </c>
      <c r="D14941" s="268">
        <v>0.229166666666667</v>
      </c>
      <c r="E14941" s="269">
        <v>0.0</v>
      </c>
      <c r="F14941" s="269">
        <v>3.4953961148466035E-5</v>
      </c>
    </row>
    <row r="14942" ht="14.25" customHeight="1">
      <c r="A14942" s="267">
        <v>43777.0</v>
      </c>
      <c r="B14942" s="57">
        <v>312.0</v>
      </c>
      <c r="C14942" s="57">
        <v>13.0</v>
      </c>
      <c r="D14942" s="268">
        <v>0.25</v>
      </c>
      <c r="E14942" s="269">
        <v>0.0</v>
      </c>
      <c r="F14942" s="269">
        <v>4.1363856602626E-5</v>
      </c>
    </row>
    <row r="14943" ht="14.25" customHeight="1">
      <c r="A14943" s="267">
        <v>43777.0</v>
      </c>
      <c r="B14943" s="57">
        <v>312.0</v>
      </c>
      <c r="C14943" s="57">
        <v>14.0</v>
      </c>
      <c r="D14943" s="268">
        <v>0.270833333333333</v>
      </c>
      <c r="E14943" s="269">
        <v>0.0</v>
      </c>
      <c r="F14943" s="269">
        <v>4.7573442823843464E-5</v>
      </c>
    </row>
    <row r="14944" ht="14.25" customHeight="1">
      <c r="A14944" s="267">
        <v>43777.0</v>
      </c>
      <c r="B14944" s="57">
        <v>312.0</v>
      </c>
      <c r="C14944" s="57">
        <v>15.0</v>
      </c>
      <c r="D14944" s="268">
        <v>0.291666666666667</v>
      </c>
      <c r="E14944" s="269">
        <v>7.693548778851891E-7</v>
      </c>
      <c r="F14944" s="269">
        <v>5.67876675391984E-5</v>
      </c>
    </row>
    <row r="14945" ht="14.25" customHeight="1">
      <c r="A14945" s="267">
        <v>43777.0</v>
      </c>
      <c r="B14945" s="57">
        <v>312.0</v>
      </c>
      <c r="C14945" s="57">
        <v>16.0</v>
      </c>
      <c r="D14945" s="268">
        <v>0.3125</v>
      </c>
      <c r="E14945" s="269">
        <v>8.71935528269881E-6</v>
      </c>
      <c r="F14945" s="269">
        <v>6.399879992512835E-5</v>
      </c>
    </row>
    <row r="14946" ht="14.25" customHeight="1">
      <c r="A14946" s="267">
        <v>43777.0</v>
      </c>
      <c r="B14946" s="57">
        <v>312.0</v>
      </c>
      <c r="C14946" s="57">
        <v>17.0</v>
      </c>
      <c r="D14946" s="268">
        <v>0.333333333333333</v>
      </c>
      <c r="E14946" s="269">
        <v>2.4712611229039408E-5</v>
      </c>
      <c r="F14946" s="269">
        <v>6.69032838027946E-5</v>
      </c>
    </row>
    <row r="14947" ht="14.25" customHeight="1">
      <c r="A14947" s="267">
        <v>43777.0</v>
      </c>
      <c r="B14947" s="57">
        <v>312.0</v>
      </c>
      <c r="C14947" s="57">
        <v>18.0</v>
      </c>
      <c r="D14947" s="268">
        <v>0.354166666666667</v>
      </c>
      <c r="E14947" s="269">
        <v>4.434776218126897E-5</v>
      </c>
      <c r="F14947" s="269">
        <v>6.730390226867957E-5</v>
      </c>
    </row>
    <row r="14948" ht="14.25" customHeight="1">
      <c r="A14948" s="267">
        <v>43777.0</v>
      </c>
      <c r="B14948" s="57">
        <v>312.0</v>
      </c>
      <c r="C14948" s="57">
        <v>19.0</v>
      </c>
      <c r="D14948" s="268">
        <v>0.375</v>
      </c>
      <c r="E14948" s="269">
        <v>6.413032447862761E-5</v>
      </c>
      <c r="F14948" s="269">
        <v>6.620220148749584E-5</v>
      </c>
    </row>
    <row r="14949" ht="14.25" customHeight="1">
      <c r="A14949" s="267">
        <v>43777.0</v>
      </c>
      <c r="B14949" s="57">
        <v>312.0</v>
      </c>
      <c r="C14949" s="57">
        <v>20.0</v>
      </c>
      <c r="D14949" s="268">
        <v>0.395833333333333</v>
      </c>
      <c r="E14949" s="269">
        <v>7.730648196840819E-5</v>
      </c>
      <c r="F14949" s="269">
        <v>6.439941839101337E-5</v>
      </c>
    </row>
    <row r="14950" ht="14.25" customHeight="1">
      <c r="A14950" s="267">
        <v>43777.0</v>
      </c>
      <c r="B14950" s="57">
        <v>312.0</v>
      </c>
      <c r="C14950" s="57">
        <v>21.0</v>
      </c>
      <c r="D14950" s="268">
        <v>0.416666666666667</v>
      </c>
      <c r="E14950" s="269">
        <v>8.948205633551768E-5</v>
      </c>
      <c r="F14950" s="269">
        <v>6.189555297923212E-5</v>
      </c>
    </row>
    <row r="14951" ht="14.25" customHeight="1">
      <c r="A14951" s="267">
        <v>43777.0</v>
      </c>
      <c r="B14951" s="57">
        <v>312.0</v>
      </c>
      <c r="C14951" s="57">
        <v>22.0</v>
      </c>
      <c r="D14951" s="268">
        <v>0.4375</v>
      </c>
      <c r="E14951" s="269">
        <v>9.551386218579389E-5</v>
      </c>
      <c r="F14951" s="269">
        <v>6.0393233732163374E-5</v>
      </c>
    </row>
    <row r="14952" ht="14.25" customHeight="1">
      <c r="A14952" s="267">
        <v>43777.0</v>
      </c>
      <c r="B14952" s="57">
        <v>312.0</v>
      </c>
      <c r="C14952" s="57">
        <v>23.0</v>
      </c>
      <c r="D14952" s="268">
        <v>0.458333333333333</v>
      </c>
      <c r="E14952" s="269">
        <v>9.32984513747683E-5</v>
      </c>
      <c r="F14952" s="269">
        <v>5.969215141686463E-5</v>
      </c>
    </row>
    <row r="14953" ht="14.25" customHeight="1">
      <c r="A14953" s="267">
        <v>43777.0</v>
      </c>
      <c r="B14953" s="57">
        <v>312.0</v>
      </c>
      <c r="C14953" s="57">
        <v>24.0</v>
      </c>
      <c r="D14953" s="268">
        <v>0.479166666666667</v>
      </c>
      <c r="E14953" s="269">
        <v>9.057379326287554E-5</v>
      </c>
      <c r="F14953" s="269">
        <v>5.9992615266278386E-5</v>
      </c>
    </row>
    <row r="14954" ht="14.25" customHeight="1">
      <c r="A14954" s="267">
        <v>43777.0</v>
      </c>
      <c r="B14954" s="57">
        <v>312.0</v>
      </c>
      <c r="C14954" s="57">
        <v>25.0</v>
      </c>
      <c r="D14954" s="268">
        <v>0.5</v>
      </c>
      <c r="E14954" s="269">
        <v>8.578757793575052E-5</v>
      </c>
      <c r="F14954" s="269">
        <v>6.149493451334712E-5</v>
      </c>
    </row>
    <row r="14955" ht="14.25" customHeight="1">
      <c r="A14955" s="267">
        <v>43777.0</v>
      </c>
      <c r="B14955" s="57">
        <v>312.0</v>
      </c>
      <c r="C14955" s="57">
        <v>26.0</v>
      </c>
      <c r="D14955" s="268">
        <v>0.520833333333333</v>
      </c>
      <c r="E14955" s="269">
        <v>7.998604296125658E-5</v>
      </c>
      <c r="F14955" s="269">
        <v>6.209586221217463E-5</v>
      </c>
    </row>
    <row r="14956" ht="14.25" customHeight="1">
      <c r="A14956" s="267">
        <v>43777.0</v>
      </c>
      <c r="B14956" s="57">
        <v>312.0</v>
      </c>
      <c r="C14956" s="57">
        <v>27.0</v>
      </c>
      <c r="D14956" s="268">
        <v>0.541666666666667</v>
      </c>
      <c r="E14956" s="269">
        <v>7.134462127640852E-5</v>
      </c>
      <c r="F14956" s="269">
        <v>6.119447066393338E-5</v>
      </c>
    </row>
    <row r="14957" ht="14.25" customHeight="1">
      <c r="A14957" s="267">
        <v>43777.0</v>
      </c>
      <c r="B14957" s="57">
        <v>312.0</v>
      </c>
      <c r="C14957" s="57">
        <v>28.0</v>
      </c>
      <c r="D14957" s="268">
        <v>0.5625</v>
      </c>
      <c r="E14957" s="269">
        <v>6.31249327534417E-5</v>
      </c>
      <c r="F14957" s="269">
        <v>5.959199680039339E-5</v>
      </c>
    </row>
    <row r="14958" ht="14.25" customHeight="1">
      <c r="A14958" s="267">
        <v>43777.0</v>
      </c>
      <c r="B14958" s="57">
        <v>312.0</v>
      </c>
      <c r="C14958" s="57">
        <v>29.0</v>
      </c>
      <c r="D14958" s="268">
        <v>0.583333333333333</v>
      </c>
      <c r="E14958" s="269">
        <v>5.341261314703308E-5</v>
      </c>
      <c r="F14958" s="269">
        <v>6.019292449922087E-5</v>
      </c>
    </row>
    <row r="14959" ht="14.25" customHeight="1">
      <c r="A14959" s="267">
        <v>43777.0</v>
      </c>
      <c r="B14959" s="57">
        <v>312.0</v>
      </c>
      <c r="C14959" s="57">
        <v>30.0</v>
      </c>
      <c r="D14959" s="268">
        <v>0.604166666666667</v>
      </c>
      <c r="E14959" s="269">
        <v>4.079949413573754E-5</v>
      </c>
      <c r="F14959" s="269">
        <v>6.219601682864587E-5</v>
      </c>
    </row>
    <row r="14960" ht="14.25" customHeight="1">
      <c r="A14960" s="267">
        <v>43777.0</v>
      </c>
      <c r="B14960" s="57">
        <v>312.0</v>
      </c>
      <c r="C14960" s="57">
        <v>31.0</v>
      </c>
      <c r="D14960" s="268">
        <v>0.625</v>
      </c>
      <c r="E14960" s="269">
        <v>2.383370737105058E-5</v>
      </c>
      <c r="F14960" s="269">
        <v>6.459972762395585E-5</v>
      </c>
    </row>
    <row r="14961" ht="14.25" customHeight="1">
      <c r="A14961" s="267">
        <v>43777.0</v>
      </c>
      <c r="B14961" s="57">
        <v>312.0</v>
      </c>
      <c r="C14961" s="57">
        <v>32.0</v>
      </c>
      <c r="D14961" s="268">
        <v>0.645833333333333</v>
      </c>
      <c r="E14961" s="269">
        <v>1.1422083935342207E-5</v>
      </c>
      <c r="F14961" s="269">
        <v>7.010823152987456E-5</v>
      </c>
    </row>
    <row r="14962" ht="14.25" customHeight="1">
      <c r="A14962" s="267">
        <v>43777.0</v>
      </c>
      <c r="B14962" s="57">
        <v>312.0</v>
      </c>
      <c r="C14962" s="57">
        <v>33.0</v>
      </c>
      <c r="D14962" s="268">
        <v>0.666666666666667</v>
      </c>
      <c r="E14962" s="269">
        <v>4.221687687600433E-6</v>
      </c>
      <c r="F14962" s="269">
        <v>7.902199239581575E-5</v>
      </c>
    </row>
    <row r="14963" ht="14.25" customHeight="1">
      <c r="A14963" s="267">
        <v>43777.0</v>
      </c>
      <c r="B14963" s="57">
        <v>312.0</v>
      </c>
      <c r="C14963" s="57">
        <v>34.0</v>
      </c>
      <c r="D14963" s="268">
        <v>0.6875</v>
      </c>
      <c r="E14963" s="269">
        <v>2.4044376968639285E-9</v>
      </c>
      <c r="F14963" s="269">
        <v>9.174162868766444E-5</v>
      </c>
    </row>
    <row r="14964" ht="14.25" customHeight="1">
      <c r="A14964" s="267">
        <v>43777.0</v>
      </c>
      <c r="B14964" s="57">
        <v>312.0</v>
      </c>
      <c r="C14964" s="57">
        <v>35.0</v>
      </c>
      <c r="D14964" s="268">
        <v>0.708333333333333</v>
      </c>
      <c r="E14964" s="269">
        <v>0.0</v>
      </c>
      <c r="F14964" s="269">
        <v>1.0405063105198098E-4</v>
      </c>
    </row>
    <row r="14965" ht="14.25" customHeight="1">
      <c r="A14965" s="267">
        <v>43777.0</v>
      </c>
      <c r="B14965" s="57">
        <v>312.0</v>
      </c>
      <c r="C14965" s="57">
        <v>36.0</v>
      </c>
      <c r="D14965" s="268">
        <v>0.729166666666667</v>
      </c>
      <c r="E14965" s="269">
        <v>0.0</v>
      </c>
      <c r="F14965" s="269">
        <v>1.0913848556872044E-4</v>
      </c>
    </row>
    <row r="14966" ht="14.25" customHeight="1">
      <c r="A14966" s="267">
        <v>43777.0</v>
      </c>
      <c r="B14966" s="57">
        <v>312.0</v>
      </c>
      <c r="C14966" s="57">
        <v>37.0</v>
      </c>
      <c r="D14966" s="268">
        <v>0.75</v>
      </c>
      <c r="E14966" s="269">
        <v>0.0</v>
      </c>
      <c r="F14966" s="269">
        <v>1.0958918134284109E-4</v>
      </c>
    </row>
    <row r="14967" ht="14.25" customHeight="1">
      <c r="A14967" s="267">
        <v>43777.0</v>
      </c>
      <c r="B14967" s="57">
        <v>312.0</v>
      </c>
      <c r="C14967" s="57">
        <v>38.0</v>
      </c>
      <c r="D14967" s="268">
        <v>0.770833333333333</v>
      </c>
      <c r="E14967" s="269">
        <v>0.0</v>
      </c>
      <c r="F14967" s="269">
        <v>1.0591350691834622E-4</v>
      </c>
    </row>
    <row r="14968" ht="14.25" customHeight="1">
      <c r="A14968" s="267">
        <v>43777.0</v>
      </c>
      <c r="B14968" s="57">
        <v>312.0</v>
      </c>
      <c r="C14968" s="57">
        <v>39.0</v>
      </c>
      <c r="D14968" s="268">
        <v>0.791666666666667</v>
      </c>
      <c r="E14968" s="269">
        <v>0.0</v>
      </c>
      <c r="F14968" s="269">
        <v>1.0194738410608475E-4</v>
      </c>
    </row>
    <row r="14969" ht="14.25" customHeight="1">
      <c r="A14969" s="267">
        <v>43777.0</v>
      </c>
      <c r="B14969" s="57">
        <v>312.0</v>
      </c>
      <c r="C14969" s="57">
        <v>40.0</v>
      </c>
      <c r="D14969" s="268">
        <v>0.8125</v>
      </c>
      <c r="E14969" s="269">
        <v>0.0</v>
      </c>
      <c r="F14969" s="269">
        <v>9.694966874416941E-5</v>
      </c>
    </row>
    <row r="14970" ht="14.25" customHeight="1">
      <c r="A14970" s="267">
        <v>43777.0</v>
      </c>
      <c r="B14970" s="57">
        <v>312.0</v>
      </c>
      <c r="C14970" s="57">
        <v>41.0</v>
      </c>
      <c r="D14970" s="268">
        <v>0.833333333333333</v>
      </c>
      <c r="E14970" s="269">
        <v>0.0</v>
      </c>
      <c r="F14970" s="269">
        <v>9.324394793473318E-5</v>
      </c>
    </row>
    <row r="14971" ht="14.25" customHeight="1">
      <c r="A14971" s="267">
        <v>43777.0</v>
      </c>
      <c r="B14971" s="57">
        <v>312.0</v>
      </c>
      <c r="C14971" s="57">
        <v>42.0</v>
      </c>
      <c r="D14971" s="268">
        <v>0.854166666666667</v>
      </c>
      <c r="E14971" s="269">
        <v>0.0</v>
      </c>
      <c r="F14971" s="269">
        <v>8.853668096058446E-5</v>
      </c>
    </row>
    <row r="14972" ht="14.25" customHeight="1">
      <c r="A14972" s="267">
        <v>43777.0</v>
      </c>
      <c r="B14972" s="57">
        <v>312.0</v>
      </c>
      <c r="C14972" s="57">
        <v>43.0</v>
      </c>
      <c r="D14972" s="268">
        <v>0.875</v>
      </c>
      <c r="E14972" s="269">
        <v>0.0</v>
      </c>
      <c r="F14972" s="269">
        <v>8.443034168526323E-5</v>
      </c>
    </row>
    <row r="14973" ht="14.25" customHeight="1">
      <c r="A14973" s="267">
        <v>43777.0</v>
      </c>
      <c r="B14973" s="57">
        <v>312.0</v>
      </c>
      <c r="C14973" s="57">
        <v>44.0</v>
      </c>
      <c r="D14973" s="268">
        <v>0.895833333333333</v>
      </c>
      <c r="E14973" s="269">
        <v>0.0</v>
      </c>
      <c r="F14973" s="269">
        <v>8.042415702641325E-5</v>
      </c>
    </row>
    <row r="14974" ht="14.25" customHeight="1">
      <c r="A14974" s="267">
        <v>43777.0</v>
      </c>
      <c r="B14974" s="57">
        <v>312.0</v>
      </c>
      <c r="C14974" s="57">
        <v>45.0</v>
      </c>
      <c r="D14974" s="268">
        <v>0.916666666666667</v>
      </c>
      <c r="E14974" s="269">
        <v>0.0</v>
      </c>
      <c r="F14974" s="269">
        <v>7.481549850402329E-5</v>
      </c>
    </row>
    <row r="14975" ht="14.25" customHeight="1">
      <c r="A14975" s="267">
        <v>43777.0</v>
      </c>
      <c r="B14975" s="57">
        <v>312.0</v>
      </c>
      <c r="C14975" s="57">
        <v>46.0</v>
      </c>
      <c r="D14975" s="268">
        <v>0.9375</v>
      </c>
      <c r="E14975" s="269">
        <v>0.0</v>
      </c>
      <c r="F14975" s="269">
        <v>6.520065532278334E-5</v>
      </c>
    </row>
    <row r="14976" ht="14.25" customHeight="1">
      <c r="A14976" s="267">
        <v>43777.0</v>
      </c>
      <c r="B14976" s="57">
        <v>312.0</v>
      </c>
      <c r="C14976" s="57">
        <v>47.0</v>
      </c>
      <c r="D14976" s="268">
        <v>0.958333333333333</v>
      </c>
      <c r="E14976" s="269">
        <v>0.0</v>
      </c>
      <c r="F14976" s="269">
        <v>5.568596675801466E-5</v>
      </c>
    </row>
    <row r="14977" ht="14.25" customHeight="1">
      <c r="A14977" s="267">
        <v>43777.0</v>
      </c>
      <c r="B14977" s="57">
        <v>312.0</v>
      </c>
      <c r="C14977" s="57">
        <v>48.0</v>
      </c>
      <c r="D14977" s="268">
        <v>0.979166666666667</v>
      </c>
      <c r="E14977" s="269">
        <v>0.0</v>
      </c>
      <c r="F14977" s="269">
        <v>4.687236050854471E-5</v>
      </c>
    </row>
    <row r="14978" ht="14.25" customHeight="1">
      <c r="A14978" s="267">
        <v>43778.0</v>
      </c>
      <c r="B14978" s="57">
        <v>313.0</v>
      </c>
      <c r="C14978" s="57">
        <v>1.0</v>
      </c>
      <c r="D14978" s="268">
        <v>0.0</v>
      </c>
      <c r="E14978" s="269">
        <v>0.0</v>
      </c>
      <c r="F14978" s="269">
        <v>4.026215582144225E-5</v>
      </c>
    </row>
    <row r="14979" ht="14.25" customHeight="1">
      <c r="A14979" s="267">
        <v>43778.0</v>
      </c>
      <c r="B14979" s="57">
        <v>313.0</v>
      </c>
      <c r="C14979" s="57">
        <v>2.0</v>
      </c>
      <c r="D14979" s="268">
        <v>0.020833333333333332</v>
      </c>
      <c r="E14979" s="269">
        <v>0.0</v>
      </c>
      <c r="F14979" s="269">
        <v>3.565504346376478E-5</v>
      </c>
    </row>
    <row r="14980" ht="14.25" customHeight="1">
      <c r="A14980" s="267">
        <v>43778.0</v>
      </c>
      <c r="B14980" s="57">
        <v>313.0</v>
      </c>
      <c r="C14980" s="57">
        <v>3.0</v>
      </c>
      <c r="D14980" s="268">
        <v>0.0416666666666667</v>
      </c>
      <c r="E14980" s="269">
        <v>0.0</v>
      </c>
      <c r="F14980" s="269">
        <v>3.32513326684548E-5</v>
      </c>
    </row>
    <row r="14981" ht="14.25" customHeight="1">
      <c r="A14981" s="267">
        <v>43778.0</v>
      </c>
      <c r="B14981" s="57">
        <v>313.0</v>
      </c>
      <c r="C14981" s="57">
        <v>4.0</v>
      </c>
      <c r="D14981" s="268">
        <v>0.0625</v>
      </c>
      <c r="E14981" s="269">
        <v>0.0</v>
      </c>
      <c r="F14981" s="269">
        <v>3.174901342138605E-5</v>
      </c>
    </row>
    <row r="14982" ht="14.25" customHeight="1">
      <c r="A14982" s="267">
        <v>43778.0</v>
      </c>
      <c r="B14982" s="57">
        <v>313.0</v>
      </c>
      <c r="C14982" s="57">
        <v>5.0</v>
      </c>
      <c r="D14982" s="268">
        <v>0.0833333333333333</v>
      </c>
      <c r="E14982" s="269">
        <v>0.0</v>
      </c>
      <c r="F14982" s="269">
        <v>3.0346848790788564E-5</v>
      </c>
    </row>
    <row r="14983" ht="14.25" customHeight="1">
      <c r="A14983" s="267">
        <v>43778.0</v>
      </c>
      <c r="B14983" s="57">
        <v>313.0</v>
      </c>
      <c r="C14983" s="57">
        <v>6.0</v>
      </c>
      <c r="D14983" s="268">
        <v>0.104166666666667</v>
      </c>
      <c r="E14983" s="269">
        <v>0.0</v>
      </c>
      <c r="F14983" s="269">
        <v>2.934530262607607E-5</v>
      </c>
    </row>
    <row r="14984" ht="14.25" customHeight="1">
      <c r="A14984" s="267">
        <v>43778.0</v>
      </c>
      <c r="B14984" s="57">
        <v>313.0</v>
      </c>
      <c r="C14984" s="57">
        <v>7.0</v>
      </c>
      <c r="D14984" s="268">
        <v>0.125</v>
      </c>
      <c r="E14984" s="269">
        <v>0.0</v>
      </c>
      <c r="F14984" s="269">
        <v>2.9445457242547322E-5</v>
      </c>
    </row>
    <row r="14985" ht="14.25" customHeight="1">
      <c r="A14985" s="267">
        <v>43778.0</v>
      </c>
      <c r="B14985" s="57">
        <v>313.0</v>
      </c>
      <c r="C14985" s="57">
        <v>8.0</v>
      </c>
      <c r="D14985" s="268">
        <v>0.145833333333333</v>
      </c>
      <c r="E14985" s="269">
        <v>0.0</v>
      </c>
      <c r="F14985" s="269">
        <v>2.884452954371982E-5</v>
      </c>
    </row>
    <row r="14986" ht="14.25" customHeight="1">
      <c r="A14986" s="267">
        <v>43778.0</v>
      </c>
      <c r="B14986" s="57">
        <v>313.0</v>
      </c>
      <c r="C14986" s="57">
        <v>9.0</v>
      </c>
      <c r="D14986" s="268">
        <v>0.166666666666667</v>
      </c>
      <c r="E14986" s="269">
        <v>0.0</v>
      </c>
      <c r="F14986" s="269">
        <v>2.874437492724857E-5</v>
      </c>
    </row>
    <row r="14987" ht="14.25" customHeight="1">
      <c r="A14987" s="267">
        <v>43778.0</v>
      </c>
      <c r="B14987" s="57">
        <v>313.0</v>
      </c>
      <c r="C14987" s="57">
        <v>10.0</v>
      </c>
      <c r="D14987" s="268">
        <v>0.1875</v>
      </c>
      <c r="E14987" s="269">
        <v>0.0</v>
      </c>
      <c r="F14987" s="269">
        <v>2.974592109196107E-5</v>
      </c>
    </row>
    <row r="14988" ht="14.25" customHeight="1">
      <c r="A14988" s="267">
        <v>43778.0</v>
      </c>
      <c r="B14988" s="57">
        <v>313.0</v>
      </c>
      <c r="C14988" s="57">
        <v>11.0</v>
      </c>
      <c r="D14988" s="268">
        <v>0.208333333333333</v>
      </c>
      <c r="E14988" s="269">
        <v>0.0</v>
      </c>
      <c r="F14988" s="269">
        <v>3.1148085722558555E-5</v>
      </c>
    </row>
    <row r="14989" ht="14.25" customHeight="1">
      <c r="A14989" s="267">
        <v>43778.0</v>
      </c>
      <c r="B14989" s="57">
        <v>313.0</v>
      </c>
      <c r="C14989" s="57">
        <v>12.0</v>
      </c>
      <c r="D14989" s="268">
        <v>0.229166666666667</v>
      </c>
      <c r="E14989" s="269">
        <v>0.0</v>
      </c>
      <c r="F14989" s="269">
        <v>3.455334268258104E-5</v>
      </c>
    </row>
    <row r="14990" ht="14.25" customHeight="1">
      <c r="A14990" s="267">
        <v>43778.0</v>
      </c>
      <c r="B14990" s="57">
        <v>313.0</v>
      </c>
      <c r="C14990" s="57">
        <v>13.0</v>
      </c>
      <c r="D14990" s="268">
        <v>0.25</v>
      </c>
      <c r="E14990" s="269">
        <v>0.0</v>
      </c>
      <c r="F14990" s="269">
        <v>4.07629289037985E-5</v>
      </c>
    </row>
    <row r="14991" ht="14.25" customHeight="1">
      <c r="A14991" s="267">
        <v>43778.0</v>
      </c>
      <c r="B14991" s="57">
        <v>313.0</v>
      </c>
      <c r="C14991" s="57">
        <v>14.0</v>
      </c>
      <c r="D14991" s="268">
        <v>0.270833333333333</v>
      </c>
      <c r="E14991" s="269">
        <v>0.0</v>
      </c>
      <c r="F14991" s="269">
        <v>4.727297897442971E-5</v>
      </c>
    </row>
    <row r="14992" ht="14.25" customHeight="1">
      <c r="A14992" s="267">
        <v>43778.0</v>
      </c>
      <c r="B14992" s="57">
        <v>313.0</v>
      </c>
      <c r="C14992" s="57">
        <v>15.0</v>
      </c>
      <c r="D14992" s="268">
        <v>0.291666666666667</v>
      </c>
      <c r="E14992" s="269">
        <v>1.0258065038469188E-6</v>
      </c>
      <c r="F14992" s="269">
        <v>5.668751292272716E-5</v>
      </c>
    </row>
    <row r="14993" ht="14.25" customHeight="1">
      <c r="A14993" s="267">
        <v>43778.0</v>
      </c>
      <c r="B14993" s="57">
        <v>313.0</v>
      </c>
      <c r="C14993" s="57">
        <v>16.0</v>
      </c>
      <c r="D14993" s="268">
        <v>0.3125</v>
      </c>
      <c r="E14993" s="269">
        <v>8.48621744091542E-6</v>
      </c>
      <c r="F14993" s="269">
        <v>6.449957300748461E-5</v>
      </c>
    </row>
    <row r="14994" ht="14.25" customHeight="1">
      <c r="A14994" s="267">
        <v>43778.0</v>
      </c>
      <c r="B14994" s="57">
        <v>313.0</v>
      </c>
      <c r="C14994" s="57">
        <v>17.0</v>
      </c>
      <c r="D14994" s="268">
        <v>0.333333333333333</v>
      </c>
      <c r="E14994" s="269">
        <v>1.9060897465823226E-5</v>
      </c>
      <c r="F14994" s="269">
        <v>6.65026653369096E-5</v>
      </c>
    </row>
    <row r="14995" ht="14.25" customHeight="1">
      <c r="A14995" s="267">
        <v>43778.0</v>
      </c>
      <c r="B14995" s="57">
        <v>313.0</v>
      </c>
      <c r="C14995" s="57">
        <v>18.0</v>
      </c>
      <c r="D14995" s="268">
        <v>0.354166666666667</v>
      </c>
      <c r="E14995" s="269">
        <v>2.850440811259928E-5</v>
      </c>
      <c r="F14995" s="269">
        <v>6.720374765220833E-5</v>
      </c>
    </row>
    <row r="14996" ht="14.25" customHeight="1">
      <c r="A14996" s="267">
        <v>43778.0</v>
      </c>
      <c r="B14996" s="57">
        <v>313.0</v>
      </c>
      <c r="C14996" s="57">
        <v>19.0</v>
      </c>
      <c r="D14996" s="268">
        <v>0.375</v>
      </c>
      <c r="E14996" s="269">
        <v>3.955273276562005E-5</v>
      </c>
      <c r="F14996" s="269">
        <v>6.580158302161085E-5</v>
      </c>
    </row>
    <row r="14997" ht="14.25" customHeight="1">
      <c r="A14997" s="267">
        <v>43778.0</v>
      </c>
      <c r="B14997" s="57">
        <v>313.0</v>
      </c>
      <c r="C14997" s="57">
        <v>20.0</v>
      </c>
      <c r="D14997" s="268">
        <v>0.395833333333333</v>
      </c>
      <c r="E14997" s="269">
        <v>4.799384684040257E-5</v>
      </c>
      <c r="F14997" s="269">
        <v>6.480003685689835E-5</v>
      </c>
    </row>
    <row r="14998" ht="14.25" customHeight="1">
      <c r="A14998" s="267">
        <v>43778.0</v>
      </c>
      <c r="B14998" s="57">
        <v>313.0</v>
      </c>
      <c r="C14998" s="57">
        <v>21.0</v>
      </c>
      <c r="D14998" s="268">
        <v>0.416666666666667</v>
      </c>
      <c r="E14998" s="269">
        <v>4.780972144477038E-5</v>
      </c>
      <c r="F14998" s="269">
        <v>6.199570759570338E-5</v>
      </c>
    </row>
    <row r="14999" ht="14.25" customHeight="1">
      <c r="A14999" s="267">
        <v>43778.0</v>
      </c>
      <c r="B14999" s="57">
        <v>313.0</v>
      </c>
      <c r="C14999" s="57">
        <v>22.0</v>
      </c>
      <c r="D14999" s="268">
        <v>0.4375</v>
      </c>
      <c r="E14999" s="269">
        <v>5.4181079646767475E-5</v>
      </c>
      <c r="F14999" s="269">
        <v>6.119447066393338E-5</v>
      </c>
    </row>
    <row r="15000" ht="14.25" customHeight="1">
      <c r="A15000" s="267">
        <v>43778.0</v>
      </c>
      <c r="B15000" s="57">
        <v>313.0</v>
      </c>
      <c r="C15000" s="57">
        <v>23.0</v>
      </c>
      <c r="D15000" s="268">
        <v>0.458333333333333</v>
      </c>
      <c r="E15000" s="269">
        <v>5.5720536295246766E-5</v>
      </c>
      <c r="F15000" s="269">
        <v>5.989246064980713E-5</v>
      </c>
    </row>
    <row r="15001" ht="14.25" customHeight="1">
      <c r="A15001" s="267">
        <v>43778.0</v>
      </c>
      <c r="B15001" s="57">
        <v>313.0</v>
      </c>
      <c r="C15001" s="57">
        <v>24.0</v>
      </c>
      <c r="D15001" s="268">
        <v>0.479166666666667</v>
      </c>
      <c r="E15001" s="269">
        <v>5.387590047025385E-5</v>
      </c>
      <c r="F15001" s="269">
        <v>6.029307911569213E-5</v>
      </c>
    </row>
    <row r="15002" ht="14.25" customHeight="1">
      <c r="A15002" s="267">
        <v>43778.0</v>
      </c>
      <c r="B15002" s="57">
        <v>313.0</v>
      </c>
      <c r="C15002" s="57">
        <v>25.0</v>
      </c>
      <c r="D15002" s="268">
        <v>0.5</v>
      </c>
      <c r="E15002" s="269">
        <v>5.727494429621793E-5</v>
      </c>
      <c r="F15002" s="269">
        <v>6.239632606158836E-5</v>
      </c>
    </row>
    <row r="15003" ht="14.25" customHeight="1">
      <c r="A15003" s="267">
        <v>43778.0</v>
      </c>
      <c r="B15003" s="57">
        <v>313.0</v>
      </c>
      <c r="C15003" s="57">
        <v>26.0</v>
      </c>
      <c r="D15003" s="268">
        <v>0.520833333333333</v>
      </c>
      <c r="E15003" s="269">
        <v>5.258842120089762E-5</v>
      </c>
      <c r="F15003" s="269">
        <v>6.28970991439446E-5</v>
      </c>
    </row>
    <row r="15004" ht="14.25" customHeight="1">
      <c r="A15004" s="267">
        <v>43778.0</v>
      </c>
      <c r="B15004" s="57">
        <v>313.0</v>
      </c>
      <c r="C15004" s="57">
        <v>27.0</v>
      </c>
      <c r="D15004" s="268">
        <v>0.541666666666667</v>
      </c>
      <c r="E15004" s="269">
        <v>5.900287923651268E-5</v>
      </c>
      <c r="F15004" s="269">
        <v>6.159508912981838E-5</v>
      </c>
    </row>
    <row r="15005" ht="14.25" customHeight="1">
      <c r="A15005" s="267">
        <v>43778.0</v>
      </c>
      <c r="B15005" s="57">
        <v>313.0</v>
      </c>
      <c r="C15005" s="57">
        <v>28.0</v>
      </c>
      <c r="D15005" s="268">
        <v>0.5625</v>
      </c>
      <c r="E15005" s="269">
        <v>5.175430542576275E-5</v>
      </c>
      <c r="F15005" s="269">
        <v>5.9992615266278386E-5</v>
      </c>
    </row>
    <row r="15006" ht="14.25" customHeight="1">
      <c r="A15006" s="267">
        <v>43778.0</v>
      </c>
      <c r="B15006" s="57">
        <v>313.0</v>
      </c>
      <c r="C15006" s="57">
        <v>29.0</v>
      </c>
      <c r="D15006" s="268">
        <v>0.583333333333333</v>
      </c>
      <c r="E15006" s="269">
        <v>4.707856223976067E-5</v>
      </c>
      <c r="F15006" s="269">
        <v>5.9291532950979645E-5</v>
      </c>
    </row>
    <row r="15007" ht="14.25" customHeight="1">
      <c r="A15007" s="267">
        <v>43778.0</v>
      </c>
      <c r="B15007" s="57">
        <v>313.0</v>
      </c>
      <c r="C15007" s="57">
        <v>30.0</v>
      </c>
      <c r="D15007" s="268">
        <v>0.604166666666667</v>
      </c>
      <c r="E15007" s="269">
        <v>2.6940521463188266E-5</v>
      </c>
      <c r="F15007" s="269">
        <v>6.069369758157713E-5</v>
      </c>
    </row>
    <row r="15008" ht="14.25" customHeight="1">
      <c r="A15008" s="267">
        <v>43778.0</v>
      </c>
      <c r="B15008" s="57">
        <v>313.0</v>
      </c>
      <c r="C15008" s="57">
        <v>31.0</v>
      </c>
      <c r="D15008" s="268">
        <v>0.625</v>
      </c>
      <c r="E15008" s="269">
        <v>1.6687542857107947E-5</v>
      </c>
      <c r="F15008" s="269">
        <v>6.36983360757146E-5</v>
      </c>
    </row>
    <row r="15009" ht="14.25" customHeight="1">
      <c r="A15009" s="267">
        <v>43778.0</v>
      </c>
      <c r="B15009" s="57">
        <v>313.0</v>
      </c>
      <c r="C15009" s="57">
        <v>32.0</v>
      </c>
      <c r="D15009" s="268">
        <v>0.645833333333333</v>
      </c>
      <c r="E15009" s="269">
        <v>5.68776051045108E-6</v>
      </c>
      <c r="F15009" s="269">
        <v>6.900653074869083E-5</v>
      </c>
    </row>
    <row r="15010" ht="14.25" customHeight="1">
      <c r="A15010" s="267">
        <v>43778.0</v>
      </c>
      <c r="B15010" s="57">
        <v>313.0</v>
      </c>
      <c r="C15010" s="57">
        <v>33.0</v>
      </c>
      <c r="D15010" s="268">
        <v>0.666666666666667</v>
      </c>
      <c r="E15010" s="269">
        <v>9.633009036796234E-7</v>
      </c>
      <c r="F15010" s="269">
        <v>7.822075546404577E-5</v>
      </c>
    </row>
    <row r="15011" ht="14.25" customHeight="1">
      <c r="A15011" s="267">
        <v>43778.0</v>
      </c>
      <c r="B15011" s="57">
        <v>313.0</v>
      </c>
      <c r="C15011" s="57">
        <v>34.0</v>
      </c>
      <c r="D15011" s="268">
        <v>0.6875</v>
      </c>
      <c r="E15011" s="269">
        <v>1.1097404754756593E-7</v>
      </c>
      <c r="F15011" s="269">
        <v>9.094039175589444E-5</v>
      </c>
    </row>
    <row r="15012" ht="14.25" customHeight="1">
      <c r="A15012" s="267">
        <v>43778.0</v>
      </c>
      <c r="B15012" s="57">
        <v>313.0</v>
      </c>
      <c r="C15012" s="57">
        <v>35.0</v>
      </c>
      <c r="D15012" s="268">
        <v>0.708333333333333</v>
      </c>
      <c r="E15012" s="269">
        <v>0.0</v>
      </c>
      <c r="F15012" s="269">
        <v>1.03169270427034E-4</v>
      </c>
    </row>
    <row r="15013" ht="14.25" customHeight="1">
      <c r="A15013" s="267">
        <v>43778.0</v>
      </c>
      <c r="B15013" s="57">
        <v>313.0</v>
      </c>
      <c r="C15013" s="57">
        <v>36.0</v>
      </c>
      <c r="D15013" s="268">
        <v>0.729166666666667</v>
      </c>
      <c r="E15013" s="269">
        <v>0.0</v>
      </c>
      <c r="F15013" s="269">
        <v>1.0730565608729657E-4</v>
      </c>
    </row>
    <row r="15014" ht="14.25" customHeight="1">
      <c r="A15014" s="267">
        <v>43778.0</v>
      </c>
      <c r="B15014" s="57">
        <v>313.0</v>
      </c>
      <c r="C15014" s="57">
        <v>37.0</v>
      </c>
      <c r="D15014" s="268">
        <v>0.75</v>
      </c>
      <c r="E15014" s="269">
        <v>0.0</v>
      </c>
      <c r="F15014" s="269">
        <v>1.0853755786989296E-4</v>
      </c>
    </row>
    <row r="15015" ht="14.25" customHeight="1">
      <c r="A15015" s="267">
        <v>43778.0</v>
      </c>
      <c r="B15015" s="57">
        <v>313.0</v>
      </c>
      <c r="C15015" s="57">
        <v>38.0</v>
      </c>
      <c r="D15015" s="268">
        <v>0.770833333333333</v>
      </c>
      <c r="E15015" s="269">
        <v>0.0</v>
      </c>
      <c r="F15015" s="269">
        <v>1.051323009098705E-4</v>
      </c>
    </row>
    <row r="15016" ht="14.25" customHeight="1">
      <c r="A15016" s="267">
        <v>43778.0</v>
      </c>
      <c r="B15016" s="57">
        <v>313.0</v>
      </c>
      <c r="C15016" s="57">
        <v>39.0</v>
      </c>
      <c r="D15016" s="268">
        <v>0.791666666666667</v>
      </c>
      <c r="E15016" s="269">
        <v>0.0</v>
      </c>
      <c r="F15016" s="269">
        <v>1.0158682748678825E-4</v>
      </c>
    </row>
    <row r="15017" ht="14.25" customHeight="1">
      <c r="A15017" s="267">
        <v>43778.0</v>
      </c>
      <c r="B15017" s="57">
        <v>313.0</v>
      </c>
      <c r="C15017" s="57">
        <v>40.0</v>
      </c>
      <c r="D15017" s="268">
        <v>0.8125</v>
      </c>
      <c r="E15017" s="269">
        <v>0.0</v>
      </c>
      <c r="F15017" s="269">
        <v>9.704982336064065E-5</v>
      </c>
    </row>
    <row r="15018" ht="14.25" customHeight="1">
      <c r="A15018" s="267">
        <v>43778.0</v>
      </c>
      <c r="B15018" s="57">
        <v>313.0</v>
      </c>
      <c r="C15018" s="57">
        <v>41.0</v>
      </c>
      <c r="D15018" s="268">
        <v>0.833333333333333</v>
      </c>
      <c r="E15018" s="269">
        <v>0.0</v>
      </c>
      <c r="F15018" s="269">
        <v>9.304363870179069E-5</v>
      </c>
    </row>
    <row r="15019" ht="14.25" customHeight="1">
      <c r="A15019" s="267">
        <v>43778.0</v>
      </c>
      <c r="B15019" s="57">
        <v>313.0</v>
      </c>
      <c r="C15019" s="57">
        <v>42.0</v>
      </c>
      <c r="D15019" s="268">
        <v>0.854166666666667</v>
      </c>
      <c r="E15019" s="269">
        <v>0.0</v>
      </c>
      <c r="F15019" s="269">
        <v>8.833637172764196E-5</v>
      </c>
    </row>
    <row r="15020" ht="14.25" customHeight="1">
      <c r="A15020" s="267">
        <v>43778.0</v>
      </c>
      <c r="B15020" s="57">
        <v>313.0</v>
      </c>
      <c r="C15020" s="57">
        <v>43.0</v>
      </c>
      <c r="D15020" s="268">
        <v>0.875</v>
      </c>
      <c r="E15020" s="269">
        <v>0.0</v>
      </c>
      <c r="F15020" s="269">
        <v>8.402972321937824E-5</v>
      </c>
    </row>
    <row r="15021" ht="14.25" customHeight="1">
      <c r="A15021" s="267">
        <v>43778.0</v>
      </c>
      <c r="B15021" s="57">
        <v>313.0</v>
      </c>
      <c r="C15021" s="57">
        <v>44.0</v>
      </c>
      <c r="D15021" s="268">
        <v>0.895833333333333</v>
      </c>
      <c r="E15021" s="269">
        <v>0.0</v>
      </c>
      <c r="F15021" s="269">
        <v>7.922230162875826E-5</v>
      </c>
    </row>
    <row r="15022" ht="14.25" customHeight="1">
      <c r="A15022" s="267">
        <v>43778.0</v>
      </c>
      <c r="B15022" s="57">
        <v>313.0</v>
      </c>
      <c r="C15022" s="57">
        <v>45.0</v>
      </c>
      <c r="D15022" s="268">
        <v>0.916666666666667</v>
      </c>
      <c r="E15022" s="269">
        <v>0.0</v>
      </c>
      <c r="F15022" s="269">
        <v>7.38139523393108E-5</v>
      </c>
    </row>
    <row r="15023" ht="14.25" customHeight="1">
      <c r="A15023" s="267">
        <v>43778.0</v>
      </c>
      <c r="B15023" s="57">
        <v>313.0</v>
      </c>
      <c r="C15023" s="57">
        <v>46.0</v>
      </c>
      <c r="D15023" s="268">
        <v>0.9375</v>
      </c>
      <c r="E15023" s="269">
        <v>0.0</v>
      </c>
      <c r="F15023" s="269">
        <v>6.480003685689835E-5</v>
      </c>
    </row>
    <row r="15024" ht="14.25" customHeight="1">
      <c r="A15024" s="267">
        <v>43778.0</v>
      </c>
      <c r="B15024" s="57">
        <v>313.0</v>
      </c>
      <c r="C15024" s="57">
        <v>47.0</v>
      </c>
      <c r="D15024" s="268">
        <v>0.958333333333333</v>
      </c>
      <c r="E15024" s="269">
        <v>0.0</v>
      </c>
      <c r="F15024" s="269">
        <v>5.538550290860091E-5</v>
      </c>
    </row>
    <row r="15025" ht="14.25" customHeight="1">
      <c r="A15025" s="267">
        <v>43778.0</v>
      </c>
      <c r="B15025" s="57">
        <v>313.0</v>
      </c>
      <c r="C15025" s="57">
        <v>48.0</v>
      </c>
      <c r="D15025" s="268">
        <v>0.979166666666667</v>
      </c>
      <c r="E15025" s="269">
        <v>0.0</v>
      </c>
      <c r="F15025" s="269">
        <v>4.737313359090096E-5</v>
      </c>
    </row>
    <row r="15026" ht="14.25" customHeight="1">
      <c r="A15026" s="267">
        <v>43779.0</v>
      </c>
      <c r="B15026" s="57">
        <v>314.0</v>
      </c>
      <c r="C15026" s="57">
        <v>1.0</v>
      </c>
      <c r="D15026" s="268">
        <v>0.0</v>
      </c>
      <c r="E15026" s="269">
        <v>0.0</v>
      </c>
      <c r="F15026" s="269">
        <v>3.996169197202851E-5</v>
      </c>
    </row>
    <row r="15027" ht="14.25" customHeight="1">
      <c r="A15027" s="267">
        <v>43779.0</v>
      </c>
      <c r="B15027" s="57">
        <v>314.0</v>
      </c>
      <c r="C15027" s="57">
        <v>2.0</v>
      </c>
      <c r="D15027" s="268">
        <v>0.020833333333333332</v>
      </c>
      <c r="E15027" s="269">
        <v>0.0</v>
      </c>
      <c r="F15027" s="269">
        <v>3.585535269670728E-5</v>
      </c>
    </row>
    <row r="15028" ht="14.25" customHeight="1">
      <c r="A15028" s="267">
        <v>43779.0</v>
      </c>
      <c r="B15028" s="57">
        <v>314.0</v>
      </c>
      <c r="C15028" s="57">
        <v>3.0</v>
      </c>
      <c r="D15028" s="268">
        <v>0.0416666666666667</v>
      </c>
      <c r="E15028" s="269">
        <v>0.0</v>
      </c>
      <c r="F15028" s="269">
        <v>3.335148728492605E-5</v>
      </c>
    </row>
    <row r="15029" ht="14.25" customHeight="1">
      <c r="A15029" s="267">
        <v>43779.0</v>
      </c>
      <c r="B15029" s="57">
        <v>314.0</v>
      </c>
      <c r="C15029" s="57">
        <v>4.0</v>
      </c>
      <c r="D15029" s="268">
        <v>0.0625</v>
      </c>
      <c r="E15029" s="269">
        <v>0.0</v>
      </c>
      <c r="F15029" s="269">
        <v>3.14485495719723E-5</v>
      </c>
    </row>
    <row r="15030" ht="14.25" customHeight="1">
      <c r="A15030" s="267">
        <v>43779.0</v>
      </c>
      <c r="B15030" s="57">
        <v>314.0</v>
      </c>
      <c r="C15030" s="57">
        <v>5.0</v>
      </c>
      <c r="D15030" s="268">
        <v>0.0833333333333333</v>
      </c>
      <c r="E15030" s="269">
        <v>0.0</v>
      </c>
      <c r="F15030" s="269">
        <v>3.074746725667356E-5</v>
      </c>
    </row>
    <row r="15031" ht="14.25" customHeight="1">
      <c r="A15031" s="267">
        <v>43779.0</v>
      </c>
      <c r="B15031" s="57">
        <v>314.0</v>
      </c>
      <c r="C15031" s="57">
        <v>6.0</v>
      </c>
      <c r="D15031" s="268">
        <v>0.104166666666667</v>
      </c>
      <c r="E15031" s="269">
        <v>0.0</v>
      </c>
      <c r="F15031" s="269">
        <v>2.9645766475489823E-5</v>
      </c>
    </row>
    <row r="15032" ht="14.25" customHeight="1">
      <c r="A15032" s="267">
        <v>43779.0</v>
      </c>
      <c r="B15032" s="57">
        <v>314.0</v>
      </c>
      <c r="C15032" s="57">
        <v>7.0</v>
      </c>
      <c r="D15032" s="268">
        <v>0.125</v>
      </c>
      <c r="E15032" s="269">
        <v>0.0</v>
      </c>
      <c r="F15032" s="269">
        <v>2.9545611859018566E-5</v>
      </c>
    </row>
    <row r="15033" ht="14.25" customHeight="1">
      <c r="A15033" s="267">
        <v>43779.0</v>
      </c>
      <c r="B15033" s="57">
        <v>314.0</v>
      </c>
      <c r="C15033" s="57">
        <v>8.0</v>
      </c>
      <c r="D15033" s="268">
        <v>0.145833333333333</v>
      </c>
      <c r="E15033" s="269">
        <v>0.0</v>
      </c>
      <c r="F15033" s="269">
        <v>2.894468416019107E-5</v>
      </c>
    </row>
    <row r="15034" ht="14.25" customHeight="1">
      <c r="A15034" s="267">
        <v>43779.0</v>
      </c>
      <c r="B15034" s="57">
        <v>314.0</v>
      </c>
      <c r="C15034" s="57">
        <v>9.0</v>
      </c>
      <c r="D15034" s="268">
        <v>0.166666666666667</v>
      </c>
      <c r="E15034" s="269">
        <v>0.0</v>
      </c>
      <c r="F15034" s="269">
        <v>2.884452954371982E-5</v>
      </c>
    </row>
    <row r="15035" ht="14.25" customHeight="1">
      <c r="A15035" s="267">
        <v>43779.0</v>
      </c>
      <c r="B15035" s="57">
        <v>314.0</v>
      </c>
      <c r="C15035" s="57">
        <v>10.0</v>
      </c>
      <c r="D15035" s="268">
        <v>0.1875</v>
      </c>
      <c r="E15035" s="269">
        <v>0.0</v>
      </c>
      <c r="F15035" s="269">
        <v>3.0046384941374813E-5</v>
      </c>
    </row>
    <row r="15036" ht="14.25" customHeight="1">
      <c r="A15036" s="267">
        <v>43779.0</v>
      </c>
      <c r="B15036" s="57">
        <v>314.0</v>
      </c>
      <c r="C15036" s="57">
        <v>11.0</v>
      </c>
      <c r="D15036" s="268">
        <v>0.208333333333333</v>
      </c>
      <c r="E15036" s="269">
        <v>0.0</v>
      </c>
      <c r="F15036" s="269">
        <v>3.134839495550106E-5</v>
      </c>
    </row>
    <row r="15037" ht="14.25" customHeight="1">
      <c r="A15037" s="267">
        <v>43779.0</v>
      </c>
      <c r="B15037" s="57">
        <v>314.0</v>
      </c>
      <c r="C15037" s="57">
        <v>12.0</v>
      </c>
      <c r="D15037" s="268">
        <v>0.229166666666667</v>
      </c>
      <c r="E15037" s="269">
        <v>0.0</v>
      </c>
      <c r="F15037" s="269">
        <v>3.3952414983753533E-5</v>
      </c>
    </row>
    <row r="15038" ht="14.25" customHeight="1">
      <c r="A15038" s="267">
        <v>43779.0</v>
      </c>
      <c r="B15038" s="57">
        <v>314.0</v>
      </c>
      <c r="C15038" s="57">
        <v>13.0</v>
      </c>
      <c r="D15038" s="268">
        <v>0.25</v>
      </c>
      <c r="E15038" s="269">
        <v>0.0</v>
      </c>
      <c r="F15038" s="269">
        <v>4.11635473696835E-5</v>
      </c>
    </row>
    <row r="15039" ht="14.25" customHeight="1">
      <c r="A15039" s="267">
        <v>43779.0</v>
      </c>
      <c r="B15039" s="57">
        <v>314.0</v>
      </c>
      <c r="C15039" s="57">
        <v>14.0</v>
      </c>
      <c r="D15039" s="268">
        <v>0.270833333333333</v>
      </c>
      <c r="E15039" s="269">
        <v>0.0</v>
      </c>
      <c r="F15039" s="269">
        <v>4.837467975561345E-5</v>
      </c>
    </row>
    <row r="15040" ht="14.25" customHeight="1">
      <c r="A15040" s="267">
        <v>43779.0</v>
      </c>
      <c r="B15040" s="57">
        <v>314.0</v>
      </c>
      <c r="C15040" s="57">
        <v>15.0</v>
      </c>
      <c r="D15040" s="268">
        <v>0.291666666666667</v>
      </c>
      <c r="E15040" s="269">
        <v>6.994135253501719E-8</v>
      </c>
      <c r="F15040" s="269">
        <v>5.71882860050834E-5</v>
      </c>
    </row>
    <row r="15041" ht="14.25" customHeight="1">
      <c r="A15041" s="267">
        <v>43779.0</v>
      </c>
      <c r="B15041" s="57">
        <v>314.0</v>
      </c>
      <c r="C15041" s="57">
        <v>16.0</v>
      </c>
      <c r="D15041" s="268">
        <v>0.3125</v>
      </c>
      <c r="E15041" s="269">
        <v>1.6552786766620733E-6</v>
      </c>
      <c r="F15041" s="269">
        <v>6.46998822404271E-5</v>
      </c>
    </row>
    <row r="15042" ht="14.25" customHeight="1">
      <c r="A15042" s="267">
        <v>43779.0</v>
      </c>
      <c r="B15042" s="57">
        <v>314.0</v>
      </c>
      <c r="C15042" s="57">
        <v>17.0</v>
      </c>
      <c r="D15042" s="268">
        <v>0.333333333333333</v>
      </c>
      <c r="E15042" s="269">
        <v>5.2820319448614455E-6</v>
      </c>
      <c r="F15042" s="269">
        <v>6.660281995338085E-5</v>
      </c>
    </row>
    <row r="15043" ht="14.25" customHeight="1">
      <c r="A15043" s="267">
        <v>43779.0</v>
      </c>
      <c r="B15043" s="57">
        <v>314.0</v>
      </c>
      <c r="C15043" s="57">
        <v>18.0</v>
      </c>
      <c r="D15043" s="268">
        <v>0.354166666666667</v>
      </c>
      <c r="E15043" s="269">
        <v>1.354236397688873E-5</v>
      </c>
      <c r="F15043" s="269">
        <v>6.760436611809333E-5</v>
      </c>
    </row>
    <row r="15044" ht="14.25" customHeight="1">
      <c r="A15044" s="267">
        <v>43779.0</v>
      </c>
      <c r="B15044" s="57">
        <v>314.0</v>
      </c>
      <c r="C15044" s="57">
        <v>19.0</v>
      </c>
      <c r="D15044" s="268">
        <v>0.375</v>
      </c>
      <c r="E15044" s="269">
        <v>2.6511632561844614E-5</v>
      </c>
      <c r="F15044" s="269">
        <v>6.700343841926584E-5</v>
      </c>
    </row>
    <row r="15045" ht="14.25" customHeight="1">
      <c r="A15045" s="267">
        <v>43779.0</v>
      </c>
      <c r="B15045" s="57">
        <v>314.0</v>
      </c>
      <c r="C15045" s="57">
        <v>20.0</v>
      </c>
      <c r="D15045" s="268">
        <v>0.395833333333333</v>
      </c>
      <c r="E15045" s="269">
        <v>3.643584715564209E-5</v>
      </c>
      <c r="F15045" s="269">
        <v>6.55011191721971E-5</v>
      </c>
    </row>
    <row r="15046" ht="14.25" customHeight="1">
      <c r="A15046" s="267">
        <v>43779.0</v>
      </c>
      <c r="B15046" s="57">
        <v>314.0</v>
      </c>
      <c r="C15046" s="57">
        <v>21.0</v>
      </c>
      <c r="D15046" s="268">
        <v>0.416666666666667</v>
      </c>
      <c r="E15046" s="269">
        <v>4.960926724557057E-5</v>
      </c>
      <c r="F15046" s="269">
        <v>6.339787222630086E-5</v>
      </c>
    </row>
    <row r="15047" ht="14.25" customHeight="1">
      <c r="A15047" s="267">
        <v>43779.0</v>
      </c>
      <c r="B15047" s="57">
        <v>314.0</v>
      </c>
      <c r="C15047" s="57">
        <v>22.0</v>
      </c>
      <c r="D15047" s="268">
        <v>0.4375</v>
      </c>
      <c r="E15047" s="269">
        <v>5.667861906104678E-5</v>
      </c>
      <c r="F15047" s="269">
        <v>6.149493451334712E-5</v>
      </c>
    </row>
    <row r="15048" ht="14.25" customHeight="1">
      <c r="A15048" s="267">
        <v>43779.0</v>
      </c>
      <c r="B15048" s="57">
        <v>314.0</v>
      </c>
      <c r="C15048" s="57">
        <v>23.0</v>
      </c>
      <c r="D15048" s="268">
        <v>0.458333333333333</v>
      </c>
      <c r="E15048" s="269">
        <v>7.019220421944095E-5</v>
      </c>
      <c r="F15048" s="269">
        <v>6.0092769882749627E-5</v>
      </c>
    </row>
    <row r="15049" ht="14.25" customHeight="1">
      <c r="A15049" s="267">
        <v>43779.0</v>
      </c>
      <c r="B15049" s="57">
        <v>314.0</v>
      </c>
      <c r="C15049" s="57">
        <v>24.0</v>
      </c>
      <c r="D15049" s="268">
        <v>0.479166666666667</v>
      </c>
      <c r="E15049" s="269">
        <v>7.388621981802497E-5</v>
      </c>
      <c r="F15049" s="269">
        <v>6.029307911569213E-5</v>
      </c>
    </row>
    <row r="15050" ht="14.25" customHeight="1">
      <c r="A15050" s="267">
        <v>43779.0</v>
      </c>
      <c r="B15050" s="57">
        <v>314.0</v>
      </c>
      <c r="C15050" s="57">
        <v>25.0</v>
      </c>
      <c r="D15050" s="268">
        <v>0.5</v>
      </c>
      <c r="E15050" s="269">
        <v>6.907654430945936E-5</v>
      </c>
      <c r="F15050" s="269">
        <v>6.169524374628963E-5</v>
      </c>
    </row>
    <row r="15051" ht="14.25" customHeight="1">
      <c r="A15051" s="267">
        <v>43779.0</v>
      </c>
      <c r="B15051" s="57">
        <v>314.0</v>
      </c>
      <c r="C15051" s="57">
        <v>26.0</v>
      </c>
      <c r="D15051" s="268">
        <v>0.520833333333333</v>
      </c>
      <c r="E15051" s="269">
        <v>5.944963775376263E-5</v>
      </c>
      <c r="F15051" s="269">
        <v>6.269678991100212E-5</v>
      </c>
    </row>
    <row r="15052" ht="14.25" customHeight="1">
      <c r="A15052" s="267">
        <v>43779.0</v>
      </c>
      <c r="B15052" s="57">
        <v>314.0</v>
      </c>
      <c r="C15052" s="57">
        <v>27.0</v>
      </c>
      <c r="D15052" s="268">
        <v>0.541666666666667</v>
      </c>
      <c r="E15052" s="269">
        <v>6.195715992050086E-5</v>
      </c>
      <c r="F15052" s="269">
        <v>6.219601682864587E-5</v>
      </c>
    </row>
    <row r="15053" ht="14.25" customHeight="1">
      <c r="A15053" s="267">
        <v>43779.0</v>
      </c>
      <c r="B15053" s="57">
        <v>314.0</v>
      </c>
      <c r="C15053" s="57">
        <v>28.0</v>
      </c>
      <c r="D15053" s="268">
        <v>0.5625</v>
      </c>
      <c r="E15053" s="269">
        <v>5.215913986818135E-5</v>
      </c>
      <c r="F15053" s="269">
        <v>6.0393233732163374E-5</v>
      </c>
    </row>
    <row r="15054" ht="14.25" customHeight="1">
      <c r="A15054" s="267">
        <v>43779.0</v>
      </c>
      <c r="B15054" s="57">
        <v>314.0</v>
      </c>
      <c r="C15054" s="57">
        <v>29.0</v>
      </c>
      <c r="D15054" s="268">
        <v>0.583333333333333</v>
      </c>
      <c r="E15054" s="269">
        <v>3.720480522152895E-5</v>
      </c>
      <c r="F15054" s="269">
        <v>6.049338834863463E-5</v>
      </c>
    </row>
    <row r="15055" ht="14.25" customHeight="1">
      <c r="A15055" s="267">
        <v>43779.0</v>
      </c>
      <c r="B15055" s="57">
        <v>314.0</v>
      </c>
      <c r="C15055" s="57">
        <v>30.0</v>
      </c>
      <c r="D15055" s="268">
        <v>0.604166666666667</v>
      </c>
      <c r="E15055" s="269">
        <v>2.852607795204555E-5</v>
      </c>
      <c r="F15055" s="269">
        <v>6.259663529453087E-5</v>
      </c>
    </row>
    <row r="15056" ht="14.25" customHeight="1">
      <c r="A15056" s="267">
        <v>43779.0</v>
      </c>
      <c r="B15056" s="57">
        <v>314.0</v>
      </c>
      <c r="C15056" s="57">
        <v>31.0</v>
      </c>
      <c r="D15056" s="268">
        <v>0.625</v>
      </c>
      <c r="E15056" s="269">
        <v>1.4703925472251783E-5</v>
      </c>
      <c r="F15056" s="269">
        <v>6.480003685689835E-5</v>
      </c>
    </row>
    <row r="15057" ht="14.25" customHeight="1">
      <c r="A15057" s="267">
        <v>43779.0</v>
      </c>
      <c r="B15057" s="57">
        <v>314.0</v>
      </c>
      <c r="C15057" s="57">
        <v>32.0</v>
      </c>
      <c r="D15057" s="268">
        <v>0.645833333333333</v>
      </c>
      <c r="E15057" s="269">
        <v>6.612604254989317E-6</v>
      </c>
      <c r="F15057" s="269">
        <v>7.040869537928833E-5</v>
      </c>
    </row>
    <row r="15058" ht="14.25" customHeight="1">
      <c r="A15058" s="267">
        <v>43779.0</v>
      </c>
      <c r="B15058" s="57">
        <v>314.0</v>
      </c>
      <c r="C15058" s="57">
        <v>33.0</v>
      </c>
      <c r="D15058" s="268">
        <v>0.666666666666667</v>
      </c>
      <c r="E15058" s="269">
        <v>1.7508920801055427E-6</v>
      </c>
      <c r="F15058" s="269">
        <v>7.942261086170077E-5</v>
      </c>
    </row>
    <row r="15059" ht="14.25" customHeight="1">
      <c r="A15059" s="267">
        <v>43779.0</v>
      </c>
      <c r="B15059" s="57">
        <v>314.0</v>
      </c>
      <c r="C15059" s="57">
        <v>34.0</v>
      </c>
      <c r="D15059" s="268">
        <v>0.6875</v>
      </c>
      <c r="E15059" s="269">
        <v>0.0</v>
      </c>
      <c r="F15059" s="269">
        <v>9.174162868766444E-5</v>
      </c>
    </row>
    <row r="15060" ht="14.25" customHeight="1">
      <c r="A15060" s="267">
        <v>43779.0</v>
      </c>
      <c r="B15060" s="57">
        <v>314.0</v>
      </c>
      <c r="C15060" s="57">
        <v>35.0</v>
      </c>
      <c r="D15060" s="268">
        <v>0.708333333333333</v>
      </c>
      <c r="E15060" s="269">
        <v>0.0</v>
      </c>
      <c r="F15060" s="269">
        <v>1.0396049189715685E-4</v>
      </c>
    </row>
    <row r="15061" ht="14.25" customHeight="1">
      <c r="A15061" s="267">
        <v>43779.0</v>
      </c>
      <c r="B15061" s="57">
        <v>314.0</v>
      </c>
      <c r="C15061" s="57">
        <v>36.0</v>
      </c>
      <c r="D15061" s="268">
        <v>0.729166666666667</v>
      </c>
      <c r="E15061" s="269">
        <v>0.0</v>
      </c>
      <c r="F15061" s="269">
        <v>1.074659034736506E-4</v>
      </c>
    </row>
    <row r="15062" ht="14.25" customHeight="1">
      <c r="A15062" s="267">
        <v>43779.0</v>
      </c>
      <c r="B15062" s="57">
        <v>314.0</v>
      </c>
      <c r="C15062" s="57">
        <v>37.0</v>
      </c>
      <c r="D15062" s="268">
        <v>0.75</v>
      </c>
      <c r="E15062" s="269">
        <v>0.0</v>
      </c>
      <c r="F15062" s="269">
        <v>1.0836729502189185E-4</v>
      </c>
    </row>
    <row r="15063" ht="14.25" customHeight="1">
      <c r="A15063" s="267">
        <v>43779.0</v>
      </c>
      <c r="B15063" s="57">
        <v>314.0</v>
      </c>
      <c r="C15063" s="57">
        <v>38.0</v>
      </c>
      <c r="D15063" s="268">
        <v>0.770833333333333</v>
      </c>
      <c r="E15063" s="269">
        <v>0.0</v>
      </c>
      <c r="F15063" s="269">
        <v>1.0510225452492913E-4</v>
      </c>
    </row>
    <row r="15064" ht="14.25" customHeight="1">
      <c r="A15064" s="267">
        <v>43779.0</v>
      </c>
      <c r="B15064" s="57">
        <v>314.0</v>
      </c>
      <c r="C15064" s="57">
        <v>39.0</v>
      </c>
      <c r="D15064" s="268">
        <v>0.791666666666667</v>
      </c>
      <c r="E15064" s="269">
        <v>0.0</v>
      </c>
      <c r="F15064" s="269">
        <v>1.0190732225949625E-4</v>
      </c>
    </row>
    <row r="15065" ht="14.25" customHeight="1">
      <c r="A15065" s="267">
        <v>43779.0</v>
      </c>
      <c r="B15065" s="57">
        <v>314.0</v>
      </c>
      <c r="C15065" s="57">
        <v>40.0</v>
      </c>
      <c r="D15065" s="268">
        <v>0.8125</v>
      </c>
      <c r="E15065" s="269">
        <v>0.0</v>
      </c>
      <c r="F15065" s="269">
        <v>9.604827719592816E-5</v>
      </c>
    </row>
    <row r="15066" ht="14.25" customHeight="1">
      <c r="A15066" s="267">
        <v>43779.0</v>
      </c>
      <c r="B15066" s="57">
        <v>314.0</v>
      </c>
      <c r="C15066" s="57">
        <v>41.0</v>
      </c>
      <c r="D15066" s="268">
        <v>0.833333333333333</v>
      </c>
      <c r="E15066" s="269">
        <v>0.0</v>
      </c>
      <c r="F15066" s="269">
        <v>9.274317485237694E-5</v>
      </c>
    </row>
    <row r="15067" ht="14.25" customHeight="1">
      <c r="A15067" s="267">
        <v>43779.0</v>
      </c>
      <c r="B15067" s="57">
        <v>314.0</v>
      </c>
      <c r="C15067" s="57">
        <v>42.0</v>
      </c>
      <c r="D15067" s="268">
        <v>0.854166666666667</v>
      </c>
      <c r="E15067" s="269">
        <v>0.0</v>
      </c>
      <c r="F15067" s="269">
        <v>8.813606249469946E-5</v>
      </c>
    </row>
    <row r="15068" ht="14.25" customHeight="1">
      <c r="A15068" s="267">
        <v>43779.0</v>
      </c>
      <c r="B15068" s="57">
        <v>314.0</v>
      </c>
      <c r="C15068" s="57">
        <v>43.0</v>
      </c>
      <c r="D15068" s="268">
        <v>0.875</v>
      </c>
      <c r="E15068" s="269">
        <v>0.0</v>
      </c>
      <c r="F15068" s="269">
        <v>8.332864090407948E-5</v>
      </c>
    </row>
    <row r="15069" ht="14.25" customHeight="1">
      <c r="A15069" s="267">
        <v>43779.0</v>
      </c>
      <c r="B15069" s="57">
        <v>314.0</v>
      </c>
      <c r="C15069" s="57">
        <v>44.0</v>
      </c>
      <c r="D15069" s="268">
        <v>0.895833333333333</v>
      </c>
      <c r="E15069" s="269">
        <v>0.0</v>
      </c>
      <c r="F15069" s="269">
        <v>7.932245624522951E-5</v>
      </c>
    </row>
    <row r="15070" ht="14.25" customHeight="1">
      <c r="A15070" s="267">
        <v>43779.0</v>
      </c>
      <c r="B15070" s="57">
        <v>314.0</v>
      </c>
      <c r="C15070" s="57">
        <v>45.0</v>
      </c>
      <c r="D15070" s="268">
        <v>0.916666666666667</v>
      </c>
      <c r="E15070" s="269">
        <v>0.0</v>
      </c>
      <c r="F15070" s="269">
        <v>7.38139523393108E-5</v>
      </c>
    </row>
    <row r="15071" ht="14.25" customHeight="1">
      <c r="A15071" s="267">
        <v>43779.0</v>
      </c>
      <c r="B15071" s="57">
        <v>314.0</v>
      </c>
      <c r="C15071" s="57">
        <v>46.0</v>
      </c>
      <c r="D15071" s="268">
        <v>0.9375</v>
      </c>
      <c r="E15071" s="269">
        <v>0.0</v>
      </c>
      <c r="F15071" s="269">
        <v>6.510050070631209E-5</v>
      </c>
    </row>
    <row r="15072" ht="14.25" customHeight="1">
      <c r="A15072" s="267">
        <v>43779.0</v>
      </c>
      <c r="B15072" s="57">
        <v>314.0</v>
      </c>
      <c r="C15072" s="57">
        <v>47.0</v>
      </c>
      <c r="D15072" s="268">
        <v>0.958333333333333</v>
      </c>
      <c r="E15072" s="269">
        <v>0.0</v>
      </c>
      <c r="F15072" s="269">
        <v>5.568596675801466E-5</v>
      </c>
    </row>
    <row r="15073" ht="14.25" customHeight="1">
      <c r="A15073" s="267">
        <v>43779.0</v>
      </c>
      <c r="B15073" s="57">
        <v>314.0</v>
      </c>
      <c r="C15073" s="57">
        <v>48.0</v>
      </c>
      <c r="D15073" s="268">
        <v>0.979166666666667</v>
      </c>
      <c r="E15073" s="269">
        <v>0.0</v>
      </c>
      <c r="F15073" s="269">
        <v>4.7172824357958464E-5</v>
      </c>
    </row>
    <row r="15074" ht="14.25" customHeight="1">
      <c r="A15074" s="267">
        <v>43780.0</v>
      </c>
      <c r="B15074" s="57">
        <v>315.0</v>
      </c>
      <c r="C15074" s="57">
        <v>1.0</v>
      </c>
      <c r="D15074" s="268">
        <v>0.0</v>
      </c>
      <c r="E15074" s="269">
        <v>0.0</v>
      </c>
      <c r="F15074" s="269">
        <v>4.026215582144225E-5</v>
      </c>
    </row>
    <row r="15075" ht="14.25" customHeight="1">
      <c r="A15075" s="267">
        <v>43780.0</v>
      </c>
      <c r="B15075" s="57">
        <v>315.0</v>
      </c>
      <c r="C15075" s="57">
        <v>2.0</v>
      </c>
      <c r="D15075" s="268">
        <v>0.020833333333333332</v>
      </c>
      <c r="E15075" s="269">
        <v>0.0</v>
      </c>
      <c r="F15075" s="269">
        <v>3.6756744244948525E-5</v>
      </c>
    </row>
    <row r="15076" ht="14.25" customHeight="1">
      <c r="A15076" s="267">
        <v>43780.0</v>
      </c>
      <c r="B15076" s="57">
        <v>315.0</v>
      </c>
      <c r="C15076" s="57">
        <v>3.0</v>
      </c>
      <c r="D15076" s="268">
        <v>0.0416666666666667</v>
      </c>
      <c r="E15076" s="269">
        <v>0.0</v>
      </c>
      <c r="F15076" s="269">
        <v>3.415272421669604E-5</v>
      </c>
    </row>
    <row r="15077" ht="14.25" customHeight="1">
      <c r="A15077" s="267">
        <v>43780.0</v>
      </c>
      <c r="B15077" s="57">
        <v>315.0</v>
      </c>
      <c r="C15077" s="57">
        <v>4.0</v>
      </c>
      <c r="D15077" s="268">
        <v>0.0625</v>
      </c>
      <c r="E15077" s="269">
        <v>0.0</v>
      </c>
      <c r="F15077" s="269">
        <v>3.214963188727106E-5</v>
      </c>
    </row>
    <row r="15078" ht="14.25" customHeight="1">
      <c r="A15078" s="267">
        <v>43780.0</v>
      </c>
      <c r="B15078" s="57">
        <v>315.0</v>
      </c>
      <c r="C15078" s="57">
        <v>5.0</v>
      </c>
      <c r="D15078" s="268">
        <v>0.0833333333333333</v>
      </c>
      <c r="E15078" s="269">
        <v>0.0</v>
      </c>
      <c r="F15078" s="269">
        <v>3.094777648961606E-5</v>
      </c>
    </row>
    <row r="15079" ht="14.25" customHeight="1">
      <c r="A15079" s="267">
        <v>43780.0</v>
      </c>
      <c r="B15079" s="57">
        <v>315.0</v>
      </c>
      <c r="C15079" s="57">
        <v>6.0</v>
      </c>
      <c r="D15079" s="268">
        <v>0.104166666666667</v>
      </c>
      <c r="E15079" s="269">
        <v>0.0</v>
      </c>
      <c r="F15079" s="269">
        <v>2.9445457242547322E-5</v>
      </c>
    </row>
    <row r="15080" ht="14.25" customHeight="1">
      <c r="A15080" s="267">
        <v>43780.0</v>
      </c>
      <c r="B15080" s="57">
        <v>315.0</v>
      </c>
      <c r="C15080" s="57">
        <v>7.0</v>
      </c>
      <c r="D15080" s="268">
        <v>0.125</v>
      </c>
      <c r="E15080" s="269">
        <v>0.0</v>
      </c>
      <c r="F15080" s="269">
        <v>2.934530262607607E-5</v>
      </c>
    </row>
    <row r="15081" ht="14.25" customHeight="1">
      <c r="A15081" s="267">
        <v>43780.0</v>
      </c>
      <c r="B15081" s="57">
        <v>315.0</v>
      </c>
      <c r="C15081" s="57">
        <v>8.0</v>
      </c>
      <c r="D15081" s="268">
        <v>0.145833333333333</v>
      </c>
      <c r="E15081" s="269">
        <v>0.0</v>
      </c>
      <c r="F15081" s="269">
        <v>2.894468416019107E-5</v>
      </c>
    </row>
    <row r="15082" ht="14.25" customHeight="1">
      <c r="A15082" s="267">
        <v>43780.0</v>
      </c>
      <c r="B15082" s="57">
        <v>315.0</v>
      </c>
      <c r="C15082" s="57">
        <v>9.0</v>
      </c>
      <c r="D15082" s="268">
        <v>0.166666666666667</v>
      </c>
      <c r="E15082" s="269">
        <v>0.0</v>
      </c>
      <c r="F15082" s="269">
        <v>2.874437492724857E-5</v>
      </c>
    </row>
    <row r="15083" ht="14.25" customHeight="1">
      <c r="A15083" s="267">
        <v>43780.0</v>
      </c>
      <c r="B15083" s="57">
        <v>315.0</v>
      </c>
      <c r="C15083" s="57">
        <v>10.0</v>
      </c>
      <c r="D15083" s="268">
        <v>0.1875</v>
      </c>
      <c r="E15083" s="269">
        <v>0.0</v>
      </c>
      <c r="F15083" s="269">
        <v>2.9846075708432316E-5</v>
      </c>
    </row>
    <row r="15084" ht="14.25" customHeight="1">
      <c r="A15084" s="267">
        <v>43780.0</v>
      </c>
      <c r="B15084" s="57">
        <v>315.0</v>
      </c>
      <c r="C15084" s="57">
        <v>11.0</v>
      </c>
      <c r="D15084" s="268">
        <v>0.208333333333333</v>
      </c>
      <c r="E15084" s="269">
        <v>0.0</v>
      </c>
      <c r="F15084" s="269">
        <v>3.1148085722558555E-5</v>
      </c>
    </row>
    <row r="15085" ht="14.25" customHeight="1">
      <c r="A15085" s="267">
        <v>43780.0</v>
      </c>
      <c r="B15085" s="57">
        <v>315.0</v>
      </c>
      <c r="C15085" s="57">
        <v>12.0</v>
      </c>
      <c r="D15085" s="268">
        <v>0.229166666666667</v>
      </c>
      <c r="E15085" s="269">
        <v>0.0</v>
      </c>
      <c r="F15085" s="269">
        <v>3.34516419013973E-5</v>
      </c>
    </row>
    <row r="15086" ht="14.25" customHeight="1">
      <c r="A15086" s="267">
        <v>43780.0</v>
      </c>
      <c r="B15086" s="57">
        <v>315.0</v>
      </c>
      <c r="C15086" s="57">
        <v>13.0</v>
      </c>
      <c r="D15086" s="268">
        <v>0.25</v>
      </c>
      <c r="E15086" s="269">
        <v>0.0</v>
      </c>
      <c r="F15086" s="269">
        <v>4.036231043791349E-5</v>
      </c>
    </row>
    <row r="15087" ht="14.25" customHeight="1">
      <c r="A15087" s="267">
        <v>43780.0</v>
      </c>
      <c r="B15087" s="57">
        <v>315.0</v>
      </c>
      <c r="C15087" s="57">
        <v>14.0</v>
      </c>
      <c r="D15087" s="268">
        <v>0.270833333333333</v>
      </c>
      <c r="E15087" s="269">
        <v>0.0</v>
      </c>
      <c r="F15087" s="269">
        <v>4.70726697414872E-5</v>
      </c>
    </row>
    <row r="15088" ht="14.25" customHeight="1">
      <c r="A15088" s="267">
        <v>43780.0</v>
      </c>
      <c r="B15088" s="57">
        <v>315.0</v>
      </c>
      <c r="C15088" s="57">
        <v>15.0</v>
      </c>
      <c r="D15088" s="268">
        <v>0.291666666666667</v>
      </c>
      <c r="E15088" s="269">
        <v>1.865102734267125E-7</v>
      </c>
      <c r="F15088" s="269">
        <v>5.7088131388612155E-5</v>
      </c>
    </row>
    <row r="15089" ht="14.25" customHeight="1">
      <c r="A15089" s="267">
        <v>43780.0</v>
      </c>
      <c r="B15089" s="57">
        <v>315.0</v>
      </c>
      <c r="C15089" s="57">
        <v>16.0</v>
      </c>
      <c r="D15089" s="268">
        <v>0.3125</v>
      </c>
      <c r="E15089" s="269">
        <v>3.3128384865237356E-6</v>
      </c>
      <c r="F15089" s="269">
        <v>6.319756299335835E-5</v>
      </c>
    </row>
    <row r="15090" ht="14.25" customHeight="1">
      <c r="A15090" s="267">
        <v>43780.0</v>
      </c>
      <c r="B15090" s="57">
        <v>315.0</v>
      </c>
      <c r="C15090" s="57">
        <v>17.0</v>
      </c>
      <c r="D15090" s="268">
        <v>0.333333333333333</v>
      </c>
      <c r="E15090" s="269">
        <v>1.3750949015311408E-5</v>
      </c>
      <c r="F15090" s="269">
        <v>6.740405688515083E-5</v>
      </c>
    </row>
    <row r="15091" ht="14.25" customHeight="1">
      <c r="A15091" s="267">
        <v>43780.0</v>
      </c>
      <c r="B15091" s="57">
        <v>315.0</v>
      </c>
      <c r="C15091" s="57">
        <v>18.0</v>
      </c>
      <c r="D15091" s="268">
        <v>0.354166666666667</v>
      </c>
      <c r="E15091" s="269">
        <v>4.9318893599170724E-5</v>
      </c>
      <c r="F15091" s="269">
        <v>6.810513920044957E-5</v>
      </c>
    </row>
    <row r="15092" ht="14.25" customHeight="1">
      <c r="A15092" s="267">
        <v>43780.0</v>
      </c>
      <c r="B15092" s="57">
        <v>315.0</v>
      </c>
      <c r="C15092" s="57">
        <v>19.0</v>
      </c>
      <c r="D15092" s="268">
        <v>0.375</v>
      </c>
      <c r="E15092" s="269">
        <v>9.125314035488104E-5</v>
      </c>
      <c r="F15092" s="269">
        <v>6.740405688515083E-5</v>
      </c>
    </row>
    <row r="15093" ht="14.25" customHeight="1">
      <c r="A15093" s="267">
        <v>43780.0</v>
      </c>
      <c r="B15093" s="57">
        <v>315.0</v>
      </c>
      <c r="C15093" s="57">
        <v>20.0</v>
      </c>
      <c r="D15093" s="268">
        <v>0.395833333333333</v>
      </c>
      <c r="E15093" s="269">
        <v>1.0095177261633433E-4</v>
      </c>
      <c r="F15093" s="269">
        <v>6.680312918632335E-5</v>
      </c>
    </row>
    <row r="15094" ht="14.25" customHeight="1">
      <c r="A15094" s="267">
        <v>43780.0</v>
      </c>
      <c r="B15094" s="57">
        <v>315.0</v>
      </c>
      <c r="C15094" s="57">
        <v>21.0</v>
      </c>
      <c r="D15094" s="268">
        <v>0.416666666666667</v>
      </c>
      <c r="E15094" s="269">
        <v>1.0995207013034914E-4</v>
      </c>
      <c r="F15094" s="269">
        <v>6.580158302161085E-5</v>
      </c>
    </row>
    <row r="15095" ht="14.25" customHeight="1">
      <c r="A15095" s="267">
        <v>43780.0</v>
      </c>
      <c r="B15095" s="57">
        <v>315.0</v>
      </c>
      <c r="C15095" s="57">
        <v>22.0</v>
      </c>
      <c r="D15095" s="268">
        <v>0.4375</v>
      </c>
      <c r="E15095" s="269">
        <v>1.0366664752234333E-4</v>
      </c>
      <c r="F15095" s="269">
        <v>6.34980268427721E-5</v>
      </c>
    </row>
    <row r="15096" ht="14.25" customHeight="1">
      <c r="A15096" s="267">
        <v>43780.0</v>
      </c>
      <c r="B15096" s="57">
        <v>315.0</v>
      </c>
      <c r="C15096" s="57">
        <v>23.0</v>
      </c>
      <c r="D15096" s="268">
        <v>0.458333333333333</v>
      </c>
      <c r="E15096" s="269">
        <v>1.2085189892987205E-4</v>
      </c>
      <c r="F15096" s="269">
        <v>6.309740837688711E-5</v>
      </c>
    </row>
    <row r="15097" ht="14.25" customHeight="1">
      <c r="A15097" s="267">
        <v>43780.0</v>
      </c>
      <c r="B15097" s="57">
        <v>315.0</v>
      </c>
      <c r="C15097" s="57">
        <v>24.0</v>
      </c>
      <c r="D15097" s="268">
        <v>0.479166666666667</v>
      </c>
      <c r="E15097" s="269">
        <v>1.8501687730256496E-4</v>
      </c>
      <c r="F15097" s="269">
        <v>6.399879992512835E-5</v>
      </c>
    </row>
    <row r="15098" ht="14.25" customHeight="1">
      <c r="A15098" s="267">
        <v>43780.0</v>
      </c>
      <c r="B15098" s="57">
        <v>315.0</v>
      </c>
      <c r="C15098" s="57">
        <v>25.0</v>
      </c>
      <c r="D15098" s="268">
        <v>0.5</v>
      </c>
      <c r="E15098" s="269">
        <v>2.1185937499409283E-4</v>
      </c>
      <c r="F15098" s="269">
        <v>6.560127378866834E-5</v>
      </c>
    </row>
    <row r="15099" ht="14.25" customHeight="1">
      <c r="A15099" s="267">
        <v>43780.0</v>
      </c>
      <c r="B15099" s="57">
        <v>315.0</v>
      </c>
      <c r="C15099" s="57">
        <v>26.0</v>
      </c>
      <c r="D15099" s="268">
        <v>0.520833333333333</v>
      </c>
      <c r="E15099" s="269">
        <v>1.814884944266899E-4</v>
      </c>
      <c r="F15099" s="269">
        <v>6.600189225455336E-5</v>
      </c>
    </row>
    <row r="15100" ht="14.25" customHeight="1">
      <c r="A15100" s="267">
        <v>43780.0</v>
      </c>
      <c r="B15100" s="57">
        <v>315.0</v>
      </c>
      <c r="C15100" s="57">
        <v>27.0</v>
      </c>
      <c r="D15100" s="268">
        <v>0.541666666666667</v>
      </c>
      <c r="E15100" s="269">
        <v>1.6553064612896432E-4</v>
      </c>
      <c r="F15100" s="269">
        <v>6.53008099392546E-5</v>
      </c>
    </row>
    <row r="15101" ht="14.25" customHeight="1">
      <c r="A15101" s="267">
        <v>43780.0</v>
      </c>
      <c r="B15101" s="57">
        <v>315.0</v>
      </c>
      <c r="C15101" s="57">
        <v>28.0</v>
      </c>
      <c r="D15101" s="268">
        <v>0.5625</v>
      </c>
      <c r="E15101" s="269">
        <v>8.787319890235393E-5</v>
      </c>
      <c r="F15101" s="269">
        <v>6.309740837688711E-5</v>
      </c>
    </row>
    <row r="15102" ht="14.25" customHeight="1">
      <c r="A15102" s="267">
        <v>43780.0</v>
      </c>
      <c r="B15102" s="57">
        <v>315.0</v>
      </c>
      <c r="C15102" s="57">
        <v>29.0</v>
      </c>
      <c r="D15102" s="268">
        <v>0.583333333333333</v>
      </c>
      <c r="E15102" s="269">
        <v>6.192586690181533E-5</v>
      </c>
      <c r="F15102" s="269">
        <v>6.199570759570338E-5</v>
      </c>
    </row>
    <row r="15103" ht="14.25" customHeight="1">
      <c r="A15103" s="267">
        <v>43780.0</v>
      </c>
      <c r="B15103" s="57">
        <v>315.0</v>
      </c>
      <c r="C15103" s="57">
        <v>30.0</v>
      </c>
      <c r="D15103" s="268">
        <v>0.604166666666667</v>
      </c>
      <c r="E15103" s="269">
        <v>4.990232834424054E-5</v>
      </c>
      <c r="F15103" s="269">
        <v>6.319756299335835E-5</v>
      </c>
    </row>
    <row r="15104" ht="14.25" customHeight="1">
      <c r="A15104" s="267">
        <v>43780.0</v>
      </c>
      <c r="B15104" s="57">
        <v>315.0</v>
      </c>
      <c r="C15104" s="57">
        <v>31.0</v>
      </c>
      <c r="D15104" s="268">
        <v>0.625</v>
      </c>
      <c r="E15104" s="269">
        <v>2.746626900511994E-5</v>
      </c>
      <c r="F15104" s="269">
        <v>6.560127378866834E-5</v>
      </c>
    </row>
    <row r="15105" ht="14.25" customHeight="1">
      <c r="A15105" s="267">
        <v>43780.0</v>
      </c>
      <c r="B15105" s="57">
        <v>315.0</v>
      </c>
      <c r="C15105" s="57">
        <v>32.0</v>
      </c>
      <c r="D15105" s="268">
        <v>0.645833333333333</v>
      </c>
      <c r="E15105" s="269">
        <v>1.528118878905884E-5</v>
      </c>
      <c r="F15105" s="269">
        <v>7.080931384517331E-5</v>
      </c>
    </row>
    <row r="15106" ht="14.25" customHeight="1">
      <c r="A15106" s="267">
        <v>43780.0</v>
      </c>
      <c r="B15106" s="57">
        <v>315.0</v>
      </c>
      <c r="C15106" s="57">
        <v>33.0</v>
      </c>
      <c r="D15106" s="268">
        <v>0.666666666666667</v>
      </c>
      <c r="E15106" s="269">
        <v>5.285707455820094E-6</v>
      </c>
      <c r="F15106" s="269">
        <v>7.932245624522951E-5</v>
      </c>
    </row>
    <row r="15107" ht="14.25" customHeight="1">
      <c r="A15107" s="267">
        <v>43780.0</v>
      </c>
      <c r="B15107" s="57">
        <v>315.0</v>
      </c>
      <c r="C15107" s="57">
        <v>34.0</v>
      </c>
      <c r="D15107" s="268">
        <v>0.6875</v>
      </c>
      <c r="E15107" s="269">
        <v>2.182489601768797E-8</v>
      </c>
      <c r="F15107" s="269">
        <v>9.074008252295195E-5</v>
      </c>
    </row>
    <row r="15108" ht="14.25" customHeight="1">
      <c r="A15108" s="267">
        <v>43780.0</v>
      </c>
      <c r="B15108" s="57">
        <v>315.0</v>
      </c>
      <c r="C15108" s="57">
        <v>35.0</v>
      </c>
      <c r="D15108" s="268">
        <v>0.708333333333333</v>
      </c>
      <c r="E15108" s="269">
        <v>0.0</v>
      </c>
      <c r="F15108" s="269">
        <v>9.915307030653687E-5</v>
      </c>
    </row>
    <row r="15109" ht="14.25" customHeight="1">
      <c r="A15109" s="267">
        <v>43780.0</v>
      </c>
      <c r="B15109" s="57">
        <v>315.0</v>
      </c>
      <c r="C15109" s="57">
        <v>36.0</v>
      </c>
      <c r="D15109" s="268">
        <v>0.729166666666667</v>
      </c>
      <c r="E15109" s="269">
        <v>0.0</v>
      </c>
      <c r="F15109" s="269">
        <v>1.0391041458892124E-4</v>
      </c>
    </row>
    <row r="15110" ht="14.25" customHeight="1">
      <c r="A15110" s="267">
        <v>43780.0</v>
      </c>
      <c r="B15110" s="57">
        <v>315.0</v>
      </c>
      <c r="C15110" s="57">
        <v>37.0</v>
      </c>
      <c r="D15110" s="268">
        <v>0.75</v>
      </c>
      <c r="E15110" s="269">
        <v>0.0</v>
      </c>
      <c r="F15110" s="269">
        <v>1.0552290391410836E-4</v>
      </c>
    </row>
    <row r="15111" ht="14.25" customHeight="1">
      <c r="A15111" s="267">
        <v>43780.0</v>
      </c>
      <c r="B15111" s="57">
        <v>315.0</v>
      </c>
      <c r="C15111" s="57">
        <v>38.0</v>
      </c>
      <c r="D15111" s="268">
        <v>0.770833333333333</v>
      </c>
      <c r="E15111" s="269">
        <v>0.0</v>
      </c>
      <c r="F15111" s="269">
        <v>1.0315925496538686E-4</v>
      </c>
    </row>
    <row r="15112" ht="14.25" customHeight="1">
      <c r="A15112" s="267">
        <v>43780.0</v>
      </c>
      <c r="B15112" s="57">
        <v>315.0</v>
      </c>
      <c r="C15112" s="57">
        <v>39.0</v>
      </c>
      <c r="D15112" s="268">
        <v>0.791666666666667</v>
      </c>
      <c r="E15112" s="269">
        <v>0.0</v>
      </c>
      <c r="F15112" s="269">
        <v>9.885260645712315E-5</v>
      </c>
    </row>
    <row r="15113" ht="14.25" customHeight="1">
      <c r="A15113" s="267">
        <v>43780.0</v>
      </c>
      <c r="B15113" s="57">
        <v>315.0</v>
      </c>
      <c r="C15113" s="57">
        <v>40.0</v>
      </c>
      <c r="D15113" s="268">
        <v>0.8125</v>
      </c>
      <c r="E15113" s="269">
        <v>0.0</v>
      </c>
      <c r="F15113" s="269">
        <v>9.314379331826193E-5</v>
      </c>
    </row>
    <row r="15114" ht="14.25" customHeight="1">
      <c r="A15114" s="267">
        <v>43780.0</v>
      </c>
      <c r="B15114" s="57">
        <v>315.0</v>
      </c>
      <c r="C15114" s="57">
        <v>41.0</v>
      </c>
      <c r="D15114" s="268">
        <v>0.833333333333333</v>
      </c>
      <c r="E15114" s="269">
        <v>0.0</v>
      </c>
      <c r="F15114" s="269">
        <v>8.933791789235445E-5</v>
      </c>
    </row>
    <row r="15115" ht="14.25" customHeight="1">
      <c r="A15115" s="267">
        <v>43780.0</v>
      </c>
      <c r="B15115" s="57">
        <v>315.0</v>
      </c>
      <c r="C15115" s="57">
        <v>42.0</v>
      </c>
      <c r="D15115" s="268">
        <v>0.854166666666667</v>
      </c>
      <c r="E15115" s="269">
        <v>0.0</v>
      </c>
      <c r="F15115" s="269">
        <v>8.523157861703322E-5</v>
      </c>
    </row>
    <row r="15116" ht="14.25" customHeight="1">
      <c r="A15116" s="267">
        <v>43780.0</v>
      </c>
      <c r="B15116" s="57">
        <v>315.0</v>
      </c>
      <c r="C15116" s="57">
        <v>43.0</v>
      </c>
      <c r="D15116" s="268">
        <v>0.875</v>
      </c>
      <c r="E15116" s="269">
        <v>0.0</v>
      </c>
      <c r="F15116" s="269">
        <v>8.102508472524076E-5</v>
      </c>
    </row>
    <row r="15117" ht="14.25" customHeight="1">
      <c r="A15117" s="267">
        <v>43780.0</v>
      </c>
      <c r="B15117" s="57">
        <v>315.0</v>
      </c>
      <c r="C15117" s="57">
        <v>44.0</v>
      </c>
      <c r="D15117" s="268">
        <v>0.895833333333333</v>
      </c>
      <c r="E15117" s="269">
        <v>0.0</v>
      </c>
      <c r="F15117" s="269">
        <v>7.731936391580452E-5</v>
      </c>
    </row>
    <row r="15118" ht="14.25" customHeight="1">
      <c r="A15118" s="267">
        <v>43780.0</v>
      </c>
      <c r="B15118" s="57">
        <v>315.0</v>
      </c>
      <c r="C15118" s="57">
        <v>45.0</v>
      </c>
      <c r="D15118" s="268">
        <v>0.916666666666667</v>
      </c>
      <c r="E15118" s="269">
        <v>0.0</v>
      </c>
      <c r="F15118" s="269">
        <v>7.331317925695456E-5</v>
      </c>
    </row>
    <row r="15119" ht="14.25" customHeight="1">
      <c r="A15119" s="267">
        <v>43780.0</v>
      </c>
      <c r="B15119" s="57">
        <v>315.0</v>
      </c>
      <c r="C15119" s="57">
        <v>46.0</v>
      </c>
      <c r="D15119" s="268">
        <v>0.9375</v>
      </c>
      <c r="E15119" s="269">
        <v>0.0</v>
      </c>
      <c r="F15119" s="269">
        <v>6.570142840513958E-5</v>
      </c>
    </row>
    <row r="15120" ht="14.25" customHeight="1">
      <c r="A15120" s="267">
        <v>43780.0</v>
      </c>
      <c r="B15120" s="57">
        <v>315.0</v>
      </c>
      <c r="C15120" s="57">
        <v>47.0</v>
      </c>
      <c r="D15120" s="268">
        <v>0.958333333333333</v>
      </c>
      <c r="E15120" s="269">
        <v>0.0</v>
      </c>
      <c r="F15120" s="269">
        <v>5.758890447096841E-5</v>
      </c>
    </row>
    <row r="15121" ht="14.25" customHeight="1">
      <c r="A15121" s="267">
        <v>43780.0</v>
      </c>
      <c r="B15121" s="57">
        <v>315.0</v>
      </c>
      <c r="C15121" s="57">
        <v>48.0</v>
      </c>
      <c r="D15121" s="268">
        <v>0.979166666666667</v>
      </c>
      <c r="E15121" s="269">
        <v>0.0</v>
      </c>
      <c r="F15121" s="269">
        <v>5.0077308235624696E-5</v>
      </c>
    </row>
    <row r="15122" ht="14.25" customHeight="1">
      <c r="A15122" s="267">
        <v>43781.0</v>
      </c>
      <c r="B15122" s="57">
        <v>316.0</v>
      </c>
      <c r="C15122" s="57">
        <v>1.0</v>
      </c>
      <c r="D15122" s="268">
        <v>0.0</v>
      </c>
      <c r="E15122" s="269">
        <v>0.0</v>
      </c>
      <c r="F15122" s="269">
        <v>4.3967876630878485E-5</v>
      </c>
    </row>
    <row r="15123" ht="14.25" customHeight="1">
      <c r="A15123" s="267">
        <v>43781.0</v>
      </c>
      <c r="B15123" s="57">
        <v>316.0</v>
      </c>
      <c r="C15123" s="57">
        <v>2.0</v>
      </c>
      <c r="D15123" s="268">
        <v>0.020833333333333332</v>
      </c>
      <c r="E15123" s="269">
        <v>0.0</v>
      </c>
      <c r="F15123" s="269">
        <v>3.8759836574373515E-5</v>
      </c>
    </row>
    <row r="15124" ht="14.25" customHeight="1">
      <c r="A15124" s="267">
        <v>43781.0</v>
      </c>
      <c r="B15124" s="57">
        <v>316.0</v>
      </c>
      <c r="C15124" s="57">
        <v>3.0</v>
      </c>
      <c r="D15124" s="268">
        <v>0.0416666666666667</v>
      </c>
      <c r="E15124" s="269">
        <v>0.0</v>
      </c>
      <c r="F15124" s="269">
        <v>3.6356125779063524E-5</v>
      </c>
    </row>
    <row r="15125" ht="14.25" customHeight="1">
      <c r="A15125" s="267">
        <v>43781.0</v>
      </c>
      <c r="B15125" s="57">
        <v>316.0</v>
      </c>
      <c r="C15125" s="57">
        <v>4.0</v>
      </c>
      <c r="D15125" s="268">
        <v>0.0625</v>
      </c>
      <c r="E15125" s="269">
        <v>0.0</v>
      </c>
      <c r="F15125" s="269">
        <v>3.34516419013973E-5</v>
      </c>
    </row>
    <row r="15126" ht="14.25" customHeight="1">
      <c r="A15126" s="267">
        <v>43781.0</v>
      </c>
      <c r="B15126" s="57">
        <v>316.0</v>
      </c>
      <c r="C15126" s="57">
        <v>5.0</v>
      </c>
      <c r="D15126" s="268">
        <v>0.0833333333333333</v>
      </c>
      <c r="E15126" s="269">
        <v>0.0</v>
      </c>
      <c r="F15126" s="269">
        <v>3.174901342138605E-5</v>
      </c>
    </row>
    <row r="15127" ht="14.25" customHeight="1">
      <c r="A15127" s="267">
        <v>43781.0</v>
      </c>
      <c r="B15127" s="57">
        <v>316.0</v>
      </c>
      <c r="C15127" s="57">
        <v>6.0</v>
      </c>
      <c r="D15127" s="268">
        <v>0.104166666666667</v>
      </c>
      <c r="E15127" s="269">
        <v>0.0</v>
      </c>
      <c r="F15127" s="269">
        <v>3.0046384941374813E-5</v>
      </c>
    </row>
    <row r="15128" ht="14.25" customHeight="1">
      <c r="A15128" s="267">
        <v>43781.0</v>
      </c>
      <c r="B15128" s="57">
        <v>316.0</v>
      </c>
      <c r="C15128" s="57">
        <v>7.0</v>
      </c>
      <c r="D15128" s="268">
        <v>0.125</v>
      </c>
      <c r="E15128" s="269">
        <v>0.0</v>
      </c>
      <c r="F15128" s="269">
        <v>2.9645766475489823E-5</v>
      </c>
    </row>
    <row r="15129" ht="14.25" customHeight="1">
      <c r="A15129" s="267">
        <v>43781.0</v>
      </c>
      <c r="B15129" s="57">
        <v>316.0</v>
      </c>
      <c r="C15129" s="57">
        <v>8.0</v>
      </c>
      <c r="D15129" s="268">
        <v>0.145833333333333</v>
      </c>
      <c r="E15129" s="269">
        <v>0.0</v>
      </c>
      <c r="F15129" s="269">
        <v>2.934530262607607E-5</v>
      </c>
    </row>
    <row r="15130" ht="14.25" customHeight="1">
      <c r="A15130" s="267">
        <v>43781.0</v>
      </c>
      <c r="B15130" s="57">
        <v>316.0</v>
      </c>
      <c r="C15130" s="57">
        <v>9.0</v>
      </c>
      <c r="D15130" s="268">
        <v>0.166666666666667</v>
      </c>
      <c r="E15130" s="269">
        <v>0.0</v>
      </c>
      <c r="F15130" s="269">
        <v>2.914499339313357E-5</v>
      </c>
    </row>
    <row r="15131" ht="14.25" customHeight="1">
      <c r="A15131" s="267">
        <v>43781.0</v>
      </c>
      <c r="B15131" s="57">
        <v>316.0</v>
      </c>
      <c r="C15131" s="57">
        <v>10.0</v>
      </c>
      <c r="D15131" s="268">
        <v>0.1875</v>
      </c>
      <c r="E15131" s="269">
        <v>0.0</v>
      </c>
      <c r="F15131" s="269">
        <v>2.9645766475489823E-5</v>
      </c>
    </row>
    <row r="15132" ht="14.25" customHeight="1">
      <c r="A15132" s="267">
        <v>43781.0</v>
      </c>
      <c r="B15132" s="57">
        <v>316.0</v>
      </c>
      <c r="C15132" s="57">
        <v>11.0</v>
      </c>
      <c r="D15132" s="268">
        <v>0.208333333333333</v>
      </c>
      <c r="E15132" s="269">
        <v>0.0</v>
      </c>
      <c r="F15132" s="269">
        <v>3.094777648961606E-5</v>
      </c>
    </row>
    <row r="15133" ht="14.25" customHeight="1">
      <c r="A15133" s="267">
        <v>43781.0</v>
      </c>
      <c r="B15133" s="57">
        <v>316.0</v>
      </c>
      <c r="C15133" s="57">
        <v>12.0</v>
      </c>
      <c r="D15133" s="268">
        <v>0.229166666666667</v>
      </c>
      <c r="E15133" s="269">
        <v>0.0</v>
      </c>
      <c r="F15133" s="269">
        <v>3.2550250353156044E-5</v>
      </c>
    </row>
    <row r="15134" ht="14.25" customHeight="1">
      <c r="A15134" s="267">
        <v>43781.0</v>
      </c>
      <c r="B15134" s="57">
        <v>316.0</v>
      </c>
      <c r="C15134" s="57">
        <v>13.0</v>
      </c>
      <c r="D15134" s="268">
        <v>0.25</v>
      </c>
      <c r="E15134" s="269">
        <v>0.0</v>
      </c>
      <c r="F15134" s="269">
        <v>3.585535269670728E-5</v>
      </c>
    </row>
    <row r="15135" ht="14.25" customHeight="1">
      <c r="A15135" s="267">
        <v>43781.0</v>
      </c>
      <c r="B15135" s="57">
        <v>316.0</v>
      </c>
      <c r="C15135" s="57">
        <v>14.0</v>
      </c>
      <c r="D15135" s="268">
        <v>0.270833333333333</v>
      </c>
      <c r="E15135" s="269">
        <v>0.0</v>
      </c>
      <c r="F15135" s="269">
        <v>3.906030042378726E-5</v>
      </c>
    </row>
    <row r="15136" ht="14.25" customHeight="1">
      <c r="A15136" s="267">
        <v>43781.0</v>
      </c>
      <c r="B15136" s="57">
        <v>316.0</v>
      </c>
      <c r="C15136" s="57">
        <v>15.0</v>
      </c>
      <c r="D15136" s="268">
        <v>0.291666666666667</v>
      </c>
      <c r="E15136" s="269">
        <v>6.527859569934938E-7</v>
      </c>
      <c r="F15136" s="269">
        <v>4.406803124734973E-5</v>
      </c>
    </row>
    <row r="15137" ht="14.25" customHeight="1">
      <c r="A15137" s="267">
        <v>43781.0</v>
      </c>
      <c r="B15137" s="57">
        <v>316.0</v>
      </c>
      <c r="C15137" s="57">
        <v>16.0</v>
      </c>
      <c r="D15137" s="268">
        <v>0.3125</v>
      </c>
      <c r="E15137" s="269">
        <v>7.833431483921925E-6</v>
      </c>
      <c r="F15137" s="269">
        <v>5.188009133210718E-5</v>
      </c>
    </row>
    <row r="15138" ht="14.25" customHeight="1">
      <c r="A15138" s="267">
        <v>43781.0</v>
      </c>
      <c r="B15138" s="57">
        <v>316.0</v>
      </c>
      <c r="C15138" s="57">
        <v>17.0</v>
      </c>
      <c r="D15138" s="268">
        <v>0.333333333333333</v>
      </c>
      <c r="E15138" s="269">
        <v>2.2338883963480053E-5</v>
      </c>
      <c r="F15138" s="269">
        <v>5.979230603333589E-5</v>
      </c>
    </row>
    <row r="15139" ht="14.25" customHeight="1">
      <c r="A15139" s="267">
        <v>43781.0</v>
      </c>
      <c r="B15139" s="57">
        <v>316.0</v>
      </c>
      <c r="C15139" s="57">
        <v>18.0</v>
      </c>
      <c r="D15139" s="268">
        <v>0.354166666666667</v>
      </c>
      <c r="E15139" s="269">
        <v>3.9977329891834404E-5</v>
      </c>
      <c r="F15139" s="269">
        <v>6.67029745698521E-5</v>
      </c>
    </row>
    <row r="15140" ht="14.25" customHeight="1">
      <c r="A15140" s="267">
        <v>43781.0</v>
      </c>
      <c r="B15140" s="57">
        <v>316.0</v>
      </c>
      <c r="C15140" s="57">
        <v>19.0</v>
      </c>
      <c r="D15140" s="268">
        <v>0.375</v>
      </c>
      <c r="E15140" s="269">
        <v>5.7992107120081905E-5</v>
      </c>
      <c r="F15140" s="269">
        <v>6.970761306398956E-5</v>
      </c>
    </row>
    <row r="15141" ht="14.25" customHeight="1">
      <c r="A15141" s="267">
        <v>43781.0</v>
      </c>
      <c r="B15141" s="57">
        <v>316.0</v>
      </c>
      <c r="C15141" s="57">
        <v>20.0</v>
      </c>
      <c r="D15141" s="268">
        <v>0.395833333333333</v>
      </c>
      <c r="E15141" s="269">
        <v>7.686002816497565E-5</v>
      </c>
      <c r="F15141" s="269">
        <v>7.24117877087133E-5</v>
      </c>
    </row>
    <row r="15142" ht="14.25" customHeight="1">
      <c r="A15142" s="267">
        <v>43781.0</v>
      </c>
      <c r="B15142" s="57">
        <v>316.0</v>
      </c>
      <c r="C15142" s="57">
        <v>21.0</v>
      </c>
      <c r="D15142" s="268">
        <v>0.416666666666667</v>
      </c>
      <c r="E15142" s="269">
        <v>1.4350536120168078E-4</v>
      </c>
      <c r="F15142" s="269">
        <v>7.131008692752957E-5</v>
      </c>
    </row>
    <row r="15143" ht="14.25" customHeight="1">
      <c r="A15143" s="267">
        <v>43781.0</v>
      </c>
      <c r="B15143" s="57">
        <v>316.0</v>
      </c>
      <c r="C15143" s="57">
        <v>22.0</v>
      </c>
      <c r="D15143" s="268">
        <v>0.4375</v>
      </c>
      <c r="E15143" s="269">
        <v>1.4726296577359567E-4</v>
      </c>
      <c r="F15143" s="269">
        <v>7.281240617459832E-5</v>
      </c>
    </row>
    <row r="15144" ht="14.25" customHeight="1">
      <c r="A15144" s="267">
        <v>43781.0</v>
      </c>
      <c r="B15144" s="57">
        <v>316.0</v>
      </c>
      <c r="C15144" s="57">
        <v>23.0</v>
      </c>
      <c r="D15144" s="268">
        <v>0.458333333333333</v>
      </c>
      <c r="E15144" s="269">
        <v>1.7044121798914306E-4</v>
      </c>
      <c r="F15144" s="269">
        <v>7.120993231105831E-5</v>
      </c>
    </row>
    <row r="15145" ht="14.25" customHeight="1">
      <c r="A15145" s="267">
        <v>43781.0</v>
      </c>
      <c r="B15145" s="57">
        <v>316.0</v>
      </c>
      <c r="C15145" s="57">
        <v>24.0</v>
      </c>
      <c r="D15145" s="268">
        <v>0.479166666666667</v>
      </c>
      <c r="E15145" s="269">
        <v>1.7282053116673217E-4</v>
      </c>
      <c r="F15145" s="269">
        <v>6.880622151574834E-5</v>
      </c>
    </row>
    <row r="15146" ht="14.25" customHeight="1">
      <c r="A15146" s="267">
        <v>43781.0</v>
      </c>
      <c r="B15146" s="57">
        <v>316.0</v>
      </c>
      <c r="C15146" s="57">
        <v>25.0</v>
      </c>
      <c r="D15146" s="268">
        <v>0.5</v>
      </c>
      <c r="E15146" s="269">
        <v>2.1325488222849673E-4</v>
      </c>
      <c r="F15146" s="269">
        <v>6.940714921457582E-5</v>
      </c>
    </row>
    <row r="15147" ht="14.25" customHeight="1">
      <c r="A15147" s="267">
        <v>43781.0</v>
      </c>
      <c r="B15147" s="57">
        <v>316.0</v>
      </c>
      <c r="C15147" s="57">
        <v>26.0</v>
      </c>
      <c r="D15147" s="268">
        <v>0.520833333333333</v>
      </c>
      <c r="E15147" s="269">
        <v>1.7578711897849343E-4</v>
      </c>
      <c r="F15147" s="269">
        <v>7.110977769458707E-5</v>
      </c>
    </row>
    <row r="15148" ht="14.25" customHeight="1">
      <c r="A15148" s="267">
        <v>43781.0</v>
      </c>
      <c r="B15148" s="57">
        <v>316.0</v>
      </c>
      <c r="C15148" s="57">
        <v>27.0</v>
      </c>
      <c r="D15148" s="268">
        <v>0.541666666666667</v>
      </c>
      <c r="E15148" s="269">
        <v>1.5451725374181926E-4</v>
      </c>
      <c r="F15148" s="269">
        <v>6.910668536516208E-5</v>
      </c>
    </row>
    <row r="15149" ht="14.25" customHeight="1">
      <c r="A15149" s="267">
        <v>43781.0</v>
      </c>
      <c r="B15149" s="57">
        <v>316.0</v>
      </c>
      <c r="C15149" s="57">
        <v>28.0</v>
      </c>
      <c r="D15149" s="268">
        <v>0.5625</v>
      </c>
      <c r="E15149" s="269">
        <v>1.337604311031687E-4</v>
      </c>
      <c r="F15149" s="269">
        <v>6.910668536516208E-5</v>
      </c>
    </row>
    <row r="15150" ht="14.25" customHeight="1">
      <c r="A15150" s="267">
        <v>43781.0</v>
      </c>
      <c r="B15150" s="57">
        <v>316.0</v>
      </c>
      <c r="C15150" s="57">
        <v>29.0</v>
      </c>
      <c r="D15150" s="268">
        <v>0.583333333333333</v>
      </c>
      <c r="E15150" s="269">
        <v>6.963979188528138E-5</v>
      </c>
      <c r="F15150" s="269">
        <v>6.780467535103583E-5</v>
      </c>
    </row>
    <row r="15151" ht="14.25" customHeight="1">
      <c r="A15151" s="267">
        <v>43781.0</v>
      </c>
      <c r="B15151" s="57">
        <v>316.0</v>
      </c>
      <c r="C15151" s="57">
        <v>30.0</v>
      </c>
      <c r="D15151" s="268">
        <v>0.604166666666667</v>
      </c>
      <c r="E15151" s="269">
        <v>3.8488523976597206E-5</v>
      </c>
      <c r="F15151" s="269">
        <v>6.840560304986335E-5</v>
      </c>
    </row>
    <row r="15152" ht="14.25" customHeight="1">
      <c r="A15152" s="267">
        <v>43781.0</v>
      </c>
      <c r="B15152" s="57">
        <v>316.0</v>
      </c>
      <c r="C15152" s="57">
        <v>31.0</v>
      </c>
      <c r="D15152" s="268">
        <v>0.625</v>
      </c>
      <c r="E15152" s="269">
        <v>2.85037082386202E-5</v>
      </c>
      <c r="F15152" s="269">
        <v>7.060900461223083E-5</v>
      </c>
    </row>
    <row r="15153" ht="14.25" customHeight="1">
      <c r="A15153" s="267">
        <v>43781.0</v>
      </c>
      <c r="B15153" s="57">
        <v>316.0</v>
      </c>
      <c r="C15153" s="57">
        <v>32.0</v>
      </c>
      <c r="D15153" s="268">
        <v>0.645833333333333</v>
      </c>
      <c r="E15153" s="269">
        <v>1.2274007215755943E-5</v>
      </c>
      <c r="F15153" s="269">
        <v>7.36136431063683E-5</v>
      </c>
    </row>
    <row r="15154" ht="14.25" customHeight="1">
      <c r="A15154" s="267">
        <v>43781.0</v>
      </c>
      <c r="B15154" s="57">
        <v>316.0</v>
      </c>
      <c r="C15154" s="57">
        <v>33.0</v>
      </c>
      <c r="D15154" s="268">
        <v>0.666666666666667</v>
      </c>
      <c r="E15154" s="269">
        <v>6.697138463748999E-6</v>
      </c>
      <c r="F15154" s="269">
        <v>7.972307471111451E-5</v>
      </c>
    </row>
    <row r="15155" ht="14.25" customHeight="1">
      <c r="A15155" s="267">
        <v>43781.0</v>
      </c>
      <c r="B15155" s="57">
        <v>316.0</v>
      </c>
      <c r="C15155" s="57">
        <v>34.0</v>
      </c>
      <c r="D15155" s="268">
        <v>0.6875</v>
      </c>
      <c r="E15155" s="269">
        <v>1.7848325980566855E-7</v>
      </c>
      <c r="F15155" s="269">
        <v>9.10405463723657E-5</v>
      </c>
    </row>
    <row r="15156" ht="14.25" customHeight="1">
      <c r="A15156" s="267">
        <v>43781.0</v>
      </c>
      <c r="B15156" s="57">
        <v>316.0</v>
      </c>
      <c r="C15156" s="57">
        <v>35.0</v>
      </c>
      <c r="D15156" s="268">
        <v>0.708333333333333</v>
      </c>
      <c r="E15156" s="269">
        <v>0.0</v>
      </c>
      <c r="F15156" s="269">
        <v>1.0275863649950188E-4</v>
      </c>
    </row>
    <row r="15157" ht="14.25" customHeight="1">
      <c r="A15157" s="267">
        <v>43781.0</v>
      </c>
      <c r="B15157" s="57">
        <v>316.0</v>
      </c>
      <c r="C15157" s="57">
        <v>36.0</v>
      </c>
      <c r="D15157" s="268">
        <v>0.729166666666667</v>
      </c>
      <c r="E15157" s="269">
        <v>0.0</v>
      </c>
      <c r="F15157" s="269">
        <v>1.0797669201765395E-4</v>
      </c>
    </row>
    <row r="15158" ht="14.25" customHeight="1">
      <c r="A15158" s="267">
        <v>43781.0</v>
      </c>
      <c r="B15158" s="57">
        <v>316.0</v>
      </c>
      <c r="C15158" s="57">
        <v>37.0</v>
      </c>
      <c r="D15158" s="268">
        <v>0.75</v>
      </c>
      <c r="E15158" s="269">
        <v>0.0</v>
      </c>
      <c r="F15158" s="269">
        <v>1.0738577978047359E-4</v>
      </c>
    </row>
    <row r="15159" ht="14.25" customHeight="1">
      <c r="A15159" s="267">
        <v>43781.0</v>
      </c>
      <c r="B15159" s="57">
        <v>316.0</v>
      </c>
      <c r="C15159" s="57">
        <v>38.0</v>
      </c>
      <c r="D15159" s="268">
        <v>0.770833333333333</v>
      </c>
      <c r="E15159" s="269">
        <v>0.0</v>
      </c>
      <c r="F15159" s="269">
        <v>1.0412073928351085E-4</v>
      </c>
    </row>
    <row r="15160" ht="14.25" customHeight="1">
      <c r="A15160" s="267">
        <v>43781.0</v>
      </c>
      <c r="B15160" s="57">
        <v>316.0</v>
      </c>
      <c r="C15160" s="57">
        <v>39.0</v>
      </c>
      <c r="D15160" s="268">
        <v>0.791666666666667</v>
      </c>
      <c r="E15160" s="269">
        <v>0.0</v>
      </c>
      <c r="F15160" s="269">
        <v>9.825167875829564E-5</v>
      </c>
    </row>
    <row r="15161" ht="14.25" customHeight="1">
      <c r="A15161" s="267">
        <v>43781.0</v>
      </c>
      <c r="B15161" s="57">
        <v>316.0</v>
      </c>
      <c r="C15161" s="57">
        <v>40.0</v>
      </c>
      <c r="D15161" s="268">
        <v>0.8125</v>
      </c>
      <c r="E15161" s="269">
        <v>0.0</v>
      </c>
      <c r="F15161" s="269">
        <v>9.314379331826193E-5</v>
      </c>
    </row>
    <row r="15162" ht="14.25" customHeight="1">
      <c r="A15162" s="267">
        <v>43781.0</v>
      </c>
      <c r="B15162" s="57">
        <v>316.0</v>
      </c>
      <c r="C15162" s="57">
        <v>41.0</v>
      </c>
      <c r="D15162" s="268">
        <v>0.833333333333333</v>
      </c>
      <c r="E15162" s="269">
        <v>0.0</v>
      </c>
      <c r="F15162" s="269">
        <v>8.853668096058446E-5</v>
      </c>
    </row>
    <row r="15163" ht="14.25" customHeight="1">
      <c r="A15163" s="267">
        <v>43781.0</v>
      </c>
      <c r="B15163" s="57">
        <v>316.0</v>
      </c>
      <c r="C15163" s="57">
        <v>42.0</v>
      </c>
      <c r="D15163" s="268">
        <v>0.854166666666667</v>
      </c>
      <c r="E15163" s="269">
        <v>0.0</v>
      </c>
      <c r="F15163" s="269">
        <v>8.443034168526323E-5</v>
      </c>
    </row>
    <row r="15164" ht="14.25" customHeight="1">
      <c r="A15164" s="267">
        <v>43781.0</v>
      </c>
      <c r="B15164" s="57">
        <v>316.0</v>
      </c>
      <c r="C15164" s="57">
        <v>43.0</v>
      </c>
      <c r="D15164" s="268">
        <v>0.875</v>
      </c>
      <c r="E15164" s="269">
        <v>0.0</v>
      </c>
      <c r="F15164" s="269">
        <v>8.012369317699953E-5</v>
      </c>
    </row>
    <row r="15165" ht="14.25" customHeight="1">
      <c r="A15165" s="267">
        <v>43781.0</v>
      </c>
      <c r="B15165" s="57">
        <v>316.0</v>
      </c>
      <c r="C15165" s="57">
        <v>44.0</v>
      </c>
      <c r="D15165" s="268">
        <v>0.895833333333333</v>
      </c>
      <c r="E15165" s="269">
        <v>0.0</v>
      </c>
      <c r="F15165" s="269">
        <v>7.671843621697703E-5</v>
      </c>
    </row>
    <row r="15166" ht="14.25" customHeight="1">
      <c r="A15166" s="267">
        <v>43781.0</v>
      </c>
      <c r="B15166" s="57">
        <v>316.0</v>
      </c>
      <c r="C15166" s="57">
        <v>45.0</v>
      </c>
      <c r="D15166" s="268">
        <v>0.916666666666667</v>
      </c>
      <c r="E15166" s="269">
        <v>0.0</v>
      </c>
      <c r="F15166" s="269">
        <v>7.211132385929955E-5</v>
      </c>
    </row>
    <row r="15167" ht="14.25" customHeight="1">
      <c r="A15167" s="267">
        <v>43781.0</v>
      </c>
      <c r="B15167" s="57">
        <v>316.0</v>
      </c>
      <c r="C15167" s="57">
        <v>46.0</v>
      </c>
      <c r="D15167" s="268">
        <v>0.9375</v>
      </c>
      <c r="E15167" s="269">
        <v>0.0</v>
      </c>
      <c r="F15167" s="269">
        <v>6.580158302161085E-5</v>
      </c>
    </row>
    <row r="15168" ht="14.25" customHeight="1">
      <c r="A15168" s="267">
        <v>43781.0</v>
      </c>
      <c r="B15168" s="57">
        <v>316.0</v>
      </c>
      <c r="C15168" s="57">
        <v>47.0</v>
      </c>
      <c r="D15168" s="268">
        <v>0.958333333333333</v>
      </c>
      <c r="E15168" s="269">
        <v>0.0</v>
      </c>
      <c r="F15168" s="269">
        <v>5.959199680039339E-5</v>
      </c>
    </row>
    <row r="15169" ht="14.25" customHeight="1">
      <c r="A15169" s="267">
        <v>43781.0</v>
      </c>
      <c r="B15169" s="57">
        <v>316.0</v>
      </c>
      <c r="C15169" s="57">
        <v>48.0</v>
      </c>
      <c r="D15169" s="268">
        <v>0.979166666666667</v>
      </c>
      <c r="E15169" s="269">
        <v>0.0</v>
      </c>
      <c r="F15169" s="269">
        <v>5.137931824975094E-5</v>
      </c>
    </row>
    <row r="15170" ht="14.25" customHeight="1">
      <c r="A15170" s="267">
        <v>43782.0</v>
      </c>
      <c r="B15170" s="57">
        <v>317.0</v>
      </c>
      <c r="C15170" s="57">
        <v>1.0</v>
      </c>
      <c r="D15170" s="268">
        <v>0.0</v>
      </c>
      <c r="E15170" s="269">
        <v>0.0</v>
      </c>
      <c r="F15170" s="269">
        <v>4.3567258164993484E-5</v>
      </c>
    </row>
    <row r="15171" ht="14.25" customHeight="1">
      <c r="A15171" s="267">
        <v>43782.0</v>
      </c>
      <c r="B15171" s="57">
        <v>317.0</v>
      </c>
      <c r="C15171" s="57">
        <v>2.0</v>
      </c>
      <c r="D15171" s="268">
        <v>0.020833333333333332</v>
      </c>
      <c r="E15171" s="269">
        <v>0.0</v>
      </c>
      <c r="F15171" s="269">
        <v>3.896014580731601E-5</v>
      </c>
    </row>
    <row r="15172" ht="14.25" customHeight="1">
      <c r="A15172" s="267">
        <v>43782.0</v>
      </c>
      <c r="B15172" s="57">
        <v>317.0</v>
      </c>
      <c r="C15172" s="57">
        <v>3.0</v>
      </c>
      <c r="D15172" s="268">
        <v>0.0416666666666667</v>
      </c>
      <c r="E15172" s="269">
        <v>0.0</v>
      </c>
      <c r="F15172" s="269">
        <v>3.5554888847293536E-5</v>
      </c>
    </row>
    <row r="15173" ht="14.25" customHeight="1">
      <c r="A15173" s="267">
        <v>43782.0</v>
      </c>
      <c r="B15173" s="57">
        <v>317.0</v>
      </c>
      <c r="C15173" s="57">
        <v>4.0</v>
      </c>
      <c r="D15173" s="268">
        <v>0.0625</v>
      </c>
      <c r="E15173" s="269">
        <v>0.0</v>
      </c>
      <c r="F15173" s="269">
        <v>3.3952414983753533E-5</v>
      </c>
    </row>
    <row r="15174" ht="14.25" customHeight="1">
      <c r="A15174" s="267">
        <v>43782.0</v>
      </c>
      <c r="B15174" s="57">
        <v>317.0</v>
      </c>
      <c r="C15174" s="57">
        <v>5.0</v>
      </c>
      <c r="D15174" s="268">
        <v>0.0833333333333333</v>
      </c>
      <c r="E15174" s="269">
        <v>0.0</v>
      </c>
      <c r="F15174" s="269">
        <v>3.174901342138605E-5</v>
      </c>
    </row>
    <row r="15175" ht="14.25" customHeight="1">
      <c r="A15175" s="267">
        <v>43782.0</v>
      </c>
      <c r="B15175" s="57">
        <v>317.0</v>
      </c>
      <c r="C15175" s="57">
        <v>6.0</v>
      </c>
      <c r="D15175" s="268">
        <v>0.104166666666667</v>
      </c>
      <c r="E15175" s="269">
        <v>0.0</v>
      </c>
      <c r="F15175" s="269">
        <v>3.0447003407259817E-5</v>
      </c>
    </row>
    <row r="15176" ht="14.25" customHeight="1">
      <c r="A15176" s="267">
        <v>43782.0</v>
      </c>
      <c r="B15176" s="57">
        <v>317.0</v>
      </c>
      <c r="C15176" s="57">
        <v>7.0</v>
      </c>
      <c r="D15176" s="268">
        <v>0.125</v>
      </c>
      <c r="E15176" s="269">
        <v>0.0</v>
      </c>
      <c r="F15176" s="269">
        <v>3.0346848790788564E-5</v>
      </c>
    </row>
    <row r="15177" ht="14.25" customHeight="1">
      <c r="A15177" s="267">
        <v>43782.0</v>
      </c>
      <c r="B15177" s="57">
        <v>317.0</v>
      </c>
      <c r="C15177" s="57">
        <v>8.0</v>
      </c>
      <c r="D15177" s="268">
        <v>0.145833333333333</v>
      </c>
      <c r="E15177" s="269">
        <v>0.0</v>
      </c>
      <c r="F15177" s="269">
        <v>2.9445457242547322E-5</v>
      </c>
    </row>
    <row r="15178" ht="14.25" customHeight="1">
      <c r="A15178" s="267">
        <v>43782.0</v>
      </c>
      <c r="B15178" s="57">
        <v>317.0</v>
      </c>
      <c r="C15178" s="57">
        <v>9.0</v>
      </c>
      <c r="D15178" s="268">
        <v>0.166666666666667</v>
      </c>
      <c r="E15178" s="269">
        <v>0.0</v>
      </c>
      <c r="F15178" s="269">
        <v>2.914499339313357E-5</v>
      </c>
    </row>
    <row r="15179" ht="14.25" customHeight="1">
      <c r="A15179" s="267">
        <v>43782.0</v>
      </c>
      <c r="B15179" s="57">
        <v>317.0</v>
      </c>
      <c r="C15179" s="57">
        <v>10.0</v>
      </c>
      <c r="D15179" s="268">
        <v>0.1875</v>
      </c>
      <c r="E15179" s="269">
        <v>0.0</v>
      </c>
      <c r="F15179" s="269">
        <v>2.9645766475489823E-5</v>
      </c>
    </row>
    <row r="15180" ht="14.25" customHeight="1">
      <c r="A15180" s="267">
        <v>43782.0</v>
      </c>
      <c r="B15180" s="57">
        <v>317.0</v>
      </c>
      <c r="C15180" s="57">
        <v>11.0</v>
      </c>
      <c r="D15180" s="268">
        <v>0.208333333333333</v>
      </c>
      <c r="E15180" s="269">
        <v>0.0</v>
      </c>
      <c r="F15180" s="269">
        <v>2.9645766475489823E-5</v>
      </c>
    </row>
    <row r="15181" ht="14.25" customHeight="1">
      <c r="A15181" s="267">
        <v>43782.0</v>
      </c>
      <c r="B15181" s="57">
        <v>317.0</v>
      </c>
      <c r="C15181" s="57">
        <v>12.0</v>
      </c>
      <c r="D15181" s="268">
        <v>0.229166666666667</v>
      </c>
      <c r="E15181" s="269">
        <v>0.0</v>
      </c>
      <c r="F15181" s="269">
        <v>3.124824033902981E-5</v>
      </c>
    </row>
    <row r="15182" ht="14.25" customHeight="1">
      <c r="A15182" s="267">
        <v>43782.0</v>
      </c>
      <c r="B15182" s="57">
        <v>317.0</v>
      </c>
      <c r="C15182" s="57">
        <v>13.0</v>
      </c>
      <c r="D15182" s="268">
        <v>0.25</v>
      </c>
      <c r="E15182" s="269">
        <v>0.0</v>
      </c>
      <c r="F15182" s="269">
        <v>3.3651951134339786E-5</v>
      </c>
    </row>
    <row r="15183" ht="14.25" customHeight="1">
      <c r="A15183" s="267">
        <v>43782.0</v>
      </c>
      <c r="B15183" s="57">
        <v>317.0</v>
      </c>
      <c r="C15183" s="57">
        <v>14.0</v>
      </c>
      <c r="D15183" s="268">
        <v>0.270833333333333</v>
      </c>
      <c r="E15183" s="269">
        <v>0.0</v>
      </c>
      <c r="F15183" s="269">
        <v>3.625597116259227E-5</v>
      </c>
    </row>
    <row r="15184" ht="14.25" customHeight="1">
      <c r="A15184" s="267">
        <v>43782.0</v>
      </c>
      <c r="B15184" s="57">
        <v>317.0</v>
      </c>
      <c r="C15184" s="57">
        <v>15.0</v>
      </c>
      <c r="D15184" s="268">
        <v>0.291666666666667</v>
      </c>
      <c r="E15184" s="269">
        <v>9.092375829552235E-7</v>
      </c>
      <c r="F15184" s="269">
        <v>4.236540276733849E-5</v>
      </c>
    </row>
    <row r="15185" ht="14.25" customHeight="1">
      <c r="A15185" s="267">
        <v>43782.0</v>
      </c>
      <c r="B15185" s="57">
        <v>317.0</v>
      </c>
      <c r="C15185" s="57">
        <v>16.0</v>
      </c>
      <c r="D15185" s="268">
        <v>0.3125</v>
      </c>
      <c r="E15185" s="269">
        <v>3.263929784967469E-7</v>
      </c>
      <c r="F15185" s="269">
        <v>4.8975607454440954E-5</v>
      </c>
    </row>
    <row r="15186" ht="14.25" customHeight="1">
      <c r="A15186" s="267">
        <v>43782.0</v>
      </c>
      <c r="B15186" s="57">
        <v>317.0</v>
      </c>
      <c r="C15186" s="57">
        <v>17.0</v>
      </c>
      <c r="D15186" s="268">
        <v>0.333333333333333</v>
      </c>
      <c r="E15186" s="269">
        <v>2.137362051355301E-6</v>
      </c>
      <c r="F15186" s="269">
        <v>5.748874985449714E-5</v>
      </c>
    </row>
    <row r="15187" ht="14.25" customHeight="1">
      <c r="A15187" s="267">
        <v>43782.0</v>
      </c>
      <c r="B15187" s="57">
        <v>317.0</v>
      </c>
      <c r="C15187" s="57">
        <v>18.0</v>
      </c>
      <c r="D15187" s="268">
        <v>0.354166666666667</v>
      </c>
      <c r="E15187" s="269">
        <v>7.606251377812405E-6</v>
      </c>
      <c r="F15187" s="269">
        <v>6.520065532278334E-5</v>
      </c>
    </row>
    <row r="15188" ht="14.25" customHeight="1">
      <c r="A15188" s="267">
        <v>43782.0</v>
      </c>
      <c r="B15188" s="57">
        <v>317.0</v>
      </c>
      <c r="C15188" s="57">
        <v>19.0</v>
      </c>
      <c r="D15188" s="268">
        <v>0.375</v>
      </c>
      <c r="E15188" s="269">
        <v>1.8306367405075266E-5</v>
      </c>
      <c r="F15188" s="269">
        <v>6.990792229693207E-5</v>
      </c>
    </row>
    <row r="15189" ht="14.25" customHeight="1">
      <c r="A15189" s="267">
        <v>43782.0</v>
      </c>
      <c r="B15189" s="57">
        <v>317.0</v>
      </c>
      <c r="C15189" s="57">
        <v>20.0</v>
      </c>
      <c r="D15189" s="268">
        <v>0.395833333333333</v>
      </c>
      <c r="E15189" s="269">
        <v>4.848106346615148E-5</v>
      </c>
      <c r="F15189" s="269">
        <v>7.491565312049453E-5</v>
      </c>
    </row>
    <row r="15190" ht="14.25" customHeight="1">
      <c r="A15190" s="267">
        <v>43782.0</v>
      </c>
      <c r="B15190" s="57">
        <v>317.0</v>
      </c>
      <c r="C15190" s="57">
        <v>21.0</v>
      </c>
      <c r="D15190" s="268">
        <v>0.416666666666667</v>
      </c>
      <c r="E15190" s="269">
        <v>4.0442462230951916E-5</v>
      </c>
      <c r="F15190" s="269">
        <v>7.701890006639078E-5</v>
      </c>
    </row>
    <row r="15191" ht="14.25" customHeight="1">
      <c r="A15191" s="267">
        <v>43782.0</v>
      </c>
      <c r="B15191" s="57">
        <v>317.0</v>
      </c>
      <c r="C15191" s="57">
        <v>22.0</v>
      </c>
      <c r="D15191" s="268">
        <v>0.4375</v>
      </c>
      <c r="E15191" s="269">
        <v>4.24282947306965E-5</v>
      </c>
      <c r="F15191" s="269">
        <v>7.631781775109203E-5</v>
      </c>
    </row>
    <row r="15192" ht="14.25" customHeight="1">
      <c r="A15192" s="267">
        <v>43782.0</v>
      </c>
      <c r="B15192" s="57">
        <v>317.0</v>
      </c>
      <c r="C15192" s="57">
        <v>23.0</v>
      </c>
      <c r="D15192" s="268">
        <v>0.458333333333333</v>
      </c>
      <c r="E15192" s="269">
        <v>4.6713885110449185E-5</v>
      </c>
      <c r="F15192" s="269">
        <v>7.792029161463202E-5</v>
      </c>
    </row>
    <row r="15193" ht="14.25" customHeight="1">
      <c r="A15193" s="267">
        <v>43782.0</v>
      </c>
      <c r="B15193" s="57">
        <v>317.0</v>
      </c>
      <c r="C15193" s="57">
        <v>24.0</v>
      </c>
      <c r="D15193" s="268">
        <v>0.479166666666667</v>
      </c>
      <c r="E15193" s="269">
        <v>5.963556360247189E-5</v>
      </c>
      <c r="F15193" s="269">
        <v>7.962292009464326E-5</v>
      </c>
    </row>
    <row r="15194" ht="14.25" customHeight="1">
      <c r="A15194" s="267">
        <v>43782.0</v>
      </c>
      <c r="B15194" s="57">
        <v>317.0</v>
      </c>
      <c r="C15194" s="57">
        <v>25.0</v>
      </c>
      <c r="D15194" s="268">
        <v>0.5</v>
      </c>
      <c r="E15194" s="269">
        <v>4.883162409698778E-5</v>
      </c>
      <c r="F15194" s="269">
        <v>8.2727713205252E-5</v>
      </c>
    </row>
    <row r="15195" ht="14.25" customHeight="1">
      <c r="A15195" s="267">
        <v>43782.0</v>
      </c>
      <c r="B15195" s="57">
        <v>317.0</v>
      </c>
      <c r="C15195" s="57">
        <v>26.0</v>
      </c>
      <c r="D15195" s="268">
        <v>0.520833333333333</v>
      </c>
      <c r="E15195" s="269">
        <v>3.944159172764499E-5</v>
      </c>
      <c r="F15195" s="269">
        <v>8.302817705466573E-5</v>
      </c>
    </row>
    <row r="15196" ht="14.25" customHeight="1">
      <c r="A15196" s="267">
        <v>43782.0</v>
      </c>
      <c r="B15196" s="57">
        <v>317.0</v>
      </c>
      <c r="C15196" s="57">
        <v>27.0</v>
      </c>
      <c r="D15196" s="268">
        <v>0.541666666666667</v>
      </c>
      <c r="E15196" s="269">
        <v>3.563066689284669E-5</v>
      </c>
      <c r="F15196" s="269">
        <v>8.102508472524076E-5</v>
      </c>
    </row>
    <row r="15197" ht="14.25" customHeight="1">
      <c r="A15197" s="267">
        <v>43782.0</v>
      </c>
      <c r="B15197" s="57">
        <v>317.0</v>
      </c>
      <c r="C15197" s="57">
        <v>28.0</v>
      </c>
      <c r="D15197" s="268">
        <v>0.5625</v>
      </c>
      <c r="E15197" s="269">
        <v>2.5656836082904424E-5</v>
      </c>
      <c r="F15197" s="269">
        <v>7.751967314874703E-5</v>
      </c>
    </row>
    <row r="15198" ht="14.25" customHeight="1">
      <c r="A15198" s="267">
        <v>43782.0</v>
      </c>
      <c r="B15198" s="57">
        <v>317.0</v>
      </c>
      <c r="C15198" s="57">
        <v>29.0</v>
      </c>
      <c r="D15198" s="268">
        <v>0.583333333333333</v>
      </c>
      <c r="E15198" s="269">
        <v>2.2633007856711577E-5</v>
      </c>
      <c r="F15198" s="269">
        <v>7.541642620285079E-5</v>
      </c>
    </row>
    <row r="15199" ht="14.25" customHeight="1">
      <c r="A15199" s="267">
        <v>43782.0</v>
      </c>
      <c r="B15199" s="57">
        <v>317.0</v>
      </c>
      <c r="C15199" s="57">
        <v>30.0</v>
      </c>
      <c r="D15199" s="268">
        <v>0.604166666666667</v>
      </c>
      <c r="E15199" s="269">
        <v>1.606446811382167E-5</v>
      </c>
      <c r="F15199" s="269">
        <v>7.661828160050578E-5</v>
      </c>
    </row>
    <row r="15200" ht="14.25" customHeight="1">
      <c r="A15200" s="267">
        <v>43782.0</v>
      </c>
      <c r="B15200" s="57">
        <v>317.0</v>
      </c>
      <c r="C15200" s="57">
        <v>31.0</v>
      </c>
      <c r="D15200" s="268">
        <v>0.625</v>
      </c>
      <c r="E15200" s="269">
        <v>1.011404756868317E-5</v>
      </c>
      <c r="F15200" s="269">
        <v>7.942261086170077E-5</v>
      </c>
    </row>
    <row r="15201" ht="14.25" customHeight="1">
      <c r="A15201" s="267">
        <v>43782.0</v>
      </c>
      <c r="B15201" s="57">
        <v>317.0</v>
      </c>
      <c r="C15201" s="57">
        <v>32.0</v>
      </c>
      <c r="D15201" s="268">
        <v>0.645833333333333</v>
      </c>
      <c r="E15201" s="269">
        <v>7.2804091909329495E-6</v>
      </c>
      <c r="F15201" s="269">
        <v>8.503126938409072E-5</v>
      </c>
    </row>
    <row r="15202" ht="14.25" customHeight="1">
      <c r="A15202" s="267">
        <v>43782.0</v>
      </c>
      <c r="B15202" s="57">
        <v>317.0</v>
      </c>
      <c r="C15202" s="57">
        <v>33.0</v>
      </c>
      <c r="D15202" s="268">
        <v>0.666666666666667</v>
      </c>
      <c r="E15202" s="269">
        <v>2.15691504836675E-6</v>
      </c>
      <c r="F15202" s="269">
        <v>9.334410255120445E-5</v>
      </c>
    </row>
    <row r="15203" ht="14.25" customHeight="1">
      <c r="A15203" s="267">
        <v>43782.0</v>
      </c>
      <c r="B15203" s="57">
        <v>317.0</v>
      </c>
      <c r="C15203" s="57">
        <v>34.0</v>
      </c>
      <c r="D15203" s="268">
        <v>0.6875</v>
      </c>
      <c r="E15203" s="269">
        <v>0.0</v>
      </c>
      <c r="F15203" s="269">
        <v>1.0317928588868112E-4</v>
      </c>
    </row>
    <row r="15204" ht="14.25" customHeight="1">
      <c r="A15204" s="267">
        <v>43782.0</v>
      </c>
      <c r="B15204" s="57">
        <v>317.0</v>
      </c>
      <c r="C15204" s="57">
        <v>35.0</v>
      </c>
      <c r="D15204" s="268">
        <v>0.708333333333333</v>
      </c>
      <c r="E15204" s="269">
        <v>0.0</v>
      </c>
      <c r="F15204" s="269">
        <v>1.1317471661251179E-4</v>
      </c>
    </row>
    <row r="15205" ht="14.25" customHeight="1">
      <c r="A15205" s="267">
        <v>43782.0</v>
      </c>
      <c r="B15205" s="57">
        <v>317.0</v>
      </c>
      <c r="C15205" s="57">
        <v>36.0</v>
      </c>
      <c r="D15205" s="268">
        <v>0.729166666666667</v>
      </c>
      <c r="E15205" s="269">
        <v>0.0</v>
      </c>
      <c r="F15205" s="269">
        <v>1.1359536600169104E-4</v>
      </c>
    </row>
    <row r="15206" ht="14.25" customHeight="1">
      <c r="A15206" s="267">
        <v>43782.0</v>
      </c>
      <c r="B15206" s="57">
        <v>317.0</v>
      </c>
      <c r="C15206" s="57">
        <v>37.0</v>
      </c>
      <c r="D15206" s="268">
        <v>0.75</v>
      </c>
      <c r="E15206" s="269">
        <v>0.0</v>
      </c>
      <c r="F15206" s="269">
        <v>1.1124173251461671E-4</v>
      </c>
    </row>
    <row r="15207" ht="14.25" customHeight="1">
      <c r="A15207" s="267">
        <v>43782.0</v>
      </c>
      <c r="B15207" s="57">
        <v>317.0</v>
      </c>
      <c r="C15207" s="57">
        <v>38.0</v>
      </c>
      <c r="D15207" s="268">
        <v>0.770833333333333</v>
      </c>
      <c r="E15207" s="269">
        <v>0.0</v>
      </c>
      <c r="F15207" s="269">
        <v>1.0761613539835746E-4</v>
      </c>
    </row>
    <row r="15208" ht="14.25" customHeight="1">
      <c r="A15208" s="267">
        <v>43782.0</v>
      </c>
      <c r="B15208" s="57">
        <v>317.0</v>
      </c>
      <c r="C15208" s="57">
        <v>39.0</v>
      </c>
      <c r="D15208" s="268">
        <v>0.791666666666667</v>
      </c>
      <c r="E15208" s="269">
        <v>0.0</v>
      </c>
      <c r="F15208" s="269">
        <v>1.0299900757903287E-4</v>
      </c>
    </row>
    <row r="15209" ht="14.25" customHeight="1">
      <c r="A15209" s="267">
        <v>43782.0</v>
      </c>
      <c r="B15209" s="57">
        <v>317.0</v>
      </c>
      <c r="C15209" s="57">
        <v>40.0</v>
      </c>
      <c r="D15209" s="268">
        <v>0.8125</v>
      </c>
      <c r="E15209" s="269">
        <v>0.0</v>
      </c>
      <c r="F15209" s="269">
        <v>9.885260645712315E-5</v>
      </c>
    </row>
    <row r="15210" ht="14.25" customHeight="1">
      <c r="A15210" s="267">
        <v>43782.0</v>
      </c>
      <c r="B15210" s="57">
        <v>317.0</v>
      </c>
      <c r="C15210" s="57">
        <v>41.0</v>
      </c>
      <c r="D15210" s="268">
        <v>0.833333333333333</v>
      </c>
      <c r="E15210" s="269">
        <v>0.0</v>
      </c>
      <c r="F15210" s="269">
        <v>9.424549409944566E-5</v>
      </c>
    </row>
    <row r="15211" ht="14.25" customHeight="1">
      <c r="A15211" s="267">
        <v>43782.0</v>
      </c>
      <c r="B15211" s="57">
        <v>317.0</v>
      </c>
      <c r="C15211" s="57">
        <v>42.0</v>
      </c>
      <c r="D15211" s="268">
        <v>0.854166666666667</v>
      </c>
      <c r="E15211" s="269">
        <v>0.0</v>
      </c>
      <c r="F15211" s="269">
        <v>8.973853635823944E-5</v>
      </c>
    </row>
    <row r="15212" ht="14.25" customHeight="1">
      <c r="A15212" s="267">
        <v>43782.0</v>
      </c>
      <c r="B15212" s="57">
        <v>317.0</v>
      </c>
      <c r="C15212" s="57">
        <v>43.0</v>
      </c>
      <c r="D15212" s="268">
        <v>0.875</v>
      </c>
      <c r="E15212" s="269">
        <v>0.0</v>
      </c>
      <c r="F15212" s="269">
        <v>8.473080553467698E-5</v>
      </c>
    </row>
    <row r="15213" ht="14.25" customHeight="1">
      <c r="A15213" s="267">
        <v>43782.0</v>
      </c>
      <c r="B15213" s="57">
        <v>317.0</v>
      </c>
      <c r="C15213" s="57">
        <v>44.0</v>
      </c>
      <c r="D15213" s="268">
        <v>0.895833333333333</v>
      </c>
      <c r="E15213" s="269">
        <v>0.0</v>
      </c>
      <c r="F15213" s="269">
        <v>7.852121931345951E-5</v>
      </c>
    </row>
    <row r="15214" ht="14.25" customHeight="1">
      <c r="A15214" s="267">
        <v>43782.0</v>
      </c>
      <c r="B15214" s="57">
        <v>317.0</v>
      </c>
      <c r="C15214" s="57">
        <v>45.0</v>
      </c>
      <c r="D15214" s="268">
        <v>0.916666666666667</v>
      </c>
      <c r="E15214" s="269">
        <v>0.0</v>
      </c>
      <c r="F15214" s="269">
        <v>7.341333387342581E-5</v>
      </c>
    </row>
    <row r="15215" ht="14.25" customHeight="1">
      <c r="A15215" s="267">
        <v>43782.0</v>
      </c>
      <c r="B15215" s="57">
        <v>317.0</v>
      </c>
      <c r="C15215" s="57">
        <v>46.0</v>
      </c>
      <c r="D15215" s="268">
        <v>0.9375</v>
      </c>
      <c r="E15215" s="269">
        <v>0.0</v>
      </c>
      <c r="F15215" s="269">
        <v>6.53008099392546E-5</v>
      </c>
    </row>
    <row r="15216" ht="14.25" customHeight="1">
      <c r="A15216" s="267">
        <v>43782.0</v>
      </c>
      <c r="B15216" s="57">
        <v>317.0</v>
      </c>
      <c r="C15216" s="57">
        <v>47.0</v>
      </c>
      <c r="D15216" s="268">
        <v>0.958333333333333</v>
      </c>
      <c r="E15216" s="269">
        <v>0.0</v>
      </c>
      <c r="F15216" s="269">
        <v>5.5285348292129665E-5</v>
      </c>
    </row>
    <row r="15217" ht="14.25" customHeight="1">
      <c r="A15217" s="267">
        <v>43782.0</v>
      </c>
      <c r="B15217" s="57">
        <v>317.0</v>
      </c>
      <c r="C15217" s="57">
        <v>48.0</v>
      </c>
      <c r="D15217" s="268">
        <v>0.979166666666667</v>
      </c>
      <c r="E15217" s="269">
        <v>0.0</v>
      </c>
      <c r="F15217" s="269">
        <v>4.727297897442971E-5</v>
      </c>
    </row>
    <row r="15218" ht="14.25" customHeight="1">
      <c r="A15218" s="267">
        <v>43783.0</v>
      </c>
      <c r="B15218" s="57">
        <v>318.0</v>
      </c>
      <c r="C15218" s="57">
        <v>1.0</v>
      </c>
      <c r="D15218" s="268">
        <v>0.0</v>
      </c>
      <c r="E15218" s="269">
        <v>0.0</v>
      </c>
      <c r="F15218" s="269">
        <v>4.046246505438475E-5</v>
      </c>
    </row>
    <row r="15219" ht="14.25" customHeight="1">
      <c r="A15219" s="267">
        <v>43783.0</v>
      </c>
      <c r="B15219" s="57">
        <v>318.0</v>
      </c>
      <c r="C15219" s="57">
        <v>2.0</v>
      </c>
      <c r="D15219" s="268">
        <v>0.020833333333333332</v>
      </c>
      <c r="E15219" s="269">
        <v>0.0</v>
      </c>
      <c r="F15219" s="269">
        <v>3.615581654612103E-5</v>
      </c>
    </row>
    <row r="15220" ht="14.25" customHeight="1">
      <c r="A15220" s="267">
        <v>43783.0</v>
      </c>
      <c r="B15220" s="57">
        <v>318.0</v>
      </c>
      <c r="C15220" s="57">
        <v>3.0</v>
      </c>
      <c r="D15220" s="268">
        <v>0.0416666666666667</v>
      </c>
      <c r="E15220" s="269">
        <v>0.0</v>
      </c>
      <c r="F15220" s="269">
        <v>3.3551796517868546E-5</v>
      </c>
    </row>
    <row r="15221" ht="14.25" customHeight="1">
      <c r="A15221" s="267">
        <v>43783.0</v>
      </c>
      <c r="B15221" s="57">
        <v>318.0</v>
      </c>
      <c r="C15221" s="57">
        <v>4.0</v>
      </c>
      <c r="D15221" s="268">
        <v>0.0625</v>
      </c>
      <c r="E15221" s="269">
        <v>0.0</v>
      </c>
      <c r="F15221" s="269">
        <v>3.194932265432856E-5</v>
      </c>
    </row>
    <row r="15222" ht="14.25" customHeight="1">
      <c r="A15222" s="267">
        <v>43783.0</v>
      </c>
      <c r="B15222" s="57">
        <v>318.0</v>
      </c>
      <c r="C15222" s="57">
        <v>5.0</v>
      </c>
      <c r="D15222" s="268">
        <v>0.0833333333333333</v>
      </c>
      <c r="E15222" s="269">
        <v>0.0</v>
      </c>
      <c r="F15222" s="269">
        <v>3.054715802373107E-5</v>
      </c>
    </row>
    <row r="15223" ht="14.25" customHeight="1">
      <c r="A15223" s="267">
        <v>43783.0</v>
      </c>
      <c r="B15223" s="57">
        <v>318.0</v>
      </c>
      <c r="C15223" s="57">
        <v>6.0</v>
      </c>
      <c r="D15223" s="268">
        <v>0.104166666666667</v>
      </c>
      <c r="E15223" s="269">
        <v>0.0</v>
      </c>
      <c r="F15223" s="269">
        <v>2.9545611859018566E-5</v>
      </c>
    </row>
    <row r="15224" ht="14.25" customHeight="1">
      <c r="A15224" s="267">
        <v>43783.0</v>
      </c>
      <c r="B15224" s="57">
        <v>318.0</v>
      </c>
      <c r="C15224" s="57">
        <v>7.0</v>
      </c>
      <c r="D15224" s="268">
        <v>0.125</v>
      </c>
      <c r="E15224" s="269">
        <v>0.0</v>
      </c>
      <c r="F15224" s="269">
        <v>2.9645766475489823E-5</v>
      </c>
    </row>
    <row r="15225" ht="14.25" customHeight="1">
      <c r="A15225" s="267">
        <v>43783.0</v>
      </c>
      <c r="B15225" s="57">
        <v>318.0</v>
      </c>
      <c r="C15225" s="57">
        <v>8.0</v>
      </c>
      <c r="D15225" s="268">
        <v>0.145833333333333</v>
      </c>
      <c r="E15225" s="269">
        <v>0.0</v>
      </c>
      <c r="F15225" s="269">
        <v>2.914499339313357E-5</v>
      </c>
    </row>
    <row r="15226" ht="14.25" customHeight="1">
      <c r="A15226" s="267">
        <v>43783.0</v>
      </c>
      <c r="B15226" s="57">
        <v>318.0</v>
      </c>
      <c r="C15226" s="57">
        <v>9.0</v>
      </c>
      <c r="D15226" s="268">
        <v>0.166666666666667</v>
      </c>
      <c r="E15226" s="269">
        <v>0.0</v>
      </c>
      <c r="F15226" s="269">
        <v>2.9245148009604822E-5</v>
      </c>
    </row>
    <row r="15227" ht="14.25" customHeight="1">
      <c r="A15227" s="267">
        <v>43783.0</v>
      </c>
      <c r="B15227" s="57">
        <v>318.0</v>
      </c>
      <c r="C15227" s="57">
        <v>10.0</v>
      </c>
      <c r="D15227" s="268">
        <v>0.1875</v>
      </c>
      <c r="E15227" s="269">
        <v>0.0</v>
      </c>
      <c r="F15227" s="269">
        <v>3.0346848790788564E-5</v>
      </c>
    </row>
    <row r="15228" ht="14.25" customHeight="1">
      <c r="A15228" s="267">
        <v>43783.0</v>
      </c>
      <c r="B15228" s="57">
        <v>318.0</v>
      </c>
      <c r="C15228" s="57">
        <v>11.0</v>
      </c>
      <c r="D15228" s="268">
        <v>0.208333333333333</v>
      </c>
      <c r="E15228" s="269">
        <v>0.0</v>
      </c>
      <c r="F15228" s="269">
        <v>3.1548704188443556E-5</v>
      </c>
    </row>
    <row r="15229" ht="14.25" customHeight="1">
      <c r="A15229" s="267">
        <v>43783.0</v>
      </c>
      <c r="B15229" s="57">
        <v>318.0</v>
      </c>
      <c r="C15229" s="57">
        <v>12.0</v>
      </c>
      <c r="D15229" s="268">
        <v>0.229166666666667</v>
      </c>
      <c r="E15229" s="269">
        <v>0.0</v>
      </c>
      <c r="F15229" s="269">
        <v>3.455334268258104E-5</v>
      </c>
    </row>
    <row r="15230" ht="14.25" customHeight="1">
      <c r="A15230" s="267">
        <v>43783.0</v>
      </c>
      <c r="B15230" s="57">
        <v>318.0</v>
      </c>
      <c r="C15230" s="57">
        <v>13.0</v>
      </c>
      <c r="D15230" s="268">
        <v>0.25</v>
      </c>
      <c r="E15230" s="269">
        <v>0.0</v>
      </c>
      <c r="F15230" s="269">
        <v>4.166432045203974E-5</v>
      </c>
    </row>
    <row r="15231" ht="14.25" customHeight="1">
      <c r="A15231" s="267">
        <v>43783.0</v>
      </c>
      <c r="B15231" s="57">
        <v>318.0</v>
      </c>
      <c r="C15231" s="57">
        <v>14.0</v>
      </c>
      <c r="D15231" s="268">
        <v>0.270833333333333</v>
      </c>
      <c r="E15231" s="269">
        <v>0.0</v>
      </c>
      <c r="F15231" s="269">
        <v>4.9175916687383454E-5</v>
      </c>
    </row>
    <row r="15232" ht="14.25" customHeight="1">
      <c r="A15232" s="267">
        <v>43783.0</v>
      </c>
      <c r="B15232" s="57">
        <v>318.0</v>
      </c>
      <c r="C15232" s="57">
        <v>15.0</v>
      </c>
      <c r="D15232" s="268">
        <v>0.291666666666667</v>
      </c>
      <c r="E15232" s="269">
        <v>3.263929784967469E-7</v>
      </c>
      <c r="F15232" s="269">
        <v>5.909122371803713E-5</v>
      </c>
    </row>
    <row r="15233" ht="14.25" customHeight="1">
      <c r="A15233" s="267">
        <v>43783.0</v>
      </c>
      <c r="B15233" s="57">
        <v>318.0</v>
      </c>
      <c r="C15233" s="57">
        <v>16.0</v>
      </c>
      <c r="D15233" s="268">
        <v>0.3125</v>
      </c>
      <c r="E15233" s="269">
        <v>6.947507685145041E-6</v>
      </c>
      <c r="F15233" s="269">
        <v>6.580158302161085E-5</v>
      </c>
    </row>
    <row r="15234" ht="14.25" customHeight="1">
      <c r="A15234" s="267">
        <v>43783.0</v>
      </c>
      <c r="B15234" s="57">
        <v>318.0</v>
      </c>
      <c r="C15234" s="57">
        <v>17.0</v>
      </c>
      <c r="D15234" s="268">
        <v>0.333333333333333</v>
      </c>
      <c r="E15234" s="269">
        <v>1.81548935023772E-5</v>
      </c>
      <c r="F15234" s="269">
        <v>6.930699459810458E-5</v>
      </c>
    </row>
    <row r="15235" ht="14.25" customHeight="1">
      <c r="A15235" s="267">
        <v>43783.0</v>
      </c>
      <c r="B15235" s="57">
        <v>318.0</v>
      </c>
      <c r="C15235" s="57">
        <v>18.0</v>
      </c>
      <c r="D15235" s="268">
        <v>0.354166666666667</v>
      </c>
      <c r="E15235" s="269">
        <v>3.2738650584793534E-5</v>
      </c>
      <c r="F15235" s="269">
        <v>6.940714921457582E-5</v>
      </c>
    </row>
    <row r="15236" ht="14.25" customHeight="1">
      <c r="A15236" s="267">
        <v>43783.0</v>
      </c>
      <c r="B15236" s="57">
        <v>318.0</v>
      </c>
      <c r="C15236" s="57">
        <v>19.0</v>
      </c>
      <c r="D15236" s="268">
        <v>0.375</v>
      </c>
      <c r="E15236" s="269">
        <v>4.945207296743664E-5</v>
      </c>
      <c r="F15236" s="269">
        <v>6.900653074869083E-5</v>
      </c>
    </row>
    <row r="15237" ht="14.25" customHeight="1">
      <c r="A15237" s="267">
        <v>43783.0</v>
      </c>
      <c r="B15237" s="57">
        <v>318.0</v>
      </c>
      <c r="C15237" s="57">
        <v>20.0</v>
      </c>
      <c r="D15237" s="268">
        <v>0.395833333333333</v>
      </c>
      <c r="E15237" s="269">
        <v>6.65582818261495E-5</v>
      </c>
      <c r="F15237" s="269">
        <v>6.850575766633457E-5</v>
      </c>
    </row>
    <row r="15238" ht="14.25" customHeight="1">
      <c r="A15238" s="267">
        <v>43783.0</v>
      </c>
      <c r="B15238" s="57">
        <v>318.0</v>
      </c>
      <c r="C15238" s="57">
        <v>21.0</v>
      </c>
      <c r="D15238" s="268">
        <v>0.416666666666667</v>
      </c>
      <c r="E15238" s="269">
        <v>8.208567084934089E-5</v>
      </c>
      <c r="F15238" s="269">
        <v>6.730390226867957E-5</v>
      </c>
    </row>
    <row r="15239" ht="14.25" customHeight="1">
      <c r="A15239" s="267">
        <v>43783.0</v>
      </c>
      <c r="B15239" s="57">
        <v>318.0</v>
      </c>
      <c r="C15239" s="57">
        <v>22.0</v>
      </c>
      <c r="D15239" s="268">
        <v>0.4375</v>
      </c>
      <c r="E15239" s="269">
        <v>9.774431996579178E-5</v>
      </c>
      <c r="F15239" s="269">
        <v>6.67029745698521E-5</v>
      </c>
    </row>
    <row r="15240" ht="14.25" customHeight="1">
      <c r="A15240" s="267">
        <v>43783.0</v>
      </c>
      <c r="B15240" s="57">
        <v>318.0</v>
      </c>
      <c r="C15240" s="57">
        <v>23.0</v>
      </c>
      <c r="D15240" s="268">
        <v>0.458333333333333</v>
      </c>
      <c r="E15240" s="269">
        <v>1.1373179366982172E-4</v>
      </c>
      <c r="F15240" s="269">
        <v>6.590173763808209E-5</v>
      </c>
    </row>
    <row r="15241" ht="14.25" customHeight="1">
      <c r="A15241" s="267">
        <v>43783.0</v>
      </c>
      <c r="B15241" s="57">
        <v>318.0</v>
      </c>
      <c r="C15241" s="57">
        <v>24.0</v>
      </c>
      <c r="D15241" s="268">
        <v>0.479166666666667</v>
      </c>
      <c r="E15241" s="269">
        <v>1.0931043580437579E-4</v>
      </c>
      <c r="F15241" s="269">
        <v>6.680312918632335E-5</v>
      </c>
    </row>
    <row r="15242" ht="14.25" customHeight="1">
      <c r="A15242" s="267">
        <v>43783.0</v>
      </c>
      <c r="B15242" s="57">
        <v>318.0</v>
      </c>
      <c r="C15242" s="57">
        <v>25.0</v>
      </c>
      <c r="D15242" s="268">
        <v>0.5</v>
      </c>
      <c r="E15242" s="269">
        <v>1.0115973369172424E-4</v>
      </c>
      <c r="F15242" s="269">
        <v>6.900653074869083E-5</v>
      </c>
    </row>
    <row r="15243" ht="14.25" customHeight="1">
      <c r="A15243" s="267">
        <v>43783.0</v>
      </c>
      <c r="B15243" s="57">
        <v>318.0</v>
      </c>
      <c r="C15243" s="57">
        <v>26.0</v>
      </c>
      <c r="D15243" s="268">
        <v>0.520833333333333</v>
      </c>
      <c r="E15243" s="269">
        <v>1.0298828182724852E-4</v>
      </c>
      <c r="F15243" s="269">
        <v>6.950730383104707E-5</v>
      </c>
    </row>
    <row r="15244" ht="14.25" customHeight="1">
      <c r="A15244" s="267">
        <v>43783.0</v>
      </c>
      <c r="B15244" s="57">
        <v>318.0</v>
      </c>
      <c r="C15244" s="57">
        <v>27.0</v>
      </c>
      <c r="D15244" s="268">
        <v>0.541666666666667</v>
      </c>
      <c r="E15244" s="269">
        <v>8.756027431870849E-5</v>
      </c>
      <c r="F15244" s="269">
        <v>6.820529381692084E-5</v>
      </c>
    </row>
    <row r="15245" ht="14.25" customHeight="1">
      <c r="A15245" s="267">
        <v>43783.0</v>
      </c>
      <c r="B15245" s="57">
        <v>318.0</v>
      </c>
      <c r="C15245" s="57">
        <v>28.0</v>
      </c>
      <c r="D15245" s="268">
        <v>0.5625</v>
      </c>
      <c r="E15245" s="269">
        <v>6.278122556047107E-5</v>
      </c>
      <c r="F15245" s="269">
        <v>6.65026653369096E-5</v>
      </c>
    </row>
    <row r="15246" ht="14.25" customHeight="1">
      <c r="A15246" s="267">
        <v>43783.0</v>
      </c>
      <c r="B15246" s="57">
        <v>318.0</v>
      </c>
      <c r="C15246" s="57">
        <v>29.0</v>
      </c>
      <c r="D15246" s="268">
        <v>0.583333333333333</v>
      </c>
      <c r="E15246" s="269">
        <v>5.212538212394485E-5</v>
      </c>
      <c r="F15246" s="269">
        <v>6.55011191721971E-5</v>
      </c>
    </row>
    <row r="15247" ht="14.25" customHeight="1">
      <c r="A15247" s="267">
        <v>43783.0</v>
      </c>
      <c r="B15247" s="57">
        <v>318.0</v>
      </c>
      <c r="C15247" s="57">
        <v>30.0</v>
      </c>
      <c r="D15247" s="268">
        <v>0.604166666666667</v>
      </c>
      <c r="E15247" s="269">
        <v>3.724848515749137E-5</v>
      </c>
      <c r="F15247" s="269">
        <v>6.710359303573709E-5</v>
      </c>
    </row>
    <row r="15248" ht="14.25" customHeight="1">
      <c r="A15248" s="267">
        <v>43783.0</v>
      </c>
      <c r="B15248" s="57">
        <v>318.0</v>
      </c>
      <c r="C15248" s="57">
        <v>31.0</v>
      </c>
      <c r="D15248" s="268">
        <v>0.625</v>
      </c>
      <c r="E15248" s="269">
        <v>2.340143740510938E-5</v>
      </c>
      <c r="F15248" s="269">
        <v>7.000807691340332E-5</v>
      </c>
    </row>
    <row r="15249" ht="14.25" customHeight="1">
      <c r="A15249" s="267">
        <v>43783.0</v>
      </c>
      <c r="B15249" s="57">
        <v>318.0</v>
      </c>
      <c r="C15249" s="57">
        <v>32.0</v>
      </c>
      <c r="D15249" s="268">
        <v>0.645833333333333</v>
      </c>
      <c r="E15249" s="269">
        <v>8.714936426457056E-6</v>
      </c>
      <c r="F15249" s="269">
        <v>7.651812698403452E-5</v>
      </c>
    </row>
    <row r="15250" ht="14.25" customHeight="1">
      <c r="A15250" s="267">
        <v>43783.0</v>
      </c>
      <c r="B15250" s="57">
        <v>318.0</v>
      </c>
      <c r="C15250" s="57">
        <v>33.0</v>
      </c>
      <c r="D15250" s="268">
        <v>0.666666666666667</v>
      </c>
      <c r="E15250" s="269">
        <v>9.319750414043103E-7</v>
      </c>
      <c r="F15250" s="269">
        <v>8.513142400056198E-5</v>
      </c>
    </row>
    <row r="15251" ht="14.25" customHeight="1">
      <c r="A15251" s="267">
        <v>43783.0</v>
      </c>
      <c r="B15251" s="57">
        <v>318.0</v>
      </c>
      <c r="C15251" s="57">
        <v>34.0</v>
      </c>
      <c r="D15251" s="268">
        <v>0.6875</v>
      </c>
      <c r="E15251" s="269">
        <v>0.0</v>
      </c>
      <c r="F15251" s="269">
        <v>9.745044182652563E-5</v>
      </c>
    </row>
    <row r="15252" ht="14.25" customHeight="1">
      <c r="A15252" s="267">
        <v>43783.0</v>
      </c>
      <c r="B15252" s="57">
        <v>318.0</v>
      </c>
      <c r="C15252" s="57">
        <v>35.0</v>
      </c>
      <c r="D15252" s="268">
        <v>0.708333333333333</v>
      </c>
      <c r="E15252" s="269">
        <v>0.0</v>
      </c>
      <c r="F15252" s="269">
        <v>1.0874788256448259E-4</v>
      </c>
    </row>
    <row r="15253" ht="14.25" customHeight="1">
      <c r="A15253" s="267">
        <v>43783.0</v>
      </c>
      <c r="B15253" s="57">
        <v>318.0</v>
      </c>
      <c r="C15253" s="57">
        <v>36.0</v>
      </c>
      <c r="D15253" s="268">
        <v>0.729166666666667</v>
      </c>
      <c r="E15253" s="269">
        <v>0.0</v>
      </c>
      <c r="F15253" s="269">
        <v>1.105306347376708E-4</v>
      </c>
    </row>
    <row r="15254" ht="14.25" customHeight="1">
      <c r="A15254" s="267">
        <v>43783.0</v>
      </c>
      <c r="B15254" s="57">
        <v>318.0</v>
      </c>
      <c r="C15254" s="57">
        <v>37.0</v>
      </c>
      <c r="D15254" s="268">
        <v>0.75</v>
      </c>
      <c r="E15254" s="269">
        <v>0.0</v>
      </c>
      <c r="F15254" s="269">
        <v>1.1117162428308682E-4</v>
      </c>
    </row>
    <row r="15255" ht="14.25" customHeight="1">
      <c r="A15255" s="267">
        <v>43783.0</v>
      </c>
      <c r="B15255" s="57">
        <v>318.0</v>
      </c>
      <c r="C15255" s="57">
        <v>38.0</v>
      </c>
      <c r="D15255" s="268">
        <v>0.770833333333333</v>
      </c>
      <c r="E15255" s="269">
        <v>0.0</v>
      </c>
      <c r="F15255" s="269">
        <v>1.0836729502189185E-4</v>
      </c>
    </row>
    <row r="15256" ht="14.25" customHeight="1">
      <c r="A15256" s="267">
        <v>43783.0</v>
      </c>
      <c r="B15256" s="57">
        <v>318.0</v>
      </c>
      <c r="C15256" s="57">
        <v>39.0</v>
      </c>
      <c r="D15256" s="268">
        <v>0.791666666666667</v>
      </c>
      <c r="E15256" s="269">
        <v>0.0</v>
      </c>
      <c r="F15256" s="269">
        <v>1.036600280477431E-4</v>
      </c>
    </row>
    <row r="15257" ht="14.25" customHeight="1">
      <c r="A15257" s="267">
        <v>43783.0</v>
      </c>
      <c r="B15257" s="57">
        <v>318.0</v>
      </c>
      <c r="C15257" s="57">
        <v>40.0</v>
      </c>
      <c r="D15257" s="268">
        <v>0.8125</v>
      </c>
      <c r="E15257" s="269">
        <v>0.0</v>
      </c>
      <c r="F15257" s="269">
        <v>9.815152414182439E-5</v>
      </c>
    </row>
    <row r="15258" ht="14.25" customHeight="1">
      <c r="A15258" s="267">
        <v>43783.0</v>
      </c>
      <c r="B15258" s="57">
        <v>318.0</v>
      </c>
      <c r="C15258" s="57">
        <v>41.0</v>
      </c>
      <c r="D15258" s="268">
        <v>0.833333333333333</v>
      </c>
      <c r="E15258" s="269">
        <v>0.0</v>
      </c>
      <c r="F15258" s="269">
        <v>9.404518486650317E-5</v>
      </c>
    </row>
    <row r="15259" ht="14.25" customHeight="1">
      <c r="A15259" s="267">
        <v>43783.0</v>
      </c>
      <c r="B15259" s="57">
        <v>318.0</v>
      </c>
      <c r="C15259" s="57">
        <v>42.0</v>
      </c>
      <c r="D15259" s="268">
        <v>0.854166666666667</v>
      </c>
      <c r="E15259" s="269">
        <v>0.0</v>
      </c>
      <c r="F15259" s="269">
        <v>9.06399279064807E-5</v>
      </c>
    </row>
    <row r="15260" ht="14.25" customHeight="1">
      <c r="A15260" s="267">
        <v>43783.0</v>
      </c>
      <c r="B15260" s="57">
        <v>318.0</v>
      </c>
      <c r="C15260" s="57">
        <v>43.0</v>
      </c>
      <c r="D15260" s="268">
        <v>0.875</v>
      </c>
      <c r="E15260" s="269">
        <v>0.0</v>
      </c>
      <c r="F15260" s="269">
        <v>8.663374324763073E-5</v>
      </c>
    </row>
    <row r="15261" ht="14.25" customHeight="1">
      <c r="A15261" s="267">
        <v>43783.0</v>
      </c>
      <c r="B15261" s="57">
        <v>318.0</v>
      </c>
      <c r="C15261" s="57">
        <v>44.0</v>
      </c>
      <c r="D15261" s="268">
        <v>0.895833333333333</v>
      </c>
      <c r="E15261" s="269">
        <v>0.0</v>
      </c>
      <c r="F15261" s="269">
        <v>8.1525857807597E-5</v>
      </c>
    </row>
    <row r="15262" ht="14.25" customHeight="1">
      <c r="A15262" s="267">
        <v>43783.0</v>
      </c>
      <c r="B15262" s="57">
        <v>318.0</v>
      </c>
      <c r="C15262" s="57">
        <v>45.0</v>
      </c>
      <c r="D15262" s="268">
        <v>0.916666666666667</v>
      </c>
      <c r="E15262" s="269">
        <v>0.0</v>
      </c>
      <c r="F15262" s="269">
        <v>7.591719928520704E-5</v>
      </c>
    </row>
    <row r="15263" ht="14.25" customHeight="1">
      <c r="A15263" s="267">
        <v>43783.0</v>
      </c>
      <c r="B15263" s="57">
        <v>318.0</v>
      </c>
      <c r="C15263" s="57">
        <v>46.0</v>
      </c>
      <c r="D15263" s="268">
        <v>0.9375</v>
      </c>
      <c r="E15263" s="269">
        <v>0.0</v>
      </c>
      <c r="F15263" s="269">
        <v>6.640251072043834E-5</v>
      </c>
    </row>
    <row r="15264" ht="14.25" customHeight="1">
      <c r="A15264" s="267">
        <v>43783.0</v>
      </c>
      <c r="B15264" s="57">
        <v>318.0</v>
      </c>
      <c r="C15264" s="57">
        <v>47.0</v>
      </c>
      <c r="D15264" s="268">
        <v>0.958333333333333</v>
      </c>
      <c r="E15264" s="269">
        <v>0.0</v>
      </c>
      <c r="F15264" s="269">
        <v>5.6487203689784654E-5</v>
      </c>
    </row>
    <row r="15265" ht="14.25" customHeight="1">
      <c r="A15265" s="267">
        <v>43783.0</v>
      </c>
      <c r="B15265" s="57">
        <v>318.0</v>
      </c>
      <c r="C15265" s="57">
        <v>48.0</v>
      </c>
      <c r="D15265" s="268">
        <v>0.979166666666667</v>
      </c>
      <c r="E15265" s="269">
        <v>0.0</v>
      </c>
      <c r="F15265" s="269">
        <v>4.657189665913096E-5</v>
      </c>
    </row>
    <row r="15266" ht="14.25" customHeight="1">
      <c r="A15266" s="267">
        <v>43784.0</v>
      </c>
      <c r="B15266" s="57">
        <v>319.0</v>
      </c>
      <c r="C15266" s="57">
        <v>1.0</v>
      </c>
      <c r="D15266" s="268">
        <v>0.0</v>
      </c>
      <c r="E15266" s="269">
        <v>0.0</v>
      </c>
      <c r="F15266" s="269">
        <v>4.0562619670856E-5</v>
      </c>
    </row>
    <row r="15267" ht="14.25" customHeight="1">
      <c r="A15267" s="267">
        <v>43784.0</v>
      </c>
      <c r="B15267" s="57">
        <v>319.0</v>
      </c>
      <c r="C15267" s="57">
        <v>2.0</v>
      </c>
      <c r="D15267" s="268">
        <v>0.020833333333333332</v>
      </c>
      <c r="E15267" s="269">
        <v>0.0</v>
      </c>
      <c r="F15267" s="269">
        <v>3.5955507313178524E-5</v>
      </c>
    </row>
    <row r="15268" ht="14.25" customHeight="1">
      <c r="A15268" s="267">
        <v>43784.0</v>
      </c>
      <c r="B15268" s="57">
        <v>319.0</v>
      </c>
      <c r="C15268" s="57">
        <v>3.0</v>
      </c>
      <c r="D15268" s="268">
        <v>0.0416666666666667</v>
      </c>
      <c r="E15268" s="269">
        <v>0.0</v>
      </c>
      <c r="F15268" s="269">
        <v>3.3651951134339786E-5</v>
      </c>
    </row>
    <row r="15269" ht="14.25" customHeight="1">
      <c r="A15269" s="267">
        <v>43784.0</v>
      </c>
      <c r="B15269" s="57">
        <v>319.0</v>
      </c>
      <c r="C15269" s="57">
        <v>4.0</v>
      </c>
      <c r="D15269" s="268">
        <v>0.0625</v>
      </c>
      <c r="E15269" s="269">
        <v>0.0</v>
      </c>
      <c r="F15269" s="269">
        <v>3.2450095736684804E-5</v>
      </c>
    </row>
    <row r="15270" ht="14.25" customHeight="1">
      <c r="A15270" s="267">
        <v>43784.0</v>
      </c>
      <c r="B15270" s="57">
        <v>319.0</v>
      </c>
      <c r="C15270" s="57">
        <v>5.0</v>
      </c>
      <c r="D15270" s="268">
        <v>0.0833333333333333</v>
      </c>
      <c r="E15270" s="269">
        <v>0.0</v>
      </c>
      <c r="F15270" s="269">
        <v>3.064731264020231E-5</v>
      </c>
    </row>
    <row r="15271" ht="14.25" customHeight="1">
      <c r="A15271" s="267">
        <v>43784.0</v>
      </c>
      <c r="B15271" s="57">
        <v>319.0</v>
      </c>
      <c r="C15271" s="57">
        <v>6.0</v>
      </c>
      <c r="D15271" s="268">
        <v>0.104166666666667</v>
      </c>
      <c r="E15271" s="269">
        <v>0.0</v>
      </c>
      <c r="F15271" s="269">
        <v>2.9645766475489823E-5</v>
      </c>
    </row>
    <row r="15272" ht="14.25" customHeight="1">
      <c r="A15272" s="267">
        <v>43784.0</v>
      </c>
      <c r="B15272" s="57">
        <v>319.0</v>
      </c>
      <c r="C15272" s="57">
        <v>7.0</v>
      </c>
      <c r="D15272" s="268">
        <v>0.125</v>
      </c>
      <c r="E15272" s="269">
        <v>0.0</v>
      </c>
      <c r="F15272" s="269">
        <v>2.9846075708432316E-5</v>
      </c>
    </row>
    <row r="15273" ht="14.25" customHeight="1">
      <c r="A15273" s="267">
        <v>43784.0</v>
      </c>
      <c r="B15273" s="57">
        <v>319.0</v>
      </c>
      <c r="C15273" s="57">
        <v>8.0</v>
      </c>
      <c r="D15273" s="268">
        <v>0.145833333333333</v>
      </c>
      <c r="E15273" s="269">
        <v>0.0</v>
      </c>
      <c r="F15273" s="269">
        <v>2.9545611859018566E-5</v>
      </c>
    </row>
    <row r="15274" ht="14.25" customHeight="1">
      <c r="A15274" s="267">
        <v>43784.0</v>
      </c>
      <c r="B15274" s="57">
        <v>319.0</v>
      </c>
      <c r="C15274" s="57">
        <v>9.0</v>
      </c>
      <c r="D15274" s="268">
        <v>0.166666666666667</v>
      </c>
      <c r="E15274" s="269">
        <v>0.0</v>
      </c>
      <c r="F15274" s="269">
        <v>2.9445457242547322E-5</v>
      </c>
    </row>
    <row r="15275" ht="14.25" customHeight="1">
      <c r="A15275" s="267">
        <v>43784.0</v>
      </c>
      <c r="B15275" s="57">
        <v>319.0</v>
      </c>
      <c r="C15275" s="57">
        <v>10.0</v>
      </c>
      <c r="D15275" s="268">
        <v>0.1875</v>
      </c>
      <c r="E15275" s="269">
        <v>0.0</v>
      </c>
      <c r="F15275" s="269">
        <v>3.074746725667356E-5</v>
      </c>
    </row>
    <row r="15276" ht="14.25" customHeight="1">
      <c r="A15276" s="267">
        <v>43784.0</v>
      </c>
      <c r="B15276" s="57">
        <v>319.0</v>
      </c>
      <c r="C15276" s="57">
        <v>11.0</v>
      </c>
      <c r="D15276" s="268">
        <v>0.208333333333333</v>
      </c>
      <c r="E15276" s="269">
        <v>0.0</v>
      </c>
      <c r="F15276" s="269">
        <v>3.174901342138605E-5</v>
      </c>
    </row>
    <row r="15277" ht="14.25" customHeight="1">
      <c r="A15277" s="267">
        <v>43784.0</v>
      </c>
      <c r="B15277" s="57">
        <v>319.0</v>
      </c>
      <c r="C15277" s="57">
        <v>12.0</v>
      </c>
      <c r="D15277" s="268">
        <v>0.229166666666667</v>
      </c>
      <c r="E15277" s="269">
        <v>0.0</v>
      </c>
      <c r="F15277" s="269">
        <v>3.515427038140853E-5</v>
      </c>
    </row>
    <row r="15278" ht="14.25" customHeight="1">
      <c r="A15278" s="267">
        <v>43784.0</v>
      </c>
      <c r="B15278" s="57">
        <v>319.0</v>
      </c>
      <c r="C15278" s="57">
        <v>13.0</v>
      </c>
      <c r="D15278" s="268">
        <v>0.25</v>
      </c>
      <c r="E15278" s="269">
        <v>0.0</v>
      </c>
      <c r="F15278" s="269">
        <v>4.166432045203974E-5</v>
      </c>
    </row>
    <row r="15279" ht="14.25" customHeight="1">
      <c r="A15279" s="267">
        <v>43784.0</v>
      </c>
      <c r="B15279" s="57">
        <v>319.0</v>
      </c>
      <c r="C15279" s="57">
        <v>14.0</v>
      </c>
      <c r="D15279" s="268">
        <v>0.270833333333333</v>
      </c>
      <c r="E15279" s="269">
        <v>0.0</v>
      </c>
      <c r="F15279" s="269">
        <v>4.8174370522670945E-5</v>
      </c>
    </row>
    <row r="15280" ht="14.25" customHeight="1">
      <c r="A15280" s="267">
        <v>43784.0</v>
      </c>
      <c r="B15280" s="57">
        <v>319.0</v>
      </c>
      <c r="C15280" s="57">
        <v>15.0</v>
      </c>
      <c r="D15280" s="268">
        <v>0.291666666666667</v>
      </c>
      <c r="E15280" s="269">
        <v>1.3988270507003438E-7</v>
      </c>
      <c r="F15280" s="269">
        <v>5.768905908743964E-5</v>
      </c>
    </row>
    <row r="15281" ht="14.25" customHeight="1">
      <c r="A15281" s="267">
        <v>43784.0</v>
      </c>
      <c r="B15281" s="57">
        <v>319.0</v>
      </c>
      <c r="C15281" s="57">
        <v>16.0</v>
      </c>
      <c r="D15281" s="268">
        <v>0.3125</v>
      </c>
      <c r="E15281" s="269">
        <v>1.422140834878683E-6</v>
      </c>
      <c r="F15281" s="269">
        <v>6.520065532278334E-5</v>
      </c>
    </row>
    <row r="15282" ht="14.25" customHeight="1">
      <c r="A15282" s="267">
        <v>43784.0</v>
      </c>
      <c r="B15282" s="57">
        <v>319.0</v>
      </c>
      <c r="C15282" s="57">
        <v>17.0</v>
      </c>
      <c r="D15282" s="268">
        <v>0.333333333333333</v>
      </c>
      <c r="E15282" s="269">
        <v>4.672421030300928E-6</v>
      </c>
      <c r="F15282" s="269">
        <v>6.810513920044957E-5</v>
      </c>
    </row>
    <row r="15283" ht="14.25" customHeight="1">
      <c r="A15283" s="267">
        <v>43784.0</v>
      </c>
      <c r="B15283" s="57">
        <v>319.0</v>
      </c>
      <c r="C15283" s="57">
        <v>18.0</v>
      </c>
      <c r="D15283" s="268">
        <v>0.354166666666667</v>
      </c>
      <c r="E15283" s="269">
        <v>2.0457749505225425E-5</v>
      </c>
      <c r="F15283" s="269">
        <v>6.800498458397833E-5</v>
      </c>
    </row>
    <row r="15284" ht="14.25" customHeight="1">
      <c r="A15284" s="267">
        <v>43784.0</v>
      </c>
      <c r="B15284" s="57">
        <v>319.0</v>
      </c>
      <c r="C15284" s="57">
        <v>19.0</v>
      </c>
      <c r="D15284" s="268">
        <v>0.375</v>
      </c>
      <c r="E15284" s="269">
        <v>5.814888048931596E-5</v>
      </c>
      <c r="F15284" s="269">
        <v>6.69032838027946E-5</v>
      </c>
    </row>
    <row r="15285" ht="14.25" customHeight="1">
      <c r="A15285" s="267">
        <v>43784.0</v>
      </c>
      <c r="B15285" s="57">
        <v>319.0</v>
      </c>
      <c r="C15285" s="57">
        <v>20.0</v>
      </c>
      <c r="D15285" s="268">
        <v>0.395833333333333</v>
      </c>
      <c r="E15285" s="269">
        <v>8.283949387226373E-5</v>
      </c>
      <c r="F15285" s="269">
        <v>6.53008099392546E-5</v>
      </c>
    </row>
    <row r="15286" ht="14.25" customHeight="1">
      <c r="A15286" s="267">
        <v>43784.0</v>
      </c>
      <c r="B15286" s="57">
        <v>319.0</v>
      </c>
      <c r="C15286" s="57">
        <v>21.0</v>
      </c>
      <c r="D15286" s="268">
        <v>0.416666666666667</v>
      </c>
      <c r="E15286" s="269">
        <v>1.1399404134223448E-4</v>
      </c>
      <c r="F15286" s="269">
        <v>6.269678991100212E-5</v>
      </c>
    </row>
    <row r="15287" ht="14.25" customHeight="1">
      <c r="A15287" s="267">
        <v>43784.0</v>
      </c>
      <c r="B15287" s="57">
        <v>319.0</v>
      </c>
      <c r="C15287" s="57">
        <v>22.0</v>
      </c>
      <c r="D15287" s="268">
        <v>0.4375</v>
      </c>
      <c r="E15287" s="269">
        <v>1.376755682020142E-4</v>
      </c>
      <c r="F15287" s="269">
        <v>6.139477989687587E-5</v>
      </c>
    </row>
    <row r="15288" ht="14.25" customHeight="1">
      <c r="A15288" s="267">
        <v>43784.0</v>
      </c>
      <c r="B15288" s="57">
        <v>319.0</v>
      </c>
      <c r="C15288" s="57">
        <v>23.0</v>
      </c>
      <c r="D15288" s="268">
        <v>0.458333333333333</v>
      </c>
      <c r="E15288" s="269">
        <v>1.0044315057007865E-4</v>
      </c>
      <c r="F15288" s="269">
        <v>6.069369758157713E-5</v>
      </c>
    </row>
    <row r="15289" ht="14.25" customHeight="1">
      <c r="A15289" s="267">
        <v>43784.0</v>
      </c>
      <c r="B15289" s="57">
        <v>319.0</v>
      </c>
      <c r="C15289" s="57">
        <v>24.0</v>
      </c>
      <c r="D15289" s="268">
        <v>0.479166666666667</v>
      </c>
      <c r="E15289" s="269">
        <v>9.615539039864119E-5</v>
      </c>
      <c r="F15289" s="269">
        <v>6.109431604746214E-5</v>
      </c>
    </row>
    <row r="15290" ht="14.25" customHeight="1">
      <c r="A15290" s="267">
        <v>43784.0</v>
      </c>
      <c r="B15290" s="57">
        <v>319.0</v>
      </c>
      <c r="C15290" s="57">
        <v>25.0</v>
      </c>
      <c r="D15290" s="268">
        <v>0.5</v>
      </c>
      <c r="E15290" s="269">
        <v>1.1027378711783755E-4</v>
      </c>
      <c r="F15290" s="269">
        <v>6.259663529453087E-5</v>
      </c>
    </row>
    <row r="15291" ht="14.25" customHeight="1">
      <c r="A15291" s="267">
        <v>43784.0</v>
      </c>
      <c r="B15291" s="57">
        <v>319.0</v>
      </c>
      <c r="C15291" s="57">
        <v>26.0</v>
      </c>
      <c r="D15291" s="268">
        <v>0.520833333333333</v>
      </c>
      <c r="E15291" s="269">
        <v>7.438196098319384E-5</v>
      </c>
      <c r="F15291" s="269">
        <v>6.299725376041584E-5</v>
      </c>
    </row>
    <row r="15292" ht="14.25" customHeight="1">
      <c r="A15292" s="267">
        <v>43784.0</v>
      </c>
      <c r="B15292" s="57">
        <v>319.0</v>
      </c>
      <c r="C15292" s="57">
        <v>27.0</v>
      </c>
      <c r="D15292" s="268">
        <v>0.541666666666667</v>
      </c>
      <c r="E15292" s="269">
        <v>1.1129325323458913E-4</v>
      </c>
      <c r="F15292" s="269">
        <v>6.209586221217463E-5</v>
      </c>
    </row>
    <row r="15293" ht="14.25" customHeight="1">
      <c r="A15293" s="267">
        <v>43784.0</v>
      </c>
      <c r="B15293" s="57">
        <v>319.0</v>
      </c>
      <c r="C15293" s="57">
        <v>28.0</v>
      </c>
      <c r="D15293" s="268">
        <v>0.5625</v>
      </c>
      <c r="E15293" s="269">
        <v>7.05703020373058E-5</v>
      </c>
      <c r="F15293" s="269">
        <v>6.069369758157713E-5</v>
      </c>
    </row>
    <row r="15294" ht="14.25" customHeight="1">
      <c r="A15294" s="267">
        <v>43784.0</v>
      </c>
      <c r="B15294" s="57">
        <v>319.0</v>
      </c>
      <c r="C15294" s="57">
        <v>29.0</v>
      </c>
      <c r="D15294" s="268">
        <v>0.583333333333333</v>
      </c>
      <c r="E15294" s="269">
        <v>5.7374340302577773E-5</v>
      </c>
      <c r="F15294" s="269">
        <v>6.139477989687587E-5</v>
      </c>
    </row>
    <row r="15295" ht="14.25" customHeight="1">
      <c r="A15295" s="267">
        <v>43784.0</v>
      </c>
      <c r="B15295" s="57">
        <v>319.0</v>
      </c>
      <c r="C15295" s="57">
        <v>30.0</v>
      </c>
      <c r="D15295" s="268">
        <v>0.604166666666667</v>
      </c>
      <c r="E15295" s="269">
        <v>3.0915875846770873E-5</v>
      </c>
      <c r="F15295" s="269">
        <v>6.359818145924337E-5</v>
      </c>
    </row>
    <row r="15296" ht="14.25" customHeight="1">
      <c r="A15296" s="267">
        <v>43784.0</v>
      </c>
      <c r="B15296" s="57">
        <v>319.0</v>
      </c>
      <c r="C15296" s="57">
        <v>31.0</v>
      </c>
      <c r="D15296" s="268">
        <v>0.625</v>
      </c>
      <c r="E15296" s="269">
        <v>1.8576657928827487E-5</v>
      </c>
      <c r="F15296" s="269">
        <v>6.61020468710246E-5</v>
      </c>
    </row>
    <row r="15297" ht="14.25" customHeight="1">
      <c r="A15297" s="267">
        <v>43784.0</v>
      </c>
      <c r="B15297" s="57">
        <v>319.0</v>
      </c>
      <c r="C15297" s="57">
        <v>32.0</v>
      </c>
      <c r="D15297" s="268">
        <v>0.645833333333333</v>
      </c>
      <c r="E15297" s="269">
        <v>8.739713306368354E-6</v>
      </c>
      <c r="F15297" s="269">
        <v>7.221147847577081E-5</v>
      </c>
    </row>
    <row r="15298" ht="14.25" customHeight="1">
      <c r="A15298" s="267">
        <v>43784.0</v>
      </c>
      <c r="B15298" s="57">
        <v>319.0</v>
      </c>
      <c r="C15298" s="57">
        <v>33.0</v>
      </c>
      <c r="D15298" s="268">
        <v>0.666666666666667</v>
      </c>
      <c r="E15298" s="269">
        <v>1.5259792486239973E-6</v>
      </c>
      <c r="F15298" s="269">
        <v>8.192647627348199E-5</v>
      </c>
    </row>
    <row r="15299" ht="14.25" customHeight="1">
      <c r="A15299" s="267">
        <v>43784.0</v>
      </c>
      <c r="B15299" s="57">
        <v>319.0</v>
      </c>
      <c r="C15299" s="57">
        <v>34.0</v>
      </c>
      <c r="D15299" s="268">
        <v>0.6875</v>
      </c>
      <c r="E15299" s="269">
        <v>1.541306215938416E-8</v>
      </c>
      <c r="F15299" s="269">
        <v>9.484642179827317E-5</v>
      </c>
    </row>
    <row r="15300" ht="14.25" customHeight="1">
      <c r="A15300" s="267">
        <v>43784.0</v>
      </c>
      <c r="B15300" s="57">
        <v>319.0</v>
      </c>
      <c r="C15300" s="57">
        <v>35.0</v>
      </c>
      <c r="D15300" s="268">
        <v>0.708333333333333</v>
      </c>
      <c r="E15300" s="269">
        <v>0.0</v>
      </c>
      <c r="F15300" s="269">
        <v>1.062239862294071E-4</v>
      </c>
    </row>
    <row r="15301" ht="14.25" customHeight="1">
      <c r="A15301" s="267">
        <v>43784.0</v>
      </c>
      <c r="B15301" s="57">
        <v>319.0</v>
      </c>
      <c r="C15301" s="57">
        <v>36.0</v>
      </c>
      <c r="D15301" s="268">
        <v>0.729166666666667</v>
      </c>
      <c r="E15301" s="269">
        <v>0.0</v>
      </c>
      <c r="F15301" s="269">
        <v>1.1054065019931795E-4</v>
      </c>
    </row>
    <row r="15302" ht="14.25" customHeight="1">
      <c r="A15302" s="267">
        <v>43784.0</v>
      </c>
      <c r="B15302" s="57">
        <v>319.0</v>
      </c>
      <c r="C15302" s="57">
        <v>37.0</v>
      </c>
      <c r="D15302" s="268">
        <v>0.75</v>
      </c>
      <c r="E15302" s="269">
        <v>0.0</v>
      </c>
      <c r="F15302" s="269">
        <v>1.1073094397061332E-4</v>
      </c>
    </row>
    <row r="15303" ht="14.25" customHeight="1">
      <c r="A15303" s="267">
        <v>43784.0</v>
      </c>
      <c r="B15303" s="57">
        <v>319.0</v>
      </c>
      <c r="C15303" s="57">
        <v>38.0</v>
      </c>
      <c r="D15303" s="268">
        <v>0.770833333333333</v>
      </c>
      <c r="E15303" s="269">
        <v>0.0</v>
      </c>
      <c r="F15303" s="269">
        <v>1.072655942407081E-4</v>
      </c>
    </row>
    <row r="15304" ht="14.25" customHeight="1">
      <c r="A15304" s="267">
        <v>43784.0</v>
      </c>
      <c r="B15304" s="57">
        <v>319.0</v>
      </c>
      <c r="C15304" s="57">
        <v>39.0</v>
      </c>
      <c r="D15304" s="268">
        <v>0.791666666666667</v>
      </c>
      <c r="E15304" s="269">
        <v>0.0</v>
      </c>
      <c r="F15304" s="269">
        <v>1.0321934773526963E-4</v>
      </c>
    </row>
    <row r="15305" ht="14.25" customHeight="1">
      <c r="A15305" s="267">
        <v>43784.0</v>
      </c>
      <c r="B15305" s="57">
        <v>319.0</v>
      </c>
      <c r="C15305" s="57">
        <v>40.0</v>
      </c>
      <c r="D15305" s="268">
        <v>0.8125</v>
      </c>
      <c r="E15305" s="269">
        <v>0.0</v>
      </c>
      <c r="F15305" s="269">
        <v>9.825167875829564E-5</v>
      </c>
    </row>
    <row r="15306" ht="14.25" customHeight="1">
      <c r="A15306" s="267">
        <v>43784.0</v>
      </c>
      <c r="B15306" s="57">
        <v>319.0</v>
      </c>
      <c r="C15306" s="57">
        <v>41.0</v>
      </c>
      <c r="D15306" s="268">
        <v>0.833333333333333</v>
      </c>
      <c r="E15306" s="269">
        <v>0.0</v>
      </c>
      <c r="F15306" s="269">
        <v>9.464611256533066E-5</v>
      </c>
    </row>
    <row r="15307" ht="14.25" customHeight="1">
      <c r="A15307" s="267">
        <v>43784.0</v>
      </c>
      <c r="B15307" s="57">
        <v>319.0</v>
      </c>
      <c r="C15307" s="57">
        <v>42.0</v>
      </c>
      <c r="D15307" s="268">
        <v>0.854166666666667</v>
      </c>
      <c r="E15307" s="269">
        <v>0.0</v>
      </c>
      <c r="F15307" s="269">
        <v>9.013915482412445E-5</v>
      </c>
    </row>
    <row r="15308" ht="14.25" customHeight="1">
      <c r="A15308" s="267">
        <v>43784.0</v>
      </c>
      <c r="B15308" s="57">
        <v>319.0</v>
      </c>
      <c r="C15308" s="57">
        <v>43.0</v>
      </c>
      <c r="D15308" s="268">
        <v>0.875</v>
      </c>
      <c r="E15308" s="269">
        <v>0.0</v>
      </c>
      <c r="F15308" s="269">
        <v>8.603281554880323E-5</v>
      </c>
    </row>
    <row r="15309" ht="14.25" customHeight="1">
      <c r="A15309" s="267">
        <v>43784.0</v>
      </c>
      <c r="B15309" s="57">
        <v>319.0</v>
      </c>
      <c r="C15309" s="57">
        <v>44.0</v>
      </c>
      <c r="D15309" s="268">
        <v>0.895833333333333</v>
      </c>
      <c r="E15309" s="269">
        <v>0.0</v>
      </c>
      <c r="F15309" s="269">
        <v>8.192647627348199E-5</v>
      </c>
    </row>
    <row r="15310" ht="14.25" customHeight="1">
      <c r="A15310" s="267">
        <v>43784.0</v>
      </c>
      <c r="B15310" s="57">
        <v>319.0</v>
      </c>
      <c r="C15310" s="57">
        <v>45.0</v>
      </c>
      <c r="D15310" s="268">
        <v>0.916666666666667</v>
      </c>
      <c r="E15310" s="269">
        <v>0.0</v>
      </c>
      <c r="F15310" s="269">
        <v>7.621766313462079E-5</v>
      </c>
    </row>
    <row r="15311" ht="14.25" customHeight="1">
      <c r="A15311" s="267">
        <v>43784.0</v>
      </c>
      <c r="B15311" s="57">
        <v>319.0</v>
      </c>
      <c r="C15311" s="57">
        <v>46.0</v>
      </c>
      <c r="D15311" s="268">
        <v>0.9375</v>
      </c>
      <c r="E15311" s="269">
        <v>0.0</v>
      </c>
      <c r="F15311" s="269">
        <v>6.640251072043834E-5</v>
      </c>
    </row>
    <row r="15312" ht="14.25" customHeight="1">
      <c r="A15312" s="267">
        <v>43784.0</v>
      </c>
      <c r="B15312" s="57">
        <v>319.0</v>
      </c>
      <c r="C15312" s="57">
        <v>47.0</v>
      </c>
      <c r="D15312" s="268">
        <v>0.958333333333333</v>
      </c>
      <c r="E15312" s="269">
        <v>0.0</v>
      </c>
      <c r="F15312" s="269">
        <v>5.668751292272716E-5</v>
      </c>
    </row>
    <row r="15313" ht="14.25" customHeight="1">
      <c r="A15313" s="267">
        <v>43784.0</v>
      </c>
      <c r="B15313" s="57">
        <v>319.0</v>
      </c>
      <c r="C15313" s="57">
        <v>48.0</v>
      </c>
      <c r="D15313" s="268">
        <v>0.979166666666667</v>
      </c>
      <c r="E15313" s="269">
        <v>0.0</v>
      </c>
      <c r="F15313" s="269">
        <v>4.7773752056785965E-5</v>
      </c>
    </row>
    <row r="15314" ht="14.25" customHeight="1">
      <c r="A15314" s="267">
        <v>43785.0</v>
      </c>
      <c r="B15314" s="57">
        <v>320.0</v>
      </c>
      <c r="C15314" s="57">
        <v>1.0</v>
      </c>
      <c r="D15314" s="268">
        <v>0.0</v>
      </c>
      <c r="E15314" s="269">
        <v>0.0</v>
      </c>
      <c r="F15314" s="269">
        <v>4.146401121909723E-5</v>
      </c>
    </row>
    <row r="15315" ht="14.25" customHeight="1">
      <c r="A15315" s="267">
        <v>43785.0</v>
      </c>
      <c r="B15315" s="57">
        <v>320.0</v>
      </c>
      <c r="C15315" s="57">
        <v>2.0</v>
      </c>
      <c r="D15315" s="268">
        <v>0.020833333333333332</v>
      </c>
      <c r="E15315" s="269">
        <v>0.0</v>
      </c>
      <c r="F15315" s="269">
        <v>3.655643501200603E-5</v>
      </c>
    </row>
    <row r="15316" ht="14.25" customHeight="1">
      <c r="A15316" s="267">
        <v>43785.0</v>
      </c>
      <c r="B15316" s="57">
        <v>320.0</v>
      </c>
      <c r="C15316" s="57">
        <v>3.0</v>
      </c>
      <c r="D15316" s="268">
        <v>0.0416666666666667</v>
      </c>
      <c r="E15316" s="269">
        <v>0.0</v>
      </c>
      <c r="F15316" s="269">
        <v>3.405256960022479E-5</v>
      </c>
    </row>
    <row r="15317" ht="14.25" customHeight="1">
      <c r="A15317" s="267">
        <v>43785.0</v>
      </c>
      <c r="B15317" s="57">
        <v>320.0</v>
      </c>
      <c r="C15317" s="57">
        <v>4.0</v>
      </c>
      <c r="D15317" s="268">
        <v>0.0625</v>
      </c>
      <c r="E15317" s="269">
        <v>0.0</v>
      </c>
      <c r="F15317" s="269">
        <v>3.2450095736684804E-5</v>
      </c>
    </row>
    <row r="15318" ht="14.25" customHeight="1">
      <c r="A15318" s="267">
        <v>43785.0</v>
      </c>
      <c r="B15318" s="57">
        <v>320.0</v>
      </c>
      <c r="C15318" s="57">
        <v>5.0</v>
      </c>
      <c r="D15318" s="268">
        <v>0.0833333333333333</v>
      </c>
      <c r="E15318" s="269">
        <v>0.0</v>
      </c>
      <c r="F15318" s="269">
        <v>3.094777648961606E-5</v>
      </c>
    </row>
    <row r="15319" ht="14.25" customHeight="1">
      <c r="A15319" s="267">
        <v>43785.0</v>
      </c>
      <c r="B15319" s="57">
        <v>320.0</v>
      </c>
      <c r="C15319" s="57">
        <v>6.0</v>
      </c>
      <c r="D15319" s="268">
        <v>0.104166666666667</v>
      </c>
      <c r="E15319" s="269">
        <v>0.0</v>
      </c>
      <c r="F15319" s="269">
        <v>2.9946230324903566E-5</v>
      </c>
    </row>
    <row r="15320" ht="14.25" customHeight="1">
      <c r="A15320" s="267">
        <v>43785.0</v>
      </c>
      <c r="B15320" s="57">
        <v>320.0</v>
      </c>
      <c r="C15320" s="57">
        <v>7.0</v>
      </c>
      <c r="D15320" s="268">
        <v>0.125</v>
      </c>
      <c r="E15320" s="269">
        <v>0.0</v>
      </c>
      <c r="F15320" s="269">
        <v>2.9946230324903566E-5</v>
      </c>
    </row>
    <row r="15321" ht="14.25" customHeight="1">
      <c r="A15321" s="267">
        <v>43785.0</v>
      </c>
      <c r="B15321" s="57">
        <v>320.0</v>
      </c>
      <c r="C15321" s="57">
        <v>8.0</v>
      </c>
      <c r="D15321" s="268">
        <v>0.145833333333333</v>
      </c>
      <c r="E15321" s="269">
        <v>0.0</v>
      </c>
      <c r="F15321" s="269">
        <v>2.9445457242547322E-5</v>
      </c>
    </row>
    <row r="15322" ht="14.25" customHeight="1">
      <c r="A15322" s="267">
        <v>43785.0</v>
      </c>
      <c r="B15322" s="57">
        <v>320.0</v>
      </c>
      <c r="C15322" s="57">
        <v>9.0</v>
      </c>
      <c r="D15322" s="268">
        <v>0.166666666666667</v>
      </c>
      <c r="E15322" s="269">
        <v>0.0</v>
      </c>
      <c r="F15322" s="269">
        <v>2.934530262607607E-5</v>
      </c>
    </row>
    <row r="15323" ht="14.25" customHeight="1">
      <c r="A15323" s="267">
        <v>43785.0</v>
      </c>
      <c r="B15323" s="57">
        <v>320.0</v>
      </c>
      <c r="C15323" s="57">
        <v>10.0</v>
      </c>
      <c r="D15323" s="268">
        <v>0.1875</v>
      </c>
      <c r="E15323" s="269">
        <v>0.0</v>
      </c>
      <c r="F15323" s="269">
        <v>3.0246694174317314E-5</v>
      </c>
    </row>
    <row r="15324" ht="14.25" customHeight="1">
      <c r="A15324" s="267">
        <v>43785.0</v>
      </c>
      <c r="B15324" s="57">
        <v>320.0</v>
      </c>
      <c r="C15324" s="57">
        <v>11.0</v>
      </c>
      <c r="D15324" s="268">
        <v>0.208333333333333</v>
      </c>
      <c r="E15324" s="269">
        <v>0.0</v>
      </c>
      <c r="F15324" s="269">
        <v>3.18491680378573E-5</v>
      </c>
    </row>
    <row r="15325" ht="14.25" customHeight="1">
      <c r="A15325" s="267">
        <v>43785.0</v>
      </c>
      <c r="B15325" s="57">
        <v>320.0</v>
      </c>
      <c r="C15325" s="57">
        <v>12.0</v>
      </c>
      <c r="D15325" s="268">
        <v>0.229166666666667</v>
      </c>
      <c r="E15325" s="269">
        <v>0.0</v>
      </c>
      <c r="F15325" s="269">
        <v>3.515427038140853E-5</v>
      </c>
    </row>
    <row r="15326" ht="14.25" customHeight="1">
      <c r="A15326" s="267">
        <v>43785.0</v>
      </c>
      <c r="B15326" s="57">
        <v>320.0</v>
      </c>
      <c r="C15326" s="57">
        <v>13.0</v>
      </c>
      <c r="D15326" s="268">
        <v>0.25</v>
      </c>
      <c r="E15326" s="269">
        <v>0.0</v>
      </c>
      <c r="F15326" s="269">
        <v>4.1564165835568494E-5</v>
      </c>
    </row>
    <row r="15327" ht="14.25" customHeight="1">
      <c r="A15327" s="267">
        <v>43785.0</v>
      </c>
      <c r="B15327" s="57">
        <v>320.0</v>
      </c>
      <c r="C15327" s="57">
        <v>14.0</v>
      </c>
      <c r="D15327" s="268">
        <v>0.270833333333333</v>
      </c>
      <c r="E15327" s="269">
        <v>0.0</v>
      </c>
      <c r="F15327" s="269">
        <v>4.837467975561345E-5</v>
      </c>
    </row>
    <row r="15328" ht="14.25" customHeight="1">
      <c r="A15328" s="267">
        <v>43785.0</v>
      </c>
      <c r="B15328" s="57">
        <v>320.0</v>
      </c>
      <c r="C15328" s="57">
        <v>15.0</v>
      </c>
      <c r="D15328" s="268">
        <v>0.291666666666667</v>
      </c>
      <c r="E15328" s="269">
        <v>2.331378417833906E-8</v>
      </c>
      <c r="F15328" s="269">
        <v>5.828998678626714E-5</v>
      </c>
    </row>
    <row r="15329" ht="14.25" customHeight="1">
      <c r="A15329" s="267">
        <v>43785.0</v>
      </c>
      <c r="B15329" s="57">
        <v>320.0</v>
      </c>
      <c r="C15329" s="57">
        <v>16.0</v>
      </c>
      <c r="D15329" s="268">
        <v>0.3125</v>
      </c>
      <c r="E15329" s="269">
        <v>1.4920821874137E-6</v>
      </c>
      <c r="F15329" s="269">
        <v>6.660281995338085E-5</v>
      </c>
    </row>
    <row r="15330" ht="14.25" customHeight="1">
      <c r="A15330" s="267">
        <v>43785.0</v>
      </c>
      <c r="B15330" s="57">
        <v>320.0</v>
      </c>
      <c r="C15330" s="57">
        <v>17.0</v>
      </c>
      <c r="D15330" s="268">
        <v>0.333333333333333</v>
      </c>
      <c r="E15330" s="269">
        <v>4.917226355479791E-6</v>
      </c>
      <c r="F15330" s="269">
        <v>6.840560304986335E-5</v>
      </c>
    </row>
    <row r="15331" ht="14.25" customHeight="1">
      <c r="A15331" s="267">
        <v>43785.0</v>
      </c>
      <c r="B15331" s="57">
        <v>320.0</v>
      </c>
      <c r="C15331" s="57">
        <v>18.0</v>
      </c>
      <c r="D15331" s="268">
        <v>0.354166666666667</v>
      </c>
      <c r="E15331" s="269">
        <v>1.2426920804853557E-5</v>
      </c>
      <c r="F15331" s="269">
        <v>6.860591228280583E-5</v>
      </c>
    </row>
    <row r="15332" ht="14.25" customHeight="1">
      <c r="A15332" s="267">
        <v>43785.0</v>
      </c>
      <c r="B15332" s="57">
        <v>320.0</v>
      </c>
      <c r="C15332" s="57">
        <v>19.0</v>
      </c>
      <c r="D15332" s="268">
        <v>0.375</v>
      </c>
      <c r="E15332" s="269">
        <v>1.707398727968257E-5</v>
      </c>
      <c r="F15332" s="269">
        <v>6.740405688515083E-5</v>
      </c>
    </row>
    <row r="15333" ht="14.25" customHeight="1">
      <c r="A15333" s="267">
        <v>43785.0</v>
      </c>
      <c r="B15333" s="57">
        <v>320.0</v>
      </c>
      <c r="C15333" s="57">
        <v>20.0</v>
      </c>
      <c r="D15333" s="268">
        <v>0.395833333333333</v>
      </c>
      <c r="E15333" s="269">
        <v>2.633420715565377E-5</v>
      </c>
      <c r="F15333" s="269">
        <v>6.660281995338085E-5</v>
      </c>
    </row>
    <row r="15334" ht="14.25" customHeight="1">
      <c r="A15334" s="267">
        <v>43785.0</v>
      </c>
      <c r="B15334" s="57">
        <v>320.0</v>
      </c>
      <c r="C15334" s="57">
        <v>21.0</v>
      </c>
      <c r="D15334" s="268">
        <v>0.416666666666667</v>
      </c>
      <c r="E15334" s="269">
        <v>3.1701952026040006E-5</v>
      </c>
      <c r="F15334" s="269">
        <v>6.36983360757146E-5</v>
      </c>
    </row>
    <row r="15335" ht="14.25" customHeight="1">
      <c r="A15335" s="267">
        <v>43785.0</v>
      </c>
      <c r="B15335" s="57">
        <v>320.0</v>
      </c>
      <c r="C15335" s="57">
        <v>22.0</v>
      </c>
      <c r="D15335" s="268">
        <v>0.4375</v>
      </c>
      <c r="E15335" s="269">
        <v>4.15441965588507E-5</v>
      </c>
      <c r="F15335" s="269">
        <v>6.319756299335835E-5</v>
      </c>
    </row>
    <row r="15336" ht="14.25" customHeight="1">
      <c r="A15336" s="267">
        <v>43785.0</v>
      </c>
      <c r="B15336" s="57">
        <v>320.0</v>
      </c>
      <c r="C15336" s="57">
        <v>23.0</v>
      </c>
      <c r="D15336" s="268">
        <v>0.458333333333333</v>
      </c>
      <c r="E15336" s="269">
        <v>3.7214389826721365E-5</v>
      </c>
      <c r="F15336" s="269">
        <v>6.199570759570338E-5</v>
      </c>
    </row>
    <row r="15337" ht="14.25" customHeight="1">
      <c r="A15337" s="267">
        <v>43785.0</v>
      </c>
      <c r="B15337" s="57">
        <v>320.0</v>
      </c>
      <c r="C15337" s="57">
        <v>24.0</v>
      </c>
      <c r="D15337" s="268">
        <v>0.479166666666667</v>
      </c>
      <c r="E15337" s="269">
        <v>4.269237598339678E-5</v>
      </c>
      <c r="F15337" s="269">
        <v>6.239632606158836E-5</v>
      </c>
    </row>
    <row r="15338" ht="14.25" customHeight="1">
      <c r="A15338" s="267">
        <v>43785.0</v>
      </c>
      <c r="B15338" s="57">
        <v>320.0</v>
      </c>
      <c r="C15338" s="57">
        <v>25.0</v>
      </c>
      <c r="D15338" s="268">
        <v>0.5</v>
      </c>
      <c r="E15338" s="269">
        <v>3.699019210674824E-5</v>
      </c>
      <c r="F15338" s="269">
        <v>6.449957300748461E-5</v>
      </c>
    </row>
    <row r="15339" ht="14.25" customHeight="1">
      <c r="A15339" s="267">
        <v>43785.0</v>
      </c>
      <c r="B15339" s="57">
        <v>320.0</v>
      </c>
      <c r="C15339" s="57">
        <v>26.0</v>
      </c>
      <c r="D15339" s="268">
        <v>0.520833333333333</v>
      </c>
      <c r="E15339" s="269">
        <v>3.6166550119030156E-5</v>
      </c>
      <c r="F15339" s="269">
        <v>6.46998822404271E-5</v>
      </c>
    </row>
    <row r="15340" ht="14.25" customHeight="1">
      <c r="A15340" s="267">
        <v>43785.0</v>
      </c>
      <c r="B15340" s="57">
        <v>320.0</v>
      </c>
      <c r="C15340" s="57">
        <v>27.0</v>
      </c>
      <c r="D15340" s="268">
        <v>0.541666666666667</v>
      </c>
      <c r="E15340" s="269">
        <v>3.578060731543808E-5</v>
      </c>
      <c r="F15340" s="269">
        <v>6.339787222630086E-5</v>
      </c>
    </row>
    <row r="15341" ht="14.25" customHeight="1">
      <c r="A15341" s="267">
        <v>43785.0</v>
      </c>
      <c r="B15341" s="57">
        <v>320.0</v>
      </c>
      <c r="C15341" s="57">
        <v>28.0</v>
      </c>
      <c r="D15341" s="268">
        <v>0.5625</v>
      </c>
      <c r="E15341" s="269">
        <v>2.5681162368367565E-5</v>
      </c>
      <c r="F15341" s="269">
        <v>6.209586221217463E-5</v>
      </c>
    </row>
    <row r="15342" ht="14.25" customHeight="1">
      <c r="A15342" s="267">
        <v>43785.0</v>
      </c>
      <c r="B15342" s="57">
        <v>320.0</v>
      </c>
      <c r="C15342" s="57">
        <v>29.0</v>
      </c>
      <c r="D15342" s="268">
        <v>0.583333333333333</v>
      </c>
      <c r="E15342" s="269">
        <v>2.3765003156671935E-5</v>
      </c>
      <c r="F15342" s="269">
        <v>6.139477989687587E-5</v>
      </c>
    </row>
    <row r="15343" ht="14.25" customHeight="1">
      <c r="A15343" s="267">
        <v>43785.0</v>
      </c>
      <c r="B15343" s="57">
        <v>320.0</v>
      </c>
      <c r="C15343" s="57">
        <v>30.0</v>
      </c>
      <c r="D15343" s="268">
        <v>0.604166666666667</v>
      </c>
      <c r="E15343" s="269">
        <v>1.993657099341293E-5</v>
      </c>
      <c r="F15343" s="269">
        <v>6.319756299335835E-5</v>
      </c>
    </row>
    <row r="15344" ht="14.25" customHeight="1">
      <c r="A15344" s="267">
        <v>43785.0</v>
      </c>
      <c r="B15344" s="57">
        <v>320.0</v>
      </c>
      <c r="C15344" s="57">
        <v>31.0</v>
      </c>
      <c r="D15344" s="268">
        <v>0.625</v>
      </c>
      <c r="E15344" s="269">
        <v>1.1808772827569644E-5</v>
      </c>
      <c r="F15344" s="269">
        <v>6.620220148749584E-5</v>
      </c>
    </row>
    <row r="15345" ht="14.25" customHeight="1">
      <c r="A15345" s="267">
        <v>43785.0</v>
      </c>
      <c r="B15345" s="57">
        <v>320.0</v>
      </c>
      <c r="C15345" s="57">
        <v>32.0</v>
      </c>
      <c r="D15345" s="268">
        <v>0.645833333333333</v>
      </c>
      <c r="E15345" s="269">
        <v>5.774160299146413E-6</v>
      </c>
      <c r="F15345" s="269">
        <v>7.221147847577081E-5</v>
      </c>
    </row>
    <row r="15346" ht="14.25" customHeight="1">
      <c r="A15346" s="267">
        <v>43785.0</v>
      </c>
      <c r="B15346" s="57">
        <v>320.0</v>
      </c>
      <c r="C15346" s="57">
        <v>33.0</v>
      </c>
      <c r="D15346" s="268">
        <v>0.666666666666667</v>
      </c>
      <c r="E15346" s="269">
        <v>9.009859615889603E-7</v>
      </c>
      <c r="F15346" s="269">
        <v>8.222694012289575E-5</v>
      </c>
    </row>
    <row r="15347" ht="14.25" customHeight="1">
      <c r="A15347" s="267">
        <v>43785.0</v>
      </c>
      <c r="B15347" s="57">
        <v>320.0</v>
      </c>
      <c r="C15347" s="57">
        <v>34.0</v>
      </c>
      <c r="D15347" s="268">
        <v>0.6875</v>
      </c>
      <c r="E15347" s="269">
        <v>2.4167681465914363E-8</v>
      </c>
      <c r="F15347" s="269">
        <v>9.504673103121566E-5</v>
      </c>
    </row>
    <row r="15348" ht="14.25" customHeight="1">
      <c r="A15348" s="267">
        <v>43785.0</v>
      </c>
      <c r="B15348" s="57">
        <v>320.0</v>
      </c>
      <c r="C15348" s="57">
        <v>35.0</v>
      </c>
      <c r="D15348" s="268">
        <v>0.708333333333333</v>
      </c>
      <c r="E15348" s="269">
        <v>0.0</v>
      </c>
      <c r="F15348" s="269">
        <v>1.0635418723081973E-4</v>
      </c>
    </row>
    <row r="15349" ht="14.25" customHeight="1">
      <c r="A15349" s="267">
        <v>43785.0</v>
      </c>
      <c r="B15349" s="57">
        <v>320.0</v>
      </c>
      <c r="C15349" s="57">
        <v>36.0</v>
      </c>
      <c r="D15349" s="268">
        <v>0.729166666666667</v>
      </c>
      <c r="E15349" s="269">
        <v>0.0</v>
      </c>
      <c r="F15349" s="269">
        <v>1.0977947511413646E-4</v>
      </c>
    </row>
    <row r="15350" ht="14.25" customHeight="1">
      <c r="A15350" s="267">
        <v>43785.0</v>
      </c>
      <c r="B15350" s="57">
        <v>320.0</v>
      </c>
      <c r="C15350" s="57">
        <v>37.0</v>
      </c>
      <c r="D15350" s="268">
        <v>0.75</v>
      </c>
      <c r="E15350" s="269">
        <v>0.0</v>
      </c>
      <c r="F15350" s="269">
        <v>1.1071091304731905E-4</v>
      </c>
    </row>
    <row r="15351" ht="14.25" customHeight="1">
      <c r="A15351" s="267">
        <v>43785.0</v>
      </c>
      <c r="B15351" s="57">
        <v>320.0</v>
      </c>
      <c r="C15351" s="57">
        <v>38.0</v>
      </c>
      <c r="D15351" s="268">
        <v>0.770833333333333</v>
      </c>
      <c r="E15351" s="269">
        <v>0.0</v>
      </c>
      <c r="F15351" s="269">
        <v>1.0758608901341609E-4</v>
      </c>
    </row>
    <row r="15352" ht="14.25" customHeight="1">
      <c r="A15352" s="267">
        <v>43785.0</v>
      </c>
      <c r="B15352" s="57">
        <v>320.0</v>
      </c>
      <c r="C15352" s="57">
        <v>39.0</v>
      </c>
      <c r="D15352" s="268">
        <v>0.791666666666667</v>
      </c>
      <c r="E15352" s="269">
        <v>0.0</v>
      </c>
      <c r="F15352" s="269">
        <v>1.0387035274233273E-4</v>
      </c>
    </row>
    <row r="15353" ht="14.25" customHeight="1">
      <c r="A15353" s="267">
        <v>43785.0</v>
      </c>
      <c r="B15353" s="57">
        <v>320.0</v>
      </c>
      <c r="C15353" s="57">
        <v>40.0</v>
      </c>
      <c r="D15353" s="268">
        <v>0.8125</v>
      </c>
      <c r="E15353" s="269">
        <v>0.0</v>
      </c>
      <c r="F15353" s="269">
        <v>9.93533795394794E-5</v>
      </c>
    </row>
    <row r="15354" ht="14.25" customHeight="1">
      <c r="A15354" s="267">
        <v>43785.0</v>
      </c>
      <c r="B15354" s="57">
        <v>320.0</v>
      </c>
      <c r="C15354" s="57">
        <v>41.0</v>
      </c>
      <c r="D15354" s="268">
        <v>0.833333333333333</v>
      </c>
      <c r="E15354" s="269">
        <v>0.0</v>
      </c>
      <c r="F15354" s="269">
        <v>9.534719488062941E-5</v>
      </c>
    </row>
    <row r="15355" ht="14.25" customHeight="1">
      <c r="A15355" s="267">
        <v>43785.0</v>
      </c>
      <c r="B15355" s="57">
        <v>320.0</v>
      </c>
      <c r="C15355" s="57">
        <v>42.0</v>
      </c>
      <c r="D15355" s="268">
        <v>0.854166666666667</v>
      </c>
      <c r="E15355" s="269">
        <v>0.0</v>
      </c>
      <c r="F15355" s="269">
        <v>9.084023713942319E-5</v>
      </c>
    </row>
    <row r="15356" ht="14.25" customHeight="1">
      <c r="A15356" s="267">
        <v>43785.0</v>
      </c>
      <c r="B15356" s="57">
        <v>320.0</v>
      </c>
      <c r="C15356" s="57">
        <v>43.0</v>
      </c>
      <c r="D15356" s="268">
        <v>0.875</v>
      </c>
      <c r="E15356" s="269">
        <v>0.0</v>
      </c>
      <c r="F15356" s="269">
        <v>8.653358863115947E-5</v>
      </c>
    </row>
    <row r="15357" ht="14.25" customHeight="1">
      <c r="A15357" s="267">
        <v>43785.0</v>
      </c>
      <c r="B15357" s="57">
        <v>320.0</v>
      </c>
      <c r="C15357" s="57">
        <v>44.0</v>
      </c>
      <c r="D15357" s="268">
        <v>0.895833333333333</v>
      </c>
      <c r="E15357" s="269">
        <v>0.0</v>
      </c>
      <c r="F15357" s="269">
        <v>8.162601242406827E-5</v>
      </c>
    </row>
    <row r="15358" ht="14.25" customHeight="1">
      <c r="A15358" s="267">
        <v>43785.0</v>
      </c>
      <c r="B15358" s="57">
        <v>320.0</v>
      </c>
      <c r="C15358" s="57">
        <v>45.0</v>
      </c>
      <c r="D15358" s="268">
        <v>0.916666666666667</v>
      </c>
      <c r="E15358" s="269">
        <v>0.0</v>
      </c>
      <c r="F15358" s="269">
        <v>7.611750851814954E-5</v>
      </c>
    </row>
    <row r="15359" ht="14.25" customHeight="1">
      <c r="A15359" s="267">
        <v>43785.0</v>
      </c>
      <c r="B15359" s="57">
        <v>320.0</v>
      </c>
      <c r="C15359" s="57">
        <v>46.0</v>
      </c>
      <c r="D15359" s="268">
        <v>0.9375</v>
      </c>
      <c r="E15359" s="269">
        <v>0.0</v>
      </c>
      <c r="F15359" s="269">
        <v>6.67029745698521E-5</v>
      </c>
    </row>
    <row r="15360" ht="14.25" customHeight="1">
      <c r="A15360" s="267">
        <v>43785.0</v>
      </c>
      <c r="B15360" s="57">
        <v>320.0</v>
      </c>
      <c r="C15360" s="57">
        <v>47.0</v>
      </c>
      <c r="D15360" s="268">
        <v>0.958333333333333</v>
      </c>
      <c r="E15360" s="269">
        <v>0.0</v>
      </c>
      <c r="F15360" s="269">
        <v>5.71882860050834E-5</v>
      </c>
    </row>
    <row r="15361" ht="14.25" customHeight="1">
      <c r="A15361" s="267">
        <v>43785.0</v>
      </c>
      <c r="B15361" s="57">
        <v>320.0</v>
      </c>
      <c r="C15361" s="57">
        <v>48.0</v>
      </c>
      <c r="D15361" s="268">
        <v>0.979166666666667</v>
      </c>
      <c r="E15361" s="269">
        <v>0.0</v>
      </c>
      <c r="F15361" s="269">
        <v>4.887545283796971E-5</v>
      </c>
    </row>
    <row r="15362" ht="14.25" customHeight="1">
      <c r="A15362" s="267">
        <v>43786.0</v>
      </c>
      <c r="B15362" s="57">
        <v>321.0</v>
      </c>
      <c r="C15362" s="57">
        <v>1.0</v>
      </c>
      <c r="D15362" s="268">
        <v>0.0</v>
      </c>
      <c r="E15362" s="269">
        <v>0.0</v>
      </c>
      <c r="F15362" s="269">
        <v>4.11635473696835E-5</v>
      </c>
    </row>
    <row r="15363" ht="14.25" customHeight="1">
      <c r="A15363" s="267">
        <v>43786.0</v>
      </c>
      <c r="B15363" s="57">
        <v>321.0</v>
      </c>
      <c r="C15363" s="57">
        <v>2.0</v>
      </c>
      <c r="D15363" s="268">
        <v>0.020833333333333332</v>
      </c>
      <c r="E15363" s="269">
        <v>0.0</v>
      </c>
      <c r="F15363" s="269">
        <v>3.685689886141978E-5</v>
      </c>
    </row>
    <row r="15364" ht="14.25" customHeight="1">
      <c r="A15364" s="267">
        <v>43786.0</v>
      </c>
      <c r="B15364" s="57">
        <v>321.0</v>
      </c>
      <c r="C15364" s="57">
        <v>3.0</v>
      </c>
      <c r="D15364" s="268">
        <v>0.0416666666666667</v>
      </c>
      <c r="E15364" s="269">
        <v>0.0</v>
      </c>
      <c r="F15364" s="269">
        <v>3.425287883316729E-5</v>
      </c>
    </row>
    <row r="15365" ht="14.25" customHeight="1">
      <c r="A15365" s="267">
        <v>43786.0</v>
      </c>
      <c r="B15365" s="57">
        <v>321.0</v>
      </c>
      <c r="C15365" s="57">
        <v>4.0</v>
      </c>
      <c r="D15365" s="268">
        <v>0.0625</v>
      </c>
      <c r="E15365" s="269">
        <v>0.0</v>
      </c>
      <c r="F15365" s="269">
        <v>3.2249786503742304E-5</v>
      </c>
    </row>
    <row r="15366" ht="14.25" customHeight="1">
      <c r="A15366" s="267">
        <v>43786.0</v>
      </c>
      <c r="B15366" s="57">
        <v>321.0</v>
      </c>
      <c r="C15366" s="57">
        <v>5.0</v>
      </c>
      <c r="D15366" s="268">
        <v>0.0833333333333333</v>
      </c>
      <c r="E15366" s="269">
        <v>0.0</v>
      </c>
      <c r="F15366" s="269">
        <v>3.134839495550106E-5</v>
      </c>
    </row>
    <row r="15367" ht="14.25" customHeight="1">
      <c r="A15367" s="267">
        <v>43786.0</v>
      </c>
      <c r="B15367" s="57">
        <v>321.0</v>
      </c>
      <c r="C15367" s="57">
        <v>6.0</v>
      </c>
      <c r="D15367" s="268">
        <v>0.104166666666667</v>
      </c>
      <c r="E15367" s="269">
        <v>0.0</v>
      </c>
      <c r="F15367" s="269">
        <v>3.0246694174317314E-5</v>
      </c>
    </row>
    <row r="15368" ht="14.25" customHeight="1">
      <c r="A15368" s="267">
        <v>43786.0</v>
      </c>
      <c r="B15368" s="57">
        <v>321.0</v>
      </c>
      <c r="C15368" s="57">
        <v>7.0</v>
      </c>
      <c r="D15368" s="268">
        <v>0.125</v>
      </c>
      <c r="E15368" s="269">
        <v>0.0</v>
      </c>
      <c r="F15368" s="269">
        <v>3.0146539557846063E-5</v>
      </c>
    </row>
    <row r="15369" ht="14.25" customHeight="1">
      <c r="A15369" s="267">
        <v>43786.0</v>
      </c>
      <c r="B15369" s="57">
        <v>321.0</v>
      </c>
      <c r="C15369" s="57">
        <v>8.0</v>
      </c>
      <c r="D15369" s="268">
        <v>0.145833333333333</v>
      </c>
      <c r="E15369" s="269">
        <v>0.0</v>
      </c>
      <c r="F15369" s="269">
        <v>2.9645766475489823E-5</v>
      </c>
    </row>
    <row r="15370" ht="14.25" customHeight="1">
      <c r="A15370" s="267">
        <v>43786.0</v>
      </c>
      <c r="B15370" s="57">
        <v>321.0</v>
      </c>
      <c r="C15370" s="57">
        <v>9.0</v>
      </c>
      <c r="D15370" s="268">
        <v>0.166666666666667</v>
      </c>
      <c r="E15370" s="269">
        <v>0.0</v>
      </c>
      <c r="F15370" s="269">
        <v>2.9445457242547322E-5</v>
      </c>
    </row>
    <row r="15371" ht="14.25" customHeight="1">
      <c r="A15371" s="267">
        <v>43786.0</v>
      </c>
      <c r="B15371" s="57">
        <v>321.0</v>
      </c>
      <c r="C15371" s="57">
        <v>10.0</v>
      </c>
      <c r="D15371" s="268">
        <v>0.1875</v>
      </c>
      <c r="E15371" s="269">
        <v>0.0</v>
      </c>
      <c r="F15371" s="269">
        <v>3.064731264020231E-5</v>
      </c>
    </row>
    <row r="15372" ht="14.25" customHeight="1">
      <c r="A15372" s="267">
        <v>43786.0</v>
      </c>
      <c r="B15372" s="57">
        <v>321.0</v>
      </c>
      <c r="C15372" s="57">
        <v>11.0</v>
      </c>
      <c r="D15372" s="268">
        <v>0.208333333333333</v>
      </c>
      <c r="E15372" s="269">
        <v>0.0</v>
      </c>
      <c r="F15372" s="269">
        <v>3.214963188727106E-5</v>
      </c>
    </row>
    <row r="15373" ht="14.25" customHeight="1">
      <c r="A15373" s="267">
        <v>43786.0</v>
      </c>
      <c r="B15373" s="57">
        <v>321.0</v>
      </c>
      <c r="C15373" s="57">
        <v>12.0</v>
      </c>
      <c r="D15373" s="268">
        <v>0.229166666666667</v>
      </c>
      <c r="E15373" s="269">
        <v>0.0</v>
      </c>
      <c r="F15373" s="269">
        <v>3.465349729905229E-5</v>
      </c>
    </row>
    <row r="15374" ht="14.25" customHeight="1">
      <c r="A15374" s="267">
        <v>43786.0</v>
      </c>
      <c r="B15374" s="57">
        <v>321.0</v>
      </c>
      <c r="C15374" s="57">
        <v>13.0</v>
      </c>
      <c r="D15374" s="268">
        <v>0.25</v>
      </c>
      <c r="E15374" s="269">
        <v>0.0</v>
      </c>
      <c r="F15374" s="269">
        <v>4.206493891792475E-5</v>
      </c>
    </row>
    <row r="15375" ht="14.25" customHeight="1">
      <c r="A15375" s="267">
        <v>43786.0</v>
      </c>
      <c r="B15375" s="57">
        <v>321.0</v>
      </c>
      <c r="C15375" s="57">
        <v>14.0</v>
      </c>
      <c r="D15375" s="268">
        <v>0.270833333333333</v>
      </c>
      <c r="E15375" s="269">
        <v>0.0</v>
      </c>
      <c r="F15375" s="269">
        <v>4.9576535153268434E-5</v>
      </c>
    </row>
    <row r="15376" ht="14.25" customHeight="1">
      <c r="A15376" s="267">
        <v>43786.0</v>
      </c>
      <c r="B15376" s="57">
        <v>321.0</v>
      </c>
      <c r="C15376" s="57">
        <v>15.0</v>
      </c>
      <c r="D15376" s="268">
        <v>0.291666666666667</v>
      </c>
      <c r="E15376" s="269">
        <v>2.331378417833906E-8</v>
      </c>
      <c r="F15376" s="269">
        <v>5.8890914485094645E-5</v>
      </c>
    </row>
    <row r="15377" ht="14.25" customHeight="1">
      <c r="A15377" s="267">
        <v>43786.0</v>
      </c>
      <c r="B15377" s="57">
        <v>321.0</v>
      </c>
      <c r="C15377" s="57">
        <v>16.0</v>
      </c>
      <c r="D15377" s="268">
        <v>0.3125</v>
      </c>
      <c r="E15377" s="269">
        <v>2.9841643748274E-6</v>
      </c>
      <c r="F15377" s="269">
        <v>6.680312918632335E-5</v>
      </c>
    </row>
    <row r="15378" ht="14.25" customHeight="1">
      <c r="A15378" s="267">
        <v>43786.0</v>
      </c>
      <c r="B15378" s="57">
        <v>321.0</v>
      </c>
      <c r="C15378" s="57">
        <v>17.0</v>
      </c>
      <c r="D15378" s="268">
        <v>0.333333333333333</v>
      </c>
      <c r="E15378" s="269">
        <v>1.4644823498252358E-5</v>
      </c>
      <c r="F15378" s="269">
        <v>6.860591228280583E-5</v>
      </c>
    </row>
    <row r="15379" ht="14.25" customHeight="1">
      <c r="A15379" s="267">
        <v>43786.0</v>
      </c>
      <c r="B15379" s="57">
        <v>321.0</v>
      </c>
      <c r="C15379" s="57">
        <v>18.0</v>
      </c>
      <c r="D15379" s="268">
        <v>0.354166666666667</v>
      </c>
      <c r="E15379" s="269">
        <v>3.3522745247360265E-5</v>
      </c>
      <c r="F15379" s="269">
        <v>6.910668536516208E-5</v>
      </c>
    </row>
    <row r="15380" ht="14.25" customHeight="1">
      <c r="A15380" s="267">
        <v>43786.0</v>
      </c>
      <c r="B15380" s="57">
        <v>321.0</v>
      </c>
      <c r="C15380" s="57">
        <v>19.0</v>
      </c>
      <c r="D15380" s="268">
        <v>0.375</v>
      </c>
      <c r="E15380" s="269">
        <v>6.521279488567696E-5</v>
      </c>
      <c r="F15380" s="269">
        <v>6.870606689927708E-5</v>
      </c>
    </row>
    <row r="15381" ht="14.25" customHeight="1">
      <c r="A15381" s="267">
        <v>43786.0</v>
      </c>
      <c r="B15381" s="57">
        <v>321.0</v>
      </c>
      <c r="C15381" s="57">
        <v>20.0</v>
      </c>
      <c r="D15381" s="268">
        <v>0.395833333333333</v>
      </c>
      <c r="E15381" s="269">
        <v>6.369762267406705E-5</v>
      </c>
      <c r="F15381" s="269">
        <v>6.740405688515083E-5</v>
      </c>
    </row>
    <row r="15382" ht="14.25" customHeight="1">
      <c r="A15382" s="267">
        <v>43786.0</v>
      </c>
      <c r="B15382" s="57">
        <v>321.0</v>
      </c>
      <c r="C15382" s="57">
        <v>21.0</v>
      </c>
      <c r="D15382" s="268">
        <v>0.416666666666667</v>
      </c>
      <c r="E15382" s="269">
        <v>7.191031625916313E-5</v>
      </c>
      <c r="F15382" s="269">
        <v>6.520065532278334E-5</v>
      </c>
    </row>
    <row r="15383" ht="14.25" customHeight="1">
      <c r="A15383" s="267">
        <v>43786.0</v>
      </c>
      <c r="B15383" s="57">
        <v>321.0</v>
      </c>
      <c r="C15383" s="57">
        <v>22.0</v>
      </c>
      <c r="D15383" s="268">
        <v>0.4375</v>
      </c>
      <c r="E15383" s="269">
        <v>8.355118285687053E-5</v>
      </c>
      <c r="F15383" s="269">
        <v>6.359818145924337E-5</v>
      </c>
    </row>
    <row r="15384" ht="14.25" customHeight="1">
      <c r="A15384" s="267">
        <v>43786.0</v>
      </c>
      <c r="B15384" s="57">
        <v>321.0</v>
      </c>
      <c r="C15384" s="57">
        <v>23.0</v>
      </c>
      <c r="D15384" s="268">
        <v>0.458333333333333</v>
      </c>
      <c r="E15384" s="269">
        <v>7.873398522821334E-5</v>
      </c>
      <c r="F15384" s="269">
        <v>6.229617144511711E-5</v>
      </c>
    </row>
    <row r="15385" ht="14.25" customHeight="1">
      <c r="A15385" s="267">
        <v>43786.0</v>
      </c>
      <c r="B15385" s="57">
        <v>321.0</v>
      </c>
      <c r="C15385" s="57">
        <v>24.0</v>
      </c>
      <c r="D15385" s="268">
        <v>0.479166666666667</v>
      </c>
      <c r="E15385" s="269">
        <v>7.912335286971223E-5</v>
      </c>
      <c r="F15385" s="269">
        <v>6.249648067805962E-5</v>
      </c>
    </row>
    <row r="15386" ht="14.25" customHeight="1">
      <c r="A15386" s="267">
        <v>43786.0</v>
      </c>
      <c r="B15386" s="57">
        <v>321.0</v>
      </c>
      <c r="C15386" s="57">
        <v>25.0</v>
      </c>
      <c r="D15386" s="268">
        <v>0.5</v>
      </c>
      <c r="E15386" s="269">
        <v>6.877453408397514E-5</v>
      </c>
      <c r="F15386" s="269">
        <v>6.389864530865711E-5</v>
      </c>
    </row>
    <row r="15387" ht="14.25" customHeight="1">
      <c r="A15387" s="267">
        <v>43786.0</v>
      </c>
      <c r="B15387" s="57">
        <v>321.0</v>
      </c>
      <c r="C15387" s="57">
        <v>26.0</v>
      </c>
      <c r="D15387" s="268">
        <v>0.520833333333333</v>
      </c>
      <c r="E15387" s="269">
        <v>5.6655586897920866E-5</v>
      </c>
      <c r="F15387" s="269">
        <v>6.459972762395585E-5</v>
      </c>
    </row>
    <row r="15388" ht="14.25" customHeight="1">
      <c r="A15388" s="267">
        <v>43786.0</v>
      </c>
      <c r="B15388" s="57">
        <v>321.0</v>
      </c>
      <c r="C15388" s="57">
        <v>27.0</v>
      </c>
      <c r="D15388" s="268">
        <v>0.541666666666667</v>
      </c>
      <c r="E15388" s="269">
        <v>5.4475225253806245E-5</v>
      </c>
      <c r="F15388" s="269">
        <v>6.399879992512835E-5</v>
      </c>
    </row>
    <row r="15389" ht="14.25" customHeight="1">
      <c r="A15389" s="267">
        <v>43786.0</v>
      </c>
      <c r="B15389" s="57">
        <v>321.0</v>
      </c>
      <c r="C15389" s="57">
        <v>28.0</v>
      </c>
      <c r="D15389" s="268">
        <v>0.5625</v>
      </c>
      <c r="E15389" s="269">
        <v>5.783256174288539E-5</v>
      </c>
      <c r="F15389" s="269">
        <v>6.249648067805962E-5</v>
      </c>
    </row>
    <row r="15390" ht="14.25" customHeight="1">
      <c r="A15390" s="267">
        <v>43786.0</v>
      </c>
      <c r="B15390" s="57">
        <v>321.0</v>
      </c>
      <c r="C15390" s="57">
        <v>29.0</v>
      </c>
      <c r="D15390" s="268">
        <v>0.583333333333333</v>
      </c>
      <c r="E15390" s="269">
        <v>5.4489011762667805E-5</v>
      </c>
      <c r="F15390" s="269">
        <v>6.279694452747336E-5</v>
      </c>
    </row>
    <row r="15391" ht="14.25" customHeight="1">
      <c r="A15391" s="267">
        <v>43786.0</v>
      </c>
      <c r="B15391" s="57">
        <v>321.0</v>
      </c>
      <c r="C15391" s="57">
        <v>30.0</v>
      </c>
      <c r="D15391" s="268">
        <v>0.604166666666667</v>
      </c>
      <c r="E15391" s="269">
        <v>2.6880964557804505E-5</v>
      </c>
      <c r="F15391" s="269">
        <v>6.520065532278334E-5</v>
      </c>
    </row>
    <row r="15392" ht="14.25" customHeight="1">
      <c r="A15392" s="267">
        <v>43786.0</v>
      </c>
      <c r="B15392" s="57">
        <v>321.0</v>
      </c>
      <c r="C15392" s="57">
        <v>31.0</v>
      </c>
      <c r="D15392" s="268">
        <v>0.625</v>
      </c>
      <c r="E15392" s="269">
        <v>3.5122889222243114E-5</v>
      </c>
      <c r="F15392" s="269">
        <v>6.740405688515083E-5</v>
      </c>
    </row>
    <row r="15393" ht="14.25" customHeight="1">
      <c r="A15393" s="267">
        <v>43786.0</v>
      </c>
      <c r="B15393" s="57">
        <v>321.0</v>
      </c>
      <c r="C15393" s="57">
        <v>32.0</v>
      </c>
      <c r="D15393" s="268">
        <v>0.645833333333333</v>
      </c>
      <c r="E15393" s="269">
        <v>2.6645618954300038E-5</v>
      </c>
      <c r="F15393" s="269">
        <v>7.371379772283956E-5</v>
      </c>
    </row>
    <row r="15394" ht="14.25" customHeight="1">
      <c r="A15394" s="267">
        <v>43786.0</v>
      </c>
      <c r="B15394" s="57">
        <v>321.0</v>
      </c>
      <c r="C15394" s="57">
        <v>33.0</v>
      </c>
      <c r="D15394" s="268">
        <v>0.666666666666667</v>
      </c>
      <c r="E15394" s="269">
        <v>5.085416145673167E-6</v>
      </c>
      <c r="F15394" s="269">
        <v>8.352895013702199E-5</v>
      </c>
    </row>
    <row r="15395" ht="14.25" customHeight="1">
      <c r="A15395" s="267">
        <v>43786.0</v>
      </c>
      <c r="B15395" s="57">
        <v>321.0</v>
      </c>
      <c r="C15395" s="57">
        <v>34.0</v>
      </c>
      <c r="D15395" s="268">
        <v>0.6875</v>
      </c>
      <c r="E15395" s="269">
        <v>2.959307934601759E-8</v>
      </c>
      <c r="F15395" s="269">
        <v>9.59481225794569E-5</v>
      </c>
    </row>
    <row r="15396" ht="14.25" customHeight="1">
      <c r="A15396" s="267">
        <v>43786.0</v>
      </c>
      <c r="B15396" s="57">
        <v>321.0</v>
      </c>
      <c r="C15396" s="57">
        <v>35.0</v>
      </c>
      <c r="D15396" s="268">
        <v>0.708333333333333</v>
      </c>
      <c r="E15396" s="269">
        <v>0.0</v>
      </c>
      <c r="F15396" s="269">
        <v>1.0725557877906096E-4</v>
      </c>
    </row>
    <row r="15397" ht="14.25" customHeight="1">
      <c r="A15397" s="267">
        <v>43786.0</v>
      </c>
      <c r="B15397" s="57">
        <v>321.0</v>
      </c>
      <c r="C15397" s="57">
        <v>36.0</v>
      </c>
      <c r="D15397" s="268">
        <v>0.729166666666667</v>
      </c>
      <c r="E15397" s="269">
        <v>0.0</v>
      </c>
      <c r="F15397" s="269">
        <v>1.100398771169617E-4</v>
      </c>
    </row>
    <row r="15398" ht="14.25" customHeight="1">
      <c r="A15398" s="267">
        <v>43786.0</v>
      </c>
      <c r="B15398" s="57">
        <v>321.0</v>
      </c>
      <c r="C15398" s="57">
        <v>37.0</v>
      </c>
      <c r="D15398" s="268">
        <v>0.75</v>
      </c>
      <c r="E15398" s="269">
        <v>0.0</v>
      </c>
      <c r="F15398" s="269">
        <v>1.106408048157892E-4</v>
      </c>
    </row>
    <row r="15399" ht="14.25" customHeight="1">
      <c r="A15399" s="267">
        <v>43786.0</v>
      </c>
      <c r="B15399" s="57">
        <v>321.0</v>
      </c>
      <c r="C15399" s="57">
        <v>38.0</v>
      </c>
      <c r="D15399" s="268">
        <v>0.770833333333333</v>
      </c>
      <c r="E15399" s="269">
        <v>0.0</v>
      </c>
      <c r="F15399" s="269">
        <v>1.0768624362988734E-4</v>
      </c>
    </row>
    <row r="15400" ht="14.25" customHeight="1">
      <c r="A15400" s="267">
        <v>43786.0</v>
      </c>
      <c r="B15400" s="57">
        <v>321.0</v>
      </c>
      <c r="C15400" s="57">
        <v>39.0</v>
      </c>
      <c r="D15400" s="268">
        <v>0.791666666666667</v>
      </c>
      <c r="E15400" s="269">
        <v>0.0</v>
      </c>
      <c r="F15400" s="269">
        <v>1.0431103305480622E-4</v>
      </c>
    </row>
    <row r="15401" ht="14.25" customHeight="1">
      <c r="A15401" s="267">
        <v>43786.0</v>
      </c>
      <c r="B15401" s="57">
        <v>321.0</v>
      </c>
      <c r="C15401" s="57">
        <v>40.0</v>
      </c>
      <c r="D15401" s="268">
        <v>0.8125</v>
      </c>
      <c r="E15401" s="269">
        <v>0.0</v>
      </c>
      <c r="F15401" s="269">
        <v>9.85521426077094E-5</v>
      </c>
    </row>
    <row r="15402" ht="14.25" customHeight="1">
      <c r="A15402" s="267">
        <v>43786.0</v>
      </c>
      <c r="B15402" s="57">
        <v>321.0</v>
      </c>
      <c r="C15402" s="57">
        <v>41.0</v>
      </c>
      <c r="D15402" s="268">
        <v>0.833333333333333</v>
      </c>
      <c r="E15402" s="269">
        <v>0.0</v>
      </c>
      <c r="F15402" s="269">
        <v>9.514688564768693E-5</v>
      </c>
    </row>
    <row r="15403" ht="14.25" customHeight="1">
      <c r="A15403" s="267">
        <v>43786.0</v>
      </c>
      <c r="B15403" s="57">
        <v>321.0</v>
      </c>
      <c r="C15403" s="57">
        <v>42.0</v>
      </c>
      <c r="D15403" s="268">
        <v>0.854166666666667</v>
      </c>
      <c r="E15403" s="269">
        <v>0.0</v>
      </c>
      <c r="F15403" s="269">
        <v>9.084023713942319E-5</v>
      </c>
    </row>
    <row r="15404" ht="14.25" customHeight="1">
      <c r="A15404" s="267">
        <v>43786.0</v>
      </c>
      <c r="B15404" s="57">
        <v>321.0</v>
      </c>
      <c r="C15404" s="57">
        <v>43.0</v>
      </c>
      <c r="D15404" s="268">
        <v>0.875</v>
      </c>
      <c r="E15404" s="269">
        <v>0.0</v>
      </c>
      <c r="F15404" s="269">
        <v>8.603281554880323E-5</v>
      </c>
    </row>
    <row r="15405" ht="14.25" customHeight="1">
      <c r="A15405" s="267">
        <v>43786.0</v>
      </c>
      <c r="B15405" s="57">
        <v>321.0</v>
      </c>
      <c r="C15405" s="57">
        <v>44.0</v>
      </c>
      <c r="D15405" s="268">
        <v>0.895833333333333</v>
      </c>
      <c r="E15405" s="269">
        <v>0.0</v>
      </c>
      <c r="F15405" s="269">
        <v>8.182632165701075E-5</v>
      </c>
    </row>
    <row r="15406" ht="14.25" customHeight="1">
      <c r="A15406" s="267">
        <v>43786.0</v>
      </c>
      <c r="B15406" s="57">
        <v>321.0</v>
      </c>
      <c r="C15406" s="57">
        <v>45.0</v>
      </c>
      <c r="D15406" s="268">
        <v>0.916666666666667</v>
      </c>
      <c r="E15406" s="269">
        <v>0.0</v>
      </c>
      <c r="F15406" s="269">
        <v>7.621766313462079E-5</v>
      </c>
    </row>
    <row r="15407" ht="14.25" customHeight="1">
      <c r="A15407" s="267">
        <v>43786.0</v>
      </c>
      <c r="B15407" s="57">
        <v>321.0</v>
      </c>
      <c r="C15407" s="57">
        <v>46.0</v>
      </c>
      <c r="D15407" s="268">
        <v>0.9375</v>
      </c>
      <c r="E15407" s="269">
        <v>0.0</v>
      </c>
      <c r="F15407" s="269">
        <v>6.710359303573709E-5</v>
      </c>
    </row>
    <row r="15408" ht="14.25" customHeight="1">
      <c r="A15408" s="267">
        <v>43786.0</v>
      </c>
      <c r="B15408" s="57">
        <v>321.0</v>
      </c>
      <c r="C15408" s="57">
        <v>47.0</v>
      </c>
      <c r="D15408" s="268">
        <v>0.958333333333333</v>
      </c>
      <c r="E15408" s="269">
        <v>0.0</v>
      </c>
      <c r="F15408" s="269">
        <v>5.758890447096841E-5</v>
      </c>
    </row>
    <row r="15409" ht="14.25" customHeight="1">
      <c r="A15409" s="267">
        <v>43786.0</v>
      </c>
      <c r="B15409" s="57">
        <v>321.0</v>
      </c>
      <c r="C15409" s="57">
        <v>48.0</v>
      </c>
      <c r="D15409" s="268">
        <v>0.979166666666667</v>
      </c>
      <c r="E15409" s="269">
        <v>0.0</v>
      </c>
      <c r="F15409" s="269">
        <v>4.877529822149846E-5</v>
      </c>
    </row>
    <row r="15410" ht="14.25" customHeight="1">
      <c r="A15410" s="267">
        <v>43787.0</v>
      </c>
      <c r="B15410" s="57">
        <v>322.0</v>
      </c>
      <c r="C15410" s="57">
        <v>1.0</v>
      </c>
      <c r="D15410" s="268">
        <v>0.0</v>
      </c>
      <c r="E15410" s="269">
        <v>0.0</v>
      </c>
      <c r="F15410" s="269">
        <v>4.1564165835568494E-5</v>
      </c>
    </row>
    <row r="15411" ht="14.25" customHeight="1">
      <c r="A15411" s="267">
        <v>43787.0</v>
      </c>
      <c r="B15411" s="57">
        <v>322.0</v>
      </c>
      <c r="C15411" s="57">
        <v>2.0</v>
      </c>
      <c r="D15411" s="268">
        <v>0.020833333333333332</v>
      </c>
      <c r="E15411" s="269">
        <v>0.0</v>
      </c>
      <c r="F15411" s="269">
        <v>3.775829040966103E-5</v>
      </c>
    </row>
    <row r="15412" ht="14.25" customHeight="1">
      <c r="A15412" s="267">
        <v>43787.0</v>
      </c>
      <c r="B15412" s="57">
        <v>322.0</v>
      </c>
      <c r="C15412" s="57">
        <v>3.0</v>
      </c>
      <c r="D15412" s="268">
        <v>0.0416666666666667</v>
      </c>
      <c r="E15412" s="269">
        <v>0.0</v>
      </c>
      <c r="F15412" s="269">
        <v>3.505411576493728E-5</v>
      </c>
    </row>
    <row r="15413" ht="14.25" customHeight="1">
      <c r="A15413" s="267">
        <v>43787.0</v>
      </c>
      <c r="B15413" s="57">
        <v>322.0</v>
      </c>
      <c r="C15413" s="57">
        <v>4.0</v>
      </c>
      <c r="D15413" s="268">
        <v>0.0625</v>
      </c>
      <c r="E15413" s="269">
        <v>0.0</v>
      </c>
      <c r="F15413" s="269">
        <v>3.30510234355123E-5</v>
      </c>
    </row>
    <row r="15414" ht="14.25" customHeight="1">
      <c r="A15414" s="267">
        <v>43787.0</v>
      </c>
      <c r="B15414" s="57">
        <v>322.0</v>
      </c>
      <c r="C15414" s="57">
        <v>5.0</v>
      </c>
      <c r="D15414" s="268">
        <v>0.0833333333333333</v>
      </c>
      <c r="E15414" s="269">
        <v>0.0</v>
      </c>
      <c r="F15414" s="269">
        <v>3.164885880491481E-5</v>
      </c>
    </row>
    <row r="15415" ht="14.25" customHeight="1">
      <c r="A15415" s="267">
        <v>43787.0</v>
      </c>
      <c r="B15415" s="57">
        <v>322.0</v>
      </c>
      <c r="C15415" s="57">
        <v>6.0</v>
      </c>
      <c r="D15415" s="268">
        <v>0.104166666666667</v>
      </c>
      <c r="E15415" s="269">
        <v>0.0</v>
      </c>
      <c r="F15415" s="269">
        <v>3.0146539557846063E-5</v>
      </c>
    </row>
    <row r="15416" ht="14.25" customHeight="1">
      <c r="A15416" s="267">
        <v>43787.0</v>
      </c>
      <c r="B15416" s="57">
        <v>322.0</v>
      </c>
      <c r="C15416" s="57">
        <v>7.0</v>
      </c>
      <c r="D15416" s="268">
        <v>0.125</v>
      </c>
      <c r="E15416" s="269">
        <v>0.0</v>
      </c>
      <c r="F15416" s="269">
        <v>2.9946230324903566E-5</v>
      </c>
    </row>
    <row r="15417" ht="14.25" customHeight="1">
      <c r="A15417" s="267">
        <v>43787.0</v>
      </c>
      <c r="B15417" s="57">
        <v>322.0</v>
      </c>
      <c r="C15417" s="57">
        <v>8.0</v>
      </c>
      <c r="D15417" s="268">
        <v>0.145833333333333</v>
      </c>
      <c r="E15417" s="269">
        <v>0.0</v>
      </c>
      <c r="F15417" s="269">
        <v>2.9645766475489823E-5</v>
      </c>
    </row>
    <row r="15418" ht="14.25" customHeight="1">
      <c r="A15418" s="267">
        <v>43787.0</v>
      </c>
      <c r="B15418" s="57">
        <v>322.0</v>
      </c>
      <c r="C15418" s="57">
        <v>9.0</v>
      </c>
      <c r="D15418" s="268">
        <v>0.166666666666667</v>
      </c>
      <c r="E15418" s="269">
        <v>0.0</v>
      </c>
      <c r="F15418" s="269">
        <v>2.934530262607607E-5</v>
      </c>
    </row>
    <row r="15419" ht="14.25" customHeight="1">
      <c r="A15419" s="267">
        <v>43787.0</v>
      </c>
      <c r="B15419" s="57">
        <v>322.0</v>
      </c>
      <c r="C15419" s="57">
        <v>10.0</v>
      </c>
      <c r="D15419" s="268">
        <v>0.1875</v>
      </c>
      <c r="E15419" s="269">
        <v>0.0</v>
      </c>
      <c r="F15419" s="269">
        <v>3.054715802373107E-5</v>
      </c>
    </row>
    <row r="15420" ht="14.25" customHeight="1">
      <c r="A15420" s="267">
        <v>43787.0</v>
      </c>
      <c r="B15420" s="57">
        <v>322.0</v>
      </c>
      <c r="C15420" s="57">
        <v>11.0</v>
      </c>
      <c r="D15420" s="268">
        <v>0.208333333333333</v>
      </c>
      <c r="E15420" s="269">
        <v>0.0</v>
      </c>
      <c r="F15420" s="269">
        <v>3.194932265432856E-5</v>
      </c>
    </row>
    <row r="15421" ht="14.25" customHeight="1">
      <c r="A15421" s="267">
        <v>43787.0</v>
      </c>
      <c r="B15421" s="57">
        <v>322.0</v>
      </c>
      <c r="C15421" s="57">
        <v>12.0</v>
      </c>
      <c r="D15421" s="268">
        <v>0.229166666666667</v>
      </c>
      <c r="E15421" s="269">
        <v>0.0</v>
      </c>
      <c r="F15421" s="269">
        <v>3.415272421669604E-5</v>
      </c>
    </row>
    <row r="15422" ht="14.25" customHeight="1">
      <c r="A15422" s="267">
        <v>43787.0</v>
      </c>
      <c r="B15422" s="57">
        <v>322.0</v>
      </c>
      <c r="C15422" s="57">
        <v>13.0</v>
      </c>
      <c r="D15422" s="268">
        <v>0.25</v>
      </c>
      <c r="E15422" s="269">
        <v>0.0</v>
      </c>
      <c r="F15422" s="269">
        <v>4.1263701986154747E-5</v>
      </c>
    </row>
    <row r="15423" ht="14.25" customHeight="1">
      <c r="A15423" s="267">
        <v>43787.0</v>
      </c>
      <c r="B15423" s="57">
        <v>322.0</v>
      </c>
      <c r="C15423" s="57">
        <v>14.0</v>
      </c>
      <c r="D15423" s="268">
        <v>0.270833333333333</v>
      </c>
      <c r="E15423" s="269">
        <v>0.0</v>
      </c>
      <c r="F15423" s="269">
        <v>4.837467975561345E-5</v>
      </c>
    </row>
    <row r="15424" ht="14.25" customHeight="1">
      <c r="A15424" s="267">
        <v>43787.0</v>
      </c>
      <c r="B15424" s="57">
        <v>322.0</v>
      </c>
      <c r="C15424" s="57">
        <v>15.0</v>
      </c>
      <c r="D15424" s="268">
        <v>0.291666666666667</v>
      </c>
      <c r="E15424" s="269">
        <v>2.331378417833906E-8</v>
      </c>
      <c r="F15424" s="269">
        <v>5.8890914485094645E-5</v>
      </c>
    </row>
    <row r="15425" ht="14.25" customHeight="1">
      <c r="A15425" s="267">
        <v>43787.0</v>
      </c>
      <c r="B15425" s="57">
        <v>322.0</v>
      </c>
      <c r="C15425" s="57">
        <v>16.0</v>
      </c>
      <c r="D15425" s="268">
        <v>0.3125</v>
      </c>
      <c r="E15425" s="269">
        <v>2.6111438279739754E-6</v>
      </c>
      <c r="F15425" s="269">
        <v>6.55011191721971E-5</v>
      </c>
    </row>
    <row r="15426" ht="14.25" customHeight="1">
      <c r="A15426" s="267">
        <v>43787.0</v>
      </c>
      <c r="B15426" s="57">
        <v>322.0</v>
      </c>
      <c r="C15426" s="57">
        <v>17.0</v>
      </c>
      <c r="D15426" s="268">
        <v>0.333333333333333</v>
      </c>
      <c r="E15426" s="269">
        <v>7.903372836456943E-6</v>
      </c>
      <c r="F15426" s="269">
        <v>6.960745844751831E-5</v>
      </c>
    </row>
    <row r="15427" ht="14.25" customHeight="1">
      <c r="A15427" s="267">
        <v>43787.0</v>
      </c>
      <c r="B15427" s="57">
        <v>322.0</v>
      </c>
      <c r="C15427" s="57">
        <v>18.0</v>
      </c>
      <c r="D15427" s="268">
        <v>0.354166666666667</v>
      </c>
      <c r="E15427" s="269">
        <v>1.7542656529479418E-5</v>
      </c>
      <c r="F15427" s="269">
        <v>6.970761306398956E-5</v>
      </c>
    </row>
    <row r="15428" ht="14.25" customHeight="1">
      <c r="A15428" s="267">
        <v>43787.0</v>
      </c>
      <c r="B15428" s="57">
        <v>322.0</v>
      </c>
      <c r="C15428" s="57">
        <v>19.0</v>
      </c>
      <c r="D15428" s="268">
        <v>0.375</v>
      </c>
      <c r="E15428" s="269">
        <v>3.315607218245377E-5</v>
      </c>
      <c r="F15428" s="269">
        <v>6.920683998163334E-5</v>
      </c>
    </row>
    <row r="15429" ht="14.25" customHeight="1">
      <c r="A15429" s="267">
        <v>43787.0</v>
      </c>
      <c r="B15429" s="57">
        <v>322.0</v>
      </c>
      <c r="C15429" s="57">
        <v>20.0</v>
      </c>
      <c r="D15429" s="268">
        <v>0.395833333333333</v>
      </c>
      <c r="E15429" s="269">
        <v>3.671617964275488E-5</v>
      </c>
      <c r="F15429" s="269">
        <v>6.880622151574834E-5</v>
      </c>
    </row>
    <row r="15430" ht="14.25" customHeight="1">
      <c r="A15430" s="267">
        <v>43787.0</v>
      </c>
      <c r="B15430" s="57">
        <v>322.0</v>
      </c>
      <c r="C15430" s="57">
        <v>21.0</v>
      </c>
      <c r="D15430" s="268">
        <v>0.416666666666667</v>
      </c>
      <c r="E15430" s="269">
        <v>4.013957446965734E-5</v>
      </c>
      <c r="F15430" s="269">
        <v>6.770452073456459E-5</v>
      </c>
    </row>
    <row r="15431" ht="14.25" customHeight="1">
      <c r="A15431" s="267">
        <v>43787.0</v>
      </c>
      <c r="B15431" s="57">
        <v>322.0</v>
      </c>
      <c r="C15431" s="57">
        <v>22.0</v>
      </c>
      <c r="D15431" s="268">
        <v>0.4375</v>
      </c>
      <c r="E15431" s="269">
        <v>4.990186663457304E-5</v>
      </c>
      <c r="F15431" s="269">
        <v>6.570142840513958E-5</v>
      </c>
    </row>
    <row r="15432" ht="14.25" customHeight="1">
      <c r="A15432" s="267">
        <v>43787.0</v>
      </c>
      <c r="B15432" s="57">
        <v>322.0</v>
      </c>
      <c r="C15432" s="57">
        <v>23.0</v>
      </c>
      <c r="D15432" s="268">
        <v>0.458333333333333</v>
      </c>
      <c r="E15432" s="269">
        <v>5.033555787677979E-5</v>
      </c>
      <c r="F15432" s="269">
        <v>6.55011191721971E-5</v>
      </c>
    </row>
    <row r="15433" ht="14.25" customHeight="1">
      <c r="A15433" s="267">
        <v>43787.0</v>
      </c>
      <c r="B15433" s="57">
        <v>322.0</v>
      </c>
      <c r="C15433" s="57">
        <v>24.0</v>
      </c>
      <c r="D15433" s="268">
        <v>0.479166666666667</v>
      </c>
      <c r="E15433" s="269">
        <v>4.877609466429925E-5</v>
      </c>
      <c r="F15433" s="269">
        <v>6.630235610396709E-5</v>
      </c>
    </row>
    <row r="15434" ht="14.25" customHeight="1">
      <c r="A15434" s="267">
        <v>43787.0</v>
      </c>
      <c r="B15434" s="57">
        <v>322.0</v>
      </c>
      <c r="C15434" s="57">
        <v>25.0</v>
      </c>
      <c r="D15434" s="268">
        <v>0.5</v>
      </c>
      <c r="E15434" s="269">
        <v>5.155889193817284E-5</v>
      </c>
      <c r="F15434" s="269">
        <v>6.790482996750707E-5</v>
      </c>
    </row>
    <row r="15435" ht="14.25" customHeight="1">
      <c r="A15435" s="267">
        <v>43787.0</v>
      </c>
      <c r="B15435" s="57">
        <v>322.0</v>
      </c>
      <c r="C15435" s="57">
        <v>26.0</v>
      </c>
      <c r="D15435" s="268">
        <v>0.520833333333333</v>
      </c>
      <c r="E15435" s="269">
        <v>6.139306898772645E-5</v>
      </c>
      <c r="F15435" s="269">
        <v>6.800498458397833E-5</v>
      </c>
    </row>
    <row r="15436" ht="14.25" customHeight="1">
      <c r="A15436" s="267">
        <v>43787.0</v>
      </c>
      <c r="B15436" s="57">
        <v>322.0</v>
      </c>
      <c r="C15436" s="57">
        <v>27.0</v>
      </c>
      <c r="D15436" s="268">
        <v>0.541666666666667</v>
      </c>
      <c r="E15436" s="269">
        <v>5.1758210383471096E-5</v>
      </c>
      <c r="F15436" s="269">
        <v>6.730390226867957E-5</v>
      </c>
    </row>
    <row r="15437" ht="14.25" customHeight="1">
      <c r="A15437" s="267">
        <v>43787.0</v>
      </c>
      <c r="B15437" s="57">
        <v>322.0</v>
      </c>
      <c r="C15437" s="57">
        <v>28.0</v>
      </c>
      <c r="D15437" s="268">
        <v>0.5625</v>
      </c>
      <c r="E15437" s="269">
        <v>4.238734916379184E-5</v>
      </c>
      <c r="F15437" s="269">
        <v>6.540096455572584E-5</v>
      </c>
    </row>
    <row r="15438" ht="14.25" customHeight="1">
      <c r="A15438" s="267">
        <v>43787.0</v>
      </c>
      <c r="B15438" s="57">
        <v>322.0</v>
      </c>
      <c r="C15438" s="57">
        <v>29.0</v>
      </c>
      <c r="D15438" s="268">
        <v>0.583333333333333</v>
      </c>
      <c r="E15438" s="269">
        <v>3.5946850011539566E-5</v>
      </c>
      <c r="F15438" s="269">
        <v>6.429926377454211E-5</v>
      </c>
    </row>
    <row r="15439" ht="14.25" customHeight="1">
      <c r="A15439" s="267">
        <v>43787.0</v>
      </c>
      <c r="B15439" s="57">
        <v>322.0</v>
      </c>
      <c r="C15439" s="57">
        <v>30.0</v>
      </c>
      <c r="D15439" s="268">
        <v>0.604166666666667</v>
      </c>
      <c r="E15439" s="269">
        <v>2.714972516343905E-5</v>
      </c>
      <c r="F15439" s="269">
        <v>6.590173763808209E-5</v>
      </c>
    </row>
    <row r="15440" ht="14.25" customHeight="1">
      <c r="A15440" s="267">
        <v>43787.0</v>
      </c>
      <c r="B15440" s="57">
        <v>322.0</v>
      </c>
      <c r="C15440" s="57">
        <v>31.0</v>
      </c>
      <c r="D15440" s="268">
        <v>0.625</v>
      </c>
      <c r="E15440" s="269">
        <v>1.853204775155733E-5</v>
      </c>
      <c r="F15440" s="269">
        <v>6.840560304986335E-5</v>
      </c>
    </row>
    <row r="15441" ht="14.25" customHeight="1">
      <c r="A15441" s="267">
        <v>43787.0</v>
      </c>
      <c r="B15441" s="57">
        <v>322.0</v>
      </c>
      <c r="C15441" s="57">
        <v>32.0</v>
      </c>
      <c r="D15441" s="268">
        <v>0.645833333333333</v>
      </c>
      <c r="E15441" s="269">
        <v>6.654676349793171E-6</v>
      </c>
      <c r="F15441" s="269">
        <v>7.421457080519578E-5</v>
      </c>
    </row>
    <row r="15442" ht="14.25" customHeight="1">
      <c r="A15442" s="267">
        <v>43787.0</v>
      </c>
      <c r="B15442" s="57">
        <v>322.0</v>
      </c>
      <c r="C15442" s="57">
        <v>33.0</v>
      </c>
      <c r="D15442" s="268">
        <v>0.666666666666667</v>
      </c>
      <c r="E15442" s="269">
        <v>4.827555752186122E-7</v>
      </c>
      <c r="F15442" s="269">
        <v>8.362910475349323E-5</v>
      </c>
    </row>
    <row r="15443" ht="14.25" customHeight="1">
      <c r="A15443" s="267">
        <v>43787.0</v>
      </c>
      <c r="B15443" s="57">
        <v>322.0</v>
      </c>
      <c r="C15443" s="57">
        <v>34.0</v>
      </c>
      <c r="D15443" s="268">
        <v>0.6875</v>
      </c>
      <c r="E15443" s="269">
        <v>1.319358120843284E-8</v>
      </c>
      <c r="F15443" s="269">
        <v>9.514688564768693E-5</v>
      </c>
    </row>
    <row r="15444" ht="14.25" customHeight="1">
      <c r="A15444" s="267">
        <v>43787.0</v>
      </c>
      <c r="B15444" s="57">
        <v>322.0</v>
      </c>
      <c r="C15444" s="57">
        <v>35.0</v>
      </c>
      <c r="D15444" s="268">
        <v>0.708333333333333</v>
      </c>
      <c r="E15444" s="269">
        <v>0.0</v>
      </c>
      <c r="F15444" s="269">
        <v>1.0255832726655934E-4</v>
      </c>
    </row>
    <row r="15445" ht="14.25" customHeight="1">
      <c r="A15445" s="267">
        <v>43787.0</v>
      </c>
      <c r="B15445" s="57">
        <v>322.0</v>
      </c>
      <c r="C15445" s="57">
        <v>36.0</v>
      </c>
      <c r="D15445" s="268">
        <v>0.729166666666667</v>
      </c>
      <c r="E15445" s="269">
        <v>0.0</v>
      </c>
      <c r="F15445" s="269">
        <v>1.0663462015693923E-4</v>
      </c>
    </row>
    <row r="15446" ht="14.25" customHeight="1">
      <c r="A15446" s="267">
        <v>43787.0</v>
      </c>
      <c r="B15446" s="57">
        <v>322.0</v>
      </c>
      <c r="C15446" s="57">
        <v>37.0</v>
      </c>
      <c r="D15446" s="268">
        <v>0.75</v>
      </c>
      <c r="E15446" s="269">
        <v>0.0</v>
      </c>
      <c r="F15446" s="269">
        <v>1.0794664563271258E-4</v>
      </c>
    </row>
    <row r="15447" ht="14.25" customHeight="1">
      <c r="A15447" s="267">
        <v>43787.0</v>
      </c>
      <c r="B15447" s="57">
        <v>322.0</v>
      </c>
      <c r="C15447" s="57">
        <v>38.0</v>
      </c>
      <c r="D15447" s="268">
        <v>0.770833333333333</v>
      </c>
      <c r="E15447" s="269">
        <v>0.0</v>
      </c>
      <c r="F15447" s="269">
        <v>1.0591350691834622E-4</v>
      </c>
    </row>
    <row r="15448" ht="14.25" customHeight="1">
      <c r="A15448" s="267">
        <v>43787.0</v>
      </c>
      <c r="B15448" s="57">
        <v>322.0</v>
      </c>
      <c r="C15448" s="57">
        <v>39.0</v>
      </c>
      <c r="D15448" s="268">
        <v>0.791666666666667</v>
      </c>
      <c r="E15448" s="269">
        <v>0.0</v>
      </c>
      <c r="F15448" s="269">
        <v>1.0143659556208138E-4</v>
      </c>
    </row>
    <row r="15449" ht="14.25" customHeight="1">
      <c r="A15449" s="267">
        <v>43787.0</v>
      </c>
      <c r="B15449" s="57">
        <v>322.0</v>
      </c>
      <c r="C15449" s="57">
        <v>40.0</v>
      </c>
      <c r="D15449" s="268">
        <v>0.8125</v>
      </c>
      <c r="E15449" s="269">
        <v>0.0</v>
      </c>
      <c r="F15449" s="269">
        <v>9.574781334651442E-5</v>
      </c>
    </row>
    <row r="15450" ht="14.25" customHeight="1">
      <c r="A15450" s="267">
        <v>43787.0</v>
      </c>
      <c r="B15450" s="57">
        <v>322.0</v>
      </c>
      <c r="C15450" s="57">
        <v>41.0</v>
      </c>
      <c r="D15450" s="268">
        <v>0.833333333333333</v>
      </c>
      <c r="E15450" s="269">
        <v>0.0</v>
      </c>
      <c r="F15450" s="269">
        <v>9.194193792060692E-5</v>
      </c>
    </row>
    <row r="15451" ht="14.25" customHeight="1">
      <c r="A15451" s="267">
        <v>43787.0</v>
      </c>
      <c r="B15451" s="57">
        <v>322.0</v>
      </c>
      <c r="C15451" s="57">
        <v>42.0</v>
      </c>
      <c r="D15451" s="268">
        <v>0.854166666666667</v>
      </c>
      <c r="E15451" s="269">
        <v>0.0</v>
      </c>
      <c r="F15451" s="269">
        <v>8.80359078782282E-5</v>
      </c>
    </row>
    <row r="15452" ht="14.25" customHeight="1">
      <c r="A15452" s="267">
        <v>43787.0</v>
      </c>
      <c r="B15452" s="57">
        <v>322.0</v>
      </c>
      <c r="C15452" s="57">
        <v>43.0</v>
      </c>
      <c r="D15452" s="268">
        <v>0.875</v>
      </c>
      <c r="E15452" s="269">
        <v>0.0</v>
      </c>
      <c r="F15452" s="269">
        <v>8.382941398643575E-5</v>
      </c>
    </row>
    <row r="15453" ht="14.25" customHeight="1">
      <c r="A15453" s="267">
        <v>43787.0</v>
      </c>
      <c r="B15453" s="57">
        <v>322.0</v>
      </c>
      <c r="C15453" s="57">
        <v>44.0</v>
      </c>
      <c r="D15453" s="268">
        <v>0.895833333333333</v>
      </c>
      <c r="E15453" s="269">
        <v>0.0</v>
      </c>
      <c r="F15453" s="269">
        <v>8.002353856052826E-5</v>
      </c>
    </row>
    <row r="15454" ht="14.25" customHeight="1">
      <c r="A15454" s="267">
        <v>43787.0</v>
      </c>
      <c r="B15454" s="57">
        <v>322.0</v>
      </c>
      <c r="C15454" s="57">
        <v>45.0</v>
      </c>
      <c r="D15454" s="268">
        <v>0.916666666666667</v>
      </c>
      <c r="E15454" s="269">
        <v>0.0</v>
      </c>
      <c r="F15454" s="269">
        <v>7.591719928520704E-5</v>
      </c>
    </row>
    <row r="15455" ht="14.25" customHeight="1">
      <c r="A15455" s="267">
        <v>43787.0</v>
      </c>
      <c r="B15455" s="57">
        <v>322.0</v>
      </c>
      <c r="C15455" s="57">
        <v>46.0</v>
      </c>
      <c r="D15455" s="268">
        <v>0.9375</v>
      </c>
      <c r="E15455" s="269">
        <v>0.0</v>
      </c>
      <c r="F15455" s="269">
        <v>6.780467535103583E-5</v>
      </c>
    </row>
    <row r="15456" ht="14.25" customHeight="1">
      <c r="A15456" s="267">
        <v>43787.0</v>
      </c>
      <c r="B15456" s="57">
        <v>322.0</v>
      </c>
      <c r="C15456" s="57">
        <v>47.0</v>
      </c>
      <c r="D15456" s="268">
        <v>0.958333333333333</v>
      </c>
      <c r="E15456" s="269">
        <v>0.0</v>
      </c>
      <c r="F15456" s="269">
        <v>5.949184218392214E-5</v>
      </c>
    </row>
    <row r="15457" ht="14.25" customHeight="1">
      <c r="A15457" s="267">
        <v>43787.0</v>
      </c>
      <c r="B15457" s="57">
        <v>322.0</v>
      </c>
      <c r="C15457" s="57">
        <v>48.0</v>
      </c>
      <c r="D15457" s="268">
        <v>0.979166666666667</v>
      </c>
      <c r="E15457" s="269">
        <v>0.0</v>
      </c>
      <c r="F15457" s="269">
        <v>5.177993671563594E-5</v>
      </c>
    </row>
    <row r="15458" ht="14.25" customHeight="1">
      <c r="A15458" s="267">
        <v>43788.0</v>
      </c>
      <c r="B15458" s="57">
        <v>323.0</v>
      </c>
      <c r="C15458" s="57">
        <v>1.0</v>
      </c>
      <c r="D15458" s="268">
        <v>0.0</v>
      </c>
      <c r="E15458" s="269">
        <v>0.0</v>
      </c>
      <c r="F15458" s="269">
        <v>4.5370041261475974E-5</v>
      </c>
    </row>
    <row r="15459" ht="14.25" customHeight="1">
      <c r="A15459" s="267">
        <v>43788.0</v>
      </c>
      <c r="B15459" s="57">
        <v>323.0</v>
      </c>
      <c r="C15459" s="57">
        <v>2.0</v>
      </c>
      <c r="D15459" s="268">
        <v>0.020833333333333332</v>
      </c>
      <c r="E15459" s="269">
        <v>0.0</v>
      </c>
      <c r="F15459" s="269">
        <v>4.0061846588499765E-5</v>
      </c>
    </row>
    <row r="15460" ht="14.25" customHeight="1">
      <c r="A15460" s="267">
        <v>43788.0</v>
      </c>
      <c r="B15460" s="57">
        <v>323.0</v>
      </c>
      <c r="C15460" s="57">
        <v>3.0</v>
      </c>
      <c r="D15460" s="268">
        <v>0.0416666666666667</v>
      </c>
      <c r="E15460" s="269">
        <v>0.0</v>
      </c>
      <c r="F15460" s="269">
        <v>3.725751732730477E-5</v>
      </c>
    </row>
    <row r="15461" ht="14.25" customHeight="1">
      <c r="A15461" s="267">
        <v>43788.0</v>
      </c>
      <c r="B15461" s="57">
        <v>323.0</v>
      </c>
      <c r="C15461" s="57">
        <v>4.0</v>
      </c>
      <c r="D15461" s="268">
        <v>0.0625</v>
      </c>
      <c r="E15461" s="269">
        <v>0.0</v>
      </c>
      <c r="F15461" s="269">
        <v>3.425287883316729E-5</v>
      </c>
    </row>
    <row r="15462" ht="14.25" customHeight="1">
      <c r="A15462" s="267">
        <v>43788.0</v>
      </c>
      <c r="B15462" s="57">
        <v>323.0</v>
      </c>
      <c r="C15462" s="57">
        <v>5.0</v>
      </c>
      <c r="D15462" s="268">
        <v>0.0833333333333333</v>
      </c>
      <c r="E15462" s="269">
        <v>0.0</v>
      </c>
      <c r="F15462" s="269">
        <v>3.26504049696273E-5</v>
      </c>
    </row>
    <row r="15463" ht="14.25" customHeight="1">
      <c r="A15463" s="267">
        <v>43788.0</v>
      </c>
      <c r="B15463" s="57">
        <v>323.0</v>
      </c>
      <c r="C15463" s="57">
        <v>6.0</v>
      </c>
      <c r="D15463" s="268">
        <v>0.104166666666667</v>
      </c>
      <c r="E15463" s="269">
        <v>0.0</v>
      </c>
      <c r="F15463" s="269">
        <v>3.1047931106087315E-5</v>
      </c>
    </row>
    <row r="15464" ht="14.25" customHeight="1">
      <c r="A15464" s="267">
        <v>43788.0</v>
      </c>
      <c r="B15464" s="57">
        <v>323.0</v>
      </c>
      <c r="C15464" s="57">
        <v>7.0</v>
      </c>
      <c r="D15464" s="268">
        <v>0.125</v>
      </c>
      <c r="E15464" s="269">
        <v>0.0</v>
      </c>
      <c r="F15464" s="269">
        <v>3.074746725667356E-5</v>
      </c>
    </row>
    <row r="15465" ht="14.25" customHeight="1">
      <c r="A15465" s="267">
        <v>43788.0</v>
      </c>
      <c r="B15465" s="57">
        <v>323.0</v>
      </c>
      <c r="C15465" s="57">
        <v>8.0</v>
      </c>
      <c r="D15465" s="268">
        <v>0.145833333333333</v>
      </c>
      <c r="E15465" s="269">
        <v>0.0</v>
      </c>
      <c r="F15465" s="269">
        <v>3.0246694174317314E-5</v>
      </c>
    </row>
    <row r="15466" ht="14.25" customHeight="1">
      <c r="A15466" s="267">
        <v>43788.0</v>
      </c>
      <c r="B15466" s="57">
        <v>323.0</v>
      </c>
      <c r="C15466" s="57">
        <v>9.0</v>
      </c>
      <c r="D15466" s="268">
        <v>0.166666666666667</v>
      </c>
      <c r="E15466" s="269">
        <v>0.0</v>
      </c>
      <c r="F15466" s="269">
        <v>3.0146539557846063E-5</v>
      </c>
    </row>
    <row r="15467" ht="14.25" customHeight="1">
      <c r="A15467" s="267">
        <v>43788.0</v>
      </c>
      <c r="B15467" s="57">
        <v>323.0</v>
      </c>
      <c r="C15467" s="57">
        <v>10.0</v>
      </c>
      <c r="D15467" s="268">
        <v>0.1875</v>
      </c>
      <c r="E15467" s="269">
        <v>0.0</v>
      </c>
      <c r="F15467" s="269">
        <v>3.054715802373107E-5</v>
      </c>
    </row>
    <row r="15468" ht="14.25" customHeight="1">
      <c r="A15468" s="267">
        <v>43788.0</v>
      </c>
      <c r="B15468" s="57">
        <v>323.0</v>
      </c>
      <c r="C15468" s="57">
        <v>11.0</v>
      </c>
      <c r="D15468" s="268">
        <v>0.208333333333333</v>
      </c>
      <c r="E15468" s="269">
        <v>0.0</v>
      </c>
      <c r="F15468" s="269">
        <v>3.1548704188443556E-5</v>
      </c>
    </row>
    <row r="15469" ht="14.25" customHeight="1">
      <c r="A15469" s="267">
        <v>43788.0</v>
      </c>
      <c r="B15469" s="57">
        <v>323.0</v>
      </c>
      <c r="C15469" s="57">
        <v>12.0</v>
      </c>
      <c r="D15469" s="268">
        <v>0.229166666666667</v>
      </c>
      <c r="E15469" s="269">
        <v>0.0</v>
      </c>
      <c r="F15469" s="269">
        <v>3.34516419013973E-5</v>
      </c>
    </row>
    <row r="15470" ht="14.25" customHeight="1">
      <c r="A15470" s="267">
        <v>43788.0</v>
      </c>
      <c r="B15470" s="57">
        <v>323.0</v>
      </c>
      <c r="C15470" s="57">
        <v>13.0</v>
      </c>
      <c r="D15470" s="268">
        <v>0.25</v>
      </c>
      <c r="E15470" s="269">
        <v>0.0</v>
      </c>
      <c r="F15470" s="269">
        <v>3.7057208094362266E-5</v>
      </c>
    </row>
    <row r="15471" ht="14.25" customHeight="1">
      <c r="A15471" s="267">
        <v>43788.0</v>
      </c>
      <c r="B15471" s="57">
        <v>323.0</v>
      </c>
      <c r="C15471" s="57">
        <v>14.0</v>
      </c>
      <c r="D15471" s="268">
        <v>0.270833333333333</v>
      </c>
      <c r="E15471" s="269">
        <v>0.0</v>
      </c>
      <c r="F15471" s="269">
        <v>4.046246505438475E-5</v>
      </c>
    </row>
    <row r="15472" ht="14.25" customHeight="1">
      <c r="A15472" s="267">
        <v>43788.0</v>
      </c>
      <c r="B15472" s="57">
        <v>323.0</v>
      </c>
      <c r="C15472" s="57">
        <v>15.0</v>
      </c>
      <c r="D15472" s="268">
        <v>0.291666666666667</v>
      </c>
      <c r="E15472" s="269">
        <v>2.331378417833906E-8</v>
      </c>
      <c r="F15472" s="269">
        <v>4.547019587794722E-5</v>
      </c>
    </row>
    <row r="15473" ht="14.25" customHeight="1">
      <c r="A15473" s="267">
        <v>43788.0</v>
      </c>
      <c r="B15473" s="57">
        <v>323.0</v>
      </c>
      <c r="C15473" s="57">
        <v>16.0</v>
      </c>
      <c r="D15473" s="268">
        <v>0.3125</v>
      </c>
      <c r="E15473" s="269">
        <v>3.7768330368909283E-6</v>
      </c>
      <c r="F15473" s="269">
        <v>5.318210134623342E-5</v>
      </c>
    </row>
    <row r="15474" ht="14.25" customHeight="1">
      <c r="A15474" s="267">
        <v>43788.0</v>
      </c>
      <c r="B15474" s="57">
        <v>323.0</v>
      </c>
      <c r="C15474" s="57">
        <v>17.0</v>
      </c>
      <c r="D15474" s="268">
        <v>0.333333333333333</v>
      </c>
      <c r="E15474" s="269">
        <v>1.599566038403746E-5</v>
      </c>
      <c r="F15474" s="269">
        <v>6.199570759570338E-5</v>
      </c>
    </row>
    <row r="15475" ht="14.25" customHeight="1">
      <c r="A15475" s="267">
        <v>43788.0</v>
      </c>
      <c r="B15475" s="57">
        <v>323.0</v>
      </c>
      <c r="C15475" s="57">
        <v>18.0</v>
      </c>
      <c r="D15475" s="268">
        <v>0.354166666666667</v>
      </c>
      <c r="E15475" s="269">
        <v>2.745949484012654E-5</v>
      </c>
      <c r="F15475" s="269">
        <v>6.950730383104707E-5</v>
      </c>
    </row>
    <row r="15476" ht="14.25" customHeight="1">
      <c r="A15476" s="267">
        <v>43788.0</v>
      </c>
      <c r="B15476" s="57">
        <v>323.0</v>
      </c>
      <c r="C15476" s="57">
        <v>19.0</v>
      </c>
      <c r="D15476" s="268">
        <v>0.375</v>
      </c>
      <c r="E15476" s="269">
        <v>4.2979456268191106E-5</v>
      </c>
      <c r="F15476" s="269">
        <v>7.271225155812705E-5</v>
      </c>
    </row>
    <row r="15477" ht="14.25" customHeight="1">
      <c r="A15477" s="267">
        <v>43788.0</v>
      </c>
      <c r="B15477" s="57">
        <v>323.0</v>
      </c>
      <c r="C15477" s="57">
        <v>20.0</v>
      </c>
      <c r="D15477" s="268">
        <v>0.395833333333333</v>
      </c>
      <c r="E15477" s="269">
        <v>5.630259517463374E-5</v>
      </c>
      <c r="F15477" s="269">
        <v>7.551658081932205E-5</v>
      </c>
    </row>
    <row r="15478" ht="14.25" customHeight="1">
      <c r="A15478" s="267">
        <v>43788.0</v>
      </c>
      <c r="B15478" s="57">
        <v>323.0</v>
      </c>
      <c r="C15478" s="57">
        <v>21.0</v>
      </c>
      <c r="D15478" s="268">
        <v>0.416666666666667</v>
      </c>
      <c r="E15478" s="269">
        <v>8.14043975476723E-5</v>
      </c>
      <c r="F15478" s="269">
        <v>7.421457080519578E-5</v>
      </c>
    </row>
    <row r="15479" ht="14.25" customHeight="1">
      <c r="A15479" s="267">
        <v>43788.0</v>
      </c>
      <c r="B15479" s="57">
        <v>323.0</v>
      </c>
      <c r="C15479" s="57">
        <v>22.0</v>
      </c>
      <c r="D15479" s="268">
        <v>0.4375</v>
      </c>
      <c r="E15479" s="269">
        <v>7.803084515280695E-5</v>
      </c>
      <c r="F15479" s="269">
        <v>7.571689005226453E-5</v>
      </c>
    </row>
    <row r="15480" ht="14.25" customHeight="1">
      <c r="A15480" s="267">
        <v>43788.0</v>
      </c>
      <c r="B15480" s="57">
        <v>323.0</v>
      </c>
      <c r="C15480" s="57">
        <v>23.0</v>
      </c>
      <c r="D15480" s="268">
        <v>0.458333333333333</v>
      </c>
      <c r="E15480" s="269">
        <v>8.835648514896648E-5</v>
      </c>
      <c r="F15480" s="269">
        <v>7.371379772283956E-5</v>
      </c>
    </row>
    <row r="15481" ht="14.25" customHeight="1">
      <c r="A15481" s="267">
        <v>43788.0</v>
      </c>
      <c r="B15481" s="57">
        <v>323.0</v>
      </c>
      <c r="C15481" s="57">
        <v>24.0</v>
      </c>
      <c r="D15481" s="268">
        <v>0.479166666666667</v>
      </c>
      <c r="E15481" s="269">
        <v>9.321859630431668E-5</v>
      </c>
      <c r="F15481" s="269">
        <v>7.151039616047207E-5</v>
      </c>
    </row>
    <row r="15482" ht="14.25" customHeight="1">
      <c r="A15482" s="267">
        <v>43788.0</v>
      </c>
      <c r="B15482" s="57">
        <v>323.0</v>
      </c>
      <c r="C15482" s="57">
        <v>25.0</v>
      </c>
      <c r="D15482" s="268">
        <v>0.5</v>
      </c>
      <c r="E15482" s="269">
        <v>9.160170361291193E-5</v>
      </c>
      <c r="F15482" s="269">
        <v>7.251194232518454E-5</v>
      </c>
    </row>
    <row r="15483" ht="14.25" customHeight="1">
      <c r="A15483" s="267">
        <v>43788.0</v>
      </c>
      <c r="B15483" s="57">
        <v>323.0</v>
      </c>
      <c r="C15483" s="57">
        <v>26.0</v>
      </c>
      <c r="D15483" s="268">
        <v>0.520833333333333</v>
      </c>
      <c r="E15483" s="269">
        <v>1.2308223422400935E-4</v>
      </c>
      <c r="F15483" s="269">
        <v>7.38139523393108E-5</v>
      </c>
    </row>
    <row r="15484" ht="14.25" customHeight="1">
      <c r="A15484" s="267">
        <v>43788.0</v>
      </c>
      <c r="B15484" s="57">
        <v>323.0</v>
      </c>
      <c r="C15484" s="57">
        <v>27.0</v>
      </c>
      <c r="D15484" s="268">
        <v>0.541666666666667</v>
      </c>
      <c r="E15484" s="269">
        <v>9.570549565744623E-5</v>
      </c>
      <c r="F15484" s="269">
        <v>7.261209694165581E-5</v>
      </c>
    </row>
    <row r="15485" ht="14.25" customHeight="1">
      <c r="A15485" s="267">
        <v>43788.0</v>
      </c>
      <c r="B15485" s="57">
        <v>323.0</v>
      </c>
      <c r="C15485" s="57">
        <v>28.0</v>
      </c>
      <c r="D15485" s="268">
        <v>0.5625</v>
      </c>
      <c r="E15485" s="269">
        <v>8.427982718868434E-5</v>
      </c>
      <c r="F15485" s="269">
        <v>7.18108600098858E-5</v>
      </c>
    </row>
    <row r="15486" ht="14.25" customHeight="1">
      <c r="A15486" s="267">
        <v>43788.0</v>
      </c>
      <c r="B15486" s="57">
        <v>323.0</v>
      </c>
      <c r="C15486" s="57">
        <v>29.0</v>
      </c>
      <c r="D15486" s="268">
        <v>0.583333333333333</v>
      </c>
      <c r="E15486" s="269">
        <v>6.0503613361027265E-5</v>
      </c>
      <c r="F15486" s="269">
        <v>7.050884999575957E-5</v>
      </c>
    </row>
    <row r="15487" ht="14.25" customHeight="1">
      <c r="A15487" s="267">
        <v>43788.0</v>
      </c>
      <c r="B15487" s="57">
        <v>323.0</v>
      </c>
      <c r="C15487" s="57">
        <v>30.0</v>
      </c>
      <c r="D15487" s="268">
        <v>0.604166666666667</v>
      </c>
      <c r="E15487" s="269">
        <v>3.400841315547318E-5</v>
      </c>
      <c r="F15487" s="269">
        <v>7.211132385929955E-5</v>
      </c>
    </row>
    <row r="15488" ht="14.25" customHeight="1">
      <c r="A15488" s="267">
        <v>43788.0</v>
      </c>
      <c r="B15488" s="57">
        <v>323.0</v>
      </c>
      <c r="C15488" s="57">
        <v>31.0</v>
      </c>
      <c r="D15488" s="268">
        <v>0.625</v>
      </c>
      <c r="E15488" s="269">
        <v>2.076953441909454E-5</v>
      </c>
      <c r="F15488" s="269">
        <v>7.411441618872453E-5</v>
      </c>
    </row>
    <row r="15489" ht="14.25" customHeight="1">
      <c r="A15489" s="267">
        <v>43788.0</v>
      </c>
      <c r="B15489" s="57">
        <v>323.0</v>
      </c>
      <c r="C15489" s="57">
        <v>32.0</v>
      </c>
      <c r="D15489" s="268">
        <v>0.645833333333333</v>
      </c>
      <c r="E15489" s="269">
        <v>6.602867278325033E-6</v>
      </c>
      <c r="F15489" s="269">
        <v>7.792029161463202E-5</v>
      </c>
    </row>
    <row r="15490" ht="14.25" customHeight="1">
      <c r="A15490" s="267">
        <v>43788.0</v>
      </c>
      <c r="B15490" s="57">
        <v>323.0</v>
      </c>
      <c r="C15490" s="57">
        <v>33.0</v>
      </c>
      <c r="D15490" s="268">
        <v>0.666666666666667</v>
      </c>
      <c r="E15490" s="269">
        <v>7.204065253296155E-7</v>
      </c>
      <c r="F15490" s="269">
        <v>8.453049630173448E-5</v>
      </c>
    </row>
    <row r="15491" ht="14.25" customHeight="1">
      <c r="A15491" s="267">
        <v>43788.0</v>
      </c>
      <c r="B15491" s="57">
        <v>323.0</v>
      </c>
      <c r="C15491" s="57">
        <v>34.0</v>
      </c>
      <c r="D15491" s="268">
        <v>0.6875</v>
      </c>
      <c r="E15491" s="269">
        <v>2.036373772497835E-7</v>
      </c>
      <c r="F15491" s="269">
        <v>9.574781334651442E-5</v>
      </c>
    </row>
    <row r="15492" ht="14.25" customHeight="1">
      <c r="A15492" s="267">
        <v>43788.0</v>
      </c>
      <c r="B15492" s="57">
        <v>323.0</v>
      </c>
      <c r="C15492" s="57">
        <v>35.0</v>
      </c>
      <c r="D15492" s="268">
        <v>0.708333333333333</v>
      </c>
      <c r="E15492" s="269">
        <v>2.0141789629883217E-7</v>
      </c>
      <c r="F15492" s="269">
        <v>1.067047283884691E-4</v>
      </c>
    </row>
    <row r="15493" ht="14.25" customHeight="1">
      <c r="A15493" s="267">
        <v>43788.0</v>
      </c>
      <c r="B15493" s="57">
        <v>323.0</v>
      </c>
      <c r="C15493" s="57">
        <v>36.0</v>
      </c>
      <c r="D15493" s="268">
        <v>0.729166666666667</v>
      </c>
      <c r="E15493" s="269">
        <v>2.0141789629883217E-7</v>
      </c>
      <c r="F15493" s="269">
        <v>1.1075097489390758E-4</v>
      </c>
    </row>
    <row r="15494" ht="14.25" customHeight="1">
      <c r="A15494" s="267">
        <v>43788.0</v>
      </c>
      <c r="B15494" s="57">
        <v>323.0</v>
      </c>
      <c r="C15494" s="57">
        <v>37.0</v>
      </c>
      <c r="D15494" s="268">
        <v>0.75</v>
      </c>
      <c r="E15494" s="269">
        <v>2.0141789629883217E-7</v>
      </c>
      <c r="F15494" s="269">
        <v>1.108811758953202E-4</v>
      </c>
    </row>
    <row r="15495" ht="14.25" customHeight="1">
      <c r="A15495" s="267">
        <v>43788.0</v>
      </c>
      <c r="B15495" s="57">
        <v>323.0</v>
      </c>
      <c r="C15495" s="57">
        <v>38.0</v>
      </c>
      <c r="D15495" s="268">
        <v>0.770833333333333</v>
      </c>
      <c r="E15495" s="269">
        <v>2.0141789629883217E-7</v>
      </c>
      <c r="F15495" s="269">
        <v>1.0692506854470586E-4</v>
      </c>
    </row>
    <row r="15496" ht="14.25" customHeight="1">
      <c r="A15496" s="267">
        <v>43788.0</v>
      </c>
      <c r="B15496" s="57">
        <v>323.0</v>
      </c>
      <c r="C15496" s="57">
        <v>39.0</v>
      </c>
      <c r="D15496" s="268">
        <v>0.791666666666667</v>
      </c>
      <c r="E15496" s="269">
        <v>2.0141789629883217E-7</v>
      </c>
      <c r="F15496" s="269">
        <v>1.0117619355925614E-4</v>
      </c>
    </row>
    <row r="15497" ht="14.25" customHeight="1">
      <c r="A15497" s="267">
        <v>43788.0</v>
      </c>
      <c r="B15497" s="57">
        <v>323.0</v>
      </c>
      <c r="C15497" s="57">
        <v>40.0</v>
      </c>
      <c r="D15497" s="268">
        <v>0.8125</v>
      </c>
      <c r="E15497" s="269">
        <v>2.0141789629883217E-7</v>
      </c>
      <c r="F15497" s="269">
        <v>9.624858642887066E-5</v>
      </c>
    </row>
    <row r="15498" ht="14.25" customHeight="1">
      <c r="A15498" s="267">
        <v>43788.0</v>
      </c>
      <c r="B15498" s="57">
        <v>323.0</v>
      </c>
      <c r="C15498" s="57">
        <v>41.0</v>
      </c>
      <c r="D15498" s="268">
        <v>0.833333333333333</v>
      </c>
      <c r="E15498" s="269">
        <v>2.0141789629883217E-7</v>
      </c>
      <c r="F15498" s="269">
        <v>9.144116483825068E-5</v>
      </c>
    </row>
    <row r="15499" ht="14.25" customHeight="1">
      <c r="A15499" s="267">
        <v>43788.0</v>
      </c>
      <c r="B15499" s="57">
        <v>323.0</v>
      </c>
      <c r="C15499" s="57">
        <v>42.0</v>
      </c>
      <c r="D15499" s="268">
        <v>0.854166666666667</v>
      </c>
      <c r="E15499" s="269">
        <v>2.0393562000256757E-7</v>
      </c>
      <c r="F15499" s="269">
        <v>8.673389786410197E-5</v>
      </c>
    </row>
    <row r="15500" ht="14.25" customHeight="1">
      <c r="A15500" s="267">
        <v>43788.0</v>
      </c>
      <c r="B15500" s="57">
        <v>323.0</v>
      </c>
      <c r="C15500" s="57">
        <v>43.0</v>
      </c>
      <c r="D15500" s="268">
        <v>0.875</v>
      </c>
      <c r="E15500" s="269">
        <v>2.0393562000256757E-7</v>
      </c>
      <c r="F15500" s="269">
        <v>8.252740397230949E-5</v>
      </c>
    </row>
    <row r="15501" ht="14.25" customHeight="1">
      <c r="A15501" s="267">
        <v>43788.0</v>
      </c>
      <c r="B15501" s="57">
        <v>323.0</v>
      </c>
      <c r="C15501" s="57">
        <v>44.0</v>
      </c>
      <c r="D15501" s="268">
        <v>0.895833333333333</v>
      </c>
      <c r="E15501" s="269">
        <v>2.0393562000256757E-7</v>
      </c>
      <c r="F15501" s="269">
        <v>7.952276547817202E-5</v>
      </c>
    </row>
    <row r="15502" ht="14.25" customHeight="1">
      <c r="A15502" s="267">
        <v>43788.0</v>
      </c>
      <c r="B15502" s="57">
        <v>323.0</v>
      </c>
      <c r="C15502" s="57">
        <v>45.0</v>
      </c>
      <c r="D15502" s="268">
        <v>0.916666666666667</v>
      </c>
      <c r="E15502" s="269">
        <v>1.068055848865605E-7</v>
      </c>
      <c r="F15502" s="269">
        <v>7.451503465460955E-5</v>
      </c>
    </row>
    <row r="15503" ht="14.25" customHeight="1">
      <c r="A15503" s="267">
        <v>43788.0</v>
      </c>
      <c r="B15503" s="57">
        <v>323.0</v>
      </c>
      <c r="C15503" s="57">
        <v>46.0</v>
      </c>
      <c r="D15503" s="268">
        <v>0.9375</v>
      </c>
      <c r="E15503" s="269">
        <v>0.0</v>
      </c>
      <c r="F15503" s="269">
        <v>6.820529381692084E-5</v>
      </c>
    </row>
    <row r="15504" ht="14.25" customHeight="1">
      <c r="A15504" s="267">
        <v>43788.0</v>
      </c>
      <c r="B15504" s="57">
        <v>323.0</v>
      </c>
      <c r="C15504" s="57">
        <v>47.0</v>
      </c>
      <c r="D15504" s="268">
        <v>0.958333333333333</v>
      </c>
      <c r="E15504" s="269">
        <v>0.0</v>
      </c>
      <c r="F15504" s="269">
        <v>6.179539836276087E-5</v>
      </c>
    </row>
    <row r="15505" ht="14.25" customHeight="1">
      <c r="A15505" s="267">
        <v>43788.0</v>
      </c>
      <c r="B15505" s="57">
        <v>323.0</v>
      </c>
      <c r="C15505" s="57">
        <v>48.0</v>
      </c>
      <c r="D15505" s="268">
        <v>0.979166666666667</v>
      </c>
      <c r="E15505" s="269">
        <v>0.0</v>
      </c>
      <c r="F15505" s="269">
        <v>5.308194672976218E-5</v>
      </c>
    </row>
    <row r="15506" ht="14.25" customHeight="1">
      <c r="A15506" s="267">
        <v>43789.0</v>
      </c>
      <c r="B15506" s="57">
        <v>324.0</v>
      </c>
      <c r="C15506" s="57">
        <v>1.0</v>
      </c>
      <c r="D15506" s="268">
        <v>0.0</v>
      </c>
      <c r="E15506" s="269">
        <v>0.0</v>
      </c>
      <c r="F15506" s="269">
        <v>4.6171278193245975E-5</v>
      </c>
    </row>
    <row r="15507" ht="14.25" customHeight="1">
      <c r="A15507" s="267">
        <v>43789.0</v>
      </c>
      <c r="B15507" s="57">
        <v>324.0</v>
      </c>
      <c r="C15507" s="57">
        <v>2.0</v>
      </c>
      <c r="D15507" s="268">
        <v>0.020833333333333332</v>
      </c>
      <c r="E15507" s="269">
        <v>0.0</v>
      </c>
      <c r="F15507" s="269">
        <v>4.1263701986154747E-5</v>
      </c>
    </row>
    <row r="15508" ht="14.25" customHeight="1">
      <c r="A15508" s="267">
        <v>43789.0</v>
      </c>
      <c r="B15508" s="57">
        <v>324.0</v>
      </c>
      <c r="C15508" s="57">
        <v>3.0</v>
      </c>
      <c r="D15508" s="268">
        <v>0.0416666666666667</v>
      </c>
      <c r="E15508" s="269">
        <v>0.0</v>
      </c>
      <c r="F15508" s="269">
        <v>3.7658135793189774E-5</v>
      </c>
    </row>
    <row r="15509" ht="14.25" customHeight="1">
      <c r="A15509" s="267">
        <v>43789.0</v>
      </c>
      <c r="B15509" s="57">
        <v>324.0</v>
      </c>
      <c r="C15509" s="57">
        <v>4.0</v>
      </c>
      <c r="D15509" s="268">
        <v>0.0625</v>
      </c>
      <c r="E15509" s="269">
        <v>0.0</v>
      </c>
      <c r="F15509" s="269">
        <v>3.565504346376478E-5</v>
      </c>
    </row>
    <row r="15510" ht="14.25" customHeight="1">
      <c r="A15510" s="267">
        <v>43789.0</v>
      </c>
      <c r="B15510" s="57">
        <v>324.0</v>
      </c>
      <c r="C15510" s="57">
        <v>5.0</v>
      </c>
      <c r="D15510" s="268">
        <v>0.0833333333333333</v>
      </c>
      <c r="E15510" s="269">
        <v>0.0</v>
      </c>
      <c r="F15510" s="269">
        <v>3.34516419013973E-5</v>
      </c>
    </row>
    <row r="15511" ht="14.25" customHeight="1">
      <c r="A15511" s="267">
        <v>43789.0</v>
      </c>
      <c r="B15511" s="57">
        <v>324.0</v>
      </c>
      <c r="C15511" s="57">
        <v>6.0</v>
      </c>
      <c r="D15511" s="268">
        <v>0.104166666666667</v>
      </c>
      <c r="E15511" s="269">
        <v>0.0</v>
      </c>
      <c r="F15511" s="269">
        <v>3.214963188727106E-5</v>
      </c>
    </row>
    <row r="15512" ht="14.25" customHeight="1">
      <c r="A15512" s="267">
        <v>43789.0</v>
      </c>
      <c r="B15512" s="57">
        <v>324.0</v>
      </c>
      <c r="C15512" s="57">
        <v>7.0</v>
      </c>
      <c r="D15512" s="268">
        <v>0.125</v>
      </c>
      <c r="E15512" s="269">
        <v>0.0</v>
      </c>
      <c r="F15512" s="269">
        <v>3.18491680378573E-5</v>
      </c>
    </row>
    <row r="15513" ht="14.25" customHeight="1">
      <c r="A15513" s="267">
        <v>43789.0</v>
      </c>
      <c r="B15513" s="57">
        <v>324.0</v>
      </c>
      <c r="C15513" s="57">
        <v>8.0</v>
      </c>
      <c r="D15513" s="268">
        <v>0.145833333333333</v>
      </c>
      <c r="E15513" s="269">
        <v>0.0</v>
      </c>
      <c r="F15513" s="269">
        <v>3.1047931106087315E-5</v>
      </c>
    </row>
    <row r="15514" ht="14.25" customHeight="1">
      <c r="A15514" s="267">
        <v>43789.0</v>
      </c>
      <c r="B15514" s="57">
        <v>324.0</v>
      </c>
      <c r="C15514" s="57">
        <v>9.0</v>
      </c>
      <c r="D15514" s="268">
        <v>0.166666666666667</v>
      </c>
      <c r="E15514" s="269">
        <v>0.0</v>
      </c>
      <c r="F15514" s="269">
        <v>3.0847621873144815E-5</v>
      </c>
    </row>
    <row r="15515" ht="14.25" customHeight="1">
      <c r="A15515" s="267">
        <v>43789.0</v>
      </c>
      <c r="B15515" s="57">
        <v>324.0</v>
      </c>
      <c r="C15515" s="57">
        <v>10.0</v>
      </c>
      <c r="D15515" s="268">
        <v>0.1875</v>
      </c>
      <c r="E15515" s="269">
        <v>0.0</v>
      </c>
      <c r="F15515" s="269">
        <v>3.1148085722558555E-5</v>
      </c>
    </row>
    <row r="15516" ht="14.25" customHeight="1">
      <c r="A15516" s="267">
        <v>43789.0</v>
      </c>
      <c r="B15516" s="57">
        <v>324.0</v>
      </c>
      <c r="C15516" s="57">
        <v>11.0</v>
      </c>
      <c r="D15516" s="268">
        <v>0.208333333333333</v>
      </c>
      <c r="E15516" s="269">
        <v>0.0</v>
      </c>
      <c r="F15516" s="269">
        <v>3.124824033902981E-5</v>
      </c>
    </row>
    <row r="15517" ht="14.25" customHeight="1">
      <c r="A15517" s="267">
        <v>43789.0</v>
      </c>
      <c r="B15517" s="57">
        <v>324.0</v>
      </c>
      <c r="C15517" s="57">
        <v>12.0</v>
      </c>
      <c r="D15517" s="268">
        <v>0.229166666666667</v>
      </c>
      <c r="E15517" s="269">
        <v>0.0</v>
      </c>
      <c r="F15517" s="269">
        <v>3.285071420256979E-5</v>
      </c>
    </row>
    <row r="15518" ht="14.25" customHeight="1">
      <c r="A15518" s="267">
        <v>43789.0</v>
      </c>
      <c r="B15518" s="57">
        <v>324.0</v>
      </c>
      <c r="C15518" s="57">
        <v>13.0</v>
      </c>
      <c r="D15518" s="268">
        <v>0.25</v>
      </c>
      <c r="E15518" s="269">
        <v>0.0</v>
      </c>
      <c r="F15518" s="269">
        <v>3.515427038140853E-5</v>
      </c>
    </row>
    <row r="15519" ht="14.25" customHeight="1">
      <c r="A15519" s="267">
        <v>43789.0</v>
      </c>
      <c r="B15519" s="57">
        <v>324.0</v>
      </c>
      <c r="C15519" s="57">
        <v>14.0</v>
      </c>
      <c r="D15519" s="268">
        <v>0.270833333333333</v>
      </c>
      <c r="E15519" s="269">
        <v>0.0</v>
      </c>
      <c r="F15519" s="269">
        <v>3.725751732730477E-5</v>
      </c>
    </row>
    <row r="15520" ht="14.25" customHeight="1">
      <c r="A15520" s="267">
        <v>43789.0</v>
      </c>
      <c r="B15520" s="57">
        <v>324.0</v>
      </c>
      <c r="C15520" s="57">
        <v>15.0</v>
      </c>
      <c r="D15520" s="268">
        <v>0.291666666666667</v>
      </c>
      <c r="E15520" s="269">
        <v>2.331378417833906E-8</v>
      </c>
      <c r="F15520" s="269">
        <v>4.316663969910849E-5</v>
      </c>
    </row>
    <row r="15521" ht="14.25" customHeight="1">
      <c r="A15521" s="267">
        <v>43789.0</v>
      </c>
      <c r="B15521" s="57">
        <v>324.0</v>
      </c>
      <c r="C15521" s="57">
        <v>16.0</v>
      </c>
      <c r="D15521" s="268">
        <v>0.3125</v>
      </c>
      <c r="E15521" s="269">
        <v>3.590322763464216E-6</v>
      </c>
      <c r="F15521" s="269">
        <v>5.0277617468567196E-5</v>
      </c>
    </row>
    <row r="15522" ht="14.25" customHeight="1">
      <c r="A15522" s="267">
        <v>43789.0</v>
      </c>
      <c r="B15522" s="57">
        <v>324.0</v>
      </c>
      <c r="C15522" s="57">
        <v>17.0</v>
      </c>
      <c r="D15522" s="268">
        <v>0.333333333333333</v>
      </c>
      <c r="E15522" s="269">
        <v>1.588380799660599E-5</v>
      </c>
      <c r="F15522" s="269">
        <v>5.8490296019209644E-5</v>
      </c>
    </row>
    <row r="15523" ht="14.25" customHeight="1">
      <c r="A15523" s="267">
        <v>43789.0</v>
      </c>
      <c r="B15523" s="57">
        <v>324.0</v>
      </c>
      <c r="C15523" s="57">
        <v>18.0</v>
      </c>
      <c r="D15523" s="268">
        <v>0.354166666666667</v>
      </c>
      <c r="E15523" s="269">
        <v>4.2309391669102584E-5</v>
      </c>
      <c r="F15523" s="269">
        <v>6.730390226867957E-5</v>
      </c>
    </row>
    <row r="15524" ht="14.25" customHeight="1">
      <c r="A15524" s="267">
        <v>43789.0</v>
      </c>
      <c r="B15524" s="57">
        <v>324.0</v>
      </c>
      <c r="C15524" s="57">
        <v>19.0</v>
      </c>
      <c r="D15524" s="268">
        <v>0.375</v>
      </c>
      <c r="E15524" s="269">
        <v>8.399092638884228E-5</v>
      </c>
      <c r="F15524" s="269">
        <v>7.231163309224206E-5</v>
      </c>
    </row>
    <row r="15525" ht="14.25" customHeight="1">
      <c r="A15525" s="267">
        <v>43789.0</v>
      </c>
      <c r="B15525" s="57">
        <v>324.0</v>
      </c>
      <c r="C15525" s="57">
        <v>20.0</v>
      </c>
      <c r="D15525" s="268">
        <v>0.395833333333333</v>
      </c>
      <c r="E15525" s="269">
        <v>1.214921942249937E-4</v>
      </c>
      <c r="F15525" s="269">
        <v>7.731936391580452E-5</v>
      </c>
    </row>
    <row r="15526" ht="14.25" customHeight="1">
      <c r="A15526" s="267">
        <v>43789.0</v>
      </c>
      <c r="B15526" s="57">
        <v>324.0</v>
      </c>
      <c r="C15526" s="57">
        <v>21.0</v>
      </c>
      <c r="D15526" s="268">
        <v>0.416666666666667</v>
      </c>
      <c r="E15526" s="269">
        <v>1.5297130519709908E-4</v>
      </c>
      <c r="F15526" s="269">
        <v>8.042415702641325E-5</v>
      </c>
    </row>
    <row r="15527" ht="14.25" customHeight="1">
      <c r="A15527" s="267">
        <v>43789.0</v>
      </c>
      <c r="B15527" s="57">
        <v>324.0</v>
      </c>
      <c r="C15527" s="57">
        <v>22.0</v>
      </c>
      <c r="D15527" s="268">
        <v>0.4375</v>
      </c>
      <c r="E15527" s="269">
        <v>1.841382705614736E-4</v>
      </c>
      <c r="F15527" s="269">
        <v>7.992338394405702E-5</v>
      </c>
    </row>
    <row r="15528" ht="14.25" customHeight="1">
      <c r="A15528" s="267">
        <v>43789.0</v>
      </c>
      <c r="B15528" s="57">
        <v>324.0</v>
      </c>
      <c r="C15528" s="57">
        <v>23.0</v>
      </c>
      <c r="D15528" s="268">
        <v>0.458333333333333</v>
      </c>
      <c r="E15528" s="269">
        <v>1.9540004021109797E-4</v>
      </c>
      <c r="F15528" s="269">
        <v>8.182632165701075E-5</v>
      </c>
    </row>
    <row r="15529" ht="14.25" customHeight="1">
      <c r="A15529" s="267">
        <v>43789.0</v>
      </c>
      <c r="B15529" s="57">
        <v>324.0</v>
      </c>
      <c r="C15529" s="57">
        <v>24.0</v>
      </c>
      <c r="D15529" s="268">
        <v>0.479166666666667</v>
      </c>
      <c r="E15529" s="269">
        <v>2.0157802736319846E-4</v>
      </c>
      <c r="F15529" s="269">
        <v>8.352895013702199E-5</v>
      </c>
    </row>
    <row r="15530" ht="14.25" customHeight="1">
      <c r="A15530" s="267">
        <v>43789.0</v>
      </c>
      <c r="B15530" s="57">
        <v>324.0</v>
      </c>
      <c r="C15530" s="57">
        <v>25.0</v>
      </c>
      <c r="D15530" s="268">
        <v>0.5</v>
      </c>
      <c r="E15530" s="269">
        <v>1.9051598576705307E-4</v>
      </c>
      <c r="F15530" s="269">
        <v>8.593266093233197E-5</v>
      </c>
    </row>
    <row r="15531" ht="14.25" customHeight="1">
      <c r="A15531" s="267">
        <v>43789.0</v>
      </c>
      <c r="B15531" s="57">
        <v>324.0</v>
      </c>
      <c r="C15531" s="57">
        <v>26.0</v>
      </c>
      <c r="D15531" s="268">
        <v>0.520833333333333</v>
      </c>
      <c r="E15531" s="269">
        <v>1.7644750241002535E-4</v>
      </c>
      <c r="F15531" s="269">
        <v>8.633327939821698E-5</v>
      </c>
    </row>
    <row r="15532" ht="14.25" customHeight="1">
      <c r="A15532" s="267">
        <v>43789.0</v>
      </c>
      <c r="B15532" s="57">
        <v>324.0</v>
      </c>
      <c r="C15532" s="57">
        <v>27.0</v>
      </c>
      <c r="D15532" s="268">
        <v>0.541666666666667</v>
      </c>
      <c r="E15532" s="269">
        <v>1.29221114621703E-4</v>
      </c>
      <c r="F15532" s="269">
        <v>8.493111476761948E-5</v>
      </c>
    </row>
    <row r="15533" ht="14.25" customHeight="1">
      <c r="A15533" s="267">
        <v>43789.0</v>
      </c>
      <c r="B15533" s="57">
        <v>324.0</v>
      </c>
      <c r="C15533" s="57">
        <v>28.0</v>
      </c>
      <c r="D15533" s="268">
        <v>0.5625</v>
      </c>
      <c r="E15533" s="269">
        <v>1.131828435579794E-4</v>
      </c>
      <c r="F15533" s="269">
        <v>8.1525857807597E-5</v>
      </c>
    </row>
    <row r="15534" ht="14.25" customHeight="1">
      <c r="A15534" s="267">
        <v>43789.0</v>
      </c>
      <c r="B15534" s="57">
        <v>324.0</v>
      </c>
      <c r="C15534" s="57">
        <v>29.0</v>
      </c>
      <c r="D15534" s="268">
        <v>0.583333333333333</v>
      </c>
      <c r="E15534" s="269">
        <v>6.896617487966845E-5</v>
      </c>
      <c r="F15534" s="269">
        <v>7.992338394405702E-5</v>
      </c>
    </row>
    <row r="15535" ht="14.25" customHeight="1">
      <c r="A15535" s="267">
        <v>43789.0</v>
      </c>
      <c r="B15535" s="57">
        <v>324.0</v>
      </c>
      <c r="C15535" s="57">
        <v>30.0</v>
      </c>
      <c r="D15535" s="268">
        <v>0.604166666666667</v>
      </c>
      <c r="E15535" s="269">
        <v>4.151218442285219E-5</v>
      </c>
      <c r="F15535" s="269">
        <v>8.122539395818325E-5</v>
      </c>
    </row>
    <row r="15536" ht="14.25" customHeight="1">
      <c r="A15536" s="267">
        <v>43789.0</v>
      </c>
      <c r="B15536" s="57">
        <v>324.0</v>
      </c>
      <c r="C15536" s="57">
        <v>31.0</v>
      </c>
      <c r="D15536" s="268">
        <v>0.625</v>
      </c>
      <c r="E15536" s="269">
        <v>2.3162916014039634E-5</v>
      </c>
      <c r="F15536" s="269">
        <v>8.382941398643575E-5</v>
      </c>
    </row>
    <row r="15537" ht="14.25" customHeight="1">
      <c r="A15537" s="267">
        <v>43789.0</v>
      </c>
      <c r="B15537" s="57">
        <v>324.0</v>
      </c>
      <c r="C15537" s="57">
        <v>32.0</v>
      </c>
      <c r="D15537" s="268">
        <v>0.645833333333333</v>
      </c>
      <c r="E15537" s="269">
        <v>8.547704034393646E-6</v>
      </c>
      <c r="F15537" s="269">
        <v>9.033946405706695E-5</v>
      </c>
    </row>
    <row r="15538" ht="14.25" customHeight="1">
      <c r="A15538" s="267">
        <v>43789.0</v>
      </c>
      <c r="B15538" s="57">
        <v>324.0</v>
      </c>
      <c r="C15538" s="57">
        <v>33.0</v>
      </c>
      <c r="D15538" s="268">
        <v>0.666666666666667</v>
      </c>
      <c r="E15538" s="269">
        <v>1.2930942629236933E-6</v>
      </c>
      <c r="F15538" s="269">
        <v>9.85521426077094E-5</v>
      </c>
    </row>
    <row r="15539" ht="14.25" customHeight="1">
      <c r="A15539" s="267">
        <v>43789.0</v>
      </c>
      <c r="B15539" s="57">
        <v>324.0</v>
      </c>
      <c r="C15539" s="57">
        <v>34.0</v>
      </c>
      <c r="D15539" s="268">
        <v>0.6875</v>
      </c>
      <c r="E15539" s="269">
        <v>0.0</v>
      </c>
      <c r="F15539" s="269">
        <v>1.0743585708870923E-4</v>
      </c>
    </row>
    <row r="15540" ht="14.25" customHeight="1">
      <c r="A15540" s="267">
        <v>43789.0</v>
      </c>
      <c r="B15540" s="57">
        <v>324.0</v>
      </c>
      <c r="C15540" s="57">
        <v>35.0</v>
      </c>
      <c r="D15540" s="268">
        <v>0.708333333333333</v>
      </c>
      <c r="E15540" s="269">
        <v>0.0</v>
      </c>
      <c r="F15540" s="269">
        <v>1.1684037557535952E-4</v>
      </c>
    </row>
    <row r="15541" ht="14.25" customHeight="1">
      <c r="A15541" s="267">
        <v>43789.0</v>
      </c>
      <c r="B15541" s="57">
        <v>324.0</v>
      </c>
      <c r="C15541" s="57">
        <v>36.0</v>
      </c>
      <c r="D15541" s="268">
        <v>0.729166666666667</v>
      </c>
      <c r="E15541" s="269">
        <v>0.0</v>
      </c>
      <c r="F15541" s="269">
        <v>1.1636964887794464E-4</v>
      </c>
    </row>
    <row r="15542" ht="14.25" customHeight="1">
      <c r="A15542" s="267">
        <v>43789.0</v>
      </c>
      <c r="B15542" s="57">
        <v>324.0</v>
      </c>
      <c r="C15542" s="57">
        <v>37.0</v>
      </c>
      <c r="D15542" s="268">
        <v>0.75</v>
      </c>
      <c r="E15542" s="269">
        <v>0.0</v>
      </c>
      <c r="F15542" s="269">
        <v>1.1393589169769329E-4</v>
      </c>
    </row>
    <row r="15543" ht="14.25" customHeight="1">
      <c r="A15543" s="267">
        <v>43789.0</v>
      </c>
      <c r="B15543" s="57">
        <v>324.0</v>
      </c>
      <c r="C15543" s="57">
        <v>38.0</v>
      </c>
      <c r="D15543" s="268">
        <v>0.770833333333333</v>
      </c>
      <c r="E15543" s="269">
        <v>0.0</v>
      </c>
      <c r="F15543" s="269">
        <v>1.1026021727319843E-4</v>
      </c>
    </row>
    <row r="15544" ht="14.25" customHeight="1">
      <c r="A15544" s="267">
        <v>43789.0</v>
      </c>
      <c r="B15544" s="57">
        <v>324.0</v>
      </c>
      <c r="C15544" s="57">
        <v>39.0</v>
      </c>
      <c r="D15544" s="268">
        <v>0.791666666666667</v>
      </c>
      <c r="E15544" s="269">
        <v>0.0</v>
      </c>
      <c r="F15544" s="269">
        <v>1.0565310491552099E-4</v>
      </c>
    </row>
    <row r="15545" ht="14.25" customHeight="1">
      <c r="A15545" s="267">
        <v>43789.0</v>
      </c>
      <c r="B15545" s="57">
        <v>324.0</v>
      </c>
      <c r="C15545" s="57">
        <v>40.0</v>
      </c>
      <c r="D15545" s="268">
        <v>0.8125</v>
      </c>
      <c r="E15545" s="269">
        <v>0.0</v>
      </c>
      <c r="F15545" s="269">
        <v>1.0169699756490663E-4</v>
      </c>
    </row>
    <row r="15546" ht="14.25" customHeight="1">
      <c r="A15546" s="267">
        <v>43789.0</v>
      </c>
      <c r="B15546" s="57">
        <v>324.0</v>
      </c>
      <c r="C15546" s="57">
        <v>41.0</v>
      </c>
      <c r="D15546" s="268">
        <v>0.833333333333333</v>
      </c>
      <c r="E15546" s="269">
        <v>0.0</v>
      </c>
      <c r="F15546" s="269">
        <v>9.745044182652563E-5</v>
      </c>
    </row>
    <row r="15547" ht="14.25" customHeight="1">
      <c r="A15547" s="267">
        <v>43789.0</v>
      </c>
      <c r="B15547" s="57">
        <v>324.0</v>
      </c>
      <c r="C15547" s="57">
        <v>42.0</v>
      </c>
      <c r="D15547" s="268">
        <v>0.854166666666667</v>
      </c>
      <c r="E15547" s="269">
        <v>0.0</v>
      </c>
      <c r="F15547" s="269">
        <v>9.294348408531943E-5</v>
      </c>
    </row>
    <row r="15548" ht="14.25" customHeight="1">
      <c r="A15548" s="267">
        <v>43789.0</v>
      </c>
      <c r="B15548" s="57">
        <v>324.0</v>
      </c>
      <c r="C15548" s="57">
        <v>43.0</v>
      </c>
      <c r="D15548" s="268">
        <v>0.875</v>
      </c>
      <c r="E15548" s="269">
        <v>0.0</v>
      </c>
      <c r="F15548" s="269">
        <v>8.793575326175697E-5</v>
      </c>
    </row>
    <row r="15549" ht="14.25" customHeight="1">
      <c r="A15549" s="267">
        <v>43789.0</v>
      </c>
      <c r="B15549" s="57">
        <v>324.0</v>
      </c>
      <c r="C15549" s="57">
        <v>44.0</v>
      </c>
      <c r="D15549" s="268">
        <v>0.895833333333333</v>
      </c>
      <c r="E15549" s="269">
        <v>0.0</v>
      </c>
      <c r="F15549" s="269">
        <v>8.162601242406827E-5</v>
      </c>
    </row>
    <row r="15550" ht="14.25" customHeight="1">
      <c r="A15550" s="267">
        <v>43789.0</v>
      </c>
      <c r="B15550" s="57">
        <v>324.0</v>
      </c>
      <c r="C15550" s="57">
        <v>45.0</v>
      </c>
      <c r="D15550" s="268">
        <v>0.916666666666667</v>
      </c>
      <c r="E15550" s="269">
        <v>0.0</v>
      </c>
      <c r="F15550" s="269">
        <v>7.611750851814954E-5</v>
      </c>
    </row>
    <row r="15551" ht="14.25" customHeight="1">
      <c r="A15551" s="267">
        <v>43789.0</v>
      </c>
      <c r="B15551" s="57">
        <v>324.0</v>
      </c>
      <c r="C15551" s="57">
        <v>46.0</v>
      </c>
      <c r="D15551" s="268">
        <v>0.9375</v>
      </c>
      <c r="E15551" s="269">
        <v>0.0</v>
      </c>
      <c r="F15551" s="269">
        <v>6.740405688515083E-5</v>
      </c>
    </row>
    <row r="15552" ht="14.25" customHeight="1">
      <c r="A15552" s="267">
        <v>43789.0</v>
      </c>
      <c r="B15552" s="57">
        <v>324.0</v>
      </c>
      <c r="C15552" s="57">
        <v>47.0</v>
      </c>
      <c r="D15552" s="268">
        <v>0.958333333333333</v>
      </c>
      <c r="E15552" s="269">
        <v>0.0</v>
      </c>
      <c r="F15552" s="269">
        <v>5.748874985449714E-5</v>
      </c>
    </row>
    <row r="15553" ht="14.25" customHeight="1">
      <c r="A15553" s="267">
        <v>43789.0</v>
      </c>
      <c r="B15553" s="57">
        <v>324.0</v>
      </c>
      <c r="C15553" s="57">
        <v>48.0</v>
      </c>
      <c r="D15553" s="268">
        <v>0.979166666666667</v>
      </c>
      <c r="E15553" s="269">
        <v>0.0</v>
      </c>
      <c r="F15553" s="269">
        <v>4.8975607454440954E-5</v>
      </c>
    </row>
    <row r="15554" ht="14.25" customHeight="1">
      <c r="A15554" s="267">
        <v>43790.0</v>
      </c>
      <c r="B15554" s="57">
        <v>325.0</v>
      </c>
      <c r="C15554" s="57">
        <v>1.0</v>
      </c>
      <c r="D15554" s="268">
        <v>0.0</v>
      </c>
      <c r="E15554" s="269">
        <v>0.0</v>
      </c>
      <c r="F15554" s="269">
        <v>4.166432045203974E-5</v>
      </c>
    </row>
    <row r="15555" ht="14.25" customHeight="1">
      <c r="A15555" s="267">
        <v>43790.0</v>
      </c>
      <c r="B15555" s="57">
        <v>325.0</v>
      </c>
      <c r="C15555" s="57">
        <v>2.0</v>
      </c>
      <c r="D15555" s="268">
        <v>0.020833333333333332</v>
      </c>
      <c r="E15555" s="269">
        <v>0.0</v>
      </c>
      <c r="F15555" s="269">
        <v>3.7057208094362266E-5</v>
      </c>
    </row>
    <row r="15556" ht="14.25" customHeight="1">
      <c r="A15556" s="267">
        <v>43790.0</v>
      </c>
      <c r="B15556" s="57">
        <v>325.0</v>
      </c>
      <c r="C15556" s="57">
        <v>3.0</v>
      </c>
      <c r="D15556" s="268">
        <v>0.0416666666666667</v>
      </c>
      <c r="E15556" s="269">
        <v>0.0</v>
      </c>
      <c r="F15556" s="269">
        <v>3.435303344963854E-5</v>
      </c>
    </row>
    <row r="15557" ht="14.25" customHeight="1">
      <c r="A15557" s="267">
        <v>43790.0</v>
      </c>
      <c r="B15557" s="57">
        <v>325.0</v>
      </c>
      <c r="C15557" s="57">
        <v>4.0</v>
      </c>
      <c r="D15557" s="268">
        <v>0.0625</v>
      </c>
      <c r="E15557" s="269">
        <v>0.0</v>
      </c>
      <c r="F15557" s="269">
        <v>3.26504049696273E-5</v>
      </c>
    </row>
    <row r="15558" ht="14.25" customHeight="1">
      <c r="A15558" s="267">
        <v>43790.0</v>
      </c>
      <c r="B15558" s="57">
        <v>325.0</v>
      </c>
      <c r="C15558" s="57">
        <v>5.0</v>
      </c>
      <c r="D15558" s="268">
        <v>0.0833333333333333</v>
      </c>
      <c r="E15558" s="269">
        <v>0.0</v>
      </c>
      <c r="F15558" s="269">
        <v>3.1148085722558555E-5</v>
      </c>
    </row>
    <row r="15559" ht="14.25" customHeight="1">
      <c r="A15559" s="267">
        <v>43790.0</v>
      </c>
      <c r="B15559" s="57">
        <v>325.0</v>
      </c>
      <c r="C15559" s="57">
        <v>6.0</v>
      </c>
      <c r="D15559" s="268">
        <v>0.104166666666667</v>
      </c>
      <c r="E15559" s="269">
        <v>0.0</v>
      </c>
      <c r="F15559" s="269">
        <v>3.0146539557846063E-5</v>
      </c>
    </row>
    <row r="15560" ht="14.25" customHeight="1">
      <c r="A15560" s="267">
        <v>43790.0</v>
      </c>
      <c r="B15560" s="57">
        <v>325.0</v>
      </c>
      <c r="C15560" s="57">
        <v>7.0</v>
      </c>
      <c r="D15560" s="268">
        <v>0.125</v>
      </c>
      <c r="E15560" s="269">
        <v>0.0</v>
      </c>
      <c r="F15560" s="269">
        <v>3.0246694174317314E-5</v>
      </c>
    </row>
    <row r="15561" ht="14.25" customHeight="1">
      <c r="A15561" s="267">
        <v>43790.0</v>
      </c>
      <c r="B15561" s="57">
        <v>325.0</v>
      </c>
      <c r="C15561" s="57">
        <v>8.0</v>
      </c>
      <c r="D15561" s="268">
        <v>0.145833333333333</v>
      </c>
      <c r="E15561" s="269">
        <v>0.0</v>
      </c>
      <c r="F15561" s="269">
        <v>2.974592109196107E-5</v>
      </c>
    </row>
    <row r="15562" ht="14.25" customHeight="1">
      <c r="A15562" s="267">
        <v>43790.0</v>
      </c>
      <c r="B15562" s="57">
        <v>325.0</v>
      </c>
      <c r="C15562" s="57">
        <v>9.0</v>
      </c>
      <c r="D15562" s="268">
        <v>0.166666666666667</v>
      </c>
      <c r="E15562" s="269">
        <v>0.0</v>
      </c>
      <c r="F15562" s="269">
        <v>2.9846075708432316E-5</v>
      </c>
    </row>
    <row r="15563" ht="14.25" customHeight="1">
      <c r="A15563" s="267">
        <v>43790.0</v>
      </c>
      <c r="B15563" s="57">
        <v>325.0</v>
      </c>
      <c r="C15563" s="57">
        <v>10.0</v>
      </c>
      <c r="D15563" s="268">
        <v>0.1875</v>
      </c>
      <c r="E15563" s="269">
        <v>0.0</v>
      </c>
      <c r="F15563" s="269">
        <v>3.0847621873144815E-5</v>
      </c>
    </row>
    <row r="15564" ht="14.25" customHeight="1">
      <c r="A15564" s="267">
        <v>43790.0</v>
      </c>
      <c r="B15564" s="57">
        <v>325.0</v>
      </c>
      <c r="C15564" s="57">
        <v>11.0</v>
      </c>
      <c r="D15564" s="268">
        <v>0.208333333333333</v>
      </c>
      <c r="E15564" s="269">
        <v>0.0</v>
      </c>
      <c r="F15564" s="269">
        <v>3.2249786503742304E-5</v>
      </c>
    </row>
    <row r="15565" ht="14.25" customHeight="1">
      <c r="A15565" s="267">
        <v>43790.0</v>
      </c>
      <c r="B15565" s="57">
        <v>325.0</v>
      </c>
      <c r="C15565" s="57">
        <v>12.0</v>
      </c>
      <c r="D15565" s="268">
        <v>0.229166666666667</v>
      </c>
      <c r="E15565" s="269">
        <v>0.0</v>
      </c>
      <c r="F15565" s="269">
        <v>3.515427038140853E-5</v>
      </c>
    </row>
    <row r="15566" ht="14.25" customHeight="1">
      <c r="A15566" s="267">
        <v>43790.0</v>
      </c>
      <c r="B15566" s="57">
        <v>325.0</v>
      </c>
      <c r="C15566" s="57">
        <v>13.0</v>
      </c>
      <c r="D15566" s="268">
        <v>0.25</v>
      </c>
      <c r="E15566" s="269">
        <v>0.0</v>
      </c>
      <c r="F15566" s="269">
        <v>4.246555738380974E-5</v>
      </c>
    </row>
    <row r="15567" ht="14.25" customHeight="1">
      <c r="A15567" s="267">
        <v>43790.0</v>
      </c>
      <c r="B15567" s="57">
        <v>325.0</v>
      </c>
      <c r="C15567" s="57">
        <v>14.0</v>
      </c>
      <c r="D15567" s="268">
        <v>0.270833333333333</v>
      </c>
      <c r="E15567" s="269">
        <v>0.0</v>
      </c>
      <c r="F15567" s="269">
        <v>5.0277617468567196E-5</v>
      </c>
    </row>
    <row r="15568" ht="14.25" customHeight="1">
      <c r="A15568" s="267">
        <v>43790.0</v>
      </c>
      <c r="B15568" s="57">
        <v>325.0</v>
      </c>
      <c r="C15568" s="57">
        <v>15.0</v>
      </c>
      <c r="D15568" s="268">
        <v>0.291666666666667</v>
      </c>
      <c r="E15568" s="269">
        <v>0.0</v>
      </c>
      <c r="F15568" s="269">
        <v>6.059354296510588E-5</v>
      </c>
    </row>
    <row r="15569" ht="14.25" customHeight="1">
      <c r="A15569" s="267">
        <v>43790.0</v>
      </c>
      <c r="B15569" s="57">
        <v>325.0</v>
      </c>
      <c r="C15569" s="57">
        <v>16.0</v>
      </c>
      <c r="D15569" s="268">
        <v>0.3125</v>
      </c>
      <c r="E15569" s="269">
        <v>5.595308202801375E-7</v>
      </c>
      <c r="F15569" s="269">
        <v>6.780467535103583E-5</v>
      </c>
    </row>
    <row r="15570" ht="14.25" customHeight="1">
      <c r="A15570" s="267">
        <v>43790.0</v>
      </c>
      <c r="B15570" s="57">
        <v>325.0</v>
      </c>
      <c r="C15570" s="57">
        <v>17.0</v>
      </c>
      <c r="D15570" s="268">
        <v>0.333333333333333</v>
      </c>
      <c r="E15570" s="269">
        <v>2.9841643748274E-6</v>
      </c>
      <c r="F15570" s="269">
        <v>7.110977769458707E-5</v>
      </c>
    </row>
    <row r="15571" ht="14.25" customHeight="1">
      <c r="A15571" s="267">
        <v>43790.0</v>
      </c>
      <c r="B15571" s="57">
        <v>325.0</v>
      </c>
      <c r="C15571" s="57">
        <v>18.0</v>
      </c>
      <c r="D15571" s="268">
        <v>0.354166666666667</v>
      </c>
      <c r="E15571" s="269">
        <v>7.919837246826888E-6</v>
      </c>
      <c r="F15571" s="269">
        <v>7.080931384517331E-5</v>
      </c>
    </row>
    <row r="15572" ht="14.25" customHeight="1">
      <c r="A15572" s="267">
        <v>43790.0</v>
      </c>
      <c r="B15572" s="57">
        <v>325.0</v>
      </c>
      <c r="C15572" s="57">
        <v>19.0</v>
      </c>
      <c r="D15572" s="268">
        <v>0.375</v>
      </c>
      <c r="E15572" s="269">
        <v>1.4955626069326886E-5</v>
      </c>
      <c r="F15572" s="269">
        <v>7.050884999575957E-5</v>
      </c>
    </row>
    <row r="15573" ht="14.25" customHeight="1">
      <c r="A15573" s="267">
        <v>43790.0</v>
      </c>
      <c r="B15573" s="57">
        <v>325.0</v>
      </c>
      <c r="C15573" s="57">
        <v>20.0</v>
      </c>
      <c r="D15573" s="268">
        <v>0.395833333333333</v>
      </c>
      <c r="E15573" s="269">
        <v>2.6751126832326205E-5</v>
      </c>
      <c r="F15573" s="269">
        <v>7.020838614634582E-5</v>
      </c>
    </row>
    <row r="15574" ht="14.25" customHeight="1">
      <c r="A15574" s="267">
        <v>43790.0</v>
      </c>
      <c r="B15574" s="57">
        <v>325.0</v>
      </c>
      <c r="C15574" s="57">
        <v>21.0</v>
      </c>
      <c r="D15574" s="268">
        <v>0.416666666666667</v>
      </c>
      <c r="E15574" s="269">
        <v>4.622230728946579E-5</v>
      </c>
      <c r="F15574" s="269">
        <v>6.900653074869083E-5</v>
      </c>
    </row>
    <row r="15575" ht="14.25" customHeight="1">
      <c r="A15575" s="267">
        <v>43790.0</v>
      </c>
      <c r="B15575" s="57">
        <v>325.0</v>
      </c>
      <c r="C15575" s="57">
        <v>22.0</v>
      </c>
      <c r="D15575" s="268">
        <v>0.4375</v>
      </c>
      <c r="E15575" s="269">
        <v>7.649229219282366E-5</v>
      </c>
      <c r="F15575" s="269">
        <v>6.870606689927708E-5</v>
      </c>
    </row>
    <row r="15576" ht="14.25" customHeight="1">
      <c r="A15576" s="267">
        <v>43790.0</v>
      </c>
      <c r="B15576" s="57">
        <v>325.0</v>
      </c>
      <c r="C15576" s="57">
        <v>23.0</v>
      </c>
      <c r="D15576" s="268">
        <v>0.458333333333333</v>
      </c>
      <c r="E15576" s="269">
        <v>1.0570011477978304E-4</v>
      </c>
      <c r="F15576" s="269">
        <v>6.790482996750707E-5</v>
      </c>
    </row>
    <row r="15577" ht="14.25" customHeight="1">
      <c r="A15577" s="267">
        <v>43790.0</v>
      </c>
      <c r="B15577" s="57">
        <v>325.0</v>
      </c>
      <c r="C15577" s="57">
        <v>24.0</v>
      </c>
      <c r="D15577" s="268">
        <v>0.479166666666667</v>
      </c>
      <c r="E15577" s="269">
        <v>6.585500467505328E-5</v>
      </c>
      <c r="F15577" s="269">
        <v>6.880622151574834E-5</v>
      </c>
    </row>
    <row r="15578" ht="14.25" customHeight="1">
      <c r="A15578" s="267">
        <v>43790.0</v>
      </c>
      <c r="B15578" s="57">
        <v>325.0</v>
      </c>
      <c r="C15578" s="57">
        <v>25.0</v>
      </c>
      <c r="D15578" s="268">
        <v>0.5</v>
      </c>
      <c r="E15578" s="269">
        <v>4.644835700368185E-5</v>
      </c>
      <c r="F15578" s="269">
        <v>7.090946846164457E-5</v>
      </c>
    </row>
    <row r="15579" ht="14.25" customHeight="1">
      <c r="A15579" s="267">
        <v>43790.0</v>
      </c>
      <c r="B15579" s="57">
        <v>325.0</v>
      </c>
      <c r="C15579" s="57">
        <v>26.0</v>
      </c>
      <c r="D15579" s="268">
        <v>0.520833333333333</v>
      </c>
      <c r="E15579" s="269">
        <v>4.5178137089397234E-5</v>
      </c>
      <c r="F15579" s="269">
        <v>7.131008692752957E-5</v>
      </c>
    </row>
    <row r="15580" ht="14.25" customHeight="1">
      <c r="A15580" s="267">
        <v>43790.0</v>
      </c>
      <c r="B15580" s="57">
        <v>325.0</v>
      </c>
      <c r="C15580" s="57">
        <v>27.0</v>
      </c>
      <c r="D15580" s="268">
        <v>0.541666666666667</v>
      </c>
      <c r="E15580" s="269">
        <v>4.1479140425729564E-5</v>
      </c>
      <c r="F15580" s="269">
        <v>6.990792229693207E-5</v>
      </c>
    </row>
    <row r="15581" ht="14.25" customHeight="1">
      <c r="A15581" s="267">
        <v>43790.0</v>
      </c>
      <c r="B15581" s="57">
        <v>325.0</v>
      </c>
      <c r="C15581" s="57">
        <v>28.0</v>
      </c>
      <c r="D15581" s="268">
        <v>0.5625</v>
      </c>
      <c r="E15581" s="269">
        <v>7.010713992873467E-5</v>
      </c>
      <c r="F15581" s="269">
        <v>6.840560304986335E-5</v>
      </c>
    </row>
    <row r="15582" ht="14.25" customHeight="1">
      <c r="A15582" s="267">
        <v>43790.0</v>
      </c>
      <c r="B15582" s="57">
        <v>325.0</v>
      </c>
      <c r="C15582" s="57">
        <v>29.0</v>
      </c>
      <c r="D15582" s="268">
        <v>0.583333333333333</v>
      </c>
      <c r="E15582" s="269">
        <v>5.3031297351135896E-5</v>
      </c>
      <c r="F15582" s="269">
        <v>6.750421150162208E-5</v>
      </c>
    </row>
    <row r="15583" ht="14.25" customHeight="1">
      <c r="A15583" s="267">
        <v>43790.0</v>
      </c>
      <c r="B15583" s="57">
        <v>325.0</v>
      </c>
      <c r="C15583" s="57">
        <v>30.0</v>
      </c>
      <c r="D15583" s="268">
        <v>0.604166666666667</v>
      </c>
      <c r="E15583" s="269">
        <v>2.468368170547277E-5</v>
      </c>
      <c r="F15583" s="269">
        <v>6.940714921457582E-5</v>
      </c>
    </row>
    <row r="15584" ht="14.25" customHeight="1">
      <c r="A15584" s="267">
        <v>43790.0</v>
      </c>
      <c r="B15584" s="57">
        <v>325.0</v>
      </c>
      <c r="C15584" s="57">
        <v>31.0</v>
      </c>
      <c r="D15584" s="268">
        <v>0.625</v>
      </c>
      <c r="E15584" s="269">
        <v>2.1365756499118075E-5</v>
      </c>
      <c r="F15584" s="269">
        <v>7.24117877087133E-5</v>
      </c>
    </row>
    <row r="15585" ht="14.25" customHeight="1">
      <c r="A15585" s="267">
        <v>43790.0</v>
      </c>
      <c r="B15585" s="57">
        <v>325.0</v>
      </c>
      <c r="C15585" s="57">
        <v>32.0</v>
      </c>
      <c r="D15585" s="268">
        <v>0.645833333333333</v>
      </c>
      <c r="E15585" s="269">
        <v>8.692540101967291E-6</v>
      </c>
      <c r="F15585" s="269">
        <v>7.942261086170077E-5</v>
      </c>
    </row>
    <row r="15586" ht="14.25" customHeight="1">
      <c r="A15586" s="267">
        <v>43790.0</v>
      </c>
      <c r="B15586" s="57">
        <v>325.0</v>
      </c>
      <c r="C15586" s="57">
        <v>33.0</v>
      </c>
      <c r="D15586" s="268">
        <v>0.666666666666667</v>
      </c>
      <c r="E15586" s="269">
        <v>1.0346480366351396E-6</v>
      </c>
      <c r="F15586" s="269">
        <v>8.873699019352696E-5</v>
      </c>
    </row>
    <row r="15587" ht="14.25" customHeight="1">
      <c r="A15587" s="267">
        <v>43790.0</v>
      </c>
      <c r="B15587" s="57">
        <v>325.0</v>
      </c>
      <c r="C15587" s="57">
        <v>34.0</v>
      </c>
      <c r="D15587" s="268">
        <v>0.6875</v>
      </c>
      <c r="E15587" s="269">
        <v>4.500614150540174E-9</v>
      </c>
      <c r="F15587" s="269">
        <v>1.0112611625102051E-4</v>
      </c>
    </row>
    <row r="15588" ht="14.25" customHeight="1">
      <c r="A15588" s="267">
        <v>43790.0</v>
      </c>
      <c r="B15588" s="57">
        <v>325.0</v>
      </c>
      <c r="C15588" s="57">
        <v>35.0</v>
      </c>
      <c r="D15588" s="268">
        <v>0.708333333333333</v>
      </c>
      <c r="E15588" s="269">
        <v>0.0</v>
      </c>
      <c r="F15588" s="269">
        <v>1.1161230459556032E-4</v>
      </c>
    </row>
    <row r="15589" ht="14.25" customHeight="1">
      <c r="A15589" s="267">
        <v>43790.0</v>
      </c>
      <c r="B15589" s="57">
        <v>325.0</v>
      </c>
      <c r="C15589" s="57">
        <v>36.0</v>
      </c>
      <c r="D15589" s="268">
        <v>0.729166666666667</v>
      </c>
      <c r="E15589" s="269">
        <v>0.0</v>
      </c>
      <c r="F15589" s="269">
        <v>1.1279412906992108E-4</v>
      </c>
    </row>
    <row r="15590" ht="14.25" customHeight="1">
      <c r="A15590" s="267">
        <v>43790.0</v>
      </c>
      <c r="B15590" s="57">
        <v>325.0</v>
      </c>
      <c r="C15590" s="57">
        <v>37.0</v>
      </c>
      <c r="D15590" s="268">
        <v>0.75</v>
      </c>
      <c r="E15590" s="269">
        <v>0.0</v>
      </c>
      <c r="F15590" s="269">
        <v>1.1321477845910029E-4</v>
      </c>
    </row>
    <row r="15591" ht="14.25" customHeight="1">
      <c r="A15591" s="267">
        <v>43790.0</v>
      </c>
      <c r="B15591" s="57">
        <v>325.0</v>
      </c>
      <c r="C15591" s="57">
        <v>38.0</v>
      </c>
      <c r="D15591" s="268">
        <v>0.770833333333333</v>
      </c>
      <c r="E15591" s="269">
        <v>0.0</v>
      </c>
      <c r="F15591" s="269">
        <v>1.1071091304731905E-4</v>
      </c>
    </row>
    <row r="15592" ht="14.25" customHeight="1">
      <c r="A15592" s="267">
        <v>43790.0</v>
      </c>
      <c r="B15592" s="57">
        <v>325.0</v>
      </c>
      <c r="C15592" s="57">
        <v>39.0</v>
      </c>
      <c r="D15592" s="268">
        <v>0.791666666666667</v>
      </c>
      <c r="E15592" s="269">
        <v>0.0</v>
      </c>
      <c r="F15592" s="269">
        <v>1.0584339868681636E-4</v>
      </c>
    </row>
    <row r="15593" ht="14.25" customHeight="1">
      <c r="A15593" s="267">
        <v>43790.0</v>
      </c>
      <c r="B15593" s="57">
        <v>325.0</v>
      </c>
      <c r="C15593" s="57">
        <v>40.0</v>
      </c>
      <c r="D15593" s="268">
        <v>0.8125</v>
      </c>
      <c r="E15593" s="269">
        <v>0.0</v>
      </c>
      <c r="F15593" s="269">
        <v>1.0038497208913326E-4</v>
      </c>
    </row>
    <row r="15594" ht="14.25" customHeight="1">
      <c r="A15594" s="267">
        <v>43790.0</v>
      </c>
      <c r="B15594" s="57">
        <v>325.0</v>
      </c>
      <c r="C15594" s="57">
        <v>41.0</v>
      </c>
      <c r="D15594" s="268">
        <v>0.833333333333333</v>
      </c>
      <c r="E15594" s="269">
        <v>0.0</v>
      </c>
      <c r="F15594" s="269">
        <v>9.624858642887066E-5</v>
      </c>
    </row>
    <row r="15595" ht="14.25" customHeight="1">
      <c r="A15595" s="267">
        <v>43790.0</v>
      </c>
      <c r="B15595" s="57">
        <v>325.0</v>
      </c>
      <c r="C15595" s="57">
        <v>42.0</v>
      </c>
      <c r="D15595" s="268">
        <v>0.854166666666667</v>
      </c>
      <c r="E15595" s="269">
        <v>0.0</v>
      </c>
      <c r="F15595" s="269">
        <v>9.304363870179069E-5</v>
      </c>
    </row>
    <row r="15596" ht="14.25" customHeight="1">
      <c r="A15596" s="267">
        <v>43790.0</v>
      </c>
      <c r="B15596" s="57">
        <v>325.0</v>
      </c>
      <c r="C15596" s="57">
        <v>43.0</v>
      </c>
      <c r="D15596" s="268">
        <v>0.875</v>
      </c>
      <c r="E15596" s="269">
        <v>0.0</v>
      </c>
      <c r="F15596" s="269">
        <v>8.903745404294072E-5</v>
      </c>
    </row>
    <row r="15597" ht="14.25" customHeight="1">
      <c r="A15597" s="267">
        <v>43790.0</v>
      </c>
      <c r="B15597" s="57">
        <v>325.0</v>
      </c>
      <c r="C15597" s="57">
        <v>44.0</v>
      </c>
      <c r="D15597" s="268">
        <v>0.895833333333333</v>
      </c>
      <c r="E15597" s="269">
        <v>0.0</v>
      </c>
      <c r="F15597" s="269">
        <v>8.372925936996448E-5</v>
      </c>
    </row>
    <row r="15598" ht="14.25" customHeight="1">
      <c r="A15598" s="267">
        <v>43790.0</v>
      </c>
      <c r="B15598" s="57">
        <v>325.0</v>
      </c>
      <c r="C15598" s="57">
        <v>45.0</v>
      </c>
      <c r="D15598" s="268">
        <v>0.916666666666667</v>
      </c>
      <c r="E15598" s="269">
        <v>0.0</v>
      </c>
      <c r="F15598" s="269">
        <v>7.812060084757453E-5</v>
      </c>
    </row>
    <row r="15599" ht="14.25" customHeight="1">
      <c r="A15599" s="267">
        <v>43790.0</v>
      </c>
      <c r="B15599" s="57">
        <v>325.0</v>
      </c>
      <c r="C15599" s="57">
        <v>46.0</v>
      </c>
      <c r="D15599" s="268">
        <v>0.9375</v>
      </c>
      <c r="E15599" s="269">
        <v>0.0</v>
      </c>
      <c r="F15599" s="269">
        <v>6.820529381692084E-5</v>
      </c>
    </row>
    <row r="15600" ht="14.25" customHeight="1">
      <c r="A15600" s="267">
        <v>43790.0</v>
      </c>
      <c r="B15600" s="57">
        <v>325.0</v>
      </c>
      <c r="C15600" s="57">
        <v>47.0</v>
      </c>
      <c r="D15600" s="268">
        <v>0.958333333333333</v>
      </c>
      <c r="E15600" s="269">
        <v>0.0</v>
      </c>
      <c r="F15600" s="269">
        <v>5.81898321697959E-5</v>
      </c>
    </row>
    <row r="15601" ht="14.25" customHeight="1">
      <c r="A15601" s="267">
        <v>43790.0</v>
      </c>
      <c r="B15601" s="57">
        <v>325.0</v>
      </c>
      <c r="C15601" s="57">
        <v>48.0</v>
      </c>
      <c r="D15601" s="268">
        <v>0.979166666666667</v>
      </c>
      <c r="E15601" s="269">
        <v>0.0</v>
      </c>
      <c r="F15601" s="269">
        <v>4.80742159061997E-5</v>
      </c>
    </row>
    <row r="15602" ht="14.25" customHeight="1">
      <c r="A15602" s="267">
        <v>43791.0</v>
      </c>
      <c r="B15602" s="57">
        <v>326.0</v>
      </c>
      <c r="C15602" s="57">
        <v>1.0</v>
      </c>
      <c r="D15602" s="268">
        <v>0.0</v>
      </c>
      <c r="E15602" s="269">
        <v>0.0</v>
      </c>
      <c r="F15602" s="269">
        <v>4.1564165835568494E-5</v>
      </c>
    </row>
    <row r="15603" ht="14.25" customHeight="1">
      <c r="A15603" s="267">
        <v>43791.0</v>
      </c>
      <c r="B15603" s="57">
        <v>326.0</v>
      </c>
      <c r="C15603" s="57">
        <v>2.0</v>
      </c>
      <c r="D15603" s="268">
        <v>0.020833333333333332</v>
      </c>
      <c r="E15603" s="269">
        <v>0.0</v>
      </c>
      <c r="F15603" s="269">
        <v>3.6756744244948525E-5</v>
      </c>
    </row>
    <row r="15604" ht="14.25" customHeight="1">
      <c r="A15604" s="267">
        <v>43791.0</v>
      </c>
      <c r="B15604" s="57">
        <v>326.0</v>
      </c>
      <c r="C15604" s="57">
        <v>3.0</v>
      </c>
      <c r="D15604" s="268">
        <v>0.0416666666666667</v>
      </c>
      <c r="E15604" s="269">
        <v>0.0</v>
      </c>
      <c r="F15604" s="269">
        <v>3.435303344963854E-5</v>
      </c>
    </row>
    <row r="15605" ht="14.25" customHeight="1">
      <c r="A15605" s="267">
        <v>43791.0</v>
      </c>
      <c r="B15605" s="57">
        <v>326.0</v>
      </c>
      <c r="C15605" s="57">
        <v>4.0</v>
      </c>
      <c r="D15605" s="268">
        <v>0.0625</v>
      </c>
      <c r="E15605" s="269">
        <v>0.0</v>
      </c>
      <c r="F15605" s="269">
        <v>3.30510234355123E-5</v>
      </c>
    </row>
    <row r="15606" ht="14.25" customHeight="1">
      <c r="A15606" s="267">
        <v>43791.0</v>
      </c>
      <c r="B15606" s="57">
        <v>326.0</v>
      </c>
      <c r="C15606" s="57">
        <v>5.0</v>
      </c>
      <c r="D15606" s="268">
        <v>0.0833333333333333</v>
      </c>
      <c r="E15606" s="269">
        <v>0.0</v>
      </c>
      <c r="F15606" s="269">
        <v>3.1148085722558555E-5</v>
      </c>
    </row>
    <row r="15607" ht="14.25" customHeight="1">
      <c r="A15607" s="267">
        <v>43791.0</v>
      </c>
      <c r="B15607" s="57">
        <v>326.0</v>
      </c>
      <c r="C15607" s="57">
        <v>6.0</v>
      </c>
      <c r="D15607" s="268">
        <v>0.104166666666667</v>
      </c>
      <c r="E15607" s="269">
        <v>0.0</v>
      </c>
      <c r="F15607" s="269">
        <v>3.0146539557846063E-5</v>
      </c>
    </row>
    <row r="15608" ht="14.25" customHeight="1">
      <c r="A15608" s="267">
        <v>43791.0</v>
      </c>
      <c r="B15608" s="57">
        <v>326.0</v>
      </c>
      <c r="C15608" s="57">
        <v>7.0</v>
      </c>
      <c r="D15608" s="268">
        <v>0.125</v>
      </c>
      <c r="E15608" s="269">
        <v>0.0</v>
      </c>
      <c r="F15608" s="269">
        <v>3.0346848790788564E-5</v>
      </c>
    </row>
    <row r="15609" ht="14.25" customHeight="1">
      <c r="A15609" s="267">
        <v>43791.0</v>
      </c>
      <c r="B15609" s="57">
        <v>326.0</v>
      </c>
      <c r="C15609" s="57">
        <v>8.0</v>
      </c>
      <c r="D15609" s="268">
        <v>0.145833333333333</v>
      </c>
      <c r="E15609" s="269">
        <v>0.0</v>
      </c>
      <c r="F15609" s="269">
        <v>3.0046384941374813E-5</v>
      </c>
    </row>
    <row r="15610" ht="14.25" customHeight="1">
      <c r="A15610" s="267">
        <v>43791.0</v>
      </c>
      <c r="B15610" s="57">
        <v>326.0</v>
      </c>
      <c r="C15610" s="57">
        <v>9.0</v>
      </c>
      <c r="D15610" s="268">
        <v>0.166666666666667</v>
      </c>
      <c r="E15610" s="269">
        <v>0.0</v>
      </c>
      <c r="F15610" s="269">
        <v>2.9946230324903566E-5</v>
      </c>
    </row>
    <row r="15611" ht="14.25" customHeight="1">
      <c r="A15611" s="267">
        <v>43791.0</v>
      </c>
      <c r="B15611" s="57">
        <v>326.0</v>
      </c>
      <c r="C15611" s="57">
        <v>10.0</v>
      </c>
      <c r="D15611" s="268">
        <v>0.1875</v>
      </c>
      <c r="E15611" s="269">
        <v>0.0</v>
      </c>
      <c r="F15611" s="269">
        <v>3.124824033902981E-5</v>
      </c>
    </row>
    <row r="15612" ht="14.25" customHeight="1">
      <c r="A15612" s="267">
        <v>43791.0</v>
      </c>
      <c r="B15612" s="57">
        <v>326.0</v>
      </c>
      <c r="C15612" s="57">
        <v>11.0</v>
      </c>
      <c r="D15612" s="268">
        <v>0.208333333333333</v>
      </c>
      <c r="E15612" s="269">
        <v>0.0</v>
      </c>
      <c r="F15612" s="269">
        <v>3.234994112021355E-5</v>
      </c>
    </row>
    <row r="15613" ht="14.25" customHeight="1">
      <c r="A15613" s="267">
        <v>43791.0</v>
      </c>
      <c r="B15613" s="57">
        <v>326.0</v>
      </c>
      <c r="C15613" s="57">
        <v>12.0</v>
      </c>
      <c r="D15613" s="268">
        <v>0.229166666666667</v>
      </c>
      <c r="E15613" s="269">
        <v>0.0</v>
      </c>
      <c r="F15613" s="269">
        <v>3.565504346376478E-5</v>
      </c>
    </row>
    <row r="15614" ht="14.25" customHeight="1">
      <c r="A15614" s="267">
        <v>43791.0</v>
      </c>
      <c r="B15614" s="57">
        <v>326.0</v>
      </c>
      <c r="C15614" s="57">
        <v>13.0</v>
      </c>
      <c r="D15614" s="268">
        <v>0.25</v>
      </c>
      <c r="E15614" s="269">
        <v>0.0</v>
      </c>
      <c r="F15614" s="269">
        <v>4.236540276733849E-5</v>
      </c>
    </row>
    <row r="15615" ht="14.25" customHeight="1">
      <c r="A15615" s="267">
        <v>43791.0</v>
      </c>
      <c r="B15615" s="57">
        <v>326.0</v>
      </c>
      <c r="C15615" s="57">
        <v>14.0</v>
      </c>
      <c r="D15615" s="268">
        <v>0.270833333333333</v>
      </c>
      <c r="E15615" s="269">
        <v>0.0</v>
      </c>
      <c r="F15615" s="269">
        <v>4.9175916687383454E-5</v>
      </c>
    </row>
    <row r="15616" ht="14.25" customHeight="1">
      <c r="A15616" s="267">
        <v>43791.0</v>
      </c>
      <c r="B15616" s="57">
        <v>326.0</v>
      </c>
      <c r="C15616" s="57">
        <v>15.0</v>
      </c>
      <c r="D15616" s="268">
        <v>0.291666666666667</v>
      </c>
      <c r="E15616" s="269">
        <v>0.0</v>
      </c>
      <c r="F15616" s="269">
        <v>5.909122371803713E-5</v>
      </c>
    </row>
    <row r="15617" ht="14.25" customHeight="1">
      <c r="A15617" s="267">
        <v>43791.0</v>
      </c>
      <c r="B15617" s="57">
        <v>326.0</v>
      </c>
      <c r="C15617" s="57">
        <v>16.0</v>
      </c>
      <c r="D15617" s="268">
        <v>0.3125</v>
      </c>
      <c r="E15617" s="269">
        <v>6.994135253501719E-8</v>
      </c>
      <c r="F15617" s="269">
        <v>6.700343841926584E-5</v>
      </c>
    </row>
    <row r="15618" ht="14.25" customHeight="1">
      <c r="A15618" s="267">
        <v>43791.0</v>
      </c>
      <c r="B15618" s="57">
        <v>326.0</v>
      </c>
      <c r="C15618" s="57">
        <v>17.0</v>
      </c>
      <c r="D15618" s="268">
        <v>0.333333333333333</v>
      </c>
      <c r="E15618" s="269">
        <v>1.0134668199260613E-6</v>
      </c>
      <c r="F15618" s="269">
        <v>6.970761306398956E-5</v>
      </c>
    </row>
    <row r="15619" ht="14.25" customHeight="1">
      <c r="A15619" s="267">
        <v>43791.0</v>
      </c>
      <c r="B15619" s="57">
        <v>326.0</v>
      </c>
      <c r="C15619" s="57">
        <v>18.0</v>
      </c>
      <c r="D15619" s="268">
        <v>0.354166666666667</v>
      </c>
      <c r="E15619" s="269">
        <v>5.192736137753597E-6</v>
      </c>
      <c r="F15619" s="269">
        <v>6.920683998163334E-5</v>
      </c>
    </row>
    <row r="15620" ht="14.25" customHeight="1">
      <c r="A15620" s="267">
        <v>43791.0</v>
      </c>
      <c r="B15620" s="57">
        <v>326.0</v>
      </c>
      <c r="C15620" s="57">
        <v>19.0</v>
      </c>
      <c r="D15620" s="268">
        <v>0.375</v>
      </c>
      <c r="E15620" s="269">
        <v>1.6001548612227066E-5</v>
      </c>
      <c r="F15620" s="269">
        <v>6.820529381692084E-5</v>
      </c>
    </row>
    <row r="15621" ht="14.25" customHeight="1">
      <c r="A15621" s="267">
        <v>43791.0</v>
      </c>
      <c r="B15621" s="57">
        <v>326.0</v>
      </c>
      <c r="C15621" s="57">
        <v>20.0</v>
      </c>
      <c r="D15621" s="268">
        <v>0.395833333333333</v>
      </c>
      <c r="E15621" s="269">
        <v>2.6655617202604043E-5</v>
      </c>
      <c r="F15621" s="269">
        <v>6.680312918632335E-5</v>
      </c>
    </row>
    <row r="15622" ht="14.25" customHeight="1">
      <c r="A15622" s="267">
        <v>43791.0</v>
      </c>
      <c r="B15622" s="57">
        <v>326.0</v>
      </c>
      <c r="C15622" s="57">
        <v>21.0</v>
      </c>
      <c r="D15622" s="268">
        <v>0.416666666666667</v>
      </c>
      <c r="E15622" s="269">
        <v>3.1593592132099986E-5</v>
      </c>
      <c r="F15622" s="269">
        <v>6.399879992512835E-5</v>
      </c>
    </row>
    <row r="15623" ht="14.25" customHeight="1">
      <c r="A15623" s="267">
        <v>43791.0</v>
      </c>
      <c r="B15623" s="57">
        <v>326.0</v>
      </c>
      <c r="C15623" s="57">
        <v>22.0</v>
      </c>
      <c r="D15623" s="268">
        <v>0.4375</v>
      </c>
      <c r="E15623" s="269">
        <v>2.878791508113552E-5</v>
      </c>
      <c r="F15623" s="269">
        <v>6.299725376041584E-5</v>
      </c>
    </row>
    <row r="15624" ht="14.25" customHeight="1">
      <c r="A15624" s="267">
        <v>43791.0</v>
      </c>
      <c r="B15624" s="57">
        <v>326.0</v>
      </c>
      <c r="C15624" s="57">
        <v>23.0</v>
      </c>
      <c r="D15624" s="268">
        <v>0.458333333333333</v>
      </c>
      <c r="E15624" s="269">
        <v>3.598329660156714E-5</v>
      </c>
      <c r="F15624" s="269">
        <v>6.249648067805962E-5</v>
      </c>
    </row>
    <row r="15625" ht="14.25" customHeight="1">
      <c r="A15625" s="267">
        <v>43791.0</v>
      </c>
      <c r="B15625" s="57">
        <v>326.0</v>
      </c>
      <c r="C15625" s="57">
        <v>24.0</v>
      </c>
      <c r="D15625" s="268">
        <v>0.479166666666667</v>
      </c>
      <c r="E15625" s="269">
        <v>4.4147743920244345E-5</v>
      </c>
      <c r="F15625" s="269">
        <v>6.279694452747336E-5</v>
      </c>
    </row>
    <row r="15626" ht="14.25" customHeight="1">
      <c r="A15626" s="267">
        <v>43791.0</v>
      </c>
      <c r="B15626" s="57">
        <v>326.0</v>
      </c>
      <c r="C15626" s="57">
        <v>25.0</v>
      </c>
      <c r="D15626" s="268">
        <v>0.5</v>
      </c>
      <c r="E15626" s="269">
        <v>3.779869975363359E-5</v>
      </c>
      <c r="F15626" s="269">
        <v>6.429926377454211E-5</v>
      </c>
    </row>
    <row r="15627" ht="14.25" customHeight="1">
      <c r="A15627" s="267">
        <v>43791.0</v>
      </c>
      <c r="B15627" s="57">
        <v>326.0</v>
      </c>
      <c r="C15627" s="57">
        <v>26.0</v>
      </c>
      <c r="D15627" s="268">
        <v>0.520833333333333</v>
      </c>
      <c r="E15627" s="269">
        <v>3.2946562403991067E-5</v>
      </c>
      <c r="F15627" s="269">
        <v>6.449957300748461E-5</v>
      </c>
    </row>
    <row r="15628" ht="14.25" customHeight="1">
      <c r="A15628" s="267">
        <v>43791.0</v>
      </c>
      <c r="B15628" s="57">
        <v>326.0</v>
      </c>
      <c r="C15628" s="57">
        <v>27.0</v>
      </c>
      <c r="D15628" s="268">
        <v>0.541666666666667</v>
      </c>
      <c r="E15628" s="269">
        <v>3.445011380524053E-5</v>
      </c>
      <c r="F15628" s="269">
        <v>6.34980268427721E-5</v>
      </c>
    </row>
    <row r="15629" ht="14.25" customHeight="1">
      <c r="A15629" s="267">
        <v>43791.0</v>
      </c>
      <c r="B15629" s="57">
        <v>326.0</v>
      </c>
      <c r="C15629" s="57">
        <v>28.0</v>
      </c>
      <c r="D15629" s="268">
        <v>0.5625</v>
      </c>
      <c r="E15629" s="269">
        <v>2.5616566034761583E-5</v>
      </c>
      <c r="F15629" s="269">
        <v>6.239632606158836E-5</v>
      </c>
    </row>
    <row r="15630" ht="14.25" customHeight="1">
      <c r="A15630" s="267">
        <v>43791.0</v>
      </c>
      <c r="B15630" s="57">
        <v>326.0</v>
      </c>
      <c r="C15630" s="57">
        <v>29.0</v>
      </c>
      <c r="D15630" s="268">
        <v>0.583333333333333</v>
      </c>
      <c r="E15630" s="269">
        <v>2.2640803742619955E-5</v>
      </c>
      <c r="F15630" s="269">
        <v>6.319756299335835E-5</v>
      </c>
    </row>
    <row r="15631" ht="14.25" customHeight="1">
      <c r="A15631" s="267">
        <v>43791.0</v>
      </c>
      <c r="B15631" s="57">
        <v>326.0</v>
      </c>
      <c r="C15631" s="57">
        <v>30.0</v>
      </c>
      <c r="D15631" s="268">
        <v>0.604166666666667</v>
      </c>
      <c r="E15631" s="269">
        <v>1.594668842208546E-5</v>
      </c>
      <c r="F15631" s="269">
        <v>6.570142840513958E-5</v>
      </c>
    </row>
    <row r="15632" ht="14.25" customHeight="1">
      <c r="A15632" s="267">
        <v>43791.0</v>
      </c>
      <c r="B15632" s="57">
        <v>326.0</v>
      </c>
      <c r="C15632" s="57">
        <v>31.0</v>
      </c>
      <c r="D15632" s="268">
        <v>0.625</v>
      </c>
      <c r="E15632" s="269">
        <v>1.0649587248686683E-5</v>
      </c>
      <c r="F15632" s="269">
        <v>6.820529381692084E-5</v>
      </c>
    </row>
    <row r="15633" ht="14.25" customHeight="1">
      <c r="A15633" s="267">
        <v>43791.0</v>
      </c>
      <c r="B15633" s="57">
        <v>326.0</v>
      </c>
      <c r="C15633" s="57">
        <v>32.0</v>
      </c>
      <c r="D15633" s="268">
        <v>0.645833333333333</v>
      </c>
      <c r="E15633" s="269">
        <v>4.444083921233548E-6</v>
      </c>
      <c r="F15633" s="269">
        <v>7.481549850402329E-5</v>
      </c>
    </row>
    <row r="15634" ht="14.25" customHeight="1">
      <c r="A15634" s="267">
        <v>43791.0</v>
      </c>
      <c r="B15634" s="57">
        <v>326.0</v>
      </c>
      <c r="C15634" s="57">
        <v>33.0</v>
      </c>
      <c r="D15634" s="268">
        <v>0.666666666666667</v>
      </c>
      <c r="E15634" s="269">
        <v>2.2546227326747145E-7</v>
      </c>
      <c r="F15634" s="269">
        <v>8.523157861703322E-5</v>
      </c>
    </row>
    <row r="15635" ht="14.25" customHeight="1">
      <c r="A15635" s="267">
        <v>43791.0</v>
      </c>
      <c r="B15635" s="57">
        <v>326.0</v>
      </c>
      <c r="C15635" s="57">
        <v>34.0</v>
      </c>
      <c r="D15635" s="268">
        <v>0.6875</v>
      </c>
      <c r="E15635" s="269">
        <v>0.0</v>
      </c>
      <c r="F15635" s="269">
        <v>9.825167875829564E-5</v>
      </c>
    </row>
    <row r="15636" ht="14.25" customHeight="1">
      <c r="A15636" s="267">
        <v>43791.0</v>
      </c>
      <c r="B15636" s="57">
        <v>326.0</v>
      </c>
      <c r="C15636" s="57">
        <v>35.0</v>
      </c>
      <c r="D15636" s="268">
        <v>0.708333333333333</v>
      </c>
      <c r="E15636" s="269">
        <v>0.0</v>
      </c>
      <c r="F15636" s="269">
        <v>1.0878794441107109E-4</v>
      </c>
    </row>
    <row r="15637" ht="14.25" customHeight="1">
      <c r="A15637" s="267">
        <v>43791.0</v>
      </c>
      <c r="B15637" s="57">
        <v>326.0</v>
      </c>
      <c r="C15637" s="57">
        <v>36.0</v>
      </c>
      <c r="D15637" s="268">
        <v>0.729166666666667</v>
      </c>
      <c r="E15637" s="269">
        <v>0.0</v>
      </c>
      <c r="F15637" s="269">
        <v>1.1247363429721307E-4</v>
      </c>
    </row>
    <row r="15638" ht="14.25" customHeight="1">
      <c r="A15638" s="267">
        <v>43791.0</v>
      </c>
      <c r="B15638" s="57">
        <v>326.0</v>
      </c>
      <c r="C15638" s="57">
        <v>37.0</v>
      </c>
      <c r="D15638" s="268">
        <v>0.75</v>
      </c>
      <c r="E15638" s="269">
        <v>0.0</v>
      </c>
      <c r="F15638" s="269">
        <v>1.1246361883556592E-4</v>
      </c>
    </row>
    <row r="15639" ht="14.25" customHeight="1">
      <c r="A15639" s="267">
        <v>43791.0</v>
      </c>
      <c r="B15639" s="57">
        <v>326.0</v>
      </c>
      <c r="C15639" s="57">
        <v>38.0</v>
      </c>
      <c r="D15639" s="268">
        <v>0.770833333333333</v>
      </c>
      <c r="E15639" s="269">
        <v>0.0</v>
      </c>
      <c r="F15639" s="269">
        <v>1.0928871749342733E-4</v>
      </c>
    </row>
    <row r="15640" ht="14.25" customHeight="1">
      <c r="A15640" s="267">
        <v>43791.0</v>
      </c>
      <c r="B15640" s="57">
        <v>326.0</v>
      </c>
      <c r="C15640" s="57">
        <v>39.0</v>
      </c>
      <c r="D15640" s="268">
        <v>0.791666666666667</v>
      </c>
      <c r="E15640" s="269">
        <v>0.0</v>
      </c>
      <c r="F15640" s="269">
        <v>1.0511226998657623E-4</v>
      </c>
    </row>
    <row r="15641" ht="14.25" customHeight="1">
      <c r="A15641" s="267">
        <v>43791.0</v>
      </c>
      <c r="B15641" s="57">
        <v>326.0</v>
      </c>
      <c r="C15641" s="57">
        <v>40.0</v>
      </c>
      <c r="D15641" s="268">
        <v>0.8125</v>
      </c>
      <c r="E15641" s="269">
        <v>0.0</v>
      </c>
      <c r="F15641" s="269">
        <v>1.0018466285619077E-4</v>
      </c>
    </row>
    <row r="15642" ht="14.25" customHeight="1">
      <c r="A15642" s="267">
        <v>43791.0</v>
      </c>
      <c r="B15642" s="57">
        <v>326.0</v>
      </c>
      <c r="C15642" s="57">
        <v>41.0</v>
      </c>
      <c r="D15642" s="268">
        <v>0.833333333333333</v>
      </c>
      <c r="E15642" s="269">
        <v>0.0</v>
      </c>
      <c r="F15642" s="269">
        <v>9.654905027828441E-5</v>
      </c>
    </row>
    <row r="15643" ht="14.25" customHeight="1">
      <c r="A15643" s="267">
        <v>43791.0</v>
      </c>
      <c r="B15643" s="57">
        <v>326.0</v>
      </c>
      <c r="C15643" s="57">
        <v>42.0</v>
      </c>
      <c r="D15643" s="268">
        <v>0.854166666666667</v>
      </c>
      <c r="E15643" s="269">
        <v>0.0</v>
      </c>
      <c r="F15643" s="269">
        <v>9.234255638649195E-5</v>
      </c>
    </row>
    <row r="15644" ht="14.25" customHeight="1">
      <c r="A15644" s="267">
        <v>43791.0</v>
      </c>
      <c r="B15644" s="57">
        <v>326.0</v>
      </c>
      <c r="C15644" s="57">
        <v>43.0</v>
      </c>
      <c r="D15644" s="268">
        <v>0.875</v>
      </c>
      <c r="E15644" s="269">
        <v>0.0</v>
      </c>
      <c r="F15644" s="269">
        <v>8.813606249469946E-5</v>
      </c>
    </row>
    <row r="15645" ht="14.25" customHeight="1">
      <c r="A15645" s="267">
        <v>43791.0</v>
      </c>
      <c r="B15645" s="57">
        <v>326.0</v>
      </c>
      <c r="C15645" s="57">
        <v>44.0</v>
      </c>
      <c r="D15645" s="268">
        <v>0.895833333333333</v>
      </c>
      <c r="E15645" s="269">
        <v>0.0</v>
      </c>
      <c r="F15645" s="269">
        <v>8.392956860290699E-5</v>
      </c>
    </row>
    <row r="15646" ht="14.25" customHeight="1">
      <c r="A15646" s="267">
        <v>43791.0</v>
      </c>
      <c r="B15646" s="57">
        <v>326.0</v>
      </c>
      <c r="C15646" s="57">
        <v>45.0</v>
      </c>
      <c r="D15646" s="268">
        <v>0.916666666666667</v>
      </c>
      <c r="E15646" s="269">
        <v>0.0</v>
      </c>
      <c r="F15646" s="269">
        <v>7.822075546404577E-5</v>
      </c>
    </row>
    <row r="15647" ht="14.25" customHeight="1">
      <c r="A15647" s="267">
        <v>43791.0</v>
      </c>
      <c r="B15647" s="57">
        <v>326.0</v>
      </c>
      <c r="C15647" s="57">
        <v>46.0</v>
      </c>
      <c r="D15647" s="268">
        <v>0.9375</v>
      </c>
      <c r="E15647" s="269">
        <v>0.0</v>
      </c>
      <c r="F15647" s="269">
        <v>6.800498458397833E-5</v>
      </c>
    </row>
    <row r="15648" ht="14.25" customHeight="1">
      <c r="A15648" s="267">
        <v>43791.0</v>
      </c>
      <c r="B15648" s="57">
        <v>326.0</v>
      </c>
      <c r="C15648" s="57">
        <v>47.0</v>
      </c>
      <c r="D15648" s="268">
        <v>0.958333333333333</v>
      </c>
      <c r="E15648" s="269">
        <v>0.0</v>
      </c>
      <c r="F15648" s="269">
        <v>5.81898321697959E-5</v>
      </c>
    </row>
    <row r="15649" ht="14.25" customHeight="1">
      <c r="A15649" s="267">
        <v>43791.0</v>
      </c>
      <c r="B15649" s="57">
        <v>326.0</v>
      </c>
      <c r="C15649" s="57">
        <v>48.0</v>
      </c>
      <c r="D15649" s="268">
        <v>0.979166666666667</v>
      </c>
      <c r="E15649" s="269">
        <v>0.0</v>
      </c>
      <c r="F15649" s="269">
        <v>4.9075762070912194E-5</v>
      </c>
    </row>
    <row r="15650" ht="14.25" customHeight="1">
      <c r="A15650" s="267">
        <v>43792.0</v>
      </c>
      <c r="B15650" s="57">
        <v>327.0</v>
      </c>
      <c r="C15650" s="57">
        <v>1.0</v>
      </c>
      <c r="D15650" s="268">
        <v>0.0</v>
      </c>
      <c r="E15650" s="269">
        <v>0.0</v>
      </c>
      <c r="F15650" s="269">
        <v>4.2665866616752236E-5</v>
      </c>
    </row>
    <row r="15651" ht="14.25" customHeight="1">
      <c r="A15651" s="267">
        <v>43792.0</v>
      </c>
      <c r="B15651" s="57">
        <v>327.0</v>
      </c>
      <c r="C15651" s="57">
        <v>2.0</v>
      </c>
      <c r="D15651" s="268">
        <v>0.020833333333333332</v>
      </c>
      <c r="E15651" s="269">
        <v>0.0</v>
      </c>
      <c r="F15651" s="269">
        <v>3.7457826560247266E-5</v>
      </c>
    </row>
    <row r="15652" ht="14.25" customHeight="1">
      <c r="A15652" s="267">
        <v>43792.0</v>
      </c>
      <c r="B15652" s="57">
        <v>327.0</v>
      </c>
      <c r="C15652" s="57">
        <v>3.0</v>
      </c>
      <c r="D15652" s="268">
        <v>0.0416666666666667</v>
      </c>
      <c r="E15652" s="269">
        <v>0.0</v>
      </c>
      <c r="F15652" s="269">
        <v>3.4953961148466035E-5</v>
      </c>
    </row>
    <row r="15653" ht="14.25" customHeight="1">
      <c r="A15653" s="267">
        <v>43792.0</v>
      </c>
      <c r="B15653" s="57">
        <v>327.0</v>
      </c>
      <c r="C15653" s="57">
        <v>4.0</v>
      </c>
      <c r="D15653" s="268">
        <v>0.0625</v>
      </c>
      <c r="E15653" s="269">
        <v>0.0</v>
      </c>
      <c r="F15653" s="269">
        <v>3.32513326684548E-5</v>
      </c>
    </row>
    <row r="15654" ht="14.25" customHeight="1">
      <c r="A15654" s="267">
        <v>43792.0</v>
      </c>
      <c r="B15654" s="57">
        <v>327.0</v>
      </c>
      <c r="C15654" s="57">
        <v>5.0</v>
      </c>
      <c r="D15654" s="268">
        <v>0.0833333333333333</v>
      </c>
      <c r="E15654" s="269">
        <v>0.0</v>
      </c>
      <c r="F15654" s="269">
        <v>3.164885880491481E-5</v>
      </c>
    </row>
    <row r="15655" ht="14.25" customHeight="1">
      <c r="A15655" s="267">
        <v>43792.0</v>
      </c>
      <c r="B15655" s="57">
        <v>327.0</v>
      </c>
      <c r="C15655" s="57">
        <v>6.0</v>
      </c>
      <c r="D15655" s="268">
        <v>0.104166666666667</v>
      </c>
      <c r="E15655" s="269">
        <v>0.0</v>
      </c>
      <c r="F15655" s="269">
        <v>3.064731264020231E-5</v>
      </c>
    </row>
    <row r="15656" ht="14.25" customHeight="1">
      <c r="A15656" s="267">
        <v>43792.0</v>
      </c>
      <c r="B15656" s="57">
        <v>327.0</v>
      </c>
      <c r="C15656" s="57">
        <v>7.0</v>
      </c>
      <c r="D15656" s="268">
        <v>0.125</v>
      </c>
      <c r="E15656" s="269">
        <v>0.0</v>
      </c>
      <c r="F15656" s="269">
        <v>3.054715802373107E-5</v>
      </c>
    </row>
    <row r="15657" ht="14.25" customHeight="1">
      <c r="A15657" s="267">
        <v>43792.0</v>
      </c>
      <c r="B15657" s="57">
        <v>327.0</v>
      </c>
      <c r="C15657" s="57">
        <v>8.0</v>
      </c>
      <c r="D15657" s="268">
        <v>0.145833333333333</v>
      </c>
      <c r="E15657" s="269">
        <v>0.0</v>
      </c>
      <c r="F15657" s="269">
        <v>3.0146539557846063E-5</v>
      </c>
    </row>
    <row r="15658" ht="14.25" customHeight="1">
      <c r="A15658" s="267">
        <v>43792.0</v>
      </c>
      <c r="B15658" s="57">
        <v>327.0</v>
      </c>
      <c r="C15658" s="57">
        <v>9.0</v>
      </c>
      <c r="D15658" s="268">
        <v>0.166666666666667</v>
      </c>
      <c r="E15658" s="269">
        <v>0.0</v>
      </c>
      <c r="F15658" s="269">
        <v>3.0046384941374813E-5</v>
      </c>
    </row>
    <row r="15659" ht="14.25" customHeight="1">
      <c r="A15659" s="267">
        <v>43792.0</v>
      </c>
      <c r="B15659" s="57">
        <v>327.0</v>
      </c>
      <c r="C15659" s="57">
        <v>10.0</v>
      </c>
      <c r="D15659" s="268">
        <v>0.1875</v>
      </c>
      <c r="E15659" s="269">
        <v>0.0</v>
      </c>
      <c r="F15659" s="269">
        <v>3.094777648961606E-5</v>
      </c>
    </row>
    <row r="15660" ht="14.25" customHeight="1">
      <c r="A15660" s="267">
        <v>43792.0</v>
      </c>
      <c r="B15660" s="57">
        <v>327.0</v>
      </c>
      <c r="C15660" s="57">
        <v>11.0</v>
      </c>
      <c r="D15660" s="268">
        <v>0.208333333333333</v>
      </c>
      <c r="E15660" s="269">
        <v>0.0</v>
      </c>
      <c r="F15660" s="269">
        <v>3.26504049696273E-5</v>
      </c>
    </row>
    <row r="15661" ht="14.25" customHeight="1">
      <c r="A15661" s="267">
        <v>43792.0</v>
      </c>
      <c r="B15661" s="57">
        <v>327.0</v>
      </c>
      <c r="C15661" s="57">
        <v>12.0</v>
      </c>
      <c r="D15661" s="268">
        <v>0.229166666666667</v>
      </c>
      <c r="E15661" s="269">
        <v>0.0</v>
      </c>
      <c r="F15661" s="269">
        <v>3.585535269670728E-5</v>
      </c>
    </row>
    <row r="15662" ht="14.25" customHeight="1">
      <c r="A15662" s="267">
        <v>43792.0</v>
      </c>
      <c r="B15662" s="57">
        <v>327.0</v>
      </c>
      <c r="C15662" s="57">
        <v>13.0</v>
      </c>
      <c r="D15662" s="268">
        <v>0.25</v>
      </c>
      <c r="E15662" s="269">
        <v>0.0</v>
      </c>
      <c r="F15662" s="269">
        <v>4.246555738380974E-5</v>
      </c>
    </row>
    <row r="15663" ht="14.25" customHeight="1">
      <c r="A15663" s="267">
        <v>43792.0</v>
      </c>
      <c r="B15663" s="57">
        <v>327.0</v>
      </c>
      <c r="C15663" s="57">
        <v>14.0</v>
      </c>
      <c r="D15663" s="268">
        <v>0.270833333333333</v>
      </c>
      <c r="E15663" s="269">
        <v>0.0</v>
      </c>
      <c r="F15663" s="269">
        <v>4.9576535153268434E-5</v>
      </c>
    </row>
    <row r="15664" ht="14.25" customHeight="1">
      <c r="A15664" s="267">
        <v>43792.0</v>
      </c>
      <c r="B15664" s="57">
        <v>327.0</v>
      </c>
      <c r="C15664" s="57">
        <v>15.0</v>
      </c>
      <c r="D15664" s="268">
        <v>0.291666666666667</v>
      </c>
      <c r="E15664" s="269">
        <v>0.0</v>
      </c>
      <c r="F15664" s="269">
        <v>5.9992615266278386E-5</v>
      </c>
    </row>
    <row r="15665" ht="14.25" customHeight="1">
      <c r="A15665" s="267">
        <v>43792.0</v>
      </c>
      <c r="B15665" s="57">
        <v>327.0</v>
      </c>
      <c r="C15665" s="57">
        <v>16.0</v>
      </c>
      <c r="D15665" s="268">
        <v>0.3125</v>
      </c>
      <c r="E15665" s="269">
        <v>1.5620235399487173E-6</v>
      </c>
      <c r="F15665" s="269">
        <v>6.870606689927708E-5</v>
      </c>
    </row>
    <row r="15666" ht="14.25" customHeight="1">
      <c r="A15666" s="267">
        <v>43792.0</v>
      </c>
      <c r="B15666" s="57">
        <v>327.0</v>
      </c>
      <c r="C15666" s="57">
        <v>17.0</v>
      </c>
      <c r="D15666" s="268">
        <v>0.333333333333333</v>
      </c>
      <c r="E15666" s="269">
        <v>4.572337702391783E-6</v>
      </c>
      <c r="F15666" s="269">
        <v>7.030854076281706E-5</v>
      </c>
    </row>
    <row r="15667" ht="14.25" customHeight="1">
      <c r="A15667" s="267">
        <v>43792.0</v>
      </c>
      <c r="B15667" s="57">
        <v>327.0</v>
      </c>
      <c r="C15667" s="57">
        <v>18.0</v>
      </c>
      <c r="D15667" s="268">
        <v>0.354166666666667</v>
      </c>
      <c r="E15667" s="269">
        <v>9.226626724504741E-6</v>
      </c>
      <c r="F15667" s="269">
        <v>7.010823152987456E-5</v>
      </c>
    </row>
    <row r="15668" ht="14.25" customHeight="1">
      <c r="A15668" s="267">
        <v>43792.0</v>
      </c>
      <c r="B15668" s="57">
        <v>327.0</v>
      </c>
      <c r="C15668" s="57">
        <v>19.0</v>
      </c>
      <c r="D15668" s="268">
        <v>0.375</v>
      </c>
      <c r="E15668" s="269">
        <v>1.608742174989617E-5</v>
      </c>
      <c r="F15668" s="269">
        <v>6.910668536516208E-5</v>
      </c>
    </row>
    <row r="15669" ht="14.25" customHeight="1">
      <c r="A15669" s="267">
        <v>43792.0</v>
      </c>
      <c r="B15669" s="57">
        <v>327.0</v>
      </c>
      <c r="C15669" s="57">
        <v>20.0</v>
      </c>
      <c r="D15669" s="268">
        <v>0.395833333333333</v>
      </c>
      <c r="E15669" s="269">
        <v>2.4272870196667366E-5</v>
      </c>
      <c r="F15669" s="269">
        <v>6.850575766633457E-5</v>
      </c>
    </row>
    <row r="15670" ht="14.25" customHeight="1">
      <c r="A15670" s="267">
        <v>43792.0</v>
      </c>
      <c r="B15670" s="57">
        <v>327.0</v>
      </c>
      <c r="C15670" s="57">
        <v>21.0</v>
      </c>
      <c r="D15670" s="268">
        <v>0.416666666666667</v>
      </c>
      <c r="E15670" s="269">
        <v>3.065579511000662E-5</v>
      </c>
      <c r="F15670" s="269">
        <v>6.55011191721971E-5</v>
      </c>
    </row>
    <row r="15671" ht="14.25" customHeight="1">
      <c r="A15671" s="267">
        <v>43792.0</v>
      </c>
      <c r="B15671" s="57">
        <v>327.0</v>
      </c>
      <c r="C15671" s="57">
        <v>22.0</v>
      </c>
      <c r="D15671" s="268">
        <v>0.4375</v>
      </c>
      <c r="E15671" s="269">
        <v>4.026999830081605E-5</v>
      </c>
      <c r="F15671" s="269">
        <v>6.53008099392546E-5</v>
      </c>
    </row>
    <row r="15672" ht="14.25" customHeight="1">
      <c r="A15672" s="267">
        <v>43792.0</v>
      </c>
      <c r="B15672" s="57">
        <v>327.0</v>
      </c>
      <c r="C15672" s="57">
        <v>23.0</v>
      </c>
      <c r="D15672" s="268">
        <v>0.458333333333333</v>
      </c>
      <c r="E15672" s="269">
        <v>4.452357134530779E-5</v>
      </c>
      <c r="F15672" s="269">
        <v>6.419910915807086E-5</v>
      </c>
    </row>
    <row r="15673" ht="14.25" customHeight="1">
      <c r="A15673" s="267">
        <v>43792.0</v>
      </c>
      <c r="B15673" s="57">
        <v>327.0</v>
      </c>
      <c r="C15673" s="57">
        <v>24.0</v>
      </c>
      <c r="D15673" s="268">
        <v>0.479166666666667</v>
      </c>
      <c r="E15673" s="269">
        <v>4.559493343244604E-5</v>
      </c>
      <c r="F15673" s="269">
        <v>6.449957300748461E-5</v>
      </c>
    </row>
    <row r="15674" ht="14.25" customHeight="1">
      <c r="A15674" s="267">
        <v>43792.0</v>
      </c>
      <c r="B15674" s="57">
        <v>327.0</v>
      </c>
      <c r="C15674" s="57">
        <v>25.0</v>
      </c>
      <c r="D15674" s="268">
        <v>0.5</v>
      </c>
      <c r="E15674" s="269">
        <v>4.570692378701995E-5</v>
      </c>
      <c r="F15674" s="269">
        <v>6.660281995338085E-5</v>
      </c>
    </row>
    <row r="15675" ht="14.25" customHeight="1">
      <c r="A15675" s="267">
        <v>43792.0</v>
      </c>
      <c r="B15675" s="57">
        <v>327.0</v>
      </c>
      <c r="C15675" s="57">
        <v>26.0</v>
      </c>
      <c r="D15675" s="268">
        <v>0.520833333333333</v>
      </c>
      <c r="E15675" s="269">
        <v>4.37636449099648E-5</v>
      </c>
      <c r="F15675" s="269">
        <v>6.660281995338085E-5</v>
      </c>
    </row>
    <row r="15676" ht="14.25" customHeight="1">
      <c r="A15676" s="267">
        <v>43792.0</v>
      </c>
      <c r="B15676" s="57">
        <v>327.0</v>
      </c>
      <c r="C15676" s="57">
        <v>27.0</v>
      </c>
      <c r="D15676" s="268">
        <v>0.541666666666667</v>
      </c>
      <c r="E15676" s="269">
        <v>4.337773470620995E-5</v>
      </c>
      <c r="F15676" s="269">
        <v>6.520065532278334E-5</v>
      </c>
    </row>
    <row r="15677" ht="14.25" customHeight="1">
      <c r="A15677" s="267">
        <v>43792.0</v>
      </c>
      <c r="B15677" s="57">
        <v>327.0</v>
      </c>
      <c r="C15677" s="57">
        <v>28.0</v>
      </c>
      <c r="D15677" s="268">
        <v>0.5625</v>
      </c>
      <c r="E15677" s="269">
        <v>3.277003539965475E-5</v>
      </c>
      <c r="F15677" s="269">
        <v>6.419910915807086E-5</v>
      </c>
    </row>
    <row r="15678" ht="14.25" customHeight="1">
      <c r="A15678" s="267">
        <v>43792.0</v>
      </c>
      <c r="B15678" s="57">
        <v>327.0</v>
      </c>
      <c r="C15678" s="57">
        <v>29.0</v>
      </c>
      <c r="D15678" s="268">
        <v>0.583333333333333</v>
      </c>
      <c r="E15678" s="269">
        <v>2.5721263213925292E-5</v>
      </c>
      <c r="F15678" s="269">
        <v>6.359818145924337E-5</v>
      </c>
    </row>
    <row r="15679" ht="14.25" customHeight="1">
      <c r="A15679" s="267">
        <v>43792.0</v>
      </c>
      <c r="B15679" s="57">
        <v>327.0</v>
      </c>
      <c r="C15679" s="57">
        <v>30.0</v>
      </c>
      <c r="D15679" s="268">
        <v>0.604166666666667</v>
      </c>
      <c r="E15679" s="269">
        <v>2.408133026040642E-5</v>
      </c>
      <c r="F15679" s="269">
        <v>6.570142840513958E-5</v>
      </c>
    </row>
    <row r="15680" ht="14.25" customHeight="1">
      <c r="A15680" s="267">
        <v>43792.0</v>
      </c>
      <c r="B15680" s="57">
        <v>327.0</v>
      </c>
      <c r="C15680" s="57">
        <v>31.0</v>
      </c>
      <c r="D15680" s="268">
        <v>0.625</v>
      </c>
      <c r="E15680" s="269">
        <v>1.0238584838052086E-5</v>
      </c>
      <c r="F15680" s="269">
        <v>6.870606689927708E-5</v>
      </c>
    </row>
    <row r="15681" ht="14.25" customHeight="1">
      <c r="A15681" s="267">
        <v>43792.0</v>
      </c>
      <c r="B15681" s="57">
        <v>327.0</v>
      </c>
      <c r="C15681" s="57">
        <v>32.0</v>
      </c>
      <c r="D15681" s="268">
        <v>0.645833333333333</v>
      </c>
      <c r="E15681" s="269">
        <v>3.931895235060686E-6</v>
      </c>
      <c r="F15681" s="269">
        <v>7.531627158637955E-5</v>
      </c>
    </row>
    <row r="15682" ht="14.25" customHeight="1">
      <c r="A15682" s="267">
        <v>43792.0</v>
      </c>
      <c r="B15682" s="57">
        <v>327.0</v>
      </c>
      <c r="C15682" s="57">
        <v>33.0</v>
      </c>
      <c r="D15682" s="268">
        <v>0.666666666666667</v>
      </c>
      <c r="E15682" s="269">
        <v>1.3471016327301757E-7</v>
      </c>
      <c r="F15682" s="269">
        <v>8.603281554880323E-5</v>
      </c>
    </row>
    <row r="15683" ht="14.25" customHeight="1">
      <c r="A15683" s="267">
        <v>43792.0</v>
      </c>
      <c r="B15683" s="57">
        <v>327.0</v>
      </c>
      <c r="C15683" s="57">
        <v>34.0</v>
      </c>
      <c r="D15683" s="268">
        <v>0.6875</v>
      </c>
      <c r="E15683" s="269">
        <v>0.0</v>
      </c>
      <c r="F15683" s="269">
        <v>9.895276107359439E-5</v>
      </c>
    </row>
    <row r="15684" ht="14.25" customHeight="1">
      <c r="A15684" s="267">
        <v>43792.0</v>
      </c>
      <c r="B15684" s="57">
        <v>327.0</v>
      </c>
      <c r="C15684" s="57">
        <v>35.0</v>
      </c>
      <c r="D15684" s="268">
        <v>0.708333333333333</v>
      </c>
      <c r="E15684" s="269">
        <v>0.0</v>
      </c>
      <c r="F15684" s="269">
        <v>1.0938887210989858E-4</v>
      </c>
    </row>
    <row r="15685" ht="14.25" customHeight="1">
      <c r="A15685" s="267">
        <v>43792.0</v>
      </c>
      <c r="B15685" s="57">
        <v>327.0</v>
      </c>
      <c r="C15685" s="57">
        <v>36.0</v>
      </c>
      <c r="D15685" s="268">
        <v>0.729166666666667</v>
      </c>
      <c r="E15685" s="269">
        <v>0.0</v>
      </c>
      <c r="F15685" s="269">
        <v>1.1221323229438783E-4</v>
      </c>
    </row>
    <row r="15686" ht="14.25" customHeight="1">
      <c r="A15686" s="267">
        <v>43792.0</v>
      </c>
      <c r="B15686" s="57">
        <v>327.0</v>
      </c>
      <c r="C15686" s="57">
        <v>37.0</v>
      </c>
      <c r="D15686" s="268">
        <v>0.75</v>
      </c>
      <c r="E15686" s="269">
        <v>0.0</v>
      </c>
      <c r="F15686" s="269">
        <v>1.1292433007133369E-4</v>
      </c>
    </row>
    <row r="15687" ht="14.25" customHeight="1">
      <c r="A15687" s="267">
        <v>43792.0</v>
      </c>
      <c r="B15687" s="57">
        <v>327.0</v>
      </c>
      <c r="C15687" s="57">
        <v>38.0</v>
      </c>
      <c r="D15687" s="268">
        <v>0.770833333333333</v>
      </c>
      <c r="E15687" s="269">
        <v>0.0</v>
      </c>
      <c r="F15687" s="269">
        <v>1.101300162717858E-4</v>
      </c>
    </row>
    <row r="15688" ht="14.25" customHeight="1">
      <c r="A15688" s="267">
        <v>43792.0</v>
      </c>
      <c r="B15688" s="57">
        <v>327.0</v>
      </c>
      <c r="C15688" s="57">
        <v>39.0</v>
      </c>
      <c r="D15688" s="268">
        <v>0.791666666666667</v>
      </c>
      <c r="E15688" s="269">
        <v>0.0</v>
      </c>
      <c r="F15688" s="269">
        <v>1.0624401715270133E-4</v>
      </c>
    </row>
    <row r="15689" ht="14.25" customHeight="1">
      <c r="A15689" s="267">
        <v>43792.0</v>
      </c>
      <c r="B15689" s="57">
        <v>327.0</v>
      </c>
      <c r="C15689" s="57">
        <v>40.0</v>
      </c>
      <c r="D15689" s="268">
        <v>0.8125</v>
      </c>
      <c r="E15689" s="269">
        <v>0.0</v>
      </c>
      <c r="F15689" s="269">
        <v>1.0178713671973074E-4</v>
      </c>
    </row>
    <row r="15690" ht="14.25" customHeight="1">
      <c r="A15690" s="267">
        <v>43792.0</v>
      </c>
      <c r="B15690" s="57">
        <v>327.0</v>
      </c>
      <c r="C15690" s="57">
        <v>41.0</v>
      </c>
      <c r="D15690" s="268">
        <v>0.833333333333333</v>
      </c>
      <c r="E15690" s="269">
        <v>0.0</v>
      </c>
      <c r="F15690" s="269">
        <v>9.775090567593941E-5</v>
      </c>
    </row>
    <row r="15691" ht="14.25" customHeight="1">
      <c r="A15691" s="267">
        <v>43792.0</v>
      </c>
      <c r="B15691" s="57">
        <v>327.0</v>
      </c>
      <c r="C15691" s="57">
        <v>42.0</v>
      </c>
      <c r="D15691" s="268">
        <v>0.854166666666667</v>
      </c>
      <c r="E15691" s="269">
        <v>0.0</v>
      </c>
      <c r="F15691" s="269">
        <v>9.344425716767569E-5</v>
      </c>
    </row>
    <row r="15692" ht="14.25" customHeight="1">
      <c r="A15692" s="267">
        <v>43792.0</v>
      </c>
      <c r="B15692" s="57">
        <v>327.0</v>
      </c>
      <c r="C15692" s="57">
        <v>43.0</v>
      </c>
      <c r="D15692" s="268">
        <v>0.875</v>
      </c>
      <c r="E15692" s="269">
        <v>0.0</v>
      </c>
      <c r="F15692" s="269">
        <v>8.913760865941194E-5</v>
      </c>
    </row>
    <row r="15693" ht="14.25" customHeight="1">
      <c r="A15693" s="267">
        <v>43792.0</v>
      </c>
      <c r="B15693" s="57">
        <v>327.0</v>
      </c>
      <c r="C15693" s="57">
        <v>44.0</v>
      </c>
      <c r="D15693" s="268">
        <v>0.895833333333333</v>
      </c>
      <c r="E15693" s="269">
        <v>0.0</v>
      </c>
      <c r="F15693" s="269">
        <v>8.402972321937824E-5</v>
      </c>
    </row>
    <row r="15694" ht="14.25" customHeight="1">
      <c r="A15694" s="267">
        <v>43792.0</v>
      </c>
      <c r="B15694" s="57">
        <v>327.0</v>
      </c>
      <c r="C15694" s="57">
        <v>45.0</v>
      </c>
      <c r="D15694" s="268">
        <v>0.916666666666667</v>
      </c>
      <c r="E15694" s="269">
        <v>0.0</v>
      </c>
      <c r="F15694" s="269">
        <v>7.852121931345951E-5</v>
      </c>
    </row>
    <row r="15695" ht="14.25" customHeight="1">
      <c r="A15695" s="267">
        <v>43792.0</v>
      </c>
      <c r="B15695" s="57">
        <v>327.0</v>
      </c>
      <c r="C15695" s="57">
        <v>46.0</v>
      </c>
      <c r="D15695" s="268">
        <v>0.9375</v>
      </c>
      <c r="E15695" s="269">
        <v>0.0</v>
      </c>
      <c r="F15695" s="269">
        <v>6.860591228280583E-5</v>
      </c>
    </row>
    <row r="15696" ht="14.25" customHeight="1">
      <c r="A15696" s="267">
        <v>43792.0</v>
      </c>
      <c r="B15696" s="57">
        <v>327.0</v>
      </c>
      <c r="C15696" s="57">
        <v>47.0</v>
      </c>
      <c r="D15696" s="268">
        <v>0.958333333333333</v>
      </c>
      <c r="E15696" s="269">
        <v>0.0</v>
      </c>
      <c r="F15696" s="269">
        <v>5.8991069101565885E-5</v>
      </c>
    </row>
    <row r="15697" ht="14.25" customHeight="1">
      <c r="A15697" s="267">
        <v>43792.0</v>
      </c>
      <c r="B15697" s="57">
        <v>327.0</v>
      </c>
      <c r="C15697" s="57">
        <v>48.0</v>
      </c>
      <c r="D15697" s="268">
        <v>0.979166666666667</v>
      </c>
      <c r="E15697" s="269">
        <v>0.0</v>
      </c>
      <c r="F15697" s="269">
        <v>5.037777208503844E-5</v>
      </c>
    </row>
    <row r="15698" ht="14.25" customHeight="1">
      <c r="A15698" s="267">
        <v>43793.0</v>
      </c>
      <c r="B15698" s="57">
        <v>328.0</v>
      </c>
      <c r="C15698" s="57">
        <v>1.0</v>
      </c>
      <c r="D15698" s="268">
        <v>0.0</v>
      </c>
      <c r="E15698" s="269">
        <v>0.0</v>
      </c>
      <c r="F15698" s="269">
        <v>4.226524815086724E-5</v>
      </c>
    </row>
    <row r="15699" ht="14.25" customHeight="1">
      <c r="A15699" s="267">
        <v>43793.0</v>
      </c>
      <c r="B15699" s="57">
        <v>328.0</v>
      </c>
      <c r="C15699" s="57">
        <v>2.0</v>
      </c>
      <c r="D15699" s="268">
        <v>0.020833333333333332</v>
      </c>
      <c r="E15699" s="269">
        <v>0.0</v>
      </c>
      <c r="F15699" s="269">
        <v>3.7658135793189774E-5</v>
      </c>
    </row>
    <row r="15700" ht="14.25" customHeight="1">
      <c r="A15700" s="267">
        <v>43793.0</v>
      </c>
      <c r="B15700" s="57">
        <v>328.0</v>
      </c>
      <c r="C15700" s="57">
        <v>3.0</v>
      </c>
      <c r="D15700" s="268">
        <v>0.0416666666666667</v>
      </c>
      <c r="E15700" s="269">
        <v>0.0</v>
      </c>
      <c r="F15700" s="269">
        <v>3.505411576493728E-5</v>
      </c>
    </row>
    <row r="15701" ht="14.25" customHeight="1">
      <c r="A15701" s="267">
        <v>43793.0</v>
      </c>
      <c r="B15701" s="57">
        <v>328.0</v>
      </c>
      <c r="C15701" s="57">
        <v>4.0</v>
      </c>
      <c r="D15701" s="268">
        <v>0.0625</v>
      </c>
      <c r="E15701" s="269">
        <v>0.0</v>
      </c>
      <c r="F15701" s="269">
        <v>3.2950868819041045E-5</v>
      </c>
    </row>
    <row r="15702" ht="14.25" customHeight="1">
      <c r="A15702" s="267">
        <v>43793.0</v>
      </c>
      <c r="B15702" s="57">
        <v>328.0</v>
      </c>
      <c r="C15702" s="57">
        <v>5.0</v>
      </c>
      <c r="D15702" s="268">
        <v>0.0833333333333333</v>
      </c>
      <c r="E15702" s="269">
        <v>0.0</v>
      </c>
      <c r="F15702" s="269">
        <v>3.194932265432856E-5</v>
      </c>
    </row>
    <row r="15703" ht="14.25" customHeight="1">
      <c r="A15703" s="267">
        <v>43793.0</v>
      </c>
      <c r="B15703" s="57">
        <v>328.0</v>
      </c>
      <c r="C15703" s="57">
        <v>6.0</v>
      </c>
      <c r="D15703" s="268">
        <v>0.104166666666667</v>
      </c>
      <c r="E15703" s="269">
        <v>0.0</v>
      </c>
      <c r="F15703" s="269">
        <v>3.0847621873144815E-5</v>
      </c>
    </row>
    <row r="15704" ht="14.25" customHeight="1">
      <c r="A15704" s="267">
        <v>43793.0</v>
      </c>
      <c r="B15704" s="57">
        <v>328.0</v>
      </c>
      <c r="C15704" s="57">
        <v>7.0</v>
      </c>
      <c r="D15704" s="268">
        <v>0.125</v>
      </c>
      <c r="E15704" s="269">
        <v>0.0</v>
      </c>
      <c r="F15704" s="269">
        <v>3.064731264020231E-5</v>
      </c>
    </row>
    <row r="15705" ht="14.25" customHeight="1">
      <c r="A15705" s="267">
        <v>43793.0</v>
      </c>
      <c r="B15705" s="57">
        <v>328.0</v>
      </c>
      <c r="C15705" s="57">
        <v>8.0</v>
      </c>
      <c r="D15705" s="268">
        <v>0.145833333333333</v>
      </c>
      <c r="E15705" s="269">
        <v>0.0</v>
      </c>
      <c r="F15705" s="269">
        <v>3.0246694174317314E-5</v>
      </c>
    </row>
    <row r="15706" ht="14.25" customHeight="1">
      <c r="A15706" s="267">
        <v>43793.0</v>
      </c>
      <c r="B15706" s="57">
        <v>328.0</v>
      </c>
      <c r="C15706" s="57">
        <v>9.0</v>
      </c>
      <c r="D15706" s="268">
        <v>0.166666666666667</v>
      </c>
      <c r="E15706" s="269">
        <v>0.0</v>
      </c>
      <c r="F15706" s="269">
        <v>3.0046384941374813E-5</v>
      </c>
    </row>
    <row r="15707" ht="14.25" customHeight="1">
      <c r="A15707" s="267">
        <v>43793.0</v>
      </c>
      <c r="B15707" s="57">
        <v>328.0</v>
      </c>
      <c r="C15707" s="57">
        <v>10.0</v>
      </c>
      <c r="D15707" s="268">
        <v>0.1875</v>
      </c>
      <c r="E15707" s="269">
        <v>0.0</v>
      </c>
      <c r="F15707" s="269">
        <v>3.124824033902981E-5</v>
      </c>
    </row>
    <row r="15708" ht="14.25" customHeight="1">
      <c r="A15708" s="267">
        <v>43793.0</v>
      </c>
      <c r="B15708" s="57">
        <v>328.0</v>
      </c>
      <c r="C15708" s="57">
        <v>11.0</v>
      </c>
      <c r="D15708" s="268">
        <v>0.208333333333333</v>
      </c>
      <c r="E15708" s="269">
        <v>0.0</v>
      </c>
      <c r="F15708" s="269">
        <v>3.285071420256979E-5</v>
      </c>
    </row>
    <row r="15709" ht="14.25" customHeight="1">
      <c r="A15709" s="267">
        <v>43793.0</v>
      </c>
      <c r="B15709" s="57">
        <v>328.0</v>
      </c>
      <c r="C15709" s="57">
        <v>12.0</v>
      </c>
      <c r="D15709" s="268">
        <v>0.229166666666667</v>
      </c>
      <c r="E15709" s="269">
        <v>0.0</v>
      </c>
      <c r="F15709" s="269">
        <v>3.525442499787978E-5</v>
      </c>
    </row>
    <row r="15710" ht="14.25" customHeight="1">
      <c r="A15710" s="267">
        <v>43793.0</v>
      </c>
      <c r="B15710" s="57">
        <v>328.0</v>
      </c>
      <c r="C15710" s="57">
        <v>13.0</v>
      </c>
      <c r="D15710" s="268">
        <v>0.25</v>
      </c>
      <c r="E15710" s="269">
        <v>0.0</v>
      </c>
      <c r="F15710" s="269">
        <v>4.276602123322348E-5</v>
      </c>
    </row>
    <row r="15711" ht="14.25" customHeight="1">
      <c r="A15711" s="267">
        <v>43793.0</v>
      </c>
      <c r="B15711" s="57">
        <v>328.0</v>
      </c>
      <c r="C15711" s="57">
        <v>14.0</v>
      </c>
      <c r="D15711" s="268">
        <v>0.270833333333333</v>
      </c>
      <c r="E15711" s="269">
        <v>0.0</v>
      </c>
      <c r="F15711" s="269">
        <v>5.0578081317980936E-5</v>
      </c>
    </row>
    <row r="15712" ht="14.25" customHeight="1">
      <c r="A15712" s="267">
        <v>43793.0</v>
      </c>
      <c r="B15712" s="57">
        <v>328.0</v>
      </c>
      <c r="C15712" s="57">
        <v>15.0</v>
      </c>
      <c r="D15712" s="268">
        <v>0.291666666666667</v>
      </c>
      <c r="E15712" s="269">
        <v>0.0</v>
      </c>
      <c r="F15712" s="269">
        <v>6.0393233732163374E-5</v>
      </c>
    </row>
    <row r="15713" ht="14.25" customHeight="1">
      <c r="A15713" s="267">
        <v>43793.0</v>
      </c>
      <c r="B15713" s="57">
        <v>328.0</v>
      </c>
      <c r="C15713" s="57">
        <v>16.0</v>
      </c>
      <c r="D15713" s="268">
        <v>0.3125</v>
      </c>
      <c r="E15713" s="269">
        <v>1.3988270507003438E-7</v>
      </c>
      <c r="F15713" s="269">
        <v>6.860591228280583E-5</v>
      </c>
    </row>
    <row r="15714" ht="14.25" customHeight="1">
      <c r="A15714" s="267">
        <v>43793.0</v>
      </c>
      <c r="B15714" s="57">
        <v>328.0</v>
      </c>
      <c r="C15714" s="57">
        <v>17.0</v>
      </c>
      <c r="D15714" s="268">
        <v>0.333333333333333</v>
      </c>
      <c r="E15714" s="269">
        <v>2.844281669757366E-6</v>
      </c>
      <c r="F15714" s="269">
        <v>7.030854076281706E-5</v>
      </c>
    </row>
    <row r="15715" ht="14.25" customHeight="1">
      <c r="A15715" s="267">
        <v>43793.0</v>
      </c>
      <c r="B15715" s="57">
        <v>328.0</v>
      </c>
      <c r="C15715" s="57">
        <v>18.0</v>
      </c>
      <c r="D15715" s="268">
        <v>0.354166666666667</v>
      </c>
      <c r="E15715" s="269">
        <v>8.560721878486338E-6</v>
      </c>
      <c r="F15715" s="269">
        <v>7.040869537928833E-5</v>
      </c>
    </row>
    <row r="15716" ht="14.25" customHeight="1">
      <c r="A15716" s="267">
        <v>43793.0</v>
      </c>
      <c r="B15716" s="57">
        <v>328.0</v>
      </c>
      <c r="C15716" s="57">
        <v>19.0</v>
      </c>
      <c r="D15716" s="268">
        <v>0.375</v>
      </c>
      <c r="E15716" s="269">
        <v>1.5335225211276736E-5</v>
      </c>
      <c r="F15716" s="269">
        <v>7.020838614634582E-5</v>
      </c>
    </row>
    <row r="15717" ht="14.25" customHeight="1">
      <c r="A15717" s="267">
        <v>43793.0</v>
      </c>
      <c r="B15717" s="57">
        <v>328.0</v>
      </c>
      <c r="C15717" s="57">
        <v>20.0</v>
      </c>
      <c r="D15717" s="268">
        <v>0.395833333333333</v>
      </c>
      <c r="E15717" s="269">
        <v>2.2374416310113237E-5</v>
      </c>
      <c r="F15717" s="269">
        <v>6.910668536516208E-5</v>
      </c>
    </row>
    <row r="15718" ht="14.25" customHeight="1">
      <c r="A15718" s="267">
        <v>43793.0</v>
      </c>
      <c r="B15718" s="57">
        <v>328.0</v>
      </c>
      <c r="C15718" s="57">
        <v>21.0</v>
      </c>
      <c r="D15718" s="268">
        <v>0.416666666666667</v>
      </c>
      <c r="E15718" s="269">
        <v>3.4420866698858304E-5</v>
      </c>
      <c r="F15718" s="269">
        <v>6.67029745698521E-5</v>
      </c>
    </row>
    <row r="15719" ht="14.25" customHeight="1">
      <c r="A15719" s="267">
        <v>43793.0</v>
      </c>
      <c r="B15719" s="57">
        <v>328.0</v>
      </c>
      <c r="C15719" s="57">
        <v>22.0</v>
      </c>
      <c r="D15719" s="268">
        <v>0.4375</v>
      </c>
      <c r="E15719" s="269">
        <v>6.112371577100723E-5</v>
      </c>
      <c r="F15719" s="269">
        <v>6.540096455572584E-5</v>
      </c>
    </row>
    <row r="15720" ht="14.25" customHeight="1">
      <c r="A15720" s="267">
        <v>43793.0</v>
      </c>
      <c r="B15720" s="57">
        <v>328.0</v>
      </c>
      <c r="C15720" s="57">
        <v>23.0</v>
      </c>
      <c r="D15720" s="268">
        <v>0.458333333333333</v>
      </c>
      <c r="E15720" s="269">
        <v>7.878902555065959E-5</v>
      </c>
      <c r="F15720" s="269">
        <v>6.429926377454211E-5</v>
      </c>
    </row>
    <row r="15721" ht="14.25" customHeight="1">
      <c r="A15721" s="267">
        <v>43793.0</v>
      </c>
      <c r="B15721" s="57">
        <v>328.0</v>
      </c>
      <c r="C15721" s="57">
        <v>24.0</v>
      </c>
      <c r="D15721" s="268">
        <v>0.479166666666667</v>
      </c>
      <c r="E15721" s="269">
        <v>8.815529545152822E-5</v>
      </c>
      <c r="F15721" s="269">
        <v>6.429926377454211E-5</v>
      </c>
    </row>
    <row r="15722" ht="14.25" customHeight="1">
      <c r="A15722" s="267">
        <v>43793.0</v>
      </c>
      <c r="B15722" s="57">
        <v>328.0</v>
      </c>
      <c r="C15722" s="57">
        <v>25.0</v>
      </c>
      <c r="D15722" s="268">
        <v>0.5</v>
      </c>
      <c r="E15722" s="269">
        <v>1.0780624111320207E-4</v>
      </c>
      <c r="F15722" s="269">
        <v>6.580158302161085E-5</v>
      </c>
    </row>
    <row r="15723" ht="14.25" customHeight="1">
      <c r="A15723" s="267">
        <v>43793.0</v>
      </c>
      <c r="B15723" s="57">
        <v>328.0</v>
      </c>
      <c r="C15723" s="57">
        <v>26.0</v>
      </c>
      <c r="D15723" s="268">
        <v>0.520833333333333</v>
      </c>
      <c r="E15723" s="269">
        <v>6.132035384432374E-5</v>
      </c>
      <c r="F15723" s="269">
        <v>6.630235610396709E-5</v>
      </c>
    </row>
    <row r="15724" ht="14.25" customHeight="1">
      <c r="A15724" s="267">
        <v>43793.0</v>
      </c>
      <c r="B15724" s="57">
        <v>328.0</v>
      </c>
      <c r="C15724" s="57">
        <v>27.0</v>
      </c>
      <c r="D15724" s="268">
        <v>0.541666666666667</v>
      </c>
      <c r="E15724" s="269">
        <v>6.962780993724371E-5</v>
      </c>
      <c r="F15724" s="269">
        <v>6.560127378866834E-5</v>
      </c>
    </row>
    <row r="15725" ht="14.25" customHeight="1">
      <c r="A15725" s="267">
        <v>43793.0</v>
      </c>
      <c r="B15725" s="57">
        <v>328.0</v>
      </c>
      <c r="C15725" s="57">
        <v>28.0</v>
      </c>
      <c r="D15725" s="268">
        <v>0.5625</v>
      </c>
      <c r="E15725" s="269">
        <v>5.3891970568225164E-5</v>
      </c>
      <c r="F15725" s="269">
        <v>6.439941839101337E-5</v>
      </c>
    </row>
    <row r="15726" ht="14.25" customHeight="1">
      <c r="A15726" s="267">
        <v>43793.0</v>
      </c>
      <c r="B15726" s="57">
        <v>328.0</v>
      </c>
      <c r="C15726" s="57">
        <v>29.0</v>
      </c>
      <c r="D15726" s="268">
        <v>0.583333333333333</v>
      </c>
      <c r="E15726" s="269">
        <v>3.9670339492719125E-5</v>
      </c>
      <c r="F15726" s="269">
        <v>6.46998822404271E-5</v>
      </c>
    </row>
    <row r="15727" ht="14.25" customHeight="1">
      <c r="A15727" s="267">
        <v>43793.0</v>
      </c>
      <c r="B15727" s="57">
        <v>328.0</v>
      </c>
      <c r="C15727" s="57">
        <v>30.0</v>
      </c>
      <c r="D15727" s="268">
        <v>0.604166666666667</v>
      </c>
      <c r="E15727" s="269">
        <v>3.349988724232934E-5</v>
      </c>
      <c r="F15727" s="269">
        <v>6.740405688515083E-5</v>
      </c>
    </row>
    <row r="15728" ht="14.25" customHeight="1">
      <c r="A15728" s="267">
        <v>43793.0</v>
      </c>
      <c r="B15728" s="57">
        <v>328.0</v>
      </c>
      <c r="C15728" s="57">
        <v>31.0</v>
      </c>
      <c r="D15728" s="268">
        <v>0.625</v>
      </c>
      <c r="E15728" s="269">
        <v>2.0730289380976738E-5</v>
      </c>
      <c r="F15728" s="269">
        <v>6.970761306398956E-5</v>
      </c>
    </row>
    <row r="15729" ht="14.25" customHeight="1">
      <c r="A15729" s="267">
        <v>43793.0</v>
      </c>
      <c r="B15729" s="57">
        <v>328.0</v>
      </c>
      <c r="C15729" s="57">
        <v>32.0</v>
      </c>
      <c r="D15729" s="268">
        <v>0.645833333333333</v>
      </c>
      <c r="E15729" s="269">
        <v>8.830955101489274E-6</v>
      </c>
      <c r="F15729" s="269">
        <v>7.641797236756328E-5</v>
      </c>
    </row>
    <row r="15730" ht="14.25" customHeight="1">
      <c r="A15730" s="267">
        <v>43793.0</v>
      </c>
      <c r="B15730" s="57">
        <v>328.0</v>
      </c>
      <c r="C15730" s="57">
        <v>33.0</v>
      </c>
      <c r="D15730" s="268">
        <v>0.666666666666667</v>
      </c>
      <c r="E15730" s="269">
        <v>8.980266536543588E-7</v>
      </c>
      <c r="F15730" s="269">
        <v>8.683405248057323E-5</v>
      </c>
    </row>
    <row r="15731" ht="14.25" customHeight="1">
      <c r="A15731" s="267">
        <v>43793.0</v>
      </c>
      <c r="B15731" s="57">
        <v>328.0</v>
      </c>
      <c r="C15731" s="57">
        <v>34.0</v>
      </c>
      <c r="D15731" s="268">
        <v>0.6875</v>
      </c>
      <c r="E15731" s="269">
        <v>1.1035752506119058E-8</v>
      </c>
      <c r="F15731" s="269">
        <v>9.93533795394794E-5</v>
      </c>
    </row>
    <row r="15732" ht="14.25" customHeight="1">
      <c r="A15732" s="267">
        <v>43793.0</v>
      </c>
      <c r="B15732" s="57">
        <v>328.0</v>
      </c>
      <c r="C15732" s="57">
        <v>35.0</v>
      </c>
      <c r="D15732" s="268">
        <v>0.708333333333333</v>
      </c>
      <c r="E15732" s="269">
        <v>0.0</v>
      </c>
      <c r="F15732" s="269">
        <v>1.0988964519225482E-4</v>
      </c>
    </row>
    <row r="15733" ht="14.25" customHeight="1">
      <c r="A15733" s="267">
        <v>43793.0</v>
      </c>
      <c r="B15733" s="57">
        <v>328.0</v>
      </c>
      <c r="C15733" s="57">
        <v>36.0</v>
      </c>
      <c r="D15733" s="268">
        <v>0.729166666666667</v>
      </c>
      <c r="E15733" s="269">
        <v>0.0</v>
      </c>
      <c r="F15733" s="269">
        <v>1.1214312406285793E-4</v>
      </c>
    </row>
    <row r="15734" ht="14.25" customHeight="1">
      <c r="A15734" s="267">
        <v>43793.0</v>
      </c>
      <c r="B15734" s="57">
        <v>328.0</v>
      </c>
      <c r="C15734" s="57">
        <v>37.0</v>
      </c>
      <c r="D15734" s="268">
        <v>0.75</v>
      </c>
      <c r="E15734" s="269">
        <v>0.0</v>
      </c>
      <c r="F15734" s="269">
        <v>1.1256377345203717E-4</v>
      </c>
    </row>
    <row r="15735" ht="14.25" customHeight="1">
      <c r="A15735" s="267">
        <v>43793.0</v>
      </c>
      <c r="B15735" s="57">
        <v>328.0</v>
      </c>
      <c r="C15735" s="57">
        <v>38.0</v>
      </c>
      <c r="D15735" s="268">
        <v>0.770833333333333</v>
      </c>
      <c r="E15735" s="269">
        <v>0.0</v>
      </c>
      <c r="F15735" s="269">
        <v>1.0990967611554911E-4</v>
      </c>
    </row>
    <row r="15736" ht="14.25" customHeight="1">
      <c r="A15736" s="267">
        <v>43793.0</v>
      </c>
      <c r="B15736" s="57">
        <v>328.0</v>
      </c>
      <c r="C15736" s="57">
        <v>39.0</v>
      </c>
      <c r="D15736" s="268">
        <v>0.791666666666667</v>
      </c>
      <c r="E15736" s="269">
        <v>0.0</v>
      </c>
      <c r="F15736" s="269">
        <v>1.0637421815411399E-4</v>
      </c>
    </row>
    <row r="15737" ht="14.25" customHeight="1">
      <c r="A15737" s="267">
        <v>43793.0</v>
      </c>
      <c r="B15737" s="57">
        <v>328.0</v>
      </c>
      <c r="C15737" s="57">
        <v>40.0</v>
      </c>
      <c r="D15737" s="268">
        <v>0.8125</v>
      </c>
      <c r="E15737" s="269">
        <v>0.0</v>
      </c>
      <c r="F15737" s="269">
        <v>1.0063535863031139E-4</v>
      </c>
    </row>
    <row r="15738" ht="14.25" customHeight="1">
      <c r="A15738" s="267">
        <v>43793.0</v>
      </c>
      <c r="B15738" s="57">
        <v>328.0</v>
      </c>
      <c r="C15738" s="57">
        <v>41.0</v>
      </c>
      <c r="D15738" s="268">
        <v>0.833333333333333</v>
      </c>
      <c r="E15738" s="269">
        <v>0.0</v>
      </c>
      <c r="F15738" s="269">
        <v>9.725013259358315E-5</v>
      </c>
    </row>
    <row r="15739" ht="14.25" customHeight="1">
      <c r="A15739" s="267">
        <v>43793.0</v>
      </c>
      <c r="B15739" s="57">
        <v>328.0</v>
      </c>
      <c r="C15739" s="57">
        <v>42.0</v>
      </c>
      <c r="D15739" s="268">
        <v>0.854166666666667</v>
      </c>
      <c r="E15739" s="269">
        <v>0.0</v>
      </c>
      <c r="F15739" s="269">
        <v>9.314379331826193E-5</v>
      </c>
    </row>
    <row r="15740" ht="14.25" customHeight="1">
      <c r="A15740" s="267">
        <v>43793.0</v>
      </c>
      <c r="B15740" s="57">
        <v>328.0</v>
      </c>
      <c r="C15740" s="57">
        <v>43.0</v>
      </c>
      <c r="D15740" s="268">
        <v>0.875</v>
      </c>
      <c r="E15740" s="269">
        <v>0.0</v>
      </c>
      <c r="F15740" s="269">
        <v>8.833637172764196E-5</v>
      </c>
    </row>
    <row r="15741" ht="14.25" customHeight="1">
      <c r="A15741" s="267">
        <v>43793.0</v>
      </c>
      <c r="B15741" s="57">
        <v>328.0</v>
      </c>
      <c r="C15741" s="57">
        <v>44.0</v>
      </c>
      <c r="D15741" s="268">
        <v>0.895833333333333</v>
      </c>
      <c r="E15741" s="269">
        <v>0.0</v>
      </c>
      <c r="F15741" s="269">
        <v>8.392956860290699E-5</v>
      </c>
    </row>
    <row r="15742" ht="14.25" customHeight="1">
      <c r="A15742" s="267">
        <v>43793.0</v>
      </c>
      <c r="B15742" s="57">
        <v>328.0</v>
      </c>
      <c r="C15742" s="57">
        <v>45.0</v>
      </c>
      <c r="D15742" s="268">
        <v>0.916666666666667</v>
      </c>
      <c r="E15742" s="269">
        <v>0.0</v>
      </c>
      <c r="F15742" s="269">
        <v>7.832091008051702E-5</v>
      </c>
    </row>
    <row r="15743" ht="14.25" customHeight="1">
      <c r="A15743" s="267">
        <v>43793.0</v>
      </c>
      <c r="B15743" s="57">
        <v>328.0</v>
      </c>
      <c r="C15743" s="57">
        <v>46.0</v>
      </c>
      <c r="D15743" s="268">
        <v>0.9375</v>
      </c>
      <c r="E15743" s="269">
        <v>0.0</v>
      </c>
      <c r="F15743" s="269">
        <v>6.880622151574834E-5</v>
      </c>
    </row>
    <row r="15744" ht="14.25" customHeight="1">
      <c r="A15744" s="267">
        <v>43793.0</v>
      </c>
      <c r="B15744" s="57">
        <v>328.0</v>
      </c>
      <c r="C15744" s="57">
        <v>47.0</v>
      </c>
      <c r="D15744" s="268">
        <v>0.958333333333333</v>
      </c>
      <c r="E15744" s="269">
        <v>0.0</v>
      </c>
      <c r="F15744" s="269">
        <v>5.9191378334508385E-5</v>
      </c>
    </row>
    <row r="15745" ht="14.25" customHeight="1">
      <c r="A15745" s="267">
        <v>43793.0</v>
      </c>
      <c r="B15745" s="57">
        <v>328.0</v>
      </c>
      <c r="C15745" s="57">
        <v>48.0</v>
      </c>
      <c r="D15745" s="268">
        <v>0.979166666666667</v>
      </c>
      <c r="E15745" s="269">
        <v>0.0</v>
      </c>
      <c r="F15745" s="269">
        <v>5.0077308235624696E-5</v>
      </c>
    </row>
    <row r="15746" ht="14.25" customHeight="1">
      <c r="A15746" s="267">
        <v>43794.0</v>
      </c>
      <c r="B15746" s="57">
        <v>329.0</v>
      </c>
      <c r="C15746" s="57">
        <v>1.0</v>
      </c>
      <c r="D15746" s="268">
        <v>0.0</v>
      </c>
      <c r="E15746" s="269">
        <v>0.0</v>
      </c>
      <c r="F15746" s="269">
        <v>4.256571200028099E-5</v>
      </c>
    </row>
    <row r="15747" ht="14.25" customHeight="1">
      <c r="A15747" s="267">
        <v>43794.0</v>
      </c>
      <c r="B15747" s="57">
        <v>329.0</v>
      </c>
      <c r="C15747" s="57">
        <v>2.0</v>
      </c>
      <c r="D15747" s="268">
        <v>0.020833333333333332</v>
      </c>
      <c r="E15747" s="269">
        <v>0.0</v>
      </c>
      <c r="F15747" s="269">
        <v>3.8559527341431015E-5</v>
      </c>
    </row>
    <row r="15748" ht="14.25" customHeight="1">
      <c r="A15748" s="267">
        <v>43794.0</v>
      </c>
      <c r="B15748" s="57">
        <v>329.0</v>
      </c>
      <c r="C15748" s="57">
        <v>3.0</v>
      </c>
      <c r="D15748" s="268">
        <v>0.0416666666666667</v>
      </c>
      <c r="E15748" s="269">
        <v>0.0</v>
      </c>
      <c r="F15748" s="269">
        <v>3.585535269670728E-5</v>
      </c>
    </row>
    <row r="15749" ht="14.25" customHeight="1">
      <c r="A15749" s="267">
        <v>43794.0</v>
      </c>
      <c r="B15749" s="57">
        <v>329.0</v>
      </c>
      <c r="C15749" s="57">
        <v>4.0</v>
      </c>
      <c r="D15749" s="268">
        <v>0.0625</v>
      </c>
      <c r="E15749" s="269">
        <v>0.0</v>
      </c>
      <c r="F15749" s="269">
        <v>3.3651951134339786E-5</v>
      </c>
    </row>
    <row r="15750" ht="14.25" customHeight="1">
      <c r="A15750" s="267">
        <v>43794.0</v>
      </c>
      <c r="B15750" s="57">
        <v>329.0</v>
      </c>
      <c r="C15750" s="57">
        <v>5.0</v>
      </c>
      <c r="D15750" s="268">
        <v>0.0833333333333333</v>
      </c>
      <c r="E15750" s="269">
        <v>0.0</v>
      </c>
      <c r="F15750" s="269">
        <v>3.2249786503742304E-5</v>
      </c>
    </row>
    <row r="15751" ht="14.25" customHeight="1">
      <c r="A15751" s="267">
        <v>43794.0</v>
      </c>
      <c r="B15751" s="57">
        <v>329.0</v>
      </c>
      <c r="C15751" s="57">
        <v>6.0</v>
      </c>
      <c r="D15751" s="268">
        <v>0.104166666666667</v>
      </c>
      <c r="E15751" s="269">
        <v>0.0</v>
      </c>
      <c r="F15751" s="269">
        <v>3.074746725667356E-5</v>
      </c>
    </row>
    <row r="15752" ht="14.25" customHeight="1">
      <c r="A15752" s="267">
        <v>43794.0</v>
      </c>
      <c r="B15752" s="57">
        <v>329.0</v>
      </c>
      <c r="C15752" s="57">
        <v>7.0</v>
      </c>
      <c r="D15752" s="268">
        <v>0.125</v>
      </c>
      <c r="E15752" s="269">
        <v>0.0</v>
      </c>
      <c r="F15752" s="269">
        <v>3.054715802373107E-5</v>
      </c>
    </row>
    <row r="15753" ht="14.25" customHeight="1">
      <c r="A15753" s="267">
        <v>43794.0</v>
      </c>
      <c r="B15753" s="57">
        <v>329.0</v>
      </c>
      <c r="C15753" s="57">
        <v>8.0</v>
      </c>
      <c r="D15753" s="268">
        <v>0.145833333333333</v>
      </c>
      <c r="E15753" s="269">
        <v>0.0</v>
      </c>
      <c r="F15753" s="269">
        <v>3.0246694174317314E-5</v>
      </c>
    </row>
    <row r="15754" ht="14.25" customHeight="1">
      <c r="A15754" s="267">
        <v>43794.0</v>
      </c>
      <c r="B15754" s="57">
        <v>329.0</v>
      </c>
      <c r="C15754" s="57">
        <v>9.0</v>
      </c>
      <c r="D15754" s="268">
        <v>0.166666666666667</v>
      </c>
      <c r="E15754" s="269">
        <v>0.0</v>
      </c>
      <c r="F15754" s="269">
        <v>2.9946230324903566E-5</v>
      </c>
    </row>
    <row r="15755" ht="14.25" customHeight="1">
      <c r="A15755" s="267">
        <v>43794.0</v>
      </c>
      <c r="B15755" s="57">
        <v>329.0</v>
      </c>
      <c r="C15755" s="57">
        <v>10.0</v>
      </c>
      <c r="D15755" s="268">
        <v>0.1875</v>
      </c>
      <c r="E15755" s="269">
        <v>0.0</v>
      </c>
      <c r="F15755" s="269">
        <v>3.1047931106087315E-5</v>
      </c>
    </row>
    <row r="15756" ht="14.25" customHeight="1">
      <c r="A15756" s="267">
        <v>43794.0</v>
      </c>
      <c r="B15756" s="57">
        <v>329.0</v>
      </c>
      <c r="C15756" s="57">
        <v>11.0</v>
      </c>
      <c r="D15756" s="268">
        <v>0.208333333333333</v>
      </c>
      <c r="E15756" s="269">
        <v>0.0</v>
      </c>
      <c r="F15756" s="269">
        <v>3.26504049696273E-5</v>
      </c>
    </row>
    <row r="15757" ht="14.25" customHeight="1">
      <c r="A15757" s="267">
        <v>43794.0</v>
      </c>
      <c r="B15757" s="57">
        <v>329.0</v>
      </c>
      <c r="C15757" s="57">
        <v>12.0</v>
      </c>
      <c r="D15757" s="268">
        <v>0.229166666666667</v>
      </c>
      <c r="E15757" s="269">
        <v>0.0</v>
      </c>
      <c r="F15757" s="269">
        <v>3.4753651915523535E-5</v>
      </c>
    </row>
    <row r="15758" ht="14.25" customHeight="1">
      <c r="A15758" s="267">
        <v>43794.0</v>
      </c>
      <c r="B15758" s="57">
        <v>329.0</v>
      </c>
      <c r="C15758" s="57">
        <v>13.0</v>
      </c>
      <c r="D15758" s="268">
        <v>0.25</v>
      </c>
      <c r="E15758" s="269">
        <v>0.0</v>
      </c>
      <c r="F15758" s="269">
        <v>4.1964784301453494E-5</v>
      </c>
    </row>
    <row r="15759" ht="14.25" customHeight="1">
      <c r="A15759" s="267">
        <v>43794.0</v>
      </c>
      <c r="B15759" s="57">
        <v>329.0</v>
      </c>
      <c r="C15759" s="57">
        <v>14.0</v>
      </c>
      <c r="D15759" s="268">
        <v>0.270833333333333</v>
      </c>
      <c r="E15759" s="269">
        <v>0.0</v>
      </c>
      <c r="F15759" s="269">
        <v>4.937622592032595E-5</v>
      </c>
    </row>
    <row r="15760" ht="14.25" customHeight="1">
      <c r="A15760" s="267">
        <v>43794.0</v>
      </c>
      <c r="B15760" s="57">
        <v>329.0</v>
      </c>
      <c r="C15760" s="57">
        <v>15.0</v>
      </c>
      <c r="D15760" s="268">
        <v>0.291666666666667</v>
      </c>
      <c r="E15760" s="269">
        <v>0.0</v>
      </c>
      <c r="F15760" s="269">
        <v>6.029307911569213E-5</v>
      </c>
    </row>
    <row r="15761" ht="14.25" customHeight="1">
      <c r="A15761" s="267">
        <v>43794.0</v>
      </c>
      <c r="B15761" s="57">
        <v>329.0</v>
      </c>
      <c r="C15761" s="57">
        <v>16.0</v>
      </c>
      <c r="D15761" s="268">
        <v>0.3125</v>
      </c>
      <c r="E15761" s="269">
        <v>3.263929784967469E-7</v>
      </c>
      <c r="F15761" s="269">
        <v>6.730390226867957E-5</v>
      </c>
    </row>
    <row r="15762" ht="14.25" customHeight="1">
      <c r="A15762" s="267">
        <v>43794.0</v>
      </c>
      <c r="B15762" s="57">
        <v>329.0</v>
      </c>
      <c r="C15762" s="57">
        <v>17.0</v>
      </c>
      <c r="D15762" s="268">
        <v>0.333333333333333</v>
      </c>
      <c r="E15762" s="269">
        <v>3.203914444463095E-6</v>
      </c>
      <c r="F15762" s="269">
        <v>7.120993231105831E-5</v>
      </c>
    </row>
    <row r="15763" ht="14.25" customHeight="1">
      <c r="A15763" s="267">
        <v>43794.0</v>
      </c>
      <c r="B15763" s="57">
        <v>329.0</v>
      </c>
      <c r="C15763" s="57">
        <v>18.0</v>
      </c>
      <c r="D15763" s="268">
        <v>0.354166666666667</v>
      </c>
      <c r="E15763" s="269">
        <v>9.553624004189696E-6</v>
      </c>
      <c r="F15763" s="269">
        <v>7.100962307811582E-5</v>
      </c>
    </row>
    <row r="15764" ht="14.25" customHeight="1">
      <c r="A15764" s="267">
        <v>43794.0</v>
      </c>
      <c r="B15764" s="57">
        <v>329.0</v>
      </c>
      <c r="C15764" s="57">
        <v>19.0</v>
      </c>
      <c r="D15764" s="268">
        <v>0.375</v>
      </c>
      <c r="E15764" s="269">
        <v>1.856025215447501E-5</v>
      </c>
      <c r="F15764" s="269">
        <v>7.070915922870207E-5</v>
      </c>
    </row>
    <row r="15765" ht="14.25" customHeight="1">
      <c r="A15765" s="267">
        <v>43794.0</v>
      </c>
      <c r="B15765" s="57">
        <v>329.0</v>
      </c>
      <c r="C15765" s="57">
        <v>20.0</v>
      </c>
      <c r="D15765" s="268">
        <v>0.395833333333333</v>
      </c>
      <c r="E15765" s="269">
        <v>2.6277673939242333E-5</v>
      </c>
      <c r="F15765" s="269">
        <v>7.040869537928833E-5</v>
      </c>
    </row>
    <row r="15766" ht="14.25" customHeight="1">
      <c r="A15766" s="267">
        <v>43794.0</v>
      </c>
      <c r="B15766" s="57">
        <v>329.0</v>
      </c>
      <c r="C15766" s="57">
        <v>21.0</v>
      </c>
      <c r="D15766" s="268">
        <v>0.416666666666667</v>
      </c>
      <c r="E15766" s="269">
        <v>3.7353693218957335E-5</v>
      </c>
      <c r="F15766" s="269">
        <v>6.920683998163334E-5</v>
      </c>
    </row>
    <row r="15767" ht="14.25" customHeight="1">
      <c r="A15767" s="267">
        <v>43794.0</v>
      </c>
      <c r="B15767" s="57">
        <v>329.0</v>
      </c>
      <c r="C15767" s="57">
        <v>22.0</v>
      </c>
      <c r="D15767" s="268">
        <v>0.4375</v>
      </c>
      <c r="E15767" s="269">
        <v>4.467930246945605E-5</v>
      </c>
      <c r="F15767" s="269">
        <v>6.750421150162208E-5</v>
      </c>
    </row>
    <row r="15768" ht="14.25" customHeight="1">
      <c r="A15768" s="267">
        <v>43794.0</v>
      </c>
      <c r="B15768" s="57">
        <v>329.0</v>
      </c>
      <c r="C15768" s="57">
        <v>23.0</v>
      </c>
      <c r="D15768" s="268">
        <v>0.458333333333333</v>
      </c>
      <c r="E15768" s="269">
        <v>5.742149551153408E-5</v>
      </c>
      <c r="F15768" s="269">
        <v>6.740405688515083E-5</v>
      </c>
    </row>
    <row r="15769" ht="14.25" customHeight="1">
      <c r="A15769" s="267">
        <v>43794.0</v>
      </c>
      <c r="B15769" s="57">
        <v>329.0</v>
      </c>
      <c r="C15769" s="57">
        <v>24.0</v>
      </c>
      <c r="D15769" s="268">
        <v>0.479166666666667</v>
      </c>
      <c r="E15769" s="269">
        <v>5.816637879820951E-5</v>
      </c>
      <c r="F15769" s="269">
        <v>6.820529381692084E-5</v>
      </c>
    </row>
    <row r="15770" ht="14.25" customHeight="1">
      <c r="A15770" s="267">
        <v>43794.0</v>
      </c>
      <c r="B15770" s="57">
        <v>329.0</v>
      </c>
      <c r="C15770" s="57">
        <v>25.0</v>
      </c>
      <c r="D15770" s="268">
        <v>0.5</v>
      </c>
      <c r="E15770" s="269">
        <v>5.27222394531572E-5</v>
      </c>
      <c r="F15770" s="269">
        <v>6.980776768046082E-5</v>
      </c>
    </row>
    <row r="15771" ht="14.25" customHeight="1">
      <c r="A15771" s="267">
        <v>43794.0</v>
      </c>
      <c r="B15771" s="57">
        <v>329.0</v>
      </c>
      <c r="C15771" s="57">
        <v>26.0</v>
      </c>
      <c r="D15771" s="268">
        <v>0.520833333333333</v>
      </c>
      <c r="E15771" s="269">
        <v>4.2835624573787734E-5</v>
      </c>
      <c r="F15771" s="269">
        <v>6.960745844751831E-5</v>
      </c>
    </row>
    <row r="15772" ht="14.25" customHeight="1">
      <c r="A15772" s="267">
        <v>43794.0</v>
      </c>
      <c r="B15772" s="57">
        <v>329.0</v>
      </c>
      <c r="C15772" s="57">
        <v>27.0</v>
      </c>
      <c r="D15772" s="268">
        <v>0.541666666666667</v>
      </c>
      <c r="E15772" s="269">
        <v>4.103279170216015E-5</v>
      </c>
      <c r="F15772" s="269">
        <v>6.880622151574834E-5</v>
      </c>
    </row>
    <row r="15773" ht="14.25" customHeight="1">
      <c r="A15773" s="267">
        <v>43794.0</v>
      </c>
      <c r="B15773" s="57">
        <v>329.0</v>
      </c>
      <c r="C15773" s="57">
        <v>28.0</v>
      </c>
      <c r="D15773" s="268">
        <v>0.5625</v>
      </c>
      <c r="E15773" s="269">
        <v>3.248289155245943E-5</v>
      </c>
      <c r="F15773" s="269">
        <v>6.710359303573709E-5</v>
      </c>
    </row>
    <row r="15774" ht="14.25" customHeight="1">
      <c r="A15774" s="267">
        <v>43794.0</v>
      </c>
      <c r="B15774" s="57">
        <v>329.0</v>
      </c>
      <c r="C15774" s="57">
        <v>29.0</v>
      </c>
      <c r="D15774" s="268">
        <v>0.583333333333333</v>
      </c>
      <c r="E15774" s="269">
        <v>2.4559843491446208E-5</v>
      </c>
      <c r="F15774" s="269">
        <v>6.620220148749584E-5</v>
      </c>
    </row>
    <row r="15775" ht="14.25" customHeight="1">
      <c r="A15775" s="267">
        <v>43794.0</v>
      </c>
      <c r="B15775" s="57">
        <v>329.0</v>
      </c>
      <c r="C15775" s="57">
        <v>30.0</v>
      </c>
      <c r="D15775" s="268">
        <v>0.604166666666667</v>
      </c>
      <c r="E15775" s="269">
        <v>1.7119579799747296E-5</v>
      </c>
      <c r="F15775" s="269">
        <v>6.810513920044957E-5</v>
      </c>
    </row>
    <row r="15776" ht="14.25" customHeight="1">
      <c r="A15776" s="267">
        <v>43794.0</v>
      </c>
      <c r="B15776" s="57">
        <v>329.0</v>
      </c>
      <c r="C15776" s="57">
        <v>31.0</v>
      </c>
      <c r="D15776" s="268">
        <v>0.625</v>
      </c>
      <c r="E15776" s="269">
        <v>8.821837892731915E-6</v>
      </c>
      <c r="F15776" s="269">
        <v>7.050884999575957E-5</v>
      </c>
    </row>
    <row r="15777" ht="14.25" customHeight="1">
      <c r="A15777" s="267">
        <v>43794.0</v>
      </c>
      <c r="B15777" s="57">
        <v>329.0</v>
      </c>
      <c r="C15777" s="57">
        <v>32.0</v>
      </c>
      <c r="D15777" s="268">
        <v>0.645833333333333</v>
      </c>
      <c r="E15777" s="269">
        <v>3.008369265945624E-6</v>
      </c>
      <c r="F15777" s="269">
        <v>7.691874544991952E-5</v>
      </c>
    </row>
    <row r="15778" ht="14.25" customHeight="1">
      <c r="A15778" s="267">
        <v>43794.0</v>
      </c>
      <c r="B15778" s="57">
        <v>329.0</v>
      </c>
      <c r="C15778" s="57">
        <v>33.0</v>
      </c>
      <c r="D15778" s="268">
        <v>0.666666666666667</v>
      </c>
      <c r="E15778" s="269">
        <v>1.8803935834448675E-8</v>
      </c>
      <c r="F15778" s="269">
        <v>8.693420709704446E-5</v>
      </c>
    </row>
    <row r="15779" ht="14.25" customHeight="1">
      <c r="A15779" s="267">
        <v>43794.0</v>
      </c>
      <c r="B15779" s="57">
        <v>329.0</v>
      </c>
      <c r="C15779" s="57">
        <v>34.0</v>
      </c>
      <c r="D15779" s="268">
        <v>0.6875</v>
      </c>
      <c r="E15779" s="269">
        <v>0.0</v>
      </c>
      <c r="F15779" s="269">
        <v>9.85521426077094E-5</v>
      </c>
    </row>
    <row r="15780" ht="14.25" customHeight="1">
      <c r="A15780" s="267">
        <v>43794.0</v>
      </c>
      <c r="B15780" s="57">
        <v>329.0</v>
      </c>
      <c r="C15780" s="57">
        <v>35.0</v>
      </c>
      <c r="D15780" s="268">
        <v>0.708333333333333</v>
      </c>
      <c r="E15780" s="269">
        <v>0.0</v>
      </c>
      <c r="F15780" s="269">
        <v>1.0514231637151761E-4</v>
      </c>
    </row>
    <row r="15781" ht="14.25" customHeight="1">
      <c r="A15781" s="267">
        <v>43794.0</v>
      </c>
      <c r="B15781" s="57">
        <v>329.0</v>
      </c>
      <c r="C15781" s="57">
        <v>36.0</v>
      </c>
      <c r="D15781" s="268">
        <v>0.729166666666667</v>
      </c>
      <c r="E15781" s="269">
        <v>0.0</v>
      </c>
      <c r="F15781" s="269">
        <v>1.0867777433295271E-4</v>
      </c>
    </row>
    <row r="15782" ht="14.25" customHeight="1">
      <c r="A15782" s="267">
        <v>43794.0</v>
      </c>
      <c r="B15782" s="57">
        <v>329.0</v>
      </c>
      <c r="C15782" s="57">
        <v>37.0</v>
      </c>
      <c r="D15782" s="268">
        <v>0.75</v>
      </c>
      <c r="E15782" s="269">
        <v>0.0</v>
      </c>
      <c r="F15782" s="269">
        <v>1.0980952149907784E-4</v>
      </c>
    </row>
    <row r="15783" ht="14.25" customHeight="1">
      <c r="A15783" s="267">
        <v>43794.0</v>
      </c>
      <c r="B15783" s="57">
        <v>329.0</v>
      </c>
      <c r="C15783" s="57">
        <v>38.0</v>
      </c>
      <c r="D15783" s="268">
        <v>0.770833333333333</v>
      </c>
      <c r="E15783" s="269">
        <v>0.0</v>
      </c>
      <c r="F15783" s="269">
        <v>1.0807684663412522E-4</v>
      </c>
    </row>
    <row r="15784" ht="14.25" customHeight="1">
      <c r="A15784" s="267">
        <v>43794.0</v>
      </c>
      <c r="B15784" s="57">
        <v>329.0</v>
      </c>
      <c r="C15784" s="57">
        <v>39.0</v>
      </c>
      <c r="D15784" s="268">
        <v>0.791666666666667</v>
      </c>
      <c r="E15784" s="269">
        <v>0.0</v>
      </c>
      <c r="F15784" s="269">
        <v>1.0344970335315349E-4</v>
      </c>
    </row>
    <row r="15785" ht="14.25" customHeight="1">
      <c r="A15785" s="267">
        <v>43794.0</v>
      </c>
      <c r="B15785" s="57">
        <v>329.0</v>
      </c>
      <c r="C15785" s="57">
        <v>40.0</v>
      </c>
      <c r="D15785" s="268">
        <v>0.8125</v>
      </c>
      <c r="E15785" s="269">
        <v>0.0</v>
      </c>
      <c r="F15785" s="269">
        <v>9.775090567593941E-5</v>
      </c>
    </row>
    <row r="15786" ht="14.25" customHeight="1">
      <c r="A15786" s="267">
        <v>43794.0</v>
      </c>
      <c r="B15786" s="57">
        <v>329.0</v>
      </c>
      <c r="C15786" s="57">
        <v>41.0</v>
      </c>
      <c r="D15786" s="268">
        <v>0.833333333333333</v>
      </c>
      <c r="E15786" s="269">
        <v>0.0</v>
      </c>
      <c r="F15786" s="269">
        <v>9.404518486650317E-5</v>
      </c>
    </row>
    <row r="15787" ht="14.25" customHeight="1">
      <c r="A15787" s="267">
        <v>43794.0</v>
      </c>
      <c r="B15787" s="57">
        <v>329.0</v>
      </c>
      <c r="C15787" s="57">
        <v>42.0</v>
      </c>
      <c r="D15787" s="268">
        <v>0.854166666666667</v>
      </c>
      <c r="E15787" s="269">
        <v>0.0</v>
      </c>
      <c r="F15787" s="269">
        <v>9.033946405706695E-5</v>
      </c>
    </row>
    <row r="15788" ht="14.25" customHeight="1">
      <c r="A15788" s="267">
        <v>43794.0</v>
      </c>
      <c r="B15788" s="57">
        <v>329.0</v>
      </c>
      <c r="C15788" s="57">
        <v>43.0</v>
      </c>
      <c r="D15788" s="268">
        <v>0.875</v>
      </c>
      <c r="E15788" s="269">
        <v>0.0</v>
      </c>
      <c r="F15788" s="269">
        <v>8.603281554880323E-5</v>
      </c>
    </row>
    <row r="15789" ht="14.25" customHeight="1">
      <c r="A15789" s="267">
        <v>43794.0</v>
      </c>
      <c r="B15789" s="57">
        <v>329.0</v>
      </c>
      <c r="C15789" s="57">
        <v>44.0</v>
      </c>
      <c r="D15789" s="268">
        <v>0.895833333333333</v>
      </c>
      <c r="E15789" s="269">
        <v>0.0</v>
      </c>
      <c r="F15789" s="269">
        <v>8.202663088995325E-5</v>
      </c>
    </row>
    <row r="15790" ht="14.25" customHeight="1">
      <c r="A15790" s="267">
        <v>43794.0</v>
      </c>
      <c r="B15790" s="57">
        <v>329.0</v>
      </c>
      <c r="C15790" s="57">
        <v>45.0</v>
      </c>
      <c r="D15790" s="268">
        <v>0.916666666666667</v>
      </c>
      <c r="E15790" s="269">
        <v>0.0</v>
      </c>
      <c r="F15790" s="269">
        <v>7.792029161463202E-5</v>
      </c>
    </row>
    <row r="15791" ht="14.25" customHeight="1">
      <c r="A15791" s="267">
        <v>43794.0</v>
      </c>
      <c r="B15791" s="57">
        <v>329.0</v>
      </c>
      <c r="C15791" s="57">
        <v>46.0</v>
      </c>
      <c r="D15791" s="268">
        <v>0.9375</v>
      </c>
      <c r="E15791" s="269">
        <v>0.0</v>
      </c>
      <c r="F15791" s="269">
        <v>6.950730383104707E-5</v>
      </c>
    </row>
    <row r="15792" ht="14.25" customHeight="1">
      <c r="A15792" s="267">
        <v>43794.0</v>
      </c>
      <c r="B15792" s="57">
        <v>329.0</v>
      </c>
      <c r="C15792" s="57">
        <v>47.0</v>
      </c>
      <c r="D15792" s="268">
        <v>0.958333333333333</v>
      </c>
      <c r="E15792" s="269">
        <v>0.0</v>
      </c>
      <c r="F15792" s="269">
        <v>6.109431604746214E-5</v>
      </c>
    </row>
    <row r="15793" ht="14.25" customHeight="1">
      <c r="A15793" s="267">
        <v>43794.0</v>
      </c>
      <c r="B15793" s="57">
        <v>329.0</v>
      </c>
      <c r="C15793" s="57">
        <v>48.0</v>
      </c>
      <c r="D15793" s="268">
        <v>0.979166666666667</v>
      </c>
      <c r="E15793" s="269">
        <v>0.0</v>
      </c>
      <c r="F15793" s="269">
        <v>5.308194672976218E-5</v>
      </c>
    </row>
    <row r="15794" ht="14.25" customHeight="1">
      <c r="A15794" s="267">
        <v>43795.0</v>
      </c>
      <c r="B15794" s="57">
        <v>330.0</v>
      </c>
      <c r="C15794" s="57">
        <v>1.0</v>
      </c>
      <c r="D15794" s="268">
        <v>0.0</v>
      </c>
      <c r="E15794" s="269">
        <v>0.0</v>
      </c>
      <c r="F15794" s="269">
        <v>4.667205127560222E-5</v>
      </c>
    </row>
    <row r="15795" ht="14.25" customHeight="1">
      <c r="A15795" s="267">
        <v>43795.0</v>
      </c>
      <c r="B15795" s="57">
        <v>330.0</v>
      </c>
      <c r="C15795" s="57">
        <v>2.0</v>
      </c>
      <c r="D15795" s="268">
        <v>0.020833333333333332</v>
      </c>
      <c r="E15795" s="269">
        <v>0.0</v>
      </c>
      <c r="F15795" s="269">
        <v>4.1263701986154747E-5</v>
      </c>
    </row>
    <row r="15796" ht="14.25" customHeight="1">
      <c r="A15796" s="267">
        <v>43795.0</v>
      </c>
      <c r="B15796" s="57">
        <v>330.0</v>
      </c>
      <c r="C15796" s="57">
        <v>3.0</v>
      </c>
      <c r="D15796" s="268">
        <v>0.0416666666666667</v>
      </c>
      <c r="E15796" s="269">
        <v>0.0</v>
      </c>
      <c r="F15796" s="269">
        <v>3.8158908875546014E-5</v>
      </c>
    </row>
    <row r="15797" ht="14.25" customHeight="1">
      <c r="A15797" s="267">
        <v>43795.0</v>
      </c>
      <c r="B15797" s="57">
        <v>330.0</v>
      </c>
      <c r="C15797" s="57">
        <v>4.0</v>
      </c>
      <c r="D15797" s="268">
        <v>0.0625</v>
      </c>
      <c r="E15797" s="269">
        <v>0.0</v>
      </c>
      <c r="F15797" s="269">
        <v>3.505411576493728E-5</v>
      </c>
    </row>
    <row r="15798" ht="14.25" customHeight="1">
      <c r="A15798" s="267">
        <v>43795.0</v>
      </c>
      <c r="B15798" s="57">
        <v>330.0</v>
      </c>
      <c r="C15798" s="57">
        <v>5.0</v>
      </c>
      <c r="D15798" s="268">
        <v>0.0833333333333333</v>
      </c>
      <c r="E15798" s="269">
        <v>0.0</v>
      </c>
      <c r="F15798" s="269">
        <v>3.3551796517868546E-5</v>
      </c>
    </row>
    <row r="15799" ht="14.25" customHeight="1">
      <c r="A15799" s="267">
        <v>43795.0</v>
      </c>
      <c r="B15799" s="57">
        <v>330.0</v>
      </c>
      <c r="C15799" s="57">
        <v>6.0</v>
      </c>
      <c r="D15799" s="268">
        <v>0.104166666666667</v>
      </c>
      <c r="E15799" s="269">
        <v>0.0</v>
      </c>
      <c r="F15799" s="269">
        <v>3.194932265432856E-5</v>
      </c>
    </row>
    <row r="15800" ht="14.25" customHeight="1">
      <c r="A15800" s="267">
        <v>43795.0</v>
      </c>
      <c r="B15800" s="57">
        <v>330.0</v>
      </c>
      <c r="C15800" s="57">
        <v>7.0</v>
      </c>
      <c r="D15800" s="268">
        <v>0.125</v>
      </c>
      <c r="E15800" s="269">
        <v>0.0</v>
      </c>
      <c r="F15800" s="269">
        <v>3.174901342138605E-5</v>
      </c>
    </row>
    <row r="15801" ht="14.25" customHeight="1">
      <c r="A15801" s="267">
        <v>43795.0</v>
      </c>
      <c r="B15801" s="57">
        <v>330.0</v>
      </c>
      <c r="C15801" s="57">
        <v>8.0</v>
      </c>
      <c r="D15801" s="268">
        <v>0.145833333333333</v>
      </c>
      <c r="E15801" s="269">
        <v>0.0</v>
      </c>
      <c r="F15801" s="269">
        <v>3.1148085722558555E-5</v>
      </c>
    </row>
    <row r="15802" ht="14.25" customHeight="1">
      <c r="A15802" s="267">
        <v>43795.0</v>
      </c>
      <c r="B15802" s="57">
        <v>330.0</v>
      </c>
      <c r="C15802" s="57">
        <v>9.0</v>
      </c>
      <c r="D15802" s="268">
        <v>0.166666666666667</v>
      </c>
      <c r="E15802" s="269">
        <v>0.0</v>
      </c>
      <c r="F15802" s="269">
        <v>3.1047931106087315E-5</v>
      </c>
    </row>
    <row r="15803" ht="14.25" customHeight="1">
      <c r="A15803" s="267">
        <v>43795.0</v>
      </c>
      <c r="B15803" s="57">
        <v>330.0</v>
      </c>
      <c r="C15803" s="57">
        <v>10.0</v>
      </c>
      <c r="D15803" s="268">
        <v>0.1875</v>
      </c>
      <c r="E15803" s="269">
        <v>0.0</v>
      </c>
      <c r="F15803" s="269">
        <v>3.124824033902981E-5</v>
      </c>
    </row>
    <row r="15804" ht="14.25" customHeight="1">
      <c r="A15804" s="267">
        <v>43795.0</v>
      </c>
      <c r="B15804" s="57">
        <v>330.0</v>
      </c>
      <c r="C15804" s="57">
        <v>11.0</v>
      </c>
      <c r="D15804" s="268">
        <v>0.208333333333333</v>
      </c>
      <c r="E15804" s="269">
        <v>0.0</v>
      </c>
      <c r="F15804" s="269">
        <v>3.214963188727106E-5</v>
      </c>
    </row>
    <row r="15805" ht="14.25" customHeight="1">
      <c r="A15805" s="267">
        <v>43795.0</v>
      </c>
      <c r="B15805" s="57">
        <v>330.0</v>
      </c>
      <c r="C15805" s="57">
        <v>12.0</v>
      </c>
      <c r="D15805" s="268">
        <v>0.229166666666667</v>
      </c>
      <c r="E15805" s="269">
        <v>0.0</v>
      </c>
      <c r="F15805" s="269">
        <v>3.425287883316729E-5</v>
      </c>
    </row>
    <row r="15806" ht="14.25" customHeight="1">
      <c r="A15806" s="267">
        <v>43795.0</v>
      </c>
      <c r="B15806" s="57">
        <v>330.0</v>
      </c>
      <c r="C15806" s="57">
        <v>13.0</v>
      </c>
      <c r="D15806" s="268">
        <v>0.25</v>
      </c>
      <c r="E15806" s="269">
        <v>0.0</v>
      </c>
      <c r="F15806" s="269">
        <v>3.8158908875546014E-5</v>
      </c>
    </row>
    <row r="15807" ht="14.25" customHeight="1">
      <c r="A15807" s="267">
        <v>43795.0</v>
      </c>
      <c r="B15807" s="57">
        <v>330.0</v>
      </c>
      <c r="C15807" s="57">
        <v>14.0</v>
      </c>
      <c r="D15807" s="268">
        <v>0.270833333333333</v>
      </c>
      <c r="E15807" s="269">
        <v>0.0</v>
      </c>
      <c r="F15807" s="269">
        <v>4.186462968498224E-5</v>
      </c>
    </row>
    <row r="15808" ht="14.25" customHeight="1">
      <c r="A15808" s="267">
        <v>43795.0</v>
      </c>
      <c r="B15808" s="57">
        <v>330.0</v>
      </c>
      <c r="C15808" s="57">
        <v>15.0</v>
      </c>
      <c r="D15808" s="268">
        <v>0.291666666666667</v>
      </c>
      <c r="E15808" s="269">
        <v>0.0</v>
      </c>
      <c r="F15808" s="269">
        <v>4.667205127560222E-5</v>
      </c>
    </row>
    <row r="15809" ht="14.25" customHeight="1">
      <c r="A15809" s="267">
        <v>43795.0</v>
      </c>
      <c r="B15809" s="57">
        <v>330.0</v>
      </c>
      <c r="C15809" s="57">
        <v>16.0</v>
      </c>
      <c r="D15809" s="268">
        <v>0.3125</v>
      </c>
      <c r="E15809" s="269">
        <v>1.1656892089169531E-6</v>
      </c>
      <c r="F15809" s="269">
        <v>5.4383956743888416E-5</v>
      </c>
    </row>
    <row r="15810" ht="14.25" customHeight="1">
      <c r="A15810" s="267">
        <v>43795.0</v>
      </c>
      <c r="B15810" s="57">
        <v>330.0</v>
      </c>
      <c r="C15810" s="57">
        <v>17.0</v>
      </c>
      <c r="D15810" s="268">
        <v>0.333333333333333</v>
      </c>
      <c r="E15810" s="269">
        <v>8.293893387730076E-6</v>
      </c>
      <c r="F15810" s="269">
        <v>6.399879992512835E-5</v>
      </c>
    </row>
    <row r="15811" ht="14.25" customHeight="1">
      <c r="A15811" s="267">
        <v>43795.0</v>
      </c>
      <c r="B15811" s="57">
        <v>330.0</v>
      </c>
      <c r="C15811" s="57">
        <v>18.0</v>
      </c>
      <c r="D15811" s="268">
        <v>0.354166666666667</v>
      </c>
      <c r="E15811" s="269">
        <v>2.3868698145696645E-5</v>
      </c>
      <c r="F15811" s="269">
        <v>7.211132385929955E-5</v>
      </c>
    </row>
    <row r="15812" ht="14.25" customHeight="1">
      <c r="A15812" s="267">
        <v>43795.0</v>
      </c>
      <c r="B15812" s="57">
        <v>330.0</v>
      </c>
      <c r="C15812" s="57">
        <v>19.0</v>
      </c>
      <c r="D15812" s="268">
        <v>0.375</v>
      </c>
      <c r="E15812" s="269">
        <v>5.0140023813481675E-5</v>
      </c>
      <c r="F15812" s="269">
        <v>7.551658081932205E-5</v>
      </c>
    </row>
    <row r="15813" ht="14.25" customHeight="1">
      <c r="A15813" s="267">
        <v>43795.0</v>
      </c>
      <c r="B15813" s="57">
        <v>330.0</v>
      </c>
      <c r="C15813" s="57">
        <v>20.0</v>
      </c>
      <c r="D15813" s="268">
        <v>0.395833333333333</v>
      </c>
      <c r="E15813" s="269">
        <v>6.876161316250467E-5</v>
      </c>
      <c r="F15813" s="269">
        <v>7.842106469698827E-5</v>
      </c>
    </row>
    <row r="15814" ht="14.25" customHeight="1">
      <c r="A15814" s="267">
        <v>43795.0</v>
      </c>
      <c r="B15814" s="57">
        <v>330.0</v>
      </c>
      <c r="C15814" s="57">
        <v>21.0</v>
      </c>
      <c r="D15814" s="268">
        <v>0.416666666666667</v>
      </c>
      <c r="E15814" s="269">
        <v>8.55584803628447E-5</v>
      </c>
      <c r="F15814" s="269">
        <v>7.691874544991952E-5</v>
      </c>
    </row>
    <row r="15815" ht="14.25" customHeight="1">
      <c r="A15815" s="267">
        <v>43795.0</v>
      </c>
      <c r="B15815" s="57">
        <v>330.0</v>
      </c>
      <c r="C15815" s="57">
        <v>22.0</v>
      </c>
      <c r="D15815" s="268">
        <v>0.4375</v>
      </c>
      <c r="E15815" s="269">
        <v>1.060848512621507E-4</v>
      </c>
      <c r="F15815" s="269">
        <v>7.842106469698827E-5</v>
      </c>
    </row>
    <row r="15816" ht="14.25" customHeight="1">
      <c r="A15816" s="267">
        <v>43795.0</v>
      </c>
      <c r="B15816" s="57">
        <v>330.0</v>
      </c>
      <c r="C15816" s="57">
        <v>23.0</v>
      </c>
      <c r="D15816" s="268">
        <v>0.458333333333333</v>
      </c>
      <c r="E15816" s="269">
        <v>1.2164658413525901E-4</v>
      </c>
      <c r="F15816" s="269">
        <v>7.591719928520704E-5</v>
      </c>
    </row>
    <row r="15817" ht="14.25" customHeight="1">
      <c r="A15817" s="267">
        <v>43795.0</v>
      </c>
      <c r="B15817" s="57">
        <v>330.0</v>
      </c>
      <c r="C15817" s="57">
        <v>24.0</v>
      </c>
      <c r="D15817" s="268">
        <v>0.479166666666667</v>
      </c>
      <c r="E15817" s="269">
        <v>1.1230327519450585E-4</v>
      </c>
      <c r="F15817" s="269">
        <v>7.38139523393108E-5</v>
      </c>
    </row>
    <row r="15818" ht="14.25" customHeight="1">
      <c r="A15818" s="267">
        <v>43795.0</v>
      </c>
      <c r="B15818" s="57">
        <v>330.0</v>
      </c>
      <c r="C15818" s="57">
        <v>25.0</v>
      </c>
      <c r="D15818" s="268">
        <v>0.5</v>
      </c>
      <c r="E15818" s="269">
        <v>1.2059923218797874E-4</v>
      </c>
      <c r="F15818" s="269">
        <v>7.551658081932205E-5</v>
      </c>
    </row>
    <row r="15819" ht="14.25" customHeight="1">
      <c r="A15819" s="267">
        <v>43795.0</v>
      </c>
      <c r="B15819" s="57">
        <v>330.0</v>
      </c>
      <c r="C15819" s="57">
        <v>26.0</v>
      </c>
      <c r="D15819" s="268">
        <v>0.520833333333333</v>
      </c>
      <c r="E15819" s="269">
        <v>1.0890426505989462E-4</v>
      </c>
      <c r="F15819" s="269">
        <v>7.621766313462079E-5</v>
      </c>
    </row>
    <row r="15820" ht="14.25" customHeight="1">
      <c r="A15820" s="267">
        <v>43795.0</v>
      </c>
      <c r="B15820" s="57">
        <v>330.0</v>
      </c>
      <c r="C15820" s="57">
        <v>27.0</v>
      </c>
      <c r="D15820" s="268">
        <v>0.541666666666667</v>
      </c>
      <c r="E15820" s="269">
        <v>1.0037677673052875E-4</v>
      </c>
      <c r="F15820" s="269">
        <v>7.581704466873579E-5</v>
      </c>
    </row>
    <row r="15821" ht="14.25" customHeight="1">
      <c r="A15821" s="267">
        <v>43795.0</v>
      </c>
      <c r="B15821" s="57">
        <v>330.0</v>
      </c>
      <c r="C15821" s="57">
        <v>28.0</v>
      </c>
      <c r="D15821" s="268">
        <v>0.5625</v>
      </c>
      <c r="E15821" s="269">
        <v>8.772531138497518E-5</v>
      </c>
      <c r="F15821" s="269">
        <v>7.421457080519578E-5</v>
      </c>
    </row>
    <row r="15822" ht="14.25" customHeight="1">
      <c r="A15822" s="267">
        <v>43795.0</v>
      </c>
      <c r="B15822" s="57">
        <v>330.0</v>
      </c>
      <c r="C15822" s="57">
        <v>29.0</v>
      </c>
      <c r="D15822" s="268">
        <v>0.583333333333333</v>
      </c>
      <c r="E15822" s="269">
        <v>6.880828336896547E-5</v>
      </c>
      <c r="F15822" s="269">
        <v>7.291256079106956E-5</v>
      </c>
    </row>
    <row r="15823" ht="14.25" customHeight="1">
      <c r="A15823" s="267">
        <v>43795.0</v>
      </c>
      <c r="B15823" s="57">
        <v>330.0</v>
      </c>
      <c r="C15823" s="57">
        <v>30.0</v>
      </c>
      <c r="D15823" s="268">
        <v>0.604166666666667</v>
      </c>
      <c r="E15823" s="269">
        <v>4.4124306471310765E-5</v>
      </c>
      <c r="F15823" s="269">
        <v>7.551658081932205E-5</v>
      </c>
    </row>
    <row r="15824" ht="14.25" customHeight="1">
      <c r="A15824" s="267">
        <v>43795.0</v>
      </c>
      <c r="B15824" s="57">
        <v>330.0</v>
      </c>
      <c r="C15824" s="57">
        <v>31.0</v>
      </c>
      <c r="D15824" s="268">
        <v>0.625</v>
      </c>
      <c r="E15824" s="269">
        <v>2.1955725836785653E-5</v>
      </c>
      <c r="F15824" s="269">
        <v>7.711905468286203E-5</v>
      </c>
    </row>
    <row r="15825" ht="14.25" customHeight="1">
      <c r="A15825" s="267">
        <v>43795.0</v>
      </c>
      <c r="B15825" s="57">
        <v>330.0</v>
      </c>
      <c r="C15825" s="57">
        <v>32.0</v>
      </c>
      <c r="D15825" s="268">
        <v>0.645833333333333</v>
      </c>
      <c r="E15825" s="269">
        <v>5.855536370090789E-6</v>
      </c>
      <c r="F15825" s="269">
        <v>8.162601242406827E-5</v>
      </c>
    </row>
    <row r="15826" ht="14.25" customHeight="1">
      <c r="A15826" s="267">
        <v>43795.0</v>
      </c>
      <c r="B15826" s="57">
        <v>330.0</v>
      </c>
      <c r="C15826" s="57">
        <v>33.0</v>
      </c>
      <c r="D15826" s="268">
        <v>0.666666666666667</v>
      </c>
      <c r="E15826" s="269">
        <v>1.5889631312563232E-7</v>
      </c>
      <c r="F15826" s="269">
        <v>8.873699019352696E-5</v>
      </c>
    </row>
    <row r="15827" ht="14.25" customHeight="1">
      <c r="A15827" s="267">
        <v>43795.0</v>
      </c>
      <c r="B15827" s="57">
        <v>330.0</v>
      </c>
      <c r="C15827" s="57">
        <v>34.0</v>
      </c>
      <c r="D15827" s="268">
        <v>0.6875</v>
      </c>
      <c r="E15827" s="269">
        <v>1.9852024061286797E-8</v>
      </c>
      <c r="F15827" s="269">
        <v>9.975399800536438E-5</v>
      </c>
    </row>
    <row r="15828" ht="14.25" customHeight="1">
      <c r="A15828" s="267">
        <v>43795.0</v>
      </c>
      <c r="B15828" s="57">
        <v>330.0</v>
      </c>
      <c r="C15828" s="57">
        <v>35.0</v>
      </c>
      <c r="D15828" s="268">
        <v>0.708333333333333</v>
      </c>
      <c r="E15828" s="269">
        <v>0.0</v>
      </c>
      <c r="F15828" s="269">
        <v>1.1012000081013871E-4</v>
      </c>
    </row>
    <row r="15829" ht="14.25" customHeight="1">
      <c r="A15829" s="267">
        <v>43795.0</v>
      </c>
      <c r="B15829" s="57">
        <v>330.0</v>
      </c>
      <c r="C15829" s="57">
        <v>36.0</v>
      </c>
      <c r="D15829" s="268">
        <v>0.729166666666667</v>
      </c>
      <c r="E15829" s="269">
        <v>0.0</v>
      </c>
      <c r="F15829" s="269">
        <v>1.1312463930427617E-4</v>
      </c>
    </row>
    <row r="15830" ht="14.25" customHeight="1">
      <c r="A15830" s="267">
        <v>43795.0</v>
      </c>
      <c r="B15830" s="57">
        <v>330.0</v>
      </c>
      <c r="C15830" s="57">
        <v>37.0</v>
      </c>
      <c r="D15830" s="268">
        <v>0.75</v>
      </c>
      <c r="E15830" s="269">
        <v>0.0</v>
      </c>
      <c r="F15830" s="269">
        <v>1.1398596900592892E-4</v>
      </c>
    </row>
    <row r="15831" ht="14.25" customHeight="1">
      <c r="A15831" s="267">
        <v>43795.0</v>
      </c>
      <c r="B15831" s="57">
        <v>330.0</v>
      </c>
      <c r="C15831" s="57">
        <v>38.0</v>
      </c>
      <c r="D15831" s="268">
        <v>0.770833333333333</v>
      </c>
      <c r="E15831" s="269">
        <v>0.0</v>
      </c>
      <c r="F15831" s="269">
        <v>1.094790112647227E-4</v>
      </c>
    </row>
    <row r="15832" ht="14.25" customHeight="1">
      <c r="A15832" s="267">
        <v>43795.0</v>
      </c>
      <c r="B15832" s="57">
        <v>330.0</v>
      </c>
      <c r="C15832" s="57">
        <v>39.0</v>
      </c>
      <c r="D15832" s="268">
        <v>0.791666666666667</v>
      </c>
      <c r="E15832" s="269">
        <v>0.0</v>
      </c>
      <c r="F15832" s="269">
        <v>1.0384030635739134E-4</v>
      </c>
    </row>
    <row r="15833" ht="14.25" customHeight="1">
      <c r="A15833" s="267">
        <v>43795.0</v>
      </c>
      <c r="B15833" s="57">
        <v>330.0</v>
      </c>
      <c r="C15833" s="57">
        <v>40.0</v>
      </c>
      <c r="D15833" s="268">
        <v>0.8125</v>
      </c>
      <c r="E15833" s="269">
        <v>0.0</v>
      </c>
      <c r="F15833" s="269">
        <v>9.915307030653687E-5</v>
      </c>
    </row>
    <row r="15834" ht="14.25" customHeight="1">
      <c r="A15834" s="267">
        <v>43795.0</v>
      </c>
      <c r="B15834" s="57">
        <v>330.0</v>
      </c>
      <c r="C15834" s="57">
        <v>41.0</v>
      </c>
      <c r="D15834" s="268">
        <v>0.833333333333333</v>
      </c>
      <c r="E15834" s="269">
        <v>0.0</v>
      </c>
      <c r="F15834" s="269">
        <v>9.404518486650317E-5</v>
      </c>
    </row>
    <row r="15835" ht="14.25" customHeight="1">
      <c r="A15835" s="267">
        <v>43795.0</v>
      </c>
      <c r="B15835" s="57">
        <v>330.0</v>
      </c>
      <c r="C15835" s="57">
        <v>42.0</v>
      </c>
      <c r="D15835" s="268">
        <v>0.854166666666667</v>
      </c>
      <c r="E15835" s="269">
        <v>0.0</v>
      </c>
      <c r="F15835" s="269">
        <v>8.883714480999821E-5</v>
      </c>
    </row>
    <row r="15836" ht="14.25" customHeight="1">
      <c r="A15836" s="267">
        <v>43795.0</v>
      </c>
      <c r="B15836" s="57">
        <v>330.0</v>
      </c>
      <c r="C15836" s="57">
        <v>43.0</v>
      </c>
      <c r="D15836" s="268">
        <v>0.875</v>
      </c>
      <c r="E15836" s="269">
        <v>0.0</v>
      </c>
      <c r="F15836" s="269">
        <v>8.463065091820574E-5</v>
      </c>
    </row>
    <row r="15837" ht="14.25" customHeight="1">
      <c r="A15837" s="267">
        <v>43795.0</v>
      </c>
      <c r="B15837" s="57">
        <v>330.0</v>
      </c>
      <c r="C15837" s="57">
        <v>44.0</v>
      </c>
      <c r="D15837" s="268">
        <v>0.895833333333333</v>
      </c>
      <c r="E15837" s="269">
        <v>0.0</v>
      </c>
      <c r="F15837" s="269">
        <v>8.21267855064245E-5</v>
      </c>
    </row>
    <row r="15838" ht="14.25" customHeight="1">
      <c r="A15838" s="267">
        <v>43795.0</v>
      </c>
      <c r="B15838" s="57">
        <v>330.0</v>
      </c>
      <c r="C15838" s="57">
        <v>45.0</v>
      </c>
      <c r="D15838" s="268">
        <v>0.916666666666667</v>
      </c>
      <c r="E15838" s="269">
        <v>0.0</v>
      </c>
      <c r="F15838" s="269">
        <v>7.671843621697703E-5</v>
      </c>
    </row>
    <row r="15839" ht="14.25" customHeight="1">
      <c r="A15839" s="267">
        <v>43795.0</v>
      </c>
      <c r="B15839" s="57">
        <v>330.0</v>
      </c>
      <c r="C15839" s="57">
        <v>46.0</v>
      </c>
      <c r="D15839" s="268">
        <v>0.9375</v>
      </c>
      <c r="E15839" s="269">
        <v>0.0</v>
      </c>
      <c r="F15839" s="269">
        <v>7.030854076281706E-5</v>
      </c>
    </row>
    <row r="15840" ht="14.25" customHeight="1">
      <c r="A15840" s="267">
        <v>43795.0</v>
      </c>
      <c r="B15840" s="57">
        <v>330.0</v>
      </c>
      <c r="C15840" s="57">
        <v>47.0</v>
      </c>
      <c r="D15840" s="268">
        <v>0.958333333333333</v>
      </c>
      <c r="E15840" s="269">
        <v>0.0</v>
      </c>
      <c r="F15840" s="269">
        <v>6.36983360757146E-5</v>
      </c>
    </row>
    <row r="15841" ht="14.25" customHeight="1">
      <c r="A15841" s="267">
        <v>43795.0</v>
      </c>
      <c r="B15841" s="57">
        <v>330.0</v>
      </c>
      <c r="C15841" s="57">
        <v>48.0</v>
      </c>
      <c r="D15841" s="268">
        <v>0.979166666666667</v>
      </c>
      <c r="E15841" s="269">
        <v>0.0</v>
      </c>
      <c r="F15841" s="269">
        <v>5.45842659768309E-5</v>
      </c>
    </row>
    <row r="15842" ht="14.25" customHeight="1">
      <c r="A15842" s="267">
        <v>43796.0</v>
      </c>
      <c r="B15842" s="57">
        <v>331.0</v>
      </c>
      <c r="C15842" s="57">
        <v>1.0</v>
      </c>
      <c r="D15842" s="268">
        <v>0.0</v>
      </c>
      <c r="E15842" s="269">
        <v>0.0</v>
      </c>
      <c r="F15842" s="269">
        <v>4.8274525139142206E-5</v>
      </c>
    </row>
    <row r="15843" ht="14.25" customHeight="1">
      <c r="A15843" s="267">
        <v>43796.0</v>
      </c>
      <c r="B15843" s="57">
        <v>331.0</v>
      </c>
      <c r="C15843" s="57">
        <v>2.0</v>
      </c>
      <c r="D15843" s="268">
        <v>0.020833333333333332</v>
      </c>
      <c r="E15843" s="269">
        <v>0.0</v>
      </c>
      <c r="F15843" s="269">
        <v>4.3066485082637236E-5</v>
      </c>
    </row>
    <row r="15844" ht="14.25" customHeight="1">
      <c r="A15844" s="267">
        <v>43796.0</v>
      </c>
      <c r="B15844" s="57">
        <v>331.0</v>
      </c>
      <c r="C15844" s="57">
        <v>3.0</v>
      </c>
      <c r="D15844" s="268">
        <v>0.0416666666666667</v>
      </c>
      <c r="E15844" s="269">
        <v>0.0</v>
      </c>
      <c r="F15844" s="269">
        <v>3.9360764273201E-5</v>
      </c>
    </row>
    <row r="15845" ht="14.25" customHeight="1">
      <c r="A15845" s="267">
        <v>43796.0</v>
      </c>
      <c r="B15845" s="57">
        <v>331.0</v>
      </c>
      <c r="C15845" s="57">
        <v>4.0</v>
      </c>
      <c r="D15845" s="268">
        <v>0.0625</v>
      </c>
      <c r="E15845" s="269">
        <v>0.0</v>
      </c>
      <c r="F15845" s="269">
        <v>3.7057208094362266E-5</v>
      </c>
    </row>
    <row r="15846" ht="14.25" customHeight="1">
      <c r="A15846" s="267">
        <v>43796.0</v>
      </c>
      <c r="B15846" s="57">
        <v>331.0</v>
      </c>
      <c r="C15846" s="57">
        <v>5.0</v>
      </c>
      <c r="D15846" s="268">
        <v>0.0833333333333333</v>
      </c>
      <c r="E15846" s="269">
        <v>0.0</v>
      </c>
      <c r="F15846" s="269">
        <v>3.4753651915523535E-5</v>
      </c>
    </row>
    <row r="15847" ht="14.25" customHeight="1">
      <c r="A15847" s="267">
        <v>43796.0</v>
      </c>
      <c r="B15847" s="57">
        <v>331.0</v>
      </c>
      <c r="C15847" s="57">
        <v>6.0</v>
      </c>
      <c r="D15847" s="268">
        <v>0.104166666666667</v>
      </c>
      <c r="E15847" s="269">
        <v>0.0</v>
      </c>
      <c r="F15847" s="269">
        <v>3.34516419013973E-5</v>
      </c>
    </row>
    <row r="15848" ht="14.25" customHeight="1">
      <c r="A15848" s="267">
        <v>43796.0</v>
      </c>
      <c r="B15848" s="57">
        <v>331.0</v>
      </c>
      <c r="C15848" s="57">
        <v>7.0</v>
      </c>
      <c r="D15848" s="268">
        <v>0.125</v>
      </c>
      <c r="E15848" s="269">
        <v>0.0</v>
      </c>
      <c r="F15848" s="269">
        <v>3.30510234355123E-5</v>
      </c>
    </row>
    <row r="15849" ht="14.25" customHeight="1">
      <c r="A15849" s="267">
        <v>43796.0</v>
      </c>
      <c r="B15849" s="57">
        <v>331.0</v>
      </c>
      <c r="C15849" s="57">
        <v>8.0</v>
      </c>
      <c r="D15849" s="268">
        <v>0.145833333333333</v>
      </c>
      <c r="E15849" s="269">
        <v>0.0</v>
      </c>
      <c r="F15849" s="269">
        <v>3.2450095736684804E-5</v>
      </c>
    </row>
    <row r="15850" ht="14.25" customHeight="1">
      <c r="A15850" s="267">
        <v>43796.0</v>
      </c>
      <c r="B15850" s="57">
        <v>331.0</v>
      </c>
      <c r="C15850" s="57">
        <v>9.0</v>
      </c>
      <c r="D15850" s="268">
        <v>0.166666666666667</v>
      </c>
      <c r="E15850" s="269">
        <v>0.0</v>
      </c>
      <c r="F15850" s="269">
        <v>3.214963188727106E-5</v>
      </c>
    </row>
    <row r="15851" ht="14.25" customHeight="1">
      <c r="A15851" s="267">
        <v>43796.0</v>
      </c>
      <c r="B15851" s="57">
        <v>331.0</v>
      </c>
      <c r="C15851" s="57">
        <v>10.0</v>
      </c>
      <c r="D15851" s="268">
        <v>0.1875</v>
      </c>
      <c r="E15851" s="269">
        <v>0.0</v>
      </c>
      <c r="F15851" s="269">
        <v>3.234994112021355E-5</v>
      </c>
    </row>
    <row r="15852" ht="14.25" customHeight="1">
      <c r="A15852" s="267">
        <v>43796.0</v>
      </c>
      <c r="B15852" s="57">
        <v>331.0</v>
      </c>
      <c r="C15852" s="57">
        <v>11.0</v>
      </c>
      <c r="D15852" s="268">
        <v>0.208333333333333</v>
      </c>
      <c r="E15852" s="269">
        <v>0.0</v>
      </c>
      <c r="F15852" s="269">
        <v>3.2550250353156044E-5</v>
      </c>
    </row>
    <row r="15853" ht="14.25" customHeight="1">
      <c r="A15853" s="267">
        <v>43796.0</v>
      </c>
      <c r="B15853" s="57">
        <v>331.0</v>
      </c>
      <c r="C15853" s="57">
        <v>12.0</v>
      </c>
      <c r="D15853" s="268">
        <v>0.229166666666667</v>
      </c>
      <c r="E15853" s="269">
        <v>0.0</v>
      </c>
      <c r="F15853" s="269">
        <v>3.415272421669604E-5</v>
      </c>
    </row>
    <row r="15854" ht="14.25" customHeight="1">
      <c r="A15854" s="267">
        <v>43796.0</v>
      </c>
      <c r="B15854" s="57">
        <v>331.0</v>
      </c>
      <c r="C15854" s="57">
        <v>13.0</v>
      </c>
      <c r="D15854" s="268">
        <v>0.25</v>
      </c>
      <c r="E15854" s="269">
        <v>0.0</v>
      </c>
      <c r="F15854" s="269">
        <v>3.6356125779063524E-5</v>
      </c>
    </row>
    <row r="15855" ht="14.25" customHeight="1">
      <c r="A15855" s="267">
        <v>43796.0</v>
      </c>
      <c r="B15855" s="57">
        <v>331.0</v>
      </c>
      <c r="C15855" s="57">
        <v>14.0</v>
      </c>
      <c r="D15855" s="268">
        <v>0.270833333333333</v>
      </c>
      <c r="E15855" s="269">
        <v>0.0</v>
      </c>
      <c r="F15855" s="269">
        <v>3.8158908875546014E-5</v>
      </c>
    </row>
    <row r="15856" ht="14.25" customHeight="1">
      <c r="A15856" s="267">
        <v>43796.0</v>
      </c>
      <c r="B15856" s="57">
        <v>331.0</v>
      </c>
      <c r="C15856" s="57">
        <v>15.0</v>
      </c>
      <c r="D15856" s="268">
        <v>0.291666666666667</v>
      </c>
      <c r="E15856" s="269">
        <v>0.0</v>
      </c>
      <c r="F15856" s="269">
        <v>4.3867722014407224E-5</v>
      </c>
    </row>
    <row r="15857" ht="14.25" customHeight="1">
      <c r="A15857" s="267">
        <v>43796.0</v>
      </c>
      <c r="B15857" s="57">
        <v>331.0</v>
      </c>
      <c r="C15857" s="57">
        <v>16.0</v>
      </c>
      <c r="D15857" s="268">
        <v>0.3125</v>
      </c>
      <c r="E15857" s="269">
        <v>6.994135253501719E-7</v>
      </c>
      <c r="F15857" s="269">
        <v>5.127916363327967E-5</v>
      </c>
    </row>
    <row r="15858" ht="14.25" customHeight="1">
      <c r="A15858" s="267">
        <v>43796.0</v>
      </c>
      <c r="B15858" s="57">
        <v>331.0</v>
      </c>
      <c r="C15858" s="57">
        <v>17.0</v>
      </c>
      <c r="D15858" s="268">
        <v>0.333333333333333</v>
      </c>
      <c r="E15858" s="269">
        <v>4.843527475761606E-6</v>
      </c>
      <c r="F15858" s="269">
        <v>5.9291532950979645E-5</v>
      </c>
    </row>
    <row r="15859" ht="14.25" customHeight="1">
      <c r="A15859" s="267">
        <v>43796.0</v>
      </c>
      <c r="B15859" s="57">
        <v>331.0</v>
      </c>
      <c r="C15859" s="57">
        <v>18.0</v>
      </c>
      <c r="D15859" s="268">
        <v>0.354166666666667</v>
      </c>
      <c r="E15859" s="269">
        <v>1.876183872216432E-5</v>
      </c>
      <c r="F15859" s="269">
        <v>6.890637613221959E-5</v>
      </c>
    </row>
    <row r="15860" ht="14.25" customHeight="1">
      <c r="A15860" s="267">
        <v>43796.0</v>
      </c>
      <c r="B15860" s="57">
        <v>331.0</v>
      </c>
      <c r="C15860" s="57">
        <v>19.0</v>
      </c>
      <c r="D15860" s="268">
        <v>0.375</v>
      </c>
      <c r="E15860" s="269">
        <v>3.217024757116667E-5</v>
      </c>
      <c r="F15860" s="269">
        <v>7.411441618872453E-5</v>
      </c>
    </row>
    <row r="15861" ht="14.25" customHeight="1">
      <c r="A15861" s="267">
        <v>43796.0</v>
      </c>
      <c r="B15861" s="57">
        <v>331.0</v>
      </c>
      <c r="C15861" s="57">
        <v>20.0</v>
      </c>
      <c r="D15861" s="268">
        <v>0.395833333333333</v>
      </c>
      <c r="E15861" s="269">
        <v>4.542998161326123E-5</v>
      </c>
      <c r="F15861" s="269">
        <v>7.912214701228701E-5</v>
      </c>
    </row>
    <row r="15862" ht="14.25" customHeight="1">
      <c r="A15862" s="267">
        <v>43796.0</v>
      </c>
      <c r="B15862" s="57">
        <v>331.0</v>
      </c>
      <c r="C15862" s="57">
        <v>21.0</v>
      </c>
      <c r="D15862" s="268">
        <v>0.416666666666667</v>
      </c>
      <c r="E15862" s="269">
        <v>5.4730279242025187E-5</v>
      </c>
      <c r="F15862" s="269">
        <v>8.312833167113699E-5</v>
      </c>
    </row>
    <row r="15863" ht="14.25" customHeight="1">
      <c r="A15863" s="267">
        <v>43796.0</v>
      </c>
      <c r="B15863" s="57">
        <v>331.0</v>
      </c>
      <c r="C15863" s="57">
        <v>22.0</v>
      </c>
      <c r="D15863" s="268">
        <v>0.4375</v>
      </c>
      <c r="E15863" s="269">
        <v>6.085465553431231E-5</v>
      </c>
      <c r="F15863" s="269">
        <v>8.2727713205252E-5</v>
      </c>
    </row>
    <row r="15864" ht="14.25" customHeight="1">
      <c r="A15864" s="267">
        <v>43796.0</v>
      </c>
      <c r="B15864" s="57">
        <v>331.0</v>
      </c>
      <c r="C15864" s="57">
        <v>23.0</v>
      </c>
      <c r="D15864" s="268">
        <v>0.458333333333333</v>
      </c>
      <c r="E15864" s="269">
        <v>6.435585277020626E-5</v>
      </c>
      <c r="F15864" s="269">
        <v>8.483096015114823E-5</v>
      </c>
    </row>
    <row r="15865" ht="14.25" customHeight="1">
      <c r="A15865" s="267">
        <v>43796.0</v>
      </c>
      <c r="B15865" s="57">
        <v>331.0</v>
      </c>
      <c r="C15865" s="57">
        <v>24.0</v>
      </c>
      <c r="D15865" s="268">
        <v>0.479166666666667</v>
      </c>
      <c r="E15865" s="269">
        <v>6.53176267574362E-5</v>
      </c>
      <c r="F15865" s="269">
        <v>8.653358863115947E-5</v>
      </c>
    </row>
    <row r="15866" ht="14.25" customHeight="1">
      <c r="A15866" s="267">
        <v>43796.0</v>
      </c>
      <c r="B15866" s="57">
        <v>331.0</v>
      </c>
      <c r="C15866" s="57">
        <v>25.0</v>
      </c>
      <c r="D15866" s="268">
        <v>0.5</v>
      </c>
      <c r="E15866" s="269">
        <v>6.268846770580408E-5</v>
      </c>
      <c r="F15866" s="269">
        <v>8.843652634411321E-5</v>
      </c>
    </row>
    <row r="15867" ht="14.25" customHeight="1">
      <c r="A15867" s="267">
        <v>43796.0</v>
      </c>
      <c r="B15867" s="57">
        <v>331.0</v>
      </c>
      <c r="C15867" s="57">
        <v>26.0</v>
      </c>
      <c r="D15867" s="268">
        <v>0.520833333333333</v>
      </c>
      <c r="E15867" s="269">
        <v>5.937428997380248E-5</v>
      </c>
      <c r="F15867" s="269">
        <v>8.883714480999821E-5</v>
      </c>
    </row>
    <row r="15868" ht="14.25" customHeight="1">
      <c r="A15868" s="267">
        <v>43796.0</v>
      </c>
      <c r="B15868" s="57">
        <v>331.0</v>
      </c>
      <c r="C15868" s="57">
        <v>27.0</v>
      </c>
      <c r="D15868" s="268">
        <v>0.541666666666667</v>
      </c>
      <c r="E15868" s="269">
        <v>5.975903260513793E-5</v>
      </c>
      <c r="F15868" s="269">
        <v>8.783559864528572E-5</v>
      </c>
    </row>
    <row r="15869" ht="14.25" customHeight="1">
      <c r="A15869" s="267">
        <v>43796.0</v>
      </c>
      <c r="B15869" s="57">
        <v>331.0</v>
      </c>
      <c r="C15869" s="57">
        <v>28.0</v>
      </c>
      <c r="D15869" s="268">
        <v>0.5625</v>
      </c>
      <c r="E15869" s="269">
        <v>5.388511925513806E-5</v>
      </c>
      <c r="F15869" s="269">
        <v>8.463065091820574E-5</v>
      </c>
    </row>
    <row r="15870" ht="14.25" customHeight="1">
      <c r="A15870" s="267">
        <v>43796.0</v>
      </c>
      <c r="B15870" s="57">
        <v>331.0</v>
      </c>
      <c r="C15870" s="57">
        <v>29.0</v>
      </c>
      <c r="D15870" s="268">
        <v>0.583333333333333</v>
      </c>
      <c r="E15870" s="269">
        <v>3.979253068752974E-5</v>
      </c>
      <c r="F15870" s="269">
        <v>8.332864090407948E-5</v>
      </c>
    </row>
    <row r="15871" ht="14.25" customHeight="1">
      <c r="A15871" s="267">
        <v>43796.0</v>
      </c>
      <c r="B15871" s="57">
        <v>331.0</v>
      </c>
      <c r="C15871" s="57">
        <v>30.0</v>
      </c>
      <c r="D15871" s="268">
        <v>0.604166666666667</v>
      </c>
      <c r="E15871" s="269">
        <v>2.524604984989525E-5</v>
      </c>
      <c r="F15871" s="269">
        <v>8.483096015114823E-5</v>
      </c>
    </row>
    <row r="15872" ht="14.25" customHeight="1">
      <c r="A15872" s="267">
        <v>43796.0</v>
      </c>
      <c r="B15872" s="57">
        <v>331.0</v>
      </c>
      <c r="C15872" s="57">
        <v>31.0</v>
      </c>
      <c r="D15872" s="268">
        <v>0.625</v>
      </c>
      <c r="E15872" s="269">
        <v>1.2227684634095548E-5</v>
      </c>
      <c r="F15872" s="269">
        <v>8.733482556292946E-5</v>
      </c>
    </row>
    <row r="15873" ht="14.25" customHeight="1">
      <c r="A15873" s="267">
        <v>43796.0</v>
      </c>
      <c r="B15873" s="57">
        <v>331.0</v>
      </c>
      <c r="C15873" s="57">
        <v>32.0</v>
      </c>
      <c r="D15873" s="268">
        <v>0.645833333333333</v>
      </c>
      <c r="E15873" s="269">
        <v>4.2591323308938414E-6</v>
      </c>
      <c r="F15873" s="269">
        <v>9.444580333238818E-5</v>
      </c>
    </row>
    <row r="15874" ht="14.25" customHeight="1">
      <c r="A15874" s="267">
        <v>43796.0</v>
      </c>
      <c r="B15874" s="57">
        <v>331.0</v>
      </c>
      <c r="C15874" s="57">
        <v>33.0</v>
      </c>
      <c r="D15874" s="268">
        <v>0.666666666666667</v>
      </c>
      <c r="E15874" s="269">
        <v>6.248729696425761E-7</v>
      </c>
      <c r="F15874" s="269">
        <v>1.0266849734467774E-4</v>
      </c>
    </row>
    <row r="15875" ht="14.25" customHeight="1">
      <c r="A15875" s="267">
        <v>43796.0</v>
      </c>
      <c r="B15875" s="57">
        <v>331.0</v>
      </c>
      <c r="C15875" s="57">
        <v>34.0</v>
      </c>
      <c r="D15875" s="268">
        <v>0.6875</v>
      </c>
      <c r="E15875" s="269">
        <v>2.527742194139002E-9</v>
      </c>
      <c r="F15875" s="269">
        <v>1.1071091304731905E-4</v>
      </c>
    </row>
    <row r="15876" ht="14.25" customHeight="1">
      <c r="A15876" s="267">
        <v>43796.0</v>
      </c>
      <c r="B15876" s="57">
        <v>331.0</v>
      </c>
      <c r="C15876" s="57">
        <v>35.0</v>
      </c>
      <c r="D15876" s="268">
        <v>0.708333333333333</v>
      </c>
      <c r="E15876" s="269">
        <v>0.0</v>
      </c>
      <c r="F15876" s="269">
        <v>1.195645811433775E-4</v>
      </c>
    </row>
    <row r="15877" ht="14.25" customHeight="1">
      <c r="A15877" s="267">
        <v>43796.0</v>
      </c>
      <c r="B15877" s="57">
        <v>331.0</v>
      </c>
      <c r="C15877" s="57">
        <v>36.0</v>
      </c>
      <c r="D15877" s="268">
        <v>0.729166666666667</v>
      </c>
      <c r="E15877" s="269">
        <v>0.0</v>
      </c>
      <c r="F15877" s="269">
        <v>1.1833267936078116E-4</v>
      </c>
    </row>
    <row r="15878" ht="14.25" customHeight="1">
      <c r="A15878" s="267">
        <v>43796.0</v>
      </c>
      <c r="B15878" s="57">
        <v>331.0</v>
      </c>
      <c r="C15878" s="57">
        <v>37.0</v>
      </c>
      <c r="D15878" s="268">
        <v>0.75</v>
      </c>
      <c r="E15878" s="269">
        <v>0.0</v>
      </c>
      <c r="F15878" s="269">
        <v>1.1594899948876543E-4</v>
      </c>
    </row>
    <row r="15879" ht="14.25" customHeight="1">
      <c r="A15879" s="267">
        <v>43796.0</v>
      </c>
      <c r="B15879" s="57">
        <v>331.0</v>
      </c>
      <c r="C15879" s="57">
        <v>38.0</v>
      </c>
      <c r="D15879" s="268">
        <v>0.770833333333333</v>
      </c>
      <c r="E15879" s="269">
        <v>0.0</v>
      </c>
      <c r="F15879" s="269">
        <v>1.1228334052591768E-4</v>
      </c>
    </row>
    <row r="15880" ht="14.25" customHeight="1">
      <c r="A15880" s="267">
        <v>43796.0</v>
      </c>
      <c r="B15880" s="57">
        <v>331.0</v>
      </c>
      <c r="C15880" s="57">
        <v>39.0</v>
      </c>
      <c r="D15880" s="268">
        <v>0.791666666666667</v>
      </c>
      <c r="E15880" s="269">
        <v>0.0</v>
      </c>
      <c r="F15880" s="269">
        <v>1.0773632093812296E-4</v>
      </c>
    </row>
    <row r="15881" ht="14.25" customHeight="1">
      <c r="A15881" s="267">
        <v>43796.0</v>
      </c>
      <c r="B15881" s="57">
        <v>331.0</v>
      </c>
      <c r="C15881" s="57">
        <v>40.0</v>
      </c>
      <c r="D15881" s="268">
        <v>0.8125</v>
      </c>
      <c r="E15881" s="269">
        <v>0.0</v>
      </c>
      <c r="F15881" s="269">
        <v>1.0398052282045112E-4</v>
      </c>
    </row>
    <row r="15882" ht="14.25" customHeight="1">
      <c r="A15882" s="267">
        <v>43796.0</v>
      </c>
      <c r="B15882" s="57">
        <v>331.0</v>
      </c>
      <c r="C15882" s="57">
        <v>41.0</v>
      </c>
      <c r="D15882" s="268">
        <v>0.833333333333333</v>
      </c>
      <c r="E15882" s="269">
        <v>0.0</v>
      </c>
      <c r="F15882" s="269">
        <v>9.995430723830691E-5</v>
      </c>
    </row>
    <row r="15883" ht="14.25" customHeight="1">
      <c r="A15883" s="267">
        <v>43796.0</v>
      </c>
      <c r="B15883" s="57">
        <v>331.0</v>
      </c>
      <c r="C15883" s="57">
        <v>42.0</v>
      </c>
      <c r="D15883" s="268">
        <v>0.854166666666667</v>
      </c>
      <c r="E15883" s="269">
        <v>0.0</v>
      </c>
      <c r="F15883" s="269">
        <v>9.544734949710066E-5</v>
      </c>
    </row>
    <row r="15884" ht="14.25" customHeight="1">
      <c r="A15884" s="267">
        <v>43796.0</v>
      </c>
      <c r="B15884" s="57">
        <v>331.0</v>
      </c>
      <c r="C15884" s="57">
        <v>43.0</v>
      </c>
      <c r="D15884" s="268">
        <v>0.875</v>
      </c>
      <c r="E15884" s="269">
        <v>0.0</v>
      </c>
      <c r="F15884" s="269">
        <v>9.06399279064807E-5</v>
      </c>
    </row>
    <row r="15885" ht="14.25" customHeight="1">
      <c r="A15885" s="267">
        <v>43796.0</v>
      </c>
      <c r="B15885" s="57">
        <v>331.0</v>
      </c>
      <c r="C15885" s="57">
        <v>44.0</v>
      </c>
      <c r="D15885" s="268">
        <v>0.895833333333333</v>
      </c>
      <c r="E15885" s="269">
        <v>0.0</v>
      </c>
      <c r="F15885" s="269">
        <v>8.41298778358495E-5</v>
      </c>
    </row>
    <row r="15886" ht="14.25" customHeight="1">
      <c r="A15886" s="267">
        <v>43796.0</v>
      </c>
      <c r="B15886" s="57">
        <v>331.0</v>
      </c>
      <c r="C15886" s="57">
        <v>45.0</v>
      </c>
      <c r="D15886" s="268">
        <v>0.916666666666667</v>
      </c>
      <c r="E15886" s="269">
        <v>0.0</v>
      </c>
      <c r="F15886" s="269">
        <v>7.822075546404577E-5</v>
      </c>
    </row>
    <row r="15887" ht="14.25" customHeight="1">
      <c r="A15887" s="267">
        <v>43796.0</v>
      </c>
      <c r="B15887" s="57">
        <v>331.0</v>
      </c>
      <c r="C15887" s="57">
        <v>46.0</v>
      </c>
      <c r="D15887" s="268">
        <v>0.9375</v>
      </c>
      <c r="E15887" s="269">
        <v>0.0</v>
      </c>
      <c r="F15887" s="269">
        <v>6.900653074869083E-5</v>
      </c>
    </row>
    <row r="15888" ht="14.25" customHeight="1">
      <c r="A15888" s="267">
        <v>43796.0</v>
      </c>
      <c r="B15888" s="57">
        <v>331.0</v>
      </c>
      <c r="C15888" s="57">
        <v>47.0</v>
      </c>
      <c r="D15888" s="268">
        <v>0.958333333333333</v>
      </c>
      <c r="E15888" s="269">
        <v>0.0</v>
      </c>
      <c r="F15888" s="269">
        <v>5.9191378334508385E-5</v>
      </c>
    </row>
    <row r="15889" ht="14.25" customHeight="1">
      <c r="A15889" s="267">
        <v>43796.0</v>
      </c>
      <c r="B15889" s="57">
        <v>331.0</v>
      </c>
      <c r="C15889" s="57">
        <v>48.0</v>
      </c>
      <c r="D15889" s="268">
        <v>0.979166666666667</v>
      </c>
      <c r="E15889" s="269">
        <v>0.0</v>
      </c>
      <c r="F15889" s="269">
        <v>5.037777208503844E-5</v>
      </c>
    </row>
    <row r="15890" ht="14.25" customHeight="1">
      <c r="A15890" s="267">
        <v>43797.0</v>
      </c>
      <c r="B15890" s="57">
        <v>332.0</v>
      </c>
      <c r="C15890" s="57">
        <v>1.0</v>
      </c>
      <c r="D15890" s="268">
        <v>0.0</v>
      </c>
      <c r="E15890" s="269">
        <v>0.0</v>
      </c>
      <c r="F15890" s="269">
        <v>4.276602123322348E-5</v>
      </c>
    </row>
    <row r="15891" ht="14.25" customHeight="1">
      <c r="A15891" s="267">
        <v>43797.0</v>
      </c>
      <c r="B15891" s="57">
        <v>332.0</v>
      </c>
      <c r="C15891" s="57">
        <v>2.0</v>
      </c>
      <c r="D15891" s="268">
        <v>0.020833333333333332</v>
      </c>
      <c r="E15891" s="269">
        <v>0.0</v>
      </c>
      <c r="F15891" s="269">
        <v>3.795859964260352E-5</v>
      </c>
    </row>
    <row r="15892" ht="14.25" customHeight="1">
      <c r="A15892" s="267">
        <v>43797.0</v>
      </c>
      <c r="B15892" s="57">
        <v>332.0</v>
      </c>
      <c r="C15892" s="57">
        <v>3.0</v>
      </c>
      <c r="D15892" s="268">
        <v>0.0416666666666667</v>
      </c>
      <c r="E15892" s="269">
        <v>0.0</v>
      </c>
      <c r="F15892" s="269">
        <v>3.525442499787978E-5</v>
      </c>
    </row>
    <row r="15893" ht="14.25" customHeight="1">
      <c r="A15893" s="267">
        <v>43797.0</v>
      </c>
      <c r="B15893" s="57">
        <v>332.0</v>
      </c>
      <c r="C15893" s="57">
        <v>4.0</v>
      </c>
      <c r="D15893" s="268">
        <v>0.0625</v>
      </c>
      <c r="E15893" s="269">
        <v>0.0</v>
      </c>
      <c r="F15893" s="269">
        <v>3.34516419013973E-5</v>
      </c>
    </row>
    <row r="15894" ht="14.25" customHeight="1">
      <c r="A15894" s="267">
        <v>43797.0</v>
      </c>
      <c r="B15894" s="57">
        <v>332.0</v>
      </c>
      <c r="C15894" s="57">
        <v>5.0</v>
      </c>
      <c r="D15894" s="268">
        <v>0.0833333333333333</v>
      </c>
      <c r="E15894" s="269">
        <v>0.0</v>
      </c>
      <c r="F15894" s="269">
        <v>3.18491680378573E-5</v>
      </c>
    </row>
    <row r="15895" ht="14.25" customHeight="1">
      <c r="A15895" s="267">
        <v>43797.0</v>
      </c>
      <c r="B15895" s="57">
        <v>332.0</v>
      </c>
      <c r="C15895" s="57">
        <v>6.0</v>
      </c>
      <c r="D15895" s="268">
        <v>0.104166666666667</v>
      </c>
      <c r="E15895" s="269">
        <v>0.0</v>
      </c>
      <c r="F15895" s="269">
        <v>3.0847621873144815E-5</v>
      </c>
    </row>
    <row r="15896" ht="14.25" customHeight="1">
      <c r="A15896" s="267">
        <v>43797.0</v>
      </c>
      <c r="B15896" s="57">
        <v>332.0</v>
      </c>
      <c r="C15896" s="57">
        <v>7.0</v>
      </c>
      <c r="D15896" s="268">
        <v>0.125</v>
      </c>
      <c r="E15896" s="269">
        <v>0.0</v>
      </c>
      <c r="F15896" s="269">
        <v>3.0847621873144815E-5</v>
      </c>
    </row>
    <row r="15897" ht="14.25" customHeight="1">
      <c r="A15897" s="267">
        <v>43797.0</v>
      </c>
      <c r="B15897" s="57">
        <v>332.0</v>
      </c>
      <c r="C15897" s="57">
        <v>8.0</v>
      </c>
      <c r="D15897" s="268">
        <v>0.145833333333333</v>
      </c>
      <c r="E15897" s="269">
        <v>0.0</v>
      </c>
      <c r="F15897" s="269">
        <v>3.0447003407259817E-5</v>
      </c>
    </row>
    <row r="15898" ht="14.25" customHeight="1">
      <c r="A15898" s="267">
        <v>43797.0</v>
      </c>
      <c r="B15898" s="57">
        <v>332.0</v>
      </c>
      <c r="C15898" s="57">
        <v>9.0</v>
      </c>
      <c r="D15898" s="268">
        <v>0.166666666666667</v>
      </c>
      <c r="E15898" s="269">
        <v>0.0</v>
      </c>
      <c r="F15898" s="269">
        <v>3.054715802373107E-5</v>
      </c>
    </row>
    <row r="15899" ht="14.25" customHeight="1">
      <c r="A15899" s="267">
        <v>43797.0</v>
      </c>
      <c r="B15899" s="57">
        <v>332.0</v>
      </c>
      <c r="C15899" s="57">
        <v>10.0</v>
      </c>
      <c r="D15899" s="268">
        <v>0.1875</v>
      </c>
      <c r="E15899" s="269">
        <v>0.0</v>
      </c>
      <c r="F15899" s="269">
        <v>3.1548704188443556E-5</v>
      </c>
    </row>
    <row r="15900" ht="14.25" customHeight="1">
      <c r="A15900" s="267">
        <v>43797.0</v>
      </c>
      <c r="B15900" s="57">
        <v>332.0</v>
      </c>
      <c r="C15900" s="57">
        <v>11.0</v>
      </c>
      <c r="D15900" s="268">
        <v>0.208333333333333</v>
      </c>
      <c r="E15900" s="269">
        <v>0.0</v>
      </c>
      <c r="F15900" s="269">
        <v>3.2950868819041045E-5</v>
      </c>
    </row>
    <row r="15901" ht="14.25" customHeight="1">
      <c r="A15901" s="267">
        <v>43797.0</v>
      </c>
      <c r="B15901" s="57">
        <v>332.0</v>
      </c>
      <c r="C15901" s="57">
        <v>12.0</v>
      </c>
      <c r="D15901" s="268">
        <v>0.229166666666667</v>
      </c>
      <c r="E15901" s="269">
        <v>0.0</v>
      </c>
      <c r="F15901" s="269">
        <v>3.585535269670728E-5</v>
      </c>
    </row>
    <row r="15902" ht="14.25" customHeight="1">
      <c r="A15902" s="267">
        <v>43797.0</v>
      </c>
      <c r="B15902" s="57">
        <v>332.0</v>
      </c>
      <c r="C15902" s="57">
        <v>13.0</v>
      </c>
      <c r="D15902" s="268">
        <v>0.25</v>
      </c>
      <c r="E15902" s="269">
        <v>0.0</v>
      </c>
      <c r="F15902" s="269">
        <v>4.3366948932050984E-5</v>
      </c>
    </row>
    <row r="15903" ht="14.25" customHeight="1">
      <c r="A15903" s="267">
        <v>43797.0</v>
      </c>
      <c r="B15903" s="57">
        <v>332.0</v>
      </c>
      <c r="C15903" s="57">
        <v>14.0</v>
      </c>
      <c r="D15903" s="268">
        <v>0.270833333333333</v>
      </c>
      <c r="E15903" s="269">
        <v>0.0</v>
      </c>
      <c r="F15903" s="269">
        <v>5.1479472866222185E-5</v>
      </c>
    </row>
    <row r="15904" ht="14.25" customHeight="1">
      <c r="A15904" s="267">
        <v>43797.0</v>
      </c>
      <c r="B15904" s="57">
        <v>332.0</v>
      </c>
      <c r="C15904" s="57">
        <v>15.0</v>
      </c>
      <c r="D15904" s="268">
        <v>0.291666666666667</v>
      </c>
      <c r="E15904" s="269">
        <v>0.0</v>
      </c>
      <c r="F15904" s="269">
        <v>6.229617144511711E-5</v>
      </c>
    </row>
    <row r="15905" ht="14.25" customHeight="1">
      <c r="A15905" s="267">
        <v>43797.0</v>
      </c>
      <c r="B15905" s="57">
        <v>332.0</v>
      </c>
      <c r="C15905" s="57">
        <v>16.0</v>
      </c>
      <c r="D15905" s="268">
        <v>0.3125</v>
      </c>
      <c r="E15905" s="269">
        <v>6.994135253501719E-8</v>
      </c>
      <c r="F15905" s="269">
        <v>6.980776768046082E-5</v>
      </c>
    </row>
    <row r="15906" ht="14.25" customHeight="1">
      <c r="A15906" s="267">
        <v>43797.0</v>
      </c>
      <c r="B15906" s="57">
        <v>332.0</v>
      </c>
      <c r="C15906" s="57">
        <v>17.0</v>
      </c>
      <c r="D15906" s="268">
        <v>0.333333333333333</v>
      </c>
      <c r="E15906" s="269">
        <v>2.098240576050516E-6</v>
      </c>
      <c r="F15906" s="269">
        <v>7.30127154075408E-5</v>
      </c>
    </row>
    <row r="15907" ht="14.25" customHeight="1">
      <c r="A15907" s="267">
        <v>43797.0</v>
      </c>
      <c r="B15907" s="57">
        <v>332.0</v>
      </c>
      <c r="C15907" s="57">
        <v>18.0</v>
      </c>
      <c r="D15907" s="268">
        <v>0.354166666666667</v>
      </c>
      <c r="E15907" s="269">
        <v>5.878772747859696E-6</v>
      </c>
      <c r="F15907" s="269">
        <v>7.231163309224206E-5</v>
      </c>
    </row>
    <row r="15908" ht="14.25" customHeight="1">
      <c r="A15908" s="267">
        <v>43797.0</v>
      </c>
      <c r="B15908" s="57">
        <v>332.0</v>
      </c>
      <c r="C15908" s="57">
        <v>19.0</v>
      </c>
      <c r="D15908" s="268">
        <v>0.375</v>
      </c>
      <c r="E15908" s="269">
        <v>1.1109756630849261E-5</v>
      </c>
      <c r="F15908" s="269">
        <v>7.221147847577081E-5</v>
      </c>
    </row>
    <row r="15909" ht="14.25" customHeight="1">
      <c r="A15909" s="267">
        <v>43797.0</v>
      </c>
      <c r="B15909" s="57">
        <v>332.0</v>
      </c>
      <c r="C15909" s="57">
        <v>20.0</v>
      </c>
      <c r="D15909" s="268">
        <v>0.395833333333333</v>
      </c>
      <c r="E15909" s="269">
        <v>1.8642301244581494E-5</v>
      </c>
      <c r="F15909" s="269">
        <v>7.211132385929955E-5</v>
      </c>
    </row>
    <row r="15910" ht="14.25" customHeight="1">
      <c r="A15910" s="267">
        <v>43797.0</v>
      </c>
      <c r="B15910" s="57">
        <v>332.0</v>
      </c>
      <c r="C15910" s="57">
        <v>21.0</v>
      </c>
      <c r="D15910" s="268">
        <v>0.416666666666667</v>
      </c>
      <c r="E15910" s="269">
        <v>2.659954049659767E-5</v>
      </c>
      <c r="F15910" s="269">
        <v>7.070915922870207E-5</v>
      </c>
    </row>
    <row r="15911" ht="14.25" customHeight="1">
      <c r="A15911" s="267">
        <v>43797.0</v>
      </c>
      <c r="B15911" s="57">
        <v>332.0</v>
      </c>
      <c r="C15911" s="57">
        <v>22.0</v>
      </c>
      <c r="D15911" s="268">
        <v>0.4375</v>
      </c>
      <c r="E15911" s="269">
        <v>3.457440957749827E-5</v>
      </c>
      <c r="F15911" s="269">
        <v>7.070915922870207E-5</v>
      </c>
    </row>
    <row r="15912" ht="14.25" customHeight="1">
      <c r="A15912" s="267">
        <v>43797.0</v>
      </c>
      <c r="B15912" s="57">
        <v>332.0</v>
      </c>
      <c r="C15912" s="57">
        <v>23.0</v>
      </c>
      <c r="D15912" s="268">
        <v>0.458333333333333</v>
      </c>
      <c r="E15912" s="269">
        <v>3.803007730997066E-5</v>
      </c>
      <c r="F15912" s="269">
        <v>7.010823152987456E-5</v>
      </c>
    </row>
    <row r="15913" ht="14.25" customHeight="1">
      <c r="A15913" s="267">
        <v>43797.0</v>
      </c>
      <c r="B15913" s="57">
        <v>332.0</v>
      </c>
      <c r="C15913" s="57">
        <v>24.0</v>
      </c>
      <c r="D15913" s="268">
        <v>0.479166666666667</v>
      </c>
      <c r="E15913" s="269">
        <v>3.8701563458203666E-5</v>
      </c>
      <c r="F15913" s="269">
        <v>7.090946846164457E-5</v>
      </c>
    </row>
    <row r="15914" ht="14.25" customHeight="1">
      <c r="A15914" s="267">
        <v>43797.0</v>
      </c>
      <c r="B15914" s="57">
        <v>332.0</v>
      </c>
      <c r="C15914" s="57">
        <v>25.0</v>
      </c>
      <c r="D15914" s="268">
        <v>0.5</v>
      </c>
      <c r="E15914" s="269">
        <v>3.9416792286163356E-5</v>
      </c>
      <c r="F15914" s="269">
        <v>7.30127154075408E-5</v>
      </c>
    </row>
    <row r="15915" ht="14.25" customHeight="1">
      <c r="A15915" s="267">
        <v>43797.0</v>
      </c>
      <c r="B15915" s="57">
        <v>332.0</v>
      </c>
      <c r="C15915" s="57">
        <v>26.0</v>
      </c>
      <c r="D15915" s="268">
        <v>0.520833333333333</v>
      </c>
      <c r="E15915" s="269">
        <v>3.306155792089789E-5</v>
      </c>
      <c r="F15915" s="269">
        <v>7.32130246404833E-5</v>
      </c>
    </row>
    <row r="15916" ht="14.25" customHeight="1">
      <c r="A15916" s="267">
        <v>43797.0</v>
      </c>
      <c r="B15916" s="57">
        <v>332.0</v>
      </c>
      <c r="C15916" s="57">
        <v>27.0</v>
      </c>
      <c r="D15916" s="268">
        <v>0.541666666666667</v>
      </c>
      <c r="E15916" s="269">
        <v>3.115178799605342E-5</v>
      </c>
      <c r="F15916" s="269">
        <v>7.171070539341455E-5</v>
      </c>
    </row>
    <row r="15917" ht="14.25" customHeight="1">
      <c r="A15917" s="267">
        <v>43797.0</v>
      </c>
      <c r="B15917" s="57">
        <v>332.0</v>
      </c>
      <c r="C15917" s="57">
        <v>28.0</v>
      </c>
      <c r="D15917" s="268">
        <v>0.5625</v>
      </c>
      <c r="E15917" s="269">
        <v>3.305174355238736E-5</v>
      </c>
      <c r="F15917" s="269">
        <v>7.050884999575957E-5</v>
      </c>
    </row>
    <row r="15918" ht="14.25" customHeight="1">
      <c r="A15918" s="267">
        <v>43797.0</v>
      </c>
      <c r="B15918" s="57">
        <v>332.0</v>
      </c>
      <c r="C15918" s="57">
        <v>29.0</v>
      </c>
      <c r="D15918" s="268">
        <v>0.583333333333333</v>
      </c>
      <c r="E15918" s="269">
        <v>2.5628008091775113E-5</v>
      </c>
      <c r="F15918" s="269">
        <v>6.960745844751831E-5</v>
      </c>
    </row>
    <row r="15919" ht="14.25" customHeight="1">
      <c r="A15919" s="267">
        <v>43797.0</v>
      </c>
      <c r="B15919" s="57">
        <v>332.0</v>
      </c>
      <c r="C15919" s="57">
        <v>30.0</v>
      </c>
      <c r="D15919" s="268">
        <v>0.604166666666667</v>
      </c>
      <c r="E15919" s="269">
        <v>1.6721413565569558E-5</v>
      </c>
      <c r="F15919" s="269">
        <v>7.191101462635705E-5</v>
      </c>
    </row>
    <row r="15920" ht="14.25" customHeight="1">
      <c r="A15920" s="267">
        <v>43797.0</v>
      </c>
      <c r="B15920" s="57">
        <v>332.0</v>
      </c>
      <c r="C15920" s="57">
        <v>31.0</v>
      </c>
      <c r="D15920" s="268">
        <v>0.625</v>
      </c>
      <c r="E15920" s="269">
        <v>8.351251176138768E-6</v>
      </c>
      <c r="F15920" s="269">
        <v>7.491565312049453E-5</v>
      </c>
    </row>
    <row r="15921" ht="14.25" customHeight="1">
      <c r="A15921" s="267">
        <v>43797.0</v>
      </c>
      <c r="B15921" s="57">
        <v>332.0</v>
      </c>
      <c r="C15921" s="57">
        <v>32.0</v>
      </c>
      <c r="D15921" s="268">
        <v>0.645833333333333</v>
      </c>
      <c r="E15921" s="269">
        <v>2.112862211807687E-6</v>
      </c>
      <c r="F15921" s="269">
        <v>8.242724935583825E-5</v>
      </c>
    </row>
    <row r="15922" ht="14.25" customHeight="1">
      <c r="A15922" s="267">
        <v>43797.0</v>
      </c>
      <c r="B15922" s="57">
        <v>332.0</v>
      </c>
      <c r="C15922" s="57">
        <v>33.0</v>
      </c>
      <c r="D15922" s="268">
        <v>0.666666666666667</v>
      </c>
      <c r="E15922" s="269">
        <v>3.5764469434635E-7</v>
      </c>
      <c r="F15922" s="269">
        <v>9.234255638649195E-5</v>
      </c>
    </row>
    <row r="15923" ht="14.25" customHeight="1">
      <c r="A15923" s="267">
        <v>43797.0</v>
      </c>
      <c r="B15923" s="57">
        <v>332.0</v>
      </c>
      <c r="C15923" s="57">
        <v>34.0</v>
      </c>
      <c r="D15923" s="268">
        <v>0.6875</v>
      </c>
      <c r="E15923" s="269">
        <v>1.2577058722057474E-8</v>
      </c>
      <c r="F15923" s="269">
        <v>1.0480179067551536E-4</v>
      </c>
    </row>
    <row r="15924" ht="14.25" customHeight="1">
      <c r="A15924" s="267">
        <v>43797.0</v>
      </c>
      <c r="B15924" s="57">
        <v>332.0</v>
      </c>
      <c r="C15924" s="57">
        <v>35.0</v>
      </c>
      <c r="D15924" s="268">
        <v>0.708333333333333</v>
      </c>
      <c r="E15924" s="269">
        <v>0.0</v>
      </c>
      <c r="F15924" s="269">
        <v>1.1447672662663806E-4</v>
      </c>
    </row>
    <row r="15925" ht="14.25" customHeight="1">
      <c r="A15925" s="267">
        <v>43797.0</v>
      </c>
      <c r="B15925" s="57">
        <v>332.0</v>
      </c>
      <c r="C15925" s="57">
        <v>36.0</v>
      </c>
      <c r="D15925" s="268">
        <v>0.729166666666667</v>
      </c>
      <c r="E15925" s="269">
        <v>0.0</v>
      </c>
      <c r="F15925" s="269">
        <v>1.1511771617205402E-4</v>
      </c>
    </row>
    <row r="15926" ht="14.25" customHeight="1">
      <c r="A15926" s="267">
        <v>43797.0</v>
      </c>
      <c r="B15926" s="57">
        <v>332.0</v>
      </c>
      <c r="C15926" s="57">
        <v>37.0</v>
      </c>
      <c r="D15926" s="268">
        <v>0.75</v>
      </c>
      <c r="E15926" s="269">
        <v>0.0</v>
      </c>
      <c r="F15926" s="269">
        <v>1.1535808725158506E-4</v>
      </c>
    </row>
    <row r="15927" ht="14.25" customHeight="1">
      <c r="A15927" s="267">
        <v>43797.0</v>
      </c>
      <c r="B15927" s="57">
        <v>332.0</v>
      </c>
      <c r="C15927" s="57">
        <v>38.0</v>
      </c>
      <c r="D15927" s="268">
        <v>0.770833333333333</v>
      </c>
      <c r="E15927" s="269">
        <v>0.0</v>
      </c>
      <c r="F15927" s="269">
        <v>1.1319474753580606E-4</v>
      </c>
    </row>
    <row r="15928" ht="14.25" customHeight="1">
      <c r="A15928" s="267">
        <v>43797.0</v>
      </c>
      <c r="B15928" s="57">
        <v>332.0</v>
      </c>
      <c r="C15928" s="57">
        <v>39.0</v>
      </c>
      <c r="D15928" s="268">
        <v>0.791666666666667</v>
      </c>
      <c r="E15928" s="269">
        <v>0.0</v>
      </c>
      <c r="F15928" s="269">
        <v>1.0816698578894933E-4</v>
      </c>
    </row>
    <row r="15929" ht="14.25" customHeight="1">
      <c r="A15929" s="267">
        <v>43797.0</v>
      </c>
      <c r="B15929" s="57">
        <v>332.0</v>
      </c>
      <c r="C15929" s="57">
        <v>40.0</v>
      </c>
      <c r="D15929" s="268">
        <v>0.8125</v>
      </c>
      <c r="E15929" s="269">
        <v>0.0</v>
      </c>
      <c r="F15929" s="269">
        <v>1.027386055762076E-4</v>
      </c>
    </row>
    <row r="15930" ht="14.25" customHeight="1">
      <c r="A15930" s="267">
        <v>43797.0</v>
      </c>
      <c r="B15930" s="57">
        <v>332.0</v>
      </c>
      <c r="C15930" s="57">
        <v>41.0</v>
      </c>
      <c r="D15930" s="268">
        <v>0.833333333333333</v>
      </c>
      <c r="E15930" s="269">
        <v>0.0</v>
      </c>
      <c r="F15930" s="269">
        <v>9.865229722418064E-5</v>
      </c>
    </row>
    <row r="15931" ht="14.25" customHeight="1">
      <c r="A15931" s="267">
        <v>43797.0</v>
      </c>
      <c r="B15931" s="57">
        <v>332.0</v>
      </c>
      <c r="C15931" s="57">
        <v>42.0</v>
      </c>
      <c r="D15931" s="268">
        <v>0.854166666666667</v>
      </c>
      <c r="E15931" s="269">
        <v>0.0</v>
      </c>
      <c r="F15931" s="269">
        <v>9.564765873004317E-5</v>
      </c>
    </row>
    <row r="15932" ht="14.25" customHeight="1">
      <c r="A15932" s="267">
        <v>43797.0</v>
      </c>
      <c r="B15932" s="57">
        <v>332.0</v>
      </c>
      <c r="C15932" s="57">
        <v>43.0</v>
      </c>
      <c r="D15932" s="268">
        <v>0.875</v>
      </c>
      <c r="E15932" s="269">
        <v>0.0</v>
      </c>
      <c r="F15932" s="269">
        <v>9.154131945472191E-5</v>
      </c>
    </row>
    <row r="15933" ht="14.25" customHeight="1">
      <c r="A15933" s="267">
        <v>43797.0</v>
      </c>
      <c r="B15933" s="57">
        <v>332.0</v>
      </c>
      <c r="C15933" s="57">
        <v>44.0</v>
      </c>
      <c r="D15933" s="268">
        <v>0.895833333333333</v>
      </c>
      <c r="E15933" s="269">
        <v>0.0</v>
      </c>
      <c r="F15933" s="269">
        <v>8.613297016527447E-5</v>
      </c>
    </row>
    <row r="15934" ht="14.25" customHeight="1">
      <c r="A15934" s="267">
        <v>43797.0</v>
      </c>
      <c r="B15934" s="57">
        <v>332.0</v>
      </c>
      <c r="C15934" s="57">
        <v>45.0</v>
      </c>
      <c r="D15934" s="268">
        <v>0.916666666666667</v>
      </c>
      <c r="E15934" s="269">
        <v>0.0</v>
      </c>
      <c r="F15934" s="269">
        <v>8.042415702641325E-5</v>
      </c>
    </row>
    <row r="15935" ht="14.25" customHeight="1">
      <c r="A15935" s="267">
        <v>43797.0</v>
      </c>
      <c r="B15935" s="57">
        <v>332.0</v>
      </c>
      <c r="C15935" s="57">
        <v>46.0</v>
      </c>
      <c r="D15935" s="268">
        <v>0.9375</v>
      </c>
      <c r="E15935" s="269">
        <v>0.0</v>
      </c>
      <c r="F15935" s="269">
        <v>7.010823152987456E-5</v>
      </c>
    </row>
    <row r="15936" ht="14.25" customHeight="1">
      <c r="A15936" s="267">
        <v>43797.0</v>
      </c>
      <c r="B15936" s="57">
        <v>332.0</v>
      </c>
      <c r="C15936" s="57">
        <v>47.0</v>
      </c>
      <c r="D15936" s="268">
        <v>0.958333333333333</v>
      </c>
      <c r="E15936" s="269">
        <v>0.0</v>
      </c>
      <c r="F15936" s="269">
        <v>5.9992615266278386E-5</v>
      </c>
    </row>
    <row r="15937" ht="14.25" customHeight="1">
      <c r="A15937" s="267">
        <v>43797.0</v>
      </c>
      <c r="B15937" s="57">
        <v>332.0</v>
      </c>
      <c r="C15937" s="57">
        <v>48.0</v>
      </c>
      <c r="D15937" s="268">
        <v>0.979166666666667</v>
      </c>
      <c r="E15937" s="269">
        <v>0.0</v>
      </c>
      <c r="F15937" s="269">
        <v>4.9576535153268434E-5</v>
      </c>
    </row>
    <row r="15938" ht="14.25" customHeight="1">
      <c r="A15938" s="267">
        <v>43798.0</v>
      </c>
      <c r="B15938" s="57">
        <v>333.0</v>
      </c>
      <c r="C15938" s="57">
        <v>1.0</v>
      </c>
      <c r="D15938" s="268">
        <v>0.0</v>
      </c>
      <c r="E15938" s="269">
        <v>0.0</v>
      </c>
      <c r="F15938" s="269">
        <v>4.2866175849694736E-5</v>
      </c>
    </row>
    <row r="15939" ht="14.25" customHeight="1">
      <c r="A15939" s="267">
        <v>43798.0</v>
      </c>
      <c r="B15939" s="57">
        <v>333.0</v>
      </c>
      <c r="C15939" s="57">
        <v>2.0</v>
      </c>
      <c r="D15939" s="268">
        <v>0.020833333333333332</v>
      </c>
      <c r="E15939" s="269">
        <v>0.0</v>
      </c>
      <c r="F15939" s="269">
        <v>3.775829040966103E-5</v>
      </c>
    </row>
    <row r="15940" ht="14.25" customHeight="1">
      <c r="A15940" s="267">
        <v>43798.0</v>
      </c>
      <c r="B15940" s="57">
        <v>333.0</v>
      </c>
      <c r="C15940" s="57">
        <v>3.0</v>
      </c>
      <c r="D15940" s="268">
        <v>0.0416666666666667</v>
      </c>
      <c r="E15940" s="269">
        <v>0.0</v>
      </c>
      <c r="F15940" s="269">
        <v>3.5354579614351036E-5</v>
      </c>
    </row>
    <row r="15941" ht="14.25" customHeight="1">
      <c r="A15941" s="267">
        <v>43798.0</v>
      </c>
      <c r="B15941" s="57">
        <v>333.0</v>
      </c>
      <c r="C15941" s="57">
        <v>4.0</v>
      </c>
      <c r="D15941" s="268">
        <v>0.0625</v>
      </c>
      <c r="E15941" s="269">
        <v>0.0</v>
      </c>
      <c r="F15941" s="269">
        <v>3.3852260367282293E-5</v>
      </c>
    </row>
    <row r="15942" ht="14.25" customHeight="1">
      <c r="A15942" s="267">
        <v>43798.0</v>
      </c>
      <c r="B15942" s="57">
        <v>333.0</v>
      </c>
      <c r="C15942" s="57">
        <v>5.0</v>
      </c>
      <c r="D15942" s="268">
        <v>0.0833333333333333</v>
      </c>
      <c r="E15942" s="269">
        <v>0.0</v>
      </c>
      <c r="F15942" s="269">
        <v>3.194932265432856E-5</v>
      </c>
    </row>
    <row r="15943" ht="14.25" customHeight="1">
      <c r="A15943" s="267">
        <v>43798.0</v>
      </c>
      <c r="B15943" s="57">
        <v>333.0</v>
      </c>
      <c r="C15943" s="57">
        <v>6.0</v>
      </c>
      <c r="D15943" s="268">
        <v>0.104166666666667</v>
      </c>
      <c r="E15943" s="269">
        <v>0.0</v>
      </c>
      <c r="F15943" s="269">
        <v>3.0847621873144815E-5</v>
      </c>
    </row>
    <row r="15944" ht="14.25" customHeight="1">
      <c r="A15944" s="267">
        <v>43798.0</v>
      </c>
      <c r="B15944" s="57">
        <v>333.0</v>
      </c>
      <c r="C15944" s="57">
        <v>7.0</v>
      </c>
      <c r="D15944" s="268">
        <v>0.125</v>
      </c>
      <c r="E15944" s="269">
        <v>0.0</v>
      </c>
      <c r="F15944" s="269">
        <v>3.1047931106087315E-5</v>
      </c>
    </row>
    <row r="15945" ht="14.25" customHeight="1">
      <c r="A15945" s="267">
        <v>43798.0</v>
      </c>
      <c r="B15945" s="57">
        <v>333.0</v>
      </c>
      <c r="C15945" s="57">
        <v>8.0</v>
      </c>
      <c r="D15945" s="268">
        <v>0.145833333333333</v>
      </c>
      <c r="E15945" s="269">
        <v>0.0</v>
      </c>
      <c r="F15945" s="269">
        <v>3.0847621873144815E-5</v>
      </c>
    </row>
    <row r="15946" ht="14.25" customHeight="1">
      <c r="A15946" s="267">
        <v>43798.0</v>
      </c>
      <c r="B15946" s="57">
        <v>333.0</v>
      </c>
      <c r="C15946" s="57">
        <v>9.0</v>
      </c>
      <c r="D15946" s="268">
        <v>0.166666666666667</v>
      </c>
      <c r="E15946" s="269">
        <v>0.0</v>
      </c>
      <c r="F15946" s="269">
        <v>3.074746725667356E-5</v>
      </c>
    </row>
    <row r="15947" ht="14.25" customHeight="1">
      <c r="A15947" s="267">
        <v>43798.0</v>
      </c>
      <c r="B15947" s="57">
        <v>333.0</v>
      </c>
      <c r="C15947" s="57">
        <v>10.0</v>
      </c>
      <c r="D15947" s="268">
        <v>0.1875</v>
      </c>
      <c r="E15947" s="269">
        <v>0.0</v>
      </c>
      <c r="F15947" s="269">
        <v>3.2049477270799804E-5</v>
      </c>
    </row>
    <row r="15948" ht="14.25" customHeight="1">
      <c r="A15948" s="267">
        <v>43798.0</v>
      </c>
      <c r="B15948" s="57">
        <v>333.0</v>
      </c>
      <c r="C15948" s="57">
        <v>11.0</v>
      </c>
      <c r="D15948" s="268">
        <v>0.208333333333333</v>
      </c>
      <c r="E15948" s="269">
        <v>0.0</v>
      </c>
      <c r="F15948" s="269">
        <v>3.3151178051983545E-5</v>
      </c>
    </row>
    <row r="15949" ht="14.25" customHeight="1">
      <c r="A15949" s="267">
        <v>43798.0</v>
      </c>
      <c r="B15949" s="57">
        <v>333.0</v>
      </c>
      <c r="C15949" s="57">
        <v>12.0</v>
      </c>
      <c r="D15949" s="268">
        <v>0.229166666666667</v>
      </c>
      <c r="E15949" s="269">
        <v>0.0</v>
      </c>
      <c r="F15949" s="269">
        <v>3.645628039553478E-5</v>
      </c>
    </row>
    <row r="15950" ht="14.25" customHeight="1">
      <c r="A15950" s="267">
        <v>43798.0</v>
      </c>
      <c r="B15950" s="57">
        <v>333.0</v>
      </c>
      <c r="C15950" s="57">
        <v>13.0</v>
      </c>
      <c r="D15950" s="268">
        <v>0.25</v>
      </c>
      <c r="E15950" s="269">
        <v>0.0</v>
      </c>
      <c r="F15950" s="269">
        <v>4.326679431557974E-5</v>
      </c>
    </row>
    <row r="15951" ht="14.25" customHeight="1">
      <c r="A15951" s="267">
        <v>43798.0</v>
      </c>
      <c r="B15951" s="57">
        <v>333.0</v>
      </c>
      <c r="C15951" s="57">
        <v>14.0</v>
      </c>
      <c r="D15951" s="268">
        <v>0.270833333333333</v>
      </c>
      <c r="E15951" s="269">
        <v>0.0</v>
      </c>
      <c r="F15951" s="269">
        <v>5.047792670150969E-5</v>
      </c>
    </row>
    <row r="15952" ht="14.25" customHeight="1">
      <c r="A15952" s="267">
        <v>43798.0</v>
      </c>
      <c r="B15952" s="57">
        <v>333.0</v>
      </c>
      <c r="C15952" s="57">
        <v>15.0</v>
      </c>
      <c r="D15952" s="268">
        <v>0.291666666666667</v>
      </c>
      <c r="E15952" s="269">
        <v>0.0</v>
      </c>
      <c r="F15952" s="269">
        <v>6.0894006814519635E-5</v>
      </c>
    </row>
    <row r="15953" ht="14.25" customHeight="1">
      <c r="A15953" s="267">
        <v>43798.0</v>
      </c>
      <c r="B15953" s="57">
        <v>333.0</v>
      </c>
      <c r="C15953" s="57">
        <v>16.0</v>
      </c>
      <c r="D15953" s="268">
        <v>0.3125</v>
      </c>
      <c r="E15953" s="269">
        <v>9.092375829552235E-7</v>
      </c>
      <c r="F15953" s="269">
        <v>6.920683998163334E-5</v>
      </c>
    </row>
    <row r="15954" ht="14.25" customHeight="1">
      <c r="A15954" s="267">
        <v>43798.0</v>
      </c>
      <c r="B15954" s="57">
        <v>333.0</v>
      </c>
      <c r="C15954" s="57">
        <v>17.0</v>
      </c>
      <c r="D15954" s="268">
        <v>0.333333333333333</v>
      </c>
      <c r="E15954" s="269">
        <v>7.623607426316874E-6</v>
      </c>
      <c r="F15954" s="269">
        <v>7.18108600098858E-5</v>
      </c>
    </row>
    <row r="15955" ht="14.25" customHeight="1">
      <c r="A15955" s="267">
        <v>43798.0</v>
      </c>
      <c r="B15955" s="57">
        <v>333.0</v>
      </c>
      <c r="C15955" s="57">
        <v>18.0</v>
      </c>
      <c r="D15955" s="268">
        <v>0.354166666666667</v>
      </c>
      <c r="E15955" s="269">
        <v>2.0427021122165617E-5</v>
      </c>
      <c r="F15955" s="269">
        <v>7.080931384517331E-5</v>
      </c>
    </row>
    <row r="15956" ht="14.25" customHeight="1">
      <c r="A15956" s="267">
        <v>43798.0</v>
      </c>
      <c r="B15956" s="57">
        <v>333.0</v>
      </c>
      <c r="C15956" s="57">
        <v>19.0</v>
      </c>
      <c r="D15956" s="268">
        <v>0.375</v>
      </c>
      <c r="E15956" s="269">
        <v>3.678488602560161E-5</v>
      </c>
      <c r="F15956" s="269">
        <v>7.010823152987456E-5</v>
      </c>
    </row>
    <row r="15957" ht="14.25" customHeight="1">
      <c r="A15957" s="267">
        <v>43798.0</v>
      </c>
      <c r="B15957" s="57">
        <v>333.0</v>
      </c>
      <c r="C15957" s="57">
        <v>20.0</v>
      </c>
      <c r="D15957" s="268">
        <v>0.395833333333333</v>
      </c>
      <c r="E15957" s="269">
        <v>5.608659311054578E-5</v>
      </c>
      <c r="F15957" s="269">
        <v>6.890637613221959E-5</v>
      </c>
    </row>
    <row r="15958" ht="14.25" customHeight="1">
      <c r="A15958" s="267">
        <v>43798.0</v>
      </c>
      <c r="B15958" s="57">
        <v>333.0</v>
      </c>
      <c r="C15958" s="57">
        <v>21.0</v>
      </c>
      <c r="D15958" s="268">
        <v>0.416666666666667</v>
      </c>
      <c r="E15958" s="269">
        <v>7.415084640476438E-5</v>
      </c>
      <c r="F15958" s="269">
        <v>6.600189225455336E-5</v>
      </c>
    </row>
    <row r="15959" ht="14.25" customHeight="1">
      <c r="A15959" s="267">
        <v>43798.0</v>
      </c>
      <c r="B15959" s="57">
        <v>333.0</v>
      </c>
      <c r="C15959" s="57">
        <v>22.0</v>
      </c>
      <c r="D15959" s="268">
        <v>0.4375</v>
      </c>
      <c r="E15959" s="269">
        <v>8.768270531510412E-5</v>
      </c>
      <c r="F15959" s="269">
        <v>6.53008099392546E-5</v>
      </c>
    </row>
    <row r="15960" ht="14.25" customHeight="1">
      <c r="A15960" s="267">
        <v>43798.0</v>
      </c>
      <c r="B15960" s="57">
        <v>333.0</v>
      </c>
      <c r="C15960" s="57">
        <v>23.0</v>
      </c>
      <c r="D15960" s="268">
        <v>0.458333333333333</v>
      </c>
      <c r="E15960" s="269">
        <v>9.736006727789853E-5</v>
      </c>
      <c r="F15960" s="269">
        <v>6.490019147336961E-5</v>
      </c>
    </row>
    <row r="15961" ht="14.25" customHeight="1">
      <c r="A15961" s="267">
        <v>43798.0</v>
      </c>
      <c r="B15961" s="57">
        <v>333.0</v>
      </c>
      <c r="C15961" s="57">
        <v>24.0</v>
      </c>
      <c r="D15961" s="268">
        <v>0.479166666666667</v>
      </c>
      <c r="E15961" s="269">
        <v>1.047692147795433E-4</v>
      </c>
      <c r="F15961" s="269">
        <v>6.520065532278334E-5</v>
      </c>
    </row>
    <row r="15962" ht="14.25" customHeight="1">
      <c r="A15962" s="267">
        <v>43798.0</v>
      </c>
      <c r="B15962" s="57">
        <v>333.0</v>
      </c>
      <c r="C15962" s="57">
        <v>25.0</v>
      </c>
      <c r="D15962" s="268">
        <v>0.5</v>
      </c>
      <c r="E15962" s="269">
        <v>1.0574393764913946E-4</v>
      </c>
      <c r="F15962" s="269">
        <v>6.660281995338085E-5</v>
      </c>
    </row>
    <row r="15963" ht="14.25" customHeight="1">
      <c r="A15963" s="267">
        <v>43798.0</v>
      </c>
      <c r="B15963" s="57">
        <v>333.0</v>
      </c>
      <c r="C15963" s="57">
        <v>26.0</v>
      </c>
      <c r="D15963" s="268">
        <v>0.520833333333333</v>
      </c>
      <c r="E15963" s="269">
        <v>1.057832112230372E-4</v>
      </c>
      <c r="F15963" s="269">
        <v>6.660281995338085E-5</v>
      </c>
    </row>
    <row r="15964" ht="14.25" customHeight="1">
      <c r="A15964" s="267">
        <v>43798.0</v>
      </c>
      <c r="B15964" s="57">
        <v>333.0</v>
      </c>
      <c r="C15964" s="57">
        <v>27.0</v>
      </c>
      <c r="D15964" s="268">
        <v>0.541666666666667</v>
      </c>
      <c r="E15964" s="269">
        <v>9.048991469640691E-5</v>
      </c>
      <c r="F15964" s="269">
        <v>6.55011191721971E-5</v>
      </c>
    </row>
    <row r="15965" ht="14.25" customHeight="1">
      <c r="A15965" s="267">
        <v>43798.0</v>
      </c>
      <c r="B15965" s="57">
        <v>333.0</v>
      </c>
      <c r="C15965" s="57">
        <v>28.0</v>
      </c>
      <c r="D15965" s="268">
        <v>0.5625</v>
      </c>
      <c r="E15965" s="269">
        <v>7.70724820866595E-5</v>
      </c>
      <c r="F15965" s="269">
        <v>6.459972762395585E-5</v>
      </c>
    </row>
    <row r="15966" ht="14.25" customHeight="1">
      <c r="A15966" s="267">
        <v>43798.0</v>
      </c>
      <c r="B15966" s="57">
        <v>333.0</v>
      </c>
      <c r="C15966" s="57">
        <v>29.0</v>
      </c>
      <c r="D15966" s="268">
        <v>0.583333333333333</v>
      </c>
      <c r="E15966" s="269">
        <v>5.976035608189182E-5</v>
      </c>
      <c r="F15966" s="269">
        <v>6.55011191721971E-5</v>
      </c>
    </row>
    <row r="15967" ht="14.25" customHeight="1">
      <c r="A15967" s="267">
        <v>43798.0</v>
      </c>
      <c r="B15967" s="57">
        <v>333.0</v>
      </c>
      <c r="C15967" s="57">
        <v>30.0</v>
      </c>
      <c r="D15967" s="268">
        <v>0.604166666666667</v>
      </c>
      <c r="E15967" s="269">
        <v>3.8532203366801816E-5</v>
      </c>
      <c r="F15967" s="269">
        <v>6.840560304986335E-5</v>
      </c>
    </row>
    <row r="15968" ht="14.25" customHeight="1">
      <c r="A15968" s="267">
        <v>43798.0</v>
      </c>
      <c r="B15968" s="57">
        <v>333.0</v>
      </c>
      <c r="C15968" s="57">
        <v>31.0</v>
      </c>
      <c r="D15968" s="268">
        <v>0.625</v>
      </c>
      <c r="E15968" s="269">
        <v>1.9370870582206503E-5</v>
      </c>
      <c r="F15968" s="269">
        <v>7.090946846164457E-5</v>
      </c>
    </row>
    <row r="15969" ht="14.25" customHeight="1">
      <c r="A15969" s="267">
        <v>43798.0</v>
      </c>
      <c r="B15969" s="57">
        <v>333.0</v>
      </c>
      <c r="C15969" s="57">
        <v>32.0</v>
      </c>
      <c r="D15969" s="268">
        <v>0.645833333333333</v>
      </c>
      <c r="E15969" s="269">
        <v>6.367524345356945E-6</v>
      </c>
      <c r="F15969" s="269">
        <v>7.812060084757453E-5</v>
      </c>
    </row>
    <row r="15970" ht="14.25" customHeight="1">
      <c r="A15970" s="267">
        <v>43798.0</v>
      </c>
      <c r="B15970" s="57">
        <v>333.0</v>
      </c>
      <c r="C15970" s="57">
        <v>33.0</v>
      </c>
      <c r="D15970" s="268">
        <v>0.666666666666667</v>
      </c>
      <c r="E15970" s="269">
        <v>1.765720400979049E-7</v>
      </c>
      <c r="F15970" s="269">
        <v>8.913760865941194E-5</v>
      </c>
    </row>
    <row r="15971" ht="14.25" customHeight="1">
      <c r="A15971" s="267">
        <v>43798.0</v>
      </c>
      <c r="B15971" s="57">
        <v>333.0</v>
      </c>
      <c r="C15971" s="57">
        <v>34.0</v>
      </c>
      <c r="D15971" s="268">
        <v>0.6875</v>
      </c>
      <c r="E15971" s="269">
        <v>6.1652248637536626E-9</v>
      </c>
      <c r="F15971" s="269">
        <v>1.0215770880067437E-4</v>
      </c>
    </row>
    <row r="15972" ht="14.25" customHeight="1">
      <c r="A15972" s="267">
        <v>43798.0</v>
      </c>
      <c r="B15972" s="57">
        <v>333.0</v>
      </c>
      <c r="C15972" s="57">
        <v>35.0</v>
      </c>
      <c r="D15972" s="268">
        <v>0.708333333333333</v>
      </c>
      <c r="E15972" s="269">
        <v>0.0</v>
      </c>
      <c r="F15972" s="269">
        <v>1.118927375216798E-4</v>
      </c>
    </row>
    <row r="15973" ht="14.25" customHeight="1">
      <c r="A15973" s="267">
        <v>43798.0</v>
      </c>
      <c r="B15973" s="57">
        <v>333.0</v>
      </c>
      <c r="C15973" s="57">
        <v>36.0</v>
      </c>
      <c r="D15973" s="268">
        <v>0.729166666666667</v>
      </c>
      <c r="E15973" s="269">
        <v>0.0</v>
      </c>
      <c r="F15973" s="269">
        <v>1.1505762340217131E-4</v>
      </c>
    </row>
    <row r="15974" ht="14.25" customHeight="1">
      <c r="A15974" s="267">
        <v>43798.0</v>
      </c>
      <c r="B15974" s="57">
        <v>333.0</v>
      </c>
      <c r="C15974" s="57">
        <v>37.0</v>
      </c>
      <c r="D15974" s="268">
        <v>0.75</v>
      </c>
      <c r="E15974" s="269">
        <v>0.0</v>
      </c>
      <c r="F15974" s="269">
        <v>1.148573141692288E-4</v>
      </c>
    </row>
    <row r="15975" ht="14.25" customHeight="1">
      <c r="A15975" s="267">
        <v>43798.0</v>
      </c>
      <c r="B15975" s="57">
        <v>333.0</v>
      </c>
      <c r="C15975" s="57">
        <v>38.0</v>
      </c>
      <c r="D15975" s="268">
        <v>0.770833333333333</v>
      </c>
      <c r="E15975" s="269">
        <v>0.0</v>
      </c>
      <c r="F15975" s="269">
        <v>1.1205298490803381E-4</v>
      </c>
    </row>
    <row r="15976" ht="14.25" customHeight="1">
      <c r="A15976" s="267">
        <v>43798.0</v>
      </c>
      <c r="B15976" s="57">
        <v>333.0</v>
      </c>
      <c r="C15976" s="57">
        <v>39.0</v>
      </c>
      <c r="D15976" s="268">
        <v>0.791666666666667</v>
      </c>
      <c r="E15976" s="269">
        <v>0.0</v>
      </c>
      <c r="F15976" s="269">
        <v>1.0768624362988734E-4</v>
      </c>
    </row>
    <row r="15977" ht="14.25" customHeight="1">
      <c r="A15977" s="267">
        <v>43798.0</v>
      </c>
      <c r="B15977" s="57">
        <v>333.0</v>
      </c>
      <c r="C15977" s="57">
        <v>40.0</v>
      </c>
      <c r="D15977" s="268">
        <v>0.8125</v>
      </c>
      <c r="E15977" s="269">
        <v>0.0</v>
      </c>
      <c r="F15977" s="269">
        <v>1.0278868288444327E-4</v>
      </c>
    </row>
    <row r="15978" ht="14.25" customHeight="1">
      <c r="A15978" s="267">
        <v>43798.0</v>
      </c>
      <c r="B15978" s="57">
        <v>333.0</v>
      </c>
      <c r="C15978" s="57">
        <v>41.0</v>
      </c>
      <c r="D15978" s="268">
        <v>0.833333333333333</v>
      </c>
      <c r="E15978" s="269">
        <v>0.0</v>
      </c>
      <c r="F15978" s="269">
        <v>9.915307030653687E-5</v>
      </c>
    </row>
    <row r="15979" ht="14.25" customHeight="1">
      <c r="A15979" s="267">
        <v>43798.0</v>
      </c>
      <c r="B15979" s="57">
        <v>333.0</v>
      </c>
      <c r="C15979" s="57">
        <v>42.0</v>
      </c>
      <c r="D15979" s="268">
        <v>0.854166666666667</v>
      </c>
      <c r="E15979" s="269">
        <v>0.0</v>
      </c>
      <c r="F15979" s="269">
        <v>9.514688564768693E-5</v>
      </c>
    </row>
    <row r="15980" ht="14.25" customHeight="1">
      <c r="A15980" s="267">
        <v>43798.0</v>
      </c>
      <c r="B15980" s="57">
        <v>333.0</v>
      </c>
      <c r="C15980" s="57">
        <v>43.0</v>
      </c>
      <c r="D15980" s="268">
        <v>0.875</v>
      </c>
      <c r="E15980" s="269">
        <v>0.0</v>
      </c>
      <c r="F15980" s="269">
        <v>9.094039175589444E-5</v>
      </c>
    </row>
    <row r="15981" ht="14.25" customHeight="1">
      <c r="A15981" s="267">
        <v>43798.0</v>
      </c>
      <c r="B15981" s="57">
        <v>333.0</v>
      </c>
      <c r="C15981" s="57">
        <v>44.0</v>
      </c>
      <c r="D15981" s="268">
        <v>0.895833333333333</v>
      </c>
      <c r="E15981" s="269">
        <v>0.0</v>
      </c>
      <c r="F15981" s="269">
        <v>8.653358863115947E-5</v>
      </c>
    </row>
    <row r="15982" ht="14.25" customHeight="1">
      <c r="A15982" s="267">
        <v>43798.0</v>
      </c>
      <c r="B15982" s="57">
        <v>333.0</v>
      </c>
      <c r="C15982" s="57">
        <v>45.0</v>
      </c>
      <c r="D15982" s="268">
        <v>0.916666666666667</v>
      </c>
      <c r="E15982" s="269">
        <v>0.0</v>
      </c>
      <c r="F15982" s="269">
        <v>8.072462087582698E-5</v>
      </c>
    </row>
    <row r="15983" ht="14.25" customHeight="1">
      <c r="A15983" s="267">
        <v>43798.0</v>
      </c>
      <c r="B15983" s="57">
        <v>333.0</v>
      </c>
      <c r="C15983" s="57">
        <v>46.0</v>
      </c>
      <c r="D15983" s="268">
        <v>0.9375</v>
      </c>
      <c r="E15983" s="269">
        <v>0.0</v>
      </c>
      <c r="F15983" s="269">
        <v>7.010823152987456E-5</v>
      </c>
    </row>
    <row r="15984" ht="14.25" customHeight="1">
      <c r="A15984" s="267">
        <v>43798.0</v>
      </c>
      <c r="B15984" s="57">
        <v>333.0</v>
      </c>
      <c r="C15984" s="57">
        <v>47.0</v>
      </c>
      <c r="D15984" s="268">
        <v>0.958333333333333</v>
      </c>
      <c r="E15984" s="269">
        <v>0.0</v>
      </c>
      <c r="F15984" s="269">
        <v>6.019292449922087E-5</v>
      </c>
    </row>
    <row r="15985" ht="14.25" customHeight="1">
      <c r="A15985" s="267">
        <v>43798.0</v>
      </c>
      <c r="B15985" s="57">
        <v>333.0</v>
      </c>
      <c r="C15985" s="57">
        <v>48.0</v>
      </c>
      <c r="D15985" s="268">
        <v>0.979166666666667</v>
      </c>
      <c r="E15985" s="269">
        <v>0.0</v>
      </c>
      <c r="F15985" s="269">
        <v>5.067823593445219E-5</v>
      </c>
    </row>
    <row r="15986" ht="14.25" customHeight="1">
      <c r="A15986" s="267">
        <v>43799.0</v>
      </c>
      <c r="B15986" s="57">
        <v>334.0</v>
      </c>
      <c r="C15986" s="57">
        <v>1.0</v>
      </c>
      <c r="D15986" s="268">
        <v>0.0</v>
      </c>
      <c r="E15986" s="269">
        <v>0.0</v>
      </c>
      <c r="F15986" s="269">
        <v>4.346710354852223E-5</v>
      </c>
    </row>
    <row r="15987" ht="14.25" customHeight="1">
      <c r="A15987" s="267">
        <v>43799.0</v>
      </c>
      <c r="B15987" s="57">
        <v>334.0</v>
      </c>
      <c r="C15987" s="57">
        <v>2.0</v>
      </c>
      <c r="D15987" s="268">
        <v>0.020833333333333332</v>
      </c>
      <c r="E15987" s="269">
        <v>0.0</v>
      </c>
      <c r="F15987" s="269">
        <v>3.8158908875546014E-5</v>
      </c>
    </row>
    <row r="15988" ht="14.25" customHeight="1">
      <c r="A15988" s="267">
        <v>43799.0</v>
      </c>
      <c r="B15988" s="57">
        <v>334.0</v>
      </c>
      <c r="C15988" s="57">
        <v>3.0</v>
      </c>
      <c r="D15988" s="268">
        <v>0.0416666666666667</v>
      </c>
      <c r="E15988" s="269">
        <v>0.0</v>
      </c>
      <c r="F15988" s="269">
        <v>3.565504346376478E-5</v>
      </c>
    </row>
    <row r="15989" ht="14.25" customHeight="1">
      <c r="A15989" s="267">
        <v>43799.0</v>
      </c>
      <c r="B15989" s="57">
        <v>334.0</v>
      </c>
      <c r="C15989" s="57">
        <v>4.0</v>
      </c>
      <c r="D15989" s="268">
        <v>0.0625</v>
      </c>
      <c r="E15989" s="269">
        <v>0.0</v>
      </c>
      <c r="F15989" s="269">
        <v>3.3852260367282293E-5</v>
      </c>
    </row>
    <row r="15990" ht="14.25" customHeight="1">
      <c r="A15990" s="267">
        <v>43799.0</v>
      </c>
      <c r="B15990" s="57">
        <v>334.0</v>
      </c>
      <c r="C15990" s="57">
        <v>5.0</v>
      </c>
      <c r="D15990" s="268">
        <v>0.0833333333333333</v>
      </c>
      <c r="E15990" s="269">
        <v>0.0</v>
      </c>
      <c r="F15990" s="269">
        <v>3.214963188727106E-5</v>
      </c>
    </row>
    <row r="15991" ht="14.25" customHeight="1">
      <c r="A15991" s="267">
        <v>43799.0</v>
      </c>
      <c r="B15991" s="57">
        <v>334.0</v>
      </c>
      <c r="C15991" s="57">
        <v>6.0</v>
      </c>
      <c r="D15991" s="268">
        <v>0.104166666666667</v>
      </c>
      <c r="E15991" s="269">
        <v>0.0</v>
      </c>
      <c r="F15991" s="269">
        <v>3.1148085722558555E-5</v>
      </c>
    </row>
    <row r="15992" ht="14.25" customHeight="1">
      <c r="A15992" s="267">
        <v>43799.0</v>
      </c>
      <c r="B15992" s="57">
        <v>334.0</v>
      </c>
      <c r="C15992" s="57">
        <v>7.0</v>
      </c>
      <c r="D15992" s="268">
        <v>0.125</v>
      </c>
      <c r="E15992" s="269">
        <v>0.0</v>
      </c>
      <c r="F15992" s="269">
        <v>3.1047931106087315E-5</v>
      </c>
    </row>
    <row r="15993" ht="14.25" customHeight="1">
      <c r="A15993" s="267">
        <v>43799.0</v>
      </c>
      <c r="B15993" s="57">
        <v>334.0</v>
      </c>
      <c r="C15993" s="57">
        <v>8.0</v>
      </c>
      <c r="D15993" s="268">
        <v>0.145833333333333</v>
      </c>
      <c r="E15993" s="269">
        <v>0.0</v>
      </c>
      <c r="F15993" s="269">
        <v>3.064731264020231E-5</v>
      </c>
    </row>
    <row r="15994" ht="14.25" customHeight="1">
      <c r="A15994" s="267">
        <v>43799.0</v>
      </c>
      <c r="B15994" s="57">
        <v>334.0</v>
      </c>
      <c r="C15994" s="57">
        <v>9.0</v>
      </c>
      <c r="D15994" s="268">
        <v>0.166666666666667</v>
      </c>
      <c r="E15994" s="269">
        <v>0.0</v>
      </c>
      <c r="F15994" s="269">
        <v>3.0447003407259817E-5</v>
      </c>
    </row>
    <row r="15995" ht="14.25" customHeight="1">
      <c r="A15995" s="267">
        <v>43799.0</v>
      </c>
      <c r="B15995" s="57">
        <v>334.0</v>
      </c>
      <c r="C15995" s="57">
        <v>10.0</v>
      </c>
      <c r="D15995" s="268">
        <v>0.1875</v>
      </c>
      <c r="E15995" s="269">
        <v>0.0</v>
      </c>
      <c r="F15995" s="269">
        <v>3.14485495719723E-5</v>
      </c>
    </row>
    <row r="15996" ht="14.25" customHeight="1">
      <c r="A15996" s="267">
        <v>43799.0</v>
      </c>
      <c r="B15996" s="57">
        <v>334.0</v>
      </c>
      <c r="C15996" s="57">
        <v>11.0</v>
      </c>
      <c r="D15996" s="268">
        <v>0.208333333333333</v>
      </c>
      <c r="E15996" s="269">
        <v>0.0</v>
      </c>
      <c r="F15996" s="269">
        <v>3.3151178051983545E-5</v>
      </c>
    </row>
    <row r="15997" ht="14.25" customHeight="1">
      <c r="A15997" s="267">
        <v>43799.0</v>
      </c>
      <c r="B15997" s="57">
        <v>334.0</v>
      </c>
      <c r="C15997" s="57">
        <v>12.0</v>
      </c>
      <c r="D15997" s="268">
        <v>0.229166666666667</v>
      </c>
      <c r="E15997" s="269">
        <v>0.0</v>
      </c>
      <c r="F15997" s="269">
        <v>3.6356125779063524E-5</v>
      </c>
    </row>
    <row r="15998" ht="14.25" customHeight="1">
      <c r="A15998" s="267">
        <v>43799.0</v>
      </c>
      <c r="B15998" s="57">
        <v>334.0</v>
      </c>
      <c r="C15998" s="57">
        <v>13.0</v>
      </c>
      <c r="D15998" s="268">
        <v>0.25</v>
      </c>
      <c r="E15998" s="269">
        <v>0.0</v>
      </c>
      <c r="F15998" s="269">
        <v>4.3066485082637236E-5</v>
      </c>
    </row>
    <row r="15999" ht="14.25" customHeight="1">
      <c r="A15999" s="267">
        <v>43799.0</v>
      </c>
      <c r="B15999" s="57">
        <v>334.0</v>
      </c>
      <c r="C15999" s="57">
        <v>14.0</v>
      </c>
      <c r="D15999" s="268">
        <v>0.270833333333333</v>
      </c>
      <c r="E15999" s="269">
        <v>0.0</v>
      </c>
      <c r="F15999" s="269">
        <v>5.047792670150969E-5</v>
      </c>
    </row>
    <row r="16000" ht="14.25" customHeight="1">
      <c r="A16000" s="267">
        <v>43799.0</v>
      </c>
      <c r="B16000" s="57">
        <v>334.0</v>
      </c>
      <c r="C16000" s="57">
        <v>15.0</v>
      </c>
      <c r="D16000" s="268">
        <v>0.291666666666667</v>
      </c>
      <c r="E16000" s="269">
        <v>0.0</v>
      </c>
      <c r="F16000" s="269">
        <v>6.119447066393338E-5</v>
      </c>
    </row>
    <row r="16001" ht="14.25" customHeight="1">
      <c r="A16001" s="267">
        <v>43799.0</v>
      </c>
      <c r="B16001" s="57">
        <v>334.0</v>
      </c>
      <c r="C16001" s="57">
        <v>16.0</v>
      </c>
      <c r="D16001" s="268">
        <v>0.3125</v>
      </c>
      <c r="E16001" s="269">
        <v>7.926686620635282E-7</v>
      </c>
      <c r="F16001" s="269">
        <v>7.020838614634582E-5</v>
      </c>
    </row>
    <row r="16002" ht="14.25" customHeight="1">
      <c r="A16002" s="267">
        <v>43799.0</v>
      </c>
      <c r="B16002" s="57">
        <v>334.0</v>
      </c>
      <c r="C16002" s="57">
        <v>17.0</v>
      </c>
      <c r="D16002" s="268">
        <v>0.333333333333333</v>
      </c>
      <c r="E16002" s="269">
        <v>8.859237987768845E-6</v>
      </c>
      <c r="F16002" s="269">
        <v>7.171070539341455E-5</v>
      </c>
    </row>
    <row r="16003" ht="14.25" customHeight="1">
      <c r="A16003" s="267">
        <v>43799.0</v>
      </c>
      <c r="B16003" s="57">
        <v>334.0</v>
      </c>
      <c r="C16003" s="57">
        <v>18.0</v>
      </c>
      <c r="D16003" s="268">
        <v>0.354166666666667</v>
      </c>
      <c r="E16003" s="269">
        <v>2.740897095880753E-5</v>
      </c>
      <c r="F16003" s="269">
        <v>7.110977769458707E-5</v>
      </c>
    </row>
    <row r="16004" ht="14.25" customHeight="1">
      <c r="A16004" s="267">
        <v>43799.0</v>
      </c>
      <c r="B16004" s="57">
        <v>334.0</v>
      </c>
      <c r="C16004" s="57">
        <v>19.0</v>
      </c>
      <c r="D16004" s="268">
        <v>0.375</v>
      </c>
      <c r="E16004" s="269">
        <v>5.393557875541935E-5</v>
      </c>
      <c r="F16004" s="269">
        <v>7.030854076281706E-5</v>
      </c>
    </row>
    <row r="16005" ht="14.25" customHeight="1">
      <c r="A16005" s="267">
        <v>43799.0</v>
      </c>
      <c r="B16005" s="57">
        <v>334.0</v>
      </c>
      <c r="C16005" s="57">
        <v>20.0</v>
      </c>
      <c r="D16005" s="268">
        <v>0.395833333333333</v>
      </c>
      <c r="E16005" s="269">
        <v>8.415870247767137E-5</v>
      </c>
      <c r="F16005" s="269">
        <v>6.990792229693207E-5</v>
      </c>
    </row>
    <row r="16006" ht="14.25" customHeight="1">
      <c r="A16006" s="267">
        <v>43799.0</v>
      </c>
      <c r="B16006" s="57">
        <v>334.0</v>
      </c>
      <c r="C16006" s="57">
        <v>21.0</v>
      </c>
      <c r="D16006" s="268">
        <v>0.416666666666667</v>
      </c>
      <c r="E16006" s="269">
        <v>1.0265646478613987E-4</v>
      </c>
      <c r="F16006" s="269">
        <v>6.67029745698521E-5</v>
      </c>
    </row>
    <row r="16007" ht="14.25" customHeight="1">
      <c r="A16007" s="267">
        <v>43799.0</v>
      </c>
      <c r="B16007" s="57">
        <v>334.0</v>
      </c>
      <c r="C16007" s="57">
        <v>22.0</v>
      </c>
      <c r="D16007" s="268">
        <v>0.4375</v>
      </c>
      <c r="E16007" s="269">
        <v>9.983155329598977E-5</v>
      </c>
      <c r="F16007" s="269">
        <v>6.67029745698521E-5</v>
      </c>
    </row>
    <row r="16008" ht="14.25" customHeight="1">
      <c r="A16008" s="267">
        <v>43799.0</v>
      </c>
      <c r="B16008" s="57">
        <v>334.0</v>
      </c>
      <c r="C16008" s="57">
        <v>23.0</v>
      </c>
      <c r="D16008" s="268">
        <v>0.458333333333333</v>
      </c>
      <c r="E16008" s="269">
        <v>1.1169827922271553E-4</v>
      </c>
      <c r="F16008" s="269">
        <v>6.580158302161085E-5</v>
      </c>
    </row>
    <row r="16009" ht="14.25" customHeight="1">
      <c r="A16009" s="267">
        <v>43799.0</v>
      </c>
      <c r="B16009" s="57">
        <v>334.0</v>
      </c>
      <c r="C16009" s="57">
        <v>24.0</v>
      </c>
      <c r="D16009" s="268">
        <v>0.479166666666667</v>
      </c>
      <c r="E16009" s="269">
        <v>1.1179898748866768E-4</v>
      </c>
      <c r="F16009" s="269">
        <v>6.600189225455336E-5</v>
      </c>
    </row>
    <row r="16010" ht="14.25" customHeight="1">
      <c r="A16010" s="267">
        <v>43799.0</v>
      </c>
      <c r="B16010" s="57">
        <v>334.0</v>
      </c>
      <c r="C16010" s="57">
        <v>25.0</v>
      </c>
      <c r="D16010" s="268">
        <v>0.5</v>
      </c>
      <c r="E16010" s="269">
        <v>1.1164488755675868E-4</v>
      </c>
      <c r="F16010" s="269">
        <v>6.810513920044957E-5</v>
      </c>
    </row>
    <row r="16011" ht="14.25" customHeight="1">
      <c r="A16011" s="267">
        <v>43799.0</v>
      </c>
      <c r="B16011" s="57">
        <v>334.0</v>
      </c>
      <c r="C16011" s="57">
        <v>26.0</v>
      </c>
      <c r="D16011" s="268">
        <v>0.520833333333333</v>
      </c>
      <c r="E16011" s="269">
        <v>1.0784791243007109E-4</v>
      </c>
      <c r="F16011" s="269">
        <v>6.790482996750707E-5</v>
      </c>
    </row>
    <row r="16012" ht="14.25" customHeight="1">
      <c r="A16012" s="267">
        <v>43799.0</v>
      </c>
      <c r="B16012" s="57">
        <v>334.0</v>
      </c>
      <c r="C16012" s="57">
        <v>27.0</v>
      </c>
      <c r="D16012" s="268">
        <v>0.541666666666667</v>
      </c>
      <c r="E16012" s="269">
        <v>9.771225724907446E-5</v>
      </c>
      <c r="F16012" s="269">
        <v>6.65026653369096E-5</v>
      </c>
    </row>
    <row r="16013" ht="14.25" customHeight="1">
      <c r="A16013" s="267">
        <v>43799.0</v>
      </c>
      <c r="B16013" s="57">
        <v>334.0</v>
      </c>
      <c r="C16013" s="57">
        <v>28.0</v>
      </c>
      <c r="D16013" s="268">
        <v>0.5625</v>
      </c>
      <c r="E16013" s="269">
        <v>8.317275316836608E-5</v>
      </c>
      <c r="F16013" s="269">
        <v>6.560127378866834E-5</v>
      </c>
    </row>
    <row r="16014" ht="14.25" customHeight="1">
      <c r="A16014" s="267">
        <v>43799.0</v>
      </c>
      <c r="B16014" s="57">
        <v>334.0</v>
      </c>
      <c r="C16014" s="57">
        <v>29.0</v>
      </c>
      <c r="D16014" s="268">
        <v>0.583333333333333</v>
      </c>
      <c r="E16014" s="269">
        <v>6.330067207886465E-5</v>
      </c>
      <c r="F16014" s="269">
        <v>6.510050070631209E-5</v>
      </c>
    </row>
    <row r="16015" ht="14.25" customHeight="1">
      <c r="A16015" s="267">
        <v>43799.0</v>
      </c>
      <c r="B16015" s="57">
        <v>334.0</v>
      </c>
      <c r="C16015" s="57">
        <v>30.0</v>
      </c>
      <c r="D16015" s="268">
        <v>0.604166666666667</v>
      </c>
      <c r="E16015" s="269">
        <v>4.258703861409756E-5</v>
      </c>
      <c r="F16015" s="269">
        <v>6.750421150162208E-5</v>
      </c>
    </row>
    <row r="16016" ht="14.25" customHeight="1">
      <c r="A16016" s="267">
        <v>43799.0</v>
      </c>
      <c r="B16016" s="57">
        <v>334.0</v>
      </c>
      <c r="C16016" s="57">
        <v>31.0</v>
      </c>
      <c r="D16016" s="268">
        <v>0.625</v>
      </c>
      <c r="E16016" s="269">
        <v>1.9959399414837796E-5</v>
      </c>
      <c r="F16016" s="269">
        <v>7.060900461223083E-5</v>
      </c>
    </row>
    <row r="16017" ht="14.25" customHeight="1">
      <c r="A16017" s="267">
        <v>43799.0</v>
      </c>
      <c r="B16017" s="57">
        <v>334.0</v>
      </c>
      <c r="C16017" s="57">
        <v>32.0</v>
      </c>
      <c r="D16017" s="268">
        <v>0.645833333333333</v>
      </c>
      <c r="E16017" s="269">
        <v>6.051787698802233E-6</v>
      </c>
      <c r="F16017" s="269">
        <v>7.751967314874703E-5</v>
      </c>
    </row>
    <row r="16018" ht="14.25" customHeight="1">
      <c r="A16018" s="267">
        <v>43799.0</v>
      </c>
      <c r="B16018" s="57">
        <v>334.0</v>
      </c>
      <c r="C16018" s="57">
        <v>33.0</v>
      </c>
      <c r="D16018" s="268">
        <v>0.666666666666667</v>
      </c>
      <c r="E16018" s="269">
        <v>3.613929873361672E-7</v>
      </c>
      <c r="F16018" s="269">
        <v>8.883714480999821E-5</v>
      </c>
    </row>
    <row r="16019" ht="14.25" customHeight="1">
      <c r="A16019" s="267">
        <v>43799.0</v>
      </c>
      <c r="B16019" s="57">
        <v>334.0</v>
      </c>
      <c r="C16019" s="57">
        <v>34.0</v>
      </c>
      <c r="D16019" s="268">
        <v>0.6875</v>
      </c>
      <c r="E16019" s="269">
        <v>0.0</v>
      </c>
      <c r="F16019" s="269">
        <v>1.0177712125808365E-4</v>
      </c>
    </row>
    <row r="16020" ht="14.25" customHeight="1">
      <c r="A16020" s="267">
        <v>43799.0</v>
      </c>
      <c r="B16020" s="57">
        <v>334.0</v>
      </c>
      <c r="C16020" s="57">
        <v>35.0</v>
      </c>
      <c r="D16020" s="268">
        <v>0.708333333333333</v>
      </c>
      <c r="E16020" s="269">
        <v>0.0</v>
      </c>
      <c r="F16020" s="269">
        <v>1.115221654407362E-4</v>
      </c>
    </row>
    <row r="16021" ht="14.25" customHeight="1">
      <c r="A16021" s="267">
        <v>43799.0</v>
      </c>
      <c r="B16021" s="57">
        <v>334.0</v>
      </c>
      <c r="C16021" s="57">
        <v>36.0</v>
      </c>
      <c r="D16021" s="268">
        <v>0.729166666666667</v>
      </c>
      <c r="E16021" s="269">
        <v>0.0</v>
      </c>
      <c r="F16021" s="269">
        <v>1.1385576800451629E-4</v>
      </c>
    </row>
    <row r="16022" ht="14.25" customHeight="1">
      <c r="A16022" s="267">
        <v>43799.0</v>
      </c>
      <c r="B16022" s="57">
        <v>334.0</v>
      </c>
      <c r="C16022" s="57">
        <v>37.0</v>
      </c>
      <c r="D16022" s="268">
        <v>0.75</v>
      </c>
      <c r="E16022" s="269">
        <v>0.0</v>
      </c>
      <c r="F16022" s="269">
        <v>1.1442664931840241E-4</v>
      </c>
    </row>
    <row r="16023" ht="14.25" customHeight="1">
      <c r="A16023" s="267">
        <v>43799.0</v>
      </c>
      <c r="B16023" s="57">
        <v>334.0</v>
      </c>
      <c r="C16023" s="57">
        <v>38.0</v>
      </c>
      <c r="D16023" s="268">
        <v>0.770833333333333</v>
      </c>
      <c r="E16023" s="269">
        <v>0.0</v>
      </c>
      <c r="F16023" s="269">
        <v>1.119227839066212E-4</v>
      </c>
    </row>
    <row r="16024" ht="14.25" customHeight="1">
      <c r="A16024" s="267">
        <v>43799.0</v>
      </c>
      <c r="B16024" s="57">
        <v>334.0</v>
      </c>
      <c r="C16024" s="57">
        <v>39.0</v>
      </c>
      <c r="D16024" s="268">
        <v>0.791666666666667</v>
      </c>
      <c r="E16024" s="269">
        <v>0.0</v>
      </c>
      <c r="F16024" s="269">
        <v>1.0791659924777122E-4</v>
      </c>
    </row>
    <row r="16025" ht="14.25" customHeight="1">
      <c r="A16025" s="267">
        <v>43799.0</v>
      </c>
      <c r="B16025" s="57">
        <v>334.0</v>
      </c>
      <c r="C16025" s="57">
        <v>40.0</v>
      </c>
      <c r="D16025" s="268">
        <v>0.8125</v>
      </c>
      <c r="E16025" s="269">
        <v>0.0</v>
      </c>
      <c r="F16025" s="269">
        <v>1.0350979612303627E-4</v>
      </c>
    </row>
    <row r="16026" ht="14.25" customHeight="1">
      <c r="A16026" s="267">
        <v>43799.0</v>
      </c>
      <c r="B16026" s="57">
        <v>334.0</v>
      </c>
      <c r="C16026" s="57">
        <v>41.0</v>
      </c>
      <c r="D16026" s="268">
        <v>0.833333333333333</v>
      </c>
      <c r="E16026" s="269">
        <v>0.0</v>
      </c>
      <c r="F16026" s="269">
        <v>9.945353415595063E-5</v>
      </c>
    </row>
    <row r="16027" ht="14.25" customHeight="1">
      <c r="A16027" s="267">
        <v>43799.0</v>
      </c>
      <c r="B16027" s="57">
        <v>334.0</v>
      </c>
      <c r="C16027" s="57">
        <v>42.0</v>
      </c>
      <c r="D16027" s="268">
        <v>0.854166666666667</v>
      </c>
      <c r="E16027" s="269">
        <v>0.0</v>
      </c>
      <c r="F16027" s="269">
        <v>9.544734949710066E-5</v>
      </c>
    </row>
    <row r="16028" ht="14.25" customHeight="1">
      <c r="A16028" s="267">
        <v>43799.0</v>
      </c>
      <c r="B16028" s="57">
        <v>334.0</v>
      </c>
      <c r="C16028" s="57">
        <v>43.0</v>
      </c>
      <c r="D16028" s="268">
        <v>0.875</v>
      </c>
      <c r="E16028" s="269">
        <v>0.0</v>
      </c>
      <c r="F16028" s="269">
        <v>9.10405463723657E-5</v>
      </c>
    </row>
    <row r="16029" ht="14.25" customHeight="1">
      <c r="A16029" s="267">
        <v>43799.0</v>
      </c>
      <c r="B16029" s="57">
        <v>334.0</v>
      </c>
      <c r="C16029" s="57">
        <v>44.0</v>
      </c>
      <c r="D16029" s="268">
        <v>0.895833333333333</v>
      </c>
      <c r="E16029" s="269">
        <v>0.0</v>
      </c>
      <c r="F16029" s="269">
        <v>8.583250631586071E-5</v>
      </c>
    </row>
    <row r="16030" ht="14.25" customHeight="1">
      <c r="A16030" s="267">
        <v>43799.0</v>
      </c>
      <c r="B16030" s="57">
        <v>334.0</v>
      </c>
      <c r="C16030" s="57">
        <v>45.0</v>
      </c>
      <c r="D16030" s="268">
        <v>0.916666666666667</v>
      </c>
      <c r="E16030" s="269">
        <v>0.0</v>
      </c>
      <c r="F16030" s="269">
        <v>8.022384779347077E-5</v>
      </c>
    </row>
    <row r="16031" ht="14.25" customHeight="1">
      <c r="A16031" s="267">
        <v>43799.0</v>
      </c>
      <c r="B16031" s="57">
        <v>334.0</v>
      </c>
      <c r="C16031" s="57">
        <v>46.0</v>
      </c>
      <c r="D16031" s="268">
        <v>0.9375</v>
      </c>
      <c r="E16031" s="269">
        <v>0.0</v>
      </c>
      <c r="F16031" s="269">
        <v>7.000807691340332E-5</v>
      </c>
    </row>
    <row r="16032" ht="14.25" customHeight="1">
      <c r="A16032" s="267">
        <v>43799.0</v>
      </c>
      <c r="B16032" s="57">
        <v>334.0</v>
      </c>
      <c r="C16032" s="57">
        <v>47.0</v>
      </c>
      <c r="D16032" s="268">
        <v>0.958333333333333</v>
      </c>
      <c r="E16032" s="269">
        <v>0.0</v>
      </c>
      <c r="F16032" s="269">
        <v>6.0393233732163374E-5</v>
      </c>
    </row>
    <row r="16033" ht="14.25" customHeight="1">
      <c r="A16033" s="267">
        <v>43799.0</v>
      </c>
      <c r="B16033" s="57">
        <v>334.0</v>
      </c>
      <c r="C16033" s="57">
        <v>48.0</v>
      </c>
      <c r="D16033" s="268">
        <v>0.979166666666667</v>
      </c>
      <c r="E16033" s="269">
        <v>0.0</v>
      </c>
      <c r="F16033" s="269">
        <v>5.1479472866222185E-5</v>
      </c>
    </row>
    <row r="16034" ht="14.25" customHeight="1">
      <c r="A16034" s="267">
        <v>43800.0</v>
      </c>
      <c r="B16034" s="57">
        <v>335.0</v>
      </c>
      <c r="C16034" s="57">
        <v>1.0</v>
      </c>
      <c r="D16034" s="268">
        <v>0.0</v>
      </c>
      <c r="E16034" s="269">
        <v>0.0</v>
      </c>
      <c r="F16034" s="269">
        <v>4.3366948932050984E-5</v>
      </c>
    </row>
    <row r="16035" ht="14.25" customHeight="1">
      <c r="A16035" s="267">
        <v>43800.0</v>
      </c>
      <c r="B16035" s="57">
        <v>335.0</v>
      </c>
      <c r="C16035" s="57">
        <v>2.0</v>
      </c>
      <c r="D16035" s="268">
        <v>0.020833333333333332</v>
      </c>
      <c r="E16035" s="269">
        <v>0.0</v>
      </c>
      <c r="F16035" s="269">
        <v>3.8559527341431015E-5</v>
      </c>
    </row>
    <row r="16036" ht="14.25" customHeight="1">
      <c r="A16036" s="267">
        <v>43800.0</v>
      </c>
      <c r="B16036" s="57">
        <v>335.0</v>
      </c>
      <c r="C16036" s="57">
        <v>3.0</v>
      </c>
      <c r="D16036" s="268">
        <v>0.0416666666666667</v>
      </c>
      <c r="E16036" s="269">
        <v>0.0</v>
      </c>
      <c r="F16036" s="269">
        <v>3.585535269670728E-5</v>
      </c>
    </row>
    <row r="16037" ht="14.25" customHeight="1">
      <c r="A16037" s="267">
        <v>43800.0</v>
      </c>
      <c r="B16037" s="57">
        <v>335.0</v>
      </c>
      <c r="C16037" s="57">
        <v>4.0</v>
      </c>
      <c r="D16037" s="268">
        <v>0.0625</v>
      </c>
      <c r="E16037" s="269">
        <v>0.0</v>
      </c>
      <c r="F16037" s="269">
        <v>3.3651951134339786E-5</v>
      </c>
    </row>
    <row r="16038" ht="14.25" customHeight="1">
      <c r="A16038" s="267">
        <v>43800.0</v>
      </c>
      <c r="B16038" s="57">
        <v>335.0</v>
      </c>
      <c r="C16038" s="57">
        <v>5.0</v>
      </c>
      <c r="D16038" s="268">
        <v>0.0833333333333333</v>
      </c>
      <c r="E16038" s="269">
        <v>0.0</v>
      </c>
      <c r="F16038" s="269">
        <v>3.26504049696273E-5</v>
      </c>
    </row>
    <row r="16039" ht="14.25" customHeight="1">
      <c r="A16039" s="267">
        <v>43800.0</v>
      </c>
      <c r="B16039" s="57">
        <v>335.0</v>
      </c>
      <c r="C16039" s="57">
        <v>6.0</v>
      </c>
      <c r="D16039" s="268">
        <v>0.104166666666667</v>
      </c>
      <c r="E16039" s="269">
        <v>0.0</v>
      </c>
      <c r="F16039" s="269">
        <v>3.14485495719723E-5</v>
      </c>
    </row>
    <row r="16040" ht="14.25" customHeight="1">
      <c r="A16040" s="267">
        <v>43800.0</v>
      </c>
      <c r="B16040" s="57">
        <v>335.0</v>
      </c>
      <c r="C16040" s="57">
        <v>7.0</v>
      </c>
      <c r="D16040" s="268">
        <v>0.125</v>
      </c>
      <c r="E16040" s="269">
        <v>0.0</v>
      </c>
      <c r="F16040" s="269">
        <v>3.124824033902981E-5</v>
      </c>
    </row>
    <row r="16041" ht="14.25" customHeight="1">
      <c r="A16041" s="267">
        <v>43800.0</v>
      </c>
      <c r="B16041" s="57">
        <v>335.0</v>
      </c>
      <c r="C16041" s="57">
        <v>8.0</v>
      </c>
      <c r="D16041" s="268">
        <v>0.145833333333333</v>
      </c>
      <c r="E16041" s="269">
        <v>0.0</v>
      </c>
      <c r="F16041" s="269">
        <v>3.094777648961606E-5</v>
      </c>
    </row>
    <row r="16042" ht="14.25" customHeight="1">
      <c r="A16042" s="267">
        <v>43800.0</v>
      </c>
      <c r="B16042" s="57">
        <v>335.0</v>
      </c>
      <c r="C16042" s="57">
        <v>9.0</v>
      </c>
      <c r="D16042" s="268">
        <v>0.166666666666667</v>
      </c>
      <c r="E16042" s="269">
        <v>0.0</v>
      </c>
      <c r="F16042" s="269">
        <v>3.064731264020231E-5</v>
      </c>
    </row>
    <row r="16043" ht="14.25" customHeight="1">
      <c r="A16043" s="267">
        <v>43800.0</v>
      </c>
      <c r="B16043" s="57">
        <v>335.0</v>
      </c>
      <c r="C16043" s="57">
        <v>10.0</v>
      </c>
      <c r="D16043" s="268">
        <v>0.1875</v>
      </c>
      <c r="E16043" s="269">
        <v>0.0</v>
      </c>
      <c r="F16043" s="269">
        <v>3.194932265432856E-5</v>
      </c>
    </row>
    <row r="16044" ht="14.25" customHeight="1">
      <c r="A16044" s="267">
        <v>43800.0</v>
      </c>
      <c r="B16044" s="57">
        <v>335.0</v>
      </c>
      <c r="C16044" s="57">
        <v>11.0</v>
      </c>
      <c r="D16044" s="268">
        <v>0.208333333333333</v>
      </c>
      <c r="E16044" s="269">
        <v>0.0</v>
      </c>
      <c r="F16044" s="269">
        <v>3.3651951134339786E-5</v>
      </c>
    </row>
    <row r="16045" ht="14.25" customHeight="1">
      <c r="A16045" s="267">
        <v>43800.0</v>
      </c>
      <c r="B16045" s="57">
        <v>335.0</v>
      </c>
      <c r="C16045" s="57">
        <v>12.0</v>
      </c>
      <c r="D16045" s="268">
        <v>0.229166666666667</v>
      </c>
      <c r="E16045" s="269">
        <v>0.0</v>
      </c>
      <c r="F16045" s="269">
        <v>3.5955507313178524E-5</v>
      </c>
    </row>
    <row r="16046" ht="14.25" customHeight="1">
      <c r="A16046" s="267">
        <v>43800.0</v>
      </c>
      <c r="B16046" s="57">
        <v>335.0</v>
      </c>
      <c r="C16046" s="57">
        <v>13.0</v>
      </c>
      <c r="D16046" s="268">
        <v>0.25</v>
      </c>
      <c r="E16046" s="269">
        <v>0.0</v>
      </c>
      <c r="F16046" s="269">
        <v>4.366741278146473E-5</v>
      </c>
    </row>
    <row r="16047" ht="14.25" customHeight="1">
      <c r="A16047" s="267">
        <v>43800.0</v>
      </c>
      <c r="B16047" s="57">
        <v>335.0</v>
      </c>
      <c r="C16047" s="57">
        <v>14.0</v>
      </c>
      <c r="D16047" s="268">
        <v>0.270833333333333</v>
      </c>
      <c r="E16047" s="269">
        <v>0.0</v>
      </c>
      <c r="F16047" s="269">
        <v>5.177993671563594E-5</v>
      </c>
    </row>
    <row r="16048" ht="14.25" customHeight="1">
      <c r="A16048" s="267">
        <v>43800.0</v>
      </c>
      <c r="B16048" s="57">
        <v>335.0</v>
      </c>
      <c r="C16048" s="57">
        <v>15.0</v>
      </c>
      <c r="D16048" s="268">
        <v>0.291666666666667</v>
      </c>
      <c r="E16048" s="269">
        <v>0.0</v>
      </c>
      <c r="F16048" s="269">
        <v>6.199570759570338E-5</v>
      </c>
    </row>
    <row r="16049" ht="14.25" customHeight="1">
      <c r="A16049" s="267">
        <v>43800.0</v>
      </c>
      <c r="B16049" s="57">
        <v>335.0</v>
      </c>
      <c r="C16049" s="57">
        <v>16.0</v>
      </c>
      <c r="D16049" s="268">
        <v>0.3125</v>
      </c>
      <c r="E16049" s="269">
        <v>1.0024927196685797E-6</v>
      </c>
      <c r="F16049" s="269">
        <v>7.060900461223083E-5</v>
      </c>
    </row>
    <row r="16050" ht="14.25" customHeight="1">
      <c r="A16050" s="267">
        <v>43800.0</v>
      </c>
      <c r="B16050" s="57">
        <v>335.0</v>
      </c>
      <c r="C16050" s="57">
        <v>17.0</v>
      </c>
      <c r="D16050" s="268">
        <v>0.333333333333333</v>
      </c>
      <c r="E16050" s="269">
        <v>8.089883109883655E-6</v>
      </c>
      <c r="F16050" s="269">
        <v>7.211132385929955E-5</v>
      </c>
    </row>
    <row r="16051" ht="14.25" customHeight="1">
      <c r="A16051" s="267">
        <v>43800.0</v>
      </c>
      <c r="B16051" s="57">
        <v>335.0</v>
      </c>
      <c r="C16051" s="57">
        <v>18.0</v>
      </c>
      <c r="D16051" s="268">
        <v>0.354166666666667</v>
      </c>
      <c r="E16051" s="269">
        <v>2.22346517394044E-5</v>
      </c>
      <c r="F16051" s="269">
        <v>7.18108600098858E-5</v>
      </c>
    </row>
    <row r="16052" ht="14.25" customHeight="1">
      <c r="A16052" s="267">
        <v>43800.0</v>
      </c>
      <c r="B16052" s="57">
        <v>335.0</v>
      </c>
      <c r="C16052" s="57">
        <v>19.0</v>
      </c>
      <c r="D16052" s="268">
        <v>0.375</v>
      </c>
      <c r="E16052" s="269">
        <v>4.176462803407877E-5</v>
      </c>
      <c r="F16052" s="269">
        <v>7.191101462635705E-5</v>
      </c>
    </row>
    <row r="16053" ht="14.25" customHeight="1">
      <c r="A16053" s="267">
        <v>43800.0</v>
      </c>
      <c r="B16053" s="57">
        <v>335.0</v>
      </c>
      <c r="C16053" s="57">
        <v>20.0</v>
      </c>
      <c r="D16053" s="268">
        <v>0.395833333333333</v>
      </c>
      <c r="E16053" s="269">
        <v>6.839808217924745E-5</v>
      </c>
      <c r="F16053" s="269">
        <v>7.090946846164457E-5</v>
      </c>
    </row>
    <row r="16054" ht="14.25" customHeight="1">
      <c r="A16054" s="267">
        <v>43800.0</v>
      </c>
      <c r="B16054" s="57">
        <v>335.0</v>
      </c>
      <c r="C16054" s="57">
        <v>21.0</v>
      </c>
      <c r="D16054" s="268">
        <v>0.416666666666667</v>
      </c>
      <c r="E16054" s="269">
        <v>9.64374862564259E-5</v>
      </c>
      <c r="F16054" s="269">
        <v>6.840560304986335E-5</v>
      </c>
    </row>
    <row r="16055" ht="14.25" customHeight="1">
      <c r="A16055" s="267">
        <v>43800.0</v>
      </c>
      <c r="B16055" s="57">
        <v>335.0</v>
      </c>
      <c r="C16055" s="57">
        <v>22.0</v>
      </c>
      <c r="D16055" s="268">
        <v>0.4375</v>
      </c>
      <c r="E16055" s="269">
        <v>1.2016311509627314E-4</v>
      </c>
      <c r="F16055" s="269">
        <v>6.740405688515083E-5</v>
      </c>
    </row>
    <row r="16056" ht="14.25" customHeight="1">
      <c r="A16056" s="267">
        <v>43800.0</v>
      </c>
      <c r="B16056" s="57">
        <v>335.0</v>
      </c>
      <c r="C16056" s="57">
        <v>23.0</v>
      </c>
      <c r="D16056" s="268">
        <v>0.458333333333333</v>
      </c>
      <c r="E16056" s="269">
        <v>1.102288381168865E-4</v>
      </c>
      <c r="F16056" s="269">
        <v>6.630235610396709E-5</v>
      </c>
    </row>
    <row r="16057" ht="14.25" customHeight="1">
      <c r="A16057" s="267">
        <v>43800.0</v>
      </c>
      <c r="B16057" s="57">
        <v>335.0</v>
      </c>
      <c r="C16057" s="57">
        <v>24.0</v>
      </c>
      <c r="D16057" s="268">
        <v>0.479166666666667</v>
      </c>
      <c r="E16057" s="269">
        <v>1.053365135393992E-4</v>
      </c>
      <c r="F16057" s="269">
        <v>6.640251072043834E-5</v>
      </c>
    </row>
    <row r="16058" ht="14.25" customHeight="1">
      <c r="A16058" s="267">
        <v>43800.0</v>
      </c>
      <c r="B16058" s="57">
        <v>335.0</v>
      </c>
      <c r="C16058" s="57">
        <v>25.0</v>
      </c>
      <c r="D16058" s="268">
        <v>0.5</v>
      </c>
      <c r="E16058" s="269">
        <v>1.0162609735116197E-4</v>
      </c>
      <c r="F16058" s="269">
        <v>6.780467535103583E-5</v>
      </c>
    </row>
    <row r="16059" ht="14.25" customHeight="1">
      <c r="A16059" s="267">
        <v>43800.0</v>
      </c>
      <c r="B16059" s="57">
        <v>335.0</v>
      </c>
      <c r="C16059" s="57">
        <v>26.0</v>
      </c>
      <c r="D16059" s="268">
        <v>0.520833333333333</v>
      </c>
      <c r="E16059" s="269">
        <v>1.0003963372832509E-4</v>
      </c>
      <c r="F16059" s="269">
        <v>6.810513920044957E-5</v>
      </c>
    </row>
    <row r="16060" ht="14.25" customHeight="1">
      <c r="A16060" s="267">
        <v>43800.0</v>
      </c>
      <c r="B16060" s="57">
        <v>335.0</v>
      </c>
      <c r="C16060" s="57">
        <v>27.0</v>
      </c>
      <c r="D16060" s="268">
        <v>0.541666666666667</v>
      </c>
      <c r="E16060" s="269">
        <v>9.098588153171028E-5</v>
      </c>
      <c r="F16060" s="269">
        <v>6.740405688515083E-5</v>
      </c>
    </row>
    <row r="16061" ht="14.25" customHeight="1">
      <c r="A16061" s="267">
        <v>43800.0</v>
      </c>
      <c r="B16061" s="57">
        <v>335.0</v>
      </c>
      <c r="C16061" s="57">
        <v>28.0</v>
      </c>
      <c r="D16061" s="268">
        <v>0.5625</v>
      </c>
      <c r="E16061" s="269">
        <v>7.716780055623677E-5</v>
      </c>
      <c r="F16061" s="269">
        <v>6.630235610396709E-5</v>
      </c>
    </row>
    <row r="16062" ht="14.25" customHeight="1">
      <c r="A16062" s="267">
        <v>43800.0</v>
      </c>
      <c r="B16062" s="57">
        <v>335.0</v>
      </c>
      <c r="C16062" s="57">
        <v>29.0</v>
      </c>
      <c r="D16062" s="268">
        <v>0.583333333333333</v>
      </c>
      <c r="E16062" s="269">
        <v>5.766593958253028E-5</v>
      </c>
      <c r="F16062" s="269">
        <v>6.67029745698521E-5</v>
      </c>
    </row>
    <row r="16063" ht="14.25" customHeight="1">
      <c r="A16063" s="267">
        <v>43800.0</v>
      </c>
      <c r="B16063" s="57">
        <v>335.0</v>
      </c>
      <c r="C16063" s="57">
        <v>30.0</v>
      </c>
      <c r="D16063" s="268">
        <v>0.604166666666667</v>
      </c>
      <c r="E16063" s="269">
        <v>3.648522704481178E-5</v>
      </c>
      <c r="F16063" s="269">
        <v>6.970761306398956E-5</v>
      </c>
    </row>
    <row r="16064" ht="14.25" customHeight="1">
      <c r="A16064" s="267">
        <v>43800.0</v>
      </c>
      <c r="B16064" s="57">
        <v>335.0</v>
      </c>
      <c r="C16064" s="57">
        <v>31.0</v>
      </c>
      <c r="D16064" s="268">
        <v>0.625</v>
      </c>
      <c r="E16064" s="269">
        <v>2.018441844682446E-5</v>
      </c>
      <c r="F16064" s="269">
        <v>7.20111692428283E-5</v>
      </c>
    </row>
    <row r="16065" ht="14.25" customHeight="1">
      <c r="A16065" s="267">
        <v>43800.0</v>
      </c>
      <c r="B16065" s="57">
        <v>335.0</v>
      </c>
      <c r="C16065" s="57">
        <v>32.0</v>
      </c>
      <c r="D16065" s="268">
        <v>0.645833333333333</v>
      </c>
      <c r="E16065" s="269">
        <v>6.36118693080326E-6</v>
      </c>
      <c r="F16065" s="269">
        <v>7.922230162875826E-5</v>
      </c>
    </row>
    <row r="16066" ht="14.25" customHeight="1">
      <c r="A16066" s="267">
        <v>43800.0</v>
      </c>
      <c r="B16066" s="57">
        <v>335.0</v>
      </c>
      <c r="C16066" s="57">
        <v>33.0</v>
      </c>
      <c r="D16066" s="268">
        <v>0.666666666666667</v>
      </c>
      <c r="E16066" s="269">
        <v>4.461832975994805E-7</v>
      </c>
      <c r="F16066" s="269">
        <v>9.023930944059568E-5</v>
      </c>
    </row>
    <row r="16067" ht="14.25" customHeight="1">
      <c r="A16067" s="267">
        <v>43800.0</v>
      </c>
      <c r="B16067" s="57">
        <v>335.0</v>
      </c>
      <c r="C16067" s="57">
        <v>34.0</v>
      </c>
      <c r="D16067" s="268">
        <v>0.6875</v>
      </c>
      <c r="E16067" s="269">
        <v>2.2194809509513187E-9</v>
      </c>
      <c r="F16067" s="269">
        <v>1.0270855919126623E-4</v>
      </c>
    </row>
    <row r="16068" ht="14.25" customHeight="1">
      <c r="A16068" s="267">
        <v>43800.0</v>
      </c>
      <c r="B16068" s="57">
        <v>335.0</v>
      </c>
      <c r="C16068" s="57">
        <v>35.0</v>
      </c>
      <c r="D16068" s="268">
        <v>0.708333333333333</v>
      </c>
      <c r="E16068" s="269">
        <v>0.0</v>
      </c>
      <c r="F16068" s="269">
        <v>1.1256377345203717E-4</v>
      </c>
    </row>
    <row r="16069" ht="14.25" customHeight="1">
      <c r="A16069" s="267">
        <v>43800.0</v>
      </c>
      <c r="B16069" s="57">
        <v>335.0</v>
      </c>
      <c r="C16069" s="57">
        <v>36.0</v>
      </c>
      <c r="D16069" s="268">
        <v>0.729166666666667</v>
      </c>
      <c r="E16069" s="269">
        <v>0.0</v>
      </c>
      <c r="F16069" s="269">
        <v>1.1435654108687256E-4</v>
      </c>
    </row>
    <row r="16070" ht="14.25" customHeight="1">
      <c r="A16070" s="267">
        <v>43800.0</v>
      </c>
      <c r="B16070" s="57">
        <v>335.0</v>
      </c>
      <c r="C16070" s="57">
        <v>37.0</v>
      </c>
      <c r="D16070" s="268">
        <v>0.75</v>
      </c>
      <c r="E16070" s="269">
        <v>0.0</v>
      </c>
      <c r="F16070" s="269">
        <v>1.1461694308969781E-4</v>
      </c>
    </row>
    <row r="16071" ht="14.25" customHeight="1">
      <c r="A16071" s="267">
        <v>43800.0</v>
      </c>
      <c r="B16071" s="57">
        <v>335.0</v>
      </c>
      <c r="C16071" s="57">
        <v>38.0</v>
      </c>
      <c r="D16071" s="268">
        <v>0.770833333333333</v>
      </c>
      <c r="E16071" s="269">
        <v>0.0</v>
      </c>
      <c r="F16071" s="269">
        <v>1.1228334052591768E-4</v>
      </c>
    </row>
    <row r="16072" ht="14.25" customHeight="1">
      <c r="A16072" s="267">
        <v>43800.0</v>
      </c>
      <c r="B16072" s="57">
        <v>335.0</v>
      </c>
      <c r="C16072" s="57">
        <v>39.0</v>
      </c>
      <c r="D16072" s="268">
        <v>0.791666666666667</v>
      </c>
      <c r="E16072" s="269">
        <v>0.0</v>
      </c>
      <c r="F16072" s="269">
        <v>1.0859765063977572E-4</v>
      </c>
    </row>
    <row r="16073" ht="14.25" customHeight="1">
      <c r="A16073" s="267">
        <v>43800.0</v>
      </c>
      <c r="B16073" s="57">
        <v>335.0</v>
      </c>
      <c r="C16073" s="57">
        <v>40.0</v>
      </c>
      <c r="D16073" s="268">
        <v>0.8125</v>
      </c>
      <c r="E16073" s="269">
        <v>0.0</v>
      </c>
      <c r="F16073" s="269">
        <v>1.0287882203926739E-4</v>
      </c>
    </row>
    <row r="16074" ht="14.25" customHeight="1">
      <c r="A16074" s="267">
        <v>43800.0</v>
      </c>
      <c r="B16074" s="57">
        <v>335.0</v>
      </c>
      <c r="C16074" s="57">
        <v>41.0</v>
      </c>
      <c r="D16074" s="268">
        <v>0.833333333333333</v>
      </c>
      <c r="E16074" s="269">
        <v>0.0</v>
      </c>
      <c r="F16074" s="269">
        <v>9.95536887724219E-5</v>
      </c>
    </row>
    <row r="16075" ht="14.25" customHeight="1">
      <c r="A16075" s="267">
        <v>43800.0</v>
      </c>
      <c r="B16075" s="57">
        <v>335.0</v>
      </c>
      <c r="C16075" s="57">
        <v>42.0</v>
      </c>
      <c r="D16075" s="268">
        <v>0.854166666666667</v>
      </c>
      <c r="E16075" s="269">
        <v>0.0</v>
      </c>
      <c r="F16075" s="269">
        <v>9.564765873004317E-5</v>
      </c>
    </row>
    <row r="16076" ht="14.25" customHeight="1">
      <c r="A16076" s="267">
        <v>43800.0</v>
      </c>
      <c r="B16076" s="57">
        <v>335.0</v>
      </c>
      <c r="C16076" s="57">
        <v>43.0</v>
      </c>
      <c r="D16076" s="268">
        <v>0.875</v>
      </c>
      <c r="E16076" s="269">
        <v>0.0</v>
      </c>
      <c r="F16076" s="269">
        <v>9.074008252295195E-5</v>
      </c>
    </row>
    <row r="16077" ht="14.25" customHeight="1">
      <c r="A16077" s="267">
        <v>43800.0</v>
      </c>
      <c r="B16077" s="57">
        <v>335.0</v>
      </c>
      <c r="C16077" s="57">
        <v>44.0</v>
      </c>
      <c r="D16077" s="268">
        <v>0.895833333333333</v>
      </c>
      <c r="E16077" s="269">
        <v>0.0</v>
      </c>
      <c r="F16077" s="269">
        <v>8.613297016527447E-5</v>
      </c>
    </row>
    <row r="16078" ht="14.25" customHeight="1">
      <c r="A16078" s="267">
        <v>43800.0</v>
      </c>
      <c r="B16078" s="57">
        <v>335.0</v>
      </c>
      <c r="C16078" s="57">
        <v>45.0</v>
      </c>
      <c r="D16078" s="268">
        <v>0.916666666666667</v>
      </c>
      <c r="E16078" s="269">
        <v>0.0</v>
      </c>
      <c r="F16078" s="269">
        <v>8.042415702641325E-5</v>
      </c>
    </row>
    <row r="16079" ht="14.25" customHeight="1">
      <c r="A16079" s="267">
        <v>43800.0</v>
      </c>
      <c r="B16079" s="57">
        <v>335.0</v>
      </c>
      <c r="C16079" s="57">
        <v>46.0</v>
      </c>
      <c r="D16079" s="268">
        <v>0.9375</v>
      </c>
      <c r="E16079" s="269">
        <v>0.0</v>
      </c>
      <c r="F16079" s="269">
        <v>7.060900461223083E-5</v>
      </c>
    </row>
    <row r="16080" ht="14.25" customHeight="1">
      <c r="A16080" s="267">
        <v>43800.0</v>
      </c>
      <c r="B16080" s="57">
        <v>335.0</v>
      </c>
      <c r="C16080" s="57">
        <v>47.0</v>
      </c>
      <c r="D16080" s="268">
        <v>0.958333333333333</v>
      </c>
      <c r="E16080" s="269">
        <v>0.0</v>
      </c>
      <c r="F16080" s="269">
        <v>6.0894006814519635E-5</v>
      </c>
    </row>
    <row r="16081" ht="14.25" customHeight="1">
      <c r="A16081" s="267">
        <v>43800.0</v>
      </c>
      <c r="B16081" s="57">
        <v>335.0</v>
      </c>
      <c r="C16081" s="57">
        <v>48.0</v>
      </c>
      <c r="D16081" s="268">
        <v>0.979166666666667</v>
      </c>
      <c r="E16081" s="269">
        <v>0.0</v>
      </c>
      <c r="F16081" s="269">
        <v>5.157962748269343E-5</v>
      </c>
    </row>
    <row r="16082" ht="14.25" customHeight="1">
      <c r="A16082" s="267">
        <v>43801.0</v>
      </c>
      <c r="B16082" s="57">
        <v>336.0</v>
      </c>
      <c r="C16082" s="57">
        <v>1.0</v>
      </c>
      <c r="D16082" s="268">
        <v>0.0</v>
      </c>
      <c r="E16082" s="269">
        <v>0.0</v>
      </c>
      <c r="F16082" s="269">
        <v>4.346710354852223E-5</v>
      </c>
    </row>
    <row r="16083" ht="14.25" customHeight="1">
      <c r="A16083" s="267">
        <v>43801.0</v>
      </c>
      <c r="B16083" s="57">
        <v>336.0</v>
      </c>
      <c r="C16083" s="57">
        <v>2.0</v>
      </c>
      <c r="D16083" s="268">
        <v>0.020833333333333332</v>
      </c>
      <c r="E16083" s="269">
        <v>0.0</v>
      </c>
      <c r="F16083" s="269">
        <v>3.9360764273201E-5</v>
      </c>
    </row>
    <row r="16084" ht="14.25" customHeight="1">
      <c r="A16084" s="267">
        <v>43801.0</v>
      </c>
      <c r="B16084" s="57">
        <v>336.0</v>
      </c>
      <c r="C16084" s="57">
        <v>3.0</v>
      </c>
      <c r="D16084" s="268">
        <v>0.0416666666666667</v>
      </c>
      <c r="E16084" s="269">
        <v>0.0</v>
      </c>
      <c r="F16084" s="269">
        <v>3.655643501200603E-5</v>
      </c>
    </row>
    <row r="16085" ht="14.25" customHeight="1">
      <c r="A16085" s="267">
        <v>43801.0</v>
      </c>
      <c r="B16085" s="57">
        <v>336.0</v>
      </c>
      <c r="C16085" s="57">
        <v>4.0</v>
      </c>
      <c r="D16085" s="268">
        <v>0.0625</v>
      </c>
      <c r="E16085" s="269">
        <v>0.0</v>
      </c>
      <c r="F16085" s="269">
        <v>3.435303344963854E-5</v>
      </c>
    </row>
    <row r="16086" ht="14.25" customHeight="1">
      <c r="A16086" s="267">
        <v>43801.0</v>
      </c>
      <c r="B16086" s="57">
        <v>336.0</v>
      </c>
      <c r="C16086" s="57">
        <v>5.0</v>
      </c>
      <c r="D16086" s="268">
        <v>0.0833333333333333</v>
      </c>
      <c r="E16086" s="269">
        <v>0.0</v>
      </c>
      <c r="F16086" s="269">
        <v>3.275055958609855E-5</v>
      </c>
    </row>
    <row r="16087" ht="14.25" customHeight="1">
      <c r="A16087" s="267">
        <v>43801.0</v>
      </c>
      <c r="B16087" s="57">
        <v>336.0</v>
      </c>
      <c r="C16087" s="57">
        <v>6.0</v>
      </c>
      <c r="D16087" s="268">
        <v>0.104166666666667</v>
      </c>
      <c r="E16087" s="269">
        <v>0.0</v>
      </c>
      <c r="F16087" s="269">
        <v>3.124824033902981E-5</v>
      </c>
    </row>
    <row r="16088" ht="14.25" customHeight="1">
      <c r="A16088" s="267">
        <v>43801.0</v>
      </c>
      <c r="B16088" s="57">
        <v>336.0</v>
      </c>
      <c r="C16088" s="57">
        <v>7.0</v>
      </c>
      <c r="D16088" s="268">
        <v>0.125</v>
      </c>
      <c r="E16088" s="269">
        <v>0.0</v>
      </c>
      <c r="F16088" s="269">
        <v>3.1047931106087315E-5</v>
      </c>
    </row>
    <row r="16089" ht="14.25" customHeight="1">
      <c r="A16089" s="267">
        <v>43801.0</v>
      </c>
      <c r="B16089" s="57">
        <v>336.0</v>
      </c>
      <c r="C16089" s="57">
        <v>8.0</v>
      </c>
      <c r="D16089" s="268">
        <v>0.145833333333333</v>
      </c>
      <c r="E16089" s="269">
        <v>0.0</v>
      </c>
      <c r="F16089" s="269">
        <v>3.0847621873144815E-5</v>
      </c>
    </row>
    <row r="16090" ht="14.25" customHeight="1">
      <c r="A16090" s="267">
        <v>43801.0</v>
      </c>
      <c r="B16090" s="57">
        <v>336.0</v>
      </c>
      <c r="C16090" s="57">
        <v>9.0</v>
      </c>
      <c r="D16090" s="268">
        <v>0.166666666666667</v>
      </c>
      <c r="E16090" s="269">
        <v>0.0</v>
      </c>
      <c r="F16090" s="269">
        <v>3.0447003407259817E-5</v>
      </c>
    </row>
    <row r="16091" ht="14.25" customHeight="1">
      <c r="A16091" s="267">
        <v>43801.0</v>
      </c>
      <c r="B16091" s="57">
        <v>336.0</v>
      </c>
      <c r="C16091" s="57">
        <v>10.0</v>
      </c>
      <c r="D16091" s="268">
        <v>0.1875</v>
      </c>
      <c r="E16091" s="269">
        <v>0.0</v>
      </c>
      <c r="F16091" s="269">
        <v>3.164885880491481E-5</v>
      </c>
    </row>
    <row r="16092" ht="14.25" customHeight="1">
      <c r="A16092" s="267">
        <v>43801.0</v>
      </c>
      <c r="B16092" s="57">
        <v>336.0</v>
      </c>
      <c r="C16092" s="57">
        <v>11.0</v>
      </c>
      <c r="D16092" s="268">
        <v>0.208333333333333</v>
      </c>
      <c r="E16092" s="269">
        <v>0.0</v>
      </c>
      <c r="F16092" s="269">
        <v>3.32513326684548E-5</v>
      </c>
    </row>
    <row r="16093" ht="14.25" customHeight="1">
      <c r="A16093" s="267">
        <v>43801.0</v>
      </c>
      <c r="B16093" s="57">
        <v>336.0</v>
      </c>
      <c r="C16093" s="57">
        <v>12.0</v>
      </c>
      <c r="D16093" s="268">
        <v>0.229166666666667</v>
      </c>
      <c r="E16093" s="269">
        <v>0.0</v>
      </c>
      <c r="F16093" s="269">
        <v>3.5354579614351036E-5</v>
      </c>
    </row>
    <row r="16094" ht="14.25" customHeight="1">
      <c r="A16094" s="267">
        <v>43801.0</v>
      </c>
      <c r="B16094" s="57">
        <v>336.0</v>
      </c>
      <c r="C16094" s="57">
        <v>13.0</v>
      </c>
      <c r="D16094" s="268">
        <v>0.25</v>
      </c>
      <c r="E16094" s="269">
        <v>0.0</v>
      </c>
      <c r="F16094" s="269">
        <v>4.2665866616752236E-5</v>
      </c>
    </row>
    <row r="16095" ht="14.25" customHeight="1">
      <c r="A16095" s="267">
        <v>43801.0</v>
      </c>
      <c r="B16095" s="57">
        <v>336.0</v>
      </c>
      <c r="C16095" s="57">
        <v>14.0</v>
      </c>
      <c r="D16095" s="268">
        <v>0.270833333333333</v>
      </c>
      <c r="E16095" s="269">
        <v>0.0</v>
      </c>
      <c r="F16095" s="269">
        <v>5.037777208503844E-5</v>
      </c>
    </row>
    <row r="16096" ht="14.25" customHeight="1">
      <c r="A16096" s="267">
        <v>43801.0</v>
      </c>
      <c r="B16096" s="57">
        <v>336.0</v>
      </c>
      <c r="C16096" s="57">
        <v>15.0</v>
      </c>
      <c r="D16096" s="268">
        <v>0.291666666666667</v>
      </c>
      <c r="E16096" s="269">
        <v>0.0</v>
      </c>
      <c r="F16096" s="269">
        <v>6.159508912981838E-5</v>
      </c>
    </row>
    <row r="16097" ht="14.25" customHeight="1">
      <c r="A16097" s="267">
        <v>43801.0</v>
      </c>
      <c r="B16097" s="57">
        <v>336.0</v>
      </c>
      <c r="C16097" s="57">
        <v>16.0</v>
      </c>
      <c r="D16097" s="268">
        <v>0.3125</v>
      </c>
      <c r="E16097" s="269">
        <v>6.294721728151548E-7</v>
      </c>
      <c r="F16097" s="269">
        <v>6.890637613221959E-5</v>
      </c>
    </row>
    <row r="16098" ht="14.25" customHeight="1">
      <c r="A16098" s="267">
        <v>43801.0</v>
      </c>
      <c r="B16098" s="57">
        <v>336.0</v>
      </c>
      <c r="C16098" s="57">
        <v>17.0</v>
      </c>
      <c r="D16098" s="268">
        <v>0.333333333333333</v>
      </c>
      <c r="E16098" s="269">
        <v>5.9916425338331395E-6</v>
      </c>
      <c r="F16098" s="269">
        <v>7.271225155812705E-5</v>
      </c>
    </row>
    <row r="16099" ht="14.25" customHeight="1">
      <c r="A16099" s="267">
        <v>43801.0</v>
      </c>
      <c r="B16099" s="57">
        <v>336.0</v>
      </c>
      <c r="C16099" s="57">
        <v>18.0</v>
      </c>
      <c r="D16099" s="268">
        <v>0.354166666666667</v>
      </c>
      <c r="E16099" s="269">
        <v>1.785234772280502E-5</v>
      </c>
      <c r="F16099" s="269">
        <v>7.221147847577081E-5</v>
      </c>
    </row>
    <row r="16100" ht="14.25" customHeight="1">
      <c r="A16100" s="267">
        <v>43801.0</v>
      </c>
      <c r="B16100" s="57">
        <v>336.0</v>
      </c>
      <c r="C16100" s="57">
        <v>19.0</v>
      </c>
      <c r="D16100" s="268">
        <v>0.375</v>
      </c>
      <c r="E16100" s="269">
        <v>3.326482183723005E-5</v>
      </c>
      <c r="F16100" s="269">
        <v>7.20111692428283E-5</v>
      </c>
    </row>
    <row r="16101" ht="14.25" customHeight="1">
      <c r="A16101" s="267">
        <v>43801.0</v>
      </c>
      <c r="B16101" s="57">
        <v>336.0</v>
      </c>
      <c r="C16101" s="57">
        <v>20.0</v>
      </c>
      <c r="D16101" s="268">
        <v>0.395833333333333</v>
      </c>
      <c r="E16101" s="269">
        <v>5.062374380886598E-5</v>
      </c>
      <c r="F16101" s="269">
        <v>7.191101462635705E-5</v>
      </c>
    </row>
    <row r="16102" ht="14.25" customHeight="1">
      <c r="A16102" s="267">
        <v>43801.0</v>
      </c>
      <c r="B16102" s="57">
        <v>336.0</v>
      </c>
      <c r="C16102" s="57">
        <v>21.0</v>
      </c>
      <c r="D16102" s="268">
        <v>0.416666666666667</v>
      </c>
      <c r="E16102" s="269">
        <v>6.95105022080681E-5</v>
      </c>
      <c r="F16102" s="269">
        <v>7.060900461223083E-5</v>
      </c>
    </row>
    <row r="16103" ht="14.25" customHeight="1">
      <c r="A16103" s="267">
        <v>43801.0</v>
      </c>
      <c r="B16103" s="57">
        <v>336.0</v>
      </c>
      <c r="C16103" s="57">
        <v>22.0</v>
      </c>
      <c r="D16103" s="268">
        <v>0.4375</v>
      </c>
      <c r="E16103" s="269">
        <v>8.530003959413431E-5</v>
      </c>
      <c r="F16103" s="269">
        <v>6.910668536516208E-5</v>
      </c>
    </row>
    <row r="16104" ht="14.25" customHeight="1">
      <c r="A16104" s="267">
        <v>43801.0</v>
      </c>
      <c r="B16104" s="57">
        <v>336.0</v>
      </c>
      <c r="C16104" s="57">
        <v>23.0</v>
      </c>
      <c r="D16104" s="268">
        <v>0.458333333333333</v>
      </c>
      <c r="E16104" s="269">
        <v>8.993187714491313E-5</v>
      </c>
      <c r="F16104" s="269">
        <v>6.910668536516208E-5</v>
      </c>
    </row>
    <row r="16105" ht="14.25" customHeight="1">
      <c r="A16105" s="267">
        <v>43801.0</v>
      </c>
      <c r="B16105" s="57">
        <v>336.0</v>
      </c>
      <c r="C16105" s="57">
        <v>24.0</v>
      </c>
      <c r="D16105" s="268">
        <v>0.479166666666667</v>
      </c>
      <c r="E16105" s="269">
        <v>9.374213792186375E-5</v>
      </c>
      <c r="F16105" s="269">
        <v>6.980776768046082E-5</v>
      </c>
    </row>
    <row r="16106" ht="14.25" customHeight="1">
      <c r="A16106" s="267">
        <v>43801.0</v>
      </c>
      <c r="B16106" s="57">
        <v>336.0</v>
      </c>
      <c r="C16106" s="57">
        <v>25.0</v>
      </c>
      <c r="D16106" s="268">
        <v>0.5</v>
      </c>
      <c r="E16106" s="269">
        <v>8.911664700526881E-5</v>
      </c>
      <c r="F16106" s="269">
        <v>7.151039616047207E-5</v>
      </c>
    </row>
    <row r="16107" ht="14.25" customHeight="1">
      <c r="A16107" s="267">
        <v>43801.0</v>
      </c>
      <c r="B16107" s="57">
        <v>336.0</v>
      </c>
      <c r="C16107" s="57">
        <v>26.0</v>
      </c>
      <c r="D16107" s="268">
        <v>0.520833333333333</v>
      </c>
      <c r="E16107" s="269">
        <v>9.018243024610262E-5</v>
      </c>
      <c r="F16107" s="269">
        <v>7.110977769458707E-5</v>
      </c>
    </row>
    <row r="16108" ht="14.25" customHeight="1">
      <c r="A16108" s="267">
        <v>43801.0</v>
      </c>
      <c r="B16108" s="57">
        <v>336.0</v>
      </c>
      <c r="C16108" s="57">
        <v>27.0</v>
      </c>
      <c r="D16108" s="268">
        <v>0.541666666666667</v>
      </c>
      <c r="E16108" s="269">
        <v>8.088626304511847E-5</v>
      </c>
      <c r="F16108" s="269">
        <v>7.030854076281706E-5</v>
      </c>
    </row>
    <row r="16109" ht="14.25" customHeight="1">
      <c r="A16109" s="267">
        <v>43801.0</v>
      </c>
      <c r="B16109" s="57">
        <v>336.0</v>
      </c>
      <c r="C16109" s="57">
        <v>28.0</v>
      </c>
      <c r="D16109" s="268">
        <v>0.5625</v>
      </c>
      <c r="E16109" s="269">
        <v>6.344339976324963E-5</v>
      </c>
      <c r="F16109" s="269">
        <v>6.880622151574834E-5</v>
      </c>
    </row>
    <row r="16110" ht="14.25" customHeight="1">
      <c r="A16110" s="267">
        <v>43801.0</v>
      </c>
      <c r="B16110" s="57">
        <v>336.0</v>
      </c>
      <c r="C16110" s="57">
        <v>29.0</v>
      </c>
      <c r="D16110" s="268">
        <v>0.583333333333333</v>
      </c>
      <c r="E16110" s="269">
        <v>4.66553463785546E-5</v>
      </c>
      <c r="F16110" s="269">
        <v>6.790482996750707E-5</v>
      </c>
    </row>
    <row r="16111" ht="14.25" customHeight="1">
      <c r="A16111" s="267">
        <v>43801.0</v>
      </c>
      <c r="B16111" s="57">
        <v>336.0</v>
      </c>
      <c r="C16111" s="57">
        <v>30.0</v>
      </c>
      <c r="D16111" s="268">
        <v>0.604166666666667</v>
      </c>
      <c r="E16111" s="269">
        <v>2.926954429939161E-5</v>
      </c>
      <c r="F16111" s="269">
        <v>7.000807691340332E-5</v>
      </c>
    </row>
    <row r="16112" ht="14.25" customHeight="1">
      <c r="A16112" s="267">
        <v>43801.0</v>
      </c>
      <c r="B16112" s="57">
        <v>336.0</v>
      </c>
      <c r="C16112" s="57">
        <v>31.0</v>
      </c>
      <c r="D16112" s="268">
        <v>0.625</v>
      </c>
      <c r="E16112" s="269">
        <v>1.7967159432734267E-5</v>
      </c>
      <c r="F16112" s="269">
        <v>7.251194232518454E-5</v>
      </c>
    </row>
    <row r="16113" ht="14.25" customHeight="1">
      <c r="A16113" s="267">
        <v>43801.0</v>
      </c>
      <c r="B16113" s="57">
        <v>336.0</v>
      </c>
      <c r="C16113" s="57">
        <v>32.0</v>
      </c>
      <c r="D16113" s="268">
        <v>0.645833333333333</v>
      </c>
      <c r="E16113" s="269">
        <v>5.930912900457078E-6</v>
      </c>
      <c r="F16113" s="269">
        <v>7.922230162875826E-5</v>
      </c>
    </row>
    <row r="16114" ht="14.25" customHeight="1">
      <c r="A16114" s="267">
        <v>43801.0</v>
      </c>
      <c r="B16114" s="57">
        <v>336.0</v>
      </c>
      <c r="C16114" s="57">
        <v>33.0</v>
      </c>
      <c r="D16114" s="268">
        <v>0.666666666666667</v>
      </c>
      <c r="E16114" s="269">
        <v>1.1831066513543278E-7</v>
      </c>
      <c r="F16114" s="269">
        <v>8.973853635823944E-5</v>
      </c>
    </row>
    <row r="16115" ht="14.25" customHeight="1">
      <c r="A16115" s="267">
        <v>43801.0</v>
      </c>
      <c r="B16115" s="57">
        <v>336.0</v>
      </c>
      <c r="C16115" s="57">
        <v>34.0</v>
      </c>
      <c r="D16115" s="268">
        <v>0.6875</v>
      </c>
      <c r="E16115" s="269">
        <v>0.0</v>
      </c>
      <c r="F16115" s="269">
        <v>1.0133644094561012E-4</v>
      </c>
    </row>
    <row r="16116" ht="14.25" customHeight="1">
      <c r="A16116" s="267">
        <v>43801.0</v>
      </c>
      <c r="B16116" s="57">
        <v>336.0</v>
      </c>
      <c r="C16116" s="57">
        <v>35.0</v>
      </c>
      <c r="D16116" s="268">
        <v>0.708333333333333</v>
      </c>
      <c r="E16116" s="269">
        <v>0.0</v>
      </c>
      <c r="F16116" s="269">
        <v>1.0735573339553222E-4</v>
      </c>
    </row>
    <row r="16117" ht="14.25" customHeight="1">
      <c r="A16117" s="267">
        <v>43801.0</v>
      </c>
      <c r="B16117" s="57">
        <v>336.0</v>
      </c>
      <c r="C16117" s="57">
        <v>36.0</v>
      </c>
      <c r="D16117" s="268">
        <v>0.729166666666667</v>
      </c>
      <c r="E16117" s="269">
        <v>0.0</v>
      </c>
      <c r="F16117" s="269">
        <v>1.1051060381437657E-4</v>
      </c>
    </row>
    <row r="16118" ht="14.25" customHeight="1">
      <c r="A16118" s="267">
        <v>43801.0</v>
      </c>
      <c r="B16118" s="57">
        <v>336.0</v>
      </c>
      <c r="C16118" s="57">
        <v>37.0</v>
      </c>
      <c r="D16118" s="268">
        <v>0.75</v>
      </c>
      <c r="E16118" s="269">
        <v>0.0</v>
      </c>
      <c r="F16118" s="269">
        <v>1.1151214997908906E-4</v>
      </c>
    </row>
    <row r="16119" ht="14.25" customHeight="1">
      <c r="A16119" s="267">
        <v>43801.0</v>
      </c>
      <c r="B16119" s="57">
        <v>336.0</v>
      </c>
      <c r="C16119" s="57">
        <v>38.0</v>
      </c>
      <c r="D16119" s="268">
        <v>0.770833333333333</v>
      </c>
      <c r="E16119" s="269">
        <v>0.0</v>
      </c>
      <c r="F16119" s="269">
        <v>1.1004989257860882E-4</v>
      </c>
    </row>
    <row r="16120" ht="14.25" customHeight="1">
      <c r="A16120" s="267">
        <v>43801.0</v>
      </c>
      <c r="B16120" s="57">
        <v>336.0</v>
      </c>
      <c r="C16120" s="57">
        <v>39.0</v>
      </c>
      <c r="D16120" s="268">
        <v>0.791666666666667</v>
      </c>
      <c r="E16120" s="269">
        <v>0.0</v>
      </c>
      <c r="F16120" s="269">
        <v>1.0529254829622447E-4</v>
      </c>
    </row>
    <row r="16121" ht="14.25" customHeight="1">
      <c r="A16121" s="267">
        <v>43801.0</v>
      </c>
      <c r="B16121" s="57">
        <v>336.0</v>
      </c>
      <c r="C16121" s="57">
        <v>40.0</v>
      </c>
      <c r="D16121" s="268">
        <v>0.8125</v>
      </c>
      <c r="E16121" s="269">
        <v>0.0</v>
      </c>
      <c r="F16121" s="269">
        <v>9.965384338889315E-5</v>
      </c>
    </row>
    <row r="16122" ht="14.25" customHeight="1">
      <c r="A16122" s="267">
        <v>43801.0</v>
      </c>
      <c r="B16122" s="57">
        <v>336.0</v>
      </c>
      <c r="C16122" s="57">
        <v>41.0</v>
      </c>
      <c r="D16122" s="268">
        <v>0.833333333333333</v>
      </c>
      <c r="E16122" s="269">
        <v>0.0</v>
      </c>
      <c r="F16122" s="269">
        <v>9.584796796298565E-5</v>
      </c>
    </row>
    <row r="16123" ht="14.25" customHeight="1">
      <c r="A16123" s="267">
        <v>43801.0</v>
      </c>
      <c r="B16123" s="57">
        <v>336.0</v>
      </c>
      <c r="C16123" s="57">
        <v>42.0</v>
      </c>
      <c r="D16123" s="268">
        <v>0.854166666666667</v>
      </c>
      <c r="E16123" s="269">
        <v>0.0</v>
      </c>
      <c r="F16123" s="269">
        <v>9.234255638649195E-5</v>
      </c>
    </row>
    <row r="16124" ht="14.25" customHeight="1">
      <c r="A16124" s="267">
        <v>43801.0</v>
      </c>
      <c r="B16124" s="57">
        <v>336.0</v>
      </c>
      <c r="C16124" s="57">
        <v>43.0</v>
      </c>
      <c r="D16124" s="268">
        <v>0.875</v>
      </c>
      <c r="E16124" s="269">
        <v>0.0</v>
      </c>
      <c r="F16124" s="269">
        <v>8.813606249469946E-5</v>
      </c>
    </row>
    <row r="16125" ht="14.25" customHeight="1">
      <c r="A16125" s="267">
        <v>43801.0</v>
      </c>
      <c r="B16125" s="57">
        <v>336.0</v>
      </c>
      <c r="C16125" s="57">
        <v>44.0</v>
      </c>
      <c r="D16125" s="268">
        <v>0.895833333333333</v>
      </c>
      <c r="E16125" s="269">
        <v>0.0</v>
      </c>
      <c r="F16125" s="269">
        <v>8.392956860290699E-5</v>
      </c>
    </row>
    <row r="16126" ht="14.25" customHeight="1">
      <c r="A16126" s="267">
        <v>43801.0</v>
      </c>
      <c r="B16126" s="57">
        <v>336.0</v>
      </c>
      <c r="C16126" s="57">
        <v>45.0</v>
      </c>
      <c r="D16126" s="268">
        <v>0.916666666666667</v>
      </c>
      <c r="E16126" s="269">
        <v>0.0</v>
      </c>
      <c r="F16126" s="269">
        <v>7.972307471111451E-5</v>
      </c>
    </row>
    <row r="16127" ht="14.25" customHeight="1">
      <c r="A16127" s="267">
        <v>43801.0</v>
      </c>
      <c r="B16127" s="57">
        <v>336.0</v>
      </c>
      <c r="C16127" s="57">
        <v>46.0</v>
      </c>
      <c r="D16127" s="268">
        <v>0.9375</v>
      </c>
      <c r="E16127" s="269">
        <v>0.0</v>
      </c>
      <c r="F16127" s="269">
        <v>7.100962307811582E-5</v>
      </c>
    </row>
    <row r="16128" ht="14.25" customHeight="1">
      <c r="A16128" s="267">
        <v>43801.0</v>
      </c>
      <c r="B16128" s="57">
        <v>336.0</v>
      </c>
      <c r="C16128" s="57">
        <v>47.0</v>
      </c>
      <c r="D16128" s="268">
        <v>0.958333333333333</v>
      </c>
      <c r="E16128" s="269">
        <v>0.0</v>
      </c>
      <c r="F16128" s="269">
        <v>6.259663529453087E-5</v>
      </c>
    </row>
    <row r="16129" ht="14.25" customHeight="1">
      <c r="A16129" s="267">
        <v>43801.0</v>
      </c>
      <c r="B16129" s="57">
        <v>336.0</v>
      </c>
      <c r="C16129" s="57">
        <v>48.0</v>
      </c>
      <c r="D16129" s="268">
        <v>0.979166666666667</v>
      </c>
      <c r="E16129" s="269">
        <v>0.0</v>
      </c>
      <c r="F16129" s="269">
        <v>5.428380212741717E-5</v>
      </c>
    </row>
    <row r="16130" ht="14.25" customHeight="1">
      <c r="A16130" s="267">
        <v>43802.0</v>
      </c>
      <c r="B16130" s="57">
        <v>337.0</v>
      </c>
      <c r="C16130" s="57">
        <v>1.0</v>
      </c>
      <c r="D16130" s="268">
        <v>0.0</v>
      </c>
      <c r="E16130" s="269">
        <v>0.0</v>
      </c>
      <c r="F16130" s="269">
        <v>4.687236050854471E-5</v>
      </c>
    </row>
    <row r="16131" ht="14.25" customHeight="1">
      <c r="A16131" s="267">
        <v>43802.0</v>
      </c>
      <c r="B16131" s="57">
        <v>337.0</v>
      </c>
      <c r="C16131" s="57">
        <v>2.0</v>
      </c>
      <c r="D16131" s="268">
        <v>0.020833333333333332</v>
      </c>
      <c r="E16131" s="269">
        <v>0.0</v>
      </c>
      <c r="F16131" s="269">
        <v>4.1363856602626E-5</v>
      </c>
    </row>
    <row r="16132" ht="14.25" customHeight="1">
      <c r="A16132" s="267">
        <v>43802.0</v>
      </c>
      <c r="B16132" s="57">
        <v>337.0</v>
      </c>
      <c r="C16132" s="57">
        <v>3.0</v>
      </c>
      <c r="D16132" s="268">
        <v>0.0416666666666667</v>
      </c>
      <c r="E16132" s="269">
        <v>0.0</v>
      </c>
      <c r="F16132" s="269">
        <v>3.8158908875546014E-5</v>
      </c>
    </row>
    <row r="16133" ht="14.25" customHeight="1">
      <c r="A16133" s="267">
        <v>43802.0</v>
      </c>
      <c r="B16133" s="57">
        <v>337.0</v>
      </c>
      <c r="C16133" s="57">
        <v>4.0</v>
      </c>
      <c r="D16133" s="268">
        <v>0.0625</v>
      </c>
      <c r="E16133" s="269">
        <v>0.0</v>
      </c>
      <c r="F16133" s="269">
        <v>3.505411576493728E-5</v>
      </c>
    </row>
    <row r="16134" ht="14.25" customHeight="1">
      <c r="A16134" s="267">
        <v>43802.0</v>
      </c>
      <c r="B16134" s="57">
        <v>337.0</v>
      </c>
      <c r="C16134" s="57">
        <v>5.0</v>
      </c>
      <c r="D16134" s="268">
        <v>0.0833333333333333</v>
      </c>
      <c r="E16134" s="269">
        <v>0.0</v>
      </c>
      <c r="F16134" s="269">
        <v>3.3551796517868546E-5</v>
      </c>
    </row>
    <row r="16135" ht="14.25" customHeight="1">
      <c r="A16135" s="267">
        <v>43802.0</v>
      </c>
      <c r="B16135" s="57">
        <v>337.0</v>
      </c>
      <c r="C16135" s="57">
        <v>6.0</v>
      </c>
      <c r="D16135" s="268">
        <v>0.104166666666667</v>
      </c>
      <c r="E16135" s="269">
        <v>0.0</v>
      </c>
      <c r="F16135" s="269">
        <v>3.194932265432856E-5</v>
      </c>
    </row>
    <row r="16136" ht="14.25" customHeight="1">
      <c r="A16136" s="267">
        <v>43802.0</v>
      </c>
      <c r="B16136" s="57">
        <v>337.0</v>
      </c>
      <c r="C16136" s="57">
        <v>7.0</v>
      </c>
      <c r="D16136" s="268">
        <v>0.125</v>
      </c>
      <c r="E16136" s="269">
        <v>0.0</v>
      </c>
      <c r="F16136" s="269">
        <v>3.18491680378573E-5</v>
      </c>
    </row>
    <row r="16137" ht="14.25" customHeight="1">
      <c r="A16137" s="267">
        <v>43802.0</v>
      </c>
      <c r="B16137" s="57">
        <v>337.0</v>
      </c>
      <c r="C16137" s="57">
        <v>8.0</v>
      </c>
      <c r="D16137" s="268">
        <v>0.145833333333333</v>
      </c>
      <c r="E16137" s="269">
        <v>0.0</v>
      </c>
      <c r="F16137" s="269">
        <v>3.124824033902981E-5</v>
      </c>
    </row>
    <row r="16138" ht="14.25" customHeight="1">
      <c r="A16138" s="267">
        <v>43802.0</v>
      </c>
      <c r="B16138" s="57">
        <v>337.0</v>
      </c>
      <c r="C16138" s="57">
        <v>9.0</v>
      </c>
      <c r="D16138" s="268">
        <v>0.166666666666667</v>
      </c>
      <c r="E16138" s="269">
        <v>0.0</v>
      </c>
      <c r="F16138" s="269">
        <v>3.1148085722558555E-5</v>
      </c>
    </row>
    <row r="16139" ht="14.25" customHeight="1">
      <c r="A16139" s="267">
        <v>43802.0</v>
      </c>
      <c r="B16139" s="57">
        <v>337.0</v>
      </c>
      <c r="C16139" s="57">
        <v>10.0</v>
      </c>
      <c r="D16139" s="268">
        <v>0.1875</v>
      </c>
      <c r="E16139" s="269">
        <v>0.0</v>
      </c>
      <c r="F16139" s="269">
        <v>3.134839495550106E-5</v>
      </c>
    </row>
    <row r="16140" ht="14.25" customHeight="1">
      <c r="A16140" s="267">
        <v>43802.0</v>
      </c>
      <c r="B16140" s="57">
        <v>337.0</v>
      </c>
      <c r="C16140" s="57">
        <v>11.0</v>
      </c>
      <c r="D16140" s="268">
        <v>0.208333333333333</v>
      </c>
      <c r="E16140" s="269">
        <v>0.0</v>
      </c>
      <c r="F16140" s="269">
        <v>3.214963188727106E-5</v>
      </c>
    </row>
    <row r="16141" ht="14.25" customHeight="1">
      <c r="A16141" s="267">
        <v>43802.0</v>
      </c>
      <c r="B16141" s="57">
        <v>337.0</v>
      </c>
      <c r="C16141" s="57">
        <v>12.0</v>
      </c>
      <c r="D16141" s="268">
        <v>0.229166666666667</v>
      </c>
      <c r="E16141" s="269">
        <v>0.0</v>
      </c>
      <c r="F16141" s="269">
        <v>3.435303344963854E-5</v>
      </c>
    </row>
    <row r="16142" ht="14.25" customHeight="1">
      <c r="A16142" s="267">
        <v>43802.0</v>
      </c>
      <c r="B16142" s="57">
        <v>337.0</v>
      </c>
      <c r="C16142" s="57">
        <v>13.0</v>
      </c>
      <c r="D16142" s="268">
        <v>0.25</v>
      </c>
      <c r="E16142" s="269">
        <v>0.0</v>
      </c>
      <c r="F16142" s="269">
        <v>3.845937272495976E-5</v>
      </c>
    </row>
    <row r="16143" ht="14.25" customHeight="1">
      <c r="A16143" s="267">
        <v>43802.0</v>
      </c>
      <c r="B16143" s="57">
        <v>337.0</v>
      </c>
      <c r="C16143" s="57">
        <v>14.0</v>
      </c>
      <c r="D16143" s="268">
        <v>0.270833333333333</v>
      </c>
      <c r="E16143" s="269">
        <v>0.0</v>
      </c>
      <c r="F16143" s="269">
        <v>4.206493891792475E-5</v>
      </c>
    </row>
    <row r="16144" ht="14.25" customHeight="1">
      <c r="A16144" s="267">
        <v>43802.0</v>
      </c>
      <c r="B16144" s="57">
        <v>337.0</v>
      </c>
      <c r="C16144" s="57">
        <v>15.0</v>
      </c>
      <c r="D16144" s="268">
        <v>0.291666666666667</v>
      </c>
      <c r="E16144" s="269">
        <v>0.0</v>
      </c>
      <c r="F16144" s="269">
        <v>4.687236050854471E-5</v>
      </c>
    </row>
    <row r="16145" ht="14.25" customHeight="1">
      <c r="A16145" s="267">
        <v>43802.0</v>
      </c>
      <c r="B16145" s="57">
        <v>337.0</v>
      </c>
      <c r="C16145" s="57">
        <v>16.0</v>
      </c>
      <c r="D16145" s="268">
        <v>0.3125</v>
      </c>
      <c r="E16145" s="269">
        <v>4.662756835667812E-8</v>
      </c>
      <c r="F16145" s="269">
        <v>5.4684420593302164E-5</v>
      </c>
    </row>
    <row r="16146" ht="14.25" customHeight="1">
      <c r="A16146" s="267">
        <v>43802.0</v>
      </c>
      <c r="B16146" s="57">
        <v>337.0</v>
      </c>
      <c r="C16146" s="57">
        <v>17.0</v>
      </c>
      <c r="D16146" s="268">
        <v>0.333333333333333</v>
      </c>
      <c r="E16146" s="269">
        <v>1.1890029930952922E-6</v>
      </c>
      <c r="F16146" s="269">
        <v>6.449957300748461E-5</v>
      </c>
    </row>
    <row r="16147" ht="14.25" customHeight="1">
      <c r="A16147" s="267">
        <v>43802.0</v>
      </c>
      <c r="B16147" s="57">
        <v>337.0</v>
      </c>
      <c r="C16147" s="57">
        <v>18.0</v>
      </c>
      <c r="D16147" s="268">
        <v>0.354166666666667</v>
      </c>
      <c r="E16147" s="269">
        <v>5.149434257960716E-6</v>
      </c>
      <c r="F16147" s="269">
        <v>7.261209694165581E-5</v>
      </c>
    </row>
    <row r="16148" ht="14.25" customHeight="1">
      <c r="A16148" s="267">
        <v>43802.0</v>
      </c>
      <c r="B16148" s="57">
        <v>337.0</v>
      </c>
      <c r="C16148" s="57">
        <v>19.0</v>
      </c>
      <c r="D16148" s="268">
        <v>0.375</v>
      </c>
      <c r="E16148" s="269">
        <v>1.1311759555876058E-5</v>
      </c>
      <c r="F16148" s="269">
        <v>7.601735390167828E-5</v>
      </c>
    </row>
    <row r="16149" ht="14.25" customHeight="1">
      <c r="A16149" s="267">
        <v>43802.0</v>
      </c>
      <c r="B16149" s="57">
        <v>337.0</v>
      </c>
      <c r="C16149" s="57">
        <v>20.0</v>
      </c>
      <c r="D16149" s="268">
        <v>0.395833333333333</v>
      </c>
      <c r="E16149" s="269">
        <v>3.422166208011141E-5</v>
      </c>
      <c r="F16149" s="269">
        <v>7.902199239581575E-5</v>
      </c>
    </row>
    <row r="16150" ht="14.25" customHeight="1">
      <c r="A16150" s="267">
        <v>43802.0</v>
      </c>
      <c r="B16150" s="57">
        <v>337.0</v>
      </c>
      <c r="C16150" s="57">
        <v>21.0</v>
      </c>
      <c r="D16150" s="268">
        <v>0.416666666666667</v>
      </c>
      <c r="E16150" s="269">
        <v>4.0777269786311495E-5</v>
      </c>
      <c r="F16150" s="269">
        <v>7.711905468286203E-5</v>
      </c>
    </row>
    <row r="16151" ht="14.25" customHeight="1">
      <c r="A16151" s="267">
        <v>43802.0</v>
      </c>
      <c r="B16151" s="57">
        <v>337.0</v>
      </c>
      <c r="C16151" s="57">
        <v>22.0</v>
      </c>
      <c r="D16151" s="268">
        <v>0.4375</v>
      </c>
      <c r="E16151" s="269">
        <v>6.6418558674782E-5</v>
      </c>
      <c r="F16151" s="269">
        <v>7.892183777934451E-5</v>
      </c>
    </row>
    <row r="16152" ht="14.25" customHeight="1">
      <c r="A16152" s="267">
        <v>43802.0</v>
      </c>
      <c r="B16152" s="57">
        <v>337.0</v>
      </c>
      <c r="C16152" s="57">
        <v>23.0</v>
      </c>
      <c r="D16152" s="268">
        <v>0.458333333333333</v>
      </c>
      <c r="E16152" s="269">
        <v>4.561661794910065E-5</v>
      </c>
      <c r="F16152" s="269">
        <v>7.621766313462079E-5</v>
      </c>
    </row>
    <row r="16153" ht="14.25" customHeight="1">
      <c r="A16153" s="267">
        <v>43802.0</v>
      </c>
      <c r="B16153" s="57">
        <v>337.0</v>
      </c>
      <c r="C16153" s="57">
        <v>24.0</v>
      </c>
      <c r="D16153" s="268">
        <v>0.479166666666667</v>
      </c>
      <c r="E16153" s="269">
        <v>7.109873105729801E-5</v>
      </c>
      <c r="F16153" s="269">
        <v>7.411441618872453E-5</v>
      </c>
    </row>
    <row r="16154" ht="14.25" customHeight="1">
      <c r="A16154" s="267">
        <v>43802.0</v>
      </c>
      <c r="B16154" s="57">
        <v>337.0</v>
      </c>
      <c r="C16154" s="57">
        <v>25.0</v>
      </c>
      <c r="D16154" s="268">
        <v>0.5</v>
      </c>
      <c r="E16154" s="269">
        <v>5.866622567568297E-5</v>
      </c>
      <c r="F16154" s="269">
        <v>7.591719928520704E-5</v>
      </c>
    </row>
    <row r="16155" ht="14.25" customHeight="1">
      <c r="A16155" s="267">
        <v>43802.0</v>
      </c>
      <c r="B16155" s="57">
        <v>337.0</v>
      </c>
      <c r="C16155" s="57">
        <v>26.0</v>
      </c>
      <c r="D16155" s="268">
        <v>0.520833333333333</v>
      </c>
      <c r="E16155" s="269">
        <v>5.1897586084796297E-5</v>
      </c>
      <c r="F16155" s="269">
        <v>7.651812698403452E-5</v>
      </c>
    </row>
    <row r="16156" ht="14.25" customHeight="1">
      <c r="A16156" s="267">
        <v>43802.0</v>
      </c>
      <c r="B16156" s="57">
        <v>337.0</v>
      </c>
      <c r="C16156" s="57">
        <v>27.0</v>
      </c>
      <c r="D16156" s="268">
        <v>0.541666666666667</v>
      </c>
      <c r="E16156" s="269">
        <v>3.103213567321947E-5</v>
      </c>
      <c r="F16156" s="269">
        <v>7.641797236756328E-5</v>
      </c>
    </row>
    <row r="16157" ht="14.25" customHeight="1">
      <c r="A16157" s="267">
        <v>43802.0</v>
      </c>
      <c r="B16157" s="57">
        <v>337.0</v>
      </c>
      <c r="C16157" s="57">
        <v>28.0</v>
      </c>
      <c r="D16157" s="268">
        <v>0.5625</v>
      </c>
      <c r="E16157" s="269">
        <v>2.9394299154470015E-5</v>
      </c>
      <c r="F16157" s="269">
        <v>7.461518927108079E-5</v>
      </c>
    </row>
    <row r="16158" ht="14.25" customHeight="1">
      <c r="A16158" s="267">
        <v>43802.0</v>
      </c>
      <c r="B16158" s="57">
        <v>337.0</v>
      </c>
      <c r="C16158" s="57">
        <v>29.0</v>
      </c>
      <c r="D16158" s="268">
        <v>0.583333333333333</v>
      </c>
      <c r="E16158" s="269">
        <v>2.2502285544260843E-5</v>
      </c>
      <c r="F16158" s="269">
        <v>7.331317925695456E-5</v>
      </c>
    </row>
    <row r="16159" ht="14.25" customHeight="1">
      <c r="A16159" s="267">
        <v>43802.0</v>
      </c>
      <c r="B16159" s="57">
        <v>337.0</v>
      </c>
      <c r="C16159" s="57">
        <v>30.0</v>
      </c>
      <c r="D16159" s="268">
        <v>0.604166666666667</v>
      </c>
      <c r="E16159" s="269">
        <v>1.346132115554169E-5</v>
      </c>
      <c r="F16159" s="269">
        <v>7.611750851814954E-5</v>
      </c>
    </row>
    <row r="16160" ht="14.25" customHeight="1">
      <c r="A16160" s="267">
        <v>43802.0</v>
      </c>
      <c r="B16160" s="57">
        <v>337.0</v>
      </c>
      <c r="C16160" s="57">
        <v>31.0</v>
      </c>
      <c r="D16160" s="268">
        <v>0.625</v>
      </c>
      <c r="E16160" s="269">
        <v>1.1264949213804735E-5</v>
      </c>
      <c r="F16160" s="269">
        <v>7.771998238168954E-5</v>
      </c>
    </row>
    <row r="16161" ht="14.25" customHeight="1">
      <c r="A16161" s="267">
        <v>43802.0</v>
      </c>
      <c r="B16161" s="57">
        <v>337.0</v>
      </c>
      <c r="C16161" s="57">
        <v>32.0</v>
      </c>
      <c r="D16161" s="268">
        <v>0.645833333333333</v>
      </c>
      <c r="E16161" s="269">
        <v>6.588914324793794E-6</v>
      </c>
      <c r="F16161" s="269">
        <v>8.262755858878075E-5</v>
      </c>
    </row>
    <row r="16162" ht="14.25" customHeight="1">
      <c r="A16162" s="267">
        <v>43802.0</v>
      </c>
      <c r="B16162" s="57">
        <v>337.0</v>
      </c>
      <c r="C16162" s="57">
        <v>33.0</v>
      </c>
      <c r="D16162" s="268">
        <v>0.666666666666667</v>
      </c>
      <c r="E16162" s="269">
        <v>2.325522818607881E-7</v>
      </c>
      <c r="F16162" s="269">
        <v>9.013915482412445E-5</v>
      </c>
    </row>
    <row r="16163" ht="14.25" customHeight="1">
      <c r="A16163" s="267">
        <v>43802.0</v>
      </c>
      <c r="B16163" s="57">
        <v>337.0</v>
      </c>
      <c r="C16163" s="57">
        <v>34.0</v>
      </c>
      <c r="D16163" s="268">
        <v>0.6875</v>
      </c>
      <c r="E16163" s="269">
        <v>1.1035752506119058E-8</v>
      </c>
      <c r="F16163" s="269">
        <v>1.0106602348113775E-4</v>
      </c>
    </row>
    <row r="16164" ht="14.25" customHeight="1">
      <c r="A16164" s="267">
        <v>43802.0</v>
      </c>
      <c r="B16164" s="57">
        <v>337.0</v>
      </c>
      <c r="C16164" s="57">
        <v>35.0</v>
      </c>
      <c r="D16164" s="268">
        <v>0.708333333333333</v>
      </c>
      <c r="E16164" s="269">
        <v>0.0</v>
      </c>
      <c r="F16164" s="269">
        <v>1.1107146966661557E-4</v>
      </c>
    </row>
    <row r="16165" ht="14.25" customHeight="1">
      <c r="A16165" s="267">
        <v>43802.0</v>
      </c>
      <c r="B16165" s="57">
        <v>337.0</v>
      </c>
      <c r="C16165" s="57">
        <v>36.0</v>
      </c>
      <c r="D16165" s="268">
        <v>0.729166666666667</v>
      </c>
      <c r="E16165" s="269">
        <v>0.0</v>
      </c>
      <c r="F16165" s="269">
        <v>1.134150876920428E-4</v>
      </c>
    </row>
    <row r="16166" ht="14.25" customHeight="1">
      <c r="A16166" s="267">
        <v>43802.0</v>
      </c>
      <c r="B16166" s="57">
        <v>337.0</v>
      </c>
      <c r="C16166" s="57">
        <v>37.0</v>
      </c>
      <c r="D16166" s="268">
        <v>0.75</v>
      </c>
      <c r="E16166" s="269">
        <v>0.0</v>
      </c>
      <c r="F16166" s="269">
        <v>1.1436655654851967E-4</v>
      </c>
    </row>
    <row r="16167" ht="14.25" customHeight="1">
      <c r="A16167" s="267">
        <v>43802.0</v>
      </c>
      <c r="B16167" s="57">
        <v>337.0</v>
      </c>
      <c r="C16167" s="57">
        <v>38.0</v>
      </c>
      <c r="D16167" s="268">
        <v>0.770833333333333</v>
      </c>
      <c r="E16167" s="269">
        <v>0.0</v>
      </c>
      <c r="F16167" s="269">
        <v>1.096392586510767E-4</v>
      </c>
    </row>
    <row r="16168" ht="14.25" customHeight="1">
      <c r="A16168" s="267">
        <v>43802.0</v>
      </c>
      <c r="B16168" s="57">
        <v>337.0</v>
      </c>
      <c r="C16168" s="57">
        <v>39.0</v>
      </c>
      <c r="D16168" s="268">
        <v>0.791666666666667</v>
      </c>
      <c r="E16168" s="269">
        <v>0.0</v>
      </c>
      <c r="F16168" s="269">
        <v>1.0407066197527527E-4</v>
      </c>
    </row>
    <row r="16169" ht="14.25" customHeight="1">
      <c r="A16169" s="267">
        <v>43802.0</v>
      </c>
      <c r="B16169" s="57">
        <v>337.0</v>
      </c>
      <c r="C16169" s="57">
        <v>40.0</v>
      </c>
      <c r="D16169" s="268">
        <v>0.8125</v>
      </c>
      <c r="E16169" s="269">
        <v>0.0</v>
      </c>
      <c r="F16169" s="269">
        <v>9.975399800536438E-5</v>
      </c>
    </row>
    <row r="16170" ht="14.25" customHeight="1">
      <c r="A16170" s="267">
        <v>43802.0</v>
      </c>
      <c r="B16170" s="57">
        <v>337.0</v>
      </c>
      <c r="C16170" s="57">
        <v>41.0</v>
      </c>
      <c r="D16170" s="268">
        <v>0.833333333333333</v>
      </c>
      <c r="E16170" s="269">
        <v>0.0</v>
      </c>
      <c r="F16170" s="269">
        <v>9.464611256533066E-5</v>
      </c>
    </row>
    <row r="16171" ht="14.25" customHeight="1">
      <c r="A16171" s="267">
        <v>43802.0</v>
      </c>
      <c r="B16171" s="57">
        <v>337.0</v>
      </c>
      <c r="C16171" s="57">
        <v>42.0</v>
      </c>
      <c r="D16171" s="268">
        <v>0.854166666666667</v>
      </c>
      <c r="E16171" s="269">
        <v>0.0</v>
      </c>
      <c r="F16171" s="269">
        <v>8.92377632758832E-5</v>
      </c>
    </row>
    <row r="16172" ht="14.25" customHeight="1">
      <c r="A16172" s="267">
        <v>43802.0</v>
      </c>
      <c r="B16172" s="57">
        <v>337.0</v>
      </c>
      <c r="C16172" s="57">
        <v>43.0</v>
      </c>
      <c r="D16172" s="268">
        <v>0.875</v>
      </c>
      <c r="E16172" s="269">
        <v>0.0</v>
      </c>
      <c r="F16172" s="269">
        <v>8.503126938409072E-5</v>
      </c>
    </row>
    <row r="16173" ht="14.25" customHeight="1">
      <c r="A16173" s="267">
        <v>43802.0</v>
      </c>
      <c r="B16173" s="57">
        <v>337.0</v>
      </c>
      <c r="C16173" s="57">
        <v>44.0</v>
      </c>
      <c r="D16173" s="268">
        <v>0.895833333333333</v>
      </c>
      <c r="E16173" s="269">
        <v>0.0</v>
      </c>
      <c r="F16173" s="269">
        <v>8.292802243819447E-5</v>
      </c>
    </row>
    <row r="16174" ht="14.25" customHeight="1">
      <c r="A16174" s="267">
        <v>43802.0</v>
      </c>
      <c r="B16174" s="57">
        <v>337.0</v>
      </c>
      <c r="C16174" s="57">
        <v>45.0</v>
      </c>
      <c r="D16174" s="268">
        <v>0.916666666666667</v>
      </c>
      <c r="E16174" s="269">
        <v>0.0</v>
      </c>
      <c r="F16174" s="269">
        <v>7.721920929933328E-5</v>
      </c>
    </row>
    <row r="16175" ht="14.25" customHeight="1">
      <c r="A16175" s="267">
        <v>43802.0</v>
      </c>
      <c r="B16175" s="57">
        <v>337.0</v>
      </c>
      <c r="C16175" s="57">
        <v>46.0</v>
      </c>
      <c r="D16175" s="268">
        <v>0.9375</v>
      </c>
      <c r="E16175" s="269">
        <v>0.0</v>
      </c>
      <c r="F16175" s="269">
        <v>7.070915922870207E-5</v>
      </c>
    </row>
    <row r="16176" ht="14.25" customHeight="1">
      <c r="A16176" s="267">
        <v>43802.0</v>
      </c>
      <c r="B16176" s="57">
        <v>337.0</v>
      </c>
      <c r="C16176" s="57">
        <v>47.0</v>
      </c>
      <c r="D16176" s="268">
        <v>0.958333333333333</v>
      </c>
      <c r="E16176" s="269">
        <v>0.0</v>
      </c>
      <c r="F16176" s="269">
        <v>6.409895454159961E-5</v>
      </c>
    </row>
    <row r="16177" ht="14.25" customHeight="1">
      <c r="A16177" s="267">
        <v>43802.0</v>
      </c>
      <c r="B16177" s="57">
        <v>337.0</v>
      </c>
      <c r="C16177" s="57">
        <v>48.0</v>
      </c>
      <c r="D16177" s="268">
        <v>0.979166666666667</v>
      </c>
      <c r="E16177" s="269">
        <v>0.0</v>
      </c>
      <c r="F16177" s="269">
        <v>5.4684420593302164E-5</v>
      </c>
    </row>
    <row r="16178" ht="14.25" customHeight="1">
      <c r="A16178" s="267">
        <v>43803.0</v>
      </c>
      <c r="B16178" s="57">
        <v>338.0</v>
      </c>
      <c r="C16178" s="57">
        <v>1.0</v>
      </c>
      <c r="D16178" s="268">
        <v>0.0</v>
      </c>
      <c r="E16178" s="269">
        <v>0.0</v>
      </c>
      <c r="F16178" s="269">
        <v>4.877529822149846E-5</v>
      </c>
    </row>
    <row r="16179" ht="14.25" customHeight="1">
      <c r="A16179" s="267">
        <v>43803.0</v>
      </c>
      <c r="B16179" s="57">
        <v>338.0</v>
      </c>
      <c r="C16179" s="57">
        <v>2.0</v>
      </c>
      <c r="D16179" s="268">
        <v>0.020833333333333332</v>
      </c>
      <c r="E16179" s="269">
        <v>0.0</v>
      </c>
      <c r="F16179" s="269">
        <v>4.3567258164993484E-5</v>
      </c>
    </row>
    <row r="16180" ht="14.25" customHeight="1">
      <c r="A16180" s="267">
        <v>43803.0</v>
      </c>
      <c r="B16180" s="57">
        <v>338.0</v>
      </c>
      <c r="C16180" s="57">
        <v>3.0</v>
      </c>
      <c r="D16180" s="268">
        <v>0.0416666666666667</v>
      </c>
      <c r="E16180" s="269">
        <v>0.0</v>
      </c>
      <c r="F16180" s="269">
        <v>3.976138273908601E-5</v>
      </c>
    </row>
    <row r="16181" ht="14.25" customHeight="1">
      <c r="A16181" s="267">
        <v>43803.0</v>
      </c>
      <c r="B16181" s="57">
        <v>338.0</v>
      </c>
      <c r="C16181" s="57">
        <v>4.0</v>
      </c>
      <c r="D16181" s="268">
        <v>0.0625</v>
      </c>
      <c r="E16181" s="269">
        <v>0.0</v>
      </c>
      <c r="F16181" s="269">
        <v>3.7457826560247266E-5</v>
      </c>
    </row>
    <row r="16182" ht="14.25" customHeight="1">
      <c r="A16182" s="267">
        <v>43803.0</v>
      </c>
      <c r="B16182" s="57">
        <v>338.0</v>
      </c>
      <c r="C16182" s="57">
        <v>5.0</v>
      </c>
      <c r="D16182" s="268">
        <v>0.0833333333333333</v>
      </c>
      <c r="E16182" s="269">
        <v>0.0</v>
      </c>
      <c r="F16182" s="269">
        <v>3.515427038140853E-5</v>
      </c>
    </row>
    <row r="16183" ht="14.25" customHeight="1">
      <c r="A16183" s="267">
        <v>43803.0</v>
      </c>
      <c r="B16183" s="57">
        <v>338.0</v>
      </c>
      <c r="C16183" s="57">
        <v>6.0</v>
      </c>
      <c r="D16183" s="268">
        <v>0.104166666666667</v>
      </c>
      <c r="E16183" s="269">
        <v>0.0</v>
      </c>
      <c r="F16183" s="269">
        <v>3.3852260367282293E-5</v>
      </c>
    </row>
    <row r="16184" ht="14.25" customHeight="1">
      <c r="A16184" s="267">
        <v>43803.0</v>
      </c>
      <c r="B16184" s="57">
        <v>338.0</v>
      </c>
      <c r="C16184" s="57">
        <v>7.0</v>
      </c>
      <c r="D16184" s="268">
        <v>0.125</v>
      </c>
      <c r="E16184" s="269">
        <v>0.0</v>
      </c>
      <c r="F16184" s="269">
        <v>3.34516419013973E-5</v>
      </c>
    </row>
    <row r="16185" ht="14.25" customHeight="1">
      <c r="A16185" s="267">
        <v>43803.0</v>
      </c>
      <c r="B16185" s="57">
        <v>338.0</v>
      </c>
      <c r="C16185" s="57">
        <v>8.0</v>
      </c>
      <c r="D16185" s="268">
        <v>0.145833333333333</v>
      </c>
      <c r="E16185" s="269">
        <v>0.0</v>
      </c>
      <c r="F16185" s="269">
        <v>3.275055958609855E-5</v>
      </c>
    </row>
    <row r="16186" ht="14.25" customHeight="1">
      <c r="A16186" s="267">
        <v>43803.0</v>
      </c>
      <c r="B16186" s="57">
        <v>338.0</v>
      </c>
      <c r="C16186" s="57">
        <v>9.0</v>
      </c>
      <c r="D16186" s="268">
        <v>0.166666666666667</v>
      </c>
      <c r="E16186" s="269">
        <v>0.0</v>
      </c>
      <c r="F16186" s="269">
        <v>3.2450095736684804E-5</v>
      </c>
    </row>
    <row r="16187" ht="14.25" customHeight="1">
      <c r="A16187" s="267">
        <v>43803.0</v>
      </c>
      <c r="B16187" s="57">
        <v>338.0</v>
      </c>
      <c r="C16187" s="57">
        <v>10.0</v>
      </c>
      <c r="D16187" s="268">
        <v>0.1875</v>
      </c>
      <c r="E16187" s="269">
        <v>0.0</v>
      </c>
      <c r="F16187" s="269">
        <v>3.2550250353156044E-5</v>
      </c>
    </row>
    <row r="16188" ht="14.25" customHeight="1">
      <c r="A16188" s="267">
        <v>43803.0</v>
      </c>
      <c r="B16188" s="57">
        <v>338.0</v>
      </c>
      <c r="C16188" s="57">
        <v>11.0</v>
      </c>
      <c r="D16188" s="268">
        <v>0.208333333333333</v>
      </c>
      <c r="E16188" s="269">
        <v>0.0</v>
      </c>
      <c r="F16188" s="269">
        <v>3.285071420256979E-5</v>
      </c>
    </row>
    <row r="16189" ht="14.25" customHeight="1">
      <c r="A16189" s="267">
        <v>43803.0</v>
      </c>
      <c r="B16189" s="57">
        <v>338.0</v>
      </c>
      <c r="C16189" s="57">
        <v>12.0</v>
      </c>
      <c r="D16189" s="268">
        <v>0.229166666666667</v>
      </c>
      <c r="E16189" s="269">
        <v>0.0</v>
      </c>
      <c r="F16189" s="269">
        <v>3.4453188066109795E-5</v>
      </c>
    </row>
    <row r="16190" ht="14.25" customHeight="1">
      <c r="A16190" s="267">
        <v>43803.0</v>
      </c>
      <c r="B16190" s="57">
        <v>338.0</v>
      </c>
      <c r="C16190" s="57">
        <v>13.0</v>
      </c>
      <c r="D16190" s="268">
        <v>0.25</v>
      </c>
      <c r="E16190" s="269">
        <v>0.0</v>
      </c>
      <c r="F16190" s="269">
        <v>3.665658962847728E-5</v>
      </c>
    </row>
    <row r="16191" ht="14.25" customHeight="1">
      <c r="A16191" s="267">
        <v>43803.0</v>
      </c>
      <c r="B16191" s="57">
        <v>338.0</v>
      </c>
      <c r="C16191" s="57">
        <v>14.0</v>
      </c>
      <c r="D16191" s="268">
        <v>0.270833333333333</v>
      </c>
      <c r="E16191" s="269">
        <v>0.0</v>
      </c>
      <c r="F16191" s="269">
        <v>3.8359218108488515E-5</v>
      </c>
    </row>
    <row r="16192" ht="14.25" customHeight="1">
      <c r="A16192" s="267">
        <v>43803.0</v>
      </c>
      <c r="B16192" s="57">
        <v>338.0</v>
      </c>
      <c r="C16192" s="57">
        <v>15.0</v>
      </c>
      <c r="D16192" s="268">
        <v>0.291666666666667</v>
      </c>
      <c r="E16192" s="269">
        <v>0.0</v>
      </c>
      <c r="F16192" s="269">
        <v>4.3967876630878485E-5</v>
      </c>
    </row>
    <row r="16193" ht="14.25" customHeight="1">
      <c r="A16193" s="267">
        <v>43803.0</v>
      </c>
      <c r="B16193" s="57">
        <v>338.0</v>
      </c>
      <c r="C16193" s="57">
        <v>16.0</v>
      </c>
      <c r="D16193" s="268">
        <v>0.3125</v>
      </c>
      <c r="E16193" s="269">
        <v>1.1656892089169533E-7</v>
      </c>
      <c r="F16193" s="269">
        <v>5.1479472866222185E-5</v>
      </c>
    </row>
    <row r="16194" ht="14.25" customHeight="1">
      <c r="A16194" s="267">
        <v>43803.0</v>
      </c>
      <c r="B16194" s="57">
        <v>338.0</v>
      </c>
      <c r="C16194" s="57">
        <v>17.0</v>
      </c>
      <c r="D16194" s="268">
        <v>0.333333333333333</v>
      </c>
      <c r="E16194" s="269">
        <v>2.0516130076938376E-6</v>
      </c>
      <c r="F16194" s="269">
        <v>5.949184218392214E-5</v>
      </c>
    </row>
    <row r="16195" ht="14.25" customHeight="1">
      <c r="A16195" s="267">
        <v>43803.0</v>
      </c>
      <c r="B16195" s="57">
        <v>338.0</v>
      </c>
      <c r="C16195" s="57">
        <v>18.0</v>
      </c>
      <c r="D16195" s="268">
        <v>0.354166666666667</v>
      </c>
      <c r="E16195" s="269">
        <v>6.38327282558175E-6</v>
      </c>
      <c r="F16195" s="269">
        <v>6.930699459810458E-5</v>
      </c>
    </row>
    <row r="16196" ht="14.25" customHeight="1">
      <c r="A16196" s="267">
        <v>43803.0</v>
      </c>
      <c r="B16196" s="57">
        <v>338.0</v>
      </c>
      <c r="C16196" s="57">
        <v>19.0</v>
      </c>
      <c r="D16196" s="268">
        <v>0.375</v>
      </c>
      <c r="E16196" s="269">
        <v>1.4878760377921039E-5</v>
      </c>
      <c r="F16196" s="269">
        <v>7.461518927108079E-5</v>
      </c>
    </row>
    <row r="16197" ht="14.25" customHeight="1">
      <c r="A16197" s="267">
        <v>43803.0</v>
      </c>
      <c r="B16197" s="57">
        <v>338.0</v>
      </c>
      <c r="C16197" s="57">
        <v>20.0</v>
      </c>
      <c r="D16197" s="268">
        <v>0.395833333333333</v>
      </c>
      <c r="E16197" s="269">
        <v>2.5129703095401774E-5</v>
      </c>
      <c r="F16197" s="269">
        <v>7.952276547817202E-5</v>
      </c>
    </row>
    <row r="16198" ht="14.25" customHeight="1">
      <c r="A16198" s="267">
        <v>43803.0</v>
      </c>
      <c r="B16198" s="57">
        <v>338.0</v>
      </c>
      <c r="C16198" s="57">
        <v>21.0</v>
      </c>
      <c r="D16198" s="268">
        <v>0.416666666666667</v>
      </c>
      <c r="E16198" s="269">
        <v>3.079694725106499E-5</v>
      </c>
      <c r="F16198" s="269">
        <v>8.362910475349323E-5</v>
      </c>
    </row>
    <row r="16199" ht="14.25" customHeight="1">
      <c r="A16199" s="267">
        <v>43803.0</v>
      </c>
      <c r="B16199" s="57">
        <v>338.0</v>
      </c>
      <c r="C16199" s="57">
        <v>22.0</v>
      </c>
      <c r="D16199" s="268">
        <v>0.4375</v>
      </c>
      <c r="E16199" s="269">
        <v>4.1921413522668745E-5</v>
      </c>
      <c r="F16199" s="269">
        <v>8.312833167113699E-5</v>
      </c>
    </row>
    <row r="16200" ht="14.25" customHeight="1">
      <c r="A16200" s="267">
        <v>43803.0</v>
      </c>
      <c r="B16200" s="57">
        <v>338.0</v>
      </c>
      <c r="C16200" s="57">
        <v>23.0</v>
      </c>
      <c r="D16200" s="268">
        <v>0.458333333333333</v>
      </c>
      <c r="E16200" s="269">
        <v>5.5036692282148293E-5</v>
      </c>
      <c r="F16200" s="269">
        <v>8.553204246644696E-5</v>
      </c>
    </row>
    <row r="16201" ht="14.25" customHeight="1">
      <c r="A16201" s="267">
        <v>43803.0</v>
      </c>
      <c r="B16201" s="57">
        <v>338.0</v>
      </c>
      <c r="C16201" s="57">
        <v>24.0</v>
      </c>
      <c r="D16201" s="268">
        <v>0.479166666666667</v>
      </c>
      <c r="E16201" s="269">
        <v>5.853339217843859E-5</v>
      </c>
      <c r="F16201" s="269">
        <v>8.693420709704446E-5</v>
      </c>
    </row>
    <row r="16202" ht="14.25" customHeight="1">
      <c r="A16202" s="267">
        <v>43803.0</v>
      </c>
      <c r="B16202" s="57">
        <v>338.0</v>
      </c>
      <c r="C16202" s="57">
        <v>25.0</v>
      </c>
      <c r="D16202" s="268">
        <v>0.5</v>
      </c>
      <c r="E16202" s="269">
        <v>5.275078335276074E-5</v>
      </c>
      <c r="F16202" s="269">
        <v>8.873699019352696E-5</v>
      </c>
    </row>
    <row r="16203" ht="14.25" customHeight="1">
      <c r="A16203" s="267">
        <v>43803.0</v>
      </c>
      <c r="B16203" s="57">
        <v>338.0</v>
      </c>
      <c r="C16203" s="57">
        <v>26.0</v>
      </c>
      <c r="D16203" s="268">
        <v>0.520833333333333</v>
      </c>
      <c r="E16203" s="269">
        <v>5.018019448309211E-5</v>
      </c>
      <c r="F16203" s="269">
        <v>8.903745404294072E-5</v>
      </c>
    </row>
    <row r="16204" ht="14.25" customHeight="1">
      <c r="A16204" s="267">
        <v>43803.0</v>
      </c>
      <c r="B16204" s="57">
        <v>338.0</v>
      </c>
      <c r="C16204" s="57">
        <v>27.0</v>
      </c>
      <c r="D16204" s="268">
        <v>0.541666666666667</v>
      </c>
      <c r="E16204" s="269">
        <v>4.343531708780067E-5</v>
      </c>
      <c r="F16204" s="269">
        <v>8.813606249469946E-5</v>
      </c>
    </row>
    <row r="16205" ht="14.25" customHeight="1">
      <c r="A16205" s="267">
        <v>43803.0</v>
      </c>
      <c r="B16205" s="57">
        <v>338.0</v>
      </c>
      <c r="C16205" s="57">
        <v>28.0</v>
      </c>
      <c r="D16205" s="268">
        <v>0.5625</v>
      </c>
      <c r="E16205" s="269">
        <v>3.683735836540705E-5</v>
      </c>
      <c r="F16205" s="269">
        <v>8.503126938409072E-5</v>
      </c>
    </row>
    <row r="16206" ht="14.25" customHeight="1">
      <c r="A16206" s="267">
        <v>43803.0</v>
      </c>
      <c r="B16206" s="57">
        <v>338.0</v>
      </c>
      <c r="C16206" s="57">
        <v>29.0</v>
      </c>
      <c r="D16206" s="268">
        <v>0.583333333333333</v>
      </c>
      <c r="E16206" s="269">
        <v>2.9553900511710806E-5</v>
      </c>
      <c r="F16206" s="269">
        <v>8.392956860290699E-5</v>
      </c>
    </row>
    <row r="16207" ht="14.25" customHeight="1">
      <c r="A16207" s="267">
        <v>43803.0</v>
      </c>
      <c r="B16207" s="57">
        <v>338.0</v>
      </c>
      <c r="C16207" s="57">
        <v>30.0</v>
      </c>
      <c r="D16207" s="268">
        <v>0.604166666666667</v>
      </c>
      <c r="E16207" s="269">
        <v>1.9450629592362137E-5</v>
      </c>
      <c r="F16207" s="269">
        <v>8.553204246644696E-5</v>
      </c>
    </row>
    <row r="16208" ht="14.25" customHeight="1">
      <c r="A16208" s="267">
        <v>43803.0</v>
      </c>
      <c r="B16208" s="57">
        <v>338.0</v>
      </c>
      <c r="C16208" s="57">
        <v>31.0</v>
      </c>
      <c r="D16208" s="268">
        <v>0.625</v>
      </c>
      <c r="E16208" s="269">
        <v>1.0661849526198105E-5</v>
      </c>
      <c r="F16208" s="269">
        <v>8.793575326175697E-5</v>
      </c>
    </row>
    <row r="16209" ht="14.25" customHeight="1">
      <c r="A16209" s="267">
        <v>43803.0</v>
      </c>
      <c r="B16209" s="57">
        <v>338.0</v>
      </c>
      <c r="C16209" s="57">
        <v>32.0</v>
      </c>
      <c r="D16209" s="268">
        <v>0.645833333333333</v>
      </c>
      <c r="E16209" s="269">
        <v>4.467480813152039E-6</v>
      </c>
      <c r="F16209" s="269">
        <v>9.554750411357193E-5</v>
      </c>
    </row>
    <row r="16210" ht="14.25" customHeight="1">
      <c r="A16210" s="267">
        <v>43803.0</v>
      </c>
      <c r="B16210" s="57">
        <v>338.0</v>
      </c>
      <c r="C16210" s="57">
        <v>33.0</v>
      </c>
      <c r="D16210" s="268">
        <v>0.666666666666667</v>
      </c>
      <c r="E16210" s="269">
        <v>6.488282646614355E-7</v>
      </c>
      <c r="F16210" s="269">
        <v>1.0396049189715685E-4</v>
      </c>
    </row>
    <row r="16211" ht="14.25" customHeight="1">
      <c r="A16211" s="267">
        <v>43803.0</v>
      </c>
      <c r="B16211" s="57">
        <v>338.0</v>
      </c>
      <c r="C16211" s="57">
        <v>34.0</v>
      </c>
      <c r="D16211" s="268">
        <v>0.6875</v>
      </c>
      <c r="E16211" s="269">
        <v>3.803943740936011E-8</v>
      </c>
      <c r="F16211" s="269">
        <v>1.1171245921203158E-4</v>
      </c>
    </row>
    <row r="16212" ht="14.25" customHeight="1">
      <c r="A16212" s="267">
        <v>43803.0</v>
      </c>
      <c r="B16212" s="57">
        <v>338.0</v>
      </c>
      <c r="C16212" s="57">
        <v>35.0</v>
      </c>
      <c r="D16212" s="268">
        <v>0.708333333333333</v>
      </c>
      <c r="E16212" s="269">
        <v>0.0</v>
      </c>
      <c r="F16212" s="269">
        <v>1.2018553976549925E-4</v>
      </c>
    </row>
    <row r="16213" ht="14.25" customHeight="1">
      <c r="A16213" s="267">
        <v>43803.0</v>
      </c>
      <c r="B16213" s="57">
        <v>338.0</v>
      </c>
      <c r="C16213" s="57">
        <v>36.0</v>
      </c>
      <c r="D16213" s="268">
        <v>0.729166666666667</v>
      </c>
      <c r="E16213" s="269">
        <v>0.0</v>
      </c>
      <c r="F16213" s="269">
        <v>1.1840278759231103E-4</v>
      </c>
    </row>
    <row r="16214" ht="14.25" customHeight="1">
      <c r="A16214" s="267">
        <v>43803.0</v>
      </c>
      <c r="B16214" s="57">
        <v>338.0</v>
      </c>
      <c r="C16214" s="57">
        <v>37.0</v>
      </c>
      <c r="D16214" s="268">
        <v>0.75</v>
      </c>
      <c r="E16214" s="269">
        <v>0.0</v>
      </c>
      <c r="F16214" s="269">
        <v>1.1620940149159068E-4</v>
      </c>
    </row>
    <row r="16215" ht="14.25" customHeight="1">
      <c r="A16215" s="267">
        <v>43803.0</v>
      </c>
      <c r="B16215" s="57">
        <v>338.0</v>
      </c>
      <c r="C16215" s="57">
        <v>38.0</v>
      </c>
      <c r="D16215" s="268">
        <v>0.770833333333333</v>
      </c>
      <c r="E16215" s="269">
        <v>0.0</v>
      </c>
      <c r="F16215" s="269">
        <v>1.1270398991509695E-4</v>
      </c>
    </row>
    <row r="16216" ht="14.25" customHeight="1">
      <c r="A16216" s="267">
        <v>43803.0</v>
      </c>
      <c r="B16216" s="57">
        <v>338.0</v>
      </c>
      <c r="C16216" s="57">
        <v>39.0</v>
      </c>
      <c r="D16216" s="268">
        <v>0.791666666666667</v>
      </c>
      <c r="E16216" s="269">
        <v>0.0</v>
      </c>
      <c r="F16216" s="269">
        <v>1.0827715586706771E-4</v>
      </c>
    </row>
    <row r="16217" ht="14.25" customHeight="1">
      <c r="A16217" s="267">
        <v>43803.0</v>
      </c>
      <c r="B16217" s="57">
        <v>338.0</v>
      </c>
      <c r="C16217" s="57">
        <v>40.0</v>
      </c>
      <c r="D16217" s="268">
        <v>0.8125</v>
      </c>
      <c r="E16217" s="269">
        <v>0.0</v>
      </c>
      <c r="F16217" s="269">
        <v>1.0461149690422E-4</v>
      </c>
    </row>
    <row r="16218" ht="14.25" customHeight="1">
      <c r="A16218" s="267">
        <v>43803.0</v>
      </c>
      <c r="B16218" s="57">
        <v>338.0</v>
      </c>
      <c r="C16218" s="57">
        <v>41.0</v>
      </c>
      <c r="D16218" s="268">
        <v>0.833333333333333</v>
      </c>
      <c r="E16218" s="269">
        <v>0.0</v>
      </c>
      <c r="F16218" s="269">
        <v>1.0069545140019413E-4</v>
      </c>
    </row>
    <row r="16219" ht="14.25" customHeight="1">
      <c r="A16219" s="267">
        <v>43803.0</v>
      </c>
      <c r="B16219" s="57">
        <v>338.0</v>
      </c>
      <c r="C16219" s="57">
        <v>42.0</v>
      </c>
      <c r="D16219" s="268">
        <v>0.854166666666667</v>
      </c>
      <c r="E16219" s="269">
        <v>0.0</v>
      </c>
      <c r="F16219" s="269">
        <v>9.634874104534189E-5</v>
      </c>
    </row>
    <row r="16220" ht="14.25" customHeight="1">
      <c r="A16220" s="267">
        <v>43803.0</v>
      </c>
      <c r="B16220" s="57">
        <v>338.0</v>
      </c>
      <c r="C16220" s="57">
        <v>43.0</v>
      </c>
      <c r="D16220" s="268">
        <v>0.875</v>
      </c>
      <c r="E16220" s="269">
        <v>0.0</v>
      </c>
      <c r="F16220" s="269">
        <v>9.144116483825068E-5</v>
      </c>
    </row>
    <row r="16221" ht="14.25" customHeight="1">
      <c r="A16221" s="267">
        <v>43803.0</v>
      </c>
      <c r="B16221" s="57">
        <v>338.0</v>
      </c>
      <c r="C16221" s="57">
        <v>44.0</v>
      </c>
      <c r="D16221" s="268">
        <v>0.895833333333333</v>
      </c>
      <c r="E16221" s="269">
        <v>0.0</v>
      </c>
      <c r="F16221" s="269">
        <v>8.483096015114823E-5</v>
      </c>
    </row>
    <row r="16222" ht="14.25" customHeight="1">
      <c r="A16222" s="267">
        <v>43803.0</v>
      </c>
      <c r="B16222" s="57">
        <v>338.0</v>
      </c>
      <c r="C16222" s="57">
        <v>45.0</v>
      </c>
      <c r="D16222" s="268">
        <v>0.916666666666667</v>
      </c>
      <c r="E16222" s="269">
        <v>0.0</v>
      </c>
      <c r="F16222" s="269">
        <v>7.892183777934451E-5</v>
      </c>
    </row>
    <row r="16223" ht="14.25" customHeight="1">
      <c r="A16223" s="267">
        <v>43803.0</v>
      </c>
      <c r="B16223" s="57">
        <v>338.0</v>
      </c>
      <c r="C16223" s="57">
        <v>46.0</v>
      </c>
      <c r="D16223" s="268">
        <v>0.9375</v>
      </c>
      <c r="E16223" s="269">
        <v>0.0</v>
      </c>
      <c r="F16223" s="269">
        <v>6.940714921457582E-5</v>
      </c>
    </row>
    <row r="16224" ht="14.25" customHeight="1">
      <c r="A16224" s="267">
        <v>43803.0</v>
      </c>
      <c r="B16224" s="57">
        <v>338.0</v>
      </c>
      <c r="C16224" s="57">
        <v>47.0</v>
      </c>
      <c r="D16224" s="268">
        <v>0.958333333333333</v>
      </c>
      <c r="E16224" s="269">
        <v>0.0</v>
      </c>
      <c r="F16224" s="269">
        <v>5.969215141686463E-5</v>
      </c>
    </row>
    <row r="16225" ht="14.25" customHeight="1">
      <c r="A16225" s="267">
        <v>43803.0</v>
      </c>
      <c r="B16225" s="57">
        <v>338.0</v>
      </c>
      <c r="C16225" s="57">
        <v>48.0</v>
      </c>
      <c r="D16225" s="268">
        <v>0.979166666666667</v>
      </c>
      <c r="E16225" s="269">
        <v>0.0</v>
      </c>
      <c r="F16225" s="269">
        <v>5.077839055092343E-5</v>
      </c>
    </row>
    <row r="16226" ht="14.25" customHeight="1">
      <c r="A16226" s="267">
        <v>43804.0</v>
      </c>
      <c r="B16226" s="57">
        <v>339.0</v>
      </c>
      <c r="C16226" s="57">
        <v>1.0</v>
      </c>
      <c r="D16226" s="268">
        <v>0.0</v>
      </c>
      <c r="E16226" s="269">
        <v>0.0</v>
      </c>
      <c r="F16226" s="269">
        <v>4.3066485082637236E-5</v>
      </c>
    </row>
    <row r="16227" ht="14.25" customHeight="1">
      <c r="A16227" s="267">
        <v>43804.0</v>
      </c>
      <c r="B16227" s="57">
        <v>339.0</v>
      </c>
      <c r="C16227" s="57">
        <v>2.0</v>
      </c>
      <c r="D16227" s="268">
        <v>0.020833333333333332</v>
      </c>
      <c r="E16227" s="269">
        <v>0.0</v>
      </c>
      <c r="F16227" s="269">
        <v>3.8158908875546014E-5</v>
      </c>
    </row>
    <row r="16228" ht="14.25" customHeight="1">
      <c r="A16228" s="267">
        <v>43804.0</v>
      </c>
      <c r="B16228" s="57">
        <v>339.0</v>
      </c>
      <c r="C16228" s="57">
        <v>3.0</v>
      </c>
      <c r="D16228" s="268">
        <v>0.0416666666666667</v>
      </c>
      <c r="E16228" s="269">
        <v>0.0</v>
      </c>
      <c r="F16228" s="269">
        <v>3.5354579614351036E-5</v>
      </c>
    </row>
    <row r="16229" ht="14.25" customHeight="1">
      <c r="A16229" s="267">
        <v>43804.0</v>
      </c>
      <c r="B16229" s="57">
        <v>339.0</v>
      </c>
      <c r="C16229" s="57">
        <v>4.0</v>
      </c>
      <c r="D16229" s="268">
        <v>0.0625</v>
      </c>
      <c r="E16229" s="269">
        <v>0.0</v>
      </c>
      <c r="F16229" s="269">
        <v>3.3551796517868546E-5</v>
      </c>
    </row>
    <row r="16230" ht="14.25" customHeight="1">
      <c r="A16230" s="267">
        <v>43804.0</v>
      </c>
      <c r="B16230" s="57">
        <v>339.0</v>
      </c>
      <c r="C16230" s="57">
        <v>5.0</v>
      </c>
      <c r="D16230" s="268">
        <v>0.0833333333333333</v>
      </c>
      <c r="E16230" s="269">
        <v>0.0</v>
      </c>
      <c r="F16230" s="269">
        <v>3.194932265432856E-5</v>
      </c>
    </row>
    <row r="16231" ht="14.25" customHeight="1">
      <c r="A16231" s="267">
        <v>43804.0</v>
      </c>
      <c r="B16231" s="57">
        <v>339.0</v>
      </c>
      <c r="C16231" s="57">
        <v>6.0</v>
      </c>
      <c r="D16231" s="268">
        <v>0.104166666666667</v>
      </c>
      <c r="E16231" s="269">
        <v>0.0</v>
      </c>
      <c r="F16231" s="269">
        <v>3.094777648961606E-5</v>
      </c>
    </row>
    <row r="16232" ht="14.25" customHeight="1">
      <c r="A16232" s="267">
        <v>43804.0</v>
      </c>
      <c r="B16232" s="57">
        <v>339.0</v>
      </c>
      <c r="C16232" s="57">
        <v>7.0</v>
      </c>
      <c r="D16232" s="268">
        <v>0.125</v>
      </c>
      <c r="E16232" s="269">
        <v>0.0</v>
      </c>
      <c r="F16232" s="269">
        <v>3.094777648961606E-5</v>
      </c>
    </row>
    <row r="16233" ht="14.25" customHeight="1">
      <c r="A16233" s="267">
        <v>43804.0</v>
      </c>
      <c r="B16233" s="57">
        <v>339.0</v>
      </c>
      <c r="C16233" s="57">
        <v>8.0</v>
      </c>
      <c r="D16233" s="268">
        <v>0.145833333333333</v>
      </c>
      <c r="E16233" s="269">
        <v>0.0</v>
      </c>
      <c r="F16233" s="269">
        <v>3.054715802373107E-5</v>
      </c>
    </row>
    <row r="16234" ht="14.25" customHeight="1">
      <c r="A16234" s="267">
        <v>43804.0</v>
      </c>
      <c r="B16234" s="57">
        <v>339.0</v>
      </c>
      <c r="C16234" s="57">
        <v>9.0</v>
      </c>
      <c r="D16234" s="268">
        <v>0.166666666666667</v>
      </c>
      <c r="E16234" s="269">
        <v>0.0</v>
      </c>
      <c r="F16234" s="269">
        <v>3.064731264020231E-5</v>
      </c>
    </row>
    <row r="16235" ht="14.25" customHeight="1">
      <c r="A16235" s="267">
        <v>43804.0</v>
      </c>
      <c r="B16235" s="57">
        <v>339.0</v>
      </c>
      <c r="C16235" s="57">
        <v>10.0</v>
      </c>
      <c r="D16235" s="268">
        <v>0.1875</v>
      </c>
      <c r="E16235" s="269">
        <v>0.0</v>
      </c>
      <c r="F16235" s="269">
        <v>3.164885880491481E-5</v>
      </c>
    </row>
    <row r="16236" ht="14.25" customHeight="1">
      <c r="A16236" s="267">
        <v>43804.0</v>
      </c>
      <c r="B16236" s="57">
        <v>339.0</v>
      </c>
      <c r="C16236" s="57">
        <v>11.0</v>
      </c>
      <c r="D16236" s="268">
        <v>0.208333333333333</v>
      </c>
      <c r="E16236" s="269">
        <v>0.0</v>
      </c>
      <c r="F16236" s="269">
        <v>3.3151178051983545E-5</v>
      </c>
    </row>
    <row r="16237" ht="14.25" customHeight="1">
      <c r="A16237" s="267">
        <v>43804.0</v>
      </c>
      <c r="B16237" s="57">
        <v>339.0</v>
      </c>
      <c r="C16237" s="57">
        <v>12.0</v>
      </c>
      <c r="D16237" s="268">
        <v>0.229166666666667</v>
      </c>
      <c r="E16237" s="269">
        <v>0.0</v>
      </c>
      <c r="F16237" s="269">
        <v>3.5955507313178524E-5</v>
      </c>
    </row>
    <row r="16238" ht="14.25" customHeight="1">
      <c r="A16238" s="267">
        <v>43804.0</v>
      </c>
      <c r="B16238" s="57">
        <v>339.0</v>
      </c>
      <c r="C16238" s="57">
        <v>13.0</v>
      </c>
      <c r="D16238" s="268">
        <v>0.25</v>
      </c>
      <c r="E16238" s="269">
        <v>0.0</v>
      </c>
      <c r="F16238" s="269">
        <v>4.346710354852223E-5</v>
      </c>
    </row>
    <row r="16239" ht="14.25" customHeight="1">
      <c r="A16239" s="267">
        <v>43804.0</v>
      </c>
      <c r="B16239" s="57">
        <v>339.0</v>
      </c>
      <c r="C16239" s="57">
        <v>14.0</v>
      </c>
      <c r="D16239" s="268">
        <v>0.270833333333333</v>
      </c>
      <c r="E16239" s="269">
        <v>0.0</v>
      </c>
      <c r="F16239" s="269">
        <v>5.177993671563594E-5</v>
      </c>
    </row>
    <row r="16240" ht="14.25" customHeight="1">
      <c r="A16240" s="267">
        <v>43804.0</v>
      </c>
      <c r="B16240" s="57">
        <v>339.0</v>
      </c>
      <c r="C16240" s="57">
        <v>15.0</v>
      </c>
      <c r="D16240" s="268">
        <v>0.291666666666667</v>
      </c>
      <c r="E16240" s="269">
        <v>0.0</v>
      </c>
      <c r="F16240" s="269">
        <v>6.269678991100212E-5</v>
      </c>
    </row>
    <row r="16241" ht="14.25" customHeight="1">
      <c r="A16241" s="267">
        <v>43804.0</v>
      </c>
      <c r="B16241" s="57">
        <v>339.0</v>
      </c>
      <c r="C16241" s="57">
        <v>16.0</v>
      </c>
      <c r="D16241" s="268">
        <v>0.3125</v>
      </c>
      <c r="E16241" s="269">
        <v>2.3313784178339066E-7</v>
      </c>
      <c r="F16241" s="269">
        <v>7.040869537928833E-5</v>
      </c>
    </row>
    <row r="16242" ht="14.25" customHeight="1">
      <c r="A16242" s="267">
        <v>43804.0</v>
      </c>
      <c r="B16242" s="57">
        <v>339.0</v>
      </c>
      <c r="C16242" s="57">
        <v>17.0</v>
      </c>
      <c r="D16242" s="268">
        <v>0.333333333333333</v>
      </c>
      <c r="E16242" s="269">
        <v>5.781818476228087E-6</v>
      </c>
      <c r="F16242" s="269">
        <v>7.351348848989705E-5</v>
      </c>
    </row>
    <row r="16243" ht="14.25" customHeight="1">
      <c r="A16243" s="267">
        <v>43804.0</v>
      </c>
      <c r="B16243" s="57">
        <v>339.0</v>
      </c>
      <c r="C16243" s="57">
        <v>18.0</v>
      </c>
      <c r="D16243" s="268">
        <v>0.354166666666667</v>
      </c>
      <c r="E16243" s="269">
        <v>2.0186494244739078E-5</v>
      </c>
      <c r="F16243" s="269">
        <v>7.251194232518454E-5</v>
      </c>
    </row>
    <row r="16244" ht="14.25" customHeight="1">
      <c r="A16244" s="267">
        <v>43804.0</v>
      </c>
      <c r="B16244" s="57">
        <v>339.0</v>
      </c>
      <c r="C16244" s="57">
        <v>19.0</v>
      </c>
      <c r="D16244" s="268">
        <v>0.375</v>
      </c>
      <c r="E16244" s="269">
        <v>4.527467550575965E-5</v>
      </c>
      <c r="F16244" s="269">
        <v>7.251194232518454E-5</v>
      </c>
    </row>
    <row r="16245" ht="14.25" customHeight="1">
      <c r="A16245" s="267">
        <v>43804.0</v>
      </c>
      <c r="B16245" s="57">
        <v>339.0</v>
      </c>
      <c r="C16245" s="57">
        <v>20.0</v>
      </c>
      <c r="D16245" s="268">
        <v>0.395833333333333</v>
      </c>
      <c r="E16245" s="269">
        <v>7.365911407296735E-5</v>
      </c>
      <c r="F16245" s="269">
        <v>7.24117877087133E-5</v>
      </c>
    </row>
    <row r="16246" ht="14.25" customHeight="1">
      <c r="A16246" s="267">
        <v>43804.0</v>
      </c>
      <c r="B16246" s="57">
        <v>339.0</v>
      </c>
      <c r="C16246" s="57">
        <v>21.0</v>
      </c>
      <c r="D16246" s="268">
        <v>0.416666666666667</v>
      </c>
      <c r="E16246" s="269">
        <v>7.842602624293286E-5</v>
      </c>
      <c r="F16246" s="269">
        <v>7.100962307811582E-5</v>
      </c>
    </row>
    <row r="16247" ht="14.25" customHeight="1">
      <c r="A16247" s="267">
        <v>43804.0</v>
      </c>
      <c r="B16247" s="57">
        <v>339.0</v>
      </c>
      <c r="C16247" s="57">
        <v>22.0</v>
      </c>
      <c r="D16247" s="268">
        <v>0.4375</v>
      </c>
      <c r="E16247" s="269">
        <v>9.465594291222789E-5</v>
      </c>
      <c r="F16247" s="269">
        <v>7.110977769458707E-5</v>
      </c>
    </row>
    <row r="16248" ht="14.25" customHeight="1">
      <c r="A16248" s="267">
        <v>43804.0</v>
      </c>
      <c r="B16248" s="57">
        <v>339.0</v>
      </c>
      <c r="C16248" s="57">
        <v>23.0</v>
      </c>
      <c r="D16248" s="268">
        <v>0.458333333333333</v>
      </c>
      <c r="E16248" s="269">
        <v>1.166463390702446E-4</v>
      </c>
      <c r="F16248" s="269">
        <v>7.050884999575957E-5</v>
      </c>
    </row>
    <row r="16249" ht="14.25" customHeight="1">
      <c r="A16249" s="267">
        <v>43804.0</v>
      </c>
      <c r="B16249" s="57">
        <v>339.0</v>
      </c>
      <c r="C16249" s="57">
        <v>24.0</v>
      </c>
      <c r="D16249" s="268">
        <v>0.479166666666667</v>
      </c>
      <c r="E16249" s="269">
        <v>1.1858385387137053E-4</v>
      </c>
      <c r="F16249" s="269">
        <v>7.131008692752957E-5</v>
      </c>
    </row>
    <row r="16250" ht="14.25" customHeight="1">
      <c r="A16250" s="267">
        <v>43804.0</v>
      </c>
      <c r="B16250" s="57">
        <v>339.0</v>
      </c>
      <c r="C16250" s="57">
        <v>25.0</v>
      </c>
      <c r="D16250" s="268">
        <v>0.5</v>
      </c>
      <c r="E16250" s="269">
        <v>1.1315636036057143E-4</v>
      </c>
      <c r="F16250" s="269">
        <v>7.341333387342581E-5</v>
      </c>
    </row>
    <row r="16251" ht="14.25" customHeight="1">
      <c r="A16251" s="267">
        <v>43804.0</v>
      </c>
      <c r="B16251" s="57">
        <v>339.0</v>
      </c>
      <c r="C16251" s="57">
        <v>26.0</v>
      </c>
      <c r="D16251" s="268">
        <v>0.520833333333333</v>
      </c>
      <c r="E16251" s="269">
        <v>1.1734513852901859E-4</v>
      </c>
      <c r="F16251" s="269">
        <v>7.351348848989705E-5</v>
      </c>
    </row>
    <row r="16252" ht="14.25" customHeight="1">
      <c r="A16252" s="267">
        <v>43804.0</v>
      </c>
      <c r="B16252" s="57">
        <v>339.0</v>
      </c>
      <c r="C16252" s="57">
        <v>27.0</v>
      </c>
      <c r="D16252" s="268">
        <v>0.541666666666667</v>
      </c>
      <c r="E16252" s="269">
        <v>1.1263867406937147E-4</v>
      </c>
      <c r="F16252" s="269">
        <v>7.20111692428283E-5</v>
      </c>
    </row>
    <row r="16253" ht="14.25" customHeight="1">
      <c r="A16253" s="267">
        <v>43804.0</v>
      </c>
      <c r="B16253" s="57">
        <v>339.0</v>
      </c>
      <c r="C16253" s="57">
        <v>28.0</v>
      </c>
      <c r="D16253" s="268">
        <v>0.5625</v>
      </c>
      <c r="E16253" s="269">
        <v>9.39338826913414E-5</v>
      </c>
      <c r="F16253" s="269">
        <v>7.090946846164457E-5</v>
      </c>
    </row>
    <row r="16254" ht="14.25" customHeight="1">
      <c r="A16254" s="267">
        <v>43804.0</v>
      </c>
      <c r="B16254" s="57">
        <v>339.0</v>
      </c>
      <c r="C16254" s="57">
        <v>29.0</v>
      </c>
      <c r="D16254" s="268">
        <v>0.583333333333333</v>
      </c>
      <c r="E16254" s="269">
        <v>7.355902669556413E-5</v>
      </c>
      <c r="F16254" s="269">
        <v>7.010823152987456E-5</v>
      </c>
    </row>
    <row r="16255" ht="14.25" customHeight="1">
      <c r="A16255" s="267">
        <v>43804.0</v>
      </c>
      <c r="B16255" s="57">
        <v>339.0</v>
      </c>
      <c r="C16255" s="57">
        <v>30.0</v>
      </c>
      <c r="D16255" s="268">
        <v>0.604166666666667</v>
      </c>
      <c r="E16255" s="269">
        <v>5.018744039601992E-5</v>
      </c>
      <c r="F16255" s="269">
        <v>7.251194232518454E-5</v>
      </c>
    </row>
    <row r="16256" ht="14.25" customHeight="1">
      <c r="A16256" s="267">
        <v>43804.0</v>
      </c>
      <c r="B16256" s="57">
        <v>339.0</v>
      </c>
      <c r="C16256" s="57">
        <v>31.0</v>
      </c>
      <c r="D16256" s="268">
        <v>0.625</v>
      </c>
      <c r="E16256" s="269">
        <v>2.556523144001694E-5</v>
      </c>
      <c r="F16256" s="269">
        <v>7.551658081932205E-5</v>
      </c>
    </row>
    <row r="16257" ht="14.25" customHeight="1">
      <c r="A16257" s="267">
        <v>43804.0</v>
      </c>
      <c r="B16257" s="57">
        <v>339.0</v>
      </c>
      <c r="C16257" s="57">
        <v>32.0</v>
      </c>
      <c r="D16257" s="268">
        <v>0.645833333333333</v>
      </c>
      <c r="E16257" s="269">
        <v>9.88612980405809E-6</v>
      </c>
      <c r="F16257" s="269">
        <v>8.332864090407948E-5</v>
      </c>
    </row>
    <row r="16258" ht="14.25" customHeight="1">
      <c r="A16258" s="267">
        <v>43804.0</v>
      </c>
      <c r="B16258" s="57">
        <v>339.0</v>
      </c>
      <c r="C16258" s="57">
        <v>33.0</v>
      </c>
      <c r="D16258" s="268">
        <v>0.666666666666667</v>
      </c>
      <c r="E16258" s="269">
        <v>1.3795307155135192E-6</v>
      </c>
      <c r="F16258" s="269">
        <v>9.364456640061817E-5</v>
      </c>
    </row>
    <row r="16259" ht="14.25" customHeight="1">
      <c r="A16259" s="267">
        <v>43804.0</v>
      </c>
      <c r="B16259" s="57">
        <v>339.0</v>
      </c>
      <c r="C16259" s="57">
        <v>34.0</v>
      </c>
      <c r="D16259" s="268">
        <v>0.6875</v>
      </c>
      <c r="E16259" s="269">
        <v>8.292227441748676E-8</v>
      </c>
      <c r="F16259" s="269">
        <v>1.0612383161293582E-4</v>
      </c>
    </row>
    <row r="16260" ht="14.25" customHeight="1">
      <c r="A16260" s="267">
        <v>43804.0</v>
      </c>
      <c r="B16260" s="57">
        <v>339.0</v>
      </c>
      <c r="C16260" s="57">
        <v>35.0</v>
      </c>
      <c r="D16260" s="268">
        <v>0.708333333333333</v>
      </c>
      <c r="E16260" s="269">
        <v>0.0</v>
      </c>
      <c r="F16260" s="269">
        <v>1.1527796355840806E-4</v>
      </c>
    </row>
    <row r="16261" ht="14.25" customHeight="1">
      <c r="A16261" s="267">
        <v>43804.0</v>
      </c>
      <c r="B16261" s="57">
        <v>339.0</v>
      </c>
      <c r="C16261" s="57">
        <v>36.0</v>
      </c>
      <c r="D16261" s="268">
        <v>0.729166666666667</v>
      </c>
      <c r="E16261" s="269">
        <v>0.0</v>
      </c>
      <c r="F16261" s="269">
        <v>1.155383655612333E-4</v>
      </c>
    </row>
    <row r="16262" ht="14.25" customHeight="1">
      <c r="A16262" s="267">
        <v>43804.0</v>
      </c>
      <c r="B16262" s="57">
        <v>339.0</v>
      </c>
      <c r="C16262" s="57">
        <v>37.0</v>
      </c>
      <c r="D16262" s="268">
        <v>0.75</v>
      </c>
      <c r="E16262" s="269">
        <v>0.0</v>
      </c>
      <c r="F16262" s="269">
        <v>1.1571864387088153E-4</v>
      </c>
    </row>
    <row r="16263" ht="14.25" customHeight="1">
      <c r="A16263" s="267">
        <v>43804.0</v>
      </c>
      <c r="B16263" s="57">
        <v>339.0</v>
      </c>
      <c r="C16263" s="57">
        <v>38.0</v>
      </c>
      <c r="D16263" s="268">
        <v>0.770833333333333</v>
      </c>
      <c r="E16263" s="269">
        <v>0.0</v>
      </c>
      <c r="F16263" s="269">
        <v>1.1372556700310365E-4</v>
      </c>
    </row>
    <row r="16264" ht="14.25" customHeight="1">
      <c r="A16264" s="267">
        <v>43804.0</v>
      </c>
      <c r="B16264" s="57">
        <v>339.0</v>
      </c>
      <c r="C16264" s="57">
        <v>39.0</v>
      </c>
      <c r="D16264" s="268">
        <v>0.791666666666667</v>
      </c>
      <c r="E16264" s="269">
        <v>0.0</v>
      </c>
      <c r="F16264" s="269">
        <v>1.0868778979459982E-4</v>
      </c>
    </row>
    <row r="16265" ht="14.25" customHeight="1">
      <c r="A16265" s="267">
        <v>43804.0</v>
      </c>
      <c r="B16265" s="57">
        <v>339.0</v>
      </c>
      <c r="C16265" s="57">
        <v>40.0</v>
      </c>
      <c r="D16265" s="268">
        <v>0.8125</v>
      </c>
      <c r="E16265" s="269">
        <v>0.0</v>
      </c>
      <c r="F16265" s="269">
        <v>1.0330948689009374E-4</v>
      </c>
    </row>
    <row r="16266" ht="14.25" customHeight="1">
      <c r="A16266" s="267">
        <v>43804.0</v>
      </c>
      <c r="B16266" s="57">
        <v>339.0</v>
      </c>
      <c r="C16266" s="57">
        <v>41.0</v>
      </c>
      <c r="D16266" s="268">
        <v>0.833333333333333</v>
      </c>
      <c r="E16266" s="269">
        <v>0.0</v>
      </c>
      <c r="F16266" s="269">
        <v>9.925322492300816E-5</v>
      </c>
    </row>
    <row r="16267" ht="14.25" customHeight="1">
      <c r="A16267" s="267">
        <v>43804.0</v>
      </c>
      <c r="B16267" s="57">
        <v>339.0</v>
      </c>
      <c r="C16267" s="57">
        <v>42.0</v>
      </c>
      <c r="D16267" s="268">
        <v>0.854166666666667</v>
      </c>
      <c r="E16267" s="269">
        <v>0.0</v>
      </c>
      <c r="F16267" s="269">
        <v>9.634874104534189E-5</v>
      </c>
    </row>
    <row r="16268" ht="14.25" customHeight="1">
      <c r="A16268" s="267">
        <v>43804.0</v>
      </c>
      <c r="B16268" s="57">
        <v>339.0</v>
      </c>
      <c r="C16268" s="57">
        <v>43.0</v>
      </c>
      <c r="D16268" s="268">
        <v>0.875</v>
      </c>
      <c r="E16268" s="269">
        <v>0.0</v>
      </c>
      <c r="F16268" s="269">
        <v>9.234255638649195E-5</v>
      </c>
    </row>
    <row r="16269" ht="14.25" customHeight="1">
      <c r="A16269" s="267">
        <v>43804.0</v>
      </c>
      <c r="B16269" s="57">
        <v>339.0</v>
      </c>
      <c r="C16269" s="57">
        <v>44.0</v>
      </c>
      <c r="D16269" s="268">
        <v>0.895833333333333</v>
      </c>
      <c r="E16269" s="269">
        <v>0.0</v>
      </c>
      <c r="F16269" s="269">
        <v>8.683405248057323E-5</v>
      </c>
    </row>
    <row r="16270" ht="14.25" customHeight="1">
      <c r="A16270" s="267">
        <v>43804.0</v>
      </c>
      <c r="B16270" s="57">
        <v>339.0</v>
      </c>
      <c r="C16270" s="57">
        <v>45.0</v>
      </c>
      <c r="D16270" s="268">
        <v>0.916666666666667</v>
      </c>
      <c r="E16270" s="269">
        <v>0.0</v>
      </c>
      <c r="F16270" s="269">
        <v>8.1125239341712E-5</v>
      </c>
    </row>
    <row r="16271" ht="14.25" customHeight="1">
      <c r="A16271" s="267">
        <v>43804.0</v>
      </c>
      <c r="B16271" s="57">
        <v>339.0</v>
      </c>
      <c r="C16271" s="57">
        <v>46.0</v>
      </c>
      <c r="D16271" s="268">
        <v>0.9375</v>
      </c>
      <c r="E16271" s="269">
        <v>0.0</v>
      </c>
      <c r="F16271" s="269">
        <v>7.060900461223083E-5</v>
      </c>
    </row>
    <row r="16272" ht="14.25" customHeight="1">
      <c r="A16272" s="267">
        <v>43804.0</v>
      </c>
      <c r="B16272" s="57">
        <v>339.0</v>
      </c>
      <c r="C16272" s="57">
        <v>47.0</v>
      </c>
      <c r="D16272" s="268">
        <v>0.958333333333333</v>
      </c>
      <c r="E16272" s="269">
        <v>0.0</v>
      </c>
      <c r="F16272" s="269">
        <v>6.049338834863463E-5</v>
      </c>
    </row>
    <row r="16273" ht="14.25" customHeight="1">
      <c r="A16273" s="267">
        <v>43804.0</v>
      </c>
      <c r="B16273" s="57">
        <v>339.0</v>
      </c>
      <c r="C16273" s="57">
        <v>48.0</v>
      </c>
      <c r="D16273" s="268">
        <v>0.979166666666667</v>
      </c>
      <c r="E16273" s="269">
        <v>0.0</v>
      </c>
      <c r="F16273" s="269">
        <v>4.9977153619153456E-5</v>
      </c>
    </row>
    <row r="16274" ht="14.25" customHeight="1">
      <c r="A16274" s="267">
        <v>43805.0</v>
      </c>
      <c r="B16274" s="57">
        <v>340.0</v>
      </c>
      <c r="C16274" s="57">
        <v>1.0</v>
      </c>
      <c r="D16274" s="268">
        <v>0.0</v>
      </c>
      <c r="E16274" s="269">
        <v>0.0</v>
      </c>
      <c r="F16274" s="269">
        <v>4.276602123322348E-5</v>
      </c>
    </row>
    <row r="16275" ht="14.25" customHeight="1">
      <c r="A16275" s="267">
        <v>43805.0</v>
      </c>
      <c r="B16275" s="57">
        <v>340.0</v>
      </c>
      <c r="C16275" s="57">
        <v>2.0</v>
      </c>
      <c r="D16275" s="268">
        <v>0.020833333333333332</v>
      </c>
      <c r="E16275" s="269">
        <v>0.0</v>
      </c>
      <c r="F16275" s="269">
        <v>3.775829040966103E-5</v>
      </c>
    </row>
    <row r="16276" ht="14.25" customHeight="1">
      <c r="A16276" s="267">
        <v>43805.0</v>
      </c>
      <c r="B16276" s="57">
        <v>340.0</v>
      </c>
      <c r="C16276" s="57">
        <v>3.0</v>
      </c>
      <c r="D16276" s="268">
        <v>0.0416666666666667</v>
      </c>
      <c r="E16276" s="269">
        <v>0.0</v>
      </c>
      <c r="F16276" s="269">
        <v>3.5354579614351036E-5</v>
      </c>
    </row>
    <row r="16277" ht="14.25" customHeight="1">
      <c r="A16277" s="267">
        <v>43805.0</v>
      </c>
      <c r="B16277" s="57">
        <v>340.0</v>
      </c>
      <c r="C16277" s="57">
        <v>4.0</v>
      </c>
      <c r="D16277" s="268">
        <v>0.0625</v>
      </c>
      <c r="E16277" s="269">
        <v>0.0</v>
      </c>
      <c r="F16277" s="269">
        <v>3.3852260367282293E-5</v>
      </c>
    </row>
    <row r="16278" ht="14.25" customHeight="1">
      <c r="A16278" s="267">
        <v>43805.0</v>
      </c>
      <c r="B16278" s="57">
        <v>340.0</v>
      </c>
      <c r="C16278" s="57">
        <v>5.0</v>
      </c>
      <c r="D16278" s="268">
        <v>0.0833333333333333</v>
      </c>
      <c r="E16278" s="269">
        <v>0.0</v>
      </c>
      <c r="F16278" s="269">
        <v>3.18491680378573E-5</v>
      </c>
    </row>
    <row r="16279" ht="14.25" customHeight="1">
      <c r="A16279" s="267">
        <v>43805.0</v>
      </c>
      <c r="B16279" s="57">
        <v>340.0</v>
      </c>
      <c r="C16279" s="57">
        <v>6.0</v>
      </c>
      <c r="D16279" s="268">
        <v>0.104166666666667</v>
      </c>
      <c r="E16279" s="269">
        <v>0.0</v>
      </c>
      <c r="F16279" s="269">
        <v>3.074746725667356E-5</v>
      </c>
    </row>
    <row r="16280" ht="14.25" customHeight="1">
      <c r="A16280" s="267">
        <v>43805.0</v>
      </c>
      <c r="B16280" s="57">
        <v>340.0</v>
      </c>
      <c r="C16280" s="57">
        <v>7.0</v>
      </c>
      <c r="D16280" s="268">
        <v>0.125</v>
      </c>
      <c r="E16280" s="269">
        <v>0.0</v>
      </c>
      <c r="F16280" s="269">
        <v>3.094777648961606E-5</v>
      </c>
    </row>
    <row r="16281" ht="14.25" customHeight="1">
      <c r="A16281" s="267">
        <v>43805.0</v>
      </c>
      <c r="B16281" s="57">
        <v>340.0</v>
      </c>
      <c r="C16281" s="57">
        <v>8.0</v>
      </c>
      <c r="D16281" s="268">
        <v>0.145833333333333</v>
      </c>
      <c r="E16281" s="269">
        <v>0.0</v>
      </c>
      <c r="F16281" s="269">
        <v>3.074746725667356E-5</v>
      </c>
    </row>
    <row r="16282" ht="14.25" customHeight="1">
      <c r="A16282" s="267">
        <v>43805.0</v>
      </c>
      <c r="B16282" s="57">
        <v>340.0</v>
      </c>
      <c r="C16282" s="57">
        <v>9.0</v>
      </c>
      <c r="D16282" s="268">
        <v>0.166666666666667</v>
      </c>
      <c r="E16282" s="269">
        <v>0.0</v>
      </c>
      <c r="F16282" s="269">
        <v>3.064731264020231E-5</v>
      </c>
    </row>
    <row r="16283" ht="14.25" customHeight="1">
      <c r="A16283" s="267">
        <v>43805.0</v>
      </c>
      <c r="B16283" s="57">
        <v>340.0</v>
      </c>
      <c r="C16283" s="57">
        <v>10.0</v>
      </c>
      <c r="D16283" s="268">
        <v>0.1875</v>
      </c>
      <c r="E16283" s="269">
        <v>0.0</v>
      </c>
      <c r="F16283" s="269">
        <v>3.18491680378573E-5</v>
      </c>
    </row>
    <row r="16284" ht="14.25" customHeight="1">
      <c r="A16284" s="267">
        <v>43805.0</v>
      </c>
      <c r="B16284" s="57">
        <v>340.0</v>
      </c>
      <c r="C16284" s="57">
        <v>11.0</v>
      </c>
      <c r="D16284" s="268">
        <v>0.208333333333333</v>
      </c>
      <c r="E16284" s="269">
        <v>0.0</v>
      </c>
      <c r="F16284" s="269">
        <v>3.30510234355123E-5</v>
      </c>
    </row>
    <row r="16285" ht="14.25" customHeight="1">
      <c r="A16285" s="267">
        <v>43805.0</v>
      </c>
      <c r="B16285" s="57">
        <v>340.0</v>
      </c>
      <c r="C16285" s="57">
        <v>12.0</v>
      </c>
      <c r="D16285" s="268">
        <v>0.229166666666667</v>
      </c>
      <c r="E16285" s="269">
        <v>0.0</v>
      </c>
      <c r="F16285" s="269">
        <v>3.625597116259227E-5</v>
      </c>
    </row>
    <row r="16286" ht="14.25" customHeight="1">
      <c r="A16286" s="267">
        <v>43805.0</v>
      </c>
      <c r="B16286" s="57">
        <v>340.0</v>
      </c>
      <c r="C16286" s="57">
        <v>13.0</v>
      </c>
      <c r="D16286" s="268">
        <v>0.25</v>
      </c>
      <c r="E16286" s="269">
        <v>0.0</v>
      </c>
      <c r="F16286" s="269">
        <v>4.316663969910849E-5</v>
      </c>
    </row>
    <row r="16287" ht="14.25" customHeight="1">
      <c r="A16287" s="267">
        <v>43805.0</v>
      </c>
      <c r="B16287" s="57">
        <v>340.0</v>
      </c>
      <c r="C16287" s="57">
        <v>14.0</v>
      </c>
      <c r="D16287" s="268">
        <v>0.270833333333333</v>
      </c>
      <c r="E16287" s="269">
        <v>0.0</v>
      </c>
      <c r="F16287" s="269">
        <v>5.047792670150969E-5</v>
      </c>
    </row>
    <row r="16288" ht="14.25" customHeight="1">
      <c r="A16288" s="267">
        <v>43805.0</v>
      </c>
      <c r="B16288" s="57">
        <v>340.0</v>
      </c>
      <c r="C16288" s="57">
        <v>15.0</v>
      </c>
      <c r="D16288" s="268">
        <v>0.291666666666667</v>
      </c>
      <c r="E16288" s="269">
        <v>0.0</v>
      </c>
      <c r="F16288" s="269">
        <v>6.0894006814519635E-5</v>
      </c>
    </row>
    <row r="16289" ht="14.25" customHeight="1">
      <c r="A16289" s="267">
        <v>43805.0</v>
      </c>
      <c r="B16289" s="57">
        <v>340.0</v>
      </c>
      <c r="C16289" s="57">
        <v>16.0</v>
      </c>
      <c r="D16289" s="268">
        <v>0.3125</v>
      </c>
      <c r="E16289" s="269">
        <v>4.895894677451203E-7</v>
      </c>
      <c r="F16289" s="269">
        <v>6.920683998163334E-5</v>
      </c>
    </row>
    <row r="16290" ht="14.25" customHeight="1">
      <c r="A16290" s="267">
        <v>43805.0</v>
      </c>
      <c r="B16290" s="57">
        <v>340.0</v>
      </c>
      <c r="C16290" s="57">
        <v>17.0</v>
      </c>
      <c r="D16290" s="268">
        <v>0.333333333333333</v>
      </c>
      <c r="E16290" s="269">
        <v>4.569501698954456E-6</v>
      </c>
      <c r="F16290" s="269">
        <v>7.171070539341455E-5</v>
      </c>
    </row>
    <row r="16291" ht="14.25" customHeight="1">
      <c r="A16291" s="267">
        <v>43805.0</v>
      </c>
      <c r="B16291" s="57">
        <v>340.0</v>
      </c>
      <c r="C16291" s="57">
        <v>18.0</v>
      </c>
      <c r="D16291" s="268">
        <v>0.354166666666667</v>
      </c>
      <c r="E16291" s="269">
        <v>1.3485506199315494E-5</v>
      </c>
      <c r="F16291" s="269">
        <v>7.060900461223083E-5</v>
      </c>
    </row>
    <row r="16292" ht="14.25" customHeight="1">
      <c r="A16292" s="267">
        <v>43805.0</v>
      </c>
      <c r="B16292" s="57">
        <v>340.0</v>
      </c>
      <c r="C16292" s="57">
        <v>19.0</v>
      </c>
      <c r="D16292" s="268">
        <v>0.375</v>
      </c>
      <c r="E16292" s="269">
        <v>2.9810543326943814E-5</v>
      </c>
      <c r="F16292" s="269">
        <v>6.990792229693207E-5</v>
      </c>
    </row>
    <row r="16293" ht="14.25" customHeight="1">
      <c r="A16293" s="267">
        <v>43805.0</v>
      </c>
      <c r="B16293" s="57">
        <v>340.0</v>
      </c>
      <c r="C16293" s="57">
        <v>20.0</v>
      </c>
      <c r="D16293" s="268">
        <v>0.395833333333333</v>
      </c>
      <c r="E16293" s="269">
        <v>4.4794098956419134E-5</v>
      </c>
      <c r="F16293" s="269">
        <v>6.870606689927708E-5</v>
      </c>
    </row>
    <row r="16294" ht="14.25" customHeight="1">
      <c r="A16294" s="267">
        <v>43805.0</v>
      </c>
      <c r="B16294" s="57">
        <v>340.0</v>
      </c>
      <c r="C16294" s="57">
        <v>21.0</v>
      </c>
      <c r="D16294" s="268">
        <v>0.416666666666667</v>
      </c>
      <c r="E16294" s="269">
        <v>5.771921012702111E-5</v>
      </c>
      <c r="F16294" s="269">
        <v>6.580158302161085E-5</v>
      </c>
    </row>
    <row r="16295" ht="14.25" customHeight="1">
      <c r="A16295" s="267">
        <v>43805.0</v>
      </c>
      <c r="B16295" s="57">
        <v>340.0</v>
      </c>
      <c r="C16295" s="57">
        <v>22.0</v>
      </c>
      <c r="D16295" s="268">
        <v>0.4375</v>
      </c>
      <c r="E16295" s="269">
        <v>1.1772737333832025E-4</v>
      </c>
      <c r="F16295" s="269">
        <v>6.510050070631209E-5</v>
      </c>
    </row>
    <row r="16296" ht="14.25" customHeight="1">
      <c r="A16296" s="267">
        <v>43805.0</v>
      </c>
      <c r="B16296" s="57">
        <v>340.0</v>
      </c>
      <c r="C16296" s="57">
        <v>23.0</v>
      </c>
      <c r="D16296" s="268">
        <v>0.458333333333333</v>
      </c>
      <c r="E16296" s="269">
        <v>1.4747186787820248E-4</v>
      </c>
      <c r="F16296" s="269">
        <v>6.46998822404271E-5</v>
      </c>
    </row>
    <row r="16297" ht="14.25" customHeight="1">
      <c r="A16297" s="267">
        <v>43805.0</v>
      </c>
      <c r="B16297" s="57">
        <v>340.0</v>
      </c>
      <c r="C16297" s="57">
        <v>24.0</v>
      </c>
      <c r="D16297" s="268">
        <v>0.479166666666667</v>
      </c>
      <c r="E16297" s="269">
        <v>1.4920858075975814E-4</v>
      </c>
      <c r="F16297" s="269">
        <v>6.500034608984085E-5</v>
      </c>
    </row>
    <row r="16298" ht="14.25" customHeight="1">
      <c r="A16298" s="267">
        <v>43805.0</v>
      </c>
      <c r="B16298" s="57">
        <v>340.0</v>
      </c>
      <c r="C16298" s="57">
        <v>25.0</v>
      </c>
      <c r="D16298" s="268">
        <v>0.5</v>
      </c>
      <c r="E16298" s="269">
        <v>1.2287308401876635E-4</v>
      </c>
      <c r="F16298" s="269">
        <v>6.640251072043834E-5</v>
      </c>
    </row>
    <row r="16299" ht="14.25" customHeight="1">
      <c r="A16299" s="267">
        <v>43805.0</v>
      </c>
      <c r="B16299" s="57">
        <v>340.0</v>
      </c>
      <c r="C16299" s="57">
        <v>26.0</v>
      </c>
      <c r="D16299" s="268">
        <v>0.520833333333333</v>
      </c>
      <c r="E16299" s="269">
        <v>1.1992999390010313E-4</v>
      </c>
      <c r="F16299" s="269">
        <v>6.640251072043834E-5</v>
      </c>
    </row>
    <row r="16300" ht="14.25" customHeight="1">
      <c r="A16300" s="267">
        <v>43805.0</v>
      </c>
      <c r="B16300" s="57">
        <v>340.0</v>
      </c>
      <c r="C16300" s="57">
        <v>27.0</v>
      </c>
      <c r="D16300" s="268">
        <v>0.541666666666667</v>
      </c>
      <c r="E16300" s="269">
        <v>1.0696508442929274E-4</v>
      </c>
      <c r="F16300" s="269">
        <v>6.53008099392546E-5</v>
      </c>
    </row>
    <row r="16301" ht="14.25" customHeight="1">
      <c r="A16301" s="267">
        <v>43805.0</v>
      </c>
      <c r="B16301" s="57">
        <v>340.0</v>
      </c>
      <c r="C16301" s="57">
        <v>28.0</v>
      </c>
      <c r="D16301" s="268">
        <v>0.5625</v>
      </c>
      <c r="E16301" s="269">
        <v>8.258560171144392E-5</v>
      </c>
      <c r="F16301" s="269">
        <v>6.449957300748461E-5</v>
      </c>
    </row>
    <row r="16302" ht="14.25" customHeight="1">
      <c r="A16302" s="267">
        <v>43805.0</v>
      </c>
      <c r="B16302" s="57">
        <v>340.0</v>
      </c>
      <c r="C16302" s="57">
        <v>29.0</v>
      </c>
      <c r="D16302" s="268">
        <v>0.583333333333333</v>
      </c>
      <c r="E16302" s="269">
        <v>7.14891893960015E-5</v>
      </c>
      <c r="F16302" s="269">
        <v>6.540096455572584E-5</v>
      </c>
    </row>
    <row r="16303" ht="14.25" customHeight="1">
      <c r="A16303" s="267">
        <v>43805.0</v>
      </c>
      <c r="B16303" s="57">
        <v>340.0</v>
      </c>
      <c r="C16303" s="57">
        <v>30.0</v>
      </c>
      <c r="D16303" s="268">
        <v>0.604166666666667</v>
      </c>
      <c r="E16303" s="269">
        <v>3.8164418967835925E-5</v>
      </c>
      <c r="F16303" s="269">
        <v>6.830544843339208E-5</v>
      </c>
    </row>
    <row r="16304" ht="14.25" customHeight="1">
      <c r="A16304" s="267">
        <v>43805.0</v>
      </c>
      <c r="B16304" s="57">
        <v>340.0</v>
      </c>
      <c r="C16304" s="57">
        <v>31.0</v>
      </c>
      <c r="D16304" s="268">
        <v>0.625</v>
      </c>
      <c r="E16304" s="269">
        <v>2.6111427739404583E-5</v>
      </c>
      <c r="F16304" s="269">
        <v>7.090946846164457E-5</v>
      </c>
    </row>
    <row r="16305" ht="14.25" customHeight="1">
      <c r="A16305" s="267">
        <v>43805.0</v>
      </c>
      <c r="B16305" s="57">
        <v>340.0</v>
      </c>
      <c r="C16305" s="57">
        <v>32.0</v>
      </c>
      <c r="D16305" s="268">
        <v>0.645833333333333</v>
      </c>
      <c r="E16305" s="269">
        <v>7.71322210781898E-6</v>
      </c>
      <c r="F16305" s="269">
        <v>7.832091008051702E-5</v>
      </c>
    </row>
    <row r="16306" ht="14.25" customHeight="1">
      <c r="A16306" s="267">
        <v>43805.0</v>
      </c>
      <c r="B16306" s="57">
        <v>340.0</v>
      </c>
      <c r="C16306" s="57">
        <v>33.0</v>
      </c>
      <c r="D16306" s="268">
        <v>0.666666666666667</v>
      </c>
      <c r="E16306" s="269">
        <v>5.188745587268587E-7</v>
      </c>
      <c r="F16306" s="269">
        <v>8.96383817417682E-5</v>
      </c>
    </row>
    <row r="16307" ht="14.25" customHeight="1">
      <c r="A16307" s="267">
        <v>43805.0</v>
      </c>
      <c r="B16307" s="57">
        <v>340.0</v>
      </c>
      <c r="C16307" s="57">
        <v>34.0</v>
      </c>
      <c r="D16307" s="268">
        <v>0.6875</v>
      </c>
      <c r="E16307" s="269">
        <v>2.6757075908690898E-8</v>
      </c>
      <c r="F16307" s="269">
        <v>1.0265848188303062E-4</v>
      </c>
    </row>
    <row r="16308" ht="14.25" customHeight="1">
      <c r="A16308" s="267">
        <v>43805.0</v>
      </c>
      <c r="B16308" s="57">
        <v>340.0</v>
      </c>
      <c r="C16308" s="57">
        <v>35.0</v>
      </c>
      <c r="D16308" s="268">
        <v>0.708333333333333</v>
      </c>
      <c r="E16308" s="269">
        <v>0.0</v>
      </c>
      <c r="F16308" s="269">
        <v>1.1198287667650393E-4</v>
      </c>
    </row>
    <row r="16309" ht="14.25" customHeight="1">
      <c r="A16309" s="267">
        <v>43805.0</v>
      </c>
      <c r="B16309" s="57">
        <v>340.0</v>
      </c>
      <c r="C16309" s="57">
        <v>36.0</v>
      </c>
      <c r="D16309" s="268">
        <v>0.729166666666667</v>
      </c>
      <c r="E16309" s="269">
        <v>0.0</v>
      </c>
      <c r="F16309" s="269">
        <v>1.1481725232264028E-4</v>
      </c>
    </row>
    <row r="16310" ht="14.25" customHeight="1">
      <c r="A16310" s="267">
        <v>43805.0</v>
      </c>
      <c r="B16310" s="57">
        <v>340.0</v>
      </c>
      <c r="C16310" s="57">
        <v>37.0</v>
      </c>
      <c r="D16310" s="268">
        <v>0.75</v>
      </c>
      <c r="E16310" s="269">
        <v>0.0</v>
      </c>
      <c r="F16310" s="269">
        <v>1.1459691216640357E-4</v>
      </c>
    </row>
    <row r="16311" ht="14.25" customHeight="1">
      <c r="A16311" s="267">
        <v>43805.0</v>
      </c>
      <c r="B16311" s="57">
        <v>340.0</v>
      </c>
      <c r="C16311" s="57">
        <v>38.0</v>
      </c>
      <c r="D16311" s="268">
        <v>0.770833333333333</v>
      </c>
      <c r="E16311" s="269">
        <v>0.0</v>
      </c>
      <c r="F16311" s="269">
        <v>1.118927375216798E-4</v>
      </c>
    </row>
    <row r="16312" ht="14.25" customHeight="1">
      <c r="A16312" s="267">
        <v>43805.0</v>
      </c>
      <c r="B16312" s="57">
        <v>340.0</v>
      </c>
      <c r="C16312" s="57">
        <v>39.0</v>
      </c>
      <c r="D16312" s="268">
        <v>0.791666666666667</v>
      </c>
      <c r="E16312" s="269">
        <v>0.0</v>
      </c>
      <c r="F16312" s="269">
        <v>1.0756605809012183E-4</v>
      </c>
    </row>
    <row r="16313" ht="14.25" customHeight="1">
      <c r="A16313" s="267">
        <v>43805.0</v>
      </c>
      <c r="B16313" s="57">
        <v>340.0</v>
      </c>
      <c r="C16313" s="57">
        <v>40.0</v>
      </c>
      <c r="D16313" s="268">
        <v>0.8125</v>
      </c>
      <c r="E16313" s="269">
        <v>0.0</v>
      </c>
      <c r="F16313" s="269">
        <v>1.027285901145605E-4</v>
      </c>
    </row>
    <row r="16314" ht="14.25" customHeight="1">
      <c r="A16314" s="267">
        <v>43805.0</v>
      </c>
      <c r="B16314" s="57">
        <v>340.0</v>
      </c>
      <c r="C16314" s="57">
        <v>41.0</v>
      </c>
      <c r="D16314" s="268">
        <v>0.833333333333333</v>
      </c>
      <c r="E16314" s="269">
        <v>0.0</v>
      </c>
      <c r="F16314" s="269">
        <v>9.905291569006564E-5</v>
      </c>
    </row>
    <row r="16315" ht="14.25" customHeight="1">
      <c r="A16315" s="267">
        <v>43805.0</v>
      </c>
      <c r="B16315" s="57">
        <v>340.0</v>
      </c>
      <c r="C16315" s="57">
        <v>42.0</v>
      </c>
      <c r="D16315" s="268">
        <v>0.854166666666667</v>
      </c>
      <c r="E16315" s="269">
        <v>0.0</v>
      </c>
      <c r="F16315" s="269">
        <v>9.514688564768693E-5</v>
      </c>
    </row>
    <row r="16316" ht="14.25" customHeight="1">
      <c r="A16316" s="267">
        <v>43805.0</v>
      </c>
      <c r="B16316" s="57">
        <v>340.0</v>
      </c>
      <c r="C16316" s="57">
        <v>43.0</v>
      </c>
      <c r="D16316" s="268">
        <v>0.875</v>
      </c>
      <c r="E16316" s="269">
        <v>0.0</v>
      </c>
      <c r="F16316" s="269">
        <v>9.10405463723657E-5</v>
      </c>
    </row>
    <row r="16317" ht="14.25" customHeight="1">
      <c r="A16317" s="267">
        <v>43805.0</v>
      </c>
      <c r="B16317" s="57">
        <v>340.0</v>
      </c>
      <c r="C16317" s="57">
        <v>44.0</v>
      </c>
      <c r="D16317" s="268">
        <v>0.895833333333333</v>
      </c>
      <c r="E16317" s="269">
        <v>0.0</v>
      </c>
      <c r="F16317" s="269">
        <v>8.663374324763073E-5</v>
      </c>
    </row>
    <row r="16318" ht="14.25" customHeight="1">
      <c r="A16318" s="267">
        <v>43805.0</v>
      </c>
      <c r="B16318" s="57">
        <v>340.0</v>
      </c>
      <c r="C16318" s="57">
        <v>45.0</v>
      </c>
      <c r="D16318" s="268">
        <v>0.916666666666667</v>
      </c>
      <c r="E16318" s="269">
        <v>0.0</v>
      </c>
      <c r="F16318" s="269">
        <v>8.082477549229825E-5</v>
      </c>
    </row>
    <row r="16319" ht="14.25" customHeight="1">
      <c r="A16319" s="267">
        <v>43805.0</v>
      </c>
      <c r="B16319" s="57">
        <v>340.0</v>
      </c>
      <c r="C16319" s="57">
        <v>46.0</v>
      </c>
      <c r="D16319" s="268">
        <v>0.9375</v>
      </c>
      <c r="E16319" s="269">
        <v>0.0</v>
      </c>
      <c r="F16319" s="269">
        <v>7.010823152987456E-5</v>
      </c>
    </row>
    <row r="16320" ht="14.25" customHeight="1">
      <c r="A16320" s="267">
        <v>43805.0</v>
      </c>
      <c r="B16320" s="57">
        <v>340.0</v>
      </c>
      <c r="C16320" s="57">
        <v>47.0</v>
      </c>
      <c r="D16320" s="268">
        <v>0.958333333333333</v>
      </c>
      <c r="E16320" s="269">
        <v>0.0</v>
      </c>
      <c r="F16320" s="269">
        <v>6.019292449922087E-5</v>
      </c>
    </row>
    <row r="16321" ht="14.25" customHeight="1">
      <c r="A16321" s="267">
        <v>43805.0</v>
      </c>
      <c r="B16321" s="57">
        <v>340.0</v>
      </c>
      <c r="C16321" s="57">
        <v>48.0</v>
      </c>
      <c r="D16321" s="268">
        <v>0.979166666666667</v>
      </c>
      <c r="E16321" s="269">
        <v>0.0</v>
      </c>
      <c r="F16321" s="269">
        <v>5.067823593445219E-5</v>
      </c>
    </row>
    <row r="16322" ht="14.25" customHeight="1">
      <c r="A16322" s="267">
        <v>43806.0</v>
      </c>
      <c r="B16322" s="57">
        <v>341.0</v>
      </c>
      <c r="C16322" s="57">
        <v>1.0</v>
      </c>
      <c r="D16322" s="268">
        <v>0.0</v>
      </c>
      <c r="E16322" s="269">
        <v>0.0</v>
      </c>
      <c r="F16322" s="269">
        <v>4.316663969910849E-5</v>
      </c>
    </row>
    <row r="16323" ht="14.25" customHeight="1">
      <c r="A16323" s="267">
        <v>43806.0</v>
      </c>
      <c r="B16323" s="57">
        <v>341.0</v>
      </c>
      <c r="C16323" s="57">
        <v>2.0</v>
      </c>
      <c r="D16323" s="268">
        <v>0.020833333333333332</v>
      </c>
      <c r="E16323" s="269">
        <v>0.0</v>
      </c>
      <c r="F16323" s="269">
        <v>3.795859964260352E-5</v>
      </c>
    </row>
    <row r="16324" ht="14.25" customHeight="1">
      <c r="A16324" s="267">
        <v>43806.0</v>
      </c>
      <c r="B16324" s="57">
        <v>341.0</v>
      </c>
      <c r="C16324" s="57">
        <v>3.0</v>
      </c>
      <c r="D16324" s="268">
        <v>0.0416666666666667</v>
      </c>
      <c r="E16324" s="269">
        <v>0.0</v>
      </c>
      <c r="F16324" s="269">
        <v>3.5354579614351036E-5</v>
      </c>
    </row>
    <row r="16325" ht="14.25" customHeight="1">
      <c r="A16325" s="267">
        <v>43806.0</v>
      </c>
      <c r="B16325" s="57">
        <v>341.0</v>
      </c>
      <c r="C16325" s="57">
        <v>4.0</v>
      </c>
      <c r="D16325" s="268">
        <v>0.0625</v>
      </c>
      <c r="E16325" s="269">
        <v>0.0</v>
      </c>
      <c r="F16325" s="269">
        <v>3.3651951134339786E-5</v>
      </c>
    </row>
    <row r="16326" ht="14.25" customHeight="1">
      <c r="A16326" s="267">
        <v>43806.0</v>
      </c>
      <c r="B16326" s="57">
        <v>341.0</v>
      </c>
      <c r="C16326" s="57">
        <v>5.0</v>
      </c>
      <c r="D16326" s="268">
        <v>0.0833333333333333</v>
      </c>
      <c r="E16326" s="269">
        <v>0.0</v>
      </c>
      <c r="F16326" s="269">
        <v>3.194932265432856E-5</v>
      </c>
    </row>
    <row r="16327" ht="14.25" customHeight="1">
      <c r="A16327" s="267">
        <v>43806.0</v>
      </c>
      <c r="B16327" s="57">
        <v>341.0</v>
      </c>
      <c r="C16327" s="57">
        <v>6.0</v>
      </c>
      <c r="D16327" s="268">
        <v>0.104166666666667</v>
      </c>
      <c r="E16327" s="269">
        <v>0.0</v>
      </c>
      <c r="F16327" s="269">
        <v>3.0847621873144815E-5</v>
      </c>
    </row>
    <row r="16328" ht="14.25" customHeight="1">
      <c r="A16328" s="267">
        <v>43806.0</v>
      </c>
      <c r="B16328" s="57">
        <v>341.0</v>
      </c>
      <c r="C16328" s="57">
        <v>7.0</v>
      </c>
      <c r="D16328" s="268">
        <v>0.125</v>
      </c>
      <c r="E16328" s="269">
        <v>0.0</v>
      </c>
      <c r="F16328" s="269">
        <v>3.074746725667356E-5</v>
      </c>
    </row>
    <row r="16329" ht="14.25" customHeight="1">
      <c r="A16329" s="267">
        <v>43806.0</v>
      </c>
      <c r="B16329" s="57">
        <v>341.0</v>
      </c>
      <c r="C16329" s="57">
        <v>8.0</v>
      </c>
      <c r="D16329" s="268">
        <v>0.145833333333333</v>
      </c>
      <c r="E16329" s="269">
        <v>0.0</v>
      </c>
      <c r="F16329" s="269">
        <v>3.0346848790788564E-5</v>
      </c>
    </row>
    <row r="16330" ht="14.25" customHeight="1">
      <c r="A16330" s="267">
        <v>43806.0</v>
      </c>
      <c r="B16330" s="57">
        <v>341.0</v>
      </c>
      <c r="C16330" s="57">
        <v>9.0</v>
      </c>
      <c r="D16330" s="268">
        <v>0.166666666666667</v>
      </c>
      <c r="E16330" s="269">
        <v>0.0</v>
      </c>
      <c r="F16330" s="269">
        <v>3.0246694174317314E-5</v>
      </c>
    </row>
    <row r="16331" ht="14.25" customHeight="1">
      <c r="A16331" s="267">
        <v>43806.0</v>
      </c>
      <c r="B16331" s="57">
        <v>341.0</v>
      </c>
      <c r="C16331" s="57">
        <v>10.0</v>
      </c>
      <c r="D16331" s="268">
        <v>0.1875</v>
      </c>
      <c r="E16331" s="269">
        <v>0.0</v>
      </c>
      <c r="F16331" s="269">
        <v>3.1148085722558555E-5</v>
      </c>
    </row>
    <row r="16332" ht="14.25" customHeight="1">
      <c r="A16332" s="267">
        <v>43806.0</v>
      </c>
      <c r="B16332" s="57">
        <v>341.0</v>
      </c>
      <c r="C16332" s="57">
        <v>11.0</v>
      </c>
      <c r="D16332" s="268">
        <v>0.208333333333333</v>
      </c>
      <c r="E16332" s="269">
        <v>0.0</v>
      </c>
      <c r="F16332" s="269">
        <v>3.285071420256979E-5</v>
      </c>
    </row>
    <row r="16333" ht="14.25" customHeight="1">
      <c r="A16333" s="267">
        <v>43806.0</v>
      </c>
      <c r="B16333" s="57">
        <v>341.0</v>
      </c>
      <c r="C16333" s="57">
        <v>12.0</v>
      </c>
      <c r="D16333" s="268">
        <v>0.229166666666667</v>
      </c>
      <c r="E16333" s="269">
        <v>0.0</v>
      </c>
      <c r="F16333" s="269">
        <v>3.5955507313178524E-5</v>
      </c>
    </row>
    <row r="16334" ht="14.25" customHeight="1">
      <c r="A16334" s="267">
        <v>43806.0</v>
      </c>
      <c r="B16334" s="57">
        <v>341.0</v>
      </c>
      <c r="C16334" s="57">
        <v>13.0</v>
      </c>
      <c r="D16334" s="268">
        <v>0.25</v>
      </c>
      <c r="E16334" s="269">
        <v>0.0</v>
      </c>
      <c r="F16334" s="269">
        <v>4.2665866616752236E-5</v>
      </c>
    </row>
    <row r="16335" ht="14.25" customHeight="1">
      <c r="A16335" s="267">
        <v>43806.0</v>
      </c>
      <c r="B16335" s="57">
        <v>341.0</v>
      </c>
      <c r="C16335" s="57">
        <v>14.0</v>
      </c>
      <c r="D16335" s="268">
        <v>0.270833333333333</v>
      </c>
      <c r="E16335" s="269">
        <v>0.0</v>
      </c>
      <c r="F16335" s="269">
        <v>5.017746285209594E-5</v>
      </c>
    </row>
    <row r="16336" ht="14.25" customHeight="1">
      <c r="A16336" s="267">
        <v>43806.0</v>
      </c>
      <c r="B16336" s="57">
        <v>341.0</v>
      </c>
      <c r="C16336" s="57">
        <v>15.0</v>
      </c>
      <c r="D16336" s="268">
        <v>0.291666666666667</v>
      </c>
      <c r="E16336" s="269">
        <v>0.0</v>
      </c>
      <c r="F16336" s="269">
        <v>6.0894006814519635E-5</v>
      </c>
    </row>
    <row r="16337" ht="14.25" customHeight="1">
      <c r="A16337" s="267">
        <v>43806.0</v>
      </c>
      <c r="B16337" s="57">
        <v>341.0</v>
      </c>
      <c r="C16337" s="57">
        <v>16.0</v>
      </c>
      <c r="D16337" s="268">
        <v>0.3125</v>
      </c>
      <c r="E16337" s="269">
        <v>4.662756835667812E-8</v>
      </c>
      <c r="F16337" s="269">
        <v>6.990792229693207E-5</v>
      </c>
    </row>
    <row r="16338" ht="14.25" customHeight="1">
      <c r="A16338" s="267">
        <v>43806.0</v>
      </c>
      <c r="B16338" s="57">
        <v>341.0</v>
      </c>
      <c r="C16338" s="57">
        <v>17.0</v>
      </c>
      <c r="D16338" s="268">
        <v>0.333333333333333</v>
      </c>
      <c r="E16338" s="269">
        <v>1.841788950088786E-6</v>
      </c>
      <c r="F16338" s="269">
        <v>7.141024154400082E-5</v>
      </c>
    </row>
    <row r="16339" ht="14.25" customHeight="1">
      <c r="A16339" s="267">
        <v>43806.0</v>
      </c>
      <c r="B16339" s="57">
        <v>341.0</v>
      </c>
      <c r="C16339" s="57">
        <v>18.0</v>
      </c>
      <c r="D16339" s="268">
        <v>0.354166666666667</v>
      </c>
      <c r="E16339" s="269">
        <v>4.089141600118267E-6</v>
      </c>
      <c r="F16339" s="269">
        <v>7.060900461223083E-5</v>
      </c>
    </row>
    <row r="16340" ht="14.25" customHeight="1">
      <c r="A16340" s="267">
        <v>43806.0</v>
      </c>
      <c r="B16340" s="57">
        <v>341.0</v>
      </c>
      <c r="C16340" s="57">
        <v>19.0</v>
      </c>
      <c r="D16340" s="268">
        <v>0.375</v>
      </c>
      <c r="E16340" s="269">
        <v>1.0565945784140332E-5</v>
      </c>
      <c r="F16340" s="269">
        <v>6.970761306398956E-5</v>
      </c>
    </row>
    <row r="16341" ht="14.25" customHeight="1">
      <c r="A16341" s="267">
        <v>43806.0</v>
      </c>
      <c r="B16341" s="57">
        <v>341.0</v>
      </c>
      <c r="C16341" s="57">
        <v>20.0</v>
      </c>
      <c r="D16341" s="268">
        <v>0.395833333333333</v>
      </c>
      <c r="E16341" s="269">
        <v>1.9356142502191663E-5</v>
      </c>
      <c r="F16341" s="269">
        <v>6.930699459810458E-5</v>
      </c>
    </row>
    <row r="16342" ht="14.25" customHeight="1">
      <c r="A16342" s="267">
        <v>43806.0</v>
      </c>
      <c r="B16342" s="57">
        <v>341.0</v>
      </c>
      <c r="C16342" s="57">
        <v>21.0</v>
      </c>
      <c r="D16342" s="268">
        <v>0.416666666666667</v>
      </c>
      <c r="E16342" s="269">
        <v>2.1354947235383185E-5</v>
      </c>
      <c r="F16342" s="269">
        <v>6.61020468710246E-5</v>
      </c>
    </row>
    <row r="16343" ht="14.25" customHeight="1">
      <c r="A16343" s="267">
        <v>43806.0</v>
      </c>
      <c r="B16343" s="57">
        <v>341.0</v>
      </c>
      <c r="C16343" s="57">
        <v>22.0</v>
      </c>
      <c r="D16343" s="268">
        <v>0.4375</v>
      </c>
      <c r="E16343" s="269">
        <v>2.9412426265400814E-5</v>
      </c>
      <c r="F16343" s="269">
        <v>6.600189225455336E-5</v>
      </c>
    </row>
    <row r="16344" ht="14.25" customHeight="1">
      <c r="A16344" s="267">
        <v>43806.0</v>
      </c>
      <c r="B16344" s="57">
        <v>341.0</v>
      </c>
      <c r="C16344" s="57">
        <v>23.0</v>
      </c>
      <c r="D16344" s="268">
        <v>0.458333333333333</v>
      </c>
      <c r="E16344" s="269">
        <v>5.31914720470011E-5</v>
      </c>
      <c r="F16344" s="269">
        <v>6.510050070631209E-5</v>
      </c>
    </row>
    <row r="16345" ht="14.25" customHeight="1">
      <c r="A16345" s="267">
        <v>43806.0</v>
      </c>
      <c r="B16345" s="57">
        <v>341.0</v>
      </c>
      <c r="C16345" s="57">
        <v>24.0</v>
      </c>
      <c r="D16345" s="268">
        <v>0.479166666666667</v>
      </c>
      <c r="E16345" s="269">
        <v>8.337442298942732E-5</v>
      </c>
      <c r="F16345" s="269">
        <v>6.540096455572584E-5</v>
      </c>
    </row>
    <row r="16346" ht="14.25" customHeight="1">
      <c r="A16346" s="267">
        <v>43806.0</v>
      </c>
      <c r="B16346" s="57">
        <v>341.0</v>
      </c>
      <c r="C16346" s="57">
        <v>25.0</v>
      </c>
      <c r="D16346" s="268">
        <v>0.5</v>
      </c>
      <c r="E16346" s="269">
        <v>4.178467946290495E-5</v>
      </c>
      <c r="F16346" s="269">
        <v>6.750421150162208E-5</v>
      </c>
    </row>
    <row r="16347" ht="14.25" customHeight="1">
      <c r="A16347" s="267">
        <v>43806.0</v>
      </c>
      <c r="B16347" s="57">
        <v>341.0</v>
      </c>
      <c r="C16347" s="57">
        <v>26.0</v>
      </c>
      <c r="D16347" s="268">
        <v>0.520833333333333</v>
      </c>
      <c r="E16347" s="269">
        <v>4.4969050159113126E-5</v>
      </c>
      <c r="F16347" s="269">
        <v>6.730390226867957E-5</v>
      </c>
    </row>
    <row r="16348" ht="14.25" customHeight="1">
      <c r="A16348" s="267">
        <v>43806.0</v>
      </c>
      <c r="B16348" s="57">
        <v>341.0</v>
      </c>
      <c r="C16348" s="57">
        <v>27.0</v>
      </c>
      <c r="D16348" s="268">
        <v>0.541666666666667</v>
      </c>
      <c r="E16348" s="269">
        <v>4.475366437375896E-5</v>
      </c>
      <c r="F16348" s="269">
        <v>6.580158302161085E-5</v>
      </c>
    </row>
    <row r="16349" ht="14.25" customHeight="1">
      <c r="A16349" s="267">
        <v>43806.0</v>
      </c>
      <c r="B16349" s="57">
        <v>341.0</v>
      </c>
      <c r="C16349" s="57">
        <v>28.0</v>
      </c>
      <c r="D16349" s="268">
        <v>0.5625</v>
      </c>
      <c r="E16349" s="269">
        <v>8.99010191412731E-5</v>
      </c>
      <c r="F16349" s="269">
        <v>6.500034608984085E-5</v>
      </c>
    </row>
    <row r="16350" ht="14.25" customHeight="1">
      <c r="A16350" s="267">
        <v>43806.0</v>
      </c>
      <c r="B16350" s="57">
        <v>341.0</v>
      </c>
      <c r="C16350" s="57">
        <v>29.0</v>
      </c>
      <c r="D16350" s="268">
        <v>0.583333333333333</v>
      </c>
      <c r="E16350" s="269">
        <v>5.131447506768837E-5</v>
      </c>
      <c r="F16350" s="269">
        <v>6.459972762395585E-5</v>
      </c>
    </row>
    <row r="16351" ht="14.25" customHeight="1">
      <c r="A16351" s="267">
        <v>43806.0</v>
      </c>
      <c r="B16351" s="57">
        <v>341.0</v>
      </c>
      <c r="C16351" s="57">
        <v>30.0</v>
      </c>
      <c r="D16351" s="268">
        <v>0.604166666666667</v>
      </c>
      <c r="E16351" s="269">
        <v>4.041804605946546E-5</v>
      </c>
      <c r="F16351" s="269">
        <v>6.700343841926584E-5</v>
      </c>
    </row>
    <row r="16352" ht="14.25" customHeight="1">
      <c r="A16352" s="267">
        <v>43806.0</v>
      </c>
      <c r="B16352" s="57">
        <v>341.0</v>
      </c>
      <c r="C16352" s="57">
        <v>31.0</v>
      </c>
      <c r="D16352" s="268">
        <v>0.625</v>
      </c>
      <c r="E16352" s="269">
        <v>1.4014525705613849E-5</v>
      </c>
      <c r="F16352" s="269">
        <v>7.010823152987456E-5</v>
      </c>
    </row>
    <row r="16353" ht="14.25" customHeight="1">
      <c r="A16353" s="267">
        <v>43806.0</v>
      </c>
      <c r="B16353" s="57">
        <v>341.0</v>
      </c>
      <c r="C16353" s="57">
        <v>32.0</v>
      </c>
      <c r="D16353" s="268">
        <v>0.645833333333333</v>
      </c>
      <c r="E16353" s="269">
        <v>5.013316964435836E-6</v>
      </c>
      <c r="F16353" s="269">
        <v>7.731936391580452E-5</v>
      </c>
    </row>
    <row r="16354" ht="14.25" customHeight="1">
      <c r="A16354" s="267">
        <v>43806.0</v>
      </c>
      <c r="B16354" s="57">
        <v>341.0</v>
      </c>
      <c r="C16354" s="57">
        <v>33.0</v>
      </c>
      <c r="D16354" s="268">
        <v>0.666666666666667</v>
      </c>
      <c r="E16354" s="269">
        <v>6.542536625415387E-7</v>
      </c>
      <c r="F16354" s="269">
        <v>8.883714480999821E-5</v>
      </c>
    </row>
    <row r="16355" ht="14.25" customHeight="1">
      <c r="A16355" s="267">
        <v>43806.0</v>
      </c>
      <c r="B16355" s="57">
        <v>341.0</v>
      </c>
      <c r="C16355" s="57">
        <v>34.0</v>
      </c>
      <c r="D16355" s="268">
        <v>0.6875</v>
      </c>
      <c r="E16355" s="269">
        <v>3.384708450200761E-8</v>
      </c>
      <c r="F16355" s="269">
        <v>1.0183721402796639E-4</v>
      </c>
    </row>
    <row r="16356" ht="14.25" customHeight="1">
      <c r="A16356" s="267">
        <v>43806.0</v>
      </c>
      <c r="B16356" s="57">
        <v>341.0</v>
      </c>
      <c r="C16356" s="57">
        <v>35.0</v>
      </c>
      <c r="D16356" s="268">
        <v>0.708333333333333</v>
      </c>
      <c r="E16356" s="269">
        <v>6.59679060421642E-9</v>
      </c>
      <c r="F16356" s="269">
        <v>1.1116160882143972E-4</v>
      </c>
    </row>
    <row r="16357" ht="14.25" customHeight="1">
      <c r="A16357" s="267">
        <v>43806.0</v>
      </c>
      <c r="B16357" s="57">
        <v>341.0</v>
      </c>
      <c r="C16357" s="57">
        <v>36.0</v>
      </c>
      <c r="D16357" s="268">
        <v>0.729166666666667</v>
      </c>
      <c r="E16357" s="269">
        <v>0.0</v>
      </c>
      <c r="F16357" s="269">
        <v>1.1314467022757041E-4</v>
      </c>
    </row>
    <row r="16358" ht="14.25" customHeight="1">
      <c r="A16358" s="267">
        <v>43806.0</v>
      </c>
      <c r="B16358" s="57">
        <v>341.0</v>
      </c>
      <c r="C16358" s="57">
        <v>37.0</v>
      </c>
      <c r="D16358" s="268">
        <v>0.75</v>
      </c>
      <c r="E16358" s="269">
        <v>0.0</v>
      </c>
      <c r="F16358" s="269">
        <v>1.1370553607980945E-4</v>
      </c>
    </row>
    <row r="16359" ht="14.25" customHeight="1">
      <c r="A16359" s="267">
        <v>43806.0</v>
      </c>
      <c r="B16359" s="57">
        <v>341.0</v>
      </c>
      <c r="C16359" s="57">
        <v>38.0</v>
      </c>
      <c r="D16359" s="268">
        <v>0.770833333333333</v>
      </c>
      <c r="E16359" s="269">
        <v>0.0</v>
      </c>
      <c r="F16359" s="269">
        <v>1.1127177889955806E-4</v>
      </c>
    </row>
    <row r="16360" ht="14.25" customHeight="1">
      <c r="A16360" s="267">
        <v>43806.0</v>
      </c>
      <c r="B16360" s="57">
        <v>341.0</v>
      </c>
      <c r="C16360" s="57">
        <v>39.0</v>
      </c>
      <c r="D16360" s="268">
        <v>0.791666666666667</v>
      </c>
      <c r="E16360" s="269">
        <v>0.0</v>
      </c>
      <c r="F16360" s="269">
        <v>1.0735573339553222E-4</v>
      </c>
    </row>
    <row r="16361" ht="14.25" customHeight="1">
      <c r="A16361" s="267">
        <v>43806.0</v>
      </c>
      <c r="B16361" s="57">
        <v>341.0</v>
      </c>
      <c r="C16361" s="57">
        <v>40.0</v>
      </c>
      <c r="D16361" s="268">
        <v>0.8125</v>
      </c>
      <c r="E16361" s="269">
        <v>0.0</v>
      </c>
      <c r="F16361" s="269">
        <v>1.0301903850232712E-4</v>
      </c>
    </row>
    <row r="16362" ht="14.25" customHeight="1">
      <c r="A16362" s="267">
        <v>43806.0</v>
      </c>
      <c r="B16362" s="57">
        <v>341.0</v>
      </c>
      <c r="C16362" s="57">
        <v>41.0</v>
      </c>
      <c r="D16362" s="268">
        <v>0.833333333333333</v>
      </c>
      <c r="E16362" s="269">
        <v>0.0</v>
      </c>
      <c r="F16362" s="269">
        <v>9.895276107359439E-5</v>
      </c>
    </row>
    <row r="16363" ht="14.25" customHeight="1">
      <c r="A16363" s="267">
        <v>43806.0</v>
      </c>
      <c r="B16363" s="57">
        <v>341.0</v>
      </c>
      <c r="C16363" s="57">
        <v>42.0</v>
      </c>
      <c r="D16363" s="268">
        <v>0.854166666666667</v>
      </c>
      <c r="E16363" s="269">
        <v>0.0</v>
      </c>
      <c r="F16363" s="269">
        <v>9.504673103121566E-5</v>
      </c>
    </row>
    <row r="16364" ht="14.25" customHeight="1">
      <c r="A16364" s="267">
        <v>43806.0</v>
      </c>
      <c r="B16364" s="57">
        <v>341.0</v>
      </c>
      <c r="C16364" s="57">
        <v>43.0</v>
      </c>
      <c r="D16364" s="268">
        <v>0.875</v>
      </c>
      <c r="E16364" s="269">
        <v>0.0</v>
      </c>
      <c r="F16364" s="269">
        <v>9.074008252295195E-5</v>
      </c>
    </row>
    <row r="16365" ht="14.25" customHeight="1">
      <c r="A16365" s="267">
        <v>43806.0</v>
      </c>
      <c r="B16365" s="57">
        <v>341.0</v>
      </c>
      <c r="C16365" s="57">
        <v>44.0</v>
      </c>
      <c r="D16365" s="268">
        <v>0.895833333333333</v>
      </c>
      <c r="E16365" s="269">
        <v>0.0</v>
      </c>
      <c r="F16365" s="269">
        <v>8.553204246644696E-5</v>
      </c>
    </row>
    <row r="16366" ht="14.25" customHeight="1">
      <c r="A16366" s="267">
        <v>43806.0</v>
      </c>
      <c r="B16366" s="57">
        <v>341.0</v>
      </c>
      <c r="C16366" s="57">
        <v>45.0</v>
      </c>
      <c r="D16366" s="268">
        <v>0.916666666666667</v>
      </c>
      <c r="E16366" s="269">
        <v>0.0</v>
      </c>
      <c r="F16366" s="269">
        <v>7.992338394405702E-5</v>
      </c>
    </row>
    <row r="16367" ht="14.25" customHeight="1">
      <c r="A16367" s="267">
        <v>43806.0</v>
      </c>
      <c r="B16367" s="57">
        <v>341.0</v>
      </c>
      <c r="C16367" s="57">
        <v>46.0</v>
      </c>
      <c r="D16367" s="268">
        <v>0.9375</v>
      </c>
      <c r="E16367" s="269">
        <v>0.0</v>
      </c>
      <c r="F16367" s="269">
        <v>6.970761306398956E-5</v>
      </c>
    </row>
    <row r="16368" ht="14.25" customHeight="1">
      <c r="A16368" s="267">
        <v>43806.0</v>
      </c>
      <c r="B16368" s="57">
        <v>341.0</v>
      </c>
      <c r="C16368" s="57">
        <v>47.0</v>
      </c>
      <c r="D16368" s="268">
        <v>0.958333333333333</v>
      </c>
      <c r="E16368" s="269">
        <v>0.0</v>
      </c>
      <c r="F16368" s="269">
        <v>5.9992615266278386E-5</v>
      </c>
    </row>
    <row r="16369" ht="14.25" customHeight="1">
      <c r="A16369" s="267">
        <v>43806.0</v>
      </c>
      <c r="B16369" s="57">
        <v>341.0</v>
      </c>
      <c r="C16369" s="57">
        <v>48.0</v>
      </c>
      <c r="D16369" s="268">
        <v>0.979166666666667</v>
      </c>
      <c r="E16369" s="269">
        <v>0.0</v>
      </c>
      <c r="F16369" s="269">
        <v>5.127916363327967E-5</v>
      </c>
    </row>
    <row r="16370" ht="14.25" customHeight="1">
      <c r="A16370" s="267">
        <v>43807.0</v>
      </c>
      <c r="B16370" s="57">
        <v>342.0</v>
      </c>
      <c r="C16370" s="57">
        <v>1.0</v>
      </c>
      <c r="D16370" s="268">
        <v>0.0</v>
      </c>
      <c r="E16370" s="269">
        <v>0.0</v>
      </c>
      <c r="F16370" s="269">
        <v>4.296633046616598E-5</v>
      </c>
    </row>
    <row r="16371" ht="14.25" customHeight="1">
      <c r="A16371" s="267">
        <v>43807.0</v>
      </c>
      <c r="B16371" s="57">
        <v>342.0</v>
      </c>
      <c r="C16371" s="57">
        <v>2.0</v>
      </c>
      <c r="D16371" s="268">
        <v>0.020833333333333332</v>
      </c>
      <c r="E16371" s="269">
        <v>0.0</v>
      </c>
      <c r="F16371" s="269">
        <v>3.825906349201726E-5</v>
      </c>
    </row>
    <row r="16372" ht="14.25" customHeight="1">
      <c r="A16372" s="267">
        <v>43807.0</v>
      </c>
      <c r="B16372" s="57">
        <v>342.0</v>
      </c>
      <c r="C16372" s="57">
        <v>3.0</v>
      </c>
      <c r="D16372" s="268">
        <v>0.0416666666666667</v>
      </c>
      <c r="E16372" s="269">
        <v>0.0</v>
      </c>
      <c r="F16372" s="269">
        <v>3.5554888847293536E-5</v>
      </c>
    </row>
    <row r="16373" ht="14.25" customHeight="1">
      <c r="A16373" s="267">
        <v>43807.0</v>
      </c>
      <c r="B16373" s="57">
        <v>342.0</v>
      </c>
      <c r="C16373" s="57">
        <v>4.0</v>
      </c>
      <c r="D16373" s="268">
        <v>0.0625</v>
      </c>
      <c r="E16373" s="269">
        <v>0.0</v>
      </c>
      <c r="F16373" s="269">
        <v>3.335148728492605E-5</v>
      </c>
    </row>
    <row r="16374" ht="14.25" customHeight="1">
      <c r="A16374" s="267">
        <v>43807.0</v>
      </c>
      <c r="B16374" s="57">
        <v>342.0</v>
      </c>
      <c r="C16374" s="57">
        <v>5.0</v>
      </c>
      <c r="D16374" s="268">
        <v>0.0833333333333333</v>
      </c>
      <c r="E16374" s="269">
        <v>0.0</v>
      </c>
      <c r="F16374" s="269">
        <v>3.234994112021355E-5</v>
      </c>
    </row>
    <row r="16375" ht="14.25" customHeight="1">
      <c r="A16375" s="267">
        <v>43807.0</v>
      </c>
      <c r="B16375" s="57">
        <v>342.0</v>
      </c>
      <c r="C16375" s="57">
        <v>6.0</v>
      </c>
      <c r="D16375" s="268">
        <v>0.104166666666667</v>
      </c>
      <c r="E16375" s="269">
        <v>0.0</v>
      </c>
      <c r="F16375" s="269">
        <v>3.1148085722558555E-5</v>
      </c>
    </row>
    <row r="16376" ht="14.25" customHeight="1">
      <c r="A16376" s="267">
        <v>43807.0</v>
      </c>
      <c r="B16376" s="57">
        <v>342.0</v>
      </c>
      <c r="C16376" s="57">
        <v>7.0</v>
      </c>
      <c r="D16376" s="268">
        <v>0.125</v>
      </c>
      <c r="E16376" s="269">
        <v>0.0</v>
      </c>
      <c r="F16376" s="269">
        <v>3.094777648961606E-5</v>
      </c>
    </row>
    <row r="16377" ht="14.25" customHeight="1">
      <c r="A16377" s="267">
        <v>43807.0</v>
      </c>
      <c r="B16377" s="57">
        <v>342.0</v>
      </c>
      <c r="C16377" s="57">
        <v>8.0</v>
      </c>
      <c r="D16377" s="268">
        <v>0.145833333333333</v>
      </c>
      <c r="E16377" s="269">
        <v>0.0</v>
      </c>
      <c r="F16377" s="269">
        <v>3.054715802373107E-5</v>
      </c>
    </row>
    <row r="16378" ht="14.25" customHeight="1">
      <c r="A16378" s="267">
        <v>43807.0</v>
      </c>
      <c r="B16378" s="57">
        <v>342.0</v>
      </c>
      <c r="C16378" s="57">
        <v>9.0</v>
      </c>
      <c r="D16378" s="268">
        <v>0.166666666666667</v>
      </c>
      <c r="E16378" s="269">
        <v>0.0</v>
      </c>
      <c r="F16378" s="269">
        <v>3.0346848790788564E-5</v>
      </c>
    </row>
    <row r="16379" ht="14.25" customHeight="1">
      <c r="A16379" s="267">
        <v>43807.0</v>
      </c>
      <c r="B16379" s="57">
        <v>342.0</v>
      </c>
      <c r="C16379" s="57">
        <v>10.0</v>
      </c>
      <c r="D16379" s="268">
        <v>0.1875</v>
      </c>
      <c r="E16379" s="269">
        <v>0.0</v>
      </c>
      <c r="F16379" s="269">
        <v>3.1548704188443556E-5</v>
      </c>
    </row>
    <row r="16380" ht="14.25" customHeight="1">
      <c r="A16380" s="267">
        <v>43807.0</v>
      </c>
      <c r="B16380" s="57">
        <v>342.0</v>
      </c>
      <c r="C16380" s="57">
        <v>11.0</v>
      </c>
      <c r="D16380" s="268">
        <v>0.208333333333333</v>
      </c>
      <c r="E16380" s="269">
        <v>0.0</v>
      </c>
      <c r="F16380" s="269">
        <v>3.32513326684548E-5</v>
      </c>
    </row>
    <row r="16381" ht="14.25" customHeight="1">
      <c r="A16381" s="267">
        <v>43807.0</v>
      </c>
      <c r="B16381" s="57">
        <v>342.0</v>
      </c>
      <c r="C16381" s="57">
        <v>12.0</v>
      </c>
      <c r="D16381" s="268">
        <v>0.229166666666667</v>
      </c>
      <c r="E16381" s="269">
        <v>0.0</v>
      </c>
      <c r="F16381" s="269">
        <v>3.545473423082228E-5</v>
      </c>
    </row>
    <row r="16382" ht="14.25" customHeight="1">
      <c r="A16382" s="267">
        <v>43807.0</v>
      </c>
      <c r="B16382" s="57">
        <v>342.0</v>
      </c>
      <c r="C16382" s="57">
        <v>13.0</v>
      </c>
      <c r="D16382" s="268">
        <v>0.25</v>
      </c>
      <c r="E16382" s="269">
        <v>0.0</v>
      </c>
      <c r="F16382" s="269">
        <v>4.316663969910849E-5</v>
      </c>
    </row>
    <row r="16383" ht="14.25" customHeight="1">
      <c r="A16383" s="267">
        <v>43807.0</v>
      </c>
      <c r="B16383" s="57">
        <v>342.0</v>
      </c>
      <c r="C16383" s="57">
        <v>14.0</v>
      </c>
      <c r="D16383" s="268">
        <v>0.270833333333333</v>
      </c>
      <c r="E16383" s="269">
        <v>0.0</v>
      </c>
      <c r="F16383" s="269">
        <v>5.137931824975094E-5</v>
      </c>
    </row>
    <row r="16384" ht="14.25" customHeight="1">
      <c r="A16384" s="267">
        <v>43807.0</v>
      </c>
      <c r="B16384" s="57">
        <v>342.0</v>
      </c>
      <c r="C16384" s="57">
        <v>15.0</v>
      </c>
      <c r="D16384" s="268">
        <v>0.291666666666667</v>
      </c>
      <c r="E16384" s="269">
        <v>0.0</v>
      </c>
      <c r="F16384" s="269">
        <v>6.159508912981838E-5</v>
      </c>
    </row>
    <row r="16385" ht="14.25" customHeight="1">
      <c r="A16385" s="267">
        <v>43807.0</v>
      </c>
      <c r="B16385" s="57">
        <v>342.0</v>
      </c>
      <c r="C16385" s="57">
        <v>16.0</v>
      </c>
      <c r="D16385" s="268">
        <v>0.3125</v>
      </c>
      <c r="E16385" s="269">
        <v>0.0</v>
      </c>
      <c r="F16385" s="269">
        <v>7.020838614634582E-5</v>
      </c>
    </row>
    <row r="16386" ht="14.25" customHeight="1">
      <c r="A16386" s="267">
        <v>43807.0</v>
      </c>
      <c r="B16386" s="57">
        <v>342.0</v>
      </c>
      <c r="C16386" s="57">
        <v>17.0</v>
      </c>
      <c r="D16386" s="268">
        <v>0.333333333333333</v>
      </c>
      <c r="E16386" s="269">
        <v>1.0024927196685797E-6</v>
      </c>
      <c r="F16386" s="269">
        <v>7.161055077694331E-5</v>
      </c>
    </row>
    <row r="16387" ht="14.25" customHeight="1">
      <c r="A16387" s="267">
        <v>43807.0</v>
      </c>
      <c r="B16387" s="57">
        <v>342.0</v>
      </c>
      <c r="C16387" s="57">
        <v>18.0</v>
      </c>
      <c r="D16387" s="268">
        <v>0.354166666666667</v>
      </c>
      <c r="E16387" s="269">
        <v>8.679340259107144E-6</v>
      </c>
      <c r="F16387" s="269">
        <v>7.110977769458707E-5</v>
      </c>
    </row>
    <row r="16388" ht="14.25" customHeight="1">
      <c r="A16388" s="267">
        <v>43807.0</v>
      </c>
      <c r="B16388" s="57">
        <v>342.0</v>
      </c>
      <c r="C16388" s="57">
        <v>19.0</v>
      </c>
      <c r="D16388" s="268">
        <v>0.375</v>
      </c>
      <c r="E16388" s="269">
        <v>2.8250061638968847E-5</v>
      </c>
      <c r="F16388" s="269">
        <v>7.110977769458707E-5</v>
      </c>
    </row>
    <row r="16389" ht="14.25" customHeight="1">
      <c r="A16389" s="267">
        <v>43807.0</v>
      </c>
      <c r="B16389" s="57">
        <v>342.0</v>
      </c>
      <c r="C16389" s="57">
        <v>20.0</v>
      </c>
      <c r="D16389" s="268">
        <v>0.395833333333333</v>
      </c>
      <c r="E16389" s="269">
        <v>4.760568537449627E-5</v>
      </c>
      <c r="F16389" s="269">
        <v>7.010823152987456E-5</v>
      </c>
    </row>
    <row r="16390" ht="14.25" customHeight="1">
      <c r="A16390" s="267">
        <v>43807.0</v>
      </c>
      <c r="B16390" s="57">
        <v>342.0</v>
      </c>
      <c r="C16390" s="57">
        <v>21.0</v>
      </c>
      <c r="D16390" s="268">
        <v>0.416666666666667</v>
      </c>
      <c r="E16390" s="269">
        <v>5.9654806886466546E-5</v>
      </c>
      <c r="F16390" s="269">
        <v>6.770452073456459E-5</v>
      </c>
    </row>
    <row r="16391" ht="14.25" customHeight="1">
      <c r="A16391" s="267">
        <v>43807.0</v>
      </c>
      <c r="B16391" s="57">
        <v>342.0</v>
      </c>
      <c r="C16391" s="57">
        <v>22.0</v>
      </c>
      <c r="D16391" s="268">
        <v>0.4375</v>
      </c>
      <c r="E16391" s="269">
        <v>7.943163825349097E-5</v>
      </c>
      <c r="F16391" s="269">
        <v>6.65026653369096E-5</v>
      </c>
    </row>
    <row r="16392" ht="14.25" customHeight="1">
      <c r="A16392" s="267">
        <v>43807.0</v>
      </c>
      <c r="B16392" s="57">
        <v>342.0</v>
      </c>
      <c r="C16392" s="57">
        <v>23.0</v>
      </c>
      <c r="D16392" s="268">
        <v>0.458333333333333</v>
      </c>
      <c r="E16392" s="269">
        <v>9.459241340811436E-5</v>
      </c>
      <c r="F16392" s="269">
        <v>6.55011191721971E-5</v>
      </c>
    </row>
    <row r="16393" ht="14.25" customHeight="1">
      <c r="A16393" s="267">
        <v>43807.0</v>
      </c>
      <c r="B16393" s="57">
        <v>342.0</v>
      </c>
      <c r="C16393" s="57">
        <v>24.0</v>
      </c>
      <c r="D16393" s="268">
        <v>0.479166666666667</v>
      </c>
      <c r="E16393" s="269">
        <v>1.0555491949542621E-4</v>
      </c>
      <c r="F16393" s="269">
        <v>6.560127378866834E-5</v>
      </c>
    </row>
    <row r="16394" ht="14.25" customHeight="1">
      <c r="A16394" s="267">
        <v>43807.0</v>
      </c>
      <c r="B16394" s="57">
        <v>342.0</v>
      </c>
      <c r="C16394" s="57">
        <v>25.0</v>
      </c>
      <c r="D16394" s="268">
        <v>0.5</v>
      </c>
      <c r="E16394" s="269">
        <v>1.0860173993174042E-4</v>
      </c>
      <c r="F16394" s="269">
        <v>6.700343841926584E-5</v>
      </c>
    </row>
    <row r="16395" ht="14.25" customHeight="1">
      <c r="A16395" s="267">
        <v>43807.0</v>
      </c>
      <c r="B16395" s="57">
        <v>342.0</v>
      </c>
      <c r="C16395" s="57">
        <v>26.0</v>
      </c>
      <c r="D16395" s="268">
        <v>0.520833333333333</v>
      </c>
      <c r="E16395" s="269">
        <v>1.1444267505917627E-4</v>
      </c>
      <c r="F16395" s="269">
        <v>6.730390226867957E-5</v>
      </c>
    </row>
    <row r="16396" ht="14.25" customHeight="1">
      <c r="A16396" s="267">
        <v>43807.0</v>
      </c>
      <c r="B16396" s="57">
        <v>342.0</v>
      </c>
      <c r="C16396" s="57">
        <v>27.0</v>
      </c>
      <c r="D16396" s="268">
        <v>0.541666666666667</v>
      </c>
      <c r="E16396" s="269">
        <v>1.048244647450843E-4</v>
      </c>
      <c r="F16396" s="269">
        <v>6.660281995338085E-5</v>
      </c>
    </row>
    <row r="16397" ht="14.25" customHeight="1">
      <c r="A16397" s="267">
        <v>43807.0</v>
      </c>
      <c r="B16397" s="57">
        <v>342.0</v>
      </c>
      <c r="C16397" s="57">
        <v>28.0</v>
      </c>
      <c r="D16397" s="268">
        <v>0.5625</v>
      </c>
      <c r="E16397" s="269">
        <v>9.493791397387365E-5</v>
      </c>
      <c r="F16397" s="269">
        <v>6.560127378866834E-5</v>
      </c>
    </row>
    <row r="16398" ht="14.25" customHeight="1">
      <c r="A16398" s="267">
        <v>43807.0</v>
      </c>
      <c r="B16398" s="57">
        <v>342.0</v>
      </c>
      <c r="C16398" s="57">
        <v>29.0</v>
      </c>
      <c r="D16398" s="268">
        <v>0.583333333333333</v>
      </c>
      <c r="E16398" s="269">
        <v>7.82724238950755E-5</v>
      </c>
      <c r="F16398" s="269">
        <v>6.600189225455336E-5</v>
      </c>
    </row>
    <row r="16399" ht="14.25" customHeight="1">
      <c r="A16399" s="267">
        <v>43807.0</v>
      </c>
      <c r="B16399" s="57">
        <v>342.0</v>
      </c>
      <c r="C16399" s="57">
        <v>30.0</v>
      </c>
      <c r="D16399" s="268">
        <v>0.604166666666667</v>
      </c>
      <c r="E16399" s="269">
        <v>5.914189441491292E-5</v>
      </c>
      <c r="F16399" s="269">
        <v>6.900653074869083E-5</v>
      </c>
    </row>
    <row r="16400" ht="14.25" customHeight="1">
      <c r="A16400" s="267">
        <v>43807.0</v>
      </c>
      <c r="B16400" s="57">
        <v>342.0</v>
      </c>
      <c r="C16400" s="57">
        <v>31.0</v>
      </c>
      <c r="D16400" s="268">
        <v>0.625</v>
      </c>
      <c r="E16400" s="269">
        <v>3.859342568697234E-5</v>
      </c>
      <c r="F16400" s="269">
        <v>7.141024154400082E-5</v>
      </c>
    </row>
    <row r="16401" ht="14.25" customHeight="1">
      <c r="A16401" s="267">
        <v>43807.0</v>
      </c>
      <c r="B16401" s="57">
        <v>342.0</v>
      </c>
      <c r="C16401" s="57">
        <v>32.0</v>
      </c>
      <c r="D16401" s="268">
        <v>0.645833333333333</v>
      </c>
      <c r="E16401" s="269">
        <v>1.865396302664625E-5</v>
      </c>
      <c r="F16401" s="269">
        <v>7.882168316287326E-5</v>
      </c>
    </row>
    <row r="16402" ht="14.25" customHeight="1">
      <c r="A16402" s="267">
        <v>43807.0</v>
      </c>
      <c r="B16402" s="57">
        <v>342.0</v>
      </c>
      <c r="C16402" s="57">
        <v>33.0</v>
      </c>
      <c r="D16402" s="268">
        <v>0.666666666666667</v>
      </c>
      <c r="E16402" s="269">
        <v>4.831779598851887E-6</v>
      </c>
      <c r="F16402" s="269">
        <v>9.00390002076532E-5</v>
      </c>
    </row>
    <row r="16403" ht="14.25" customHeight="1">
      <c r="A16403" s="267">
        <v>43807.0</v>
      </c>
      <c r="B16403" s="57">
        <v>342.0</v>
      </c>
      <c r="C16403" s="57">
        <v>34.0</v>
      </c>
      <c r="D16403" s="268">
        <v>0.6875</v>
      </c>
      <c r="E16403" s="269">
        <v>3.8804522713428356E-7</v>
      </c>
      <c r="F16403" s="269">
        <v>1.0259838911314788E-4</v>
      </c>
    </row>
    <row r="16404" ht="14.25" customHeight="1">
      <c r="A16404" s="267">
        <v>43807.0</v>
      </c>
      <c r="B16404" s="57">
        <v>342.0</v>
      </c>
      <c r="C16404" s="57">
        <v>35.0</v>
      </c>
      <c r="D16404" s="268">
        <v>0.708333333333333</v>
      </c>
      <c r="E16404" s="269">
        <v>6.59679060421642E-9</v>
      </c>
      <c r="F16404" s="269">
        <v>1.1202293852309243E-4</v>
      </c>
    </row>
    <row r="16405" ht="14.25" customHeight="1">
      <c r="A16405" s="267">
        <v>43807.0</v>
      </c>
      <c r="B16405" s="57">
        <v>342.0</v>
      </c>
      <c r="C16405" s="57">
        <v>36.0</v>
      </c>
      <c r="D16405" s="268">
        <v>0.729166666666667</v>
      </c>
      <c r="E16405" s="269">
        <v>0.0</v>
      </c>
      <c r="F16405" s="269">
        <v>1.134451340769842E-4</v>
      </c>
    </row>
    <row r="16406" ht="14.25" customHeight="1">
      <c r="A16406" s="267">
        <v>43807.0</v>
      </c>
      <c r="B16406" s="57">
        <v>342.0</v>
      </c>
      <c r="C16406" s="57">
        <v>37.0</v>
      </c>
      <c r="D16406" s="268">
        <v>0.75</v>
      </c>
      <c r="E16406" s="269">
        <v>0.0</v>
      </c>
      <c r="F16406" s="269">
        <v>1.1371555154145655E-4</v>
      </c>
    </row>
    <row r="16407" ht="14.25" customHeight="1">
      <c r="A16407" s="267">
        <v>43807.0</v>
      </c>
      <c r="B16407" s="57">
        <v>342.0</v>
      </c>
      <c r="C16407" s="57">
        <v>38.0</v>
      </c>
      <c r="D16407" s="268">
        <v>0.770833333333333</v>
      </c>
      <c r="E16407" s="269">
        <v>0.0</v>
      </c>
      <c r="F16407" s="269">
        <v>1.1144204174755917E-4</v>
      </c>
    </row>
    <row r="16408" ht="14.25" customHeight="1">
      <c r="A16408" s="267">
        <v>43807.0</v>
      </c>
      <c r="B16408" s="57">
        <v>342.0</v>
      </c>
      <c r="C16408" s="57">
        <v>39.0</v>
      </c>
      <c r="D16408" s="268">
        <v>0.791666666666667</v>
      </c>
      <c r="E16408" s="269">
        <v>0.0</v>
      </c>
      <c r="F16408" s="269">
        <v>1.0785650647788844E-4</v>
      </c>
    </row>
    <row r="16409" ht="14.25" customHeight="1">
      <c r="A16409" s="267">
        <v>43807.0</v>
      </c>
      <c r="B16409" s="57">
        <v>342.0</v>
      </c>
      <c r="C16409" s="57">
        <v>40.0</v>
      </c>
      <c r="D16409" s="268">
        <v>0.8125</v>
      </c>
      <c r="E16409" s="269">
        <v>0.0</v>
      </c>
      <c r="F16409" s="269">
        <v>1.0221780157055711E-4</v>
      </c>
    </row>
    <row r="16410" ht="14.25" customHeight="1">
      <c r="A16410" s="267">
        <v>43807.0</v>
      </c>
      <c r="B16410" s="57">
        <v>342.0</v>
      </c>
      <c r="C16410" s="57">
        <v>41.0</v>
      </c>
      <c r="D16410" s="268">
        <v>0.833333333333333</v>
      </c>
      <c r="E16410" s="269">
        <v>0.0</v>
      </c>
      <c r="F16410" s="269">
        <v>9.885260645712315E-5</v>
      </c>
    </row>
    <row r="16411" ht="14.25" customHeight="1">
      <c r="A16411" s="267">
        <v>43807.0</v>
      </c>
      <c r="B16411" s="57">
        <v>342.0</v>
      </c>
      <c r="C16411" s="57">
        <v>42.0</v>
      </c>
      <c r="D16411" s="268">
        <v>0.854166666666667</v>
      </c>
      <c r="E16411" s="269">
        <v>0.0</v>
      </c>
      <c r="F16411" s="269">
        <v>9.504673103121566E-5</v>
      </c>
    </row>
    <row r="16412" ht="14.25" customHeight="1">
      <c r="A16412" s="267">
        <v>43807.0</v>
      </c>
      <c r="B16412" s="57">
        <v>342.0</v>
      </c>
      <c r="C16412" s="57">
        <v>43.0</v>
      </c>
      <c r="D16412" s="268">
        <v>0.875</v>
      </c>
      <c r="E16412" s="269">
        <v>0.0</v>
      </c>
      <c r="F16412" s="269">
        <v>9.023930944059568E-5</v>
      </c>
    </row>
    <row r="16413" ht="14.25" customHeight="1">
      <c r="A16413" s="267">
        <v>43807.0</v>
      </c>
      <c r="B16413" s="57">
        <v>342.0</v>
      </c>
      <c r="C16413" s="57">
        <v>44.0</v>
      </c>
      <c r="D16413" s="268">
        <v>0.895833333333333</v>
      </c>
      <c r="E16413" s="269">
        <v>0.0</v>
      </c>
      <c r="F16413" s="269">
        <v>8.573235169938947E-5</v>
      </c>
    </row>
    <row r="16414" ht="14.25" customHeight="1">
      <c r="A16414" s="267">
        <v>43807.0</v>
      </c>
      <c r="B16414" s="57">
        <v>342.0</v>
      </c>
      <c r="C16414" s="57">
        <v>45.0</v>
      </c>
      <c r="D16414" s="268">
        <v>0.916666666666667</v>
      </c>
      <c r="E16414" s="269">
        <v>0.0</v>
      </c>
      <c r="F16414" s="269">
        <v>8.002353856052826E-5</v>
      </c>
    </row>
    <row r="16415" ht="14.25" customHeight="1">
      <c r="A16415" s="267">
        <v>43807.0</v>
      </c>
      <c r="B16415" s="57">
        <v>342.0</v>
      </c>
      <c r="C16415" s="57">
        <v>46.0</v>
      </c>
      <c r="D16415" s="268">
        <v>0.9375</v>
      </c>
      <c r="E16415" s="269">
        <v>0.0</v>
      </c>
      <c r="F16415" s="269">
        <v>7.010823152987456E-5</v>
      </c>
    </row>
    <row r="16416" ht="14.25" customHeight="1">
      <c r="A16416" s="267">
        <v>43807.0</v>
      </c>
      <c r="B16416" s="57">
        <v>342.0</v>
      </c>
      <c r="C16416" s="57">
        <v>47.0</v>
      </c>
      <c r="D16416" s="268">
        <v>0.958333333333333</v>
      </c>
      <c r="E16416" s="269">
        <v>0.0</v>
      </c>
      <c r="F16416" s="269">
        <v>6.049338834863463E-5</v>
      </c>
    </row>
    <row r="16417" ht="14.25" customHeight="1">
      <c r="A16417" s="267">
        <v>43807.0</v>
      </c>
      <c r="B16417" s="57">
        <v>342.0</v>
      </c>
      <c r="C16417" s="57">
        <v>48.0</v>
      </c>
      <c r="D16417" s="268">
        <v>0.979166666666667</v>
      </c>
      <c r="E16417" s="269">
        <v>0.0</v>
      </c>
      <c r="F16417" s="269">
        <v>5.117900901680845E-5</v>
      </c>
    </row>
    <row r="16418" ht="14.25" customHeight="1">
      <c r="A16418" s="267">
        <v>43808.0</v>
      </c>
      <c r="B16418" s="57">
        <v>343.0</v>
      </c>
      <c r="C16418" s="57">
        <v>1.0</v>
      </c>
      <c r="D16418" s="268">
        <v>0.0</v>
      </c>
      <c r="E16418" s="269">
        <v>0.0</v>
      </c>
      <c r="F16418" s="269">
        <v>4.406803124734973E-5</v>
      </c>
    </row>
    <row r="16419" ht="14.25" customHeight="1">
      <c r="A16419" s="267">
        <v>43808.0</v>
      </c>
      <c r="B16419" s="57">
        <v>343.0</v>
      </c>
      <c r="C16419" s="57">
        <v>2.0</v>
      </c>
      <c r="D16419" s="268">
        <v>0.020833333333333332</v>
      </c>
      <c r="E16419" s="269">
        <v>0.0</v>
      </c>
      <c r="F16419" s="269">
        <v>3.976138273908601E-5</v>
      </c>
    </row>
    <row r="16420" ht="14.25" customHeight="1">
      <c r="A16420" s="267">
        <v>43808.0</v>
      </c>
      <c r="B16420" s="57">
        <v>343.0</v>
      </c>
      <c r="C16420" s="57">
        <v>3.0</v>
      </c>
      <c r="D16420" s="268">
        <v>0.0416666666666667</v>
      </c>
      <c r="E16420" s="269">
        <v>0.0</v>
      </c>
      <c r="F16420" s="269">
        <v>3.6957053477891026E-5</v>
      </c>
    </row>
    <row r="16421" ht="14.25" customHeight="1">
      <c r="A16421" s="267">
        <v>43808.0</v>
      </c>
      <c r="B16421" s="57">
        <v>343.0</v>
      </c>
      <c r="C16421" s="57">
        <v>4.0</v>
      </c>
      <c r="D16421" s="268">
        <v>0.0625</v>
      </c>
      <c r="E16421" s="269">
        <v>0.0</v>
      </c>
      <c r="F16421" s="269">
        <v>3.465349729905229E-5</v>
      </c>
    </row>
    <row r="16422" ht="14.25" customHeight="1">
      <c r="A16422" s="267">
        <v>43808.0</v>
      </c>
      <c r="B16422" s="57">
        <v>343.0</v>
      </c>
      <c r="C16422" s="57">
        <v>5.0</v>
      </c>
      <c r="D16422" s="268">
        <v>0.0833333333333333</v>
      </c>
      <c r="E16422" s="269">
        <v>0.0</v>
      </c>
      <c r="F16422" s="269">
        <v>3.30510234355123E-5</v>
      </c>
    </row>
    <row r="16423" ht="14.25" customHeight="1">
      <c r="A16423" s="267">
        <v>43808.0</v>
      </c>
      <c r="B16423" s="57">
        <v>343.0</v>
      </c>
      <c r="C16423" s="57">
        <v>6.0</v>
      </c>
      <c r="D16423" s="268">
        <v>0.104166666666667</v>
      </c>
      <c r="E16423" s="269">
        <v>0.0</v>
      </c>
      <c r="F16423" s="269">
        <v>3.1548704188443556E-5</v>
      </c>
    </row>
    <row r="16424" ht="14.25" customHeight="1">
      <c r="A16424" s="267">
        <v>43808.0</v>
      </c>
      <c r="B16424" s="57">
        <v>343.0</v>
      </c>
      <c r="C16424" s="57">
        <v>7.0</v>
      </c>
      <c r="D16424" s="268">
        <v>0.125</v>
      </c>
      <c r="E16424" s="269">
        <v>0.0</v>
      </c>
      <c r="F16424" s="269">
        <v>3.124824033902981E-5</v>
      </c>
    </row>
    <row r="16425" ht="14.25" customHeight="1">
      <c r="A16425" s="267">
        <v>43808.0</v>
      </c>
      <c r="B16425" s="57">
        <v>343.0</v>
      </c>
      <c r="C16425" s="57">
        <v>8.0</v>
      </c>
      <c r="D16425" s="268">
        <v>0.145833333333333</v>
      </c>
      <c r="E16425" s="269">
        <v>0.0</v>
      </c>
      <c r="F16425" s="269">
        <v>3.1148085722558555E-5</v>
      </c>
    </row>
    <row r="16426" ht="14.25" customHeight="1">
      <c r="A16426" s="267">
        <v>43808.0</v>
      </c>
      <c r="B16426" s="57">
        <v>343.0</v>
      </c>
      <c r="C16426" s="57">
        <v>9.0</v>
      </c>
      <c r="D16426" s="268">
        <v>0.166666666666667</v>
      </c>
      <c r="E16426" s="269">
        <v>0.0</v>
      </c>
      <c r="F16426" s="269">
        <v>3.074746725667356E-5</v>
      </c>
    </row>
    <row r="16427" ht="14.25" customHeight="1">
      <c r="A16427" s="267">
        <v>43808.0</v>
      </c>
      <c r="B16427" s="57">
        <v>343.0</v>
      </c>
      <c r="C16427" s="57">
        <v>10.0</v>
      </c>
      <c r="D16427" s="268">
        <v>0.1875</v>
      </c>
      <c r="E16427" s="269">
        <v>0.0</v>
      </c>
      <c r="F16427" s="269">
        <v>3.194932265432856E-5</v>
      </c>
    </row>
    <row r="16428" ht="14.25" customHeight="1">
      <c r="A16428" s="267">
        <v>43808.0</v>
      </c>
      <c r="B16428" s="57">
        <v>343.0</v>
      </c>
      <c r="C16428" s="57">
        <v>11.0</v>
      </c>
      <c r="D16428" s="268">
        <v>0.208333333333333</v>
      </c>
      <c r="E16428" s="269">
        <v>0.0</v>
      </c>
      <c r="F16428" s="269">
        <v>3.3651951134339786E-5</v>
      </c>
    </row>
    <row r="16429" ht="14.25" customHeight="1">
      <c r="A16429" s="267">
        <v>43808.0</v>
      </c>
      <c r="B16429" s="57">
        <v>343.0</v>
      </c>
      <c r="C16429" s="57">
        <v>12.0</v>
      </c>
      <c r="D16429" s="268">
        <v>0.229166666666667</v>
      </c>
      <c r="E16429" s="269">
        <v>0.0</v>
      </c>
      <c r="F16429" s="269">
        <v>3.565504346376478E-5</v>
      </c>
    </row>
    <row r="16430" ht="14.25" customHeight="1">
      <c r="A16430" s="267">
        <v>43808.0</v>
      </c>
      <c r="B16430" s="57">
        <v>343.0</v>
      </c>
      <c r="C16430" s="57">
        <v>13.0</v>
      </c>
      <c r="D16430" s="268">
        <v>0.25</v>
      </c>
      <c r="E16430" s="269">
        <v>0.0</v>
      </c>
      <c r="F16430" s="269">
        <v>4.3066485082637236E-5</v>
      </c>
    </row>
    <row r="16431" ht="14.25" customHeight="1">
      <c r="A16431" s="267">
        <v>43808.0</v>
      </c>
      <c r="B16431" s="57">
        <v>343.0</v>
      </c>
      <c r="C16431" s="57">
        <v>14.0</v>
      </c>
      <c r="D16431" s="268">
        <v>0.270833333333333</v>
      </c>
      <c r="E16431" s="269">
        <v>0.0</v>
      </c>
      <c r="F16431" s="269">
        <v>5.08785451673947E-5</v>
      </c>
    </row>
    <row r="16432" ht="14.25" customHeight="1">
      <c r="A16432" s="267">
        <v>43808.0</v>
      </c>
      <c r="B16432" s="57">
        <v>343.0</v>
      </c>
      <c r="C16432" s="57">
        <v>15.0</v>
      </c>
      <c r="D16432" s="268">
        <v>0.291666666666667</v>
      </c>
      <c r="E16432" s="269">
        <v>0.0</v>
      </c>
      <c r="F16432" s="269">
        <v>6.229617144511711E-5</v>
      </c>
    </row>
    <row r="16433" ht="14.25" customHeight="1">
      <c r="A16433" s="267">
        <v>43808.0</v>
      </c>
      <c r="B16433" s="57">
        <v>343.0</v>
      </c>
      <c r="C16433" s="57">
        <v>16.0</v>
      </c>
      <c r="D16433" s="268">
        <v>0.3125</v>
      </c>
      <c r="E16433" s="269">
        <v>0.0</v>
      </c>
      <c r="F16433" s="269">
        <v>6.980776768046082E-5</v>
      </c>
    </row>
    <row r="16434" ht="14.25" customHeight="1">
      <c r="A16434" s="267">
        <v>43808.0</v>
      </c>
      <c r="B16434" s="57">
        <v>343.0</v>
      </c>
      <c r="C16434" s="57">
        <v>17.0</v>
      </c>
      <c r="D16434" s="268">
        <v>0.333333333333333</v>
      </c>
      <c r="E16434" s="269">
        <v>6.294721728151548E-7</v>
      </c>
      <c r="F16434" s="269">
        <v>7.36136431063683E-5</v>
      </c>
    </row>
    <row r="16435" ht="14.25" customHeight="1">
      <c r="A16435" s="267">
        <v>43808.0</v>
      </c>
      <c r="B16435" s="57">
        <v>343.0</v>
      </c>
      <c r="C16435" s="57">
        <v>18.0</v>
      </c>
      <c r="D16435" s="268">
        <v>0.354166666666667</v>
      </c>
      <c r="E16435" s="269">
        <v>5.9916425338331395E-6</v>
      </c>
      <c r="F16435" s="269">
        <v>7.281240617459832E-5</v>
      </c>
    </row>
    <row r="16436" ht="14.25" customHeight="1">
      <c r="A16436" s="267">
        <v>43808.0</v>
      </c>
      <c r="B16436" s="57">
        <v>343.0</v>
      </c>
      <c r="C16436" s="57">
        <v>19.0</v>
      </c>
      <c r="D16436" s="268">
        <v>0.375</v>
      </c>
      <c r="E16436" s="269">
        <v>1.80104857405603E-5</v>
      </c>
      <c r="F16436" s="269">
        <v>7.271225155812705E-5</v>
      </c>
    </row>
    <row r="16437" ht="14.25" customHeight="1">
      <c r="A16437" s="267">
        <v>43808.0</v>
      </c>
      <c r="B16437" s="57">
        <v>343.0</v>
      </c>
      <c r="C16437" s="57">
        <v>20.0</v>
      </c>
      <c r="D16437" s="268">
        <v>0.395833333333333</v>
      </c>
      <c r="E16437" s="269">
        <v>3.365668352957023E-5</v>
      </c>
      <c r="F16437" s="269">
        <v>7.271225155812705E-5</v>
      </c>
    </row>
    <row r="16438" ht="14.25" customHeight="1">
      <c r="A16438" s="267">
        <v>43808.0</v>
      </c>
      <c r="B16438" s="57">
        <v>343.0</v>
      </c>
      <c r="C16438" s="57">
        <v>21.0</v>
      </c>
      <c r="D16438" s="268">
        <v>0.416666666666667</v>
      </c>
      <c r="E16438" s="269">
        <v>5.0291561493206934E-5</v>
      </c>
      <c r="F16438" s="269">
        <v>7.131008692752957E-5</v>
      </c>
    </row>
    <row r="16439" ht="14.25" customHeight="1">
      <c r="A16439" s="267">
        <v>43808.0</v>
      </c>
      <c r="B16439" s="57">
        <v>343.0</v>
      </c>
      <c r="C16439" s="57">
        <v>22.0</v>
      </c>
      <c r="D16439" s="268">
        <v>0.4375</v>
      </c>
      <c r="E16439" s="269">
        <v>6.484626298964392E-5</v>
      </c>
      <c r="F16439" s="269">
        <v>7.000807691340332E-5</v>
      </c>
    </row>
    <row r="16440" ht="14.25" customHeight="1">
      <c r="A16440" s="267">
        <v>43808.0</v>
      </c>
      <c r="B16440" s="57">
        <v>343.0</v>
      </c>
      <c r="C16440" s="57">
        <v>23.0</v>
      </c>
      <c r="D16440" s="268">
        <v>0.458333333333333</v>
      </c>
      <c r="E16440" s="269">
        <v>7.704141262789309E-5</v>
      </c>
      <c r="F16440" s="269">
        <v>7.010823152987456E-5</v>
      </c>
    </row>
    <row r="16441" ht="14.25" customHeight="1">
      <c r="A16441" s="267">
        <v>43808.0</v>
      </c>
      <c r="B16441" s="57">
        <v>343.0</v>
      </c>
      <c r="C16441" s="57">
        <v>24.0</v>
      </c>
      <c r="D16441" s="268">
        <v>0.479166666666667</v>
      </c>
      <c r="E16441" s="269">
        <v>8.9786809403869E-5</v>
      </c>
      <c r="F16441" s="269">
        <v>7.070915922870207E-5</v>
      </c>
    </row>
    <row r="16442" ht="14.25" customHeight="1">
      <c r="A16442" s="267">
        <v>43808.0</v>
      </c>
      <c r="B16442" s="57">
        <v>343.0</v>
      </c>
      <c r="C16442" s="57">
        <v>25.0</v>
      </c>
      <c r="D16442" s="268">
        <v>0.5</v>
      </c>
      <c r="E16442" s="269">
        <v>9.568899262933987E-5</v>
      </c>
      <c r="F16442" s="269">
        <v>7.24117877087133E-5</v>
      </c>
    </row>
    <row r="16443" ht="14.25" customHeight="1">
      <c r="A16443" s="267">
        <v>43808.0</v>
      </c>
      <c r="B16443" s="57">
        <v>343.0</v>
      </c>
      <c r="C16443" s="57">
        <v>26.0</v>
      </c>
      <c r="D16443" s="268">
        <v>0.520833333333333</v>
      </c>
      <c r="E16443" s="269">
        <v>9.457811145082498E-5</v>
      </c>
      <c r="F16443" s="269">
        <v>7.191101462635705E-5</v>
      </c>
    </row>
    <row r="16444" ht="14.25" customHeight="1">
      <c r="A16444" s="267">
        <v>43808.0</v>
      </c>
      <c r="B16444" s="57">
        <v>343.0</v>
      </c>
      <c r="C16444" s="57">
        <v>27.0</v>
      </c>
      <c r="D16444" s="268">
        <v>0.541666666666667</v>
      </c>
      <c r="E16444" s="269">
        <v>1.082126303601502E-4</v>
      </c>
      <c r="F16444" s="269">
        <v>7.110977769458707E-5</v>
      </c>
    </row>
    <row r="16445" ht="14.25" customHeight="1">
      <c r="A16445" s="267">
        <v>43808.0</v>
      </c>
      <c r="B16445" s="57">
        <v>343.0</v>
      </c>
      <c r="C16445" s="57">
        <v>28.0</v>
      </c>
      <c r="D16445" s="268">
        <v>0.5625</v>
      </c>
      <c r="E16445" s="269">
        <v>9.010432230465702E-5</v>
      </c>
      <c r="F16445" s="269">
        <v>6.970761306398956E-5</v>
      </c>
    </row>
    <row r="16446" ht="14.25" customHeight="1">
      <c r="A16446" s="267">
        <v>43808.0</v>
      </c>
      <c r="B16446" s="57">
        <v>343.0</v>
      </c>
      <c r="C16446" s="57">
        <v>29.0</v>
      </c>
      <c r="D16446" s="268">
        <v>0.583333333333333</v>
      </c>
      <c r="E16446" s="269">
        <v>7.170227333848539E-5</v>
      </c>
      <c r="F16446" s="269">
        <v>6.880622151574834E-5</v>
      </c>
    </row>
    <row r="16447" ht="14.25" customHeight="1">
      <c r="A16447" s="267">
        <v>43808.0</v>
      </c>
      <c r="B16447" s="57">
        <v>343.0</v>
      </c>
      <c r="C16447" s="57">
        <v>30.0</v>
      </c>
      <c r="D16447" s="268">
        <v>0.604166666666667</v>
      </c>
      <c r="E16447" s="269">
        <v>5.179837695989791E-5</v>
      </c>
      <c r="F16447" s="269">
        <v>7.110977769458707E-5</v>
      </c>
    </row>
    <row r="16448" ht="14.25" customHeight="1">
      <c r="A16448" s="267">
        <v>43808.0</v>
      </c>
      <c r="B16448" s="57">
        <v>343.0</v>
      </c>
      <c r="C16448" s="57">
        <v>31.0</v>
      </c>
      <c r="D16448" s="268">
        <v>0.625</v>
      </c>
      <c r="E16448" s="269">
        <v>3.218359948349342E-5</v>
      </c>
      <c r="F16448" s="269">
        <v>7.36136431063683E-5</v>
      </c>
    </row>
    <row r="16449" ht="14.25" customHeight="1">
      <c r="A16449" s="267">
        <v>43808.0</v>
      </c>
      <c r="B16449" s="57">
        <v>343.0</v>
      </c>
      <c r="C16449" s="57">
        <v>32.0</v>
      </c>
      <c r="D16449" s="268">
        <v>0.645833333333333</v>
      </c>
      <c r="E16449" s="269">
        <v>1.5493671217396296E-5</v>
      </c>
      <c r="F16449" s="269">
        <v>8.05243116428845E-5</v>
      </c>
    </row>
    <row r="16450" ht="14.25" customHeight="1">
      <c r="A16450" s="267">
        <v>43808.0</v>
      </c>
      <c r="B16450" s="57">
        <v>343.0</v>
      </c>
      <c r="C16450" s="57">
        <v>33.0</v>
      </c>
      <c r="D16450" s="268">
        <v>0.666666666666667</v>
      </c>
      <c r="E16450" s="269">
        <v>4.5966349354435085E-6</v>
      </c>
      <c r="F16450" s="269">
        <v>9.134101022177944E-5</v>
      </c>
    </row>
    <row r="16451" ht="14.25" customHeight="1">
      <c r="A16451" s="267">
        <v>43808.0</v>
      </c>
      <c r="B16451" s="57">
        <v>343.0</v>
      </c>
      <c r="C16451" s="57">
        <v>34.0</v>
      </c>
      <c r="D16451" s="268">
        <v>0.6875</v>
      </c>
      <c r="E16451" s="269">
        <v>0.0</v>
      </c>
      <c r="F16451" s="269">
        <v>1.0293891480915011E-4</v>
      </c>
    </row>
    <row r="16452" ht="14.25" customHeight="1">
      <c r="A16452" s="267">
        <v>43808.0</v>
      </c>
      <c r="B16452" s="57">
        <v>343.0</v>
      </c>
      <c r="C16452" s="57">
        <v>35.0</v>
      </c>
      <c r="D16452" s="268">
        <v>0.708333333333333</v>
      </c>
      <c r="E16452" s="269">
        <v>0.0</v>
      </c>
      <c r="F16452" s="269">
        <v>1.0858763517812857E-4</v>
      </c>
    </row>
    <row r="16453" ht="14.25" customHeight="1">
      <c r="A16453" s="267">
        <v>43808.0</v>
      </c>
      <c r="B16453" s="57">
        <v>343.0</v>
      </c>
      <c r="C16453" s="57">
        <v>36.0</v>
      </c>
      <c r="D16453" s="268">
        <v>0.729166666666667</v>
      </c>
      <c r="E16453" s="269">
        <v>0.0</v>
      </c>
      <c r="F16453" s="269">
        <v>1.1149211905579483E-4</v>
      </c>
    </row>
    <row r="16454" ht="14.25" customHeight="1">
      <c r="A16454" s="267">
        <v>43808.0</v>
      </c>
      <c r="B16454" s="57">
        <v>343.0</v>
      </c>
      <c r="C16454" s="57">
        <v>37.0</v>
      </c>
      <c r="D16454" s="268">
        <v>0.75</v>
      </c>
      <c r="E16454" s="269">
        <v>0.0</v>
      </c>
      <c r="F16454" s="269">
        <v>1.1242355698897745E-4</v>
      </c>
    </row>
    <row r="16455" ht="14.25" customHeight="1">
      <c r="A16455" s="267">
        <v>43808.0</v>
      </c>
      <c r="B16455" s="57">
        <v>343.0</v>
      </c>
      <c r="C16455" s="57">
        <v>38.0</v>
      </c>
      <c r="D16455" s="268">
        <v>0.770833333333333</v>
      </c>
      <c r="E16455" s="269">
        <v>0.0</v>
      </c>
      <c r="F16455" s="269">
        <v>1.1113156243649833E-4</v>
      </c>
    </row>
    <row r="16456" ht="14.25" customHeight="1">
      <c r="A16456" s="267">
        <v>43808.0</v>
      </c>
      <c r="B16456" s="57">
        <v>343.0</v>
      </c>
      <c r="C16456" s="57">
        <v>39.0</v>
      </c>
      <c r="D16456" s="268">
        <v>0.791666666666667</v>
      </c>
      <c r="E16456" s="269">
        <v>0.0</v>
      </c>
      <c r="F16456" s="269">
        <v>1.0630410992258409E-4</v>
      </c>
    </row>
    <row r="16457" ht="14.25" customHeight="1">
      <c r="A16457" s="267">
        <v>43808.0</v>
      </c>
      <c r="B16457" s="57">
        <v>343.0</v>
      </c>
      <c r="C16457" s="57">
        <v>40.0</v>
      </c>
      <c r="D16457" s="268">
        <v>0.8125</v>
      </c>
      <c r="E16457" s="269">
        <v>0.0</v>
      </c>
      <c r="F16457" s="269">
        <v>1.0068543593854701E-4</v>
      </c>
    </row>
    <row r="16458" ht="14.25" customHeight="1">
      <c r="A16458" s="267">
        <v>43808.0</v>
      </c>
      <c r="B16458" s="57">
        <v>343.0</v>
      </c>
      <c r="C16458" s="57">
        <v>41.0</v>
      </c>
      <c r="D16458" s="268">
        <v>0.833333333333333</v>
      </c>
      <c r="E16458" s="269">
        <v>0.0</v>
      </c>
      <c r="F16458" s="269">
        <v>9.694966874416941E-5</v>
      </c>
    </row>
    <row r="16459" ht="14.25" customHeight="1">
      <c r="A16459" s="267">
        <v>43808.0</v>
      </c>
      <c r="B16459" s="57">
        <v>343.0</v>
      </c>
      <c r="C16459" s="57">
        <v>42.0</v>
      </c>
      <c r="D16459" s="268">
        <v>0.854166666666667</v>
      </c>
      <c r="E16459" s="269">
        <v>0.0</v>
      </c>
      <c r="F16459" s="269">
        <v>9.344425716767569E-5</v>
      </c>
    </row>
    <row r="16460" ht="14.25" customHeight="1">
      <c r="A16460" s="267">
        <v>43808.0</v>
      </c>
      <c r="B16460" s="57">
        <v>343.0</v>
      </c>
      <c r="C16460" s="57">
        <v>43.0</v>
      </c>
      <c r="D16460" s="268">
        <v>0.875</v>
      </c>
      <c r="E16460" s="269">
        <v>0.0</v>
      </c>
      <c r="F16460" s="269">
        <v>8.92377632758832E-5</v>
      </c>
    </row>
    <row r="16461" ht="14.25" customHeight="1">
      <c r="A16461" s="267">
        <v>43808.0</v>
      </c>
      <c r="B16461" s="57">
        <v>343.0</v>
      </c>
      <c r="C16461" s="57">
        <v>44.0</v>
      </c>
      <c r="D16461" s="268">
        <v>0.895833333333333</v>
      </c>
      <c r="E16461" s="269">
        <v>0.0</v>
      </c>
      <c r="F16461" s="269">
        <v>8.503126938409072E-5</v>
      </c>
    </row>
    <row r="16462" ht="14.25" customHeight="1">
      <c r="A16462" s="267">
        <v>43808.0</v>
      </c>
      <c r="B16462" s="57">
        <v>343.0</v>
      </c>
      <c r="C16462" s="57">
        <v>45.0</v>
      </c>
      <c r="D16462" s="268">
        <v>0.916666666666667</v>
      </c>
      <c r="E16462" s="269">
        <v>0.0</v>
      </c>
      <c r="F16462" s="269">
        <v>8.072462087582698E-5</v>
      </c>
    </row>
    <row r="16463" ht="14.25" customHeight="1">
      <c r="A16463" s="267">
        <v>43808.0</v>
      </c>
      <c r="B16463" s="57">
        <v>343.0</v>
      </c>
      <c r="C16463" s="57">
        <v>46.0</v>
      </c>
      <c r="D16463" s="268">
        <v>0.9375</v>
      </c>
      <c r="E16463" s="269">
        <v>0.0</v>
      </c>
      <c r="F16463" s="269">
        <v>7.18108600098858E-5</v>
      </c>
    </row>
    <row r="16464" ht="14.25" customHeight="1">
      <c r="A16464" s="267">
        <v>43808.0</v>
      </c>
      <c r="B16464" s="57">
        <v>343.0</v>
      </c>
      <c r="C16464" s="57">
        <v>47.0</v>
      </c>
      <c r="D16464" s="268">
        <v>0.958333333333333</v>
      </c>
      <c r="E16464" s="269">
        <v>0.0</v>
      </c>
      <c r="F16464" s="269">
        <v>6.329771760982962E-5</v>
      </c>
    </row>
    <row r="16465" ht="14.25" customHeight="1">
      <c r="A16465" s="267">
        <v>43808.0</v>
      </c>
      <c r="B16465" s="57">
        <v>343.0</v>
      </c>
      <c r="C16465" s="57">
        <v>48.0</v>
      </c>
      <c r="D16465" s="268">
        <v>0.979166666666667</v>
      </c>
      <c r="E16465" s="269">
        <v>0.0</v>
      </c>
      <c r="F16465" s="269">
        <v>5.498488444271591E-5</v>
      </c>
    </row>
    <row r="16466" ht="14.25" customHeight="1">
      <c r="A16466" s="267">
        <v>43809.0</v>
      </c>
      <c r="B16466" s="57">
        <v>344.0</v>
      </c>
      <c r="C16466" s="57">
        <v>1.0</v>
      </c>
      <c r="D16466" s="268">
        <v>0.0</v>
      </c>
      <c r="E16466" s="269">
        <v>0.0</v>
      </c>
      <c r="F16466" s="269">
        <v>4.7773752056785965E-5</v>
      </c>
    </row>
    <row r="16467" ht="14.25" customHeight="1">
      <c r="A16467" s="267">
        <v>43809.0</v>
      </c>
      <c r="B16467" s="57">
        <v>344.0</v>
      </c>
      <c r="C16467" s="57">
        <v>2.0</v>
      </c>
      <c r="D16467" s="268">
        <v>0.020833333333333332</v>
      </c>
      <c r="E16467" s="269">
        <v>0.0</v>
      </c>
      <c r="F16467" s="269">
        <v>4.226524815086724E-5</v>
      </c>
    </row>
    <row r="16468" ht="14.25" customHeight="1">
      <c r="A16468" s="267">
        <v>43809.0</v>
      </c>
      <c r="B16468" s="57">
        <v>344.0</v>
      </c>
      <c r="C16468" s="57">
        <v>3.0</v>
      </c>
      <c r="D16468" s="268">
        <v>0.0416666666666667</v>
      </c>
      <c r="E16468" s="269">
        <v>0.0</v>
      </c>
      <c r="F16468" s="269">
        <v>3.8759836574373515E-5</v>
      </c>
    </row>
    <row r="16469" ht="14.25" customHeight="1">
      <c r="A16469" s="267">
        <v>43809.0</v>
      </c>
      <c r="B16469" s="57">
        <v>344.0</v>
      </c>
      <c r="C16469" s="57">
        <v>4.0</v>
      </c>
      <c r="D16469" s="268">
        <v>0.0625</v>
      </c>
      <c r="E16469" s="269">
        <v>0.0</v>
      </c>
      <c r="F16469" s="269">
        <v>3.565504346376478E-5</v>
      </c>
    </row>
    <row r="16470" ht="14.25" customHeight="1">
      <c r="A16470" s="267">
        <v>43809.0</v>
      </c>
      <c r="B16470" s="57">
        <v>344.0</v>
      </c>
      <c r="C16470" s="57">
        <v>5.0</v>
      </c>
      <c r="D16470" s="268">
        <v>0.0833333333333333</v>
      </c>
      <c r="E16470" s="269">
        <v>0.0</v>
      </c>
      <c r="F16470" s="269">
        <v>3.415272421669604E-5</v>
      </c>
    </row>
    <row r="16471" ht="14.25" customHeight="1">
      <c r="A16471" s="267">
        <v>43809.0</v>
      </c>
      <c r="B16471" s="57">
        <v>344.0</v>
      </c>
      <c r="C16471" s="57">
        <v>6.0</v>
      </c>
      <c r="D16471" s="268">
        <v>0.104166666666667</v>
      </c>
      <c r="E16471" s="269">
        <v>0.0</v>
      </c>
      <c r="F16471" s="269">
        <v>3.26504049696273E-5</v>
      </c>
    </row>
    <row r="16472" ht="14.25" customHeight="1">
      <c r="A16472" s="267">
        <v>43809.0</v>
      </c>
      <c r="B16472" s="57">
        <v>344.0</v>
      </c>
      <c r="C16472" s="57">
        <v>7.0</v>
      </c>
      <c r="D16472" s="268">
        <v>0.125</v>
      </c>
      <c r="E16472" s="269">
        <v>0.0</v>
      </c>
      <c r="F16472" s="269">
        <v>3.2550250353156044E-5</v>
      </c>
    </row>
    <row r="16473" ht="14.25" customHeight="1">
      <c r="A16473" s="267">
        <v>43809.0</v>
      </c>
      <c r="B16473" s="57">
        <v>344.0</v>
      </c>
      <c r="C16473" s="57">
        <v>8.0</v>
      </c>
      <c r="D16473" s="268">
        <v>0.145833333333333</v>
      </c>
      <c r="E16473" s="269">
        <v>0.0</v>
      </c>
      <c r="F16473" s="269">
        <v>3.18491680378573E-5</v>
      </c>
    </row>
    <row r="16474" ht="14.25" customHeight="1">
      <c r="A16474" s="267">
        <v>43809.0</v>
      </c>
      <c r="B16474" s="57">
        <v>344.0</v>
      </c>
      <c r="C16474" s="57">
        <v>9.0</v>
      </c>
      <c r="D16474" s="268">
        <v>0.166666666666667</v>
      </c>
      <c r="E16474" s="269">
        <v>0.0</v>
      </c>
      <c r="F16474" s="269">
        <v>3.174901342138605E-5</v>
      </c>
    </row>
    <row r="16475" ht="14.25" customHeight="1">
      <c r="A16475" s="267">
        <v>43809.0</v>
      </c>
      <c r="B16475" s="57">
        <v>344.0</v>
      </c>
      <c r="C16475" s="57">
        <v>10.0</v>
      </c>
      <c r="D16475" s="268">
        <v>0.1875</v>
      </c>
      <c r="E16475" s="269">
        <v>0.0</v>
      </c>
      <c r="F16475" s="269">
        <v>3.194932265432856E-5</v>
      </c>
    </row>
    <row r="16476" ht="14.25" customHeight="1">
      <c r="A16476" s="267">
        <v>43809.0</v>
      </c>
      <c r="B16476" s="57">
        <v>344.0</v>
      </c>
      <c r="C16476" s="57">
        <v>11.0</v>
      </c>
      <c r="D16476" s="268">
        <v>0.208333333333333</v>
      </c>
      <c r="E16476" s="269">
        <v>0.0</v>
      </c>
      <c r="F16476" s="269">
        <v>3.26504049696273E-5</v>
      </c>
    </row>
    <row r="16477" ht="14.25" customHeight="1">
      <c r="A16477" s="267">
        <v>43809.0</v>
      </c>
      <c r="B16477" s="57">
        <v>344.0</v>
      </c>
      <c r="C16477" s="57">
        <v>12.0</v>
      </c>
      <c r="D16477" s="268">
        <v>0.229166666666667</v>
      </c>
      <c r="E16477" s="269">
        <v>0.0</v>
      </c>
      <c r="F16477" s="269">
        <v>3.4953961148466035E-5</v>
      </c>
    </row>
    <row r="16478" ht="14.25" customHeight="1">
      <c r="A16478" s="267">
        <v>43809.0</v>
      </c>
      <c r="B16478" s="57">
        <v>344.0</v>
      </c>
      <c r="C16478" s="57">
        <v>13.0</v>
      </c>
      <c r="D16478" s="268">
        <v>0.25</v>
      </c>
      <c r="E16478" s="269">
        <v>0.0</v>
      </c>
      <c r="F16478" s="269">
        <v>3.916045504025851E-5</v>
      </c>
    </row>
    <row r="16479" ht="14.25" customHeight="1">
      <c r="A16479" s="267">
        <v>43809.0</v>
      </c>
      <c r="B16479" s="57">
        <v>344.0</v>
      </c>
      <c r="C16479" s="57">
        <v>14.0</v>
      </c>
      <c r="D16479" s="268">
        <v>0.270833333333333</v>
      </c>
      <c r="E16479" s="269">
        <v>0.0</v>
      </c>
      <c r="F16479" s="269">
        <v>4.296633046616598E-5</v>
      </c>
    </row>
    <row r="16480" ht="14.25" customHeight="1">
      <c r="A16480" s="267">
        <v>43809.0</v>
      </c>
      <c r="B16480" s="57">
        <v>344.0</v>
      </c>
      <c r="C16480" s="57">
        <v>15.0</v>
      </c>
      <c r="D16480" s="268">
        <v>0.291666666666667</v>
      </c>
      <c r="E16480" s="269">
        <v>0.0</v>
      </c>
      <c r="F16480" s="269">
        <v>4.7773752056785965E-5</v>
      </c>
    </row>
    <row r="16481" ht="14.25" customHeight="1">
      <c r="A16481" s="267">
        <v>43809.0</v>
      </c>
      <c r="B16481" s="57">
        <v>344.0</v>
      </c>
      <c r="C16481" s="57">
        <v>16.0</v>
      </c>
      <c r="D16481" s="268">
        <v>0.3125</v>
      </c>
      <c r="E16481" s="269">
        <v>0.0</v>
      </c>
      <c r="F16481" s="269">
        <v>5.548565752507217E-5</v>
      </c>
    </row>
    <row r="16482" ht="14.25" customHeight="1">
      <c r="A16482" s="267">
        <v>43809.0</v>
      </c>
      <c r="B16482" s="57">
        <v>344.0</v>
      </c>
      <c r="C16482" s="57">
        <v>17.0</v>
      </c>
      <c r="D16482" s="268">
        <v>0.333333333333333</v>
      </c>
      <c r="E16482" s="269">
        <v>4.662756835667812E-8</v>
      </c>
      <c r="F16482" s="269">
        <v>6.580158302161085E-5</v>
      </c>
    </row>
    <row r="16483" ht="14.25" customHeight="1">
      <c r="A16483" s="267">
        <v>43809.0</v>
      </c>
      <c r="B16483" s="57">
        <v>344.0</v>
      </c>
      <c r="C16483" s="57">
        <v>18.0</v>
      </c>
      <c r="D16483" s="268">
        <v>0.354166666666667</v>
      </c>
      <c r="E16483" s="269">
        <v>1.1942434342294828E-6</v>
      </c>
      <c r="F16483" s="269">
        <v>7.431472542166704E-5</v>
      </c>
    </row>
    <row r="16484" ht="14.25" customHeight="1">
      <c r="A16484" s="267">
        <v>43809.0</v>
      </c>
      <c r="B16484" s="57">
        <v>344.0</v>
      </c>
      <c r="C16484" s="57">
        <v>19.0</v>
      </c>
      <c r="D16484" s="268">
        <v>0.375</v>
      </c>
      <c r="E16484" s="269">
        <v>5.023293757248315E-6</v>
      </c>
      <c r="F16484" s="269">
        <v>7.782013699816078E-5</v>
      </c>
    </row>
    <row r="16485" ht="14.25" customHeight="1">
      <c r="A16485" s="267">
        <v>43809.0</v>
      </c>
      <c r="B16485" s="57">
        <v>344.0</v>
      </c>
      <c r="C16485" s="57">
        <v>20.0</v>
      </c>
      <c r="D16485" s="268">
        <v>0.395833333333333</v>
      </c>
      <c r="E16485" s="269">
        <v>1.3029761116409652E-5</v>
      </c>
      <c r="F16485" s="269">
        <v>8.09249301087695E-5</v>
      </c>
    </row>
    <row r="16486" ht="14.25" customHeight="1">
      <c r="A16486" s="267">
        <v>43809.0</v>
      </c>
      <c r="B16486" s="57">
        <v>344.0</v>
      </c>
      <c r="C16486" s="57">
        <v>21.0</v>
      </c>
      <c r="D16486" s="268">
        <v>0.416666666666667</v>
      </c>
      <c r="E16486" s="269">
        <v>2.154016444886195E-5</v>
      </c>
      <c r="F16486" s="269">
        <v>7.902199239581575E-5</v>
      </c>
    </row>
    <row r="16487" ht="14.25" customHeight="1">
      <c r="A16487" s="267">
        <v>43809.0</v>
      </c>
      <c r="B16487" s="57">
        <v>344.0</v>
      </c>
      <c r="C16487" s="57">
        <v>22.0</v>
      </c>
      <c r="D16487" s="268">
        <v>0.4375</v>
      </c>
      <c r="E16487" s="269">
        <v>3.313498034969974E-5</v>
      </c>
      <c r="F16487" s="269">
        <v>8.062446625935576E-5</v>
      </c>
    </row>
    <row r="16488" ht="14.25" customHeight="1">
      <c r="A16488" s="267">
        <v>43809.0</v>
      </c>
      <c r="B16488" s="57">
        <v>344.0</v>
      </c>
      <c r="C16488" s="57">
        <v>23.0</v>
      </c>
      <c r="D16488" s="268">
        <v>0.458333333333333</v>
      </c>
      <c r="E16488" s="269">
        <v>5.059988637161148E-5</v>
      </c>
      <c r="F16488" s="269">
        <v>7.771998238168954E-5</v>
      </c>
    </row>
    <row r="16489" ht="14.25" customHeight="1">
      <c r="A16489" s="267">
        <v>43809.0</v>
      </c>
      <c r="B16489" s="57">
        <v>344.0</v>
      </c>
      <c r="C16489" s="57">
        <v>24.0</v>
      </c>
      <c r="D16489" s="268">
        <v>0.479166666666667</v>
      </c>
      <c r="E16489" s="269">
        <v>6.818898582927012E-5</v>
      </c>
      <c r="F16489" s="269">
        <v>7.581704466873579E-5</v>
      </c>
    </row>
    <row r="16490" ht="14.25" customHeight="1">
      <c r="A16490" s="267">
        <v>43809.0</v>
      </c>
      <c r="B16490" s="57">
        <v>344.0</v>
      </c>
      <c r="C16490" s="57">
        <v>25.0</v>
      </c>
      <c r="D16490" s="268">
        <v>0.5</v>
      </c>
      <c r="E16490" s="269">
        <v>6.573023820268725E-5</v>
      </c>
      <c r="F16490" s="269">
        <v>7.782013699816078E-5</v>
      </c>
    </row>
    <row r="16491" ht="14.25" customHeight="1">
      <c r="A16491" s="267">
        <v>43809.0</v>
      </c>
      <c r="B16491" s="57">
        <v>344.0</v>
      </c>
      <c r="C16491" s="57">
        <v>26.0</v>
      </c>
      <c r="D16491" s="268">
        <v>0.520833333333333</v>
      </c>
      <c r="E16491" s="269">
        <v>6.0630836230766694E-5</v>
      </c>
      <c r="F16491" s="269">
        <v>7.812060084757453E-5</v>
      </c>
    </row>
    <row r="16492" ht="14.25" customHeight="1">
      <c r="A16492" s="267">
        <v>43809.0</v>
      </c>
      <c r="B16492" s="57">
        <v>344.0</v>
      </c>
      <c r="C16492" s="57">
        <v>27.0</v>
      </c>
      <c r="D16492" s="268">
        <v>0.541666666666667</v>
      </c>
      <c r="E16492" s="269">
        <v>6.359369582607201E-5</v>
      </c>
      <c r="F16492" s="269">
        <v>7.852121931345951E-5</v>
      </c>
    </row>
    <row r="16493" ht="14.25" customHeight="1">
      <c r="A16493" s="267">
        <v>43809.0</v>
      </c>
      <c r="B16493" s="57">
        <v>344.0</v>
      </c>
      <c r="C16493" s="57">
        <v>28.0</v>
      </c>
      <c r="D16493" s="268">
        <v>0.5625</v>
      </c>
      <c r="E16493" s="269">
        <v>5.02567864523707E-5</v>
      </c>
      <c r="F16493" s="269">
        <v>7.611750851814954E-5</v>
      </c>
    </row>
    <row r="16494" ht="14.25" customHeight="1">
      <c r="A16494" s="267">
        <v>43809.0</v>
      </c>
      <c r="B16494" s="57">
        <v>344.0</v>
      </c>
      <c r="C16494" s="57">
        <v>29.0</v>
      </c>
      <c r="D16494" s="268">
        <v>0.583333333333333</v>
      </c>
      <c r="E16494" s="269">
        <v>4.2448053062992914E-5</v>
      </c>
      <c r="F16494" s="269">
        <v>7.491565312049453E-5</v>
      </c>
    </row>
    <row r="16495" ht="14.25" customHeight="1">
      <c r="A16495" s="267">
        <v>43809.0</v>
      </c>
      <c r="B16495" s="57">
        <v>344.0</v>
      </c>
      <c r="C16495" s="57">
        <v>30.0</v>
      </c>
      <c r="D16495" s="268">
        <v>0.604166666666667</v>
      </c>
      <c r="E16495" s="269">
        <v>2.7017881191219943E-5</v>
      </c>
      <c r="F16495" s="269">
        <v>7.822075546404577E-5</v>
      </c>
    </row>
    <row r="16496" ht="14.25" customHeight="1">
      <c r="A16496" s="267">
        <v>43809.0</v>
      </c>
      <c r="B16496" s="57">
        <v>344.0</v>
      </c>
      <c r="C16496" s="57">
        <v>31.0</v>
      </c>
      <c r="D16496" s="268">
        <v>0.625</v>
      </c>
      <c r="E16496" s="269">
        <v>1.4648126941814268E-5</v>
      </c>
      <c r="F16496" s="269">
        <v>7.972307471111451E-5</v>
      </c>
    </row>
    <row r="16497" ht="14.25" customHeight="1">
      <c r="A16497" s="267">
        <v>43809.0</v>
      </c>
      <c r="B16497" s="57">
        <v>344.0</v>
      </c>
      <c r="C16497" s="57">
        <v>32.0</v>
      </c>
      <c r="D16497" s="268">
        <v>0.645833333333333</v>
      </c>
      <c r="E16497" s="269">
        <v>7.215444566545414E-6</v>
      </c>
      <c r="F16497" s="269">
        <v>8.493111476761948E-5</v>
      </c>
    </row>
    <row r="16498" ht="14.25" customHeight="1">
      <c r="A16498" s="267">
        <v>43809.0</v>
      </c>
      <c r="B16498" s="57">
        <v>344.0</v>
      </c>
      <c r="C16498" s="57">
        <v>33.0</v>
      </c>
      <c r="D16498" s="268">
        <v>0.666666666666667</v>
      </c>
      <c r="E16498" s="269">
        <v>9.18633713102274E-7</v>
      </c>
      <c r="F16498" s="269">
        <v>9.244271100296316E-5</v>
      </c>
    </row>
    <row r="16499" ht="14.25" customHeight="1">
      <c r="A16499" s="267">
        <v>43809.0</v>
      </c>
      <c r="B16499" s="57">
        <v>344.0</v>
      </c>
      <c r="C16499" s="57">
        <v>34.0</v>
      </c>
      <c r="D16499" s="268">
        <v>0.6875</v>
      </c>
      <c r="E16499" s="269">
        <v>3.976570037121113E-8</v>
      </c>
      <c r="F16499" s="269">
        <v>1.0331950235174084E-4</v>
      </c>
    </row>
    <row r="16500" ht="14.25" customHeight="1">
      <c r="A16500" s="267">
        <v>43809.0</v>
      </c>
      <c r="B16500" s="57">
        <v>344.0</v>
      </c>
      <c r="C16500" s="57">
        <v>35.0</v>
      </c>
      <c r="D16500" s="268">
        <v>0.708333333333333</v>
      </c>
      <c r="E16500" s="269">
        <v>2.2194809509513187E-9</v>
      </c>
      <c r="F16500" s="269">
        <v>1.1303450014945206E-4</v>
      </c>
    </row>
    <row r="16501" ht="14.25" customHeight="1">
      <c r="A16501" s="267">
        <v>43809.0</v>
      </c>
      <c r="B16501" s="57">
        <v>344.0</v>
      </c>
      <c r="C16501" s="57">
        <v>36.0</v>
      </c>
      <c r="D16501" s="268">
        <v>0.729166666666667</v>
      </c>
      <c r="E16501" s="269">
        <v>0.0</v>
      </c>
      <c r="F16501" s="269">
        <v>1.1497749970899428E-4</v>
      </c>
    </row>
    <row r="16502" ht="14.25" customHeight="1">
      <c r="A16502" s="267">
        <v>43809.0</v>
      </c>
      <c r="B16502" s="57">
        <v>344.0</v>
      </c>
      <c r="C16502" s="57">
        <v>37.0</v>
      </c>
      <c r="D16502" s="268">
        <v>0.75</v>
      </c>
      <c r="E16502" s="269">
        <v>0.0</v>
      </c>
      <c r="F16502" s="269">
        <v>1.164698034944159E-4</v>
      </c>
    </row>
    <row r="16503" ht="14.25" customHeight="1">
      <c r="A16503" s="267">
        <v>43809.0</v>
      </c>
      <c r="B16503" s="57">
        <v>344.0</v>
      </c>
      <c r="C16503" s="57">
        <v>38.0</v>
      </c>
      <c r="D16503" s="268">
        <v>0.770833333333333</v>
      </c>
      <c r="E16503" s="269">
        <v>0.0</v>
      </c>
      <c r="F16503" s="269">
        <v>1.1148210359414767E-4</v>
      </c>
    </row>
    <row r="16504" ht="14.25" customHeight="1">
      <c r="A16504" s="267">
        <v>43809.0</v>
      </c>
      <c r="B16504" s="57">
        <v>344.0</v>
      </c>
      <c r="C16504" s="57">
        <v>39.0</v>
      </c>
      <c r="D16504" s="268">
        <v>0.791666666666667</v>
      </c>
      <c r="E16504" s="269">
        <v>0.0</v>
      </c>
      <c r="F16504" s="269">
        <v>1.0595356876493473E-4</v>
      </c>
    </row>
    <row r="16505" ht="14.25" customHeight="1">
      <c r="A16505" s="267">
        <v>43809.0</v>
      </c>
      <c r="B16505" s="57">
        <v>344.0</v>
      </c>
      <c r="C16505" s="57">
        <v>40.0</v>
      </c>
      <c r="D16505" s="268">
        <v>0.8125</v>
      </c>
      <c r="E16505" s="269">
        <v>0.0</v>
      </c>
      <c r="F16505" s="269">
        <v>1.0163690479502388E-4</v>
      </c>
    </row>
    <row r="16506" ht="14.25" customHeight="1">
      <c r="A16506" s="267">
        <v>43809.0</v>
      </c>
      <c r="B16506" s="57">
        <v>344.0</v>
      </c>
      <c r="C16506" s="57">
        <v>41.0</v>
      </c>
      <c r="D16506" s="268">
        <v>0.833333333333333</v>
      </c>
      <c r="E16506" s="269">
        <v>0.0</v>
      </c>
      <c r="F16506" s="269">
        <v>9.634874104534189E-5</v>
      </c>
    </row>
    <row r="16507" ht="14.25" customHeight="1">
      <c r="A16507" s="267">
        <v>43809.0</v>
      </c>
      <c r="B16507" s="57">
        <v>344.0</v>
      </c>
      <c r="C16507" s="57">
        <v>42.0</v>
      </c>
      <c r="D16507" s="268">
        <v>0.854166666666667</v>
      </c>
      <c r="E16507" s="269">
        <v>0.0</v>
      </c>
      <c r="F16507" s="269">
        <v>9.06399279064807E-5</v>
      </c>
    </row>
    <row r="16508" ht="14.25" customHeight="1">
      <c r="A16508" s="267">
        <v>43809.0</v>
      </c>
      <c r="B16508" s="57">
        <v>344.0</v>
      </c>
      <c r="C16508" s="57">
        <v>43.0</v>
      </c>
      <c r="D16508" s="268">
        <v>0.875</v>
      </c>
      <c r="E16508" s="269">
        <v>0.0</v>
      </c>
      <c r="F16508" s="269">
        <v>8.643343401468822E-5</v>
      </c>
    </row>
    <row r="16509" ht="14.25" customHeight="1">
      <c r="A16509" s="267">
        <v>43809.0</v>
      </c>
      <c r="B16509" s="57">
        <v>344.0</v>
      </c>
      <c r="C16509" s="57">
        <v>44.0</v>
      </c>
      <c r="D16509" s="268">
        <v>0.895833333333333</v>
      </c>
      <c r="E16509" s="269">
        <v>0.0</v>
      </c>
      <c r="F16509" s="269">
        <v>8.443034168526323E-5</v>
      </c>
    </row>
    <row r="16510" ht="14.25" customHeight="1">
      <c r="A16510" s="267">
        <v>43809.0</v>
      </c>
      <c r="B16510" s="57">
        <v>344.0</v>
      </c>
      <c r="C16510" s="57">
        <v>45.0</v>
      </c>
      <c r="D16510" s="268">
        <v>0.916666666666667</v>
      </c>
      <c r="E16510" s="269">
        <v>0.0</v>
      </c>
      <c r="F16510" s="269">
        <v>7.852121931345951E-5</v>
      </c>
    </row>
    <row r="16511" ht="14.25" customHeight="1">
      <c r="A16511" s="267">
        <v>43809.0</v>
      </c>
      <c r="B16511" s="57">
        <v>344.0</v>
      </c>
      <c r="C16511" s="57">
        <v>46.0</v>
      </c>
      <c r="D16511" s="268">
        <v>0.9375</v>
      </c>
      <c r="E16511" s="269">
        <v>0.0</v>
      </c>
      <c r="F16511" s="269">
        <v>7.211132385929955E-5</v>
      </c>
    </row>
    <row r="16512" ht="14.25" customHeight="1">
      <c r="A16512" s="267">
        <v>43809.0</v>
      </c>
      <c r="B16512" s="57">
        <v>344.0</v>
      </c>
      <c r="C16512" s="57">
        <v>47.0</v>
      </c>
      <c r="D16512" s="268">
        <v>0.958333333333333</v>
      </c>
      <c r="E16512" s="269">
        <v>0.0</v>
      </c>
      <c r="F16512" s="269">
        <v>6.540096455572584E-5</v>
      </c>
    </row>
    <row r="16513" ht="14.25" customHeight="1">
      <c r="A16513" s="267">
        <v>43809.0</v>
      </c>
      <c r="B16513" s="57">
        <v>344.0</v>
      </c>
      <c r="C16513" s="57">
        <v>48.0</v>
      </c>
      <c r="D16513" s="268">
        <v>0.979166666666667</v>
      </c>
      <c r="E16513" s="269">
        <v>0.0</v>
      </c>
      <c r="F16513" s="269">
        <v>5.5786121374485906E-5</v>
      </c>
    </row>
    <row r="16514" ht="14.25" customHeight="1">
      <c r="A16514" s="267">
        <v>43810.0</v>
      </c>
      <c r="B16514" s="57">
        <v>345.0</v>
      </c>
      <c r="C16514" s="57">
        <v>1.0</v>
      </c>
      <c r="D16514" s="268">
        <v>0.0</v>
      </c>
      <c r="E16514" s="269">
        <v>0.0</v>
      </c>
      <c r="F16514" s="269">
        <v>4.9576535153268434E-5</v>
      </c>
    </row>
    <row r="16515" ht="14.25" customHeight="1">
      <c r="A16515" s="267">
        <v>43810.0</v>
      </c>
      <c r="B16515" s="57">
        <v>345.0</v>
      </c>
      <c r="C16515" s="57">
        <v>2.0</v>
      </c>
      <c r="D16515" s="268">
        <v>0.020833333333333332</v>
      </c>
      <c r="E16515" s="269">
        <v>0.0</v>
      </c>
      <c r="F16515" s="269">
        <v>4.426834048029223E-5</v>
      </c>
    </row>
    <row r="16516" ht="14.25" customHeight="1">
      <c r="A16516" s="267">
        <v>43810.0</v>
      </c>
      <c r="B16516" s="57">
        <v>345.0</v>
      </c>
      <c r="C16516" s="57">
        <v>3.0</v>
      </c>
      <c r="D16516" s="268">
        <v>0.0416666666666667</v>
      </c>
      <c r="E16516" s="269">
        <v>0.0</v>
      </c>
      <c r="F16516" s="269">
        <v>4.036231043791349E-5</v>
      </c>
    </row>
    <row r="16517" ht="14.25" customHeight="1">
      <c r="A16517" s="267">
        <v>43810.0</v>
      </c>
      <c r="B16517" s="57">
        <v>345.0</v>
      </c>
      <c r="C16517" s="57">
        <v>4.0</v>
      </c>
      <c r="D16517" s="268">
        <v>0.0625</v>
      </c>
      <c r="E16517" s="269">
        <v>0.0</v>
      </c>
      <c r="F16517" s="269">
        <v>3.795859964260352E-5</v>
      </c>
    </row>
    <row r="16518" ht="14.25" customHeight="1">
      <c r="A16518" s="267">
        <v>43810.0</v>
      </c>
      <c r="B16518" s="57">
        <v>345.0</v>
      </c>
      <c r="C16518" s="57">
        <v>5.0</v>
      </c>
      <c r="D16518" s="268">
        <v>0.0833333333333333</v>
      </c>
      <c r="E16518" s="269">
        <v>0.0</v>
      </c>
      <c r="F16518" s="269">
        <v>3.565504346376478E-5</v>
      </c>
    </row>
    <row r="16519" ht="14.25" customHeight="1">
      <c r="A16519" s="267">
        <v>43810.0</v>
      </c>
      <c r="B16519" s="57">
        <v>345.0</v>
      </c>
      <c r="C16519" s="57">
        <v>6.0</v>
      </c>
      <c r="D16519" s="268">
        <v>0.104166666666667</v>
      </c>
      <c r="E16519" s="269">
        <v>0.0</v>
      </c>
      <c r="F16519" s="269">
        <v>3.435303344963854E-5</v>
      </c>
    </row>
    <row r="16520" ht="14.25" customHeight="1">
      <c r="A16520" s="267">
        <v>43810.0</v>
      </c>
      <c r="B16520" s="57">
        <v>345.0</v>
      </c>
      <c r="C16520" s="57">
        <v>7.0</v>
      </c>
      <c r="D16520" s="268">
        <v>0.125</v>
      </c>
      <c r="E16520" s="269">
        <v>0.0</v>
      </c>
      <c r="F16520" s="269">
        <v>3.3852260367282293E-5</v>
      </c>
    </row>
    <row r="16521" ht="14.25" customHeight="1">
      <c r="A16521" s="267">
        <v>43810.0</v>
      </c>
      <c r="B16521" s="57">
        <v>345.0</v>
      </c>
      <c r="C16521" s="57">
        <v>8.0</v>
      </c>
      <c r="D16521" s="268">
        <v>0.145833333333333</v>
      </c>
      <c r="E16521" s="269">
        <v>0.0</v>
      </c>
      <c r="F16521" s="269">
        <v>3.32513326684548E-5</v>
      </c>
    </row>
    <row r="16522" ht="14.25" customHeight="1">
      <c r="A16522" s="267">
        <v>43810.0</v>
      </c>
      <c r="B16522" s="57">
        <v>345.0</v>
      </c>
      <c r="C16522" s="57">
        <v>9.0</v>
      </c>
      <c r="D16522" s="268">
        <v>0.166666666666667</v>
      </c>
      <c r="E16522" s="269">
        <v>0.0</v>
      </c>
      <c r="F16522" s="269">
        <v>3.2950868819041045E-5</v>
      </c>
    </row>
    <row r="16523" ht="14.25" customHeight="1">
      <c r="A16523" s="267">
        <v>43810.0</v>
      </c>
      <c r="B16523" s="57">
        <v>345.0</v>
      </c>
      <c r="C16523" s="57">
        <v>10.0</v>
      </c>
      <c r="D16523" s="268">
        <v>0.1875</v>
      </c>
      <c r="E16523" s="269">
        <v>0.0</v>
      </c>
      <c r="F16523" s="269">
        <v>3.30510234355123E-5</v>
      </c>
    </row>
    <row r="16524" ht="14.25" customHeight="1">
      <c r="A16524" s="267">
        <v>43810.0</v>
      </c>
      <c r="B16524" s="57">
        <v>345.0</v>
      </c>
      <c r="C16524" s="57">
        <v>11.0</v>
      </c>
      <c r="D16524" s="268">
        <v>0.208333333333333</v>
      </c>
      <c r="E16524" s="269">
        <v>0.0</v>
      </c>
      <c r="F16524" s="269">
        <v>3.335148728492605E-5</v>
      </c>
    </row>
    <row r="16525" ht="14.25" customHeight="1">
      <c r="A16525" s="267">
        <v>43810.0</v>
      </c>
      <c r="B16525" s="57">
        <v>345.0</v>
      </c>
      <c r="C16525" s="57">
        <v>12.0</v>
      </c>
      <c r="D16525" s="268">
        <v>0.229166666666667</v>
      </c>
      <c r="E16525" s="269">
        <v>0.0</v>
      </c>
      <c r="F16525" s="269">
        <v>3.4953961148466035E-5</v>
      </c>
    </row>
    <row r="16526" ht="14.25" customHeight="1">
      <c r="A16526" s="267">
        <v>43810.0</v>
      </c>
      <c r="B16526" s="57">
        <v>345.0</v>
      </c>
      <c r="C16526" s="57">
        <v>13.0</v>
      </c>
      <c r="D16526" s="268">
        <v>0.25</v>
      </c>
      <c r="E16526" s="269">
        <v>0.0</v>
      </c>
      <c r="F16526" s="269">
        <v>3.7057208094362266E-5</v>
      </c>
    </row>
    <row r="16527" ht="14.25" customHeight="1">
      <c r="A16527" s="267">
        <v>43810.0</v>
      </c>
      <c r="B16527" s="57">
        <v>345.0</v>
      </c>
      <c r="C16527" s="57">
        <v>14.0</v>
      </c>
      <c r="D16527" s="268">
        <v>0.270833333333333</v>
      </c>
      <c r="E16527" s="269">
        <v>0.0</v>
      </c>
      <c r="F16527" s="269">
        <v>3.865968195790226E-5</v>
      </c>
    </row>
    <row r="16528" ht="14.25" customHeight="1">
      <c r="A16528" s="267">
        <v>43810.0</v>
      </c>
      <c r="B16528" s="57">
        <v>345.0</v>
      </c>
      <c r="C16528" s="57">
        <v>15.0</v>
      </c>
      <c r="D16528" s="268">
        <v>0.291666666666667</v>
      </c>
      <c r="E16528" s="269">
        <v>0.0</v>
      </c>
      <c r="F16528" s="269">
        <v>4.426834048029223E-5</v>
      </c>
    </row>
    <row r="16529" ht="14.25" customHeight="1">
      <c r="A16529" s="267">
        <v>43810.0</v>
      </c>
      <c r="B16529" s="57">
        <v>345.0</v>
      </c>
      <c r="C16529" s="57">
        <v>16.0</v>
      </c>
      <c r="D16529" s="268">
        <v>0.3125</v>
      </c>
      <c r="E16529" s="269">
        <v>0.0</v>
      </c>
      <c r="F16529" s="269">
        <v>5.188009133210718E-5</v>
      </c>
    </row>
    <row r="16530" ht="14.25" customHeight="1">
      <c r="A16530" s="267">
        <v>43810.0</v>
      </c>
      <c r="B16530" s="57">
        <v>345.0</v>
      </c>
      <c r="C16530" s="57">
        <v>17.0</v>
      </c>
      <c r="D16530" s="268">
        <v>0.333333333333333</v>
      </c>
      <c r="E16530" s="269">
        <v>1.1656892089169533E-7</v>
      </c>
      <c r="F16530" s="269">
        <v>5.979230603333589E-5</v>
      </c>
    </row>
    <row r="16531" ht="14.25" customHeight="1">
      <c r="A16531" s="267">
        <v>43810.0</v>
      </c>
      <c r="B16531" s="57">
        <v>345.0</v>
      </c>
      <c r="C16531" s="57">
        <v>18.0</v>
      </c>
      <c r="D16531" s="268">
        <v>0.354166666666667</v>
      </c>
      <c r="E16531" s="269">
        <v>2.0516130076938376E-6</v>
      </c>
      <c r="F16531" s="269">
        <v>6.990792229693207E-5</v>
      </c>
    </row>
    <row r="16532" ht="14.25" customHeight="1">
      <c r="A16532" s="267">
        <v>43810.0</v>
      </c>
      <c r="B16532" s="57">
        <v>345.0</v>
      </c>
      <c r="C16532" s="57">
        <v>19.0</v>
      </c>
      <c r="D16532" s="268">
        <v>0.375</v>
      </c>
      <c r="E16532" s="269">
        <v>6.582964458918732E-6</v>
      </c>
      <c r="F16532" s="269">
        <v>7.531627158637955E-5</v>
      </c>
    </row>
    <row r="16533" ht="14.25" customHeight="1">
      <c r="A16533" s="267">
        <v>43810.0</v>
      </c>
      <c r="B16533" s="57">
        <v>345.0</v>
      </c>
      <c r="C16533" s="57">
        <v>20.0</v>
      </c>
      <c r="D16533" s="268">
        <v>0.395833333333333</v>
      </c>
      <c r="E16533" s="269">
        <v>1.4590721072286468E-5</v>
      </c>
      <c r="F16533" s="269">
        <v>8.022384779347077E-5</v>
      </c>
    </row>
    <row r="16534" ht="14.25" customHeight="1">
      <c r="A16534" s="267">
        <v>43810.0</v>
      </c>
      <c r="B16534" s="57">
        <v>345.0</v>
      </c>
      <c r="C16534" s="57">
        <v>21.0</v>
      </c>
      <c r="D16534" s="268">
        <v>0.416666666666667</v>
      </c>
      <c r="E16534" s="269">
        <v>2.4489506145549594E-5</v>
      </c>
      <c r="F16534" s="269">
        <v>8.463065091820574E-5</v>
      </c>
    </row>
    <row r="16535" ht="14.25" customHeight="1">
      <c r="A16535" s="267">
        <v>43810.0</v>
      </c>
      <c r="B16535" s="57">
        <v>345.0</v>
      </c>
      <c r="C16535" s="57">
        <v>22.0</v>
      </c>
      <c r="D16535" s="268">
        <v>0.4375</v>
      </c>
      <c r="E16535" s="269">
        <v>3.5153665053285155E-5</v>
      </c>
      <c r="F16535" s="269">
        <v>8.423003245232074E-5</v>
      </c>
    </row>
    <row r="16536" ht="14.25" customHeight="1">
      <c r="A16536" s="267">
        <v>43810.0</v>
      </c>
      <c r="B16536" s="57">
        <v>345.0</v>
      </c>
      <c r="C16536" s="57">
        <v>23.0</v>
      </c>
      <c r="D16536" s="268">
        <v>0.458333333333333</v>
      </c>
      <c r="E16536" s="269">
        <v>4.7560066530809215E-5</v>
      </c>
      <c r="F16536" s="269">
        <v>8.663374324763073E-5</v>
      </c>
    </row>
    <row r="16537" ht="14.25" customHeight="1">
      <c r="A16537" s="267">
        <v>43810.0</v>
      </c>
      <c r="B16537" s="57">
        <v>345.0</v>
      </c>
      <c r="C16537" s="57">
        <v>24.0</v>
      </c>
      <c r="D16537" s="268">
        <v>0.479166666666667</v>
      </c>
      <c r="E16537" s="269">
        <v>5.537806078285433E-5</v>
      </c>
      <c r="F16537" s="269">
        <v>8.813606249469946E-5</v>
      </c>
    </row>
    <row r="16538" ht="14.25" customHeight="1">
      <c r="A16538" s="267">
        <v>43810.0</v>
      </c>
      <c r="B16538" s="57">
        <v>345.0</v>
      </c>
      <c r="C16538" s="57">
        <v>25.0</v>
      </c>
      <c r="D16538" s="268">
        <v>0.5</v>
      </c>
      <c r="E16538" s="269">
        <v>5.474566297889425E-5</v>
      </c>
      <c r="F16538" s="269">
        <v>8.96383817417682E-5</v>
      </c>
    </row>
    <row r="16539" ht="14.25" customHeight="1">
      <c r="A16539" s="267">
        <v>43810.0</v>
      </c>
      <c r="B16539" s="57">
        <v>345.0</v>
      </c>
      <c r="C16539" s="57">
        <v>26.0</v>
      </c>
      <c r="D16539" s="268">
        <v>0.520833333333333</v>
      </c>
      <c r="E16539" s="269">
        <v>5.0742461353392985E-5</v>
      </c>
      <c r="F16539" s="269">
        <v>9.00390002076532E-5</v>
      </c>
    </row>
    <row r="16540" ht="14.25" customHeight="1">
      <c r="A16540" s="267">
        <v>43810.0</v>
      </c>
      <c r="B16540" s="57">
        <v>345.0</v>
      </c>
      <c r="C16540" s="57">
        <v>27.0</v>
      </c>
      <c r="D16540" s="268">
        <v>0.541666666666667</v>
      </c>
      <c r="E16540" s="269">
        <v>4.6530997886236306E-5</v>
      </c>
      <c r="F16540" s="269">
        <v>8.92377632758832E-5</v>
      </c>
    </row>
    <row r="16541" ht="14.25" customHeight="1">
      <c r="A16541" s="267">
        <v>43810.0</v>
      </c>
      <c r="B16541" s="57">
        <v>345.0</v>
      </c>
      <c r="C16541" s="57">
        <v>28.0</v>
      </c>
      <c r="D16541" s="268">
        <v>0.5625</v>
      </c>
      <c r="E16541" s="269">
        <v>4.133174236428793E-5</v>
      </c>
      <c r="F16541" s="269">
        <v>8.623312478174573E-5</v>
      </c>
    </row>
    <row r="16542" ht="14.25" customHeight="1">
      <c r="A16542" s="267">
        <v>43810.0</v>
      </c>
      <c r="B16542" s="57">
        <v>345.0</v>
      </c>
      <c r="C16542" s="57">
        <v>29.0</v>
      </c>
      <c r="D16542" s="268">
        <v>0.583333333333333</v>
      </c>
      <c r="E16542" s="269">
        <v>3.3669234264669945E-5</v>
      </c>
      <c r="F16542" s="269">
        <v>8.523157861703322E-5</v>
      </c>
    </row>
    <row r="16543" ht="14.25" customHeight="1">
      <c r="A16543" s="267">
        <v>43810.0</v>
      </c>
      <c r="B16543" s="57">
        <v>345.0</v>
      </c>
      <c r="C16543" s="57">
        <v>30.0</v>
      </c>
      <c r="D16543" s="268">
        <v>0.604166666666667</v>
      </c>
      <c r="E16543" s="269">
        <v>2.6512780043167042E-5</v>
      </c>
      <c r="F16543" s="269">
        <v>8.683405248057323E-5</v>
      </c>
    </row>
    <row r="16544" ht="14.25" customHeight="1">
      <c r="A16544" s="267">
        <v>43810.0</v>
      </c>
      <c r="B16544" s="57">
        <v>345.0</v>
      </c>
      <c r="C16544" s="57">
        <v>31.0</v>
      </c>
      <c r="D16544" s="268">
        <v>0.625</v>
      </c>
      <c r="E16544" s="269">
        <v>1.80454515414154E-5</v>
      </c>
      <c r="F16544" s="269">
        <v>8.92377632758832E-5</v>
      </c>
    </row>
    <row r="16545" ht="14.25" customHeight="1">
      <c r="A16545" s="267">
        <v>43810.0</v>
      </c>
      <c r="B16545" s="57">
        <v>345.0</v>
      </c>
      <c r="C16545" s="57">
        <v>32.0</v>
      </c>
      <c r="D16545" s="268">
        <v>0.645833333333333</v>
      </c>
      <c r="E16545" s="269">
        <v>9.048471831602408E-6</v>
      </c>
      <c r="F16545" s="269">
        <v>9.704982336064065E-5</v>
      </c>
    </row>
    <row r="16546" ht="14.25" customHeight="1">
      <c r="A16546" s="267">
        <v>43810.0</v>
      </c>
      <c r="B16546" s="57">
        <v>345.0</v>
      </c>
      <c r="C16546" s="57">
        <v>33.0</v>
      </c>
      <c r="D16546" s="268">
        <v>0.666666666666667</v>
      </c>
      <c r="E16546" s="269">
        <v>3.54294369258354E-6</v>
      </c>
      <c r="F16546" s="269">
        <v>1.0540271837434285E-4</v>
      </c>
    </row>
    <row r="16547" ht="14.25" customHeight="1">
      <c r="A16547" s="267">
        <v>43810.0</v>
      </c>
      <c r="B16547" s="57">
        <v>345.0</v>
      </c>
      <c r="C16547" s="57">
        <v>34.0</v>
      </c>
      <c r="D16547" s="268">
        <v>0.6875</v>
      </c>
      <c r="E16547" s="269">
        <v>1.9303319048412717E-7</v>
      </c>
      <c r="F16547" s="269">
        <v>1.1285422183980381E-4</v>
      </c>
    </row>
    <row r="16548" ht="14.25" customHeight="1">
      <c r="A16548" s="267">
        <v>43810.0</v>
      </c>
      <c r="B16548" s="57">
        <v>345.0</v>
      </c>
      <c r="C16548" s="57">
        <v>35.0</v>
      </c>
      <c r="D16548" s="268">
        <v>0.708333333333333</v>
      </c>
      <c r="E16548" s="269">
        <v>0.0</v>
      </c>
      <c r="F16548" s="269">
        <v>1.2114702408362324E-4</v>
      </c>
    </row>
    <row r="16549" ht="14.25" customHeight="1">
      <c r="A16549" s="267">
        <v>43810.0</v>
      </c>
      <c r="B16549" s="57">
        <v>345.0</v>
      </c>
      <c r="C16549" s="57">
        <v>36.0</v>
      </c>
      <c r="D16549" s="268">
        <v>0.729166666666667</v>
      </c>
      <c r="E16549" s="269">
        <v>0.0</v>
      </c>
      <c r="F16549" s="269">
        <v>1.1914393175419827E-4</v>
      </c>
    </row>
    <row r="16550" ht="14.25" customHeight="1">
      <c r="A16550" s="267">
        <v>43810.0</v>
      </c>
      <c r="B16550" s="57">
        <v>345.0</v>
      </c>
      <c r="C16550" s="57">
        <v>37.0</v>
      </c>
      <c r="D16550" s="268">
        <v>0.75</v>
      </c>
      <c r="E16550" s="269">
        <v>0.0</v>
      </c>
      <c r="F16550" s="269">
        <v>1.1696056111512503E-4</v>
      </c>
    </row>
    <row r="16551" ht="14.25" customHeight="1">
      <c r="A16551" s="267">
        <v>43810.0</v>
      </c>
      <c r="B16551" s="57">
        <v>345.0</v>
      </c>
      <c r="C16551" s="57">
        <v>38.0</v>
      </c>
      <c r="D16551" s="268">
        <v>0.770833333333333</v>
      </c>
      <c r="E16551" s="269">
        <v>0.0</v>
      </c>
      <c r="F16551" s="269">
        <v>1.134551495386313E-4</v>
      </c>
    </row>
    <row r="16552" ht="14.25" customHeight="1">
      <c r="A16552" s="267">
        <v>43810.0</v>
      </c>
      <c r="B16552" s="57">
        <v>345.0</v>
      </c>
      <c r="C16552" s="57">
        <v>39.0</v>
      </c>
      <c r="D16552" s="268">
        <v>0.791666666666667</v>
      </c>
      <c r="E16552" s="269">
        <v>0.0</v>
      </c>
      <c r="F16552" s="269">
        <v>1.0904834641389634E-4</v>
      </c>
    </row>
    <row r="16553" ht="14.25" customHeight="1">
      <c r="A16553" s="267">
        <v>43810.0</v>
      </c>
      <c r="B16553" s="57">
        <v>345.0</v>
      </c>
      <c r="C16553" s="57">
        <v>40.0</v>
      </c>
      <c r="D16553" s="268">
        <v>0.8125</v>
      </c>
      <c r="E16553" s="269">
        <v>0.0</v>
      </c>
      <c r="F16553" s="269">
        <v>1.0544278022093133E-4</v>
      </c>
    </row>
    <row r="16554" ht="14.25" customHeight="1">
      <c r="A16554" s="267">
        <v>43810.0</v>
      </c>
      <c r="B16554" s="57">
        <v>345.0</v>
      </c>
      <c r="C16554" s="57">
        <v>41.0</v>
      </c>
      <c r="D16554" s="268">
        <v>0.833333333333333</v>
      </c>
      <c r="E16554" s="269">
        <v>0.0</v>
      </c>
      <c r="F16554" s="269">
        <v>1.0160685841008252E-4</v>
      </c>
    </row>
    <row r="16555" ht="14.25" customHeight="1">
      <c r="A16555" s="267">
        <v>43810.0</v>
      </c>
      <c r="B16555" s="57">
        <v>345.0</v>
      </c>
      <c r="C16555" s="57">
        <v>42.0</v>
      </c>
      <c r="D16555" s="268">
        <v>0.854166666666667</v>
      </c>
      <c r="E16555" s="269">
        <v>0.0</v>
      </c>
      <c r="F16555" s="269">
        <v>9.725013259358315E-5</v>
      </c>
    </row>
    <row r="16556" ht="14.25" customHeight="1">
      <c r="A16556" s="267">
        <v>43810.0</v>
      </c>
      <c r="B16556" s="57">
        <v>345.0</v>
      </c>
      <c r="C16556" s="57">
        <v>43.0</v>
      </c>
      <c r="D16556" s="268">
        <v>0.875</v>
      </c>
      <c r="E16556" s="269">
        <v>0.0</v>
      </c>
      <c r="F16556" s="269">
        <v>9.244271100296316E-5</v>
      </c>
    </row>
    <row r="16557" ht="14.25" customHeight="1">
      <c r="A16557" s="267">
        <v>43810.0</v>
      </c>
      <c r="B16557" s="57">
        <v>345.0</v>
      </c>
      <c r="C16557" s="57">
        <v>44.0</v>
      </c>
      <c r="D16557" s="268">
        <v>0.895833333333333</v>
      </c>
      <c r="E16557" s="269">
        <v>0.0</v>
      </c>
      <c r="F16557" s="269">
        <v>8.573235169938947E-5</v>
      </c>
    </row>
    <row r="16558" ht="14.25" customHeight="1">
      <c r="A16558" s="267">
        <v>43810.0</v>
      </c>
      <c r="B16558" s="57">
        <v>345.0</v>
      </c>
      <c r="C16558" s="57">
        <v>45.0</v>
      </c>
      <c r="D16558" s="268">
        <v>0.916666666666667</v>
      </c>
      <c r="E16558" s="269">
        <v>0.0</v>
      </c>
      <c r="F16558" s="269">
        <v>7.962292009464326E-5</v>
      </c>
    </row>
    <row r="16559" ht="14.25" customHeight="1">
      <c r="A16559" s="267">
        <v>43810.0</v>
      </c>
      <c r="B16559" s="57">
        <v>345.0</v>
      </c>
      <c r="C16559" s="57">
        <v>46.0</v>
      </c>
      <c r="D16559" s="268">
        <v>0.9375</v>
      </c>
      <c r="E16559" s="269">
        <v>0.0</v>
      </c>
      <c r="F16559" s="269">
        <v>7.000807691340332E-5</v>
      </c>
    </row>
    <row r="16560" ht="14.25" customHeight="1">
      <c r="A16560" s="267">
        <v>43810.0</v>
      </c>
      <c r="B16560" s="57">
        <v>345.0</v>
      </c>
      <c r="C16560" s="57">
        <v>47.0</v>
      </c>
      <c r="D16560" s="268">
        <v>0.958333333333333</v>
      </c>
      <c r="E16560" s="269">
        <v>0.0</v>
      </c>
      <c r="F16560" s="269">
        <v>6.029307911569213E-5</v>
      </c>
    </row>
    <row r="16561" ht="14.25" customHeight="1">
      <c r="A16561" s="267">
        <v>43810.0</v>
      </c>
      <c r="B16561" s="57">
        <v>345.0</v>
      </c>
      <c r="C16561" s="57">
        <v>48.0</v>
      </c>
      <c r="D16561" s="268">
        <v>0.979166666666667</v>
      </c>
      <c r="E16561" s="269">
        <v>0.0</v>
      </c>
      <c r="F16561" s="269">
        <v>5.127916363327967E-5</v>
      </c>
    </row>
    <row r="16562" ht="14.25" customHeight="1">
      <c r="A16562" s="267">
        <v>43811.0</v>
      </c>
      <c r="B16562" s="57">
        <v>346.0</v>
      </c>
      <c r="C16562" s="57">
        <v>1.0</v>
      </c>
      <c r="D16562" s="268">
        <v>0.0</v>
      </c>
      <c r="E16562" s="269">
        <v>0.0</v>
      </c>
      <c r="F16562" s="269">
        <v>4.3066485082637236E-5</v>
      </c>
    </row>
    <row r="16563" ht="14.25" customHeight="1">
      <c r="A16563" s="267">
        <v>43811.0</v>
      </c>
      <c r="B16563" s="57">
        <v>346.0</v>
      </c>
      <c r="C16563" s="57">
        <v>2.0</v>
      </c>
      <c r="D16563" s="268">
        <v>0.020833333333333332</v>
      </c>
      <c r="E16563" s="269">
        <v>0.0</v>
      </c>
      <c r="F16563" s="269">
        <v>3.8158908875546014E-5</v>
      </c>
    </row>
    <row r="16564" ht="14.25" customHeight="1">
      <c r="A16564" s="267">
        <v>43811.0</v>
      </c>
      <c r="B16564" s="57">
        <v>346.0</v>
      </c>
      <c r="C16564" s="57">
        <v>3.0</v>
      </c>
      <c r="D16564" s="268">
        <v>0.0416666666666667</v>
      </c>
      <c r="E16564" s="269">
        <v>0.0</v>
      </c>
      <c r="F16564" s="269">
        <v>3.5354579614351036E-5</v>
      </c>
    </row>
    <row r="16565" ht="14.25" customHeight="1">
      <c r="A16565" s="267">
        <v>43811.0</v>
      </c>
      <c r="B16565" s="57">
        <v>346.0</v>
      </c>
      <c r="C16565" s="57">
        <v>4.0</v>
      </c>
      <c r="D16565" s="268">
        <v>0.0625</v>
      </c>
      <c r="E16565" s="269">
        <v>0.0</v>
      </c>
      <c r="F16565" s="269">
        <v>3.3551796517868546E-5</v>
      </c>
    </row>
    <row r="16566" ht="14.25" customHeight="1">
      <c r="A16566" s="267">
        <v>43811.0</v>
      </c>
      <c r="B16566" s="57">
        <v>346.0</v>
      </c>
      <c r="C16566" s="57">
        <v>5.0</v>
      </c>
      <c r="D16566" s="268">
        <v>0.0833333333333333</v>
      </c>
      <c r="E16566" s="269">
        <v>0.0</v>
      </c>
      <c r="F16566" s="269">
        <v>3.194932265432856E-5</v>
      </c>
    </row>
    <row r="16567" ht="14.25" customHeight="1">
      <c r="A16567" s="267">
        <v>43811.0</v>
      </c>
      <c r="B16567" s="57">
        <v>346.0</v>
      </c>
      <c r="C16567" s="57">
        <v>6.0</v>
      </c>
      <c r="D16567" s="268">
        <v>0.104166666666667</v>
      </c>
      <c r="E16567" s="269">
        <v>0.0</v>
      </c>
      <c r="F16567" s="269">
        <v>3.094777648961606E-5</v>
      </c>
    </row>
    <row r="16568" ht="14.25" customHeight="1">
      <c r="A16568" s="267">
        <v>43811.0</v>
      </c>
      <c r="B16568" s="57">
        <v>346.0</v>
      </c>
      <c r="C16568" s="57">
        <v>7.0</v>
      </c>
      <c r="D16568" s="268">
        <v>0.125</v>
      </c>
      <c r="E16568" s="269">
        <v>0.0</v>
      </c>
      <c r="F16568" s="269">
        <v>3.0847621873144815E-5</v>
      </c>
    </row>
    <row r="16569" ht="14.25" customHeight="1">
      <c r="A16569" s="267">
        <v>43811.0</v>
      </c>
      <c r="B16569" s="57">
        <v>346.0</v>
      </c>
      <c r="C16569" s="57">
        <v>8.0</v>
      </c>
      <c r="D16569" s="268">
        <v>0.145833333333333</v>
      </c>
      <c r="E16569" s="269">
        <v>0.0</v>
      </c>
      <c r="F16569" s="269">
        <v>3.054715802373107E-5</v>
      </c>
    </row>
    <row r="16570" ht="14.25" customHeight="1">
      <c r="A16570" s="267">
        <v>43811.0</v>
      </c>
      <c r="B16570" s="57">
        <v>346.0</v>
      </c>
      <c r="C16570" s="57">
        <v>9.0</v>
      </c>
      <c r="D16570" s="268">
        <v>0.166666666666667</v>
      </c>
      <c r="E16570" s="269">
        <v>0.0</v>
      </c>
      <c r="F16570" s="269">
        <v>3.054715802373107E-5</v>
      </c>
    </row>
    <row r="16571" ht="14.25" customHeight="1">
      <c r="A16571" s="267">
        <v>43811.0</v>
      </c>
      <c r="B16571" s="57">
        <v>346.0</v>
      </c>
      <c r="C16571" s="57">
        <v>10.0</v>
      </c>
      <c r="D16571" s="268">
        <v>0.1875</v>
      </c>
      <c r="E16571" s="269">
        <v>0.0</v>
      </c>
      <c r="F16571" s="269">
        <v>3.164885880491481E-5</v>
      </c>
    </row>
    <row r="16572" ht="14.25" customHeight="1">
      <c r="A16572" s="267">
        <v>43811.0</v>
      </c>
      <c r="B16572" s="57">
        <v>346.0</v>
      </c>
      <c r="C16572" s="57">
        <v>11.0</v>
      </c>
      <c r="D16572" s="268">
        <v>0.208333333333333</v>
      </c>
      <c r="E16572" s="269">
        <v>0.0</v>
      </c>
      <c r="F16572" s="269">
        <v>3.30510234355123E-5</v>
      </c>
    </row>
    <row r="16573" ht="14.25" customHeight="1">
      <c r="A16573" s="267">
        <v>43811.0</v>
      </c>
      <c r="B16573" s="57">
        <v>346.0</v>
      </c>
      <c r="C16573" s="57">
        <v>12.0</v>
      </c>
      <c r="D16573" s="268">
        <v>0.229166666666667</v>
      </c>
      <c r="E16573" s="269">
        <v>0.0</v>
      </c>
      <c r="F16573" s="269">
        <v>3.585535269670728E-5</v>
      </c>
    </row>
    <row r="16574" ht="14.25" customHeight="1">
      <c r="A16574" s="267">
        <v>43811.0</v>
      </c>
      <c r="B16574" s="57">
        <v>346.0</v>
      </c>
      <c r="C16574" s="57">
        <v>13.0</v>
      </c>
      <c r="D16574" s="268">
        <v>0.25</v>
      </c>
      <c r="E16574" s="269">
        <v>0.0</v>
      </c>
      <c r="F16574" s="269">
        <v>4.3366948932050984E-5</v>
      </c>
    </row>
    <row r="16575" ht="14.25" customHeight="1">
      <c r="A16575" s="267">
        <v>43811.0</v>
      </c>
      <c r="B16575" s="57">
        <v>346.0</v>
      </c>
      <c r="C16575" s="57">
        <v>14.0</v>
      </c>
      <c r="D16575" s="268">
        <v>0.270833333333333</v>
      </c>
      <c r="E16575" s="269">
        <v>0.0</v>
      </c>
      <c r="F16575" s="269">
        <v>5.177993671563594E-5</v>
      </c>
    </row>
    <row r="16576" ht="14.25" customHeight="1">
      <c r="A16576" s="267">
        <v>43811.0</v>
      </c>
      <c r="B16576" s="57">
        <v>346.0</v>
      </c>
      <c r="C16576" s="57">
        <v>15.0</v>
      </c>
      <c r="D16576" s="268">
        <v>0.291666666666667</v>
      </c>
      <c r="E16576" s="269">
        <v>0.0</v>
      </c>
      <c r="F16576" s="269">
        <v>6.269678991100212E-5</v>
      </c>
    </row>
    <row r="16577" ht="14.25" customHeight="1">
      <c r="A16577" s="267">
        <v>43811.0</v>
      </c>
      <c r="B16577" s="57">
        <v>346.0</v>
      </c>
      <c r="C16577" s="57">
        <v>16.0</v>
      </c>
      <c r="D16577" s="268">
        <v>0.3125</v>
      </c>
      <c r="E16577" s="269">
        <v>0.0</v>
      </c>
      <c r="F16577" s="269">
        <v>7.040869537928833E-5</v>
      </c>
    </row>
    <row r="16578" ht="14.25" customHeight="1">
      <c r="A16578" s="267">
        <v>43811.0</v>
      </c>
      <c r="B16578" s="57">
        <v>346.0</v>
      </c>
      <c r="C16578" s="57">
        <v>17.0</v>
      </c>
      <c r="D16578" s="268">
        <v>0.333333333333333</v>
      </c>
      <c r="E16578" s="269">
        <v>2.419541133385584E-7</v>
      </c>
      <c r="F16578" s="269">
        <v>7.351348848989705E-5</v>
      </c>
    </row>
    <row r="16579" ht="14.25" customHeight="1">
      <c r="A16579" s="267">
        <v>43811.0</v>
      </c>
      <c r="B16579" s="57">
        <v>346.0</v>
      </c>
      <c r="C16579" s="57">
        <v>18.0</v>
      </c>
      <c r="D16579" s="268">
        <v>0.354166666666667</v>
      </c>
      <c r="E16579" s="269">
        <v>5.905122973503161E-6</v>
      </c>
      <c r="F16579" s="269">
        <v>7.251194232518454E-5</v>
      </c>
    </row>
    <row r="16580" ht="14.25" customHeight="1">
      <c r="A16580" s="267">
        <v>43811.0</v>
      </c>
      <c r="B16580" s="57">
        <v>346.0</v>
      </c>
      <c r="C16580" s="57">
        <v>19.0</v>
      </c>
      <c r="D16580" s="268">
        <v>0.375</v>
      </c>
      <c r="E16580" s="269">
        <v>2.2988650597563756E-5</v>
      </c>
      <c r="F16580" s="269">
        <v>7.24117877087133E-5</v>
      </c>
    </row>
    <row r="16581" ht="14.25" customHeight="1">
      <c r="A16581" s="267">
        <v>43811.0</v>
      </c>
      <c r="B16581" s="57">
        <v>346.0</v>
      </c>
      <c r="C16581" s="57">
        <v>20.0</v>
      </c>
      <c r="D16581" s="268">
        <v>0.395833333333333</v>
      </c>
      <c r="E16581" s="269">
        <v>4.5684108088961526E-5</v>
      </c>
      <c r="F16581" s="269">
        <v>7.24117877087133E-5</v>
      </c>
    </row>
    <row r="16582" ht="14.25" customHeight="1">
      <c r="A16582" s="267">
        <v>43811.0</v>
      </c>
      <c r="B16582" s="57">
        <v>346.0</v>
      </c>
      <c r="C16582" s="57">
        <v>21.0</v>
      </c>
      <c r="D16582" s="268">
        <v>0.416666666666667</v>
      </c>
      <c r="E16582" s="269">
        <v>7.100005258923039E-5</v>
      </c>
      <c r="F16582" s="269">
        <v>7.100962307811582E-5</v>
      </c>
    </row>
    <row r="16583" ht="14.25" customHeight="1">
      <c r="A16583" s="267">
        <v>43811.0</v>
      </c>
      <c r="B16583" s="57">
        <v>346.0</v>
      </c>
      <c r="C16583" s="57">
        <v>22.0</v>
      </c>
      <c r="D16583" s="268">
        <v>0.4375</v>
      </c>
      <c r="E16583" s="269">
        <v>9.907398083413024E-5</v>
      </c>
      <c r="F16583" s="269">
        <v>7.100962307811582E-5</v>
      </c>
    </row>
    <row r="16584" ht="14.25" customHeight="1">
      <c r="A16584" s="267">
        <v>43811.0</v>
      </c>
      <c r="B16584" s="57">
        <v>346.0</v>
      </c>
      <c r="C16584" s="57">
        <v>23.0</v>
      </c>
      <c r="D16584" s="268">
        <v>0.458333333333333</v>
      </c>
      <c r="E16584" s="269">
        <v>1.0918121269123153E-4</v>
      </c>
      <c r="F16584" s="269">
        <v>7.040869537928833E-5</v>
      </c>
    </row>
    <row r="16585" ht="14.25" customHeight="1">
      <c r="A16585" s="267">
        <v>43811.0</v>
      </c>
      <c r="B16585" s="57">
        <v>346.0</v>
      </c>
      <c r="C16585" s="57">
        <v>24.0</v>
      </c>
      <c r="D16585" s="268">
        <v>0.479166666666667</v>
      </c>
      <c r="E16585" s="269">
        <v>1.1455343018574616E-4</v>
      </c>
      <c r="F16585" s="269">
        <v>7.131008692752957E-5</v>
      </c>
    </row>
    <row r="16586" ht="14.25" customHeight="1">
      <c r="A16586" s="267">
        <v>43811.0</v>
      </c>
      <c r="B16586" s="57">
        <v>346.0</v>
      </c>
      <c r="C16586" s="57">
        <v>25.0</v>
      </c>
      <c r="D16586" s="268">
        <v>0.5</v>
      </c>
      <c r="E16586" s="269">
        <v>1.1434896091245812E-4</v>
      </c>
      <c r="F16586" s="269">
        <v>7.341333387342581E-5</v>
      </c>
    </row>
    <row r="16587" ht="14.25" customHeight="1">
      <c r="A16587" s="267">
        <v>43811.0</v>
      </c>
      <c r="B16587" s="57">
        <v>346.0</v>
      </c>
      <c r="C16587" s="57">
        <v>26.0</v>
      </c>
      <c r="D16587" s="268">
        <v>0.520833333333333</v>
      </c>
      <c r="E16587" s="269">
        <v>1.1171678035488496E-4</v>
      </c>
      <c r="F16587" s="269">
        <v>7.341333387342581E-5</v>
      </c>
    </row>
    <row r="16588" ht="14.25" customHeight="1">
      <c r="A16588" s="267">
        <v>43811.0</v>
      </c>
      <c r="B16588" s="57">
        <v>346.0</v>
      </c>
      <c r="C16588" s="57">
        <v>27.0</v>
      </c>
      <c r="D16588" s="268">
        <v>0.541666666666667</v>
      </c>
      <c r="E16588" s="269">
        <v>1.0494378871557809E-4</v>
      </c>
      <c r="F16588" s="269">
        <v>7.191101462635705E-5</v>
      </c>
    </row>
    <row r="16589" ht="14.25" customHeight="1">
      <c r="A16589" s="267">
        <v>43811.0</v>
      </c>
      <c r="B16589" s="57">
        <v>346.0</v>
      </c>
      <c r="C16589" s="57">
        <v>28.0</v>
      </c>
      <c r="D16589" s="268">
        <v>0.5625</v>
      </c>
      <c r="E16589" s="269">
        <v>8.988067126855439E-5</v>
      </c>
      <c r="F16589" s="269">
        <v>7.080931384517331E-5</v>
      </c>
    </row>
    <row r="16590" ht="14.25" customHeight="1">
      <c r="A16590" s="267">
        <v>43811.0</v>
      </c>
      <c r="B16590" s="57">
        <v>346.0</v>
      </c>
      <c r="C16590" s="57">
        <v>29.0</v>
      </c>
      <c r="D16590" s="268">
        <v>0.583333333333333</v>
      </c>
      <c r="E16590" s="269">
        <v>7.388290682370126E-5</v>
      </c>
      <c r="F16590" s="269">
        <v>7.010823152987456E-5</v>
      </c>
    </row>
    <row r="16591" ht="14.25" customHeight="1">
      <c r="A16591" s="267">
        <v>43811.0</v>
      </c>
      <c r="B16591" s="57">
        <v>346.0</v>
      </c>
      <c r="C16591" s="57">
        <v>30.0</v>
      </c>
      <c r="D16591" s="268">
        <v>0.604166666666667</v>
      </c>
      <c r="E16591" s="269">
        <v>5.6491958009732136E-5</v>
      </c>
      <c r="F16591" s="269">
        <v>7.251194232518454E-5</v>
      </c>
    </row>
    <row r="16592" ht="14.25" customHeight="1">
      <c r="A16592" s="267">
        <v>43811.0</v>
      </c>
      <c r="B16592" s="57">
        <v>346.0</v>
      </c>
      <c r="C16592" s="57">
        <v>31.0</v>
      </c>
      <c r="D16592" s="268">
        <v>0.625</v>
      </c>
      <c r="E16592" s="269">
        <v>3.623806427153952E-5</v>
      </c>
      <c r="F16592" s="269">
        <v>7.551658081932205E-5</v>
      </c>
    </row>
    <row r="16593" ht="14.25" customHeight="1">
      <c r="A16593" s="267">
        <v>43811.0</v>
      </c>
      <c r="B16593" s="57">
        <v>346.0</v>
      </c>
      <c r="C16593" s="57">
        <v>32.0</v>
      </c>
      <c r="D16593" s="268">
        <v>0.645833333333333</v>
      </c>
      <c r="E16593" s="269">
        <v>1.5382437793798202E-5</v>
      </c>
      <c r="F16593" s="269">
        <v>8.342879552055075E-5</v>
      </c>
    </row>
    <row r="16594" ht="14.25" customHeight="1">
      <c r="A16594" s="267">
        <v>43811.0</v>
      </c>
      <c r="B16594" s="57">
        <v>346.0</v>
      </c>
      <c r="C16594" s="57">
        <v>33.0</v>
      </c>
      <c r="D16594" s="268">
        <v>0.666666666666667</v>
      </c>
      <c r="E16594" s="269">
        <v>4.6585123375840814E-6</v>
      </c>
      <c r="F16594" s="269">
        <v>9.384487563356067E-5</v>
      </c>
    </row>
    <row r="16595" ht="14.25" customHeight="1">
      <c r="A16595" s="267">
        <v>43811.0</v>
      </c>
      <c r="B16595" s="57">
        <v>346.0</v>
      </c>
      <c r="C16595" s="57">
        <v>34.0</v>
      </c>
      <c r="D16595" s="268">
        <v>0.6875</v>
      </c>
      <c r="E16595" s="269">
        <v>9.919846805779644E-8</v>
      </c>
      <c r="F16595" s="269">
        <v>1.0630410992258409E-4</v>
      </c>
    </row>
    <row r="16596" ht="14.25" customHeight="1">
      <c r="A16596" s="267">
        <v>43811.0</v>
      </c>
      <c r="B16596" s="57">
        <v>346.0</v>
      </c>
      <c r="C16596" s="57">
        <v>35.0</v>
      </c>
      <c r="D16596" s="268">
        <v>0.708333333333333</v>
      </c>
      <c r="E16596" s="269">
        <v>4.377309653265101E-9</v>
      </c>
      <c r="F16596" s="269">
        <v>1.1531802540499654E-4</v>
      </c>
    </row>
    <row r="16597" ht="14.25" customHeight="1">
      <c r="A16597" s="267">
        <v>43811.0</v>
      </c>
      <c r="B16597" s="57">
        <v>346.0</v>
      </c>
      <c r="C16597" s="57">
        <v>36.0</v>
      </c>
      <c r="D16597" s="268">
        <v>0.729166666666667</v>
      </c>
      <c r="E16597" s="269">
        <v>0.0</v>
      </c>
      <c r="F16597" s="269">
        <v>1.1546825732970343E-4</v>
      </c>
    </row>
    <row r="16598" ht="14.25" customHeight="1">
      <c r="A16598" s="267">
        <v>43811.0</v>
      </c>
      <c r="B16598" s="57">
        <v>346.0</v>
      </c>
      <c r="C16598" s="57">
        <v>37.0</v>
      </c>
      <c r="D16598" s="268">
        <v>0.75</v>
      </c>
      <c r="E16598" s="269">
        <v>0.0</v>
      </c>
      <c r="F16598" s="269">
        <v>1.1563852017770453E-4</v>
      </c>
    </row>
    <row r="16599" ht="14.25" customHeight="1">
      <c r="A16599" s="267">
        <v>43811.0</v>
      </c>
      <c r="B16599" s="57">
        <v>346.0</v>
      </c>
      <c r="C16599" s="57">
        <v>38.0</v>
      </c>
      <c r="D16599" s="268">
        <v>0.770833333333333</v>
      </c>
      <c r="E16599" s="269">
        <v>0.0</v>
      </c>
      <c r="F16599" s="269">
        <v>1.1369552061816228E-4</v>
      </c>
    </row>
    <row r="16600" ht="14.25" customHeight="1">
      <c r="A16600" s="267">
        <v>43811.0</v>
      </c>
      <c r="B16600" s="57">
        <v>346.0</v>
      </c>
      <c r="C16600" s="57">
        <v>39.0</v>
      </c>
      <c r="D16600" s="268">
        <v>0.791666666666667</v>
      </c>
      <c r="E16600" s="269">
        <v>0.0</v>
      </c>
      <c r="F16600" s="269">
        <v>1.0865774340965849E-4</v>
      </c>
    </row>
    <row r="16601" ht="14.25" customHeight="1">
      <c r="A16601" s="267">
        <v>43811.0</v>
      </c>
      <c r="B16601" s="57">
        <v>346.0</v>
      </c>
      <c r="C16601" s="57">
        <v>40.0</v>
      </c>
      <c r="D16601" s="268">
        <v>0.8125</v>
      </c>
      <c r="E16601" s="269">
        <v>0.0</v>
      </c>
      <c r="F16601" s="269">
        <v>1.0330948689009374E-4</v>
      </c>
    </row>
    <row r="16602" ht="14.25" customHeight="1">
      <c r="A16602" s="267">
        <v>43811.0</v>
      </c>
      <c r="B16602" s="57">
        <v>346.0</v>
      </c>
      <c r="C16602" s="57">
        <v>41.0</v>
      </c>
      <c r="D16602" s="268">
        <v>0.833333333333333</v>
      </c>
      <c r="E16602" s="269">
        <v>0.0</v>
      </c>
      <c r="F16602" s="269">
        <v>9.925322492300816E-5</v>
      </c>
    </row>
    <row r="16603" ht="14.25" customHeight="1">
      <c r="A16603" s="267">
        <v>43811.0</v>
      </c>
      <c r="B16603" s="57">
        <v>346.0</v>
      </c>
      <c r="C16603" s="57">
        <v>42.0</v>
      </c>
      <c r="D16603" s="268">
        <v>0.854166666666667</v>
      </c>
      <c r="E16603" s="269">
        <v>0.0</v>
      </c>
      <c r="F16603" s="269">
        <v>9.644889566181314E-5</v>
      </c>
    </row>
    <row r="16604" ht="14.25" customHeight="1">
      <c r="A16604" s="267">
        <v>43811.0</v>
      </c>
      <c r="B16604" s="57">
        <v>346.0</v>
      </c>
      <c r="C16604" s="57">
        <v>43.0</v>
      </c>
      <c r="D16604" s="268">
        <v>0.875</v>
      </c>
      <c r="E16604" s="269">
        <v>0.0</v>
      </c>
      <c r="F16604" s="269">
        <v>9.234255638649195E-5</v>
      </c>
    </row>
    <row r="16605" ht="14.25" customHeight="1">
      <c r="A16605" s="267">
        <v>43811.0</v>
      </c>
      <c r="B16605" s="57">
        <v>346.0</v>
      </c>
      <c r="C16605" s="57">
        <v>44.0</v>
      </c>
      <c r="D16605" s="268">
        <v>0.895833333333333</v>
      </c>
      <c r="E16605" s="269">
        <v>0.0</v>
      </c>
      <c r="F16605" s="269">
        <v>8.683405248057323E-5</v>
      </c>
    </row>
    <row r="16606" ht="14.25" customHeight="1">
      <c r="A16606" s="267">
        <v>43811.0</v>
      </c>
      <c r="B16606" s="57">
        <v>346.0</v>
      </c>
      <c r="C16606" s="57">
        <v>45.0</v>
      </c>
      <c r="D16606" s="268">
        <v>0.916666666666667</v>
      </c>
      <c r="E16606" s="269">
        <v>0.0</v>
      </c>
      <c r="F16606" s="269">
        <v>8.1125239341712E-5</v>
      </c>
    </row>
    <row r="16607" ht="14.25" customHeight="1">
      <c r="A16607" s="267">
        <v>43811.0</v>
      </c>
      <c r="B16607" s="57">
        <v>346.0</v>
      </c>
      <c r="C16607" s="57">
        <v>46.0</v>
      </c>
      <c r="D16607" s="268">
        <v>0.9375</v>
      </c>
      <c r="E16607" s="269">
        <v>0.0</v>
      </c>
      <c r="F16607" s="269">
        <v>7.060900461223083E-5</v>
      </c>
    </row>
    <row r="16608" ht="14.25" customHeight="1">
      <c r="A16608" s="267">
        <v>43811.0</v>
      </c>
      <c r="B16608" s="57">
        <v>346.0</v>
      </c>
      <c r="C16608" s="57">
        <v>47.0</v>
      </c>
      <c r="D16608" s="268">
        <v>0.958333333333333</v>
      </c>
      <c r="E16608" s="269">
        <v>0.0</v>
      </c>
      <c r="F16608" s="269">
        <v>6.049338834863463E-5</v>
      </c>
    </row>
    <row r="16609" ht="14.25" customHeight="1">
      <c r="A16609" s="267">
        <v>43811.0</v>
      </c>
      <c r="B16609" s="57">
        <v>346.0</v>
      </c>
      <c r="C16609" s="57">
        <v>48.0</v>
      </c>
      <c r="D16609" s="268">
        <v>0.979166666666667</v>
      </c>
      <c r="E16609" s="269">
        <v>0.0</v>
      </c>
      <c r="F16609" s="269">
        <v>4.9977153619153456E-5</v>
      </c>
    </row>
    <row r="16610" ht="14.25" customHeight="1">
      <c r="A16610" s="267">
        <v>43812.0</v>
      </c>
      <c r="B16610" s="57">
        <v>347.0</v>
      </c>
      <c r="C16610" s="57">
        <v>1.0</v>
      </c>
      <c r="D16610" s="268">
        <v>0.0</v>
      </c>
      <c r="E16610" s="269">
        <v>0.0</v>
      </c>
      <c r="F16610" s="269">
        <v>4.276602123322348E-5</v>
      </c>
    </row>
    <row r="16611" ht="14.25" customHeight="1">
      <c r="A16611" s="267">
        <v>43812.0</v>
      </c>
      <c r="B16611" s="57">
        <v>347.0</v>
      </c>
      <c r="C16611" s="57">
        <v>2.0</v>
      </c>
      <c r="D16611" s="268">
        <v>0.020833333333333332</v>
      </c>
      <c r="E16611" s="269">
        <v>0.0</v>
      </c>
      <c r="F16611" s="269">
        <v>3.775829040966103E-5</v>
      </c>
    </row>
    <row r="16612" ht="14.25" customHeight="1">
      <c r="A16612" s="267">
        <v>43812.0</v>
      </c>
      <c r="B16612" s="57">
        <v>347.0</v>
      </c>
      <c r="C16612" s="57">
        <v>3.0</v>
      </c>
      <c r="D16612" s="268">
        <v>0.0416666666666667</v>
      </c>
      <c r="E16612" s="269">
        <v>0.0</v>
      </c>
      <c r="F16612" s="269">
        <v>3.5354579614351036E-5</v>
      </c>
    </row>
    <row r="16613" ht="14.25" customHeight="1">
      <c r="A16613" s="267">
        <v>43812.0</v>
      </c>
      <c r="B16613" s="57">
        <v>347.0</v>
      </c>
      <c r="C16613" s="57">
        <v>4.0</v>
      </c>
      <c r="D16613" s="268">
        <v>0.0625</v>
      </c>
      <c r="E16613" s="269">
        <v>0.0</v>
      </c>
      <c r="F16613" s="269">
        <v>3.3852260367282293E-5</v>
      </c>
    </row>
    <row r="16614" ht="14.25" customHeight="1">
      <c r="A16614" s="267">
        <v>43812.0</v>
      </c>
      <c r="B16614" s="57">
        <v>347.0</v>
      </c>
      <c r="C16614" s="57">
        <v>5.0</v>
      </c>
      <c r="D16614" s="268">
        <v>0.0833333333333333</v>
      </c>
      <c r="E16614" s="269">
        <v>0.0</v>
      </c>
      <c r="F16614" s="269">
        <v>3.18491680378573E-5</v>
      </c>
    </row>
    <row r="16615" ht="14.25" customHeight="1">
      <c r="A16615" s="267">
        <v>43812.0</v>
      </c>
      <c r="B16615" s="57">
        <v>347.0</v>
      </c>
      <c r="C16615" s="57">
        <v>6.0</v>
      </c>
      <c r="D16615" s="268">
        <v>0.104166666666667</v>
      </c>
      <c r="E16615" s="269">
        <v>0.0</v>
      </c>
      <c r="F16615" s="269">
        <v>3.074746725667356E-5</v>
      </c>
    </row>
    <row r="16616" ht="14.25" customHeight="1">
      <c r="A16616" s="267">
        <v>43812.0</v>
      </c>
      <c r="B16616" s="57">
        <v>347.0</v>
      </c>
      <c r="C16616" s="57">
        <v>7.0</v>
      </c>
      <c r="D16616" s="268">
        <v>0.125</v>
      </c>
      <c r="E16616" s="269">
        <v>0.0</v>
      </c>
      <c r="F16616" s="269">
        <v>3.094777648961606E-5</v>
      </c>
    </row>
    <row r="16617" ht="14.25" customHeight="1">
      <c r="A16617" s="267">
        <v>43812.0</v>
      </c>
      <c r="B16617" s="57">
        <v>347.0</v>
      </c>
      <c r="C16617" s="57">
        <v>8.0</v>
      </c>
      <c r="D16617" s="268">
        <v>0.145833333333333</v>
      </c>
      <c r="E16617" s="269">
        <v>0.0</v>
      </c>
      <c r="F16617" s="269">
        <v>3.074746725667356E-5</v>
      </c>
    </row>
    <row r="16618" ht="14.25" customHeight="1">
      <c r="A16618" s="267">
        <v>43812.0</v>
      </c>
      <c r="B16618" s="57">
        <v>347.0</v>
      </c>
      <c r="C16618" s="57">
        <v>9.0</v>
      </c>
      <c r="D16618" s="268">
        <v>0.166666666666667</v>
      </c>
      <c r="E16618" s="269">
        <v>0.0</v>
      </c>
      <c r="F16618" s="269">
        <v>3.054715802373107E-5</v>
      </c>
    </row>
    <row r="16619" ht="14.25" customHeight="1">
      <c r="A16619" s="267">
        <v>43812.0</v>
      </c>
      <c r="B16619" s="57">
        <v>347.0</v>
      </c>
      <c r="C16619" s="57">
        <v>10.0</v>
      </c>
      <c r="D16619" s="268">
        <v>0.1875</v>
      </c>
      <c r="E16619" s="269">
        <v>0.0</v>
      </c>
      <c r="F16619" s="269">
        <v>3.18491680378573E-5</v>
      </c>
    </row>
    <row r="16620" ht="14.25" customHeight="1">
      <c r="A16620" s="267">
        <v>43812.0</v>
      </c>
      <c r="B16620" s="57">
        <v>347.0</v>
      </c>
      <c r="C16620" s="57">
        <v>11.0</v>
      </c>
      <c r="D16620" s="268">
        <v>0.208333333333333</v>
      </c>
      <c r="E16620" s="269">
        <v>0.0</v>
      </c>
      <c r="F16620" s="269">
        <v>3.30510234355123E-5</v>
      </c>
    </row>
    <row r="16621" ht="14.25" customHeight="1">
      <c r="A16621" s="267">
        <v>43812.0</v>
      </c>
      <c r="B16621" s="57">
        <v>347.0</v>
      </c>
      <c r="C16621" s="57">
        <v>12.0</v>
      </c>
      <c r="D16621" s="268">
        <v>0.229166666666667</v>
      </c>
      <c r="E16621" s="269">
        <v>0.0</v>
      </c>
      <c r="F16621" s="269">
        <v>3.625597116259227E-5</v>
      </c>
    </row>
    <row r="16622" ht="14.25" customHeight="1">
      <c r="A16622" s="267">
        <v>43812.0</v>
      </c>
      <c r="B16622" s="57">
        <v>347.0</v>
      </c>
      <c r="C16622" s="57">
        <v>13.0</v>
      </c>
      <c r="D16622" s="268">
        <v>0.25</v>
      </c>
      <c r="E16622" s="269">
        <v>0.0</v>
      </c>
      <c r="F16622" s="269">
        <v>4.316663969910849E-5</v>
      </c>
    </row>
    <row r="16623" ht="14.25" customHeight="1">
      <c r="A16623" s="267">
        <v>43812.0</v>
      </c>
      <c r="B16623" s="57">
        <v>347.0</v>
      </c>
      <c r="C16623" s="57">
        <v>14.0</v>
      </c>
      <c r="D16623" s="268">
        <v>0.270833333333333</v>
      </c>
      <c r="E16623" s="269">
        <v>0.0</v>
      </c>
      <c r="F16623" s="269">
        <v>5.047792670150969E-5</v>
      </c>
    </row>
    <row r="16624" ht="14.25" customHeight="1">
      <c r="A16624" s="267">
        <v>43812.0</v>
      </c>
      <c r="B16624" s="57">
        <v>347.0</v>
      </c>
      <c r="C16624" s="57">
        <v>15.0</v>
      </c>
      <c r="D16624" s="268">
        <v>0.291666666666667</v>
      </c>
      <c r="E16624" s="269">
        <v>0.0</v>
      </c>
      <c r="F16624" s="269">
        <v>6.099416143099088E-5</v>
      </c>
    </row>
    <row r="16625" ht="14.25" customHeight="1">
      <c r="A16625" s="267">
        <v>43812.0</v>
      </c>
      <c r="B16625" s="57">
        <v>347.0</v>
      </c>
      <c r="C16625" s="57">
        <v>16.0</v>
      </c>
      <c r="D16625" s="268">
        <v>0.3125</v>
      </c>
      <c r="E16625" s="269">
        <v>0.0</v>
      </c>
      <c r="F16625" s="269">
        <v>6.930699459810458E-5</v>
      </c>
    </row>
    <row r="16626" ht="14.25" customHeight="1">
      <c r="A16626" s="267">
        <v>43812.0</v>
      </c>
      <c r="B16626" s="57">
        <v>347.0</v>
      </c>
      <c r="C16626" s="57">
        <v>17.0</v>
      </c>
      <c r="D16626" s="268">
        <v>0.333333333333333</v>
      </c>
      <c r="E16626" s="269">
        <v>4.895894677451203E-7</v>
      </c>
      <c r="F16626" s="269">
        <v>7.18108600098858E-5</v>
      </c>
    </row>
    <row r="16627" ht="14.25" customHeight="1">
      <c r="A16627" s="267">
        <v>43812.0</v>
      </c>
      <c r="B16627" s="57">
        <v>347.0</v>
      </c>
      <c r="C16627" s="57">
        <v>18.0</v>
      </c>
      <c r="D16627" s="268">
        <v>0.354166666666667</v>
      </c>
      <c r="E16627" s="269">
        <v>4.569501698954456E-6</v>
      </c>
      <c r="F16627" s="269">
        <v>7.060900461223083E-5</v>
      </c>
    </row>
    <row r="16628" ht="14.25" customHeight="1">
      <c r="A16628" s="267">
        <v>43812.0</v>
      </c>
      <c r="B16628" s="57">
        <v>347.0</v>
      </c>
      <c r="C16628" s="57">
        <v>19.0</v>
      </c>
      <c r="D16628" s="268">
        <v>0.375</v>
      </c>
      <c r="E16628" s="269">
        <v>1.3532608517274573E-5</v>
      </c>
      <c r="F16628" s="269">
        <v>6.980776768046082E-5</v>
      </c>
    </row>
    <row r="16629" ht="14.25" customHeight="1">
      <c r="A16629" s="267">
        <v>43812.0</v>
      </c>
      <c r="B16629" s="57">
        <v>347.0</v>
      </c>
      <c r="C16629" s="57">
        <v>20.0</v>
      </c>
      <c r="D16629" s="268">
        <v>0.395833333333333</v>
      </c>
      <c r="E16629" s="269">
        <v>2.6043036064952583E-5</v>
      </c>
      <c r="F16629" s="269">
        <v>6.870606689927708E-5</v>
      </c>
    </row>
    <row r="16630" ht="14.25" customHeight="1">
      <c r="A16630" s="267">
        <v>43812.0</v>
      </c>
      <c r="B16630" s="57">
        <v>347.0</v>
      </c>
      <c r="C16630" s="57">
        <v>21.0</v>
      </c>
      <c r="D16630" s="268">
        <v>0.416666666666667</v>
      </c>
      <c r="E16630" s="269">
        <v>3.895896023187084E-5</v>
      </c>
      <c r="F16630" s="269">
        <v>6.580158302161085E-5</v>
      </c>
    </row>
    <row r="16631" ht="14.25" customHeight="1">
      <c r="A16631" s="267">
        <v>43812.0</v>
      </c>
      <c r="B16631" s="57">
        <v>347.0</v>
      </c>
      <c r="C16631" s="57">
        <v>22.0</v>
      </c>
      <c r="D16631" s="268">
        <v>0.4375</v>
      </c>
      <c r="E16631" s="269">
        <v>5.407291118585127E-5</v>
      </c>
      <c r="F16631" s="269">
        <v>6.500034608984085E-5</v>
      </c>
    </row>
    <row r="16632" ht="14.25" customHeight="1">
      <c r="A16632" s="267">
        <v>43812.0</v>
      </c>
      <c r="B16632" s="57">
        <v>347.0</v>
      </c>
      <c r="C16632" s="57">
        <v>23.0</v>
      </c>
      <c r="D16632" s="268">
        <v>0.458333333333333</v>
      </c>
      <c r="E16632" s="269">
        <v>6.779287438133107E-5</v>
      </c>
      <c r="F16632" s="269">
        <v>6.459972762395585E-5</v>
      </c>
    </row>
    <row r="16633" ht="14.25" customHeight="1">
      <c r="A16633" s="267">
        <v>43812.0</v>
      </c>
      <c r="B16633" s="57">
        <v>347.0</v>
      </c>
      <c r="C16633" s="57">
        <v>24.0</v>
      </c>
      <c r="D16633" s="268">
        <v>0.479166666666667</v>
      </c>
      <c r="E16633" s="269">
        <v>8.038756291770979E-5</v>
      </c>
      <c r="F16633" s="269">
        <v>6.500034608984085E-5</v>
      </c>
    </row>
    <row r="16634" ht="14.25" customHeight="1">
      <c r="A16634" s="267">
        <v>43812.0</v>
      </c>
      <c r="B16634" s="57">
        <v>347.0</v>
      </c>
      <c r="C16634" s="57">
        <v>25.0</v>
      </c>
      <c r="D16634" s="268">
        <v>0.5</v>
      </c>
      <c r="E16634" s="269">
        <v>8.983327296890301E-5</v>
      </c>
      <c r="F16634" s="269">
        <v>6.640251072043834E-5</v>
      </c>
    </row>
    <row r="16635" ht="14.25" customHeight="1">
      <c r="A16635" s="267">
        <v>43812.0</v>
      </c>
      <c r="B16635" s="57">
        <v>347.0</v>
      </c>
      <c r="C16635" s="57">
        <v>26.0</v>
      </c>
      <c r="D16635" s="268">
        <v>0.520833333333333</v>
      </c>
      <c r="E16635" s="269">
        <v>7.779049372505404E-5</v>
      </c>
      <c r="F16635" s="269">
        <v>6.630235610396709E-5</v>
      </c>
    </row>
    <row r="16636" ht="14.25" customHeight="1">
      <c r="A16636" s="267">
        <v>43812.0</v>
      </c>
      <c r="B16636" s="57">
        <v>347.0</v>
      </c>
      <c r="C16636" s="57">
        <v>27.0</v>
      </c>
      <c r="D16636" s="268">
        <v>0.541666666666667</v>
      </c>
      <c r="E16636" s="269">
        <v>8.05843919511082E-5</v>
      </c>
      <c r="F16636" s="269">
        <v>6.520065532278334E-5</v>
      </c>
    </row>
    <row r="16637" ht="14.25" customHeight="1">
      <c r="A16637" s="267">
        <v>43812.0</v>
      </c>
      <c r="B16637" s="57">
        <v>347.0</v>
      </c>
      <c r="C16637" s="57">
        <v>28.0</v>
      </c>
      <c r="D16637" s="268">
        <v>0.5625</v>
      </c>
      <c r="E16637" s="269">
        <v>6.975104732469198E-5</v>
      </c>
      <c r="F16637" s="269">
        <v>6.439941839101337E-5</v>
      </c>
    </row>
    <row r="16638" ht="14.25" customHeight="1">
      <c r="A16638" s="267">
        <v>43812.0</v>
      </c>
      <c r="B16638" s="57">
        <v>347.0</v>
      </c>
      <c r="C16638" s="57">
        <v>29.0</v>
      </c>
      <c r="D16638" s="268">
        <v>0.583333333333333</v>
      </c>
      <c r="E16638" s="269">
        <v>5.3710216191815906E-5</v>
      </c>
      <c r="F16638" s="269">
        <v>6.540096455572584E-5</v>
      </c>
    </row>
    <row r="16639" ht="14.25" customHeight="1">
      <c r="A16639" s="267">
        <v>43812.0</v>
      </c>
      <c r="B16639" s="57">
        <v>347.0</v>
      </c>
      <c r="C16639" s="57">
        <v>30.0</v>
      </c>
      <c r="D16639" s="268">
        <v>0.604166666666667</v>
      </c>
      <c r="E16639" s="269">
        <v>4.007656723594431E-5</v>
      </c>
      <c r="F16639" s="269">
        <v>6.830544843339208E-5</v>
      </c>
    </row>
    <row r="16640" ht="14.25" customHeight="1">
      <c r="A16640" s="267">
        <v>43812.0</v>
      </c>
      <c r="B16640" s="57">
        <v>347.0</v>
      </c>
      <c r="C16640" s="57">
        <v>31.0</v>
      </c>
      <c r="D16640" s="268">
        <v>0.625</v>
      </c>
      <c r="E16640" s="269">
        <v>2.4441923118341667E-5</v>
      </c>
      <c r="F16640" s="269">
        <v>7.090946846164457E-5</v>
      </c>
    </row>
    <row r="16641" ht="14.25" customHeight="1">
      <c r="A16641" s="267">
        <v>43812.0</v>
      </c>
      <c r="B16641" s="57">
        <v>347.0</v>
      </c>
      <c r="C16641" s="57">
        <v>32.0</v>
      </c>
      <c r="D16641" s="268">
        <v>0.645833333333333</v>
      </c>
      <c r="E16641" s="269">
        <v>1.159959815060392E-5</v>
      </c>
      <c r="F16641" s="269">
        <v>7.842106469698827E-5</v>
      </c>
    </row>
    <row r="16642" ht="14.25" customHeight="1">
      <c r="A16642" s="267">
        <v>43812.0</v>
      </c>
      <c r="B16642" s="57">
        <v>347.0</v>
      </c>
      <c r="C16642" s="57">
        <v>33.0</v>
      </c>
      <c r="D16642" s="268">
        <v>0.666666666666667</v>
      </c>
      <c r="E16642" s="269">
        <v>3.6296854193117394E-6</v>
      </c>
      <c r="F16642" s="269">
        <v>8.983869097471069E-5</v>
      </c>
    </row>
    <row r="16643" ht="14.25" customHeight="1">
      <c r="A16643" s="267">
        <v>43812.0</v>
      </c>
      <c r="B16643" s="57">
        <v>347.0</v>
      </c>
      <c r="C16643" s="57">
        <v>34.0</v>
      </c>
      <c r="D16643" s="268">
        <v>0.6875</v>
      </c>
      <c r="E16643" s="269">
        <v>2.7645791708406446E-7</v>
      </c>
      <c r="F16643" s="269">
        <v>1.0286880657762025E-4</v>
      </c>
    </row>
    <row r="16644" ht="14.25" customHeight="1">
      <c r="A16644" s="267">
        <v>43812.0</v>
      </c>
      <c r="B16644" s="57">
        <v>347.0</v>
      </c>
      <c r="C16644" s="57">
        <v>35.0</v>
      </c>
      <c r="D16644" s="268">
        <v>0.708333333333333</v>
      </c>
      <c r="E16644" s="269">
        <v>2.712698940051612E-9</v>
      </c>
      <c r="F16644" s="269">
        <v>1.1205298490803381E-4</v>
      </c>
    </row>
    <row r="16645" ht="14.25" customHeight="1">
      <c r="A16645" s="267">
        <v>43812.0</v>
      </c>
      <c r="B16645" s="57">
        <v>347.0</v>
      </c>
      <c r="C16645" s="57">
        <v>36.0</v>
      </c>
      <c r="D16645" s="268">
        <v>0.729166666666667</v>
      </c>
      <c r="E16645" s="269">
        <v>0.0</v>
      </c>
      <c r="F16645" s="269">
        <v>1.1478720593769893E-4</v>
      </c>
    </row>
    <row r="16646" ht="14.25" customHeight="1">
      <c r="A16646" s="267">
        <v>43812.0</v>
      </c>
      <c r="B16646" s="57">
        <v>347.0</v>
      </c>
      <c r="C16646" s="57">
        <v>37.0</v>
      </c>
      <c r="D16646" s="268">
        <v>0.75</v>
      </c>
      <c r="E16646" s="269">
        <v>0.0</v>
      </c>
      <c r="F16646" s="269">
        <v>1.1455685031981505E-4</v>
      </c>
    </row>
    <row r="16647" ht="14.25" customHeight="1">
      <c r="A16647" s="267">
        <v>43812.0</v>
      </c>
      <c r="B16647" s="57">
        <v>347.0</v>
      </c>
      <c r="C16647" s="57">
        <v>38.0</v>
      </c>
      <c r="D16647" s="268">
        <v>0.770833333333333</v>
      </c>
      <c r="E16647" s="269">
        <v>0.0</v>
      </c>
      <c r="F16647" s="269">
        <v>1.118927375216798E-4</v>
      </c>
    </row>
    <row r="16648" ht="14.25" customHeight="1">
      <c r="A16648" s="267">
        <v>43812.0</v>
      </c>
      <c r="B16648" s="57">
        <v>347.0</v>
      </c>
      <c r="C16648" s="57">
        <v>39.0</v>
      </c>
      <c r="D16648" s="268">
        <v>0.791666666666667</v>
      </c>
      <c r="E16648" s="269">
        <v>0.0</v>
      </c>
      <c r="F16648" s="269">
        <v>1.0757607355176897E-4</v>
      </c>
    </row>
    <row r="16649" ht="14.25" customHeight="1">
      <c r="A16649" s="267">
        <v>43812.0</v>
      </c>
      <c r="B16649" s="57">
        <v>347.0</v>
      </c>
      <c r="C16649" s="57">
        <v>40.0</v>
      </c>
      <c r="D16649" s="268">
        <v>0.8125</v>
      </c>
      <c r="E16649" s="269">
        <v>0.0</v>
      </c>
      <c r="F16649" s="269">
        <v>1.0274862103785473E-4</v>
      </c>
    </row>
    <row r="16650" ht="14.25" customHeight="1">
      <c r="A16650" s="267">
        <v>43812.0</v>
      </c>
      <c r="B16650" s="57">
        <v>347.0</v>
      </c>
      <c r="C16650" s="57">
        <v>41.0</v>
      </c>
      <c r="D16650" s="268">
        <v>0.833333333333333</v>
      </c>
      <c r="E16650" s="269">
        <v>0.0</v>
      </c>
      <c r="F16650" s="269">
        <v>9.915307030653687E-5</v>
      </c>
    </row>
    <row r="16651" ht="14.25" customHeight="1">
      <c r="A16651" s="267">
        <v>43812.0</v>
      </c>
      <c r="B16651" s="57">
        <v>347.0</v>
      </c>
      <c r="C16651" s="57">
        <v>42.0</v>
      </c>
      <c r="D16651" s="268">
        <v>0.854166666666667</v>
      </c>
      <c r="E16651" s="269">
        <v>0.0</v>
      </c>
      <c r="F16651" s="269">
        <v>9.524704026415818E-5</v>
      </c>
    </row>
    <row r="16652" ht="14.25" customHeight="1">
      <c r="A16652" s="267">
        <v>43812.0</v>
      </c>
      <c r="B16652" s="57">
        <v>347.0</v>
      </c>
      <c r="C16652" s="57">
        <v>43.0</v>
      </c>
      <c r="D16652" s="268">
        <v>0.875</v>
      </c>
      <c r="E16652" s="269">
        <v>0.0</v>
      </c>
      <c r="F16652" s="269">
        <v>9.114070098883693E-5</v>
      </c>
    </row>
    <row r="16653" ht="14.25" customHeight="1">
      <c r="A16653" s="267">
        <v>43812.0</v>
      </c>
      <c r="B16653" s="57">
        <v>347.0</v>
      </c>
      <c r="C16653" s="57">
        <v>44.0</v>
      </c>
      <c r="D16653" s="268">
        <v>0.895833333333333</v>
      </c>
      <c r="E16653" s="269">
        <v>0.0</v>
      </c>
      <c r="F16653" s="269">
        <v>8.673389786410197E-5</v>
      </c>
    </row>
    <row r="16654" ht="14.25" customHeight="1">
      <c r="A16654" s="267">
        <v>43812.0</v>
      </c>
      <c r="B16654" s="57">
        <v>347.0</v>
      </c>
      <c r="C16654" s="57">
        <v>45.0</v>
      </c>
      <c r="D16654" s="268">
        <v>0.916666666666667</v>
      </c>
      <c r="E16654" s="269">
        <v>0.0</v>
      </c>
      <c r="F16654" s="269">
        <v>8.082477549229825E-5</v>
      </c>
    </row>
    <row r="16655" ht="14.25" customHeight="1">
      <c r="A16655" s="267">
        <v>43812.0</v>
      </c>
      <c r="B16655" s="57">
        <v>347.0</v>
      </c>
      <c r="C16655" s="57">
        <v>46.0</v>
      </c>
      <c r="D16655" s="268">
        <v>0.9375</v>
      </c>
      <c r="E16655" s="269">
        <v>0.0</v>
      </c>
      <c r="F16655" s="269">
        <v>7.010823152987456E-5</v>
      </c>
    </row>
    <row r="16656" ht="14.25" customHeight="1">
      <c r="A16656" s="267">
        <v>43812.0</v>
      </c>
      <c r="B16656" s="57">
        <v>347.0</v>
      </c>
      <c r="C16656" s="57">
        <v>47.0</v>
      </c>
      <c r="D16656" s="268">
        <v>0.958333333333333</v>
      </c>
      <c r="E16656" s="269">
        <v>0.0</v>
      </c>
      <c r="F16656" s="269">
        <v>6.019292449922087E-5</v>
      </c>
    </row>
    <row r="16657" ht="14.25" customHeight="1">
      <c r="A16657" s="267">
        <v>43812.0</v>
      </c>
      <c r="B16657" s="57">
        <v>347.0</v>
      </c>
      <c r="C16657" s="57">
        <v>48.0</v>
      </c>
      <c r="D16657" s="268">
        <v>0.979166666666667</v>
      </c>
      <c r="E16657" s="269">
        <v>0.0</v>
      </c>
      <c r="F16657" s="269">
        <v>5.067823593445219E-5</v>
      </c>
    </row>
    <row r="16658" ht="14.25" customHeight="1">
      <c r="A16658" s="267">
        <v>43813.0</v>
      </c>
      <c r="B16658" s="57">
        <v>348.0</v>
      </c>
      <c r="C16658" s="57">
        <v>1.0</v>
      </c>
      <c r="D16658" s="268">
        <v>0.0</v>
      </c>
      <c r="E16658" s="269">
        <v>0.0</v>
      </c>
      <c r="F16658" s="269">
        <v>4.376756739793598E-5</v>
      </c>
    </row>
    <row r="16659" ht="14.25" customHeight="1">
      <c r="A16659" s="267">
        <v>43813.0</v>
      </c>
      <c r="B16659" s="57">
        <v>348.0</v>
      </c>
      <c r="C16659" s="57">
        <v>2.0</v>
      </c>
      <c r="D16659" s="268">
        <v>0.020833333333333332</v>
      </c>
      <c r="E16659" s="269">
        <v>0.0</v>
      </c>
      <c r="F16659" s="269">
        <v>3.8359218108488515E-5</v>
      </c>
    </row>
    <row r="16660" ht="14.25" customHeight="1">
      <c r="A16660" s="267">
        <v>43813.0</v>
      </c>
      <c r="B16660" s="57">
        <v>348.0</v>
      </c>
      <c r="C16660" s="57">
        <v>3.0</v>
      </c>
      <c r="D16660" s="268">
        <v>0.0416666666666667</v>
      </c>
      <c r="E16660" s="269">
        <v>0.0</v>
      </c>
      <c r="F16660" s="269">
        <v>3.575519808023604E-5</v>
      </c>
    </row>
    <row r="16661" ht="14.25" customHeight="1">
      <c r="A16661" s="267">
        <v>43813.0</v>
      </c>
      <c r="B16661" s="57">
        <v>348.0</v>
      </c>
      <c r="C16661" s="57">
        <v>4.0</v>
      </c>
      <c r="D16661" s="268">
        <v>0.0625</v>
      </c>
      <c r="E16661" s="269">
        <v>0.0</v>
      </c>
      <c r="F16661" s="269">
        <v>3.3952414983753533E-5</v>
      </c>
    </row>
    <row r="16662" ht="14.25" customHeight="1">
      <c r="A16662" s="267">
        <v>43813.0</v>
      </c>
      <c r="B16662" s="57">
        <v>348.0</v>
      </c>
      <c r="C16662" s="57">
        <v>5.0</v>
      </c>
      <c r="D16662" s="268">
        <v>0.0833333333333333</v>
      </c>
      <c r="E16662" s="269">
        <v>0.0</v>
      </c>
      <c r="F16662" s="269">
        <v>3.2249786503742304E-5</v>
      </c>
    </row>
    <row r="16663" ht="14.25" customHeight="1">
      <c r="A16663" s="267">
        <v>43813.0</v>
      </c>
      <c r="B16663" s="57">
        <v>348.0</v>
      </c>
      <c r="C16663" s="57">
        <v>6.0</v>
      </c>
      <c r="D16663" s="268">
        <v>0.104166666666667</v>
      </c>
      <c r="E16663" s="269">
        <v>0.0</v>
      </c>
      <c r="F16663" s="269">
        <v>3.124824033902981E-5</v>
      </c>
    </row>
    <row r="16664" ht="14.25" customHeight="1">
      <c r="A16664" s="267">
        <v>43813.0</v>
      </c>
      <c r="B16664" s="57">
        <v>348.0</v>
      </c>
      <c r="C16664" s="57">
        <v>7.0</v>
      </c>
      <c r="D16664" s="268">
        <v>0.125</v>
      </c>
      <c r="E16664" s="269">
        <v>0.0</v>
      </c>
      <c r="F16664" s="269">
        <v>3.1047931106087315E-5</v>
      </c>
    </row>
    <row r="16665" ht="14.25" customHeight="1">
      <c r="A16665" s="267">
        <v>43813.0</v>
      </c>
      <c r="B16665" s="57">
        <v>348.0</v>
      </c>
      <c r="C16665" s="57">
        <v>8.0</v>
      </c>
      <c r="D16665" s="268">
        <v>0.145833333333333</v>
      </c>
      <c r="E16665" s="269">
        <v>0.0</v>
      </c>
      <c r="F16665" s="269">
        <v>3.074746725667356E-5</v>
      </c>
    </row>
    <row r="16666" ht="14.25" customHeight="1">
      <c r="A16666" s="267">
        <v>43813.0</v>
      </c>
      <c r="B16666" s="57">
        <v>348.0</v>
      </c>
      <c r="C16666" s="57">
        <v>9.0</v>
      </c>
      <c r="D16666" s="268">
        <v>0.166666666666667</v>
      </c>
      <c r="E16666" s="269">
        <v>0.0</v>
      </c>
      <c r="F16666" s="269">
        <v>3.054715802373107E-5</v>
      </c>
    </row>
    <row r="16667" ht="14.25" customHeight="1">
      <c r="A16667" s="267">
        <v>43813.0</v>
      </c>
      <c r="B16667" s="57">
        <v>348.0</v>
      </c>
      <c r="C16667" s="57">
        <v>10.0</v>
      </c>
      <c r="D16667" s="268">
        <v>0.1875</v>
      </c>
      <c r="E16667" s="269">
        <v>0.0</v>
      </c>
      <c r="F16667" s="269">
        <v>3.14485495719723E-5</v>
      </c>
    </row>
    <row r="16668" ht="14.25" customHeight="1">
      <c r="A16668" s="267">
        <v>43813.0</v>
      </c>
      <c r="B16668" s="57">
        <v>348.0</v>
      </c>
      <c r="C16668" s="57">
        <v>11.0</v>
      </c>
      <c r="D16668" s="268">
        <v>0.208333333333333</v>
      </c>
      <c r="E16668" s="269">
        <v>0.0</v>
      </c>
      <c r="F16668" s="269">
        <v>3.32513326684548E-5</v>
      </c>
    </row>
    <row r="16669" ht="14.25" customHeight="1">
      <c r="A16669" s="267">
        <v>43813.0</v>
      </c>
      <c r="B16669" s="57">
        <v>348.0</v>
      </c>
      <c r="C16669" s="57">
        <v>12.0</v>
      </c>
      <c r="D16669" s="268">
        <v>0.229166666666667</v>
      </c>
      <c r="E16669" s="269">
        <v>0.0</v>
      </c>
      <c r="F16669" s="269">
        <v>3.6356125779063524E-5</v>
      </c>
    </row>
    <row r="16670" ht="14.25" customHeight="1">
      <c r="A16670" s="267">
        <v>43813.0</v>
      </c>
      <c r="B16670" s="57">
        <v>348.0</v>
      </c>
      <c r="C16670" s="57">
        <v>13.0</v>
      </c>
      <c r="D16670" s="268">
        <v>0.25</v>
      </c>
      <c r="E16670" s="269">
        <v>0.0</v>
      </c>
      <c r="F16670" s="269">
        <v>4.316663969910849E-5</v>
      </c>
    </row>
    <row r="16671" ht="14.25" customHeight="1">
      <c r="A16671" s="267">
        <v>43813.0</v>
      </c>
      <c r="B16671" s="57">
        <v>348.0</v>
      </c>
      <c r="C16671" s="57">
        <v>14.0</v>
      </c>
      <c r="D16671" s="268">
        <v>0.270833333333333</v>
      </c>
      <c r="E16671" s="269">
        <v>0.0</v>
      </c>
      <c r="F16671" s="269">
        <v>5.067823593445219E-5</v>
      </c>
    </row>
    <row r="16672" ht="14.25" customHeight="1">
      <c r="A16672" s="267">
        <v>43813.0</v>
      </c>
      <c r="B16672" s="57">
        <v>348.0</v>
      </c>
      <c r="C16672" s="57">
        <v>15.0</v>
      </c>
      <c r="D16672" s="268">
        <v>0.291666666666667</v>
      </c>
      <c r="E16672" s="269">
        <v>0.0</v>
      </c>
      <c r="F16672" s="269">
        <v>6.159508912981838E-5</v>
      </c>
    </row>
    <row r="16673" ht="14.25" customHeight="1">
      <c r="A16673" s="267">
        <v>43813.0</v>
      </c>
      <c r="B16673" s="57">
        <v>348.0</v>
      </c>
      <c r="C16673" s="57">
        <v>16.0</v>
      </c>
      <c r="D16673" s="268">
        <v>0.3125</v>
      </c>
      <c r="E16673" s="269">
        <v>0.0</v>
      </c>
      <c r="F16673" s="269">
        <v>7.070915922870207E-5</v>
      </c>
    </row>
    <row r="16674" ht="14.25" customHeight="1">
      <c r="A16674" s="267">
        <v>43813.0</v>
      </c>
      <c r="B16674" s="57">
        <v>348.0</v>
      </c>
      <c r="C16674" s="57">
        <v>17.0</v>
      </c>
      <c r="D16674" s="268">
        <v>0.333333333333333</v>
      </c>
      <c r="E16674" s="269">
        <v>5.322435896089454E-8</v>
      </c>
      <c r="F16674" s="269">
        <v>7.221147847577081E-5</v>
      </c>
    </row>
    <row r="16675" ht="14.25" customHeight="1">
      <c r="A16675" s="267">
        <v>43813.0</v>
      </c>
      <c r="B16675" s="57">
        <v>348.0</v>
      </c>
      <c r="C16675" s="57">
        <v>18.0</v>
      </c>
      <c r="D16675" s="268">
        <v>0.354166666666667</v>
      </c>
      <c r="E16675" s="269">
        <v>1.9945015699639644E-6</v>
      </c>
      <c r="F16675" s="269">
        <v>7.131008692752957E-5</v>
      </c>
    </row>
    <row r="16676" ht="14.25" customHeight="1">
      <c r="A16676" s="267">
        <v>43813.0</v>
      </c>
      <c r="B16676" s="57">
        <v>348.0</v>
      </c>
      <c r="C16676" s="57">
        <v>19.0</v>
      </c>
      <c r="D16676" s="268">
        <v>0.375</v>
      </c>
      <c r="E16676" s="269">
        <v>5.8755771566395275E-6</v>
      </c>
      <c r="F16676" s="269">
        <v>7.050884999575957E-5</v>
      </c>
    </row>
    <row r="16677" ht="14.25" customHeight="1">
      <c r="A16677" s="267">
        <v>43813.0</v>
      </c>
      <c r="B16677" s="57">
        <v>348.0</v>
      </c>
      <c r="C16677" s="57">
        <v>20.0</v>
      </c>
      <c r="D16677" s="268">
        <v>0.395833333333333</v>
      </c>
      <c r="E16677" s="269">
        <v>1.2824205999484658E-5</v>
      </c>
      <c r="F16677" s="269">
        <v>7.020838614634582E-5</v>
      </c>
    </row>
    <row r="16678" ht="14.25" customHeight="1">
      <c r="A16678" s="267">
        <v>43813.0</v>
      </c>
      <c r="B16678" s="57">
        <v>348.0</v>
      </c>
      <c r="C16678" s="57">
        <v>21.0</v>
      </c>
      <c r="D16678" s="268">
        <v>0.416666666666667</v>
      </c>
      <c r="E16678" s="269">
        <v>1.9378029050457986E-5</v>
      </c>
      <c r="F16678" s="269">
        <v>6.700343841926584E-5</v>
      </c>
    </row>
    <row r="16679" ht="14.25" customHeight="1">
      <c r="A16679" s="267">
        <v>43813.0</v>
      </c>
      <c r="B16679" s="57">
        <v>348.0</v>
      </c>
      <c r="C16679" s="57">
        <v>22.0</v>
      </c>
      <c r="D16679" s="268">
        <v>0.4375</v>
      </c>
      <c r="E16679" s="269">
        <v>3.3997603949991004E-5</v>
      </c>
      <c r="F16679" s="269">
        <v>6.700343841926584E-5</v>
      </c>
    </row>
    <row r="16680" ht="14.25" customHeight="1">
      <c r="A16680" s="267">
        <v>43813.0</v>
      </c>
      <c r="B16680" s="57">
        <v>348.0</v>
      </c>
      <c r="C16680" s="57">
        <v>23.0</v>
      </c>
      <c r="D16680" s="268">
        <v>0.458333333333333</v>
      </c>
      <c r="E16680" s="269">
        <v>3.987314824847756E-5</v>
      </c>
      <c r="F16680" s="269">
        <v>6.61020468710246E-5</v>
      </c>
    </row>
    <row r="16681" ht="14.25" customHeight="1">
      <c r="A16681" s="267">
        <v>43813.0</v>
      </c>
      <c r="B16681" s="57">
        <v>348.0</v>
      </c>
      <c r="C16681" s="57">
        <v>24.0</v>
      </c>
      <c r="D16681" s="268">
        <v>0.479166666666667</v>
      </c>
      <c r="E16681" s="269">
        <v>4.133944376892107E-5</v>
      </c>
      <c r="F16681" s="269">
        <v>6.640251072043834E-5</v>
      </c>
    </row>
    <row r="16682" ht="14.25" customHeight="1">
      <c r="A16682" s="267">
        <v>43813.0</v>
      </c>
      <c r="B16682" s="57">
        <v>348.0</v>
      </c>
      <c r="C16682" s="57">
        <v>25.0</v>
      </c>
      <c r="D16682" s="268">
        <v>0.5</v>
      </c>
      <c r="E16682" s="269">
        <v>4.661932522368437E-5</v>
      </c>
      <c r="F16682" s="269">
        <v>6.850575766633457E-5</v>
      </c>
    </row>
    <row r="16683" ht="14.25" customHeight="1">
      <c r="A16683" s="267">
        <v>43813.0</v>
      </c>
      <c r="B16683" s="57">
        <v>348.0</v>
      </c>
      <c r="C16683" s="57">
        <v>26.0</v>
      </c>
      <c r="D16683" s="268">
        <v>0.520833333333333</v>
      </c>
      <c r="E16683" s="269">
        <v>4.072456904758249E-5</v>
      </c>
      <c r="F16683" s="269">
        <v>6.820529381692084E-5</v>
      </c>
    </row>
    <row r="16684" ht="14.25" customHeight="1">
      <c r="A16684" s="267">
        <v>43813.0</v>
      </c>
      <c r="B16684" s="57">
        <v>348.0</v>
      </c>
      <c r="C16684" s="57">
        <v>27.0</v>
      </c>
      <c r="D16684" s="268">
        <v>0.541666666666667</v>
      </c>
      <c r="E16684" s="269">
        <v>3.7652716161048004E-5</v>
      </c>
      <c r="F16684" s="269">
        <v>6.67029745698521E-5</v>
      </c>
    </row>
    <row r="16685" ht="14.25" customHeight="1">
      <c r="A16685" s="267">
        <v>43813.0</v>
      </c>
      <c r="B16685" s="57">
        <v>348.0</v>
      </c>
      <c r="C16685" s="57">
        <v>28.0</v>
      </c>
      <c r="D16685" s="268">
        <v>0.5625</v>
      </c>
      <c r="E16685" s="269">
        <v>2.855835848366174E-5</v>
      </c>
      <c r="F16685" s="269">
        <v>6.600189225455336E-5</v>
      </c>
    </row>
    <row r="16686" ht="14.25" customHeight="1">
      <c r="A16686" s="267">
        <v>43813.0</v>
      </c>
      <c r="B16686" s="57">
        <v>348.0</v>
      </c>
      <c r="C16686" s="57">
        <v>29.0</v>
      </c>
      <c r="D16686" s="268">
        <v>0.583333333333333</v>
      </c>
      <c r="E16686" s="269">
        <v>2.089267080530012E-5</v>
      </c>
      <c r="F16686" s="269">
        <v>6.560127378866834E-5</v>
      </c>
    </row>
    <row r="16687" ht="14.25" customHeight="1">
      <c r="A16687" s="267">
        <v>43813.0</v>
      </c>
      <c r="B16687" s="57">
        <v>348.0</v>
      </c>
      <c r="C16687" s="57">
        <v>30.0</v>
      </c>
      <c r="D16687" s="268">
        <v>0.604166666666667</v>
      </c>
      <c r="E16687" s="269">
        <v>1.5678673875959924E-5</v>
      </c>
      <c r="F16687" s="269">
        <v>6.800498458397833E-5</v>
      </c>
    </row>
    <row r="16688" ht="14.25" customHeight="1">
      <c r="A16688" s="267">
        <v>43813.0</v>
      </c>
      <c r="B16688" s="57">
        <v>348.0</v>
      </c>
      <c r="C16688" s="57">
        <v>31.0</v>
      </c>
      <c r="D16688" s="268">
        <v>0.625</v>
      </c>
      <c r="E16688" s="269">
        <v>9.558999439924686E-6</v>
      </c>
      <c r="F16688" s="269">
        <v>7.110977769458707E-5</v>
      </c>
    </row>
    <row r="16689" ht="14.25" customHeight="1">
      <c r="A16689" s="267">
        <v>43813.0</v>
      </c>
      <c r="B16689" s="57">
        <v>348.0</v>
      </c>
      <c r="C16689" s="57">
        <v>32.0</v>
      </c>
      <c r="D16689" s="268">
        <v>0.645833333333333</v>
      </c>
      <c r="E16689" s="269">
        <v>4.309598638584659E-6</v>
      </c>
      <c r="F16689" s="269">
        <v>7.842106469698827E-5</v>
      </c>
    </row>
    <row r="16690" ht="14.25" customHeight="1">
      <c r="A16690" s="267">
        <v>43813.0</v>
      </c>
      <c r="B16690" s="57">
        <v>348.0</v>
      </c>
      <c r="C16690" s="57">
        <v>33.0</v>
      </c>
      <c r="D16690" s="268">
        <v>0.666666666666667</v>
      </c>
      <c r="E16690" s="269">
        <v>1.253886147016126E-6</v>
      </c>
      <c r="F16690" s="269">
        <v>9.013915482412445E-5</v>
      </c>
    </row>
    <row r="16691" ht="14.25" customHeight="1">
      <c r="A16691" s="267">
        <v>43813.0</v>
      </c>
      <c r="B16691" s="57">
        <v>348.0</v>
      </c>
      <c r="C16691" s="57">
        <v>34.0</v>
      </c>
      <c r="D16691" s="268">
        <v>0.6875</v>
      </c>
      <c r="E16691" s="269">
        <v>1.4919844170283866E-7</v>
      </c>
      <c r="F16691" s="269">
        <v>1.0305910034891562E-4</v>
      </c>
    </row>
    <row r="16692" ht="14.25" customHeight="1">
      <c r="A16692" s="267">
        <v>43813.0</v>
      </c>
      <c r="B16692" s="57">
        <v>348.0</v>
      </c>
      <c r="C16692" s="57">
        <v>35.0</v>
      </c>
      <c r="D16692" s="268">
        <v>0.708333333333333</v>
      </c>
      <c r="E16692" s="269">
        <v>2.2009852763600578E-8</v>
      </c>
      <c r="F16692" s="269">
        <v>1.1227332506427057E-4</v>
      </c>
    </row>
    <row r="16693" ht="14.25" customHeight="1">
      <c r="A16693" s="267">
        <v>43813.0</v>
      </c>
      <c r="B16693" s="57">
        <v>348.0</v>
      </c>
      <c r="C16693" s="57">
        <v>36.0</v>
      </c>
      <c r="D16693" s="268">
        <v>0.729166666666667</v>
      </c>
      <c r="E16693" s="269">
        <v>0.0</v>
      </c>
      <c r="F16693" s="269">
        <v>1.1422634008545992E-4</v>
      </c>
    </row>
    <row r="16694" ht="14.25" customHeight="1">
      <c r="A16694" s="267">
        <v>43813.0</v>
      </c>
      <c r="B16694" s="57">
        <v>348.0</v>
      </c>
      <c r="C16694" s="57">
        <v>37.0</v>
      </c>
      <c r="D16694" s="268">
        <v>0.75</v>
      </c>
      <c r="E16694" s="269">
        <v>0.0</v>
      </c>
      <c r="F16694" s="269">
        <v>1.147371286294633E-4</v>
      </c>
    </row>
    <row r="16695" ht="14.25" customHeight="1">
      <c r="A16695" s="267">
        <v>43813.0</v>
      </c>
      <c r="B16695" s="57">
        <v>348.0</v>
      </c>
      <c r="C16695" s="57">
        <v>38.0</v>
      </c>
      <c r="D16695" s="268">
        <v>0.770833333333333</v>
      </c>
      <c r="E16695" s="269">
        <v>0.0</v>
      </c>
      <c r="F16695" s="269">
        <v>1.1240352606568319E-4</v>
      </c>
    </row>
    <row r="16696" ht="14.25" customHeight="1">
      <c r="A16696" s="267">
        <v>43813.0</v>
      </c>
      <c r="B16696" s="57">
        <v>348.0</v>
      </c>
      <c r="C16696" s="57">
        <v>39.0</v>
      </c>
      <c r="D16696" s="268">
        <v>0.791666666666667</v>
      </c>
      <c r="E16696" s="269">
        <v>0.0</v>
      </c>
      <c r="F16696" s="269">
        <v>1.0838732594518609E-4</v>
      </c>
    </row>
    <row r="16697" ht="14.25" customHeight="1">
      <c r="A16697" s="267">
        <v>43813.0</v>
      </c>
      <c r="B16697" s="57">
        <v>348.0</v>
      </c>
      <c r="C16697" s="57">
        <v>40.0</v>
      </c>
      <c r="D16697" s="268">
        <v>0.8125</v>
      </c>
      <c r="E16697" s="269">
        <v>0.0</v>
      </c>
      <c r="F16697" s="269">
        <v>1.0404061559033388E-4</v>
      </c>
    </row>
    <row r="16698" ht="14.25" customHeight="1">
      <c r="A16698" s="267">
        <v>43813.0</v>
      </c>
      <c r="B16698" s="57">
        <v>348.0</v>
      </c>
      <c r="C16698" s="57">
        <v>41.0</v>
      </c>
      <c r="D16698" s="268">
        <v>0.833333333333333</v>
      </c>
      <c r="E16698" s="269">
        <v>0.0</v>
      </c>
      <c r="F16698" s="269">
        <v>9.995430723830691E-5</v>
      </c>
    </row>
    <row r="16699" ht="14.25" customHeight="1">
      <c r="A16699" s="267">
        <v>43813.0</v>
      </c>
      <c r="B16699" s="57">
        <v>348.0</v>
      </c>
      <c r="C16699" s="57">
        <v>42.0</v>
      </c>
      <c r="D16699" s="268">
        <v>0.854166666666667</v>
      </c>
      <c r="E16699" s="269">
        <v>0.0</v>
      </c>
      <c r="F16699" s="269">
        <v>9.604827719592816E-5</v>
      </c>
    </row>
    <row r="16700" ht="14.25" customHeight="1">
      <c r="A16700" s="267">
        <v>43813.0</v>
      </c>
      <c r="B16700" s="57">
        <v>348.0</v>
      </c>
      <c r="C16700" s="57">
        <v>43.0</v>
      </c>
      <c r="D16700" s="268">
        <v>0.875</v>
      </c>
      <c r="E16700" s="269">
        <v>0.0</v>
      </c>
      <c r="F16700" s="269">
        <v>9.174162868766444E-5</v>
      </c>
    </row>
    <row r="16701" ht="14.25" customHeight="1">
      <c r="A16701" s="267">
        <v>43813.0</v>
      </c>
      <c r="B16701" s="57">
        <v>348.0</v>
      </c>
      <c r="C16701" s="57">
        <v>44.0</v>
      </c>
      <c r="D16701" s="268">
        <v>0.895833333333333</v>
      </c>
      <c r="E16701" s="269">
        <v>0.0</v>
      </c>
      <c r="F16701" s="269">
        <v>8.643343401468822E-5</v>
      </c>
    </row>
    <row r="16702" ht="14.25" customHeight="1">
      <c r="A16702" s="267">
        <v>43813.0</v>
      </c>
      <c r="B16702" s="57">
        <v>348.0</v>
      </c>
      <c r="C16702" s="57">
        <v>45.0</v>
      </c>
      <c r="D16702" s="268">
        <v>0.916666666666667</v>
      </c>
      <c r="E16702" s="269">
        <v>0.0</v>
      </c>
      <c r="F16702" s="269">
        <v>8.082477549229825E-5</v>
      </c>
    </row>
    <row r="16703" ht="14.25" customHeight="1">
      <c r="A16703" s="267">
        <v>43813.0</v>
      </c>
      <c r="B16703" s="57">
        <v>348.0</v>
      </c>
      <c r="C16703" s="57">
        <v>46.0</v>
      </c>
      <c r="D16703" s="268">
        <v>0.9375</v>
      </c>
      <c r="E16703" s="269">
        <v>0.0</v>
      </c>
      <c r="F16703" s="269">
        <v>7.050884999575957E-5</v>
      </c>
    </row>
    <row r="16704" ht="14.25" customHeight="1">
      <c r="A16704" s="267">
        <v>43813.0</v>
      </c>
      <c r="B16704" s="57">
        <v>348.0</v>
      </c>
      <c r="C16704" s="57">
        <v>47.0</v>
      </c>
      <c r="D16704" s="268">
        <v>0.958333333333333</v>
      </c>
      <c r="E16704" s="269">
        <v>0.0</v>
      </c>
      <c r="F16704" s="269">
        <v>6.0793852198048374E-5</v>
      </c>
    </row>
    <row r="16705" ht="14.25" customHeight="1">
      <c r="A16705" s="267">
        <v>43813.0</v>
      </c>
      <c r="B16705" s="57">
        <v>348.0</v>
      </c>
      <c r="C16705" s="57">
        <v>48.0</v>
      </c>
      <c r="D16705" s="268">
        <v>0.979166666666667</v>
      </c>
      <c r="E16705" s="269">
        <v>0.0</v>
      </c>
      <c r="F16705" s="269">
        <v>5.188009133210718E-5</v>
      </c>
    </row>
    <row r="16706" ht="14.25" customHeight="1">
      <c r="A16706" s="267">
        <v>43814.0</v>
      </c>
      <c r="B16706" s="57">
        <v>349.0</v>
      </c>
      <c r="C16706" s="57">
        <v>1.0</v>
      </c>
      <c r="D16706" s="268">
        <v>0.0</v>
      </c>
      <c r="E16706" s="269">
        <v>0.0</v>
      </c>
      <c r="F16706" s="269">
        <v>4.436849509676348E-5</v>
      </c>
    </row>
    <row r="16707" ht="14.25" customHeight="1">
      <c r="A16707" s="267">
        <v>43814.0</v>
      </c>
      <c r="B16707" s="57">
        <v>349.0</v>
      </c>
      <c r="C16707" s="57">
        <v>2.0</v>
      </c>
      <c r="D16707" s="268">
        <v>0.020833333333333332</v>
      </c>
      <c r="E16707" s="269">
        <v>0.0</v>
      </c>
      <c r="F16707" s="269">
        <v>3.9260609656729756E-5</v>
      </c>
    </row>
    <row r="16708" ht="14.25" customHeight="1">
      <c r="A16708" s="267">
        <v>43814.0</v>
      </c>
      <c r="B16708" s="57">
        <v>349.0</v>
      </c>
      <c r="C16708" s="57">
        <v>3.0</v>
      </c>
      <c r="D16708" s="268">
        <v>0.0416666666666667</v>
      </c>
      <c r="E16708" s="269">
        <v>0.0</v>
      </c>
      <c r="F16708" s="269">
        <v>3.655643501200603E-5</v>
      </c>
    </row>
    <row r="16709" ht="14.25" customHeight="1">
      <c r="A16709" s="267">
        <v>43814.0</v>
      </c>
      <c r="B16709" s="57">
        <v>349.0</v>
      </c>
      <c r="C16709" s="57">
        <v>4.0</v>
      </c>
      <c r="D16709" s="268">
        <v>0.0625</v>
      </c>
      <c r="E16709" s="269">
        <v>0.0</v>
      </c>
      <c r="F16709" s="269">
        <v>3.425287883316729E-5</v>
      </c>
    </row>
    <row r="16710" ht="14.25" customHeight="1">
      <c r="A16710" s="267">
        <v>43814.0</v>
      </c>
      <c r="B16710" s="57">
        <v>349.0</v>
      </c>
      <c r="C16710" s="57">
        <v>5.0</v>
      </c>
      <c r="D16710" s="268">
        <v>0.0833333333333333</v>
      </c>
      <c r="E16710" s="269">
        <v>0.0</v>
      </c>
      <c r="F16710" s="269">
        <v>3.3151178051983545E-5</v>
      </c>
    </row>
    <row r="16711" ht="14.25" customHeight="1">
      <c r="A16711" s="267">
        <v>43814.0</v>
      </c>
      <c r="B16711" s="57">
        <v>349.0</v>
      </c>
      <c r="C16711" s="57">
        <v>6.0</v>
      </c>
      <c r="D16711" s="268">
        <v>0.104166666666667</v>
      </c>
      <c r="E16711" s="269">
        <v>0.0</v>
      </c>
      <c r="F16711" s="269">
        <v>3.2049477270799804E-5</v>
      </c>
    </row>
    <row r="16712" ht="14.25" customHeight="1">
      <c r="A16712" s="267">
        <v>43814.0</v>
      </c>
      <c r="B16712" s="57">
        <v>349.0</v>
      </c>
      <c r="C16712" s="57">
        <v>7.0</v>
      </c>
      <c r="D16712" s="268">
        <v>0.125</v>
      </c>
      <c r="E16712" s="269">
        <v>0.0</v>
      </c>
      <c r="F16712" s="269">
        <v>3.18491680378573E-5</v>
      </c>
    </row>
    <row r="16713" ht="14.25" customHeight="1">
      <c r="A16713" s="267">
        <v>43814.0</v>
      </c>
      <c r="B16713" s="57">
        <v>349.0</v>
      </c>
      <c r="C16713" s="57">
        <v>8.0</v>
      </c>
      <c r="D16713" s="268">
        <v>0.145833333333333</v>
      </c>
      <c r="E16713" s="269">
        <v>0.0</v>
      </c>
      <c r="F16713" s="269">
        <v>3.1548704188443556E-5</v>
      </c>
    </row>
    <row r="16714" ht="14.25" customHeight="1">
      <c r="A16714" s="267">
        <v>43814.0</v>
      </c>
      <c r="B16714" s="57">
        <v>349.0</v>
      </c>
      <c r="C16714" s="57">
        <v>9.0</v>
      </c>
      <c r="D16714" s="268">
        <v>0.166666666666667</v>
      </c>
      <c r="E16714" s="269">
        <v>0.0</v>
      </c>
      <c r="F16714" s="269">
        <v>3.124824033902981E-5</v>
      </c>
    </row>
    <row r="16715" ht="14.25" customHeight="1">
      <c r="A16715" s="267">
        <v>43814.0</v>
      </c>
      <c r="B16715" s="57">
        <v>349.0</v>
      </c>
      <c r="C16715" s="57">
        <v>10.0</v>
      </c>
      <c r="D16715" s="268">
        <v>0.1875</v>
      </c>
      <c r="E16715" s="269">
        <v>0.0</v>
      </c>
      <c r="F16715" s="269">
        <v>3.2550250353156044E-5</v>
      </c>
    </row>
    <row r="16716" ht="14.25" customHeight="1">
      <c r="A16716" s="267">
        <v>43814.0</v>
      </c>
      <c r="B16716" s="57">
        <v>349.0</v>
      </c>
      <c r="C16716" s="57">
        <v>11.0</v>
      </c>
      <c r="D16716" s="268">
        <v>0.208333333333333</v>
      </c>
      <c r="E16716" s="269">
        <v>0.0</v>
      </c>
      <c r="F16716" s="269">
        <v>3.425287883316729E-5</v>
      </c>
    </row>
    <row r="16717" ht="14.25" customHeight="1">
      <c r="A16717" s="267">
        <v>43814.0</v>
      </c>
      <c r="B16717" s="57">
        <v>349.0</v>
      </c>
      <c r="C16717" s="57">
        <v>12.0</v>
      </c>
      <c r="D16717" s="268">
        <v>0.229166666666667</v>
      </c>
      <c r="E16717" s="269">
        <v>0.0</v>
      </c>
      <c r="F16717" s="269">
        <v>3.665658962847728E-5</v>
      </c>
    </row>
    <row r="16718" ht="14.25" customHeight="1">
      <c r="A16718" s="267">
        <v>43814.0</v>
      </c>
      <c r="B16718" s="57">
        <v>349.0</v>
      </c>
      <c r="C16718" s="57">
        <v>13.0</v>
      </c>
      <c r="D16718" s="268">
        <v>0.25</v>
      </c>
      <c r="E16718" s="269">
        <v>0.0</v>
      </c>
      <c r="F16718" s="269">
        <v>4.436849509676348E-5</v>
      </c>
    </row>
    <row r="16719" ht="14.25" customHeight="1">
      <c r="A16719" s="267">
        <v>43814.0</v>
      </c>
      <c r="B16719" s="57">
        <v>349.0</v>
      </c>
      <c r="C16719" s="57">
        <v>14.0</v>
      </c>
      <c r="D16719" s="268">
        <v>0.270833333333333</v>
      </c>
      <c r="E16719" s="269">
        <v>0.0</v>
      </c>
      <c r="F16719" s="269">
        <v>5.2681328263877173E-5</v>
      </c>
    </row>
    <row r="16720" ht="14.25" customHeight="1">
      <c r="A16720" s="267">
        <v>43814.0</v>
      </c>
      <c r="B16720" s="57">
        <v>349.0</v>
      </c>
      <c r="C16720" s="57">
        <v>15.0</v>
      </c>
      <c r="D16720" s="268">
        <v>0.291666666666667</v>
      </c>
      <c r="E16720" s="269">
        <v>0.0</v>
      </c>
      <c r="F16720" s="269">
        <v>6.309740837688711E-5</v>
      </c>
    </row>
    <row r="16721" ht="14.25" customHeight="1">
      <c r="A16721" s="267">
        <v>43814.0</v>
      </c>
      <c r="B16721" s="57">
        <v>349.0</v>
      </c>
      <c r="C16721" s="57">
        <v>16.0</v>
      </c>
      <c r="D16721" s="268">
        <v>0.3125</v>
      </c>
      <c r="E16721" s="269">
        <v>0.0</v>
      </c>
      <c r="F16721" s="269">
        <v>7.20111692428283E-5</v>
      </c>
    </row>
    <row r="16722" ht="14.25" customHeight="1">
      <c r="A16722" s="267">
        <v>43814.0</v>
      </c>
      <c r="B16722" s="57">
        <v>349.0</v>
      </c>
      <c r="C16722" s="57">
        <v>17.0</v>
      </c>
      <c r="D16722" s="268">
        <v>0.333333333333333</v>
      </c>
      <c r="E16722" s="269">
        <v>0.0</v>
      </c>
      <c r="F16722" s="269">
        <v>7.351348848989705E-5</v>
      </c>
    </row>
    <row r="16723" ht="14.25" customHeight="1">
      <c r="A16723" s="267">
        <v>43814.0</v>
      </c>
      <c r="B16723" s="57">
        <v>349.0</v>
      </c>
      <c r="C16723" s="57">
        <v>18.0</v>
      </c>
      <c r="D16723" s="268">
        <v>0.354166666666667</v>
      </c>
      <c r="E16723" s="269">
        <v>1.242628228111785E-6</v>
      </c>
      <c r="F16723" s="269">
        <v>7.311287002401206E-5</v>
      </c>
    </row>
    <row r="16724" ht="14.25" customHeight="1">
      <c r="A16724" s="267">
        <v>43814.0</v>
      </c>
      <c r="B16724" s="57">
        <v>349.0</v>
      </c>
      <c r="C16724" s="57">
        <v>19.0</v>
      </c>
      <c r="D16724" s="268">
        <v>0.375</v>
      </c>
      <c r="E16724" s="269">
        <v>9.895800776974379E-6</v>
      </c>
      <c r="F16724" s="269">
        <v>7.331317925695456E-5</v>
      </c>
    </row>
    <row r="16725" ht="14.25" customHeight="1">
      <c r="A16725" s="267">
        <v>43814.0</v>
      </c>
      <c r="B16725" s="57">
        <v>349.0</v>
      </c>
      <c r="C16725" s="57">
        <v>20.0</v>
      </c>
      <c r="D16725" s="268">
        <v>0.395833333333333</v>
      </c>
      <c r="E16725" s="269">
        <v>2.634395906784213E-5</v>
      </c>
      <c r="F16725" s="269">
        <v>7.24117877087133E-5</v>
      </c>
    </row>
    <row r="16726" ht="14.25" customHeight="1">
      <c r="A16726" s="267">
        <v>43814.0</v>
      </c>
      <c r="B16726" s="57">
        <v>349.0</v>
      </c>
      <c r="C16726" s="57">
        <v>21.0</v>
      </c>
      <c r="D16726" s="268">
        <v>0.416666666666667</v>
      </c>
      <c r="E16726" s="269">
        <v>4.78315792135042E-5</v>
      </c>
      <c r="F16726" s="269">
        <v>6.990792229693207E-5</v>
      </c>
    </row>
    <row r="16727" ht="14.25" customHeight="1">
      <c r="A16727" s="267">
        <v>43814.0</v>
      </c>
      <c r="B16727" s="57">
        <v>349.0</v>
      </c>
      <c r="C16727" s="57">
        <v>22.0</v>
      </c>
      <c r="D16727" s="268">
        <v>0.4375</v>
      </c>
      <c r="E16727" s="269">
        <v>6.532656715212537E-5</v>
      </c>
      <c r="F16727" s="269">
        <v>6.910668536516208E-5</v>
      </c>
    </row>
    <row r="16728" ht="14.25" customHeight="1">
      <c r="A16728" s="267">
        <v>43814.0</v>
      </c>
      <c r="B16728" s="57">
        <v>349.0</v>
      </c>
      <c r="C16728" s="57">
        <v>23.0</v>
      </c>
      <c r="D16728" s="268">
        <v>0.458333333333333</v>
      </c>
      <c r="E16728" s="269">
        <v>8.040253786503491E-5</v>
      </c>
      <c r="F16728" s="269">
        <v>6.810513920044957E-5</v>
      </c>
    </row>
    <row r="16729" ht="14.25" customHeight="1">
      <c r="A16729" s="267">
        <v>43814.0</v>
      </c>
      <c r="B16729" s="57">
        <v>349.0</v>
      </c>
      <c r="C16729" s="57">
        <v>24.0</v>
      </c>
      <c r="D16729" s="268">
        <v>0.479166666666667</v>
      </c>
      <c r="E16729" s="269">
        <v>9.15848317628294E-5</v>
      </c>
      <c r="F16729" s="269">
        <v>6.800498458397833E-5</v>
      </c>
    </row>
    <row r="16730" ht="14.25" customHeight="1">
      <c r="A16730" s="267">
        <v>43814.0</v>
      </c>
      <c r="B16730" s="57">
        <v>349.0</v>
      </c>
      <c r="C16730" s="57">
        <v>25.0</v>
      </c>
      <c r="D16730" s="268">
        <v>0.5</v>
      </c>
      <c r="E16730" s="269">
        <v>9.576774832871455E-5</v>
      </c>
      <c r="F16730" s="269">
        <v>6.950730383104707E-5</v>
      </c>
    </row>
    <row r="16731" ht="14.25" customHeight="1">
      <c r="A16731" s="267">
        <v>43814.0</v>
      </c>
      <c r="B16731" s="57">
        <v>349.0</v>
      </c>
      <c r="C16731" s="57">
        <v>26.0</v>
      </c>
      <c r="D16731" s="268">
        <v>0.520833333333333</v>
      </c>
      <c r="E16731" s="269">
        <v>1.0037159630436972E-4</v>
      </c>
      <c r="F16731" s="269">
        <v>6.960745844751831E-5</v>
      </c>
    </row>
    <row r="16732" ht="14.25" customHeight="1">
      <c r="A16732" s="267">
        <v>43814.0</v>
      </c>
      <c r="B16732" s="57">
        <v>349.0</v>
      </c>
      <c r="C16732" s="57">
        <v>27.0</v>
      </c>
      <c r="D16732" s="268">
        <v>0.541666666666667</v>
      </c>
      <c r="E16732" s="269">
        <v>1.0385901849231626E-4</v>
      </c>
      <c r="F16732" s="269">
        <v>6.890637613221959E-5</v>
      </c>
    </row>
    <row r="16733" ht="14.25" customHeight="1">
      <c r="A16733" s="267">
        <v>43814.0</v>
      </c>
      <c r="B16733" s="57">
        <v>349.0</v>
      </c>
      <c r="C16733" s="57">
        <v>28.0</v>
      </c>
      <c r="D16733" s="268">
        <v>0.5625</v>
      </c>
      <c r="E16733" s="269">
        <v>9.577114029390522E-5</v>
      </c>
      <c r="F16733" s="269">
        <v>6.800498458397833E-5</v>
      </c>
    </row>
    <row r="16734" ht="14.25" customHeight="1">
      <c r="A16734" s="267">
        <v>43814.0</v>
      </c>
      <c r="B16734" s="57">
        <v>349.0</v>
      </c>
      <c r="C16734" s="57">
        <v>29.0</v>
      </c>
      <c r="D16734" s="268">
        <v>0.583333333333333</v>
      </c>
      <c r="E16734" s="269">
        <v>8.6895378139107E-5</v>
      </c>
      <c r="F16734" s="269">
        <v>6.840560304986335E-5</v>
      </c>
    </row>
    <row r="16735" ht="14.25" customHeight="1">
      <c r="A16735" s="267">
        <v>43814.0</v>
      </c>
      <c r="B16735" s="57">
        <v>349.0</v>
      </c>
      <c r="C16735" s="57">
        <v>30.0</v>
      </c>
      <c r="D16735" s="268">
        <v>0.604166666666667</v>
      </c>
      <c r="E16735" s="269">
        <v>7.562612442680652E-5</v>
      </c>
      <c r="F16735" s="269">
        <v>7.151039616047207E-5</v>
      </c>
    </row>
    <row r="16736" ht="14.25" customHeight="1">
      <c r="A16736" s="267">
        <v>43814.0</v>
      </c>
      <c r="B16736" s="57">
        <v>349.0</v>
      </c>
      <c r="C16736" s="57">
        <v>31.0</v>
      </c>
      <c r="D16736" s="268">
        <v>0.625</v>
      </c>
      <c r="E16736" s="269">
        <v>5.680231488361567E-5</v>
      </c>
      <c r="F16736" s="269">
        <v>7.38139523393108E-5</v>
      </c>
    </row>
    <row r="16737" ht="14.25" customHeight="1">
      <c r="A16737" s="267">
        <v>43814.0</v>
      </c>
      <c r="B16737" s="57">
        <v>349.0</v>
      </c>
      <c r="C16737" s="57">
        <v>32.0</v>
      </c>
      <c r="D16737" s="268">
        <v>0.645833333333333</v>
      </c>
      <c r="E16737" s="269">
        <v>3.557641124764584E-5</v>
      </c>
      <c r="F16737" s="269">
        <v>8.122539395818325E-5</v>
      </c>
    </row>
    <row r="16738" ht="14.25" customHeight="1">
      <c r="A16738" s="267">
        <v>43814.0</v>
      </c>
      <c r="B16738" s="57">
        <v>349.0</v>
      </c>
      <c r="C16738" s="57">
        <v>33.0</v>
      </c>
      <c r="D16738" s="268">
        <v>0.666666666666667</v>
      </c>
      <c r="E16738" s="269">
        <v>1.767017809513708E-5</v>
      </c>
      <c r="F16738" s="269">
        <v>9.244271100296316E-5</v>
      </c>
    </row>
    <row r="16739" ht="14.25" customHeight="1">
      <c r="A16739" s="267">
        <v>43814.0</v>
      </c>
      <c r="B16739" s="57">
        <v>349.0</v>
      </c>
      <c r="C16739" s="57">
        <v>34.0</v>
      </c>
      <c r="D16739" s="268">
        <v>0.6875</v>
      </c>
      <c r="E16739" s="269">
        <v>4.755454115038617E-6</v>
      </c>
      <c r="F16739" s="269">
        <v>1.0485186798375098E-4</v>
      </c>
    </row>
    <row r="16740" ht="14.25" customHeight="1">
      <c r="A16740" s="267">
        <v>43814.0</v>
      </c>
      <c r="B16740" s="57">
        <v>349.0</v>
      </c>
      <c r="C16740" s="57">
        <v>35.0</v>
      </c>
      <c r="D16740" s="268">
        <v>0.708333333333333</v>
      </c>
      <c r="E16740" s="269">
        <v>3.462450025580337E-7</v>
      </c>
      <c r="F16740" s="269">
        <v>1.1448674208828516E-4</v>
      </c>
    </row>
    <row r="16741" ht="14.25" customHeight="1">
      <c r="A16741" s="267">
        <v>43814.0</v>
      </c>
      <c r="B16741" s="57">
        <v>349.0</v>
      </c>
      <c r="C16741" s="57">
        <v>36.0</v>
      </c>
      <c r="D16741" s="268">
        <v>0.729166666666667</v>
      </c>
      <c r="E16741" s="269">
        <v>0.0</v>
      </c>
      <c r="F16741" s="269">
        <v>1.1618937056829641E-4</v>
      </c>
    </row>
    <row r="16742" ht="14.25" customHeight="1">
      <c r="A16742" s="267">
        <v>43814.0</v>
      </c>
      <c r="B16742" s="57">
        <v>349.0</v>
      </c>
      <c r="C16742" s="57">
        <v>37.0</v>
      </c>
      <c r="D16742" s="268">
        <v>0.75</v>
      </c>
      <c r="E16742" s="269">
        <v>0.0</v>
      </c>
      <c r="F16742" s="269">
        <v>1.1636964887794464E-4</v>
      </c>
    </row>
    <row r="16743" ht="14.25" customHeight="1">
      <c r="A16743" s="267">
        <v>43814.0</v>
      </c>
      <c r="B16743" s="57">
        <v>349.0</v>
      </c>
      <c r="C16743" s="57">
        <v>38.0</v>
      </c>
      <c r="D16743" s="268">
        <v>0.770833333333333</v>
      </c>
      <c r="E16743" s="269">
        <v>0.0</v>
      </c>
      <c r="F16743" s="269">
        <v>1.1421632462381281E-4</v>
      </c>
    </row>
    <row r="16744" ht="14.25" customHeight="1">
      <c r="A16744" s="267">
        <v>43814.0</v>
      </c>
      <c r="B16744" s="57">
        <v>349.0</v>
      </c>
      <c r="C16744" s="57">
        <v>39.0</v>
      </c>
      <c r="D16744" s="268">
        <v>0.791666666666667</v>
      </c>
      <c r="E16744" s="269">
        <v>0.0</v>
      </c>
      <c r="F16744" s="269">
        <v>1.1037038735131684E-4</v>
      </c>
    </row>
    <row r="16745" ht="14.25" customHeight="1">
      <c r="A16745" s="267">
        <v>43814.0</v>
      </c>
      <c r="B16745" s="57">
        <v>349.0</v>
      </c>
      <c r="C16745" s="57">
        <v>40.0</v>
      </c>
      <c r="D16745" s="268">
        <v>0.8125</v>
      </c>
      <c r="E16745" s="269">
        <v>0.0</v>
      </c>
      <c r="F16745" s="269">
        <v>1.0463152782751423E-4</v>
      </c>
    </row>
    <row r="16746" ht="14.25" customHeight="1">
      <c r="A16746" s="267">
        <v>43814.0</v>
      </c>
      <c r="B16746" s="57">
        <v>349.0</v>
      </c>
      <c r="C16746" s="57">
        <v>41.0</v>
      </c>
      <c r="D16746" s="268">
        <v>0.833333333333333</v>
      </c>
      <c r="E16746" s="269">
        <v>0.0</v>
      </c>
      <c r="F16746" s="269">
        <v>1.0125631725243313E-4</v>
      </c>
    </row>
    <row r="16747" ht="14.25" customHeight="1">
      <c r="A16747" s="267">
        <v>43814.0</v>
      </c>
      <c r="B16747" s="57">
        <v>349.0</v>
      </c>
      <c r="C16747" s="57">
        <v>42.0</v>
      </c>
      <c r="D16747" s="268">
        <v>0.854166666666667</v>
      </c>
      <c r="E16747" s="269">
        <v>0.0</v>
      </c>
      <c r="F16747" s="269">
        <v>9.745044182652563E-5</v>
      </c>
    </row>
    <row r="16748" ht="14.25" customHeight="1">
      <c r="A16748" s="267">
        <v>43814.0</v>
      </c>
      <c r="B16748" s="57">
        <v>349.0</v>
      </c>
      <c r="C16748" s="57">
        <v>43.0</v>
      </c>
      <c r="D16748" s="268">
        <v>0.875</v>
      </c>
      <c r="E16748" s="269">
        <v>0.0</v>
      </c>
      <c r="F16748" s="269">
        <v>9.254286561943443E-5</v>
      </c>
    </row>
    <row r="16749" ht="14.25" customHeight="1">
      <c r="A16749" s="267">
        <v>43814.0</v>
      </c>
      <c r="B16749" s="57">
        <v>349.0</v>
      </c>
      <c r="C16749" s="57">
        <v>44.0</v>
      </c>
      <c r="D16749" s="268">
        <v>0.895833333333333</v>
      </c>
      <c r="E16749" s="269">
        <v>0.0</v>
      </c>
      <c r="F16749" s="269">
        <v>8.783559864528572E-5</v>
      </c>
    </row>
    <row r="16750" ht="14.25" customHeight="1">
      <c r="A16750" s="267">
        <v>43814.0</v>
      </c>
      <c r="B16750" s="57">
        <v>349.0</v>
      </c>
      <c r="C16750" s="57">
        <v>45.0</v>
      </c>
      <c r="D16750" s="268">
        <v>0.916666666666667</v>
      </c>
      <c r="E16750" s="269">
        <v>0.0</v>
      </c>
      <c r="F16750" s="269">
        <v>8.202663088995325E-5</v>
      </c>
    </row>
    <row r="16751" ht="14.25" customHeight="1">
      <c r="A16751" s="267">
        <v>43814.0</v>
      </c>
      <c r="B16751" s="57">
        <v>349.0</v>
      </c>
      <c r="C16751" s="57">
        <v>46.0</v>
      </c>
      <c r="D16751" s="268">
        <v>0.9375</v>
      </c>
      <c r="E16751" s="269">
        <v>0.0</v>
      </c>
      <c r="F16751" s="269">
        <v>7.191101462635705E-5</v>
      </c>
    </row>
    <row r="16752" ht="14.25" customHeight="1">
      <c r="A16752" s="267">
        <v>43814.0</v>
      </c>
      <c r="B16752" s="57">
        <v>349.0</v>
      </c>
      <c r="C16752" s="57">
        <v>47.0</v>
      </c>
      <c r="D16752" s="268">
        <v>0.958333333333333</v>
      </c>
      <c r="E16752" s="269">
        <v>0.0</v>
      </c>
      <c r="F16752" s="269">
        <v>6.219601682864587E-5</v>
      </c>
    </row>
    <row r="16753" ht="14.25" customHeight="1">
      <c r="A16753" s="267">
        <v>43814.0</v>
      </c>
      <c r="B16753" s="57">
        <v>349.0</v>
      </c>
      <c r="C16753" s="57">
        <v>48.0</v>
      </c>
      <c r="D16753" s="268">
        <v>0.979166666666667</v>
      </c>
      <c r="E16753" s="269">
        <v>0.0</v>
      </c>
      <c r="F16753" s="269">
        <v>5.2681328263877173E-5</v>
      </c>
    </row>
    <row r="16754" ht="14.25" customHeight="1">
      <c r="A16754" s="267">
        <v>43815.0</v>
      </c>
      <c r="B16754" s="57">
        <v>350.0</v>
      </c>
      <c r="C16754" s="57">
        <v>1.0</v>
      </c>
      <c r="D16754" s="268">
        <v>0.0</v>
      </c>
      <c r="E16754" s="269">
        <v>0.0</v>
      </c>
      <c r="F16754" s="269">
        <v>4.506957741206223E-5</v>
      </c>
    </row>
    <row r="16755" ht="14.25" customHeight="1">
      <c r="A16755" s="267">
        <v>43815.0</v>
      </c>
      <c r="B16755" s="57">
        <v>350.0</v>
      </c>
      <c r="C16755" s="57">
        <v>2.0</v>
      </c>
      <c r="D16755" s="268">
        <v>0.020833333333333332</v>
      </c>
      <c r="E16755" s="269">
        <v>0.0</v>
      </c>
      <c r="F16755" s="269">
        <v>4.046246505438475E-5</v>
      </c>
    </row>
    <row r="16756" ht="14.25" customHeight="1">
      <c r="A16756" s="267">
        <v>43815.0</v>
      </c>
      <c r="B16756" s="57">
        <v>350.0</v>
      </c>
      <c r="C16756" s="57">
        <v>3.0</v>
      </c>
      <c r="D16756" s="268">
        <v>0.0416666666666667</v>
      </c>
      <c r="E16756" s="269">
        <v>0.0</v>
      </c>
      <c r="F16756" s="269">
        <v>3.775829040966103E-5</v>
      </c>
    </row>
    <row r="16757" ht="14.25" customHeight="1">
      <c r="A16757" s="267">
        <v>43815.0</v>
      </c>
      <c r="B16757" s="57">
        <v>350.0</v>
      </c>
      <c r="C16757" s="57">
        <v>4.0</v>
      </c>
      <c r="D16757" s="268">
        <v>0.0625</v>
      </c>
      <c r="E16757" s="269">
        <v>0.0</v>
      </c>
      <c r="F16757" s="269">
        <v>3.5354579614351036E-5</v>
      </c>
    </row>
    <row r="16758" ht="14.25" customHeight="1">
      <c r="A16758" s="267">
        <v>43815.0</v>
      </c>
      <c r="B16758" s="57">
        <v>350.0</v>
      </c>
      <c r="C16758" s="57">
        <v>5.0</v>
      </c>
      <c r="D16758" s="268">
        <v>0.0833333333333333</v>
      </c>
      <c r="E16758" s="269">
        <v>0.0</v>
      </c>
      <c r="F16758" s="269">
        <v>3.375210575081104E-5</v>
      </c>
    </row>
    <row r="16759" ht="14.25" customHeight="1">
      <c r="A16759" s="267">
        <v>43815.0</v>
      </c>
      <c r="B16759" s="57">
        <v>350.0</v>
      </c>
      <c r="C16759" s="57">
        <v>6.0</v>
      </c>
      <c r="D16759" s="268">
        <v>0.104166666666667</v>
      </c>
      <c r="E16759" s="269">
        <v>0.0</v>
      </c>
      <c r="F16759" s="269">
        <v>3.2249786503742304E-5</v>
      </c>
    </row>
    <row r="16760" ht="14.25" customHeight="1">
      <c r="A16760" s="267">
        <v>43815.0</v>
      </c>
      <c r="B16760" s="57">
        <v>350.0</v>
      </c>
      <c r="C16760" s="57">
        <v>7.0</v>
      </c>
      <c r="D16760" s="268">
        <v>0.125</v>
      </c>
      <c r="E16760" s="269">
        <v>0.0</v>
      </c>
      <c r="F16760" s="269">
        <v>3.194932265432856E-5</v>
      </c>
    </row>
    <row r="16761" ht="14.25" customHeight="1">
      <c r="A16761" s="267">
        <v>43815.0</v>
      </c>
      <c r="B16761" s="57">
        <v>350.0</v>
      </c>
      <c r="C16761" s="57">
        <v>8.0</v>
      </c>
      <c r="D16761" s="268">
        <v>0.145833333333333</v>
      </c>
      <c r="E16761" s="269">
        <v>0.0</v>
      </c>
      <c r="F16761" s="269">
        <v>3.18491680378573E-5</v>
      </c>
    </row>
    <row r="16762" ht="14.25" customHeight="1">
      <c r="A16762" s="267">
        <v>43815.0</v>
      </c>
      <c r="B16762" s="57">
        <v>350.0</v>
      </c>
      <c r="C16762" s="57">
        <v>9.0</v>
      </c>
      <c r="D16762" s="268">
        <v>0.166666666666667</v>
      </c>
      <c r="E16762" s="269">
        <v>0.0</v>
      </c>
      <c r="F16762" s="269">
        <v>3.1548704188443556E-5</v>
      </c>
    </row>
    <row r="16763" ht="14.25" customHeight="1">
      <c r="A16763" s="267">
        <v>43815.0</v>
      </c>
      <c r="B16763" s="57">
        <v>350.0</v>
      </c>
      <c r="C16763" s="57">
        <v>10.0</v>
      </c>
      <c r="D16763" s="268">
        <v>0.1875</v>
      </c>
      <c r="E16763" s="269">
        <v>0.0</v>
      </c>
      <c r="F16763" s="269">
        <v>3.26504049696273E-5</v>
      </c>
    </row>
    <row r="16764" ht="14.25" customHeight="1">
      <c r="A16764" s="267">
        <v>43815.0</v>
      </c>
      <c r="B16764" s="57">
        <v>350.0</v>
      </c>
      <c r="C16764" s="57">
        <v>11.0</v>
      </c>
      <c r="D16764" s="268">
        <v>0.208333333333333</v>
      </c>
      <c r="E16764" s="269">
        <v>0.0</v>
      </c>
      <c r="F16764" s="269">
        <v>3.4453188066109795E-5</v>
      </c>
    </row>
    <row r="16765" ht="14.25" customHeight="1">
      <c r="A16765" s="267">
        <v>43815.0</v>
      </c>
      <c r="B16765" s="57">
        <v>350.0</v>
      </c>
      <c r="C16765" s="57">
        <v>12.0</v>
      </c>
      <c r="D16765" s="268">
        <v>0.229166666666667</v>
      </c>
      <c r="E16765" s="269">
        <v>0.0</v>
      </c>
      <c r="F16765" s="269">
        <v>3.655643501200603E-5</v>
      </c>
    </row>
    <row r="16766" ht="14.25" customHeight="1">
      <c r="A16766" s="267">
        <v>43815.0</v>
      </c>
      <c r="B16766" s="57">
        <v>350.0</v>
      </c>
      <c r="C16766" s="57">
        <v>13.0</v>
      </c>
      <c r="D16766" s="268">
        <v>0.25</v>
      </c>
      <c r="E16766" s="269">
        <v>0.0</v>
      </c>
      <c r="F16766" s="269">
        <v>4.406803124734973E-5</v>
      </c>
    </row>
    <row r="16767" ht="14.25" customHeight="1">
      <c r="A16767" s="267">
        <v>43815.0</v>
      </c>
      <c r="B16767" s="57">
        <v>350.0</v>
      </c>
      <c r="C16767" s="57">
        <v>14.0</v>
      </c>
      <c r="D16767" s="268">
        <v>0.270833333333333</v>
      </c>
      <c r="E16767" s="269">
        <v>0.0</v>
      </c>
      <c r="F16767" s="269">
        <v>5.188009133210718E-5</v>
      </c>
    </row>
    <row r="16768" ht="14.25" customHeight="1">
      <c r="A16768" s="267">
        <v>43815.0</v>
      </c>
      <c r="B16768" s="57">
        <v>350.0</v>
      </c>
      <c r="C16768" s="57">
        <v>15.0</v>
      </c>
      <c r="D16768" s="268">
        <v>0.291666666666667</v>
      </c>
      <c r="E16768" s="269">
        <v>0.0</v>
      </c>
      <c r="F16768" s="269">
        <v>6.359818145924337E-5</v>
      </c>
    </row>
    <row r="16769" ht="14.25" customHeight="1">
      <c r="A16769" s="267">
        <v>43815.0</v>
      </c>
      <c r="B16769" s="57">
        <v>350.0</v>
      </c>
      <c r="C16769" s="57">
        <v>16.0</v>
      </c>
      <c r="D16769" s="268">
        <v>0.3125</v>
      </c>
      <c r="E16769" s="269">
        <v>0.0</v>
      </c>
      <c r="F16769" s="269">
        <v>7.131008692752957E-5</v>
      </c>
    </row>
    <row r="16770" ht="14.25" customHeight="1">
      <c r="A16770" s="267">
        <v>43815.0</v>
      </c>
      <c r="B16770" s="57">
        <v>350.0</v>
      </c>
      <c r="C16770" s="57">
        <v>17.0</v>
      </c>
      <c r="D16770" s="268">
        <v>0.333333333333333</v>
      </c>
      <c r="E16770" s="269">
        <v>1.1035752506119058E-8</v>
      </c>
      <c r="F16770" s="269">
        <v>7.50158077369658E-5</v>
      </c>
    </row>
    <row r="16771" ht="14.25" customHeight="1">
      <c r="A16771" s="267">
        <v>43815.0</v>
      </c>
      <c r="B16771" s="57">
        <v>350.0</v>
      </c>
      <c r="C16771" s="57">
        <v>18.0</v>
      </c>
      <c r="D16771" s="268">
        <v>0.354166666666667</v>
      </c>
      <c r="E16771" s="269">
        <v>7.586336337107939E-7</v>
      </c>
      <c r="F16771" s="269">
        <v>7.441488003813829E-5</v>
      </c>
    </row>
    <row r="16772" ht="14.25" customHeight="1">
      <c r="A16772" s="267">
        <v>43815.0</v>
      </c>
      <c r="B16772" s="57">
        <v>350.0</v>
      </c>
      <c r="C16772" s="57">
        <v>19.0</v>
      </c>
      <c r="D16772" s="268">
        <v>0.375</v>
      </c>
      <c r="E16772" s="269">
        <v>6.7879429772355635E-6</v>
      </c>
      <c r="F16772" s="269">
        <v>7.451503465460955E-5</v>
      </c>
    </row>
    <row r="16773" ht="14.25" customHeight="1">
      <c r="A16773" s="267">
        <v>43815.0</v>
      </c>
      <c r="B16773" s="57">
        <v>350.0</v>
      </c>
      <c r="C16773" s="57">
        <v>20.0</v>
      </c>
      <c r="D16773" s="268">
        <v>0.395833333333333</v>
      </c>
      <c r="E16773" s="269">
        <v>2.0253641154988433E-5</v>
      </c>
      <c r="F16773" s="269">
        <v>7.461518927108079E-5</v>
      </c>
    </row>
    <row r="16774" ht="14.25" customHeight="1">
      <c r="A16774" s="267">
        <v>43815.0</v>
      </c>
      <c r="B16774" s="57">
        <v>350.0</v>
      </c>
      <c r="C16774" s="57">
        <v>21.0</v>
      </c>
      <c r="D16774" s="268">
        <v>0.416666666666667</v>
      </c>
      <c r="E16774" s="269">
        <v>4.317683880743273E-5</v>
      </c>
      <c r="F16774" s="269">
        <v>7.311287002401206E-5</v>
      </c>
    </row>
    <row r="16775" ht="14.25" customHeight="1">
      <c r="A16775" s="267">
        <v>43815.0</v>
      </c>
      <c r="B16775" s="57">
        <v>350.0</v>
      </c>
      <c r="C16775" s="57">
        <v>22.0</v>
      </c>
      <c r="D16775" s="268">
        <v>0.4375</v>
      </c>
      <c r="E16775" s="269">
        <v>5.884975673557794E-5</v>
      </c>
      <c r="F16775" s="269">
        <v>7.211132385929955E-5</v>
      </c>
    </row>
    <row r="16776" ht="14.25" customHeight="1">
      <c r="A16776" s="267">
        <v>43815.0</v>
      </c>
      <c r="B16776" s="57">
        <v>350.0</v>
      </c>
      <c r="C16776" s="57">
        <v>23.0</v>
      </c>
      <c r="D16776" s="268">
        <v>0.458333333333333</v>
      </c>
      <c r="E16776" s="269">
        <v>7.374829282266646E-5</v>
      </c>
      <c r="F16776" s="269">
        <v>7.211132385929955E-5</v>
      </c>
    </row>
    <row r="16777" ht="14.25" customHeight="1">
      <c r="A16777" s="267">
        <v>43815.0</v>
      </c>
      <c r="B16777" s="57">
        <v>350.0</v>
      </c>
      <c r="C16777" s="57">
        <v>24.0</v>
      </c>
      <c r="D16777" s="268">
        <v>0.479166666666667</v>
      </c>
      <c r="E16777" s="269">
        <v>7.879338457742596E-5</v>
      </c>
      <c r="F16777" s="269">
        <v>7.271225155812705E-5</v>
      </c>
    </row>
    <row r="16778" ht="14.25" customHeight="1">
      <c r="A16778" s="267">
        <v>43815.0</v>
      </c>
      <c r="B16778" s="57">
        <v>350.0</v>
      </c>
      <c r="C16778" s="57">
        <v>25.0</v>
      </c>
      <c r="D16778" s="268">
        <v>0.5</v>
      </c>
      <c r="E16778" s="269">
        <v>8.675752616706365E-5</v>
      </c>
      <c r="F16778" s="269">
        <v>7.441488003813829E-5</v>
      </c>
    </row>
    <row r="16779" ht="14.25" customHeight="1">
      <c r="A16779" s="267">
        <v>43815.0</v>
      </c>
      <c r="B16779" s="57">
        <v>350.0</v>
      </c>
      <c r="C16779" s="57">
        <v>26.0</v>
      </c>
      <c r="D16779" s="268">
        <v>0.520833333333333</v>
      </c>
      <c r="E16779" s="269">
        <v>9.151692331178915E-5</v>
      </c>
      <c r="F16779" s="269">
        <v>7.38139523393108E-5</v>
      </c>
    </row>
    <row r="16780" ht="14.25" customHeight="1">
      <c r="A16780" s="267">
        <v>43815.0</v>
      </c>
      <c r="B16780" s="57">
        <v>350.0</v>
      </c>
      <c r="C16780" s="57">
        <v>27.0</v>
      </c>
      <c r="D16780" s="268">
        <v>0.541666666666667</v>
      </c>
      <c r="E16780" s="269">
        <v>9.48034504195952E-5</v>
      </c>
      <c r="F16780" s="269">
        <v>7.30127154075408E-5</v>
      </c>
    </row>
    <row r="16781" ht="14.25" customHeight="1">
      <c r="A16781" s="267">
        <v>43815.0</v>
      </c>
      <c r="B16781" s="57">
        <v>350.0</v>
      </c>
      <c r="C16781" s="57">
        <v>28.0</v>
      </c>
      <c r="D16781" s="268">
        <v>0.5625</v>
      </c>
      <c r="E16781" s="269">
        <v>8.893335568870613E-5</v>
      </c>
      <c r="F16781" s="269">
        <v>7.161055077694331E-5</v>
      </c>
    </row>
    <row r="16782" ht="14.25" customHeight="1">
      <c r="A16782" s="267">
        <v>43815.0</v>
      </c>
      <c r="B16782" s="57">
        <v>350.0</v>
      </c>
      <c r="C16782" s="57">
        <v>29.0</v>
      </c>
      <c r="D16782" s="268">
        <v>0.583333333333333</v>
      </c>
      <c r="E16782" s="269">
        <v>7.550124738787284E-5</v>
      </c>
      <c r="F16782" s="269">
        <v>7.070915922870207E-5</v>
      </c>
    </row>
    <row r="16783" ht="14.25" customHeight="1">
      <c r="A16783" s="267">
        <v>43815.0</v>
      </c>
      <c r="B16783" s="57">
        <v>350.0</v>
      </c>
      <c r="C16783" s="57">
        <v>30.0</v>
      </c>
      <c r="D16783" s="268">
        <v>0.604166666666667</v>
      </c>
      <c r="E16783" s="269">
        <v>6.093224202399411E-5</v>
      </c>
      <c r="F16783" s="269">
        <v>7.311287002401206E-5</v>
      </c>
    </row>
    <row r="16784" ht="14.25" customHeight="1">
      <c r="A16784" s="267">
        <v>43815.0</v>
      </c>
      <c r="B16784" s="57">
        <v>350.0</v>
      </c>
      <c r="C16784" s="57">
        <v>31.0</v>
      </c>
      <c r="D16784" s="268">
        <v>0.625</v>
      </c>
      <c r="E16784" s="269">
        <v>4.792883522641156E-5</v>
      </c>
      <c r="F16784" s="269">
        <v>7.551658081932205E-5</v>
      </c>
    </row>
    <row r="16785" ht="14.25" customHeight="1">
      <c r="A16785" s="267">
        <v>43815.0</v>
      </c>
      <c r="B16785" s="57">
        <v>350.0</v>
      </c>
      <c r="C16785" s="57">
        <v>32.0</v>
      </c>
      <c r="D16785" s="268">
        <v>0.645833333333333</v>
      </c>
      <c r="E16785" s="269">
        <v>3.2889887643885034E-5</v>
      </c>
      <c r="F16785" s="269">
        <v>8.242724935583825E-5</v>
      </c>
    </row>
    <row r="16786" ht="14.25" customHeight="1">
      <c r="A16786" s="267">
        <v>43815.0</v>
      </c>
      <c r="B16786" s="57">
        <v>350.0</v>
      </c>
      <c r="C16786" s="57">
        <v>33.0</v>
      </c>
      <c r="D16786" s="268">
        <v>0.666666666666667</v>
      </c>
      <c r="E16786" s="269">
        <v>1.3683622849646858E-5</v>
      </c>
      <c r="F16786" s="269">
        <v>9.324394793473318E-5</v>
      </c>
    </row>
    <row r="16787" ht="14.25" customHeight="1">
      <c r="A16787" s="267">
        <v>43815.0</v>
      </c>
      <c r="B16787" s="57">
        <v>350.0</v>
      </c>
      <c r="C16787" s="57">
        <v>34.0</v>
      </c>
      <c r="D16787" s="268">
        <v>0.6875</v>
      </c>
      <c r="E16787" s="269">
        <v>4.697313057468607E-6</v>
      </c>
      <c r="F16787" s="269">
        <v>1.0470163605904411E-4</v>
      </c>
    </row>
    <row r="16788" ht="14.25" customHeight="1">
      <c r="A16788" s="267">
        <v>43815.0</v>
      </c>
      <c r="B16788" s="57">
        <v>350.0</v>
      </c>
      <c r="C16788" s="57">
        <v>35.0</v>
      </c>
      <c r="D16788" s="268">
        <v>0.708333333333333</v>
      </c>
      <c r="E16788" s="269">
        <v>1.7268794843374012E-7</v>
      </c>
      <c r="F16788" s="269">
        <v>1.1054065019931795E-4</v>
      </c>
    </row>
    <row r="16789" ht="14.25" customHeight="1">
      <c r="A16789" s="267">
        <v>43815.0</v>
      </c>
      <c r="B16789" s="57">
        <v>350.0</v>
      </c>
      <c r="C16789" s="57">
        <v>36.0</v>
      </c>
      <c r="D16789" s="268">
        <v>0.729166666666667</v>
      </c>
      <c r="E16789" s="269">
        <v>1.4623913376823686E-7</v>
      </c>
      <c r="F16789" s="269">
        <v>1.1369552061816228E-4</v>
      </c>
    </row>
    <row r="16790" ht="14.25" customHeight="1">
      <c r="A16790" s="267">
        <v>43815.0</v>
      </c>
      <c r="B16790" s="57">
        <v>350.0</v>
      </c>
      <c r="C16790" s="57">
        <v>37.0</v>
      </c>
      <c r="D16790" s="268">
        <v>0.75</v>
      </c>
      <c r="E16790" s="269">
        <v>1.4623913376823686E-7</v>
      </c>
      <c r="F16790" s="269">
        <v>1.1455685031981505E-4</v>
      </c>
    </row>
    <row r="16791" ht="14.25" customHeight="1">
      <c r="A16791" s="267">
        <v>43815.0</v>
      </c>
      <c r="B16791" s="57">
        <v>350.0</v>
      </c>
      <c r="C16791" s="57">
        <v>38.0</v>
      </c>
      <c r="D16791" s="268">
        <v>0.770833333333333</v>
      </c>
      <c r="E16791" s="269">
        <v>1.137483987362551E-7</v>
      </c>
      <c r="F16791" s="269">
        <v>1.1334497946051294E-4</v>
      </c>
    </row>
    <row r="16792" ht="14.25" customHeight="1">
      <c r="A16792" s="267">
        <v>43815.0</v>
      </c>
      <c r="B16792" s="57">
        <v>350.0</v>
      </c>
      <c r="C16792" s="57">
        <v>39.0</v>
      </c>
      <c r="D16792" s="268">
        <v>0.791666666666667</v>
      </c>
      <c r="E16792" s="269">
        <v>0.0</v>
      </c>
      <c r="F16792" s="269">
        <v>1.083172177136562E-4</v>
      </c>
    </row>
    <row r="16793" ht="14.25" customHeight="1">
      <c r="A16793" s="267">
        <v>43815.0</v>
      </c>
      <c r="B16793" s="57">
        <v>350.0</v>
      </c>
      <c r="C16793" s="57">
        <v>40.0</v>
      </c>
      <c r="D16793" s="268">
        <v>0.8125</v>
      </c>
      <c r="E16793" s="269">
        <v>0.0</v>
      </c>
      <c r="F16793" s="269">
        <v>1.02608404574795E-4</v>
      </c>
    </row>
    <row r="16794" ht="14.25" customHeight="1">
      <c r="A16794" s="267">
        <v>43815.0</v>
      </c>
      <c r="B16794" s="57">
        <v>350.0</v>
      </c>
      <c r="C16794" s="57">
        <v>41.0</v>
      </c>
      <c r="D16794" s="268">
        <v>0.833333333333333</v>
      </c>
      <c r="E16794" s="269">
        <v>0.0</v>
      </c>
      <c r="F16794" s="269">
        <v>9.885260645712315E-5</v>
      </c>
    </row>
    <row r="16795" ht="14.25" customHeight="1">
      <c r="A16795" s="267">
        <v>43815.0</v>
      </c>
      <c r="B16795" s="57">
        <v>350.0</v>
      </c>
      <c r="C16795" s="57">
        <v>42.0</v>
      </c>
      <c r="D16795" s="268">
        <v>0.854166666666667</v>
      </c>
      <c r="E16795" s="269">
        <v>0.0</v>
      </c>
      <c r="F16795" s="269">
        <v>9.534719488062941E-5</v>
      </c>
    </row>
    <row r="16796" ht="14.25" customHeight="1">
      <c r="A16796" s="267">
        <v>43815.0</v>
      </c>
      <c r="B16796" s="57">
        <v>350.0</v>
      </c>
      <c r="C16796" s="57">
        <v>43.0</v>
      </c>
      <c r="D16796" s="268">
        <v>0.875</v>
      </c>
      <c r="E16796" s="269">
        <v>0.0</v>
      </c>
      <c r="F16796" s="269">
        <v>9.10405463723657E-5</v>
      </c>
    </row>
    <row r="16797" ht="14.25" customHeight="1">
      <c r="A16797" s="267">
        <v>43815.0</v>
      </c>
      <c r="B16797" s="57">
        <v>350.0</v>
      </c>
      <c r="C16797" s="57">
        <v>44.0</v>
      </c>
      <c r="D16797" s="268">
        <v>0.895833333333333</v>
      </c>
      <c r="E16797" s="269">
        <v>0.0</v>
      </c>
      <c r="F16797" s="269">
        <v>8.663374324763073E-5</v>
      </c>
    </row>
    <row r="16798" ht="14.25" customHeight="1">
      <c r="A16798" s="267">
        <v>43815.0</v>
      </c>
      <c r="B16798" s="57">
        <v>350.0</v>
      </c>
      <c r="C16798" s="57">
        <v>45.0</v>
      </c>
      <c r="D16798" s="268">
        <v>0.916666666666667</v>
      </c>
      <c r="E16798" s="269">
        <v>0.0</v>
      </c>
      <c r="F16798" s="269">
        <v>8.2327094739367E-5</v>
      </c>
    </row>
    <row r="16799" ht="14.25" customHeight="1">
      <c r="A16799" s="267">
        <v>43815.0</v>
      </c>
      <c r="B16799" s="57">
        <v>350.0</v>
      </c>
      <c r="C16799" s="57">
        <v>46.0</v>
      </c>
      <c r="D16799" s="268">
        <v>0.9375</v>
      </c>
      <c r="E16799" s="269">
        <v>0.0</v>
      </c>
      <c r="F16799" s="269">
        <v>7.32130246404833E-5</v>
      </c>
    </row>
    <row r="16800" ht="14.25" customHeight="1">
      <c r="A16800" s="267">
        <v>43815.0</v>
      </c>
      <c r="B16800" s="57">
        <v>350.0</v>
      </c>
      <c r="C16800" s="57">
        <v>47.0</v>
      </c>
      <c r="D16800" s="268">
        <v>0.958333333333333</v>
      </c>
      <c r="E16800" s="269">
        <v>0.0</v>
      </c>
      <c r="F16800" s="269">
        <v>6.46998822404271E-5</v>
      </c>
    </row>
    <row r="16801" ht="14.25" customHeight="1">
      <c r="A16801" s="267">
        <v>43815.0</v>
      </c>
      <c r="B16801" s="57">
        <v>350.0</v>
      </c>
      <c r="C16801" s="57">
        <v>48.0</v>
      </c>
      <c r="D16801" s="268">
        <v>0.979166666666667</v>
      </c>
      <c r="E16801" s="269">
        <v>0.0</v>
      </c>
      <c r="F16801" s="269">
        <v>5.6186739840370906E-5</v>
      </c>
    </row>
    <row r="16802" ht="14.25" customHeight="1">
      <c r="A16802" s="267">
        <v>43816.0</v>
      </c>
      <c r="B16802" s="57">
        <v>351.0</v>
      </c>
      <c r="C16802" s="57">
        <v>1.0</v>
      </c>
      <c r="D16802" s="268">
        <v>0.0</v>
      </c>
      <c r="E16802" s="269">
        <v>0.0</v>
      </c>
      <c r="F16802" s="269">
        <v>4.887545283796971E-5</v>
      </c>
    </row>
    <row r="16803" ht="14.25" customHeight="1">
      <c r="A16803" s="267">
        <v>43816.0</v>
      </c>
      <c r="B16803" s="57">
        <v>351.0</v>
      </c>
      <c r="C16803" s="57">
        <v>2.0</v>
      </c>
      <c r="D16803" s="268">
        <v>0.020833333333333332</v>
      </c>
      <c r="E16803" s="269">
        <v>0.0</v>
      </c>
      <c r="F16803" s="269">
        <v>4.3366948932050984E-5</v>
      </c>
    </row>
    <row r="16804" ht="14.25" customHeight="1">
      <c r="A16804" s="267">
        <v>43816.0</v>
      </c>
      <c r="B16804" s="57">
        <v>351.0</v>
      </c>
      <c r="C16804" s="57">
        <v>3.0</v>
      </c>
      <c r="D16804" s="268">
        <v>0.0416666666666667</v>
      </c>
      <c r="E16804" s="269">
        <v>0.0</v>
      </c>
      <c r="F16804" s="269">
        <v>3.966122812261476E-5</v>
      </c>
    </row>
    <row r="16805" ht="14.25" customHeight="1">
      <c r="A16805" s="267">
        <v>43816.0</v>
      </c>
      <c r="B16805" s="57">
        <v>351.0</v>
      </c>
      <c r="C16805" s="57">
        <v>4.0</v>
      </c>
      <c r="D16805" s="268">
        <v>0.0625</v>
      </c>
      <c r="E16805" s="269">
        <v>0.0</v>
      </c>
      <c r="F16805" s="269">
        <v>3.665658962847728E-5</v>
      </c>
    </row>
    <row r="16806" ht="14.25" customHeight="1">
      <c r="A16806" s="267">
        <v>43816.0</v>
      </c>
      <c r="B16806" s="57">
        <v>351.0</v>
      </c>
      <c r="C16806" s="57">
        <v>5.0</v>
      </c>
      <c r="D16806" s="268">
        <v>0.0833333333333333</v>
      </c>
      <c r="E16806" s="269">
        <v>0.0</v>
      </c>
      <c r="F16806" s="269">
        <v>3.505411576493728E-5</v>
      </c>
    </row>
    <row r="16807" ht="14.25" customHeight="1">
      <c r="A16807" s="267">
        <v>43816.0</v>
      </c>
      <c r="B16807" s="57">
        <v>351.0</v>
      </c>
      <c r="C16807" s="57">
        <v>6.0</v>
      </c>
      <c r="D16807" s="268">
        <v>0.104166666666667</v>
      </c>
      <c r="E16807" s="269">
        <v>0.0</v>
      </c>
      <c r="F16807" s="269">
        <v>3.34516419013973E-5</v>
      </c>
    </row>
    <row r="16808" ht="14.25" customHeight="1">
      <c r="A16808" s="267">
        <v>43816.0</v>
      </c>
      <c r="B16808" s="57">
        <v>351.0</v>
      </c>
      <c r="C16808" s="57">
        <v>7.0</v>
      </c>
      <c r="D16808" s="268">
        <v>0.125</v>
      </c>
      <c r="E16808" s="269">
        <v>0.0</v>
      </c>
      <c r="F16808" s="269">
        <v>3.34516419013973E-5</v>
      </c>
    </row>
    <row r="16809" ht="14.25" customHeight="1">
      <c r="A16809" s="267">
        <v>43816.0</v>
      </c>
      <c r="B16809" s="57">
        <v>351.0</v>
      </c>
      <c r="C16809" s="57">
        <v>8.0</v>
      </c>
      <c r="D16809" s="268">
        <v>0.145833333333333</v>
      </c>
      <c r="E16809" s="269">
        <v>0.0</v>
      </c>
      <c r="F16809" s="269">
        <v>3.26504049696273E-5</v>
      </c>
    </row>
    <row r="16810" ht="14.25" customHeight="1">
      <c r="A16810" s="267">
        <v>43816.0</v>
      </c>
      <c r="B16810" s="57">
        <v>351.0</v>
      </c>
      <c r="C16810" s="57">
        <v>9.0</v>
      </c>
      <c r="D16810" s="268">
        <v>0.166666666666667</v>
      </c>
      <c r="E16810" s="269">
        <v>0.0</v>
      </c>
      <c r="F16810" s="269">
        <v>3.26504049696273E-5</v>
      </c>
    </row>
    <row r="16811" ht="14.25" customHeight="1">
      <c r="A16811" s="267">
        <v>43816.0</v>
      </c>
      <c r="B16811" s="57">
        <v>351.0</v>
      </c>
      <c r="C16811" s="57">
        <v>10.0</v>
      </c>
      <c r="D16811" s="268">
        <v>0.1875</v>
      </c>
      <c r="E16811" s="269">
        <v>0.0</v>
      </c>
      <c r="F16811" s="269">
        <v>3.275055958609855E-5</v>
      </c>
    </row>
    <row r="16812" ht="14.25" customHeight="1">
      <c r="A16812" s="267">
        <v>43816.0</v>
      </c>
      <c r="B16812" s="57">
        <v>351.0</v>
      </c>
      <c r="C16812" s="57">
        <v>11.0</v>
      </c>
      <c r="D16812" s="268">
        <v>0.208333333333333</v>
      </c>
      <c r="E16812" s="269">
        <v>0.0</v>
      </c>
      <c r="F16812" s="269">
        <v>3.335148728492605E-5</v>
      </c>
    </row>
    <row r="16813" ht="14.25" customHeight="1">
      <c r="A16813" s="267">
        <v>43816.0</v>
      </c>
      <c r="B16813" s="57">
        <v>351.0</v>
      </c>
      <c r="C16813" s="57">
        <v>12.0</v>
      </c>
      <c r="D16813" s="268">
        <v>0.229166666666667</v>
      </c>
      <c r="E16813" s="269">
        <v>0.0</v>
      </c>
      <c r="F16813" s="269">
        <v>3.575519808023604E-5</v>
      </c>
    </row>
    <row r="16814" ht="14.25" customHeight="1">
      <c r="A16814" s="267">
        <v>43816.0</v>
      </c>
      <c r="B16814" s="57">
        <v>351.0</v>
      </c>
      <c r="C16814" s="57">
        <v>13.0</v>
      </c>
      <c r="D16814" s="268">
        <v>0.25</v>
      </c>
      <c r="E16814" s="269">
        <v>0.0</v>
      </c>
      <c r="F16814" s="269">
        <v>3.996169197202851E-5</v>
      </c>
    </row>
    <row r="16815" ht="14.25" customHeight="1">
      <c r="A16815" s="267">
        <v>43816.0</v>
      </c>
      <c r="B16815" s="57">
        <v>351.0</v>
      </c>
      <c r="C16815" s="57">
        <v>14.0</v>
      </c>
      <c r="D16815" s="268">
        <v>0.270833333333333</v>
      </c>
      <c r="E16815" s="269">
        <v>0.0</v>
      </c>
      <c r="F16815" s="269">
        <v>4.3967876630878485E-5</v>
      </c>
    </row>
    <row r="16816" ht="14.25" customHeight="1">
      <c r="A16816" s="267">
        <v>43816.0</v>
      </c>
      <c r="B16816" s="57">
        <v>351.0</v>
      </c>
      <c r="C16816" s="57">
        <v>15.0</v>
      </c>
      <c r="D16816" s="268">
        <v>0.291666666666667</v>
      </c>
      <c r="E16816" s="269">
        <v>0.0</v>
      </c>
      <c r="F16816" s="269">
        <v>4.8975607454440954E-5</v>
      </c>
    </row>
    <row r="16817" ht="14.25" customHeight="1">
      <c r="A16817" s="267">
        <v>43816.0</v>
      </c>
      <c r="B16817" s="57">
        <v>351.0</v>
      </c>
      <c r="C16817" s="57">
        <v>16.0</v>
      </c>
      <c r="D16817" s="268">
        <v>0.3125</v>
      </c>
      <c r="E16817" s="269">
        <v>0.0</v>
      </c>
      <c r="F16817" s="269">
        <v>5.6487203689784654E-5</v>
      </c>
    </row>
    <row r="16818" ht="14.25" customHeight="1">
      <c r="A16818" s="267">
        <v>43816.0</v>
      </c>
      <c r="B16818" s="57">
        <v>351.0</v>
      </c>
      <c r="C16818" s="57">
        <v>17.0</v>
      </c>
      <c r="D16818" s="268">
        <v>0.333333333333333</v>
      </c>
      <c r="E16818" s="269">
        <v>3.526508622067096E-8</v>
      </c>
      <c r="F16818" s="269">
        <v>6.730390226867957E-5</v>
      </c>
    </row>
    <row r="16819" ht="14.25" customHeight="1">
      <c r="A16819" s="267">
        <v>43816.0</v>
      </c>
      <c r="B16819" s="57">
        <v>351.0</v>
      </c>
      <c r="C16819" s="57">
        <v>18.0</v>
      </c>
      <c r="D16819" s="268">
        <v>0.354166666666667</v>
      </c>
      <c r="E16819" s="269">
        <v>3.616089066458528E-7</v>
      </c>
      <c r="F16819" s="269">
        <v>7.631781775109203E-5</v>
      </c>
    </row>
    <row r="16820" ht="14.25" customHeight="1">
      <c r="A16820" s="267">
        <v>43816.0</v>
      </c>
      <c r="B16820" s="57">
        <v>351.0</v>
      </c>
      <c r="C16820" s="57">
        <v>19.0</v>
      </c>
      <c r="D16820" s="268">
        <v>0.375</v>
      </c>
      <c r="E16820" s="269">
        <v>4.224204845769859E-6</v>
      </c>
      <c r="F16820" s="269">
        <v>7.992338394405702E-5</v>
      </c>
    </row>
    <row r="16821" ht="14.25" customHeight="1">
      <c r="A16821" s="267">
        <v>43816.0</v>
      </c>
      <c r="B16821" s="57">
        <v>351.0</v>
      </c>
      <c r="C16821" s="57">
        <v>20.0</v>
      </c>
      <c r="D16821" s="268">
        <v>0.395833333333333</v>
      </c>
      <c r="E16821" s="269">
        <v>9.18648515099525E-6</v>
      </c>
      <c r="F16821" s="269">
        <v>8.322848628760824E-5</v>
      </c>
    </row>
    <row r="16822" ht="14.25" customHeight="1">
      <c r="A16822" s="267">
        <v>43816.0</v>
      </c>
      <c r="B16822" s="57">
        <v>351.0</v>
      </c>
      <c r="C16822" s="57">
        <v>21.0</v>
      </c>
      <c r="D16822" s="268">
        <v>0.416666666666667</v>
      </c>
      <c r="E16822" s="269">
        <v>1.9753678657316676E-5</v>
      </c>
      <c r="F16822" s="269">
        <v>8.162601242406827E-5</v>
      </c>
    </row>
    <row r="16823" ht="14.25" customHeight="1">
      <c r="A16823" s="267">
        <v>43816.0</v>
      </c>
      <c r="B16823" s="57">
        <v>351.0</v>
      </c>
      <c r="C16823" s="57">
        <v>22.0</v>
      </c>
      <c r="D16823" s="268">
        <v>0.4375</v>
      </c>
      <c r="E16823" s="269">
        <v>3.430520087701529E-5</v>
      </c>
      <c r="F16823" s="269">
        <v>8.2727713205252E-5</v>
      </c>
    </row>
    <row r="16824" ht="14.25" customHeight="1">
      <c r="A16824" s="267">
        <v>43816.0</v>
      </c>
      <c r="B16824" s="57">
        <v>351.0</v>
      </c>
      <c r="C16824" s="57">
        <v>23.0</v>
      </c>
      <c r="D16824" s="268">
        <v>0.458333333333333</v>
      </c>
      <c r="E16824" s="269">
        <v>4.063220204526738E-5</v>
      </c>
      <c r="F16824" s="269">
        <v>7.962292009464326E-5</v>
      </c>
    </row>
    <row r="16825" ht="14.25" customHeight="1">
      <c r="A16825" s="267">
        <v>43816.0</v>
      </c>
      <c r="B16825" s="57">
        <v>351.0</v>
      </c>
      <c r="C16825" s="57">
        <v>24.0</v>
      </c>
      <c r="D16825" s="268">
        <v>0.479166666666667</v>
      </c>
      <c r="E16825" s="269">
        <v>3.988965773829863E-5</v>
      </c>
      <c r="F16825" s="269">
        <v>7.802044623110327E-5</v>
      </c>
    </row>
    <row r="16826" ht="14.25" customHeight="1">
      <c r="A16826" s="267">
        <v>43816.0</v>
      </c>
      <c r="B16826" s="57">
        <v>351.0</v>
      </c>
      <c r="C16826" s="57">
        <v>25.0</v>
      </c>
      <c r="D16826" s="268">
        <v>0.5</v>
      </c>
      <c r="E16826" s="269">
        <v>3.399942308608099E-5</v>
      </c>
      <c r="F16826" s="269">
        <v>8.042415702641325E-5</v>
      </c>
    </row>
    <row r="16827" ht="14.25" customHeight="1">
      <c r="A16827" s="267">
        <v>43816.0</v>
      </c>
      <c r="B16827" s="57">
        <v>351.0</v>
      </c>
      <c r="C16827" s="57">
        <v>26.0</v>
      </c>
      <c r="D16827" s="268">
        <v>0.520833333333333</v>
      </c>
      <c r="E16827" s="269">
        <v>3.0453623011521063E-5</v>
      </c>
      <c r="F16827" s="269">
        <v>8.032400240994201E-5</v>
      </c>
    </row>
    <row r="16828" ht="14.25" customHeight="1">
      <c r="A16828" s="267">
        <v>43816.0</v>
      </c>
      <c r="B16828" s="57">
        <v>351.0</v>
      </c>
      <c r="C16828" s="57">
        <v>27.0</v>
      </c>
      <c r="D16828" s="268">
        <v>0.541666666666667</v>
      </c>
      <c r="E16828" s="269">
        <v>2.8827893684585248E-5</v>
      </c>
      <c r="F16828" s="269">
        <v>8.122539395818325E-5</v>
      </c>
    </row>
    <row r="16829" ht="14.25" customHeight="1">
      <c r="A16829" s="267">
        <v>43816.0</v>
      </c>
      <c r="B16829" s="57">
        <v>351.0</v>
      </c>
      <c r="C16829" s="57">
        <v>28.0</v>
      </c>
      <c r="D16829" s="268">
        <v>0.5625</v>
      </c>
      <c r="E16829" s="269">
        <v>2.9147844685296644E-5</v>
      </c>
      <c r="F16829" s="269">
        <v>7.812060084757453E-5</v>
      </c>
    </row>
    <row r="16830" ht="14.25" customHeight="1">
      <c r="A16830" s="267">
        <v>43816.0</v>
      </c>
      <c r="B16830" s="57">
        <v>351.0</v>
      </c>
      <c r="C16830" s="57">
        <v>29.0</v>
      </c>
      <c r="D16830" s="268">
        <v>0.583333333333333</v>
      </c>
      <c r="E16830" s="269">
        <v>2.5585837680828125E-5</v>
      </c>
      <c r="F16830" s="269">
        <v>7.691874544991952E-5</v>
      </c>
    </row>
    <row r="16831" ht="14.25" customHeight="1">
      <c r="A16831" s="267">
        <v>43816.0</v>
      </c>
      <c r="B16831" s="57">
        <v>351.0</v>
      </c>
      <c r="C16831" s="57">
        <v>30.0</v>
      </c>
      <c r="D16831" s="268">
        <v>0.604166666666667</v>
      </c>
      <c r="E16831" s="269">
        <v>2.0173157282499573E-5</v>
      </c>
      <c r="F16831" s="269">
        <v>8.09249301087695E-5</v>
      </c>
    </row>
    <row r="16832" ht="14.25" customHeight="1">
      <c r="A16832" s="267">
        <v>43816.0</v>
      </c>
      <c r="B16832" s="57">
        <v>351.0</v>
      </c>
      <c r="C16832" s="57">
        <v>31.0</v>
      </c>
      <c r="D16832" s="268">
        <v>0.625</v>
      </c>
      <c r="E16832" s="269">
        <v>1.2975348519048216E-5</v>
      </c>
      <c r="F16832" s="269">
        <v>8.21267855064245E-5</v>
      </c>
    </row>
    <row r="16833" ht="14.25" customHeight="1">
      <c r="A16833" s="267">
        <v>43816.0</v>
      </c>
      <c r="B16833" s="57">
        <v>351.0</v>
      </c>
      <c r="C16833" s="57">
        <v>32.0</v>
      </c>
      <c r="D16833" s="268">
        <v>0.645833333333333</v>
      </c>
      <c r="E16833" s="269">
        <v>6.763790777051535E-6</v>
      </c>
      <c r="F16833" s="269">
        <v>8.753513479587196E-5</v>
      </c>
    </row>
    <row r="16834" ht="14.25" customHeight="1">
      <c r="A16834" s="267">
        <v>43816.0</v>
      </c>
      <c r="B16834" s="57">
        <v>351.0</v>
      </c>
      <c r="C16834" s="57">
        <v>33.0</v>
      </c>
      <c r="D16834" s="268">
        <v>0.666666666666667</v>
      </c>
      <c r="E16834" s="269">
        <v>3.137394928166915E-6</v>
      </c>
      <c r="F16834" s="269">
        <v>9.484642179827317E-5</v>
      </c>
    </row>
    <row r="16835" ht="14.25" customHeight="1">
      <c r="A16835" s="267">
        <v>43816.0</v>
      </c>
      <c r="B16835" s="57">
        <v>351.0</v>
      </c>
      <c r="C16835" s="57">
        <v>34.0</v>
      </c>
      <c r="D16835" s="268">
        <v>0.6875</v>
      </c>
      <c r="E16835" s="269">
        <v>4.272036392124695E-7</v>
      </c>
      <c r="F16835" s="269">
        <v>1.0556296576069685E-4</v>
      </c>
    </row>
    <row r="16836" ht="14.25" customHeight="1">
      <c r="A16836" s="267">
        <v>43816.0</v>
      </c>
      <c r="B16836" s="57">
        <v>351.0</v>
      </c>
      <c r="C16836" s="57">
        <v>35.0</v>
      </c>
      <c r="D16836" s="268">
        <v>0.708333333333333</v>
      </c>
      <c r="E16836" s="269">
        <v>1.9852024061286797E-8</v>
      </c>
      <c r="F16836" s="269">
        <v>1.1517780894193682E-4</v>
      </c>
    </row>
    <row r="16837" ht="14.25" customHeight="1">
      <c r="A16837" s="267">
        <v>43816.0</v>
      </c>
      <c r="B16837" s="57">
        <v>351.0</v>
      </c>
      <c r="C16837" s="57">
        <v>36.0</v>
      </c>
      <c r="D16837" s="268">
        <v>0.729166666666667</v>
      </c>
      <c r="E16837" s="269">
        <v>0.0</v>
      </c>
      <c r="F16837" s="269">
        <v>1.1708074665489053E-4</v>
      </c>
    </row>
    <row r="16838" ht="14.25" customHeight="1">
      <c r="A16838" s="267">
        <v>43816.0</v>
      </c>
      <c r="B16838" s="57">
        <v>351.0</v>
      </c>
      <c r="C16838" s="57">
        <v>37.0</v>
      </c>
      <c r="D16838" s="268">
        <v>0.75</v>
      </c>
      <c r="E16838" s="269">
        <v>0.0</v>
      </c>
      <c r="F16838" s="269">
        <v>1.1927413275561089E-4</v>
      </c>
    </row>
    <row r="16839" ht="14.25" customHeight="1">
      <c r="A16839" s="267">
        <v>43816.0</v>
      </c>
      <c r="B16839" s="57">
        <v>351.0</v>
      </c>
      <c r="C16839" s="57">
        <v>38.0</v>
      </c>
      <c r="D16839" s="268">
        <v>0.770833333333333</v>
      </c>
      <c r="E16839" s="269">
        <v>0.0</v>
      </c>
      <c r="F16839" s="269">
        <v>1.1406609269910592E-4</v>
      </c>
    </row>
    <row r="16840" ht="14.25" customHeight="1">
      <c r="A16840" s="267">
        <v>43816.0</v>
      </c>
      <c r="B16840" s="57">
        <v>351.0</v>
      </c>
      <c r="C16840" s="57">
        <v>39.0</v>
      </c>
      <c r="D16840" s="268">
        <v>0.791666666666667</v>
      </c>
      <c r="E16840" s="269">
        <v>0.0</v>
      </c>
      <c r="F16840" s="269">
        <v>1.0853755786989296E-4</v>
      </c>
    </row>
    <row r="16841" ht="14.25" customHeight="1">
      <c r="A16841" s="267">
        <v>43816.0</v>
      </c>
      <c r="B16841" s="57">
        <v>351.0</v>
      </c>
      <c r="C16841" s="57">
        <v>40.0</v>
      </c>
      <c r="D16841" s="268">
        <v>0.8125</v>
      </c>
      <c r="E16841" s="269">
        <v>0.0</v>
      </c>
      <c r="F16841" s="269">
        <v>1.0388036820397987E-4</v>
      </c>
    </row>
    <row r="16842" ht="14.25" customHeight="1">
      <c r="A16842" s="267">
        <v>43816.0</v>
      </c>
      <c r="B16842" s="57">
        <v>351.0</v>
      </c>
      <c r="C16842" s="57">
        <v>41.0</v>
      </c>
      <c r="D16842" s="268">
        <v>0.833333333333333</v>
      </c>
      <c r="E16842" s="269">
        <v>0.0</v>
      </c>
      <c r="F16842" s="269">
        <v>9.835183337476691E-5</v>
      </c>
    </row>
    <row r="16843" ht="14.25" customHeight="1">
      <c r="A16843" s="267">
        <v>43816.0</v>
      </c>
      <c r="B16843" s="57">
        <v>351.0</v>
      </c>
      <c r="C16843" s="57">
        <v>42.0</v>
      </c>
      <c r="D16843" s="268">
        <v>0.854166666666667</v>
      </c>
      <c r="E16843" s="269">
        <v>0.0</v>
      </c>
      <c r="F16843" s="269">
        <v>9.234255638649195E-5</v>
      </c>
    </row>
    <row r="16844" ht="14.25" customHeight="1">
      <c r="A16844" s="267">
        <v>43816.0</v>
      </c>
      <c r="B16844" s="57">
        <v>351.0</v>
      </c>
      <c r="C16844" s="57">
        <v>43.0</v>
      </c>
      <c r="D16844" s="268">
        <v>0.875</v>
      </c>
      <c r="E16844" s="269">
        <v>0.0</v>
      </c>
      <c r="F16844" s="269">
        <v>8.823621711117072E-5</v>
      </c>
    </row>
    <row r="16845" ht="14.25" customHeight="1">
      <c r="A16845" s="267">
        <v>43816.0</v>
      </c>
      <c r="B16845" s="57">
        <v>351.0</v>
      </c>
      <c r="C16845" s="57">
        <v>44.0</v>
      </c>
      <c r="D16845" s="268">
        <v>0.895833333333333</v>
      </c>
      <c r="E16845" s="269">
        <v>0.0</v>
      </c>
      <c r="F16845" s="269">
        <v>8.603281554880323E-5</v>
      </c>
    </row>
    <row r="16846" ht="14.25" customHeight="1">
      <c r="A16846" s="267">
        <v>43816.0</v>
      </c>
      <c r="B16846" s="57">
        <v>351.0</v>
      </c>
      <c r="C16846" s="57">
        <v>45.0</v>
      </c>
      <c r="D16846" s="268">
        <v>0.916666666666667</v>
      </c>
      <c r="E16846" s="269">
        <v>0.0</v>
      </c>
      <c r="F16846" s="269">
        <v>8.022384779347077E-5</v>
      </c>
    </row>
    <row r="16847" ht="14.25" customHeight="1">
      <c r="A16847" s="267">
        <v>43816.0</v>
      </c>
      <c r="B16847" s="57">
        <v>351.0</v>
      </c>
      <c r="C16847" s="57">
        <v>46.0</v>
      </c>
      <c r="D16847" s="268">
        <v>0.9375</v>
      </c>
      <c r="E16847" s="269">
        <v>0.0</v>
      </c>
      <c r="F16847" s="269">
        <v>7.371379772283956E-5</v>
      </c>
    </row>
    <row r="16848" ht="14.25" customHeight="1">
      <c r="A16848" s="267">
        <v>43816.0</v>
      </c>
      <c r="B16848" s="57">
        <v>351.0</v>
      </c>
      <c r="C16848" s="57">
        <v>47.0</v>
      </c>
      <c r="D16848" s="268">
        <v>0.958333333333333</v>
      </c>
      <c r="E16848" s="269">
        <v>0.0</v>
      </c>
      <c r="F16848" s="269">
        <v>6.680312918632335E-5</v>
      </c>
    </row>
    <row r="16849" ht="14.25" customHeight="1">
      <c r="A16849" s="267">
        <v>43816.0</v>
      </c>
      <c r="B16849" s="57">
        <v>351.0</v>
      </c>
      <c r="C16849" s="57">
        <v>48.0</v>
      </c>
      <c r="D16849" s="268">
        <v>0.979166666666667</v>
      </c>
      <c r="E16849" s="269">
        <v>0.0</v>
      </c>
      <c r="F16849" s="269">
        <v>5.728844062155465E-5</v>
      </c>
    </row>
    <row r="16850" ht="14.25" customHeight="1">
      <c r="A16850" s="267">
        <v>43817.0</v>
      </c>
      <c r="B16850" s="57">
        <v>352.0</v>
      </c>
      <c r="C16850" s="57">
        <v>1.0</v>
      </c>
      <c r="D16850" s="268">
        <v>0.0</v>
      </c>
      <c r="E16850" s="269">
        <v>0.0</v>
      </c>
      <c r="F16850" s="269">
        <v>5.117900901680845E-5</v>
      </c>
    </row>
    <row r="16851" ht="14.25" customHeight="1">
      <c r="A16851" s="267">
        <v>43817.0</v>
      </c>
      <c r="B16851" s="57">
        <v>352.0</v>
      </c>
      <c r="C16851" s="57">
        <v>2.0</v>
      </c>
      <c r="D16851" s="268">
        <v>0.020833333333333332</v>
      </c>
      <c r="E16851" s="269">
        <v>0.0</v>
      </c>
      <c r="F16851" s="269">
        <v>4.567050511088972E-5</v>
      </c>
    </row>
    <row r="16852" ht="14.25" customHeight="1">
      <c r="A16852" s="267">
        <v>43817.0</v>
      </c>
      <c r="B16852" s="57">
        <v>352.0</v>
      </c>
      <c r="C16852" s="57">
        <v>3.0</v>
      </c>
      <c r="D16852" s="268">
        <v>0.0416666666666667</v>
      </c>
      <c r="E16852" s="269">
        <v>0.0</v>
      </c>
      <c r="F16852" s="269">
        <v>4.1764475068510994E-5</v>
      </c>
    </row>
    <row r="16853" ht="14.25" customHeight="1">
      <c r="A16853" s="267">
        <v>43817.0</v>
      </c>
      <c r="B16853" s="57">
        <v>352.0</v>
      </c>
      <c r="C16853" s="57">
        <v>4.0</v>
      </c>
      <c r="D16853" s="268">
        <v>0.0625</v>
      </c>
      <c r="E16853" s="269">
        <v>0.0</v>
      </c>
      <c r="F16853" s="269">
        <v>3.896014580731601E-5</v>
      </c>
    </row>
    <row r="16854" ht="14.25" customHeight="1">
      <c r="A16854" s="267">
        <v>43817.0</v>
      </c>
      <c r="B16854" s="57">
        <v>352.0</v>
      </c>
      <c r="C16854" s="57">
        <v>5.0</v>
      </c>
      <c r="D16854" s="268">
        <v>0.0833333333333333</v>
      </c>
      <c r="E16854" s="269">
        <v>0.0</v>
      </c>
      <c r="F16854" s="269">
        <v>3.665658962847728E-5</v>
      </c>
    </row>
    <row r="16855" ht="14.25" customHeight="1">
      <c r="A16855" s="267">
        <v>43817.0</v>
      </c>
      <c r="B16855" s="57">
        <v>352.0</v>
      </c>
      <c r="C16855" s="57">
        <v>6.0</v>
      </c>
      <c r="D16855" s="268">
        <v>0.104166666666667</v>
      </c>
      <c r="E16855" s="269">
        <v>0.0</v>
      </c>
      <c r="F16855" s="269">
        <v>3.525442499787978E-5</v>
      </c>
    </row>
    <row r="16856" ht="14.25" customHeight="1">
      <c r="A16856" s="267">
        <v>43817.0</v>
      </c>
      <c r="B16856" s="57">
        <v>352.0</v>
      </c>
      <c r="C16856" s="57">
        <v>7.0</v>
      </c>
      <c r="D16856" s="268">
        <v>0.125</v>
      </c>
      <c r="E16856" s="269">
        <v>0.0</v>
      </c>
      <c r="F16856" s="269">
        <v>3.4753651915523535E-5</v>
      </c>
    </row>
    <row r="16857" ht="14.25" customHeight="1">
      <c r="A16857" s="267">
        <v>43817.0</v>
      </c>
      <c r="B16857" s="57">
        <v>352.0</v>
      </c>
      <c r="C16857" s="57">
        <v>8.0</v>
      </c>
      <c r="D16857" s="268">
        <v>0.145833333333333</v>
      </c>
      <c r="E16857" s="269">
        <v>0.0</v>
      </c>
      <c r="F16857" s="269">
        <v>3.435303344963854E-5</v>
      </c>
    </row>
    <row r="16858" ht="14.25" customHeight="1">
      <c r="A16858" s="267">
        <v>43817.0</v>
      </c>
      <c r="B16858" s="57">
        <v>352.0</v>
      </c>
      <c r="C16858" s="57">
        <v>9.0</v>
      </c>
      <c r="D16858" s="268">
        <v>0.166666666666667</v>
      </c>
      <c r="E16858" s="269">
        <v>0.0</v>
      </c>
      <c r="F16858" s="269">
        <v>3.405256960022479E-5</v>
      </c>
    </row>
    <row r="16859" ht="14.25" customHeight="1">
      <c r="A16859" s="267">
        <v>43817.0</v>
      </c>
      <c r="B16859" s="57">
        <v>352.0</v>
      </c>
      <c r="C16859" s="57">
        <v>10.0</v>
      </c>
      <c r="D16859" s="268">
        <v>0.1875</v>
      </c>
      <c r="E16859" s="269">
        <v>0.0</v>
      </c>
      <c r="F16859" s="269">
        <v>3.3952414983753533E-5</v>
      </c>
    </row>
    <row r="16860" ht="14.25" customHeight="1">
      <c r="A16860" s="267">
        <v>43817.0</v>
      </c>
      <c r="B16860" s="57">
        <v>352.0</v>
      </c>
      <c r="C16860" s="57">
        <v>11.0</v>
      </c>
      <c r="D16860" s="268">
        <v>0.208333333333333</v>
      </c>
      <c r="E16860" s="269">
        <v>0.0</v>
      </c>
      <c r="F16860" s="269">
        <v>3.435303344963854E-5</v>
      </c>
    </row>
    <row r="16861" ht="14.25" customHeight="1">
      <c r="A16861" s="267">
        <v>43817.0</v>
      </c>
      <c r="B16861" s="57">
        <v>352.0</v>
      </c>
      <c r="C16861" s="57">
        <v>12.0</v>
      </c>
      <c r="D16861" s="268">
        <v>0.229166666666667</v>
      </c>
      <c r="E16861" s="269">
        <v>0.0</v>
      </c>
      <c r="F16861" s="269">
        <v>3.605566192964978E-5</v>
      </c>
    </row>
    <row r="16862" ht="14.25" customHeight="1">
      <c r="A16862" s="267">
        <v>43817.0</v>
      </c>
      <c r="B16862" s="57">
        <v>352.0</v>
      </c>
      <c r="C16862" s="57">
        <v>13.0</v>
      </c>
      <c r="D16862" s="268">
        <v>0.25</v>
      </c>
      <c r="E16862" s="269">
        <v>0.0</v>
      </c>
      <c r="F16862" s="269">
        <v>3.795859964260352E-5</v>
      </c>
    </row>
    <row r="16863" ht="14.25" customHeight="1">
      <c r="A16863" s="267">
        <v>43817.0</v>
      </c>
      <c r="B16863" s="57">
        <v>352.0</v>
      </c>
      <c r="C16863" s="57">
        <v>14.0</v>
      </c>
      <c r="D16863" s="268">
        <v>0.270833333333333</v>
      </c>
      <c r="E16863" s="269">
        <v>0.0</v>
      </c>
      <c r="F16863" s="269">
        <v>3.9360764273201E-5</v>
      </c>
    </row>
    <row r="16864" ht="14.25" customHeight="1">
      <c r="A16864" s="267">
        <v>43817.0</v>
      </c>
      <c r="B16864" s="57">
        <v>352.0</v>
      </c>
      <c r="C16864" s="57">
        <v>15.0</v>
      </c>
      <c r="D16864" s="268">
        <v>0.291666666666667</v>
      </c>
      <c r="E16864" s="269">
        <v>0.0</v>
      </c>
      <c r="F16864" s="269">
        <v>4.476911356264847E-5</v>
      </c>
    </row>
    <row r="16865" ht="14.25" customHeight="1">
      <c r="A16865" s="267">
        <v>43817.0</v>
      </c>
      <c r="B16865" s="57">
        <v>352.0</v>
      </c>
      <c r="C16865" s="57">
        <v>16.0</v>
      </c>
      <c r="D16865" s="268">
        <v>0.3125</v>
      </c>
      <c r="E16865" s="269">
        <v>0.0</v>
      </c>
      <c r="F16865" s="269">
        <v>5.278148288034843E-5</v>
      </c>
    </row>
    <row r="16866" ht="14.25" customHeight="1">
      <c r="A16866" s="267">
        <v>43817.0</v>
      </c>
      <c r="B16866" s="57">
        <v>352.0</v>
      </c>
      <c r="C16866" s="57">
        <v>17.0</v>
      </c>
      <c r="D16866" s="268">
        <v>0.333333333333333</v>
      </c>
      <c r="E16866" s="269">
        <v>0.0</v>
      </c>
      <c r="F16866" s="269">
        <v>6.059354296510588E-5</v>
      </c>
    </row>
    <row r="16867" ht="14.25" customHeight="1">
      <c r="A16867" s="267">
        <v>43817.0</v>
      </c>
      <c r="B16867" s="57">
        <v>352.0</v>
      </c>
      <c r="C16867" s="57">
        <v>18.0</v>
      </c>
      <c r="D16867" s="268">
        <v>0.354166666666667</v>
      </c>
      <c r="E16867" s="269">
        <v>1.7809786503195688E-7</v>
      </c>
      <c r="F16867" s="269">
        <v>7.131008692752957E-5</v>
      </c>
    </row>
    <row r="16868" ht="14.25" customHeight="1">
      <c r="A16868" s="267">
        <v>43817.0</v>
      </c>
      <c r="B16868" s="57">
        <v>352.0</v>
      </c>
      <c r="C16868" s="57">
        <v>19.0</v>
      </c>
      <c r="D16868" s="268">
        <v>0.375</v>
      </c>
      <c r="E16868" s="269">
        <v>2.999824591739151E-6</v>
      </c>
      <c r="F16868" s="269">
        <v>7.691874544991952E-5</v>
      </c>
    </row>
    <row r="16869" ht="14.25" customHeight="1">
      <c r="A16869" s="267">
        <v>43817.0</v>
      </c>
      <c r="B16869" s="57">
        <v>352.0</v>
      </c>
      <c r="C16869" s="57">
        <v>20.0</v>
      </c>
      <c r="D16869" s="268">
        <v>0.395833333333333</v>
      </c>
      <c r="E16869" s="269">
        <v>1.0306328710885484E-5</v>
      </c>
      <c r="F16869" s="269">
        <v>8.192647627348199E-5</v>
      </c>
    </row>
    <row r="16870" ht="14.25" customHeight="1">
      <c r="A16870" s="267">
        <v>43817.0</v>
      </c>
      <c r="B16870" s="57">
        <v>352.0</v>
      </c>
      <c r="C16870" s="57">
        <v>21.0</v>
      </c>
      <c r="D16870" s="268">
        <v>0.416666666666667</v>
      </c>
      <c r="E16870" s="269">
        <v>2.0622468817739868E-5</v>
      </c>
      <c r="F16870" s="269">
        <v>8.703436171351571E-5</v>
      </c>
    </row>
    <row r="16871" ht="14.25" customHeight="1">
      <c r="A16871" s="267">
        <v>43817.0</v>
      </c>
      <c r="B16871" s="57">
        <v>352.0</v>
      </c>
      <c r="C16871" s="57">
        <v>22.0</v>
      </c>
      <c r="D16871" s="268">
        <v>0.4375</v>
      </c>
      <c r="E16871" s="269">
        <v>3.368407589835726E-5</v>
      </c>
      <c r="F16871" s="269">
        <v>8.723467094645821E-5</v>
      </c>
    </row>
    <row r="16872" ht="14.25" customHeight="1">
      <c r="A16872" s="267">
        <v>43817.0</v>
      </c>
      <c r="B16872" s="57">
        <v>352.0</v>
      </c>
      <c r="C16872" s="57">
        <v>23.0</v>
      </c>
      <c r="D16872" s="268">
        <v>0.458333333333333</v>
      </c>
      <c r="E16872" s="269">
        <v>4.299570777548254E-5</v>
      </c>
      <c r="F16872" s="269">
        <v>8.943807250882569E-5</v>
      </c>
    </row>
    <row r="16873" ht="14.25" customHeight="1">
      <c r="A16873" s="267">
        <v>43817.0</v>
      </c>
      <c r="B16873" s="57">
        <v>352.0</v>
      </c>
      <c r="C16873" s="57">
        <v>24.0</v>
      </c>
      <c r="D16873" s="268">
        <v>0.479166666666667</v>
      </c>
      <c r="E16873" s="269">
        <v>5.2466414129633E-5</v>
      </c>
      <c r="F16873" s="269">
        <v>9.154131945472191E-5</v>
      </c>
    </row>
    <row r="16874" ht="14.25" customHeight="1">
      <c r="A16874" s="267">
        <v>43817.0</v>
      </c>
      <c r="B16874" s="57">
        <v>352.0</v>
      </c>
      <c r="C16874" s="57">
        <v>25.0</v>
      </c>
      <c r="D16874" s="268">
        <v>0.5</v>
      </c>
      <c r="E16874" s="269">
        <v>5.582750567542198E-5</v>
      </c>
      <c r="F16874" s="269">
        <v>9.254286561943443E-5</v>
      </c>
    </row>
    <row r="16875" ht="14.25" customHeight="1">
      <c r="A16875" s="267">
        <v>43817.0</v>
      </c>
      <c r="B16875" s="57">
        <v>352.0</v>
      </c>
      <c r="C16875" s="57">
        <v>26.0</v>
      </c>
      <c r="D16875" s="268">
        <v>0.520833333333333</v>
      </c>
      <c r="E16875" s="269">
        <v>5.1896342655861854E-5</v>
      </c>
      <c r="F16875" s="269">
        <v>9.294348408531943E-5</v>
      </c>
    </row>
    <row r="16876" ht="14.25" customHeight="1">
      <c r="A16876" s="267">
        <v>43817.0</v>
      </c>
      <c r="B16876" s="57">
        <v>352.0</v>
      </c>
      <c r="C16876" s="57">
        <v>27.0</v>
      </c>
      <c r="D16876" s="268">
        <v>0.541666666666667</v>
      </c>
      <c r="E16876" s="269">
        <v>5.56925203965008E-5</v>
      </c>
      <c r="F16876" s="269">
        <v>9.264302023590568E-5</v>
      </c>
    </row>
    <row r="16877" ht="14.25" customHeight="1">
      <c r="A16877" s="267">
        <v>43817.0</v>
      </c>
      <c r="B16877" s="57">
        <v>352.0</v>
      </c>
      <c r="C16877" s="57">
        <v>28.0</v>
      </c>
      <c r="D16877" s="268">
        <v>0.5625</v>
      </c>
      <c r="E16877" s="269">
        <v>4.938500378016515E-5</v>
      </c>
      <c r="F16877" s="269">
        <v>8.96383817417682E-5</v>
      </c>
    </row>
    <row r="16878" ht="14.25" customHeight="1">
      <c r="A16878" s="267">
        <v>43817.0</v>
      </c>
      <c r="B16878" s="57">
        <v>352.0</v>
      </c>
      <c r="C16878" s="57">
        <v>29.0</v>
      </c>
      <c r="D16878" s="268">
        <v>0.583333333333333</v>
      </c>
      <c r="E16878" s="269">
        <v>4.1722864229644464E-5</v>
      </c>
      <c r="F16878" s="269">
        <v>8.873699019352696E-5</v>
      </c>
    </row>
    <row r="16879" ht="14.25" customHeight="1">
      <c r="A16879" s="267">
        <v>43817.0</v>
      </c>
      <c r="B16879" s="57">
        <v>352.0</v>
      </c>
      <c r="C16879" s="57">
        <v>30.0</v>
      </c>
      <c r="D16879" s="268">
        <v>0.604166666666667</v>
      </c>
      <c r="E16879" s="269">
        <v>3.381251409050359E-5</v>
      </c>
      <c r="F16879" s="269">
        <v>9.00390002076532E-5</v>
      </c>
    </row>
    <row r="16880" ht="14.25" customHeight="1">
      <c r="A16880" s="267">
        <v>43817.0</v>
      </c>
      <c r="B16880" s="57">
        <v>352.0</v>
      </c>
      <c r="C16880" s="57">
        <v>31.0</v>
      </c>
      <c r="D16880" s="268">
        <v>0.625</v>
      </c>
      <c r="E16880" s="269">
        <v>2.2708219779744656E-5</v>
      </c>
      <c r="F16880" s="269">
        <v>9.244271100296316E-5</v>
      </c>
    </row>
    <row r="16881" ht="14.25" customHeight="1">
      <c r="A16881" s="267">
        <v>43817.0</v>
      </c>
      <c r="B16881" s="57">
        <v>352.0</v>
      </c>
      <c r="C16881" s="57">
        <v>32.0</v>
      </c>
      <c r="D16881" s="268">
        <v>0.645833333333333</v>
      </c>
      <c r="E16881" s="269">
        <v>1.4617648169417001E-5</v>
      </c>
      <c r="F16881" s="269">
        <v>9.995430723830691E-5</v>
      </c>
    </row>
    <row r="16882" ht="14.25" customHeight="1">
      <c r="A16882" s="267">
        <v>43817.0</v>
      </c>
      <c r="B16882" s="57">
        <v>352.0</v>
      </c>
      <c r="C16882" s="57">
        <v>33.0</v>
      </c>
      <c r="D16882" s="268">
        <v>0.666666666666667</v>
      </c>
      <c r="E16882" s="269">
        <v>6.592492854877499E-6</v>
      </c>
      <c r="F16882" s="269">
        <v>1.0792661470941835E-4</v>
      </c>
    </row>
    <row r="16883" ht="14.25" customHeight="1">
      <c r="A16883" s="267">
        <v>43817.0</v>
      </c>
      <c r="B16883" s="57">
        <v>352.0</v>
      </c>
      <c r="C16883" s="57">
        <v>34.0</v>
      </c>
      <c r="D16883" s="268">
        <v>0.6875</v>
      </c>
      <c r="E16883" s="269">
        <v>2.4930675505349285E-6</v>
      </c>
      <c r="F16883" s="269">
        <v>1.148973760158173E-4</v>
      </c>
    </row>
    <row r="16884" ht="14.25" customHeight="1">
      <c r="A16884" s="267">
        <v>43817.0</v>
      </c>
      <c r="B16884" s="57">
        <v>352.0</v>
      </c>
      <c r="C16884" s="57">
        <v>35.0</v>
      </c>
      <c r="D16884" s="268">
        <v>0.708333333333333</v>
      </c>
      <c r="E16884" s="269">
        <v>1.5413062159384162E-8</v>
      </c>
      <c r="F16884" s="269">
        <v>1.2336044110763787E-4</v>
      </c>
    </row>
    <row r="16885" ht="14.25" customHeight="1">
      <c r="A16885" s="267">
        <v>43817.0</v>
      </c>
      <c r="B16885" s="57">
        <v>352.0</v>
      </c>
      <c r="C16885" s="57">
        <v>36.0</v>
      </c>
      <c r="D16885" s="268">
        <v>0.729166666666667</v>
      </c>
      <c r="E16885" s="269">
        <v>0.0</v>
      </c>
      <c r="F16885" s="269">
        <v>1.2169787447421512E-4</v>
      </c>
    </row>
    <row r="16886" ht="14.25" customHeight="1">
      <c r="A16886" s="267">
        <v>43817.0</v>
      </c>
      <c r="B16886" s="57">
        <v>352.0</v>
      </c>
      <c r="C16886" s="57">
        <v>37.0</v>
      </c>
      <c r="D16886" s="268">
        <v>0.75</v>
      </c>
      <c r="E16886" s="269">
        <v>0.0</v>
      </c>
      <c r="F16886" s="269">
        <v>1.1913391629255117E-4</v>
      </c>
    </row>
    <row r="16887" ht="14.25" customHeight="1">
      <c r="A16887" s="267">
        <v>43817.0</v>
      </c>
      <c r="B16887" s="57">
        <v>352.0</v>
      </c>
      <c r="C16887" s="57">
        <v>38.0</v>
      </c>
      <c r="D16887" s="268">
        <v>0.770833333333333</v>
      </c>
      <c r="E16887" s="269">
        <v>0.0</v>
      </c>
      <c r="F16887" s="269">
        <v>1.1525793263511379E-4</v>
      </c>
    </row>
    <row r="16888" ht="14.25" customHeight="1">
      <c r="A16888" s="267">
        <v>43817.0</v>
      </c>
      <c r="B16888" s="57">
        <v>352.0</v>
      </c>
      <c r="C16888" s="57">
        <v>39.0</v>
      </c>
      <c r="D16888" s="268">
        <v>0.791666666666667</v>
      </c>
      <c r="E16888" s="269">
        <v>0.0</v>
      </c>
      <c r="F16888" s="269">
        <v>1.1065082027743633E-4</v>
      </c>
    </row>
    <row r="16889" ht="14.25" customHeight="1">
      <c r="A16889" s="267">
        <v>43817.0</v>
      </c>
      <c r="B16889" s="57">
        <v>352.0</v>
      </c>
      <c r="C16889" s="57">
        <v>40.0</v>
      </c>
      <c r="D16889" s="268">
        <v>0.8125</v>
      </c>
      <c r="E16889" s="269">
        <v>0.0</v>
      </c>
      <c r="F16889" s="269">
        <v>1.0710534685435409E-4</v>
      </c>
    </row>
    <row r="16890" ht="14.25" customHeight="1">
      <c r="A16890" s="267">
        <v>43817.0</v>
      </c>
      <c r="B16890" s="57">
        <v>352.0</v>
      </c>
      <c r="C16890" s="57">
        <v>41.0</v>
      </c>
      <c r="D16890" s="268">
        <v>0.833333333333333</v>
      </c>
      <c r="E16890" s="269">
        <v>0.0</v>
      </c>
      <c r="F16890" s="269">
        <v>1.0330948689009374E-4</v>
      </c>
    </row>
    <row r="16891" ht="14.25" customHeight="1">
      <c r="A16891" s="267">
        <v>43817.0</v>
      </c>
      <c r="B16891" s="57">
        <v>352.0</v>
      </c>
      <c r="C16891" s="57">
        <v>42.0</v>
      </c>
      <c r="D16891" s="268">
        <v>0.854166666666667</v>
      </c>
      <c r="E16891" s="269">
        <v>0.0</v>
      </c>
      <c r="F16891" s="269">
        <v>9.87524518406519E-5</v>
      </c>
    </row>
    <row r="16892" ht="14.25" customHeight="1">
      <c r="A16892" s="267">
        <v>43817.0</v>
      </c>
      <c r="B16892" s="57">
        <v>352.0</v>
      </c>
      <c r="C16892" s="57">
        <v>43.0</v>
      </c>
      <c r="D16892" s="268">
        <v>0.875</v>
      </c>
      <c r="E16892" s="269">
        <v>0.0</v>
      </c>
      <c r="F16892" s="269">
        <v>9.404518486650317E-5</v>
      </c>
    </row>
    <row r="16893" ht="14.25" customHeight="1">
      <c r="A16893" s="267">
        <v>43817.0</v>
      </c>
      <c r="B16893" s="57">
        <v>352.0</v>
      </c>
      <c r="C16893" s="57">
        <v>44.0</v>
      </c>
      <c r="D16893" s="268">
        <v>0.895833333333333</v>
      </c>
      <c r="E16893" s="269">
        <v>0.0</v>
      </c>
      <c r="F16893" s="269">
        <v>8.743498017940072E-5</v>
      </c>
    </row>
    <row r="16894" ht="14.25" customHeight="1">
      <c r="A16894" s="267">
        <v>43817.0</v>
      </c>
      <c r="B16894" s="57">
        <v>352.0</v>
      </c>
      <c r="C16894" s="57">
        <v>45.0</v>
      </c>
      <c r="D16894" s="268">
        <v>0.916666666666667</v>
      </c>
      <c r="E16894" s="269">
        <v>0.0</v>
      </c>
      <c r="F16894" s="269">
        <v>8.1125239341712E-5</v>
      </c>
    </row>
    <row r="16895" ht="14.25" customHeight="1">
      <c r="A16895" s="267">
        <v>43817.0</v>
      </c>
      <c r="B16895" s="57">
        <v>352.0</v>
      </c>
      <c r="C16895" s="57">
        <v>46.0</v>
      </c>
      <c r="D16895" s="268">
        <v>0.9375</v>
      </c>
      <c r="E16895" s="269">
        <v>0.0</v>
      </c>
      <c r="F16895" s="269">
        <v>7.141024154400082E-5</v>
      </c>
    </row>
    <row r="16896" ht="14.25" customHeight="1">
      <c r="A16896" s="267">
        <v>43817.0</v>
      </c>
      <c r="B16896" s="57">
        <v>352.0</v>
      </c>
      <c r="C16896" s="57">
        <v>47.0</v>
      </c>
      <c r="D16896" s="268">
        <v>0.958333333333333</v>
      </c>
      <c r="E16896" s="269">
        <v>0.0</v>
      </c>
      <c r="F16896" s="269">
        <v>6.159508912981838E-5</v>
      </c>
    </row>
    <row r="16897" ht="14.25" customHeight="1">
      <c r="A16897" s="267">
        <v>43817.0</v>
      </c>
      <c r="B16897" s="57">
        <v>352.0</v>
      </c>
      <c r="C16897" s="57">
        <v>48.0</v>
      </c>
      <c r="D16897" s="268">
        <v>0.979166666666667</v>
      </c>
      <c r="E16897" s="269">
        <v>0.0</v>
      </c>
      <c r="F16897" s="269">
        <v>5.218055518152093E-5</v>
      </c>
    </row>
    <row r="16898" ht="14.25" customHeight="1">
      <c r="A16898" s="267">
        <v>43818.0</v>
      </c>
      <c r="B16898" s="57">
        <v>353.0</v>
      </c>
      <c r="C16898" s="57">
        <v>1.0</v>
      </c>
      <c r="D16898" s="268">
        <v>0.0</v>
      </c>
      <c r="E16898" s="269">
        <v>0.0</v>
      </c>
      <c r="F16898" s="269">
        <v>4.3867722014407224E-5</v>
      </c>
    </row>
    <row r="16899" ht="14.25" customHeight="1">
      <c r="A16899" s="267">
        <v>43818.0</v>
      </c>
      <c r="B16899" s="57">
        <v>353.0</v>
      </c>
      <c r="C16899" s="57">
        <v>2.0</v>
      </c>
      <c r="D16899" s="268">
        <v>0.020833333333333332</v>
      </c>
      <c r="E16899" s="269">
        <v>0.0</v>
      </c>
      <c r="F16899" s="269">
        <v>3.8759836574373515E-5</v>
      </c>
    </row>
    <row r="16900" ht="14.25" customHeight="1">
      <c r="A16900" s="267">
        <v>43818.0</v>
      </c>
      <c r="B16900" s="57">
        <v>353.0</v>
      </c>
      <c r="C16900" s="57">
        <v>3.0</v>
      </c>
      <c r="D16900" s="268">
        <v>0.0416666666666667</v>
      </c>
      <c r="E16900" s="269">
        <v>0.0</v>
      </c>
      <c r="F16900" s="269">
        <v>3.605566192964978E-5</v>
      </c>
    </row>
    <row r="16901" ht="14.25" customHeight="1">
      <c r="A16901" s="267">
        <v>43818.0</v>
      </c>
      <c r="B16901" s="57">
        <v>353.0</v>
      </c>
      <c r="C16901" s="57">
        <v>4.0</v>
      </c>
      <c r="D16901" s="268">
        <v>0.0625</v>
      </c>
      <c r="E16901" s="269">
        <v>0.0</v>
      </c>
      <c r="F16901" s="269">
        <v>3.415272421669604E-5</v>
      </c>
    </row>
    <row r="16902" ht="14.25" customHeight="1">
      <c r="A16902" s="267">
        <v>43818.0</v>
      </c>
      <c r="B16902" s="57">
        <v>353.0</v>
      </c>
      <c r="C16902" s="57">
        <v>5.0</v>
      </c>
      <c r="D16902" s="268">
        <v>0.0833333333333333</v>
      </c>
      <c r="E16902" s="269">
        <v>0.0</v>
      </c>
      <c r="F16902" s="269">
        <v>3.2450095736684804E-5</v>
      </c>
    </row>
    <row r="16903" ht="14.25" customHeight="1">
      <c r="A16903" s="267">
        <v>43818.0</v>
      </c>
      <c r="B16903" s="57">
        <v>353.0</v>
      </c>
      <c r="C16903" s="57">
        <v>6.0</v>
      </c>
      <c r="D16903" s="268">
        <v>0.104166666666667</v>
      </c>
      <c r="E16903" s="269">
        <v>0.0</v>
      </c>
      <c r="F16903" s="269">
        <v>3.14485495719723E-5</v>
      </c>
    </row>
    <row r="16904" ht="14.25" customHeight="1">
      <c r="A16904" s="267">
        <v>43818.0</v>
      </c>
      <c r="B16904" s="57">
        <v>353.0</v>
      </c>
      <c r="C16904" s="57">
        <v>7.0</v>
      </c>
      <c r="D16904" s="268">
        <v>0.125</v>
      </c>
      <c r="E16904" s="269">
        <v>0.0</v>
      </c>
      <c r="F16904" s="269">
        <v>3.14485495719723E-5</v>
      </c>
    </row>
    <row r="16905" ht="14.25" customHeight="1">
      <c r="A16905" s="267">
        <v>43818.0</v>
      </c>
      <c r="B16905" s="57">
        <v>353.0</v>
      </c>
      <c r="C16905" s="57">
        <v>8.0</v>
      </c>
      <c r="D16905" s="268">
        <v>0.145833333333333</v>
      </c>
      <c r="E16905" s="269">
        <v>0.0</v>
      </c>
      <c r="F16905" s="269">
        <v>3.1148085722558555E-5</v>
      </c>
    </row>
    <row r="16906" ht="14.25" customHeight="1">
      <c r="A16906" s="267">
        <v>43818.0</v>
      </c>
      <c r="B16906" s="57">
        <v>353.0</v>
      </c>
      <c r="C16906" s="57">
        <v>9.0</v>
      </c>
      <c r="D16906" s="268">
        <v>0.166666666666667</v>
      </c>
      <c r="E16906" s="269">
        <v>0.0</v>
      </c>
      <c r="F16906" s="269">
        <v>3.124824033902981E-5</v>
      </c>
    </row>
    <row r="16907" ht="14.25" customHeight="1">
      <c r="A16907" s="267">
        <v>43818.0</v>
      </c>
      <c r="B16907" s="57">
        <v>353.0</v>
      </c>
      <c r="C16907" s="57">
        <v>10.0</v>
      </c>
      <c r="D16907" s="268">
        <v>0.1875</v>
      </c>
      <c r="E16907" s="269">
        <v>0.0</v>
      </c>
      <c r="F16907" s="269">
        <v>3.2249786503742304E-5</v>
      </c>
    </row>
    <row r="16908" ht="14.25" customHeight="1">
      <c r="A16908" s="267">
        <v>43818.0</v>
      </c>
      <c r="B16908" s="57">
        <v>353.0</v>
      </c>
      <c r="C16908" s="57">
        <v>11.0</v>
      </c>
      <c r="D16908" s="268">
        <v>0.208333333333333</v>
      </c>
      <c r="E16908" s="269">
        <v>0.0</v>
      </c>
      <c r="F16908" s="269">
        <v>3.375210575081104E-5</v>
      </c>
    </row>
    <row r="16909" ht="14.25" customHeight="1">
      <c r="A16909" s="267">
        <v>43818.0</v>
      </c>
      <c r="B16909" s="57">
        <v>353.0</v>
      </c>
      <c r="C16909" s="57">
        <v>12.0</v>
      </c>
      <c r="D16909" s="268">
        <v>0.229166666666667</v>
      </c>
      <c r="E16909" s="269">
        <v>0.0</v>
      </c>
      <c r="F16909" s="269">
        <v>3.665658962847728E-5</v>
      </c>
    </row>
    <row r="16910" ht="14.25" customHeight="1">
      <c r="A16910" s="267">
        <v>43818.0</v>
      </c>
      <c r="B16910" s="57">
        <v>353.0</v>
      </c>
      <c r="C16910" s="57">
        <v>13.0</v>
      </c>
      <c r="D16910" s="268">
        <v>0.25</v>
      </c>
      <c r="E16910" s="269">
        <v>0.0</v>
      </c>
      <c r="F16910" s="269">
        <v>4.416818586382098E-5</v>
      </c>
    </row>
    <row r="16911" ht="14.25" customHeight="1">
      <c r="A16911" s="267">
        <v>43818.0</v>
      </c>
      <c r="B16911" s="57">
        <v>353.0</v>
      </c>
      <c r="C16911" s="57">
        <v>14.0</v>
      </c>
      <c r="D16911" s="268">
        <v>0.270833333333333</v>
      </c>
      <c r="E16911" s="269">
        <v>0.0</v>
      </c>
      <c r="F16911" s="269">
        <v>5.258117364740593E-5</v>
      </c>
    </row>
    <row r="16912" ht="14.25" customHeight="1">
      <c r="A16912" s="267">
        <v>43818.0</v>
      </c>
      <c r="B16912" s="57">
        <v>353.0</v>
      </c>
      <c r="C16912" s="57">
        <v>15.0</v>
      </c>
      <c r="D16912" s="268">
        <v>0.291666666666667</v>
      </c>
      <c r="E16912" s="269">
        <v>0.0</v>
      </c>
      <c r="F16912" s="269">
        <v>6.36983360757146E-5</v>
      </c>
    </row>
    <row r="16913" ht="14.25" customHeight="1">
      <c r="A16913" s="267">
        <v>43818.0</v>
      </c>
      <c r="B16913" s="57">
        <v>353.0</v>
      </c>
      <c r="C16913" s="57">
        <v>16.0</v>
      </c>
      <c r="D16913" s="268">
        <v>0.3125</v>
      </c>
      <c r="E16913" s="269">
        <v>0.0</v>
      </c>
      <c r="F16913" s="269">
        <v>7.161055077694331E-5</v>
      </c>
    </row>
    <row r="16914" ht="14.25" customHeight="1">
      <c r="A16914" s="267">
        <v>43818.0</v>
      </c>
      <c r="B16914" s="57">
        <v>353.0</v>
      </c>
      <c r="C16914" s="57">
        <v>17.0</v>
      </c>
      <c r="D16914" s="268">
        <v>0.333333333333333</v>
      </c>
      <c r="E16914" s="269">
        <v>4.377309653265101E-9</v>
      </c>
      <c r="F16914" s="269">
        <v>7.471534388755204E-5</v>
      </c>
    </row>
    <row r="16915" ht="14.25" customHeight="1">
      <c r="A16915" s="267">
        <v>43818.0</v>
      </c>
      <c r="B16915" s="57">
        <v>353.0</v>
      </c>
      <c r="C16915" s="57">
        <v>18.0</v>
      </c>
      <c r="D16915" s="268">
        <v>0.354166666666667</v>
      </c>
      <c r="E16915" s="269">
        <v>5.911524496215658E-7</v>
      </c>
      <c r="F16915" s="269">
        <v>7.371379772283956E-5</v>
      </c>
    </row>
    <row r="16916" ht="14.25" customHeight="1">
      <c r="A16916" s="267">
        <v>43818.0</v>
      </c>
      <c r="B16916" s="57">
        <v>353.0</v>
      </c>
      <c r="C16916" s="57">
        <v>19.0</v>
      </c>
      <c r="D16916" s="268">
        <v>0.375</v>
      </c>
      <c r="E16916" s="269">
        <v>1.003699502494223E-5</v>
      </c>
      <c r="F16916" s="269">
        <v>7.391410695578205E-5</v>
      </c>
    </row>
    <row r="16917" ht="14.25" customHeight="1">
      <c r="A16917" s="267">
        <v>43818.0</v>
      </c>
      <c r="B16917" s="57">
        <v>353.0</v>
      </c>
      <c r="C16917" s="57">
        <v>20.0</v>
      </c>
      <c r="D16917" s="268">
        <v>0.395833333333333</v>
      </c>
      <c r="E16917" s="269">
        <v>3.6670455962957244E-5</v>
      </c>
      <c r="F16917" s="269">
        <v>7.391410695578205E-5</v>
      </c>
    </row>
    <row r="16918" ht="14.25" customHeight="1">
      <c r="A16918" s="267">
        <v>43818.0</v>
      </c>
      <c r="B16918" s="57">
        <v>353.0</v>
      </c>
      <c r="C16918" s="57">
        <v>21.0</v>
      </c>
      <c r="D16918" s="268">
        <v>0.416666666666667</v>
      </c>
      <c r="E16918" s="269">
        <v>8.175196823914185E-5</v>
      </c>
      <c r="F16918" s="269">
        <v>7.24117877087133E-5</v>
      </c>
    </row>
    <row r="16919" ht="14.25" customHeight="1">
      <c r="A16919" s="267">
        <v>43818.0</v>
      </c>
      <c r="B16919" s="57">
        <v>353.0</v>
      </c>
      <c r="C16919" s="57">
        <v>22.0</v>
      </c>
      <c r="D16919" s="268">
        <v>0.4375</v>
      </c>
      <c r="E16919" s="269">
        <v>1.1816081688001678E-4</v>
      </c>
      <c r="F16919" s="269">
        <v>7.271225155812705E-5</v>
      </c>
    </row>
    <row r="16920" ht="14.25" customHeight="1">
      <c r="A16920" s="267">
        <v>43818.0</v>
      </c>
      <c r="B16920" s="57">
        <v>353.0</v>
      </c>
      <c r="C16920" s="57">
        <v>23.0</v>
      </c>
      <c r="D16920" s="268">
        <v>0.458333333333333</v>
      </c>
      <c r="E16920" s="269">
        <v>1.4201440209668273E-4</v>
      </c>
      <c r="F16920" s="269">
        <v>7.211132385929955E-5</v>
      </c>
    </row>
    <row r="16921" ht="14.25" customHeight="1">
      <c r="A16921" s="267">
        <v>43818.0</v>
      </c>
      <c r="B16921" s="57">
        <v>353.0</v>
      </c>
      <c r="C16921" s="57">
        <v>24.0</v>
      </c>
      <c r="D16921" s="268">
        <v>0.479166666666667</v>
      </c>
      <c r="E16921" s="269">
        <v>1.6404061657388438E-4</v>
      </c>
      <c r="F16921" s="269">
        <v>7.281240617459832E-5</v>
      </c>
    </row>
    <row r="16922" ht="14.25" customHeight="1">
      <c r="A16922" s="267">
        <v>43818.0</v>
      </c>
      <c r="B16922" s="57">
        <v>353.0</v>
      </c>
      <c r="C16922" s="57">
        <v>25.0</v>
      </c>
      <c r="D16922" s="268">
        <v>0.5</v>
      </c>
      <c r="E16922" s="269">
        <v>1.551502028685913E-4</v>
      </c>
      <c r="F16922" s="269">
        <v>7.50158077369658E-5</v>
      </c>
    </row>
    <row r="16923" ht="14.25" customHeight="1">
      <c r="A16923" s="267">
        <v>43818.0</v>
      </c>
      <c r="B16923" s="57">
        <v>353.0</v>
      </c>
      <c r="C16923" s="57">
        <v>26.0</v>
      </c>
      <c r="D16923" s="268">
        <v>0.520833333333333</v>
      </c>
      <c r="E16923" s="269">
        <v>1.2458200114131646E-4</v>
      </c>
      <c r="F16923" s="269">
        <v>7.50158077369658E-5</v>
      </c>
    </row>
    <row r="16924" ht="14.25" customHeight="1">
      <c r="A16924" s="267">
        <v>43818.0</v>
      </c>
      <c r="B16924" s="57">
        <v>353.0</v>
      </c>
      <c r="C16924" s="57">
        <v>27.0</v>
      </c>
      <c r="D16924" s="268">
        <v>0.541666666666667</v>
      </c>
      <c r="E16924" s="269">
        <v>1.641706368001984E-4</v>
      </c>
      <c r="F16924" s="269">
        <v>7.351348848989705E-5</v>
      </c>
    </row>
    <row r="16925" ht="14.25" customHeight="1">
      <c r="A16925" s="267">
        <v>43818.0</v>
      </c>
      <c r="B16925" s="57">
        <v>353.0</v>
      </c>
      <c r="C16925" s="57">
        <v>28.0</v>
      </c>
      <c r="D16925" s="268">
        <v>0.5625</v>
      </c>
      <c r="E16925" s="269">
        <v>1.5399881834575281E-4</v>
      </c>
      <c r="F16925" s="269">
        <v>7.24117877087133E-5</v>
      </c>
    </row>
    <row r="16926" ht="14.25" customHeight="1">
      <c r="A16926" s="267">
        <v>43818.0</v>
      </c>
      <c r="B16926" s="57">
        <v>353.0</v>
      </c>
      <c r="C16926" s="57">
        <v>29.0</v>
      </c>
      <c r="D16926" s="268">
        <v>0.583333333333333</v>
      </c>
      <c r="E16926" s="269">
        <v>1.2540099779858474E-4</v>
      </c>
      <c r="F16926" s="269">
        <v>7.161055077694331E-5</v>
      </c>
    </row>
    <row r="16927" ht="14.25" customHeight="1">
      <c r="A16927" s="267">
        <v>43818.0</v>
      </c>
      <c r="B16927" s="57">
        <v>353.0</v>
      </c>
      <c r="C16927" s="57">
        <v>30.0</v>
      </c>
      <c r="D16927" s="268">
        <v>0.604166666666667</v>
      </c>
      <c r="E16927" s="269">
        <v>1.0056889768971308E-4</v>
      </c>
      <c r="F16927" s="269">
        <v>7.411441618872453E-5</v>
      </c>
    </row>
    <row r="16928" ht="14.25" customHeight="1">
      <c r="A16928" s="267">
        <v>43818.0</v>
      </c>
      <c r="B16928" s="57">
        <v>353.0</v>
      </c>
      <c r="C16928" s="57">
        <v>31.0</v>
      </c>
      <c r="D16928" s="268">
        <v>0.625</v>
      </c>
      <c r="E16928" s="269">
        <v>6.052198054642199E-5</v>
      </c>
      <c r="F16928" s="269">
        <v>7.701890006639078E-5</v>
      </c>
    </row>
    <row r="16929" ht="14.25" customHeight="1">
      <c r="A16929" s="267">
        <v>43818.0</v>
      </c>
      <c r="B16929" s="57">
        <v>353.0</v>
      </c>
      <c r="C16929" s="57">
        <v>32.0</v>
      </c>
      <c r="D16929" s="268">
        <v>0.645833333333333</v>
      </c>
      <c r="E16929" s="269">
        <v>3.6085598260658886E-5</v>
      </c>
      <c r="F16929" s="269">
        <v>8.483096015114823E-5</v>
      </c>
    </row>
    <row r="16930" ht="14.25" customHeight="1">
      <c r="A16930" s="267">
        <v>43818.0</v>
      </c>
      <c r="B16930" s="57">
        <v>353.0</v>
      </c>
      <c r="C16930" s="57">
        <v>33.0</v>
      </c>
      <c r="D16930" s="268">
        <v>0.666666666666667</v>
      </c>
      <c r="E16930" s="269">
        <v>1.4050194352989671E-5</v>
      </c>
      <c r="F16930" s="269">
        <v>9.514688564768693E-5</v>
      </c>
    </row>
    <row r="16931" ht="14.25" customHeight="1">
      <c r="A16931" s="267">
        <v>43818.0</v>
      </c>
      <c r="B16931" s="57">
        <v>353.0</v>
      </c>
      <c r="C16931" s="57">
        <v>34.0</v>
      </c>
      <c r="D16931" s="268">
        <v>0.6875</v>
      </c>
      <c r="E16931" s="269">
        <v>4.305244952890997E-6</v>
      </c>
      <c r="F16931" s="269">
        <v>1.0745588801200347E-4</v>
      </c>
    </row>
    <row r="16932" ht="14.25" customHeight="1">
      <c r="A16932" s="267">
        <v>43818.0</v>
      </c>
      <c r="B16932" s="57">
        <v>353.0</v>
      </c>
      <c r="C16932" s="57">
        <v>35.0</v>
      </c>
      <c r="D16932" s="268">
        <v>0.708333333333333</v>
      </c>
      <c r="E16932" s="269">
        <v>2.644881466550321E-8</v>
      </c>
      <c r="F16932" s="269">
        <v>1.1680031372877104E-4</v>
      </c>
    </row>
    <row r="16933" ht="14.25" customHeight="1">
      <c r="A16933" s="267">
        <v>43818.0</v>
      </c>
      <c r="B16933" s="57">
        <v>353.0</v>
      </c>
      <c r="C16933" s="57">
        <v>36.0</v>
      </c>
      <c r="D16933" s="268">
        <v>0.729166666666667</v>
      </c>
      <c r="E16933" s="269">
        <v>0.0</v>
      </c>
      <c r="F16933" s="269">
        <v>1.1728105588783301E-4</v>
      </c>
    </row>
    <row r="16934" ht="14.25" customHeight="1">
      <c r="A16934" s="267">
        <v>43818.0</v>
      </c>
      <c r="B16934" s="57">
        <v>353.0</v>
      </c>
      <c r="C16934" s="57">
        <v>37.0</v>
      </c>
      <c r="D16934" s="268">
        <v>0.75</v>
      </c>
      <c r="E16934" s="269">
        <v>0.0</v>
      </c>
      <c r="F16934" s="269">
        <v>1.1740124142759853E-4</v>
      </c>
    </row>
    <row r="16935" ht="14.25" customHeight="1">
      <c r="A16935" s="267">
        <v>43818.0</v>
      </c>
      <c r="B16935" s="57">
        <v>353.0</v>
      </c>
      <c r="C16935" s="57">
        <v>38.0</v>
      </c>
      <c r="D16935" s="268">
        <v>0.770833333333333</v>
      </c>
      <c r="E16935" s="269">
        <v>0.0</v>
      </c>
      <c r="F16935" s="269">
        <v>1.1546825732970343E-4</v>
      </c>
    </row>
    <row r="16936" ht="14.25" customHeight="1">
      <c r="A16936" s="267">
        <v>43818.0</v>
      </c>
      <c r="B16936" s="57">
        <v>353.0</v>
      </c>
      <c r="C16936" s="57">
        <v>39.0</v>
      </c>
      <c r="D16936" s="268">
        <v>0.791666666666667</v>
      </c>
      <c r="E16936" s="269">
        <v>0.0</v>
      </c>
      <c r="F16936" s="269">
        <v>1.1027023273484558E-4</v>
      </c>
    </row>
    <row r="16937" ht="14.25" customHeight="1">
      <c r="A16937" s="267">
        <v>43818.0</v>
      </c>
      <c r="B16937" s="57">
        <v>353.0</v>
      </c>
      <c r="C16937" s="57">
        <v>40.0</v>
      </c>
      <c r="D16937" s="268">
        <v>0.8125</v>
      </c>
      <c r="E16937" s="269">
        <v>0.0</v>
      </c>
      <c r="F16937" s="269">
        <v>1.0482182159880961E-4</v>
      </c>
    </row>
    <row r="16938" ht="14.25" customHeight="1">
      <c r="A16938" s="267">
        <v>43818.0</v>
      </c>
      <c r="B16938" s="57">
        <v>353.0</v>
      </c>
      <c r="C16938" s="57">
        <v>41.0</v>
      </c>
      <c r="D16938" s="268">
        <v>0.833333333333333</v>
      </c>
      <c r="E16938" s="269">
        <v>0.0</v>
      </c>
      <c r="F16938" s="269">
        <v>1.0071548232348839E-4</v>
      </c>
    </row>
    <row r="16939" ht="14.25" customHeight="1">
      <c r="A16939" s="267">
        <v>43818.0</v>
      </c>
      <c r="B16939" s="57">
        <v>353.0</v>
      </c>
      <c r="C16939" s="57">
        <v>42.0</v>
      </c>
      <c r="D16939" s="268">
        <v>0.854166666666667</v>
      </c>
      <c r="E16939" s="269">
        <v>0.0</v>
      </c>
      <c r="F16939" s="269">
        <v>9.785106029241065E-5</v>
      </c>
    </row>
    <row r="16940" ht="14.25" customHeight="1">
      <c r="A16940" s="267">
        <v>43818.0</v>
      </c>
      <c r="B16940" s="57">
        <v>353.0</v>
      </c>
      <c r="C16940" s="57">
        <v>43.0</v>
      </c>
      <c r="D16940" s="268">
        <v>0.875</v>
      </c>
      <c r="E16940" s="269">
        <v>0.0</v>
      </c>
      <c r="F16940" s="269">
        <v>9.374472101708942E-5</v>
      </c>
    </row>
    <row r="16941" ht="14.25" customHeight="1">
      <c r="A16941" s="267">
        <v>43818.0</v>
      </c>
      <c r="B16941" s="57">
        <v>353.0</v>
      </c>
      <c r="C16941" s="57">
        <v>44.0</v>
      </c>
      <c r="D16941" s="268">
        <v>0.895833333333333</v>
      </c>
      <c r="E16941" s="269">
        <v>0.0</v>
      </c>
      <c r="F16941" s="269">
        <v>8.813606249469946E-5</v>
      </c>
    </row>
    <row r="16942" ht="14.25" customHeight="1">
      <c r="A16942" s="267">
        <v>43818.0</v>
      </c>
      <c r="B16942" s="57">
        <v>353.0</v>
      </c>
      <c r="C16942" s="57">
        <v>45.0</v>
      </c>
      <c r="D16942" s="268">
        <v>0.916666666666667</v>
      </c>
      <c r="E16942" s="269">
        <v>0.0</v>
      </c>
      <c r="F16942" s="269">
        <v>8.2327094739367E-5</v>
      </c>
    </row>
    <row r="16943" ht="14.25" customHeight="1">
      <c r="A16943" s="267">
        <v>43818.0</v>
      </c>
      <c r="B16943" s="57">
        <v>353.0</v>
      </c>
      <c r="C16943" s="57">
        <v>46.0</v>
      </c>
      <c r="D16943" s="268">
        <v>0.9375</v>
      </c>
      <c r="E16943" s="269">
        <v>0.0</v>
      </c>
      <c r="F16943" s="269">
        <v>7.171070539341455E-5</v>
      </c>
    </row>
    <row r="16944" ht="14.25" customHeight="1">
      <c r="A16944" s="267">
        <v>43818.0</v>
      </c>
      <c r="B16944" s="57">
        <v>353.0</v>
      </c>
      <c r="C16944" s="57">
        <v>47.0</v>
      </c>
      <c r="D16944" s="268">
        <v>0.958333333333333</v>
      </c>
      <c r="E16944" s="269">
        <v>0.0</v>
      </c>
      <c r="F16944" s="269">
        <v>6.159508912981838E-5</v>
      </c>
    </row>
    <row r="16945" ht="14.25" customHeight="1">
      <c r="A16945" s="267">
        <v>43818.0</v>
      </c>
      <c r="B16945" s="57">
        <v>353.0</v>
      </c>
      <c r="C16945" s="57">
        <v>48.0</v>
      </c>
      <c r="D16945" s="268">
        <v>0.979166666666667</v>
      </c>
      <c r="E16945" s="269">
        <v>0.0</v>
      </c>
      <c r="F16945" s="269">
        <v>5.08785451673947E-5</v>
      </c>
    </row>
    <row r="16946" ht="14.25" customHeight="1">
      <c r="A16946" s="267">
        <v>43819.0</v>
      </c>
      <c r="B16946" s="57">
        <v>354.0</v>
      </c>
      <c r="C16946" s="57">
        <v>1.0</v>
      </c>
      <c r="D16946" s="268">
        <v>0.0</v>
      </c>
      <c r="E16946" s="269">
        <v>0.0</v>
      </c>
      <c r="F16946" s="269">
        <v>4.3366948932050984E-5</v>
      </c>
    </row>
    <row r="16947" ht="14.25" customHeight="1">
      <c r="A16947" s="267">
        <v>43819.0</v>
      </c>
      <c r="B16947" s="57">
        <v>354.0</v>
      </c>
      <c r="C16947" s="57">
        <v>2.0</v>
      </c>
      <c r="D16947" s="268">
        <v>0.020833333333333332</v>
      </c>
      <c r="E16947" s="269">
        <v>0.0</v>
      </c>
      <c r="F16947" s="269">
        <v>3.825906349201726E-5</v>
      </c>
    </row>
    <row r="16948" ht="14.25" customHeight="1">
      <c r="A16948" s="267">
        <v>43819.0</v>
      </c>
      <c r="B16948" s="57">
        <v>354.0</v>
      </c>
      <c r="C16948" s="57">
        <v>3.0</v>
      </c>
      <c r="D16948" s="268">
        <v>0.0416666666666667</v>
      </c>
      <c r="E16948" s="269">
        <v>0.0</v>
      </c>
      <c r="F16948" s="269">
        <v>3.585535269670728E-5</v>
      </c>
    </row>
    <row r="16949" ht="14.25" customHeight="1">
      <c r="A16949" s="267">
        <v>43819.0</v>
      </c>
      <c r="B16949" s="57">
        <v>354.0</v>
      </c>
      <c r="C16949" s="57">
        <v>4.0</v>
      </c>
      <c r="D16949" s="268">
        <v>0.0625</v>
      </c>
      <c r="E16949" s="269">
        <v>0.0</v>
      </c>
      <c r="F16949" s="269">
        <v>3.425287883316729E-5</v>
      </c>
    </row>
    <row r="16950" ht="14.25" customHeight="1">
      <c r="A16950" s="267">
        <v>43819.0</v>
      </c>
      <c r="B16950" s="57">
        <v>354.0</v>
      </c>
      <c r="C16950" s="57">
        <v>5.0</v>
      </c>
      <c r="D16950" s="268">
        <v>0.0833333333333333</v>
      </c>
      <c r="E16950" s="269">
        <v>0.0</v>
      </c>
      <c r="F16950" s="269">
        <v>3.2249786503742304E-5</v>
      </c>
    </row>
    <row r="16951" ht="14.25" customHeight="1">
      <c r="A16951" s="267">
        <v>43819.0</v>
      </c>
      <c r="B16951" s="57">
        <v>354.0</v>
      </c>
      <c r="C16951" s="57">
        <v>6.0</v>
      </c>
      <c r="D16951" s="268">
        <v>0.104166666666667</v>
      </c>
      <c r="E16951" s="269">
        <v>0.0</v>
      </c>
      <c r="F16951" s="269">
        <v>3.1148085722558555E-5</v>
      </c>
    </row>
    <row r="16952" ht="14.25" customHeight="1">
      <c r="A16952" s="267">
        <v>43819.0</v>
      </c>
      <c r="B16952" s="57">
        <v>354.0</v>
      </c>
      <c r="C16952" s="57">
        <v>7.0</v>
      </c>
      <c r="D16952" s="268">
        <v>0.125</v>
      </c>
      <c r="E16952" s="269">
        <v>0.0</v>
      </c>
      <c r="F16952" s="269">
        <v>3.134839495550106E-5</v>
      </c>
    </row>
    <row r="16953" ht="14.25" customHeight="1">
      <c r="A16953" s="267">
        <v>43819.0</v>
      </c>
      <c r="B16953" s="57">
        <v>354.0</v>
      </c>
      <c r="C16953" s="57">
        <v>8.0</v>
      </c>
      <c r="D16953" s="268">
        <v>0.145833333333333</v>
      </c>
      <c r="E16953" s="269">
        <v>0.0</v>
      </c>
      <c r="F16953" s="269">
        <v>3.124824033902981E-5</v>
      </c>
    </row>
    <row r="16954" ht="14.25" customHeight="1">
      <c r="A16954" s="267">
        <v>43819.0</v>
      </c>
      <c r="B16954" s="57">
        <v>354.0</v>
      </c>
      <c r="C16954" s="57">
        <v>9.0</v>
      </c>
      <c r="D16954" s="268">
        <v>0.166666666666667</v>
      </c>
      <c r="E16954" s="269">
        <v>0.0</v>
      </c>
      <c r="F16954" s="269">
        <v>3.1047931106087315E-5</v>
      </c>
    </row>
    <row r="16955" ht="14.25" customHeight="1">
      <c r="A16955" s="267">
        <v>43819.0</v>
      </c>
      <c r="B16955" s="57">
        <v>354.0</v>
      </c>
      <c r="C16955" s="57">
        <v>10.0</v>
      </c>
      <c r="D16955" s="268">
        <v>0.1875</v>
      </c>
      <c r="E16955" s="269">
        <v>0.0</v>
      </c>
      <c r="F16955" s="269">
        <v>3.234994112021355E-5</v>
      </c>
    </row>
    <row r="16956" ht="14.25" customHeight="1">
      <c r="A16956" s="267">
        <v>43819.0</v>
      </c>
      <c r="B16956" s="57">
        <v>354.0</v>
      </c>
      <c r="C16956" s="57">
        <v>11.0</v>
      </c>
      <c r="D16956" s="268">
        <v>0.208333333333333</v>
      </c>
      <c r="E16956" s="269">
        <v>0.0</v>
      </c>
      <c r="F16956" s="269">
        <v>3.3551796517868546E-5</v>
      </c>
    </row>
    <row r="16957" ht="14.25" customHeight="1">
      <c r="A16957" s="267">
        <v>43819.0</v>
      </c>
      <c r="B16957" s="57">
        <v>354.0</v>
      </c>
      <c r="C16957" s="57">
        <v>12.0</v>
      </c>
      <c r="D16957" s="268">
        <v>0.229166666666667</v>
      </c>
      <c r="E16957" s="269">
        <v>0.0</v>
      </c>
      <c r="F16957" s="269">
        <v>3.685689886141978E-5</v>
      </c>
    </row>
    <row r="16958" ht="14.25" customHeight="1">
      <c r="A16958" s="267">
        <v>43819.0</v>
      </c>
      <c r="B16958" s="57">
        <v>354.0</v>
      </c>
      <c r="C16958" s="57">
        <v>13.0</v>
      </c>
      <c r="D16958" s="268">
        <v>0.25</v>
      </c>
      <c r="E16958" s="269">
        <v>0.0</v>
      </c>
      <c r="F16958" s="269">
        <v>4.376756739793598E-5</v>
      </c>
    </row>
    <row r="16959" ht="14.25" customHeight="1">
      <c r="A16959" s="267">
        <v>43819.0</v>
      </c>
      <c r="B16959" s="57">
        <v>354.0</v>
      </c>
      <c r="C16959" s="57">
        <v>14.0</v>
      </c>
      <c r="D16959" s="268">
        <v>0.270833333333333</v>
      </c>
      <c r="E16959" s="269">
        <v>0.0</v>
      </c>
      <c r="F16959" s="269">
        <v>5.1078854400337184E-5</v>
      </c>
    </row>
    <row r="16960" ht="14.25" customHeight="1">
      <c r="A16960" s="267">
        <v>43819.0</v>
      </c>
      <c r="B16960" s="57">
        <v>354.0</v>
      </c>
      <c r="C16960" s="57">
        <v>15.0</v>
      </c>
      <c r="D16960" s="268">
        <v>0.291666666666667</v>
      </c>
      <c r="E16960" s="269">
        <v>0.0</v>
      </c>
      <c r="F16960" s="269">
        <v>6.159508912981838E-5</v>
      </c>
    </row>
    <row r="16961" ht="14.25" customHeight="1">
      <c r="A16961" s="267">
        <v>43819.0</v>
      </c>
      <c r="B16961" s="57">
        <v>354.0</v>
      </c>
      <c r="C16961" s="57">
        <v>16.0</v>
      </c>
      <c r="D16961" s="268">
        <v>0.3125</v>
      </c>
      <c r="E16961" s="269">
        <v>0.0</v>
      </c>
      <c r="F16961" s="269">
        <v>7.010823152987456E-5</v>
      </c>
    </row>
    <row r="16962" ht="14.25" customHeight="1">
      <c r="A16962" s="267">
        <v>43819.0</v>
      </c>
      <c r="B16962" s="57">
        <v>354.0</v>
      </c>
      <c r="C16962" s="57">
        <v>17.0</v>
      </c>
      <c r="D16962" s="268">
        <v>0.333333333333333</v>
      </c>
      <c r="E16962" s="269">
        <v>6.387172958848796E-8</v>
      </c>
      <c r="F16962" s="269">
        <v>7.261209694165581E-5</v>
      </c>
    </row>
    <row r="16963" ht="14.25" customHeight="1">
      <c r="A16963" s="267">
        <v>43819.0</v>
      </c>
      <c r="B16963" s="57">
        <v>354.0</v>
      </c>
      <c r="C16963" s="57">
        <v>18.0</v>
      </c>
      <c r="D16963" s="268">
        <v>0.354166666666667</v>
      </c>
      <c r="E16963" s="269">
        <v>1.4583929028353714E-6</v>
      </c>
      <c r="F16963" s="269">
        <v>7.151039616047207E-5</v>
      </c>
    </row>
    <row r="16964" ht="14.25" customHeight="1">
      <c r="A16964" s="267">
        <v>43819.0</v>
      </c>
      <c r="B16964" s="57">
        <v>354.0</v>
      </c>
      <c r="C16964" s="57">
        <v>19.0</v>
      </c>
      <c r="D16964" s="268">
        <v>0.375</v>
      </c>
      <c r="E16964" s="269">
        <v>1.1333739810470427E-5</v>
      </c>
      <c r="F16964" s="269">
        <v>7.090946846164457E-5</v>
      </c>
    </row>
    <row r="16965" ht="14.25" customHeight="1">
      <c r="A16965" s="267">
        <v>43819.0</v>
      </c>
      <c r="B16965" s="57">
        <v>354.0</v>
      </c>
      <c r="C16965" s="57">
        <v>20.0</v>
      </c>
      <c r="D16965" s="268">
        <v>0.395833333333333</v>
      </c>
      <c r="E16965" s="269">
        <v>3.0477790707550152E-5</v>
      </c>
      <c r="F16965" s="269">
        <v>6.980776768046082E-5</v>
      </c>
    </row>
    <row r="16966" ht="14.25" customHeight="1">
      <c r="A16966" s="267">
        <v>43819.0</v>
      </c>
      <c r="B16966" s="57">
        <v>354.0</v>
      </c>
      <c r="C16966" s="57">
        <v>21.0</v>
      </c>
      <c r="D16966" s="268">
        <v>0.416666666666667</v>
      </c>
      <c r="E16966" s="269">
        <v>3.3804560950429346E-5</v>
      </c>
      <c r="F16966" s="269">
        <v>6.680312918632335E-5</v>
      </c>
    </row>
    <row r="16967" ht="14.25" customHeight="1">
      <c r="A16967" s="267">
        <v>43819.0</v>
      </c>
      <c r="B16967" s="57">
        <v>354.0</v>
      </c>
      <c r="C16967" s="57">
        <v>22.0</v>
      </c>
      <c r="D16967" s="268">
        <v>0.4375</v>
      </c>
      <c r="E16967" s="269">
        <v>4.6122088392071674E-5</v>
      </c>
      <c r="F16967" s="269">
        <v>6.630235610396709E-5</v>
      </c>
    </row>
    <row r="16968" ht="14.25" customHeight="1">
      <c r="A16968" s="267">
        <v>43819.0</v>
      </c>
      <c r="B16968" s="57">
        <v>354.0</v>
      </c>
      <c r="C16968" s="57">
        <v>23.0</v>
      </c>
      <c r="D16968" s="268">
        <v>0.458333333333333</v>
      </c>
      <c r="E16968" s="269">
        <v>5.82525020777358E-5</v>
      </c>
      <c r="F16968" s="269">
        <v>6.590173763808209E-5</v>
      </c>
    </row>
    <row r="16969" ht="14.25" customHeight="1">
      <c r="A16969" s="267">
        <v>43819.0</v>
      </c>
      <c r="B16969" s="57">
        <v>354.0</v>
      </c>
      <c r="C16969" s="57">
        <v>24.0</v>
      </c>
      <c r="D16969" s="268">
        <v>0.479166666666667</v>
      </c>
      <c r="E16969" s="269">
        <v>6.870545096566386E-5</v>
      </c>
      <c r="F16969" s="269">
        <v>6.620220148749584E-5</v>
      </c>
    </row>
    <row r="16970" ht="14.25" customHeight="1">
      <c r="A16970" s="267">
        <v>43819.0</v>
      </c>
      <c r="B16970" s="57">
        <v>354.0</v>
      </c>
      <c r="C16970" s="57">
        <v>25.0</v>
      </c>
      <c r="D16970" s="268">
        <v>0.5</v>
      </c>
      <c r="E16970" s="269">
        <v>7.347307827626414E-5</v>
      </c>
      <c r="F16970" s="269">
        <v>6.760436611809333E-5</v>
      </c>
    </row>
    <row r="16971" ht="14.25" customHeight="1">
      <c r="A16971" s="267">
        <v>43819.0</v>
      </c>
      <c r="B16971" s="57">
        <v>354.0</v>
      </c>
      <c r="C16971" s="57">
        <v>26.0</v>
      </c>
      <c r="D16971" s="268">
        <v>0.520833333333333</v>
      </c>
      <c r="E16971" s="269">
        <v>6.98335917721293E-5</v>
      </c>
      <c r="F16971" s="269">
        <v>6.750421150162208E-5</v>
      </c>
    </row>
    <row r="16972" ht="14.25" customHeight="1">
      <c r="A16972" s="267">
        <v>43819.0</v>
      </c>
      <c r="B16972" s="57">
        <v>354.0</v>
      </c>
      <c r="C16972" s="57">
        <v>27.0</v>
      </c>
      <c r="D16972" s="268">
        <v>0.541666666666667</v>
      </c>
      <c r="E16972" s="269">
        <v>7.049882062644394E-5</v>
      </c>
      <c r="F16972" s="269">
        <v>6.640251072043834E-5</v>
      </c>
    </row>
    <row r="16973" ht="14.25" customHeight="1">
      <c r="A16973" s="267">
        <v>43819.0</v>
      </c>
      <c r="B16973" s="57">
        <v>354.0</v>
      </c>
      <c r="C16973" s="57">
        <v>28.0</v>
      </c>
      <c r="D16973" s="268">
        <v>0.5625</v>
      </c>
      <c r="E16973" s="269">
        <v>6.141362523726618E-5</v>
      </c>
      <c r="F16973" s="269">
        <v>6.560127378866834E-5</v>
      </c>
    </row>
    <row r="16974" ht="14.25" customHeight="1">
      <c r="A16974" s="267">
        <v>43819.0</v>
      </c>
      <c r="B16974" s="57">
        <v>354.0</v>
      </c>
      <c r="C16974" s="57">
        <v>29.0</v>
      </c>
      <c r="D16974" s="268">
        <v>0.583333333333333</v>
      </c>
      <c r="E16974" s="269">
        <v>6.965523973030925E-5</v>
      </c>
      <c r="F16974" s="269">
        <v>6.65026653369096E-5</v>
      </c>
    </row>
    <row r="16975" ht="14.25" customHeight="1">
      <c r="A16975" s="267">
        <v>43819.0</v>
      </c>
      <c r="B16975" s="57">
        <v>354.0</v>
      </c>
      <c r="C16975" s="57">
        <v>30.0</v>
      </c>
      <c r="D16975" s="268">
        <v>0.604166666666667</v>
      </c>
      <c r="E16975" s="269">
        <v>6.305669708526646E-5</v>
      </c>
      <c r="F16975" s="269">
        <v>6.950730383104707E-5</v>
      </c>
    </row>
    <row r="16976" ht="14.25" customHeight="1">
      <c r="A16976" s="267">
        <v>43819.0</v>
      </c>
      <c r="B16976" s="57">
        <v>354.0</v>
      </c>
      <c r="C16976" s="57">
        <v>31.0</v>
      </c>
      <c r="D16976" s="268">
        <v>0.625</v>
      </c>
      <c r="E16976" s="269">
        <v>3.84707111156824E-5</v>
      </c>
      <c r="F16976" s="269">
        <v>7.20111692428283E-5</v>
      </c>
    </row>
    <row r="16977" ht="14.25" customHeight="1">
      <c r="A16977" s="267">
        <v>43819.0</v>
      </c>
      <c r="B16977" s="57">
        <v>354.0</v>
      </c>
      <c r="C16977" s="57">
        <v>32.0</v>
      </c>
      <c r="D16977" s="268">
        <v>0.645833333333333</v>
      </c>
      <c r="E16977" s="269">
        <v>2.3240998967131087E-5</v>
      </c>
      <c r="F16977" s="269">
        <v>7.932245624522951E-5</v>
      </c>
    </row>
    <row r="16978" ht="14.25" customHeight="1">
      <c r="A16978" s="267">
        <v>43819.0</v>
      </c>
      <c r="B16978" s="57">
        <v>354.0</v>
      </c>
      <c r="C16978" s="57">
        <v>33.0</v>
      </c>
      <c r="D16978" s="268">
        <v>0.666666666666667</v>
      </c>
      <c r="E16978" s="269">
        <v>9.0007092615372E-6</v>
      </c>
      <c r="F16978" s="269">
        <v>9.06399279064807E-5</v>
      </c>
    </row>
    <row r="16979" ht="14.25" customHeight="1">
      <c r="A16979" s="267">
        <v>43819.0</v>
      </c>
      <c r="B16979" s="57">
        <v>354.0</v>
      </c>
      <c r="C16979" s="57">
        <v>34.0</v>
      </c>
      <c r="D16979" s="268">
        <v>0.6875</v>
      </c>
      <c r="E16979" s="269">
        <v>2.457861129458081E-6</v>
      </c>
      <c r="F16979" s="269">
        <v>1.0359993527786038E-4</v>
      </c>
    </row>
    <row r="16980" ht="14.25" customHeight="1">
      <c r="A16980" s="267">
        <v>43819.0</v>
      </c>
      <c r="B16980" s="57">
        <v>354.0</v>
      </c>
      <c r="C16980" s="57">
        <v>35.0</v>
      </c>
      <c r="D16980" s="268">
        <v>0.708333333333333</v>
      </c>
      <c r="E16980" s="269">
        <v>4.316580823962586E-8</v>
      </c>
      <c r="F16980" s="269">
        <v>1.1310460838098194E-4</v>
      </c>
    </row>
    <row r="16981" ht="14.25" customHeight="1">
      <c r="A16981" s="267">
        <v>43819.0</v>
      </c>
      <c r="B16981" s="57">
        <v>354.0</v>
      </c>
      <c r="C16981" s="57">
        <v>36.0</v>
      </c>
      <c r="D16981" s="268">
        <v>0.729166666666667</v>
      </c>
      <c r="E16981" s="269">
        <v>0.0</v>
      </c>
      <c r="F16981" s="269">
        <v>1.1612927779841365E-4</v>
      </c>
    </row>
    <row r="16982" ht="14.25" customHeight="1">
      <c r="A16982" s="267">
        <v>43819.0</v>
      </c>
      <c r="B16982" s="57">
        <v>354.0</v>
      </c>
      <c r="C16982" s="57">
        <v>37.0</v>
      </c>
      <c r="D16982" s="268">
        <v>0.75</v>
      </c>
      <c r="E16982" s="269">
        <v>0.0</v>
      </c>
      <c r="F16982" s="269">
        <v>1.158688757955884E-4</v>
      </c>
    </row>
    <row r="16983" ht="14.25" customHeight="1">
      <c r="A16983" s="267">
        <v>43819.0</v>
      </c>
      <c r="B16983" s="57">
        <v>354.0</v>
      </c>
      <c r="C16983" s="57">
        <v>38.0</v>
      </c>
      <c r="D16983" s="268">
        <v>0.770833333333333</v>
      </c>
      <c r="E16983" s="269">
        <v>0.0</v>
      </c>
      <c r="F16983" s="269">
        <v>1.1319474753580606E-4</v>
      </c>
    </row>
    <row r="16984" ht="14.25" customHeight="1">
      <c r="A16984" s="267">
        <v>43819.0</v>
      </c>
      <c r="B16984" s="57">
        <v>354.0</v>
      </c>
      <c r="C16984" s="57">
        <v>39.0</v>
      </c>
      <c r="D16984" s="268">
        <v>0.791666666666667</v>
      </c>
      <c r="E16984" s="269">
        <v>0.0</v>
      </c>
      <c r="F16984" s="269">
        <v>1.0873786710283546E-4</v>
      </c>
    </row>
    <row r="16985" ht="14.25" customHeight="1">
      <c r="A16985" s="267">
        <v>43819.0</v>
      </c>
      <c r="B16985" s="57">
        <v>354.0</v>
      </c>
      <c r="C16985" s="57">
        <v>40.0</v>
      </c>
      <c r="D16985" s="268">
        <v>0.8125</v>
      </c>
      <c r="E16985" s="269">
        <v>0.0</v>
      </c>
      <c r="F16985" s="269">
        <v>1.038503218190385E-4</v>
      </c>
    </row>
    <row r="16986" ht="14.25" customHeight="1">
      <c r="A16986" s="267">
        <v>43819.0</v>
      </c>
      <c r="B16986" s="57">
        <v>354.0</v>
      </c>
      <c r="C16986" s="57">
        <v>41.0</v>
      </c>
      <c r="D16986" s="268">
        <v>0.833333333333333</v>
      </c>
      <c r="E16986" s="269">
        <v>0.0</v>
      </c>
      <c r="F16986" s="269">
        <v>1.0020469377948501E-4</v>
      </c>
    </row>
    <row r="16987" ht="14.25" customHeight="1">
      <c r="A16987" s="267">
        <v>43819.0</v>
      </c>
      <c r="B16987" s="57">
        <v>354.0</v>
      </c>
      <c r="C16987" s="57">
        <v>42.0</v>
      </c>
      <c r="D16987" s="268">
        <v>0.854166666666667</v>
      </c>
      <c r="E16987" s="269">
        <v>0.0</v>
      </c>
      <c r="F16987" s="269">
        <v>9.624858642887066E-5</v>
      </c>
    </row>
    <row r="16988" ht="14.25" customHeight="1">
      <c r="A16988" s="267">
        <v>43819.0</v>
      </c>
      <c r="B16988" s="57">
        <v>354.0</v>
      </c>
      <c r="C16988" s="57">
        <v>43.0</v>
      </c>
      <c r="D16988" s="268">
        <v>0.875</v>
      </c>
      <c r="E16988" s="269">
        <v>0.0</v>
      </c>
      <c r="F16988" s="269">
        <v>9.204209253707818E-5</v>
      </c>
    </row>
    <row r="16989" ht="14.25" customHeight="1">
      <c r="A16989" s="267">
        <v>43819.0</v>
      </c>
      <c r="B16989" s="57">
        <v>354.0</v>
      </c>
      <c r="C16989" s="57">
        <v>44.0</v>
      </c>
      <c r="D16989" s="268">
        <v>0.895833333333333</v>
      </c>
      <c r="E16989" s="269">
        <v>0.0</v>
      </c>
      <c r="F16989" s="269">
        <v>8.763528941234321E-5</v>
      </c>
    </row>
    <row r="16990" ht="14.25" customHeight="1">
      <c r="A16990" s="267">
        <v>43819.0</v>
      </c>
      <c r="B16990" s="57">
        <v>354.0</v>
      </c>
      <c r="C16990" s="57">
        <v>45.0</v>
      </c>
      <c r="D16990" s="268">
        <v>0.916666666666667</v>
      </c>
      <c r="E16990" s="269">
        <v>0.0</v>
      </c>
      <c r="F16990" s="269">
        <v>8.17261670405395E-5</v>
      </c>
    </row>
    <row r="16991" ht="14.25" customHeight="1">
      <c r="A16991" s="267">
        <v>43819.0</v>
      </c>
      <c r="B16991" s="57">
        <v>354.0</v>
      </c>
      <c r="C16991" s="57">
        <v>46.0</v>
      </c>
      <c r="D16991" s="268">
        <v>0.9375</v>
      </c>
      <c r="E16991" s="269">
        <v>0.0</v>
      </c>
      <c r="F16991" s="269">
        <v>7.090946846164457E-5</v>
      </c>
    </row>
    <row r="16992" ht="14.25" customHeight="1">
      <c r="A16992" s="267">
        <v>43819.0</v>
      </c>
      <c r="B16992" s="57">
        <v>354.0</v>
      </c>
      <c r="C16992" s="57">
        <v>47.0</v>
      </c>
      <c r="D16992" s="268">
        <v>0.958333333333333</v>
      </c>
      <c r="E16992" s="269">
        <v>0.0</v>
      </c>
      <c r="F16992" s="269">
        <v>6.099416143099088E-5</v>
      </c>
    </row>
    <row r="16993" ht="14.25" customHeight="1">
      <c r="A16993" s="267">
        <v>43819.0</v>
      </c>
      <c r="B16993" s="57">
        <v>354.0</v>
      </c>
      <c r="C16993" s="57">
        <v>48.0</v>
      </c>
      <c r="D16993" s="268">
        <v>0.979166666666667</v>
      </c>
      <c r="E16993" s="269">
        <v>0.0</v>
      </c>
      <c r="F16993" s="269">
        <v>5.137931824975094E-5</v>
      </c>
    </row>
    <row r="16994" ht="14.25" customHeight="1">
      <c r="A16994" s="267">
        <v>43820.0</v>
      </c>
      <c r="B16994" s="57">
        <v>355.0</v>
      </c>
      <c r="C16994" s="57">
        <v>1.0</v>
      </c>
      <c r="D16994" s="268">
        <v>0.0</v>
      </c>
      <c r="E16994" s="269">
        <v>0.0</v>
      </c>
      <c r="F16994" s="269">
        <v>4.3867722014407224E-5</v>
      </c>
    </row>
    <row r="16995" ht="14.25" customHeight="1">
      <c r="A16995" s="267">
        <v>43820.0</v>
      </c>
      <c r="B16995" s="57">
        <v>355.0</v>
      </c>
      <c r="C16995" s="57">
        <v>2.0</v>
      </c>
      <c r="D16995" s="268">
        <v>0.020833333333333332</v>
      </c>
      <c r="E16995" s="269">
        <v>0.0</v>
      </c>
      <c r="F16995" s="269">
        <v>3.845937272495976E-5</v>
      </c>
    </row>
    <row r="16996" ht="14.25" customHeight="1">
      <c r="A16996" s="267">
        <v>43820.0</v>
      </c>
      <c r="B16996" s="57">
        <v>355.0</v>
      </c>
      <c r="C16996" s="57">
        <v>3.0</v>
      </c>
      <c r="D16996" s="268">
        <v>0.0416666666666667</v>
      </c>
      <c r="E16996" s="269">
        <v>0.0</v>
      </c>
      <c r="F16996" s="269">
        <v>3.585535269670728E-5</v>
      </c>
    </row>
    <row r="16997" ht="14.25" customHeight="1">
      <c r="A16997" s="267">
        <v>43820.0</v>
      </c>
      <c r="B16997" s="57">
        <v>355.0</v>
      </c>
      <c r="C16997" s="57">
        <v>4.0</v>
      </c>
      <c r="D16997" s="268">
        <v>0.0625</v>
      </c>
      <c r="E16997" s="269">
        <v>0.0</v>
      </c>
      <c r="F16997" s="269">
        <v>3.405256960022479E-5</v>
      </c>
    </row>
    <row r="16998" ht="14.25" customHeight="1">
      <c r="A16998" s="267">
        <v>43820.0</v>
      </c>
      <c r="B16998" s="57">
        <v>355.0</v>
      </c>
      <c r="C16998" s="57">
        <v>5.0</v>
      </c>
      <c r="D16998" s="268">
        <v>0.0833333333333333</v>
      </c>
      <c r="E16998" s="269">
        <v>0.0</v>
      </c>
      <c r="F16998" s="269">
        <v>3.234994112021355E-5</v>
      </c>
    </row>
    <row r="16999" ht="14.25" customHeight="1">
      <c r="A16999" s="267">
        <v>43820.0</v>
      </c>
      <c r="B16999" s="57">
        <v>355.0</v>
      </c>
      <c r="C16999" s="57">
        <v>6.0</v>
      </c>
      <c r="D16999" s="268">
        <v>0.104166666666667</v>
      </c>
      <c r="E16999" s="269">
        <v>0.0</v>
      </c>
      <c r="F16999" s="269">
        <v>3.134839495550106E-5</v>
      </c>
    </row>
    <row r="17000" ht="14.25" customHeight="1">
      <c r="A17000" s="267">
        <v>43820.0</v>
      </c>
      <c r="B17000" s="57">
        <v>355.0</v>
      </c>
      <c r="C17000" s="57">
        <v>7.0</v>
      </c>
      <c r="D17000" s="268">
        <v>0.125</v>
      </c>
      <c r="E17000" s="269">
        <v>0.0</v>
      </c>
      <c r="F17000" s="269">
        <v>3.124824033902981E-5</v>
      </c>
    </row>
    <row r="17001" ht="14.25" customHeight="1">
      <c r="A17001" s="267">
        <v>43820.0</v>
      </c>
      <c r="B17001" s="57">
        <v>355.0</v>
      </c>
      <c r="C17001" s="57">
        <v>8.0</v>
      </c>
      <c r="D17001" s="268">
        <v>0.145833333333333</v>
      </c>
      <c r="E17001" s="269">
        <v>0.0</v>
      </c>
      <c r="F17001" s="269">
        <v>3.0847621873144815E-5</v>
      </c>
    </row>
    <row r="17002" ht="14.25" customHeight="1">
      <c r="A17002" s="267">
        <v>43820.0</v>
      </c>
      <c r="B17002" s="57">
        <v>355.0</v>
      </c>
      <c r="C17002" s="57">
        <v>9.0</v>
      </c>
      <c r="D17002" s="268">
        <v>0.166666666666667</v>
      </c>
      <c r="E17002" s="269">
        <v>0.0</v>
      </c>
      <c r="F17002" s="269">
        <v>3.074746725667356E-5</v>
      </c>
    </row>
    <row r="17003" ht="14.25" customHeight="1">
      <c r="A17003" s="267">
        <v>43820.0</v>
      </c>
      <c r="B17003" s="57">
        <v>355.0</v>
      </c>
      <c r="C17003" s="57">
        <v>10.0</v>
      </c>
      <c r="D17003" s="268">
        <v>0.1875</v>
      </c>
      <c r="E17003" s="269">
        <v>0.0</v>
      </c>
      <c r="F17003" s="269">
        <v>3.164885880491481E-5</v>
      </c>
    </row>
    <row r="17004" ht="14.25" customHeight="1">
      <c r="A17004" s="267">
        <v>43820.0</v>
      </c>
      <c r="B17004" s="57">
        <v>355.0</v>
      </c>
      <c r="C17004" s="57">
        <v>11.0</v>
      </c>
      <c r="D17004" s="268">
        <v>0.208333333333333</v>
      </c>
      <c r="E17004" s="269">
        <v>0.0</v>
      </c>
      <c r="F17004" s="269">
        <v>3.335148728492605E-5</v>
      </c>
    </row>
    <row r="17005" ht="14.25" customHeight="1">
      <c r="A17005" s="267">
        <v>43820.0</v>
      </c>
      <c r="B17005" s="57">
        <v>355.0</v>
      </c>
      <c r="C17005" s="57">
        <v>12.0</v>
      </c>
      <c r="D17005" s="268">
        <v>0.229166666666667</v>
      </c>
      <c r="E17005" s="269">
        <v>0.0</v>
      </c>
      <c r="F17005" s="269">
        <v>3.655643501200603E-5</v>
      </c>
    </row>
    <row r="17006" ht="14.25" customHeight="1">
      <c r="A17006" s="267">
        <v>43820.0</v>
      </c>
      <c r="B17006" s="57">
        <v>355.0</v>
      </c>
      <c r="C17006" s="57">
        <v>13.0</v>
      </c>
      <c r="D17006" s="268">
        <v>0.25</v>
      </c>
      <c r="E17006" s="269">
        <v>0.0</v>
      </c>
      <c r="F17006" s="269">
        <v>4.326679431557974E-5</v>
      </c>
    </row>
    <row r="17007" ht="14.25" customHeight="1">
      <c r="A17007" s="267">
        <v>43820.0</v>
      </c>
      <c r="B17007" s="57">
        <v>355.0</v>
      </c>
      <c r="C17007" s="57">
        <v>14.0</v>
      </c>
      <c r="D17007" s="268">
        <v>0.270833333333333</v>
      </c>
      <c r="E17007" s="269">
        <v>0.0</v>
      </c>
      <c r="F17007" s="269">
        <v>5.077839055092343E-5</v>
      </c>
    </row>
    <row r="17008" ht="14.25" customHeight="1">
      <c r="A17008" s="267">
        <v>43820.0</v>
      </c>
      <c r="B17008" s="57">
        <v>355.0</v>
      </c>
      <c r="C17008" s="57">
        <v>15.0</v>
      </c>
      <c r="D17008" s="268">
        <v>0.291666666666667</v>
      </c>
      <c r="E17008" s="269">
        <v>0.0</v>
      </c>
      <c r="F17008" s="269">
        <v>6.159508912981838E-5</v>
      </c>
    </row>
    <row r="17009" ht="14.25" customHeight="1">
      <c r="A17009" s="267">
        <v>43820.0</v>
      </c>
      <c r="B17009" s="57">
        <v>355.0</v>
      </c>
      <c r="C17009" s="57">
        <v>16.0</v>
      </c>
      <c r="D17009" s="268">
        <v>0.3125</v>
      </c>
      <c r="E17009" s="269">
        <v>2.2194809509513187E-9</v>
      </c>
      <c r="F17009" s="269">
        <v>7.070915922870207E-5</v>
      </c>
    </row>
    <row r="17010" ht="14.25" customHeight="1">
      <c r="A17010" s="267">
        <v>43820.0</v>
      </c>
      <c r="B17010" s="57">
        <v>355.0</v>
      </c>
      <c r="C17010" s="57">
        <v>17.0</v>
      </c>
      <c r="D17010" s="268">
        <v>0.333333333333333</v>
      </c>
      <c r="E17010" s="269">
        <v>6.83106914903906E-8</v>
      </c>
      <c r="F17010" s="269">
        <v>7.221147847577081E-5</v>
      </c>
    </row>
    <row r="17011" ht="14.25" customHeight="1">
      <c r="A17011" s="267">
        <v>43820.0</v>
      </c>
      <c r="B17011" s="57">
        <v>355.0</v>
      </c>
      <c r="C17011" s="57">
        <v>18.0</v>
      </c>
      <c r="D17011" s="268">
        <v>0.354166666666667</v>
      </c>
      <c r="E17011" s="269">
        <v>9.229526304906237E-7</v>
      </c>
      <c r="F17011" s="269">
        <v>7.161055077694331E-5</v>
      </c>
    </row>
    <row r="17012" ht="14.25" customHeight="1">
      <c r="A17012" s="267">
        <v>43820.0</v>
      </c>
      <c r="B17012" s="57">
        <v>355.0</v>
      </c>
      <c r="C17012" s="57">
        <v>19.0</v>
      </c>
      <c r="D17012" s="268">
        <v>0.375</v>
      </c>
      <c r="E17012" s="269">
        <v>4.419222856629643E-6</v>
      </c>
      <c r="F17012" s="269">
        <v>7.080931384517331E-5</v>
      </c>
    </row>
    <row r="17013" ht="14.25" customHeight="1">
      <c r="A17013" s="267">
        <v>43820.0</v>
      </c>
      <c r="B17013" s="57">
        <v>355.0</v>
      </c>
      <c r="C17013" s="57">
        <v>20.0</v>
      </c>
      <c r="D17013" s="268">
        <v>0.395833333333333</v>
      </c>
      <c r="E17013" s="269">
        <v>8.920088498858362E-6</v>
      </c>
      <c r="F17013" s="269">
        <v>7.040869537928833E-5</v>
      </c>
    </row>
    <row r="17014" ht="14.25" customHeight="1">
      <c r="A17014" s="267">
        <v>43820.0</v>
      </c>
      <c r="B17014" s="57">
        <v>355.0</v>
      </c>
      <c r="C17014" s="57">
        <v>21.0</v>
      </c>
      <c r="D17014" s="268">
        <v>0.416666666666667</v>
      </c>
      <c r="E17014" s="269">
        <v>1.3088570841642418E-5</v>
      </c>
      <c r="F17014" s="269">
        <v>6.720374765220833E-5</v>
      </c>
    </row>
    <row r="17015" ht="14.25" customHeight="1">
      <c r="A17015" s="267">
        <v>43820.0</v>
      </c>
      <c r="B17015" s="57">
        <v>355.0</v>
      </c>
      <c r="C17015" s="57">
        <v>22.0</v>
      </c>
      <c r="D17015" s="268">
        <v>0.4375</v>
      </c>
      <c r="E17015" s="269">
        <v>1.8615390734811664E-5</v>
      </c>
      <c r="F17015" s="269">
        <v>6.730390226867957E-5</v>
      </c>
    </row>
    <row r="17016" ht="14.25" customHeight="1">
      <c r="A17016" s="267">
        <v>43820.0</v>
      </c>
      <c r="B17016" s="57">
        <v>355.0</v>
      </c>
      <c r="C17016" s="57">
        <v>23.0</v>
      </c>
      <c r="D17016" s="268">
        <v>0.458333333333333</v>
      </c>
      <c r="E17016" s="269">
        <v>2.843009763677825E-5</v>
      </c>
      <c r="F17016" s="269">
        <v>6.640251072043834E-5</v>
      </c>
    </row>
    <row r="17017" ht="14.25" customHeight="1">
      <c r="A17017" s="267">
        <v>43820.0</v>
      </c>
      <c r="B17017" s="57">
        <v>355.0</v>
      </c>
      <c r="C17017" s="57">
        <v>24.0</v>
      </c>
      <c r="D17017" s="268">
        <v>0.479166666666667</v>
      </c>
      <c r="E17017" s="269">
        <v>3.2407492504212336E-5</v>
      </c>
      <c r="F17017" s="269">
        <v>6.660281995338085E-5</v>
      </c>
    </row>
    <row r="17018" ht="14.25" customHeight="1">
      <c r="A17018" s="267">
        <v>43820.0</v>
      </c>
      <c r="B17018" s="57">
        <v>355.0</v>
      </c>
      <c r="C17018" s="57">
        <v>25.0</v>
      </c>
      <c r="D17018" s="268">
        <v>0.5</v>
      </c>
      <c r="E17018" s="269">
        <v>3.336336905818569E-5</v>
      </c>
      <c r="F17018" s="269">
        <v>6.870606689927708E-5</v>
      </c>
    </row>
    <row r="17019" ht="14.25" customHeight="1">
      <c r="A17019" s="267">
        <v>43820.0</v>
      </c>
      <c r="B17019" s="57">
        <v>355.0</v>
      </c>
      <c r="C17019" s="57">
        <v>26.0</v>
      </c>
      <c r="D17019" s="268">
        <v>0.520833333333333</v>
      </c>
      <c r="E17019" s="269">
        <v>3.6313843602676934E-5</v>
      </c>
      <c r="F17019" s="269">
        <v>6.850575766633457E-5</v>
      </c>
    </row>
    <row r="17020" ht="14.25" customHeight="1">
      <c r="A17020" s="267">
        <v>43820.0</v>
      </c>
      <c r="B17020" s="57">
        <v>355.0</v>
      </c>
      <c r="C17020" s="57">
        <v>27.0</v>
      </c>
      <c r="D17020" s="268">
        <v>0.541666666666667</v>
      </c>
      <c r="E17020" s="269">
        <v>3.6859466275998044E-5</v>
      </c>
      <c r="F17020" s="269">
        <v>6.700343841926584E-5</v>
      </c>
    </row>
    <row r="17021" ht="14.25" customHeight="1">
      <c r="A17021" s="267">
        <v>43820.0</v>
      </c>
      <c r="B17021" s="57">
        <v>355.0</v>
      </c>
      <c r="C17021" s="57">
        <v>28.0</v>
      </c>
      <c r="D17021" s="268">
        <v>0.5625</v>
      </c>
      <c r="E17021" s="269">
        <v>3.3813568986139945E-5</v>
      </c>
      <c r="F17021" s="269">
        <v>6.620220148749584E-5</v>
      </c>
    </row>
    <row r="17022" ht="14.25" customHeight="1">
      <c r="A17022" s="267">
        <v>43820.0</v>
      </c>
      <c r="B17022" s="57">
        <v>355.0</v>
      </c>
      <c r="C17022" s="57">
        <v>29.0</v>
      </c>
      <c r="D17022" s="268">
        <v>0.583333333333333</v>
      </c>
      <c r="E17022" s="269">
        <v>2.9600836355873847E-5</v>
      </c>
      <c r="F17022" s="269">
        <v>6.570142840513958E-5</v>
      </c>
    </row>
    <row r="17023" ht="14.25" customHeight="1">
      <c r="A17023" s="267">
        <v>43820.0</v>
      </c>
      <c r="B17023" s="57">
        <v>355.0</v>
      </c>
      <c r="C17023" s="57">
        <v>30.0</v>
      </c>
      <c r="D17023" s="268">
        <v>0.604166666666667</v>
      </c>
      <c r="E17023" s="269">
        <v>2.282158470842273E-5</v>
      </c>
      <c r="F17023" s="269">
        <v>6.820529381692084E-5</v>
      </c>
    </row>
    <row r="17024" ht="14.25" customHeight="1">
      <c r="A17024" s="267">
        <v>43820.0</v>
      </c>
      <c r="B17024" s="57">
        <v>355.0</v>
      </c>
      <c r="C17024" s="57">
        <v>31.0</v>
      </c>
      <c r="D17024" s="268">
        <v>0.625</v>
      </c>
      <c r="E17024" s="269">
        <v>1.3957836311989005E-5</v>
      </c>
      <c r="F17024" s="269">
        <v>7.120993231105831E-5</v>
      </c>
    </row>
    <row r="17025" ht="14.25" customHeight="1">
      <c r="A17025" s="267">
        <v>43820.0</v>
      </c>
      <c r="B17025" s="57">
        <v>355.0</v>
      </c>
      <c r="C17025" s="57">
        <v>32.0</v>
      </c>
      <c r="D17025" s="268">
        <v>0.645833333333333</v>
      </c>
      <c r="E17025" s="269">
        <v>7.791367819237874E-6</v>
      </c>
      <c r="F17025" s="269">
        <v>7.832091008051702E-5</v>
      </c>
    </row>
    <row r="17026" ht="14.25" customHeight="1">
      <c r="A17026" s="267">
        <v>43820.0</v>
      </c>
      <c r="B17026" s="57">
        <v>355.0</v>
      </c>
      <c r="C17026" s="57">
        <v>33.0</v>
      </c>
      <c r="D17026" s="268">
        <v>0.666666666666667</v>
      </c>
      <c r="E17026" s="269">
        <v>5.334998837924167E-6</v>
      </c>
      <c r="F17026" s="269">
        <v>8.973853635823944E-5</v>
      </c>
    </row>
    <row r="17027" ht="14.25" customHeight="1">
      <c r="A17027" s="267">
        <v>43820.0</v>
      </c>
      <c r="B17027" s="57">
        <v>355.0</v>
      </c>
      <c r="C17027" s="57">
        <v>34.0</v>
      </c>
      <c r="D17027" s="268">
        <v>0.6875</v>
      </c>
      <c r="E17027" s="269">
        <v>8.77437516835327E-7</v>
      </c>
      <c r="F17027" s="269">
        <v>1.02608404574795E-4</v>
      </c>
    </row>
    <row r="17028" ht="14.25" customHeight="1">
      <c r="A17028" s="267">
        <v>43820.0</v>
      </c>
      <c r="B17028" s="57">
        <v>355.0</v>
      </c>
      <c r="C17028" s="57">
        <v>35.0</v>
      </c>
      <c r="D17028" s="268">
        <v>0.708333333333333</v>
      </c>
      <c r="E17028" s="269">
        <v>2.4229333714551894E-8</v>
      </c>
      <c r="F17028" s="269">
        <v>1.1223326321768205E-4</v>
      </c>
    </row>
    <row r="17029" ht="14.25" customHeight="1">
      <c r="A17029" s="267">
        <v>43820.0</v>
      </c>
      <c r="B17029" s="57">
        <v>355.0</v>
      </c>
      <c r="C17029" s="57">
        <v>36.0</v>
      </c>
      <c r="D17029" s="268">
        <v>0.729166666666667</v>
      </c>
      <c r="E17029" s="269">
        <v>0.0</v>
      </c>
      <c r="F17029" s="269">
        <v>1.1451678847322656E-4</v>
      </c>
    </row>
    <row r="17030" ht="14.25" customHeight="1">
      <c r="A17030" s="267">
        <v>43820.0</v>
      </c>
      <c r="B17030" s="57">
        <v>355.0</v>
      </c>
      <c r="C17030" s="57">
        <v>37.0</v>
      </c>
      <c r="D17030" s="268">
        <v>0.75</v>
      </c>
      <c r="E17030" s="269">
        <v>0.0</v>
      </c>
      <c r="F17030" s="269">
        <v>1.1504760794052419E-4</v>
      </c>
    </row>
    <row r="17031" ht="14.25" customHeight="1">
      <c r="A17031" s="267">
        <v>43820.0</v>
      </c>
      <c r="B17031" s="57">
        <v>355.0</v>
      </c>
      <c r="C17031" s="57">
        <v>38.0</v>
      </c>
      <c r="D17031" s="268">
        <v>0.770833333333333</v>
      </c>
      <c r="E17031" s="269">
        <v>0.0</v>
      </c>
      <c r="F17031" s="269">
        <v>1.1261385076027282E-4</v>
      </c>
    </row>
    <row r="17032" ht="14.25" customHeight="1">
      <c r="A17032" s="267">
        <v>43820.0</v>
      </c>
      <c r="B17032" s="57">
        <v>355.0</v>
      </c>
      <c r="C17032" s="57">
        <v>39.0</v>
      </c>
      <c r="D17032" s="268">
        <v>0.791666666666667</v>
      </c>
      <c r="E17032" s="269">
        <v>0.0</v>
      </c>
      <c r="F17032" s="269">
        <v>1.0855758879318719E-4</v>
      </c>
    </row>
    <row r="17033" ht="14.25" customHeight="1">
      <c r="A17033" s="267">
        <v>43820.0</v>
      </c>
      <c r="B17033" s="57">
        <v>355.0</v>
      </c>
      <c r="C17033" s="57">
        <v>40.0</v>
      </c>
      <c r="D17033" s="268">
        <v>0.8125</v>
      </c>
      <c r="E17033" s="269">
        <v>0.0</v>
      </c>
      <c r="F17033" s="269">
        <v>1.0414077020680512E-4</v>
      </c>
    </row>
    <row r="17034" ht="14.25" customHeight="1">
      <c r="A17034" s="267">
        <v>43820.0</v>
      </c>
      <c r="B17034" s="57">
        <v>355.0</v>
      </c>
      <c r="C17034" s="57">
        <v>41.0</v>
      </c>
      <c r="D17034" s="268">
        <v>0.833333333333333</v>
      </c>
      <c r="E17034" s="269">
        <v>0.0</v>
      </c>
      <c r="F17034" s="269">
        <v>1.0005446185477816E-4</v>
      </c>
    </row>
    <row r="17035" ht="14.25" customHeight="1">
      <c r="A17035" s="267">
        <v>43820.0</v>
      </c>
      <c r="B17035" s="57">
        <v>355.0</v>
      </c>
      <c r="C17035" s="57">
        <v>42.0</v>
      </c>
      <c r="D17035" s="268">
        <v>0.854166666666667</v>
      </c>
      <c r="E17035" s="269">
        <v>0.0</v>
      </c>
      <c r="F17035" s="269">
        <v>9.604827719592816E-5</v>
      </c>
    </row>
    <row r="17036" ht="14.25" customHeight="1">
      <c r="A17036" s="267">
        <v>43820.0</v>
      </c>
      <c r="B17036" s="57">
        <v>355.0</v>
      </c>
      <c r="C17036" s="57">
        <v>43.0</v>
      </c>
      <c r="D17036" s="268">
        <v>0.875</v>
      </c>
      <c r="E17036" s="269">
        <v>0.0</v>
      </c>
      <c r="F17036" s="269">
        <v>9.174162868766444E-5</v>
      </c>
    </row>
    <row r="17037" ht="14.25" customHeight="1">
      <c r="A17037" s="267">
        <v>43820.0</v>
      </c>
      <c r="B17037" s="57">
        <v>355.0</v>
      </c>
      <c r="C17037" s="57">
        <v>44.0</v>
      </c>
      <c r="D17037" s="268">
        <v>0.895833333333333</v>
      </c>
      <c r="E17037" s="269">
        <v>0.0</v>
      </c>
      <c r="F17037" s="269">
        <v>8.643343401468822E-5</v>
      </c>
    </row>
    <row r="17038" ht="14.25" customHeight="1">
      <c r="A17038" s="267">
        <v>43820.0</v>
      </c>
      <c r="B17038" s="57">
        <v>355.0</v>
      </c>
      <c r="C17038" s="57">
        <v>45.0</v>
      </c>
      <c r="D17038" s="268">
        <v>0.916666666666667</v>
      </c>
      <c r="E17038" s="269">
        <v>0.0</v>
      </c>
      <c r="F17038" s="269">
        <v>8.082477549229825E-5</v>
      </c>
    </row>
    <row r="17039" ht="14.25" customHeight="1">
      <c r="A17039" s="267">
        <v>43820.0</v>
      </c>
      <c r="B17039" s="57">
        <v>355.0</v>
      </c>
      <c r="C17039" s="57">
        <v>46.0</v>
      </c>
      <c r="D17039" s="268">
        <v>0.9375</v>
      </c>
      <c r="E17039" s="269">
        <v>0.0</v>
      </c>
      <c r="F17039" s="269">
        <v>7.050884999575957E-5</v>
      </c>
    </row>
    <row r="17040" ht="14.25" customHeight="1">
      <c r="A17040" s="267">
        <v>43820.0</v>
      </c>
      <c r="B17040" s="57">
        <v>355.0</v>
      </c>
      <c r="C17040" s="57">
        <v>47.0</v>
      </c>
      <c r="D17040" s="268">
        <v>0.958333333333333</v>
      </c>
      <c r="E17040" s="269">
        <v>0.0</v>
      </c>
      <c r="F17040" s="269">
        <v>6.0793852198048374E-5</v>
      </c>
    </row>
    <row r="17041" ht="14.25" customHeight="1">
      <c r="A17041" s="267">
        <v>43820.0</v>
      </c>
      <c r="B17041" s="57">
        <v>355.0</v>
      </c>
      <c r="C17041" s="57">
        <v>48.0</v>
      </c>
      <c r="D17041" s="268">
        <v>0.979166666666667</v>
      </c>
      <c r="E17041" s="269">
        <v>0.0</v>
      </c>
      <c r="F17041" s="269">
        <v>5.1980245948578425E-5</v>
      </c>
    </row>
    <row r="17042" ht="14.25" customHeight="1">
      <c r="A17042" s="267">
        <v>43821.0</v>
      </c>
      <c r="B17042" s="57">
        <v>356.0</v>
      </c>
      <c r="C17042" s="57">
        <v>1.0</v>
      </c>
      <c r="D17042" s="268">
        <v>0.0</v>
      </c>
      <c r="E17042" s="269">
        <v>0.0</v>
      </c>
      <c r="F17042" s="269">
        <v>4.3700797653621815E-5</v>
      </c>
    </row>
    <row r="17043" ht="14.25" customHeight="1">
      <c r="A17043" s="267">
        <v>43821.0</v>
      </c>
      <c r="B17043" s="57">
        <v>356.0</v>
      </c>
      <c r="C17043" s="57">
        <v>2.0</v>
      </c>
      <c r="D17043" s="268">
        <v>0.020833333333333332</v>
      </c>
      <c r="E17043" s="269">
        <v>0.0</v>
      </c>
      <c r="F17043" s="269">
        <v>3.8492757597116846E-5</v>
      </c>
    </row>
    <row r="17044" ht="14.25" customHeight="1">
      <c r="A17044" s="267">
        <v>43821.0</v>
      </c>
      <c r="B17044" s="57">
        <v>356.0</v>
      </c>
      <c r="C17044" s="57">
        <v>3.0</v>
      </c>
      <c r="D17044" s="268">
        <v>0.0416666666666667</v>
      </c>
      <c r="E17044" s="269">
        <v>0.0</v>
      </c>
      <c r="F17044" s="269">
        <v>3.592212244102145E-5</v>
      </c>
    </row>
    <row r="17045" ht="14.25" customHeight="1">
      <c r="A17045" s="267">
        <v>43821.0</v>
      </c>
      <c r="B17045" s="57">
        <v>356.0</v>
      </c>
      <c r="C17045" s="57">
        <v>4.0</v>
      </c>
      <c r="D17045" s="268">
        <v>0.0625</v>
      </c>
      <c r="E17045" s="269">
        <v>0.0</v>
      </c>
      <c r="F17045" s="269">
        <v>3.415272421669604E-5</v>
      </c>
    </row>
    <row r="17046" ht="14.25" customHeight="1">
      <c r="A17046" s="267">
        <v>43821.0</v>
      </c>
      <c r="B17046" s="57">
        <v>356.0</v>
      </c>
      <c r="C17046" s="57">
        <v>5.0</v>
      </c>
      <c r="D17046" s="268">
        <v>0.0833333333333333</v>
      </c>
      <c r="E17046" s="269">
        <v>0.0</v>
      </c>
      <c r="F17046" s="269">
        <v>3.234994112021355E-5</v>
      </c>
    </row>
    <row r="17047" ht="14.25" customHeight="1">
      <c r="A17047" s="267">
        <v>43821.0</v>
      </c>
      <c r="B17047" s="57">
        <v>356.0</v>
      </c>
      <c r="C17047" s="57">
        <v>6.0</v>
      </c>
      <c r="D17047" s="268">
        <v>0.104166666666667</v>
      </c>
      <c r="E17047" s="269">
        <v>0.0</v>
      </c>
      <c r="F17047" s="269">
        <v>3.131501008334398E-5</v>
      </c>
    </row>
    <row r="17048" ht="14.25" customHeight="1">
      <c r="A17048" s="267">
        <v>43821.0</v>
      </c>
      <c r="B17048" s="57">
        <v>356.0</v>
      </c>
      <c r="C17048" s="57">
        <v>7.0</v>
      </c>
      <c r="D17048" s="268">
        <v>0.125</v>
      </c>
      <c r="E17048" s="269">
        <v>0.0</v>
      </c>
      <c r="F17048" s="269">
        <v>3.134839495550106E-5</v>
      </c>
    </row>
    <row r="17049" ht="14.25" customHeight="1">
      <c r="A17049" s="267">
        <v>43821.0</v>
      </c>
      <c r="B17049" s="57">
        <v>356.0</v>
      </c>
      <c r="C17049" s="57">
        <v>8.0</v>
      </c>
      <c r="D17049" s="268">
        <v>0.145833333333333</v>
      </c>
      <c r="E17049" s="269">
        <v>0.0</v>
      </c>
      <c r="F17049" s="269">
        <v>3.108131597824439E-5</v>
      </c>
    </row>
    <row r="17050" ht="14.25" customHeight="1">
      <c r="A17050" s="267">
        <v>43821.0</v>
      </c>
      <c r="B17050" s="57">
        <v>356.0</v>
      </c>
      <c r="C17050" s="57">
        <v>9.0</v>
      </c>
      <c r="D17050" s="268">
        <v>0.166666666666667</v>
      </c>
      <c r="E17050" s="269">
        <v>0.0</v>
      </c>
      <c r="F17050" s="269">
        <v>3.101454623393022E-5</v>
      </c>
    </row>
    <row r="17051" ht="14.25" customHeight="1">
      <c r="A17051" s="267">
        <v>43821.0</v>
      </c>
      <c r="B17051" s="57">
        <v>356.0</v>
      </c>
      <c r="C17051" s="57">
        <v>10.0</v>
      </c>
      <c r="D17051" s="268">
        <v>0.1875</v>
      </c>
      <c r="E17051" s="269">
        <v>0.0</v>
      </c>
      <c r="F17051" s="269">
        <v>3.2082862142956895E-5</v>
      </c>
    </row>
    <row r="17052" ht="14.25" customHeight="1">
      <c r="A17052" s="267">
        <v>43821.0</v>
      </c>
      <c r="B17052" s="57">
        <v>356.0</v>
      </c>
      <c r="C17052" s="57">
        <v>11.0</v>
      </c>
      <c r="D17052" s="268">
        <v>0.208333333333333</v>
      </c>
      <c r="E17052" s="269">
        <v>0.0</v>
      </c>
      <c r="F17052" s="269">
        <v>3.3551796517868546E-5</v>
      </c>
    </row>
    <row r="17053" ht="14.25" customHeight="1">
      <c r="A17053" s="267">
        <v>43821.0</v>
      </c>
      <c r="B17053" s="57">
        <v>356.0</v>
      </c>
      <c r="C17053" s="57">
        <v>12.0</v>
      </c>
      <c r="D17053" s="268">
        <v>0.229166666666667</v>
      </c>
      <c r="E17053" s="269">
        <v>0.0</v>
      </c>
      <c r="F17053" s="269">
        <v>3.668997450063435E-5</v>
      </c>
    </row>
    <row r="17054" ht="14.25" customHeight="1">
      <c r="A17054" s="267">
        <v>43821.0</v>
      </c>
      <c r="B17054" s="57">
        <v>356.0</v>
      </c>
      <c r="C17054" s="57">
        <v>13.0</v>
      </c>
      <c r="D17054" s="268">
        <v>0.25</v>
      </c>
      <c r="E17054" s="269">
        <v>0.0</v>
      </c>
      <c r="F17054" s="269">
        <v>4.373418252577889E-5</v>
      </c>
    </row>
    <row r="17055" ht="14.25" customHeight="1">
      <c r="A17055" s="267">
        <v>43821.0</v>
      </c>
      <c r="B17055" s="57">
        <v>356.0</v>
      </c>
      <c r="C17055" s="57">
        <v>14.0</v>
      </c>
      <c r="D17055" s="268">
        <v>0.270833333333333</v>
      </c>
      <c r="E17055" s="269">
        <v>0.0</v>
      </c>
      <c r="F17055" s="269">
        <v>5.1479472866222185E-5</v>
      </c>
    </row>
    <row r="17056" ht="14.25" customHeight="1">
      <c r="A17056" s="267">
        <v>43821.0</v>
      </c>
      <c r="B17056" s="57">
        <v>356.0</v>
      </c>
      <c r="C17056" s="57">
        <v>15.0</v>
      </c>
      <c r="D17056" s="268">
        <v>0.291666666666667</v>
      </c>
      <c r="E17056" s="269">
        <v>0.0</v>
      </c>
      <c r="F17056" s="269">
        <v>6.229617144511712E-5</v>
      </c>
    </row>
    <row r="17057" ht="14.25" customHeight="1">
      <c r="A17057" s="267">
        <v>43821.0</v>
      </c>
      <c r="B17057" s="57">
        <v>356.0</v>
      </c>
      <c r="C17057" s="57">
        <v>16.0</v>
      </c>
      <c r="D17057" s="268">
        <v>0.3125</v>
      </c>
      <c r="E17057" s="269">
        <v>0.0</v>
      </c>
      <c r="F17057" s="269">
        <v>7.080931384517331E-5</v>
      </c>
    </row>
    <row r="17058" ht="14.25" customHeight="1">
      <c r="A17058" s="267">
        <v>43821.0</v>
      </c>
      <c r="B17058" s="57">
        <v>356.0</v>
      </c>
      <c r="C17058" s="57">
        <v>17.0</v>
      </c>
      <c r="D17058" s="268">
        <v>0.333333333333333</v>
      </c>
      <c r="E17058" s="269">
        <v>0.0</v>
      </c>
      <c r="F17058" s="269">
        <v>7.317963976832622E-5</v>
      </c>
    </row>
    <row r="17059" ht="14.25" customHeight="1">
      <c r="A17059" s="267">
        <v>43821.0</v>
      </c>
      <c r="B17059" s="57">
        <v>356.0</v>
      </c>
      <c r="C17059" s="57">
        <v>18.0</v>
      </c>
      <c r="D17059" s="268">
        <v>0.354166666666667</v>
      </c>
      <c r="E17059" s="269">
        <v>1.6337845888947212E-7</v>
      </c>
      <c r="F17059" s="269">
        <v>7.227824822008498E-5</v>
      </c>
    </row>
    <row r="17060" ht="14.25" customHeight="1">
      <c r="A17060" s="267">
        <v>43821.0</v>
      </c>
      <c r="B17060" s="57">
        <v>356.0</v>
      </c>
      <c r="C17060" s="57">
        <v>19.0</v>
      </c>
      <c r="D17060" s="268">
        <v>0.375</v>
      </c>
      <c r="E17060" s="269">
        <v>7.93707599417006E-6</v>
      </c>
      <c r="F17060" s="269">
        <v>7.187762975419996E-5</v>
      </c>
    </row>
    <row r="17061" ht="14.25" customHeight="1">
      <c r="A17061" s="267">
        <v>43821.0</v>
      </c>
      <c r="B17061" s="57">
        <v>356.0</v>
      </c>
      <c r="C17061" s="57">
        <v>20.0</v>
      </c>
      <c r="D17061" s="268">
        <v>0.395833333333333</v>
      </c>
      <c r="E17061" s="269">
        <v>3.322322374620776E-5</v>
      </c>
      <c r="F17061" s="269">
        <v>7.137685667184374E-5</v>
      </c>
    </row>
    <row r="17062" ht="14.25" customHeight="1">
      <c r="A17062" s="267">
        <v>43821.0</v>
      </c>
      <c r="B17062" s="57">
        <v>356.0</v>
      </c>
      <c r="C17062" s="57">
        <v>21.0</v>
      </c>
      <c r="D17062" s="268">
        <v>0.416666666666667</v>
      </c>
      <c r="E17062" s="269">
        <v>4.405227279175314E-5</v>
      </c>
      <c r="F17062" s="269">
        <v>6.880622151574834E-5</v>
      </c>
    </row>
    <row r="17063" ht="14.25" customHeight="1">
      <c r="A17063" s="267">
        <v>43821.0</v>
      </c>
      <c r="B17063" s="57">
        <v>356.0</v>
      </c>
      <c r="C17063" s="57">
        <v>22.0</v>
      </c>
      <c r="D17063" s="268">
        <v>0.4375</v>
      </c>
      <c r="E17063" s="269">
        <v>7.44306404089371E-5</v>
      </c>
      <c r="F17063" s="269">
        <v>6.877283664359125E-5</v>
      </c>
    </row>
    <row r="17064" ht="14.25" customHeight="1">
      <c r="A17064" s="267">
        <v>43821.0</v>
      </c>
      <c r="B17064" s="57">
        <v>356.0</v>
      </c>
      <c r="C17064" s="57">
        <v>23.0</v>
      </c>
      <c r="D17064" s="268">
        <v>0.458333333333333</v>
      </c>
      <c r="E17064" s="269">
        <v>1.3625982199505954E-4</v>
      </c>
      <c r="F17064" s="269">
        <v>6.813852407260666E-5</v>
      </c>
    </row>
    <row r="17065" ht="14.25" customHeight="1">
      <c r="A17065" s="267">
        <v>43821.0</v>
      </c>
      <c r="B17065" s="57">
        <v>356.0</v>
      </c>
      <c r="C17065" s="57">
        <v>24.0</v>
      </c>
      <c r="D17065" s="268">
        <v>0.479166666666667</v>
      </c>
      <c r="E17065" s="269">
        <v>1.5852043750294437E-4</v>
      </c>
      <c r="F17065" s="269">
        <v>6.853914253849166E-5</v>
      </c>
    </row>
    <row r="17066" ht="14.25" customHeight="1">
      <c r="A17066" s="267">
        <v>43821.0</v>
      </c>
      <c r="B17066" s="57">
        <v>356.0</v>
      </c>
      <c r="C17066" s="57">
        <v>25.0</v>
      </c>
      <c r="D17066" s="268">
        <v>0.5</v>
      </c>
      <c r="E17066" s="269">
        <v>1.561057595294706E-4</v>
      </c>
      <c r="F17066" s="269">
        <v>7.044208025144538E-5</v>
      </c>
    </row>
    <row r="17067" ht="14.25" customHeight="1">
      <c r="A17067" s="267">
        <v>43821.0</v>
      </c>
      <c r="B17067" s="57">
        <v>356.0</v>
      </c>
      <c r="C17067" s="57">
        <v>26.0</v>
      </c>
      <c r="D17067" s="268">
        <v>0.520833333333333</v>
      </c>
      <c r="E17067" s="269">
        <v>1.4147832842704877E-4</v>
      </c>
      <c r="F17067" s="269">
        <v>7.034192563497414E-5</v>
      </c>
    </row>
    <row r="17068" ht="14.25" customHeight="1">
      <c r="A17068" s="267">
        <v>43821.0</v>
      </c>
      <c r="B17068" s="57">
        <v>356.0</v>
      </c>
      <c r="C17068" s="57">
        <v>27.0</v>
      </c>
      <c r="D17068" s="268">
        <v>0.541666666666667</v>
      </c>
      <c r="E17068" s="269">
        <v>1.650593550558241E-4</v>
      </c>
      <c r="F17068" s="269">
        <v>6.897314587653373E-5</v>
      </c>
    </row>
    <row r="17069" ht="14.25" customHeight="1">
      <c r="A17069" s="267">
        <v>43821.0</v>
      </c>
      <c r="B17069" s="57">
        <v>356.0</v>
      </c>
      <c r="C17069" s="57">
        <v>28.0</v>
      </c>
      <c r="D17069" s="268">
        <v>0.5625</v>
      </c>
      <c r="E17069" s="269">
        <v>1.3568736176493637E-4</v>
      </c>
      <c r="F17069" s="269">
        <v>6.807175432829249E-5</v>
      </c>
    </row>
    <row r="17070" ht="14.25" customHeight="1">
      <c r="A17070" s="267">
        <v>43821.0</v>
      </c>
      <c r="B17070" s="57">
        <v>356.0</v>
      </c>
      <c r="C17070" s="57">
        <v>29.0</v>
      </c>
      <c r="D17070" s="268">
        <v>0.583333333333333</v>
      </c>
      <c r="E17070" s="269">
        <v>1.3307272359157132E-4</v>
      </c>
      <c r="F17070" s="269">
        <v>6.793821483966416E-5</v>
      </c>
    </row>
    <row r="17071" ht="14.25" customHeight="1">
      <c r="A17071" s="267">
        <v>43821.0</v>
      </c>
      <c r="B17071" s="57">
        <v>356.0</v>
      </c>
      <c r="C17071" s="57">
        <v>30.0</v>
      </c>
      <c r="D17071" s="268">
        <v>0.604166666666667</v>
      </c>
      <c r="E17071" s="269">
        <v>1.1309561093810368E-4</v>
      </c>
      <c r="F17071" s="269">
        <v>7.060900461223083E-5</v>
      </c>
    </row>
    <row r="17072" ht="14.25" customHeight="1">
      <c r="A17072" s="267">
        <v>43821.0</v>
      </c>
      <c r="B17072" s="57">
        <v>356.0</v>
      </c>
      <c r="C17072" s="57">
        <v>31.0</v>
      </c>
      <c r="D17072" s="268">
        <v>0.625</v>
      </c>
      <c r="E17072" s="269">
        <v>8.328894406221459E-5</v>
      </c>
      <c r="F17072" s="269">
        <v>7.34133338734258E-5</v>
      </c>
    </row>
    <row r="17073" ht="14.25" customHeight="1">
      <c r="A17073" s="267">
        <v>43821.0</v>
      </c>
      <c r="B17073" s="57">
        <v>356.0</v>
      </c>
      <c r="C17073" s="57">
        <v>32.0</v>
      </c>
      <c r="D17073" s="268">
        <v>0.645833333333333</v>
      </c>
      <c r="E17073" s="269">
        <v>6.062148672996515E-5</v>
      </c>
      <c r="F17073" s="269">
        <v>8.082477549229825E-5</v>
      </c>
    </row>
    <row r="17074" ht="14.25" customHeight="1">
      <c r="A17074" s="267">
        <v>43821.0</v>
      </c>
      <c r="B17074" s="57">
        <v>356.0</v>
      </c>
      <c r="C17074" s="57">
        <v>33.0</v>
      </c>
      <c r="D17074" s="268">
        <v>0.666666666666667</v>
      </c>
      <c r="E17074" s="269">
        <v>3.376845905635009E-5</v>
      </c>
      <c r="F17074" s="269">
        <v>9.18417833041357E-5</v>
      </c>
    </row>
    <row r="17075" ht="14.25" customHeight="1">
      <c r="A17075" s="267">
        <v>43821.0</v>
      </c>
      <c r="B17075" s="57">
        <v>356.0</v>
      </c>
      <c r="C17075" s="57">
        <v>34.0</v>
      </c>
      <c r="D17075" s="268">
        <v>0.6875</v>
      </c>
      <c r="E17075" s="269">
        <v>1.6970055159609212E-5</v>
      </c>
      <c r="F17075" s="269">
        <v>1.0455474262155294E-4</v>
      </c>
    </row>
    <row r="17076" ht="14.25" customHeight="1">
      <c r="A17076" s="267">
        <v>43821.0</v>
      </c>
      <c r="B17076" s="57">
        <v>356.0</v>
      </c>
      <c r="C17076" s="57">
        <v>35.0</v>
      </c>
      <c r="D17076" s="268">
        <v>0.708333333333333</v>
      </c>
      <c r="E17076" s="269">
        <v>4.612667507194082E-6</v>
      </c>
      <c r="F17076" s="269">
        <v>1.140460617758117E-4</v>
      </c>
    </row>
    <row r="17077" ht="14.25" customHeight="1">
      <c r="A17077" s="267">
        <v>43821.0</v>
      </c>
      <c r="B17077" s="57">
        <v>356.0</v>
      </c>
      <c r="C17077" s="57">
        <v>36.0</v>
      </c>
      <c r="D17077" s="268">
        <v>0.729166666666667</v>
      </c>
      <c r="E17077" s="269">
        <v>3.263929784967469E-7</v>
      </c>
      <c r="F17077" s="269">
        <v>1.1597570738649109E-4</v>
      </c>
    </row>
    <row r="17078" ht="14.25" customHeight="1">
      <c r="A17078" s="267">
        <v>43821.0</v>
      </c>
      <c r="B17078" s="57">
        <v>356.0</v>
      </c>
      <c r="C17078" s="57">
        <v>37.0</v>
      </c>
      <c r="D17078" s="268">
        <v>0.75</v>
      </c>
      <c r="E17078" s="269">
        <v>0.0</v>
      </c>
      <c r="F17078" s="269">
        <v>1.161059083879037E-4</v>
      </c>
    </row>
    <row r="17079" ht="14.25" customHeight="1">
      <c r="A17079" s="267">
        <v>43821.0</v>
      </c>
      <c r="B17079" s="57">
        <v>356.0</v>
      </c>
      <c r="C17079" s="57">
        <v>38.0</v>
      </c>
      <c r="D17079" s="268">
        <v>0.770833333333333</v>
      </c>
      <c r="E17079" s="269">
        <v>0.0</v>
      </c>
      <c r="F17079" s="269">
        <v>1.1375895187526073E-4</v>
      </c>
    </row>
    <row r="17080" ht="14.25" customHeight="1">
      <c r="A17080" s="267">
        <v>43821.0</v>
      </c>
      <c r="B17080" s="57">
        <v>356.0</v>
      </c>
      <c r="C17080" s="57">
        <v>39.0</v>
      </c>
      <c r="D17080" s="268">
        <v>0.791666666666667</v>
      </c>
      <c r="E17080" s="269">
        <v>0.0</v>
      </c>
      <c r="F17080" s="269">
        <v>1.0918856287695608E-4</v>
      </c>
    </row>
    <row r="17081" ht="14.25" customHeight="1">
      <c r="A17081" s="267">
        <v>43821.0</v>
      </c>
      <c r="B17081" s="57">
        <v>356.0</v>
      </c>
      <c r="C17081" s="57">
        <v>40.0</v>
      </c>
      <c r="D17081" s="268">
        <v>0.8125</v>
      </c>
      <c r="E17081" s="269">
        <v>0.0</v>
      </c>
      <c r="F17081" s="269">
        <v>1.0427097120821772E-4</v>
      </c>
    </row>
    <row r="17082" ht="14.25" customHeight="1">
      <c r="A17082" s="267">
        <v>43821.0</v>
      </c>
      <c r="B17082" s="57">
        <v>356.0</v>
      </c>
      <c r="C17082" s="57">
        <v>41.0</v>
      </c>
      <c r="D17082" s="268">
        <v>0.833333333333333</v>
      </c>
      <c r="E17082" s="269">
        <v>0.0</v>
      </c>
      <c r="F17082" s="269">
        <v>1.0032487931925052E-4</v>
      </c>
    </row>
    <row r="17083" ht="14.25" customHeight="1">
      <c r="A17083" s="267">
        <v>43821.0</v>
      </c>
      <c r="B17083" s="57">
        <v>356.0</v>
      </c>
      <c r="C17083" s="57">
        <v>42.0</v>
      </c>
      <c r="D17083" s="268">
        <v>0.854166666666667</v>
      </c>
      <c r="E17083" s="269">
        <v>0.0</v>
      </c>
      <c r="F17083" s="269">
        <v>9.671597463906982E-5</v>
      </c>
    </row>
    <row r="17084" ht="14.25" customHeight="1">
      <c r="A17084" s="267">
        <v>43821.0</v>
      </c>
      <c r="B17084" s="57">
        <v>356.0</v>
      </c>
      <c r="C17084" s="57">
        <v>43.0</v>
      </c>
      <c r="D17084" s="268">
        <v>0.875</v>
      </c>
      <c r="E17084" s="269">
        <v>0.0</v>
      </c>
      <c r="F17084" s="269">
        <v>9.250948074727736E-5</v>
      </c>
    </row>
    <row r="17085" ht="14.25" customHeight="1">
      <c r="A17085" s="267">
        <v>43821.0</v>
      </c>
      <c r="B17085" s="57">
        <v>356.0</v>
      </c>
      <c r="C17085" s="57">
        <v>44.0</v>
      </c>
      <c r="D17085" s="268">
        <v>0.895833333333333</v>
      </c>
      <c r="E17085" s="269">
        <v>0.0</v>
      </c>
      <c r="F17085" s="269">
        <v>8.740159530724363E-5</v>
      </c>
    </row>
    <row r="17086" ht="14.25" customHeight="1">
      <c r="A17086" s="267">
        <v>43821.0</v>
      </c>
      <c r="B17086" s="57">
        <v>356.0</v>
      </c>
      <c r="C17086" s="57">
        <v>45.0</v>
      </c>
      <c r="D17086" s="268">
        <v>0.916666666666667</v>
      </c>
      <c r="E17086" s="269">
        <v>0.0</v>
      </c>
      <c r="F17086" s="269">
        <v>8.162601242406827E-5</v>
      </c>
    </row>
    <row r="17087" ht="14.25" customHeight="1">
      <c r="A17087" s="267">
        <v>43821.0</v>
      </c>
      <c r="B17087" s="57">
        <v>356.0</v>
      </c>
      <c r="C17087" s="57">
        <v>46.0</v>
      </c>
      <c r="D17087" s="268">
        <v>0.9375</v>
      </c>
      <c r="E17087" s="269">
        <v>0.0</v>
      </c>
      <c r="F17087" s="269">
        <v>7.104300795027289E-5</v>
      </c>
    </row>
    <row r="17088" ht="14.25" customHeight="1">
      <c r="A17088" s="267">
        <v>43821.0</v>
      </c>
      <c r="B17088" s="57">
        <v>356.0</v>
      </c>
      <c r="C17088" s="57">
        <v>47.0</v>
      </c>
      <c r="D17088" s="268">
        <v>0.958333333333333</v>
      </c>
      <c r="E17088" s="269">
        <v>0.0</v>
      </c>
      <c r="F17088" s="269">
        <v>6.11277009196192E-5</v>
      </c>
    </row>
    <row r="17089" ht="14.25" customHeight="1">
      <c r="A17089" s="267">
        <v>43821.0</v>
      </c>
      <c r="B17089" s="57">
        <v>356.0</v>
      </c>
      <c r="C17089" s="57">
        <v>48.0</v>
      </c>
      <c r="D17089" s="268">
        <v>0.979166666666667</v>
      </c>
      <c r="E17089" s="269">
        <v>0.0</v>
      </c>
      <c r="F17089" s="269">
        <v>5.141270312190802E-5</v>
      </c>
    </row>
    <row r="17090" ht="14.25" customHeight="1">
      <c r="A17090" s="267">
        <v>43822.0</v>
      </c>
      <c r="B17090" s="57">
        <v>357.0</v>
      </c>
      <c r="C17090" s="57">
        <v>1.0</v>
      </c>
      <c r="D17090" s="268">
        <v>0.0</v>
      </c>
      <c r="E17090" s="269">
        <v>0.0</v>
      </c>
      <c r="F17090" s="269">
        <v>4.3645156200026674E-5</v>
      </c>
    </row>
    <row r="17091" ht="14.25" customHeight="1">
      <c r="A17091" s="267">
        <v>43822.0</v>
      </c>
      <c r="B17091" s="57">
        <v>357.0</v>
      </c>
      <c r="C17091" s="57">
        <v>2.0</v>
      </c>
      <c r="D17091" s="268">
        <v>0.020833333333333332</v>
      </c>
      <c r="E17091" s="269">
        <v>0.0</v>
      </c>
      <c r="F17091" s="269">
        <v>3.840373127136462E-5</v>
      </c>
    </row>
    <row r="17092" ht="14.25" customHeight="1">
      <c r="A17092" s="267">
        <v>43822.0</v>
      </c>
      <c r="B17092" s="57">
        <v>357.0</v>
      </c>
      <c r="C17092" s="57">
        <v>3.0</v>
      </c>
      <c r="D17092" s="268">
        <v>0.0416666666666667</v>
      </c>
      <c r="E17092" s="269">
        <v>0.0</v>
      </c>
      <c r="F17092" s="269">
        <v>3.587760927814535E-5</v>
      </c>
    </row>
    <row r="17093" ht="14.25" customHeight="1">
      <c r="A17093" s="267">
        <v>43822.0</v>
      </c>
      <c r="B17093" s="57">
        <v>357.0</v>
      </c>
      <c r="C17093" s="57">
        <v>4.0</v>
      </c>
      <c r="D17093" s="268">
        <v>0.0625</v>
      </c>
      <c r="E17093" s="269">
        <v>0.0</v>
      </c>
      <c r="F17093" s="269">
        <v>3.415272421669604E-5</v>
      </c>
    </row>
    <row r="17094" ht="14.25" customHeight="1">
      <c r="A17094" s="267">
        <v>43822.0</v>
      </c>
      <c r="B17094" s="57">
        <v>357.0</v>
      </c>
      <c r="C17094" s="57">
        <v>5.0</v>
      </c>
      <c r="D17094" s="268">
        <v>0.0833333333333333</v>
      </c>
      <c r="E17094" s="269">
        <v>0.0</v>
      </c>
      <c r="F17094" s="269">
        <v>3.2316556248056466E-5</v>
      </c>
    </row>
    <row r="17095" ht="14.25" customHeight="1">
      <c r="A17095" s="267">
        <v>43822.0</v>
      </c>
      <c r="B17095" s="57">
        <v>357.0</v>
      </c>
      <c r="C17095" s="57">
        <v>6.0</v>
      </c>
      <c r="D17095" s="268">
        <v>0.104166666666667</v>
      </c>
      <c r="E17095" s="269">
        <v>0.0</v>
      </c>
      <c r="F17095" s="269">
        <v>3.1270496920467865E-5</v>
      </c>
    </row>
    <row r="17096" ht="14.25" customHeight="1">
      <c r="A17096" s="267">
        <v>43822.0</v>
      </c>
      <c r="B17096" s="57">
        <v>357.0</v>
      </c>
      <c r="C17096" s="57">
        <v>7.0</v>
      </c>
      <c r="D17096" s="268">
        <v>0.125</v>
      </c>
      <c r="E17096" s="269">
        <v>0.0</v>
      </c>
      <c r="F17096" s="269">
        <v>3.131501008334398E-5</v>
      </c>
    </row>
    <row r="17097" ht="14.25" customHeight="1">
      <c r="A17097" s="267">
        <v>43822.0</v>
      </c>
      <c r="B17097" s="57">
        <v>357.0</v>
      </c>
      <c r="C17097" s="57">
        <v>8.0</v>
      </c>
      <c r="D17097" s="268">
        <v>0.145833333333333</v>
      </c>
      <c r="E17097" s="269">
        <v>0.0</v>
      </c>
      <c r="F17097" s="269">
        <v>3.1059059396806337E-5</v>
      </c>
    </row>
    <row r="17098" ht="14.25" customHeight="1">
      <c r="A17098" s="267">
        <v>43822.0</v>
      </c>
      <c r="B17098" s="57">
        <v>357.0</v>
      </c>
      <c r="C17098" s="57">
        <v>9.0</v>
      </c>
      <c r="D17098" s="268">
        <v>0.166666666666667</v>
      </c>
      <c r="E17098" s="269">
        <v>0.0</v>
      </c>
      <c r="F17098" s="269">
        <v>3.093664819889704E-5</v>
      </c>
    </row>
    <row r="17099" ht="14.25" customHeight="1">
      <c r="A17099" s="267">
        <v>43822.0</v>
      </c>
      <c r="B17099" s="57">
        <v>357.0</v>
      </c>
      <c r="C17099" s="57">
        <v>10.0</v>
      </c>
      <c r="D17099" s="268">
        <v>0.1875</v>
      </c>
      <c r="E17099" s="269">
        <v>0.0</v>
      </c>
      <c r="F17099" s="269">
        <v>3.2027220689361754E-5</v>
      </c>
    </row>
    <row r="17100" ht="14.25" customHeight="1">
      <c r="A17100" s="267">
        <v>43822.0</v>
      </c>
      <c r="B17100" s="57">
        <v>357.0</v>
      </c>
      <c r="C17100" s="57">
        <v>11.0</v>
      </c>
      <c r="D17100" s="268">
        <v>0.208333333333333</v>
      </c>
      <c r="E17100" s="269">
        <v>0.0</v>
      </c>
      <c r="F17100" s="269">
        <v>3.348502677355437E-5</v>
      </c>
    </row>
    <row r="17101" ht="14.25" customHeight="1">
      <c r="A17101" s="267">
        <v>43822.0</v>
      </c>
      <c r="B17101" s="57">
        <v>357.0</v>
      </c>
      <c r="C17101" s="57">
        <v>12.0</v>
      </c>
      <c r="D17101" s="268">
        <v>0.229166666666667</v>
      </c>
      <c r="E17101" s="269">
        <v>0.0</v>
      </c>
      <c r="F17101" s="269">
        <v>3.6701102791353384E-5</v>
      </c>
    </row>
    <row r="17102" ht="14.25" customHeight="1">
      <c r="A17102" s="267">
        <v>43822.0</v>
      </c>
      <c r="B17102" s="57">
        <v>357.0</v>
      </c>
      <c r="C17102" s="57">
        <v>13.0</v>
      </c>
      <c r="D17102" s="268">
        <v>0.25</v>
      </c>
      <c r="E17102" s="269">
        <v>0.0</v>
      </c>
      <c r="F17102" s="269">
        <v>4.358951474643154E-5</v>
      </c>
    </row>
    <row r="17103" ht="14.25" customHeight="1">
      <c r="A17103" s="267">
        <v>43822.0</v>
      </c>
      <c r="B17103" s="57">
        <v>357.0</v>
      </c>
      <c r="C17103" s="57">
        <v>14.0</v>
      </c>
      <c r="D17103" s="268">
        <v>0.270833333333333</v>
      </c>
      <c r="E17103" s="269">
        <v>0.0</v>
      </c>
      <c r="F17103" s="269">
        <v>5.111223927249426E-5</v>
      </c>
    </row>
    <row r="17104" ht="14.25" customHeight="1">
      <c r="A17104" s="267">
        <v>43822.0</v>
      </c>
      <c r="B17104" s="57">
        <v>357.0</v>
      </c>
      <c r="C17104" s="57">
        <v>15.0</v>
      </c>
      <c r="D17104" s="268">
        <v>0.291666666666667</v>
      </c>
      <c r="E17104" s="269">
        <v>0.0</v>
      </c>
      <c r="F17104" s="269">
        <v>6.182878323491795E-5</v>
      </c>
    </row>
    <row r="17105" ht="14.25" customHeight="1">
      <c r="A17105" s="267">
        <v>43822.0</v>
      </c>
      <c r="B17105" s="57">
        <v>357.0</v>
      </c>
      <c r="C17105" s="57">
        <v>16.0</v>
      </c>
      <c r="D17105" s="268">
        <v>0.3125</v>
      </c>
      <c r="E17105" s="269">
        <v>0.0</v>
      </c>
      <c r="F17105" s="269">
        <v>7.054223486791665E-5</v>
      </c>
    </row>
    <row r="17106" ht="14.25" customHeight="1">
      <c r="A17106" s="267">
        <v>43822.0</v>
      </c>
      <c r="B17106" s="57">
        <v>357.0</v>
      </c>
      <c r="C17106" s="57">
        <v>17.0</v>
      </c>
      <c r="D17106" s="268">
        <v>0.333333333333333</v>
      </c>
      <c r="E17106" s="269">
        <v>6.59679060421642E-9</v>
      </c>
      <c r="F17106" s="269">
        <v>7.266773839525096E-5</v>
      </c>
    </row>
    <row r="17107" ht="14.25" customHeight="1">
      <c r="A17107" s="267">
        <v>43822.0</v>
      </c>
      <c r="B17107" s="57">
        <v>357.0</v>
      </c>
      <c r="C17107" s="57">
        <v>18.0</v>
      </c>
      <c r="D17107" s="268">
        <v>0.354166666666667</v>
      </c>
      <c r="E17107" s="269">
        <v>4.6485795472702626E-8</v>
      </c>
      <c r="F17107" s="269">
        <v>7.179973171916678E-5</v>
      </c>
    </row>
    <row r="17108" ht="14.25" customHeight="1">
      <c r="A17108" s="267">
        <v>43822.0</v>
      </c>
      <c r="B17108" s="57">
        <v>357.0</v>
      </c>
      <c r="C17108" s="57">
        <v>19.0</v>
      </c>
      <c r="D17108" s="268">
        <v>0.375</v>
      </c>
      <c r="E17108" s="269">
        <v>1.0511735534959053E-6</v>
      </c>
      <c r="F17108" s="269">
        <v>7.119880402033928E-5</v>
      </c>
    </row>
    <row r="17109" ht="14.25" customHeight="1">
      <c r="A17109" s="267">
        <v>43822.0</v>
      </c>
      <c r="B17109" s="57">
        <v>357.0</v>
      </c>
      <c r="C17109" s="57">
        <v>20.0</v>
      </c>
      <c r="D17109" s="268">
        <v>0.395833333333333</v>
      </c>
      <c r="E17109" s="269">
        <v>8.308965603372228E-6</v>
      </c>
      <c r="F17109" s="269">
        <v>7.053110657719762E-5</v>
      </c>
    </row>
    <row r="17110" ht="14.25" customHeight="1">
      <c r="A17110" s="267">
        <v>43822.0</v>
      </c>
      <c r="B17110" s="57">
        <v>357.0</v>
      </c>
      <c r="C17110" s="57">
        <v>21.0</v>
      </c>
      <c r="D17110" s="268">
        <v>0.416666666666667</v>
      </c>
      <c r="E17110" s="269">
        <v>2.266775825488845E-5</v>
      </c>
      <c r="F17110" s="269">
        <v>6.760436611809333E-5</v>
      </c>
    </row>
    <row r="17111" ht="14.25" customHeight="1">
      <c r="A17111" s="267">
        <v>43822.0</v>
      </c>
      <c r="B17111" s="57">
        <v>357.0</v>
      </c>
      <c r="C17111" s="57">
        <v>22.0</v>
      </c>
      <c r="D17111" s="268">
        <v>0.4375</v>
      </c>
      <c r="E17111" s="269">
        <v>3.950865331799657E-5</v>
      </c>
      <c r="F17111" s="269">
        <v>6.745969833874598E-5</v>
      </c>
    </row>
    <row r="17112" ht="14.25" customHeight="1">
      <c r="A17112" s="267">
        <v>43822.0</v>
      </c>
      <c r="B17112" s="57">
        <v>357.0</v>
      </c>
      <c r="C17112" s="57">
        <v>23.0</v>
      </c>
      <c r="D17112" s="268">
        <v>0.458333333333333</v>
      </c>
      <c r="E17112" s="269">
        <v>5.602626870472468E-5</v>
      </c>
      <c r="F17112" s="269">
        <v>6.681425747704237E-5</v>
      </c>
    </row>
    <row r="17113" ht="14.25" customHeight="1">
      <c r="A17113" s="267">
        <v>43822.0</v>
      </c>
      <c r="B17113" s="57">
        <v>357.0</v>
      </c>
      <c r="C17113" s="57">
        <v>24.0</v>
      </c>
      <c r="D17113" s="268">
        <v>0.479166666666667</v>
      </c>
      <c r="E17113" s="269">
        <v>7.056944123066645E-5</v>
      </c>
      <c r="F17113" s="269">
        <v>6.711472132645612E-5</v>
      </c>
    </row>
    <row r="17114" ht="14.25" customHeight="1">
      <c r="A17114" s="267">
        <v>43822.0</v>
      </c>
      <c r="B17114" s="57">
        <v>357.0</v>
      </c>
      <c r="C17114" s="57">
        <v>25.0</v>
      </c>
      <c r="D17114" s="268">
        <v>0.5</v>
      </c>
      <c r="E17114" s="269">
        <v>8.148956071484271E-5</v>
      </c>
      <c r="F17114" s="269">
        <v>6.89175044229386E-5</v>
      </c>
    </row>
    <row r="17115" ht="14.25" customHeight="1">
      <c r="A17115" s="267">
        <v>43822.0</v>
      </c>
      <c r="B17115" s="57">
        <v>357.0</v>
      </c>
      <c r="C17115" s="57">
        <v>26.0</v>
      </c>
      <c r="D17115" s="268">
        <v>0.520833333333333</v>
      </c>
      <c r="E17115" s="269">
        <v>9.285986573720702E-5</v>
      </c>
      <c r="F17115" s="269">
        <v>6.878396493431028E-5</v>
      </c>
    </row>
    <row r="17116" ht="14.25" customHeight="1">
      <c r="A17116" s="267">
        <v>43822.0</v>
      </c>
      <c r="B17116" s="57">
        <v>357.0</v>
      </c>
      <c r="C17116" s="57">
        <v>27.0</v>
      </c>
      <c r="D17116" s="268">
        <v>0.541666666666667</v>
      </c>
      <c r="E17116" s="269">
        <v>1.0374336569584494E-4</v>
      </c>
      <c r="F17116" s="269">
        <v>6.745969833874597E-5</v>
      </c>
    </row>
    <row r="17117" ht="14.25" customHeight="1">
      <c r="A17117" s="267">
        <v>43822.0</v>
      </c>
      <c r="B17117" s="57">
        <v>357.0</v>
      </c>
      <c r="C17117" s="57">
        <v>28.0</v>
      </c>
      <c r="D17117" s="268">
        <v>0.5625</v>
      </c>
      <c r="E17117" s="269">
        <v>9.630055197326048E-5</v>
      </c>
      <c r="F17117" s="269">
        <v>6.662507653481891E-5</v>
      </c>
    </row>
    <row r="17118" ht="14.25" customHeight="1">
      <c r="A17118" s="267">
        <v>43822.0</v>
      </c>
      <c r="B17118" s="57">
        <v>357.0</v>
      </c>
      <c r="C17118" s="57">
        <v>29.0</v>
      </c>
      <c r="D17118" s="268">
        <v>0.583333333333333</v>
      </c>
      <c r="E17118" s="269">
        <v>1.152609003811393E-4</v>
      </c>
      <c r="F17118" s="269">
        <v>6.671410286057112E-5</v>
      </c>
    </row>
    <row r="17119" ht="14.25" customHeight="1">
      <c r="A17119" s="267">
        <v>43822.0</v>
      </c>
      <c r="B17119" s="57">
        <v>357.0</v>
      </c>
      <c r="C17119" s="57">
        <v>30.0</v>
      </c>
      <c r="D17119" s="268">
        <v>0.604166666666667</v>
      </c>
      <c r="E17119" s="269">
        <v>1.0807632269599079E-4</v>
      </c>
      <c r="F17119" s="269">
        <v>6.944053408673291E-5</v>
      </c>
    </row>
    <row r="17120" ht="14.25" customHeight="1">
      <c r="A17120" s="267">
        <v>43822.0</v>
      </c>
      <c r="B17120" s="57">
        <v>357.0</v>
      </c>
      <c r="C17120" s="57">
        <v>31.0</v>
      </c>
      <c r="D17120" s="268">
        <v>0.625</v>
      </c>
      <c r="E17120" s="269">
        <v>8.992310220532024E-5</v>
      </c>
      <c r="F17120" s="269">
        <v>7.221147847577081E-5</v>
      </c>
    </row>
    <row r="17121" ht="14.25" customHeight="1">
      <c r="A17121" s="267">
        <v>43822.0</v>
      </c>
      <c r="B17121" s="57">
        <v>357.0</v>
      </c>
      <c r="C17121" s="57">
        <v>32.0</v>
      </c>
      <c r="D17121" s="268">
        <v>0.645833333333333</v>
      </c>
      <c r="E17121" s="269">
        <v>5.615971868076588E-5</v>
      </c>
      <c r="F17121" s="269">
        <v>7.948938060601494E-5</v>
      </c>
    </row>
    <row r="17122" ht="14.25" customHeight="1">
      <c r="A17122" s="267">
        <v>43822.0</v>
      </c>
      <c r="B17122" s="57">
        <v>357.0</v>
      </c>
      <c r="C17122" s="57">
        <v>33.0</v>
      </c>
      <c r="D17122" s="268">
        <v>0.666666666666667</v>
      </c>
      <c r="E17122" s="269">
        <v>2.7856351456121993E-5</v>
      </c>
      <c r="F17122" s="269">
        <v>9.074008252295195E-5</v>
      </c>
    </row>
    <row r="17123" ht="14.25" customHeight="1">
      <c r="A17123" s="267">
        <v>43822.0</v>
      </c>
      <c r="B17123" s="57">
        <v>357.0</v>
      </c>
      <c r="C17123" s="57">
        <v>34.0</v>
      </c>
      <c r="D17123" s="268">
        <v>0.6875</v>
      </c>
      <c r="E17123" s="269">
        <v>1.291475765688814E-5</v>
      </c>
      <c r="F17123" s="269">
        <v>1.0358769415806943E-4</v>
      </c>
    </row>
    <row r="17124" ht="14.25" customHeight="1">
      <c r="A17124" s="267">
        <v>43822.0</v>
      </c>
      <c r="B17124" s="57">
        <v>357.0</v>
      </c>
      <c r="C17124" s="57">
        <v>35.0</v>
      </c>
      <c r="D17124" s="268">
        <v>0.708333333333333</v>
      </c>
      <c r="E17124" s="269">
        <v>4.4947237684456615E-6</v>
      </c>
      <c r="F17124" s="269">
        <v>1.1312797779149189E-4</v>
      </c>
    </row>
    <row r="17125" ht="14.25" customHeight="1">
      <c r="A17125" s="267">
        <v>43822.0</v>
      </c>
      <c r="B17125" s="57">
        <v>357.0</v>
      </c>
      <c r="C17125" s="57">
        <v>36.0</v>
      </c>
      <c r="D17125" s="268">
        <v>0.729166666666667</v>
      </c>
      <c r="E17125" s="269">
        <v>4.377309653265101E-9</v>
      </c>
      <c r="F17125" s="269">
        <v>1.1554059121937709E-4</v>
      </c>
    </row>
    <row r="17126" ht="14.25" customHeight="1">
      <c r="A17126" s="267">
        <v>43822.0</v>
      </c>
      <c r="B17126" s="57">
        <v>357.0</v>
      </c>
      <c r="C17126" s="57">
        <v>37.0</v>
      </c>
      <c r="D17126" s="268">
        <v>0.75</v>
      </c>
      <c r="E17126" s="269">
        <v>0.0</v>
      </c>
      <c r="F17126" s="269">
        <v>1.1567413070800544E-4</v>
      </c>
    </row>
    <row r="17127" ht="14.25" customHeight="1">
      <c r="A17127" s="267">
        <v>43822.0</v>
      </c>
      <c r="B17127" s="57">
        <v>357.0</v>
      </c>
      <c r="C17127" s="57">
        <v>38.0</v>
      </c>
      <c r="D17127" s="268">
        <v>0.770833333333333</v>
      </c>
      <c r="E17127" s="269">
        <v>0.0</v>
      </c>
      <c r="F17127" s="269">
        <v>1.1318918339044654E-4</v>
      </c>
    </row>
    <row r="17128" ht="14.25" customHeight="1">
      <c r="A17128" s="267">
        <v>43822.0</v>
      </c>
      <c r="B17128" s="57">
        <v>357.0</v>
      </c>
      <c r="C17128" s="57">
        <v>39.0</v>
      </c>
      <c r="D17128" s="268">
        <v>0.791666666666667</v>
      </c>
      <c r="E17128" s="269">
        <v>0.0</v>
      </c>
      <c r="F17128" s="269">
        <v>1.0882800625765956E-4</v>
      </c>
    </row>
    <row r="17129" ht="14.25" customHeight="1">
      <c r="A17129" s="267">
        <v>43822.0</v>
      </c>
      <c r="B17129" s="57">
        <v>357.0</v>
      </c>
      <c r="C17129" s="57">
        <v>40.0</v>
      </c>
      <c r="D17129" s="268">
        <v>0.8125</v>
      </c>
      <c r="E17129" s="269">
        <v>0.0</v>
      </c>
      <c r="F17129" s="269">
        <v>1.0408735441135377E-4</v>
      </c>
    </row>
    <row r="17130" ht="14.25" customHeight="1">
      <c r="A17130" s="267">
        <v>43822.0</v>
      </c>
      <c r="B17130" s="57">
        <v>357.0</v>
      </c>
      <c r="C17130" s="57">
        <v>41.0</v>
      </c>
      <c r="D17130" s="268">
        <v>0.833333333333333</v>
      </c>
      <c r="E17130" s="269">
        <v>0.0</v>
      </c>
      <c r="F17130" s="269">
        <v>1.0019467831783789E-4</v>
      </c>
    </row>
    <row r="17131" ht="14.25" customHeight="1">
      <c r="A17131" s="267">
        <v>43822.0</v>
      </c>
      <c r="B17131" s="57">
        <v>357.0</v>
      </c>
      <c r="C17131" s="57">
        <v>42.0</v>
      </c>
      <c r="D17131" s="268">
        <v>0.854166666666667</v>
      </c>
      <c r="E17131" s="269">
        <v>0.0</v>
      </c>
      <c r="F17131" s="269">
        <v>9.633761275462289E-5</v>
      </c>
    </row>
    <row r="17132" ht="14.25" customHeight="1">
      <c r="A17132" s="267">
        <v>43822.0</v>
      </c>
      <c r="B17132" s="57">
        <v>357.0</v>
      </c>
      <c r="C17132" s="57">
        <v>43.0</v>
      </c>
      <c r="D17132" s="268">
        <v>0.875</v>
      </c>
      <c r="E17132" s="269">
        <v>0.0</v>
      </c>
      <c r="F17132" s="269">
        <v>9.209773399067334E-5</v>
      </c>
    </row>
    <row r="17133" ht="14.25" customHeight="1">
      <c r="A17133" s="267">
        <v>43822.0</v>
      </c>
      <c r="B17133" s="57">
        <v>357.0</v>
      </c>
      <c r="C17133" s="57">
        <v>44.0</v>
      </c>
      <c r="D17133" s="268">
        <v>0.895833333333333</v>
      </c>
      <c r="E17133" s="269">
        <v>0.0</v>
      </c>
      <c r="F17133" s="269">
        <v>8.715677291142502E-5</v>
      </c>
    </row>
    <row r="17134" ht="14.25" customHeight="1">
      <c r="A17134" s="267">
        <v>43822.0</v>
      </c>
      <c r="B17134" s="57">
        <v>357.0</v>
      </c>
      <c r="C17134" s="57">
        <v>45.0</v>
      </c>
      <c r="D17134" s="268">
        <v>0.916666666666667</v>
      </c>
      <c r="E17134" s="269">
        <v>0.0</v>
      </c>
      <c r="F17134" s="269">
        <v>8.139231831896869E-5</v>
      </c>
    </row>
    <row r="17135" ht="14.25" customHeight="1">
      <c r="A17135" s="267">
        <v>43822.0</v>
      </c>
      <c r="B17135" s="57">
        <v>357.0</v>
      </c>
      <c r="C17135" s="57">
        <v>46.0</v>
      </c>
      <c r="D17135" s="268">
        <v>0.9375</v>
      </c>
      <c r="E17135" s="269">
        <v>0.0</v>
      </c>
      <c r="F17135" s="269">
        <v>7.082044213589235E-5</v>
      </c>
    </row>
    <row r="17136" ht="14.25" customHeight="1">
      <c r="A17136" s="267">
        <v>43822.0</v>
      </c>
      <c r="B17136" s="57">
        <v>357.0</v>
      </c>
      <c r="C17136" s="57">
        <v>47.0</v>
      </c>
      <c r="D17136" s="268">
        <v>0.958333333333333</v>
      </c>
      <c r="E17136" s="269">
        <v>0.0</v>
      </c>
      <c r="F17136" s="269">
        <v>6.0971904849552825E-5</v>
      </c>
    </row>
    <row r="17137" ht="14.25" customHeight="1">
      <c r="A17137" s="267">
        <v>43822.0</v>
      </c>
      <c r="B17137" s="57">
        <v>357.0</v>
      </c>
      <c r="C17137" s="57">
        <v>48.0</v>
      </c>
      <c r="D17137" s="268">
        <v>0.979166666666667</v>
      </c>
      <c r="E17137" s="269">
        <v>0.0</v>
      </c>
      <c r="F17137" s="269">
        <v>5.159075577341246E-5</v>
      </c>
    </row>
    <row r="17138" ht="14.25" customHeight="1">
      <c r="A17138" s="267">
        <v>43823.0</v>
      </c>
      <c r="B17138" s="57">
        <v>358.0</v>
      </c>
      <c r="C17138" s="57">
        <v>1.0</v>
      </c>
      <c r="D17138" s="268">
        <v>0.0</v>
      </c>
      <c r="E17138" s="269">
        <v>0.0</v>
      </c>
      <c r="F17138" s="269">
        <v>5.298179211329092E-5</v>
      </c>
    </row>
    <row r="17139" ht="14.25" customHeight="1">
      <c r="A17139" s="267">
        <v>43823.0</v>
      </c>
      <c r="B17139" s="57">
        <v>358.0</v>
      </c>
      <c r="C17139" s="57">
        <v>2.0</v>
      </c>
      <c r="D17139" s="268">
        <v>0.020833333333333332</v>
      </c>
      <c r="E17139" s="269">
        <v>0.0</v>
      </c>
      <c r="F17139" s="269">
        <v>4.597096896030346E-5</v>
      </c>
    </row>
    <row r="17140" ht="14.25" customHeight="1">
      <c r="A17140" s="267">
        <v>43823.0</v>
      </c>
      <c r="B17140" s="57">
        <v>358.0</v>
      </c>
      <c r="C17140" s="57">
        <v>3.0</v>
      </c>
      <c r="D17140" s="268">
        <v>0.0416666666666667</v>
      </c>
      <c r="E17140" s="269">
        <v>0.0</v>
      </c>
      <c r="F17140" s="269">
        <v>4.3066485082637236E-5</v>
      </c>
    </row>
    <row r="17141" ht="14.25" customHeight="1">
      <c r="A17141" s="267">
        <v>43823.0</v>
      </c>
      <c r="B17141" s="57">
        <v>358.0</v>
      </c>
      <c r="C17141" s="57">
        <v>4.0</v>
      </c>
      <c r="D17141" s="268">
        <v>0.0625</v>
      </c>
      <c r="E17141" s="269">
        <v>0.0</v>
      </c>
      <c r="F17141" s="269">
        <v>3.986153735555726E-5</v>
      </c>
    </row>
    <row r="17142" ht="14.25" customHeight="1">
      <c r="A17142" s="267">
        <v>43823.0</v>
      </c>
      <c r="B17142" s="57">
        <v>358.0</v>
      </c>
      <c r="C17142" s="57">
        <v>5.0</v>
      </c>
      <c r="D17142" s="268">
        <v>0.0833333333333333</v>
      </c>
      <c r="E17142" s="269">
        <v>0.0</v>
      </c>
      <c r="F17142" s="269">
        <v>3.6957053477891026E-5</v>
      </c>
    </row>
    <row r="17143" ht="14.25" customHeight="1">
      <c r="A17143" s="267">
        <v>43823.0</v>
      </c>
      <c r="B17143" s="57">
        <v>358.0</v>
      </c>
      <c r="C17143" s="57">
        <v>6.0</v>
      </c>
      <c r="D17143" s="268">
        <v>0.104166666666667</v>
      </c>
      <c r="E17143" s="269">
        <v>0.0</v>
      </c>
      <c r="F17143" s="269">
        <v>3.4453188066109795E-5</v>
      </c>
    </row>
    <row r="17144" ht="14.25" customHeight="1">
      <c r="A17144" s="267">
        <v>43823.0</v>
      </c>
      <c r="B17144" s="57">
        <v>358.0</v>
      </c>
      <c r="C17144" s="57">
        <v>7.0</v>
      </c>
      <c r="D17144" s="268">
        <v>0.125</v>
      </c>
      <c r="E17144" s="269">
        <v>0.0</v>
      </c>
      <c r="F17144" s="269">
        <v>3.465349729905229E-5</v>
      </c>
    </row>
    <row r="17145" ht="14.25" customHeight="1">
      <c r="A17145" s="267">
        <v>43823.0</v>
      </c>
      <c r="B17145" s="57">
        <v>358.0</v>
      </c>
      <c r="C17145" s="57">
        <v>8.0</v>
      </c>
      <c r="D17145" s="268">
        <v>0.145833333333333</v>
      </c>
      <c r="E17145" s="269">
        <v>0.0</v>
      </c>
      <c r="F17145" s="269">
        <v>3.3852260367282293E-5</v>
      </c>
    </row>
    <row r="17146" ht="14.25" customHeight="1">
      <c r="A17146" s="267">
        <v>43823.0</v>
      </c>
      <c r="B17146" s="57">
        <v>358.0</v>
      </c>
      <c r="C17146" s="57">
        <v>9.0</v>
      </c>
      <c r="D17146" s="268">
        <v>0.166666666666667</v>
      </c>
      <c r="E17146" s="269">
        <v>0.0</v>
      </c>
      <c r="F17146" s="269">
        <v>3.3151178051983545E-5</v>
      </c>
    </row>
    <row r="17147" ht="14.25" customHeight="1">
      <c r="A17147" s="267">
        <v>43823.0</v>
      </c>
      <c r="B17147" s="57">
        <v>358.0</v>
      </c>
      <c r="C17147" s="57">
        <v>10.0</v>
      </c>
      <c r="D17147" s="268">
        <v>0.1875</v>
      </c>
      <c r="E17147" s="269">
        <v>0.0</v>
      </c>
      <c r="F17147" s="269">
        <v>3.285071420256979E-5</v>
      </c>
    </row>
    <row r="17148" ht="14.25" customHeight="1">
      <c r="A17148" s="267">
        <v>43823.0</v>
      </c>
      <c r="B17148" s="57">
        <v>358.0</v>
      </c>
      <c r="C17148" s="57">
        <v>11.0</v>
      </c>
      <c r="D17148" s="268">
        <v>0.208333333333333</v>
      </c>
      <c r="E17148" s="269">
        <v>0.0</v>
      </c>
      <c r="F17148" s="269">
        <v>3.455334268258104E-5</v>
      </c>
    </row>
    <row r="17149" ht="14.25" customHeight="1">
      <c r="A17149" s="267">
        <v>43823.0</v>
      </c>
      <c r="B17149" s="57">
        <v>358.0</v>
      </c>
      <c r="C17149" s="57">
        <v>12.0</v>
      </c>
      <c r="D17149" s="268">
        <v>0.229166666666667</v>
      </c>
      <c r="E17149" s="269">
        <v>0.0</v>
      </c>
      <c r="F17149" s="269">
        <v>3.6356125779063524E-5</v>
      </c>
    </row>
    <row r="17150" ht="14.25" customHeight="1">
      <c r="A17150" s="267">
        <v>43823.0</v>
      </c>
      <c r="B17150" s="57">
        <v>358.0</v>
      </c>
      <c r="C17150" s="57">
        <v>13.0</v>
      </c>
      <c r="D17150" s="268">
        <v>0.25</v>
      </c>
      <c r="E17150" s="269">
        <v>0.0</v>
      </c>
      <c r="F17150" s="269">
        <v>4.0562619670856E-5</v>
      </c>
    </row>
    <row r="17151" ht="14.25" customHeight="1">
      <c r="A17151" s="267">
        <v>43823.0</v>
      </c>
      <c r="B17151" s="57">
        <v>358.0</v>
      </c>
      <c r="C17151" s="57">
        <v>14.0</v>
      </c>
      <c r="D17151" s="268">
        <v>0.270833333333333</v>
      </c>
      <c r="E17151" s="269">
        <v>0.0</v>
      </c>
      <c r="F17151" s="269">
        <v>4.326679431557974E-5</v>
      </c>
    </row>
    <row r="17152" ht="14.25" customHeight="1">
      <c r="A17152" s="267">
        <v>43823.0</v>
      </c>
      <c r="B17152" s="57">
        <v>358.0</v>
      </c>
      <c r="C17152" s="57">
        <v>15.0</v>
      </c>
      <c r="D17152" s="268">
        <v>0.291666666666667</v>
      </c>
      <c r="E17152" s="269">
        <v>0.0</v>
      </c>
      <c r="F17152" s="269">
        <v>4.7573442823843464E-5</v>
      </c>
    </row>
    <row r="17153" ht="14.25" customHeight="1">
      <c r="A17153" s="267">
        <v>43823.0</v>
      </c>
      <c r="B17153" s="57">
        <v>358.0</v>
      </c>
      <c r="C17153" s="57">
        <v>16.0</v>
      </c>
      <c r="D17153" s="268">
        <v>0.3125</v>
      </c>
      <c r="E17153" s="269">
        <v>6.59679060421642E-9</v>
      </c>
      <c r="F17153" s="269">
        <v>5.668751292272716E-5</v>
      </c>
    </row>
    <row r="17154" ht="14.25" customHeight="1">
      <c r="A17154" s="267">
        <v>43823.0</v>
      </c>
      <c r="B17154" s="57">
        <v>358.0</v>
      </c>
      <c r="C17154" s="57">
        <v>17.0</v>
      </c>
      <c r="D17154" s="268">
        <v>0.333333333333333</v>
      </c>
      <c r="E17154" s="269">
        <v>1.2774345917697592E-7</v>
      </c>
      <c r="F17154" s="269">
        <v>6.219601682864587E-5</v>
      </c>
    </row>
    <row r="17155" ht="14.25" customHeight="1">
      <c r="A17155" s="267">
        <v>43823.0</v>
      </c>
      <c r="B17155" s="57">
        <v>358.0</v>
      </c>
      <c r="C17155" s="57">
        <v>18.0</v>
      </c>
      <c r="D17155" s="268">
        <v>0.354166666666667</v>
      </c>
      <c r="E17155" s="269">
        <v>8.586308667749728E-7</v>
      </c>
      <c r="F17155" s="269">
        <v>6.950730383104707E-5</v>
      </c>
    </row>
    <row r="17156" ht="14.25" customHeight="1">
      <c r="A17156" s="267">
        <v>43823.0</v>
      </c>
      <c r="B17156" s="57">
        <v>358.0</v>
      </c>
      <c r="C17156" s="57">
        <v>19.0</v>
      </c>
      <c r="D17156" s="268">
        <v>0.375</v>
      </c>
      <c r="E17156" s="269">
        <v>1.1667872738520811E-6</v>
      </c>
      <c r="F17156" s="269">
        <v>7.591719928520704E-5</v>
      </c>
    </row>
    <row r="17157" ht="14.25" customHeight="1">
      <c r="A17157" s="267">
        <v>43823.0</v>
      </c>
      <c r="B17157" s="57">
        <v>358.0</v>
      </c>
      <c r="C17157" s="57">
        <v>20.0</v>
      </c>
      <c r="D17157" s="268">
        <v>0.395833333333333</v>
      </c>
      <c r="E17157" s="269">
        <v>6.12549854150285E-6</v>
      </c>
      <c r="F17157" s="269">
        <v>8.062446625935576E-5</v>
      </c>
    </row>
    <row r="17158" ht="14.25" customHeight="1">
      <c r="A17158" s="267">
        <v>43823.0</v>
      </c>
      <c r="B17158" s="57">
        <v>358.0</v>
      </c>
      <c r="C17158" s="57">
        <v>21.0</v>
      </c>
      <c r="D17158" s="268">
        <v>0.416666666666667</v>
      </c>
      <c r="E17158" s="269">
        <v>1.471712341952275E-5</v>
      </c>
      <c r="F17158" s="269">
        <v>8.17261670405395E-5</v>
      </c>
    </row>
    <row r="17159" ht="14.25" customHeight="1">
      <c r="A17159" s="267">
        <v>43823.0</v>
      </c>
      <c r="B17159" s="57">
        <v>358.0</v>
      </c>
      <c r="C17159" s="57">
        <v>22.0</v>
      </c>
      <c r="D17159" s="268">
        <v>0.4375</v>
      </c>
      <c r="E17159" s="269">
        <v>2.2707129628297867E-5</v>
      </c>
      <c r="F17159" s="269">
        <v>8.302817705466573E-5</v>
      </c>
    </row>
    <row r="17160" ht="14.25" customHeight="1">
      <c r="A17160" s="267">
        <v>43823.0</v>
      </c>
      <c r="B17160" s="57">
        <v>358.0</v>
      </c>
      <c r="C17160" s="57">
        <v>23.0</v>
      </c>
      <c r="D17160" s="268">
        <v>0.458333333333333</v>
      </c>
      <c r="E17160" s="269">
        <v>2.687647482968394E-5</v>
      </c>
      <c r="F17160" s="269">
        <v>8.132554857465449E-5</v>
      </c>
    </row>
    <row r="17161" ht="14.25" customHeight="1">
      <c r="A17161" s="267">
        <v>43823.0</v>
      </c>
      <c r="B17161" s="57">
        <v>358.0</v>
      </c>
      <c r="C17161" s="57">
        <v>24.0</v>
      </c>
      <c r="D17161" s="268">
        <v>0.479166666666667</v>
      </c>
      <c r="E17161" s="269">
        <v>3.428892548744852E-5</v>
      </c>
      <c r="F17161" s="269">
        <v>8.202663088995325E-5</v>
      </c>
    </row>
    <row r="17162" ht="14.25" customHeight="1">
      <c r="A17162" s="267">
        <v>43823.0</v>
      </c>
      <c r="B17162" s="57">
        <v>358.0</v>
      </c>
      <c r="C17162" s="57">
        <v>25.0</v>
      </c>
      <c r="D17162" s="268">
        <v>0.5</v>
      </c>
      <c r="E17162" s="269">
        <v>3.712196499246233E-5</v>
      </c>
      <c r="F17162" s="269">
        <v>8.292802243819447E-5</v>
      </c>
    </row>
    <row r="17163" ht="14.25" customHeight="1">
      <c r="A17163" s="267">
        <v>43823.0</v>
      </c>
      <c r="B17163" s="57">
        <v>358.0</v>
      </c>
      <c r="C17163" s="57">
        <v>26.0</v>
      </c>
      <c r="D17163" s="268">
        <v>0.520833333333333</v>
      </c>
      <c r="E17163" s="269">
        <v>3.296878244560728E-5</v>
      </c>
      <c r="F17163" s="269">
        <v>8.162601242406827E-5</v>
      </c>
    </row>
    <row r="17164" ht="14.25" customHeight="1">
      <c r="A17164" s="267">
        <v>43823.0</v>
      </c>
      <c r="B17164" s="57">
        <v>358.0</v>
      </c>
      <c r="C17164" s="57">
        <v>27.0</v>
      </c>
      <c r="D17164" s="268">
        <v>0.541666666666667</v>
      </c>
      <c r="E17164" s="269">
        <v>3.4099490386950434E-5</v>
      </c>
      <c r="F17164" s="269">
        <v>8.1525857807597E-5</v>
      </c>
    </row>
    <row r="17165" ht="14.25" customHeight="1">
      <c r="A17165" s="267">
        <v>43823.0</v>
      </c>
      <c r="B17165" s="57">
        <v>358.0</v>
      </c>
      <c r="C17165" s="57">
        <v>28.0</v>
      </c>
      <c r="D17165" s="268">
        <v>0.5625</v>
      </c>
      <c r="E17165" s="269">
        <v>2.9235969918317107E-5</v>
      </c>
      <c r="F17165" s="269">
        <v>7.962292009464326E-5</v>
      </c>
    </row>
    <row r="17166" ht="14.25" customHeight="1">
      <c r="A17166" s="267">
        <v>43823.0</v>
      </c>
      <c r="B17166" s="57">
        <v>358.0</v>
      </c>
      <c r="C17166" s="57">
        <v>29.0</v>
      </c>
      <c r="D17166" s="268">
        <v>0.583333333333333</v>
      </c>
      <c r="E17166" s="269">
        <v>2.396202744339889E-5</v>
      </c>
      <c r="F17166" s="269">
        <v>7.761982776521827E-5</v>
      </c>
    </row>
    <row r="17167" ht="14.25" customHeight="1">
      <c r="A17167" s="267">
        <v>43823.0</v>
      </c>
      <c r="B17167" s="57">
        <v>358.0</v>
      </c>
      <c r="C17167" s="57">
        <v>30.0</v>
      </c>
      <c r="D17167" s="268">
        <v>0.604166666666667</v>
      </c>
      <c r="E17167" s="269">
        <v>2.057221516937501E-5</v>
      </c>
      <c r="F17167" s="269">
        <v>8.09249301087695E-5</v>
      </c>
    </row>
    <row r="17168" ht="14.25" customHeight="1">
      <c r="A17168" s="267">
        <v>43823.0</v>
      </c>
      <c r="B17168" s="57">
        <v>358.0</v>
      </c>
      <c r="C17168" s="57">
        <v>31.0</v>
      </c>
      <c r="D17168" s="268">
        <v>0.625</v>
      </c>
      <c r="E17168" s="269">
        <v>1.68117533822838E-5</v>
      </c>
      <c r="F17168" s="269">
        <v>8.2727713205252E-5</v>
      </c>
    </row>
    <row r="17169" ht="14.25" customHeight="1">
      <c r="A17169" s="267">
        <v>43823.0</v>
      </c>
      <c r="B17169" s="57">
        <v>358.0</v>
      </c>
      <c r="C17169" s="57">
        <v>32.0</v>
      </c>
      <c r="D17169" s="268">
        <v>0.645833333333333</v>
      </c>
      <c r="E17169" s="269">
        <v>1.173490527646098E-5</v>
      </c>
      <c r="F17169" s="269">
        <v>8.753513479587196E-5</v>
      </c>
    </row>
    <row r="17170" ht="14.25" customHeight="1">
      <c r="A17170" s="267">
        <v>43823.0</v>
      </c>
      <c r="B17170" s="57">
        <v>358.0</v>
      </c>
      <c r="C17170" s="57">
        <v>33.0</v>
      </c>
      <c r="D17170" s="268">
        <v>0.666666666666667</v>
      </c>
      <c r="E17170" s="269">
        <v>6.892705628952624E-6</v>
      </c>
      <c r="F17170" s="269">
        <v>9.444580333238818E-5</v>
      </c>
    </row>
    <row r="17171" ht="14.25" customHeight="1">
      <c r="A17171" s="267">
        <v>43823.0</v>
      </c>
      <c r="B17171" s="57">
        <v>358.0</v>
      </c>
      <c r="C17171" s="57">
        <v>34.0</v>
      </c>
      <c r="D17171" s="268">
        <v>0.6875</v>
      </c>
      <c r="E17171" s="269">
        <v>3.3030545202559763E-6</v>
      </c>
      <c r="F17171" s="269">
        <v>1.0590349145669911E-4</v>
      </c>
    </row>
    <row r="17172" ht="14.25" customHeight="1">
      <c r="A17172" s="267">
        <v>43823.0</v>
      </c>
      <c r="B17172" s="57">
        <v>358.0</v>
      </c>
      <c r="C17172" s="57">
        <v>35.0</v>
      </c>
      <c r="D17172" s="268">
        <v>0.708333333333333</v>
      </c>
      <c r="E17172" s="269">
        <v>4.029126532492801E-7</v>
      </c>
      <c r="F17172" s="269">
        <v>1.1380569069628069E-4</v>
      </c>
    </row>
    <row r="17173" ht="14.25" customHeight="1">
      <c r="A17173" s="267">
        <v>43823.0</v>
      </c>
      <c r="B17173" s="57">
        <v>358.0</v>
      </c>
      <c r="C17173" s="57">
        <v>36.0</v>
      </c>
      <c r="D17173" s="268">
        <v>0.729166666666667</v>
      </c>
      <c r="E17173" s="269">
        <v>0.0</v>
      </c>
      <c r="F17173" s="269">
        <v>1.1724099404124454E-4</v>
      </c>
    </row>
    <row r="17174" ht="14.25" customHeight="1">
      <c r="A17174" s="267">
        <v>43823.0</v>
      </c>
      <c r="B17174" s="57">
        <v>358.0</v>
      </c>
      <c r="C17174" s="57">
        <v>37.0</v>
      </c>
      <c r="D17174" s="268">
        <v>0.75</v>
      </c>
      <c r="E17174" s="269">
        <v>0.0</v>
      </c>
      <c r="F17174" s="269">
        <v>1.1724099404124454E-4</v>
      </c>
    </row>
    <row r="17175" ht="14.25" customHeight="1">
      <c r="A17175" s="267">
        <v>43823.0</v>
      </c>
      <c r="B17175" s="57">
        <v>358.0</v>
      </c>
      <c r="C17175" s="57">
        <v>38.0</v>
      </c>
      <c r="D17175" s="268">
        <v>0.770833333333333</v>
      </c>
      <c r="E17175" s="269">
        <v>0.0</v>
      </c>
      <c r="F17175" s="269">
        <v>1.1425638647040131E-4</v>
      </c>
    </row>
    <row r="17176" ht="14.25" customHeight="1">
      <c r="A17176" s="267">
        <v>43823.0</v>
      </c>
      <c r="B17176" s="57">
        <v>358.0</v>
      </c>
      <c r="C17176" s="57">
        <v>39.0</v>
      </c>
      <c r="D17176" s="268">
        <v>0.791666666666667</v>
      </c>
      <c r="E17176" s="269">
        <v>0.0</v>
      </c>
      <c r="F17176" s="269">
        <v>1.0728562516400234E-4</v>
      </c>
    </row>
    <row r="17177" ht="14.25" customHeight="1">
      <c r="A17177" s="267">
        <v>43823.0</v>
      </c>
      <c r="B17177" s="57">
        <v>358.0</v>
      </c>
      <c r="C17177" s="57">
        <v>40.0</v>
      </c>
      <c r="D17177" s="268">
        <v>0.8125</v>
      </c>
      <c r="E17177" s="269">
        <v>0.0</v>
      </c>
      <c r="F17177" s="269">
        <v>1.0238806441855825E-4</v>
      </c>
    </row>
    <row r="17178" ht="14.25" customHeight="1">
      <c r="A17178" s="267">
        <v>43823.0</v>
      </c>
      <c r="B17178" s="57">
        <v>358.0</v>
      </c>
      <c r="C17178" s="57">
        <v>41.0</v>
      </c>
      <c r="D17178" s="268">
        <v>0.833333333333333</v>
      </c>
      <c r="E17178" s="269">
        <v>0.0</v>
      </c>
      <c r="F17178" s="269">
        <v>9.915307030653687E-5</v>
      </c>
    </row>
    <row r="17179" ht="14.25" customHeight="1">
      <c r="A17179" s="267">
        <v>43823.0</v>
      </c>
      <c r="B17179" s="57">
        <v>358.0</v>
      </c>
      <c r="C17179" s="57">
        <v>42.0</v>
      </c>
      <c r="D17179" s="268">
        <v>0.854166666666667</v>
      </c>
      <c r="E17179" s="269">
        <v>0.0</v>
      </c>
      <c r="F17179" s="269">
        <v>9.384487563356067E-5</v>
      </c>
    </row>
    <row r="17180" ht="14.25" customHeight="1">
      <c r="A17180" s="267">
        <v>43823.0</v>
      </c>
      <c r="B17180" s="57">
        <v>358.0</v>
      </c>
      <c r="C17180" s="57">
        <v>43.0</v>
      </c>
      <c r="D17180" s="268">
        <v>0.875</v>
      </c>
      <c r="E17180" s="269">
        <v>0.0</v>
      </c>
      <c r="F17180" s="269">
        <v>9.013915482412445E-5</v>
      </c>
    </row>
    <row r="17181" ht="14.25" customHeight="1">
      <c r="A17181" s="267">
        <v>43823.0</v>
      </c>
      <c r="B17181" s="57">
        <v>358.0</v>
      </c>
      <c r="C17181" s="57">
        <v>44.0</v>
      </c>
      <c r="D17181" s="268">
        <v>0.895833333333333</v>
      </c>
      <c r="E17181" s="269">
        <v>0.0</v>
      </c>
      <c r="F17181" s="269">
        <v>8.613297016527447E-5</v>
      </c>
    </row>
    <row r="17182" ht="14.25" customHeight="1">
      <c r="A17182" s="267">
        <v>43823.0</v>
      </c>
      <c r="B17182" s="57">
        <v>358.0</v>
      </c>
      <c r="C17182" s="57">
        <v>45.0</v>
      </c>
      <c r="D17182" s="268">
        <v>0.916666666666667</v>
      </c>
      <c r="E17182" s="269">
        <v>0.0</v>
      </c>
      <c r="F17182" s="269">
        <v>8.082477549229825E-5</v>
      </c>
    </row>
    <row r="17183" ht="14.25" customHeight="1">
      <c r="A17183" s="267">
        <v>43823.0</v>
      </c>
      <c r="B17183" s="57">
        <v>358.0</v>
      </c>
      <c r="C17183" s="57">
        <v>46.0</v>
      </c>
      <c r="D17183" s="268">
        <v>0.9375</v>
      </c>
      <c r="E17183" s="269">
        <v>0.0</v>
      </c>
      <c r="F17183" s="269">
        <v>7.211132385929955E-5</v>
      </c>
    </row>
    <row r="17184" ht="14.25" customHeight="1">
      <c r="A17184" s="267">
        <v>43823.0</v>
      </c>
      <c r="B17184" s="57">
        <v>358.0</v>
      </c>
      <c r="C17184" s="57">
        <v>47.0</v>
      </c>
      <c r="D17184" s="268">
        <v>0.958333333333333</v>
      </c>
      <c r="E17184" s="269">
        <v>0.0</v>
      </c>
      <c r="F17184" s="269">
        <v>6.620220148749584E-5</v>
      </c>
    </row>
    <row r="17185" ht="14.25" customHeight="1">
      <c r="A17185" s="267">
        <v>43823.0</v>
      </c>
      <c r="B17185" s="57">
        <v>358.0</v>
      </c>
      <c r="C17185" s="57">
        <v>48.0</v>
      </c>
      <c r="D17185" s="268">
        <v>0.979166666666667</v>
      </c>
      <c r="E17185" s="269">
        <v>0.0</v>
      </c>
      <c r="F17185" s="269">
        <v>6.0092769882749627E-5</v>
      </c>
    </row>
    <row r="17186" ht="14.25" customHeight="1">
      <c r="A17186" s="267">
        <v>43824.0</v>
      </c>
      <c r="B17186" s="57">
        <v>359.0</v>
      </c>
      <c r="C17186" s="57">
        <v>1.0</v>
      </c>
      <c r="D17186" s="268">
        <v>0.0</v>
      </c>
      <c r="E17186" s="269">
        <v>0.0</v>
      </c>
      <c r="F17186" s="269">
        <v>5.548565752507217E-5</v>
      </c>
    </row>
    <row r="17187" ht="14.25" customHeight="1">
      <c r="A17187" s="267">
        <v>43824.0</v>
      </c>
      <c r="B17187" s="57">
        <v>359.0</v>
      </c>
      <c r="C17187" s="57">
        <v>2.0</v>
      </c>
      <c r="D17187" s="268">
        <v>0.020833333333333332</v>
      </c>
      <c r="E17187" s="269">
        <v>0.0</v>
      </c>
      <c r="F17187" s="269">
        <v>4.7573442823843464E-5</v>
      </c>
    </row>
    <row r="17188" ht="14.25" customHeight="1">
      <c r="A17188" s="267">
        <v>43824.0</v>
      </c>
      <c r="B17188" s="57">
        <v>359.0</v>
      </c>
      <c r="C17188" s="57">
        <v>3.0</v>
      </c>
      <c r="D17188" s="268">
        <v>0.0416666666666667</v>
      </c>
      <c r="E17188" s="269">
        <v>0.0</v>
      </c>
      <c r="F17188" s="269">
        <v>4.416818586382098E-5</v>
      </c>
    </row>
    <row r="17189" ht="14.25" customHeight="1">
      <c r="A17189" s="267">
        <v>43824.0</v>
      </c>
      <c r="B17189" s="57">
        <v>359.0</v>
      </c>
      <c r="C17189" s="57">
        <v>4.0</v>
      </c>
      <c r="D17189" s="268">
        <v>0.0625</v>
      </c>
      <c r="E17189" s="269">
        <v>0.0</v>
      </c>
      <c r="F17189" s="269">
        <v>3.896014580731601E-5</v>
      </c>
    </row>
    <row r="17190" ht="14.25" customHeight="1">
      <c r="A17190" s="267">
        <v>43824.0</v>
      </c>
      <c r="B17190" s="57">
        <v>359.0</v>
      </c>
      <c r="C17190" s="57">
        <v>5.0</v>
      </c>
      <c r="D17190" s="268">
        <v>0.0833333333333333</v>
      </c>
      <c r="E17190" s="269">
        <v>0.0</v>
      </c>
      <c r="F17190" s="269">
        <v>3.685689886141978E-5</v>
      </c>
    </row>
    <row r="17191" ht="14.25" customHeight="1">
      <c r="A17191" s="267">
        <v>43824.0</v>
      </c>
      <c r="B17191" s="57">
        <v>359.0</v>
      </c>
      <c r="C17191" s="57">
        <v>6.0</v>
      </c>
      <c r="D17191" s="268">
        <v>0.104166666666667</v>
      </c>
      <c r="E17191" s="269">
        <v>0.0</v>
      </c>
      <c r="F17191" s="269">
        <v>3.465349729905229E-5</v>
      </c>
    </row>
    <row r="17192" ht="14.25" customHeight="1">
      <c r="A17192" s="267">
        <v>43824.0</v>
      </c>
      <c r="B17192" s="57">
        <v>359.0</v>
      </c>
      <c r="C17192" s="57">
        <v>7.0</v>
      </c>
      <c r="D17192" s="268">
        <v>0.125</v>
      </c>
      <c r="E17192" s="269">
        <v>0.0</v>
      </c>
      <c r="F17192" s="269">
        <v>3.5955507313178524E-5</v>
      </c>
    </row>
    <row r="17193" ht="14.25" customHeight="1">
      <c r="A17193" s="267">
        <v>43824.0</v>
      </c>
      <c r="B17193" s="57">
        <v>359.0</v>
      </c>
      <c r="C17193" s="57">
        <v>8.0</v>
      </c>
      <c r="D17193" s="268">
        <v>0.145833333333333</v>
      </c>
      <c r="E17193" s="269">
        <v>0.0</v>
      </c>
      <c r="F17193" s="269">
        <v>3.615581654612103E-5</v>
      </c>
    </row>
    <row r="17194" ht="14.25" customHeight="1">
      <c r="A17194" s="267">
        <v>43824.0</v>
      </c>
      <c r="B17194" s="57">
        <v>359.0</v>
      </c>
      <c r="C17194" s="57">
        <v>9.0</v>
      </c>
      <c r="D17194" s="268">
        <v>0.166666666666667</v>
      </c>
      <c r="E17194" s="269">
        <v>0.0</v>
      </c>
      <c r="F17194" s="269">
        <v>3.515427038140853E-5</v>
      </c>
    </row>
    <row r="17195" ht="14.25" customHeight="1">
      <c r="A17195" s="267">
        <v>43824.0</v>
      </c>
      <c r="B17195" s="57">
        <v>359.0</v>
      </c>
      <c r="C17195" s="57">
        <v>10.0</v>
      </c>
      <c r="D17195" s="268">
        <v>0.1875</v>
      </c>
      <c r="E17195" s="269">
        <v>0.0</v>
      </c>
      <c r="F17195" s="269">
        <v>3.3651951134339786E-5</v>
      </c>
    </row>
    <row r="17196" ht="14.25" customHeight="1">
      <c r="A17196" s="267">
        <v>43824.0</v>
      </c>
      <c r="B17196" s="57">
        <v>359.0</v>
      </c>
      <c r="C17196" s="57">
        <v>11.0</v>
      </c>
      <c r="D17196" s="268">
        <v>0.208333333333333</v>
      </c>
      <c r="E17196" s="269">
        <v>0.0</v>
      </c>
      <c r="F17196" s="269">
        <v>3.5354579614351036E-5</v>
      </c>
    </row>
    <row r="17197" ht="14.25" customHeight="1">
      <c r="A17197" s="267">
        <v>43824.0</v>
      </c>
      <c r="B17197" s="57">
        <v>359.0</v>
      </c>
      <c r="C17197" s="57">
        <v>12.0</v>
      </c>
      <c r="D17197" s="268">
        <v>0.229166666666667</v>
      </c>
      <c r="E17197" s="269">
        <v>0.0</v>
      </c>
      <c r="F17197" s="269">
        <v>3.575519808023604E-5</v>
      </c>
    </row>
    <row r="17198" ht="14.25" customHeight="1">
      <c r="A17198" s="267">
        <v>43824.0</v>
      </c>
      <c r="B17198" s="57">
        <v>359.0</v>
      </c>
      <c r="C17198" s="57">
        <v>13.0</v>
      </c>
      <c r="D17198" s="268">
        <v>0.25</v>
      </c>
      <c r="E17198" s="269">
        <v>0.0</v>
      </c>
      <c r="F17198" s="269">
        <v>3.966122812261476E-5</v>
      </c>
    </row>
    <row r="17199" ht="14.25" customHeight="1">
      <c r="A17199" s="267">
        <v>43824.0</v>
      </c>
      <c r="B17199" s="57">
        <v>359.0</v>
      </c>
      <c r="C17199" s="57">
        <v>14.0</v>
      </c>
      <c r="D17199" s="268">
        <v>0.270833333333333</v>
      </c>
      <c r="E17199" s="269">
        <v>0.0</v>
      </c>
      <c r="F17199" s="269">
        <v>4.1964784301453494E-5</v>
      </c>
    </row>
    <row r="17200" ht="14.25" customHeight="1">
      <c r="A17200" s="267">
        <v>43824.0</v>
      </c>
      <c r="B17200" s="57">
        <v>359.0</v>
      </c>
      <c r="C17200" s="57">
        <v>15.0</v>
      </c>
      <c r="D17200" s="268">
        <v>0.291666666666667</v>
      </c>
      <c r="E17200" s="269">
        <v>0.0</v>
      </c>
      <c r="F17200" s="269">
        <v>4.837467975561345E-5</v>
      </c>
    </row>
    <row r="17201" ht="14.25" customHeight="1">
      <c r="A17201" s="267">
        <v>43824.0</v>
      </c>
      <c r="B17201" s="57">
        <v>359.0</v>
      </c>
      <c r="C17201" s="57">
        <v>16.0</v>
      </c>
      <c r="D17201" s="268">
        <v>0.3125</v>
      </c>
      <c r="E17201" s="269">
        <v>0.0</v>
      </c>
      <c r="F17201" s="269">
        <v>5.6387049073313414E-5</v>
      </c>
    </row>
    <row r="17202" ht="14.25" customHeight="1">
      <c r="A17202" s="267">
        <v>43824.0</v>
      </c>
      <c r="B17202" s="57">
        <v>359.0</v>
      </c>
      <c r="C17202" s="57">
        <v>17.0</v>
      </c>
      <c r="D17202" s="268">
        <v>0.333333333333333</v>
      </c>
      <c r="E17202" s="269">
        <v>1.9852024061286797E-8</v>
      </c>
      <c r="F17202" s="269">
        <v>7.141024154400082E-5</v>
      </c>
    </row>
    <row r="17203" ht="14.25" customHeight="1">
      <c r="A17203" s="267">
        <v>43824.0</v>
      </c>
      <c r="B17203" s="57">
        <v>359.0</v>
      </c>
      <c r="C17203" s="57">
        <v>18.0</v>
      </c>
      <c r="D17203" s="268">
        <v>0.354166666666667</v>
      </c>
      <c r="E17203" s="269">
        <v>2.175707854418668E-7</v>
      </c>
      <c r="F17203" s="269">
        <v>8.663374324763073E-5</v>
      </c>
    </row>
    <row r="17204" ht="14.25" customHeight="1">
      <c r="A17204" s="267">
        <v>43824.0</v>
      </c>
      <c r="B17204" s="57">
        <v>359.0</v>
      </c>
      <c r="C17204" s="57">
        <v>19.0</v>
      </c>
      <c r="D17204" s="268">
        <v>0.375</v>
      </c>
      <c r="E17204" s="269">
        <v>1.123966663629044E-6</v>
      </c>
      <c r="F17204" s="269">
        <v>9.204209253707818E-5</v>
      </c>
    </row>
    <row r="17205" ht="14.25" customHeight="1">
      <c r="A17205" s="267">
        <v>43824.0</v>
      </c>
      <c r="B17205" s="57">
        <v>359.0</v>
      </c>
      <c r="C17205" s="57">
        <v>20.0</v>
      </c>
      <c r="D17205" s="268">
        <v>0.395833333333333</v>
      </c>
      <c r="E17205" s="269">
        <v>4.2217721597351275E-6</v>
      </c>
      <c r="F17205" s="269">
        <v>1.0133644094561012E-4</v>
      </c>
    </row>
    <row r="17206" ht="14.25" customHeight="1">
      <c r="A17206" s="267">
        <v>43824.0</v>
      </c>
      <c r="B17206" s="57">
        <v>359.0</v>
      </c>
      <c r="C17206" s="57">
        <v>21.0</v>
      </c>
      <c r="D17206" s="268">
        <v>0.416666666666667</v>
      </c>
      <c r="E17206" s="269">
        <v>1.084418292799935E-5</v>
      </c>
      <c r="F17206" s="269">
        <v>1.1226330960262344E-4</v>
      </c>
    </row>
    <row r="17207" ht="14.25" customHeight="1">
      <c r="A17207" s="267">
        <v>43824.0</v>
      </c>
      <c r="B17207" s="57">
        <v>359.0</v>
      </c>
      <c r="C17207" s="57">
        <v>22.0</v>
      </c>
      <c r="D17207" s="268">
        <v>0.4375</v>
      </c>
      <c r="E17207" s="269">
        <v>2.2151567888448043E-5</v>
      </c>
      <c r="F17207" s="269">
        <v>1.0827715586706771E-4</v>
      </c>
    </row>
    <row r="17208" ht="14.25" customHeight="1">
      <c r="A17208" s="267">
        <v>43824.0</v>
      </c>
      <c r="B17208" s="57">
        <v>359.0</v>
      </c>
      <c r="C17208" s="57">
        <v>23.0</v>
      </c>
      <c r="D17208" s="268">
        <v>0.458333333333333</v>
      </c>
      <c r="E17208" s="269">
        <v>3.153740625304687E-5</v>
      </c>
      <c r="F17208" s="269">
        <v>1.0743585708870923E-4</v>
      </c>
    </row>
    <row r="17209" ht="14.25" customHeight="1">
      <c r="A17209" s="267">
        <v>43824.0</v>
      </c>
      <c r="B17209" s="57">
        <v>359.0</v>
      </c>
      <c r="C17209" s="57">
        <v>24.0</v>
      </c>
      <c r="D17209" s="268">
        <v>0.479166666666667</v>
      </c>
      <c r="E17209" s="269">
        <v>4.203541235070427E-5</v>
      </c>
      <c r="F17209" s="269">
        <v>1.1616933964500218E-4</v>
      </c>
    </row>
    <row r="17210" ht="14.25" customHeight="1">
      <c r="A17210" s="267">
        <v>43824.0</v>
      </c>
      <c r="B17210" s="57">
        <v>359.0</v>
      </c>
      <c r="C17210" s="57">
        <v>25.0</v>
      </c>
      <c r="D17210" s="268">
        <v>0.5</v>
      </c>
      <c r="E17210" s="269">
        <v>5.149878208726688E-5</v>
      </c>
      <c r="F17210" s="269">
        <v>1.1058071204590645E-4</v>
      </c>
    </row>
    <row r="17211" ht="14.25" customHeight="1">
      <c r="A17211" s="267">
        <v>43824.0</v>
      </c>
      <c r="B17211" s="57">
        <v>359.0</v>
      </c>
      <c r="C17211" s="57">
        <v>26.0</v>
      </c>
      <c r="D17211" s="268">
        <v>0.520833333333333</v>
      </c>
      <c r="E17211" s="269">
        <v>5.5401858550828427E-5</v>
      </c>
      <c r="F17211" s="269">
        <v>1.0495202260022224E-4</v>
      </c>
    </row>
    <row r="17212" ht="14.25" customHeight="1">
      <c r="A17212" s="267">
        <v>43824.0</v>
      </c>
      <c r="B17212" s="57">
        <v>359.0</v>
      </c>
      <c r="C17212" s="57">
        <v>27.0</v>
      </c>
      <c r="D17212" s="268">
        <v>0.541666666666667</v>
      </c>
      <c r="E17212" s="269">
        <v>6.321150315280623E-5</v>
      </c>
      <c r="F17212" s="269">
        <v>1.05893475995052E-4</v>
      </c>
    </row>
    <row r="17213" ht="14.25" customHeight="1">
      <c r="A17213" s="267">
        <v>43824.0</v>
      </c>
      <c r="B17213" s="57">
        <v>359.0</v>
      </c>
      <c r="C17213" s="57">
        <v>28.0</v>
      </c>
      <c r="D17213" s="268">
        <v>0.5625</v>
      </c>
      <c r="E17213" s="269">
        <v>5.597414786827707E-5</v>
      </c>
      <c r="F17213" s="269">
        <v>1.0103597709619638E-4</v>
      </c>
    </row>
    <row r="17214" ht="14.25" customHeight="1">
      <c r="A17214" s="267">
        <v>43824.0</v>
      </c>
      <c r="B17214" s="57">
        <v>359.0</v>
      </c>
      <c r="C17214" s="57">
        <v>29.0</v>
      </c>
      <c r="D17214" s="268">
        <v>0.583333333333333</v>
      </c>
      <c r="E17214" s="269">
        <v>4.998691468361343E-5</v>
      </c>
      <c r="F17214" s="269">
        <v>9.554750411357193E-5</v>
      </c>
    </row>
    <row r="17215" ht="14.25" customHeight="1">
      <c r="A17215" s="267">
        <v>43824.0</v>
      </c>
      <c r="B17215" s="57">
        <v>359.0</v>
      </c>
      <c r="C17215" s="57">
        <v>30.0</v>
      </c>
      <c r="D17215" s="268">
        <v>0.604166666666667</v>
      </c>
      <c r="E17215" s="269">
        <v>4.293451587211797E-5</v>
      </c>
      <c r="F17215" s="269">
        <v>9.624858642887066E-5</v>
      </c>
    </row>
    <row r="17216" ht="14.25" customHeight="1">
      <c r="A17216" s="267">
        <v>43824.0</v>
      </c>
      <c r="B17216" s="57">
        <v>359.0</v>
      </c>
      <c r="C17216" s="57">
        <v>31.0</v>
      </c>
      <c r="D17216" s="268">
        <v>0.625</v>
      </c>
      <c r="E17216" s="269">
        <v>3.496547279227416E-5</v>
      </c>
      <c r="F17216" s="269">
        <v>9.04396186735382E-5</v>
      </c>
    </row>
    <row r="17217" ht="14.25" customHeight="1">
      <c r="A17217" s="267">
        <v>43824.0</v>
      </c>
      <c r="B17217" s="57">
        <v>359.0</v>
      </c>
      <c r="C17217" s="57">
        <v>32.0</v>
      </c>
      <c r="D17217" s="268">
        <v>0.645833333333333</v>
      </c>
      <c r="E17217" s="269">
        <v>2.3008281273863542E-5</v>
      </c>
      <c r="F17217" s="269">
        <v>9.204209253707818E-5</v>
      </c>
    </row>
    <row r="17218" ht="14.25" customHeight="1">
      <c r="A17218" s="267">
        <v>43824.0</v>
      </c>
      <c r="B17218" s="57">
        <v>359.0</v>
      </c>
      <c r="C17218" s="57">
        <v>33.0</v>
      </c>
      <c r="D17218" s="268">
        <v>0.666666666666667</v>
      </c>
      <c r="E17218" s="269">
        <v>1.4037685466483694E-5</v>
      </c>
      <c r="F17218" s="269">
        <v>9.10405463723657E-5</v>
      </c>
    </row>
    <row r="17219" ht="14.25" customHeight="1">
      <c r="A17219" s="267">
        <v>43824.0</v>
      </c>
      <c r="B17219" s="57">
        <v>359.0</v>
      </c>
      <c r="C17219" s="57">
        <v>34.0</v>
      </c>
      <c r="D17219" s="268">
        <v>0.6875</v>
      </c>
      <c r="E17219" s="269">
        <v>7.054144892675373E-6</v>
      </c>
      <c r="F17219" s="269">
        <v>9.244271100296316E-5</v>
      </c>
    </row>
    <row r="17220" ht="14.25" customHeight="1">
      <c r="A17220" s="267">
        <v>43824.0</v>
      </c>
      <c r="B17220" s="57">
        <v>359.0</v>
      </c>
      <c r="C17220" s="57">
        <v>35.0</v>
      </c>
      <c r="D17220" s="268">
        <v>0.708333333333333</v>
      </c>
      <c r="E17220" s="269">
        <v>2.507679133462025E-6</v>
      </c>
      <c r="F17220" s="269">
        <v>9.274317485237694E-5</v>
      </c>
    </row>
    <row r="17221" ht="14.25" customHeight="1">
      <c r="A17221" s="267">
        <v>43824.0</v>
      </c>
      <c r="B17221" s="57">
        <v>359.0</v>
      </c>
      <c r="C17221" s="57">
        <v>36.0</v>
      </c>
      <c r="D17221" s="268">
        <v>0.729166666666667</v>
      </c>
      <c r="E17221" s="269">
        <v>0.0</v>
      </c>
      <c r="F17221" s="269">
        <v>8.883714480999821E-5</v>
      </c>
    </row>
    <row r="17222" ht="14.25" customHeight="1">
      <c r="A17222" s="267">
        <v>43824.0</v>
      </c>
      <c r="B17222" s="57">
        <v>359.0</v>
      </c>
      <c r="C17222" s="57">
        <v>37.0</v>
      </c>
      <c r="D17222" s="268">
        <v>0.75</v>
      </c>
      <c r="E17222" s="269">
        <v>0.0</v>
      </c>
      <c r="F17222" s="269">
        <v>8.893729942646948E-5</v>
      </c>
    </row>
    <row r="17223" ht="14.25" customHeight="1">
      <c r="A17223" s="267">
        <v>43824.0</v>
      </c>
      <c r="B17223" s="57">
        <v>359.0</v>
      </c>
      <c r="C17223" s="57">
        <v>38.0</v>
      </c>
      <c r="D17223" s="268">
        <v>0.770833333333333</v>
      </c>
      <c r="E17223" s="269">
        <v>0.0</v>
      </c>
      <c r="F17223" s="269">
        <v>8.773544402881445E-5</v>
      </c>
    </row>
    <row r="17224" ht="14.25" customHeight="1">
      <c r="A17224" s="267">
        <v>43824.0</v>
      </c>
      <c r="B17224" s="57">
        <v>359.0</v>
      </c>
      <c r="C17224" s="57">
        <v>39.0</v>
      </c>
      <c r="D17224" s="268">
        <v>0.791666666666667</v>
      </c>
      <c r="E17224" s="269">
        <v>0.0</v>
      </c>
      <c r="F17224" s="269">
        <v>8.41298778358495E-5</v>
      </c>
    </row>
    <row r="17225" ht="14.25" customHeight="1">
      <c r="A17225" s="267">
        <v>43824.0</v>
      </c>
      <c r="B17225" s="57">
        <v>359.0</v>
      </c>
      <c r="C17225" s="57">
        <v>40.0</v>
      </c>
      <c r="D17225" s="268">
        <v>0.8125</v>
      </c>
      <c r="E17225" s="269">
        <v>0.0</v>
      </c>
      <c r="F17225" s="269">
        <v>8.643343401468822E-5</v>
      </c>
    </row>
    <row r="17226" ht="14.25" customHeight="1">
      <c r="A17226" s="267">
        <v>43824.0</v>
      </c>
      <c r="B17226" s="57">
        <v>359.0</v>
      </c>
      <c r="C17226" s="57">
        <v>41.0</v>
      </c>
      <c r="D17226" s="268">
        <v>0.833333333333333</v>
      </c>
      <c r="E17226" s="269">
        <v>0.0</v>
      </c>
      <c r="F17226" s="269">
        <v>8.573235169938947E-5</v>
      </c>
    </row>
    <row r="17227" ht="14.25" customHeight="1">
      <c r="A17227" s="267">
        <v>43824.0</v>
      </c>
      <c r="B17227" s="57">
        <v>359.0</v>
      </c>
      <c r="C17227" s="57">
        <v>42.0</v>
      </c>
      <c r="D17227" s="268">
        <v>0.854166666666667</v>
      </c>
      <c r="E17227" s="269">
        <v>0.0</v>
      </c>
      <c r="F17227" s="269">
        <v>8.332864090407948E-5</v>
      </c>
    </row>
    <row r="17228" ht="14.25" customHeight="1">
      <c r="A17228" s="267">
        <v>43824.0</v>
      </c>
      <c r="B17228" s="57">
        <v>359.0</v>
      </c>
      <c r="C17228" s="57">
        <v>43.0</v>
      </c>
      <c r="D17228" s="268">
        <v>0.875</v>
      </c>
      <c r="E17228" s="269">
        <v>0.0</v>
      </c>
      <c r="F17228" s="269">
        <v>8.342879552055075E-5</v>
      </c>
    </row>
    <row r="17229" ht="14.25" customHeight="1">
      <c r="A17229" s="267">
        <v>43824.0</v>
      </c>
      <c r="B17229" s="57">
        <v>359.0</v>
      </c>
      <c r="C17229" s="57">
        <v>44.0</v>
      </c>
      <c r="D17229" s="268">
        <v>0.895833333333333</v>
      </c>
      <c r="E17229" s="269">
        <v>0.0</v>
      </c>
      <c r="F17229" s="269">
        <v>8.032400240994201E-5</v>
      </c>
    </row>
    <row r="17230" ht="14.25" customHeight="1">
      <c r="A17230" s="267">
        <v>43824.0</v>
      </c>
      <c r="B17230" s="57">
        <v>359.0</v>
      </c>
      <c r="C17230" s="57">
        <v>45.0</v>
      </c>
      <c r="D17230" s="268">
        <v>0.916666666666667</v>
      </c>
      <c r="E17230" s="269">
        <v>0.0</v>
      </c>
      <c r="F17230" s="269">
        <v>7.411441618872453E-5</v>
      </c>
    </row>
    <row r="17231" ht="14.25" customHeight="1">
      <c r="A17231" s="267">
        <v>43824.0</v>
      </c>
      <c r="B17231" s="57">
        <v>359.0</v>
      </c>
      <c r="C17231" s="57">
        <v>46.0</v>
      </c>
      <c r="D17231" s="268">
        <v>0.9375</v>
      </c>
      <c r="E17231" s="269">
        <v>0.0</v>
      </c>
      <c r="F17231" s="269">
        <v>7.211132385929955E-5</v>
      </c>
    </row>
    <row r="17232" ht="14.25" customHeight="1">
      <c r="A17232" s="267">
        <v>43824.0</v>
      </c>
      <c r="B17232" s="57">
        <v>359.0</v>
      </c>
      <c r="C17232" s="57">
        <v>47.0</v>
      </c>
      <c r="D17232" s="268">
        <v>0.958333333333333</v>
      </c>
      <c r="E17232" s="269">
        <v>0.0</v>
      </c>
      <c r="F17232" s="269">
        <v>6.399879992512835E-5</v>
      </c>
    </row>
    <row r="17233" ht="14.25" customHeight="1">
      <c r="A17233" s="267">
        <v>43824.0</v>
      </c>
      <c r="B17233" s="57">
        <v>359.0</v>
      </c>
      <c r="C17233" s="57">
        <v>48.0</v>
      </c>
      <c r="D17233" s="268">
        <v>0.979166666666667</v>
      </c>
      <c r="E17233" s="269">
        <v>0.0</v>
      </c>
      <c r="F17233" s="269">
        <v>6.269678991100212E-5</v>
      </c>
    </row>
    <row r="17234" ht="14.25" customHeight="1">
      <c r="A17234" s="267">
        <v>43825.0</v>
      </c>
      <c r="B17234" s="57">
        <v>360.0</v>
      </c>
      <c r="C17234" s="57">
        <v>1.0</v>
      </c>
      <c r="D17234" s="268">
        <v>0.0</v>
      </c>
      <c r="E17234" s="269">
        <v>0.0</v>
      </c>
      <c r="F17234" s="269">
        <v>5.418364751094592E-5</v>
      </c>
    </row>
    <row r="17235" ht="14.25" customHeight="1">
      <c r="A17235" s="267">
        <v>43825.0</v>
      </c>
      <c r="B17235" s="57">
        <v>360.0</v>
      </c>
      <c r="C17235" s="57">
        <v>2.0</v>
      </c>
      <c r="D17235" s="268">
        <v>0.020833333333333332</v>
      </c>
      <c r="E17235" s="269">
        <v>0.0</v>
      </c>
      <c r="F17235" s="269">
        <v>4.7573442823843464E-5</v>
      </c>
    </row>
    <row r="17236" ht="14.25" customHeight="1">
      <c r="A17236" s="267">
        <v>43825.0</v>
      </c>
      <c r="B17236" s="57">
        <v>360.0</v>
      </c>
      <c r="C17236" s="57">
        <v>3.0</v>
      </c>
      <c r="D17236" s="268">
        <v>0.0416666666666667</v>
      </c>
      <c r="E17236" s="269">
        <v>0.0</v>
      </c>
      <c r="F17236" s="269">
        <v>4.2866175849694736E-5</v>
      </c>
    </row>
    <row r="17237" ht="14.25" customHeight="1">
      <c r="A17237" s="267">
        <v>43825.0</v>
      </c>
      <c r="B17237" s="57">
        <v>360.0</v>
      </c>
      <c r="C17237" s="57">
        <v>4.0</v>
      </c>
      <c r="D17237" s="268">
        <v>0.0625</v>
      </c>
      <c r="E17237" s="269">
        <v>0.0</v>
      </c>
      <c r="F17237" s="269">
        <v>4.106339275321225E-5</v>
      </c>
    </row>
    <row r="17238" ht="14.25" customHeight="1">
      <c r="A17238" s="267">
        <v>43825.0</v>
      </c>
      <c r="B17238" s="57">
        <v>360.0</v>
      </c>
      <c r="C17238" s="57">
        <v>5.0</v>
      </c>
      <c r="D17238" s="268">
        <v>0.0833333333333333</v>
      </c>
      <c r="E17238" s="269">
        <v>0.0</v>
      </c>
      <c r="F17238" s="269">
        <v>3.966122812261476E-5</v>
      </c>
    </row>
    <row r="17239" ht="14.25" customHeight="1">
      <c r="A17239" s="267">
        <v>43825.0</v>
      </c>
      <c r="B17239" s="57">
        <v>360.0</v>
      </c>
      <c r="C17239" s="57">
        <v>6.0</v>
      </c>
      <c r="D17239" s="268">
        <v>0.104166666666667</v>
      </c>
      <c r="E17239" s="269">
        <v>0.0</v>
      </c>
      <c r="F17239" s="269">
        <v>3.9260609656729756E-5</v>
      </c>
    </row>
    <row r="17240" ht="14.25" customHeight="1">
      <c r="A17240" s="267">
        <v>43825.0</v>
      </c>
      <c r="B17240" s="57">
        <v>360.0</v>
      </c>
      <c r="C17240" s="57">
        <v>7.0</v>
      </c>
      <c r="D17240" s="268">
        <v>0.125</v>
      </c>
      <c r="E17240" s="269">
        <v>0.0</v>
      </c>
      <c r="F17240" s="269">
        <v>3.515427038140853E-5</v>
      </c>
    </row>
    <row r="17241" ht="14.25" customHeight="1">
      <c r="A17241" s="267">
        <v>43825.0</v>
      </c>
      <c r="B17241" s="57">
        <v>360.0</v>
      </c>
      <c r="C17241" s="57">
        <v>8.0</v>
      </c>
      <c r="D17241" s="268">
        <v>0.145833333333333</v>
      </c>
      <c r="E17241" s="269">
        <v>0.0</v>
      </c>
      <c r="F17241" s="269">
        <v>3.335148728492605E-5</v>
      </c>
    </row>
    <row r="17242" ht="14.25" customHeight="1">
      <c r="A17242" s="267">
        <v>43825.0</v>
      </c>
      <c r="B17242" s="57">
        <v>360.0</v>
      </c>
      <c r="C17242" s="57">
        <v>9.0</v>
      </c>
      <c r="D17242" s="268">
        <v>0.166666666666667</v>
      </c>
      <c r="E17242" s="269">
        <v>0.0</v>
      </c>
      <c r="F17242" s="269">
        <v>3.234994112021355E-5</v>
      </c>
    </row>
    <row r="17243" ht="14.25" customHeight="1">
      <c r="A17243" s="267">
        <v>43825.0</v>
      </c>
      <c r="B17243" s="57">
        <v>360.0</v>
      </c>
      <c r="C17243" s="57">
        <v>10.0</v>
      </c>
      <c r="D17243" s="268">
        <v>0.1875</v>
      </c>
      <c r="E17243" s="269">
        <v>0.0</v>
      </c>
      <c r="F17243" s="269">
        <v>3.275055958609855E-5</v>
      </c>
    </row>
    <row r="17244" ht="14.25" customHeight="1">
      <c r="A17244" s="267">
        <v>43825.0</v>
      </c>
      <c r="B17244" s="57">
        <v>360.0</v>
      </c>
      <c r="C17244" s="57">
        <v>11.0</v>
      </c>
      <c r="D17244" s="268">
        <v>0.208333333333333</v>
      </c>
      <c r="E17244" s="269">
        <v>0.0</v>
      </c>
      <c r="F17244" s="269">
        <v>3.194932265432856E-5</v>
      </c>
    </row>
    <row r="17245" ht="14.25" customHeight="1">
      <c r="A17245" s="267">
        <v>43825.0</v>
      </c>
      <c r="B17245" s="57">
        <v>360.0</v>
      </c>
      <c r="C17245" s="57">
        <v>12.0</v>
      </c>
      <c r="D17245" s="268">
        <v>0.229166666666667</v>
      </c>
      <c r="E17245" s="269">
        <v>0.0</v>
      </c>
      <c r="F17245" s="269">
        <v>3.375210575081104E-5</v>
      </c>
    </row>
    <row r="17246" ht="14.25" customHeight="1">
      <c r="A17246" s="267">
        <v>43825.0</v>
      </c>
      <c r="B17246" s="57">
        <v>360.0</v>
      </c>
      <c r="C17246" s="57">
        <v>13.0</v>
      </c>
      <c r="D17246" s="268">
        <v>0.25</v>
      </c>
      <c r="E17246" s="269">
        <v>0.0</v>
      </c>
      <c r="F17246" s="269">
        <v>3.455334268258104E-5</v>
      </c>
    </row>
    <row r="17247" ht="14.25" customHeight="1">
      <c r="A17247" s="267">
        <v>43825.0</v>
      </c>
      <c r="B17247" s="57">
        <v>360.0</v>
      </c>
      <c r="C17247" s="57">
        <v>14.0</v>
      </c>
      <c r="D17247" s="268">
        <v>0.270833333333333</v>
      </c>
      <c r="E17247" s="269">
        <v>0.0</v>
      </c>
      <c r="F17247" s="269">
        <v>3.645628039553478E-5</v>
      </c>
    </row>
    <row r="17248" ht="14.25" customHeight="1">
      <c r="A17248" s="267">
        <v>43825.0</v>
      </c>
      <c r="B17248" s="57">
        <v>360.0</v>
      </c>
      <c r="C17248" s="57">
        <v>15.0</v>
      </c>
      <c r="D17248" s="268">
        <v>0.291666666666667</v>
      </c>
      <c r="E17248" s="269">
        <v>0.0</v>
      </c>
      <c r="F17248" s="269">
        <v>3.9561073506143503E-5</v>
      </c>
    </row>
    <row r="17249" ht="14.25" customHeight="1">
      <c r="A17249" s="267">
        <v>43825.0</v>
      </c>
      <c r="B17249" s="57">
        <v>360.0</v>
      </c>
      <c r="C17249" s="57">
        <v>16.0</v>
      </c>
      <c r="D17249" s="268">
        <v>0.3125</v>
      </c>
      <c r="E17249" s="269">
        <v>0.0</v>
      </c>
      <c r="F17249" s="269">
        <v>4.567050511088972E-5</v>
      </c>
    </row>
    <row r="17250" ht="14.25" customHeight="1">
      <c r="A17250" s="267">
        <v>43825.0</v>
      </c>
      <c r="B17250" s="57">
        <v>360.0</v>
      </c>
      <c r="C17250" s="57">
        <v>17.0</v>
      </c>
      <c r="D17250" s="268">
        <v>0.333333333333333</v>
      </c>
      <c r="E17250" s="269">
        <v>6.59679060421642E-9</v>
      </c>
      <c r="F17250" s="269">
        <v>5.157962748269343E-5</v>
      </c>
    </row>
    <row r="17251" ht="14.25" customHeight="1">
      <c r="A17251" s="267">
        <v>43825.0</v>
      </c>
      <c r="B17251" s="57">
        <v>360.0</v>
      </c>
      <c r="C17251" s="57">
        <v>18.0</v>
      </c>
      <c r="D17251" s="268">
        <v>0.354166666666667</v>
      </c>
      <c r="E17251" s="269">
        <v>1.450677410441237E-7</v>
      </c>
      <c r="F17251" s="269">
        <v>6.019292449922087E-5</v>
      </c>
    </row>
    <row r="17252" ht="14.25" customHeight="1">
      <c r="A17252" s="267">
        <v>43825.0</v>
      </c>
      <c r="B17252" s="57">
        <v>360.0</v>
      </c>
      <c r="C17252" s="57">
        <v>19.0</v>
      </c>
      <c r="D17252" s="268">
        <v>0.375</v>
      </c>
      <c r="E17252" s="269">
        <v>5.866488756541025E-6</v>
      </c>
      <c r="F17252" s="269">
        <v>7.010823152987456E-5</v>
      </c>
    </row>
    <row r="17253" ht="14.25" customHeight="1">
      <c r="A17253" s="267">
        <v>43825.0</v>
      </c>
      <c r="B17253" s="57">
        <v>360.0</v>
      </c>
      <c r="C17253" s="57">
        <v>20.0</v>
      </c>
      <c r="D17253" s="268">
        <v>0.395833333333333</v>
      </c>
      <c r="E17253" s="269">
        <v>3.812144384679927E-5</v>
      </c>
      <c r="F17253" s="269">
        <v>7.18108600098858E-5</v>
      </c>
    </row>
    <row r="17254" ht="14.25" customHeight="1">
      <c r="A17254" s="267">
        <v>43825.0</v>
      </c>
      <c r="B17254" s="57">
        <v>360.0</v>
      </c>
      <c r="C17254" s="57">
        <v>21.0</v>
      </c>
      <c r="D17254" s="268">
        <v>0.416666666666667</v>
      </c>
      <c r="E17254" s="269">
        <v>6.731606249771485E-5</v>
      </c>
      <c r="F17254" s="269">
        <v>7.511596235343704E-5</v>
      </c>
    </row>
    <row r="17255" ht="14.25" customHeight="1">
      <c r="A17255" s="267">
        <v>43825.0</v>
      </c>
      <c r="B17255" s="57">
        <v>360.0</v>
      </c>
      <c r="C17255" s="57">
        <v>22.0</v>
      </c>
      <c r="D17255" s="268">
        <v>0.4375</v>
      </c>
      <c r="E17255" s="269">
        <v>9.662397026448296E-5</v>
      </c>
      <c r="F17255" s="269">
        <v>8.202663088995325E-5</v>
      </c>
    </row>
    <row r="17256" ht="14.25" customHeight="1">
      <c r="A17256" s="267">
        <v>43825.0</v>
      </c>
      <c r="B17256" s="57">
        <v>360.0</v>
      </c>
      <c r="C17256" s="57">
        <v>23.0</v>
      </c>
      <c r="D17256" s="268">
        <v>0.458333333333333</v>
      </c>
      <c r="E17256" s="269">
        <v>1.275214161384053E-4</v>
      </c>
      <c r="F17256" s="269">
        <v>8.282786782172324E-5</v>
      </c>
    </row>
    <row r="17257" ht="14.25" customHeight="1">
      <c r="A17257" s="267">
        <v>43825.0</v>
      </c>
      <c r="B17257" s="57">
        <v>360.0</v>
      </c>
      <c r="C17257" s="57">
        <v>24.0</v>
      </c>
      <c r="D17257" s="268">
        <v>0.479166666666667</v>
      </c>
      <c r="E17257" s="269">
        <v>1.5757037416840866E-4</v>
      </c>
      <c r="F17257" s="269">
        <v>8.352895013702199E-5</v>
      </c>
    </row>
    <row r="17258" ht="14.25" customHeight="1">
      <c r="A17258" s="267">
        <v>43825.0</v>
      </c>
      <c r="B17258" s="57">
        <v>360.0</v>
      </c>
      <c r="C17258" s="57">
        <v>25.0</v>
      </c>
      <c r="D17258" s="268">
        <v>0.5</v>
      </c>
      <c r="E17258" s="269">
        <v>1.77412496085377E-4</v>
      </c>
      <c r="F17258" s="269">
        <v>8.92377632758832E-5</v>
      </c>
    </row>
    <row r="17259" ht="14.25" customHeight="1">
      <c r="A17259" s="267">
        <v>43825.0</v>
      </c>
      <c r="B17259" s="57">
        <v>360.0</v>
      </c>
      <c r="C17259" s="57">
        <v>26.0</v>
      </c>
      <c r="D17259" s="268">
        <v>0.520833333333333</v>
      </c>
      <c r="E17259" s="269">
        <v>1.5929841276591928E-4</v>
      </c>
      <c r="F17259" s="269">
        <v>8.92377632758832E-5</v>
      </c>
    </row>
    <row r="17260" ht="14.25" customHeight="1">
      <c r="A17260" s="267">
        <v>43825.0</v>
      </c>
      <c r="B17260" s="57">
        <v>360.0</v>
      </c>
      <c r="C17260" s="57">
        <v>27.0</v>
      </c>
      <c r="D17260" s="268">
        <v>0.541666666666667</v>
      </c>
      <c r="E17260" s="269">
        <v>1.2190709502967964E-4</v>
      </c>
      <c r="F17260" s="269">
        <v>8.533173323350447E-5</v>
      </c>
    </row>
    <row r="17261" ht="14.25" customHeight="1">
      <c r="A17261" s="267">
        <v>43825.0</v>
      </c>
      <c r="B17261" s="57">
        <v>360.0</v>
      </c>
      <c r="C17261" s="57">
        <v>28.0</v>
      </c>
      <c r="D17261" s="268">
        <v>0.5625</v>
      </c>
      <c r="E17261" s="269">
        <v>1.1008879107736217E-4</v>
      </c>
      <c r="F17261" s="269">
        <v>8.292802243819447E-5</v>
      </c>
    </row>
    <row r="17262" ht="14.25" customHeight="1">
      <c r="A17262" s="267">
        <v>43825.0</v>
      </c>
      <c r="B17262" s="57">
        <v>360.0</v>
      </c>
      <c r="C17262" s="57">
        <v>29.0</v>
      </c>
      <c r="D17262" s="268">
        <v>0.583333333333333</v>
      </c>
      <c r="E17262" s="269">
        <v>1.1013157882943225E-4</v>
      </c>
      <c r="F17262" s="269">
        <v>8.202663088995325E-5</v>
      </c>
    </row>
    <row r="17263" ht="14.25" customHeight="1">
      <c r="A17263" s="267">
        <v>43825.0</v>
      </c>
      <c r="B17263" s="57">
        <v>360.0</v>
      </c>
      <c r="C17263" s="57">
        <v>30.0</v>
      </c>
      <c r="D17263" s="268">
        <v>0.604166666666667</v>
      </c>
      <c r="E17263" s="269">
        <v>8.722093161008242E-5</v>
      </c>
      <c r="F17263" s="269">
        <v>8.022384779347077E-5</v>
      </c>
    </row>
    <row r="17264" ht="14.25" customHeight="1">
      <c r="A17264" s="267">
        <v>43825.0</v>
      </c>
      <c r="B17264" s="57">
        <v>360.0</v>
      </c>
      <c r="C17264" s="57">
        <v>31.0</v>
      </c>
      <c r="D17264" s="268">
        <v>0.625</v>
      </c>
      <c r="E17264" s="269">
        <v>7.42142260078794E-5</v>
      </c>
      <c r="F17264" s="269">
        <v>8.162601242406827E-5</v>
      </c>
    </row>
    <row r="17265" ht="14.25" customHeight="1">
      <c r="A17265" s="267">
        <v>43825.0</v>
      </c>
      <c r="B17265" s="57">
        <v>360.0</v>
      </c>
      <c r="C17265" s="57">
        <v>32.0</v>
      </c>
      <c r="D17265" s="268">
        <v>0.645833333333333</v>
      </c>
      <c r="E17265" s="269">
        <v>5.137130719464425E-5</v>
      </c>
      <c r="F17265" s="269">
        <v>8.1125239341712E-5</v>
      </c>
    </row>
    <row r="17266" ht="14.25" customHeight="1">
      <c r="A17266" s="267">
        <v>43825.0</v>
      </c>
      <c r="B17266" s="57">
        <v>360.0</v>
      </c>
      <c r="C17266" s="57">
        <v>33.0</v>
      </c>
      <c r="D17266" s="268">
        <v>0.666666666666667</v>
      </c>
      <c r="E17266" s="269">
        <v>3.1012419677021915E-5</v>
      </c>
      <c r="F17266" s="269">
        <v>9.254286561943443E-5</v>
      </c>
    </row>
    <row r="17267" ht="14.25" customHeight="1">
      <c r="A17267" s="267">
        <v>43825.0</v>
      </c>
      <c r="B17267" s="57">
        <v>360.0</v>
      </c>
      <c r="C17267" s="57">
        <v>34.0</v>
      </c>
      <c r="D17267" s="268">
        <v>0.6875</v>
      </c>
      <c r="E17267" s="269">
        <v>1.3665730930485992E-5</v>
      </c>
      <c r="F17267" s="269">
        <v>9.87524518406519E-5</v>
      </c>
    </row>
    <row r="17268" ht="14.25" customHeight="1">
      <c r="A17268" s="267">
        <v>43825.0</v>
      </c>
      <c r="B17268" s="57">
        <v>360.0</v>
      </c>
      <c r="C17268" s="57">
        <v>35.0</v>
      </c>
      <c r="D17268" s="268">
        <v>0.708333333333333</v>
      </c>
      <c r="E17268" s="269">
        <v>4.2367493046546935E-6</v>
      </c>
      <c r="F17268" s="269">
        <v>1.010760389427849E-4</v>
      </c>
    </row>
    <row r="17269" ht="14.25" customHeight="1">
      <c r="A17269" s="267">
        <v>43825.0</v>
      </c>
      <c r="B17269" s="57">
        <v>360.0</v>
      </c>
      <c r="C17269" s="57">
        <v>36.0</v>
      </c>
      <c r="D17269" s="268">
        <v>0.729166666666667</v>
      </c>
      <c r="E17269" s="269">
        <v>0.0</v>
      </c>
      <c r="F17269" s="269">
        <v>1.0238806441855825E-4</v>
      </c>
    </row>
    <row r="17270" ht="14.25" customHeight="1">
      <c r="A17270" s="267">
        <v>43825.0</v>
      </c>
      <c r="B17270" s="57">
        <v>360.0</v>
      </c>
      <c r="C17270" s="57">
        <v>37.0</v>
      </c>
      <c r="D17270" s="268">
        <v>0.75</v>
      </c>
      <c r="E17270" s="269">
        <v>0.0</v>
      </c>
      <c r="F17270" s="269">
        <v>1.0711536231600122E-4</v>
      </c>
    </row>
    <row r="17271" ht="14.25" customHeight="1">
      <c r="A17271" s="267">
        <v>43825.0</v>
      </c>
      <c r="B17271" s="57">
        <v>360.0</v>
      </c>
      <c r="C17271" s="57">
        <v>38.0</v>
      </c>
      <c r="D17271" s="268">
        <v>0.770833333333333</v>
      </c>
      <c r="E17271" s="269">
        <v>0.0</v>
      </c>
      <c r="F17271" s="269">
        <v>9.775090567593941E-5</v>
      </c>
    </row>
    <row r="17272" ht="14.25" customHeight="1">
      <c r="A17272" s="267">
        <v>43825.0</v>
      </c>
      <c r="B17272" s="57">
        <v>360.0</v>
      </c>
      <c r="C17272" s="57">
        <v>39.0</v>
      </c>
      <c r="D17272" s="268">
        <v>0.791666666666667</v>
      </c>
      <c r="E17272" s="269">
        <v>0.0</v>
      </c>
      <c r="F17272" s="269">
        <v>9.694966874416941E-5</v>
      </c>
    </row>
    <row r="17273" ht="14.25" customHeight="1">
      <c r="A17273" s="267">
        <v>43825.0</v>
      </c>
      <c r="B17273" s="57">
        <v>360.0</v>
      </c>
      <c r="C17273" s="57">
        <v>40.0</v>
      </c>
      <c r="D17273" s="268">
        <v>0.8125</v>
      </c>
      <c r="E17273" s="269">
        <v>0.0</v>
      </c>
      <c r="F17273" s="269">
        <v>9.474626718180191E-5</v>
      </c>
    </row>
    <row r="17274" ht="14.25" customHeight="1">
      <c r="A17274" s="267">
        <v>43825.0</v>
      </c>
      <c r="B17274" s="57">
        <v>360.0</v>
      </c>
      <c r="C17274" s="57">
        <v>41.0</v>
      </c>
      <c r="D17274" s="268">
        <v>0.833333333333333</v>
      </c>
      <c r="E17274" s="269">
        <v>0.0</v>
      </c>
      <c r="F17274" s="269">
        <v>9.344425716767569E-5</v>
      </c>
    </row>
    <row r="17275" ht="14.25" customHeight="1">
      <c r="A17275" s="267">
        <v>43825.0</v>
      </c>
      <c r="B17275" s="57">
        <v>360.0</v>
      </c>
      <c r="C17275" s="57">
        <v>42.0</v>
      </c>
      <c r="D17275" s="268">
        <v>0.854166666666667</v>
      </c>
      <c r="E17275" s="269">
        <v>0.0</v>
      </c>
      <c r="F17275" s="269">
        <v>8.973853635823944E-5</v>
      </c>
    </row>
    <row r="17276" ht="14.25" customHeight="1">
      <c r="A17276" s="267">
        <v>43825.0</v>
      </c>
      <c r="B17276" s="57">
        <v>360.0</v>
      </c>
      <c r="C17276" s="57">
        <v>43.0</v>
      </c>
      <c r="D17276" s="268">
        <v>0.875</v>
      </c>
      <c r="E17276" s="269">
        <v>0.0</v>
      </c>
      <c r="F17276" s="269">
        <v>8.773544402881445E-5</v>
      </c>
    </row>
    <row r="17277" ht="14.25" customHeight="1">
      <c r="A17277" s="267">
        <v>43825.0</v>
      </c>
      <c r="B17277" s="57">
        <v>360.0</v>
      </c>
      <c r="C17277" s="57">
        <v>44.0</v>
      </c>
      <c r="D17277" s="268">
        <v>0.895833333333333</v>
      </c>
      <c r="E17277" s="269">
        <v>0.0</v>
      </c>
      <c r="F17277" s="269">
        <v>8.352895013702199E-5</v>
      </c>
    </row>
    <row r="17278" ht="14.25" customHeight="1">
      <c r="A17278" s="267">
        <v>43825.0</v>
      </c>
      <c r="B17278" s="57">
        <v>360.0</v>
      </c>
      <c r="C17278" s="57">
        <v>45.0</v>
      </c>
      <c r="D17278" s="268">
        <v>0.916666666666667</v>
      </c>
      <c r="E17278" s="269">
        <v>0.0</v>
      </c>
      <c r="F17278" s="269">
        <v>8.102508472524076E-5</v>
      </c>
    </row>
    <row r="17279" ht="14.25" customHeight="1">
      <c r="A17279" s="267">
        <v>43825.0</v>
      </c>
      <c r="B17279" s="57">
        <v>360.0</v>
      </c>
      <c r="C17279" s="57">
        <v>46.0</v>
      </c>
      <c r="D17279" s="268">
        <v>0.9375</v>
      </c>
      <c r="E17279" s="269">
        <v>0.0</v>
      </c>
      <c r="F17279" s="269">
        <v>7.491565312049453E-5</v>
      </c>
    </row>
    <row r="17280" ht="14.25" customHeight="1">
      <c r="A17280" s="267">
        <v>43825.0</v>
      </c>
      <c r="B17280" s="57">
        <v>360.0</v>
      </c>
      <c r="C17280" s="57">
        <v>47.0</v>
      </c>
      <c r="D17280" s="268">
        <v>0.958333333333333</v>
      </c>
      <c r="E17280" s="269">
        <v>0.0</v>
      </c>
      <c r="F17280" s="269">
        <v>6.600189225455336E-5</v>
      </c>
    </row>
    <row r="17281" ht="14.25" customHeight="1">
      <c r="A17281" s="267">
        <v>43825.0</v>
      </c>
      <c r="B17281" s="57">
        <v>360.0</v>
      </c>
      <c r="C17281" s="57">
        <v>48.0</v>
      </c>
      <c r="D17281" s="268">
        <v>0.979166666666667</v>
      </c>
      <c r="E17281" s="269">
        <v>0.0</v>
      </c>
      <c r="F17281" s="269">
        <v>5.828998678626714E-5</v>
      </c>
    </row>
    <row r="17282" ht="14.25" customHeight="1">
      <c r="A17282" s="267">
        <v>43826.0</v>
      </c>
      <c r="B17282" s="57">
        <v>361.0</v>
      </c>
      <c r="C17282" s="57">
        <v>1.0</v>
      </c>
      <c r="D17282" s="268">
        <v>0.0</v>
      </c>
      <c r="E17282" s="269">
        <v>0.0</v>
      </c>
      <c r="F17282" s="269">
        <v>5.288163749681968E-5</v>
      </c>
    </row>
    <row r="17283" ht="14.25" customHeight="1">
      <c r="A17283" s="267">
        <v>43826.0</v>
      </c>
      <c r="B17283" s="57">
        <v>361.0</v>
      </c>
      <c r="C17283" s="57">
        <v>2.0</v>
      </c>
      <c r="D17283" s="268">
        <v>0.020833333333333332</v>
      </c>
      <c r="E17283" s="269">
        <v>0.0</v>
      </c>
      <c r="F17283" s="269">
        <v>4.587081434383222E-5</v>
      </c>
    </row>
    <row r="17284" ht="14.25" customHeight="1">
      <c r="A17284" s="267">
        <v>43826.0</v>
      </c>
      <c r="B17284" s="57">
        <v>361.0</v>
      </c>
      <c r="C17284" s="57">
        <v>3.0</v>
      </c>
      <c r="D17284" s="268">
        <v>0.0416666666666667</v>
      </c>
      <c r="E17284" s="269">
        <v>0.0</v>
      </c>
      <c r="F17284" s="269">
        <v>4.296633046616598E-5</v>
      </c>
    </row>
    <row r="17285" ht="14.25" customHeight="1">
      <c r="A17285" s="267">
        <v>43826.0</v>
      </c>
      <c r="B17285" s="57">
        <v>361.0</v>
      </c>
      <c r="C17285" s="57">
        <v>4.0</v>
      </c>
      <c r="D17285" s="268">
        <v>0.0625</v>
      </c>
      <c r="E17285" s="269">
        <v>0.0</v>
      </c>
      <c r="F17285" s="269">
        <v>3.966122812261476E-5</v>
      </c>
    </row>
    <row r="17286" ht="14.25" customHeight="1">
      <c r="A17286" s="267">
        <v>43826.0</v>
      </c>
      <c r="B17286" s="57">
        <v>361.0</v>
      </c>
      <c r="C17286" s="57">
        <v>5.0</v>
      </c>
      <c r="D17286" s="268">
        <v>0.0833333333333333</v>
      </c>
      <c r="E17286" s="269">
        <v>0.0</v>
      </c>
      <c r="F17286" s="269">
        <v>3.6756744244948525E-5</v>
      </c>
    </row>
    <row r="17287" ht="14.25" customHeight="1">
      <c r="A17287" s="267">
        <v>43826.0</v>
      </c>
      <c r="B17287" s="57">
        <v>361.0</v>
      </c>
      <c r="C17287" s="57">
        <v>6.0</v>
      </c>
      <c r="D17287" s="268">
        <v>0.104166666666667</v>
      </c>
      <c r="E17287" s="269">
        <v>0.0</v>
      </c>
      <c r="F17287" s="269">
        <v>3.425287883316729E-5</v>
      </c>
    </row>
    <row r="17288" ht="14.25" customHeight="1">
      <c r="A17288" s="267">
        <v>43826.0</v>
      </c>
      <c r="B17288" s="57">
        <v>361.0</v>
      </c>
      <c r="C17288" s="57">
        <v>7.0</v>
      </c>
      <c r="D17288" s="268">
        <v>0.125</v>
      </c>
      <c r="E17288" s="269">
        <v>0.0</v>
      </c>
      <c r="F17288" s="269">
        <v>3.455334268258104E-5</v>
      </c>
    </row>
    <row r="17289" ht="14.25" customHeight="1">
      <c r="A17289" s="267">
        <v>43826.0</v>
      </c>
      <c r="B17289" s="57">
        <v>361.0</v>
      </c>
      <c r="C17289" s="57">
        <v>8.0</v>
      </c>
      <c r="D17289" s="268">
        <v>0.145833333333333</v>
      </c>
      <c r="E17289" s="269">
        <v>0.0</v>
      </c>
      <c r="F17289" s="269">
        <v>3.375210575081104E-5</v>
      </c>
    </row>
    <row r="17290" ht="14.25" customHeight="1">
      <c r="A17290" s="267">
        <v>43826.0</v>
      </c>
      <c r="B17290" s="57">
        <v>361.0</v>
      </c>
      <c r="C17290" s="57">
        <v>9.0</v>
      </c>
      <c r="D17290" s="268">
        <v>0.166666666666667</v>
      </c>
      <c r="E17290" s="269">
        <v>0.0</v>
      </c>
      <c r="F17290" s="269">
        <v>3.3151178051983545E-5</v>
      </c>
    </row>
    <row r="17291" ht="14.25" customHeight="1">
      <c r="A17291" s="267">
        <v>43826.0</v>
      </c>
      <c r="B17291" s="57">
        <v>361.0</v>
      </c>
      <c r="C17291" s="57">
        <v>10.0</v>
      </c>
      <c r="D17291" s="268">
        <v>0.1875</v>
      </c>
      <c r="E17291" s="269">
        <v>0.0</v>
      </c>
      <c r="F17291" s="269">
        <v>3.285071420256979E-5</v>
      </c>
    </row>
    <row r="17292" ht="14.25" customHeight="1">
      <c r="A17292" s="267">
        <v>43826.0</v>
      </c>
      <c r="B17292" s="57">
        <v>361.0</v>
      </c>
      <c r="C17292" s="57">
        <v>11.0</v>
      </c>
      <c r="D17292" s="268">
        <v>0.208333333333333</v>
      </c>
      <c r="E17292" s="269">
        <v>0.0</v>
      </c>
      <c r="F17292" s="269">
        <v>3.4453188066109795E-5</v>
      </c>
    </row>
    <row r="17293" ht="14.25" customHeight="1">
      <c r="A17293" s="267">
        <v>43826.0</v>
      </c>
      <c r="B17293" s="57">
        <v>361.0</v>
      </c>
      <c r="C17293" s="57">
        <v>12.0</v>
      </c>
      <c r="D17293" s="268">
        <v>0.229166666666667</v>
      </c>
      <c r="E17293" s="269">
        <v>0.0</v>
      </c>
      <c r="F17293" s="269">
        <v>3.625597116259227E-5</v>
      </c>
    </row>
    <row r="17294" ht="14.25" customHeight="1">
      <c r="A17294" s="267">
        <v>43826.0</v>
      </c>
      <c r="B17294" s="57">
        <v>361.0</v>
      </c>
      <c r="C17294" s="57">
        <v>13.0</v>
      </c>
      <c r="D17294" s="268">
        <v>0.25</v>
      </c>
      <c r="E17294" s="269">
        <v>0.0</v>
      </c>
      <c r="F17294" s="269">
        <v>4.0562619670856E-5</v>
      </c>
    </row>
    <row r="17295" ht="14.25" customHeight="1">
      <c r="A17295" s="267">
        <v>43826.0</v>
      </c>
      <c r="B17295" s="57">
        <v>361.0</v>
      </c>
      <c r="C17295" s="57">
        <v>14.0</v>
      </c>
      <c r="D17295" s="268">
        <v>0.270833333333333</v>
      </c>
      <c r="E17295" s="269">
        <v>0.0</v>
      </c>
      <c r="F17295" s="269">
        <v>4.326679431557974E-5</v>
      </c>
    </row>
    <row r="17296" ht="14.25" customHeight="1">
      <c r="A17296" s="267">
        <v>43826.0</v>
      </c>
      <c r="B17296" s="57">
        <v>361.0</v>
      </c>
      <c r="C17296" s="57">
        <v>15.0</v>
      </c>
      <c r="D17296" s="268">
        <v>0.291666666666667</v>
      </c>
      <c r="E17296" s="269">
        <v>0.0</v>
      </c>
      <c r="F17296" s="269">
        <v>4.747328820737221E-5</v>
      </c>
    </row>
    <row r="17297" ht="14.25" customHeight="1">
      <c r="A17297" s="267">
        <v>43826.0</v>
      </c>
      <c r="B17297" s="57">
        <v>361.0</v>
      </c>
      <c r="C17297" s="57">
        <v>16.0</v>
      </c>
      <c r="D17297" s="268">
        <v>0.3125</v>
      </c>
      <c r="E17297" s="269">
        <v>2.2194809509513187E-9</v>
      </c>
      <c r="F17297" s="269">
        <v>5.6587358306255894E-5</v>
      </c>
    </row>
    <row r="17298" ht="14.25" customHeight="1">
      <c r="A17298" s="267">
        <v>43826.0</v>
      </c>
      <c r="B17298" s="57">
        <v>361.0</v>
      </c>
      <c r="C17298" s="57">
        <v>17.0</v>
      </c>
      <c r="D17298" s="268">
        <v>0.333333333333333</v>
      </c>
      <c r="E17298" s="269">
        <v>1.1892718762180816E-7</v>
      </c>
      <c r="F17298" s="269">
        <v>6.219601682864587E-5</v>
      </c>
    </row>
    <row r="17299" ht="14.25" customHeight="1">
      <c r="A17299" s="267">
        <v>43826.0</v>
      </c>
      <c r="B17299" s="57">
        <v>361.0</v>
      </c>
      <c r="C17299" s="57">
        <v>18.0</v>
      </c>
      <c r="D17299" s="268">
        <v>0.354166666666667</v>
      </c>
      <c r="E17299" s="269">
        <v>4.031440538408521E-7</v>
      </c>
      <c r="F17299" s="269">
        <v>6.940714921457582E-5</v>
      </c>
    </row>
    <row r="17300" ht="14.25" customHeight="1">
      <c r="A17300" s="267">
        <v>43826.0</v>
      </c>
      <c r="B17300" s="57">
        <v>361.0</v>
      </c>
      <c r="C17300" s="57">
        <v>19.0</v>
      </c>
      <c r="D17300" s="268">
        <v>0.375</v>
      </c>
      <c r="E17300" s="269">
        <v>2.4866291056122075E-6</v>
      </c>
      <c r="F17300" s="269">
        <v>7.581704466873579E-5</v>
      </c>
    </row>
    <row r="17301" ht="14.25" customHeight="1">
      <c r="A17301" s="267">
        <v>43826.0</v>
      </c>
      <c r="B17301" s="57">
        <v>361.0</v>
      </c>
      <c r="C17301" s="57">
        <v>20.0</v>
      </c>
      <c r="D17301" s="268">
        <v>0.395833333333333</v>
      </c>
      <c r="E17301" s="269">
        <v>1.069218651114822E-5</v>
      </c>
      <c r="F17301" s="269">
        <v>8.062446625935576E-5</v>
      </c>
    </row>
    <row r="17302" ht="14.25" customHeight="1">
      <c r="A17302" s="267">
        <v>43826.0</v>
      </c>
      <c r="B17302" s="57">
        <v>361.0</v>
      </c>
      <c r="C17302" s="57">
        <v>21.0</v>
      </c>
      <c r="D17302" s="268">
        <v>0.416666666666667</v>
      </c>
      <c r="E17302" s="269">
        <v>2.607551189358685E-5</v>
      </c>
      <c r="F17302" s="269">
        <v>8.17261670405395E-5</v>
      </c>
    </row>
    <row r="17303" ht="14.25" customHeight="1">
      <c r="A17303" s="267">
        <v>43826.0</v>
      </c>
      <c r="B17303" s="57">
        <v>361.0</v>
      </c>
      <c r="C17303" s="57">
        <v>22.0</v>
      </c>
      <c r="D17303" s="268">
        <v>0.4375</v>
      </c>
      <c r="E17303" s="269">
        <v>4.192323731226336E-5</v>
      </c>
      <c r="F17303" s="269">
        <v>8.322848628760824E-5</v>
      </c>
    </row>
    <row r="17304" ht="14.25" customHeight="1">
      <c r="A17304" s="267">
        <v>43826.0</v>
      </c>
      <c r="B17304" s="57">
        <v>361.0</v>
      </c>
      <c r="C17304" s="57">
        <v>23.0</v>
      </c>
      <c r="D17304" s="268">
        <v>0.458333333333333</v>
      </c>
      <c r="E17304" s="269">
        <v>5.754242762519168E-5</v>
      </c>
      <c r="F17304" s="269">
        <v>8.132554857465449E-5</v>
      </c>
    </row>
    <row r="17305" ht="14.25" customHeight="1">
      <c r="A17305" s="267">
        <v>43826.0</v>
      </c>
      <c r="B17305" s="57">
        <v>361.0</v>
      </c>
      <c r="C17305" s="57">
        <v>24.0</v>
      </c>
      <c r="D17305" s="268">
        <v>0.479166666666667</v>
      </c>
      <c r="E17305" s="269">
        <v>6.63532376352163E-5</v>
      </c>
      <c r="F17305" s="269">
        <v>8.222694012289575E-5</v>
      </c>
    </row>
    <row r="17306" ht="14.25" customHeight="1">
      <c r="A17306" s="267">
        <v>43826.0</v>
      </c>
      <c r="B17306" s="57">
        <v>361.0</v>
      </c>
      <c r="C17306" s="57">
        <v>25.0</v>
      </c>
      <c r="D17306" s="268">
        <v>0.5</v>
      </c>
      <c r="E17306" s="269">
        <v>7.925754158122146E-5</v>
      </c>
      <c r="F17306" s="269">
        <v>8.312833167113699E-5</v>
      </c>
    </row>
    <row r="17307" ht="14.25" customHeight="1">
      <c r="A17307" s="267">
        <v>43826.0</v>
      </c>
      <c r="B17307" s="57">
        <v>361.0</v>
      </c>
      <c r="C17307" s="57">
        <v>26.0</v>
      </c>
      <c r="D17307" s="268">
        <v>0.520833333333333</v>
      </c>
      <c r="E17307" s="269">
        <v>8.304835066440858E-5</v>
      </c>
      <c r="F17307" s="269">
        <v>8.192647627348199E-5</v>
      </c>
    </row>
    <row r="17308" ht="14.25" customHeight="1">
      <c r="A17308" s="267">
        <v>43826.0</v>
      </c>
      <c r="B17308" s="57">
        <v>361.0</v>
      </c>
      <c r="C17308" s="57">
        <v>27.0</v>
      </c>
      <c r="D17308" s="268">
        <v>0.541666666666667</v>
      </c>
      <c r="E17308" s="269">
        <v>7.802372309013422E-5</v>
      </c>
      <c r="F17308" s="269">
        <v>8.182632165701075E-5</v>
      </c>
    </row>
    <row r="17309" ht="14.25" customHeight="1">
      <c r="A17309" s="267">
        <v>43826.0</v>
      </c>
      <c r="B17309" s="57">
        <v>361.0</v>
      </c>
      <c r="C17309" s="57">
        <v>28.0</v>
      </c>
      <c r="D17309" s="268">
        <v>0.5625</v>
      </c>
      <c r="E17309" s="269">
        <v>7.147267954592247E-5</v>
      </c>
      <c r="F17309" s="269">
        <v>7.982322932758575E-5</v>
      </c>
    </row>
    <row r="17310" ht="14.25" customHeight="1">
      <c r="A17310" s="267">
        <v>43826.0</v>
      </c>
      <c r="B17310" s="57">
        <v>361.0</v>
      </c>
      <c r="C17310" s="57">
        <v>29.0</v>
      </c>
      <c r="D17310" s="268">
        <v>0.583333333333333</v>
      </c>
      <c r="E17310" s="269">
        <v>6.30170152675826E-5</v>
      </c>
      <c r="F17310" s="269">
        <v>7.771998238168954E-5</v>
      </c>
    </row>
    <row r="17311" ht="14.25" customHeight="1">
      <c r="A17311" s="267">
        <v>43826.0</v>
      </c>
      <c r="B17311" s="57">
        <v>361.0</v>
      </c>
      <c r="C17311" s="57">
        <v>30.0</v>
      </c>
      <c r="D17311" s="268">
        <v>0.604166666666667</v>
      </c>
      <c r="E17311" s="269">
        <v>5.645802103920679E-5</v>
      </c>
      <c r="F17311" s="269">
        <v>8.09249301087695E-5</v>
      </c>
    </row>
    <row r="17312" ht="14.25" customHeight="1">
      <c r="A17312" s="267">
        <v>43826.0</v>
      </c>
      <c r="B17312" s="57">
        <v>361.0</v>
      </c>
      <c r="C17312" s="57">
        <v>31.0</v>
      </c>
      <c r="D17312" s="268">
        <v>0.625</v>
      </c>
      <c r="E17312" s="269">
        <v>4.573679252777193E-5</v>
      </c>
      <c r="F17312" s="269">
        <v>8.2727713205252E-5</v>
      </c>
    </row>
    <row r="17313" ht="14.25" customHeight="1">
      <c r="A17313" s="267">
        <v>43826.0</v>
      </c>
      <c r="B17313" s="57">
        <v>361.0</v>
      </c>
      <c r="C17313" s="57">
        <v>32.0</v>
      </c>
      <c r="D17313" s="268">
        <v>0.645833333333333</v>
      </c>
      <c r="E17313" s="269">
        <v>2.9331874995643067E-5</v>
      </c>
      <c r="F17313" s="269">
        <v>8.723467094645821E-5</v>
      </c>
    </row>
    <row r="17314" ht="14.25" customHeight="1">
      <c r="A17314" s="267">
        <v>43826.0</v>
      </c>
      <c r="B17314" s="57">
        <v>361.0</v>
      </c>
      <c r="C17314" s="57">
        <v>33.0</v>
      </c>
      <c r="D17314" s="268">
        <v>0.666666666666667</v>
      </c>
      <c r="E17314" s="269">
        <v>1.707306140443737E-5</v>
      </c>
      <c r="F17314" s="269">
        <v>9.394503025003191E-5</v>
      </c>
    </row>
    <row r="17315" ht="14.25" customHeight="1">
      <c r="A17315" s="267">
        <v>43826.0</v>
      </c>
      <c r="B17315" s="57">
        <v>361.0</v>
      </c>
      <c r="C17315" s="57">
        <v>34.0</v>
      </c>
      <c r="D17315" s="268">
        <v>0.6875</v>
      </c>
      <c r="E17315" s="269">
        <v>7.651449800104713E-6</v>
      </c>
      <c r="F17315" s="269">
        <v>1.0551288845246122E-4</v>
      </c>
    </row>
    <row r="17316" ht="14.25" customHeight="1">
      <c r="A17316" s="267">
        <v>43826.0</v>
      </c>
      <c r="B17316" s="57">
        <v>361.0</v>
      </c>
      <c r="C17316" s="57">
        <v>35.0</v>
      </c>
      <c r="D17316" s="268">
        <v>0.708333333333333</v>
      </c>
      <c r="E17316" s="269">
        <v>2.336776113133959E-6</v>
      </c>
      <c r="F17316" s="269">
        <v>1.1370553607980945E-4</v>
      </c>
    </row>
    <row r="17317" ht="14.25" customHeight="1">
      <c r="A17317" s="267">
        <v>43826.0</v>
      </c>
      <c r="B17317" s="57">
        <v>361.0</v>
      </c>
      <c r="C17317" s="57">
        <v>36.0</v>
      </c>
      <c r="D17317" s="268">
        <v>0.729166666666667</v>
      </c>
      <c r="E17317" s="269">
        <v>3.213005573350681E-8</v>
      </c>
      <c r="F17317" s="269">
        <v>1.1757150427559965E-4</v>
      </c>
    </row>
    <row r="17318" ht="14.25" customHeight="1">
      <c r="A17318" s="267">
        <v>43826.0</v>
      </c>
      <c r="B17318" s="57">
        <v>361.0</v>
      </c>
      <c r="C17318" s="57">
        <v>37.0</v>
      </c>
      <c r="D17318" s="268">
        <v>0.75</v>
      </c>
      <c r="E17318" s="269">
        <v>0.0</v>
      </c>
      <c r="F17318" s="269">
        <v>1.1739122596595142E-4</v>
      </c>
    </row>
    <row r="17319" ht="14.25" customHeight="1">
      <c r="A17319" s="267">
        <v>43826.0</v>
      </c>
      <c r="B17319" s="57">
        <v>361.0</v>
      </c>
      <c r="C17319" s="57">
        <v>38.0</v>
      </c>
      <c r="D17319" s="268">
        <v>0.770833333333333</v>
      </c>
      <c r="E17319" s="269">
        <v>0.0</v>
      </c>
      <c r="F17319" s="269">
        <v>1.1423635554710706E-4</v>
      </c>
    </row>
    <row r="17320" ht="14.25" customHeight="1">
      <c r="A17320" s="267">
        <v>43826.0</v>
      </c>
      <c r="B17320" s="57">
        <v>361.0</v>
      </c>
      <c r="C17320" s="57">
        <v>39.0</v>
      </c>
      <c r="D17320" s="268">
        <v>0.791666666666667</v>
      </c>
      <c r="E17320" s="269">
        <v>0.0</v>
      </c>
      <c r="F17320" s="269">
        <v>1.0716543962423684E-4</v>
      </c>
    </row>
    <row r="17321" ht="14.25" customHeight="1">
      <c r="A17321" s="267">
        <v>43826.0</v>
      </c>
      <c r="B17321" s="57">
        <v>361.0</v>
      </c>
      <c r="C17321" s="57">
        <v>40.0</v>
      </c>
      <c r="D17321" s="268">
        <v>0.8125</v>
      </c>
      <c r="E17321" s="269">
        <v>0.0</v>
      </c>
      <c r="F17321" s="269">
        <v>1.0220778610891E-4</v>
      </c>
    </row>
    <row r="17322" ht="14.25" customHeight="1">
      <c r="A17322" s="267">
        <v>43826.0</v>
      </c>
      <c r="B17322" s="57">
        <v>361.0</v>
      </c>
      <c r="C17322" s="57">
        <v>41.0</v>
      </c>
      <c r="D17322" s="268">
        <v>0.833333333333333</v>
      </c>
      <c r="E17322" s="269">
        <v>0.0</v>
      </c>
      <c r="F17322" s="269">
        <v>9.885260645712315E-5</v>
      </c>
    </row>
    <row r="17323" ht="14.25" customHeight="1">
      <c r="A17323" s="267">
        <v>43826.0</v>
      </c>
      <c r="B17323" s="57">
        <v>361.0</v>
      </c>
      <c r="C17323" s="57">
        <v>42.0</v>
      </c>
      <c r="D17323" s="268">
        <v>0.854166666666667</v>
      </c>
      <c r="E17323" s="269">
        <v>0.0</v>
      </c>
      <c r="F17323" s="269">
        <v>9.354441178414693E-5</v>
      </c>
    </row>
    <row r="17324" ht="14.25" customHeight="1">
      <c r="A17324" s="267">
        <v>43826.0</v>
      </c>
      <c r="B17324" s="57">
        <v>361.0</v>
      </c>
      <c r="C17324" s="57">
        <v>43.0</v>
      </c>
      <c r="D17324" s="268">
        <v>0.875</v>
      </c>
      <c r="E17324" s="269">
        <v>0.0</v>
      </c>
      <c r="F17324" s="269">
        <v>8.973853635823944E-5</v>
      </c>
    </row>
    <row r="17325" ht="14.25" customHeight="1">
      <c r="A17325" s="267">
        <v>43826.0</v>
      </c>
      <c r="B17325" s="57">
        <v>361.0</v>
      </c>
      <c r="C17325" s="57">
        <v>44.0</v>
      </c>
      <c r="D17325" s="268">
        <v>0.895833333333333</v>
      </c>
      <c r="E17325" s="269">
        <v>0.0</v>
      </c>
      <c r="F17325" s="269">
        <v>8.593266093233197E-5</v>
      </c>
    </row>
    <row r="17326" ht="14.25" customHeight="1">
      <c r="A17326" s="267">
        <v>43826.0</v>
      </c>
      <c r="B17326" s="57">
        <v>361.0</v>
      </c>
      <c r="C17326" s="57">
        <v>45.0</v>
      </c>
      <c r="D17326" s="268">
        <v>0.916666666666667</v>
      </c>
      <c r="E17326" s="269">
        <v>0.0</v>
      </c>
      <c r="F17326" s="269">
        <v>8.062446625935576E-5</v>
      </c>
    </row>
    <row r="17327" ht="14.25" customHeight="1">
      <c r="A17327" s="267">
        <v>43826.0</v>
      </c>
      <c r="B17327" s="57">
        <v>361.0</v>
      </c>
      <c r="C17327" s="57">
        <v>46.0</v>
      </c>
      <c r="D17327" s="268">
        <v>0.9375</v>
      </c>
      <c r="E17327" s="269">
        <v>0.0</v>
      </c>
      <c r="F17327" s="269">
        <v>7.211132385929955E-5</v>
      </c>
    </row>
    <row r="17328" ht="14.25" customHeight="1">
      <c r="A17328" s="267">
        <v>43826.0</v>
      </c>
      <c r="B17328" s="57">
        <v>361.0</v>
      </c>
      <c r="C17328" s="57">
        <v>47.0</v>
      </c>
      <c r="D17328" s="268">
        <v>0.958333333333333</v>
      </c>
      <c r="E17328" s="269">
        <v>0.0</v>
      </c>
      <c r="F17328" s="269">
        <v>6.61020468710246E-5</v>
      </c>
    </row>
    <row r="17329" ht="14.25" customHeight="1">
      <c r="A17329" s="267">
        <v>43826.0</v>
      </c>
      <c r="B17329" s="57">
        <v>361.0</v>
      </c>
      <c r="C17329" s="57">
        <v>48.0</v>
      </c>
      <c r="D17329" s="268">
        <v>0.979166666666667</v>
      </c>
      <c r="E17329" s="269">
        <v>0.0</v>
      </c>
      <c r="F17329" s="269">
        <v>5.989246064980713E-5</v>
      </c>
    </row>
    <row r="17330" ht="14.25" customHeight="1">
      <c r="A17330" s="267">
        <v>43827.0</v>
      </c>
      <c r="B17330" s="57">
        <v>362.0</v>
      </c>
      <c r="C17330" s="57">
        <v>1.0</v>
      </c>
      <c r="D17330" s="268">
        <v>0.0</v>
      </c>
      <c r="E17330" s="269">
        <v>0.0</v>
      </c>
      <c r="F17330" s="269">
        <v>5.318210134623342E-5</v>
      </c>
    </row>
    <row r="17331" ht="14.25" customHeight="1">
      <c r="A17331" s="267">
        <v>43827.0</v>
      </c>
      <c r="B17331" s="57">
        <v>362.0</v>
      </c>
      <c r="C17331" s="57">
        <v>2.0</v>
      </c>
      <c r="D17331" s="268">
        <v>0.020833333333333332</v>
      </c>
      <c r="E17331" s="269">
        <v>0.0</v>
      </c>
      <c r="F17331" s="269">
        <v>4.6071123576774715E-5</v>
      </c>
    </row>
    <row r="17332" ht="14.25" customHeight="1">
      <c r="A17332" s="267">
        <v>43827.0</v>
      </c>
      <c r="B17332" s="57">
        <v>362.0</v>
      </c>
      <c r="C17332" s="57">
        <v>3.0</v>
      </c>
      <c r="D17332" s="268">
        <v>0.0416666666666667</v>
      </c>
      <c r="E17332" s="269">
        <v>0.0</v>
      </c>
      <c r="F17332" s="269">
        <v>4.326679431557974E-5</v>
      </c>
    </row>
    <row r="17333" ht="14.25" customHeight="1">
      <c r="A17333" s="267">
        <v>43827.0</v>
      </c>
      <c r="B17333" s="57">
        <v>362.0</v>
      </c>
      <c r="C17333" s="57">
        <v>4.0</v>
      </c>
      <c r="D17333" s="268">
        <v>0.0625</v>
      </c>
      <c r="E17333" s="269">
        <v>0.0</v>
      </c>
      <c r="F17333" s="269">
        <v>3.986153735555726E-5</v>
      </c>
    </row>
    <row r="17334" ht="14.25" customHeight="1">
      <c r="A17334" s="267">
        <v>43827.0</v>
      </c>
      <c r="B17334" s="57">
        <v>362.0</v>
      </c>
      <c r="C17334" s="57">
        <v>5.0</v>
      </c>
      <c r="D17334" s="268">
        <v>0.0833333333333333</v>
      </c>
      <c r="E17334" s="269">
        <v>0.0</v>
      </c>
      <c r="F17334" s="269">
        <v>3.6957053477891026E-5</v>
      </c>
    </row>
    <row r="17335" ht="14.25" customHeight="1">
      <c r="A17335" s="267">
        <v>43827.0</v>
      </c>
      <c r="B17335" s="57">
        <v>362.0</v>
      </c>
      <c r="C17335" s="57">
        <v>6.0</v>
      </c>
      <c r="D17335" s="268">
        <v>0.104166666666667</v>
      </c>
      <c r="E17335" s="269">
        <v>0.0</v>
      </c>
      <c r="F17335" s="269">
        <v>3.4453188066109795E-5</v>
      </c>
    </row>
    <row r="17336" ht="14.25" customHeight="1">
      <c r="A17336" s="267">
        <v>43827.0</v>
      </c>
      <c r="B17336" s="57">
        <v>362.0</v>
      </c>
      <c r="C17336" s="57">
        <v>7.0</v>
      </c>
      <c r="D17336" s="268">
        <v>0.125</v>
      </c>
      <c r="E17336" s="269">
        <v>0.0</v>
      </c>
      <c r="F17336" s="269">
        <v>3.4753651915523535E-5</v>
      </c>
    </row>
    <row r="17337" ht="14.25" customHeight="1">
      <c r="A17337" s="267">
        <v>43827.0</v>
      </c>
      <c r="B17337" s="57">
        <v>362.0</v>
      </c>
      <c r="C17337" s="57">
        <v>8.0</v>
      </c>
      <c r="D17337" s="268">
        <v>0.145833333333333</v>
      </c>
      <c r="E17337" s="269">
        <v>0.0</v>
      </c>
      <c r="F17337" s="269">
        <v>3.3952414983753533E-5</v>
      </c>
    </row>
    <row r="17338" ht="14.25" customHeight="1">
      <c r="A17338" s="267">
        <v>43827.0</v>
      </c>
      <c r="B17338" s="57">
        <v>362.0</v>
      </c>
      <c r="C17338" s="57">
        <v>9.0</v>
      </c>
      <c r="D17338" s="268">
        <v>0.166666666666667</v>
      </c>
      <c r="E17338" s="269">
        <v>0.0</v>
      </c>
      <c r="F17338" s="269">
        <v>3.335148728492605E-5</v>
      </c>
    </row>
    <row r="17339" ht="14.25" customHeight="1">
      <c r="A17339" s="267">
        <v>43827.0</v>
      </c>
      <c r="B17339" s="57">
        <v>362.0</v>
      </c>
      <c r="C17339" s="57">
        <v>10.0</v>
      </c>
      <c r="D17339" s="268">
        <v>0.1875</v>
      </c>
      <c r="E17339" s="269">
        <v>0.0</v>
      </c>
      <c r="F17339" s="269">
        <v>3.2950868819041045E-5</v>
      </c>
    </row>
    <row r="17340" ht="14.25" customHeight="1">
      <c r="A17340" s="267">
        <v>43827.0</v>
      </c>
      <c r="B17340" s="57">
        <v>362.0</v>
      </c>
      <c r="C17340" s="57">
        <v>11.0</v>
      </c>
      <c r="D17340" s="268">
        <v>0.208333333333333</v>
      </c>
      <c r="E17340" s="269">
        <v>0.0</v>
      </c>
      <c r="F17340" s="269">
        <v>3.465349729905229E-5</v>
      </c>
    </row>
    <row r="17341" ht="14.25" customHeight="1">
      <c r="A17341" s="267">
        <v>43827.0</v>
      </c>
      <c r="B17341" s="57">
        <v>362.0</v>
      </c>
      <c r="C17341" s="57">
        <v>12.0</v>
      </c>
      <c r="D17341" s="268">
        <v>0.229166666666667</v>
      </c>
      <c r="E17341" s="269">
        <v>0.0</v>
      </c>
      <c r="F17341" s="269">
        <v>3.645628039553478E-5</v>
      </c>
    </row>
    <row r="17342" ht="14.25" customHeight="1">
      <c r="A17342" s="267">
        <v>43827.0</v>
      </c>
      <c r="B17342" s="57">
        <v>362.0</v>
      </c>
      <c r="C17342" s="57">
        <v>13.0</v>
      </c>
      <c r="D17342" s="268">
        <v>0.25</v>
      </c>
      <c r="E17342" s="269">
        <v>0.0</v>
      </c>
      <c r="F17342" s="269">
        <v>4.0662774287327245E-5</v>
      </c>
    </row>
    <row r="17343" ht="14.25" customHeight="1">
      <c r="A17343" s="267">
        <v>43827.0</v>
      </c>
      <c r="B17343" s="57">
        <v>362.0</v>
      </c>
      <c r="C17343" s="57">
        <v>14.0</v>
      </c>
      <c r="D17343" s="268">
        <v>0.270833333333333</v>
      </c>
      <c r="E17343" s="269">
        <v>0.0</v>
      </c>
      <c r="F17343" s="269">
        <v>4.3366948932050984E-5</v>
      </c>
    </row>
    <row r="17344" ht="14.25" customHeight="1">
      <c r="A17344" s="267">
        <v>43827.0</v>
      </c>
      <c r="B17344" s="57">
        <v>362.0</v>
      </c>
      <c r="C17344" s="57">
        <v>15.0</v>
      </c>
      <c r="D17344" s="268">
        <v>0.291666666666667</v>
      </c>
      <c r="E17344" s="269">
        <v>0.0</v>
      </c>
      <c r="F17344" s="269">
        <v>4.7573442823843464E-5</v>
      </c>
    </row>
    <row r="17345" ht="14.25" customHeight="1">
      <c r="A17345" s="267">
        <v>43827.0</v>
      </c>
      <c r="B17345" s="57">
        <v>362.0</v>
      </c>
      <c r="C17345" s="57">
        <v>16.0</v>
      </c>
      <c r="D17345" s="268">
        <v>0.3125</v>
      </c>
      <c r="E17345" s="269">
        <v>2.2009852763600578E-8</v>
      </c>
      <c r="F17345" s="269">
        <v>5.67876675391984E-5</v>
      </c>
    </row>
    <row r="17346" ht="14.25" customHeight="1">
      <c r="A17346" s="267">
        <v>43827.0</v>
      </c>
      <c r="B17346" s="57">
        <v>362.0</v>
      </c>
      <c r="C17346" s="57">
        <v>17.0</v>
      </c>
      <c r="D17346" s="268">
        <v>0.333333333333333</v>
      </c>
      <c r="E17346" s="269">
        <v>6.244139742009709E-7</v>
      </c>
      <c r="F17346" s="269">
        <v>6.239632606158836E-5</v>
      </c>
    </row>
    <row r="17347" ht="14.25" customHeight="1">
      <c r="A17347" s="267">
        <v>43827.0</v>
      </c>
      <c r="B17347" s="57">
        <v>362.0</v>
      </c>
      <c r="C17347" s="57">
        <v>18.0</v>
      </c>
      <c r="D17347" s="268">
        <v>0.354166666666667</v>
      </c>
      <c r="E17347" s="269">
        <v>1.2448822044891395E-6</v>
      </c>
      <c r="F17347" s="269">
        <v>6.970761306398956E-5</v>
      </c>
    </row>
    <row r="17348" ht="14.25" customHeight="1">
      <c r="A17348" s="267">
        <v>43827.0</v>
      </c>
      <c r="B17348" s="57">
        <v>362.0</v>
      </c>
      <c r="C17348" s="57">
        <v>19.0</v>
      </c>
      <c r="D17348" s="268">
        <v>0.375</v>
      </c>
      <c r="E17348" s="269">
        <v>4.904639804248652E-6</v>
      </c>
      <c r="F17348" s="269">
        <v>7.611750851814954E-5</v>
      </c>
    </row>
    <row r="17349" ht="14.25" customHeight="1">
      <c r="A17349" s="267">
        <v>43827.0</v>
      </c>
      <c r="B17349" s="57">
        <v>362.0</v>
      </c>
      <c r="C17349" s="57">
        <v>20.0</v>
      </c>
      <c r="D17349" s="268">
        <v>0.395833333333333</v>
      </c>
      <c r="E17349" s="269">
        <v>2.376902770051506E-5</v>
      </c>
      <c r="F17349" s="269">
        <v>8.09249301087695E-5</v>
      </c>
    </row>
    <row r="17350" ht="14.25" customHeight="1">
      <c r="A17350" s="267">
        <v>43827.0</v>
      </c>
      <c r="B17350" s="57">
        <v>362.0</v>
      </c>
      <c r="C17350" s="57">
        <v>21.0</v>
      </c>
      <c r="D17350" s="268">
        <v>0.416666666666667</v>
      </c>
      <c r="E17350" s="269">
        <v>4.035046650652316E-5</v>
      </c>
      <c r="F17350" s="269">
        <v>8.21267855064245E-5</v>
      </c>
    </row>
    <row r="17351" ht="14.25" customHeight="1">
      <c r="A17351" s="267">
        <v>43827.0</v>
      </c>
      <c r="B17351" s="57">
        <v>362.0</v>
      </c>
      <c r="C17351" s="57">
        <v>22.0</v>
      </c>
      <c r="D17351" s="268">
        <v>0.4375</v>
      </c>
      <c r="E17351" s="269">
        <v>7.555290289823269E-5</v>
      </c>
      <c r="F17351" s="269">
        <v>8.372925936996448E-5</v>
      </c>
    </row>
    <row r="17352" ht="14.25" customHeight="1">
      <c r="A17352" s="267">
        <v>43827.0</v>
      </c>
      <c r="B17352" s="57">
        <v>362.0</v>
      </c>
      <c r="C17352" s="57">
        <v>23.0</v>
      </c>
      <c r="D17352" s="268">
        <v>0.458333333333333</v>
      </c>
      <c r="E17352" s="269">
        <v>9.797804927271296E-5</v>
      </c>
      <c r="F17352" s="269">
        <v>8.182632165701075E-5</v>
      </c>
    </row>
    <row r="17353" ht="14.25" customHeight="1">
      <c r="A17353" s="267">
        <v>43827.0</v>
      </c>
      <c r="B17353" s="57">
        <v>362.0</v>
      </c>
      <c r="C17353" s="57">
        <v>24.0</v>
      </c>
      <c r="D17353" s="268">
        <v>0.479166666666667</v>
      </c>
      <c r="E17353" s="269">
        <v>1.0226242616739526E-4</v>
      </c>
      <c r="F17353" s="269">
        <v>8.282786782172324E-5</v>
      </c>
    </row>
    <row r="17354" ht="14.25" customHeight="1">
      <c r="A17354" s="267">
        <v>43827.0</v>
      </c>
      <c r="B17354" s="57">
        <v>362.0</v>
      </c>
      <c r="C17354" s="57">
        <v>25.0</v>
      </c>
      <c r="D17354" s="268">
        <v>0.5</v>
      </c>
      <c r="E17354" s="269">
        <v>1.0806367950627357E-4</v>
      </c>
      <c r="F17354" s="269">
        <v>8.362910475349323E-5</v>
      </c>
    </row>
    <row r="17355" ht="14.25" customHeight="1">
      <c r="A17355" s="267">
        <v>43827.0</v>
      </c>
      <c r="B17355" s="57">
        <v>362.0</v>
      </c>
      <c r="C17355" s="57">
        <v>26.0</v>
      </c>
      <c r="D17355" s="268">
        <v>0.520833333333333</v>
      </c>
      <c r="E17355" s="269">
        <v>1.0907892717568492E-4</v>
      </c>
      <c r="F17355" s="269">
        <v>8.242724935583825E-5</v>
      </c>
    </row>
    <row r="17356" ht="14.25" customHeight="1">
      <c r="A17356" s="267">
        <v>43827.0</v>
      </c>
      <c r="B17356" s="57">
        <v>362.0</v>
      </c>
      <c r="C17356" s="57">
        <v>27.0</v>
      </c>
      <c r="D17356" s="268">
        <v>0.541666666666667</v>
      </c>
      <c r="E17356" s="269">
        <v>1.0759919443758003E-4</v>
      </c>
      <c r="F17356" s="269">
        <v>8.242724935583825E-5</v>
      </c>
    </row>
    <row r="17357" ht="14.25" customHeight="1">
      <c r="A17357" s="267">
        <v>43827.0</v>
      </c>
      <c r="B17357" s="57">
        <v>362.0</v>
      </c>
      <c r="C17357" s="57">
        <v>28.0</v>
      </c>
      <c r="D17357" s="268">
        <v>0.5625</v>
      </c>
      <c r="E17357" s="269">
        <v>7.276129692059749E-5</v>
      </c>
      <c r="F17357" s="269">
        <v>8.042415702641325E-5</v>
      </c>
    </row>
    <row r="17358" ht="14.25" customHeight="1">
      <c r="A17358" s="267">
        <v>43827.0</v>
      </c>
      <c r="B17358" s="57">
        <v>362.0</v>
      </c>
      <c r="C17358" s="57">
        <v>29.0</v>
      </c>
      <c r="D17358" s="268">
        <v>0.583333333333333</v>
      </c>
      <c r="E17358" s="269">
        <v>4.020228325120469E-5</v>
      </c>
      <c r="F17358" s="269">
        <v>7.832091008051702E-5</v>
      </c>
    </row>
    <row r="17359" ht="14.25" customHeight="1">
      <c r="A17359" s="267">
        <v>43827.0</v>
      </c>
      <c r="B17359" s="57">
        <v>362.0</v>
      </c>
      <c r="C17359" s="57">
        <v>30.0</v>
      </c>
      <c r="D17359" s="268">
        <v>0.604166666666667</v>
      </c>
      <c r="E17359" s="269">
        <v>3.379158630476177E-5</v>
      </c>
      <c r="F17359" s="269">
        <v>8.1525857807597E-5</v>
      </c>
    </row>
    <row r="17360" ht="14.25" customHeight="1">
      <c r="A17360" s="267">
        <v>43827.0</v>
      </c>
      <c r="B17360" s="57">
        <v>362.0</v>
      </c>
      <c r="C17360" s="57">
        <v>31.0</v>
      </c>
      <c r="D17360" s="268">
        <v>0.625</v>
      </c>
      <c r="E17360" s="269">
        <v>2.2948896601859246E-5</v>
      </c>
      <c r="F17360" s="269">
        <v>8.332864090407948E-5</v>
      </c>
    </row>
    <row r="17361" ht="14.25" customHeight="1">
      <c r="A17361" s="267">
        <v>43827.0</v>
      </c>
      <c r="B17361" s="57">
        <v>362.0</v>
      </c>
      <c r="C17361" s="57">
        <v>32.0</v>
      </c>
      <c r="D17361" s="268">
        <v>0.645833333333333</v>
      </c>
      <c r="E17361" s="269">
        <v>1.3966282670052348E-5</v>
      </c>
      <c r="F17361" s="269">
        <v>8.773544402881445E-5</v>
      </c>
    </row>
    <row r="17362" ht="14.25" customHeight="1">
      <c r="A17362" s="267">
        <v>43827.0</v>
      </c>
      <c r="B17362" s="57">
        <v>362.0</v>
      </c>
      <c r="C17362" s="57">
        <v>33.0</v>
      </c>
      <c r="D17362" s="268">
        <v>0.666666666666667</v>
      </c>
      <c r="E17362" s="269">
        <v>6.262638662021516E-6</v>
      </c>
      <c r="F17362" s="269">
        <v>9.444580333238818E-5</v>
      </c>
    </row>
    <row r="17363" ht="14.25" customHeight="1">
      <c r="A17363" s="267">
        <v>43827.0</v>
      </c>
      <c r="B17363" s="57">
        <v>362.0</v>
      </c>
      <c r="C17363" s="57">
        <v>34.0</v>
      </c>
      <c r="D17363" s="268">
        <v>0.6875</v>
      </c>
      <c r="E17363" s="269">
        <v>2.7011531238799647E-6</v>
      </c>
      <c r="F17363" s="269">
        <v>1.0588346053340484E-4</v>
      </c>
    </row>
    <row r="17364" ht="14.25" customHeight="1">
      <c r="A17364" s="267">
        <v>43827.0</v>
      </c>
      <c r="B17364" s="57">
        <v>362.0</v>
      </c>
      <c r="C17364" s="57">
        <v>35.0</v>
      </c>
      <c r="D17364" s="268">
        <v>0.708333333333333</v>
      </c>
      <c r="E17364" s="269">
        <v>6.914943349445167E-7</v>
      </c>
      <c r="F17364" s="269">
        <v>1.140961390840473E-4</v>
      </c>
    </row>
    <row r="17365" ht="14.25" customHeight="1">
      <c r="A17365" s="267">
        <v>43827.0</v>
      </c>
      <c r="B17365" s="57">
        <v>362.0</v>
      </c>
      <c r="C17365" s="57">
        <v>36.0</v>
      </c>
      <c r="D17365" s="268">
        <v>0.729166666666667</v>
      </c>
      <c r="E17365" s="269">
        <v>1.9852024061286797E-8</v>
      </c>
      <c r="F17365" s="269">
        <v>1.1799215366477889E-4</v>
      </c>
    </row>
    <row r="17366" ht="14.25" customHeight="1">
      <c r="A17366" s="267">
        <v>43827.0</v>
      </c>
      <c r="B17366" s="57">
        <v>362.0</v>
      </c>
      <c r="C17366" s="57">
        <v>37.0</v>
      </c>
      <c r="D17366" s="268">
        <v>0.75</v>
      </c>
      <c r="E17366" s="269">
        <v>0.0</v>
      </c>
      <c r="F17366" s="269">
        <v>1.177517825852479E-4</v>
      </c>
    </row>
    <row r="17367" ht="14.25" customHeight="1">
      <c r="A17367" s="267">
        <v>43827.0</v>
      </c>
      <c r="B17367" s="57">
        <v>362.0</v>
      </c>
      <c r="C17367" s="57">
        <v>38.0</v>
      </c>
      <c r="D17367" s="268">
        <v>0.770833333333333</v>
      </c>
      <c r="E17367" s="269">
        <v>0.0</v>
      </c>
      <c r="F17367" s="269">
        <v>1.1455685031981505E-4</v>
      </c>
    </row>
    <row r="17368" ht="14.25" customHeight="1">
      <c r="A17368" s="267">
        <v>43827.0</v>
      </c>
      <c r="B17368" s="57">
        <v>362.0</v>
      </c>
      <c r="C17368" s="57">
        <v>39.0</v>
      </c>
      <c r="D17368" s="268">
        <v>0.791666666666667</v>
      </c>
      <c r="E17368" s="269">
        <v>0.0</v>
      </c>
      <c r="F17368" s="269">
        <v>1.0744587255035636E-4</v>
      </c>
    </row>
    <row r="17369" ht="14.25" customHeight="1">
      <c r="A17369" s="267">
        <v>43827.0</v>
      </c>
      <c r="B17369" s="57">
        <v>362.0</v>
      </c>
      <c r="C17369" s="57">
        <v>40.0</v>
      </c>
      <c r="D17369" s="268">
        <v>0.8125</v>
      </c>
      <c r="E17369" s="269">
        <v>0.0</v>
      </c>
      <c r="F17369" s="269">
        <v>1.0250824995832373E-4</v>
      </c>
    </row>
    <row r="17370" ht="14.25" customHeight="1">
      <c r="A17370" s="267">
        <v>43827.0</v>
      </c>
      <c r="B17370" s="57">
        <v>362.0</v>
      </c>
      <c r="C17370" s="57">
        <v>41.0</v>
      </c>
      <c r="D17370" s="268">
        <v>0.833333333333333</v>
      </c>
      <c r="E17370" s="269">
        <v>0.0</v>
      </c>
      <c r="F17370" s="269">
        <v>9.915307030653687E-5</v>
      </c>
    </row>
    <row r="17371" ht="14.25" customHeight="1">
      <c r="A17371" s="267">
        <v>43827.0</v>
      </c>
      <c r="B17371" s="57">
        <v>362.0</v>
      </c>
      <c r="C17371" s="57">
        <v>42.0</v>
      </c>
      <c r="D17371" s="268">
        <v>0.854166666666667</v>
      </c>
      <c r="E17371" s="269">
        <v>0.0</v>
      </c>
      <c r="F17371" s="269">
        <v>9.374472101708942E-5</v>
      </c>
    </row>
    <row r="17372" ht="14.25" customHeight="1">
      <c r="A17372" s="267">
        <v>43827.0</v>
      </c>
      <c r="B17372" s="57">
        <v>362.0</v>
      </c>
      <c r="C17372" s="57">
        <v>43.0</v>
      </c>
      <c r="D17372" s="268">
        <v>0.875</v>
      </c>
      <c r="E17372" s="269">
        <v>0.0</v>
      </c>
      <c r="F17372" s="269">
        <v>9.00390002076532E-5</v>
      </c>
    </row>
    <row r="17373" ht="14.25" customHeight="1">
      <c r="A17373" s="267">
        <v>43827.0</v>
      </c>
      <c r="B17373" s="57">
        <v>362.0</v>
      </c>
      <c r="C17373" s="57">
        <v>44.0</v>
      </c>
      <c r="D17373" s="268">
        <v>0.895833333333333</v>
      </c>
      <c r="E17373" s="269">
        <v>0.0</v>
      </c>
      <c r="F17373" s="269">
        <v>8.623312478174573E-5</v>
      </c>
    </row>
    <row r="17374" ht="14.25" customHeight="1">
      <c r="A17374" s="267">
        <v>43827.0</v>
      </c>
      <c r="B17374" s="57">
        <v>362.0</v>
      </c>
      <c r="C17374" s="57">
        <v>45.0</v>
      </c>
      <c r="D17374" s="268">
        <v>0.916666666666667</v>
      </c>
      <c r="E17374" s="269">
        <v>0.0</v>
      </c>
      <c r="F17374" s="269">
        <v>8.09249301087695E-5</v>
      </c>
    </row>
    <row r="17375" ht="14.25" customHeight="1">
      <c r="A17375" s="267">
        <v>43827.0</v>
      </c>
      <c r="B17375" s="57">
        <v>362.0</v>
      </c>
      <c r="C17375" s="57">
        <v>46.0</v>
      </c>
      <c r="D17375" s="268">
        <v>0.9375</v>
      </c>
      <c r="E17375" s="269">
        <v>0.0</v>
      </c>
      <c r="F17375" s="269">
        <v>7.231163309224206E-5</v>
      </c>
    </row>
    <row r="17376" ht="14.25" customHeight="1">
      <c r="A17376" s="267">
        <v>43827.0</v>
      </c>
      <c r="B17376" s="57">
        <v>362.0</v>
      </c>
      <c r="C17376" s="57">
        <v>47.0</v>
      </c>
      <c r="D17376" s="268">
        <v>0.958333333333333</v>
      </c>
      <c r="E17376" s="269">
        <v>0.0</v>
      </c>
      <c r="F17376" s="269">
        <v>6.630235610396709E-5</v>
      </c>
    </row>
    <row r="17377" ht="14.25" customHeight="1">
      <c r="A17377" s="267">
        <v>43827.0</v>
      </c>
      <c r="B17377" s="57">
        <v>362.0</v>
      </c>
      <c r="C17377" s="57">
        <v>48.0</v>
      </c>
      <c r="D17377" s="268">
        <v>0.979166666666667</v>
      </c>
      <c r="E17377" s="269">
        <v>0.0</v>
      </c>
      <c r="F17377" s="269">
        <v>6.0092769882749627E-5</v>
      </c>
    </row>
    <row r="17378" ht="14.25" customHeight="1">
      <c r="A17378" s="267">
        <v>43828.0</v>
      </c>
      <c r="B17378" s="57">
        <v>363.0</v>
      </c>
      <c r="C17378" s="57">
        <v>1.0</v>
      </c>
      <c r="D17378" s="268">
        <v>0.0</v>
      </c>
      <c r="E17378" s="269">
        <v>0.0</v>
      </c>
      <c r="F17378" s="269">
        <v>5.288163749681968E-5</v>
      </c>
    </row>
    <row r="17379" ht="14.25" customHeight="1">
      <c r="A17379" s="267">
        <v>43828.0</v>
      </c>
      <c r="B17379" s="57">
        <v>363.0</v>
      </c>
      <c r="C17379" s="57">
        <v>2.0</v>
      </c>
      <c r="D17379" s="268">
        <v>0.020833333333333332</v>
      </c>
      <c r="E17379" s="269">
        <v>0.0</v>
      </c>
      <c r="F17379" s="269">
        <v>4.587081434383222E-5</v>
      </c>
    </row>
    <row r="17380" ht="14.25" customHeight="1">
      <c r="A17380" s="267">
        <v>43828.0</v>
      </c>
      <c r="B17380" s="57">
        <v>363.0</v>
      </c>
      <c r="C17380" s="57">
        <v>3.0</v>
      </c>
      <c r="D17380" s="268">
        <v>0.0416666666666667</v>
      </c>
      <c r="E17380" s="269">
        <v>0.0</v>
      </c>
      <c r="F17380" s="269">
        <v>4.296633046616598E-5</v>
      </c>
    </row>
    <row r="17381" ht="14.25" customHeight="1">
      <c r="A17381" s="267">
        <v>43828.0</v>
      </c>
      <c r="B17381" s="57">
        <v>363.0</v>
      </c>
      <c r="C17381" s="57">
        <v>4.0</v>
      </c>
      <c r="D17381" s="268">
        <v>0.0625</v>
      </c>
      <c r="E17381" s="269">
        <v>0.0</v>
      </c>
      <c r="F17381" s="269">
        <v>3.966122812261476E-5</v>
      </c>
    </row>
    <row r="17382" ht="14.25" customHeight="1">
      <c r="A17382" s="267">
        <v>43828.0</v>
      </c>
      <c r="B17382" s="57">
        <v>363.0</v>
      </c>
      <c r="C17382" s="57">
        <v>5.0</v>
      </c>
      <c r="D17382" s="268">
        <v>0.0833333333333333</v>
      </c>
      <c r="E17382" s="269">
        <v>0.0</v>
      </c>
      <c r="F17382" s="269">
        <v>3.6756744244948525E-5</v>
      </c>
    </row>
    <row r="17383" ht="14.25" customHeight="1">
      <c r="A17383" s="267">
        <v>43828.0</v>
      </c>
      <c r="B17383" s="57">
        <v>363.0</v>
      </c>
      <c r="C17383" s="57">
        <v>6.0</v>
      </c>
      <c r="D17383" s="268">
        <v>0.104166666666667</v>
      </c>
      <c r="E17383" s="269">
        <v>0.0</v>
      </c>
      <c r="F17383" s="269">
        <v>3.425287883316729E-5</v>
      </c>
    </row>
    <row r="17384" ht="14.25" customHeight="1">
      <c r="A17384" s="267">
        <v>43828.0</v>
      </c>
      <c r="B17384" s="57">
        <v>363.0</v>
      </c>
      <c r="C17384" s="57">
        <v>7.0</v>
      </c>
      <c r="D17384" s="268">
        <v>0.125</v>
      </c>
      <c r="E17384" s="269">
        <v>0.0</v>
      </c>
      <c r="F17384" s="269">
        <v>3.455334268258104E-5</v>
      </c>
    </row>
    <row r="17385" ht="14.25" customHeight="1">
      <c r="A17385" s="267">
        <v>43828.0</v>
      </c>
      <c r="B17385" s="57">
        <v>363.0</v>
      </c>
      <c r="C17385" s="57">
        <v>8.0</v>
      </c>
      <c r="D17385" s="268">
        <v>0.145833333333333</v>
      </c>
      <c r="E17385" s="269">
        <v>0.0</v>
      </c>
      <c r="F17385" s="269">
        <v>3.375210575081104E-5</v>
      </c>
    </row>
    <row r="17386" ht="14.25" customHeight="1">
      <c r="A17386" s="267">
        <v>43828.0</v>
      </c>
      <c r="B17386" s="57">
        <v>363.0</v>
      </c>
      <c r="C17386" s="57">
        <v>9.0</v>
      </c>
      <c r="D17386" s="268">
        <v>0.166666666666667</v>
      </c>
      <c r="E17386" s="269">
        <v>0.0</v>
      </c>
      <c r="F17386" s="269">
        <v>3.3151178051983545E-5</v>
      </c>
    </row>
    <row r="17387" ht="14.25" customHeight="1">
      <c r="A17387" s="267">
        <v>43828.0</v>
      </c>
      <c r="B17387" s="57">
        <v>363.0</v>
      </c>
      <c r="C17387" s="57">
        <v>10.0</v>
      </c>
      <c r="D17387" s="268">
        <v>0.1875</v>
      </c>
      <c r="E17387" s="269">
        <v>0.0</v>
      </c>
      <c r="F17387" s="269">
        <v>3.285071420256979E-5</v>
      </c>
    </row>
    <row r="17388" ht="14.25" customHeight="1">
      <c r="A17388" s="267">
        <v>43828.0</v>
      </c>
      <c r="B17388" s="57">
        <v>363.0</v>
      </c>
      <c r="C17388" s="57">
        <v>11.0</v>
      </c>
      <c r="D17388" s="268">
        <v>0.208333333333333</v>
      </c>
      <c r="E17388" s="269">
        <v>0.0</v>
      </c>
      <c r="F17388" s="269">
        <v>3.4453188066109795E-5</v>
      </c>
    </row>
    <row r="17389" ht="14.25" customHeight="1">
      <c r="A17389" s="267">
        <v>43828.0</v>
      </c>
      <c r="B17389" s="57">
        <v>363.0</v>
      </c>
      <c r="C17389" s="57">
        <v>12.0</v>
      </c>
      <c r="D17389" s="268">
        <v>0.229166666666667</v>
      </c>
      <c r="E17389" s="269">
        <v>0.0</v>
      </c>
      <c r="F17389" s="269">
        <v>3.625597116259227E-5</v>
      </c>
    </row>
    <row r="17390" ht="14.25" customHeight="1">
      <c r="A17390" s="267">
        <v>43828.0</v>
      </c>
      <c r="B17390" s="57">
        <v>363.0</v>
      </c>
      <c r="C17390" s="57">
        <v>13.0</v>
      </c>
      <c r="D17390" s="268">
        <v>0.25</v>
      </c>
      <c r="E17390" s="269">
        <v>0.0</v>
      </c>
      <c r="F17390" s="269">
        <v>4.0562619670856E-5</v>
      </c>
    </row>
    <row r="17391" ht="14.25" customHeight="1">
      <c r="A17391" s="267">
        <v>43828.0</v>
      </c>
      <c r="B17391" s="57">
        <v>363.0</v>
      </c>
      <c r="C17391" s="57">
        <v>14.0</v>
      </c>
      <c r="D17391" s="268">
        <v>0.270833333333333</v>
      </c>
      <c r="E17391" s="269">
        <v>0.0</v>
      </c>
      <c r="F17391" s="269">
        <v>4.326679431557974E-5</v>
      </c>
    </row>
    <row r="17392" ht="14.25" customHeight="1">
      <c r="A17392" s="267">
        <v>43828.0</v>
      </c>
      <c r="B17392" s="57">
        <v>363.0</v>
      </c>
      <c r="C17392" s="57">
        <v>15.0</v>
      </c>
      <c r="D17392" s="268">
        <v>0.291666666666667</v>
      </c>
      <c r="E17392" s="269">
        <v>0.0</v>
      </c>
      <c r="F17392" s="269">
        <v>4.747328820737221E-5</v>
      </c>
    </row>
    <row r="17393" ht="14.25" customHeight="1">
      <c r="A17393" s="267">
        <v>43828.0</v>
      </c>
      <c r="B17393" s="57">
        <v>363.0</v>
      </c>
      <c r="C17393" s="57">
        <v>16.0</v>
      </c>
      <c r="D17393" s="268">
        <v>0.3125</v>
      </c>
      <c r="E17393" s="269">
        <v>3.0826124318768324E-8</v>
      </c>
      <c r="F17393" s="269">
        <v>5.6587358306255894E-5</v>
      </c>
    </row>
    <row r="17394" ht="14.25" customHeight="1">
      <c r="A17394" s="267">
        <v>43828.0</v>
      </c>
      <c r="B17394" s="57">
        <v>363.0</v>
      </c>
      <c r="C17394" s="57">
        <v>17.0</v>
      </c>
      <c r="D17394" s="268">
        <v>0.333333333333333</v>
      </c>
      <c r="E17394" s="269">
        <v>6.512327023582995E-7</v>
      </c>
      <c r="F17394" s="269">
        <v>6.219601682864587E-5</v>
      </c>
    </row>
    <row r="17395" ht="14.25" customHeight="1">
      <c r="A17395" s="267">
        <v>43828.0</v>
      </c>
      <c r="B17395" s="57">
        <v>363.0</v>
      </c>
      <c r="C17395" s="57">
        <v>18.0</v>
      </c>
      <c r="D17395" s="268">
        <v>0.354166666666667</v>
      </c>
      <c r="E17395" s="269">
        <v>2.07928373754956E-6</v>
      </c>
      <c r="F17395" s="269">
        <v>6.940714921457582E-5</v>
      </c>
    </row>
    <row r="17396" ht="14.25" customHeight="1">
      <c r="A17396" s="267">
        <v>43828.0</v>
      </c>
      <c r="B17396" s="57">
        <v>363.0</v>
      </c>
      <c r="C17396" s="57">
        <v>19.0</v>
      </c>
      <c r="D17396" s="268">
        <v>0.375</v>
      </c>
      <c r="E17396" s="269">
        <v>5.445188251915874E-6</v>
      </c>
      <c r="F17396" s="269">
        <v>7.581704466873579E-5</v>
      </c>
    </row>
    <row r="17397" ht="14.25" customHeight="1">
      <c r="A17397" s="267">
        <v>43828.0</v>
      </c>
      <c r="B17397" s="57">
        <v>363.0</v>
      </c>
      <c r="C17397" s="57">
        <v>20.0</v>
      </c>
      <c r="D17397" s="268">
        <v>0.395833333333333</v>
      </c>
      <c r="E17397" s="269">
        <v>1.1022709386230136E-5</v>
      </c>
      <c r="F17397" s="269">
        <v>8.062446625935576E-5</v>
      </c>
    </row>
    <row r="17398" ht="14.25" customHeight="1">
      <c r="A17398" s="267">
        <v>43828.0</v>
      </c>
      <c r="B17398" s="57">
        <v>363.0</v>
      </c>
      <c r="C17398" s="57">
        <v>21.0</v>
      </c>
      <c r="D17398" s="268">
        <v>0.416666666666667</v>
      </c>
      <c r="E17398" s="269">
        <v>2.1991293784924055E-5</v>
      </c>
      <c r="F17398" s="269">
        <v>8.17261670405395E-5</v>
      </c>
    </row>
    <row r="17399" ht="14.25" customHeight="1">
      <c r="A17399" s="267">
        <v>43828.0</v>
      </c>
      <c r="B17399" s="57">
        <v>363.0</v>
      </c>
      <c r="C17399" s="57">
        <v>22.0</v>
      </c>
      <c r="D17399" s="268">
        <v>0.4375</v>
      </c>
      <c r="E17399" s="269">
        <v>3.959666478271836E-5</v>
      </c>
      <c r="F17399" s="269">
        <v>8.332864090407948E-5</v>
      </c>
    </row>
    <row r="17400" ht="14.25" customHeight="1">
      <c r="A17400" s="267">
        <v>43828.0</v>
      </c>
      <c r="B17400" s="57">
        <v>363.0</v>
      </c>
      <c r="C17400" s="57">
        <v>23.0</v>
      </c>
      <c r="D17400" s="268">
        <v>0.458333333333333</v>
      </c>
      <c r="E17400" s="269">
        <v>6.231202780774834E-5</v>
      </c>
      <c r="F17400" s="269">
        <v>8.142570319112574E-5</v>
      </c>
    </row>
    <row r="17401" ht="14.25" customHeight="1">
      <c r="A17401" s="267">
        <v>43828.0</v>
      </c>
      <c r="B17401" s="57">
        <v>363.0</v>
      </c>
      <c r="C17401" s="57">
        <v>24.0</v>
      </c>
      <c r="D17401" s="268">
        <v>0.479166666666667</v>
      </c>
      <c r="E17401" s="269">
        <v>7.463944757006848E-5</v>
      </c>
      <c r="F17401" s="269">
        <v>8.242724935583825E-5</v>
      </c>
    </row>
    <row r="17402" ht="14.25" customHeight="1">
      <c r="A17402" s="267">
        <v>43828.0</v>
      </c>
      <c r="B17402" s="57">
        <v>363.0</v>
      </c>
      <c r="C17402" s="57">
        <v>25.0</v>
      </c>
      <c r="D17402" s="268">
        <v>0.5</v>
      </c>
      <c r="E17402" s="269">
        <v>8.382830671282826E-5</v>
      </c>
      <c r="F17402" s="269">
        <v>8.332864090407948E-5</v>
      </c>
    </row>
    <row r="17403" ht="14.25" customHeight="1">
      <c r="A17403" s="267">
        <v>43828.0</v>
      </c>
      <c r="B17403" s="57">
        <v>363.0</v>
      </c>
      <c r="C17403" s="57">
        <v>26.0</v>
      </c>
      <c r="D17403" s="268">
        <v>0.520833333333333</v>
      </c>
      <c r="E17403" s="269">
        <v>9.48776167103116E-5</v>
      </c>
      <c r="F17403" s="269">
        <v>8.202663088995325E-5</v>
      </c>
    </row>
    <row r="17404" ht="14.25" customHeight="1">
      <c r="A17404" s="267">
        <v>43828.0</v>
      </c>
      <c r="B17404" s="57">
        <v>363.0</v>
      </c>
      <c r="C17404" s="57">
        <v>27.0</v>
      </c>
      <c r="D17404" s="268">
        <v>0.541666666666667</v>
      </c>
      <c r="E17404" s="269">
        <v>1.0389148017493683E-4</v>
      </c>
      <c r="F17404" s="269">
        <v>8.192647627348199E-5</v>
      </c>
    </row>
    <row r="17405" ht="14.25" customHeight="1">
      <c r="A17405" s="267">
        <v>43828.0</v>
      </c>
      <c r="B17405" s="57">
        <v>363.0</v>
      </c>
      <c r="C17405" s="57">
        <v>28.0</v>
      </c>
      <c r="D17405" s="268">
        <v>0.5625</v>
      </c>
      <c r="E17405" s="269">
        <v>1.0392819122377195E-4</v>
      </c>
      <c r="F17405" s="269">
        <v>7.992338394405702E-5</v>
      </c>
    </row>
    <row r="17406" ht="14.25" customHeight="1">
      <c r="A17406" s="267">
        <v>43828.0</v>
      </c>
      <c r="B17406" s="57">
        <v>363.0</v>
      </c>
      <c r="C17406" s="57">
        <v>29.0</v>
      </c>
      <c r="D17406" s="268">
        <v>0.583333333333333</v>
      </c>
      <c r="E17406" s="269">
        <v>9.845957620888944E-5</v>
      </c>
      <c r="F17406" s="269">
        <v>7.782013699816078E-5</v>
      </c>
    </row>
    <row r="17407" ht="14.25" customHeight="1">
      <c r="A17407" s="267">
        <v>43828.0</v>
      </c>
      <c r="B17407" s="57">
        <v>363.0</v>
      </c>
      <c r="C17407" s="57">
        <v>30.0</v>
      </c>
      <c r="D17407" s="268">
        <v>0.604166666666667</v>
      </c>
      <c r="E17407" s="269">
        <v>8.995912116259601E-5</v>
      </c>
      <c r="F17407" s="269">
        <v>8.09249301087695E-5</v>
      </c>
    </row>
    <row r="17408" ht="14.25" customHeight="1">
      <c r="A17408" s="267">
        <v>43828.0</v>
      </c>
      <c r="B17408" s="57">
        <v>363.0</v>
      </c>
      <c r="C17408" s="57">
        <v>31.0</v>
      </c>
      <c r="D17408" s="268">
        <v>0.625</v>
      </c>
      <c r="E17408" s="269">
        <v>7.986036335157497E-5</v>
      </c>
      <c r="F17408" s="269">
        <v>8.282786782172324E-5</v>
      </c>
    </row>
    <row r="17409" ht="14.25" customHeight="1">
      <c r="A17409" s="267">
        <v>43828.0</v>
      </c>
      <c r="B17409" s="57">
        <v>363.0</v>
      </c>
      <c r="C17409" s="57">
        <v>32.0</v>
      </c>
      <c r="D17409" s="268">
        <v>0.645833333333333</v>
      </c>
      <c r="E17409" s="269">
        <v>6.61016534915394E-5</v>
      </c>
      <c r="F17409" s="269">
        <v>8.713451632998697E-5</v>
      </c>
    </row>
    <row r="17410" ht="14.25" customHeight="1">
      <c r="A17410" s="267">
        <v>43828.0</v>
      </c>
      <c r="B17410" s="57">
        <v>363.0</v>
      </c>
      <c r="C17410" s="57">
        <v>33.0</v>
      </c>
      <c r="D17410" s="268">
        <v>0.666666666666667</v>
      </c>
      <c r="E17410" s="269">
        <v>5.021464881219761E-5</v>
      </c>
      <c r="F17410" s="269">
        <v>9.384487563356067E-5</v>
      </c>
    </row>
    <row r="17411" ht="14.25" customHeight="1">
      <c r="A17411" s="267">
        <v>43828.0</v>
      </c>
      <c r="B17411" s="57">
        <v>363.0</v>
      </c>
      <c r="C17411" s="57">
        <v>34.0</v>
      </c>
      <c r="D17411" s="268">
        <v>0.6875</v>
      </c>
      <c r="E17411" s="269">
        <v>3.2599409117685114E-5</v>
      </c>
      <c r="F17411" s="269">
        <v>1.0541273383598998E-4</v>
      </c>
    </row>
    <row r="17412" ht="14.25" customHeight="1">
      <c r="A17412" s="267">
        <v>43828.0</v>
      </c>
      <c r="B17412" s="57">
        <v>363.0</v>
      </c>
      <c r="C17412" s="57">
        <v>35.0</v>
      </c>
      <c r="D17412" s="268">
        <v>0.708333333333333</v>
      </c>
      <c r="E17412" s="269">
        <v>1.696339671675636E-5</v>
      </c>
      <c r="F17412" s="269">
        <v>1.1370553607980945E-4</v>
      </c>
    </row>
    <row r="17413" ht="14.25" customHeight="1">
      <c r="A17413" s="267">
        <v>43828.0</v>
      </c>
      <c r="B17413" s="57">
        <v>363.0</v>
      </c>
      <c r="C17413" s="57">
        <v>36.0</v>
      </c>
      <c r="D17413" s="268">
        <v>0.729166666666667</v>
      </c>
      <c r="E17413" s="269">
        <v>4.610448026243131E-6</v>
      </c>
      <c r="F17413" s="269">
        <v>1.1771172073865939E-4</v>
      </c>
    </row>
    <row r="17414" ht="14.25" customHeight="1">
      <c r="A17414" s="267">
        <v>43828.0</v>
      </c>
      <c r="B17414" s="57">
        <v>363.0</v>
      </c>
      <c r="C17414" s="57">
        <v>37.0</v>
      </c>
      <c r="D17414" s="268">
        <v>0.75</v>
      </c>
      <c r="E17414" s="269">
        <v>3.263929784967469E-7</v>
      </c>
      <c r="F17414" s="269">
        <v>1.174613341974813E-4</v>
      </c>
    </row>
    <row r="17415" ht="14.25" customHeight="1">
      <c r="A17415" s="267">
        <v>43828.0</v>
      </c>
      <c r="B17415" s="57">
        <v>363.0</v>
      </c>
      <c r="C17415" s="57">
        <v>38.0</v>
      </c>
      <c r="D17415" s="268">
        <v>0.770833333333333</v>
      </c>
      <c r="E17415" s="269">
        <v>0.0</v>
      </c>
      <c r="F17415" s="269">
        <v>1.1425638647040131E-4</v>
      </c>
    </row>
    <row r="17416" ht="14.25" customHeight="1">
      <c r="A17416" s="267">
        <v>43828.0</v>
      </c>
      <c r="B17416" s="57">
        <v>363.0</v>
      </c>
      <c r="C17416" s="57">
        <v>39.0</v>
      </c>
      <c r="D17416" s="268">
        <v>0.791666666666667</v>
      </c>
      <c r="E17416" s="269">
        <v>0.0</v>
      </c>
      <c r="F17416" s="269">
        <v>1.0714540870094259E-4</v>
      </c>
    </row>
    <row r="17417" ht="14.25" customHeight="1">
      <c r="A17417" s="267">
        <v>43828.0</v>
      </c>
      <c r="B17417" s="57">
        <v>363.0</v>
      </c>
      <c r="C17417" s="57">
        <v>40.0</v>
      </c>
      <c r="D17417" s="268">
        <v>0.8125</v>
      </c>
      <c r="E17417" s="269">
        <v>0.0</v>
      </c>
      <c r="F17417" s="269">
        <v>1.0217773972396864E-4</v>
      </c>
    </row>
    <row r="17418" ht="14.25" customHeight="1">
      <c r="A17418" s="267">
        <v>43828.0</v>
      </c>
      <c r="B17418" s="57">
        <v>363.0</v>
      </c>
      <c r="C17418" s="57">
        <v>41.0</v>
      </c>
      <c r="D17418" s="268">
        <v>0.833333333333333</v>
      </c>
      <c r="E17418" s="269">
        <v>0.0</v>
      </c>
      <c r="F17418" s="269">
        <v>9.885260645712315E-5</v>
      </c>
    </row>
    <row r="17419" ht="14.25" customHeight="1">
      <c r="A17419" s="267">
        <v>43828.0</v>
      </c>
      <c r="B17419" s="57">
        <v>363.0</v>
      </c>
      <c r="C17419" s="57">
        <v>42.0</v>
      </c>
      <c r="D17419" s="268">
        <v>0.854166666666667</v>
      </c>
      <c r="E17419" s="269">
        <v>0.0</v>
      </c>
      <c r="F17419" s="269">
        <v>9.344425716767569E-5</v>
      </c>
    </row>
    <row r="17420" ht="14.25" customHeight="1">
      <c r="A17420" s="267">
        <v>43828.0</v>
      </c>
      <c r="B17420" s="57">
        <v>363.0</v>
      </c>
      <c r="C17420" s="57">
        <v>43.0</v>
      </c>
      <c r="D17420" s="268">
        <v>0.875</v>
      </c>
      <c r="E17420" s="269">
        <v>0.0</v>
      </c>
      <c r="F17420" s="269">
        <v>8.96383817417682E-5</v>
      </c>
    </row>
    <row r="17421" ht="14.25" customHeight="1">
      <c r="A17421" s="267">
        <v>43828.0</v>
      </c>
      <c r="B17421" s="57">
        <v>363.0</v>
      </c>
      <c r="C17421" s="57">
        <v>44.0</v>
      </c>
      <c r="D17421" s="268">
        <v>0.895833333333333</v>
      </c>
      <c r="E17421" s="269">
        <v>0.0</v>
      </c>
      <c r="F17421" s="269">
        <v>8.583250631586071E-5</v>
      </c>
    </row>
    <row r="17422" ht="14.25" customHeight="1">
      <c r="A17422" s="267">
        <v>43828.0</v>
      </c>
      <c r="B17422" s="57">
        <v>363.0</v>
      </c>
      <c r="C17422" s="57">
        <v>45.0</v>
      </c>
      <c r="D17422" s="268">
        <v>0.916666666666667</v>
      </c>
      <c r="E17422" s="269">
        <v>0.0</v>
      </c>
      <c r="F17422" s="269">
        <v>8.062446625935576E-5</v>
      </c>
    </row>
    <row r="17423" ht="14.25" customHeight="1">
      <c r="A17423" s="267">
        <v>43828.0</v>
      </c>
      <c r="B17423" s="57">
        <v>363.0</v>
      </c>
      <c r="C17423" s="57">
        <v>46.0</v>
      </c>
      <c r="D17423" s="268">
        <v>0.9375</v>
      </c>
      <c r="E17423" s="269">
        <v>0.0</v>
      </c>
      <c r="F17423" s="269">
        <v>7.211132385929955E-5</v>
      </c>
    </row>
    <row r="17424" ht="14.25" customHeight="1">
      <c r="A17424" s="267">
        <v>43828.0</v>
      </c>
      <c r="B17424" s="57">
        <v>363.0</v>
      </c>
      <c r="C17424" s="57">
        <v>47.0</v>
      </c>
      <c r="D17424" s="268">
        <v>0.958333333333333</v>
      </c>
      <c r="E17424" s="269">
        <v>0.0</v>
      </c>
      <c r="F17424" s="269">
        <v>6.61020468710246E-5</v>
      </c>
    </row>
    <row r="17425" ht="14.25" customHeight="1">
      <c r="A17425" s="267">
        <v>43828.0</v>
      </c>
      <c r="B17425" s="57">
        <v>363.0</v>
      </c>
      <c r="C17425" s="57">
        <v>48.0</v>
      </c>
      <c r="D17425" s="268">
        <v>0.979166666666667</v>
      </c>
      <c r="E17425" s="269">
        <v>0.0</v>
      </c>
      <c r="F17425" s="269">
        <v>5.989246064980713E-5</v>
      </c>
    </row>
    <row r="17426" ht="14.25" customHeight="1">
      <c r="A17426" s="267">
        <v>43829.0</v>
      </c>
      <c r="B17426" s="57">
        <v>364.0</v>
      </c>
      <c r="C17426" s="57">
        <v>1.0</v>
      </c>
      <c r="D17426" s="268">
        <v>0.0</v>
      </c>
      <c r="E17426" s="269">
        <v>0.0</v>
      </c>
      <c r="F17426" s="269">
        <v>5.218055518152093E-5</v>
      </c>
    </row>
    <row r="17427" ht="14.25" customHeight="1">
      <c r="A17427" s="267">
        <v>43829.0</v>
      </c>
      <c r="B17427" s="57">
        <v>364.0</v>
      </c>
      <c r="C17427" s="57">
        <v>2.0</v>
      </c>
      <c r="D17427" s="268">
        <v>0.020833333333333332</v>
      </c>
      <c r="E17427" s="269">
        <v>0.0</v>
      </c>
      <c r="F17427" s="269">
        <v>4.526988664500473E-5</v>
      </c>
    </row>
    <row r="17428" ht="14.25" customHeight="1">
      <c r="A17428" s="267">
        <v>43829.0</v>
      </c>
      <c r="B17428" s="57">
        <v>364.0</v>
      </c>
      <c r="C17428" s="57">
        <v>3.0</v>
      </c>
      <c r="D17428" s="268">
        <v>0.0416666666666667</v>
      </c>
      <c r="E17428" s="269">
        <v>0.0</v>
      </c>
      <c r="F17428" s="269">
        <v>4.236540276733849E-5</v>
      </c>
    </row>
    <row r="17429" ht="14.25" customHeight="1">
      <c r="A17429" s="267">
        <v>43829.0</v>
      </c>
      <c r="B17429" s="57">
        <v>364.0</v>
      </c>
      <c r="C17429" s="57">
        <v>4.0</v>
      </c>
      <c r="D17429" s="268">
        <v>0.0625</v>
      </c>
      <c r="E17429" s="269">
        <v>0.0</v>
      </c>
      <c r="F17429" s="269">
        <v>3.916045504025851E-5</v>
      </c>
    </row>
    <row r="17430" ht="14.25" customHeight="1">
      <c r="A17430" s="267">
        <v>43829.0</v>
      </c>
      <c r="B17430" s="57">
        <v>364.0</v>
      </c>
      <c r="C17430" s="57">
        <v>5.0</v>
      </c>
      <c r="D17430" s="268">
        <v>0.0833333333333333</v>
      </c>
      <c r="E17430" s="269">
        <v>0.0</v>
      </c>
      <c r="F17430" s="269">
        <v>3.6356125779063524E-5</v>
      </c>
    </row>
    <row r="17431" ht="14.25" customHeight="1">
      <c r="A17431" s="267">
        <v>43829.0</v>
      </c>
      <c r="B17431" s="57">
        <v>364.0</v>
      </c>
      <c r="C17431" s="57">
        <v>6.0</v>
      </c>
      <c r="D17431" s="268">
        <v>0.104166666666667</v>
      </c>
      <c r="E17431" s="269">
        <v>0.0</v>
      </c>
      <c r="F17431" s="269">
        <v>3.3852260367282293E-5</v>
      </c>
    </row>
    <row r="17432" ht="14.25" customHeight="1">
      <c r="A17432" s="267">
        <v>43829.0</v>
      </c>
      <c r="B17432" s="57">
        <v>364.0</v>
      </c>
      <c r="C17432" s="57">
        <v>7.0</v>
      </c>
      <c r="D17432" s="268">
        <v>0.125</v>
      </c>
      <c r="E17432" s="269">
        <v>0.0</v>
      </c>
      <c r="F17432" s="269">
        <v>3.415272421669604E-5</v>
      </c>
    </row>
    <row r="17433" ht="14.25" customHeight="1">
      <c r="A17433" s="267">
        <v>43829.0</v>
      </c>
      <c r="B17433" s="57">
        <v>364.0</v>
      </c>
      <c r="C17433" s="57">
        <v>8.0</v>
      </c>
      <c r="D17433" s="268">
        <v>0.145833333333333</v>
      </c>
      <c r="E17433" s="269">
        <v>0.0</v>
      </c>
      <c r="F17433" s="269">
        <v>3.335148728492605E-5</v>
      </c>
    </row>
    <row r="17434" ht="14.25" customHeight="1">
      <c r="A17434" s="267">
        <v>43829.0</v>
      </c>
      <c r="B17434" s="57">
        <v>364.0</v>
      </c>
      <c r="C17434" s="57">
        <v>9.0</v>
      </c>
      <c r="D17434" s="268">
        <v>0.166666666666667</v>
      </c>
      <c r="E17434" s="269">
        <v>0.0</v>
      </c>
      <c r="F17434" s="269">
        <v>3.26504049696273E-5</v>
      </c>
    </row>
    <row r="17435" ht="14.25" customHeight="1">
      <c r="A17435" s="267">
        <v>43829.0</v>
      </c>
      <c r="B17435" s="57">
        <v>364.0</v>
      </c>
      <c r="C17435" s="57">
        <v>10.0</v>
      </c>
      <c r="D17435" s="268">
        <v>0.1875</v>
      </c>
      <c r="E17435" s="269">
        <v>0.0</v>
      </c>
      <c r="F17435" s="269">
        <v>3.2450095736684804E-5</v>
      </c>
    </row>
    <row r="17436" ht="14.25" customHeight="1">
      <c r="A17436" s="267">
        <v>43829.0</v>
      </c>
      <c r="B17436" s="57">
        <v>364.0</v>
      </c>
      <c r="C17436" s="57">
        <v>11.0</v>
      </c>
      <c r="D17436" s="268">
        <v>0.208333333333333</v>
      </c>
      <c r="E17436" s="269">
        <v>0.0</v>
      </c>
      <c r="F17436" s="269">
        <v>3.405256960022479E-5</v>
      </c>
    </row>
    <row r="17437" ht="14.25" customHeight="1">
      <c r="A17437" s="267">
        <v>43829.0</v>
      </c>
      <c r="B17437" s="57">
        <v>364.0</v>
      </c>
      <c r="C17437" s="57">
        <v>12.0</v>
      </c>
      <c r="D17437" s="268">
        <v>0.229166666666667</v>
      </c>
      <c r="E17437" s="269">
        <v>0.0</v>
      </c>
      <c r="F17437" s="269">
        <v>3.585535269670728E-5</v>
      </c>
    </row>
    <row r="17438" ht="14.25" customHeight="1">
      <c r="A17438" s="267">
        <v>43829.0</v>
      </c>
      <c r="B17438" s="57">
        <v>364.0</v>
      </c>
      <c r="C17438" s="57">
        <v>13.0</v>
      </c>
      <c r="D17438" s="268">
        <v>0.25</v>
      </c>
      <c r="E17438" s="269">
        <v>0.0</v>
      </c>
      <c r="F17438" s="269">
        <v>4.0162001204971005E-5</v>
      </c>
    </row>
    <row r="17439" ht="14.25" customHeight="1">
      <c r="A17439" s="267">
        <v>43829.0</v>
      </c>
      <c r="B17439" s="57">
        <v>364.0</v>
      </c>
      <c r="C17439" s="57">
        <v>14.0</v>
      </c>
      <c r="D17439" s="268">
        <v>0.270833333333333</v>
      </c>
      <c r="E17439" s="269">
        <v>0.0</v>
      </c>
      <c r="F17439" s="269">
        <v>4.296633046616598E-5</v>
      </c>
    </row>
    <row r="17440" ht="14.25" customHeight="1">
      <c r="A17440" s="267">
        <v>43829.0</v>
      </c>
      <c r="B17440" s="57">
        <v>364.0</v>
      </c>
      <c r="C17440" s="57">
        <v>15.0</v>
      </c>
      <c r="D17440" s="268">
        <v>0.291666666666667</v>
      </c>
      <c r="E17440" s="269">
        <v>0.0</v>
      </c>
      <c r="F17440" s="269">
        <v>4.727297897442971E-5</v>
      </c>
    </row>
    <row r="17441" ht="14.25" customHeight="1">
      <c r="A17441" s="267">
        <v>43829.0</v>
      </c>
      <c r="B17441" s="57">
        <v>364.0</v>
      </c>
      <c r="C17441" s="57">
        <v>16.0</v>
      </c>
      <c r="D17441" s="268">
        <v>0.3125</v>
      </c>
      <c r="E17441" s="269">
        <v>7.928479174787212E-8</v>
      </c>
      <c r="F17441" s="269">
        <v>5.6286894456842146E-5</v>
      </c>
    </row>
    <row r="17442" ht="14.25" customHeight="1">
      <c r="A17442" s="267">
        <v>43829.0</v>
      </c>
      <c r="B17442" s="57">
        <v>364.0</v>
      </c>
      <c r="C17442" s="57">
        <v>17.0</v>
      </c>
      <c r="D17442" s="268">
        <v>0.333333333333333</v>
      </c>
      <c r="E17442" s="269">
        <v>7.294077536306958E-7</v>
      </c>
      <c r="F17442" s="269">
        <v>6.189555297923212E-5</v>
      </c>
    </row>
    <row r="17443" ht="14.25" customHeight="1">
      <c r="A17443" s="267">
        <v>43829.0</v>
      </c>
      <c r="B17443" s="57">
        <v>364.0</v>
      </c>
      <c r="C17443" s="57">
        <v>18.0</v>
      </c>
      <c r="D17443" s="268">
        <v>0.354166666666667</v>
      </c>
      <c r="E17443" s="269">
        <v>1.5987044594199626E-6</v>
      </c>
      <c r="F17443" s="269">
        <v>6.890637613221959E-5</v>
      </c>
    </row>
    <row r="17444" ht="14.25" customHeight="1">
      <c r="A17444" s="267">
        <v>43829.0</v>
      </c>
      <c r="B17444" s="57">
        <v>364.0</v>
      </c>
      <c r="C17444" s="57">
        <v>19.0</v>
      </c>
      <c r="D17444" s="268">
        <v>0.375</v>
      </c>
      <c r="E17444" s="269">
        <v>4.804929649815056E-6</v>
      </c>
      <c r="F17444" s="269">
        <v>7.521611696990828E-5</v>
      </c>
    </row>
    <row r="17445" ht="14.25" customHeight="1">
      <c r="A17445" s="267">
        <v>43829.0</v>
      </c>
      <c r="B17445" s="57">
        <v>364.0</v>
      </c>
      <c r="C17445" s="57">
        <v>20.0</v>
      </c>
      <c r="D17445" s="268">
        <v>0.395833333333333</v>
      </c>
      <c r="E17445" s="269">
        <v>2.6929150048864155E-5</v>
      </c>
      <c r="F17445" s="269">
        <v>7.992338394405702E-5</v>
      </c>
    </row>
    <row r="17446" ht="14.25" customHeight="1">
      <c r="A17446" s="267">
        <v>43829.0</v>
      </c>
      <c r="B17446" s="57">
        <v>364.0</v>
      </c>
      <c r="C17446" s="57">
        <v>21.0</v>
      </c>
      <c r="D17446" s="268">
        <v>0.416666666666667</v>
      </c>
      <c r="E17446" s="269">
        <v>4.9262211587839606E-5</v>
      </c>
      <c r="F17446" s="269">
        <v>8.082477549229825E-5</v>
      </c>
    </row>
    <row r="17447" ht="14.25" customHeight="1">
      <c r="A17447" s="267">
        <v>43829.0</v>
      </c>
      <c r="B17447" s="57">
        <v>364.0</v>
      </c>
      <c r="C17447" s="57">
        <v>22.0</v>
      </c>
      <c r="D17447" s="268">
        <v>0.4375</v>
      </c>
      <c r="E17447" s="269">
        <v>8.79282047439369E-5</v>
      </c>
      <c r="F17447" s="269">
        <v>8.222694012289575E-5</v>
      </c>
    </row>
    <row r="17448" ht="14.25" customHeight="1">
      <c r="A17448" s="267">
        <v>43829.0</v>
      </c>
      <c r="B17448" s="57">
        <v>364.0</v>
      </c>
      <c r="C17448" s="57">
        <v>23.0</v>
      </c>
      <c r="D17448" s="268">
        <v>0.458333333333333</v>
      </c>
      <c r="E17448" s="269">
        <v>1.0791620049099674E-4</v>
      </c>
      <c r="F17448" s="269">
        <v>8.032400240994201E-5</v>
      </c>
    </row>
    <row r="17449" ht="14.25" customHeight="1">
      <c r="A17449" s="267">
        <v>43829.0</v>
      </c>
      <c r="B17449" s="57">
        <v>364.0</v>
      </c>
      <c r="C17449" s="57">
        <v>24.0</v>
      </c>
      <c r="D17449" s="268">
        <v>0.479166666666667</v>
      </c>
      <c r="E17449" s="269">
        <v>8.973512886528691E-5</v>
      </c>
      <c r="F17449" s="269">
        <v>8.1125239341712E-5</v>
      </c>
    </row>
    <row r="17450" ht="14.25" customHeight="1">
      <c r="A17450" s="267">
        <v>43829.0</v>
      </c>
      <c r="B17450" s="57">
        <v>364.0</v>
      </c>
      <c r="C17450" s="57">
        <v>25.0</v>
      </c>
      <c r="D17450" s="268">
        <v>0.5</v>
      </c>
      <c r="E17450" s="269">
        <v>8.206764725381566E-5</v>
      </c>
      <c r="F17450" s="269">
        <v>8.222694012289575E-5</v>
      </c>
    </row>
    <row r="17451" ht="14.25" customHeight="1">
      <c r="A17451" s="267">
        <v>43829.0</v>
      </c>
      <c r="B17451" s="57">
        <v>364.0</v>
      </c>
      <c r="C17451" s="57">
        <v>26.0</v>
      </c>
      <c r="D17451" s="268">
        <v>0.520833333333333</v>
      </c>
      <c r="E17451" s="269">
        <v>8.635503287281982E-5</v>
      </c>
      <c r="F17451" s="269">
        <v>8.102508472524076E-5</v>
      </c>
    </row>
    <row r="17452" ht="14.25" customHeight="1">
      <c r="A17452" s="267">
        <v>43829.0</v>
      </c>
      <c r="B17452" s="57">
        <v>364.0</v>
      </c>
      <c r="C17452" s="57">
        <v>27.0</v>
      </c>
      <c r="D17452" s="268">
        <v>0.541666666666667</v>
      </c>
      <c r="E17452" s="269">
        <v>9.670721266118386E-5</v>
      </c>
      <c r="F17452" s="269">
        <v>8.082477549229825E-5</v>
      </c>
    </row>
    <row r="17453" ht="14.25" customHeight="1">
      <c r="A17453" s="267">
        <v>43829.0</v>
      </c>
      <c r="B17453" s="57">
        <v>364.0</v>
      </c>
      <c r="C17453" s="57">
        <v>28.0</v>
      </c>
      <c r="D17453" s="268">
        <v>0.5625</v>
      </c>
      <c r="E17453" s="269">
        <v>9.476864786167873E-5</v>
      </c>
      <c r="F17453" s="269">
        <v>7.8721528546402E-5</v>
      </c>
    </row>
    <row r="17454" ht="14.25" customHeight="1">
      <c r="A17454" s="267">
        <v>43829.0</v>
      </c>
      <c r="B17454" s="57">
        <v>364.0</v>
      </c>
      <c r="C17454" s="57">
        <v>29.0</v>
      </c>
      <c r="D17454" s="268">
        <v>0.583333333333333</v>
      </c>
      <c r="E17454" s="269">
        <v>9.292650936207401E-5</v>
      </c>
      <c r="F17454" s="269">
        <v>7.651812698403452E-5</v>
      </c>
    </row>
    <row r="17455" ht="14.25" customHeight="1">
      <c r="A17455" s="267">
        <v>43829.0</v>
      </c>
      <c r="B17455" s="57">
        <v>364.0</v>
      </c>
      <c r="C17455" s="57">
        <v>30.0</v>
      </c>
      <c r="D17455" s="268">
        <v>0.604166666666667</v>
      </c>
      <c r="E17455" s="269">
        <v>8.386541754620335E-5</v>
      </c>
      <c r="F17455" s="269">
        <v>7.972307471111451E-5</v>
      </c>
    </row>
    <row r="17456" ht="14.25" customHeight="1">
      <c r="A17456" s="267">
        <v>43829.0</v>
      </c>
      <c r="B17456" s="57">
        <v>364.0</v>
      </c>
      <c r="C17456" s="57">
        <v>31.0</v>
      </c>
      <c r="D17456" s="268">
        <v>0.625</v>
      </c>
      <c r="E17456" s="269">
        <v>7.084810557420339E-5</v>
      </c>
      <c r="F17456" s="269">
        <v>8.1525857807597E-5</v>
      </c>
    </row>
    <row r="17457" ht="14.25" customHeight="1">
      <c r="A17457" s="267">
        <v>43829.0</v>
      </c>
      <c r="B17457" s="57">
        <v>364.0</v>
      </c>
      <c r="C17457" s="57">
        <v>32.0</v>
      </c>
      <c r="D17457" s="268">
        <v>0.645833333333333</v>
      </c>
      <c r="E17457" s="269">
        <v>5.477681986777382E-5</v>
      </c>
      <c r="F17457" s="269">
        <v>8.583250631586071E-5</v>
      </c>
    </row>
    <row r="17458" ht="14.25" customHeight="1">
      <c r="A17458" s="267">
        <v>43829.0</v>
      </c>
      <c r="B17458" s="57">
        <v>364.0</v>
      </c>
      <c r="C17458" s="57">
        <v>33.0</v>
      </c>
      <c r="D17458" s="268">
        <v>0.666666666666667</v>
      </c>
      <c r="E17458" s="269">
        <v>4.159147728446189E-5</v>
      </c>
      <c r="F17458" s="269">
        <v>9.264302023590568E-5</v>
      </c>
    </row>
    <row r="17459" ht="14.25" customHeight="1">
      <c r="A17459" s="267">
        <v>43829.0</v>
      </c>
      <c r="B17459" s="57">
        <v>364.0</v>
      </c>
      <c r="C17459" s="57">
        <v>34.0</v>
      </c>
      <c r="D17459" s="268">
        <v>0.6875</v>
      </c>
      <c r="E17459" s="269">
        <v>2.5798276092103745E-5</v>
      </c>
      <c r="F17459" s="269">
        <v>1.0443121859457174E-4</v>
      </c>
    </row>
    <row r="17460" ht="14.25" customHeight="1">
      <c r="A17460" s="267">
        <v>43829.0</v>
      </c>
      <c r="B17460" s="57">
        <v>364.0</v>
      </c>
      <c r="C17460" s="57">
        <v>35.0</v>
      </c>
      <c r="D17460" s="268">
        <v>0.708333333333333</v>
      </c>
      <c r="E17460" s="269">
        <v>1.2751009284506842E-5</v>
      </c>
      <c r="F17460" s="269">
        <v>1.1278411360827393E-4</v>
      </c>
    </row>
    <row r="17461" ht="14.25" customHeight="1">
      <c r="A17461" s="267">
        <v>43829.0</v>
      </c>
      <c r="B17461" s="57">
        <v>364.0</v>
      </c>
      <c r="C17461" s="57">
        <v>36.0</v>
      </c>
      <c r="D17461" s="268">
        <v>0.729166666666667</v>
      </c>
      <c r="E17461" s="269">
        <v>4.431838474835373E-6</v>
      </c>
      <c r="F17461" s="269">
        <v>1.1686040649865379E-4</v>
      </c>
    </row>
    <row r="17462" ht="14.25" customHeight="1">
      <c r="A17462" s="267">
        <v>43829.0</v>
      </c>
      <c r="B17462" s="57">
        <v>364.0</v>
      </c>
      <c r="C17462" s="57">
        <v>37.0</v>
      </c>
      <c r="D17462" s="268">
        <v>0.75</v>
      </c>
      <c r="E17462" s="269">
        <v>0.0</v>
      </c>
      <c r="F17462" s="269">
        <v>1.1668012818900553E-4</v>
      </c>
    </row>
    <row r="17463" ht="14.25" customHeight="1">
      <c r="A17463" s="267">
        <v>43829.0</v>
      </c>
      <c r="B17463" s="57">
        <v>364.0</v>
      </c>
      <c r="C17463" s="57">
        <v>38.0</v>
      </c>
      <c r="D17463" s="268">
        <v>0.770833333333333</v>
      </c>
      <c r="E17463" s="269">
        <v>0.0</v>
      </c>
      <c r="F17463" s="269">
        <v>1.1354528869345542E-4</v>
      </c>
    </row>
    <row r="17464" ht="14.25" customHeight="1">
      <c r="A17464" s="267">
        <v>43829.0</v>
      </c>
      <c r="B17464" s="57">
        <v>364.0</v>
      </c>
      <c r="C17464" s="57">
        <v>39.0</v>
      </c>
      <c r="D17464" s="268">
        <v>0.791666666666667</v>
      </c>
      <c r="E17464" s="269">
        <v>0.0</v>
      </c>
      <c r="F17464" s="269">
        <v>1.0645434184729097E-4</v>
      </c>
    </row>
    <row r="17465" ht="14.25" customHeight="1">
      <c r="A17465" s="267">
        <v>43829.0</v>
      </c>
      <c r="B17465" s="57">
        <v>364.0</v>
      </c>
      <c r="C17465" s="57">
        <v>40.0</v>
      </c>
      <c r="D17465" s="268">
        <v>0.8125</v>
      </c>
      <c r="E17465" s="269">
        <v>0.0</v>
      </c>
      <c r="F17465" s="269">
        <v>1.0143659556208138E-4</v>
      </c>
    </row>
    <row r="17466" ht="14.25" customHeight="1">
      <c r="A17466" s="267">
        <v>43829.0</v>
      </c>
      <c r="B17466" s="57">
        <v>364.0</v>
      </c>
      <c r="C17466" s="57">
        <v>41.0</v>
      </c>
      <c r="D17466" s="268">
        <v>0.833333333333333</v>
      </c>
      <c r="E17466" s="269">
        <v>0.0</v>
      </c>
      <c r="F17466" s="269">
        <v>9.805136952535313E-5</v>
      </c>
    </row>
    <row r="17467" ht="14.25" customHeight="1">
      <c r="A17467" s="267">
        <v>43829.0</v>
      </c>
      <c r="B17467" s="57">
        <v>364.0</v>
      </c>
      <c r="C17467" s="57">
        <v>42.0</v>
      </c>
      <c r="D17467" s="268">
        <v>0.854166666666667</v>
      </c>
      <c r="E17467" s="269">
        <v>0.0</v>
      </c>
      <c r="F17467" s="269">
        <v>9.264302023590568E-5</v>
      </c>
    </row>
    <row r="17468" ht="14.25" customHeight="1">
      <c r="A17468" s="267">
        <v>43829.0</v>
      </c>
      <c r="B17468" s="57">
        <v>364.0</v>
      </c>
      <c r="C17468" s="57">
        <v>43.0</v>
      </c>
      <c r="D17468" s="268">
        <v>0.875</v>
      </c>
      <c r="E17468" s="269">
        <v>0.0</v>
      </c>
      <c r="F17468" s="269">
        <v>8.893729942646948E-5</v>
      </c>
    </row>
    <row r="17469" ht="14.25" customHeight="1">
      <c r="A17469" s="267">
        <v>43829.0</v>
      </c>
      <c r="B17469" s="57">
        <v>364.0</v>
      </c>
      <c r="C17469" s="57">
        <v>44.0</v>
      </c>
      <c r="D17469" s="268">
        <v>0.895833333333333</v>
      </c>
      <c r="E17469" s="269">
        <v>0.0</v>
      </c>
      <c r="F17469" s="269">
        <v>8.513142400056198E-5</v>
      </c>
    </row>
    <row r="17470" ht="14.25" customHeight="1">
      <c r="A17470" s="267">
        <v>43829.0</v>
      </c>
      <c r="B17470" s="57">
        <v>364.0</v>
      </c>
      <c r="C17470" s="57">
        <v>45.0</v>
      </c>
      <c r="D17470" s="268">
        <v>0.916666666666667</v>
      </c>
      <c r="E17470" s="269">
        <v>0.0</v>
      </c>
      <c r="F17470" s="269">
        <v>7.992338394405702E-5</v>
      </c>
    </row>
    <row r="17471" ht="14.25" customHeight="1">
      <c r="A17471" s="267">
        <v>43829.0</v>
      </c>
      <c r="B17471" s="57">
        <v>364.0</v>
      </c>
      <c r="C17471" s="57">
        <v>46.0</v>
      </c>
      <c r="D17471" s="268">
        <v>0.9375</v>
      </c>
      <c r="E17471" s="269">
        <v>0.0</v>
      </c>
      <c r="F17471" s="269">
        <v>7.151039616047207E-5</v>
      </c>
    </row>
    <row r="17472" ht="14.25" customHeight="1">
      <c r="A17472" s="267">
        <v>43829.0</v>
      </c>
      <c r="B17472" s="57">
        <v>364.0</v>
      </c>
      <c r="C17472" s="57">
        <v>47.0</v>
      </c>
      <c r="D17472" s="268">
        <v>0.958333333333333</v>
      </c>
      <c r="E17472" s="269">
        <v>0.0</v>
      </c>
      <c r="F17472" s="269">
        <v>6.55011191721971E-5</v>
      </c>
    </row>
    <row r="17473" ht="14.25" customHeight="1">
      <c r="A17473" s="267">
        <v>43829.0</v>
      </c>
      <c r="B17473" s="57">
        <v>364.0</v>
      </c>
      <c r="C17473" s="57">
        <v>48.0</v>
      </c>
      <c r="D17473" s="268">
        <v>0.979166666666667</v>
      </c>
      <c r="E17473" s="269">
        <v>0.0</v>
      </c>
      <c r="F17473" s="269">
        <v>5.9391687567450885E-5</v>
      </c>
    </row>
    <row r="17474" ht="14.25" customHeight="1">
      <c r="A17474" s="267">
        <v>43830.0</v>
      </c>
      <c r="B17474" s="57">
        <v>365.0</v>
      </c>
      <c r="C17474" s="57">
        <v>1.0</v>
      </c>
      <c r="D17474" s="268">
        <v>0.0</v>
      </c>
      <c r="E17474" s="269">
        <v>0.0</v>
      </c>
      <c r="F17474" s="269">
        <v>4.747328820737221E-5</v>
      </c>
    </row>
    <row r="17475" ht="14.25" customHeight="1">
      <c r="A17475" s="267">
        <v>43830.0</v>
      </c>
      <c r="B17475" s="57">
        <v>365.0</v>
      </c>
      <c r="C17475" s="57">
        <v>2.0</v>
      </c>
      <c r="D17475" s="268">
        <v>0.020833333333333332</v>
      </c>
      <c r="E17475" s="269">
        <v>0.0</v>
      </c>
      <c r="F17475" s="269">
        <v>4.206493891792475E-5</v>
      </c>
    </row>
    <row r="17476" ht="14.25" customHeight="1">
      <c r="A17476" s="267">
        <v>43830.0</v>
      </c>
      <c r="B17476" s="57">
        <v>365.0</v>
      </c>
      <c r="C17476" s="57">
        <v>3.0</v>
      </c>
      <c r="D17476" s="268">
        <v>0.0416666666666667</v>
      </c>
      <c r="E17476" s="269">
        <v>0.0</v>
      </c>
      <c r="F17476" s="269">
        <v>3.885999119084477E-5</v>
      </c>
    </row>
    <row r="17477" ht="14.25" customHeight="1">
      <c r="A17477" s="267">
        <v>43830.0</v>
      </c>
      <c r="B17477" s="57">
        <v>365.0</v>
      </c>
      <c r="C17477" s="57">
        <v>4.0</v>
      </c>
      <c r="D17477" s="268">
        <v>0.0625</v>
      </c>
      <c r="E17477" s="269">
        <v>0.0</v>
      </c>
      <c r="F17477" s="269">
        <v>3.5955507313178524E-5</v>
      </c>
    </row>
    <row r="17478" ht="14.25" customHeight="1">
      <c r="A17478" s="267">
        <v>43830.0</v>
      </c>
      <c r="B17478" s="57">
        <v>365.0</v>
      </c>
      <c r="C17478" s="57">
        <v>5.0</v>
      </c>
      <c r="D17478" s="268">
        <v>0.0833333333333333</v>
      </c>
      <c r="E17478" s="269">
        <v>0.0</v>
      </c>
      <c r="F17478" s="269">
        <v>3.425287883316729E-5</v>
      </c>
    </row>
    <row r="17479" ht="14.25" customHeight="1">
      <c r="A17479" s="267">
        <v>43830.0</v>
      </c>
      <c r="B17479" s="57">
        <v>365.0</v>
      </c>
      <c r="C17479" s="57">
        <v>6.0</v>
      </c>
      <c r="D17479" s="268">
        <v>0.104166666666667</v>
      </c>
      <c r="E17479" s="269">
        <v>0.0</v>
      </c>
      <c r="F17479" s="269">
        <v>3.2550250353156044E-5</v>
      </c>
    </row>
    <row r="17480" ht="14.25" customHeight="1">
      <c r="A17480" s="267">
        <v>43830.0</v>
      </c>
      <c r="B17480" s="57">
        <v>365.0</v>
      </c>
      <c r="C17480" s="57">
        <v>7.0</v>
      </c>
      <c r="D17480" s="268">
        <v>0.125</v>
      </c>
      <c r="E17480" s="269">
        <v>0.0</v>
      </c>
      <c r="F17480" s="269">
        <v>3.2450095736684804E-5</v>
      </c>
    </row>
    <row r="17481" ht="14.25" customHeight="1">
      <c r="A17481" s="267">
        <v>43830.0</v>
      </c>
      <c r="B17481" s="57">
        <v>365.0</v>
      </c>
      <c r="C17481" s="57">
        <v>8.0</v>
      </c>
      <c r="D17481" s="268">
        <v>0.145833333333333</v>
      </c>
      <c r="E17481" s="269">
        <v>0.0</v>
      </c>
      <c r="F17481" s="269">
        <v>3.174901342138605E-5</v>
      </c>
    </row>
    <row r="17482" ht="14.25" customHeight="1">
      <c r="A17482" s="267">
        <v>43830.0</v>
      </c>
      <c r="B17482" s="57">
        <v>365.0</v>
      </c>
      <c r="C17482" s="57">
        <v>9.0</v>
      </c>
      <c r="D17482" s="268">
        <v>0.166666666666667</v>
      </c>
      <c r="E17482" s="269">
        <v>0.0</v>
      </c>
      <c r="F17482" s="269">
        <v>3.164885880491481E-5</v>
      </c>
    </row>
    <row r="17483" ht="14.25" customHeight="1">
      <c r="A17483" s="267">
        <v>43830.0</v>
      </c>
      <c r="B17483" s="57">
        <v>365.0</v>
      </c>
      <c r="C17483" s="57">
        <v>10.0</v>
      </c>
      <c r="D17483" s="268">
        <v>0.1875</v>
      </c>
      <c r="E17483" s="269">
        <v>0.0</v>
      </c>
      <c r="F17483" s="269">
        <v>3.194932265432856E-5</v>
      </c>
    </row>
    <row r="17484" ht="14.25" customHeight="1">
      <c r="A17484" s="267">
        <v>43830.0</v>
      </c>
      <c r="B17484" s="57">
        <v>365.0</v>
      </c>
      <c r="C17484" s="57">
        <v>11.0</v>
      </c>
      <c r="D17484" s="268">
        <v>0.208333333333333</v>
      </c>
      <c r="E17484" s="269">
        <v>0.0</v>
      </c>
      <c r="F17484" s="269">
        <v>3.275055958609855E-5</v>
      </c>
    </row>
    <row r="17485" ht="14.25" customHeight="1">
      <c r="A17485" s="267">
        <v>43830.0</v>
      </c>
      <c r="B17485" s="57">
        <v>365.0</v>
      </c>
      <c r="C17485" s="57">
        <v>12.0</v>
      </c>
      <c r="D17485" s="268">
        <v>0.229166666666667</v>
      </c>
      <c r="E17485" s="269">
        <v>0.0</v>
      </c>
      <c r="F17485" s="269">
        <v>3.4953961148466035E-5</v>
      </c>
    </row>
    <row r="17486" ht="14.25" customHeight="1">
      <c r="A17486" s="267">
        <v>43830.0</v>
      </c>
      <c r="B17486" s="57">
        <v>365.0</v>
      </c>
      <c r="C17486" s="57">
        <v>13.0</v>
      </c>
      <c r="D17486" s="268">
        <v>0.25</v>
      </c>
      <c r="E17486" s="269">
        <v>0.0</v>
      </c>
      <c r="F17486" s="269">
        <v>3.8759836574373515E-5</v>
      </c>
    </row>
    <row r="17487" ht="14.25" customHeight="1">
      <c r="A17487" s="267">
        <v>43830.0</v>
      </c>
      <c r="B17487" s="57">
        <v>365.0</v>
      </c>
      <c r="C17487" s="57">
        <v>14.0</v>
      </c>
      <c r="D17487" s="268">
        <v>0.270833333333333</v>
      </c>
      <c r="E17487" s="269">
        <v>0.0</v>
      </c>
      <c r="F17487" s="269">
        <v>4.246555738380974E-5</v>
      </c>
    </row>
    <row r="17488" ht="14.25" customHeight="1">
      <c r="A17488" s="267">
        <v>43830.0</v>
      </c>
      <c r="B17488" s="57">
        <v>365.0</v>
      </c>
      <c r="C17488" s="57">
        <v>15.0</v>
      </c>
      <c r="D17488" s="268">
        <v>0.291666666666667</v>
      </c>
      <c r="E17488" s="269">
        <v>0.0</v>
      </c>
      <c r="F17488" s="269">
        <v>4.7573442823843464E-5</v>
      </c>
    </row>
    <row r="17489" ht="14.25" customHeight="1">
      <c r="A17489" s="267">
        <v>43830.0</v>
      </c>
      <c r="B17489" s="57">
        <v>365.0</v>
      </c>
      <c r="C17489" s="57">
        <v>16.0</v>
      </c>
      <c r="D17489" s="268">
        <v>0.3125</v>
      </c>
      <c r="E17489" s="269">
        <v>0.0</v>
      </c>
      <c r="F17489" s="269">
        <v>5.5085039059187164E-5</v>
      </c>
    </row>
    <row r="17490" ht="14.25" customHeight="1">
      <c r="A17490" s="267">
        <v>43830.0</v>
      </c>
      <c r="B17490" s="57">
        <v>365.0</v>
      </c>
      <c r="C17490" s="57">
        <v>17.0</v>
      </c>
      <c r="D17490" s="268">
        <v>0.333333333333333</v>
      </c>
      <c r="E17490" s="269">
        <v>8.057948896926038E-8</v>
      </c>
      <c r="F17490" s="269">
        <v>6.490019147336961E-5</v>
      </c>
    </row>
    <row r="17491" ht="14.25" customHeight="1">
      <c r="A17491" s="267">
        <v>43830.0</v>
      </c>
      <c r="B17491" s="57">
        <v>365.0</v>
      </c>
      <c r="C17491" s="57">
        <v>18.0</v>
      </c>
      <c r="D17491" s="268">
        <v>0.354166666666667</v>
      </c>
      <c r="E17491" s="269">
        <v>9.387787900037704E-7</v>
      </c>
      <c r="F17491" s="269">
        <v>7.341333387342581E-5</v>
      </c>
    </row>
    <row r="17492" ht="14.25" customHeight="1">
      <c r="A17492" s="267">
        <v>43830.0</v>
      </c>
      <c r="B17492" s="57">
        <v>365.0</v>
      </c>
      <c r="C17492" s="57">
        <v>19.0</v>
      </c>
      <c r="D17492" s="268">
        <v>0.375</v>
      </c>
      <c r="E17492" s="269">
        <v>3.454375491161179E-6</v>
      </c>
      <c r="F17492" s="269">
        <v>7.691874544991952E-5</v>
      </c>
    </row>
    <row r="17493" ht="14.25" customHeight="1">
      <c r="A17493" s="267">
        <v>43830.0</v>
      </c>
      <c r="B17493" s="57">
        <v>365.0</v>
      </c>
      <c r="C17493" s="57">
        <v>20.0</v>
      </c>
      <c r="D17493" s="268">
        <v>0.395833333333333</v>
      </c>
      <c r="E17493" s="269">
        <v>8.000630774079827E-6</v>
      </c>
      <c r="F17493" s="269">
        <v>8.002353856052826E-5</v>
      </c>
    </row>
    <row r="17494" ht="14.25" customHeight="1">
      <c r="A17494" s="267">
        <v>43830.0</v>
      </c>
      <c r="B17494" s="57">
        <v>365.0</v>
      </c>
      <c r="C17494" s="57">
        <v>21.0</v>
      </c>
      <c r="D17494" s="268">
        <v>0.416666666666667</v>
      </c>
      <c r="E17494" s="269">
        <v>1.453474195116557E-5</v>
      </c>
      <c r="F17494" s="269">
        <v>7.882168316287326E-5</v>
      </c>
    </row>
    <row r="17495" ht="14.25" customHeight="1">
      <c r="A17495" s="267">
        <v>43830.0</v>
      </c>
      <c r="B17495" s="57">
        <v>365.0</v>
      </c>
      <c r="C17495" s="57">
        <v>22.0</v>
      </c>
      <c r="D17495" s="268">
        <v>0.4375</v>
      </c>
      <c r="E17495" s="269">
        <v>2.0739808284426426E-5</v>
      </c>
      <c r="F17495" s="269">
        <v>7.982322932758575E-5</v>
      </c>
    </row>
    <row r="17496" ht="14.25" customHeight="1">
      <c r="A17496" s="267">
        <v>43830.0</v>
      </c>
      <c r="B17496" s="57">
        <v>365.0</v>
      </c>
      <c r="C17496" s="57">
        <v>23.0</v>
      </c>
      <c r="D17496" s="268">
        <v>0.458333333333333</v>
      </c>
      <c r="E17496" s="269">
        <v>2.6945906678874426E-5</v>
      </c>
      <c r="F17496" s="269">
        <v>7.731936391580452E-5</v>
      </c>
    </row>
    <row r="17497" ht="14.25" customHeight="1">
      <c r="A17497" s="267">
        <v>43830.0</v>
      </c>
      <c r="B17497" s="57">
        <v>365.0</v>
      </c>
      <c r="C17497" s="57">
        <v>24.0</v>
      </c>
      <c r="D17497" s="268">
        <v>0.479166666666667</v>
      </c>
      <c r="E17497" s="269">
        <v>2.977733643257732E-5</v>
      </c>
      <c r="F17497" s="269">
        <v>7.56167354357933E-5</v>
      </c>
    </row>
    <row r="17498" ht="14.25" customHeight="1">
      <c r="A17498" s="267">
        <v>43830.0</v>
      </c>
      <c r="B17498" s="57">
        <v>365.0</v>
      </c>
      <c r="C17498" s="57">
        <v>25.0</v>
      </c>
      <c r="D17498" s="268">
        <v>0.5</v>
      </c>
      <c r="E17498" s="269">
        <v>3.931364540365638E-5</v>
      </c>
      <c r="F17498" s="269">
        <v>7.731936391580452E-5</v>
      </c>
    </row>
    <row r="17499" ht="14.25" customHeight="1">
      <c r="A17499" s="267">
        <v>43830.0</v>
      </c>
      <c r="B17499" s="57">
        <v>365.0</v>
      </c>
      <c r="C17499" s="57">
        <v>26.0</v>
      </c>
      <c r="D17499" s="268">
        <v>0.520833333333333</v>
      </c>
      <c r="E17499" s="269">
        <v>4.049594595140017E-5</v>
      </c>
      <c r="F17499" s="269">
        <v>7.771998238168954E-5</v>
      </c>
    </row>
    <row r="17500" ht="14.25" customHeight="1">
      <c r="A17500" s="267">
        <v>43830.0</v>
      </c>
      <c r="B17500" s="57">
        <v>365.0</v>
      </c>
      <c r="C17500" s="57">
        <v>27.0</v>
      </c>
      <c r="D17500" s="268">
        <v>0.541666666666667</v>
      </c>
      <c r="E17500" s="269">
        <v>4.1739554641280516E-5</v>
      </c>
      <c r="F17500" s="269">
        <v>7.761982776521827E-5</v>
      </c>
    </row>
    <row r="17501" ht="14.25" customHeight="1">
      <c r="A17501" s="267">
        <v>43830.0</v>
      </c>
      <c r="B17501" s="57">
        <v>365.0</v>
      </c>
      <c r="C17501" s="57">
        <v>28.0</v>
      </c>
      <c r="D17501" s="268">
        <v>0.5625</v>
      </c>
      <c r="E17501" s="269">
        <v>4.435928769171744E-5</v>
      </c>
      <c r="F17501" s="269">
        <v>7.541642620285079E-5</v>
      </c>
    </row>
    <row r="17502" ht="14.25" customHeight="1">
      <c r="A17502" s="267">
        <v>43830.0</v>
      </c>
      <c r="B17502" s="57">
        <v>365.0</v>
      </c>
      <c r="C17502" s="57">
        <v>29.0</v>
      </c>
      <c r="D17502" s="268">
        <v>0.583333333333333</v>
      </c>
      <c r="E17502" s="269">
        <v>4.127233841982338E-5</v>
      </c>
      <c r="F17502" s="269">
        <v>7.421457080519578E-5</v>
      </c>
    </row>
    <row r="17503" ht="14.25" customHeight="1">
      <c r="A17503" s="267">
        <v>43830.0</v>
      </c>
      <c r="B17503" s="57">
        <v>365.0</v>
      </c>
      <c r="C17503" s="57">
        <v>30.0</v>
      </c>
      <c r="D17503" s="268">
        <v>0.604166666666667</v>
      </c>
      <c r="E17503" s="269">
        <v>3.123742434836867E-5</v>
      </c>
      <c r="F17503" s="269">
        <v>7.731936391580452E-5</v>
      </c>
    </row>
    <row r="17504" ht="14.25" customHeight="1">
      <c r="A17504" s="267">
        <v>43830.0</v>
      </c>
      <c r="B17504" s="57">
        <v>365.0</v>
      </c>
      <c r="C17504" s="57">
        <v>31.0</v>
      </c>
      <c r="D17504" s="268">
        <v>0.625</v>
      </c>
      <c r="E17504" s="269">
        <v>2.4405320423916574E-5</v>
      </c>
      <c r="F17504" s="269">
        <v>7.8721528546402E-5</v>
      </c>
    </row>
    <row r="17505" ht="14.25" customHeight="1">
      <c r="A17505" s="267">
        <v>43830.0</v>
      </c>
      <c r="B17505" s="57">
        <v>365.0</v>
      </c>
      <c r="C17505" s="57">
        <v>32.0</v>
      </c>
      <c r="D17505" s="268">
        <v>0.645833333333333</v>
      </c>
      <c r="E17505" s="269">
        <v>1.603061939204621E-5</v>
      </c>
      <c r="F17505" s="269">
        <v>8.322848628760824E-5</v>
      </c>
    </row>
    <row r="17506" ht="14.25" customHeight="1">
      <c r="A17506" s="267">
        <v>43830.0</v>
      </c>
      <c r="B17506" s="57">
        <v>365.0</v>
      </c>
      <c r="C17506" s="57">
        <v>33.0</v>
      </c>
      <c r="D17506" s="268">
        <v>0.666666666666667</v>
      </c>
      <c r="E17506" s="269">
        <v>1.2843659315958438E-5</v>
      </c>
      <c r="F17506" s="269">
        <v>8.983869097471069E-5</v>
      </c>
    </row>
    <row r="17507" ht="14.25" customHeight="1">
      <c r="A17507" s="267">
        <v>43830.0</v>
      </c>
      <c r="B17507" s="57">
        <v>365.0</v>
      </c>
      <c r="C17507" s="57">
        <v>34.0</v>
      </c>
      <c r="D17507" s="268">
        <v>0.6875</v>
      </c>
      <c r="E17507" s="269">
        <v>7.531299620340229E-6</v>
      </c>
      <c r="F17507" s="269">
        <v>1.0074552870842974E-4</v>
      </c>
    </row>
    <row r="17508" ht="14.25" customHeight="1">
      <c r="A17508" s="267">
        <v>43830.0</v>
      </c>
      <c r="B17508" s="57">
        <v>365.0</v>
      </c>
      <c r="C17508" s="57">
        <v>35.0</v>
      </c>
      <c r="D17508" s="268">
        <v>0.708333333333333</v>
      </c>
      <c r="E17508" s="269">
        <v>3.2026846594740668E-6</v>
      </c>
      <c r="F17508" s="269">
        <v>1.1124173251461671E-4</v>
      </c>
    </row>
    <row r="17509" ht="14.25" customHeight="1">
      <c r="A17509" s="267">
        <v>43830.0</v>
      </c>
      <c r="B17509" s="57">
        <v>365.0</v>
      </c>
      <c r="C17509" s="57">
        <v>36.0</v>
      </c>
      <c r="D17509" s="268">
        <v>0.729166666666667</v>
      </c>
      <c r="E17509" s="269">
        <v>3.654280860776578E-7</v>
      </c>
      <c r="F17509" s="269">
        <v>1.1460692762805067E-4</v>
      </c>
    </row>
    <row r="17510" ht="14.25" customHeight="1">
      <c r="A17510" s="267">
        <v>43830.0</v>
      </c>
      <c r="B17510" s="57">
        <v>365.0</v>
      </c>
      <c r="C17510" s="57">
        <v>37.0</v>
      </c>
      <c r="D17510" s="268">
        <v>0.75</v>
      </c>
      <c r="E17510" s="269">
        <v>0.0</v>
      </c>
      <c r="F17510" s="269">
        <v>1.1600909225864814E-4</v>
      </c>
    </row>
    <row r="17511" ht="14.25" customHeight="1">
      <c r="A17511" s="267">
        <v>43830.0</v>
      </c>
      <c r="B17511" s="57">
        <v>365.0</v>
      </c>
      <c r="C17511" s="57">
        <v>38.0</v>
      </c>
      <c r="D17511" s="268">
        <v>0.770833333333333</v>
      </c>
      <c r="E17511" s="269">
        <v>0.0</v>
      </c>
      <c r="F17511" s="269">
        <v>1.1146207267085345E-4</v>
      </c>
    </row>
    <row r="17512" ht="14.25" customHeight="1">
      <c r="A17512" s="267">
        <v>43830.0</v>
      </c>
      <c r="B17512" s="57">
        <v>365.0</v>
      </c>
      <c r="C17512" s="57">
        <v>39.0</v>
      </c>
      <c r="D17512" s="268">
        <v>0.791666666666667</v>
      </c>
      <c r="E17512" s="269">
        <v>0.0</v>
      </c>
      <c r="F17512" s="269">
        <v>1.0578330591693359E-4</v>
      </c>
    </row>
    <row r="17513" ht="14.25" customHeight="1">
      <c r="A17513" s="267">
        <v>43830.0</v>
      </c>
      <c r="B17513" s="57">
        <v>365.0</v>
      </c>
      <c r="C17513" s="57">
        <v>40.0</v>
      </c>
      <c r="D17513" s="268">
        <v>0.8125</v>
      </c>
      <c r="E17513" s="269">
        <v>0.0</v>
      </c>
      <c r="F17513" s="269">
        <v>1.0062534316866428E-4</v>
      </c>
    </row>
    <row r="17514" ht="14.25" customHeight="1">
      <c r="A17514" s="267">
        <v>43830.0</v>
      </c>
      <c r="B17514" s="57">
        <v>365.0</v>
      </c>
      <c r="C17514" s="57">
        <v>41.0</v>
      </c>
      <c r="D17514" s="268">
        <v>0.833333333333333</v>
      </c>
      <c r="E17514" s="269">
        <v>0.0</v>
      </c>
      <c r="F17514" s="269">
        <v>9.544734949710066E-5</v>
      </c>
    </row>
    <row r="17515" ht="14.25" customHeight="1">
      <c r="A17515" s="267">
        <v>43830.0</v>
      </c>
      <c r="B17515" s="57">
        <v>365.0</v>
      </c>
      <c r="C17515" s="57">
        <v>42.0</v>
      </c>
      <c r="D17515" s="268">
        <v>0.854166666666667</v>
      </c>
      <c r="E17515" s="269">
        <v>0.0</v>
      </c>
      <c r="F17515" s="269">
        <v>9.00390002076532E-5</v>
      </c>
    </row>
    <row r="17516" ht="14.25" customHeight="1">
      <c r="A17516" s="267">
        <v>43830.0</v>
      </c>
      <c r="B17516" s="57">
        <v>365.0</v>
      </c>
      <c r="C17516" s="57">
        <v>43.0</v>
      </c>
      <c r="D17516" s="268">
        <v>0.875</v>
      </c>
      <c r="E17516" s="269">
        <v>0.0</v>
      </c>
      <c r="F17516" s="269">
        <v>8.583250631586071E-5</v>
      </c>
    </row>
    <row r="17517" ht="14.25" customHeight="1">
      <c r="A17517" s="267">
        <v>43830.0</v>
      </c>
      <c r="B17517" s="57">
        <v>365.0</v>
      </c>
      <c r="C17517" s="57">
        <v>44.0</v>
      </c>
      <c r="D17517" s="268">
        <v>0.895833333333333</v>
      </c>
      <c r="E17517" s="269">
        <v>0.0</v>
      </c>
      <c r="F17517" s="269">
        <v>8.292802243819447E-5</v>
      </c>
    </row>
    <row r="17518" ht="14.25" customHeight="1">
      <c r="A17518" s="267">
        <v>43830.0</v>
      </c>
      <c r="B17518" s="57">
        <v>365.0</v>
      </c>
      <c r="C17518" s="57">
        <v>45.0</v>
      </c>
      <c r="D17518" s="268">
        <v>0.916666666666667</v>
      </c>
      <c r="E17518" s="269">
        <v>0.0</v>
      </c>
      <c r="F17518" s="269">
        <v>7.771998238168954E-5</v>
      </c>
    </row>
    <row r="17519" ht="14.25" customHeight="1">
      <c r="A17519" s="267">
        <v>43830.0</v>
      </c>
      <c r="B17519" s="57">
        <v>365.0</v>
      </c>
      <c r="C17519" s="57">
        <v>46.0</v>
      </c>
      <c r="D17519" s="268">
        <v>0.9375</v>
      </c>
      <c r="E17519" s="269">
        <v>0.0</v>
      </c>
      <c r="F17519" s="269">
        <v>7.131008692752957E-5</v>
      </c>
    </row>
    <row r="17520" ht="14.25" customHeight="1">
      <c r="A17520" s="267">
        <v>43830.0</v>
      </c>
      <c r="B17520" s="57">
        <v>365.0</v>
      </c>
      <c r="C17520" s="57">
        <v>47.0</v>
      </c>
      <c r="D17520" s="268">
        <v>0.958333333333333</v>
      </c>
      <c r="E17520" s="269">
        <v>0.0</v>
      </c>
      <c r="F17520" s="269">
        <v>6.46998822404271E-5</v>
      </c>
    </row>
    <row r="17521" ht="14.25" customHeight="1">
      <c r="A17521" s="267">
        <v>43830.0</v>
      </c>
      <c r="B17521" s="57">
        <v>365.0</v>
      </c>
      <c r="C17521" s="57">
        <v>48.0</v>
      </c>
      <c r="D17521" s="268">
        <v>0.979166666666667</v>
      </c>
      <c r="E17521" s="269">
        <v>0.0</v>
      </c>
      <c r="F17521" s="269">
        <v>5.568596675801466E-5</v>
      </c>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2.63" defaultRowHeight="15.0" outlineLevelCol="1"/>
  <cols>
    <col customWidth="1" min="1" max="1" width="6.88"/>
    <col customWidth="1" min="2" max="2" width="10.75"/>
    <col customWidth="1" min="3" max="3" width="11.0"/>
    <col customWidth="1" min="4" max="4" width="11.88"/>
    <col customWidth="1" min="5" max="52" width="7.75" outlineLevel="1"/>
    <col customWidth="1" min="53" max="53" width="11.88"/>
    <col customWidth="1" min="54" max="101" width="7.75" outlineLevel="1"/>
    <col customWidth="1" min="102" max="102" width="11.88"/>
    <col customWidth="1" min="103" max="150" width="7.75" outlineLevel="1"/>
    <col customWidth="1" min="151" max="151" width="11.88"/>
    <col customWidth="1" min="152" max="199" width="7.75" outlineLevel="1"/>
    <col customWidth="1" min="200" max="200" width="11.88"/>
    <col customWidth="1" min="201" max="248" width="7.75" outlineLevel="1"/>
    <col customWidth="1" min="249" max="249" width="7.75"/>
    <col customWidth="1" min="250" max="297" width="7.75" outlineLevel="1"/>
    <col customWidth="1" min="298" max="298" width="10.5"/>
    <col customWidth="1" min="299" max="310" width="7.75"/>
    <col customWidth="1" min="311" max="311" width="8.13"/>
    <col customWidth="1" min="312" max="326" width="7.75"/>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v>1.0</v>
      </c>
      <c r="KN1" s="1">
        <v>2.0</v>
      </c>
      <c r="KO1" s="1">
        <v>3.0</v>
      </c>
      <c r="KP1" s="1">
        <v>4.0</v>
      </c>
      <c r="KQ1" s="1">
        <v>5.0</v>
      </c>
      <c r="KR1" s="1">
        <v>6.0</v>
      </c>
      <c r="KS1" s="1">
        <v>7.0</v>
      </c>
      <c r="KT1" s="1">
        <v>8.0</v>
      </c>
      <c r="KU1" s="1">
        <v>9.0</v>
      </c>
      <c r="KV1" s="1">
        <v>10.0</v>
      </c>
      <c r="KW1" s="1">
        <v>11.0</v>
      </c>
      <c r="KX1" s="1">
        <v>12.0</v>
      </c>
      <c r="KY1" s="1"/>
      <c r="KZ1" s="1"/>
      <c r="LA1" s="1"/>
      <c r="LB1" s="1"/>
      <c r="LC1" s="1"/>
      <c r="LD1" s="1"/>
      <c r="LE1" s="1"/>
      <c r="LF1" s="1"/>
      <c r="LG1" s="1"/>
      <c r="LH1" s="1"/>
      <c r="LI1" s="1"/>
      <c r="LJ1" s="1"/>
      <c r="LK1" s="1"/>
      <c r="LL1" s="1"/>
      <c r="LM1" s="1"/>
      <c r="LN1" s="1"/>
    </row>
    <row r="2" ht="35.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265" t="s">
        <v>473</v>
      </c>
      <c r="KN2" s="265" t="s">
        <v>474</v>
      </c>
      <c r="KO2" s="265" t="s">
        <v>475</v>
      </c>
      <c r="KP2" s="265" t="s">
        <v>476</v>
      </c>
      <c r="KQ2" s="265" t="s">
        <v>477</v>
      </c>
      <c r="KR2" s="265" t="s">
        <v>478</v>
      </c>
      <c r="KS2" s="265" t="s">
        <v>479</v>
      </c>
      <c r="KT2" s="265" t="s">
        <v>480</v>
      </c>
      <c r="KU2" s="265" t="s">
        <v>607</v>
      </c>
      <c r="KV2" s="265" t="s">
        <v>482</v>
      </c>
      <c r="KW2" s="265" t="s">
        <v>483</v>
      </c>
      <c r="KX2" s="265" t="s">
        <v>484</v>
      </c>
      <c r="KY2" s="265" t="s">
        <v>39</v>
      </c>
      <c r="KZ2" s="1"/>
      <c r="LA2" s="1"/>
      <c r="LB2" s="1"/>
      <c r="LC2" s="1"/>
      <c r="LD2" s="1"/>
      <c r="LE2" s="1"/>
      <c r="LF2" s="1"/>
      <c r="LG2" s="1"/>
      <c r="LH2" s="1"/>
      <c r="LI2" s="1"/>
      <c r="LJ2" s="1"/>
      <c r="LK2" s="1"/>
      <c r="LL2" s="1"/>
      <c r="LM2" s="1"/>
      <c r="LN2" s="1"/>
    </row>
    <row r="3" ht="35.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265" t="s">
        <v>608</v>
      </c>
      <c r="KM3" s="193">
        <f t="shared" ref="KM3:KX3" si="1">SUMIF($A$11:$A$375,KM$1,$D$11:$D$375)</f>
        <v>404.9814413</v>
      </c>
      <c r="KN3" s="193">
        <f t="shared" si="1"/>
        <v>354.1230072</v>
      </c>
      <c r="KO3" s="193">
        <f t="shared" si="1"/>
        <v>360.9635275</v>
      </c>
      <c r="KP3" s="193">
        <f t="shared" si="1"/>
        <v>311.9074491</v>
      </c>
      <c r="KQ3" s="193">
        <f t="shared" si="1"/>
        <v>299.6784369</v>
      </c>
      <c r="KR3" s="193">
        <f t="shared" si="1"/>
        <v>276.3145683</v>
      </c>
      <c r="KS3" s="193">
        <f t="shared" si="1"/>
        <v>281.9600837</v>
      </c>
      <c r="KT3" s="193">
        <f t="shared" si="1"/>
        <v>286.7903406</v>
      </c>
      <c r="KU3" s="193">
        <f t="shared" si="1"/>
        <v>297.0081145</v>
      </c>
      <c r="KV3" s="193">
        <f t="shared" si="1"/>
        <v>339.5807572</v>
      </c>
      <c r="KW3" s="193">
        <f t="shared" si="1"/>
        <v>373.0057981</v>
      </c>
      <c r="KX3" s="193">
        <f t="shared" si="1"/>
        <v>413.6864755</v>
      </c>
      <c r="KY3" s="270">
        <f t="shared" ref="KY3:KY10" si="3">SUM(KM3:KX3)</f>
        <v>4000</v>
      </c>
      <c r="KZ3" s="1"/>
      <c r="LA3" s="1"/>
      <c r="LB3" s="1"/>
      <c r="LC3" s="1"/>
      <c r="LD3" s="1"/>
      <c r="LE3" s="1"/>
      <c r="LF3" s="1"/>
      <c r="LG3" s="1"/>
      <c r="LH3" s="1"/>
      <c r="LI3" s="1"/>
      <c r="LJ3" s="1"/>
      <c r="LK3" s="1"/>
      <c r="LL3" s="1"/>
      <c r="LM3" s="1"/>
      <c r="LN3" s="1"/>
    </row>
    <row r="4" ht="35.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265" t="s">
        <v>609</v>
      </c>
      <c r="KM4" s="193">
        <f t="shared" ref="KM4:KX4" si="2">SUMIF($A$11:$A$375,KM$1,$BA$11:$BA$375)</f>
        <v>74.55519728</v>
      </c>
      <c r="KN4" s="193">
        <f t="shared" si="2"/>
        <v>138.9734306</v>
      </c>
      <c r="KO4" s="193">
        <f t="shared" si="2"/>
        <v>224.3417491</v>
      </c>
      <c r="KP4" s="193">
        <f t="shared" si="2"/>
        <v>307.9502065</v>
      </c>
      <c r="KQ4" s="193">
        <f t="shared" si="2"/>
        <v>383.8227111</v>
      </c>
      <c r="KR4" s="193">
        <f t="shared" si="2"/>
        <v>301.3117145</v>
      </c>
      <c r="KS4" s="193">
        <f t="shared" si="2"/>
        <v>321.8209474</v>
      </c>
      <c r="KT4" s="193">
        <f t="shared" si="2"/>
        <v>316.3951255</v>
      </c>
      <c r="KU4" s="193">
        <f t="shared" si="2"/>
        <v>250.3494161</v>
      </c>
      <c r="KV4" s="193">
        <f t="shared" si="2"/>
        <v>157.6403027</v>
      </c>
      <c r="KW4" s="193">
        <f t="shared" si="2"/>
        <v>72.76594502</v>
      </c>
      <c r="KX4" s="193">
        <f t="shared" si="2"/>
        <v>65.60375421</v>
      </c>
      <c r="KY4" s="270">
        <f t="shared" si="3"/>
        <v>2615.5305</v>
      </c>
      <c r="KZ4" s="1"/>
      <c r="LA4" s="1"/>
      <c r="LB4" s="1"/>
      <c r="LC4" s="1"/>
      <c r="LD4" s="1"/>
      <c r="LE4" s="1"/>
      <c r="LF4" s="1"/>
      <c r="LG4" s="1"/>
      <c r="LH4" s="1"/>
      <c r="LI4" s="1"/>
      <c r="LJ4" s="1"/>
      <c r="LK4" s="1"/>
      <c r="LL4" s="1"/>
      <c r="LM4" s="1"/>
      <c r="LN4" s="1"/>
    </row>
    <row r="5" ht="35.2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271" t="s">
        <v>610</v>
      </c>
      <c r="BB5" s="265"/>
      <c r="BC5" s="265"/>
      <c r="BD5" s="265"/>
      <c r="BE5" s="265"/>
      <c r="BF5" s="265"/>
      <c r="BG5" s="265"/>
      <c r="BH5" s="265"/>
      <c r="BI5" s="265"/>
      <c r="BJ5" s="265"/>
      <c r="BK5" s="265"/>
      <c r="BL5" s="265"/>
      <c r="BM5" s="265"/>
      <c r="BN5" s="265"/>
      <c r="BO5" s="265"/>
      <c r="BP5" s="265"/>
      <c r="BQ5" s="265"/>
      <c r="BR5" s="265"/>
      <c r="BS5" s="265"/>
      <c r="BT5" s="265"/>
      <c r="BU5" s="265"/>
      <c r="BV5" s="265"/>
      <c r="BW5" s="265"/>
      <c r="BX5" s="265"/>
      <c r="BY5" s="265"/>
      <c r="BZ5" s="265"/>
      <c r="CA5" s="265"/>
      <c r="CB5" s="265"/>
      <c r="CC5" s="265"/>
      <c r="CD5" s="265"/>
      <c r="CE5" s="265"/>
      <c r="CF5" s="265"/>
      <c r="CG5" s="265"/>
      <c r="CH5" s="265"/>
      <c r="CI5" s="265"/>
      <c r="CJ5" s="265"/>
      <c r="CK5" s="265"/>
      <c r="CL5" s="265"/>
      <c r="CM5" s="265"/>
      <c r="CN5" s="265"/>
      <c r="CO5" s="265"/>
      <c r="CP5" s="265"/>
      <c r="CQ5" s="265"/>
      <c r="CR5" s="265"/>
      <c r="CS5" s="265"/>
      <c r="CT5" s="265"/>
      <c r="CU5" s="265"/>
      <c r="CV5" s="265"/>
      <c r="CW5" s="265"/>
      <c r="CX5" s="272">
        <f>EU8</f>
        <v>1467.181701</v>
      </c>
      <c r="CY5" s="265"/>
      <c r="CZ5" s="265"/>
      <c r="DA5" s="265"/>
      <c r="DB5" s="265"/>
      <c r="DC5" s="265"/>
      <c r="DD5" s="265"/>
      <c r="DE5" s="265"/>
      <c r="DF5" s="265"/>
      <c r="DG5" s="265"/>
      <c r="DH5" s="265"/>
      <c r="DI5" s="265"/>
      <c r="DJ5" s="265"/>
      <c r="DK5" s="265"/>
      <c r="DL5" s="265"/>
      <c r="DM5" s="265"/>
      <c r="DN5" s="265"/>
      <c r="DO5" s="265"/>
      <c r="DP5" s="265"/>
      <c r="DQ5" s="265"/>
      <c r="DR5" s="265"/>
      <c r="DS5" s="265"/>
      <c r="DT5" s="265"/>
      <c r="DU5" s="265"/>
      <c r="DV5" s="265"/>
      <c r="DW5" s="265"/>
      <c r="DX5" s="265"/>
      <c r="DY5" s="265"/>
      <c r="DZ5" s="265"/>
      <c r="EA5" s="265"/>
      <c r="EB5" s="265"/>
      <c r="EC5" s="265"/>
      <c r="ED5" s="265"/>
      <c r="EE5" s="265"/>
      <c r="EF5" s="265"/>
      <c r="EG5" s="265"/>
      <c r="EH5" s="265"/>
      <c r="EI5" s="265"/>
      <c r="EJ5" s="265"/>
      <c r="EK5" s="265"/>
      <c r="EL5" s="265"/>
      <c r="EM5" s="265"/>
      <c r="EN5" s="265"/>
      <c r="EO5" s="265"/>
      <c r="EP5" s="265"/>
      <c r="EQ5" s="265"/>
      <c r="ER5" s="265"/>
      <c r="ES5" s="265"/>
      <c r="ET5" s="265"/>
      <c r="EU5" s="273">
        <f>CX5/BA8</f>
        <v>0.560949949</v>
      </c>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265" t="s">
        <v>611</v>
      </c>
      <c r="KM5" s="193">
        <f t="shared" ref="KM5:KX5" si="4">SUMIF($A$11:$A$375,KM$1,$CX$11:$CX$375)</f>
        <v>5.237124573</v>
      </c>
      <c r="KN5" s="193">
        <f t="shared" si="4"/>
        <v>33.61092041</v>
      </c>
      <c r="KO5" s="193">
        <f t="shared" si="4"/>
        <v>82.241484</v>
      </c>
      <c r="KP5" s="193">
        <f t="shared" si="4"/>
        <v>152.3942112</v>
      </c>
      <c r="KQ5" s="193">
        <f t="shared" si="4"/>
        <v>216.4143886</v>
      </c>
      <c r="KR5" s="193">
        <f t="shared" si="4"/>
        <v>144.8930644</v>
      </c>
      <c r="KS5" s="193">
        <f t="shared" si="4"/>
        <v>162.9739661</v>
      </c>
      <c r="KT5" s="193">
        <f t="shared" si="4"/>
        <v>168.879109</v>
      </c>
      <c r="KU5" s="193">
        <f t="shared" si="4"/>
        <v>121.3467261</v>
      </c>
      <c r="KV5" s="193">
        <f t="shared" si="4"/>
        <v>50.45716539</v>
      </c>
      <c r="KW5" s="193">
        <f t="shared" si="4"/>
        <v>7.518616187</v>
      </c>
      <c r="KX5" s="193">
        <f t="shared" si="4"/>
        <v>2.38202349</v>
      </c>
      <c r="KY5" s="270">
        <f t="shared" si="3"/>
        <v>1148.348799</v>
      </c>
      <c r="KZ5" s="1"/>
      <c r="LA5" s="1"/>
      <c r="LB5" s="1"/>
      <c r="LC5" s="1"/>
      <c r="LD5" s="1"/>
      <c r="LE5" s="1"/>
      <c r="LF5" s="1"/>
      <c r="LG5" s="1"/>
      <c r="LH5" s="1"/>
      <c r="LI5" s="1"/>
      <c r="LJ5" s="1"/>
      <c r="LK5" s="1"/>
      <c r="LL5" s="1"/>
      <c r="LM5" s="1"/>
      <c r="LN5" s="1"/>
    </row>
    <row r="6" ht="35.25" customHeight="1">
      <c r="A6" s="1"/>
      <c r="B6" s="274" t="s">
        <v>612</v>
      </c>
      <c r="C6" s="272">
        <f>Input!D5</f>
        <v>4000</v>
      </c>
      <c r="D6" s="265"/>
      <c r="E6" s="265"/>
      <c r="F6" s="265"/>
      <c r="G6" s="265"/>
      <c r="H6" s="265"/>
      <c r="I6" s="265"/>
      <c r="J6" s="265"/>
      <c r="K6" s="265"/>
      <c r="L6" s="265"/>
      <c r="M6" s="265"/>
      <c r="N6" s="265"/>
      <c r="O6" s="265"/>
      <c r="P6" s="265"/>
      <c r="Q6" s="265"/>
      <c r="R6" s="265"/>
      <c r="S6" s="265"/>
      <c r="T6" s="265"/>
      <c r="U6" s="265"/>
      <c r="V6" s="265"/>
      <c r="W6" s="265"/>
      <c r="X6" s="265"/>
      <c r="Y6" s="265"/>
      <c r="Z6" s="265"/>
      <c r="AA6" s="265"/>
      <c r="AB6" s="265"/>
      <c r="AC6" s="265"/>
      <c r="AD6" s="265"/>
      <c r="AE6" s="265"/>
      <c r="AF6" s="265"/>
      <c r="AG6" s="265"/>
      <c r="AH6" s="265"/>
      <c r="AI6" s="265"/>
      <c r="AJ6" s="265"/>
      <c r="AK6" s="265"/>
      <c r="AL6" s="265"/>
      <c r="AM6" s="265"/>
      <c r="AN6" s="265"/>
      <c r="AO6" s="265"/>
      <c r="AP6" s="265"/>
      <c r="AQ6" s="265"/>
      <c r="AR6" s="265"/>
      <c r="AS6" s="265"/>
      <c r="AT6" s="265"/>
      <c r="AU6" s="265"/>
      <c r="AV6" s="265"/>
      <c r="AW6" s="265"/>
      <c r="AX6" s="265"/>
      <c r="AY6" s="265"/>
      <c r="AZ6" s="265"/>
      <c r="BA6" s="271" t="s">
        <v>613</v>
      </c>
      <c r="BB6" s="265"/>
      <c r="BC6" s="265"/>
      <c r="BD6" s="265"/>
      <c r="BE6" s="265"/>
      <c r="BF6" s="265"/>
      <c r="BG6" s="265"/>
      <c r="BH6" s="265"/>
      <c r="BI6" s="265"/>
      <c r="BJ6" s="265"/>
      <c r="BK6" s="265"/>
      <c r="BL6" s="265"/>
      <c r="BM6" s="265"/>
      <c r="BN6" s="265"/>
      <c r="BO6" s="265"/>
      <c r="BP6" s="265"/>
      <c r="BQ6" s="265"/>
      <c r="BR6" s="265"/>
      <c r="BS6" s="265"/>
      <c r="BT6" s="265"/>
      <c r="BU6" s="265"/>
      <c r="BV6" s="265"/>
      <c r="BW6" s="265"/>
      <c r="BX6" s="265"/>
      <c r="BY6" s="265"/>
      <c r="BZ6" s="265"/>
      <c r="CA6" s="265"/>
      <c r="CB6" s="265"/>
      <c r="CC6" s="265"/>
      <c r="CD6" s="265"/>
      <c r="CE6" s="265"/>
      <c r="CF6" s="265"/>
      <c r="CG6" s="265"/>
      <c r="CH6" s="265"/>
      <c r="CI6" s="265"/>
      <c r="CJ6" s="265"/>
      <c r="CK6" s="265"/>
      <c r="CL6" s="265"/>
      <c r="CM6" s="265"/>
      <c r="CN6" s="265"/>
      <c r="CO6" s="265"/>
      <c r="CP6" s="265"/>
      <c r="CQ6" s="265"/>
      <c r="CR6" s="265"/>
      <c r="CS6" s="265"/>
      <c r="CT6" s="265"/>
      <c r="CU6" s="265"/>
      <c r="CV6" s="265"/>
      <c r="CW6" s="265"/>
      <c r="CX6" s="272">
        <f>CX5+IO8</f>
        <v>2187.641444</v>
      </c>
      <c r="CY6" s="265"/>
      <c r="CZ6" s="265"/>
      <c r="DA6" s="265"/>
      <c r="DB6" s="265"/>
      <c r="DC6" s="265"/>
      <c r="DD6" s="265"/>
      <c r="DE6" s="265"/>
      <c r="DF6" s="265"/>
      <c r="DG6" s="265"/>
      <c r="DH6" s="265"/>
      <c r="DI6" s="265"/>
      <c r="DJ6" s="265"/>
      <c r="DK6" s="265"/>
      <c r="DL6" s="265"/>
      <c r="DM6" s="265"/>
      <c r="DN6" s="265"/>
      <c r="DO6" s="265"/>
      <c r="DP6" s="265"/>
      <c r="DQ6" s="265"/>
      <c r="DR6" s="265"/>
      <c r="DS6" s="265"/>
      <c r="DT6" s="265"/>
      <c r="DU6" s="265"/>
      <c r="DV6" s="265"/>
      <c r="DW6" s="265"/>
      <c r="DX6" s="265"/>
      <c r="DY6" s="265"/>
      <c r="DZ6" s="265"/>
      <c r="EA6" s="265"/>
      <c r="EB6" s="265"/>
      <c r="EC6" s="265"/>
      <c r="ED6" s="265"/>
      <c r="EE6" s="265"/>
      <c r="EF6" s="265"/>
      <c r="EG6" s="265"/>
      <c r="EH6" s="265"/>
      <c r="EI6" s="265"/>
      <c r="EJ6" s="265"/>
      <c r="EK6" s="265"/>
      <c r="EL6" s="265"/>
      <c r="EM6" s="265"/>
      <c r="EN6" s="265"/>
      <c r="EO6" s="265"/>
      <c r="EP6" s="265"/>
      <c r="EQ6" s="265"/>
      <c r="ER6" s="265"/>
      <c r="ES6" s="265"/>
      <c r="ET6" s="265"/>
      <c r="EU6" s="273">
        <f>CX6/BA8</f>
        <v>0.8364044863</v>
      </c>
      <c r="EV6" s="265"/>
      <c r="EW6" s="265"/>
      <c r="EX6" s="265"/>
      <c r="EY6" s="265"/>
      <c r="EZ6" s="265"/>
      <c r="FA6" s="265"/>
      <c r="FB6" s="265"/>
      <c r="FC6" s="265"/>
      <c r="FD6" s="265"/>
      <c r="FE6" s="265"/>
      <c r="FF6" s="265"/>
      <c r="FG6" s="265"/>
      <c r="FH6" s="265"/>
      <c r="FI6" s="265"/>
      <c r="FJ6" s="265"/>
      <c r="FK6" s="265"/>
      <c r="FL6" s="265"/>
      <c r="FM6" s="265"/>
      <c r="FN6" s="265"/>
      <c r="FO6" s="265"/>
      <c r="FP6" s="265"/>
      <c r="FQ6" s="265"/>
      <c r="FR6" s="265"/>
      <c r="FS6" s="265"/>
      <c r="FT6" s="265"/>
      <c r="FU6" s="265"/>
      <c r="FV6" s="265"/>
      <c r="FW6" s="265"/>
      <c r="FX6" s="265"/>
      <c r="FY6" s="265"/>
      <c r="FZ6" s="265"/>
      <c r="GA6" s="265"/>
      <c r="GB6" s="265"/>
      <c r="GC6" s="265"/>
      <c r="GD6" s="265"/>
      <c r="GE6" s="265"/>
      <c r="GF6" s="265"/>
      <c r="GG6" s="265"/>
      <c r="GH6" s="265"/>
      <c r="GI6" s="265"/>
      <c r="GJ6" s="265"/>
      <c r="GK6" s="265"/>
      <c r="GL6" s="265"/>
      <c r="GM6" s="265"/>
      <c r="GN6" s="265"/>
      <c r="GO6" s="265"/>
      <c r="GP6" s="265"/>
      <c r="GQ6" s="265"/>
      <c r="GR6" s="266"/>
      <c r="GS6" s="265"/>
      <c r="GT6" s="265"/>
      <c r="GU6" s="265"/>
      <c r="GV6" s="265"/>
      <c r="GW6" s="265"/>
      <c r="GX6" s="265"/>
      <c r="GY6" s="265"/>
      <c r="GZ6" s="265"/>
      <c r="HA6" s="265"/>
      <c r="HB6" s="265"/>
      <c r="HC6" s="265"/>
      <c r="HD6" s="265"/>
      <c r="HE6" s="265"/>
      <c r="HF6" s="265"/>
      <c r="HG6" s="265"/>
      <c r="HH6" s="265"/>
      <c r="HI6" s="265"/>
      <c r="HJ6" s="265"/>
      <c r="HK6" s="265"/>
      <c r="HL6" s="265"/>
      <c r="HM6" s="265"/>
      <c r="HN6" s="265"/>
      <c r="HO6" s="265"/>
      <c r="HP6" s="265"/>
      <c r="HQ6" s="265"/>
      <c r="HR6" s="265"/>
      <c r="HS6" s="265"/>
      <c r="HT6" s="265"/>
      <c r="HU6" s="265"/>
      <c r="HV6" s="265"/>
      <c r="HW6" s="265"/>
      <c r="HX6" s="265"/>
      <c r="HY6" s="265"/>
      <c r="HZ6" s="265"/>
      <c r="IA6" s="265"/>
      <c r="IB6" s="265"/>
      <c r="IC6" s="265"/>
      <c r="ID6" s="265"/>
      <c r="IE6" s="265"/>
      <c r="IF6" s="265"/>
      <c r="IG6" s="265"/>
      <c r="IH6" s="265"/>
      <c r="II6" s="265"/>
      <c r="IJ6" s="265"/>
      <c r="IK6" s="265"/>
      <c r="IL6" s="265"/>
      <c r="IM6" s="265"/>
      <c r="IN6" s="265"/>
      <c r="IO6" s="265"/>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275" t="s">
        <v>614</v>
      </c>
      <c r="KM6" s="193">
        <f t="shared" ref="KM6:KX6" si="5">SUMIF($A$11:$A$375,KM$1,$EU$11:$EU$375)</f>
        <v>69.3180727</v>
      </c>
      <c r="KN6" s="193">
        <f t="shared" si="5"/>
        <v>105.3625102</v>
      </c>
      <c r="KO6" s="193">
        <f t="shared" si="5"/>
        <v>142.1002651</v>
      </c>
      <c r="KP6" s="193">
        <f t="shared" si="5"/>
        <v>155.5559953</v>
      </c>
      <c r="KQ6" s="193">
        <f t="shared" si="5"/>
        <v>167.4083225</v>
      </c>
      <c r="KR6" s="193">
        <f t="shared" si="5"/>
        <v>156.4186501</v>
      </c>
      <c r="KS6" s="193">
        <f t="shared" si="5"/>
        <v>158.8469813</v>
      </c>
      <c r="KT6" s="193">
        <f t="shared" si="5"/>
        <v>147.5160165</v>
      </c>
      <c r="KU6" s="193">
        <f t="shared" si="5"/>
        <v>129.00269</v>
      </c>
      <c r="KV6" s="193">
        <f t="shared" si="5"/>
        <v>107.1831373</v>
      </c>
      <c r="KW6" s="193">
        <f t="shared" si="5"/>
        <v>65.24732884</v>
      </c>
      <c r="KX6" s="193">
        <f t="shared" si="5"/>
        <v>63.22173072</v>
      </c>
      <c r="KY6" s="270">
        <f t="shared" si="3"/>
        <v>1467.181701</v>
      </c>
      <c r="KZ6" s="276">
        <f>KY6/KY4</f>
        <v>0.560949949</v>
      </c>
      <c r="LA6" s="277"/>
      <c r="LB6" s="277"/>
      <c r="LC6" s="277"/>
      <c r="LD6" s="277"/>
      <c r="LE6" s="277"/>
      <c r="LF6" s="277"/>
      <c r="LG6" s="277"/>
      <c r="LH6" s="277"/>
      <c r="LI6" s="277"/>
      <c r="LJ6" s="277"/>
      <c r="LK6" s="277"/>
      <c r="LL6" s="277"/>
      <c r="LM6" s="277"/>
      <c r="LN6" s="277"/>
    </row>
    <row r="7" ht="35.25" customHeight="1">
      <c r="A7" s="1"/>
      <c r="B7" s="271" t="s">
        <v>470</v>
      </c>
      <c r="C7" s="270">
        <f>Input!D12</f>
        <v>2.97</v>
      </c>
      <c r="D7" s="265"/>
      <c r="E7" s="265"/>
      <c r="F7" s="265"/>
      <c r="G7" s="265"/>
      <c r="H7" s="265"/>
      <c r="I7" s="265"/>
      <c r="J7" s="265"/>
      <c r="K7" s="265"/>
      <c r="L7" s="265"/>
      <c r="M7" s="265"/>
      <c r="N7" s="265"/>
      <c r="O7" s="265"/>
      <c r="P7" s="265"/>
      <c r="Q7" s="265"/>
      <c r="R7" s="265"/>
      <c r="S7" s="265"/>
      <c r="T7" s="265"/>
      <c r="U7" s="265"/>
      <c r="V7" s="265"/>
      <c r="W7" s="265"/>
      <c r="X7" s="265"/>
      <c r="Y7" s="265"/>
      <c r="Z7" s="265"/>
      <c r="AA7" s="265"/>
      <c r="AB7" s="265"/>
      <c r="AC7" s="265"/>
      <c r="AD7" s="265"/>
      <c r="AE7" s="265"/>
      <c r="AF7" s="265"/>
      <c r="AG7" s="265"/>
      <c r="AH7" s="265"/>
      <c r="AI7" s="265"/>
      <c r="AJ7" s="265"/>
      <c r="AK7" s="265"/>
      <c r="AL7" s="265"/>
      <c r="AM7" s="265"/>
      <c r="AN7" s="265"/>
      <c r="AO7" s="265"/>
      <c r="AP7" s="265"/>
      <c r="AQ7" s="265"/>
      <c r="AR7" s="265"/>
      <c r="AS7" s="265"/>
      <c r="AT7" s="265"/>
      <c r="AU7" s="265"/>
      <c r="AV7" s="265"/>
      <c r="AW7" s="265"/>
      <c r="AX7" s="265"/>
      <c r="AY7" s="265"/>
      <c r="AZ7" s="265"/>
      <c r="BA7" s="266" t="s">
        <v>615</v>
      </c>
      <c r="BB7" s="265"/>
      <c r="BC7" s="265"/>
      <c r="BD7" s="265"/>
      <c r="BE7" s="265"/>
      <c r="BF7" s="265"/>
      <c r="BG7" s="265"/>
      <c r="BH7" s="265"/>
      <c r="BI7" s="265"/>
      <c r="BJ7" s="265"/>
      <c r="BK7" s="265"/>
      <c r="BL7" s="265"/>
      <c r="BM7" s="265"/>
      <c r="BN7" s="265"/>
      <c r="BO7" s="265"/>
      <c r="BP7" s="265"/>
      <c r="BQ7" s="265"/>
      <c r="BR7" s="265"/>
      <c r="BS7" s="265"/>
      <c r="BT7" s="265"/>
      <c r="BU7" s="265"/>
      <c r="BV7" s="265"/>
      <c r="BW7" s="265"/>
      <c r="BX7" s="265"/>
      <c r="BY7" s="265"/>
      <c r="BZ7" s="265"/>
      <c r="CA7" s="265"/>
      <c r="CB7" s="265"/>
      <c r="CC7" s="265"/>
      <c r="CD7" s="265"/>
      <c r="CE7" s="265"/>
      <c r="CF7" s="265"/>
      <c r="CG7" s="265"/>
      <c r="CH7" s="265"/>
      <c r="CI7" s="265"/>
      <c r="CJ7" s="265"/>
      <c r="CK7" s="265"/>
      <c r="CL7" s="265"/>
      <c r="CM7" s="265"/>
      <c r="CN7" s="265"/>
      <c r="CO7" s="265"/>
      <c r="CP7" s="265"/>
      <c r="CQ7" s="265"/>
      <c r="CR7" s="265"/>
      <c r="CS7" s="265"/>
      <c r="CT7" s="265"/>
      <c r="CU7" s="265"/>
      <c r="CV7" s="265"/>
      <c r="CW7" s="265"/>
      <c r="CX7" s="272">
        <f>IO8</f>
        <v>720.4597435</v>
      </c>
      <c r="CY7" s="265"/>
      <c r="CZ7" s="265"/>
      <c r="DA7" s="265"/>
      <c r="DB7" s="265"/>
      <c r="DC7" s="265"/>
      <c r="DD7" s="265"/>
      <c r="DE7" s="265"/>
      <c r="DF7" s="265"/>
      <c r="DG7" s="265"/>
      <c r="DH7" s="265"/>
      <c r="DI7" s="265"/>
      <c r="DJ7" s="265"/>
      <c r="DK7" s="265"/>
      <c r="DL7" s="265"/>
      <c r="DM7" s="265"/>
      <c r="DN7" s="265"/>
      <c r="DO7" s="265"/>
      <c r="DP7" s="265"/>
      <c r="DQ7" s="265"/>
      <c r="DR7" s="265"/>
      <c r="DS7" s="265"/>
      <c r="DT7" s="265"/>
      <c r="DU7" s="265"/>
      <c r="DV7" s="265"/>
      <c r="DW7" s="265"/>
      <c r="DX7" s="265"/>
      <c r="DY7" s="265"/>
      <c r="DZ7" s="265"/>
      <c r="EA7" s="265"/>
      <c r="EB7" s="265"/>
      <c r="EC7" s="265"/>
      <c r="ED7" s="265"/>
      <c r="EE7" s="265"/>
      <c r="EF7" s="265"/>
      <c r="EG7" s="265"/>
      <c r="EH7" s="265"/>
      <c r="EI7" s="265"/>
      <c r="EJ7" s="265"/>
      <c r="EK7" s="265"/>
      <c r="EL7" s="265"/>
      <c r="EM7" s="265"/>
      <c r="EN7" s="265"/>
      <c r="EO7" s="265"/>
      <c r="EP7" s="265"/>
      <c r="EQ7" s="265"/>
      <c r="ER7" s="265"/>
      <c r="ES7" s="265"/>
      <c r="ET7" s="265"/>
      <c r="EU7" s="273">
        <f>CX7/BA8</f>
        <v>0.2754545372</v>
      </c>
      <c r="EV7" s="265"/>
      <c r="EW7" s="265"/>
      <c r="EX7" s="265"/>
      <c r="EY7" s="265"/>
      <c r="EZ7" s="265"/>
      <c r="FA7" s="265"/>
      <c r="FB7" s="265"/>
      <c r="FC7" s="265"/>
      <c r="FD7" s="265"/>
      <c r="FE7" s="265"/>
      <c r="FF7" s="265"/>
      <c r="FG7" s="265"/>
      <c r="FH7" s="265"/>
      <c r="FI7" s="265"/>
      <c r="FJ7" s="265"/>
      <c r="FK7" s="265"/>
      <c r="FL7" s="265"/>
      <c r="FM7" s="265"/>
      <c r="FN7" s="265"/>
      <c r="FO7" s="265"/>
      <c r="FP7" s="265"/>
      <c r="FQ7" s="265"/>
      <c r="FR7" s="265"/>
      <c r="FS7" s="265"/>
      <c r="FT7" s="265"/>
      <c r="FU7" s="265"/>
      <c r="FV7" s="265"/>
      <c r="FW7" s="265"/>
      <c r="FX7" s="265"/>
      <c r="FY7" s="265"/>
      <c r="FZ7" s="265"/>
      <c r="GA7" s="265"/>
      <c r="GB7" s="265"/>
      <c r="GC7" s="265"/>
      <c r="GD7" s="265"/>
      <c r="GE7" s="265"/>
      <c r="GF7" s="265"/>
      <c r="GG7" s="265"/>
      <c r="GH7" s="265"/>
      <c r="GI7" s="265"/>
      <c r="GJ7" s="265"/>
      <c r="GK7" s="265"/>
      <c r="GL7" s="265"/>
      <c r="GM7" s="265"/>
      <c r="GN7" s="265"/>
      <c r="GO7" s="265"/>
      <c r="GP7" s="265"/>
      <c r="GQ7" s="265"/>
      <c r="GR7" s="265" t="s">
        <v>535</v>
      </c>
      <c r="GS7" s="265"/>
      <c r="GT7" s="265"/>
      <c r="GU7" s="265"/>
      <c r="GV7" s="265"/>
      <c r="GW7" s="265"/>
      <c r="GX7" s="265"/>
      <c r="GY7" s="265"/>
      <c r="GZ7" s="265"/>
      <c r="HA7" s="265"/>
      <c r="HB7" s="265"/>
      <c r="HC7" s="265"/>
      <c r="HD7" s="265"/>
      <c r="HE7" s="265"/>
      <c r="HF7" s="265"/>
      <c r="HG7" s="265"/>
      <c r="HH7" s="265"/>
      <c r="HI7" s="265"/>
      <c r="HJ7" s="265"/>
      <c r="HK7" s="265"/>
      <c r="HL7" s="265"/>
      <c r="HM7" s="265"/>
      <c r="HN7" s="265"/>
      <c r="HO7" s="265"/>
      <c r="HP7" s="265"/>
      <c r="HQ7" s="265"/>
      <c r="HR7" s="265"/>
      <c r="HS7" s="265"/>
      <c r="HT7" s="265"/>
      <c r="HU7" s="265"/>
      <c r="HV7" s="265"/>
      <c r="HW7" s="265"/>
      <c r="HX7" s="265"/>
      <c r="HY7" s="265"/>
      <c r="HZ7" s="265"/>
      <c r="IA7" s="265"/>
      <c r="IB7" s="265"/>
      <c r="IC7" s="265"/>
      <c r="ID7" s="265"/>
      <c r="IE7" s="265"/>
      <c r="IF7" s="265"/>
      <c r="IG7" s="265"/>
      <c r="IH7" s="265"/>
      <c r="II7" s="265"/>
      <c r="IJ7" s="265"/>
      <c r="IK7" s="265"/>
      <c r="IL7" s="265"/>
      <c r="IM7" s="265"/>
      <c r="IN7" s="265"/>
      <c r="IO7" s="270">
        <f>Input!D22</f>
        <v>5</v>
      </c>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275" t="s">
        <v>616</v>
      </c>
      <c r="KM7" s="193">
        <f t="shared" ref="KM7:KX7" si="6">SUMIF($A$11:$A$375,KM$1,$GR$11:$GR$375)</f>
        <v>335.6633686</v>
      </c>
      <c r="KN7" s="193">
        <f t="shared" si="6"/>
        <v>248.7604971</v>
      </c>
      <c r="KO7" s="193">
        <f t="shared" si="6"/>
        <v>218.8632623</v>
      </c>
      <c r="KP7" s="193">
        <f t="shared" si="6"/>
        <v>156.3514538</v>
      </c>
      <c r="KQ7" s="193">
        <f t="shared" si="6"/>
        <v>132.2701144</v>
      </c>
      <c r="KR7" s="193">
        <f t="shared" si="6"/>
        <v>119.8959182</v>
      </c>
      <c r="KS7" s="193">
        <f t="shared" si="6"/>
        <v>123.1131024</v>
      </c>
      <c r="KT7" s="193">
        <f t="shared" si="6"/>
        <v>139.2743241</v>
      </c>
      <c r="KU7" s="193">
        <f t="shared" si="6"/>
        <v>168.0054245</v>
      </c>
      <c r="KV7" s="193">
        <f t="shared" si="6"/>
        <v>232.3976199</v>
      </c>
      <c r="KW7" s="193">
        <f t="shared" si="6"/>
        <v>307.7584692</v>
      </c>
      <c r="KX7" s="193">
        <f t="shared" si="6"/>
        <v>350.4647448</v>
      </c>
      <c r="KY7" s="270">
        <f t="shared" si="3"/>
        <v>2532.818299</v>
      </c>
      <c r="KZ7" s="1"/>
      <c r="LA7" s="277"/>
      <c r="LB7" s="277"/>
      <c r="LC7" s="277"/>
      <c r="LD7" s="277"/>
      <c r="LE7" s="277"/>
      <c r="LF7" s="277"/>
      <c r="LG7" s="277"/>
      <c r="LH7" s="277"/>
      <c r="LI7" s="277"/>
      <c r="LJ7" s="277"/>
      <c r="LK7" s="277"/>
      <c r="LL7" s="277"/>
      <c r="LM7" s="277"/>
      <c r="LN7" s="277"/>
    </row>
    <row r="8" ht="35.25" customHeight="1">
      <c r="A8" s="1"/>
      <c r="B8" s="271" t="s">
        <v>617</v>
      </c>
      <c r="C8" s="270">
        <f>Input!D13</f>
        <v>927</v>
      </c>
      <c r="D8" s="272">
        <f>SUM(D11:D375)</f>
        <v>4000</v>
      </c>
      <c r="E8" s="265">
        <v>1.0</v>
      </c>
      <c r="F8" s="265">
        <v>2.0</v>
      </c>
      <c r="G8" s="265">
        <v>3.0</v>
      </c>
      <c r="H8" s="265">
        <v>4.0</v>
      </c>
      <c r="I8" s="265">
        <v>5.0</v>
      </c>
      <c r="J8" s="265">
        <v>6.0</v>
      </c>
      <c r="K8" s="265">
        <v>7.0</v>
      </c>
      <c r="L8" s="265">
        <v>8.0</v>
      </c>
      <c r="M8" s="265">
        <v>9.0</v>
      </c>
      <c r="N8" s="265">
        <v>10.0</v>
      </c>
      <c r="O8" s="265">
        <v>11.0</v>
      </c>
      <c r="P8" s="265">
        <v>12.0</v>
      </c>
      <c r="Q8" s="265">
        <v>13.0</v>
      </c>
      <c r="R8" s="265">
        <v>14.0</v>
      </c>
      <c r="S8" s="265">
        <v>15.0</v>
      </c>
      <c r="T8" s="265">
        <v>16.0</v>
      </c>
      <c r="U8" s="265">
        <v>17.0</v>
      </c>
      <c r="V8" s="265">
        <v>18.0</v>
      </c>
      <c r="W8" s="265">
        <v>19.0</v>
      </c>
      <c r="X8" s="265">
        <v>20.0</v>
      </c>
      <c r="Y8" s="265">
        <v>21.0</v>
      </c>
      <c r="Z8" s="265">
        <v>22.0</v>
      </c>
      <c r="AA8" s="265">
        <v>23.0</v>
      </c>
      <c r="AB8" s="265">
        <v>24.0</v>
      </c>
      <c r="AC8" s="265">
        <v>25.0</v>
      </c>
      <c r="AD8" s="265">
        <v>26.0</v>
      </c>
      <c r="AE8" s="265">
        <v>27.0</v>
      </c>
      <c r="AF8" s="265">
        <v>28.0</v>
      </c>
      <c r="AG8" s="265">
        <v>29.0</v>
      </c>
      <c r="AH8" s="265">
        <v>30.0</v>
      </c>
      <c r="AI8" s="265">
        <v>31.0</v>
      </c>
      <c r="AJ8" s="265">
        <v>32.0</v>
      </c>
      <c r="AK8" s="265">
        <v>33.0</v>
      </c>
      <c r="AL8" s="265">
        <v>34.0</v>
      </c>
      <c r="AM8" s="265">
        <v>35.0</v>
      </c>
      <c r="AN8" s="265">
        <v>36.0</v>
      </c>
      <c r="AO8" s="265">
        <v>37.0</v>
      </c>
      <c r="AP8" s="265">
        <v>38.0</v>
      </c>
      <c r="AQ8" s="265">
        <v>39.0</v>
      </c>
      <c r="AR8" s="265">
        <v>40.0</v>
      </c>
      <c r="AS8" s="265">
        <v>41.0</v>
      </c>
      <c r="AT8" s="265">
        <v>42.0</v>
      </c>
      <c r="AU8" s="265">
        <v>43.0</v>
      </c>
      <c r="AV8" s="265">
        <v>44.0</v>
      </c>
      <c r="AW8" s="265">
        <v>45.0</v>
      </c>
      <c r="AX8" s="265">
        <v>46.0</v>
      </c>
      <c r="AY8" s="265">
        <v>47.0</v>
      </c>
      <c r="AZ8" s="265">
        <v>48.0</v>
      </c>
      <c r="BA8" s="272">
        <f>SUM(BA11:BA375)</f>
        <v>2615.5305</v>
      </c>
      <c r="BB8" s="265">
        <v>1.0</v>
      </c>
      <c r="BC8" s="265">
        <v>2.0</v>
      </c>
      <c r="BD8" s="265">
        <v>3.0</v>
      </c>
      <c r="BE8" s="265">
        <v>4.0</v>
      </c>
      <c r="BF8" s="265">
        <v>5.0</v>
      </c>
      <c r="BG8" s="265">
        <v>6.0</v>
      </c>
      <c r="BH8" s="265">
        <v>7.0</v>
      </c>
      <c r="BI8" s="265">
        <v>8.0</v>
      </c>
      <c r="BJ8" s="265">
        <v>9.0</v>
      </c>
      <c r="BK8" s="265">
        <v>10.0</v>
      </c>
      <c r="BL8" s="265">
        <v>11.0</v>
      </c>
      <c r="BM8" s="265">
        <v>12.0</v>
      </c>
      <c r="BN8" s="265">
        <v>13.0</v>
      </c>
      <c r="BO8" s="265">
        <v>14.0</v>
      </c>
      <c r="BP8" s="265">
        <v>15.0</v>
      </c>
      <c r="BQ8" s="265">
        <v>16.0</v>
      </c>
      <c r="BR8" s="265">
        <v>17.0</v>
      </c>
      <c r="BS8" s="265">
        <v>18.0</v>
      </c>
      <c r="BT8" s="265">
        <v>19.0</v>
      </c>
      <c r="BU8" s="265">
        <v>20.0</v>
      </c>
      <c r="BV8" s="265">
        <v>21.0</v>
      </c>
      <c r="BW8" s="265">
        <v>22.0</v>
      </c>
      <c r="BX8" s="265">
        <v>23.0</v>
      </c>
      <c r="BY8" s="265">
        <v>24.0</v>
      </c>
      <c r="BZ8" s="265">
        <v>25.0</v>
      </c>
      <c r="CA8" s="265">
        <v>26.0</v>
      </c>
      <c r="CB8" s="265">
        <v>27.0</v>
      </c>
      <c r="CC8" s="265">
        <v>28.0</v>
      </c>
      <c r="CD8" s="265">
        <v>29.0</v>
      </c>
      <c r="CE8" s="265">
        <v>30.0</v>
      </c>
      <c r="CF8" s="265">
        <v>31.0</v>
      </c>
      <c r="CG8" s="265">
        <v>32.0</v>
      </c>
      <c r="CH8" s="265">
        <v>33.0</v>
      </c>
      <c r="CI8" s="265">
        <v>34.0</v>
      </c>
      <c r="CJ8" s="265">
        <v>35.0</v>
      </c>
      <c r="CK8" s="265">
        <v>36.0</v>
      </c>
      <c r="CL8" s="265">
        <v>37.0</v>
      </c>
      <c r="CM8" s="265">
        <v>38.0</v>
      </c>
      <c r="CN8" s="265">
        <v>39.0</v>
      </c>
      <c r="CO8" s="265">
        <v>40.0</v>
      </c>
      <c r="CP8" s="265">
        <v>41.0</v>
      </c>
      <c r="CQ8" s="265">
        <v>42.0</v>
      </c>
      <c r="CR8" s="265">
        <v>43.0</v>
      </c>
      <c r="CS8" s="265">
        <v>44.0</v>
      </c>
      <c r="CT8" s="265">
        <v>45.0</v>
      </c>
      <c r="CU8" s="265">
        <v>46.0</v>
      </c>
      <c r="CV8" s="265">
        <v>47.0</v>
      </c>
      <c r="CW8" s="265">
        <v>48.0</v>
      </c>
      <c r="CX8" s="272">
        <f>SUM(CX11:CX375)</f>
        <v>1148.348799</v>
      </c>
      <c r="CY8" s="265">
        <v>1.0</v>
      </c>
      <c r="CZ8" s="265">
        <v>2.0</v>
      </c>
      <c r="DA8" s="265">
        <v>3.0</v>
      </c>
      <c r="DB8" s="265">
        <v>4.0</v>
      </c>
      <c r="DC8" s="265">
        <v>5.0</v>
      </c>
      <c r="DD8" s="265">
        <v>6.0</v>
      </c>
      <c r="DE8" s="265">
        <v>7.0</v>
      </c>
      <c r="DF8" s="265">
        <v>8.0</v>
      </c>
      <c r="DG8" s="265">
        <v>9.0</v>
      </c>
      <c r="DH8" s="265">
        <v>10.0</v>
      </c>
      <c r="DI8" s="265">
        <v>11.0</v>
      </c>
      <c r="DJ8" s="265">
        <v>12.0</v>
      </c>
      <c r="DK8" s="265">
        <v>13.0</v>
      </c>
      <c r="DL8" s="265">
        <v>14.0</v>
      </c>
      <c r="DM8" s="265">
        <v>15.0</v>
      </c>
      <c r="DN8" s="265">
        <v>16.0</v>
      </c>
      <c r="DO8" s="265">
        <v>17.0</v>
      </c>
      <c r="DP8" s="265">
        <v>18.0</v>
      </c>
      <c r="DQ8" s="265">
        <v>19.0</v>
      </c>
      <c r="DR8" s="265">
        <v>20.0</v>
      </c>
      <c r="DS8" s="265">
        <v>21.0</v>
      </c>
      <c r="DT8" s="265">
        <v>22.0</v>
      </c>
      <c r="DU8" s="265">
        <v>23.0</v>
      </c>
      <c r="DV8" s="265">
        <v>24.0</v>
      </c>
      <c r="DW8" s="265">
        <v>25.0</v>
      </c>
      <c r="DX8" s="265">
        <v>26.0</v>
      </c>
      <c r="DY8" s="265">
        <v>27.0</v>
      </c>
      <c r="DZ8" s="265">
        <v>28.0</v>
      </c>
      <c r="EA8" s="265">
        <v>29.0</v>
      </c>
      <c r="EB8" s="265">
        <v>30.0</v>
      </c>
      <c r="EC8" s="265">
        <v>31.0</v>
      </c>
      <c r="ED8" s="265">
        <v>32.0</v>
      </c>
      <c r="EE8" s="265">
        <v>33.0</v>
      </c>
      <c r="EF8" s="265">
        <v>34.0</v>
      </c>
      <c r="EG8" s="265">
        <v>35.0</v>
      </c>
      <c r="EH8" s="265">
        <v>36.0</v>
      </c>
      <c r="EI8" s="265">
        <v>37.0</v>
      </c>
      <c r="EJ8" s="265">
        <v>38.0</v>
      </c>
      <c r="EK8" s="265">
        <v>39.0</v>
      </c>
      <c r="EL8" s="265">
        <v>40.0</v>
      </c>
      <c r="EM8" s="265">
        <v>41.0</v>
      </c>
      <c r="EN8" s="265">
        <v>42.0</v>
      </c>
      <c r="EO8" s="265">
        <v>43.0</v>
      </c>
      <c r="EP8" s="265">
        <v>44.0</v>
      </c>
      <c r="EQ8" s="265">
        <v>45.0</v>
      </c>
      <c r="ER8" s="265">
        <v>46.0</v>
      </c>
      <c r="ES8" s="265">
        <v>47.0</v>
      </c>
      <c r="ET8" s="265">
        <v>48.0</v>
      </c>
      <c r="EU8" s="272">
        <f>SUM(EU11:EU375)</f>
        <v>1467.181701</v>
      </c>
      <c r="EV8" s="265">
        <v>1.0</v>
      </c>
      <c r="EW8" s="265">
        <v>2.0</v>
      </c>
      <c r="EX8" s="265">
        <v>3.0</v>
      </c>
      <c r="EY8" s="265">
        <v>4.0</v>
      </c>
      <c r="EZ8" s="265">
        <v>5.0</v>
      </c>
      <c r="FA8" s="265">
        <v>6.0</v>
      </c>
      <c r="FB8" s="265">
        <v>7.0</v>
      </c>
      <c r="FC8" s="265">
        <v>8.0</v>
      </c>
      <c r="FD8" s="265">
        <v>9.0</v>
      </c>
      <c r="FE8" s="265">
        <v>10.0</v>
      </c>
      <c r="FF8" s="265">
        <v>11.0</v>
      </c>
      <c r="FG8" s="265">
        <v>12.0</v>
      </c>
      <c r="FH8" s="265">
        <v>13.0</v>
      </c>
      <c r="FI8" s="265">
        <v>14.0</v>
      </c>
      <c r="FJ8" s="265">
        <v>15.0</v>
      </c>
      <c r="FK8" s="265">
        <v>16.0</v>
      </c>
      <c r="FL8" s="265">
        <v>17.0</v>
      </c>
      <c r="FM8" s="265">
        <v>18.0</v>
      </c>
      <c r="FN8" s="265">
        <v>19.0</v>
      </c>
      <c r="FO8" s="265">
        <v>20.0</v>
      </c>
      <c r="FP8" s="265">
        <v>21.0</v>
      </c>
      <c r="FQ8" s="265">
        <v>22.0</v>
      </c>
      <c r="FR8" s="265">
        <v>23.0</v>
      </c>
      <c r="FS8" s="265">
        <v>24.0</v>
      </c>
      <c r="FT8" s="265">
        <v>25.0</v>
      </c>
      <c r="FU8" s="265">
        <v>26.0</v>
      </c>
      <c r="FV8" s="265">
        <v>27.0</v>
      </c>
      <c r="FW8" s="265">
        <v>28.0</v>
      </c>
      <c r="FX8" s="265">
        <v>29.0</v>
      </c>
      <c r="FY8" s="265">
        <v>30.0</v>
      </c>
      <c r="FZ8" s="265">
        <v>31.0</v>
      </c>
      <c r="GA8" s="265">
        <v>32.0</v>
      </c>
      <c r="GB8" s="265">
        <v>33.0</v>
      </c>
      <c r="GC8" s="265">
        <v>34.0</v>
      </c>
      <c r="GD8" s="265">
        <v>35.0</v>
      </c>
      <c r="GE8" s="265">
        <v>36.0</v>
      </c>
      <c r="GF8" s="265">
        <v>37.0</v>
      </c>
      <c r="GG8" s="265">
        <v>38.0</v>
      </c>
      <c r="GH8" s="265">
        <v>39.0</v>
      </c>
      <c r="GI8" s="265">
        <v>40.0</v>
      </c>
      <c r="GJ8" s="265">
        <v>41.0</v>
      </c>
      <c r="GK8" s="265">
        <v>42.0</v>
      </c>
      <c r="GL8" s="265">
        <v>43.0</v>
      </c>
      <c r="GM8" s="265">
        <v>44.0</v>
      </c>
      <c r="GN8" s="265">
        <v>45.0</v>
      </c>
      <c r="GO8" s="265">
        <v>46.0</v>
      </c>
      <c r="GP8" s="265">
        <v>47.0</v>
      </c>
      <c r="GQ8" s="265">
        <v>48.0</v>
      </c>
      <c r="GR8" s="272">
        <f>SUM(GR11:GR375)</f>
        <v>2532.818299</v>
      </c>
      <c r="GS8" s="265">
        <v>1.0</v>
      </c>
      <c r="GT8" s="265">
        <v>2.0</v>
      </c>
      <c r="GU8" s="265">
        <v>3.0</v>
      </c>
      <c r="GV8" s="265">
        <v>4.0</v>
      </c>
      <c r="GW8" s="265">
        <v>5.0</v>
      </c>
      <c r="GX8" s="265">
        <v>6.0</v>
      </c>
      <c r="GY8" s="265">
        <v>7.0</v>
      </c>
      <c r="GZ8" s="265">
        <v>8.0</v>
      </c>
      <c r="HA8" s="265">
        <v>9.0</v>
      </c>
      <c r="HB8" s="265">
        <v>10.0</v>
      </c>
      <c r="HC8" s="265">
        <v>11.0</v>
      </c>
      <c r="HD8" s="265">
        <v>12.0</v>
      </c>
      <c r="HE8" s="265">
        <v>13.0</v>
      </c>
      <c r="HF8" s="265">
        <v>14.0</v>
      </c>
      <c r="HG8" s="265">
        <v>15.0</v>
      </c>
      <c r="HH8" s="265">
        <v>16.0</v>
      </c>
      <c r="HI8" s="265">
        <v>17.0</v>
      </c>
      <c r="HJ8" s="265">
        <v>18.0</v>
      </c>
      <c r="HK8" s="265">
        <v>19.0</v>
      </c>
      <c r="HL8" s="265">
        <v>20.0</v>
      </c>
      <c r="HM8" s="265">
        <v>21.0</v>
      </c>
      <c r="HN8" s="265">
        <v>22.0</v>
      </c>
      <c r="HO8" s="265">
        <v>23.0</v>
      </c>
      <c r="HP8" s="265">
        <v>24.0</v>
      </c>
      <c r="HQ8" s="265">
        <v>25.0</v>
      </c>
      <c r="HR8" s="265">
        <v>26.0</v>
      </c>
      <c r="HS8" s="265">
        <v>27.0</v>
      </c>
      <c r="HT8" s="265">
        <v>28.0</v>
      </c>
      <c r="HU8" s="265">
        <v>29.0</v>
      </c>
      <c r="HV8" s="265">
        <v>30.0</v>
      </c>
      <c r="HW8" s="265">
        <v>31.0</v>
      </c>
      <c r="HX8" s="265">
        <v>32.0</v>
      </c>
      <c r="HY8" s="265">
        <v>33.0</v>
      </c>
      <c r="HZ8" s="265">
        <v>34.0</v>
      </c>
      <c r="IA8" s="265">
        <v>35.0</v>
      </c>
      <c r="IB8" s="265">
        <v>36.0</v>
      </c>
      <c r="IC8" s="265">
        <v>37.0</v>
      </c>
      <c r="ID8" s="265">
        <v>38.0</v>
      </c>
      <c r="IE8" s="265">
        <v>39.0</v>
      </c>
      <c r="IF8" s="265">
        <v>40.0</v>
      </c>
      <c r="IG8" s="265">
        <v>41.0</v>
      </c>
      <c r="IH8" s="265">
        <v>42.0</v>
      </c>
      <c r="II8" s="265">
        <v>43.0</v>
      </c>
      <c r="IJ8" s="265">
        <v>44.0</v>
      </c>
      <c r="IK8" s="265">
        <v>45.0</v>
      </c>
      <c r="IL8" s="265">
        <v>46.0</v>
      </c>
      <c r="IM8" s="265">
        <v>47.0</v>
      </c>
      <c r="IN8" s="265">
        <v>48.0</v>
      </c>
      <c r="IO8" s="270">
        <f>SUM(IO11:IO375)</f>
        <v>720.4597435</v>
      </c>
      <c r="IP8" s="1">
        <v>1.0</v>
      </c>
      <c r="IQ8" s="1">
        <v>2.0</v>
      </c>
      <c r="IR8" s="1">
        <v>3.0</v>
      </c>
      <c r="IS8" s="1">
        <v>4.0</v>
      </c>
      <c r="IT8" s="1">
        <v>5.0</v>
      </c>
      <c r="IU8" s="1">
        <v>6.0</v>
      </c>
      <c r="IV8" s="1">
        <v>7.0</v>
      </c>
      <c r="IW8" s="1">
        <v>8.0</v>
      </c>
      <c r="IX8" s="1">
        <v>9.0</v>
      </c>
      <c r="IY8" s="1">
        <v>10.0</v>
      </c>
      <c r="IZ8" s="1">
        <v>11.0</v>
      </c>
      <c r="JA8" s="1">
        <v>12.0</v>
      </c>
      <c r="JB8" s="1">
        <v>13.0</v>
      </c>
      <c r="JC8" s="1">
        <v>14.0</v>
      </c>
      <c r="JD8" s="1">
        <v>15.0</v>
      </c>
      <c r="JE8" s="1">
        <v>16.0</v>
      </c>
      <c r="JF8" s="1">
        <v>17.0</v>
      </c>
      <c r="JG8" s="1">
        <v>18.0</v>
      </c>
      <c r="JH8" s="1">
        <v>19.0</v>
      </c>
      <c r="JI8" s="1">
        <v>20.0</v>
      </c>
      <c r="JJ8" s="1">
        <v>21.0</v>
      </c>
      <c r="JK8" s="1">
        <v>22.0</v>
      </c>
      <c r="JL8" s="1">
        <v>23.0</v>
      </c>
      <c r="JM8" s="1">
        <v>24.0</v>
      </c>
      <c r="JN8" s="1">
        <v>25.0</v>
      </c>
      <c r="JO8" s="1">
        <v>26.0</v>
      </c>
      <c r="JP8" s="1">
        <v>27.0</v>
      </c>
      <c r="JQ8" s="1">
        <v>28.0</v>
      </c>
      <c r="JR8" s="1">
        <v>29.0</v>
      </c>
      <c r="JS8" s="1">
        <v>30.0</v>
      </c>
      <c r="JT8" s="1">
        <v>31.0</v>
      </c>
      <c r="JU8" s="1">
        <v>32.0</v>
      </c>
      <c r="JV8" s="1">
        <v>33.0</v>
      </c>
      <c r="JW8" s="1">
        <v>34.0</v>
      </c>
      <c r="JX8" s="1">
        <v>35.0</v>
      </c>
      <c r="JY8" s="1">
        <v>36.0</v>
      </c>
      <c r="JZ8" s="1">
        <v>37.0</v>
      </c>
      <c r="KA8" s="1">
        <v>38.0</v>
      </c>
      <c r="KB8" s="1">
        <v>39.0</v>
      </c>
      <c r="KC8" s="1">
        <v>40.0</v>
      </c>
      <c r="KD8" s="1">
        <v>41.0</v>
      </c>
      <c r="KE8" s="1">
        <v>42.0</v>
      </c>
      <c r="KF8" s="1">
        <v>43.0</v>
      </c>
      <c r="KG8" s="1">
        <v>44.0</v>
      </c>
      <c r="KH8" s="1">
        <v>45.0</v>
      </c>
      <c r="KI8" s="1">
        <v>46.0</v>
      </c>
      <c r="KJ8" s="1">
        <v>47.0</v>
      </c>
      <c r="KK8" s="1">
        <v>48.0</v>
      </c>
      <c r="KL8" s="266" t="s">
        <v>615</v>
      </c>
      <c r="KM8" s="193">
        <f t="shared" ref="KM8:KX8" si="7">SUMIF($A$11:$A$375,KM$1,$IO$11:$IO$375)</f>
        <v>5.231661039</v>
      </c>
      <c r="KN8" s="193">
        <f t="shared" si="7"/>
        <v>33.53691954</v>
      </c>
      <c r="KO8" s="193">
        <f t="shared" si="7"/>
        <v>76.31720905</v>
      </c>
      <c r="KP8" s="193">
        <f t="shared" si="7"/>
        <v>100.9240376</v>
      </c>
      <c r="KQ8" s="193">
        <f t="shared" si="7"/>
        <v>92.04329079</v>
      </c>
      <c r="KR8" s="193">
        <f t="shared" si="7"/>
        <v>80.98932654</v>
      </c>
      <c r="KS8" s="193">
        <f t="shared" si="7"/>
        <v>82.37186581</v>
      </c>
      <c r="KT8" s="193">
        <f t="shared" si="7"/>
        <v>93.98160437</v>
      </c>
      <c r="KU8" s="193">
        <f t="shared" si="7"/>
        <v>96.96302072</v>
      </c>
      <c r="KV8" s="193">
        <f t="shared" si="7"/>
        <v>48.24759339</v>
      </c>
      <c r="KW8" s="193">
        <f t="shared" si="7"/>
        <v>7.472696353</v>
      </c>
      <c r="KX8" s="193">
        <f t="shared" si="7"/>
        <v>2.380518347</v>
      </c>
      <c r="KY8" s="270">
        <f t="shared" si="3"/>
        <v>720.4597435</v>
      </c>
      <c r="KZ8" s="1"/>
      <c r="LA8" s="277"/>
      <c r="LB8" s="277"/>
      <c r="LC8" s="277"/>
      <c r="LD8" s="277"/>
      <c r="LE8" s="277"/>
      <c r="LF8" s="277"/>
      <c r="LG8" s="277"/>
      <c r="LH8" s="277"/>
      <c r="LI8" s="277"/>
      <c r="LJ8" s="277"/>
      <c r="LK8" s="277"/>
      <c r="LL8" s="277"/>
      <c r="LM8" s="277"/>
      <c r="LN8" s="277"/>
    </row>
    <row r="9" ht="35.25" customHeight="1">
      <c r="A9" s="1"/>
      <c r="B9" s="271" t="s">
        <v>618</v>
      </c>
      <c r="C9" s="270">
        <f>Input!D15</f>
        <v>2615.5305</v>
      </c>
      <c r="D9" s="265" t="s">
        <v>39</v>
      </c>
      <c r="E9" s="278">
        <v>0.020833333333333332</v>
      </c>
      <c r="F9" s="278">
        <v>0.041666666666666664</v>
      </c>
      <c r="G9" s="278">
        <v>0.0625</v>
      </c>
      <c r="H9" s="278">
        <v>0.0833333333333333</v>
      </c>
      <c r="I9" s="278">
        <v>0.104166666666667</v>
      </c>
      <c r="J9" s="278">
        <v>0.125</v>
      </c>
      <c r="K9" s="278">
        <v>0.145833333333333</v>
      </c>
      <c r="L9" s="278">
        <v>0.166666666666666</v>
      </c>
      <c r="M9" s="278">
        <v>0.1875</v>
      </c>
      <c r="N9" s="278">
        <v>0.208333333333333</v>
      </c>
      <c r="O9" s="278">
        <v>0.229166666666666</v>
      </c>
      <c r="P9" s="278">
        <v>0.25</v>
      </c>
      <c r="Q9" s="278">
        <v>0.270833333333333</v>
      </c>
      <c r="R9" s="278">
        <v>0.291666666666666</v>
      </c>
      <c r="S9" s="278">
        <v>0.3125</v>
      </c>
      <c r="T9" s="278">
        <v>0.333333333333333</v>
      </c>
      <c r="U9" s="278">
        <v>0.354166666666666</v>
      </c>
      <c r="V9" s="278">
        <v>0.375</v>
      </c>
      <c r="W9" s="278">
        <v>0.395833333333333</v>
      </c>
      <c r="X9" s="278">
        <v>0.416666666666666</v>
      </c>
      <c r="Y9" s="278">
        <v>0.4375</v>
      </c>
      <c r="Z9" s="278">
        <v>0.458333333333333</v>
      </c>
      <c r="AA9" s="278">
        <v>0.479166666666666</v>
      </c>
      <c r="AB9" s="278">
        <v>0.5</v>
      </c>
      <c r="AC9" s="278">
        <v>0.520833333333333</v>
      </c>
      <c r="AD9" s="278">
        <v>0.541666666666666</v>
      </c>
      <c r="AE9" s="278">
        <v>0.5625</v>
      </c>
      <c r="AF9" s="278">
        <v>0.583333333333333</v>
      </c>
      <c r="AG9" s="278">
        <v>0.604166666666666</v>
      </c>
      <c r="AH9" s="278">
        <v>0.625</v>
      </c>
      <c r="AI9" s="278">
        <v>0.645833333333333</v>
      </c>
      <c r="AJ9" s="278">
        <v>0.666666666666666</v>
      </c>
      <c r="AK9" s="278">
        <v>0.6875</v>
      </c>
      <c r="AL9" s="278">
        <v>0.708333333333333</v>
      </c>
      <c r="AM9" s="278">
        <v>0.729166666666666</v>
      </c>
      <c r="AN9" s="278">
        <v>0.75</v>
      </c>
      <c r="AO9" s="278">
        <v>0.770833333333333</v>
      </c>
      <c r="AP9" s="278">
        <v>0.791666666666666</v>
      </c>
      <c r="AQ9" s="278">
        <v>0.8125</v>
      </c>
      <c r="AR9" s="278">
        <v>0.833333333333333</v>
      </c>
      <c r="AS9" s="278">
        <v>0.854166666666666</v>
      </c>
      <c r="AT9" s="278">
        <v>0.875</v>
      </c>
      <c r="AU9" s="278">
        <v>0.895833333333333</v>
      </c>
      <c r="AV9" s="278">
        <v>0.916666666666666</v>
      </c>
      <c r="AW9" s="278">
        <v>0.9375</v>
      </c>
      <c r="AX9" s="278">
        <v>0.958333333333333</v>
      </c>
      <c r="AY9" s="278">
        <v>0.979166666666666</v>
      </c>
      <c r="AZ9" s="278">
        <v>1.0</v>
      </c>
      <c r="BA9" s="265" t="s">
        <v>39</v>
      </c>
      <c r="BB9" s="278">
        <v>0.020833333333333332</v>
      </c>
      <c r="BC9" s="278">
        <v>0.041666666666666664</v>
      </c>
      <c r="BD9" s="278">
        <v>0.0625</v>
      </c>
      <c r="BE9" s="278">
        <v>0.0833333333333333</v>
      </c>
      <c r="BF9" s="278">
        <v>0.104166666666667</v>
      </c>
      <c r="BG9" s="278">
        <v>0.125</v>
      </c>
      <c r="BH9" s="278">
        <v>0.145833333333333</v>
      </c>
      <c r="BI9" s="278">
        <v>0.166666666666666</v>
      </c>
      <c r="BJ9" s="278">
        <v>0.1875</v>
      </c>
      <c r="BK9" s="278">
        <v>0.208333333333333</v>
      </c>
      <c r="BL9" s="278">
        <v>0.229166666666666</v>
      </c>
      <c r="BM9" s="278">
        <v>0.25</v>
      </c>
      <c r="BN9" s="278">
        <v>0.270833333333333</v>
      </c>
      <c r="BO9" s="278">
        <v>0.291666666666666</v>
      </c>
      <c r="BP9" s="278">
        <v>0.3125</v>
      </c>
      <c r="BQ9" s="278">
        <v>0.333333333333333</v>
      </c>
      <c r="BR9" s="278">
        <v>0.354166666666666</v>
      </c>
      <c r="BS9" s="278">
        <v>0.375</v>
      </c>
      <c r="BT9" s="278">
        <v>0.395833333333333</v>
      </c>
      <c r="BU9" s="278">
        <v>0.416666666666666</v>
      </c>
      <c r="BV9" s="278">
        <v>0.4375</v>
      </c>
      <c r="BW9" s="278">
        <v>0.458333333333333</v>
      </c>
      <c r="BX9" s="278">
        <v>0.479166666666666</v>
      </c>
      <c r="BY9" s="278">
        <v>0.5</v>
      </c>
      <c r="BZ9" s="278">
        <v>0.520833333333333</v>
      </c>
      <c r="CA9" s="278">
        <v>0.541666666666666</v>
      </c>
      <c r="CB9" s="278">
        <v>0.5625</v>
      </c>
      <c r="CC9" s="278">
        <v>0.583333333333333</v>
      </c>
      <c r="CD9" s="278">
        <v>0.604166666666666</v>
      </c>
      <c r="CE9" s="278">
        <v>0.625</v>
      </c>
      <c r="CF9" s="278">
        <v>0.645833333333333</v>
      </c>
      <c r="CG9" s="278">
        <v>0.666666666666666</v>
      </c>
      <c r="CH9" s="278">
        <v>0.6875</v>
      </c>
      <c r="CI9" s="278">
        <v>0.708333333333333</v>
      </c>
      <c r="CJ9" s="278">
        <v>0.729166666666666</v>
      </c>
      <c r="CK9" s="278">
        <v>0.75</v>
      </c>
      <c r="CL9" s="278">
        <v>0.770833333333333</v>
      </c>
      <c r="CM9" s="278">
        <v>0.791666666666666</v>
      </c>
      <c r="CN9" s="278">
        <v>0.8125</v>
      </c>
      <c r="CO9" s="278">
        <v>0.833333333333333</v>
      </c>
      <c r="CP9" s="278">
        <v>0.854166666666666</v>
      </c>
      <c r="CQ9" s="278">
        <v>0.875</v>
      </c>
      <c r="CR9" s="278">
        <v>0.895833333333333</v>
      </c>
      <c r="CS9" s="278">
        <v>0.916666666666666</v>
      </c>
      <c r="CT9" s="278">
        <v>0.9375</v>
      </c>
      <c r="CU9" s="278">
        <v>0.958333333333333</v>
      </c>
      <c r="CV9" s="278">
        <v>0.979166666666666</v>
      </c>
      <c r="CW9" s="278">
        <v>1.0</v>
      </c>
      <c r="CX9" s="265" t="s">
        <v>39</v>
      </c>
      <c r="CY9" s="278">
        <v>0.020833333333333332</v>
      </c>
      <c r="CZ9" s="278">
        <v>0.041666666666666664</v>
      </c>
      <c r="DA9" s="278">
        <v>0.0625</v>
      </c>
      <c r="DB9" s="278">
        <v>0.0833333333333333</v>
      </c>
      <c r="DC9" s="278">
        <v>0.104166666666667</v>
      </c>
      <c r="DD9" s="278">
        <v>0.125</v>
      </c>
      <c r="DE9" s="278">
        <v>0.145833333333333</v>
      </c>
      <c r="DF9" s="278">
        <v>0.166666666666666</v>
      </c>
      <c r="DG9" s="278">
        <v>0.1875</v>
      </c>
      <c r="DH9" s="278">
        <v>0.208333333333333</v>
      </c>
      <c r="DI9" s="278">
        <v>0.229166666666666</v>
      </c>
      <c r="DJ9" s="278">
        <v>0.25</v>
      </c>
      <c r="DK9" s="278">
        <v>0.270833333333333</v>
      </c>
      <c r="DL9" s="278">
        <v>0.291666666666666</v>
      </c>
      <c r="DM9" s="278">
        <v>0.3125</v>
      </c>
      <c r="DN9" s="278">
        <v>0.333333333333333</v>
      </c>
      <c r="DO9" s="278">
        <v>0.354166666666666</v>
      </c>
      <c r="DP9" s="278">
        <v>0.375</v>
      </c>
      <c r="DQ9" s="278">
        <v>0.395833333333333</v>
      </c>
      <c r="DR9" s="278">
        <v>0.416666666666666</v>
      </c>
      <c r="DS9" s="278">
        <v>0.4375</v>
      </c>
      <c r="DT9" s="278">
        <v>0.458333333333333</v>
      </c>
      <c r="DU9" s="278">
        <v>0.479166666666666</v>
      </c>
      <c r="DV9" s="278">
        <v>0.5</v>
      </c>
      <c r="DW9" s="278">
        <v>0.520833333333333</v>
      </c>
      <c r="DX9" s="278">
        <v>0.541666666666666</v>
      </c>
      <c r="DY9" s="278">
        <v>0.5625</v>
      </c>
      <c r="DZ9" s="278">
        <v>0.583333333333333</v>
      </c>
      <c r="EA9" s="278">
        <v>0.604166666666666</v>
      </c>
      <c r="EB9" s="278">
        <v>0.625</v>
      </c>
      <c r="EC9" s="278">
        <v>0.645833333333333</v>
      </c>
      <c r="ED9" s="278">
        <v>0.666666666666666</v>
      </c>
      <c r="EE9" s="278">
        <v>0.6875</v>
      </c>
      <c r="EF9" s="278">
        <v>0.708333333333333</v>
      </c>
      <c r="EG9" s="278">
        <v>0.729166666666666</v>
      </c>
      <c r="EH9" s="278">
        <v>0.75</v>
      </c>
      <c r="EI9" s="278">
        <v>0.770833333333333</v>
      </c>
      <c r="EJ9" s="278">
        <v>0.791666666666666</v>
      </c>
      <c r="EK9" s="278">
        <v>0.8125</v>
      </c>
      <c r="EL9" s="278">
        <v>0.833333333333333</v>
      </c>
      <c r="EM9" s="278">
        <v>0.854166666666666</v>
      </c>
      <c r="EN9" s="278">
        <v>0.875</v>
      </c>
      <c r="EO9" s="278">
        <v>0.895833333333333</v>
      </c>
      <c r="EP9" s="278">
        <v>0.916666666666666</v>
      </c>
      <c r="EQ9" s="278">
        <v>0.9375</v>
      </c>
      <c r="ER9" s="278">
        <v>0.958333333333333</v>
      </c>
      <c r="ES9" s="278">
        <v>0.979166666666666</v>
      </c>
      <c r="ET9" s="278">
        <v>1.0</v>
      </c>
      <c r="EU9" s="265" t="s">
        <v>39</v>
      </c>
      <c r="EV9" s="278">
        <v>0.020833333333333332</v>
      </c>
      <c r="EW9" s="278">
        <v>0.041666666666666664</v>
      </c>
      <c r="EX9" s="278">
        <v>0.0625</v>
      </c>
      <c r="EY9" s="278">
        <v>0.0833333333333333</v>
      </c>
      <c r="EZ9" s="278">
        <v>0.104166666666667</v>
      </c>
      <c r="FA9" s="278">
        <v>0.125</v>
      </c>
      <c r="FB9" s="278">
        <v>0.145833333333333</v>
      </c>
      <c r="FC9" s="278">
        <v>0.166666666666666</v>
      </c>
      <c r="FD9" s="278">
        <v>0.1875</v>
      </c>
      <c r="FE9" s="278">
        <v>0.208333333333333</v>
      </c>
      <c r="FF9" s="278">
        <v>0.229166666666666</v>
      </c>
      <c r="FG9" s="278">
        <v>0.25</v>
      </c>
      <c r="FH9" s="278">
        <v>0.270833333333333</v>
      </c>
      <c r="FI9" s="278">
        <v>0.291666666666666</v>
      </c>
      <c r="FJ9" s="278">
        <v>0.3125</v>
      </c>
      <c r="FK9" s="278">
        <v>0.333333333333333</v>
      </c>
      <c r="FL9" s="278">
        <v>0.354166666666666</v>
      </c>
      <c r="FM9" s="278">
        <v>0.375</v>
      </c>
      <c r="FN9" s="278">
        <v>0.395833333333333</v>
      </c>
      <c r="FO9" s="278">
        <v>0.416666666666666</v>
      </c>
      <c r="FP9" s="278">
        <v>0.4375</v>
      </c>
      <c r="FQ9" s="278">
        <v>0.458333333333333</v>
      </c>
      <c r="FR9" s="278">
        <v>0.479166666666666</v>
      </c>
      <c r="FS9" s="278">
        <v>0.5</v>
      </c>
      <c r="FT9" s="278">
        <v>0.520833333333333</v>
      </c>
      <c r="FU9" s="278">
        <v>0.541666666666666</v>
      </c>
      <c r="FV9" s="278">
        <v>0.5625</v>
      </c>
      <c r="FW9" s="278">
        <v>0.583333333333333</v>
      </c>
      <c r="FX9" s="278">
        <v>0.604166666666666</v>
      </c>
      <c r="FY9" s="278">
        <v>0.625</v>
      </c>
      <c r="FZ9" s="278">
        <v>0.645833333333333</v>
      </c>
      <c r="GA9" s="278">
        <v>0.666666666666666</v>
      </c>
      <c r="GB9" s="278">
        <v>0.6875</v>
      </c>
      <c r="GC9" s="278">
        <v>0.708333333333333</v>
      </c>
      <c r="GD9" s="278">
        <v>0.729166666666666</v>
      </c>
      <c r="GE9" s="278">
        <v>0.75</v>
      </c>
      <c r="GF9" s="278">
        <v>0.770833333333333</v>
      </c>
      <c r="GG9" s="278">
        <v>0.791666666666666</v>
      </c>
      <c r="GH9" s="278">
        <v>0.8125</v>
      </c>
      <c r="GI9" s="278">
        <v>0.833333333333333</v>
      </c>
      <c r="GJ9" s="278">
        <v>0.854166666666666</v>
      </c>
      <c r="GK9" s="278">
        <v>0.875</v>
      </c>
      <c r="GL9" s="278">
        <v>0.895833333333333</v>
      </c>
      <c r="GM9" s="278">
        <v>0.916666666666666</v>
      </c>
      <c r="GN9" s="278">
        <v>0.9375</v>
      </c>
      <c r="GO9" s="278">
        <v>0.958333333333333</v>
      </c>
      <c r="GP9" s="278">
        <v>0.979166666666666</v>
      </c>
      <c r="GQ9" s="278">
        <v>1.0</v>
      </c>
      <c r="GR9" s="265" t="s">
        <v>39</v>
      </c>
      <c r="GS9" s="278">
        <v>0.020833333333333332</v>
      </c>
      <c r="GT9" s="278">
        <v>0.041666666666666664</v>
      </c>
      <c r="GU9" s="278">
        <v>0.0625</v>
      </c>
      <c r="GV9" s="278">
        <v>0.0833333333333333</v>
      </c>
      <c r="GW9" s="278">
        <v>0.104166666666667</v>
      </c>
      <c r="GX9" s="278">
        <v>0.125</v>
      </c>
      <c r="GY9" s="278">
        <v>0.145833333333333</v>
      </c>
      <c r="GZ9" s="278">
        <v>0.166666666666666</v>
      </c>
      <c r="HA9" s="278">
        <v>0.1875</v>
      </c>
      <c r="HB9" s="278">
        <v>0.208333333333333</v>
      </c>
      <c r="HC9" s="278">
        <v>0.229166666666666</v>
      </c>
      <c r="HD9" s="278">
        <v>0.25</v>
      </c>
      <c r="HE9" s="278">
        <v>0.270833333333333</v>
      </c>
      <c r="HF9" s="278">
        <v>0.291666666666666</v>
      </c>
      <c r="HG9" s="278">
        <v>0.3125</v>
      </c>
      <c r="HH9" s="278">
        <v>0.333333333333333</v>
      </c>
      <c r="HI9" s="278">
        <v>0.354166666666666</v>
      </c>
      <c r="HJ9" s="278">
        <v>0.375</v>
      </c>
      <c r="HK9" s="278">
        <v>0.395833333333333</v>
      </c>
      <c r="HL9" s="278">
        <v>0.416666666666666</v>
      </c>
      <c r="HM9" s="278">
        <v>0.4375</v>
      </c>
      <c r="HN9" s="278">
        <v>0.458333333333333</v>
      </c>
      <c r="HO9" s="278">
        <v>0.479166666666666</v>
      </c>
      <c r="HP9" s="278">
        <v>0.5</v>
      </c>
      <c r="HQ9" s="278">
        <v>0.520833333333333</v>
      </c>
      <c r="HR9" s="278">
        <v>0.541666666666666</v>
      </c>
      <c r="HS9" s="278">
        <v>0.5625</v>
      </c>
      <c r="HT9" s="278">
        <v>0.583333333333333</v>
      </c>
      <c r="HU9" s="278">
        <v>0.604166666666666</v>
      </c>
      <c r="HV9" s="278">
        <v>0.625</v>
      </c>
      <c r="HW9" s="278">
        <v>0.645833333333333</v>
      </c>
      <c r="HX9" s="278">
        <v>0.666666666666666</v>
      </c>
      <c r="HY9" s="278">
        <v>0.6875</v>
      </c>
      <c r="HZ9" s="278">
        <v>0.708333333333333</v>
      </c>
      <c r="IA9" s="278">
        <v>0.729166666666666</v>
      </c>
      <c r="IB9" s="278">
        <v>0.75</v>
      </c>
      <c r="IC9" s="278">
        <v>0.770833333333333</v>
      </c>
      <c r="ID9" s="278">
        <v>0.791666666666666</v>
      </c>
      <c r="IE9" s="278">
        <v>0.8125</v>
      </c>
      <c r="IF9" s="278">
        <v>0.833333333333333</v>
      </c>
      <c r="IG9" s="278">
        <v>0.854166666666666</v>
      </c>
      <c r="IH9" s="278">
        <v>0.875</v>
      </c>
      <c r="II9" s="278">
        <v>0.895833333333333</v>
      </c>
      <c r="IJ9" s="278">
        <v>0.916666666666666</v>
      </c>
      <c r="IK9" s="278">
        <v>0.9375</v>
      </c>
      <c r="IL9" s="278">
        <v>0.958333333333333</v>
      </c>
      <c r="IM9" s="278">
        <v>0.979166666666666</v>
      </c>
      <c r="IN9" s="278">
        <v>1.0</v>
      </c>
      <c r="IO9" s="265" t="s">
        <v>39</v>
      </c>
      <c r="IP9" s="268">
        <v>0.020833333333333332</v>
      </c>
      <c r="IQ9" s="268">
        <v>0.041666666666666664</v>
      </c>
      <c r="IR9" s="268">
        <v>0.0625</v>
      </c>
      <c r="IS9" s="268">
        <v>0.0833333333333333</v>
      </c>
      <c r="IT9" s="268">
        <v>0.104166666666667</v>
      </c>
      <c r="IU9" s="268">
        <v>0.125</v>
      </c>
      <c r="IV9" s="268">
        <v>0.145833333333333</v>
      </c>
      <c r="IW9" s="268">
        <v>0.166666666666666</v>
      </c>
      <c r="IX9" s="268">
        <v>0.1875</v>
      </c>
      <c r="IY9" s="268">
        <v>0.208333333333333</v>
      </c>
      <c r="IZ9" s="268">
        <v>0.229166666666666</v>
      </c>
      <c r="JA9" s="268">
        <v>0.25</v>
      </c>
      <c r="JB9" s="268">
        <v>0.270833333333333</v>
      </c>
      <c r="JC9" s="268">
        <v>0.291666666666666</v>
      </c>
      <c r="JD9" s="268">
        <v>0.3125</v>
      </c>
      <c r="JE9" s="268">
        <v>0.333333333333333</v>
      </c>
      <c r="JF9" s="268">
        <v>0.354166666666666</v>
      </c>
      <c r="JG9" s="268">
        <v>0.375</v>
      </c>
      <c r="JH9" s="268">
        <v>0.395833333333333</v>
      </c>
      <c r="JI9" s="268">
        <v>0.416666666666666</v>
      </c>
      <c r="JJ9" s="268">
        <v>0.4375</v>
      </c>
      <c r="JK9" s="268">
        <v>0.458333333333333</v>
      </c>
      <c r="JL9" s="268">
        <v>0.479166666666666</v>
      </c>
      <c r="JM9" s="268">
        <v>0.5</v>
      </c>
      <c r="JN9" s="268">
        <v>0.520833333333333</v>
      </c>
      <c r="JO9" s="268">
        <v>0.541666666666666</v>
      </c>
      <c r="JP9" s="268">
        <v>0.5625</v>
      </c>
      <c r="JQ9" s="268">
        <v>0.583333333333333</v>
      </c>
      <c r="JR9" s="268">
        <v>0.604166666666666</v>
      </c>
      <c r="JS9" s="268">
        <v>0.625</v>
      </c>
      <c r="JT9" s="268">
        <v>0.645833333333333</v>
      </c>
      <c r="JU9" s="268">
        <v>0.666666666666666</v>
      </c>
      <c r="JV9" s="268">
        <v>0.6875</v>
      </c>
      <c r="JW9" s="268">
        <v>0.708333333333333</v>
      </c>
      <c r="JX9" s="268">
        <v>0.729166666666666</v>
      </c>
      <c r="JY9" s="268">
        <v>0.75</v>
      </c>
      <c r="JZ9" s="268">
        <v>0.770833333333333</v>
      </c>
      <c r="KA9" s="268">
        <v>0.791666666666666</v>
      </c>
      <c r="KB9" s="268">
        <v>0.8125</v>
      </c>
      <c r="KC9" s="268">
        <v>0.833333333333333</v>
      </c>
      <c r="KD9" s="268">
        <v>0.854166666666666</v>
      </c>
      <c r="KE9" s="268">
        <v>0.875</v>
      </c>
      <c r="KF9" s="268">
        <v>0.895833333333333</v>
      </c>
      <c r="KG9" s="268">
        <v>0.916666666666666</v>
      </c>
      <c r="KH9" s="268">
        <v>0.9375</v>
      </c>
      <c r="KI9" s="268">
        <v>0.958333333333333</v>
      </c>
      <c r="KJ9" s="268">
        <v>0.979166666666666</v>
      </c>
      <c r="KK9" s="268">
        <v>1.0</v>
      </c>
      <c r="KL9" s="275" t="s">
        <v>613</v>
      </c>
      <c r="KM9" s="193">
        <f t="shared" ref="KM9:KX9" si="8">SUMIF($A$11:$A$375,KM$1,$IO$11:$IO$375)+KM6</f>
        <v>74.54973374</v>
      </c>
      <c r="KN9" s="193">
        <f t="shared" si="8"/>
        <v>138.8994297</v>
      </c>
      <c r="KO9" s="193">
        <f t="shared" si="8"/>
        <v>218.4174742</v>
      </c>
      <c r="KP9" s="193">
        <f t="shared" si="8"/>
        <v>256.4800329</v>
      </c>
      <c r="KQ9" s="193">
        <f t="shared" si="8"/>
        <v>259.4516133</v>
      </c>
      <c r="KR9" s="193">
        <f t="shared" si="8"/>
        <v>237.4079767</v>
      </c>
      <c r="KS9" s="193">
        <f t="shared" si="8"/>
        <v>241.2188471</v>
      </c>
      <c r="KT9" s="193">
        <f t="shared" si="8"/>
        <v>241.4976209</v>
      </c>
      <c r="KU9" s="193">
        <f t="shared" si="8"/>
        <v>225.9657107</v>
      </c>
      <c r="KV9" s="193">
        <f t="shared" si="8"/>
        <v>155.4307307</v>
      </c>
      <c r="KW9" s="193">
        <f t="shared" si="8"/>
        <v>72.72002519</v>
      </c>
      <c r="KX9" s="193">
        <f t="shared" si="8"/>
        <v>65.60224906</v>
      </c>
      <c r="KY9" s="270">
        <f t="shared" si="3"/>
        <v>2187.641444</v>
      </c>
      <c r="KZ9" s="276">
        <f>KY9/KY4</f>
        <v>0.8364044863</v>
      </c>
      <c r="LA9" s="277"/>
      <c r="LB9" s="277"/>
      <c r="LC9" s="277"/>
      <c r="LD9" s="277"/>
      <c r="LE9" s="277"/>
      <c r="LF9" s="277"/>
      <c r="LG9" s="277"/>
      <c r="LH9" s="277"/>
      <c r="LI9" s="277"/>
      <c r="LJ9" s="277"/>
      <c r="LK9" s="277"/>
      <c r="LL9" s="277"/>
      <c r="LM9" s="277"/>
      <c r="LN9" s="277"/>
    </row>
    <row r="10" ht="35.25" customHeight="1">
      <c r="A10" s="266" t="s">
        <v>619</v>
      </c>
      <c r="B10" s="265" t="s">
        <v>620</v>
      </c>
      <c r="C10" s="265" t="s">
        <v>4</v>
      </c>
      <c r="D10" s="266" t="s">
        <v>608</v>
      </c>
      <c r="E10" s="266" t="s">
        <v>608</v>
      </c>
      <c r="F10" s="266" t="s">
        <v>608</v>
      </c>
      <c r="G10" s="266" t="s">
        <v>608</v>
      </c>
      <c r="H10" s="266" t="s">
        <v>608</v>
      </c>
      <c r="I10" s="266" t="s">
        <v>608</v>
      </c>
      <c r="J10" s="266" t="s">
        <v>608</v>
      </c>
      <c r="K10" s="266" t="s">
        <v>608</v>
      </c>
      <c r="L10" s="266" t="s">
        <v>608</v>
      </c>
      <c r="M10" s="266" t="s">
        <v>608</v>
      </c>
      <c r="N10" s="266" t="s">
        <v>608</v>
      </c>
      <c r="O10" s="266" t="s">
        <v>608</v>
      </c>
      <c r="P10" s="266" t="s">
        <v>608</v>
      </c>
      <c r="Q10" s="266" t="s">
        <v>608</v>
      </c>
      <c r="R10" s="266" t="s">
        <v>608</v>
      </c>
      <c r="S10" s="266" t="s">
        <v>608</v>
      </c>
      <c r="T10" s="266" t="s">
        <v>608</v>
      </c>
      <c r="U10" s="266" t="s">
        <v>608</v>
      </c>
      <c r="V10" s="266" t="s">
        <v>608</v>
      </c>
      <c r="W10" s="266" t="s">
        <v>608</v>
      </c>
      <c r="X10" s="266" t="s">
        <v>608</v>
      </c>
      <c r="Y10" s="266" t="s">
        <v>608</v>
      </c>
      <c r="Z10" s="266" t="s">
        <v>608</v>
      </c>
      <c r="AA10" s="266" t="s">
        <v>608</v>
      </c>
      <c r="AB10" s="266" t="s">
        <v>608</v>
      </c>
      <c r="AC10" s="266" t="s">
        <v>608</v>
      </c>
      <c r="AD10" s="266" t="s">
        <v>608</v>
      </c>
      <c r="AE10" s="266" t="s">
        <v>608</v>
      </c>
      <c r="AF10" s="266" t="s">
        <v>608</v>
      </c>
      <c r="AG10" s="266" t="s">
        <v>608</v>
      </c>
      <c r="AH10" s="266" t="s">
        <v>608</v>
      </c>
      <c r="AI10" s="266" t="s">
        <v>608</v>
      </c>
      <c r="AJ10" s="266" t="s">
        <v>608</v>
      </c>
      <c r="AK10" s="266" t="s">
        <v>608</v>
      </c>
      <c r="AL10" s="266" t="s">
        <v>608</v>
      </c>
      <c r="AM10" s="266" t="s">
        <v>608</v>
      </c>
      <c r="AN10" s="266" t="s">
        <v>608</v>
      </c>
      <c r="AO10" s="266" t="s">
        <v>608</v>
      </c>
      <c r="AP10" s="266" t="s">
        <v>608</v>
      </c>
      <c r="AQ10" s="266" t="s">
        <v>608</v>
      </c>
      <c r="AR10" s="266" t="s">
        <v>608</v>
      </c>
      <c r="AS10" s="266" t="s">
        <v>608</v>
      </c>
      <c r="AT10" s="266" t="s">
        <v>608</v>
      </c>
      <c r="AU10" s="266" t="s">
        <v>608</v>
      </c>
      <c r="AV10" s="266" t="s">
        <v>608</v>
      </c>
      <c r="AW10" s="266" t="s">
        <v>608</v>
      </c>
      <c r="AX10" s="266" t="s">
        <v>608</v>
      </c>
      <c r="AY10" s="266" t="s">
        <v>608</v>
      </c>
      <c r="AZ10" s="266" t="s">
        <v>608</v>
      </c>
      <c r="BA10" s="266" t="s">
        <v>609</v>
      </c>
      <c r="BB10" s="266" t="s">
        <v>609</v>
      </c>
      <c r="BC10" s="266" t="s">
        <v>609</v>
      </c>
      <c r="BD10" s="266" t="s">
        <v>609</v>
      </c>
      <c r="BE10" s="266" t="s">
        <v>609</v>
      </c>
      <c r="BF10" s="266" t="s">
        <v>609</v>
      </c>
      <c r="BG10" s="266" t="s">
        <v>609</v>
      </c>
      <c r="BH10" s="266" t="s">
        <v>609</v>
      </c>
      <c r="BI10" s="266" t="s">
        <v>609</v>
      </c>
      <c r="BJ10" s="266" t="s">
        <v>609</v>
      </c>
      <c r="BK10" s="266" t="s">
        <v>609</v>
      </c>
      <c r="BL10" s="266" t="s">
        <v>609</v>
      </c>
      <c r="BM10" s="266" t="s">
        <v>609</v>
      </c>
      <c r="BN10" s="266" t="s">
        <v>609</v>
      </c>
      <c r="BO10" s="266" t="s">
        <v>609</v>
      </c>
      <c r="BP10" s="266" t="s">
        <v>609</v>
      </c>
      <c r="BQ10" s="266" t="s">
        <v>609</v>
      </c>
      <c r="BR10" s="266" t="s">
        <v>609</v>
      </c>
      <c r="BS10" s="266" t="s">
        <v>609</v>
      </c>
      <c r="BT10" s="266" t="s">
        <v>609</v>
      </c>
      <c r="BU10" s="266" t="s">
        <v>609</v>
      </c>
      <c r="BV10" s="266" t="s">
        <v>609</v>
      </c>
      <c r="BW10" s="266" t="s">
        <v>609</v>
      </c>
      <c r="BX10" s="266" t="s">
        <v>609</v>
      </c>
      <c r="BY10" s="266" t="s">
        <v>609</v>
      </c>
      <c r="BZ10" s="266" t="s">
        <v>609</v>
      </c>
      <c r="CA10" s="266" t="s">
        <v>609</v>
      </c>
      <c r="CB10" s="266" t="s">
        <v>609</v>
      </c>
      <c r="CC10" s="266" t="s">
        <v>609</v>
      </c>
      <c r="CD10" s="266" t="s">
        <v>609</v>
      </c>
      <c r="CE10" s="266" t="s">
        <v>609</v>
      </c>
      <c r="CF10" s="266" t="s">
        <v>609</v>
      </c>
      <c r="CG10" s="266" t="s">
        <v>609</v>
      </c>
      <c r="CH10" s="266" t="s">
        <v>609</v>
      </c>
      <c r="CI10" s="266" t="s">
        <v>609</v>
      </c>
      <c r="CJ10" s="266" t="s">
        <v>609</v>
      </c>
      <c r="CK10" s="266" t="s">
        <v>609</v>
      </c>
      <c r="CL10" s="266" t="s">
        <v>609</v>
      </c>
      <c r="CM10" s="266" t="s">
        <v>609</v>
      </c>
      <c r="CN10" s="266" t="s">
        <v>609</v>
      </c>
      <c r="CO10" s="266" t="s">
        <v>609</v>
      </c>
      <c r="CP10" s="266" t="s">
        <v>609</v>
      </c>
      <c r="CQ10" s="266" t="s">
        <v>609</v>
      </c>
      <c r="CR10" s="266" t="s">
        <v>609</v>
      </c>
      <c r="CS10" s="266" t="s">
        <v>609</v>
      </c>
      <c r="CT10" s="266" t="s">
        <v>609</v>
      </c>
      <c r="CU10" s="266" t="s">
        <v>609</v>
      </c>
      <c r="CV10" s="266" t="s">
        <v>609</v>
      </c>
      <c r="CW10" s="266" t="s">
        <v>609</v>
      </c>
      <c r="CX10" s="266" t="s">
        <v>611</v>
      </c>
      <c r="CY10" s="266" t="s">
        <v>611</v>
      </c>
      <c r="CZ10" s="266" t="s">
        <v>611</v>
      </c>
      <c r="DA10" s="266" t="s">
        <v>611</v>
      </c>
      <c r="DB10" s="266" t="s">
        <v>611</v>
      </c>
      <c r="DC10" s="266" t="s">
        <v>611</v>
      </c>
      <c r="DD10" s="266" t="s">
        <v>611</v>
      </c>
      <c r="DE10" s="266" t="s">
        <v>611</v>
      </c>
      <c r="DF10" s="266" t="s">
        <v>611</v>
      </c>
      <c r="DG10" s="266" t="s">
        <v>611</v>
      </c>
      <c r="DH10" s="266" t="s">
        <v>611</v>
      </c>
      <c r="DI10" s="266" t="s">
        <v>611</v>
      </c>
      <c r="DJ10" s="266" t="s">
        <v>611</v>
      </c>
      <c r="DK10" s="266" t="s">
        <v>611</v>
      </c>
      <c r="DL10" s="266" t="s">
        <v>611</v>
      </c>
      <c r="DM10" s="266" t="s">
        <v>611</v>
      </c>
      <c r="DN10" s="266" t="s">
        <v>611</v>
      </c>
      <c r="DO10" s="266" t="s">
        <v>611</v>
      </c>
      <c r="DP10" s="266" t="s">
        <v>611</v>
      </c>
      <c r="DQ10" s="266" t="s">
        <v>611</v>
      </c>
      <c r="DR10" s="266" t="s">
        <v>611</v>
      </c>
      <c r="DS10" s="266" t="s">
        <v>611</v>
      </c>
      <c r="DT10" s="266" t="s">
        <v>611</v>
      </c>
      <c r="DU10" s="266" t="s">
        <v>611</v>
      </c>
      <c r="DV10" s="266" t="s">
        <v>611</v>
      </c>
      <c r="DW10" s="266" t="s">
        <v>611</v>
      </c>
      <c r="DX10" s="266" t="s">
        <v>611</v>
      </c>
      <c r="DY10" s="266" t="s">
        <v>611</v>
      </c>
      <c r="DZ10" s="266" t="s">
        <v>611</v>
      </c>
      <c r="EA10" s="266" t="s">
        <v>611</v>
      </c>
      <c r="EB10" s="266" t="s">
        <v>611</v>
      </c>
      <c r="EC10" s="266" t="s">
        <v>611</v>
      </c>
      <c r="ED10" s="266" t="s">
        <v>611</v>
      </c>
      <c r="EE10" s="266" t="s">
        <v>611</v>
      </c>
      <c r="EF10" s="266" t="s">
        <v>611</v>
      </c>
      <c r="EG10" s="266" t="s">
        <v>611</v>
      </c>
      <c r="EH10" s="266" t="s">
        <v>611</v>
      </c>
      <c r="EI10" s="266" t="s">
        <v>611</v>
      </c>
      <c r="EJ10" s="266" t="s">
        <v>611</v>
      </c>
      <c r="EK10" s="266" t="s">
        <v>611</v>
      </c>
      <c r="EL10" s="266" t="s">
        <v>611</v>
      </c>
      <c r="EM10" s="266" t="s">
        <v>611</v>
      </c>
      <c r="EN10" s="266" t="s">
        <v>611</v>
      </c>
      <c r="EO10" s="266" t="s">
        <v>611</v>
      </c>
      <c r="EP10" s="266" t="s">
        <v>611</v>
      </c>
      <c r="EQ10" s="266" t="s">
        <v>611</v>
      </c>
      <c r="ER10" s="266" t="s">
        <v>611</v>
      </c>
      <c r="ES10" s="266" t="s">
        <v>611</v>
      </c>
      <c r="ET10" s="266" t="s">
        <v>611</v>
      </c>
      <c r="EU10" s="275" t="s">
        <v>621</v>
      </c>
      <c r="EV10" s="275" t="s">
        <v>621</v>
      </c>
      <c r="EW10" s="275" t="s">
        <v>621</v>
      </c>
      <c r="EX10" s="275" t="s">
        <v>621</v>
      </c>
      <c r="EY10" s="275" t="s">
        <v>621</v>
      </c>
      <c r="EZ10" s="275" t="s">
        <v>621</v>
      </c>
      <c r="FA10" s="275" t="s">
        <v>621</v>
      </c>
      <c r="FB10" s="275" t="s">
        <v>621</v>
      </c>
      <c r="FC10" s="275" t="s">
        <v>621</v>
      </c>
      <c r="FD10" s="275" t="s">
        <v>621</v>
      </c>
      <c r="FE10" s="275" t="s">
        <v>621</v>
      </c>
      <c r="FF10" s="275" t="s">
        <v>621</v>
      </c>
      <c r="FG10" s="275" t="s">
        <v>621</v>
      </c>
      <c r="FH10" s="275" t="s">
        <v>621</v>
      </c>
      <c r="FI10" s="275" t="s">
        <v>621</v>
      </c>
      <c r="FJ10" s="275" t="s">
        <v>621</v>
      </c>
      <c r="FK10" s="275" t="s">
        <v>621</v>
      </c>
      <c r="FL10" s="275" t="s">
        <v>621</v>
      </c>
      <c r="FM10" s="275" t="s">
        <v>621</v>
      </c>
      <c r="FN10" s="275" t="s">
        <v>621</v>
      </c>
      <c r="FO10" s="275" t="s">
        <v>621</v>
      </c>
      <c r="FP10" s="275" t="s">
        <v>621</v>
      </c>
      <c r="FQ10" s="275" t="s">
        <v>621</v>
      </c>
      <c r="FR10" s="275" t="s">
        <v>621</v>
      </c>
      <c r="FS10" s="275" t="s">
        <v>621</v>
      </c>
      <c r="FT10" s="275" t="s">
        <v>621</v>
      </c>
      <c r="FU10" s="275" t="s">
        <v>621</v>
      </c>
      <c r="FV10" s="275" t="s">
        <v>621</v>
      </c>
      <c r="FW10" s="275" t="s">
        <v>621</v>
      </c>
      <c r="FX10" s="275" t="s">
        <v>621</v>
      </c>
      <c r="FY10" s="275" t="s">
        <v>621</v>
      </c>
      <c r="FZ10" s="275" t="s">
        <v>621</v>
      </c>
      <c r="GA10" s="275" t="s">
        <v>621</v>
      </c>
      <c r="GB10" s="275" t="s">
        <v>621</v>
      </c>
      <c r="GC10" s="275" t="s">
        <v>621</v>
      </c>
      <c r="GD10" s="275" t="s">
        <v>621</v>
      </c>
      <c r="GE10" s="275" t="s">
        <v>621</v>
      </c>
      <c r="GF10" s="275" t="s">
        <v>621</v>
      </c>
      <c r="GG10" s="275" t="s">
        <v>621</v>
      </c>
      <c r="GH10" s="275" t="s">
        <v>621</v>
      </c>
      <c r="GI10" s="275" t="s">
        <v>621</v>
      </c>
      <c r="GJ10" s="275" t="s">
        <v>621</v>
      </c>
      <c r="GK10" s="275" t="s">
        <v>621</v>
      </c>
      <c r="GL10" s="275" t="s">
        <v>621</v>
      </c>
      <c r="GM10" s="275" t="s">
        <v>621</v>
      </c>
      <c r="GN10" s="275" t="s">
        <v>621</v>
      </c>
      <c r="GO10" s="275" t="s">
        <v>621</v>
      </c>
      <c r="GP10" s="275" t="s">
        <v>621</v>
      </c>
      <c r="GQ10" s="275" t="s">
        <v>621</v>
      </c>
      <c r="GR10" s="279" t="s">
        <v>616</v>
      </c>
      <c r="GS10" s="279" t="s">
        <v>622</v>
      </c>
      <c r="GT10" s="279" t="s">
        <v>622</v>
      </c>
      <c r="GU10" s="279" t="s">
        <v>622</v>
      </c>
      <c r="GV10" s="279" t="s">
        <v>622</v>
      </c>
      <c r="GW10" s="279" t="s">
        <v>622</v>
      </c>
      <c r="GX10" s="279" t="s">
        <v>622</v>
      </c>
      <c r="GY10" s="279" t="s">
        <v>622</v>
      </c>
      <c r="GZ10" s="279" t="s">
        <v>622</v>
      </c>
      <c r="HA10" s="279" t="s">
        <v>622</v>
      </c>
      <c r="HB10" s="279" t="s">
        <v>622</v>
      </c>
      <c r="HC10" s="279" t="s">
        <v>622</v>
      </c>
      <c r="HD10" s="279" t="s">
        <v>622</v>
      </c>
      <c r="HE10" s="279" t="s">
        <v>622</v>
      </c>
      <c r="HF10" s="279" t="s">
        <v>622</v>
      </c>
      <c r="HG10" s="279" t="s">
        <v>622</v>
      </c>
      <c r="HH10" s="279" t="s">
        <v>622</v>
      </c>
      <c r="HI10" s="279" t="s">
        <v>622</v>
      </c>
      <c r="HJ10" s="279" t="s">
        <v>622</v>
      </c>
      <c r="HK10" s="279" t="s">
        <v>622</v>
      </c>
      <c r="HL10" s="279" t="s">
        <v>622</v>
      </c>
      <c r="HM10" s="279" t="s">
        <v>622</v>
      </c>
      <c r="HN10" s="279" t="s">
        <v>622</v>
      </c>
      <c r="HO10" s="279" t="s">
        <v>622</v>
      </c>
      <c r="HP10" s="279" t="s">
        <v>622</v>
      </c>
      <c r="HQ10" s="279" t="s">
        <v>622</v>
      </c>
      <c r="HR10" s="279" t="s">
        <v>622</v>
      </c>
      <c r="HS10" s="279" t="s">
        <v>622</v>
      </c>
      <c r="HT10" s="279" t="s">
        <v>622</v>
      </c>
      <c r="HU10" s="279" t="s">
        <v>622</v>
      </c>
      <c r="HV10" s="279" t="s">
        <v>622</v>
      </c>
      <c r="HW10" s="279" t="s">
        <v>622</v>
      </c>
      <c r="HX10" s="279" t="s">
        <v>622</v>
      </c>
      <c r="HY10" s="279" t="s">
        <v>622</v>
      </c>
      <c r="HZ10" s="279" t="s">
        <v>622</v>
      </c>
      <c r="IA10" s="279" t="s">
        <v>622</v>
      </c>
      <c r="IB10" s="279" t="s">
        <v>622</v>
      </c>
      <c r="IC10" s="279" t="s">
        <v>622</v>
      </c>
      <c r="ID10" s="279" t="s">
        <v>622</v>
      </c>
      <c r="IE10" s="279" t="s">
        <v>622</v>
      </c>
      <c r="IF10" s="279" t="s">
        <v>622</v>
      </c>
      <c r="IG10" s="279" t="s">
        <v>622</v>
      </c>
      <c r="IH10" s="279" t="s">
        <v>622</v>
      </c>
      <c r="II10" s="279" t="s">
        <v>622</v>
      </c>
      <c r="IJ10" s="279" t="s">
        <v>622</v>
      </c>
      <c r="IK10" s="279" t="s">
        <v>622</v>
      </c>
      <c r="IL10" s="279" t="s">
        <v>622</v>
      </c>
      <c r="IM10" s="279" t="s">
        <v>622</v>
      </c>
      <c r="IN10" s="279" t="s">
        <v>622</v>
      </c>
      <c r="IO10" s="280" t="s">
        <v>623</v>
      </c>
      <c r="IP10" s="281" t="s">
        <v>624</v>
      </c>
      <c r="IQ10" s="281" t="s">
        <v>624</v>
      </c>
      <c r="IR10" s="281" t="s">
        <v>624</v>
      </c>
      <c r="IS10" s="281" t="s">
        <v>624</v>
      </c>
      <c r="IT10" s="281" t="s">
        <v>624</v>
      </c>
      <c r="IU10" s="281" t="s">
        <v>624</v>
      </c>
      <c r="IV10" s="281" t="s">
        <v>624</v>
      </c>
      <c r="IW10" s="281" t="s">
        <v>624</v>
      </c>
      <c r="IX10" s="281" t="s">
        <v>624</v>
      </c>
      <c r="IY10" s="281" t="s">
        <v>624</v>
      </c>
      <c r="IZ10" s="281" t="s">
        <v>624</v>
      </c>
      <c r="JA10" s="281" t="s">
        <v>624</v>
      </c>
      <c r="JB10" s="281" t="s">
        <v>624</v>
      </c>
      <c r="JC10" s="281" t="s">
        <v>624</v>
      </c>
      <c r="JD10" s="281" t="s">
        <v>624</v>
      </c>
      <c r="JE10" s="281" t="s">
        <v>624</v>
      </c>
      <c r="JF10" s="281" t="s">
        <v>624</v>
      </c>
      <c r="JG10" s="281" t="s">
        <v>624</v>
      </c>
      <c r="JH10" s="281" t="s">
        <v>624</v>
      </c>
      <c r="JI10" s="281" t="s">
        <v>624</v>
      </c>
      <c r="JJ10" s="281" t="s">
        <v>624</v>
      </c>
      <c r="JK10" s="281" t="s">
        <v>624</v>
      </c>
      <c r="JL10" s="281" t="s">
        <v>624</v>
      </c>
      <c r="JM10" s="281" t="s">
        <v>624</v>
      </c>
      <c r="JN10" s="281" t="s">
        <v>624</v>
      </c>
      <c r="JO10" s="281" t="s">
        <v>624</v>
      </c>
      <c r="JP10" s="281" t="s">
        <v>624</v>
      </c>
      <c r="JQ10" s="281" t="s">
        <v>624</v>
      </c>
      <c r="JR10" s="281" t="s">
        <v>624</v>
      </c>
      <c r="JS10" s="281" t="s">
        <v>624</v>
      </c>
      <c r="JT10" s="281" t="s">
        <v>624</v>
      </c>
      <c r="JU10" s="281" t="s">
        <v>624</v>
      </c>
      <c r="JV10" s="281" t="s">
        <v>624</v>
      </c>
      <c r="JW10" s="281" t="s">
        <v>624</v>
      </c>
      <c r="JX10" s="281" t="s">
        <v>624</v>
      </c>
      <c r="JY10" s="281" t="s">
        <v>624</v>
      </c>
      <c r="JZ10" s="281" t="s">
        <v>624</v>
      </c>
      <c r="KA10" s="281" t="s">
        <v>624</v>
      </c>
      <c r="KB10" s="281" t="s">
        <v>624</v>
      </c>
      <c r="KC10" s="281" t="s">
        <v>624</v>
      </c>
      <c r="KD10" s="281" t="s">
        <v>624</v>
      </c>
      <c r="KE10" s="281" t="s">
        <v>624</v>
      </c>
      <c r="KF10" s="281" t="s">
        <v>624</v>
      </c>
      <c r="KG10" s="281" t="s">
        <v>624</v>
      </c>
      <c r="KH10" s="281" t="s">
        <v>624</v>
      </c>
      <c r="KI10" s="281" t="s">
        <v>624</v>
      </c>
      <c r="KJ10" s="281" t="s">
        <v>624</v>
      </c>
      <c r="KK10" s="281" t="s">
        <v>624</v>
      </c>
      <c r="KL10" s="271" t="s">
        <v>625</v>
      </c>
      <c r="KM10" s="193">
        <f t="shared" ref="KM10:KX10" si="9">KM3-KM9</f>
        <v>330.4317076</v>
      </c>
      <c r="KN10" s="193">
        <f t="shared" si="9"/>
        <v>215.2235775</v>
      </c>
      <c r="KO10" s="193">
        <f t="shared" si="9"/>
        <v>142.5460533</v>
      </c>
      <c r="KP10" s="193">
        <f t="shared" si="9"/>
        <v>55.42741621</v>
      </c>
      <c r="KQ10" s="193">
        <f t="shared" si="9"/>
        <v>40.22682363</v>
      </c>
      <c r="KR10" s="193">
        <f t="shared" si="9"/>
        <v>38.90659162</v>
      </c>
      <c r="KS10" s="193">
        <f t="shared" si="9"/>
        <v>40.74123661</v>
      </c>
      <c r="KT10" s="193">
        <f t="shared" si="9"/>
        <v>45.29271969</v>
      </c>
      <c r="KU10" s="193">
        <f t="shared" si="9"/>
        <v>71.04240383</v>
      </c>
      <c r="KV10" s="193">
        <f t="shared" si="9"/>
        <v>184.1500265</v>
      </c>
      <c r="KW10" s="193">
        <f t="shared" si="9"/>
        <v>300.2857729</v>
      </c>
      <c r="KX10" s="193">
        <f t="shared" si="9"/>
        <v>348.0842265</v>
      </c>
      <c r="KY10" s="270">
        <f t="shared" si="3"/>
        <v>1812.358556</v>
      </c>
      <c r="KZ10" s="1"/>
      <c r="LA10" s="1"/>
      <c r="LB10" s="1"/>
      <c r="LC10" s="1"/>
      <c r="LD10" s="1"/>
      <c r="LE10" s="1"/>
      <c r="LF10" s="1"/>
      <c r="LG10" s="1"/>
      <c r="LH10" s="1"/>
      <c r="LI10" s="1"/>
      <c r="LJ10" s="1"/>
      <c r="LK10" s="1"/>
      <c r="LL10" s="1"/>
      <c r="LM10" s="1"/>
      <c r="LN10" s="1"/>
    </row>
    <row r="11" ht="14.25" customHeight="1">
      <c r="A11" s="1">
        <v>1.0</v>
      </c>
      <c r="B11" s="1">
        <f>VLOOKUP(C11,Profile!A2:B17521,2,0)</f>
        <v>1</v>
      </c>
      <c r="C11" s="267">
        <v>43466.0</v>
      </c>
      <c r="D11" s="193">
        <f t="shared" ref="D11:D375" si="15">SUM(E11:AZ11)</f>
        <v>13.40737801</v>
      </c>
      <c r="E11" s="193">
        <f>(SUMIFS(Profile!$F$2:$F$17521,Profile!$B$2:$B$17521,$B11,Profile!$C$2:$C$17521,E$8))*$C$6</f>
        <v>0.2431754088</v>
      </c>
      <c r="F11" s="193">
        <f>(SUMIFS(Profile!$F$2:$F$17521,Profile!$B$2:$B$17521,$B11,Profile!$C$2:$C$17521,F$8))*$C$6</f>
        <v>0.2215420116</v>
      </c>
      <c r="G11" s="193">
        <f>(SUMIFS(Profile!$F$2:$F$17521,Profile!$B$2:$B$17521,$B11,Profile!$C$2:$C$17521,G$8))*$C$6</f>
        <v>0.21152655</v>
      </c>
      <c r="H11" s="193">
        <f>(SUMIFS(Profile!$F$2:$F$17521,Profile!$B$2:$B$17521,$B11,Profile!$C$2:$C$17521,H$8))*$C$6</f>
        <v>0.199507996</v>
      </c>
      <c r="I11" s="193">
        <f>(SUMIFS(Profile!$F$2:$F$17521,Profile!$B$2:$B$17521,$B11,Profile!$C$2:$C$17521,I$8))*$C$6</f>
        <v>0.1963030483</v>
      </c>
      <c r="J11" s="193">
        <f>(SUMIFS(Profile!$F$2:$F$17521,Profile!$B$2:$B$17521,$B11,Profile!$C$2:$C$17521,J$8))*$C$6</f>
        <v>0.1670579003</v>
      </c>
      <c r="K11" s="193">
        <f>(SUMIFS(Profile!$F$2:$F$17521,Profile!$B$2:$B$17521,$B11,Profile!$C$2:$C$17521,K$8))*$C$6</f>
        <v>0.1558405832</v>
      </c>
      <c r="L11" s="193">
        <f>(SUMIFS(Profile!$F$2:$F$17521,Profile!$B$2:$B$17521,$B11,Profile!$C$2:$C$17521,L$8))*$C$6</f>
        <v>0.1438220293</v>
      </c>
      <c r="M11" s="193">
        <f>(SUMIFS(Profile!$F$2:$F$17521,Profile!$B$2:$B$17521,$B11,Profile!$C$2:$C$17521,M$8))*$C$6</f>
        <v>0.1386139892</v>
      </c>
      <c r="N11" s="193">
        <f>(SUMIFS(Profile!$F$2:$F$17521,Profile!$B$2:$B$17521,$B11,Profile!$C$2:$C$17521,N$8))*$C$6</f>
        <v>0.1366108969</v>
      </c>
      <c r="O11" s="193">
        <f>(SUMIFS(Profile!$F$2:$F$17521,Profile!$B$2:$B$17521,$B11,Profile!$C$2:$C$17521,O$8))*$C$6</f>
        <v>0.1382133707</v>
      </c>
      <c r="P11" s="193">
        <f>(SUMIFS(Profile!$F$2:$F$17521,Profile!$B$2:$B$17521,$B11,Profile!$C$2:$C$17521,P$8))*$C$6</f>
        <v>0.1402164631</v>
      </c>
      <c r="Q11" s="193">
        <f>(SUMIFS(Profile!$F$2:$F$17521,Profile!$B$2:$B$17521,$B11,Profile!$C$2:$C$17521,Q$8))*$C$6</f>
        <v>0.1410177</v>
      </c>
      <c r="R11" s="193">
        <f>(SUMIFS(Profile!$F$2:$F$17521,Profile!$B$2:$B$17521,$B11,Profile!$C$2:$C$17521,R$8))*$C$6</f>
        <v>0.1474275954</v>
      </c>
      <c r="S11" s="193">
        <f>(SUMIFS(Profile!$F$2:$F$17521,Profile!$B$2:$B$17521,$B11,Profile!$C$2:$C$17521,S$8))*$C$6</f>
        <v>0.1526356355</v>
      </c>
      <c r="T11" s="193">
        <f>(SUMIFS(Profile!$F$2:$F$17521,Profile!$B$2:$B$17521,$B11,Profile!$C$2:$C$17521,T$8))*$C$6</f>
        <v>0.1746696511</v>
      </c>
      <c r="U11" s="193">
        <f>(SUMIFS(Profile!$F$2:$F$17521,Profile!$B$2:$B$17521,$B11,Profile!$C$2:$C$17521,U$8))*$C$6</f>
        <v>0.2011104699</v>
      </c>
      <c r="V11" s="193">
        <f>(SUMIFS(Profile!$F$2:$F$17521,Profile!$B$2:$B$17521,$B11,Profile!$C$2:$C$17521,V$8))*$C$6</f>
        <v>0.2143308792</v>
      </c>
      <c r="W11" s="193">
        <f>(SUMIFS(Profile!$F$2:$F$17521,Profile!$B$2:$B$17521,$B11,Profile!$C$2:$C$17521,W$8))*$C$6</f>
        <v>0.2632063321</v>
      </c>
      <c r="X11" s="193">
        <f>(SUMIFS(Profile!$F$2:$F$17521,Profile!$B$2:$B$17521,$B11,Profile!$C$2:$C$17521,X$8))*$C$6</f>
        <v>0.2916502432</v>
      </c>
      <c r="Y11" s="193">
        <f>(SUMIFS(Profile!$F$2:$F$17521,Profile!$B$2:$B$17521,$B11,Profile!$C$2:$C$17521,Y$8))*$C$6</f>
        <v>0.28724344</v>
      </c>
      <c r="Z11" s="193">
        <f>(SUMIFS(Profile!$F$2:$F$17521,Profile!$B$2:$B$17521,$B11,Profile!$C$2:$C$17521,Z$8))*$C$6</f>
        <v>0.2952558094</v>
      </c>
      <c r="AA11" s="193">
        <f>(SUMIFS(Profile!$F$2:$F$17521,Profile!$B$2:$B$17521,$B11,Profile!$C$2:$C$17521,AA$8))*$C$6</f>
        <v>0.3132836403</v>
      </c>
      <c r="AB11" s="193">
        <f>(SUMIFS(Profile!$F$2:$F$17521,Profile!$B$2:$B$17521,$B11,Profile!$C$2:$C$17521,AB$8))*$C$6</f>
        <v>0.3088768372</v>
      </c>
      <c r="AC11" s="193">
        <f>(SUMIFS(Profile!$F$2:$F$17521,Profile!$B$2:$B$17521,$B11,Profile!$C$2:$C$17521,AC$8))*$C$6</f>
        <v>0.3505411576</v>
      </c>
      <c r="AD11" s="193">
        <f>(SUMIFS(Profile!$F$2:$F$17521,Profile!$B$2:$B$17521,$B11,Profile!$C$2:$C$17521,AD$8))*$C$6</f>
        <v>0.3553485792</v>
      </c>
      <c r="AE11" s="193">
        <f>(SUMIFS(Profile!$F$2:$F$17521,Profile!$B$2:$B$17521,$B11,Profile!$C$2:$C$17521,AE$8))*$C$6</f>
        <v>0.3649634224</v>
      </c>
      <c r="AF11" s="193">
        <f>(SUMIFS(Profile!$F$2:$F$17521,Profile!$B$2:$B$17521,$B11,Profile!$C$2:$C$17521,AF$8))*$C$6</f>
        <v>0.3689696071</v>
      </c>
      <c r="AG11" s="193">
        <f>(SUMIFS(Profile!$F$2:$F$17521,Profile!$B$2:$B$17521,$B11,Profile!$C$2:$C$17521,AG$8))*$C$6</f>
        <v>0.3613578562</v>
      </c>
      <c r="AH11" s="193">
        <f>(SUMIFS(Profile!$F$2:$F$17521,Profile!$B$2:$B$17521,$B11,Profile!$C$2:$C$17521,AH$8))*$C$6</f>
        <v>0.3709726994</v>
      </c>
      <c r="AI11" s="193">
        <f>(SUMIFS(Profile!$F$2:$F$17521,Profile!$B$2:$B$17521,$B11,Profile!$C$2:$C$17521,AI$8))*$C$6</f>
        <v>0.35775229</v>
      </c>
      <c r="AJ11" s="193">
        <f>(SUMIFS(Profile!$F$2:$F$17521,Profile!$B$2:$B$17521,$B11,Profile!$C$2:$C$17521,AJ$8))*$C$6</f>
        <v>0.3753795025</v>
      </c>
      <c r="AK11" s="193">
        <f>(SUMIFS(Profile!$F$2:$F$17521,Profile!$B$2:$B$17521,$B11,Profile!$C$2:$C$17521,AK$8))*$C$6</f>
        <v>0.3890005304</v>
      </c>
      <c r="AL11" s="193">
        <f>(SUMIFS(Profile!$F$2:$F$17521,Profile!$B$2:$B$17521,$B11,Profile!$C$2:$C$17521,AL$8))*$C$6</f>
        <v>0.4032625478</v>
      </c>
      <c r="AM11" s="193">
        <f>(SUMIFS(Profile!$F$2:$F$17521,Profile!$B$2:$B$17521,$B11,Profile!$C$2:$C$17521,AM$8))*$C$6</f>
        <v>0.4267788517</v>
      </c>
      <c r="AN11" s="193">
        <f>(SUMIFS(Profile!$F$2:$F$17521,Profile!$B$2:$B$17521,$B11,Profile!$C$2:$C$17521,AN$8))*$C$6</f>
        <v>0.4288220059</v>
      </c>
      <c r="AO11" s="193">
        <f>(SUMIFS(Profile!$F$2:$F$17521,Profile!$B$2:$B$17521,$B11,Profile!$C$2:$C$17521,AO$8))*$C$6</f>
        <v>0.4103134328</v>
      </c>
      <c r="AP11" s="193">
        <f>(SUMIFS(Profile!$F$2:$F$17521,Profile!$B$2:$B$17521,$B11,Profile!$C$2:$C$17521,AP$8))*$C$6</f>
        <v>0.4023010634</v>
      </c>
      <c r="AQ11" s="193">
        <f>(SUMIFS(Profile!$F$2:$F$17521,Profile!$B$2:$B$17521,$B11,Profile!$C$2:$C$17521,AQ$8))*$C$6</f>
        <v>0.387798675</v>
      </c>
      <c r="AR11" s="193">
        <f>(SUMIFS(Profile!$F$2:$F$17521,Profile!$B$2:$B$17521,$B11,Profile!$C$2:$C$17521,AR$8))*$C$6</f>
        <v>0.3805875426</v>
      </c>
      <c r="AS11" s="193">
        <f>(SUMIFS(Profile!$F$2:$F$17521,Profile!$B$2:$B$17521,$B11,Profile!$C$2:$C$17521,AS$8))*$C$6</f>
        <v>0.3561498162</v>
      </c>
      <c r="AT11" s="193">
        <f>(SUMIFS(Profile!$F$2:$F$17521,Profile!$B$2:$B$17521,$B11,Profile!$C$2:$C$17521,AT$8))*$C$6</f>
        <v>0.3389232221</v>
      </c>
      <c r="AU11" s="193">
        <f>(SUMIFS(Profile!$F$2:$F$17521,Profile!$B$2:$B$17521,$B11,Profile!$C$2:$C$17521,AU$8))*$C$6</f>
        <v>0.334516419</v>
      </c>
      <c r="AV11" s="193">
        <f>(SUMIFS(Profile!$F$2:$F$17521,Profile!$B$2:$B$17521,$B11,Profile!$C$2:$C$17521,AV$8))*$C$6</f>
        <v>0.3349170375</v>
      </c>
      <c r="AW11" s="193">
        <f>(SUMIFS(Profile!$F$2:$F$17521,Profile!$B$2:$B$17521,$B11,Profile!$C$2:$C$17521,AW$8))*$C$6</f>
        <v>0.3064731264</v>
      </c>
      <c r="AX11" s="193">
        <f>(SUMIFS(Profile!$F$2:$F$17521,Profile!$B$2:$B$17521,$B11,Profile!$C$2:$C$17521,AX$8))*$C$6</f>
        <v>0.2764267415</v>
      </c>
      <c r="AY11" s="193">
        <f>(SUMIFS(Profile!$F$2:$F$17521,Profile!$B$2:$B$17521,$B11,Profile!$C$2:$C$17521,AY$8))*$C$6</f>
        <v>0.2367655133</v>
      </c>
      <c r="AZ11" s="193">
        <f>(SUMIFS(Profile!$F$2:$F$17521,Profile!$B$2:$B$17521,$B11,Profile!$C$2:$C$17521,AZ$8))*$C$6</f>
        <v>0.2059178915</v>
      </c>
      <c r="BA11" s="193">
        <f t="shared" ref="BA11:BA375" si="16">SUM(BB11:CW11)</f>
        <v>3.338743238</v>
      </c>
      <c r="BB11" s="193">
        <f>(SUMIFS(Profile!$E$2:$E$17521,Profile!$B$2:$B$17521,$B11,Profile!$C$2:$C$17521,BB$8))*$C$9</f>
        <v>0</v>
      </c>
      <c r="BC11" s="193">
        <f>(SUMIFS(Profile!$E$2:$E$17521,Profile!$B$2:$B$17521,$B11,Profile!$C$2:$C$17521,BC$8))*$C$9</f>
        <v>0</v>
      </c>
      <c r="BD11" s="193">
        <f>(SUMIFS(Profile!$E$2:$E$17521,Profile!$B$2:$B$17521,$B11,Profile!$C$2:$C$17521,BD$8))*$C$9</f>
        <v>0</v>
      </c>
      <c r="BE11" s="193">
        <f>(SUMIFS(Profile!$E$2:$E$17521,Profile!$B$2:$B$17521,$B11,Profile!$C$2:$C$17521,BE$8))*$C$9</f>
        <v>0</v>
      </c>
      <c r="BF11" s="193">
        <f>(SUMIFS(Profile!$E$2:$E$17521,Profile!$B$2:$B$17521,$B11,Profile!$C$2:$C$17521,BF$8))*$C$9</f>
        <v>0</v>
      </c>
      <c r="BG11" s="193">
        <f>(SUMIFS(Profile!$E$2:$E$17521,Profile!$B$2:$B$17521,$B11,Profile!$C$2:$C$17521,BG$8))*$C$9</f>
        <v>0</v>
      </c>
      <c r="BH11" s="193">
        <f>(SUMIFS(Profile!$E$2:$E$17521,Profile!$B$2:$B$17521,$B11,Profile!$C$2:$C$17521,BH$8))*$C$9</f>
        <v>0</v>
      </c>
      <c r="BI11" s="193">
        <f>(SUMIFS(Profile!$E$2:$E$17521,Profile!$B$2:$B$17521,$B11,Profile!$C$2:$C$17521,BI$8))*$C$9</f>
        <v>0</v>
      </c>
      <c r="BJ11" s="193">
        <f>(SUMIFS(Profile!$E$2:$E$17521,Profile!$B$2:$B$17521,$B11,Profile!$C$2:$C$17521,BJ$8))*$C$9</f>
        <v>0</v>
      </c>
      <c r="BK11" s="193">
        <f>(SUMIFS(Profile!$E$2:$E$17521,Profile!$B$2:$B$17521,$B11,Profile!$C$2:$C$17521,BK$8))*$C$9</f>
        <v>0</v>
      </c>
      <c r="BL11" s="193">
        <f>(SUMIFS(Profile!$E$2:$E$17521,Profile!$B$2:$B$17521,$B11,Profile!$C$2:$C$17521,BL$8))*$C$9</f>
        <v>0</v>
      </c>
      <c r="BM11" s="193">
        <f>(SUMIFS(Profile!$E$2:$E$17521,Profile!$B$2:$B$17521,$B11,Profile!$C$2:$C$17521,BM$8))*$C$9</f>
        <v>0</v>
      </c>
      <c r="BN11" s="193">
        <f>(SUMIFS(Profile!$E$2:$E$17521,Profile!$B$2:$B$17521,$B11,Profile!$C$2:$C$17521,BN$8))*$C$9</f>
        <v>0.00003499197406</v>
      </c>
      <c r="BO11" s="193">
        <f>(SUMIFS(Profile!$E$2:$E$17521,Profile!$B$2:$B$17521,$B11,Profile!$C$2:$C$17521,BO$8))*$C$9</f>
        <v>0.006482867896</v>
      </c>
      <c r="BP11" s="193">
        <f>(SUMIFS(Profile!$E$2:$E$17521,Profile!$B$2:$B$17521,$B11,Profile!$C$2:$C$17521,BP$8))*$C$9</f>
        <v>0.04356807152</v>
      </c>
      <c r="BQ11" s="193">
        <f>(SUMIFS(Profile!$E$2:$E$17521,Profile!$B$2:$B$17521,$B11,Profile!$C$2:$C$17521,BQ$8))*$C$9</f>
        <v>0.1150831201</v>
      </c>
      <c r="BR11" s="193">
        <f>(SUMIFS(Profile!$E$2:$E$17521,Profile!$B$2:$B$17521,$B11,Profile!$C$2:$C$17521,BR$8))*$C$9</f>
        <v>0.115955044</v>
      </c>
      <c r="BS11" s="193">
        <f>(SUMIFS(Profile!$E$2:$E$17521,Profile!$B$2:$B$17521,$B11,Profile!$C$2:$C$17521,BS$8))*$C$9</f>
        <v>0.1335508238</v>
      </c>
      <c r="BT11" s="193">
        <f>(SUMIFS(Profile!$E$2:$E$17521,Profile!$B$2:$B$17521,$B11,Profile!$C$2:$C$17521,BT$8))*$C$9</f>
        <v>0.2435454377</v>
      </c>
      <c r="BU11" s="193">
        <f>(SUMIFS(Profile!$E$2:$E$17521,Profile!$B$2:$B$17521,$B11,Profile!$C$2:$C$17521,BU$8))*$C$9</f>
        <v>0.3816975279</v>
      </c>
      <c r="BV11" s="193">
        <f>(SUMIFS(Profile!$E$2:$E$17521,Profile!$B$2:$B$17521,$B11,Profile!$C$2:$C$17521,BV$8))*$C$9</f>
        <v>0.4647506385</v>
      </c>
      <c r="BW11" s="193">
        <f>(SUMIFS(Profile!$E$2:$E$17521,Profile!$B$2:$B$17521,$B11,Profile!$C$2:$C$17521,BW$8))*$C$9</f>
        <v>0.3105970747</v>
      </c>
      <c r="BX11" s="193">
        <f>(SUMIFS(Profile!$E$2:$E$17521,Profile!$B$2:$B$17521,$B11,Profile!$C$2:$C$17521,BX$8))*$C$9</f>
        <v>0.1941831081</v>
      </c>
      <c r="BY11" s="193">
        <f>(SUMIFS(Profile!$E$2:$E$17521,Profile!$B$2:$B$17521,$B11,Profile!$C$2:$C$17521,BY$8))*$C$9</f>
        <v>0.1617488073</v>
      </c>
      <c r="BZ11" s="193">
        <f>(SUMIFS(Profile!$E$2:$E$17521,Profile!$B$2:$B$17521,$B11,Profile!$C$2:$C$17521,BZ$8))*$C$9</f>
        <v>0.1639581688</v>
      </c>
      <c r="CA11" s="193">
        <f>(SUMIFS(Profile!$E$2:$E$17521,Profile!$B$2:$B$17521,$B11,Profile!$C$2:$C$17521,CA$8))*$C$9</f>
        <v>0.207879324</v>
      </c>
      <c r="CB11" s="193">
        <f>(SUMIFS(Profile!$E$2:$E$17521,Profile!$B$2:$B$17521,$B11,Profile!$C$2:$C$17521,CB$8))*$C$9</f>
        <v>0.2286452837</v>
      </c>
      <c r="CC11" s="193">
        <f>(SUMIFS(Profile!$E$2:$E$17521,Profile!$B$2:$B$17521,$B11,Profile!$C$2:$C$17521,CC$8))*$C$9</f>
        <v>0.1441187219</v>
      </c>
      <c r="CD11" s="193">
        <f>(SUMIFS(Profile!$E$2:$E$17521,Profile!$B$2:$B$17521,$B11,Profile!$C$2:$C$17521,CD$8))*$C$9</f>
        <v>0.1251427634</v>
      </c>
      <c r="CE11" s="193">
        <f>(SUMIFS(Profile!$E$2:$E$17521,Profile!$B$2:$B$17521,$B11,Profile!$C$2:$C$17521,CE$8))*$C$9</f>
        <v>0.1048720201</v>
      </c>
      <c r="CF11" s="193">
        <f>(SUMIFS(Profile!$E$2:$E$17521,Profile!$B$2:$B$17521,$B11,Profile!$C$2:$C$17521,CF$8))*$C$9</f>
        <v>0.06058833376</v>
      </c>
      <c r="CG11" s="193">
        <f>(SUMIFS(Profile!$E$2:$E$17521,Profile!$B$2:$B$17521,$B11,Profile!$C$2:$C$17521,CG$8))*$C$9</f>
        <v>0.05548986451</v>
      </c>
      <c r="CH11" s="193">
        <f>(SUMIFS(Profile!$E$2:$E$17521,Profile!$B$2:$B$17521,$B11,Profile!$C$2:$C$17521,CH$8))*$C$9</f>
        <v>0.03193154699</v>
      </c>
      <c r="CI11" s="193">
        <f>(SUMIFS(Profile!$E$2:$E$17521,Profile!$B$2:$B$17521,$B11,Profile!$C$2:$C$17521,CI$8))*$C$9</f>
        <v>0.02700235499</v>
      </c>
      <c r="CJ11" s="193">
        <f>(SUMIFS(Profile!$E$2:$E$17521,Profile!$B$2:$B$17521,$B11,Profile!$C$2:$C$17521,CJ$8))*$C$9</f>
        <v>0.01411595584</v>
      </c>
      <c r="CK11" s="193">
        <f>(SUMIFS(Profile!$E$2:$E$17521,Profile!$B$2:$B$17521,$B11,Profile!$C$2:$C$17521,CK$8))*$C$9</f>
        <v>0.003315852363</v>
      </c>
      <c r="CL11" s="193">
        <f>(SUMIFS(Profile!$E$2:$E$17521,Profile!$B$2:$B$17521,$B11,Profile!$C$2:$C$17521,CL$8))*$C$9</f>
        <v>0.0004855337968</v>
      </c>
      <c r="CM11" s="193">
        <f>(SUMIFS(Profile!$E$2:$E$17521,Profile!$B$2:$B$17521,$B11,Profile!$C$2:$C$17521,CM$8))*$C$9</f>
        <v>0</v>
      </c>
      <c r="CN11" s="193">
        <f>(SUMIFS(Profile!$E$2:$E$17521,Profile!$B$2:$B$17521,$B11,Profile!$C$2:$C$17521,CN$8))*$C$9</f>
        <v>0</v>
      </c>
      <c r="CO11" s="193">
        <f>(SUMIFS(Profile!$E$2:$E$17521,Profile!$B$2:$B$17521,$B11,Profile!$C$2:$C$17521,CO$8))*$C$9</f>
        <v>0</v>
      </c>
      <c r="CP11" s="193">
        <f>(SUMIFS(Profile!$E$2:$E$17521,Profile!$B$2:$B$17521,$B11,Profile!$C$2:$C$17521,CP$8))*$C$9</f>
        <v>0</v>
      </c>
      <c r="CQ11" s="193">
        <f>(SUMIFS(Profile!$E$2:$E$17521,Profile!$B$2:$B$17521,$B11,Profile!$C$2:$C$17521,CQ$8))*$C$9</f>
        <v>0</v>
      </c>
      <c r="CR11" s="193">
        <f>(SUMIFS(Profile!$E$2:$E$17521,Profile!$B$2:$B$17521,$B11,Profile!$C$2:$C$17521,CR$8))*$C$9</f>
        <v>0</v>
      </c>
      <c r="CS11" s="193">
        <f>(SUMIFS(Profile!$E$2:$E$17521,Profile!$B$2:$B$17521,$B11,Profile!$C$2:$C$17521,CS$8))*$C$9</f>
        <v>0</v>
      </c>
      <c r="CT11" s="193">
        <f>(SUMIFS(Profile!$E$2:$E$17521,Profile!$B$2:$B$17521,$B11,Profile!$C$2:$C$17521,CT$8))*$C$9</f>
        <v>0</v>
      </c>
      <c r="CU11" s="193">
        <f>(SUMIFS(Profile!$E$2:$E$17521,Profile!$B$2:$B$17521,$B11,Profile!$C$2:$C$17521,CU$8))*$C$9</f>
        <v>0</v>
      </c>
      <c r="CV11" s="193">
        <f>(SUMIFS(Profile!$E$2:$E$17521,Profile!$B$2:$B$17521,$B11,Profile!$C$2:$C$17521,CV$8))*$C$9</f>
        <v>0</v>
      </c>
      <c r="CW11" s="193">
        <f>(SUMIFS(Profile!$E$2:$E$17521,Profile!$B$2:$B$17521,$B11,Profile!$C$2:$C$17521,CW$8))*$C$9</f>
        <v>0</v>
      </c>
      <c r="CX11" s="193">
        <f t="shared" ref="CX11:CX375" si="17">SUM(CY11:ET11)</f>
        <v>0.2828957486</v>
      </c>
      <c r="CY11" s="193">
        <f t="shared" ref="CY11:ET11" si="10">MAX(BB11-E11,0)</f>
        <v>0</v>
      </c>
      <c r="CZ11" s="193">
        <f t="shared" si="10"/>
        <v>0</v>
      </c>
      <c r="DA11" s="193">
        <f t="shared" si="10"/>
        <v>0</v>
      </c>
      <c r="DB11" s="193">
        <f t="shared" si="10"/>
        <v>0</v>
      </c>
      <c r="DC11" s="193">
        <f t="shared" si="10"/>
        <v>0</v>
      </c>
      <c r="DD11" s="193">
        <f t="shared" si="10"/>
        <v>0</v>
      </c>
      <c r="DE11" s="193">
        <f t="shared" si="10"/>
        <v>0</v>
      </c>
      <c r="DF11" s="193">
        <f t="shared" si="10"/>
        <v>0</v>
      </c>
      <c r="DG11" s="193">
        <f t="shared" si="10"/>
        <v>0</v>
      </c>
      <c r="DH11" s="193">
        <f t="shared" si="10"/>
        <v>0</v>
      </c>
      <c r="DI11" s="193">
        <f t="shared" si="10"/>
        <v>0</v>
      </c>
      <c r="DJ11" s="193">
        <f t="shared" si="10"/>
        <v>0</v>
      </c>
      <c r="DK11" s="193">
        <f t="shared" si="10"/>
        <v>0</v>
      </c>
      <c r="DL11" s="193">
        <f t="shared" si="10"/>
        <v>0</v>
      </c>
      <c r="DM11" s="193">
        <f t="shared" si="10"/>
        <v>0</v>
      </c>
      <c r="DN11" s="193">
        <f t="shared" si="10"/>
        <v>0</v>
      </c>
      <c r="DO11" s="193">
        <f t="shared" si="10"/>
        <v>0</v>
      </c>
      <c r="DP11" s="193">
        <f t="shared" si="10"/>
        <v>0</v>
      </c>
      <c r="DQ11" s="193">
        <f t="shared" si="10"/>
        <v>0</v>
      </c>
      <c r="DR11" s="193">
        <f t="shared" si="10"/>
        <v>0.09004728476</v>
      </c>
      <c r="DS11" s="193">
        <f t="shared" si="10"/>
        <v>0.1775071985</v>
      </c>
      <c r="DT11" s="193">
        <f t="shared" si="10"/>
        <v>0.01534126539</v>
      </c>
      <c r="DU11" s="193">
        <f t="shared" si="10"/>
        <v>0</v>
      </c>
      <c r="DV11" s="193">
        <f t="shared" si="10"/>
        <v>0</v>
      </c>
      <c r="DW11" s="193">
        <f t="shared" si="10"/>
        <v>0</v>
      </c>
      <c r="DX11" s="193">
        <f t="shared" si="10"/>
        <v>0</v>
      </c>
      <c r="DY11" s="193">
        <f t="shared" si="10"/>
        <v>0</v>
      </c>
      <c r="DZ11" s="193">
        <f t="shared" si="10"/>
        <v>0</v>
      </c>
      <c r="EA11" s="193">
        <f t="shared" si="10"/>
        <v>0</v>
      </c>
      <c r="EB11" s="193">
        <f t="shared" si="10"/>
        <v>0</v>
      </c>
      <c r="EC11" s="193">
        <f t="shared" si="10"/>
        <v>0</v>
      </c>
      <c r="ED11" s="193">
        <f t="shared" si="10"/>
        <v>0</v>
      </c>
      <c r="EE11" s="193">
        <f t="shared" si="10"/>
        <v>0</v>
      </c>
      <c r="EF11" s="193">
        <f t="shared" si="10"/>
        <v>0</v>
      </c>
      <c r="EG11" s="193">
        <f t="shared" si="10"/>
        <v>0</v>
      </c>
      <c r="EH11" s="193">
        <f t="shared" si="10"/>
        <v>0</v>
      </c>
      <c r="EI11" s="193">
        <f t="shared" si="10"/>
        <v>0</v>
      </c>
      <c r="EJ11" s="193">
        <f t="shared" si="10"/>
        <v>0</v>
      </c>
      <c r="EK11" s="193">
        <f t="shared" si="10"/>
        <v>0</v>
      </c>
      <c r="EL11" s="193">
        <f t="shared" si="10"/>
        <v>0</v>
      </c>
      <c r="EM11" s="193">
        <f t="shared" si="10"/>
        <v>0</v>
      </c>
      <c r="EN11" s="193">
        <f t="shared" si="10"/>
        <v>0</v>
      </c>
      <c r="EO11" s="193">
        <f t="shared" si="10"/>
        <v>0</v>
      </c>
      <c r="EP11" s="193">
        <f t="shared" si="10"/>
        <v>0</v>
      </c>
      <c r="EQ11" s="193">
        <f t="shared" si="10"/>
        <v>0</v>
      </c>
      <c r="ER11" s="193">
        <f t="shared" si="10"/>
        <v>0</v>
      </c>
      <c r="ES11" s="193">
        <f t="shared" si="10"/>
        <v>0</v>
      </c>
      <c r="ET11" s="193">
        <f t="shared" si="10"/>
        <v>0</v>
      </c>
      <c r="EU11" s="193">
        <f t="shared" ref="EU11:EU375" si="19">SUM(EV11:GQ11)</f>
        <v>3.055847489</v>
      </c>
      <c r="EV11" s="193">
        <f t="shared" ref="EV11:GQ11" si="11">BB11-CY11</f>
        <v>0</v>
      </c>
      <c r="EW11" s="193">
        <f t="shared" si="11"/>
        <v>0</v>
      </c>
      <c r="EX11" s="193">
        <f t="shared" si="11"/>
        <v>0</v>
      </c>
      <c r="EY11" s="193">
        <f t="shared" si="11"/>
        <v>0</v>
      </c>
      <c r="EZ11" s="193">
        <f t="shared" si="11"/>
        <v>0</v>
      </c>
      <c r="FA11" s="193">
        <f t="shared" si="11"/>
        <v>0</v>
      </c>
      <c r="FB11" s="193">
        <f t="shared" si="11"/>
        <v>0</v>
      </c>
      <c r="FC11" s="193">
        <f t="shared" si="11"/>
        <v>0</v>
      </c>
      <c r="FD11" s="193">
        <f t="shared" si="11"/>
        <v>0</v>
      </c>
      <c r="FE11" s="193">
        <f t="shared" si="11"/>
        <v>0</v>
      </c>
      <c r="FF11" s="193">
        <f t="shared" si="11"/>
        <v>0</v>
      </c>
      <c r="FG11" s="193">
        <f t="shared" si="11"/>
        <v>0</v>
      </c>
      <c r="FH11" s="193">
        <f t="shared" si="11"/>
        <v>0.00003499197406</v>
      </c>
      <c r="FI11" s="193">
        <f t="shared" si="11"/>
        <v>0.006482867896</v>
      </c>
      <c r="FJ11" s="193">
        <f t="shared" si="11"/>
        <v>0.04356807152</v>
      </c>
      <c r="FK11" s="193">
        <f t="shared" si="11"/>
        <v>0.1150831201</v>
      </c>
      <c r="FL11" s="193">
        <f t="shared" si="11"/>
        <v>0.115955044</v>
      </c>
      <c r="FM11" s="193">
        <f t="shared" si="11"/>
        <v>0.1335508238</v>
      </c>
      <c r="FN11" s="193">
        <f t="shared" si="11"/>
        <v>0.2435454377</v>
      </c>
      <c r="FO11" s="193">
        <f t="shared" si="11"/>
        <v>0.2916502432</v>
      </c>
      <c r="FP11" s="193">
        <f t="shared" si="11"/>
        <v>0.28724344</v>
      </c>
      <c r="FQ11" s="193">
        <f t="shared" si="11"/>
        <v>0.2952558094</v>
      </c>
      <c r="FR11" s="193">
        <f t="shared" si="11"/>
        <v>0.1941831081</v>
      </c>
      <c r="FS11" s="193">
        <f t="shared" si="11"/>
        <v>0.1617488073</v>
      </c>
      <c r="FT11" s="193">
        <f t="shared" si="11"/>
        <v>0.1639581688</v>
      </c>
      <c r="FU11" s="193">
        <f t="shared" si="11"/>
        <v>0.207879324</v>
      </c>
      <c r="FV11" s="193">
        <f t="shared" si="11"/>
        <v>0.2286452837</v>
      </c>
      <c r="FW11" s="193">
        <f t="shared" si="11"/>
        <v>0.1441187219</v>
      </c>
      <c r="FX11" s="193">
        <f t="shared" si="11"/>
        <v>0.1251427634</v>
      </c>
      <c r="FY11" s="193">
        <f t="shared" si="11"/>
        <v>0.1048720201</v>
      </c>
      <c r="FZ11" s="193">
        <f t="shared" si="11"/>
        <v>0.06058833376</v>
      </c>
      <c r="GA11" s="193">
        <f t="shared" si="11"/>
        <v>0.05548986451</v>
      </c>
      <c r="GB11" s="193">
        <f t="shared" si="11"/>
        <v>0.03193154699</v>
      </c>
      <c r="GC11" s="193">
        <f t="shared" si="11"/>
        <v>0.02700235499</v>
      </c>
      <c r="GD11" s="193">
        <f t="shared" si="11"/>
        <v>0.01411595584</v>
      </c>
      <c r="GE11" s="193">
        <f t="shared" si="11"/>
        <v>0.003315852363</v>
      </c>
      <c r="GF11" s="193">
        <f t="shared" si="11"/>
        <v>0.0004855337968</v>
      </c>
      <c r="GG11" s="193">
        <f t="shared" si="11"/>
        <v>0</v>
      </c>
      <c r="GH11" s="193">
        <f t="shared" si="11"/>
        <v>0</v>
      </c>
      <c r="GI11" s="193">
        <f t="shared" si="11"/>
        <v>0</v>
      </c>
      <c r="GJ11" s="193">
        <f t="shared" si="11"/>
        <v>0</v>
      </c>
      <c r="GK11" s="193">
        <f t="shared" si="11"/>
        <v>0</v>
      </c>
      <c r="GL11" s="193">
        <f t="shared" si="11"/>
        <v>0</v>
      </c>
      <c r="GM11" s="193">
        <f t="shared" si="11"/>
        <v>0</v>
      </c>
      <c r="GN11" s="193">
        <f t="shared" si="11"/>
        <v>0</v>
      </c>
      <c r="GO11" s="193">
        <f t="shared" si="11"/>
        <v>0</v>
      </c>
      <c r="GP11" s="193">
        <f t="shared" si="11"/>
        <v>0</v>
      </c>
      <c r="GQ11" s="193">
        <f t="shared" si="11"/>
        <v>0</v>
      </c>
      <c r="GR11" s="193">
        <f t="shared" ref="GR11:GR375" si="21">SUM(GS11:IN11)</f>
        <v>10.35153052</v>
      </c>
      <c r="GS11" s="193">
        <f t="shared" ref="GS11:IN11" si="12">E11-EV11</f>
        <v>0.2431754088</v>
      </c>
      <c r="GT11" s="193">
        <f t="shared" si="12"/>
        <v>0.2215420116</v>
      </c>
      <c r="GU11" s="193">
        <f t="shared" si="12"/>
        <v>0.21152655</v>
      </c>
      <c r="GV11" s="193">
        <f t="shared" si="12"/>
        <v>0.199507996</v>
      </c>
      <c r="GW11" s="193">
        <f t="shared" si="12"/>
        <v>0.1963030483</v>
      </c>
      <c r="GX11" s="193">
        <f t="shared" si="12"/>
        <v>0.1670579003</v>
      </c>
      <c r="GY11" s="193">
        <f t="shared" si="12"/>
        <v>0.1558405832</v>
      </c>
      <c r="GZ11" s="193">
        <f t="shared" si="12"/>
        <v>0.1438220293</v>
      </c>
      <c r="HA11" s="193">
        <f t="shared" si="12"/>
        <v>0.1386139892</v>
      </c>
      <c r="HB11" s="193">
        <f t="shared" si="12"/>
        <v>0.1366108969</v>
      </c>
      <c r="HC11" s="193">
        <f t="shared" si="12"/>
        <v>0.1382133707</v>
      </c>
      <c r="HD11" s="193">
        <f t="shared" si="12"/>
        <v>0.1402164631</v>
      </c>
      <c r="HE11" s="193">
        <f t="shared" si="12"/>
        <v>0.140982708</v>
      </c>
      <c r="HF11" s="193">
        <f t="shared" si="12"/>
        <v>0.1409447276</v>
      </c>
      <c r="HG11" s="193">
        <f t="shared" si="12"/>
        <v>0.109067564</v>
      </c>
      <c r="HH11" s="193">
        <f t="shared" si="12"/>
        <v>0.05958653104</v>
      </c>
      <c r="HI11" s="193">
        <f t="shared" si="12"/>
        <v>0.08515542592</v>
      </c>
      <c r="HJ11" s="193">
        <f t="shared" si="12"/>
        <v>0.08078005543</v>
      </c>
      <c r="HK11" s="193">
        <f t="shared" si="12"/>
        <v>0.01966089438</v>
      </c>
      <c r="HL11" s="193">
        <f t="shared" si="12"/>
        <v>0</v>
      </c>
      <c r="HM11" s="193">
        <f t="shared" si="12"/>
        <v>0</v>
      </c>
      <c r="HN11" s="193">
        <f t="shared" si="12"/>
        <v>0</v>
      </c>
      <c r="HO11" s="193">
        <f t="shared" si="12"/>
        <v>0.1191005322</v>
      </c>
      <c r="HP11" s="193">
        <f t="shared" si="12"/>
        <v>0.1471280299</v>
      </c>
      <c r="HQ11" s="193">
        <f t="shared" si="12"/>
        <v>0.1865829888</v>
      </c>
      <c r="HR11" s="193">
        <f t="shared" si="12"/>
        <v>0.1474692552</v>
      </c>
      <c r="HS11" s="193">
        <f t="shared" si="12"/>
        <v>0.1363181387</v>
      </c>
      <c r="HT11" s="193">
        <f t="shared" si="12"/>
        <v>0.2248508852</v>
      </c>
      <c r="HU11" s="193">
        <f t="shared" si="12"/>
        <v>0.2362150928</v>
      </c>
      <c r="HV11" s="193">
        <f t="shared" si="12"/>
        <v>0.2661006793</v>
      </c>
      <c r="HW11" s="193">
        <f t="shared" si="12"/>
        <v>0.2971639563</v>
      </c>
      <c r="HX11" s="193">
        <f t="shared" si="12"/>
        <v>0.319889638</v>
      </c>
      <c r="HY11" s="193">
        <f t="shared" si="12"/>
        <v>0.3570689834</v>
      </c>
      <c r="HZ11" s="193">
        <f t="shared" si="12"/>
        <v>0.3762601928</v>
      </c>
      <c r="IA11" s="193">
        <f t="shared" si="12"/>
        <v>0.4126628959</v>
      </c>
      <c r="IB11" s="193">
        <f t="shared" si="12"/>
        <v>0.4255061535</v>
      </c>
      <c r="IC11" s="193">
        <f t="shared" si="12"/>
        <v>0.409827899</v>
      </c>
      <c r="ID11" s="193">
        <f t="shared" si="12"/>
        <v>0.4023010634</v>
      </c>
      <c r="IE11" s="193">
        <f t="shared" si="12"/>
        <v>0.387798675</v>
      </c>
      <c r="IF11" s="193">
        <f t="shared" si="12"/>
        <v>0.3805875426</v>
      </c>
      <c r="IG11" s="193">
        <f t="shared" si="12"/>
        <v>0.3561498162</v>
      </c>
      <c r="IH11" s="193">
        <f t="shared" si="12"/>
        <v>0.3389232221</v>
      </c>
      <c r="II11" s="193">
        <f t="shared" si="12"/>
        <v>0.334516419</v>
      </c>
      <c r="IJ11" s="193">
        <f t="shared" si="12"/>
        <v>0.3349170375</v>
      </c>
      <c r="IK11" s="193">
        <f t="shared" si="12"/>
        <v>0.3064731264</v>
      </c>
      <c r="IL11" s="193">
        <f t="shared" si="12"/>
        <v>0.2764267415</v>
      </c>
      <c r="IM11" s="193">
        <f t="shared" si="12"/>
        <v>0.2367655133</v>
      </c>
      <c r="IN11" s="193">
        <f t="shared" si="12"/>
        <v>0.2059178915</v>
      </c>
      <c r="IO11" s="193">
        <f t="shared" ref="IO11:IO375" si="23">MAX(IP11:KK11)-IF(KK11&lt;&gt;0,KK11,MIN(IP11:KK11))</f>
        <v>0.2828957486</v>
      </c>
      <c r="IP11" s="193">
        <f>MIN(CY11,$IO$7)</f>
        <v>0</v>
      </c>
      <c r="IQ11" s="193">
        <f t="shared" ref="IQ11:KK11" si="13">MAX((MIN(CZ11+IP11,$IO$7))-GT11,0)</f>
        <v>0</v>
      </c>
      <c r="IR11" s="193">
        <f t="shared" si="13"/>
        <v>0</v>
      </c>
      <c r="IS11" s="193">
        <f t="shared" si="13"/>
        <v>0</v>
      </c>
      <c r="IT11" s="193">
        <f t="shared" si="13"/>
        <v>0</v>
      </c>
      <c r="IU11" s="193">
        <f t="shared" si="13"/>
        <v>0</v>
      </c>
      <c r="IV11" s="193">
        <f t="shared" si="13"/>
        <v>0</v>
      </c>
      <c r="IW11" s="193">
        <f t="shared" si="13"/>
        <v>0</v>
      </c>
      <c r="IX11" s="193">
        <f t="shared" si="13"/>
        <v>0</v>
      </c>
      <c r="IY11" s="193">
        <f t="shared" si="13"/>
        <v>0</v>
      </c>
      <c r="IZ11" s="193">
        <f t="shared" si="13"/>
        <v>0</v>
      </c>
      <c r="JA11" s="193">
        <f t="shared" si="13"/>
        <v>0</v>
      </c>
      <c r="JB11" s="193">
        <f t="shared" si="13"/>
        <v>0</v>
      </c>
      <c r="JC11" s="193">
        <f t="shared" si="13"/>
        <v>0</v>
      </c>
      <c r="JD11" s="193">
        <f t="shared" si="13"/>
        <v>0</v>
      </c>
      <c r="JE11" s="193">
        <f t="shared" si="13"/>
        <v>0</v>
      </c>
      <c r="JF11" s="193">
        <f t="shared" si="13"/>
        <v>0</v>
      </c>
      <c r="JG11" s="193">
        <f t="shared" si="13"/>
        <v>0</v>
      </c>
      <c r="JH11" s="193">
        <f t="shared" si="13"/>
        <v>0</v>
      </c>
      <c r="JI11" s="193">
        <f t="shared" si="13"/>
        <v>0.09004728476</v>
      </c>
      <c r="JJ11" s="193">
        <f t="shared" si="13"/>
        <v>0.2675544833</v>
      </c>
      <c r="JK11" s="193">
        <f t="shared" si="13"/>
        <v>0.2828957486</v>
      </c>
      <c r="JL11" s="193">
        <f t="shared" si="13"/>
        <v>0.1637952164</v>
      </c>
      <c r="JM11" s="193">
        <f t="shared" si="13"/>
        <v>0.01666718649</v>
      </c>
      <c r="JN11" s="193">
        <f t="shared" si="13"/>
        <v>0</v>
      </c>
      <c r="JO11" s="193">
        <f t="shared" si="13"/>
        <v>0</v>
      </c>
      <c r="JP11" s="193">
        <f t="shared" si="13"/>
        <v>0</v>
      </c>
      <c r="JQ11" s="193">
        <f t="shared" si="13"/>
        <v>0</v>
      </c>
      <c r="JR11" s="193">
        <f t="shared" si="13"/>
        <v>0</v>
      </c>
      <c r="JS11" s="193">
        <f t="shared" si="13"/>
        <v>0</v>
      </c>
      <c r="JT11" s="193">
        <f t="shared" si="13"/>
        <v>0</v>
      </c>
      <c r="JU11" s="193">
        <f t="shared" si="13"/>
        <v>0</v>
      </c>
      <c r="JV11" s="193">
        <f t="shared" si="13"/>
        <v>0</v>
      </c>
      <c r="JW11" s="193">
        <f t="shared" si="13"/>
        <v>0</v>
      </c>
      <c r="JX11" s="193">
        <f t="shared" si="13"/>
        <v>0</v>
      </c>
      <c r="JY11" s="193">
        <f t="shared" si="13"/>
        <v>0</v>
      </c>
      <c r="JZ11" s="193">
        <f t="shared" si="13"/>
        <v>0</v>
      </c>
      <c r="KA11" s="193">
        <f t="shared" si="13"/>
        <v>0</v>
      </c>
      <c r="KB11" s="193">
        <f t="shared" si="13"/>
        <v>0</v>
      </c>
      <c r="KC11" s="193">
        <f t="shared" si="13"/>
        <v>0</v>
      </c>
      <c r="KD11" s="193">
        <f t="shared" si="13"/>
        <v>0</v>
      </c>
      <c r="KE11" s="193">
        <f t="shared" si="13"/>
        <v>0</v>
      </c>
      <c r="KF11" s="193">
        <f t="shared" si="13"/>
        <v>0</v>
      </c>
      <c r="KG11" s="193">
        <f t="shared" si="13"/>
        <v>0</v>
      </c>
      <c r="KH11" s="193">
        <f t="shared" si="13"/>
        <v>0</v>
      </c>
      <c r="KI11" s="193">
        <f t="shared" si="13"/>
        <v>0</v>
      </c>
      <c r="KJ11" s="193">
        <f t="shared" si="13"/>
        <v>0</v>
      </c>
      <c r="KK11" s="193">
        <f t="shared" si="13"/>
        <v>0</v>
      </c>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row>
    <row r="12" ht="14.25" customHeight="1">
      <c r="A12" s="1">
        <v>1.0</v>
      </c>
      <c r="B12" s="1">
        <f t="shared" ref="B12:C12" si="14">B11+1</f>
        <v>2</v>
      </c>
      <c r="C12" s="267">
        <f t="shared" si="14"/>
        <v>43467</v>
      </c>
      <c r="D12" s="193">
        <f t="shared" si="15"/>
        <v>13.25165761</v>
      </c>
      <c r="E12" s="193">
        <f>(SUMIFS(Profile!$F$2:$F$17521,Profile!$B$2:$B$17521,$B12,Profile!$C$2:$C$17521,E$8))*$C$6</f>
        <v>0.1898931528</v>
      </c>
      <c r="F12" s="193">
        <f>(SUMIFS(Profile!$F$2:$F$17521,Profile!$B$2:$B$17521,$B12,Profile!$C$2:$C$17521,F$8))*$C$6</f>
        <v>0.1682597557</v>
      </c>
      <c r="G12" s="193">
        <f>(SUMIFS(Profile!$F$2:$F$17521,Profile!$B$2:$B$17521,$B12,Profile!$C$2:$C$17521,G$8))*$C$6</f>
        <v>0.1554399648</v>
      </c>
      <c r="H12" s="193">
        <f>(SUMIFS(Profile!$F$2:$F$17521,Profile!$B$2:$B$17521,$B12,Profile!$C$2:$C$17521,H$8))*$C$6</f>
        <v>0.1438220293</v>
      </c>
      <c r="I12" s="193">
        <f>(SUMIFS(Profile!$F$2:$F$17521,Profile!$B$2:$B$17521,$B12,Profile!$C$2:$C$17521,I$8))*$C$6</f>
        <v>0.1370115153</v>
      </c>
      <c r="J12" s="193">
        <f>(SUMIFS(Profile!$F$2:$F$17521,Profile!$B$2:$B$17521,$B12,Profile!$C$2:$C$17521,J$8))*$C$6</f>
        <v>0.1302010014</v>
      </c>
      <c r="K12" s="193">
        <f>(SUMIFS(Profile!$F$2:$F$17521,Profile!$B$2:$B$17521,$B12,Profile!$C$2:$C$17521,K$8))*$C$6</f>
        <v>0.1298003829</v>
      </c>
      <c r="L12" s="193">
        <f>(SUMIFS(Profile!$F$2:$F$17521,Profile!$B$2:$B$17521,$B12,Profile!$C$2:$C$17521,L$8))*$C$6</f>
        <v>0.1269960537</v>
      </c>
      <c r="M12" s="193">
        <f>(SUMIFS(Profile!$F$2:$F$17521,Profile!$B$2:$B$17521,$B12,Profile!$C$2:$C$17521,M$8))*$C$6</f>
        <v>0.1265954352</v>
      </c>
      <c r="N12" s="193">
        <f>(SUMIFS(Profile!$F$2:$F$17521,Profile!$B$2:$B$17521,$B12,Profile!$C$2:$C$17521,N$8))*$C$6</f>
        <v>0.1277972906</v>
      </c>
      <c r="O12" s="193">
        <f>(SUMIFS(Profile!$F$2:$F$17521,Profile!$B$2:$B$17521,$B12,Profile!$C$2:$C$17521,O$8))*$C$6</f>
        <v>0.1310022383</v>
      </c>
      <c r="P12" s="193">
        <f>(SUMIFS(Profile!$F$2:$F$17521,Profile!$B$2:$B$17521,$B12,Profile!$C$2:$C$17521,P$8))*$C$6</f>
        <v>0.1398158446</v>
      </c>
      <c r="Q12" s="193">
        <f>(SUMIFS(Profile!$F$2:$F$17521,Profile!$B$2:$B$17521,$B12,Profile!$C$2:$C$17521,Q$8))*$C$6</f>
        <v>0.1550393463</v>
      </c>
      <c r="R12" s="193">
        <f>(SUMIFS(Profile!$F$2:$F$17521,Profile!$B$2:$B$17521,$B12,Profile!$C$2:$C$17521,R$8))*$C$6</f>
        <v>0.1698622295</v>
      </c>
      <c r="S12" s="193">
        <f>(SUMIFS(Profile!$F$2:$F$17521,Profile!$B$2:$B$17521,$B12,Profile!$C$2:$C$17521,S$8))*$C$6</f>
        <v>0.1902937713</v>
      </c>
      <c r="T12" s="193">
        <f>(SUMIFS(Profile!$F$2:$F$17521,Profile!$B$2:$B$17521,$B12,Profile!$C$2:$C$17521,T$8))*$C$6</f>
        <v>0.2203401562</v>
      </c>
      <c r="U12" s="193">
        <f>(SUMIFS(Profile!$F$2:$F$17521,Profile!$B$2:$B$17521,$B12,Profile!$C$2:$C$17521,U$8))*$C$6</f>
        <v>0.2596007659</v>
      </c>
      <c r="V12" s="193">
        <f>(SUMIFS(Profile!$F$2:$F$17521,Profile!$B$2:$B$17521,$B12,Profile!$C$2:$C$17521,V$8))*$C$6</f>
        <v>0.2936533355</v>
      </c>
      <c r="W12" s="193">
        <f>(SUMIFS(Profile!$F$2:$F$17521,Profile!$B$2:$B$17521,$B12,Profile!$C$2:$C$17521,W$8))*$C$6</f>
        <v>0.3076749818</v>
      </c>
      <c r="X12" s="193">
        <f>(SUMIFS(Profile!$F$2:$F$17521,Profile!$B$2:$B$17521,$B12,Profile!$C$2:$C$17521,X$8))*$C$6</f>
        <v>0.3200941542</v>
      </c>
      <c r="Y12" s="193">
        <f>(SUMIFS(Profile!$F$2:$F$17521,Profile!$B$2:$B$17521,$B12,Profile!$C$2:$C$17521,Y$8))*$C$6</f>
        <v>0.3152867327</v>
      </c>
      <c r="Z12" s="193">
        <f>(SUMIFS(Profile!$F$2:$F$17521,Profile!$B$2:$B$17521,$B12,Profile!$C$2:$C$17521,Z$8))*$C$6</f>
        <v>0.3192929173</v>
      </c>
      <c r="AA12" s="193">
        <f>(SUMIFS(Profile!$F$2:$F$17521,Profile!$B$2:$B$17521,$B12,Profile!$C$2:$C$17521,AA$8))*$C$6</f>
        <v>0.3092774557</v>
      </c>
      <c r="AB12" s="193">
        <f>(SUMIFS(Profile!$F$2:$F$17521,Profile!$B$2:$B$17521,$B12,Profile!$C$2:$C$17521,AB$8))*$C$6</f>
        <v>0.3024669417</v>
      </c>
      <c r="AC12" s="193">
        <f>(SUMIFS(Profile!$F$2:$F$17521,Profile!$B$2:$B$17521,$B12,Profile!$C$2:$C$17521,AC$8))*$C$6</f>
        <v>0.3092774557</v>
      </c>
      <c r="AD12" s="193">
        <f>(SUMIFS(Profile!$F$2:$F$17521,Profile!$B$2:$B$17521,$B12,Profile!$C$2:$C$17521,AD$8))*$C$6</f>
        <v>0.3108799295</v>
      </c>
      <c r="AE12" s="193">
        <f>(SUMIFS(Profile!$F$2:$F$17521,Profile!$B$2:$B$17521,$B12,Profile!$C$2:$C$17521,AE$8))*$C$6</f>
        <v>0.3104793111</v>
      </c>
      <c r="AF12" s="193">
        <f>(SUMIFS(Profile!$F$2:$F$17521,Profile!$B$2:$B$17521,$B12,Profile!$C$2:$C$17521,AF$8))*$C$6</f>
        <v>0.3016657048</v>
      </c>
      <c r="AG12" s="193">
        <f>(SUMIFS(Profile!$F$2:$F$17521,Profile!$B$2:$B$17521,$B12,Profile!$C$2:$C$17521,AG$8))*$C$6</f>
        <v>0.2968582832</v>
      </c>
      <c r="AH12" s="193">
        <f>(SUMIFS(Profile!$F$2:$F$17521,Profile!$B$2:$B$17521,$B12,Profile!$C$2:$C$17521,AH$8))*$C$6</f>
        <v>0.3092774557</v>
      </c>
      <c r="AI12" s="193">
        <f>(SUMIFS(Profile!$F$2:$F$17521,Profile!$B$2:$B$17521,$B12,Profile!$C$2:$C$17521,AI$8))*$C$6</f>
        <v>0.3148861142</v>
      </c>
      <c r="AJ12" s="193">
        <f>(SUMIFS(Profile!$F$2:$F$17521,Profile!$B$2:$B$17521,$B12,Profile!$C$2:$C$17521,AJ$8))*$C$6</f>
        <v>0.3329139452</v>
      </c>
      <c r="AK12" s="193">
        <f>(SUMIFS(Profile!$F$2:$F$17521,Profile!$B$2:$B$17521,$B12,Profile!$C$2:$C$17521,AK$8))*$C$6</f>
        <v>0.3593547639</v>
      </c>
      <c r="AL12" s="193">
        <f>(SUMIFS(Profile!$F$2:$F$17521,Profile!$B$2:$B$17521,$B12,Profile!$C$2:$C$17521,AL$8))*$C$6</f>
        <v>0.4029821148</v>
      </c>
      <c r="AM12" s="193">
        <f>(SUMIFS(Profile!$F$2:$F$17521,Profile!$B$2:$B$17521,$B12,Profile!$C$2:$C$17521,AM$8))*$C$6</f>
        <v>0.4449669301</v>
      </c>
      <c r="AN12" s="193">
        <f>(SUMIFS(Profile!$F$2:$F$17521,Profile!$B$2:$B$17521,$B12,Profile!$C$2:$C$17521,AN$8))*$C$6</f>
        <v>0.4584277105</v>
      </c>
      <c r="AO12" s="193">
        <f>(SUMIFS(Profile!$F$2:$F$17521,Profile!$B$2:$B$17521,$B12,Profile!$C$2:$C$17521,AO$8))*$C$6</f>
        <v>0.464036369</v>
      </c>
      <c r="AP12" s="193">
        <f>(SUMIFS(Profile!$F$2:$F$17521,Profile!$B$2:$B$17521,$B12,Profile!$C$2:$C$17521,AP$8))*$C$6</f>
        <v>0.4458482907</v>
      </c>
      <c r="AQ12" s="193">
        <f>(SUMIFS(Profile!$F$2:$F$17521,Profile!$B$2:$B$17521,$B12,Profile!$C$2:$C$17521,AQ$8))*$C$6</f>
        <v>0.4231332237</v>
      </c>
      <c r="AR12" s="193">
        <f>(SUMIFS(Profile!$F$2:$F$17521,Profile!$B$2:$B$17521,$B12,Profile!$C$2:$C$17521,AR$8))*$C$6</f>
        <v>0.4025013727</v>
      </c>
      <c r="AS12" s="193">
        <f>(SUMIFS(Profile!$F$2:$F$17521,Profile!$B$2:$B$17521,$B12,Profile!$C$2:$C$17521,AS$8))*$C$6</f>
        <v>0.381789398</v>
      </c>
      <c r="AT12" s="193">
        <f>(SUMIFS(Profile!$F$2:$F$17521,Profile!$B$2:$B$17521,$B12,Profile!$C$2:$C$17521,AT$8))*$C$6</f>
        <v>0.3601560008</v>
      </c>
      <c r="AU12" s="193">
        <f>(SUMIFS(Profile!$F$2:$F$17521,Profile!$B$2:$B$17521,$B12,Profile!$C$2:$C$17521,AU$8))*$C$6</f>
        <v>0.3433300253</v>
      </c>
      <c r="AV12" s="193">
        <f>(SUMIFS(Profile!$F$2:$F$17521,Profile!$B$2:$B$17521,$B12,Profile!$C$2:$C$17521,AV$8))*$C$6</f>
        <v>0.3317120898</v>
      </c>
      <c r="AW12" s="193">
        <f>(SUMIFS(Profile!$F$2:$F$17521,Profile!$B$2:$B$17521,$B12,Profile!$C$2:$C$17521,AW$8))*$C$6</f>
        <v>0.3108799295</v>
      </c>
      <c r="AX12" s="193">
        <f>(SUMIFS(Profile!$F$2:$F$17521,Profile!$B$2:$B$17521,$B12,Profile!$C$2:$C$17521,AX$8))*$C$6</f>
        <v>0.2852403477</v>
      </c>
      <c r="AY12" s="193">
        <f>(SUMIFS(Profile!$F$2:$F$17521,Profile!$B$2:$B$17521,$B12,Profile!$C$2:$C$17521,AY$8))*$C$6</f>
        <v>0.258799529</v>
      </c>
      <c r="AZ12" s="193">
        <f>(SUMIFS(Profile!$F$2:$F$17521,Profile!$B$2:$B$17521,$B12,Profile!$C$2:$C$17521,AZ$8))*$C$6</f>
        <v>0.222743867</v>
      </c>
      <c r="BA12" s="193">
        <f t="shared" si="16"/>
        <v>0.8853882783</v>
      </c>
      <c r="BB12" s="193">
        <f>(SUMIFS(Profile!$E$2:$E$17521,Profile!$B$2:$B$17521,$B12,Profile!$C$2:$C$17521,BB$8))*$C$9</f>
        <v>0</v>
      </c>
      <c r="BC12" s="193">
        <f>(SUMIFS(Profile!$E$2:$E$17521,Profile!$B$2:$B$17521,$B12,Profile!$C$2:$C$17521,BC$8))*$C$9</f>
        <v>0</v>
      </c>
      <c r="BD12" s="193">
        <f>(SUMIFS(Profile!$E$2:$E$17521,Profile!$B$2:$B$17521,$B12,Profile!$C$2:$C$17521,BD$8))*$C$9</f>
        <v>0</v>
      </c>
      <c r="BE12" s="193">
        <f>(SUMIFS(Profile!$E$2:$E$17521,Profile!$B$2:$B$17521,$B12,Profile!$C$2:$C$17521,BE$8))*$C$9</f>
        <v>0</v>
      </c>
      <c r="BF12" s="193">
        <f>(SUMIFS(Profile!$E$2:$E$17521,Profile!$B$2:$B$17521,$B12,Profile!$C$2:$C$17521,BF$8))*$C$9</f>
        <v>0</v>
      </c>
      <c r="BG12" s="193">
        <f>(SUMIFS(Profile!$E$2:$E$17521,Profile!$B$2:$B$17521,$B12,Profile!$C$2:$C$17521,BG$8))*$C$9</f>
        <v>0</v>
      </c>
      <c r="BH12" s="193">
        <f>(SUMIFS(Profile!$E$2:$E$17521,Profile!$B$2:$B$17521,$B12,Profile!$C$2:$C$17521,BH$8))*$C$9</f>
        <v>0</v>
      </c>
      <c r="BI12" s="193">
        <f>(SUMIFS(Profile!$E$2:$E$17521,Profile!$B$2:$B$17521,$B12,Profile!$C$2:$C$17521,BI$8))*$C$9</f>
        <v>0</v>
      </c>
      <c r="BJ12" s="193">
        <f>(SUMIFS(Profile!$E$2:$E$17521,Profile!$B$2:$B$17521,$B12,Profile!$C$2:$C$17521,BJ$8))*$C$9</f>
        <v>0</v>
      </c>
      <c r="BK12" s="193">
        <f>(SUMIFS(Profile!$E$2:$E$17521,Profile!$B$2:$B$17521,$B12,Profile!$C$2:$C$17521,BK$8))*$C$9</f>
        <v>0</v>
      </c>
      <c r="BL12" s="193">
        <f>(SUMIFS(Profile!$E$2:$E$17521,Profile!$B$2:$B$17521,$B12,Profile!$C$2:$C$17521,BL$8))*$C$9</f>
        <v>0</v>
      </c>
      <c r="BM12" s="193">
        <f>(SUMIFS(Profile!$E$2:$E$17521,Profile!$B$2:$B$17521,$B12,Profile!$C$2:$C$17521,BM$8))*$C$9</f>
        <v>0</v>
      </c>
      <c r="BN12" s="193">
        <f>(SUMIFS(Profile!$E$2:$E$17521,Profile!$B$2:$B$17521,$B12,Profile!$C$2:$C$17521,BN$8))*$C$9</f>
        <v>0</v>
      </c>
      <c r="BO12" s="193">
        <f>(SUMIFS(Profile!$E$2:$E$17521,Profile!$B$2:$B$17521,$B12,Profile!$C$2:$C$17521,BO$8))*$C$9</f>
        <v>0</v>
      </c>
      <c r="BP12" s="193">
        <f>(SUMIFS(Profile!$E$2:$E$17521,Profile!$B$2:$B$17521,$B12,Profile!$C$2:$C$17521,BP$8))*$C$9</f>
        <v>0</v>
      </c>
      <c r="BQ12" s="193">
        <f>(SUMIFS(Profile!$E$2:$E$17521,Profile!$B$2:$B$17521,$B12,Profile!$C$2:$C$17521,BQ$8))*$C$9</f>
        <v>0.00004031333418</v>
      </c>
      <c r="BR12" s="193">
        <f>(SUMIFS(Profile!$E$2:$E$17521,Profile!$B$2:$B$17521,$B12,Profile!$C$2:$C$17521,BR$8))*$C$9</f>
        <v>0.006311412712</v>
      </c>
      <c r="BS12" s="193">
        <f>(SUMIFS(Profile!$E$2:$E$17521,Profile!$B$2:$B$17521,$B12,Profile!$C$2:$C$17521,BS$8))*$C$9</f>
        <v>0.009107583992</v>
      </c>
      <c r="BT12" s="193">
        <f>(SUMIFS(Profile!$E$2:$E$17521,Profile!$B$2:$B$17521,$B12,Profile!$C$2:$C$17521,BT$8))*$C$9</f>
        <v>0.02131971444</v>
      </c>
      <c r="BU12" s="193">
        <f>(SUMIFS(Profile!$E$2:$E$17521,Profile!$B$2:$B$17521,$B12,Profile!$C$2:$C$17521,BU$8))*$C$9</f>
        <v>0.03569468466</v>
      </c>
      <c r="BV12" s="193">
        <f>(SUMIFS(Profile!$E$2:$E$17521,Profile!$B$2:$B$17521,$B12,Profile!$C$2:$C$17521,BV$8))*$C$9</f>
        <v>0.05541396498</v>
      </c>
      <c r="BW12" s="193">
        <f>(SUMIFS(Profile!$E$2:$E$17521,Profile!$B$2:$B$17521,$B12,Profile!$C$2:$C$17521,BW$8))*$C$9</f>
        <v>0.06842218355</v>
      </c>
      <c r="BX12" s="193">
        <f>(SUMIFS(Profile!$E$2:$E$17521,Profile!$B$2:$B$17521,$B12,Profile!$C$2:$C$17521,BX$8))*$C$9</f>
        <v>0.07332263403</v>
      </c>
      <c r="BY12" s="193">
        <f>(SUMIFS(Profile!$E$2:$E$17521,Profile!$B$2:$B$17521,$B12,Profile!$C$2:$C$17521,BY$8))*$C$9</f>
        <v>0.09584272879</v>
      </c>
      <c r="BZ12" s="193">
        <f>(SUMIFS(Profile!$E$2:$E$17521,Profile!$B$2:$B$17521,$B12,Profile!$C$2:$C$17521,BZ$8))*$C$9</f>
        <v>0.105051301</v>
      </c>
      <c r="CA12" s="193">
        <f>(SUMIFS(Profile!$E$2:$E$17521,Profile!$B$2:$B$17521,$B12,Profile!$C$2:$C$17521,CA$8))*$C$9</f>
        <v>0.09275601063</v>
      </c>
      <c r="CB12" s="193">
        <f>(SUMIFS(Profile!$E$2:$E$17521,Profile!$B$2:$B$17521,$B12,Profile!$C$2:$C$17521,CB$8))*$C$9</f>
        <v>0.09035331553</v>
      </c>
      <c r="CC12" s="193">
        <f>(SUMIFS(Profile!$E$2:$E$17521,Profile!$B$2:$B$17521,$B12,Profile!$C$2:$C$17521,CC$8))*$C$9</f>
        <v>0.0791948468</v>
      </c>
      <c r="CD12" s="193">
        <f>(SUMIFS(Profile!$E$2:$E$17521,Profile!$B$2:$B$17521,$B12,Profile!$C$2:$C$17521,CD$8))*$C$9</f>
        <v>0.05639028155</v>
      </c>
      <c r="CE12" s="193">
        <f>(SUMIFS(Profile!$E$2:$E$17521,Profile!$B$2:$B$17521,$B12,Profile!$C$2:$C$17521,CE$8))*$C$9</f>
        <v>0.03798342934</v>
      </c>
      <c r="CF12" s="193">
        <f>(SUMIFS(Profile!$E$2:$E$17521,Profile!$B$2:$B$17521,$B12,Profile!$C$2:$C$17521,CF$8))*$C$9</f>
        <v>0.02613862119</v>
      </c>
      <c r="CG12" s="193">
        <f>(SUMIFS(Profile!$E$2:$E$17521,Profile!$B$2:$B$17521,$B12,Profile!$C$2:$C$17521,CG$8))*$C$9</f>
        <v>0.01690662724</v>
      </c>
      <c r="CH12" s="193">
        <f>(SUMIFS(Profile!$E$2:$E$17521,Profile!$B$2:$B$17521,$B12,Profile!$C$2:$C$17521,CH$8))*$C$9</f>
        <v>0.009359143662</v>
      </c>
      <c r="CI12" s="193">
        <f>(SUMIFS(Profile!$E$2:$E$17521,Profile!$B$2:$B$17521,$B12,Profile!$C$2:$C$17521,CI$8))*$C$9</f>
        <v>0.003910070908</v>
      </c>
      <c r="CJ12" s="193">
        <f>(SUMIFS(Profile!$E$2:$E$17521,Profile!$B$2:$B$17521,$B12,Profile!$C$2:$C$17521,CJ$8))*$C$9</f>
        <v>0.001773464197</v>
      </c>
      <c r="CK12" s="193">
        <f>(SUMIFS(Profile!$E$2:$E$17521,Profile!$B$2:$B$17521,$B12,Profile!$C$2:$C$17521,CK$8))*$C$9</f>
        <v>0.00009594573534</v>
      </c>
      <c r="CL12" s="193">
        <f>(SUMIFS(Profile!$E$2:$E$17521,Profile!$B$2:$B$17521,$B12,Profile!$C$2:$C$17521,CL$8))*$C$9</f>
        <v>0</v>
      </c>
      <c r="CM12" s="193">
        <f>(SUMIFS(Profile!$E$2:$E$17521,Profile!$B$2:$B$17521,$B12,Profile!$C$2:$C$17521,CM$8))*$C$9</f>
        <v>0</v>
      </c>
      <c r="CN12" s="193">
        <f>(SUMIFS(Profile!$E$2:$E$17521,Profile!$B$2:$B$17521,$B12,Profile!$C$2:$C$17521,CN$8))*$C$9</f>
        <v>0</v>
      </c>
      <c r="CO12" s="193">
        <f>(SUMIFS(Profile!$E$2:$E$17521,Profile!$B$2:$B$17521,$B12,Profile!$C$2:$C$17521,CO$8))*$C$9</f>
        <v>0</v>
      </c>
      <c r="CP12" s="193">
        <f>(SUMIFS(Profile!$E$2:$E$17521,Profile!$B$2:$B$17521,$B12,Profile!$C$2:$C$17521,CP$8))*$C$9</f>
        <v>0</v>
      </c>
      <c r="CQ12" s="193">
        <f>(SUMIFS(Profile!$E$2:$E$17521,Profile!$B$2:$B$17521,$B12,Profile!$C$2:$C$17521,CQ$8))*$C$9</f>
        <v>0</v>
      </c>
      <c r="CR12" s="193">
        <f>(SUMIFS(Profile!$E$2:$E$17521,Profile!$B$2:$B$17521,$B12,Profile!$C$2:$C$17521,CR$8))*$C$9</f>
        <v>0</v>
      </c>
      <c r="CS12" s="193">
        <f>(SUMIFS(Profile!$E$2:$E$17521,Profile!$B$2:$B$17521,$B12,Profile!$C$2:$C$17521,CS$8))*$C$9</f>
        <v>0</v>
      </c>
      <c r="CT12" s="193">
        <f>(SUMIFS(Profile!$E$2:$E$17521,Profile!$B$2:$B$17521,$B12,Profile!$C$2:$C$17521,CT$8))*$C$9</f>
        <v>0</v>
      </c>
      <c r="CU12" s="193">
        <f>(SUMIFS(Profile!$E$2:$E$17521,Profile!$B$2:$B$17521,$B12,Profile!$C$2:$C$17521,CU$8))*$C$9</f>
        <v>0</v>
      </c>
      <c r="CV12" s="193">
        <f>(SUMIFS(Profile!$E$2:$E$17521,Profile!$B$2:$B$17521,$B12,Profile!$C$2:$C$17521,CV$8))*$C$9</f>
        <v>0</v>
      </c>
      <c r="CW12" s="193">
        <f>(SUMIFS(Profile!$E$2:$E$17521,Profile!$B$2:$B$17521,$B12,Profile!$C$2:$C$17521,CW$8))*$C$9</f>
        <v>0</v>
      </c>
      <c r="CX12" s="193">
        <f t="shared" si="17"/>
        <v>0</v>
      </c>
      <c r="CY12" s="193">
        <f t="shared" ref="CY12:ET12" si="18">MAX(BB12-E12,0)</f>
        <v>0</v>
      </c>
      <c r="CZ12" s="193">
        <f t="shared" si="18"/>
        <v>0</v>
      </c>
      <c r="DA12" s="193">
        <f t="shared" si="18"/>
        <v>0</v>
      </c>
      <c r="DB12" s="193">
        <f t="shared" si="18"/>
        <v>0</v>
      </c>
      <c r="DC12" s="193">
        <f t="shared" si="18"/>
        <v>0</v>
      </c>
      <c r="DD12" s="193">
        <f t="shared" si="18"/>
        <v>0</v>
      </c>
      <c r="DE12" s="193">
        <f t="shared" si="18"/>
        <v>0</v>
      </c>
      <c r="DF12" s="193">
        <f t="shared" si="18"/>
        <v>0</v>
      </c>
      <c r="DG12" s="193">
        <f t="shared" si="18"/>
        <v>0</v>
      </c>
      <c r="DH12" s="193">
        <f t="shared" si="18"/>
        <v>0</v>
      </c>
      <c r="DI12" s="193">
        <f t="shared" si="18"/>
        <v>0</v>
      </c>
      <c r="DJ12" s="193">
        <f t="shared" si="18"/>
        <v>0</v>
      </c>
      <c r="DK12" s="193">
        <f t="shared" si="18"/>
        <v>0</v>
      </c>
      <c r="DL12" s="193">
        <f t="shared" si="18"/>
        <v>0</v>
      </c>
      <c r="DM12" s="193">
        <f t="shared" si="18"/>
        <v>0</v>
      </c>
      <c r="DN12" s="193">
        <f t="shared" si="18"/>
        <v>0</v>
      </c>
      <c r="DO12" s="193">
        <f t="shared" si="18"/>
        <v>0</v>
      </c>
      <c r="DP12" s="193">
        <f t="shared" si="18"/>
        <v>0</v>
      </c>
      <c r="DQ12" s="193">
        <f t="shared" si="18"/>
        <v>0</v>
      </c>
      <c r="DR12" s="193">
        <f t="shared" si="18"/>
        <v>0</v>
      </c>
      <c r="DS12" s="193">
        <f t="shared" si="18"/>
        <v>0</v>
      </c>
      <c r="DT12" s="193">
        <f t="shared" si="18"/>
        <v>0</v>
      </c>
      <c r="DU12" s="193">
        <f t="shared" si="18"/>
        <v>0</v>
      </c>
      <c r="DV12" s="193">
        <f t="shared" si="18"/>
        <v>0</v>
      </c>
      <c r="DW12" s="193">
        <f t="shared" si="18"/>
        <v>0</v>
      </c>
      <c r="DX12" s="193">
        <f t="shared" si="18"/>
        <v>0</v>
      </c>
      <c r="DY12" s="193">
        <f t="shared" si="18"/>
        <v>0</v>
      </c>
      <c r="DZ12" s="193">
        <f t="shared" si="18"/>
        <v>0</v>
      </c>
      <c r="EA12" s="193">
        <f t="shared" si="18"/>
        <v>0</v>
      </c>
      <c r="EB12" s="193">
        <f t="shared" si="18"/>
        <v>0</v>
      </c>
      <c r="EC12" s="193">
        <f t="shared" si="18"/>
        <v>0</v>
      </c>
      <c r="ED12" s="193">
        <f t="shared" si="18"/>
        <v>0</v>
      </c>
      <c r="EE12" s="193">
        <f t="shared" si="18"/>
        <v>0</v>
      </c>
      <c r="EF12" s="193">
        <f t="shared" si="18"/>
        <v>0</v>
      </c>
      <c r="EG12" s="193">
        <f t="shared" si="18"/>
        <v>0</v>
      </c>
      <c r="EH12" s="193">
        <f t="shared" si="18"/>
        <v>0</v>
      </c>
      <c r="EI12" s="193">
        <f t="shared" si="18"/>
        <v>0</v>
      </c>
      <c r="EJ12" s="193">
        <f t="shared" si="18"/>
        <v>0</v>
      </c>
      <c r="EK12" s="193">
        <f t="shared" si="18"/>
        <v>0</v>
      </c>
      <c r="EL12" s="193">
        <f t="shared" si="18"/>
        <v>0</v>
      </c>
      <c r="EM12" s="193">
        <f t="shared" si="18"/>
        <v>0</v>
      </c>
      <c r="EN12" s="193">
        <f t="shared" si="18"/>
        <v>0</v>
      </c>
      <c r="EO12" s="193">
        <f t="shared" si="18"/>
        <v>0</v>
      </c>
      <c r="EP12" s="193">
        <f t="shared" si="18"/>
        <v>0</v>
      </c>
      <c r="EQ12" s="193">
        <f t="shared" si="18"/>
        <v>0</v>
      </c>
      <c r="ER12" s="193">
        <f t="shared" si="18"/>
        <v>0</v>
      </c>
      <c r="ES12" s="193">
        <f t="shared" si="18"/>
        <v>0</v>
      </c>
      <c r="ET12" s="193">
        <f t="shared" si="18"/>
        <v>0</v>
      </c>
      <c r="EU12" s="193">
        <f t="shared" si="19"/>
        <v>0.8853882783</v>
      </c>
      <c r="EV12" s="193">
        <f t="shared" ref="EV12:GQ12" si="20">BB12-CY12</f>
        <v>0</v>
      </c>
      <c r="EW12" s="193">
        <f t="shared" si="20"/>
        <v>0</v>
      </c>
      <c r="EX12" s="193">
        <f t="shared" si="20"/>
        <v>0</v>
      </c>
      <c r="EY12" s="193">
        <f t="shared" si="20"/>
        <v>0</v>
      </c>
      <c r="EZ12" s="193">
        <f t="shared" si="20"/>
        <v>0</v>
      </c>
      <c r="FA12" s="193">
        <f t="shared" si="20"/>
        <v>0</v>
      </c>
      <c r="FB12" s="193">
        <f t="shared" si="20"/>
        <v>0</v>
      </c>
      <c r="FC12" s="193">
        <f t="shared" si="20"/>
        <v>0</v>
      </c>
      <c r="FD12" s="193">
        <f t="shared" si="20"/>
        <v>0</v>
      </c>
      <c r="FE12" s="193">
        <f t="shared" si="20"/>
        <v>0</v>
      </c>
      <c r="FF12" s="193">
        <f t="shared" si="20"/>
        <v>0</v>
      </c>
      <c r="FG12" s="193">
        <f t="shared" si="20"/>
        <v>0</v>
      </c>
      <c r="FH12" s="193">
        <f t="shared" si="20"/>
        <v>0</v>
      </c>
      <c r="FI12" s="193">
        <f t="shared" si="20"/>
        <v>0</v>
      </c>
      <c r="FJ12" s="193">
        <f t="shared" si="20"/>
        <v>0</v>
      </c>
      <c r="FK12" s="193">
        <f t="shared" si="20"/>
        <v>0.00004031333418</v>
      </c>
      <c r="FL12" s="193">
        <f t="shared" si="20"/>
        <v>0.006311412712</v>
      </c>
      <c r="FM12" s="193">
        <f t="shared" si="20"/>
        <v>0.009107583992</v>
      </c>
      <c r="FN12" s="193">
        <f t="shared" si="20"/>
        <v>0.02131971444</v>
      </c>
      <c r="FO12" s="193">
        <f t="shared" si="20"/>
        <v>0.03569468466</v>
      </c>
      <c r="FP12" s="193">
        <f t="shared" si="20"/>
        <v>0.05541396498</v>
      </c>
      <c r="FQ12" s="193">
        <f t="shared" si="20"/>
        <v>0.06842218355</v>
      </c>
      <c r="FR12" s="193">
        <f t="shared" si="20"/>
        <v>0.07332263403</v>
      </c>
      <c r="FS12" s="193">
        <f t="shared" si="20"/>
        <v>0.09584272879</v>
      </c>
      <c r="FT12" s="193">
        <f t="shared" si="20"/>
        <v>0.105051301</v>
      </c>
      <c r="FU12" s="193">
        <f t="shared" si="20"/>
        <v>0.09275601063</v>
      </c>
      <c r="FV12" s="193">
        <f t="shared" si="20"/>
        <v>0.09035331553</v>
      </c>
      <c r="FW12" s="193">
        <f t="shared" si="20"/>
        <v>0.0791948468</v>
      </c>
      <c r="FX12" s="193">
        <f t="shared" si="20"/>
        <v>0.05639028155</v>
      </c>
      <c r="FY12" s="193">
        <f t="shared" si="20"/>
        <v>0.03798342934</v>
      </c>
      <c r="FZ12" s="193">
        <f t="shared" si="20"/>
        <v>0.02613862119</v>
      </c>
      <c r="GA12" s="193">
        <f t="shared" si="20"/>
        <v>0.01690662724</v>
      </c>
      <c r="GB12" s="193">
        <f t="shared" si="20"/>
        <v>0.009359143662</v>
      </c>
      <c r="GC12" s="193">
        <f t="shared" si="20"/>
        <v>0.003910070908</v>
      </c>
      <c r="GD12" s="193">
        <f t="shared" si="20"/>
        <v>0.001773464197</v>
      </c>
      <c r="GE12" s="193">
        <f t="shared" si="20"/>
        <v>0.00009594573534</v>
      </c>
      <c r="GF12" s="193">
        <f t="shared" si="20"/>
        <v>0</v>
      </c>
      <c r="GG12" s="193">
        <f t="shared" si="20"/>
        <v>0</v>
      </c>
      <c r="GH12" s="193">
        <f t="shared" si="20"/>
        <v>0</v>
      </c>
      <c r="GI12" s="193">
        <f t="shared" si="20"/>
        <v>0</v>
      </c>
      <c r="GJ12" s="193">
        <f t="shared" si="20"/>
        <v>0</v>
      </c>
      <c r="GK12" s="193">
        <f t="shared" si="20"/>
        <v>0</v>
      </c>
      <c r="GL12" s="193">
        <f t="shared" si="20"/>
        <v>0</v>
      </c>
      <c r="GM12" s="193">
        <f t="shared" si="20"/>
        <v>0</v>
      </c>
      <c r="GN12" s="193">
        <f t="shared" si="20"/>
        <v>0</v>
      </c>
      <c r="GO12" s="193">
        <f t="shared" si="20"/>
        <v>0</v>
      </c>
      <c r="GP12" s="193">
        <f t="shared" si="20"/>
        <v>0</v>
      </c>
      <c r="GQ12" s="193">
        <f t="shared" si="20"/>
        <v>0</v>
      </c>
      <c r="GR12" s="193">
        <f t="shared" si="21"/>
        <v>12.36626934</v>
      </c>
      <c r="GS12" s="193">
        <f t="shared" ref="GS12:IN12" si="22">E12-EV12</f>
        <v>0.1898931528</v>
      </c>
      <c r="GT12" s="193">
        <f t="shared" si="22"/>
        <v>0.1682597557</v>
      </c>
      <c r="GU12" s="193">
        <f t="shared" si="22"/>
        <v>0.1554399648</v>
      </c>
      <c r="GV12" s="193">
        <f t="shared" si="22"/>
        <v>0.1438220293</v>
      </c>
      <c r="GW12" s="193">
        <f t="shared" si="22"/>
        <v>0.1370115153</v>
      </c>
      <c r="GX12" s="193">
        <f t="shared" si="22"/>
        <v>0.1302010014</v>
      </c>
      <c r="GY12" s="193">
        <f t="shared" si="22"/>
        <v>0.1298003829</v>
      </c>
      <c r="GZ12" s="193">
        <f t="shared" si="22"/>
        <v>0.1269960537</v>
      </c>
      <c r="HA12" s="193">
        <f t="shared" si="22"/>
        <v>0.1265954352</v>
      </c>
      <c r="HB12" s="193">
        <f t="shared" si="22"/>
        <v>0.1277972906</v>
      </c>
      <c r="HC12" s="193">
        <f t="shared" si="22"/>
        <v>0.1310022383</v>
      </c>
      <c r="HD12" s="193">
        <f t="shared" si="22"/>
        <v>0.1398158446</v>
      </c>
      <c r="HE12" s="193">
        <f t="shared" si="22"/>
        <v>0.1550393463</v>
      </c>
      <c r="HF12" s="193">
        <f t="shared" si="22"/>
        <v>0.1698622295</v>
      </c>
      <c r="HG12" s="193">
        <f t="shared" si="22"/>
        <v>0.1902937713</v>
      </c>
      <c r="HH12" s="193">
        <f t="shared" si="22"/>
        <v>0.2202998429</v>
      </c>
      <c r="HI12" s="193">
        <f t="shared" si="22"/>
        <v>0.2532893532</v>
      </c>
      <c r="HJ12" s="193">
        <f t="shared" si="22"/>
        <v>0.2845457515</v>
      </c>
      <c r="HK12" s="193">
        <f t="shared" si="22"/>
        <v>0.2863552674</v>
      </c>
      <c r="HL12" s="193">
        <f t="shared" si="22"/>
        <v>0.2843994696</v>
      </c>
      <c r="HM12" s="193">
        <f t="shared" si="22"/>
        <v>0.2598727677</v>
      </c>
      <c r="HN12" s="193">
        <f t="shared" si="22"/>
        <v>0.2508707338</v>
      </c>
      <c r="HO12" s="193">
        <f t="shared" si="22"/>
        <v>0.2359548216</v>
      </c>
      <c r="HP12" s="193">
        <f t="shared" si="22"/>
        <v>0.206624213</v>
      </c>
      <c r="HQ12" s="193">
        <f t="shared" si="22"/>
        <v>0.2042261546</v>
      </c>
      <c r="HR12" s="193">
        <f t="shared" si="22"/>
        <v>0.2181239189</v>
      </c>
      <c r="HS12" s="193">
        <f t="shared" si="22"/>
        <v>0.2201259955</v>
      </c>
      <c r="HT12" s="193">
        <f t="shared" si="22"/>
        <v>0.222470858</v>
      </c>
      <c r="HU12" s="193">
        <f t="shared" si="22"/>
        <v>0.2404680017</v>
      </c>
      <c r="HV12" s="193">
        <f t="shared" si="22"/>
        <v>0.2712940263</v>
      </c>
      <c r="HW12" s="193">
        <f t="shared" si="22"/>
        <v>0.288747493</v>
      </c>
      <c r="HX12" s="193">
        <f t="shared" si="22"/>
        <v>0.3160073179</v>
      </c>
      <c r="HY12" s="193">
        <f t="shared" si="22"/>
        <v>0.3499956202</v>
      </c>
      <c r="HZ12" s="193">
        <f t="shared" si="22"/>
        <v>0.3990720439</v>
      </c>
      <c r="IA12" s="193">
        <f t="shared" si="22"/>
        <v>0.4431934659</v>
      </c>
      <c r="IB12" s="193">
        <f t="shared" si="22"/>
        <v>0.4583317648</v>
      </c>
      <c r="IC12" s="193">
        <f t="shared" si="22"/>
        <v>0.464036369</v>
      </c>
      <c r="ID12" s="193">
        <f t="shared" si="22"/>
        <v>0.4458482907</v>
      </c>
      <c r="IE12" s="193">
        <f t="shared" si="22"/>
        <v>0.4231332237</v>
      </c>
      <c r="IF12" s="193">
        <f t="shared" si="22"/>
        <v>0.4025013727</v>
      </c>
      <c r="IG12" s="193">
        <f t="shared" si="22"/>
        <v>0.381789398</v>
      </c>
      <c r="IH12" s="193">
        <f t="shared" si="22"/>
        <v>0.3601560008</v>
      </c>
      <c r="II12" s="193">
        <f t="shared" si="22"/>
        <v>0.3433300253</v>
      </c>
      <c r="IJ12" s="193">
        <f t="shared" si="22"/>
        <v>0.3317120898</v>
      </c>
      <c r="IK12" s="193">
        <f t="shared" si="22"/>
        <v>0.3108799295</v>
      </c>
      <c r="IL12" s="193">
        <f t="shared" si="22"/>
        <v>0.2852403477</v>
      </c>
      <c r="IM12" s="193">
        <f t="shared" si="22"/>
        <v>0.258799529</v>
      </c>
      <c r="IN12" s="193">
        <f t="shared" si="22"/>
        <v>0.222743867</v>
      </c>
      <c r="IO12" s="193">
        <f t="shared" si="23"/>
        <v>0</v>
      </c>
      <c r="IP12" s="193">
        <f t="shared" ref="IP12:IP375" si="29">MAX((MIN(CY12+KK11,$IO$7))-GS12,0)</f>
        <v>0</v>
      </c>
      <c r="IQ12" s="193">
        <f t="shared" ref="IQ12:KK12" si="24">MAX((MIN(CZ12+IP12,$IO$7))-GT12,0)</f>
        <v>0</v>
      </c>
      <c r="IR12" s="193">
        <f t="shared" si="24"/>
        <v>0</v>
      </c>
      <c r="IS12" s="193">
        <f t="shared" si="24"/>
        <v>0</v>
      </c>
      <c r="IT12" s="193">
        <f t="shared" si="24"/>
        <v>0</v>
      </c>
      <c r="IU12" s="193">
        <f t="shared" si="24"/>
        <v>0</v>
      </c>
      <c r="IV12" s="193">
        <f t="shared" si="24"/>
        <v>0</v>
      </c>
      <c r="IW12" s="193">
        <f t="shared" si="24"/>
        <v>0</v>
      </c>
      <c r="IX12" s="193">
        <f t="shared" si="24"/>
        <v>0</v>
      </c>
      <c r="IY12" s="193">
        <f t="shared" si="24"/>
        <v>0</v>
      </c>
      <c r="IZ12" s="193">
        <f t="shared" si="24"/>
        <v>0</v>
      </c>
      <c r="JA12" s="193">
        <f t="shared" si="24"/>
        <v>0</v>
      </c>
      <c r="JB12" s="193">
        <f t="shared" si="24"/>
        <v>0</v>
      </c>
      <c r="JC12" s="193">
        <f t="shared" si="24"/>
        <v>0</v>
      </c>
      <c r="JD12" s="193">
        <f t="shared" si="24"/>
        <v>0</v>
      </c>
      <c r="JE12" s="193">
        <f t="shared" si="24"/>
        <v>0</v>
      </c>
      <c r="JF12" s="193">
        <f t="shared" si="24"/>
        <v>0</v>
      </c>
      <c r="JG12" s="193">
        <f t="shared" si="24"/>
        <v>0</v>
      </c>
      <c r="JH12" s="193">
        <f t="shared" si="24"/>
        <v>0</v>
      </c>
      <c r="JI12" s="193">
        <f t="shared" si="24"/>
        <v>0</v>
      </c>
      <c r="JJ12" s="193">
        <f t="shared" si="24"/>
        <v>0</v>
      </c>
      <c r="JK12" s="193">
        <f t="shared" si="24"/>
        <v>0</v>
      </c>
      <c r="JL12" s="193">
        <f t="shared" si="24"/>
        <v>0</v>
      </c>
      <c r="JM12" s="193">
        <f t="shared" si="24"/>
        <v>0</v>
      </c>
      <c r="JN12" s="193">
        <f t="shared" si="24"/>
        <v>0</v>
      </c>
      <c r="JO12" s="193">
        <f t="shared" si="24"/>
        <v>0</v>
      </c>
      <c r="JP12" s="193">
        <f t="shared" si="24"/>
        <v>0</v>
      </c>
      <c r="JQ12" s="193">
        <f t="shared" si="24"/>
        <v>0</v>
      </c>
      <c r="JR12" s="193">
        <f t="shared" si="24"/>
        <v>0</v>
      </c>
      <c r="JS12" s="193">
        <f t="shared" si="24"/>
        <v>0</v>
      </c>
      <c r="JT12" s="193">
        <f t="shared" si="24"/>
        <v>0</v>
      </c>
      <c r="JU12" s="193">
        <f t="shared" si="24"/>
        <v>0</v>
      </c>
      <c r="JV12" s="193">
        <f t="shared" si="24"/>
        <v>0</v>
      </c>
      <c r="JW12" s="193">
        <f t="shared" si="24"/>
        <v>0</v>
      </c>
      <c r="JX12" s="193">
        <f t="shared" si="24"/>
        <v>0</v>
      </c>
      <c r="JY12" s="193">
        <f t="shared" si="24"/>
        <v>0</v>
      </c>
      <c r="JZ12" s="193">
        <f t="shared" si="24"/>
        <v>0</v>
      </c>
      <c r="KA12" s="193">
        <f t="shared" si="24"/>
        <v>0</v>
      </c>
      <c r="KB12" s="193">
        <f t="shared" si="24"/>
        <v>0</v>
      </c>
      <c r="KC12" s="193">
        <f t="shared" si="24"/>
        <v>0</v>
      </c>
      <c r="KD12" s="193">
        <f t="shared" si="24"/>
        <v>0</v>
      </c>
      <c r="KE12" s="193">
        <f t="shared" si="24"/>
        <v>0</v>
      </c>
      <c r="KF12" s="193">
        <f t="shared" si="24"/>
        <v>0</v>
      </c>
      <c r="KG12" s="193">
        <f t="shared" si="24"/>
        <v>0</v>
      </c>
      <c r="KH12" s="193">
        <f t="shared" si="24"/>
        <v>0</v>
      </c>
      <c r="KI12" s="193">
        <f t="shared" si="24"/>
        <v>0</v>
      </c>
      <c r="KJ12" s="193">
        <f t="shared" si="24"/>
        <v>0</v>
      </c>
      <c r="KK12" s="193">
        <f t="shared" si="24"/>
        <v>0</v>
      </c>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row>
    <row r="13" ht="14.25" customHeight="1">
      <c r="A13" s="1">
        <v>1.0</v>
      </c>
      <c r="B13" s="1">
        <f t="shared" ref="B13:C13" si="25">B12+1</f>
        <v>3</v>
      </c>
      <c r="C13" s="267">
        <f t="shared" si="25"/>
        <v>43468</v>
      </c>
      <c r="D13" s="193">
        <f t="shared" si="15"/>
        <v>13.8665669</v>
      </c>
      <c r="E13" s="193">
        <f>(SUMIFS(Profile!$F$2:$F$17521,Profile!$B$2:$B$17521,$B13,Profile!$C$2:$C$17521,E$8))*$C$6</f>
        <v>0.1951011929</v>
      </c>
      <c r="F13" s="193">
        <f>(SUMIFS(Profile!$F$2:$F$17521,Profile!$B$2:$B$17521,$B13,Profile!$C$2:$C$17521,F$8))*$C$6</f>
        <v>0.1734677957</v>
      </c>
      <c r="G13" s="193">
        <f>(SUMIFS(Profile!$F$2:$F$17521,Profile!$B$2:$B$17521,$B13,Profile!$C$2:$C$17521,G$8))*$C$6</f>
        <v>0.159045531</v>
      </c>
      <c r="H13" s="193">
        <f>(SUMIFS(Profile!$F$2:$F$17521,Profile!$B$2:$B$17521,$B13,Profile!$C$2:$C$17521,H$8))*$C$6</f>
        <v>0.1486294508</v>
      </c>
      <c r="I13" s="193">
        <f>(SUMIFS(Profile!$F$2:$F$17521,Profile!$B$2:$B$17521,$B13,Profile!$C$2:$C$17521,I$8))*$C$6</f>
        <v>0.1398158446</v>
      </c>
      <c r="J13" s="193">
        <f>(SUMIFS(Profile!$F$2:$F$17521,Profile!$B$2:$B$17521,$B13,Profile!$C$2:$C$17521,J$8))*$C$6</f>
        <v>0.1342071861</v>
      </c>
      <c r="K13" s="193">
        <f>(SUMIFS(Profile!$F$2:$F$17521,Profile!$B$2:$B$17521,$B13,Profile!$C$2:$C$17521,K$8))*$C$6</f>
        <v>0.1326047122</v>
      </c>
      <c r="L13" s="193">
        <f>(SUMIFS(Profile!$F$2:$F$17521,Profile!$B$2:$B$17521,$B13,Profile!$C$2:$C$17521,L$8))*$C$6</f>
        <v>0.1310022383</v>
      </c>
      <c r="M13" s="193">
        <f>(SUMIFS(Profile!$F$2:$F$17521,Profile!$B$2:$B$17521,$B13,Profile!$C$2:$C$17521,M$8))*$C$6</f>
        <v>0.1298003829</v>
      </c>
      <c r="N13" s="193">
        <f>(SUMIFS(Profile!$F$2:$F$17521,Profile!$B$2:$B$17521,$B13,Profile!$C$2:$C$17521,N$8))*$C$6</f>
        <v>0.1302010014</v>
      </c>
      <c r="O13" s="193">
        <f>(SUMIFS(Profile!$F$2:$F$17521,Profile!$B$2:$B$17521,$B13,Profile!$C$2:$C$17521,O$8))*$C$6</f>
        <v>0.1314028568</v>
      </c>
      <c r="P13" s="193">
        <f>(SUMIFS(Profile!$F$2:$F$17521,Profile!$B$2:$B$17521,$B13,Profile!$C$2:$C$17521,P$8))*$C$6</f>
        <v>0.1382133707</v>
      </c>
      <c r="Q13" s="193">
        <f>(SUMIFS(Profile!$F$2:$F$17521,Profile!$B$2:$B$17521,$B13,Profile!$C$2:$C$17521,Q$8))*$C$6</f>
        <v>0.14622574</v>
      </c>
      <c r="R13" s="193">
        <f>(SUMIFS(Profile!$F$2:$F$17521,Profile!$B$2:$B$17521,$B13,Profile!$C$2:$C$17521,R$8))*$C$6</f>
        <v>0.1534368724</v>
      </c>
      <c r="S13" s="193">
        <f>(SUMIFS(Profile!$F$2:$F$17521,Profile!$B$2:$B$17521,$B13,Profile!$C$2:$C$17521,S$8))*$C$6</f>
        <v>0.1758715065</v>
      </c>
      <c r="T13" s="193">
        <f>(SUMIFS(Profile!$F$2:$F$17521,Profile!$B$2:$B$17521,$B13,Profile!$C$2:$C$17521,T$8))*$C$6</f>
        <v>0.2059178915</v>
      </c>
      <c r="U13" s="193">
        <f>(SUMIFS(Profile!$F$2:$F$17521,Profile!$B$2:$B$17521,$B13,Profile!$C$2:$C$17521,U$8))*$C$6</f>
        <v>0.2387686057</v>
      </c>
      <c r="V13" s="193">
        <f>(SUMIFS(Profile!$F$2:$F$17521,Profile!$B$2:$B$17521,$B13,Profile!$C$2:$C$17521,V$8))*$C$6</f>
        <v>0.2776285969</v>
      </c>
      <c r="W13" s="193">
        <f>(SUMIFS(Profile!$F$2:$F$17521,Profile!$B$2:$B$17521,$B13,Profile!$C$2:$C$17521,W$8))*$C$6</f>
        <v>0.2984607571</v>
      </c>
      <c r="X13" s="193">
        <f>(SUMIFS(Profile!$F$2:$F$17521,Profile!$B$2:$B$17521,$B13,Profile!$C$2:$C$17521,X$8))*$C$6</f>
        <v>0.3192929173</v>
      </c>
      <c r="Y13" s="193">
        <f>(SUMIFS(Profile!$F$2:$F$17521,Profile!$B$2:$B$17521,$B13,Profile!$C$2:$C$17521,Y$8))*$C$6</f>
        <v>0.3357182744</v>
      </c>
      <c r="Z13" s="193">
        <f>(SUMIFS(Profile!$F$2:$F$17521,Profile!$B$2:$B$17521,$B13,Profile!$C$2:$C$17521,Z$8))*$C$6</f>
        <v>0.3369201298</v>
      </c>
      <c r="AA13" s="193">
        <f>(SUMIFS(Profile!$F$2:$F$17521,Profile!$B$2:$B$17521,$B13,Profile!$C$2:$C$17521,AA$8))*$C$6</f>
        <v>0.3437306437</v>
      </c>
      <c r="AB13" s="193">
        <f>(SUMIFS(Profile!$F$2:$F$17521,Profile!$B$2:$B$17521,$B13,Profile!$C$2:$C$17521,AB$8))*$C$6</f>
        <v>0.3537461054</v>
      </c>
      <c r="AC13" s="193">
        <f>(SUMIFS(Profile!$F$2:$F$17521,Profile!$B$2:$B$17521,$B13,Profile!$C$2:$C$17521,AC$8))*$C$6</f>
        <v>0.3601560008</v>
      </c>
      <c r="AD13" s="193">
        <f>(SUMIFS(Profile!$F$2:$F$17521,Profile!$B$2:$B$17521,$B13,Profile!$C$2:$C$17521,AD$8))*$C$6</f>
        <v>0.3617584747</v>
      </c>
      <c r="AE13" s="193">
        <f>(SUMIFS(Profile!$F$2:$F$17521,Profile!$B$2:$B$17521,$B13,Profile!$C$2:$C$17521,AE$8))*$C$6</f>
        <v>0.3589541454</v>
      </c>
      <c r="AF13" s="193">
        <f>(SUMIFS(Profile!$F$2:$F$17521,Profile!$B$2:$B$17521,$B13,Profile!$C$2:$C$17521,AF$8))*$C$6</f>
        <v>0.3457337361</v>
      </c>
      <c r="AG13" s="193">
        <f>(SUMIFS(Profile!$F$2:$F$17521,Profile!$B$2:$B$17521,$B13,Profile!$C$2:$C$17521,AG$8))*$C$6</f>
        <v>0.3397244591</v>
      </c>
      <c r="AH13" s="193">
        <f>(SUMIFS(Profile!$F$2:$F$17521,Profile!$B$2:$B$17521,$B13,Profile!$C$2:$C$17521,AH$8))*$C$6</f>
        <v>0.3441312622</v>
      </c>
      <c r="AI13" s="193">
        <f>(SUMIFS(Profile!$F$2:$F$17521,Profile!$B$2:$B$17521,$B13,Profile!$C$2:$C$17521,AI$8))*$C$6</f>
        <v>0.3541467238</v>
      </c>
      <c r="AJ13" s="193">
        <f>(SUMIFS(Profile!$F$2:$F$17521,Profile!$B$2:$B$17521,$B13,Profile!$C$2:$C$17521,AJ$8))*$C$6</f>
        <v>0.3789850687</v>
      </c>
      <c r="AK13" s="193">
        <f>(SUMIFS(Profile!$F$2:$F$17521,Profile!$B$2:$B$17521,$B13,Profile!$C$2:$C$17521,AK$8))*$C$6</f>
        <v>0.4101131235</v>
      </c>
      <c r="AL13" s="193">
        <f>(SUMIFS(Profile!$F$2:$F$17521,Profile!$B$2:$B$17521,$B13,Profile!$C$2:$C$17521,AL$8))*$C$6</f>
        <v>0.4424830956</v>
      </c>
      <c r="AM13" s="193">
        <f>(SUMIFS(Profile!$F$2:$F$17521,Profile!$B$2:$B$17521,$B13,Profile!$C$2:$C$17521,AM$8))*$C$6</f>
        <v>0.480501788</v>
      </c>
      <c r="AN13" s="193">
        <f>(SUMIFS(Profile!$F$2:$F$17521,Profile!$B$2:$B$17521,$B13,Profile!$C$2:$C$17521,AN$8))*$C$6</f>
        <v>0.4797005511</v>
      </c>
      <c r="AO13" s="193">
        <f>(SUMIFS(Profile!$F$2:$F$17521,Profile!$B$2:$B$17521,$B13,Profile!$C$2:$C$17521,AO$8))*$C$6</f>
        <v>0.4681627392</v>
      </c>
      <c r="AP13" s="193">
        <f>(SUMIFS(Profile!$F$2:$F$17521,Profile!$B$2:$B$17521,$B13,Profile!$C$2:$C$17521,AP$8))*$C$6</f>
        <v>0.4516572584</v>
      </c>
      <c r="AQ13" s="193">
        <f>(SUMIFS(Profile!$F$2:$F$17521,Profile!$B$2:$B$17521,$B13,Profile!$C$2:$C$17521,AQ$8))*$C$6</f>
        <v>0.4323073865</v>
      </c>
      <c r="AR13" s="193">
        <f>(SUMIFS(Profile!$F$2:$F$17521,Profile!$B$2:$B$17521,$B13,Profile!$C$2:$C$17521,AR$8))*$C$6</f>
        <v>0.4169636993</v>
      </c>
      <c r="AS13" s="193">
        <f>(SUMIFS(Profile!$F$2:$F$17521,Profile!$B$2:$B$17521,$B13,Profile!$C$2:$C$17521,AS$8))*$C$6</f>
        <v>0.4002178474</v>
      </c>
      <c r="AT13" s="193">
        <f>(SUMIFS(Profile!$F$2:$F$17521,Profile!$B$2:$B$17521,$B13,Profile!$C$2:$C$17521,AT$8))*$C$6</f>
        <v>0.3813887795</v>
      </c>
      <c r="AU13" s="193">
        <f>(SUMIFS(Profile!$F$2:$F$17521,Profile!$B$2:$B$17521,$B13,Profile!$C$2:$C$17521,AU$8))*$C$6</f>
        <v>0.3621590932</v>
      </c>
      <c r="AV13" s="193">
        <f>(SUMIFS(Profile!$F$2:$F$17521,Profile!$B$2:$B$17521,$B13,Profile!$C$2:$C$17521,AV$8))*$C$6</f>
        <v>0.3373207483</v>
      </c>
      <c r="AW13" s="193">
        <f>(SUMIFS(Profile!$F$2:$F$17521,Profile!$B$2:$B$17521,$B13,Profile!$C$2:$C$17521,AW$8))*$C$6</f>
        <v>0.3136842588</v>
      </c>
      <c r="AX13" s="193">
        <f>(SUMIFS(Profile!$F$2:$F$17521,Profile!$B$2:$B$17521,$B13,Profile!$C$2:$C$17521,AX$8))*$C$6</f>
        <v>0.2776285969</v>
      </c>
      <c r="AY13" s="193">
        <f>(SUMIFS(Profile!$F$2:$F$17521,Profile!$B$2:$B$17521,$B13,Profile!$C$2:$C$17521,AY$8))*$C$6</f>
        <v>0.2379673687</v>
      </c>
      <c r="AZ13" s="193">
        <f>(SUMIFS(Profile!$F$2:$F$17521,Profile!$B$2:$B$17521,$B13,Profile!$C$2:$C$17521,AZ$8))*$C$6</f>
        <v>0.2015110883</v>
      </c>
      <c r="BA13" s="193">
        <f t="shared" si="16"/>
        <v>1.045174523</v>
      </c>
      <c r="BB13" s="193">
        <f>(SUMIFS(Profile!$E$2:$E$17521,Profile!$B$2:$B$17521,$B13,Profile!$C$2:$C$17521,BB$8))*$C$9</f>
        <v>0</v>
      </c>
      <c r="BC13" s="193">
        <f>(SUMIFS(Profile!$E$2:$E$17521,Profile!$B$2:$B$17521,$B13,Profile!$C$2:$C$17521,BC$8))*$C$9</f>
        <v>0</v>
      </c>
      <c r="BD13" s="193">
        <f>(SUMIFS(Profile!$E$2:$E$17521,Profile!$B$2:$B$17521,$B13,Profile!$C$2:$C$17521,BD$8))*$C$9</f>
        <v>0</v>
      </c>
      <c r="BE13" s="193">
        <f>(SUMIFS(Profile!$E$2:$E$17521,Profile!$B$2:$B$17521,$B13,Profile!$C$2:$C$17521,BE$8))*$C$9</f>
        <v>0</v>
      </c>
      <c r="BF13" s="193">
        <f>(SUMIFS(Profile!$E$2:$E$17521,Profile!$B$2:$B$17521,$B13,Profile!$C$2:$C$17521,BF$8))*$C$9</f>
        <v>0</v>
      </c>
      <c r="BG13" s="193">
        <f>(SUMIFS(Profile!$E$2:$E$17521,Profile!$B$2:$B$17521,$B13,Profile!$C$2:$C$17521,BG$8))*$C$9</f>
        <v>0</v>
      </c>
      <c r="BH13" s="193">
        <f>(SUMIFS(Profile!$E$2:$E$17521,Profile!$B$2:$B$17521,$B13,Profile!$C$2:$C$17521,BH$8))*$C$9</f>
        <v>0</v>
      </c>
      <c r="BI13" s="193">
        <f>(SUMIFS(Profile!$E$2:$E$17521,Profile!$B$2:$B$17521,$B13,Profile!$C$2:$C$17521,BI$8))*$C$9</f>
        <v>0</v>
      </c>
      <c r="BJ13" s="193">
        <f>(SUMIFS(Profile!$E$2:$E$17521,Profile!$B$2:$B$17521,$B13,Profile!$C$2:$C$17521,BJ$8))*$C$9</f>
        <v>0</v>
      </c>
      <c r="BK13" s="193">
        <f>(SUMIFS(Profile!$E$2:$E$17521,Profile!$B$2:$B$17521,$B13,Profile!$C$2:$C$17521,BK$8))*$C$9</f>
        <v>0</v>
      </c>
      <c r="BL13" s="193">
        <f>(SUMIFS(Profile!$E$2:$E$17521,Profile!$B$2:$B$17521,$B13,Profile!$C$2:$C$17521,BL$8))*$C$9</f>
        <v>0</v>
      </c>
      <c r="BM13" s="193">
        <f>(SUMIFS(Profile!$E$2:$E$17521,Profile!$B$2:$B$17521,$B13,Profile!$C$2:$C$17521,BM$8))*$C$9</f>
        <v>0</v>
      </c>
      <c r="BN13" s="193">
        <f>(SUMIFS(Profile!$E$2:$E$17521,Profile!$B$2:$B$17521,$B13,Profile!$C$2:$C$17521,BN$8))*$C$9</f>
        <v>0</v>
      </c>
      <c r="BO13" s="193">
        <f>(SUMIFS(Profile!$E$2:$E$17521,Profile!$B$2:$B$17521,$B13,Profile!$C$2:$C$17521,BO$8))*$C$9</f>
        <v>0</v>
      </c>
      <c r="BP13" s="193">
        <f>(SUMIFS(Profile!$E$2:$E$17521,Profile!$B$2:$B$17521,$B13,Profile!$C$2:$C$17521,BP$8))*$C$9</f>
        <v>0.000005805120121</v>
      </c>
      <c r="BQ13" s="193">
        <f>(SUMIFS(Profile!$E$2:$E$17521,Profile!$B$2:$B$17521,$B13,Profile!$C$2:$C$17521,BQ$8))*$C$9</f>
        <v>0.0001209400025</v>
      </c>
      <c r="BR13" s="193">
        <f>(SUMIFS(Profile!$E$2:$E$17521,Profile!$B$2:$B$17521,$B13,Profile!$C$2:$C$17521,BR$8))*$C$9</f>
        <v>0.005889559789</v>
      </c>
      <c r="BS13" s="193">
        <f>(SUMIFS(Profile!$E$2:$E$17521,Profile!$B$2:$B$17521,$B13,Profile!$C$2:$C$17521,BS$8))*$C$9</f>
        <v>0.008233084307</v>
      </c>
      <c r="BT13" s="193">
        <f>(SUMIFS(Profile!$E$2:$E$17521,Profile!$B$2:$B$17521,$B13,Profile!$C$2:$C$17521,BT$8))*$C$9</f>
        <v>0.02713634904</v>
      </c>
      <c r="BU13" s="193">
        <f>(SUMIFS(Profile!$E$2:$E$17521,Profile!$B$2:$B$17521,$B13,Profile!$C$2:$C$17521,BU$8))*$C$9</f>
        <v>0.04180188104</v>
      </c>
      <c r="BV13" s="193">
        <f>(SUMIFS(Profile!$E$2:$E$17521,Profile!$B$2:$B$17521,$B13,Profile!$C$2:$C$17521,BV$8))*$C$9</f>
        <v>0.05441181257</v>
      </c>
      <c r="BW13" s="193">
        <f>(SUMIFS(Profile!$E$2:$E$17521,Profile!$B$2:$B$17521,$B13,Profile!$C$2:$C$17521,BW$8))*$C$9</f>
        <v>0.0735233794</v>
      </c>
      <c r="BX13" s="193">
        <f>(SUMIFS(Profile!$E$2:$E$17521,Profile!$B$2:$B$17521,$B13,Profile!$C$2:$C$17521,BX$8))*$C$9</f>
        <v>0.1024245172</v>
      </c>
      <c r="BY13" s="193">
        <f>(SUMIFS(Profile!$E$2:$E$17521,Profile!$B$2:$B$17521,$B13,Profile!$C$2:$C$17521,BY$8))*$C$9</f>
        <v>0.1014328836</v>
      </c>
      <c r="BZ13" s="193">
        <f>(SUMIFS(Profile!$E$2:$E$17521,Profile!$B$2:$B$17521,$B13,Profile!$C$2:$C$17521,BZ$8))*$C$9</f>
        <v>0.1114987982</v>
      </c>
      <c r="CA13" s="193">
        <f>(SUMIFS(Profile!$E$2:$E$17521,Profile!$B$2:$B$17521,$B13,Profile!$C$2:$C$17521,CA$8))*$C$9</f>
        <v>0.09135001015</v>
      </c>
      <c r="CB13" s="193">
        <f>(SUMIFS(Profile!$E$2:$E$17521,Profile!$B$2:$B$17521,$B13,Profile!$C$2:$C$17521,CB$8))*$C$9</f>
        <v>0.1007167253</v>
      </c>
      <c r="CC13" s="193">
        <f>(SUMIFS(Profile!$E$2:$E$17521,Profile!$B$2:$B$17521,$B13,Profile!$C$2:$C$17521,CC$8))*$C$9</f>
        <v>0.1072724846</v>
      </c>
      <c r="CD13" s="193">
        <f>(SUMIFS(Profile!$E$2:$E$17521,Profile!$B$2:$B$17521,$B13,Profile!$C$2:$C$17521,CD$8))*$C$9</f>
        <v>0.07409057927</v>
      </c>
      <c r="CE13" s="193">
        <f>(SUMIFS(Profile!$E$2:$E$17521,Profile!$B$2:$B$17521,$B13,Profile!$C$2:$C$17521,CE$8))*$C$9</f>
        <v>0.05946433851</v>
      </c>
      <c r="CF13" s="193">
        <f>(SUMIFS(Profile!$E$2:$E$17521,Profile!$B$2:$B$17521,$B13,Profile!$C$2:$C$17521,CF$8))*$C$9</f>
        <v>0.04463653358</v>
      </c>
      <c r="CG13" s="193">
        <f>(SUMIFS(Profile!$E$2:$E$17521,Profile!$B$2:$B$17521,$B13,Profile!$C$2:$C$17521,CG$8))*$C$9</f>
        <v>0.02717450156</v>
      </c>
      <c r="CH13" s="193">
        <f>(SUMIFS(Profile!$E$2:$E$17521,Profile!$B$2:$B$17521,$B13,Profile!$C$2:$C$17521,CH$8))*$C$9</f>
        <v>0.00828664772</v>
      </c>
      <c r="CI13" s="193">
        <f>(SUMIFS(Profile!$E$2:$E$17521,Profile!$B$2:$B$17521,$B13,Profile!$C$2:$C$17521,CI$8))*$C$9</f>
        <v>0.004271923396</v>
      </c>
      <c r="CJ13" s="193">
        <f>(SUMIFS(Profile!$E$2:$E$17521,Profile!$B$2:$B$17521,$B13,Profile!$C$2:$C$17521,CJ$8))*$C$9</f>
        <v>0.001380812322</v>
      </c>
      <c r="CK13" s="193">
        <f>(SUMIFS(Profile!$E$2:$E$17521,Profile!$B$2:$B$17521,$B13,Profile!$C$2:$C$17521,CK$8))*$C$9</f>
        <v>0.0000509560544</v>
      </c>
      <c r="CL13" s="193">
        <f>(SUMIFS(Profile!$E$2:$E$17521,Profile!$B$2:$B$17521,$B13,Profile!$C$2:$C$17521,CL$8))*$C$9</f>
        <v>0</v>
      </c>
      <c r="CM13" s="193">
        <f>(SUMIFS(Profile!$E$2:$E$17521,Profile!$B$2:$B$17521,$B13,Profile!$C$2:$C$17521,CM$8))*$C$9</f>
        <v>0</v>
      </c>
      <c r="CN13" s="193">
        <f>(SUMIFS(Profile!$E$2:$E$17521,Profile!$B$2:$B$17521,$B13,Profile!$C$2:$C$17521,CN$8))*$C$9</f>
        <v>0</v>
      </c>
      <c r="CO13" s="193">
        <f>(SUMIFS(Profile!$E$2:$E$17521,Profile!$B$2:$B$17521,$B13,Profile!$C$2:$C$17521,CO$8))*$C$9</f>
        <v>0</v>
      </c>
      <c r="CP13" s="193">
        <f>(SUMIFS(Profile!$E$2:$E$17521,Profile!$B$2:$B$17521,$B13,Profile!$C$2:$C$17521,CP$8))*$C$9</f>
        <v>0</v>
      </c>
      <c r="CQ13" s="193">
        <f>(SUMIFS(Profile!$E$2:$E$17521,Profile!$B$2:$B$17521,$B13,Profile!$C$2:$C$17521,CQ$8))*$C$9</f>
        <v>0</v>
      </c>
      <c r="CR13" s="193">
        <f>(SUMIFS(Profile!$E$2:$E$17521,Profile!$B$2:$B$17521,$B13,Profile!$C$2:$C$17521,CR$8))*$C$9</f>
        <v>0</v>
      </c>
      <c r="CS13" s="193">
        <f>(SUMIFS(Profile!$E$2:$E$17521,Profile!$B$2:$B$17521,$B13,Profile!$C$2:$C$17521,CS$8))*$C$9</f>
        <v>0</v>
      </c>
      <c r="CT13" s="193">
        <f>(SUMIFS(Profile!$E$2:$E$17521,Profile!$B$2:$B$17521,$B13,Profile!$C$2:$C$17521,CT$8))*$C$9</f>
        <v>0</v>
      </c>
      <c r="CU13" s="193">
        <f>(SUMIFS(Profile!$E$2:$E$17521,Profile!$B$2:$B$17521,$B13,Profile!$C$2:$C$17521,CU$8))*$C$9</f>
        <v>0</v>
      </c>
      <c r="CV13" s="193">
        <f>(SUMIFS(Profile!$E$2:$E$17521,Profile!$B$2:$B$17521,$B13,Profile!$C$2:$C$17521,CV$8))*$C$9</f>
        <v>0</v>
      </c>
      <c r="CW13" s="193">
        <f>(SUMIFS(Profile!$E$2:$E$17521,Profile!$B$2:$B$17521,$B13,Profile!$C$2:$C$17521,CW$8))*$C$9</f>
        <v>0</v>
      </c>
      <c r="CX13" s="193">
        <f t="shared" si="17"/>
        <v>0</v>
      </c>
      <c r="CY13" s="193">
        <f t="shared" ref="CY13:ET13" si="26">MAX(BB13-E13,0)</f>
        <v>0</v>
      </c>
      <c r="CZ13" s="193">
        <f t="shared" si="26"/>
        <v>0</v>
      </c>
      <c r="DA13" s="193">
        <f t="shared" si="26"/>
        <v>0</v>
      </c>
      <c r="DB13" s="193">
        <f t="shared" si="26"/>
        <v>0</v>
      </c>
      <c r="DC13" s="193">
        <f t="shared" si="26"/>
        <v>0</v>
      </c>
      <c r="DD13" s="193">
        <f t="shared" si="26"/>
        <v>0</v>
      </c>
      <c r="DE13" s="193">
        <f t="shared" si="26"/>
        <v>0</v>
      </c>
      <c r="DF13" s="193">
        <f t="shared" si="26"/>
        <v>0</v>
      </c>
      <c r="DG13" s="193">
        <f t="shared" si="26"/>
        <v>0</v>
      </c>
      <c r="DH13" s="193">
        <f t="shared" si="26"/>
        <v>0</v>
      </c>
      <c r="DI13" s="193">
        <f t="shared" si="26"/>
        <v>0</v>
      </c>
      <c r="DJ13" s="193">
        <f t="shared" si="26"/>
        <v>0</v>
      </c>
      <c r="DK13" s="193">
        <f t="shared" si="26"/>
        <v>0</v>
      </c>
      <c r="DL13" s="193">
        <f t="shared" si="26"/>
        <v>0</v>
      </c>
      <c r="DM13" s="193">
        <f t="shared" si="26"/>
        <v>0</v>
      </c>
      <c r="DN13" s="193">
        <f t="shared" si="26"/>
        <v>0</v>
      </c>
      <c r="DO13" s="193">
        <f t="shared" si="26"/>
        <v>0</v>
      </c>
      <c r="DP13" s="193">
        <f t="shared" si="26"/>
        <v>0</v>
      </c>
      <c r="DQ13" s="193">
        <f t="shared" si="26"/>
        <v>0</v>
      </c>
      <c r="DR13" s="193">
        <f t="shared" si="26"/>
        <v>0</v>
      </c>
      <c r="DS13" s="193">
        <f t="shared" si="26"/>
        <v>0</v>
      </c>
      <c r="DT13" s="193">
        <f t="shared" si="26"/>
        <v>0</v>
      </c>
      <c r="DU13" s="193">
        <f t="shared" si="26"/>
        <v>0</v>
      </c>
      <c r="DV13" s="193">
        <f t="shared" si="26"/>
        <v>0</v>
      </c>
      <c r="DW13" s="193">
        <f t="shared" si="26"/>
        <v>0</v>
      </c>
      <c r="DX13" s="193">
        <f t="shared" si="26"/>
        <v>0</v>
      </c>
      <c r="DY13" s="193">
        <f t="shared" si="26"/>
        <v>0</v>
      </c>
      <c r="DZ13" s="193">
        <f t="shared" si="26"/>
        <v>0</v>
      </c>
      <c r="EA13" s="193">
        <f t="shared" si="26"/>
        <v>0</v>
      </c>
      <c r="EB13" s="193">
        <f t="shared" si="26"/>
        <v>0</v>
      </c>
      <c r="EC13" s="193">
        <f t="shared" si="26"/>
        <v>0</v>
      </c>
      <c r="ED13" s="193">
        <f t="shared" si="26"/>
        <v>0</v>
      </c>
      <c r="EE13" s="193">
        <f t="shared" si="26"/>
        <v>0</v>
      </c>
      <c r="EF13" s="193">
        <f t="shared" si="26"/>
        <v>0</v>
      </c>
      <c r="EG13" s="193">
        <f t="shared" si="26"/>
        <v>0</v>
      </c>
      <c r="EH13" s="193">
        <f t="shared" si="26"/>
        <v>0</v>
      </c>
      <c r="EI13" s="193">
        <f t="shared" si="26"/>
        <v>0</v>
      </c>
      <c r="EJ13" s="193">
        <f t="shared" si="26"/>
        <v>0</v>
      </c>
      <c r="EK13" s="193">
        <f t="shared" si="26"/>
        <v>0</v>
      </c>
      <c r="EL13" s="193">
        <f t="shared" si="26"/>
        <v>0</v>
      </c>
      <c r="EM13" s="193">
        <f t="shared" si="26"/>
        <v>0</v>
      </c>
      <c r="EN13" s="193">
        <f t="shared" si="26"/>
        <v>0</v>
      </c>
      <c r="EO13" s="193">
        <f t="shared" si="26"/>
        <v>0</v>
      </c>
      <c r="EP13" s="193">
        <f t="shared" si="26"/>
        <v>0</v>
      </c>
      <c r="EQ13" s="193">
        <f t="shared" si="26"/>
        <v>0</v>
      </c>
      <c r="ER13" s="193">
        <f t="shared" si="26"/>
        <v>0</v>
      </c>
      <c r="ES13" s="193">
        <f t="shared" si="26"/>
        <v>0</v>
      </c>
      <c r="ET13" s="193">
        <f t="shared" si="26"/>
        <v>0</v>
      </c>
      <c r="EU13" s="193">
        <f t="shared" si="19"/>
        <v>1.045174523</v>
      </c>
      <c r="EV13" s="193">
        <f t="shared" ref="EV13:GQ13" si="27">BB13-CY13</f>
        <v>0</v>
      </c>
      <c r="EW13" s="193">
        <f t="shared" si="27"/>
        <v>0</v>
      </c>
      <c r="EX13" s="193">
        <f t="shared" si="27"/>
        <v>0</v>
      </c>
      <c r="EY13" s="193">
        <f t="shared" si="27"/>
        <v>0</v>
      </c>
      <c r="EZ13" s="193">
        <f t="shared" si="27"/>
        <v>0</v>
      </c>
      <c r="FA13" s="193">
        <f t="shared" si="27"/>
        <v>0</v>
      </c>
      <c r="FB13" s="193">
        <f t="shared" si="27"/>
        <v>0</v>
      </c>
      <c r="FC13" s="193">
        <f t="shared" si="27"/>
        <v>0</v>
      </c>
      <c r="FD13" s="193">
        <f t="shared" si="27"/>
        <v>0</v>
      </c>
      <c r="FE13" s="193">
        <f t="shared" si="27"/>
        <v>0</v>
      </c>
      <c r="FF13" s="193">
        <f t="shared" si="27"/>
        <v>0</v>
      </c>
      <c r="FG13" s="193">
        <f t="shared" si="27"/>
        <v>0</v>
      </c>
      <c r="FH13" s="193">
        <f t="shared" si="27"/>
        <v>0</v>
      </c>
      <c r="FI13" s="193">
        <f t="shared" si="27"/>
        <v>0</v>
      </c>
      <c r="FJ13" s="193">
        <f t="shared" si="27"/>
        <v>0.000005805120121</v>
      </c>
      <c r="FK13" s="193">
        <f t="shared" si="27"/>
        <v>0.0001209400025</v>
      </c>
      <c r="FL13" s="193">
        <f t="shared" si="27"/>
        <v>0.005889559789</v>
      </c>
      <c r="FM13" s="193">
        <f t="shared" si="27"/>
        <v>0.008233084307</v>
      </c>
      <c r="FN13" s="193">
        <f t="shared" si="27"/>
        <v>0.02713634904</v>
      </c>
      <c r="FO13" s="193">
        <f t="shared" si="27"/>
        <v>0.04180188104</v>
      </c>
      <c r="FP13" s="193">
        <f t="shared" si="27"/>
        <v>0.05441181257</v>
      </c>
      <c r="FQ13" s="193">
        <f t="shared" si="27"/>
        <v>0.0735233794</v>
      </c>
      <c r="FR13" s="193">
        <f t="shared" si="27"/>
        <v>0.1024245172</v>
      </c>
      <c r="FS13" s="193">
        <f t="shared" si="27"/>
        <v>0.1014328836</v>
      </c>
      <c r="FT13" s="193">
        <f t="shared" si="27"/>
        <v>0.1114987982</v>
      </c>
      <c r="FU13" s="193">
        <f t="shared" si="27"/>
        <v>0.09135001015</v>
      </c>
      <c r="FV13" s="193">
        <f t="shared" si="27"/>
        <v>0.1007167253</v>
      </c>
      <c r="FW13" s="193">
        <f t="shared" si="27"/>
        <v>0.1072724846</v>
      </c>
      <c r="FX13" s="193">
        <f t="shared" si="27"/>
        <v>0.07409057927</v>
      </c>
      <c r="FY13" s="193">
        <f t="shared" si="27"/>
        <v>0.05946433851</v>
      </c>
      <c r="FZ13" s="193">
        <f t="shared" si="27"/>
        <v>0.04463653358</v>
      </c>
      <c r="GA13" s="193">
        <f t="shared" si="27"/>
        <v>0.02717450156</v>
      </c>
      <c r="GB13" s="193">
        <f t="shared" si="27"/>
        <v>0.00828664772</v>
      </c>
      <c r="GC13" s="193">
        <f t="shared" si="27"/>
        <v>0.004271923396</v>
      </c>
      <c r="GD13" s="193">
        <f t="shared" si="27"/>
        <v>0.001380812322</v>
      </c>
      <c r="GE13" s="193">
        <f t="shared" si="27"/>
        <v>0.0000509560544</v>
      </c>
      <c r="GF13" s="193">
        <f t="shared" si="27"/>
        <v>0</v>
      </c>
      <c r="GG13" s="193">
        <f t="shared" si="27"/>
        <v>0</v>
      </c>
      <c r="GH13" s="193">
        <f t="shared" si="27"/>
        <v>0</v>
      </c>
      <c r="GI13" s="193">
        <f t="shared" si="27"/>
        <v>0</v>
      </c>
      <c r="GJ13" s="193">
        <f t="shared" si="27"/>
        <v>0</v>
      </c>
      <c r="GK13" s="193">
        <f t="shared" si="27"/>
        <v>0</v>
      </c>
      <c r="GL13" s="193">
        <f t="shared" si="27"/>
        <v>0</v>
      </c>
      <c r="GM13" s="193">
        <f t="shared" si="27"/>
        <v>0</v>
      </c>
      <c r="GN13" s="193">
        <f t="shared" si="27"/>
        <v>0</v>
      </c>
      <c r="GO13" s="193">
        <f t="shared" si="27"/>
        <v>0</v>
      </c>
      <c r="GP13" s="193">
        <f t="shared" si="27"/>
        <v>0</v>
      </c>
      <c r="GQ13" s="193">
        <f t="shared" si="27"/>
        <v>0</v>
      </c>
      <c r="GR13" s="193">
        <f t="shared" si="21"/>
        <v>12.82139238</v>
      </c>
      <c r="GS13" s="193">
        <f t="shared" ref="GS13:IN13" si="28">E13-EV13</f>
        <v>0.1951011929</v>
      </c>
      <c r="GT13" s="193">
        <f t="shared" si="28"/>
        <v>0.1734677957</v>
      </c>
      <c r="GU13" s="193">
        <f t="shared" si="28"/>
        <v>0.159045531</v>
      </c>
      <c r="GV13" s="193">
        <f t="shared" si="28"/>
        <v>0.1486294508</v>
      </c>
      <c r="GW13" s="193">
        <f t="shared" si="28"/>
        <v>0.1398158446</v>
      </c>
      <c r="GX13" s="193">
        <f t="shared" si="28"/>
        <v>0.1342071861</v>
      </c>
      <c r="GY13" s="193">
        <f t="shared" si="28"/>
        <v>0.1326047122</v>
      </c>
      <c r="GZ13" s="193">
        <f t="shared" si="28"/>
        <v>0.1310022383</v>
      </c>
      <c r="HA13" s="193">
        <f t="shared" si="28"/>
        <v>0.1298003829</v>
      </c>
      <c r="HB13" s="193">
        <f t="shared" si="28"/>
        <v>0.1302010014</v>
      </c>
      <c r="HC13" s="193">
        <f t="shared" si="28"/>
        <v>0.1314028568</v>
      </c>
      <c r="HD13" s="193">
        <f t="shared" si="28"/>
        <v>0.1382133707</v>
      </c>
      <c r="HE13" s="193">
        <f t="shared" si="28"/>
        <v>0.14622574</v>
      </c>
      <c r="HF13" s="193">
        <f t="shared" si="28"/>
        <v>0.1534368724</v>
      </c>
      <c r="HG13" s="193">
        <f t="shared" si="28"/>
        <v>0.1758657014</v>
      </c>
      <c r="HH13" s="193">
        <f t="shared" si="28"/>
        <v>0.2057969515</v>
      </c>
      <c r="HI13" s="193">
        <f t="shared" si="28"/>
        <v>0.2328790459</v>
      </c>
      <c r="HJ13" s="193">
        <f t="shared" si="28"/>
        <v>0.2693955126</v>
      </c>
      <c r="HK13" s="193">
        <f t="shared" si="28"/>
        <v>0.271324408</v>
      </c>
      <c r="HL13" s="193">
        <f t="shared" si="28"/>
        <v>0.2774910363</v>
      </c>
      <c r="HM13" s="193">
        <f t="shared" si="28"/>
        <v>0.2813064618</v>
      </c>
      <c r="HN13" s="193">
        <f t="shared" si="28"/>
        <v>0.2633967504</v>
      </c>
      <c r="HO13" s="193">
        <f t="shared" si="28"/>
        <v>0.2413061265</v>
      </c>
      <c r="HP13" s="193">
        <f t="shared" si="28"/>
        <v>0.2523132218</v>
      </c>
      <c r="HQ13" s="193">
        <f t="shared" si="28"/>
        <v>0.2486572027</v>
      </c>
      <c r="HR13" s="193">
        <f t="shared" si="28"/>
        <v>0.2704084645</v>
      </c>
      <c r="HS13" s="193">
        <f t="shared" si="28"/>
        <v>0.2582374202</v>
      </c>
      <c r="HT13" s="193">
        <f t="shared" si="28"/>
        <v>0.2384612514</v>
      </c>
      <c r="HU13" s="193">
        <f t="shared" si="28"/>
        <v>0.2656338798</v>
      </c>
      <c r="HV13" s="193">
        <f t="shared" si="28"/>
        <v>0.2846669237</v>
      </c>
      <c r="HW13" s="193">
        <f t="shared" si="28"/>
        <v>0.3095101903</v>
      </c>
      <c r="HX13" s="193">
        <f t="shared" si="28"/>
        <v>0.3518105672</v>
      </c>
      <c r="HY13" s="193">
        <f t="shared" si="28"/>
        <v>0.4018264758</v>
      </c>
      <c r="HZ13" s="193">
        <f t="shared" si="28"/>
        <v>0.4382111722</v>
      </c>
      <c r="IA13" s="193">
        <f t="shared" si="28"/>
        <v>0.4791209757</v>
      </c>
      <c r="IB13" s="193">
        <f t="shared" si="28"/>
        <v>0.479649595</v>
      </c>
      <c r="IC13" s="193">
        <f t="shared" si="28"/>
        <v>0.4681627392</v>
      </c>
      <c r="ID13" s="193">
        <f t="shared" si="28"/>
        <v>0.4516572584</v>
      </c>
      <c r="IE13" s="193">
        <f t="shared" si="28"/>
        <v>0.4323073865</v>
      </c>
      <c r="IF13" s="193">
        <f t="shared" si="28"/>
        <v>0.4169636993</v>
      </c>
      <c r="IG13" s="193">
        <f t="shared" si="28"/>
        <v>0.4002178474</v>
      </c>
      <c r="IH13" s="193">
        <f t="shared" si="28"/>
        <v>0.3813887795</v>
      </c>
      <c r="II13" s="193">
        <f t="shared" si="28"/>
        <v>0.3621590932</v>
      </c>
      <c r="IJ13" s="193">
        <f t="shared" si="28"/>
        <v>0.3373207483</v>
      </c>
      <c r="IK13" s="193">
        <f t="shared" si="28"/>
        <v>0.3136842588</v>
      </c>
      <c r="IL13" s="193">
        <f t="shared" si="28"/>
        <v>0.2776285969</v>
      </c>
      <c r="IM13" s="193">
        <f t="shared" si="28"/>
        <v>0.2379673687</v>
      </c>
      <c r="IN13" s="193">
        <f t="shared" si="28"/>
        <v>0.2015110883</v>
      </c>
      <c r="IO13" s="193">
        <f t="shared" si="23"/>
        <v>0</v>
      </c>
      <c r="IP13" s="193">
        <f t="shared" si="29"/>
        <v>0</v>
      </c>
      <c r="IQ13" s="193">
        <f t="shared" ref="IQ13:KK13" si="30">MAX((MIN(CZ13+IP13,$IO$7))-GT13,0)</f>
        <v>0</v>
      </c>
      <c r="IR13" s="193">
        <f t="shared" si="30"/>
        <v>0</v>
      </c>
      <c r="IS13" s="193">
        <f t="shared" si="30"/>
        <v>0</v>
      </c>
      <c r="IT13" s="193">
        <f t="shared" si="30"/>
        <v>0</v>
      </c>
      <c r="IU13" s="193">
        <f t="shared" si="30"/>
        <v>0</v>
      </c>
      <c r="IV13" s="193">
        <f t="shared" si="30"/>
        <v>0</v>
      </c>
      <c r="IW13" s="193">
        <f t="shared" si="30"/>
        <v>0</v>
      </c>
      <c r="IX13" s="193">
        <f t="shared" si="30"/>
        <v>0</v>
      </c>
      <c r="IY13" s="193">
        <f t="shared" si="30"/>
        <v>0</v>
      </c>
      <c r="IZ13" s="193">
        <f t="shared" si="30"/>
        <v>0</v>
      </c>
      <c r="JA13" s="193">
        <f t="shared" si="30"/>
        <v>0</v>
      </c>
      <c r="JB13" s="193">
        <f t="shared" si="30"/>
        <v>0</v>
      </c>
      <c r="JC13" s="193">
        <f t="shared" si="30"/>
        <v>0</v>
      </c>
      <c r="JD13" s="193">
        <f t="shared" si="30"/>
        <v>0</v>
      </c>
      <c r="JE13" s="193">
        <f t="shared" si="30"/>
        <v>0</v>
      </c>
      <c r="JF13" s="193">
        <f t="shared" si="30"/>
        <v>0</v>
      </c>
      <c r="JG13" s="193">
        <f t="shared" si="30"/>
        <v>0</v>
      </c>
      <c r="JH13" s="193">
        <f t="shared" si="30"/>
        <v>0</v>
      </c>
      <c r="JI13" s="193">
        <f t="shared" si="30"/>
        <v>0</v>
      </c>
      <c r="JJ13" s="193">
        <f t="shared" si="30"/>
        <v>0</v>
      </c>
      <c r="JK13" s="193">
        <f t="shared" si="30"/>
        <v>0</v>
      </c>
      <c r="JL13" s="193">
        <f t="shared" si="30"/>
        <v>0</v>
      </c>
      <c r="JM13" s="193">
        <f t="shared" si="30"/>
        <v>0</v>
      </c>
      <c r="JN13" s="193">
        <f t="shared" si="30"/>
        <v>0</v>
      </c>
      <c r="JO13" s="193">
        <f t="shared" si="30"/>
        <v>0</v>
      </c>
      <c r="JP13" s="193">
        <f t="shared" si="30"/>
        <v>0</v>
      </c>
      <c r="JQ13" s="193">
        <f t="shared" si="30"/>
        <v>0</v>
      </c>
      <c r="JR13" s="193">
        <f t="shared" si="30"/>
        <v>0</v>
      </c>
      <c r="JS13" s="193">
        <f t="shared" si="30"/>
        <v>0</v>
      </c>
      <c r="JT13" s="193">
        <f t="shared" si="30"/>
        <v>0</v>
      </c>
      <c r="JU13" s="193">
        <f t="shared" si="30"/>
        <v>0</v>
      </c>
      <c r="JV13" s="193">
        <f t="shared" si="30"/>
        <v>0</v>
      </c>
      <c r="JW13" s="193">
        <f t="shared" si="30"/>
        <v>0</v>
      </c>
      <c r="JX13" s="193">
        <f t="shared" si="30"/>
        <v>0</v>
      </c>
      <c r="JY13" s="193">
        <f t="shared" si="30"/>
        <v>0</v>
      </c>
      <c r="JZ13" s="193">
        <f t="shared" si="30"/>
        <v>0</v>
      </c>
      <c r="KA13" s="193">
        <f t="shared" si="30"/>
        <v>0</v>
      </c>
      <c r="KB13" s="193">
        <f t="shared" si="30"/>
        <v>0</v>
      </c>
      <c r="KC13" s="193">
        <f t="shared" si="30"/>
        <v>0</v>
      </c>
      <c r="KD13" s="193">
        <f t="shared" si="30"/>
        <v>0</v>
      </c>
      <c r="KE13" s="193">
        <f t="shared" si="30"/>
        <v>0</v>
      </c>
      <c r="KF13" s="193">
        <f t="shared" si="30"/>
        <v>0</v>
      </c>
      <c r="KG13" s="193">
        <f t="shared" si="30"/>
        <v>0</v>
      </c>
      <c r="KH13" s="193">
        <f t="shared" si="30"/>
        <v>0</v>
      </c>
      <c r="KI13" s="193">
        <f t="shared" si="30"/>
        <v>0</v>
      </c>
      <c r="KJ13" s="193">
        <f t="shared" si="30"/>
        <v>0</v>
      </c>
      <c r="KK13" s="193">
        <f t="shared" si="30"/>
        <v>0</v>
      </c>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row>
    <row r="14" ht="14.25" customHeight="1">
      <c r="A14" s="1">
        <v>1.0</v>
      </c>
      <c r="B14" s="1">
        <f t="shared" ref="B14:C14" si="31">B13+1</f>
        <v>4</v>
      </c>
      <c r="C14" s="267">
        <f t="shared" si="31"/>
        <v>43469</v>
      </c>
      <c r="D14" s="193">
        <f t="shared" si="15"/>
        <v>13.24929397</v>
      </c>
      <c r="E14" s="193">
        <f>(SUMIFS(Profile!$F$2:$F$17521,Profile!$B$2:$B$17521,$B14,Profile!$C$2:$C$17521,E$8))*$C$6</f>
        <v>0.1730671773</v>
      </c>
      <c r="F14" s="193">
        <f>(SUMIFS(Profile!$F$2:$F$17521,Profile!$B$2:$B$17521,$B14,Profile!$C$2:$C$17521,F$8))*$C$6</f>
        <v>0.1526356355</v>
      </c>
      <c r="G14" s="193">
        <f>(SUMIFS(Profile!$F$2:$F$17521,Profile!$B$2:$B$17521,$B14,Profile!$C$2:$C$17521,G$8))*$C$6</f>
        <v>0.1422195554</v>
      </c>
      <c r="H14" s="193">
        <f>(SUMIFS(Profile!$F$2:$F$17521,Profile!$B$2:$B$17521,$B14,Profile!$C$2:$C$17521,H$8))*$C$6</f>
        <v>0.135008423</v>
      </c>
      <c r="I14" s="193">
        <f>(SUMIFS(Profile!$F$2:$F$17521,Profile!$B$2:$B$17521,$B14,Profile!$C$2:$C$17521,I$8))*$C$6</f>
        <v>0.1285985275</v>
      </c>
      <c r="J14" s="193">
        <f>(SUMIFS(Profile!$F$2:$F$17521,Profile!$B$2:$B$17521,$B14,Profile!$C$2:$C$17521,J$8))*$C$6</f>
        <v>0.1249929614</v>
      </c>
      <c r="K14" s="193">
        <f>(SUMIFS(Profile!$F$2:$F$17521,Profile!$B$2:$B$17521,$B14,Profile!$C$2:$C$17521,K$8))*$C$6</f>
        <v>0.1249929614</v>
      </c>
      <c r="L14" s="193">
        <f>(SUMIFS(Profile!$F$2:$F$17521,Profile!$B$2:$B$17521,$B14,Profile!$C$2:$C$17521,L$8))*$C$6</f>
        <v>0.123791106</v>
      </c>
      <c r="M14" s="193">
        <f>(SUMIFS(Profile!$F$2:$F$17521,Profile!$B$2:$B$17521,$B14,Profile!$C$2:$C$17521,M$8))*$C$6</f>
        <v>0.1241917244</v>
      </c>
      <c r="N14" s="193">
        <f>(SUMIFS(Profile!$F$2:$F$17521,Profile!$B$2:$B$17521,$B14,Profile!$C$2:$C$17521,N$8))*$C$6</f>
        <v>0.1281979091</v>
      </c>
      <c r="O14" s="193">
        <f>(SUMIFS(Profile!$F$2:$F$17521,Profile!$B$2:$B$17521,$B14,Profile!$C$2:$C$17521,O$8))*$C$6</f>
        <v>0.1338065676</v>
      </c>
      <c r="P14" s="193">
        <f>(SUMIFS(Profile!$F$2:$F$17521,Profile!$B$2:$B$17521,$B14,Profile!$C$2:$C$17521,P$8))*$C$6</f>
        <v>0.14622574</v>
      </c>
      <c r="Q14" s="193">
        <f>(SUMIFS(Profile!$F$2:$F$17521,Profile!$B$2:$B$17521,$B14,Profile!$C$2:$C$17521,Q$8))*$C$6</f>
        <v>0.1758715065</v>
      </c>
      <c r="R14" s="193">
        <f>(SUMIFS(Profile!$F$2:$F$17521,Profile!$B$2:$B$17521,$B14,Profile!$C$2:$C$17521,R$8))*$C$6</f>
        <v>0.2075203653</v>
      </c>
      <c r="S14" s="193">
        <f>(SUMIFS(Profile!$F$2:$F$17521,Profile!$B$2:$B$17521,$B14,Profile!$C$2:$C$17521,S$8))*$C$6</f>
        <v>0.2499859227</v>
      </c>
      <c r="T14" s="193">
        <f>(SUMIFS(Profile!$F$2:$F$17521,Profile!$B$2:$B$17521,$B14,Profile!$C$2:$C$17521,T$8))*$C$6</f>
        <v>0.2800323077</v>
      </c>
      <c r="U14" s="193">
        <f>(SUMIFS(Profile!$F$2:$F$17521,Profile!$B$2:$B$17521,$B14,Profile!$C$2:$C$17521,U$8))*$C$6</f>
        <v>0.2936533355</v>
      </c>
      <c r="V14" s="193">
        <f>(SUMIFS(Profile!$F$2:$F$17521,Profile!$B$2:$B$17521,$B14,Profile!$C$2:$C$17521,V$8))*$C$6</f>
        <v>0.2924514801</v>
      </c>
      <c r="W14" s="193">
        <f>(SUMIFS(Profile!$F$2:$F$17521,Profile!$B$2:$B$17521,$B14,Profile!$C$2:$C$17521,W$8))*$C$6</f>
        <v>0.2928520986</v>
      </c>
      <c r="X14" s="193">
        <f>(SUMIFS(Profile!$F$2:$F$17521,Profile!$B$2:$B$17521,$B14,Profile!$C$2:$C$17521,X$8))*$C$6</f>
        <v>0.2920508616</v>
      </c>
      <c r="Y14" s="193">
        <f>(SUMIFS(Profile!$F$2:$F$17521,Profile!$B$2:$B$17521,$B14,Profile!$C$2:$C$17521,Y$8))*$C$6</f>
        <v>0.2868428216</v>
      </c>
      <c r="Z14" s="193">
        <f>(SUMIFS(Profile!$F$2:$F$17521,Profile!$B$2:$B$17521,$B14,Profile!$C$2:$C$17521,Z$8))*$C$6</f>
        <v>0.28724344</v>
      </c>
      <c r="AA14" s="193">
        <f>(SUMIFS(Profile!$F$2:$F$17521,Profile!$B$2:$B$17521,$B14,Profile!$C$2:$C$17521,AA$8))*$C$6</f>
        <v>0.2844391108</v>
      </c>
      <c r="AB14" s="193">
        <f>(SUMIFS(Profile!$F$2:$F$17521,Profile!$B$2:$B$17521,$B14,Profile!$C$2:$C$17521,AB$8))*$C$6</f>
        <v>0.2868428216</v>
      </c>
      <c r="AC14" s="193">
        <f>(SUMIFS(Profile!$F$2:$F$17521,Profile!$B$2:$B$17521,$B14,Profile!$C$2:$C$17521,AC$8))*$C$6</f>
        <v>0.2960570463</v>
      </c>
      <c r="AD14" s="193">
        <f>(SUMIFS(Profile!$F$2:$F$17521,Profile!$B$2:$B$17521,$B14,Profile!$C$2:$C$17521,AD$8))*$C$6</f>
        <v>0.2964576648</v>
      </c>
      <c r="AE14" s="193">
        <f>(SUMIFS(Profile!$F$2:$F$17521,Profile!$B$2:$B$17521,$B14,Profile!$C$2:$C$17521,AE$8))*$C$6</f>
        <v>0.2912496247</v>
      </c>
      <c r="AF14" s="193">
        <f>(SUMIFS(Profile!$F$2:$F$17521,Profile!$B$2:$B$17521,$B14,Profile!$C$2:$C$17521,AF$8))*$C$6</f>
        <v>0.2852403477</v>
      </c>
      <c r="AG14" s="193">
        <f>(SUMIFS(Profile!$F$2:$F$17521,Profile!$B$2:$B$17521,$B14,Profile!$C$2:$C$17521,AG$8))*$C$6</f>
        <v>0.2816347815</v>
      </c>
      <c r="AH14" s="193">
        <f>(SUMIFS(Profile!$F$2:$F$17521,Profile!$B$2:$B$17521,$B14,Profile!$C$2:$C$17521,AH$8))*$C$6</f>
        <v>0.2900477693</v>
      </c>
      <c r="AI14" s="193">
        <f>(SUMIFS(Profile!$F$2:$F$17521,Profile!$B$2:$B$17521,$B14,Profile!$C$2:$C$17521,AI$8))*$C$6</f>
        <v>0.3012650863</v>
      </c>
      <c r="AJ14" s="193">
        <f>(SUMIFS(Profile!$F$2:$F$17521,Profile!$B$2:$B$17521,$B14,Profile!$C$2:$C$17521,AJ$8))*$C$6</f>
        <v>0.329308379</v>
      </c>
      <c r="AK14" s="193">
        <f>(SUMIFS(Profile!$F$2:$F$17521,Profile!$B$2:$B$17521,$B14,Profile!$C$2:$C$17521,AK$8))*$C$6</f>
        <v>0.3661652778</v>
      </c>
      <c r="AL14" s="193">
        <f>(SUMIFS(Profile!$F$2:$F$17521,Profile!$B$2:$B$17521,$B14,Profile!$C$2:$C$17521,AL$8))*$C$6</f>
        <v>0.4148404214</v>
      </c>
      <c r="AM14" s="193">
        <f>(SUMIFS(Profile!$F$2:$F$17521,Profile!$B$2:$B$17521,$B14,Profile!$C$2:$C$17521,AM$8))*$C$6</f>
        <v>0.4580671539</v>
      </c>
      <c r="AN14" s="193">
        <f>(SUMIFS(Profile!$F$2:$F$17521,Profile!$B$2:$B$17521,$B14,Profile!$C$2:$C$17521,AN$8))*$C$6</f>
        <v>0.4644369875</v>
      </c>
      <c r="AO14" s="193">
        <f>(SUMIFS(Profile!$F$2:$F$17521,Profile!$B$2:$B$17521,$B14,Profile!$C$2:$C$17521,AO$8))*$C$6</f>
        <v>0.4657189666</v>
      </c>
      <c r="AP14" s="193">
        <f>(SUMIFS(Profile!$F$2:$F$17521,Profile!$B$2:$B$17521,$B14,Profile!$C$2:$C$17521,AP$8))*$C$6</f>
        <v>0.4562243089</v>
      </c>
      <c r="AQ14" s="193">
        <f>(SUMIFS(Profile!$F$2:$F$17521,Profile!$B$2:$B$17521,$B14,Profile!$C$2:$C$17521,AQ$8))*$C$6</f>
        <v>0.4355523961</v>
      </c>
      <c r="AR14" s="193">
        <f>(SUMIFS(Profile!$F$2:$F$17521,Profile!$B$2:$B$17521,$B14,Profile!$C$2:$C$17521,AR$8))*$C$6</f>
        <v>0.4131978857</v>
      </c>
      <c r="AS14" s="193">
        <f>(SUMIFS(Profile!$F$2:$F$17521,Profile!$B$2:$B$17521,$B14,Profile!$C$2:$C$17521,AS$8))*$C$6</f>
        <v>0.3966122812</v>
      </c>
      <c r="AT14" s="193">
        <f>(SUMIFS(Profile!$F$2:$F$17521,Profile!$B$2:$B$17521,$B14,Profile!$C$2:$C$17521,AT$8))*$C$6</f>
        <v>0.3833918719</v>
      </c>
      <c r="AU14" s="193">
        <f>(SUMIFS(Profile!$F$2:$F$17521,Profile!$B$2:$B$17521,$B14,Profile!$C$2:$C$17521,AU$8))*$C$6</f>
        <v>0.3669665148</v>
      </c>
      <c r="AV14" s="193">
        <f>(SUMIFS(Profile!$F$2:$F$17521,Profile!$B$2:$B$17521,$B14,Profile!$C$2:$C$17521,AV$8))*$C$6</f>
        <v>0.3449324991</v>
      </c>
      <c r="AW14" s="193">
        <f>(SUMIFS(Profile!$F$2:$F$17521,Profile!$B$2:$B$17521,$B14,Profile!$C$2:$C$17521,AW$8))*$C$6</f>
        <v>0.3220972466</v>
      </c>
      <c r="AX14" s="193">
        <f>(SUMIFS(Profile!$F$2:$F$17521,Profile!$B$2:$B$17521,$B14,Profile!$C$2:$C$17521,AX$8))*$C$6</f>
        <v>0.2816347815</v>
      </c>
      <c r="AY14" s="193">
        <f>(SUMIFS(Profile!$F$2:$F$17521,Profile!$B$2:$B$17521,$B14,Profile!$C$2:$C$17521,AY$8))*$C$6</f>
        <v>0.2411723165</v>
      </c>
      <c r="AZ14" s="193">
        <f>(SUMIFS(Profile!$F$2:$F$17521,Profile!$B$2:$B$17521,$B14,Profile!$C$2:$C$17521,AZ$8))*$C$6</f>
        <v>0.199507996</v>
      </c>
      <c r="BA14" s="193">
        <f t="shared" si="16"/>
        <v>1.568734085</v>
      </c>
      <c r="BB14" s="193">
        <f>(SUMIFS(Profile!$E$2:$E$17521,Profile!$B$2:$B$17521,$B14,Profile!$C$2:$C$17521,BB$8))*$C$9</f>
        <v>0</v>
      </c>
      <c r="BC14" s="193">
        <f>(SUMIFS(Profile!$E$2:$E$17521,Profile!$B$2:$B$17521,$B14,Profile!$C$2:$C$17521,BC$8))*$C$9</f>
        <v>0</v>
      </c>
      <c r="BD14" s="193">
        <f>(SUMIFS(Profile!$E$2:$E$17521,Profile!$B$2:$B$17521,$B14,Profile!$C$2:$C$17521,BD$8))*$C$9</f>
        <v>0</v>
      </c>
      <c r="BE14" s="193">
        <f>(SUMIFS(Profile!$E$2:$E$17521,Profile!$B$2:$B$17521,$B14,Profile!$C$2:$C$17521,BE$8))*$C$9</f>
        <v>0</v>
      </c>
      <c r="BF14" s="193">
        <f>(SUMIFS(Profile!$E$2:$E$17521,Profile!$B$2:$B$17521,$B14,Profile!$C$2:$C$17521,BF$8))*$C$9</f>
        <v>0</v>
      </c>
      <c r="BG14" s="193">
        <f>(SUMIFS(Profile!$E$2:$E$17521,Profile!$B$2:$B$17521,$B14,Profile!$C$2:$C$17521,BG$8))*$C$9</f>
        <v>0</v>
      </c>
      <c r="BH14" s="193">
        <f>(SUMIFS(Profile!$E$2:$E$17521,Profile!$B$2:$B$17521,$B14,Profile!$C$2:$C$17521,BH$8))*$C$9</f>
        <v>0</v>
      </c>
      <c r="BI14" s="193">
        <f>(SUMIFS(Profile!$E$2:$E$17521,Profile!$B$2:$B$17521,$B14,Profile!$C$2:$C$17521,BI$8))*$C$9</f>
        <v>0</v>
      </c>
      <c r="BJ14" s="193">
        <f>(SUMIFS(Profile!$E$2:$E$17521,Profile!$B$2:$B$17521,$B14,Profile!$C$2:$C$17521,BJ$8))*$C$9</f>
        <v>0</v>
      </c>
      <c r="BK14" s="193">
        <f>(SUMIFS(Profile!$E$2:$E$17521,Profile!$B$2:$B$17521,$B14,Profile!$C$2:$C$17521,BK$8))*$C$9</f>
        <v>0</v>
      </c>
      <c r="BL14" s="193">
        <f>(SUMIFS(Profile!$E$2:$E$17521,Profile!$B$2:$B$17521,$B14,Profile!$C$2:$C$17521,BL$8))*$C$9</f>
        <v>0</v>
      </c>
      <c r="BM14" s="193">
        <f>(SUMIFS(Profile!$E$2:$E$17521,Profile!$B$2:$B$17521,$B14,Profile!$C$2:$C$17521,BM$8))*$C$9</f>
        <v>0</v>
      </c>
      <c r="BN14" s="193">
        <f>(SUMIFS(Profile!$E$2:$E$17521,Profile!$B$2:$B$17521,$B14,Profile!$C$2:$C$17521,BN$8))*$C$9</f>
        <v>0</v>
      </c>
      <c r="BO14" s="193">
        <f>(SUMIFS(Profile!$E$2:$E$17521,Profile!$B$2:$B$17521,$B14,Profile!$C$2:$C$17521,BO$8))*$C$9</f>
        <v>0</v>
      </c>
      <c r="BP14" s="193">
        <f>(SUMIFS(Profile!$E$2:$E$17521,Profile!$B$2:$B$17521,$B14,Profile!$C$2:$C$17521,BP$8))*$C$9</f>
        <v>0</v>
      </c>
      <c r="BQ14" s="193">
        <f>(SUMIFS(Profile!$E$2:$E$17521,Profile!$B$2:$B$17521,$B14,Profile!$C$2:$C$17521,BQ$8))*$C$9</f>
        <v>0</v>
      </c>
      <c r="BR14" s="193">
        <f>(SUMIFS(Profile!$E$2:$E$17521,Profile!$B$2:$B$17521,$B14,Profile!$C$2:$C$17521,BR$8))*$C$9</f>
        <v>0.003942798325</v>
      </c>
      <c r="BS14" s="193">
        <f>(SUMIFS(Profile!$E$2:$E$17521,Profile!$B$2:$B$17521,$B14,Profile!$C$2:$C$17521,BS$8))*$C$9</f>
        <v>0.01299939764</v>
      </c>
      <c r="BT14" s="193">
        <f>(SUMIFS(Profile!$E$2:$E$17521,Profile!$B$2:$B$17521,$B14,Profile!$C$2:$C$17521,BT$8))*$C$9</f>
        <v>0.03228615037</v>
      </c>
      <c r="BU14" s="193">
        <f>(SUMIFS(Profile!$E$2:$E$17521,Profile!$B$2:$B$17521,$B14,Profile!$C$2:$C$17521,BU$8))*$C$9</f>
        <v>0.05740640549</v>
      </c>
      <c r="BV14" s="193">
        <f>(SUMIFS(Profile!$E$2:$E$17521,Profile!$B$2:$B$17521,$B14,Profile!$C$2:$C$17521,BV$8))*$C$9</f>
        <v>0.09649363127</v>
      </c>
      <c r="BW14" s="193">
        <f>(SUMIFS(Profile!$E$2:$E$17521,Profile!$B$2:$B$17521,$B14,Profile!$C$2:$C$17521,BW$8))*$C$9</f>
        <v>0.1321338348</v>
      </c>
      <c r="BX14" s="193">
        <f>(SUMIFS(Profile!$E$2:$E$17521,Profile!$B$2:$B$17521,$B14,Profile!$C$2:$C$17521,BX$8))*$C$9</f>
        <v>0.1399346851</v>
      </c>
      <c r="BY14" s="193">
        <f>(SUMIFS(Profile!$E$2:$E$17521,Profile!$B$2:$B$17521,$B14,Profile!$C$2:$C$17521,BY$8))*$C$9</f>
        <v>0.125053069</v>
      </c>
      <c r="BZ14" s="193">
        <f>(SUMIFS(Profile!$E$2:$E$17521,Profile!$B$2:$B$17521,$B14,Profile!$C$2:$C$17521,BZ$8))*$C$9</f>
        <v>0.1696096529</v>
      </c>
      <c r="CA14" s="193">
        <f>(SUMIFS(Profile!$E$2:$E$17521,Profile!$B$2:$B$17521,$B14,Profile!$C$2:$C$17521,CA$8))*$C$9</f>
        <v>0.1746115267</v>
      </c>
      <c r="CB14" s="193">
        <f>(SUMIFS(Profile!$E$2:$E$17521,Profile!$B$2:$B$17521,$B14,Profile!$C$2:$C$17521,CB$8))*$C$9</f>
        <v>0.1791531161</v>
      </c>
      <c r="CC14" s="193">
        <f>(SUMIFS(Profile!$E$2:$E$17521,Profile!$B$2:$B$17521,$B14,Profile!$C$2:$C$17521,CC$8))*$C$9</f>
        <v>0.1842777943</v>
      </c>
      <c r="CD14" s="193">
        <f>(SUMIFS(Profile!$E$2:$E$17521,Profile!$B$2:$B$17521,$B14,Profile!$C$2:$C$17521,CD$8))*$C$9</f>
        <v>0.1088835378</v>
      </c>
      <c r="CE14" s="193">
        <f>(SUMIFS(Profile!$E$2:$E$17521,Profile!$B$2:$B$17521,$B14,Profile!$C$2:$C$17521,CE$8))*$C$9</f>
        <v>0.07056913761</v>
      </c>
      <c r="CF14" s="193">
        <f>(SUMIFS(Profile!$E$2:$E$17521,Profile!$B$2:$B$17521,$B14,Profile!$C$2:$C$17521,CF$8))*$C$9</f>
        <v>0.04787402078</v>
      </c>
      <c r="CG14" s="193">
        <f>(SUMIFS(Profile!$E$2:$E$17521,Profile!$B$2:$B$17521,$B14,Profile!$C$2:$C$17521,CG$8))*$C$9</f>
        <v>0.02469218753</v>
      </c>
      <c r="CH14" s="193">
        <f>(SUMIFS(Profile!$E$2:$E$17521,Profile!$B$2:$B$17521,$B14,Profile!$C$2:$C$17521,CH$8))*$C$9</f>
        <v>0.004902907703</v>
      </c>
      <c r="CI14" s="193">
        <f>(SUMIFS(Profile!$E$2:$E$17521,Profile!$B$2:$B$17521,$B14,Profile!$C$2:$C$17521,CI$8))*$C$9</f>
        <v>0.002645522242</v>
      </c>
      <c r="CJ14" s="193">
        <f>(SUMIFS(Profile!$E$2:$E$17521,Profile!$B$2:$B$17521,$B14,Profile!$C$2:$C$17521,CJ$8))*$C$9</f>
        <v>0.001184244505</v>
      </c>
      <c r="CK14" s="193">
        <f>(SUMIFS(Profile!$E$2:$E$17521,Profile!$B$2:$B$17521,$B14,Profile!$C$2:$C$17521,CK$8))*$C$9</f>
        <v>0.00008046541502</v>
      </c>
      <c r="CL14" s="193">
        <f>(SUMIFS(Profile!$E$2:$E$17521,Profile!$B$2:$B$17521,$B14,Profile!$C$2:$C$17521,CL$8))*$C$9</f>
        <v>0</v>
      </c>
      <c r="CM14" s="193">
        <f>(SUMIFS(Profile!$E$2:$E$17521,Profile!$B$2:$B$17521,$B14,Profile!$C$2:$C$17521,CM$8))*$C$9</f>
        <v>0</v>
      </c>
      <c r="CN14" s="193">
        <f>(SUMIFS(Profile!$E$2:$E$17521,Profile!$B$2:$B$17521,$B14,Profile!$C$2:$C$17521,CN$8))*$C$9</f>
        <v>0</v>
      </c>
      <c r="CO14" s="193">
        <f>(SUMIFS(Profile!$E$2:$E$17521,Profile!$B$2:$B$17521,$B14,Profile!$C$2:$C$17521,CO$8))*$C$9</f>
        <v>0</v>
      </c>
      <c r="CP14" s="193">
        <f>(SUMIFS(Profile!$E$2:$E$17521,Profile!$B$2:$B$17521,$B14,Profile!$C$2:$C$17521,CP$8))*$C$9</f>
        <v>0</v>
      </c>
      <c r="CQ14" s="193">
        <f>(SUMIFS(Profile!$E$2:$E$17521,Profile!$B$2:$B$17521,$B14,Profile!$C$2:$C$17521,CQ$8))*$C$9</f>
        <v>0</v>
      </c>
      <c r="CR14" s="193">
        <f>(SUMIFS(Profile!$E$2:$E$17521,Profile!$B$2:$B$17521,$B14,Profile!$C$2:$C$17521,CR$8))*$C$9</f>
        <v>0</v>
      </c>
      <c r="CS14" s="193">
        <f>(SUMIFS(Profile!$E$2:$E$17521,Profile!$B$2:$B$17521,$B14,Profile!$C$2:$C$17521,CS$8))*$C$9</f>
        <v>0</v>
      </c>
      <c r="CT14" s="193">
        <f>(SUMIFS(Profile!$E$2:$E$17521,Profile!$B$2:$B$17521,$B14,Profile!$C$2:$C$17521,CT$8))*$C$9</f>
        <v>0</v>
      </c>
      <c r="CU14" s="193">
        <f>(SUMIFS(Profile!$E$2:$E$17521,Profile!$B$2:$B$17521,$B14,Profile!$C$2:$C$17521,CU$8))*$C$9</f>
        <v>0</v>
      </c>
      <c r="CV14" s="193">
        <f>(SUMIFS(Profile!$E$2:$E$17521,Profile!$B$2:$B$17521,$B14,Profile!$C$2:$C$17521,CV$8))*$C$9</f>
        <v>0</v>
      </c>
      <c r="CW14" s="193">
        <f>(SUMIFS(Profile!$E$2:$E$17521,Profile!$B$2:$B$17521,$B14,Profile!$C$2:$C$17521,CW$8))*$C$9</f>
        <v>0</v>
      </c>
      <c r="CX14" s="193">
        <f t="shared" si="17"/>
        <v>0</v>
      </c>
      <c r="CY14" s="193">
        <f t="shared" ref="CY14:ET14" si="32">MAX(BB14-E14,0)</f>
        <v>0</v>
      </c>
      <c r="CZ14" s="193">
        <f t="shared" si="32"/>
        <v>0</v>
      </c>
      <c r="DA14" s="193">
        <f t="shared" si="32"/>
        <v>0</v>
      </c>
      <c r="DB14" s="193">
        <f t="shared" si="32"/>
        <v>0</v>
      </c>
      <c r="DC14" s="193">
        <f t="shared" si="32"/>
        <v>0</v>
      </c>
      <c r="DD14" s="193">
        <f t="shared" si="32"/>
        <v>0</v>
      </c>
      <c r="DE14" s="193">
        <f t="shared" si="32"/>
        <v>0</v>
      </c>
      <c r="DF14" s="193">
        <f t="shared" si="32"/>
        <v>0</v>
      </c>
      <c r="DG14" s="193">
        <f t="shared" si="32"/>
        <v>0</v>
      </c>
      <c r="DH14" s="193">
        <f t="shared" si="32"/>
        <v>0</v>
      </c>
      <c r="DI14" s="193">
        <f t="shared" si="32"/>
        <v>0</v>
      </c>
      <c r="DJ14" s="193">
        <f t="shared" si="32"/>
        <v>0</v>
      </c>
      <c r="DK14" s="193">
        <f t="shared" si="32"/>
        <v>0</v>
      </c>
      <c r="DL14" s="193">
        <f t="shared" si="32"/>
        <v>0</v>
      </c>
      <c r="DM14" s="193">
        <f t="shared" si="32"/>
        <v>0</v>
      </c>
      <c r="DN14" s="193">
        <f t="shared" si="32"/>
        <v>0</v>
      </c>
      <c r="DO14" s="193">
        <f t="shared" si="32"/>
        <v>0</v>
      </c>
      <c r="DP14" s="193">
        <f t="shared" si="32"/>
        <v>0</v>
      </c>
      <c r="DQ14" s="193">
        <f t="shared" si="32"/>
        <v>0</v>
      </c>
      <c r="DR14" s="193">
        <f t="shared" si="32"/>
        <v>0</v>
      </c>
      <c r="DS14" s="193">
        <f t="shared" si="32"/>
        <v>0</v>
      </c>
      <c r="DT14" s="193">
        <f t="shared" si="32"/>
        <v>0</v>
      </c>
      <c r="DU14" s="193">
        <f t="shared" si="32"/>
        <v>0</v>
      </c>
      <c r="DV14" s="193">
        <f t="shared" si="32"/>
        <v>0</v>
      </c>
      <c r="DW14" s="193">
        <f t="shared" si="32"/>
        <v>0</v>
      </c>
      <c r="DX14" s="193">
        <f t="shared" si="32"/>
        <v>0</v>
      </c>
      <c r="DY14" s="193">
        <f t="shared" si="32"/>
        <v>0</v>
      </c>
      <c r="DZ14" s="193">
        <f t="shared" si="32"/>
        <v>0</v>
      </c>
      <c r="EA14" s="193">
        <f t="shared" si="32"/>
        <v>0</v>
      </c>
      <c r="EB14" s="193">
        <f t="shared" si="32"/>
        <v>0</v>
      </c>
      <c r="EC14" s="193">
        <f t="shared" si="32"/>
        <v>0</v>
      </c>
      <c r="ED14" s="193">
        <f t="shared" si="32"/>
        <v>0</v>
      </c>
      <c r="EE14" s="193">
        <f t="shared" si="32"/>
        <v>0</v>
      </c>
      <c r="EF14" s="193">
        <f t="shared" si="32"/>
        <v>0</v>
      </c>
      <c r="EG14" s="193">
        <f t="shared" si="32"/>
        <v>0</v>
      </c>
      <c r="EH14" s="193">
        <f t="shared" si="32"/>
        <v>0</v>
      </c>
      <c r="EI14" s="193">
        <f t="shared" si="32"/>
        <v>0</v>
      </c>
      <c r="EJ14" s="193">
        <f t="shared" si="32"/>
        <v>0</v>
      </c>
      <c r="EK14" s="193">
        <f t="shared" si="32"/>
        <v>0</v>
      </c>
      <c r="EL14" s="193">
        <f t="shared" si="32"/>
        <v>0</v>
      </c>
      <c r="EM14" s="193">
        <f t="shared" si="32"/>
        <v>0</v>
      </c>
      <c r="EN14" s="193">
        <f t="shared" si="32"/>
        <v>0</v>
      </c>
      <c r="EO14" s="193">
        <f t="shared" si="32"/>
        <v>0</v>
      </c>
      <c r="EP14" s="193">
        <f t="shared" si="32"/>
        <v>0</v>
      </c>
      <c r="EQ14" s="193">
        <f t="shared" si="32"/>
        <v>0</v>
      </c>
      <c r="ER14" s="193">
        <f t="shared" si="32"/>
        <v>0</v>
      </c>
      <c r="ES14" s="193">
        <f t="shared" si="32"/>
        <v>0</v>
      </c>
      <c r="ET14" s="193">
        <f t="shared" si="32"/>
        <v>0</v>
      </c>
      <c r="EU14" s="193">
        <f t="shared" si="19"/>
        <v>1.568734085</v>
      </c>
      <c r="EV14" s="193">
        <f t="shared" ref="EV14:GQ14" si="33">BB14-CY14</f>
        <v>0</v>
      </c>
      <c r="EW14" s="193">
        <f t="shared" si="33"/>
        <v>0</v>
      </c>
      <c r="EX14" s="193">
        <f t="shared" si="33"/>
        <v>0</v>
      </c>
      <c r="EY14" s="193">
        <f t="shared" si="33"/>
        <v>0</v>
      </c>
      <c r="EZ14" s="193">
        <f t="shared" si="33"/>
        <v>0</v>
      </c>
      <c r="FA14" s="193">
        <f t="shared" si="33"/>
        <v>0</v>
      </c>
      <c r="FB14" s="193">
        <f t="shared" si="33"/>
        <v>0</v>
      </c>
      <c r="FC14" s="193">
        <f t="shared" si="33"/>
        <v>0</v>
      </c>
      <c r="FD14" s="193">
        <f t="shared" si="33"/>
        <v>0</v>
      </c>
      <c r="FE14" s="193">
        <f t="shared" si="33"/>
        <v>0</v>
      </c>
      <c r="FF14" s="193">
        <f t="shared" si="33"/>
        <v>0</v>
      </c>
      <c r="FG14" s="193">
        <f t="shared" si="33"/>
        <v>0</v>
      </c>
      <c r="FH14" s="193">
        <f t="shared" si="33"/>
        <v>0</v>
      </c>
      <c r="FI14" s="193">
        <f t="shared" si="33"/>
        <v>0</v>
      </c>
      <c r="FJ14" s="193">
        <f t="shared" si="33"/>
        <v>0</v>
      </c>
      <c r="FK14" s="193">
        <f t="shared" si="33"/>
        <v>0</v>
      </c>
      <c r="FL14" s="193">
        <f t="shared" si="33"/>
        <v>0.003942798325</v>
      </c>
      <c r="FM14" s="193">
        <f t="shared" si="33"/>
        <v>0.01299939764</v>
      </c>
      <c r="FN14" s="193">
        <f t="shared" si="33"/>
        <v>0.03228615037</v>
      </c>
      <c r="FO14" s="193">
        <f t="shared" si="33"/>
        <v>0.05740640549</v>
      </c>
      <c r="FP14" s="193">
        <f t="shared" si="33"/>
        <v>0.09649363127</v>
      </c>
      <c r="FQ14" s="193">
        <f t="shared" si="33"/>
        <v>0.1321338348</v>
      </c>
      <c r="FR14" s="193">
        <f t="shared" si="33"/>
        <v>0.1399346851</v>
      </c>
      <c r="FS14" s="193">
        <f t="shared" si="33"/>
        <v>0.125053069</v>
      </c>
      <c r="FT14" s="193">
        <f t="shared" si="33"/>
        <v>0.1696096529</v>
      </c>
      <c r="FU14" s="193">
        <f t="shared" si="33"/>
        <v>0.1746115267</v>
      </c>
      <c r="FV14" s="193">
        <f t="shared" si="33"/>
        <v>0.1791531161</v>
      </c>
      <c r="FW14" s="193">
        <f t="shared" si="33"/>
        <v>0.1842777943</v>
      </c>
      <c r="FX14" s="193">
        <f t="shared" si="33"/>
        <v>0.1088835378</v>
      </c>
      <c r="FY14" s="193">
        <f t="shared" si="33"/>
        <v>0.07056913761</v>
      </c>
      <c r="FZ14" s="193">
        <f t="shared" si="33"/>
        <v>0.04787402078</v>
      </c>
      <c r="GA14" s="193">
        <f t="shared" si="33"/>
        <v>0.02469218753</v>
      </c>
      <c r="GB14" s="193">
        <f t="shared" si="33"/>
        <v>0.004902907703</v>
      </c>
      <c r="GC14" s="193">
        <f t="shared" si="33"/>
        <v>0.002645522242</v>
      </c>
      <c r="GD14" s="193">
        <f t="shared" si="33"/>
        <v>0.001184244505</v>
      </c>
      <c r="GE14" s="193">
        <f t="shared" si="33"/>
        <v>0.00008046541502</v>
      </c>
      <c r="GF14" s="193">
        <f t="shared" si="33"/>
        <v>0</v>
      </c>
      <c r="GG14" s="193">
        <f t="shared" si="33"/>
        <v>0</v>
      </c>
      <c r="GH14" s="193">
        <f t="shared" si="33"/>
        <v>0</v>
      </c>
      <c r="GI14" s="193">
        <f t="shared" si="33"/>
        <v>0</v>
      </c>
      <c r="GJ14" s="193">
        <f t="shared" si="33"/>
        <v>0</v>
      </c>
      <c r="GK14" s="193">
        <f t="shared" si="33"/>
        <v>0</v>
      </c>
      <c r="GL14" s="193">
        <f t="shared" si="33"/>
        <v>0</v>
      </c>
      <c r="GM14" s="193">
        <f t="shared" si="33"/>
        <v>0</v>
      </c>
      <c r="GN14" s="193">
        <f t="shared" si="33"/>
        <v>0</v>
      </c>
      <c r="GO14" s="193">
        <f t="shared" si="33"/>
        <v>0</v>
      </c>
      <c r="GP14" s="193">
        <f t="shared" si="33"/>
        <v>0</v>
      </c>
      <c r="GQ14" s="193">
        <f t="shared" si="33"/>
        <v>0</v>
      </c>
      <c r="GR14" s="193">
        <f t="shared" si="21"/>
        <v>11.68055988</v>
      </c>
      <c r="GS14" s="193">
        <f t="shared" ref="GS14:IN14" si="34">E14-EV14</f>
        <v>0.1730671773</v>
      </c>
      <c r="GT14" s="193">
        <f t="shared" si="34"/>
        <v>0.1526356355</v>
      </c>
      <c r="GU14" s="193">
        <f t="shared" si="34"/>
        <v>0.1422195554</v>
      </c>
      <c r="GV14" s="193">
        <f t="shared" si="34"/>
        <v>0.135008423</v>
      </c>
      <c r="GW14" s="193">
        <f t="shared" si="34"/>
        <v>0.1285985275</v>
      </c>
      <c r="GX14" s="193">
        <f t="shared" si="34"/>
        <v>0.1249929614</v>
      </c>
      <c r="GY14" s="193">
        <f t="shared" si="34"/>
        <v>0.1249929614</v>
      </c>
      <c r="GZ14" s="193">
        <f t="shared" si="34"/>
        <v>0.123791106</v>
      </c>
      <c r="HA14" s="193">
        <f t="shared" si="34"/>
        <v>0.1241917244</v>
      </c>
      <c r="HB14" s="193">
        <f t="shared" si="34"/>
        <v>0.1281979091</v>
      </c>
      <c r="HC14" s="193">
        <f t="shared" si="34"/>
        <v>0.1338065676</v>
      </c>
      <c r="HD14" s="193">
        <f t="shared" si="34"/>
        <v>0.14622574</v>
      </c>
      <c r="HE14" s="193">
        <f t="shared" si="34"/>
        <v>0.1758715065</v>
      </c>
      <c r="HF14" s="193">
        <f t="shared" si="34"/>
        <v>0.2075203653</v>
      </c>
      <c r="HG14" s="193">
        <f t="shared" si="34"/>
        <v>0.2499859227</v>
      </c>
      <c r="HH14" s="193">
        <f t="shared" si="34"/>
        <v>0.2800323077</v>
      </c>
      <c r="HI14" s="193">
        <f t="shared" si="34"/>
        <v>0.2897105372</v>
      </c>
      <c r="HJ14" s="193">
        <f t="shared" si="34"/>
        <v>0.2794520825</v>
      </c>
      <c r="HK14" s="193">
        <f t="shared" si="34"/>
        <v>0.2605659482</v>
      </c>
      <c r="HL14" s="193">
        <f t="shared" si="34"/>
        <v>0.2346444561</v>
      </c>
      <c r="HM14" s="193">
        <f t="shared" si="34"/>
        <v>0.1903491903</v>
      </c>
      <c r="HN14" s="193">
        <f t="shared" si="34"/>
        <v>0.1551096053</v>
      </c>
      <c r="HO14" s="193">
        <f t="shared" si="34"/>
        <v>0.1445044257</v>
      </c>
      <c r="HP14" s="193">
        <f t="shared" si="34"/>
        <v>0.1617897526</v>
      </c>
      <c r="HQ14" s="193">
        <f t="shared" si="34"/>
        <v>0.1264473934</v>
      </c>
      <c r="HR14" s="193">
        <f t="shared" si="34"/>
        <v>0.1218461381</v>
      </c>
      <c r="HS14" s="193">
        <f t="shared" si="34"/>
        <v>0.1120965086</v>
      </c>
      <c r="HT14" s="193">
        <f t="shared" si="34"/>
        <v>0.1009625534</v>
      </c>
      <c r="HU14" s="193">
        <f t="shared" si="34"/>
        <v>0.1727512437</v>
      </c>
      <c r="HV14" s="193">
        <f t="shared" si="34"/>
        <v>0.2194786317</v>
      </c>
      <c r="HW14" s="193">
        <f t="shared" si="34"/>
        <v>0.2533910656</v>
      </c>
      <c r="HX14" s="193">
        <f t="shared" si="34"/>
        <v>0.3046161914</v>
      </c>
      <c r="HY14" s="193">
        <f t="shared" si="34"/>
        <v>0.3612623701</v>
      </c>
      <c r="HZ14" s="193">
        <f t="shared" si="34"/>
        <v>0.4121948992</v>
      </c>
      <c r="IA14" s="193">
        <f t="shared" si="34"/>
        <v>0.4568829094</v>
      </c>
      <c r="IB14" s="193">
        <f t="shared" si="34"/>
        <v>0.4643565221</v>
      </c>
      <c r="IC14" s="193">
        <f t="shared" si="34"/>
        <v>0.4657189666</v>
      </c>
      <c r="ID14" s="193">
        <f t="shared" si="34"/>
        <v>0.4562243089</v>
      </c>
      <c r="IE14" s="193">
        <f t="shared" si="34"/>
        <v>0.4355523961</v>
      </c>
      <c r="IF14" s="193">
        <f t="shared" si="34"/>
        <v>0.4131978857</v>
      </c>
      <c r="IG14" s="193">
        <f t="shared" si="34"/>
        <v>0.3966122812</v>
      </c>
      <c r="IH14" s="193">
        <f t="shared" si="34"/>
        <v>0.3833918719</v>
      </c>
      <c r="II14" s="193">
        <f t="shared" si="34"/>
        <v>0.3669665148</v>
      </c>
      <c r="IJ14" s="193">
        <f t="shared" si="34"/>
        <v>0.3449324991</v>
      </c>
      <c r="IK14" s="193">
        <f t="shared" si="34"/>
        <v>0.3220972466</v>
      </c>
      <c r="IL14" s="193">
        <f t="shared" si="34"/>
        <v>0.2816347815</v>
      </c>
      <c r="IM14" s="193">
        <f t="shared" si="34"/>
        <v>0.2411723165</v>
      </c>
      <c r="IN14" s="193">
        <f t="shared" si="34"/>
        <v>0.199507996</v>
      </c>
      <c r="IO14" s="193">
        <f t="shared" si="23"/>
        <v>0</v>
      </c>
      <c r="IP14" s="193">
        <f t="shared" si="29"/>
        <v>0</v>
      </c>
      <c r="IQ14" s="193">
        <f t="shared" ref="IQ14:KK14" si="35">MAX((MIN(CZ14+IP14,$IO$7))-GT14,0)</f>
        <v>0</v>
      </c>
      <c r="IR14" s="193">
        <f t="shared" si="35"/>
        <v>0</v>
      </c>
      <c r="IS14" s="193">
        <f t="shared" si="35"/>
        <v>0</v>
      </c>
      <c r="IT14" s="193">
        <f t="shared" si="35"/>
        <v>0</v>
      </c>
      <c r="IU14" s="193">
        <f t="shared" si="35"/>
        <v>0</v>
      </c>
      <c r="IV14" s="193">
        <f t="shared" si="35"/>
        <v>0</v>
      </c>
      <c r="IW14" s="193">
        <f t="shared" si="35"/>
        <v>0</v>
      </c>
      <c r="IX14" s="193">
        <f t="shared" si="35"/>
        <v>0</v>
      </c>
      <c r="IY14" s="193">
        <f t="shared" si="35"/>
        <v>0</v>
      </c>
      <c r="IZ14" s="193">
        <f t="shared" si="35"/>
        <v>0</v>
      </c>
      <c r="JA14" s="193">
        <f t="shared" si="35"/>
        <v>0</v>
      </c>
      <c r="JB14" s="193">
        <f t="shared" si="35"/>
        <v>0</v>
      </c>
      <c r="JC14" s="193">
        <f t="shared" si="35"/>
        <v>0</v>
      </c>
      <c r="JD14" s="193">
        <f t="shared" si="35"/>
        <v>0</v>
      </c>
      <c r="JE14" s="193">
        <f t="shared" si="35"/>
        <v>0</v>
      </c>
      <c r="JF14" s="193">
        <f t="shared" si="35"/>
        <v>0</v>
      </c>
      <c r="JG14" s="193">
        <f t="shared" si="35"/>
        <v>0</v>
      </c>
      <c r="JH14" s="193">
        <f t="shared" si="35"/>
        <v>0</v>
      </c>
      <c r="JI14" s="193">
        <f t="shared" si="35"/>
        <v>0</v>
      </c>
      <c r="JJ14" s="193">
        <f t="shared" si="35"/>
        <v>0</v>
      </c>
      <c r="JK14" s="193">
        <f t="shared" si="35"/>
        <v>0</v>
      </c>
      <c r="JL14" s="193">
        <f t="shared" si="35"/>
        <v>0</v>
      </c>
      <c r="JM14" s="193">
        <f t="shared" si="35"/>
        <v>0</v>
      </c>
      <c r="JN14" s="193">
        <f t="shared" si="35"/>
        <v>0</v>
      </c>
      <c r="JO14" s="193">
        <f t="shared" si="35"/>
        <v>0</v>
      </c>
      <c r="JP14" s="193">
        <f t="shared" si="35"/>
        <v>0</v>
      </c>
      <c r="JQ14" s="193">
        <f t="shared" si="35"/>
        <v>0</v>
      </c>
      <c r="JR14" s="193">
        <f t="shared" si="35"/>
        <v>0</v>
      </c>
      <c r="JS14" s="193">
        <f t="shared" si="35"/>
        <v>0</v>
      </c>
      <c r="JT14" s="193">
        <f t="shared" si="35"/>
        <v>0</v>
      </c>
      <c r="JU14" s="193">
        <f t="shared" si="35"/>
        <v>0</v>
      </c>
      <c r="JV14" s="193">
        <f t="shared" si="35"/>
        <v>0</v>
      </c>
      <c r="JW14" s="193">
        <f t="shared" si="35"/>
        <v>0</v>
      </c>
      <c r="JX14" s="193">
        <f t="shared" si="35"/>
        <v>0</v>
      </c>
      <c r="JY14" s="193">
        <f t="shared" si="35"/>
        <v>0</v>
      </c>
      <c r="JZ14" s="193">
        <f t="shared" si="35"/>
        <v>0</v>
      </c>
      <c r="KA14" s="193">
        <f t="shared" si="35"/>
        <v>0</v>
      </c>
      <c r="KB14" s="193">
        <f t="shared" si="35"/>
        <v>0</v>
      </c>
      <c r="KC14" s="193">
        <f t="shared" si="35"/>
        <v>0</v>
      </c>
      <c r="KD14" s="193">
        <f t="shared" si="35"/>
        <v>0</v>
      </c>
      <c r="KE14" s="193">
        <f t="shared" si="35"/>
        <v>0</v>
      </c>
      <c r="KF14" s="193">
        <f t="shared" si="35"/>
        <v>0</v>
      </c>
      <c r="KG14" s="193">
        <f t="shared" si="35"/>
        <v>0</v>
      </c>
      <c r="KH14" s="193">
        <f t="shared" si="35"/>
        <v>0</v>
      </c>
      <c r="KI14" s="193">
        <f t="shared" si="35"/>
        <v>0</v>
      </c>
      <c r="KJ14" s="193">
        <f t="shared" si="35"/>
        <v>0</v>
      </c>
      <c r="KK14" s="193">
        <f t="shared" si="35"/>
        <v>0</v>
      </c>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row>
    <row r="15" ht="14.25" customHeight="1">
      <c r="A15" s="1">
        <v>1.0</v>
      </c>
      <c r="B15" s="1">
        <f t="shared" ref="B15:C15" si="36">B14+1</f>
        <v>5</v>
      </c>
      <c r="C15" s="267">
        <f t="shared" si="36"/>
        <v>43470</v>
      </c>
      <c r="D15" s="193">
        <f t="shared" si="15"/>
        <v>12.89642922</v>
      </c>
      <c r="E15" s="193">
        <f>(SUMIFS(Profile!$F$2:$F$17521,Profile!$B$2:$B$17521,$B15,Profile!$C$2:$C$17521,E$8))*$C$6</f>
        <v>0.1726665588</v>
      </c>
      <c r="F15" s="193">
        <f>(SUMIFS(Profile!$F$2:$F$17521,Profile!$B$2:$B$17521,$B15,Profile!$C$2:$C$17521,F$8))*$C$6</f>
        <v>0.1518343986</v>
      </c>
      <c r="G15" s="193">
        <f>(SUMIFS(Profile!$F$2:$F$17521,Profile!$B$2:$B$17521,$B15,Profile!$C$2:$C$17521,G$8))*$C$6</f>
        <v>0.1430207923</v>
      </c>
      <c r="H15" s="193">
        <f>(SUMIFS(Profile!$F$2:$F$17521,Profile!$B$2:$B$17521,$B15,Profile!$C$2:$C$17521,H$8))*$C$6</f>
        <v>0.1366108969</v>
      </c>
      <c r="I15" s="193">
        <f>(SUMIFS(Profile!$F$2:$F$17521,Profile!$B$2:$B$17521,$B15,Profile!$C$2:$C$17521,I$8))*$C$6</f>
        <v>0.128999146</v>
      </c>
      <c r="J15" s="193">
        <f>(SUMIFS(Profile!$F$2:$F$17521,Profile!$B$2:$B$17521,$B15,Profile!$C$2:$C$17521,J$8))*$C$6</f>
        <v>0.1249929614</v>
      </c>
      <c r="K15" s="193">
        <f>(SUMIFS(Profile!$F$2:$F$17521,Profile!$B$2:$B$17521,$B15,Profile!$C$2:$C$17521,K$8))*$C$6</f>
        <v>0.1257941983</v>
      </c>
      <c r="L15" s="193">
        <f>(SUMIFS(Profile!$F$2:$F$17521,Profile!$B$2:$B$17521,$B15,Profile!$C$2:$C$17521,L$8))*$C$6</f>
        <v>0.1249929614</v>
      </c>
      <c r="M15" s="193">
        <f>(SUMIFS(Profile!$F$2:$F$17521,Profile!$B$2:$B$17521,$B15,Profile!$C$2:$C$17521,M$8))*$C$6</f>
        <v>0.1249929614</v>
      </c>
      <c r="N15" s="193">
        <f>(SUMIFS(Profile!$F$2:$F$17521,Profile!$B$2:$B$17521,$B15,Profile!$C$2:$C$17521,N$8))*$C$6</f>
        <v>0.1298003829</v>
      </c>
      <c r="O15" s="193">
        <f>(SUMIFS(Profile!$F$2:$F$17521,Profile!$B$2:$B$17521,$B15,Profile!$C$2:$C$17521,O$8))*$C$6</f>
        <v>0.1346078045</v>
      </c>
      <c r="P15" s="193">
        <f>(SUMIFS(Profile!$F$2:$F$17521,Profile!$B$2:$B$17521,$B15,Profile!$C$2:$C$17521,P$8))*$C$6</f>
        <v>0.1486294508</v>
      </c>
      <c r="Q15" s="193">
        <f>(SUMIFS(Profile!$F$2:$F$17521,Profile!$B$2:$B$17521,$B15,Profile!$C$2:$C$17521,Q$8))*$C$6</f>
        <v>0.1754708881</v>
      </c>
      <c r="R15" s="193">
        <f>(SUMIFS(Profile!$F$2:$F$17521,Profile!$B$2:$B$17521,$B15,Profile!$C$2:$C$17521,R$8))*$C$6</f>
        <v>0.2031135622</v>
      </c>
      <c r="S15" s="193">
        <f>(SUMIFS(Profile!$F$2:$F$17521,Profile!$B$2:$B$17521,$B15,Profile!$C$2:$C$17521,S$8))*$C$6</f>
        <v>0.2435760273</v>
      </c>
      <c r="T15" s="193">
        <f>(SUMIFS(Profile!$F$2:$F$17521,Profile!$B$2:$B$17521,$B15,Profile!$C$2:$C$17521,T$8))*$C$6</f>
        <v>0.2764267415</v>
      </c>
      <c r="U15" s="193">
        <f>(SUMIFS(Profile!$F$2:$F$17521,Profile!$B$2:$B$17521,$B15,Profile!$C$2:$C$17521,U$8))*$C$6</f>
        <v>0.2876440585</v>
      </c>
      <c r="V15" s="193">
        <f>(SUMIFS(Profile!$F$2:$F$17521,Profile!$B$2:$B$17521,$B15,Profile!$C$2:$C$17521,V$8))*$C$6</f>
        <v>0.2864422031</v>
      </c>
      <c r="W15" s="193">
        <f>(SUMIFS(Profile!$F$2:$F$17521,Profile!$B$2:$B$17521,$B15,Profile!$C$2:$C$17521,W$8))*$C$6</f>
        <v>0.2840384923</v>
      </c>
      <c r="X15" s="193">
        <f>(SUMIFS(Profile!$F$2:$F$17521,Profile!$B$2:$B$17521,$B15,Profile!$C$2:$C$17521,X$8))*$C$6</f>
        <v>0.2788304523</v>
      </c>
      <c r="Y15" s="193">
        <f>(SUMIFS(Profile!$F$2:$F$17521,Profile!$B$2:$B$17521,$B15,Profile!$C$2:$C$17521,Y$8))*$C$6</f>
        <v>0.2672125167</v>
      </c>
      <c r="Z15" s="193">
        <f>(SUMIFS(Profile!$F$2:$F$17521,Profile!$B$2:$B$17521,$B15,Profile!$C$2:$C$17521,Z$8))*$C$6</f>
        <v>0.2652094244</v>
      </c>
      <c r="AA15" s="193">
        <f>(SUMIFS(Profile!$F$2:$F$17521,Profile!$B$2:$B$17521,$B15,Profile!$C$2:$C$17521,AA$8))*$C$6</f>
        <v>0.2628057136</v>
      </c>
      <c r="AB15" s="193">
        <f>(SUMIFS(Profile!$F$2:$F$17521,Profile!$B$2:$B$17521,$B15,Profile!$C$2:$C$17521,AB$8))*$C$6</f>
        <v>0.2632063321</v>
      </c>
      <c r="AC15" s="193">
        <f>(SUMIFS(Profile!$F$2:$F$17521,Profile!$B$2:$B$17521,$B15,Profile!$C$2:$C$17521,AC$8))*$C$6</f>
        <v>0.2696162275</v>
      </c>
      <c r="AD15" s="193">
        <f>(SUMIFS(Profile!$F$2:$F$17521,Profile!$B$2:$B$17521,$B15,Profile!$C$2:$C$17521,AD$8))*$C$6</f>
        <v>0.2696162275</v>
      </c>
      <c r="AE15" s="193">
        <f>(SUMIFS(Profile!$F$2:$F$17521,Profile!$B$2:$B$17521,$B15,Profile!$C$2:$C$17521,AE$8))*$C$6</f>
        <v>0.2656100429</v>
      </c>
      <c r="AF15" s="193">
        <f>(SUMIFS(Profile!$F$2:$F$17521,Profile!$B$2:$B$17521,$B15,Profile!$C$2:$C$17521,AF$8))*$C$6</f>
        <v>0.2612032398</v>
      </c>
      <c r="AG15" s="193">
        <f>(SUMIFS(Profile!$F$2:$F$17521,Profile!$B$2:$B$17521,$B15,Profile!$C$2:$C$17521,AG$8))*$C$6</f>
        <v>0.2644081875</v>
      </c>
      <c r="AH15" s="193">
        <f>(SUMIFS(Profile!$F$2:$F$17521,Profile!$B$2:$B$17521,$B15,Profile!$C$2:$C$17521,AH$8))*$C$6</f>
        <v>0.2748242676</v>
      </c>
      <c r="AI15" s="193">
        <f>(SUMIFS(Profile!$F$2:$F$17521,Profile!$B$2:$B$17521,$B15,Profile!$C$2:$C$17521,AI$8))*$C$6</f>
        <v>0.2844391108</v>
      </c>
      <c r="AJ15" s="193">
        <f>(SUMIFS(Profile!$F$2:$F$17521,Profile!$B$2:$B$17521,$B15,Profile!$C$2:$C$17521,AJ$8))*$C$6</f>
        <v>0.3100786926</v>
      </c>
      <c r="AK15" s="193">
        <f>(SUMIFS(Profile!$F$2:$F$17521,Profile!$B$2:$B$17521,$B15,Profile!$C$2:$C$17521,AK$8))*$C$6</f>
        <v>0.3509417761</v>
      </c>
      <c r="AL15" s="193">
        <f>(SUMIFS(Profile!$F$2:$F$17521,Profile!$B$2:$B$17521,$B15,Profile!$C$2:$C$17521,AL$8))*$C$6</f>
        <v>0.4018603831</v>
      </c>
      <c r="AM15" s="193">
        <f>(SUMIFS(Profile!$F$2:$F$17521,Profile!$B$2:$B$17521,$B15,Profile!$C$2:$C$17521,AM$8))*$C$6</f>
        <v>0.4462489091</v>
      </c>
      <c r="AN15" s="193">
        <f>(SUMIFS(Profile!$F$2:$F$17521,Profile!$B$2:$B$17521,$B15,Profile!$C$2:$C$17521,AN$8))*$C$6</f>
        <v>0.4633953795</v>
      </c>
      <c r="AO15" s="193">
        <f>(SUMIFS(Profile!$F$2:$F$17521,Profile!$B$2:$B$17521,$B15,Profile!$C$2:$C$17521,AO$8))*$C$6</f>
        <v>0.4631149466</v>
      </c>
      <c r="AP15" s="193">
        <f>(SUMIFS(Profile!$F$2:$F$17521,Profile!$B$2:$B$17521,$B15,Profile!$C$2:$C$17521,AP$8))*$C$6</f>
        <v>0.450735836</v>
      </c>
      <c r="AQ15" s="193">
        <f>(SUMIFS(Profile!$F$2:$F$17521,Profile!$B$2:$B$17521,$B15,Profile!$C$2:$C$17521,AQ$8))*$C$6</f>
        <v>0.432708005</v>
      </c>
      <c r="AR15" s="193">
        <f>(SUMIFS(Profile!$F$2:$F$17521,Profile!$B$2:$B$17521,$B15,Profile!$C$2:$C$17521,AR$8))*$C$6</f>
        <v>0.4123966488</v>
      </c>
      <c r="AS15" s="193">
        <f>(SUMIFS(Profile!$F$2:$F$17521,Profile!$B$2:$B$17521,$B15,Profile!$C$2:$C$17521,AS$8))*$C$6</f>
        <v>0.3978141366</v>
      </c>
      <c r="AT15" s="193">
        <f>(SUMIFS(Profile!$F$2:$F$17521,Profile!$B$2:$B$17521,$B15,Profile!$C$2:$C$17521,AT$8))*$C$6</f>
        <v>0.3801869241</v>
      </c>
      <c r="AU15" s="193">
        <f>(SUMIFS(Profile!$F$2:$F$17521,Profile!$B$2:$B$17521,$B15,Profile!$C$2:$C$17521,AU$8))*$C$6</f>
        <v>0.3633609486</v>
      </c>
      <c r="AV15" s="193">
        <f>(SUMIFS(Profile!$F$2:$F$17521,Profile!$B$2:$B$17521,$B15,Profile!$C$2:$C$17521,AV$8))*$C$6</f>
        <v>0.3457337361</v>
      </c>
      <c r="AW15" s="193">
        <f>(SUMIFS(Profile!$F$2:$F$17521,Profile!$B$2:$B$17521,$B15,Profile!$C$2:$C$17521,AW$8))*$C$6</f>
        <v>0.3220972466</v>
      </c>
      <c r="AX15" s="193">
        <f>(SUMIFS(Profile!$F$2:$F$17521,Profile!$B$2:$B$17521,$B15,Profile!$C$2:$C$17521,AX$8))*$C$6</f>
        <v>0.2804329261</v>
      </c>
      <c r="AY15" s="193">
        <f>(SUMIFS(Profile!$F$2:$F$17521,Profile!$B$2:$B$17521,$B15,Profile!$C$2:$C$17521,AY$8))*$C$6</f>
        <v>0.2411723165</v>
      </c>
      <c r="AZ15" s="193">
        <f>(SUMIFS(Profile!$F$2:$F$17521,Profile!$B$2:$B$17521,$B15,Profile!$C$2:$C$17521,AZ$8))*$C$6</f>
        <v>0.2035141807</v>
      </c>
      <c r="BA15" s="193">
        <f t="shared" si="16"/>
        <v>1.915210525</v>
      </c>
      <c r="BB15" s="193">
        <f>(SUMIFS(Profile!$E$2:$E$17521,Profile!$B$2:$B$17521,$B15,Profile!$C$2:$C$17521,BB$8))*$C$9</f>
        <v>0</v>
      </c>
      <c r="BC15" s="193">
        <f>(SUMIFS(Profile!$E$2:$E$17521,Profile!$B$2:$B$17521,$B15,Profile!$C$2:$C$17521,BC$8))*$C$9</f>
        <v>0</v>
      </c>
      <c r="BD15" s="193">
        <f>(SUMIFS(Profile!$E$2:$E$17521,Profile!$B$2:$B$17521,$B15,Profile!$C$2:$C$17521,BD$8))*$C$9</f>
        <v>0</v>
      </c>
      <c r="BE15" s="193">
        <f>(SUMIFS(Profile!$E$2:$E$17521,Profile!$B$2:$B$17521,$B15,Profile!$C$2:$C$17521,BE$8))*$C$9</f>
        <v>0</v>
      </c>
      <c r="BF15" s="193">
        <f>(SUMIFS(Profile!$E$2:$E$17521,Profile!$B$2:$B$17521,$B15,Profile!$C$2:$C$17521,BF$8))*$C$9</f>
        <v>0</v>
      </c>
      <c r="BG15" s="193">
        <f>(SUMIFS(Profile!$E$2:$E$17521,Profile!$B$2:$B$17521,$B15,Profile!$C$2:$C$17521,BG$8))*$C$9</f>
        <v>0</v>
      </c>
      <c r="BH15" s="193">
        <f>(SUMIFS(Profile!$E$2:$E$17521,Profile!$B$2:$B$17521,$B15,Profile!$C$2:$C$17521,BH$8))*$C$9</f>
        <v>0</v>
      </c>
      <c r="BI15" s="193">
        <f>(SUMIFS(Profile!$E$2:$E$17521,Profile!$B$2:$B$17521,$B15,Profile!$C$2:$C$17521,BI$8))*$C$9</f>
        <v>0</v>
      </c>
      <c r="BJ15" s="193">
        <f>(SUMIFS(Profile!$E$2:$E$17521,Profile!$B$2:$B$17521,$B15,Profile!$C$2:$C$17521,BJ$8))*$C$9</f>
        <v>0</v>
      </c>
      <c r="BK15" s="193">
        <f>(SUMIFS(Profile!$E$2:$E$17521,Profile!$B$2:$B$17521,$B15,Profile!$C$2:$C$17521,BK$8))*$C$9</f>
        <v>0</v>
      </c>
      <c r="BL15" s="193">
        <f>(SUMIFS(Profile!$E$2:$E$17521,Profile!$B$2:$B$17521,$B15,Profile!$C$2:$C$17521,BL$8))*$C$9</f>
        <v>0</v>
      </c>
      <c r="BM15" s="193">
        <f>(SUMIFS(Profile!$E$2:$E$17521,Profile!$B$2:$B$17521,$B15,Profile!$C$2:$C$17521,BM$8))*$C$9</f>
        <v>0</v>
      </c>
      <c r="BN15" s="193">
        <f>(SUMIFS(Profile!$E$2:$E$17521,Profile!$B$2:$B$17521,$B15,Profile!$C$2:$C$17521,BN$8))*$C$9</f>
        <v>0</v>
      </c>
      <c r="BO15" s="193">
        <f>(SUMIFS(Profile!$E$2:$E$17521,Profile!$B$2:$B$17521,$B15,Profile!$C$2:$C$17521,BO$8))*$C$9</f>
        <v>0</v>
      </c>
      <c r="BP15" s="193">
        <f>(SUMIFS(Profile!$E$2:$E$17521,Profile!$B$2:$B$17521,$B15,Profile!$C$2:$C$17521,BP$8))*$C$9</f>
        <v>0</v>
      </c>
      <c r="BQ15" s="193">
        <f>(SUMIFS(Profile!$E$2:$E$17521,Profile!$B$2:$B$17521,$B15,Profile!$C$2:$C$17521,BQ$8))*$C$9</f>
        <v>0.00001725410703</v>
      </c>
      <c r="BR15" s="193">
        <f>(SUMIFS(Profile!$E$2:$E$17521,Profile!$B$2:$B$17521,$B15,Profile!$C$2:$C$17521,BR$8))*$C$9</f>
        <v>0.003317621061</v>
      </c>
      <c r="BS15" s="193">
        <f>(SUMIFS(Profile!$E$2:$E$17521,Profile!$B$2:$B$17521,$B15,Profile!$C$2:$C$17521,BS$8))*$C$9</f>
        <v>0.01055620418</v>
      </c>
      <c r="BT15" s="193">
        <f>(SUMIFS(Profile!$E$2:$E$17521,Profile!$B$2:$B$17521,$B15,Profile!$C$2:$C$17521,BT$8))*$C$9</f>
        <v>0.03108788936</v>
      </c>
      <c r="BU15" s="193">
        <f>(SUMIFS(Profile!$E$2:$E$17521,Profile!$B$2:$B$17521,$B15,Profile!$C$2:$C$17521,BU$8))*$C$9</f>
        <v>0.06319525956</v>
      </c>
      <c r="BV15" s="193">
        <f>(SUMIFS(Profile!$E$2:$E$17521,Profile!$B$2:$B$17521,$B15,Profile!$C$2:$C$17521,BV$8))*$C$9</f>
        <v>0.1026665948</v>
      </c>
      <c r="BW15" s="193">
        <f>(SUMIFS(Profile!$E$2:$E$17521,Profile!$B$2:$B$17521,$B15,Profile!$C$2:$C$17521,BW$8))*$C$9</f>
        <v>0.1275091018</v>
      </c>
      <c r="BX15" s="193">
        <f>(SUMIFS(Profile!$E$2:$E$17521,Profile!$B$2:$B$17521,$B15,Profile!$C$2:$C$17521,BX$8))*$C$9</f>
        <v>0.1329367308</v>
      </c>
      <c r="BY15" s="193">
        <f>(SUMIFS(Profile!$E$2:$E$17521,Profile!$B$2:$B$17521,$B15,Profile!$C$2:$C$17521,BY$8))*$C$9</f>
        <v>0.1479563727</v>
      </c>
      <c r="BZ15" s="193">
        <f>(SUMIFS(Profile!$E$2:$E$17521,Profile!$B$2:$B$17521,$B15,Profile!$C$2:$C$17521,BZ$8))*$C$9</f>
        <v>0.1656562521</v>
      </c>
      <c r="CA15" s="193">
        <f>(SUMIFS(Profile!$E$2:$E$17521,Profile!$B$2:$B$17521,$B15,Profile!$C$2:$C$17521,CA$8))*$C$9</f>
        <v>0.1738391467</v>
      </c>
      <c r="CB15" s="193">
        <f>(SUMIFS(Profile!$E$2:$E$17521,Profile!$B$2:$B$17521,$B15,Profile!$C$2:$C$17521,CB$8))*$C$9</f>
        <v>0.2591717177</v>
      </c>
      <c r="CC15" s="193">
        <f>(SUMIFS(Profile!$E$2:$E$17521,Profile!$B$2:$B$17521,$B15,Profile!$C$2:$C$17521,CC$8))*$C$9</f>
        <v>0.2938927981</v>
      </c>
      <c r="CD15" s="193">
        <f>(SUMIFS(Profile!$E$2:$E$17521,Profile!$B$2:$B$17521,$B15,Profile!$C$2:$C$17521,CD$8))*$C$9</f>
        <v>0.2034105717</v>
      </c>
      <c r="CE15" s="193">
        <f>(SUMIFS(Profile!$E$2:$E$17521,Profile!$B$2:$B$17521,$B15,Profile!$C$2:$C$17521,CE$8))*$C$9</f>
        <v>0.1121927817</v>
      </c>
      <c r="CF15" s="193">
        <f>(SUMIFS(Profile!$E$2:$E$17521,Profile!$B$2:$B$17521,$B15,Profile!$C$2:$C$17521,CF$8))*$C$9</f>
        <v>0.05007034647</v>
      </c>
      <c r="CG15" s="193">
        <f>(SUMIFS(Profile!$E$2:$E$17521,Profile!$B$2:$B$17521,$B15,Profile!$C$2:$C$17521,CG$8))*$C$9</f>
        <v>0.02460265518</v>
      </c>
      <c r="CH15" s="193">
        <f>(SUMIFS(Profile!$E$2:$E$17521,Profile!$B$2:$B$17521,$B15,Profile!$C$2:$C$17521,CH$8))*$C$9</f>
        <v>0.009209385015</v>
      </c>
      <c r="CI15" s="193">
        <f>(SUMIFS(Profile!$E$2:$E$17521,Profile!$B$2:$B$17521,$B15,Profile!$C$2:$C$17521,CI$8))*$C$9</f>
        <v>0.002746144324</v>
      </c>
      <c r="CJ15" s="193">
        <f>(SUMIFS(Profile!$E$2:$E$17521,Profile!$B$2:$B$17521,$B15,Profile!$C$2:$C$17521,CJ$8))*$C$9</f>
        <v>0.001092491356</v>
      </c>
      <c r="CK15" s="193">
        <f>(SUMIFS(Profile!$E$2:$E$17521,Profile!$B$2:$B$17521,$B15,Profile!$C$2:$C$17521,CK$8))*$C$9</f>
        <v>0.00008320672174</v>
      </c>
      <c r="CL15" s="193">
        <f>(SUMIFS(Profile!$E$2:$E$17521,Profile!$B$2:$B$17521,$B15,Profile!$C$2:$C$17521,CL$8))*$C$9</f>
        <v>0</v>
      </c>
      <c r="CM15" s="193">
        <f>(SUMIFS(Profile!$E$2:$E$17521,Profile!$B$2:$B$17521,$B15,Profile!$C$2:$C$17521,CM$8))*$C$9</f>
        <v>0</v>
      </c>
      <c r="CN15" s="193">
        <f>(SUMIFS(Profile!$E$2:$E$17521,Profile!$B$2:$B$17521,$B15,Profile!$C$2:$C$17521,CN$8))*$C$9</f>
        <v>0</v>
      </c>
      <c r="CO15" s="193">
        <f>(SUMIFS(Profile!$E$2:$E$17521,Profile!$B$2:$B$17521,$B15,Profile!$C$2:$C$17521,CO$8))*$C$9</f>
        <v>0</v>
      </c>
      <c r="CP15" s="193">
        <f>(SUMIFS(Profile!$E$2:$E$17521,Profile!$B$2:$B$17521,$B15,Profile!$C$2:$C$17521,CP$8))*$C$9</f>
        <v>0</v>
      </c>
      <c r="CQ15" s="193">
        <f>(SUMIFS(Profile!$E$2:$E$17521,Profile!$B$2:$B$17521,$B15,Profile!$C$2:$C$17521,CQ$8))*$C$9</f>
        <v>0</v>
      </c>
      <c r="CR15" s="193">
        <f>(SUMIFS(Profile!$E$2:$E$17521,Profile!$B$2:$B$17521,$B15,Profile!$C$2:$C$17521,CR$8))*$C$9</f>
        <v>0</v>
      </c>
      <c r="CS15" s="193">
        <f>(SUMIFS(Profile!$E$2:$E$17521,Profile!$B$2:$B$17521,$B15,Profile!$C$2:$C$17521,CS$8))*$C$9</f>
        <v>0</v>
      </c>
      <c r="CT15" s="193">
        <f>(SUMIFS(Profile!$E$2:$E$17521,Profile!$B$2:$B$17521,$B15,Profile!$C$2:$C$17521,CT$8))*$C$9</f>
        <v>0</v>
      </c>
      <c r="CU15" s="193">
        <f>(SUMIFS(Profile!$E$2:$E$17521,Profile!$B$2:$B$17521,$B15,Profile!$C$2:$C$17521,CU$8))*$C$9</f>
        <v>0</v>
      </c>
      <c r="CV15" s="193">
        <f>(SUMIFS(Profile!$E$2:$E$17521,Profile!$B$2:$B$17521,$B15,Profile!$C$2:$C$17521,CV$8))*$C$9</f>
        <v>0</v>
      </c>
      <c r="CW15" s="193">
        <f>(SUMIFS(Profile!$E$2:$E$17521,Profile!$B$2:$B$17521,$B15,Profile!$C$2:$C$17521,CW$8))*$C$9</f>
        <v>0</v>
      </c>
      <c r="CX15" s="193">
        <f t="shared" si="17"/>
        <v>0.03268955832</v>
      </c>
      <c r="CY15" s="193">
        <f t="shared" ref="CY15:ET15" si="37">MAX(BB15-E15,0)</f>
        <v>0</v>
      </c>
      <c r="CZ15" s="193">
        <f t="shared" si="37"/>
        <v>0</v>
      </c>
      <c r="DA15" s="193">
        <f t="shared" si="37"/>
        <v>0</v>
      </c>
      <c r="DB15" s="193">
        <f t="shared" si="37"/>
        <v>0</v>
      </c>
      <c r="DC15" s="193">
        <f t="shared" si="37"/>
        <v>0</v>
      </c>
      <c r="DD15" s="193">
        <f t="shared" si="37"/>
        <v>0</v>
      </c>
      <c r="DE15" s="193">
        <f t="shared" si="37"/>
        <v>0</v>
      </c>
      <c r="DF15" s="193">
        <f t="shared" si="37"/>
        <v>0</v>
      </c>
      <c r="DG15" s="193">
        <f t="shared" si="37"/>
        <v>0</v>
      </c>
      <c r="DH15" s="193">
        <f t="shared" si="37"/>
        <v>0</v>
      </c>
      <c r="DI15" s="193">
        <f t="shared" si="37"/>
        <v>0</v>
      </c>
      <c r="DJ15" s="193">
        <f t="shared" si="37"/>
        <v>0</v>
      </c>
      <c r="DK15" s="193">
        <f t="shared" si="37"/>
        <v>0</v>
      </c>
      <c r="DL15" s="193">
        <f t="shared" si="37"/>
        <v>0</v>
      </c>
      <c r="DM15" s="193">
        <f t="shared" si="37"/>
        <v>0</v>
      </c>
      <c r="DN15" s="193">
        <f t="shared" si="37"/>
        <v>0</v>
      </c>
      <c r="DO15" s="193">
        <f t="shared" si="37"/>
        <v>0</v>
      </c>
      <c r="DP15" s="193">
        <f t="shared" si="37"/>
        <v>0</v>
      </c>
      <c r="DQ15" s="193">
        <f t="shared" si="37"/>
        <v>0</v>
      </c>
      <c r="DR15" s="193">
        <f t="shared" si="37"/>
        <v>0</v>
      </c>
      <c r="DS15" s="193">
        <f t="shared" si="37"/>
        <v>0</v>
      </c>
      <c r="DT15" s="193">
        <f t="shared" si="37"/>
        <v>0</v>
      </c>
      <c r="DU15" s="193">
        <f t="shared" si="37"/>
        <v>0</v>
      </c>
      <c r="DV15" s="193">
        <f t="shared" si="37"/>
        <v>0</v>
      </c>
      <c r="DW15" s="193">
        <f t="shared" si="37"/>
        <v>0</v>
      </c>
      <c r="DX15" s="193">
        <f t="shared" si="37"/>
        <v>0</v>
      </c>
      <c r="DY15" s="193">
        <f t="shared" si="37"/>
        <v>0</v>
      </c>
      <c r="DZ15" s="193">
        <f t="shared" si="37"/>
        <v>0.03268955832</v>
      </c>
      <c r="EA15" s="193">
        <f t="shared" si="37"/>
        <v>0</v>
      </c>
      <c r="EB15" s="193">
        <f t="shared" si="37"/>
        <v>0</v>
      </c>
      <c r="EC15" s="193">
        <f t="shared" si="37"/>
        <v>0</v>
      </c>
      <c r="ED15" s="193">
        <f t="shared" si="37"/>
        <v>0</v>
      </c>
      <c r="EE15" s="193">
        <f t="shared" si="37"/>
        <v>0</v>
      </c>
      <c r="EF15" s="193">
        <f t="shared" si="37"/>
        <v>0</v>
      </c>
      <c r="EG15" s="193">
        <f t="shared" si="37"/>
        <v>0</v>
      </c>
      <c r="EH15" s="193">
        <f t="shared" si="37"/>
        <v>0</v>
      </c>
      <c r="EI15" s="193">
        <f t="shared" si="37"/>
        <v>0</v>
      </c>
      <c r="EJ15" s="193">
        <f t="shared" si="37"/>
        <v>0</v>
      </c>
      <c r="EK15" s="193">
        <f t="shared" si="37"/>
        <v>0</v>
      </c>
      <c r="EL15" s="193">
        <f t="shared" si="37"/>
        <v>0</v>
      </c>
      <c r="EM15" s="193">
        <f t="shared" si="37"/>
        <v>0</v>
      </c>
      <c r="EN15" s="193">
        <f t="shared" si="37"/>
        <v>0</v>
      </c>
      <c r="EO15" s="193">
        <f t="shared" si="37"/>
        <v>0</v>
      </c>
      <c r="EP15" s="193">
        <f t="shared" si="37"/>
        <v>0</v>
      </c>
      <c r="EQ15" s="193">
        <f t="shared" si="37"/>
        <v>0</v>
      </c>
      <c r="ER15" s="193">
        <f t="shared" si="37"/>
        <v>0</v>
      </c>
      <c r="ES15" s="193">
        <f t="shared" si="37"/>
        <v>0</v>
      </c>
      <c r="ET15" s="193">
        <f t="shared" si="37"/>
        <v>0</v>
      </c>
      <c r="EU15" s="193">
        <f t="shared" si="19"/>
        <v>1.882520967</v>
      </c>
      <c r="EV15" s="193">
        <f t="shared" ref="EV15:GQ15" si="38">BB15-CY15</f>
        <v>0</v>
      </c>
      <c r="EW15" s="193">
        <f t="shared" si="38"/>
        <v>0</v>
      </c>
      <c r="EX15" s="193">
        <f t="shared" si="38"/>
        <v>0</v>
      </c>
      <c r="EY15" s="193">
        <f t="shared" si="38"/>
        <v>0</v>
      </c>
      <c r="EZ15" s="193">
        <f t="shared" si="38"/>
        <v>0</v>
      </c>
      <c r="FA15" s="193">
        <f t="shared" si="38"/>
        <v>0</v>
      </c>
      <c r="FB15" s="193">
        <f t="shared" si="38"/>
        <v>0</v>
      </c>
      <c r="FC15" s="193">
        <f t="shared" si="38"/>
        <v>0</v>
      </c>
      <c r="FD15" s="193">
        <f t="shared" si="38"/>
        <v>0</v>
      </c>
      <c r="FE15" s="193">
        <f t="shared" si="38"/>
        <v>0</v>
      </c>
      <c r="FF15" s="193">
        <f t="shared" si="38"/>
        <v>0</v>
      </c>
      <c r="FG15" s="193">
        <f t="shared" si="38"/>
        <v>0</v>
      </c>
      <c r="FH15" s="193">
        <f t="shared" si="38"/>
        <v>0</v>
      </c>
      <c r="FI15" s="193">
        <f t="shared" si="38"/>
        <v>0</v>
      </c>
      <c r="FJ15" s="193">
        <f t="shared" si="38"/>
        <v>0</v>
      </c>
      <c r="FK15" s="193">
        <f t="shared" si="38"/>
        <v>0.00001725410703</v>
      </c>
      <c r="FL15" s="193">
        <f t="shared" si="38"/>
        <v>0.003317621061</v>
      </c>
      <c r="FM15" s="193">
        <f t="shared" si="38"/>
        <v>0.01055620418</v>
      </c>
      <c r="FN15" s="193">
        <f t="shared" si="38"/>
        <v>0.03108788936</v>
      </c>
      <c r="FO15" s="193">
        <f t="shared" si="38"/>
        <v>0.06319525956</v>
      </c>
      <c r="FP15" s="193">
        <f t="shared" si="38"/>
        <v>0.1026665948</v>
      </c>
      <c r="FQ15" s="193">
        <f t="shared" si="38"/>
        <v>0.1275091018</v>
      </c>
      <c r="FR15" s="193">
        <f t="shared" si="38"/>
        <v>0.1329367308</v>
      </c>
      <c r="FS15" s="193">
        <f t="shared" si="38"/>
        <v>0.1479563727</v>
      </c>
      <c r="FT15" s="193">
        <f t="shared" si="38"/>
        <v>0.1656562521</v>
      </c>
      <c r="FU15" s="193">
        <f t="shared" si="38"/>
        <v>0.1738391467</v>
      </c>
      <c r="FV15" s="193">
        <f t="shared" si="38"/>
        <v>0.2591717177</v>
      </c>
      <c r="FW15" s="193">
        <f t="shared" si="38"/>
        <v>0.2612032398</v>
      </c>
      <c r="FX15" s="193">
        <f t="shared" si="38"/>
        <v>0.2034105717</v>
      </c>
      <c r="FY15" s="193">
        <f t="shared" si="38"/>
        <v>0.1121927817</v>
      </c>
      <c r="FZ15" s="193">
        <f t="shared" si="38"/>
        <v>0.05007034647</v>
      </c>
      <c r="GA15" s="193">
        <f t="shared" si="38"/>
        <v>0.02460265518</v>
      </c>
      <c r="GB15" s="193">
        <f t="shared" si="38"/>
        <v>0.009209385015</v>
      </c>
      <c r="GC15" s="193">
        <f t="shared" si="38"/>
        <v>0.002746144324</v>
      </c>
      <c r="GD15" s="193">
        <f t="shared" si="38"/>
        <v>0.001092491356</v>
      </c>
      <c r="GE15" s="193">
        <f t="shared" si="38"/>
        <v>0.00008320672174</v>
      </c>
      <c r="GF15" s="193">
        <f t="shared" si="38"/>
        <v>0</v>
      </c>
      <c r="GG15" s="193">
        <f t="shared" si="38"/>
        <v>0</v>
      </c>
      <c r="GH15" s="193">
        <f t="shared" si="38"/>
        <v>0</v>
      </c>
      <c r="GI15" s="193">
        <f t="shared" si="38"/>
        <v>0</v>
      </c>
      <c r="GJ15" s="193">
        <f t="shared" si="38"/>
        <v>0</v>
      </c>
      <c r="GK15" s="193">
        <f t="shared" si="38"/>
        <v>0</v>
      </c>
      <c r="GL15" s="193">
        <f t="shared" si="38"/>
        <v>0</v>
      </c>
      <c r="GM15" s="193">
        <f t="shared" si="38"/>
        <v>0</v>
      </c>
      <c r="GN15" s="193">
        <f t="shared" si="38"/>
        <v>0</v>
      </c>
      <c r="GO15" s="193">
        <f t="shared" si="38"/>
        <v>0</v>
      </c>
      <c r="GP15" s="193">
        <f t="shared" si="38"/>
        <v>0</v>
      </c>
      <c r="GQ15" s="193">
        <f t="shared" si="38"/>
        <v>0</v>
      </c>
      <c r="GR15" s="193">
        <f t="shared" si="21"/>
        <v>11.01390825</v>
      </c>
      <c r="GS15" s="193">
        <f t="shared" ref="GS15:IN15" si="39">E15-EV15</f>
        <v>0.1726665588</v>
      </c>
      <c r="GT15" s="193">
        <f t="shared" si="39"/>
        <v>0.1518343986</v>
      </c>
      <c r="GU15" s="193">
        <f t="shared" si="39"/>
        <v>0.1430207923</v>
      </c>
      <c r="GV15" s="193">
        <f t="shared" si="39"/>
        <v>0.1366108969</v>
      </c>
      <c r="GW15" s="193">
        <f t="shared" si="39"/>
        <v>0.128999146</v>
      </c>
      <c r="GX15" s="193">
        <f t="shared" si="39"/>
        <v>0.1249929614</v>
      </c>
      <c r="GY15" s="193">
        <f t="shared" si="39"/>
        <v>0.1257941983</v>
      </c>
      <c r="GZ15" s="193">
        <f t="shared" si="39"/>
        <v>0.1249929614</v>
      </c>
      <c r="HA15" s="193">
        <f t="shared" si="39"/>
        <v>0.1249929614</v>
      </c>
      <c r="HB15" s="193">
        <f t="shared" si="39"/>
        <v>0.1298003829</v>
      </c>
      <c r="HC15" s="193">
        <f t="shared" si="39"/>
        <v>0.1346078045</v>
      </c>
      <c r="HD15" s="193">
        <f t="shared" si="39"/>
        <v>0.1486294508</v>
      </c>
      <c r="HE15" s="193">
        <f t="shared" si="39"/>
        <v>0.1754708881</v>
      </c>
      <c r="HF15" s="193">
        <f t="shared" si="39"/>
        <v>0.2031135622</v>
      </c>
      <c r="HG15" s="193">
        <f t="shared" si="39"/>
        <v>0.2435760273</v>
      </c>
      <c r="HH15" s="193">
        <f t="shared" si="39"/>
        <v>0.2764094874</v>
      </c>
      <c r="HI15" s="193">
        <f t="shared" si="39"/>
        <v>0.2843264374</v>
      </c>
      <c r="HJ15" s="193">
        <f t="shared" si="39"/>
        <v>0.2758859989</v>
      </c>
      <c r="HK15" s="193">
        <f t="shared" si="39"/>
        <v>0.252950603</v>
      </c>
      <c r="HL15" s="193">
        <f t="shared" si="39"/>
        <v>0.2156351927</v>
      </c>
      <c r="HM15" s="193">
        <f t="shared" si="39"/>
        <v>0.164545922</v>
      </c>
      <c r="HN15" s="193">
        <f t="shared" si="39"/>
        <v>0.1377003226</v>
      </c>
      <c r="HO15" s="193">
        <f t="shared" si="39"/>
        <v>0.1298689828</v>
      </c>
      <c r="HP15" s="193">
        <f t="shared" si="39"/>
        <v>0.1152499594</v>
      </c>
      <c r="HQ15" s="193">
        <f t="shared" si="39"/>
        <v>0.1039599754</v>
      </c>
      <c r="HR15" s="193">
        <f t="shared" si="39"/>
        <v>0.09577708087</v>
      </c>
      <c r="HS15" s="193">
        <f t="shared" si="39"/>
        <v>0.006438325167</v>
      </c>
      <c r="HT15" s="193">
        <f t="shared" si="39"/>
        <v>0</v>
      </c>
      <c r="HU15" s="193">
        <f t="shared" si="39"/>
        <v>0.06099761576</v>
      </c>
      <c r="HV15" s="193">
        <f t="shared" si="39"/>
        <v>0.1626314859</v>
      </c>
      <c r="HW15" s="193">
        <f t="shared" si="39"/>
        <v>0.2343687643</v>
      </c>
      <c r="HX15" s="193">
        <f t="shared" si="39"/>
        <v>0.2854760374</v>
      </c>
      <c r="HY15" s="193">
        <f t="shared" si="39"/>
        <v>0.3417323911</v>
      </c>
      <c r="HZ15" s="193">
        <f t="shared" si="39"/>
        <v>0.3991142388</v>
      </c>
      <c r="IA15" s="193">
        <f t="shared" si="39"/>
        <v>0.4451564178</v>
      </c>
      <c r="IB15" s="193">
        <f t="shared" si="39"/>
        <v>0.4633121728</v>
      </c>
      <c r="IC15" s="193">
        <f t="shared" si="39"/>
        <v>0.4631149466</v>
      </c>
      <c r="ID15" s="193">
        <f t="shared" si="39"/>
        <v>0.450735836</v>
      </c>
      <c r="IE15" s="193">
        <f t="shared" si="39"/>
        <v>0.432708005</v>
      </c>
      <c r="IF15" s="193">
        <f t="shared" si="39"/>
        <v>0.4123966488</v>
      </c>
      <c r="IG15" s="193">
        <f t="shared" si="39"/>
        <v>0.3978141366</v>
      </c>
      <c r="IH15" s="193">
        <f t="shared" si="39"/>
        <v>0.3801869241</v>
      </c>
      <c r="II15" s="193">
        <f t="shared" si="39"/>
        <v>0.3633609486</v>
      </c>
      <c r="IJ15" s="193">
        <f t="shared" si="39"/>
        <v>0.3457337361</v>
      </c>
      <c r="IK15" s="193">
        <f t="shared" si="39"/>
        <v>0.3220972466</v>
      </c>
      <c r="IL15" s="193">
        <f t="shared" si="39"/>
        <v>0.2804329261</v>
      </c>
      <c r="IM15" s="193">
        <f t="shared" si="39"/>
        <v>0.2411723165</v>
      </c>
      <c r="IN15" s="193">
        <f t="shared" si="39"/>
        <v>0.2035141807</v>
      </c>
      <c r="IO15" s="193">
        <f t="shared" si="23"/>
        <v>0.03268955832</v>
      </c>
      <c r="IP15" s="193">
        <f t="shared" si="29"/>
        <v>0</v>
      </c>
      <c r="IQ15" s="193">
        <f t="shared" ref="IQ15:KK15" si="40">MAX((MIN(CZ15+IP15,$IO$7))-GT15,0)</f>
        <v>0</v>
      </c>
      <c r="IR15" s="193">
        <f t="shared" si="40"/>
        <v>0</v>
      </c>
      <c r="IS15" s="193">
        <f t="shared" si="40"/>
        <v>0</v>
      </c>
      <c r="IT15" s="193">
        <f t="shared" si="40"/>
        <v>0</v>
      </c>
      <c r="IU15" s="193">
        <f t="shared" si="40"/>
        <v>0</v>
      </c>
      <c r="IV15" s="193">
        <f t="shared" si="40"/>
        <v>0</v>
      </c>
      <c r="IW15" s="193">
        <f t="shared" si="40"/>
        <v>0</v>
      </c>
      <c r="IX15" s="193">
        <f t="shared" si="40"/>
        <v>0</v>
      </c>
      <c r="IY15" s="193">
        <f t="shared" si="40"/>
        <v>0</v>
      </c>
      <c r="IZ15" s="193">
        <f t="shared" si="40"/>
        <v>0</v>
      </c>
      <c r="JA15" s="193">
        <f t="shared" si="40"/>
        <v>0</v>
      </c>
      <c r="JB15" s="193">
        <f t="shared" si="40"/>
        <v>0</v>
      </c>
      <c r="JC15" s="193">
        <f t="shared" si="40"/>
        <v>0</v>
      </c>
      <c r="JD15" s="193">
        <f t="shared" si="40"/>
        <v>0</v>
      </c>
      <c r="JE15" s="193">
        <f t="shared" si="40"/>
        <v>0</v>
      </c>
      <c r="JF15" s="193">
        <f t="shared" si="40"/>
        <v>0</v>
      </c>
      <c r="JG15" s="193">
        <f t="shared" si="40"/>
        <v>0</v>
      </c>
      <c r="JH15" s="193">
        <f t="shared" si="40"/>
        <v>0</v>
      </c>
      <c r="JI15" s="193">
        <f t="shared" si="40"/>
        <v>0</v>
      </c>
      <c r="JJ15" s="193">
        <f t="shared" si="40"/>
        <v>0</v>
      </c>
      <c r="JK15" s="193">
        <f t="shared" si="40"/>
        <v>0</v>
      </c>
      <c r="JL15" s="193">
        <f t="shared" si="40"/>
        <v>0</v>
      </c>
      <c r="JM15" s="193">
        <f t="shared" si="40"/>
        <v>0</v>
      </c>
      <c r="JN15" s="193">
        <f t="shared" si="40"/>
        <v>0</v>
      </c>
      <c r="JO15" s="193">
        <f t="shared" si="40"/>
        <v>0</v>
      </c>
      <c r="JP15" s="193">
        <f t="shared" si="40"/>
        <v>0</v>
      </c>
      <c r="JQ15" s="193">
        <f t="shared" si="40"/>
        <v>0.03268955832</v>
      </c>
      <c r="JR15" s="193">
        <f t="shared" si="40"/>
        <v>0</v>
      </c>
      <c r="JS15" s="193">
        <f t="shared" si="40"/>
        <v>0</v>
      </c>
      <c r="JT15" s="193">
        <f t="shared" si="40"/>
        <v>0</v>
      </c>
      <c r="JU15" s="193">
        <f t="shared" si="40"/>
        <v>0</v>
      </c>
      <c r="JV15" s="193">
        <f t="shared" si="40"/>
        <v>0</v>
      </c>
      <c r="JW15" s="193">
        <f t="shared" si="40"/>
        <v>0</v>
      </c>
      <c r="JX15" s="193">
        <f t="shared" si="40"/>
        <v>0</v>
      </c>
      <c r="JY15" s="193">
        <f t="shared" si="40"/>
        <v>0</v>
      </c>
      <c r="JZ15" s="193">
        <f t="shared" si="40"/>
        <v>0</v>
      </c>
      <c r="KA15" s="193">
        <f t="shared" si="40"/>
        <v>0</v>
      </c>
      <c r="KB15" s="193">
        <f t="shared" si="40"/>
        <v>0</v>
      </c>
      <c r="KC15" s="193">
        <f t="shared" si="40"/>
        <v>0</v>
      </c>
      <c r="KD15" s="193">
        <f t="shared" si="40"/>
        <v>0</v>
      </c>
      <c r="KE15" s="193">
        <f t="shared" si="40"/>
        <v>0</v>
      </c>
      <c r="KF15" s="193">
        <f t="shared" si="40"/>
        <v>0</v>
      </c>
      <c r="KG15" s="193">
        <f t="shared" si="40"/>
        <v>0</v>
      </c>
      <c r="KH15" s="193">
        <f t="shared" si="40"/>
        <v>0</v>
      </c>
      <c r="KI15" s="193">
        <f t="shared" si="40"/>
        <v>0</v>
      </c>
      <c r="KJ15" s="193">
        <f t="shared" si="40"/>
        <v>0</v>
      </c>
      <c r="KK15" s="193">
        <f t="shared" si="40"/>
        <v>0</v>
      </c>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row>
    <row r="16" ht="14.25" customHeight="1">
      <c r="A16" s="1">
        <v>1.0</v>
      </c>
      <c r="B16" s="1">
        <f t="shared" ref="B16:C16" si="41">B15+1</f>
        <v>6</v>
      </c>
      <c r="C16" s="267">
        <f t="shared" si="41"/>
        <v>43471</v>
      </c>
      <c r="D16" s="193">
        <f t="shared" si="15"/>
        <v>12.98103984</v>
      </c>
      <c r="E16" s="193">
        <f>(SUMIFS(Profile!$F$2:$F$17521,Profile!$B$2:$B$17521,$B16,Profile!$C$2:$C$17521,E$8))*$C$6</f>
        <v>0.1758715065</v>
      </c>
      <c r="F16" s="193">
        <f>(SUMIFS(Profile!$F$2:$F$17521,Profile!$B$2:$B$17521,$B16,Profile!$C$2:$C$17521,F$8))*$C$6</f>
        <v>0.1538374909</v>
      </c>
      <c r="G16" s="193">
        <f>(SUMIFS(Profile!$F$2:$F$17521,Profile!$B$2:$B$17521,$B16,Profile!$C$2:$C$17521,G$8))*$C$6</f>
        <v>0.1442226477</v>
      </c>
      <c r="H16" s="193">
        <f>(SUMIFS(Profile!$F$2:$F$17521,Profile!$B$2:$B$17521,$B16,Profile!$C$2:$C$17521,H$8))*$C$6</f>
        <v>0.1370115153</v>
      </c>
      <c r="I16" s="193">
        <f>(SUMIFS(Profile!$F$2:$F$17521,Profile!$B$2:$B$17521,$B16,Profile!$C$2:$C$17521,I$8))*$C$6</f>
        <v>0.1302010014</v>
      </c>
      <c r="J16" s="193">
        <f>(SUMIFS(Profile!$F$2:$F$17521,Profile!$B$2:$B$17521,$B16,Profile!$C$2:$C$17521,J$8))*$C$6</f>
        <v>0.1265954352</v>
      </c>
      <c r="K16" s="193">
        <f>(SUMIFS(Profile!$F$2:$F$17521,Profile!$B$2:$B$17521,$B16,Profile!$C$2:$C$17521,K$8))*$C$6</f>
        <v>0.1261948168</v>
      </c>
      <c r="L16" s="193">
        <f>(SUMIFS(Profile!$F$2:$F$17521,Profile!$B$2:$B$17521,$B16,Profile!$C$2:$C$17521,L$8))*$C$6</f>
        <v>0.1249929614</v>
      </c>
      <c r="M16" s="193">
        <f>(SUMIFS(Profile!$F$2:$F$17521,Profile!$B$2:$B$17521,$B16,Profile!$C$2:$C$17521,M$8))*$C$6</f>
        <v>0.1245923429</v>
      </c>
      <c r="N16" s="193">
        <f>(SUMIFS(Profile!$F$2:$F$17521,Profile!$B$2:$B$17521,$B16,Profile!$C$2:$C$17521,N$8))*$C$6</f>
        <v>0.1281979091</v>
      </c>
      <c r="O16" s="193">
        <f>(SUMIFS(Profile!$F$2:$F$17521,Profile!$B$2:$B$17521,$B16,Profile!$C$2:$C$17521,O$8))*$C$6</f>
        <v>0.135008423</v>
      </c>
      <c r="P16" s="193">
        <f>(SUMIFS(Profile!$F$2:$F$17521,Profile!$B$2:$B$17521,$B16,Profile!$C$2:$C$17521,P$8))*$C$6</f>
        <v>0.1486294508</v>
      </c>
      <c r="Q16" s="193">
        <f>(SUMIFS(Profile!$F$2:$F$17521,Profile!$B$2:$B$17521,$B16,Profile!$C$2:$C$17521,Q$8))*$C$6</f>
        <v>0.1750702696</v>
      </c>
      <c r="R16" s="193">
        <f>(SUMIFS(Profile!$F$2:$F$17521,Profile!$B$2:$B$17521,$B16,Profile!$C$2:$C$17521,R$8))*$C$6</f>
        <v>0.2035141807</v>
      </c>
      <c r="S16" s="193">
        <f>(SUMIFS(Profile!$F$2:$F$17521,Profile!$B$2:$B$17521,$B16,Profile!$C$2:$C$17521,S$8))*$C$6</f>
        <v>0.2459797381</v>
      </c>
      <c r="T16" s="193">
        <f>(SUMIFS(Profile!$F$2:$F$17521,Profile!$B$2:$B$17521,$B16,Profile!$C$2:$C$17521,T$8))*$C$6</f>
        <v>0.2816347815</v>
      </c>
      <c r="U16" s="193">
        <f>(SUMIFS(Profile!$F$2:$F$17521,Profile!$B$2:$B$17521,$B16,Profile!$C$2:$C$17521,U$8))*$C$6</f>
        <v>0.2884452954</v>
      </c>
      <c r="V16" s="193">
        <f>(SUMIFS(Profile!$F$2:$F$17521,Profile!$B$2:$B$17521,$B16,Profile!$C$2:$C$17521,V$8))*$C$6</f>
        <v>0.2888459139</v>
      </c>
      <c r="W16" s="193">
        <f>(SUMIFS(Profile!$F$2:$F$17521,Profile!$B$2:$B$17521,$B16,Profile!$C$2:$C$17521,W$8))*$C$6</f>
        <v>0.2864422031</v>
      </c>
      <c r="X16" s="193">
        <f>(SUMIFS(Profile!$F$2:$F$17521,Profile!$B$2:$B$17521,$B16,Profile!$C$2:$C$17521,X$8))*$C$6</f>
        <v>0.2840384923</v>
      </c>
      <c r="Y16" s="193">
        <f>(SUMIFS(Profile!$F$2:$F$17521,Profile!$B$2:$B$17521,$B16,Profile!$C$2:$C$17521,Y$8))*$C$6</f>
        <v>0.2716193199</v>
      </c>
      <c r="Z16" s="193">
        <f>(SUMIFS(Profile!$F$2:$F$17521,Profile!$B$2:$B$17521,$B16,Profile!$C$2:$C$17521,Z$8))*$C$6</f>
        <v>0.2724205568</v>
      </c>
      <c r="AA16" s="193">
        <f>(SUMIFS(Profile!$F$2:$F$17521,Profile!$B$2:$B$17521,$B16,Profile!$C$2:$C$17521,AA$8))*$C$6</f>
        <v>0.2680137537</v>
      </c>
      <c r="AB16" s="193">
        <f>(SUMIFS(Profile!$F$2:$F$17521,Profile!$B$2:$B$17521,$B16,Profile!$C$2:$C$17521,AB$8))*$C$6</f>
        <v>0.2684143721</v>
      </c>
      <c r="AC16" s="193">
        <f>(SUMIFS(Profile!$F$2:$F$17521,Profile!$B$2:$B$17521,$B16,Profile!$C$2:$C$17521,AC$8))*$C$6</f>
        <v>0.2772279784</v>
      </c>
      <c r="AD16" s="193">
        <f>(SUMIFS(Profile!$F$2:$F$17521,Profile!$B$2:$B$17521,$B16,Profile!$C$2:$C$17521,AD$8))*$C$6</f>
        <v>0.2764267415</v>
      </c>
      <c r="AE16" s="193">
        <f>(SUMIFS(Profile!$F$2:$F$17521,Profile!$B$2:$B$17521,$B16,Profile!$C$2:$C$17521,AE$8))*$C$6</f>
        <v>0.2712187014</v>
      </c>
      <c r="AF16" s="193">
        <f>(SUMIFS(Profile!$F$2:$F$17521,Profile!$B$2:$B$17521,$B16,Profile!$C$2:$C$17521,AF$8))*$C$6</f>
        <v>0.2668118983</v>
      </c>
      <c r="AG16" s="193">
        <f>(SUMIFS(Profile!$F$2:$F$17521,Profile!$B$2:$B$17521,$B16,Profile!$C$2:$C$17521,AG$8))*$C$6</f>
        <v>0.264007569</v>
      </c>
      <c r="AH16" s="193">
        <f>(SUMIFS(Profile!$F$2:$F$17521,Profile!$B$2:$B$17521,$B16,Profile!$C$2:$C$17521,AH$8))*$C$6</f>
        <v>0.2728211753</v>
      </c>
      <c r="AI16" s="193">
        <f>(SUMIFS(Profile!$F$2:$F$17521,Profile!$B$2:$B$17521,$B16,Profile!$C$2:$C$17521,AI$8))*$C$6</f>
        <v>0.2844391108</v>
      </c>
      <c r="AJ16" s="193">
        <f>(SUMIFS(Profile!$F$2:$F$17521,Profile!$B$2:$B$17521,$B16,Profile!$C$2:$C$17521,AJ$8))*$C$6</f>
        <v>0.3092774557</v>
      </c>
      <c r="AK16" s="193">
        <f>(SUMIFS(Profile!$F$2:$F$17521,Profile!$B$2:$B$17521,$B16,Profile!$C$2:$C$17521,AK$8))*$C$6</f>
        <v>0.3505411576</v>
      </c>
      <c r="AL16" s="193">
        <f>(SUMIFS(Profile!$F$2:$F$17521,Profile!$B$2:$B$17521,$B16,Profile!$C$2:$C$17521,AL$8))*$C$6</f>
        <v>0.4010190844</v>
      </c>
      <c r="AM16" s="193">
        <f>(SUMIFS(Profile!$F$2:$F$17521,Profile!$B$2:$B$17521,$B16,Profile!$C$2:$C$17521,AM$8))*$C$6</f>
        <v>0.4459684762</v>
      </c>
      <c r="AN16" s="193">
        <f>(SUMIFS(Profile!$F$2:$F$17521,Profile!$B$2:$B$17521,$B16,Profile!$C$2:$C$17521,AN$8))*$C$6</f>
        <v>0.4603106173</v>
      </c>
      <c r="AO16" s="193">
        <f>(SUMIFS(Profile!$F$2:$F$17521,Profile!$B$2:$B$17521,$B16,Profile!$C$2:$C$17521,AO$8))*$C$6</f>
        <v>0.4630748847</v>
      </c>
      <c r="AP16" s="193">
        <f>(SUMIFS(Profile!$F$2:$F$17521,Profile!$B$2:$B$17521,$B16,Profile!$C$2:$C$17521,AP$8))*$C$6</f>
        <v>0.4518976295</v>
      </c>
      <c r="AQ16" s="193">
        <f>(SUMIFS(Profile!$F$2:$F$17521,Profile!$B$2:$B$17521,$B16,Profile!$C$2:$C$17521,AQ$8))*$C$6</f>
        <v>0.4351918395</v>
      </c>
      <c r="AR16" s="193">
        <f>(SUMIFS(Profile!$F$2:$F$17521,Profile!$B$2:$B$17521,$B16,Profile!$C$2:$C$17521,AR$8))*$C$6</f>
        <v>0.4166832664</v>
      </c>
      <c r="AS16" s="193">
        <f>(SUMIFS(Profile!$F$2:$F$17521,Profile!$B$2:$B$17521,$B16,Profile!$C$2:$C$17521,AS$8))*$C$6</f>
        <v>0.4002178474</v>
      </c>
      <c r="AT16" s="193">
        <f>(SUMIFS(Profile!$F$2:$F$17521,Profile!$B$2:$B$17521,$B16,Profile!$C$2:$C$17521,AT$8))*$C$6</f>
        <v>0.3825906349</v>
      </c>
      <c r="AU16" s="193">
        <f>(SUMIFS(Profile!$F$2:$F$17521,Profile!$B$2:$B$17521,$B16,Profile!$C$2:$C$17521,AU$8))*$C$6</f>
        <v>0.3649634224</v>
      </c>
      <c r="AV16" s="193">
        <f>(SUMIFS(Profile!$F$2:$F$17521,Profile!$B$2:$B$17521,$B16,Profile!$C$2:$C$17521,AV$8))*$C$6</f>
        <v>0.3437306437</v>
      </c>
      <c r="AW16" s="193">
        <f>(SUMIFS(Profile!$F$2:$F$17521,Profile!$B$2:$B$17521,$B16,Profile!$C$2:$C$17521,AW$8))*$C$6</f>
        <v>0.3212960096</v>
      </c>
      <c r="AX16" s="193">
        <f>(SUMIFS(Profile!$F$2:$F$17521,Profile!$B$2:$B$17521,$B16,Profile!$C$2:$C$17521,AX$8))*$C$6</f>
        <v>0.2812341631</v>
      </c>
      <c r="AY16" s="193">
        <f>(SUMIFS(Profile!$F$2:$F$17521,Profile!$B$2:$B$17521,$B16,Profile!$C$2:$C$17521,AY$8))*$C$6</f>
        <v>0.2427747903</v>
      </c>
      <c r="AZ16" s="193">
        <f>(SUMIFS(Profile!$F$2:$F$17521,Profile!$B$2:$B$17521,$B16,Profile!$C$2:$C$17521,AZ$8))*$C$6</f>
        <v>0.2075203653</v>
      </c>
      <c r="BA16" s="193">
        <f t="shared" si="16"/>
        <v>1.59963091</v>
      </c>
      <c r="BB16" s="193">
        <f>(SUMIFS(Profile!$E$2:$E$17521,Profile!$B$2:$B$17521,$B16,Profile!$C$2:$C$17521,BB$8))*$C$9</f>
        <v>0</v>
      </c>
      <c r="BC16" s="193">
        <f>(SUMIFS(Profile!$E$2:$E$17521,Profile!$B$2:$B$17521,$B16,Profile!$C$2:$C$17521,BC$8))*$C$9</f>
        <v>0</v>
      </c>
      <c r="BD16" s="193">
        <f>(SUMIFS(Profile!$E$2:$E$17521,Profile!$B$2:$B$17521,$B16,Profile!$C$2:$C$17521,BD$8))*$C$9</f>
        <v>0</v>
      </c>
      <c r="BE16" s="193">
        <f>(SUMIFS(Profile!$E$2:$E$17521,Profile!$B$2:$B$17521,$B16,Profile!$C$2:$C$17521,BE$8))*$C$9</f>
        <v>0</v>
      </c>
      <c r="BF16" s="193">
        <f>(SUMIFS(Profile!$E$2:$E$17521,Profile!$B$2:$B$17521,$B16,Profile!$C$2:$C$17521,BF$8))*$C$9</f>
        <v>0</v>
      </c>
      <c r="BG16" s="193">
        <f>(SUMIFS(Profile!$E$2:$E$17521,Profile!$B$2:$B$17521,$B16,Profile!$C$2:$C$17521,BG$8))*$C$9</f>
        <v>0</v>
      </c>
      <c r="BH16" s="193">
        <f>(SUMIFS(Profile!$E$2:$E$17521,Profile!$B$2:$B$17521,$B16,Profile!$C$2:$C$17521,BH$8))*$C$9</f>
        <v>0</v>
      </c>
      <c r="BI16" s="193">
        <f>(SUMIFS(Profile!$E$2:$E$17521,Profile!$B$2:$B$17521,$B16,Profile!$C$2:$C$17521,BI$8))*$C$9</f>
        <v>0</v>
      </c>
      <c r="BJ16" s="193">
        <f>(SUMIFS(Profile!$E$2:$E$17521,Profile!$B$2:$B$17521,$B16,Profile!$C$2:$C$17521,BJ$8))*$C$9</f>
        <v>0</v>
      </c>
      <c r="BK16" s="193">
        <f>(SUMIFS(Profile!$E$2:$E$17521,Profile!$B$2:$B$17521,$B16,Profile!$C$2:$C$17521,BK$8))*$C$9</f>
        <v>0</v>
      </c>
      <c r="BL16" s="193">
        <f>(SUMIFS(Profile!$E$2:$E$17521,Profile!$B$2:$B$17521,$B16,Profile!$C$2:$C$17521,BL$8))*$C$9</f>
        <v>0</v>
      </c>
      <c r="BM16" s="193">
        <f>(SUMIFS(Profile!$E$2:$E$17521,Profile!$B$2:$B$17521,$B16,Profile!$C$2:$C$17521,BM$8))*$C$9</f>
        <v>0</v>
      </c>
      <c r="BN16" s="193">
        <f>(SUMIFS(Profile!$E$2:$E$17521,Profile!$B$2:$B$17521,$B16,Profile!$C$2:$C$17521,BN$8))*$C$9</f>
        <v>0</v>
      </c>
      <c r="BO16" s="193">
        <f>(SUMIFS(Profile!$E$2:$E$17521,Profile!$B$2:$B$17521,$B16,Profile!$C$2:$C$17521,BO$8))*$C$9</f>
        <v>0</v>
      </c>
      <c r="BP16" s="193">
        <f>(SUMIFS(Profile!$E$2:$E$17521,Profile!$B$2:$B$17521,$B16,Profile!$C$2:$C$17521,BP$8))*$C$9</f>
        <v>0.00001144898691</v>
      </c>
      <c r="BQ16" s="193">
        <f>(SUMIFS(Profile!$E$2:$E$17521,Profile!$B$2:$B$17521,$B16,Profile!$C$2:$C$17521,BQ$8))*$C$9</f>
        <v>0.001232943012</v>
      </c>
      <c r="BR16" s="193">
        <f>(SUMIFS(Profile!$E$2:$E$17521,Profile!$B$2:$B$17521,$B16,Profile!$C$2:$C$17521,BR$8))*$C$9</f>
        <v>0.007807406944</v>
      </c>
      <c r="BS16" s="193">
        <f>(SUMIFS(Profile!$E$2:$E$17521,Profile!$B$2:$B$17521,$B16,Profile!$C$2:$C$17521,BS$8))*$C$9</f>
        <v>0.01763977224</v>
      </c>
      <c r="BT16" s="193">
        <f>(SUMIFS(Profile!$E$2:$E$17521,Profile!$B$2:$B$17521,$B16,Profile!$C$2:$C$17521,BT$8))*$C$9</f>
        <v>0.03792061463</v>
      </c>
      <c r="BU16" s="193">
        <f>(SUMIFS(Profile!$E$2:$E$17521,Profile!$B$2:$B$17521,$B16,Profile!$C$2:$C$17521,BU$8))*$C$9</f>
        <v>0.06416322515</v>
      </c>
      <c r="BV16" s="193">
        <f>(SUMIFS(Profile!$E$2:$E$17521,Profile!$B$2:$B$17521,$B16,Profile!$C$2:$C$17521,BV$8))*$C$9</f>
        <v>0.09038472924</v>
      </c>
      <c r="BW16" s="193">
        <f>(SUMIFS(Profile!$E$2:$E$17521,Profile!$B$2:$B$17521,$B16,Profile!$C$2:$C$17521,BW$8))*$C$9</f>
        <v>0.1139023707</v>
      </c>
      <c r="BX16" s="193">
        <f>(SUMIFS(Profile!$E$2:$E$17521,Profile!$B$2:$B$17521,$B16,Profile!$C$2:$C$17521,BX$8))*$C$9</f>
        <v>0.1364037365</v>
      </c>
      <c r="BY16" s="193">
        <f>(SUMIFS(Profile!$E$2:$E$17521,Profile!$B$2:$B$17521,$B16,Profile!$C$2:$C$17521,BY$8))*$C$9</f>
        <v>0.1513473943</v>
      </c>
      <c r="BZ16" s="193">
        <f>(SUMIFS(Profile!$E$2:$E$17521,Profile!$B$2:$B$17521,$B16,Profile!$C$2:$C$17521,BZ$8))*$C$9</f>
        <v>0.1699171911</v>
      </c>
      <c r="CA16" s="193">
        <f>(SUMIFS(Profile!$E$2:$E$17521,Profile!$B$2:$B$17521,$B16,Profile!$C$2:$C$17521,CA$8))*$C$9</f>
        <v>0.1888840878</v>
      </c>
      <c r="CB16" s="193">
        <f>(SUMIFS(Profile!$E$2:$E$17521,Profile!$B$2:$B$17521,$B16,Profile!$C$2:$C$17521,CB$8))*$C$9</f>
        <v>0.1603399539</v>
      </c>
      <c r="CC16" s="193">
        <f>(SUMIFS(Profile!$E$2:$E$17521,Profile!$B$2:$B$17521,$B16,Profile!$C$2:$C$17521,CC$8))*$C$9</f>
        <v>0.1385736494</v>
      </c>
      <c r="CD16" s="193">
        <f>(SUMIFS(Profile!$E$2:$E$17521,Profile!$B$2:$B$17521,$B16,Profile!$C$2:$C$17521,CD$8))*$C$9</f>
        <v>0.1123737433</v>
      </c>
      <c r="CE16" s="193">
        <f>(SUMIFS(Profile!$E$2:$E$17521,Profile!$B$2:$B$17521,$B16,Profile!$C$2:$C$17521,CE$8))*$C$9</f>
        <v>0.07864240959</v>
      </c>
      <c r="CF16" s="193">
        <f>(SUMIFS(Profile!$E$2:$E$17521,Profile!$B$2:$B$17521,$B16,Profile!$C$2:$C$17521,CF$8))*$C$9</f>
        <v>0.07358230103</v>
      </c>
      <c r="CG16" s="193">
        <f>(SUMIFS(Profile!$E$2:$E$17521,Profile!$B$2:$B$17521,$B16,Profile!$C$2:$C$17521,CG$8))*$C$9</f>
        <v>0.03955378792</v>
      </c>
      <c r="CH16" s="193">
        <f>(SUMIFS(Profile!$E$2:$E$17521,Profile!$B$2:$B$17521,$B16,Profile!$C$2:$C$17521,CH$8))*$C$9</f>
        <v>0.01272433955</v>
      </c>
      <c r="CI16" s="193">
        <f>(SUMIFS(Profile!$E$2:$E$17521,Profile!$B$2:$B$17521,$B16,Profile!$C$2:$C$17521,CI$8))*$C$9</f>
        <v>0.003100417905</v>
      </c>
      <c r="CJ16" s="193">
        <f>(SUMIFS(Profile!$E$2:$E$17521,Profile!$B$2:$B$17521,$B16,Profile!$C$2:$C$17521,CJ$8))*$C$9</f>
        <v>0.001003318261</v>
      </c>
      <c r="CK16" s="193">
        <f>(SUMIFS(Profile!$E$2:$E$17521,Profile!$B$2:$B$17521,$B16,Profile!$C$2:$C$17521,CK$8))*$C$9</f>
        <v>0.0001220687759</v>
      </c>
      <c r="CL16" s="193">
        <f>(SUMIFS(Profile!$E$2:$E$17521,Profile!$B$2:$B$17521,$B16,Profile!$C$2:$C$17521,CL$8))*$C$9</f>
        <v>0</v>
      </c>
      <c r="CM16" s="193">
        <f>(SUMIFS(Profile!$E$2:$E$17521,Profile!$B$2:$B$17521,$B16,Profile!$C$2:$C$17521,CM$8))*$C$9</f>
        <v>0</v>
      </c>
      <c r="CN16" s="193">
        <f>(SUMIFS(Profile!$E$2:$E$17521,Profile!$B$2:$B$17521,$B16,Profile!$C$2:$C$17521,CN$8))*$C$9</f>
        <v>0</v>
      </c>
      <c r="CO16" s="193">
        <f>(SUMIFS(Profile!$E$2:$E$17521,Profile!$B$2:$B$17521,$B16,Profile!$C$2:$C$17521,CO$8))*$C$9</f>
        <v>0</v>
      </c>
      <c r="CP16" s="193">
        <f>(SUMIFS(Profile!$E$2:$E$17521,Profile!$B$2:$B$17521,$B16,Profile!$C$2:$C$17521,CP$8))*$C$9</f>
        <v>0</v>
      </c>
      <c r="CQ16" s="193">
        <f>(SUMIFS(Profile!$E$2:$E$17521,Profile!$B$2:$B$17521,$B16,Profile!$C$2:$C$17521,CQ$8))*$C$9</f>
        <v>0</v>
      </c>
      <c r="CR16" s="193">
        <f>(SUMIFS(Profile!$E$2:$E$17521,Profile!$B$2:$B$17521,$B16,Profile!$C$2:$C$17521,CR$8))*$C$9</f>
        <v>0</v>
      </c>
      <c r="CS16" s="193">
        <f>(SUMIFS(Profile!$E$2:$E$17521,Profile!$B$2:$B$17521,$B16,Profile!$C$2:$C$17521,CS$8))*$C$9</f>
        <v>0</v>
      </c>
      <c r="CT16" s="193">
        <f>(SUMIFS(Profile!$E$2:$E$17521,Profile!$B$2:$B$17521,$B16,Profile!$C$2:$C$17521,CT$8))*$C$9</f>
        <v>0</v>
      </c>
      <c r="CU16" s="193">
        <f>(SUMIFS(Profile!$E$2:$E$17521,Profile!$B$2:$B$17521,$B16,Profile!$C$2:$C$17521,CU$8))*$C$9</f>
        <v>0</v>
      </c>
      <c r="CV16" s="193">
        <f>(SUMIFS(Profile!$E$2:$E$17521,Profile!$B$2:$B$17521,$B16,Profile!$C$2:$C$17521,CV$8))*$C$9</f>
        <v>0</v>
      </c>
      <c r="CW16" s="193">
        <f>(SUMIFS(Profile!$E$2:$E$17521,Profile!$B$2:$B$17521,$B16,Profile!$C$2:$C$17521,CW$8))*$C$9</f>
        <v>0</v>
      </c>
      <c r="CX16" s="193">
        <f t="shared" si="17"/>
        <v>0</v>
      </c>
      <c r="CY16" s="193">
        <f t="shared" ref="CY16:ET16" si="42">MAX(BB16-E16,0)</f>
        <v>0</v>
      </c>
      <c r="CZ16" s="193">
        <f t="shared" si="42"/>
        <v>0</v>
      </c>
      <c r="DA16" s="193">
        <f t="shared" si="42"/>
        <v>0</v>
      </c>
      <c r="DB16" s="193">
        <f t="shared" si="42"/>
        <v>0</v>
      </c>
      <c r="DC16" s="193">
        <f t="shared" si="42"/>
        <v>0</v>
      </c>
      <c r="DD16" s="193">
        <f t="shared" si="42"/>
        <v>0</v>
      </c>
      <c r="DE16" s="193">
        <f t="shared" si="42"/>
        <v>0</v>
      </c>
      <c r="DF16" s="193">
        <f t="shared" si="42"/>
        <v>0</v>
      </c>
      <c r="DG16" s="193">
        <f t="shared" si="42"/>
        <v>0</v>
      </c>
      <c r="DH16" s="193">
        <f t="shared" si="42"/>
        <v>0</v>
      </c>
      <c r="DI16" s="193">
        <f t="shared" si="42"/>
        <v>0</v>
      </c>
      <c r="DJ16" s="193">
        <f t="shared" si="42"/>
        <v>0</v>
      </c>
      <c r="DK16" s="193">
        <f t="shared" si="42"/>
        <v>0</v>
      </c>
      <c r="DL16" s="193">
        <f t="shared" si="42"/>
        <v>0</v>
      </c>
      <c r="DM16" s="193">
        <f t="shared" si="42"/>
        <v>0</v>
      </c>
      <c r="DN16" s="193">
        <f t="shared" si="42"/>
        <v>0</v>
      </c>
      <c r="DO16" s="193">
        <f t="shared" si="42"/>
        <v>0</v>
      </c>
      <c r="DP16" s="193">
        <f t="shared" si="42"/>
        <v>0</v>
      </c>
      <c r="DQ16" s="193">
        <f t="shared" si="42"/>
        <v>0</v>
      </c>
      <c r="DR16" s="193">
        <f t="shared" si="42"/>
        <v>0</v>
      </c>
      <c r="DS16" s="193">
        <f t="shared" si="42"/>
        <v>0</v>
      </c>
      <c r="DT16" s="193">
        <f t="shared" si="42"/>
        <v>0</v>
      </c>
      <c r="DU16" s="193">
        <f t="shared" si="42"/>
        <v>0</v>
      </c>
      <c r="DV16" s="193">
        <f t="shared" si="42"/>
        <v>0</v>
      </c>
      <c r="DW16" s="193">
        <f t="shared" si="42"/>
        <v>0</v>
      </c>
      <c r="DX16" s="193">
        <f t="shared" si="42"/>
        <v>0</v>
      </c>
      <c r="DY16" s="193">
        <f t="shared" si="42"/>
        <v>0</v>
      </c>
      <c r="DZ16" s="193">
        <f t="shared" si="42"/>
        <v>0</v>
      </c>
      <c r="EA16" s="193">
        <f t="shared" si="42"/>
        <v>0</v>
      </c>
      <c r="EB16" s="193">
        <f t="shared" si="42"/>
        <v>0</v>
      </c>
      <c r="EC16" s="193">
        <f t="shared" si="42"/>
        <v>0</v>
      </c>
      <c r="ED16" s="193">
        <f t="shared" si="42"/>
        <v>0</v>
      </c>
      <c r="EE16" s="193">
        <f t="shared" si="42"/>
        <v>0</v>
      </c>
      <c r="EF16" s="193">
        <f t="shared" si="42"/>
        <v>0</v>
      </c>
      <c r="EG16" s="193">
        <f t="shared" si="42"/>
        <v>0</v>
      </c>
      <c r="EH16" s="193">
        <f t="shared" si="42"/>
        <v>0</v>
      </c>
      <c r="EI16" s="193">
        <f t="shared" si="42"/>
        <v>0</v>
      </c>
      <c r="EJ16" s="193">
        <f t="shared" si="42"/>
        <v>0</v>
      </c>
      <c r="EK16" s="193">
        <f t="shared" si="42"/>
        <v>0</v>
      </c>
      <c r="EL16" s="193">
        <f t="shared" si="42"/>
        <v>0</v>
      </c>
      <c r="EM16" s="193">
        <f t="shared" si="42"/>
        <v>0</v>
      </c>
      <c r="EN16" s="193">
        <f t="shared" si="42"/>
        <v>0</v>
      </c>
      <c r="EO16" s="193">
        <f t="shared" si="42"/>
        <v>0</v>
      </c>
      <c r="EP16" s="193">
        <f t="shared" si="42"/>
        <v>0</v>
      </c>
      <c r="EQ16" s="193">
        <f t="shared" si="42"/>
        <v>0</v>
      </c>
      <c r="ER16" s="193">
        <f t="shared" si="42"/>
        <v>0</v>
      </c>
      <c r="ES16" s="193">
        <f t="shared" si="42"/>
        <v>0</v>
      </c>
      <c r="ET16" s="193">
        <f t="shared" si="42"/>
        <v>0</v>
      </c>
      <c r="EU16" s="193">
        <f t="shared" si="19"/>
        <v>1.59963091</v>
      </c>
      <c r="EV16" s="193">
        <f t="shared" ref="EV16:GQ16" si="43">BB16-CY16</f>
        <v>0</v>
      </c>
      <c r="EW16" s="193">
        <f t="shared" si="43"/>
        <v>0</v>
      </c>
      <c r="EX16" s="193">
        <f t="shared" si="43"/>
        <v>0</v>
      </c>
      <c r="EY16" s="193">
        <f t="shared" si="43"/>
        <v>0</v>
      </c>
      <c r="EZ16" s="193">
        <f t="shared" si="43"/>
        <v>0</v>
      </c>
      <c r="FA16" s="193">
        <f t="shared" si="43"/>
        <v>0</v>
      </c>
      <c r="FB16" s="193">
        <f t="shared" si="43"/>
        <v>0</v>
      </c>
      <c r="FC16" s="193">
        <f t="shared" si="43"/>
        <v>0</v>
      </c>
      <c r="FD16" s="193">
        <f t="shared" si="43"/>
        <v>0</v>
      </c>
      <c r="FE16" s="193">
        <f t="shared" si="43"/>
        <v>0</v>
      </c>
      <c r="FF16" s="193">
        <f t="shared" si="43"/>
        <v>0</v>
      </c>
      <c r="FG16" s="193">
        <f t="shared" si="43"/>
        <v>0</v>
      </c>
      <c r="FH16" s="193">
        <f t="shared" si="43"/>
        <v>0</v>
      </c>
      <c r="FI16" s="193">
        <f t="shared" si="43"/>
        <v>0</v>
      </c>
      <c r="FJ16" s="193">
        <f t="shared" si="43"/>
        <v>0.00001144898691</v>
      </c>
      <c r="FK16" s="193">
        <f t="shared" si="43"/>
        <v>0.001232943012</v>
      </c>
      <c r="FL16" s="193">
        <f t="shared" si="43"/>
        <v>0.007807406944</v>
      </c>
      <c r="FM16" s="193">
        <f t="shared" si="43"/>
        <v>0.01763977224</v>
      </c>
      <c r="FN16" s="193">
        <f t="shared" si="43"/>
        <v>0.03792061463</v>
      </c>
      <c r="FO16" s="193">
        <f t="shared" si="43"/>
        <v>0.06416322515</v>
      </c>
      <c r="FP16" s="193">
        <f t="shared" si="43"/>
        <v>0.09038472924</v>
      </c>
      <c r="FQ16" s="193">
        <f t="shared" si="43"/>
        <v>0.1139023707</v>
      </c>
      <c r="FR16" s="193">
        <f t="shared" si="43"/>
        <v>0.1364037365</v>
      </c>
      <c r="FS16" s="193">
        <f t="shared" si="43"/>
        <v>0.1513473943</v>
      </c>
      <c r="FT16" s="193">
        <f t="shared" si="43"/>
        <v>0.1699171911</v>
      </c>
      <c r="FU16" s="193">
        <f t="shared" si="43"/>
        <v>0.1888840878</v>
      </c>
      <c r="FV16" s="193">
        <f t="shared" si="43"/>
        <v>0.1603399539</v>
      </c>
      <c r="FW16" s="193">
        <f t="shared" si="43"/>
        <v>0.1385736494</v>
      </c>
      <c r="FX16" s="193">
        <f t="shared" si="43"/>
        <v>0.1123737433</v>
      </c>
      <c r="FY16" s="193">
        <f t="shared" si="43"/>
        <v>0.07864240959</v>
      </c>
      <c r="FZ16" s="193">
        <f t="shared" si="43"/>
        <v>0.07358230103</v>
      </c>
      <c r="GA16" s="193">
        <f t="shared" si="43"/>
        <v>0.03955378792</v>
      </c>
      <c r="GB16" s="193">
        <f t="shared" si="43"/>
        <v>0.01272433955</v>
      </c>
      <c r="GC16" s="193">
        <f t="shared" si="43"/>
        <v>0.003100417905</v>
      </c>
      <c r="GD16" s="193">
        <f t="shared" si="43"/>
        <v>0.001003318261</v>
      </c>
      <c r="GE16" s="193">
        <f t="shared" si="43"/>
        <v>0.0001220687759</v>
      </c>
      <c r="GF16" s="193">
        <f t="shared" si="43"/>
        <v>0</v>
      </c>
      <c r="GG16" s="193">
        <f t="shared" si="43"/>
        <v>0</v>
      </c>
      <c r="GH16" s="193">
        <f t="shared" si="43"/>
        <v>0</v>
      </c>
      <c r="GI16" s="193">
        <f t="shared" si="43"/>
        <v>0</v>
      </c>
      <c r="GJ16" s="193">
        <f t="shared" si="43"/>
        <v>0</v>
      </c>
      <c r="GK16" s="193">
        <f t="shared" si="43"/>
        <v>0</v>
      </c>
      <c r="GL16" s="193">
        <f t="shared" si="43"/>
        <v>0</v>
      </c>
      <c r="GM16" s="193">
        <f t="shared" si="43"/>
        <v>0</v>
      </c>
      <c r="GN16" s="193">
        <f t="shared" si="43"/>
        <v>0</v>
      </c>
      <c r="GO16" s="193">
        <f t="shared" si="43"/>
        <v>0</v>
      </c>
      <c r="GP16" s="193">
        <f t="shared" si="43"/>
        <v>0</v>
      </c>
      <c r="GQ16" s="193">
        <f t="shared" si="43"/>
        <v>0</v>
      </c>
      <c r="GR16" s="193">
        <f t="shared" si="21"/>
        <v>11.38140893</v>
      </c>
      <c r="GS16" s="193">
        <f t="shared" ref="GS16:IN16" si="44">E16-EV16</f>
        <v>0.1758715065</v>
      </c>
      <c r="GT16" s="193">
        <f t="shared" si="44"/>
        <v>0.1538374909</v>
      </c>
      <c r="GU16" s="193">
        <f t="shared" si="44"/>
        <v>0.1442226477</v>
      </c>
      <c r="GV16" s="193">
        <f t="shared" si="44"/>
        <v>0.1370115153</v>
      </c>
      <c r="GW16" s="193">
        <f t="shared" si="44"/>
        <v>0.1302010014</v>
      </c>
      <c r="GX16" s="193">
        <f t="shared" si="44"/>
        <v>0.1265954352</v>
      </c>
      <c r="GY16" s="193">
        <f t="shared" si="44"/>
        <v>0.1261948168</v>
      </c>
      <c r="GZ16" s="193">
        <f t="shared" si="44"/>
        <v>0.1249929614</v>
      </c>
      <c r="HA16" s="193">
        <f t="shared" si="44"/>
        <v>0.1245923429</v>
      </c>
      <c r="HB16" s="193">
        <f t="shared" si="44"/>
        <v>0.1281979091</v>
      </c>
      <c r="HC16" s="193">
        <f t="shared" si="44"/>
        <v>0.135008423</v>
      </c>
      <c r="HD16" s="193">
        <f t="shared" si="44"/>
        <v>0.1486294508</v>
      </c>
      <c r="HE16" s="193">
        <f t="shared" si="44"/>
        <v>0.1750702696</v>
      </c>
      <c r="HF16" s="193">
        <f t="shared" si="44"/>
        <v>0.2035141807</v>
      </c>
      <c r="HG16" s="193">
        <f t="shared" si="44"/>
        <v>0.2459682891</v>
      </c>
      <c r="HH16" s="193">
        <f t="shared" si="44"/>
        <v>0.2804018385</v>
      </c>
      <c r="HI16" s="193">
        <f t="shared" si="44"/>
        <v>0.2806378885</v>
      </c>
      <c r="HJ16" s="193">
        <f t="shared" si="44"/>
        <v>0.2712061417</v>
      </c>
      <c r="HK16" s="193">
        <f t="shared" si="44"/>
        <v>0.2485215885</v>
      </c>
      <c r="HL16" s="193">
        <f t="shared" si="44"/>
        <v>0.2198752672</v>
      </c>
      <c r="HM16" s="193">
        <f t="shared" si="44"/>
        <v>0.1812345906</v>
      </c>
      <c r="HN16" s="193">
        <f t="shared" si="44"/>
        <v>0.1585181861</v>
      </c>
      <c r="HO16" s="193">
        <f t="shared" si="44"/>
        <v>0.1316100172</v>
      </c>
      <c r="HP16" s="193">
        <f t="shared" si="44"/>
        <v>0.1170669779</v>
      </c>
      <c r="HQ16" s="193">
        <f t="shared" si="44"/>
        <v>0.1073107873</v>
      </c>
      <c r="HR16" s="193">
        <f t="shared" si="44"/>
        <v>0.08754265367</v>
      </c>
      <c r="HS16" s="193">
        <f t="shared" si="44"/>
        <v>0.1108787475</v>
      </c>
      <c r="HT16" s="193">
        <f t="shared" si="44"/>
        <v>0.1282382489</v>
      </c>
      <c r="HU16" s="193">
        <f t="shared" si="44"/>
        <v>0.1516338257</v>
      </c>
      <c r="HV16" s="193">
        <f t="shared" si="44"/>
        <v>0.1941787657</v>
      </c>
      <c r="HW16" s="193">
        <f t="shared" si="44"/>
        <v>0.2108568097</v>
      </c>
      <c r="HX16" s="193">
        <f t="shared" si="44"/>
        <v>0.2697236677</v>
      </c>
      <c r="HY16" s="193">
        <f t="shared" si="44"/>
        <v>0.3378168181</v>
      </c>
      <c r="HZ16" s="193">
        <f t="shared" si="44"/>
        <v>0.3979186664</v>
      </c>
      <c r="IA16" s="193">
        <f t="shared" si="44"/>
        <v>0.444965158</v>
      </c>
      <c r="IB16" s="193">
        <f t="shared" si="44"/>
        <v>0.4601885485</v>
      </c>
      <c r="IC16" s="193">
        <f t="shared" si="44"/>
        <v>0.4630748847</v>
      </c>
      <c r="ID16" s="193">
        <f t="shared" si="44"/>
        <v>0.4518976295</v>
      </c>
      <c r="IE16" s="193">
        <f t="shared" si="44"/>
        <v>0.4351918395</v>
      </c>
      <c r="IF16" s="193">
        <f t="shared" si="44"/>
        <v>0.4166832664</v>
      </c>
      <c r="IG16" s="193">
        <f t="shared" si="44"/>
        <v>0.4002178474</v>
      </c>
      <c r="IH16" s="193">
        <f t="shared" si="44"/>
        <v>0.3825906349</v>
      </c>
      <c r="II16" s="193">
        <f t="shared" si="44"/>
        <v>0.3649634224</v>
      </c>
      <c r="IJ16" s="193">
        <f t="shared" si="44"/>
        <v>0.3437306437</v>
      </c>
      <c r="IK16" s="193">
        <f t="shared" si="44"/>
        <v>0.3212960096</v>
      </c>
      <c r="IL16" s="193">
        <f t="shared" si="44"/>
        <v>0.2812341631</v>
      </c>
      <c r="IM16" s="193">
        <f t="shared" si="44"/>
        <v>0.2427747903</v>
      </c>
      <c r="IN16" s="193">
        <f t="shared" si="44"/>
        <v>0.2075203653</v>
      </c>
      <c r="IO16" s="193">
        <f t="shared" si="23"/>
        <v>0</v>
      </c>
      <c r="IP16" s="193">
        <f t="shared" si="29"/>
        <v>0</v>
      </c>
      <c r="IQ16" s="193">
        <f t="shared" ref="IQ16:KK16" si="45">MAX((MIN(CZ16+IP16,$IO$7))-GT16,0)</f>
        <v>0</v>
      </c>
      <c r="IR16" s="193">
        <f t="shared" si="45"/>
        <v>0</v>
      </c>
      <c r="IS16" s="193">
        <f t="shared" si="45"/>
        <v>0</v>
      </c>
      <c r="IT16" s="193">
        <f t="shared" si="45"/>
        <v>0</v>
      </c>
      <c r="IU16" s="193">
        <f t="shared" si="45"/>
        <v>0</v>
      </c>
      <c r="IV16" s="193">
        <f t="shared" si="45"/>
        <v>0</v>
      </c>
      <c r="IW16" s="193">
        <f t="shared" si="45"/>
        <v>0</v>
      </c>
      <c r="IX16" s="193">
        <f t="shared" si="45"/>
        <v>0</v>
      </c>
      <c r="IY16" s="193">
        <f t="shared" si="45"/>
        <v>0</v>
      </c>
      <c r="IZ16" s="193">
        <f t="shared" si="45"/>
        <v>0</v>
      </c>
      <c r="JA16" s="193">
        <f t="shared" si="45"/>
        <v>0</v>
      </c>
      <c r="JB16" s="193">
        <f t="shared" si="45"/>
        <v>0</v>
      </c>
      <c r="JC16" s="193">
        <f t="shared" si="45"/>
        <v>0</v>
      </c>
      <c r="JD16" s="193">
        <f t="shared" si="45"/>
        <v>0</v>
      </c>
      <c r="JE16" s="193">
        <f t="shared" si="45"/>
        <v>0</v>
      </c>
      <c r="JF16" s="193">
        <f t="shared" si="45"/>
        <v>0</v>
      </c>
      <c r="JG16" s="193">
        <f t="shared" si="45"/>
        <v>0</v>
      </c>
      <c r="JH16" s="193">
        <f t="shared" si="45"/>
        <v>0</v>
      </c>
      <c r="JI16" s="193">
        <f t="shared" si="45"/>
        <v>0</v>
      </c>
      <c r="JJ16" s="193">
        <f t="shared" si="45"/>
        <v>0</v>
      </c>
      <c r="JK16" s="193">
        <f t="shared" si="45"/>
        <v>0</v>
      </c>
      <c r="JL16" s="193">
        <f t="shared" si="45"/>
        <v>0</v>
      </c>
      <c r="JM16" s="193">
        <f t="shared" si="45"/>
        <v>0</v>
      </c>
      <c r="JN16" s="193">
        <f t="shared" si="45"/>
        <v>0</v>
      </c>
      <c r="JO16" s="193">
        <f t="shared" si="45"/>
        <v>0</v>
      </c>
      <c r="JP16" s="193">
        <f t="shared" si="45"/>
        <v>0</v>
      </c>
      <c r="JQ16" s="193">
        <f t="shared" si="45"/>
        <v>0</v>
      </c>
      <c r="JR16" s="193">
        <f t="shared" si="45"/>
        <v>0</v>
      </c>
      <c r="JS16" s="193">
        <f t="shared" si="45"/>
        <v>0</v>
      </c>
      <c r="JT16" s="193">
        <f t="shared" si="45"/>
        <v>0</v>
      </c>
      <c r="JU16" s="193">
        <f t="shared" si="45"/>
        <v>0</v>
      </c>
      <c r="JV16" s="193">
        <f t="shared" si="45"/>
        <v>0</v>
      </c>
      <c r="JW16" s="193">
        <f t="shared" si="45"/>
        <v>0</v>
      </c>
      <c r="JX16" s="193">
        <f t="shared" si="45"/>
        <v>0</v>
      </c>
      <c r="JY16" s="193">
        <f t="shared" si="45"/>
        <v>0</v>
      </c>
      <c r="JZ16" s="193">
        <f t="shared" si="45"/>
        <v>0</v>
      </c>
      <c r="KA16" s="193">
        <f t="shared" si="45"/>
        <v>0</v>
      </c>
      <c r="KB16" s="193">
        <f t="shared" si="45"/>
        <v>0</v>
      </c>
      <c r="KC16" s="193">
        <f t="shared" si="45"/>
        <v>0</v>
      </c>
      <c r="KD16" s="193">
        <f t="shared" si="45"/>
        <v>0</v>
      </c>
      <c r="KE16" s="193">
        <f t="shared" si="45"/>
        <v>0</v>
      </c>
      <c r="KF16" s="193">
        <f t="shared" si="45"/>
        <v>0</v>
      </c>
      <c r="KG16" s="193">
        <f t="shared" si="45"/>
        <v>0</v>
      </c>
      <c r="KH16" s="193">
        <f t="shared" si="45"/>
        <v>0</v>
      </c>
      <c r="KI16" s="193">
        <f t="shared" si="45"/>
        <v>0</v>
      </c>
      <c r="KJ16" s="193">
        <f t="shared" si="45"/>
        <v>0</v>
      </c>
      <c r="KK16" s="193">
        <f t="shared" si="45"/>
        <v>0</v>
      </c>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row>
    <row r="17" ht="14.25" customHeight="1">
      <c r="A17" s="1">
        <v>1.0</v>
      </c>
      <c r="B17" s="1">
        <f t="shared" ref="B17:C17" si="46">B16+1</f>
        <v>7</v>
      </c>
      <c r="C17" s="267">
        <f t="shared" si="46"/>
        <v>43472</v>
      </c>
      <c r="D17" s="193">
        <f t="shared" si="15"/>
        <v>12.97811533</v>
      </c>
      <c r="E17" s="193">
        <f>(SUMIFS(Profile!$F$2:$F$17521,Profile!$B$2:$B$17521,$B17,Profile!$C$2:$C$17521,E$8))*$C$6</f>
        <v>0.1742690327</v>
      </c>
      <c r="F17" s="193">
        <f>(SUMIFS(Profile!$F$2:$F$17521,Profile!$B$2:$B$17521,$B17,Profile!$C$2:$C$17521,F$8))*$C$6</f>
        <v>0.1542381094</v>
      </c>
      <c r="G17" s="193">
        <f>(SUMIFS(Profile!$F$2:$F$17521,Profile!$B$2:$B$17521,$B17,Profile!$C$2:$C$17521,G$8))*$C$6</f>
        <v>0.1442226477</v>
      </c>
      <c r="H17" s="193">
        <f>(SUMIFS(Profile!$F$2:$F$17521,Profile!$B$2:$B$17521,$B17,Profile!$C$2:$C$17521,H$8))*$C$6</f>
        <v>0.1354090415</v>
      </c>
      <c r="I17" s="193">
        <f>(SUMIFS(Profile!$F$2:$F$17521,Profile!$B$2:$B$17521,$B17,Profile!$C$2:$C$17521,I$8))*$C$6</f>
        <v>0.1314028568</v>
      </c>
      <c r="J17" s="193">
        <f>(SUMIFS(Profile!$F$2:$F$17521,Profile!$B$2:$B$17521,$B17,Profile!$C$2:$C$17521,J$8))*$C$6</f>
        <v>0.1269960537</v>
      </c>
      <c r="K17" s="193">
        <f>(SUMIFS(Profile!$F$2:$F$17521,Profile!$B$2:$B$17521,$B17,Profile!$C$2:$C$17521,K$8))*$C$6</f>
        <v>0.1265954352</v>
      </c>
      <c r="L17" s="193">
        <f>(SUMIFS(Profile!$F$2:$F$17521,Profile!$B$2:$B$17521,$B17,Profile!$C$2:$C$17521,L$8))*$C$6</f>
        <v>0.1249929614</v>
      </c>
      <c r="M17" s="193">
        <f>(SUMIFS(Profile!$F$2:$F$17521,Profile!$B$2:$B$17521,$B17,Profile!$C$2:$C$17521,M$8))*$C$6</f>
        <v>0.1245923429</v>
      </c>
      <c r="N17" s="193">
        <f>(SUMIFS(Profile!$F$2:$F$17521,Profile!$B$2:$B$17521,$B17,Profile!$C$2:$C$17521,N$8))*$C$6</f>
        <v>0.1293997645</v>
      </c>
      <c r="O17" s="193">
        <f>(SUMIFS(Profile!$F$2:$F$17521,Profile!$B$2:$B$17521,$B17,Profile!$C$2:$C$17521,O$8))*$C$6</f>
        <v>0.1358096599</v>
      </c>
      <c r="P17" s="193">
        <f>(SUMIFS(Profile!$F$2:$F$17521,Profile!$B$2:$B$17521,$B17,Profile!$C$2:$C$17521,P$8))*$C$6</f>
        <v>0.1466263585</v>
      </c>
      <c r="Q17" s="193">
        <f>(SUMIFS(Profile!$F$2:$F$17521,Profile!$B$2:$B$17521,$B17,Profile!$C$2:$C$17521,Q$8))*$C$6</f>
        <v>0.1766727435</v>
      </c>
      <c r="R17" s="193">
        <f>(SUMIFS(Profile!$F$2:$F$17521,Profile!$B$2:$B$17521,$B17,Profile!$C$2:$C$17521,R$8))*$C$6</f>
        <v>0.2071197469</v>
      </c>
      <c r="S17" s="193">
        <f>(SUMIFS(Profile!$F$2:$F$17521,Profile!$B$2:$B$17521,$B17,Profile!$C$2:$C$17521,S$8))*$C$6</f>
        <v>0.246780975</v>
      </c>
      <c r="T17" s="193">
        <f>(SUMIFS(Profile!$F$2:$F$17521,Profile!$B$2:$B$17521,$B17,Profile!$C$2:$C$17521,T$8))*$C$6</f>
        <v>0.2804329261</v>
      </c>
      <c r="U17" s="193">
        <f>(SUMIFS(Profile!$F$2:$F$17521,Profile!$B$2:$B$17521,$B17,Profile!$C$2:$C$17521,U$8))*$C$6</f>
        <v>0.28724344</v>
      </c>
      <c r="V17" s="193">
        <f>(SUMIFS(Profile!$F$2:$F$17521,Profile!$B$2:$B$17521,$B17,Profile!$C$2:$C$17521,V$8))*$C$6</f>
        <v>0.2896471508</v>
      </c>
      <c r="W17" s="193">
        <f>(SUMIFS(Profile!$F$2:$F$17521,Profile!$B$2:$B$17521,$B17,Profile!$C$2:$C$17521,W$8))*$C$6</f>
        <v>0.2904483878</v>
      </c>
      <c r="X17" s="193">
        <f>(SUMIFS(Profile!$F$2:$F$17521,Profile!$B$2:$B$17521,$B17,Profile!$C$2:$C$17521,X$8))*$C$6</f>
        <v>0.2860415846</v>
      </c>
      <c r="Y17" s="193">
        <f>(SUMIFS(Profile!$F$2:$F$17521,Profile!$B$2:$B$17521,$B17,Profile!$C$2:$C$17521,Y$8))*$C$6</f>
        <v>0.2764267415</v>
      </c>
      <c r="Z17" s="193">
        <f>(SUMIFS(Profile!$F$2:$F$17521,Profile!$B$2:$B$17521,$B17,Profile!$C$2:$C$17521,Z$8))*$C$6</f>
        <v>0.2728211753</v>
      </c>
      <c r="AA17" s="193">
        <f>(SUMIFS(Profile!$F$2:$F$17521,Profile!$B$2:$B$17521,$B17,Profile!$C$2:$C$17521,AA$8))*$C$6</f>
        <v>0.2676131352</v>
      </c>
      <c r="AB17" s="193">
        <f>(SUMIFS(Profile!$F$2:$F$17521,Profile!$B$2:$B$17521,$B17,Profile!$C$2:$C$17521,AB$8))*$C$6</f>
        <v>0.2668118983</v>
      </c>
      <c r="AC17" s="193">
        <f>(SUMIFS(Profile!$F$2:$F$17521,Profile!$B$2:$B$17521,$B17,Profile!$C$2:$C$17521,AC$8))*$C$6</f>
        <v>0.2736224122</v>
      </c>
      <c r="AD17" s="193">
        <f>(SUMIFS(Profile!$F$2:$F$17521,Profile!$B$2:$B$17521,$B17,Profile!$C$2:$C$17521,AD$8))*$C$6</f>
        <v>0.2748242676</v>
      </c>
      <c r="AE17" s="193">
        <f>(SUMIFS(Profile!$F$2:$F$17521,Profile!$B$2:$B$17521,$B17,Profile!$C$2:$C$17521,AE$8))*$C$6</f>
        <v>0.2728211753</v>
      </c>
      <c r="AF17" s="193">
        <f>(SUMIFS(Profile!$F$2:$F$17521,Profile!$B$2:$B$17521,$B17,Profile!$C$2:$C$17521,AF$8))*$C$6</f>
        <v>0.2672125167</v>
      </c>
      <c r="AG17" s="193">
        <f>(SUMIFS(Profile!$F$2:$F$17521,Profile!$B$2:$B$17521,$B17,Profile!$C$2:$C$17521,AG$8))*$C$6</f>
        <v>0.2676131352</v>
      </c>
      <c r="AH17" s="193">
        <f>(SUMIFS(Profile!$F$2:$F$17521,Profile!$B$2:$B$17521,$B17,Profile!$C$2:$C$17521,AH$8))*$C$6</f>
        <v>0.2784298338</v>
      </c>
      <c r="AI17" s="193">
        <f>(SUMIFS(Profile!$F$2:$F$17521,Profile!$B$2:$B$17521,$B17,Profile!$C$2:$C$17521,AI$8))*$C$6</f>
        <v>0.2868428216</v>
      </c>
      <c r="AJ17" s="193">
        <f>(SUMIFS(Profile!$F$2:$F$17521,Profile!$B$2:$B$17521,$B17,Profile!$C$2:$C$17521,AJ$8))*$C$6</f>
        <v>0.3116811665</v>
      </c>
      <c r="AK17" s="193">
        <f>(SUMIFS(Profile!$F$2:$F$17521,Profile!$B$2:$B$17521,$B17,Profile!$C$2:$C$17521,AK$8))*$C$6</f>
        <v>0.3509417761</v>
      </c>
      <c r="AL17" s="193">
        <f>(SUMIFS(Profile!$F$2:$F$17521,Profile!$B$2:$B$17521,$B17,Profile!$C$2:$C$17521,AL$8))*$C$6</f>
        <v>0.3994166105</v>
      </c>
      <c r="AM17" s="193">
        <f>(SUMIFS(Profile!$F$2:$F$17521,Profile!$B$2:$B$17521,$B17,Profile!$C$2:$C$17521,AM$8))*$C$6</f>
        <v>0.4462088473</v>
      </c>
      <c r="AN17" s="193">
        <f>(SUMIFS(Profile!$F$2:$F$17521,Profile!$B$2:$B$17521,$B17,Profile!$C$2:$C$17521,AN$8))*$C$6</f>
        <v>0.4593090711</v>
      </c>
      <c r="AO17" s="193">
        <f>(SUMIFS(Profile!$F$2:$F$17521,Profile!$B$2:$B$17521,$B17,Profile!$C$2:$C$17521,AO$8))*$C$6</f>
        <v>0.4611519161</v>
      </c>
      <c r="AP17" s="193">
        <f>(SUMIFS(Profile!$F$2:$F$17521,Profile!$B$2:$B$17521,$B17,Profile!$C$2:$C$17521,AP$8))*$C$6</f>
        <v>0.450215032</v>
      </c>
      <c r="AQ17" s="193">
        <f>(SUMIFS(Profile!$F$2:$F$17521,Profile!$B$2:$B$17521,$B17,Profile!$C$2:$C$17521,AQ$8))*$C$6</f>
        <v>0.4349514684</v>
      </c>
      <c r="AR17" s="193">
        <f>(SUMIFS(Profile!$F$2:$F$17521,Profile!$B$2:$B$17521,$B17,Profile!$C$2:$C$17521,AR$8))*$C$6</f>
        <v>0.4111547315</v>
      </c>
      <c r="AS17" s="193">
        <f>(SUMIFS(Profile!$F$2:$F$17521,Profile!$B$2:$B$17521,$B17,Profile!$C$2:$C$17521,AS$8))*$C$6</f>
        <v>0.3974135182</v>
      </c>
      <c r="AT17" s="193">
        <f>(SUMIFS(Profile!$F$2:$F$17521,Profile!$B$2:$B$17521,$B17,Profile!$C$2:$C$17521,AT$8))*$C$6</f>
        <v>0.3801869241</v>
      </c>
      <c r="AU17" s="193">
        <f>(SUMIFS(Profile!$F$2:$F$17521,Profile!$B$2:$B$17521,$B17,Profile!$C$2:$C$17521,AU$8))*$C$6</f>
        <v>0.3601560008</v>
      </c>
      <c r="AV17" s="193">
        <f>(SUMIFS(Profile!$F$2:$F$17521,Profile!$B$2:$B$17521,$B17,Profile!$C$2:$C$17521,AV$8))*$C$6</f>
        <v>0.3421281699</v>
      </c>
      <c r="AW17" s="193">
        <f>(SUMIFS(Profile!$F$2:$F$17521,Profile!$B$2:$B$17521,$B17,Profile!$C$2:$C$17521,AW$8))*$C$6</f>
        <v>0.3192929173</v>
      </c>
      <c r="AX17" s="193">
        <f>(SUMIFS(Profile!$F$2:$F$17521,Profile!$B$2:$B$17521,$B17,Profile!$C$2:$C$17521,AX$8))*$C$6</f>
        <v>0.2812341631</v>
      </c>
      <c r="AY17" s="193">
        <f>(SUMIFS(Profile!$F$2:$F$17521,Profile!$B$2:$B$17521,$B17,Profile!$C$2:$C$17521,AY$8))*$C$6</f>
        <v>0.2427747903</v>
      </c>
      <c r="AZ17" s="193">
        <f>(SUMIFS(Profile!$F$2:$F$17521,Profile!$B$2:$B$17521,$B17,Profile!$C$2:$C$17521,AZ$8))*$C$6</f>
        <v>0.2059178915</v>
      </c>
      <c r="BA17" s="193">
        <f t="shared" si="16"/>
        <v>2.169373795</v>
      </c>
      <c r="BB17" s="193">
        <f>(SUMIFS(Profile!$E$2:$E$17521,Profile!$B$2:$B$17521,$B17,Profile!$C$2:$C$17521,BB$8))*$C$9</f>
        <v>0</v>
      </c>
      <c r="BC17" s="193">
        <f>(SUMIFS(Profile!$E$2:$E$17521,Profile!$B$2:$B$17521,$B17,Profile!$C$2:$C$17521,BC$8))*$C$9</f>
        <v>0</v>
      </c>
      <c r="BD17" s="193">
        <f>(SUMIFS(Profile!$E$2:$E$17521,Profile!$B$2:$B$17521,$B17,Profile!$C$2:$C$17521,BD$8))*$C$9</f>
        <v>0</v>
      </c>
      <c r="BE17" s="193">
        <f>(SUMIFS(Profile!$E$2:$E$17521,Profile!$B$2:$B$17521,$B17,Profile!$C$2:$C$17521,BE$8))*$C$9</f>
        <v>0</v>
      </c>
      <c r="BF17" s="193">
        <f>(SUMIFS(Profile!$E$2:$E$17521,Profile!$B$2:$B$17521,$B17,Profile!$C$2:$C$17521,BF$8))*$C$9</f>
        <v>0</v>
      </c>
      <c r="BG17" s="193">
        <f>(SUMIFS(Profile!$E$2:$E$17521,Profile!$B$2:$B$17521,$B17,Profile!$C$2:$C$17521,BG$8))*$C$9</f>
        <v>0</v>
      </c>
      <c r="BH17" s="193">
        <f>(SUMIFS(Profile!$E$2:$E$17521,Profile!$B$2:$B$17521,$B17,Profile!$C$2:$C$17521,BH$8))*$C$9</f>
        <v>0</v>
      </c>
      <c r="BI17" s="193">
        <f>(SUMIFS(Profile!$E$2:$E$17521,Profile!$B$2:$B$17521,$B17,Profile!$C$2:$C$17521,BI$8))*$C$9</f>
        <v>0</v>
      </c>
      <c r="BJ17" s="193">
        <f>(SUMIFS(Profile!$E$2:$E$17521,Profile!$B$2:$B$17521,$B17,Profile!$C$2:$C$17521,BJ$8))*$C$9</f>
        <v>0</v>
      </c>
      <c r="BK17" s="193">
        <f>(SUMIFS(Profile!$E$2:$E$17521,Profile!$B$2:$B$17521,$B17,Profile!$C$2:$C$17521,BK$8))*$C$9</f>
        <v>0</v>
      </c>
      <c r="BL17" s="193">
        <f>(SUMIFS(Profile!$E$2:$E$17521,Profile!$B$2:$B$17521,$B17,Profile!$C$2:$C$17521,BL$8))*$C$9</f>
        <v>0</v>
      </c>
      <c r="BM17" s="193">
        <f>(SUMIFS(Profile!$E$2:$E$17521,Profile!$B$2:$B$17521,$B17,Profile!$C$2:$C$17521,BM$8))*$C$9</f>
        <v>0</v>
      </c>
      <c r="BN17" s="193">
        <f>(SUMIFS(Profile!$E$2:$E$17521,Profile!$B$2:$B$17521,$B17,Profile!$C$2:$C$17521,BN$8))*$C$9</f>
        <v>0</v>
      </c>
      <c r="BO17" s="193">
        <f>(SUMIFS(Profile!$E$2:$E$17521,Profile!$B$2:$B$17521,$B17,Profile!$C$2:$C$17521,BO$8))*$C$9</f>
        <v>0</v>
      </c>
      <c r="BP17" s="193">
        <f>(SUMIFS(Profile!$E$2:$E$17521,Profile!$B$2:$B$17521,$B17,Profile!$C$2:$C$17521,BP$8))*$C$9</f>
        <v>0</v>
      </c>
      <c r="BQ17" s="193">
        <f>(SUMIFS(Profile!$E$2:$E$17521,Profile!$B$2:$B$17521,$B17,Profile!$C$2:$C$17521,BQ$8))*$C$9</f>
        <v>0</v>
      </c>
      <c r="BR17" s="193">
        <f>(SUMIFS(Profile!$E$2:$E$17521,Profile!$B$2:$B$17521,$B17,Profile!$C$2:$C$17521,BR$8))*$C$9</f>
        <v>0.005368430062</v>
      </c>
      <c r="BS17" s="193">
        <f>(SUMIFS(Profile!$E$2:$E$17521,Profile!$B$2:$B$17521,$B17,Profile!$C$2:$C$17521,BS$8))*$C$9</f>
        <v>0.01733928823</v>
      </c>
      <c r="BT17" s="193">
        <f>(SUMIFS(Profile!$E$2:$E$17521,Profile!$B$2:$B$17521,$B17,Profile!$C$2:$C$17521,BT$8))*$C$9</f>
        <v>0.04293048355</v>
      </c>
      <c r="BU17" s="193">
        <f>(SUMIFS(Profile!$E$2:$E$17521,Profile!$B$2:$B$17521,$B17,Profile!$C$2:$C$17521,BU$8))*$C$9</f>
        <v>0.06390449573</v>
      </c>
      <c r="BV17" s="193">
        <f>(SUMIFS(Profile!$E$2:$E$17521,Profile!$B$2:$B$17521,$B17,Profile!$C$2:$C$17521,BV$8))*$C$9</f>
        <v>0.08190528427</v>
      </c>
      <c r="BW17" s="193">
        <f>(SUMIFS(Profile!$E$2:$E$17521,Profile!$B$2:$B$17521,$B17,Profile!$C$2:$C$17521,BW$8))*$C$9</f>
        <v>0.102827571</v>
      </c>
      <c r="BX17" s="193">
        <f>(SUMIFS(Profile!$E$2:$E$17521,Profile!$B$2:$B$17521,$B17,Profile!$C$2:$C$17521,BX$8))*$C$9</f>
        <v>0.145997534</v>
      </c>
      <c r="BY17" s="193">
        <f>(SUMIFS(Profile!$E$2:$E$17521,Profile!$B$2:$B$17521,$B17,Profile!$C$2:$C$17521,BY$8))*$C$9</f>
        <v>0.1563933642</v>
      </c>
      <c r="BZ17" s="193">
        <f>(SUMIFS(Profile!$E$2:$E$17521,Profile!$B$2:$B$17521,$B17,Profile!$C$2:$C$17521,BZ$8))*$C$9</f>
        <v>0.2380565937</v>
      </c>
      <c r="CA17" s="193">
        <f>(SUMIFS(Profile!$E$2:$E$17521,Profile!$B$2:$B$17521,$B17,Profile!$C$2:$C$17521,CA$8))*$C$9</f>
        <v>0.3538843333</v>
      </c>
      <c r="CB17" s="193">
        <f>(SUMIFS(Profile!$E$2:$E$17521,Profile!$B$2:$B$17521,$B17,Profile!$C$2:$C$17521,CB$8))*$C$9</f>
        <v>0.2400001898</v>
      </c>
      <c r="CC17" s="193">
        <f>(SUMIFS(Profile!$E$2:$E$17521,Profile!$B$2:$B$17521,$B17,Profile!$C$2:$C$17521,CC$8))*$C$9</f>
        <v>0.208354402</v>
      </c>
      <c r="CD17" s="193">
        <f>(SUMIFS(Profile!$E$2:$E$17521,Profile!$B$2:$B$17521,$B17,Profile!$C$2:$C$17521,CD$8))*$C$9</f>
        <v>0.201569068</v>
      </c>
      <c r="CE17" s="193">
        <f>(SUMIFS(Profile!$E$2:$E$17521,Profile!$B$2:$B$17521,$B17,Profile!$C$2:$C$17521,CE$8))*$C$9</f>
        <v>0.1479629118</v>
      </c>
      <c r="CF17" s="193">
        <f>(SUMIFS(Profile!$E$2:$E$17521,Profile!$B$2:$B$17521,$B17,Profile!$C$2:$C$17521,CF$8))*$C$9</f>
        <v>0.1020901755</v>
      </c>
      <c r="CG17" s="193">
        <f>(SUMIFS(Profile!$E$2:$E$17521,Profile!$B$2:$B$17521,$B17,Profile!$C$2:$C$17521,CG$8))*$C$9</f>
        <v>0.04584949273</v>
      </c>
      <c r="CH17" s="193">
        <f>(SUMIFS(Profile!$E$2:$E$17521,Profile!$B$2:$B$17521,$B17,Profile!$C$2:$C$17521,CH$8))*$C$9</f>
        <v>0.01119119829</v>
      </c>
      <c r="CI17" s="193">
        <f>(SUMIFS(Profile!$E$2:$E$17521,Profile!$B$2:$B$17521,$B17,Profile!$C$2:$C$17521,CI$8))*$C$9</f>
        <v>0.002774202405</v>
      </c>
      <c r="CJ17" s="193">
        <f>(SUMIFS(Profile!$E$2:$E$17521,Profile!$B$2:$B$17521,$B17,Profile!$C$2:$C$17521,CJ$8))*$C$9</f>
        <v>0.0009205952992</v>
      </c>
      <c r="CK17" s="193">
        <f>(SUMIFS(Profile!$E$2:$E$17521,Profile!$B$2:$B$17521,$B17,Profile!$C$2:$C$17521,CK$8))*$C$9</f>
        <v>0.00005418112113</v>
      </c>
      <c r="CL17" s="193">
        <f>(SUMIFS(Profile!$E$2:$E$17521,Profile!$B$2:$B$17521,$B17,Profile!$C$2:$C$17521,CL$8))*$C$9</f>
        <v>0</v>
      </c>
      <c r="CM17" s="193">
        <f>(SUMIFS(Profile!$E$2:$E$17521,Profile!$B$2:$B$17521,$B17,Profile!$C$2:$C$17521,CM$8))*$C$9</f>
        <v>0</v>
      </c>
      <c r="CN17" s="193">
        <f>(SUMIFS(Profile!$E$2:$E$17521,Profile!$B$2:$B$17521,$B17,Profile!$C$2:$C$17521,CN$8))*$C$9</f>
        <v>0</v>
      </c>
      <c r="CO17" s="193">
        <f>(SUMIFS(Profile!$E$2:$E$17521,Profile!$B$2:$B$17521,$B17,Profile!$C$2:$C$17521,CO$8))*$C$9</f>
        <v>0</v>
      </c>
      <c r="CP17" s="193">
        <f>(SUMIFS(Profile!$E$2:$E$17521,Profile!$B$2:$B$17521,$B17,Profile!$C$2:$C$17521,CP$8))*$C$9</f>
        <v>0</v>
      </c>
      <c r="CQ17" s="193">
        <f>(SUMIFS(Profile!$E$2:$E$17521,Profile!$B$2:$B$17521,$B17,Profile!$C$2:$C$17521,CQ$8))*$C$9</f>
        <v>0</v>
      </c>
      <c r="CR17" s="193">
        <f>(SUMIFS(Profile!$E$2:$E$17521,Profile!$B$2:$B$17521,$B17,Profile!$C$2:$C$17521,CR$8))*$C$9</f>
        <v>0</v>
      </c>
      <c r="CS17" s="193">
        <f>(SUMIFS(Profile!$E$2:$E$17521,Profile!$B$2:$B$17521,$B17,Profile!$C$2:$C$17521,CS$8))*$C$9</f>
        <v>0</v>
      </c>
      <c r="CT17" s="193">
        <f>(SUMIFS(Profile!$E$2:$E$17521,Profile!$B$2:$B$17521,$B17,Profile!$C$2:$C$17521,CT$8))*$C$9</f>
        <v>0</v>
      </c>
      <c r="CU17" s="193">
        <f>(SUMIFS(Profile!$E$2:$E$17521,Profile!$B$2:$B$17521,$B17,Profile!$C$2:$C$17521,CU$8))*$C$9</f>
        <v>0</v>
      </c>
      <c r="CV17" s="193">
        <f>(SUMIFS(Profile!$E$2:$E$17521,Profile!$B$2:$B$17521,$B17,Profile!$C$2:$C$17521,CV$8))*$C$9</f>
        <v>0</v>
      </c>
      <c r="CW17" s="193">
        <f>(SUMIFS(Profile!$E$2:$E$17521,Profile!$B$2:$B$17521,$B17,Profile!$C$2:$C$17521,CW$8))*$C$9</f>
        <v>0</v>
      </c>
      <c r="CX17" s="193">
        <f t="shared" si="17"/>
        <v>0.07906006569</v>
      </c>
      <c r="CY17" s="193">
        <f t="shared" ref="CY17:ET17" si="47">MAX(BB17-E17,0)</f>
        <v>0</v>
      </c>
      <c r="CZ17" s="193">
        <f t="shared" si="47"/>
        <v>0</v>
      </c>
      <c r="DA17" s="193">
        <f t="shared" si="47"/>
        <v>0</v>
      </c>
      <c r="DB17" s="193">
        <f t="shared" si="47"/>
        <v>0</v>
      </c>
      <c r="DC17" s="193">
        <f t="shared" si="47"/>
        <v>0</v>
      </c>
      <c r="DD17" s="193">
        <f t="shared" si="47"/>
        <v>0</v>
      </c>
      <c r="DE17" s="193">
        <f t="shared" si="47"/>
        <v>0</v>
      </c>
      <c r="DF17" s="193">
        <f t="shared" si="47"/>
        <v>0</v>
      </c>
      <c r="DG17" s="193">
        <f t="shared" si="47"/>
        <v>0</v>
      </c>
      <c r="DH17" s="193">
        <f t="shared" si="47"/>
        <v>0</v>
      </c>
      <c r="DI17" s="193">
        <f t="shared" si="47"/>
        <v>0</v>
      </c>
      <c r="DJ17" s="193">
        <f t="shared" si="47"/>
        <v>0</v>
      </c>
      <c r="DK17" s="193">
        <f t="shared" si="47"/>
        <v>0</v>
      </c>
      <c r="DL17" s="193">
        <f t="shared" si="47"/>
        <v>0</v>
      </c>
      <c r="DM17" s="193">
        <f t="shared" si="47"/>
        <v>0</v>
      </c>
      <c r="DN17" s="193">
        <f t="shared" si="47"/>
        <v>0</v>
      </c>
      <c r="DO17" s="193">
        <f t="shared" si="47"/>
        <v>0</v>
      </c>
      <c r="DP17" s="193">
        <f t="shared" si="47"/>
        <v>0</v>
      </c>
      <c r="DQ17" s="193">
        <f t="shared" si="47"/>
        <v>0</v>
      </c>
      <c r="DR17" s="193">
        <f t="shared" si="47"/>
        <v>0</v>
      </c>
      <c r="DS17" s="193">
        <f t="shared" si="47"/>
        <v>0</v>
      </c>
      <c r="DT17" s="193">
        <f t="shared" si="47"/>
        <v>0</v>
      </c>
      <c r="DU17" s="193">
        <f t="shared" si="47"/>
        <v>0</v>
      </c>
      <c r="DV17" s="193">
        <f t="shared" si="47"/>
        <v>0</v>
      </c>
      <c r="DW17" s="193">
        <f t="shared" si="47"/>
        <v>0</v>
      </c>
      <c r="DX17" s="193">
        <f t="shared" si="47"/>
        <v>0.07906006569</v>
      </c>
      <c r="DY17" s="193">
        <f t="shared" si="47"/>
        <v>0</v>
      </c>
      <c r="DZ17" s="193">
        <f t="shared" si="47"/>
        <v>0</v>
      </c>
      <c r="EA17" s="193">
        <f t="shared" si="47"/>
        <v>0</v>
      </c>
      <c r="EB17" s="193">
        <f t="shared" si="47"/>
        <v>0</v>
      </c>
      <c r="EC17" s="193">
        <f t="shared" si="47"/>
        <v>0</v>
      </c>
      <c r="ED17" s="193">
        <f t="shared" si="47"/>
        <v>0</v>
      </c>
      <c r="EE17" s="193">
        <f t="shared" si="47"/>
        <v>0</v>
      </c>
      <c r="EF17" s="193">
        <f t="shared" si="47"/>
        <v>0</v>
      </c>
      <c r="EG17" s="193">
        <f t="shared" si="47"/>
        <v>0</v>
      </c>
      <c r="EH17" s="193">
        <f t="shared" si="47"/>
        <v>0</v>
      </c>
      <c r="EI17" s="193">
        <f t="shared" si="47"/>
        <v>0</v>
      </c>
      <c r="EJ17" s="193">
        <f t="shared" si="47"/>
        <v>0</v>
      </c>
      <c r="EK17" s="193">
        <f t="shared" si="47"/>
        <v>0</v>
      </c>
      <c r="EL17" s="193">
        <f t="shared" si="47"/>
        <v>0</v>
      </c>
      <c r="EM17" s="193">
        <f t="shared" si="47"/>
        <v>0</v>
      </c>
      <c r="EN17" s="193">
        <f t="shared" si="47"/>
        <v>0</v>
      </c>
      <c r="EO17" s="193">
        <f t="shared" si="47"/>
        <v>0</v>
      </c>
      <c r="EP17" s="193">
        <f t="shared" si="47"/>
        <v>0</v>
      </c>
      <c r="EQ17" s="193">
        <f t="shared" si="47"/>
        <v>0</v>
      </c>
      <c r="ER17" s="193">
        <f t="shared" si="47"/>
        <v>0</v>
      </c>
      <c r="ES17" s="193">
        <f t="shared" si="47"/>
        <v>0</v>
      </c>
      <c r="ET17" s="193">
        <f t="shared" si="47"/>
        <v>0</v>
      </c>
      <c r="EU17" s="193">
        <f t="shared" si="19"/>
        <v>2.090313729</v>
      </c>
      <c r="EV17" s="193">
        <f t="shared" ref="EV17:GQ17" si="48">BB17-CY17</f>
        <v>0</v>
      </c>
      <c r="EW17" s="193">
        <f t="shared" si="48"/>
        <v>0</v>
      </c>
      <c r="EX17" s="193">
        <f t="shared" si="48"/>
        <v>0</v>
      </c>
      <c r="EY17" s="193">
        <f t="shared" si="48"/>
        <v>0</v>
      </c>
      <c r="EZ17" s="193">
        <f t="shared" si="48"/>
        <v>0</v>
      </c>
      <c r="FA17" s="193">
        <f t="shared" si="48"/>
        <v>0</v>
      </c>
      <c r="FB17" s="193">
        <f t="shared" si="48"/>
        <v>0</v>
      </c>
      <c r="FC17" s="193">
        <f t="shared" si="48"/>
        <v>0</v>
      </c>
      <c r="FD17" s="193">
        <f t="shared" si="48"/>
        <v>0</v>
      </c>
      <c r="FE17" s="193">
        <f t="shared" si="48"/>
        <v>0</v>
      </c>
      <c r="FF17" s="193">
        <f t="shared" si="48"/>
        <v>0</v>
      </c>
      <c r="FG17" s="193">
        <f t="shared" si="48"/>
        <v>0</v>
      </c>
      <c r="FH17" s="193">
        <f t="shared" si="48"/>
        <v>0</v>
      </c>
      <c r="FI17" s="193">
        <f t="shared" si="48"/>
        <v>0</v>
      </c>
      <c r="FJ17" s="193">
        <f t="shared" si="48"/>
        <v>0</v>
      </c>
      <c r="FK17" s="193">
        <f t="shared" si="48"/>
        <v>0</v>
      </c>
      <c r="FL17" s="193">
        <f t="shared" si="48"/>
        <v>0.005368430062</v>
      </c>
      <c r="FM17" s="193">
        <f t="shared" si="48"/>
        <v>0.01733928823</v>
      </c>
      <c r="FN17" s="193">
        <f t="shared" si="48"/>
        <v>0.04293048355</v>
      </c>
      <c r="FO17" s="193">
        <f t="shared" si="48"/>
        <v>0.06390449573</v>
      </c>
      <c r="FP17" s="193">
        <f t="shared" si="48"/>
        <v>0.08190528427</v>
      </c>
      <c r="FQ17" s="193">
        <f t="shared" si="48"/>
        <v>0.102827571</v>
      </c>
      <c r="FR17" s="193">
        <f t="shared" si="48"/>
        <v>0.145997534</v>
      </c>
      <c r="FS17" s="193">
        <f t="shared" si="48"/>
        <v>0.1563933642</v>
      </c>
      <c r="FT17" s="193">
        <f t="shared" si="48"/>
        <v>0.2380565937</v>
      </c>
      <c r="FU17" s="193">
        <f t="shared" si="48"/>
        <v>0.2748242676</v>
      </c>
      <c r="FV17" s="193">
        <f t="shared" si="48"/>
        <v>0.2400001898</v>
      </c>
      <c r="FW17" s="193">
        <f t="shared" si="48"/>
        <v>0.208354402</v>
      </c>
      <c r="FX17" s="193">
        <f t="shared" si="48"/>
        <v>0.201569068</v>
      </c>
      <c r="FY17" s="193">
        <f t="shared" si="48"/>
        <v>0.1479629118</v>
      </c>
      <c r="FZ17" s="193">
        <f t="shared" si="48"/>
        <v>0.1020901755</v>
      </c>
      <c r="GA17" s="193">
        <f t="shared" si="48"/>
        <v>0.04584949273</v>
      </c>
      <c r="GB17" s="193">
        <f t="shared" si="48"/>
        <v>0.01119119829</v>
      </c>
      <c r="GC17" s="193">
        <f t="shared" si="48"/>
        <v>0.002774202405</v>
      </c>
      <c r="GD17" s="193">
        <f t="shared" si="48"/>
        <v>0.0009205952992</v>
      </c>
      <c r="GE17" s="193">
        <f t="shared" si="48"/>
        <v>0.00005418112113</v>
      </c>
      <c r="GF17" s="193">
        <f t="shared" si="48"/>
        <v>0</v>
      </c>
      <c r="GG17" s="193">
        <f t="shared" si="48"/>
        <v>0</v>
      </c>
      <c r="GH17" s="193">
        <f t="shared" si="48"/>
        <v>0</v>
      </c>
      <c r="GI17" s="193">
        <f t="shared" si="48"/>
        <v>0</v>
      </c>
      <c r="GJ17" s="193">
        <f t="shared" si="48"/>
        <v>0</v>
      </c>
      <c r="GK17" s="193">
        <f t="shared" si="48"/>
        <v>0</v>
      </c>
      <c r="GL17" s="193">
        <f t="shared" si="48"/>
        <v>0</v>
      </c>
      <c r="GM17" s="193">
        <f t="shared" si="48"/>
        <v>0</v>
      </c>
      <c r="GN17" s="193">
        <f t="shared" si="48"/>
        <v>0</v>
      </c>
      <c r="GO17" s="193">
        <f t="shared" si="48"/>
        <v>0</v>
      </c>
      <c r="GP17" s="193">
        <f t="shared" si="48"/>
        <v>0</v>
      </c>
      <c r="GQ17" s="193">
        <f t="shared" si="48"/>
        <v>0</v>
      </c>
      <c r="GR17" s="193">
        <f t="shared" si="21"/>
        <v>10.8878016</v>
      </c>
      <c r="GS17" s="193">
        <f t="shared" ref="GS17:IN17" si="49">E17-EV17</f>
        <v>0.1742690327</v>
      </c>
      <c r="GT17" s="193">
        <f t="shared" si="49"/>
        <v>0.1542381094</v>
      </c>
      <c r="GU17" s="193">
        <f t="shared" si="49"/>
        <v>0.1442226477</v>
      </c>
      <c r="GV17" s="193">
        <f t="shared" si="49"/>
        <v>0.1354090415</v>
      </c>
      <c r="GW17" s="193">
        <f t="shared" si="49"/>
        <v>0.1314028568</v>
      </c>
      <c r="GX17" s="193">
        <f t="shared" si="49"/>
        <v>0.1269960537</v>
      </c>
      <c r="GY17" s="193">
        <f t="shared" si="49"/>
        <v>0.1265954352</v>
      </c>
      <c r="GZ17" s="193">
        <f t="shared" si="49"/>
        <v>0.1249929614</v>
      </c>
      <c r="HA17" s="193">
        <f t="shared" si="49"/>
        <v>0.1245923429</v>
      </c>
      <c r="HB17" s="193">
        <f t="shared" si="49"/>
        <v>0.1293997645</v>
      </c>
      <c r="HC17" s="193">
        <f t="shared" si="49"/>
        <v>0.1358096599</v>
      </c>
      <c r="HD17" s="193">
        <f t="shared" si="49"/>
        <v>0.1466263585</v>
      </c>
      <c r="HE17" s="193">
        <f t="shared" si="49"/>
        <v>0.1766727435</v>
      </c>
      <c r="HF17" s="193">
        <f t="shared" si="49"/>
        <v>0.2071197469</v>
      </c>
      <c r="HG17" s="193">
        <f t="shared" si="49"/>
        <v>0.246780975</v>
      </c>
      <c r="HH17" s="193">
        <f t="shared" si="49"/>
        <v>0.2804329261</v>
      </c>
      <c r="HI17" s="193">
        <f t="shared" si="49"/>
        <v>0.28187501</v>
      </c>
      <c r="HJ17" s="193">
        <f t="shared" si="49"/>
        <v>0.2723078626</v>
      </c>
      <c r="HK17" s="193">
        <f t="shared" si="49"/>
        <v>0.2475179042</v>
      </c>
      <c r="HL17" s="193">
        <f t="shared" si="49"/>
        <v>0.2221370889</v>
      </c>
      <c r="HM17" s="193">
        <f t="shared" si="49"/>
        <v>0.1945214572</v>
      </c>
      <c r="HN17" s="193">
        <f t="shared" si="49"/>
        <v>0.1699936043</v>
      </c>
      <c r="HO17" s="193">
        <f t="shared" si="49"/>
        <v>0.1216156012</v>
      </c>
      <c r="HP17" s="193">
        <f t="shared" si="49"/>
        <v>0.1104185341</v>
      </c>
      <c r="HQ17" s="193">
        <f t="shared" si="49"/>
        <v>0.03556581851</v>
      </c>
      <c r="HR17" s="193">
        <f t="shared" si="49"/>
        <v>0</v>
      </c>
      <c r="HS17" s="193">
        <f t="shared" si="49"/>
        <v>0.03282098547</v>
      </c>
      <c r="HT17" s="193">
        <f t="shared" si="49"/>
        <v>0.05885811474</v>
      </c>
      <c r="HU17" s="193">
        <f t="shared" si="49"/>
        <v>0.06604406719</v>
      </c>
      <c r="HV17" s="193">
        <f t="shared" si="49"/>
        <v>0.130466922</v>
      </c>
      <c r="HW17" s="193">
        <f t="shared" si="49"/>
        <v>0.1847526461</v>
      </c>
      <c r="HX17" s="193">
        <f t="shared" si="49"/>
        <v>0.2658316737</v>
      </c>
      <c r="HY17" s="193">
        <f t="shared" si="49"/>
        <v>0.3397505778</v>
      </c>
      <c r="HZ17" s="193">
        <f t="shared" si="49"/>
        <v>0.3966424081</v>
      </c>
      <c r="IA17" s="193">
        <f t="shared" si="49"/>
        <v>0.445288252</v>
      </c>
      <c r="IB17" s="193">
        <f t="shared" si="49"/>
        <v>0.45925489</v>
      </c>
      <c r="IC17" s="193">
        <f t="shared" si="49"/>
        <v>0.4611519161</v>
      </c>
      <c r="ID17" s="193">
        <f t="shared" si="49"/>
        <v>0.450215032</v>
      </c>
      <c r="IE17" s="193">
        <f t="shared" si="49"/>
        <v>0.4349514684</v>
      </c>
      <c r="IF17" s="193">
        <f t="shared" si="49"/>
        <v>0.4111547315</v>
      </c>
      <c r="IG17" s="193">
        <f t="shared" si="49"/>
        <v>0.3974135182</v>
      </c>
      <c r="IH17" s="193">
        <f t="shared" si="49"/>
        <v>0.3801869241</v>
      </c>
      <c r="II17" s="193">
        <f t="shared" si="49"/>
        <v>0.3601560008</v>
      </c>
      <c r="IJ17" s="193">
        <f t="shared" si="49"/>
        <v>0.3421281699</v>
      </c>
      <c r="IK17" s="193">
        <f t="shared" si="49"/>
        <v>0.3192929173</v>
      </c>
      <c r="IL17" s="193">
        <f t="shared" si="49"/>
        <v>0.2812341631</v>
      </c>
      <c r="IM17" s="193">
        <f t="shared" si="49"/>
        <v>0.2427747903</v>
      </c>
      <c r="IN17" s="193">
        <f t="shared" si="49"/>
        <v>0.2059178915</v>
      </c>
      <c r="IO17" s="193">
        <f t="shared" si="23"/>
        <v>0.07906006569</v>
      </c>
      <c r="IP17" s="193">
        <f t="shared" si="29"/>
        <v>0</v>
      </c>
      <c r="IQ17" s="193">
        <f t="shared" ref="IQ17:KK17" si="50">MAX((MIN(CZ17+IP17,$IO$7))-GT17,0)</f>
        <v>0</v>
      </c>
      <c r="IR17" s="193">
        <f t="shared" si="50"/>
        <v>0</v>
      </c>
      <c r="IS17" s="193">
        <f t="shared" si="50"/>
        <v>0</v>
      </c>
      <c r="IT17" s="193">
        <f t="shared" si="50"/>
        <v>0</v>
      </c>
      <c r="IU17" s="193">
        <f t="shared" si="50"/>
        <v>0</v>
      </c>
      <c r="IV17" s="193">
        <f t="shared" si="50"/>
        <v>0</v>
      </c>
      <c r="IW17" s="193">
        <f t="shared" si="50"/>
        <v>0</v>
      </c>
      <c r="IX17" s="193">
        <f t="shared" si="50"/>
        <v>0</v>
      </c>
      <c r="IY17" s="193">
        <f t="shared" si="50"/>
        <v>0</v>
      </c>
      <c r="IZ17" s="193">
        <f t="shared" si="50"/>
        <v>0</v>
      </c>
      <c r="JA17" s="193">
        <f t="shared" si="50"/>
        <v>0</v>
      </c>
      <c r="JB17" s="193">
        <f t="shared" si="50"/>
        <v>0</v>
      </c>
      <c r="JC17" s="193">
        <f t="shared" si="50"/>
        <v>0</v>
      </c>
      <c r="JD17" s="193">
        <f t="shared" si="50"/>
        <v>0</v>
      </c>
      <c r="JE17" s="193">
        <f t="shared" si="50"/>
        <v>0</v>
      </c>
      <c r="JF17" s="193">
        <f t="shared" si="50"/>
        <v>0</v>
      </c>
      <c r="JG17" s="193">
        <f t="shared" si="50"/>
        <v>0</v>
      </c>
      <c r="JH17" s="193">
        <f t="shared" si="50"/>
        <v>0</v>
      </c>
      <c r="JI17" s="193">
        <f t="shared" si="50"/>
        <v>0</v>
      </c>
      <c r="JJ17" s="193">
        <f t="shared" si="50"/>
        <v>0</v>
      </c>
      <c r="JK17" s="193">
        <f t="shared" si="50"/>
        <v>0</v>
      </c>
      <c r="JL17" s="193">
        <f t="shared" si="50"/>
        <v>0</v>
      </c>
      <c r="JM17" s="193">
        <f t="shared" si="50"/>
        <v>0</v>
      </c>
      <c r="JN17" s="193">
        <f t="shared" si="50"/>
        <v>0</v>
      </c>
      <c r="JO17" s="193">
        <f t="shared" si="50"/>
        <v>0.07906006569</v>
      </c>
      <c r="JP17" s="193">
        <f t="shared" si="50"/>
        <v>0.04623908023</v>
      </c>
      <c r="JQ17" s="193">
        <f t="shared" si="50"/>
        <v>0</v>
      </c>
      <c r="JR17" s="193">
        <f t="shared" si="50"/>
        <v>0</v>
      </c>
      <c r="JS17" s="193">
        <f t="shared" si="50"/>
        <v>0</v>
      </c>
      <c r="JT17" s="193">
        <f t="shared" si="50"/>
        <v>0</v>
      </c>
      <c r="JU17" s="193">
        <f t="shared" si="50"/>
        <v>0</v>
      </c>
      <c r="JV17" s="193">
        <f t="shared" si="50"/>
        <v>0</v>
      </c>
      <c r="JW17" s="193">
        <f t="shared" si="50"/>
        <v>0</v>
      </c>
      <c r="JX17" s="193">
        <f t="shared" si="50"/>
        <v>0</v>
      </c>
      <c r="JY17" s="193">
        <f t="shared" si="50"/>
        <v>0</v>
      </c>
      <c r="JZ17" s="193">
        <f t="shared" si="50"/>
        <v>0</v>
      </c>
      <c r="KA17" s="193">
        <f t="shared" si="50"/>
        <v>0</v>
      </c>
      <c r="KB17" s="193">
        <f t="shared" si="50"/>
        <v>0</v>
      </c>
      <c r="KC17" s="193">
        <f t="shared" si="50"/>
        <v>0</v>
      </c>
      <c r="KD17" s="193">
        <f t="shared" si="50"/>
        <v>0</v>
      </c>
      <c r="KE17" s="193">
        <f t="shared" si="50"/>
        <v>0</v>
      </c>
      <c r="KF17" s="193">
        <f t="shared" si="50"/>
        <v>0</v>
      </c>
      <c r="KG17" s="193">
        <f t="shared" si="50"/>
        <v>0</v>
      </c>
      <c r="KH17" s="193">
        <f t="shared" si="50"/>
        <v>0</v>
      </c>
      <c r="KI17" s="193">
        <f t="shared" si="50"/>
        <v>0</v>
      </c>
      <c r="KJ17" s="193">
        <f t="shared" si="50"/>
        <v>0</v>
      </c>
      <c r="KK17" s="193">
        <f t="shared" si="50"/>
        <v>0</v>
      </c>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row>
    <row r="18" ht="14.25" customHeight="1">
      <c r="A18" s="1">
        <v>1.0</v>
      </c>
      <c r="B18" s="1">
        <f t="shared" ref="B18:C18" si="51">B17+1</f>
        <v>8</v>
      </c>
      <c r="C18" s="267">
        <f t="shared" si="51"/>
        <v>43473</v>
      </c>
      <c r="D18" s="193">
        <f t="shared" si="15"/>
        <v>13.03768729</v>
      </c>
      <c r="E18" s="193">
        <f>(SUMIFS(Profile!$F$2:$F$17521,Profile!$B$2:$B$17521,$B18,Profile!$C$2:$C$17521,E$8))*$C$6</f>
        <v>0.1758715065</v>
      </c>
      <c r="F18" s="193">
        <f>(SUMIFS(Profile!$F$2:$F$17521,Profile!$B$2:$B$17521,$B18,Profile!$C$2:$C$17521,F$8))*$C$6</f>
        <v>0.158244294</v>
      </c>
      <c r="G18" s="193">
        <f>(SUMIFS(Profile!$F$2:$F$17521,Profile!$B$2:$B$17521,$B18,Profile!$C$2:$C$17521,G$8))*$C$6</f>
        <v>0.1482288324</v>
      </c>
      <c r="H18" s="193">
        <f>(SUMIFS(Profile!$F$2:$F$17521,Profile!$B$2:$B$17521,$B18,Profile!$C$2:$C$17521,H$8))*$C$6</f>
        <v>0.1386139892</v>
      </c>
      <c r="I18" s="193">
        <f>(SUMIFS(Profile!$F$2:$F$17521,Profile!$B$2:$B$17521,$B18,Profile!$C$2:$C$17521,I$8))*$C$6</f>
        <v>0.1326047122</v>
      </c>
      <c r="J18" s="193">
        <f>(SUMIFS(Profile!$F$2:$F$17521,Profile!$B$2:$B$17521,$B18,Profile!$C$2:$C$17521,J$8))*$C$6</f>
        <v>0.1269960537</v>
      </c>
      <c r="K18" s="193">
        <f>(SUMIFS(Profile!$F$2:$F$17521,Profile!$B$2:$B$17521,$B18,Profile!$C$2:$C$17521,K$8))*$C$6</f>
        <v>0.1261948168</v>
      </c>
      <c r="L18" s="193">
        <f>(SUMIFS(Profile!$F$2:$F$17521,Profile!$B$2:$B$17521,$B18,Profile!$C$2:$C$17521,L$8))*$C$6</f>
        <v>0.1257941983</v>
      </c>
      <c r="M18" s="193">
        <f>(SUMIFS(Profile!$F$2:$F$17521,Profile!$B$2:$B$17521,$B18,Profile!$C$2:$C$17521,M$8))*$C$6</f>
        <v>0.1249929614</v>
      </c>
      <c r="N18" s="193">
        <f>(SUMIFS(Profile!$F$2:$F$17521,Profile!$B$2:$B$17521,$B18,Profile!$C$2:$C$17521,N$8))*$C$6</f>
        <v>0.1293997645</v>
      </c>
      <c r="O18" s="193">
        <f>(SUMIFS(Profile!$F$2:$F$17521,Profile!$B$2:$B$17521,$B18,Profile!$C$2:$C$17521,O$8))*$C$6</f>
        <v>0.1358096599</v>
      </c>
      <c r="P18" s="193">
        <f>(SUMIFS(Profile!$F$2:$F$17521,Profile!$B$2:$B$17521,$B18,Profile!$C$2:$C$17521,P$8))*$C$6</f>
        <v>0.1454245031</v>
      </c>
      <c r="Q18" s="193">
        <f>(SUMIFS(Profile!$F$2:$F$17521,Profile!$B$2:$B$17521,$B18,Profile!$C$2:$C$17521,Q$8))*$C$6</f>
        <v>0.1742690327</v>
      </c>
      <c r="R18" s="193">
        <f>(SUMIFS(Profile!$F$2:$F$17521,Profile!$B$2:$B$17521,$B18,Profile!$C$2:$C$17521,R$8))*$C$6</f>
        <v>0.2031135622</v>
      </c>
      <c r="S18" s="193">
        <f>(SUMIFS(Profile!$F$2:$F$17521,Profile!$B$2:$B$17521,$B18,Profile!$C$2:$C$17521,S$8))*$C$6</f>
        <v>0.246780975</v>
      </c>
      <c r="T18" s="193">
        <f>(SUMIFS(Profile!$F$2:$F$17521,Profile!$B$2:$B$17521,$B18,Profile!$C$2:$C$17521,T$8))*$C$6</f>
        <v>0.2756255045</v>
      </c>
      <c r="U18" s="193">
        <f>(SUMIFS(Profile!$F$2:$F$17521,Profile!$B$2:$B$17521,$B18,Profile!$C$2:$C$17521,U$8))*$C$6</f>
        <v>0.2916502432</v>
      </c>
      <c r="V18" s="193">
        <f>(SUMIFS(Profile!$F$2:$F$17521,Profile!$B$2:$B$17521,$B18,Profile!$C$2:$C$17521,V$8))*$C$6</f>
        <v>0.293252717</v>
      </c>
      <c r="W18" s="193">
        <f>(SUMIFS(Profile!$F$2:$F$17521,Profile!$B$2:$B$17521,$B18,Profile!$C$2:$C$17521,W$8))*$C$6</f>
        <v>0.293252717</v>
      </c>
      <c r="X18" s="193">
        <f>(SUMIFS(Profile!$F$2:$F$17521,Profile!$B$2:$B$17521,$B18,Profile!$C$2:$C$17521,X$8))*$C$6</f>
        <v>0.2924514801</v>
      </c>
      <c r="Y18" s="193">
        <f>(SUMIFS(Profile!$F$2:$F$17521,Profile!$B$2:$B$17521,$B18,Profile!$C$2:$C$17521,Y$8))*$C$6</f>
        <v>0.28724344</v>
      </c>
      <c r="Z18" s="193">
        <f>(SUMIFS(Profile!$F$2:$F$17521,Profile!$B$2:$B$17521,$B18,Profile!$C$2:$C$17521,Z$8))*$C$6</f>
        <v>0.2824360184</v>
      </c>
      <c r="AA18" s="193">
        <f>(SUMIFS(Profile!$F$2:$F$17521,Profile!$B$2:$B$17521,$B18,Profile!$C$2:$C$17521,AA$8))*$C$6</f>
        <v>0.2816347815</v>
      </c>
      <c r="AB18" s="193">
        <f>(SUMIFS(Profile!$F$2:$F$17521,Profile!$B$2:$B$17521,$B18,Profile!$C$2:$C$17521,AB$8))*$C$6</f>
        <v>0.2832372554</v>
      </c>
      <c r="AC18" s="193">
        <f>(SUMIFS(Profile!$F$2:$F$17521,Profile!$B$2:$B$17521,$B18,Profile!$C$2:$C$17521,AC$8))*$C$6</f>
        <v>0.2908490062</v>
      </c>
      <c r="AD18" s="193">
        <f>(SUMIFS(Profile!$F$2:$F$17521,Profile!$B$2:$B$17521,$B18,Profile!$C$2:$C$17521,AD$8))*$C$6</f>
        <v>0.2892465324</v>
      </c>
      <c r="AE18" s="193">
        <f>(SUMIFS(Profile!$F$2:$F$17521,Profile!$B$2:$B$17521,$B18,Profile!$C$2:$C$17521,AE$8))*$C$6</f>
        <v>0.2868428216</v>
      </c>
      <c r="AF18" s="193">
        <f>(SUMIFS(Profile!$F$2:$F$17521,Profile!$B$2:$B$17521,$B18,Profile!$C$2:$C$17521,AF$8))*$C$6</f>
        <v>0.2792310707</v>
      </c>
      <c r="AG18" s="193">
        <f>(SUMIFS(Profile!$F$2:$F$17521,Profile!$B$2:$B$17521,$B18,Profile!$C$2:$C$17521,AG$8))*$C$6</f>
        <v>0.2748242676</v>
      </c>
      <c r="AH18" s="193">
        <f>(SUMIFS(Profile!$F$2:$F$17521,Profile!$B$2:$B$17521,$B18,Profile!$C$2:$C$17521,AH$8))*$C$6</f>
        <v>0.2820354</v>
      </c>
      <c r="AI18" s="193">
        <f>(SUMIFS(Profile!$F$2:$F$17521,Profile!$B$2:$B$17521,$B18,Profile!$C$2:$C$17521,AI$8))*$C$6</f>
        <v>0.2912496247</v>
      </c>
      <c r="AJ18" s="193">
        <f>(SUMIFS(Profile!$F$2:$F$17521,Profile!$B$2:$B$17521,$B18,Profile!$C$2:$C$17521,AJ$8))*$C$6</f>
        <v>0.3140848773</v>
      </c>
      <c r="AK18" s="193">
        <f>(SUMIFS(Profile!$F$2:$F$17521,Profile!$B$2:$B$17521,$B18,Profile!$C$2:$C$17521,AK$8))*$C$6</f>
        <v>0.3509417761</v>
      </c>
      <c r="AL18" s="193">
        <f>(SUMIFS(Profile!$F$2:$F$17521,Profile!$B$2:$B$17521,$B18,Profile!$C$2:$C$17521,AL$8))*$C$6</f>
        <v>0.3958110443</v>
      </c>
      <c r="AM18" s="193">
        <f>(SUMIFS(Profile!$F$2:$F$17521,Profile!$B$2:$B$17521,$B18,Profile!$C$2:$C$17521,AM$8))*$C$6</f>
        <v>0.4276602123</v>
      </c>
      <c r="AN18" s="193">
        <f>(SUMIFS(Profile!$F$2:$F$17521,Profile!$B$2:$B$17521,$B18,Profile!$C$2:$C$17521,AN$8))*$C$6</f>
        <v>0.4467697132</v>
      </c>
      <c r="AO18" s="193">
        <f>(SUMIFS(Profile!$F$2:$F$17521,Profile!$B$2:$B$17521,$B18,Profile!$C$2:$C$17521,AO$8))*$C$6</f>
        <v>0.4515370729</v>
      </c>
      <c r="AP18" s="193">
        <f>(SUMIFS(Profile!$F$2:$F$17521,Profile!$B$2:$B$17521,$B18,Profile!$C$2:$C$17521,AP$8))*$C$6</f>
        <v>0.4441656931</v>
      </c>
      <c r="AQ18" s="193">
        <f>(SUMIFS(Profile!$F$2:$F$17521,Profile!$B$2:$B$17521,$B18,Profile!$C$2:$C$17521,AQ$8))*$C$6</f>
        <v>0.4243350791</v>
      </c>
      <c r="AR18" s="193">
        <f>(SUMIFS(Profile!$F$2:$F$17521,Profile!$B$2:$B$17521,$B18,Profile!$C$2:$C$17521,AR$8))*$C$6</f>
        <v>0.4006985896</v>
      </c>
      <c r="AS18" s="193">
        <f>(SUMIFS(Profile!$F$2:$F$17521,Profile!$B$2:$B$17521,$B18,Profile!$C$2:$C$17521,AS$8))*$C$6</f>
        <v>0.3853949642</v>
      </c>
      <c r="AT18" s="193">
        <f>(SUMIFS(Profile!$F$2:$F$17521,Profile!$B$2:$B$17521,$B18,Profile!$C$2:$C$17521,AT$8))*$C$6</f>
        <v>0.3693702255</v>
      </c>
      <c r="AU18" s="193">
        <f>(SUMIFS(Profile!$F$2:$F$17521,Profile!$B$2:$B$17521,$B18,Profile!$C$2:$C$17521,AU$8))*$C$6</f>
        <v>0.3521436315</v>
      </c>
      <c r="AV18" s="193">
        <f>(SUMIFS(Profile!$F$2:$F$17521,Profile!$B$2:$B$17521,$B18,Profile!$C$2:$C$17521,AV$8))*$C$6</f>
        <v>0.3353176559</v>
      </c>
      <c r="AW18" s="193">
        <f>(SUMIFS(Profile!$F$2:$F$17521,Profile!$B$2:$B$17521,$B18,Profile!$C$2:$C$17521,AW$8))*$C$6</f>
        <v>0.3184916804</v>
      </c>
      <c r="AX18" s="193">
        <f>(SUMIFS(Profile!$F$2:$F$17521,Profile!$B$2:$B$17521,$B18,Profile!$C$2:$C$17521,AX$8))*$C$6</f>
        <v>0.2844391108</v>
      </c>
      <c r="AY18" s="193">
        <f>(SUMIFS(Profile!$F$2:$F$17521,Profile!$B$2:$B$17521,$B18,Profile!$C$2:$C$17521,AY$8))*$C$6</f>
        <v>0.2507871596</v>
      </c>
      <c r="AZ18" s="193">
        <f>(SUMIFS(Profile!$F$2:$F$17521,Profile!$B$2:$B$17521,$B18,Profile!$C$2:$C$17521,AZ$8))*$C$6</f>
        <v>0.2183370639</v>
      </c>
      <c r="BA18" s="193">
        <f t="shared" si="16"/>
        <v>2.184872004</v>
      </c>
      <c r="BB18" s="193">
        <f>(SUMIFS(Profile!$E$2:$E$17521,Profile!$B$2:$B$17521,$B18,Profile!$C$2:$C$17521,BB$8))*$C$9</f>
        <v>0</v>
      </c>
      <c r="BC18" s="193">
        <f>(SUMIFS(Profile!$E$2:$E$17521,Profile!$B$2:$B$17521,$B18,Profile!$C$2:$C$17521,BC$8))*$C$9</f>
        <v>0</v>
      </c>
      <c r="BD18" s="193">
        <f>(SUMIFS(Profile!$E$2:$E$17521,Profile!$B$2:$B$17521,$B18,Profile!$C$2:$C$17521,BD$8))*$C$9</f>
        <v>0</v>
      </c>
      <c r="BE18" s="193">
        <f>(SUMIFS(Profile!$E$2:$E$17521,Profile!$B$2:$B$17521,$B18,Profile!$C$2:$C$17521,BE$8))*$C$9</f>
        <v>0</v>
      </c>
      <c r="BF18" s="193">
        <f>(SUMIFS(Profile!$E$2:$E$17521,Profile!$B$2:$B$17521,$B18,Profile!$C$2:$C$17521,BF$8))*$C$9</f>
        <v>0</v>
      </c>
      <c r="BG18" s="193">
        <f>(SUMIFS(Profile!$E$2:$E$17521,Profile!$B$2:$B$17521,$B18,Profile!$C$2:$C$17521,BG$8))*$C$9</f>
        <v>0</v>
      </c>
      <c r="BH18" s="193">
        <f>(SUMIFS(Profile!$E$2:$E$17521,Profile!$B$2:$B$17521,$B18,Profile!$C$2:$C$17521,BH$8))*$C$9</f>
        <v>0</v>
      </c>
      <c r="BI18" s="193">
        <f>(SUMIFS(Profile!$E$2:$E$17521,Profile!$B$2:$B$17521,$B18,Profile!$C$2:$C$17521,BI$8))*$C$9</f>
        <v>0</v>
      </c>
      <c r="BJ18" s="193">
        <f>(SUMIFS(Profile!$E$2:$E$17521,Profile!$B$2:$B$17521,$B18,Profile!$C$2:$C$17521,BJ$8))*$C$9</f>
        <v>0</v>
      </c>
      <c r="BK18" s="193">
        <f>(SUMIFS(Profile!$E$2:$E$17521,Profile!$B$2:$B$17521,$B18,Profile!$C$2:$C$17521,BK$8))*$C$9</f>
        <v>0</v>
      </c>
      <c r="BL18" s="193">
        <f>(SUMIFS(Profile!$E$2:$E$17521,Profile!$B$2:$B$17521,$B18,Profile!$C$2:$C$17521,BL$8))*$C$9</f>
        <v>0</v>
      </c>
      <c r="BM18" s="193">
        <f>(SUMIFS(Profile!$E$2:$E$17521,Profile!$B$2:$B$17521,$B18,Profile!$C$2:$C$17521,BM$8))*$C$9</f>
        <v>0</v>
      </c>
      <c r="BN18" s="193">
        <f>(SUMIFS(Profile!$E$2:$E$17521,Profile!$B$2:$B$17521,$B18,Profile!$C$2:$C$17521,BN$8))*$C$9</f>
        <v>0</v>
      </c>
      <c r="BO18" s="193">
        <f>(SUMIFS(Profile!$E$2:$E$17521,Profile!$B$2:$B$17521,$B18,Profile!$C$2:$C$17521,BO$8))*$C$9</f>
        <v>0</v>
      </c>
      <c r="BP18" s="193">
        <f>(SUMIFS(Profile!$E$2:$E$17521,Profile!$B$2:$B$17521,$B18,Profile!$C$2:$C$17521,BP$8))*$C$9</f>
        <v>0</v>
      </c>
      <c r="BQ18" s="193">
        <f>(SUMIFS(Profile!$E$2:$E$17521,Profile!$B$2:$B$17521,$B18,Profile!$C$2:$C$17521,BQ$8))*$C$9</f>
        <v>0.0003054138197</v>
      </c>
      <c r="BR18" s="193">
        <f>(SUMIFS(Profile!$E$2:$E$17521,Profile!$B$2:$B$17521,$B18,Profile!$C$2:$C$17521,BR$8))*$C$9</f>
        <v>0.00592459918</v>
      </c>
      <c r="BS18" s="193">
        <f>(SUMIFS(Profile!$E$2:$E$17521,Profile!$B$2:$B$17521,$B18,Profile!$C$2:$C$17521,BS$8))*$C$9</f>
        <v>0.02510577084</v>
      </c>
      <c r="BT18" s="193">
        <f>(SUMIFS(Profile!$E$2:$E$17521,Profile!$B$2:$B$17521,$B18,Profile!$C$2:$C$17521,BT$8))*$C$9</f>
        <v>0.05911231278</v>
      </c>
      <c r="BU18" s="193">
        <f>(SUMIFS(Profile!$E$2:$E$17521,Profile!$B$2:$B$17521,$B18,Profile!$C$2:$C$17521,BU$8))*$C$9</f>
        <v>0.08887964561</v>
      </c>
      <c r="BV18" s="193">
        <f>(SUMIFS(Profile!$E$2:$E$17521,Profile!$B$2:$B$17521,$B18,Profile!$C$2:$C$17521,BV$8))*$C$9</f>
        <v>0.1254271853</v>
      </c>
      <c r="BW18" s="193">
        <f>(SUMIFS(Profile!$E$2:$E$17521,Profile!$B$2:$B$17521,$B18,Profile!$C$2:$C$17521,BW$8))*$C$9</f>
        <v>0.1581881587</v>
      </c>
      <c r="BX18" s="193">
        <f>(SUMIFS(Profile!$E$2:$E$17521,Profile!$B$2:$B$17521,$B18,Profile!$C$2:$C$17521,BX$8))*$C$9</f>
        <v>0.1838663532</v>
      </c>
      <c r="BY18" s="193">
        <f>(SUMIFS(Profile!$E$2:$E$17521,Profile!$B$2:$B$17521,$B18,Profile!$C$2:$C$17521,BY$8))*$C$9</f>
        <v>0.2131301648</v>
      </c>
      <c r="BZ18" s="193">
        <f>(SUMIFS(Profile!$E$2:$E$17521,Profile!$B$2:$B$17521,$B18,Profile!$C$2:$C$17521,BZ$8))*$C$9</f>
        <v>0.2380751829</v>
      </c>
      <c r="CA18" s="193">
        <f>(SUMIFS(Profile!$E$2:$E$17521,Profile!$B$2:$B$17521,$B18,Profile!$C$2:$C$17521,CA$8))*$C$9</f>
        <v>0.2541292912</v>
      </c>
      <c r="CB18" s="193">
        <f>(SUMIFS(Profile!$E$2:$E$17521,Profile!$B$2:$B$17521,$B18,Profile!$C$2:$C$17521,CB$8))*$C$9</f>
        <v>0.2642458081</v>
      </c>
      <c r="CC18" s="193">
        <f>(SUMIFS(Profile!$E$2:$E$17521,Profile!$B$2:$B$17521,$B18,Profile!$C$2:$C$17521,CC$8))*$C$9</f>
        <v>0.2126156932</v>
      </c>
      <c r="CD18" s="193">
        <f>(SUMIFS(Profile!$E$2:$E$17521,Profile!$B$2:$B$17521,$B18,Profile!$C$2:$C$17521,CD$8))*$C$9</f>
        <v>0.1582415789</v>
      </c>
      <c r="CE18" s="193">
        <f>(SUMIFS(Profile!$E$2:$E$17521,Profile!$B$2:$B$17521,$B18,Profile!$C$2:$C$17521,CE$8))*$C$9</f>
        <v>0.09358200193</v>
      </c>
      <c r="CF18" s="193">
        <f>(SUMIFS(Profile!$E$2:$E$17521,Profile!$B$2:$B$17521,$B18,Profile!$C$2:$C$17521,CF$8))*$C$9</f>
        <v>0.060094363</v>
      </c>
      <c r="CG18" s="193">
        <f>(SUMIFS(Profile!$E$2:$E$17521,Profile!$B$2:$B$17521,$B18,Profile!$C$2:$C$17521,CG$8))*$C$9</f>
        <v>0.02632144621</v>
      </c>
      <c r="CH18" s="193">
        <f>(SUMIFS(Profile!$E$2:$E$17521,Profile!$B$2:$B$17521,$B18,Profile!$C$2:$C$17521,CH$8))*$C$9</f>
        <v>0.01368616407</v>
      </c>
      <c r="CI18" s="193">
        <f>(SUMIFS(Profile!$E$2:$E$17521,Profile!$B$2:$B$17521,$B18,Profile!$C$2:$C$17521,CI$8))*$C$9</f>
        <v>0.002508779412</v>
      </c>
      <c r="CJ18" s="193">
        <f>(SUMIFS(Profile!$E$2:$E$17521,Profile!$B$2:$B$17521,$B18,Profile!$C$2:$C$17521,CJ$8))*$C$9</f>
        <v>0.001289220427</v>
      </c>
      <c r="CK18" s="193">
        <f>(SUMIFS(Profile!$E$2:$E$17521,Profile!$B$2:$B$17521,$B18,Profile!$C$2:$C$17521,CK$8))*$C$9</f>
        <v>0.0001370653362</v>
      </c>
      <c r="CL18" s="193">
        <f>(SUMIFS(Profile!$E$2:$E$17521,Profile!$B$2:$B$17521,$B18,Profile!$C$2:$C$17521,CL$8))*$C$9</f>
        <v>0.000005805120121</v>
      </c>
      <c r="CM18" s="193">
        <f>(SUMIFS(Profile!$E$2:$E$17521,Profile!$B$2:$B$17521,$B18,Profile!$C$2:$C$17521,CM$8))*$C$9</f>
        <v>0</v>
      </c>
      <c r="CN18" s="193">
        <f>(SUMIFS(Profile!$E$2:$E$17521,Profile!$B$2:$B$17521,$B18,Profile!$C$2:$C$17521,CN$8))*$C$9</f>
        <v>0</v>
      </c>
      <c r="CO18" s="193">
        <f>(SUMIFS(Profile!$E$2:$E$17521,Profile!$B$2:$B$17521,$B18,Profile!$C$2:$C$17521,CO$8))*$C$9</f>
        <v>0</v>
      </c>
      <c r="CP18" s="193">
        <f>(SUMIFS(Profile!$E$2:$E$17521,Profile!$B$2:$B$17521,$B18,Profile!$C$2:$C$17521,CP$8))*$C$9</f>
        <v>0</v>
      </c>
      <c r="CQ18" s="193">
        <f>(SUMIFS(Profile!$E$2:$E$17521,Profile!$B$2:$B$17521,$B18,Profile!$C$2:$C$17521,CQ$8))*$C$9</f>
        <v>0</v>
      </c>
      <c r="CR18" s="193">
        <f>(SUMIFS(Profile!$E$2:$E$17521,Profile!$B$2:$B$17521,$B18,Profile!$C$2:$C$17521,CR$8))*$C$9</f>
        <v>0</v>
      </c>
      <c r="CS18" s="193">
        <f>(SUMIFS(Profile!$E$2:$E$17521,Profile!$B$2:$B$17521,$B18,Profile!$C$2:$C$17521,CS$8))*$C$9</f>
        <v>0</v>
      </c>
      <c r="CT18" s="193">
        <f>(SUMIFS(Profile!$E$2:$E$17521,Profile!$B$2:$B$17521,$B18,Profile!$C$2:$C$17521,CT$8))*$C$9</f>
        <v>0</v>
      </c>
      <c r="CU18" s="193">
        <f>(SUMIFS(Profile!$E$2:$E$17521,Profile!$B$2:$B$17521,$B18,Profile!$C$2:$C$17521,CU$8))*$C$9</f>
        <v>0</v>
      </c>
      <c r="CV18" s="193">
        <f>(SUMIFS(Profile!$E$2:$E$17521,Profile!$B$2:$B$17521,$B18,Profile!$C$2:$C$17521,CV$8))*$C$9</f>
        <v>0</v>
      </c>
      <c r="CW18" s="193">
        <f>(SUMIFS(Profile!$E$2:$E$17521,Profile!$B$2:$B$17521,$B18,Profile!$C$2:$C$17521,CW$8))*$C$9</f>
        <v>0</v>
      </c>
      <c r="CX18" s="193">
        <f t="shared" si="17"/>
        <v>0</v>
      </c>
      <c r="CY18" s="193">
        <f t="shared" ref="CY18:ET18" si="52">MAX(BB18-E18,0)</f>
        <v>0</v>
      </c>
      <c r="CZ18" s="193">
        <f t="shared" si="52"/>
        <v>0</v>
      </c>
      <c r="DA18" s="193">
        <f t="shared" si="52"/>
        <v>0</v>
      </c>
      <c r="DB18" s="193">
        <f t="shared" si="52"/>
        <v>0</v>
      </c>
      <c r="DC18" s="193">
        <f t="shared" si="52"/>
        <v>0</v>
      </c>
      <c r="DD18" s="193">
        <f t="shared" si="52"/>
        <v>0</v>
      </c>
      <c r="DE18" s="193">
        <f t="shared" si="52"/>
        <v>0</v>
      </c>
      <c r="DF18" s="193">
        <f t="shared" si="52"/>
        <v>0</v>
      </c>
      <c r="DG18" s="193">
        <f t="shared" si="52"/>
        <v>0</v>
      </c>
      <c r="DH18" s="193">
        <f t="shared" si="52"/>
        <v>0</v>
      </c>
      <c r="DI18" s="193">
        <f t="shared" si="52"/>
        <v>0</v>
      </c>
      <c r="DJ18" s="193">
        <f t="shared" si="52"/>
        <v>0</v>
      </c>
      <c r="DK18" s="193">
        <f t="shared" si="52"/>
        <v>0</v>
      </c>
      <c r="DL18" s="193">
        <f t="shared" si="52"/>
        <v>0</v>
      </c>
      <c r="DM18" s="193">
        <f t="shared" si="52"/>
        <v>0</v>
      </c>
      <c r="DN18" s="193">
        <f t="shared" si="52"/>
        <v>0</v>
      </c>
      <c r="DO18" s="193">
        <f t="shared" si="52"/>
        <v>0</v>
      </c>
      <c r="DP18" s="193">
        <f t="shared" si="52"/>
        <v>0</v>
      </c>
      <c r="DQ18" s="193">
        <f t="shared" si="52"/>
        <v>0</v>
      </c>
      <c r="DR18" s="193">
        <f t="shared" si="52"/>
        <v>0</v>
      </c>
      <c r="DS18" s="193">
        <f t="shared" si="52"/>
        <v>0</v>
      </c>
      <c r="DT18" s="193">
        <f t="shared" si="52"/>
        <v>0</v>
      </c>
      <c r="DU18" s="193">
        <f t="shared" si="52"/>
        <v>0</v>
      </c>
      <c r="DV18" s="193">
        <f t="shared" si="52"/>
        <v>0</v>
      </c>
      <c r="DW18" s="193">
        <f t="shared" si="52"/>
        <v>0</v>
      </c>
      <c r="DX18" s="193">
        <f t="shared" si="52"/>
        <v>0</v>
      </c>
      <c r="DY18" s="193">
        <f t="shared" si="52"/>
        <v>0</v>
      </c>
      <c r="DZ18" s="193">
        <f t="shared" si="52"/>
        <v>0</v>
      </c>
      <c r="EA18" s="193">
        <f t="shared" si="52"/>
        <v>0</v>
      </c>
      <c r="EB18" s="193">
        <f t="shared" si="52"/>
        <v>0</v>
      </c>
      <c r="EC18" s="193">
        <f t="shared" si="52"/>
        <v>0</v>
      </c>
      <c r="ED18" s="193">
        <f t="shared" si="52"/>
        <v>0</v>
      </c>
      <c r="EE18" s="193">
        <f t="shared" si="52"/>
        <v>0</v>
      </c>
      <c r="EF18" s="193">
        <f t="shared" si="52"/>
        <v>0</v>
      </c>
      <c r="EG18" s="193">
        <f t="shared" si="52"/>
        <v>0</v>
      </c>
      <c r="EH18" s="193">
        <f t="shared" si="52"/>
        <v>0</v>
      </c>
      <c r="EI18" s="193">
        <f t="shared" si="52"/>
        <v>0</v>
      </c>
      <c r="EJ18" s="193">
        <f t="shared" si="52"/>
        <v>0</v>
      </c>
      <c r="EK18" s="193">
        <f t="shared" si="52"/>
        <v>0</v>
      </c>
      <c r="EL18" s="193">
        <f t="shared" si="52"/>
        <v>0</v>
      </c>
      <c r="EM18" s="193">
        <f t="shared" si="52"/>
        <v>0</v>
      </c>
      <c r="EN18" s="193">
        <f t="shared" si="52"/>
        <v>0</v>
      </c>
      <c r="EO18" s="193">
        <f t="shared" si="52"/>
        <v>0</v>
      </c>
      <c r="EP18" s="193">
        <f t="shared" si="52"/>
        <v>0</v>
      </c>
      <c r="EQ18" s="193">
        <f t="shared" si="52"/>
        <v>0</v>
      </c>
      <c r="ER18" s="193">
        <f t="shared" si="52"/>
        <v>0</v>
      </c>
      <c r="ES18" s="193">
        <f t="shared" si="52"/>
        <v>0</v>
      </c>
      <c r="ET18" s="193">
        <f t="shared" si="52"/>
        <v>0</v>
      </c>
      <c r="EU18" s="193">
        <f t="shared" si="19"/>
        <v>2.184872004</v>
      </c>
      <c r="EV18" s="193">
        <f t="shared" ref="EV18:GQ18" si="53">BB18-CY18</f>
        <v>0</v>
      </c>
      <c r="EW18" s="193">
        <f t="shared" si="53"/>
        <v>0</v>
      </c>
      <c r="EX18" s="193">
        <f t="shared" si="53"/>
        <v>0</v>
      </c>
      <c r="EY18" s="193">
        <f t="shared" si="53"/>
        <v>0</v>
      </c>
      <c r="EZ18" s="193">
        <f t="shared" si="53"/>
        <v>0</v>
      </c>
      <c r="FA18" s="193">
        <f t="shared" si="53"/>
        <v>0</v>
      </c>
      <c r="FB18" s="193">
        <f t="shared" si="53"/>
        <v>0</v>
      </c>
      <c r="FC18" s="193">
        <f t="shared" si="53"/>
        <v>0</v>
      </c>
      <c r="FD18" s="193">
        <f t="shared" si="53"/>
        <v>0</v>
      </c>
      <c r="FE18" s="193">
        <f t="shared" si="53"/>
        <v>0</v>
      </c>
      <c r="FF18" s="193">
        <f t="shared" si="53"/>
        <v>0</v>
      </c>
      <c r="FG18" s="193">
        <f t="shared" si="53"/>
        <v>0</v>
      </c>
      <c r="FH18" s="193">
        <f t="shared" si="53"/>
        <v>0</v>
      </c>
      <c r="FI18" s="193">
        <f t="shared" si="53"/>
        <v>0</v>
      </c>
      <c r="FJ18" s="193">
        <f t="shared" si="53"/>
        <v>0</v>
      </c>
      <c r="FK18" s="193">
        <f t="shared" si="53"/>
        <v>0.0003054138197</v>
      </c>
      <c r="FL18" s="193">
        <f t="shared" si="53"/>
        <v>0.00592459918</v>
      </c>
      <c r="FM18" s="193">
        <f t="shared" si="53"/>
        <v>0.02510577084</v>
      </c>
      <c r="FN18" s="193">
        <f t="shared" si="53"/>
        <v>0.05911231278</v>
      </c>
      <c r="FO18" s="193">
        <f t="shared" si="53"/>
        <v>0.08887964561</v>
      </c>
      <c r="FP18" s="193">
        <f t="shared" si="53"/>
        <v>0.1254271853</v>
      </c>
      <c r="FQ18" s="193">
        <f t="shared" si="53"/>
        <v>0.1581881587</v>
      </c>
      <c r="FR18" s="193">
        <f t="shared" si="53"/>
        <v>0.1838663532</v>
      </c>
      <c r="FS18" s="193">
        <f t="shared" si="53"/>
        <v>0.2131301648</v>
      </c>
      <c r="FT18" s="193">
        <f t="shared" si="53"/>
        <v>0.2380751829</v>
      </c>
      <c r="FU18" s="193">
        <f t="shared" si="53"/>
        <v>0.2541292912</v>
      </c>
      <c r="FV18" s="193">
        <f t="shared" si="53"/>
        <v>0.2642458081</v>
      </c>
      <c r="FW18" s="193">
        <f t="shared" si="53"/>
        <v>0.2126156932</v>
      </c>
      <c r="FX18" s="193">
        <f t="shared" si="53"/>
        <v>0.1582415789</v>
      </c>
      <c r="FY18" s="193">
        <f t="shared" si="53"/>
        <v>0.09358200193</v>
      </c>
      <c r="FZ18" s="193">
        <f t="shared" si="53"/>
        <v>0.060094363</v>
      </c>
      <c r="GA18" s="193">
        <f t="shared" si="53"/>
        <v>0.02632144621</v>
      </c>
      <c r="GB18" s="193">
        <f t="shared" si="53"/>
        <v>0.01368616407</v>
      </c>
      <c r="GC18" s="193">
        <f t="shared" si="53"/>
        <v>0.002508779412</v>
      </c>
      <c r="GD18" s="193">
        <f t="shared" si="53"/>
        <v>0.001289220427</v>
      </c>
      <c r="GE18" s="193">
        <f t="shared" si="53"/>
        <v>0.0001370653362</v>
      </c>
      <c r="GF18" s="193">
        <f t="shared" si="53"/>
        <v>0.000005805120121</v>
      </c>
      <c r="GG18" s="193">
        <f t="shared" si="53"/>
        <v>0</v>
      </c>
      <c r="GH18" s="193">
        <f t="shared" si="53"/>
        <v>0</v>
      </c>
      <c r="GI18" s="193">
        <f t="shared" si="53"/>
        <v>0</v>
      </c>
      <c r="GJ18" s="193">
        <f t="shared" si="53"/>
        <v>0</v>
      </c>
      <c r="GK18" s="193">
        <f t="shared" si="53"/>
        <v>0</v>
      </c>
      <c r="GL18" s="193">
        <f t="shared" si="53"/>
        <v>0</v>
      </c>
      <c r="GM18" s="193">
        <f t="shared" si="53"/>
        <v>0</v>
      </c>
      <c r="GN18" s="193">
        <f t="shared" si="53"/>
        <v>0</v>
      </c>
      <c r="GO18" s="193">
        <f t="shared" si="53"/>
        <v>0</v>
      </c>
      <c r="GP18" s="193">
        <f t="shared" si="53"/>
        <v>0</v>
      </c>
      <c r="GQ18" s="193">
        <f t="shared" si="53"/>
        <v>0</v>
      </c>
      <c r="GR18" s="193">
        <f t="shared" si="21"/>
        <v>10.85281529</v>
      </c>
      <c r="GS18" s="193">
        <f t="shared" ref="GS18:IN18" si="54">E18-EV18</f>
        <v>0.1758715065</v>
      </c>
      <c r="GT18" s="193">
        <f t="shared" si="54"/>
        <v>0.158244294</v>
      </c>
      <c r="GU18" s="193">
        <f t="shared" si="54"/>
        <v>0.1482288324</v>
      </c>
      <c r="GV18" s="193">
        <f t="shared" si="54"/>
        <v>0.1386139892</v>
      </c>
      <c r="GW18" s="193">
        <f t="shared" si="54"/>
        <v>0.1326047122</v>
      </c>
      <c r="GX18" s="193">
        <f t="shared" si="54"/>
        <v>0.1269960537</v>
      </c>
      <c r="GY18" s="193">
        <f t="shared" si="54"/>
        <v>0.1261948168</v>
      </c>
      <c r="GZ18" s="193">
        <f t="shared" si="54"/>
        <v>0.1257941983</v>
      </c>
      <c r="HA18" s="193">
        <f t="shared" si="54"/>
        <v>0.1249929614</v>
      </c>
      <c r="HB18" s="193">
        <f t="shared" si="54"/>
        <v>0.1293997645</v>
      </c>
      <c r="HC18" s="193">
        <f t="shared" si="54"/>
        <v>0.1358096599</v>
      </c>
      <c r="HD18" s="193">
        <f t="shared" si="54"/>
        <v>0.1454245031</v>
      </c>
      <c r="HE18" s="193">
        <f t="shared" si="54"/>
        <v>0.1742690327</v>
      </c>
      <c r="HF18" s="193">
        <f t="shared" si="54"/>
        <v>0.2031135622</v>
      </c>
      <c r="HG18" s="193">
        <f t="shared" si="54"/>
        <v>0.246780975</v>
      </c>
      <c r="HH18" s="193">
        <f t="shared" si="54"/>
        <v>0.2753200907</v>
      </c>
      <c r="HI18" s="193">
        <f t="shared" si="54"/>
        <v>0.285725644</v>
      </c>
      <c r="HJ18" s="193">
        <f t="shared" si="54"/>
        <v>0.2681469462</v>
      </c>
      <c r="HK18" s="193">
        <f t="shared" si="54"/>
        <v>0.2341404042</v>
      </c>
      <c r="HL18" s="193">
        <f t="shared" si="54"/>
        <v>0.2035718345</v>
      </c>
      <c r="HM18" s="193">
        <f t="shared" si="54"/>
        <v>0.1618162547</v>
      </c>
      <c r="HN18" s="193">
        <f t="shared" si="54"/>
        <v>0.1242478597</v>
      </c>
      <c r="HO18" s="193">
        <f t="shared" si="54"/>
        <v>0.09776842828</v>
      </c>
      <c r="HP18" s="193">
        <f t="shared" si="54"/>
        <v>0.0701070906</v>
      </c>
      <c r="HQ18" s="193">
        <f t="shared" si="54"/>
        <v>0.05277382335</v>
      </c>
      <c r="HR18" s="193">
        <f t="shared" si="54"/>
        <v>0.03511724119</v>
      </c>
      <c r="HS18" s="193">
        <f t="shared" si="54"/>
        <v>0.0225970135</v>
      </c>
      <c r="HT18" s="193">
        <f t="shared" si="54"/>
        <v>0.06661537753</v>
      </c>
      <c r="HU18" s="193">
        <f t="shared" si="54"/>
        <v>0.1165826887</v>
      </c>
      <c r="HV18" s="193">
        <f t="shared" si="54"/>
        <v>0.1884533981</v>
      </c>
      <c r="HW18" s="193">
        <f t="shared" si="54"/>
        <v>0.2311552617</v>
      </c>
      <c r="HX18" s="193">
        <f t="shared" si="54"/>
        <v>0.287763431</v>
      </c>
      <c r="HY18" s="193">
        <f t="shared" si="54"/>
        <v>0.337255612</v>
      </c>
      <c r="HZ18" s="193">
        <f t="shared" si="54"/>
        <v>0.3933022649</v>
      </c>
      <c r="IA18" s="193">
        <f t="shared" si="54"/>
        <v>0.4263709919</v>
      </c>
      <c r="IB18" s="193">
        <f t="shared" si="54"/>
        <v>0.4466326478</v>
      </c>
      <c r="IC18" s="193">
        <f t="shared" si="54"/>
        <v>0.4515312678</v>
      </c>
      <c r="ID18" s="193">
        <f t="shared" si="54"/>
        <v>0.4441656931</v>
      </c>
      <c r="IE18" s="193">
        <f t="shared" si="54"/>
        <v>0.4243350791</v>
      </c>
      <c r="IF18" s="193">
        <f t="shared" si="54"/>
        <v>0.4006985896</v>
      </c>
      <c r="IG18" s="193">
        <f t="shared" si="54"/>
        <v>0.3853949642</v>
      </c>
      <c r="IH18" s="193">
        <f t="shared" si="54"/>
        <v>0.3693702255</v>
      </c>
      <c r="II18" s="193">
        <f t="shared" si="54"/>
        <v>0.3521436315</v>
      </c>
      <c r="IJ18" s="193">
        <f t="shared" si="54"/>
        <v>0.3353176559</v>
      </c>
      <c r="IK18" s="193">
        <f t="shared" si="54"/>
        <v>0.3184916804</v>
      </c>
      <c r="IL18" s="193">
        <f t="shared" si="54"/>
        <v>0.2844391108</v>
      </c>
      <c r="IM18" s="193">
        <f t="shared" si="54"/>
        <v>0.2507871596</v>
      </c>
      <c r="IN18" s="193">
        <f t="shared" si="54"/>
        <v>0.2183370639</v>
      </c>
      <c r="IO18" s="193">
        <f t="shared" si="23"/>
        <v>0</v>
      </c>
      <c r="IP18" s="193">
        <f t="shared" si="29"/>
        <v>0</v>
      </c>
      <c r="IQ18" s="193">
        <f t="shared" ref="IQ18:KK18" si="55">MAX((MIN(CZ18+IP18,$IO$7))-GT18,0)</f>
        <v>0</v>
      </c>
      <c r="IR18" s="193">
        <f t="shared" si="55"/>
        <v>0</v>
      </c>
      <c r="IS18" s="193">
        <f t="shared" si="55"/>
        <v>0</v>
      </c>
      <c r="IT18" s="193">
        <f t="shared" si="55"/>
        <v>0</v>
      </c>
      <c r="IU18" s="193">
        <f t="shared" si="55"/>
        <v>0</v>
      </c>
      <c r="IV18" s="193">
        <f t="shared" si="55"/>
        <v>0</v>
      </c>
      <c r="IW18" s="193">
        <f t="shared" si="55"/>
        <v>0</v>
      </c>
      <c r="IX18" s="193">
        <f t="shared" si="55"/>
        <v>0</v>
      </c>
      <c r="IY18" s="193">
        <f t="shared" si="55"/>
        <v>0</v>
      </c>
      <c r="IZ18" s="193">
        <f t="shared" si="55"/>
        <v>0</v>
      </c>
      <c r="JA18" s="193">
        <f t="shared" si="55"/>
        <v>0</v>
      </c>
      <c r="JB18" s="193">
        <f t="shared" si="55"/>
        <v>0</v>
      </c>
      <c r="JC18" s="193">
        <f t="shared" si="55"/>
        <v>0</v>
      </c>
      <c r="JD18" s="193">
        <f t="shared" si="55"/>
        <v>0</v>
      </c>
      <c r="JE18" s="193">
        <f t="shared" si="55"/>
        <v>0</v>
      </c>
      <c r="JF18" s="193">
        <f t="shared" si="55"/>
        <v>0</v>
      </c>
      <c r="JG18" s="193">
        <f t="shared" si="55"/>
        <v>0</v>
      </c>
      <c r="JH18" s="193">
        <f t="shared" si="55"/>
        <v>0</v>
      </c>
      <c r="JI18" s="193">
        <f t="shared" si="55"/>
        <v>0</v>
      </c>
      <c r="JJ18" s="193">
        <f t="shared" si="55"/>
        <v>0</v>
      </c>
      <c r="JK18" s="193">
        <f t="shared" si="55"/>
        <v>0</v>
      </c>
      <c r="JL18" s="193">
        <f t="shared" si="55"/>
        <v>0</v>
      </c>
      <c r="JM18" s="193">
        <f t="shared" si="55"/>
        <v>0</v>
      </c>
      <c r="JN18" s="193">
        <f t="shared" si="55"/>
        <v>0</v>
      </c>
      <c r="JO18" s="193">
        <f t="shared" si="55"/>
        <v>0</v>
      </c>
      <c r="JP18" s="193">
        <f t="shared" si="55"/>
        <v>0</v>
      </c>
      <c r="JQ18" s="193">
        <f t="shared" si="55"/>
        <v>0</v>
      </c>
      <c r="JR18" s="193">
        <f t="shared" si="55"/>
        <v>0</v>
      </c>
      <c r="JS18" s="193">
        <f t="shared" si="55"/>
        <v>0</v>
      </c>
      <c r="JT18" s="193">
        <f t="shared" si="55"/>
        <v>0</v>
      </c>
      <c r="JU18" s="193">
        <f t="shared" si="55"/>
        <v>0</v>
      </c>
      <c r="JV18" s="193">
        <f t="shared" si="55"/>
        <v>0</v>
      </c>
      <c r="JW18" s="193">
        <f t="shared" si="55"/>
        <v>0</v>
      </c>
      <c r="JX18" s="193">
        <f t="shared" si="55"/>
        <v>0</v>
      </c>
      <c r="JY18" s="193">
        <f t="shared" si="55"/>
        <v>0</v>
      </c>
      <c r="JZ18" s="193">
        <f t="shared" si="55"/>
        <v>0</v>
      </c>
      <c r="KA18" s="193">
        <f t="shared" si="55"/>
        <v>0</v>
      </c>
      <c r="KB18" s="193">
        <f t="shared" si="55"/>
        <v>0</v>
      </c>
      <c r="KC18" s="193">
        <f t="shared" si="55"/>
        <v>0</v>
      </c>
      <c r="KD18" s="193">
        <f t="shared" si="55"/>
        <v>0</v>
      </c>
      <c r="KE18" s="193">
        <f t="shared" si="55"/>
        <v>0</v>
      </c>
      <c r="KF18" s="193">
        <f t="shared" si="55"/>
        <v>0</v>
      </c>
      <c r="KG18" s="193">
        <f t="shared" si="55"/>
        <v>0</v>
      </c>
      <c r="KH18" s="193">
        <f t="shared" si="55"/>
        <v>0</v>
      </c>
      <c r="KI18" s="193">
        <f t="shared" si="55"/>
        <v>0</v>
      </c>
      <c r="KJ18" s="193">
        <f t="shared" si="55"/>
        <v>0</v>
      </c>
      <c r="KK18" s="193">
        <f t="shared" si="55"/>
        <v>0</v>
      </c>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row>
    <row r="19" ht="14.25" customHeight="1">
      <c r="A19" s="1">
        <v>1.0</v>
      </c>
      <c r="B19" s="1">
        <f t="shared" ref="B19:C19" si="56">B18+1</f>
        <v>9</v>
      </c>
      <c r="C19" s="267">
        <f t="shared" si="56"/>
        <v>43474</v>
      </c>
      <c r="D19" s="193">
        <f t="shared" si="15"/>
        <v>13.16945071</v>
      </c>
      <c r="E19" s="193">
        <f>(SUMIFS(Profile!$F$2:$F$17521,Profile!$B$2:$B$17521,$B19,Profile!$C$2:$C$17521,E$8))*$C$6</f>
        <v>0.1890919159</v>
      </c>
      <c r="F19" s="193">
        <f>(SUMIFS(Profile!$F$2:$F$17521,Profile!$B$2:$B$17521,$B19,Profile!$C$2:$C$17521,F$8))*$C$6</f>
        <v>0.1682597557</v>
      </c>
      <c r="G19" s="193">
        <f>(SUMIFS(Profile!$F$2:$F$17521,Profile!$B$2:$B$17521,$B19,Profile!$C$2:$C$17521,G$8))*$C$6</f>
        <v>0.1554399648</v>
      </c>
      <c r="H19" s="193">
        <f>(SUMIFS(Profile!$F$2:$F$17521,Profile!$B$2:$B$17521,$B19,Profile!$C$2:$C$17521,H$8))*$C$6</f>
        <v>0.1446232662</v>
      </c>
      <c r="I19" s="193">
        <f>(SUMIFS(Profile!$F$2:$F$17521,Profile!$B$2:$B$17521,$B19,Profile!$C$2:$C$17521,I$8))*$C$6</f>
        <v>0.1370115153</v>
      </c>
      <c r="J19" s="193">
        <f>(SUMIFS(Profile!$F$2:$F$17521,Profile!$B$2:$B$17521,$B19,Profile!$C$2:$C$17521,J$8))*$C$6</f>
        <v>0.1302010014</v>
      </c>
      <c r="K19" s="193">
        <f>(SUMIFS(Profile!$F$2:$F$17521,Profile!$B$2:$B$17521,$B19,Profile!$C$2:$C$17521,K$8))*$C$6</f>
        <v>0.1293997645</v>
      </c>
      <c r="L19" s="193">
        <f>(SUMIFS(Profile!$F$2:$F$17521,Profile!$B$2:$B$17521,$B19,Profile!$C$2:$C$17521,L$8))*$C$6</f>
        <v>0.1269960537</v>
      </c>
      <c r="M19" s="193">
        <f>(SUMIFS(Profile!$F$2:$F$17521,Profile!$B$2:$B$17521,$B19,Profile!$C$2:$C$17521,M$8))*$C$6</f>
        <v>0.1265954352</v>
      </c>
      <c r="N19" s="193">
        <f>(SUMIFS(Profile!$F$2:$F$17521,Profile!$B$2:$B$17521,$B19,Profile!$C$2:$C$17521,N$8))*$C$6</f>
        <v>0.1281979091</v>
      </c>
      <c r="O19" s="193">
        <f>(SUMIFS(Profile!$F$2:$F$17521,Profile!$B$2:$B$17521,$B19,Profile!$C$2:$C$17521,O$8))*$C$6</f>
        <v>0.1318034753</v>
      </c>
      <c r="P19" s="193">
        <f>(SUMIFS(Profile!$F$2:$F$17521,Profile!$B$2:$B$17521,$B19,Profile!$C$2:$C$17521,P$8))*$C$6</f>
        <v>0.1398158446</v>
      </c>
      <c r="Q19" s="193">
        <f>(SUMIFS(Profile!$F$2:$F$17521,Profile!$B$2:$B$17521,$B19,Profile!$C$2:$C$17521,Q$8))*$C$6</f>
        <v>0.1538374909</v>
      </c>
      <c r="R19" s="193">
        <f>(SUMIFS(Profile!$F$2:$F$17521,Profile!$B$2:$B$17521,$B19,Profile!$C$2:$C$17521,R$8))*$C$6</f>
        <v>0.1682597557</v>
      </c>
      <c r="S19" s="193">
        <f>(SUMIFS(Profile!$F$2:$F$17521,Profile!$B$2:$B$17521,$B19,Profile!$C$2:$C$17521,S$8))*$C$6</f>
        <v>0.1898931528</v>
      </c>
      <c r="T19" s="193">
        <f>(SUMIFS(Profile!$F$2:$F$17521,Profile!$B$2:$B$17521,$B19,Profile!$C$2:$C$17521,T$8))*$C$6</f>
        <v>0.2195389193</v>
      </c>
      <c r="U19" s="193">
        <f>(SUMIFS(Profile!$F$2:$F$17521,Profile!$B$2:$B$17521,$B19,Profile!$C$2:$C$17521,U$8))*$C$6</f>
        <v>0.2571970551</v>
      </c>
      <c r="V19" s="193">
        <f>(SUMIFS(Profile!$F$2:$F$17521,Profile!$B$2:$B$17521,$B19,Profile!$C$2:$C$17521,V$8))*$C$6</f>
        <v>0.2908490062</v>
      </c>
      <c r="W19" s="193">
        <f>(SUMIFS(Profile!$F$2:$F$17521,Profile!$B$2:$B$17521,$B19,Profile!$C$2:$C$17521,W$8))*$C$6</f>
        <v>0.3048706525</v>
      </c>
      <c r="X19" s="193">
        <f>(SUMIFS(Profile!$F$2:$F$17521,Profile!$B$2:$B$17521,$B19,Profile!$C$2:$C$17521,X$8))*$C$6</f>
        <v>0.3176904434</v>
      </c>
      <c r="Y19" s="193">
        <f>(SUMIFS(Profile!$F$2:$F$17521,Profile!$B$2:$B$17521,$B19,Profile!$C$2:$C$17521,Y$8))*$C$6</f>
        <v>0.3148861142</v>
      </c>
      <c r="Z19" s="193">
        <f>(SUMIFS(Profile!$F$2:$F$17521,Profile!$B$2:$B$17521,$B19,Profile!$C$2:$C$17521,Z$8))*$C$6</f>
        <v>0.3168892065</v>
      </c>
      <c r="AA19" s="193">
        <f>(SUMIFS(Profile!$F$2:$F$17521,Profile!$B$2:$B$17521,$B19,Profile!$C$2:$C$17521,AA$8))*$C$6</f>
        <v>0.3080756003</v>
      </c>
      <c r="AB19" s="193">
        <f>(SUMIFS(Profile!$F$2:$F$17521,Profile!$B$2:$B$17521,$B19,Profile!$C$2:$C$17521,AB$8))*$C$6</f>
        <v>0.3016657048</v>
      </c>
      <c r="AC19" s="193">
        <f>(SUMIFS(Profile!$F$2:$F$17521,Profile!$B$2:$B$17521,$B19,Profile!$C$2:$C$17521,AC$8))*$C$6</f>
        <v>0.3076749818</v>
      </c>
      <c r="AD19" s="193">
        <f>(SUMIFS(Profile!$F$2:$F$17521,Profile!$B$2:$B$17521,$B19,Profile!$C$2:$C$17521,AD$8))*$C$6</f>
        <v>0.3096780741</v>
      </c>
      <c r="AE19" s="193">
        <f>(SUMIFS(Profile!$F$2:$F$17521,Profile!$B$2:$B$17521,$B19,Profile!$C$2:$C$17521,AE$8))*$C$6</f>
        <v>0.3080756003</v>
      </c>
      <c r="AF19" s="193">
        <f>(SUMIFS(Profile!$F$2:$F$17521,Profile!$B$2:$B$17521,$B19,Profile!$C$2:$C$17521,AF$8))*$C$6</f>
        <v>0.2996626125</v>
      </c>
      <c r="AG19" s="193">
        <f>(SUMIFS(Profile!$F$2:$F$17521,Profile!$B$2:$B$17521,$B19,Profile!$C$2:$C$17521,AG$8))*$C$6</f>
        <v>0.2952558094</v>
      </c>
      <c r="AH19" s="193">
        <f>(SUMIFS(Profile!$F$2:$F$17521,Profile!$B$2:$B$17521,$B19,Profile!$C$2:$C$17521,AH$8))*$C$6</f>
        <v>0.3060725079</v>
      </c>
      <c r="AI19" s="193">
        <f>(SUMIFS(Profile!$F$2:$F$17521,Profile!$B$2:$B$17521,$B19,Profile!$C$2:$C$17521,AI$8))*$C$6</f>
        <v>0.3120817849</v>
      </c>
      <c r="AJ19" s="193">
        <f>(SUMIFS(Profile!$F$2:$F$17521,Profile!$B$2:$B$17521,$B19,Profile!$C$2:$C$17521,AJ$8))*$C$6</f>
        <v>0.3281065236</v>
      </c>
      <c r="AK19" s="193">
        <f>(SUMIFS(Profile!$F$2:$F$17521,Profile!$B$2:$B$17521,$B19,Profile!$C$2:$C$17521,AK$8))*$C$6</f>
        <v>0.3513423946</v>
      </c>
      <c r="AL19" s="193">
        <f>(SUMIFS(Profile!$F$2:$F$17521,Profile!$B$2:$B$17521,$B19,Profile!$C$2:$C$17521,AL$8))*$C$6</f>
        <v>0.3950098074</v>
      </c>
      <c r="AM19" s="193">
        <f>(SUMIFS(Profile!$F$2:$F$17521,Profile!$B$2:$B$17521,$B19,Profile!$C$2:$C$17521,AM$8))*$C$6</f>
        <v>0.4391579623</v>
      </c>
      <c r="AN19" s="193">
        <f>(SUMIFS(Profile!$F$2:$F$17521,Profile!$B$2:$B$17521,$B19,Profile!$C$2:$C$17521,AN$8))*$C$6</f>
        <v>0.456745113</v>
      </c>
      <c r="AO19" s="193">
        <f>(SUMIFS(Profile!$F$2:$F$17521,Profile!$B$2:$B$17521,$B19,Profile!$C$2:$C$17521,AO$8))*$C$6</f>
        <v>0.4624338952</v>
      </c>
      <c r="AP19" s="193">
        <f>(SUMIFS(Profile!$F$2:$F$17521,Profile!$B$2:$B$17521,$B19,Profile!$C$2:$C$17521,AP$8))*$C$6</f>
        <v>0.4458482907</v>
      </c>
      <c r="AQ19" s="193">
        <f>(SUMIFS(Profile!$F$2:$F$17521,Profile!$B$2:$B$17521,$B19,Profile!$C$2:$C$17521,AQ$8))*$C$6</f>
        <v>0.422772667</v>
      </c>
      <c r="AR19" s="193">
        <f>(SUMIFS(Profile!$F$2:$F$17521,Profile!$B$2:$B$17521,$B19,Profile!$C$2:$C$17521,AR$8))*$C$6</f>
        <v>0.399817229</v>
      </c>
      <c r="AS19" s="193">
        <f>(SUMIFS(Profile!$F$2:$F$17521,Profile!$B$2:$B$17521,$B19,Profile!$C$2:$C$17521,AS$8))*$C$6</f>
        <v>0.3793856872</v>
      </c>
      <c r="AT19" s="193">
        <f>(SUMIFS(Profile!$F$2:$F$17521,Profile!$B$2:$B$17521,$B19,Profile!$C$2:$C$17521,AT$8))*$C$6</f>
        <v>0.358553527</v>
      </c>
      <c r="AU19" s="193">
        <f>(SUMIFS(Profile!$F$2:$F$17521,Profile!$B$2:$B$17521,$B19,Profile!$C$2:$C$17521,AU$8))*$C$6</f>
        <v>0.3417275514</v>
      </c>
      <c r="AV19" s="193">
        <f>(SUMIFS(Profile!$F$2:$F$17521,Profile!$B$2:$B$17521,$B19,Profile!$C$2:$C$17521,AV$8))*$C$6</f>
        <v>0.3277059051</v>
      </c>
      <c r="AW19" s="193">
        <f>(SUMIFS(Profile!$F$2:$F$17521,Profile!$B$2:$B$17521,$B19,Profile!$C$2:$C$17521,AW$8))*$C$6</f>
        <v>0.3084762187</v>
      </c>
      <c r="AX19" s="193">
        <f>(SUMIFS(Profile!$F$2:$F$17521,Profile!$B$2:$B$17521,$B19,Profile!$C$2:$C$17521,AX$8))*$C$6</f>
        <v>0.2832372554</v>
      </c>
      <c r="AY19" s="193">
        <f>(SUMIFS(Profile!$F$2:$F$17521,Profile!$B$2:$B$17521,$B19,Profile!$C$2:$C$17521,AY$8))*$C$6</f>
        <v>0.2567964366</v>
      </c>
      <c r="AZ19" s="193">
        <f>(SUMIFS(Profile!$F$2:$F$17521,Profile!$B$2:$B$17521,$B19,Profile!$C$2:$C$17521,AZ$8))*$C$6</f>
        <v>0.222743867</v>
      </c>
      <c r="BA19" s="193">
        <f t="shared" si="16"/>
        <v>2.569422305</v>
      </c>
      <c r="BB19" s="193">
        <f>(SUMIFS(Profile!$E$2:$E$17521,Profile!$B$2:$B$17521,$B19,Profile!$C$2:$C$17521,BB$8))*$C$9</f>
        <v>0</v>
      </c>
      <c r="BC19" s="193">
        <f>(SUMIFS(Profile!$E$2:$E$17521,Profile!$B$2:$B$17521,$B19,Profile!$C$2:$C$17521,BC$8))*$C$9</f>
        <v>0</v>
      </c>
      <c r="BD19" s="193">
        <f>(SUMIFS(Profile!$E$2:$E$17521,Profile!$B$2:$B$17521,$B19,Profile!$C$2:$C$17521,BD$8))*$C$9</f>
        <v>0</v>
      </c>
      <c r="BE19" s="193">
        <f>(SUMIFS(Profile!$E$2:$E$17521,Profile!$B$2:$B$17521,$B19,Profile!$C$2:$C$17521,BE$8))*$C$9</f>
        <v>0</v>
      </c>
      <c r="BF19" s="193">
        <f>(SUMIFS(Profile!$E$2:$E$17521,Profile!$B$2:$B$17521,$B19,Profile!$C$2:$C$17521,BF$8))*$C$9</f>
        <v>0</v>
      </c>
      <c r="BG19" s="193">
        <f>(SUMIFS(Profile!$E$2:$E$17521,Profile!$B$2:$B$17521,$B19,Profile!$C$2:$C$17521,BG$8))*$C$9</f>
        <v>0</v>
      </c>
      <c r="BH19" s="193">
        <f>(SUMIFS(Profile!$E$2:$E$17521,Profile!$B$2:$B$17521,$B19,Profile!$C$2:$C$17521,BH$8))*$C$9</f>
        <v>0</v>
      </c>
      <c r="BI19" s="193">
        <f>(SUMIFS(Profile!$E$2:$E$17521,Profile!$B$2:$B$17521,$B19,Profile!$C$2:$C$17521,BI$8))*$C$9</f>
        <v>0</v>
      </c>
      <c r="BJ19" s="193">
        <f>(SUMIFS(Profile!$E$2:$E$17521,Profile!$B$2:$B$17521,$B19,Profile!$C$2:$C$17521,BJ$8))*$C$9</f>
        <v>0</v>
      </c>
      <c r="BK19" s="193">
        <f>(SUMIFS(Profile!$E$2:$E$17521,Profile!$B$2:$B$17521,$B19,Profile!$C$2:$C$17521,BK$8))*$C$9</f>
        <v>0</v>
      </c>
      <c r="BL19" s="193">
        <f>(SUMIFS(Profile!$E$2:$E$17521,Profile!$B$2:$B$17521,$B19,Profile!$C$2:$C$17521,BL$8))*$C$9</f>
        <v>0</v>
      </c>
      <c r="BM19" s="193">
        <f>(SUMIFS(Profile!$E$2:$E$17521,Profile!$B$2:$B$17521,$B19,Profile!$C$2:$C$17521,BM$8))*$C$9</f>
        <v>0</v>
      </c>
      <c r="BN19" s="193">
        <f>(SUMIFS(Profile!$E$2:$E$17521,Profile!$B$2:$B$17521,$B19,Profile!$C$2:$C$17521,BN$8))*$C$9</f>
        <v>0</v>
      </c>
      <c r="BO19" s="193">
        <f>(SUMIFS(Profile!$E$2:$E$17521,Profile!$B$2:$B$17521,$B19,Profile!$C$2:$C$17521,BO$8))*$C$9</f>
        <v>0</v>
      </c>
      <c r="BP19" s="193">
        <f>(SUMIFS(Profile!$E$2:$E$17521,Profile!$B$2:$B$17521,$B19,Profile!$C$2:$C$17521,BP$8))*$C$9</f>
        <v>0.000005805120121</v>
      </c>
      <c r="BQ19" s="193">
        <f>(SUMIFS(Profile!$E$2:$E$17521,Profile!$B$2:$B$17521,$B19,Profile!$C$2:$C$17521,BQ$8))*$C$9</f>
        <v>0.00006417882801</v>
      </c>
      <c r="BR19" s="193">
        <f>(SUMIFS(Profile!$E$2:$E$17521,Profile!$B$2:$B$17521,$B19,Profile!$C$2:$C$17521,BR$8))*$C$9</f>
        <v>0.003945493376</v>
      </c>
      <c r="BS19" s="193">
        <f>(SUMIFS(Profile!$E$2:$E$17521,Profile!$B$2:$B$17521,$B19,Profile!$C$2:$C$17521,BS$8))*$C$9</f>
        <v>0.01033185471</v>
      </c>
      <c r="BT19" s="193">
        <f>(SUMIFS(Profile!$E$2:$E$17521,Profile!$B$2:$B$17521,$B19,Profile!$C$2:$C$17521,BT$8))*$C$9</f>
        <v>0.02851941086</v>
      </c>
      <c r="BU19" s="193">
        <f>(SUMIFS(Profile!$E$2:$E$17521,Profile!$B$2:$B$17521,$B19,Profile!$C$2:$C$17521,BU$8))*$C$9</f>
        <v>0.0609251161</v>
      </c>
      <c r="BV19" s="193">
        <f>(SUMIFS(Profile!$E$2:$E$17521,Profile!$B$2:$B$17521,$B19,Profile!$C$2:$C$17521,BV$8))*$C$9</f>
        <v>0.105996465</v>
      </c>
      <c r="BW19" s="193">
        <f>(SUMIFS(Profile!$E$2:$E$17521,Profile!$B$2:$B$17521,$B19,Profile!$C$2:$C$17521,BW$8))*$C$9</f>
        <v>0.2082065711</v>
      </c>
      <c r="BX19" s="193">
        <f>(SUMIFS(Profile!$E$2:$E$17521,Profile!$B$2:$B$17521,$B19,Profile!$C$2:$C$17521,BX$8))*$C$9</f>
        <v>0.2164288257</v>
      </c>
      <c r="BY19" s="193">
        <f>(SUMIFS(Profile!$E$2:$E$17521,Profile!$B$2:$B$17521,$B19,Profile!$C$2:$C$17521,BY$8))*$C$9</f>
        <v>0.2764772816</v>
      </c>
      <c r="BZ19" s="193">
        <f>(SUMIFS(Profile!$E$2:$E$17521,Profile!$B$2:$B$17521,$B19,Profile!$C$2:$C$17521,BZ$8))*$C$9</f>
        <v>0.2932412445</v>
      </c>
      <c r="CA19" s="193">
        <f>(SUMIFS(Profile!$E$2:$E$17521,Profile!$B$2:$B$17521,$B19,Profile!$C$2:$C$17521,CA$8))*$C$9</f>
        <v>0.3415748946</v>
      </c>
      <c r="CB19" s="193">
        <f>(SUMIFS(Profile!$E$2:$E$17521,Profile!$B$2:$B$17521,$B19,Profile!$C$2:$C$17521,CB$8))*$C$9</f>
        <v>0.3305454695</v>
      </c>
      <c r="CC19" s="193">
        <f>(SUMIFS(Profile!$E$2:$E$17521,Profile!$B$2:$B$17521,$B19,Profile!$C$2:$C$17521,CC$8))*$C$9</f>
        <v>0.3043913116</v>
      </c>
      <c r="CD19" s="193">
        <f>(SUMIFS(Profile!$E$2:$E$17521,Profile!$B$2:$B$17521,$B19,Profile!$C$2:$C$17521,CD$8))*$C$9</f>
        <v>0.1889718632</v>
      </c>
      <c r="CE19" s="193">
        <f>(SUMIFS(Profile!$E$2:$E$17521,Profile!$B$2:$B$17521,$B19,Profile!$C$2:$C$17521,CE$8))*$C$9</f>
        <v>0.08689250943</v>
      </c>
      <c r="CF19" s="193">
        <f>(SUMIFS(Profile!$E$2:$E$17521,Profile!$B$2:$B$17521,$B19,Profile!$C$2:$C$17521,CF$8))*$C$9</f>
        <v>0.05636901947</v>
      </c>
      <c r="CG19" s="193">
        <f>(SUMIFS(Profile!$E$2:$E$17521,Profile!$B$2:$B$17521,$B19,Profile!$C$2:$C$17521,CG$8))*$C$9</f>
        <v>0.03421414211</v>
      </c>
      <c r="CH19" s="193">
        <f>(SUMIFS(Profile!$E$2:$E$17521,Profile!$B$2:$B$17521,$B19,Profile!$C$2:$C$17521,CH$8))*$C$9</f>
        <v>0.01599117089</v>
      </c>
      <c r="CI19" s="193">
        <f>(SUMIFS(Profile!$E$2:$E$17521,Profile!$B$2:$B$17521,$B19,Profile!$C$2:$C$17521,CI$8))*$C$9</f>
        <v>0.003628200076</v>
      </c>
      <c r="CJ19" s="193">
        <f>(SUMIFS(Profile!$E$2:$E$17521,Profile!$B$2:$B$17521,$B19,Profile!$C$2:$C$17521,CJ$8))*$C$9</f>
        <v>0.00239557957</v>
      </c>
      <c r="CK19" s="193">
        <f>(SUMIFS(Profile!$E$2:$E$17521,Profile!$B$2:$B$17521,$B19,Profile!$C$2:$C$17521,CK$8))*$C$9</f>
        <v>0.0002886434727</v>
      </c>
      <c r="CL19" s="193">
        <f>(SUMIFS(Profile!$E$2:$E$17521,Profile!$B$2:$B$17521,$B19,Profile!$C$2:$C$17521,CL$8))*$C$9</f>
        <v>0.00001725410703</v>
      </c>
      <c r="CM19" s="193">
        <f>(SUMIFS(Profile!$E$2:$E$17521,Profile!$B$2:$B$17521,$B19,Profile!$C$2:$C$17521,CM$8))*$C$9</f>
        <v>0</v>
      </c>
      <c r="CN19" s="193">
        <f>(SUMIFS(Profile!$E$2:$E$17521,Profile!$B$2:$B$17521,$B19,Profile!$C$2:$C$17521,CN$8))*$C$9</f>
        <v>0</v>
      </c>
      <c r="CO19" s="193">
        <f>(SUMIFS(Profile!$E$2:$E$17521,Profile!$B$2:$B$17521,$B19,Profile!$C$2:$C$17521,CO$8))*$C$9</f>
        <v>0</v>
      </c>
      <c r="CP19" s="193">
        <f>(SUMIFS(Profile!$E$2:$E$17521,Profile!$B$2:$B$17521,$B19,Profile!$C$2:$C$17521,CP$8))*$C$9</f>
        <v>0</v>
      </c>
      <c r="CQ19" s="193">
        <f>(SUMIFS(Profile!$E$2:$E$17521,Profile!$B$2:$B$17521,$B19,Profile!$C$2:$C$17521,CQ$8))*$C$9</f>
        <v>0</v>
      </c>
      <c r="CR19" s="193">
        <f>(SUMIFS(Profile!$E$2:$E$17521,Profile!$B$2:$B$17521,$B19,Profile!$C$2:$C$17521,CR$8))*$C$9</f>
        <v>0</v>
      </c>
      <c r="CS19" s="193">
        <f>(SUMIFS(Profile!$E$2:$E$17521,Profile!$B$2:$B$17521,$B19,Profile!$C$2:$C$17521,CS$8))*$C$9</f>
        <v>0</v>
      </c>
      <c r="CT19" s="193">
        <f>(SUMIFS(Profile!$E$2:$E$17521,Profile!$B$2:$B$17521,$B19,Profile!$C$2:$C$17521,CT$8))*$C$9</f>
        <v>0</v>
      </c>
      <c r="CU19" s="193">
        <f>(SUMIFS(Profile!$E$2:$E$17521,Profile!$B$2:$B$17521,$B19,Profile!$C$2:$C$17521,CU$8))*$C$9</f>
        <v>0</v>
      </c>
      <c r="CV19" s="193">
        <f>(SUMIFS(Profile!$E$2:$E$17521,Profile!$B$2:$B$17521,$B19,Profile!$C$2:$C$17521,CV$8))*$C$9</f>
        <v>0</v>
      </c>
      <c r="CW19" s="193">
        <f>(SUMIFS(Profile!$E$2:$E$17521,Profile!$B$2:$B$17521,$B19,Profile!$C$2:$C$17521,CW$8))*$C$9</f>
        <v>0</v>
      </c>
      <c r="CX19" s="193">
        <f t="shared" si="17"/>
        <v>0.05909538881</v>
      </c>
      <c r="CY19" s="193">
        <f t="shared" ref="CY19:ET19" si="57">MAX(BB19-E19,0)</f>
        <v>0</v>
      </c>
      <c r="CZ19" s="193">
        <f t="shared" si="57"/>
        <v>0</v>
      </c>
      <c r="DA19" s="193">
        <f t="shared" si="57"/>
        <v>0</v>
      </c>
      <c r="DB19" s="193">
        <f t="shared" si="57"/>
        <v>0</v>
      </c>
      <c r="DC19" s="193">
        <f t="shared" si="57"/>
        <v>0</v>
      </c>
      <c r="DD19" s="193">
        <f t="shared" si="57"/>
        <v>0</v>
      </c>
      <c r="DE19" s="193">
        <f t="shared" si="57"/>
        <v>0</v>
      </c>
      <c r="DF19" s="193">
        <f t="shared" si="57"/>
        <v>0</v>
      </c>
      <c r="DG19" s="193">
        <f t="shared" si="57"/>
        <v>0</v>
      </c>
      <c r="DH19" s="193">
        <f t="shared" si="57"/>
        <v>0</v>
      </c>
      <c r="DI19" s="193">
        <f t="shared" si="57"/>
        <v>0</v>
      </c>
      <c r="DJ19" s="193">
        <f t="shared" si="57"/>
        <v>0</v>
      </c>
      <c r="DK19" s="193">
        <f t="shared" si="57"/>
        <v>0</v>
      </c>
      <c r="DL19" s="193">
        <f t="shared" si="57"/>
        <v>0</v>
      </c>
      <c r="DM19" s="193">
        <f t="shared" si="57"/>
        <v>0</v>
      </c>
      <c r="DN19" s="193">
        <f t="shared" si="57"/>
        <v>0</v>
      </c>
      <c r="DO19" s="193">
        <f t="shared" si="57"/>
        <v>0</v>
      </c>
      <c r="DP19" s="193">
        <f t="shared" si="57"/>
        <v>0</v>
      </c>
      <c r="DQ19" s="193">
        <f t="shared" si="57"/>
        <v>0</v>
      </c>
      <c r="DR19" s="193">
        <f t="shared" si="57"/>
        <v>0</v>
      </c>
      <c r="DS19" s="193">
        <f t="shared" si="57"/>
        <v>0</v>
      </c>
      <c r="DT19" s="193">
        <f t="shared" si="57"/>
        <v>0</v>
      </c>
      <c r="DU19" s="193">
        <f t="shared" si="57"/>
        <v>0</v>
      </c>
      <c r="DV19" s="193">
        <f t="shared" si="57"/>
        <v>0</v>
      </c>
      <c r="DW19" s="193">
        <f t="shared" si="57"/>
        <v>0</v>
      </c>
      <c r="DX19" s="193">
        <f t="shared" si="57"/>
        <v>0.03189682043</v>
      </c>
      <c r="DY19" s="193">
        <f t="shared" si="57"/>
        <v>0.02246986927</v>
      </c>
      <c r="DZ19" s="193">
        <f t="shared" si="57"/>
        <v>0.004728699109</v>
      </c>
      <c r="EA19" s="193">
        <f t="shared" si="57"/>
        <v>0</v>
      </c>
      <c r="EB19" s="193">
        <f t="shared" si="57"/>
        <v>0</v>
      </c>
      <c r="EC19" s="193">
        <f t="shared" si="57"/>
        <v>0</v>
      </c>
      <c r="ED19" s="193">
        <f t="shared" si="57"/>
        <v>0</v>
      </c>
      <c r="EE19" s="193">
        <f t="shared" si="57"/>
        <v>0</v>
      </c>
      <c r="EF19" s="193">
        <f t="shared" si="57"/>
        <v>0</v>
      </c>
      <c r="EG19" s="193">
        <f t="shared" si="57"/>
        <v>0</v>
      </c>
      <c r="EH19" s="193">
        <f t="shared" si="57"/>
        <v>0</v>
      </c>
      <c r="EI19" s="193">
        <f t="shared" si="57"/>
        <v>0</v>
      </c>
      <c r="EJ19" s="193">
        <f t="shared" si="57"/>
        <v>0</v>
      </c>
      <c r="EK19" s="193">
        <f t="shared" si="57"/>
        <v>0</v>
      </c>
      <c r="EL19" s="193">
        <f t="shared" si="57"/>
        <v>0</v>
      </c>
      <c r="EM19" s="193">
        <f t="shared" si="57"/>
        <v>0</v>
      </c>
      <c r="EN19" s="193">
        <f t="shared" si="57"/>
        <v>0</v>
      </c>
      <c r="EO19" s="193">
        <f t="shared" si="57"/>
        <v>0</v>
      </c>
      <c r="EP19" s="193">
        <f t="shared" si="57"/>
        <v>0</v>
      </c>
      <c r="EQ19" s="193">
        <f t="shared" si="57"/>
        <v>0</v>
      </c>
      <c r="ER19" s="193">
        <f t="shared" si="57"/>
        <v>0</v>
      </c>
      <c r="ES19" s="193">
        <f t="shared" si="57"/>
        <v>0</v>
      </c>
      <c r="ET19" s="193">
        <f t="shared" si="57"/>
        <v>0</v>
      </c>
      <c r="EU19" s="193">
        <f t="shared" si="19"/>
        <v>2.510326916</v>
      </c>
      <c r="EV19" s="193">
        <f t="shared" ref="EV19:GQ19" si="58">BB19-CY19</f>
        <v>0</v>
      </c>
      <c r="EW19" s="193">
        <f t="shared" si="58"/>
        <v>0</v>
      </c>
      <c r="EX19" s="193">
        <f t="shared" si="58"/>
        <v>0</v>
      </c>
      <c r="EY19" s="193">
        <f t="shared" si="58"/>
        <v>0</v>
      </c>
      <c r="EZ19" s="193">
        <f t="shared" si="58"/>
        <v>0</v>
      </c>
      <c r="FA19" s="193">
        <f t="shared" si="58"/>
        <v>0</v>
      </c>
      <c r="FB19" s="193">
        <f t="shared" si="58"/>
        <v>0</v>
      </c>
      <c r="FC19" s="193">
        <f t="shared" si="58"/>
        <v>0</v>
      </c>
      <c r="FD19" s="193">
        <f t="shared" si="58"/>
        <v>0</v>
      </c>
      <c r="FE19" s="193">
        <f t="shared" si="58"/>
        <v>0</v>
      </c>
      <c r="FF19" s="193">
        <f t="shared" si="58"/>
        <v>0</v>
      </c>
      <c r="FG19" s="193">
        <f t="shared" si="58"/>
        <v>0</v>
      </c>
      <c r="FH19" s="193">
        <f t="shared" si="58"/>
        <v>0</v>
      </c>
      <c r="FI19" s="193">
        <f t="shared" si="58"/>
        <v>0</v>
      </c>
      <c r="FJ19" s="193">
        <f t="shared" si="58"/>
        <v>0.000005805120121</v>
      </c>
      <c r="FK19" s="193">
        <f t="shared" si="58"/>
        <v>0.00006417882801</v>
      </c>
      <c r="FL19" s="193">
        <f t="shared" si="58"/>
        <v>0.003945493376</v>
      </c>
      <c r="FM19" s="193">
        <f t="shared" si="58"/>
        <v>0.01033185471</v>
      </c>
      <c r="FN19" s="193">
        <f t="shared" si="58"/>
        <v>0.02851941086</v>
      </c>
      <c r="FO19" s="193">
        <f t="shared" si="58"/>
        <v>0.0609251161</v>
      </c>
      <c r="FP19" s="193">
        <f t="shared" si="58"/>
        <v>0.105996465</v>
      </c>
      <c r="FQ19" s="193">
        <f t="shared" si="58"/>
        <v>0.2082065711</v>
      </c>
      <c r="FR19" s="193">
        <f t="shared" si="58"/>
        <v>0.2164288257</v>
      </c>
      <c r="FS19" s="193">
        <f t="shared" si="58"/>
        <v>0.2764772816</v>
      </c>
      <c r="FT19" s="193">
        <f t="shared" si="58"/>
        <v>0.2932412445</v>
      </c>
      <c r="FU19" s="193">
        <f t="shared" si="58"/>
        <v>0.3096780741</v>
      </c>
      <c r="FV19" s="193">
        <f t="shared" si="58"/>
        <v>0.3080756003</v>
      </c>
      <c r="FW19" s="193">
        <f t="shared" si="58"/>
        <v>0.2996626125</v>
      </c>
      <c r="FX19" s="193">
        <f t="shared" si="58"/>
        <v>0.1889718632</v>
      </c>
      <c r="FY19" s="193">
        <f t="shared" si="58"/>
        <v>0.08689250943</v>
      </c>
      <c r="FZ19" s="193">
        <f t="shared" si="58"/>
        <v>0.05636901947</v>
      </c>
      <c r="GA19" s="193">
        <f t="shared" si="58"/>
        <v>0.03421414211</v>
      </c>
      <c r="GB19" s="193">
        <f t="shared" si="58"/>
        <v>0.01599117089</v>
      </c>
      <c r="GC19" s="193">
        <f t="shared" si="58"/>
        <v>0.003628200076</v>
      </c>
      <c r="GD19" s="193">
        <f t="shared" si="58"/>
        <v>0.00239557957</v>
      </c>
      <c r="GE19" s="193">
        <f t="shared" si="58"/>
        <v>0.0002886434727</v>
      </c>
      <c r="GF19" s="193">
        <f t="shared" si="58"/>
        <v>0.00001725410703</v>
      </c>
      <c r="GG19" s="193">
        <f t="shared" si="58"/>
        <v>0</v>
      </c>
      <c r="GH19" s="193">
        <f t="shared" si="58"/>
        <v>0</v>
      </c>
      <c r="GI19" s="193">
        <f t="shared" si="58"/>
        <v>0</v>
      </c>
      <c r="GJ19" s="193">
        <f t="shared" si="58"/>
        <v>0</v>
      </c>
      <c r="GK19" s="193">
        <f t="shared" si="58"/>
        <v>0</v>
      </c>
      <c r="GL19" s="193">
        <f t="shared" si="58"/>
        <v>0</v>
      </c>
      <c r="GM19" s="193">
        <f t="shared" si="58"/>
        <v>0</v>
      </c>
      <c r="GN19" s="193">
        <f t="shared" si="58"/>
        <v>0</v>
      </c>
      <c r="GO19" s="193">
        <f t="shared" si="58"/>
        <v>0</v>
      </c>
      <c r="GP19" s="193">
        <f t="shared" si="58"/>
        <v>0</v>
      </c>
      <c r="GQ19" s="193">
        <f t="shared" si="58"/>
        <v>0</v>
      </c>
      <c r="GR19" s="193">
        <f t="shared" si="21"/>
        <v>10.65912379</v>
      </c>
      <c r="GS19" s="193">
        <f t="shared" ref="GS19:IN19" si="59">E19-EV19</f>
        <v>0.1890919159</v>
      </c>
      <c r="GT19" s="193">
        <f t="shared" si="59"/>
        <v>0.1682597557</v>
      </c>
      <c r="GU19" s="193">
        <f t="shared" si="59"/>
        <v>0.1554399648</v>
      </c>
      <c r="GV19" s="193">
        <f t="shared" si="59"/>
        <v>0.1446232662</v>
      </c>
      <c r="GW19" s="193">
        <f t="shared" si="59"/>
        <v>0.1370115153</v>
      </c>
      <c r="GX19" s="193">
        <f t="shared" si="59"/>
        <v>0.1302010014</v>
      </c>
      <c r="GY19" s="193">
        <f t="shared" si="59"/>
        <v>0.1293997645</v>
      </c>
      <c r="GZ19" s="193">
        <f t="shared" si="59"/>
        <v>0.1269960537</v>
      </c>
      <c r="HA19" s="193">
        <f t="shared" si="59"/>
        <v>0.1265954352</v>
      </c>
      <c r="HB19" s="193">
        <f t="shared" si="59"/>
        <v>0.1281979091</v>
      </c>
      <c r="HC19" s="193">
        <f t="shared" si="59"/>
        <v>0.1318034753</v>
      </c>
      <c r="HD19" s="193">
        <f t="shared" si="59"/>
        <v>0.1398158446</v>
      </c>
      <c r="HE19" s="193">
        <f t="shared" si="59"/>
        <v>0.1538374909</v>
      </c>
      <c r="HF19" s="193">
        <f t="shared" si="59"/>
        <v>0.1682597557</v>
      </c>
      <c r="HG19" s="193">
        <f t="shared" si="59"/>
        <v>0.1898873477</v>
      </c>
      <c r="HH19" s="193">
        <f t="shared" si="59"/>
        <v>0.2194747405</v>
      </c>
      <c r="HI19" s="193">
        <f t="shared" si="59"/>
        <v>0.2532515617</v>
      </c>
      <c r="HJ19" s="193">
        <f t="shared" si="59"/>
        <v>0.2805171515</v>
      </c>
      <c r="HK19" s="193">
        <f t="shared" si="59"/>
        <v>0.2763512417</v>
      </c>
      <c r="HL19" s="193">
        <f t="shared" si="59"/>
        <v>0.2567653273</v>
      </c>
      <c r="HM19" s="193">
        <f t="shared" si="59"/>
        <v>0.2088896492</v>
      </c>
      <c r="HN19" s="193">
        <f t="shared" si="59"/>
        <v>0.1086826354</v>
      </c>
      <c r="HO19" s="193">
        <f t="shared" si="59"/>
        <v>0.09164677452</v>
      </c>
      <c r="HP19" s="193">
        <f t="shared" si="59"/>
        <v>0.02518842319</v>
      </c>
      <c r="HQ19" s="193">
        <f t="shared" si="59"/>
        <v>0.01443373726</v>
      </c>
      <c r="HR19" s="193">
        <f t="shared" si="59"/>
        <v>0</v>
      </c>
      <c r="HS19" s="193">
        <f t="shared" si="59"/>
        <v>0</v>
      </c>
      <c r="HT19" s="193">
        <f t="shared" si="59"/>
        <v>0</v>
      </c>
      <c r="HU19" s="193">
        <f t="shared" si="59"/>
        <v>0.1062839462</v>
      </c>
      <c r="HV19" s="193">
        <f t="shared" si="59"/>
        <v>0.2191799985</v>
      </c>
      <c r="HW19" s="193">
        <f t="shared" si="59"/>
        <v>0.2557127655</v>
      </c>
      <c r="HX19" s="193">
        <f t="shared" si="59"/>
        <v>0.2938923815</v>
      </c>
      <c r="HY19" s="193">
        <f t="shared" si="59"/>
        <v>0.3353512237</v>
      </c>
      <c r="HZ19" s="193">
        <f t="shared" si="59"/>
        <v>0.3913816073</v>
      </c>
      <c r="IA19" s="193">
        <f t="shared" si="59"/>
        <v>0.4367623827</v>
      </c>
      <c r="IB19" s="193">
        <f t="shared" si="59"/>
        <v>0.4564564695</v>
      </c>
      <c r="IC19" s="193">
        <f t="shared" si="59"/>
        <v>0.4624166411</v>
      </c>
      <c r="ID19" s="193">
        <f t="shared" si="59"/>
        <v>0.4458482907</v>
      </c>
      <c r="IE19" s="193">
        <f t="shared" si="59"/>
        <v>0.422772667</v>
      </c>
      <c r="IF19" s="193">
        <f t="shared" si="59"/>
        <v>0.399817229</v>
      </c>
      <c r="IG19" s="193">
        <f t="shared" si="59"/>
        <v>0.3793856872</v>
      </c>
      <c r="IH19" s="193">
        <f t="shared" si="59"/>
        <v>0.358553527</v>
      </c>
      <c r="II19" s="193">
        <f t="shared" si="59"/>
        <v>0.3417275514</v>
      </c>
      <c r="IJ19" s="193">
        <f t="shared" si="59"/>
        <v>0.3277059051</v>
      </c>
      <c r="IK19" s="193">
        <f t="shared" si="59"/>
        <v>0.3084762187</v>
      </c>
      <c r="IL19" s="193">
        <f t="shared" si="59"/>
        <v>0.2832372554</v>
      </c>
      <c r="IM19" s="193">
        <f t="shared" si="59"/>
        <v>0.2567964366</v>
      </c>
      <c r="IN19" s="193">
        <f t="shared" si="59"/>
        <v>0.222743867</v>
      </c>
      <c r="IO19" s="193">
        <f t="shared" si="23"/>
        <v>0.05909538881</v>
      </c>
      <c r="IP19" s="193">
        <f t="shared" si="29"/>
        <v>0</v>
      </c>
      <c r="IQ19" s="193">
        <f t="shared" ref="IQ19:KK19" si="60">MAX((MIN(CZ19+IP19,$IO$7))-GT19,0)</f>
        <v>0</v>
      </c>
      <c r="IR19" s="193">
        <f t="shared" si="60"/>
        <v>0</v>
      </c>
      <c r="IS19" s="193">
        <f t="shared" si="60"/>
        <v>0</v>
      </c>
      <c r="IT19" s="193">
        <f t="shared" si="60"/>
        <v>0</v>
      </c>
      <c r="IU19" s="193">
        <f t="shared" si="60"/>
        <v>0</v>
      </c>
      <c r="IV19" s="193">
        <f t="shared" si="60"/>
        <v>0</v>
      </c>
      <c r="IW19" s="193">
        <f t="shared" si="60"/>
        <v>0</v>
      </c>
      <c r="IX19" s="193">
        <f t="shared" si="60"/>
        <v>0</v>
      </c>
      <c r="IY19" s="193">
        <f t="shared" si="60"/>
        <v>0</v>
      </c>
      <c r="IZ19" s="193">
        <f t="shared" si="60"/>
        <v>0</v>
      </c>
      <c r="JA19" s="193">
        <f t="shared" si="60"/>
        <v>0</v>
      </c>
      <c r="JB19" s="193">
        <f t="shared" si="60"/>
        <v>0</v>
      </c>
      <c r="JC19" s="193">
        <f t="shared" si="60"/>
        <v>0</v>
      </c>
      <c r="JD19" s="193">
        <f t="shared" si="60"/>
        <v>0</v>
      </c>
      <c r="JE19" s="193">
        <f t="shared" si="60"/>
        <v>0</v>
      </c>
      <c r="JF19" s="193">
        <f t="shared" si="60"/>
        <v>0</v>
      </c>
      <c r="JG19" s="193">
        <f t="shared" si="60"/>
        <v>0</v>
      </c>
      <c r="JH19" s="193">
        <f t="shared" si="60"/>
        <v>0</v>
      </c>
      <c r="JI19" s="193">
        <f t="shared" si="60"/>
        <v>0</v>
      </c>
      <c r="JJ19" s="193">
        <f t="shared" si="60"/>
        <v>0</v>
      </c>
      <c r="JK19" s="193">
        <f t="shared" si="60"/>
        <v>0</v>
      </c>
      <c r="JL19" s="193">
        <f t="shared" si="60"/>
        <v>0</v>
      </c>
      <c r="JM19" s="193">
        <f t="shared" si="60"/>
        <v>0</v>
      </c>
      <c r="JN19" s="193">
        <f t="shared" si="60"/>
        <v>0</v>
      </c>
      <c r="JO19" s="193">
        <f t="shared" si="60"/>
        <v>0.03189682043</v>
      </c>
      <c r="JP19" s="193">
        <f t="shared" si="60"/>
        <v>0.0543666897</v>
      </c>
      <c r="JQ19" s="193">
        <f t="shared" si="60"/>
        <v>0.05909538881</v>
      </c>
      <c r="JR19" s="193">
        <f t="shared" si="60"/>
        <v>0</v>
      </c>
      <c r="JS19" s="193">
        <f t="shared" si="60"/>
        <v>0</v>
      </c>
      <c r="JT19" s="193">
        <f t="shared" si="60"/>
        <v>0</v>
      </c>
      <c r="JU19" s="193">
        <f t="shared" si="60"/>
        <v>0</v>
      </c>
      <c r="JV19" s="193">
        <f t="shared" si="60"/>
        <v>0</v>
      </c>
      <c r="JW19" s="193">
        <f t="shared" si="60"/>
        <v>0</v>
      </c>
      <c r="JX19" s="193">
        <f t="shared" si="60"/>
        <v>0</v>
      </c>
      <c r="JY19" s="193">
        <f t="shared" si="60"/>
        <v>0</v>
      </c>
      <c r="JZ19" s="193">
        <f t="shared" si="60"/>
        <v>0</v>
      </c>
      <c r="KA19" s="193">
        <f t="shared" si="60"/>
        <v>0</v>
      </c>
      <c r="KB19" s="193">
        <f t="shared" si="60"/>
        <v>0</v>
      </c>
      <c r="KC19" s="193">
        <f t="shared" si="60"/>
        <v>0</v>
      </c>
      <c r="KD19" s="193">
        <f t="shared" si="60"/>
        <v>0</v>
      </c>
      <c r="KE19" s="193">
        <f t="shared" si="60"/>
        <v>0</v>
      </c>
      <c r="KF19" s="193">
        <f t="shared" si="60"/>
        <v>0</v>
      </c>
      <c r="KG19" s="193">
        <f t="shared" si="60"/>
        <v>0</v>
      </c>
      <c r="KH19" s="193">
        <f t="shared" si="60"/>
        <v>0</v>
      </c>
      <c r="KI19" s="193">
        <f t="shared" si="60"/>
        <v>0</v>
      </c>
      <c r="KJ19" s="193">
        <f t="shared" si="60"/>
        <v>0</v>
      </c>
      <c r="KK19" s="193">
        <f t="shared" si="60"/>
        <v>0</v>
      </c>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row>
    <row r="20" ht="14.25" customHeight="1">
      <c r="A20" s="1">
        <v>1.0</v>
      </c>
      <c r="B20" s="1">
        <f t="shared" ref="B20:C20" si="61">B19+1</f>
        <v>10</v>
      </c>
      <c r="C20" s="267">
        <f t="shared" si="61"/>
        <v>43475</v>
      </c>
      <c r="D20" s="193">
        <f t="shared" si="15"/>
        <v>13.72647062</v>
      </c>
      <c r="E20" s="193">
        <f>(SUMIFS(Profile!$F$2:$F$17521,Profile!$B$2:$B$17521,$B20,Profile!$C$2:$C$17521,E$8))*$C$6</f>
        <v>0.1918962452</v>
      </c>
      <c r="F20" s="193">
        <f>(SUMIFS(Profile!$F$2:$F$17521,Profile!$B$2:$B$17521,$B20,Profile!$C$2:$C$17521,F$8))*$C$6</f>
        <v>0.1706634665</v>
      </c>
      <c r="G20" s="193">
        <f>(SUMIFS(Profile!$F$2:$F$17521,Profile!$B$2:$B$17521,$B20,Profile!$C$2:$C$17521,G$8))*$C$6</f>
        <v>0.1566418202</v>
      </c>
      <c r="H20" s="193">
        <f>(SUMIFS(Profile!$F$2:$F$17521,Profile!$B$2:$B$17521,$B20,Profile!$C$2:$C$17521,H$8))*$C$6</f>
        <v>0.1458251216</v>
      </c>
      <c r="I20" s="193">
        <f>(SUMIFS(Profile!$F$2:$F$17521,Profile!$B$2:$B$17521,$B20,Profile!$C$2:$C$17521,I$8))*$C$6</f>
        <v>0.1374121338</v>
      </c>
      <c r="J20" s="193">
        <f>(SUMIFS(Profile!$F$2:$F$17521,Profile!$B$2:$B$17521,$B20,Profile!$C$2:$C$17521,J$8))*$C$6</f>
        <v>0.1318034753</v>
      </c>
      <c r="K20" s="193">
        <f>(SUMIFS(Profile!$F$2:$F$17521,Profile!$B$2:$B$17521,$B20,Profile!$C$2:$C$17521,K$8))*$C$6</f>
        <v>0.1306016199</v>
      </c>
      <c r="L20" s="193">
        <f>(SUMIFS(Profile!$F$2:$F$17521,Profile!$B$2:$B$17521,$B20,Profile!$C$2:$C$17521,L$8))*$C$6</f>
        <v>0.128999146</v>
      </c>
      <c r="M20" s="193">
        <f>(SUMIFS(Profile!$F$2:$F$17521,Profile!$B$2:$B$17521,$B20,Profile!$C$2:$C$17521,M$8))*$C$6</f>
        <v>0.1281979091</v>
      </c>
      <c r="N20" s="193">
        <f>(SUMIFS(Profile!$F$2:$F$17521,Profile!$B$2:$B$17521,$B20,Profile!$C$2:$C$17521,N$8))*$C$6</f>
        <v>0.1285985275</v>
      </c>
      <c r="O20" s="193">
        <f>(SUMIFS(Profile!$F$2:$F$17521,Profile!$B$2:$B$17521,$B20,Profile!$C$2:$C$17521,O$8))*$C$6</f>
        <v>0.1298003829</v>
      </c>
      <c r="P20" s="193">
        <f>(SUMIFS(Profile!$F$2:$F$17521,Profile!$B$2:$B$17521,$B20,Profile!$C$2:$C$17521,P$8))*$C$6</f>
        <v>0.1366108969</v>
      </c>
      <c r="Q20" s="193">
        <f>(SUMIFS(Profile!$F$2:$F$17521,Profile!$B$2:$B$17521,$B20,Profile!$C$2:$C$17521,Q$8))*$C$6</f>
        <v>0.1442226477</v>
      </c>
      <c r="R20" s="193">
        <f>(SUMIFS(Profile!$F$2:$F$17521,Profile!$B$2:$B$17521,$B20,Profile!$C$2:$C$17521,R$8))*$C$6</f>
        <v>0.152235017</v>
      </c>
      <c r="S20" s="193">
        <f>(SUMIFS(Profile!$F$2:$F$17521,Profile!$B$2:$B$17521,$B20,Profile!$C$2:$C$17521,S$8))*$C$6</f>
        <v>0.1746696511</v>
      </c>
      <c r="T20" s="193">
        <f>(SUMIFS(Profile!$F$2:$F$17521,Profile!$B$2:$B$17521,$B20,Profile!$C$2:$C$17521,T$8))*$C$6</f>
        <v>0.2047160361</v>
      </c>
      <c r="U20" s="193">
        <f>(SUMIFS(Profile!$F$2:$F$17521,Profile!$B$2:$B$17521,$B20,Profile!$C$2:$C$17521,U$8))*$C$6</f>
        <v>0.2383679872</v>
      </c>
      <c r="V20" s="193">
        <f>(SUMIFS(Profile!$F$2:$F$17521,Profile!$B$2:$B$17521,$B20,Profile!$C$2:$C$17521,V$8))*$C$6</f>
        <v>0.2752248861</v>
      </c>
      <c r="W20" s="193">
        <f>(SUMIFS(Profile!$F$2:$F$17521,Profile!$B$2:$B$17521,$B20,Profile!$C$2:$C$17521,W$8))*$C$6</f>
        <v>0.2960570463</v>
      </c>
      <c r="X20" s="193">
        <f>(SUMIFS(Profile!$F$2:$F$17521,Profile!$B$2:$B$17521,$B20,Profile!$C$2:$C$17521,X$8))*$C$6</f>
        <v>0.317289825</v>
      </c>
      <c r="Y20" s="193">
        <f>(SUMIFS(Profile!$F$2:$F$17521,Profile!$B$2:$B$17521,$B20,Profile!$C$2:$C$17521,Y$8))*$C$6</f>
        <v>0.3325133267</v>
      </c>
      <c r="Z20" s="193">
        <f>(SUMIFS(Profile!$F$2:$F$17521,Profile!$B$2:$B$17521,$B20,Profile!$C$2:$C$17521,Z$8))*$C$6</f>
        <v>0.3349170375</v>
      </c>
      <c r="AA20" s="193">
        <f>(SUMIFS(Profile!$F$2:$F$17521,Profile!$B$2:$B$17521,$B20,Profile!$C$2:$C$17521,AA$8))*$C$6</f>
        <v>0.3401250775</v>
      </c>
      <c r="AB20" s="193">
        <f>(SUMIFS(Profile!$F$2:$F$17521,Profile!$B$2:$B$17521,$B20,Profile!$C$2:$C$17521,AB$8))*$C$6</f>
        <v>0.35254425</v>
      </c>
      <c r="AC20" s="193">
        <f>(SUMIFS(Profile!$F$2:$F$17521,Profile!$B$2:$B$17521,$B20,Profile!$C$2:$C$17521,AC$8))*$C$6</f>
        <v>0.3593547639</v>
      </c>
      <c r="AD20" s="193">
        <f>(SUMIFS(Profile!$F$2:$F$17521,Profile!$B$2:$B$17521,$B20,Profile!$C$2:$C$17521,AD$8))*$C$6</f>
        <v>0.3605566193</v>
      </c>
      <c r="AE20" s="193">
        <f>(SUMIFS(Profile!$F$2:$F$17521,Profile!$B$2:$B$17521,$B20,Profile!$C$2:$C$17521,AE$8))*$C$6</f>
        <v>0.35775229</v>
      </c>
      <c r="AF20" s="193">
        <f>(SUMIFS(Profile!$F$2:$F$17521,Profile!$B$2:$B$17521,$B20,Profile!$C$2:$C$17521,AF$8))*$C$6</f>
        <v>0.3441312622</v>
      </c>
      <c r="AG20" s="193">
        <f>(SUMIFS(Profile!$F$2:$F$17521,Profile!$B$2:$B$17521,$B20,Profile!$C$2:$C$17521,AG$8))*$C$6</f>
        <v>0.3365195113</v>
      </c>
      <c r="AH20" s="193">
        <f>(SUMIFS(Profile!$F$2:$F$17521,Profile!$B$2:$B$17521,$B20,Profile!$C$2:$C$17521,AH$8))*$C$6</f>
        <v>0.3393238406</v>
      </c>
      <c r="AI20" s="193">
        <f>(SUMIFS(Profile!$F$2:$F$17521,Profile!$B$2:$B$17521,$B20,Profile!$C$2:$C$17521,AI$8))*$C$6</f>
        <v>0.3505411576</v>
      </c>
      <c r="AJ20" s="193">
        <f>(SUMIFS(Profile!$F$2:$F$17521,Profile!$B$2:$B$17521,$B20,Profile!$C$2:$C$17521,AJ$8))*$C$6</f>
        <v>0.3713733179</v>
      </c>
      <c r="AK20" s="193">
        <f>(SUMIFS(Profile!$F$2:$F$17521,Profile!$B$2:$B$17521,$B20,Profile!$C$2:$C$17521,AK$8))*$C$6</f>
        <v>0.4008988988</v>
      </c>
      <c r="AL20" s="193">
        <f>(SUMIFS(Profile!$F$2:$F$17521,Profile!$B$2:$B$17521,$B20,Profile!$C$2:$C$17521,AL$8))*$C$6</f>
        <v>0.4349114066</v>
      </c>
      <c r="AM20" s="193">
        <f>(SUMIFS(Profile!$F$2:$F$17521,Profile!$B$2:$B$17521,$B20,Profile!$C$2:$C$17521,AM$8))*$C$6</f>
        <v>0.4755741809</v>
      </c>
      <c r="AN20" s="193">
        <f>(SUMIFS(Profile!$F$2:$F$17521,Profile!$B$2:$B$17521,$B20,Profile!$C$2:$C$17521,AN$8))*$C$6</f>
        <v>0.479179747</v>
      </c>
      <c r="AO20" s="193">
        <f>(SUMIFS(Profile!$F$2:$F$17521,Profile!$B$2:$B$17521,$B20,Profile!$C$2:$C$17521,AO$8))*$C$6</f>
        <v>0.4665602654</v>
      </c>
      <c r="AP20" s="193">
        <f>(SUMIFS(Profile!$F$2:$F$17521,Profile!$B$2:$B$17521,$B20,Profile!$C$2:$C$17521,AP$8))*$C$6</f>
        <v>0.4489731147</v>
      </c>
      <c r="AQ20" s="193">
        <f>(SUMIFS(Profile!$F$2:$F$17521,Profile!$B$2:$B$17521,$B20,Profile!$C$2:$C$17521,AQ$8))*$C$6</f>
        <v>0.4288620677</v>
      </c>
      <c r="AR20" s="193">
        <f>(SUMIFS(Profile!$F$2:$F$17521,Profile!$B$2:$B$17521,$B20,Profile!$C$2:$C$17521,AR$8))*$C$6</f>
        <v>0.4129975765</v>
      </c>
      <c r="AS20" s="193">
        <f>(SUMIFS(Profile!$F$2:$F$17521,Profile!$B$2:$B$17521,$B20,Profile!$C$2:$C$17521,AS$8))*$C$6</f>
        <v>0.3954104258</v>
      </c>
      <c r="AT20" s="193">
        <f>(SUMIFS(Profile!$F$2:$F$17521,Profile!$B$2:$B$17521,$B20,Profile!$C$2:$C$17521,AT$8))*$C$6</f>
        <v>0.3761807395</v>
      </c>
      <c r="AU20" s="193">
        <f>(SUMIFS(Profile!$F$2:$F$17521,Profile!$B$2:$B$17521,$B20,Profile!$C$2:$C$17521,AU$8))*$C$6</f>
        <v>0.3565504346</v>
      </c>
      <c r="AV20" s="193">
        <f>(SUMIFS(Profile!$F$2:$F$17521,Profile!$B$2:$B$17521,$B20,Profile!$C$2:$C$17521,AV$8))*$C$6</f>
        <v>0.3325133267</v>
      </c>
      <c r="AW20" s="193">
        <f>(SUMIFS(Profile!$F$2:$F$17521,Profile!$B$2:$B$17521,$B20,Profile!$C$2:$C$17521,AW$8))*$C$6</f>
        <v>0.3096780741</v>
      </c>
      <c r="AX20" s="193">
        <f>(SUMIFS(Profile!$F$2:$F$17521,Profile!$B$2:$B$17521,$B20,Profile!$C$2:$C$17521,AX$8))*$C$6</f>
        <v>0.2752248861</v>
      </c>
      <c r="AY20" s="193">
        <f>(SUMIFS(Profile!$F$2:$F$17521,Profile!$B$2:$B$17521,$B20,Profile!$C$2:$C$17521,AY$8))*$C$6</f>
        <v>0.234762421</v>
      </c>
      <c r="AZ20" s="193">
        <f>(SUMIFS(Profile!$F$2:$F$17521,Profile!$B$2:$B$17521,$B20,Profile!$C$2:$C$17521,AZ$8))*$C$6</f>
        <v>0.1987067591</v>
      </c>
      <c r="BA20" s="193">
        <f t="shared" si="16"/>
        <v>2.114594384</v>
      </c>
      <c r="BB20" s="193">
        <f>(SUMIFS(Profile!$E$2:$E$17521,Profile!$B$2:$B$17521,$B20,Profile!$C$2:$C$17521,BB$8))*$C$9</f>
        <v>0</v>
      </c>
      <c r="BC20" s="193">
        <f>(SUMIFS(Profile!$E$2:$E$17521,Profile!$B$2:$B$17521,$B20,Profile!$C$2:$C$17521,BC$8))*$C$9</f>
        <v>0</v>
      </c>
      <c r="BD20" s="193">
        <f>(SUMIFS(Profile!$E$2:$E$17521,Profile!$B$2:$B$17521,$B20,Profile!$C$2:$C$17521,BD$8))*$C$9</f>
        <v>0</v>
      </c>
      <c r="BE20" s="193">
        <f>(SUMIFS(Profile!$E$2:$E$17521,Profile!$B$2:$B$17521,$B20,Profile!$C$2:$C$17521,BE$8))*$C$9</f>
        <v>0</v>
      </c>
      <c r="BF20" s="193">
        <f>(SUMIFS(Profile!$E$2:$E$17521,Profile!$B$2:$B$17521,$B20,Profile!$C$2:$C$17521,BF$8))*$C$9</f>
        <v>0</v>
      </c>
      <c r="BG20" s="193">
        <f>(SUMIFS(Profile!$E$2:$E$17521,Profile!$B$2:$B$17521,$B20,Profile!$C$2:$C$17521,BG$8))*$C$9</f>
        <v>0</v>
      </c>
      <c r="BH20" s="193">
        <f>(SUMIFS(Profile!$E$2:$E$17521,Profile!$B$2:$B$17521,$B20,Profile!$C$2:$C$17521,BH$8))*$C$9</f>
        <v>0</v>
      </c>
      <c r="BI20" s="193">
        <f>(SUMIFS(Profile!$E$2:$E$17521,Profile!$B$2:$B$17521,$B20,Profile!$C$2:$C$17521,BI$8))*$C$9</f>
        <v>0</v>
      </c>
      <c r="BJ20" s="193">
        <f>(SUMIFS(Profile!$E$2:$E$17521,Profile!$B$2:$B$17521,$B20,Profile!$C$2:$C$17521,BJ$8))*$C$9</f>
        <v>0</v>
      </c>
      <c r="BK20" s="193">
        <f>(SUMIFS(Profile!$E$2:$E$17521,Profile!$B$2:$B$17521,$B20,Profile!$C$2:$C$17521,BK$8))*$C$9</f>
        <v>0</v>
      </c>
      <c r="BL20" s="193">
        <f>(SUMIFS(Profile!$E$2:$E$17521,Profile!$B$2:$B$17521,$B20,Profile!$C$2:$C$17521,BL$8))*$C$9</f>
        <v>0</v>
      </c>
      <c r="BM20" s="193">
        <f>(SUMIFS(Profile!$E$2:$E$17521,Profile!$B$2:$B$17521,$B20,Profile!$C$2:$C$17521,BM$8))*$C$9</f>
        <v>0</v>
      </c>
      <c r="BN20" s="193">
        <f>(SUMIFS(Profile!$E$2:$E$17521,Profile!$B$2:$B$17521,$B20,Profile!$C$2:$C$17521,BN$8))*$C$9</f>
        <v>0</v>
      </c>
      <c r="BO20" s="193">
        <f>(SUMIFS(Profile!$E$2:$E$17521,Profile!$B$2:$B$17521,$B20,Profile!$C$2:$C$17521,BO$8))*$C$9</f>
        <v>0</v>
      </c>
      <c r="BP20" s="193">
        <f>(SUMIFS(Profile!$E$2:$E$17521,Profile!$B$2:$B$17521,$B20,Profile!$C$2:$C$17521,BP$8))*$C$9</f>
        <v>0.00008062666835</v>
      </c>
      <c r="BQ20" s="193">
        <f>(SUMIFS(Profile!$E$2:$E$17521,Profile!$B$2:$B$17521,$B20,Profile!$C$2:$C$17521,BQ$8))*$C$9</f>
        <v>0.001866507372</v>
      </c>
      <c r="BR20" s="193">
        <f>(SUMIFS(Profile!$E$2:$E$17521,Profile!$B$2:$B$17521,$B20,Profile!$C$2:$C$17521,BR$8))*$C$9</f>
        <v>0.008508724678</v>
      </c>
      <c r="BS20" s="193">
        <f>(SUMIFS(Profile!$E$2:$E$17521,Profile!$B$2:$B$17521,$B20,Profile!$C$2:$C$17521,BS$8))*$C$9</f>
        <v>0.02372924836</v>
      </c>
      <c r="BT20" s="193">
        <f>(SUMIFS(Profile!$E$2:$E$17521,Profile!$B$2:$B$17521,$B20,Profile!$C$2:$C$17521,BT$8))*$C$9</f>
        <v>0.04387849093</v>
      </c>
      <c r="BU20" s="193">
        <f>(SUMIFS(Profile!$E$2:$E$17521,Profile!$B$2:$B$17521,$B20,Profile!$C$2:$C$17521,BU$8))*$C$9</f>
        <v>0.08857514958</v>
      </c>
      <c r="BV20" s="193">
        <f>(SUMIFS(Profile!$E$2:$E$17521,Profile!$B$2:$B$17521,$B20,Profile!$C$2:$C$17521,BV$8))*$C$9</f>
        <v>0.1443163044</v>
      </c>
      <c r="BW20" s="193">
        <f>(SUMIFS(Profile!$E$2:$E$17521,Profile!$B$2:$B$17521,$B20,Profile!$C$2:$C$17521,BW$8))*$C$9</f>
        <v>0.1890056059</v>
      </c>
      <c r="BX20" s="193">
        <f>(SUMIFS(Profile!$E$2:$E$17521,Profile!$B$2:$B$17521,$B20,Profile!$C$2:$C$17521,BX$8))*$C$9</f>
        <v>0.2001288408</v>
      </c>
      <c r="BY20" s="193">
        <f>(SUMIFS(Profile!$E$2:$E$17521,Profile!$B$2:$B$17521,$B20,Profile!$C$2:$C$17521,BY$8))*$C$9</f>
        <v>0.2050408961</v>
      </c>
      <c r="BZ20" s="193">
        <f>(SUMIFS(Profile!$E$2:$E$17521,Profile!$B$2:$B$17521,$B20,Profile!$C$2:$C$17521,BZ$8))*$C$9</f>
        <v>0.2285269228</v>
      </c>
      <c r="CA20" s="193">
        <f>(SUMIFS(Profile!$E$2:$E$17521,Profile!$B$2:$B$17521,$B20,Profile!$C$2:$C$17521,CA$8))*$C$9</f>
        <v>0.2336134364</v>
      </c>
      <c r="CB20" s="193">
        <f>(SUMIFS(Profile!$E$2:$E$17521,Profile!$B$2:$B$17521,$B20,Profile!$C$2:$C$17521,CB$8))*$C$9</f>
        <v>0.2368678365</v>
      </c>
      <c r="CC20" s="193">
        <f>(SUMIFS(Profile!$E$2:$E$17521,Profile!$B$2:$B$17521,$B20,Profile!$C$2:$C$17521,CC$8))*$C$9</f>
        <v>0.1942208056</v>
      </c>
      <c r="CD20" s="193">
        <f>(SUMIFS(Profile!$E$2:$E$17521,Profile!$B$2:$B$17521,$B20,Profile!$C$2:$C$17521,CD$8))*$C$9</f>
        <v>0.1245756339</v>
      </c>
      <c r="CE20" s="193">
        <f>(SUMIFS(Profile!$E$2:$E$17521,Profile!$B$2:$B$17521,$B20,Profile!$C$2:$C$17521,CE$8))*$C$9</f>
        <v>0.09267705683</v>
      </c>
      <c r="CF20" s="193">
        <f>(SUMIFS(Profile!$E$2:$E$17521,Profile!$B$2:$B$17521,$B20,Profile!$C$2:$C$17521,CF$8))*$C$9</f>
        <v>0.05650777311</v>
      </c>
      <c r="CG20" s="193">
        <f>(SUMIFS(Profile!$E$2:$E$17521,Profile!$B$2:$B$17521,$B20,Profile!$C$2:$C$17521,CG$8))*$C$9</f>
        <v>0.02960902996</v>
      </c>
      <c r="CH20" s="193">
        <f>(SUMIFS(Profile!$E$2:$E$17521,Profile!$B$2:$B$17521,$B20,Profile!$C$2:$C$17521,CH$8))*$C$9</f>
        <v>0.01083483103</v>
      </c>
      <c r="CI20" s="193">
        <f>(SUMIFS(Profile!$E$2:$E$17521,Profile!$B$2:$B$17521,$B20,Profile!$C$2:$C$17521,CI$8))*$C$9</f>
        <v>0.001375652215</v>
      </c>
      <c r="CJ20" s="193">
        <f>(SUMIFS(Profile!$E$2:$E$17521,Profile!$B$2:$B$17521,$B20,Profile!$C$2:$C$17521,CJ$8))*$C$9</f>
        <v>0.0005082705173</v>
      </c>
      <c r="CK20" s="193">
        <f>(SUMIFS(Profile!$E$2:$E$17521,Profile!$B$2:$B$17521,$B20,Profile!$C$2:$C$17521,CK$8))*$C$9</f>
        <v>0.0001236813093</v>
      </c>
      <c r="CL20" s="193">
        <f>(SUMIFS(Profile!$E$2:$E$17521,Profile!$B$2:$B$17521,$B20,Profile!$C$2:$C$17521,CL$8))*$C$9</f>
        <v>0.00002305922715</v>
      </c>
      <c r="CM20" s="193">
        <f>(SUMIFS(Profile!$E$2:$E$17521,Profile!$B$2:$B$17521,$B20,Profile!$C$2:$C$17521,CM$8))*$C$9</f>
        <v>0</v>
      </c>
      <c r="CN20" s="193">
        <f>(SUMIFS(Profile!$E$2:$E$17521,Profile!$B$2:$B$17521,$B20,Profile!$C$2:$C$17521,CN$8))*$C$9</f>
        <v>0</v>
      </c>
      <c r="CO20" s="193">
        <f>(SUMIFS(Profile!$E$2:$E$17521,Profile!$B$2:$B$17521,$B20,Profile!$C$2:$C$17521,CO$8))*$C$9</f>
        <v>0</v>
      </c>
      <c r="CP20" s="193">
        <f>(SUMIFS(Profile!$E$2:$E$17521,Profile!$B$2:$B$17521,$B20,Profile!$C$2:$C$17521,CP$8))*$C$9</f>
        <v>0</v>
      </c>
      <c r="CQ20" s="193">
        <f>(SUMIFS(Profile!$E$2:$E$17521,Profile!$B$2:$B$17521,$B20,Profile!$C$2:$C$17521,CQ$8))*$C$9</f>
        <v>0</v>
      </c>
      <c r="CR20" s="193">
        <f>(SUMIFS(Profile!$E$2:$E$17521,Profile!$B$2:$B$17521,$B20,Profile!$C$2:$C$17521,CR$8))*$C$9</f>
        <v>0</v>
      </c>
      <c r="CS20" s="193">
        <f>(SUMIFS(Profile!$E$2:$E$17521,Profile!$B$2:$B$17521,$B20,Profile!$C$2:$C$17521,CS$8))*$C$9</f>
        <v>0</v>
      </c>
      <c r="CT20" s="193">
        <f>(SUMIFS(Profile!$E$2:$E$17521,Profile!$B$2:$B$17521,$B20,Profile!$C$2:$C$17521,CT$8))*$C$9</f>
        <v>0</v>
      </c>
      <c r="CU20" s="193">
        <f>(SUMIFS(Profile!$E$2:$E$17521,Profile!$B$2:$B$17521,$B20,Profile!$C$2:$C$17521,CU$8))*$C$9</f>
        <v>0</v>
      </c>
      <c r="CV20" s="193">
        <f>(SUMIFS(Profile!$E$2:$E$17521,Profile!$B$2:$B$17521,$B20,Profile!$C$2:$C$17521,CV$8))*$C$9</f>
        <v>0</v>
      </c>
      <c r="CW20" s="193">
        <f>(SUMIFS(Profile!$E$2:$E$17521,Profile!$B$2:$B$17521,$B20,Profile!$C$2:$C$17521,CW$8))*$C$9</f>
        <v>0</v>
      </c>
      <c r="CX20" s="193">
        <f t="shared" si="17"/>
        <v>0</v>
      </c>
      <c r="CY20" s="193">
        <f t="shared" ref="CY20:ET20" si="62">MAX(BB20-E20,0)</f>
        <v>0</v>
      </c>
      <c r="CZ20" s="193">
        <f t="shared" si="62"/>
        <v>0</v>
      </c>
      <c r="DA20" s="193">
        <f t="shared" si="62"/>
        <v>0</v>
      </c>
      <c r="DB20" s="193">
        <f t="shared" si="62"/>
        <v>0</v>
      </c>
      <c r="DC20" s="193">
        <f t="shared" si="62"/>
        <v>0</v>
      </c>
      <c r="DD20" s="193">
        <f t="shared" si="62"/>
        <v>0</v>
      </c>
      <c r="DE20" s="193">
        <f t="shared" si="62"/>
        <v>0</v>
      </c>
      <c r="DF20" s="193">
        <f t="shared" si="62"/>
        <v>0</v>
      </c>
      <c r="DG20" s="193">
        <f t="shared" si="62"/>
        <v>0</v>
      </c>
      <c r="DH20" s="193">
        <f t="shared" si="62"/>
        <v>0</v>
      </c>
      <c r="DI20" s="193">
        <f t="shared" si="62"/>
        <v>0</v>
      </c>
      <c r="DJ20" s="193">
        <f t="shared" si="62"/>
        <v>0</v>
      </c>
      <c r="DK20" s="193">
        <f t="shared" si="62"/>
        <v>0</v>
      </c>
      <c r="DL20" s="193">
        <f t="shared" si="62"/>
        <v>0</v>
      </c>
      <c r="DM20" s="193">
        <f t="shared" si="62"/>
        <v>0</v>
      </c>
      <c r="DN20" s="193">
        <f t="shared" si="62"/>
        <v>0</v>
      </c>
      <c r="DO20" s="193">
        <f t="shared" si="62"/>
        <v>0</v>
      </c>
      <c r="DP20" s="193">
        <f t="shared" si="62"/>
        <v>0</v>
      </c>
      <c r="DQ20" s="193">
        <f t="shared" si="62"/>
        <v>0</v>
      </c>
      <c r="DR20" s="193">
        <f t="shared" si="62"/>
        <v>0</v>
      </c>
      <c r="DS20" s="193">
        <f t="shared" si="62"/>
        <v>0</v>
      </c>
      <c r="DT20" s="193">
        <f t="shared" si="62"/>
        <v>0</v>
      </c>
      <c r="DU20" s="193">
        <f t="shared" si="62"/>
        <v>0</v>
      </c>
      <c r="DV20" s="193">
        <f t="shared" si="62"/>
        <v>0</v>
      </c>
      <c r="DW20" s="193">
        <f t="shared" si="62"/>
        <v>0</v>
      </c>
      <c r="DX20" s="193">
        <f t="shared" si="62"/>
        <v>0</v>
      </c>
      <c r="DY20" s="193">
        <f t="shared" si="62"/>
        <v>0</v>
      </c>
      <c r="DZ20" s="193">
        <f t="shared" si="62"/>
        <v>0</v>
      </c>
      <c r="EA20" s="193">
        <f t="shared" si="62"/>
        <v>0</v>
      </c>
      <c r="EB20" s="193">
        <f t="shared" si="62"/>
        <v>0</v>
      </c>
      <c r="EC20" s="193">
        <f t="shared" si="62"/>
        <v>0</v>
      </c>
      <c r="ED20" s="193">
        <f t="shared" si="62"/>
        <v>0</v>
      </c>
      <c r="EE20" s="193">
        <f t="shared" si="62"/>
        <v>0</v>
      </c>
      <c r="EF20" s="193">
        <f t="shared" si="62"/>
        <v>0</v>
      </c>
      <c r="EG20" s="193">
        <f t="shared" si="62"/>
        <v>0</v>
      </c>
      <c r="EH20" s="193">
        <f t="shared" si="62"/>
        <v>0</v>
      </c>
      <c r="EI20" s="193">
        <f t="shared" si="62"/>
        <v>0</v>
      </c>
      <c r="EJ20" s="193">
        <f t="shared" si="62"/>
        <v>0</v>
      </c>
      <c r="EK20" s="193">
        <f t="shared" si="62"/>
        <v>0</v>
      </c>
      <c r="EL20" s="193">
        <f t="shared" si="62"/>
        <v>0</v>
      </c>
      <c r="EM20" s="193">
        <f t="shared" si="62"/>
        <v>0</v>
      </c>
      <c r="EN20" s="193">
        <f t="shared" si="62"/>
        <v>0</v>
      </c>
      <c r="EO20" s="193">
        <f t="shared" si="62"/>
        <v>0</v>
      </c>
      <c r="EP20" s="193">
        <f t="shared" si="62"/>
        <v>0</v>
      </c>
      <c r="EQ20" s="193">
        <f t="shared" si="62"/>
        <v>0</v>
      </c>
      <c r="ER20" s="193">
        <f t="shared" si="62"/>
        <v>0</v>
      </c>
      <c r="ES20" s="193">
        <f t="shared" si="62"/>
        <v>0</v>
      </c>
      <c r="ET20" s="193">
        <f t="shared" si="62"/>
        <v>0</v>
      </c>
      <c r="EU20" s="193">
        <f t="shared" si="19"/>
        <v>2.114594384</v>
      </c>
      <c r="EV20" s="193">
        <f t="shared" ref="EV20:GQ20" si="63">BB20-CY20</f>
        <v>0</v>
      </c>
      <c r="EW20" s="193">
        <f t="shared" si="63"/>
        <v>0</v>
      </c>
      <c r="EX20" s="193">
        <f t="shared" si="63"/>
        <v>0</v>
      </c>
      <c r="EY20" s="193">
        <f t="shared" si="63"/>
        <v>0</v>
      </c>
      <c r="EZ20" s="193">
        <f t="shared" si="63"/>
        <v>0</v>
      </c>
      <c r="FA20" s="193">
        <f t="shared" si="63"/>
        <v>0</v>
      </c>
      <c r="FB20" s="193">
        <f t="shared" si="63"/>
        <v>0</v>
      </c>
      <c r="FC20" s="193">
        <f t="shared" si="63"/>
        <v>0</v>
      </c>
      <c r="FD20" s="193">
        <f t="shared" si="63"/>
        <v>0</v>
      </c>
      <c r="FE20" s="193">
        <f t="shared" si="63"/>
        <v>0</v>
      </c>
      <c r="FF20" s="193">
        <f t="shared" si="63"/>
        <v>0</v>
      </c>
      <c r="FG20" s="193">
        <f t="shared" si="63"/>
        <v>0</v>
      </c>
      <c r="FH20" s="193">
        <f t="shared" si="63"/>
        <v>0</v>
      </c>
      <c r="FI20" s="193">
        <f t="shared" si="63"/>
        <v>0</v>
      </c>
      <c r="FJ20" s="193">
        <f t="shared" si="63"/>
        <v>0.00008062666835</v>
      </c>
      <c r="FK20" s="193">
        <f t="shared" si="63"/>
        <v>0.001866507372</v>
      </c>
      <c r="FL20" s="193">
        <f t="shared" si="63"/>
        <v>0.008508724678</v>
      </c>
      <c r="FM20" s="193">
        <f t="shared" si="63"/>
        <v>0.02372924836</v>
      </c>
      <c r="FN20" s="193">
        <f t="shared" si="63"/>
        <v>0.04387849093</v>
      </c>
      <c r="FO20" s="193">
        <f t="shared" si="63"/>
        <v>0.08857514958</v>
      </c>
      <c r="FP20" s="193">
        <f t="shared" si="63"/>
        <v>0.1443163044</v>
      </c>
      <c r="FQ20" s="193">
        <f t="shared" si="63"/>
        <v>0.1890056059</v>
      </c>
      <c r="FR20" s="193">
        <f t="shared" si="63"/>
        <v>0.2001288408</v>
      </c>
      <c r="FS20" s="193">
        <f t="shared" si="63"/>
        <v>0.2050408961</v>
      </c>
      <c r="FT20" s="193">
        <f t="shared" si="63"/>
        <v>0.2285269228</v>
      </c>
      <c r="FU20" s="193">
        <f t="shared" si="63"/>
        <v>0.2336134364</v>
      </c>
      <c r="FV20" s="193">
        <f t="shared" si="63"/>
        <v>0.2368678365</v>
      </c>
      <c r="FW20" s="193">
        <f t="shared" si="63"/>
        <v>0.1942208056</v>
      </c>
      <c r="FX20" s="193">
        <f t="shared" si="63"/>
        <v>0.1245756339</v>
      </c>
      <c r="FY20" s="193">
        <f t="shared" si="63"/>
        <v>0.09267705683</v>
      </c>
      <c r="FZ20" s="193">
        <f t="shared" si="63"/>
        <v>0.05650777311</v>
      </c>
      <c r="GA20" s="193">
        <f t="shared" si="63"/>
        <v>0.02960902996</v>
      </c>
      <c r="GB20" s="193">
        <f t="shared" si="63"/>
        <v>0.01083483103</v>
      </c>
      <c r="GC20" s="193">
        <f t="shared" si="63"/>
        <v>0.001375652215</v>
      </c>
      <c r="GD20" s="193">
        <f t="shared" si="63"/>
        <v>0.0005082705173</v>
      </c>
      <c r="GE20" s="193">
        <f t="shared" si="63"/>
        <v>0.0001236813093</v>
      </c>
      <c r="GF20" s="193">
        <f t="shared" si="63"/>
        <v>0.00002305922715</v>
      </c>
      <c r="GG20" s="193">
        <f t="shared" si="63"/>
        <v>0</v>
      </c>
      <c r="GH20" s="193">
        <f t="shared" si="63"/>
        <v>0</v>
      </c>
      <c r="GI20" s="193">
        <f t="shared" si="63"/>
        <v>0</v>
      </c>
      <c r="GJ20" s="193">
        <f t="shared" si="63"/>
        <v>0</v>
      </c>
      <c r="GK20" s="193">
        <f t="shared" si="63"/>
        <v>0</v>
      </c>
      <c r="GL20" s="193">
        <f t="shared" si="63"/>
        <v>0</v>
      </c>
      <c r="GM20" s="193">
        <f t="shared" si="63"/>
        <v>0</v>
      </c>
      <c r="GN20" s="193">
        <f t="shared" si="63"/>
        <v>0</v>
      </c>
      <c r="GO20" s="193">
        <f t="shared" si="63"/>
        <v>0</v>
      </c>
      <c r="GP20" s="193">
        <f t="shared" si="63"/>
        <v>0</v>
      </c>
      <c r="GQ20" s="193">
        <f t="shared" si="63"/>
        <v>0</v>
      </c>
      <c r="GR20" s="193">
        <f t="shared" si="21"/>
        <v>11.61187624</v>
      </c>
      <c r="GS20" s="193">
        <f t="shared" ref="GS20:IN20" si="64">E20-EV20</f>
        <v>0.1918962452</v>
      </c>
      <c r="GT20" s="193">
        <f t="shared" si="64"/>
        <v>0.1706634665</v>
      </c>
      <c r="GU20" s="193">
        <f t="shared" si="64"/>
        <v>0.1566418202</v>
      </c>
      <c r="GV20" s="193">
        <f t="shared" si="64"/>
        <v>0.1458251216</v>
      </c>
      <c r="GW20" s="193">
        <f t="shared" si="64"/>
        <v>0.1374121338</v>
      </c>
      <c r="GX20" s="193">
        <f t="shared" si="64"/>
        <v>0.1318034753</v>
      </c>
      <c r="GY20" s="193">
        <f t="shared" si="64"/>
        <v>0.1306016199</v>
      </c>
      <c r="GZ20" s="193">
        <f t="shared" si="64"/>
        <v>0.128999146</v>
      </c>
      <c r="HA20" s="193">
        <f t="shared" si="64"/>
        <v>0.1281979091</v>
      </c>
      <c r="HB20" s="193">
        <f t="shared" si="64"/>
        <v>0.1285985275</v>
      </c>
      <c r="HC20" s="193">
        <f t="shared" si="64"/>
        <v>0.1298003829</v>
      </c>
      <c r="HD20" s="193">
        <f t="shared" si="64"/>
        <v>0.1366108969</v>
      </c>
      <c r="HE20" s="193">
        <f t="shared" si="64"/>
        <v>0.1442226477</v>
      </c>
      <c r="HF20" s="193">
        <f t="shared" si="64"/>
        <v>0.152235017</v>
      </c>
      <c r="HG20" s="193">
        <f t="shared" si="64"/>
        <v>0.1745890245</v>
      </c>
      <c r="HH20" s="193">
        <f t="shared" si="64"/>
        <v>0.2028495287</v>
      </c>
      <c r="HI20" s="193">
        <f t="shared" si="64"/>
        <v>0.2298592625</v>
      </c>
      <c r="HJ20" s="193">
        <f t="shared" si="64"/>
        <v>0.2514956377</v>
      </c>
      <c r="HK20" s="193">
        <f t="shared" si="64"/>
        <v>0.2521785554</v>
      </c>
      <c r="HL20" s="193">
        <f t="shared" si="64"/>
        <v>0.2287146754</v>
      </c>
      <c r="HM20" s="193">
        <f t="shared" si="64"/>
        <v>0.1881970222</v>
      </c>
      <c r="HN20" s="193">
        <f t="shared" si="64"/>
        <v>0.1459114316</v>
      </c>
      <c r="HO20" s="193">
        <f t="shared" si="64"/>
        <v>0.1399962367</v>
      </c>
      <c r="HP20" s="193">
        <f t="shared" si="64"/>
        <v>0.1475033539</v>
      </c>
      <c r="HQ20" s="193">
        <f t="shared" si="64"/>
        <v>0.1308278411</v>
      </c>
      <c r="HR20" s="193">
        <f t="shared" si="64"/>
        <v>0.1269431829</v>
      </c>
      <c r="HS20" s="193">
        <f t="shared" si="64"/>
        <v>0.1208844535</v>
      </c>
      <c r="HT20" s="193">
        <f t="shared" si="64"/>
        <v>0.1499104566</v>
      </c>
      <c r="HU20" s="193">
        <f t="shared" si="64"/>
        <v>0.2119438774</v>
      </c>
      <c r="HV20" s="193">
        <f t="shared" si="64"/>
        <v>0.2466467838</v>
      </c>
      <c r="HW20" s="193">
        <f t="shared" si="64"/>
        <v>0.2940333845</v>
      </c>
      <c r="HX20" s="193">
        <f t="shared" si="64"/>
        <v>0.3417642879</v>
      </c>
      <c r="HY20" s="193">
        <f t="shared" si="64"/>
        <v>0.3900640678</v>
      </c>
      <c r="HZ20" s="193">
        <f t="shared" si="64"/>
        <v>0.4335357543</v>
      </c>
      <c r="IA20" s="193">
        <f t="shared" si="64"/>
        <v>0.4750659103</v>
      </c>
      <c r="IB20" s="193">
        <f t="shared" si="64"/>
        <v>0.4790560657</v>
      </c>
      <c r="IC20" s="193">
        <f t="shared" si="64"/>
        <v>0.4665372061</v>
      </c>
      <c r="ID20" s="193">
        <f t="shared" si="64"/>
        <v>0.4489731147</v>
      </c>
      <c r="IE20" s="193">
        <f t="shared" si="64"/>
        <v>0.4288620677</v>
      </c>
      <c r="IF20" s="193">
        <f t="shared" si="64"/>
        <v>0.4129975765</v>
      </c>
      <c r="IG20" s="193">
        <f t="shared" si="64"/>
        <v>0.3954104258</v>
      </c>
      <c r="IH20" s="193">
        <f t="shared" si="64"/>
        <v>0.3761807395</v>
      </c>
      <c r="II20" s="193">
        <f t="shared" si="64"/>
        <v>0.3565504346</v>
      </c>
      <c r="IJ20" s="193">
        <f t="shared" si="64"/>
        <v>0.3325133267</v>
      </c>
      <c r="IK20" s="193">
        <f t="shared" si="64"/>
        <v>0.3096780741</v>
      </c>
      <c r="IL20" s="193">
        <f t="shared" si="64"/>
        <v>0.2752248861</v>
      </c>
      <c r="IM20" s="193">
        <f t="shared" si="64"/>
        <v>0.234762421</v>
      </c>
      <c r="IN20" s="193">
        <f t="shared" si="64"/>
        <v>0.1987067591</v>
      </c>
      <c r="IO20" s="193">
        <f t="shared" si="23"/>
        <v>0</v>
      </c>
      <c r="IP20" s="193">
        <f t="shared" si="29"/>
        <v>0</v>
      </c>
      <c r="IQ20" s="193">
        <f t="shared" ref="IQ20:KK20" si="65">MAX((MIN(CZ20+IP20,$IO$7))-GT20,0)</f>
        <v>0</v>
      </c>
      <c r="IR20" s="193">
        <f t="shared" si="65"/>
        <v>0</v>
      </c>
      <c r="IS20" s="193">
        <f t="shared" si="65"/>
        <v>0</v>
      </c>
      <c r="IT20" s="193">
        <f t="shared" si="65"/>
        <v>0</v>
      </c>
      <c r="IU20" s="193">
        <f t="shared" si="65"/>
        <v>0</v>
      </c>
      <c r="IV20" s="193">
        <f t="shared" si="65"/>
        <v>0</v>
      </c>
      <c r="IW20" s="193">
        <f t="shared" si="65"/>
        <v>0</v>
      </c>
      <c r="IX20" s="193">
        <f t="shared" si="65"/>
        <v>0</v>
      </c>
      <c r="IY20" s="193">
        <f t="shared" si="65"/>
        <v>0</v>
      </c>
      <c r="IZ20" s="193">
        <f t="shared" si="65"/>
        <v>0</v>
      </c>
      <c r="JA20" s="193">
        <f t="shared" si="65"/>
        <v>0</v>
      </c>
      <c r="JB20" s="193">
        <f t="shared" si="65"/>
        <v>0</v>
      </c>
      <c r="JC20" s="193">
        <f t="shared" si="65"/>
        <v>0</v>
      </c>
      <c r="JD20" s="193">
        <f t="shared" si="65"/>
        <v>0</v>
      </c>
      <c r="JE20" s="193">
        <f t="shared" si="65"/>
        <v>0</v>
      </c>
      <c r="JF20" s="193">
        <f t="shared" si="65"/>
        <v>0</v>
      </c>
      <c r="JG20" s="193">
        <f t="shared" si="65"/>
        <v>0</v>
      </c>
      <c r="JH20" s="193">
        <f t="shared" si="65"/>
        <v>0</v>
      </c>
      <c r="JI20" s="193">
        <f t="shared" si="65"/>
        <v>0</v>
      </c>
      <c r="JJ20" s="193">
        <f t="shared" si="65"/>
        <v>0</v>
      </c>
      <c r="JK20" s="193">
        <f t="shared" si="65"/>
        <v>0</v>
      </c>
      <c r="JL20" s="193">
        <f t="shared" si="65"/>
        <v>0</v>
      </c>
      <c r="JM20" s="193">
        <f t="shared" si="65"/>
        <v>0</v>
      </c>
      <c r="JN20" s="193">
        <f t="shared" si="65"/>
        <v>0</v>
      </c>
      <c r="JO20" s="193">
        <f t="shared" si="65"/>
        <v>0</v>
      </c>
      <c r="JP20" s="193">
        <f t="shared" si="65"/>
        <v>0</v>
      </c>
      <c r="JQ20" s="193">
        <f t="shared" si="65"/>
        <v>0</v>
      </c>
      <c r="JR20" s="193">
        <f t="shared" si="65"/>
        <v>0</v>
      </c>
      <c r="JS20" s="193">
        <f t="shared" si="65"/>
        <v>0</v>
      </c>
      <c r="JT20" s="193">
        <f t="shared" si="65"/>
        <v>0</v>
      </c>
      <c r="JU20" s="193">
        <f t="shared" si="65"/>
        <v>0</v>
      </c>
      <c r="JV20" s="193">
        <f t="shared" si="65"/>
        <v>0</v>
      </c>
      <c r="JW20" s="193">
        <f t="shared" si="65"/>
        <v>0</v>
      </c>
      <c r="JX20" s="193">
        <f t="shared" si="65"/>
        <v>0</v>
      </c>
      <c r="JY20" s="193">
        <f t="shared" si="65"/>
        <v>0</v>
      </c>
      <c r="JZ20" s="193">
        <f t="shared" si="65"/>
        <v>0</v>
      </c>
      <c r="KA20" s="193">
        <f t="shared" si="65"/>
        <v>0</v>
      </c>
      <c r="KB20" s="193">
        <f t="shared" si="65"/>
        <v>0</v>
      </c>
      <c r="KC20" s="193">
        <f t="shared" si="65"/>
        <v>0</v>
      </c>
      <c r="KD20" s="193">
        <f t="shared" si="65"/>
        <v>0</v>
      </c>
      <c r="KE20" s="193">
        <f t="shared" si="65"/>
        <v>0</v>
      </c>
      <c r="KF20" s="193">
        <f t="shared" si="65"/>
        <v>0</v>
      </c>
      <c r="KG20" s="193">
        <f t="shared" si="65"/>
        <v>0</v>
      </c>
      <c r="KH20" s="193">
        <f t="shared" si="65"/>
        <v>0</v>
      </c>
      <c r="KI20" s="193">
        <f t="shared" si="65"/>
        <v>0</v>
      </c>
      <c r="KJ20" s="193">
        <f t="shared" si="65"/>
        <v>0</v>
      </c>
      <c r="KK20" s="193">
        <f t="shared" si="65"/>
        <v>0</v>
      </c>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row>
    <row r="21" ht="14.25" customHeight="1">
      <c r="A21" s="1">
        <v>1.0</v>
      </c>
      <c r="B21" s="1">
        <f t="shared" ref="B21:C21" si="66">B20+1</f>
        <v>11</v>
      </c>
      <c r="C21" s="267">
        <f t="shared" si="66"/>
        <v>43476</v>
      </c>
      <c r="D21" s="193">
        <f t="shared" si="15"/>
        <v>12.98063922</v>
      </c>
      <c r="E21" s="193">
        <f>(SUMIFS(Profile!$F$2:$F$17521,Profile!$B$2:$B$17521,$B21,Profile!$C$2:$C$17521,E$8))*$C$6</f>
        <v>0.1694616111</v>
      </c>
      <c r="F21" s="193">
        <f>(SUMIFS(Profile!$F$2:$F$17521,Profile!$B$2:$B$17521,$B21,Profile!$C$2:$C$17521,F$8))*$C$6</f>
        <v>0.1498313062</v>
      </c>
      <c r="G21" s="193">
        <f>(SUMIFS(Profile!$F$2:$F$17521,Profile!$B$2:$B$17521,$B21,Profile!$C$2:$C$17521,G$8))*$C$6</f>
        <v>0.1398158446</v>
      </c>
      <c r="H21" s="193">
        <f>(SUMIFS(Profile!$F$2:$F$17521,Profile!$B$2:$B$17521,$B21,Profile!$C$2:$C$17521,H$8))*$C$6</f>
        <v>0.1326047122</v>
      </c>
      <c r="I21" s="193">
        <f>(SUMIFS(Profile!$F$2:$F$17521,Profile!$B$2:$B$17521,$B21,Profile!$C$2:$C$17521,I$8))*$C$6</f>
        <v>0.1265954352</v>
      </c>
      <c r="J21" s="193">
        <f>(SUMIFS(Profile!$F$2:$F$17521,Profile!$B$2:$B$17521,$B21,Profile!$C$2:$C$17521,J$8))*$C$6</f>
        <v>0.122989869</v>
      </c>
      <c r="K21" s="193">
        <f>(SUMIFS(Profile!$F$2:$F$17521,Profile!$B$2:$B$17521,$B21,Profile!$C$2:$C$17521,K$8))*$C$6</f>
        <v>0.1233904875</v>
      </c>
      <c r="L21" s="193">
        <f>(SUMIFS(Profile!$F$2:$F$17521,Profile!$B$2:$B$17521,$B21,Profile!$C$2:$C$17521,L$8))*$C$6</f>
        <v>0.1217880136</v>
      </c>
      <c r="M21" s="193">
        <f>(SUMIFS(Profile!$F$2:$F$17521,Profile!$B$2:$B$17521,$B21,Profile!$C$2:$C$17521,M$8))*$C$6</f>
        <v>0.1225892506</v>
      </c>
      <c r="N21" s="193">
        <f>(SUMIFS(Profile!$F$2:$F$17521,Profile!$B$2:$B$17521,$B21,Profile!$C$2:$C$17521,N$8))*$C$6</f>
        <v>0.1265954352</v>
      </c>
      <c r="O21" s="193">
        <f>(SUMIFS(Profile!$F$2:$F$17521,Profile!$B$2:$B$17521,$B21,Profile!$C$2:$C$17521,O$8))*$C$6</f>
        <v>0.1318034753</v>
      </c>
      <c r="P21" s="193">
        <f>(SUMIFS(Profile!$F$2:$F$17521,Profile!$B$2:$B$17521,$B21,Profile!$C$2:$C$17521,P$8))*$C$6</f>
        <v>0.1446232662</v>
      </c>
      <c r="Q21" s="193">
        <f>(SUMIFS(Profile!$F$2:$F$17521,Profile!$B$2:$B$17521,$B21,Profile!$C$2:$C$17521,Q$8))*$C$6</f>
        <v>0.1734677957</v>
      </c>
      <c r="R21" s="193">
        <f>(SUMIFS(Profile!$F$2:$F$17521,Profile!$B$2:$B$17521,$B21,Profile!$C$2:$C$17521,R$8))*$C$6</f>
        <v>0.2039147991</v>
      </c>
      <c r="S21" s="193">
        <f>(SUMIFS(Profile!$F$2:$F$17521,Profile!$B$2:$B$17521,$B21,Profile!$C$2:$C$17521,S$8))*$C$6</f>
        <v>0.2447778827</v>
      </c>
      <c r="T21" s="193">
        <f>(SUMIFS(Profile!$F$2:$F$17521,Profile!$B$2:$B$17521,$B21,Profile!$C$2:$C$17521,T$8))*$C$6</f>
        <v>0.2736224122</v>
      </c>
      <c r="U21" s="193">
        <f>(SUMIFS(Profile!$F$2:$F$17521,Profile!$B$2:$B$17521,$B21,Profile!$C$2:$C$17521,U$8))*$C$6</f>
        <v>0.2876440585</v>
      </c>
      <c r="V21" s="193">
        <f>(SUMIFS(Profile!$F$2:$F$17521,Profile!$B$2:$B$17521,$B21,Profile!$C$2:$C$17521,V$8))*$C$6</f>
        <v>0.2884452954</v>
      </c>
      <c r="W21" s="193">
        <f>(SUMIFS(Profile!$F$2:$F$17521,Profile!$B$2:$B$17521,$B21,Profile!$C$2:$C$17521,W$8))*$C$6</f>
        <v>0.288044677</v>
      </c>
      <c r="X21" s="193">
        <f>(SUMIFS(Profile!$F$2:$F$17521,Profile!$B$2:$B$17521,$B21,Profile!$C$2:$C$17521,X$8))*$C$6</f>
        <v>0.2868428216</v>
      </c>
      <c r="Y21" s="193">
        <f>(SUMIFS(Profile!$F$2:$F$17521,Profile!$B$2:$B$17521,$B21,Profile!$C$2:$C$17521,Y$8))*$C$6</f>
        <v>0.2820354</v>
      </c>
      <c r="Z21" s="193">
        <f>(SUMIFS(Profile!$F$2:$F$17521,Profile!$B$2:$B$17521,$B21,Profile!$C$2:$C$17521,Z$8))*$C$6</f>
        <v>0.2816347815</v>
      </c>
      <c r="AA21" s="193">
        <f>(SUMIFS(Profile!$F$2:$F$17521,Profile!$B$2:$B$17521,$B21,Profile!$C$2:$C$17521,AA$8))*$C$6</f>
        <v>0.2780292153</v>
      </c>
      <c r="AB21" s="193">
        <f>(SUMIFS(Profile!$F$2:$F$17521,Profile!$B$2:$B$17521,$B21,Profile!$C$2:$C$17521,AB$8))*$C$6</f>
        <v>0.2808335446</v>
      </c>
      <c r="AC21" s="193">
        <f>(SUMIFS(Profile!$F$2:$F$17521,Profile!$B$2:$B$17521,$B21,Profile!$C$2:$C$17521,AC$8))*$C$6</f>
        <v>0.2900477693</v>
      </c>
      <c r="AD21" s="193">
        <f>(SUMIFS(Profile!$F$2:$F$17521,Profile!$B$2:$B$17521,$B21,Profile!$C$2:$C$17521,AD$8))*$C$6</f>
        <v>0.2908490062</v>
      </c>
      <c r="AE21" s="193">
        <f>(SUMIFS(Profile!$F$2:$F$17521,Profile!$B$2:$B$17521,$B21,Profile!$C$2:$C$17521,AE$8))*$C$6</f>
        <v>0.2860415846</v>
      </c>
      <c r="AF21" s="193">
        <f>(SUMIFS(Profile!$F$2:$F$17521,Profile!$B$2:$B$17521,$B21,Profile!$C$2:$C$17521,AF$8))*$C$6</f>
        <v>0.2792310707</v>
      </c>
      <c r="AG21" s="193">
        <f>(SUMIFS(Profile!$F$2:$F$17521,Profile!$B$2:$B$17521,$B21,Profile!$C$2:$C$17521,AG$8))*$C$6</f>
        <v>0.2748242676</v>
      </c>
      <c r="AH21" s="193">
        <f>(SUMIFS(Profile!$F$2:$F$17521,Profile!$B$2:$B$17521,$B21,Profile!$C$2:$C$17521,AH$8))*$C$6</f>
        <v>0.2824360184</v>
      </c>
      <c r="AI21" s="193">
        <f>(SUMIFS(Profile!$F$2:$F$17521,Profile!$B$2:$B$17521,$B21,Profile!$C$2:$C$17521,AI$8))*$C$6</f>
        <v>0.293252717</v>
      </c>
      <c r="AJ21" s="193">
        <f>(SUMIFS(Profile!$F$2:$F$17521,Profile!$B$2:$B$17521,$B21,Profile!$C$2:$C$17521,AJ$8))*$C$6</f>
        <v>0.3188922988</v>
      </c>
      <c r="AK21" s="193">
        <f>(SUMIFS(Profile!$F$2:$F$17521,Profile!$B$2:$B$17521,$B21,Profile!$C$2:$C$17521,AK$8))*$C$6</f>
        <v>0.3529448684</v>
      </c>
      <c r="AL21" s="193">
        <f>(SUMIFS(Profile!$F$2:$F$17521,Profile!$B$2:$B$17521,$B21,Profile!$C$2:$C$17521,AL$8))*$C$6</f>
        <v>0.4011392699</v>
      </c>
      <c r="AM21" s="193">
        <f>(SUMIFS(Profile!$F$2:$F$17521,Profile!$B$2:$B$17521,$B21,Profile!$C$2:$C$17521,AM$8))*$C$6</f>
        <v>0.4479715686</v>
      </c>
      <c r="AN21" s="193">
        <f>(SUMIFS(Profile!$F$2:$F$17521,Profile!$B$2:$B$17521,$B21,Profile!$C$2:$C$17521,AN$8))*$C$6</f>
        <v>0.4571457314</v>
      </c>
      <c r="AO21" s="193">
        <f>(SUMIFS(Profile!$F$2:$F$17521,Profile!$B$2:$B$17521,$B21,Profile!$C$2:$C$17521,AO$8))*$C$6</f>
        <v>0.459349133</v>
      </c>
      <c r="AP21" s="193">
        <f>(SUMIFS(Profile!$F$2:$F$17521,Profile!$B$2:$B$17521,$B21,Profile!$C$2:$C$17521,AP$8))*$C$6</f>
        <v>0.4487728055</v>
      </c>
      <c r="AQ21" s="193">
        <f>(SUMIFS(Profile!$F$2:$F$17521,Profile!$B$2:$B$17521,$B21,Profile!$C$2:$C$17521,AQ$8))*$C$6</f>
        <v>0.428541573</v>
      </c>
      <c r="AR21" s="193">
        <f>(SUMIFS(Profile!$F$2:$F$17521,Profile!$B$2:$B$17521,$B21,Profile!$C$2:$C$17521,AR$8))*$C$6</f>
        <v>0.4059867533</v>
      </c>
      <c r="AS21" s="193">
        <f>(SUMIFS(Profile!$F$2:$F$17521,Profile!$B$2:$B$17521,$B21,Profile!$C$2:$C$17521,AS$8))*$C$6</f>
        <v>0.3894011488</v>
      </c>
      <c r="AT21" s="193">
        <f>(SUMIFS(Profile!$F$2:$F$17521,Profile!$B$2:$B$17521,$B21,Profile!$C$2:$C$17521,AT$8))*$C$6</f>
        <v>0.3753795025</v>
      </c>
      <c r="AU21" s="193">
        <f>(SUMIFS(Profile!$F$2:$F$17521,Profile!$B$2:$B$17521,$B21,Profile!$C$2:$C$17521,AU$8))*$C$6</f>
        <v>0.3589541454</v>
      </c>
      <c r="AV21" s="193">
        <f>(SUMIFS(Profile!$F$2:$F$17521,Profile!$B$2:$B$17521,$B21,Profile!$C$2:$C$17521,AV$8))*$C$6</f>
        <v>0.3373207483</v>
      </c>
      <c r="AW21" s="193">
        <f>(SUMIFS(Profile!$F$2:$F$17521,Profile!$B$2:$B$17521,$B21,Profile!$C$2:$C$17521,AW$8))*$C$6</f>
        <v>0.3148861142</v>
      </c>
      <c r="AX21" s="193">
        <f>(SUMIFS(Profile!$F$2:$F$17521,Profile!$B$2:$B$17521,$B21,Profile!$C$2:$C$17521,AX$8))*$C$6</f>
        <v>0.2756255045</v>
      </c>
      <c r="AY21" s="193">
        <f>(SUMIFS(Profile!$F$2:$F$17521,Profile!$B$2:$B$17521,$B21,Profile!$C$2:$C$17521,AY$8))*$C$6</f>
        <v>0.2355636579</v>
      </c>
      <c r="AZ21" s="193">
        <f>(SUMIFS(Profile!$F$2:$F$17521,Profile!$B$2:$B$17521,$B21,Profile!$C$2:$C$17521,AZ$8))*$C$6</f>
        <v>0.1947005744</v>
      </c>
      <c r="BA21" s="193">
        <f t="shared" si="16"/>
        <v>1.637025796</v>
      </c>
      <c r="BB21" s="193">
        <f>(SUMIFS(Profile!$E$2:$E$17521,Profile!$B$2:$B$17521,$B21,Profile!$C$2:$C$17521,BB$8))*$C$9</f>
        <v>0</v>
      </c>
      <c r="BC21" s="193">
        <f>(SUMIFS(Profile!$E$2:$E$17521,Profile!$B$2:$B$17521,$B21,Profile!$C$2:$C$17521,BC$8))*$C$9</f>
        <v>0</v>
      </c>
      <c r="BD21" s="193">
        <f>(SUMIFS(Profile!$E$2:$E$17521,Profile!$B$2:$B$17521,$B21,Profile!$C$2:$C$17521,BD$8))*$C$9</f>
        <v>0</v>
      </c>
      <c r="BE21" s="193">
        <f>(SUMIFS(Profile!$E$2:$E$17521,Profile!$B$2:$B$17521,$B21,Profile!$C$2:$C$17521,BE$8))*$C$9</f>
        <v>0</v>
      </c>
      <c r="BF21" s="193">
        <f>(SUMIFS(Profile!$E$2:$E$17521,Profile!$B$2:$B$17521,$B21,Profile!$C$2:$C$17521,BF$8))*$C$9</f>
        <v>0</v>
      </c>
      <c r="BG21" s="193">
        <f>(SUMIFS(Profile!$E$2:$E$17521,Profile!$B$2:$B$17521,$B21,Profile!$C$2:$C$17521,BG$8))*$C$9</f>
        <v>0</v>
      </c>
      <c r="BH21" s="193">
        <f>(SUMIFS(Profile!$E$2:$E$17521,Profile!$B$2:$B$17521,$B21,Profile!$C$2:$C$17521,BH$8))*$C$9</f>
        <v>0</v>
      </c>
      <c r="BI21" s="193">
        <f>(SUMIFS(Profile!$E$2:$E$17521,Profile!$B$2:$B$17521,$B21,Profile!$C$2:$C$17521,BI$8))*$C$9</f>
        <v>0</v>
      </c>
      <c r="BJ21" s="193">
        <f>(SUMIFS(Profile!$E$2:$E$17521,Profile!$B$2:$B$17521,$B21,Profile!$C$2:$C$17521,BJ$8))*$C$9</f>
        <v>0</v>
      </c>
      <c r="BK21" s="193">
        <f>(SUMIFS(Profile!$E$2:$E$17521,Profile!$B$2:$B$17521,$B21,Profile!$C$2:$C$17521,BK$8))*$C$9</f>
        <v>0</v>
      </c>
      <c r="BL21" s="193">
        <f>(SUMIFS(Profile!$E$2:$E$17521,Profile!$B$2:$B$17521,$B21,Profile!$C$2:$C$17521,BL$8))*$C$9</f>
        <v>0</v>
      </c>
      <c r="BM21" s="193">
        <f>(SUMIFS(Profile!$E$2:$E$17521,Profile!$B$2:$B$17521,$B21,Profile!$C$2:$C$17521,BM$8))*$C$9</f>
        <v>0</v>
      </c>
      <c r="BN21" s="193">
        <f>(SUMIFS(Profile!$E$2:$E$17521,Profile!$B$2:$B$17521,$B21,Profile!$C$2:$C$17521,BN$8))*$C$9</f>
        <v>0</v>
      </c>
      <c r="BO21" s="193">
        <f>(SUMIFS(Profile!$E$2:$E$17521,Profile!$B$2:$B$17521,$B21,Profile!$C$2:$C$17521,BO$8))*$C$9</f>
        <v>0</v>
      </c>
      <c r="BP21" s="193">
        <f>(SUMIFS(Profile!$E$2:$E$17521,Profile!$B$2:$B$17521,$B21,Profile!$C$2:$C$17521,BP$8))*$C$9</f>
        <v>0.0000461184543</v>
      </c>
      <c r="BQ21" s="193">
        <f>(SUMIFS(Profile!$E$2:$E$17521,Profile!$B$2:$B$17521,$B21,Profile!$C$2:$C$17521,BQ$8))*$C$9</f>
        <v>0.0002534902453</v>
      </c>
      <c r="BR21" s="193">
        <f>(SUMIFS(Profile!$E$2:$E$17521,Profile!$B$2:$B$17521,$B21,Profile!$C$2:$C$17521,BR$8))*$C$9</f>
        <v>0.00783106503</v>
      </c>
      <c r="BS21" s="193">
        <f>(SUMIFS(Profile!$E$2:$E$17521,Profile!$B$2:$B$17521,$B21,Profile!$C$2:$C$17521,BS$8))*$C$9</f>
        <v>0.01253776209</v>
      </c>
      <c r="BT21" s="193">
        <f>(SUMIFS(Profile!$E$2:$E$17521,Profile!$B$2:$B$17521,$B21,Profile!$C$2:$C$17521,BT$8))*$C$9</f>
        <v>0.0251794685</v>
      </c>
      <c r="BU21" s="193">
        <f>(SUMIFS(Profile!$E$2:$E$17521,Profile!$B$2:$B$17521,$B21,Profile!$C$2:$C$17521,BU$8))*$C$9</f>
        <v>0.06482033374</v>
      </c>
      <c r="BV21" s="193">
        <f>(SUMIFS(Profile!$E$2:$E$17521,Profile!$B$2:$B$17521,$B21,Profile!$C$2:$C$17521,BV$8))*$C$9</f>
        <v>0.1206814704</v>
      </c>
      <c r="BW21" s="193">
        <f>(SUMIFS(Profile!$E$2:$E$17521,Profile!$B$2:$B$17521,$B21,Profile!$C$2:$C$17521,BW$8))*$C$9</f>
        <v>0.1804232758</v>
      </c>
      <c r="BX21" s="193">
        <f>(SUMIFS(Profile!$E$2:$E$17521,Profile!$B$2:$B$17521,$B21,Profile!$C$2:$C$17521,BX$8))*$C$9</f>
        <v>0.1547694121</v>
      </c>
      <c r="BY21" s="193">
        <f>(SUMIFS(Profile!$E$2:$E$17521,Profile!$B$2:$B$17521,$B21,Profile!$C$2:$C$17521,BY$8))*$C$9</f>
        <v>0.1581546964</v>
      </c>
      <c r="BZ21" s="193">
        <f>(SUMIFS(Profile!$E$2:$E$17521,Profile!$B$2:$B$17521,$B21,Profile!$C$2:$C$17521,BZ$8))*$C$9</f>
        <v>0.1765619922</v>
      </c>
      <c r="CA21" s="193">
        <f>(SUMIFS(Profile!$E$2:$E$17521,Profile!$B$2:$B$17521,$B21,Profile!$C$2:$C$17521,CA$8))*$C$9</f>
        <v>0.1754296713</v>
      </c>
      <c r="CB21" s="193">
        <f>(SUMIFS(Profile!$E$2:$E$17521,Profile!$B$2:$B$17521,$B21,Profile!$C$2:$C$17521,CB$8))*$C$9</f>
        <v>0.1473148605</v>
      </c>
      <c r="CC21" s="193">
        <f>(SUMIFS(Profile!$E$2:$E$17521,Profile!$B$2:$B$17521,$B21,Profile!$C$2:$C$17521,CC$8))*$C$9</f>
        <v>0.1355550528</v>
      </c>
      <c r="CD21" s="193">
        <f>(SUMIFS(Profile!$E$2:$E$17521,Profile!$B$2:$B$17521,$B21,Profile!$C$2:$C$17521,CD$8))*$C$9</f>
        <v>0.102316974</v>
      </c>
      <c r="CE21" s="193">
        <f>(SUMIFS(Profile!$E$2:$E$17521,Profile!$B$2:$B$17521,$B21,Profile!$C$2:$C$17521,CE$8))*$C$9</f>
        <v>0.07655978309</v>
      </c>
      <c r="CF21" s="193">
        <f>(SUMIFS(Profile!$E$2:$E$17521,Profile!$B$2:$B$17521,$B21,Profile!$C$2:$C$17521,CF$8))*$C$9</f>
        <v>0.05696780521</v>
      </c>
      <c r="CG21" s="193">
        <f>(SUMIFS(Profile!$E$2:$E$17521,Profile!$B$2:$B$17521,$B21,Profile!$C$2:$C$17521,CG$8))*$C$9</f>
        <v>0.0262117945</v>
      </c>
      <c r="CH21" s="193">
        <f>(SUMIFS(Profile!$E$2:$E$17521,Profile!$B$2:$B$17521,$B21,Profile!$C$2:$C$17521,CH$8))*$C$9</f>
        <v>0.012295194</v>
      </c>
      <c r="CI21" s="193">
        <f>(SUMIFS(Profile!$E$2:$E$17521,Profile!$B$2:$B$17521,$B21,Profile!$C$2:$C$17521,CI$8))*$C$9</f>
        <v>0.002013086655</v>
      </c>
      <c r="CJ21" s="193">
        <f>(SUMIFS(Profile!$E$2:$E$17521,Profile!$B$2:$B$17521,$B21,Profile!$C$2:$C$17521,CJ$8))*$C$9</f>
        <v>0.0008673816981</v>
      </c>
      <c r="CK21" s="193">
        <f>(SUMIFS(Profile!$E$2:$E$17521,Profile!$B$2:$B$17521,$B21,Profile!$C$2:$C$17521,CK$8))*$C$9</f>
        <v>0.0002120481378</v>
      </c>
      <c r="CL21" s="193">
        <f>(SUMIFS(Profile!$E$2:$E$17521,Profile!$B$2:$B$17521,$B21,Profile!$C$2:$C$17521,CL$8))*$C$9</f>
        <v>0.00002305922715</v>
      </c>
      <c r="CM21" s="193">
        <f>(SUMIFS(Profile!$E$2:$E$17521,Profile!$B$2:$B$17521,$B21,Profile!$C$2:$C$17521,CM$8))*$C$9</f>
        <v>0</v>
      </c>
      <c r="CN21" s="193">
        <f>(SUMIFS(Profile!$E$2:$E$17521,Profile!$B$2:$B$17521,$B21,Profile!$C$2:$C$17521,CN$8))*$C$9</f>
        <v>0</v>
      </c>
      <c r="CO21" s="193">
        <f>(SUMIFS(Profile!$E$2:$E$17521,Profile!$B$2:$B$17521,$B21,Profile!$C$2:$C$17521,CO$8))*$C$9</f>
        <v>0</v>
      </c>
      <c r="CP21" s="193">
        <f>(SUMIFS(Profile!$E$2:$E$17521,Profile!$B$2:$B$17521,$B21,Profile!$C$2:$C$17521,CP$8))*$C$9</f>
        <v>0</v>
      </c>
      <c r="CQ21" s="193">
        <f>(SUMIFS(Profile!$E$2:$E$17521,Profile!$B$2:$B$17521,$B21,Profile!$C$2:$C$17521,CQ$8))*$C$9</f>
        <v>0</v>
      </c>
      <c r="CR21" s="193">
        <f>(SUMIFS(Profile!$E$2:$E$17521,Profile!$B$2:$B$17521,$B21,Profile!$C$2:$C$17521,CR$8))*$C$9</f>
        <v>0</v>
      </c>
      <c r="CS21" s="193">
        <f>(SUMIFS(Profile!$E$2:$E$17521,Profile!$B$2:$B$17521,$B21,Profile!$C$2:$C$17521,CS$8))*$C$9</f>
        <v>0</v>
      </c>
      <c r="CT21" s="193">
        <f>(SUMIFS(Profile!$E$2:$E$17521,Profile!$B$2:$B$17521,$B21,Profile!$C$2:$C$17521,CT$8))*$C$9</f>
        <v>0</v>
      </c>
      <c r="CU21" s="193">
        <f>(SUMIFS(Profile!$E$2:$E$17521,Profile!$B$2:$B$17521,$B21,Profile!$C$2:$C$17521,CU$8))*$C$9</f>
        <v>0</v>
      </c>
      <c r="CV21" s="193">
        <f>(SUMIFS(Profile!$E$2:$E$17521,Profile!$B$2:$B$17521,$B21,Profile!$C$2:$C$17521,CV$8))*$C$9</f>
        <v>0</v>
      </c>
      <c r="CW21" s="193">
        <f>(SUMIFS(Profile!$E$2:$E$17521,Profile!$B$2:$B$17521,$B21,Profile!$C$2:$C$17521,CW$8))*$C$9</f>
        <v>0</v>
      </c>
      <c r="CX21" s="193">
        <f t="shared" si="17"/>
        <v>0</v>
      </c>
      <c r="CY21" s="193">
        <f t="shared" ref="CY21:ET21" si="67">MAX(BB21-E21,0)</f>
        <v>0</v>
      </c>
      <c r="CZ21" s="193">
        <f t="shared" si="67"/>
        <v>0</v>
      </c>
      <c r="DA21" s="193">
        <f t="shared" si="67"/>
        <v>0</v>
      </c>
      <c r="DB21" s="193">
        <f t="shared" si="67"/>
        <v>0</v>
      </c>
      <c r="DC21" s="193">
        <f t="shared" si="67"/>
        <v>0</v>
      </c>
      <c r="DD21" s="193">
        <f t="shared" si="67"/>
        <v>0</v>
      </c>
      <c r="DE21" s="193">
        <f t="shared" si="67"/>
        <v>0</v>
      </c>
      <c r="DF21" s="193">
        <f t="shared" si="67"/>
        <v>0</v>
      </c>
      <c r="DG21" s="193">
        <f t="shared" si="67"/>
        <v>0</v>
      </c>
      <c r="DH21" s="193">
        <f t="shared" si="67"/>
        <v>0</v>
      </c>
      <c r="DI21" s="193">
        <f t="shared" si="67"/>
        <v>0</v>
      </c>
      <c r="DJ21" s="193">
        <f t="shared" si="67"/>
        <v>0</v>
      </c>
      <c r="DK21" s="193">
        <f t="shared" si="67"/>
        <v>0</v>
      </c>
      <c r="DL21" s="193">
        <f t="shared" si="67"/>
        <v>0</v>
      </c>
      <c r="DM21" s="193">
        <f t="shared" si="67"/>
        <v>0</v>
      </c>
      <c r="DN21" s="193">
        <f t="shared" si="67"/>
        <v>0</v>
      </c>
      <c r="DO21" s="193">
        <f t="shared" si="67"/>
        <v>0</v>
      </c>
      <c r="DP21" s="193">
        <f t="shared" si="67"/>
        <v>0</v>
      </c>
      <c r="DQ21" s="193">
        <f t="shared" si="67"/>
        <v>0</v>
      </c>
      <c r="DR21" s="193">
        <f t="shared" si="67"/>
        <v>0</v>
      </c>
      <c r="DS21" s="193">
        <f t="shared" si="67"/>
        <v>0</v>
      </c>
      <c r="DT21" s="193">
        <f t="shared" si="67"/>
        <v>0</v>
      </c>
      <c r="DU21" s="193">
        <f t="shared" si="67"/>
        <v>0</v>
      </c>
      <c r="DV21" s="193">
        <f t="shared" si="67"/>
        <v>0</v>
      </c>
      <c r="DW21" s="193">
        <f t="shared" si="67"/>
        <v>0</v>
      </c>
      <c r="DX21" s="193">
        <f t="shared" si="67"/>
        <v>0</v>
      </c>
      <c r="DY21" s="193">
        <f t="shared" si="67"/>
        <v>0</v>
      </c>
      <c r="DZ21" s="193">
        <f t="shared" si="67"/>
        <v>0</v>
      </c>
      <c r="EA21" s="193">
        <f t="shared" si="67"/>
        <v>0</v>
      </c>
      <c r="EB21" s="193">
        <f t="shared" si="67"/>
        <v>0</v>
      </c>
      <c r="EC21" s="193">
        <f t="shared" si="67"/>
        <v>0</v>
      </c>
      <c r="ED21" s="193">
        <f t="shared" si="67"/>
        <v>0</v>
      </c>
      <c r="EE21" s="193">
        <f t="shared" si="67"/>
        <v>0</v>
      </c>
      <c r="EF21" s="193">
        <f t="shared" si="67"/>
        <v>0</v>
      </c>
      <c r="EG21" s="193">
        <f t="shared" si="67"/>
        <v>0</v>
      </c>
      <c r="EH21" s="193">
        <f t="shared" si="67"/>
        <v>0</v>
      </c>
      <c r="EI21" s="193">
        <f t="shared" si="67"/>
        <v>0</v>
      </c>
      <c r="EJ21" s="193">
        <f t="shared" si="67"/>
        <v>0</v>
      </c>
      <c r="EK21" s="193">
        <f t="shared" si="67"/>
        <v>0</v>
      </c>
      <c r="EL21" s="193">
        <f t="shared" si="67"/>
        <v>0</v>
      </c>
      <c r="EM21" s="193">
        <f t="shared" si="67"/>
        <v>0</v>
      </c>
      <c r="EN21" s="193">
        <f t="shared" si="67"/>
        <v>0</v>
      </c>
      <c r="EO21" s="193">
        <f t="shared" si="67"/>
        <v>0</v>
      </c>
      <c r="EP21" s="193">
        <f t="shared" si="67"/>
        <v>0</v>
      </c>
      <c r="EQ21" s="193">
        <f t="shared" si="67"/>
        <v>0</v>
      </c>
      <c r="ER21" s="193">
        <f t="shared" si="67"/>
        <v>0</v>
      </c>
      <c r="ES21" s="193">
        <f t="shared" si="67"/>
        <v>0</v>
      </c>
      <c r="ET21" s="193">
        <f t="shared" si="67"/>
        <v>0</v>
      </c>
      <c r="EU21" s="193">
        <f t="shared" si="19"/>
        <v>1.637025796</v>
      </c>
      <c r="EV21" s="193">
        <f t="shared" ref="EV21:GQ21" si="68">BB21-CY21</f>
        <v>0</v>
      </c>
      <c r="EW21" s="193">
        <f t="shared" si="68"/>
        <v>0</v>
      </c>
      <c r="EX21" s="193">
        <f t="shared" si="68"/>
        <v>0</v>
      </c>
      <c r="EY21" s="193">
        <f t="shared" si="68"/>
        <v>0</v>
      </c>
      <c r="EZ21" s="193">
        <f t="shared" si="68"/>
        <v>0</v>
      </c>
      <c r="FA21" s="193">
        <f t="shared" si="68"/>
        <v>0</v>
      </c>
      <c r="FB21" s="193">
        <f t="shared" si="68"/>
        <v>0</v>
      </c>
      <c r="FC21" s="193">
        <f t="shared" si="68"/>
        <v>0</v>
      </c>
      <c r="FD21" s="193">
        <f t="shared" si="68"/>
        <v>0</v>
      </c>
      <c r="FE21" s="193">
        <f t="shared" si="68"/>
        <v>0</v>
      </c>
      <c r="FF21" s="193">
        <f t="shared" si="68"/>
        <v>0</v>
      </c>
      <c r="FG21" s="193">
        <f t="shared" si="68"/>
        <v>0</v>
      </c>
      <c r="FH21" s="193">
        <f t="shared" si="68"/>
        <v>0</v>
      </c>
      <c r="FI21" s="193">
        <f t="shared" si="68"/>
        <v>0</v>
      </c>
      <c r="FJ21" s="193">
        <f t="shared" si="68"/>
        <v>0.0000461184543</v>
      </c>
      <c r="FK21" s="193">
        <f t="shared" si="68"/>
        <v>0.0002534902453</v>
      </c>
      <c r="FL21" s="193">
        <f t="shared" si="68"/>
        <v>0.00783106503</v>
      </c>
      <c r="FM21" s="193">
        <f t="shared" si="68"/>
        <v>0.01253776209</v>
      </c>
      <c r="FN21" s="193">
        <f t="shared" si="68"/>
        <v>0.0251794685</v>
      </c>
      <c r="FO21" s="193">
        <f t="shared" si="68"/>
        <v>0.06482033374</v>
      </c>
      <c r="FP21" s="193">
        <f t="shared" si="68"/>
        <v>0.1206814704</v>
      </c>
      <c r="FQ21" s="193">
        <f t="shared" si="68"/>
        <v>0.1804232758</v>
      </c>
      <c r="FR21" s="193">
        <f t="shared" si="68"/>
        <v>0.1547694121</v>
      </c>
      <c r="FS21" s="193">
        <f t="shared" si="68"/>
        <v>0.1581546964</v>
      </c>
      <c r="FT21" s="193">
        <f t="shared" si="68"/>
        <v>0.1765619922</v>
      </c>
      <c r="FU21" s="193">
        <f t="shared" si="68"/>
        <v>0.1754296713</v>
      </c>
      <c r="FV21" s="193">
        <f t="shared" si="68"/>
        <v>0.1473148605</v>
      </c>
      <c r="FW21" s="193">
        <f t="shared" si="68"/>
        <v>0.1355550528</v>
      </c>
      <c r="FX21" s="193">
        <f t="shared" si="68"/>
        <v>0.102316974</v>
      </c>
      <c r="FY21" s="193">
        <f t="shared" si="68"/>
        <v>0.07655978309</v>
      </c>
      <c r="FZ21" s="193">
        <f t="shared" si="68"/>
        <v>0.05696780521</v>
      </c>
      <c r="GA21" s="193">
        <f t="shared" si="68"/>
        <v>0.0262117945</v>
      </c>
      <c r="GB21" s="193">
        <f t="shared" si="68"/>
        <v>0.012295194</v>
      </c>
      <c r="GC21" s="193">
        <f t="shared" si="68"/>
        <v>0.002013086655</v>
      </c>
      <c r="GD21" s="193">
        <f t="shared" si="68"/>
        <v>0.0008673816981</v>
      </c>
      <c r="GE21" s="193">
        <f t="shared" si="68"/>
        <v>0.0002120481378</v>
      </c>
      <c r="GF21" s="193">
        <f t="shared" si="68"/>
        <v>0.00002305922715</v>
      </c>
      <c r="GG21" s="193">
        <f t="shared" si="68"/>
        <v>0</v>
      </c>
      <c r="GH21" s="193">
        <f t="shared" si="68"/>
        <v>0</v>
      </c>
      <c r="GI21" s="193">
        <f t="shared" si="68"/>
        <v>0</v>
      </c>
      <c r="GJ21" s="193">
        <f t="shared" si="68"/>
        <v>0</v>
      </c>
      <c r="GK21" s="193">
        <f t="shared" si="68"/>
        <v>0</v>
      </c>
      <c r="GL21" s="193">
        <f t="shared" si="68"/>
        <v>0</v>
      </c>
      <c r="GM21" s="193">
        <f t="shared" si="68"/>
        <v>0</v>
      </c>
      <c r="GN21" s="193">
        <f t="shared" si="68"/>
        <v>0</v>
      </c>
      <c r="GO21" s="193">
        <f t="shared" si="68"/>
        <v>0</v>
      </c>
      <c r="GP21" s="193">
        <f t="shared" si="68"/>
        <v>0</v>
      </c>
      <c r="GQ21" s="193">
        <f t="shared" si="68"/>
        <v>0</v>
      </c>
      <c r="GR21" s="193">
        <f t="shared" si="21"/>
        <v>11.34361343</v>
      </c>
      <c r="GS21" s="193">
        <f t="shared" ref="GS21:IN21" si="69">E21-EV21</f>
        <v>0.1694616111</v>
      </c>
      <c r="GT21" s="193">
        <f t="shared" si="69"/>
        <v>0.1498313062</v>
      </c>
      <c r="GU21" s="193">
        <f t="shared" si="69"/>
        <v>0.1398158446</v>
      </c>
      <c r="GV21" s="193">
        <f t="shared" si="69"/>
        <v>0.1326047122</v>
      </c>
      <c r="GW21" s="193">
        <f t="shared" si="69"/>
        <v>0.1265954352</v>
      </c>
      <c r="GX21" s="193">
        <f t="shared" si="69"/>
        <v>0.122989869</v>
      </c>
      <c r="GY21" s="193">
        <f t="shared" si="69"/>
        <v>0.1233904875</v>
      </c>
      <c r="GZ21" s="193">
        <f t="shared" si="69"/>
        <v>0.1217880136</v>
      </c>
      <c r="HA21" s="193">
        <f t="shared" si="69"/>
        <v>0.1225892506</v>
      </c>
      <c r="HB21" s="193">
        <f t="shared" si="69"/>
        <v>0.1265954352</v>
      </c>
      <c r="HC21" s="193">
        <f t="shared" si="69"/>
        <v>0.1318034753</v>
      </c>
      <c r="HD21" s="193">
        <f t="shared" si="69"/>
        <v>0.1446232662</v>
      </c>
      <c r="HE21" s="193">
        <f t="shared" si="69"/>
        <v>0.1734677957</v>
      </c>
      <c r="HF21" s="193">
        <f t="shared" si="69"/>
        <v>0.2039147991</v>
      </c>
      <c r="HG21" s="193">
        <f t="shared" si="69"/>
        <v>0.2447317642</v>
      </c>
      <c r="HH21" s="193">
        <f t="shared" si="69"/>
        <v>0.273368922</v>
      </c>
      <c r="HI21" s="193">
        <f t="shared" si="69"/>
        <v>0.2798129935</v>
      </c>
      <c r="HJ21" s="193">
        <f t="shared" si="69"/>
        <v>0.2759075333</v>
      </c>
      <c r="HK21" s="193">
        <f t="shared" si="69"/>
        <v>0.2628652085</v>
      </c>
      <c r="HL21" s="193">
        <f t="shared" si="69"/>
        <v>0.2220224878</v>
      </c>
      <c r="HM21" s="193">
        <f t="shared" si="69"/>
        <v>0.1613539296</v>
      </c>
      <c r="HN21" s="193">
        <f t="shared" si="69"/>
        <v>0.1012115057</v>
      </c>
      <c r="HO21" s="193">
        <f t="shared" si="69"/>
        <v>0.1232598032</v>
      </c>
      <c r="HP21" s="193">
        <f t="shared" si="69"/>
        <v>0.1226788482</v>
      </c>
      <c r="HQ21" s="193">
        <f t="shared" si="69"/>
        <v>0.1134857771</v>
      </c>
      <c r="HR21" s="193">
        <f t="shared" si="69"/>
        <v>0.115419335</v>
      </c>
      <c r="HS21" s="193">
        <f t="shared" si="69"/>
        <v>0.1387267242</v>
      </c>
      <c r="HT21" s="193">
        <f t="shared" si="69"/>
        <v>0.143676018</v>
      </c>
      <c r="HU21" s="193">
        <f t="shared" si="69"/>
        <v>0.1725072936</v>
      </c>
      <c r="HV21" s="193">
        <f t="shared" si="69"/>
        <v>0.2058762354</v>
      </c>
      <c r="HW21" s="193">
        <f t="shared" si="69"/>
        <v>0.2362849118</v>
      </c>
      <c r="HX21" s="193">
        <f t="shared" si="69"/>
        <v>0.2926805043</v>
      </c>
      <c r="HY21" s="193">
        <f t="shared" si="69"/>
        <v>0.3406496744</v>
      </c>
      <c r="HZ21" s="193">
        <f t="shared" si="69"/>
        <v>0.3991261832</v>
      </c>
      <c r="IA21" s="193">
        <f t="shared" si="69"/>
        <v>0.4471041869</v>
      </c>
      <c r="IB21" s="193">
        <f t="shared" si="69"/>
        <v>0.4569336833</v>
      </c>
      <c r="IC21" s="193">
        <f t="shared" si="69"/>
        <v>0.4593260738</v>
      </c>
      <c r="ID21" s="193">
        <f t="shared" si="69"/>
        <v>0.4487728055</v>
      </c>
      <c r="IE21" s="193">
        <f t="shared" si="69"/>
        <v>0.428541573</v>
      </c>
      <c r="IF21" s="193">
        <f t="shared" si="69"/>
        <v>0.4059867533</v>
      </c>
      <c r="IG21" s="193">
        <f t="shared" si="69"/>
        <v>0.3894011488</v>
      </c>
      <c r="IH21" s="193">
        <f t="shared" si="69"/>
        <v>0.3753795025</v>
      </c>
      <c r="II21" s="193">
        <f t="shared" si="69"/>
        <v>0.3589541454</v>
      </c>
      <c r="IJ21" s="193">
        <f t="shared" si="69"/>
        <v>0.3373207483</v>
      </c>
      <c r="IK21" s="193">
        <f t="shared" si="69"/>
        <v>0.3148861142</v>
      </c>
      <c r="IL21" s="193">
        <f t="shared" si="69"/>
        <v>0.2756255045</v>
      </c>
      <c r="IM21" s="193">
        <f t="shared" si="69"/>
        <v>0.2355636579</v>
      </c>
      <c r="IN21" s="193">
        <f t="shared" si="69"/>
        <v>0.1947005744</v>
      </c>
      <c r="IO21" s="193">
        <f t="shared" si="23"/>
        <v>0</v>
      </c>
      <c r="IP21" s="193">
        <f t="shared" si="29"/>
        <v>0</v>
      </c>
      <c r="IQ21" s="193">
        <f t="shared" ref="IQ21:KK21" si="70">MAX((MIN(CZ21+IP21,$IO$7))-GT21,0)</f>
        <v>0</v>
      </c>
      <c r="IR21" s="193">
        <f t="shared" si="70"/>
        <v>0</v>
      </c>
      <c r="IS21" s="193">
        <f t="shared" si="70"/>
        <v>0</v>
      </c>
      <c r="IT21" s="193">
        <f t="shared" si="70"/>
        <v>0</v>
      </c>
      <c r="IU21" s="193">
        <f t="shared" si="70"/>
        <v>0</v>
      </c>
      <c r="IV21" s="193">
        <f t="shared" si="70"/>
        <v>0</v>
      </c>
      <c r="IW21" s="193">
        <f t="shared" si="70"/>
        <v>0</v>
      </c>
      <c r="IX21" s="193">
        <f t="shared" si="70"/>
        <v>0</v>
      </c>
      <c r="IY21" s="193">
        <f t="shared" si="70"/>
        <v>0</v>
      </c>
      <c r="IZ21" s="193">
        <f t="shared" si="70"/>
        <v>0</v>
      </c>
      <c r="JA21" s="193">
        <f t="shared" si="70"/>
        <v>0</v>
      </c>
      <c r="JB21" s="193">
        <f t="shared" si="70"/>
        <v>0</v>
      </c>
      <c r="JC21" s="193">
        <f t="shared" si="70"/>
        <v>0</v>
      </c>
      <c r="JD21" s="193">
        <f t="shared" si="70"/>
        <v>0</v>
      </c>
      <c r="JE21" s="193">
        <f t="shared" si="70"/>
        <v>0</v>
      </c>
      <c r="JF21" s="193">
        <f t="shared" si="70"/>
        <v>0</v>
      </c>
      <c r="JG21" s="193">
        <f t="shared" si="70"/>
        <v>0</v>
      </c>
      <c r="JH21" s="193">
        <f t="shared" si="70"/>
        <v>0</v>
      </c>
      <c r="JI21" s="193">
        <f t="shared" si="70"/>
        <v>0</v>
      </c>
      <c r="JJ21" s="193">
        <f t="shared" si="70"/>
        <v>0</v>
      </c>
      <c r="JK21" s="193">
        <f t="shared" si="70"/>
        <v>0</v>
      </c>
      <c r="JL21" s="193">
        <f t="shared" si="70"/>
        <v>0</v>
      </c>
      <c r="JM21" s="193">
        <f t="shared" si="70"/>
        <v>0</v>
      </c>
      <c r="JN21" s="193">
        <f t="shared" si="70"/>
        <v>0</v>
      </c>
      <c r="JO21" s="193">
        <f t="shared" si="70"/>
        <v>0</v>
      </c>
      <c r="JP21" s="193">
        <f t="shared" si="70"/>
        <v>0</v>
      </c>
      <c r="JQ21" s="193">
        <f t="shared" si="70"/>
        <v>0</v>
      </c>
      <c r="JR21" s="193">
        <f t="shared" si="70"/>
        <v>0</v>
      </c>
      <c r="JS21" s="193">
        <f t="shared" si="70"/>
        <v>0</v>
      </c>
      <c r="JT21" s="193">
        <f t="shared" si="70"/>
        <v>0</v>
      </c>
      <c r="JU21" s="193">
        <f t="shared" si="70"/>
        <v>0</v>
      </c>
      <c r="JV21" s="193">
        <f t="shared" si="70"/>
        <v>0</v>
      </c>
      <c r="JW21" s="193">
        <f t="shared" si="70"/>
        <v>0</v>
      </c>
      <c r="JX21" s="193">
        <f t="shared" si="70"/>
        <v>0</v>
      </c>
      <c r="JY21" s="193">
        <f t="shared" si="70"/>
        <v>0</v>
      </c>
      <c r="JZ21" s="193">
        <f t="shared" si="70"/>
        <v>0</v>
      </c>
      <c r="KA21" s="193">
        <f t="shared" si="70"/>
        <v>0</v>
      </c>
      <c r="KB21" s="193">
        <f t="shared" si="70"/>
        <v>0</v>
      </c>
      <c r="KC21" s="193">
        <f t="shared" si="70"/>
        <v>0</v>
      </c>
      <c r="KD21" s="193">
        <f t="shared" si="70"/>
        <v>0</v>
      </c>
      <c r="KE21" s="193">
        <f t="shared" si="70"/>
        <v>0</v>
      </c>
      <c r="KF21" s="193">
        <f t="shared" si="70"/>
        <v>0</v>
      </c>
      <c r="KG21" s="193">
        <f t="shared" si="70"/>
        <v>0</v>
      </c>
      <c r="KH21" s="193">
        <f t="shared" si="70"/>
        <v>0</v>
      </c>
      <c r="KI21" s="193">
        <f t="shared" si="70"/>
        <v>0</v>
      </c>
      <c r="KJ21" s="193">
        <f t="shared" si="70"/>
        <v>0</v>
      </c>
      <c r="KK21" s="193">
        <f t="shared" si="70"/>
        <v>0</v>
      </c>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row>
    <row r="22" ht="14.25" customHeight="1">
      <c r="A22" s="1">
        <v>1.0</v>
      </c>
      <c r="B22" s="1">
        <f t="shared" ref="B22:C22" si="71">B21+1</f>
        <v>12</v>
      </c>
      <c r="C22" s="267">
        <f t="shared" si="71"/>
        <v>43477</v>
      </c>
      <c r="D22" s="193">
        <f t="shared" si="15"/>
        <v>12.57132734</v>
      </c>
      <c r="E22" s="193">
        <f>(SUMIFS(Profile!$F$2:$F$17521,Profile!$B$2:$B$17521,$B22,Profile!$C$2:$C$17521,E$8))*$C$6</f>
        <v>0.1682597557</v>
      </c>
      <c r="F22" s="193">
        <f>(SUMIFS(Profile!$F$2:$F$17521,Profile!$B$2:$B$17521,$B22,Profile!$C$2:$C$17521,F$8))*$C$6</f>
        <v>0.1482288324</v>
      </c>
      <c r="G22" s="193">
        <f>(SUMIFS(Profile!$F$2:$F$17521,Profile!$B$2:$B$17521,$B22,Profile!$C$2:$C$17521,G$8))*$C$6</f>
        <v>0.1398158446</v>
      </c>
      <c r="H22" s="193">
        <f>(SUMIFS(Profile!$F$2:$F$17521,Profile!$B$2:$B$17521,$B22,Profile!$C$2:$C$17521,H$8))*$C$6</f>
        <v>0.1338065676</v>
      </c>
      <c r="I22" s="193">
        <f>(SUMIFS(Profile!$F$2:$F$17521,Profile!$B$2:$B$17521,$B22,Profile!$C$2:$C$17521,I$8))*$C$6</f>
        <v>0.1265954352</v>
      </c>
      <c r="J22" s="193">
        <f>(SUMIFS(Profile!$F$2:$F$17521,Profile!$B$2:$B$17521,$B22,Profile!$C$2:$C$17521,J$8))*$C$6</f>
        <v>0.1225892506</v>
      </c>
      <c r="K22" s="193">
        <f>(SUMIFS(Profile!$F$2:$F$17521,Profile!$B$2:$B$17521,$B22,Profile!$C$2:$C$17521,K$8))*$C$6</f>
        <v>0.1233904875</v>
      </c>
      <c r="L22" s="193">
        <f>(SUMIFS(Profile!$F$2:$F$17521,Profile!$B$2:$B$17521,$B22,Profile!$C$2:$C$17521,L$8))*$C$6</f>
        <v>0.122989869</v>
      </c>
      <c r="M22" s="193">
        <f>(SUMIFS(Profile!$F$2:$F$17521,Profile!$B$2:$B$17521,$B22,Profile!$C$2:$C$17521,M$8))*$C$6</f>
        <v>0.1225892506</v>
      </c>
      <c r="N22" s="193">
        <f>(SUMIFS(Profile!$F$2:$F$17521,Profile!$B$2:$B$17521,$B22,Profile!$C$2:$C$17521,N$8))*$C$6</f>
        <v>0.1277972906</v>
      </c>
      <c r="O22" s="193">
        <f>(SUMIFS(Profile!$F$2:$F$17521,Profile!$B$2:$B$17521,$B22,Profile!$C$2:$C$17521,O$8))*$C$6</f>
        <v>0.1318034753</v>
      </c>
      <c r="P22" s="193">
        <f>(SUMIFS(Profile!$F$2:$F$17521,Profile!$B$2:$B$17521,$B22,Profile!$C$2:$C$17521,P$8))*$C$6</f>
        <v>0.14622574</v>
      </c>
      <c r="Q22" s="193">
        <f>(SUMIFS(Profile!$F$2:$F$17521,Profile!$B$2:$B$17521,$B22,Profile!$C$2:$C$17521,Q$8))*$C$6</f>
        <v>0.1726665588</v>
      </c>
      <c r="R22" s="193">
        <f>(SUMIFS(Profile!$F$2:$F$17521,Profile!$B$2:$B$17521,$B22,Profile!$C$2:$C$17521,R$8))*$C$6</f>
        <v>0.1987067591</v>
      </c>
      <c r="S22" s="193">
        <f>(SUMIFS(Profile!$F$2:$F$17521,Profile!$B$2:$B$17521,$B22,Profile!$C$2:$C$17521,S$8))*$C$6</f>
        <v>0.2375667503</v>
      </c>
      <c r="T22" s="193">
        <f>(SUMIFS(Profile!$F$2:$F$17521,Profile!$B$2:$B$17521,$B22,Profile!$C$2:$C$17521,T$8))*$C$6</f>
        <v>0.2688149906</v>
      </c>
      <c r="U22" s="193">
        <f>(SUMIFS(Profile!$F$2:$F$17521,Profile!$B$2:$B$17521,$B22,Profile!$C$2:$C$17521,U$8))*$C$6</f>
        <v>0.2804329261</v>
      </c>
      <c r="V22" s="193">
        <f>(SUMIFS(Profile!$F$2:$F$17521,Profile!$B$2:$B$17521,$B22,Profile!$C$2:$C$17521,V$8))*$C$6</f>
        <v>0.2812341631</v>
      </c>
      <c r="W22" s="193">
        <f>(SUMIFS(Profile!$F$2:$F$17521,Profile!$B$2:$B$17521,$B22,Profile!$C$2:$C$17521,W$8))*$C$6</f>
        <v>0.2784298338</v>
      </c>
      <c r="X22" s="193">
        <f>(SUMIFS(Profile!$F$2:$F$17521,Profile!$B$2:$B$17521,$B22,Profile!$C$2:$C$17521,X$8))*$C$6</f>
        <v>0.2720199383</v>
      </c>
      <c r="Y22" s="193">
        <f>(SUMIFS(Profile!$F$2:$F$17521,Profile!$B$2:$B$17521,$B22,Profile!$C$2:$C$17521,Y$8))*$C$6</f>
        <v>0.2612032398</v>
      </c>
      <c r="Z22" s="193">
        <f>(SUMIFS(Profile!$F$2:$F$17521,Profile!$B$2:$B$17521,$B22,Profile!$C$2:$C$17521,Z$8))*$C$6</f>
        <v>0.257998292</v>
      </c>
      <c r="AA22" s="193">
        <f>(SUMIFS(Profile!$F$2:$F$17521,Profile!$B$2:$B$17521,$B22,Profile!$C$2:$C$17521,AA$8))*$C$6</f>
        <v>0.2551939628</v>
      </c>
      <c r="AB22" s="193">
        <f>(SUMIFS(Profile!$F$2:$F$17521,Profile!$B$2:$B$17521,$B22,Profile!$C$2:$C$17521,AB$8))*$C$6</f>
        <v>0.2555945812</v>
      </c>
      <c r="AC22" s="193">
        <f>(SUMIFS(Profile!$F$2:$F$17521,Profile!$B$2:$B$17521,$B22,Profile!$C$2:$C$17521,AC$8))*$C$6</f>
        <v>0.2620044767</v>
      </c>
      <c r="AD22" s="193">
        <f>(SUMIFS(Profile!$F$2:$F$17521,Profile!$B$2:$B$17521,$B22,Profile!$C$2:$C$17521,AD$8))*$C$6</f>
        <v>0.2628057136</v>
      </c>
      <c r="AE22" s="193">
        <f>(SUMIFS(Profile!$F$2:$F$17521,Profile!$B$2:$B$17521,$B22,Profile!$C$2:$C$17521,AE$8))*$C$6</f>
        <v>0.2592001474</v>
      </c>
      <c r="AF22" s="193">
        <f>(SUMIFS(Profile!$F$2:$F$17521,Profile!$B$2:$B$17521,$B22,Profile!$C$2:$C$17521,AF$8))*$C$6</f>
        <v>0.2539921074</v>
      </c>
      <c r="AG22" s="193">
        <f>(SUMIFS(Profile!$F$2:$F$17521,Profile!$B$2:$B$17521,$B22,Profile!$C$2:$C$17521,AG$8))*$C$6</f>
        <v>0.2563958182</v>
      </c>
      <c r="AH22" s="193">
        <f>(SUMIFS(Profile!$F$2:$F$17521,Profile!$B$2:$B$17521,$B22,Profile!$C$2:$C$17521,AH$8))*$C$6</f>
        <v>0.2656100429</v>
      </c>
      <c r="AI22" s="193">
        <f>(SUMIFS(Profile!$F$2:$F$17521,Profile!$B$2:$B$17521,$B22,Profile!$C$2:$C$17521,AI$8))*$C$6</f>
        <v>0.2752248861</v>
      </c>
      <c r="AJ22" s="193">
        <f>(SUMIFS(Profile!$F$2:$F$17521,Profile!$B$2:$B$17521,$B22,Profile!$C$2:$C$17521,AJ$8))*$C$6</f>
        <v>0.2980601386</v>
      </c>
      <c r="AK22" s="193">
        <f>(SUMIFS(Profile!$F$2:$F$17521,Profile!$B$2:$B$17521,$B22,Profile!$C$2:$C$17521,AK$8))*$C$6</f>
        <v>0.3357182744</v>
      </c>
      <c r="AL22" s="193">
        <f>(SUMIFS(Profile!$F$2:$F$17521,Profile!$B$2:$B$17521,$B22,Profile!$C$2:$C$17521,AL$8))*$C$6</f>
        <v>0.3857955826</v>
      </c>
      <c r="AM22" s="193">
        <f>(SUMIFS(Profile!$F$2:$F$17521,Profile!$B$2:$B$17521,$B22,Profile!$C$2:$C$17521,AM$8))*$C$6</f>
        <v>0.434270417</v>
      </c>
      <c r="AN22" s="193">
        <f>(SUMIFS(Profile!$F$2:$F$17521,Profile!$B$2:$B$17521,$B22,Profile!$C$2:$C$17521,AN$8))*$C$6</f>
        <v>0.4544215259</v>
      </c>
      <c r="AO22" s="193">
        <f>(SUMIFS(Profile!$F$2:$F$17521,Profile!$B$2:$B$17521,$B22,Profile!$C$2:$C$17521,AO$8))*$C$6</f>
        <v>0.4552227628</v>
      </c>
      <c r="AP22" s="193">
        <f>(SUMIFS(Profile!$F$2:$F$17521,Profile!$B$2:$B$17521,$B22,Profile!$C$2:$C$17521,AP$8))*$C$6</f>
        <v>0.4416417968</v>
      </c>
      <c r="AQ22" s="193">
        <f>(SUMIFS(Profile!$F$2:$F$17521,Profile!$B$2:$B$17521,$B22,Profile!$C$2:$C$17521,AQ$8))*$C$6</f>
        <v>0.4242549554</v>
      </c>
      <c r="AR22" s="193">
        <f>(SUMIFS(Profile!$F$2:$F$17521,Profile!$B$2:$B$17521,$B22,Profile!$C$2:$C$17521,AR$8))*$C$6</f>
        <v>0.4037432899</v>
      </c>
      <c r="AS22" s="193">
        <f>(SUMIFS(Profile!$F$2:$F$17521,Profile!$B$2:$B$17521,$B22,Profile!$C$2:$C$17521,AS$8))*$C$6</f>
        <v>0.3890005304</v>
      </c>
      <c r="AT22" s="193">
        <f>(SUMIFS(Profile!$F$2:$F$17521,Profile!$B$2:$B$17521,$B22,Profile!$C$2:$C$17521,AT$8))*$C$6</f>
        <v>0.3705720809</v>
      </c>
      <c r="AU22" s="193">
        <f>(SUMIFS(Profile!$F$2:$F$17521,Profile!$B$2:$B$17521,$B22,Profile!$C$2:$C$17521,AU$8))*$C$6</f>
        <v>0.3537461054</v>
      </c>
      <c r="AV22" s="193">
        <f>(SUMIFS(Profile!$F$2:$F$17521,Profile!$B$2:$B$17521,$B22,Profile!$C$2:$C$17521,AV$8))*$C$6</f>
        <v>0.3365195113</v>
      </c>
      <c r="AW22" s="193">
        <f>(SUMIFS(Profile!$F$2:$F$17521,Profile!$B$2:$B$17521,$B22,Profile!$C$2:$C$17521,AW$8))*$C$6</f>
        <v>0.3136842588</v>
      </c>
      <c r="AX22" s="193">
        <f>(SUMIFS(Profile!$F$2:$F$17521,Profile!$B$2:$B$17521,$B22,Profile!$C$2:$C$17521,AX$8))*$C$6</f>
        <v>0.2732217937</v>
      </c>
      <c r="AY22" s="193">
        <f>(SUMIFS(Profile!$F$2:$F$17521,Profile!$B$2:$B$17521,$B22,Profile!$C$2:$C$17521,AY$8))*$C$6</f>
        <v>0.2343618025</v>
      </c>
      <c r="AZ22" s="193">
        <f>(SUMIFS(Profile!$F$2:$F$17521,Profile!$B$2:$B$17521,$B22,Profile!$C$2:$C$17521,AZ$8))*$C$6</f>
        <v>0.1979055221</v>
      </c>
      <c r="BA22" s="193">
        <f t="shared" si="16"/>
        <v>2.660114159</v>
      </c>
      <c r="BB22" s="193">
        <f>(SUMIFS(Profile!$E$2:$E$17521,Profile!$B$2:$B$17521,$B22,Profile!$C$2:$C$17521,BB$8))*$C$9</f>
        <v>0</v>
      </c>
      <c r="BC22" s="193">
        <f>(SUMIFS(Profile!$E$2:$E$17521,Profile!$B$2:$B$17521,$B22,Profile!$C$2:$C$17521,BC$8))*$C$9</f>
        <v>0</v>
      </c>
      <c r="BD22" s="193">
        <f>(SUMIFS(Profile!$E$2:$E$17521,Profile!$B$2:$B$17521,$B22,Profile!$C$2:$C$17521,BD$8))*$C$9</f>
        <v>0</v>
      </c>
      <c r="BE22" s="193">
        <f>(SUMIFS(Profile!$E$2:$E$17521,Profile!$B$2:$B$17521,$B22,Profile!$C$2:$C$17521,BE$8))*$C$9</f>
        <v>0</v>
      </c>
      <c r="BF22" s="193">
        <f>(SUMIFS(Profile!$E$2:$E$17521,Profile!$B$2:$B$17521,$B22,Profile!$C$2:$C$17521,BF$8))*$C$9</f>
        <v>0</v>
      </c>
      <c r="BG22" s="193">
        <f>(SUMIFS(Profile!$E$2:$E$17521,Profile!$B$2:$B$17521,$B22,Profile!$C$2:$C$17521,BG$8))*$C$9</f>
        <v>0</v>
      </c>
      <c r="BH22" s="193">
        <f>(SUMIFS(Profile!$E$2:$E$17521,Profile!$B$2:$B$17521,$B22,Profile!$C$2:$C$17521,BH$8))*$C$9</f>
        <v>0</v>
      </c>
      <c r="BI22" s="193">
        <f>(SUMIFS(Profile!$E$2:$E$17521,Profile!$B$2:$B$17521,$B22,Profile!$C$2:$C$17521,BI$8))*$C$9</f>
        <v>0</v>
      </c>
      <c r="BJ22" s="193">
        <f>(SUMIFS(Profile!$E$2:$E$17521,Profile!$B$2:$B$17521,$B22,Profile!$C$2:$C$17521,BJ$8))*$C$9</f>
        <v>0</v>
      </c>
      <c r="BK22" s="193">
        <f>(SUMIFS(Profile!$E$2:$E$17521,Profile!$B$2:$B$17521,$B22,Profile!$C$2:$C$17521,BK$8))*$C$9</f>
        <v>0</v>
      </c>
      <c r="BL22" s="193">
        <f>(SUMIFS(Profile!$E$2:$E$17521,Profile!$B$2:$B$17521,$B22,Profile!$C$2:$C$17521,BL$8))*$C$9</f>
        <v>0</v>
      </c>
      <c r="BM22" s="193">
        <f>(SUMIFS(Profile!$E$2:$E$17521,Profile!$B$2:$B$17521,$B22,Profile!$C$2:$C$17521,BM$8))*$C$9</f>
        <v>0</v>
      </c>
      <c r="BN22" s="193">
        <f>(SUMIFS(Profile!$E$2:$E$17521,Profile!$B$2:$B$17521,$B22,Profile!$C$2:$C$17521,BN$8))*$C$9</f>
        <v>0</v>
      </c>
      <c r="BO22" s="193">
        <f>(SUMIFS(Profile!$E$2:$E$17521,Profile!$B$2:$B$17521,$B22,Profile!$C$2:$C$17521,BO$8))*$C$9</f>
        <v>0</v>
      </c>
      <c r="BP22" s="193">
        <f>(SUMIFS(Profile!$E$2:$E$17521,Profile!$B$2:$B$17521,$B22,Profile!$C$2:$C$17521,BP$8))*$C$9</f>
        <v>0.0001556094699</v>
      </c>
      <c r="BQ22" s="193">
        <f>(SUMIFS(Profile!$E$2:$E$17521,Profile!$B$2:$B$17521,$B22,Profile!$C$2:$C$17521,BQ$8))*$C$9</f>
        <v>0.0007777248429</v>
      </c>
      <c r="BR22" s="193">
        <f>(SUMIFS(Profile!$E$2:$E$17521,Profile!$B$2:$B$17521,$B22,Profile!$C$2:$C$17521,BR$8))*$C$9</f>
        <v>0.009411302289</v>
      </c>
      <c r="BS22" s="193">
        <f>(SUMIFS(Profile!$E$2:$E$17521,Profile!$B$2:$B$17521,$B22,Profile!$C$2:$C$17521,BS$8))*$C$9</f>
        <v>0.02991937495</v>
      </c>
      <c r="BT22" s="193">
        <f>(SUMIFS(Profile!$E$2:$E$17521,Profile!$B$2:$B$17521,$B22,Profile!$C$2:$C$17521,BT$8))*$C$9</f>
        <v>0.0694670605</v>
      </c>
      <c r="BU22" s="193">
        <f>(SUMIFS(Profile!$E$2:$E$17521,Profile!$B$2:$B$17521,$B22,Profile!$C$2:$C$17521,BU$8))*$C$9</f>
        <v>0.1140451922</v>
      </c>
      <c r="BV22" s="193">
        <f>(SUMIFS(Profile!$E$2:$E$17521,Profile!$B$2:$B$17521,$B22,Profile!$C$2:$C$17521,BV$8))*$C$9</f>
        <v>0.1625128163</v>
      </c>
      <c r="BW22" s="193">
        <f>(SUMIFS(Profile!$E$2:$E$17521,Profile!$B$2:$B$17521,$B22,Profile!$C$2:$C$17521,BW$8))*$C$9</f>
        <v>0.1916001768</v>
      </c>
      <c r="BX22" s="193">
        <f>(SUMIFS(Profile!$E$2:$E$17521,Profile!$B$2:$B$17521,$B22,Profile!$C$2:$C$17521,BX$8))*$C$9</f>
        <v>0.2718550602</v>
      </c>
      <c r="BY22" s="193">
        <f>(SUMIFS(Profile!$E$2:$E$17521,Profile!$B$2:$B$17521,$B22,Profile!$C$2:$C$17521,BY$8))*$C$9</f>
        <v>0.3425221428</v>
      </c>
      <c r="BZ22" s="193">
        <f>(SUMIFS(Profile!$E$2:$E$17521,Profile!$B$2:$B$17521,$B22,Profile!$C$2:$C$17521,BZ$8))*$C$9</f>
        <v>0.344578736</v>
      </c>
      <c r="CA22" s="193">
        <f>(SUMIFS(Profile!$E$2:$E$17521,Profile!$B$2:$B$17521,$B22,Profile!$C$2:$C$17521,CA$8))*$C$9</f>
        <v>0.3356801642</v>
      </c>
      <c r="CB22" s="193">
        <f>(SUMIFS(Profile!$E$2:$E$17521,Profile!$B$2:$B$17521,$B22,Profile!$C$2:$C$17521,CB$8))*$C$9</f>
        <v>0.2400857001</v>
      </c>
      <c r="CC22" s="193">
        <f>(SUMIFS(Profile!$E$2:$E$17521,Profile!$B$2:$B$17521,$B22,Profile!$C$2:$C$17521,CC$8))*$C$9</f>
        <v>0.1950391393</v>
      </c>
      <c r="CD22" s="193">
        <f>(SUMIFS(Profile!$E$2:$E$17521,Profile!$B$2:$B$17521,$B22,Profile!$C$2:$C$17521,CD$8))*$C$9</f>
        <v>0.1320285469</v>
      </c>
      <c r="CE22" s="193">
        <f>(SUMIFS(Profile!$E$2:$E$17521,Profile!$B$2:$B$17521,$B22,Profile!$C$2:$C$17521,CE$8))*$C$9</f>
        <v>0.09402766012</v>
      </c>
      <c r="CF22" s="193">
        <f>(SUMIFS(Profile!$E$2:$E$17521,Profile!$B$2:$B$17521,$B22,Profile!$C$2:$C$17521,CF$8))*$C$9</f>
        <v>0.07197175199</v>
      </c>
      <c r="CG22" s="193">
        <f>(SUMIFS(Profile!$E$2:$E$17521,Profile!$B$2:$B$17521,$B22,Profile!$C$2:$C$17521,CG$8))*$C$9</f>
        <v>0.04056852327</v>
      </c>
      <c r="CH22" s="193">
        <f>(SUMIFS(Profile!$E$2:$E$17521,Profile!$B$2:$B$17521,$B22,Profile!$C$2:$C$17521,CH$8))*$C$9</f>
        <v>0.01132225449</v>
      </c>
      <c r="CI22" s="193">
        <f>(SUMIFS(Profile!$E$2:$E$17521,Profile!$B$2:$B$17521,$B22,Profile!$C$2:$C$17521,CI$8))*$C$9</f>
        <v>0.001607695767</v>
      </c>
      <c r="CJ22" s="193">
        <f>(SUMIFS(Profile!$E$2:$E$17521,Profile!$B$2:$B$17521,$B22,Profile!$C$2:$C$17521,CJ$8))*$C$9</f>
        <v>0.0007424103622</v>
      </c>
      <c r="CK22" s="193">
        <f>(SUMIFS(Profile!$E$2:$E$17521,Profile!$B$2:$B$17521,$B22,Profile!$C$2:$C$17521,CK$8))*$C$9</f>
        <v>0.0001662521901</v>
      </c>
      <c r="CL22" s="193">
        <f>(SUMIFS(Profile!$E$2:$E$17521,Profile!$B$2:$B$17521,$B22,Profile!$C$2:$C$17521,CL$8))*$C$9</f>
        <v>0.00002886434727</v>
      </c>
      <c r="CM22" s="193">
        <f>(SUMIFS(Profile!$E$2:$E$17521,Profile!$B$2:$B$17521,$B22,Profile!$C$2:$C$17521,CM$8))*$C$9</f>
        <v>0</v>
      </c>
      <c r="CN22" s="193">
        <f>(SUMIFS(Profile!$E$2:$E$17521,Profile!$B$2:$B$17521,$B22,Profile!$C$2:$C$17521,CN$8))*$C$9</f>
        <v>0</v>
      </c>
      <c r="CO22" s="193">
        <f>(SUMIFS(Profile!$E$2:$E$17521,Profile!$B$2:$B$17521,$B22,Profile!$C$2:$C$17521,CO$8))*$C$9</f>
        <v>0</v>
      </c>
      <c r="CP22" s="193">
        <f>(SUMIFS(Profile!$E$2:$E$17521,Profile!$B$2:$B$17521,$B22,Profile!$C$2:$C$17521,CP$8))*$C$9</f>
        <v>0</v>
      </c>
      <c r="CQ22" s="193">
        <f>(SUMIFS(Profile!$E$2:$E$17521,Profile!$B$2:$B$17521,$B22,Profile!$C$2:$C$17521,CQ$8))*$C$9</f>
        <v>0</v>
      </c>
      <c r="CR22" s="193">
        <f>(SUMIFS(Profile!$E$2:$E$17521,Profile!$B$2:$B$17521,$B22,Profile!$C$2:$C$17521,CR$8))*$C$9</f>
        <v>0</v>
      </c>
      <c r="CS22" s="193">
        <f>(SUMIFS(Profile!$E$2:$E$17521,Profile!$B$2:$B$17521,$B22,Profile!$C$2:$C$17521,CS$8))*$C$9</f>
        <v>0</v>
      </c>
      <c r="CT22" s="193">
        <f>(SUMIFS(Profile!$E$2:$E$17521,Profile!$B$2:$B$17521,$B22,Profile!$C$2:$C$17521,CT$8))*$C$9</f>
        <v>0</v>
      </c>
      <c r="CU22" s="193">
        <f>(SUMIFS(Profile!$E$2:$E$17521,Profile!$B$2:$B$17521,$B22,Profile!$C$2:$C$17521,CU$8))*$C$9</f>
        <v>0</v>
      </c>
      <c r="CV22" s="193">
        <f>(SUMIFS(Profile!$E$2:$E$17521,Profile!$B$2:$B$17521,$B22,Profile!$C$2:$C$17521,CV$8))*$C$9</f>
        <v>0</v>
      </c>
      <c r="CW22" s="193">
        <f>(SUMIFS(Profile!$E$2:$E$17521,Profile!$B$2:$B$17521,$B22,Profile!$C$2:$C$17521,CW$8))*$C$9</f>
        <v>0</v>
      </c>
      <c r="CX22" s="193">
        <f t="shared" si="17"/>
        <v>0.2590373688</v>
      </c>
      <c r="CY22" s="193">
        <f t="shared" ref="CY22:ET22" si="72">MAX(BB22-E22,0)</f>
        <v>0</v>
      </c>
      <c r="CZ22" s="193">
        <f t="shared" si="72"/>
        <v>0</v>
      </c>
      <c r="DA22" s="193">
        <f t="shared" si="72"/>
        <v>0</v>
      </c>
      <c r="DB22" s="193">
        <f t="shared" si="72"/>
        <v>0</v>
      </c>
      <c r="DC22" s="193">
        <f t="shared" si="72"/>
        <v>0</v>
      </c>
      <c r="DD22" s="193">
        <f t="shared" si="72"/>
        <v>0</v>
      </c>
      <c r="DE22" s="193">
        <f t="shared" si="72"/>
        <v>0</v>
      </c>
      <c r="DF22" s="193">
        <f t="shared" si="72"/>
        <v>0</v>
      </c>
      <c r="DG22" s="193">
        <f t="shared" si="72"/>
        <v>0</v>
      </c>
      <c r="DH22" s="193">
        <f t="shared" si="72"/>
        <v>0</v>
      </c>
      <c r="DI22" s="193">
        <f t="shared" si="72"/>
        <v>0</v>
      </c>
      <c r="DJ22" s="193">
        <f t="shared" si="72"/>
        <v>0</v>
      </c>
      <c r="DK22" s="193">
        <f t="shared" si="72"/>
        <v>0</v>
      </c>
      <c r="DL22" s="193">
        <f t="shared" si="72"/>
        <v>0</v>
      </c>
      <c r="DM22" s="193">
        <f t="shared" si="72"/>
        <v>0</v>
      </c>
      <c r="DN22" s="193">
        <f t="shared" si="72"/>
        <v>0</v>
      </c>
      <c r="DO22" s="193">
        <f t="shared" si="72"/>
        <v>0</v>
      </c>
      <c r="DP22" s="193">
        <f t="shared" si="72"/>
        <v>0</v>
      </c>
      <c r="DQ22" s="193">
        <f t="shared" si="72"/>
        <v>0</v>
      </c>
      <c r="DR22" s="193">
        <f t="shared" si="72"/>
        <v>0</v>
      </c>
      <c r="DS22" s="193">
        <f t="shared" si="72"/>
        <v>0</v>
      </c>
      <c r="DT22" s="193">
        <f t="shared" si="72"/>
        <v>0</v>
      </c>
      <c r="DU22" s="193">
        <f t="shared" si="72"/>
        <v>0.0166610974</v>
      </c>
      <c r="DV22" s="193">
        <f t="shared" si="72"/>
        <v>0.08692756161</v>
      </c>
      <c r="DW22" s="193">
        <f t="shared" si="72"/>
        <v>0.08257425927</v>
      </c>
      <c r="DX22" s="193">
        <f t="shared" si="72"/>
        <v>0.07287445053</v>
      </c>
      <c r="DY22" s="193">
        <f t="shared" si="72"/>
        <v>0</v>
      </c>
      <c r="DZ22" s="193">
        <f t="shared" si="72"/>
        <v>0</v>
      </c>
      <c r="EA22" s="193">
        <f t="shared" si="72"/>
        <v>0</v>
      </c>
      <c r="EB22" s="193">
        <f t="shared" si="72"/>
        <v>0</v>
      </c>
      <c r="EC22" s="193">
        <f t="shared" si="72"/>
        <v>0</v>
      </c>
      <c r="ED22" s="193">
        <f t="shared" si="72"/>
        <v>0</v>
      </c>
      <c r="EE22" s="193">
        <f t="shared" si="72"/>
        <v>0</v>
      </c>
      <c r="EF22" s="193">
        <f t="shared" si="72"/>
        <v>0</v>
      </c>
      <c r="EG22" s="193">
        <f t="shared" si="72"/>
        <v>0</v>
      </c>
      <c r="EH22" s="193">
        <f t="shared" si="72"/>
        <v>0</v>
      </c>
      <c r="EI22" s="193">
        <f t="shared" si="72"/>
        <v>0</v>
      </c>
      <c r="EJ22" s="193">
        <f t="shared" si="72"/>
        <v>0</v>
      </c>
      <c r="EK22" s="193">
        <f t="shared" si="72"/>
        <v>0</v>
      </c>
      <c r="EL22" s="193">
        <f t="shared" si="72"/>
        <v>0</v>
      </c>
      <c r="EM22" s="193">
        <f t="shared" si="72"/>
        <v>0</v>
      </c>
      <c r="EN22" s="193">
        <f t="shared" si="72"/>
        <v>0</v>
      </c>
      <c r="EO22" s="193">
        <f t="shared" si="72"/>
        <v>0</v>
      </c>
      <c r="EP22" s="193">
        <f t="shared" si="72"/>
        <v>0</v>
      </c>
      <c r="EQ22" s="193">
        <f t="shared" si="72"/>
        <v>0</v>
      </c>
      <c r="ER22" s="193">
        <f t="shared" si="72"/>
        <v>0</v>
      </c>
      <c r="ES22" s="193">
        <f t="shared" si="72"/>
        <v>0</v>
      </c>
      <c r="ET22" s="193">
        <f t="shared" si="72"/>
        <v>0</v>
      </c>
      <c r="EU22" s="193">
        <f t="shared" si="19"/>
        <v>2.401076791</v>
      </c>
      <c r="EV22" s="193">
        <f t="shared" ref="EV22:GQ22" si="73">BB22-CY22</f>
        <v>0</v>
      </c>
      <c r="EW22" s="193">
        <f t="shared" si="73"/>
        <v>0</v>
      </c>
      <c r="EX22" s="193">
        <f t="shared" si="73"/>
        <v>0</v>
      </c>
      <c r="EY22" s="193">
        <f t="shared" si="73"/>
        <v>0</v>
      </c>
      <c r="EZ22" s="193">
        <f t="shared" si="73"/>
        <v>0</v>
      </c>
      <c r="FA22" s="193">
        <f t="shared" si="73"/>
        <v>0</v>
      </c>
      <c r="FB22" s="193">
        <f t="shared" si="73"/>
        <v>0</v>
      </c>
      <c r="FC22" s="193">
        <f t="shared" si="73"/>
        <v>0</v>
      </c>
      <c r="FD22" s="193">
        <f t="shared" si="73"/>
        <v>0</v>
      </c>
      <c r="FE22" s="193">
        <f t="shared" si="73"/>
        <v>0</v>
      </c>
      <c r="FF22" s="193">
        <f t="shared" si="73"/>
        <v>0</v>
      </c>
      <c r="FG22" s="193">
        <f t="shared" si="73"/>
        <v>0</v>
      </c>
      <c r="FH22" s="193">
        <f t="shared" si="73"/>
        <v>0</v>
      </c>
      <c r="FI22" s="193">
        <f t="shared" si="73"/>
        <v>0</v>
      </c>
      <c r="FJ22" s="193">
        <f t="shared" si="73"/>
        <v>0.0001556094699</v>
      </c>
      <c r="FK22" s="193">
        <f t="shared" si="73"/>
        <v>0.0007777248429</v>
      </c>
      <c r="FL22" s="193">
        <f t="shared" si="73"/>
        <v>0.009411302289</v>
      </c>
      <c r="FM22" s="193">
        <f t="shared" si="73"/>
        <v>0.02991937495</v>
      </c>
      <c r="FN22" s="193">
        <f t="shared" si="73"/>
        <v>0.0694670605</v>
      </c>
      <c r="FO22" s="193">
        <f t="shared" si="73"/>
        <v>0.1140451922</v>
      </c>
      <c r="FP22" s="193">
        <f t="shared" si="73"/>
        <v>0.1625128163</v>
      </c>
      <c r="FQ22" s="193">
        <f t="shared" si="73"/>
        <v>0.1916001768</v>
      </c>
      <c r="FR22" s="193">
        <f t="shared" si="73"/>
        <v>0.2551939628</v>
      </c>
      <c r="FS22" s="193">
        <f t="shared" si="73"/>
        <v>0.2555945812</v>
      </c>
      <c r="FT22" s="193">
        <f t="shared" si="73"/>
        <v>0.2620044767</v>
      </c>
      <c r="FU22" s="193">
        <f t="shared" si="73"/>
        <v>0.2628057136</v>
      </c>
      <c r="FV22" s="193">
        <f t="shared" si="73"/>
        <v>0.2400857001</v>
      </c>
      <c r="FW22" s="193">
        <f t="shared" si="73"/>
        <v>0.1950391393</v>
      </c>
      <c r="FX22" s="193">
        <f t="shared" si="73"/>
        <v>0.1320285469</v>
      </c>
      <c r="FY22" s="193">
        <f t="shared" si="73"/>
        <v>0.09402766012</v>
      </c>
      <c r="FZ22" s="193">
        <f t="shared" si="73"/>
        <v>0.07197175199</v>
      </c>
      <c r="GA22" s="193">
        <f t="shared" si="73"/>
        <v>0.04056852327</v>
      </c>
      <c r="GB22" s="193">
        <f t="shared" si="73"/>
        <v>0.01132225449</v>
      </c>
      <c r="GC22" s="193">
        <f t="shared" si="73"/>
        <v>0.001607695767</v>
      </c>
      <c r="GD22" s="193">
        <f t="shared" si="73"/>
        <v>0.0007424103622</v>
      </c>
      <c r="GE22" s="193">
        <f t="shared" si="73"/>
        <v>0.0001662521901</v>
      </c>
      <c r="GF22" s="193">
        <f t="shared" si="73"/>
        <v>0.00002886434727</v>
      </c>
      <c r="GG22" s="193">
        <f t="shared" si="73"/>
        <v>0</v>
      </c>
      <c r="GH22" s="193">
        <f t="shared" si="73"/>
        <v>0</v>
      </c>
      <c r="GI22" s="193">
        <f t="shared" si="73"/>
        <v>0</v>
      </c>
      <c r="GJ22" s="193">
        <f t="shared" si="73"/>
        <v>0</v>
      </c>
      <c r="GK22" s="193">
        <f t="shared" si="73"/>
        <v>0</v>
      </c>
      <c r="GL22" s="193">
        <f t="shared" si="73"/>
        <v>0</v>
      </c>
      <c r="GM22" s="193">
        <f t="shared" si="73"/>
        <v>0</v>
      </c>
      <c r="GN22" s="193">
        <f t="shared" si="73"/>
        <v>0</v>
      </c>
      <c r="GO22" s="193">
        <f t="shared" si="73"/>
        <v>0</v>
      </c>
      <c r="GP22" s="193">
        <f t="shared" si="73"/>
        <v>0</v>
      </c>
      <c r="GQ22" s="193">
        <f t="shared" si="73"/>
        <v>0</v>
      </c>
      <c r="GR22" s="193">
        <f t="shared" si="21"/>
        <v>10.17025055</v>
      </c>
      <c r="GS22" s="193">
        <f t="shared" ref="GS22:IN22" si="74">E22-EV22</f>
        <v>0.1682597557</v>
      </c>
      <c r="GT22" s="193">
        <f t="shared" si="74"/>
        <v>0.1482288324</v>
      </c>
      <c r="GU22" s="193">
        <f t="shared" si="74"/>
        <v>0.1398158446</v>
      </c>
      <c r="GV22" s="193">
        <f t="shared" si="74"/>
        <v>0.1338065676</v>
      </c>
      <c r="GW22" s="193">
        <f t="shared" si="74"/>
        <v>0.1265954352</v>
      </c>
      <c r="GX22" s="193">
        <f t="shared" si="74"/>
        <v>0.1225892506</v>
      </c>
      <c r="GY22" s="193">
        <f t="shared" si="74"/>
        <v>0.1233904875</v>
      </c>
      <c r="GZ22" s="193">
        <f t="shared" si="74"/>
        <v>0.122989869</v>
      </c>
      <c r="HA22" s="193">
        <f t="shared" si="74"/>
        <v>0.1225892506</v>
      </c>
      <c r="HB22" s="193">
        <f t="shared" si="74"/>
        <v>0.1277972906</v>
      </c>
      <c r="HC22" s="193">
        <f t="shared" si="74"/>
        <v>0.1318034753</v>
      </c>
      <c r="HD22" s="193">
        <f t="shared" si="74"/>
        <v>0.14622574</v>
      </c>
      <c r="HE22" s="193">
        <f t="shared" si="74"/>
        <v>0.1726665588</v>
      </c>
      <c r="HF22" s="193">
        <f t="shared" si="74"/>
        <v>0.1987067591</v>
      </c>
      <c r="HG22" s="193">
        <f t="shared" si="74"/>
        <v>0.2374111408</v>
      </c>
      <c r="HH22" s="193">
        <f t="shared" si="74"/>
        <v>0.2680372658</v>
      </c>
      <c r="HI22" s="193">
        <f t="shared" si="74"/>
        <v>0.2710216238</v>
      </c>
      <c r="HJ22" s="193">
        <f t="shared" si="74"/>
        <v>0.2513147881</v>
      </c>
      <c r="HK22" s="193">
        <f t="shared" si="74"/>
        <v>0.2089627733</v>
      </c>
      <c r="HL22" s="193">
        <f t="shared" si="74"/>
        <v>0.1579747461</v>
      </c>
      <c r="HM22" s="193">
        <f t="shared" si="74"/>
        <v>0.09869042342</v>
      </c>
      <c r="HN22" s="193">
        <f t="shared" si="74"/>
        <v>0.06639811525</v>
      </c>
      <c r="HO22" s="193">
        <f t="shared" si="74"/>
        <v>0</v>
      </c>
      <c r="HP22" s="193">
        <f t="shared" si="74"/>
        <v>0</v>
      </c>
      <c r="HQ22" s="193">
        <f t="shared" si="74"/>
        <v>0</v>
      </c>
      <c r="HR22" s="193">
        <f t="shared" si="74"/>
        <v>0</v>
      </c>
      <c r="HS22" s="193">
        <f t="shared" si="74"/>
        <v>0.01911444737</v>
      </c>
      <c r="HT22" s="193">
        <f t="shared" si="74"/>
        <v>0.05895296807</v>
      </c>
      <c r="HU22" s="193">
        <f t="shared" si="74"/>
        <v>0.1243672713</v>
      </c>
      <c r="HV22" s="193">
        <f t="shared" si="74"/>
        <v>0.1715823828</v>
      </c>
      <c r="HW22" s="193">
        <f t="shared" si="74"/>
        <v>0.2032531341</v>
      </c>
      <c r="HX22" s="193">
        <f t="shared" si="74"/>
        <v>0.2574916154</v>
      </c>
      <c r="HY22" s="193">
        <f t="shared" si="74"/>
        <v>0.3243960199</v>
      </c>
      <c r="HZ22" s="193">
        <f t="shared" si="74"/>
        <v>0.3841878869</v>
      </c>
      <c r="IA22" s="193">
        <f t="shared" si="74"/>
        <v>0.4335280067</v>
      </c>
      <c r="IB22" s="193">
        <f t="shared" si="74"/>
        <v>0.4542552737</v>
      </c>
      <c r="IC22" s="193">
        <f t="shared" si="74"/>
        <v>0.4551938984</v>
      </c>
      <c r="ID22" s="193">
        <f t="shared" si="74"/>
        <v>0.4416417968</v>
      </c>
      <c r="IE22" s="193">
        <f t="shared" si="74"/>
        <v>0.4242549554</v>
      </c>
      <c r="IF22" s="193">
        <f t="shared" si="74"/>
        <v>0.4037432899</v>
      </c>
      <c r="IG22" s="193">
        <f t="shared" si="74"/>
        <v>0.3890005304</v>
      </c>
      <c r="IH22" s="193">
        <f t="shared" si="74"/>
        <v>0.3705720809</v>
      </c>
      <c r="II22" s="193">
        <f t="shared" si="74"/>
        <v>0.3537461054</v>
      </c>
      <c r="IJ22" s="193">
        <f t="shared" si="74"/>
        <v>0.3365195113</v>
      </c>
      <c r="IK22" s="193">
        <f t="shared" si="74"/>
        <v>0.3136842588</v>
      </c>
      <c r="IL22" s="193">
        <f t="shared" si="74"/>
        <v>0.2732217937</v>
      </c>
      <c r="IM22" s="193">
        <f t="shared" si="74"/>
        <v>0.2343618025</v>
      </c>
      <c r="IN22" s="193">
        <f t="shared" si="74"/>
        <v>0.1979055221</v>
      </c>
      <c r="IO22" s="193">
        <f t="shared" si="23"/>
        <v>0.2590373688</v>
      </c>
      <c r="IP22" s="193">
        <f t="shared" si="29"/>
        <v>0</v>
      </c>
      <c r="IQ22" s="193">
        <f t="shared" ref="IQ22:KK22" si="75">MAX((MIN(CZ22+IP22,$IO$7))-GT22,0)</f>
        <v>0</v>
      </c>
      <c r="IR22" s="193">
        <f t="shared" si="75"/>
        <v>0</v>
      </c>
      <c r="IS22" s="193">
        <f t="shared" si="75"/>
        <v>0</v>
      </c>
      <c r="IT22" s="193">
        <f t="shared" si="75"/>
        <v>0</v>
      </c>
      <c r="IU22" s="193">
        <f t="shared" si="75"/>
        <v>0</v>
      </c>
      <c r="IV22" s="193">
        <f t="shared" si="75"/>
        <v>0</v>
      </c>
      <c r="IW22" s="193">
        <f t="shared" si="75"/>
        <v>0</v>
      </c>
      <c r="IX22" s="193">
        <f t="shared" si="75"/>
        <v>0</v>
      </c>
      <c r="IY22" s="193">
        <f t="shared" si="75"/>
        <v>0</v>
      </c>
      <c r="IZ22" s="193">
        <f t="shared" si="75"/>
        <v>0</v>
      </c>
      <c r="JA22" s="193">
        <f t="shared" si="75"/>
        <v>0</v>
      </c>
      <c r="JB22" s="193">
        <f t="shared" si="75"/>
        <v>0</v>
      </c>
      <c r="JC22" s="193">
        <f t="shared" si="75"/>
        <v>0</v>
      </c>
      <c r="JD22" s="193">
        <f t="shared" si="75"/>
        <v>0</v>
      </c>
      <c r="JE22" s="193">
        <f t="shared" si="75"/>
        <v>0</v>
      </c>
      <c r="JF22" s="193">
        <f t="shared" si="75"/>
        <v>0</v>
      </c>
      <c r="JG22" s="193">
        <f t="shared" si="75"/>
        <v>0</v>
      </c>
      <c r="JH22" s="193">
        <f t="shared" si="75"/>
        <v>0</v>
      </c>
      <c r="JI22" s="193">
        <f t="shared" si="75"/>
        <v>0</v>
      </c>
      <c r="JJ22" s="193">
        <f t="shared" si="75"/>
        <v>0</v>
      </c>
      <c r="JK22" s="193">
        <f t="shared" si="75"/>
        <v>0</v>
      </c>
      <c r="JL22" s="193">
        <f t="shared" si="75"/>
        <v>0.0166610974</v>
      </c>
      <c r="JM22" s="193">
        <f t="shared" si="75"/>
        <v>0.103588659</v>
      </c>
      <c r="JN22" s="193">
        <f t="shared" si="75"/>
        <v>0.1861629183</v>
      </c>
      <c r="JO22" s="193">
        <f t="shared" si="75"/>
        <v>0.2590373688</v>
      </c>
      <c r="JP22" s="193">
        <f t="shared" si="75"/>
        <v>0.2399229214</v>
      </c>
      <c r="JQ22" s="193">
        <f t="shared" si="75"/>
        <v>0.1809699534</v>
      </c>
      <c r="JR22" s="193">
        <f t="shared" si="75"/>
        <v>0.05660268209</v>
      </c>
      <c r="JS22" s="193">
        <f t="shared" si="75"/>
        <v>0</v>
      </c>
      <c r="JT22" s="193">
        <f t="shared" si="75"/>
        <v>0</v>
      </c>
      <c r="JU22" s="193">
        <f t="shared" si="75"/>
        <v>0</v>
      </c>
      <c r="JV22" s="193">
        <f t="shared" si="75"/>
        <v>0</v>
      </c>
      <c r="JW22" s="193">
        <f t="shared" si="75"/>
        <v>0</v>
      </c>
      <c r="JX22" s="193">
        <f t="shared" si="75"/>
        <v>0</v>
      </c>
      <c r="JY22" s="193">
        <f t="shared" si="75"/>
        <v>0</v>
      </c>
      <c r="JZ22" s="193">
        <f t="shared" si="75"/>
        <v>0</v>
      </c>
      <c r="KA22" s="193">
        <f t="shared" si="75"/>
        <v>0</v>
      </c>
      <c r="KB22" s="193">
        <f t="shared" si="75"/>
        <v>0</v>
      </c>
      <c r="KC22" s="193">
        <f t="shared" si="75"/>
        <v>0</v>
      </c>
      <c r="KD22" s="193">
        <f t="shared" si="75"/>
        <v>0</v>
      </c>
      <c r="KE22" s="193">
        <f t="shared" si="75"/>
        <v>0</v>
      </c>
      <c r="KF22" s="193">
        <f t="shared" si="75"/>
        <v>0</v>
      </c>
      <c r="KG22" s="193">
        <f t="shared" si="75"/>
        <v>0</v>
      </c>
      <c r="KH22" s="193">
        <f t="shared" si="75"/>
        <v>0</v>
      </c>
      <c r="KI22" s="193">
        <f t="shared" si="75"/>
        <v>0</v>
      </c>
      <c r="KJ22" s="193">
        <f t="shared" si="75"/>
        <v>0</v>
      </c>
      <c r="KK22" s="193">
        <f t="shared" si="75"/>
        <v>0</v>
      </c>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row>
    <row r="23" ht="14.25" customHeight="1">
      <c r="A23" s="1">
        <v>1.0</v>
      </c>
      <c r="B23" s="1">
        <f t="shared" ref="B23:C23" si="76">B22+1</f>
        <v>13</v>
      </c>
      <c r="C23" s="267">
        <f t="shared" si="76"/>
        <v>43478</v>
      </c>
      <c r="D23" s="193">
        <f t="shared" si="15"/>
        <v>12.61779908</v>
      </c>
      <c r="E23" s="193">
        <f>(SUMIFS(Profile!$F$2:$F$17521,Profile!$B$2:$B$17521,$B23,Profile!$C$2:$C$17521,E$8))*$C$6</f>
        <v>0.1710640849</v>
      </c>
      <c r="F23" s="193">
        <f>(SUMIFS(Profile!$F$2:$F$17521,Profile!$B$2:$B$17521,$B23,Profile!$C$2:$C$17521,F$8))*$C$6</f>
        <v>0.1498313062</v>
      </c>
      <c r="G23" s="193">
        <f>(SUMIFS(Profile!$F$2:$F$17521,Profile!$B$2:$B$17521,$B23,Profile!$C$2:$C$17521,G$8))*$C$6</f>
        <v>0.1410177</v>
      </c>
      <c r="H23" s="193">
        <f>(SUMIFS(Profile!$F$2:$F$17521,Profile!$B$2:$B$17521,$B23,Profile!$C$2:$C$17521,H$8))*$C$6</f>
        <v>0.1338065676</v>
      </c>
      <c r="I23" s="193">
        <f>(SUMIFS(Profile!$F$2:$F$17521,Profile!$B$2:$B$17521,$B23,Profile!$C$2:$C$17521,I$8))*$C$6</f>
        <v>0.1273966722</v>
      </c>
      <c r="J23" s="193">
        <f>(SUMIFS(Profile!$F$2:$F$17521,Profile!$B$2:$B$17521,$B23,Profile!$C$2:$C$17521,J$8))*$C$6</f>
        <v>0.123791106</v>
      </c>
      <c r="K23" s="193">
        <f>(SUMIFS(Profile!$F$2:$F$17521,Profile!$B$2:$B$17521,$B23,Profile!$C$2:$C$17521,K$8))*$C$6</f>
        <v>0.123791106</v>
      </c>
      <c r="L23" s="193">
        <f>(SUMIFS(Profile!$F$2:$F$17521,Profile!$B$2:$B$17521,$B23,Profile!$C$2:$C$17521,L$8))*$C$6</f>
        <v>0.1221886321</v>
      </c>
      <c r="M23" s="193">
        <f>(SUMIFS(Profile!$F$2:$F$17521,Profile!$B$2:$B$17521,$B23,Profile!$C$2:$C$17521,M$8))*$C$6</f>
        <v>0.1221886321</v>
      </c>
      <c r="N23" s="193">
        <f>(SUMIFS(Profile!$F$2:$F$17521,Profile!$B$2:$B$17521,$B23,Profile!$C$2:$C$17521,N$8))*$C$6</f>
        <v>0.1257941983</v>
      </c>
      <c r="O23" s="193">
        <f>(SUMIFS(Profile!$F$2:$F$17521,Profile!$B$2:$B$17521,$B23,Profile!$C$2:$C$17521,O$8))*$C$6</f>
        <v>0.1322040937</v>
      </c>
      <c r="P23" s="193">
        <f>(SUMIFS(Profile!$F$2:$F$17521,Profile!$B$2:$B$17521,$B23,Profile!$C$2:$C$17521,P$8))*$C$6</f>
        <v>0.14622574</v>
      </c>
      <c r="Q23" s="193">
        <f>(SUMIFS(Profile!$F$2:$F$17521,Profile!$B$2:$B$17521,$B23,Profile!$C$2:$C$17521,Q$8))*$C$6</f>
        <v>0.1718653219</v>
      </c>
      <c r="R23" s="193">
        <f>(SUMIFS(Profile!$F$2:$F$17521,Profile!$B$2:$B$17521,$B23,Profile!$C$2:$C$17521,R$8))*$C$6</f>
        <v>0.1987067591</v>
      </c>
      <c r="S23" s="193">
        <f>(SUMIFS(Profile!$F$2:$F$17521,Profile!$B$2:$B$17521,$B23,Profile!$C$2:$C$17521,S$8))*$C$6</f>
        <v>0.2391692241</v>
      </c>
      <c r="T23" s="193">
        <f>(SUMIFS(Profile!$F$2:$F$17521,Profile!$B$2:$B$17521,$B23,Profile!$C$2:$C$17521,T$8))*$C$6</f>
        <v>0.2728211753</v>
      </c>
      <c r="U23" s="193">
        <f>(SUMIFS(Profile!$F$2:$F$17521,Profile!$B$2:$B$17521,$B23,Profile!$C$2:$C$17521,U$8))*$C$6</f>
        <v>0.2804329261</v>
      </c>
      <c r="V23" s="193">
        <f>(SUMIFS(Profile!$F$2:$F$17521,Profile!$B$2:$B$17521,$B23,Profile!$C$2:$C$17521,V$8))*$C$6</f>
        <v>0.2828366369</v>
      </c>
      <c r="W23" s="193">
        <f>(SUMIFS(Profile!$F$2:$F$17521,Profile!$B$2:$B$17521,$B23,Profile!$C$2:$C$17521,W$8))*$C$6</f>
        <v>0.2796316892</v>
      </c>
      <c r="X23" s="193">
        <f>(SUMIFS(Profile!$F$2:$F$17521,Profile!$B$2:$B$17521,$B23,Profile!$C$2:$C$17521,X$8))*$C$6</f>
        <v>0.2764267415</v>
      </c>
      <c r="Y23" s="193">
        <f>(SUMIFS(Profile!$F$2:$F$17521,Profile!$B$2:$B$17521,$B23,Profile!$C$2:$C$17521,Y$8))*$C$6</f>
        <v>0.2648088059</v>
      </c>
      <c r="Z23" s="193">
        <f>(SUMIFS(Profile!$F$2:$F$17521,Profile!$B$2:$B$17521,$B23,Profile!$C$2:$C$17521,Z$8))*$C$6</f>
        <v>0.264007569</v>
      </c>
      <c r="AA23" s="193">
        <f>(SUMIFS(Profile!$F$2:$F$17521,Profile!$B$2:$B$17521,$B23,Profile!$C$2:$C$17521,AA$8))*$C$6</f>
        <v>0.2592001474</v>
      </c>
      <c r="AB23" s="193">
        <f>(SUMIFS(Profile!$F$2:$F$17521,Profile!$B$2:$B$17521,$B23,Profile!$C$2:$C$17521,AB$8))*$C$6</f>
        <v>0.2596007659</v>
      </c>
      <c r="AC23" s="193">
        <f>(SUMIFS(Profile!$F$2:$F$17521,Profile!$B$2:$B$17521,$B23,Profile!$C$2:$C$17521,AC$8))*$C$6</f>
        <v>0.2688149906</v>
      </c>
      <c r="AD23" s="193">
        <f>(SUMIFS(Profile!$F$2:$F$17521,Profile!$B$2:$B$17521,$B23,Profile!$C$2:$C$17521,AD$8))*$C$6</f>
        <v>0.2688149906</v>
      </c>
      <c r="AE23" s="193">
        <f>(SUMIFS(Profile!$F$2:$F$17521,Profile!$B$2:$B$17521,$B23,Profile!$C$2:$C$17521,AE$8))*$C$6</f>
        <v>0.2636069506</v>
      </c>
      <c r="AF23" s="193">
        <f>(SUMIFS(Profile!$F$2:$F$17521,Profile!$B$2:$B$17521,$B23,Profile!$C$2:$C$17521,AF$8))*$C$6</f>
        <v>0.2583989105</v>
      </c>
      <c r="AG23" s="193">
        <f>(SUMIFS(Profile!$F$2:$F$17521,Profile!$B$2:$B$17521,$B23,Profile!$C$2:$C$17521,AG$8))*$C$6</f>
        <v>0.2551939628</v>
      </c>
      <c r="AH23" s="193">
        <f>(SUMIFS(Profile!$F$2:$F$17521,Profile!$B$2:$B$17521,$B23,Profile!$C$2:$C$17521,AH$8))*$C$6</f>
        <v>0.2624050952</v>
      </c>
      <c r="AI23" s="193">
        <f>(SUMIFS(Profile!$F$2:$F$17521,Profile!$B$2:$B$17521,$B23,Profile!$C$2:$C$17521,AI$8))*$C$6</f>
        <v>0.2740230307</v>
      </c>
      <c r="AJ23" s="193">
        <f>(SUMIFS(Profile!$F$2:$F$17521,Profile!$B$2:$B$17521,$B23,Profile!$C$2:$C$17521,AJ$8))*$C$6</f>
        <v>0.2960570463</v>
      </c>
      <c r="AK23" s="193">
        <f>(SUMIFS(Profile!$F$2:$F$17521,Profile!$B$2:$B$17521,$B23,Profile!$C$2:$C$17521,AK$8))*$C$6</f>
        <v>0.3341158005</v>
      </c>
      <c r="AL23" s="193">
        <f>(SUMIFS(Profile!$F$2:$F$17521,Profile!$B$2:$B$17521,$B23,Profile!$C$2:$C$17521,AL$8))*$C$6</f>
        <v>0.3841931088</v>
      </c>
      <c r="AM23" s="193">
        <f>(SUMIFS(Profile!$F$2:$F$17521,Profile!$B$2:$B$17521,$B23,Profile!$C$2:$C$17521,AM$8))*$C$6</f>
        <v>0.4328281905</v>
      </c>
      <c r="AN23" s="193">
        <f>(SUMIFS(Profile!$F$2:$F$17521,Profile!$B$2:$B$17521,$B23,Profile!$C$2:$C$17521,AN$8))*$C$6</f>
        <v>0.4500948464</v>
      </c>
      <c r="AO23" s="193">
        <f>(SUMIFS(Profile!$F$2:$F$17521,Profile!$B$2:$B$17521,$B23,Profile!$C$2:$C$17521,AO$8))*$C$6</f>
        <v>0.4540209074</v>
      </c>
      <c r="AP23" s="193">
        <f>(SUMIFS(Profile!$F$2:$F$17521,Profile!$B$2:$B$17521,$B23,Profile!$C$2:$C$17521,AP$8))*$C$6</f>
        <v>0.4416017349</v>
      </c>
      <c r="AQ23" s="193">
        <f>(SUMIFS(Profile!$F$2:$F$17521,Profile!$B$2:$B$17521,$B23,Profile!$C$2:$C$17521,AQ$8))*$C$6</f>
        <v>0.4256170582</v>
      </c>
      <c r="AR23" s="193">
        <f>(SUMIFS(Profile!$F$2:$F$17521,Profile!$B$2:$B$17521,$B23,Profile!$C$2:$C$17521,AR$8))*$C$6</f>
        <v>0.4069882995</v>
      </c>
      <c r="AS23" s="193">
        <f>(SUMIFS(Profile!$F$2:$F$17521,Profile!$B$2:$B$17521,$B23,Profile!$C$2:$C$17521,AS$8))*$C$6</f>
        <v>0.3906030042</v>
      </c>
      <c r="AT23" s="193">
        <f>(SUMIFS(Profile!$F$2:$F$17521,Profile!$B$2:$B$17521,$B23,Profile!$C$2:$C$17521,AT$8))*$C$6</f>
        <v>0.3717739363</v>
      </c>
      <c r="AU23" s="193">
        <f>(SUMIFS(Profile!$F$2:$F$17521,Profile!$B$2:$B$17521,$B23,Profile!$C$2:$C$17521,AU$8))*$C$6</f>
        <v>0.3545473423</v>
      </c>
      <c r="AV23" s="193">
        <f>(SUMIFS(Profile!$F$2:$F$17521,Profile!$B$2:$B$17521,$B23,Profile!$C$2:$C$17521,AV$8))*$C$6</f>
        <v>0.3337151821</v>
      </c>
      <c r="AW23" s="193">
        <f>(SUMIFS(Profile!$F$2:$F$17521,Profile!$B$2:$B$17521,$B23,Profile!$C$2:$C$17521,AW$8))*$C$6</f>
        <v>0.3116811665</v>
      </c>
      <c r="AX23" s="193">
        <f>(SUMIFS(Profile!$F$2:$F$17521,Profile!$B$2:$B$17521,$B23,Profile!$C$2:$C$17521,AX$8))*$C$6</f>
        <v>0.2736224122</v>
      </c>
      <c r="AY23" s="193">
        <f>(SUMIFS(Profile!$F$2:$F$17521,Profile!$B$2:$B$17521,$B23,Profile!$C$2:$C$17521,AY$8))*$C$6</f>
        <v>0.2351630395</v>
      </c>
      <c r="AZ23" s="193">
        <f>(SUMIFS(Profile!$F$2:$F$17521,Profile!$B$2:$B$17521,$B23,Profile!$C$2:$C$17521,AZ$8))*$C$6</f>
        <v>0.2011104699</v>
      </c>
      <c r="BA23" s="193">
        <f t="shared" si="16"/>
        <v>3.867905125</v>
      </c>
      <c r="BB23" s="193">
        <f>(SUMIFS(Profile!$E$2:$E$17521,Profile!$B$2:$B$17521,$B23,Profile!$C$2:$C$17521,BB$8))*$C$9</f>
        <v>0</v>
      </c>
      <c r="BC23" s="193">
        <f>(SUMIFS(Profile!$E$2:$E$17521,Profile!$B$2:$B$17521,$B23,Profile!$C$2:$C$17521,BC$8))*$C$9</f>
        <v>0</v>
      </c>
      <c r="BD23" s="193">
        <f>(SUMIFS(Profile!$E$2:$E$17521,Profile!$B$2:$B$17521,$B23,Profile!$C$2:$C$17521,BD$8))*$C$9</f>
        <v>0</v>
      </c>
      <c r="BE23" s="193">
        <f>(SUMIFS(Profile!$E$2:$E$17521,Profile!$B$2:$B$17521,$B23,Profile!$C$2:$C$17521,BE$8))*$C$9</f>
        <v>0</v>
      </c>
      <c r="BF23" s="193">
        <f>(SUMIFS(Profile!$E$2:$E$17521,Profile!$B$2:$B$17521,$B23,Profile!$C$2:$C$17521,BF$8))*$C$9</f>
        <v>0</v>
      </c>
      <c r="BG23" s="193">
        <f>(SUMIFS(Profile!$E$2:$E$17521,Profile!$B$2:$B$17521,$B23,Profile!$C$2:$C$17521,BG$8))*$C$9</f>
        <v>0</v>
      </c>
      <c r="BH23" s="193">
        <f>(SUMIFS(Profile!$E$2:$E$17521,Profile!$B$2:$B$17521,$B23,Profile!$C$2:$C$17521,BH$8))*$C$9</f>
        <v>0</v>
      </c>
      <c r="BI23" s="193">
        <f>(SUMIFS(Profile!$E$2:$E$17521,Profile!$B$2:$B$17521,$B23,Profile!$C$2:$C$17521,BI$8))*$C$9</f>
        <v>0</v>
      </c>
      <c r="BJ23" s="193">
        <f>(SUMIFS(Profile!$E$2:$E$17521,Profile!$B$2:$B$17521,$B23,Profile!$C$2:$C$17521,BJ$8))*$C$9</f>
        <v>0</v>
      </c>
      <c r="BK23" s="193">
        <f>(SUMIFS(Profile!$E$2:$E$17521,Profile!$B$2:$B$17521,$B23,Profile!$C$2:$C$17521,BK$8))*$C$9</f>
        <v>0</v>
      </c>
      <c r="BL23" s="193">
        <f>(SUMIFS(Profile!$E$2:$E$17521,Profile!$B$2:$B$17521,$B23,Profile!$C$2:$C$17521,BL$8))*$C$9</f>
        <v>0</v>
      </c>
      <c r="BM23" s="193">
        <f>(SUMIFS(Profile!$E$2:$E$17521,Profile!$B$2:$B$17521,$B23,Profile!$C$2:$C$17521,BM$8))*$C$9</f>
        <v>0</v>
      </c>
      <c r="BN23" s="193">
        <f>(SUMIFS(Profile!$E$2:$E$17521,Profile!$B$2:$B$17521,$B23,Profile!$C$2:$C$17521,BN$8))*$C$9</f>
        <v>0</v>
      </c>
      <c r="BO23" s="193">
        <f>(SUMIFS(Profile!$E$2:$E$17521,Profile!$B$2:$B$17521,$B23,Profile!$C$2:$C$17521,BO$8))*$C$9</f>
        <v>0</v>
      </c>
      <c r="BP23" s="193">
        <f>(SUMIFS(Profile!$E$2:$E$17521,Profile!$B$2:$B$17521,$B23,Profile!$C$2:$C$17521,BP$8))*$C$9</f>
        <v>0.0005819632922</v>
      </c>
      <c r="BQ23" s="193">
        <f>(SUMIFS(Profile!$E$2:$E$17521,Profile!$B$2:$B$17521,$B23,Profile!$C$2:$C$17521,BQ$8))*$C$9</f>
        <v>0.009463528222</v>
      </c>
      <c r="BR23" s="193">
        <f>(SUMIFS(Profile!$E$2:$E$17521,Profile!$B$2:$B$17521,$B23,Profile!$C$2:$C$17521,BR$8))*$C$9</f>
        <v>0.01285528629</v>
      </c>
      <c r="BS23" s="193">
        <f>(SUMIFS(Profile!$E$2:$E$17521,Profile!$B$2:$B$17521,$B23,Profile!$C$2:$C$17521,BS$8))*$C$9</f>
        <v>0.04170808017</v>
      </c>
      <c r="BT23" s="193">
        <f>(SUMIFS(Profile!$E$2:$E$17521,Profile!$B$2:$B$17521,$B23,Profile!$C$2:$C$17521,BT$8))*$C$9</f>
        <v>0.09794189518</v>
      </c>
      <c r="BU23" s="193">
        <f>(SUMIFS(Profile!$E$2:$E$17521,Profile!$B$2:$B$17521,$B23,Profile!$C$2:$C$17521,BU$8))*$C$9</f>
        <v>0.148149808</v>
      </c>
      <c r="BV23" s="193">
        <f>(SUMIFS(Profile!$E$2:$E$17521,Profile!$B$2:$B$17521,$B23,Profile!$C$2:$C$17521,BV$8))*$C$9</f>
        <v>0.1750156383</v>
      </c>
      <c r="BW23" s="193">
        <f>(SUMIFS(Profile!$E$2:$E$17521,Profile!$B$2:$B$17521,$B23,Profile!$C$2:$C$17521,BW$8))*$C$9</f>
        <v>0.2075576604</v>
      </c>
      <c r="BX23" s="193">
        <f>(SUMIFS(Profile!$E$2:$E$17521,Profile!$B$2:$B$17521,$B23,Profile!$C$2:$C$17521,BX$8))*$C$9</f>
        <v>0.2548373752</v>
      </c>
      <c r="BY23" s="193">
        <f>(SUMIFS(Profile!$E$2:$E$17521,Profile!$B$2:$B$17521,$B23,Profile!$C$2:$C$17521,BY$8))*$C$9</f>
        <v>0.2641644545</v>
      </c>
      <c r="BZ23" s="193">
        <f>(SUMIFS(Profile!$E$2:$E$17521,Profile!$B$2:$B$17521,$B23,Profile!$C$2:$C$17521,BZ$8))*$C$9</f>
        <v>0.3685684854</v>
      </c>
      <c r="CA23" s="193">
        <f>(SUMIFS(Profile!$E$2:$E$17521,Profile!$B$2:$B$17521,$B23,Profile!$C$2:$C$17521,CA$8))*$C$9</f>
        <v>0.4699234823</v>
      </c>
      <c r="CB23" s="193">
        <f>(SUMIFS(Profile!$E$2:$E$17521,Profile!$B$2:$B$17521,$B23,Profile!$C$2:$C$17521,CB$8))*$C$9</f>
        <v>0.4614501709</v>
      </c>
      <c r="CC23" s="193">
        <f>(SUMIFS(Profile!$E$2:$E$17521,Profile!$B$2:$B$17521,$B23,Profile!$C$2:$C$17521,CC$8))*$C$9</f>
        <v>0.4041720917</v>
      </c>
      <c r="CD23" s="193">
        <f>(SUMIFS(Profile!$E$2:$E$17521,Profile!$B$2:$B$17521,$B23,Profile!$C$2:$C$17521,CD$8))*$C$9</f>
        <v>0.3348924906</v>
      </c>
      <c r="CE23" s="193">
        <f>(SUMIFS(Profile!$E$2:$E$17521,Profile!$B$2:$B$17521,$B23,Profile!$C$2:$C$17521,CE$8))*$C$9</f>
        <v>0.2558638352</v>
      </c>
      <c r="CF23" s="193">
        <f>(SUMIFS(Profile!$E$2:$E$17521,Profile!$B$2:$B$17521,$B23,Profile!$C$2:$C$17521,CF$8))*$C$9</f>
        <v>0.1803653962</v>
      </c>
      <c r="CG23" s="193">
        <f>(SUMIFS(Profile!$E$2:$E$17521,Profile!$B$2:$B$17521,$B23,Profile!$C$2:$C$17521,CG$8))*$C$9</f>
        <v>0.1091211346</v>
      </c>
      <c r="CH23" s="193">
        <f>(SUMIFS(Profile!$E$2:$E$17521,Profile!$B$2:$B$17521,$B23,Profile!$C$2:$C$17521,CH$8))*$C$9</f>
        <v>0.0489005969</v>
      </c>
      <c r="CI23" s="193">
        <f>(SUMIFS(Profile!$E$2:$E$17521,Profile!$B$2:$B$17521,$B23,Profile!$C$2:$C$17521,CI$8))*$C$9</f>
        <v>0.008228596519</v>
      </c>
      <c r="CJ23" s="193">
        <f>(SUMIFS(Profile!$E$2:$E$17521,Profile!$B$2:$B$17521,$B23,Profile!$C$2:$C$17521,CJ$8))*$C$9</f>
        <v>0.004278857289</v>
      </c>
      <c r="CK23" s="193">
        <f>(SUMIFS(Profile!$E$2:$E$17521,Profile!$B$2:$B$17521,$B23,Profile!$C$2:$C$17521,CK$8))*$C$9</f>
        <v>0.001921333507</v>
      </c>
      <c r="CL23" s="193">
        <f>(SUMIFS(Profile!$E$2:$E$17521,Profile!$B$2:$B$17521,$B23,Profile!$C$2:$C$17521,CL$8))*$C$9</f>
        <v>0.001030892582</v>
      </c>
      <c r="CM23" s="193">
        <f>(SUMIFS(Profile!$E$2:$E$17521,Profile!$B$2:$B$17521,$B23,Profile!$C$2:$C$17521,CM$8))*$C$9</f>
        <v>0.0009617149001</v>
      </c>
      <c r="CN23" s="193">
        <f>(SUMIFS(Profile!$E$2:$E$17521,Profile!$B$2:$B$17521,$B23,Profile!$C$2:$C$17521,CN$8))*$C$9</f>
        <v>0.0009617149001</v>
      </c>
      <c r="CO23" s="193">
        <f>(SUMIFS(Profile!$E$2:$E$17521,Profile!$B$2:$B$17521,$B23,Profile!$C$2:$C$17521,CO$8))*$C$9</f>
        <v>0.0009617149001</v>
      </c>
      <c r="CP23" s="193">
        <f>(SUMIFS(Profile!$E$2:$E$17521,Profile!$B$2:$B$17521,$B23,Profile!$C$2:$C$17521,CP$8))*$C$9</f>
        <v>0.0009617149001</v>
      </c>
      <c r="CQ23" s="193">
        <f>(SUMIFS(Profile!$E$2:$E$17521,Profile!$B$2:$B$17521,$B23,Profile!$C$2:$C$17521,CQ$8))*$C$9</f>
        <v>0.0009737363364</v>
      </c>
      <c r="CR23" s="193">
        <f>(SUMIFS(Profile!$E$2:$E$17521,Profile!$B$2:$B$17521,$B23,Profile!$C$2:$C$17521,CR$8))*$C$9</f>
        <v>0.0009737363364</v>
      </c>
      <c r="CS23" s="193">
        <f>(SUMIFS(Profile!$E$2:$E$17521,Profile!$B$2:$B$17521,$B23,Profile!$C$2:$C$17521,CS$8))*$C$9</f>
        <v>0.0009737363364</v>
      </c>
      <c r="CT23" s="193">
        <f>(SUMIFS(Profile!$E$2:$E$17521,Profile!$B$2:$B$17521,$B23,Profile!$C$2:$C$17521,CT$8))*$C$9</f>
        <v>0.000144003261</v>
      </c>
      <c r="CU23" s="193">
        <f>(SUMIFS(Profile!$E$2:$E$17521,Profile!$B$2:$B$17521,$B23,Profile!$C$2:$C$17521,CU$8))*$C$9</f>
        <v>0</v>
      </c>
      <c r="CV23" s="193">
        <f>(SUMIFS(Profile!$E$2:$E$17521,Profile!$B$2:$B$17521,$B23,Profile!$C$2:$C$17521,CV$8))*$C$9</f>
        <v>0</v>
      </c>
      <c r="CW23" s="193">
        <f>(SUMIFS(Profile!$E$2:$E$17521,Profile!$B$2:$B$17521,$B23,Profile!$C$2:$C$17521,CW$8))*$C$9</f>
        <v>0</v>
      </c>
      <c r="CX23" s="193">
        <f t="shared" si="17"/>
        <v>0.7287406045</v>
      </c>
      <c r="CY23" s="193">
        <f t="shared" ref="CY23:ET23" si="77">MAX(BB23-E23,0)</f>
        <v>0</v>
      </c>
      <c r="CZ23" s="193">
        <f t="shared" si="77"/>
        <v>0</v>
      </c>
      <c r="DA23" s="193">
        <f t="shared" si="77"/>
        <v>0</v>
      </c>
      <c r="DB23" s="193">
        <f t="shared" si="77"/>
        <v>0</v>
      </c>
      <c r="DC23" s="193">
        <f t="shared" si="77"/>
        <v>0</v>
      </c>
      <c r="DD23" s="193">
        <f t="shared" si="77"/>
        <v>0</v>
      </c>
      <c r="DE23" s="193">
        <f t="shared" si="77"/>
        <v>0</v>
      </c>
      <c r="DF23" s="193">
        <f t="shared" si="77"/>
        <v>0</v>
      </c>
      <c r="DG23" s="193">
        <f t="shared" si="77"/>
        <v>0</v>
      </c>
      <c r="DH23" s="193">
        <f t="shared" si="77"/>
        <v>0</v>
      </c>
      <c r="DI23" s="193">
        <f t="shared" si="77"/>
        <v>0</v>
      </c>
      <c r="DJ23" s="193">
        <f t="shared" si="77"/>
        <v>0</v>
      </c>
      <c r="DK23" s="193">
        <f t="shared" si="77"/>
        <v>0</v>
      </c>
      <c r="DL23" s="193">
        <f t="shared" si="77"/>
        <v>0</v>
      </c>
      <c r="DM23" s="193">
        <f t="shared" si="77"/>
        <v>0</v>
      </c>
      <c r="DN23" s="193">
        <f t="shared" si="77"/>
        <v>0</v>
      </c>
      <c r="DO23" s="193">
        <f t="shared" si="77"/>
        <v>0</v>
      </c>
      <c r="DP23" s="193">
        <f t="shared" si="77"/>
        <v>0</v>
      </c>
      <c r="DQ23" s="193">
        <f t="shared" si="77"/>
        <v>0</v>
      </c>
      <c r="DR23" s="193">
        <f t="shared" si="77"/>
        <v>0</v>
      </c>
      <c r="DS23" s="193">
        <f t="shared" si="77"/>
        <v>0</v>
      </c>
      <c r="DT23" s="193">
        <f t="shared" si="77"/>
        <v>0</v>
      </c>
      <c r="DU23" s="193">
        <f t="shared" si="77"/>
        <v>0</v>
      </c>
      <c r="DV23" s="193">
        <f t="shared" si="77"/>
        <v>0.004563688581</v>
      </c>
      <c r="DW23" s="193">
        <f t="shared" si="77"/>
        <v>0.09975349483</v>
      </c>
      <c r="DX23" s="193">
        <f t="shared" si="77"/>
        <v>0.2011084917</v>
      </c>
      <c r="DY23" s="193">
        <f t="shared" si="77"/>
        <v>0.1978432204</v>
      </c>
      <c r="DZ23" s="193">
        <f t="shared" si="77"/>
        <v>0.1457731812</v>
      </c>
      <c r="EA23" s="193">
        <f t="shared" si="77"/>
        <v>0.07969852778</v>
      </c>
      <c r="EB23" s="193">
        <f t="shared" si="77"/>
        <v>0</v>
      </c>
      <c r="EC23" s="193">
        <f t="shared" si="77"/>
        <v>0</v>
      </c>
      <c r="ED23" s="193">
        <f t="shared" si="77"/>
        <v>0</v>
      </c>
      <c r="EE23" s="193">
        <f t="shared" si="77"/>
        <v>0</v>
      </c>
      <c r="EF23" s="193">
        <f t="shared" si="77"/>
        <v>0</v>
      </c>
      <c r="EG23" s="193">
        <f t="shared" si="77"/>
        <v>0</v>
      </c>
      <c r="EH23" s="193">
        <f t="shared" si="77"/>
        <v>0</v>
      </c>
      <c r="EI23" s="193">
        <f t="shared" si="77"/>
        <v>0</v>
      </c>
      <c r="EJ23" s="193">
        <f t="shared" si="77"/>
        <v>0</v>
      </c>
      <c r="EK23" s="193">
        <f t="shared" si="77"/>
        <v>0</v>
      </c>
      <c r="EL23" s="193">
        <f t="shared" si="77"/>
        <v>0</v>
      </c>
      <c r="EM23" s="193">
        <f t="shared" si="77"/>
        <v>0</v>
      </c>
      <c r="EN23" s="193">
        <f t="shared" si="77"/>
        <v>0</v>
      </c>
      <c r="EO23" s="193">
        <f t="shared" si="77"/>
        <v>0</v>
      </c>
      <c r="EP23" s="193">
        <f t="shared" si="77"/>
        <v>0</v>
      </c>
      <c r="EQ23" s="193">
        <f t="shared" si="77"/>
        <v>0</v>
      </c>
      <c r="ER23" s="193">
        <f t="shared" si="77"/>
        <v>0</v>
      </c>
      <c r="ES23" s="193">
        <f t="shared" si="77"/>
        <v>0</v>
      </c>
      <c r="ET23" s="193">
        <f t="shared" si="77"/>
        <v>0</v>
      </c>
      <c r="EU23" s="193">
        <f t="shared" si="19"/>
        <v>3.139164521</v>
      </c>
      <c r="EV23" s="193">
        <f t="shared" ref="EV23:GQ23" si="78">BB23-CY23</f>
        <v>0</v>
      </c>
      <c r="EW23" s="193">
        <f t="shared" si="78"/>
        <v>0</v>
      </c>
      <c r="EX23" s="193">
        <f t="shared" si="78"/>
        <v>0</v>
      </c>
      <c r="EY23" s="193">
        <f t="shared" si="78"/>
        <v>0</v>
      </c>
      <c r="EZ23" s="193">
        <f t="shared" si="78"/>
        <v>0</v>
      </c>
      <c r="FA23" s="193">
        <f t="shared" si="78"/>
        <v>0</v>
      </c>
      <c r="FB23" s="193">
        <f t="shared" si="78"/>
        <v>0</v>
      </c>
      <c r="FC23" s="193">
        <f t="shared" si="78"/>
        <v>0</v>
      </c>
      <c r="FD23" s="193">
        <f t="shared" si="78"/>
        <v>0</v>
      </c>
      <c r="FE23" s="193">
        <f t="shared" si="78"/>
        <v>0</v>
      </c>
      <c r="FF23" s="193">
        <f t="shared" si="78"/>
        <v>0</v>
      </c>
      <c r="FG23" s="193">
        <f t="shared" si="78"/>
        <v>0</v>
      </c>
      <c r="FH23" s="193">
        <f t="shared" si="78"/>
        <v>0</v>
      </c>
      <c r="FI23" s="193">
        <f t="shared" si="78"/>
        <v>0</v>
      </c>
      <c r="FJ23" s="193">
        <f t="shared" si="78"/>
        <v>0.0005819632922</v>
      </c>
      <c r="FK23" s="193">
        <f t="shared" si="78"/>
        <v>0.009463528222</v>
      </c>
      <c r="FL23" s="193">
        <f t="shared" si="78"/>
        <v>0.01285528629</v>
      </c>
      <c r="FM23" s="193">
        <f t="shared" si="78"/>
        <v>0.04170808017</v>
      </c>
      <c r="FN23" s="193">
        <f t="shared" si="78"/>
        <v>0.09794189518</v>
      </c>
      <c r="FO23" s="193">
        <f t="shared" si="78"/>
        <v>0.148149808</v>
      </c>
      <c r="FP23" s="193">
        <f t="shared" si="78"/>
        <v>0.1750156383</v>
      </c>
      <c r="FQ23" s="193">
        <f t="shared" si="78"/>
        <v>0.2075576604</v>
      </c>
      <c r="FR23" s="193">
        <f t="shared" si="78"/>
        <v>0.2548373752</v>
      </c>
      <c r="FS23" s="193">
        <f t="shared" si="78"/>
        <v>0.2596007659</v>
      </c>
      <c r="FT23" s="193">
        <f t="shared" si="78"/>
        <v>0.2688149906</v>
      </c>
      <c r="FU23" s="193">
        <f t="shared" si="78"/>
        <v>0.2688149906</v>
      </c>
      <c r="FV23" s="193">
        <f t="shared" si="78"/>
        <v>0.2636069506</v>
      </c>
      <c r="FW23" s="193">
        <f t="shared" si="78"/>
        <v>0.2583989105</v>
      </c>
      <c r="FX23" s="193">
        <f t="shared" si="78"/>
        <v>0.2551939628</v>
      </c>
      <c r="FY23" s="193">
        <f t="shared" si="78"/>
        <v>0.2558638352</v>
      </c>
      <c r="FZ23" s="193">
        <f t="shared" si="78"/>
        <v>0.1803653962</v>
      </c>
      <c r="GA23" s="193">
        <f t="shared" si="78"/>
        <v>0.1091211346</v>
      </c>
      <c r="GB23" s="193">
        <f t="shared" si="78"/>
        <v>0.0489005969</v>
      </c>
      <c r="GC23" s="193">
        <f t="shared" si="78"/>
        <v>0.008228596519</v>
      </c>
      <c r="GD23" s="193">
        <f t="shared" si="78"/>
        <v>0.004278857289</v>
      </c>
      <c r="GE23" s="193">
        <f t="shared" si="78"/>
        <v>0.001921333507</v>
      </c>
      <c r="GF23" s="193">
        <f t="shared" si="78"/>
        <v>0.001030892582</v>
      </c>
      <c r="GG23" s="193">
        <f t="shared" si="78"/>
        <v>0.0009617149001</v>
      </c>
      <c r="GH23" s="193">
        <f t="shared" si="78"/>
        <v>0.0009617149001</v>
      </c>
      <c r="GI23" s="193">
        <f t="shared" si="78"/>
        <v>0.0009617149001</v>
      </c>
      <c r="GJ23" s="193">
        <f t="shared" si="78"/>
        <v>0.0009617149001</v>
      </c>
      <c r="GK23" s="193">
        <f t="shared" si="78"/>
        <v>0.0009737363364</v>
      </c>
      <c r="GL23" s="193">
        <f t="shared" si="78"/>
        <v>0.0009737363364</v>
      </c>
      <c r="GM23" s="193">
        <f t="shared" si="78"/>
        <v>0.0009737363364</v>
      </c>
      <c r="GN23" s="193">
        <f t="shared" si="78"/>
        <v>0.000144003261</v>
      </c>
      <c r="GO23" s="193">
        <f t="shared" si="78"/>
        <v>0</v>
      </c>
      <c r="GP23" s="193">
        <f t="shared" si="78"/>
        <v>0</v>
      </c>
      <c r="GQ23" s="193">
        <f t="shared" si="78"/>
        <v>0</v>
      </c>
      <c r="GR23" s="193">
        <f t="shared" si="21"/>
        <v>9.478634557</v>
      </c>
      <c r="GS23" s="193">
        <f t="shared" ref="GS23:IN23" si="79">E23-EV23</f>
        <v>0.1710640849</v>
      </c>
      <c r="GT23" s="193">
        <f t="shared" si="79"/>
        <v>0.1498313062</v>
      </c>
      <c r="GU23" s="193">
        <f t="shared" si="79"/>
        <v>0.1410177</v>
      </c>
      <c r="GV23" s="193">
        <f t="shared" si="79"/>
        <v>0.1338065676</v>
      </c>
      <c r="GW23" s="193">
        <f t="shared" si="79"/>
        <v>0.1273966722</v>
      </c>
      <c r="GX23" s="193">
        <f t="shared" si="79"/>
        <v>0.123791106</v>
      </c>
      <c r="GY23" s="193">
        <f t="shared" si="79"/>
        <v>0.123791106</v>
      </c>
      <c r="GZ23" s="193">
        <f t="shared" si="79"/>
        <v>0.1221886321</v>
      </c>
      <c r="HA23" s="193">
        <f t="shared" si="79"/>
        <v>0.1221886321</v>
      </c>
      <c r="HB23" s="193">
        <f t="shared" si="79"/>
        <v>0.1257941983</v>
      </c>
      <c r="HC23" s="193">
        <f t="shared" si="79"/>
        <v>0.1322040937</v>
      </c>
      <c r="HD23" s="193">
        <f t="shared" si="79"/>
        <v>0.14622574</v>
      </c>
      <c r="HE23" s="193">
        <f t="shared" si="79"/>
        <v>0.1718653219</v>
      </c>
      <c r="HF23" s="193">
        <f t="shared" si="79"/>
        <v>0.1987067591</v>
      </c>
      <c r="HG23" s="193">
        <f t="shared" si="79"/>
        <v>0.2385872608</v>
      </c>
      <c r="HH23" s="193">
        <f t="shared" si="79"/>
        <v>0.263357647</v>
      </c>
      <c r="HI23" s="193">
        <f t="shared" si="79"/>
        <v>0.2675776398</v>
      </c>
      <c r="HJ23" s="193">
        <f t="shared" si="79"/>
        <v>0.2411285567</v>
      </c>
      <c r="HK23" s="193">
        <f t="shared" si="79"/>
        <v>0.181689794</v>
      </c>
      <c r="HL23" s="193">
        <f t="shared" si="79"/>
        <v>0.1282769335</v>
      </c>
      <c r="HM23" s="193">
        <f t="shared" si="79"/>
        <v>0.08979316768</v>
      </c>
      <c r="HN23" s="193">
        <f t="shared" si="79"/>
        <v>0.05644990867</v>
      </c>
      <c r="HO23" s="193">
        <f t="shared" si="79"/>
        <v>0.004362772277</v>
      </c>
      <c r="HP23" s="193">
        <f t="shared" si="79"/>
        <v>0</v>
      </c>
      <c r="HQ23" s="193">
        <f t="shared" si="79"/>
        <v>0</v>
      </c>
      <c r="HR23" s="193">
        <f t="shared" si="79"/>
        <v>0</v>
      </c>
      <c r="HS23" s="193">
        <f t="shared" si="79"/>
        <v>0</v>
      </c>
      <c r="HT23" s="193">
        <f t="shared" si="79"/>
        <v>0</v>
      </c>
      <c r="HU23" s="193">
        <f t="shared" si="79"/>
        <v>0</v>
      </c>
      <c r="HV23" s="193">
        <f t="shared" si="79"/>
        <v>0.006541259957</v>
      </c>
      <c r="HW23" s="193">
        <f t="shared" si="79"/>
        <v>0.09365763446</v>
      </c>
      <c r="HX23" s="193">
        <f t="shared" si="79"/>
        <v>0.1869359117</v>
      </c>
      <c r="HY23" s="193">
        <f t="shared" si="79"/>
        <v>0.2852152037</v>
      </c>
      <c r="HZ23" s="193">
        <f t="shared" si="79"/>
        <v>0.3759645123</v>
      </c>
      <c r="IA23" s="193">
        <f t="shared" si="79"/>
        <v>0.4285493333</v>
      </c>
      <c r="IB23" s="193">
        <f t="shared" si="79"/>
        <v>0.4481735129</v>
      </c>
      <c r="IC23" s="193">
        <f t="shared" si="79"/>
        <v>0.4529900148</v>
      </c>
      <c r="ID23" s="193">
        <f t="shared" si="79"/>
        <v>0.44064002</v>
      </c>
      <c r="IE23" s="193">
        <f t="shared" si="79"/>
        <v>0.4246553433</v>
      </c>
      <c r="IF23" s="193">
        <f t="shared" si="79"/>
        <v>0.4060265846</v>
      </c>
      <c r="IG23" s="193">
        <f t="shared" si="79"/>
        <v>0.3896412893</v>
      </c>
      <c r="IH23" s="193">
        <f t="shared" si="79"/>
        <v>0.3708002</v>
      </c>
      <c r="II23" s="193">
        <f t="shared" si="79"/>
        <v>0.353573606</v>
      </c>
      <c r="IJ23" s="193">
        <f t="shared" si="79"/>
        <v>0.3327414457</v>
      </c>
      <c r="IK23" s="193">
        <f t="shared" si="79"/>
        <v>0.3115371632</v>
      </c>
      <c r="IL23" s="193">
        <f t="shared" si="79"/>
        <v>0.2736224122</v>
      </c>
      <c r="IM23" s="193">
        <f t="shared" si="79"/>
        <v>0.2351630395</v>
      </c>
      <c r="IN23" s="193">
        <f t="shared" si="79"/>
        <v>0.2011104699</v>
      </c>
      <c r="IO23" s="193">
        <f t="shared" si="23"/>
        <v>0.7287406045</v>
      </c>
      <c r="IP23" s="193">
        <f t="shared" si="29"/>
        <v>0</v>
      </c>
      <c r="IQ23" s="193">
        <f t="shared" ref="IQ23:KK23" si="80">MAX((MIN(CZ23+IP23,$IO$7))-GT23,0)</f>
        <v>0</v>
      </c>
      <c r="IR23" s="193">
        <f t="shared" si="80"/>
        <v>0</v>
      </c>
      <c r="IS23" s="193">
        <f t="shared" si="80"/>
        <v>0</v>
      </c>
      <c r="IT23" s="193">
        <f t="shared" si="80"/>
        <v>0</v>
      </c>
      <c r="IU23" s="193">
        <f t="shared" si="80"/>
        <v>0</v>
      </c>
      <c r="IV23" s="193">
        <f t="shared" si="80"/>
        <v>0</v>
      </c>
      <c r="IW23" s="193">
        <f t="shared" si="80"/>
        <v>0</v>
      </c>
      <c r="IX23" s="193">
        <f t="shared" si="80"/>
        <v>0</v>
      </c>
      <c r="IY23" s="193">
        <f t="shared" si="80"/>
        <v>0</v>
      </c>
      <c r="IZ23" s="193">
        <f t="shared" si="80"/>
        <v>0</v>
      </c>
      <c r="JA23" s="193">
        <f t="shared" si="80"/>
        <v>0</v>
      </c>
      <c r="JB23" s="193">
        <f t="shared" si="80"/>
        <v>0</v>
      </c>
      <c r="JC23" s="193">
        <f t="shared" si="80"/>
        <v>0</v>
      </c>
      <c r="JD23" s="193">
        <f t="shared" si="80"/>
        <v>0</v>
      </c>
      <c r="JE23" s="193">
        <f t="shared" si="80"/>
        <v>0</v>
      </c>
      <c r="JF23" s="193">
        <f t="shared" si="80"/>
        <v>0</v>
      </c>
      <c r="JG23" s="193">
        <f t="shared" si="80"/>
        <v>0</v>
      </c>
      <c r="JH23" s="193">
        <f t="shared" si="80"/>
        <v>0</v>
      </c>
      <c r="JI23" s="193">
        <f t="shared" si="80"/>
        <v>0</v>
      </c>
      <c r="JJ23" s="193">
        <f t="shared" si="80"/>
        <v>0</v>
      </c>
      <c r="JK23" s="193">
        <f t="shared" si="80"/>
        <v>0</v>
      </c>
      <c r="JL23" s="193">
        <f t="shared" si="80"/>
        <v>0</v>
      </c>
      <c r="JM23" s="193">
        <f t="shared" si="80"/>
        <v>0.004563688581</v>
      </c>
      <c r="JN23" s="193">
        <f t="shared" si="80"/>
        <v>0.1043171834</v>
      </c>
      <c r="JO23" s="193">
        <f t="shared" si="80"/>
        <v>0.3054256751</v>
      </c>
      <c r="JP23" s="193">
        <f t="shared" si="80"/>
        <v>0.5032688955</v>
      </c>
      <c r="JQ23" s="193">
        <f t="shared" si="80"/>
        <v>0.6490420767</v>
      </c>
      <c r="JR23" s="193">
        <f t="shared" si="80"/>
        <v>0.7287406045</v>
      </c>
      <c r="JS23" s="193">
        <f t="shared" si="80"/>
        <v>0.7221993445</v>
      </c>
      <c r="JT23" s="193">
        <f t="shared" si="80"/>
        <v>0.62854171</v>
      </c>
      <c r="JU23" s="193">
        <f t="shared" si="80"/>
        <v>0.4416057983</v>
      </c>
      <c r="JV23" s="193">
        <f t="shared" si="80"/>
        <v>0.1563905947</v>
      </c>
      <c r="JW23" s="193">
        <f t="shared" si="80"/>
        <v>0</v>
      </c>
      <c r="JX23" s="193">
        <f t="shared" si="80"/>
        <v>0</v>
      </c>
      <c r="JY23" s="193">
        <f t="shared" si="80"/>
        <v>0</v>
      </c>
      <c r="JZ23" s="193">
        <f t="shared" si="80"/>
        <v>0</v>
      </c>
      <c r="KA23" s="193">
        <f t="shared" si="80"/>
        <v>0</v>
      </c>
      <c r="KB23" s="193">
        <f t="shared" si="80"/>
        <v>0</v>
      </c>
      <c r="KC23" s="193">
        <f t="shared" si="80"/>
        <v>0</v>
      </c>
      <c r="KD23" s="193">
        <f t="shared" si="80"/>
        <v>0</v>
      </c>
      <c r="KE23" s="193">
        <f t="shared" si="80"/>
        <v>0</v>
      </c>
      <c r="KF23" s="193">
        <f t="shared" si="80"/>
        <v>0</v>
      </c>
      <c r="KG23" s="193">
        <f t="shared" si="80"/>
        <v>0</v>
      </c>
      <c r="KH23" s="193">
        <f t="shared" si="80"/>
        <v>0</v>
      </c>
      <c r="KI23" s="193">
        <f t="shared" si="80"/>
        <v>0</v>
      </c>
      <c r="KJ23" s="193">
        <f t="shared" si="80"/>
        <v>0</v>
      </c>
      <c r="KK23" s="193">
        <f t="shared" si="80"/>
        <v>0</v>
      </c>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row>
    <row r="24" ht="14.25" customHeight="1">
      <c r="A24" s="1">
        <v>1.0</v>
      </c>
      <c r="B24" s="1">
        <f t="shared" ref="B24:C24" si="81">B23+1</f>
        <v>14</v>
      </c>
      <c r="C24" s="267">
        <f t="shared" si="81"/>
        <v>43479</v>
      </c>
      <c r="D24" s="193">
        <f t="shared" si="15"/>
        <v>12.86173566</v>
      </c>
      <c r="E24" s="193">
        <f>(SUMIFS(Profile!$F$2:$F$17521,Profile!$B$2:$B$17521,$B24,Profile!$C$2:$C$17521,E$8))*$C$6</f>
        <v>0.1730671773</v>
      </c>
      <c r="F24" s="193">
        <f>(SUMIFS(Profile!$F$2:$F$17521,Profile!$B$2:$B$17521,$B24,Profile!$C$2:$C$17521,F$8))*$C$6</f>
        <v>0.153036254</v>
      </c>
      <c r="G24" s="193">
        <f>(SUMIFS(Profile!$F$2:$F$17521,Profile!$B$2:$B$17521,$B24,Profile!$C$2:$C$17521,G$8))*$C$6</f>
        <v>0.1434214108</v>
      </c>
      <c r="H24" s="193">
        <f>(SUMIFS(Profile!$F$2:$F$17521,Profile!$B$2:$B$17521,$B24,Profile!$C$2:$C$17521,H$8))*$C$6</f>
        <v>0.1346078045</v>
      </c>
      <c r="I24" s="193">
        <f>(SUMIFS(Profile!$F$2:$F$17521,Profile!$B$2:$B$17521,$B24,Profile!$C$2:$C$17521,I$8))*$C$6</f>
        <v>0.1310022383</v>
      </c>
      <c r="J24" s="193">
        <f>(SUMIFS(Profile!$F$2:$F$17521,Profile!$B$2:$B$17521,$B24,Profile!$C$2:$C$17521,J$8))*$C$6</f>
        <v>0.1265954352</v>
      </c>
      <c r="K24" s="193">
        <f>(SUMIFS(Profile!$F$2:$F$17521,Profile!$B$2:$B$17521,$B24,Profile!$C$2:$C$17521,K$8))*$C$6</f>
        <v>0.1261948168</v>
      </c>
      <c r="L24" s="193">
        <f>(SUMIFS(Profile!$F$2:$F$17521,Profile!$B$2:$B$17521,$B24,Profile!$C$2:$C$17521,L$8))*$C$6</f>
        <v>0.1249929614</v>
      </c>
      <c r="M24" s="193">
        <f>(SUMIFS(Profile!$F$2:$F$17521,Profile!$B$2:$B$17521,$B24,Profile!$C$2:$C$17521,M$8))*$C$6</f>
        <v>0.1245923429</v>
      </c>
      <c r="N24" s="193">
        <f>(SUMIFS(Profile!$F$2:$F$17521,Profile!$B$2:$B$17521,$B24,Profile!$C$2:$C$17521,N$8))*$C$6</f>
        <v>0.1293997645</v>
      </c>
      <c r="O24" s="193">
        <f>(SUMIFS(Profile!$F$2:$F$17521,Profile!$B$2:$B$17521,$B24,Profile!$C$2:$C$17521,O$8))*$C$6</f>
        <v>0.1358096599</v>
      </c>
      <c r="P24" s="193">
        <f>(SUMIFS(Profile!$F$2:$F$17521,Profile!$B$2:$B$17521,$B24,Profile!$C$2:$C$17521,P$8))*$C$6</f>
        <v>0.1466263585</v>
      </c>
      <c r="Q24" s="193">
        <f>(SUMIFS(Profile!$F$2:$F$17521,Profile!$B$2:$B$17521,$B24,Profile!$C$2:$C$17521,Q$8))*$C$6</f>
        <v>0.176272125</v>
      </c>
      <c r="R24" s="193">
        <f>(SUMIFS(Profile!$F$2:$F$17521,Profile!$B$2:$B$17521,$B24,Profile!$C$2:$C$17521,R$8))*$C$6</f>
        <v>0.2059178915</v>
      </c>
      <c r="S24" s="193">
        <f>(SUMIFS(Profile!$F$2:$F$17521,Profile!$B$2:$B$17521,$B24,Profile!$C$2:$C$17521,S$8))*$C$6</f>
        <v>0.2443772642</v>
      </c>
      <c r="T24" s="193">
        <f>(SUMIFS(Profile!$F$2:$F$17521,Profile!$B$2:$B$17521,$B24,Profile!$C$2:$C$17521,T$8))*$C$6</f>
        <v>0.2772279784</v>
      </c>
      <c r="U24" s="193">
        <f>(SUMIFS(Profile!$F$2:$F$17521,Profile!$B$2:$B$17521,$B24,Profile!$C$2:$C$17521,U$8))*$C$6</f>
        <v>0.2844391108</v>
      </c>
      <c r="V24" s="193">
        <f>(SUMIFS(Profile!$F$2:$F$17521,Profile!$B$2:$B$17521,$B24,Profile!$C$2:$C$17521,V$8))*$C$6</f>
        <v>0.2888459139</v>
      </c>
      <c r="W24" s="193">
        <f>(SUMIFS(Profile!$F$2:$F$17521,Profile!$B$2:$B$17521,$B24,Profile!$C$2:$C$17521,W$8))*$C$6</f>
        <v>0.2896471508</v>
      </c>
      <c r="X24" s="193">
        <f>(SUMIFS(Profile!$F$2:$F$17521,Profile!$B$2:$B$17521,$B24,Profile!$C$2:$C$17521,X$8))*$C$6</f>
        <v>0.2844391108</v>
      </c>
      <c r="Y24" s="193">
        <f>(SUMIFS(Profile!$F$2:$F$17521,Profile!$B$2:$B$17521,$B24,Profile!$C$2:$C$17521,Y$8))*$C$6</f>
        <v>0.2752248861</v>
      </c>
      <c r="Z24" s="193">
        <f>(SUMIFS(Profile!$F$2:$F$17521,Profile!$B$2:$B$17521,$B24,Profile!$C$2:$C$17521,Z$8))*$C$6</f>
        <v>0.2712187014</v>
      </c>
      <c r="AA24" s="193">
        <f>(SUMIFS(Profile!$F$2:$F$17521,Profile!$B$2:$B$17521,$B24,Profile!$C$2:$C$17521,AA$8))*$C$6</f>
        <v>0.2656100429</v>
      </c>
      <c r="AB24" s="193">
        <f>(SUMIFS(Profile!$F$2:$F$17521,Profile!$B$2:$B$17521,$B24,Profile!$C$2:$C$17521,AB$8))*$C$6</f>
        <v>0.2648088059</v>
      </c>
      <c r="AC24" s="193">
        <f>(SUMIFS(Profile!$F$2:$F$17521,Profile!$B$2:$B$17521,$B24,Profile!$C$2:$C$17521,AC$8))*$C$6</f>
        <v>0.2716193199</v>
      </c>
      <c r="AD24" s="193">
        <f>(SUMIFS(Profile!$F$2:$F$17521,Profile!$B$2:$B$17521,$B24,Profile!$C$2:$C$17521,AD$8))*$C$6</f>
        <v>0.2732217937</v>
      </c>
      <c r="AE24" s="193">
        <f>(SUMIFS(Profile!$F$2:$F$17521,Profile!$B$2:$B$17521,$B24,Profile!$C$2:$C$17521,AE$8))*$C$6</f>
        <v>0.2712187014</v>
      </c>
      <c r="AF24" s="193">
        <f>(SUMIFS(Profile!$F$2:$F$17521,Profile!$B$2:$B$17521,$B24,Profile!$C$2:$C$17521,AF$8))*$C$6</f>
        <v>0.2648088059</v>
      </c>
      <c r="AG24" s="193">
        <f>(SUMIFS(Profile!$F$2:$F$17521,Profile!$B$2:$B$17521,$B24,Profile!$C$2:$C$17521,AG$8))*$C$6</f>
        <v>0.2652094244</v>
      </c>
      <c r="AH24" s="193">
        <f>(SUMIFS(Profile!$F$2:$F$17521,Profile!$B$2:$B$17521,$B24,Profile!$C$2:$C$17521,AH$8))*$C$6</f>
        <v>0.2748242676</v>
      </c>
      <c r="AI24" s="193">
        <f>(SUMIFS(Profile!$F$2:$F$17521,Profile!$B$2:$B$17521,$B24,Profile!$C$2:$C$17521,AI$8))*$C$6</f>
        <v>0.2832372554</v>
      </c>
      <c r="AJ24" s="193">
        <f>(SUMIFS(Profile!$F$2:$F$17521,Profile!$B$2:$B$17521,$B24,Profile!$C$2:$C$17521,AJ$8))*$C$6</f>
        <v>0.3056718895</v>
      </c>
      <c r="AK24" s="193">
        <f>(SUMIFS(Profile!$F$2:$F$17521,Profile!$B$2:$B$17521,$B24,Profile!$C$2:$C$17521,AK$8))*$C$6</f>
        <v>0.3417275514</v>
      </c>
      <c r="AL24" s="193">
        <f>(SUMIFS(Profile!$F$2:$F$17521,Profile!$B$2:$B$17521,$B24,Profile!$C$2:$C$17521,AL$8))*$C$6</f>
        <v>0.3894011488</v>
      </c>
      <c r="AM24" s="193">
        <f>(SUMIFS(Profile!$F$2:$F$17521,Profile!$B$2:$B$17521,$B24,Profile!$C$2:$C$17521,AM$8))*$C$6</f>
        <v>0.4397989518</v>
      </c>
      <c r="AN24" s="193">
        <f>(SUMIFS(Profile!$F$2:$F$17521,Profile!$B$2:$B$17521,$B24,Profile!$C$2:$C$17521,AN$8))*$C$6</f>
        <v>0.4561842471</v>
      </c>
      <c r="AO24" s="193">
        <f>(SUMIFS(Profile!$F$2:$F$17521,Profile!$B$2:$B$17521,$B24,Profile!$C$2:$C$17521,AO$8))*$C$6</f>
        <v>0.4589885764</v>
      </c>
      <c r="AP24" s="193">
        <f>(SUMIFS(Profile!$F$2:$F$17521,Profile!$B$2:$B$17521,$B24,Profile!$C$2:$C$17521,AP$8))*$C$6</f>
        <v>0.4472905172</v>
      </c>
      <c r="AQ24" s="193">
        <f>(SUMIFS(Profile!$F$2:$F$17521,Profile!$B$2:$B$17521,$B24,Profile!$C$2:$C$17521,AQ$8))*$C$6</f>
        <v>0.4321070773</v>
      </c>
      <c r="AR24" s="193">
        <f>(SUMIFS(Profile!$F$2:$F$17521,Profile!$B$2:$B$17521,$B24,Profile!$C$2:$C$17521,AR$8))*$C$6</f>
        <v>0.4079898457</v>
      </c>
      <c r="AS24" s="193">
        <f>(SUMIFS(Profile!$F$2:$F$17521,Profile!$B$2:$B$17521,$B24,Profile!$C$2:$C$17521,AS$8))*$C$6</f>
        <v>0.3942085704</v>
      </c>
      <c r="AT24" s="193">
        <f>(SUMIFS(Profile!$F$2:$F$17521,Profile!$B$2:$B$17521,$B24,Profile!$C$2:$C$17521,AT$8))*$C$6</f>
        <v>0.375780121</v>
      </c>
      <c r="AU24" s="193">
        <f>(SUMIFS(Profile!$F$2:$F$17521,Profile!$B$2:$B$17521,$B24,Profile!$C$2:$C$17521,AU$8))*$C$6</f>
        <v>0.3561498162</v>
      </c>
      <c r="AV24" s="193">
        <f>(SUMIFS(Profile!$F$2:$F$17521,Profile!$B$2:$B$17521,$B24,Profile!$C$2:$C$17521,AV$8))*$C$6</f>
        <v>0.3381219852</v>
      </c>
      <c r="AW24" s="193">
        <f>(SUMIFS(Profile!$F$2:$F$17521,Profile!$B$2:$B$17521,$B24,Profile!$C$2:$C$17521,AW$8))*$C$6</f>
        <v>0.3152867327</v>
      </c>
      <c r="AX24" s="193">
        <f>(SUMIFS(Profile!$F$2:$F$17521,Profile!$B$2:$B$17521,$B24,Profile!$C$2:$C$17521,AX$8))*$C$6</f>
        <v>0.2780292153</v>
      </c>
      <c r="AY24" s="193">
        <f>(SUMIFS(Profile!$F$2:$F$17521,Profile!$B$2:$B$17521,$B24,Profile!$C$2:$C$17521,AY$8))*$C$6</f>
        <v>0.2399704611</v>
      </c>
      <c r="AZ24" s="193">
        <f>(SUMIFS(Profile!$F$2:$F$17521,Profile!$B$2:$B$17521,$B24,Profile!$C$2:$C$17521,AZ$8))*$C$6</f>
        <v>0.2035141807</v>
      </c>
      <c r="BA24" s="193">
        <f t="shared" si="16"/>
        <v>3.943850386</v>
      </c>
      <c r="BB24" s="193">
        <f>(SUMIFS(Profile!$E$2:$E$17521,Profile!$B$2:$B$17521,$B24,Profile!$C$2:$C$17521,BB$8))*$C$9</f>
        <v>0</v>
      </c>
      <c r="BC24" s="193">
        <f>(SUMIFS(Profile!$E$2:$E$17521,Profile!$B$2:$B$17521,$B24,Profile!$C$2:$C$17521,BC$8))*$C$9</f>
        <v>0</v>
      </c>
      <c r="BD24" s="193">
        <f>(SUMIFS(Profile!$E$2:$E$17521,Profile!$B$2:$B$17521,$B24,Profile!$C$2:$C$17521,BD$8))*$C$9</f>
        <v>0</v>
      </c>
      <c r="BE24" s="193">
        <f>(SUMIFS(Profile!$E$2:$E$17521,Profile!$B$2:$B$17521,$B24,Profile!$C$2:$C$17521,BE$8))*$C$9</f>
        <v>0</v>
      </c>
      <c r="BF24" s="193">
        <f>(SUMIFS(Profile!$E$2:$E$17521,Profile!$B$2:$B$17521,$B24,Profile!$C$2:$C$17521,BF$8))*$C$9</f>
        <v>0</v>
      </c>
      <c r="BG24" s="193">
        <f>(SUMIFS(Profile!$E$2:$E$17521,Profile!$B$2:$B$17521,$B24,Profile!$C$2:$C$17521,BG$8))*$C$9</f>
        <v>0</v>
      </c>
      <c r="BH24" s="193">
        <f>(SUMIFS(Profile!$E$2:$E$17521,Profile!$B$2:$B$17521,$B24,Profile!$C$2:$C$17521,BH$8))*$C$9</f>
        <v>0</v>
      </c>
      <c r="BI24" s="193">
        <f>(SUMIFS(Profile!$E$2:$E$17521,Profile!$B$2:$B$17521,$B24,Profile!$C$2:$C$17521,BI$8))*$C$9</f>
        <v>0</v>
      </c>
      <c r="BJ24" s="193">
        <f>(SUMIFS(Profile!$E$2:$E$17521,Profile!$B$2:$B$17521,$B24,Profile!$C$2:$C$17521,BJ$8))*$C$9</f>
        <v>0</v>
      </c>
      <c r="BK24" s="193">
        <f>(SUMIFS(Profile!$E$2:$E$17521,Profile!$B$2:$B$17521,$B24,Profile!$C$2:$C$17521,BK$8))*$C$9</f>
        <v>0</v>
      </c>
      <c r="BL24" s="193">
        <f>(SUMIFS(Profile!$E$2:$E$17521,Profile!$B$2:$B$17521,$B24,Profile!$C$2:$C$17521,BL$8))*$C$9</f>
        <v>0</v>
      </c>
      <c r="BM24" s="193">
        <f>(SUMIFS(Profile!$E$2:$E$17521,Profile!$B$2:$B$17521,$B24,Profile!$C$2:$C$17521,BM$8))*$C$9</f>
        <v>0</v>
      </c>
      <c r="BN24" s="193">
        <f>(SUMIFS(Profile!$E$2:$E$17521,Profile!$B$2:$B$17521,$B24,Profile!$C$2:$C$17521,BN$8))*$C$9</f>
        <v>0</v>
      </c>
      <c r="BO24" s="193">
        <f>(SUMIFS(Profile!$E$2:$E$17521,Profile!$B$2:$B$17521,$B24,Profile!$C$2:$C$17521,BO$8))*$C$9</f>
        <v>0</v>
      </c>
      <c r="BP24" s="193">
        <f>(SUMIFS(Profile!$E$2:$E$17521,Profile!$B$2:$B$17521,$B24,Profile!$C$2:$C$17521,BP$8))*$C$9</f>
        <v>0.0000575674412</v>
      </c>
      <c r="BQ24" s="193">
        <f>(SUMIFS(Profile!$E$2:$E$17521,Profile!$B$2:$B$17521,$B24,Profile!$C$2:$C$17521,BQ$8))*$C$9</f>
        <v>0.0005300397177</v>
      </c>
      <c r="BR24" s="193">
        <f>(SUMIFS(Profile!$E$2:$E$17521,Profile!$B$2:$B$17521,$B24,Profile!$C$2:$C$17521,BR$8))*$C$9</f>
        <v>0.02037917463</v>
      </c>
      <c r="BS24" s="193">
        <f>(SUMIFS(Profile!$E$2:$E$17521,Profile!$B$2:$B$17521,$B24,Profile!$C$2:$C$17521,BS$8))*$C$9</f>
        <v>0.0507210324</v>
      </c>
      <c r="BT24" s="193">
        <f>(SUMIFS(Profile!$E$2:$E$17521,Profile!$B$2:$B$17521,$B24,Profile!$C$2:$C$17521,BT$8))*$C$9</f>
        <v>0.1091047947</v>
      </c>
      <c r="BU24" s="193">
        <f>(SUMIFS(Profile!$E$2:$E$17521,Profile!$B$2:$B$17521,$B24,Profile!$C$2:$C$17521,BU$8))*$C$9</f>
        <v>0.1916760092</v>
      </c>
      <c r="BV24" s="193">
        <f>(SUMIFS(Profile!$E$2:$E$17521,Profile!$B$2:$B$17521,$B24,Profile!$C$2:$C$17521,BV$8))*$C$9</f>
        <v>0.2393173505</v>
      </c>
      <c r="BW24" s="193">
        <f>(SUMIFS(Profile!$E$2:$E$17521,Profile!$B$2:$B$17521,$B24,Profile!$C$2:$C$17521,BW$8))*$C$9</f>
        <v>0.3260388432</v>
      </c>
      <c r="BX24" s="193">
        <f>(SUMIFS(Profile!$E$2:$E$17521,Profile!$B$2:$B$17521,$B24,Profile!$C$2:$C$17521,BX$8))*$C$9</f>
        <v>0.3880702382</v>
      </c>
      <c r="BY24" s="193">
        <f>(SUMIFS(Profile!$E$2:$E$17521,Profile!$B$2:$B$17521,$B24,Profile!$C$2:$C$17521,BY$8))*$C$9</f>
        <v>0.4185837242</v>
      </c>
      <c r="BZ24" s="193">
        <f>(SUMIFS(Profile!$E$2:$E$17521,Profile!$B$2:$B$17521,$B24,Profile!$C$2:$C$17521,BZ$8))*$C$9</f>
        <v>0.4409159986</v>
      </c>
      <c r="CA24" s="193">
        <f>(SUMIFS(Profile!$E$2:$E$17521,Profile!$B$2:$B$17521,$B24,Profile!$C$2:$C$17521,CA$8))*$C$9</f>
        <v>0.4375418649</v>
      </c>
      <c r="CB24" s="193">
        <f>(SUMIFS(Profile!$E$2:$E$17521,Profile!$B$2:$B$17521,$B24,Profile!$C$2:$C$17521,CB$8))*$C$9</f>
        <v>0.3536534111</v>
      </c>
      <c r="CC24" s="193">
        <f>(SUMIFS(Profile!$E$2:$E$17521,Profile!$B$2:$B$17521,$B24,Profile!$C$2:$C$17521,CC$8))*$C$9</f>
        <v>0.2593452719</v>
      </c>
      <c r="CD24" s="193">
        <f>(SUMIFS(Profile!$E$2:$E$17521,Profile!$B$2:$B$17521,$B24,Profile!$C$2:$C$17521,CD$8))*$C$9</f>
        <v>0.2814579642</v>
      </c>
      <c r="CE24" s="193">
        <f>(SUMIFS(Profile!$E$2:$E$17521,Profile!$B$2:$B$17521,$B24,Profile!$C$2:$C$17521,CE$8))*$C$9</f>
        <v>0.1901260308</v>
      </c>
      <c r="CF24" s="193">
        <f>(SUMIFS(Profile!$E$2:$E$17521,Profile!$B$2:$B$17521,$B24,Profile!$C$2:$C$17521,CF$8))*$C$9</f>
        <v>0.1224287356</v>
      </c>
      <c r="CG24" s="193">
        <f>(SUMIFS(Profile!$E$2:$E$17521,Profile!$B$2:$B$17521,$B24,Profile!$C$2:$C$17521,CG$8))*$C$9</f>
        <v>0.06834516077</v>
      </c>
      <c r="CH24" s="193">
        <f>(SUMIFS(Profile!$E$2:$E$17521,Profile!$B$2:$B$17521,$B24,Profile!$C$2:$C$17521,CH$8))*$C$9</f>
        <v>0.02810004852</v>
      </c>
      <c r="CI24" s="193">
        <f>(SUMIFS(Profile!$E$2:$E$17521,Profile!$B$2:$B$17521,$B24,Profile!$C$2:$C$17521,CI$8))*$C$9</f>
        <v>0.00988628082</v>
      </c>
      <c r="CJ24" s="193">
        <f>(SUMIFS(Profile!$E$2:$E$17521,Profile!$B$2:$B$17521,$B24,Profile!$C$2:$C$17521,CJ$8))*$C$9</f>
        <v>0.005682890092</v>
      </c>
      <c r="CK24" s="193">
        <f>(SUMIFS(Profile!$E$2:$E$17521,Profile!$B$2:$B$17521,$B24,Profile!$C$2:$C$17521,CK$8))*$C$9</f>
        <v>0.001768949104</v>
      </c>
      <c r="CL24" s="193">
        <f>(SUMIFS(Profile!$E$2:$E$17521,Profile!$B$2:$B$17521,$B24,Profile!$C$2:$C$17521,CL$8))*$C$9</f>
        <v>0.0001131998424</v>
      </c>
      <c r="CM24" s="193">
        <f>(SUMIFS(Profile!$E$2:$E$17521,Profile!$B$2:$B$17521,$B24,Profile!$C$2:$C$17521,CM$8))*$C$9</f>
        <v>0.000005805120121</v>
      </c>
      <c r="CN24" s="193">
        <f>(SUMIFS(Profile!$E$2:$E$17521,Profile!$B$2:$B$17521,$B24,Profile!$C$2:$C$17521,CN$8))*$C$9</f>
        <v>0</v>
      </c>
      <c r="CO24" s="193">
        <f>(SUMIFS(Profile!$E$2:$E$17521,Profile!$B$2:$B$17521,$B24,Profile!$C$2:$C$17521,CO$8))*$C$9</f>
        <v>0</v>
      </c>
      <c r="CP24" s="193">
        <f>(SUMIFS(Profile!$E$2:$E$17521,Profile!$B$2:$B$17521,$B24,Profile!$C$2:$C$17521,CP$8))*$C$9</f>
        <v>0</v>
      </c>
      <c r="CQ24" s="193">
        <f>(SUMIFS(Profile!$E$2:$E$17521,Profile!$B$2:$B$17521,$B24,Profile!$C$2:$C$17521,CQ$8))*$C$9</f>
        <v>0</v>
      </c>
      <c r="CR24" s="193">
        <f>(SUMIFS(Profile!$E$2:$E$17521,Profile!$B$2:$B$17521,$B24,Profile!$C$2:$C$17521,CR$8))*$C$9</f>
        <v>0</v>
      </c>
      <c r="CS24" s="193">
        <f>(SUMIFS(Profile!$E$2:$E$17521,Profile!$B$2:$B$17521,$B24,Profile!$C$2:$C$17521,CS$8))*$C$9</f>
        <v>0</v>
      </c>
      <c r="CT24" s="193">
        <f>(SUMIFS(Profile!$E$2:$E$17521,Profile!$B$2:$B$17521,$B24,Profile!$C$2:$C$17521,CT$8))*$C$9</f>
        <v>0</v>
      </c>
      <c r="CU24" s="193">
        <f>(SUMIFS(Profile!$E$2:$E$17521,Profile!$B$2:$B$17521,$B24,Profile!$C$2:$C$17521,CU$8))*$C$9</f>
        <v>0</v>
      </c>
      <c r="CV24" s="193">
        <f>(SUMIFS(Profile!$E$2:$E$17521,Profile!$B$2:$B$17521,$B24,Profile!$C$2:$C$17521,CV$8))*$C$9</f>
        <v>0</v>
      </c>
      <c r="CW24" s="193">
        <f>(SUMIFS(Profile!$E$2:$E$17521,Profile!$B$2:$B$17521,$B24,Profile!$C$2:$C$17521,CW$8))*$C$9</f>
        <v>0</v>
      </c>
      <c r="CX24" s="193">
        <f t="shared" si="17"/>
        <v>0.7633552548</v>
      </c>
      <c r="CY24" s="193">
        <f t="shared" ref="CY24:ET24" si="82">MAX(BB24-E24,0)</f>
        <v>0</v>
      </c>
      <c r="CZ24" s="193">
        <f t="shared" si="82"/>
        <v>0</v>
      </c>
      <c r="DA24" s="193">
        <f t="shared" si="82"/>
        <v>0</v>
      </c>
      <c r="DB24" s="193">
        <f t="shared" si="82"/>
        <v>0</v>
      </c>
      <c r="DC24" s="193">
        <f t="shared" si="82"/>
        <v>0</v>
      </c>
      <c r="DD24" s="193">
        <f t="shared" si="82"/>
        <v>0</v>
      </c>
      <c r="DE24" s="193">
        <f t="shared" si="82"/>
        <v>0</v>
      </c>
      <c r="DF24" s="193">
        <f t="shared" si="82"/>
        <v>0</v>
      </c>
      <c r="DG24" s="193">
        <f t="shared" si="82"/>
        <v>0</v>
      </c>
      <c r="DH24" s="193">
        <f t="shared" si="82"/>
        <v>0</v>
      </c>
      <c r="DI24" s="193">
        <f t="shared" si="82"/>
        <v>0</v>
      </c>
      <c r="DJ24" s="193">
        <f t="shared" si="82"/>
        <v>0</v>
      </c>
      <c r="DK24" s="193">
        <f t="shared" si="82"/>
        <v>0</v>
      </c>
      <c r="DL24" s="193">
        <f t="shared" si="82"/>
        <v>0</v>
      </c>
      <c r="DM24" s="193">
        <f t="shared" si="82"/>
        <v>0</v>
      </c>
      <c r="DN24" s="193">
        <f t="shared" si="82"/>
        <v>0</v>
      </c>
      <c r="DO24" s="193">
        <f t="shared" si="82"/>
        <v>0</v>
      </c>
      <c r="DP24" s="193">
        <f t="shared" si="82"/>
        <v>0</v>
      </c>
      <c r="DQ24" s="193">
        <f t="shared" si="82"/>
        <v>0</v>
      </c>
      <c r="DR24" s="193">
        <f t="shared" si="82"/>
        <v>0</v>
      </c>
      <c r="DS24" s="193">
        <f t="shared" si="82"/>
        <v>0</v>
      </c>
      <c r="DT24" s="193">
        <f t="shared" si="82"/>
        <v>0.05482014178</v>
      </c>
      <c r="DU24" s="193">
        <f t="shared" si="82"/>
        <v>0.1224601954</v>
      </c>
      <c r="DV24" s="193">
        <f t="shared" si="82"/>
        <v>0.1537749183</v>
      </c>
      <c r="DW24" s="193">
        <f t="shared" si="82"/>
        <v>0.1692966788</v>
      </c>
      <c r="DX24" s="193">
        <f t="shared" si="82"/>
        <v>0.1643200712</v>
      </c>
      <c r="DY24" s="193">
        <f t="shared" si="82"/>
        <v>0.08243470969</v>
      </c>
      <c r="DZ24" s="193">
        <f t="shared" si="82"/>
        <v>0</v>
      </c>
      <c r="EA24" s="193">
        <f t="shared" si="82"/>
        <v>0.01624853977</v>
      </c>
      <c r="EB24" s="193">
        <f t="shared" si="82"/>
        <v>0</v>
      </c>
      <c r="EC24" s="193">
        <f t="shared" si="82"/>
        <v>0</v>
      </c>
      <c r="ED24" s="193">
        <f t="shared" si="82"/>
        <v>0</v>
      </c>
      <c r="EE24" s="193">
        <f t="shared" si="82"/>
        <v>0</v>
      </c>
      <c r="EF24" s="193">
        <f t="shared" si="82"/>
        <v>0</v>
      </c>
      <c r="EG24" s="193">
        <f t="shared" si="82"/>
        <v>0</v>
      </c>
      <c r="EH24" s="193">
        <f t="shared" si="82"/>
        <v>0</v>
      </c>
      <c r="EI24" s="193">
        <f t="shared" si="82"/>
        <v>0</v>
      </c>
      <c r="EJ24" s="193">
        <f t="shared" si="82"/>
        <v>0</v>
      </c>
      <c r="EK24" s="193">
        <f t="shared" si="82"/>
        <v>0</v>
      </c>
      <c r="EL24" s="193">
        <f t="shared" si="82"/>
        <v>0</v>
      </c>
      <c r="EM24" s="193">
        <f t="shared" si="82"/>
        <v>0</v>
      </c>
      <c r="EN24" s="193">
        <f t="shared" si="82"/>
        <v>0</v>
      </c>
      <c r="EO24" s="193">
        <f t="shared" si="82"/>
        <v>0</v>
      </c>
      <c r="EP24" s="193">
        <f t="shared" si="82"/>
        <v>0</v>
      </c>
      <c r="EQ24" s="193">
        <f t="shared" si="82"/>
        <v>0</v>
      </c>
      <c r="ER24" s="193">
        <f t="shared" si="82"/>
        <v>0</v>
      </c>
      <c r="ES24" s="193">
        <f t="shared" si="82"/>
        <v>0</v>
      </c>
      <c r="ET24" s="193">
        <f t="shared" si="82"/>
        <v>0</v>
      </c>
      <c r="EU24" s="193">
        <f t="shared" si="19"/>
        <v>3.180495131</v>
      </c>
      <c r="EV24" s="193">
        <f t="shared" ref="EV24:GQ24" si="83">BB24-CY24</f>
        <v>0</v>
      </c>
      <c r="EW24" s="193">
        <f t="shared" si="83"/>
        <v>0</v>
      </c>
      <c r="EX24" s="193">
        <f t="shared" si="83"/>
        <v>0</v>
      </c>
      <c r="EY24" s="193">
        <f t="shared" si="83"/>
        <v>0</v>
      </c>
      <c r="EZ24" s="193">
        <f t="shared" si="83"/>
        <v>0</v>
      </c>
      <c r="FA24" s="193">
        <f t="shared" si="83"/>
        <v>0</v>
      </c>
      <c r="FB24" s="193">
        <f t="shared" si="83"/>
        <v>0</v>
      </c>
      <c r="FC24" s="193">
        <f t="shared" si="83"/>
        <v>0</v>
      </c>
      <c r="FD24" s="193">
        <f t="shared" si="83"/>
        <v>0</v>
      </c>
      <c r="FE24" s="193">
        <f t="shared" si="83"/>
        <v>0</v>
      </c>
      <c r="FF24" s="193">
        <f t="shared" si="83"/>
        <v>0</v>
      </c>
      <c r="FG24" s="193">
        <f t="shared" si="83"/>
        <v>0</v>
      </c>
      <c r="FH24" s="193">
        <f t="shared" si="83"/>
        <v>0</v>
      </c>
      <c r="FI24" s="193">
        <f t="shared" si="83"/>
        <v>0</v>
      </c>
      <c r="FJ24" s="193">
        <f t="shared" si="83"/>
        <v>0.0000575674412</v>
      </c>
      <c r="FK24" s="193">
        <f t="shared" si="83"/>
        <v>0.0005300397177</v>
      </c>
      <c r="FL24" s="193">
        <f t="shared" si="83"/>
        <v>0.02037917463</v>
      </c>
      <c r="FM24" s="193">
        <f t="shared" si="83"/>
        <v>0.0507210324</v>
      </c>
      <c r="FN24" s="193">
        <f t="shared" si="83"/>
        <v>0.1091047947</v>
      </c>
      <c r="FO24" s="193">
        <f t="shared" si="83"/>
        <v>0.1916760092</v>
      </c>
      <c r="FP24" s="193">
        <f t="shared" si="83"/>
        <v>0.2393173505</v>
      </c>
      <c r="FQ24" s="193">
        <f t="shared" si="83"/>
        <v>0.2712187014</v>
      </c>
      <c r="FR24" s="193">
        <f t="shared" si="83"/>
        <v>0.2656100429</v>
      </c>
      <c r="FS24" s="193">
        <f t="shared" si="83"/>
        <v>0.2648088059</v>
      </c>
      <c r="FT24" s="193">
        <f t="shared" si="83"/>
        <v>0.2716193199</v>
      </c>
      <c r="FU24" s="193">
        <f t="shared" si="83"/>
        <v>0.2732217937</v>
      </c>
      <c r="FV24" s="193">
        <f t="shared" si="83"/>
        <v>0.2712187014</v>
      </c>
      <c r="FW24" s="193">
        <f t="shared" si="83"/>
        <v>0.2593452719</v>
      </c>
      <c r="FX24" s="193">
        <f t="shared" si="83"/>
        <v>0.2652094244</v>
      </c>
      <c r="FY24" s="193">
        <f t="shared" si="83"/>
        <v>0.1901260308</v>
      </c>
      <c r="FZ24" s="193">
        <f t="shared" si="83"/>
        <v>0.1224287356</v>
      </c>
      <c r="GA24" s="193">
        <f t="shared" si="83"/>
        <v>0.06834516077</v>
      </c>
      <c r="GB24" s="193">
        <f t="shared" si="83"/>
        <v>0.02810004852</v>
      </c>
      <c r="GC24" s="193">
        <f t="shared" si="83"/>
        <v>0.00988628082</v>
      </c>
      <c r="GD24" s="193">
        <f t="shared" si="83"/>
        <v>0.005682890092</v>
      </c>
      <c r="GE24" s="193">
        <f t="shared" si="83"/>
        <v>0.001768949104</v>
      </c>
      <c r="GF24" s="193">
        <f t="shared" si="83"/>
        <v>0.0001131998424</v>
      </c>
      <c r="GG24" s="193">
        <f t="shared" si="83"/>
        <v>0.000005805120121</v>
      </c>
      <c r="GH24" s="193">
        <f t="shared" si="83"/>
        <v>0</v>
      </c>
      <c r="GI24" s="193">
        <f t="shared" si="83"/>
        <v>0</v>
      </c>
      <c r="GJ24" s="193">
        <f t="shared" si="83"/>
        <v>0</v>
      </c>
      <c r="GK24" s="193">
        <f t="shared" si="83"/>
        <v>0</v>
      </c>
      <c r="GL24" s="193">
        <f t="shared" si="83"/>
        <v>0</v>
      </c>
      <c r="GM24" s="193">
        <f t="shared" si="83"/>
        <v>0</v>
      </c>
      <c r="GN24" s="193">
        <f t="shared" si="83"/>
        <v>0</v>
      </c>
      <c r="GO24" s="193">
        <f t="shared" si="83"/>
        <v>0</v>
      </c>
      <c r="GP24" s="193">
        <f t="shared" si="83"/>
        <v>0</v>
      </c>
      <c r="GQ24" s="193">
        <f t="shared" si="83"/>
        <v>0</v>
      </c>
      <c r="GR24" s="193">
        <f t="shared" si="21"/>
        <v>9.681240531</v>
      </c>
      <c r="GS24" s="193">
        <f t="shared" ref="GS24:IN24" si="84">E24-EV24</f>
        <v>0.1730671773</v>
      </c>
      <c r="GT24" s="193">
        <f t="shared" si="84"/>
        <v>0.153036254</v>
      </c>
      <c r="GU24" s="193">
        <f t="shared" si="84"/>
        <v>0.1434214108</v>
      </c>
      <c r="GV24" s="193">
        <f t="shared" si="84"/>
        <v>0.1346078045</v>
      </c>
      <c r="GW24" s="193">
        <f t="shared" si="84"/>
        <v>0.1310022383</v>
      </c>
      <c r="GX24" s="193">
        <f t="shared" si="84"/>
        <v>0.1265954352</v>
      </c>
      <c r="GY24" s="193">
        <f t="shared" si="84"/>
        <v>0.1261948168</v>
      </c>
      <c r="GZ24" s="193">
        <f t="shared" si="84"/>
        <v>0.1249929614</v>
      </c>
      <c r="HA24" s="193">
        <f t="shared" si="84"/>
        <v>0.1245923429</v>
      </c>
      <c r="HB24" s="193">
        <f t="shared" si="84"/>
        <v>0.1293997645</v>
      </c>
      <c r="HC24" s="193">
        <f t="shared" si="84"/>
        <v>0.1358096599</v>
      </c>
      <c r="HD24" s="193">
        <f t="shared" si="84"/>
        <v>0.1466263585</v>
      </c>
      <c r="HE24" s="193">
        <f t="shared" si="84"/>
        <v>0.176272125</v>
      </c>
      <c r="HF24" s="193">
        <f t="shared" si="84"/>
        <v>0.2059178915</v>
      </c>
      <c r="HG24" s="193">
        <f t="shared" si="84"/>
        <v>0.2443196967</v>
      </c>
      <c r="HH24" s="193">
        <f t="shared" si="84"/>
        <v>0.2766979387</v>
      </c>
      <c r="HI24" s="193">
        <f t="shared" si="84"/>
        <v>0.2640599362</v>
      </c>
      <c r="HJ24" s="193">
        <f t="shared" si="84"/>
        <v>0.2381248815</v>
      </c>
      <c r="HK24" s="193">
        <f t="shared" si="84"/>
        <v>0.1805423561</v>
      </c>
      <c r="HL24" s="193">
        <f t="shared" si="84"/>
        <v>0.09276310159</v>
      </c>
      <c r="HM24" s="193">
        <f t="shared" si="84"/>
        <v>0.03590753555</v>
      </c>
      <c r="HN24" s="193">
        <f t="shared" si="84"/>
        <v>0</v>
      </c>
      <c r="HO24" s="193">
        <f t="shared" si="84"/>
        <v>0</v>
      </c>
      <c r="HP24" s="193">
        <f t="shared" si="84"/>
        <v>0</v>
      </c>
      <c r="HQ24" s="193">
        <f t="shared" si="84"/>
        <v>0</v>
      </c>
      <c r="HR24" s="193">
        <f t="shared" si="84"/>
        <v>0</v>
      </c>
      <c r="HS24" s="193">
        <f t="shared" si="84"/>
        <v>0</v>
      </c>
      <c r="HT24" s="193">
        <f t="shared" si="84"/>
        <v>0.005463534095</v>
      </c>
      <c r="HU24" s="193">
        <f t="shared" si="84"/>
        <v>0</v>
      </c>
      <c r="HV24" s="193">
        <f t="shared" si="84"/>
        <v>0.08469823683</v>
      </c>
      <c r="HW24" s="193">
        <f t="shared" si="84"/>
        <v>0.1608085198</v>
      </c>
      <c r="HX24" s="193">
        <f t="shared" si="84"/>
        <v>0.2373267287</v>
      </c>
      <c r="HY24" s="193">
        <f t="shared" si="84"/>
        <v>0.3136275029</v>
      </c>
      <c r="HZ24" s="193">
        <f t="shared" si="84"/>
        <v>0.379514868</v>
      </c>
      <c r="IA24" s="193">
        <f t="shared" si="84"/>
        <v>0.4341160618</v>
      </c>
      <c r="IB24" s="193">
        <f t="shared" si="84"/>
        <v>0.454415298</v>
      </c>
      <c r="IC24" s="193">
        <f t="shared" si="84"/>
        <v>0.4588753765</v>
      </c>
      <c r="ID24" s="193">
        <f t="shared" si="84"/>
        <v>0.447284712</v>
      </c>
      <c r="IE24" s="193">
        <f t="shared" si="84"/>
        <v>0.4321070773</v>
      </c>
      <c r="IF24" s="193">
        <f t="shared" si="84"/>
        <v>0.4079898457</v>
      </c>
      <c r="IG24" s="193">
        <f t="shared" si="84"/>
        <v>0.3942085704</v>
      </c>
      <c r="IH24" s="193">
        <f t="shared" si="84"/>
        <v>0.375780121</v>
      </c>
      <c r="II24" s="193">
        <f t="shared" si="84"/>
        <v>0.3561498162</v>
      </c>
      <c r="IJ24" s="193">
        <f t="shared" si="84"/>
        <v>0.3381219852</v>
      </c>
      <c r="IK24" s="193">
        <f t="shared" si="84"/>
        <v>0.3152867327</v>
      </c>
      <c r="IL24" s="193">
        <f t="shared" si="84"/>
        <v>0.2780292153</v>
      </c>
      <c r="IM24" s="193">
        <f t="shared" si="84"/>
        <v>0.2399704611</v>
      </c>
      <c r="IN24" s="193">
        <f t="shared" si="84"/>
        <v>0.2035141807</v>
      </c>
      <c r="IO24" s="193">
        <f t="shared" si="23"/>
        <v>0.7578917207</v>
      </c>
      <c r="IP24" s="193">
        <f t="shared" si="29"/>
        <v>0</v>
      </c>
      <c r="IQ24" s="193">
        <f t="shared" ref="IQ24:KK24" si="85">MAX((MIN(CZ24+IP24,$IO$7))-GT24,0)</f>
        <v>0</v>
      </c>
      <c r="IR24" s="193">
        <f t="shared" si="85"/>
        <v>0</v>
      </c>
      <c r="IS24" s="193">
        <f t="shared" si="85"/>
        <v>0</v>
      </c>
      <c r="IT24" s="193">
        <f t="shared" si="85"/>
        <v>0</v>
      </c>
      <c r="IU24" s="193">
        <f t="shared" si="85"/>
        <v>0</v>
      </c>
      <c r="IV24" s="193">
        <f t="shared" si="85"/>
        <v>0</v>
      </c>
      <c r="IW24" s="193">
        <f t="shared" si="85"/>
        <v>0</v>
      </c>
      <c r="IX24" s="193">
        <f t="shared" si="85"/>
        <v>0</v>
      </c>
      <c r="IY24" s="193">
        <f t="shared" si="85"/>
        <v>0</v>
      </c>
      <c r="IZ24" s="193">
        <f t="shared" si="85"/>
        <v>0</v>
      </c>
      <c r="JA24" s="193">
        <f t="shared" si="85"/>
        <v>0</v>
      </c>
      <c r="JB24" s="193">
        <f t="shared" si="85"/>
        <v>0</v>
      </c>
      <c r="JC24" s="193">
        <f t="shared" si="85"/>
        <v>0</v>
      </c>
      <c r="JD24" s="193">
        <f t="shared" si="85"/>
        <v>0</v>
      </c>
      <c r="JE24" s="193">
        <f t="shared" si="85"/>
        <v>0</v>
      </c>
      <c r="JF24" s="193">
        <f t="shared" si="85"/>
        <v>0</v>
      </c>
      <c r="JG24" s="193">
        <f t="shared" si="85"/>
        <v>0</v>
      </c>
      <c r="JH24" s="193">
        <f t="shared" si="85"/>
        <v>0</v>
      </c>
      <c r="JI24" s="193">
        <f t="shared" si="85"/>
        <v>0</v>
      </c>
      <c r="JJ24" s="193">
        <f t="shared" si="85"/>
        <v>0</v>
      </c>
      <c r="JK24" s="193">
        <f t="shared" si="85"/>
        <v>0.05482014178</v>
      </c>
      <c r="JL24" s="193">
        <f t="shared" si="85"/>
        <v>0.1772803371</v>
      </c>
      <c r="JM24" s="193">
        <f t="shared" si="85"/>
        <v>0.3310552554</v>
      </c>
      <c r="JN24" s="193">
        <f t="shared" si="85"/>
        <v>0.5003519341</v>
      </c>
      <c r="JO24" s="193">
        <f t="shared" si="85"/>
        <v>0.6646720053</v>
      </c>
      <c r="JP24" s="193">
        <f t="shared" si="85"/>
        <v>0.747106715</v>
      </c>
      <c r="JQ24" s="193">
        <f t="shared" si="85"/>
        <v>0.7416431809</v>
      </c>
      <c r="JR24" s="193">
        <f t="shared" si="85"/>
        <v>0.7578917207</v>
      </c>
      <c r="JS24" s="193">
        <f t="shared" si="85"/>
        <v>0.6731934839</v>
      </c>
      <c r="JT24" s="193">
        <f t="shared" si="85"/>
        <v>0.5123849641</v>
      </c>
      <c r="JU24" s="193">
        <f t="shared" si="85"/>
        <v>0.2750582354</v>
      </c>
      <c r="JV24" s="193">
        <f t="shared" si="85"/>
        <v>0</v>
      </c>
      <c r="JW24" s="193">
        <f t="shared" si="85"/>
        <v>0</v>
      </c>
      <c r="JX24" s="193">
        <f t="shared" si="85"/>
        <v>0</v>
      </c>
      <c r="JY24" s="193">
        <f t="shared" si="85"/>
        <v>0</v>
      </c>
      <c r="JZ24" s="193">
        <f t="shared" si="85"/>
        <v>0</v>
      </c>
      <c r="KA24" s="193">
        <f t="shared" si="85"/>
        <v>0</v>
      </c>
      <c r="KB24" s="193">
        <f t="shared" si="85"/>
        <v>0</v>
      </c>
      <c r="KC24" s="193">
        <f t="shared" si="85"/>
        <v>0</v>
      </c>
      <c r="KD24" s="193">
        <f t="shared" si="85"/>
        <v>0</v>
      </c>
      <c r="KE24" s="193">
        <f t="shared" si="85"/>
        <v>0</v>
      </c>
      <c r="KF24" s="193">
        <f t="shared" si="85"/>
        <v>0</v>
      </c>
      <c r="KG24" s="193">
        <f t="shared" si="85"/>
        <v>0</v>
      </c>
      <c r="KH24" s="193">
        <f t="shared" si="85"/>
        <v>0</v>
      </c>
      <c r="KI24" s="193">
        <f t="shared" si="85"/>
        <v>0</v>
      </c>
      <c r="KJ24" s="193">
        <f t="shared" si="85"/>
        <v>0</v>
      </c>
      <c r="KK24" s="193">
        <f t="shared" si="85"/>
        <v>0</v>
      </c>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row>
    <row r="25" ht="14.25" customHeight="1">
      <c r="A25" s="1">
        <v>1.0</v>
      </c>
      <c r="B25" s="1">
        <f t="shared" ref="B25:C25" si="86">B24+1</f>
        <v>15</v>
      </c>
      <c r="C25" s="267">
        <f t="shared" si="86"/>
        <v>43480</v>
      </c>
      <c r="D25" s="193">
        <f t="shared" si="15"/>
        <v>12.83445354</v>
      </c>
      <c r="E25" s="193">
        <f>(SUMIFS(Profile!$F$2:$F$17521,Profile!$B$2:$B$17521,$B25,Profile!$C$2:$C$17521,E$8))*$C$6</f>
        <v>0.1734677957</v>
      </c>
      <c r="F25" s="193">
        <f>(SUMIFS(Profile!$F$2:$F$17521,Profile!$B$2:$B$17521,$B25,Profile!$C$2:$C$17521,F$8))*$C$6</f>
        <v>0.1562412017</v>
      </c>
      <c r="G25" s="193">
        <f>(SUMIFS(Profile!$F$2:$F$17521,Profile!$B$2:$B$17521,$B25,Profile!$C$2:$C$17521,G$8))*$C$6</f>
        <v>0.14622574</v>
      </c>
      <c r="H25" s="193">
        <f>(SUMIFS(Profile!$F$2:$F$17521,Profile!$B$2:$B$17521,$B25,Profile!$C$2:$C$17521,H$8))*$C$6</f>
        <v>0.1374121338</v>
      </c>
      <c r="I25" s="193">
        <f>(SUMIFS(Profile!$F$2:$F$17521,Profile!$B$2:$B$17521,$B25,Profile!$C$2:$C$17521,I$8))*$C$6</f>
        <v>0.1314028568</v>
      </c>
      <c r="J25" s="193">
        <f>(SUMIFS(Profile!$F$2:$F$17521,Profile!$B$2:$B$17521,$B25,Profile!$C$2:$C$17521,J$8))*$C$6</f>
        <v>0.1261948168</v>
      </c>
      <c r="K25" s="193">
        <f>(SUMIFS(Profile!$F$2:$F$17521,Profile!$B$2:$B$17521,$B25,Profile!$C$2:$C$17521,K$8))*$C$6</f>
        <v>0.1253935798</v>
      </c>
      <c r="L25" s="193">
        <f>(SUMIFS(Profile!$F$2:$F$17521,Profile!$B$2:$B$17521,$B25,Profile!$C$2:$C$17521,L$8))*$C$6</f>
        <v>0.1245923429</v>
      </c>
      <c r="M25" s="193">
        <f>(SUMIFS(Profile!$F$2:$F$17521,Profile!$B$2:$B$17521,$B25,Profile!$C$2:$C$17521,M$8))*$C$6</f>
        <v>0.123791106</v>
      </c>
      <c r="N25" s="193">
        <f>(SUMIFS(Profile!$F$2:$F$17521,Profile!$B$2:$B$17521,$B25,Profile!$C$2:$C$17521,N$8))*$C$6</f>
        <v>0.1281979091</v>
      </c>
      <c r="O25" s="193">
        <f>(SUMIFS(Profile!$F$2:$F$17521,Profile!$B$2:$B$17521,$B25,Profile!$C$2:$C$17521,O$8))*$C$6</f>
        <v>0.1346078045</v>
      </c>
      <c r="P25" s="193">
        <f>(SUMIFS(Profile!$F$2:$F$17521,Profile!$B$2:$B$17521,$B25,Profile!$C$2:$C$17521,P$8))*$C$6</f>
        <v>0.1446232662</v>
      </c>
      <c r="Q25" s="193">
        <f>(SUMIFS(Profile!$F$2:$F$17521,Profile!$B$2:$B$17521,$B25,Profile!$C$2:$C$17521,Q$8))*$C$6</f>
        <v>0.1726665588</v>
      </c>
      <c r="R25" s="193">
        <f>(SUMIFS(Profile!$F$2:$F$17521,Profile!$B$2:$B$17521,$B25,Profile!$C$2:$C$17521,R$8))*$C$6</f>
        <v>0.2003092329</v>
      </c>
      <c r="S25" s="193">
        <f>(SUMIFS(Profile!$F$2:$F$17521,Profile!$B$2:$B$17521,$B25,Profile!$C$2:$C$17521,S$8))*$C$6</f>
        <v>0.2431754088</v>
      </c>
      <c r="T25" s="193">
        <f>(SUMIFS(Profile!$F$2:$F$17521,Profile!$B$2:$B$17521,$B25,Profile!$C$2:$C$17521,T$8))*$C$6</f>
        <v>0.2704174645</v>
      </c>
      <c r="U25" s="193">
        <f>(SUMIFS(Profile!$F$2:$F$17521,Profile!$B$2:$B$17521,$B25,Profile!$C$2:$C$17521,U$8))*$C$6</f>
        <v>0.28724344</v>
      </c>
      <c r="V25" s="193">
        <f>(SUMIFS(Profile!$F$2:$F$17521,Profile!$B$2:$B$17521,$B25,Profile!$C$2:$C$17521,V$8))*$C$6</f>
        <v>0.2904483878</v>
      </c>
      <c r="W25" s="193">
        <f>(SUMIFS(Profile!$F$2:$F$17521,Profile!$B$2:$B$17521,$B25,Profile!$C$2:$C$17521,W$8))*$C$6</f>
        <v>0.2904483878</v>
      </c>
      <c r="X25" s="193">
        <f>(SUMIFS(Profile!$F$2:$F$17521,Profile!$B$2:$B$17521,$B25,Profile!$C$2:$C$17521,X$8))*$C$6</f>
        <v>0.2888459139</v>
      </c>
      <c r="Y25" s="193">
        <f>(SUMIFS(Profile!$F$2:$F$17521,Profile!$B$2:$B$17521,$B25,Profile!$C$2:$C$17521,Y$8))*$C$6</f>
        <v>0.2840384923</v>
      </c>
      <c r="Z25" s="193">
        <f>(SUMIFS(Profile!$F$2:$F$17521,Profile!$B$2:$B$17521,$B25,Profile!$C$2:$C$17521,Z$8))*$C$6</f>
        <v>0.2784298338</v>
      </c>
      <c r="AA25" s="193">
        <f>(SUMIFS(Profile!$F$2:$F$17521,Profile!$B$2:$B$17521,$B25,Profile!$C$2:$C$17521,AA$8))*$C$6</f>
        <v>0.2772279784</v>
      </c>
      <c r="AB25" s="193">
        <f>(SUMIFS(Profile!$F$2:$F$17521,Profile!$B$2:$B$17521,$B25,Profile!$C$2:$C$17521,AB$8))*$C$6</f>
        <v>0.2788304523</v>
      </c>
      <c r="AC25" s="193">
        <f>(SUMIFS(Profile!$F$2:$F$17521,Profile!$B$2:$B$17521,$B25,Profile!$C$2:$C$17521,AC$8))*$C$6</f>
        <v>0.2864422031</v>
      </c>
      <c r="AD25" s="193">
        <f>(SUMIFS(Profile!$F$2:$F$17521,Profile!$B$2:$B$17521,$B25,Profile!$C$2:$C$17521,AD$8))*$C$6</f>
        <v>0.2856409662</v>
      </c>
      <c r="AE25" s="193">
        <f>(SUMIFS(Profile!$F$2:$F$17521,Profile!$B$2:$B$17521,$B25,Profile!$C$2:$C$17521,AE$8))*$C$6</f>
        <v>0.2832372554</v>
      </c>
      <c r="AF25" s="193">
        <f>(SUMIFS(Profile!$F$2:$F$17521,Profile!$B$2:$B$17521,$B25,Profile!$C$2:$C$17521,AF$8))*$C$6</f>
        <v>0.2748242676</v>
      </c>
      <c r="AG25" s="193">
        <f>(SUMIFS(Profile!$F$2:$F$17521,Profile!$B$2:$B$17521,$B25,Profile!$C$2:$C$17521,AG$8))*$C$6</f>
        <v>0.270016846</v>
      </c>
      <c r="AH25" s="193">
        <f>(SUMIFS(Profile!$F$2:$F$17521,Profile!$B$2:$B$17521,$B25,Profile!$C$2:$C$17521,AH$8))*$C$6</f>
        <v>0.2764267415</v>
      </c>
      <c r="AI25" s="193">
        <f>(SUMIFS(Profile!$F$2:$F$17521,Profile!$B$2:$B$17521,$B25,Profile!$C$2:$C$17521,AI$8))*$C$6</f>
        <v>0.2852403477</v>
      </c>
      <c r="AJ25" s="193">
        <f>(SUMIFS(Profile!$F$2:$F$17521,Profile!$B$2:$B$17521,$B25,Profile!$C$2:$C$17521,AJ$8))*$C$6</f>
        <v>0.305271271</v>
      </c>
      <c r="AK25" s="193">
        <f>(SUMIFS(Profile!$F$2:$F$17521,Profile!$B$2:$B$17521,$B25,Profile!$C$2:$C$17521,AK$8))*$C$6</f>
        <v>0.3393238406</v>
      </c>
      <c r="AL25" s="193">
        <f>(SUMIFS(Profile!$F$2:$F$17521,Profile!$B$2:$B$17521,$B25,Profile!$C$2:$C$17521,AL$8))*$C$6</f>
        <v>0.3833918719</v>
      </c>
      <c r="AM25" s="193">
        <f>(SUMIFS(Profile!$F$2:$F$17521,Profile!$B$2:$B$17521,$B25,Profile!$C$2:$C$17521,AM$8))*$C$6</f>
        <v>0.4188065442</v>
      </c>
      <c r="AN25" s="193">
        <f>(SUMIFS(Profile!$F$2:$F$17521,Profile!$B$2:$B$17521,$B25,Profile!$C$2:$C$17521,AN$8))*$C$6</f>
        <v>0.4410008072</v>
      </c>
      <c r="AO25" s="193">
        <f>(SUMIFS(Profile!$F$2:$F$17521,Profile!$B$2:$B$17521,$B25,Profile!$C$2:$C$17521,AO$8))*$C$6</f>
        <v>0.4468498368</v>
      </c>
      <c r="AP25" s="193">
        <f>(SUMIFS(Profile!$F$2:$F$17521,Profile!$B$2:$B$17521,$B25,Profile!$C$2:$C$17521,AP$8))*$C$6</f>
        <v>0.4385970965</v>
      </c>
      <c r="AQ25" s="193">
        <f>(SUMIFS(Profile!$F$2:$F$17521,Profile!$B$2:$B$17521,$B25,Profile!$C$2:$C$17521,AQ$8))*$C$6</f>
        <v>0.419127039</v>
      </c>
      <c r="AR25" s="193">
        <f>(SUMIFS(Profile!$F$2:$F$17521,Profile!$B$2:$B$17521,$B25,Profile!$C$2:$C$17521,AR$8))*$C$6</f>
        <v>0.3954104258</v>
      </c>
      <c r="AS25" s="193">
        <f>(SUMIFS(Profile!$F$2:$F$17521,Profile!$B$2:$B$17521,$B25,Profile!$C$2:$C$17521,AS$8))*$C$6</f>
        <v>0.3801869241</v>
      </c>
      <c r="AT25" s="193">
        <f>(SUMIFS(Profile!$F$2:$F$17521,Profile!$B$2:$B$17521,$B25,Profile!$C$2:$C$17521,AT$8))*$C$6</f>
        <v>0.3625597116</v>
      </c>
      <c r="AU25" s="193">
        <f>(SUMIFS(Profile!$F$2:$F$17521,Profile!$B$2:$B$17521,$B25,Profile!$C$2:$C$17521,AU$8))*$C$6</f>
        <v>0.3457337361</v>
      </c>
      <c r="AV25" s="193">
        <f>(SUMIFS(Profile!$F$2:$F$17521,Profile!$B$2:$B$17521,$B25,Profile!$C$2:$C$17521,AV$8))*$C$6</f>
        <v>0.3289077605</v>
      </c>
      <c r="AW25" s="193">
        <f>(SUMIFS(Profile!$F$2:$F$17521,Profile!$B$2:$B$17521,$B25,Profile!$C$2:$C$17521,AW$8))*$C$6</f>
        <v>0.3124824034</v>
      </c>
      <c r="AX25" s="193">
        <f>(SUMIFS(Profile!$F$2:$F$17521,Profile!$B$2:$B$17521,$B25,Profile!$C$2:$C$17521,AX$8))*$C$6</f>
        <v>0.2796316892</v>
      </c>
      <c r="AY25" s="193">
        <f>(SUMIFS(Profile!$F$2:$F$17521,Profile!$B$2:$B$17521,$B25,Profile!$C$2:$C$17521,AY$8))*$C$6</f>
        <v>0.2463803565</v>
      </c>
      <c r="AZ25" s="193">
        <f>(SUMIFS(Profile!$F$2:$F$17521,Profile!$B$2:$B$17521,$B25,Profile!$C$2:$C$17521,AZ$8))*$C$6</f>
        <v>0.2147314977</v>
      </c>
      <c r="BA25" s="193">
        <f t="shared" si="16"/>
        <v>4.254692861</v>
      </c>
      <c r="BB25" s="193">
        <f>(SUMIFS(Profile!$E$2:$E$17521,Profile!$B$2:$B$17521,$B25,Profile!$C$2:$C$17521,BB$8))*$C$9</f>
        <v>0</v>
      </c>
      <c r="BC25" s="193">
        <f>(SUMIFS(Profile!$E$2:$E$17521,Profile!$B$2:$B$17521,$B25,Profile!$C$2:$C$17521,BC$8))*$C$9</f>
        <v>0</v>
      </c>
      <c r="BD25" s="193">
        <f>(SUMIFS(Profile!$E$2:$E$17521,Profile!$B$2:$B$17521,$B25,Profile!$C$2:$C$17521,BD$8))*$C$9</f>
        <v>0</v>
      </c>
      <c r="BE25" s="193">
        <f>(SUMIFS(Profile!$E$2:$E$17521,Profile!$B$2:$B$17521,$B25,Profile!$C$2:$C$17521,BE$8))*$C$9</f>
        <v>0</v>
      </c>
      <c r="BF25" s="193">
        <f>(SUMIFS(Profile!$E$2:$E$17521,Profile!$B$2:$B$17521,$B25,Profile!$C$2:$C$17521,BF$8))*$C$9</f>
        <v>0</v>
      </c>
      <c r="BG25" s="193">
        <f>(SUMIFS(Profile!$E$2:$E$17521,Profile!$B$2:$B$17521,$B25,Profile!$C$2:$C$17521,BG$8))*$C$9</f>
        <v>0</v>
      </c>
      <c r="BH25" s="193">
        <f>(SUMIFS(Profile!$E$2:$E$17521,Profile!$B$2:$B$17521,$B25,Profile!$C$2:$C$17521,BH$8))*$C$9</f>
        <v>0</v>
      </c>
      <c r="BI25" s="193">
        <f>(SUMIFS(Profile!$E$2:$E$17521,Profile!$B$2:$B$17521,$B25,Profile!$C$2:$C$17521,BI$8))*$C$9</f>
        <v>0</v>
      </c>
      <c r="BJ25" s="193">
        <f>(SUMIFS(Profile!$E$2:$E$17521,Profile!$B$2:$B$17521,$B25,Profile!$C$2:$C$17521,BJ$8))*$C$9</f>
        <v>0</v>
      </c>
      <c r="BK25" s="193">
        <f>(SUMIFS(Profile!$E$2:$E$17521,Profile!$B$2:$B$17521,$B25,Profile!$C$2:$C$17521,BK$8))*$C$9</f>
        <v>0</v>
      </c>
      <c r="BL25" s="193">
        <f>(SUMIFS(Profile!$E$2:$E$17521,Profile!$B$2:$B$17521,$B25,Profile!$C$2:$C$17521,BL$8))*$C$9</f>
        <v>0</v>
      </c>
      <c r="BM25" s="193">
        <f>(SUMIFS(Profile!$E$2:$E$17521,Profile!$B$2:$B$17521,$B25,Profile!$C$2:$C$17521,BM$8))*$C$9</f>
        <v>0</v>
      </c>
      <c r="BN25" s="193">
        <f>(SUMIFS(Profile!$E$2:$E$17521,Profile!$B$2:$B$17521,$B25,Profile!$C$2:$C$17521,BN$8))*$C$9</f>
        <v>0</v>
      </c>
      <c r="BO25" s="193">
        <f>(SUMIFS(Profile!$E$2:$E$17521,Profile!$B$2:$B$17521,$B25,Profile!$C$2:$C$17521,BO$8))*$C$9</f>
        <v>0</v>
      </c>
      <c r="BP25" s="193">
        <f>(SUMIFS(Profile!$E$2:$E$17521,Profile!$B$2:$B$17521,$B25,Profile!$C$2:$C$17521,BP$8))*$C$9</f>
        <v>0.0002707443523</v>
      </c>
      <c r="BQ25" s="193">
        <f>(SUMIFS(Profile!$E$2:$E$17521,Profile!$B$2:$B$17521,$B25,Profile!$C$2:$C$17521,BQ$8))*$C$9</f>
        <v>0.001786686971</v>
      </c>
      <c r="BR25" s="193">
        <f>(SUMIFS(Profile!$E$2:$E$17521,Profile!$B$2:$B$17521,$B25,Profile!$C$2:$C$17521,BR$8))*$C$9</f>
        <v>0.01509179798</v>
      </c>
      <c r="BS25" s="193">
        <f>(SUMIFS(Profile!$E$2:$E$17521,Profile!$B$2:$B$17521,$B25,Profile!$C$2:$C$17521,BS$8))*$C$9</f>
        <v>0.05944108388</v>
      </c>
      <c r="BT25" s="193">
        <f>(SUMIFS(Profile!$E$2:$E$17521,Profile!$B$2:$B$17521,$B25,Profile!$C$2:$C$17521,BT$8))*$C$9</f>
        <v>0.1356789285</v>
      </c>
      <c r="BU25" s="193">
        <f>(SUMIFS(Profile!$E$2:$E$17521,Profile!$B$2:$B$17521,$B25,Profile!$C$2:$C$17521,BU$8))*$C$9</f>
        <v>0.2046131638</v>
      </c>
      <c r="BV25" s="193">
        <f>(SUMIFS(Profile!$E$2:$E$17521,Profile!$B$2:$B$17521,$B25,Profile!$C$2:$C$17521,BV$8))*$C$9</f>
        <v>0.2427792779</v>
      </c>
      <c r="BW25" s="193">
        <f>(SUMIFS(Profile!$E$2:$E$17521,Profile!$B$2:$B$17521,$B25,Profile!$C$2:$C$17521,BW$8))*$C$9</f>
        <v>0.316764465</v>
      </c>
      <c r="BX25" s="193">
        <f>(SUMIFS(Profile!$E$2:$E$17521,Profile!$B$2:$B$17521,$B25,Profile!$C$2:$C$17521,BX$8))*$C$9</f>
        <v>0.3703885852</v>
      </c>
      <c r="BY25" s="193">
        <f>(SUMIFS(Profile!$E$2:$E$17521,Profile!$B$2:$B$17521,$B25,Profile!$C$2:$C$17521,BY$8))*$C$9</f>
        <v>0.443256782</v>
      </c>
      <c r="BZ25" s="193">
        <f>(SUMIFS(Profile!$E$2:$E$17521,Profile!$B$2:$B$17521,$B25,Profile!$C$2:$C$17521,BZ$8))*$C$9</f>
        <v>0.443382731</v>
      </c>
      <c r="CA25" s="193">
        <f>(SUMIFS(Profile!$E$2:$E$17521,Profile!$B$2:$B$17521,$B25,Profile!$C$2:$C$17521,CA$8))*$C$9</f>
        <v>0.4841099549</v>
      </c>
      <c r="CB25" s="193">
        <f>(SUMIFS(Profile!$E$2:$E$17521,Profile!$B$2:$B$17521,$B25,Profile!$C$2:$C$17521,CB$8))*$C$9</f>
        <v>0.3869342485</v>
      </c>
      <c r="CC25" s="193">
        <f>(SUMIFS(Profile!$E$2:$E$17521,Profile!$B$2:$B$17521,$B25,Profile!$C$2:$C$17521,CC$8))*$C$9</f>
        <v>0.3767459925</v>
      </c>
      <c r="CD25" s="193">
        <f>(SUMIFS(Profile!$E$2:$E$17521,Profile!$B$2:$B$17521,$B25,Profile!$C$2:$C$17521,CD$8))*$C$9</f>
        <v>0.3333523847</v>
      </c>
      <c r="CE25" s="193">
        <f>(SUMIFS(Profile!$E$2:$E$17521,Profile!$B$2:$B$17521,$B25,Profile!$C$2:$C$17521,CE$8))*$C$9</f>
        <v>0.2204285651</v>
      </c>
      <c r="CF25" s="193">
        <f>(SUMIFS(Profile!$E$2:$E$17521,Profile!$B$2:$B$17521,$B25,Profile!$C$2:$C$17521,CF$8))*$C$9</f>
        <v>0.1260501556</v>
      </c>
      <c r="CG25" s="193">
        <f>(SUMIFS(Profile!$E$2:$E$17521,Profile!$B$2:$B$17521,$B25,Profile!$C$2:$C$17521,CG$8))*$C$9</f>
        <v>0.05394522213</v>
      </c>
      <c r="CH25" s="193">
        <f>(SUMIFS(Profile!$E$2:$E$17521,Profile!$B$2:$B$17521,$B25,Profile!$C$2:$C$17521,CH$8))*$C$9</f>
        <v>0.02483678454</v>
      </c>
      <c r="CI25" s="193">
        <f>(SUMIFS(Profile!$E$2:$E$17521,Profile!$B$2:$B$17521,$B25,Profile!$C$2:$C$17521,CI$8))*$C$9</f>
        <v>0.008562068419</v>
      </c>
      <c r="CJ25" s="193">
        <f>(SUMIFS(Profile!$E$2:$E$17521,Profile!$B$2:$B$17521,$B25,Profile!$C$2:$C$17521,CJ$8))*$C$9</f>
        <v>0.004996918398</v>
      </c>
      <c r="CK25" s="193">
        <f>(SUMIFS(Profile!$E$2:$E$17521,Profile!$B$2:$B$17521,$B25,Profile!$C$2:$C$17521,CK$8))*$C$9</f>
        <v>0.001251970906</v>
      </c>
      <c r="CL25" s="193">
        <f>(SUMIFS(Profile!$E$2:$E$17521,Profile!$B$2:$B$17521,$B25,Profile!$C$2:$C$17521,CL$8))*$C$9</f>
        <v>0.00002434925384</v>
      </c>
      <c r="CM25" s="193">
        <f>(SUMIFS(Profile!$E$2:$E$17521,Profile!$B$2:$B$17521,$B25,Profile!$C$2:$C$17521,CM$8))*$C$9</f>
        <v>0</v>
      </c>
      <c r="CN25" s="193">
        <f>(SUMIFS(Profile!$E$2:$E$17521,Profile!$B$2:$B$17521,$B25,Profile!$C$2:$C$17521,CN$8))*$C$9</f>
        <v>0</v>
      </c>
      <c r="CO25" s="193">
        <f>(SUMIFS(Profile!$E$2:$E$17521,Profile!$B$2:$B$17521,$B25,Profile!$C$2:$C$17521,CO$8))*$C$9</f>
        <v>0</v>
      </c>
      <c r="CP25" s="193">
        <f>(SUMIFS(Profile!$E$2:$E$17521,Profile!$B$2:$B$17521,$B25,Profile!$C$2:$C$17521,CP$8))*$C$9</f>
        <v>0</v>
      </c>
      <c r="CQ25" s="193">
        <f>(SUMIFS(Profile!$E$2:$E$17521,Profile!$B$2:$B$17521,$B25,Profile!$C$2:$C$17521,CQ$8))*$C$9</f>
        <v>0</v>
      </c>
      <c r="CR25" s="193">
        <f>(SUMIFS(Profile!$E$2:$E$17521,Profile!$B$2:$B$17521,$B25,Profile!$C$2:$C$17521,CR$8))*$C$9</f>
        <v>0</v>
      </c>
      <c r="CS25" s="193">
        <f>(SUMIFS(Profile!$E$2:$E$17521,Profile!$B$2:$B$17521,$B25,Profile!$C$2:$C$17521,CS$8))*$C$9</f>
        <v>0</v>
      </c>
      <c r="CT25" s="193">
        <f>(SUMIFS(Profile!$E$2:$E$17521,Profile!$B$2:$B$17521,$B25,Profile!$C$2:$C$17521,CT$8))*$C$9</f>
        <v>0</v>
      </c>
      <c r="CU25" s="193">
        <f>(SUMIFS(Profile!$E$2:$E$17521,Profile!$B$2:$B$17521,$B25,Profile!$C$2:$C$17521,CU$8))*$C$9</f>
        <v>0</v>
      </c>
      <c r="CV25" s="193">
        <f>(SUMIFS(Profile!$E$2:$E$17521,Profile!$B$2:$B$17521,$B25,Profile!$C$2:$C$17521,CV$8))*$C$9</f>
        <v>0</v>
      </c>
      <c r="CW25" s="193">
        <f>(SUMIFS(Profile!$E$2:$E$17521,Profile!$B$2:$B$17521,$B25,Profile!$C$2:$C$17521,CW$8))*$C$9</f>
        <v>0</v>
      </c>
      <c r="CX25" s="193">
        <f t="shared" si="17"/>
        <v>0.9202853411</v>
      </c>
      <c r="CY25" s="193">
        <f t="shared" ref="CY25:ET25" si="87">MAX(BB25-E25,0)</f>
        <v>0</v>
      </c>
      <c r="CZ25" s="193">
        <f t="shared" si="87"/>
        <v>0</v>
      </c>
      <c r="DA25" s="193">
        <f t="shared" si="87"/>
        <v>0</v>
      </c>
      <c r="DB25" s="193">
        <f t="shared" si="87"/>
        <v>0</v>
      </c>
      <c r="DC25" s="193">
        <f t="shared" si="87"/>
        <v>0</v>
      </c>
      <c r="DD25" s="193">
        <f t="shared" si="87"/>
        <v>0</v>
      </c>
      <c r="DE25" s="193">
        <f t="shared" si="87"/>
        <v>0</v>
      </c>
      <c r="DF25" s="193">
        <f t="shared" si="87"/>
        <v>0</v>
      </c>
      <c r="DG25" s="193">
        <f t="shared" si="87"/>
        <v>0</v>
      </c>
      <c r="DH25" s="193">
        <f t="shared" si="87"/>
        <v>0</v>
      </c>
      <c r="DI25" s="193">
        <f t="shared" si="87"/>
        <v>0</v>
      </c>
      <c r="DJ25" s="193">
        <f t="shared" si="87"/>
        <v>0</v>
      </c>
      <c r="DK25" s="193">
        <f t="shared" si="87"/>
        <v>0</v>
      </c>
      <c r="DL25" s="193">
        <f t="shared" si="87"/>
        <v>0</v>
      </c>
      <c r="DM25" s="193">
        <f t="shared" si="87"/>
        <v>0</v>
      </c>
      <c r="DN25" s="193">
        <f t="shared" si="87"/>
        <v>0</v>
      </c>
      <c r="DO25" s="193">
        <f t="shared" si="87"/>
        <v>0</v>
      </c>
      <c r="DP25" s="193">
        <f t="shared" si="87"/>
        <v>0</v>
      </c>
      <c r="DQ25" s="193">
        <f t="shared" si="87"/>
        <v>0</v>
      </c>
      <c r="DR25" s="193">
        <f t="shared" si="87"/>
        <v>0</v>
      </c>
      <c r="DS25" s="193">
        <f t="shared" si="87"/>
        <v>0</v>
      </c>
      <c r="DT25" s="193">
        <f t="shared" si="87"/>
        <v>0.03833463121</v>
      </c>
      <c r="DU25" s="193">
        <f t="shared" si="87"/>
        <v>0.0931606068</v>
      </c>
      <c r="DV25" s="193">
        <f t="shared" si="87"/>
        <v>0.1644263297</v>
      </c>
      <c r="DW25" s="193">
        <f t="shared" si="87"/>
        <v>0.1569405279</v>
      </c>
      <c r="DX25" s="193">
        <f t="shared" si="87"/>
        <v>0.1984689887</v>
      </c>
      <c r="DY25" s="193">
        <f t="shared" si="87"/>
        <v>0.1036969931</v>
      </c>
      <c r="DZ25" s="193">
        <f t="shared" si="87"/>
        <v>0.1019217249</v>
      </c>
      <c r="EA25" s="193">
        <f t="shared" si="87"/>
        <v>0.06333553872</v>
      </c>
      <c r="EB25" s="193">
        <f t="shared" si="87"/>
        <v>0</v>
      </c>
      <c r="EC25" s="193">
        <f t="shared" si="87"/>
        <v>0</v>
      </c>
      <c r="ED25" s="193">
        <f t="shared" si="87"/>
        <v>0</v>
      </c>
      <c r="EE25" s="193">
        <f t="shared" si="87"/>
        <v>0</v>
      </c>
      <c r="EF25" s="193">
        <f t="shared" si="87"/>
        <v>0</v>
      </c>
      <c r="EG25" s="193">
        <f t="shared" si="87"/>
        <v>0</v>
      </c>
      <c r="EH25" s="193">
        <f t="shared" si="87"/>
        <v>0</v>
      </c>
      <c r="EI25" s="193">
        <f t="shared" si="87"/>
        <v>0</v>
      </c>
      <c r="EJ25" s="193">
        <f t="shared" si="87"/>
        <v>0</v>
      </c>
      <c r="EK25" s="193">
        <f t="shared" si="87"/>
        <v>0</v>
      </c>
      <c r="EL25" s="193">
        <f t="shared" si="87"/>
        <v>0</v>
      </c>
      <c r="EM25" s="193">
        <f t="shared" si="87"/>
        <v>0</v>
      </c>
      <c r="EN25" s="193">
        <f t="shared" si="87"/>
        <v>0</v>
      </c>
      <c r="EO25" s="193">
        <f t="shared" si="87"/>
        <v>0</v>
      </c>
      <c r="EP25" s="193">
        <f t="shared" si="87"/>
        <v>0</v>
      </c>
      <c r="EQ25" s="193">
        <f t="shared" si="87"/>
        <v>0</v>
      </c>
      <c r="ER25" s="193">
        <f t="shared" si="87"/>
        <v>0</v>
      </c>
      <c r="ES25" s="193">
        <f t="shared" si="87"/>
        <v>0</v>
      </c>
      <c r="ET25" s="193">
        <f t="shared" si="87"/>
        <v>0</v>
      </c>
      <c r="EU25" s="193">
        <f t="shared" si="19"/>
        <v>3.33440752</v>
      </c>
      <c r="EV25" s="193">
        <f t="shared" ref="EV25:GQ25" si="88">BB25-CY25</f>
        <v>0</v>
      </c>
      <c r="EW25" s="193">
        <f t="shared" si="88"/>
        <v>0</v>
      </c>
      <c r="EX25" s="193">
        <f t="shared" si="88"/>
        <v>0</v>
      </c>
      <c r="EY25" s="193">
        <f t="shared" si="88"/>
        <v>0</v>
      </c>
      <c r="EZ25" s="193">
        <f t="shared" si="88"/>
        <v>0</v>
      </c>
      <c r="FA25" s="193">
        <f t="shared" si="88"/>
        <v>0</v>
      </c>
      <c r="FB25" s="193">
        <f t="shared" si="88"/>
        <v>0</v>
      </c>
      <c r="FC25" s="193">
        <f t="shared" si="88"/>
        <v>0</v>
      </c>
      <c r="FD25" s="193">
        <f t="shared" si="88"/>
        <v>0</v>
      </c>
      <c r="FE25" s="193">
        <f t="shared" si="88"/>
        <v>0</v>
      </c>
      <c r="FF25" s="193">
        <f t="shared" si="88"/>
        <v>0</v>
      </c>
      <c r="FG25" s="193">
        <f t="shared" si="88"/>
        <v>0</v>
      </c>
      <c r="FH25" s="193">
        <f t="shared" si="88"/>
        <v>0</v>
      </c>
      <c r="FI25" s="193">
        <f t="shared" si="88"/>
        <v>0</v>
      </c>
      <c r="FJ25" s="193">
        <f t="shared" si="88"/>
        <v>0.0002707443523</v>
      </c>
      <c r="FK25" s="193">
        <f t="shared" si="88"/>
        <v>0.001786686971</v>
      </c>
      <c r="FL25" s="193">
        <f t="shared" si="88"/>
        <v>0.01509179798</v>
      </c>
      <c r="FM25" s="193">
        <f t="shared" si="88"/>
        <v>0.05944108388</v>
      </c>
      <c r="FN25" s="193">
        <f t="shared" si="88"/>
        <v>0.1356789285</v>
      </c>
      <c r="FO25" s="193">
        <f t="shared" si="88"/>
        <v>0.2046131638</v>
      </c>
      <c r="FP25" s="193">
        <f t="shared" si="88"/>
        <v>0.2427792779</v>
      </c>
      <c r="FQ25" s="193">
        <f t="shared" si="88"/>
        <v>0.2784298338</v>
      </c>
      <c r="FR25" s="193">
        <f t="shared" si="88"/>
        <v>0.2772279784</v>
      </c>
      <c r="FS25" s="193">
        <f t="shared" si="88"/>
        <v>0.2788304523</v>
      </c>
      <c r="FT25" s="193">
        <f t="shared" si="88"/>
        <v>0.2864422031</v>
      </c>
      <c r="FU25" s="193">
        <f t="shared" si="88"/>
        <v>0.2856409662</v>
      </c>
      <c r="FV25" s="193">
        <f t="shared" si="88"/>
        <v>0.2832372554</v>
      </c>
      <c r="FW25" s="193">
        <f t="shared" si="88"/>
        <v>0.2748242676</v>
      </c>
      <c r="FX25" s="193">
        <f t="shared" si="88"/>
        <v>0.270016846</v>
      </c>
      <c r="FY25" s="193">
        <f t="shared" si="88"/>
        <v>0.2204285651</v>
      </c>
      <c r="FZ25" s="193">
        <f t="shared" si="88"/>
        <v>0.1260501556</v>
      </c>
      <c r="GA25" s="193">
        <f t="shared" si="88"/>
        <v>0.05394522213</v>
      </c>
      <c r="GB25" s="193">
        <f t="shared" si="88"/>
        <v>0.02483678454</v>
      </c>
      <c r="GC25" s="193">
        <f t="shared" si="88"/>
        <v>0.008562068419</v>
      </c>
      <c r="GD25" s="193">
        <f t="shared" si="88"/>
        <v>0.004996918398</v>
      </c>
      <c r="GE25" s="193">
        <f t="shared" si="88"/>
        <v>0.001251970906</v>
      </c>
      <c r="GF25" s="193">
        <f t="shared" si="88"/>
        <v>0.00002434925384</v>
      </c>
      <c r="GG25" s="193">
        <f t="shared" si="88"/>
        <v>0</v>
      </c>
      <c r="GH25" s="193">
        <f t="shared" si="88"/>
        <v>0</v>
      </c>
      <c r="GI25" s="193">
        <f t="shared" si="88"/>
        <v>0</v>
      </c>
      <c r="GJ25" s="193">
        <f t="shared" si="88"/>
        <v>0</v>
      </c>
      <c r="GK25" s="193">
        <f t="shared" si="88"/>
        <v>0</v>
      </c>
      <c r="GL25" s="193">
        <f t="shared" si="88"/>
        <v>0</v>
      </c>
      <c r="GM25" s="193">
        <f t="shared" si="88"/>
        <v>0</v>
      </c>
      <c r="GN25" s="193">
        <f t="shared" si="88"/>
        <v>0</v>
      </c>
      <c r="GO25" s="193">
        <f t="shared" si="88"/>
        <v>0</v>
      </c>
      <c r="GP25" s="193">
        <f t="shared" si="88"/>
        <v>0</v>
      </c>
      <c r="GQ25" s="193">
        <f t="shared" si="88"/>
        <v>0</v>
      </c>
      <c r="GR25" s="193">
        <f t="shared" si="21"/>
        <v>9.500046024</v>
      </c>
      <c r="GS25" s="193">
        <f t="shared" ref="GS25:IN25" si="89">E25-EV25</f>
        <v>0.1734677957</v>
      </c>
      <c r="GT25" s="193">
        <f t="shared" si="89"/>
        <v>0.1562412017</v>
      </c>
      <c r="GU25" s="193">
        <f t="shared" si="89"/>
        <v>0.14622574</v>
      </c>
      <c r="GV25" s="193">
        <f t="shared" si="89"/>
        <v>0.1374121338</v>
      </c>
      <c r="GW25" s="193">
        <f t="shared" si="89"/>
        <v>0.1314028568</v>
      </c>
      <c r="GX25" s="193">
        <f t="shared" si="89"/>
        <v>0.1261948168</v>
      </c>
      <c r="GY25" s="193">
        <f t="shared" si="89"/>
        <v>0.1253935798</v>
      </c>
      <c r="GZ25" s="193">
        <f t="shared" si="89"/>
        <v>0.1245923429</v>
      </c>
      <c r="HA25" s="193">
        <f t="shared" si="89"/>
        <v>0.123791106</v>
      </c>
      <c r="HB25" s="193">
        <f t="shared" si="89"/>
        <v>0.1281979091</v>
      </c>
      <c r="HC25" s="193">
        <f t="shared" si="89"/>
        <v>0.1346078045</v>
      </c>
      <c r="HD25" s="193">
        <f t="shared" si="89"/>
        <v>0.1446232662</v>
      </c>
      <c r="HE25" s="193">
        <f t="shared" si="89"/>
        <v>0.1726665588</v>
      </c>
      <c r="HF25" s="193">
        <f t="shared" si="89"/>
        <v>0.2003092329</v>
      </c>
      <c r="HG25" s="193">
        <f t="shared" si="89"/>
        <v>0.2429046644</v>
      </c>
      <c r="HH25" s="193">
        <f t="shared" si="89"/>
        <v>0.2686307775</v>
      </c>
      <c r="HI25" s="193">
        <f t="shared" si="89"/>
        <v>0.2721516421</v>
      </c>
      <c r="HJ25" s="193">
        <f t="shared" si="89"/>
        <v>0.2310073039</v>
      </c>
      <c r="HK25" s="193">
        <f t="shared" si="89"/>
        <v>0.1547694593</v>
      </c>
      <c r="HL25" s="193">
        <f t="shared" si="89"/>
        <v>0.08423275014</v>
      </c>
      <c r="HM25" s="193">
        <f t="shared" si="89"/>
        <v>0.04125921446</v>
      </c>
      <c r="HN25" s="193">
        <f t="shared" si="89"/>
        <v>0</v>
      </c>
      <c r="HO25" s="193">
        <f t="shared" si="89"/>
        <v>0</v>
      </c>
      <c r="HP25" s="193">
        <f t="shared" si="89"/>
        <v>0</v>
      </c>
      <c r="HQ25" s="193">
        <f t="shared" si="89"/>
        <v>0</v>
      </c>
      <c r="HR25" s="193">
        <f t="shared" si="89"/>
        <v>0</v>
      </c>
      <c r="HS25" s="193">
        <f t="shared" si="89"/>
        <v>0</v>
      </c>
      <c r="HT25" s="193">
        <f t="shared" si="89"/>
        <v>0</v>
      </c>
      <c r="HU25" s="193">
        <f t="shared" si="89"/>
        <v>0</v>
      </c>
      <c r="HV25" s="193">
        <f t="shared" si="89"/>
        <v>0.05599817634</v>
      </c>
      <c r="HW25" s="193">
        <f t="shared" si="89"/>
        <v>0.1591901921</v>
      </c>
      <c r="HX25" s="193">
        <f t="shared" si="89"/>
        <v>0.2513260489</v>
      </c>
      <c r="HY25" s="193">
        <f t="shared" si="89"/>
        <v>0.3144870561</v>
      </c>
      <c r="HZ25" s="193">
        <f t="shared" si="89"/>
        <v>0.3748298034</v>
      </c>
      <c r="IA25" s="193">
        <f t="shared" si="89"/>
        <v>0.4138096258</v>
      </c>
      <c r="IB25" s="193">
        <f t="shared" si="89"/>
        <v>0.4397488363</v>
      </c>
      <c r="IC25" s="193">
        <f t="shared" si="89"/>
        <v>0.4468254876</v>
      </c>
      <c r="ID25" s="193">
        <f t="shared" si="89"/>
        <v>0.4385970965</v>
      </c>
      <c r="IE25" s="193">
        <f t="shared" si="89"/>
        <v>0.419127039</v>
      </c>
      <c r="IF25" s="193">
        <f t="shared" si="89"/>
        <v>0.3954104258</v>
      </c>
      <c r="IG25" s="193">
        <f t="shared" si="89"/>
        <v>0.3801869241</v>
      </c>
      <c r="IH25" s="193">
        <f t="shared" si="89"/>
        <v>0.3625597116</v>
      </c>
      <c r="II25" s="193">
        <f t="shared" si="89"/>
        <v>0.3457337361</v>
      </c>
      <c r="IJ25" s="193">
        <f t="shared" si="89"/>
        <v>0.3289077605</v>
      </c>
      <c r="IK25" s="193">
        <f t="shared" si="89"/>
        <v>0.3124824034</v>
      </c>
      <c r="IL25" s="193">
        <f t="shared" si="89"/>
        <v>0.2796316892</v>
      </c>
      <c r="IM25" s="193">
        <f t="shared" si="89"/>
        <v>0.2463803565</v>
      </c>
      <c r="IN25" s="193">
        <f t="shared" si="89"/>
        <v>0.2147314977</v>
      </c>
      <c r="IO25" s="193">
        <f t="shared" si="23"/>
        <v>0.9202853411</v>
      </c>
      <c r="IP25" s="193">
        <f t="shared" si="29"/>
        <v>0</v>
      </c>
      <c r="IQ25" s="193">
        <f t="shared" ref="IQ25:KK25" si="90">MAX((MIN(CZ25+IP25,$IO$7))-GT25,0)</f>
        <v>0</v>
      </c>
      <c r="IR25" s="193">
        <f t="shared" si="90"/>
        <v>0</v>
      </c>
      <c r="IS25" s="193">
        <f t="shared" si="90"/>
        <v>0</v>
      </c>
      <c r="IT25" s="193">
        <f t="shared" si="90"/>
        <v>0</v>
      </c>
      <c r="IU25" s="193">
        <f t="shared" si="90"/>
        <v>0</v>
      </c>
      <c r="IV25" s="193">
        <f t="shared" si="90"/>
        <v>0</v>
      </c>
      <c r="IW25" s="193">
        <f t="shared" si="90"/>
        <v>0</v>
      </c>
      <c r="IX25" s="193">
        <f t="shared" si="90"/>
        <v>0</v>
      </c>
      <c r="IY25" s="193">
        <f t="shared" si="90"/>
        <v>0</v>
      </c>
      <c r="IZ25" s="193">
        <f t="shared" si="90"/>
        <v>0</v>
      </c>
      <c r="JA25" s="193">
        <f t="shared" si="90"/>
        <v>0</v>
      </c>
      <c r="JB25" s="193">
        <f t="shared" si="90"/>
        <v>0</v>
      </c>
      <c r="JC25" s="193">
        <f t="shared" si="90"/>
        <v>0</v>
      </c>
      <c r="JD25" s="193">
        <f t="shared" si="90"/>
        <v>0</v>
      </c>
      <c r="JE25" s="193">
        <f t="shared" si="90"/>
        <v>0</v>
      </c>
      <c r="JF25" s="193">
        <f t="shared" si="90"/>
        <v>0</v>
      </c>
      <c r="JG25" s="193">
        <f t="shared" si="90"/>
        <v>0</v>
      </c>
      <c r="JH25" s="193">
        <f t="shared" si="90"/>
        <v>0</v>
      </c>
      <c r="JI25" s="193">
        <f t="shared" si="90"/>
        <v>0</v>
      </c>
      <c r="JJ25" s="193">
        <f t="shared" si="90"/>
        <v>0</v>
      </c>
      <c r="JK25" s="193">
        <f t="shared" si="90"/>
        <v>0.03833463121</v>
      </c>
      <c r="JL25" s="193">
        <f t="shared" si="90"/>
        <v>0.131495238</v>
      </c>
      <c r="JM25" s="193">
        <f t="shared" si="90"/>
        <v>0.2959215677</v>
      </c>
      <c r="JN25" s="193">
        <f t="shared" si="90"/>
        <v>0.4528620957</v>
      </c>
      <c r="JO25" s="193">
        <f t="shared" si="90"/>
        <v>0.6513310844</v>
      </c>
      <c r="JP25" s="193">
        <f t="shared" si="90"/>
        <v>0.7550280775</v>
      </c>
      <c r="JQ25" s="193">
        <f t="shared" si="90"/>
        <v>0.8569498023</v>
      </c>
      <c r="JR25" s="193">
        <f t="shared" si="90"/>
        <v>0.9202853411</v>
      </c>
      <c r="JS25" s="193">
        <f t="shared" si="90"/>
        <v>0.8642871647</v>
      </c>
      <c r="JT25" s="193">
        <f t="shared" si="90"/>
        <v>0.7050969726</v>
      </c>
      <c r="JU25" s="193">
        <f t="shared" si="90"/>
        <v>0.4537709238</v>
      </c>
      <c r="JV25" s="193">
        <f t="shared" si="90"/>
        <v>0.1392838677</v>
      </c>
      <c r="JW25" s="193">
        <f t="shared" si="90"/>
        <v>0</v>
      </c>
      <c r="JX25" s="193">
        <f t="shared" si="90"/>
        <v>0</v>
      </c>
      <c r="JY25" s="193">
        <f t="shared" si="90"/>
        <v>0</v>
      </c>
      <c r="JZ25" s="193">
        <f t="shared" si="90"/>
        <v>0</v>
      </c>
      <c r="KA25" s="193">
        <f t="shared" si="90"/>
        <v>0</v>
      </c>
      <c r="KB25" s="193">
        <f t="shared" si="90"/>
        <v>0</v>
      </c>
      <c r="KC25" s="193">
        <f t="shared" si="90"/>
        <v>0</v>
      </c>
      <c r="KD25" s="193">
        <f t="shared" si="90"/>
        <v>0</v>
      </c>
      <c r="KE25" s="193">
        <f t="shared" si="90"/>
        <v>0</v>
      </c>
      <c r="KF25" s="193">
        <f t="shared" si="90"/>
        <v>0</v>
      </c>
      <c r="KG25" s="193">
        <f t="shared" si="90"/>
        <v>0</v>
      </c>
      <c r="KH25" s="193">
        <f t="shared" si="90"/>
        <v>0</v>
      </c>
      <c r="KI25" s="193">
        <f t="shared" si="90"/>
        <v>0</v>
      </c>
      <c r="KJ25" s="193">
        <f t="shared" si="90"/>
        <v>0</v>
      </c>
      <c r="KK25" s="193">
        <f t="shared" si="90"/>
        <v>0</v>
      </c>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row>
    <row r="26" ht="14.25" customHeight="1">
      <c r="A26" s="1">
        <v>1.0</v>
      </c>
      <c r="B26" s="1">
        <f t="shared" ref="B26:C26" si="91">B25+1</f>
        <v>16</v>
      </c>
      <c r="C26" s="267">
        <f t="shared" si="91"/>
        <v>43481</v>
      </c>
      <c r="D26" s="193">
        <f t="shared" si="15"/>
        <v>12.96685795</v>
      </c>
      <c r="E26" s="193">
        <f>(SUMIFS(Profile!$F$2:$F$17521,Profile!$B$2:$B$17521,$B26,Profile!$C$2:$C$17521,E$8))*$C$6</f>
        <v>0.1866882051</v>
      </c>
      <c r="F26" s="193">
        <f>(SUMIFS(Profile!$F$2:$F$17521,Profile!$B$2:$B$17521,$B26,Profile!$C$2:$C$17521,F$8))*$C$6</f>
        <v>0.1662566633</v>
      </c>
      <c r="G26" s="193">
        <f>(SUMIFS(Profile!$F$2:$F$17521,Profile!$B$2:$B$17521,$B26,Profile!$C$2:$C$17521,G$8))*$C$6</f>
        <v>0.1546387278</v>
      </c>
      <c r="H26" s="193">
        <f>(SUMIFS(Profile!$F$2:$F$17521,Profile!$B$2:$B$17521,$B26,Profile!$C$2:$C$17521,H$8))*$C$6</f>
        <v>0.1442226477</v>
      </c>
      <c r="I26" s="193">
        <f>(SUMIFS(Profile!$F$2:$F$17521,Profile!$B$2:$B$17521,$B26,Profile!$C$2:$C$17521,I$8))*$C$6</f>
        <v>0.1362102784</v>
      </c>
      <c r="J26" s="193">
        <f>(SUMIFS(Profile!$F$2:$F$17521,Profile!$B$2:$B$17521,$B26,Profile!$C$2:$C$17521,J$8))*$C$6</f>
        <v>0.128999146</v>
      </c>
      <c r="K26" s="193">
        <f>(SUMIFS(Profile!$F$2:$F$17521,Profile!$B$2:$B$17521,$B26,Profile!$C$2:$C$17521,K$8))*$C$6</f>
        <v>0.1281979091</v>
      </c>
      <c r="L26" s="193">
        <f>(SUMIFS(Profile!$F$2:$F$17521,Profile!$B$2:$B$17521,$B26,Profile!$C$2:$C$17521,L$8))*$C$6</f>
        <v>0.1257941983</v>
      </c>
      <c r="M26" s="193">
        <f>(SUMIFS(Profile!$F$2:$F$17521,Profile!$B$2:$B$17521,$B26,Profile!$C$2:$C$17521,M$8))*$C$6</f>
        <v>0.1249929614</v>
      </c>
      <c r="N26" s="193">
        <f>(SUMIFS(Profile!$F$2:$F$17521,Profile!$B$2:$B$17521,$B26,Profile!$C$2:$C$17521,N$8))*$C$6</f>
        <v>0.1273966722</v>
      </c>
      <c r="O26" s="193">
        <f>(SUMIFS(Profile!$F$2:$F$17521,Profile!$B$2:$B$17521,$B26,Profile!$C$2:$C$17521,O$8))*$C$6</f>
        <v>0.1314028568</v>
      </c>
      <c r="P26" s="193">
        <f>(SUMIFS(Profile!$F$2:$F$17521,Profile!$B$2:$B$17521,$B26,Profile!$C$2:$C$17521,P$8))*$C$6</f>
        <v>0.1390146077</v>
      </c>
      <c r="Q26" s="193">
        <f>(SUMIFS(Profile!$F$2:$F$17521,Profile!$B$2:$B$17521,$B26,Profile!$C$2:$C$17521,Q$8))*$C$6</f>
        <v>0.1514337801</v>
      </c>
      <c r="R26" s="193">
        <f>(SUMIFS(Profile!$F$2:$F$17521,Profile!$B$2:$B$17521,$B26,Profile!$C$2:$C$17521,R$8))*$C$6</f>
        <v>0.1658560449</v>
      </c>
      <c r="S26" s="193">
        <f>(SUMIFS(Profile!$F$2:$F$17521,Profile!$B$2:$B$17521,$B26,Profile!$C$2:$C$17521,S$8))*$C$6</f>
        <v>0.188290679</v>
      </c>
      <c r="T26" s="193">
        <f>(SUMIFS(Profile!$F$2:$F$17521,Profile!$B$2:$B$17521,$B26,Profile!$C$2:$C$17521,T$8))*$C$6</f>
        <v>0.2171352085</v>
      </c>
      <c r="U26" s="193">
        <f>(SUMIFS(Profile!$F$2:$F$17521,Profile!$B$2:$B$17521,$B26,Profile!$C$2:$C$17521,U$8))*$C$6</f>
        <v>0.252790252</v>
      </c>
      <c r="V26" s="193">
        <f>(SUMIFS(Profile!$F$2:$F$17521,Profile!$B$2:$B$17521,$B26,Profile!$C$2:$C$17521,V$8))*$C$6</f>
        <v>0.2856409662</v>
      </c>
      <c r="W26" s="193">
        <f>(SUMIFS(Profile!$F$2:$F$17521,Profile!$B$2:$B$17521,$B26,Profile!$C$2:$C$17521,W$8))*$C$6</f>
        <v>0.299261994</v>
      </c>
      <c r="X26" s="193">
        <f>(SUMIFS(Profile!$F$2:$F$17521,Profile!$B$2:$B$17521,$B26,Profile!$C$2:$C$17521,X$8))*$C$6</f>
        <v>0.3124824034</v>
      </c>
      <c r="Y26" s="193">
        <f>(SUMIFS(Profile!$F$2:$F$17521,Profile!$B$2:$B$17521,$B26,Profile!$C$2:$C$17521,Y$8))*$C$6</f>
        <v>0.3108799295</v>
      </c>
      <c r="Z26" s="193">
        <f>(SUMIFS(Profile!$F$2:$F$17521,Profile!$B$2:$B$17521,$B26,Profile!$C$2:$C$17521,Z$8))*$C$6</f>
        <v>0.311280548</v>
      </c>
      <c r="AA26" s="193">
        <f>(SUMIFS(Profile!$F$2:$F$17521,Profile!$B$2:$B$17521,$B26,Profile!$C$2:$C$17521,AA$8))*$C$6</f>
        <v>0.3040694156</v>
      </c>
      <c r="AB26" s="193">
        <f>(SUMIFS(Profile!$F$2:$F$17521,Profile!$B$2:$B$17521,$B26,Profile!$C$2:$C$17521,AB$8))*$C$6</f>
        <v>0.2980601386</v>
      </c>
      <c r="AC26" s="193">
        <f>(SUMIFS(Profile!$F$2:$F$17521,Profile!$B$2:$B$17521,$B26,Profile!$C$2:$C$17521,AC$8))*$C$6</f>
        <v>0.3028675602</v>
      </c>
      <c r="AD26" s="193">
        <f>(SUMIFS(Profile!$F$2:$F$17521,Profile!$B$2:$B$17521,$B26,Profile!$C$2:$C$17521,AD$8))*$C$6</f>
        <v>0.305271271</v>
      </c>
      <c r="AE26" s="193">
        <f>(SUMIFS(Profile!$F$2:$F$17521,Profile!$B$2:$B$17521,$B26,Profile!$C$2:$C$17521,AE$8))*$C$6</f>
        <v>0.3020663233</v>
      </c>
      <c r="AF26" s="193">
        <f>(SUMIFS(Profile!$F$2:$F$17521,Profile!$B$2:$B$17521,$B26,Profile!$C$2:$C$17521,AF$8))*$C$6</f>
        <v>0.2948551909</v>
      </c>
      <c r="AG26" s="193">
        <f>(SUMIFS(Profile!$F$2:$F$17521,Profile!$B$2:$B$17521,$B26,Profile!$C$2:$C$17521,AG$8))*$C$6</f>
        <v>0.2904483878</v>
      </c>
      <c r="AH26" s="193">
        <f>(SUMIFS(Profile!$F$2:$F$17521,Profile!$B$2:$B$17521,$B26,Profile!$C$2:$C$17521,AH$8))*$C$6</f>
        <v>0.299261994</v>
      </c>
      <c r="AI26" s="193">
        <f>(SUMIFS(Profile!$F$2:$F$17521,Profile!$B$2:$B$17521,$B26,Profile!$C$2:$C$17521,AI$8))*$C$6</f>
        <v>0.305271271</v>
      </c>
      <c r="AJ26" s="193">
        <f>(SUMIFS(Profile!$F$2:$F$17521,Profile!$B$2:$B$17521,$B26,Profile!$C$2:$C$17521,AJ$8))*$C$6</f>
        <v>0.3184916804</v>
      </c>
      <c r="AK26" s="193">
        <f>(SUMIFS(Profile!$F$2:$F$17521,Profile!$B$2:$B$17521,$B26,Profile!$C$2:$C$17521,AK$8))*$C$6</f>
        <v>0.3385226037</v>
      </c>
      <c r="AL26" s="193">
        <f>(SUMIFS(Profile!$F$2:$F$17521,Profile!$B$2:$B$17521,$B26,Profile!$C$2:$C$17521,AL$8))*$C$6</f>
        <v>0.3825906349</v>
      </c>
      <c r="AM26" s="193">
        <f>(SUMIFS(Profile!$F$2:$F$17521,Profile!$B$2:$B$17521,$B26,Profile!$C$2:$C$17521,AM$8))*$C$6</f>
        <v>0.4290223151</v>
      </c>
      <c r="AN26" s="193">
        <f>(SUMIFS(Profile!$F$2:$F$17521,Profile!$B$2:$B$17521,$B26,Profile!$C$2:$C$17521,AN$8))*$C$6</f>
        <v>0.4512165781</v>
      </c>
      <c r="AO26" s="193">
        <f>(SUMIFS(Profile!$F$2:$F$17521,Profile!$B$2:$B$17521,$B26,Profile!$C$2:$C$17521,AO$8))*$C$6</f>
        <v>0.4565448037</v>
      </c>
      <c r="AP26" s="193">
        <f>(SUMIFS(Profile!$F$2:$F$17521,Profile!$B$2:$B$17521,$B26,Profile!$C$2:$C$17521,AP$8))*$C$6</f>
        <v>0.4424029719</v>
      </c>
      <c r="AQ26" s="193">
        <f>(SUMIFS(Profile!$F$2:$F$17521,Profile!$B$2:$B$17521,$B26,Profile!$C$2:$C$17521,AQ$8))*$C$6</f>
        <v>0.4190469153</v>
      </c>
      <c r="AR26" s="193">
        <f>(SUMIFS(Profile!$F$2:$F$17521,Profile!$B$2:$B$17521,$B26,Profile!$C$2:$C$17521,AR$8))*$C$6</f>
        <v>0.3942085704</v>
      </c>
      <c r="AS26" s="193">
        <f>(SUMIFS(Profile!$F$2:$F$17521,Profile!$B$2:$B$17521,$B26,Profile!$C$2:$C$17521,AS$8))*$C$6</f>
        <v>0.3745782656</v>
      </c>
      <c r="AT26" s="193">
        <f>(SUMIFS(Profile!$F$2:$F$17521,Profile!$B$2:$B$17521,$B26,Profile!$C$2:$C$17521,AT$8))*$C$6</f>
        <v>0.3545473423</v>
      </c>
      <c r="AU26" s="193">
        <f>(SUMIFS(Profile!$F$2:$F$17521,Profile!$B$2:$B$17521,$B26,Profile!$C$2:$C$17521,AU$8))*$C$6</f>
        <v>0.3377213667</v>
      </c>
      <c r="AV26" s="193">
        <f>(SUMIFS(Profile!$F$2:$F$17521,Profile!$B$2:$B$17521,$B26,Profile!$C$2:$C$17521,AV$8))*$C$6</f>
        <v>0.3212960096</v>
      </c>
      <c r="AW26" s="193">
        <f>(SUMIFS(Profile!$F$2:$F$17521,Profile!$B$2:$B$17521,$B26,Profile!$C$2:$C$17521,AW$8))*$C$6</f>
        <v>0.3040694156</v>
      </c>
      <c r="AX26" s="193">
        <f>(SUMIFS(Profile!$F$2:$F$17521,Profile!$B$2:$B$17521,$B26,Profile!$C$2:$C$17521,AX$8))*$C$6</f>
        <v>0.2788304523</v>
      </c>
      <c r="AY26" s="193">
        <f>(SUMIFS(Profile!$F$2:$F$17521,Profile!$B$2:$B$17521,$B26,Profile!$C$2:$C$17521,AY$8))*$C$6</f>
        <v>0.2523896335</v>
      </c>
      <c r="AZ26" s="193">
        <f>(SUMIFS(Profile!$F$2:$F$17521,Profile!$B$2:$B$17521,$B26,Profile!$C$2:$C$17521,AZ$8))*$C$6</f>
        <v>0.2203401562</v>
      </c>
      <c r="BA26" s="193">
        <f t="shared" si="16"/>
        <v>2.809459131</v>
      </c>
      <c r="BB26" s="193">
        <f>(SUMIFS(Profile!$E$2:$E$17521,Profile!$B$2:$B$17521,$B26,Profile!$C$2:$C$17521,BB$8))*$C$9</f>
        <v>0</v>
      </c>
      <c r="BC26" s="193">
        <f>(SUMIFS(Profile!$E$2:$E$17521,Profile!$B$2:$B$17521,$B26,Profile!$C$2:$C$17521,BC$8))*$C$9</f>
        <v>0</v>
      </c>
      <c r="BD26" s="193">
        <f>(SUMIFS(Profile!$E$2:$E$17521,Profile!$B$2:$B$17521,$B26,Profile!$C$2:$C$17521,BD$8))*$C$9</f>
        <v>0</v>
      </c>
      <c r="BE26" s="193">
        <f>(SUMIFS(Profile!$E$2:$E$17521,Profile!$B$2:$B$17521,$B26,Profile!$C$2:$C$17521,BE$8))*$C$9</f>
        <v>0</v>
      </c>
      <c r="BF26" s="193">
        <f>(SUMIFS(Profile!$E$2:$E$17521,Profile!$B$2:$B$17521,$B26,Profile!$C$2:$C$17521,BF$8))*$C$9</f>
        <v>0</v>
      </c>
      <c r="BG26" s="193">
        <f>(SUMIFS(Profile!$E$2:$E$17521,Profile!$B$2:$B$17521,$B26,Profile!$C$2:$C$17521,BG$8))*$C$9</f>
        <v>0</v>
      </c>
      <c r="BH26" s="193">
        <f>(SUMIFS(Profile!$E$2:$E$17521,Profile!$B$2:$B$17521,$B26,Profile!$C$2:$C$17521,BH$8))*$C$9</f>
        <v>0</v>
      </c>
      <c r="BI26" s="193">
        <f>(SUMIFS(Profile!$E$2:$E$17521,Profile!$B$2:$B$17521,$B26,Profile!$C$2:$C$17521,BI$8))*$C$9</f>
        <v>0</v>
      </c>
      <c r="BJ26" s="193">
        <f>(SUMIFS(Profile!$E$2:$E$17521,Profile!$B$2:$B$17521,$B26,Profile!$C$2:$C$17521,BJ$8))*$C$9</f>
        <v>0</v>
      </c>
      <c r="BK26" s="193">
        <f>(SUMIFS(Profile!$E$2:$E$17521,Profile!$B$2:$B$17521,$B26,Profile!$C$2:$C$17521,BK$8))*$C$9</f>
        <v>0</v>
      </c>
      <c r="BL26" s="193">
        <f>(SUMIFS(Profile!$E$2:$E$17521,Profile!$B$2:$B$17521,$B26,Profile!$C$2:$C$17521,BL$8))*$C$9</f>
        <v>0</v>
      </c>
      <c r="BM26" s="193">
        <f>(SUMIFS(Profile!$E$2:$E$17521,Profile!$B$2:$B$17521,$B26,Profile!$C$2:$C$17521,BM$8))*$C$9</f>
        <v>0</v>
      </c>
      <c r="BN26" s="193">
        <f>(SUMIFS(Profile!$E$2:$E$17521,Profile!$B$2:$B$17521,$B26,Profile!$C$2:$C$17521,BN$8))*$C$9</f>
        <v>0</v>
      </c>
      <c r="BO26" s="193">
        <f>(SUMIFS(Profile!$E$2:$E$17521,Profile!$B$2:$B$17521,$B26,Profile!$C$2:$C$17521,BO$8))*$C$9</f>
        <v>0</v>
      </c>
      <c r="BP26" s="193">
        <f>(SUMIFS(Profile!$E$2:$E$17521,Profile!$B$2:$B$17521,$B26,Profile!$C$2:$C$17521,BP$8))*$C$9</f>
        <v>0</v>
      </c>
      <c r="BQ26" s="193">
        <f>(SUMIFS(Profile!$E$2:$E$17521,Profile!$B$2:$B$17521,$B26,Profile!$C$2:$C$17521,BQ$8))*$C$9</f>
        <v>0.0005613228651</v>
      </c>
      <c r="BR26" s="193">
        <f>(SUMIFS(Profile!$E$2:$E$17521,Profile!$B$2:$B$17521,$B26,Profile!$C$2:$C$17521,BR$8))*$C$9</f>
        <v>0.01273883132</v>
      </c>
      <c r="BS26" s="193">
        <f>(SUMIFS(Profile!$E$2:$E$17521,Profile!$B$2:$B$17521,$B26,Profile!$C$2:$C$17521,BS$8))*$C$9</f>
        <v>0.04818715156</v>
      </c>
      <c r="BT26" s="193">
        <f>(SUMIFS(Profile!$E$2:$E$17521,Profile!$B$2:$B$17521,$B26,Profile!$C$2:$C$17521,BT$8))*$C$9</f>
        <v>0.1021478641</v>
      </c>
      <c r="BU26" s="193">
        <f>(SUMIFS(Profile!$E$2:$E$17521,Profile!$B$2:$B$17521,$B26,Profile!$C$2:$C$17521,BU$8))*$C$9</f>
        <v>0.1510407225</v>
      </c>
      <c r="BV26" s="193">
        <f>(SUMIFS(Profile!$E$2:$E$17521,Profile!$B$2:$B$17521,$B26,Profile!$C$2:$C$17521,BV$8))*$C$9</f>
        <v>0.1901238699</v>
      </c>
      <c r="BW26" s="193">
        <f>(SUMIFS(Profile!$E$2:$E$17521,Profile!$B$2:$B$17521,$B26,Profile!$C$2:$C$17521,BW$8))*$C$9</f>
        <v>0.2256245613</v>
      </c>
      <c r="BX26" s="193">
        <f>(SUMIFS(Profile!$E$2:$E$17521,Profile!$B$2:$B$17521,$B26,Profile!$C$2:$C$17521,BX$8))*$C$9</f>
        <v>0.2630274752</v>
      </c>
      <c r="BY26" s="193">
        <f>(SUMIFS(Profile!$E$2:$E$17521,Profile!$B$2:$B$17521,$B26,Profile!$C$2:$C$17521,BY$8))*$C$9</f>
        <v>0.2758722398</v>
      </c>
      <c r="BZ26" s="193">
        <f>(SUMIFS(Profile!$E$2:$E$17521,Profile!$B$2:$B$17521,$B26,Profile!$C$2:$C$17521,BZ$8))*$C$9</f>
        <v>0.2972808884</v>
      </c>
      <c r="CA26" s="193">
        <f>(SUMIFS(Profile!$E$2:$E$17521,Profile!$B$2:$B$17521,$B26,Profile!$C$2:$C$17521,CA$8))*$C$9</f>
        <v>0.2936275953</v>
      </c>
      <c r="CB26" s="193">
        <f>(SUMIFS(Profile!$E$2:$E$17521,Profile!$B$2:$B$17521,$B26,Profile!$C$2:$C$17521,CB$8))*$C$9</f>
        <v>0.2634562741</v>
      </c>
      <c r="CC26" s="193">
        <f>(SUMIFS(Profile!$E$2:$E$17521,Profile!$B$2:$B$17521,$B26,Profile!$C$2:$C$17521,CC$8))*$C$9</f>
        <v>0.2339935214</v>
      </c>
      <c r="CD26" s="193">
        <f>(SUMIFS(Profile!$E$2:$E$17521,Profile!$B$2:$B$17521,$B26,Profile!$C$2:$C$17521,CD$8))*$C$9</f>
        <v>0.1881031532</v>
      </c>
      <c r="CE26" s="193">
        <f>(SUMIFS(Profile!$E$2:$E$17521,Profile!$B$2:$B$17521,$B26,Profile!$C$2:$C$17521,CE$8))*$C$9</f>
        <v>0.1235722736</v>
      </c>
      <c r="CF26" s="193">
        <f>(SUMIFS(Profile!$E$2:$E$17521,Profile!$B$2:$B$17521,$B26,Profile!$C$2:$C$17521,CF$8))*$C$9</f>
        <v>0.07532272739</v>
      </c>
      <c r="CG26" s="193">
        <f>(SUMIFS(Profile!$E$2:$E$17521,Profile!$B$2:$B$17521,$B26,Profile!$C$2:$C$17521,CG$8))*$C$9</f>
        <v>0.03606913024</v>
      </c>
      <c r="CH26" s="193">
        <f>(SUMIFS(Profile!$E$2:$E$17521,Profile!$B$2:$B$17521,$B26,Profile!$C$2:$C$17521,CH$8))*$C$9</f>
        <v>0.0186476426</v>
      </c>
      <c r="CI26" s="193">
        <f>(SUMIFS(Profile!$E$2:$E$17521,Profile!$B$2:$B$17521,$B26,Profile!$C$2:$C$17521,CI$8))*$C$9</f>
        <v>0.006544144164</v>
      </c>
      <c r="CJ26" s="193">
        <f>(SUMIFS(Profile!$E$2:$E$17521,Profile!$B$2:$B$17521,$B26,Profile!$C$2:$C$17521,CJ$8))*$C$9</f>
        <v>0.002781942565</v>
      </c>
      <c r="CK26" s="193">
        <f>(SUMIFS(Profile!$E$2:$E$17521,Profile!$B$2:$B$17521,$B26,Profile!$C$2:$C$17521,CK$8))*$C$9</f>
        <v>0.0007069346281</v>
      </c>
      <c r="CL26" s="193">
        <f>(SUMIFS(Profile!$E$2:$E$17521,Profile!$B$2:$B$17521,$B26,Profile!$C$2:$C$17521,CL$8))*$C$9</f>
        <v>0.00002886434727</v>
      </c>
      <c r="CM26" s="193">
        <f>(SUMIFS(Profile!$E$2:$E$17521,Profile!$B$2:$B$17521,$B26,Profile!$C$2:$C$17521,CM$8))*$C$9</f>
        <v>0</v>
      </c>
      <c r="CN26" s="193">
        <f>(SUMIFS(Profile!$E$2:$E$17521,Profile!$B$2:$B$17521,$B26,Profile!$C$2:$C$17521,CN$8))*$C$9</f>
        <v>0</v>
      </c>
      <c r="CO26" s="193">
        <f>(SUMIFS(Profile!$E$2:$E$17521,Profile!$B$2:$B$17521,$B26,Profile!$C$2:$C$17521,CO$8))*$C$9</f>
        <v>0</v>
      </c>
      <c r="CP26" s="193">
        <f>(SUMIFS(Profile!$E$2:$E$17521,Profile!$B$2:$B$17521,$B26,Profile!$C$2:$C$17521,CP$8))*$C$9</f>
        <v>0</v>
      </c>
      <c r="CQ26" s="193">
        <f>(SUMIFS(Profile!$E$2:$E$17521,Profile!$B$2:$B$17521,$B26,Profile!$C$2:$C$17521,CQ$8))*$C$9</f>
        <v>0</v>
      </c>
      <c r="CR26" s="193">
        <f>(SUMIFS(Profile!$E$2:$E$17521,Profile!$B$2:$B$17521,$B26,Profile!$C$2:$C$17521,CR$8))*$C$9</f>
        <v>0</v>
      </c>
      <c r="CS26" s="193">
        <f>(SUMIFS(Profile!$E$2:$E$17521,Profile!$B$2:$B$17521,$B26,Profile!$C$2:$C$17521,CS$8))*$C$9</f>
        <v>0</v>
      </c>
      <c r="CT26" s="193">
        <f>(SUMIFS(Profile!$E$2:$E$17521,Profile!$B$2:$B$17521,$B26,Profile!$C$2:$C$17521,CT$8))*$C$9</f>
        <v>0</v>
      </c>
      <c r="CU26" s="193">
        <f>(SUMIFS(Profile!$E$2:$E$17521,Profile!$B$2:$B$17521,$B26,Profile!$C$2:$C$17521,CU$8))*$C$9</f>
        <v>0</v>
      </c>
      <c r="CV26" s="193">
        <f>(SUMIFS(Profile!$E$2:$E$17521,Profile!$B$2:$B$17521,$B26,Profile!$C$2:$C$17521,CV$8))*$C$9</f>
        <v>0</v>
      </c>
      <c r="CW26" s="193">
        <f>(SUMIFS(Profile!$E$2:$E$17521,Profile!$B$2:$B$17521,$B26,Profile!$C$2:$C$17521,CW$8))*$C$9</f>
        <v>0</v>
      </c>
      <c r="CX26" s="193">
        <f t="shared" si="17"/>
        <v>0</v>
      </c>
      <c r="CY26" s="193">
        <f t="shared" ref="CY26:ET26" si="92">MAX(BB26-E26,0)</f>
        <v>0</v>
      </c>
      <c r="CZ26" s="193">
        <f t="shared" si="92"/>
        <v>0</v>
      </c>
      <c r="DA26" s="193">
        <f t="shared" si="92"/>
        <v>0</v>
      </c>
      <c r="DB26" s="193">
        <f t="shared" si="92"/>
        <v>0</v>
      </c>
      <c r="DC26" s="193">
        <f t="shared" si="92"/>
        <v>0</v>
      </c>
      <c r="DD26" s="193">
        <f t="shared" si="92"/>
        <v>0</v>
      </c>
      <c r="DE26" s="193">
        <f t="shared" si="92"/>
        <v>0</v>
      </c>
      <c r="DF26" s="193">
        <f t="shared" si="92"/>
        <v>0</v>
      </c>
      <c r="DG26" s="193">
        <f t="shared" si="92"/>
        <v>0</v>
      </c>
      <c r="DH26" s="193">
        <f t="shared" si="92"/>
        <v>0</v>
      </c>
      <c r="DI26" s="193">
        <f t="shared" si="92"/>
        <v>0</v>
      </c>
      <c r="DJ26" s="193">
        <f t="shared" si="92"/>
        <v>0</v>
      </c>
      <c r="DK26" s="193">
        <f t="shared" si="92"/>
        <v>0</v>
      </c>
      <c r="DL26" s="193">
        <f t="shared" si="92"/>
        <v>0</v>
      </c>
      <c r="DM26" s="193">
        <f t="shared" si="92"/>
        <v>0</v>
      </c>
      <c r="DN26" s="193">
        <f t="shared" si="92"/>
        <v>0</v>
      </c>
      <c r="DO26" s="193">
        <f t="shared" si="92"/>
        <v>0</v>
      </c>
      <c r="DP26" s="193">
        <f t="shared" si="92"/>
        <v>0</v>
      </c>
      <c r="DQ26" s="193">
        <f t="shared" si="92"/>
        <v>0</v>
      </c>
      <c r="DR26" s="193">
        <f t="shared" si="92"/>
        <v>0</v>
      </c>
      <c r="DS26" s="193">
        <f t="shared" si="92"/>
        <v>0</v>
      </c>
      <c r="DT26" s="193">
        <f t="shared" si="92"/>
        <v>0</v>
      </c>
      <c r="DU26" s="193">
        <f t="shared" si="92"/>
        <v>0</v>
      </c>
      <c r="DV26" s="193">
        <f t="shared" si="92"/>
        <v>0</v>
      </c>
      <c r="DW26" s="193">
        <f t="shared" si="92"/>
        <v>0</v>
      </c>
      <c r="DX26" s="193">
        <f t="shared" si="92"/>
        <v>0</v>
      </c>
      <c r="DY26" s="193">
        <f t="shared" si="92"/>
        <v>0</v>
      </c>
      <c r="DZ26" s="193">
        <f t="shared" si="92"/>
        <v>0</v>
      </c>
      <c r="EA26" s="193">
        <f t="shared" si="92"/>
        <v>0</v>
      </c>
      <c r="EB26" s="193">
        <f t="shared" si="92"/>
        <v>0</v>
      </c>
      <c r="EC26" s="193">
        <f t="shared" si="92"/>
        <v>0</v>
      </c>
      <c r="ED26" s="193">
        <f t="shared" si="92"/>
        <v>0</v>
      </c>
      <c r="EE26" s="193">
        <f t="shared" si="92"/>
        <v>0</v>
      </c>
      <c r="EF26" s="193">
        <f t="shared" si="92"/>
        <v>0</v>
      </c>
      <c r="EG26" s="193">
        <f t="shared" si="92"/>
        <v>0</v>
      </c>
      <c r="EH26" s="193">
        <f t="shared" si="92"/>
        <v>0</v>
      </c>
      <c r="EI26" s="193">
        <f t="shared" si="92"/>
        <v>0</v>
      </c>
      <c r="EJ26" s="193">
        <f t="shared" si="92"/>
        <v>0</v>
      </c>
      <c r="EK26" s="193">
        <f t="shared" si="92"/>
        <v>0</v>
      </c>
      <c r="EL26" s="193">
        <f t="shared" si="92"/>
        <v>0</v>
      </c>
      <c r="EM26" s="193">
        <f t="shared" si="92"/>
        <v>0</v>
      </c>
      <c r="EN26" s="193">
        <f t="shared" si="92"/>
        <v>0</v>
      </c>
      <c r="EO26" s="193">
        <f t="shared" si="92"/>
        <v>0</v>
      </c>
      <c r="EP26" s="193">
        <f t="shared" si="92"/>
        <v>0</v>
      </c>
      <c r="EQ26" s="193">
        <f t="shared" si="92"/>
        <v>0</v>
      </c>
      <c r="ER26" s="193">
        <f t="shared" si="92"/>
        <v>0</v>
      </c>
      <c r="ES26" s="193">
        <f t="shared" si="92"/>
        <v>0</v>
      </c>
      <c r="ET26" s="193">
        <f t="shared" si="92"/>
        <v>0</v>
      </c>
      <c r="EU26" s="193">
        <f t="shared" si="19"/>
        <v>2.809459131</v>
      </c>
      <c r="EV26" s="193">
        <f t="shared" ref="EV26:GQ26" si="93">BB26-CY26</f>
        <v>0</v>
      </c>
      <c r="EW26" s="193">
        <f t="shared" si="93"/>
        <v>0</v>
      </c>
      <c r="EX26" s="193">
        <f t="shared" si="93"/>
        <v>0</v>
      </c>
      <c r="EY26" s="193">
        <f t="shared" si="93"/>
        <v>0</v>
      </c>
      <c r="EZ26" s="193">
        <f t="shared" si="93"/>
        <v>0</v>
      </c>
      <c r="FA26" s="193">
        <f t="shared" si="93"/>
        <v>0</v>
      </c>
      <c r="FB26" s="193">
        <f t="shared" si="93"/>
        <v>0</v>
      </c>
      <c r="FC26" s="193">
        <f t="shared" si="93"/>
        <v>0</v>
      </c>
      <c r="FD26" s="193">
        <f t="shared" si="93"/>
        <v>0</v>
      </c>
      <c r="FE26" s="193">
        <f t="shared" si="93"/>
        <v>0</v>
      </c>
      <c r="FF26" s="193">
        <f t="shared" si="93"/>
        <v>0</v>
      </c>
      <c r="FG26" s="193">
        <f t="shared" si="93"/>
        <v>0</v>
      </c>
      <c r="FH26" s="193">
        <f t="shared" si="93"/>
        <v>0</v>
      </c>
      <c r="FI26" s="193">
        <f t="shared" si="93"/>
        <v>0</v>
      </c>
      <c r="FJ26" s="193">
        <f t="shared" si="93"/>
        <v>0</v>
      </c>
      <c r="FK26" s="193">
        <f t="shared" si="93"/>
        <v>0.0005613228651</v>
      </c>
      <c r="FL26" s="193">
        <f t="shared" si="93"/>
        <v>0.01273883132</v>
      </c>
      <c r="FM26" s="193">
        <f t="shared" si="93"/>
        <v>0.04818715156</v>
      </c>
      <c r="FN26" s="193">
        <f t="shared" si="93"/>
        <v>0.1021478641</v>
      </c>
      <c r="FO26" s="193">
        <f t="shared" si="93"/>
        <v>0.1510407225</v>
      </c>
      <c r="FP26" s="193">
        <f t="shared" si="93"/>
        <v>0.1901238699</v>
      </c>
      <c r="FQ26" s="193">
        <f t="shared" si="93"/>
        <v>0.2256245613</v>
      </c>
      <c r="FR26" s="193">
        <f t="shared" si="93"/>
        <v>0.2630274752</v>
      </c>
      <c r="FS26" s="193">
        <f t="shared" si="93"/>
        <v>0.2758722398</v>
      </c>
      <c r="FT26" s="193">
        <f t="shared" si="93"/>
        <v>0.2972808884</v>
      </c>
      <c r="FU26" s="193">
        <f t="shared" si="93"/>
        <v>0.2936275953</v>
      </c>
      <c r="FV26" s="193">
        <f t="shared" si="93"/>
        <v>0.2634562741</v>
      </c>
      <c r="FW26" s="193">
        <f t="shared" si="93"/>
        <v>0.2339935214</v>
      </c>
      <c r="FX26" s="193">
        <f t="shared" si="93"/>
        <v>0.1881031532</v>
      </c>
      <c r="FY26" s="193">
        <f t="shared" si="93"/>
        <v>0.1235722736</v>
      </c>
      <c r="FZ26" s="193">
        <f t="shared" si="93"/>
        <v>0.07532272739</v>
      </c>
      <c r="GA26" s="193">
        <f t="shared" si="93"/>
        <v>0.03606913024</v>
      </c>
      <c r="GB26" s="193">
        <f t="shared" si="93"/>
        <v>0.0186476426</v>
      </c>
      <c r="GC26" s="193">
        <f t="shared" si="93"/>
        <v>0.006544144164</v>
      </c>
      <c r="GD26" s="193">
        <f t="shared" si="93"/>
        <v>0.002781942565</v>
      </c>
      <c r="GE26" s="193">
        <f t="shared" si="93"/>
        <v>0.0007069346281</v>
      </c>
      <c r="GF26" s="193">
        <f t="shared" si="93"/>
        <v>0.00002886434727</v>
      </c>
      <c r="GG26" s="193">
        <f t="shared" si="93"/>
        <v>0</v>
      </c>
      <c r="GH26" s="193">
        <f t="shared" si="93"/>
        <v>0</v>
      </c>
      <c r="GI26" s="193">
        <f t="shared" si="93"/>
        <v>0</v>
      </c>
      <c r="GJ26" s="193">
        <f t="shared" si="93"/>
        <v>0</v>
      </c>
      <c r="GK26" s="193">
        <f t="shared" si="93"/>
        <v>0</v>
      </c>
      <c r="GL26" s="193">
        <f t="shared" si="93"/>
        <v>0</v>
      </c>
      <c r="GM26" s="193">
        <f t="shared" si="93"/>
        <v>0</v>
      </c>
      <c r="GN26" s="193">
        <f t="shared" si="93"/>
        <v>0</v>
      </c>
      <c r="GO26" s="193">
        <f t="shared" si="93"/>
        <v>0</v>
      </c>
      <c r="GP26" s="193">
        <f t="shared" si="93"/>
        <v>0</v>
      </c>
      <c r="GQ26" s="193">
        <f t="shared" si="93"/>
        <v>0</v>
      </c>
      <c r="GR26" s="193">
        <f t="shared" si="21"/>
        <v>10.15739882</v>
      </c>
      <c r="GS26" s="193">
        <f t="shared" ref="GS26:IN26" si="94">E26-EV26</f>
        <v>0.1866882051</v>
      </c>
      <c r="GT26" s="193">
        <f t="shared" si="94"/>
        <v>0.1662566633</v>
      </c>
      <c r="GU26" s="193">
        <f t="shared" si="94"/>
        <v>0.1546387278</v>
      </c>
      <c r="GV26" s="193">
        <f t="shared" si="94"/>
        <v>0.1442226477</v>
      </c>
      <c r="GW26" s="193">
        <f t="shared" si="94"/>
        <v>0.1362102784</v>
      </c>
      <c r="GX26" s="193">
        <f t="shared" si="94"/>
        <v>0.128999146</v>
      </c>
      <c r="GY26" s="193">
        <f t="shared" si="94"/>
        <v>0.1281979091</v>
      </c>
      <c r="GZ26" s="193">
        <f t="shared" si="94"/>
        <v>0.1257941983</v>
      </c>
      <c r="HA26" s="193">
        <f t="shared" si="94"/>
        <v>0.1249929614</v>
      </c>
      <c r="HB26" s="193">
        <f t="shared" si="94"/>
        <v>0.1273966722</v>
      </c>
      <c r="HC26" s="193">
        <f t="shared" si="94"/>
        <v>0.1314028568</v>
      </c>
      <c r="HD26" s="193">
        <f t="shared" si="94"/>
        <v>0.1390146077</v>
      </c>
      <c r="HE26" s="193">
        <f t="shared" si="94"/>
        <v>0.1514337801</v>
      </c>
      <c r="HF26" s="193">
        <f t="shared" si="94"/>
        <v>0.1658560449</v>
      </c>
      <c r="HG26" s="193">
        <f t="shared" si="94"/>
        <v>0.188290679</v>
      </c>
      <c r="HH26" s="193">
        <f t="shared" si="94"/>
        <v>0.2165738856</v>
      </c>
      <c r="HI26" s="193">
        <f t="shared" si="94"/>
        <v>0.2400514207</v>
      </c>
      <c r="HJ26" s="193">
        <f t="shared" si="94"/>
        <v>0.2374538146</v>
      </c>
      <c r="HK26" s="193">
        <f t="shared" si="94"/>
        <v>0.19711413</v>
      </c>
      <c r="HL26" s="193">
        <f t="shared" si="94"/>
        <v>0.1614416809</v>
      </c>
      <c r="HM26" s="193">
        <f t="shared" si="94"/>
        <v>0.1207560596</v>
      </c>
      <c r="HN26" s="193">
        <f t="shared" si="94"/>
        <v>0.08565598666</v>
      </c>
      <c r="HO26" s="193">
        <f t="shared" si="94"/>
        <v>0.04104194036</v>
      </c>
      <c r="HP26" s="193">
        <f t="shared" si="94"/>
        <v>0.02218789884</v>
      </c>
      <c r="HQ26" s="193">
        <f t="shared" si="94"/>
        <v>0.005586671788</v>
      </c>
      <c r="HR26" s="193">
        <f t="shared" si="94"/>
        <v>0.01164367567</v>
      </c>
      <c r="HS26" s="193">
        <f t="shared" si="94"/>
        <v>0.03861004913</v>
      </c>
      <c r="HT26" s="193">
        <f t="shared" si="94"/>
        <v>0.06086166948</v>
      </c>
      <c r="HU26" s="193">
        <f t="shared" si="94"/>
        <v>0.1023452346</v>
      </c>
      <c r="HV26" s="193">
        <f t="shared" si="94"/>
        <v>0.1756897204</v>
      </c>
      <c r="HW26" s="193">
        <f t="shared" si="94"/>
        <v>0.2299485436</v>
      </c>
      <c r="HX26" s="193">
        <f t="shared" si="94"/>
        <v>0.2824225501</v>
      </c>
      <c r="HY26" s="193">
        <f t="shared" si="94"/>
        <v>0.3198749611</v>
      </c>
      <c r="HZ26" s="193">
        <f t="shared" si="94"/>
        <v>0.3760464908</v>
      </c>
      <c r="IA26" s="193">
        <f t="shared" si="94"/>
        <v>0.4262403726</v>
      </c>
      <c r="IB26" s="193">
        <f t="shared" si="94"/>
        <v>0.4505096435</v>
      </c>
      <c r="IC26" s="193">
        <f t="shared" si="94"/>
        <v>0.4565159394</v>
      </c>
      <c r="ID26" s="193">
        <f t="shared" si="94"/>
        <v>0.4424029719</v>
      </c>
      <c r="IE26" s="193">
        <f t="shared" si="94"/>
        <v>0.4190469153</v>
      </c>
      <c r="IF26" s="193">
        <f t="shared" si="94"/>
        <v>0.3942085704</v>
      </c>
      <c r="IG26" s="193">
        <f t="shared" si="94"/>
        <v>0.3745782656</v>
      </c>
      <c r="IH26" s="193">
        <f t="shared" si="94"/>
        <v>0.3545473423</v>
      </c>
      <c r="II26" s="193">
        <f t="shared" si="94"/>
        <v>0.3377213667</v>
      </c>
      <c r="IJ26" s="193">
        <f t="shared" si="94"/>
        <v>0.3212960096</v>
      </c>
      <c r="IK26" s="193">
        <f t="shared" si="94"/>
        <v>0.3040694156</v>
      </c>
      <c r="IL26" s="193">
        <f t="shared" si="94"/>
        <v>0.2788304523</v>
      </c>
      <c r="IM26" s="193">
        <f t="shared" si="94"/>
        <v>0.2523896335</v>
      </c>
      <c r="IN26" s="193">
        <f t="shared" si="94"/>
        <v>0.2203401562</v>
      </c>
      <c r="IO26" s="193">
        <f t="shared" si="23"/>
        <v>0</v>
      </c>
      <c r="IP26" s="193">
        <f t="shared" si="29"/>
        <v>0</v>
      </c>
      <c r="IQ26" s="193">
        <f t="shared" ref="IQ26:KK26" si="95">MAX((MIN(CZ26+IP26,$IO$7))-GT26,0)</f>
        <v>0</v>
      </c>
      <c r="IR26" s="193">
        <f t="shared" si="95"/>
        <v>0</v>
      </c>
      <c r="IS26" s="193">
        <f t="shared" si="95"/>
        <v>0</v>
      </c>
      <c r="IT26" s="193">
        <f t="shared" si="95"/>
        <v>0</v>
      </c>
      <c r="IU26" s="193">
        <f t="shared" si="95"/>
        <v>0</v>
      </c>
      <c r="IV26" s="193">
        <f t="shared" si="95"/>
        <v>0</v>
      </c>
      <c r="IW26" s="193">
        <f t="shared" si="95"/>
        <v>0</v>
      </c>
      <c r="IX26" s="193">
        <f t="shared" si="95"/>
        <v>0</v>
      </c>
      <c r="IY26" s="193">
        <f t="shared" si="95"/>
        <v>0</v>
      </c>
      <c r="IZ26" s="193">
        <f t="shared" si="95"/>
        <v>0</v>
      </c>
      <c r="JA26" s="193">
        <f t="shared" si="95"/>
        <v>0</v>
      </c>
      <c r="JB26" s="193">
        <f t="shared" si="95"/>
        <v>0</v>
      </c>
      <c r="JC26" s="193">
        <f t="shared" si="95"/>
        <v>0</v>
      </c>
      <c r="JD26" s="193">
        <f t="shared" si="95"/>
        <v>0</v>
      </c>
      <c r="JE26" s="193">
        <f t="shared" si="95"/>
        <v>0</v>
      </c>
      <c r="JF26" s="193">
        <f t="shared" si="95"/>
        <v>0</v>
      </c>
      <c r="JG26" s="193">
        <f t="shared" si="95"/>
        <v>0</v>
      </c>
      <c r="JH26" s="193">
        <f t="shared" si="95"/>
        <v>0</v>
      </c>
      <c r="JI26" s="193">
        <f t="shared" si="95"/>
        <v>0</v>
      </c>
      <c r="JJ26" s="193">
        <f t="shared" si="95"/>
        <v>0</v>
      </c>
      <c r="JK26" s="193">
        <f t="shared" si="95"/>
        <v>0</v>
      </c>
      <c r="JL26" s="193">
        <f t="shared" si="95"/>
        <v>0</v>
      </c>
      <c r="JM26" s="193">
        <f t="shared" si="95"/>
        <v>0</v>
      </c>
      <c r="JN26" s="193">
        <f t="shared" si="95"/>
        <v>0</v>
      </c>
      <c r="JO26" s="193">
        <f t="shared" si="95"/>
        <v>0</v>
      </c>
      <c r="JP26" s="193">
        <f t="shared" si="95"/>
        <v>0</v>
      </c>
      <c r="JQ26" s="193">
        <f t="shared" si="95"/>
        <v>0</v>
      </c>
      <c r="JR26" s="193">
        <f t="shared" si="95"/>
        <v>0</v>
      </c>
      <c r="JS26" s="193">
        <f t="shared" si="95"/>
        <v>0</v>
      </c>
      <c r="JT26" s="193">
        <f t="shared" si="95"/>
        <v>0</v>
      </c>
      <c r="JU26" s="193">
        <f t="shared" si="95"/>
        <v>0</v>
      </c>
      <c r="JV26" s="193">
        <f t="shared" si="95"/>
        <v>0</v>
      </c>
      <c r="JW26" s="193">
        <f t="shared" si="95"/>
        <v>0</v>
      </c>
      <c r="JX26" s="193">
        <f t="shared" si="95"/>
        <v>0</v>
      </c>
      <c r="JY26" s="193">
        <f t="shared" si="95"/>
        <v>0</v>
      </c>
      <c r="JZ26" s="193">
        <f t="shared" si="95"/>
        <v>0</v>
      </c>
      <c r="KA26" s="193">
        <f t="shared" si="95"/>
        <v>0</v>
      </c>
      <c r="KB26" s="193">
        <f t="shared" si="95"/>
        <v>0</v>
      </c>
      <c r="KC26" s="193">
        <f t="shared" si="95"/>
        <v>0</v>
      </c>
      <c r="KD26" s="193">
        <f t="shared" si="95"/>
        <v>0</v>
      </c>
      <c r="KE26" s="193">
        <f t="shared" si="95"/>
        <v>0</v>
      </c>
      <c r="KF26" s="193">
        <f t="shared" si="95"/>
        <v>0</v>
      </c>
      <c r="KG26" s="193">
        <f t="shared" si="95"/>
        <v>0</v>
      </c>
      <c r="KH26" s="193">
        <f t="shared" si="95"/>
        <v>0</v>
      </c>
      <c r="KI26" s="193">
        <f t="shared" si="95"/>
        <v>0</v>
      </c>
      <c r="KJ26" s="193">
        <f t="shared" si="95"/>
        <v>0</v>
      </c>
      <c r="KK26" s="193">
        <f t="shared" si="95"/>
        <v>0</v>
      </c>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row>
    <row r="27" ht="14.25" customHeight="1">
      <c r="A27" s="1">
        <v>1.0</v>
      </c>
      <c r="B27" s="1">
        <f t="shared" ref="B27:C27" si="96">B26+1</f>
        <v>17</v>
      </c>
      <c r="C27" s="267">
        <f t="shared" si="96"/>
        <v>43482</v>
      </c>
      <c r="D27" s="193">
        <f t="shared" si="15"/>
        <v>13.56434033</v>
      </c>
      <c r="E27" s="193">
        <f>(SUMIFS(Profile!$F$2:$F$17521,Profile!$B$2:$B$17521,$B27,Profile!$C$2:$C$17521,E$8))*$C$6</f>
        <v>0.1890919159</v>
      </c>
      <c r="F27" s="193">
        <f>(SUMIFS(Profile!$F$2:$F$17521,Profile!$B$2:$B$17521,$B27,Profile!$C$2:$C$17521,F$8))*$C$6</f>
        <v>0.1674585187</v>
      </c>
      <c r="G27" s="193">
        <f>(SUMIFS(Profile!$F$2:$F$17521,Profile!$B$2:$B$17521,$B27,Profile!$C$2:$C$17521,G$8))*$C$6</f>
        <v>0.1538374909</v>
      </c>
      <c r="H27" s="193">
        <f>(SUMIFS(Profile!$F$2:$F$17521,Profile!$B$2:$B$17521,$B27,Profile!$C$2:$C$17521,H$8))*$C$6</f>
        <v>0.1430207923</v>
      </c>
      <c r="I27" s="193">
        <f>(SUMIFS(Profile!$F$2:$F$17521,Profile!$B$2:$B$17521,$B27,Profile!$C$2:$C$17521,I$8))*$C$6</f>
        <v>0.135008423</v>
      </c>
      <c r="J27" s="193">
        <f>(SUMIFS(Profile!$F$2:$F$17521,Profile!$B$2:$B$17521,$B27,Profile!$C$2:$C$17521,J$8))*$C$6</f>
        <v>0.128999146</v>
      </c>
      <c r="K27" s="193">
        <f>(SUMIFS(Profile!$F$2:$F$17521,Profile!$B$2:$B$17521,$B27,Profile!$C$2:$C$17521,K$8))*$C$6</f>
        <v>0.1281979091</v>
      </c>
      <c r="L27" s="193">
        <f>(SUMIFS(Profile!$F$2:$F$17521,Profile!$B$2:$B$17521,$B27,Profile!$C$2:$C$17521,L$8))*$C$6</f>
        <v>0.1269960537</v>
      </c>
      <c r="M27" s="193">
        <f>(SUMIFS(Profile!$F$2:$F$17521,Profile!$B$2:$B$17521,$B27,Profile!$C$2:$C$17521,M$8))*$C$6</f>
        <v>0.1261948168</v>
      </c>
      <c r="N27" s="193">
        <f>(SUMIFS(Profile!$F$2:$F$17521,Profile!$B$2:$B$17521,$B27,Profile!$C$2:$C$17521,N$8))*$C$6</f>
        <v>0.1269960537</v>
      </c>
      <c r="O27" s="193">
        <f>(SUMIFS(Profile!$F$2:$F$17521,Profile!$B$2:$B$17521,$B27,Profile!$C$2:$C$17521,O$8))*$C$6</f>
        <v>0.1277972906</v>
      </c>
      <c r="P27" s="193">
        <f>(SUMIFS(Profile!$F$2:$F$17521,Profile!$B$2:$B$17521,$B27,Profile!$C$2:$C$17521,P$8))*$C$6</f>
        <v>0.1346078045</v>
      </c>
      <c r="Q27" s="193">
        <f>(SUMIFS(Profile!$F$2:$F$17521,Profile!$B$2:$B$17521,$B27,Profile!$C$2:$C$17521,Q$8))*$C$6</f>
        <v>0.1422195554</v>
      </c>
      <c r="R27" s="193">
        <f>(SUMIFS(Profile!$F$2:$F$17521,Profile!$B$2:$B$17521,$B27,Profile!$C$2:$C$17521,R$8))*$C$6</f>
        <v>0.1510331616</v>
      </c>
      <c r="S27" s="193">
        <f>(SUMIFS(Profile!$F$2:$F$17521,Profile!$B$2:$B$17521,$B27,Profile!$C$2:$C$17521,S$8))*$C$6</f>
        <v>0.1734677957</v>
      </c>
      <c r="T27" s="193">
        <f>(SUMIFS(Profile!$F$2:$F$17521,Profile!$B$2:$B$17521,$B27,Profile!$C$2:$C$17521,T$8))*$C$6</f>
        <v>0.2031135622</v>
      </c>
      <c r="U27" s="193">
        <f>(SUMIFS(Profile!$F$2:$F$17521,Profile!$B$2:$B$17521,$B27,Profile!$C$2:$C$17521,U$8))*$C$6</f>
        <v>0.2371661318</v>
      </c>
      <c r="V27" s="193">
        <f>(SUMIFS(Profile!$F$2:$F$17521,Profile!$B$2:$B$17521,$B27,Profile!$C$2:$C$17521,V$8))*$C$6</f>
        <v>0.2728211753</v>
      </c>
      <c r="W27" s="193">
        <f>(SUMIFS(Profile!$F$2:$F$17521,Profile!$B$2:$B$17521,$B27,Profile!$C$2:$C$17521,W$8))*$C$6</f>
        <v>0.293252717</v>
      </c>
      <c r="X27" s="193">
        <f>(SUMIFS(Profile!$F$2:$F$17521,Profile!$B$2:$B$17521,$B27,Profile!$C$2:$C$17521,X$8))*$C$6</f>
        <v>0.3148861142</v>
      </c>
      <c r="Y27" s="193">
        <f>(SUMIFS(Profile!$F$2:$F$17521,Profile!$B$2:$B$17521,$B27,Profile!$C$2:$C$17521,Y$8))*$C$6</f>
        <v>0.3289077605</v>
      </c>
      <c r="Z27" s="193">
        <f>(SUMIFS(Profile!$F$2:$F$17521,Profile!$B$2:$B$17521,$B27,Profile!$C$2:$C$17521,Z$8))*$C$6</f>
        <v>0.3329139452</v>
      </c>
      <c r="AA27" s="193">
        <f>(SUMIFS(Profile!$F$2:$F$17521,Profile!$B$2:$B$17521,$B27,Profile!$C$2:$C$17521,AA$8))*$C$6</f>
        <v>0.3365195113</v>
      </c>
      <c r="AB27" s="193">
        <f>(SUMIFS(Profile!$F$2:$F$17521,Profile!$B$2:$B$17521,$B27,Profile!$C$2:$C$17521,AB$8))*$C$6</f>
        <v>0.3505411576</v>
      </c>
      <c r="AC27" s="193">
        <f>(SUMIFS(Profile!$F$2:$F$17521,Profile!$B$2:$B$17521,$B27,Profile!$C$2:$C$17521,AC$8))*$C$6</f>
        <v>0.35775229</v>
      </c>
      <c r="AD27" s="193">
        <f>(SUMIFS(Profile!$F$2:$F$17521,Profile!$B$2:$B$17521,$B27,Profile!$C$2:$C$17521,AD$8))*$C$6</f>
        <v>0.3593547639</v>
      </c>
      <c r="AE27" s="193">
        <f>(SUMIFS(Profile!$F$2:$F$17521,Profile!$B$2:$B$17521,$B27,Profile!$C$2:$C$17521,AE$8))*$C$6</f>
        <v>0.3557491977</v>
      </c>
      <c r="AF27" s="193">
        <f>(SUMIFS(Profile!$F$2:$F$17521,Profile!$B$2:$B$17521,$B27,Profile!$C$2:$C$17521,AF$8))*$C$6</f>
        <v>0.3413269329</v>
      </c>
      <c r="AG27" s="193">
        <f>(SUMIFS(Profile!$F$2:$F$17521,Profile!$B$2:$B$17521,$B27,Profile!$C$2:$C$17521,AG$8))*$C$6</f>
        <v>0.3321127082</v>
      </c>
      <c r="AH27" s="193">
        <f>(SUMIFS(Profile!$F$2:$F$17521,Profile!$B$2:$B$17521,$B27,Profile!$C$2:$C$17521,AH$8))*$C$6</f>
        <v>0.3341158005</v>
      </c>
      <c r="AI27" s="193">
        <f>(SUMIFS(Profile!$F$2:$F$17521,Profile!$B$2:$B$17521,$B27,Profile!$C$2:$C$17521,AI$8))*$C$6</f>
        <v>0.3457337361</v>
      </c>
      <c r="AJ27" s="193">
        <f>(SUMIFS(Profile!$F$2:$F$17521,Profile!$B$2:$B$17521,$B27,Profile!$C$2:$C$17521,AJ$8))*$C$6</f>
        <v>0.3625597116</v>
      </c>
      <c r="AK27" s="193">
        <f>(SUMIFS(Profile!$F$2:$F$17521,Profile!$B$2:$B$17521,$B27,Profile!$C$2:$C$17521,AK$8))*$C$6</f>
        <v>0.3902023858</v>
      </c>
      <c r="AL27" s="193">
        <f>(SUMIFS(Profile!$F$2:$F$17521,Profile!$B$2:$B$17521,$B27,Profile!$C$2:$C$17521,AL$8))*$C$6</f>
        <v>0.42565712</v>
      </c>
      <c r="AM27" s="193">
        <f>(SUMIFS(Profile!$F$2:$F$17521,Profile!$B$2:$B$17521,$B27,Profile!$C$2:$C$17521,AM$8))*$C$6</f>
        <v>0.4688037288</v>
      </c>
      <c r="AN27" s="193">
        <f>(SUMIFS(Profile!$F$2:$F$17521,Profile!$B$2:$B$17521,$B27,Profile!$C$2:$C$17521,AN$8))*$C$6</f>
        <v>0.4771766547</v>
      </c>
      <c r="AO27" s="193">
        <f>(SUMIFS(Profile!$F$2:$F$17521,Profile!$B$2:$B$17521,$B27,Profile!$C$2:$C$17521,AO$8))*$C$6</f>
        <v>0.464036369</v>
      </c>
      <c r="AP27" s="193">
        <f>(SUMIFS(Profile!$F$2:$F$17521,Profile!$B$2:$B$17521,$B27,Profile!$C$2:$C$17521,AP$8))*$C$6</f>
        <v>0.4456880433</v>
      </c>
      <c r="AQ27" s="193">
        <f>(SUMIFS(Profile!$F$2:$F$17521,Profile!$B$2:$B$17521,$B27,Profile!$C$2:$C$17521,AQ$8))*$C$6</f>
        <v>0.4250161305</v>
      </c>
      <c r="AR27" s="193">
        <f>(SUMIFS(Profile!$F$2:$F$17521,Profile!$B$2:$B$17521,$B27,Profile!$C$2:$C$17521,AR$8))*$C$6</f>
        <v>0.4086308352</v>
      </c>
      <c r="AS27" s="193">
        <f>(SUMIFS(Profile!$F$2:$F$17521,Profile!$B$2:$B$17521,$B27,Profile!$C$2:$C$17521,AS$8))*$C$6</f>
        <v>0.3906030042</v>
      </c>
      <c r="AT27" s="193">
        <f>(SUMIFS(Profile!$F$2:$F$17521,Profile!$B$2:$B$17521,$B27,Profile!$C$2:$C$17521,AT$8))*$C$6</f>
        <v>0.3705720809</v>
      </c>
      <c r="AU27" s="193">
        <f>(SUMIFS(Profile!$F$2:$F$17521,Profile!$B$2:$B$17521,$B27,Profile!$C$2:$C$17521,AU$8))*$C$6</f>
        <v>0.3509417761</v>
      </c>
      <c r="AV27" s="193">
        <f>(SUMIFS(Profile!$F$2:$F$17521,Profile!$B$2:$B$17521,$B27,Profile!$C$2:$C$17521,AV$8))*$C$6</f>
        <v>0.3281065236</v>
      </c>
      <c r="AW27" s="193">
        <f>(SUMIFS(Profile!$F$2:$F$17521,Profile!$B$2:$B$17521,$B27,Profile!$C$2:$C$17521,AW$8))*$C$6</f>
        <v>0.3056718895</v>
      </c>
      <c r="AX27" s="193">
        <f>(SUMIFS(Profile!$F$2:$F$17521,Profile!$B$2:$B$17521,$B27,Profile!$C$2:$C$17521,AX$8))*$C$6</f>
        <v>0.2724205568</v>
      </c>
      <c r="AY27" s="193">
        <f>(SUMIFS(Profile!$F$2:$F$17521,Profile!$B$2:$B$17521,$B27,Profile!$C$2:$C$17521,AY$8))*$C$6</f>
        <v>0.2315574733</v>
      </c>
      <c r="AZ27" s="193">
        <f>(SUMIFS(Profile!$F$2:$F$17521,Profile!$B$2:$B$17521,$B27,Profile!$C$2:$C$17521,AZ$8))*$C$6</f>
        <v>0.1955018114</v>
      </c>
      <c r="BA27" s="193">
        <f t="shared" si="16"/>
        <v>1.807444685</v>
      </c>
      <c r="BB27" s="193">
        <f>(SUMIFS(Profile!$E$2:$E$17521,Profile!$B$2:$B$17521,$B27,Profile!$C$2:$C$17521,BB$8))*$C$9</f>
        <v>0</v>
      </c>
      <c r="BC27" s="193">
        <f>(SUMIFS(Profile!$E$2:$E$17521,Profile!$B$2:$B$17521,$B27,Profile!$C$2:$C$17521,BC$8))*$C$9</f>
        <v>0</v>
      </c>
      <c r="BD27" s="193">
        <f>(SUMIFS(Profile!$E$2:$E$17521,Profile!$B$2:$B$17521,$B27,Profile!$C$2:$C$17521,BD$8))*$C$9</f>
        <v>0</v>
      </c>
      <c r="BE27" s="193">
        <f>(SUMIFS(Profile!$E$2:$E$17521,Profile!$B$2:$B$17521,$B27,Profile!$C$2:$C$17521,BE$8))*$C$9</f>
        <v>0</v>
      </c>
      <c r="BF27" s="193">
        <f>(SUMIFS(Profile!$E$2:$E$17521,Profile!$B$2:$B$17521,$B27,Profile!$C$2:$C$17521,BF$8))*$C$9</f>
        <v>0</v>
      </c>
      <c r="BG27" s="193">
        <f>(SUMIFS(Profile!$E$2:$E$17521,Profile!$B$2:$B$17521,$B27,Profile!$C$2:$C$17521,BG$8))*$C$9</f>
        <v>0</v>
      </c>
      <c r="BH27" s="193">
        <f>(SUMIFS(Profile!$E$2:$E$17521,Profile!$B$2:$B$17521,$B27,Profile!$C$2:$C$17521,BH$8))*$C$9</f>
        <v>0</v>
      </c>
      <c r="BI27" s="193">
        <f>(SUMIFS(Profile!$E$2:$E$17521,Profile!$B$2:$B$17521,$B27,Profile!$C$2:$C$17521,BI$8))*$C$9</f>
        <v>0</v>
      </c>
      <c r="BJ27" s="193">
        <f>(SUMIFS(Profile!$E$2:$E$17521,Profile!$B$2:$B$17521,$B27,Profile!$C$2:$C$17521,BJ$8))*$C$9</f>
        <v>0</v>
      </c>
      <c r="BK27" s="193">
        <f>(SUMIFS(Profile!$E$2:$E$17521,Profile!$B$2:$B$17521,$B27,Profile!$C$2:$C$17521,BK$8))*$C$9</f>
        <v>0</v>
      </c>
      <c r="BL27" s="193">
        <f>(SUMIFS(Profile!$E$2:$E$17521,Profile!$B$2:$B$17521,$B27,Profile!$C$2:$C$17521,BL$8))*$C$9</f>
        <v>0</v>
      </c>
      <c r="BM27" s="193">
        <f>(SUMIFS(Profile!$E$2:$E$17521,Profile!$B$2:$B$17521,$B27,Profile!$C$2:$C$17521,BM$8))*$C$9</f>
        <v>0</v>
      </c>
      <c r="BN27" s="193">
        <f>(SUMIFS(Profile!$E$2:$E$17521,Profile!$B$2:$B$17521,$B27,Profile!$C$2:$C$17521,BN$8))*$C$9</f>
        <v>0</v>
      </c>
      <c r="BO27" s="193">
        <f>(SUMIFS(Profile!$E$2:$E$17521,Profile!$B$2:$B$17521,$B27,Profile!$C$2:$C$17521,BO$8))*$C$9</f>
        <v>0</v>
      </c>
      <c r="BP27" s="193">
        <f>(SUMIFS(Profile!$E$2:$E$17521,Profile!$B$2:$B$17521,$B27,Profile!$C$2:$C$17521,BP$8))*$C$9</f>
        <v>0.00002886434727</v>
      </c>
      <c r="BQ27" s="193">
        <f>(SUMIFS(Profile!$E$2:$E$17521,Profile!$B$2:$B$17521,$B27,Profile!$C$2:$C$17521,BQ$8))*$C$9</f>
        <v>0.0002728406457</v>
      </c>
      <c r="BR27" s="193">
        <f>(SUMIFS(Profile!$E$2:$E$17521,Profile!$B$2:$B$17521,$B27,Profile!$C$2:$C$17521,BR$8))*$C$9</f>
        <v>0.006296601344</v>
      </c>
      <c r="BS27" s="193">
        <f>(SUMIFS(Profile!$E$2:$E$17521,Profile!$B$2:$B$17521,$B27,Profile!$C$2:$C$17521,BS$8))*$C$9</f>
        <v>0.01631742475</v>
      </c>
      <c r="BT27" s="193">
        <f>(SUMIFS(Profile!$E$2:$E$17521,Profile!$B$2:$B$17521,$B27,Profile!$C$2:$C$17521,BT$8))*$C$9</f>
        <v>0.03351595814</v>
      </c>
      <c r="BU27" s="193">
        <f>(SUMIFS(Profile!$E$2:$E$17521,Profile!$B$2:$B$17521,$B27,Profile!$C$2:$C$17521,BU$8))*$C$9</f>
        <v>0.06117969707</v>
      </c>
      <c r="BV27" s="193">
        <f>(SUMIFS(Profile!$E$2:$E$17521,Profile!$B$2:$B$17521,$B27,Profile!$C$2:$C$17521,BV$8))*$C$9</f>
        <v>0.08999664847</v>
      </c>
      <c r="BW27" s="193">
        <f>(SUMIFS(Profile!$E$2:$E$17521,Profile!$B$2:$B$17521,$B27,Profile!$C$2:$C$17521,BW$8))*$C$9</f>
        <v>0.1242820978</v>
      </c>
      <c r="BX27" s="193">
        <f>(SUMIFS(Profile!$E$2:$E$17521,Profile!$B$2:$B$17521,$B27,Profile!$C$2:$C$17521,BX$8))*$C$9</f>
        <v>0.1707442791</v>
      </c>
      <c r="BY27" s="193">
        <f>(SUMIFS(Profile!$E$2:$E$17521,Profile!$B$2:$B$17521,$B27,Profile!$C$2:$C$17521,BY$8))*$C$9</f>
        <v>0.1991047296</v>
      </c>
      <c r="BZ27" s="193">
        <f>(SUMIFS(Profile!$E$2:$E$17521,Profile!$B$2:$B$17521,$B27,Profile!$C$2:$C$17521,BZ$8))*$C$9</f>
        <v>0.1906844471</v>
      </c>
      <c r="CA27" s="193">
        <f>(SUMIFS(Profile!$E$2:$E$17521,Profile!$B$2:$B$17521,$B27,Profile!$C$2:$C$17521,CA$8))*$C$9</f>
        <v>0.176664522</v>
      </c>
      <c r="CB27" s="193">
        <f>(SUMIFS(Profile!$E$2:$E$17521,Profile!$B$2:$B$17521,$B27,Profile!$C$2:$C$17521,CB$8))*$C$9</f>
        <v>0.1777590591</v>
      </c>
      <c r="CC27" s="193">
        <f>(SUMIFS(Profile!$E$2:$E$17521,Profile!$B$2:$B$17521,$B27,Profile!$C$2:$C$17521,CC$8))*$C$9</f>
        <v>0.1875603619</v>
      </c>
      <c r="CD27" s="193">
        <f>(SUMIFS(Profile!$E$2:$E$17521,Profile!$B$2:$B$17521,$B27,Profile!$C$2:$C$17521,CD$8))*$C$9</f>
        <v>0.1609449037</v>
      </c>
      <c r="CE27" s="193">
        <f>(SUMIFS(Profile!$E$2:$E$17521,Profile!$B$2:$B$17521,$B27,Profile!$C$2:$C$17521,CE$8))*$C$9</f>
        <v>0.09573504665</v>
      </c>
      <c r="CF27" s="193">
        <f>(SUMIFS(Profile!$E$2:$E$17521,Profile!$B$2:$B$17521,$B27,Profile!$C$2:$C$17521,CF$8))*$C$9</f>
        <v>0.05630607921</v>
      </c>
      <c r="CG27" s="193">
        <f>(SUMIFS(Profile!$E$2:$E$17521,Profile!$B$2:$B$17521,$B27,Profile!$C$2:$C$17521,CG$8))*$C$9</f>
        <v>0.02953421354</v>
      </c>
      <c r="CH27" s="193">
        <f>(SUMIFS(Profile!$E$2:$E$17521,Profile!$B$2:$B$17521,$B27,Profile!$C$2:$C$17521,CH$8))*$C$9</f>
        <v>0.01780934112</v>
      </c>
      <c r="CI27" s="193">
        <f>(SUMIFS(Profile!$E$2:$E$17521,Profile!$B$2:$B$17521,$B27,Profile!$C$2:$C$17521,CI$8))*$C$9</f>
        <v>0.008166836491</v>
      </c>
      <c r="CJ27" s="193">
        <f>(SUMIFS(Profile!$E$2:$E$17521,Profile!$B$2:$B$17521,$B27,Profile!$C$2:$C$17521,CJ$8))*$C$9</f>
        <v>0.003667223383</v>
      </c>
      <c r="CK27" s="193">
        <f>(SUMIFS(Profile!$E$2:$E$17521,Profile!$B$2:$B$17521,$B27,Profile!$C$2:$C$17521,CK$8))*$C$9</f>
        <v>0.0007698234294</v>
      </c>
      <c r="CL27" s="193">
        <f>(SUMIFS(Profile!$E$2:$E$17521,Profile!$B$2:$B$17521,$B27,Profile!$C$2:$C$17521,CL$8))*$C$9</f>
        <v>0.0000922369086</v>
      </c>
      <c r="CM27" s="193">
        <f>(SUMIFS(Profile!$E$2:$E$17521,Profile!$B$2:$B$17521,$B27,Profile!$C$2:$C$17521,CM$8))*$C$9</f>
        <v>0.00001144898691</v>
      </c>
      <c r="CN27" s="193">
        <f>(SUMIFS(Profile!$E$2:$E$17521,Profile!$B$2:$B$17521,$B27,Profile!$C$2:$C$17521,CN$8))*$C$9</f>
        <v>0</v>
      </c>
      <c r="CO27" s="193">
        <f>(SUMIFS(Profile!$E$2:$E$17521,Profile!$B$2:$B$17521,$B27,Profile!$C$2:$C$17521,CO$8))*$C$9</f>
        <v>0</v>
      </c>
      <c r="CP27" s="193">
        <f>(SUMIFS(Profile!$E$2:$E$17521,Profile!$B$2:$B$17521,$B27,Profile!$C$2:$C$17521,CP$8))*$C$9</f>
        <v>0</v>
      </c>
      <c r="CQ27" s="193">
        <f>(SUMIFS(Profile!$E$2:$E$17521,Profile!$B$2:$B$17521,$B27,Profile!$C$2:$C$17521,CQ$8))*$C$9</f>
        <v>0</v>
      </c>
      <c r="CR27" s="193">
        <f>(SUMIFS(Profile!$E$2:$E$17521,Profile!$B$2:$B$17521,$B27,Profile!$C$2:$C$17521,CR$8))*$C$9</f>
        <v>0</v>
      </c>
      <c r="CS27" s="193">
        <f>(SUMIFS(Profile!$E$2:$E$17521,Profile!$B$2:$B$17521,$B27,Profile!$C$2:$C$17521,CS$8))*$C$9</f>
        <v>0</v>
      </c>
      <c r="CT27" s="193">
        <f>(SUMIFS(Profile!$E$2:$E$17521,Profile!$B$2:$B$17521,$B27,Profile!$C$2:$C$17521,CT$8))*$C$9</f>
        <v>0</v>
      </c>
      <c r="CU27" s="193">
        <f>(SUMIFS(Profile!$E$2:$E$17521,Profile!$B$2:$B$17521,$B27,Profile!$C$2:$C$17521,CU$8))*$C$9</f>
        <v>0</v>
      </c>
      <c r="CV27" s="193">
        <f>(SUMIFS(Profile!$E$2:$E$17521,Profile!$B$2:$B$17521,$B27,Profile!$C$2:$C$17521,CV$8))*$C$9</f>
        <v>0</v>
      </c>
      <c r="CW27" s="193">
        <f>(SUMIFS(Profile!$E$2:$E$17521,Profile!$B$2:$B$17521,$B27,Profile!$C$2:$C$17521,CW$8))*$C$9</f>
        <v>0</v>
      </c>
      <c r="CX27" s="193">
        <f t="shared" si="17"/>
        <v>0</v>
      </c>
      <c r="CY27" s="193">
        <f t="shared" ref="CY27:ET27" si="97">MAX(BB27-E27,0)</f>
        <v>0</v>
      </c>
      <c r="CZ27" s="193">
        <f t="shared" si="97"/>
        <v>0</v>
      </c>
      <c r="DA27" s="193">
        <f t="shared" si="97"/>
        <v>0</v>
      </c>
      <c r="DB27" s="193">
        <f t="shared" si="97"/>
        <v>0</v>
      </c>
      <c r="DC27" s="193">
        <f t="shared" si="97"/>
        <v>0</v>
      </c>
      <c r="DD27" s="193">
        <f t="shared" si="97"/>
        <v>0</v>
      </c>
      <c r="DE27" s="193">
        <f t="shared" si="97"/>
        <v>0</v>
      </c>
      <c r="DF27" s="193">
        <f t="shared" si="97"/>
        <v>0</v>
      </c>
      <c r="DG27" s="193">
        <f t="shared" si="97"/>
        <v>0</v>
      </c>
      <c r="DH27" s="193">
        <f t="shared" si="97"/>
        <v>0</v>
      </c>
      <c r="DI27" s="193">
        <f t="shared" si="97"/>
        <v>0</v>
      </c>
      <c r="DJ27" s="193">
        <f t="shared" si="97"/>
        <v>0</v>
      </c>
      <c r="DK27" s="193">
        <f t="shared" si="97"/>
        <v>0</v>
      </c>
      <c r="DL27" s="193">
        <f t="shared" si="97"/>
        <v>0</v>
      </c>
      <c r="DM27" s="193">
        <f t="shared" si="97"/>
        <v>0</v>
      </c>
      <c r="DN27" s="193">
        <f t="shared" si="97"/>
        <v>0</v>
      </c>
      <c r="DO27" s="193">
        <f t="shared" si="97"/>
        <v>0</v>
      </c>
      <c r="DP27" s="193">
        <f t="shared" si="97"/>
        <v>0</v>
      </c>
      <c r="DQ27" s="193">
        <f t="shared" si="97"/>
        <v>0</v>
      </c>
      <c r="DR27" s="193">
        <f t="shared" si="97"/>
        <v>0</v>
      </c>
      <c r="DS27" s="193">
        <f t="shared" si="97"/>
        <v>0</v>
      </c>
      <c r="DT27" s="193">
        <f t="shared" si="97"/>
        <v>0</v>
      </c>
      <c r="DU27" s="193">
        <f t="shared" si="97"/>
        <v>0</v>
      </c>
      <c r="DV27" s="193">
        <f t="shared" si="97"/>
        <v>0</v>
      </c>
      <c r="DW27" s="193">
        <f t="shared" si="97"/>
        <v>0</v>
      </c>
      <c r="DX27" s="193">
        <f t="shared" si="97"/>
        <v>0</v>
      </c>
      <c r="DY27" s="193">
        <f t="shared" si="97"/>
        <v>0</v>
      </c>
      <c r="DZ27" s="193">
        <f t="shared" si="97"/>
        <v>0</v>
      </c>
      <c r="EA27" s="193">
        <f t="shared" si="97"/>
        <v>0</v>
      </c>
      <c r="EB27" s="193">
        <f t="shared" si="97"/>
        <v>0</v>
      </c>
      <c r="EC27" s="193">
        <f t="shared" si="97"/>
        <v>0</v>
      </c>
      <c r="ED27" s="193">
        <f t="shared" si="97"/>
        <v>0</v>
      </c>
      <c r="EE27" s="193">
        <f t="shared" si="97"/>
        <v>0</v>
      </c>
      <c r="EF27" s="193">
        <f t="shared" si="97"/>
        <v>0</v>
      </c>
      <c r="EG27" s="193">
        <f t="shared" si="97"/>
        <v>0</v>
      </c>
      <c r="EH27" s="193">
        <f t="shared" si="97"/>
        <v>0</v>
      </c>
      <c r="EI27" s="193">
        <f t="shared" si="97"/>
        <v>0</v>
      </c>
      <c r="EJ27" s="193">
        <f t="shared" si="97"/>
        <v>0</v>
      </c>
      <c r="EK27" s="193">
        <f t="shared" si="97"/>
        <v>0</v>
      </c>
      <c r="EL27" s="193">
        <f t="shared" si="97"/>
        <v>0</v>
      </c>
      <c r="EM27" s="193">
        <f t="shared" si="97"/>
        <v>0</v>
      </c>
      <c r="EN27" s="193">
        <f t="shared" si="97"/>
        <v>0</v>
      </c>
      <c r="EO27" s="193">
        <f t="shared" si="97"/>
        <v>0</v>
      </c>
      <c r="EP27" s="193">
        <f t="shared" si="97"/>
        <v>0</v>
      </c>
      <c r="EQ27" s="193">
        <f t="shared" si="97"/>
        <v>0</v>
      </c>
      <c r="ER27" s="193">
        <f t="shared" si="97"/>
        <v>0</v>
      </c>
      <c r="ES27" s="193">
        <f t="shared" si="97"/>
        <v>0</v>
      </c>
      <c r="ET27" s="193">
        <f t="shared" si="97"/>
        <v>0</v>
      </c>
      <c r="EU27" s="193">
        <f t="shared" si="19"/>
        <v>1.807444685</v>
      </c>
      <c r="EV27" s="193">
        <f t="shared" ref="EV27:GQ27" si="98">BB27-CY27</f>
        <v>0</v>
      </c>
      <c r="EW27" s="193">
        <f t="shared" si="98"/>
        <v>0</v>
      </c>
      <c r="EX27" s="193">
        <f t="shared" si="98"/>
        <v>0</v>
      </c>
      <c r="EY27" s="193">
        <f t="shared" si="98"/>
        <v>0</v>
      </c>
      <c r="EZ27" s="193">
        <f t="shared" si="98"/>
        <v>0</v>
      </c>
      <c r="FA27" s="193">
        <f t="shared" si="98"/>
        <v>0</v>
      </c>
      <c r="FB27" s="193">
        <f t="shared" si="98"/>
        <v>0</v>
      </c>
      <c r="FC27" s="193">
        <f t="shared" si="98"/>
        <v>0</v>
      </c>
      <c r="FD27" s="193">
        <f t="shared" si="98"/>
        <v>0</v>
      </c>
      <c r="FE27" s="193">
        <f t="shared" si="98"/>
        <v>0</v>
      </c>
      <c r="FF27" s="193">
        <f t="shared" si="98"/>
        <v>0</v>
      </c>
      <c r="FG27" s="193">
        <f t="shared" si="98"/>
        <v>0</v>
      </c>
      <c r="FH27" s="193">
        <f t="shared" si="98"/>
        <v>0</v>
      </c>
      <c r="FI27" s="193">
        <f t="shared" si="98"/>
        <v>0</v>
      </c>
      <c r="FJ27" s="193">
        <f t="shared" si="98"/>
        <v>0.00002886434727</v>
      </c>
      <c r="FK27" s="193">
        <f t="shared" si="98"/>
        <v>0.0002728406457</v>
      </c>
      <c r="FL27" s="193">
        <f t="shared" si="98"/>
        <v>0.006296601344</v>
      </c>
      <c r="FM27" s="193">
        <f t="shared" si="98"/>
        <v>0.01631742475</v>
      </c>
      <c r="FN27" s="193">
        <f t="shared" si="98"/>
        <v>0.03351595814</v>
      </c>
      <c r="FO27" s="193">
        <f t="shared" si="98"/>
        <v>0.06117969707</v>
      </c>
      <c r="FP27" s="193">
        <f t="shared" si="98"/>
        <v>0.08999664847</v>
      </c>
      <c r="FQ27" s="193">
        <f t="shared" si="98"/>
        <v>0.1242820978</v>
      </c>
      <c r="FR27" s="193">
        <f t="shared" si="98"/>
        <v>0.1707442791</v>
      </c>
      <c r="FS27" s="193">
        <f t="shared" si="98"/>
        <v>0.1991047296</v>
      </c>
      <c r="FT27" s="193">
        <f t="shared" si="98"/>
        <v>0.1906844471</v>
      </c>
      <c r="FU27" s="193">
        <f t="shared" si="98"/>
        <v>0.176664522</v>
      </c>
      <c r="FV27" s="193">
        <f t="shared" si="98"/>
        <v>0.1777590591</v>
      </c>
      <c r="FW27" s="193">
        <f t="shared" si="98"/>
        <v>0.1875603619</v>
      </c>
      <c r="FX27" s="193">
        <f t="shared" si="98"/>
        <v>0.1609449037</v>
      </c>
      <c r="FY27" s="193">
        <f t="shared" si="98"/>
        <v>0.09573504665</v>
      </c>
      <c r="FZ27" s="193">
        <f t="shared" si="98"/>
        <v>0.05630607921</v>
      </c>
      <c r="GA27" s="193">
        <f t="shared" si="98"/>
        <v>0.02953421354</v>
      </c>
      <c r="GB27" s="193">
        <f t="shared" si="98"/>
        <v>0.01780934112</v>
      </c>
      <c r="GC27" s="193">
        <f t="shared" si="98"/>
        <v>0.008166836491</v>
      </c>
      <c r="GD27" s="193">
        <f t="shared" si="98"/>
        <v>0.003667223383</v>
      </c>
      <c r="GE27" s="193">
        <f t="shared" si="98"/>
        <v>0.0007698234294</v>
      </c>
      <c r="GF27" s="193">
        <f t="shared" si="98"/>
        <v>0.0000922369086</v>
      </c>
      <c r="GG27" s="193">
        <f t="shared" si="98"/>
        <v>0.00001144898691</v>
      </c>
      <c r="GH27" s="193">
        <f t="shared" si="98"/>
        <v>0</v>
      </c>
      <c r="GI27" s="193">
        <f t="shared" si="98"/>
        <v>0</v>
      </c>
      <c r="GJ27" s="193">
        <f t="shared" si="98"/>
        <v>0</v>
      </c>
      <c r="GK27" s="193">
        <f t="shared" si="98"/>
        <v>0</v>
      </c>
      <c r="GL27" s="193">
        <f t="shared" si="98"/>
        <v>0</v>
      </c>
      <c r="GM27" s="193">
        <f t="shared" si="98"/>
        <v>0</v>
      </c>
      <c r="GN27" s="193">
        <f t="shared" si="98"/>
        <v>0</v>
      </c>
      <c r="GO27" s="193">
        <f t="shared" si="98"/>
        <v>0</v>
      </c>
      <c r="GP27" s="193">
        <f t="shared" si="98"/>
        <v>0</v>
      </c>
      <c r="GQ27" s="193">
        <f t="shared" si="98"/>
        <v>0</v>
      </c>
      <c r="GR27" s="193">
        <f t="shared" si="21"/>
        <v>11.75689564</v>
      </c>
      <c r="GS27" s="193">
        <f t="shared" ref="GS27:IN27" si="99">E27-EV27</f>
        <v>0.1890919159</v>
      </c>
      <c r="GT27" s="193">
        <f t="shared" si="99"/>
        <v>0.1674585187</v>
      </c>
      <c r="GU27" s="193">
        <f t="shared" si="99"/>
        <v>0.1538374909</v>
      </c>
      <c r="GV27" s="193">
        <f t="shared" si="99"/>
        <v>0.1430207923</v>
      </c>
      <c r="GW27" s="193">
        <f t="shared" si="99"/>
        <v>0.135008423</v>
      </c>
      <c r="GX27" s="193">
        <f t="shared" si="99"/>
        <v>0.128999146</v>
      </c>
      <c r="GY27" s="193">
        <f t="shared" si="99"/>
        <v>0.1281979091</v>
      </c>
      <c r="GZ27" s="193">
        <f t="shared" si="99"/>
        <v>0.1269960537</v>
      </c>
      <c r="HA27" s="193">
        <f t="shared" si="99"/>
        <v>0.1261948168</v>
      </c>
      <c r="HB27" s="193">
        <f t="shared" si="99"/>
        <v>0.1269960537</v>
      </c>
      <c r="HC27" s="193">
        <f t="shared" si="99"/>
        <v>0.1277972906</v>
      </c>
      <c r="HD27" s="193">
        <f t="shared" si="99"/>
        <v>0.1346078045</v>
      </c>
      <c r="HE27" s="193">
        <f t="shared" si="99"/>
        <v>0.1422195554</v>
      </c>
      <c r="HF27" s="193">
        <f t="shared" si="99"/>
        <v>0.1510331616</v>
      </c>
      <c r="HG27" s="193">
        <f t="shared" si="99"/>
        <v>0.1734389314</v>
      </c>
      <c r="HH27" s="193">
        <f t="shared" si="99"/>
        <v>0.2028407216</v>
      </c>
      <c r="HI27" s="193">
        <f t="shared" si="99"/>
        <v>0.2308695305</v>
      </c>
      <c r="HJ27" s="193">
        <f t="shared" si="99"/>
        <v>0.2565037505</v>
      </c>
      <c r="HK27" s="193">
        <f t="shared" si="99"/>
        <v>0.2597367589</v>
      </c>
      <c r="HL27" s="193">
        <f t="shared" si="99"/>
        <v>0.2537064171</v>
      </c>
      <c r="HM27" s="193">
        <f t="shared" si="99"/>
        <v>0.238911112</v>
      </c>
      <c r="HN27" s="193">
        <f t="shared" si="99"/>
        <v>0.2086318473</v>
      </c>
      <c r="HO27" s="193">
        <f t="shared" si="99"/>
        <v>0.1657752322</v>
      </c>
      <c r="HP27" s="193">
        <f t="shared" si="99"/>
        <v>0.151436428</v>
      </c>
      <c r="HQ27" s="193">
        <f t="shared" si="99"/>
        <v>0.1670678429</v>
      </c>
      <c r="HR27" s="193">
        <f t="shared" si="99"/>
        <v>0.1826902419</v>
      </c>
      <c r="HS27" s="193">
        <f t="shared" si="99"/>
        <v>0.1779901386</v>
      </c>
      <c r="HT27" s="193">
        <f t="shared" si="99"/>
        <v>0.153766571</v>
      </c>
      <c r="HU27" s="193">
        <f t="shared" si="99"/>
        <v>0.1711678045</v>
      </c>
      <c r="HV27" s="193">
        <f t="shared" si="99"/>
        <v>0.2383807539</v>
      </c>
      <c r="HW27" s="193">
        <f t="shared" si="99"/>
        <v>0.2894276568</v>
      </c>
      <c r="HX27" s="193">
        <f t="shared" si="99"/>
        <v>0.3330254981</v>
      </c>
      <c r="HY27" s="193">
        <f t="shared" si="99"/>
        <v>0.3723930447</v>
      </c>
      <c r="HZ27" s="193">
        <f t="shared" si="99"/>
        <v>0.4174902835</v>
      </c>
      <c r="IA27" s="193">
        <f t="shared" si="99"/>
        <v>0.4651365054</v>
      </c>
      <c r="IB27" s="193">
        <f t="shared" si="99"/>
        <v>0.4764068313</v>
      </c>
      <c r="IC27" s="193">
        <f t="shared" si="99"/>
        <v>0.4639441321</v>
      </c>
      <c r="ID27" s="193">
        <f t="shared" si="99"/>
        <v>0.4456765943</v>
      </c>
      <c r="IE27" s="193">
        <f t="shared" si="99"/>
        <v>0.4250161305</v>
      </c>
      <c r="IF27" s="193">
        <f t="shared" si="99"/>
        <v>0.4086308352</v>
      </c>
      <c r="IG27" s="193">
        <f t="shared" si="99"/>
        <v>0.3906030042</v>
      </c>
      <c r="IH27" s="193">
        <f t="shared" si="99"/>
        <v>0.3705720809</v>
      </c>
      <c r="II27" s="193">
        <f t="shared" si="99"/>
        <v>0.3509417761</v>
      </c>
      <c r="IJ27" s="193">
        <f t="shared" si="99"/>
        <v>0.3281065236</v>
      </c>
      <c r="IK27" s="193">
        <f t="shared" si="99"/>
        <v>0.3056718895</v>
      </c>
      <c r="IL27" s="193">
        <f t="shared" si="99"/>
        <v>0.2724205568</v>
      </c>
      <c r="IM27" s="193">
        <f t="shared" si="99"/>
        <v>0.2315574733</v>
      </c>
      <c r="IN27" s="193">
        <f t="shared" si="99"/>
        <v>0.1955018114</v>
      </c>
      <c r="IO27" s="193">
        <f t="shared" si="23"/>
        <v>0</v>
      </c>
      <c r="IP27" s="193">
        <f t="shared" si="29"/>
        <v>0</v>
      </c>
      <c r="IQ27" s="193">
        <f t="shared" ref="IQ27:KK27" si="100">MAX((MIN(CZ27+IP27,$IO$7))-GT27,0)</f>
        <v>0</v>
      </c>
      <c r="IR27" s="193">
        <f t="shared" si="100"/>
        <v>0</v>
      </c>
      <c r="IS27" s="193">
        <f t="shared" si="100"/>
        <v>0</v>
      </c>
      <c r="IT27" s="193">
        <f t="shared" si="100"/>
        <v>0</v>
      </c>
      <c r="IU27" s="193">
        <f t="shared" si="100"/>
        <v>0</v>
      </c>
      <c r="IV27" s="193">
        <f t="shared" si="100"/>
        <v>0</v>
      </c>
      <c r="IW27" s="193">
        <f t="shared" si="100"/>
        <v>0</v>
      </c>
      <c r="IX27" s="193">
        <f t="shared" si="100"/>
        <v>0</v>
      </c>
      <c r="IY27" s="193">
        <f t="shared" si="100"/>
        <v>0</v>
      </c>
      <c r="IZ27" s="193">
        <f t="shared" si="100"/>
        <v>0</v>
      </c>
      <c r="JA27" s="193">
        <f t="shared" si="100"/>
        <v>0</v>
      </c>
      <c r="JB27" s="193">
        <f t="shared" si="100"/>
        <v>0</v>
      </c>
      <c r="JC27" s="193">
        <f t="shared" si="100"/>
        <v>0</v>
      </c>
      <c r="JD27" s="193">
        <f t="shared" si="100"/>
        <v>0</v>
      </c>
      <c r="JE27" s="193">
        <f t="shared" si="100"/>
        <v>0</v>
      </c>
      <c r="JF27" s="193">
        <f t="shared" si="100"/>
        <v>0</v>
      </c>
      <c r="JG27" s="193">
        <f t="shared" si="100"/>
        <v>0</v>
      </c>
      <c r="JH27" s="193">
        <f t="shared" si="100"/>
        <v>0</v>
      </c>
      <c r="JI27" s="193">
        <f t="shared" si="100"/>
        <v>0</v>
      </c>
      <c r="JJ27" s="193">
        <f t="shared" si="100"/>
        <v>0</v>
      </c>
      <c r="JK27" s="193">
        <f t="shared" si="100"/>
        <v>0</v>
      </c>
      <c r="JL27" s="193">
        <f t="shared" si="100"/>
        <v>0</v>
      </c>
      <c r="JM27" s="193">
        <f t="shared" si="100"/>
        <v>0</v>
      </c>
      <c r="JN27" s="193">
        <f t="shared" si="100"/>
        <v>0</v>
      </c>
      <c r="JO27" s="193">
        <f t="shared" si="100"/>
        <v>0</v>
      </c>
      <c r="JP27" s="193">
        <f t="shared" si="100"/>
        <v>0</v>
      </c>
      <c r="JQ27" s="193">
        <f t="shared" si="100"/>
        <v>0</v>
      </c>
      <c r="JR27" s="193">
        <f t="shared" si="100"/>
        <v>0</v>
      </c>
      <c r="JS27" s="193">
        <f t="shared" si="100"/>
        <v>0</v>
      </c>
      <c r="JT27" s="193">
        <f t="shared" si="100"/>
        <v>0</v>
      </c>
      <c r="JU27" s="193">
        <f t="shared" si="100"/>
        <v>0</v>
      </c>
      <c r="JV27" s="193">
        <f t="shared" si="100"/>
        <v>0</v>
      </c>
      <c r="JW27" s="193">
        <f t="shared" si="100"/>
        <v>0</v>
      </c>
      <c r="JX27" s="193">
        <f t="shared" si="100"/>
        <v>0</v>
      </c>
      <c r="JY27" s="193">
        <f t="shared" si="100"/>
        <v>0</v>
      </c>
      <c r="JZ27" s="193">
        <f t="shared" si="100"/>
        <v>0</v>
      </c>
      <c r="KA27" s="193">
        <f t="shared" si="100"/>
        <v>0</v>
      </c>
      <c r="KB27" s="193">
        <f t="shared" si="100"/>
        <v>0</v>
      </c>
      <c r="KC27" s="193">
        <f t="shared" si="100"/>
        <v>0</v>
      </c>
      <c r="KD27" s="193">
        <f t="shared" si="100"/>
        <v>0</v>
      </c>
      <c r="KE27" s="193">
        <f t="shared" si="100"/>
        <v>0</v>
      </c>
      <c r="KF27" s="193">
        <f t="shared" si="100"/>
        <v>0</v>
      </c>
      <c r="KG27" s="193">
        <f t="shared" si="100"/>
        <v>0</v>
      </c>
      <c r="KH27" s="193">
        <f t="shared" si="100"/>
        <v>0</v>
      </c>
      <c r="KI27" s="193">
        <f t="shared" si="100"/>
        <v>0</v>
      </c>
      <c r="KJ27" s="193">
        <f t="shared" si="100"/>
        <v>0</v>
      </c>
      <c r="KK27" s="193">
        <f t="shared" si="100"/>
        <v>0</v>
      </c>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row>
    <row r="28" ht="14.25" customHeight="1">
      <c r="A28" s="1">
        <v>1.0</v>
      </c>
      <c r="B28" s="1">
        <f t="shared" ref="B28:C28" si="101">B27+1</f>
        <v>18</v>
      </c>
      <c r="C28" s="267">
        <f t="shared" si="101"/>
        <v>43483</v>
      </c>
      <c r="D28" s="193">
        <f t="shared" si="15"/>
        <v>12.92058651</v>
      </c>
      <c r="E28" s="193">
        <f>(SUMIFS(Profile!$F$2:$F$17521,Profile!$B$2:$B$17521,$B28,Profile!$C$2:$C$17521,E$8))*$C$6</f>
        <v>0.1690609926</v>
      </c>
      <c r="F28" s="193">
        <f>(SUMIFS(Profile!$F$2:$F$17521,Profile!$B$2:$B$17521,$B28,Profile!$C$2:$C$17521,F$8))*$C$6</f>
        <v>0.1494306878</v>
      </c>
      <c r="G28" s="193">
        <f>(SUMIFS(Profile!$F$2:$F$17521,Profile!$B$2:$B$17521,$B28,Profile!$C$2:$C$17521,G$8))*$C$6</f>
        <v>0.1398158446</v>
      </c>
      <c r="H28" s="193">
        <f>(SUMIFS(Profile!$F$2:$F$17521,Profile!$B$2:$B$17521,$B28,Profile!$C$2:$C$17521,H$8))*$C$6</f>
        <v>0.1326047122</v>
      </c>
      <c r="I28" s="193">
        <f>(SUMIFS(Profile!$F$2:$F$17521,Profile!$B$2:$B$17521,$B28,Profile!$C$2:$C$17521,I$8))*$C$6</f>
        <v>0.1265954352</v>
      </c>
      <c r="J28" s="193">
        <f>(SUMIFS(Profile!$F$2:$F$17521,Profile!$B$2:$B$17521,$B28,Profile!$C$2:$C$17521,J$8))*$C$6</f>
        <v>0.1233904875</v>
      </c>
      <c r="K28" s="193">
        <f>(SUMIFS(Profile!$F$2:$F$17521,Profile!$B$2:$B$17521,$B28,Profile!$C$2:$C$17521,K$8))*$C$6</f>
        <v>0.123791106</v>
      </c>
      <c r="L28" s="193">
        <f>(SUMIFS(Profile!$F$2:$F$17521,Profile!$B$2:$B$17521,$B28,Profile!$C$2:$C$17521,L$8))*$C$6</f>
        <v>0.1221886321</v>
      </c>
      <c r="M28" s="193">
        <f>(SUMIFS(Profile!$F$2:$F$17521,Profile!$B$2:$B$17521,$B28,Profile!$C$2:$C$17521,M$8))*$C$6</f>
        <v>0.122989869</v>
      </c>
      <c r="N28" s="193">
        <f>(SUMIFS(Profile!$F$2:$F$17521,Profile!$B$2:$B$17521,$B28,Profile!$C$2:$C$17521,N$8))*$C$6</f>
        <v>0.1269960537</v>
      </c>
      <c r="O28" s="193">
        <f>(SUMIFS(Profile!$F$2:$F$17521,Profile!$B$2:$B$17521,$B28,Profile!$C$2:$C$17521,O$8))*$C$6</f>
        <v>0.1322040937</v>
      </c>
      <c r="P28" s="193">
        <f>(SUMIFS(Profile!$F$2:$F$17521,Profile!$B$2:$B$17521,$B28,Profile!$C$2:$C$17521,P$8))*$C$6</f>
        <v>0.1458251216</v>
      </c>
      <c r="Q28" s="193">
        <f>(SUMIFS(Profile!$F$2:$F$17521,Profile!$B$2:$B$17521,$B28,Profile!$C$2:$C$17521,Q$8))*$C$6</f>
        <v>0.1742690327</v>
      </c>
      <c r="R28" s="193">
        <f>(SUMIFS(Profile!$F$2:$F$17521,Profile!$B$2:$B$17521,$B28,Profile!$C$2:$C$17521,R$8))*$C$6</f>
        <v>0.2035141807</v>
      </c>
      <c r="S28" s="193">
        <f>(SUMIFS(Profile!$F$2:$F$17521,Profile!$B$2:$B$17521,$B28,Profile!$C$2:$C$17521,S$8))*$C$6</f>
        <v>0.2435760273</v>
      </c>
      <c r="T28" s="193">
        <f>(SUMIFS(Profile!$F$2:$F$17521,Profile!$B$2:$B$17521,$B28,Profile!$C$2:$C$17521,T$8))*$C$6</f>
        <v>0.2716193199</v>
      </c>
      <c r="U28" s="193">
        <f>(SUMIFS(Profile!$F$2:$F$17521,Profile!$B$2:$B$17521,$B28,Profile!$C$2:$C$17521,U$8))*$C$6</f>
        <v>0.2856409662</v>
      </c>
      <c r="V28" s="193">
        <f>(SUMIFS(Profile!$F$2:$F$17521,Profile!$B$2:$B$17521,$B28,Profile!$C$2:$C$17521,V$8))*$C$6</f>
        <v>0.2884452954</v>
      </c>
      <c r="W28" s="193">
        <f>(SUMIFS(Profile!$F$2:$F$17521,Profile!$B$2:$B$17521,$B28,Profile!$C$2:$C$17521,W$8))*$C$6</f>
        <v>0.2884452954</v>
      </c>
      <c r="X28" s="193">
        <f>(SUMIFS(Profile!$F$2:$F$17521,Profile!$B$2:$B$17521,$B28,Profile!$C$2:$C$17521,X$8))*$C$6</f>
        <v>0.2868428216</v>
      </c>
      <c r="Y28" s="193">
        <f>(SUMIFS(Profile!$F$2:$F$17521,Profile!$B$2:$B$17521,$B28,Profile!$C$2:$C$17521,Y$8))*$C$6</f>
        <v>0.2820354</v>
      </c>
      <c r="Z28" s="193">
        <f>(SUMIFS(Profile!$F$2:$F$17521,Profile!$B$2:$B$17521,$B28,Profile!$C$2:$C$17521,Z$8))*$C$6</f>
        <v>0.2816347815</v>
      </c>
      <c r="AA28" s="193">
        <f>(SUMIFS(Profile!$F$2:$F$17521,Profile!$B$2:$B$17521,$B28,Profile!$C$2:$C$17521,AA$8))*$C$6</f>
        <v>0.2776285969</v>
      </c>
      <c r="AB28" s="193">
        <f>(SUMIFS(Profile!$F$2:$F$17521,Profile!$B$2:$B$17521,$B28,Profile!$C$2:$C$17521,AB$8))*$C$6</f>
        <v>0.2800323077</v>
      </c>
      <c r="AC28" s="193">
        <f>(SUMIFS(Profile!$F$2:$F$17521,Profile!$B$2:$B$17521,$B28,Profile!$C$2:$C$17521,AC$8))*$C$6</f>
        <v>0.2896471508</v>
      </c>
      <c r="AD28" s="193">
        <f>(SUMIFS(Profile!$F$2:$F$17521,Profile!$B$2:$B$17521,$B28,Profile!$C$2:$C$17521,AD$8))*$C$6</f>
        <v>0.2908490062</v>
      </c>
      <c r="AE28" s="193">
        <f>(SUMIFS(Profile!$F$2:$F$17521,Profile!$B$2:$B$17521,$B28,Profile!$C$2:$C$17521,AE$8))*$C$6</f>
        <v>0.2860415846</v>
      </c>
      <c r="AF28" s="193">
        <f>(SUMIFS(Profile!$F$2:$F$17521,Profile!$B$2:$B$17521,$B28,Profile!$C$2:$C$17521,AF$8))*$C$6</f>
        <v>0.2784298338</v>
      </c>
      <c r="AG28" s="193">
        <f>(SUMIFS(Profile!$F$2:$F$17521,Profile!$B$2:$B$17521,$B28,Profile!$C$2:$C$17521,AG$8))*$C$6</f>
        <v>0.2736224122</v>
      </c>
      <c r="AH28" s="193">
        <f>(SUMIFS(Profile!$F$2:$F$17521,Profile!$B$2:$B$17521,$B28,Profile!$C$2:$C$17521,AH$8))*$C$6</f>
        <v>0.2804329261</v>
      </c>
      <c r="AI28" s="193">
        <f>(SUMIFS(Profile!$F$2:$F$17521,Profile!$B$2:$B$17521,$B28,Profile!$C$2:$C$17521,AI$8))*$C$6</f>
        <v>0.2908490062</v>
      </c>
      <c r="AJ28" s="193">
        <f>(SUMIFS(Profile!$F$2:$F$17521,Profile!$B$2:$B$17521,$B28,Profile!$C$2:$C$17521,AJ$8))*$C$6</f>
        <v>0.3140848773</v>
      </c>
      <c r="AK28" s="193">
        <f>(SUMIFS(Profile!$F$2:$F$17521,Profile!$B$2:$B$17521,$B28,Profile!$C$2:$C$17521,AK$8))*$C$6</f>
        <v>0.3449324991</v>
      </c>
      <c r="AL28" s="193">
        <f>(SUMIFS(Profile!$F$2:$F$17521,Profile!$B$2:$B$17521,$B28,Profile!$C$2:$C$17521,AL$8))*$C$6</f>
        <v>0.3918048596</v>
      </c>
      <c r="AM28" s="193">
        <f>(SUMIFS(Profile!$F$2:$F$17521,Profile!$B$2:$B$17521,$B28,Profile!$C$2:$C$17521,AM$8))*$C$6</f>
        <v>0.4426032811</v>
      </c>
      <c r="AN28" s="193">
        <f>(SUMIFS(Profile!$F$2:$F$17521,Profile!$B$2:$B$17521,$B28,Profile!$C$2:$C$17521,AN$8))*$C$6</f>
        <v>0.4553028865</v>
      </c>
      <c r="AO28" s="193">
        <f>(SUMIFS(Profile!$F$2:$F$17521,Profile!$B$2:$B$17521,$B28,Profile!$C$2:$C$17521,AO$8))*$C$6</f>
        <v>0.4586280197</v>
      </c>
      <c r="AP28" s="193">
        <f>(SUMIFS(Profile!$F$2:$F$17521,Profile!$B$2:$B$17521,$B28,Profile!$C$2:$C$17521,AP$8))*$C$6</f>
        <v>0.4475709501</v>
      </c>
      <c r="AQ28" s="193">
        <f>(SUMIFS(Profile!$F$2:$F$17521,Profile!$B$2:$B$17521,$B28,Profile!$C$2:$C$17521,AQ$8))*$C$6</f>
        <v>0.4273397176</v>
      </c>
      <c r="AR28" s="193">
        <f>(SUMIFS(Profile!$F$2:$F$17521,Profile!$B$2:$B$17521,$B28,Profile!$C$2:$C$17521,AR$8))*$C$6</f>
        <v>0.4044644032</v>
      </c>
      <c r="AS28" s="193">
        <f>(SUMIFS(Profile!$F$2:$F$17521,Profile!$B$2:$B$17521,$B28,Profile!$C$2:$C$17521,AS$8))*$C$6</f>
        <v>0.387798675</v>
      </c>
      <c r="AT28" s="193">
        <f>(SUMIFS(Profile!$F$2:$F$17521,Profile!$B$2:$B$17521,$B28,Profile!$C$2:$C$17521,AT$8))*$C$6</f>
        <v>0.3725751733</v>
      </c>
      <c r="AU28" s="193">
        <f>(SUMIFS(Profile!$F$2:$F$17521,Profile!$B$2:$B$17521,$B28,Profile!$C$2:$C$17521,AU$8))*$C$6</f>
        <v>0.3565504346</v>
      </c>
      <c r="AV28" s="193">
        <f>(SUMIFS(Profile!$F$2:$F$17521,Profile!$B$2:$B$17521,$B28,Profile!$C$2:$C$17521,AV$8))*$C$6</f>
        <v>0.3349170375</v>
      </c>
      <c r="AW28" s="193">
        <f>(SUMIFS(Profile!$F$2:$F$17521,Profile!$B$2:$B$17521,$B28,Profile!$C$2:$C$17521,AW$8))*$C$6</f>
        <v>0.3124824034</v>
      </c>
      <c r="AX28" s="193">
        <f>(SUMIFS(Profile!$F$2:$F$17521,Profile!$B$2:$B$17521,$B28,Profile!$C$2:$C$17521,AX$8))*$C$6</f>
        <v>0.2736224122</v>
      </c>
      <c r="AY28" s="193">
        <f>(SUMIFS(Profile!$F$2:$F$17521,Profile!$B$2:$B$17521,$B28,Profile!$C$2:$C$17521,AY$8))*$C$6</f>
        <v>0.2339611841</v>
      </c>
      <c r="AZ28" s="193">
        <f>(SUMIFS(Profile!$F$2:$F$17521,Profile!$B$2:$B$17521,$B28,Profile!$C$2:$C$17521,AZ$8))*$C$6</f>
        <v>0.193498719</v>
      </c>
      <c r="BA28" s="193">
        <f t="shared" si="16"/>
        <v>1.867279824</v>
      </c>
      <c r="BB28" s="193">
        <f>(SUMIFS(Profile!$E$2:$E$17521,Profile!$B$2:$B$17521,$B28,Profile!$C$2:$C$17521,BB$8))*$C$9</f>
        <v>0</v>
      </c>
      <c r="BC28" s="193">
        <f>(SUMIFS(Profile!$E$2:$E$17521,Profile!$B$2:$B$17521,$B28,Profile!$C$2:$C$17521,BC$8))*$C$9</f>
        <v>0</v>
      </c>
      <c r="BD28" s="193">
        <f>(SUMIFS(Profile!$E$2:$E$17521,Profile!$B$2:$B$17521,$B28,Profile!$C$2:$C$17521,BD$8))*$C$9</f>
        <v>0</v>
      </c>
      <c r="BE28" s="193">
        <f>(SUMIFS(Profile!$E$2:$E$17521,Profile!$B$2:$B$17521,$B28,Profile!$C$2:$C$17521,BE$8))*$C$9</f>
        <v>0</v>
      </c>
      <c r="BF28" s="193">
        <f>(SUMIFS(Profile!$E$2:$E$17521,Profile!$B$2:$B$17521,$B28,Profile!$C$2:$C$17521,BF$8))*$C$9</f>
        <v>0</v>
      </c>
      <c r="BG28" s="193">
        <f>(SUMIFS(Profile!$E$2:$E$17521,Profile!$B$2:$B$17521,$B28,Profile!$C$2:$C$17521,BG$8))*$C$9</f>
        <v>0</v>
      </c>
      <c r="BH28" s="193">
        <f>(SUMIFS(Profile!$E$2:$E$17521,Profile!$B$2:$B$17521,$B28,Profile!$C$2:$C$17521,BH$8))*$C$9</f>
        <v>0</v>
      </c>
      <c r="BI28" s="193">
        <f>(SUMIFS(Profile!$E$2:$E$17521,Profile!$B$2:$B$17521,$B28,Profile!$C$2:$C$17521,BI$8))*$C$9</f>
        <v>0</v>
      </c>
      <c r="BJ28" s="193">
        <f>(SUMIFS(Profile!$E$2:$E$17521,Profile!$B$2:$B$17521,$B28,Profile!$C$2:$C$17521,BJ$8))*$C$9</f>
        <v>0</v>
      </c>
      <c r="BK28" s="193">
        <f>(SUMIFS(Profile!$E$2:$E$17521,Profile!$B$2:$B$17521,$B28,Profile!$C$2:$C$17521,BK$8))*$C$9</f>
        <v>0</v>
      </c>
      <c r="BL28" s="193">
        <f>(SUMIFS(Profile!$E$2:$E$17521,Profile!$B$2:$B$17521,$B28,Profile!$C$2:$C$17521,BL$8))*$C$9</f>
        <v>0</v>
      </c>
      <c r="BM28" s="193">
        <f>(SUMIFS(Profile!$E$2:$E$17521,Profile!$B$2:$B$17521,$B28,Profile!$C$2:$C$17521,BM$8))*$C$9</f>
        <v>0</v>
      </c>
      <c r="BN28" s="193">
        <f>(SUMIFS(Profile!$E$2:$E$17521,Profile!$B$2:$B$17521,$B28,Profile!$C$2:$C$17521,BN$8))*$C$9</f>
        <v>0</v>
      </c>
      <c r="BO28" s="193">
        <f>(SUMIFS(Profile!$E$2:$E$17521,Profile!$B$2:$B$17521,$B28,Profile!$C$2:$C$17521,BO$8))*$C$9</f>
        <v>0</v>
      </c>
      <c r="BP28" s="193">
        <f>(SUMIFS(Profile!$E$2:$E$17521,Profile!$B$2:$B$17521,$B28,Profile!$C$2:$C$17521,BP$8))*$C$9</f>
        <v>0.00007482154823</v>
      </c>
      <c r="BQ28" s="193">
        <f>(SUMIFS(Profile!$E$2:$E$17521,Profile!$B$2:$B$17521,$B28,Profile!$C$2:$C$17521,BQ$8))*$C$9</f>
        <v>0.0005347160645</v>
      </c>
      <c r="BR28" s="193">
        <f>(SUMIFS(Profile!$E$2:$E$17521,Profile!$B$2:$B$17521,$B28,Profile!$C$2:$C$17521,BR$8))*$C$9</f>
        <v>0.00895296361</v>
      </c>
      <c r="BS28" s="193">
        <f>(SUMIFS(Profile!$E$2:$E$17521,Profile!$B$2:$B$17521,$B28,Profile!$C$2:$C$17521,BS$8))*$C$9</f>
        <v>0.01716549628</v>
      </c>
      <c r="BT28" s="193">
        <f>(SUMIFS(Profile!$E$2:$E$17521,Profile!$B$2:$B$17521,$B28,Profile!$C$2:$C$17521,BT$8))*$C$9</f>
        <v>0.03900567875</v>
      </c>
      <c r="BU28" s="193">
        <f>(SUMIFS(Profile!$E$2:$E$17521,Profile!$B$2:$B$17521,$B28,Profile!$C$2:$C$17521,BU$8))*$C$9</f>
        <v>0.06623328836</v>
      </c>
      <c r="BV28" s="193">
        <f>(SUMIFS(Profile!$E$2:$E$17521,Profile!$B$2:$B$17521,$B28,Profile!$C$2:$C$17521,BV$8))*$C$9</f>
        <v>0.0955287049</v>
      </c>
      <c r="BW28" s="193">
        <f>(SUMIFS(Profile!$E$2:$E$17521,Profile!$B$2:$B$17521,$B28,Profile!$C$2:$C$17521,BW$8))*$C$9</f>
        <v>0.1310685474</v>
      </c>
      <c r="BX28" s="193">
        <f>(SUMIFS(Profile!$E$2:$E$17521,Profile!$B$2:$B$17521,$B28,Profile!$C$2:$C$17521,BX$8))*$C$9</f>
        <v>0.1609095326</v>
      </c>
      <c r="BY28" s="193">
        <f>(SUMIFS(Profile!$E$2:$E$17521,Profile!$B$2:$B$17521,$B28,Profile!$C$2:$C$17521,BY$8))*$C$9</f>
        <v>0.155993634</v>
      </c>
      <c r="BZ28" s="193">
        <f>(SUMIFS(Profile!$E$2:$E$17521,Profile!$B$2:$B$17521,$B28,Profile!$C$2:$C$17521,BZ$8))*$C$9</f>
        <v>0.1661562574</v>
      </c>
      <c r="CA28" s="193">
        <f>(SUMIFS(Profile!$E$2:$E$17521,Profile!$B$2:$B$17521,$B28,Profile!$C$2:$C$17521,CA$8))*$C$9</f>
        <v>0.1787841097</v>
      </c>
      <c r="CB28" s="193">
        <f>(SUMIFS(Profile!$E$2:$E$17521,Profile!$B$2:$B$17521,$B28,Profile!$C$2:$C$17521,CB$8))*$C$9</f>
        <v>0.2242925243</v>
      </c>
      <c r="CC28" s="193">
        <f>(SUMIFS(Profile!$E$2:$E$17521,Profile!$B$2:$B$17521,$B28,Profile!$C$2:$C$17521,CC$8))*$C$9</f>
        <v>0.162862398</v>
      </c>
      <c r="CD28" s="193">
        <f>(SUMIFS(Profile!$E$2:$E$17521,Profile!$B$2:$B$17521,$B28,Profile!$C$2:$C$17521,CD$8))*$C$9</f>
        <v>0.1419898938</v>
      </c>
      <c r="CE28" s="193">
        <f>(SUMIFS(Profile!$E$2:$E$17521,Profile!$B$2:$B$17521,$B28,Profile!$C$2:$C$17521,CE$8))*$C$9</f>
        <v>0.1268974606</v>
      </c>
      <c r="CF28" s="193">
        <f>(SUMIFS(Profile!$E$2:$E$17521,Profile!$B$2:$B$17521,$B28,Profile!$C$2:$C$17521,CF$8))*$C$9</f>
        <v>0.113764735</v>
      </c>
      <c r="CG28" s="193">
        <f>(SUMIFS(Profile!$E$2:$E$17521,Profile!$B$2:$B$17521,$B28,Profile!$C$2:$C$17521,CG$8))*$C$9</f>
        <v>0.0499074606</v>
      </c>
      <c r="CH28" s="193">
        <f>(SUMIFS(Profile!$E$2:$E$17521,Profile!$B$2:$B$17521,$B28,Profile!$C$2:$C$17521,CH$8))*$C$9</f>
        <v>0.01865874351</v>
      </c>
      <c r="CI28" s="193">
        <f>(SUMIFS(Profile!$E$2:$E$17521,Profile!$B$2:$B$17521,$B28,Profile!$C$2:$C$17521,CI$8))*$C$9</f>
        <v>0.005010302425</v>
      </c>
      <c r="CJ28" s="193">
        <f>(SUMIFS(Profile!$E$2:$E$17521,Profile!$B$2:$B$17521,$B28,Profile!$C$2:$C$17521,CJ$8))*$C$9</f>
        <v>0.002747595604</v>
      </c>
      <c r="CK28" s="193">
        <f>(SUMIFS(Profile!$E$2:$E$17521,Profile!$B$2:$B$17521,$B28,Profile!$C$2:$C$17521,CK$8))*$C$9</f>
        <v>0.0006019587059</v>
      </c>
      <c r="CL28" s="193">
        <f>(SUMIFS(Profile!$E$2:$E$17521,Profile!$B$2:$B$17521,$B28,Profile!$C$2:$C$17521,CL$8))*$C$9</f>
        <v>0.0001275513893</v>
      </c>
      <c r="CM28" s="193">
        <f>(SUMIFS(Profile!$E$2:$E$17521,Profile!$B$2:$B$17521,$B28,Profile!$C$2:$C$17521,CM$8))*$C$9</f>
        <v>0.00001144898691</v>
      </c>
      <c r="CN28" s="193">
        <f>(SUMIFS(Profile!$E$2:$E$17521,Profile!$B$2:$B$17521,$B28,Profile!$C$2:$C$17521,CN$8))*$C$9</f>
        <v>0</v>
      </c>
      <c r="CO28" s="193">
        <f>(SUMIFS(Profile!$E$2:$E$17521,Profile!$B$2:$B$17521,$B28,Profile!$C$2:$C$17521,CO$8))*$C$9</f>
        <v>0</v>
      </c>
      <c r="CP28" s="193">
        <f>(SUMIFS(Profile!$E$2:$E$17521,Profile!$B$2:$B$17521,$B28,Profile!$C$2:$C$17521,CP$8))*$C$9</f>
        <v>0</v>
      </c>
      <c r="CQ28" s="193">
        <f>(SUMIFS(Profile!$E$2:$E$17521,Profile!$B$2:$B$17521,$B28,Profile!$C$2:$C$17521,CQ$8))*$C$9</f>
        <v>0</v>
      </c>
      <c r="CR28" s="193">
        <f>(SUMIFS(Profile!$E$2:$E$17521,Profile!$B$2:$B$17521,$B28,Profile!$C$2:$C$17521,CR$8))*$C$9</f>
        <v>0</v>
      </c>
      <c r="CS28" s="193">
        <f>(SUMIFS(Profile!$E$2:$E$17521,Profile!$B$2:$B$17521,$B28,Profile!$C$2:$C$17521,CS$8))*$C$9</f>
        <v>0</v>
      </c>
      <c r="CT28" s="193">
        <f>(SUMIFS(Profile!$E$2:$E$17521,Profile!$B$2:$B$17521,$B28,Profile!$C$2:$C$17521,CT$8))*$C$9</f>
        <v>0</v>
      </c>
      <c r="CU28" s="193">
        <f>(SUMIFS(Profile!$E$2:$E$17521,Profile!$B$2:$B$17521,$B28,Profile!$C$2:$C$17521,CU$8))*$C$9</f>
        <v>0</v>
      </c>
      <c r="CV28" s="193">
        <f>(SUMIFS(Profile!$E$2:$E$17521,Profile!$B$2:$B$17521,$B28,Profile!$C$2:$C$17521,CV$8))*$C$9</f>
        <v>0</v>
      </c>
      <c r="CW28" s="193">
        <f>(SUMIFS(Profile!$E$2:$E$17521,Profile!$B$2:$B$17521,$B28,Profile!$C$2:$C$17521,CW$8))*$C$9</f>
        <v>0</v>
      </c>
      <c r="CX28" s="193">
        <f t="shared" si="17"/>
        <v>0</v>
      </c>
      <c r="CY28" s="193">
        <f t="shared" ref="CY28:ET28" si="102">MAX(BB28-E28,0)</f>
        <v>0</v>
      </c>
      <c r="CZ28" s="193">
        <f t="shared" si="102"/>
        <v>0</v>
      </c>
      <c r="DA28" s="193">
        <f t="shared" si="102"/>
        <v>0</v>
      </c>
      <c r="DB28" s="193">
        <f t="shared" si="102"/>
        <v>0</v>
      </c>
      <c r="DC28" s="193">
        <f t="shared" si="102"/>
        <v>0</v>
      </c>
      <c r="DD28" s="193">
        <f t="shared" si="102"/>
        <v>0</v>
      </c>
      <c r="DE28" s="193">
        <f t="shared" si="102"/>
        <v>0</v>
      </c>
      <c r="DF28" s="193">
        <f t="shared" si="102"/>
        <v>0</v>
      </c>
      <c r="DG28" s="193">
        <f t="shared" si="102"/>
        <v>0</v>
      </c>
      <c r="DH28" s="193">
        <f t="shared" si="102"/>
        <v>0</v>
      </c>
      <c r="DI28" s="193">
        <f t="shared" si="102"/>
        <v>0</v>
      </c>
      <c r="DJ28" s="193">
        <f t="shared" si="102"/>
        <v>0</v>
      </c>
      <c r="DK28" s="193">
        <f t="shared" si="102"/>
        <v>0</v>
      </c>
      <c r="DL28" s="193">
        <f t="shared" si="102"/>
        <v>0</v>
      </c>
      <c r="DM28" s="193">
        <f t="shared" si="102"/>
        <v>0</v>
      </c>
      <c r="DN28" s="193">
        <f t="shared" si="102"/>
        <v>0</v>
      </c>
      <c r="DO28" s="193">
        <f t="shared" si="102"/>
        <v>0</v>
      </c>
      <c r="DP28" s="193">
        <f t="shared" si="102"/>
        <v>0</v>
      </c>
      <c r="DQ28" s="193">
        <f t="shared" si="102"/>
        <v>0</v>
      </c>
      <c r="DR28" s="193">
        <f t="shared" si="102"/>
        <v>0</v>
      </c>
      <c r="DS28" s="193">
        <f t="shared" si="102"/>
        <v>0</v>
      </c>
      <c r="DT28" s="193">
        <f t="shared" si="102"/>
        <v>0</v>
      </c>
      <c r="DU28" s="193">
        <f t="shared" si="102"/>
        <v>0</v>
      </c>
      <c r="DV28" s="193">
        <f t="shared" si="102"/>
        <v>0</v>
      </c>
      <c r="DW28" s="193">
        <f t="shared" si="102"/>
        <v>0</v>
      </c>
      <c r="DX28" s="193">
        <f t="shared" si="102"/>
        <v>0</v>
      </c>
      <c r="DY28" s="193">
        <f t="shared" si="102"/>
        <v>0</v>
      </c>
      <c r="DZ28" s="193">
        <f t="shared" si="102"/>
        <v>0</v>
      </c>
      <c r="EA28" s="193">
        <f t="shared" si="102"/>
        <v>0</v>
      </c>
      <c r="EB28" s="193">
        <f t="shared" si="102"/>
        <v>0</v>
      </c>
      <c r="EC28" s="193">
        <f t="shared" si="102"/>
        <v>0</v>
      </c>
      <c r="ED28" s="193">
        <f t="shared" si="102"/>
        <v>0</v>
      </c>
      <c r="EE28" s="193">
        <f t="shared" si="102"/>
        <v>0</v>
      </c>
      <c r="EF28" s="193">
        <f t="shared" si="102"/>
        <v>0</v>
      </c>
      <c r="EG28" s="193">
        <f t="shared" si="102"/>
        <v>0</v>
      </c>
      <c r="EH28" s="193">
        <f t="shared" si="102"/>
        <v>0</v>
      </c>
      <c r="EI28" s="193">
        <f t="shared" si="102"/>
        <v>0</v>
      </c>
      <c r="EJ28" s="193">
        <f t="shared" si="102"/>
        <v>0</v>
      </c>
      <c r="EK28" s="193">
        <f t="shared" si="102"/>
        <v>0</v>
      </c>
      <c r="EL28" s="193">
        <f t="shared" si="102"/>
        <v>0</v>
      </c>
      <c r="EM28" s="193">
        <f t="shared" si="102"/>
        <v>0</v>
      </c>
      <c r="EN28" s="193">
        <f t="shared" si="102"/>
        <v>0</v>
      </c>
      <c r="EO28" s="193">
        <f t="shared" si="102"/>
        <v>0</v>
      </c>
      <c r="EP28" s="193">
        <f t="shared" si="102"/>
        <v>0</v>
      </c>
      <c r="EQ28" s="193">
        <f t="shared" si="102"/>
        <v>0</v>
      </c>
      <c r="ER28" s="193">
        <f t="shared" si="102"/>
        <v>0</v>
      </c>
      <c r="ES28" s="193">
        <f t="shared" si="102"/>
        <v>0</v>
      </c>
      <c r="ET28" s="193">
        <f t="shared" si="102"/>
        <v>0</v>
      </c>
      <c r="EU28" s="193">
        <f t="shared" si="19"/>
        <v>1.867279824</v>
      </c>
      <c r="EV28" s="193">
        <f t="shared" ref="EV28:GQ28" si="103">BB28-CY28</f>
        <v>0</v>
      </c>
      <c r="EW28" s="193">
        <f t="shared" si="103"/>
        <v>0</v>
      </c>
      <c r="EX28" s="193">
        <f t="shared" si="103"/>
        <v>0</v>
      </c>
      <c r="EY28" s="193">
        <f t="shared" si="103"/>
        <v>0</v>
      </c>
      <c r="EZ28" s="193">
        <f t="shared" si="103"/>
        <v>0</v>
      </c>
      <c r="FA28" s="193">
        <f t="shared" si="103"/>
        <v>0</v>
      </c>
      <c r="FB28" s="193">
        <f t="shared" si="103"/>
        <v>0</v>
      </c>
      <c r="FC28" s="193">
        <f t="shared" si="103"/>
        <v>0</v>
      </c>
      <c r="FD28" s="193">
        <f t="shared" si="103"/>
        <v>0</v>
      </c>
      <c r="FE28" s="193">
        <f t="shared" si="103"/>
        <v>0</v>
      </c>
      <c r="FF28" s="193">
        <f t="shared" si="103"/>
        <v>0</v>
      </c>
      <c r="FG28" s="193">
        <f t="shared" si="103"/>
        <v>0</v>
      </c>
      <c r="FH28" s="193">
        <f t="shared" si="103"/>
        <v>0</v>
      </c>
      <c r="FI28" s="193">
        <f t="shared" si="103"/>
        <v>0</v>
      </c>
      <c r="FJ28" s="193">
        <f t="shared" si="103"/>
        <v>0.00007482154823</v>
      </c>
      <c r="FK28" s="193">
        <f t="shared" si="103"/>
        <v>0.0005347160645</v>
      </c>
      <c r="FL28" s="193">
        <f t="shared" si="103"/>
        <v>0.00895296361</v>
      </c>
      <c r="FM28" s="193">
        <f t="shared" si="103"/>
        <v>0.01716549628</v>
      </c>
      <c r="FN28" s="193">
        <f t="shared" si="103"/>
        <v>0.03900567875</v>
      </c>
      <c r="FO28" s="193">
        <f t="shared" si="103"/>
        <v>0.06623328836</v>
      </c>
      <c r="FP28" s="193">
        <f t="shared" si="103"/>
        <v>0.0955287049</v>
      </c>
      <c r="FQ28" s="193">
        <f t="shared" si="103"/>
        <v>0.1310685474</v>
      </c>
      <c r="FR28" s="193">
        <f t="shared" si="103"/>
        <v>0.1609095326</v>
      </c>
      <c r="FS28" s="193">
        <f t="shared" si="103"/>
        <v>0.155993634</v>
      </c>
      <c r="FT28" s="193">
        <f t="shared" si="103"/>
        <v>0.1661562574</v>
      </c>
      <c r="FU28" s="193">
        <f t="shared" si="103"/>
        <v>0.1787841097</v>
      </c>
      <c r="FV28" s="193">
        <f t="shared" si="103"/>
        <v>0.2242925243</v>
      </c>
      <c r="FW28" s="193">
        <f t="shared" si="103"/>
        <v>0.162862398</v>
      </c>
      <c r="FX28" s="193">
        <f t="shared" si="103"/>
        <v>0.1419898938</v>
      </c>
      <c r="FY28" s="193">
        <f t="shared" si="103"/>
        <v>0.1268974606</v>
      </c>
      <c r="FZ28" s="193">
        <f t="shared" si="103"/>
        <v>0.113764735</v>
      </c>
      <c r="GA28" s="193">
        <f t="shared" si="103"/>
        <v>0.0499074606</v>
      </c>
      <c r="GB28" s="193">
        <f t="shared" si="103"/>
        <v>0.01865874351</v>
      </c>
      <c r="GC28" s="193">
        <f t="shared" si="103"/>
        <v>0.005010302425</v>
      </c>
      <c r="GD28" s="193">
        <f t="shared" si="103"/>
        <v>0.002747595604</v>
      </c>
      <c r="GE28" s="193">
        <f t="shared" si="103"/>
        <v>0.0006019587059</v>
      </c>
      <c r="GF28" s="193">
        <f t="shared" si="103"/>
        <v>0.0001275513893</v>
      </c>
      <c r="GG28" s="193">
        <f t="shared" si="103"/>
        <v>0.00001144898691</v>
      </c>
      <c r="GH28" s="193">
        <f t="shared" si="103"/>
        <v>0</v>
      </c>
      <c r="GI28" s="193">
        <f t="shared" si="103"/>
        <v>0</v>
      </c>
      <c r="GJ28" s="193">
        <f t="shared" si="103"/>
        <v>0</v>
      </c>
      <c r="GK28" s="193">
        <f t="shared" si="103"/>
        <v>0</v>
      </c>
      <c r="GL28" s="193">
        <f t="shared" si="103"/>
        <v>0</v>
      </c>
      <c r="GM28" s="193">
        <f t="shared" si="103"/>
        <v>0</v>
      </c>
      <c r="GN28" s="193">
        <f t="shared" si="103"/>
        <v>0</v>
      </c>
      <c r="GO28" s="193">
        <f t="shared" si="103"/>
        <v>0</v>
      </c>
      <c r="GP28" s="193">
        <f t="shared" si="103"/>
        <v>0</v>
      </c>
      <c r="GQ28" s="193">
        <f t="shared" si="103"/>
        <v>0</v>
      </c>
      <c r="GR28" s="193">
        <f t="shared" si="21"/>
        <v>11.05330669</v>
      </c>
      <c r="GS28" s="193">
        <f t="shared" ref="GS28:IN28" si="104">E28-EV28</f>
        <v>0.1690609926</v>
      </c>
      <c r="GT28" s="193">
        <f t="shared" si="104"/>
        <v>0.1494306878</v>
      </c>
      <c r="GU28" s="193">
        <f t="shared" si="104"/>
        <v>0.1398158446</v>
      </c>
      <c r="GV28" s="193">
        <f t="shared" si="104"/>
        <v>0.1326047122</v>
      </c>
      <c r="GW28" s="193">
        <f t="shared" si="104"/>
        <v>0.1265954352</v>
      </c>
      <c r="GX28" s="193">
        <f t="shared" si="104"/>
        <v>0.1233904875</v>
      </c>
      <c r="GY28" s="193">
        <f t="shared" si="104"/>
        <v>0.123791106</v>
      </c>
      <c r="GZ28" s="193">
        <f t="shared" si="104"/>
        <v>0.1221886321</v>
      </c>
      <c r="HA28" s="193">
        <f t="shared" si="104"/>
        <v>0.122989869</v>
      </c>
      <c r="HB28" s="193">
        <f t="shared" si="104"/>
        <v>0.1269960537</v>
      </c>
      <c r="HC28" s="193">
        <f t="shared" si="104"/>
        <v>0.1322040937</v>
      </c>
      <c r="HD28" s="193">
        <f t="shared" si="104"/>
        <v>0.1458251216</v>
      </c>
      <c r="HE28" s="193">
        <f t="shared" si="104"/>
        <v>0.1742690327</v>
      </c>
      <c r="HF28" s="193">
        <f t="shared" si="104"/>
        <v>0.2035141807</v>
      </c>
      <c r="HG28" s="193">
        <f t="shared" si="104"/>
        <v>0.2435012057</v>
      </c>
      <c r="HH28" s="193">
        <f t="shared" si="104"/>
        <v>0.2710846038</v>
      </c>
      <c r="HI28" s="193">
        <f t="shared" si="104"/>
        <v>0.2766880026</v>
      </c>
      <c r="HJ28" s="193">
        <f t="shared" si="104"/>
        <v>0.2712797992</v>
      </c>
      <c r="HK28" s="193">
        <f t="shared" si="104"/>
        <v>0.2494396167</v>
      </c>
      <c r="HL28" s="193">
        <f t="shared" si="104"/>
        <v>0.2206095332</v>
      </c>
      <c r="HM28" s="193">
        <f t="shared" si="104"/>
        <v>0.1865066951</v>
      </c>
      <c r="HN28" s="193">
        <f t="shared" si="104"/>
        <v>0.1505662342</v>
      </c>
      <c r="HO28" s="193">
        <f t="shared" si="104"/>
        <v>0.1167190643</v>
      </c>
      <c r="HP28" s="193">
        <f t="shared" si="104"/>
        <v>0.1240386736</v>
      </c>
      <c r="HQ28" s="193">
        <f t="shared" si="104"/>
        <v>0.1234908934</v>
      </c>
      <c r="HR28" s="193">
        <f t="shared" si="104"/>
        <v>0.1120648966</v>
      </c>
      <c r="HS28" s="193">
        <f t="shared" si="104"/>
        <v>0.06174906037</v>
      </c>
      <c r="HT28" s="193">
        <f t="shared" si="104"/>
        <v>0.1155674358</v>
      </c>
      <c r="HU28" s="193">
        <f t="shared" si="104"/>
        <v>0.1316325184</v>
      </c>
      <c r="HV28" s="193">
        <f t="shared" si="104"/>
        <v>0.1535354655</v>
      </c>
      <c r="HW28" s="193">
        <f t="shared" si="104"/>
        <v>0.1770842712</v>
      </c>
      <c r="HX28" s="193">
        <f t="shared" si="104"/>
        <v>0.2641774167</v>
      </c>
      <c r="HY28" s="193">
        <f t="shared" si="104"/>
        <v>0.3262737556</v>
      </c>
      <c r="HZ28" s="193">
        <f t="shared" si="104"/>
        <v>0.3867945572</v>
      </c>
      <c r="IA28" s="193">
        <f t="shared" si="104"/>
        <v>0.4398556855</v>
      </c>
      <c r="IB28" s="193">
        <f t="shared" si="104"/>
        <v>0.4547009278</v>
      </c>
      <c r="IC28" s="193">
        <f t="shared" si="104"/>
        <v>0.4585004684</v>
      </c>
      <c r="ID28" s="193">
        <f t="shared" si="104"/>
        <v>0.4475595011</v>
      </c>
      <c r="IE28" s="193">
        <f t="shared" si="104"/>
        <v>0.4273397176</v>
      </c>
      <c r="IF28" s="193">
        <f t="shared" si="104"/>
        <v>0.4044644032</v>
      </c>
      <c r="IG28" s="193">
        <f t="shared" si="104"/>
        <v>0.387798675</v>
      </c>
      <c r="IH28" s="193">
        <f t="shared" si="104"/>
        <v>0.3725751733</v>
      </c>
      <c r="II28" s="193">
        <f t="shared" si="104"/>
        <v>0.3565504346</v>
      </c>
      <c r="IJ28" s="193">
        <f t="shared" si="104"/>
        <v>0.3349170375</v>
      </c>
      <c r="IK28" s="193">
        <f t="shared" si="104"/>
        <v>0.3124824034</v>
      </c>
      <c r="IL28" s="193">
        <f t="shared" si="104"/>
        <v>0.2736224122</v>
      </c>
      <c r="IM28" s="193">
        <f t="shared" si="104"/>
        <v>0.2339611841</v>
      </c>
      <c r="IN28" s="193">
        <f t="shared" si="104"/>
        <v>0.193498719</v>
      </c>
      <c r="IO28" s="193">
        <f t="shared" si="23"/>
        <v>0</v>
      </c>
      <c r="IP28" s="193">
        <f t="shared" si="29"/>
        <v>0</v>
      </c>
      <c r="IQ28" s="193">
        <f t="shared" ref="IQ28:KK28" si="105">MAX((MIN(CZ28+IP28,$IO$7))-GT28,0)</f>
        <v>0</v>
      </c>
      <c r="IR28" s="193">
        <f t="shared" si="105"/>
        <v>0</v>
      </c>
      <c r="IS28" s="193">
        <f t="shared" si="105"/>
        <v>0</v>
      </c>
      <c r="IT28" s="193">
        <f t="shared" si="105"/>
        <v>0</v>
      </c>
      <c r="IU28" s="193">
        <f t="shared" si="105"/>
        <v>0</v>
      </c>
      <c r="IV28" s="193">
        <f t="shared" si="105"/>
        <v>0</v>
      </c>
      <c r="IW28" s="193">
        <f t="shared" si="105"/>
        <v>0</v>
      </c>
      <c r="IX28" s="193">
        <f t="shared" si="105"/>
        <v>0</v>
      </c>
      <c r="IY28" s="193">
        <f t="shared" si="105"/>
        <v>0</v>
      </c>
      <c r="IZ28" s="193">
        <f t="shared" si="105"/>
        <v>0</v>
      </c>
      <c r="JA28" s="193">
        <f t="shared" si="105"/>
        <v>0</v>
      </c>
      <c r="JB28" s="193">
        <f t="shared" si="105"/>
        <v>0</v>
      </c>
      <c r="JC28" s="193">
        <f t="shared" si="105"/>
        <v>0</v>
      </c>
      <c r="JD28" s="193">
        <f t="shared" si="105"/>
        <v>0</v>
      </c>
      <c r="JE28" s="193">
        <f t="shared" si="105"/>
        <v>0</v>
      </c>
      <c r="JF28" s="193">
        <f t="shared" si="105"/>
        <v>0</v>
      </c>
      <c r="JG28" s="193">
        <f t="shared" si="105"/>
        <v>0</v>
      </c>
      <c r="JH28" s="193">
        <f t="shared" si="105"/>
        <v>0</v>
      </c>
      <c r="JI28" s="193">
        <f t="shared" si="105"/>
        <v>0</v>
      </c>
      <c r="JJ28" s="193">
        <f t="shared" si="105"/>
        <v>0</v>
      </c>
      <c r="JK28" s="193">
        <f t="shared" si="105"/>
        <v>0</v>
      </c>
      <c r="JL28" s="193">
        <f t="shared" si="105"/>
        <v>0</v>
      </c>
      <c r="JM28" s="193">
        <f t="shared" si="105"/>
        <v>0</v>
      </c>
      <c r="JN28" s="193">
        <f t="shared" si="105"/>
        <v>0</v>
      </c>
      <c r="JO28" s="193">
        <f t="shared" si="105"/>
        <v>0</v>
      </c>
      <c r="JP28" s="193">
        <f t="shared" si="105"/>
        <v>0</v>
      </c>
      <c r="JQ28" s="193">
        <f t="shared" si="105"/>
        <v>0</v>
      </c>
      <c r="JR28" s="193">
        <f t="shared" si="105"/>
        <v>0</v>
      </c>
      <c r="JS28" s="193">
        <f t="shared" si="105"/>
        <v>0</v>
      </c>
      <c r="JT28" s="193">
        <f t="shared" si="105"/>
        <v>0</v>
      </c>
      <c r="JU28" s="193">
        <f t="shared" si="105"/>
        <v>0</v>
      </c>
      <c r="JV28" s="193">
        <f t="shared" si="105"/>
        <v>0</v>
      </c>
      <c r="JW28" s="193">
        <f t="shared" si="105"/>
        <v>0</v>
      </c>
      <c r="JX28" s="193">
        <f t="shared" si="105"/>
        <v>0</v>
      </c>
      <c r="JY28" s="193">
        <f t="shared" si="105"/>
        <v>0</v>
      </c>
      <c r="JZ28" s="193">
        <f t="shared" si="105"/>
        <v>0</v>
      </c>
      <c r="KA28" s="193">
        <f t="shared" si="105"/>
        <v>0</v>
      </c>
      <c r="KB28" s="193">
        <f t="shared" si="105"/>
        <v>0</v>
      </c>
      <c r="KC28" s="193">
        <f t="shared" si="105"/>
        <v>0</v>
      </c>
      <c r="KD28" s="193">
        <f t="shared" si="105"/>
        <v>0</v>
      </c>
      <c r="KE28" s="193">
        <f t="shared" si="105"/>
        <v>0</v>
      </c>
      <c r="KF28" s="193">
        <f t="shared" si="105"/>
        <v>0</v>
      </c>
      <c r="KG28" s="193">
        <f t="shared" si="105"/>
        <v>0</v>
      </c>
      <c r="KH28" s="193">
        <f t="shared" si="105"/>
        <v>0</v>
      </c>
      <c r="KI28" s="193">
        <f t="shared" si="105"/>
        <v>0</v>
      </c>
      <c r="KJ28" s="193">
        <f t="shared" si="105"/>
        <v>0</v>
      </c>
      <c r="KK28" s="193">
        <f t="shared" si="105"/>
        <v>0</v>
      </c>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row>
    <row r="29" ht="14.25" customHeight="1">
      <c r="A29" s="1">
        <v>1.0</v>
      </c>
      <c r="B29" s="1">
        <f t="shared" ref="B29:C29" si="106">B28+1</f>
        <v>19</v>
      </c>
      <c r="C29" s="267">
        <f t="shared" si="106"/>
        <v>43484</v>
      </c>
      <c r="D29" s="193">
        <f t="shared" si="15"/>
        <v>12.54236262</v>
      </c>
      <c r="E29" s="193">
        <f>(SUMIFS(Profile!$F$2:$F$17521,Profile!$B$2:$B$17521,$B29,Profile!$C$2:$C$17521,E$8))*$C$6</f>
        <v>0.1686603741</v>
      </c>
      <c r="F29" s="193">
        <f>(SUMIFS(Profile!$F$2:$F$17521,Profile!$B$2:$B$17521,$B29,Profile!$C$2:$C$17521,F$8))*$C$6</f>
        <v>0.1482288324</v>
      </c>
      <c r="G29" s="193">
        <f>(SUMIFS(Profile!$F$2:$F$17521,Profile!$B$2:$B$17521,$B29,Profile!$C$2:$C$17521,G$8))*$C$6</f>
        <v>0.1402164631</v>
      </c>
      <c r="H29" s="193">
        <f>(SUMIFS(Profile!$F$2:$F$17521,Profile!$B$2:$B$17521,$B29,Profile!$C$2:$C$17521,H$8))*$C$6</f>
        <v>0.1342071861</v>
      </c>
      <c r="I29" s="193">
        <f>(SUMIFS(Profile!$F$2:$F$17521,Profile!$B$2:$B$17521,$B29,Profile!$C$2:$C$17521,I$8))*$C$6</f>
        <v>0.1269960537</v>
      </c>
      <c r="J29" s="193">
        <f>(SUMIFS(Profile!$F$2:$F$17521,Profile!$B$2:$B$17521,$B29,Profile!$C$2:$C$17521,J$8))*$C$6</f>
        <v>0.122989869</v>
      </c>
      <c r="K29" s="193">
        <f>(SUMIFS(Profile!$F$2:$F$17521,Profile!$B$2:$B$17521,$B29,Profile!$C$2:$C$17521,K$8))*$C$6</f>
        <v>0.1241917244</v>
      </c>
      <c r="L29" s="193">
        <f>(SUMIFS(Profile!$F$2:$F$17521,Profile!$B$2:$B$17521,$B29,Profile!$C$2:$C$17521,L$8))*$C$6</f>
        <v>0.1233904875</v>
      </c>
      <c r="M29" s="193">
        <f>(SUMIFS(Profile!$F$2:$F$17521,Profile!$B$2:$B$17521,$B29,Profile!$C$2:$C$17521,M$8))*$C$6</f>
        <v>0.123791106</v>
      </c>
      <c r="N29" s="193">
        <f>(SUMIFS(Profile!$F$2:$F$17521,Profile!$B$2:$B$17521,$B29,Profile!$C$2:$C$17521,N$8))*$C$6</f>
        <v>0.1285985275</v>
      </c>
      <c r="O29" s="193">
        <f>(SUMIFS(Profile!$F$2:$F$17521,Profile!$B$2:$B$17521,$B29,Profile!$C$2:$C$17521,O$8))*$C$6</f>
        <v>0.1326047122</v>
      </c>
      <c r="P29" s="193">
        <f>(SUMIFS(Profile!$F$2:$F$17521,Profile!$B$2:$B$17521,$B29,Profile!$C$2:$C$17521,P$8))*$C$6</f>
        <v>0.1478282139</v>
      </c>
      <c r="Q29" s="193">
        <f>(SUMIFS(Profile!$F$2:$F$17521,Profile!$B$2:$B$17521,$B29,Profile!$C$2:$C$17521,Q$8))*$C$6</f>
        <v>0.1734677957</v>
      </c>
      <c r="R29" s="193">
        <f>(SUMIFS(Profile!$F$2:$F$17521,Profile!$B$2:$B$17521,$B29,Profile!$C$2:$C$17521,R$8))*$C$6</f>
        <v>0.1987067591</v>
      </c>
      <c r="S29" s="193">
        <f>(SUMIFS(Profile!$F$2:$F$17521,Profile!$B$2:$B$17521,$B29,Profile!$C$2:$C$17521,S$8))*$C$6</f>
        <v>0.2367655133</v>
      </c>
      <c r="T29" s="193">
        <f>(SUMIFS(Profile!$F$2:$F$17521,Profile!$B$2:$B$17521,$B29,Profile!$C$2:$C$17521,T$8))*$C$6</f>
        <v>0.2676131352</v>
      </c>
      <c r="U29" s="193">
        <f>(SUMIFS(Profile!$F$2:$F$17521,Profile!$B$2:$B$17521,$B29,Profile!$C$2:$C$17521,U$8))*$C$6</f>
        <v>0.2792310707</v>
      </c>
      <c r="V29" s="193">
        <f>(SUMIFS(Profile!$F$2:$F$17521,Profile!$B$2:$B$17521,$B29,Profile!$C$2:$C$17521,V$8))*$C$6</f>
        <v>0.2820354</v>
      </c>
      <c r="W29" s="193">
        <f>(SUMIFS(Profile!$F$2:$F$17521,Profile!$B$2:$B$17521,$B29,Profile!$C$2:$C$17521,W$8))*$C$6</f>
        <v>0.2792310707</v>
      </c>
      <c r="X29" s="193">
        <f>(SUMIFS(Profile!$F$2:$F$17521,Profile!$B$2:$B$17521,$B29,Profile!$C$2:$C$17521,X$8))*$C$6</f>
        <v>0.2728211753</v>
      </c>
      <c r="Y29" s="193">
        <f>(SUMIFS(Profile!$F$2:$F$17521,Profile!$B$2:$B$17521,$B29,Profile!$C$2:$C$17521,Y$8))*$C$6</f>
        <v>0.2620044767</v>
      </c>
      <c r="Z29" s="193">
        <f>(SUMIFS(Profile!$F$2:$F$17521,Profile!$B$2:$B$17521,$B29,Profile!$C$2:$C$17521,Z$8))*$C$6</f>
        <v>0.2592001474</v>
      </c>
      <c r="AA29" s="193">
        <f>(SUMIFS(Profile!$F$2:$F$17521,Profile!$B$2:$B$17521,$B29,Profile!$C$2:$C$17521,AA$8))*$C$6</f>
        <v>0.2555945812</v>
      </c>
      <c r="AB29" s="193">
        <f>(SUMIFS(Profile!$F$2:$F$17521,Profile!$B$2:$B$17521,$B29,Profile!$C$2:$C$17521,AB$8))*$C$6</f>
        <v>0.2555945812</v>
      </c>
      <c r="AC29" s="193">
        <f>(SUMIFS(Profile!$F$2:$F$17521,Profile!$B$2:$B$17521,$B29,Profile!$C$2:$C$17521,AC$8))*$C$6</f>
        <v>0.2624050952</v>
      </c>
      <c r="AD29" s="193">
        <f>(SUMIFS(Profile!$F$2:$F$17521,Profile!$B$2:$B$17521,$B29,Profile!$C$2:$C$17521,AD$8))*$C$6</f>
        <v>0.2632063321</v>
      </c>
      <c r="AE29" s="193">
        <f>(SUMIFS(Profile!$F$2:$F$17521,Profile!$B$2:$B$17521,$B29,Profile!$C$2:$C$17521,AE$8))*$C$6</f>
        <v>0.2600013844</v>
      </c>
      <c r="AF29" s="193">
        <f>(SUMIFS(Profile!$F$2:$F$17521,Profile!$B$2:$B$17521,$B29,Profile!$C$2:$C$17521,AF$8))*$C$6</f>
        <v>0.2539921074</v>
      </c>
      <c r="AG29" s="193">
        <f>(SUMIFS(Profile!$F$2:$F$17521,Profile!$B$2:$B$17521,$B29,Profile!$C$2:$C$17521,AG$8))*$C$6</f>
        <v>0.2559951997</v>
      </c>
      <c r="AH29" s="193">
        <f>(SUMIFS(Profile!$F$2:$F$17521,Profile!$B$2:$B$17521,$B29,Profile!$C$2:$C$17521,AH$8))*$C$6</f>
        <v>0.2644081875</v>
      </c>
      <c r="AI29" s="193">
        <f>(SUMIFS(Profile!$F$2:$F$17521,Profile!$B$2:$B$17521,$B29,Profile!$C$2:$C$17521,AI$8))*$C$6</f>
        <v>0.2736224122</v>
      </c>
      <c r="AJ29" s="193">
        <f>(SUMIFS(Profile!$F$2:$F$17521,Profile!$B$2:$B$17521,$B29,Profile!$C$2:$C$17521,AJ$8))*$C$6</f>
        <v>0.294053954</v>
      </c>
      <c r="AK29" s="193">
        <f>(SUMIFS(Profile!$F$2:$F$17521,Profile!$B$2:$B$17521,$B29,Profile!$C$2:$C$17521,AK$8))*$C$6</f>
        <v>0.328507142</v>
      </c>
      <c r="AL29" s="193">
        <f>(SUMIFS(Profile!$F$2:$F$17521,Profile!$B$2:$B$17521,$B29,Profile!$C$2:$C$17521,AL$8))*$C$6</f>
        <v>0.3777832133</v>
      </c>
      <c r="AM29" s="193">
        <f>(SUMIFS(Profile!$F$2:$F$17521,Profile!$B$2:$B$17521,$B29,Profile!$C$2:$C$17521,AM$8))*$C$6</f>
        <v>0.4296633047</v>
      </c>
      <c r="AN29" s="193">
        <f>(SUMIFS(Profile!$F$2:$F$17521,Profile!$B$2:$B$17521,$B29,Profile!$C$2:$C$17521,AN$8))*$C$6</f>
        <v>0.4533799178</v>
      </c>
      <c r="AO29" s="193">
        <f>(SUMIFS(Profile!$F$2:$F$17521,Profile!$B$2:$B$17521,$B29,Profile!$C$2:$C$17521,AO$8))*$C$6</f>
        <v>0.4552628246</v>
      </c>
      <c r="AP29" s="193">
        <f>(SUMIFS(Profile!$F$2:$F$17521,Profile!$B$2:$B$17521,$B29,Profile!$C$2:$C$17521,AP$8))*$C$6</f>
        <v>0.4413613639</v>
      </c>
      <c r="AQ29" s="193">
        <f>(SUMIFS(Profile!$F$2:$F$17521,Profile!$B$2:$B$17521,$B29,Profile!$C$2:$C$17521,AQ$8))*$C$6</f>
        <v>0.4238943988</v>
      </c>
      <c r="AR29" s="193">
        <f>(SUMIFS(Profile!$F$2:$F$17521,Profile!$B$2:$B$17521,$B29,Profile!$C$2:$C$17521,AR$8))*$C$6</f>
        <v>0.4030622385</v>
      </c>
      <c r="AS29" s="193">
        <f>(SUMIFS(Profile!$F$2:$F$17521,Profile!$B$2:$B$17521,$B29,Profile!$C$2:$C$17521,AS$8))*$C$6</f>
        <v>0.3881992934</v>
      </c>
      <c r="AT29" s="193">
        <f>(SUMIFS(Profile!$F$2:$F$17521,Profile!$B$2:$B$17521,$B29,Profile!$C$2:$C$17521,AT$8))*$C$6</f>
        <v>0.3685689886</v>
      </c>
      <c r="AU29" s="193">
        <f>(SUMIFS(Profile!$F$2:$F$17521,Profile!$B$2:$B$17521,$B29,Profile!$C$2:$C$17521,AU$8))*$C$6</f>
        <v>0.351743013</v>
      </c>
      <c r="AV29" s="193">
        <f>(SUMIFS(Profile!$F$2:$F$17521,Profile!$B$2:$B$17521,$B29,Profile!$C$2:$C$17521,AV$8))*$C$6</f>
        <v>0.3349170375</v>
      </c>
      <c r="AW29" s="193">
        <f>(SUMIFS(Profile!$F$2:$F$17521,Profile!$B$2:$B$17521,$B29,Profile!$C$2:$C$17521,AW$8))*$C$6</f>
        <v>0.3116811665</v>
      </c>
      <c r="AX29" s="193">
        <f>(SUMIFS(Profile!$F$2:$F$17521,Profile!$B$2:$B$17521,$B29,Profile!$C$2:$C$17521,AX$8))*$C$6</f>
        <v>0.2720199383</v>
      </c>
      <c r="AY29" s="193">
        <f>(SUMIFS(Profile!$F$2:$F$17521,Profile!$B$2:$B$17521,$B29,Profile!$C$2:$C$17521,AY$8))*$C$6</f>
        <v>0.2335605656</v>
      </c>
      <c r="AZ29" s="193">
        <f>(SUMIFS(Profile!$F$2:$F$17521,Profile!$B$2:$B$17521,$B29,Profile!$C$2:$C$17521,AZ$8))*$C$6</f>
        <v>0.1971042852</v>
      </c>
      <c r="BA29" s="193">
        <f t="shared" si="16"/>
        <v>4.539840499</v>
      </c>
      <c r="BB29" s="193">
        <f>(SUMIFS(Profile!$E$2:$E$17521,Profile!$B$2:$B$17521,$B29,Profile!$C$2:$C$17521,BB$8))*$C$9</f>
        <v>0</v>
      </c>
      <c r="BC29" s="193">
        <f>(SUMIFS(Profile!$E$2:$E$17521,Profile!$B$2:$B$17521,$B29,Profile!$C$2:$C$17521,BC$8))*$C$9</f>
        <v>0</v>
      </c>
      <c r="BD29" s="193">
        <f>(SUMIFS(Profile!$E$2:$E$17521,Profile!$B$2:$B$17521,$B29,Profile!$C$2:$C$17521,BD$8))*$C$9</f>
        <v>0</v>
      </c>
      <c r="BE29" s="193">
        <f>(SUMIFS(Profile!$E$2:$E$17521,Profile!$B$2:$B$17521,$B29,Profile!$C$2:$C$17521,BE$8))*$C$9</f>
        <v>0</v>
      </c>
      <c r="BF29" s="193">
        <f>(SUMIFS(Profile!$E$2:$E$17521,Profile!$B$2:$B$17521,$B29,Profile!$C$2:$C$17521,BF$8))*$C$9</f>
        <v>0</v>
      </c>
      <c r="BG29" s="193">
        <f>(SUMIFS(Profile!$E$2:$E$17521,Profile!$B$2:$B$17521,$B29,Profile!$C$2:$C$17521,BG$8))*$C$9</f>
        <v>0</v>
      </c>
      <c r="BH29" s="193">
        <f>(SUMIFS(Profile!$E$2:$E$17521,Profile!$B$2:$B$17521,$B29,Profile!$C$2:$C$17521,BH$8))*$C$9</f>
        <v>0</v>
      </c>
      <c r="BI29" s="193">
        <f>(SUMIFS(Profile!$E$2:$E$17521,Profile!$B$2:$B$17521,$B29,Profile!$C$2:$C$17521,BI$8))*$C$9</f>
        <v>0</v>
      </c>
      <c r="BJ29" s="193">
        <f>(SUMIFS(Profile!$E$2:$E$17521,Profile!$B$2:$B$17521,$B29,Profile!$C$2:$C$17521,BJ$8))*$C$9</f>
        <v>0</v>
      </c>
      <c r="BK29" s="193">
        <f>(SUMIFS(Profile!$E$2:$E$17521,Profile!$B$2:$B$17521,$B29,Profile!$C$2:$C$17521,BK$8))*$C$9</f>
        <v>0</v>
      </c>
      <c r="BL29" s="193">
        <f>(SUMIFS(Profile!$E$2:$E$17521,Profile!$B$2:$B$17521,$B29,Profile!$C$2:$C$17521,BL$8))*$C$9</f>
        <v>0</v>
      </c>
      <c r="BM29" s="193">
        <f>(SUMIFS(Profile!$E$2:$E$17521,Profile!$B$2:$B$17521,$B29,Profile!$C$2:$C$17521,BM$8))*$C$9</f>
        <v>0</v>
      </c>
      <c r="BN29" s="193">
        <f>(SUMIFS(Profile!$E$2:$E$17521,Profile!$B$2:$B$17521,$B29,Profile!$C$2:$C$17521,BN$8))*$C$9</f>
        <v>0</v>
      </c>
      <c r="BO29" s="193">
        <f>(SUMIFS(Profile!$E$2:$E$17521,Profile!$B$2:$B$17521,$B29,Profile!$C$2:$C$17521,BO$8))*$C$9</f>
        <v>0</v>
      </c>
      <c r="BP29" s="193">
        <f>(SUMIFS(Profile!$E$2:$E$17521,Profile!$B$2:$B$17521,$B29,Profile!$C$2:$C$17521,BP$8))*$C$9</f>
        <v>0.00002886434727</v>
      </c>
      <c r="BQ29" s="193">
        <f>(SUMIFS(Profile!$E$2:$E$17521,Profile!$B$2:$B$17521,$B29,Profile!$C$2:$C$17521,BQ$8))*$C$9</f>
        <v>0.0005940572924</v>
      </c>
      <c r="BR29" s="193">
        <f>(SUMIFS(Profile!$E$2:$E$17521,Profile!$B$2:$B$17521,$B29,Profile!$C$2:$C$17521,BR$8))*$C$9</f>
        <v>0.0111773629</v>
      </c>
      <c r="BS29" s="193">
        <f>(SUMIFS(Profile!$E$2:$E$17521,Profile!$B$2:$B$17521,$B29,Profile!$C$2:$C$17521,BS$8))*$C$9</f>
        <v>0.0340625975</v>
      </c>
      <c r="BT29" s="193">
        <f>(SUMIFS(Profile!$E$2:$E$17521,Profile!$B$2:$B$17521,$B29,Profile!$C$2:$C$17521,BT$8))*$C$9</f>
        <v>0.0669787644</v>
      </c>
      <c r="BU29" s="193">
        <f>(SUMIFS(Profile!$E$2:$E$17521,Profile!$B$2:$B$17521,$B29,Profile!$C$2:$C$17521,BU$8))*$C$9</f>
        <v>0.1121714555</v>
      </c>
      <c r="BV29" s="193">
        <f>(SUMIFS(Profile!$E$2:$E$17521,Profile!$B$2:$B$17521,$B29,Profile!$C$2:$C$17521,BV$8))*$C$9</f>
        <v>0.1602154062</v>
      </c>
      <c r="BW29" s="193">
        <f>(SUMIFS(Profile!$E$2:$E$17521,Profile!$B$2:$B$17521,$B29,Profile!$C$2:$C$17521,BW$8))*$C$9</f>
        <v>0.2938912849</v>
      </c>
      <c r="BX29" s="193">
        <f>(SUMIFS(Profile!$E$2:$E$17521,Profile!$B$2:$B$17521,$B29,Profile!$C$2:$C$17521,BX$8))*$C$9</f>
        <v>0.4388263846</v>
      </c>
      <c r="BY29" s="193">
        <f>(SUMIFS(Profile!$E$2:$E$17521,Profile!$B$2:$B$17521,$B29,Profile!$C$2:$C$17521,BY$8))*$C$9</f>
        <v>0.4717593439</v>
      </c>
      <c r="BZ29" s="193">
        <f>(SUMIFS(Profile!$E$2:$E$17521,Profile!$B$2:$B$17521,$B29,Profile!$C$2:$C$17521,BZ$8))*$C$9</f>
        <v>0.4868945527</v>
      </c>
      <c r="CA29" s="193">
        <f>(SUMIFS(Profile!$E$2:$E$17521,Profile!$B$2:$B$17521,$B29,Profile!$C$2:$C$17521,CA$8))*$C$9</f>
        <v>0.4847019031</v>
      </c>
      <c r="CB29" s="193">
        <f>(SUMIFS(Profile!$E$2:$E$17521,Profile!$B$2:$B$17521,$B29,Profile!$C$2:$C$17521,CB$8))*$C$9</f>
        <v>0.4630538186</v>
      </c>
      <c r="CC29" s="193">
        <f>(SUMIFS(Profile!$E$2:$E$17521,Profile!$B$2:$B$17521,$B29,Profile!$C$2:$C$17521,CC$8))*$C$9</f>
        <v>0.4250223953</v>
      </c>
      <c r="CD29" s="193">
        <f>(SUMIFS(Profile!$E$2:$E$17521,Profile!$B$2:$B$17521,$B29,Profile!$C$2:$C$17521,CD$8))*$C$9</f>
        <v>0.3752489438</v>
      </c>
      <c r="CE29" s="193">
        <f>(SUMIFS(Profile!$E$2:$E$17521,Profile!$B$2:$B$17521,$B29,Profile!$C$2:$C$17521,CE$8))*$C$9</f>
        <v>0.2961374856</v>
      </c>
      <c r="CF29" s="193">
        <f>(SUMIFS(Profile!$E$2:$E$17521,Profile!$B$2:$B$17521,$B29,Profile!$C$2:$C$17521,CF$8))*$C$9</f>
        <v>0.2203093505</v>
      </c>
      <c r="CG29" s="193">
        <f>(SUMIFS(Profile!$E$2:$E$17521,Profile!$B$2:$B$17521,$B29,Profile!$C$2:$C$17521,CG$8))*$C$9</f>
        <v>0.1232159757</v>
      </c>
      <c r="CH29" s="193">
        <f>(SUMIFS(Profile!$E$2:$E$17521,Profile!$B$2:$B$17521,$B29,Profile!$C$2:$C$17521,CH$8))*$C$9</f>
        <v>0.05453521139</v>
      </c>
      <c r="CI29" s="193">
        <f>(SUMIFS(Profile!$E$2:$E$17521,Profile!$B$2:$B$17521,$B29,Profile!$C$2:$C$17521,CI$8))*$C$9</f>
        <v>0.01361977932</v>
      </c>
      <c r="CJ29" s="193">
        <f>(SUMIFS(Profile!$E$2:$E$17521,Profile!$B$2:$B$17521,$B29,Profile!$C$2:$C$17521,CJ$8))*$C$9</f>
        <v>0.006058932873</v>
      </c>
      <c r="CK29" s="193">
        <f>(SUMIFS(Profile!$E$2:$E$17521,Profile!$B$2:$B$17521,$B29,Profile!$C$2:$C$17521,CK$8))*$C$9</f>
        <v>0.00127003128</v>
      </c>
      <c r="CL29" s="193">
        <f>(SUMIFS(Profile!$E$2:$E$17521,Profile!$B$2:$B$17521,$B29,Profile!$C$2:$C$17521,CL$8))*$C$9</f>
        <v>0.00006659762806</v>
      </c>
      <c r="CM29" s="193">
        <f>(SUMIFS(Profile!$E$2:$E$17521,Profile!$B$2:$B$17521,$B29,Profile!$C$2:$C$17521,CM$8))*$C$9</f>
        <v>0</v>
      </c>
      <c r="CN29" s="193">
        <f>(SUMIFS(Profile!$E$2:$E$17521,Profile!$B$2:$B$17521,$B29,Profile!$C$2:$C$17521,CN$8))*$C$9</f>
        <v>0</v>
      </c>
      <c r="CO29" s="193">
        <f>(SUMIFS(Profile!$E$2:$E$17521,Profile!$B$2:$B$17521,$B29,Profile!$C$2:$C$17521,CO$8))*$C$9</f>
        <v>0</v>
      </c>
      <c r="CP29" s="193">
        <f>(SUMIFS(Profile!$E$2:$E$17521,Profile!$B$2:$B$17521,$B29,Profile!$C$2:$C$17521,CP$8))*$C$9</f>
        <v>0</v>
      </c>
      <c r="CQ29" s="193">
        <f>(SUMIFS(Profile!$E$2:$E$17521,Profile!$B$2:$B$17521,$B29,Profile!$C$2:$C$17521,CQ$8))*$C$9</f>
        <v>0</v>
      </c>
      <c r="CR29" s="193">
        <f>(SUMIFS(Profile!$E$2:$E$17521,Profile!$B$2:$B$17521,$B29,Profile!$C$2:$C$17521,CR$8))*$C$9</f>
        <v>0</v>
      </c>
      <c r="CS29" s="193">
        <f>(SUMIFS(Profile!$E$2:$E$17521,Profile!$B$2:$B$17521,$B29,Profile!$C$2:$C$17521,CS$8))*$C$9</f>
        <v>0</v>
      </c>
      <c r="CT29" s="193">
        <f>(SUMIFS(Profile!$E$2:$E$17521,Profile!$B$2:$B$17521,$B29,Profile!$C$2:$C$17521,CT$8))*$C$9</f>
        <v>0</v>
      </c>
      <c r="CU29" s="193">
        <f>(SUMIFS(Profile!$E$2:$E$17521,Profile!$B$2:$B$17521,$B29,Profile!$C$2:$C$17521,CU$8))*$C$9</f>
        <v>0</v>
      </c>
      <c r="CV29" s="193">
        <f>(SUMIFS(Profile!$E$2:$E$17521,Profile!$B$2:$B$17521,$B29,Profile!$C$2:$C$17521,CV$8))*$C$9</f>
        <v>0</v>
      </c>
      <c r="CW29" s="193">
        <f>(SUMIFS(Profile!$E$2:$E$17521,Profile!$B$2:$B$17521,$B29,Profile!$C$2:$C$17521,CW$8))*$C$9</f>
        <v>0</v>
      </c>
      <c r="CX29" s="193">
        <f t="shared" si="17"/>
        <v>1.405138496</v>
      </c>
      <c r="CY29" s="193">
        <f t="shared" ref="CY29:ET29" si="107">MAX(BB29-E29,0)</f>
        <v>0</v>
      </c>
      <c r="CZ29" s="193">
        <f t="shared" si="107"/>
        <v>0</v>
      </c>
      <c r="DA29" s="193">
        <f t="shared" si="107"/>
        <v>0</v>
      </c>
      <c r="DB29" s="193">
        <f t="shared" si="107"/>
        <v>0</v>
      </c>
      <c r="DC29" s="193">
        <f t="shared" si="107"/>
        <v>0</v>
      </c>
      <c r="DD29" s="193">
        <f t="shared" si="107"/>
        <v>0</v>
      </c>
      <c r="DE29" s="193">
        <f t="shared" si="107"/>
        <v>0</v>
      </c>
      <c r="DF29" s="193">
        <f t="shared" si="107"/>
        <v>0</v>
      </c>
      <c r="DG29" s="193">
        <f t="shared" si="107"/>
        <v>0</v>
      </c>
      <c r="DH29" s="193">
        <f t="shared" si="107"/>
        <v>0</v>
      </c>
      <c r="DI29" s="193">
        <f t="shared" si="107"/>
        <v>0</v>
      </c>
      <c r="DJ29" s="193">
        <f t="shared" si="107"/>
        <v>0</v>
      </c>
      <c r="DK29" s="193">
        <f t="shared" si="107"/>
        <v>0</v>
      </c>
      <c r="DL29" s="193">
        <f t="shared" si="107"/>
        <v>0</v>
      </c>
      <c r="DM29" s="193">
        <f t="shared" si="107"/>
        <v>0</v>
      </c>
      <c r="DN29" s="193">
        <f t="shared" si="107"/>
        <v>0</v>
      </c>
      <c r="DO29" s="193">
        <f t="shared" si="107"/>
        <v>0</v>
      </c>
      <c r="DP29" s="193">
        <f t="shared" si="107"/>
        <v>0</v>
      </c>
      <c r="DQ29" s="193">
        <f t="shared" si="107"/>
        <v>0</v>
      </c>
      <c r="DR29" s="193">
        <f t="shared" si="107"/>
        <v>0</v>
      </c>
      <c r="DS29" s="193">
        <f t="shared" si="107"/>
        <v>0</v>
      </c>
      <c r="DT29" s="193">
        <f t="shared" si="107"/>
        <v>0.03469113747</v>
      </c>
      <c r="DU29" s="193">
        <f t="shared" si="107"/>
        <v>0.1832318034</v>
      </c>
      <c r="DV29" s="193">
        <f t="shared" si="107"/>
        <v>0.2161647627</v>
      </c>
      <c r="DW29" s="193">
        <f t="shared" si="107"/>
        <v>0.2244894575</v>
      </c>
      <c r="DX29" s="193">
        <f t="shared" si="107"/>
        <v>0.221495571</v>
      </c>
      <c r="DY29" s="193">
        <f t="shared" si="107"/>
        <v>0.2030524343</v>
      </c>
      <c r="DZ29" s="193">
        <f t="shared" si="107"/>
        <v>0.1710302879</v>
      </c>
      <c r="EA29" s="193">
        <f t="shared" si="107"/>
        <v>0.1192537441</v>
      </c>
      <c r="EB29" s="193">
        <f t="shared" si="107"/>
        <v>0.03172929808</v>
      </c>
      <c r="EC29" s="193">
        <f t="shared" si="107"/>
        <v>0</v>
      </c>
      <c r="ED29" s="193">
        <f t="shared" si="107"/>
        <v>0</v>
      </c>
      <c r="EE29" s="193">
        <f t="shared" si="107"/>
        <v>0</v>
      </c>
      <c r="EF29" s="193">
        <f t="shared" si="107"/>
        <v>0</v>
      </c>
      <c r="EG29" s="193">
        <f t="shared" si="107"/>
        <v>0</v>
      </c>
      <c r="EH29" s="193">
        <f t="shared" si="107"/>
        <v>0</v>
      </c>
      <c r="EI29" s="193">
        <f t="shared" si="107"/>
        <v>0</v>
      </c>
      <c r="EJ29" s="193">
        <f t="shared" si="107"/>
        <v>0</v>
      </c>
      <c r="EK29" s="193">
        <f t="shared" si="107"/>
        <v>0</v>
      </c>
      <c r="EL29" s="193">
        <f t="shared" si="107"/>
        <v>0</v>
      </c>
      <c r="EM29" s="193">
        <f t="shared" si="107"/>
        <v>0</v>
      </c>
      <c r="EN29" s="193">
        <f t="shared" si="107"/>
        <v>0</v>
      </c>
      <c r="EO29" s="193">
        <f t="shared" si="107"/>
        <v>0</v>
      </c>
      <c r="EP29" s="193">
        <f t="shared" si="107"/>
        <v>0</v>
      </c>
      <c r="EQ29" s="193">
        <f t="shared" si="107"/>
        <v>0</v>
      </c>
      <c r="ER29" s="193">
        <f t="shared" si="107"/>
        <v>0</v>
      </c>
      <c r="ES29" s="193">
        <f t="shared" si="107"/>
        <v>0</v>
      </c>
      <c r="ET29" s="193">
        <f t="shared" si="107"/>
        <v>0</v>
      </c>
      <c r="EU29" s="193">
        <f t="shared" si="19"/>
        <v>3.134702003</v>
      </c>
      <c r="EV29" s="193">
        <f t="shared" ref="EV29:GQ29" si="108">BB29-CY29</f>
        <v>0</v>
      </c>
      <c r="EW29" s="193">
        <f t="shared" si="108"/>
        <v>0</v>
      </c>
      <c r="EX29" s="193">
        <f t="shared" si="108"/>
        <v>0</v>
      </c>
      <c r="EY29" s="193">
        <f t="shared" si="108"/>
        <v>0</v>
      </c>
      <c r="EZ29" s="193">
        <f t="shared" si="108"/>
        <v>0</v>
      </c>
      <c r="FA29" s="193">
        <f t="shared" si="108"/>
        <v>0</v>
      </c>
      <c r="FB29" s="193">
        <f t="shared" si="108"/>
        <v>0</v>
      </c>
      <c r="FC29" s="193">
        <f t="shared" si="108"/>
        <v>0</v>
      </c>
      <c r="FD29" s="193">
        <f t="shared" si="108"/>
        <v>0</v>
      </c>
      <c r="FE29" s="193">
        <f t="shared" si="108"/>
        <v>0</v>
      </c>
      <c r="FF29" s="193">
        <f t="shared" si="108"/>
        <v>0</v>
      </c>
      <c r="FG29" s="193">
        <f t="shared" si="108"/>
        <v>0</v>
      </c>
      <c r="FH29" s="193">
        <f t="shared" si="108"/>
        <v>0</v>
      </c>
      <c r="FI29" s="193">
        <f t="shared" si="108"/>
        <v>0</v>
      </c>
      <c r="FJ29" s="193">
        <f t="shared" si="108"/>
        <v>0.00002886434727</v>
      </c>
      <c r="FK29" s="193">
        <f t="shared" si="108"/>
        <v>0.0005940572924</v>
      </c>
      <c r="FL29" s="193">
        <f t="shared" si="108"/>
        <v>0.0111773629</v>
      </c>
      <c r="FM29" s="193">
        <f t="shared" si="108"/>
        <v>0.0340625975</v>
      </c>
      <c r="FN29" s="193">
        <f t="shared" si="108"/>
        <v>0.0669787644</v>
      </c>
      <c r="FO29" s="193">
        <f t="shared" si="108"/>
        <v>0.1121714555</v>
      </c>
      <c r="FP29" s="193">
        <f t="shared" si="108"/>
        <v>0.1602154062</v>
      </c>
      <c r="FQ29" s="193">
        <f t="shared" si="108"/>
        <v>0.2592001474</v>
      </c>
      <c r="FR29" s="193">
        <f t="shared" si="108"/>
        <v>0.2555945812</v>
      </c>
      <c r="FS29" s="193">
        <f t="shared" si="108"/>
        <v>0.2555945812</v>
      </c>
      <c r="FT29" s="193">
        <f t="shared" si="108"/>
        <v>0.2624050952</v>
      </c>
      <c r="FU29" s="193">
        <f t="shared" si="108"/>
        <v>0.2632063321</v>
      </c>
      <c r="FV29" s="193">
        <f t="shared" si="108"/>
        <v>0.2600013844</v>
      </c>
      <c r="FW29" s="193">
        <f t="shared" si="108"/>
        <v>0.2539921074</v>
      </c>
      <c r="FX29" s="193">
        <f t="shared" si="108"/>
        <v>0.2559951997</v>
      </c>
      <c r="FY29" s="193">
        <f t="shared" si="108"/>
        <v>0.2644081875</v>
      </c>
      <c r="FZ29" s="193">
        <f t="shared" si="108"/>
        <v>0.2203093505</v>
      </c>
      <c r="GA29" s="193">
        <f t="shared" si="108"/>
        <v>0.1232159757</v>
      </c>
      <c r="GB29" s="193">
        <f t="shared" si="108"/>
        <v>0.05453521139</v>
      </c>
      <c r="GC29" s="193">
        <f t="shared" si="108"/>
        <v>0.01361977932</v>
      </c>
      <c r="GD29" s="193">
        <f t="shared" si="108"/>
        <v>0.006058932873</v>
      </c>
      <c r="GE29" s="193">
        <f t="shared" si="108"/>
        <v>0.00127003128</v>
      </c>
      <c r="GF29" s="193">
        <f t="shared" si="108"/>
        <v>0.00006659762806</v>
      </c>
      <c r="GG29" s="193">
        <f t="shared" si="108"/>
        <v>0</v>
      </c>
      <c r="GH29" s="193">
        <f t="shared" si="108"/>
        <v>0</v>
      </c>
      <c r="GI29" s="193">
        <f t="shared" si="108"/>
        <v>0</v>
      </c>
      <c r="GJ29" s="193">
        <f t="shared" si="108"/>
        <v>0</v>
      </c>
      <c r="GK29" s="193">
        <f t="shared" si="108"/>
        <v>0</v>
      </c>
      <c r="GL29" s="193">
        <f t="shared" si="108"/>
        <v>0</v>
      </c>
      <c r="GM29" s="193">
        <f t="shared" si="108"/>
        <v>0</v>
      </c>
      <c r="GN29" s="193">
        <f t="shared" si="108"/>
        <v>0</v>
      </c>
      <c r="GO29" s="193">
        <f t="shared" si="108"/>
        <v>0</v>
      </c>
      <c r="GP29" s="193">
        <f t="shared" si="108"/>
        <v>0</v>
      </c>
      <c r="GQ29" s="193">
        <f t="shared" si="108"/>
        <v>0</v>
      </c>
      <c r="GR29" s="193">
        <f t="shared" si="21"/>
        <v>9.407660618</v>
      </c>
      <c r="GS29" s="193">
        <f t="shared" ref="GS29:IN29" si="109">E29-EV29</f>
        <v>0.1686603741</v>
      </c>
      <c r="GT29" s="193">
        <f t="shared" si="109"/>
        <v>0.1482288324</v>
      </c>
      <c r="GU29" s="193">
        <f t="shared" si="109"/>
        <v>0.1402164631</v>
      </c>
      <c r="GV29" s="193">
        <f t="shared" si="109"/>
        <v>0.1342071861</v>
      </c>
      <c r="GW29" s="193">
        <f t="shared" si="109"/>
        <v>0.1269960537</v>
      </c>
      <c r="GX29" s="193">
        <f t="shared" si="109"/>
        <v>0.122989869</v>
      </c>
      <c r="GY29" s="193">
        <f t="shared" si="109"/>
        <v>0.1241917244</v>
      </c>
      <c r="GZ29" s="193">
        <f t="shared" si="109"/>
        <v>0.1233904875</v>
      </c>
      <c r="HA29" s="193">
        <f t="shared" si="109"/>
        <v>0.123791106</v>
      </c>
      <c r="HB29" s="193">
        <f t="shared" si="109"/>
        <v>0.1285985275</v>
      </c>
      <c r="HC29" s="193">
        <f t="shared" si="109"/>
        <v>0.1326047122</v>
      </c>
      <c r="HD29" s="193">
        <f t="shared" si="109"/>
        <v>0.1478282139</v>
      </c>
      <c r="HE29" s="193">
        <f t="shared" si="109"/>
        <v>0.1734677957</v>
      </c>
      <c r="HF29" s="193">
        <f t="shared" si="109"/>
        <v>0.1987067591</v>
      </c>
      <c r="HG29" s="193">
        <f t="shared" si="109"/>
        <v>0.236736649</v>
      </c>
      <c r="HH29" s="193">
        <f t="shared" si="109"/>
        <v>0.2670190779</v>
      </c>
      <c r="HI29" s="193">
        <f t="shared" si="109"/>
        <v>0.2680537078</v>
      </c>
      <c r="HJ29" s="193">
        <f t="shared" si="109"/>
        <v>0.2479728025</v>
      </c>
      <c r="HK29" s="193">
        <f t="shared" si="109"/>
        <v>0.2122523063</v>
      </c>
      <c r="HL29" s="193">
        <f t="shared" si="109"/>
        <v>0.1606497198</v>
      </c>
      <c r="HM29" s="193">
        <f t="shared" si="109"/>
        <v>0.1017890705</v>
      </c>
      <c r="HN29" s="193">
        <f t="shared" si="109"/>
        <v>0</v>
      </c>
      <c r="HO29" s="193">
        <f t="shared" si="109"/>
        <v>0</v>
      </c>
      <c r="HP29" s="193">
        <f t="shared" si="109"/>
        <v>0</v>
      </c>
      <c r="HQ29" s="193">
        <f t="shared" si="109"/>
        <v>0</v>
      </c>
      <c r="HR29" s="193">
        <f t="shared" si="109"/>
        <v>0</v>
      </c>
      <c r="HS29" s="193">
        <f t="shared" si="109"/>
        <v>0</v>
      </c>
      <c r="HT29" s="193">
        <f t="shared" si="109"/>
        <v>0</v>
      </c>
      <c r="HU29" s="193">
        <f t="shared" si="109"/>
        <v>0</v>
      </c>
      <c r="HV29" s="193">
        <f t="shared" si="109"/>
        <v>0</v>
      </c>
      <c r="HW29" s="193">
        <f t="shared" si="109"/>
        <v>0.05331306166</v>
      </c>
      <c r="HX29" s="193">
        <f t="shared" si="109"/>
        <v>0.1708379783</v>
      </c>
      <c r="HY29" s="193">
        <f t="shared" si="109"/>
        <v>0.2739719306</v>
      </c>
      <c r="HZ29" s="193">
        <f t="shared" si="109"/>
        <v>0.364163434</v>
      </c>
      <c r="IA29" s="193">
        <f t="shared" si="109"/>
        <v>0.4236043718</v>
      </c>
      <c r="IB29" s="193">
        <f t="shared" si="109"/>
        <v>0.4521098866</v>
      </c>
      <c r="IC29" s="193">
        <f t="shared" si="109"/>
        <v>0.455196227</v>
      </c>
      <c r="ID29" s="193">
        <f t="shared" si="109"/>
        <v>0.4413613639</v>
      </c>
      <c r="IE29" s="193">
        <f t="shared" si="109"/>
        <v>0.4238943988</v>
      </c>
      <c r="IF29" s="193">
        <f t="shared" si="109"/>
        <v>0.4030622385</v>
      </c>
      <c r="IG29" s="193">
        <f t="shared" si="109"/>
        <v>0.3881992934</v>
      </c>
      <c r="IH29" s="193">
        <f t="shared" si="109"/>
        <v>0.3685689886</v>
      </c>
      <c r="II29" s="193">
        <f t="shared" si="109"/>
        <v>0.351743013</v>
      </c>
      <c r="IJ29" s="193">
        <f t="shared" si="109"/>
        <v>0.3349170375</v>
      </c>
      <c r="IK29" s="193">
        <f t="shared" si="109"/>
        <v>0.3116811665</v>
      </c>
      <c r="IL29" s="193">
        <f t="shared" si="109"/>
        <v>0.2720199383</v>
      </c>
      <c r="IM29" s="193">
        <f t="shared" si="109"/>
        <v>0.2335605656</v>
      </c>
      <c r="IN29" s="193">
        <f t="shared" si="109"/>
        <v>0.1971042852</v>
      </c>
      <c r="IO29" s="193">
        <f t="shared" si="23"/>
        <v>1.405138496</v>
      </c>
      <c r="IP29" s="193">
        <f t="shared" si="29"/>
        <v>0</v>
      </c>
      <c r="IQ29" s="193">
        <f t="shared" ref="IQ29:KK29" si="110">MAX((MIN(CZ29+IP29,$IO$7))-GT29,0)</f>
        <v>0</v>
      </c>
      <c r="IR29" s="193">
        <f t="shared" si="110"/>
        <v>0</v>
      </c>
      <c r="IS29" s="193">
        <f t="shared" si="110"/>
        <v>0</v>
      </c>
      <c r="IT29" s="193">
        <f t="shared" si="110"/>
        <v>0</v>
      </c>
      <c r="IU29" s="193">
        <f t="shared" si="110"/>
        <v>0</v>
      </c>
      <c r="IV29" s="193">
        <f t="shared" si="110"/>
        <v>0</v>
      </c>
      <c r="IW29" s="193">
        <f t="shared" si="110"/>
        <v>0</v>
      </c>
      <c r="IX29" s="193">
        <f t="shared" si="110"/>
        <v>0</v>
      </c>
      <c r="IY29" s="193">
        <f t="shared" si="110"/>
        <v>0</v>
      </c>
      <c r="IZ29" s="193">
        <f t="shared" si="110"/>
        <v>0</v>
      </c>
      <c r="JA29" s="193">
        <f t="shared" si="110"/>
        <v>0</v>
      </c>
      <c r="JB29" s="193">
        <f t="shared" si="110"/>
        <v>0</v>
      </c>
      <c r="JC29" s="193">
        <f t="shared" si="110"/>
        <v>0</v>
      </c>
      <c r="JD29" s="193">
        <f t="shared" si="110"/>
        <v>0</v>
      </c>
      <c r="JE29" s="193">
        <f t="shared" si="110"/>
        <v>0</v>
      </c>
      <c r="JF29" s="193">
        <f t="shared" si="110"/>
        <v>0</v>
      </c>
      <c r="JG29" s="193">
        <f t="shared" si="110"/>
        <v>0</v>
      </c>
      <c r="JH29" s="193">
        <f t="shared" si="110"/>
        <v>0</v>
      </c>
      <c r="JI29" s="193">
        <f t="shared" si="110"/>
        <v>0</v>
      </c>
      <c r="JJ29" s="193">
        <f t="shared" si="110"/>
        <v>0</v>
      </c>
      <c r="JK29" s="193">
        <f t="shared" si="110"/>
        <v>0.03469113747</v>
      </c>
      <c r="JL29" s="193">
        <f t="shared" si="110"/>
        <v>0.2179229408</v>
      </c>
      <c r="JM29" s="193">
        <f t="shared" si="110"/>
        <v>0.4340877035</v>
      </c>
      <c r="JN29" s="193">
        <f t="shared" si="110"/>
        <v>0.658577161</v>
      </c>
      <c r="JO29" s="193">
        <f t="shared" si="110"/>
        <v>0.880072732</v>
      </c>
      <c r="JP29" s="193">
        <f t="shared" si="110"/>
        <v>1.083125166</v>
      </c>
      <c r="JQ29" s="193">
        <f t="shared" si="110"/>
        <v>1.254155454</v>
      </c>
      <c r="JR29" s="193">
        <f t="shared" si="110"/>
        <v>1.373409198</v>
      </c>
      <c r="JS29" s="193">
        <f t="shared" si="110"/>
        <v>1.405138496</v>
      </c>
      <c r="JT29" s="193">
        <f t="shared" si="110"/>
        <v>1.351825435</v>
      </c>
      <c r="JU29" s="193">
        <f t="shared" si="110"/>
        <v>1.180987456</v>
      </c>
      <c r="JV29" s="193">
        <f t="shared" si="110"/>
        <v>0.9070155258</v>
      </c>
      <c r="JW29" s="193">
        <f t="shared" si="110"/>
        <v>0.5428520918</v>
      </c>
      <c r="JX29" s="193">
        <f t="shared" si="110"/>
        <v>0.11924772</v>
      </c>
      <c r="JY29" s="193">
        <f t="shared" si="110"/>
        <v>0</v>
      </c>
      <c r="JZ29" s="193">
        <f t="shared" si="110"/>
        <v>0</v>
      </c>
      <c r="KA29" s="193">
        <f t="shared" si="110"/>
        <v>0</v>
      </c>
      <c r="KB29" s="193">
        <f t="shared" si="110"/>
        <v>0</v>
      </c>
      <c r="KC29" s="193">
        <f t="shared" si="110"/>
        <v>0</v>
      </c>
      <c r="KD29" s="193">
        <f t="shared" si="110"/>
        <v>0</v>
      </c>
      <c r="KE29" s="193">
        <f t="shared" si="110"/>
        <v>0</v>
      </c>
      <c r="KF29" s="193">
        <f t="shared" si="110"/>
        <v>0</v>
      </c>
      <c r="KG29" s="193">
        <f t="shared" si="110"/>
        <v>0</v>
      </c>
      <c r="KH29" s="193">
        <f t="shared" si="110"/>
        <v>0</v>
      </c>
      <c r="KI29" s="193">
        <f t="shared" si="110"/>
        <v>0</v>
      </c>
      <c r="KJ29" s="193">
        <f t="shared" si="110"/>
        <v>0</v>
      </c>
      <c r="KK29" s="193">
        <f t="shared" si="110"/>
        <v>0</v>
      </c>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row>
    <row r="30" ht="14.25" customHeight="1">
      <c r="A30" s="1">
        <v>1.0</v>
      </c>
      <c r="B30" s="1">
        <f t="shared" ref="B30:C30" si="111">B29+1</f>
        <v>20</v>
      </c>
      <c r="C30" s="267">
        <f t="shared" si="111"/>
        <v>43485</v>
      </c>
      <c r="D30" s="193">
        <f t="shared" si="15"/>
        <v>12.65713981</v>
      </c>
      <c r="E30" s="193">
        <f>(SUMIFS(Profile!$F$2:$F$17521,Profile!$B$2:$B$17521,$B30,Profile!$C$2:$C$17521,E$8))*$C$6</f>
        <v>0.1722659403</v>
      </c>
      <c r="F30" s="193">
        <f>(SUMIFS(Profile!$F$2:$F$17521,Profile!$B$2:$B$17521,$B30,Profile!$C$2:$C$17521,F$8))*$C$6</f>
        <v>0.1506325432</v>
      </c>
      <c r="G30" s="193">
        <f>(SUMIFS(Profile!$F$2:$F$17521,Profile!$B$2:$B$17521,$B30,Profile!$C$2:$C$17521,G$8))*$C$6</f>
        <v>0.1422195554</v>
      </c>
      <c r="H30" s="193">
        <f>(SUMIFS(Profile!$F$2:$F$17521,Profile!$B$2:$B$17521,$B30,Profile!$C$2:$C$17521,H$8))*$C$6</f>
        <v>0.1346078045</v>
      </c>
      <c r="I30" s="193">
        <f>(SUMIFS(Profile!$F$2:$F$17521,Profile!$B$2:$B$17521,$B30,Profile!$C$2:$C$17521,I$8))*$C$6</f>
        <v>0.1285985275</v>
      </c>
      <c r="J30" s="193">
        <f>(SUMIFS(Profile!$F$2:$F$17521,Profile!$B$2:$B$17521,$B30,Profile!$C$2:$C$17521,J$8))*$C$6</f>
        <v>0.1249929614</v>
      </c>
      <c r="K30" s="193">
        <f>(SUMIFS(Profile!$F$2:$F$17521,Profile!$B$2:$B$17521,$B30,Profile!$C$2:$C$17521,K$8))*$C$6</f>
        <v>0.1249929614</v>
      </c>
      <c r="L30" s="193">
        <f>(SUMIFS(Profile!$F$2:$F$17521,Profile!$B$2:$B$17521,$B30,Profile!$C$2:$C$17521,L$8))*$C$6</f>
        <v>0.123791106</v>
      </c>
      <c r="M30" s="193">
        <f>(SUMIFS(Profile!$F$2:$F$17521,Profile!$B$2:$B$17521,$B30,Profile!$C$2:$C$17521,M$8))*$C$6</f>
        <v>0.123791106</v>
      </c>
      <c r="N30" s="193">
        <f>(SUMIFS(Profile!$F$2:$F$17521,Profile!$B$2:$B$17521,$B30,Profile!$C$2:$C$17521,N$8))*$C$6</f>
        <v>0.1273966722</v>
      </c>
      <c r="O30" s="193">
        <f>(SUMIFS(Profile!$F$2:$F$17521,Profile!$B$2:$B$17521,$B30,Profile!$C$2:$C$17521,O$8))*$C$6</f>
        <v>0.1338065676</v>
      </c>
      <c r="P30" s="193">
        <f>(SUMIFS(Profile!$F$2:$F$17521,Profile!$B$2:$B$17521,$B30,Profile!$C$2:$C$17521,P$8))*$C$6</f>
        <v>0.1486294508</v>
      </c>
      <c r="Q30" s="193">
        <f>(SUMIFS(Profile!$F$2:$F$17521,Profile!$B$2:$B$17521,$B30,Profile!$C$2:$C$17521,Q$8))*$C$6</f>
        <v>0.1738684142</v>
      </c>
      <c r="R30" s="193">
        <f>(SUMIFS(Profile!$F$2:$F$17521,Profile!$B$2:$B$17521,$B30,Profile!$C$2:$C$17521,R$8))*$C$6</f>
        <v>0.1999086145</v>
      </c>
      <c r="S30" s="193">
        <f>(SUMIFS(Profile!$F$2:$F$17521,Profile!$B$2:$B$17521,$B30,Profile!$C$2:$C$17521,S$8))*$C$6</f>
        <v>0.2395698426</v>
      </c>
      <c r="T30" s="193">
        <f>(SUMIFS(Profile!$F$2:$F$17521,Profile!$B$2:$B$17521,$B30,Profile!$C$2:$C$17521,T$8))*$C$6</f>
        <v>0.2732217937</v>
      </c>
      <c r="U30" s="193">
        <f>(SUMIFS(Profile!$F$2:$F$17521,Profile!$B$2:$B$17521,$B30,Profile!$C$2:$C$17521,U$8))*$C$6</f>
        <v>0.2808335446</v>
      </c>
      <c r="V30" s="193">
        <f>(SUMIFS(Profile!$F$2:$F$17521,Profile!$B$2:$B$17521,$B30,Profile!$C$2:$C$17521,V$8))*$C$6</f>
        <v>0.2852403477</v>
      </c>
      <c r="W30" s="193">
        <f>(SUMIFS(Profile!$F$2:$F$17521,Profile!$B$2:$B$17521,$B30,Profile!$C$2:$C$17521,W$8))*$C$6</f>
        <v>0.2824360184</v>
      </c>
      <c r="X30" s="193">
        <f>(SUMIFS(Profile!$F$2:$F$17521,Profile!$B$2:$B$17521,$B30,Profile!$C$2:$C$17521,X$8))*$C$6</f>
        <v>0.2788304523</v>
      </c>
      <c r="Y30" s="193">
        <f>(SUMIFS(Profile!$F$2:$F$17521,Profile!$B$2:$B$17521,$B30,Profile!$C$2:$C$17521,Y$8))*$C$6</f>
        <v>0.2672125167</v>
      </c>
      <c r="Z30" s="193">
        <f>(SUMIFS(Profile!$F$2:$F$17521,Profile!$B$2:$B$17521,$B30,Profile!$C$2:$C$17521,Z$8))*$C$6</f>
        <v>0.2672125167</v>
      </c>
      <c r="AA30" s="193">
        <f>(SUMIFS(Profile!$F$2:$F$17521,Profile!$B$2:$B$17521,$B30,Profile!$C$2:$C$17521,AA$8))*$C$6</f>
        <v>0.2616038582</v>
      </c>
      <c r="AB30" s="193">
        <f>(SUMIFS(Profile!$F$2:$F$17521,Profile!$B$2:$B$17521,$B30,Profile!$C$2:$C$17521,AB$8))*$C$6</f>
        <v>0.2612032398</v>
      </c>
      <c r="AC30" s="193">
        <f>(SUMIFS(Profile!$F$2:$F$17521,Profile!$B$2:$B$17521,$B30,Profile!$C$2:$C$17521,AC$8))*$C$6</f>
        <v>0.2708180829</v>
      </c>
      <c r="AD30" s="193">
        <f>(SUMIFS(Profile!$F$2:$F$17521,Profile!$B$2:$B$17521,$B30,Profile!$C$2:$C$17521,AD$8))*$C$6</f>
        <v>0.2708180829</v>
      </c>
      <c r="AE30" s="193">
        <f>(SUMIFS(Profile!$F$2:$F$17521,Profile!$B$2:$B$17521,$B30,Profile!$C$2:$C$17521,AE$8))*$C$6</f>
        <v>0.2664112798</v>
      </c>
      <c r="AF30" s="193">
        <f>(SUMIFS(Profile!$F$2:$F$17521,Profile!$B$2:$B$17521,$B30,Profile!$C$2:$C$17521,AF$8))*$C$6</f>
        <v>0.2600013844</v>
      </c>
      <c r="AG30" s="193">
        <f>(SUMIFS(Profile!$F$2:$F$17521,Profile!$B$2:$B$17521,$B30,Profile!$C$2:$C$17521,AG$8))*$C$6</f>
        <v>0.2563958182</v>
      </c>
      <c r="AH30" s="193">
        <f>(SUMIFS(Profile!$F$2:$F$17521,Profile!$B$2:$B$17521,$B30,Profile!$C$2:$C$17521,AH$8))*$C$6</f>
        <v>0.2632063321</v>
      </c>
      <c r="AI30" s="193">
        <f>(SUMIFS(Profile!$F$2:$F$17521,Profile!$B$2:$B$17521,$B30,Profile!$C$2:$C$17521,AI$8))*$C$6</f>
        <v>0.2740230307</v>
      </c>
      <c r="AJ30" s="193">
        <f>(SUMIFS(Profile!$F$2:$F$17521,Profile!$B$2:$B$17521,$B30,Profile!$C$2:$C$17521,AJ$8))*$C$6</f>
        <v>0.2936533355</v>
      </c>
      <c r="AK30" s="193">
        <f>(SUMIFS(Profile!$F$2:$F$17521,Profile!$B$2:$B$17521,$B30,Profile!$C$2:$C$17521,AK$8))*$C$6</f>
        <v>0.328507142</v>
      </c>
      <c r="AL30" s="193">
        <f>(SUMIFS(Profile!$F$2:$F$17521,Profile!$B$2:$B$17521,$B30,Profile!$C$2:$C$17521,AL$8))*$C$6</f>
        <v>0.3769819764</v>
      </c>
      <c r="AM30" s="193">
        <f>(SUMIFS(Profile!$F$2:$F$17521,Profile!$B$2:$B$17521,$B30,Profile!$C$2:$C$17521,AM$8))*$C$6</f>
        <v>0.4297033665</v>
      </c>
      <c r="AN30" s="193">
        <f>(SUMIFS(Profile!$F$2:$F$17521,Profile!$B$2:$B$17521,$B30,Profile!$C$2:$C$17521,AN$8))*$C$6</f>
        <v>0.4508560215</v>
      </c>
      <c r="AO30" s="193">
        <f>(SUMIFS(Profile!$F$2:$F$17521,Profile!$B$2:$B$17521,$B30,Profile!$C$2:$C$17521,AO$8))*$C$6</f>
        <v>0.4559839379</v>
      </c>
      <c r="AP30" s="193">
        <f>(SUMIFS(Profile!$F$2:$F$17521,Profile!$B$2:$B$17521,$B30,Profile!$C$2:$C$17521,AP$8))*$C$6</f>
        <v>0.443404518</v>
      </c>
      <c r="AQ30" s="193">
        <f>(SUMIFS(Profile!$F$2:$F$17521,Profile!$B$2:$B$17521,$B30,Profile!$C$2:$C$17521,AQ$8))*$C$6</f>
        <v>0.4271394083</v>
      </c>
      <c r="AR30" s="193">
        <f>(SUMIFS(Profile!$F$2:$F$17521,Profile!$B$2:$B$17521,$B30,Profile!$C$2:$C$17521,AR$8))*$C$6</f>
        <v>0.408150093</v>
      </c>
      <c r="AS30" s="193">
        <f>(SUMIFS(Profile!$F$2:$F$17521,Profile!$B$2:$B$17521,$B30,Profile!$C$2:$C$17521,AS$8))*$C$6</f>
        <v>0.3918048596</v>
      </c>
      <c r="AT30" s="193">
        <f>(SUMIFS(Profile!$F$2:$F$17521,Profile!$B$2:$B$17521,$B30,Profile!$C$2:$C$17521,AT$8))*$C$6</f>
        <v>0.3717739363</v>
      </c>
      <c r="AU30" s="193">
        <f>(SUMIFS(Profile!$F$2:$F$17521,Profile!$B$2:$B$17521,$B30,Profile!$C$2:$C$17521,AU$8))*$C$6</f>
        <v>0.3545473423</v>
      </c>
      <c r="AV30" s="193">
        <f>(SUMIFS(Profile!$F$2:$F$17521,Profile!$B$2:$B$17521,$B30,Profile!$C$2:$C$17521,AV$8))*$C$6</f>
        <v>0.3337151821</v>
      </c>
      <c r="AW30" s="193">
        <f>(SUMIFS(Profile!$F$2:$F$17521,Profile!$B$2:$B$17521,$B30,Profile!$C$2:$C$17521,AW$8))*$C$6</f>
        <v>0.311280548</v>
      </c>
      <c r="AX30" s="193">
        <f>(SUMIFS(Profile!$F$2:$F$17521,Profile!$B$2:$B$17521,$B30,Profile!$C$2:$C$17521,AX$8))*$C$6</f>
        <v>0.2736224122</v>
      </c>
      <c r="AY30" s="193">
        <f>(SUMIFS(Profile!$F$2:$F$17521,Profile!$B$2:$B$17521,$B30,Profile!$C$2:$C$17521,AY$8))*$C$6</f>
        <v>0.2355636579</v>
      </c>
      <c r="AZ30" s="193">
        <f>(SUMIFS(Profile!$F$2:$F$17521,Profile!$B$2:$B$17521,$B30,Profile!$C$2:$C$17521,AZ$8))*$C$6</f>
        <v>0.2019117068</v>
      </c>
      <c r="BA30" s="193">
        <f t="shared" si="16"/>
        <v>3.047246839</v>
      </c>
      <c r="BB30" s="193">
        <f>(SUMIFS(Profile!$E$2:$E$17521,Profile!$B$2:$B$17521,$B30,Profile!$C$2:$C$17521,BB$8))*$C$9</f>
        <v>0</v>
      </c>
      <c r="BC30" s="193">
        <f>(SUMIFS(Profile!$E$2:$E$17521,Profile!$B$2:$B$17521,$B30,Profile!$C$2:$C$17521,BC$8))*$C$9</f>
        <v>0</v>
      </c>
      <c r="BD30" s="193">
        <f>(SUMIFS(Profile!$E$2:$E$17521,Profile!$B$2:$B$17521,$B30,Profile!$C$2:$C$17521,BD$8))*$C$9</f>
        <v>0</v>
      </c>
      <c r="BE30" s="193">
        <f>(SUMIFS(Profile!$E$2:$E$17521,Profile!$B$2:$B$17521,$B30,Profile!$C$2:$C$17521,BE$8))*$C$9</f>
        <v>0</v>
      </c>
      <c r="BF30" s="193">
        <f>(SUMIFS(Profile!$E$2:$E$17521,Profile!$B$2:$B$17521,$B30,Profile!$C$2:$C$17521,BF$8))*$C$9</f>
        <v>0</v>
      </c>
      <c r="BG30" s="193">
        <f>(SUMIFS(Profile!$E$2:$E$17521,Profile!$B$2:$B$17521,$B30,Profile!$C$2:$C$17521,BG$8))*$C$9</f>
        <v>0</v>
      </c>
      <c r="BH30" s="193">
        <f>(SUMIFS(Profile!$E$2:$E$17521,Profile!$B$2:$B$17521,$B30,Profile!$C$2:$C$17521,BH$8))*$C$9</f>
        <v>0</v>
      </c>
      <c r="BI30" s="193">
        <f>(SUMIFS(Profile!$E$2:$E$17521,Profile!$B$2:$B$17521,$B30,Profile!$C$2:$C$17521,BI$8))*$C$9</f>
        <v>0</v>
      </c>
      <c r="BJ30" s="193">
        <f>(SUMIFS(Profile!$E$2:$E$17521,Profile!$B$2:$B$17521,$B30,Profile!$C$2:$C$17521,BJ$8))*$C$9</f>
        <v>0</v>
      </c>
      <c r="BK30" s="193">
        <f>(SUMIFS(Profile!$E$2:$E$17521,Profile!$B$2:$B$17521,$B30,Profile!$C$2:$C$17521,BK$8))*$C$9</f>
        <v>0</v>
      </c>
      <c r="BL30" s="193">
        <f>(SUMIFS(Profile!$E$2:$E$17521,Profile!$B$2:$B$17521,$B30,Profile!$C$2:$C$17521,BL$8))*$C$9</f>
        <v>0</v>
      </c>
      <c r="BM30" s="193">
        <f>(SUMIFS(Profile!$E$2:$E$17521,Profile!$B$2:$B$17521,$B30,Profile!$C$2:$C$17521,BM$8))*$C$9</f>
        <v>0</v>
      </c>
      <c r="BN30" s="193">
        <f>(SUMIFS(Profile!$E$2:$E$17521,Profile!$B$2:$B$17521,$B30,Profile!$C$2:$C$17521,BN$8))*$C$9</f>
        <v>0</v>
      </c>
      <c r="BO30" s="193">
        <f>(SUMIFS(Profile!$E$2:$E$17521,Profile!$B$2:$B$17521,$B30,Profile!$C$2:$C$17521,BO$8))*$C$9</f>
        <v>0</v>
      </c>
      <c r="BP30" s="193">
        <f>(SUMIFS(Profile!$E$2:$E$17521,Profile!$B$2:$B$17521,$B30,Profile!$C$2:$C$17521,BP$8))*$C$9</f>
        <v>0.00001354528028</v>
      </c>
      <c r="BQ30" s="193">
        <f>(SUMIFS(Profile!$E$2:$E$17521,Profile!$B$2:$B$17521,$B30,Profile!$C$2:$C$17521,BQ$8))*$C$9</f>
        <v>0.01063606869</v>
      </c>
      <c r="BR30" s="193">
        <f>(SUMIFS(Profile!$E$2:$E$17521,Profile!$B$2:$B$17521,$B30,Profile!$C$2:$C$17521,BR$8))*$C$9</f>
        <v>0.01041376968</v>
      </c>
      <c r="BS30" s="193">
        <f>(SUMIFS(Profile!$E$2:$E$17521,Profile!$B$2:$B$17521,$B30,Profile!$C$2:$C$17521,BS$8))*$C$9</f>
        <v>0.03761588984</v>
      </c>
      <c r="BT30" s="193">
        <f>(SUMIFS(Profile!$E$2:$E$17521,Profile!$B$2:$B$17521,$B30,Profile!$C$2:$C$17521,BT$8))*$C$9</f>
        <v>0.0845756728</v>
      </c>
      <c r="BU30" s="193">
        <f>(SUMIFS(Profile!$E$2:$E$17521,Profile!$B$2:$B$17521,$B30,Profile!$C$2:$C$17521,BU$8))*$C$9</f>
        <v>0.1426731366</v>
      </c>
      <c r="BV30" s="193">
        <f>(SUMIFS(Profile!$E$2:$E$17521,Profile!$B$2:$B$17521,$B30,Profile!$C$2:$C$17521,BV$8))*$C$9</f>
        <v>0.1959984025</v>
      </c>
      <c r="BW30" s="193">
        <f>(SUMIFS(Profile!$E$2:$E$17521,Profile!$B$2:$B$17521,$B30,Profile!$C$2:$C$17521,BW$8))*$C$9</f>
        <v>0.2431065422</v>
      </c>
      <c r="BX30" s="193">
        <f>(SUMIFS(Profile!$E$2:$E$17521,Profile!$B$2:$B$17521,$B30,Profile!$C$2:$C$17521,BX$8))*$C$9</f>
        <v>0.2695421859</v>
      </c>
      <c r="BY30" s="193">
        <f>(SUMIFS(Profile!$E$2:$E$17521,Profile!$B$2:$B$17521,$B30,Profile!$C$2:$C$17521,BY$8))*$C$9</f>
        <v>0.2820723355</v>
      </c>
      <c r="BZ30" s="193">
        <f>(SUMIFS(Profile!$E$2:$E$17521,Profile!$B$2:$B$17521,$B30,Profile!$C$2:$C$17521,BZ$8))*$C$9</f>
        <v>0.3013164402</v>
      </c>
      <c r="CA30" s="193">
        <f>(SUMIFS(Profile!$E$2:$E$17521,Profile!$B$2:$B$17521,$B30,Profile!$C$2:$C$17521,CA$8))*$C$9</f>
        <v>0.2891732614</v>
      </c>
      <c r="CB30" s="193">
        <f>(SUMIFS(Profile!$E$2:$E$17521,Profile!$B$2:$B$17521,$B30,Profile!$C$2:$C$17521,CB$8))*$C$9</f>
        <v>0.2821895741</v>
      </c>
      <c r="CC30" s="193">
        <f>(SUMIFS(Profile!$E$2:$E$17521,Profile!$B$2:$B$17521,$B30,Profile!$C$2:$C$17521,CC$8))*$C$9</f>
        <v>0.2606079616</v>
      </c>
      <c r="CD30" s="193">
        <f>(SUMIFS(Profile!$E$2:$E$17521,Profile!$B$2:$B$17521,$B30,Profile!$C$2:$C$17521,CD$8))*$C$9</f>
        <v>0.2355357111</v>
      </c>
      <c r="CE30" s="193">
        <f>(SUMIFS(Profile!$E$2:$E$17521,Profile!$B$2:$B$17521,$B30,Profile!$C$2:$C$17521,CE$8))*$C$9</f>
        <v>0.1801070772</v>
      </c>
      <c r="CF30" s="193">
        <f>(SUMIFS(Profile!$E$2:$E$17521,Profile!$B$2:$B$17521,$B30,Profile!$C$2:$C$17521,CF$8))*$C$9</f>
        <v>0.1234877505</v>
      </c>
      <c r="CG30" s="193">
        <f>(SUMIFS(Profile!$E$2:$E$17521,Profile!$B$2:$B$17521,$B30,Profile!$C$2:$C$17521,CG$8))*$C$9</f>
        <v>0.06634193724</v>
      </c>
      <c r="CH30" s="193">
        <f>(SUMIFS(Profile!$E$2:$E$17521,Profile!$B$2:$B$17521,$B30,Profile!$C$2:$C$17521,CH$8))*$C$9</f>
        <v>0.02239061473</v>
      </c>
      <c r="CI30" s="193">
        <f>(SUMIFS(Profile!$E$2:$E$17521,Profile!$B$2:$B$17521,$B30,Profile!$C$2:$C$17521,CI$8))*$C$9</f>
        <v>0.006193740663</v>
      </c>
      <c r="CJ30" s="193">
        <f>(SUMIFS(Profile!$E$2:$E$17521,Profile!$B$2:$B$17521,$B30,Profile!$C$2:$C$17521,CJ$8))*$C$9</f>
        <v>0.002583762214</v>
      </c>
      <c r="CK30" s="193">
        <f>(SUMIFS(Profile!$E$2:$E$17521,Profile!$B$2:$B$17521,$B30,Profile!$C$2:$C$17521,CK$8))*$C$9</f>
        <v>0.0006553335604</v>
      </c>
      <c r="CL30" s="193">
        <f>(SUMIFS(Profile!$E$2:$E$17521,Profile!$B$2:$B$17521,$B30,Profile!$C$2:$C$17521,CL$8))*$C$9</f>
        <v>0.00001612533367</v>
      </c>
      <c r="CM30" s="193">
        <f>(SUMIFS(Profile!$E$2:$E$17521,Profile!$B$2:$B$17521,$B30,Profile!$C$2:$C$17521,CM$8))*$C$9</f>
        <v>0</v>
      </c>
      <c r="CN30" s="193">
        <f>(SUMIFS(Profile!$E$2:$E$17521,Profile!$B$2:$B$17521,$B30,Profile!$C$2:$C$17521,CN$8))*$C$9</f>
        <v>0</v>
      </c>
      <c r="CO30" s="193">
        <f>(SUMIFS(Profile!$E$2:$E$17521,Profile!$B$2:$B$17521,$B30,Profile!$C$2:$C$17521,CO$8))*$C$9</f>
        <v>0</v>
      </c>
      <c r="CP30" s="193">
        <f>(SUMIFS(Profile!$E$2:$E$17521,Profile!$B$2:$B$17521,$B30,Profile!$C$2:$C$17521,CP$8))*$C$9</f>
        <v>0</v>
      </c>
      <c r="CQ30" s="193">
        <f>(SUMIFS(Profile!$E$2:$E$17521,Profile!$B$2:$B$17521,$B30,Profile!$C$2:$C$17521,CQ$8))*$C$9</f>
        <v>0</v>
      </c>
      <c r="CR30" s="193">
        <f>(SUMIFS(Profile!$E$2:$E$17521,Profile!$B$2:$B$17521,$B30,Profile!$C$2:$C$17521,CR$8))*$C$9</f>
        <v>0</v>
      </c>
      <c r="CS30" s="193">
        <f>(SUMIFS(Profile!$E$2:$E$17521,Profile!$B$2:$B$17521,$B30,Profile!$C$2:$C$17521,CS$8))*$C$9</f>
        <v>0</v>
      </c>
      <c r="CT30" s="193">
        <f>(SUMIFS(Profile!$E$2:$E$17521,Profile!$B$2:$B$17521,$B30,Profile!$C$2:$C$17521,CT$8))*$C$9</f>
        <v>0</v>
      </c>
      <c r="CU30" s="193">
        <f>(SUMIFS(Profile!$E$2:$E$17521,Profile!$B$2:$B$17521,$B30,Profile!$C$2:$C$17521,CU$8))*$C$9</f>
        <v>0</v>
      </c>
      <c r="CV30" s="193">
        <f>(SUMIFS(Profile!$E$2:$E$17521,Profile!$B$2:$B$17521,$B30,Profile!$C$2:$C$17521,CV$8))*$C$9</f>
        <v>0</v>
      </c>
      <c r="CW30" s="193">
        <f>(SUMIFS(Profile!$E$2:$E$17521,Profile!$B$2:$B$17521,$B30,Profile!$C$2:$C$17521,CW$8))*$C$9</f>
        <v>0</v>
      </c>
      <c r="CX30" s="193">
        <f t="shared" si="17"/>
        <v>0.09404583063</v>
      </c>
      <c r="CY30" s="193">
        <f t="shared" ref="CY30:ET30" si="112">MAX(BB30-E30,0)</f>
        <v>0</v>
      </c>
      <c r="CZ30" s="193">
        <f t="shared" si="112"/>
        <v>0</v>
      </c>
      <c r="DA30" s="193">
        <f t="shared" si="112"/>
        <v>0</v>
      </c>
      <c r="DB30" s="193">
        <f t="shared" si="112"/>
        <v>0</v>
      </c>
      <c r="DC30" s="193">
        <f t="shared" si="112"/>
        <v>0</v>
      </c>
      <c r="DD30" s="193">
        <f t="shared" si="112"/>
        <v>0</v>
      </c>
      <c r="DE30" s="193">
        <f t="shared" si="112"/>
        <v>0</v>
      </c>
      <c r="DF30" s="193">
        <f t="shared" si="112"/>
        <v>0</v>
      </c>
      <c r="DG30" s="193">
        <f t="shared" si="112"/>
        <v>0</v>
      </c>
      <c r="DH30" s="193">
        <f t="shared" si="112"/>
        <v>0</v>
      </c>
      <c r="DI30" s="193">
        <f t="shared" si="112"/>
        <v>0</v>
      </c>
      <c r="DJ30" s="193">
        <f t="shared" si="112"/>
        <v>0</v>
      </c>
      <c r="DK30" s="193">
        <f t="shared" si="112"/>
        <v>0</v>
      </c>
      <c r="DL30" s="193">
        <f t="shared" si="112"/>
        <v>0</v>
      </c>
      <c r="DM30" s="193">
        <f t="shared" si="112"/>
        <v>0</v>
      </c>
      <c r="DN30" s="193">
        <f t="shared" si="112"/>
        <v>0</v>
      </c>
      <c r="DO30" s="193">
        <f t="shared" si="112"/>
        <v>0</v>
      </c>
      <c r="DP30" s="193">
        <f t="shared" si="112"/>
        <v>0</v>
      </c>
      <c r="DQ30" s="193">
        <f t="shared" si="112"/>
        <v>0</v>
      </c>
      <c r="DR30" s="193">
        <f t="shared" si="112"/>
        <v>0</v>
      </c>
      <c r="DS30" s="193">
        <f t="shared" si="112"/>
        <v>0</v>
      </c>
      <c r="DT30" s="193">
        <f t="shared" si="112"/>
        <v>0</v>
      </c>
      <c r="DU30" s="193">
        <f t="shared" si="112"/>
        <v>0.007938327716</v>
      </c>
      <c r="DV30" s="193">
        <f t="shared" si="112"/>
        <v>0.02086909574</v>
      </c>
      <c r="DW30" s="193">
        <f t="shared" si="112"/>
        <v>0.03049835722</v>
      </c>
      <c r="DX30" s="193">
        <f t="shared" si="112"/>
        <v>0.01835517842</v>
      </c>
      <c r="DY30" s="193">
        <f t="shared" si="112"/>
        <v>0.01577829431</v>
      </c>
      <c r="DZ30" s="193">
        <f t="shared" si="112"/>
        <v>0.0006065772192</v>
      </c>
      <c r="EA30" s="193">
        <f t="shared" si="112"/>
        <v>0</v>
      </c>
      <c r="EB30" s="193">
        <f t="shared" si="112"/>
        <v>0</v>
      </c>
      <c r="EC30" s="193">
        <f t="shared" si="112"/>
        <v>0</v>
      </c>
      <c r="ED30" s="193">
        <f t="shared" si="112"/>
        <v>0</v>
      </c>
      <c r="EE30" s="193">
        <f t="shared" si="112"/>
        <v>0</v>
      </c>
      <c r="EF30" s="193">
        <f t="shared" si="112"/>
        <v>0</v>
      </c>
      <c r="EG30" s="193">
        <f t="shared" si="112"/>
        <v>0</v>
      </c>
      <c r="EH30" s="193">
        <f t="shared" si="112"/>
        <v>0</v>
      </c>
      <c r="EI30" s="193">
        <f t="shared" si="112"/>
        <v>0</v>
      </c>
      <c r="EJ30" s="193">
        <f t="shared" si="112"/>
        <v>0</v>
      </c>
      <c r="EK30" s="193">
        <f t="shared" si="112"/>
        <v>0</v>
      </c>
      <c r="EL30" s="193">
        <f t="shared" si="112"/>
        <v>0</v>
      </c>
      <c r="EM30" s="193">
        <f t="shared" si="112"/>
        <v>0</v>
      </c>
      <c r="EN30" s="193">
        <f t="shared" si="112"/>
        <v>0</v>
      </c>
      <c r="EO30" s="193">
        <f t="shared" si="112"/>
        <v>0</v>
      </c>
      <c r="EP30" s="193">
        <f t="shared" si="112"/>
        <v>0</v>
      </c>
      <c r="EQ30" s="193">
        <f t="shared" si="112"/>
        <v>0</v>
      </c>
      <c r="ER30" s="193">
        <f t="shared" si="112"/>
        <v>0</v>
      </c>
      <c r="ES30" s="193">
        <f t="shared" si="112"/>
        <v>0</v>
      </c>
      <c r="ET30" s="193">
        <f t="shared" si="112"/>
        <v>0</v>
      </c>
      <c r="EU30" s="193">
        <f t="shared" si="19"/>
        <v>2.953201008</v>
      </c>
      <c r="EV30" s="193">
        <f t="shared" ref="EV30:GQ30" si="113">BB30-CY30</f>
        <v>0</v>
      </c>
      <c r="EW30" s="193">
        <f t="shared" si="113"/>
        <v>0</v>
      </c>
      <c r="EX30" s="193">
        <f t="shared" si="113"/>
        <v>0</v>
      </c>
      <c r="EY30" s="193">
        <f t="shared" si="113"/>
        <v>0</v>
      </c>
      <c r="EZ30" s="193">
        <f t="shared" si="113"/>
        <v>0</v>
      </c>
      <c r="FA30" s="193">
        <f t="shared" si="113"/>
        <v>0</v>
      </c>
      <c r="FB30" s="193">
        <f t="shared" si="113"/>
        <v>0</v>
      </c>
      <c r="FC30" s="193">
        <f t="shared" si="113"/>
        <v>0</v>
      </c>
      <c r="FD30" s="193">
        <f t="shared" si="113"/>
        <v>0</v>
      </c>
      <c r="FE30" s="193">
        <f t="shared" si="113"/>
        <v>0</v>
      </c>
      <c r="FF30" s="193">
        <f t="shared" si="113"/>
        <v>0</v>
      </c>
      <c r="FG30" s="193">
        <f t="shared" si="113"/>
        <v>0</v>
      </c>
      <c r="FH30" s="193">
        <f t="shared" si="113"/>
        <v>0</v>
      </c>
      <c r="FI30" s="193">
        <f t="shared" si="113"/>
        <v>0</v>
      </c>
      <c r="FJ30" s="193">
        <f t="shared" si="113"/>
        <v>0.00001354528028</v>
      </c>
      <c r="FK30" s="193">
        <f t="shared" si="113"/>
        <v>0.01063606869</v>
      </c>
      <c r="FL30" s="193">
        <f t="shared" si="113"/>
        <v>0.01041376968</v>
      </c>
      <c r="FM30" s="193">
        <f t="shared" si="113"/>
        <v>0.03761588984</v>
      </c>
      <c r="FN30" s="193">
        <f t="shared" si="113"/>
        <v>0.0845756728</v>
      </c>
      <c r="FO30" s="193">
        <f t="shared" si="113"/>
        <v>0.1426731366</v>
      </c>
      <c r="FP30" s="193">
        <f t="shared" si="113"/>
        <v>0.1959984025</v>
      </c>
      <c r="FQ30" s="193">
        <f t="shared" si="113"/>
        <v>0.2431065422</v>
      </c>
      <c r="FR30" s="193">
        <f t="shared" si="113"/>
        <v>0.2616038582</v>
      </c>
      <c r="FS30" s="193">
        <f t="shared" si="113"/>
        <v>0.2612032398</v>
      </c>
      <c r="FT30" s="193">
        <f t="shared" si="113"/>
        <v>0.2708180829</v>
      </c>
      <c r="FU30" s="193">
        <f t="shared" si="113"/>
        <v>0.2708180829</v>
      </c>
      <c r="FV30" s="193">
        <f t="shared" si="113"/>
        <v>0.2664112798</v>
      </c>
      <c r="FW30" s="193">
        <f t="shared" si="113"/>
        <v>0.2600013844</v>
      </c>
      <c r="FX30" s="193">
        <f t="shared" si="113"/>
        <v>0.2355357111</v>
      </c>
      <c r="FY30" s="193">
        <f t="shared" si="113"/>
        <v>0.1801070772</v>
      </c>
      <c r="FZ30" s="193">
        <f t="shared" si="113"/>
        <v>0.1234877505</v>
      </c>
      <c r="GA30" s="193">
        <f t="shared" si="113"/>
        <v>0.06634193724</v>
      </c>
      <c r="GB30" s="193">
        <f t="shared" si="113"/>
        <v>0.02239061473</v>
      </c>
      <c r="GC30" s="193">
        <f t="shared" si="113"/>
        <v>0.006193740663</v>
      </c>
      <c r="GD30" s="193">
        <f t="shared" si="113"/>
        <v>0.002583762214</v>
      </c>
      <c r="GE30" s="193">
        <f t="shared" si="113"/>
        <v>0.0006553335604</v>
      </c>
      <c r="GF30" s="193">
        <f t="shared" si="113"/>
        <v>0.00001612533367</v>
      </c>
      <c r="GG30" s="193">
        <f t="shared" si="113"/>
        <v>0</v>
      </c>
      <c r="GH30" s="193">
        <f t="shared" si="113"/>
        <v>0</v>
      </c>
      <c r="GI30" s="193">
        <f t="shared" si="113"/>
        <v>0</v>
      </c>
      <c r="GJ30" s="193">
        <f t="shared" si="113"/>
        <v>0</v>
      </c>
      <c r="GK30" s="193">
        <f t="shared" si="113"/>
        <v>0</v>
      </c>
      <c r="GL30" s="193">
        <f t="shared" si="113"/>
        <v>0</v>
      </c>
      <c r="GM30" s="193">
        <f t="shared" si="113"/>
        <v>0</v>
      </c>
      <c r="GN30" s="193">
        <f t="shared" si="113"/>
        <v>0</v>
      </c>
      <c r="GO30" s="193">
        <f t="shared" si="113"/>
        <v>0</v>
      </c>
      <c r="GP30" s="193">
        <f t="shared" si="113"/>
        <v>0</v>
      </c>
      <c r="GQ30" s="193">
        <f t="shared" si="113"/>
        <v>0</v>
      </c>
      <c r="GR30" s="193">
        <f t="shared" si="21"/>
        <v>9.703938803</v>
      </c>
      <c r="GS30" s="193">
        <f t="shared" ref="GS30:IN30" si="114">E30-EV30</f>
        <v>0.1722659403</v>
      </c>
      <c r="GT30" s="193">
        <f t="shared" si="114"/>
        <v>0.1506325432</v>
      </c>
      <c r="GU30" s="193">
        <f t="shared" si="114"/>
        <v>0.1422195554</v>
      </c>
      <c r="GV30" s="193">
        <f t="shared" si="114"/>
        <v>0.1346078045</v>
      </c>
      <c r="GW30" s="193">
        <f t="shared" si="114"/>
        <v>0.1285985275</v>
      </c>
      <c r="GX30" s="193">
        <f t="shared" si="114"/>
        <v>0.1249929614</v>
      </c>
      <c r="GY30" s="193">
        <f t="shared" si="114"/>
        <v>0.1249929614</v>
      </c>
      <c r="GZ30" s="193">
        <f t="shared" si="114"/>
        <v>0.123791106</v>
      </c>
      <c r="HA30" s="193">
        <f t="shared" si="114"/>
        <v>0.123791106</v>
      </c>
      <c r="HB30" s="193">
        <f t="shared" si="114"/>
        <v>0.1273966722</v>
      </c>
      <c r="HC30" s="193">
        <f t="shared" si="114"/>
        <v>0.1338065676</v>
      </c>
      <c r="HD30" s="193">
        <f t="shared" si="114"/>
        <v>0.1486294508</v>
      </c>
      <c r="HE30" s="193">
        <f t="shared" si="114"/>
        <v>0.1738684142</v>
      </c>
      <c r="HF30" s="193">
        <f t="shared" si="114"/>
        <v>0.1999086145</v>
      </c>
      <c r="HG30" s="193">
        <f t="shared" si="114"/>
        <v>0.2395562973</v>
      </c>
      <c r="HH30" s="193">
        <f t="shared" si="114"/>
        <v>0.262585725</v>
      </c>
      <c r="HI30" s="193">
        <f t="shared" si="114"/>
        <v>0.2704197749</v>
      </c>
      <c r="HJ30" s="193">
        <f t="shared" si="114"/>
        <v>0.2476244579</v>
      </c>
      <c r="HK30" s="193">
        <f t="shared" si="114"/>
        <v>0.1978603456</v>
      </c>
      <c r="HL30" s="193">
        <f t="shared" si="114"/>
        <v>0.1361573157</v>
      </c>
      <c r="HM30" s="193">
        <f t="shared" si="114"/>
        <v>0.07121411429</v>
      </c>
      <c r="HN30" s="193">
        <f t="shared" si="114"/>
        <v>0.02410597453</v>
      </c>
      <c r="HO30" s="193">
        <f t="shared" si="114"/>
        <v>0</v>
      </c>
      <c r="HP30" s="193">
        <f t="shared" si="114"/>
        <v>0</v>
      </c>
      <c r="HQ30" s="193">
        <f t="shared" si="114"/>
        <v>0</v>
      </c>
      <c r="HR30" s="193">
        <f t="shared" si="114"/>
        <v>0</v>
      </c>
      <c r="HS30" s="193">
        <f t="shared" si="114"/>
        <v>0</v>
      </c>
      <c r="HT30" s="193">
        <f t="shared" si="114"/>
        <v>0</v>
      </c>
      <c r="HU30" s="193">
        <f t="shared" si="114"/>
        <v>0.02086010708</v>
      </c>
      <c r="HV30" s="193">
        <f t="shared" si="114"/>
        <v>0.08309925491</v>
      </c>
      <c r="HW30" s="193">
        <f t="shared" si="114"/>
        <v>0.1505352802</v>
      </c>
      <c r="HX30" s="193">
        <f t="shared" si="114"/>
        <v>0.2273113983</v>
      </c>
      <c r="HY30" s="193">
        <f t="shared" si="114"/>
        <v>0.3061165273</v>
      </c>
      <c r="HZ30" s="193">
        <f t="shared" si="114"/>
        <v>0.3707882357</v>
      </c>
      <c r="IA30" s="193">
        <f t="shared" si="114"/>
        <v>0.4271196043</v>
      </c>
      <c r="IB30" s="193">
        <f t="shared" si="114"/>
        <v>0.4502006879</v>
      </c>
      <c r="IC30" s="193">
        <f t="shared" si="114"/>
        <v>0.4559678125</v>
      </c>
      <c r="ID30" s="193">
        <f t="shared" si="114"/>
        <v>0.443404518</v>
      </c>
      <c r="IE30" s="193">
        <f t="shared" si="114"/>
        <v>0.4271394083</v>
      </c>
      <c r="IF30" s="193">
        <f t="shared" si="114"/>
        <v>0.408150093</v>
      </c>
      <c r="IG30" s="193">
        <f t="shared" si="114"/>
        <v>0.3918048596</v>
      </c>
      <c r="IH30" s="193">
        <f t="shared" si="114"/>
        <v>0.3717739363</v>
      </c>
      <c r="II30" s="193">
        <f t="shared" si="114"/>
        <v>0.3545473423</v>
      </c>
      <c r="IJ30" s="193">
        <f t="shared" si="114"/>
        <v>0.3337151821</v>
      </c>
      <c r="IK30" s="193">
        <f t="shared" si="114"/>
        <v>0.311280548</v>
      </c>
      <c r="IL30" s="193">
        <f t="shared" si="114"/>
        <v>0.2736224122</v>
      </c>
      <c r="IM30" s="193">
        <f t="shared" si="114"/>
        <v>0.2355636579</v>
      </c>
      <c r="IN30" s="193">
        <f t="shared" si="114"/>
        <v>0.2019117068</v>
      </c>
      <c r="IO30" s="193">
        <f t="shared" si="23"/>
        <v>0.09404583063</v>
      </c>
      <c r="IP30" s="193">
        <f t="shared" si="29"/>
        <v>0</v>
      </c>
      <c r="IQ30" s="193">
        <f t="shared" ref="IQ30:KK30" si="115">MAX((MIN(CZ30+IP30,$IO$7))-GT30,0)</f>
        <v>0</v>
      </c>
      <c r="IR30" s="193">
        <f t="shared" si="115"/>
        <v>0</v>
      </c>
      <c r="IS30" s="193">
        <f t="shared" si="115"/>
        <v>0</v>
      </c>
      <c r="IT30" s="193">
        <f t="shared" si="115"/>
        <v>0</v>
      </c>
      <c r="IU30" s="193">
        <f t="shared" si="115"/>
        <v>0</v>
      </c>
      <c r="IV30" s="193">
        <f t="shared" si="115"/>
        <v>0</v>
      </c>
      <c r="IW30" s="193">
        <f t="shared" si="115"/>
        <v>0</v>
      </c>
      <c r="IX30" s="193">
        <f t="shared" si="115"/>
        <v>0</v>
      </c>
      <c r="IY30" s="193">
        <f t="shared" si="115"/>
        <v>0</v>
      </c>
      <c r="IZ30" s="193">
        <f t="shared" si="115"/>
        <v>0</v>
      </c>
      <c r="JA30" s="193">
        <f t="shared" si="115"/>
        <v>0</v>
      </c>
      <c r="JB30" s="193">
        <f t="shared" si="115"/>
        <v>0</v>
      </c>
      <c r="JC30" s="193">
        <f t="shared" si="115"/>
        <v>0</v>
      </c>
      <c r="JD30" s="193">
        <f t="shared" si="115"/>
        <v>0</v>
      </c>
      <c r="JE30" s="193">
        <f t="shared" si="115"/>
        <v>0</v>
      </c>
      <c r="JF30" s="193">
        <f t="shared" si="115"/>
        <v>0</v>
      </c>
      <c r="JG30" s="193">
        <f t="shared" si="115"/>
        <v>0</v>
      </c>
      <c r="JH30" s="193">
        <f t="shared" si="115"/>
        <v>0</v>
      </c>
      <c r="JI30" s="193">
        <f t="shared" si="115"/>
        <v>0</v>
      </c>
      <c r="JJ30" s="193">
        <f t="shared" si="115"/>
        <v>0</v>
      </c>
      <c r="JK30" s="193">
        <f t="shared" si="115"/>
        <v>0</v>
      </c>
      <c r="JL30" s="193">
        <f t="shared" si="115"/>
        <v>0.007938327716</v>
      </c>
      <c r="JM30" s="193">
        <f t="shared" si="115"/>
        <v>0.02880742346</v>
      </c>
      <c r="JN30" s="193">
        <f t="shared" si="115"/>
        <v>0.05930578068</v>
      </c>
      <c r="JO30" s="193">
        <f t="shared" si="115"/>
        <v>0.0776609591</v>
      </c>
      <c r="JP30" s="193">
        <f t="shared" si="115"/>
        <v>0.09343925341</v>
      </c>
      <c r="JQ30" s="193">
        <f t="shared" si="115"/>
        <v>0.09404583063</v>
      </c>
      <c r="JR30" s="193">
        <f t="shared" si="115"/>
        <v>0.07318572355</v>
      </c>
      <c r="JS30" s="193">
        <f t="shared" si="115"/>
        <v>0</v>
      </c>
      <c r="JT30" s="193">
        <f t="shared" si="115"/>
        <v>0</v>
      </c>
      <c r="JU30" s="193">
        <f t="shared" si="115"/>
        <v>0</v>
      </c>
      <c r="JV30" s="193">
        <f t="shared" si="115"/>
        <v>0</v>
      </c>
      <c r="JW30" s="193">
        <f t="shared" si="115"/>
        <v>0</v>
      </c>
      <c r="JX30" s="193">
        <f t="shared" si="115"/>
        <v>0</v>
      </c>
      <c r="JY30" s="193">
        <f t="shared" si="115"/>
        <v>0</v>
      </c>
      <c r="JZ30" s="193">
        <f t="shared" si="115"/>
        <v>0</v>
      </c>
      <c r="KA30" s="193">
        <f t="shared" si="115"/>
        <v>0</v>
      </c>
      <c r="KB30" s="193">
        <f t="shared" si="115"/>
        <v>0</v>
      </c>
      <c r="KC30" s="193">
        <f t="shared" si="115"/>
        <v>0</v>
      </c>
      <c r="KD30" s="193">
        <f t="shared" si="115"/>
        <v>0</v>
      </c>
      <c r="KE30" s="193">
        <f t="shared" si="115"/>
        <v>0</v>
      </c>
      <c r="KF30" s="193">
        <f t="shared" si="115"/>
        <v>0</v>
      </c>
      <c r="KG30" s="193">
        <f t="shared" si="115"/>
        <v>0</v>
      </c>
      <c r="KH30" s="193">
        <f t="shared" si="115"/>
        <v>0</v>
      </c>
      <c r="KI30" s="193">
        <f t="shared" si="115"/>
        <v>0</v>
      </c>
      <c r="KJ30" s="193">
        <f t="shared" si="115"/>
        <v>0</v>
      </c>
      <c r="KK30" s="193">
        <f t="shared" si="115"/>
        <v>0</v>
      </c>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row>
    <row r="31" ht="14.25" customHeight="1">
      <c r="A31" s="1">
        <v>1.0</v>
      </c>
      <c r="B31" s="1">
        <f t="shared" ref="B31:C31" si="116">B30+1</f>
        <v>21</v>
      </c>
      <c r="C31" s="267">
        <f t="shared" si="116"/>
        <v>43486</v>
      </c>
      <c r="D31" s="193">
        <f t="shared" si="15"/>
        <v>12.8691471</v>
      </c>
      <c r="E31" s="193">
        <f>(SUMIFS(Profile!$F$2:$F$17521,Profile!$B$2:$B$17521,$B31,Profile!$C$2:$C$17521,E$8))*$C$6</f>
        <v>0.1734677957</v>
      </c>
      <c r="F31" s="193">
        <f>(SUMIFS(Profile!$F$2:$F$17521,Profile!$B$2:$B$17521,$B31,Profile!$C$2:$C$17521,F$8))*$C$6</f>
        <v>0.1534368724</v>
      </c>
      <c r="G31" s="193">
        <f>(SUMIFS(Profile!$F$2:$F$17521,Profile!$B$2:$B$17521,$B31,Profile!$C$2:$C$17521,G$8))*$C$6</f>
        <v>0.1442226477</v>
      </c>
      <c r="H31" s="193">
        <f>(SUMIFS(Profile!$F$2:$F$17521,Profile!$B$2:$B$17521,$B31,Profile!$C$2:$C$17521,H$8))*$C$6</f>
        <v>0.135008423</v>
      </c>
      <c r="I31" s="193">
        <f>(SUMIFS(Profile!$F$2:$F$17521,Profile!$B$2:$B$17521,$B31,Profile!$C$2:$C$17521,I$8))*$C$6</f>
        <v>0.1314028568</v>
      </c>
      <c r="J31" s="193">
        <f>(SUMIFS(Profile!$F$2:$F$17521,Profile!$B$2:$B$17521,$B31,Profile!$C$2:$C$17521,J$8))*$C$6</f>
        <v>0.1277972906</v>
      </c>
      <c r="K31" s="193">
        <f>(SUMIFS(Profile!$F$2:$F$17521,Profile!$B$2:$B$17521,$B31,Profile!$C$2:$C$17521,K$8))*$C$6</f>
        <v>0.1273966722</v>
      </c>
      <c r="L31" s="193">
        <f>(SUMIFS(Profile!$F$2:$F$17521,Profile!$B$2:$B$17521,$B31,Profile!$C$2:$C$17521,L$8))*$C$6</f>
        <v>0.1257941983</v>
      </c>
      <c r="M31" s="193">
        <f>(SUMIFS(Profile!$F$2:$F$17521,Profile!$B$2:$B$17521,$B31,Profile!$C$2:$C$17521,M$8))*$C$6</f>
        <v>0.1257941983</v>
      </c>
      <c r="N31" s="193">
        <f>(SUMIFS(Profile!$F$2:$F$17521,Profile!$B$2:$B$17521,$B31,Profile!$C$2:$C$17521,N$8))*$C$6</f>
        <v>0.1306016199</v>
      </c>
      <c r="O31" s="193">
        <f>(SUMIFS(Profile!$F$2:$F$17521,Profile!$B$2:$B$17521,$B31,Profile!$C$2:$C$17521,O$8))*$C$6</f>
        <v>0.1366108969</v>
      </c>
      <c r="P31" s="193">
        <f>(SUMIFS(Profile!$F$2:$F$17521,Profile!$B$2:$B$17521,$B31,Profile!$C$2:$C$17521,P$8))*$C$6</f>
        <v>0.1486294508</v>
      </c>
      <c r="Q31" s="193">
        <f>(SUMIFS(Profile!$F$2:$F$17521,Profile!$B$2:$B$17521,$B31,Profile!$C$2:$C$17521,Q$8))*$C$6</f>
        <v>0.1778745989</v>
      </c>
      <c r="R31" s="193">
        <f>(SUMIFS(Profile!$F$2:$F$17521,Profile!$B$2:$B$17521,$B31,Profile!$C$2:$C$17521,R$8))*$C$6</f>
        <v>0.2067191284</v>
      </c>
      <c r="S31" s="193">
        <f>(SUMIFS(Profile!$F$2:$F$17521,Profile!$B$2:$B$17521,$B31,Profile!$C$2:$C$17521,S$8))*$C$6</f>
        <v>0.2443772642</v>
      </c>
      <c r="T31" s="193">
        <f>(SUMIFS(Profile!$F$2:$F$17521,Profile!$B$2:$B$17521,$B31,Profile!$C$2:$C$17521,T$8))*$C$6</f>
        <v>0.2768273599</v>
      </c>
      <c r="U31" s="193">
        <f>(SUMIFS(Profile!$F$2:$F$17521,Profile!$B$2:$B$17521,$B31,Profile!$C$2:$C$17521,U$8))*$C$6</f>
        <v>0.2844391108</v>
      </c>
      <c r="V31" s="193">
        <f>(SUMIFS(Profile!$F$2:$F$17521,Profile!$B$2:$B$17521,$B31,Profile!$C$2:$C$17521,V$8))*$C$6</f>
        <v>0.2900477693</v>
      </c>
      <c r="W31" s="193">
        <f>(SUMIFS(Profile!$F$2:$F$17521,Profile!$B$2:$B$17521,$B31,Profile!$C$2:$C$17521,W$8))*$C$6</f>
        <v>0.2912496247</v>
      </c>
      <c r="X31" s="193">
        <f>(SUMIFS(Profile!$F$2:$F$17521,Profile!$B$2:$B$17521,$B31,Profile!$C$2:$C$17521,X$8))*$C$6</f>
        <v>0.2856409662</v>
      </c>
      <c r="Y31" s="193">
        <f>(SUMIFS(Profile!$F$2:$F$17521,Profile!$B$2:$B$17521,$B31,Profile!$C$2:$C$17521,Y$8))*$C$6</f>
        <v>0.2768273599</v>
      </c>
      <c r="Z31" s="193">
        <f>(SUMIFS(Profile!$F$2:$F$17521,Profile!$B$2:$B$17521,$B31,Profile!$C$2:$C$17521,Z$8))*$C$6</f>
        <v>0.2732217937</v>
      </c>
      <c r="AA31" s="193">
        <f>(SUMIFS(Profile!$F$2:$F$17521,Profile!$B$2:$B$17521,$B31,Profile!$C$2:$C$17521,AA$8))*$C$6</f>
        <v>0.2672125167</v>
      </c>
      <c r="AB31" s="193">
        <f>(SUMIFS(Profile!$F$2:$F$17521,Profile!$B$2:$B$17521,$B31,Profile!$C$2:$C$17521,AB$8))*$C$6</f>
        <v>0.2656100429</v>
      </c>
      <c r="AC31" s="193">
        <f>(SUMIFS(Profile!$F$2:$F$17521,Profile!$B$2:$B$17521,$B31,Profile!$C$2:$C$17521,AC$8))*$C$6</f>
        <v>0.2728211753</v>
      </c>
      <c r="AD31" s="193">
        <f>(SUMIFS(Profile!$F$2:$F$17521,Profile!$B$2:$B$17521,$B31,Profile!$C$2:$C$17521,AD$8))*$C$6</f>
        <v>0.2744236491</v>
      </c>
      <c r="AE31" s="193">
        <f>(SUMIFS(Profile!$F$2:$F$17521,Profile!$B$2:$B$17521,$B31,Profile!$C$2:$C$17521,AE$8))*$C$6</f>
        <v>0.2728211753</v>
      </c>
      <c r="AF31" s="193">
        <f>(SUMIFS(Profile!$F$2:$F$17521,Profile!$B$2:$B$17521,$B31,Profile!$C$2:$C$17521,AF$8))*$C$6</f>
        <v>0.2660106613</v>
      </c>
      <c r="AG31" s="193">
        <f>(SUMIFS(Profile!$F$2:$F$17521,Profile!$B$2:$B$17521,$B31,Profile!$C$2:$C$17521,AG$8))*$C$6</f>
        <v>0.2656100429</v>
      </c>
      <c r="AH31" s="193">
        <f>(SUMIFS(Profile!$F$2:$F$17521,Profile!$B$2:$B$17521,$B31,Profile!$C$2:$C$17521,AH$8))*$C$6</f>
        <v>0.2748242676</v>
      </c>
      <c r="AI31" s="193">
        <f>(SUMIFS(Profile!$F$2:$F$17521,Profile!$B$2:$B$17521,$B31,Profile!$C$2:$C$17521,AI$8))*$C$6</f>
        <v>0.2824360184</v>
      </c>
      <c r="AJ31" s="193">
        <f>(SUMIFS(Profile!$F$2:$F$17521,Profile!$B$2:$B$17521,$B31,Profile!$C$2:$C$17521,AJ$8))*$C$6</f>
        <v>0.3024669417</v>
      </c>
      <c r="AK31" s="193">
        <f>(SUMIFS(Profile!$F$2:$F$17521,Profile!$B$2:$B$17521,$B31,Profile!$C$2:$C$17521,AK$8))*$C$6</f>
        <v>0.3357182744</v>
      </c>
      <c r="AL31" s="193">
        <f>(SUMIFS(Profile!$F$2:$F$17521,Profile!$B$2:$B$17521,$B31,Profile!$C$2:$C$17521,AL$8))*$C$6</f>
        <v>0.3821900165</v>
      </c>
      <c r="AM31" s="193">
        <f>(SUMIFS(Profile!$F$2:$F$17521,Profile!$B$2:$B$17521,$B31,Profile!$C$2:$C$17521,AM$8))*$C$6</f>
        <v>0.436113262</v>
      </c>
      <c r="AN31" s="193">
        <f>(SUMIFS(Profile!$F$2:$F$17521,Profile!$B$2:$B$17521,$B31,Profile!$C$2:$C$17521,AN$8))*$C$6</f>
        <v>0.4560239997</v>
      </c>
      <c r="AO31" s="193">
        <f>(SUMIFS(Profile!$F$2:$F$17521,Profile!$B$2:$B$17521,$B31,Profile!$C$2:$C$17521,AO$8))*$C$6</f>
        <v>0.4599500607</v>
      </c>
      <c r="AP31" s="193">
        <f>(SUMIFS(Profile!$F$2:$F$17521,Profile!$B$2:$B$17521,$B31,Profile!$C$2:$C$17521,AP$8))*$C$6</f>
        <v>0.4480917541</v>
      </c>
      <c r="AQ31" s="193">
        <f>(SUMIFS(Profile!$F$2:$F$17521,Profile!$B$2:$B$17521,$B31,Profile!$C$2:$C$17521,AQ$8))*$C$6</f>
        <v>0.4327881287</v>
      </c>
      <c r="AR31" s="193">
        <f>(SUMIFS(Profile!$F$2:$F$17521,Profile!$B$2:$B$17521,$B31,Profile!$C$2:$C$17521,AR$8))*$C$6</f>
        <v>0.4083904641</v>
      </c>
      <c r="AS31" s="193">
        <f>(SUMIFS(Profile!$F$2:$F$17521,Profile!$B$2:$B$17521,$B31,Profile!$C$2:$C$17521,AS$8))*$C$6</f>
        <v>0.3946091889</v>
      </c>
      <c r="AT31" s="193">
        <f>(SUMIFS(Profile!$F$2:$F$17521,Profile!$B$2:$B$17521,$B31,Profile!$C$2:$C$17521,AT$8))*$C$6</f>
        <v>0.3749788841</v>
      </c>
      <c r="AU31" s="193">
        <f>(SUMIFS(Profile!$F$2:$F$17521,Profile!$B$2:$B$17521,$B31,Profile!$C$2:$C$17521,AU$8))*$C$6</f>
        <v>0.3553485792</v>
      </c>
      <c r="AV31" s="193">
        <f>(SUMIFS(Profile!$F$2:$F$17521,Profile!$B$2:$B$17521,$B31,Profile!$C$2:$C$17521,AV$8))*$C$6</f>
        <v>0.3373207483</v>
      </c>
      <c r="AW31" s="193">
        <f>(SUMIFS(Profile!$F$2:$F$17521,Profile!$B$2:$B$17521,$B31,Profile!$C$2:$C$17521,AW$8))*$C$6</f>
        <v>0.3144854957</v>
      </c>
      <c r="AX31" s="193">
        <f>(SUMIFS(Profile!$F$2:$F$17521,Profile!$B$2:$B$17521,$B31,Profile!$C$2:$C$17521,AX$8))*$C$6</f>
        <v>0.2780292153</v>
      </c>
      <c r="AY31" s="193">
        <f>(SUMIFS(Profile!$F$2:$F$17521,Profile!$B$2:$B$17521,$B31,Profile!$C$2:$C$17521,AY$8))*$C$6</f>
        <v>0.2399704611</v>
      </c>
      <c r="AZ31" s="193">
        <f>(SUMIFS(Profile!$F$2:$F$17521,Profile!$B$2:$B$17521,$B31,Profile!$C$2:$C$17521,AZ$8))*$C$6</f>
        <v>0.2035141807</v>
      </c>
      <c r="BA31" s="193">
        <f t="shared" si="16"/>
        <v>2.156661737</v>
      </c>
      <c r="BB31" s="193">
        <f>(SUMIFS(Profile!$E$2:$E$17521,Profile!$B$2:$B$17521,$B31,Profile!$C$2:$C$17521,BB$8))*$C$9</f>
        <v>0</v>
      </c>
      <c r="BC31" s="193">
        <f>(SUMIFS(Profile!$E$2:$E$17521,Profile!$B$2:$B$17521,$B31,Profile!$C$2:$C$17521,BC$8))*$C$9</f>
        <v>0</v>
      </c>
      <c r="BD31" s="193">
        <f>(SUMIFS(Profile!$E$2:$E$17521,Profile!$B$2:$B$17521,$B31,Profile!$C$2:$C$17521,BD$8))*$C$9</f>
        <v>0</v>
      </c>
      <c r="BE31" s="193">
        <f>(SUMIFS(Profile!$E$2:$E$17521,Profile!$B$2:$B$17521,$B31,Profile!$C$2:$C$17521,BE$8))*$C$9</f>
        <v>0</v>
      </c>
      <c r="BF31" s="193">
        <f>(SUMIFS(Profile!$E$2:$E$17521,Profile!$B$2:$B$17521,$B31,Profile!$C$2:$C$17521,BF$8))*$C$9</f>
        <v>0</v>
      </c>
      <c r="BG31" s="193">
        <f>(SUMIFS(Profile!$E$2:$E$17521,Profile!$B$2:$B$17521,$B31,Profile!$C$2:$C$17521,BG$8))*$C$9</f>
        <v>0</v>
      </c>
      <c r="BH31" s="193">
        <f>(SUMIFS(Profile!$E$2:$E$17521,Profile!$B$2:$B$17521,$B31,Profile!$C$2:$C$17521,BH$8))*$C$9</f>
        <v>0</v>
      </c>
      <c r="BI31" s="193">
        <f>(SUMIFS(Profile!$E$2:$E$17521,Profile!$B$2:$B$17521,$B31,Profile!$C$2:$C$17521,BI$8))*$C$9</f>
        <v>0</v>
      </c>
      <c r="BJ31" s="193">
        <f>(SUMIFS(Profile!$E$2:$E$17521,Profile!$B$2:$B$17521,$B31,Profile!$C$2:$C$17521,BJ$8))*$C$9</f>
        <v>0</v>
      </c>
      <c r="BK31" s="193">
        <f>(SUMIFS(Profile!$E$2:$E$17521,Profile!$B$2:$B$17521,$B31,Profile!$C$2:$C$17521,BK$8))*$C$9</f>
        <v>0</v>
      </c>
      <c r="BL31" s="193">
        <f>(SUMIFS(Profile!$E$2:$E$17521,Profile!$B$2:$B$17521,$B31,Profile!$C$2:$C$17521,BL$8))*$C$9</f>
        <v>0</v>
      </c>
      <c r="BM31" s="193">
        <f>(SUMIFS(Profile!$E$2:$E$17521,Profile!$B$2:$B$17521,$B31,Profile!$C$2:$C$17521,BM$8))*$C$9</f>
        <v>0</v>
      </c>
      <c r="BN31" s="193">
        <f>(SUMIFS(Profile!$E$2:$E$17521,Profile!$B$2:$B$17521,$B31,Profile!$C$2:$C$17521,BN$8))*$C$9</f>
        <v>0</v>
      </c>
      <c r="BO31" s="193">
        <f>(SUMIFS(Profile!$E$2:$E$17521,Profile!$B$2:$B$17521,$B31,Profile!$C$2:$C$17521,BO$8))*$C$9</f>
        <v>0</v>
      </c>
      <c r="BP31" s="193">
        <f>(SUMIFS(Profile!$E$2:$E$17521,Profile!$B$2:$B$17521,$B31,Profile!$C$2:$C$17521,BP$8))*$C$9</f>
        <v>0.00008062666835</v>
      </c>
      <c r="BQ31" s="193">
        <f>(SUMIFS(Profile!$E$2:$E$17521,Profile!$B$2:$B$17521,$B31,Profile!$C$2:$C$17521,BQ$8))*$C$9</f>
        <v>0.003879157753</v>
      </c>
      <c r="BR31" s="193">
        <f>(SUMIFS(Profile!$E$2:$E$17521,Profile!$B$2:$B$17521,$B31,Profile!$C$2:$C$17521,BR$8))*$C$9</f>
        <v>0.007847115771</v>
      </c>
      <c r="BS31" s="193">
        <f>(SUMIFS(Profile!$E$2:$E$17521,Profile!$B$2:$B$17521,$B31,Profile!$C$2:$C$17521,BS$8))*$C$9</f>
        <v>0.01985011774</v>
      </c>
      <c r="BT31" s="193">
        <f>(SUMIFS(Profile!$E$2:$E$17521,Profile!$B$2:$B$17521,$B31,Profile!$C$2:$C$17521,BT$8))*$C$9</f>
        <v>0.03596849872</v>
      </c>
      <c r="BU31" s="193">
        <f>(SUMIFS(Profile!$E$2:$E$17521,Profile!$B$2:$B$17521,$B31,Profile!$C$2:$C$17521,BU$8))*$C$9</f>
        <v>0.056413474</v>
      </c>
      <c r="BV31" s="193">
        <f>(SUMIFS(Profile!$E$2:$E$17521,Profile!$B$2:$B$17521,$B31,Profile!$C$2:$C$17521,BV$8))*$C$9</f>
        <v>0.0816532655</v>
      </c>
      <c r="BW31" s="193">
        <f>(SUMIFS(Profile!$E$2:$E$17521,Profile!$B$2:$B$17521,$B31,Profile!$C$2:$C$17521,BW$8))*$C$9</f>
        <v>0.1074482746</v>
      </c>
      <c r="BX31" s="193">
        <f>(SUMIFS(Profile!$E$2:$E$17521,Profile!$B$2:$B$17521,$B31,Profile!$C$2:$C$17521,BX$8))*$C$9</f>
        <v>0.1348726168</v>
      </c>
      <c r="BY31" s="193">
        <f>(SUMIFS(Profile!$E$2:$E$17521,Profile!$B$2:$B$17521,$B31,Profile!$C$2:$C$17521,BY$8))*$C$9</f>
        <v>0.1577299228</v>
      </c>
      <c r="BZ31" s="193">
        <f>(SUMIFS(Profile!$E$2:$E$17521,Profile!$B$2:$B$17521,$B31,Profile!$C$2:$C$17521,BZ$8))*$C$9</f>
        <v>0.166694072</v>
      </c>
      <c r="CA31" s="193">
        <f>(SUMIFS(Profile!$E$2:$E$17521,Profile!$B$2:$B$17521,$B31,Profile!$C$2:$C$17521,CA$8))*$C$9</f>
        <v>0.1739211612</v>
      </c>
      <c r="CB31" s="193">
        <f>(SUMIFS(Profile!$E$2:$E$17521,Profile!$B$2:$B$17521,$B31,Profile!$C$2:$C$17521,CB$8))*$C$9</f>
        <v>0.1781833333</v>
      </c>
      <c r="CC31" s="193">
        <f>(SUMIFS(Profile!$E$2:$E$17521,Profile!$B$2:$B$17521,$B31,Profile!$C$2:$C$17521,CC$8))*$C$9</f>
        <v>0.2100236056</v>
      </c>
      <c r="CD31" s="193">
        <f>(SUMIFS(Profile!$E$2:$E$17521,Profile!$B$2:$B$17521,$B31,Profile!$C$2:$C$17521,CD$8))*$C$9</f>
        <v>0.2699591311</v>
      </c>
      <c r="CE31" s="193">
        <f>(SUMIFS(Profile!$E$2:$E$17521,Profile!$B$2:$B$17521,$B31,Profile!$C$2:$C$17521,CE$8))*$C$9</f>
        <v>0.228808912</v>
      </c>
      <c r="CF31" s="193">
        <f>(SUMIFS(Profile!$E$2:$E$17521,Profile!$B$2:$B$17521,$B31,Profile!$C$2:$C$17521,CF$8))*$C$9</f>
        <v>0.1644472117</v>
      </c>
      <c r="CG31" s="193">
        <f>(SUMIFS(Profile!$E$2:$E$17521,Profile!$B$2:$B$17521,$B31,Profile!$C$2:$C$17521,CG$8))*$C$9</f>
        <v>0.1039836244</v>
      </c>
      <c r="CH31" s="193">
        <f>(SUMIFS(Profile!$E$2:$E$17521,Profile!$B$2:$B$17521,$B31,Profile!$C$2:$C$17521,CH$8))*$C$9</f>
        <v>0.0400163516</v>
      </c>
      <c r="CI31" s="193">
        <f>(SUMIFS(Profile!$E$2:$E$17521,Profile!$B$2:$B$17521,$B31,Profile!$C$2:$C$17521,CI$8))*$C$9</f>
        <v>0.01003866522</v>
      </c>
      <c r="CJ31" s="193">
        <f>(SUMIFS(Profile!$E$2:$E$17521,Profile!$B$2:$B$17521,$B31,Profile!$C$2:$C$17521,CJ$8))*$C$9</f>
        <v>0.003899911948</v>
      </c>
      <c r="CK31" s="193">
        <f>(SUMIFS(Profile!$E$2:$E$17521,Profile!$B$2:$B$17521,$B31,Profile!$C$2:$C$17521,CK$8))*$C$9</f>
        <v>0.0008965685521</v>
      </c>
      <c r="CL31" s="193">
        <f>(SUMIFS(Profile!$E$2:$E$17521,Profile!$B$2:$B$17521,$B31,Profile!$C$2:$C$17521,CL$8))*$C$9</f>
        <v>0.0000461184543</v>
      </c>
      <c r="CM31" s="193">
        <f>(SUMIFS(Profile!$E$2:$E$17521,Profile!$B$2:$B$17521,$B31,Profile!$C$2:$C$17521,CM$8))*$C$9</f>
        <v>0</v>
      </c>
      <c r="CN31" s="193">
        <f>(SUMIFS(Profile!$E$2:$E$17521,Profile!$B$2:$B$17521,$B31,Profile!$C$2:$C$17521,CN$8))*$C$9</f>
        <v>0</v>
      </c>
      <c r="CO31" s="193">
        <f>(SUMIFS(Profile!$E$2:$E$17521,Profile!$B$2:$B$17521,$B31,Profile!$C$2:$C$17521,CO$8))*$C$9</f>
        <v>0</v>
      </c>
      <c r="CP31" s="193">
        <f>(SUMIFS(Profile!$E$2:$E$17521,Profile!$B$2:$B$17521,$B31,Profile!$C$2:$C$17521,CP$8))*$C$9</f>
        <v>0</v>
      </c>
      <c r="CQ31" s="193">
        <f>(SUMIFS(Profile!$E$2:$E$17521,Profile!$B$2:$B$17521,$B31,Profile!$C$2:$C$17521,CQ$8))*$C$9</f>
        <v>0</v>
      </c>
      <c r="CR31" s="193">
        <f>(SUMIFS(Profile!$E$2:$E$17521,Profile!$B$2:$B$17521,$B31,Profile!$C$2:$C$17521,CR$8))*$C$9</f>
        <v>0</v>
      </c>
      <c r="CS31" s="193">
        <f>(SUMIFS(Profile!$E$2:$E$17521,Profile!$B$2:$B$17521,$B31,Profile!$C$2:$C$17521,CS$8))*$C$9</f>
        <v>0</v>
      </c>
      <c r="CT31" s="193">
        <f>(SUMIFS(Profile!$E$2:$E$17521,Profile!$B$2:$B$17521,$B31,Profile!$C$2:$C$17521,CT$8))*$C$9</f>
        <v>0</v>
      </c>
      <c r="CU31" s="193">
        <f>(SUMIFS(Profile!$E$2:$E$17521,Profile!$B$2:$B$17521,$B31,Profile!$C$2:$C$17521,CU$8))*$C$9</f>
        <v>0</v>
      </c>
      <c r="CV31" s="193">
        <f>(SUMIFS(Profile!$E$2:$E$17521,Profile!$B$2:$B$17521,$B31,Profile!$C$2:$C$17521,CV$8))*$C$9</f>
        <v>0</v>
      </c>
      <c r="CW31" s="193">
        <f>(SUMIFS(Profile!$E$2:$E$17521,Profile!$B$2:$B$17521,$B31,Profile!$C$2:$C$17521,CW$8))*$C$9</f>
        <v>0</v>
      </c>
      <c r="CX31" s="193">
        <f t="shared" si="17"/>
        <v>0.004349088191</v>
      </c>
      <c r="CY31" s="193">
        <f t="shared" ref="CY31:ET31" si="117">MAX(BB31-E31,0)</f>
        <v>0</v>
      </c>
      <c r="CZ31" s="193">
        <f t="shared" si="117"/>
        <v>0</v>
      </c>
      <c r="DA31" s="193">
        <f t="shared" si="117"/>
        <v>0</v>
      </c>
      <c r="DB31" s="193">
        <f t="shared" si="117"/>
        <v>0</v>
      </c>
      <c r="DC31" s="193">
        <f t="shared" si="117"/>
        <v>0</v>
      </c>
      <c r="DD31" s="193">
        <f t="shared" si="117"/>
        <v>0</v>
      </c>
      <c r="DE31" s="193">
        <f t="shared" si="117"/>
        <v>0</v>
      </c>
      <c r="DF31" s="193">
        <f t="shared" si="117"/>
        <v>0</v>
      </c>
      <c r="DG31" s="193">
        <f t="shared" si="117"/>
        <v>0</v>
      </c>
      <c r="DH31" s="193">
        <f t="shared" si="117"/>
        <v>0</v>
      </c>
      <c r="DI31" s="193">
        <f t="shared" si="117"/>
        <v>0</v>
      </c>
      <c r="DJ31" s="193">
        <f t="shared" si="117"/>
        <v>0</v>
      </c>
      <c r="DK31" s="193">
        <f t="shared" si="117"/>
        <v>0</v>
      </c>
      <c r="DL31" s="193">
        <f t="shared" si="117"/>
        <v>0</v>
      </c>
      <c r="DM31" s="193">
        <f t="shared" si="117"/>
        <v>0</v>
      </c>
      <c r="DN31" s="193">
        <f t="shared" si="117"/>
        <v>0</v>
      </c>
      <c r="DO31" s="193">
        <f t="shared" si="117"/>
        <v>0</v>
      </c>
      <c r="DP31" s="193">
        <f t="shared" si="117"/>
        <v>0</v>
      </c>
      <c r="DQ31" s="193">
        <f t="shared" si="117"/>
        <v>0</v>
      </c>
      <c r="DR31" s="193">
        <f t="shared" si="117"/>
        <v>0</v>
      </c>
      <c r="DS31" s="193">
        <f t="shared" si="117"/>
        <v>0</v>
      </c>
      <c r="DT31" s="193">
        <f t="shared" si="117"/>
        <v>0</v>
      </c>
      <c r="DU31" s="193">
        <f t="shared" si="117"/>
        <v>0</v>
      </c>
      <c r="DV31" s="193">
        <f t="shared" si="117"/>
        <v>0</v>
      </c>
      <c r="DW31" s="193">
        <f t="shared" si="117"/>
        <v>0</v>
      </c>
      <c r="DX31" s="193">
        <f t="shared" si="117"/>
        <v>0</v>
      </c>
      <c r="DY31" s="193">
        <f t="shared" si="117"/>
        <v>0</v>
      </c>
      <c r="DZ31" s="193">
        <f t="shared" si="117"/>
        <v>0</v>
      </c>
      <c r="EA31" s="193">
        <f t="shared" si="117"/>
        <v>0.004349088191</v>
      </c>
      <c r="EB31" s="193">
        <f t="shared" si="117"/>
        <v>0</v>
      </c>
      <c r="EC31" s="193">
        <f t="shared" si="117"/>
        <v>0</v>
      </c>
      <c r="ED31" s="193">
        <f t="shared" si="117"/>
        <v>0</v>
      </c>
      <c r="EE31" s="193">
        <f t="shared" si="117"/>
        <v>0</v>
      </c>
      <c r="EF31" s="193">
        <f t="shared" si="117"/>
        <v>0</v>
      </c>
      <c r="EG31" s="193">
        <f t="shared" si="117"/>
        <v>0</v>
      </c>
      <c r="EH31" s="193">
        <f t="shared" si="117"/>
        <v>0</v>
      </c>
      <c r="EI31" s="193">
        <f t="shared" si="117"/>
        <v>0</v>
      </c>
      <c r="EJ31" s="193">
        <f t="shared" si="117"/>
        <v>0</v>
      </c>
      <c r="EK31" s="193">
        <f t="shared" si="117"/>
        <v>0</v>
      </c>
      <c r="EL31" s="193">
        <f t="shared" si="117"/>
        <v>0</v>
      </c>
      <c r="EM31" s="193">
        <f t="shared" si="117"/>
        <v>0</v>
      </c>
      <c r="EN31" s="193">
        <f t="shared" si="117"/>
        <v>0</v>
      </c>
      <c r="EO31" s="193">
        <f t="shared" si="117"/>
        <v>0</v>
      </c>
      <c r="EP31" s="193">
        <f t="shared" si="117"/>
        <v>0</v>
      </c>
      <c r="EQ31" s="193">
        <f t="shared" si="117"/>
        <v>0</v>
      </c>
      <c r="ER31" s="193">
        <f t="shared" si="117"/>
        <v>0</v>
      </c>
      <c r="ES31" s="193">
        <f t="shared" si="117"/>
        <v>0</v>
      </c>
      <c r="ET31" s="193">
        <f t="shared" si="117"/>
        <v>0</v>
      </c>
      <c r="EU31" s="193">
        <f t="shared" si="19"/>
        <v>2.152312649</v>
      </c>
      <c r="EV31" s="193">
        <f t="shared" ref="EV31:GQ31" si="118">BB31-CY31</f>
        <v>0</v>
      </c>
      <c r="EW31" s="193">
        <f t="shared" si="118"/>
        <v>0</v>
      </c>
      <c r="EX31" s="193">
        <f t="shared" si="118"/>
        <v>0</v>
      </c>
      <c r="EY31" s="193">
        <f t="shared" si="118"/>
        <v>0</v>
      </c>
      <c r="EZ31" s="193">
        <f t="shared" si="118"/>
        <v>0</v>
      </c>
      <c r="FA31" s="193">
        <f t="shared" si="118"/>
        <v>0</v>
      </c>
      <c r="FB31" s="193">
        <f t="shared" si="118"/>
        <v>0</v>
      </c>
      <c r="FC31" s="193">
        <f t="shared" si="118"/>
        <v>0</v>
      </c>
      <c r="FD31" s="193">
        <f t="shared" si="118"/>
        <v>0</v>
      </c>
      <c r="FE31" s="193">
        <f t="shared" si="118"/>
        <v>0</v>
      </c>
      <c r="FF31" s="193">
        <f t="shared" si="118"/>
        <v>0</v>
      </c>
      <c r="FG31" s="193">
        <f t="shared" si="118"/>
        <v>0</v>
      </c>
      <c r="FH31" s="193">
        <f t="shared" si="118"/>
        <v>0</v>
      </c>
      <c r="FI31" s="193">
        <f t="shared" si="118"/>
        <v>0</v>
      </c>
      <c r="FJ31" s="193">
        <f t="shared" si="118"/>
        <v>0.00008062666835</v>
      </c>
      <c r="FK31" s="193">
        <f t="shared" si="118"/>
        <v>0.003879157753</v>
      </c>
      <c r="FL31" s="193">
        <f t="shared" si="118"/>
        <v>0.007847115771</v>
      </c>
      <c r="FM31" s="193">
        <f t="shared" si="118"/>
        <v>0.01985011774</v>
      </c>
      <c r="FN31" s="193">
        <f t="shared" si="118"/>
        <v>0.03596849872</v>
      </c>
      <c r="FO31" s="193">
        <f t="shared" si="118"/>
        <v>0.056413474</v>
      </c>
      <c r="FP31" s="193">
        <f t="shared" si="118"/>
        <v>0.0816532655</v>
      </c>
      <c r="FQ31" s="193">
        <f t="shared" si="118"/>
        <v>0.1074482746</v>
      </c>
      <c r="FR31" s="193">
        <f t="shared" si="118"/>
        <v>0.1348726168</v>
      </c>
      <c r="FS31" s="193">
        <f t="shared" si="118"/>
        <v>0.1577299228</v>
      </c>
      <c r="FT31" s="193">
        <f t="shared" si="118"/>
        <v>0.166694072</v>
      </c>
      <c r="FU31" s="193">
        <f t="shared" si="118"/>
        <v>0.1739211612</v>
      </c>
      <c r="FV31" s="193">
        <f t="shared" si="118"/>
        <v>0.1781833333</v>
      </c>
      <c r="FW31" s="193">
        <f t="shared" si="118"/>
        <v>0.2100236056</v>
      </c>
      <c r="FX31" s="193">
        <f t="shared" si="118"/>
        <v>0.2656100429</v>
      </c>
      <c r="FY31" s="193">
        <f t="shared" si="118"/>
        <v>0.228808912</v>
      </c>
      <c r="FZ31" s="193">
        <f t="shared" si="118"/>
        <v>0.1644472117</v>
      </c>
      <c r="GA31" s="193">
        <f t="shared" si="118"/>
        <v>0.1039836244</v>
      </c>
      <c r="GB31" s="193">
        <f t="shared" si="118"/>
        <v>0.0400163516</v>
      </c>
      <c r="GC31" s="193">
        <f t="shared" si="118"/>
        <v>0.01003866522</v>
      </c>
      <c r="GD31" s="193">
        <f t="shared" si="118"/>
        <v>0.003899911948</v>
      </c>
      <c r="GE31" s="193">
        <f t="shared" si="118"/>
        <v>0.0008965685521</v>
      </c>
      <c r="GF31" s="193">
        <f t="shared" si="118"/>
        <v>0.0000461184543</v>
      </c>
      <c r="GG31" s="193">
        <f t="shared" si="118"/>
        <v>0</v>
      </c>
      <c r="GH31" s="193">
        <f t="shared" si="118"/>
        <v>0</v>
      </c>
      <c r="GI31" s="193">
        <f t="shared" si="118"/>
        <v>0</v>
      </c>
      <c r="GJ31" s="193">
        <f t="shared" si="118"/>
        <v>0</v>
      </c>
      <c r="GK31" s="193">
        <f t="shared" si="118"/>
        <v>0</v>
      </c>
      <c r="GL31" s="193">
        <f t="shared" si="118"/>
        <v>0</v>
      </c>
      <c r="GM31" s="193">
        <f t="shared" si="118"/>
        <v>0</v>
      </c>
      <c r="GN31" s="193">
        <f t="shared" si="118"/>
        <v>0</v>
      </c>
      <c r="GO31" s="193">
        <f t="shared" si="118"/>
        <v>0</v>
      </c>
      <c r="GP31" s="193">
        <f t="shared" si="118"/>
        <v>0</v>
      </c>
      <c r="GQ31" s="193">
        <f t="shared" si="118"/>
        <v>0</v>
      </c>
      <c r="GR31" s="193">
        <f t="shared" si="21"/>
        <v>10.71683445</v>
      </c>
      <c r="GS31" s="193">
        <f t="shared" ref="GS31:IN31" si="119">E31-EV31</f>
        <v>0.1734677957</v>
      </c>
      <c r="GT31" s="193">
        <f t="shared" si="119"/>
        <v>0.1534368724</v>
      </c>
      <c r="GU31" s="193">
        <f t="shared" si="119"/>
        <v>0.1442226477</v>
      </c>
      <c r="GV31" s="193">
        <f t="shared" si="119"/>
        <v>0.135008423</v>
      </c>
      <c r="GW31" s="193">
        <f t="shared" si="119"/>
        <v>0.1314028568</v>
      </c>
      <c r="GX31" s="193">
        <f t="shared" si="119"/>
        <v>0.1277972906</v>
      </c>
      <c r="GY31" s="193">
        <f t="shared" si="119"/>
        <v>0.1273966722</v>
      </c>
      <c r="GZ31" s="193">
        <f t="shared" si="119"/>
        <v>0.1257941983</v>
      </c>
      <c r="HA31" s="193">
        <f t="shared" si="119"/>
        <v>0.1257941983</v>
      </c>
      <c r="HB31" s="193">
        <f t="shared" si="119"/>
        <v>0.1306016199</v>
      </c>
      <c r="HC31" s="193">
        <f t="shared" si="119"/>
        <v>0.1366108969</v>
      </c>
      <c r="HD31" s="193">
        <f t="shared" si="119"/>
        <v>0.1486294508</v>
      </c>
      <c r="HE31" s="193">
        <f t="shared" si="119"/>
        <v>0.1778745989</v>
      </c>
      <c r="HF31" s="193">
        <f t="shared" si="119"/>
        <v>0.2067191284</v>
      </c>
      <c r="HG31" s="193">
        <f t="shared" si="119"/>
        <v>0.2442966375</v>
      </c>
      <c r="HH31" s="193">
        <f t="shared" si="119"/>
        <v>0.2729482022</v>
      </c>
      <c r="HI31" s="193">
        <f t="shared" si="119"/>
        <v>0.276591995</v>
      </c>
      <c r="HJ31" s="193">
        <f t="shared" si="119"/>
        <v>0.2701976516</v>
      </c>
      <c r="HK31" s="193">
        <f t="shared" si="119"/>
        <v>0.255281126</v>
      </c>
      <c r="HL31" s="193">
        <f t="shared" si="119"/>
        <v>0.2292274922</v>
      </c>
      <c r="HM31" s="193">
        <f t="shared" si="119"/>
        <v>0.1951740944</v>
      </c>
      <c r="HN31" s="193">
        <f t="shared" si="119"/>
        <v>0.1657735192</v>
      </c>
      <c r="HO31" s="193">
        <f t="shared" si="119"/>
        <v>0.1323399</v>
      </c>
      <c r="HP31" s="193">
        <f t="shared" si="119"/>
        <v>0.1078801201</v>
      </c>
      <c r="HQ31" s="193">
        <f t="shared" si="119"/>
        <v>0.1061271033</v>
      </c>
      <c r="HR31" s="193">
        <f t="shared" si="119"/>
        <v>0.1005024879</v>
      </c>
      <c r="HS31" s="193">
        <f t="shared" si="119"/>
        <v>0.09463784201</v>
      </c>
      <c r="HT31" s="193">
        <f t="shared" si="119"/>
        <v>0.05598705579</v>
      </c>
      <c r="HU31" s="193">
        <f t="shared" si="119"/>
        <v>0</v>
      </c>
      <c r="HV31" s="193">
        <f t="shared" si="119"/>
        <v>0.04601535565</v>
      </c>
      <c r="HW31" s="193">
        <f t="shared" si="119"/>
        <v>0.1179888068</v>
      </c>
      <c r="HX31" s="193">
        <f t="shared" si="119"/>
        <v>0.1984833173</v>
      </c>
      <c r="HY31" s="193">
        <f t="shared" si="119"/>
        <v>0.2957019228</v>
      </c>
      <c r="HZ31" s="193">
        <f t="shared" si="119"/>
        <v>0.3721513512</v>
      </c>
      <c r="IA31" s="193">
        <f t="shared" si="119"/>
        <v>0.43221335</v>
      </c>
      <c r="IB31" s="193">
        <f t="shared" si="119"/>
        <v>0.4551274312</v>
      </c>
      <c r="IC31" s="193">
        <f t="shared" si="119"/>
        <v>0.4599039422</v>
      </c>
      <c r="ID31" s="193">
        <f t="shared" si="119"/>
        <v>0.4480917541</v>
      </c>
      <c r="IE31" s="193">
        <f t="shared" si="119"/>
        <v>0.4327881287</v>
      </c>
      <c r="IF31" s="193">
        <f t="shared" si="119"/>
        <v>0.4083904641</v>
      </c>
      <c r="IG31" s="193">
        <f t="shared" si="119"/>
        <v>0.3946091889</v>
      </c>
      <c r="IH31" s="193">
        <f t="shared" si="119"/>
        <v>0.3749788841</v>
      </c>
      <c r="II31" s="193">
        <f t="shared" si="119"/>
        <v>0.3553485792</v>
      </c>
      <c r="IJ31" s="193">
        <f t="shared" si="119"/>
        <v>0.3373207483</v>
      </c>
      <c r="IK31" s="193">
        <f t="shared" si="119"/>
        <v>0.3144854957</v>
      </c>
      <c r="IL31" s="193">
        <f t="shared" si="119"/>
        <v>0.2780292153</v>
      </c>
      <c r="IM31" s="193">
        <f t="shared" si="119"/>
        <v>0.2399704611</v>
      </c>
      <c r="IN31" s="193">
        <f t="shared" si="119"/>
        <v>0.2035141807</v>
      </c>
      <c r="IO31" s="193">
        <f t="shared" si="23"/>
        <v>0.004349088191</v>
      </c>
      <c r="IP31" s="193">
        <f t="shared" si="29"/>
        <v>0</v>
      </c>
      <c r="IQ31" s="193">
        <f t="shared" ref="IQ31:KK31" si="120">MAX((MIN(CZ31+IP31,$IO$7))-GT31,0)</f>
        <v>0</v>
      </c>
      <c r="IR31" s="193">
        <f t="shared" si="120"/>
        <v>0</v>
      </c>
      <c r="IS31" s="193">
        <f t="shared" si="120"/>
        <v>0</v>
      </c>
      <c r="IT31" s="193">
        <f t="shared" si="120"/>
        <v>0</v>
      </c>
      <c r="IU31" s="193">
        <f t="shared" si="120"/>
        <v>0</v>
      </c>
      <c r="IV31" s="193">
        <f t="shared" si="120"/>
        <v>0</v>
      </c>
      <c r="IW31" s="193">
        <f t="shared" si="120"/>
        <v>0</v>
      </c>
      <c r="IX31" s="193">
        <f t="shared" si="120"/>
        <v>0</v>
      </c>
      <c r="IY31" s="193">
        <f t="shared" si="120"/>
        <v>0</v>
      </c>
      <c r="IZ31" s="193">
        <f t="shared" si="120"/>
        <v>0</v>
      </c>
      <c r="JA31" s="193">
        <f t="shared" si="120"/>
        <v>0</v>
      </c>
      <c r="JB31" s="193">
        <f t="shared" si="120"/>
        <v>0</v>
      </c>
      <c r="JC31" s="193">
        <f t="shared" si="120"/>
        <v>0</v>
      </c>
      <c r="JD31" s="193">
        <f t="shared" si="120"/>
        <v>0</v>
      </c>
      <c r="JE31" s="193">
        <f t="shared" si="120"/>
        <v>0</v>
      </c>
      <c r="JF31" s="193">
        <f t="shared" si="120"/>
        <v>0</v>
      </c>
      <c r="JG31" s="193">
        <f t="shared" si="120"/>
        <v>0</v>
      </c>
      <c r="JH31" s="193">
        <f t="shared" si="120"/>
        <v>0</v>
      </c>
      <c r="JI31" s="193">
        <f t="shared" si="120"/>
        <v>0</v>
      </c>
      <c r="JJ31" s="193">
        <f t="shared" si="120"/>
        <v>0</v>
      </c>
      <c r="JK31" s="193">
        <f t="shared" si="120"/>
        <v>0</v>
      </c>
      <c r="JL31" s="193">
        <f t="shared" si="120"/>
        <v>0</v>
      </c>
      <c r="JM31" s="193">
        <f t="shared" si="120"/>
        <v>0</v>
      </c>
      <c r="JN31" s="193">
        <f t="shared" si="120"/>
        <v>0</v>
      </c>
      <c r="JO31" s="193">
        <f t="shared" si="120"/>
        <v>0</v>
      </c>
      <c r="JP31" s="193">
        <f t="shared" si="120"/>
        <v>0</v>
      </c>
      <c r="JQ31" s="193">
        <f t="shared" si="120"/>
        <v>0</v>
      </c>
      <c r="JR31" s="193">
        <f t="shared" si="120"/>
        <v>0.004349088191</v>
      </c>
      <c r="JS31" s="193">
        <f t="shared" si="120"/>
        <v>0</v>
      </c>
      <c r="JT31" s="193">
        <f t="shared" si="120"/>
        <v>0</v>
      </c>
      <c r="JU31" s="193">
        <f t="shared" si="120"/>
        <v>0</v>
      </c>
      <c r="JV31" s="193">
        <f t="shared" si="120"/>
        <v>0</v>
      </c>
      <c r="JW31" s="193">
        <f t="shared" si="120"/>
        <v>0</v>
      </c>
      <c r="JX31" s="193">
        <f t="shared" si="120"/>
        <v>0</v>
      </c>
      <c r="JY31" s="193">
        <f t="shared" si="120"/>
        <v>0</v>
      </c>
      <c r="JZ31" s="193">
        <f t="shared" si="120"/>
        <v>0</v>
      </c>
      <c r="KA31" s="193">
        <f t="shared" si="120"/>
        <v>0</v>
      </c>
      <c r="KB31" s="193">
        <f t="shared" si="120"/>
        <v>0</v>
      </c>
      <c r="KC31" s="193">
        <f t="shared" si="120"/>
        <v>0</v>
      </c>
      <c r="KD31" s="193">
        <f t="shared" si="120"/>
        <v>0</v>
      </c>
      <c r="KE31" s="193">
        <f t="shared" si="120"/>
        <v>0</v>
      </c>
      <c r="KF31" s="193">
        <f t="shared" si="120"/>
        <v>0</v>
      </c>
      <c r="KG31" s="193">
        <f t="shared" si="120"/>
        <v>0</v>
      </c>
      <c r="KH31" s="193">
        <f t="shared" si="120"/>
        <v>0</v>
      </c>
      <c r="KI31" s="193">
        <f t="shared" si="120"/>
        <v>0</v>
      </c>
      <c r="KJ31" s="193">
        <f t="shared" si="120"/>
        <v>0</v>
      </c>
      <c r="KK31" s="193">
        <f t="shared" si="120"/>
        <v>0</v>
      </c>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row>
    <row r="32" ht="14.25" customHeight="1">
      <c r="A32" s="1">
        <v>1.0</v>
      </c>
      <c r="B32" s="1">
        <f t="shared" ref="B32:C32" si="121">B31+1</f>
        <v>22</v>
      </c>
      <c r="C32" s="267">
        <f t="shared" si="121"/>
        <v>43487</v>
      </c>
      <c r="D32" s="193">
        <f t="shared" si="15"/>
        <v>13.00095058</v>
      </c>
      <c r="E32" s="193">
        <f>(SUMIFS(Profile!$F$2:$F$17521,Profile!$B$2:$B$17521,$B32,Profile!$C$2:$C$17521,E$8))*$C$6</f>
        <v>0.176272125</v>
      </c>
      <c r="F32" s="193">
        <f>(SUMIFS(Profile!$F$2:$F$17521,Profile!$B$2:$B$17521,$B32,Profile!$C$2:$C$17521,F$8))*$C$6</f>
        <v>0.158244294</v>
      </c>
      <c r="G32" s="193">
        <f>(SUMIFS(Profile!$F$2:$F$17521,Profile!$B$2:$B$17521,$B32,Profile!$C$2:$C$17521,G$8))*$C$6</f>
        <v>0.1490300693</v>
      </c>
      <c r="H32" s="193">
        <f>(SUMIFS(Profile!$F$2:$F$17521,Profile!$B$2:$B$17521,$B32,Profile!$C$2:$C$17521,H$8))*$C$6</f>
        <v>0.1394152261</v>
      </c>
      <c r="I32" s="193">
        <f>(SUMIFS(Profile!$F$2:$F$17521,Profile!$B$2:$B$17521,$B32,Profile!$C$2:$C$17521,I$8))*$C$6</f>
        <v>0.1334059491</v>
      </c>
      <c r="J32" s="193">
        <f>(SUMIFS(Profile!$F$2:$F$17521,Profile!$B$2:$B$17521,$B32,Profile!$C$2:$C$17521,J$8))*$C$6</f>
        <v>0.1285985275</v>
      </c>
      <c r="K32" s="193">
        <f>(SUMIFS(Profile!$F$2:$F$17521,Profile!$B$2:$B$17521,$B32,Profile!$C$2:$C$17521,K$8))*$C$6</f>
        <v>0.1277972906</v>
      </c>
      <c r="L32" s="193">
        <f>(SUMIFS(Profile!$F$2:$F$17521,Profile!$B$2:$B$17521,$B32,Profile!$C$2:$C$17521,L$8))*$C$6</f>
        <v>0.1273966722</v>
      </c>
      <c r="M32" s="193">
        <f>(SUMIFS(Profile!$F$2:$F$17521,Profile!$B$2:$B$17521,$B32,Profile!$C$2:$C$17521,M$8))*$C$6</f>
        <v>0.1269960537</v>
      </c>
      <c r="N32" s="193">
        <f>(SUMIFS(Profile!$F$2:$F$17521,Profile!$B$2:$B$17521,$B32,Profile!$C$2:$C$17521,N$8))*$C$6</f>
        <v>0.1314028568</v>
      </c>
      <c r="O32" s="193">
        <f>(SUMIFS(Profile!$F$2:$F$17521,Profile!$B$2:$B$17521,$B32,Profile!$C$2:$C$17521,O$8))*$C$6</f>
        <v>0.1374121338</v>
      </c>
      <c r="P32" s="193">
        <f>(SUMIFS(Profile!$F$2:$F$17521,Profile!$B$2:$B$17521,$B32,Profile!$C$2:$C$17521,P$8))*$C$6</f>
        <v>0.1486294508</v>
      </c>
      <c r="Q32" s="193">
        <f>(SUMIFS(Profile!$F$2:$F$17521,Profile!$B$2:$B$17521,$B32,Profile!$C$2:$C$17521,Q$8))*$C$6</f>
        <v>0.176272125</v>
      </c>
      <c r="R32" s="193">
        <f>(SUMIFS(Profile!$F$2:$F$17521,Profile!$B$2:$B$17521,$B32,Profile!$C$2:$C$17521,R$8))*$C$6</f>
        <v>0.2031135622</v>
      </c>
      <c r="S32" s="193">
        <f>(SUMIFS(Profile!$F$2:$F$17521,Profile!$B$2:$B$17521,$B32,Profile!$C$2:$C$17521,S$8))*$C$6</f>
        <v>0.2455791196</v>
      </c>
      <c r="T32" s="193">
        <f>(SUMIFS(Profile!$F$2:$F$17521,Profile!$B$2:$B$17521,$B32,Profile!$C$2:$C$17521,T$8))*$C$6</f>
        <v>0.2732217937</v>
      </c>
      <c r="U32" s="193">
        <f>(SUMIFS(Profile!$F$2:$F$17521,Profile!$B$2:$B$17521,$B32,Profile!$C$2:$C$17521,U$8))*$C$6</f>
        <v>0.2900477693</v>
      </c>
      <c r="V32" s="193">
        <f>(SUMIFS(Profile!$F$2:$F$17521,Profile!$B$2:$B$17521,$B32,Profile!$C$2:$C$17521,V$8))*$C$6</f>
        <v>0.2952558094</v>
      </c>
      <c r="W32" s="193">
        <f>(SUMIFS(Profile!$F$2:$F$17521,Profile!$B$2:$B$17521,$B32,Profile!$C$2:$C$17521,W$8))*$C$6</f>
        <v>0.2960570463</v>
      </c>
      <c r="X32" s="193">
        <f>(SUMIFS(Profile!$F$2:$F$17521,Profile!$B$2:$B$17521,$B32,Profile!$C$2:$C$17521,X$8))*$C$6</f>
        <v>0.2944545724</v>
      </c>
      <c r="Y32" s="193">
        <f>(SUMIFS(Profile!$F$2:$F$17521,Profile!$B$2:$B$17521,$B32,Profile!$C$2:$C$17521,Y$8))*$C$6</f>
        <v>0.2896471508</v>
      </c>
      <c r="Z32" s="193">
        <f>(SUMIFS(Profile!$F$2:$F$17521,Profile!$B$2:$B$17521,$B32,Profile!$C$2:$C$17521,Z$8))*$C$6</f>
        <v>0.2852403477</v>
      </c>
      <c r="AA32" s="193">
        <f>(SUMIFS(Profile!$F$2:$F$17521,Profile!$B$2:$B$17521,$B32,Profile!$C$2:$C$17521,AA$8))*$C$6</f>
        <v>0.2832372554</v>
      </c>
      <c r="AB32" s="193">
        <f>(SUMIFS(Profile!$F$2:$F$17521,Profile!$B$2:$B$17521,$B32,Profile!$C$2:$C$17521,AB$8))*$C$6</f>
        <v>0.2840384923</v>
      </c>
      <c r="AC32" s="193">
        <f>(SUMIFS(Profile!$F$2:$F$17521,Profile!$B$2:$B$17521,$B32,Profile!$C$2:$C$17521,AC$8))*$C$6</f>
        <v>0.2920508616</v>
      </c>
      <c r="AD32" s="193">
        <f>(SUMIFS(Profile!$F$2:$F$17521,Profile!$B$2:$B$17521,$B32,Profile!$C$2:$C$17521,AD$8))*$C$6</f>
        <v>0.2908490062</v>
      </c>
      <c r="AE32" s="193">
        <f>(SUMIFS(Profile!$F$2:$F$17521,Profile!$B$2:$B$17521,$B32,Profile!$C$2:$C$17521,AE$8))*$C$6</f>
        <v>0.2888459139</v>
      </c>
      <c r="AF32" s="193">
        <f>(SUMIFS(Profile!$F$2:$F$17521,Profile!$B$2:$B$17521,$B32,Profile!$C$2:$C$17521,AF$8))*$C$6</f>
        <v>0.2800323077</v>
      </c>
      <c r="AG32" s="193">
        <f>(SUMIFS(Profile!$F$2:$F$17521,Profile!$B$2:$B$17521,$B32,Profile!$C$2:$C$17521,AG$8))*$C$6</f>
        <v>0.2744236491</v>
      </c>
      <c r="AH32" s="193">
        <f>(SUMIFS(Profile!$F$2:$F$17521,Profile!$B$2:$B$17521,$B32,Profile!$C$2:$C$17521,AH$8))*$C$6</f>
        <v>0.2804329261</v>
      </c>
      <c r="AI32" s="193">
        <f>(SUMIFS(Profile!$F$2:$F$17521,Profile!$B$2:$B$17521,$B32,Profile!$C$2:$C$17521,AI$8))*$C$6</f>
        <v>0.2884452954</v>
      </c>
      <c r="AJ32" s="193">
        <f>(SUMIFS(Profile!$F$2:$F$17521,Profile!$B$2:$B$17521,$B32,Profile!$C$2:$C$17521,AJ$8))*$C$6</f>
        <v>0.3064731264</v>
      </c>
      <c r="AK32" s="193">
        <f>(SUMIFS(Profile!$F$2:$F$17521,Profile!$B$2:$B$17521,$B32,Profile!$C$2:$C$17521,AK$8))*$C$6</f>
        <v>0.3377213667</v>
      </c>
      <c r="AL32" s="193">
        <f>(SUMIFS(Profile!$F$2:$F$17521,Profile!$B$2:$B$17521,$B32,Profile!$C$2:$C$17521,AL$8))*$C$6</f>
        <v>0.3797863057</v>
      </c>
      <c r="AM32" s="193">
        <f>(SUMIFS(Profile!$F$2:$F$17521,Profile!$B$2:$B$17521,$B32,Profile!$C$2:$C$17521,AM$8))*$C$6</f>
        <v>0.4190869772</v>
      </c>
      <c r="AN32" s="193">
        <f>(SUMIFS(Profile!$F$2:$F$17521,Profile!$B$2:$B$17521,$B32,Profile!$C$2:$C$17521,AN$8))*$C$6</f>
        <v>0.4453274867</v>
      </c>
      <c r="AO32" s="193">
        <f>(SUMIFS(Profile!$F$2:$F$17521,Profile!$B$2:$B$17521,$B32,Profile!$C$2:$C$17521,AO$8))*$C$6</f>
        <v>0.4522581861</v>
      </c>
      <c r="AP32" s="193">
        <f>(SUMIFS(Profile!$F$2:$F$17521,Profile!$B$2:$B$17521,$B32,Profile!$C$2:$C$17521,AP$8))*$C$6</f>
        <v>0.444205755</v>
      </c>
      <c r="AQ32" s="193">
        <f>(SUMIFS(Profile!$F$2:$F$17521,Profile!$B$2:$B$17521,$B32,Profile!$C$2:$C$17521,AQ$8))*$C$6</f>
        <v>0.4241748317</v>
      </c>
      <c r="AR32" s="193">
        <f>(SUMIFS(Profile!$F$2:$F$17521,Profile!$B$2:$B$17521,$B32,Profile!$C$2:$C$17521,AR$8))*$C$6</f>
        <v>0.399817229</v>
      </c>
      <c r="AS32" s="193">
        <f>(SUMIFS(Profile!$F$2:$F$17521,Profile!$B$2:$B$17521,$B32,Profile!$C$2:$C$17521,AS$8))*$C$6</f>
        <v>0.3845937272</v>
      </c>
      <c r="AT32" s="193">
        <f>(SUMIFS(Profile!$F$2:$F$17521,Profile!$B$2:$B$17521,$B32,Profile!$C$2:$C$17521,AT$8))*$C$6</f>
        <v>0.3661652778</v>
      </c>
      <c r="AU32" s="193">
        <f>(SUMIFS(Profile!$F$2:$F$17521,Profile!$B$2:$B$17521,$B32,Profile!$C$2:$C$17521,AU$8))*$C$6</f>
        <v>0.3489386838</v>
      </c>
      <c r="AV32" s="193">
        <f>(SUMIFS(Profile!$F$2:$F$17521,Profile!$B$2:$B$17521,$B32,Profile!$C$2:$C$17521,AV$8))*$C$6</f>
        <v>0.3321127082</v>
      </c>
      <c r="AW32" s="193">
        <f>(SUMIFS(Profile!$F$2:$F$17521,Profile!$B$2:$B$17521,$B32,Profile!$C$2:$C$17521,AW$8))*$C$6</f>
        <v>0.3152867327</v>
      </c>
      <c r="AX32" s="193">
        <f>(SUMIFS(Profile!$F$2:$F$17521,Profile!$B$2:$B$17521,$B32,Profile!$C$2:$C$17521,AX$8))*$C$6</f>
        <v>0.2824360184</v>
      </c>
      <c r="AY32" s="193">
        <f>(SUMIFS(Profile!$F$2:$F$17521,Profile!$B$2:$B$17521,$B32,Profile!$C$2:$C$17521,AY$8))*$C$6</f>
        <v>0.2495853042</v>
      </c>
      <c r="AZ32" s="193">
        <f>(SUMIFS(Profile!$F$2:$F$17521,Profile!$B$2:$B$17521,$B32,Profile!$C$2:$C$17521,AZ$8))*$C$6</f>
        <v>0.2171352085</v>
      </c>
      <c r="BA32" s="193">
        <f t="shared" si="16"/>
        <v>2.307478184</v>
      </c>
      <c r="BB32" s="193">
        <f>(SUMIFS(Profile!$E$2:$E$17521,Profile!$B$2:$B$17521,$B32,Profile!$C$2:$C$17521,BB$8))*$C$9</f>
        <v>0</v>
      </c>
      <c r="BC32" s="193">
        <f>(SUMIFS(Profile!$E$2:$E$17521,Profile!$B$2:$B$17521,$B32,Profile!$C$2:$C$17521,BC$8))*$C$9</f>
        <v>0</v>
      </c>
      <c r="BD32" s="193">
        <f>(SUMIFS(Profile!$E$2:$E$17521,Profile!$B$2:$B$17521,$B32,Profile!$C$2:$C$17521,BD$8))*$C$9</f>
        <v>0</v>
      </c>
      <c r="BE32" s="193">
        <f>(SUMIFS(Profile!$E$2:$E$17521,Profile!$B$2:$B$17521,$B32,Profile!$C$2:$C$17521,BE$8))*$C$9</f>
        <v>0</v>
      </c>
      <c r="BF32" s="193">
        <f>(SUMIFS(Profile!$E$2:$E$17521,Profile!$B$2:$B$17521,$B32,Profile!$C$2:$C$17521,BF$8))*$C$9</f>
        <v>0</v>
      </c>
      <c r="BG32" s="193">
        <f>(SUMIFS(Profile!$E$2:$E$17521,Profile!$B$2:$B$17521,$B32,Profile!$C$2:$C$17521,BG$8))*$C$9</f>
        <v>0</v>
      </c>
      <c r="BH32" s="193">
        <f>(SUMIFS(Profile!$E$2:$E$17521,Profile!$B$2:$B$17521,$B32,Profile!$C$2:$C$17521,BH$8))*$C$9</f>
        <v>0</v>
      </c>
      <c r="BI32" s="193">
        <f>(SUMIFS(Profile!$E$2:$E$17521,Profile!$B$2:$B$17521,$B32,Profile!$C$2:$C$17521,BI$8))*$C$9</f>
        <v>0</v>
      </c>
      <c r="BJ32" s="193">
        <f>(SUMIFS(Profile!$E$2:$E$17521,Profile!$B$2:$B$17521,$B32,Profile!$C$2:$C$17521,BJ$8))*$C$9</f>
        <v>0</v>
      </c>
      <c r="BK32" s="193">
        <f>(SUMIFS(Profile!$E$2:$E$17521,Profile!$B$2:$B$17521,$B32,Profile!$C$2:$C$17521,BK$8))*$C$9</f>
        <v>0</v>
      </c>
      <c r="BL32" s="193">
        <f>(SUMIFS(Profile!$E$2:$E$17521,Profile!$B$2:$B$17521,$B32,Profile!$C$2:$C$17521,BL$8))*$C$9</f>
        <v>0</v>
      </c>
      <c r="BM32" s="193">
        <f>(SUMIFS(Profile!$E$2:$E$17521,Profile!$B$2:$B$17521,$B32,Profile!$C$2:$C$17521,BM$8))*$C$9</f>
        <v>0</v>
      </c>
      <c r="BN32" s="193">
        <f>(SUMIFS(Profile!$E$2:$E$17521,Profile!$B$2:$B$17521,$B32,Profile!$C$2:$C$17521,BN$8))*$C$9</f>
        <v>0</v>
      </c>
      <c r="BO32" s="193">
        <f>(SUMIFS(Profile!$E$2:$E$17521,Profile!$B$2:$B$17521,$B32,Profile!$C$2:$C$17521,BO$8))*$C$9</f>
        <v>0.0000575674412</v>
      </c>
      <c r="BP32" s="193">
        <f>(SUMIFS(Profile!$E$2:$E$17521,Profile!$B$2:$B$17521,$B32,Profile!$C$2:$C$17521,BP$8))*$C$9</f>
        <v>0.0001391616296</v>
      </c>
      <c r="BQ32" s="193">
        <f>(SUMIFS(Profile!$E$2:$E$17521,Profile!$B$2:$B$17521,$B32,Profile!$C$2:$C$17521,BQ$8))*$C$9</f>
        <v>0.000890763432</v>
      </c>
      <c r="BR32" s="193">
        <f>(SUMIFS(Profile!$E$2:$E$17521,Profile!$B$2:$B$17521,$B32,Profile!$C$2:$C$17521,BR$8))*$C$9</f>
        <v>0.007152794792</v>
      </c>
      <c r="BS32" s="193">
        <f>(SUMIFS(Profile!$E$2:$E$17521,Profile!$B$2:$B$17521,$B32,Profile!$C$2:$C$17521,BS$8))*$C$9</f>
        <v>0.01285131329</v>
      </c>
      <c r="BT32" s="193">
        <f>(SUMIFS(Profile!$E$2:$E$17521,Profile!$B$2:$B$17521,$B32,Profile!$C$2:$C$17521,BT$8))*$C$9</f>
        <v>0.03128291514</v>
      </c>
      <c r="BU32" s="193">
        <f>(SUMIFS(Profile!$E$2:$E$17521,Profile!$B$2:$B$17521,$B32,Profile!$C$2:$C$17521,BU$8))*$C$9</f>
        <v>0.08227784138</v>
      </c>
      <c r="BV32" s="193">
        <f>(SUMIFS(Profile!$E$2:$E$17521,Profile!$B$2:$B$17521,$B32,Profile!$C$2:$C$17521,BV$8))*$C$9</f>
        <v>0.1218338162</v>
      </c>
      <c r="BW32" s="193">
        <f>(SUMIFS(Profile!$E$2:$E$17521,Profile!$B$2:$B$17521,$B32,Profile!$C$2:$C$17521,BW$8))*$C$9</f>
        <v>0.198857616</v>
      </c>
      <c r="BX32" s="193">
        <f>(SUMIFS(Profile!$E$2:$E$17521,Profile!$B$2:$B$17521,$B32,Profile!$C$2:$C$17521,BX$8))*$C$9</f>
        <v>0.2411034956</v>
      </c>
      <c r="BY32" s="193">
        <f>(SUMIFS(Profile!$E$2:$E$17521,Profile!$B$2:$B$17521,$B32,Profile!$C$2:$C$17521,BY$8))*$C$9</f>
        <v>0.2227276492</v>
      </c>
      <c r="BZ32" s="193">
        <f>(SUMIFS(Profile!$E$2:$E$17521,Profile!$B$2:$B$17521,$B32,Profile!$C$2:$C$17521,BZ$8))*$C$9</f>
        <v>0.1812154422</v>
      </c>
      <c r="CA32" s="193">
        <f>(SUMIFS(Profile!$E$2:$E$17521,Profile!$B$2:$B$17521,$B32,Profile!$C$2:$C$17521,CA$8))*$C$9</f>
        <v>0.1514346523</v>
      </c>
      <c r="CB32" s="193">
        <f>(SUMIFS(Profile!$E$2:$E$17521,Profile!$B$2:$B$17521,$B32,Profile!$C$2:$C$17521,CB$8))*$C$9</f>
        <v>0.1969349464</v>
      </c>
      <c r="CC32" s="193">
        <f>(SUMIFS(Profile!$E$2:$E$17521,Profile!$B$2:$B$17521,$B32,Profile!$C$2:$C$17521,CC$8))*$C$9</f>
        <v>0.2346863728</v>
      </c>
      <c r="CD32" s="193">
        <f>(SUMIFS(Profile!$E$2:$E$17521,Profile!$B$2:$B$17521,$B32,Profile!$C$2:$C$17521,CD$8))*$C$9</f>
        <v>0.2293953511</v>
      </c>
      <c r="CE32" s="193">
        <f>(SUMIFS(Profile!$E$2:$E$17521,Profile!$B$2:$B$17521,$B32,Profile!$C$2:$C$17521,CE$8))*$C$9</f>
        <v>0.1718097972</v>
      </c>
      <c r="CF32" s="193">
        <f>(SUMIFS(Profile!$E$2:$E$17521,Profile!$B$2:$B$17521,$B32,Profile!$C$2:$C$17521,CF$8))*$C$9</f>
        <v>0.1218250051</v>
      </c>
      <c r="CG32" s="193">
        <f>(SUMIFS(Profile!$E$2:$E$17521,Profile!$B$2:$B$17521,$B32,Profile!$C$2:$C$17521,CG$8))*$C$9</f>
        <v>0.06565540245</v>
      </c>
      <c r="CH32" s="193">
        <f>(SUMIFS(Profile!$E$2:$E$17521,Profile!$B$2:$B$17521,$B32,Profile!$C$2:$C$17521,CH$8))*$C$9</f>
        <v>0.02524670901</v>
      </c>
      <c r="CI32" s="193">
        <f>(SUMIFS(Profile!$E$2:$E$17521,Profile!$B$2:$B$17521,$B32,Profile!$C$2:$C$17521,CI$8))*$C$9</f>
        <v>0.007234260654</v>
      </c>
      <c r="CJ32" s="193">
        <f>(SUMIFS(Profile!$E$2:$E$17521,Profile!$B$2:$B$17521,$B32,Profile!$C$2:$C$17521,CJ$8))*$C$9</f>
        <v>0.00191665716</v>
      </c>
      <c r="CK32" s="193">
        <f>(SUMIFS(Profile!$E$2:$E$17521,Profile!$B$2:$B$17521,$B32,Profile!$C$2:$C$17521,CK$8))*$C$9</f>
        <v>0.0007930439099</v>
      </c>
      <c r="CL32" s="193">
        <f>(SUMIFS(Profile!$E$2:$E$17521,Profile!$B$2:$B$17521,$B32,Profile!$C$2:$C$17521,CL$8))*$C$9</f>
        <v>0.0001267451227</v>
      </c>
      <c r="CM32" s="193">
        <f>(SUMIFS(Profile!$E$2:$E$17521,Profile!$B$2:$B$17521,$B32,Profile!$C$2:$C$17521,CM$8))*$C$9</f>
        <v>0.00002886434727</v>
      </c>
      <c r="CN32" s="193">
        <f>(SUMIFS(Profile!$E$2:$E$17521,Profile!$B$2:$B$17521,$B32,Profile!$C$2:$C$17521,CN$8))*$C$9</f>
        <v>0</v>
      </c>
      <c r="CO32" s="193">
        <f>(SUMIFS(Profile!$E$2:$E$17521,Profile!$B$2:$B$17521,$B32,Profile!$C$2:$C$17521,CO$8))*$C$9</f>
        <v>0</v>
      </c>
      <c r="CP32" s="193">
        <f>(SUMIFS(Profile!$E$2:$E$17521,Profile!$B$2:$B$17521,$B32,Profile!$C$2:$C$17521,CP$8))*$C$9</f>
        <v>0</v>
      </c>
      <c r="CQ32" s="193">
        <f>(SUMIFS(Profile!$E$2:$E$17521,Profile!$B$2:$B$17521,$B32,Profile!$C$2:$C$17521,CQ$8))*$C$9</f>
        <v>0</v>
      </c>
      <c r="CR32" s="193">
        <f>(SUMIFS(Profile!$E$2:$E$17521,Profile!$B$2:$B$17521,$B32,Profile!$C$2:$C$17521,CR$8))*$C$9</f>
        <v>0</v>
      </c>
      <c r="CS32" s="193">
        <f>(SUMIFS(Profile!$E$2:$E$17521,Profile!$B$2:$B$17521,$B32,Profile!$C$2:$C$17521,CS$8))*$C$9</f>
        <v>0</v>
      </c>
      <c r="CT32" s="193">
        <f>(SUMIFS(Profile!$E$2:$E$17521,Profile!$B$2:$B$17521,$B32,Profile!$C$2:$C$17521,CT$8))*$C$9</f>
        <v>0</v>
      </c>
      <c r="CU32" s="193">
        <f>(SUMIFS(Profile!$E$2:$E$17521,Profile!$B$2:$B$17521,$B32,Profile!$C$2:$C$17521,CU$8))*$C$9</f>
        <v>0</v>
      </c>
      <c r="CV32" s="193">
        <f>(SUMIFS(Profile!$E$2:$E$17521,Profile!$B$2:$B$17521,$B32,Profile!$C$2:$C$17521,CV$8))*$C$9</f>
        <v>0</v>
      </c>
      <c r="CW32" s="193">
        <f>(SUMIFS(Profile!$E$2:$E$17521,Profile!$B$2:$B$17521,$B32,Profile!$C$2:$C$17521,CW$8))*$C$9</f>
        <v>0</v>
      </c>
      <c r="CX32" s="193">
        <f t="shared" si="17"/>
        <v>0</v>
      </c>
      <c r="CY32" s="193">
        <f t="shared" ref="CY32:ET32" si="122">MAX(BB32-E32,0)</f>
        <v>0</v>
      </c>
      <c r="CZ32" s="193">
        <f t="shared" si="122"/>
        <v>0</v>
      </c>
      <c r="DA32" s="193">
        <f t="shared" si="122"/>
        <v>0</v>
      </c>
      <c r="DB32" s="193">
        <f t="shared" si="122"/>
        <v>0</v>
      </c>
      <c r="DC32" s="193">
        <f t="shared" si="122"/>
        <v>0</v>
      </c>
      <c r="DD32" s="193">
        <f t="shared" si="122"/>
        <v>0</v>
      </c>
      <c r="DE32" s="193">
        <f t="shared" si="122"/>
        <v>0</v>
      </c>
      <c r="DF32" s="193">
        <f t="shared" si="122"/>
        <v>0</v>
      </c>
      <c r="DG32" s="193">
        <f t="shared" si="122"/>
        <v>0</v>
      </c>
      <c r="DH32" s="193">
        <f t="shared" si="122"/>
        <v>0</v>
      </c>
      <c r="DI32" s="193">
        <f t="shared" si="122"/>
        <v>0</v>
      </c>
      <c r="DJ32" s="193">
        <f t="shared" si="122"/>
        <v>0</v>
      </c>
      <c r="DK32" s="193">
        <f t="shared" si="122"/>
        <v>0</v>
      </c>
      <c r="DL32" s="193">
        <f t="shared" si="122"/>
        <v>0</v>
      </c>
      <c r="DM32" s="193">
        <f t="shared" si="122"/>
        <v>0</v>
      </c>
      <c r="DN32" s="193">
        <f t="shared" si="122"/>
        <v>0</v>
      </c>
      <c r="DO32" s="193">
        <f t="shared" si="122"/>
        <v>0</v>
      </c>
      <c r="DP32" s="193">
        <f t="shared" si="122"/>
        <v>0</v>
      </c>
      <c r="DQ32" s="193">
        <f t="shared" si="122"/>
        <v>0</v>
      </c>
      <c r="DR32" s="193">
        <f t="shared" si="122"/>
        <v>0</v>
      </c>
      <c r="DS32" s="193">
        <f t="shared" si="122"/>
        <v>0</v>
      </c>
      <c r="DT32" s="193">
        <f t="shared" si="122"/>
        <v>0</v>
      </c>
      <c r="DU32" s="193">
        <f t="shared" si="122"/>
        <v>0</v>
      </c>
      <c r="DV32" s="193">
        <f t="shared" si="122"/>
        <v>0</v>
      </c>
      <c r="DW32" s="193">
        <f t="shared" si="122"/>
        <v>0</v>
      </c>
      <c r="DX32" s="193">
        <f t="shared" si="122"/>
        <v>0</v>
      </c>
      <c r="DY32" s="193">
        <f t="shared" si="122"/>
        <v>0</v>
      </c>
      <c r="DZ32" s="193">
        <f t="shared" si="122"/>
        <v>0</v>
      </c>
      <c r="EA32" s="193">
        <f t="shared" si="122"/>
        <v>0</v>
      </c>
      <c r="EB32" s="193">
        <f t="shared" si="122"/>
        <v>0</v>
      </c>
      <c r="EC32" s="193">
        <f t="shared" si="122"/>
        <v>0</v>
      </c>
      <c r="ED32" s="193">
        <f t="shared" si="122"/>
        <v>0</v>
      </c>
      <c r="EE32" s="193">
        <f t="shared" si="122"/>
        <v>0</v>
      </c>
      <c r="EF32" s="193">
        <f t="shared" si="122"/>
        <v>0</v>
      </c>
      <c r="EG32" s="193">
        <f t="shared" si="122"/>
        <v>0</v>
      </c>
      <c r="EH32" s="193">
        <f t="shared" si="122"/>
        <v>0</v>
      </c>
      <c r="EI32" s="193">
        <f t="shared" si="122"/>
        <v>0</v>
      </c>
      <c r="EJ32" s="193">
        <f t="shared" si="122"/>
        <v>0</v>
      </c>
      <c r="EK32" s="193">
        <f t="shared" si="122"/>
        <v>0</v>
      </c>
      <c r="EL32" s="193">
        <f t="shared" si="122"/>
        <v>0</v>
      </c>
      <c r="EM32" s="193">
        <f t="shared" si="122"/>
        <v>0</v>
      </c>
      <c r="EN32" s="193">
        <f t="shared" si="122"/>
        <v>0</v>
      </c>
      <c r="EO32" s="193">
        <f t="shared" si="122"/>
        <v>0</v>
      </c>
      <c r="EP32" s="193">
        <f t="shared" si="122"/>
        <v>0</v>
      </c>
      <c r="EQ32" s="193">
        <f t="shared" si="122"/>
        <v>0</v>
      </c>
      <c r="ER32" s="193">
        <f t="shared" si="122"/>
        <v>0</v>
      </c>
      <c r="ES32" s="193">
        <f t="shared" si="122"/>
        <v>0</v>
      </c>
      <c r="ET32" s="193">
        <f t="shared" si="122"/>
        <v>0</v>
      </c>
      <c r="EU32" s="193">
        <f t="shared" si="19"/>
        <v>2.307478184</v>
      </c>
      <c r="EV32" s="193">
        <f t="shared" ref="EV32:GQ32" si="123">BB32-CY32</f>
        <v>0</v>
      </c>
      <c r="EW32" s="193">
        <f t="shared" si="123"/>
        <v>0</v>
      </c>
      <c r="EX32" s="193">
        <f t="shared" si="123"/>
        <v>0</v>
      </c>
      <c r="EY32" s="193">
        <f t="shared" si="123"/>
        <v>0</v>
      </c>
      <c r="EZ32" s="193">
        <f t="shared" si="123"/>
        <v>0</v>
      </c>
      <c r="FA32" s="193">
        <f t="shared" si="123"/>
        <v>0</v>
      </c>
      <c r="FB32" s="193">
        <f t="shared" si="123"/>
        <v>0</v>
      </c>
      <c r="FC32" s="193">
        <f t="shared" si="123"/>
        <v>0</v>
      </c>
      <c r="FD32" s="193">
        <f t="shared" si="123"/>
        <v>0</v>
      </c>
      <c r="FE32" s="193">
        <f t="shared" si="123"/>
        <v>0</v>
      </c>
      <c r="FF32" s="193">
        <f t="shared" si="123"/>
        <v>0</v>
      </c>
      <c r="FG32" s="193">
        <f t="shared" si="123"/>
        <v>0</v>
      </c>
      <c r="FH32" s="193">
        <f t="shared" si="123"/>
        <v>0</v>
      </c>
      <c r="FI32" s="193">
        <f t="shared" si="123"/>
        <v>0.0000575674412</v>
      </c>
      <c r="FJ32" s="193">
        <f t="shared" si="123"/>
        <v>0.0001391616296</v>
      </c>
      <c r="FK32" s="193">
        <f t="shared" si="123"/>
        <v>0.000890763432</v>
      </c>
      <c r="FL32" s="193">
        <f t="shared" si="123"/>
        <v>0.007152794792</v>
      </c>
      <c r="FM32" s="193">
        <f t="shared" si="123"/>
        <v>0.01285131329</v>
      </c>
      <c r="FN32" s="193">
        <f t="shared" si="123"/>
        <v>0.03128291514</v>
      </c>
      <c r="FO32" s="193">
        <f t="shared" si="123"/>
        <v>0.08227784138</v>
      </c>
      <c r="FP32" s="193">
        <f t="shared" si="123"/>
        <v>0.1218338162</v>
      </c>
      <c r="FQ32" s="193">
        <f t="shared" si="123"/>
        <v>0.198857616</v>
      </c>
      <c r="FR32" s="193">
        <f t="shared" si="123"/>
        <v>0.2411034956</v>
      </c>
      <c r="FS32" s="193">
        <f t="shared" si="123"/>
        <v>0.2227276492</v>
      </c>
      <c r="FT32" s="193">
        <f t="shared" si="123"/>
        <v>0.1812154422</v>
      </c>
      <c r="FU32" s="193">
        <f t="shared" si="123"/>
        <v>0.1514346523</v>
      </c>
      <c r="FV32" s="193">
        <f t="shared" si="123"/>
        <v>0.1969349464</v>
      </c>
      <c r="FW32" s="193">
        <f t="shared" si="123"/>
        <v>0.2346863728</v>
      </c>
      <c r="FX32" s="193">
        <f t="shared" si="123"/>
        <v>0.2293953511</v>
      </c>
      <c r="FY32" s="193">
        <f t="shared" si="123"/>
        <v>0.1718097972</v>
      </c>
      <c r="FZ32" s="193">
        <f t="shared" si="123"/>
        <v>0.1218250051</v>
      </c>
      <c r="GA32" s="193">
        <f t="shared" si="123"/>
        <v>0.06565540245</v>
      </c>
      <c r="GB32" s="193">
        <f t="shared" si="123"/>
        <v>0.02524670901</v>
      </c>
      <c r="GC32" s="193">
        <f t="shared" si="123"/>
        <v>0.007234260654</v>
      </c>
      <c r="GD32" s="193">
        <f t="shared" si="123"/>
        <v>0.00191665716</v>
      </c>
      <c r="GE32" s="193">
        <f t="shared" si="123"/>
        <v>0.0007930439099</v>
      </c>
      <c r="GF32" s="193">
        <f t="shared" si="123"/>
        <v>0.0001267451227</v>
      </c>
      <c r="GG32" s="193">
        <f t="shared" si="123"/>
        <v>0.00002886434727</v>
      </c>
      <c r="GH32" s="193">
        <f t="shared" si="123"/>
        <v>0</v>
      </c>
      <c r="GI32" s="193">
        <f t="shared" si="123"/>
        <v>0</v>
      </c>
      <c r="GJ32" s="193">
        <f t="shared" si="123"/>
        <v>0</v>
      </c>
      <c r="GK32" s="193">
        <f t="shared" si="123"/>
        <v>0</v>
      </c>
      <c r="GL32" s="193">
        <f t="shared" si="123"/>
        <v>0</v>
      </c>
      <c r="GM32" s="193">
        <f t="shared" si="123"/>
        <v>0</v>
      </c>
      <c r="GN32" s="193">
        <f t="shared" si="123"/>
        <v>0</v>
      </c>
      <c r="GO32" s="193">
        <f t="shared" si="123"/>
        <v>0</v>
      </c>
      <c r="GP32" s="193">
        <f t="shared" si="123"/>
        <v>0</v>
      </c>
      <c r="GQ32" s="193">
        <f t="shared" si="123"/>
        <v>0</v>
      </c>
      <c r="GR32" s="193">
        <f t="shared" si="21"/>
        <v>10.69347239</v>
      </c>
      <c r="GS32" s="193">
        <f t="shared" ref="GS32:IN32" si="124">E32-EV32</f>
        <v>0.176272125</v>
      </c>
      <c r="GT32" s="193">
        <f t="shared" si="124"/>
        <v>0.158244294</v>
      </c>
      <c r="GU32" s="193">
        <f t="shared" si="124"/>
        <v>0.1490300693</v>
      </c>
      <c r="GV32" s="193">
        <f t="shared" si="124"/>
        <v>0.1394152261</v>
      </c>
      <c r="GW32" s="193">
        <f t="shared" si="124"/>
        <v>0.1334059491</v>
      </c>
      <c r="GX32" s="193">
        <f t="shared" si="124"/>
        <v>0.1285985275</v>
      </c>
      <c r="GY32" s="193">
        <f t="shared" si="124"/>
        <v>0.1277972906</v>
      </c>
      <c r="GZ32" s="193">
        <f t="shared" si="124"/>
        <v>0.1273966722</v>
      </c>
      <c r="HA32" s="193">
        <f t="shared" si="124"/>
        <v>0.1269960537</v>
      </c>
      <c r="HB32" s="193">
        <f t="shared" si="124"/>
        <v>0.1314028568</v>
      </c>
      <c r="HC32" s="193">
        <f t="shared" si="124"/>
        <v>0.1374121338</v>
      </c>
      <c r="HD32" s="193">
        <f t="shared" si="124"/>
        <v>0.1486294508</v>
      </c>
      <c r="HE32" s="193">
        <f t="shared" si="124"/>
        <v>0.176272125</v>
      </c>
      <c r="HF32" s="193">
        <f t="shared" si="124"/>
        <v>0.2030559948</v>
      </c>
      <c r="HG32" s="193">
        <f t="shared" si="124"/>
        <v>0.245439958</v>
      </c>
      <c r="HH32" s="193">
        <f t="shared" si="124"/>
        <v>0.2723310303</v>
      </c>
      <c r="HI32" s="193">
        <f t="shared" si="124"/>
        <v>0.2828949745</v>
      </c>
      <c r="HJ32" s="193">
        <f t="shared" si="124"/>
        <v>0.2824044961</v>
      </c>
      <c r="HK32" s="193">
        <f t="shared" si="124"/>
        <v>0.2647741312</v>
      </c>
      <c r="HL32" s="193">
        <f t="shared" si="124"/>
        <v>0.212176731</v>
      </c>
      <c r="HM32" s="193">
        <f t="shared" si="124"/>
        <v>0.1678133346</v>
      </c>
      <c r="HN32" s="193">
        <f t="shared" si="124"/>
        <v>0.08638273174</v>
      </c>
      <c r="HO32" s="193">
        <f t="shared" si="124"/>
        <v>0.04213375982</v>
      </c>
      <c r="HP32" s="193">
        <f t="shared" si="124"/>
        <v>0.06131084313</v>
      </c>
      <c r="HQ32" s="193">
        <f t="shared" si="124"/>
        <v>0.1108354194</v>
      </c>
      <c r="HR32" s="193">
        <f t="shared" si="124"/>
        <v>0.1394143539</v>
      </c>
      <c r="HS32" s="193">
        <f t="shared" si="124"/>
        <v>0.09191096751</v>
      </c>
      <c r="HT32" s="193">
        <f t="shared" si="124"/>
        <v>0.04534593485</v>
      </c>
      <c r="HU32" s="193">
        <f t="shared" si="124"/>
        <v>0.04502829804</v>
      </c>
      <c r="HV32" s="193">
        <f t="shared" si="124"/>
        <v>0.1086231289</v>
      </c>
      <c r="HW32" s="193">
        <f t="shared" si="124"/>
        <v>0.1666202903</v>
      </c>
      <c r="HX32" s="193">
        <f t="shared" si="124"/>
        <v>0.2408177239</v>
      </c>
      <c r="HY32" s="193">
        <f t="shared" si="124"/>
        <v>0.3124746577</v>
      </c>
      <c r="HZ32" s="193">
        <f t="shared" si="124"/>
        <v>0.372552045</v>
      </c>
      <c r="IA32" s="193">
        <f t="shared" si="124"/>
        <v>0.41717032</v>
      </c>
      <c r="IB32" s="193">
        <f t="shared" si="124"/>
        <v>0.4445344428</v>
      </c>
      <c r="IC32" s="193">
        <f t="shared" si="124"/>
        <v>0.452131441</v>
      </c>
      <c r="ID32" s="193">
        <f t="shared" si="124"/>
        <v>0.4441768906</v>
      </c>
      <c r="IE32" s="193">
        <f t="shared" si="124"/>
        <v>0.4241748317</v>
      </c>
      <c r="IF32" s="193">
        <f t="shared" si="124"/>
        <v>0.399817229</v>
      </c>
      <c r="IG32" s="193">
        <f t="shared" si="124"/>
        <v>0.3845937272</v>
      </c>
      <c r="IH32" s="193">
        <f t="shared" si="124"/>
        <v>0.3661652778</v>
      </c>
      <c r="II32" s="193">
        <f t="shared" si="124"/>
        <v>0.3489386838</v>
      </c>
      <c r="IJ32" s="193">
        <f t="shared" si="124"/>
        <v>0.3321127082</v>
      </c>
      <c r="IK32" s="193">
        <f t="shared" si="124"/>
        <v>0.3152867327</v>
      </c>
      <c r="IL32" s="193">
        <f t="shared" si="124"/>
        <v>0.2824360184</v>
      </c>
      <c r="IM32" s="193">
        <f t="shared" si="124"/>
        <v>0.2495853042</v>
      </c>
      <c r="IN32" s="193">
        <f t="shared" si="124"/>
        <v>0.2171352085</v>
      </c>
      <c r="IO32" s="193">
        <f t="shared" si="23"/>
        <v>0</v>
      </c>
      <c r="IP32" s="193">
        <f t="shared" si="29"/>
        <v>0</v>
      </c>
      <c r="IQ32" s="193">
        <f t="shared" ref="IQ32:KK32" si="125">MAX((MIN(CZ32+IP32,$IO$7))-GT32,0)</f>
        <v>0</v>
      </c>
      <c r="IR32" s="193">
        <f t="shared" si="125"/>
        <v>0</v>
      </c>
      <c r="IS32" s="193">
        <f t="shared" si="125"/>
        <v>0</v>
      </c>
      <c r="IT32" s="193">
        <f t="shared" si="125"/>
        <v>0</v>
      </c>
      <c r="IU32" s="193">
        <f t="shared" si="125"/>
        <v>0</v>
      </c>
      <c r="IV32" s="193">
        <f t="shared" si="125"/>
        <v>0</v>
      </c>
      <c r="IW32" s="193">
        <f t="shared" si="125"/>
        <v>0</v>
      </c>
      <c r="IX32" s="193">
        <f t="shared" si="125"/>
        <v>0</v>
      </c>
      <c r="IY32" s="193">
        <f t="shared" si="125"/>
        <v>0</v>
      </c>
      <c r="IZ32" s="193">
        <f t="shared" si="125"/>
        <v>0</v>
      </c>
      <c r="JA32" s="193">
        <f t="shared" si="125"/>
        <v>0</v>
      </c>
      <c r="JB32" s="193">
        <f t="shared" si="125"/>
        <v>0</v>
      </c>
      <c r="JC32" s="193">
        <f t="shared" si="125"/>
        <v>0</v>
      </c>
      <c r="JD32" s="193">
        <f t="shared" si="125"/>
        <v>0</v>
      </c>
      <c r="JE32" s="193">
        <f t="shared" si="125"/>
        <v>0</v>
      </c>
      <c r="JF32" s="193">
        <f t="shared" si="125"/>
        <v>0</v>
      </c>
      <c r="JG32" s="193">
        <f t="shared" si="125"/>
        <v>0</v>
      </c>
      <c r="JH32" s="193">
        <f t="shared" si="125"/>
        <v>0</v>
      </c>
      <c r="JI32" s="193">
        <f t="shared" si="125"/>
        <v>0</v>
      </c>
      <c r="JJ32" s="193">
        <f t="shared" si="125"/>
        <v>0</v>
      </c>
      <c r="JK32" s="193">
        <f t="shared" si="125"/>
        <v>0</v>
      </c>
      <c r="JL32" s="193">
        <f t="shared" si="125"/>
        <v>0</v>
      </c>
      <c r="JM32" s="193">
        <f t="shared" si="125"/>
        <v>0</v>
      </c>
      <c r="JN32" s="193">
        <f t="shared" si="125"/>
        <v>0</v>
      </c>
      <c r="JO32" s="193">
        <f t="shared" si="125"/>
        <v>0</v>
      </c>
      <c r="JP32" s="193">
        <f t="shared" si="125"/>
        <v>0</v>
      </c>
      <c r="JQ32" s="193">
        <f t="shared" si="125"/>
        <v>0</v>
      </c>
      <c r="JR32" s="193">
        <f t="shared" si="125"/>
        <v>0</v>
      </c>
      <c r="JS32" s="193">
        <f t="shared" si="125"/>
        <v>0</v>
      </c>
      <c r="JT32" s="193">
        <f t="shared" si="125"/>
        <v>0</v>
      </c>
      <c r="JU32" s="193">
        <f t="shared" si="125"/>
        <v>0</v>
      </c>
      <c r="JV32" s="193">
        <f t="shared" si="125"/>
        <v>0</v>
      </c>
      <c r="JW32" s="193">
        <f t="shared" si="125"/>
        <v>0</v>
      </c>
      <c r="JX32" s="193">
        <f t="shared" si="125"/>
        <v>0</v>
      </c>
      <c r="JY32" s="193">
        <f t="shared" si="125"/>
        <v>0</v>
      </c>
      <c r="JZ32" s="193">
        <f t="shared" si="125"/>
        <v>0</v>
      </c>
      <c r="KA32" s="193">
        <f t="shared" si="125"/>
        <v>0</v>
      </c>
      <c r="KB32" s="193">
        <f t="shared" si="125"/>
        <v>0</v>
      </c>
      <c r="KC32" s="193">
        <f t="shared" si="125"/>
        <v>0</v>
      </c>
      <c r="KD32" s="193">
        <f t="shared" si="125"/>
        <v>0</v>
      </c>
      <c r="KE32" s="193">
        <f t="shared" si="125"/>
        <v>0</v>
      </c>
      <c r="KF32" s="193">
        <f t="shared" si="125"/>
        <v>0</v>
      </c>
      <c r="KG32" s="193">
        <f t="shared" si="125"/>
        <v>0</v>
      </c>
      <c r="KH32" s="193">
        <f t="shared" si="125"/>
        <v>0</v>
      </c>
      <c r="KI32" s="193">
        <f t="shared" si="125"/>
        <v>0</v>
      </c>
      <c r="KJ32" s="193">
        <f t="shared" si="125"/>
        <v>0</v>
      </c>
      <c r="KK32" s="193">
        <f t="shared" si="125"/>
        <v>0</v>
      </c>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row>
    <row r="33" ht="14.25" customHeight="1">
      <c r="A33" s="1">
        <v>1.0</v>
      </c>
      <c r="B33" s="1">
        <f t="shared" ref="B33:C33" si="126">B32+1</f>
        <v>23</v>
      </c>
      <c r="C33" s="267">
        <f t="shared" si="126"/>
        <v>43488</v>
      </c>
      <c r="D33" s="193">
        <f t="shared" si="15"/>
        <v>13.20502563</v>
      </c>
      <c r="E33" s="193">
        <f>(SUMIFS(Profile!$F$2:$F$17521,Profile!$B$2:$B$17521,$B33,Profile!$C$2:$C$17521,E$8))*$C$6</f>
        <v>0.1906943898</v>
      </c>
      <c r="F33" s="193">
        <f>(SUMIFS(Profile!$F$2:$F$17521,Profile!$B$2:$B$17521,$B33,Profile!$C$2:$C$17521,F$8))*$C$6</f>
        <v>0.1706634665</v>
      </c>
      <c r="G33" s="193">
        <f>(SUMIFS(Profile!$F$2:$F$17521,Profile!$B$2:$B$17521,$B33,Profile!$C$2:$C$17521,G$8))*$C$6</f>
        <v>0.1578436756</v>
      </c>
      <c r="H33" s="193">
        <f>(SUMIFS(Profile!$F$2:$F$17521,Profile!$B$2:$B$17521,$B33,Profile!$C$2:$C$17521,H$8))*$C$6</f>
        <v>0.1490300693</v>
      </c>
      <c r="I33" s="193">
        <f>(SUMIFS(Profile!$F$2:$F$17521,Profile!$B$2:$B$17521,$B33,Profile!$C$2:$C$17521,I$8))*$C$6</f>
        <v>0.1398158446</v>
      </c>
      <c r="J33" s="193">
        <f>(SUMIFS(Profile!$F$2:$F$17521,Profile!$B$2:$B$17521,$B33,Profile!$C$2:$C$17521,J$8))*$C$6</f>
        <v>0.1322040937</v>
      </c>
      <c r="K33" s="193">
        <f>(SUMIFS(Profile!$F$2:$F$17521,Profile!$B$2:$B$17521,$B33,Profile!$C$2:$C$17521,K$8))*$C$6</f>
        <v>0.1318034753</v>
      </c>
      <c r="L33" s="193">
        <f>(SUMIFS(Profile!$F$2:$F$17521,Profile!$B$2:$B$17521,$B33,Profile!$C$2:$C$17521,L$8))*$C$6</f>
        <v>0.128999146</v>
      </c>
      <c r="M33" s="193">
        <f>(SUMIFS(Profile!$F$2:$F$17521,Profile!$B$2:$B$17521,$B33,Profile!$C$2:$C$17521,M$8))*$C$6</f>
        <v>0.1281979091</v>
      </c>
      <c r="N33" s="193">
        <f>(SUMIFS(Profile!$F$2:$F$17521,Profile!$B$2:$B$17521,$B33,Profile!$C$2:$C$17521,N$8))*$C$6</f>
        <v>0.1310022383</v>
      </c>
      <c r="O33" s="193">
        <f>(SUMIFS(Profile!$F$2:$F$17521,Profile!$B$2:$B$17521,$B33,Profile!$C$2:$C$17521,O$8))*$C$6</f>
        <v>0.1346078045</v>
      </c>
      <c r="P33" s="193">
        <f>(SUMIFS(Profile!$F$2:$F$17521,Profile!$B$2:$B$17521,$B33,Profile!$C$2:$C$17521,P$8))*$C$6</f>
        <v>0.1426201739</v>
      </c>
      <c r="Q33" s="193">
        <f>(SUMIFS(Profile!$F$2:$F$17521,Profile!$B$2:$B$17521,$B33,Profile!$C$2:$C$17521,Q$8))*$C$6</f>
        <v>0.1542381094</v>
      </c>
      <c r="R33" s="193">
        <f>(SUMIFS(Profile!$F$2:$F$17521,Profile!$B$2:$B$17521,$B33,Profile!$C$2:$C$17521,R$8))*$C$6</f>
        <v>0.1682597557</v>
      </c>
      <c r="S33" s="193">
        <f>(SUMIFS(Profile!$F$2:$F$17521,Profile!$B$2:$B$17521,$B33,Profile!$C$2:$C$17521,S$8))*$C$6</f>
        <v>0.1930981006</v>
      </c>
      <c r="T33" s="193">
        <f>(SUMIFS(Profile!$F$2:$F$17521,Profile!$B$2:$B$17521,$B33,Profile!$C$2:$C$17521,T$8))*$C$6</f>
        <v>0.2207407747</v>
      </c>
      <c r="U33" s="193">
        <f>(SUMIFS(Profile!$F$2:$F$17521,Profile!$B$2:$B$17521,$B33,Profile!$C$2:$C$17521,U$8))*$C$6</f>
        <v>0.2567964366</v>
      </c>
      <c r="V33" s="193">
        <f>(SUMIFS(Profile!$F$2:$F$17521,Profile!$B$2:$B$17521,$B33,Profile!$C$2:$C$17521,V$8))*$C$6</f>
        <v>0.2912496247</v>
      </c>
      <c r="W33" s="193">
        <f>(SUMIFS(Profile!$F$2:$F$17521,Profile!$B$2:$B$17521,$B33,Profile!$C$2:$C$17521,W$8))*$C$6</f>
        <v>0.305271271</v>
      </c>
      <c r="X33" s="193">
        <f>(SUMIFS(Profile!$F$2:$F$17521,Profile!$B$2:$B$17521,$B33,Profile!$C$2:$C$17521,X$8))*$C$6</f>
        <v>0.3192929173</v>
      </c>
      <c r="Y33" s="193">
        <f>(SUMIFS(Profile!$F$2:$F$17521,Profile!$B$2:$B$17521,$B33,Profile!$C$2:$C$17521,Y$8))*$C$6</f>
        <v>0.3200941542</v>
      </c>
      <c r="Z33" s="193">
        <f>(SUMIFS(Profile!$F$2:$F$17521,Profile!$B$2:$B$17521,$B33,Profile!$C$2:$C$17521,Z$8))*$C$6</f>
        <v>0.317289825</v>
      </c>
      <c r="AA33" s="193">
        <f>(SUMIFS(Profile!$F$2:$F$17521,Profile!$B$2:$B$17521,$B33,Profile!$C$2:$C$17521,AA$8))*$C$6</f>
        <v>0.3100786926</v>
      </c>
      <c r="AB33" s="193">
        <f>(SUMIFS(Profile!$F$2:$F$17521,Profile!$B$2:$B$17521,$B33,Profile!$C$2:$C$17521,AB$8))*$C$6</f>
        <v>0.3060725079</v>
      </c>
      <c r="AC33" s="193">
        <f>(SUMIFS(Profile!$F$2:$F$17521,Profile!$B$2:$B$17521,$B33,Profile!$C$2:$C$17521,AC$8))*$C$6</f>
        <v>0.311280548</v>
      </c>
      <c r="AD33" s="193">
        <f>(SUMIFS(Profile!$F$2:$F$17521,Profile!$B$2:$B$17521,$B33,Profile!$C$2:$C$17521,AD$8))*$C$6</f>
        <v>0.3120817849</v>
      </c>
      <c r="AE33" s="193">
        <f>(SUMIFS(Profile!$F$2:$F$17521,Profile!$B$2:$B$17521,$B33,Profile!$C$2:$C$17521,AE$8))*$C$6</f>
        <v>0.3096780741</v>
      </c>
      <c r="AF33" s="193">
        <f>(SUMIFS(Profile!$F$2:$F$17521,Profile!$B$2:$B$17521,$B33,Profile!$C$2:$C$17521,AF$8))*$C$6</f>
        <v>0.3000632309</v>
      </c>
      <c r="AG33" s="193">
        <f>(SUMIFS(Profile!$F$2:$F$17521,Profile!$B$2:$B$17521,$B33,Profile!$C$2:$C$17521,AG$8))*$C$6</f>
        <v>0.2956564278</v>
      </c>
      <c r="AH33" s="193">
        <f>(SUMIFS(Profile!$F$2:$F$17521,Profile!$B$2:$B$17521,$B33,Profile!$C$2:$C$17521,AH$8))*$C$6</f>
        <v>0.3064731264</v>
      </c>
      <c r="AI33" s="193">
        <f>(SUMIFS(Profile!$F$2:$F$17521,Profile!$B$2:$B$17521,$B33,Profile!$C$2:$C$17521,AI$8))*$C$6</f>
        <v>0.311280548</v>
      </c>
      <c r="AJ33" s="193">
        <f>(SUMIFS(Profile!$F$2:$F$17521,Profile!$B$2:$B$17521,$B33,Profile!$C$2:$C$17521,AJ$8))*$C$6</f>
        <v>0.3236997204</v>
      </c>
      <c r="AK33" s="193">
        <f>(SUMIFS(Profile!$F$2:$F$17521,Profile!$B$2:$B$17521,$B33,Profile!$C$2:$C$17521,AK$8))*$C$6</f>
        <v>0.3397244591</v>
      </c>
      <c r="AL33" s="193">
        <f>(SUMIFS(Profile!$F$2:$F$17521,Profile!$B$2:$B$17521,$B33,Profile!$C$2:$C$17521,AL$8))*$C$6</f>
        <v>0.3821900165</v>
      </c>
      <c r="AM33" s="193">
        <f>(SUMIFS(Profile!$F$2:$F$17521,Profile!$B$2:$B$17521,$B33,Profile!$C$2:$C$17521,AM$8))*$C$6</f>
        <v>0.4297834902</v>
      </c>
      <c r="AN33" s="193">
        <f>(SUMIFS(Profile!$F$2:$F$17521,Profile!$B$2:$B$17521,$B33,Profile!$C$2:$C$17521,AN$8))*$C$6</f>
        <v>0.4553028865</v>
      </c>
      <c r="AO33" s="193">
        <f>(SUMIFS(Profile!$F$2:$F$17521,Profile!$B$2:$B$17521,$B33,Profile!$C$2:$C$17521,AO$8))*$C$6</f>
        <v>0.4644369875</v>
      </c>
      <c r="AP33" s="193">
        <f>(SUMIFS(Profile!$F$2:$F$17521,Profile!$B$2:$B$17521,$B33,Profile!$C$2:$C$17521,AP$8))*$C$6</f>
        <v>0.4518575677</v>
      </c>
      <c r="AQ33" s="193">
        <f>(SUMIFS(Profile!$F$2:$F$17521,Profile!$B$2:$B$17521,$B33,Profile!$C$2:$C$17521,AQ$8))*$C$6</f>
        <v>0.4285816348</v>
      </c>
      <c r="AR33" s="193">
        <f>(SUMIFS(Profile!$F$2:$F$17521,Profile!$B$2:$B$17521,$B33,Profile!$C$2:$C$17521,AR$8))*$C$6</f>
        <v>0.4007386514</v>
      </c>
      <c r="AS33" s="193">
        <f>(SUMIFS(Profile!$F$2:$F$17521,Profile!$B$2:$B$17521,$B33,Profile!$C$2:$C$17521,AS$8))*$C$6</f>
        <v>0.3805875426</v>
      </c>
      <c r="AT33" s="193">
        <f>(SUMIFS(Profile!$F$2:$F$17521,Profile!$B$2:$B$17521,$B33,Profile!$C$2:$C$17521,AT$8))*$C$6</f>
        <v>0.3597553824</v>
      </c>
      <c r="AU33" s="193">
        <f>(SUMIFS(Profile!$F$2:$F$17521,Profile!$B$2:$B$17521,$B33,Profile!$C$2:$C$17521,AU$8))*$C$6</f>
        <v>0.3437306437</v>
      </c>
      <c r="AV33" s="193">
        <f>(SUMIFS(Profile!$F$2:$F$17521,Profile!$B$2:$B$17521,$B33,Profile!$C$2:$C$17521,AV$8))*$C$6</f>
        <v>0.3245009574</v>
      </c>
      <c r="AW33" s="193">
        <f>(SUMIFS(Profile!$F$2:$F$17521,Profile!$B$2:$B$17521,$B33,Profile!$C$2:$C$17521,AW$8))*$C$6</f>
        <v>0.3084762187</v>
      </c>
      <c r="AX33" s="193">
        <f>(SUMIFS(Profile!$F$2:$F$17521,Profile!$B$2:$B$17521,$B33,Profile!$C$2:$C$17521,AX$8))*$C$6</f>
        <v>0.2832372554</v>
      </c>
      <c r="AY33" s="193">
        <f>(SUMIFS(Profile!$F$2:$F$17521,Profile!$B$2:$B$17521,$B33,Profile!$C$2:$C$17521,AY$8))*$C$6</f>
        <v>0.2559951997</v>
      </c>
      <c r="AZ33" s="193">
        <f>(SUMIFS(Profile!$F$2:$F$17521,Profile!$B$2:$B$17521,$B33,Profile!$C$2:$C$17521,AZ$8))*$C$6</f>
        <v>0.2259488148</v>
      </c>
      <c r="BA33" s="193">
        <f t="shared" si="16"/>
        <v>2.068593112</v>
      </c>
      <c r="BB33" s="193">
        <f>(SUMIFS(Profile!$E$2:$E$17521,Profile!$B$2:$B$17521,$B33,Profile!$C$2:$C$17521,BB$8))*$C$9</f>
        <v>0</v>
      </c>
      <c r="BC33" s="193">
        <f>(SUMIFS(Profile!$E$2:$E$17521,Profile!$B$2:$B$17521,$B33,Profile!$C$2:$C$17521,BC$8))*$C$9</f>
        <v>0</v>
      </c>
      <c r="BD33" s="193">
        <f>(SUMIFS(Profile!$E$2:$E$17521,Profile!$B$2:$B$17521,$B33,Profile!$C$2:$C$17521,BD$8))*$C$9</f>
        <v>0</v>
      </c>
      <c r="BE33" s="193">
        <f>(SUMIFS(Profile!$E$2:$E$17521,Profile!$B$2:$B$17521,$B33,Profile!$C$2:$C$17521,BE$8))*$C$9</f>
        <v>0</v>
      </c>
      <c r="BF33" s="193">
        <f>(SUMIFS(Profile!$E$2:$E$17521,Profile!$B$2:$B$17521,$B33,Profile!$C$2:$C$17521,BF$8))*$C$9</f>
        <v>0</v>
      </c>
      <c r="BG33" s="193">
        <f>(SUMIFS(Profile!$E$2:$E$17521,Profile!$B$2:$B$17521,$B33,Profile!$C$2:$C$17521,BG$8))*$C$9</f>
        <v>0</v>
      </c>
      <c r="BH33" s="193">
        <f>(SUMIFS(Profile!$E$2:$E$17521,Profile!$B$2:$B$17521,$B33,Profile!$C$2:$C$17521,BH$8))*$C$9</f>
        <v>0</v>
      </c>
      <c r="BI33" s="193">
        <f>(SUMIFS(Profile!$E$2:$E$17521,Profile!$B$2:$B$17521,$B33,Profile!$C$2:$C$17521,BI$8))*$C$9</f>
        <v>0</v>
      </c>
      <c r="BJ33" s="193">
        <f>(SUMIFS(Profile!$E$2:$E$17521,Profile!$B$2:$B$17521,$B33,Profile!$C$2:$C$17521,BJ$8))*$C$9</f>
        <v>0</v>
      </c>
      <c r="BK33" s="193">
        <f>(SUMIFS(Profile!$E$2:$E$17521,Profile!$B$2:$B$17521,$B33,Profile!$C$2:$C$17521,BK$8))*$C$9</f>
        <v>0</v>
      </c>
      <c r="BL33" s="193">
        <f>(SUMIFS(Profile!$E$2:$E$17521,Profile!$B$2:$B$17521,$B33,Profile!$C$2:$C$17521,BL$8))*$C$9</f>
        <v>0</v>
      </c>
      <c r="BM33" s="193">
        <f>(SUMIFS(Profile!$E$2:$E$17521,Profile!$B$2:$B$17521,$B33,Profile!$C$2:$C$17521,BM$8))*$C$9</f>
        <v>0</v>
      </c>
      <c r="BN33" s="193">
        <f>(SUMIFS(Profile!$E$2:$E$17521,Profile!$B$2:$B$17521,$B33,Profile!$C$2:$C$17521,BN$8))*$C$9</f>
        <v>0</v>
      </c>
      <c r="BO33" s="193">
        <f>(SUMIFS(Profile!$E$2:$E$17521,Profile!$B$2:$B$17521,$B33,Profile!$C$2:$C$17521,BO$8))*$C$9</f>
        <v>0.000005805120121</v>
      </c>
      <c r="BP33" s="193">
        <f>(SUMIFS(Profile!$E$2:$E$17521,Profile!$B$2:$B$17521,$B33,Profile!$C$2:$C$17521,BP$8))*$C$9</f>
        <v>0.0001315827228</v>
      </c>
      <c r="BQ33" s="193">
        <f>(SUMIFS(Profile!$E$2:$E$17521,Profile!$B$2:$B$17521,$B33,Profile!$C$2:$C$17521,BQ$8))*$C$9</f>
        <v>0.01080742006</v>
      </c>
      <c r="BR33" s="193">
        <f>(SUMIFS(Profile!$E$2:$E$17521,Profile!$B$2:$B$17521,$B33,Profile!$C$2:$C$17521,BR$8))*$C$9</f>
        <v>0.01465321717</v>
      </c>
      <c r="BS33" s="193">
        <f>(SUMIFS(Profile!$E$2:$E$17521,Profile!$B$2:$B$17521,$B33,Profile!$C$2:$C$17521,BS$8))*$C$9</f>
        <v>0.03408154714</v>
      </c>
      <c r="BT33" s="193">
        <f>(SUMIFS(Profile!$E$2:$E$17521,Profile!$B$2:$B$17521,$B33,Profile!$C$2:$C$17521,BT$8))*$C$9</f>
        <v>0.0721204049</v>
      </c>
      <c r="BU33" s="193">
        <f>(SUMIFS(Profile!$E$2:$E$17521,Profile!$B$2:$B$17521,$B33,Profile!$C$2:$C$17521,BU$8))*$C$9</f>
        <v>0.1150298435</v>
      </c>
      <c r="BV33" s="193">
        <f>(SUMIFS(Profile!$E$2:$E$17521,Profile!$B$2:$B$17521,$B33,Profile!$C$2:$C$17521,BV$8))*$C$9</f>
        <v>0.1553187504</v>
      </c>
      <c r="BW33" s="193">
        <f>(SUMIFS(Profile!$E$2:$E$17521,Profile!$B$2:$B$17521,$B33,Profile!$C$2:$C$17521,BW$8))*$C$9</f>
        <v>0.1749108113</v>
      </c>
      <c r="BX33" s="193">
        <f>(SUMIFS(Profile!$E$2:$E$17521,Profile!$B$2:$B$17521,$B33,Profile!$C$2:$C$17521,BX$8))*$C$9</f>
        <v>0.1982510734</v>
      </c>
      <c r="BY33" s="193">
        <f>(SUMIFS(Profile!$E$2:$E$17521,Profile!$B$2:$B$17521,$B33,Profile!$C$2:$C$17521,BY$8))*$C$9</f>
        <v>0.18910082</v>
      </c>
      <c r="BZ33" s="193">
        <f>(SUMIFS(Profile!$E$2:$E$17521,Profile!$B$2:$B$17521,$B33,Profile!$C$2:$C$17521,BZ$8))*$C$9</f>
        <v>0.177560631</v>
      </c>
      <c r="CA33" s="193">
        <f>(SUMIFS(Profile!$E$2:$E$17521,Profile!$B$2:$B$17521,$B33,Profile!$C$2:$C$17521,CA$8))*$C$9</f>
        <v>0.1745699137</v>
      </c>
      <c r="CB33" s="193">
        <f>(SUMIFS(Profile!$E$2:$E$17521,Profile!$B$2:$B$17521,$B33,Profile!$C$2:$C$17521,CB$8))*$C$9</f>
        <v>0.1782075525</v>
      </c>
      <c r="CC33" s="193">
        <f>(SUMIFS(Profile!$E$2:$E$17521,Profile!$B$2:$B$17521,$B33,Profile!$C$2:$C$17521,CC$8))*$C$9</f>
        <v>0.1718376955</v>
      </c>
      <c r="CD33" s="193">
        <f>(SUMIFS(Profile!$E$2:$E$17521,Profile!$B$2:$B$17521,$B33,Profile!$C$2:$C$17521,CD$8))*$C$9</f>
        <v>0.1442314952</v>
      </c>
      <c r="CE33" s="193">
        <f>(SUMIFS(Profile!$E$2:$E$17521,Profile!$B$2:$B$17521,$B33,Profile!$C$2:$C$17521,CE$8))*$C$9</f>
        <v>0.110818872</v>
      </c>
      <c r="CF33" s="193">
        <f>(SUMIFS(Profile!$E$2:$E$17521,Profile!$B$2:$B$17521,$B33,Profile!$C$2:$C$17521,CF$8))*$C$9</f>
        <v>0.07626200644</v>
      </c>
      <c r="CG33" s="193">
        <f>(SUMIFS(Profile!$E$2:$E$17521,Profile!$B$2:$B$17521,$B33,Profile!$C$2:$C$17521,CG$8))*$C$9</f>
        <v>0.03717987227</v>
      </c>
      <c r="CH33" s="193">
        <f>(SUMIFS(Profile!$E$2:$E$17521,Profile!$B$2:$B$17521,$B33,Profile!$C$2:$C$17521,CH$8))*$C$9</f>
        <v>0.02147252699</v>
      </c>
      <c r="CI33" s="193">
        <f>(SUMIFS(Profile!$E$2:$E$17521,Profile!$B$2:$B$17521,$B33,Profile!$C$2:$C$17521,CI$8))*$C$9</f>
        <v>0.008564809726</v>
      </c>
      <c r="CJ33" s="193">
        <f>(SUMIFS(Profile!$E$2:$E$17521,Profile!$B$2:$B$17521,$B33,Profile!$C$2:$C$17521,CJ$8))*$C$9</f>
        <v>0.002826125979</v>
      </c>
      <c r="CK33" s="193">
        <f>(SUMIFS(Profile!$E$2:$E$17521,Profile!$B$2:$B$17521,$B33,Profile!$C$2:$C$17521,CK$8))*$C$9</f>
        <v>0.0006338868666</v>
      </c>
      <c r="CL33" s="193">
        <f>(SUMIFS(Profile!$E$2:$E$17521,Profile!$B$2:$B$17521,$B33,Profile!$C$2:$C$17521,CL$8))*$C$9</f>
        <v>0.00001064272022</v>
      </c>
      <c r="CM33" s="193">
        <f>(SUMIFS(Profile!$E$2:$E$17521,Profile!$B$2:$B$17521,$B33,Profile!$C$2:$C$17521,CM$8))*$C$9</f>
        <v>0.000005805120121</v>
      </c>
      <c r="CN33" s="193">
        <f>(SUMIFS(Profile!$E$2:$E$17521,Profile!$B$2:$B$17521,$B33,Profile!$C$2:$C$17521,CN$8))*$C$9</f>
        <v>0</v>
      </c>
      <c r="CO33" s="193">
        <f>(SUMIFS(Profile!$E$2:$E$17521,Profile!$B$2:$B$17521,$B33,Profile!$C$2:$C$17521,CO$8))*$C$9</f>
        <v>0</v>
      </c>
      <c r="CP33" s="193">
        <f>(SUMIFS(Profile!$E$2:$E$17521,Profile!$B$2:$B$17521,$B33,Profile!$C$2:$C$17521,CP$8))*$C$9</f>
        <v>0</v>
      </c>
      <c r="CQ33" s="193">
        <f>(SUMIFS(Profile!$E$2:$E$17521,Profile!$B$2:$B$17521,$B33,Profile!$C$2:$C$17521,CQ$8))*$C$9</f>
        <v>0</v>
      </c>
      <c r="CR33" s="193">
        <f>(SUMIFS(Profile!$E$2:$E$17521,Profile!$B$2:$B$17521,$B33,Profile!$C$2:$C$17521,CR$8))*$C$9</f>
        <v>0</v>
      </c>
      <c r="CS33" s="193">
        <f>(SUMIFS(Profile!$E$2:$E$17521,Profile!$B$2:$B$17521,$B33,Profile!$C$2:$C$17521,CS$8))*$C$9</f>
        <v>0</v>
      </c>
      <c r="CT33" s="193">
        <f>(SUMIFS(Profile!$E$2:$E$17521,Profile!$B$2:$B$17521,$B33,Profile!$C$2:$C$17521,CT$8))*$C$9</f>
        <v>0</v>
      </c>
      <c r="CU33" s="193">
        <f>(SUMIFS(Profile!$E$2:$E$17521,Profile!$B$2:$B$17521,$B33,Profile!$C$2:$C$17521,CU$8))*$C$9</f>
        <v>0</v>
      </c>
      <c r="CV33" s="193">
        <f>(SUMIFS(Profile!$E$2:$E$17521,Profile!$B$2:$B$17521,$B33,Profile!$C$2:$C$17521,CV$8))*$C$9</f>
        <v>0</v>
      </c>
      <c r="CW33" s="193">
        <f>(SUMIFS(Profile!$E$2:$E$17521,Profile!$B$2:$B$17521,$B33,Profile!$C$2:$C$17521,CW$8))*$C$9</f>
        <v>0</v>
      </c>
      <c r="CX33" s="193">
        <f t="shared" si="17"/>
        <v>0</v>
      </c>
      <c r="CY33" s="193">
        <f t="shared" ref="CY33:ET33" si="127">MAX(BB33-E33,0)</f>
        <v>0</v>
      </c>
      <c r="CZ33" s="193">
        <f t="shared" si="127"/>
        <v>0</v>
      </c>
      <c r="DA33" s="193">
        <f t="shared" si="127"/>
        <v>0</v>
      </c>
      <c r="DB33" s="193">
        <f t="shared" si="127"/>
        <v>0</v>
      </c>
      <c r="DC33" s="193">
        <f t="shared" si="127"/>
        <v>0</v>
      </c>
      <c r="DD33" s="193">
        <f t="shared" si="127"/>
        <v>0</v>
      </c>
      <c r="DE33" s="193">
        <f t="shared" si="127"/>
        <v>0</v>
      </c>
      <c r="DF33" s="193">
        <f t="shared" si="127"/>
        <v>0</v>
      </c>
      <c r="DG33" s="193">
        <f t="shared" si="127"/>
        <v>0</v>
      </c>
      <c r="DH33" s="193">
        <f t="shared" si="127"/>
        <v>0</v>
      </c>
      <c r="DI33" s="193">
        <f t="shared" si="127"/>
        <v>0</v>
      </c>
      <c r="DJ33" s="193">
        <f t="shared" si="127"/>
        <v>0</v>
      </c>
      <c r="DK33" s="193">
        <f t="shared" si="127"/>
        <v>0</v>
      </c>
      <c r="DL33" s="193">
        <f t="shared" si="127"/>
        <v>0</v>
      </c>
      <c r="DM33" s="193">
        <f t="shared" si="127"/>
        <v>0</v>
      </c>
      <c r="DN33" s="193">
        <f t="shared" si="127"/>
        <v>0</v>
      </c>
      <c r="DO33" s="193">
        <f t="shared" si="127"/>
        <v>0</v>
      </c>
      <c r="DP33" s="193">
        <f t="shared" si="127"/>
        <v>0</v>
      </c>
      <c r="DQ33" s="193">
        <f t="shared" si="127"/>
        <v>0</v>
      </c>
      <c r="DR33" s="193">
        <f t="shared" si="127"/>
        <v>0</v>
      </c>
      <c r="DS33" s="193">
        <f t="shared" si="127"/>
        <v>0</v>
      </c>
      <c r="DT33" s="193">
        <f t="shared" si="127"/>
        <v>0</v>
      </c>
      <c r="DU33" s="193">
        <f t="shared" si="127"/>
        <v>0</v>
      </c>
      <c r="DV33" s="193">
        <f t="shared" si="127"/>
        <v>0</v>
      </c>
      <c r="DW33" s="193">
        <f t="shared" si="127"/>
        <v>0</v>
      </c>
      <c r="DX33" s="193">
        <f t="shared" si="127"/>
        <v>0</v>
      </c>
      <c r="DY33" s="193">
        <f t="shared" si="127"/>
        <v>0</v>
      </c>
      <c r="DZ33" s="193">
        <f t="shared" si="127"/>
        <v>0</v>
      </c>
      <c r="EA33" s="193">
        <f t="shared" si="127"/>
        <v>0</v>
      </c>
      <c r="EB33" s="193">
        <f t="shared" si="127"/>
        <v>0</v>
      </c>
      <c r="EC33" s="193">
        <f t="shared" si="127"/>
        <v>0</v>
      </c>
      <c r="ED33" s="193">
        <f t="shared" si="127"/>
        <v>0</v>
      </c>
      <c r="EE33" s="193">
        <f t="shared" si="127"/>
        <v>0</v>
      </c>
      <c r="EF33" s="193">
        <f t="shared" si="127"/>
        <v>0</v>
      </c>
      <c r="EG33" s="193">
        <f t="shared" si="127"/>
        <v>0</v>
      </c>
      <c r="EH33" s="193">
        <f t="shared" si="127"/>
        <v>0</v>
      </c>
      <c r="EI33" s="193">
        <f t="shared" si="127"/>
        <v>0</v>
      </c>
      <c r="EJ33" s="193">
        <f t="shared" si="127"/>
        <v>0</v>
      </c>
      <c r="EK33" s="193">
        <f t="shared" si="127"/>
        <v>0</v>
      </c>
      <c r="EL33" s="193">
        <f t="shared" si="127"/>
        <v>0</v>
      </c>
      <c r="EM33" s="193">
        <f t="shared" si="127"/>
        <v>0</v>
      </c>
      <c r="EN33" s="193">
        <f t="shared" si="127"/>
        <v>0</v>
      </c>
      <c r="EO33" s="193">
        <f t="shared" si="127"/>
        <v>0</v>
      </c>
      <c r="EP33" s="193">
        <f t="shared" si="127"/>
        <v>0</v>
      </c>
      <c r="EQ33" s="193">
        <f t="shared" si="127"/>
        <v>0</v>
      </c>
      <c r="ER33" s="193">
        <f t="shared" si="127"/>
        <v>0</v>
      </c>
      <c r="ES33" s="193">
        <f t="shared" si="127"/>
        <v>0</v>
      </c>
      <c r="ET33" s="193">
        <f t="shared" si="127"/>
        <v>0</v>
      </c>
      <c r="EU33" s="193">
        <f t="shared" si="19"/>
        <v>2.068593112</v>
      </c>
      <c r="EV33" s="193">
        <f t="shared" ref="EV33:GQ33" si="128">BB33-CY33</f>
        <v>0</v>
      </c>
      <c r="EW33" s="193">
        <f t="shared" si="128"/>
        <v>0</v>
      </c>
      <c r="EX33" s="193">
        <f t="shared" si="128"/>
        <v>0</v>
      </c>
      <c r="EY33" s="193">
        <f t="shared" si="128"/>
        <v>0</v>
      </c>
      <c r="EZ33" s="193">
        <f t="shared" si="128"/>
        <v>0</v>
      </c>
      <c r="FA33" s="193">
        <f t="shared" si="128"/>
        <v>0</v>
      </c>
      <c r="FB33" s="193">
        <f t="shared" si="128"/>
        <v>0</v>
      </c>
      <c r="FC33" s="193">
        <f t="shared" si="128"/>
        <v>0</v>
      </c>
      <c r="FD33" s="193">
        <f t="shared" si="128"/>
        <v>0</v>
      </c>
      <c r="FE33" s="193">
        <f t="shared" si="128"/>
        <v>0</v>
      </c>
      <c r="FF33" s="193">
        <f t="shared" si="128"/>
        <v>0</v>
      </c>
      <c r="FG33" s="193">
        <f t="shared" si="128"/>
        <v>0</v>
      </c>
      <c r="FH33" s="193">
        <f t="shared" si="128"/>
        <v>0</v>
      </c>
      <c r="FI33" s="193">
        <f t="shared" si="128"/>
        <v>0.000005805120121</v>
      </c>
      <c r="FJ33" s="193">
        <f t="shared" si="128"/>
        <v>0.0001315827228</v>
      </c>
      <c r="FK33" s="193">
        <f t="shared" si="128"/>
        <v>0.01080742006</v>
      </c>
      <c r="FL33" s="193">
        <f t="shared" si="128"/>
        <v>0.01465321717</v>
      </c>
      <c r="FM33" s="193">
        <f t="shared" si="128"/>
        <v>0.03408154714</v>
      </c>
      <c r="FN33" s="193">
        <f t="shared" si="128"/>
        <v>0.0721204049</v>
      </c>
      <c r="FO33" s="193">
        <f t="shared" si="128"/>
        <v>0.1150298435</v>
      </c>
      <c r="FP33" s="193">
        <f t="shared" si="128"/>
        <v>0.1553187504</v>
      </c>
      <c r="FQ33" s="193">
        <f t="shared" si="128"/>
        <v>0.1749108113</v>
      </c>
      <c r="FR33" s="193">
        <f t="shared" si="128"/>
        <v>0.1982510734</v>
      </c>
      <c r="FS33" s="193">
        <f t="shared" si="128"/>
        <v>0.18910082</v>
      </c>
      <c r="FT33" s="193">
        <f t="shared" si="128"/>
        <v>0.177560631</v>
      </c>
      <c r="FU33" s="193">
        <f t="shared" si="128"/>
        <v>0.1745699137</v>
      </c>
      <c r="FV33" s="193">
        <f t="shared" si="128"/>
        <v>0.1782075525</v>
      </c>
      <c r="FW33" s="193">
        <f t="shared" si="128"/>
        <v>0.1718376955</v>
      </c>
      <c r="FX33" s="193">
        <f t="shared" si="128"/>
        <v>0.1442314952</v>
      </c>
      <c r="FY33" s="193">
        <f t="shared" si="128"/>
        <v>0.110818872</v>
      </c>
      <c r="FZ33" s="193">
        <f t="shared" si="128"/>
        <v>0.07626200644</v>
      </c>
      <c r="GA33" s="193">
        <f t="shared" si="128"/>
        <v>0.03717987227</v>
      </c>
      <c r="GB33" s="193">
        <f t="shared" si="128"/>
        <v>0.02147252699</v>
      </c>
      <c r="GC33" s="193">
        <f t="shared" si="128"/>
        <v>0.008564809726</v>
      </c>
      <c r="GD33" s="193">
        <f t="shared" si="128"/>
        <v>0.002826125979</v>
      </c>
      <c r="GE33" s="193">
        <f t="shared" si="128"/>
        <v>0.0006338868666</v>
      </c>
      <c r="GF33" s="193">
        <f t="shared" si="128"/>
        <v>0.00001064272022</v>
      </c>
      <c r="GG33" s="193">
        <f t="shared" si="128"/>
        <v>0.000005805120121</v>
      </c>
      <c r="GH33" s="193">
        <f t="shared" si="128"/>
        <v>0</v>
      </c>
      <c r="GI33" s="193">
        <f t="shared" si="128"/>
        <v>0</v>
      </c>
      <c r="GJ33" s="193">
        <f t="shared" si="128"/>
        <v>0</v>
      </c>
      <c r="GK33" s="193">
        <f t="shared" si="128"/>
        <v>0</v>
      </c>
      <c r="GL33" s="193">
        <f t="shared" si="128"/>
        <v>0</v>
      </c>
      <c r="GM33" s="193">
        <f t="shared" si="128"/>
        <v>0</v>
      </c>
      <c r="GN33" s="193">
        <f t="shared" si="128"/>
        <v>0</v>
      </c>
      <c r="GO33" s="193">
        <f t="shared" si="128"/>
        <v>0</v>
      </c>
      <c r="GP33" s="193">
        <f t="shared" si="128"/>
        <v>0</v>
      </c>
      <c r="GQ33" s="193">
        <f t="shared" si="128"/>
        <v>0</v>
      </c>
      <c r="GR33" s="193">
        <f t="shared" si="21"/>
        <v>11.13643251</v>
      </c>
      <c r="GS33" s="193">
        <f t="shared" ref="GS33:IN33" si="129">E33-EV33</f>
        <v>0.1906943898</v>
      </c>
      <c r="GT33" s="193">
        <f t="shared" si="129"/>
        <v>0.1706634665</v>
      </c>
      <c r="GU33" s="193">
        <f t="shared" si="129"/>
        <v>0.1578436756</v>
      </c>
      <c r="GV33" s="193">
        <f t="shared" si="129"/>
        <v>0.1490300693</v>
      </c>
      <c r="GW33" s="193">
        <f t="shared" si="129"/>
        <v>0.1398158446</v>
      </c>
      <c r="GX33" s="193">
        <f t="shared" si="129"/>
        <v>0.1322040937</v>
      </c>
      <c r="GY33" s="193">
        <f t="shared" si="129"/>
        <v>0.1318034753</v>
      </c>
      <c r="GZ33" s="193">
        <f t="shared" si="129"/>
        <v>0.128999146</v>
      </c>
      <c r="HA33" s="193">
        <f t="shared" si="129"/>
        <v>0.1281979091</v>
      </c>
      <c r="HB33" s="193">
        <f t="shared" si="129"/>
        <v>0.1310022383</v>
      </c>
      <c r="HC33" s="193">
        <f t="shared" si="129"/>
        <v>0.1346078045</v>
      </c>
      <c r="HD33" s="193">
        <f t="shared" si="129"/>
        <v>0.1426201739</v>
      </c>
      <c r="HE33" s="193">
        <f t="shared" si="129"/>
        <v>0.1542381094</v>
      </c>
      <c r="HF33" s="193">
        <f t="shared" si="129"/>
        <v>0.1682539506</v>
      </c>
      <c r="HG33" s="193">
        <f t="shared" si="129"/>
        <v>0.1929665178</v>
      </c>
      <c r="HH33" s="193">
        <f t="shared" si="129"/>
        <v>0.2099333546</v>
      </c>
      <c r="HI33" s="193">
        <f t="shared" si="129"/>
        <v>0.2421432195</v>
      </c>
      <c r="HJ33" s="193">
        <f t="shared" si="129"/>
        <v>0.2571680776</v>
      </c>
      <c r="HK33" s="193">
        <f t="shared" si="129"/>
        <v>0.2331508661</v>
      </c>
      <c r="HL33" s="193">
        <f t="shared" si="129"/>
        <v>0.2042630738</v>
      </c>
      <c r="HM33" s="193">
        <f t="shared" si="129"/>
        <v>0.1647754038</v>
      </c>
      <c r="HN33" s="193">
        <f t="shared" si="129"/>
        <v>0.1423790137</v>
      </c>
      <c r="HO33" s="193">
        <f t="shared" si="129"/>
        <v>0.1118276192</v>
      </c>
      <c r="HP33" s="193">
        <f t="shared" si="129"/>
        <v>0.1169716879</v>
      </c>
      <c r="HQ33" s="193">
        <f t="shared" si="129"/>
        <v>0.133719917</v>
      </c>
      <c r="HR33" s="193">
        <f t="shared" si="129"/>
        <v>0.1375118712</v>
      </c>
      <c r="HS33" s="193">
        <f t="shared" si="129"/>
        <v>0.1314705216</v>
      </c>
      <c r="HT33" s="193">
        <f t="shared" si="129"/>
        <v>0.1282255355</v>
      </c>
      <c r="HU33" s="193">
        <f t="shared" si="129"/>
        <v>0.1514249327</v>
      </c>
      <c r="HV33" s="193">
        <f t="shared" si="129"/>
        <v>0.1956542544</v>
      </c>
      <c r="HW33" s="193">
        <f t="shared" si="129"/>
        <v>0.2350185416</v>
      </c>
      <c r="HX33" s="193">
        <f t="shared" si="129"/>
        <v>0.2865198482</v>
      </c>
      <c r="HY33" s="193">
        <f t="shared" si="129"/>
        <v>0.3182519321</v>
      </c>
      <c r="HZ33" s="193">
        <f t="shared" si="129"/>
        <v>0.3736252067</v>
      </c>
      <c r="IA33" s="193">
        <f t="shared" si="129"/>
        <v>0.4269573642</v>
      </c>
      <c r="IB33" s="193">
        <f t="shared" si="129"/>
        <v>0.4546689996</v>
      </c>
      <c r="IC33" s="193">
        <f t="shared" si="129"/>
        <v>0.4644263448</v>
      </c>
      <c r="ID33" s="193">
        <f t="shared" si="129"/>
        <v>0.4518517626</v>
      </c>
      <c r="IE33" s="193">
        <f t="shared" si="129"/>
        <v>0.4285816348</v>
      </c>
      <c r="IF33" s="193">
        <f t="shared" si="129"/>
        <v>0.4007386514</v>
      </c>
      <c r="IG33" s="193">
        <f t="shared" si="129"/>
        <v>0.3805875426</v>
      </c>
      <c r="IH33" s="193">
        <f t="shared" si="129"/>
        <v>0.3597553824</v>
      </c>
      <c r="II33" s="193">
        <f t="shared" si="129"/>
        <v>0.3437306437</v>
      </c>
      <c r="IJ33" s="193">
        <f t="shared" si="129"/>
        <v>0.3245009574</v>
      </c>
      <c r="IK33" s="193">
        <f t="shared" si="129"/>
        <v>0.3084762187</v>
      </c>
      <c r="IL33" s="193">
        <f t="shared" si="129"/>
        <v>0.2832372554</v>
      </c>
      <c r="IM33" s="193">
        <f t="shared" si="129"/>
        <v>0.2559951997</v>
      </c>
      <c r="IN33" s="193">
        <f t="shared" si="129"/>
        <v>0.2259488148</v>
      </c>
      <c r="IO33" s="193">
        <f t="shared" si="23"/>
        <v>0</v>
      </c>
      <c r="IP33" s="193">
        <f t="shared" si="29"/>
        <v>0</v>
      </c>
      <c r="IQ33" s="193">
        <f t="shared" ref="IQ33:KK33" si="130">MAX((MIN(CZ33+IP33,$IO$7))-GT33,0)</f>
        <v>0</v>
      </c>
      <c r="IR33" s="193">
        <f t="shared" si="130"/>
        <v>0</v>
      </c>
      <c r="IS33" s="193">
        <f t="shared" si="130"/>
        <v>0</v>
      </c>
      <c r="IT33" s="193">
        <f t="shared" si="130"/>
        <v>0</v>
      </c>
      <c r="IU33" s="193">
        <f t="shared" si="130"/>
        <v>0</v>
      </c>
      <c r="IV33" s="193">
        <f t="shared" si="130"/>
        <v>0</v>
      </c>
      <c r="IW33" s="193">
        <f t="shared" si="130"/>
        <v>0</v>
      </c>
      <c r="IX33" s="193">
        <f t="shared" si="130"/>
        <v>0</v>
      </c>
      <c r="IY33" s="193">
        <f t="shared" si="130"/>
        <v>0</v>
      </c>
      <c r="IZ33" s="193">
        <f t="shared" si="130"/>
        <v>0</v>
      </c>
      <c r="JA33" s="193">
        <f t="shared" si="130"/>
        <v>0</v>
      </c>
      <c r="JB33" s="193">
        <f t="shared" si="130"/>
        <v>0</v>
      </c>
      <c r="JC33" s="193">
        <f t="shared" si="130"/>
        <v>0</v>
      </c>
      <c r="JD33" s="193">
        <f t="shared" si="130"/>
        <v>0</v>
      </c>
      <c r="JE33" s="193">
        <f t="shared" si="130"/>
        <v>0</v>
      </c>
      <c r="JF33" s="193">
        <f t="shared" si="130"/>
        <v>0</v>
      </c>
      <c r="JG33" s="193">
        <f t="shared" si="130"/>
        <v>0</v>
      </c>
      <c r="JH33" s="193">
        <f t="shared" si="130"/>
        <v>0</v>
      </c>
      <c r="JI33" s="193">
        <f t="shared" si="130"/>
        <v>0</v>
      </c>
      <c r="JJ33" s="193">
        <f t="shared" si="130"/>
        <v>0</v>
      </c>
      <c r="JK33" s="193">
        <f t="shared" si="130"/>
        <v>0</v>
      </c>
      <c r="JL33" s="193">
        <f t="shared" si="130"/>
        <v>0</v>
      </c>
      <c r="JM33" s="193">
        <f t="shared" si="130"/>
        <v>0</v>
      </c>
      <c r="JN33" s="193">
        <f t="shared" si="130"/>
        <v>0</v>
      </c>
      <c r="JO33" s="193">
        <f t="shared" si="130"/>
        <v>0</v>
      </c>
      <c r="JP33" s="193">
        <f t="shared" si="130"/>
        <v>0</v>
      </c>
      <c r="JQ33" s="193">
        <f t="shared" si="130"/>
        <v>0</v>
      </c>
      <c r="JR33" s="193">
        <f t="shared" si="130"/>
        <v>0</v>
      </c>
      <c r="JS33" s="193">
        <f t="shared" si="130"/>
        <v>0</v>
      </c>
      <c r="JT33" s="193">
        <f t="shared" si="130"/>
        <v>0</v>
      </c>
      <c r="JU33" s="193">
        <f t="shared" si="130"/>
        <v>0</v>
      </c>
      <c r="JV33" s="193">
        <f t="shared" si="130"/>
        <v>0</v>
      </c>
      <c r="JW33" s="193">
        <f t="shared" si="130"/>
        <v>0</v>
      </c>
      <c r="JX33" s="193">
        <f t="shared" si="130"/>
        <v>0</v>
      </c>
      <c r="JY33" s="193">
        <f t="shared" si="130"/>
        <v>0</v>
      </c>
      <c r="JZ33" s="193">
        <f t="shared" si="130"/>
        <v>0</v>
      </c>
      <c r="KA33" s="193">
        <f t="shared" si="130"/>
        <v>0</v>
      </c>
      <c r="KB33" s="193">
        <f t="shared" si="130"/>
        <v>0</v>
      </c>
      <c r="KC33" s="193">
        <f t="shared" si="130"/>
        <v>0</v>
      </c>
      <c r="KD33" s="193">
        <f t="shared" si="130"/>
        <v>0</v>
      </c>
      <c r="KE33" s="193">
        <f t="shared" si="130"/>
        <v>0</v>
      </c>
      <c r="KF33" s="193">
        <f t="shared" si="130"/>
        <v>0</v>
      </c>
      <c r="KG33" s="193">
        <f t="shared" si="130"/>
        <v>0</v>
      </c>
      <c r="KH33" s="193">
        <f t="shared" si="130"/>
        <v>0</v>
      </c>
      <c r="KI33" s="193">
        <f t="shared" si="130"/>
        <v>0</v>
      </c>
      <c r="KJ33" s="193">
        <f t="shared" si="130"/>
        <v>0</v>
      </c>
      <c r="KK33" s="193">
        <f t="shared" si="130"/>
        <v>0</v>
      </c>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row>
    <row r="34" ht="14.25" customHeight="1">
      <c r="A34" s="1">
        <v>1.0</v>
      </c>
      <c r="B34" s="1">
        <f t="shared" ref="B34:C34" si="131">B33+1</f>
        <v>24</v>
      </c>
      <c r="C34" s="267">
        <f t="shared" si="131"/>
        <v>43489</v>
      </c>
      <c r="D34" s="193">
        <f t="shared" si="15"/>
        <v>13.89453007</v>
      </c>
      <c r="E34" s="193">
        <f>(SUMIFS(Profile!$F$2:$F$17521,Profile!$B$2:$B$17521,$B34,Profile!$C$2:$C$17521,E$8))*$C$6</f>
        <v>0.1959024298</v>
      </c>
      <c r="F34" s="193">
        <f>(SUMIFS(Profile!$F$2:$F$17521,Profile!$B$2:$B$17521,$B34,Profile!$C$2:$C$17521,F$8))*$C$6</f>
        <v>0.1726665588</v>
      </c>
      <c r="G34" s="193">
        <f>(SUMIFS(Profile!$F$2:$F$17521,Profile!$B$2:$B$17521,$B34,Profile!$C$2:$C$17521,G$8))*$C$6</f>
        <v>0.1594461494</v>
      </c>
      <c r="H34" s="193">
        <f>(SUMIFS(Profile!$F$2:$F$17521,Profile!$B$2:$B$17521,$B34,Profile!$C$2:$C$17521,H$8))*$C$6</f>
        <v>0.14622574</v>
      </c>
      <c r="I34" s="193">
        <f>(SUMIFS(Profile!$F$2:$F$17521,Profile!$B$2:$B$17521,$B34,Profile!$C$2:$C$17521,I$8))*$C$6</f>
        <v>0.1386139892</v>
      </c>
      <c r="J34" s="193">
        <f>(SUMIFS(Profile!$F$2:$F$17521,Profile!$B$2:$B$17521,$B34,Profile!$C$2:$C$17521,J$8))*$C$6</f>
        <v>0.1322040937</v>
      </c>
      <c r="K34" s="193">
        <f>(SUMIFS(Profile!$F$2:$F$17521,Profile!$B$2:$B$17521,$B34,Profile!$C$2:$C$17521,K$8))*$C$6</f>
        <v>0.1310022383</v>
      </c>
      <c r="L34" s="193">
        <f>(SUMIFS(Profile!$F$2:$F$17521,Profile!$B$2:$B$17521,$B34,Profile!$C$2:$C$17521,L$8))*$C$6</f>
        <v>0.1310022383</v>
      </c>
      <c r="M34" s="193">
        <f>(SUMIFS(Profile!$F$2:$F$17521,Profile!$B$2:$B$17521,$B34,Profile!$C$2:$C$17521,M$8))*$C$6</f>
        <v>0.1306016199</v>
      </c>
      <c r="N34" s="193">
        <f>(SUMIFS(Profile!$F$2:$F$17521,Profile!$B$2:$B$17521,$B34,Profile!$C$2:$C$17521,N$8))*$C$6</f>
        <v>0.1310022383</v>
      </c>
      <c r="O34" s="193">
        <f>(SUMIFS(Profile!$F$2:$F$17521,Profile!$B$2:$B$17521,$B34,Profile!$C$2:$C$17521,O$8))*$C$6</f>
        <v>0.1322040937</v>
      </c>
      <c r="P34" s="193">
        <f>(SUMIFS(Profile!$F$2:$F$17521,Profile!$B$2:$B$17521,$B34,Profile!$C$2:$C$17521,P$8))*$C$6</f>
        <v>0.1394152261</v>
      </c>
      <c r="Q34" s="193">
        <f>(SUMIFS(Profile!$F$2:$F$17521,Profile!$B$2:$B$17521,$B34,Profile!$C$2:$C$17521,Q$8))*$C$6</f>
        <v>0.1458251216</v>
      </c>
      <c r="R34" s="193">
        <f>(SUMIFS(Profile!$F$2:$F$17521,Profile!$B$2:$B$17521,$B34,Profile!$C$2:$C$17521,R$8))*$C$6</f>
        <v>0.1538374909</v>
      </c>
      <c r="S34" s="193">
        <f>(SUMIFS(Profile!$F$2:$F$17521,Profile!$B$2:$B$17521,$B34,Profile!$C$2:$C$17521,S$8))*$C$6</f>
        <v>0.1750702696</v>
      </c>
      <c r="T34" s="193">
        <f>(SUMIFS(Profile!$F$2:$F$17521,Profile!$B$2:$B$17521,$B34,Profile!$C$2:$C$17521,T$8))*$C$6</f>
        <v>0.2067191284</v>
      </c>
      <c r="U34" s="193">
        <f>(SUMIFS(Profile!$F$2:$F$17521,Profile!$B$2:$B$17521,$B34,Profile!$C$2:$C$17521,U$8))*$C$6</f>
        <v>0.240771698</v>
      </c>
      <c r="V34" s="193">
        <f>(SUMIFS(Profile!$F$2:$F$17521,Profile!$B$2:$B$17521,$B34,Profile!$C$2:$C$17521,V$8))*$C$6</f>
        <v>0.2784298338</v>
      </c>
      <c r="W34" s="193">
        <f>(SUMIFS(Profile!$F$2:$F$17521,Profile!$B$2:$B$17521,$B34,Profile!$C$2:$C$17521,W$8))*$C$6</f>
        <v>0.299261994</v>
      </c>
      <c r="X34" s="193">
        <f>(SUMIFS(Profile!$F$2:$F$17521,Profile!$B$2:$B$17521,$B34,Profile!$C$2:$C$17521,X$8))*$C$6</f>
        <v>0.3220972466</v>
      </c>
      <c r="Y34" s="193">
        <f>(SUMIFS(Profile!$F$2:$F$17521,Profile!$B$2:$B$17521,$B34,Profile!$C$2:$C$17521,Y$8))*$C$6</f>
        <v>0.3389232221</v>
      </c>
      <c r="Z34" s="193">
        <f>(SUMIFS(Profile!$F$2:$F$17521,Profile!$B$2:$B$17521,$B34,Profile!$C$2:$C$17521,Z$8))*$C$6</f>
        <v>0.3473362099</v>
      </c>
      <c r="AA34" s="193">
        <f>(SUMIFS(Profile!$F$2:$F$17521,Profile!$B$2:$B$17521,$B34,Profile!$C$2:$C$17521,AA$8))*$C$6</f>
        <v>0.3481374469</v>
      </c>
      <c r="AB34" s="193">
        <f>(SUMIFS(Profile!$F$2:$F$17521,Profile!$B$2:$B$17521,$B34,Profile!$C$2:$C$17521,AB$8))*$C$6</f>
        <v>0.3673671332</v>
      </c>
      <c r="AC34" s="193">
        <f>(SUMIFS(Profile!$F$2:$F$17521,Profile!$B$2:$B$17521,$B34,Profile!$C$2:$C$17521,AC$8))*$C$6</f>
        <v>0.3717739363</v>
      </c>
      <c r="AD34" s="193">
        <f>(SUMIFS(Profile!$F$2:$F$17521,Profile!$B$2:$B$17521,$B34,Profile!$C$2:$C$17521,AD$8))*$C$6</f>
        <v>0.3729757917</v>
      </c>
      <c r="AE34" s="193">
        <f>(SUMIFS(Profile!$F$2:$F$17521,Profile!$B$2:$B$17521,$B34,Profile!$C$2:$C$17521,AE$8))*$C$6</f>
        <v>0.3709726994</v>
      </c>
      <c r="AF34" s="193">
        <f>(SUMIFS(Profile!$F$2:$F$17521,Profile!$B$2:$B$17521,$B34,Profile!$C$2:$C$17521,AF$8))*$C$6</f>
        <v>0.3569510531</v>
      </c>
      <c r="AG34" s="193">
        <f>(SUMIFS(Profile!$F$2:$F$17521,Profile!$B$2:$B$17521,$B34,Profile!$C$2:$C$17521,AG$8))*$C$6</f>
        <v>0.3469355915</v>
      </c>
      <c r="AH34" s="193">
        <f>(SUMIFS(Profile!$F$2:$F$17521,Profile!$B$2:$B$17521,$B34,Profile!$C$2:$C$17521,AH$8))*$C$6</f>
        <v>0.346534973</v>
      </c>
      <c r="AI34" s="193">
        <f>(SUMIFS(Profile!$F$2:$F$17521,Profile!$B$2:$B$17521,$B34,Profile!$C$2:$C$17521,AI$8))*$C$6</f>
        <v>0.358553527</v>
      </c>
      <c r="AJ34" s="193">
        <f>(SUMIFS(Profile!$F$2:$F$17521,Profile!$B$2:$B$17521,$B34,Profile!$C$2:$C$17521,AJ$8))*$C$6</f>
        <v>0.3709726994</v>
      </c>
      <c r="AK34" s="193">
        <f>(SUMIFS(Profile!$F$2:$F$17521,Profile!$B$2:$B$17521,$B34,Profile!$C$2:$C$17521,AK$8))*$C$6</f>
        <v>0.3946091889</v>
      </c>
      <c r="AL34" s="193">
        <f>(SUMIFS(Profile!$F$2:$F$17521,Profile!$B$2:$B$17521,$B34,Profile!$C$2:$C$17521,AL$8))*$C$6</f>
        <v>0.4278204597</v>
      </c>
      <c r="AM34" s="193">
        <f>(SUMIFS(Profile!$F$2:$F$17521,Profile!$B$2:$B$17521,$B34,Profile!$C$2:$C$17521,AM$8))*$C$6</f>
        <v>0.4730502845</v>
      </c>
      <c r="AN34" s="193">
        <f>(SUMIFS(Profile!$F$2:$F$17521,Profile!$B$2:$B$17521,$B34,Profile!$C$2:$C$17521,AN$8))*$C$6</f>
        <v>0.4870719308</v>
      </c>
      <c r="AO34" s="193">
        <f>(SUMIFS(Profile!$F$2:$F$17521,Profile!$B$2:$B$17521,$B34,Profile!$C$2:$C$17521,AO$8))*$C$6</f>
        <v>0.4725294805</v>
      </c>
      <c r="AP34" s="193">
        <f>(SUMIFS(Profile!$F$2:$F$17521,Profile!$B$2:$B$17521,$B34,Profile!$C$2:$C$17521,AP$8))*$C$6</f>
        <v>0.452298248</v>
      </c>
      <c r="AQ34" s="193">
        <f>(SUMIFS(Profile!$F$2:$F$17521,Profile!$B$2:$B$17521,$B34,Profile!$C$2:$C$17521,AQ$8))*$C$6</f>
        <v>0.4305046034</v>
      </c>
      <c r="AR34" s="193">
        <f>(SUMIFS(Profile!$F$2:$F$17521,Profile!$B$2:$B$17521,$B34,Profile!$C$2:$C$17521,AR$8))*$C$6</f>
        <v>0.4142795556</v>
      </c>
      <c r="AS34" s="193">
        <f>(SUMIFS(Profile!$F$2:$F$17521,Profile!$B$2:$B$17521,$B34,Profile!$C$2:$C$17521,AS$8))*$C$6</f>
        <v>0.3962116628</v>
      </c>
      <c r="AT34" s="193">
        <f>(SUMIFS(Profile!$F$2:$F$17521,Profile!$B$2:$B$17521,$B34,Profile!$C$2:$C$17521,AT$8))*$C$6</f>
        <v>0.3749788841</v>
      </c>
      <c r="AU34" s="193">
        <f>(SUMIFS(Profile!$F$2:$F$17521,Profile!$B$2:$B$17521,$B34,Profile!$C$2:$C$17521,AU$8))*$C$6</f>
        <v>0.3553485792</v>
      </c>
      <c r="AV34" s="193">
        <f>(SUMIFS(Profile!$F$2:$F$17521,Profile!$B$2:$B$17521,$B34,Profile!$C$2:$C$17521,AV$8))*$C$6</f>
        <v>0.3341158005</v>
      </c>
      <c r="AW34" s="193">
        <f>(SUMIFS(Profile!$F$2:$F$17521,Profile!$B$2:$B$17521,$B34,Profile!$C$2:$C$17521,AW$8))*$C$6</f>
        <v>0.3104793111</v>
      </c>
      <c r="AX34" s="193">
        <f>(SUMIFS(Profile!$F$2:$F$17521,Profile!$B$2:$B$17521,$B34,Profile!$C$2:$C$17521,AX$8))*$C$6</f>
        <v>0.2776285969</v>
      </c>
      <c r="AY34" s="193">
        <f>(SUMIFS(Profile!$F$2:$F$17521,Profile!$B$2:$B$17521,$B34,Profile!$C$2:$C$17521,AY$8))*$C$6</f>
        <v>0.2355636579</v>
      </c>
      <c r="AZ34" s="193">
        <f>(SUMIFS(Profile!$F$2:$F$17521,Profile!$B$2:$B$17521,$B34,Profile!$C$2:$C$17521,AZ$8))*$C$6</f>
        <v>0.1983061406</v>
      </c>
      <c r="BA34" s="193">
        <f t="shared" si="16"/>
        <v>1.510425407</v>
      </c>
      <c r="BB34" s="193">
        <f>(SUMIFS(Profile!$E$2:$E$17521,Profile!$B$2:$B$17521,$B34,Profile!$C$2:$C$17521,BB$8))*$C$9</f>
        <v>0</v>
      </c>
      <c r="BC34" s="193">
        <f>(SUMIFS(Profile!$E$2:$E$17521,Profile!$B$2:$B$17521,$B34,Profile!$C$2:$C$17521,BC$8))*$C$9</f>
        <v>0</v>
      </c>
      <c r="BD34" s="193">
        <f>(SUMIFS(Profile!$E$2:$E$17521,Profile!$B$2:$B$17521,$B34,Profile!$C$2:$C$17521,BD$8))*$C$9</f>
        <v>0</v>
      </c>
      <c r="BE34" s="193">
        <f>(SUMIFS(Profile!$E$2:$E$17521,Profile!$B$2:$B$17521,$B34,Profile!$C$2:$C$17521,BE$8))*$C$9</f>
        <v>0</v>
      </c>
      <c r="BF34" s="193">
        <f>(SUMIFS(Profile!$E$2:$E$17521,Profile!$B$2:$B$17521,$B34,Profile!$C$2:$C$17521,BF$8))*$C$9</f>
        <v>0</v>
      </c>
      <c r="BG34" s="193">
        <f>(SUMIFS(Profile!$E$2:$E$17521,Profile!$B$2:$B$17521,$B34,Profile!$C$2:$C$17521,BG$8))*$C$9</f>
        <v>0</v>
      </c>
      <c r="BH34" s="193">
        <f>(SUMIFS(Profile!$E$2:$E$17521,Profile!$B$2:$B$17521,$B34,Profile!$C$2:$C$17521,BH$8))*$C$9</f>
        <v>0</v>
      </c>
      <c r="BI34" s="193">
        <f>(SUMIFS(Profile!$E$2:$E$17521,Profile!$B$2:$B$17521,$B34,Profile!$C$2:$C$17521,BI$8))*$C$9</f>
        <v>0</v>
      </c>
      <c r="BJ34" s="193">
        <f>(SUMIFS(Profile!$E$2:$E$17521,Profile!$B$2:$B$17521,$B34,Profile!$C$2:$C$17521,BJ$8))*$C$9</f>
        <v>0</v>
      </c>
      <c r="BK34" s="193">
        <f>(SUMIFS(Profile!$E$2:$E$17521,Profile!$B$2:$B$17521,$B34,Profile!$C$2:$C$17521,BK$8))*$C$9</f>
        <v>0</v>
      </c>
      <c r="BL34" s="193">
        <f>(SUMIFS(Profile!$E$2:$E$17521,Profile!$B$2:$B$17521,$B34,Profile!$C$2:$C$17521,BL$8))*$C$9</f>
        <v>0</v>
      </c>
      <c r="BM34" s="193">
        <f>(SUMIFS(Profile!$E$2:$E$17521,Profile!$B$2:$B$17521,$B34,Profile!$C$2:$C$17521,BM$8))*$C$9</f>
        <v>0</v>
      </c>
      <c r="BN34" s="193">
        <f>(SUMIFS(Profile!$E$2:$E$17521,Profile!$B$2:$B$17521,$B34,Profile!$C$2:$C$17521,BN$8))*$C$9</f>
        <v>0</v>
      </c>
      <c r="BO34" s="193">
        <f>(SUMIFS(Profile!$E$2:$E$17521,Profile!$B$2:$B$17521,$B34,Profile!$C$2:$C$17521,BO$8))*$C$9</f>
        <v>0.0002765494724</v>
      </c>
      <c r="BP34" s="193">
        <f>(SUMIFS(Profile!$E$2:$E$17521,Profile!$B$2:$B$17521,$B34,Profile!$C$2:$C$17521,BP$8))*$C$9</f>
        <v>0.001256808506</v>
      </c>
      <c r="BQ34" s="193">
        <f>(SUMIFS(Profile!$E$2:$E$17521,Profile!$B$2:$B$17521,$B34,Profile!$C$2:$C$17521,BQ$8))*$C$9</f>
        <v>0.003039625397</v>
      </c>
      <c r="BR34" s="193">
        <f>(SUMIFS(Profile!$E$2:$E$17521,Profile!$B$2:$B$17521,$B34,Profile!$C$2:$C$17521,BR$8))*$C$9</f>
        <v>0.01022254267</v>
      </c>
      <c r="BS34" s="193">
        <f>(SUMIFS(Profile!$E$2:$E$17521,Profile!$B$2:$B$17521,$B34,Profile!$C$2:$C$17521,BS$8))*$C$9</f>
        <v>0.009786023839</v>
      </c>
      <c r="BT34" s="193">
        <f>(SUMIFS(Profile!$E$2:$E$17521,Profile!$B$2:$B$17521,$B34,Profile!$C$2:$C$17521,BT$8))*$C$9</f>
        <v>0.02516171648</v>
      </c>
      <c r="BU34" s="193">
        <f>(SUMIFS(Profile!$E$2:$E$17521,Profile!$B$2:$B$17521,$B34,Profile!$C$2:$C$17521,BU$8))*$C$9</f>
        <v>0.04937899572</v>
      </c>
      <c r="BV34" s="193">
        <f>(SUMIFS(Profile!$E$2:$E$17521,Profile!$B$2:$B$17521,$B34,Profile!$C$2:$C$17521,BV$8))*$C$9</f>
        <v>0.1257450535</v>
      </c>
      <c r="BW34" s="193">
        <f>(SUMIFS(Profile!$E$2:$E$17521,Profile!$B$2:$B$17521,$B34,Profile!$C$2:$C$17521,BW$8))*$C$9</f>
        <v>0.1148062918</v>
      </c>
      <c r="BX34" s="193">
        <f>(SUMIFS(Profile!$E$2:$E$17521,Profile!$B$2:$B$17521,$B34,Profile!$C$2:$C$17521,BX$8))*$C$9</f>
        <v>0.1216479904</v>
      </c>
      <c r="BY34" s="193">
        <f>(SUMIFS(Profile!$E$2:$E$17521,Profile!$B$2:$B$17521,$B34,Profile!$C$2:$C$17521,BY$8))*$C$9</f>
        <v>0.1260820929</v>
      </c>
      <c r="BZ34" s="193">
        <f>(SUMIFS(Profile!$E$2:$E$17521,Profile!$B$2:$B$17521,$B34,Profile!$C$2:$C$17521,BZ$8))*$C$9</f>
        <v>0.137486966</v>
      </c>
      <c r="CA34" s="193">
        <f>(SUMIFS(Profile!$E$2:$E$17521,Profile!$B$2:$B$17521,$B34,Profile!$C$2:$C$17521,CA$8))*$C$9</f>
        <v>0.1430330411</v>
      </c>
      <c r="CB34" s="193">
        <f>(SUMIFS(Profile!$E$2:$E$17521,Profile!$B$2:$B$17521,$B34,Profile!$C$2:$C$17521,CB$8))*$C$9</f>
        <v>0.1527196693</v>
      </c>
      <c r="CC34" s="193">
        <f>(SUMIFS(Profile!$E$2:$E$17521,Profile!$B$2:$B$17521,$B34,Profile!$C$2:$C$17521,CC$8))*$C$9</f>
        <v>0.1721237744</v>
      </c>
      <c r="CD34" s="193">
        <f>(SUMIFS(Profile!$E$2:$E$17521,Profile!$B$2:$B$17521,$B34,Profile!$C$2:$C$17521,CD$8))*$C$9</f>
        <v>0.1367730197</v>
      </c>
      <c r="CE34" s="193">
        <f>(SUMIFS(Profile!$E$2:$E$17521,Profile!$B$2:$B$17521,$B34,Profile!$C$2:$C$17521,CE$8))*$C$9</f>
        <v>0.08871480226</v>
      </c>
      <c r="CF34" s="193">
        <f>(SUMIFS(Profile!$E$2:$E$17521,Profile!$B$2:$B$17521,$B34,Profile!$C$2:$C$17521,CF$8))*$C$9</f>
        <v>0.03959274191</v>
      </c>
      <c r="CG34" s="193">
        <f>(SUMIFS(Profile!$E$2:$E$17521,Profile!$B$2:$B$17521,$B34,Profile!$C$2:$C$17521,CG$8))*$C$9</f>
        <v>0.02670236458</v>
      </c>
      <c r="CH34" s="193">
        <f>(SUMIFS(Profile!$E$2:$E$17521,Profile!$B$2:$B$17521,$B34,Profile!$C$2:$C$17521,CH$8))*$C$9</f>
        <v>0.0169843114</v>
      </c>
      <c r="CI34" s="193">
        <f>(SUMIFS(Profile!$E$2:$E$17521,Profile!$B$2:$B$17521,$B34,Profile!$C$2:$C$17521,CI$8))*$C$9</f>
        <v>0.005571302783</v>
      </c>
      <c r="CJ34" s="193">
        <f>(SUMIFS(Profile!$E$2:$E$17521,Profile!$B$2:$B$17521,$B34,Profile!$C$2:$C$17521,CJ$8))*$C$9</f>
        <v>0.001973095828</v>
      </c>
      <c r="CK34" s="193">
        <f>(SUMIFS(Profile!$E$2:$E$17521,Profile!$B$2:$B$17521,$B34,Profile!$C$2:$C$17521,CK$8))*$C$9</f>
        <v>0.0008785081784</v>
      </c>
      <c r="CL34" s="193">
        <f>(SUMIFS(Profile!$E$2:$E$17521,Profile!$B$2:$B$17521,$B34,Profile!$C$2:$C$17521,CL$8))*$C$9</f>
        <v>0.0004105509953</v>
      </c>
      <c r="CM34" s="193">
        <f>(SUMIFS(Profile!$E$2:$E$17521,Profile!$B$2:$B$17521,$B34,Profile!$C$2:$C$17521,CM$8))*$C$9</f>
        <v>0.0000575674412</v>
      </c>
      <c r="CN34" s="193">
        <f>(SUMIFS(Profile!$E$2:$E$17521,Profile!$B$2:$B$17521,$B34,Profile!$C$2:$C$17521,CN$8))*$C$9</f>
        <v>0</v>
      </c>
      <c r="CO34" s="193">
        <f>(SUMIFS(Profile!$E$2:$E$17521,Profile!$B$2:$B$17521,$B34,Profile!$C$2:$C$17521,CO$8))*$C$9</f>
        <v>0</v>
      </c>
      <c r="CP34" s="193">
        <f>(SUMIFS(Profile!$E$2:$E$17521,Profile!$B$2:$B$17521,$B34,Profile!$C$2:$C$17521,CP$8))*$C$9</f>
        <v>0</v>
      </c>
      <c r="CQ34" s="193">
        <f>(SUMIFS(Profile!$E$2:$E$17521,Profile!$B$2:$B$17521,$B34,Profile!$C$2:$C$17521,CQ$8))*$C$9</f>
        <v>0</v>
      </c>
      <c r="CR34" s="193">
        <f>(SUMIFS(Profile!$E$2:$E$17521,Profile!$B$2:$B$17521,$B34,Profile!$C$2:$C$17521,CR$8))*$C$9</f>
        <v>0</v>
      </c>
      <c r="CS34" s="193">
        <f>(SUMIFS(Profile!$E$2:$E$17521,Profile!$B$2:$B$17521,$B34,Profile!$C$2:$C$17521,CS$8))*$C$9</f>
        <v>0</v>
      </c>
      <c r="CT34" s="193">
        <f>(SUMIFS(Profile!$E$2:$E$17521,Profile!$B$2:$B$17521,$B34,Profile!$C$2:$C$17521,CT$8))*$C$9</f>
        <v>0</v>
      </c>
      <c r="CU34" s="193">
        <f>(SUMIFS(Profile!$E$2:$E$17521,Profile!$B$2:$B$17521,$B34,Profile!$C$2:$C$17521,CU$8))*$C$9</f>
        <v>0</v>
      </c>
      <c r="CV34" s="193">
        <f>(SUMIFS(Profile!$E$2:$E$17521,Profile!$B$2:$B$17521,$B34,Profile!$C$2:$C$17521,CV$8))*$C$9</f>
        <v>0</v>
      </c>
      <c r="CW34" s="193">
        <f>(SUMIFS(Profile!$E$2:$E$17521,Profile!$B$2:$B$17521,$B34,Profile!$C$2:$C$17521,CW$8))*$C$9</f>
        <v>0</v>
      </c>
      <c r="CX34" s="193">
        <f t="shared" si="17"/>
        <v>0</v>
      </c>
      <c r="CY34" s="193">
        <f t="shared" ref="CY34:ET34" si="132">MAX(BB34-E34,0)</f>
        <v>0</v>
      </c>
      <c r="CZ34" s="193">
        <f t="shared" si="132"/>
        <v>0</v>
      </c>
      <c r="DA34" s="193">
        <f t="shared" si="132"/>
        <v>0</v>
      </c>
      <c r="DB34" s="193">
        <f t="shared" si="132"/>
        <v>0</v>
      </c>
      <c r="DC34" s="193">
        <f t="shared" si="132"/>
        <v>0</v>
      </c>
      <c r="DD34" s="193">
        <f t="shared" si="132"/>
        <v>0</v>
      </c>
      <c r="DE34" s="193">
        <f t="shared" si="132"/>
        <v>0</v>
      </c>
      <c r="DF34" s="193">
        <f t="shared" si="132"/>
        <v>0</v>
      </c>
      <c r="DG34" s="193">
        <f t="shared" si="132"/>
        <v>0</v>
      </c>
      <c r="DH34" s="193">
        <f t="shared" si="132"/>
        <v>0</v>
      </c>
      <c r="DI34" s="193">
        <f t="shared" si="132"/>
        <v>0</v>
      </c>
      <c r="DJ34" s="193">
        <f t="shared" si="132"/>
        <v>0</v>
      </c>
      <c r="DK34" s="193">
        <f t="shared" si="132"/>
        <v>0</v>
      </c>
      <c r="DL34" s="193">
        <f t="shared" si="132"/>
        <v>0</v>
      </c>
      <c r="DM34" s="193">
        <f t="shared" si="132"/>
        <v>0</v>
      </c>
      <c r="DN34" s="193">
        <f t="shared" si="132"/>
        <v>0</v>
      </c>
      <c r="DO34" s="193">
        <f t="shared" si="132"/>
        <v>0</v>
      </c>
      <c r="DP34" s="193">
        <f t="shared" si="132"/>
        <v>0</v>
      </c>
      <c r="DQ34" s="193">
        <f t="shared" si="132"/>
        <v>0</v>
      </c>
      <c r="DR34" s="193">
        <f t="shared" si="132"/>
        <v>0</v>
      </c>
      <c r="DS34" s="193">
        <f t="shared" si="132"/>
        <v>0</v>
      </c>
      <c r="DT34" s="193">
        <f t="shared" si="132"/>
        <v>0</v>
      </c>
      <c r="DU34" s="193">
        <f t="shared" si="132"/>
        <v>0</v>
      </c>
      <c r="DV34" s="193">
        <f t="shared" si="132"/>
        <v>0</v>
      </c>
      <c r="DW34" s="193">
        <f t="shared" si="132"/>
        <v>0</v>
      </c>
      <c r="DX34" s="193">
        <f t="shared" si="132"/>
        <v>0</v>
      </c>
      <c r="DY34" s="193">
        <f t="shared" si="132"/>
        <v>0</v>
      </c>
      <c r="DZ34" s="193">
        <f t="shared" si="132"/>
        <v>0</v>
      </c>
      <c r="EA34" s="193">
        <f t="shared" si="132"/>
        <v>0</v>
      </c>
      <c r="EB34" s="193">
        <f t="shared" si="132"/>
        <v>0</v>
      </c>
      <c r="EC34" s="193">
        <f t="shared" si="132"/>
        <v>0</v>
      </c>
      <c r="ED34" s="193">
        <f t="shared" si="132"/>
        <v>0</v>
      </c>
      <c r="EE34" s="193">
        <f t="shared" si="132"/>
        <v>0</v>
      </c>
      <c r="EF34" s="193">
        <f t="shared" si="132"/>
        <v>0</v>
      </c>
      <c r="EG34" s="193">
        <f t="shared" si="132"/>
        <v>0</v>
      </c>
      <c r="EH34" s="193">
        <f t="shared" si="132"/>
        <v>0</v>
      </c>
      <c r="EI34" s="193">
        <f t="shared" si="132"/>
        <v>0</v>
      </c>
      <c r="EJ34" s="193">
        <f t="shared" si="132"/>
        <v>0</v>
      </c>
      <c r="EK34" s="193">
        <f t="shared" si="132"/>
        <v>0</v>
      </c>
      <c r="EL34" s="193">
        <f t="shared" si="132"/>
        <v>0</v>
      </c>
      <c r="EM34" s="193">
        <f t="shared" si="132"/>
        <v>0</v>
      </c>
      <c r="EN34" s="193">
        <f t="shared" si="132"/>
        <v>0</v>
      </c>
      <c r="EO34" s="193">
        <f t="shared" si="132"/>
        <v>0</v>
      </c>
      <c r="EP34" s="193">
        <f t="shared" si="132"/>
        <v>0</v>
      </c>
      <c r="EQ34" s="193">
        <f t="shared" si="132"/>
        <v>0</v>
      </c>
      <c r="ER34" s="193">
        <f t="shared" si="132"/>
        <v>0</v>
      </c>
      <c r="ES34" s="193">
        <f t="shared" si="132"/>
        <v>0</v>
      </c>
      <c r="ET34" s="193">
        <f t="shared" si="132"/>
        <v>0</v>
      </c>
      <c r="EU34" s="193">
        <f t="shared" si="19"/>
        <v>1.510425407</v>
      </c>
      <c r="EV34" s="193">
        <f t="shared" ref="EV34:GQ34" si="133">BB34-CY34</f>
        <v>0</v>
      </c>
      <c r="EW34" s="193">
        <f t="shared" si="133"/>
        <v>0</v>
      </c>
      <c r="EX34" s="193">
        <f t="shared" si="133"/>
        <v>0</v>
      </c>
      <c r="EY34" s="193">
        <f t="shared" si="133"/>
        <v>0</v>
      </c>
      <c r="EZ34" s="193">
        <f t="shared" si="133"/>
        <v>0</v>
      </c>
      <c r="FA34" s="193">
        <f t="shared" si="133"/>
        <v>0</v>
      </c>
      <c r="FB34" s="193">
        <f t="shared" si="133"/>
        <v>0</v>
      </c>
      <c r="FC34" s="193">
        <f t="shared" si="133"/>
        <v>0</v>
      </c>
      <c r="FD34" s="193">
        <f t="shared" si="133"/>
        <v>0</v>
      </c>
      <c r="FE34" s="193">
        <f t="shared" si="133"/>
        <v>0</v>
      </c>
      <c r="FF34" s="193">
        <f t="shared" si="133"/>
        <v>0</v>
      </c>
      <c r="FG34" s="193">
        <f t="shared" si="133"/>
        <v>0</v>
      </c>
      <c r="FH34" s="193">
        <f t="shared" si="133"/>
        <v>0</v>
      </c>
      <c r="FI34" s="193">
        <f t="shared" si="133"/>
        <v>0.0002765494724</v>
      </c>
      <c r="FJ34" s="193">
        <f t="shared" si="133"/>
        <v>0.001256808506</v>
      </c>
      <c r="FK34" s="193">
        <f t="shared" si="133"/>
        <v>0.003039625397</v>
      </c>
      <c r="FL34" s="193">
        <f t="shared" si="133"/>
        <v>0.01022254267</v>
      </c>
      <c r="FM34" s="193">
        <f t="shared" si="133"/>
        <v>0.009786023839</v>
      </c>
      <c r="FN34" s="193">
        <f t="shared" si="133"/>
        <v>0.02516171648</v>
      </c>
      <c r="FO34" s="193">
        <f t="shared" si="133"/>
        <v>0.04937899572</v>
      </c>
      <c r="FP34" s="193">
        <f t="shared" si="133"/>
        <v>0.1257450535</v>
      </c>
      <c r="FQ34" s="193">
        <f t="shared" si="133"/>
        <v>0.1148062918</v>
      </c>
      <c r="FR34" s="193">
        <f t="shared" si="133"/>
        <v>0.1216479904</v>
      </c>
      <c r="FS34" s="193">
        <f t="shared" si="133"/>
        <v>0.1260820929</v>
      </c>
      <c r="FT34" s="193">
        <f t="shared" si="133"/>
        <v>0.137486966</v>
      </c>
      <c r="FU34" s="193">
        <f t="shared" si="133"/>
        <v>0.1430330411</v>
      </c>
      <c r="FV34" s="193">
        <f t="shared" si="133"/>
        <v>0.1527196693</v>
      </c>
      <c r="FW34" s="193">
        <f t="shared" si="133"/>
        <v>0.1721237744</v>
      </c>
      <c r="FX34" s="193">
        <f t="shared" si="133"/>
        <v>0.1367730197</v>
      </c>
      <c r="FY34" s="193">
        <f t="shared" si="133"/>
        <v>0.08871480226</v>
      </c>
      <c r="FZ34" s="193">
        <f t="shared" si="133"/>
        <v>0.03959274191</v>
      </c>
      <c r="GA34" s="193">
        <f t="shared" si="133"/>
        <v>0.02670236458</v>
      </c>
      <c r="GB34" s="193">
        <f t="shared" si="133"/>
        <v>0.0169843114</v>
      </c>
      <c r="GC34" s="193">
        <f t="shared" si="133"/>
        <v>0.005571302783</v>
      </c>
      <c r="GD34" s="193">
        <f t="shared" si="133"/>
        <v>0.001973095828</v>
      </c>
      <c r="GE34" s="193">
        <f t="shared" si="133"/>
        <v>0.0008785081784</v>
      </c>
      <c r="GF34" s="193">
        <f t="shared" si="133"/>
        <v>0.0004105509953</v>
      </c>
      <c r="GG34" s="193">
        <f t="shared" si="133"/>
        <v>0.0000575674412</v>
      </c>
      <c r="GH34" s="193">
        <f t="shared" si="133"/>
        <v>0</v>
      </c>
      <c r="GI34" s="193">
        <f t="shared" si="133"/>
        <v>0</v>
      </c>
      <c r="GJ34" s="193">
        <f t="shared" si="133"/>
        <v>0</v>
      </c>
      <c r="GK34" s="193">
        <f t="shared" si="133"/>
        <v>0</v>
      </c>
      <c r="GL34" s="193">
        <f t="shared" si="133"/>
        <v>0</v>
      </c>
      <c r="GM34" s="193">
        <f t="shared" si="133"/>
        <v>0</v>
      </c>
      <c r="GN34" s="193">
        <f t="shared" si="133"/>
        <v>0</v>
      </c>
      <c r="GO34" s="193">
        <f t="shared" si="133"/>
        <v>0</v>
      </c>
      <c r="GP34" s="193">
        <f t="shared" si="133"/>
        <v>0</v>
      </c>
      <c r="GQ34" s="193">
        <f t="shared" si="133"/>
        <v>0</v>
      </c>
      <c r="GR34" s="193">
        <f t="shared" si="21"/>
        <v>12.38410466</v>
      </c>
      <c r="GS34" s="193">
        <f t="shared" ref="GS34:IN34" si="134">E34-EV34</f>
        <v>0.1959024298</v>
      </c>
      <c r="GT34" s="193">
        <f t="shared" si="134"/>
        <v>0.1726665588</v>
      </c>
      <c r="GU34" s="193">
        <f t="shared" si="134"/>
        <v>0.1594461494</v>
      </c>
      <c r="GV34" s="193">
        <f t="shared" si="134"/>
        <v>0.14622574</v>
      </c>
      <c r="GW34" s="193">
        <f t="shared" si="134"/>
        <v>0.1386139892</v>
      </c>
      <c r="GX34" s="193">
        <f t="shared" si="134"/>
        <v>0.1322040937</v>
      </c>
      <c r="GY34" s="193">
        <f t="shared" si="134"/>
        <v>0.1310022383</v>
      </c>
      <c r="GZ34" s="193">
        <f t="shared" si="134"/>
        <v>0.1310022383</v>
      </c>
      <c r="HA34" s="193">
        <f t="shared" si="134"/>
        <v>0.1306016199</v>
      </c>
      <c r="HB34" s="193">
        <f t="shared" si="134"/>
        <v>0.1310022383</v>
      </c>
      <c r="HC34" s="193">
        <f t="shared" si="134"/>
        <v>0.1322040937</v>
      </c>
      <c r="HD34" s="193">
        <f t="shared" si="134"/>
        <v>0.1394152261</v>
      </c>
      <c r="HE34" s="193">
        <f t="shared" si="134"/>
        <v>0.1458251216</v>
      </c>
      <c r="HF34" s="193">
        <f t="shared" si="134"/>
        <v>0.1535609414</v>
      </c>
      <c r="HG34" s="193">
        <f t="shared" si="134"/>
        <v>0.1738134611</v>
      </c>
      <c r="HH34" s="193">
        <f t="shared" si="134"/>
        <v>0.203679503</v>
      </c>
      <c r="HI34" s="193">
        <f t="shared" si="134"/>
        <v>0.2305491553</v>
      </c>
      <c r="HJ34" s="193">
        <f t="shared" si="134"/>
        <v>0.26864381</v>
      </c>
      <c r="HK34" s="193">
        <f t="shared" si="134"/>
        <v>0.2741002775</v>
      </c>
      <c r="HL34" s="193">
        <f t="shared" si="134"/>
        <v>0.2727182508</v>
      </c>
      <c r="HM34" s="193">
        <f t="shared" si="134"/>
        <v>0.2131781686</v>
      </c>
      <c r="HN34" s="193">
        <f t="shared" si="134"/>
        <v>0.2325299181</v>
      </c>
      <c r="HO34" s="193">
        <f t="shared" si="134"/>
        <v>0.2264894565</v>
      </c>
      <c r="HP34" s="193">
        <f t="shared" si="134"/>
        <v>0.2412850403</v>
      </c>
      <c r="HQ34" s="193">
        <f t="shared" si="134"/>
        <v>0.2342869703</v>
      </c>
      <c r="HR34" s="193">
        <f t="shared" si="134"/>
        <v>0.2299427507</v>
      </c>
      <c r="HS34" s="193">
        <f t="shared" si="134"/>
        <v>0.2182530301</v>
      </c>
      <c r="HT34" s="193">
        <f t="shared" si="134"/>
        <v>0.1848272787</v>
      </c>
      <c r="HU34" s="193">
        <f t="shared" si="134"/>
        <v>0.2101625718</v>
      </c>
      <c r="HV34" s="193">
        <f t="shared" si="134"/>
        <v>0.2578201707</v>
      </c>
      <c r="HW34" s="193">
        <f t="shared" si="134"/>
        <v>0.3189607851</v>
      </c>
      <c r="HX34" s="193">
        <f t="shared" si="134"/>
        <v>0.3442703348</v>
      </c>
      <c r="HY34" s="193">
        <f t="shared" si="134"/>
        <v>0.3776248775</v>
      </c>
      <c r="HZ34" s="193">
        <f t="shared" si="134"/>
        <v>0.4222491569</v>
      </c>
      <c r="IA34" s="193">
        <f t="shared" si="134"/>
        <v>0.4710771887</v>
      </c>
      <c r="IB34" s="193">
        <f t="shared" si="134"/>
        <v>0.4861934226</v>
      </c>
      <c r="IC34" s="193">
        <f t="shared" si="134"/>
        <v>0.4721189295</v>
      </c>
      <c r="ID34" s="193">
        <f t="shared" si="134"/>
        <v>0.4522406805</v>
      </c>
      <c r="IE34" s="193">
        <f t="shared" si="134"/>
        <v>0.4305046034</v>
      </c>
      <c r="IF34" s="193">
        <f t="shared" si="134"/>
        <v>0.4142795556</v>
      </c>
      <c r="IG34" s="193">
        <f t="shared" si="134"/>
        <v>0.3962116628</v>
      </c>
      <c r="IH34" s="193">
        <f t="shared" si="134"/>
        <v>0.3749788841</v>
      </c>
      <c r="II34" s="193">
        <f t="shared" si="134"/>
        <v>0.3553485792</v>
      </c>
      <c r="IJ34" s="193">
        <f t="shared" si="134"/>
        <v>0.3341158005</v>
      </c>
      <c r="IK34" s="193">
        <f t="shared" si="134"/>
        <v>0.3104793111</v>
      </c>
      <c r="IL34" s="193">
        <f t="shared" si="134"/>
        <v>0.2776285969</v>
      </c>
      <c r="IM34" s="193">
        <f t="shared" si="134"/>
        <v>0.2355636579</v>
      </c>
      <c r="IN34" s="193">
        <f t="shared" si="134"/>
        <v>0.1983061406</v>
      </c>
      <c r="IO34" s="193">
        <f t="shared" si="23"/>
        <v>0</v>
      </c>
      <c r="IP34" s="193">
        <f t="shared" si="29"/>
        <v>0</v>
      </c>
      <c r="IQ34" s="193">
        <f t="shared" ref="IQ34:KK34" si="135">MAX((MIN(CZ34+IP34,$IO$7))-GT34,0)</f>
        <v>0</v>
      </c>
      <c r="IR34" s="193">
        <f t="shared" si="135"/>
        <v>0</v>
      </c>
      <c r="IS34" s="193">
        <f t="shared" si="135"/>
        <v>0</v>
      </c>
      <c r="IT34" s="193">
        <f t="shared" si="135"/>
        <v>0</v>
      </c>
      <c r="IU34" s="193">
        <f t="shared" si="135"/>
        <v>0</v>
      </c>
      <c r="IV34" s="193">
        <f t="shared" si="135"/>
        <v>0</v>
      </c>
      <c r="IW34" s="193">
        <f t="shared" si="135"/>
        <v>0</v>
      </c>
      <c r="IX34" s="193">
        <f t="shared" si="135"/>
        <v>0</v>
      </c>
      <c r="IY34" s="193">
        <f t="shared" si="135"/>
        <v>0</v>
      </c>
      <c r="IZ34" s="193">
        <f t="shared" si="135"/>
        <v>0</v>
      </c>
      <c r="JA34" s="193">
        <f t="shared" si="135"/>
        <v>0</v>
      </c>
      <c r="JB34" s="193">
        <f t="shared" si="135"/>
        <v>0</v>
      </c>
      <c r="JC34" s="193">
        <f t="shared" si="135"/>
        <v>0</v>
      </c>
      <c r="JD34" s="193">
        <f t="shared" si="135"/>
        <v>0</v>
      </c>
      <c r="JE34" s="193">
        <f t="shared" si="135"/>
        <v>0</v>
      </c>
      <c r="JF34" s="193">
        <f t="shared" si="135"/>
        <v>0</v>
      </c>
      <c r="JG34" s="193">
        <f t="shared" si="135"/>
        <v>0</v>
      </c>
      <c r="JH34" s="193">
        <f t="shared" si="135"/>
        <v>0</v>
      </c>
      <c r="JI34" s="193">
        <f t="shared" si="135"/>
        <v>0</v>
      </c>
      <c r="JJ34" s="193">
        <f t="shared" si="135"/>
        <v>0</v>
      </c>
      <c r="JK34" s="193">
        <f t="shared" si="135"/>
        <v>0</v>
      </c>
      <c r="JL34" s="193">
        <f t="shared" si="135"/>
        <v>0</v>
      </c>
      <c r="JM34" s="193">
        <f t="shared" si="135"/>
        <v>0</v>
      </c>
      <c r="JN34" s="193">
        <f t="shared" si="135"/>
        <v>0</v>
      </c>
      <c r="JO34" s="193">
        <f t="shared" si="135"/>
        <v>0</v>
      </c>
      <c r="JP34" s="193">
        <f t="shared" si="135"/>
        <v>0</v>
      </c>
      <c r="JQ34" s="193">
        <f t="shared" si="135"/>
        <v>0</v>
      </c>
      <c r="JR34" s="193">
        <f t="shared" si="135"/>
        <v>0</v>
      </c>
      <c r="JS34" s="193">
        <f t="shared" si="135"/>
        <v>0</v>
      </c>
      <c r="JT34" s="193">
        <f t="shared" si="135"/>
        <v>0</v>
      </c>
      <c r="JU34" s="193">
        <f t="shared" si="135"/>
        <v>0</v>
      </c>
      <c r="JV34" s="193">
        <f t="shared" si="135"/>
        <v>0</v>
      </c>
      <c r="JW34" s="193">
        <f t="shared" si="135"/>
        <v>0</v>
      </c>
      <c r="JX34" s="193">
        <f t="shared" si="135"/>
        <v>0</v>
      </c>
      <c r="JY34" s="193">
        <f t="shared" si="135"/>
        <v>0</v>
      </c>
      <c r="JZ34" s="193">
        <f t="shared" si="135"/>
        <v>0</v>
      </c>
      <c r="KA34" s="193">
        <f t="shared" si="135"/>
        <v>0</v>
      </c>
      <c r="KB34" s="193">
        <f t="shared" si="135"/>
        <v>0</v>
      </c>
      <c r="KC34" s="193">
        <f t="shared" si="135"/>
        <v>0</v>
      </c>
      <c r="KD34" s="193">
        <f t="shared" si="135"/>
        <v>0</v>
      </c>
      <c r="KE34" s="193">
        <f t="shared" si="135"/>
        <v>0</v>
      </c>
      <c r="KF34" s="193">
        <f t="shared" si="135"/>
        <v>0</v>
      </c>
      <c r="KG34" s="193">
        <f t="shared" si="135"/>
        <v>0</v>
      </c>
      <c r="KH34" s="193">
        <f t="shared" si="135"/>
        <v>0</v>
      </c>
      <c r="KI34" s="193">
        <f t="shared" si="135"/>
        <v>0</v>
      </c>
      <c r="KJ34" s="193">
        <f t="shared" si="135"/>
        <v>0</v>
      </c>
      <c r="KK34" s="193">
        <f t="shared" si="135"/>
        <v>0</v>
      </c>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row>
    <row r="35" ht="14.25" customHeight="1">
      <c r="A35" s="1">
        <v>1.0</v>
      </c>
      <c r="B35" s="1">
        <f t="shared" ref="B35:C35" si="136">B34+1</f>
        <v>25</v>
      </c>
      <c r="C35" s="267">
        <f t="shared" si="136"/>
        <v>43490</v>
      </c>
      <c r="D35" s="193">
        <f t="shared" si="15"/>
        <v>13.13371554</v>
      </c>
      <c r="E35" s="193">
        <f>(SUMIFS(Profile!$F$2:$F$17521,Profile!$B$2:$B$17521,$B35,Profile!$C$2:$C$17521,E$8))*$C$6</f>
        <v>0.1726665588</v>
      </c>
      <c r="F35" s="193">
        <f>(SUMIFS(Profile!$F$2:$F$17521,Profile!$B$2:$B$17521,$B35,Profile!$C$2:$C$17521,F$8))*$C$6</f>
        <v>0.1518343986</v>
      </c>
      <c r="G35" s="193">
        <f>(SUMIFS(Profile!$F$2:$F$17521,Profile!$B$2:$B$17521,$B35,Profile!$C$2:$C$17521,G$8))*$C$6</f>
        <v>0.1430207923</v>
      </c>
      <c r="H35" s="193">
        <f>(SUMIFS(Profile!$F$2:$F$17521,Profile!$B$2:$B$17521,$B35,Profile!$C$2:$C$17521,H$8))*$C$6</f>
        <v>0.1354090415</v>
      </c>
      <c r="I35" s="193">
        <f>(SUMIFS(Profile!$F$2:$F$17521,Profile!$B$2:$B$17521,$B35,Profile!$C$2:$C$17521,I$8))*$C$6</f>
        <v>0.1293997645</v>
      </c>
      <c r="J35" s="193">
        <f>(SUMIFS(Profile!$F$2:$F$17521,Profile!$B$2:$B$17521,$B35,Profile!$C$2:$C$17521,J$8))*$C$6</f>
        <v>0.1261948168</v>
      </c>
      <c r="K35" s="193">
        <f>(SUMIFS(Profile!$F$2:$F$17521,Profile!$B$2:$B$17521,$B35,Profile!$C$2:$C$17521,K$8))*$C$6</f>
        <v>0.1265954352</v>
      </c>
      <c r="L35" s="193">
        <f>(SUMIFS(Profile!$F$2:$F$17521,Profile!$B$2:$B$17521,$B35,Profile!$C$2:$C$17521,L$8))*$C$6</f>
        <v>0.1253935798</v>
      </c>
      <c r="M35" s="193">
        <f>(SUMIFS(Profile!$F$2:$F$17521,Profile!$B$2:$B$17521,$B35,Profile!$C$2:$C$17521,M$8))*$C$6</f>
        <v>0.1265954352</v>
      </c>
      <c r="N35" s="193">
        <f>(SUMIFS(Profile!$F$2:$F$17521,Profile!$B$2:$B$17521,$B35,Profile!$C$2:$C$17521,N$8))*$C$6</f>
        <v>0.1306016199</v>
      </c>
      <c r="O35" s="193">
        <f>(SUMIFS(Profile!$F$2:$F$17521,Profile!$B$2:$B$17521,$B35,Profile!$C$2:$C$17521,O$8))*$C$6</f>
        <v>0.1358096599</v>
      </c>
      <c r="P35" s="193">
        <f>(SUMIFS(Profile!$F$2:$F$17521,Profile!$B$2:$B$17521,$B35,Profile!$C$2:$C$17521,P$8))*$C$6</f>
        <v>0.1498313062</v>
      </c>
      <c r="Q35" s="193">
        <f>(SUMIFS(Profile!$F$2:$F$17521,Profile!$B$2:$B$17521,$B35,Profile!$C$2:$C$17521,Q$8))*$C$6</f>
        <v>0.1782752173</v>
      </c>
      <c r="R35" s="193">
        <f>(SUMIFS(Profile!$F$2:$F$17521,Profile!$B$2:$B$17521,$B35,Profile!$C$2:$C$17521,R$8))*$C$6</f>
        <v>0.2071197469</v>
      </c>
      <c r="S35" s="193">
        <f>(SUMIFS(Profile!$F$2:$F$17521,Profile!$B$2:$B$17521,$B35,Profile!$C$2:$C$17521,S$8))*$C$6</f>
        <v>0.2471815935</v>
      </c>
      <c r="T35" s="193">
        <f>(SUMIFS(Profile!$F$2:$F$17521,Profile!$B$2:$B$17521,$B35,Profile!$C$2:$C$17521,T$8))*$C$6</f>
        <v>0.2756255045</v>
      </c>
      <c r="U35" s="193">
        <f>(SUMIFS(Profile!$F$2:$F$17521,Profile!$B$2:$B$17521,$B35,Profile!$C$2:$C$17521,U$8))*$C$6</f>
        <v>0.2896471508</v>
      </c>
      <c r="V35" s="193">
        <f>(SUMIFS(Profile!$F$2:$F$17521,Profile!$B$2:$B$17521,$B35,Profile!$C$2:$C$17521,V$8))*$C$6</f>
        <v>0.294053954</v>
      </c>
      <c r="W35" s="193">
        <f>(SUMIFS(Profile!$F$2:$F$17521,Profile!$B$2:$B$17521,$B35,Profile!$C$2:$C$17521,W$8))*$C$6</f>
        <v>0.2952558094</v>
      </c>
      <c r="X35" s="193">
        <f>(SUMIFS(Profile!$F$2:$F$17521,Profile!$B$2:$B$17521,$B35,Profile!$C$2:$C$17521,X$8))*$C$6</f>
        <v>0.293252717</v>
      </c>
      <c r="Y35" s="193">
        <f>(SUMIFS(Profile!$F$2:$F$17521,Profile!$B$2:$B$17521,$B35,Profile!$C$2:$C$17521,Y$8))*$C$6</f>
        <v>0.2884452954</v>
      </c>
      <c r="Z35" s="193">
        <f>(SUMIFS(Profile!$F$2:$F$17521,Profile!$B$2:$B$17521,$B35,Profile!$C$2:$C$17521,Z$8))*$C$6</f>
        <v>0.2896471508</v>
      </c>
      <c r="AA35" s="193">
        <f>(SUMIFS(Profile!$F$2:$F$17521,Profile!$B$2:$B$17521,$B35,Profile!$C$2:$C$17521,AA$8))*$C$6</f>
        <v>0.2848397292</v>
      </c>
      <c r="AB35" s="193">
        <f>(SUMIFS(Profile!$F$2:$F$17521,Profile!$B$2:$B$17521,$B35,Profile!$C$2:$C$17521,AB$8))*$C$6</f>
        <v>0.2860415846</v>
      </c>
      <c r="AC35" s="193">
        <f>(SUMIFS(Profile!$F$2:$F$17521,Profile!$B$2:$B$17521,$B35,Profile!$C$2:$C$17521,AC$8))*$C$6</f>
        <v>0.2960570463</v>
      </c>
      <c r="AD35" s="193">
        <f>(SUMIFS(Profile!$F$2:$F$17521,Profile!$B$2:$B$17521,$B35,Profile!$C$2:$C$17521,AD$8))*$C$6</f>
        <v>0.2968582832</v>
      </c>
      <c r="AE35" s="193">
        <f>(SUMIFS(Profile!$F$2:$F$17521,Profile!$B$2:$B$17521,$B35,Profile!$C$2:$C$17521,AE$8))*$C$6</f>
        <v>0.2924514801</v>
      </c>
      <c r="AF35" s="193">
        <f>(SUMIFS(Profile!$F$2:$F$17521,Profile!$B$2:$B$17521,$B35,Profile!$C$2:$C$17521,AF$8))*$C$6</f>
        <v>0.2848397292</v>
      </c>
      <c r="AG35" s="193">
        <f>(SUMIFS(Profile!$F$2:$F$17521,Profile!$B$2:$B$17521,$B35,Profile!$C$2:$C$17521,AG$8))*$C$6</f>
        <v>0.2796316892</v>
      </c>
      <c r="AH35" s="193">
        <f>(SUMIFS(Profile!$F$2:$F$17521,Profile!$B$2:$B$17521,$B35,Profile!$C$2:$C$17521,AH$8))*$C$6</f>
        <v>0.2860415846</v>
      </c>
      <c r="AI35" s="193">
        <f>(SUMIFS(Profile!$F$2:$F$17521,Profile!$B$2:$B$17521,$B35,Profile!$C$2:$C$17521,AI$8))*$C$6</f>
        <v>0.2956564278</v>
      </c>
      <c r="AJ35" s="193">
        <f>(SUMIFS(Profile!$F$2:$F$17521,Profile!$B$2:$B$17521,$B35,Profile!$C$2:$C$17521,AJ$8))*$C$6</f>
        <v>0.316488588</v>
      </c>
      <c r="AK35" s="193">
        <f>(SUMIFS(Profile!$F$2:$F$17521,Profile!$B$2:$B$17521,$B35,Profile!$C$2:$C$17521,AK$8))*$C$6</f>
        <v>0.3449324991</v>
      </c>
      <c r="AL35" s="193">
        <f>(SUMIFS(Profile!$F$2:$F$17521,Profile!$B$2:$B$17521,$B35,Profile!$C$2:$C$17521,AL$8))*$C$6</f>
        <v>0.3898017673</v>
      </c>
      <c r="AM35" s="193">
        <f>(SUMIFS(Profile!$F$2:$F$17521,Profile!$B$2:$B$17521,$B35,Profile!$C$2:$C$17521,AM$8))*$C$6</f>
        <v>0.4438451984</v>
      </c>
      <c r="AN35" s="193">
        <f>(SUMIFS(Profile!$F$2:$F$17521,Profile!$B$2:$B$17521,$B35,Profile!$C$2:$C$17521,AN$8))*$C$6</f>
        <v>0.4604708647</v>
      </c>
      <c r="AO35" s="193">
        <f>(SUMIFS(Profile!$F$2:$F$17521,Profile!$B$2:$B$17521,$B35,Profile!$C$2:$C$17521,AO$8))*$C$6</f>
        <v>0.4649577915</v>
      </c>
      <c r="AP35" s="193">
        <f>(SUMIFS(Profile!$F$2:$F$17521,Profile!$B$2:$B$17521,$B35,Profile!$C$2:$C$17521,AP$8))*$C$6</f>
        <v>0.4544215259</v>
      </c>
      <c r="AQ35" s="193">
        <f>(SUMIFS(Profile!$F$2:$F$17521,Profile!$B$2:$B$17521,$B35,Profile!$C$2:$C$17521,AQ$8))*$C$6</f>
        <v>0.4335493038</v>
      </c>
      <c r="AR35" s="193">
        <f>(SUMIFS(Profile!$F$2:$F$17521,Profile!$B$2:$B$17521,$B35,Profile!$C$2:$C$17521,AR$8))*$C$6</f>
        <v>0.4103134328</v>
      </c>
      <c r="AS35" s="193">
        <f>(SUMIFS(Profile!$F$2:$F$17521,Profile!$B$2:$B$17521,$B35,Profile!$C$2:$C$17521,AS$8))*$C$6</f>
        <v>0.393807952</v>
      </c>
      <c r="AT35" s="193">
        <f>(SUMIFS(Profile!$F$2:$F$17521,Profile!$B$2:$B$17521,$B35,Profile!$C$2:$C$17521,AT$8))*$C$6</f>
        <v>0.3773825949</v>
      </c>
      <c r="AU35" s="193">
        <f>(SUMIFS(Profile!$F$2:$F$17521,Profile!$B$2:$B$17521,$B35,Profile!$C$2:$C$17521,AU$8))*$C$6</f>
        <v>0.3613578562</v>
      </c>
      <c r="AV35" s="193">
        <f>(SUMIFS(Profile!$F$2:$F$17521,Profile!$B$2:$B$17521,$B35,Profile!$C$2:$C$17521,AV$8))*$C$6</f>
        <v>0.3389232221</v>
      </c>
      <c r="AW35" s="193">
        <f>(SUMIFS(Profile!$F$2:$F$17521,Profile!$B$2:$B$17521,$B35,Profile!$C$2:$C$17521,AW$8))*$C$6</f>
        <v>0.316488588</v>
      </c>
      <c r="AX35" s="193">
        <f>(SUMIFS(Profile!$F$2:$F$17521,Profile!$B$2:$B$17521,$B35,Profile!$C$2:$C$17521,AX$8))*$C$6</f>
        <v>0.2776285969</v>
      </c>
      <c r="AY35" s="193">
        <f>(SUMIFS(Profile!$F$2:$F$17521,Profile!$B$2:$B$17521,$B35,Profile!$C$2:$C$17521,AY$8))*$C$6</f>
        <v>0.2379673687</v>
      </c>
      <c r="AZ35" s="193">
        <f>(SUMIFS(Profile!$F$2:$F$17521,Profile!$B$2:$B$17521,$B35,Profile!$C$2:$C$17521,AZ$8))*$C$6</f>
        <v>0.1971042852</v>
      </c>
      <c r="BA35" s="193">
        <f t="shared" si="16"/>
        <v>1.775804143</v>
      </c>
      <c r="BB35" s="193">
        <f>(SUMIFS(Profile!$E$2:$E$17521,Profile!$B$2:$B$17521,$B35,Profile!$C$2:$C$17521,BB$8))*$C$9</f>
        <v>0</v>
      </c>
      <c r="BC35" s="193">
        <f>(SUMIFS(Profile!$E$2:$E$17521,Profile!$B$2:$B$17521,$B35,Profile!$C$2:$C$17521,BC$8))*$C$9</f>
        <v>0</v>
      </c>
      <c r="BD35" s="193">
        <f>(SUMIFS(Profile!$E$2:$E$17521,Profile!$B$2:$B$17521,$B35,Profile!$C$2:$C$17521,BD$8))*$C$9</f>
        <v>0</v>
      </c>
      <c r="BE35" s="193">
        <f>(SUMIFS(Profile!$E$2:$E$17521,Profile!$B$2:$B$17521,$B35,Profile!$C$2:$C$17521,BE$8))*$C$9</f>
        <v>0</v>
      </c>
      <c r="BF35" s="193">
        <f>(SUMIFS(Profile!$E$2:$E$17521,Profile!$B$2:$B$17521,$B35,Profile!$C$2:$C$17521,BF$8))*$C$9</f>
        <v>0</v>
      </c>
      <c r="BG35" s="193">
        <f>(SUMIFS(Profile!$E$2:$E$17521,Profile!$B$2:$B$17521,$B35,Profile!$C$2:$C$17521,BG$8))*$C$9</f>
        <v>0</v>
      </c>
      <c r="BH35" s="193">
        <f>(SUMIFS(Profile!$E$2:$E$17521,Profile!$B$2:$B$17521,$B35,Profile!$C$2:$C$17521,BH$8))*$C$9</f>
        <v>0</v>
      </c>
      <c r="BI35" s="193">
        <f>(SUMIFS(Profile!$E$2:$E$17521,Profile!$B$2:$B$17521,$B35,Profile!$C$2:$C$17521,BI$8))*$C$9</f>
        <v>0</v>
      </c>
      <c r="BJ35" s="193">
        <f>(SUMIFS(Profile!$E$2:$E$17521,Profile!$B$2:$B$17521,$B35,Profile!$C$2:$C$17521,BJ$8))*$C$9</f>
        <v>0</v>
      </c>
      <c r="BK35" s="193">
        <f>(SUMIFS(Profile!$E$2:$E$17521,Profile!$B$2:$B$17521,$B35,Profile!$C$2:$C$17521,BK$8))*$C$9</f>
        <v>0</v>
      </c>
      <c r="BL35" s="193">
        <f>(SUMIFS(Profile!$E$2:$E$17521,Profile!$B$2:$B$17521,$B35,Profile!$C$2:$C$17521,BL$8))*$C$9</f>
        <v>0</v>
      </c>
      <c r="BM35" s="193">
        <f>(SUMIFS(Profile!$E$2:$E$17521,Profile!$B$2:$B$17521,$B35,Profile!$C$2:$C$17521,BM$8))*$C$9</f>
        <v>0</v>
      </c>
      <c r="BN35" s="193">
        <f>(SUMIFS(Profile!$E$2:$E$17521,Profile!$B$2:$B$17521,$B35,Profile!$C$2:$C$17521,BN$8))*$C$9</f>
        <v>0</v>
      </c>
      <c r="BO35" s="193">
        <f>(SUMIFS(Profile!$E$2:$E$17521,Profile!$B$2:$B$17521,$B35,Profile!$C$2:$C$17521,BO$8))*$C$9</f>
        <v>0</v>
      </c>
      <c r="BP35" s="193">
        <f>(SUMIFS(Profile!$E$2:$E$17521,Profile!$B$2:$B$17521,$B35,Profile!$C$2:$C$17521,BP$8))*$C$9</f>
        <v>0.00006692013473</v>
      </c>
      <c r="BQ35" s="193">
        <f>(SUMIFS(Profile!$E$2:$E$17521,Profile!$B$2:$B$17521,$B35,Profile!$C$2:$C$17521,BQ$8))*$C$9</f>
        <v>0.00377430221</v>
      </c>
      <c r="BR35" s="193">
        <f>(SUMIFS(Profile!$E$2:$E$17521,Profile!$B$2:$B$17521,$B35,Profile!$C$2:$C$17521,BR$8))*$C$9</f>
        <v>0.02040675603</v>
      </c>
      <c r="BS35" s="193">
        <f>(SUMIFS(Profile!$E$2:$E$17521,Profile!$B$2:$B$17521,$B35,Profile!$C$2:$C$17521,BS$8))*$C$9</f>
        <v>0.05212523489</v>
      </c>
      <c r="BT35" s="193">
        <f>(SUMIFS(Profile!$E$2:$E$17521,Profile!$B$2:$B$17521,$B35,Profile!$C$2:$C$17521,BT$8))*$C$9</f>
        <v>0.08381388063</v>
      </c>
      <c r="BU35" s="193">
        <f>(SUMIFS(Profile!$E$2:$E$17521,Profile!$B$2:$B$17521,$B35,Profile!$C$2:$C$17521,BU$8))*$C$9</f>
        <v>0.1114133657</v>
      </c>
      <c r="BV35" s="193">
        <f>(SUMIFS(Profile!$E$2:$E$17521,Profile!$B$2:$B$17521,$B35,Profile!$C$2:$C$17521,BV$8))*$C$9</f>
        <v>0.1337290001</v>
      </c>
      <c r="BW35" s="193">
        <f>(SUMIFS(Profile!$E$2:$E$17521,Profile!$B$2:$B$17521,$B35,Profile!$C$2:$C$17521,BW$8))*$C$9</f>
        <v>0.1488091375</v>
      </c>
      <c r="BX35" s="193">
        <f>(SUMIFS(Profile!$E$2:$E$17521,Profile!$B$2:$B$17521,$B35,Profile!$C$2:$C$17521,BX$8))*$C$9</f>
        <v>0.1546898735</v>
      </c>
      <c r="BY35" s="193">
        <f>(SUMIFS(Profile!$E$2:$E$17521,Profile!$B$2:$B$17521,$B35,Profile!$C$2:$C$17521,BY$8))*$C$9</f>
        <v>0.1395934883</v>
      </c>
      <c r="BZ35" s="193">
        <f>(SUMIFS(Profile!$E$2:$E$17521,Profile!$B$2:$B$17521,$B35,Profile!$C$2:$C$17521,BZ$8))*$C$9</f>
        <v>0.1540263696</v>
      </c>
      <c r="CA35" s="193">
        <f>(SUMIFS(Profile!$E$2:$E$17521,Profile!$B$2:$B$17521,$B35,Profile!$C$2:$C$17521,CA$8))*$C$9</f>
        <v>0.1446638157</v>
      </c>
      <c r="CB35" s="193">
        <f>(SUMIFS(Profile!$E$2:$E$17521,Profile!$B$2:$B$17521,$B35,Profile!$C$2:$C$17521,CB$8))*$C$9</f>
        <v>0.1370779271</v>
      </c>
      <c r="CC35" s="193">
        <f>(SUMIFS(Profile!$E$2:$E$17521,Profile!$B$2:$B$17521,$B35,Profile!$C$2:$C$17521,CC$8))*$C$9</f>
        <v>0.1278013841</v>
      </c>
      <c r="CD35" s="193">
        <f>(SUMIFS(Profile!$E$2:$E$17521,Profile!$B$2:$B$17521,$B35,Profile!$C$2:$C$17521,CD$8))*$C$9</f>
        <v>0.1238745149</v>
      </c>
      <c r="CE35" s="193">
        <f>(SUMIFS(Profile!$E$2:$E$17521,Profile!$B$2:$B$17521,$B35,Profile!$C$2:$C$17521,CE$8))*$C$9</f>
        <v>0.08850938349</v>
      </c>
      <c r="CF35" s="193">
        <f>(SUMIFS(Profile!$E$2:$E$17521,Profile!$B$2:$B$17521,$B35,Profile!$C$2:$C$17521,CF$8))*$C$9</f>
        <v>0.05681893058</v>
      </c>
      <c r="CG35" s="193">
        <f>(SUMIFS(Profile!$E$2:$E$17521,Profile!$B$2:$B$17521,$B35,Profile!$C$2:$C$17521,CG$8))*$C$9</f>
        <v>0.03990223909</v>
      </c>
      <c r="CH35" s="193">
        <f>(SUMIFS(Profile!$E$2:$E$17521,Profile!$B$2:$B$17521,$B35,Profile!$C$2:$C$17521,CH$8))*$C$9</f>
        <v>0.03258803183</v>
      </c>
      <c r="CI35" s="193">
        <f>(SUMIFS(Profile!$E$2:$E$17521,Profile!$B$2:$B$17521,$B35,Profile!$C$2:$C$17521,CI$8))*$C$9</f>
        <v>0.01554496684</v>
      </c>
      <c r="CJ35" s="193">
        <f>(SUMIFS(Profile!$E$2:$E$17521,Profile!$B$2:$B$17521,$B35,Profile!$C$2:$C$17521,CJ$8))*$C$9</f>
        <v>0.004643612337</v>
      </c>
      <c r="CK35" s="193">
        <f>(SUMIFS(Profile!$E$2:$E$17521,Profile!$B$2:$B$17521,$B35,Profile!$C$2:$C$17521,CK$8))*$C$9</f>
        <v>0.001513040058</v>
      </c>
      <c r="CL35" s="193">
        <f>(SUMIFS(Profile!$E$2:$E$17521,Profile!$B$2:$B$17521,$B35,Profile!$C$2:$C$17521,CL$8))*$C$9</f>
        <v>0.0003834604347</v>
      </c>
      <c r="CM35" s="193">
        <f>(SUMIFS(Profile!$E$2:$E$17521,Profile!$B$2:$B$17521,$B35,Profile!$C$2:$C$17521,CM$8))*$C$9</f>
        <v>0.00003450821405</v>
      </c>
      <c r="CN35" s="193">
        <f>(SUMIFS(Profile!$E$2:$E$17521,Profile!$B$2:$B$17521,$B35,Profile!$C$2:$C$17521,CN$8))*$C$9</f>
        <v>0</v>
      </c>
      <c r="CO35" s="193">
        <f>(SUMIFS(Profile!$E$2:$E$17521,Profile!$B$2:$B$17521,$B35,Profile!$C$2:$C$17521,CO$8))*$C$9</f>
        <v>0</v>
      </c>
      <c r="CP35" s="193">
        <f>(SUMIFS(Profile!$E$2:$E$17521,Profile!$B$2:$B$17521,$B35,Profile!$C$2:$C$17521,CP$8))*$C$9</f>
        <v>0</v>
      </c>
      <c r="CQ35" s="193">
        <f>(SUMIFS(Profile!$E$2:$E$17521,Profile!$B$2:$B$17521,$B35,Profile!$C$2:$C$17521,CQ$8))*$C$9</f>
        <v>0</v>
      </c>
      <c r="CR35" s="193">
        <f>(SUMIFS(Profile!$E$2:$E$17521,Profile!$B$2:$B$17521,$B35,Profile!$C$2:$C$17521,CR$8))*$C$9</f>
        <v>0</v>
      </c>
      <c r="CS35" s="193">
        <f>(SUMIFS(Profile!$E$2:$E$17521,Profile!$B$2:$B$17521,$B35,Profile!$C$2:$C$17521,CS$8))*$C$9</f>
        <v>0</v>
      </c>
      <c r="CT35" s="193">
        <f>(SUMIFS(Profile!$E$2:$E$17521,Profile!$B$2:$B$17521,$B35,Profile!$C$2:$C$17521,CT$8))*$C$9</f>
        <v>0</v>
      </c>
      <c r="CU35" s="193">
        <f>(SUMIFS(Profile!$E$2:$E$17521,Profile!$B$2:$B$17521,$B35,Profile!$C$2:$C$17521,CU$8))*$C$9</f>
        <v>0</v>
      </c>
      <c r="CV35" s="193">
        <f>(SUMIFS(Profile!$E$2:$E$17521,Profile!$B$2:$B$17521,$B35,Profile!$C$2:$C$17521,CV$8))*$C$9</f>
        <v>0</v>
      </c>
      <c r="CW35" s="193">
        <f>(SUMIFS(Profile!$E$2:$E$17521,Profile!$B$2:$B$17521,$B35,Profile!$C$2:$C$17521,CW$8))*$C$9</f>
        <v>0</v>
      </c>
      <c r="CX35" s="193">
        <f t="shared" si="17"/>
        <v>0</v>
      </c>
      <c r="CY35" s="193">
        <f t="shared" ref="CY35:ET35" si="137">MAX(BB35-E35,0)</f>
        <v>0</v>
      </c>
      <c r="CZ35" s="193">
        <f t="shared" si="137"/>
        <v>0</v>
      </c>
      <c r="DA35" s="193">
        <f t="shared" si="137"/>
        <v>0</v>
      </c>
      <c r="DB35" s="193">
        <f t="shared" si="137"/>
        <v>0</v>
      </c>
      <c r="DC35" s="193">
        <f t="shared" si="137"/>
        <v>0</v>
      </c>
      <c r="DD35" s="193">
        <f t="shared" si="137"/>
        <v>0</v>
      </c>
      <c r="DE35" s="193">
        <f t="shared" si="137"/>
        <v>0</v>
      </c>
      <c r="DF35" s="193">
        <f t="shared" si="137"/>
        <v>0</v>
      </c>
      <c r="DG35" s="193">
        <f t="shared" si="137"/>
        <v>0</v>
      </c>
      <c r="DH35" s="193">
        <f t="shared" si="137"/>
        <v>0</v>
      </c>
      <c r="DI35" s="193">
        <f t="shared" si="137"/>
        <v>0</v>
      </c>
      <c r="DJ35" s="193">
        <f t="shared" si="137"/>
        <v>0</v>
      </c>
      <c r="DK35" s="193">
        <f t="shared" si="137"/>
        <v>0</v>
      </c>
      <c r="DL35" s="193">
        <f t="shared" si="137"/>
        <v>0</v>
      </c>
      <c r="DM35" s="193">
        <f t="shared" si="137"/>
        <v>0</v>
      </c>
      <c r="DN35" s="193">
        <f t="shared" si="137"/>
        <v>0</v>
      </c>
      <c r="DO35" s="193">
        <f t="shared" si="137"/>
        <v>0</v>
      </c>
      <c r="DP35" s="193">
        <f t="shared" si="137"/>
        <v>0</v>
      </c>
      <c r="DQ35" s="193">
        <f t="shared" si="137"/>
        <v>0</v>
      </c>
      <c r="DR35" s="193">
        <f t="shared" si="137"/>
        <v>0</v>
      </c>
      <c r="DS35" s="193">
        <f t="shared" si="137"/>
        <v>0</v>
      </c>
      <c r="DT35" s="193">
        <f t="shared" si="137"/>
        <v>0</v>
      </c>
      <c r="DU35" s="193">
        <f t="shared" si="137"/>
        <v>0</v>
      </c>
      <c r="DV35" s="193">
        <f t="shared" si="137"/>
        <v>0</v>
      </c>
      <c r="DW35" s="193">
        <f t="shared" si="137"/>
        <v>0</v>
      </c>
      <c r="DX35" s="193">
        <f t="shared" si="137"/>
        <v>0</v>
      </c>
      <c r="DY35" s="193">
        <f t="shared" si="137"/>
        <v>0</v>
      </c>
      <c r="DZ35" s="193">
        <f t="shared" si="137"/>
        <v>0</v>
      </c>
      <c r="EA35" s="193">
        <f t="shared" si="137"/>
        <v>0</v>
      </c>
      <c r="EB35" s="193">
        <f t="shared" si="137"/>
        <v>0</v>
      </c>
      <c r="EC35" s="193">
        <f t="shared" si="137"/>
        <v>0</v>
      </c>
      <c r="ED35" s="193">
        <f t="shared" si="137"/>
        <v>0</v>
      </c>
      <c r="EE35" s="193">
        <f t="shared" si="137"/>
        <v>0</v>
      </c>
      <c r="EF35" s="193">
        <f t="shared" si="137"/>
        <v>0</v>
      </c>
      <c r="EG35" s="193">
        <f t="shared" si="137"/>
        <v>0</v>
      </c>
      <c r="EH35" s="193">
        <f t="shared" si="137"/>
        <v>0</v>
      </c>
      <c r="EI35" s="193">
        <f t="shared" si="137"/>
        <v>0</v>
      </c>
      <c r="EJ35" s="193">
        <f t="shared" si="137"/>
        <v>0</v>
      </c>
      <c r="EK35" s="193">
        <f t="shared" si="137"/>
        <v>0</v>
      </c>
      <c r="EL35" s="193">
        <f t="shared" si="137"/>
        <v>0</v>
      </c>
      <c r="EM35" s="193">
        <f t="shared" si="137"/>
        <v>0</v>
      </c>
      <c r="EN35" s="193">
        <f t="shared" si="137"/>
        <v>0</v>
      </c>
      <c r="EO35" s="193">
        <f t="shared" si="137"/>
        <v>0</v>
      </c>
      <c r="EP35" s="193">
        <f t="shared" si="137"/>
        <v>0</v>
      </c>
      <c r="EQ35" s="193">
        <f t="shared" si="137"/>
        <v>0</v>
      </c>
      <c r="ER35" s="193">
        <f t="shared" si="137"/>
        <v>0</v>
      </c>
      <c r="ES35" s="193">
        <f t="shared" si="137"/>
        <v>0</v>
      </c>
      <c r="ET35" s="193">
        <f t="shared" si="137"/>
        <v>0</v>
      </c>
      <c r="EU35" s="193">
        <f t="shared" si="19"/>
        <v>1.775804143</v>
      </c>
      <c r="EV35" s="193">
        <f t="shared" ref="EV35:GQ35" si="138">BB35-CY35</f>
        <v>0</v>
      </c>
      <c r="EW35" s="193">
        <f t="shared" si="138"/>
        <v>0</v>
      </c>
      <c r="EX35" s="193">
        <f t="shared" si="138"/>
        <v>0</v>
      </c>
      <c r="EY35" s="193">
        <f t="shared" si="138"/>
        <v>0</v>
      </c>
      <c r="EZ35" s="193">
        <f t="shared" si="138"/>
        <v>0</v>
      </c>
      <c r="FA35" s="193">
        <f t="shared" si="138"/>
        <v>0</v>
      </c>
      <c r="FB35" s="193">
        <f t="shared" si="138"/>
        <v>0</v>
      </c>
      <c r="FC35" s="193">
        <f t="shared" si="138"/>
        <v>0</v>
      </c>
      <c r="FD35" s="193">
        <f t="shared" si="138"/>
        <v>0</v>
      </c>
      <c r="FE35" s="193">
        <f t="shared" si="138"/>
        <v>0</v>
      </c>
      <c r="FF35" s="193">
        <f t="shared" si="138"/>
        <v>0</v>
      </c>
      <c r="FG35" s="193">
        <f t="shared" si="138"/>
        <v>0</v>
      </c>
      <c r="FH35" s="193">
        <f t="shared" si="138"/>
        <v>0</v>
      </c>
      <c r="FI35" s="193">
        <f t="shared" si="138"/>
        <v>0</v>
      </c>
      <c r="FJ35" s="193">
        <f t="shared" si="138"/>
        <v>0.00006692013473</v>
      </c>
      <c r="FK35" s="193">
        <f t="shared" si="138"/>
        <v>0.00377430221</v>
      </c>
      <c r="FL35" s="193">
        <f t="shared" si="138"/>
        <v>0.02040675603</v>
      </c>
      <c r="FM35" s="193">
        <f t="shared" si="138"/>
        <v>0.05212523489</v>
      </c>
      <c r="FN35" s="193">
        <f t="shared" si="138"/>
        <v>0.08381388063</v>
      </c>
      <c r="FO35" s="193">
        <f t="shared" si="138"/>
        <v>0.1114133657</v>
      </c>
      <c r="FP35" s="193">
        <f t="shared" si="138"/>
        <v>0.1337290001</v>
      </c>
      <c r="FQ35" s="193">
        <f t="shared" si="138"/>
        <v>0.1488091375</v>
      </c>
      <c r="FR35" s="193">
        <f t="shared" si="138"/>
        <v>0.1546898735</v>
      </c>
      <c r="FS35" s="193">
        <f t="shared" si="138"/>
        <v>0.1395934883</v>
      </c>
      <c r="FT35" s="193">
        <f t="shared" si="138"/>
        <v>0.1540263696</v>
      </c>
      <c r="FU35" s="193">
        <f t="shared" si="138"/>
        <v>0.1446638157</v>
      </c>
      <c r="FV35" s="193">
        <f t="shared" si="138"/>
        <v>0.1370779271</v>
      </c>
      <c r="FW35" s="193">
        <f t="shared" si="138"/>
        <v>0.1278013841</v>
      </c>
      <c r="FX35" s="193">
        <f t="shared" si="138"/>
        <v>0.1238745149</v>
      </c>
      <c r="FY35" s="193">
        <f t="shared" si="138"/>
        <v>0.08850938349</v>
      </c>
      <c r="FZ35" s="193">
        <f t="shared" si="138"/>
        <v>0.05681893058</v>
      </c>
      <c r="GA35" s="193">
        <f t="shared" si="138"/>
        <v>0.03990223909</v>
      </c>
      <c r="GB35" s="193">
        <f t="shared" si="138"/>
        <v>0.03258803183</v>
      </c>
      <c r="GC35" s="193">
        <f t="shared" si="138"/>
        <v>0.01554496684</v>
      </c>
      <c r="GD35" s="193">
        <f t="shared" si="138"/>
        <v>0.004643612337</v>
      </c>
      <c r="GE35" s="193">
        <f t="shared" si="138"/>
        <v>0.001513040058</v>
      </c>
      <c r="GF35" s="193">
        <f t="shared" si="138"/>
        <v>0.0003834604347</v>
      </c>
      <c r="GG35" s="193">
        <f t="shared" si="138"/>
        <v>0.00003450821405</v>
      </c>
      <c r="GH35" s="193">
        <f t="shared" si="138"/>
        <v>0</v>
      </c>
      <c r="GI35" s="193">
        <f t="shared" si="138"/>
        <v>0</v>
      </c>
      <c r="GJ35" s="193">
        <f t="shared" si="138"/>
        <v>0</v>
      </c>
      <c r="GK35" s="193">
        <f t="shared" si="138"/>
        <v>0</v>
      </c>
      <c r="GL35" s="193">
        <f t="shared" si="138"/>
        <v>0</v>
      </c>
      <c r="GM35" s="193">
        <f t="shared" si="138"/>
        <v>0</v>
      </c>
      <c r="GN35" s="193">
        <f t="shared" si="138"/>
        <v>0</v>
      </c>
      <c r="GO35" s="193">
        <f t="shared" si="138"/>
        <v>0</v>
      </c>
      <c r="GP35" s="193">
        <f t="shared" si="138"/>
        <v>0</v>
      </c>
      <c r="GQ35" s="193">
        <f t="shared" si="138"/>
        <v>0</v>
      </c>
      <c r="GR35" s="193">
        <f t="shared" si="21"/>
        <v>11.35791139</v>
      </c>
      <c r="GS35" s="193">
        <f t="shared" ref="GS35:IN35" si="139">E35-EV35</f>
        <v>0.1726665588</v>
      </c>
      <c r="GT35" s="193">
        <f t="shared" si="139"/>
        <v>0.1518343986</v>
      </c>
      <c r="GU35" s="193">
        <f t="shared" si="139"/>
        <v>0.1430207923</v>
      </c>
      <c r="GV35" s="193">
        <f t="shared" si="139"/>
        <v>0.1354090415</v>
      </c>
      <c r="GW35" s="193">
        <f t="shared" si="139"/>
        <v>0.1293997645</v>
      </c>
      <c r="GX35" s="193">
        <f t="shared" si="139"/>
        <v>0.1261948168</v>
      </c>
      <c r="GY35" s="193">
        <f t="shared" si="139"/>
        <v>0.1265954352</v>
      </c>
      <c r="GZ35" s="193">
        <f t="shared" si="139"/>
        <v>0.1253935798</v>
      </c>
      <c r="HA35" s="193">
        <f t="shared" si="139"/>
        <v>0.1265954352</v>
      </c>
      <c r="HB35" s="193">
        <f t="shared" si="139"/>
        <v>0.1306016199</v>
      </c>
      <c r="HC35" s="193">
        <f t="shared" si="139"/>
        <v>0.1358096599</v>
      </c>
      <c r="HD35" s="193">
        <f t="shared" si="139"/>
        <v>0.1498313062</v>
      </c>
      <c r="HE35" s="193">
        <f t="shared" si="139"/>
        <v>0.1782752173</v>
      </c>
      <c r="HF35" s="193">
        <f t="shared" si="139"/>
        <v>0.2071197469</v>
      </c>
      <c r="HG35" s="193">
        <f t="shared" si="139"/>
        <v>0.2471146733</v>
      </c>
      <c r="HH35" s="193">
        <f t="shared" si="139"/>
        <v>0.2718512023</v>
      </c>
      <c r="HI35" s="193">
        <f t="shared" si="139"/>
        <v>0.2692403948</v>
      </c>
      <c r="HJ35" s="193">
        <f t="shared" si="139"/>
        <v>0.2419287191</v>
      </c>
      <c r="HK35" s="193">
        <f t="shared" si="139"/>
        <v>0.2114419287</v>
      </c>
      <c r="HL35" s="193">
        <f t="shared" si="139"/>
        <v>0.1818393513</v>
      </c>
      <c r="HM35" s="193">
        <f t="shared" si="139"/>
        <v>0.1547162953</v>
      </c>
      <c r="HN35" s="193">
        <f t="shared" si="139"/>
        <v>0.1408380133</v>
      </c>
      <c r="HO35" s="193">
        <f t="shared" si="139"/>
        <v>0.1301498557</v>
      </c>
      <c r="HP35" s="193">
        <f t="shared" si="139"/>
        <v>0.1464480964</v>
      </c>
      <c r="HQ35" s="193">
        <f t="shared" si="139"/>
        <v>0.1420306767</v>
      </c>
      <c r="HR35" s="193">
        <f t="shared" si="139"/>
        <v>0.1521944675</v>
      </c>
      <c r="HS35" s="193">
        <f t="shared" si="139"/>
        <v>0.155373553</v>
      </c>
      <c r="HT35" s="193">
        <f t="shared" si="139"/>
        <v>0.1570383452</v>
      </c>
      <c r="HU35" s="193">
        <f t="shared" si="139"/>
        <v>0.1557571743</v>
      </c>
      <c r="HV35" s="193">
        <f t="shared" si="139"/>
        <v>0.1975322012</v>
      </c>
      <c r="HW35" s="193">
        <f t="shared" si="139"/>
        <v>0.2388374972</v>
      </c>
      <c r="HX35" s="193">
        <f t="shared" si="139"/>
        <v>0.276586349</v>
      </c>
      <c r="HY35" s="193">
        <f t="shared" si="139"/>
        <v>0.3123444673</v>
      </c>
      <c r="HZ35" s="193">
        <f t="shared" si="139"/>
        <v>0.3742568005</v>
      </c>
      <c r="IA35" s="193">
        <f t="shared" si="139"/>
        <v>0.439201586</v>
      </c>
      <c r="IB35" s="193">
        <f t="shared" si="139"/>
        <v>0.4589578246</v>
      </c>
      <c r="IC35" s="193">
        <f t="shared" si="139"/>
        <v>0.4645743311</v>
      </c>
      <c r="ID35" s="193">
        <f t="shared" si="139"/>
        <v>0.4543870176</v>
      </c>
      <c r="IE35" s="193">
        <f t="shared" si="139"/>
        <v>0.4335493038</v>
      </c>
      <c r="IF35" s="193">
        <f t="shared" si="139"/>
        <v>0.4103134328</v>
      </c>
      <c r="IG35" s="193">
        <f t="shared" si="139"/>
        <v>0.393807952</v>
      </c>
      <c r="IH35" s="193">
        <f t="shared" si="139"/>
        <v>0.3773825949</v>
      </c>
      <c r="II35" s="193">
        <f t="shared" si="139"/>
        <v>0.3613578562</v>
      </c>
      <c r="IJ35" s="193">
        <f t="shared" si="139"/>
        <v>0.3389232221</v>
      </c>
      <c r="IK35" s="193">
        <f t="shared" si="139"/>
        <v>0.316488588</v>
      </c>
      <c r="IL35" s="193">
        <f t="shared" si="139"/>
        <v>0.2776285969</v>
      </c>
      <c r="IM35" s="193">
        <f t="shared" si="139"/>
        <v>0.2379673687</v>
      </c>
      <c r="IN35" s="193">
        <f t="shared" si="139"/>
        <v>0.1971042852</v>
      </c>
      <c r="IO35" s="193">
        <f t="shared" si="23"/>
        <v>0</v>
      </c>
      <c r="IP35" s="193">
        <f t="shared" si="29"/>
        <v>0</v>
      </c>
      <c r="IQ35" s="193">
        <f t="shared" ref="IQ35:KK35" si="140">MAX((MIN(CZ35+IP35,$IO$7))-GT35,0)</f>
        <v>0</v>
      </c>
      <c r="IR35" s="193">
        <f t="shared" si="140"/>
        <v>0</v>
      </c>
      <c r="IS35" s="193">
        <f t="shared" si="140"/>
        <v>0</v>
      </c>
      <c r="IT35" s="193">
        <f t="shared" si="140"/>
        <v>0</v>
      </c>
      <c r="IU35" s="193">
        <f t="shared" si="140"/>
        <v>0</v>
      </c>
      <c r="IV35" s="193">
        <f t="shared" si="140"/>
        <v>0</v>
      </c>
      <c r="IW35" s="193">
        <f t="shared" si="140"/>
        <v>0</v>
      </c>
      <c r="IX35" s="193">
        <f t="shared" si="140"/>
        <v>0</v>
      </c>
      <c r="IY35" s="193">
        <f t="shared" si="140"/>
        <v>0</v>
      </c>
      <c r="IZ35" s="193">
        <f t="shared" si="140"/>
        <v>0</v>
      </c>
      <c r="JA35" s="193">
        <f t="shared" si="140"/>
        <v>0</v>
      </c>
      <c r="JB35" s="193">
        <f t="shared" si="140"/>
        <v>0</v>
      </c>
      <c r="JC35" s="193">
        <f t="shared" si="140"/>
        <v>0</v>
      </c>
      <c r="JD35" s="193">
        <f t="shared" si="140"/>
        <v>0</v>
      </c>
      <c r="JE35" s="193">
        <f t="shared" si="140"/>
        <v>0</v>
      </c>
      <c r="JF35" s="193">
        <f t="shared" si="140"/>
        <v>0</v>
      </c>
      <c r="JG35" s="193">
        <f t="shared" si="140"/>
        <v>0</v>
      </c>
      <c r="JH35" s="193">
        <f t="shared" si="140"/>
        <v>0</v>
      </c>
      <c r="JI35" s="193">
        <f t="shared" si="140"/>
        <v>0</v>
      </c>
      <c r="JJ35" s="193">
        <f t="shared" si="140"/>
        <v>0</v>
      </c>
      <c r="JK35" s="193">
        <f t="shared" si="140"/>
        <v>0</v>
      </c>
      <c r="JL35" s="193">
        <f t="shared" si="140"/>
        <v>0</v>
      </c>
      <c r="JM35" s="193">
        <f t="shared" si="140"/>
        <v>0</v>
      </c>
      <c r="JN35" s="193">
        <f t="shared" si="140"/>
        <v>0</v>
      </c>
      <c r="JO35" s="193">
        <f t="shared" si="140"/>
        <v>0</v>
      </c>
      <c r="JP35" s="193">
        <f t="shared" si="140"/>
        <v>0</v>
      </c>
      <c r="JQ35" s="193">
        <f t="shared" si="140"/>
        <v>0</v>
      </c>
      <c r="JR35" s="193">
        <f t="shared" si="140"/>
        <v>0</v>
      </c>
      <c r="JS35" s="193">
        <f t="shared" si="140"/>
        <v>0</v>
      </c>
      <c r="JT35" s="193">
        <f t="shared" si="140"/>
        <v>0</v>
      </c>
      <c r="JU35" s="193">
        <f t="shared" si="140"/>
        <v>0</v>
      </c>
      <c r="JV35" s="193">
        <f t="shared" si="140"/>
        <v>0</v>
      </c>
      <c r="JW35" s="193">
        <f t="shared" si="140"/>
        <v>0</v>
      </c>
      <c r="JX35" s="193">
        <f t="shared" si="140"/>
        <v>0</v>
      </c>
      <c r="JY35" s="193">
        <f t="shared" si="140"/>
        <v>0</v>
      </c>
      <c r="JZ35" s="193">
        <f t="shared" si="140"/>
        <v>0</v>
      </c>
      <c r="KA35" s="193">
        <f t="shared" si="140"/>
        <v>0</v>
      </c>
      <c r="KB35" s="193">
        <f t="shared" si="140"/>
        <v>0</v>
      </c>
      <c r="KC35" s="193">
        <f t="shared" si="140"/>
        <v>0</v>
      </c>
      <c r="KD35" s="193">
        <f t="shared" si="140"/>
        <v>0</v>
      </c>
      <c r="KE35" s="193">
        <f t="shared" si="140"/>
        <v>0</v>
      </c>
      <c r="KF35" s="193">
        <f t="shared" si="140"/>
        <v>0</v>
      </c>
      <c r="KG35" s="193">
        <f t="shared" si="140"/>
        <v>0</v>
      </c>
      <c r="KH35" s="193">
        <f t="shared" si="140"/>
        <v>0</v>
      </c>
      <c r="KI35" s="193">
        <f t="shared" si="140"/>
        <v>0</v>
      </c>
      <c r="KJ35" s="193">
        <f t="shared" si="140"/>
        <v>0</v>
      </c>
      <c r="KK35" s="193">
        <f t="shared" si="140"/>
        <v>0</v>
      </c>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row>
    <row r="36" ht="14.25" customHeight="1">
      <c r="A36" s="1">
        <v>1.0</v>
      </c>
      <c r="B36" s="1">
        <f t="shared" ref="B36:C36" si="141">B35+1</f>
        <v>26</v>
      </c>
      <c r="C36" s="267">
        <f t="shared" si="141"/>
        <v>43491</v>
      </c>
      <c r="D36" s="193">
        <f t="shared" si="15"/>
        <v>12.72256081</v>
      </c>
      <c r="E36" s="193">
        <f>(SUMIFS(Profile!$F$2:$F$17521,Profile!$B$2:$B$17521,$B36,Profile!$C$2:$C$17521,E$8))*$C$6</f>
        <v>0.1718653219</v>
      </c>
      <c r="F36" s="193">
        <f>(SUMIFS(Profile!$F$2:$F$17521,Profile!$B$2:$B$17521,$B36,Profile!$C$2:$C$17521,F$8))*$C$6</f>
        <v>0.1506325432</v>
      </c>
      <c r="G36" s="193">
        <f>(SUMIFS(Profile!$F$2:$F$17521,Profile!$B$2:$B$17521,$B36,Profile!$C$2:$C$17521,G$8))*$C$6</f>
        <v>0.1430207923</v>
      </c>
      <c r="H36" s="193">
        <f>(SUMIFS(Profile!$F$2:$F$17521,Profile!$B$2:$B$17521,$B36,Profile!$C$2:$C$17521,H$8))*$C$6</f>
        <v>0.1366108969</v>
      </c>
      <c r="I36" s="193">
        <f>(SUMIFS(Profile!$F$2:$F$17521,Profile!$B$2:$B$17521,$B36,Profile!$C$2:$C$17521,I$8))*$C$6</f>
        <v>0.128999146</v>
      </c>
      <c r="J36" s="193">
        <f>(SUMIFS(Profile!$F$2:$F$17521,Profile!$B$2:$B$17521,$B36,Profile!$C$2:$C$17521,J$8))*$C$6</f>
        <v>0.1253935798</v>
      </c>
      <c r="K36" s="193">
        <f>(SUMIFS(Profile!$F$2:$F$17521,Profile!$B$2:$B$17521,$B36,Profile!$C$2:$C$17521,K$8))*$C$6</f>
        <v>0.1269960537</v>
      </c>
      <c r="L36" s="193">
        <f>(SUMIFS(Profile!$F$2:$F$17521,Profile!$B$2:$B$17521,$B36,Profile!$C$2:$C$17521,L$8))*$C$6</f>
        <v>0.1261948168</v>
      </c>
      <c r="M36" s="193">
        <f>(SUMIFS(Profile!$F$2:$F$17521,Profile!$B$2:$B$17521,$B36,Profile!$C$2:$C$17521,M$8))*$C$6</f>
        <v>0.1265954352</v>
      </c>
      <c r="N36" s="193">
        <f>(SUMIFS(Profile!$F$2:$F$17521,Profile!$B$2:$B$17521,$B36,Profile!$C$2:$C$17521,N$8))*$C$6</f>
        <v>0.1318034753</v>
      </c>
      <c r="O36" s="193">
        <f>(SUMIFS(Profile!$F$2:$F$17521,Profile!$B$2:$B$17521,$B36,Profile!$C$2:$C$17521,O$8))*$C$6</f>
        <v>0.1358096599</v>
      </c>
      <c r="P36" s="193">
        <f>(SUMIFS(Profile!$F$2:$F$17521,Profile!$B$2:$B$17521,$B36,Profile!$C$2:$C$17521,P$8))*$C$6</f>
        <v>0.1514337801</v>
      </c>
      <c r="Q36" s="193">
        <f>(SUMIFS(Profile!$F$2:$F$17521,Profile!$B$2:$B$17521,$B36,Profile!$C$2:$C$17521,Q$8))*$C$6</f>
        <v>0.1774739804</v>
      </c>
      <c r="R36" s="193">
        <f>(SUMIFS(Profile!$F$2:$F$17521,Profile!$B$2:$B$17521,$B36,Profile!$C$2:$C$17521,R$8))*$C$6</f>
        <v>0.2019117068</v>
      </c>
      <c r="S36" s="193">
        <f>(SUMIFS(Profile!$F$2:$F$17521,Profile!$B$2:$B$17521,$B36,Profile!$C$2:$C$17521,S$8))*$C$6</f>
        <v>0.2399704611</v>
      </c>
      <c r="T36" s="193">
        <f>(SUMIFS(Profile!$F$2:$F$17521,Profile!$B$2:$B$17521,$B36,Profile!$C$2:$C$17521,T$8))*$C$6</f>
        <v>0.2708180829</v>
      </c>
      <c r="U36" s="193">
        <f>(SUMIFS(Profile!$F$2:$F$17521,Profile!$B$2:$B$17521,$B36,Profile!$C$2:$C$17521,U$8))*$C$6</f>
        <v>0.2828366369</v>
      </c>
      <c r="V36" s="193">
        <f>(SUMIFS(Profile!$F$2:$F$17521,Profile!$B$2:$B$17521,$B36,Profile!$C$2:$C$17521,V$8))*$C$6</f>
        <v>0.2868428216</v>
      </c>
      <c r="W36" s="193">
        <f>(SUMIFS(Profile!$F$2:$F$17521,Profile!$B$2:$B$17521,$B36,Profile!$C$2:$C$17521,W$8))*$C$6</f>
        <v>0.2852403477</v>
      </c>
      <c r="X36" s="193">
        <f>(SUMIFS(Profile!$F$2:$F$17521,Profile!$B$2:$B$17521,$B36,Profile!$C$2:$C$17521,X$8))*$C$6</f>
        <v>0.2784298338</v>
      </c>
      <c r="Y36" s="193">
        <f>(SUMIFS(Profile!$F$2:$F$17521,Profile!$B$2:$B$17521,$B36,Profile!$C$2:$C$17521,Y$8))*$C$6</f>
        <v>0.2676131352</v>
      </c>
      <c r="Z36" s="193">
        <f>(SUMIFS(Profile!$F$2:$F$17521,Profile!$B$2:$B$17521,$B36,Profile!$C$2:$C$17521,Z$8))*$C$6</f>
        <v>0.2656100429</v>
      </c>
      <c r="AA36" s="193">
        <f>(SUMIFS(Profile!$F$2:$F$17521,Profile!$B$2:$B$17521,$B36,Profile!$C$2:$C$17521,AA$8))*$C$6</f>
        <v>0.2620044767</v>
      </c>
      <c r="AB36" s="193">
        <f>(SUMIFS(Profile!$F$2:$F$17521,Profile!$B$2:$B$17521,$B36,Profile!$C$2:$C$17521,AB$8))*$C$6</f>
        <v>0.2612032398</v>
      </c>
      <c r="AC36" s="193">
        <f>(SUMIFS(Profile!$F$2:$F$17521,Profile!$B$2:$B$17521,$B36,Profile!$C$2:$C$17521,AC$8))*$C$6</f>
        <v>0.2684143721</v>
      </c>
      <c r="AD36" s="193">
        <f>(SUMIFS(Profile!$F$2:$F$17521,Profile!$B$2:$B$17521,$B36,Profile!$C$2:$C$17521,AD$8))*$C$6</f>
        <v>0.2684143721</v>
      </c>
      <c r="AE36" s="193">
        <f>(SUMIFS(Profile!$F$2:$F$17521,Profile!$B$2:$B$17521,$B36,Profile!$C$2:$C$17521,AE$8))*$C$6</f>
        <v>0.2656100429</v>
      </c>
      <c r="AF36" s="193">
        <f>(SUMIFS(Profile!$F$2:$F$17521,Profile!$B$2:$B$17521,$B36,Profile!$C$2:$C$17521,AF$8))*$C$6</f>
        <v>0.2592001474</v>
      </c>
      <c r="AG36" s="193">
        <f>(SUMIFS(Profile!$F$2:$F$17521,Profile!$B$2:$B$17521,$B36,Profile!$C$2:$C$17521,AG$8))*$C$6</f>
        <v>0.2608026213</v>
      </c>
      <c r="AH36" s="193">
        <f>(SUMIFS(Profile!$F$2:$F$17521,Profile!$B$2:$B$17521,$B36,Profile!$C$2:$C$17521,AH$8))*$C$6</f>
        <v>0.2692156091</v>
      </c>
      <c r="AI36" s="193">
        <f>(SUMIFS(Profile!$F$2:$F$17521,Profile!$B$2:$B$17521,$B36,Profile!$C$2:$C$17521,AI$8))*$C$6</f>
        <v>0.2772279784</v>
      </c>
      <c r="AJ36" s="193">
        <f>(SUMIFS(Profile!$F$2:$F$17521,Profile!$B$2:$B$17521,$B36,Profile!$C$2:$C$17521,AJ$8))*$C$6</f>
        <v>0.2956564278</v>
      </c>
      <c r="AK36" s="193">
        <f>(SUMIFS(Profile!$F$2:$F$17521,Profile!$B$2:$B$17521,$B36,Profile!$C$2:$C$17521,AK$8))*$C$6</f>
        <v>0.3277059051</v>
      </c>
      <c r="AL36" s="193">
        <f>(SUMIFS(Profile!$F$2:$F$17521,Profile!$B$2:$B$17521,$B36,Profile!$C$2:$C$17521,AL$8))*$C$6</f>
        <v>0.3745782656</v>
      </c>
      <c r="AM36" s="193">
        <f>(SUMIFS(Profile!$F$2:$F$17521,Profile!$B$2:$B$17521,$B36,Profile!$C$2:$C$17521,AM$8))*$C$6</f>
        <v>0.4299036757</v>
      </c>
      <c r="AN36" s="193">
        <f>(SUMIFS(Profile!$F$2:$F$17521,Profile!$B$2:$B$17521,$B36,Profile!$C$2:$C$17521,AN$8))*$C$6</f>
        <v>0.4573460407</v>
      </c>
      <c r="AO36" s="193">
        <f>(SUMIFS(Profile!$F$2:$F$17521,Profile!$B$2:$B$17521,$B36,Profile!$C$2:$C$17521,AO$8))*$C$6</f>
        <v>0.4605109265</v>
      </c>
      <c r="AP36" s="193">
        <f>(SUMIFS(Profile!$F$2:$F$17521,Profile!$B$2:$B$17521,$B36,Profile!$C$2:$C$17521,AP$8))*$C$6</f>
        <v>0.4471703316</v>
      </c>
      <c r="AQ36" s="193">
        <f>(SUMIFS(Profile!$F$2:$F$17521,Profile!$B$2:$B$17521,$B36,Profile!$C$2:$C$17521,AQ$8))*$C$6</f>
        <v>0.4291825625</v>
      </c>
      <c r="AR36" s="193">
        <f>(SUMIFS(Profile!$F$2:$F$17521,Profile!$B$2:$B$17521,$B36,Profile!$C$2:$C$17521,AR$8))*$C$6</f>
        <v>0.4080699694</v>
      </c>
      <c r="AS36" s="193">
        <f>(SUMIFS(Profile!$F$2:$F$17521,Profile!$B$2:$B$17521,$B36,Profile!$C$2:$C$17521,AS$8))*$C$6</f>
        <v>0.3934073335</v>
      </c>
      <c r="AT36" s="193">
        <f>(SUMIFS(Profile!$F$2:$F$17521,Profile!$B$2:$B$17521,$B36,Profile!$C$2:$C$17521,AT$8))*$C$6</f>
        <v>0.3729757917</v>
      </c>
      <c r="AU36" s="193">
        <f>(SUMIFS(Profile!$F$2:$F$17521,Profile!$B$2:$B$17521,$B36,Profile!$C$2:$C$17521,AU$8))*$C$6</f>
        <v>0.3561498162</v>
      </c>
      <c r="AV36" s="193">
        <f>(SUMIFS(Profile!$F$2:$F$17521,Profile!$B$2:$B$17521,$B36,Profile!$C$2:$C$17521,AV$8))*$C$6</f>
        <v>0.3381219852</v>
      </c>
      <c r="AW36" s="193">
        <f>(SUMIFS(Profile!$F$2:$F$17521,Profile!$B$2:$B$17521,$B36,Profile!$C$2:$C$17521,AW$8))*$C$6</f>
        <v>0.3148861142</v>
      </c>
      <c r="AX36" s="193">
        <f>(SUMIFS(Profile!$F$2:$F$17521,Profile!$B$2:$B$17521,$B36,Profile!$C$2:$C$17521,AX$8))*$C$6</f>
        <v>0.2756255045</v>
      </c>
      <c r="AY36" s="193">
        <f>(SUMIFS(Profile!$F$2:$F$17521,Profile!$B$2:$B$17521,$B36,Profile!$C$2:$C$17521,AY$8))*$C$6</f>
        <v>0.2367655133</v>
      </c>
      <c r="AZ36" s="193">
        <f>(SUMIFS(Profile!$F$2:$F$17521,Profile!$B$2:$B$17521,$B36,Profile!$C$2:$C$17521,AZ$8))*$C$6</f>
        <v>0.2003092329</v>
      </c>
      <c r="BA36" s="193">
        <f t="shared" si="16"/>
        <v>1.30862213</v>
      </c>
      <c r="BB36" s="193">
        <f>(SUMIFS(Profile!$E$2:$E$17521,Profile!$B$2:$B$17521,$B36,Profile!$C$2:$C$17521,BB$8))*$C$9</f>
        <v>0</v>
      </c>
      <c r="BC36" s="193">
        <f>(SUMIFS(Profile!$E$2:$E$17521,Profile!$B$2:$B$17521,$B36,Profile!$C$2:$C$17521,BC$8))*$C$9</f>
        <v>0</v>
      </c>
      <c r="BD36" s="193">
        <f>(SUMIFS(Profile!$E$2:$E$17521,Profile!$B$2:$B$17521,$B36,Profile!$C$2:$C$17521,BD$8))*$C$9</f>
        <v>0</v>
      </c>
      <c r="BE36" s="193">
        <f>(SUMIFS(Profile!$E$2:$E$17521,Profile!$B$2:$B$17521,$B36,Profile!$C$2:$C$17521,BE$8))*$C$9</f>
        <v>0</v>
      </c>
      <c r="BF36" s="193">
        <f>(SUMIFS(Profile!$E$2:$E$17521,Profile!$B$2:$B$17521,$B36,Profile!$C$2:$C$17521,BF$8))*$C$9</f>
        <v>0</v>
      </c>
      <c r="BG36" s="193">
        <f>(SUMIFS(Profile!$E$2:$E$17521,Profile!$B$2:$B$17521,$B36,Profile!$C$2:$C$17521,BG$8))*$C$9</f>
        <v>0</v>
      </c>
      <c r="BH36" s="193">
        <f>(SUMIFS(Profile!$E$2:$E$17521,Profile!$B$2:$B$17521,$B36,Profile!$C$2:$C$17521,BH$8))*$C$9</f>
        <v>0</v>
      </c>
      <c r="BI36" s="193">
        <f>(SUMIFS(Profile!$E$2:$E$17521,Profile!$B$2:$B$17521,$B36,Profile!$C$2:$C$17521,BI$8))*$C$9</f>
        <v>0</v>
      </c>
      <c r="BJ36" s="193">
        <f>(SUMIFS(Profile!$E$2:$E$17521,Profile!$B$2:$B$17521,$B36,Profile!$C$2:$C$17521,BJ$8))*$C$9</f>
        <v>0</v>
      </c>
      <c r="BK36" s="193">
        <f>(SUMIFS(Profile!$E$2:$E$17521,Profile!$B$2:$B$17521,$B36,Profile!$C$2:$C$17521,BK$8))*$C$9</f>
        <v>0</v>
      </c>
      <c r="BL36" s="193">
        <f>(SUMIFS(Profile!$E$2:$E$17521,Profile!$B$2:$B$17521,$B36,Profile!$C$2:$C$17521,BL$8))*$C$9</f>
        <v>0</v>
      </c>
      <c r="BM36" s="193">
        <f>(SUMIFS(Profile!$E$2:$E$17521,Profile!$B$2:$B$17521,$B36,Profile!$C$2:$C$17521,BM$8))*$C$9</f>
        <v>0</v>
      </c>
      <c r="BN36" s="193">
        <f>(SUMIFS(Profile!$E$2:$E$17521,Profile!$B$2:$B$17521,$B36,Profile!$C$2:$C$17521,BN$8))*$C$9</f>
        <v>0.000005805120121</v>
      </c>
      <c r="BO36" s="193">
        <f>(SUMIFS(Profile!$E$2:$E$17521,Profile!$B$2:$B$17521,$B36,Profile!$C$2:$C$17521,BO$8))*$C$9</f>
        <v>0.00008062666835</v>
      </c>
      <c r="BP36" s="193">
        <f>(SUMIFS(Profile!$E$2:$E$17521,Profile!$B$2:$B$17521,$B36,Profile!$C$2:$C$17521,BP$8))*$C$9</f>
        <v>0.00008417424176</v>
      </c>
      <c r="BQ36" s="193">
        <f>(SUMIFS(Profile!$E$2:$E$17521,Profile!$B$2:$B$17521,$B36,Profile!$C$2:$C$17521,BQ$8))*$C$9</f>
        <v>0.003718636696</v>
      </c>
      <c r="BR36" s="193">
        <f>(SUMIFS(Profile!$E$2:$E$17521,Profile!$B$2:$B$17521,$B36,Profile!$C$2:$C$17521,BR$8))*$C$9</f>
        <v>0.01679126469</v>
      </c>
      <c r="BS36" s="193">
        <f>(SUMIFS(Profile!$E$2:$E$17521,Profile!$B$2:$B$17521,$B36,Profile!$C$2:$C$17521,BS$8))*$C$9</f>
        <v>0.02616438704</v>
      </c>
      <c r="BT36" s="193">
        <f>(SUMIFS(Profile!$E$2:$E$17521,Profile!$B$2:$B$17521,$B36,Profile!$C$2:$C$17521,BT$8))*$C$9</f>
        <v>0.04276599416</v>
      </c>
      <c r="BU36" s="193">
        <f>(SUMIFS(Profile!$E$2:$E$17521,Profile!$B$2:$B$17521,$B36,Profile!$C$2:$C$17521,BU$8))*$C$9</f>
        <v>0.07129392977</v>
      </c>
      <c r="BV36" s="193">
        <f>(SUMIFS(Profile!$E$2:$E$17521,Profile!$B$2:$B$17521,$B36,Profile!$C$2:$C$17521,BV$8))*$C$9</f>
        <v>0.09001338531</v>
      </c>
      <c r="BW36" s="193">
        <f>(SUMIFS(Profile!$E$2:$E$17521,Profile!$B$2:$B$17521,$B36,Profile!$C$2:$C$17521,BW$8))*$C$9</f>
        <v>0.1225219548</v>
      </c>
      <c r="BX36" s="193">
        <f>(SUMIFS(Profile!$E$2:$E$17521,Profile!$B$2:$B$17521,$B36,Profile!$C$2:$C$17521,BX$8))*$C$9</f>
        <v>0.1399117553</v>
      </c>
      <c r="BY36" s="193">
        <f>(SUMIFS(Profile!$E$2:$E$17521,Profile!$B$2:$B$17521,$B36,Profile!$C$2:$C$17521,BY$8))*$C$9</f>
        <v>0.1304372997</v>
      </c>
      <c r="BZ36" s="193">
        <f>(SUMIFS(Profile!$E$2:$E$17521,Profile!$B$2:$B$17521,$B36,Profile!$C$2:$C$17521,BZ$8))*$C$9</f>
        <v>0.1265536348</v>
      </c>
      <c r="CA36" s="193">
        <f>(SUMIFS(Profile!$E$2:$E$17521,Profile!$B$2:$B$17521,$B36,Profile!$C$2:$C$17521,CA$8))*$C$9</f>
        <v>0.08936459199</v>
      </c>
      <c r="CB36" s="193">
        <f>(SUMIFS(Profile!$E$2:$E$17521,Profile!$B$2:$B$17521,$B36,Profile!$C$2:$C$17521,CB$8))*$C$9</f>
        <v>0.1024680409</v>
      </c>
      <c r="CC36" s="193">
        <f>(SUMIFS(Profile!$E$2:$E$17521,Profile!$B$2:$B$17521,$B36,Profile!$C$2:$C$17521,CC$8))*$C$9</f>
        <v>0.09634534954</v>
      </c>
      <c r="CD36" s="193">
        <f>(SUMIFS(Profile!$E$2:$E$17521,Profile!$B$2:$B$17521,$B36,Profile!$C$2:$C$17521,CD$8))*$C$9</f>
        <v>0.1011423245</v>
      </c>
      <c r="CE36" s="193">
        <f>(SUMIFS(Profile!$E$2:$E$17521,Profile!$B$2:$B$17521,$B36,Profile!$C$2:$C$17521,CE$8))*$C$9</f>
        <v>0.05766027522</v>
      </c>
      <c r="CF36" s="193">
        <f>(SUMIFS(Profile!$E$2:$E$17521,Profile!$B$2:$B$17521,$B36,Profile!$C$2:$C$17521,CF$8))*$C$9</f>
        <v>0.03646384937</v>
      </c>
      <c r="CG36" s="193">
        <f>(SUMIFS(Profile!$E$2:$E$17521,Profile!$B$2:$B$17521,$B36,Profile!$C$2:$C$17521,CG$8))*$C$9</f>
        <v>0.02152852577</v>
      </c>
      <c r="CH36" s="193">
        <f>(SUMIFS(Profile!$E$2:$E$17521,Profile!$B$2:$B$17521,$B36,Profile!$C$2:$C$17521,CH$8))*$C$9</f>
        <v>0.01737642951</v>
      </c>
      <c r="CI36" s="193">
        <f>(SUMIFS(Profile!$E$2:$E$17521,Profile!$B$2:$B$17521,$B36,Profile!$C$2:$C$17521,CI$8))*$C$9</f>
        <v>0.008834747811</v>
      </c>
      <c r="CJ36" s="193">
        <f>(SUMIFS(Profile!$E$2:$E$17521,Profile!$B$2:$B$17521,$B36,Profile!$C$2:$C$17521,CJ$8))*$C$9</f>
        <v>0.003324076283</v>
      </c>
      <c r="CK36" s="193">
        <f>(SUMIFS(Profile!$E$2:$E$17521,Profile!$B$2:$B$17521,$B36,Profile!$C$2:$C$17521,CK$8))*$C$9</f>
        <v>0.003229581828</v>
      </c>
      <c r="CL36" s="193">
        <f>(SUMIFS(Profile!$E$2:$E$17521,Profile!$B$2:$B$17521,$B36,Profile!$C$2:$C$17521,CL$8))*$C$9</f>
        <v>0.0005414887047</v>
      </c>
      <c r="CM36" s="193">
        <f>(SUMIFS(Profile!$E$2:$E$17521,Profile!$B$2:$B$17521,$B36,Profile!$C$2:$C$17521,CM$8))*$C$9</f>
        <v>0</v>
      </c>
      <c r="CN36" s="193">
        <f>(SUMIFS(Profile!$E$2:$E$17521,Profile!$B$2:$B$17521,$B36,Profile!$C$2:$C$17521,CN$8))*$C$9</f>
        <v>0</v>
      </c>
      <c r="CO36" s="193">
        <f>(SUMIFS(Profile!$E$2:$E$17521,Profile!$B$2:$B$17521,$B36,Profile!$C$2:$C$17521,CO$8))*$C$9</f>
        <v>0</v>
      </c>
      <c r="CP36" s="193">
        <f>(SUMIFS(Profile!$E$2:$E$17521,Profile!$B$2:$B$17521,$B36,Profile!$C$2:$C$17521,CP$8))*$C$9</f>
        <v>0</v>
      </c>
      <c r="CQ36" s="193">
        <f>(SUMIFS(Profile!$E$2:$E$17521,Profile!$B$2:$B$17521,$B36,Profile!$C$2:$C$17521,CQ$8))*$C$9</f>
        <v>0</v>
      </c>
      <c r="CR36" s="193">
        <f>(SUMIFS(Profile!$E$2:$E$17521,Profile!$B$2:$B$17521,$B36,Profile!$C$2:$C$17521,CR$8))*$C$9</f>
        <v>0</v>
      </c>
      <c r="CS36" s="193">
        <f>(SUMIFS(Profile!$E$2:$E$17521,Profile!$B$2:$B$17521,$B36,Profile!$C$2:$C$17521,CS$8))*$C$9</f>
        <v>0</v>
      </c>
      <c r="CT36" s="193">
        <f>(SUMIFS(Profile!$E$2:$E$17521,Profile!$B$2:$B$17521,$B36,Profile!$C$2:$C$17521,CT$8))*$C$9</f>
        <v>0</v>
      </c>
      <c r="CU36" s="193">
        <f>(SUMIFS(Profile!$E$2:$E$17521,Profile!$B$2:$B$17521,$B36,Profile!$C$2:$C$17521,CU$8))*$C$9</f>
        <v>0</v>
      </c>
      <c r="CV36" s="193">
        <f>(SUMIFS(Profile!$E$2:$E$17521,Profile!$B$2:$B$17521,$B36,Profile!$C$2:$C$17521,CV$8))*$C$9</f>
        <v>0</v>
      </c>
      <c r="CW36" s="193">
        <f>(SUMIFS(Profile!$E$2:$E$17521,Profile!$B$2:$B$17521,$B36,Profile!$C$2:$C$17521,CW$8))*$C$9</f>
        <v>0</v>
      </c>
      <c r="CX36" s="193">
        <f t="shared" si="17"/>
        <v>0</v>
      </c>
      <c r="CY36" s="193">
        <f t="shared" ref="CY36:ET36" si="142">MAX(BB36-E36,0)</f>
        <v>0</v>
      </c>
      <c r="CZ36" s="193">
        <f t="shared" si="142"/>
        <v>0</v>
      </c>
      <c r="DA36" s="193">
        <f t="shared" si="142"/>
        <v>0</v>
      </c>
      <c r="DB36" s="193">
        <f t="shared" si="142"/>
        <v>0</v>
      </c>
      <c r="DC36" s="193">
        <f t="shared" si="142"/>
        <v>0</v>
      </c>
      <c r="DD36" s="193">
        <f t="shared" si="142"/>
        <v>0</v>
      </c>
      <c r="DE36" s="193">
        <f t="shared" si="142"/>
        <v>0</v>
      </c>
      <c r="DF36" s="193">
        <f t="shared" si="142"/>
        <v>0</v>
      </c>
      <c r="DG36" s="193">
        <f t="shared" si="142"/>
        <v>0</v>
      </c>
      <c r="DH36" s="193">
        <f t="shared" si="142"/>
        <v>0</v>
      </c>
      <c r="DI36" s="193">
        <f t="shared" si="142"/>
        <v>0</v>
      </c>
      <c r="DJ36" s="193">
        <f t="shared" si="142"/>
        <v>0</v>
      </c>
      <c r="DK36" s="193">
        <f t="shared" si="142"/>
        <v>0</v>
      </c>
      <c r="DL36" s="193">
        <f t="shared" si="142"/>
        <v>0</v>
      </c>
      <c r="DM36" s="193">
        <f t="shared" si="142"/>
        <v>0</v>
      </c>
      <c r="DN36" s="193">
        <f t="shared" si="142"/>
        <v>0</v>
      </c>
      <c r="DO36" s="193">
        <f t="shared" si="142"/>
        <v>0</v>
      </c>
      <c r="DP36" s="193">
        <f t="shared" si="142"/>
        <v>0</v>
      </c>
      <c r="DQ36" s="193">
        <f t="shared" si="142"/>
        <v>0</v>
      </c>
      <c r="DR36" s="193">
        <f t="shared" si="142"/>
        <v>0</v>
      </c>
      <c r="DS36" s="193">
        <f t="shared" si="142"/>
        <v>0</v>
      </c>
      <c r="DT36" s="193">
        <f t="shared" si="142"/>
        <v>0</v>
      </c>
      <c r="DU36" s="193">
        <f t="shared" si="142"/>
        <v>0</v>
      </c>
      <c r="DV36" s="193">
        <f t="shared" si="142"/>
        <v>0</v>
      </c>
      <c r="DW36" s="193">
        <f t="shared" si="142"/>
        <v>0</v>
      </c>
      <c r="DX36" s="193">
        <f t="shared" si="142"/>
        <v>0</v>
      </c>
      <c r="DY36" s="193">
        <f t="shared" si="142"/>
        <v>0</v>
      </c>
      <c r="DZ36" s="193">
        <f t="shared" si="142"/>
        <v>0</v>
      </c>
      <c r="EA36" s="193">
        <f t="shared" si="142"/>
        <v>0</v>
      </c>
      <c r="EB36" s="193">
        <f t="shared" si="142"/>
        <v>0</v>
      </c>
      <c r="EC36" s="193">
        <f t="shared" si="142"/>
        <v>0</v>
      </c>
      <c r="ED36" s="193">
        <f t="shared" si="142"/>
        <v>0</v>
      </c>
      <c r="EE36" s="193">
        <f t="shared" si="142"/>
        <v>0</v>
      </c>
      <c r="EF36" s="193">
        <f t="shared" si="142"/>
        <v>0</v>
      </c>
      <c r="EG36" s="193">
        <f t="shared" si="142"/>
        <v>0</v>
      </c>
      <c r="EH36" s="193">
        <f t="shared" si="142"/>
        <v>0</v>
      </c>
      <c r="EI36" s="193">
        <f t="shared" si="142"/>
        <v>0</v>
      </c>
      <c r="EJ36" s="193">
        <f t="shared" si="142"/>
        <v>0</v>
      </c>
      <c r="EK36" s="193">
        <f t="shared" si="142"/>
        <v>0</v>
      </c>
      <c r="EL36" s="193">
        <f t="shared" si="142"/>
        <v>0</v>
      </c>
      <c r="EM36" s="193">
        <f t="shared" si="142"/>
        <v>0</v>
      </c>
      <c r="EN36" s="193">
        <f t="shared" si="142"/>
        <v>0</v>
      </c>
      <c r="EO36" s="193">
        <f t="shared" si="142"/>
        <v>0</v>
      </c>
      <c r="EP36" s="193">
        <f t="shared" si="142"/>
        <v>0</v>
      </c>
      <c r="EQ36" s="193">
        <f t="shared" si="142"/>
        <v>0</v>
      </c>
      <c r="ER36" s="193">
        <f t="shared" si="142"/>
        <v>0</v>
      </c>
      <c r="ES36" s="193">
        <f t="shared" si="142"/>
        <v>0</v>
      </c>
      <c r="ET36" s="193">
        <f t="shared" si="142"/>
        <v>0</v>
      </c>
      <c r="EU36" s="193">
        <f t="shared" si="19"/>
        <v>1.30862213</v>
      </c>
      <c r="EV36" s="193">
        <f t="shared" ref="EV36:GQ36" si="143">BB36-CY36</f>
        <v>0</v>
      </c>
      <c r="EW36" s="193">
        <f t="shared" si="143"/>
        <v>0</v>
      </c>
      <c r="EX36" s="193">
        <f t="shared" si="143"/>
        <v>0</v>
      </c>
      <c r="EY36" s="193">
        <f t="shared" si="143"/>
        <v>0</v>
      </c>
      <c r="EZ36" s="193">
        <f t="shared" si="143"/>
        <v>0</v>
      </c>
      <c r="FA36" s="193">
        <f t="shared" si="143"/>
        <v>0</v>
      </c>
      <c r="FB36" s="193">
        <f t="shared" si="143"/>
        <v>0</v>
      </c>
      <c r="FC36" s="193">
        <f t="shared" si="143"/>
        <v>0</v>
      </c>
      <c r="FD36" s="193">
        <f t="shared" si="143"/>
        <v>0</v>
      </c>
      <c r="FE36" s="193">
        <f t="shared" si="143"/>
        <v>0</v>
      </c>
      <c r="FF36" s="193">
        <f t="shared" si="143"/>
        <v>0</v>
      </c>
      <c r="FG36" s="193">
        <f t="shared" si="143"/>
        <v>0</v>
      </c>
      <c r="FH36" s="193">
        <f t="shared" si="143"/>
        <v>0.000005805120121</v>
      </c>
      <c r="FI36" s="193">
        <f t="shared" si="143"/>
        <v>0.00008062666835</v>
      </c>
      <c r="FJ36" s="193">
        <f t="shared" si="143"/>
        <v>0.00008417424176</v>
      </c>
      <c r="FK36" s="193">
        <f t="shared" si="143"/>
        <v>0.003718636696</v>
      </c>
      <c r="FL36" s="193">
        <f t="shared" si="143"/>
        <v>0.01679126469</v>
      </c>
      <c r="FM36" s="193">
        <f t="shared" si="143"/>
        <v>0.02616438704</v>
      </c>
      <c r="FN36" s="193">
        <f t="shared" si="143"/>
        <v>0.04276599416</v>
      </c>
      <c r="FO36" s="193">
        <f t="shared" si="143"/>
        <v>0.07129392977</v>
      </c>
      <c r="FP36" s="193">
        <f t="shared" si="143"/>
        <v>0.09001338531</v>
      </c>
      <c r="FQ36" s="193">
        <f t="shared" si="143"/>
        <v>0.1225219548</v>
      </c>
      <c r="FR36" s="193">
        <f t="shared" si="143"/>
        <v>0.1399117553</v>
      </c>
      <c r="FS36" s="193">
        <f t="shared" si="143"/>
        <v>0.1304372997</v>
      </c>
      <c r="FT36" s="193">
        <f t="shared" si="143"/>
        <v>0.1265536348</v>
      </c>
      <c r="FU36" s="193">
        <f t="shared" si="143"/>
        <v>0.08936459199</v>
      </c>
      <c r="FV36" s="193">
        <f t="shared" si="143"/>
        <v>0.1024680409</v>
      </c>
      <c r="FW36" s="193">
        <f t="shared" si="143"/>
        <v>0.09634534954</v>
      </c>
      <c r="FX36" s="193">
        <f t="shared" si="143"/>
        <v>0.1011423245</v>
      </c>
      <c r="FY36" s="193">
        <f t="shared" si="143"/>
        <v>0.05766027522</v>
      </c>
      <c r="FZ36" s="193">
        <f t="shared" si="143"/>
        <v>0.03646384937</v>
      </c>
      <c r="GA36" s="193">
        <f t="shared" si="143"/>
        <v>0.02152852577</v>
      </c>
      <c r="GB36" s="193">
        <f t="shared" si="143"/>
        <v>0.01737642951</v>
      </c>
      <c r="GC36" s="193">
        <f t="shared" si="143"/>
        <v>0.008834747811</v>
      </c>
      <c r="GD36" s="193">
        <f t="shared" si="143"/>
        <v>0.003324076283</v>
      </c>
      <c r="GE36" s="193">
        <f t="shared" si="143"/>
        <v>0.003229581828</v>
      </c>
      <c r="GF36" s="193">
        <f t="shared" si="143"/>
        <v>0.0005414887047</v>
      </c>
      <c r="GG36" s="193">
        <f t="shared" si="143"/>
        <v>0</v>
      </c>
      <c r="GH36" s="193">
        <f t="shared" si="143"/>
        <v>0</v>
      </c>
      <c r="GI36" s="193">
        <f t="shared" si="143"/>
        <v>0</v>
      </c>
      <c r="GJ36" s="193">
        <f t="shared" si="143"/>
        <v>0</v>
      </c>
      <c r="GK36" s="193">
        <f t="shared" si="143"/>
        <v>0</v>
      </c>
      <c r="GL36" s="193">
        <f t="shared" si="143"/>
        <v>0</v>
      </c>
      <c r="GM36" s="193">
        <f t="shared" si="143"/>
        <v>0</v>
      </c>
      <c r="GN36" s="193">
        <f t="shared" si="143"/>
        <v>0</v>
      </c>
      <c r="GO36" s="193">
        <f t="shared" si="143"/>
        <v>0</v>
      </c>
      <c r="GP36" s="193">
        <f t="shared" si="143"/>
        <v>0</v>
      </c>
      <c r="GQ36" s="193">
        <f t="shared" si="143"/>
        <v>0</v>
      </c>
      <c r="GR36" s="193">
        <f t="shared" si="21"/>
        <v>11.41393868</v>
      </c>
      <c r="GS36" s="193">
        <f t="shared" ref="GS36:IN36" si="144">E36-EV36</f>
        <v>0.1718653219</v>
      </c>
      <c r="GT36" s="193">
        <f t="shared" si="144"/>
        <v>0.1506325432</v>
      </c>
      <c r="GU36" s="193">
        <f t="shared" si="144"/>
        <v>0.1430207923</v>
      </c>
      <c r="GV36" s="193">
        <f t="shared" si="144"/>
        <v>0.1366108969</v>
      </c>
      <c r="GW36" s="193">
        <f t="shared" si="144"/>
        <v>0.128999146</v>
      </c>
      <c r="GX36" s="193">
        <f t="shared" si="144"/>
        <v>0.1253935798</v>
      </c>
      <c r="GY36" s="193">
        <f t="shared" si="144"/>
        <v>0.1269960537</v>
      </c>
      <c r="GZ36" s="193">
        <f t="shared" si="144"/>
        <v>0.1261948168</v>
      </c>
      <c r="HA36" s="193">
        <f t="shared" si="144"/>
        <v>0.1265954352</v>
      </c>
      <c r="HB36" s="193">
        <f t="shared" si="144"/>
        <v>0.1318034753</v>
      </c>
      <c r="HC36" s="193">
        <f t="shared" si="144"/>
        <v>0.1358096599</v>
      </c>
      <c r="HD36" s="193">
        <f t="shared" si="144"/>
        <v>0.1514337801</v>
      </c>
      <c r="HE36" s="193">
        <f t="shared" si="144"/>
        <v>0.1774681753</v>
      </c>
      <c r="HF36" s="193">
        <f t="shared" si="144"/>
        <v>0.2018310801</v>
      </c>
      <c r="HG36" s="193">
        <f t="shared" si="144"/>
        <v>0.2398862868</v>
      </c>
      <c r="HH36" s="193">
        <f t="shared" si="144"/>
        <v>0.2670994462</v>
      </c>
      <c r="HI36" s="193">
        <f t="shared" si="144"/>
        <v>0.2660453722</v>
      </c>
      <c r="HJ36" s="193">
        <f t="shared" si="144"/>
        <v>0.2606784345</v>
      </c>
      <c r="HK36" s="193">
        <f t="shared" si="144"/>
        <v>0.2424743535</v>
      </c>
      <c r="HL36" s="193">
        <f t="shared" si="144"/>
        <v>0.207135904</v>
      </c>
      <c r="HM36" s="193">
        <f t="shared" si="144"/>
        <v>0.1775997499</v>
      </c>
      <c r="HN36" s="193">
        <f t="shared" si="144"/>
        <v>0.143088088</v>
      </c>
      <c r="HO36" s="193">
        <f t="shared" si="144"/>
        <v>0.1220927214</v>
      </c>
      <c r="HP36" s="193">
        <f t="shared" si="144"/>
        <v>0.13076594</v>
      </c>
      <c r="HQ36" s="193">
        <f t="shared" si="144"/>
        <v>0.1418607373</v>
      </c>
      <c r="HR36" s="193">
        <f t="shared" si="144"/>
        <v>0.1790497801</v>
      </c>
      <c r="HS36" s="193">
        <f t="shared" si="144"/>
        <v>0.163142002</v>
      </c>
      <c r="HT36" s="193">
        <f t="shared" si="144"/>
        <v>0.1628547979</v>
      </c>
      <c r="HU36" s="193">
        <f t="shared" si="144"/>
        <v>0.1596602968</v>
      </c>
      <c r="HV36" s="193">
        <f t="shared" si="144"/>
        <v>0.2115553339</v>
      </c>
      <c r="HW36" s="193">
        <f t="shared" si="144"/>
        <v>0.240764129</v>
      </c>
      <c r="HX36" s="193">
        <f t="shared" si="144"/>
        <v>0.2741279021</v>
      </c>
      <c r="HY36" s="193">
        <f t="shared" si="144"/>
        <v>0.3103294756</v>
      </c>
      <c r="HZ36" s="193">
        <f t="shared" si="144"/>
        <v>0.3657435178</v>
      </c>
      <c r="IA36" s="193">
        <f t="shared" si="144"/>
        <v>0.4265795995</v>
      </c>
      <c r="IB36" s="193">
        <f t="shared" si="144"/>
        <v>0.4541164588</v>
      </c>
      <c r="IC36" s="193">
        <f t="shared" si="144"/>
        <v>0.4599694378</v>
      </c>
      <c r="ID36" s="193">
        <f t="shared" si="144"/>
        <v>0.4471703316</v>
      </c>
      <c r="IE36" s="193">
        <f t="shared" si="144"/>
        <v>0.4291825625</v>
      </c>
      <c r="IF36" s="193">
        <f t="shared" si="144"/>
        <v>0.4080699694</v>
      </c>
      <c r="IG36" s="193">
        <f t="shared" si="144"/>
        <v>0.3934073335</v>
      </c>
      <c r="IH36" s="193">
        <f t="shared" si="144"/>
        <v>0.3729757917</v>
      </c>
      <c r="II36" s="193">
        <f t="shared" si="144"/>
        <v>0.3561498162</v>
      </c>
      <c r="IJ36" s="193">
        <f t="shared" si="144"/>
        <v>0.3381219852</v>
      </c>
      <c r="IK36" s="193">
        <f t="shared" si="144"/>
        <v>0.3148861142</v>
      </c>
      <c r="IL36" s="193">
        <f t="shared" si="144"/>
        <v>0.2756255045</v>
      </c>
      <c r="IM36" s="193">
        <f t="shared" si="144"/>
        <v>0.2367655133</v>
      </c>
      <c r="IN36" s="193">
        <f t="shared" si="144"/>
        <v>0.2003092329</v>
      </c>
      <c r="IO36" s="193">
        <f t="shared" si="23"/>
        <v>0</v>
      </c>
      <c r="IP36" s="193">
        <f t="shared" si="29"/>
        <v>0</v>
      </c>
      <c r="IQ36" s="193">
        <f t="shared" ref="IQ36:KK36" si="145">MAX((MIN(CZ36+IP36,$IO$7))-GT36,0)</f>
        <v>0</v>
      </c>
      <c r="IR36" s="193">
        <f t="shared" si="145"/>
        <v>0</v>
      </c>
      <c r="IS36" s="193">
        <f t="shared" si="145"/>
        <v>0</v>
      </c>
      <c r="IT36" s="193">
        <f t="shared" si="145"/>
        <v>0</v>
      </c>
      <c r="IU36" s="193">
        <f t="shared" si="145"/>
        <v>0</v>
      </c>
      <c r="IV36" s="193">
        <f t="shared" si="145"/>
        <v>0</v>
      </c>
      <c r="IW36" s="193">
        <f t="shared" si="145"/>
        <v>0</v>
      </c>
      <c r="IX36" s="193">
        <f t="shared" si="145"/>
        <v>0</v>
      </c>
      <c r="IY36" s="193">
        <f t="shared" si="145"/>
        <v>0</v>
      </c>
      <c r="IZ36" s="193">
        <f t="shared" si="145"/>
        <v>0</v>
      </c>
      <c r="JA36" s="193">
        <f t="shared" si="145"/>
        <v>0</v>
      </c>
      <c r="JB36" s="193">
        <f t="shared" si="145"/>
        <v>0</v>
      </c>
      <c r="JC36" s="193">
        <f t="shared" si="145"/>
        <v>0</v>
      </c>
      <c r="JD36" s="193">
        <f t="shared" si="145"/>
        <v>0</v>
      </c>
      <c r="JE36" s="193">
        <f t="shared" si="145"/>
        <v>0</v>
      </c>
      <c r="JF36" s="193">
        <f t="shared" si="145"/>
        <v>0</v>
      </c>
      <c r="JG36" s="193">
        <f t="shared" si="145"/>
        <v>0</v>
      </c>
      <c r="JH36" s="193">
        <f t="shared" si="145"/>
        <v>0</v>
      </c>
      <c r="JI36" s="193">
        <f t="shared" si="145"/>
        <v>0</v>
      </c>
      <c r="JJ36" s="193">
        <f t="shared" si="145"/>
        <v>0</v>
      </c>
      <c r="JK36" s="193">
        <f t="shared" si="145"/>
        <v>0</v>
      </c>
      <c r="JL36" s="193">
        <f t="shared" si="145"/>
        <v>0</v>
      </c>
      <c r="JM36" s="193">
        <f t="shared" si="145"/>
        <v>0</v>
      </c>
      <c r="JN36" s="193">
        <f t="shared" si="145"/>
        <v>0</v>
      </c>
      <c r="JO36" s="193">
        <f t="shared" si="145"/>
        <v>0</v>
      </c>
      <c r="JP36" s="193">
        <f t="shared" si="145"/>
        <v>0</v>
      </c>
      <c r="JQ36" s="193">
        <f t="shared" si="145"/>
        <v>0</v>
      </c>
      <c r="JR36" s="193">
        <f t="shared" si="145"/>
        <v>0</v>
      </c>
      <c r="JS36" s="193">
        <f t="shared" si="145"/>
        <v>0</v>
      </c>
      <c r="JT36" s="193">
        <f t="shared" si="145"/>
        <v>0</v>
      </c>
      <c r="JU36" s="193">
        <f t="shared" si="145"/>
        <v>0</v>
      </c>
      <c r="JV36" s="193">
        <f t="shared" si="145"/>
        <v>0</v>
      </c>
      <c r="JW36" s="193">
        <f t="shared" si="145"/>
        <v>0</v>
      </c>
      <c r="JX36" s="193">
        <f t="shared" si="145"/>
        <v>0</v>
      </c>
      <c r="JY36" s="193">
        <f t="shared" si="145"/>
        <v>0</v>
      </c>
      <c r="JZ36" s="193">
        <f t="shared" si="145"/>
        <v>0</v>
      </c>
      <c r="KA36" s="193">
        <f t="shared" si="145"/>
        <v>0</v>
      </c>
      <c r="KB36" s="193">
        <f t="shared" si="145"/>
        <v>0</v>
      </c>
      <c r="KC36" s="193">
        <f t="shared" si="145"/>
        <v>0</v>
      </c>
      <c r="KD36" s="193">
        <f t="shared" si="145"/>
        <v>0</v>
      </c>
      <c r="KE36" s="193">
        <f t="shared" si="145"/>
        <v>0</v>
      </c>
      <c r="KF36" s="193">
        <f t="shared" si="145"/>
        <v>0</v>
      </c>
      <c r="KG36" s="193">
        <f t="shared" si="145"/>
        <v>0</v>
      </c>
      <c r="KH36" s="193">
        <f t="shared" si="145"/>
        <v>0</v>
      </c>
      <c r="KI36" s="193">
        <f t="shared" si="145"/>
        <v>0</v>
      </c>
      <c r="KJ36" s="193">
        <f t="shared" si="145"/>
        <v>0</v>
      </c>
      <c r="KK36" s="193">
        <f t="shared" si="145"/>
        <v>0</v>
      </c>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row>
    <row r="37" ht="14.25" customHeight="1">
      <c r="A37" s="1">
        <v>1.0</v>
      </c>
      <c r="B37" s="1">
        <f t="shared" ref="B37:C37" si="146">B36+1</f>
        <v>27</v>
      </c>
      <c r="C37" s="267">
        <f t="shared" si="146"/>
        <v>43492</v>
      </c>
      <c r="D37" s="193">
        <f t="shared" si="15"/>
        <v>12.66310903</v>
      </c>
      <c r="E37" s="193">
        <f>(SUMIFS(Profile!$F$2:$F$17521,Profile!$B$2:$B$17521,$B37,Profile!$C$2:$C$17521,E$8))*$C$6</f>
        <v>0.1730671773</v>
      </c>
      <c r="F37" s="193">
        <f>(SUMIFS(Profile!$F$2:$F$17521,Profile!$B$2:$B$17521,$B37,Profile!$C$2:$C$17521,F$8))*$C$6</f>
        <v>0.1510331616</v>
      </c>
      <c r="G37" s="193">
        <f>(SUMIFS(Profile!$F$2:$F$17521,Profile!$B$2:$B$17521,$B37,Profile!$C$2:$C$17521,G$8))*$C$6</f>
        <v>0.1430207923</v>
      </c>
      <c r="H37" s="193">
        <f>(SUMIFS(Profile!$F$2:$F$17521,Profile!$B$2:$B$17521,$B37,Profile!$C$2:$C$17521,H$8))*$C$6</f>
        <v>0.1354090415</v>
      </c>
      <c r="I37" s="193">
        <f>(SUMIFS(Profile!$F$2:$F$17521,Profile!$B$2:$B$17521,$B37,Profile!$C$2:$C$17521,I$8))*$C$6</f>
        <v>0.128999146</v>
      </c>
      <c r="J37" s="193">
        <f>(SUMIFS(Profile!$F$2:$F$17521,Profile!$B$2:$B$17521,$B37,Profile!$C$2:$C$17521,J$8))*$C$6</f>
        <v>0.1257941983</v>
      </c>
      <c r="K37" s="193">
        <f>(SUMIFS(Profile!$F$2:$F$17521,Profile!$B$2:$B$17521,$B37,Profile!$C$2:$C$17521,K$8))*$C$6</f>
        <v>0.1261948168</v>
      </c>
      <c r="L37" s="193">
        <f>(SUMIFS(Profile!$F$2:$F$17521,Profile!$B$2:$B$17521,$B37,Profile!$C$2:$C$17521,L$8))*$C$6</f>
        <v>0.1249929614</v>
      </c>
      <c r="M37" s="193">
        <f>(SUMIFS(Profile!$F$2:$F$17521,Profile!$B$2:$B$17521,$B37,Profile!$C$2:$C$17521,M$8))*$C$6</f>
        <v>0.1249929614</v>
      </c>
      <c r="N37" s="193">
        <f>(SUMIFS(Profile!$F$2:$F$17521,Profile!$B$2:$B$17521,$B37,Profile!$C$2:$C$17521,N$8))*$C$6</f>
        <v>0.1285985275</v>
      </c>
      <c r="O37" s="193">
        <f>(SUMIFS(Profile!$F$2:$F$17521,Profile!$B$2:$B$17521,$B37,Profile!$C$2:$C$17521,O$8))*$C$6</f>
        <v>0.135008423</v>
      </c>
      <c r="P37" s="193">
        <f>(SUMIFS(Profile!$F$2:$F$17521,Profile!$B$2:$B$17521,$B37,Profile!$C$2:$C$17521,P$8))*$C$6</f>
        <v>0.1502319247</v>
      </c>
      <c r="Q37" s="193">
        <f>(SUMIFS(Profile!$F$2:$F$17521,Profile!$B$2:$B$17521,$B37,Profile!$C$2:$C$17521,Q$8))*$C$6</f>
        <v>0.1750702696</v>
      </c>
      <c r="R37" s="193">
        <f>(SUMIFS(Profile!$F$2:$F$17521,Profile!$B$2:$B$17521,$B37,Profile!$C$2:$C$17521,R$8))*$C$6</f>
        <v>0.2007098514</v>
      </c>
      <c r="S37" s="193">
        <f>(SUMIFS(Profile!$F$2:$F$17521,Profile!$B$2:$B$17521,$B37,Profile!$C$2:$C$17521,S$8))*$C$6</f>
        <v>0.2395698426</v>
      </c>
      <c r="T37" s="193">
        <f>(SUMIFS(Profile!$F$2:$F$17521,Profile!$B$2:$B$17521,$B37,Profile!$C$2:$C$17521,T$8))*$C$6</f>
        <v>0.2728211753</v>
      </c>
      <c r="U37" s="193">
        <f>(SUMIFS(Profile!$F$2:$F$17521,Profile!$B$2:$B$17521,$B37,Profile!$C$2:$C$17521,U$8))*$C$6</f>
        <v>0.2808335446</v>
      </c>
      <c r="V37" s="193">
        <f>(SUMIFS(Profile!$F$2:$F$17521,Profile!$B$2:$B$17521,$B37,Profile!$C$2:$C$17521,V$8))*$C$6</f>
        <v>0.2864422031</v>
      </c>
      <c r="W37" s="193">
        <f>(SUMIFS(Profile!$F$2:$F$17521,Profile!$B$2:$B$17521,$B37,Profile!$C$2:$C$17521,W$8))*$C$6</f>
        <v>0.2840384923</v>
      </c>
      <c r="X37" s="193">
        <f>(SUMIFS(Profile!$F$2:$F$17521,Profile!$B$2:$B$17521,$B37,Profile!$C$2:$C$17521,X$8))*$C$6</f>
        <v>0.2804329261</v>
      </c>
      <c r="Y37" s="193">
        <f>(SUMIFS(Profile!$F$2:$F$17521,Profile!$B$2:$B$17521,$B37,Profile!$C$2:$C$17521,Y$8))*$C$6</f>
        <v>0.2684143721</v>
      </c>
      <c r="Z37" s="193">
        <f>(SUMIFS(Profile!$F$2:$F$17521,Profile!$B$2:$B$17521,$B37,Profile!$C$2:$C$17521,Z$8))*$C$6</f>
        <v>0.2692156091</v>
      </c>
      <c r="AA37" s="193">
        <f>(SUMIFS(Profile!$F$2:$F$17521,Profile!$B$2:$B$17521,$B37,Profile!$C$2:$C$17521,AA$8))*$C$6</f>
        <v>0.2632063321</v>
      </c>
      <c r="AB37" s="193">
        <f>(SUMIFS(Profile!$F$2:$F$17521,Profile!$B$2:$B$17521,$B37,Profile!$C$2:$C$17521,AB$8))*$C$6</f>
        <v>0.2620044767</v>
      </c>
      <c r="AC37" s="193">
        <f>(SUMIFS(Profile!$F$2:$F$17521,Profile!$B$2:$B$17521,$B37,Profile!$C$2:$C$17521,AC$8))*$C$6</f>
        <v>0.2720199383</v>
      </c>
      <c r="AD37" s="193">
        <f>(SUMIFS(Profile!$F$2:$F$17521,Profile!$B$2:$B$17521,$B37,Profile!$C$2:$C$17521,AD$8))*$C$6</f>
        <v>0.2716193199</v>
      </c>
      <c r="AE37" s="193">
        <f>(SUMIFS(Profile!$F$2:$F$17521,Profile!$B$2:$B$17521,$B37,Profile!$C$2:$C$17521,AE$8))*$C$6</f>
        <v>0.2676131352</v>
      </c>
      <c r="AF37" s="193">
        <f>(SUMIFS(Profile!$F$2:$F$17521,Profile!$B$2:$B$17521,$B37,Profile!$C$2:$C$17521,AF$8))*$C$6</f>
        <v>0.2608026213</v>
      </c>
      <c r="AG37" s="193">
        <f>(SUMIFS(Profile!$F$2:$F$17521,Profile!$B$2:$B$17521,$B37,Profile!$C$2:$C$17521,AG$8))*$C$6</f>
        <v>0.2567964366</v>
      </c>
      <c r="AH37" s="193">
        <f>(SUMIFS(Profile!$F$2:$F$17521,Profile!$B$2:$B$17521,$B37,Profile!$C$2:$C$17521,AH$8))*$C$6</f>
        <v>0.2632063321</v>
      </c>
      <c r="AI37" s="193">
        <f>(SUMIFS(Profile!$F$2:$F$17521,Profile!$B$2:$B$17521,$B37,Profile!$C$2:$C$17521,AI$8))*$C$6</f>
        <v>0.2732217937</v>
      </c>
      <c r="AJ37" s="193">
        <f>(SUMIFS(Profile!$F$2:$F$17521,Profile!$B$2:$B$17521,$B37,Profile!$C$2:$C$17521,AJ$8))*$C$6</f>
        <v>0.2908490062</v>
      </c>
      <c r="AK37" s="193">
        <f>(SUMIFS(Profile!$F$2:$F$17521,Profile!$B$2:$B$17521,$B37,Profile!$C$2:$C$17521,AK$8))*$C$6</f>
        <v>0.3228984835</v>
      </c>
      <c r="AL37" s="193">
        <f>(SUMIFS(Profile!$F$2:$F$17521,Profile!$B$2:$B$17521,$B37,Profile!$C$2:$C$17521,AL$8))*$C$6</f>
        <v>0.3693702255</v>
      </c>
      <c r="AM37" s="193">
        <f>(SUMIFS(Profile!$F$2:$F$17521,Profile!$B$2:$B$17521,$B37,Profile!$C$2:$C$17521,AM$8))*$C$6</f>
        <v>0.425136316</v>
      </c>
      <c r="AN37" s="193">
        <f>(SUMIFS(Profile!$F$2:$F$17521,Profile!$B$2:$B$17521,$B37,Profile!$C$2:$C$17521,AN$8))*$C$6</f>
        <v>0.4496141043</v>
      </c>
      <c r="AO37" s="193">
        <f>(SUMIFS(Profile!$F$2:$F$17521,Profile!$B$2:$B$17521,$B37,Profile!$C$2:$C$17521,AO$8))*$C$6</f>
        <v>0.4562643708</v>
      </c>
      <c r="AP37" s="193">
        <f>(SUMIFS(Profile!$F$2:$F$17521,Profile!$B$2:$B$17521,$B37,Profile!$C$2:$C$17521,AP$8))*$C$6</f>
        <v>0.4440855694</v>
      </c>
      <c r="AQ37" s="193">
        <f>(SUMIFS(Profile!$F$2:$F$17521,Profile!$B$2:$B$17521,$B37,Profile!$C$2:$C$17521,AQ$8))*$C$6</f>
        <v>0.4277803979</v>
      </c>
      <c r="AR37" s="193">
        <f>(SUMIFS(Profile!$F$2:$F$17521,Profile!$B$2:$B$17521,$B37,Profile!$C$2:$C$17521,AR$8))*$C$6</f>
        <v>0.4087109589</v>
      </c>
      <c r="AS37" s="193">
        <f>(SUMIFS(Profile!$F$2:$F$17521,Profile!$B$2:$B$17521,$B37,Profile!$C$2:$C$17521,AS$8))*$C$6</f>
        <v>0.3922054781</v>
      </c>
      <c r="AT37" s="193">
        <f>(SUMIFS(Profile!$F$2:$F$17521,Profile!$B$2:$B$17521,$B37,Profile!$C$2:$C$17521,AT$8))*$C$6</f>
        <v>0.3713733179</v>
      </c>
      <c r="AU37" s="193">
        <f>(SUMIFS(Profile!$F$2:$F$17521,Profile!$B$2:$B$17521,$B37,Profile!$C$2:$C$17521,AU$8))*$C$6</f>
        <v>0.3541467238</v>
      </c>
      <c r="AV37" s="193">
        <f>(SUMIFS(Profile!$F$2:$F$17521,Profile!$B$2:$B$17521,$B37,Profile!$C$2:$C$17521,AV$8))*$C$6</f>
        <v>0.3333145636</v>
      </c>
      <c r="AW37" s="193">
        <f>(SUMIFS(Profile!$F$2:$F$17521,Profile!$B$2:$B$17521,$B37,Profile!$C$2:$C$17521,AW$8))*$C$6</f>
        <v>0.3108799295</v>
      </c>
      <c r="AX37" s="193">
        <f>(SUMIFS(Profile!$F$2:$F$17521,Profile!$B$2:$B$17521,$B37,Profile!$C$2:$C$17521,AX$8))*$C$6</f>
        <v>0.2736224122</v>
      </c>
      <c r="AY37" s="193">
        <f>(SUMIFS(Profile!$F$2:$F$17521,Profile!$B$2:$B$17521,$B37,Profile!$C$2:$C$17521,AY$8))*$C$6</f>
        <v>0.2355636579</v>
      </c>
      <c r="AZ37" s="193">
        <f>(SUMIFS(Profile!$F$2:$F$17521,Profile!$B$2:$B$17521,$B37,Profile!$C$2:$C$17521,AZ$8))*$C$6</f>
        <v>0.2019117068</v>
      </c>
      <c r="BA37" s="193">
        <f t="shared" si="16"/>
        <v>2.859320606</v>
      </c>
      <c r="BB37" s="193">
        <f>(SUMIFS(Profile!$E$2:$E$17521,Profile!$B$2:$B$17521,$B37,Profile!$C$2:$C$17521,BB$8))*$C$9</f>
        <v>0</v>
      </c>
      <c r="BC37" s="193">
        <f>(SUMIFS(Profile!$E$2:$E$17521,Profile!$B$2:$B$17521,$B37,Profile!$C$2:$C$17521,BC$8))*$C$9</f>
        <v>0</v>
      </c>
      <c r="BD37" s="193">
        <f>(SUMIFS(Profile!$E$2:$E$17521,Profile!$B$2:$B$17521,$B37,Profile!$C$2:$C$17521,BD$8))*$C$9</f>
        <v>0</v>
      </c>
      <c r="BE37" s="193">
        <f>(SUMIFS(Profile!$E$2:$E$17521,Profile!$B$2:$B$17521,$B37,Profile!$C$2:$C$17521,BE$8))*$C$9</f>
        <v>0</v>
      </c>
      <c r="BF37" s="193">
        <f>(SUMIFS(Profile!$E$2:$E$17521,Profile!$B$2:$B$17521,$B37,Profile!$C$2:$C$17521,BF$8))*$C$9</f>
        <v>0</v>
      </c>
      <c r="BG37" s="193">
        <f>(SUMIFS(Profile!$E$2:$E$17521,Profile!$B$2:$B$17521,$B37,Profile!$C$2:$C$17521,BG$8))*$C$9</f>
        <v>0</v>
      </c>
      <c r="BH37" s="193">
        <f>(SUMIFS(Profile!$E$2:$E$17521,Profile!$B$2:$B$17521,$B37,Profile!$C$2:$C$17521,BH$8))*$C$9</f>
        <v>0</v>
      </c>
      <c r="BI37" s="193">
        <f>(SUMIFS(Profile!$E$2:$E$17521,Profile!$B$2:$B$17521,$B37,Profile!$C$2:$C$17521,BI$8))*$C$9</f>
        <v>0</v>
      </c>
      <c r="BJ37" s="193">
        <f>(SUMIFS(Profile!$E$2:$E$17521,Profile!$B$2:$B$17521,$B37,Profile!$C$2:$C$17521,BJ$8))*$C$9</f>
        <v>0</v>
      </c>
      <c r="BK37" s="193">
        <f>(SUMIFS(Profile!$E$2:$E$17521,Profile!$B$2:$B$17521,$B37,Profile!$C$2:$C$17521,BK$8))*$C$9</f>
        <v>0</v>
      </c>
      <c r="BL37" s="193">
        <f>(SUMIFS(Profile!$E$2:$E$17521,Profile!$B$2:$B$17521,$B37,Profile!$C$2:$C$17521,BL$8))*$C$9</f>
        <v>0</v>
      </c>
      <c r="BM37" s="193">
        <f>(SUMIFS(Profile!$E$2:$E$17521,Profile!$B$2:$B$17521,$B37,Profile!$C$2:$C$17521,BM$8))*$C$9</f>
        <v>0</v>
      </c>
      <c r="BN37" s="193">
        <f>(SUMIFS(Profile!$E$2:$E$17521,Profile!$B$2:$B$17521,$B37,Profile!$C$2:$C$17521,BN$8))*$C$9</f>
        <v>0</v>
      </c>
      <c r="BO37" s="193">
        <f>(SUMIFS(Profile!$E$2:$E$17521,Profile!$B$2:$B$17521,$B37,Profile!$C$2:$C$17521,BO$8))*$C$9</f>
        <v>0.0001267451227</v>
      </c>
      <c r="BP37" s="193">
        <f>(SUMIFS(Profile!$E$2:$E$17521,Profile!$B$2:$B$17521,$B37,Profile!$C$2:$C$17521,BP$8))*$C$9</f>
        <v>0.001304378241</v>
      </c>
      <c r="BQ37" s="193">
        <f>(SUMIFS(Profile!$E$2:$E$17521,Profile!$B$2:$B$17521,$B37,Profile!$C$2:$C$17521,BQ$8))*$C$9</f>
        <v>0.006386760907</v>
      </c>
      <c r="BR37" s="193">
        <f>(SUMIFS(Profile!$E$2:$E$17521,Profile!$B$2:$B$17521,$B37,Profile!$C$2:$C$17521,BR$8))*$C$9</f>
        <v>0.01964875637</v>
      </c>
      <c r="BS37" s="193">
        <f>(SUMIFS(Profile!$E$2:$E$17521,Profile!$B$2:$B$17521,$B37,Profile!$C$2:$C$17521,BS$8))*$C$9</f>
        <v>0.04040918835</v>
      </c>
      <c r="BT37" s="193">
        <f>(SUMIFS(Profile!$E$2:$E$17521,Profile!$B$2:$B$17521,$B37,Profile!$C$2:$C$17521,BT$8))*$C$9</f>
        <v>0.09724556167</v>
      </c>
      <c r="BU37" s="193">
        <f>(SUMIFS(Profile!$E$2:$E$17521,Profile!$B$2:$B$17521,$B37,Profile!$C$2:$C$17521,BU$8))*$C$9</f>
        <v>0.176771056</v>
      </c>
      <c r="BV37" s="193">
        <f>(SUMIFS(Profile!$E$2:$E$17521,Profile!$B$2:$B$17521,$B37,Profile!$C$2:$C$17521,BV$8))*$C$9</f>
        <v>0.2356430243</v>
      </c>
      <c r="BW37" s="193">
        <f>(SUMIFS(Profile!$E$2:$E$17521,Profile!$B$2:$B$17521,$B37,Profile!$C$2:$C$17521,BW$8))*$C$9</f>
        <v>0.2994332072</v>
      </c>
      <c r="BX37" s="193">
        <f>(SUMIFS(Profile!$E$2:$E$17521,Profile!$B$2:$B$17521,$B37,Profile!$C$2:$C$17521,BX$8))*$C$9</f>
        <v>0.3403937778</v>
      </c>
      <c r="BY37" s="193">
        <f>(SUMIFS(Profile!$E$2:$E$17521,Profile!$B$2:$B$17521,$B37,Profile!$C$2:$C$17521,BY$8))*$C$9</f>
        <v>0.2759301045</v>
      </c>
      <c r="BZ37" s="193">
        <f>(SUMIFS(Profile!$E$2:$E$17521,Profile!$B$2:$B$17521,$B37,Profile!$C$2:$C$17521,BZ$8))*$C$9</f>
        <v>0.3705719502</v>
      </c>
      <c r="CA37" s="193">
        <f>(SUMIFS(Profile!$E$2:$E$17521,Profile!$B$2:$B$17521,$B37,Profile!$C$2:$C$17521,CA$8))*$C$9</f>
        <v>0.2252736043</v>
      </c>
      <c r="CB37" s="193">
        <f>(SUMIFS(Profile!$E$2:$E$17521,Profile!$B$2:$B$17521,$B37,Profile!$C$2:$C$17521,CB$8))*$C$9</f>
        <v>0.1697292772</v>
      </c>
      <c r="CC37" s="193">
        <f>(SUMIFS(Profile!$E$2:$E$17521,Profile!$B$2:$B$17521,$B37,Profile!$C$2:$C$17521,CC$8))*$C$9</f>
        <v>0.1696457404</v>
      </c>
      <c r="CD37" s="193">
        <f>(SUMIFS(Profile!$E$2:$E$17521,Profile!$B$2:$B$17521,$B37,Profile!$C$2:$C$17521,CD$8))*$C$9</f>
        <v>0.1314839697</v>
      </c>
      <c r="CE37" s="193">
        <f>(SUMIFS(Profile!$E$2:$E$17521,Profile!$B$2:$B$17521,$B37,Profile!$C$2:$C$17521,CE$8))*$C$9</f>
        <v>0.1014429665</v>
      </c>
      <c r="CF37" s="193">
        <f>(SUMIFS(Profile!$E$2:$E$17521,Profile!$B$2:$B$17521,$B37,Profile!$C$2:$C$17521,CF$8))*$C$9</f>
        <v>0.07737388146</v>
      </c>
      <c r="CG37" s="193">
        <f>(SUMIFS(Profile!$E$2:$E$17521,Profile!$B$2:$B$17521,$B37,Profile!$C$2:$C$17521,CG$8))*$C$9</f>
        <v>0.05619260302</v>
      </c>
      <c r="CH37" s="193">
        <f>(SUMIFS(Profile!$E$2:$E$17521,Profile!$B$2:$B$17521,$B37,Profile!$C$2:$C$17521,CH$8))*$C$9</f>
        <v>0.03510268829</v>
      </c>
      <c r="CI37" s="193">
        <f>(SUMIFS(Profile!$E$2:$E$17521,Profile!$B$2:$B$17521,$B37,Profile!$C$2:$C$17521,CI$8))*$C$9</f>
        <v>0.01588554996</v>
      </c>
      <c r="CJ37" s="193">
        <f>(SUMIFS(Profile!$E$2:$E$17521,Profile!$B$2:$B$17521,$B37,Profile!$C$2:$C$17521,CJ$8))*$C$9</f>
        <v>0.008110559076</v>
      </c>
      <c r="CK37" s="193">
        <f>(SUMIFS(Profile!$E$2:$E$17521,Profile!$B$2:$B$17521,$B37,Profile!$C$2:$C$17521,CK$8))*$C$9</f>
        <v>0.00400101779</v>
      </c>
      <c r="CL37" s="193">
        <f>(SUMIFS(Profile!$E$2:$E$17521,Profile!$B$2:$B$17521,$B37,Profile!$C$2:$C$17521,CL$8))*$C$9</f>
        <v>0.00113232093</v>
      </c>
      <c r="CM37" s="193">
        <f>(SUMIFS(Profile!$E$2:$E$17521,Profile!$B$2:$B$17521,$B37,Profile!$C$2:$C$17521,CM$8))*$C$9</f>
        <v>0.00008191669505</v>
      </c>
      <c r="CN37" s="193">
        <f>(SUMIFS(Profile!$E$2:$E$17521,Profile!$B$2:$B$17521,$B37,Profile!$C$2:$C$17521,CN$8))*$C$9</f>
        <v>0</v>
      </c>
      <c r="CO37" s="193">
        <f>(SUMIFS(Profile!$E$2:$E$17521,Profile!$B$2:$B$17521,$B37,Profile!$C$2:$C$17521,CO$8))*$C$9</f>
        <v>0</v>
      </c>
      <c r="CP37" s="193">
        <f>(SUMIFS(Profile!$E$2:$E$17521,Profile!$B$2:$B$17521,$B37,Profile!$C$2:$C$17521,CP$8))*$C$9</f>
        <v>0</v>
      </c>
      <c r="CQ37" s="193">
        <f>(SUMIFS(Profile!$E$2:$E$17521,Profile!$B$2:$B$17521,$B37,Profile!$C$2:$C$17521,CQ$8))*$C$9</f>
        <v>0</v>
      </c>
      <c r="CR37" s="193">
        <f>(SUMIFS(Profile!$E$2:$E$17521,Profile!$B$2:$B$17521,$B37,Profile!$C$2:$C$17521,CR$8))*$C$9</f>
        <v>0</v>
      </c>
      <c r="CS37" s="193">
        <f>(SUMIFS(Profile!$E$2:$E$17521,Profile!$B$2:$B$17521,$B37,Profile!$C$2:$C$17521,CS$8))*$C$9</f>
        <v>0</v>
      </c>
      <c r="CT37" s="193">
        <f>(SUMIFS(Profile!$E$2:$E$17521,Profile!$B$2:$B$17521,$B37,Profile!$C$2:$C$17521,CT$8))*$C$9</f>
        <v>0</v>
      </c>
      <c r="CU37" s="193">
        <f>(SUMIFS(Profile!$E$2:$E$17521,Profile!$B$2:$B$17521,$B37,Profile!$C$2:$C$17521,CU$8))*$C$9</f>
        <v>0</v>
      </c>
      <c r="CV37" s="193">
        <f>(SUMIFS(Profile!$E$2:$E$17521,Profile!$B$2:$B$17521,$B37,Profile!$C$2:$C$17521,CV$8))*$C$9</f>
        <v>0</v>
      </c>
      <c r="CW37" s="193">
        <f>(SUMIFS(Profile!$E$2:$E$17521,Profile!$B$2:$B$17521,$B37,Profile!$C$2:$C$17521,CW$8))*$C$9</f>
        <v>0</v>
      </c>
      <c r="CX37" s="193">
        <f t="shared" si="17"/>
        <v>0.2198826835</v>
      </c>
      <c r="CY37" s="193">
        <f t="shared" ref="CY37:ET37" si="147">MAX(BB37-E37,0)</f>
        <v>0</v>
      </c>
      <c r="CZ37" s="193">
        <f t="shared" si="147"/>
        <v>0</v>
      </c>
      <c r="DA37" s="193">
        <f t="shared" si="147"/>
        <v>0</v>
      </c>
      <c r="DB37" s="193">
        <f t="shared" si="147"/>
        <v>0</v>
      </c>
      <c r="DC37" s="193">
        <f t="shared" si="147"/>
        <v>0</v>
      </c>
      <c r="DD37" s="193">
        <f t="shared" si="147"/>
        <v>0</v>
      </c>
      <c r="DE37" s="193">
        <f t="shared" si="147"/>
        <v>0</v>
      </c>
      <c r="DF37" s="193">
        <f t="shared" si="147"/>
        <v>0</v>
      </c>
      <c r="DG37" s="193">
        <f t="shared" si="147"/>
        <v>0</v>
      </c>
      <c r="DH37" s="193">
        <f t="shared" si="147"/>
        <v>0</v>
      </c>
      <c r="DI37" s="193">
        <f t="shared" si="147"/>
        <v>0</v>
      </c>
      <c r="DJ37" s="193">
        <f t="shared" si="147"/>
        <v>0</v>
      </c>
      <c r="DK37" s="193">
        <f t="shared" si="147"/>
        <v>0</v>
      </c>
      <c r="DL37" s="193">
        <f t="shared" si="147"/>
        <v>0</v>
      </c>
      <c r="DM37" s="193">
        <f t="shared" si="147"/>
        <v>0</v>
      </c>
      <c r="DN37" s="193">
        <f t="shared" si="147"/>
        <v>0</v>
      </c>
      <c r="DO37" s="193">
        <f t="shared" si="147"/>
        <v>0</v>
      </c>
      <c r="DP37" s="193">
        <f t="shared" si="147"/>
        <v>0</v>
      </c>
      <c r="DQ37" s="193">
        <f t="shared" si="147"/>
        <v>0</v>
      </c>
      <c r="DR37" s="193">
        <f t="shared" si="147"/>
        <v>0</v>
      </c>
      <c r="DS37" s="193">
        <f t="shared" si="147"/>
        <v>0</v>
      </c>
      <c r="DT37" s="193">
        <f t="shared" si="147"/>
        <v>0.03021759812</v>
      </c>
      <c r="DU37" s="193">
        <f t="shared" si="147"/>
        <v>0.07718744575</v>
      </c>
      <c r="DV37" s="193">
        <f t="shared" si="147"/>
        <v>0.01392562778</v>
      </c>
      <c r="DW37" s="193">
        <f t="shared" si="147"/>
        <v>0.0985520119</v>
      </c>
      <c r="DX37" s="193">
        <f t="shared" si="147"/>
        <v>0</v>
      </c>
      <c r="DY37" s="193">
        <f t="shared" si="147"/>
        <v>0</v>
      </c>
      <c r="DZ37" s="193">
        <f t="shared" si="147"/>
        <v>0</v>
      </c>
      <c r="EA37" s="193">
        <f t="shared" si="147"/>
        <v>0</v>
      </c>
      <c r="EB37" s="193">
        <f t="shared" si="147"/>
        <v>0</v>
      </c>
      <c r="EC37" s="193">
        <f t="shared" si="147"/>
        <v>0</v>
      </c>
      <c r="ED37" s="193">
        <f t="shared" si="147"/>
        <v>0</v>
      </c>
      <c r="EE37" s="193">
        <f t="shared" si="147"/>
        <v>0</v>
      </c>
      <c r="EF37" s="193">
        <f t="shared" si="147"/>
        <v>0</v>
      </c>
      <c r="EG37" s="193">
        <f t="shared" si="147"/>
        <v>0</v>
      </c>
      <c r="EH37" s="193">
        <f t="shared" si="147"/>
        <v>0</v>
      </c>
      <c r="EI37" s="193">
        <f t="shared" si="147"/>
        <v>0</v>
      </c>
      <c r="EJ37" s="193">
        <f t="shared" si="147"/>
        <v>0</v>
      </c>
      <c r="EK37" s="193">
        <f t="shared" si="147"/>
        <v>0</v>
      </c>
      <c r="EL37" s="193">
        <f t="shared" si="147"/>
        <v>0</v>
      </c>
      <c r="EM37" s="193">
        <f t="shared" si="147"/>
        <v>0</v>
      </c>
      <c r="EN37" s="193">
        <f t="shared" si="147"/>
        <v>0</v>
      </c>
      <c r="EO37" s="193">
        <f t="shared" si="147"/>
        <v>0</v>
      </c>
      <c r="EP37" s="193">
        <f t="shared" si="147"/>
        <v>0</v>
      </c>
      <c r="EQ37" s="193">
        <f t="shared" si="147"/>
        <v>0</v>
      </c>
      <c r="ER37" s="193">
        <f t="shared" si="147"/>
        <v>0</v>
      </c>
      <c r="ES37" s="193">
        <f t="shared" si="147"/>
        <v>0</v>
      </c>
      <c r="ET37" s="193">
        <f t="shared" si="147"/>
        <v>0</v>
      </c>
      <c r="EU37" s="193">
        <f t="shared" si="19"/>
        <v>2.639437923</v>
      </c>
      <c r="EV37" s="193">
        <f t="shared" ref="EV37:GQ37" si="148">BB37-CY37</f>
        <v>0</v>
      </c>
      <c r="EW37" s="193">
        <f t="shared" si="148"/>
        <v>0</v>
      </c>
      <c r="EX37" s="193">
        <f t="shared" si="148"/>
        <v>0</v>
      </c>
      <c r="EY37" s="193">
        <f t="shared" si="148"/>
        <v>0</v>
      </c>
      <c r="EZ37" s="193">
        <f t="shared" si="148"/>
        <v>0</v>
      </c>
      <c r="FA37" s="193">
        <f t="shared" si="148"/>
        <v>0</v>
      </c>
      <c r="FB37" s="193">
        <f t="shared" si="148"/>
        <v>0</v>
      </c>
      <c r="FC37" s="193">
        <f t="shared" si="148"/>
        <v>0</v>
      </c>
      <c r="FD37" s="193">
        <f t="shared" si="148"/>
        <v>0</v>
      </c>
      <c r="FE37" s="193">
        <f t="shared" si="148"/>
        <v>0</v>
      </c>
      <c r="FF37" s="193">
        <f t="shared" si="148"/>
        <v>0</v>
      </c>
      <c r="FG37" s="193">
        <f t="shared" si="148"/>
        <v>0</v>
      </c>
      <c r="FH37" s="193">
        <f t="shared" si="148"/>
        <v>0</v>
      </c>
      <c r="FI37" s="193">
        <f t="shared" si="148"/>
        <v>0.0001267451227</v>
      </c>
      <c r="FJ37" s="193">
        <f t="shared" si="148"/>
        <v>0.001304378241</v>
      </c>
      <c r="FK37" s="193">
        <f t="shared" si="148"/>
        <v>0.006386760907</v>
      </c>
      <c r="FL37" s="193">
        <f t="shared" si="148"/>
        <v>0.01964875637</v>
      </c>
      <c r="FM37" s="193">
        <f t="shared" si="148"/>
        <v>0.04040918835</v>
      </c>
      <c r="FN37" s="193">
        <f t="shared" si="148"/>
        <v>0.09724556167</v>
      </c>
      <c r="FO37" s="193">
        <f t="shared" si="148"/>
        <v>0.176771056</v>
      </c>
      <c r="FP37" s="193">
        <f t="shared" si="148"/>
        <v>0.2356430243</v>
      </c>
      <c r="FQ37" s="193">
        <f t="shared" si="148"/>
        <v>0.2692156091</v>
      </c>
      <c r="FR37" s="193">
        <f t="shared" si="148"/>
        <v>0.2632063321</v>
      </c>
      <c r="FS37" s="193">
        <f t="shared" si="148"/>
        <v>0.2620044767</v>
      </c>
      <c r="FT37" s="193">
        <f t="shared" si="148"/>
        <v>0.2720199383</v>
      </c>
      <c r="FU37" s="193">
        <f t="shared" si="148"/>
        <v>0.2252736043</v>
      </c>
      <c r="FV37" s="193">
        <f t="shared" si="148"/>
        <v>0.1697292772</v>
      </c>
      <c r="FW37" s="193">
        <f t="shared" si="148"/>
        <v>0.1696457404</v>
      </c>
      <c r="FX37" s="193">
        <f t="shared" si="148"/>
        <v>0.1314839697</v>
      </c>
      <c r="FY37" s="193">
        <f t="shared" si="148"/>
        <v>0.1014429665</v>
      </c>
      <c r="FZ37" s="193">
        <f t="shared" si="148"/>
        <v>0.07737388146</v>
      </c>
      <c r="GA37" s="193">
        <f t="shared" si="148"/>
        <v>0.05619260302</v>
      </c>
      <c r="GB37" s="193">
        <f t="shared" si="148"/>
        <v>0.03510268829</v>
      </c>
      <c r="GC37" s="193">
        <f t="shared" si="148"/>
        <v>0.01588554996</v>
      </c>
      <c r="GD37" s="193">
        <f t="shared" si="148"/>
        <v>0.008110559076</v>
      </c>
      <c r="GE37" s="193">
        <f t="shared" si="148"/>
        <v>0.00400101779</v>
      </c>
      <c r="GF37" s="193">
        <f t="shared" si="148"/>
        <v>0.00113232093</v>
      </c>
      <c r="GG37" s="193">
        <f t="shared" si="148"/>
        <v>0.00008191669505</v>
      </c>
      <c r="GH37" s="193">
        <f t="shared" si="148"/>
        <v>0</v>
      </c>
      <c r="GI37" s="193">
        <f t="shared" si="148"/>
        <v>0</v>
      </c>
      <c r="GJ37" s="193">
        <f t="shared" si="148"/>
        <v>0</v>
      </c>
      <c r="GK37" s="193">
        <f t="shared" si="148"/>
        <v>0</v>
      </c>
      <c r="GL37" s="193">
        <f t="shared" si="148"/>
        <v>0</v>
      </c>
      <c r="GM37" s="193">
        <f t="shared" si="148"/>
        <v>0</v>
      </c>
      <c r="GN37" s="193">
        <f t="shared" si="148"/>
        <v>0</v>
      </c>
      <c r="GO37" s="193">
        <f t="shared" si="148"/>
        <v>0</v>
      </c>
      <c r="GP37" s="193">
        <f t="shared" si="148"/>
        <v>0</v>
      </c>
      <c r="GQ37" s="193">
        <f t="shared" si="148"/>
        <v>0</v>
      </c>
      <c r="GR37" s="193">
        <f t="shared" si="21"/>
        <v>10.0236711</v>
      </c>
      <c r="GS37" s="193">
        <f t="shared" ref="GS37:IN37" si="149">E37-EV37</f>
        <v>0.1730671773</v>
      </c>
      <c r="GT37" s="193">
        <f t="shared" si="149"/>
        <v>0.1510331616</v>
      </c>
      <c r="GU37" s="193">
        <f t="shared" si="149"/>
        <v>0.1430207923</v>
      </c>
      <c r="GV37" s="193">
        <f t="shared" si="149"/>
        <v>0.1354090415</v>
      </c>
      <c r="GW37" s="193">
        <f t="shared" si="149"/>
        <v>0.128999146</v>
      </c>
      <c r="GX37" s="193">
        <f t="shared" si="149"/>
        <v>0.1257941983</v>
      </c>
      <c r="GY37" s="193">
        <f t="shared" si="149"/>
        <v>0.1261948168</v>
      </c>
      <c r="GZ37" s="193">
        <f t="shared" si="149"/>
        <v>0.1249929614</v>
      </c>
      <c r="HA37" s="193">
        <f t="shared" si="149"/>
        <v>0.1249929614</v>
      </c>
      <c r="HB37" s="193">
        <f t="shared" si="149"/>
        <v>0.1285985275</v>
      </c>
      <c r="HC37" s="193">
        <f t="shared" si="149"/>
        <v>0.135008423</v>
      </c>
      <c r="HD37" s="193">
        <f t="shared" si="149"/>
        <v>0.1502319247</v>
      </c>
      <c r="HE37" s="193">
        <f t="shared" si="149"/>
        <v>0.1750702696</v>
      </c>
      <c r="HF37" s="193">
        <f t="shared" si="149"/>
        <v>0.2005831063</v>
      </c>
      <c r="HG37" s="193">
        <f t="shared" si="149"/>
        <v>0.2382654644</v>
      </c>
      <c r="HH37" s="193">
        <f t="shared" si="149"/>
        <v>0.2664344144</v>
      </c>
      <c r="HI37" s="193">
        <f t="shared" si="149"/>
        <v>0.2611847882</v>
      </c>
      <c r="HJ37" s="193">
        <f t="shared" si="149"/>
        <v>0.2460330148</v>
      </c>
      <c r="HK37" s="193">
        <f t="shared" si="149"/>
        <v>0.1867929306</v>
      </c>
      <c r="HL37" s="193">
        <f t="shared" si="149"/>
        <v>0.1036618702</v>
      </c>
      <c r="HM37" s="193">
        <f t="shared" si="149"/>
        <v>0.03277134779</v>
      </c>
      <c r="HN37" s="193">
        <f t="shared" si="149"/>
        <v>0</v>
      </c>
      <c r="HO37" s="193">
        <f t="shared" si="149"/>
        <v>0</v>
      </c>
      <c r="HP37" s="193">
        <f t="shared" si="149"/>
        <v>0</v>
      </c>
      <c r="HQ37" s="193">
        <f t="shared" si="149"/>
        <v>0</v>
      </c>
      <c r="HR37" s="193">
        <f t="shared" si="149"/>
        <v>0.04634571561</v>
      </c>
      <c r="HS37" s="193">
        <f t="shared" si="149"/>
        <v>0.09788385803</v>
      </c>
      <c r="HT37" s="193">
        <f t="shared" si="149"/>
        <v>0.09115688086</v>
      </c>
      <c r="HU37" s="193">
        <f t="shared" si="149"/>
        <v>0.1253124669</v>
      </c>
      <c r="HV37" s="193">
        <f t="shared" si="149"/>
        <v>0.1617633656</v>
      </c>
      <c r="HW37" s="193">
        <f t="shared" si="149"/>
        <v>0.1958479123</v>
      </c>
      <c r="HX37" s="193">
        <f t="shared" si="149"/>
        <v>0.2346564032</v>
      </c>
      <c r="HY37" s="193">
        <f t="shared" si="149"/>
        <v>0.2877957952</v>
      </c>
      <c r="HZ37" s="193">
        <f t="shared" si="149"/>
        <v>0.3534846756</v>
      </c>
      <c r="IA37" s="193">
        <f t="shared" si="149"/>
        <v>0.4170257569</v>
      </c>
      <c r="IB37" s="193">
        <f t="shared" si="149"/>
        <v>0.4456130865</v>
      </c>
      <c r="IC37" s="193">
        <f t="shared" si="149"/>
        <v>0.4551320499</v>
      </c>
      <c r="ID37" s="193">
        <f t="shared" si="149"/>
        <v>0.4440036527</v>
      </c>
      <c r="IE37" s="193">
        <f t="shared" si="149"/>
        <v>0.4277803979</v>
      </c>
      <c r="IF37" s="193">
        <f t="shared" si="149"/>
        <v>0.4087109589</v>
      </c>
      <c r="IG37" s="193">
        <f t="shared" si="149"/>
        <v>0.3922054781</v>
      </c>
      <c r="IH37" s="193">
        <f t="shared" si="149"/>
        <v>0.3713733179</v>
      </c>
      <c r="II37" s="193">
        <f t="shared" si="149"/>
        <v>0.3541467238</v>
      </c>
      <c r="IJ37" s="193">
        <f t="shared" si="149"/>
        <v>0.3333145636</v>
      </c>
      <c r="IK37" s="193">
        <f t="shared" si="149"/>
        <v>0.3108799295</v>
      </c>
      <c r="IL37" s="193">
        <f t="shared" si="149"/>
        <v>0.2736224122</v>
      </c>
      <c r="IM37" s="193">
        <f t="shared" si="149"/>
        <v>0.2355636579</v>
      </c>
      <c r="IN37" s="193">
        <f t="shared" si="149"/>
        <v>0.2019117068</v>
      </c>
      <c r="IO37" s="193">
        <f t="shared" si="23"/>
        <v>0.2198826835</v>
      </c>
      <c r="IP37" s="193">
        <f t="shared" si="29"/>
        <v>0</v>
      </c>
      <c r="IQ37" s="193">
        <f t="shared" ref="IQ37:KK37" si="150">MAX((MIN(CZ37+IP37,$IO$7))-GT37,0)</f>
        <v>0</v>
      </c>
      <c r="IR37" s="193">
        <f t="shared" si="150"/>
        <v>0</v>
      </c>
      <c r="IS37" s="193">
        <f t="shared" si="150"/>
        <v>0</v>
      </c>
      <c r="IT37" s="193">
        <f t="shared" si="150"/>
        <v>0</v>
      </c>
      <c r="IU37" s="193">
        <f t="shared" si="150"/>
        <v>0</v>
      </c>
      <c r="IV37" s="193">
        <f t="shared" si="150"/>
        <v>0</v>
      </c>
      <c r="IW37" s="193">
        <f t="shared" si="150"/>
        <v>0</v>
      </c>
      <c r="IX37" s="193">
        <f t="shared" si="150"/>
        <v>0</v>
      </c>
      <c r="IY37" s="193">
        <f t="shared" si="150"/>
        <v>0</v>
      </c>
      <c r="IZ37" s="193">
        <f t="shared" si="150"/>
        <v>0</v>
      </c>
      <c r="JA37" s="193">
        <f t="shared" si="150"/>
        <v>0</v>
      </c>
      <c r="JB37" s="193">
        <f t="shared" si="150"/>
        <v>0</v>
      </c>
      <c r="JC37" s="193">
        <f t="shared" si="150"/>
        <v>0</v>
      </c>
      <c r="JD37" s="193">
        <f t="shared" si="150"/>
        <v>0</v>
      </c>
      <c r="JE37" s="193">
        <f t="shared" si="150"/>
        <v>0</v>
      </c>
      <c r="JF37" s="193">
        <f t="shared" si="150"/>
        <v>0</v>
      </c>
      <c r="JG37" s="193">
        <f t="shared" si="150"/>
        <v>0</v>
      </c>
      <c r="JH37" s="193">
        <f t="shared" si="150"/>
        <v>0</v>
      </c>
      <c r="JI37" s="193">
        <f t="shared" si="150"/>
        <v>0</v>
      </c>
      <c r="JJ37" s="193">
        <f t="shared" si="150"/>
        <v>0</v>
      </c>
      <c r="JK37" s="193">
        <f t="shared" si="150"/>
        <v>0.03021759812</v>
      </c>
      <c r="JL37" s="193">
        <f t="shared" si="150"/>
        <v>0.1074050439</v>
      </c>
      <c r="JM37" s="193">
        <f t="shared" si="150"/>
        <v>0.1213306716</v>
      </c>
      <c r="JN37" s="193">
        <f t="shared" si="150"/>
        <v>0.2198826835</v>
      </c>
      <c r="JO37" s="193">
        <f t="shared" si="150"/>
        <v>0.1735369679</v>
      </c>
      <c r="JP37" s="193">
        <f t="shared" si="150"/>
        <v>0.07565310991</v>
      </c>
      <c r="JQ37" s="193">
        <f t="shared" si="150"/>
        <v>0</v>
      </c>
      <c r="JR37" s="193">
        <f t="shared" si="150"/>
        <v>0</v>
      </c>
      <c r="JS37" s="193">
        <f t="shared" si="150"/>
        <v>0</v>
      </c>
      <c r="JT37" s="193">
        <f t="shared" si="150"/>
        <v>0</v>
      </c>
      <c r="JU37" s="193">
        <f t="shared" si="150"/>
        <v>0</v>
      </c>
      <c r="JV37" s="193">
        <f t="shared" si="150"/>
        <v>0</v>
      </c>
      <c r="JW37" s="193">
        <f t="shared" si="150"/>
        <v>0</v>
      </c>
      <c r="JX37" s="193">
        <f t="shared" si="150"/>
        <v>0</v>
      </c>
      <c r="JY37" s="193">
        <f t="shared" si="150"/>
        <v>0</v>
      </c>
      <c r="JZ37" s="193">
        <f t="shared" si="150"/>
        <v>0</v>
      </c>
      <c r="KA37" s="193">
        <f t="shared" si="150"/>
        <v>0</v>
      </c>
      <c r="KB37" s="193">
        <f t="shared" si="150"/>
        <v>0</v>
      </c>
      <c r="KC37" s="193">
        <f t="shared" si="150"/>
        <v>0</v>
      </c>
      <c r="KD37" s="193">
        <f t="shared" si="150"/>
        <v>0</v>
      </c>
      <c r="KE37" s="193">
        <f t="shared" si="150"/>
        <v>0</v>
      </c>
      <c r="KF37" s="193">
        <f t="shared" si="150"/>
        <v>0</v>
      </c>
      <c r="KG37" s="193">
        <f t="shared" si="150"/>
        <v>0</v>
      </c>
      <c r="KH37" s="193">
        <f t="shared" si="150"/>
        <v>0</v>
      </c>
      <c r="KI37" s="193">
        <f t="shared" si="150"/>
        <v>0</v>
      </c>
      <c r="KJ37" s="193">
        <f t="shared" si="150"/>
        <v>0</v>
      </c>
      <c r="KK37" s="193">
        <f t="shared" si="150"/>
        <v>0</v>
      </c>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row>
    <row r="38" ht="14.25" customHeight="1">
      <c r="A38" s="1">
        <v>1.0</v>
      </c>
      <c r="B38" s="1">
        <f t="shared" ref="B38:C38" si="151">B37+1</f>
        <v>28</v>
      </c>
      <c r="C38" s="267">
        <f t="shared" si="151"/>
        <v>43493</v>
      </c>
      <c r="D38" s="193">
        <f t="shared" si="15"/>
        <v>12.78057036</v>
      </c>
      <c r="E38" s="193">
        <f>(SUMIFS(Profile!$F$2:$F$17521,Profile!$B$2:$B$17521,$B38,Profile!$C$2:$C$17521,E$8))*$C$6</f>
        <v>0.1730671773</v>
      </c>
      <c r="F38" s="193">
        <f>(SUMIFS(Profile!$F$2:$F$17521,Profile!$B$2:$B$17521,$B38,Profile!$C$2:$C$17521,F$8))*$C$6</f>
        <v>0.1526356355</v>
      </c>
      <c r="G38" s="193">
        <f>(SUMIFS(Profile!$F$2:$F$17521,Profile!$B$2:$B$17521,$B38,Profile!$C$2:$C$17521,G$8))*$C$6</f>
        <v>0.1442226477</v>
      </c>
      <c r="H38" s="193">
        <f>(SUMIFS(Profile!$F$2:$F$17521,Profile!$B$2:$B$17521,$B38,Profile!$C$2:$C$17521,H$8))*$C$6</f>
        <v>0.135008423</v>
      </c>
      <c r="I38" s="193">
        <f>(SUMIFS(Profile!$F$2:$F$17521,Profile!$B$2:$B$17521,$B38,Profile!$C$2:$C$17521,I$8))*$C$6</f>
        <v>0.1314028568</v>
      </c>
      <c r="J38" s="193">
        <f>(SUMIFS(Profile!$F$2:$F$17521,Profile!$B$2:$B$17521,$B38,Profile!$C$2:$C$17521,J$8))*$C$6</f>
        <v>0.1277972906</v>
      </c>
      <c r="K38" s="193">
        <f>(SUMIFS(Profile!$F$2:$F$17521,Profile!$B$2:$B$17521,$B38,Profile!$C$2:$C$17521,K$8))*$C$6</f>
        <v>0.1273966722</v>
      </c>
      <c r="L38" s="193">
        <f>(SUMIFS(Profile!$F$2:$F$17521,Profile!$B$2:$B$17521,$B38,Profile!$C$2:$C$17521,L$8))*$C$6</f>
        <v>0.1261948168</v>
      </c>
      <c r="M38" s="193">
        <f>(SUMIFS(Profile!$F$2:$F$17521,Profile!$B$2:$B$17521,$B38,Profile!$C$2:$C$17521,M$8))*$C$6</f>
        <v>0.1261948168</v>
      </c>
      <c r="N38" s="193">
        <f>(SUMIFS(Profile!$F$2:$F$17521,Profile!$B$2:$B$17521,$B38,Profile!$C$2:$C$17521,N$8))*$C$6</f>
        <v>0.1310022383</v>
      </c>
      <c r="O38" s="193">
        <f>(SUMIFS(Profile!$F$2:$F$17521,Profile!$B$2:$B$17521,$B38,Profile!$C$2:$C$17521,O$8))*$C$6</f>
        <v>0.1370115153</v>
      </c>
      <c r="P38" s="193">
        <f>(SUMIFS(Profile!$F$2:$F$17521,Profile!$B$2:$B$17521,$B38,Profile!$C$2:$C$17521,P$8))*$C$6</f>
        <v>0.1494306878</v>
      </c>
      <c r="Q38" s="193">
        <f>(SUMIFS(Profile!$F$2:$F$17521,Profile!$B$2:$B$17521,$B38,Profile!$C$2:$C$17521,Q$8))*$C$6</f>
        <v>0.1782752173</v>
      </c>
      <c r="R38" s="193">
        <f>(SUMIFS(Profile!$F$2:$F$17521,Profile!$B$2:$B$17521,$B38,Profile!$C$2:$C$17521,R$8))*$C$6</f>
        <v>0.2063185099</v>
      </c>
      <c r="S38" s="193">
        <f>(SUMIFS(Profile!$F$2:$F$17521,Profile!$B$2:$B$17521,$B38,Profile!$C$2:$C$17521,S$8))*$C$6</f>
        <v>0.2427747903</v>
      </c>
      <c r="T38" s="193">
        <f>(SUMIFS(Profile!$F$2:$F$17521,Profile!$B$2:$B$17521,$B38,Profile!$C$2:$C$17521,T$8))*$C$6</f>
        <v>0.2744236491</v>
      </c>
      <c r="U38" s="193">
        <f>(SUMIFS(Profile!$F$2:$F$17521,Profile!$B$2:$B$17521,$B38,Profile!$C$2:$C$17521,U$8))*$C$6</f>
        <v>0.2820354</v>
      </c>
      <c r="V38" s="193">
        <f>(SUMIFS(Profile!$F$2:$F$17521,Profile!$B$2:$B$17521,$B38,Profile!$C$2:$C$17521,V$8))*$C$6</f>
        <v>0.2896471508</v>
      </c>
      <c r="W38" s="193">
        <f>(SUMIFS(Profile!$F$2:$F$17521,Profile!$B$2:$B$17521,$B38,Profile!$C$2:$C$17521,W$8))*$C$6</f>
        <v>0.2908490062</v>
      </c>
      <c r="X38" s="193">
        <f>(SUMIFS(Profile!$F$2:$F$17521,Profile!$B$2:$B$17521,$B38,Profile!$C$2:$C$17521,X$8))*$C$6</f>
        <v>0.2848397292</v>
      </c>
      <c r="Y38" s="193">
        <f>(SUMIFS(Profile!$F$2:$F$17521,Profile!$B$2:$B$17521,$B38,Profile!$C$2:$C$17521,Y$8))*$C$6</f>
        <v>0.276026123</v>
      </c>
      <c r="Z38" s="193">
        <f>(SUMIFS(Profile!$F$2:$F$17521,Profile!$B$2:$B$17521,$B38,Profile!$C$2:$C$17521,Z$8))*$C$6</f>
        <v>0.2728211753</v>
      </c>
      <c r="AA38" s="193">
        <f>(SUMIFS(Profile!$F$2:$F$17521,Profile!$B$2:$B$17521,$B38,Profile!$C$2:$C$17521,AA$8))*$C$6</f>
        <v>0.2660106613</v>
      </c>
      <c r="AB38" s="193">
        <f>(SUMIFS(Profile!$F$2:$F$17521,Profile!$B$2:$B$17521,$B38,Profile!$C$2:$C$17521,AB$8))*$C$6</f>
        <v>0.264007569</v>
      </c>
      <c r="AC38" s="193">
        <f>(SUMIFS(Profile!$F$2:$F$17521,Profile!$B$2:$B$17521,$B38,Profile!$C$2:$C$17521,AC$8))*$C$6</f>
        <v>0.2712187014</v>
      </c>
      <c r="AD38" s="193">
        <f>(SUMIFS(Profile!$F$2:$F$17521,Profile!$B$2:$B$17521,$B38,Profile!$C$2:$C$17521,AD$8))*$C$6</f>
        <v>0.2728211753</v>
      </c>
      <c r="AE38" s="193">
        <f>(SUMIFS(Profile!$F$2:$F$17521,Profile!$B$2:$B$17521,$B38,Profile!$C$2:$C$17521,AE$8))*$C$6</f>
        <v>0.2716193199</v>
      </c>
      <c r="AF38" s="193">
        <f>(SUMIFS(Profile!$F$2:$F$17521,Profile!$B$2:$B$17521,$B38,Profile!$C$2:$C$17521,AF$8))*$C$6</f>
        <v>0.2644081875</v>
      </c>
      <c r="AG38" s="193">
        <f>(SUMIFS(Profile!$F$2:$F$17521,Profile!$B$2:$B$17521,$B38,Profile!$C$2:$C$17521,AG$8))*$C$6</f>
        <v>0.2636069506</v>
      </c>
      <c r="AH38" s="193">
        <f>(SUMIFS(Profile!$F$2:$F$17521,Profile!$B$2:$B$17521,$B38,Profile!$C$2:$C$17521,AH$8))*$C$6</f>
        <v>0.2720199383</v>
      </c>
      <c r="AI38" s="193">
        <f>(SUMIFS(Profile!$F$2:$F$17521,Profile!$B$2:$B$17521,$B38,Profile!$C$2:$C$17521,AI$8))*$C$6</f>
        <v>0.2788304523</v>
      </c>
      <c r="AJ38" s="193">
        <f>(SUMIFS(Profile!$F$2:$F$17521,Profile!$B$2:$B$17521,$B38,Profile!$C$2:$C$17521,AJ$8))*$C$6</f>
        <v>0.2968582832</v>
      </c>
      <c r="AK38" s="193">
        <f>(SUMIFS(Profile!$F$2:$F$17521,Profile!$B$2:$B$17521,$B38,Profile!$C$2:$C$17521,AK$8))*$C$6</f>
        <v>0.3269046682</v>
      </c>
      <c r="AL38" s="193">
        <f>(SUMIFS(Profile!$F$2:$F$17521,Profile!$B$2:$B$17521,$B38,Profile!$C$2:$C$17521,AL$8))*$C$6</f>
        <v>0.3713733179</v>
      </c>
      <c r="AM38" s="193">
        <f>(SUMIFS(Profile!$F$2:$F$17521,Profile!$B$2:$B$17521,$B38,Profile!$C$2:$C$17521,AM$8))*$C$6</f>
        <v>0.4283813256</v>
      </c>
      <c r="AN38" s="193">
        <f>(SUMIFS(Profile!$F$2:$F$17521,Profile!$B$2:$B$17521,$B38,Profile!$C$2:$C$17521,AN$8))*$C$6</f>
        <v>0.4516572584</v>
      </c>
      <c r="AO38" s="193">
        <f>(SUMIFS(Profile!$F$2:$F$17521,Profile!$B$2:$B$17521,$B38,Profile!$C$2:$C$17521,AO$8))*$C$6</f>
        <v>0.4573861025</v>
      </c>
      <c r="AP38" s="193">
        <f>(SUMIFS(Profile!$F$2:$F$17521,Profile!$B$2:$B$17521,$B38,Profile!$C$2:$C$17521,AP$8))*$C$6</f>
        <v>0.4458883525</v>
      </c>
      <c r="AQ38" s="193">
        <f>(SUMIFS(Profile!$F$2:$F$17521,Profile!$B$2:$B$17521,$B38,Profile!$C$2:$C$17521,AQ$8))*$C$6</f>
        <v>0.4307850364</v>
      </c>
      <c r="AR38" s="193">
        <f>(SUMIFS(Profile!$F$2:$F$17521,Profile!$B$2:$B$17521,$B38,Profile!$C$2:$C$17521,AR$8))*$C$6</f>
        <v>0.4063873718</v>
      </c>
      <c r="AS38" s="193">
        <f>(SUMIFS(Profile!$F$2:$F$17521,Profile!$B$2:$B$17521,$B38,Profile!$C$2:$C$17521,AS$8))*$C$6</f>
        <v>0.393006715</v>
      </c>
      <c r="AT38" s="193">
        <f>(SUMIFS(Profile!$F$2:$F$17521,Profile!$B$2:$B$17521,$B38,Profile!$C$2:$C$17521,AT$8))*$C$6</f>
        <v>0.3725751733</v>
      </c>
      <c r="AU38" s="193">
        <f>(SUMIFS(Profile!$F$2:$F$17521,Profile!$B$2:$B$17521,$B38,Profile!$C$2:$C$17521,AU$8))*$C$6</f>
        <v>0.3529448684</v>
      </c>
      <c r="AV38" s="193">
        <f>(SUMIFS(Profile!$F$2:$F$17521,Profile!$B$2:$B$17521,$B38,Profile!$C$2:$C$17521,AV$8))*$C$6</f>
        <v>0.334516419</v>
      </c>
      <c r="AW38" s="193">
        <f>(SUMIFS(Profile!$F$2:$F$17521,Profile!$B$2:$B$17521,$B38,Profile!$C$2:$C$17521,AW$8))*$C$6</f>
        <v>0.3116811665</v>
      </c>
      <c r="AX38" s="193">
        <f>(SUMIFS(Profile!$F$2:$F$17521,Profile!$B$2:$B$17521,$B38,Profile!$C$2:$C$17521,AX$8))*$C$6</f>
        <v>0.276026123</v>
      </c>
      <c r="AY38" s="193">
        <f>(SUMIFS(Profile!$F$2:$F$17521,Profile!$B$2:$B$17521,$B38,Profile!$C$2:$C$17521,AY$8))*$C$6</f>
        <v>0.2379673687</v>
      </c>
      <c r="AZ38" s="193">
        <f>(SUMIFS(Profile!$F$2:$F$17521,Profile!$B$2:$B$17521,$B38,Profile!$C$2:$C$17521,AZ$8))*$C$6</f>
        <v>0.2023123253</v>
      </c>
      <c r="BA38" s="193">
        <f t="shared" si="16"/>
        <v>3.673201591</v>
      </c>
      <c r="BB38" s="193">
        <f>(SUMIFS(Profile!$E$2:$E$17521,Profile!$B$2:$B$17521,$B38,Profile!$C$2:$C$17521,BB$8))*$C$9</f>
        <v>0</v>
      </c>
      <c r="BC38" s="193">
        <f>(SUMIFS(Profile!$E$2:$E$17521,Profile!$B$2:$B$17521,$B38,Profile!$C$2:$C$17521,BC$8))*$C$9</f>
        <v>0</v>
      </c>
      <c r="BD38" s="193">
        <f>(SUMIFS(Profile!$E$2:$E$17521,Profile!$B$2:$B$17521,$B38,Profile!$C$2:$C$17521,BD$8))*$C$9</f>
        <v>0</v>
      </c>
      <c r="BE38" s="193">
        <f>(SUMIFS(Profile!$E$2:$E$17521,Profile!$B$2:$B$17521,$B38,Profile!$C$2:$C$17521,BE$8))*$C$9</f>
        <v>0</v>
      </c>
      <c r="BF38" s="193">
        <f>(SUMIFS(Profile!$E$2:$E$17521,Profile!$B$2:$B$17521,$B38,Profile!$C$2:$C$17521,BF$8))*$C$9</f>
        <v>0</v>
      </c>
      <c r="BG38" s="193">
        <f>(SUMIFS(Profile!$E$2:$E$17521,Profile!$B$2:$B$17521,$B38,Profile!$C$2:$C$17521,BG$8))*$C$9</f>
        <v>0</v>
      </c>
      <c r="BH38" s="193">
        <f>(SUMIFS(Profile!$E$2:$E$17521,Profile!$B$2:$B$17521,$B38,Profile!$C$2:$C$17521,BH$8))*$C$9</f>
        <v>0</v>
      </c>
      <c r="BI38" s="193">
        <f>(SUMIFS(Profile!$E$2:$E$17521,Profile!$B$2:$B$17521,$B38,Profile!$C$2:$C$17521,BI$8))*$C$9</f>
        <v>0</v>
      </c>
      <c r="BJ38" s="193">
        <f>(SUMIFS(Profile!$E$2:$E$17521,Profile!$B$2:$B$17521,$B38,Profile!$C$2:$C$17521,BJ$8))*$C$9</f>
        <v>0</v>
      </c>
      <c r="BK38" s="193">
        <f>(SUMIFS(Profile!$E$2:$E$17521,Profile!$B$2:$B$17521,$B38,Profile!$C$2:$C$17521,BK$8))*$C$9</f>
        <v>0</v>
      </c>
      <c r="BL38" s="193">
        <f>(SUMIFS(Profile!$E$2:$E$17521,Profile!$B$2:$B$17521,$B38,Profile!$C$2:$C$17521,BL$8))*$C$9</f>
        <v>0</v>
      </c>
      <c r="BM38" s="193">
        <f>(SUMIFS(Profile!$E$2:$E$17521,Profile!$B$2:$B$17521,$B38,Profile!$C$2:$C$17521,BM$8))*$C$9</f>
        <v>0</v>
      </c>
      <c r="BN38" s="193">
        <f>(SUMIFS(Profile!$E$2:$E$17521,Profile!$B$2:$B$17521,$B38,Profile!$C$2:$C$17521,BN$8))*$C$9</f>
        <v>0</v>
      </c>
      <c r="BO38" s="193">
        <f>(SUMIFS(Profile!$E$2:$E$17521,Profile!$B$2:$B$17521,$B38,Profile!$C$2:$C$17521,BO$8))*$C$9</f>
        <v>0.0000575674412</v>
      </c>
      <c r="BP38" s="193">
        <f>(SUMIFS(Profile!$E$2:$E$17521,Profile!$B$2:$B$17521,$B38,Profile!$C$2:$C$17521,BP$8))*$C$9</f>
        <v>0.0004237737689</v>
      </c>
      <c r="BQ38" s="193">
        <f>(SUMIFS(Profile!$E$2:$E$17521,Profile!$B$2:$B$17521,$B38,Profile!$C$2:$C$17521,BQ$8))*$C$9</f>
        <v>0.006225786538</v>
      </c>
      <c r="BR38" s="193">
        <f>(SUMIFS(Profile!$E$2:$E$17521,Profile!$B$2:$B$17521,$B38,Profile!$C$2:$C$17521,BR$8))*$C$9</f>
        <v>0.02307475399</v>
      </c>
      <c r="BS38" s="193">
        <f>(SUMIFS(Profile!$E$2:$E$17521,Profile!$B$2:$B$17521,$B38,Profile!$C$2:$C$17521,BS$8))*$C$9</f>
        <v>0.06896083988</v>
      </c>
      <c r="BT38" s="193">
        <f>(SUMIFS(Profile!$E$2:$E$17521,Profile!$B$2:$B$17521,$B38,Profile!$C$2:$C$17521,BT$8))*$C$9</f>
        <v>0.1329414817</v>
      </c>
      <c r="BU38" s="193">
        <f>(SUMIFS(Profile!$E$2:$E$17521,Profile!$B$2:$B$17521,$B38,Profile!$C$2:$C$17521,BU$8))*$C$9</f>
        <v>0.1879832929</v>
      </c>
      <c r="BV38" s="193">
        <f>(SUMIFS(Profile!$E$2:$E$17521,Profile!$B$2:$B$17521,$B38,Profile!$C$2:$C$17521,BV$8))*$C$9</f>
        <v>0.2386631921</v>
      </c>
      <c r="BW38" s="193">
        <f>(SUMIFS(Profile!$E$2:$E$17521,Profile!$B$2:$B$17521,$B38,Profile!$C$2:$C$17521,BW$8))*$C$9</f>
        <v>0.284736562</v>
      </c>
      <c r="BX38" s="193">
        <f>(SUMIFS(Profile!$E$2:$E$17521,Profile!$B$2:$B$17521,$B38,Profile!$C$2:$C$17521,BX$8))*$C$9</f>
        <v>0.3224754972</v>
      </c>
      <c r="BY38" s="193">
        <f>(SUMIFS(Profile!$E$2:$E$17521,Profile!$B$2:$B$17521,$B38,Profile!$C$2:$C$17521,BY$8))*$C$9</f>
        <v>0.3320042612</v>
      </c>
      <c r="BZ38" s="193">
        <f>(SUMIFS(Profile!$E$2:$E$17521,Profile!$B$2:$B$17521,$B38,Profile!$C$2:$C$17521,BZ$8))*$C$9</f>
        <v>0.3293788904</v>
      </c>
      <c r="CA38" s="193">
        <f>(SUMIFS(Profile!$E$2:$E$17521,Profile!$B$2:$B$17521,$B38,Profile!$C$2:$C$17521,CA$8))*$C$9</f>
        <v>0.3217557896</v>
      </c>
      <c r="CB38" s="193">
        <f>(SUMIFS(Profile!$E$2:$E$17521,Profile!$B$2:$B$17521,$B38,Profile!$C$2:$C$17521,CB$8))*$C$9</f>
        <v>0.3584878235</v>
      </c>
      <c r="CC38" s="193">
        <f>(SUMIFS(Profile!$E$2:$E$17521,Profile!$B$2:$B$17521,$B38,Profile!$C$2:$C$17521,CC$8))*$C$9</f>
        <v>0.3079959327</v>
      </c>
      <c r="CD38" s="193">
        <f>(SUMIFS(Profile!$E$2:$E$17521,Profile!$B$2:$B$17521,$B38,Profile!$C$2:$C$17521,CD$8))*$C$9</f>
        <v>0.278228127</v>
      </c>
      <c r="CE38" s="193">
        <f>(SUMIFS(Profile!$E$2:$E$17521,Profile!$B$2:$B$17521,$B38,Profile!$C$2:$C$17521,CE$8))*$C$9</f>
        <v>0.1918765254</v>
      </c>
      <c r="CF38" s="193">
        <f>(SUMIFS(Profile!$E$2:$E$17521,Profile!$B$2:$B$17521,$B38,Profile!$C$2:$C$17521,CF$8))*$C$9</f>
        <v>0.1193583638</v>
      </c>
      <c r="CG38" s="193">
        <f>(SUMIFS(Profile!$E$2:$E$17521,Profile!$B$2:$B$17521,$B38,Profile!$C$2:$C$17521,CG$8))*$C$9</f>
        <v>0.07800220248</v>
      </c>
      <c r="CH38" s="193">
        <f>(SUMIFS(Profile!$E$2:$E$17521,Profile!$B$2:$B$17521,$B38,Profile!$C$2:$C$17521,CH$8))*$C$9</f>
        <v>0.05046615462</v>
      </c>
      <c r="CI38" s="193">
        <f>(SUMIFS(Profile!$E$2:$E$17521,Profile!$B$2:$B$17521,$B38,Profile!$C$2:$C$17521,CI$8))*$C$9</f>
        <v>0.02073663477</v>
      </c>
      <c r="CJ38" s="193">
        <f>(SUMIFS(Profile!$E$2:$E$17521,Profile!$B$2:$B$17521,$B38,Profile!$C$2:$C$17521,CJ$8))*$C$9</f>
        <v>0.00875347613</v>
      </c>
      <c r="CK38" s="193">
        <f>(SUMIFS(Profile!$E$2:$E$17521,Profile!$B$2:$B$17521,$B38,Profile!$C$2:$C$17521,CK$8))*$C$9</f>
        <v>0.01005011421</v>
      </c>
      <c r="CL38" s="193">
        <f>(SUMIFS(Profile!$E$2:$E$17521,Profile!$B$2:$B$17521,$B38,Profile!$C$2:$C$17521,CL$8))*$C$9</f>
        <v>0.0004953702504</v>
      </c>
      <c r="CM38" s="193">
        <f>(SUMIFS(Profile!$E$2:$E$17521,Profile!$B$2:$B$17521,$B38,Profile!$C$2:$C$17521,CM$8))*$C$9</f>
        <v>0.00006337256133</v>
      </c>
      <c r="CN38" s="193">
        <f>(SUMIFS(Profile!$E$2:$E$17521,Profile!$B$2:$B$17521,$B38,Profile!$C$2:$C$17521,CN$8))*$C$9</f>
        <v>0.000005805120121</v>
      </c>
      <c r="CO38" s="193">
        <f>(SUMIFS(Profile!$E$2:$E$17521,Profile!$B$2:$B$17521,$B38,Profile!$C$2:$C$17521,CO$8))*$C$9</f>
        <v>0</v>
      </c>
      <c r="CP38" s="193">
        <f>(SUMIFS(Profile!$E$2:$E$17521,Profile!$B$2:$B$17521,$B38,Profile!$C$2:$C$17521,CP$8))*$C$9</f>
        <v>0</v>
      </c>
      <c r="CQ38" s="193">
        <f>(SUMIFS(Profile!$E$2:$E$17521,Profile!$B$2:$B$17521,$B38,Profile!$C$2:$C$17521,CQ$8))*$C$9</f>
        <v>0</v>
      </c>
      <c r="CR38" s="193">
        <f>(SUMIFS(Profile!$E$2:$E$17521,Profile!$B$2:$B$17521,$B38,Profile!$C$2:$C$17521,CR$8))*$C$9</f>
        <v>0</v>
      </c>
      <c r="CS38" s="193">
        <f>(SUMIFS(Profile!$E$2:$E$17521,Profile!$B$2:$B$17521,$B38,Profile!$C$2:$C$17521,CS$8))*$C$9</f>
        <v>0</v>
      </c>
      <c r="CT38" s="193">
        <f>(SUMIFS(Profile!$E$2:$E$17521,Profile!$B$2:$B$17521,$B38,Profile!$C$2:$C$17521,CT$8))*$C$9</f>
        <v>0</v>
      </c>
      <c r="CU38" s="193">
        <f>(SUMIFS(Profile!$E$2:$E$17521,Profile!$B$2:$B$17521,$B38,Profile!$C$2:$C$17521,CU$8))*$C$9</f>
        <v>0</v>
      </c>
      <c r="CV38" s="193">
        <f>(SUMIFS(Profile!$E$2:$E$17521,Profile!$B$2:$B$17521,$B38,Profile!$C$2:$C$17521,CV$8))*$C$9</f>
        <v>0</v>
      </c>
      <c r="CW38" s="193">
        <f>(SUMIFS(Profile!$E$2:$E$17521,Profile!$B$2:$B$17521,$B38,Profile!$C$2:$C$17521,CW$8))*$C$9</f>
        <v>0</v>
      </c>
      <c r="CX38" s="193">
        <f t="shared" si="17"/>
        <v>0.3885491433</v>
      </c>
      <c r="CY38" s="193">
        <f t="shared" ref="CY38:ET38" si="152">MAX(BB38-E38,0)</f>
        <v>0</v>
      </c>
      <c r="CZ38" s="193">
        <f t="shared" si="152"/>
        <v>0</v>
      </c>
      <c r="DA38" s="193">
        <f t="shared" si="152"/>
        <v>0</v>
      </c>
      <c r="DB38" s="193">
        <f t="shared" si="152"/>
        <v>0</v>
      </c>
      <c r="DC38" s="193">
        <f t="shared" si="152"/>
        <v>0</v>
      </c>
      <c r="DD38" s="193">
        <f t="shared" si="152"/>
        <v>0</v>
      </c>
      <c r="DE38" s="193">
        <f t="shared" si="152"/>
        <v>0</v>
      </c>
      <c r="DF38" s="193">
        <f t="shared" si="152"/>
        <v>0</v>
      </c>
      <c r="DG38" s="193">
        <f t="shared" si="152"/>
        <v>0</v>
      </c>
      <c r="DH38" s="193">
        <f t="shared" si="152"/>
        <v>0</v>
      </c>
      <c r="DI38" s="193">
        <f t="shared" si="152"/>
        <v>0</v>
      </c>
      <c r="DJ38" s="193">
        <f t="shared" si="152"/>
        <v>0</v>
      </c>
      <c r="DK38" s="193">
        <f t="shared" si="152"/>
        <v>0</v>
      </c>
      <c r="DL38" s="193">
        <f t="shared" si="152"/>
        <v>0</v>
      </c>
      <c r="DM38" s="193">
        <f t="shared" si="152"/>
        <v>0</v>
      </c>
      <c r="DN38" s="193">
        <f t="shared" si="152"/>
        <v>0</v>
      </c>
      <c r="DO38" s="193">
        <f t="shared" si="152"/>
        <v>0</v>
      </c>
      <c r="DP38" s="193">
        <f t="shared" si="152"/>
        <v>0</v>
      </c>
      <c r="DQ38" s="193">
        <f t="shared" si="152"/>
        <v>0</v>
      </c>
      <c r="DR38" s="193">
        <f t="shared" si="152"/>
        <v>0</v>
      </c>
      <c r="DS38" s="193">
        <f t="shared" si="152"/>
        <v>0</v>
      </c>
      <c r="DT38" s="193">
        <f t="shared" si="152"/>
        <v>0.01191538674</v>
      </c>
      <c r="DU38" s="193">
        <f t="shared" si="152"/>
        <v>0.05646483587</v>
      </c>
      <c r="DV38" s="193">
        <f t="shared" si="152"/>
        <v>0.06799669219</v>
      </c>
      <c r="DW38" s="193">
        <f t="shared" si="152"/>
        <v>0.05816018896</v>
      </c>
      <c r="DX38" s="193">
        <f t="shared" si="152"/>
        <v>0.04893461431</v>
      </c>
      <c r="DY38" s="193">
        <f t="shared" si="152"/>
        <v>0.08686850361</v>
      </c>
      <c r="DZ38" s="193">
        <f t="shared" si="152"/>
        <v>0.04358774523</v>
      </c>
      <c r="EA38" s="193">
        <f t="shared" si="152"/>
        <v>0.01462117643</v>
      </c>
      <c r="EB38" s="193">
        <f t="shared" si="152"/>
        <v>0</v>
      </c>
      <c r="EC38" s="193">
        <f t="shared" si="152"/>
        <v>0</v>
      </c>
      <c r="ED38" s="193">
        <f t="shared" si="152"/>
        <v>0</v>
      </c>
      <c r="EE38" s="193">
        <f t="shared" si="152"/>
        <v>0</v>
      </c>
      <c r="EF38" s="193">
        <f t="shared" si="152"/>
        <v>0</v>
      </c>
      <c r="EG38" s="193">
        <f t="shared" si="152"/>
        <v>0</v>
      </c>
      <c r="EH38" s="193">
        <f t="shared" si="152"/>
        <v>0</v>
      </c>
      <c r="EI38" s="193">
        <f t="shared" si="152"/>
        <v>0</v>
      </c>
      <c r="EJ38" s="193">
        <f t="shared" si="152"/>
        <v>0</v>
      </c>
      <c r="EK38" s="193">
        <f t="shared" si="152"/>
        <v>0</v>
      </c>
      <c r="EL38" s="193">
        <f t="shared" si="152"/>
        <v>0</v>
      </c>
      <c r="EM38" s="193">
        <f t="shared" si="152"/>
        <v>0</v>
      </c>
      <c r="EN38" s="193">
        <f t="shared" si="152"/>
        <v>0</v>
      </c>
      <c r="EO38" s="193">
        <f t="shared" si="152"/>
        <v>0</v>
      </c>
      <c r="EP38" s="193">
        <f t="shared" si="152"/>
        <v>0</v>
      </c>
      <c r="EQ38" s="193">
        <f t="shared" si="152"/>
        <v>0</v>
      </c>
      <c r="ER38" s="193">
        <f t="shared" si="152"/>
        <v>0</v>
      </c>
      <c r="ES38" s="193">
        <f t="shared" si="152"/>
        <v>0</v>
      </c>
      <c r="ET38" s="193">
        <f t="shared" si="152"/>
        <v>0</v>
      </c>
      <c r="EU38" s="193">
        <f t="shared" si="19"/>
        <v>3.284652448</v>
      </c>
      <c r="EV38" s="193">
        <f t="shared" ref="EV38:GQ38" si="153">BB38-CY38</f>
        <v>0</v>
      </c>
      <c r="EW38" s="193">
        <f t="shared" si="153"/>
        <v>0</v>
      </c>
      <c r="EX38" s="193">
        <f t="shared" si="153"/>
        <v>0</v>
      </c>
      <c r="EY38" s="193">
        <f t="shared" si="153"/>
        <v>0</v>
      </c>
      <c r="EZ38" s="193">
        <f t="shared" si="153"/>
        <v>0</v>
      </c>
      <c r="FA38" s="193">
        <f t="shared" si="153"/>
        <v>0</v>
      </c>
      <c r="FB38" s="193">
        <f t="shared" si="153"/>
        <v>0</v>
      </c>
      <c r="FC38" s="193">
        <f t="shared" si="153"/>
        <v>0</v>
      </c>
      <c r="FD38" s="193">
        <f t="shared" si="153"/>
        <v>0</v>
      </c>
      <c r="FE38" s="193">
        <f t="shared" si="153"/>
        <v>0</v>
      </c>
      <c r="FF38" s="193">
        <f t="shared" si="153"/>
        <v>0</v>
      </c>
      <c r="FG38" s="193">
        <f t="shared" si="153"/>
        <v>0</v>
      </c>
      <c r="FH38" s="193">
        <f t="shared" si="153"/>
        <v>0</v>
      </c>
      <c r="FI38" s="193">
        <f t="shared" si="153"/>
        <v>0.0000575674412</v>
      </c>
      <c r="FJ38" s="193">
        <f t="shared" si="153"/>
        <v>0.0004237737689</v>
      </c>
      <c r="FK38" s="193">
        <f t="shared" si="153"/>
        <v>0.006225786538</v>
      </c>
      <c r="FL38" s="193">
        <f t="shared" si="153"/>
        <v>0.02307475399</v>
      </c>
      <c r="FM38" s="193">
        <f t="shared" si="153"/>
        <v>0.06896083988</v>
      </c>
      <c r="FN38" s="193">
        <f t="shared" si="153"/>
        <v>0.1329414817</v>
      </c>
      <c r="FO38" s="193">
        <f t="shared" si="153"/>
        <v>0.1879832929</v>
      </c>
      <c r="FP38" s="193">
        <f t="shared" si="153"/>
        <v>0.2386631921</v>
      </c>
      <c r="FQ38" s="193">
        <f t="shared" si="153"/>
        <v>0.2728211753</v>
      </c>
      <c r="FR38" s="193">
        <f t="shared" si="153"/>
        <v>0.2660106613</v>
      </c>
      <c r="FS38" s="193">
        <f t="shared" si="153"/>
        <v>0.264007569</v>
      </c>
      <c r="FT38" s="193">
        <f t="shared" si="153"/>
        <v>0.2712187014</v>
      </c>
      <c r="FU38" s="193">
        <f t="shared" si="153"/>
        <v>0.2728211753</v>
      </c>
      <c r="FV38" s="193">
        <f t="shared" si="153"/>
        <v>0.2716193199</v>
      </c>
      <c r="FW38" s="193">
        <f t="shared" si="153"/>
        <v>0.2644081875</v>
      </c>
      <c r="FX38" s="193">
        <f t="shared" si="153"/>
        <v>0.2636069506</v>
      </c>
      <c r="FY38" s="193">
        <f t="shared" si="153"/>
        <v>0.1918765254</v>
      </c>
      <c r="FZ38" s="193">
        <f t="shared" si="153"/>
        <v>0.1193583638</v>
      </c>
      <c r="GA38" s="193">
        <f t="shared" si="153"/>
        <v>0.07800220248</v>
      </c>
      <c r="GB38" s="193">
        <f t="shared" si="153"/>
        <v>0.05046615462</v>
      </c>
      <c r="GC38" s="193">
        <f t="shared" si="153"/>
        <v>0.02073663477</v>
      </c>
      <c r="GD38" s="193">
        <f t="shared" si="153"/>
        <v>0.00875347613</v>
      </c>
      <c r="GE38" s="193">
        <f t="shared" si="153"/>
        <v>0.01005011421</v>
      </c>
      <c r="GF38" s="193">
        <f t="shared" si="153"/>
        <v>0.0004953702504</v>
      </c>
      <c r="GG38" s="193">
        <f t="shared" si="153"/>
        <v>0.00006337256133</v>
      </c>
      <c r="GH38" s="193">
        <f t="shared" si="153"/>
        <v>0.000005805120121</v>
      </c>
      <c r="GI38" s="193">
        <f t="shared" si="153"/>
        <v>0</v>
      </c>
      <c r="GJ38" s="193">
        <f t="shared" si="153"/>
        <v>0</v>
      </c>
      <c r="GK38" s="193">
        <f t="shared" si="153"/>
        <v>0</v>
      </c>
      <c r="GL38" s="193">
        <f t="shared" si="153"/>
        <v>0</v>
      </c>
      <c r="GM38" s="193">
        <f t="shared" si="153"/>
        <v>0</v>
      </c>
      <c r="GN38" s="193">
        <f t="shared" si="153"/>
        <v>0</v>
      </c>
      <c r="GO38" s="193">
        <f t="shared" si="153"/>
        <v>0</v>
      </c>
      <c r="GP38" s="193">
        <f t="shared" si="153"/>
        <v>0</v>
      </c>
      <c r="GQ38" s="193">
        <f t="shared" si="153"/>
        <v>0</v>
      </c>
      <c r="GR38" s="193">
        <f t="shared" si="21"/>
        <v>9.495917913</v>
      </c>
      <c r="GS38" s="193">
        <f t="shared" ref="GS38:IN38" si="154">E38-EV38</f>
        <v>0.1730671773</v>
      </c>
      <c r="GT38" s="193">
        <f t="shared" si="154"/>
        <v>0.1526356355</v>
      </c>
      <c r="GU38" s="193">
        <f t="shared" si="154"/>
        <v>0.1442226477</v>
      </c>
      <c r="GV38" s="193">
        <f t="shared" si="154"/>
        <v>0.135008423</v>
      </c>
      <c r="GW38" s="193">
        <f t="shared" si="154"/>
        <v>0.1314028568</v>
      </c>
      <c r="GX38" s="193">
        <f t="shared" si="154"/>
        <v>0.1277972906</v>
      </c>
      <c r="GY38" s="193">
        <f t="shared" si="154"/>
        <v>0.1273966722</v>
      </c>
      <c r="GZ38" s="193">
        <f t="shared" si="154"/>
        <v>0.1261948168</v>
      </c>
      <c r="HA38" s="193">
        <f t="shared" si="154"/>
        <v>0.1261948168</v>
      </c>
      <c r="HB38" s="193">
        <f t="shared" si="154"/>
        <v>0.1310022383</v>
      </c>
      <c r="HC38" s="193">
        <f t="shared" si="154"/>
        <v>0.1370115153</v>
      </c>
      <c r="HD38" s="193">
        <f t="shared" si="154"/>
        <v>0.1494306878</v>
      </c>
      <c r="HE38" s="193">
        <f t="shared" si="154"/>
        <v>0.1782752173</v>
      </c>
      <c r="HF38" s="193">
        <f t="shared" si="154"/>
        <v>0.2062609425</v>
      </c>
      <c r="HG38" s="193">
        <f t="shared" si="154"/>
        <v>0.2423510166</v>
      </c>
      <c r="HH38" s="193">
        <f t="shared" si="154"/>
        <v>0.2681978626</v>
      </c>
      <c r="HI38" s="193">
        <f t="shared" si="154"/>
        <v>0.258960646</v>
      </c>
      <c r="HJ38" s="193">
        <f t="shared" si="154"/>
        <v>0.220686311</v>
      </c>
      <c r="HK38" s="193">
        <f t="shared" si="154"/>
        <v>0.1579075245</v>
      </c>
      <c r="HL38" s="193">
        <f t="shared" si="154"/>
        <v>0.09685643639</v>
      </c>
      <c r="HM38" s="193">
        <f t="shared" si="154"/>
        <v>0.03736293089</v>
      </c>
      <c r="HN38" s="193">
        <f t="shared" si="154"/>
        <v>0</v>
      </c>
      <c r="HO38" s="193">
        <f t="shared" si="154"/>
        <v>0</v>
      </c>
      <c r="HP38" s="193">
        <f t="shared" si="154"/>
        <v>0</v>
      </c>
      <c r="HQ38" s="193">
        <f t="shared" si="154"/>
        <v>0</v>
      </c>
      <c r="HR38" s="193">
        <f t="shared" si="154"/>
        <v>0</v>
      </c>
      <c r="HS38" s="193">
        <f t="shared" si="154"/>
        <v>0</v>
      </c>
      <c r="HT38" s="193">
        <f t="shared" si="154"/>
        <v>0</v>
      </c>
      <c r="HU38" s="193">
        <f t="shared" si="154"/>
        <v>0</v>
      </c>
      <c r="HV38" s="193">
        <f t="shared" si="154"/>
        <v>0.08014341293</v>
      </c>
      <c r="HW38" s="193">
        <f t="shared" si="154"/>
        <v>0.1594720884</v>
      </c>
      <c r="HX38" s="193">
        <f t="shared" si="154"/>
        <v>0.2188560807</v>
      </c>
      <c r="HY38" s="193">
        <f t="shared" si="154"/>
        <v>0.2764385135</v>
      </c>
      <c r="HZ38" s="193">
        <f t="shared" si="154"/>
        <v>0.3506366831</v>
      </c>
      <c r="IA38" s="193">
        <f t="shared" si="154"/>
        <v>0.4196278494</v>
      </c>
      <c r="IB38" s="193">
        <f t="shared" si="154"/>
        <v>0.4416071442</v>
      </c>
      <c r="IC38" s="193">
        <f t="shared" si="154"/>
        <v>0.4568907323</v>
      </c>
      <c r="ID38" s="193">
        <f t="shared" si="154"/>
        <v>0.44582498</v>
      </c>
      <c r="IE38" s="193">
        <f t="shared" si="154"/>
        <v>0.4307792312</v>
      </c>
      <c r="IF38" s="193">
        <f t="shared" si="154"/>
        <v>0.4063873718</v>
      </c>
      <c r="IG38" s="193">
        <f t="shared" si="154"/>
        <v>0.393006715</v>
      </c>
      <c r="IH38" s="193">
        <f t="shared" si="154"/>
        <v>0.3725751733</v>
      </c>
      <c r="II38" s="193">
        <f t="shared" si="154"/>
        <v>0.3529448684</v>
      </c>
      <c r="IJ38" s="193">
        <f t="shared" si="154"/>
        <v>0.334516419</v>
      </c>
      <c r="IK38" s="193">
        <f t="shared" si="154"/>
        <v>0.3116811665</v>
      </c>
      <c r="IL38" s="193">
        <f t="shared" si="154"/>
        <v>0.276026123</v>
      </c>
      <c r="IM38" s="193">
        <f t="shared" si="154"/>
        <v>0.2379673687</v>
      </c>
      <c r="IN38" s="193">
        <f t="shared" si="154"/>
        <v>0.2023123253</v>
      </c>
      <c r="IO38" s="193">
        <f t="shared" si="23"/>
        <v>0.3885491433</v>
      </c>
      <c r="IP38" s="193">
        <f t="shared" si="29"/>
        <v>0</v>
      </c>
      <c r="IQ38" s="193">
        <f t="shared" ref="IQ38:KK38" si="155">MAX((MIN(CZ38+IP38,$IO$7))-GT38,0)</f>
        <v>0</v>
      </c>
      <c r="IR38" s="193">
        <f t="shared" si="155"/>
        <v>0</v>
      </c>
      <c r="IS38" s="193">
        <f t="shared" si="155"/>
        <v>0</v>
      </c>
      <c r="IT38" s="193">
        <f t="shared" si="155"/>
        <v>0</v>
      </c>
      <c r="IU38" s="193">
        <f t="shared" si="155"/>
        <v>0</v>
      </c>
      <c r="IV38" s="193">
        <f t="shared" si="155"/>
        <v>0</v>
      </c>
      <c r="IW38" s="193">
        <f t="shared" si="155"/>
        <v>0</v>
      </c>
      <c r="IX38" s="193">
        <f t="shared" si="155"/>
        <v>0</v>
      </c>
      <c r="IY38" s="193">
        <f t="shared" si="155"/>
        <v>0</v>
      </c>
      <c r="IZ38" s="193">
        <f t="shared" si="155"/>
        <v>0</v>
      </c>
      <c r="JA38" s="193">
        <f t="shared" si="155"/>
        <v>0</v>
      </c>
      <c r="JB38" s="193">
        <f t="shared" si="155"/>
        <v>0</v>
      </c>
      <c r="JC38" s="193">
        <f t="shared" si="155"/>
        <v>0</v>
      </c>
      <c r="JD38" s="193">
        <f t="shared" si="155"/>
        <v>0</v>
      </c>
      <c r="JE38" s="193">
        <f t="shared" si="155"/>
        <v>0</v>
      </c>
      <c r="JF38" s="193">
        <f t="shared" si="155"/>
        <v>0</v>
      </c>
      <c r="JG38" s="193">
        <f t="shared" si="155"/>
        <v>0</v>
      </c>
      <c r="JH38" s="193">
        <f t="shared" si="155"/>
        <v>0</v>
      </c>
      <c r="JI38" s="193">
        <f t="shared" si="155"/>
        <v>0</v>
      </c>
      <c r="JJ38" s="193">
        <f t="shared" si="155"/>
        <v>0</v>
      </c>
      <c r="JK38" s="193">
        <f t="shared" si="155"/>
        <v>0.01191538674</v>
      </c>
      <c r="JL38" s="193">
        <f t="shared" si="155"/>
        <v>0.06838022262</v>
      </c>
      <c r="JM38" s="193">
        <f t="shared" si="155"/>
        <v>0.1363769148</v>
      </c>
      <c r="JN38" s="193">
        <f t="shared" si="155"/>
        <v>0.1945371038</v>
      </c>
      <c r="JO38" s="193">
        <f t="shared" si="155"/>
        <v>0.2434717181</v>
      </c>
      <c r="JP38" s="193">
        <f t="shared" si="155"/>
        <v>0.3303402217</v>
      </c>
      <c r="JQ38" s="193">
        <f t="shared" si="155"/>
        <v>0.3739279669</v>
      </c>
      <c r="JR38" s="193">
        <f t="shared" si="155"/>
        <v>0.3885491433</v>
      </c>
      <c r="JS38" s="193">
        <f t="shared" si="155"/>
        <v>0.3084057304</v>
      </c>
      <c r="JT38" s="193">
        <f t="shared" si="155"/>
        <v>0.148933642</v>
      </c>
      <c r="JU38" s="193">
        <f t="shared" si="155"/>
        <v>0</v>
      </c>
      <c r="JV38" s="193">
        <f t="shared" si="155"/>
        <v>0</v>
      </c>
      <c r="JW38" s="193">
        <f t="shared" si="155"/>
        <v>0</v>
      </c>
      <c r="JX38" s="193">
        <f t="shared" si="155"/>
        <v>0</v>
      </c>
      <c r="JY38" s="193">
        <f t="shared" si="155"/>
        <v>0</v>
      </c>
      <c r="JZ38" s="193">
        <f t="shared" si="155"/>
        <v>0</v>
      </c>
      <c r="KA38" s="193">
        <f t="shared" si="155"/>
        <v>0</v>
      </c>
      <c r="KB38" s="193">
        <f t="shared" si="155"/>
        <v>0</v>
      </c>
      <c r="KC38" s="193">
        <f t="shared" si="155"/>
        <v>0</v>
      </c>
      <c r="KD38" s="193">
        <f t="shared" si="155"/>
        <v>0</v>
      </c>
      <c r="KE38" s="193">
        <f t="shared" si="155"/>
        <v>0</v>
      </c>
      <c r="KF38" s="193">
        <f t="shared" si="155"/>
        <v>0</v>
      </c>
      <c r="KG38" s="193">
        <f t="shared" si="155"/>
        <v>0</v>
      </c>
      <c r="KH38" s="193">
        <f t="shared" si="155"/>
        <v>0</v>
      </c>
      <c r="KI38" s="193">
        <f t="shared" si="155"/>
        <v>0</v>
      </c>
      <c r="KJ38" s="193">
        <f t="shared" si="155"/>
        <v>0</v>
      </c>
      <c r="KK38" s="193">
        <f t="shared" si="155"/>
        <v>0</v>
      </c>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row>
    <row r="39" ht="14.25" customHeight="1">
      <c r="A39" s="1">
        <v>1.0</v>
      </c>
      <c r="B39" s="1">
        <f t="shared" ref="B39:C39" si="156">B38+1</f>
        <v>29</v>
      </c>
      <c r="C39" s="267">
        <f t="shared" si="156"/>
        <v>43494</v>
      </c>
      <c r="D39" s="193">
        <f t="shared" si="15"/>
        <v>12.8500376</v>
      </c>
      <c r="E39" s="193">
        <f>(SUMIFS(Profile!$F$2:$F$17521,Profile!$B$2:$B$17521,$B39,Profile!$C$2:$C$17521,E$8))*$C$6</f>
        <v>0.1750702696</v>
      </c>
      <c r="F39" s="193">
        <f>(SUMIFS(Profile!$F$2:$F$17521,Profile!$B$2:$B$17521,$B39,Profile!$C$2:$C$17521,F$8))*$C$6</f>
        <v>0.1570424386</v>
      </c>
      <c r="G39" s="193">
        <f>(SUMIFS(Profile!$F$2:$F$17521,Profile!$B$2:$B$17521,$B39,Profile!$C$2:$C$17521,G$8))*$C$6</f>
        <v>0.1482288324</v>
      </c>
      <c r="H39" s="193">
        <f>(SUMIFS(Profile!$F$2:$F$17521,Profile!$B$2:$B$17521,$B39,Profile!$C$2:$C$17521,H$8))*$C$6</f>
        <v>0.1386139892</v>
      </c>
      <c r="I39" s="193">
        <f>(SUMIFS(Profile!$F$2:$F$17521,Profile!$B$2:$B$17521,$B39,Profile!$C$2:$C$17521,I$8))*$C$6</f>
        <v>0.1330053307</v>
      </c>
      <c r="J39" s="193">
        <f>(SUMIFS(Profile!$F$2:$F$17521,Profile!$B$2:$B$17521,$B39,Profile!$C$2:$C$17521,J$8))*$C$6</f>
        <v>0.1277972906</v>
      </c>
      <c r="K39" s="193">
        <f>(SUMIFS(Profile!$F$2:$F$17521,Profile!$B$2:$B$17521,$B39,Profile!$C$2:$C$17521,K$8))*$C$6</f>
        <v>0.1273966722</v>
      </c>
      <c r="L39" s="193">
        <f>(SUMIFS(Profile!$F$2:$F$17521,Profile!$B$2:$B$17521,$B39,Profile!$C$2:$C$17521,L$8))*$C$6</f>
        <v>0.1269960537</v>
      </c>
      <c r="M39" s="193">
        <f>(SUMIFS(Profile!$F$2:$F$17521,Profile!$B$2:$B$17521,$B39,Profile!$C$2:$C$17521,M$8))*$C$6</f>
        <v>0.1265954352</v>
      </c>
      <c r="N39" s="193">
        <f>(SUMIFS(Profile!$F$2:$F$17521,Profile!$B$2:$B$17521,$B39,Profile!$C$2:$C$17521,N$8))*$C$6</f>
        <v>0.1314028568</v>
      </c>
      <c r="O39" s="193">
        <f>(SUMIFS(Profile!$F$2:$F$17521,Profile!$B$2:$B$17521,$B39,Profile!$C$2:$C$17521,O$8))*$C$6</f>
        <v>0.1370115153</v>
      </c>
      <c r="P39" s="193">
        <f>(SUMIFS(Profile!$F$2:$F$17521,Profile!$B$2:$B$17521,$B39,Profile!$C$2:$C$17521,P$8))*$C$6</f>
        <v>0.1482288324</v>
      </c>
      <c r="Q39" s="193">
        <f>(SUMIFS(Profile!$F$2:$F$17521,Profile!$B$2:$B$17521,$B39,Profile!$C$2:$C$17521,Q$8))*$C$6</f>
        <v>0.1758715065</v>
      </c>
      <c r="R39" s="193">
        <f>(SUMIFS(Profile!$F$2:$F$17521,Profile!$B$2:$B$17521,$B39,Profile!$C$2:$C$17521,R$8))*$C$6</f>
        <v>0.2019117068</v>
      </c>
      <c r="S39" s="193">
        <f>(SUMIFS(Profile!$F$2:$F$17521,Profile!$B$2:$B$17521,$B39,Profile!$C$2:$C$17521,S$8))*$C$6</f>
        <v>0.2431754088</v>
      </c>
      <c r="T39" s="193">
        <f>(SUMIFS(Profile!$F$2:$F$17521,Profile!$B$2:$B$17521,$B39,Profile!$C$2:$C$17521,T$8))*$C$6</f>
        <v>0.270016846</v>
      </c>
      <c r="U39" s="193">
        <f>(SUMIFS(Profile!$F$2:$F$17521,Profile!$B$2:$B$17521,$B39,Profile!$C$2:$C$17521,U$8))*$C$6</f>
        <v>0.2868428216</v>
      </c>
      <c r="V39" s="193">
        <f>(SUMIFS(Profile!$F$2:$F$17521,Profile!$B$2:$B$17521,$B39,Profile!$C$2:$C$17521,V$8))*$C$6</f>
        <v>0.293252717</v>
      </c>
      <c r="W39" s="193">
        <f>(SUMIFS(Profile!$F$2:$F$17521,Profile!$B$2:$B$17521,$B39,Profile!$C$2:$C$17521,W$8))*$C$6</f>
        <v>0.294053954</v>
      </c>
      <c r="X39" s="193">
        <f>(SUMIFS(Profile!$F$2:$F$17521,Profile!$B$2:$B$17521,$B39,Profile!$C$2:$C$17521,X$8))*$C$6</f>
        <v>0.2920508616</v>
      </c>
      <c r="Y39" s="193">
        <f>(SUMIFS(Profile!$F$2:$F$17521,Profile!$B$2:$B$17521,$B39,Profile!$C$2:$C$17521,Y$8))*$C$6</f>
        <v>0.28724344</v>
      </c>
      <c r="Z39" s="193">
        <f>(SUMIFS(Profile!$F$2:$F$17521,Profile!$B$2:$B$17521,$B39,Profile!$C$2:$C$17521,Z$8))*$C$6</f>
        <v>0.2828366369</v>
      </c>
      <c r="AA39" s="193">
        <f>(SUMIFS(Profile!$F$2:$F$17521,Profile!$B$2:$B$17521,$B39,Profile!$C$2:$C$17521,AA$8))*$C$6</f>
        <v>0.2800323077</v>
      </c>
      <c r="AB39" s="193">
        <f>(SUMIFS(Profile!$F$2:$F$17521,Profile!$B$2:$B$17521,$B39,Profile!$C$2:$C$17521,AB$8))*$C$6</f>
        <v>0.2804329261</v>
      </c>
      <c r="AC39" s="193">
        <f>(SUMIFS(Profile!$F$2:$F$17521,Profile!$B$2:$B$17521,$B39,Profile!$C$2:$C$17521,AC$8))*$C$6</f>
        <v>0.2888459139</v>
      </c>
      <c r="AD39" s="193">
        <f>(SUMIFS(Profile!$F$2:$F$17521,Profile!$B$2:$B$17521,$B39,Profile!$C$2:$C$17521,AD$8))*$C$6</f>
        <v>0.2876440585</v>
      </c>
      <c r="AE39" s="193">
        <f>(SUMIFS(Profile!$F$2:$F$17521,Profile!$B$2:$B$17521,$B39,Profile!$C$2:$C$17521,AE$8))*$C$6</f>
        <v>0.2860415846</v>
      </c>
      <c r="AF39" s="193">
        <f>(SUMIFS(Profile!$F$2:$F$17521,Profile!$B$2:$B$17521,$B39,Profile!$C$2:$C$17521,AF$8))*$C$6</f>
        <v>0.2768273599</v>
      </c>
      <c r="AG39" s="193">
        <f>(SUMIFS(Profile!$F$2:$F$17521,Profile!$B$2:$B$17521,$B39,Profile!$C$2:$C$17521,AG$8))*$C$6</f>
        <v>0.2708180829</v>
      </c>
      <c r="AH39" s="193">
        <f>(SUMIFS(Profile!$F$2:$F$17521,Profile!$B$2:$B$17521,$B39,Profile!$C$2:$C$17521,AH$8))*$C$6</f>
        <v>0.276026123</v>
      </c>
      <c r="AI39" s="193">
        <f>(SUMIFS(Profile!$F$2:$F$17521,Profile!$B$2:$B$17521,$B39,Profile!$C$2:$C$17521,AI$8))*$C$6</f>
        <v>0.2832372554</v>
      </c>
      <c r="AJ39" s="193">
        <f>(SUMIFS(Profile!$F$2:$F$17521,Profile!$B$2:$B$17521,$B39,Profile!$C$2:$C$17521,AJ$8))*$C$6</f>
        <v>0.299261994</v>
      </c>
      <c r="AK39" s="193">
        <f>(SUMIFS(Profile!$F$2:$F$17521,Profile!$B$2:$B$17521,$B39,Profile!$C$2:$C$17521,AK$8))*$C$6</f>
        <v>0.3273052866</v>
      </c>
      <c r="AL39" s="193">
        <f>(SUMIFS(Profile!$F$2:$F$17521,Profile!$B$2:$B$17521,$B39,Profile!$C$2:$C$17521,AL$8))*$C$6</f>
        <v>0.3673671332</v>
      </c>
      <c r="AM39" s="193">
        <f>(SUMIFS(Profile!$F$2:$F$17521,Profile!$B$2:$B$17521,$B39,Profile!$C$2:$C$17521,AM$8))*$C$6</f>
        <v>0.4095923195</v>
      </c>
      <c r="AN39" s="193">
        <f>(SUMIFS(Profile!$F$2:$F$17521,Profile!$B$2:$B$17521,$B39,Profile!$C$2:$C$17521,AN$8))*$C$6</f>
        <v>0.4389977149</v>
      </c>
      <c r="AO39" s="193">
        <f>(SUMIFS(Profile!$F$2:$F$17521,Profile!$B$2:$B$17521,$B39,Profile!$C$2:$C$17521,AO$8))*$C$6</f>
        <v>0.447851383</v>
      </c>
      <c r="AP39" s="193">
        <f>(SUMIFS(Profile!$F$2:$F$17521,Profile!$B$2:$B$17521,$B39,Profile!$C$2:$C$17521,AP$8))*$C$6</f>
        <v>0.4401595085</v>
      </c>
      <c r="AQ39" s="193">
        <f>(SUMIFS(Profile!$F$2:$F$17521,Profile!$B$2:$B$17521,$B39,Profile!$C$2:$C$17521,AQ$8))*$C$6</f>
        <v>0.4205292036</v>
      </c>
      <c r="AR39" s="193">
        <f>(SUMIFS(Profile!$F$2:$F$17521,Profile!$B$2:$B$17521,$B39,Profile!$C$2:$C$17521,AR$8))*$C$6</f>
        <v>0.3962116628</v>
      </c>
      <c r="AS39" s="193">
        <f>(SUMIFS(Profile!$F$2:$F$17521,Profile!$B$2:$B$17521,$B39,Profile!$C$2:$C$17521,AS$8))*$C$6</f>
        <v>0.3809881611</v>
      </c>
      <c r="AT39" s="193">
        <f>(SUMIFS(Profile!$F$2:$F$17521,Profile!$B$2:$B$17521,$B39,Profile!$C$2:$C$17521,AT$8))*$C$6</f>
        <v>0.3621590932</v>
      </c>
      <c r="AU39" s="193">
        <f>(SUMIFS(Profile!$F$2:$F$17521,Profile!$B$2:$B$17521,$B39,Profile!$C$2:$C$17521,AU$8))*$C$6</f>
        <v>0.3449324991</v>
      </c>
      <c r="AV39" s="193">
        <f>(SUMIFS(Profile!$F$2:$F$17521,Profile!$B$2:$B$17521,$B39,Profile!$C$2:$C$17521,AV$8))*$C$6</f>
        <v>0.3281065236</v>
      </c>
      <c r="AW39" s="193">
        <f>(SUMIFS(Profile!$F$2:$F$17521,Profile!$B$2:$B$17521,$B39,Profile!$C$2:$C$17521,AW$8))*$C$6</f>
        <v>0.311280548</v>
      </c>
      <c r="AX39" s="193">
        <f>(SUMIFS(Profile!$F$2:$F$17521,Profile!$B$2:$B$17521,$B39,Profile!$C$2:$C$17521,AX$8))*$C$6</f>
        <v>0.2796316892</v>
      </c>
      <c r="AY39" s="193">
        <f>(SUMIFS(Profile!$F$2:$F$17521,Profile!$B$2:$B$17521,$B39,Profile!$C$2:$C$17521,AY$8))*$C$6</f>
        <v>0.2463803565</v>
      </c>
      <c r="AZ39" s="193">
        <f>(SUMIFS(Profile!$F$2:$F$17521,Profile!$B$2:$B$17521,$B39,Profile!$C$2:$C$17521,AZ$8))*$C$6</f>
        <v>0.2147314977</v>
      </c>
      <c r="BA39" s="193">
        <f t="shared" si="16"/>
        <v>2.356134037</v>
      </c>
      <c r="BB39" s="193">
        <f>(SUMIFS(Profile!$E$2:$E$17521,Profile!$B$2:$B$17521,$B39,Profile!$C$2:$C$17521,BB$8))*$C$9</f>
        <v>0</v>
      </c>
      <c r="BC39" s="193">
        <f>(SUMIFS(Profile!$E$2:$E$17521,Profile!$B$2:$B$17521,$B39,Profile!$C$2:$C$17521,BC$8))*$C$9</f>
        <v>0</v>
      </c>
      <c r="BD39" s="193">
        <f>(SUMIFS(Profile!$E$2:$E$17521,Profile!$B$2:$B$17521,$B39,Profile!$C$2:$C$17521,BD$8))*$C$9</f>
        <v>0</v>
      </c>
      <c r="BE39" s="193">
        <f>(SUMIFS(Profile!$E$2:$E$17521,Profile!$B$2:$B$17521,$B39,Profile!$C$2:$C$17521,BE$8))*$C$9</f>
        <v>0</v>
      </c>
      <c r="BF39" s="193">
        <f>(SUMIFS(Profile!$E$2:$E$17521,Profile!$B$2:$B$17521,$B39,Profile!$C$2:$C$17521,BF$8))*$C$9</f>
        <v>0</v>
      </c>
      <c r="BG39" s="193">
        <f>(SUMIFS(Profile!$E$2:$E$17521,Profile!$B$2:$B$17521,$B39,Profile!$C$2:$C$17521,BG$8))*$C$9</f>
        <v>0</v>
      </c>
      <c r="BH39" s="193">
        <f>(SUMIFS(Profile!$E$2:$E$17521,Profile!$B$2:$B$17521,$B39,Profile!$C$2:$C$17521,BH$8))*$C$9</f>
        <v>0</v>
      </c>
      <c r="BI39" s="193">
        <f>(SUMIFS(Profile!$E$2:$E$17521,Profile!$B$2:$B$17521,$B39,Profile!$C$2:$C$17521,BI$8))*$C$9</f>
        <v>0</v>
      </c>
      <c r="BJ39" s="193">
        <f>(SUMIFS(Profile!$E$2:$E$17521,Profile!$B$2:$B$17521,$B39,Profile!$C$2:$C$17521,BJ$8))*$C$9</f>
        <v>0</v>
      </c>
      <c r="BK39" s="193">
        <f>(SUMIFS(Profile!$E$2:$E$17521,Profile!$B$2:$B$17521,$B39,Profile!$C$2:$C$17521,BK$8))*$C$9</f>
        <v>0</v>
      </c>
      <c r="BL39" s="193">
        <f>(SUMIFS(Profile!$E$2:$E$17521,Profile!$B$2:$B$17521,$B39,Profile!$C$2:$C$17521,BL$8))*$C$9</f>
        <v>0</v>
      </c>
      <c r="BM39" s="193">
        <f>(SUMIFS(Profile!$E$2:$E$17521,Profile!$B$2:$B$17521,$B39,Profile!$C$2:$C$17521,BM$8))*$C$9</f>
        <v>0</v>
      </c>
      <c r="BN39" s="193">
        <f>(SUMIFS(Profile!$E$2:$E$17521,Profile!$B$2:$B$17521,$B39,Profile!$C$2:$C$17521,BN$8))*$C$9</f>
        <v>0</v>
      </c>
      <c r="BO39" s="193">
        <f>(SUMIFS(Profile!$E$2:$E$17521,Profile!$B$2:$B$17521,$B39,Profile!$C$2:$C$17521,BO$8))*$C$9</f>
        <v>0.00007482154823</v>
      </c>
      <c r="BP39" s="193">
        <f>(SUMIFS(Profile!$E$2:$E$17521,Profile!$B$2:$B$17521,$B39,Profile!$C$2:$C$17521,BP$8))*$C$9</f>
        <v>0.0002899334994</v>
      </c>
      <c r="BQ39" s="193">
        <f>(SUMIFS(Profile!$E$2:$E$17521,Profile!$B$2:$B$17521,$B39,Profile!$C$2:$C$17521,BQ$8))*$C$9</f>
        <v>0.004443544153</v>
      </c>
      <c r="BR39" s="193">
        <f>(SUMIFS(Profile!$E$2:$E$17521,Profile!$B$2:$B$17521,$B39,Profile!$C$2:$C$17521,BR$8))*$C$9</f>
        <v>0.009378750793</v>
      </c>
      <c r="BS39" s="193">
        <f>(SUMIFS(Profile!$E$2:$E$17521,Profile!$B$2:$B$17521,$B39,Profile!$C$2:$C$17521,BS$8))*$C$9</f>
        <v>0.02319318437</v>
      </c>
      <c r="BT39" s="193">
        <f>(SUMIFS(Profile!$E$2:$E$17521,Profile!$B$2:$B$17521,$B39,Profile!$C$2:$C$17521,BT$8))*$C$9</f>
        <v>0.05784070777</v>
      </c>
      <c r="BU39" s="193">
        <f>(SUMIFS(Profile!$E$2:$E$17521,Profile!$B$2:$B$17521,$B39,Profile!$C$2:$C$17521,BU$8))*$C$9</f>
        <v>0.09103860373</v>
      </c>
      <c r="BV39" s="193">
        <f>(SUMIFS(Profile!$E$2:$E$17521,Profile!$B$2:$B$17521,$B39,Profile!$C$2:$C$17521,BV$8))*$C$9</f>
        <v>0.120426258</v>
      </c>
      <c r="BW39" s="193">
        <f>(SUMIFS(Profile!$E$2:$E$17521,Profile!$B$2:$B$17521,$B39,Profile!$C$2:$C$17521,BW$8))*$C$9</f>
        <v>0.1490786751</v>
      </c>
      <c r="BX39" s="193">
        <f>(SUMIFS(Profile!$E$2:$E$17521,Profile!$B$2:$B$17521,$B39,Profile!$C$2:$C$17521,BX$8))*$C$9</f>
        <v>0.1652836319</v>
      </c>
      <c r="BY39" s="193">
        <f>(SUMIFS(Profile!$E$2:$E$17521,Profile!$B$2:$B$17521,$B39,Profile!$C$2:$C$17521,BY$8))*$C$9</f>
        <v>0.1803078886</v>
      </c>
      <c r="BZ39" s="193">
        <f>(SUMIFS(Profile!$E$2:$E$17521,Profile!$B$2:$B$17521,$B39,Profile!$C$2:$C$17521,BZ$8))*$C$9</f>
        <v>0.2150235124</v>
      </c>
      <c r="CA39" s="193">
        <f>(SUMIFS(Profile!$E$2:$E$17521,Profile!$B$2:$B$17521,$B39,Profile!$C$2:$C$17521,CA$8))*$C$9</f>
        <v>0.2355162283</v>
      </c>
      <c r="CB39" s="193">
        <f>(SUMIFS(Profile!$E$2:$E$17521,Profile!$B$2:$B$17521,$B39,Profile!$C$2:$C$17521,CB$8))*$C$9</f>
        <v>0.1961791629</v>
      </c>
      <c r="CC39" s="193">
        <f>(SUMIFS(Profile!$E$2:$E$17521,Profile!$B$2:$B$17521,$B39,Profile!$C$2:$C$17521,CC$8))*$C$9</f>
        <v>0.2322021539</v>
      </c>
      <c r="CD39" s="193">
        <f>(SUMIFS(Profile!$E$2:$E$17521,Profile!$B$2:$B$17521,$B39,Profile!$C$2:$C$17521,CD$8))*$C$9</f>
        <v>0.2470225437</v>
      </c>
      <c r="CE39" s="193">
        <f>(SUMIFS(Profile!$E$2:$E$17521,Profile!$B$2:$B$17521,$B39,Profile!$C$2:$C$17521,CE$8))*$C$9</f>
        <v>0.1936407032</v>
      </c>
      <c r="CF39" s="193">
        <f>(SUMIFS(Profile!$E$2:$E$17521,Profile!$B$2:$B$17521,$B39,Profile!$C$2:$C$17521,CF$8))*$C$9</f>
        <v>0.07608602156</v>
      </c>
      <c r="CG39" s="193">
        <f>(SUMIFS(Profile!$E$2:$E$17521,Profile!$B$2:$B$17521,$B39,Profile!$C$2:$C$17521,CG$8))*$C$9</f>
        <v>0.04896341283</v>
      </c>
      <c r="CH39" s="193">
        <f>(SUMIFS(Profile!$E$2:$E$17521,Profile!$B$2:$B$17521,$B39,Profile!$C$2:$C$17521,CH$8))*$C$9</f>
        <v>0.07907432862</v>
      </c>
      <c r="CI39" s="193">
        <f>(SUMIFS(Profile!$E$2:$E$17521,Profile!$B$2:$B$17521,$B39,Profile!$C$2:$C$17521,CI$8))*$C$9</f>
        <v>0.01835337102</v>
      </c>
      <c r="CJ39" s="193">
        <f>(SUMIFS(Profile!$E$2:$E$17521,Profile!$B$2:$B$17521,$B39,Profile!$C$2:$C$17521,CJ$8))*$C$9</f>
        <v>0.008196345851</v>
      </c>
      <c r="CK39" s="193">
        <f>(SUMIFS(Profile!$E$2:$E$17521,Profile!$B$2:$B$17521,$B39,Profile!$C$2:$C$17521,CK$8))*$C$9</f>
        <v>0.003892010535</v>
      </c>
      <c r="CL39" s="193">
        <f>(SUMIFS(Profile!$E$2:$E$17521,Profile!$B$2:$B$17521,$B39,Profile!$C$2:$C$17521,CL$8))*$C$9</f>
        <v>0.0006224378797</v>
      </c>
      <c r="CM39" s="193">
        <f>(SUMIFS(Profile!$E$2:$E$17521,Profile!$B$2:$B$17521,$B39,Profile!$C$2:$C$17521,CM$8))*$C$9</f>
        <v>0.000005805120121</v>
      </c>
      <c r="CN39" s="193">
        <f>(SUMIFS(Profile!$E$2:$E$17521,Profile!$B$2:$B$17521,$B39,Profile!$C$2:$C$17521,CN$8))*$C$9</f>
        <v>0</v>
      </c>
      <c r="CO39" s="193">
        <f>(SUMIFS(Profile!$E$2:$E$17521,Profile!$B$2:$B$17521,$B39,Profile!$C$2:$C$17521,CO$8))*$C$9</f>
        <v>0</v>
      </c>
      <c r="CP39" s="193">
        <f>(SUMIFS(Profile!$E$2:$E$17521,Profile!$B$2:$B$17521,$B39,Profile!$C$2:$C$17521,CP$8))*$C$9</f>
        <v>0</v>
      </c>
      <c r="CQ39" s="193">
        <f>(SUMIFS(Profile!$E$2:$E$17521,Profile!$B$2:$B$17521,$B39,Profile!$C$2:$C$17521,CQ$8))*$C$9</f>
        <v>0</v>
      </c>
      <c r="CR39" s="193">
        <f>(SUMIFS(Profile!$E$2:$E$17521,Profile!$B$2:$B$17521,$B39,Profile!$C$2:$C$17521,CR$8))*$C$9</f>
        <v>0</v>
      </c>
      <c r="CS39" s="193">
        <f>(SUMIFS(Profile!$E$2:$E$17521,Profile!$B$2:$B$17521,$B39,Profile!$C$2:$C$17521,CS$8))*$C$9</f>
        <v>0</v>
      </c>
      <c r="CT39" s="193">
        <f>(SUMIFS(Profile!$E$2:$E$17521,Profile!$B$2:$B$17521,$B39,Profile!$C$2:$C$17521,CT$8))*$C$9</f>
        <v>0</v>
      </c>
      <c r="CU39" s="193">
        <f>(SUMIFS(Profile!$E$2:$E$17521,Profile!$B$2:$B$17521,$B39,Profile!$C$2:$C$17521,CU$8))*$C$9</f>
        <v>0</v>
      </c>
      <c r="CV39" s="193">
        <f>(SUMIFS(Profile!$E$2:$E$17521,Profile!$B$2:$B$17521,$B39,Profile!$C$2:$C$17521,CV$8))*$C$9</f>
        <v>0</v>
      </c>
      <c r="CW39" s="193">
        <f>(SUMIFS(Profile!$E$2:$E$17521,Profile!$B$2:$B$17521,$B39,Profile!$C$2:$C$17521,CW$8))*$C$9</f>
        <v>0</v>
      </c>
      <c r="CX39" s="193">
        <f t="shared" si="17"/>
        <v>0</v>
      </c>
      <c r="CY39" s="193">
        <f t="shared" ref="CY39:ET39" si="157">MAX(BB39-E39,0)</f>
        <v>0</v>
      </c>
      <c r="CZ39" s="193">
        <f t="shared" si="157"/>
        <v>0</v>
      </c>
      <c r="DA39" s="193">
        <f t="shared" si="157"/>
        <v>0</v>
      </c>
      <c r="DB39" s="193">
        <f t="shared" si="157"/>
        <v>0</v>
      </c>
      <c r="DC39" s="193">
        <f t="shared" si="157"/>
        <v>0</v>
      </c>
      <c r="DD39" s="193">
        <f t="shared" si="157"/>
        <v>0</v>
      </c>
      <c r="DE39" s="193">
        <f t="shared" si="157"/>
        <v>0</v>
      </c>
      <c r="DF39" s="193">
        <f t="shared" si="157"/>
        <v>0</v>
      </c>
      <c r="DG39" s="193">
        <f t="shared" si="157"/>
        <v>0</v>
      </c>
      <c r="DH39" s="193">
        <f t="shared" si="157"/>
        <v>0</v>
      </c>
      <c r="DI39" s="193">
        <f t="shared" si="157"/>
        <v>0</v>
      </c>
      <c r="DJ39" s="193">
        <f t="shared" si="157"/>
        <v>0</v>
      </c>
      <c r="DK39" s="193">
        <f t="shared" si="157"/>
        <v>0</v>
      </c>
      <c r="DL39" s="193">
        <f t="shared" si="157"/>
        <v>0</v>
      </c>
      <c r="DM39" s="193">
        <f t="shared" si="157"/>
        <v>0</v>
      </c>
      <c r="DN39" s="193">
        <f t="shared" si="157"/>
        <v>0</v>
      </c>
      <c r="DO39" s="193">
        <f t="shared" si="157"/>
        <v>0</v>
      </c>
      <c r="DP39" s="193">
        <f t="shared" si="157"/>
        <v>0</v>
      </c>
      <c r="DQ39" s="193">
        <f t="shared" si="157"/>
        <v>0</v>
      </c>
      <c r="DR39" s="193">
        <f t="shared" si="157"/>
        <v>0</v>
      </c>
      <c r="DS39" s="193">
        <f t="shared" si="157"/>
        <v>0</v>
      </c>
      <c r="DT39" s="193">
        <f t="shared" si="157"/>
        <v>0</v>
      </c>
      <c r="DU39" s="193">
        <f t="shared" si="157"/>
        <v>0</v>
      </c>
      <c r="DV39" s="193">
        <f t="shared" si="157"/>
        <v>0</v>
      </c>
      <c r="DW39" s="193">
        <f t="shared" si="157"/>
        <v>0</v>
      </c>
      <c r="DX39" s="193">
        <f t="shared" si="157"/>
        <v>0</v>
      </c>
      <c r="DY39" s="193">
        <f t="shared" si="157"/>
        <v>0</v>
      </c>
      <c r="DZ39" s="193">
        <f t="shared" si="157"/>
        <v>0</v>
      </c>
      <c r="EA39" s="193">
        <f t="shared" si="157"/>
        <v>0</v>
      </c>
      <c r="EB39" s="193">
        <f t="shared" si="157"/>
        <v>0</v>
      </c>
      <c r="EC39" s="193">
        <f t="shared" si="157"/>
        <v>0</v>
      </c>
      <c r="ED39" s="193">
        <f t="shared" si="157"/>
        <v>0</v>
      </c>
      <c r="EE39" s="193">
        <f t="shared" si="157"/>
        <v>0</v>
      </c>
      <c r="EF39" s="193">
        <f t="shared" si="157"/>
        <v>0</v>
      </c>
      <c r="EG39" s="193">
        <f t="shared" si="157"/>
        <v>0</v>
      </c>
      <c r="EH39" s="193">
        <f t="shared" si="157"/>
        <v>0</v>
      </c>
      <c r="EI39" s="193">
        <f t="shared" si="157"/>
        <v>0</v>
      </c>
      <c r="EJ39" s="193">
        <f t="shared" si="157"/>
        <v>0</v>
      </c>
      <c r="EK39" s="193">
        <f t="shared" si="157"/>
        <v>0</v>
      </c>
      <c r="EL39" s="193">
        <f t="shared" si="157"/>
        <v>0</v>
      </c>
      <c r="EM39" s="193">
        <f t="shared" si="157"/>
        <v>0</v>
      </c>
      <c r="EN39" s="193">
        <f t="shared" si="157"/>
        <v>0</v>
      </c>
      <c r="EO39" s="193">
        <f t="shared" si="157"/>
        <v>0</v>
      </c>
      <c r="EP39" s="193">
        <f t="shared" si="157"/>
        <v>0</v>
      </c>
      <c r="EQ39" s="193">
        <f t="shared" si="157"/>
        <v>0</v>
      </c>
      <c r="ER39" s="193">
        <f t="shared" si="157"/>
        <v>0</v>
      </c>
      <c r="ES39" s="193">
        <f t="shared" si="157"/>
        <v>0</v>
      </c>
      <c r="ET39" s="193">
        <f t="shared" si="157"/>
        <v>0</v>
      </c>
      <c r="EU39" s="193">
        <f t="shared" si="19"/>
        <v>2.356134037</v>
      </c>
      <c r="EV39" s="193">
        <f t="shared" ref="EV39:GQ39" si="158">BB39-CY39</f>
        <v>0</v>
      </c>
      <c r="EW39" s="193">
        <f t="shared" si="158"/>
        <v>0</v>
      </c>
      <c r="EX39" s="193">
        <f t="shared" si="158"/>
        <v>0</v>
      </c>
      <c r="EY39" s="193">
        <f t="shared" si="158"/>
        <v>0</v>
      </c>
      <c r="EZ39" s="193">
        <f t="shared" si="158"/>
        <v>0</v>
      </c>
      <c r="FA39" s="193">
        <f t="shared" si="158"/>
        <v>0</v>
      </c>
      <c r="FB39" s="193">
        <f t="shared" si="158"/>
        <v>0</v>
      </c>
      <c r="FC39" s="193">
        <f t="shared" si="158"/>
        <v>0</v>
      </c>
      <c r="FD39" s="193">
        <f t="shared" si="158"/>
        <v>0</v>
      </c>
      <c r="FE39" s="193">
        <f t="shared" si="158"/>
        <v>0</v>
      </c>
      <c r="FF39" s="193">
        <f t="shared" si="158"/>
        <v>0</v>
      </c>
      <c r="FG39" s="193">
        <f t="shared" si="158"/>
        <v>0</v>
      </c>
      <c r="FH39" s="193">
        <f t="shared" si="158"/>
        <v>0</v>
      </c>
      <c r="FI39" s="193">
        <f t="shared" si="158"/>
        <v>0.00007482154823</v>
      </c>
      <c r="FJ39" s="193">
        <f t="shared" si="158"/>
        <v>0.0002899334994</v>
      </c>
      <c r="FK39" s="193">
        <f t="shared" si="158"/>
        <v>0.004443544153</v>
      </c>
      <c r="FL39" s="193">
        <f t="shared" si="158"/>
        <v>0.009378750793</v>
      </c>
      <c r="FM39" s="193">
        <f t="shared" si="158"/>
        <v>0.02319318437</v>
      </c>
      <c r="FN39" s="193">
        <f t="shared" si="158"/>
        <v>0.05784070777</v>
      </c>
      <c r="FO39" s="193">
        <f t="shared" si="158"/>
        <v>0.09103860373</v>
      </c>
      <c r="FP39" s="193">
        <f t="shared" si="158"/>
        <v>0.120426258</v>
      </c>
      <c r="FQ39" s="193">
        <f t="shared" si="158"/>
        <v>0.1490786751</v>
      </c>
      <c r="FR39" s="193">
        <f t="shared" si="158"/>
        <v>0.1652836319</v>
      </c>
      <c r="FS39" s="193">
        <f t="shared" si="158"/>
        <v>0.1803078886</v>
      </c>
      <c r="FT39" s="193">
        <f t="shared" si="158"/>
        <v>0.2150235124</v>
      </c>
      <c r="FU39" s="193">
        <f t="shared" si="158"/>
        <v>0.2355162283</v>
      </c>
      <c r="FV39" s="193">
        <f t="shared" si="158"/>
        <v>0.1961791629</v>
      </c>
      <c r="FW39" s="193">
        <f t="shared" si="158"/>
        <v>0.2322021539</v>
      </c>
      <c r="FX39" s="193">
        <f t="shared" si="158"/>
        <v>0.2470225437</v>
      </c>
      <c r="FY39" s="193">
        <f t="shared" si="158"/>
        <v>0.1936407032</v>
      </c>
      <c r="FZ39" s="193">
        <f t="shared" si="158"/>
        <v>0.07608602156</v>
      </c>
      <c r="GA39" s="193">
        <f t="shared" si="158"/>
        <v>0.04896341283</v>
      </c>
      <c r="GB39" s="193">
        <f t="shared" si="158"/>
        <v>0.07907432862</v>
      </c>
      <c r="GC39" s="193">
        <f t="shared" si="158"/>
        <v>0.01835337102</v>
      </c>
      <c r="GD39" s="193">
        <f t="shared" si="158"/>
        <v>0.008196345851</v>
      </c>
      <c r="GE39" s="193">
        <f t="shared" si="158"/>
        <v>0.003892010535</v>
      </c>
      <c r="GF39" s="193">
        <f t="shared" si="158"/>
        <v>0.0006224378797</v>
      </c>
      <c r="GG39" s="193">
        <f t="shared" si="158"/>
        <v>0.000005805120121</v>
      </c>
      <c r="GH39" s="193">
        <f t="shared" si="158"/>
        <v>0</v>
      </c>
      <c r="GI39" s="193">
        <f t="shared" si="158"/>
        <v>0</v>
      </c>
      <c r="GJ39" s="193">
        <f t="shared" si="158"/>
        <v>0</v>
      </c>
      <c r="GK39" s="193">
        <f t="shared" si="158"/>
        <v>0</v>
      </c>
      <c r="GL39" s="193">
        <f t="shared" si="158"/>
        <v>0</v>
      </c>
      <c r="GM39" s="193">
        <f t="shared" si="158"/>
        <v>0</v>
      </c>
      <c r="GN39" s="193">
        <f t="shared" si="158"/>
        <v>0</v>
      </c>
      <c r="GO39" s="193">
        <f t="shared" si="158"/>
        <v>0</v>
      </c>
      <c r="GP39" s="193">
        <f t="shared" si="158"/>
        <v>0</v>
      </c>
      <c r="GQ39" s="193">
        <f t="shared" si="158"/>
        <v>0</v>
      </c>
      <c r="GR39" s="193">
        <f t="shared" si="21"/>
        <v>10.49390357</v>
      </c>
      <c r="GS39" s="193">
        <f t="shared" ref="GS39:IN39" si="159">E39-EV39</f>
        <v>0.1750702696</v>
      </c>
      <c r="GT39" s="193">
        <f t="shared" si="159"/>
        <v>0.1570424386</v>
      </c>
      <c r="GU39" s="193">
        <f t="shared" si="159"/>
        <v>0.1482288324</v>
      </c>
      <c r="GV39" s="193">
        <f t="shared" si="159"/>
        <v>0.1386139892</v>
      </c>
      <c r="GW39" s="193">
        <f t="shared" si="159"/>
        <v>0.1330053307</v>
      </c>
      <c r="GX39" s="193">
        <f t="shared" si="159"/>
        <v>0.1277972906</v>
      </c>
      <c r="GY39" s="193">
        <f t="shared" si="159"/>
        <v>0.1273966722</v>
      </c>
      <c r="GZ39" s="193">
        <f t="shared" si="159"/>
        <v>0.1269960537</v>
      </c>
      <c r="HA39" s="193">
        <f t="shared" si="159"/>
        <v>0.1265954352</v>
      </c>
      <c r="HB39" s="193">
        <f t="shared" si="159"/>
        <v>0.1314028568</v>
      </c>
      <c r="HC39" s="193">
        <f t="shared" si="159"/>
        <v>0.1370115153</v>
      </c>
      <c r="HD39" s="193">
        <f t="shared" si="159"/>
        <v>0.1482288324</v>
      </c>
      <c r="HE39" s="193">
        <f t="shared" si="159"/>
        <v>0.1758715065</v>
      </c>
      <c r="HF39" s="193">
        <f t="shared" si="159"/>
        <v>0.2018368853</v>
      </c>
      <c r="HG39" s="193">
        <f t="shared" si="159"/>
        <v>0.2428854753</v>
      </c>
      <c r="HH39" s="193">
        <f t="shared" si="159"/>
        <v>0.2655733019</v>
      </c>
      <c r="HI39" s="193">
        <f t="shared" si="159"/>
        <v>0.2774640708</v>
      </c>
      <c r="HJ39" s="193">
        <f t="shared" si="159"/>
        <v>0.2700595327</v>
      </c>
      <c r="HK39" s="193">
        <f t="shared" si="159"/>
        <v>0.2362132462</v>
      </c>
      <c r="HL39" s="193">
        <f t="shared" si="159"/>
        <v>0.2010122579</v>
      </c>
      <c r="HM39" s="193">
        <f t="shared" si="159"/>
        <v>0.1668171821</v>
      </c>
      <c r="HN39" s="193">
        <f t="shared" si="159"/>
        <v>0.1337579618</v>
      </c>
      <c r="HO39" s="193">
        <f t="shared" si="159"/>
        <v>0.1147486758</v>
      </c>
      <c r="HP39" s="193">
        <f t="shared" si="159"/>
        <v>0.1001250375</v>
      </c>
      <c r="HQ39" s="193">
        <f t="shared" si="159"/>
        <v>0.0738224015</v>
      </c>
      <c r="HR39" s="193">
        <f t="shared" si="159"/>
        <v>0.05212783025</v>
      </c>
      <c r="HS39" s="193">
        <f t="shared" si="159"/>
        <v>0.08986242175</v>
      </c>
      <c r="HT39" s="193">
        <f t="shared" si="159"/>
        <v>0.04462520599</v>
      </c>
      <c r="HU39" s="193">
        <f t="shared" si="159"/>
        <v>0.02379553928</v>
      </c>
      <c r="HV39" s="193">
        <f t="shared" si="159"/>
        <v>0.08238541978</v>
      </c>
      <c r="HW39" s="193">
        <f t="shared" si="159"/>
        <v>0.2071512338</v>
      </c>
      <c r="HX39" s="193">
        <f t="shared" si="159"/>
        <v>0.2502985812</v>
      </c>
      <c r="HY39" s="193">
        <f t="shared" si="159"/>
        <v>0.248230958</v>
      </c>
      <c r="HZ39" s="193">
        <f t="shared" si="159"/>
        <v>0.3490137622</v>
      </c>
      <c r="IA39" s="193">
        <f t="shared" si="159"/>
        <v>0.4013959737</v>
      </c>
      <c r="IB39" s="193">
        <f t="shared" si="159"/>
        <v>0.4351057044</v>
      </c>
      <c r="IC39" s="193">
        <f t="shared" si="159"/>
        <v>0.4472289451</v>
      </c>
      <c r="ID39" s="193">
        <f t="shared" si="159"/>
        <v>0.4401537033</v>
      </c>
      <c r="IE39" s="193">
        <f t="shared" si="159"/>
        <v>0.4205292036</v>
      </c>
      <c r="IF39" s="193">
        <f t="shared" si="159"/>
        <v>0.3962116628</v>
      </c>
      <c r="IG39" s="193">
        <f t="shared" si="159"/>
        <v>0.3809881611</v>
      </c>
      <c r="IH39" s="193">
        <f t="shared" si="159"/>
        <v>0.3621590932</v>
      </c>
      <c r="II39" s="193">
        <f t="shared" si="159"/>
        <v>0.3449324991</v>
      </c>
      <c r="IJ39" s="193">
        <f t="shared" si="159"/>
        <v>0.3281065236</v>
      </c>
      <c r="IK39" s="193">
        <f t="shared" si="159"/>
        <v>0.311280548</v>
      </c>
      <c r="IL39" s="193">
        <f t="shared" si="159"/>
        <v>0.2796316892</v>
      </c>
      <c r="IM39" s="193">
        <f t="shared" si="159"/>
        <v>0.2463803565</v>
      </c>
      <c r="IN39" s="193">
        <f t="shared" si="159"/>
        <v>0.2147314977</v>
      </c>
      <c r="IO39" s="193">
        <f t="shared" si="23"/>
        <v>0</v>
      </c>
      <c r="IP39" s="193">
        <f t="shared" si="29"/>
        <v>0</v>
      </c>
      <c r="IQ39" s="193">
        <f t="shared" ref="IQ39:KK39" si="160">MAX((MIN(CZ39+IP39,$IO$7))-GT39,0)</f>
        <v>0</v>
      </c>
      <c r="IR39" s="193">
        <f t="shared" si="160"/>
        <v>0</v>
      </c>
      <c r="IS39" s="193">
        <f t="shared" si="160"/>
        <v>0</v>
      </c>
      <c r="IT39" s="193">
        <f t="shared" si="160"/>
        <v>0</v>
      </c>
      <c r="IU39" s="193">
        <f t="shared" si="160"/>
        <v>0</v>
      </c>
      <c r="IV39" s="193">
        <f t="shared" si="160"/>
        <v>0</v>
      </c>
      <c r="IW39" s="193">
        <f t="shared" si="160"/>
        <v>0</v>
      </c>
      <c r="IX39" s="193">
        <f t="shared" si="160"/>
        <v>0</v>
      </c>
      <c r="IY39" s="193">
        <f t="shared" si="160"/>
        <v>0</v>
      </c>
      <c r="IZ39" s="193">
        <f t="shared" si="160"/>
        <v>0</v>
      </c>
      <c r="JA39" s="193">
        <f t="shared" si="160"/>
        <v>0</v>
      </c>
      <c r="JB39" s="193">
        <f t="shared" si="160"/>
        <v>0</v>
      </c>
      <c r="JC39" s="193">
        <f t="shared" si="160"/>
        <v>0</v>
      </c>
      <c r="JD39" s="193">
        <f t="shared" si="160"/>
        <v>0</v>
      </c>
      <c r="JE39" s="193">
        <f t="shared" si="160"/>
        <v>0</v>
      </c>
      <c r="JF39" s="193">
        <f t="shared" si="160"/>
        <v>0</v>
      </c>
      <c r="JG39" s="193">
        <f t="shared" si="160"/>
        <v>0</v>
      </c>
      <c r="JH39" s="193">
        <f t="shared" si="160"/>
        <v>0</v>
      </c>
      <c r="JI39" s="193">
        <f t="shared" si="160"/>
        <v>0</v>
      </c>
      <c r="JJ39" s="193">
        <f t="shared" si="160"/>
        <v>0</v>
      </c>
      <c r="JK39" s="193">
        <f t="shared" si="160"/>
        <v>0</v>
      </c>
      <c r="JL39" s="193">
        <f t="shared" si="160"/>
        <v>0</v>
      </c>
      <c r="JM39" s="193">
        <f t="shared" si="160"/>
        <v>0</v>
      </c>
      <c r="JN39" s="193">
        <f t="shared" si="160"/>
        <v>0</v>
      </c>
      <c r="JO39" s="193">
        <f t="shared" si="160"/>
        <v>0</v>
      </c>
      <c r="JP39" s="193">
        <f t="shared" si="160"/>
        <v>0</v>
      </c>
      <c r="JQ39" s="193">
        <f t="shared" si="160"/>
        <v>0</v>
      </c>
      <c r="JR39" s="193">
        <f t="shared" si="160"/>
        <v>0</v>
      </c>
      <c r="JS39" s="193">
        <f t="shared" si="160"/>
        <v>0</v>
      </c>
      <c r="JT39" s="193">
        <f t="shared" si="160"/>
        <v>0</v>
      </c>
      <c r="JU39" s="193">
        <f t="shared" si="160"/>
        <v>0</v>
      </c>
      <c r="JV39" s="193">
        <f t="shared" si="160"/>
        <v>0</v>
      </c>
      <c r="JW39" s="193">
        <f t="shared" si="160"/>
        <v>0</v>
      </c>
      <c r="JX39" s="193">
        <f t="shared" si="160"/>
        <v>0</v>
      </c>
      <c r="JY39" s="193">
        <f t="shared" si="160"/>
        <v>0</v>
      </c>
      <c r="JZ39" s="193">
        <f t="shared" si="160"/>
        <v>0</v>
      </c>
      <c r="KA39" s="193">
        <f t="shared" si="160"/>
        <v>0</v>
      </c>
      <c r="KB39" s="193">
        <f t="shared" si="160"/>
        <v>0</v>
      </c>
      <c r="KC39" s="193">
        <f t="shared" si="160"/>
        <v>0</v>
      </c>
      <c r="KD39" s="193">
        <f t="shared" si="160"/>
        <v>0</v>
      </c>
      <c r="KE39" s="193">
        <f t="shared" si="160"/>
        <v>0</v>
      </c>
      <c r="KF39" s="193">
        <f t="shared" si="160"/>
        <v>0</v>
      </c>
      <c r="KG39" s="193">
        <f t="shared" si="160"/>
        <v>0</v>
      </c>
      <c r="KH39" s="193">
        <f t="shared" si="160"/>
        <v>0</v>
      </c>
      <c r="KI39" s="193">
        <f t="shared" si="160"/>
        <v>0</v>
      </c>
      <c r="KJ39" s="193">
        <f t="shared" si="160"/>
        <v>0</v>
      </c>
      <c r="KK39" s="193">
        <f t="shared" si="160"/>
        <v>0</v>
      </c>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row>
    <row r="40" ht="14.25" customHeight="1">
      <c r="A40" s="1">
        <v>1.0</v>
      </c>
      <c r="B40" s="1">
        <f t="shared" ref="B40:C40" si="161">B39+1</f>
        <v>30</v>
      </c>
      <c r="C40" s="267">
        <f t="shared" si="161"/>
        <v>43495</v>
      </c>
      <c r="D40" s="193">
        <f t="shared" si="15"/>
        <v>13.09661827</v>
      </c>
      <c r="E40" s="193">
        <f>(SUMIFS(Profile!$F$2:$F$17521,Profile!$B$2:$B$17521,$B40,Profile!$C$2:$C$17521,E$8))*$C$6</f>
        <v>0.1898931528</v>
      </c>
      <c r="F40" s="193">
        <f>(SUMIFS(Profile!$F$2:$F$17521,Profile!$B$2:$B$17521,$B40,Profile!$C$2:$C$17521,F$8))*$C$6</f>
        <v>0.170262848</v>
      </c>
      <c r="G40" s="193">
        <f>(SUMIFS(Profile!$F$2:$F$17521,Profile!$B$2:$B$17521,$B40,Profile!$C$2:$C$17521,G$8))*$C$6</f>
        <v>0.158244294</v>
      </c>
      <c r="H40" s="193">
        <f>(SUMIFS(Profile!$F$2:$F$17521,Profile!$B$2:$B$17521,$B40,Profile!$C$2:$C$17521,H$8))*$C$6</f>
        <v>0.1494306878</v>
      </c>
      <c r="I40" s="193">
        <f>(SUMIFS(Profile!$F$2:$F$17521,Profile!$B$2:$B$17521,$B40,Profile!$C$2:$C$17521,I$8))*$C$6</f>
        <v>0.1402164631</v>
      </c>
      <c r="J40" s="193">
        <f>(SUMIFS(Profile!$F$2:$F$17521,Profile!$B$2:$B$17521,$B40,Profile!$C$2:$C$17521,J$8))*$C$6</f>
        <v>0.1322040937</v>
      </c>
      <c r="K40" s="193">
        <f>(SUMIFS(Profile!$F$2:$F$17521,Profile!$B$2:$B$17521,$B40,Profile!$C$2:$C$17521,K$8))*$C$6</f>
        <v>0.1322040937</v>
      </c>
      <c r="L40" s="193">
        <f>(SUMIFS(Profile!$F$2:$F$17521,Profile!$B$2:$B$17521,$B40,Profile!$C$2:$C$17521,L$8))*$C$6</f>
        <v>0.128999146</v>
      </c>
      <c r="M40" s="193">
        <f>(SUMIFS(Profile!$F$2:$F$17521,Profile!$B$2:$B$17521,$B40,Profile!$C$2:$C$17521,M$8))*$C$6</f>
        <v>0.1281979091</v>
      </c>
      <c r="N40" s="193">
        <f>(SUMIFS(Profile!$F$2:$F$17521,Profile!$B$2:$B$17521,$B40,Profile!$C$2:$C$17521,N$8))*$C$6</f>
        <v>0.1314028568</v>
      </c>
      <c r="O40" s="193">
        <f>(SUMIFS(Profile!$F$2:$F$17521,Profile!$B$2:$B$17521,$B40,Profile!$C$2:$C$17521,O$8))*$C$6</f>
        <v>0.135008423</v>
      </c>
      <c r="P40" s="193">
        <f>(SUMIFS(Profile!$F$2:$F$17521,Profile!$B$2:$B$17521,$B40,Profile!$C$2:$C$17521,P$8))*$C$6</f>
        <v>0.1426201739</v>
      </c>
      <c r="Q40" s="193">
        <f>(SUMIFS(Profile!$F$2:$F$17521,Profile!$B$2:$B$17521,$B40,Profile!$C$2:$C$17521,Q$8))*$C$6</f>
        <v>0.153036254</v>
      </c>
      <c r="R40" s="193">
        <f>(SUMIFS(Profile!$F$2:$F$17521,Profile!$B$2:$B$17521,$B40,Profile!$C$2:$C$17521,R$8))*$C$6</f>
        <v>0.1674585187</v>
      </c>
      <c r="S40" s="193">
        <f>(SUMIFS(Profile!$F$2:$F$17521,Profile!$B$2:$B$17521,$B40,Profile!$C$2:$C$17521,S$8))*$C$6</f>
        <v>0.1926974821</v>
      </c>
      <c r="T40" s="193">
        <f>(SUMIFS(Profile!$F$2:$F$17521,Profile!$B$2:$B$17521,$B40,Profile!$C$2:$C$17521,T$8))*$C$6</f>
        <v>0.2199395378</v>
      </c>
      <c r="U40" s="193">
        <f>(SUMIFS(Profile!$F$2:$F$17521,Profile!$B$2:$B$17521,$B40,Profile!$C$2:$C$17521,U$8))*$C$6</f>
        <v>0.2547933443</v>
      </c>
      <c r="V40" s="193">
        <f>(SUMIFS(Profile!$F$2:$F$17521,Profile!$B$2:$B$17521,$B40,Profile!$C$2:$C$17521,V$8))*$C$6</f>
        <v>0.2888459139</v>
      </c>
      <c r="W40" s="193">
        <f>(SUMIFS(Profile!$F$2:$F$17521,Profile!$B$2:$B$17521,$B40,Profile!$C$2:$C$17521,W$8))*$C$6</f>
        <v>0.3024669417</v>
      </c>
      <c r="X40" s="193">
        <f>(SUMIFS(Profile!$F$2:$F$17521,Profile!$B$2:$B$17521,$B40,Profile!$C$2:$C$17521,X$8))*$C$6</f>
        <v>0.3168892065</v>
      </c>
      <c r="Y40" s="193">
        <f>(SUMIFS(Profile!$F$2:$F$17521,Profile!$B$2:$B$17521,$B40,Profile!$C$2:$C$17521,Y$8))*$C$6</f>
        <v>0.3188922988</v>
      </c>
      <c r="Z40" s="193">
        <f>(SUMIFS(Profile!$F$2:$F$17521,Profile!$B$2:$B$17521,$B40,Profile!$C$2:$C$17521,Z$8))*$C$6</f>
        <v>0.3136842588</v>
      </c>
      <c r="AA40" s="193">
        <f>(SUMIFS(Profile!$F$2:$F$17521,Profile!$B$2:$B$17521,$B40,Profile!$C$2:$C$17521,AA$8))*$C$6</f>
        <v>0.3076749818</v>
      </c>
      <c r="AB40" s="193">
        <f>(SUMIFS(Profile!$F$2:$F$17521,Profile!$B$2:$B$17521,$B40,Profile!$C$2:$C$17521,AB$8))*$C$6</f>
        <v>0.3044700341</v>
      </c>
      <c r="AC40" s="193">
        <f>(SUMIFS(Profile!$F$2:$F$17521,Profile!$B$2:$B$17521,$B40,Profile!$C$2:$C$17521,AC$8))*$C$6</f>
        <v>0.3088768372</v>
      </c>
      <c r="AD40" s="193">
        <f>(SUMIFS(Profile!$F$2:$F$17521,Profile!$B$2:$B$17521,$B40,Profile!$C$2:$C$17521,AD$8))*$C$6</f>
        <v>0.3100786926</v>
      </c>
      <c r="AE40" s="193">
        <f>(SUMIFS(Profile!$F$2:$F$17521,Profile!$B$2:$B$17521,$B40,Profile!$C$2:$C$17521,AE$8))*$C$6</f>
        <v>0.3068737449</v>
      </c>
      <c r="AF40" s="193">
        <f>(SUMIFS(Profile!$F$2:$F$17521,Profile!$B$2:$B$17521,$B40,Profile!$C$2:$C$17521,AF$8))*$C$6</f>
        <v>0.2976595202</v>
      </c>
      <c r="AG40" s="193">
        <f>(SUMIFS(Profile!$F$2:$F$17521,Profile!$B$2:$B$17521,$B40,Profile!$C$2:$C$17521,AG$8))*$C$6</f>
        <v>0.2928520986</v>
      </c>
      <c r="AH40" s="193">
        <f>(SUMIFS(Profile!$F$2:$F$17521,Profile!$B$2:$B$17521,$B40,Profile!$C$2:$C$17521,AH$8))*$C$6</f>
        <v>0.3024669417</v>
      </c>
      <c r="AI40" s="193">
        <f>(SUMIFS(Profile!$F$2:$F$17521,Profile!$B$2:$B$17521,$B40,Profile!$C$2:$C$17521,AI$8))*$C$6</f>
        <v>0.3068737449</v>
      </c>
      <c r="AJ40" s="193">
        <f>(SUMIFS(Profile!$F$2:$F$17521,Profile!$B$2:$B$17521,$B40,Profile!$C$2:$C$17521,AJ$8))*$C$6</f>
        <v>0.3168892065</v>
      </c>
      <c r="AK40" s="193">
        <f>(SUMIFS(Profile!$F$2:$F$17521,Profile!$B$2:$B$17521,$B40,Profile!$C$2:$C$17521,AK$8))*$C$6</f>
        <v>0.3301096159</v>
      </c>
      <c r="AL40" s="193">
        <f>(SUMIFS(Profile!$F$2:$F$17521,Profile!$B$2:$B$17521,$B40,Profile!$C$2:$C$17521,AL$8))*$C$6</f>
        <v>0.3713733179</v>
      </c>
      <c r="AM40" s="193">
        <f>(SUMIFS(Profile!$F$2:$F$17521,Profile!$B$2:$B$17521,$B40,Profile!$C$2:$C$17521,AM$8))*$C$6</f>
        <v>0.4204090181</v>
      </c>
      <c r="AN40" s="193">
        <f>(SUMIFS(Profile!$F$2:$F$17521,Profile!$B$2:$B$17521,$B40,Profile!$C$2:$C$17521,AN$8))*$C$6</f>
        <v>0.4492535476</v>
      </c>
      <c r="AO40" s="193">
        <f>(SUMIFS(Profile!$F$2:$F$17521,Profile!$B$2:$B$17521,$B40,Profile!$C$2:$C$17521,AO$8))*$C$6</f>
        <v>0.4599901225</v>
      </c>
      <c r="AP40" s="193">
        <f>(SUMIFS(Profile!$F$2:$F$17521,Profile!$B$2:$B$17521,$B40,Profile!$C$2:$C$17521,AP$8))*$C$6</f>
        <v>0.4506156504</v>
      </c>
      <c r="AQ40" s="193">
        <f>(SUMIFS(Profile!$F$2:$F$17521,Profile!$B$2:$B$17521,$B40,Profile!$C$2:$C$17521,AQ$8))*$C$6</f>
        <v>0.4275400268</v>
      </c>
      <c r="AR40" s="193">
        <f>(SUMIFS(Profile!$F$2:$F$17521,Profile!$B$2:$B$17521,$B40,Profile!$C$2:$C$17521,AR$8))*$C$6</f>
        <v>0.3986153736</v>
      </c>
      <c r="AS40" s="193">
        <f>(SUMIFS(Profile!$F$2:$F$17521,Profile!$B$2:$B$17521,$B40,Profile!$C$2:$C$17521,AS$8))*$C$6</f>
        <v>0.3785844503</v>
      </c>
      <c r="AT40" s="193">
        <f>(SUMIFS(Profile!$F$2:$F$17521,Profile!$B$2:$B$17521,$B40,Profile!$C$2:$C$17521,AT$8))*$C$6</f>
        <v>0.3581529085</v>
      </c>
      <c r="AU40" s="193">
        <f>(SUMIFS(Profile!$F$2:$F$17521,Profile!$B$2:$B$17521,$B40,Profile!$C$2:$C$17521,AU$8))*$C$6</f>
        <v>0.3425287883</v>
      </c>
      <c r="AV40" s="193">
        <f>(SUMIFS(Profile!$F$2:$F$17521,Profile!$B$2:$B$17521,$B40,Profile!$C$2:$C$17521,AV$8))*$C$6</f>
        <v>0.3212960096</v>
      </c>
      <c r="AW40" s="193">
        <f>(SUMIFS(Profile!$F$2:$F$17521,Profile!$B$2:$B$17521,$B40,Profile!$C$2:$C$17521,AW$8))*$C$6</f>
        <v>0.3060725079</v>
      </c>
      <c r="AX40" s="193">
        <f>(SUMIFS(Profile!$F$2:$F$17521,Profile!$B$2:$B$17521,$B40,Profile!$C$2:$C$17521,AX$8))*$C$6</f>
        <v>0.2812341631</v>
      </c>
      <c r="AY40" s="193">
        <f>(SUMIFS(Profile!$F$2:$F$17521,Profile!$B$2:$B$17521,$B40,Profile!$C$2:$C$17521,AY$8))*$C$6</f>
        <v>0.2535914889</v>
      </c>
      <c r="AZ40" s="193">
        <f>(SUMIFS(Profile!$F$2:$F$17521,Profile!$B$2:$B$17521,$B40,Profile!$C$2:$C$17521,AZ$8))*$C$6</f>
        <v>0.2251475778</v>
      </c>
      <c r="BA40" s="193">
        <f t="shared" si="16"/>
        <v>2.744426066</v>
      </c>
      <c r="BB40" s="193">
        <f>(SUMIFS(Profile!$E$2:$E$17521,Profile!$B$2:$B$17521,$B40,Profile!$C$2:$C$17521,BB$8))*$C$9</f>
        <v>0</v>
      </c>
      <c r="BC40" s="193">
        <f>(SUMIFS(Profile!$E$2:$E$17521,Profile!$B$2:$B$17521,$B40,Profile!$C$2:$C$17521,BC$8))*$C$9</f>
        <v>0</v>
      </c>
      <c r="BD40" s="193">
        <f>(SUMIFS(Profile!$E$2:$E$17521,Profile!$B$2:$B$17521,$B40,Profile!$C$2:$C$17521,BD$8))*$C$9</f>
        <v>0</v>
      </c>
      <c r="BE40" s="193">
        <f>(SUMIFS(Profile!$E$2:$E$17521,Profile!$B$2:$B$17521,$B40,Profile!$C$2:$C$17521,BE$8))*$C$9</f>
        <v>0</v>
      </c>
      <c r="BF40" s="193">
        <f>(SUMIFS(Profile!$E$2:$E$17521,Profile!$B$2:$B$17521,$B40,Profile!$C$2:$C$17521,BF$8))*$C$9</f>
        <v>0</v>
      </c>
      <c r="BG40" s="193">
        <f>(SUMIFS(Profile!$E$2:$E$17521,Profile!$B$2:$B$17521,$B40,Profile!$C$2:$C$17521,BG$8))*$C$9</f>
        <v>0</v>
      </c>
      <c r="BH40" s="193">
        <f>(SUMIFS(Profile!$E$2:$E$17521,Profile!$B$2:$B$17521,$B40,Profile!$C$2:$C$17521,BH$8))*$C$9</f>
        <v>0</v>
      </c>
      <c r="BI40" s="193">
        <f>(SUMIFS(Profile!$E$2:$E$17521,Profile!$B$2:$B$17521,$B40,Profile!$C$2:$C$17521,BI$8))*$C$9</f>
        <v>0</v>
      </c>
      <c r="BJ40" s="193">
        <f>(SUMIFS(Profile!$E$2:$E$17521,Profile!$B$2:$B$17521,$B40,Profile!$C$2:$C$17521,BJ$8))*$C$9</f>
        <v>0</v>
      </c>
      <c r="BK40" s="193">
        <f>(SUMIFS(Profile!$E$2:$E$17521,Profile!$B$2:$B$17521,$B40,Profile!$C$2:$C$17521,BK$8))*$C$9</f>
        <v>0</v>
      </c>
      <c r="BL40" s="193">
        <f>(SUMIFS(Profile!$E$2:$E$17521,Profile!$B$2:$B$17521,$B40,Profile!$C$2:$C$17521,BL$8))*$C$9</f>
        <v>0</v>
      </c>
      <c r="BM40" s="193">
        <f>(SUMIFS(Profile!$E$2:$E$17521,Profile!$B$2:$B$17521,$B40,Profile!$C$2:$C$17521,BM$8))*$C$9</f>
        <v>0</v>
      </c>
      <c r="BN40" s="193">
        <f>(SUMIFS(Profile!$E$2:$E$17521,Profile!$B$2:$B$17521,$B40,Profile!$C$2:$C$17521,BN$8))*$C$9</f>
        <v>0</v>
      </c>
      <c r="BO40" s="193">
        <f>(SUMIFS(Profile!$E$2:$E$17521,Profile!$B$2:$B$17521,$B40,Profile!$C$2:$C$17521,BO$8))*$C$9</f>
        <v>0.00002305922715</v>
      </c>
      <c r="BP40" s="193">
        <f>(SUMIFS(Profile!$E$2:$E$17521,Profile!$B$2:$B$17521,$B40,Profile!$C$2:$C$17521,BP$8))*$C$9</f>
        <v>0.0002744531791</v>
      </c>
      <c r="BQ40" s="193">
        <f>(SUMIFS(Profile!$E$2:$E$17521,Profile!$B$2:$B$17521,$B40,Profile!$C$2:$C$17521,BQ$8))*$C$9</f>
        <v>0.00110764917</v>
      </c>
      <c r="BR40" s="193">
        <f>(SUMIFS(Profile!$E$2:$E$17521,Profile!$B$2:$B$17521,$B40,Profile!$C$2:$C$17521,BR$8))*$C$9</f>
        <v>0.009017284422</v>
      </c>
      <c r="BS40" s="193">
        <f>(SUMIFS(Profile!$E$2:$E$17521,Profile!$B$2:$B$17521,$B40,Profile!$C$2:$C$17521,BS$8))*$C$9</f>
        <v>0.02414355712</v>
      </c>
      <c r="BT40" s="193">
        <f>(SUMIFS(Profile!$E$2:$E$17521,Profile!$B$2:$B$17521,$B40,Profile!$C$2:$C$17521,BT$8))*$C$9</f>
        <v>0.04344590437</v>
      </c>
      <c r="BU40" s="193">
        <f>(SUMIFS(Profile!$E$2:$E$17521,Profile!$B$2:$B$17521,$B40,Profile!$C$2:$C$17521,BU$8))*$C$9</f>
        <v>0.07158143576</v>
      </c>
      <c r="BV40" s="193">
        <f>(SUMIFS(Profile!$E$2:$E$17521,Profile!$B$2:$B$17521,$B40,Profile!$C$2:$C$17521,BV$8))*$C$9</f>
        <v>0.1327379961</v>
      </c>
      <c r="BW40" s="193">
        <f>(SUMIFS(Profile!$E$2:$E$17521,Profile!$B$2:$B$17521,$B40,Profile!$C$2:$C$17521,BW$8))*$C$9</f>
        <v>0.195905478</v>
      </c>
      <c r="BX40" s="193">
        <f>(SUMIFS(Profile!$E$2:$E$17521,Profile!$B$2:$B$17521,$B40,Profile!$C$2:$C$17521,BX$8))*$C$9</f>
        <v>0.2514106551</v>
      </c>
      <c r="BY40" s="193">
        <f>(SUMIFS(Profile!$E$2:$E$17521,Profile!$B$2:$B$17521,$B40,Profile!$C$2:$C$17521,BY$8))*$C$9</f>
        <v>0.2710958705</v>
      </c>
      <c r="BZ40" s="193">
        <f>(SUMIFS(Profile!$E$2:$E$17521,Profile!$B$2:$B$17521,$B40,Profile!$C$2:$C$17521,BZ$8))*$C$9</f>
        <v>0.2933368424</v>
      </c>
      <c r="CA40" s="193">
        <f>(SUMIFS(Profile!$E$2:$E$17521,Profile!$B$2:$B$17521,$B40,Profile!$C$2:$C$17521,CA$8))*$C$9</f>
        <v>0.3097112489</v>
      </c>
      <c r="CB40" s="193">
        <f>(SUMIFS(Profile!$E$2:$E$17521,Profile!$B$2:$B$17521,$B40,Profile!$C$2:$C$17521,CB$8))*$C$9</f>
        <v>0.2923690299</v>
      </c>
      <c r="CC40" s="193">
        <f>(SUMIFS(Profile!$E$2:$E$17521,Profile!$B$2:$B$17521,$B40,Profile!$C$2:$C$17521,CC$8))*$C$9</f>
        <v>0.2525903587</v>
      </c>
      <c r="CD40" s="193">
        <f>(SUMIFS(Profile!$E$2:$E$17521,Profile!$B$2:$B$17521,$B40,Profile!$C$2:$C$17521,CD$8))*$C$9</f>
        <v>0.2149503229</v>
      </c>
      <c r="CE40" s="193">
        <f>(SUMIFS(Profile!$E$2:$E$17521,Profile!$B$2:$B$17521,$B40,Profile!$C$2:$C$17521,CE$8))*$C$9</f>
        <v>0.162101532</v>
      </c>
      <c r="CF40" s="193">
        <f>(SUMIFS(Profile!$E$2:$E$17521,Profile!$B$2:$B$17521,$B40,Profile!$C$2:$C$17521,CF$8))*$C$9</f>
        <v>0.1140030808</v>
      </c>
      <c r="CG40" s="193">
        <f>(SUMIFS(Profile!$E$2:$E$17521,Profile!$B$2:$B$17521,$B40,Profile!$C$2:$C$17521,CG$8))*$C$9</f>
        <v>0.07051253675</v>
      </c>
      <c r="CH40" s="193">
        <f>(SUMIFS(Profile!$E$2:$E$17521,Profile!$B$2:$B$17521,$B40,Profile!$C$2:$C$17521,CH$8))*$C$9</f>
        <v>0.02320446488</v>
      </c>
      <c r="CI40" s="193">
        <f>(SUMIFS(Profile!$E$2:$E$17521,Profile!$B$2:$B$17521,$B40,Profile!$C$2:$C$17521,CI$8))*$C$9</f>
        <v>0.006313229385</v>
      </c>
      <c r="CJ40" s="193">
        <f>(SUMIFS(Profile!$E$2:$E$17521,Profile!$B$2:$B$17521,$B40,Profile!$C$2:$C$17521,CJ$8))*$C$9</f>
        <v>0.003071714811</v>
      </c>
      <c r="CK40" s="193">
        <f>(SUMIFS(Profile!$E$2:$E$17521,Profile!$B$2:$B$17521,$B40,Profile!$C$2:$C$17521,CK$8))*$C$9</f>
        <v>0.001163765331</v>
      </c>
      <c r="CL40" s="193">
        <f>(SUMIFS(Profile!$E$2:$E$17521,Profile!$B$2:$B$17521,$B40,Profile!$C$2:$C$17521,CL$8))*$C$9</f>
        <v>0.000302672513</v>
      </c>
      <c r="CM40" s="193">
        <f>(SUMIFS(Profile!$E$2:$E$17521,Profile!$B$2:$B$17521,$B40,Profile!$C$2:$C$17521,CM$8))*$C$9</f>
        <v>0.0000461184543</v>
      </c>
      <c r="CN40" s="193">
        <f>(SUMIFS(Profile!$E$2:$E$17521,Profile!$B$2:$B$17521,$B40,Profile!$C$2:$C$17521,CN$8))*$C$9</f>
        <v>0.000005805120121</v>
      </c>
      <c r="CO40" s="193">
        <f>(SUMIFS(Profile!$E$2:$E$17521,Profile!$B$2:$B$17521,$B40,Profile!$C$2:$C$17521,CO$8))*$C$9</f>
        <v>0</v>
      </c>
      <c r="CP40" s="193">
        <f>(SUMIFS(Profile!$E$2:$E$17521,Profile!$B$2:$B$17521,$B40,Profile!$C$2:$C$17521,CP$8))*$C$9</f>
        <v>0</v>
      </c>
      <c r="CQ40" s="193">
        <f>(SUMIFS(Profile!$E$2:$E$17521,Profile!$B$2:$B$17521,$B40,Profile!$C$2:$C$17521,CQ$8))*$C$9</f>
        <v>0</v>
      </c>
      <c r="CR40" s="193">
        <f>(SUMIFS(Profile!$E$2:$E$17521,Profile!$B$2:$B$17521,$B40,Profile!$C$2:$C$17521,CR$8))*$C$9</f>
        <v>0</v>
      </c>
      <c r="CS40" s="193">
        <f>(SUMIFS(Profile!$E$2:$E$17521,Profile!$B$2:$B$17521,$B40,Profile!$C$2:$C$17521,CS$8))*$C$9</f>
        <v>0</v>
      </c>
      <c r="CT40" s="193">
        <f>(SUMIFS(Profile!$E$2:$E$17521,Profile!$B$2:$B$17521,$B40,Profile!$C$2:$C$17521,CT$8))*$C$9</f>
        <v>0</v>
      </c>
      <c r="CU40" s="193">
        <f>(SUMIFS(Profile!$E$2:$E$17521,Profile!$B$2:$B$17521,$B40,Profile!$C$2:$C$17521,CU$8))*$C$9</f>
        <v>0</v>
      </c>
      <c r="CV40" s="193">
        <f>(SUMIFS(Profile!$E$2:$E$17521,Profile!$B$2:$B$17521,$B40,Profile!$C$2:$C$17521,CV$8))*$C$9</f>
        <v>0</v>
      </c>
      <c r="CW40" s="193">
        <f>(SUMIFS(Profile!$E$2:$E$17521,Profile!$B$2:$B$17521,$B40,Profile!$C$2:$C$17521,CW$8))*$C$9</f>
        <v>0</v>
      </c>
      <c r="CX40" s="193">
        <f t="shared" si="17"/>
        <v>0</v>
      </c>
      <c r="CY40" s="193">
        <f t="shared" ref="CY40:ET40" si="162">MAX(BB40-E40,0)</f>
        <v>0</v>
      </c>
      <c r="CZ40" s="193">
        <f t="shared" si="162"/>
        <v>0</v>
      </c>
      <c r="DA40" s="193">
        <f t="shared" si="162"/>
        <v>0</v>
      </c>
      <c r="DB40" s="193">
        <f t="shared" si="162"/>
        <v>0</v>
      </c>
      <c r="DC40" s="193">
        <f t="shared" si="162"/>
        <v>0</v>
      </c>
      <c r="DD40" s="193">
        <f t="shared" si="162"/>
        <v>0</v>
      </c>
      <c r="DE40" s="193">
        <f t="shared" si="162"/>
        <v>0</v>
      </c>
      <c r="DF40" s="193">
        <f t="shared" si="162"/>
        <v>0</v>
      </c>
      <c r="DG40" s="193">
        <f t="shared" si="162"/>
        <v>0</v>
      </c>
      <c r="DH40" s="193">
        <f t="shared" si="162"/>
        <v>0</v>
      </c>
      <c r="DI40" s="193">
        <f t="shared" si="162"/>
        <v>0</v>
      </c>
      <c r="DJ40" s="193">
        <f t="shared" si="162"/>
        <v>0</v>
      </c>
      <c r="DK40" s="193">
        <f t="shared" si="162"/>
        <v>0</v>
      </c>
      <c r="DL40" s="193">
        <f t="shared" si="162"/>
        <v>0</v>
      </c>
      <c r="DM40" s="193">
        <f t="shared" si="162"/>
        <v>0</v>
      </c>
      <c r="DN40" s="193">
        <f t="shared" si="162"/>
        <v>0</v>
      </c>
      <c r="DO40" s="193">
        <f t="shared" si="162"/>
        <v>0</v>
      </c>
      <c r="DP40" s="193">
        <f t="shared" si="162"/>
        <v>0</v>
      </c>
      <c r="DQ40" s="193">
        <f t="shared" si="162"/>
        <v>0</v>
      </c>
      <c r="DR40" s="193">
        <f t="shared" si="162"/>
        <v>0</v>
      </c>
      <c r="DS40" s="193">
        <f t="shared" si="162"/>
        <v>0</v>
      </c>
      <c r="DT40" s="193">
        <f t="shared" si="162"/>
        <v>0</v>
      </c>
      <c r="DU40" s="193">
        <f t="shared" si="162"/>
        <v>0</v>
      </c>
      <c r="DV40" s="193">
        <f t="shared" si="162"/>
        <v>0</v>
      </c>
      <c r="DW40" s="193">
        <f t="shared" si="162"/>
        <v>0</v>
      </c>
      <c r="DX40" s="193">
        <f t="shared" si="162"/>
        <v>0</v>
      </c>
      <c r="DY40" s="193">
        <f t="shared" si="162"/>
        <v>0</v>
      </c>
      <c r="DZ40" s="193">
        <f t="shared" si="162"/>
        <v>0</v>
      </c>
      <c r="EA40" s="193">
        <f t="shared" si="162"/>
        <v>0</v>
      </c>
      <c r="EB40" s="193">
        <f t="shared" si="162"/>
        <v>0</v>
      </c>
      <c r="EC40" s="193">
        <f t="shared" si="162"/>
        <v>0</v>
      </c>
      <c r="ED40" s="193">
        <f t="shared" si="162"/>
        <v>0</v>
      </c>
      <c r="EE40" s="193">
        <f t="shared" si="162"/>
        <v>0</v>
      </c>
      <c r="EF40" s="193">
        <f t="shared" si="162"/>
        <v>0</v>
      </c>
      <c r="EG40" s="193">
        <f t="shared" si="162"/>
        <v>0</v>
      </c>
      <c r="EH40" s="193">
        <f t="shared" si="162"/>
        <v>0</v>
      </c>
      <c r="EI40" s="193">
        <f t="shared" si="162"/>
        <v>0</v>
      </c>
      <c r="EJ40" s="193">
        <f t="shared" si="162"/>
        <v>0</v>
      </c>
      <c r="EK40" s="193">
        <f t="shared" si="162"/>
        <v>0</v>
      </c>
      <c r="EL40" s="193">
        <f t="shared" si="162"/>
        <v>0</v>
      </c>
      <c r="EM40" s="193">
        <f t="shared" si="162"/>
        <v>0</v>
      </c>
      <c r="EN40" s="193">
        <f t="shared" si="162"/>
        <v>0</v>
      </c>
      <c r="EO40" s="193">
        <f t="shared" si="162"/>
        <v>0</v>
      </c>
      <c r="EP40" s="193">
        <f t="shared" si="162"/>
        <v>0</v>
      </c>
      <c r="EQ40" s="193">
        <f t="shared" si="162"/>
        <v>0</v>
      </c>
      <c r="ER40" s="193">
        <f t="shared" si="162"/>
        <v>0</v>
      </c>
      <c r="ES40" s="193">
        <f t="shared" si="162"/>
        <v>0</v>
      </c>
      <c r="ET40" s="193">
        <f t="shared" si="162"/>
        <v>0</v>
      </c>
      <c r="EU40" s="193">
        <f t="shared" si="19"/>
        <v>2.744426066</v>
      </c>
      <c r="EV40" s="193">
        <f t="shared" ref="EV40:GQ40" si="163">BB40-CY40</f>
        <v>0</v>
      </c>
      <c r="EW40" s="193">
        <f t="shared" si="163"/>
        <v>0</v>
      </c>
      <c r="EX40" s="193">
        <f t="shared" si="163"/>
        <v>0</v>
      </c>
      <c r="EY40" s="193">
        <f t="shared" si="163"/>
        <v>0</v>
      </c>
      <c r="EZ40" s="193">
        <f t="shared" si="163"/>
        <v>0</v>
      </c>
      <c r="FA40" s="193">
        <f t="shared" si="163"/>
        <v>0</v>
      </c>
      <c r="FB40" s="193">
        <f t="shared" si="163"/>
        <v>0</v>
      </c>
      <c r="FC40" s="193">
        <f t="shared" si="163"/>
        <v>0</v>
      </c>
      <c r="FD40" s="193">
        <f t="shared" si="163"/>
        <v>0</v>
      </c>
      <c r="FE40" s="193">
        <f t="shared" si="163"/>
        <v>0</v>
      </c>
      <c r="FF40" s="193">
        <f t="shared" si="163"/>
        <v>0</v>
      </c>
      <c r="FG40" s="193">
        <f t="shared" si="163"/>
        <v>0</v>
      </c>
      <c r="FH40" s="193">
        <f t="shared" si="163"/>
        <v>0</v>
      </c>
      <c r="FI40" s="193">
        <f t="shared" si="163"/>
        <v>0.00002305922715</v>
      </c>
      <c r="FJ40" s="193">
        <f t="shared" si="163"/>
        <v>0.0002744531791</v>
      </c>
      <c r="FK40" s="193">
        <f t="shared" si="163"/>
        <v>0.00110764917</v>
      </c>
      <c r="FL40" s="193">
        <f t="shared" si="163"/>
        <v>0.009017284422</v>
      </c>
      <c r="FM40" s="193">
        <f t="shared" si="163"/>
        <v>0.02414355712</v>
      </c>
      <c r="FN40" s="193">
        <f t="shared" si="163"/>
        <v>0.04344590437</v>
      </c>
      <c r="FO40" s="193">
        <f t="shared" si="163"/>
        <v>0.07158143576</v>
      </c>
      <c r="FP40" s="193">
        <f t="shared" si="163"/>
        <v>0.1327379961</v>
      </c>
      <c r="FQ40" s="193">
        <f t="shared" si="163"/>
        <v>0.195905478</v>
      </c>
      <c r="FR40" s="193">
        <f t="shared" si="163"/>
        <v>0.2514106551</v>
      </c>
      <c r="FS40" s="193">
        <f t="shared" si="163"/>
        <v>0.2710958705</v>
      </c>
      <c r="FT40" s="193">
        <f t="shared" si="163"/>
        <v>0.2933368424</v>
      </c>
      <c r="FU40" s="193">
        <f t="shared" si="163"/>
        <v>0.3097112489</v>
      </c>
      <c r="FV40" s="193">
        <f t="shared" si="163"/>
        <v>0.2923690299</v>
      </c>
      <c r="FW40" s="193">
        <f t="shared" si="163"/>
        <v>0.2525903587</v>
      </c>
      <c r="FX40" s="193">
        <f t="shared" si="163"/>
        <v>0.2149503229</v>
      </c>
      <c r="FY40" s="193">
        <f t="shared" si="163"/>
        <v>0.162101532</v>
      </c>
      <c r="FZ40" s="193">
        <f t="shared" si="163"/>
        <v>0.1140030808</v>
      </c>
      <c r="GA40" s="193">
        <f t="shared" si="163"/>
        <v>0.07051253675</v>
      </c>
      <c r="GB40" s="193">
        <f t="shared" si="163"/>
        <v>0.02320446488</v>
      </c>
      <c r="GC40" s="193">
        <f t="shared" si="163"/>
        <v>0.006313229385</v>
      </c>
      <c r="GD40" s="193">
        <f t="shared" si="163"/>
        <v>0.003071714811</v>
      </c>
      <c r="GE40" s="193">
        <f t="shared" si="163"/>
        <v>0.001163765331</v>
      </c>
      <c r="GF40" s="193">
        <f t="shared" si="163"/>
        <v>0.000302672513</v>
      </c>
      <c r="GG40" s="193">
        <f t="shared" si="163"/>
        <v>0.0000461184543</v>
      </c>
      <c r="GH40" s="193">
        <f t="shared" si="163"/>
        <v>0.000005805120121</v>
      </c>
      <c r="GI40" s="193">
        <f t="shared" si="163"/>
        <v>0</v>
      </c>
      <c r="GJ40" s="193">
        <f t="shared" si="163"/>
        <v>0</v>
      </c>
      <c r="GK40" s="193">
        <f t="shared" si="163"/>
        <v>0</v>
      </c>
      <c r="GL40" s="193">
        <f t="shared" si="163"/>
        <v>0</v>
      </c>
      <c r="GM40" s="193">
        <f t="shared" si="163"/>
        <v>0</v>
      </c>
      <c r="GN40" s="193">
        <f t="shared" si="163"/>
        <v>0</v>
      </c>
      <c r="GO40" s="193">
        <f t="shared" si="163"/>
        <v>0</v>
      </c>
      <c r="GP40" s="193">
        <f t="shared" si="163"/>
        <v>0</v>
      </c>
      <c r="GQ40" s="193">
        <f t="shared" si="163"/>
        <v>0</v>
      </c>
      <c r="GR40" s="193">
        <f t="shared" si="21"/>
        <v>10.3521922</v>
      </c>
      <c r="GS40" s="193">
        <f t="shared" ref="GS40:IN40" si="164">E40-EV40</f>
        <v>0.1898931528</v>
      </c>
      <c r="GT40" s="193">
        <f t="shared" si="164"/>
        <v>0.170262848</v>
      </c>
      <c r="GU40" s="193">
        <f t="shared" si="164"/>
        <v>0.158244294</v>
      </c>
      <c r="GV40" s="193">
        <f t="shared" si="164"/>
        <v>0.1494306878</v>
      </c>
      <c r="GW40" s="193">
        <f t="shared" si="164"/>
        <v>0.1402164631</v>
      </c>
      <c r="GX40" s="193">
        <f t="shared" si="164"/>
        <v>0.1322040937</v>
      </c>
      <c r="GY40" s="193">
        <f t="shared" si="164"/>
        <v>0.1322040937</v>
      </c>
      <c r="GZ40" s="193">
        <f t="shared" si="164"/>
        <v>0.128999146</v>
      </c>
      <c r="HA40" s="193">
        <f t="shared" si="164"/>
        <v>0.1281979091</v>
      </c>
      <c r="HB40" s="193">
        <f t="shared" si="164"/>
        <v>0.1314028568</v>
      </c>
      <c r="HC40" s="193">
        <f t="shared" si="164"/>
        <v>0.135008423</v>
      </c>
      <c r="HD40" s="193">
        <f t="shared" si="164"/>
        <v>0.1426201739</v>
      </c>
      <c r="HE40" s="193">
        <f t="shared" si="164"/>
        <v>0.153036254</v>
      </c>
      <c r="HF40" s="193">
        <f t="shared" si="164"/>
        <v>0.1674354595</v>
      </c>
      <c r="HG40" s="193">
        <f t="shared" si="164"/>
        <v>0.1924230289</v>
      </c>
      <c r="HH40" s="193">
        <f t="shared" si="164"/>
        <v>0.2188318886</v>
      </c>
      <c r="HI40" s="193">
        <f t="shared" si="164"/>
        <v>0.2457760599</v>
      </c>
      <c r="HJ40" s="193">
        <f t="shared" si="164"/>
        <v>0.2647023568</v>
      </c>
      <c r="HK40" s="193">
        <f t="shared" si="164"/>
        <v>0.2590210374</v>
      </c>
      <c r="HL40" s="193">
        <f t="shared" si="164"/>
        <v>0.2453077708</v>
      </c>
      <c r="HM40" s="193">
        <f t="shared" si="164"/>
        <v>0.1861543028</v>
      </c>
      <c r="HN40" s="193">
        <f t="shared" si="164"/>
        <v>0.1177787808</v>
      </c>
      <c r="HO40" s="193">
        <f t="shared" si="164"/>
        <v>0.05626432666</v>
      </c>
      <c r="HP40" s="193">
        <f t="shared" si="164"/>
        <v>0.03337416357</v>
      </c>
      <c r="HQ40" s="193">
        <f t="shared" si="164"/>
        <v>0.01553999483</v>
      </c>
      <c r="HR40" s="193">
        <f t="shared" si="164"/>
        <v>0.0003674436812</v>
      </c>
      <c r="HS40" s="193">
        <f t="shared" si="164"/>
        <v>0.01450471501</v>
      </c>
      <c r="HT40" s="193">
        <f t="shared" si="164"/>
        <v>0.04506916144</v>
      </c>
      <c r="HU40" s="193">
        <f t="shared" si="164"/>
        <v>0.0779017757</v>
      </c>
      <c r="HV40" s="193">
        <f t="shared" si="164"/>
        <v>0.1403654098</v>
      </c>
      <c r="HW40" s="193">
        <f t="shared" si="164"/>
        <v>0.1928706641</v>
      </c>
      <c r="HX40" s="193">
        <f t="shared" si="164"/>
        <v>0.2463766698</v>
      </c>
      <c r="HY40" s="193">
        <f t="shared" si="164"/>
        <v>0.306905151</v>
      </c>
      <c r="HZ40" s="193">
        <f t="shared" si="164"/>
        <v>0.3650600885</v>
      </c>
      <c r="IA40" s="193">
        <f t="shared" si="164"/>
        <v>0.4173373033</v>
      </c>
      <c r="IB40" s="193">
        <f t="shared" si="164"/>
        <v>0.4480897823</v>
      </c>
      <c r="IC40" s="193">
        <f t="shared" si="164"/>
        <v>0.45968745</v>
      </c>
      <c r="ID40" s="193">
        <f t="shared" si="164"/>
        <v>0.450569532</v>
      </c>
      <c r="IE40" s="193">
        <f t="shared" si="164"/>
        <v>0.4275342217</v>
      </c>
      <c r="IF40" s="193">
        <f t="shared" si="164"/>
        <v>0.3986153736</v>
      </c>
      <c r="IG40" s="193">
        <f t="shared" si="164"/>
        <v>0.3785844503</v>
      </c>
      <c r="IH40" s="193">
        <f t="shared" si="164"/>
        <v>0.3581529085</v>
      </c>
      <c r="II40" s="193">
        <f t="shared" si="164"/>
        <v>0.3425287883</v>
      </c>
      <c r="IJ40" s="193">
        <f t="shared" si="164"/>
        <v>0.3212960096</v>
      </c>
      <c r="IK40" s="193">
        <f t="shared" si="164"/>
        <v>0.3060725079</v>
      </c>
      <c r="IL40" s="193">
        <f t="shared" si="164"/>
        <v>0.2812341631</v>
      </c>
      <c r="IM40" s="193">
        <f t="shared" si="164"/>
        <v>0.2535914889</v>
      </c>
      <c r="IN40" s="193">
        <f t="shared" si="164"/>
        <v>0.2251475778</v>
      </c>
      <c r="IO40" s="193">
        <f t="shared" si="23"/>
        <v>0</v>
      </c>
      <c r="IP40" s="193">
        <f t="shared" si="29"/>
        <v>0</v>
      </c>
      <c r="IQ40" s="193">
        <f t="shared" ref="IQ40:KK40" si="165">MAX((MIN(CZ40+IP40,$IO$7))-GT40,0)</f>
        <v>0</v>
      </c>
      <c r="IR40" s="193">
        <f t="shared" si="165"/>
        <v>0</v>
      </c>
      <c r="IS40" s="193">
        <f t="shared" si="165"/>
        <v>0</v>
      </c>
      <c r="IT40" s="193">
        <f t="shared" si="165"/>
        <v>0</v>
      </c>
      <c r="IU40" s="193">
        <f t="shared" si="165"/>
        <v>0</v>
      </c>
      <c r="IV40" s="193">
        <f t="shared" si="165"/>
        <v>0</v>
      </c>
      <c r="IW40" s="193">
        <f t="shared" si="165"/>
        <v>0</v>
      </c>
      <c r="IX40" s="193">
        <f t="shared" si="165"/>
        <v>0</v>
      </c>
      <c r="IY40" s="193">
        <f t="shared" si="165"/>
        <v>0</v>
      </c>
      <c r="IZ40" s="193">
        <f t="shared" si="165"/>
        <v>0</v>
      </c>
      <c r="JA40" s="193">
        <f t="shared" si="165"/>
        <v>0</v>
      </c>
      <c r="JB40" s="193">
        <f t="shared" si="165"/>
        <v>0</v>
      </c>
      <c r="JC40" s="193">
        <f t="shared" si="165"/>
        <v>0</v>
      </c>
      <c r="JD40" s="193">
        <f t="shared" si="165"/>
        <v>0</v>
      </c>
      <c r="JE40" s="193">
        <f t="shared" si="165"/>
        <v>0</v>
      </c>
      <c r="JF40" s="193">
        <f t="shared" si="165"/>
        <v>0</v>
      </c>
      <c r="JG40" s="193">
        <f t="shared" si="165"/>
        <v>0</v>
      </c>
      <c r="JH40" s="193">
        <f t="shared" si="165"/>
        <v>0</v>
      </c>
      <c r="JI40" s="193">
        <f t="shared" si="165"/>
        <v>0</v>
      </c>
      <c r="JJ40" s="193">
        <f t="shared" si="165"/>
        <v>0</v>
      </c>
      <c r="JK40" s="193">
        <f t="shared" si="165"/>
        <v>0</v>
      </c>
      <c r="JL40" s="193">
        <f t="shared" si="165"/>
        <v>0</v>
      </c>
      <c r="JM40" s="193">
        <f t="shared" si="165"/>
        <v>0</v>
      </c>
      <c r="JN40" s="193">
        <f t="shared" si="165"/>
        <v>0</v>
      </c>
      <c r="JO40" s="193">
        <f t="shared" si="165"/>
        <v>0</v>
      </c>
      <c r="JP40" s="193">
        <f t="shared" si="165"/>
        <v>0</v>
      </c>
      <c r="JQ40" s="193">
        <f t="shared" si="165"/>
        <v>0</v>
      </c>
      <c r="JR40" s="193">
        <f t="shared" si="165"/>
        <v>0</v>
      </c>
      <c r="JS40" s="193">
        <f t="shared" si="165"/>
        <v>0</v>
      </c>
      <c r="JT40" s="193">
        <f t="shared" si="165"/>
        <v>0</v>
      </c>
      <c r="JU40" s="193">
        <f t="shared" si="165"/>
        <v>0</v>
      </c>
      <c r="JV40" s="193">
        <f t="shared" si="165"/>
        <v>0</v>
      </c>
      <c r="JW40" s="193">
        <f t="shared" si="165"/>
        <v>0</v>
      </c>
      <c r="JX40" s="193">
        <f t="shared" si="165"/>
        <v>0</v>
      </c>
      <c r="JY40" s="193">
        <f t="shared" si="165"/>
        <v>0</v>
      </c>
      <c r="JZ40" s="193">
        <f t="shared" si="165"/>
        <v>0</v>
      </c>
      <c r="KA40" s="193">
        <f t="shared" si="165"/>
        <v>0</v>
      </c>
      <c r="KB40" s="193">
        <f t="shared" si="165"/>
        <v>0</v>
      </c>
      <c r="KC40" s="193">
        <f t="shared" si="165"/>
        <v>0</v>
      </c>
      <c r="KD40" s="193">
        <f t="shared" si="165"/>
        <v>0</v>
      </c>
      <c r="KE40" s="193">
        <f t="shared" si="165"/>
        <v>0</v>
      </c>
      <c r="KF40" s="193">
        <f t="shared" si="165"/>
        <v>0</v>
      </c>
      <c r="KG40" s="193">
        <f t="shared" si="165"/>
        <v>0</v>
      </c>
      <c r="KH40" s="193">
        <f t="shared" si="165"/>
        <v>0</v>
      </c>
      <c r="KI40" s="193">
        <f t="shared" si="165"/>
        <v>0</v>
      </c>
      <c r="KJ40" s="193">
        <f t="shared" si="165"/>
        <v>0</v>
      </c>
      <c r="KK40" s="193">
        <f t="shared" si="165"/>
        <v>0</v>
      </c>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row>
    <row r="41" ht="14.25" customHeight="1">
      <c r="A41" s="1">
        <v>1.0</v>
      </c>
      <c r="B41" s="1">
        <f t="shared" ref="B41:C41" si="166">B40+1</f>
        <v>31</v>
      </c>
      <c r="C41" s="267">
        <f t="shared" si="166"/>
        <v>43496</v>
      </c>
      <c r="D41" s="193">
        <f t="shared" si="15"/>
        <v>13.68384482</v>
      </c>
      <c r="E41" s="193">
        <f>(SUMIFS(Profile!$F$2:$F$17521,Profile!$B$2:$B$17521,$B41,Profile!$C$2:$C$17521,E$8))*$C$6</f>
        <v>0.1922968636</v>
      </c>
      <c r="F41" s="193">
        <f>(SUMIFS(Profile!$F$2:$F$17521,Profile!$B$2:$B$17521,$B41,Profile!$C$2:$C$17521,F$8))*$C$6</f>
        <v>0.1698622295</v>
      </c>
      <c r="G41" s="193">
        <f>(SUMIFS(Profile!$F$2:$F$17521,Profile!$B$2:$B$17521,$B41,Profile!$C$2:$C$17521,G$8))*$C$6</f>
        <v>0.1570424386</v>
      </c>
      <c r="H41" s="193">
        <f>(SUMIFS(Profile!$F$2:$F$17521,Profile!$B$2:$B$17521,$B41,Profile!$C$2:$C$17521,H$8))*$C$6</f>
        <v>0.1438220293</v>
      </c>
      <c r="I41" s="193">
        <f>(SUMIFS(Profile!$F$2:$F$17521,Profile!$B$2:$B$17521,$B41,Profile!$C$2:$C$17521,I$8))*$C$6</f>
        <v>0.1362102784</v>
      </c>
      <c r="J41" s="193">
        <f>(SUMIFS(Profile!$F$2:$F$17521,Profile!$B$2:$B$17521,$B41,Profile!$C$2:$C$17521,J$8))*$C$6</f>
        <v>0.1298003829</v>
      </c>
      <c r="K41" s="193">
        <f>(SUMIFS(Profile!$F$2:$F$17521,Profile!$B$2:$B$17521,$B41,Profile!$C$2:$C$17521,K$8))*$C$6</f>
        <v>0.128999146</v>
      </c>
      <c r="L41" s="193">
        <f>(SUMIFS(Profile!$F$2:$F$17521,Profile!$B$2:$B$17521,$B41,Profile!$C$2:$C$17521,L$8))*$C$6</f>
        <v>0.128999146</v>
      </c>
      <c r="M41" s="193">
        <f>(SUMIFS(Profile!$F$2:$F$17521,Profile!$B$2:$B$17521,$B41,Profile!$C$2:$C$17521,M$8))*$C$6</f>
        <v>0.1285985275</v>
      </c>
      <c r="N41" s="193">
        <f>(SUMIFS(Profile!$F$2:$F$17521,Profile!$B$2:$B$17521,$B41,Profile!$C$2:$C$17521,N$8))*$C$6</f>
        <v>0.128999146</v>
      </c>
      <c r="O41" s="193">
        <f>(SUMIFS(Profile!$F$2:$F$17521,Profile!$B$2:$B$17521,$B41,Profile!$C$2:$C$17521,O$8))*$C$6</f>
        <v>0.1302010014</v>
      </c>
      <c r="P41" s="193">
        <f>(SUMIFS(Profile!$F$2:$F$17521,Profile!$B$2:$B$17521,$B41,Profile!$C$2:$C$17521,P$8))*$C$6</f>
        <v>0.1378127523</v>
      </c>
      <c r="Q41" s="193">
        <f>(SUMIFS(Profile!$F$2:$F$17521,Profile!$B$2:$B$17521,$B41,Profile!$C$2:$C$17521,Q$8))*$C$6</f>
        <v>0.1438220293</v>
      </c>
      <c r="R41" s="193">
        <f>(SUMIFS(Profile!$F$2:$F$17521,Profile!$B$2:$B$17521,$B41,Profile!$C$2:$C$17521,R$8))*$C$6</f>
        <v>0.152235017</v>
      </c>
      <c r="S41" s="193">
        <f>(SUMIFS(Profile!$F$2:$F$17521,Profile!$B$2:$B$17521,$B41,Profile!$C$2:$C$17521,S$8))*$C$6</f>
        <v>0.1738684142</v>
      </c>
      <c r="T41" s="193">
        <f>(SUMIFS(Profile!$F$2:$F$17521,Profile!$B$2:$B$17521,$B41,Profile!$C$2:$C$17521,T$8))*$C$6</f>
        <v>0.205517273</v>
      </c>
      <c r="U41" s="193">
        <f>(SUMIFS(Profile!$F$2:$F$17521,Profile!$B$2:$B$17521,$B41,Profile!$C$2:$C$17521,U$8))*$C$6</f>
        <v>0.2391692241</v>
      </c>
      <c r="V41" s="193">
        <f>(SUMIFS(Profile!$F$2:$F$17521,Profile!$B$2:$B$17521,$B41,Profile!$C$2:$C$17521,V$8))*$C$6</f>
        <v>0.2752248861</v>
      </c>
      <c r="W41" s="193">
        <f>(SUMIFS(Profile!$F$2:$F$17521,Profile!$B$2:$B$17521,$B41,Profile!$C$2:$C$17521,W$8))*$C$6</f>
        <v>0.2956564278</v>
      </c>
      <c r="X41" s="193">
        <f>(SUMIFS(Profile!$F$2:$F$17521,Profile!$B$2:$B$17521,$B41,Profile!$C$2:$C$17521,X$8))*$C$6</f>
        <v>0.3188922988</v>
      </c>
      <c r="Y41" s="193">
        <f>(SUMIFS(Profile!$F$2:$F$17521,Profile!$B$2:$B$17521,$B41,Profile!$C$2:$C$17521,Y$8))*$C$6</f>
        <v>0.3341158005</v>
      </c>
      <c r="Z41" s="193">
        <f>(SUMIFS(Profile!$F$2:$F$17521,Profile!$B$2:$B$17521,$B41,Profile!$C$2:$C$17521,Z$8))*$C$6</f>
        <v>0.3433300253</v>
      </c>
      <c r="AA41" s="193">
        <f>(SUMIFS(Profile!$F$2:$F$17521,Profile!$B$2:$B$17521,$B41,Profile!$C$2:$C$17521,AA$8))*$C$6</f>
        <v>0.3429294068</v>
      </c>
      <c r="AB41" s="193">
        <f>(SUMIFS(Profile!$F$2:$F$17521,Profile!$B$2:$B$17521,$B41,Profile!$C$2:$C$17521,AB$8))*$C$6</f>
        <v>0.363761567</v>
      </c>
      <c r="AC41" s="193">
        <f>(SUMIFS(Profile!$F$2:$F$17521,Profile!$B$2:$B$17521,$B41,Profile!$C$2:$C$17521,AC$8))*$C$6</f>
        <v>0.3673671332</v>
      </c>
      <c r="AD41" s="193">
        <f>(SUMIFS(Profile!$F$2:$F$17521,Profile!$B$2:$B$17521,$B41,Profile!$C$2:$C$17521,AD$8))*$C$6</f>
        <v>0.3689696071</v>
      </c>
      <c r="AE41" s="193">
        <f>(SUMIFS(Profile!$F$2:$F$17521,Profile!$B$2:$B$17521,$B41,Profile!$C$2:$C$17521,AE$8))*$C$6</f>
        <v>0.3649634224</v>
      </c>
      <c r="AF41" s="193">
        <f>(SUMIFS(Profile!$F$2:$F$17521,Profile!$B$2:$B$17521,$B41,Profile!$C$2:$C$17521,AF$8))*$C$6</f>
        <v>0.3513423946</v>
      </c>
      <c r="AG41" s="193">
        <f>(SUMIFS(Profile!$F$2:$F$17521,Profile!$B$2:$B$17521,$B41,Profile!$C$2:$C$17521,AG$8))*$C$6</f>
        <v>0.3401250775</v>
      </c>
      <c r="AH41" s="193">
        <f>(SUMIFS(Profile!$F$2:$F$17521,Profile!$B$2:$B$17521,$B41,Profile!$C$2:$C$17521,AH$8))*$C$6</f>
        <v>0.3389232221</v>
      </c>
      <c r="AI41" s="193">
        <f>(SUMIFS(Profile!$F$2:$F$17521,Profile!$B$2:$B$17521,$B41,Profile!$C$2:$C$17521,AI$8))*$C$6</f>
        <v>0.3513423946</v>
      </c>
      <c r="AJ41" s="193">
        <f>(SUMIFS(Profile!$F$2:$F$17521,Profile!$B$2:$B$17521,$B41,Profile!$C$2:$C$17521,AJ$8))*$C$6</f>
        <v>0.3605566193</v>
      </c>
      <c r="AK41" s="193">
        <f>(SUMIFS(Profile!$F$2:$F$17521,Profile!$B$2:$B$17521,$B41,Profile!$C$2:$C$17521,AK$8))*$C$6</f>
        <v>0.381789398</v>
      </c>
      <c r="AL41" s="193">
        <f>(SUMIFS(Profile!$F$2:$F$17521,Profile!$B$2:$B$17521,$B41,Profile!$C$2:$C$17521,AL$8))*$C$6</f>
        <v>0.4158419676</v>
      </c>
      <c r="AM41" s="193">
        <f>(SUMIFS(Profile!$F$2:$F$17521,Profile!$B$2:$B$17521,$B41,Profile!$C$2:$C$17521,AM$8))*$C$6</f>
        <v>0.4617528438</v>
      </c>
      <c r="AN41" s="193">
        <f>(SUMIFS(Profile!$F$2:$F$17521,Profile!$B$2:$B$17521,$B41,Profile!$C$2:$C$17521,AN$8))*$C$6</f>
        <v>0.4798207366</v>
      </c>
      <c r="AO41" s="193">
        <f>(SUMIFS(Profile!$F$2:$F$17521,Profile!$B$2:$B$17521,$B41,Profile!$C$2:$C$17521,AO$8))*$C$6</f>
        <v>0.4669608838</v>
      </c>
      <c r="AP41" s="193">
        <f>(SUMIFS(Profile!$F$2:$F$17521,Profile!$B$2:$B$17521,$B41,Profile!$C$2:$C$17521,AP$8))*$C$6</f>
        <v>0.4474507645</v>
      </c>
      <c r="AQ41" s="193">
        <f>(SUMIFS(Profile!$F$2:$F$17521,Profile!$B$2:$B$17521,$B41,Profile!$C$2:$C$17521,AQ$8))*$C$6</f>
        <v>0.4260176766</v>
      </c>
      <c r="AR41" s="193">
        <f>(SUMIFS(Profile!$F$2:$F$17521,Profile!$B$2:$B$17521,$B41,Profile!$C$2:$C$17521,AR$8))*$C$6</f>
        <v>0.4096724432</v>
      </c>
      <c r="AS41" s="193">
        <f>(SUMIFS(Profile!$F$2:$F$17521,Profile!$B$2:$B$17521,$B41,Profile!$C$2:$C$17521,AS$8))*$C$6</f>
        <v>0.3914042412</v>
      </c>
      <c r="AT41" s="193">
        <f>(SUMIFS(Profile!$F$2:$F$17521,Profile!$B$2:$B$17521,$B41,Profile!$C$2:$C$17521,AT$8))*$C$6</f>
        <v>0.3701714625</v>
      </c>
      <c r="AU41" s="193">
        <f>(SUMIFS(Profile!$F$2:$F$17521,Profile!$B$2:$B$17521,$B41,Profile!$C$2:$C$17521,AU$8))*$C$6</f>
        <v>0.3501405392</v>
      </c>
      <c r="AV41" s="193">
        <f>(SUMIFS(Profile!$F$2:$F$17521,Profile!$B$2:$B$17521,$B41,Profile!$C$2:$C$17521,AV$8))*$C$6</f>
        <v>0.3297089974</v>
      </c>
      <c r="AW41" s="193">
        <f>(SUMIFS(Profile!$F$2:$F$17521,Profile!$B$2:$B$17521,$B41,Profile!$C$2:$C$17521,AW$8))*$C$6</f>
        <v>0.3068737449</v>
      </c>
      <c r="AX41" s="193">
        <f>(SUMIFS(Profile!$F$2:$F$17521,Profile!$B$2:$B$17521,$B41,Profile!$C$2:$C$17521,AX$8))*$C$6</f>
        <v>0.2744236491</v>
      </c>
      <c r="AY41" s="193">
        <f>(SUMIFS(Profile!$F$2:$F$17521,Profile!$B$2:$B$17521,$B41,Profile!$C$2:$C$17521,AY$8))*$C$6</f>
        <v>0.2319580917</v>
      </c>
      <c r="AZ41" s="193">
        <f>(SUMIFS(Profile!$F$2:$F$17521,Profile!$B$2:$B$17521,$B41,Profile!$C$2:$C$17521,AZ$8))*$C$6</f>
        <v>0.1951011929</v>
      </c>
      <c r="BA41" s="193">
        <f t="shared" si="16"/>
        <v>1.968526912</v>
      </c>
      <c r="BB41" s="193">
        <f>(SUMIFS(Profile!$E$2:$E$17521,Profile!$B$2:$B$17521,$B41,Profile!$C$2:$C$17521,BB$8))*$C$9</f>
        <v>0</v>
      </c>
      <c r="BC41" s="193">
        <f>(SUMIFS(Profile!$E$2:$E$17521,Profile!$B$2:$B$17521,$B41,Profile!$C$2:$C$17521,BC$8))*$C$9</f>
        <v>0</v>
      </c>
      <c r="BD41" s="193">
        <f>(SUMIFS(Profile!$E$2:$E$17521,Profile!$B$2:$B$17521,$B41,Profile!$C$2:$C$17521,BD$8))*$C$9</f>
        <v>0</v>
      </c>
      <c r="BE41" s="193">
        <f>(SUMIFS(Profile!$E$2:$E$17521,Profile!$B$2:$B$17521,$B41,Profile!$C$2:$C$17521,BE$8))*$C$9</f>
        <v>0</v>
      </c>
      <c r="BF41" s="193">
        <f>(SUMIFS(Profile!$E$2:$E$17521,Profile!$B$2:$B$17521,$B41,Profile!$C$2:$C$17521,BF$8))*$C$9</f>
        <v>0</v>
      </c>
      <c r="BG41" s="193">
        <f>(SUMIFS(Profile!$E$2:$E$17521,Profile!$B$2:$B$17521,$B41,Profile!$C$2:$C$17521,BG$8))*$C$9</f>
        <v>0</v>
      </c>
      <c r="BH41" s="193">
        <f>(SUMIFS(Profile!$E$2:$E$17521,Profile!$B$2:$B$17521,$B41,Profile!$C$2:$C$17521,BH$8))*$C$9</f>
        <v>0</v>
      </c>
      <c r="BI41" s="193">
        <f>(SUMIFS(Profile!$E$2:$E$17521,Profile!$B$2:$B$17521,$B41,Profile!$C$2:$C$17521,BI$8))*$C$9</f>
        <v>0</v>
      </c>
      <c r="BJ41" s="193">
        <f>(SUMIFS(Profile!$E$2:$E$17521,Profile!$B$2:$B$17521,$B41,Profile!$C$2:$C$17521,BJ$8))*$C$9</f>
        <v>0</v>
      </c>
      <c r="BK41" s="193">
        <f>(SUMIFS(Profile!$E$2:$E$17521,Profile!$B$2:$B$17521,$B41,Profile!$C$2:$C$17521,BK$8))*$C$9</f>
        <v>0</v>
      </c>
      <c r="BL41" s="193">
        <f>(SUMIFS(Profile!$E$2:$E$17521,Profile!$B$2:$B$17521,$B41,Profile!$C$2:$C$17521,BL$8))*$C$9</f>
        <v>0</v>
      </c>
      <c r="BM41" s="193">
        <f>(SUMIFS(Profile!$E$2:$E$17521,Profile!$B$2:$B$17521,$B41,Profile!$C$2:$C$17521,BM$8))*$C$9</f>
        <v>0</v>
      </c>
      <c r="BN41" s="193">
        <f>(SUMIFS(Profile!$E$2:$E$17521,Profile!$B$2:$B$17521,$B41,Profile!$C$2:$C$17521,BN$8))*$C$9</f>
        <v>0</v>
      </c>
      <c r="BO41" s="193">
        <f>(SUMIFS(Profile!$E$2:$E$17521,Profile!$B$2:$B$17521,$B41,Profile!$C$2:$C$17521,BO$8))*$C$9</f>
        <v>0.0001114260557</v>
      </c>
      <c r="BP41" s="193">
        <f>(SUMIFS(Profile!$E$2:$E$17521,Profile!$B$2:$B$17521,$B41,Profile!$C$2:$C$17521,BP$8))*$C$9</f>
        <v>0.0009625211668</v>
      </c>
      <c r="BQ41" s="193">
        <f>(SUMIFS(Profile!$E$2:$E$17521,Profile!$B$2:$B$17521,$B41,Profile!$C$2:$C$17521,BQ$8))*$C$9</f>
        <v>0.02097229774</v>
      </c>
      <c r="BR41" s="193">
        <f>(SUMIFS(Profile!$E$2:$E$17521,Profile!$B$2:$B$17521,$B41,Profile!$C$2:$C$17521,BR$8))*$C$9</f>
        <v>0.01509645695</v>
      </c>
      <c r="BS41" s="193">
        <f>(SUMIFS(Profile!$E$2:$E$17521,Profile!$B$2:$B$17521,$B41,Profile!$C$2:$C$17521,BS$8))*$C$9</f>
        <v>0.030660149</v>
      </c>
      <c r="BT41" s="193">
        <f>(SUMIFS(Profile!$E$2:$E$17521,Profile!$B$2:$B$17521,$B41,Profile!$C$2:$C$17521,BT$8))*$C$9</f>
        <v>0.04193895046</v>
      </c>
      <c r="BU41" s="193">
        <f>(SUMIFS(Profile!$E$2:$E$17521,Profile!$B$2:$B$17521,$B41,Profile!$C$2:$C$17521,BU$8))*$C$9</f>
        <v>0.06676012626</v>
      </c>
      <c r="BV41" s="193">
        <f>(SUMIFS(Profile!$E$2:$E$17521,Profile!$B$2:$B$17521,$B41,Profile!$C$2:$C$17521,BV$8))*$C$9</f>
        <v>0.09659910634</v>
      </c>
      <c r="BW41" s="193">
        <f>(SUMIFS(Profile!$E$2:$E$17521,Profile!$B$2:$B$17521,$B41,Profile!$C$2:$C$17521,BW$8))*$C$9</f>
        <v>0.1327673022</v>
      </c>
      <c r="BX41" s="193">
        <f>(SUMIFS(Profile!$E$2:$E$17521,Profile!$B$2:$B$17521,$B41,Profile!$C$2:$C$17521,BX$8))*$C$9</f>
        <v>0.1544370716</v>
      </c>
      <c r="BY41" s="193">
        <f>(SUMIFS(Profile!$E$2:$E$17521,Profile!$B$2:$B$17521,$B41,Profile!$C$2:$C$17521,BY$8))*$C$9</f>
        <v>0.1490258407</v>
      </c>
      <c r="BZ41" s="193">
        <f>(SUMIFS(Profile!$E$2:$E$17521,Profile!$B$2:$B$17521,$B41,Profile!$C$2:$C$17521,BZ$8))*$C$9</f>
        <v>0.2131589982</v>
      </c>
      <c r="CA41" s="193">
        <f>(SUMIFS(Profile!$E$2:$E$17521,Profile!$B$2:$B$17521,$B41,Profile!$C$2:$C$17521,CA$8))*$C$9</f>
        <v>0.2547770744</v>
      </c>
      <c r="CB41" s="193">
        <f>(SUMIFS(Profile!$E$2:$E$17521,Profile!$B$2:$B$17521,$B41,Profile!$C$2:$C$17521,CB$8))*$C$9</f>
        <v>0.2237997868</v>
      </c>
      <c r="CC41" s="193">
        <f>(SUMIFS(Profile!$E$2:$E$17521,Profile!$B$2:$B$17521,$B41,Profile!$C$2:$C$17521,CC$8))*$C$9</f>
        <v>0.1320938968</v>
      </c>
      <c r="CD41" s="193">
        <f>(SUMIFS(Profile!$E$2:$E$17521,Profile!$B$2:$B$17521,$B41,Profile!$C$2:$C$17521,CD$8))*$C$9</f>
        <v>0.12550491</v>
      </c>
      <c r="CE41" s="193">
        <f>(SUMIFS(Profile!$E$2:$E$17521,Profile!$B$2:$B$17521,$B41,Profile!$C$2:$C$17521,CE$8))*$C$9</f>
        <v>0.09736761236</v>
      </c>
      <c r="CF41" s="193">
        <f>(SUMIFS(Profile!$E$2:$E$17521,Profile!$B$2:$B$17521,$B41,Profile!$C$2:$C$17521,CF$8))*$C$9</f>
        <v>0.07853930863</v>
      </c>
      <c r="CG41" s="193">
        <f>(SUMIFS(Profile!$E$2:$E$17521,Profile!$B$2:$B$17521,$B41,Profile!$C$2:$C$17521,CG$8))*$C$9</f>
        <v>0.06872794666</v>
      </c>
      <c r="CH41" s="193">
        <f>(SUMIFS(Profile!$E$2:$E$17521,Profile!$B$2:$B$17521,$B41,Profile!$C$2:$C$17521,CH$8))*$C$9</f>
        <v>0.03646928658</v>
      </c>
      <c r="CI41" s="193">
        <f>(SUMIFS(Profile!$E$2:$E$17521,Profile!$B$2:$B$17521,$B41,Profile!$C$2:$C$17521,CI$8))*$C$9</f>
        <v>0.01815556494</v>
      </c>
      <c r="CJ41" s="193">
        <f>(SUMIFS(Profile!$E$2:$E$17521,Profile!$B$2:$B$17521,$B41,Profile!$C$2:$C$17521,CJ$8))*$C$9</f>
        <v>0.006386277147</v>
      </c>
      <c r="CK41" s="193">
        <f>(SUMIFS(Profile!$E$2:$E$17521,Profile!$B$2:$B$17521,$B41,Profile!$C$2:$C$17521,CK$8))*$C$9</f>
        <v>0.003185075907</v>
      </c>
      <c r="CL41" s="193">
        <f>(SUMIFS(Profile!$E$2:$E$17521,Profile!$B$2:$B$17521,$B41,Profile!$C$2:$C$17521,CL$8))*$C$9</f>
        <v>0.0009459120731</v>
      </c>
      <c r="CM41" s="193">
        <f>(SUMIFS(Profile!$E$2:$E$17521,Profile!$B$2:$B$17521,$B41,Profile!$C$2:$C$17521,CM$8))*$C$9</f>
        <v>0.00008401298842</v>
      </c>
      <c r="CN41" s="193">
        <f>(SUMIFS(Profile!$E$2:$E$17521,Profile!$B$2:$B$17521,$B41,Profile!$C$2:$C$17521,CN$8))*$C$9</f>
        <v>0</v>
      </c>
      <c r="CO41" s="193">
        <f>(SUMIFS(Profile!$E$2:$E$17521,Profile!$B$2:$B$17521,$B41,Profile!$C$2:$C$17521,CO$8))*$C$9</f>
        <v>0</v>
      </c>
      <c r="CP41" s="193">
        <f>(SUMIFS(Profile!$E$2:$E$17521,Profile!$B$2:$B$17521,$B41,Profile!$C$2:$C$17521,CP$8))*$C$9</f>
        <v>0</v>
      </c>
      <c r="CQ41" s="193">
        <f>(SUMIFS(Profile!$E$2:$E$17521,Profile!$B$2:$B$17521,$B41,Profile!$C$2:$C$17521,CQ$8))*$C$9</f>
        <v>0</v>
      </c>
      <c r="CR41" s="193">
        <f>(SUMIFS(Profile!$E$2:$E$17521,Profile!$B$2:$B$17521,$B41,Profile!$C$2:$C$17521,CR$8))*$C$9</f>
        <v>0</v>
      </c>
      <c r="CS41" s="193">
        <f>(SUMIFS(Profile!$E$2:$E$17521,Profile!$B$2:$B$17521,$B41,Profile!$C$2:$C$17521,CS$8))*$C$9</f>
        <v>0</v>
      </c>
      <c r="CT41" s="193">
        <f>(SUMIFS(Profile!$E$2:$E$17521,Profile!$B$2:$B$17521,$B41,Profile!$C$2:$C$17521,CT$8))*$C$9</f>
        <v>0</v>
      </c>
      <c r="CU41" s="193">
        <f>(SUMIFS(Profile!$E$2:$E$17521,Profile!$B$2:$B$17521,$B41,Profile!$C$2:$C$17521,CU$8))*$C$9</f>
        <v>0</v>
      </c>
      <c r="CV41" s="193">
        <f>(SUMIFS(Profile!$E$2:$E$17521,Profile!$B$2:$B$17521,$B41,Profile!$C$2:$C$17521,CV$8))*$C$9</f>
        <v>0</v>
      </c>
      <c r="CW41" s="193">
        <f>(SUMIFS(Profile!$E$2:$E$17521,Profile!$B$2:$B$17521,$B41,Profile!$C$2:$C$17521,CW$8))*$C$9</f>
        <v>0</v>
      </c>
      <c r="CX41" s="193">
        <f t="shared" si="17"/>
        <v>0</v>
      </c>
      <c r="CY41" s="193">
        <f t="shared" ref="CY41:ET41" si="167">MAX(BB41-E41,0)</f>
        <v>0</v>
      </c>
      <c r="CZ41" s="193">
        <f t="shared" si="167"/>
        <v>0</v>
      </c>
      <c r="DA41" s="193">
        <f t="shared" si="167"/>
        <v>0</v>
      </c>
      <c r="DB41" s="193">
        <f t="shared" si="167"/>
        <v>0</v>
      </c>
      <c r="DC41" s="193">
        <f t="shared" si="167"/>
        <v>0</v>
      </c>
      <c r="DD41" s="193">
        <f t="shared" si="167"/>
        <v>0</v>
      </c>
      <c r="DE41" s="193">
        <f t="shared" si="167"/>
        <v>0</v>
      </c>
      <c r="DF41" s="193">
        <f t="shared" si="167"/>
        <v>0</v>
      </c>
      <c r="DG41" s="193">
        <f t="shared" si="167"/>
        <v>0</v>
      </c>
      <c r="DH41" s="193">
        <f t="shared" si="167"/>
        <v>0</v>
      </c>
      <c r="DI41" s="193">
        <f t="shared" si="167"/>
        <v>0</v>
      </c>
      <c r="DJ41" s="193">
        <f t="shared" si="167"/>
        <v>0</v>
      </c>
      <c r="DK41" s="193">
        <f t="shared" si="167"/>
        <v>0</v>
      </c>
      <c r="DL41" s="193">
        <f t="shared" si="167"/>
        <v>0</v>
      </c>
      <c r="DM41" s="193">
        <f t="shared" si="167"/>
        <v>0</v>
      </c>
      <c r="DN41" s="193">
        <f t="shared" si="167"/>
        <v>0</v>
      </c>
      <c r="DO41" s="193">
        <f t="shared" si="167"/>
        <v>0</v>
      </c>
      <c r="DP41" s="193">
        <f t="shared" si="167"/>
        <v>0</v>
      </c>
      <c r="DQ41" s="193">
        <f t="shared" si="167"/>
        <v>0</v>
      </c>
      <c r="DR41" s="193">
        <f t="shared" si="167"/>
        <v>0</v>
      </c>
      <c r="DS41" s="193">
        <f t="shared" si="167"/>
        <v>0</v>
      </c>
      <c r="DT41" s="193">
        <f t="shared" si="167"/>
        <v>0</v>
      </c>
      <c r="DU41" s="193">
        <f t="shared" si="167"/>
        <v>0</v>
      </c>
      <c r="DV41" s="193">
        <f t="shared" si="167"/>
        <v>0</v>
      </c>
      <c r="DW41" s="193">
        <f t="shared" si="167"/>
        <v>0</v>
      </c>
      <c r="DX41" s="193">
        <f t="shared" si="167"/>
        <v>0</v>
      </c>
      <c r="DY41" s="193">
        <f t="shared" si="167"/>
        <v>0</v>
      </c>
      <c r="DZ41" s="193">
        <f t="shared" si="167"/>
        <v>0</v>
      </c>
      <c r="EA41" s="193">
        <f t="shared" si="167"/>
        <v>0</v>
      </c>
      <c r="EB41" s="193">
        <f t="shared" si="167"/>
        <v>0</v>
      </c>
      <c r="EC41" s="193">
        <f t="shared" si="167"/>
        <v>0</v>
      </c>
      <c r="ED41" s="193">
        <f t="shared" si="167"/>
        <v>0</v>
      </c>
      <c r="EE41" s="193">
        <f t="shared" si="167"/>
        <v>0</v>
      </c>
      <c r="EF41" s="193">
        <f t="shared" si="167"/>
        <v>0</v>
      </c>
      <c r="EG41" s="193">
        <f t="shared" si="167"/>
        <v>0</v>
      </c>
      <c r="EH41" s="193">
        <f t="shared" si="167"/>
        <v>0</v>
      </c>
      <c r="EI41" s="193">
        <f t="shared" si="167"/>
        <v>0</v>
      </c>
      <c r="EJ41" s="193">
        <f t="shared" si="167"/>
        <v>0</v>
      </c>
      <c r="EK41" s="193">
        <f t="shared" si="167"/>
        <v>0</v>
      </c>
      <c r="EL41" s="193">
        <f t="shared" si="167"/>
        <v>0</v>
      </c>
      <c r="EM41" s="193">
        <f t="shared" si="167"/>
        <v>0</v>
      </c>
      <c r="EN41" s="193">
        <f t="shared" si="167"/>
        <v>0</v>
      </c>
      <c r="EO41" s="193">
        <f t="shared" si="167"/>
        <v>0</v>
      </c>
      <c r="EP41" s="193">
        <f t="shared" si="167"/>
        <v>0</v>
      </c>
      <c r="EQ41" s="193">
        <f t="shared" si="167"/>
        <v>0</v>
      </c>
      <c r="ER41" s="193">
        <f t="shared" si="167"/>
        <v>0</v>
      </c>
      <c r="ES41" s="193">
        <f t="shared" si="167"/>
        <v>0</v>
      </c>
      <c r="ET41" s="193">
        <f t="shared" si="167"/>
        <v>0</v>
      </c>
      <c r="EU41" s="193">
        <f t="shared" si="19"/>
        <v>1.968526912</v>
      </c>
      <c r="EV41" s="193">
        <f t="shared" ref="EV41:GQ41" si="168">BB41-CY41</f>
        <v>0</v>
      </c>
      <c r="EW41" s="193">
        <f t="shared" si="168"/>
        <v>0</v>
      </c>
      <c r="EX41" s="193">
        <f t="shared" si="168"/>
        <v>0</v>
      </c>
      <c r="EY41" s="193">
        <f t="shared" si="168"/>
        <v>0</v>
      </c>
      <c r="EZ41" s="193">
        <f t="shared" si="168"/>
        <v>0</v>
      </c>
      <c r="FA41" s="193">
        <f t="shared" si="168"/>
        <v>0</v>
      </c>
      <c r="FB41" s="193">
        <f t="shared" si="168"/>
        <v>0</v>
      </c>
      <c r="FC41" s="193">
        <f t="shared" si="168"/>
        <v>0</v>
      </c>
      <c r="FD41" s="193">
        <f t="shared" si="168"/>
        <v>0</v>
      </c>
      <c r="FE41" s="193">
        <f t="shared" si="168"/>
        <v>0</v>
      </c>
      <c r="FF41" s="193">
        <f t="shared" si="168"/>
        <v>0</v>
      </c>
      <c r="FG41" s="193">
        <f t="shared" si="168"/>
        <v>0</v>
      </c>
      <c r="FH41" s="193">
        <f t="shared" si="168"/>
        <v>0</v>
      </c>
      <c r="FI41" s="193">
        <f t="shared" si="168"/>
        <v>0.0001114260557</v>
      </c>
      <c r="FJ41" s="193">
        <f t="shared" si="168"/>
        <v>0.0009625211668</v>
      </c>
      <c r="FK41" s="193">
        <f t="shared" si="168"/>
        <v>0.02097229774</v>
      </c>
      <c r="FL41" s="193">
        <f t="shared" si="168"/>
        <v>0.01509645695</v>
      </c>
      <c r="FM41" s="193">
        <f t="shared" si="168"/>
        <v>0.030660149</v>
      </c>
      <c r="FN41" s="193">
        <f t="shared" si="168"/>
        <v>0.04193895046</v>
      </c>
      <c r="FO41" s="193">
        <f t="shared" si="168"/>
        <v>0.06676012626</v>
      </c>
      <c r="FP41" s="193">
        <f t="shared" si="168"/>
        <v>0.09659910634</v>
      </c>
      <c r="FQ41" s="193">
        <f t="shared" si="168"/>
        <v>0.1327673022</v>
      </c>
      <c r="FR41" s="193">
        <f t="shared" si="168"/>
        <v>0.1544370716</v>
      </c>
      <c r="FS41" s="193">
        <f t="shared" si="168"/>
        <v>0.1490258407</v>
      </c>
      <c r="FT41" s="193">
        <f t="shared" si="168"/>
        <v>0.2131589982</v>
      </c>
      <c r="FU41" s="193">
        <f t="shared" si="168"/>
        <v>0.2547770744</v>
      </c>
      <c r="FV41" s="193">
        <f t="shared" si="168"/>
        <v>0.2237997868</v>
      </c>
      <c r="FW41" s="193">
        <f t="shared" si="168"/>
        <v>0.1320938968</v>
      </c>
      <c r="FX41" s="193">
        <f t="shared" si="168"/>
        <v>0.12550491</v>
      </c>
      <c r="FY41" s="193">
        <f t="shared" si="168"/>
        <v>0.09736761236</v>
      </c>
      <c r="FZ41" s="193">
        <f t="shared" si="168"/>
        <v>0.07853930863</v>
      </c>
      <c r="GA41" s="193">
        <f t="shared" si="168"/>
        <v>0.06872794666</v>
      </c>
      <c r="GB41" s="193">
        <f t="shared" si="168"/>
        <v>0.03646928658</v>
      </c>
      <c r="GC41" s="193">
        <f t="shared" si="168"/>
        <v>0.01815556494</v>
      </c>
      <c r="GD41" s="193">
        <f t="shared" si="168"/>
        <v>0.006386277147</v>
      </c>
      <c r="GE41" s="193">
        <f t="shared" si="168"/>
        <v>0.003185075907</v>
      </c>
      <c r="GF41" s="193">
        <f t="shared" si="168"/>
        <v>0.0009459120731</v>
      </c>
      <c r="GG41" s="193">
        <f t="shared" si="168"/>
        <v>0.00008401298842</v>
      </c>
      <c r="GH41" s="193">
        <f t="shared" si="168"/>
        <v>0</v>
      </c>
      <c r="GI41" s="193">
        <f t="shared" si="168"/>
        <v>0</v>
      </c>
      <c r="GJ41" s="193">
        <f t="shared" si="168"/>
        <v>0</v>
      </c>
      <c r="GK41" s="193">
        <f t="shared" si="168"/>
        <v>0</v>
      </c>
      <c r="GL41" s="193">
        <f t="shared" si="168"/>
        <v>0</v>
      </c>
      <c r="GM41" s="193">
        <f t="shared" si="168"/>
        <v>0</v>
      </c>
      <c r="GN41" s="193">
        <f t="shared" si="168"/>
        <v>0</v>
      </c>
      <c r="GO41" s="193">
        <f t="shared" si="168"/>
        <v>0</v>
      </c>
      <c r="GP41" s="193">
        <f t="shared" si="168"/>
        <v>0</v>
      </c>
      <c r="GQ41" s="193">
        <f t="shared" si="168"/>
        <v>0</v>
      </c>
      <c r="GR41" s="193">
        <f t="shared" si="21"/>
        <v>11.7153179</v>
      </c>
      <c r="GS41" s="193">
        <f t="shared" ref="GS41:IN41" si="169">E41-EV41</f>
        <v>0.1922968636</v>
      </c>
      <c r="GT41" s="193">
        <f t="shared" si="169"/>
        <v>0.1698622295</v>
      </c>
      <c r="GU41" s="193">
        <f t="shared" si="169"/>
        <v>0.1570424386</v>
      </c>
      <c r="GV41" s="193">
        <f t="shared" si="169"/>
        <v>0.1438220293</v>
      </c>
      <c r="GW41" s="193">
        <f t="shared" si="169"/>
        <v>0.1362102784</v>
      </c>
      <c r="GX41" s="193">
        <f t="shared" si="169"/>
        <v>0.1298003829</v>
      </c>
      <c r="GY41" s="193">
        <f t="shared" si="169"/>
        <v>0.128999146</v>
      </c>
      <c r="GZ41" s="193">
        <f t="shared" si="169"/>
        <v>0.128999146</v>
      </c>
      <c r="HA41" s="193">
        <f t="shared" si="169"/>
        <v>0.1285985275</v>
      </c>
      <c r="HB41" s="193">
        <f t="shared" si="169"/>
        <v>0.128999146</v>
      </c>
      <c r="HC41" s="193">
        <f t="shared" si="169"/>
        <v>0.1302010014</v>
      </c>
      <c r="HD41" s="193">
        <f t="shared" si="169"/>
        <v>0.1378127523</v>
      </c>
      <c r="HE41" s="193">
        <f t="shared" si="169"/>
        <v>0.1438220293</v>
      </c>
      <c r="HF41" s="193">
        <f t="shared" si="169"/>
        <v>0.152123591</v>
      </c>
      <c r="HG41" s="193">
        <f t="shared" si="169"/>
        <v>0.172905893</v>
      </c>
      <c r="HH41" s="193">
        <f t="shared" si="169"/>
        <v>0.1845449753</v>
      </c>
      <c r="HI41" s="193">
        <f t="shared" si="169"/>
        <v>0.2240727672</v>
      </c>
      <c r="HJ41" s="193">
        <f t="shared" si="169"/>
        <v>0.2445647371</v>
      </c>
      <c r="HK41" s="193">
        <f t="shared" si="169"/>
        <v>0.2537174774</v>
      </c>
      <c r="HL41" s="193">
        <f t="shared" si="169"/>
        <v>0.2521321726</v>
      </c>
      <c r="HM41" s="193">
        <f t="shared" si="169"/>
        <v>0.2375166942</v>
      </c>
      <c r="HN41" s="193">
        <f t="shared" si="169"/>
        <v>0.2105627231</v>
      </c>
      <c r="HO41" s="193">
        <f t="shared" si="169"/>
        <v>0.1884923352</v>
      </c>
      <c r="HP41" s="193">
        <f t="shared" si="169"/>
        <v>0.2147357263</v>
      </c>
      <c r="HQ41" s="193">
        <f t="shared" si="169"/>
        <v>0.154208135</v>
      </c>
      <c r="HR41" s="193">
        <f t="shared" si="169"/>
        <v>0.1141925327</v>
      </c>
      <c r="HS41" s="193">
        <f t="shared" si="169"/>
        <v>0.1411636357</v>
      </c>
      <c r="HT41" s="193">
        <f t="shared" si="169"/>
        <v>0.2192484978</v>
      </c>
      <c r="HU41" s="193">
        <f t="shared" si="169"/>
        <v>0.2146201676</v>
      </c>
      <c r="HV41" s="193">
        <f t="shared" si="169"/>
        <v>0.2415556098</v>
      </c>
      <c r="HW41" s="193">
        <f t="shared" si="169"/>
        <v>0.272803086</v>
      </c>
      <c r="HX41" s="193">
        <f t="shared" si="169"/>
        <v>0.2918286726</v>
      </c>
      <c r="HY41" s="193">
        <f t="shared" si="169"/>
        <v>0.3453201114</v>
      </c>
      <c r="HZ41" s="193">
        <f t="shared" si="169"/>
        <v>0.3976864027</v>
      </c>
      <c r="IA41" s="193">
        <f t="shared" si="169"/>
        <v>0.4553665666</v>
      </c>
      <c r="IB41" s="193">
        <f t="shared" si="169"/>
        <v>0.4766356607</v>
      </c>
      <c r="IC41" s="193">
        <f t="shared" si="169"/>
        <v>0.4660149718</v>
      </c>
      <c r="ID41" s="193">
        <f t="shared" si="169"/>
        <v>0.4473667516</v>
      </c>
      <c r="IE41" s="193">
        <f t="shared" si="169"/>
        <v>0.4260176766</v>
      </c>
      <c r="IF41" s="193">
        <f t="shared" si="169"/>
        <v>0.4096724432</v>
      </c>
      <c r="IG41" s="193">
        <f t="shared" si="169"/>
        <v>0.3914042412</v>
      </c>
      <c r="IH41" s="193">
        <f t="shared" si="169"/>
        <v>0.3701714625</v>
      </c>
      <c r="II41" s="193">
        <f t="shared" si="169"/>
        <v>0.3501405392</v>
      </c>
      <c r="IJ41" s="193">
        <f t="shared" si="169"/>
        <v>0.3297089974</v>
      </c>
      <c r="IK41" s="193">
        <f t="shared" si="169"/>
        <v>0.3068737449</v>
      </c>
      <c r="IL41" s="193">
        <f t="shared" si="169"/>
        <v>0.2744236491</v>
      </c>
      <c r="IM41" s="193">
        <f t="shared" si="169"/>
        <v>0.2319580917</v>
      </c>
      <c r="IN41" s="193">
        <f t="shared" si="169"/>
        <v>0.1951011929</v>
      </c>
      <c r="IO41" s="193">
        <f t="shared" si="23"/>
        <v>0</v>
      </c>
      <c r="IP41" s="193">
        <f t="shared" si="29"/>
        <v>0</v>
      </c>
      <c r="IQ41" s="193">
        <f t="shared" ref="IQ41:KK41" si="170">MAX((MIN(CZ41+IP41,$IO$7))-GT41,0)</f>
        <v>0</v>
      </c>
      <c r="IR41" s="193">
        <f t="shared" si="170"/>
        <v>0</v>
      </c>
      <c r="IS41" s="193">
        <f t="shared" si="170"/>
        <v>0</v>
      </c>
      <c r="IT41" s="193">
        <f t="shared" si="170"/>
        <v>0</v>
      </c>
      <c r="IU41" s="193">
        <f t="shared" si="170"/>
        <v>0</v>
      </c>
      <c r="IV41" s="193">
        <f t="shared" si="170"/>
        <v>0</v>
      </c>
      <c r="IW41" s="193">
        <f t="shared" si="170"/>
        <v>0</v>
      </c>
      <c r="IX41" s="193">
        <f t="shared" si="170"/>
        <v>0</v>
      </c>
      <c r="IY41" s="193">
        <f t="shared" si="170"/>
        <v>0</v>
      </c>
      <c r="IZ41" s="193">
        <f t="shared" si="170"/>
        <v>0</v>
      </c>
      <c r="JA41" s="193">
        <f t="shared" si="170"/>
        <v>0</v>
      </c>
      <c r="JB41" s="193">
        <f t="shared" si="170"/>
        <v>0</v>
      </c>
      <c r="JC41" s="193">
        <f t="shared" si="170"/>
        <v>0</v>
      </c>
      <c r="JD41" s="193">
        <f t="shared" si="170"/>
        <v>0</v>
      </c>
      <c r="JE41" s="193">
        <f t="shared" si="170"/>
        <v>0</v>
      </c>
      <c r="JF41" s="193">
        <f t="shared" si="170"/>
        <v>0</v>
      </c>
      <c r="JG41" s="193">
        <f t="shared" si="170"/>
        <v>0</v>
      </c>
      <c r="JH41" s="193">
        <f t="shared" si="170"/>
        <v>0</v>
      </c>
      <c r="JI41" s="193">
        <f t="shared" si="170"/>
        <v>0</v>
      </c>
      <c r="JJ41" s="193">
        <f t="shared" si="170"/>
        <v>0</v>
      </c>
      <c r="JK41" s="193">
        <f t="shared" si="170"/>
        <v>0</v>
      </c>
      <c r="JL41" s="193">
        <f t="shared" si="170"/>
        <v>0</v>
      </c>
      <c r="JM41" s="193">
        <f t="shared" si="170"/>
        <v>0</v>
      </c>
      <c r="JN41" s="193">
        <f t="shared" si="170"/>
        <v>0</v>
      </c>
      <c r="JO41" s="193">
        <f t="shared" si="170"/>
        <v>0</v>
      </c>
      <c r="JP41" s="193">
        <f t="shared" si="170"/>
        <v>0</v>
      </c>
      <c r="JQ41" s="193">
        <f t="shared" si="170"/>
        <v>0</v>
      </c>
      <c r="JR41" s="193">
        <f t="shared" si="170"/>
        <v>0</v>
      </c>
      <c r="JS41" s="193">
        <f t="shared" si="170"/>
        <v>0</v>
      </c>
      <c r="JT41" s="193">
        <f t="shared" si="170"/>
        <v>0</v>
      </c>
      <c r="JU41" s="193">
        <f t="shared" si="170"/>
        <v>0</v>
      </c>
      <c r="JV41" s="193">
        <f t="shared" si="170"/>
        <v>0</v>
      </c>
      <c r="JW41" s="193">
        <f t="shared" si="170"/>
        <v>0</v>
      </c>
      <c r="JX41" s="193">
        <f t="shared" si="170"/>
        <v>0</v>
      </c>
      <c r="JY41" s="193">
        <f t="shared" si="170"/>
        <v>0</v>
      </c>
      <c r="JZ41" s="193">
        <f t="shared" si="170"/>
        <v>0</v>
      </c>
      <c r="KA41" s="193">
        <f t="shared" si="170"/>
        <v>0</v>
      </c>
      <c r="KB41" s="193">
        <f t="shared" si="170"/>
        <v>0</v>
      </c>
      <c r="KC41" s="193">
        <f t="shared" si="170"/>
        <v>0</v>
      </c>
      <c r="KD41" s="193">
        <f t="shared" si="170"/>
        <v>0</v>
      </c>
      <c r="KE41" s="193">
        <f t="shared" si="170"/>
        <v>0</v>
      </c>
      <c r="KF41" s="193">
        <f t="shared" si="170"/>
        <v>0</v>
      </c>
      <c r="KG41" s="193">
        <f t="shared" si="170"/>
        <v>0</v>
      </c>
      <c r="KH41" s="193">
        <f t="shared" si="170"/>
        <v>0</v>
      </c>
      <c r="KI41" s="193">
        <f t="shared" si="170"/>
        <v>0</v>
      </c>
      <c r="KJ41" s="193">
        <f t="shared" si="170"/>
        <v>0</v>
      </c>
      <c r="KK41" s="193">
        <f t="shared" si="170"/>
        <v>0</v>
      </c>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row>
    <row r="42" ht="14.25" customHeight="1">
      <c r="A42" s="1">
        <v>2.0</v>
      </c>
      <c r="B42" s="1">
        <f t="shared" ref="B42:C42" si="171">B41+1</f>
        <v>32</v>
      </c>
      <c r="C42" s="267">
        <f t="shared" si="171"/>
        <v>43497</v>
      </c>
      <c r="D42" s="193">
        <f t="shared" si="15"/>
        <v>13.09064905</v>
      </c>
      <c r="E42" s="193">
        <f>(SUMIFS(Profile!$F$2:$F$17521,Profile!$B$2:$B$17521,$B42,Profile!$C$2:$C$17521,E$8))*$C$6</f>
        <v>0.1726665588</v>
      </c>
      <c r="F42" s="193">
        <f>(SUMIFS(Profile!$F$2:$F$17521,Profile!$B$2:$B$17521,$B42,Profile!$C$2:$C$17521,F$8))*$C$6</f>
        <v>0.152235017</v>
      </c>
      <c r="G42" s="193">
        <f>(SUMIFS(Profile!$F$2:$F$17521,Profile!$B$2:$B$17521,$B42,Profile!$C$2:$C$17521,G$8))*$C$6</f>
        <v>0.1434214108</v>
      </c>
      <c r="H42" s="193">
        <f>(SUMIFS(Profile!$F$2:$F$17521,Profile!$B$2:$B$17521,$B42,Profile!$C$2:$C$17521,H$8))*$C$6</f>
        <v>0.1358096599</v>
      </c>
      <c r="I42" s="193">
        <f>(SUMIFS(Profile!$F$2:$F$17521,Profile!$B$2:$B$17521,$B42,Profile!$C$2:$C$17521,I$8))*$C$6</f>
        <v>0.1293997645</v>
      </c>
      <c r="J42" s="193">
        <f>(SUMIFS(Profile!$F$2:$F$17521,Profile!$B$2:$B$17521,$B42,Profile!$C$2:$C$17521,J$8))*$C$6</f>
        <v>0.1265954352</v>
      </c>
      <c r="K42" s="193">
        <f>(SUMIFS(Profile!$F$2:$F$17521,Profile!$B$2:$B$17521,$B42,Profile!$C$2:$C$17521,K$8))*$C$6</f>
        <v>0.1273966722</v>
      </c>
      <c r="L42" s="193">
        <f>(SUMIFS(Profile!$F$2:$F$17521,Profile!$B$2:$B$17521,$B42,Profile!$C$2:$C$17521,L$8))*$C$6</f>
        <v>0.1261948168</v>
      </c>
      <c r="M42" s="193">
        <f>(SUMIFS(Profile!$F$2:$F$17521,Profile!$B$2:$B$17521,$B42,Profile!$C$2:$C$17521,M$8))*$C$6</f>
        <v>0.1273966722</v>
      </c>
      <c r="N42" s="193">
        <f>(SUMIFS(Profile!$F$2:$F$17521,Profile!$B$2:$B$17521,$B42,Profile!$C$2:$C$17521,N$8))*$C$6</f>
        <v>0.1314028568</v>
      </c>
      <c r="O42" s="193">
        <f>(SUMIFS(Profile!$F$2:$F$17521,Profile!$B$2:$B$17521,$B42,Profile!$C$2:$C$17521,O$8))*$C$6</f>
        <v>0.1366108969</v>
      </c>
      <c r="P42" s="193">
        <f>(SUMIFS(Profile!$F$2:$F$17521,Profile!$B$2:$B$17521,$B42,Profile!$C$2:$C$17521,P$8))*$C$6</f>
        <v>0.1510331616</v>
      </c>
      <c r="Q42" s="193">
        <f>(SUMIFS(Profile!$F$2:$F$17521,Profile!$B$2:$B$17521,$B42,Profile!$C$2:$C$17521,Q$8))*$C$6</f>
        <v>0.1790764543</v>
      </c>
      <c r="R42" s="193">
        <f>(SUMIFS(Profile!$F$2:$F$17521,Profile!$B$2:$B$17521,$B42,Profile!$C$2:$C$17521,R$8))*$C$6</f>
        <v>0.2075203653</v>
      </c>
      <c r="S42" s="193">
        <f>(SUMIFS(Profile!$F$2:$F$17521,Profile!$B$2:$B$17521,$B42,Profile!$C$2:$C$17521,S$8))*$C$6</f>
        <v>0.246780975</v>
      </c>
      <c r="T42" s="193">
        <f>(SUMIFS(Profile!$F$2:$F$17521,Profile!$B$2:$B$17521,$B42,Profile!$C$2:$C$17521,T$8))*$C$6</f>
        <v>0.2744236491</v>
      </c>
      <c r="U42" s="193">
        <f>(SUMIFS(Profile!$F$2:$F$17521,Profile!$B$2:$B$17521,$B42,Profile!$C$2:$C$17521,U$8))*$C$6</f>
        <v>0.2888459139</v>
      </c>
      <c r="V42" s="193">
        <f>(SUMIFS(Profile!$F$2:$F$17521,Profile!$B$2:$B$17521,$B42,Profile!$C$2:$C$17521,V$8))*$C$6</f>
        <v>0.2944545724</v>
      </c>
      <c r="W42" s="193">
        <f>(SUMIFS(Profile!$F$2:$F$17521,Profile!$B$2:$B$17521,$B42,Profile!$C$2:$C$17521,W$8))*$C$6</f>
        <v>0.2956564278</v>
      </c>
      <c r="X42" s="193">
        <f>(SUMIFS(Profile!$F$2:$F$17521,Profile!$B$2:$B$17521,$B42,Profile!$C$2:$C$17521,X$8))*$C$6</f>
        <v>0.293252717</v>
      </c>
      <c r="Y42" s="193">
        <f>(SUMIFS(Profile!$F$2:$F$17521,Profile!$B$2:$B$17521,$B42,Profile!$C$2:$C$17521,Y$8))*$C$6</f>
        <v>0.2884452954</v>
      </c>
      <c r="Z42" s="193">
        <f>(SUMIFS(Profile!$F$2:$F$17521,Profile!$B$2:$B$17521,$B42,Profile!$C$2:$C$17521,Z$8))*$C$6</f>
        <v>0.2900477693</v>
      </c>
      <c r="AA42" s="193">
        <f>(SUMIFS(Profile!$F$2:$F$17521,Profile!$B$2:$B$17521,$B42,Profile!$C$2:$C$17521,AA$8))*$C$6</f>
        <v>0.2848397292</v>
      </c>
      <c r="AB42" s="193">
        <f>(SUMIFS(Profile!$F$2:$F$17521,Profile!$B$2:$B$17521,$B42,Profile!$C$2:$C$17521,AB$8))*$C$6</f>
        <v>0.2856409662</v>
      </c>
      <c r="AC42" s="193">
        <f>(SUMIFS(Profile!$F$2:$F$17521,Profile!$B$2:$B$17521,$B42,Profile!$C$2:$C$17521,AC$8))*$C$6</f>
        <v>0.2956564278</v>
      </c>
      <c r="AD42" s="193">
        <f>(SUMIFS(Profile!$F$2:$F$17521,Profile!$B$2:$B$17521,$B42,Profile!$C$2:$C$17521,AD$8))*$C$6</f>
        <v>0.2964576648</v>
      </c>
      <c r="AE42" s="193">
        <f>(SUMIFS(Profile!$F$2:$F$17521,Profile!$B$2:$B$17521,$B42,Profile!$C$2:$C$17521,AE$8))*$C$6</f>
        <v>0.2920508616</v>
      </c>
      <c r="AF42" s="193">
        <f>(SUMIFS(Profile!$F$2:$F$17521,Profile!$B$2:$B$17521,$B42,Profile!$C$2:$C$17521,AF$8))*$C$6</f>
        <v>0.2840384923</v>
      </c>
      <c r="AG42" s="193">
        <f>(SUMIFS(Profile!$F$2:$F$17521,Profile!$B$2:$B$17521,$B42,Profile!$C$2:$C$17521,AG$8))*$C$6</f>
        <v>0.2784298338</v>
      </c>
      <c r="AH42" s="193">
        <f>(SUMIFS(Profile!$F$2:$F$17521,Profile!$B$2:$B$17521,$B42,Profile!$C$2:$C$17521,AH$8))*$C$6</f>
        <v>0.2844391108</v>
      </c>
      <c r="AI42" s="193">
        <f>(SUMIFS(Profile!$F$2:$F$17521,Profile!$B$2:$B$17521,$B42,Profile!$C$2:$C$17521,AI$8))*$C$6</f>
        <v>0.293252717</v>
      </c>
      <c r="AJ42" s="193">
        <f>(SUMIFS(Profile!$F$2:$F$17521,Profile!$B$2:$B$17521,$B42,Profile!$C$2:$C$17521,AJ$8))*$C$6</f>
        <v>0.3120817849</v>
      </c>
      <c r="AK42" s="193">
        <f>(SUMIFS(Profile!$F$2:$F$17521,Profile!$B$2:$B$17521,$B42,Profile!$C$2:$C$17521,AK$8))*$C$6</f>
        <v>0.3377213667</v>
      </c>
      <c r="AL42" s="193">
        <f>(SUMIFS(Profile!$F$2:$F$17521,Profile!$B$2:$B$17521,$B42,Profile!$C$2:$C$17521,AL$8))*$C$6</f>
        <v>0.3805875426</v>
      </c>
      <c r="AM42" s="193">
        <f>(SUMIFS(Profile!$F$2:$F$17521,Profile!$B$2:$B$17521,$B42,Profile!$C$2:$C$17521,AM$8))*$C$6</f>
        <v>0.4370747463</v>
      </c>
      <c r="AN42" s="193">
        <f>(SUMIFS(Profile!$F$2:$F$17521,Profile!$B$2:$B$17521,$B42,Profile!$C$2:$C$17521,AN$8))*$C$6</f>
        <v>0.4568252366</v>
      </c>
      <c r="AO42" s="193">
        <f>(SUMIFS(Profile!$F$2:$F$17521,Profile!$B$2:$B$17521,$B42,Profile!$C$2:$C$17521,AO$8))*$C$6</f>
        <v>0.4632751939</v>
      </c>
      <c r="AP42" s="193">
        <f>(SUMIFS(Profile!$F$2:$F$17521,Profile!$B$2:$B$17521,$B42,Profile!$C$2:$C$17521,AP$8))*$C$6</f>
        <v>0.4535401652</v>
      </c>
      <c r="AQ42" s="193">
        <f>(SUMIFS(Profile!$F$2:$F$17521,Profile!$B$2:$B$17521,$B42,Profile!$C$2:$C$17521,AQ$8))*$C$6</f>
        <v>0.4328682524</v>
      </c>
      <c r="AR42" s="193">
        <f>(SUMIFS(Profile!$F$2:$F$17521,Profile!$B$2:$B$17521,$B42,Profile!$C$2:$C$17521,AR$8))*$C$6</f>
        <v>0.4097525669</v>
      </c>
      <c r="AS42" s="193">
        <f>(SUMIFS(Profile!$F$2:$F$17521,Profile!$B$2:$B$17521,$B42,Profile!$C$2:$C$17521,AS$8))*$C$6</f>
        <v>0.3934073335</v>
      </c>
      <c r="AT42" s="193">
        <f>(SUMIFS(Profile!$F$2:$F$17521,Profile!$B$2:$B$17521,$B42,Profile!$C$2:$C$17521,AT$8))*$C$6</f>
        <v>0.3765813579</v>
      </c>
      <c r="AU42" s="193">
        <f>(SUMIFS(Profile!$F$2:$F$17521,Profile!$B$2:$B$17521,$B42,Profile!$C$2:$C$17521,AU$8))*$C$6</f>
        <v>0.3601560008</v>
      </c>
      <c r="AV42" s="193">
        <f>(SUMIFS(Profile!$F$2:$F$17521,Profile!$B$2:$B$17521,$B42,Profile!$C$2:$C$17521,AV$8))*$C$6</f>
        <v>0.3377213667</v>
      </c>
      <c r="AW42" s="193">
        <f>(SUMIFS(Profile!$F$2:$F$17521,Profile!$B$2:$B$17521,$B42,Profile!$C$2:$C$17521,AW$8))*$C$6</f>
        <v>0.3148861142</v>
      </c>
      <c r="AX42" s="193">
        <f>(SUMIFS(Profile!$F$2:$F$17521,Profile!$B$2:$B$17521,$B42,Profile!$C$2:$C$17521,AX$8))*$C$6</f>
        <v>0.2768273599</v>
      </c>
      <c r="AY42" s="193">
        <f>(SUMIFS(Profile!$F$2:$F$17521,Profile!$B$2:$B$17521,$B42,Profile!$C$2:$C$17521,AY$8))*$C$6</f>
        <v>0.2371661318</v>
      </c>
      <c r="AZ42" s="193">
        <f>(SUMIFS(Profile!$F$2:$F$17521,Profile!$B$2:$B$17521,$B42,Profile!$C$2:$C$17521,AZ$8))*$C$6</f>
        <v>0.1967036667</v>
      </c>
      <c r="BA42" s="193">
        <f t="shared" si="16"/>
        <v>2.223266242</v>
      </c>
      <c r="BB42" s="193">
        <f>(SUMIFS(Profile!$E$2:$E$17521,Profile!$B$2:$B$17521,$B42,Profile!$C$2:$C$17521,BB$8))*$C$9</f>
        <v>0</v>
      </c>
      <c r="BC42" s="193">
        <f>(SUMIFS(Profile!$E$2:$E$17521,Profile!$B$2:$B$17521,$B42,Profile!$C$2:$C$17521,BC$8))*$C$9</f>
        <v>0</v>
      </c>
      <c r="BD42" s="193">
        <f>(SUMIFS(Profile!$E$2:$E$17521,Profile!$B$2:$B$17521,$B42,Profile!$C$2:$C$17521,BD$8))*$C$9</f>
        <v>0</v>
      </c>
      <c r="BE42" s="193">
        <f>(SUMIFS(Profile!$E$2:$E$17521,Profile!$B$2:$B$17521,$B42,Profile!$C$2:$C$17521,BE$8))*$C$9</f>
        <v>0</v>
      </c>
      <c r="BF42" s="193">
        <f>(SUMIFS(Profile!$E$2:$E$17521,Profile!$B$2:$B$17521,$B42,Profile!$C$2:$C$17521,BF$8))*$C$9</f>
        <v>0</v>
      </c>
      <c r="BG42" s="193">
        <f>(SUMIFS(Profile!$E$2:$E$17521,Profile!$B$2:$B$17521,$B42,Profile!$C$2:$C$17521,BG$8))*$C$9</f>
        <v>0</v>
      </c>
      <c r="BH42" s="193">
        <f>(SUMIFS(Profile!$E$2:$E$17521,Profile!$B$2:$B$17521,$B42,Profile!$C$2:$C$17521,BH$8))*$C$9</f>
        <v>0</v>
      </c>
      <c r="BI42" s="193">
        <f>(SUMIFS(Profile!$E$2:$E$17521,Profile!$B$2:$B$17521,$B42,Profile!$C$2:$C$17521,BI$8))*$C$9</f>
        <v>0</v>
      </c>
      <c r="BJ42" s="193">
        <f>(SUMIFS(Profile!$E$2:$E$17521,Profile!$B$2:$B$17521,$B42,Profile!$C$2:$C$17521,BJ$8))*$C$9</f>
        <v>0</v>
      </c>
      <c r="BK42" s="193">
        <f>(SUMIFS(Profile!$E$2:$E$17521,Profile!$B$2:$B$17521,$B42,Profile!$C$2:$C$17521,BK$8))*$C$9</f>
        <v>0</v>
      </c>
      <c r="BL42" s="193">
        <f>(SUMIFS(Profile!$E$2:$E$17521,Profile!$B$2:$B$17521,$B42,Profile!$C$2:$C$17521,BL$8))*$C$9</f>
        <v>0</v>
      </c>
      <c r="BM42" s="193">
        <f>(SUMIFS(Profile!$E$2:$E$17521,Profile!$B$2:$B$17521,$B42,Profile!$C$2:$C$17521,BM$8))*$C$9</f>
        <v>0</v>
      </c>
      <c r="BN42" s="193">
        <f>(SUMIFS(Profile!$E$2:$E$17521,Profile!$B$2:$B$17521,$B42,Profile!$C$2:$C$17521,BN$8))*$C$9</f>
        <v>0</v>
      </c>
      <c r="BO42" s="193">
        <f>(SUMIFS(Profile!$E$2:$E$17521,Profile!$B$2:$B$17521,$B42,Profile!$C$2:$C$17521,BO$8))*$C$9</f>
        <v>0.0001167474158</v>
      </c>
      <c r="BP42" s="193">
        <f>(SUMIFS(Profile!$E$2:$E$17521,Profile!$B$2:$B$17521,$B42,Profile!$C$2:$C$17521,BP$8))*$C$9</f>
        <v>0.001238909386</v>
      </c>
      <c r="BQ42" s="193">
        <f>(SUMIFS(Profile!$E$2:$E$17521,Profile!$B$2:$B$17521,$B42,Profile!$C$2:$C$17521,BQ$8))*$C$9</f>
        <v>0.005468697787</v>
      </c>
      <c r="BR42" s="193">
        <f>(SUMIFS(Profile!$E$2:$E$17521,Profile!$B$2:$B$17521,$B42,Profile!$C$2:$C$17521,BR$8))*$C$9</f>
        <v>0.01531551886</v>
      </c>
      <c r="BS42" s="193">
        <f>(SUMIFS(Profile!$E$2:$E$17521,Profile!$B$2:$B$17521,$B42,Profile!$C$2:$C$17521,BS$8))*$C$9</f>
        <v>0.02959349757</v>
      </c>
      <c r="BT42" s="193">
        <f>(SUMIFS(Profile!$E$2:$E$17521,Profile!$B$2:$B$17521,$B42,Profile!$C$2:$C$17521,BT$8))*$C$9</f>
        <v>0.06174314073</v>
      </c>
      <c r="BU42" s="193">
        <f>(SUMIFS(Profile!$E$2:$E$17521,Profile!$B$2:$B$17521,$B42,Profile!$C$2:$C$17521,BU$8))*$C$9</f>
        <v>0.0907658488</v>
      </c>
      <c r="BV42" s="193">
        <f>(SUMIFS(Profile!$E$2:$E$17521,Profile!$B$2:$B$17521,$B42,Profile!$C$2:$C$17521,BV$8))*$C$9</f>
        <v>0.1326854084</v>
      </c>
      <c r="BW42" s="193">
        <f>(SUMIFS(Profile!$E$2:$E$17521,Profile!$B$2:$B$17521,$B42,Profile!$C$2:$C$17521,BW$8))*$C$9</f>
        <v>0.1501170364</v>
      </c>
      <c r="BX42" s="193">
        <f>(SUMIFS(Profile!$E$2:$E$17521,Profile!$B$2:$B$17521,$B42,Profile!$C$2:$C$17521,BX$8))*$C$9</f>
        <v>0.1685483165</v>
      </c>
      <c r="BY42" s="193">
        <f>(SUMIFS(Profile!$E$2:$E$17521,Profile!$B$2:$B$17521,$B42,Profile!$C$2:$C$17521,BY$8))*$C$9</f>
        <v>0.166340244</v>
      </c>
      <c r="BZ42" s="193">
        <f>(SUMIFS(Profile!$E$2:$E$17521,Profile!$B$2:$B$17521,$B42,Profile!$C$2:$C$17521,BZ$8))*$C$9</f>
        <v>0.1685863705</v>
      </c>
      <c r="CA42" s="193">
        <f>(SUMIFS(Profile!$E$2:$E$17521,Profile!$B$2:$B$17521,$B42,Profile!$C$2:$C$17521,CA$8))*$C$9</f>
        <v>0.1766862562</v>
      </c>
      <c r="CB42" s="193">
        <f>(SUMIFS(Profile!$E$2:$E$17521,Profile!$B$2:$B$17521,$B42,Profile!$C$2:$C$17521,CB$8))*$C$9</f>
        <v>0.197243626</v>
      </c>
      <c r="CC42" s="193">
        <f>(SUMIFS(Profile!$E$2:$E$17521,Profile!$B$2:$B$17521,$B42,Profile!$C$2:$C$17521,CC$8))*$C$9</f>
        <v>0.1948747669</v>
      </c>
      <c r="CD42" s="193">
        <f>(SUMIFS(Profile!$E$2:$E$17521,Profile!$B$2:$B$17521,$B42,Profile!$C$2:$C$17521,CD$8))*$C$9</f>
        <v>0.1778361606</v>
      </c>
      <c r="CE42" s="193">
        <f>(SUMIFS(Profile!$E$2:$E$17521,Profile!$B$2:$B$17521,$B42,Profile!$C$2:$C$17521,CE$8))*$C$9</f>
        <v>0.183502766</v>
      </c>
      <c r="CF42" s="193">
        <f>(SUMIFS(Profile!$E$2:$E$17521,Profile!$B$2:$B$17521,$B42,Profile!$C$2:$C$17521,CF$8))*$C$9</f>
        <v>0.1368934528</v>
      </c>
      <c r="CG42" s="193">
        <f>(SUMIFS(Profile!$E$2:$E$17521,Profile!$B$2:$B$17521,$B42,Profile!$C$2:$C$17521,CG$8))*$C$9</f>
        <v>0.09051743088</v>
      </c>
      <c r="CH42" s="193">
        <f>(SUMIFS(Profile!$E$2:$E$17521,Profile!$B$2:$B$17521,$B42,Profile!$C$2:$C$17521,CH$8))*$C$9</f>
        <v>0.04637135762</v>
      </c>
      <c r="CI42" s="193">
        <f>(SUMIFS(Profile!$E$2:$E$17521,Profile!$B$2:$B$17521,$B42,Profile!$C$2:$C$17521,CI$8))*$C$9</f>
        <v>0.01926917011</v>
      </c>
      <c r="CJ42" s="193">
        <f>(SUMIFS(Profile!$E$2:$E$17521,Profile!$B$2:$B$17521,$B42,Profile!$C$2:$C$17521,CJ$8))*$C$9</f>
        <v>0.006298555332</v>
      </c>
      <c r="CK42" s="193">
        <f>(SUMIFS(Profile!$E$2:$E$17521,Profile!$B$2:$B$17521,$B42,Profile!$C$2:$C$17521,CK$8))*$C$9</f>
        <v>0.002242550154</v>
      </c>
      <c r="CL42" s="193">
        <f>(SUMIFS(Profile!$E$2:$E$17521,Profile!$B$2:$B$17521,$B42,Profile!$C$2:$C$17521,CL$8))*$C$9</f>
        <v>0.0008412586576</v>
      </c>
      <c r="CM42" s="193">
        <f>(SUMIFS(Profile!$E$2:$E$17521,Profile!$B$2:$B$17521,$B42,Profile!$C$2:$C$17521,CM$8))*$C$9</f>
        <v>0.0001567382433</v>
      </c>
      <c r="CN42" s="193">
        <f>(SUMIFS(Profile!$E$2:$E$17521,Profile!$B$2:$B$17521,$B42,Profile!$C$2:$C$17521,CN$8))*$C$9</f>
        <v>0.00001241650693</v>
      </c>
      <c r="CO42" s="193">
        <f>(SUMIFS(Profile!$E$2:$E$17521,Profile!$B$2:$B$17521,$B42,Profile!$C$2:$C$17521,CO$8))*$C$9</f>
        <v>0</v>
      </c>
      <c r="CP42" s="193">
        <f>(SUMIFS(Profile!$E$2:$E$17521,Profile!$B$2:$B$17521,$B42,Profile!$C$2:$C$17521,CP$8))*$C$9</f>
        <v>0</v>
      </c>
      <c r="CQ42" s="193">
        <f>(SUMIFS(Profile!$E$2:$E$17521,Profile!$B$2:$B$17521,$B42,Profile!$C$2:$C$17521,CQ$8))*$C$9</f>
        <v>0</v>
      </c>
      <c r="CR42" s="193">
        <f>(SUMIFS(Profile!$E$2:$E$17521,Profile!$B$2:$B$17521,$B42,Profile!$C$2:$C$17521,CR$8))*$C$9</f>
        <v>0</v>
      </c>
      <c r="CS42" s="193">
        <f>(SUMIFS(Profile!$E$2:$E$17521,Profile!$B$2:$B$17521,$B42,Profile!$C$2:$C$17521,CS$8))*$C$9</f>
        <v>0</v>
      </c>
      <c r="CT42" s="193">
        <f>(SUMIFS(Profile!$E$2:$E$17521,Profile!$B$2:$B$17521,$B42,Profile!$C$2:$C$17521,CT$8))*$C$9</f>
        <v>0</v>
      </c>
      <c r="CU42" s="193">
        <f>(SUMIFS(Profile!$E$2:$E$17521,Profile!$B$2:$B$17521,$B42,Profile!$C$2:$C$17521,CU$8))*$C$9</f>
        <v>0</v>
      </c>
      <c r="CV42" s="193">
        <f>(SUMIFS(Profile!$E$2:$E$17521,Profile!$B$2:$B$17521,$B42,Profile!$C$2:$C$17521,CV$8))*$C$9</f>
        <v>0</v>
      </c>
      <c r="CW42" s="193">
        <f>(SUMIFS(Profile!$E$2:$E$17521,Profile!$B$2:$B$17521,$B42,Profile!$C$2:$C$17521,CW$8))*$C$9</f>
        <v>0</v>
      </c>
      <c r="CX42" s="193">
        <f t="shared" si="17"/>
        <v>0</v>
      </c>
      <c r="CY42" s="193">
        <f t="shared" ref="CY42:ET42" si="172">MAX(BB42-E42,0)</f>
        <v>0</v>
      </c>
      <c r="CZ42" s="193">
        <f t="shared" si="172"/>
        <v>0</v>
      </c>
      <c r="DA42" s="193">
        <f t="shared" si="172"/>
        <v>0</v>
      </c>
      <c r="DB42" s="193">
        <f t="shared" si="172"/>
        <v>0</v>
      </c>
      <c r="DC42" s="193">
        <f t="shared" si="172"/>
        <v>0</v>
      </c>
      <c r="DD42" s="193">
        <f t="shared" si="172"/>
        <v>0</v>
      </c>
      <c r="DE42" s="193">
        <f t="shared" si="172"/>
        <v>0</v>
      </c>
      <c r="DF42" s="193">
        <f t="shared" si="172"/>
        <v>0</v>
      </c>
      <c r="DG42" s="193">
        <f t="shared" si="172"/>
        <v>0</v>
      </c>
      <c r="DH42" s="193">
        <f t="shared" si="172"/>
        <v>0</v>
      </c>
      <c r="DI42" s="193">
        <f t="shared" si="172"/>
        <v>0</v>
      </c>
      <c r="DJ42" s="193">
        <f t="shared" si="172"/>
        <v>0</v>
      </c>
      <c r="DK42" s="193">
        <f t="shared" si="172"/>
        <v>0</v>
      </c>
      <c r="DL42" s="193">
        <f t="shared" si="172"/>
        <v>0</v>
      </c>
      <c r="DM42" s="193">
        <f t="shared" si="172"/>
        <v>0</v>
      </c>
      <c r="DN42" s="193">
        <f t="shared" si="172"/>
        <v>0</v>
      </c>
      <c r="DO42" s="193">
        <f t="shared" si="172"/>
        <v>0</v>
      </c>
      <c r="DP42" s="193">
        <f t="shared" si="172"/>
        <v>0</v>
      </c>
      <c r="DQ42" s="193">
        <f t="shared" si="172"/>
        <v>0</v>
      </c>
      <c r="DR42" s="193">
        <f t="shared" si="172"/>
        <v>0</v>
      </c>
      <c r="DS42" s="193">
        <f t="shared" si="172"/>
        <v>0</v>
      </c>
      <c r="DT42" s="193">
        <f t="shared" si="172"/>
        <v>0</v>
      </c>
      <c r="DU42" s="193">
        <f t="shared" si="172"/>
        <v>0</v>
      </c>
      <c r="DV42" s="193">
        <f t="shared" si="172"/>
        <v>0</v>
      </c>
      <c r="DW42" s="193">
        <f t="shared" si="172"/>
        <v>0</v>
      </c>
      <c r="DX42" s="193">
        <f t="shared" si="172"/>
        <v>0</v>
      </c>
      <c r="DY42" s="193">
        <f t="shared" si="172"/>
        <v>0</v>
      </c>
      <c r="DZ42" s="193">
        <f t="shared" si="172"/>
        <v>0</v>
      </c>
      <c r="EA42" s="193">
        <f t="shared" si="172"/>
        <v>0</v>
      </c>
      <c r="EB42" s="193">
        <f t="shared" si="172"/>
        <v>0</v>
      </c>
      <c r="EC42" s="193">
        <f t="shared" si="172"/>
        <v>0</v>
      </c>
      <c r="ED42" s="193">
        <f t="shared" si="172"/>
        <v>0</v>
      </c>
      <c r="EE42" s="193">
        <f t="shared" si="172"/>
        <v>0</v>
      </c>
      <c r="EF42" s="193">
        <f t="shared" si="172"/>
        <v>0</v>
      </c>
      <c r="EG42" s="193">
        <f t="shared" si="172"/>
        <v>0</v>
      </c>
      <c r="EH42" s="193">
        <f t="shared" si="172"/>
        <v>0</v>
      </c>
      <c r="EI42" s="193">
        <f t="shared" si="172"/>
        <v>0</v>
      </c>
      <c r="EJ42" s="193">
        <f t="shared" si="172"/>
        <v>0</v>
      </c>
      <c r="EK42" s="193">
        <f t="shared" si="172"/>
        <v>0</v>
      </c>
      <c r="EL42" s="193">
        <f t="shared" si="172"/>
        <v>0</v>
      </c>
      <c r="EM42" s="193">
        <f t="shared" si="172"/>
        <v>0</v>
      </c>
      <c r="EN42" s="193">
        <f t="shared" si="172"/>
        <v>0</v>
      </c>
      <c r="EO42" s="193">
        <f t="shared" si="172"/>
        <v>0</v>
      </c>
      <c r="EP42" s="193">
        <f t="shared" si="172"/>
        <v>0</v>
      </c>
      <c r="EQ42" s="193">
        <f t="shared" si="172"/>
        <v>0</v>
      </c>
      <c r="ER42" s="193">
        <f t="shared" si="172"/>
        <v>0</v>
      </c>
      <c r="ES42" s="193">
        <f t="shared" si="172"/>
        <v>0</v>
      </c>
      <c r="ET42" s="193">
        <f t="shared" si="172"/>
        <v>0</v>
      </c>
      <c r="EU42" s="193">
        <f t="shared" si="19"/>
        <v>2.223266242</v>
      </c>
      <c r="EV42" s="193">
        <f t="shared" ref="EV42:GQ42" si="173">BB42-CY42</f>
        <v>0</v>
      </c>
      <c r="EW42" s="193">
        <f t="shared" si="173"/>
        <v>0</v>
      </c>
      <c r="EX42" s="193">
        <f t="shared" si="173"/>
        <v>0</v>
      </c>
      <c r="EY42" s="193">
        <f t="shared" si="173"/>
        <v>0</v>
      </c>
      <c r="EZ42" s="193">
        <f t="shared" si="173"/>
        <v>0</v>
      </c>
      <c r="FA42" s="193">
        <f t="shared" si="173"/>
        <v>0</v>
      </c>
      <c r="FB42" s="193">
        <f t="shared" si="173"/>
        <v>0</v>
      </c>
      <c r="FC42" s="193">
        <f t="shared" si="173"/>
        <v>0</v>
      </c>
      <c r="FD42" s="193">
        <f t="shared" si="173"/>
        <v>0</v>
      </c>
      <c r="FE42" s="193">
        <f t="shared" si="173"/>
        <v>0</v>
      </c>
      <c r="FF42" s="193">
        <f t="shared" si="173"/>
        <v>0</v>
      </c>
      <c r="FG42" s="193">
        <f t="shared" si="173"/>
        <v>0</v>
      </c>
      <c r="FH42" s="193">
        <f t="shared" si="173"/>
        <v>0</v>
      </c>
      <c r="FI42" s="193">
        <f t="shared" si="173"/>
        <v>0.0001167474158</v>
      </c>
      <c r="FJ42" s="193">
        <f t="shared" si="173"/>
        <v>0.001238909386</v>
      </c>
      <c r="FK42" s="193">
        <f t="shared" si="173"/>
        <v>0.005468697787</v>
      </c>
      <c r="FL42" s="193">
        <f t="shared" si="173"/>
        <v>0.01531551886</v>
      </c>
      <c r="FM42" s="193">
        <f t="shared" si="173"/>
        <v>0.02959349757</v>
      </c>
      <c r="FN42" s="193">
        <f t="shared" si="173"/>
        <v>0.06174314073</v>
      </c>
      <c r="FO42" s="193">
        <f t="shared" si="173"/>
        <v>0.0907658488</v>
      </c>
      <c r="FP42" s="193">
        <f t="shared" si="173"/>
        <v>0.1326854084</v>
      </c>
      <c r="FQ42" s="193">
        <f t="shared" si="173"/>
        <v>0.1501170364</v>
      </c>
      <c r="FR42" s="193">
        <f t="shared" si="173"/>
        <v>0.1685483165</v>
      </c>
      <c r="FS42" s="193">
        <f t="shared" si="173"/>
        <v>0.166340244</v>
      </c>
      <c r="FT42" s="193">
        <f t="shared" si="173"/>
        <v>0.1685863705</v>
      </c>
      <c r="FU42" s="193">
        <f t="shared" si="173"/>
        <v>0.1766862562</v>
      </c>
      <c r="FV42" s="193">
        <f t="shared" si="173"/>
        <v>0.197243626</v>
      </c>
      <c r="FW42" s="193">
        <f t="shared" si="173"/>
        <v>0.1948747669</v>
      </c>
      <c r="FX42" s="193">
        <f t="shared" si="173"/>
        <v>0.1778361606</v>
      </c>
      <c r="FY42" s="193">
        <f t="shared" si="173"/>
        <v>0.183502766</v>
      </c>
      <c r="FZ42" s="193">
        <f t="shared" si="173"/>
        <v>0.1368934528</v>
      </c>
      <c r="GA42" s="193">
        <f t="shared" si="173"/>
        <v>0.09051743088</v>
      </c>
      <c r="GB42" s="193">
        <f t="shared" si="173"/>
        <v>0.04637135762</v>
      </c>
      <c r="GC42" s="193">
        <f t="shared" si="173"/>
        <v>0.01926917011</v>
      </c>
      <c r="GD42" s="193">
        <f t="shared" si="173"/>
        <v>0.006298555332</v>
      </c>
      <c r="GE42" s="193">
        <f t="shared" si="173"/>
        <v>0.002242550154</v>
      </c>
      <c r="GF42" s="193">
        <f t="shared" si="173"/>
        <v>0.0008412586576</v>
      </c>
      <c r="GG42" s="193">
        <f t="shared" si="173"/>
        <v>0.0001567382433</v>
      </c>
      <c r="GH42" s="193">
        <f t="shared" si="173"/>
        <v>0.00001241650693</v>
      </c>
      <c r="GI42" s="193">
        <f t="shared" si="173"/>
        <v>0</v>
      </c>
      <c r="GJ42" s="193">
        <f t="shared" si="173"/>
        <v>0</v>
      </c>
      <c r="GK42" s="193">
        <f t="shared" si="173"/>
        <v>0</v>
      </c>
      <c r="GL42" s="193">
        <f t="shared" si="173"/>
        <v>0</v>
      </c>
      <c r="GM42" s="193">
        <f t="shared" si="173"/>
        <v>0</v>
      </c>
      <c r="GN42" s="193">
        <f t="shared" si="173"/>
        <v>0</v>
      </c>
      <c r="GO42" s="193">
        <f t="shared" si="173"/>
        <v>0</v>
      </c>
      <c r="GP42" s="193">
        <f t="shared" si="173"/>
        <v>0</v>
      </c>
      <c r="GQ42" s="193">
        <f t="shared" si="173"/>
        <v>0</v>
      </c>
      <c r="GR42" s="193">
        <f t="shared" si="21"/>
        <v>10.86738281</v>
      </c>
      <c r="GS42" s="193">
        <f t="shared" ref="GS42:IN42" si="174">E42-EV42</f>
        <v>0.1726665588</v>
      </c>
      <c r="GT42" s="193">
        <f t="shared" si="174"/>
        <v>0.152235017</v>
      </c>
      <c r="GU42" s="193">
        <f t="shared" si="174"/>
        <v>0.1434214108</v>
      </c>
      <c r="GV42" s="193">
        <f t="shared" si="174"/>
        <v>0.1358096599</v>
      </c>
      <c r="GW42" s="193">
        <f t="shared" si="174"/>
        <v>0.1293997645</v>
      </c>
      <c r="GX42" s="193">
        <f t="shared" si="174"/>
        <v>0.1265954352</v>
      </c>
      <c r="GY42" s="193">
        <f t="shared" si="174"/>
        <v>0.1273966722</v>
      </c>
      <c r="GZ42" s="193">
        <f t="shared" si="174"/>
        <v>0.1261948168</v>
      </c>
      <c r="HA42" s="193">
        <f t="shared" si="174"/>
        <v>0.1273966722</v>
      </c>
      <c r="HB42" s="193">
        <f t="shared" si="174"/>
        <v>0.1314028568</v>
      </c>
      <c r="HC42" s="193">
        <f t="shared" si="174"/>
        <v>0.1366108969</v>
      </c>
      <c r="HD42" s="193">
        <f t="shared" si="174"/>
        <v>0.1510331616</v>
      </c>
      <c r="HE42" s="193">
        <f t="shared" si="174"/>
        <v>0.1790764543</v>
      </c>
      <c r="HF42" s="193">
        <f t="shared" si="174"/>
        <v>0.2074036179</v>
      </c>
      <c r="HG42" s="193">
        <f t="shared" si="174"/>
        <v>0.2455420656</v>
      </c>
      <c r="HH42" s="193">
        <f t="shared" si="174"/>
        <v>0.2689549513</v>
      </c>
      <c r="HI42" s="193">
        <f t="shared" si="174"/>
        <v>0.273530395</v>
      </c>
      <c r="HJ42" s="193">
        <f t="shared" si="174"/>
        <v>0.2648610749</v>
      </c>
      <c r="HK42" s="193">
        <f t="shared" si="174"/>
        <v>0.2339132871</v>
      </c>
      <c r="HL42" s="193">
        <f t="shared" si="174"/>
        <v>0.2024868682</v>
      </c>
      <c r="HM42" s="193">
        <f t="shared" si="174"/>
        <v>0.1557598871</v>
      </c>
      <c r="HN42" s="193">
        <f t="shared" si="174"/>
        <v>0.1399307329</v>
      </c>
      <c r="HO42" s="193">
        <f t="shared" si="174"/>
        <v>0.1162914127</v>
      </c>
      <c r="HP42" s="193">
        <f t="shared" si="174"/>
        <v>0.1193007222</v>
      </c>
      <c r="HQ42" s="193">
        <f t="shared" si="174"/>
        <v>0.1270700574</v>
      </c>
      <c r="HR42" s="193">
        <f t="shared" si="174"/>
        <v>0.1197714085</v>
      </c>
      <c r="HS42" s="193">
        <f t="shared" si="174"/>
        <v>0.09480723566</v>
      </c>
      <c r="HT42" s="193">
        <f t="shared" si="174"/>
        <v>0.08916372537</v>
      </c>
      <c r="HU42" s="193">
        <f t="shared" si="174"/>
        <v>0.1005936732</v>
      </c>
      <c r="HV42" s="193">
        <f t="shared" si="174"/>
        <v>0.1009363448</v>
      </c>
      <c r="HW42" s="193">
        <f t="shared" si="174"/>
        <v>0.1563592642</v>
      </c>
      <c r="HX42" s="193">
        <f t="shared" si="174"/>
        <v>0.221564354</v>
      </c>
      <c r="HY42" s="193">
        <f t="shared" si="174"/>
        <v>0.2913500091</v>
      </c>
      <c r="HZ42" s="193">
        <f t="shared" si="174"/>
        <v>0.3613183725</v>
      </c>
      <c r="IA42" s="193">
        <f t="shared" si="174"/>
        <v>0.4307761909</v>
      </c>
      <c r="IB42" s="193">
        <f t="shared" si="174"/>
        <v>0.4545826865</v>
      </c>
      <c r="IC42" s="193">
        <f t="shared" si="174"/>
        <v>0.4624339353</v>
      </c>
      <c r="ID42" s="193">
        <f t="shared" si="174"/>
        <v>0.453383427</v>
      </c>
      <c r="IE42" s="193">
        <f t="shared" si="174"/>
        <v>0.4328558359</v>
      </c>
      <c r="IF42" s="193">
        <f t="shared" si="174"/>
        <v>0.4097525669</v>
      </c>
      <c r="IG42" s="193">
        <f t="shared" si="174"/>
        <v>0.3934073335</v>
      </c>
      <c r="IH42" s="193">
        <f t="shared" si="174"/>
        <v>0.3765813579</v>
      </c>
      <c r="II42" s="193">
        <f t="shared" si="174"/>
        <v>0.3601560008</v>
      </c>
      <c r="IJ42" s="193">
        <f t="shared" si="174"/>
        <v>0.3377213667</v>
      </c>
      <c r="IK42" s="193">
        <f t="shared" si="174"/>
        <v>0.3148861142</v>
      </c>
      <c r="IL42" s="193">
        <f t="shared" si="174"/>
        <v>0.2768273599</v>
      </c>
      <c r="IM42" s="193">
        <f t="shared" si="174"/>
        <v>0.2371661318</v>
      </c>
      <c r="IN42" s="193">
        <f t="shared" si="174"/>
        <v>0.1967036667</v>
      </c>
      <c r="IO42" s="193">
        <f t="shared" si="23"/>
        <v>0</v>
      </c>
      <c r="IP42" s="193">
        <f t="shared" si="29"/>
        <v>0</v>
      </c>
      <c r="IQ42" s="193">
        <f t="shared" ref="IQ42:KK42" si="175">MAX((MIN(CZ42+IP42,$IO$7))-GT42,0)</f>
        <v>0</v>
      </c>
      <c r="IR42" s="193">
        <f t="shared" si="175"/>
        <v>0</v>
      </c>
      <c r="IS42" s="193">
        <f t="shared" si="175"/>
        <v>0</v>
      </c>
      <c r="IT42" s="193">
        <f t="shared" si="175"/>
        <v>0</v>
      </c>
      <c r="IU42" s="193">
        <f t="shared" si="175"/>
        <v>0</v>
      </c>
      <c r="IV42" s="193">
        <f t="shared" si="175"/>
        <v>0</v>
      </c>
      <c r="IW42" s="193">
        <f t="shared" si="175"/>
        <v>0</v>
      </c>
      <c r="IX42" s="193">
        <f t="shared" si="175"/>
        <v>0</v>
      </c>
      <c r="IY42" s="193">
        <f t="shared" si="175"/>
        <v>0</v>
      </c>
      <c r="IZ42" s="193">
        <f t="shared" si="175"/>
        <v>0</v>
      </c>
      <c r="JA42" s="193">
        <f t="shared" si="175"/>
        <v>0</v>
      </c>
      <c r="JB42" s="193">
        <f t="shared" si="175"/>
        <v>0</v>
      </c>
      <c r="JC42" s="193">
        <f t="shared" si="175"/>
        <v>0</v>
      </c>
      <c r="JD42" s="193">
        <f t="shared" si="175"/>
        <v>0</v>
      </c>
      <c r="JE42" s="193">
        <f t="shared" si="175"/>
        <v>0</v>
      </c>
      <c r="JF42" s="193">
        <f t="shared" si="175"/>
        <v>0</v>
      </c>
      <c r="JG42" s="193">
        <f t="shared" si="175"/>
        <v>0</v>
      </c>
      <c r="JH42" s="193">
        <f t="shared" si="175"/>
        <v>0</v>
      </c>
      <c r="JI42" s="193">
        <f t="shared" si="175"/>
        <v>0</v>
      </c>
      <c r="JJ42" s="193">
        <f t="shared" si="175"/>
        <v>0</v>
      </c>
      <c r="JK42" s="193">
        <f t="shared" si="175"/>
        <v>0</v>
      </c>
      <c r="JL42" s="193">
        <f t="shared" si="175"/>
        <v>0</v>
      </c>
      <c r="JM42" s="193">
        <f t="shared" si="175"/>
        <v>0</v>
      </c>
      <c r="JN42" s="193">
        <f t="shared" si="175"/>
        <v>0</v>
      </c>
      <c r="JO42" s="193">
        <f t="shared" si="175"/>
        <v>0</v>
      </c>
      <c r="JP42" s="193">
        <f t="shared" si="175"/>
        <v>0</v>
      </c>
      <c r="JQ42" s="193">
        <f t="shared" si="175"/>
        <v>0</v>
      </c>
      <c r="JR42" s="193">
        <f t="shared" si="175"/>
        <v>0</v>
      </c>
      <c r="JS42" s="193">
        <f t="shared" si="175"/>
        <v>0</v>
      </c>
      <c r="JT42" s="193">
        <f t="shared" si="175"/>
        <v>0</v>
      </c>
      <c r="JU42" s="193">
        <f t="shared" si="175"/>
        <v>0</v>
      </c>
      <c r="JV42" s="193">
        <f t="shared" si="175"/>
        <v>0</v>
      </c>
      <c r="JW42" s="193">
        <f t="shared" si="175"/>
        <v>0</v>
      </c>
      <c r="JX42" s="193">
        <f t="shared" si="175"/>
        <v>0</v>
      </c>
      <c r="JY42" s="193">
        <f t="shared" si="175"/>
        <v>0</v>
      </c>
      <c r="JZ42" s="193">
        <f t="shared" si="175"/>
        <v>0</v>
      </c>
      <c r="KA42" s="193">
        <f t="shared" si="175"/>
        <v>0</v>
      </c>
      <c r="KB42" s="193">
        <f t="shared" si="175"/>
        <v>0</v>
      </c>
      <c r="KC42" s="193">
        <f t="shared" si="175"/>
        <v>0</v>
      </c>
      <c r="KD42" s="193">
        <f t="shared" si="175"/>
        <v>0</v>
      </c>
      <c r="KE42" s="193">
        <f t="shared" si="175"/>
        <v>0</v>
      </c>
      <c r="KF42" s="193">
        <f t="shared" si="175"/>
        <v>0</v>
      </c>
      <c r="KG42" s="193">
        <f t="shared" si="175"/>
        <v>0</v>
      </c>
      <c r="KH42" s="193">
        <f t="shared" si="175"/>
        <v>0</v>
      </c>
      <c r="KI42" s="193">
        <f t="shared" si="175"/>
        <v>0</v>
      </c>
      <c r="KJ42" s="193">
        <f t="shared" si="175"/>
        <v>0</v>
      </c>
      <c r="KK42" s="193">
        <f t="shared" si="175"/>
        <v>0</v>
      </c>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row>
    <row r="43" ht="14.25" customHeight="1">
      <c r="A43" s="1">
        <v>2.0</v>
      </c>
      <c r="B43" s="1">
        <f t="shared" ref="B43:C43" si="176">B42+1</f>
        <v>33</v>
      </c>
      <c r="C43" s="267">
        <f t="shared" si="176"/>
        <v>43498</v>
      </c>
      <c r="D43" s="193">
        <f t="shared" si="15"/>
        <v>12.7827337</v>
      </c>
      <c r="E43" s="193">
        <f>(SUMIFS(Profile!$F$2:$F$17521,Profile!$B$2:$B$17521,$B43,Profile!$C$2:$C$17521,E$8))*$C$6</f>
        <v>0.1734677957</v>
      </c>
      <c r="F43" s="193">
        <f>(SUMIFS(Profile!$F$2:$F$17521,Profile!$B$2:$B$17521,$B43,Profile!$C$2:$C$17521,F$8))*$C$6</f>
        <v>0.1514337801</v>
      </c>
      <c r="G43" s="193">
        <f>(SUMIFS(Profile!$F$2:$F$17521,Profile!$B$2:$B$17521,$B43,Profile!$C$2:$C$17521,G$8))*$C$6</f>
        <v>0.1446232662</v>
      </c>
      <c r="H43" s="193">
        <f>(SUMIFS(Profile!$F$2:$F$17521,Profile!$B$2:$B$17521,$B43,Profile!$C$2:$C$17521,H$8))*$C$6</f>
        <v>0.1378127523</v>
      </c>
      <c r="I43" s="193">
        <f>(SUMIFS(Profile!$F$2:$F$17521,Profile!$B$2:$B$17521,$B43,Profile!$C$2:$C$17521,I$8))*$C$6</f>
        <v>0.1302010014</v>
      </c>
      <c r="J43" s="193">
        <f>(SUMIFS(Profile!$F$2:$F$17521,Profile!$B$2:$B$17521,$B43,Profile!$C$2:$C$17521,J$8))*$C$6</f>
        <v>0.1269960537</v>
      </c>
      <c r="K43" s="193">
        <f>(SUMIFS(Profile!$F$2:$F$17521,Profile!$B$2:$B$17521,$B43,Profile!$C$2:$C$17521,K$8))*$C$6</f>
        <v>0.1281979091</v>
      </c>
      <c r="L43" s="193">
        <f>(SUMIFS(Profile!$F$2:$F$17521,Profile!$B$2:$B$17521,$B43,Profile!$C$2:$C$17521,L$8))*$C$6</f>
        <v>0.1281979091</v>
      </c>
      <c r="M43" s="193">
        <f>(SUMIFS(Profile!$F$2:$F$17521,Profile!$B$2:$B$17521,$B43,Profile!$C$2:$C$17521,M$8))*$C$6</f>
        <v>0.1285985275</v>
      </c>
      <c r="N43" s="193">
        <f>(SUMIFS(Profile!$F$2:$F$17521,Profile!$B$2:$B$17521,$B43,Profile!$C$2:$C$17521,N$8))*$C$6</f>
        <v>0.1338065676</v>
      </c>
      <c r="O43" s="193">
        <f>(SUMIFS(Profile!$F$2:$F$17521,Profile!$B$2:$B$17521,$B43,Profile!$C$2:$C$17521,O$8))*$C$6</f>
        <v>0.1378127523</v>
      </c>
      <c r="P43" s="193">
        <f>(SUMIFS(Profile!$F$2:$F$17521,Profile!$B$2:$B$17521,$B43,Profile!$C$2:$C$17521,P$8))*$C$6</f>
        <v>0.1538374909</v>
      </c>
      <c r="Q43" s="193">
        <f>(SUMIFS(Profile!$F$2:$F$17521,Profile!$B$2:$B$17521,$B43,Profile!$C$2:$C$17521,Q$8))*$C$6</f>
        <v>0.1794770727</v>
      </c>
      <c r="R43" s="193">
        <f>(SUMIFS(Profile!$F$2:$F$17521,Profile!$B$2:$B$17521,$B43,Profile!$C$2:$C$17521,R$8))*$C$6</f>
        <v>0.2039147991</v>
      </c>
      <c r="S43" s="193">
        <f>(SUMIFS(Profile!$F$2:$F$17521,Profile!$B$2:$B$17521,$B43,Profile!$C$2:$C$17521,S$8))*$C$6</f>
        <v>0.2415729349</v>
      </c>
      <c r="T43" s="193">
        <f>(SUMIFS(Profile!$F$2:$F$17521,Profile!$B$2:$B$17521,$B43,Profile!$C$2:$C$17521,T$8))*$C$6</f>
        <v>0.2720199383</v>
      </c>
      <c r="U43" s="193">
        <f>(SUMIFS(Profile!$F$2:$F$17521,Profile!$B$2:$B$17521,$B43,Profile!$C$2:$C$17521,U$8))*$C$6</f>
        <v>0.2836378738</v>
      </c>
      <c r="V43" s="193">
        <f>(SUMIFS(Profile!$F$2:$F$17521,Profile!$B$2:$B$17521,$B43,Profile!$C$2:$C$17521,V$8))*$C$6</f>
        <v>0.2888459139</v>
      </c>
      <c r="W43" s="193">
        <f>(SUMIFS(Profile!$F$2:$F$17521,Profile!$B$2:$B$17521,$B43,Profile!$C$2:$C$17521,W$8))*$C$6</f>
        <v>0.288044677</v>
      </c>
      <c r="X43" s="193">
        <f>(SUMIFS(Profile!$F$2:$F$17521,Profile!$B$2:$B$17521,$B43,Profile!$C$2:$C$17521,X$8))*$C$6</f>
        <v>0.2812341631</v>
      </c>
      <c r="Y43" s="193">
        <f>(SUMIFS(Profile!$F$2:$F$17521,Profile!$B$2:$B$17521,$B43,Profile!$C$2:$C$17521,Y$8))*$C$6</f>
        <v>0.270016846</v>
      </c>
      <c r="Z43" s="193">
        <f>(SUMIFS(Profile!$F$2:$F$17521,Profile!$B$2:$B$17521,$B43,Profile!$C$2:$C$17521,Z$8))*$C$6</f>
        <v>0.2688149906</v>
      </c>
      <c r="AA43" s="193">
        <f>(SUMIFS(Profile!$F$2:$F$17521,Profile!$B$2:$B$17521,$B43,Profile!$C$2:$C$17521,AA$8))*$C$6</f>
        <v>0.2648088059</v>
      </c>
      <c r="AB43" s="193">
        <f>(SUMIFS(Profile!$F$2:$F$17521,Profile!$B$2:$B$17521,$B43,Profile!$C$2:$C$17521,AB$8))*$C$6</f>
        <v>0.2632063321</v>
      </c>
      <c r="AC43" s="193">
        <f>(SUMIFS(Profile!$F$2:$F$17521,Profile!$B$2:$B$17521,$B43,Profile!$C$2:$C$17521,AC$8))*$C$6</f>
        <v>0.2704174645</v>
      </c>
      <c r="AD43" s="193">
        <f>(SUMIFS(Profile!$F$2:$F$17521,Profile!$B$2:$B$17521,$B43,Profile!$C$2:$C$17521,AD$8))*$C$6</f>
        <v>0.2704174645</v>
      </c>
      <c r="AE43" s="193">
        <f>(SUMIFS(Profile!$F$2:$F$17521,Profile!$B$2:$B$17521,$B43,Profile!$C$2:$C$17521,AE$8))*$C$6</f>
        <v>0.2680137537</v>
      </c>
      <c r="AF43" s="193">
        <f>(SUMIFS(Profile!$F$2:$F$17521,Profile!$B$2:$B$17521,$B43,Profile!$C$2:$C$17521,AF$8))*$C$6</f>
        <v>0.2612032398</v>
      </c>
      <c r="AG43" s="193">
        <f>(SUMIFS(Profile!$F$2:$F$17521,Profile!$B$2:$B$17521,$B43,Profile!$C$2:$C$17521,AG$8))*$C$6</f>
        <v>0.2624050952</v>
      </c>
      <c r="AH43" s="193">
        <f>(SUMIFS(Profile!$F$2:$F$17521,Profile!$B$2:$B$17521,$B43,Profile!$C$2:$C$17521,AH$8))*$C$6</f>
        <v>0.2704174645</v>
      </c>
      <c r="AI43" s="193">
        <f>(SUMIFS(Profile!$F$2:$F$17521,Profile!$B$2:$B$17521,$B43,Profile!$C$2:$C$17521,AI$8))*$C$6</f>
        <v>0.2776285969</v>
      </c>
      <c r="AJ43" s="193">
        <f>(SUMIFS(Profile!$F$2:$F$17521,Profile!$B$2:$B$17521,$B43,Profile!$C$2:$C$17521,AJ$8))*$C$6</f>
        <v>0.2944545724</v>
      </c>
      <c r="AK43" s="193">
        <f>(SUMIFS(Profile!$F$2:$F$17521,Profile!$B$2:$B$17521,$B43,Profile!$C$2:$C$17521,AK$8))*$C$6</f>
        <v>0.3236997204</v>
      </c>
      <c r="AL43" s="193">
        <f>(SUMIFS(Profile!$F$2:$F$17521,Profile!$B$2:$B$17521,$B43,Profile!$C$2:$C$17521,AL$8))*$C$6</f>
        <v>0.3685689886</v>
      </c>
      <c r="AM43" s="193">
        <f>(SUMIFS(Profile!$F$2:$F$17521,Profile!$B$2:$B$17521,$B43,Profile!$C$2:$C$17521,AM$8))*$C$6</f>
        <v>0.4258574292</v>
      </c>
      <c r="AN43" s="193">
        <f>(SUMIFS(Profile!$F$2:$F$17521,Profile!$B$2:$B$17521,$B43,Profile!$C$2:$C$17521,AN$8))*$C$6</f>
        <v>0.4565848656</v>
      </c>
      <c r="AO43" s="193">
        <f>(SUMIFS(Profile!$F$2:$F$17521,Profile!$B$2:$B$17521,$B43,Profile!$C$2:$C$17521,AO$8))*$C$6</f>
        <v>0.4616727201</v>
      </c>
      <c r="AP43" s="193">
        <f>(SUMIFS(Profile!$F$2:$F$17521,Profile!$B$2:$B$17521,$B43,Profile!$C$2:$C$17521,AP$8))*$C$6</f>
        <v>0.4493737332</v>
      </c>
      <c r="AQ43" s="193">
        <f>(SUMIFS(Profile!$F$2:$F$17521,Profile!$B$2:$B$17521,$B43,Profile!$C$2:$C$17521,AQ$8))*$C$6</f>
        <v>0.4313058404</v>
      </c>
      <c r="AR43" s="193">
        <f>(SUMIFS(Profile!$F$2:$F$17521,Profile!$B$2:$B$17521,$B43,Profile!$C$2:$C$17521,AR$8))*$C$6</f>
        <v>0.4102733709</v>
      </c>
      <c r="AS43" s="193">
        <f>(SUMIFS(Profile!$F$2:$F$17521,Profile!$B$2:$B$17521,$B43,Profile!$C$2:$C$17521,AS$8))*$C$6</f>
        <v>0.3954104258</v>
      </c>
      <c r="AT43" s="193">
        <f>(SUMIFS(Profile!$F$2:$F$17521,Profile!$B$2:$B$17521,$B43,Profile!$C$2:$C$17521,AT$8))*$C$6</f>
        <v>0.3745782656</v>
      </c>
      <c r="AU43" s="193">
        <f>(SUMIFS(Profile!$F$2:$F$17521,Profile!$B$2:$B$17521,$B43,Profile!$C$2:$C$17521,AU$8))*$C$6</f>
        <v>0.35775229</v>
      </c>
      <c r="AV43" s="193">
        <f>(SUMIFS(Profile!$F$2:$F$17521,Profile!$B$2:$B$17521,$B43,Profile!$C$2:$C$17521,AV$8))*$C$6</f>
        <v>0.3397244591</v>
      </c>
      <c r="AW43" s="193">
        <f>(SUMIFS(Profile!$F$2:$F$17521,Profile!$B$2:$B$17521,$B43,Profile!$C$2:$C$17521,AW$8))*$C$6</f>
        <v>0.3160879696</v>
      </c>
      <c r="AX43" s="193">
        <f>(SUMIFS(Profile!$F$2:$F$17521,Profile!$B$2:$B$17521,$B43,Profile!$C$2:$C$17521,AX$8))*$C$6</f>
        <v>0.2768273599</v>
      </c>
      <c r="AY43" s="193">
        <f>(SUMIFS(Profile!$F$2:$F$17521,Profile!$B$2:$B$17521,$B43,Profile!$C$2:$C$17521,AY$8))*$C$6</f>
        <v>0.2379673687</v>
      </c>
      <c r="AZ43" s="193">
        <f>(SUMIFS(Profile!$F$2:$F$17521,Profile!$B$2:$B$17521,$B43,Profile!$C$2:$C$17521,AZ$8))*$C$6</f>
        <v>0.2015110883</v>
      </c>
      <c r="BA43" s="193">
        <f t="shared" si="16"/>
        <v>4.759202155</v>
      </c>
      <c r="BB43" s="193">
        <f>(SUMIFS(Profile!$E$2:$E$17521,Profile!$B$2:$B$17521,$B43,Profile!$C$2:$C$17521,BB$8))*$C$9</f>
        <v>0</v>
      </c>
      <c r="BC43" s="193">
        <f>(SUMIFS(Profile!$E$2:$E$17521,Profile!$B$2:$B$17521,$B43,Profile!$C$2:$C$17521,BC$8))*$C$9</f>
        <v>0</v>
      </c>
      <c r="BD43" s="193">
        <f>(SUMIFS(Profile!$E$2:$E$17521,Profile!$B$2:$B$17521,$B43,Profile!$C$2:$C$17521,BD$8))*$C$9</f>
        <v>0</v>
      </c>
      <c r="BE43" s="193">
        <f>(SUMIFS(Profile!$E$2:$E$17521,Profile!$B$2:$B$17521,$B43,Profile!$C$2:$C$17521,BE$8))*$C$9</f>
        <v>0</v>
      </c>
      <c r="BF43" s="193">
        <f>(SUMIFS(Profile!$E$2:$E$17521,Profile!$B$2:$B$17521,$B43,Profile!$C$2:$C$17521,BF$8))*$C$9</f>
        <v>0</v>
      </c>
      <c r="BG43" s="193">
        <f>(SUMIFS(Profile!$E$2:$E$17521,Profile!$B$2:$B$17521,$B43,Profile!$C$2:$C$17521,BG$8))*$C$9</f>
        <v>0</v>
      </c>
      <c r="BH43" s="193">
        <f>(SUMIFS(Profile!$E$2:$E$17521,Profile!$B$2:$B$17521,$B43,Profile!$C$2:$C$17521,BH$8))*$C$9</f>
        <v>0</v>
      </c>
      <c r="BI43" s="193">
        <f>(SUMIFS(Profile!$E$2:$E$17521,Profile!$B$2:$B$17521,$B43,Profile!$C$2:$C$17521,BI$8))*$C$9</f>
        <v>0</v>
      </c>
      <c r="BJ43" s="193">
        <f>(SUMIFS(Profile!$E$2:$E$17521,Profile!$B$2:$B$17521,$B43,Profile!$C$2:$C$17521,BJ$8))*$C$9</f>
        <v>0</v>
      </c>
      <c r="BK43" s="193">
        <f>(SUMIFS(Profile!$E$2:$E$17521,Profile!$B$2:$B$17521,$B43,Profile!$C$2:$C$17521,BK$8))*$C$9</f>
        <v>0</v>
      </c>
      <c r="BL43" s="193">
        <f>(SUMIFS(Profile!$E$2:$E$17521,Profile!$B$2:$B$17521,$B43,Profile!$C$2:$C$17521,BL$8))*$C$9</f>
        <v>0</v>
      </c>
      <c r="BM43" s="193">
        <f>(SUMIFS(Profile!$E$2:$E$17521,Profile!$B$2:$B$17521,$B43,Profile!$C$2:$C$17521,BM$8))*$C$9</f>
        <v>0</v>
      </c>
      <c r="BN43" s="193">
        <f>(SUMIFS(Profile!$E$2:$E$17521,Profile!$B$2:$B$17521,$B43,Profile!$C$2:$C$17521,BN$8))*$C$9</f>
        <v>0</v>
      </c>
      <c r="BO43" s="193">
        <f>(SUMIFS(Profile!$E$2:$E$17521,Profile!$B$2:$B$17521,$B43,Profile!$C$2:$C$17521,BO$8))*$C$9</f>
        <v>0.000125938856</v>
      </c>
      <c r="BP43" s="193">
        <f>(SUMIFS(Profile!$E$2:$E$17521,Profile!$B$2:$B$17521,$B43,Profile!$C$2:$C$17521,BP$8))*$C$9</f>
        <v>0.00205098119</v>
      </c>
      <c r="BQ43" s="193">
        <f>(SUMIFS(Profile!$E$2:$E$17521,Profile!$B$2:$B$17521,$B43,Profile!$C$2:$C$17521,BQ$8))*$C$9</f>
        <v>0.01103214559</v>
      </c>
      <c r="BR43" s="193">
        <f>(SUMIFS(Profile!$E$2:$E$17521,Profile!$B$2:$B$17521,$B43,Profile!$C$2:$C$17521,BR$8))*$C$9</f>
        <v>0.02265296863</v>
      </c>
      <c r="BS43" s="193">
        <f>(SUMIFS(Profile!$E$2:$E$17521,Profile!$B$2:$B$17521,$B43,Profile!$C$2:$C$17521,BS$8))*$C$9</f>
        <v>0.04503390753</v>
      </c>
      <c r="BT43" s="193">
        <f>(SUMIFS(Profile!$E$2:$E$17521,Profile!$B$2:$B$17521,$B43,Profile!$C$2:$C$17521,BT$8))*$C$9</f>
        <v>0.07895765298</v>
      </c>
      <c r="BU43" s="193">
        <f>(SUMIFS(Profile!$E$2:$E$17521,Profile!$B$2:$B$17521,$B43,Profile!$C$2:$C$17521,BU$8))*$C$9</f>
        <v>0.1328846314</v>
      </c>
      <c r="BV43" s="193">
        <f>(SUMIFS(Profile!$E$2:$E$17521,Profile!$B$2:$B$17521,$B43,Profile!$C$2:$C$17521,BV$8))*$C$9</f>
        <v>0.2335594145</v>
      </c>
      <c r="BW43" s="193">
        <f>(SUMIFS(Profile!$E$2:$E$17521,Profile!$B$2:$B$17521,$B43,Profile!$C$2:$C$17521,BW$8))*$C$9</f>
        <v>0.3592287647</v>
      </c>
      <c r="BX43" s="193">
        <f>(SUMIFS(Profile!$E$2:$E$17521,Profile!$B$2:$B$17521,$B43,Profile!$C$2:$C$17521,BX$8))*$C$9</f>
        <v>0.4158082676</v>
      </c>
      <c r="BY43" s="193">
        <f>(SUMIFS(Profile!$E$2:$E$17521,Profile!$B$2:$B$17521,$B43,Profile!$C$2:$C$17521,BY$8))*$C$9</f>
        <v>0.4062554292</v>
      </c>
      <c r="BZ43" s="193">
        <f>(SUMIFS(Profile!$E$2:$E$17521,Profile!$B$2:$B$17521,$B43,Profile!$C$2:$C$17521,BZ$8))*$C$9</f>
        <v>0.389833828</v>
      </c>
      <c r="CA43" s="193">
        <f>(SUMIFS(Profile!$E$2:$E$17521,Profile!$B$2:$B$17521,$B43,Profile!$C$2:$C$17521,CA$8))*$C$9</f>
        <v>0.3710993325</v>
      </c>
      <c r="CB43" s="193">
        <f>(SUMIFS(Profile!$E$2:$E$17521,Profile!$B$2:$B$17521,$B43,Profile!$C$2:$C$17521,CB$8))*$C$9</f>
        <v>0.4155934142</v>
      </c>
      <c r="CC43" s="193">
        <f>(SUMIFS(Profile!$E$2:$E$17521,Profile!$B$2:$B$17521,$B43,Profile!$C$2:$C$17521,CC$8))*$C$9</f>
        <v>0.4830451447</v>
      </c>
      <c r="CD43" s="193">
        <f>(SUMIFS(Profile!$E$2:$E$17521,Profile!$B$2:$B$17521,$B43,Profile!$C$2:$C$17521,CD$8))*$C$9</f>
        <v>0.4237024987</v>
      </c>
      <c r="CE43" s="193">
        <f>(SUMIFS(Profile!$E$2:$E$17521,Profile!$B$2:$B$17521,$B43,Profile!$C$2:$C$17521,CE$8))*$C$9</f>
        <v>0.3623723226</v>
      </c>
      <c r="CF43" s="193">
        <f>(SUMIFS(Profile!$E$2:$E$17521,Profile!$B$2:$B$17521,$B43,Profile!$C$2:$C$17521,CF$8))*$C$9</f>
        <v>0.2962124779</v>
      </c>
      <c r="CG43" s="193">
        <f>(SUMIFS(Profile!$E$2:$E$17521,Profile!$B$2:$B$17521,$B43,Profile!$C$2:$C$17521,CG$8))*$C$9</f>
        <v>0.1797950981</v>
      </c>
      <c r="CH43" s="193">
        <f>(SUMIFS(Profile!$E$2:$E$17521,Profile!$B$2:$B$17521,$B43,Profile!$C$2:$C$17521,CH$8))*$C$9</f>
        <v>0.07581166086</v>
      </c>
      <c r="CI43" s="193">
        <f>(SUMIFS(Profile!$E$2:$E$17521,Profile!$B$2:$B$17521,$B43,Profile!$C$2:$C$17521,CI$8))*$C$9</f>
        <v>0.03680525222</v>
      </c>
      <c r="CJ43" s="193">
        <f>(SUMIFS(Profile!$E$2:$E$17521,Profile!$B$2:$B$17521,$B43,Profile!$C$2:$C$17521,CJ$8))*$C$9</f>
        <v>0.01091007825</v>
      </c>
      <c r="CK43" s="193">
        <f>(SUMIFS(Profile!$E$2:$E$17521,Profile!$B$2:$B$17521,$B43,Profile!$C$2:$C$17521,CK$8))*$C$9</f>
        <v>0.00480083434</v>
      </c>
      <c r="CL43" s="193">
        <f>(SUMIFS(Profile!$E$2:$E$17521,Profile!$B$2:$B$17521,$B43,Profile!$C$2:$C$17521,CL$8))*$C$9</f>
        <v>0.001417094323</v>
      </c>
      <c r="CM43" s="193">
        <f>(SUMIFS(Profile!$E$2:$E$17521,Profile!$B$2:$B$17521,$B43,Profile!$C$2:$C$17521,CM$8))*$C$9</f>
        <v>0.0001815712571</v>
      </c>
      <c r="CN43" s="193">
        <f>(SUMIFS(Profile!$E$2:$E$17521,Profile!$B$2:$B$17521,$B43,Profile!$C$2:$C$17521,CN$8))*$C$9</f>
        <v>0.00003144440066</v>
      </c>
      <c r="CO43" s="193">
        <f>(SUMIFS(Profile!$E$2:$E$17521,Profile!$B$2:$B$17521,$B43,Profile!$C$2:$C$17521,CO$8))*$C$9</f>
        <v>0</v>
      </c>
      <c r="CP43" s="193">
        <f>(SUMIFS(Profile!$E$2:$E$17521,Profile!$B$2:$B$17521,$B43,Profile!$C$2:$C$17521,CP$8))*$C$9</f>
        <v>0</v>
      </c>
      <c r="CQ43" s="193">
        <f>(SUMIFS(Profile!$E$2:$E$17521,Profile!$B$2:$B$17521,$B43,Profile!$C$2:$C$17521,CQ$8))*$C$9</f>
        <v>0</v>
      </c>
      <c r="CR43" s="193">
        <f>(SUMIFS(Profile!$E$2:$E$17521,Profile!$B$2:$B$17521,$B43,Profile!$C$2:$C$17521,CR$8))*$C$9</f>
        <v>0</v>
      </c>
      <c r="CS43" s="193">
        <f>(SUMIFS(Profile!$E$2:$E$17521,Profile!$B$2:$B$17521,$B43,Profile!$C$2:$C$17521,CS$8))*$C$9</f>
        <v>0</v>
      </c>
      <c r="CT43" s="193">
        <f>(SUMIFS(Profile!$E$2:$E$17521,Profile!$B$2:$B$17521,$B43,Profile!$C$2:$C$17521,CT$8))*$C$9</f>
        <v>0</v>
      </c>
      <c r="CU43" s="193">
        <f>(SUMIFS(Profile!$E$2:$E$17521,Profile!$B$2:$B$17521,$B43,Profile!$C$2:$C$17521,CU$8))*$C$9</f>
        <v>0</v>
      </c>
      <c r="CV43" s="193">
        <f>(SUMIFS(Profile!$E$2:$E$17521,Profile!$B$2:$B$17521,$B43,Profile!$C$2:$C$17521,CV$8))*$C$9</f>
        <v>0</v>
      </c>
      <c r="CW43" s="193">
        <f>(SUMIFS(Profile!$E$2:$E$17521,Profile!$B$2:$B$17521,$B43,Profile!$C$2:$C$17521,CW$8))*$C$9</f>
        <v>0</v>
      </c>
      <c r="CX43" s="193">
        <f t="shared" si="17"/>
        <v>1.245818273</v>
      </c>
      <c r="CY43" s="193">
        <f t="shared" ref="CY43:ET43" si="177">MAX(BB43-E43,0)</f>
        <v>0</v>
      </c>
      <c r="CZ43" s="193">
        <f t="shared" si="177"/>
        <v>0</v>
      </c>
      <c r="DA43" s="193">
        <f t="shared" si="177"/>
        <v>0</v>
      </c>
      <c r="DB43" s="193">
        <f t="shared" si="177"/>
        <v>0</v>
      </c>
      <c r="DC43" s="193">
        <f t="shared" si="177"/>
        <v>0</v>
      </c>
      <c r="DD43" s="193">
        <f t="shared" si="177"/>
        <v>0</v>
      </c>
      <c r="DE43" s="193">
        <f t="shared" si="177"/>
        <v>0</v>
      </c>
      <c r="DF43" s="193">
        <f t="shared" si="177"/>
        <v>0</v>
      </c>
      <c r="DG43" s="193">
        <f t="shared" si="177"/>
        <v>0</v>
      </c>
      <c r="DH43" s="193">
        <f t="shared" si="177"/>
        <v>0</v>
      </c>
      <c r="DI43" s="193">
        <f t="shared" si="177"/>
        <v>0</v>
      </c>
      <c r="DJ43" s="193">
        <f t="shared" si="177"/>
        <v>0</v>
      </c>
      <c r="DK43" s="193">
        <f t="shared" si="177"/>
        <v>0</v>
      </c>
      <c r="DL43" s="193">
        <f t="shared" si="177"/>
        <v>0</v>
      </c>
      <c r="DM43" s="193">
        <f t="shared" si="177"/>
        <v>0</v>
      </c>
      <c r="DN43" s="193">
        <f t="shared" si="177"/>
        <v>0</v>
      </c>
      <c r="DO43" s="193">
        <f t="shared" si="177"/>
        <v>0</v>
      </c>
      <c r="DP43" s="193">
        <f t="shared" si="177"/>
        <v>0</v>
      </c>
      <c r="DQ43" s="193">
        <f t="shared" si="177"/>
        <v>0</v>
      </c>
      <c r="DR43" s="193">
        <f t="shared" si="177"/>
        <v>0</v>
      </c>
      <c r="DS43" s="193">
        <f t="shared" si="177"/>
        <v>0</v>
      </c>
      <c r="DT43" s="193">
        <f t="shared" si="177"/>
        <v>0.09041377413</v>
      </c>
      <c r="DU43" s="193">
        <f t="shared" si="177"/>
        <v>0.1509994617</v>
      </c>
      <c r="DV43" s="193">
        <f t="shared" si="177"/>
        <v>0.1430490971</v>
      </c>
      <c r="DW43" s="193">
        <f t="shared" si="177"/>
        <v>0.1194163635</v>
      </c>
      <c r="DX43" s="193">
        <f t="shared" si="177"/>
        <v>0.100681868</v>
      </c>
      <c r="DY43" s="193">
        <f t="shared" si="177"/>
        <v>0.1475796605</v>
      </c>
      <c r="DZ43" s="193">
        <f t="shared" si="177"/>
        <v>0.2218419049</v>
      </c>
      <c r="EA43" s="193">
        <f t="shared" si="177"/>
        <v>0.1612974036</v>
      </c>
      <c r="EB43" s="193">
        <f t="shared" si="177"/>
        <v>0.09195485812</v>
      </c>
      <c r="EC43" s="193">
        <f t="shared" si="177"/>
        <v>0.01858388101</v>
      </c>
      <c r="ED43" s="193">
        <f t="shared" si="177"/>
        <v>0</v>
      </c>
      <c r="EE43" s="193">
        <f t="shared" si="177"/>
        <v>0</v>
      </c>
      <c r="EF43" s="193">
        <f t="shared" si="177"/>
        <v>0</v>
      </c>
      <c r="EG43" s="193">
        <f t="shared" si="177"/>
        <v>0</v>
      </c>
      <c r="EH43" s="193">
        <f t="shared" si="177"/>
        <v>0</v>
      </c>
      <c r="EI43" s="193">
        <f t="shared" si="177"/>
        <v>0</v>
      </c>
      <c r="EJ43" s="193">
        <f t="shared" si="177"/>
        <v>0</v>
      </c>
      <c r="EK43" s="193">
        <f t="shared" si="177"/>
        <v>0</v>
      </c>
      <c r="EL43" s="193">
        <f t="shared" si="177"/>
        <v>0</v>
      </c>
      <c r="EM43" s="193">
        <f t="shared" si="177"/>
        <v>0</v>
      </c>
      <c r="EN43" s="193">
        <f t="shared" si="177"/>
        <v>0</v>
      </c>
      <c r="EO43" s="193">
        <f t="shared" si="177"/>
        <v>0</v>
      </c>
      <c r="EP43" s="193">
        <f t="shared" si="177"/>
        <v>0</v>
      </c>
      <c r="EQ43" s="193">
        <f t="shared" si="177"/>
        <v>0</v>
      </c>
      <c r="ER43" s="193">
        <f t="shared" si="177"/>
        <v>0</v>
      </c>
      <c r="ES43" s="193">
        <f t="shared" si="177"/>
        <v>0</v>
      </c>
      <c r="ET43" s="193">
        <f t="shared" si="177"/>
        <v>0</v>
      </c>
      <c r="EU43" s="193">
        <f t="shared" si="19"/>
        <v>3.513383882</v>
      </c>
      <c r="EV43" s="193">
        <f t="shared" ref="EV43:GQ43" si="178">BB43-CY43</f>
        <v>0</v>
      </c>
      <c r="EW43" s="193">
        <f t="shared" si="178"/>
        <v>0</v>
      </c>
      <c r="EX43" s="193">
        <f t="shared" si="178"/>
        <v>0</v>
      </c>
      <c r="EY43" s="193">
        <f t="shared" si="178"/>
        <v>0</v>
      </c>
      <c r="EZ43" s="193">
        <f t="shared" si="178"/>
        <v>0</v>
      </c>
      <c r="FA43" s="193">
        <f t="shared" si="178"/>
        <v>0</v>
      </c>
      <c r="FB43" s="193">
        <f t="shared" si="178"/>
        <v>0</v>
      </c>
      <c r="FC43" s="193">
        <f t="shared" si="178"/>
        <v>0</v>
      </c>
      <c r="FD43" s="193">
        <f t="shared" si="178"/>
        <v>0</v>
      </c>
      <c r="FE43" s="193">
        <f t="shared" si="178"/>
        <v>0</v>
      </c>
      <c r="FF43" s="193">
        <f t="shared" si="178"/>
        <v>0</v>
      </c>
      <c r="FG43" s="193">
        <f t="shared" si="178"/>
        <v>0</v>
      </c>
      <c r="FH43" s="193">
        <f t="shared" si="178"/>
        <v>0</v>
      </c>
      <c r="FI43" s="193">
        <f t="shared" si="178"/>
        <v>0.000125938856</v>
      </c>
      <c r="FJ43" s="193">
        <f t="shared" si="178"/>
        <v>0.00205098119</v>
      </c>
      <c r="FK43" s="193">
        <f t="shared" si="178"/>
        <v>0.01103214559</v>
      </c>
      <c r="FL43" s="193">
        <f t="shared" si="178"/>
        <v>0.02265296863</v>
      </c>
      <c r="FM43" s="193">
        <f t="shared" si="178"/>
        <v>0.04503390753</v>
      </c>
      <c r="FN43" s="193">
        <f t="shared" si="178"/>
        <v>0.07895765298</v>
      </c>
      <c r="FO43" s="193">
        <f t="shared" si="178"/>
        <v>0.1328846314</v>
      </c>
      <c r="FP43" s="193">
        <f t="shared" si="178"/>
        <v>0.2335594145</v>
      </c>
      <c r="FQ43" s="193">
        <f t="shared" si="178"/>
        <v>0.2688149906</v>
      </c>
      <c r="FR43" s="193">
        <f t="shared" si="178"/>
        <v>0.2648088059</v>
      </c>
      <c r="FS43" s="193">
        <f t="shared" si="178"/>
        <v>0.2632063321</v>
      </c>
      <c r="FT43" s="193">
        <f t="shared" si="178"/>
        <v>0.2704174645</v>
      </c>
      <c r="FU43" s="193">
        <f t="shared" si="178"/>
        <v>0.2704174645</v>
      </c>
      <c r="FV43" s="193">
        <f t="shared" si="178"/>
        <v>0.2680137537</v>
      </c>
      <c r="FW43" s="193">
        <f t="shared" si="178"/>
        <v>0.2612032398</v>
      </c>
      <c r="FX43" s="193">
        <f t="shared" si="178"/>
        <v>0.2624050952</v>
      </c>
      <c r="FY43" s="193">
        <f t="shared" si="178"/>
        <v>0.2704174645</v>
      </c>
      <c r="FZ43" s="193">
        <f t="shared" si="178"/>
        <v>0.2776285969</v>
      </c>
      <c r="GA43" s="193">
        <f t="shared" si="178"/>
        <v>0.1797950981</v>
      </c>
      <c r="GB43" s="193">
        <f t="shared" si="178"/>
        <v>0.07581166086</v>
      </c>
      <c r="GC43" s="193">
        <f t="shared" si="178"/>
        <v>0.03680525222</v>
      </c>
      <c r="GD43" s="193">
        <f t="shared" si="178"/>
        <v>0.01091007825</v>
      </c>
      <c r="GE43" s="193">
        <f t="shared" si="178"/>
        <v>0.00480083434</v>
      </c>
      <c r="GF43" s="193">
        <f t="shared" si="178"/>
        <v>0.001417094323</v>
      </c>
      <c r="GG43" s="193">
        <f t="shared" si="178"/>
        <v>0.0001815712571</v>
      </c>
      <c r="GH43" s="193">
        <f t="shared" si="178"/>
        <v>0.00003144440066</v>
      </c>
      <c r="GI43" s="193">
        <f t="shared" si="178"/>
        <v>0</v>
      </c>
      <c r="GJ43" s="193">
        <f t="shared" si="178"/>
        <v>0</v>
      </c>
      <c r="GK43" s="193">
        <f t="shared" si="178"/>
        <v>0</v>
      </c>
      <c r="GL43" s="193">
        <f t="shared" si="178"/>
        <v>0</v>
      </c>
      <c r="GM43" s="193">
        <f t="shared" si="178"/>
        <v>0</v>
      </c>
      <c r="GN43" s="193">
        <f t="shared" si="178"/>
        <v>0</v>
      </c>
      <c r="GO43" s="193">
        <f t="shared" si="178"/>
        <v>0</v>
      </c>
      <c r="GP43" s="193">
        <f t="shared" si="178"/>
        <v>0</v>
      </c>
      <c r="GQ43" s="193">
        <f t="shared" si="178"/>
        <v>0</v>
      </c>
      <c r="GR43" s="193">
        <f t="shared" si="21"/>
        <v>9.269349818</v>
      </c>
      <c r="GS43" s="193">
        <f t="shared" ref="GS43:IN43" si="179">E43-EV43</f>
        <v>0.1734677957</v>
      </c>
      <c r="GT43" s="193">
        <f t="shared" si="179"/>
        <v>0.1514337801</v>
      </c>
      <c r="GU43" s="193">
        <f t="shared" si="179"/>
        <v>0.1446232662</v>
      </c>
      <c r="GV43" s="193">
        <f t="shared" si="179"/>
        <v>0.1378127523</v>
      </c>
      <c r="GW43" s="193">
        <f t="shared" si="179"/>
        <v>0.1302010014</v>
      </c>
      <c r="GX43" s="193">
        <f t="shared" si="179"/>
        <v>0.1269960537</v>
      </c>
      <c r="GY43" s="193">
        <f t="shared" si="179"/>
        <v>0.1281979091</v>
      </c>
      <c r="GZ43" s="193">
        <f t="shared" si="179"/>
        <v>0.1281979091</v>
      </c>
      <c r="HA43" s="193">
        <f t="shared" si="179"/>
        <v>0.1285985275</v>
      </c>
      <c r="HB43" s="193">
        <f t="shared" si="179"/>
        <v>0.1338065676</v>
      </c>
      <c r="HC43" s="193">
        <f t="shared" si="179"/>
        <v>0.1378127523</v>
      </c>
      <c r="HD43" s="193">
        <f t="shared" si="179"/>
        <v>0.1538374909</v>
      </c>
      <c r="HE43" s="193">
        <f t="shared" si="179"/>
        <v>0.1794770727</v>
      </c>
      <c r="HF43" s="193">
        <f t="shared" si="179"/>
        <v>0.2037888603</v>
      </c>
      <c r="HG43" s="193">
        <f t="shared" si="179"/>
        <v>0.2395219537</v>
      </c>
      <c r="HH43" s="193">
        <f t="shared" si="179"/>
        <v>0.2609877927</v>
      </c>
      <c r="HI43" s="193">
        <f t="shared" si="179"/>
        <v>0.2609849052</v>
      </c>
      <c r="HJ43" s="193">
        <f t="shared" si="179"/>
        <v>0.2438120064</v>
      </c>
      <c r="HK43" s="193">
        <f t="shared" si="179"/>
        <v>0.209087024</v>
      </c>
      <c r="HL43" s="193">
        <f t="shared" si="179"/>
        <v>0.1483495316</v>
      </c>
      <c r="HM43" s="193">
        <f t="shared" si="179"/>
        <v>0.03645743149</v>
      </c>
      <c r="HN43" s="193">
        <f t="shared" si="179"/>
        <v>0</v>
      </c>
      <c r="HO43" s="193">
        <f t="shared" si="179"/>
        <v>0</v>
      </c>
      <c r="HP43" s="193">
        <f t="shared" si="179"/>
        <v>0</v>
      </c>
      <c r="HQ43" s="193">
        <f t="shared" si="179"/>
        <v>0</v>
      </c>
      <c r="HR43" s="193">
        <f t="shared" si="179"/>
        <v>0</v>
      </c>
      <c r="HS43" s="193">
        <f t="shared" si="179"/>
        <v>0</v>
      </c>
      <c r="HT43" s="193">
        <f t="shared" si="179"/>
        <v>0</v>
      </c>
      <c r="HU43" s="193">
        <f t="shared" si="179"/>
        <v>0</v>
      </c>
      <c r="HV43" s="193">
        <f t="shared" si="179"/>
        <v>0</v>
      </c>
      <c r="HW43" s="193">
        <f t="shared" si="179"/>
        <v>0</v>
      </c>
      <c r="HX43" s="193">
        <f t="shared" si="179"/>
        <v>0.1146594743</v>
      </c>
      <c r="HY43" s="193">
        <f t="shared" si="179"/>
        <v>0.2478880596</v>
      </c>
      <c r="HZ43" s="193">
        <f t="shared" si="179"/>
        <v>0.3317637364</v>
      </c>
      <c r="IA43" s="193">
        <f t="shared" si="179"/>
        <v>0.414947351</v>
      </c>
      <c r="IB43" s="193">
        <f t="shared" si="179"/>
        <v>0.4517840312</v>
      </c>
      <c r="IC43" s="193">
        <f t="shared" si="179"/>
        <v>0.4602556258</v>
      </c>
      <c r="ID43" s="193">
        <f t="shared" si="179"/>
        <v>0.4491921619</v>
      </c>
      <c r="IE43" s="193">
        <f t="shared" si="179"/>
        <v>0.431274396</v>
      </c>
      <c r="IF43" s="193">
        <f t="shared" si="179"/>
        <v>0.4102733709</v>
      </c>
      <c r="IG43" s="193">
        <f t="shared" si="179"/>
        <v>0.3954104258</v>
      </c>
      <c r="IH43" s="193">
        <f t="shared" si="179"/>
        <v>0.3745782656</v>
      </c>
      <c r="II43" s="193">
        <f t="shared" si="179"/>
        <v>0.35775229</v>
      </c>
      <c r="IJ43" s="193">
        <f t="shared" si="179"/>
        <v>0.3397244591</v>
      </c>
      <c r="IK43" s="193">
        <f t="shared" si="179"/>
        <v>0.3160879696</v>
      </c>
      <c r="IL43" s="193">
        <f t="shared" si="179"/>
        <v>0.2768273599</v>
      </c>
      <c r="IM43" s="193">
        <f t="shared" si="179"/>
        <v>0.2379673687</v>
      </c>
      <c r="IN43" s="193">
        <f t="shared" si="179"/>
        <v>0.2015110883</v>
      </c>
      <c r="IO43" s="193">
        <f t="shared" si="23"/>
        <v>1.245818273</v>
      </c>
      <c r="IP43" s="193">
        <f t="shared" si="29"/>
        <v>0</v>
      </c>
      <c r="IQ43" s="193">
        <f t="shared" ref="IQ43:KK43" si="180">MAX((MIN(CZ43+IP43,$IO$7))-GT43,0)</f>
        <v>0</v>
      </c>
      <c r="IR43" s="193">
        <f t="shared" si="180"/>
        <v>0</v>
      </c>
      <c r="IS43" s="193">
        <f t="shared" si="180"/>
        <v>0</v>
      </c>
      <c r="IT43" s="193">
        <f t="shared" si="180"/>
        <v>0</v>
      </c>
      <c r="IU43" s="193">
        <f t="shared" si="180"/>
        <v>0</v>
      </c>
      <c r="IV43" s="193">
        <f t="shared" si="180"/>
        <v>0</v>
      </c>
      <c r="IW43" s="193">
        <f t="shared" si="180"/>
        <v>0</v>
      </c>
      <c r="IX43" s="193">
        <f t="shared" si="180"/>
        <v>0</v>
      </c>
      <c r="IY43" s="193">
        <f t="shared" si="180"/>
        <v>0</v>
      </c>
      <c r="IZ43" s="193">
        <f t="shared" si="180"/>
        <v>0</v>
      </c>
      <c r="JA43" s="193">
        <f t="shared" si="180"/>
        <v>0</v>
      </c>
      <c r="JB43" s="193">
        <f t="shared" si="180"/>
        <v>0</v>
      </c>
      <c r="JC43" s="193">
        <f t="shared" si="180"/>
        <v>0</v>
      </c>
      <c r="JD43" s="193">
        <f t="shared" si="180"/>
        <v>0</v>
      </c>
      <c r="JE43" s="193">
        <f t="shared" si="180"/>
        <v>0</v>
      </c>
      <c r="JF43" s="193">
        <f t="shared" si="180"/>
        <v>0</v>
      </c>
      <c r="JG43" s="193">
        <f t="shared" si="180"/>
        <v>0</v>
      </c>
      <c r="JH43" s="193">
        <f t="shared" si="180"/>
        <v>0</v>
      </c>
      <c r="JI43" s="193">
        <f t="shared" si="180"/>
        <v>0</v>
      </c>
      <c r="JJ43" s="193">
        <f t="shared" si="180"/>
        <v>0</v>
      </c>
      <c r="JK43" s="193">
        <f t="shared" si="180"/>
        <v>0.09041377413</v>
      </c>
      <c r="JL43" s="193">
        <f t="shared" si="180"/>
        <v>0.2414132358</v>
      </c>
      <c r="JM43" s="193">
        <f t="shared" si="180"/>
        <v>0.3844623329</v>
      </c>
      <c r="JN43" s="193">
        <f t="shared" si="180"/>
        <v>0.5038786965</v>
      </c>
      <c r="JO43" s="193">
        <f t="shared" si="180"/>
        <v>0.6045605645</v>
      </c>
      <c r="JP43" s="193">
        <f t="shared" si="180"/>
        <v>0.752140225</v>
      </c>
      <c r="JQ43" s="193">
        <f t="shared" si="180"/>
        <v>0.9739821299</v>
      </c>
      <c r="JR43" s="193">
        <f t="shared" si="180"/>
        <v>1.135279534</v>
      </c>
      <c r="JS43" s="193">
        <f t="shared" si="180"/>
        <v>1.227234392</v>
      </c>
      <c r="JT43" s="193">
        <f t="shared" si="180"/>
        <v>1.245818273</v>
      </c>
      <c r="JU43" s="193">
        <f t="shared" si="180"/>
        <v>1.131158798</v>
      </c>
      <c r="JV43" s="193">
        <f t="shared" si="180"/>
        <v>0.8832707387</v>
      </c>
      <c r="JW43" s="193">
        <f t="shared" si="180"/>
        <v>0.5515070023</v>
      </c>
      <c r="JX43" s="193">
        <f t="shared" si="180"/>
        <v>0.1365596514</v>
      </c>
      <c r="JY43" s="193">
        <f t="shared" si="180"/>
        <v>0</v>
      </c>
      <c r="JZ43" s="193">
        <f t="shared" si="180"/>
        <v>0</v>
      </c>
      <c r="KA43" s="193">
        <f t="shared" si="180"/>
        <v>0</v>
      </c>
      <c r="KB43" s="193">
        <f t="shared" si="180"/>
        <v>0</v>
      </c>
      <c r="KC43" s="193">
        <f t="shared" si="180"/>
        <v>0</v>
      </c>
      <c r="KD43" s="193">
        <f t="shared" si="180"/>
        <v>0</v>
      </c>
      <c r="KE43" s="193">
        <f t="shared" si="180"/>
        <v>0</v>
      </c>
      <c r="KF43" s="193">
        <f t="shared" si="180"/>
        <v>0</v>
      </c>
      <c r="KG43" s="193">
        <f t="shared" si="180"/>
        <v>0</v>
      </c>
      <c r="KH43" s="193">
        <f t="shared" si="180"/>
        <v>0</v>
      </c>
      <c r="KI43" s="193">
        <f t="shared" si="180"/>
        <v>0</v>
      </c>
      <c r="KJ43" s="193">
        <f t="shared" si="180"/>
        <v>0</v>
      </c>
      <c r="KK43" s="193">
        <f t="shared" si="180"/>
        <v>0</v>
      </c>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row>
    <row r="44" ht="14.25" customHeight="1">
      <c r="A44" s="1">
        <v>2.0</v>
      </c>
      <c r="B44" s="1">
        <f t="shared" ref="B44:C44" si="181">B43+1</f>
        <v>34</v>
      </c>
      <c r="C44" s="267">
        <f t="shared" si="181"/>
        <v>43499</v>
      </c>
      <c r="D44" s="193">
        <f t="shared" si="15"/>
        <v>12.79262898</v>
      </c>
      <c r="E44" s="193">
        <f>(SUMIFS(Profile!$F$2:$F$17521,Profile!$B$2:$B$17521,$B44,Profile!$C$2:$C$17521,E$8))*$C$6</f>
        <v>0.1754708881</v>
      </c>
      <c r="F44" s="193">
        <f>(SUMIFS(Profile!$F$2:$F$17521,Profile!$B$2:$B$17521,$B44,Profile!$C$2:$C$17521,F$8))*$C$6</f>
        <v>0.153036254</v>
      </c>
      <c r="G44" s="193">
        <f>(SUMIFS(Profile!$F$2:$F$17521,Profile!$B$2:$B$17521,$B44,Profile!$C$2:$C$17521,G$8))*$C$6</f>
        <v>0.1454245031</v>
      </c>
      <c r="H44" s="193">
        <f>(SUMIFS(Profile!$F$2:$F$17521,Profile!$B$2:$B$17521,$B44,Profile!$C$2:$C$17521,H$8))*$C$6</f>
        <v>0.1374121338</v>
      </c>
      <c r="I44" s="193">
        <f>(SUMIFS(Profile!$F$2:$F$17521,Profile!$B$2:$B$17521,$B44,Profile!$C$2:$C$17521,I$8))*$C$6</f>
        <v>0.1310022383</v>
      </c>
      <c r="J44" s="193">
        <f>(SUMIFS(Profile!$F$2:$F$17521,Profile!$B$2:$B$17521,$B44,Profile!$C$2:$C$17521,J$8))*$C$6</f>
        <v>0.1281979091</v>
      </c>
      <c r="K44" s="193">
        <f>(SUMIFS(Profile!$F$2:$F$17521,Profile!$B$2:$B$17521,$B44,Profile!$C$2:$C$17521,K$8))*$C$6</f>
        <v>0.1281979091</v>
      </c>
      <c r="L44" s="193">
        <f>(SUMIFS(Profile!$F$2:$F$17521,Profile!$B$2:$B$17521,$B44,Profile!$C$2:$C$17521,L$8))*$C$6</f>
        <v>0.1269960537</v>
      </c>
      <c r="M44" s="193">
        <f>(SUMIFS(Profile!$F$2:$F$17521,Profile!$B$2:$B$17521,$B44,Profile!$C$2:$C$17521,M$8))*$C$6</f>
        <v>0.1273966722</v>
      </c>
      <c r="N44" s="193">
        <f>(SUMIFS(Profile!$F$2:$F$17521,Profile!$B$2:$B$17521,$B44,Profile!$C$2:$C$17521,N$8))*$C$6</f>
        <v>0.1314028568</v>
      </c>
      <c r="O44" s="193">
        <f>(SUMIFS(Profile!$F$2:$F$17521,Profile!$B$2:$B$17521,$B44,Profile!$C$2:$C$17521,O$8))*$C$6</f>
        <v>0.1374121338</v>
      </c>
      <c r="P44" s="193">
        <f>(SUMIFS(Profile!$F$2:$F$17521,Profile!$B$2:$B$17521,$B44,Profile!$C$2:$C$17521,P$8))*$C$6</f>
        <v>0.1534368724</v>
      </c>
      <c r="Q44" s="193">
        <f>(SUMIFS(Profile!$F$2:$F$17521,Profile!$B$2:$B$17521,$B44,Profile!$C$2:$C$17521,Q$8))*$C$6</f>
        <v>0.1782752173</v>
      </c>
      <c r="R44" s="193">
        <f>(SUMIFS(Profile!$F$2:$F$17521,Profile!$B$2:$B$17521,$B44,Profile!$C$2:$C$17521,R$8))*$C$6</f>
        <v>0.2035141807</v>
      </c>
      <c r="S44" s="193">
        <f>(SUMIFS(Profile!$F$2:$F$17521,Profile!$B$2:$B$17521,$B44,Profile!$C$2:$C$17521,S$8))*$C$6</f>
        <v>0.2423741719</v>
      </c>
      <c r="T44" s="193">
        <f>(SUMIFS(Profile!$F$2:$F$17521,Profile!$B$2:$B$17521,$B44,Profile!$C$2:$C$17521,T$8))*$C$6</f>
        <v>0.2756255045</v>
      </c>
      <c r="U44" s="193">
        <f>(SUMIFS(Profile!$F$2:$F$17521,Profile!$B$2:$B$17521,$B44,Profile!$C$2:$C$17521,U$8))*$C$6</f>
        <v>0.2832372554</v>
      </c>
      <c r="V44" s="193">
        <f>(SUMIFS(Profile!$F$2:$F$17521,Profile!$B$2:$B$17521,$B44,Profile!$C$2:$C$17521,V$8))*$C$6</f>
        <v>0.2900477693</v>
      </c>
      <c r="W44" s="193">
        <f>(SUMIFS(Profile!$F$2:$F$17521,Profile!$B$2:$B$17521,$B44,Profile!$C$2:$C$17521,W$8))*$C$6</f>
        <v>0.2884452954</v>
      </c>
      <c r="X44" s="193">
        <f>(SUMIFS(Profile!$F$2:$F$17521,Profile!$B$2:$B$17521,$B44,Profile!$C$2:$C$17521,X$8))*$C$6</f>
        <v>0.2848397292</v>
      </c>
      <c r="Y44" s="193">
        <f>(SUMIFS(Profile!$F$2:$F$17521,Profile!$B$2:$B$17521,$B44,Profile!$C$2:$C$17521,Y$8))*$C$6</f>
        <v>0.2728211753</v>
      </c>
      <c r="Z44" s="193">
        <f>(SUMIFS(Profile!$F$2:$F$17521,Profile!$B$2:$B$17521,$B44,Profile!$C$2:$C$17521,Z$8))*$C$6</f>
        <v>0.2740230307</v>
      </c>
      <c r="AA44" s="193">
        <f>(SUMIFS(Profile!$F$2:$F$17521,Profile!$B$2:$B$17521,$B44,Profile!$C$2:$C$17521,AA$8))*$C$6</f>
        <v>0.2676131352</v>
      </c>
      <c r="AB44" s="193">
        <f>(SUMIFS(Profile!$F$2:$F$17521,Profile!$B$2:$B$17521,$B44,Profile!$C$2:$C$17521,AB$8))*$C$6</f>
        <v>0.2660106613</v>
      </c>
      <c r="AC44" s="193">
        <f>(SUMIFS(Profile!$F$2:$F$17521,Profile!$B$2:$B$17521,$B44,Profile!$C$2:$C$17521,AC$8))*$C$6</f>
        <v>0.276026123</v>
      </c>
      <c r="AD44" s="193">
        <f>(SUMIFS(Profile!$F$2:$F$17521,Profile!$B$2:$B$17521,$B44,Profile!$C$2:$C$17521,AD$8))*$C$6</f>
        <v>0.2752248861</v>
      </c>
      <c r="AE44" s="193">
        <f>(SUMIFS(Profile!$F$2:$F$17521,Profile!$B$2:$B$17521,$B44,Profile!$C$2:$C$17521,AE$8))*$C$6</f>
        <v>0.2712187014</v>
      </c>
      <c r="AF44" s="193">
        <f>(SUMIFS(Profile!$F$2:$F$17521,Profile!$B$2:$B$17521,$B44,Profile!$C$2:$C$17521,AF$8))*$C$6</f>
        <v>0.2648088059</v>
      </c>
      <c r="AG44" s="193">
        <f>(SUMIFS(Profile!$F$2:$F$17521,Profile!$B$2:$B$17521,$B44,Profile!$C$2:$C$17521,AG$8))*$C$6</f>
        <v>0.2600013844</v>
      </c>
      <c r="AH44" s="193">
        <f>(SUMIFS(Profile!$F$2:$F$17521,Profile!$B$2:$B$17521,$B44,Profile!$C$2:$C$17521,AH$8))*$C$6</f>
        <v>0.2664112798</v>
      </c>
      <c r="AI44" s="193">
        <f>(SUMIFS(Profile!$F$2:$F$17521,Profile!$B$2:$B$17521,$B44,Profile!$C$2:$C$17521,AI$8))*$C$6</f>
        <v>0.2752248861</v>
      </c>
      <c r="AJ44" s="193">
        <f>(SUMIFS(Profile!$F$2:$F$17521,Profile!$B$2:$B$17521,$B44,Profile!$C$2:$C$17521,AJ$8))*$C$6</f>
        <v>0.2912496247</v>
      </c>
      <c r="AK44" s="193">
        <f>(SUMIFS(Profile!$F$2:$F$17521,Profile!$B$2:$B$17521,$B44,Profile!$C$2:$C$17521,AK$8))*$C$6</f>
        <v>0.3208953912</v>
      </c>
      <c r="AL44" s="193">
        <f>(SUMIFS(Profile!$F$2:$F$17521,Profile!$B$2:$B$17521,$B44,Profile!$C$2:$C$17521,AL$8))*$C$6</f>
        <v>0.3653640409</v>
      </c>
      <c r="AM44" s="193">
        <f>(SUMIFS(Profile!$F$2:$F$17521,Profile!$B$2:$B$17521,$B44,Profile!$C$2:$C$17521,AM$8))*$C$6</f>
        <v>0.4229329144</v>
      </c>
      <c r="AN44" s="193">
        <f>(SUMIFS(Profile!$F$2:$F$17521,Profile!$B$2:$B$17521,$B44,Profile!$C$2:$C$17521,AN$8))*$C$6</f>
        <v>0.4506957741</v>
      </c>
      <c r="AO44" s="193">
        <f>(SUMIFS(Profile!$F$2:$F$17521,Profile!$B$2:$B$17521,$B44,Profile!$C$2:$C$17521,AO$8))*$C$6</f>
        <v>0.4592289474</v>
      </c>
      <c r="AP44" s="193">
        <f>(SUMIFS(Profile!$F$2:$F$17521,Profile!$B$2:$B$17521,$B44,Profile!$C$2:$C$17521,AP$8))*$C$6</f>
        <v>0.4483321252</v>
      </c>
      <c r="AQ44" s="193">
        <f>(SUMIFS(Profile!$F$2:$F$17521,Profile!$B$2:$B$17521,$B44,Profile!$C$2:$C$17521,AQ$8))*$C$6</f>
        <v>0.4317865825</v>
      </c>
      <c r="AR44" s="193">
        <f>(SUMIFS(Profile!$F$2:$F$17521,Profile!$B$2:$B$17521,$B44,Profile!$C$2:$C$17521,AR$8))*$C$6</f>
        <v>0.4127572054</v>
      </c>
      <c r="AS44" s="193">
        <f>(SUMIFS(Profile!$F$2:$F$17521,Profile!$B$2:$B$17521,$B44,Profile!$C$2:$C$17521,AS$8))*$C$6</f>
        <v>0.3966122812</v>
      </c>
      <c r="AT44" s="193">
        <f>(SUMIFS(Profile!$F$2:$F$17521,Profile!$B$2:$B$17521,$B44,Profile!$C$2:$C$17521,AT$8))*$C$6</f>
        <v>0.3749788841</v>
      </c>
      <c r="AU44" s="193">
        <f>(SUMIFS(Profile!$F$2:$F$17521,Profile!$B$2:$B$17521,$B44,Profile!$C$2:$C$17521,AU$8))*$C$6</f>
        <v>0.35775229</v>
      </c>
      <c r="AV44" s="193">
        <f>(SUMIFS(Profile!$F$2:$F$17521,Profile!$B$2:$B$17521,$B44,Profile!$C$2:$C$17521,AV$8))*$C$6</f>
        <v>0.3361188929</v>
      </c>
      <c r="AW44" s="193">
        <f>(SUMIFS(Profile!$F$2:$F$17521,Profile!$B$2:$B$17521,$B44,Profile!$C$2:$C$17521,AW$8))*$C$6</f>
        <v>0.3136842588</v>
      </c>
      <c r="AX44" s="193">
        <f>(SUMIFS(Profile!$F$2:$F$17521,Profile!$B$2:$B$17521,$B44,Profile!$C$2:$C$17521,AX$8))*$C$6</f>
        <v>0.2764267415</v>
      </c>
      <c r="AY44" s="193">
        <f>(SUMIFS(Profile!$F$2:$F$17521,Profile!$B$2:$B$17521,$B44,Profile!$C$2:$C$17521,AY$8))*$C$6</f>
        <v>0.2383679872</v>
      </c>
      <c r="AZ44" s="193">
        <f>(SUMIFS(Profile!$F$2:$F$17521,Profile!$B$2:$B$17521,$B44,Profile!$C$2:$C$17521,AZ$8))*$C$6</f>
        <v>0.2043154176</v>
      </c>
      <c r="BA44" s="193">
        <f t="shared" si="16"/>
        <v>3.427956772</v>
      </c>
      <c r="BB44" s="193">
        <f>(SUMIFS(Profile!$E$2:$E$17521,Profile!$B$2:$B$17521,$B44,Profile!$C$2:$C$17521,BB$8))*$C$9</f>
        <v>0</v>
      </c>
      <c r="BC44" s="193">
        <f>(SUMIFS(Profile!$E$2:$E$17521,Profile!$B$2:$B$17521,$B44,Profile!$C$2:$C$17521,BC$8))*$C$9</f>
        <v>0</v>
      </c>
      <c r="BD44" s="193">
        <f>(SUMIFS(Profile!$E$2:$E$17521,Profile!$B$2:$B$17521,$B44,Profile!$C$2:$C$17521,BD$8))*$C$9</f>
        <v>0</v>
      </c>
      <c r="BE44" s="193">
        <f>(SUMIFS(Profile!$E$2:$E$17521,Profile!$B$2:$B$17521,$B44,Profile!$C$2:$C$17521,BE$8))*$C$9</f>
        <v>0</v>
      </c>
      <c r="BF44" s="193">
        <f>(SUMIFS(Profile!$E$2:$E$17521,Profile!$B$2:$B$17521,$B44,Profile!$C$2:$C$17521,BF$8))*$C$9</f>
        <v>0</v>
      </c>
      <c r="BG44" s="193">
        <f>(SUMIFS(Profile!$E$2:$E$17521,Profile!$B$2:$B$17521,$B44,Profile!$C$2:$C$17521,BG$8))*$C$9</f>
        <v>0</v>
      </c>
      <c r="BH44" s="193">
        <f>(SUMIFS(Profile!$E$2:$E$17521,Profile!$B$2:$B$17521,$B44,Profile!$C$2:$C$17521,BH$8))*$C$9</f>
        <v>0</v>
      </c>
      <c r="BI44" s="193">
        <f>(SUMIFS(Profile!$E$2:$E$17521,Profile!$B$2:$B$17521,$B44,Profile!$C$2:$C$17521,BI$8))*$C$9</f>
        <v>0</v>
      </c>
      <c r="BJ44" s="193">
        <f>(SUMIFS(Profile!$E$2:$E$17521,Profile!$B$2:$B$17521,$B44,Profile!$C$2:$C$17521,BJ$8))*$C$9</f>
        <v>0</v>
      </c>
      <c r="BK44" s="193">
        <f>(SUMIFS(Profile!$E$2:$E$17521,Profile!$B$2:$B$17521,$B44,Profile!$C$2:$C$17521,BK$8))*$C$9</f>
        <v>0</v>
      </c>
      <c r="BL44" s="193">
        <f>(SUMIFS(Profile!$E$2:$E$17521,Profile!$B$2:$B$17521,$B44,Profile!$C$2:$C$17521,BL$8))*$C$9</f>
        <v>0</v>
      </c>
      <c r="BM44" s="193">
        <f>(SUMIFS(Profile!$E$2:$E$17521,Profile!$B$2:$B$17521,$B44,Profile!$C$2:$C$17521,BM$8))*$C$9</f>
        <v>0</v>
      </c>
      <c r="BN44" s="193">
        <f>(SUMIFS(Profile!$E$2:$E$17521,Profile!$B$2:$B$17521,$B44,Profile!$C$2:$C$17521,BN$8))*$C$9</f>
        <v>0.0000733702682</v>
      </c>
      <c r="BO44" s="193">
        <f>(SUMIFS(Profile!$E$2:$E$17521,Profile!$B$2:$B$17521,$B44,Profile!$C$2:$C$17521,BO$8))*$C$9</f>
        <v>0.000604861266</v>
      </c>
      <c r="BP44" s="193">
        <f>(SUMIFS(Profile!$E$2:$E$17521,Profile!$B$2:$B$17521,$B44,Profile!$C$2:$C$17521,BP$8))*$C$9</f>
        <v>0.002799357925</v>
      </c>
      <c r="BQ44" s="193">
        <f>(SUMIFS(Profile!$E$2:$E$17521,Profile!$B$2:$B$17521,$B44,Profile!$C$2:$C$17521,BQ$8))*$C$9</f>
        <v>0.01614123842</v>
      </c>
      <c r="BR44" s="193">
        <f>(SUMIFS(Profile!$E$2:$E$17521,Profile!$B$2:$B$17521,$B44,Profile!$C$2:$C$17521,BR$8))*$C$9</f>
        <v>0.0370176466</v>
      </c>
      <c r="BS44" s="193">
        <f>(SUMIFS(Profile!$E$2:$E$17521,Profile!$B$2:$B$17521,$B44,Profile!$C$2:$C$17521,BS$8))*$C$9</f>
        <v>0.07287229925</v>
      </c>
      <c r="BT44" s="193">
        <f>(SUMIFS(Profile!$E$2:$E$17521,Profile!$B$2:$B$17521,$B44,Profile!$C$2:$C$17521,BT$8))*$C$9</f>
        <v>0.1233499904</v>
      </c>
      <c r="BU44" s="193">
        <f>(SUMIFS(Profile!$E$2:$E$17521,Profile!$B$2:$B$17521,$B44,Profile!$C$2:$C$17521,BU$8))*$C$9</f>
        <v>0.1694633405</v>
      </c>
      <c r="BV44" s="193">
        <f>(SUMIFS(Profile!$E$2:$E$17521,Profile!$B$2:$B$17521,$B44,Profile!$C$2:$C$17521,BV$8))*$C$9</f>
        <v>0.2116696886</v>
      </c>
      <c r="BW44" s="193">
        <f>(SUMIFS(Profile!$E$2:$E$17521,Profile!$B$2:$B$17521,$B44,Profile!$C$2:$C$17521,BW$8))*$C$9</f>
        <v>0.2568044072</v>
      </c>
      <c r="BX44" s="193">
        <f>(SUMIFS(Profile!$E$2:$E$17521,Profile!$B$2:$B$17521,$B44,Profile!$C$2:$C$17521,BX$8))*$C$9</f>
        <v>0.2820953354</v>
      </c>
      <c r="BY44" s="193">
        <f>(SUMIFS(Profile!$E$2:$E$17521,Profile!$B$2:$B$17521,$B44,Profile!$C$2:$C$17521,BY$8))*$C$9</f>
        <v>0.2934552073</v>
      </c>
      <c r="BZ44" s="193">
        <f>(SUMIFS(Profile!$E$2:$E$17521,Profile!$B$2:$B$17521,$B44,Profile!$C$2:$C$17521,BZ$8))*$C$9</f>
        <v>0.2858770387</v>
      </c>
      <c r="CA44" s="193">
        <f>(SUMIFS(Profile!$E$2:$E$17521,Profile!$B$2:$B$17521,$B44,Profile!$C$2:$C$17521,CA$8))*$C$9</f>
        <v>0.281396156</v>
      </c>
      <c r="CB44" s="193">
        <f>(SUMIFS(Profile!$E$2:$E$17521,Profile!$B$2:$B$17521,$B44,Profile!$C$2:$C$17521,CB$8))*$C$9</f>
        <v>0.2822956572</v>
      </c>
      <c r="CC44" s="193">
        <f>(SUMIFS(Profile!$E$2:$E$17521,Profile!$B$2:$B$17521,$B44,Profile!$C$2:$C$17521,CC$8))*$C$9</f>
        <v>0.2695795946</v>
      </c>
      <c r="CD44" s="193">
        <f>(SUMIFS(Profile!$E$2:$E$17521,Profile!$B$2:$B$17521,$B44,Profile!$C$2:$C$17521,CD$8))*$C$9</f>
        <v>0.2534186691</v>
      </c>
      <c r="CE44" s="193">
        <f>(SUMIFS(Profile!$E$2:$E$17521,Profile!$B$2:$B$17521,$B44,Profile!$C$2:$C$17521,CE$8))*$C$9</f>
        <v>0.2216016621</v>
      </c>
      <c r="CF44" s="193">
        <f>(SUMIFS(Profile!$E$2:$E$17521,Profile!$B$2:$B$17521,$B44,Profile!$C$2:$C$17521,CF$8))*$C$9</f>
        <v>0.1587064579</v>
      </c>
      <c r="CG44" s="193">
        <f>(SUMIFS(Profile!$E$2:$E$17521,Profile!$B$2:$B$17521,$B44,Profile!$C$2:$C$17521,CG$8))*$C$9</f>
        <v>0.1040464911</v>
      </c>
      <c r="CH44" s="193">
        <f>(SUMIFS(Profile!$E$2:$E$17521,Profile!$B$2:$B$17521,$B44,Profile!$C$2:$C$17521,CH$8))*$C$9</f>
        <v>0.05791960634</v>
      </c>
      <c r="CI44" s="193">
        <f>(SUMIFS(Profile!$E$2:$E$17521,Profile!$B$2:$B$17521,$B44,Profile!$C$2:$C$17521,CI$8))*$C$9</f>
        <v>0.02818247458</v>
      </c>
      <c r="CJ44" s="193">
        <f>(SUMIFS(Profile!$E$2:$E$17521,Profile!$B$2:$B$17521,$B44,Profile!$C$2:$C$17521,CJ$8))*$C$9</f>
        <v>0.01181148441</v>
      </c>
      <c r="CK44" s="193">
        <f>(SUMIFS(Profile!$E$2:$E$17521,Profile!$B$2:$B$17521,$B44,Profile!$C$2:$C$17521,CK$8))*$C$9</f>
        <v>0.005063354773</v>
      </c>
      <c r="CL44" s="193">
        <f>(SUMIFS(Profile!$E$2:$E$17521,Profile!$B$2:$B$17521,$B44,Profile!$C$2:$C$17521,CL$8))*$C$9</f>
        <v>0.001403710296</v>
      </c>
      <c r="CM44" s="193">
        <f>(SUMIFS(Profile!$E$2:$E$17521,Profile!$B$2:$B$17521,$B44,Profile!$C$2:$C$17521,CM$8))*$C$9</f>
        <v>0.0002170469912</v>
      </c>
      <c r="CN44" s="193">
        <f>(SUMIFS(Profile!$E$2:$E$17521,Profile!$B$2:$B$17521,$B44,Profile!$C$2:$C$17521,CN$8))*$C$9</f>
        <v>0.00009062437523</v>
      </c>
      <c r="CO44" s="193">
        <f>(SUMIFS(Profile!$E$2:$E$17521,Profile!$B$2:$B$17521,$B44,Profile!$C$2:$C$17521,CO$8))*$C$9</f>
        <v>0</v>
      </c>
      <c r="CP44" s="193">
        <f>(SUMIFS(Profile!$E$2:$E$17521,Profile!$B$2:$B$17521,$B44,Profile!$C$2:$C$17521,CP$8))*$C$9</f>
        <v>0</v>
      </c>
      <c r="CQ44" s="193">
        <f>(SUMIFS(Profile!$E$2:$E$17521,Profile!$B$2:$B$17521,$B44,Profile!$C$2:$C$17521,CQ$8))*$C$9</f>
        <v>0</v>
      </c>
      <c r="CR44" s="193">
        <f>(SUMIFS(Profile!$E$2:$E$17521,Profile!$B$2:$B$17521,$B44,Profile!$C$2:$C$17521,CR$8))*$C$9</f>
        <v>0</v>
      </c>
      <c r="CS44" s="193">
        <f>(SUMIFS(Profile!$E$2:$E$17521,Profile!$B$2:$B$17521,$B44,Profile!$C$2:$C$17521,CS$8))*$C$9</f>
        <v>0</v>
      </c>
      <c r="CT44" s="193">
        <f>(SUMIFS(Profile!$E$2:$E$17521,Profile!$B$2:$B$17521,$B44,Profile!$C$2:$C$17521,CT$8))*$C$9</f>
        <v>0</v>
      </c>
      <c r="CU44" s="193">
        <f>(SUMIFS(Profile!$E$2:$E$17521,Profile!$B$2:$B$17521,$B44,Profile!$C$2:$C$17521,CU$8))*$C$9</f>
        <v>0</v>
      </c>
      <c r="CV44" s="193">
        <f>(SUMIFS(Profile!$E$2:$E$17521,Profile!$B$2:$B$17521,$B44,Profile!$C$2:$C$17521,CV$8))*$C$9</f>
        <v>0</v>
      </c>
      <c r="CW44" s="193">
        <f>(SUMIFS(Profile!$E$2:$E$17521,Profile!$B$2:$B$17521,$B44,Profile!$C$2:$C$17521,CW$8))*$C$9</f>
        <v>0</v>
      </c>
      <c r="CX44" s="193">
        <f t="shared" si="17"/>
        <v>0.07379667624</v>
      </c>
      <c r="CY44" s="193">
        <f t="shared" ref="CY44:ET44" si="182">MAX(BB44-E44,0)</f>
        <v>0</v>
      </c>
      <c r="CZ44" s="193">
        <f t="shared" si="182"/>
        <v>0</v>
      </c>
      <c r="DA44" s="193">
        <f t="shared" si="182"/>
        <v>0</v>
      </c>
      <c r="DB44" s="193">
        <f t="shared" si="182"/>
        <v>0</v>
      </c>
      <c r="DC44" s="193">
        <f t="shared" si="182"/>
        <v>0</v>
      </c>
      <c r="DD44" s="193">
        <f t="shared" si="182"/>
        <v>0</v>
      </c>
      <c r="DE44" s="193">
        <f t="shared" si="182"/>
        <v>0</v>
      </c>
      <c r="DF44" s="193">
        <f t="shared" si="182"/>
        <v>0</v>
      </c>
      <c r="DG44" s="193">
        <f t="shared" si="182"/>
        <v>0</v>
      </c>
      <c r="DH44" s="193">
        <f t="shared" si="182"/>
        <v>0</v>
      </c>
      <c r="DI44" s="193">
        <f t="shared" si="182"/>
        <v>0</v>
      </c>
      <c r="DJ44" s="193">
        <f t="shared" si="182"/>
        <v>0</v>
      </c>
      <c r="DK44" s="193">
        <f t="shared" si="182"/>
        <v>0</v>
      </c>
      <c r="DL44" s="193">
        <f t="shared" si="182"/>
        <v>0</v>
      </c>
      <c r="DM44" s="193">
        <f t="shared" si="182"/>
        <v>0</v>
      </c>
      <c r="DN44" s="193">
        <f t="shared" si="182"/>
        <v>0</v>
      </c>
      <c r="DO44" s="193">
        <f t="shared" si="182"/>
        <v>0</v>
      </c>
      <c r="DP44" s="193">
        <f t="shared" si="182"/>
        <v>0</v>
      </c>
      <c r="DQ44" s="193">
        <f t="shared" si="182"/>
        <v>0</v>
      </c>
      <c r="DR44" s="193">
        <f t="shared" si="182"/>
        <v>0</v>
      </c>
      <c r="DS44" s="193">
        <f t="shared" si="182"/>
        <v>0</v>
      </c>
      <c r="DT44" s="193">
        <f t="shared" si="182"/>
        <v>0</v>
      </c>
      <c r="DU44" s="193">
        <f t="shared" si="182"/>
        <v>0.01448220022</v>
      </c>
      <c r="DV44" s="193">
        <f t="shared" si="182"/>
        <v>0.02744454595</v>
      </c>
      <c r="DW44" s="193">
        <f t="shared" si="182"/>
        <v>0.009850915656</v>
      </c>
      <c r="DX44" s="193">
        <f t="shared" si="182"/>
        <v>0.006171269941</v>
      </c>
      <c r="DY44" s="193">
        <f t="shared" si="182"/>
        <v>0.0110769558</v>
      </c>
      <c r="DZ44" s="193">
        <f t="shared" si="182"/>
        <v>0.004770788675</v>
      </c>
      <c r="EA44" s="193">
        <f t="shared" si="182"/>
        <v>0</v>
      </c>
      <c r="EB44" s="193">
        <f t="shared" si="182"/>
        <v>0</v>
      </c>
      <c r="EC44" s="193">
        <f t="shared" si="182"/>
        <v>0</v>
      </c>
      <c r="ED44" s="193">
        <f t="shared" si="182"/>
        <v>0</v>
      </c>
      <c r="EE44" s="193">
        <f t="shared" si="182"/>
        <v>0</v>
      </c>
      <c r="EF44" s="193">
        <f t="shared" si="182"/>
        <v>0</v>
      </c>
      <c r="EG44" s="193">
        <f t="shared" si="182"/>
        <v>0</v>
      </c>
      <c r="EH44" s="193">
        <f t="shared" si="182"/>
        <v>0</v>
      </c>
      <c r="EI44" s="193">
        <f t="shared" si="182"/>
        <v>0</v>
      </c>
      <c r="EJ44" s="193">
        <f t="shared" si="182"/>
        <v>0</v>
      </c>
      <c r="EK44" s="193">
        <f t="shared" si="182"/>
        <v>0</v>
      </c>
      <c r="EL44" s="193">
        <f t="shared" si="182"/>
        <v>0</v>
      </c>
      <c r="EM44" s="193">
        <f t="shared" si="182"/>
        <v>0</v>
      </c>
      <c r="EN44" s="193">
        <f t="shared" si="182"/>
        <v>0</v>
      </c>
      <c r="EO44" s="193">
        <f t="shared" si="182"/>
        <v>0</v>
      </c>
      <c r="EP44" s="193">
        <f t="shared" si="182"/>
        <v>0</v>
      </c>
      <c r="EQ44" s="193">
        <f t="shared" si="182"/>
        <v>0</v>
      </c>
      <c r="ER44" s="193">
        <f t="shared" si="182"/>
        <v>0</v>
      </c>
      <c r="ES44" s="193">
        <f t="shared" si="182"/>
        <v>0</v>
      </c>
      <c r="ET44" s="193">
        <f t="shared" si="182"/>
        <v>0</v>
      </c>
      <c r="EU44" s="193">
        <f t="shared" si="19"/>
        <v>3.354160095</v>
      </c>
      <c r="EV44" s="193">
        <f t="shared" ref="EV44:GQ44" si="183">BB44-CY44</f>
        <v>0</v>
      </c>
      <c r="EW44" s="193">
        <f t="shared" si="183"/>
        <v>0</v>
      </c>
      <c r="EX44" s="193">
        <f t="shared" si="183"/>
        <v>0</v>
      </c>
      <c r="EY44" s="193">
        <f t="shared" si="183"/>
        <v>0</v>
      </c>
      <c r="EZ44" s="193">
        <f t="shared" si="183"/>
        <v>0</v>
      </c>
      <c r="FA44" s="193">
        <f t="shared" si="183"/>
        <v>0</v>
      </c>
      <c r="FB44" s="193">
        <f t="shared" si="183"/>
        <v>0</v>
      </c>
      <c r="FC44" s="193">
        <f t="shared" si="183"/>
        <v>0</v>
      </c>
      <c r="FD44" s="193">
        <f t="shared" si="183"/>
        <v>0</v>
      </c>
      <c r="FE44" s="193">
        <f t="shared" si="183"/>
        <v>0</v>
      </c>
      <c r="FF44" s="193">
        <f t="shared" si="183"/>
        <v>0</v>
      </c>
      <c r="FG44" s="193">
        <f t="shared" si="183"/>
        <v>0</v>
      </c>
      <c r="FH44" s="193">
        <f t="shared" si="183"/>
        <v>0.0000733702682</v>
      </c>
      <c r="FI44" s="193">
        <f t="shared" si="183"/>
        <v>0.000604861266</v>
      </c>
      <c r="FJ44" s="193">
        <f t="shared" si="183"/>
        <v>0.002799357925</v>
      </c>
      <c r="FK44" s="193">
        <f t="shared" si="183"/>
        <v>0.01614123842</v>
      </c>
      <c r="FL44" s="193">
        <f t="shared" si="183"/>
        <v>0.0370176466</v>
      </c>
      <c r="FM44" s="193">
        <f t="shared" si="183"/>
        <v>0.07287229925</v>
      </c>
      <c r="FN44" s="193">
        <f t="shared" si="183"/>
        <v>0.1233499904</v>
      </c>
      <c r="FO44" s="193">
        <f t="shared" si="183"/>
        <v>0.1694633405</v>
      </c>
      <c r="FP44" s="193">
        <f t="shared" si="183"/>
        <v>0.2116696886</v>
      </c>
      <c r="FQ44" s="193">
        <f t="shared" si="183"/>
        <v>0.2568044072</v>
      </c>
      <c r="FR44" s="193">
        <f t="shared" si="183"/>
        <v>0.2676131352</v>
      </c>
      <c r="FS44" s="193">
        <f t="shared" si="183"/>
        <v>0.2660106613</v>
      </c>
      <c r="FT44" s="193">
        <f t="shared" si="183"/>
        <v>0.276026123</v>
      </c>
      <c r="FU44" s="193">
        <f t="shared" si="183"/>
        <v>0.2752248861</v>
      </c>
      <c r="FV44" s="193">
        <f t="shared" si="183"/>
        <v>0.2712187014</v>
      </c>
      <c r="FW44" s="193">
        <f t="shared" si="183"/>
        <v>0.2648088059</v>
      </c>
      <c r="FX44" s="193">
        <f t="shared" si="183"/>
        <v>0.2534186691</v>
      </c>
      <c r="FY44" s="193">
        <f t="shared" si="183"/>
        <v>0.2216016621</v>
      </c>
      <c r="FZ44" s="193">
        <f t="shared" si="183"/>
        <v>0.1587064579</v>
      </c>
      <c r="GA44" s="193">
        <f t="shared" si="183"/>
        <v>0.1040464911</v>
      </c>
      <c r="GB44" s="193">
        <f t="shared" si="183"/>
        <v>0.05791960634</v>
      </c>
      <c r="GC44" s="193">
        <f t="shared" si="183"/>
        <v>0.02818247458</v>
      </c>
      <c r="GD44" s="193">
        <f t="shared" si="183"/>
        <v>0.01181148441</v>
      </c>
      <c r="GE44" s="193">
        <f t="shared" si="183"/>
        <v>0.005063354773</v>
      </c>
      <c r="GF44" s="193">
        <f t="shared" si="183"/>
        <v>0.001403710296</v>
      </c>
      <c r="GG44" s="193">
        <f t="shared" si="183"/>
        <v>0.0002170469912</v>
      </c>
      <c r="GH44" s="193">
        <f t="shared" si="183"/>
        <v>0.00009062437523</v>
      </c>
      <c r="GI44" s="193">
        <f t="shared" si="183"/>
        <v>0</v>
      </c>
      <c r="GJ44" s="193">
        <f t="shared" si="183"/>
        <v>0</v>
      </c>
      <c r="GK44" s="193">
        <f t="shared" si="183"/>
        <v>0</v>
      </c>
      <c r="GL44" s="193">
        <f t="shared" si="183"/>
        <v>0</v>
      </c>
      <c r="GM44" s="193">
        <f t="shared" si="183"/>
        <v>0</v>
      </c>
      <c r="GN44" s="193">
        <f t="shared" si="183"/>
        <v>0</v>
      </c>
      <c r="GO44" s="193">
        <f t="shared" si="183"/>
        <v>0</v>
      </c>
      <c r="GP44" s="193">
        <f t="shared" si="183"/>
        <v>0</v>
      </c>
      <c r="GQ44" s="193">
        <f t="shared" si="183"/>
        <v>0</v>
      </c>
      <c r="GR44" s="193">
        <f t="shared" si="21"/>
        <v>9.438468881</v>
      </c>
      <c r="GS44" s="193">
        <f t="shared" ref="GS44:IN44" si="184">E44-EV44</f>
        <v>0.1754708881</v>
      </c>
      <c r="GT44" s="193">
        <f t="shared" si="184"/>
        <v>0.153036254</v>
      </c>
      <c r="GU44" s="193">
        <f t="shared" si="184"/>
        <v>0.1454245031</v>
      </c>
      <c r="GV44" s="193">
        <f t="shared" si="184"/>
        <v>0.1374121338</v>
      </c>
      <c r="GW44" s="193">
        <f t="shared" si="184"/>
        <v>0.1310022383</v>
      </c>
      <c r="GX44" s="193">
        <f t="shared" si="184"/>
        <v>0.1281979091</v>
      </c>
      <c r="GY44" s="193">
        <f t="shared" si="184"/>
        <v>0.1281979091</v>
      </c>
      <c r="GZ44" s="193">
        <f t="shared" si="184"/>
        <v>0.1269960537</v>
      </c>
      <c r="HA44" s="193">
        <f t="shared" si="184"/>
        <v>0.1273966722</v>
      </c>
      <c r="HB44" s="193">
        <f t="shared" si="184"/>
        <v>0.1314028568</v>
      </c>
      <c r="HC44" s="193">
        <f t="shared" si="184"/>
        <v>0.1374121338</v>
      </c>
      <c r="HD44" s="193">
        <f t="shared" si="184"/>
        <v>0.1534368724</v>
      </c>
      <c r="HE44" s="193">
        <f t="shared" si="184"/>
        <v>0.1782018471</v>
      </c>
      <c r="HF44" s="193">
        <f t="shared" si="184"/>
        <v>0.2029093194</v>
      </c>
      <c r="HG44" s="193">
        <f t="shared" si="184"/>
        <v>0.2395748139</v>
      </c>
      <c r="HH44" s="193">
        <f t="shared" si="184"/>
        <v>0.2594842661</v>
      </c>
      <c r="HI44" s="193">
        <f t="shared" si="184"/>
        <v>0.2462196088</v>
      </c>
      <c r="HJ44" s="193">
        <f t="shared" si="184"/>
        <v>0.21717547</v>
      </c>
      <c r="HK44" s="193">
        <f t="shared" si="184"/>
        <v>0.1650953051</v>
      </c>
      <c r="HL44" s="193">
        <f t="shared" si="184"/>
        <v>0.1153763887</v>
      </c>
      <c r="HM44" s="193">
        <f t="shared" si="184"/>
        <v>0.06115148671</v>
      </c>
      <c r="HN44" s="193">
        <f t="shared" si="184"/>
        <v>0.01721862343</v>
      </c>
      <c r="HO44" s="193">
        <f t="shared" si="184"/>
        <v>0</v>
      </c>
      <c r="HP44" s="193">
        <f t="shared" si="184"/>
        <v>0</v>
      </c>
      <c r="HQ44" s="193">
        <f t="shared" si="184"/>
        <v>0</v>
      </c>
      <c r="HR44" s="193">
        <f t="shared" si="184"/>
        <v>0</v>
      </c>
      <c r="HS44" s="193">
        <f t="shared" si="184"/>
        <v>0</v>
      </c>
      <c r="HT44" s="193">
        <f t="shared" si="184"/>
        <v>0</v>
      </c>
      <c r="HU44" s="193">
        <f t="shared" si="184"/>
        <v>0.006582715259</v>
      </c>
      <c r="HV44" s="193">
        <f t="shared" si="184"/>
        <v>0.04480961768</v>
      </c>
      <c r="HW44" s="193">
        <f t="shared" si="184"/>
        <v>0.1165184281</v>
      </c>
      <c r="HX44" s="193">
        <f t="shared" si="184"/>
        <v>0.1872031336</v>
      </c>
      <c r="HY44" s="193">
        <f t="shared" si="184"/>
        <v>0.2629757848</v>
      </c>
      <c r="HZ44" s="193">
        <f t="shared" si="184"/>
        <v>0.3371815663</v>
      </c>
      <c r="IA44" s="193">
        <f t="shared" si="184"/>
        <v>0.41112143</v>
      </c>
      <c r="IB44" s="193">
        <f t="shared" si="184"/>
        <v>0.4456324193</v>
      </c>
      <c r="IC44" s="193">
        <f t="shared" si="184"/>
        <v>0.4578252371</v>
      </c>
      <c r="ID44" s="193">
        <f t="shared" si="184"/>
        <v>0.4481150782</v>
      </c>
      <c r="IE44" s="193">
        <f t="shared" si="184"/>
        <v>0.4316959582</v>
      </c>
      <c r="IF44" s="193">
        <f t="shared" si="184"/>
        <v>0.4127572054</v>
      </c>
      <c r="IG44" s="193">
        <f t="shared" si="184"/>
        <v>0.3966122812</v>
      </c>
      <c r="IH44" s="193">
        <f t="shared" si="184"/>
        <v>0.3749788841</v>
      </c>
      <c r="II44" s="193">
        <f t="shared" si="184"/>
        <v>0.35775229</v>
      </c>
      <c r="IJ44" s="193">
        <f t="shared" si="184"/>
        <v>0.3361188929</v>
      </c>
      <c r="IK44" s="193">
        <f t="shared" si="184"/>
        <v>0.3136842588</v>
      </c>
      <c r="IL44" s="193">
        <f t="shared" si="184"/>
        <v>0.2764267415</v>
      </c>
      <c r="IM44" s="193">
        <f t="shared" si="184"/>
        <v>0.2383679872</v>
      </c>
      <c r="IN44" s="193">
        <f t="shared" si="184"/>
        <v>0.2043154176</v>
      </c>
      <c r="IO44" s="193">
        <f t="shared" si="23"/>
        <v>0.07379667624</v>
      </c>
      <c r="IP44" s="193">
        <f t="shared" si="29"/>
        <v>0</v>
      </c>
      <c r="IQ44" s="193">
        <f t="shared" ref="IQ44:KK44" si="185">MAX((MIN(CZ44+IP44,$IO$7))-GT44,0)</f>
        <v>0</v>
      </c>
      <c r="IR44" s="193">
        <f t="shared" si="185"/>
        <v>0</v>
      </c>
      <c r="IS44" s="193">
        <f t="shared" si="185"/>
        <v>0</v>
      </c>
      <c r="IT44" s="193">
        <f t="shared" si="185"/>
        <v>0</v>
      </c>
      <c r="IU44" s="193">
        <f t="shared" si="185"/>
        <v>0</v>
      </c>
      <c r="IV44" s="193">
        <f t="shared" si="185"/>
        <v>0</v>
      </c>
      <c r="IW44" s="193">
        <f t="shared" si="185"/>
        <v>0</v>
      </c>
      <c r="IX44" s="193">
        <f t="shared" si="185"/>
        <v>0</v>
      </c>
      <c r="IY44" s="193">
        <f t="shared" si="185"/>
        <v>0</v>
      </c>
      <c r="IZ44" s="193">
        <f t="shared" si="185"/>
        <v>0</v>
      </c>
      <c r="JA44" s="193">
        <f t="shared" si="185"/>
        <v>0</v>
      </c>
      <c r="JB44" s="193">
        <f t="shared" si="185"/>
        <v>0</v>
      </c>
      <c r="JC44" s="193">
        <f t="shared" si="185"/>
        <v>0</v>
      </c>
      <c r="JD44" s="193">
        <f t="shared" si="185"/>
        <v>0</v>
      </c>
      <c r="JE44" s="193">
        <f t="shared" si="185"/>
        <v>0</v>
      </c>
      <c r="JF44" s="193">
        <f t="shared" si="185"/>
        <v>0</v>
      </c>
      <c r="JG44" s="193">
        <f t="shared" si="185"/>
        <v>0</v>
      </c>
      <c r="JH44" s="193">
        <f t="shared" si="185"/>
        <v>0</v>
      </c>
      <c r="JI44" s="193">
        <f t="shared" si="185"/>
        <v>0</v>
      </c>
      <c r="JJ44" s="193">
        <f t="shared" si="185"/>
        <v>0</v>
      </c>
      <c r="JK44" s="193">
        <f t="shared" si="185"/>
        <v>0</v>
      </c>
      <c r="JL44" s="193">
        <f t="shared" si="185"/>
        <v>0.01448220022</v>
      </c>
      <c r="JM44" s="193">
        <f t="shared" si="185"/>
        <v>0.04192674617</v>
      </c>
      <c r="JN44" s="193">
        <f t="shared" si="185"/>
        <v>0.05177766182</v>
      </c>
      <c r="JO44" s="193">
        <f t="shared" si="185"/>
        <v>0.05794893177</v>
      </c>
      <c r="JP44" s="193">
        <f t="shared" si="185"/>
        <v>0.06902588757</v>
      </c>
      <c r="JQ44" s="193">
        <f t="shared" si="185"/>
        <v>0.07379667624</v>
      </c>
      <c r="JR44" s="193">
        <f t="shared" si="185"/>
        <v>0.06721396098</v>
      </c>
      <c r="JS44" s="193">
        <f t="shared" si="185"/>
        <v>0.0224043433</v>
      </c>
      <c r="JT44" s="193">
        <f t="shared" si="185"/>
        <v>0</v>
      </c>
      <c r="JU44" s="193">
        <f t="shared" si="185"/>
        <v>0</v>
      </c>
      <c r="JV44" s="193">
        <f t="shared" si="185"/>
        <v>0</v>
      </c>
      <c r="JW44" s="193">
        <f t="shared" si="185"/>
        <v>0</v>
      </c>
      <c r="JX44" s="193">
        <f t="shared" si="185"/>
        <v>0</v>
      </c>
      <c r="JY44" s="193">
        <f t="shared" si="185"/>
        <v>0</v>
      </c>
      <c r="JZ44" s="193">
        <f t="shared" si="185"/>
        <v>0</v>
      </c>
      <c r="KA44" s="193">
        <f t="shared" si="185"/>
        <v>0</v>
      </c>
      <c r="KB44" s="193">
        <f t="shared" si="185"/>
        <v>0</v>
      </c>
      <c r="KC44" s="193">
        <f t="shared" si="185"/>
        <v>0</v>
      </c>
      <c r="KD44" s="193">
        <f t="shared" si="185"/>
        <v>0</v>
      </c>
      <c r="KE44" s="193">
        <f t="shared" si="185"/>
        <v>0</v>
      </c>
      <c r="KF44" s="193">
        <f t="shared" si="185"/>
        <v>0</v>
      </c>
      <c r="KG44" s="193">
        <f t="shared" si="185"/>
        <v>0</v>
      </c>
      <c r="KH44" s="193">
        <f t="shared" si="185"/>
        <v>0</v>
      </c>
      <c r="KI44" s="193">
        <f t="shared" si="185"/>
        <v>0</v>
      </c>
      <c r="KJ44" s="193">
        <f t="shared" si="185"/>
        <v>0</v>
      </c>
      <c r="KK44" s="193">
        <f t="shared" si="185"/>
        <v>0</v>
      </c>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row>
    <row r="45" ht="14.25" customHeight="1">
      <c r="A45" s="1">
        <v>2.0</v>
      </c>
      <c r="B45" s="1">
        <f t="shared" ref="B45:C45" si="186">B44+1</f>
        <v>35</v>
      </c>
      <c r="C45" s="267">
        <f t="shared" si="186"/>
        <v>43500</v>
      </c>
      <c r="D45" s="193">
        <f t="shared" si="15"/>
        <v>12.75521121</v>
      </c>
      <c r="E45" s="193">
        <f>(SUMIFS(Profile!$F$2:$F$17521,Profile!$B$2:$B$17521,$B45,Profile!$C$2:$C$17521,E$8))*$C$6</f>
        <v>0.1734677957</v>
      </c>
      <c r="F45" s="193">
        <f>(SUMIFS(Profile!$F$2:$F$17521,Profile!$B$2:$B$17521,$B45,Profile!$C$2:$C$17521,F$8))*$C$6</f>
        <v>0.153036254</v>
      </c>
      <c r="G45" s="193">
        <f>(SUMIFS(Profile!$F$2:$F$17521,Profile!$B$2:$B$17521,$B45,Profile!$C$2:$C$17521,G$8))*$C$6</f>
        <v>0.1450238847</v>
      </c>
      <c r="H45" s="193">
        <f>(SUMIFS(Profile!$F$2:$F$17521,Profile!$B$2:$B$17521,$B45,Profile!$C$2:$C$17521,H$8))*$C$6</f>
        <v>0.1354090415</v>
      </c>
      <c r="I45" s="193">
        <f>(SUMIFS(Profile!$F$2:$F$17521,Profile!$B$2:$B$17521,$B45,Profile!$C$2:$C$17521,I$8))*$C$6</f>
        <v>0.1318034753</v>
      </c>
      <c r="J45" s="193">
        <f>(SUMIFS(Profile!$F$2:$F$17521,Profile!$B$2:$B$17521,$B45,Profile!$C$2:$C$17521,J$8))*$C$6</f>
        <v>0.1281979091</v>
      </c>
      <c r="K45" s="193">
        <f>(SUMIFS(Profile!$F$2:$F$17521,Profile!$B$2:$B$17521,$B45,Profile!$C$2:$C$17521,K$8))*$C$6</f>
        <v>0.1281979091</v>
      </c>
      <c r="L45" s="193">
        <f>(SUMIFS(Profile!$F$2:$F$17521,Profile!$B$2:$B$17521,$B45,Profile!$C$2:$C$17521,L$8))*$C$6</f>
        <v>0.1269960537</v>
      </c>
      <c r="M45" s="193">
        <f>(SUMIFS(Profile!$F$2:$F$17521,Profile!$B$2:$B$17521,$B45,Profile!$C$2:$C$17521,M$8))*$C$6</f>
        <v>0.1273966722</v>
      </c>
      <c r="N45" s="193">
        <f>(SUMIFS(Profile!$F$2:$F$17521,Profile!$B$2:$B$17521,$B45,Profile!$C$2:$C$17521,N$8))*$C$6</f>
        <v>0.1322040937</v>
      </c>
      <c r="O45" s="193">
        <f>(SUMIFS(Profile!$F$2:$F$17521,Profile!$B$2:$B$17521,$B45,Profile!$C$2:$C$17521,O$8))*$C$6</f>
        <v>0.1378127523</v>
      </c>
      <c r="P45" s="193">
        <f>(SUMIFS(Profile!$F$2:$F$17521,Profile!$B$2:$B$17521,$B45,Profile!$C$2:$C$17521,P$8))*$C$6</f>
        <v>0.1506325432</v>
      </c>
      <c r="Q45" s="193">
        <f>(SUMIFS(Profile!$F$2:$F$17521,Profile!$B$2:$B$17521,$B45,Profile!$C$2:$C$17521,Q$8))*$C$6</f>
        <v>0.1790764543</v>
      </c>
      <c r="R45" s="193">
        <f>(SUMIFS(Profile!$F$2:$F$17521,Profile!$B$2:$B$17521,$B45,Profile!$C$2:$C$17521,R$8))*$C$6</f>
        <v>0.2067191284</v>
      </c>
      <c r="S45" s="193">
        <f>(SUMIFS(Profile!$F$2:$F$17521,Profile!$B$2:$B$17521,$B45,Profile!$C$2:$C$17521,S$8))*$C$6</f>
        <v>0.2427747903</v>
      </c>
      <c r="T45" s="193">
        <f>(SUMIFS(Profile!$F$2:$F$17521,Profile!$B$2:$B$17521,$B45,Profile!$C$2:$C$17521,T$8))*$C$6</f>
        <v>0.2744236491</v>
      </c>
      <c r="U45" s="193">
        <f>(SUMIFS(Profile!$F$2:$F$17521,Profile!$B$2:$B$17521,$B45,Profile!$C$2:$C$17521,U$8))*$C$6</f>
        <v>0.2816347815</v>
      </c>
      <c r="V45" s="193">
        <f>(SUMIFS(Profile!$F$2:$F$17521,Profile!$B$2:$B$17521,$B45,Profile!$C$2:$C$17521,V$8))*$C$6</f>
        <v>0.2900477693</v>
      </c>
      <c r="W45" s="193">
        <f>(SUMIFS(Profile!$F$2:$F$17521,Profile!$B$2:$B$17521,$B45,Profile!$C$2:$C$17521,W$8))*$C$6</f>
        <v>0.2916502432</v>
      </c>
      <c r="X45" s="193">
        <f>(SUMIFS(Profile!$F$2:$F$17521,Profile!$B$2:$B$17521,$B45,Profile!$C$2:$C$17521,X$8))*$C$6</f>
        <v>0.2852403477</v>
      </c>
      <c r="Y45" s="193">
        <f>(SUMIFS(Profile!$F$2:$F$17521,Profile!$B$2:$B$17521,$B45,Profile!$C$2:$C$17521,Y$8))*$C$6</f>
        <v>0.2764267415</v>
      </c>
      <c r="Z45" s="193">
        <f>(SUMIFS(Profile!$F$2:$F$17521,Profile!$B$2:$B$17521,$B45,Profile!$C$2:$C$17521,Z$8))*$C$6</f>
        <v>0.2736224122</v>
      </c>
      <c r="AA45" s="193">
        <f>(SUMIFS(Profile!$F$2:$F$17521,Profile!$B$2:$B$17521,$B45,Profile!$C$2:$C$17521,AA$8))*$C$6</f>
        <v>0.2664112798</v>
      </c>
      <c r="AB45" s="193">
        <f>(SUMIFS(Profile!$F$2:$F$17521,Profile!$B$2:$B$17521,$B45,Profile!$C$2:$C$17521,AB$8))*$C$6</f>
        <v>0.2636069506</v>
      </c>
      <c r="AC45" s="193">
        <f>(SUMIFS(Profile!$F$2:$F$17521,Profile!$B$2:$B$17521,$B45,Profile!$C$2:$C$17521,AC$8))*$C$6</f>
        <v>0.2708180829</v>
      </c>
      <c r="AD45" s="193">
        <f>(SUMIFS(Profile!$F$2:$F$17521,Profile!$B$2:$B$17521,$B45,Profile!$C$2:$C$17521,AD$8))*$C$6</f>
        <v>0.2724205568</v>
      </c>
      <c r="AE45" s="193">
        <f>(SUMIFS(Profile!$F$2:$F$17521,Profile!$B$2:$B$17521,$B45,Profile!$C$2:$C$17521,AE$8))*$C$6</f>
        <v>0.2716193199</v>
      </c>
      <c r="AF45" s="193">
        <f>(SUMIFS(Profile!$F$2:$F$17521,Profile!$B$2:$B$17521,$B45,Profile!$C$2:$C$17521,AF$8))*$C$6</f>
        <v>0.264007569</v>
      </c>
      <c r="AG45" s="193">
        <f>(SUMIFS(Profile!$F$2:$F$17521,Profile!$B$2:$B$17521,$B45,Profile!$C$2:$C$17521,AG$8))*$C$6</f>
        <v>0.2628057136</v>
      </c>
      <c r="AH45" s="193">
        <f>(SUMIFS(Profile!$F$2:$F$17521,Profile!$B$2:$B$17521,$B45,Profile!$C$2:$C$17521,AH$8))*$C$6</f>
        <v>0.2708180829</v>
      </c>
      <c r="AI45" s="193">
        <f>(SUMIFS(Profile!$F$2:$F$17521,Profile!$B$2:$B$17521,$B45,Profile!$C$2:$C$17521,AI$8))*$C$6</f>
        <v>0.2768273599</v>
      </c>
      <c r="AJ45" s="193">
        <f>(SUMIFS(Profile!$F$2:$F$17521,Profile!$B$2:$B$17521,$B45,Profile!$C$2:$C$17521,AJ$8))*$C$6</f>
        <v>0.293252717</v>
      </c>
      <c r="AK45" s="193">
        <f>(SUMIFS(Profile!$F$2:$F$17521,Profile!$B$2:$B$17521,$B45,Profile!$C$2:$C$17521,AK$8))*$C$6</f>
        <v>0.3208953912</v>
      </c>
      <c r="AL45" s="193">
        <f>(SUMIFS(Profile!$F$2:$F$17521,Profile!$B$2:$B$17521,$B45,Profile!$C$2:$C$17521,AL$8))*$C$6</f>
        <v>0.3633609486</v>
      </c>
      <c r="AM45" s="193">
        <f>(SUMIFS(Profile!$F$2:$F$17521,Profile!$B$2:$B$17521,$B45,Profile!$C$2:$C$17521,AM$8))*$C$6</f>
        <v>0.4218512446</v>
      </c>
      <c r="AN45" s="193">
        <f>(SUMIFS(Profile!$F$2:$F$17521,Profile!$B$2:$B$17521,$B45,Profile!$C$2:$C$17521,AN$8))*$C$6</f>
        <v>0.4480116304</v>
      </c>
      <c r="AO45" s="193">
        <f>(SUMIFS(Profile!$F$2:$F$17521,Profile!$B$2:$B$17521,$B45,Profile!$C$2:$C$17521,AO$8))*$C$6</f>
        <v>0.4558637523</v>
      </c>
      <c r="AP45" s="193">
        <f>(SUMIFS(Profile!$F$2:$F$17521,Profile!$B$2:$B$17521,$B45,Profile!$C$2:$C$17521,AP$8))*$C$6</f>
        <v>0.4455277959</v>
      </c>
      <c r="AQ45" s="193">
        <f>(SUMIFS(Profile!$F$2:$F$17521,Profile!$B$2:$B$17521,$B45,Profile!$C$2:$C$17521,AQ$8))*$C$6</f>
        <v>0.430624789</v>
      </c>
      <c r="AR45" s="193">
        <f>(SUMIFS(Profile!$F$2:$F$17521,Profile!$B$2:$B$17521,$B45,Profile!$C$2:$C$17521,AR$8))*$C$6</f>
        <v>0.4064674955</v>
      </c>
      <c r="AS45" s="193">
        <f>(SUMIFS(Profile!$F$2:$F$17521,Profile!$B$2:$B$17521,$B45,Profile!$C$2:$C$17521,AS$8))*$C$6</f>
        <v>0.393006715</v>
      </c>
      <c r="AT45" s="193">
        <f>(SUMIFS(Profile!$F$2:$F$17521,Profile!$B$2:$B$17521,$B45,Profile!$C$2:$C$17521,AT$8))*$C$6</f>
        <v>0.3721745548</v>
      </c>
      <c r="AU45" s="193">
        <f>(SUMIFS(Profile!$F$2:$F$17521,Profile!$B$2:$B$17521,$B45,Profile!$C$2:$C$17521,AU$8))*$C$6</f>
        <v>0.35254425</v>
      </c>
      <c r="AV45" s="193">
        <f>(SUMIFS(Profile!$F$2:$F$17521,Profile!$B$2:$B$17521,$B45,Profile!$C$2:$C$17521,AV$8))*$C$6</f>
        <v>0.3341158005</v>
      </c>
      <c r="AW45" s="193">
        <f>(SUMIFS(Profile!$F$2:$F$17521,Profile!$B$2:$B$17521,$B45,Profile!$C$2:$C$17521,AW$8))*$C$6</f>
        <v>0.311280548</v>
      </c>
      <c r="AX45" s="193">
        <f>(SUMIFS(Profile!$F$2:$F$17521,Profile!$B$2:$B$17521,$B45,Profile!$C$2:$C$17521,AX$8))*$C$6</f>
        <v>0.2756255045</v>
      </c>
      <c r="AY45" s="193">
        <f>(SUMIFS(Profile!$F$2:$F$17521,Profile!$B$2:$B$17521,$B45,Profile!$C$2:$C$17521,AY$8))*$C$6</f>
        <v>0.2375667503</v>
      </c>
      <c r="AZ45" s="193">
        <f>(SUMIFS(Profile!$F$2:$F$17521,Profile!$B$2:$B$17521,$B45,Profile!$C$2:$C$17521,AZ$8))*$C$6</f>
        <v>0.2019117068</v>
      </c>
      <c r="BA45" s="193">
        <f t="shared" si="16"/>
        <v>2.335168265</v>
      </c>
      <c r="BB45" s="193">
        <f>(SUMIFS(Profile!$E$2:$E$17521,Profile!$B$2:$B$17521,$B45,Profile!$C$2:$C$17521,BB$8))*$C$9</f>
        <v>0</v>
      </c>
      <c r="BC45" s="193">
        <f>(SUMIFS(Profile!$E$2:$E$17521,Profile!$B$2:$B$17521,$B45,Profile!$C$2:$C$17521,BC$8))*$C$9</f>
        <v>0</v>
      </c>
      <c r="BD45" s="193">
        <f>(SUMIFS(Profile!$E$2:$E$17521,Profile!$B$2:$B$17521,$B45,Profile!$C$2:$C$17521,BD$8))*$C$9</f>
        <v>0</v>
      </c>
      <c r="BE45" s="193">
        <f>(SUMIFS(Profile!$E$2:$E$17521,Profile!$B$2:$B$17521,$B45,Profile!$C$2:$C$17521,BE$8))*$C$9</f>
        <v>0</v>
      </c>
      <c r="BF45" s="193">
        <f>(SUMIFS(Profile!$E$2:$E$17521,Profile!$B$2:$B$17521,$B45,Profile!$C$2:$C$17521,BF$8))*$C$9</f>
        <v>0</v>
      </c>
      <c r="BG45" s="193">
        <f>(SUMIFS(Profile!$E$2:$E$17521,Profile!$B$2:$B$17521,$B45,Profile!$C$2:$C$17521,BG$8))*$C$9</f>
        <v>0</v>
      </c>
      <c r="BH45" s="193">
        <f>(SUMIFS(Profile!$E$2:$E$17521,Profile!$B$2:$B$17521,$B45,Profile!$C$2:$C$17521,BH$8))*$C$9</f>
        <v>0</v>
      </c>
      <c r="BI45" s="193">
        <f>(SUMIFS(Profile!$E$2:$E$17521,Profile!$B$2:$B$17521,$B45,Profile!$C$2:$C$17521,BI$8))*$C$9</f>
        <v>0</v>
      </c>
      <c r="BJ45" s="193">
        <f>(SUMIFS(Profile!$E$2:$E$17521,Profile!$B$2:$B$17521,$B45,Profile!$C$2:$C$17521,BJ$8))*$C$9</f>
        <v>0</v>
      </c>
      <c r="BK45" s="193">
        <f>(SUMIFS(Profile!$E$2:$E$17521,Profile!$B$2:$B$17521,$B45,Profile!$C$2:$C$17521,BK$8))*$C$9</f>
        <v>0</v>
      </c>
      <c r="BL45" s="193">
        <f>(SUMIFS(Profile!$E$2:$E$17521,Profile!$B$2:$B$17521,$B45,Profile!$C$2:$C$17521,BL$8))*$C$9</f>
        <v>0</v>
      </c>
      <c r="BM45" s="193">
        <f>(SUMIFS(Profile!$E$2:$E$17521,Profile!$B$2:$B$17521,$B45,Profile!$C$2:$C$17521,BM$8))*$C$9</f>
        <v>0</v>
      </c>
      <c r="BN45" s="193">
        <f>(SUMIFS(Profile!$E$2:$E$17521,Profile!$B$2:$B$17521,$B45,Profile!$C$2:$C$17521,BN$8))*$C$9</f>
        <v>0</v>
      </c>
      <c r="BO45" s="193">
        <f>(SUMIFS(Profile!$E$2:$E$17521,Profile!$B$2:$B$17521,$B45,Profile!$C$2:$C$17521,BO$8))*$C$9</f>
        <v>0.0001119098157</v>
      </c>
      <c r="BP45" s="193">
        <f>(SUMIFS(Profile!$E$2:$E$17521,Profile!$B$2:$B$17521,$B45,Profile!$C$2:$C$17521,BP$8))*$C$9</f>
        <v>0.00239025821</v>
      </c>
      <c r="BQ45" s="193">
        <f>(SUMIFS(Profile!$E$2:$E$17521,Profile!$B$2:$B$17521,$B45,Profile!$C$2:$C$17521,BQ$8))*$C$9</f>
        <v>0.01310236497</v>
      </c>
      <c r="BR45" s="193">
        <f>(SUMIFS(Profile!$E$2:$E$17521,Profile!$B$2:$B$17521,$B45,Profile!$C$2:$C$17521,BR$8))*$C$9</f>
        <v>0.02934742003</v>
      </c>
      <c r="BS45" s="193">
        <f>(SUMIFS(Profile!$E$2:$E$17521,Profile!$B$2:$B$17521,$B45,Profile!$C$2:$C$17521,BS$8))*$C$9</f>
        <v>0.04555418967</v>
      </c>
      <c r="BT45" s="193">
        <f>(SUMIFS(Profile!$E$2:$E$17521,Profile!$B$2:$B$17521,$B45,Profile!$C$2:$C$17521,BT$8))*$C$9</f>
        <v>0.07835221572</v>
      </c>
      <c r="BU45" s="193">
        <f>(SUMIFS(Profile!$E$2:$E$17521,Profile!$B$2:$B$17521,$B45,Profile!$C$2:$C$17521,BU$8))*$C$9</f>
        <v>0.1122992003</v>
      </c>
      <c r="BV45" s="193">
        <f>(SUMIFS(Profile!$E$2:$E$17521,Profile!$B$2:$B$17521,$B45,Profile!$C$2:$C$17521,BV$8))*$C$9</f>
        <v>0.1469895197</v>
      </c>
      <c r="BW45" s="193">
        <f>(SUMIFS(Profile!$E$2:$E$17521,Profile!$B$2:$B$17521,$B45,Profile!$C$2:$C$17521,BW$8))*$C$9</f>
        <v>0.1523443169</v>
      </c>
      <c r="BX45" s="193">
        <f>(SUMIFS(Profile!$E$2:$E$17521,Profile!$B$2:$B$17521,$B45,Profile!$C$2:$C$17521,BX$8))*$C$9</f>
        <v>0.1772695733</v>
      </c>
      <c r="BY45" s="193">
        <f>(SUMIFS(Profile!$E$2:$E$17521,Profile!$B$2:$B$17521,$B45,Profile!$C$2:$C$17521,BY$8))*$C$9</f>
        <v>0.1953041754</v>
      </c>
      <c r="BZ45" s="193">
        <f>(SUMIFS(Profile!$E$2:$E$17521,Profile!$B$2:$B$17521,$B45,Profile!$C$2:$C$17521,BZ$8))*$C$9</f>
        <v>0.215642238</v>
      </c>
      <c r="CA45" s="193">
        <f>(SUMIFS(Profile!$E$2:$E$17521,Profile!$B$2:$B$17521,$B45,Profile!$C$2:$C$17521,CA$8))*$C$9</f>
        <v>0.1869537659</v>
      </c>
      <c r="CB45" s="193">
        <f>(SUMIFS(Profile!$E$2:$E$17521,Profile!$B$2:$B$17521,$B45,Profile!$C$2:$C$17521,CB$8))*$C$9</f>
        <v>0.2011512826</v>
      </c>
      <c r="CC45" s="193">
        <f>(SUMIFS(Profile!$E$2:$E$17521,Profile!$B$2:$B$17521,$B45,Profile!$C$2:$C$17521,CC$8))*$C$9</f>
        <v>0.1837750211</v>
      </c>
      <c r="CD45" s="193">
        <f>(SUMIFS(Profile!$E$2:$E$17521,Profile!$B$2:$B$17521,$B45,Profile!$C$2:$C$17521,CD$8))*$C$9</f>
        <v>0.1656440273</v>
      </c>
      <c r="CE45" s="193">
        <f>(SUMIFS(Profile!$E$2:$E$17521,Profile!$B$2:$B$17521,$B45,Profile!$C$2:$C$17521,CE$8))*$C$9</f>
        <v>0.1499031871</v>
      </c>
      <c r="CF45" s="193">
        <f>(SUMIFS(Profile!$E$2:$E$17521,Profile!$B$2:$B$17521,$B45,Profile!$C$2:$C$17521,CF$8))*$C$9</f>
        <v>0.1144030247</v>
      </c>
      <c r="CG45" s="193">
        <f>(SUMIFS(Profile!$E$2:$E$17521,Profile!$B$2:$B$17521,$B45,Profile!$C$2:$C$17521,CG$8))*$C$9</f>
        <v>0.06845282297</v>
      </c>
      <c r="CH45" s="193">
        <f>(SUMIFS(Profile!$E$2:$E$17521,Profile!$B$2:$B$17521,$B45,Profile!$C$2:$C$17521,CH$8))*$C$9</f>
        <v>0.05511666142</v>
      </c>
      <c r="CI45" s="193">
        <f>(SUMIFS(Profile!$E$2:$E$17521,Profile!$B$2:$B$17521,$B45,Profile!$C$2:$C$17521,CI$8))*$C$9</f>
        <v>0.02676017652</v>
      </c>
      <c r="CJ45" s="193">
        <f>(SUMIFS(Profile!$E$2:$E$17521,Profile!$B$2:$B$17521,$B45,Profile!$C$2:$C$17521,CJ$8))*$C$9</f>
        <v>0.009320120355</v>
      </c>
      <c r="CK45" s="193">
        <f>(SUMIFS(Profile!$E$2:$E$17521,Profile!$B$2:$B$17521,$B45,Profile!$C$2:$C$17521,CK$8))*$C$9</f>
        <v>0.003655129383</v>
      </c>
      <c r="CL45" s="193">
        <f>(SUMIFS(Profile!$E$2:$E$17521,Profile!$B$2:$B$17521,$B45,Profile!$C$2:$C$17521,CL$8))*$C$9</f>
        <v>0.0009668750069</v>
      </c>
      <c r="CM45" s="193">
        <f>(SUMIFS(Profile!$E$2:$E$17521,Profile!$B$2:$B$17521,$B45,Profile!$C$2:$C$17521,CM$8))*$C$9</f>
        <v>0.0003149277666</v>
      </c>
      <c r="CN45" s="193">
        <f>(SUMIFS(Profile!$E$2:$E$17521,Profile!$B$2:$B$17521,$B45,Profile!$C$2:$C$17521,CN$8))*$C$9</f>
        <v>0.00004386090758</v>
      </c>
      <c r="CO45" s="193">
        <f>(SUMIFS(Profile!$E$2:$E$17521,Profile!$B$2:$B$17521,$B45,Profile!$C$2:$C$17521,CO$8))*$C$9</f>
        <v>0</v>
      </c>
      <c r="CP45" s="193">
        <f>(SUMIFS(Profile!$E$2:$E$17521,Profile!$B$2:$B$17521,$B45,Profile!$C$2:$C$17521,CP$8))*$C$9</f>
        <v>0</v>
      </c>
      <c r="CQ45" s="193">
        <f>(SUMIFS(Profile!$E$2:$E$17521,Profile!$B$2:$B$17521,$B45,Profile!$C$2:$C$17521,CQ$8))*$C$9</f>
        <v>0</v>
      </c>
      <c r="CR45" s="193">
        <f>(SUMIFS(Profile!$E$2:$E$17521,Profile!$B$2:$B$17521,$B45,Profile!$C$2:$C$17521,CR$8))*$C$9</f>
        <v>0</v>
      </c>
      <c r="CS45" s="193">
        <f>(SUMIFS(Profile!$E$2:$E$17521,Profile!$B$2:$B$17521,$B45,Profile!$C$2:$C$17521,CS$8))*$C$9</f>
        <v>0</v>
      </c>
      <c r="CT45" s="193">
        <f>(SUMIFS(Profile!$E$2:$E$17521,Profile!$B$2:$B$17521,$B45,Profile!$C$2:$C$17521,CT$8))*$C$9</f>
        <v>0</v>
      </c>
      <c r="CU45" s="193">
        <f>(SUMIFS(Profile!$E$2:$E$17521,Profile!$B$2:$B$17521,$B45,Profile!$C$2:$C$17521,CU$8))*$C$9</f>
        <v>0</v>
      </c>
      <c r="CV45" s="193">
        <f>(SUMIFS(Profile!$E$2:$E$17521,Profile!$B$2:$B$17521,$B45,Profile!$C$2:$C$17521,CV$8))*$C$9</f>
        <v>0</v>
      </c>
      <c r="CW45" s="193">
        <f>(SUMIFS(Profile!$E$2:$E$17521,Profile!$B$2:$B$17521,$B45,Profile!$C$2:$C$17521,CW$8))*$C$9</f>
        <v>0</v>
      </c>
      <c r="CX45" s="193">
        <f t="shared" si="17"/>
        <v>0</v>
      </c>
      <c r="CY45" s="193">
        <f t="shared" ref="CY45:ET45" si="187">MAX(BB45-E45,0)</f>
        <v>0</v>
      </c>
      <c r="CZ45" s="193">
        <f t="shared" si="187"/>
        <v>0</v>
      </c>
      <c r="DA45" s="193">
        <f t="shared" si="187"/>
        <v>0</v>
      </c>
      <c r="DB45" s="193">
        <f t="shared" si="187"/>
        <v>0</v>
      </c>
      <c r="DC45" s="193">
        <f t="shared" si="187"/>
        <v>0</v>
      </c>
      <c r="DD45" s="193">
        <f t="shared" si="187"/>
        <v>0</v>
      </c>
      <c r="DE45" s="193">
        <f t="shared" si="187"/>
        <v>0</v>
      </c>
      <c r="DF45" s="193">
        <f t="shared" si="187"/>
        <v>0</v>
      </c>
      <c r="DG45" s="193">
        <f t="shared" si="187"/>
        <v>0</v>
      </c>
      <c r="DH45" s="193">
        <f t="shared" si="187"/>
        <v>0</v>
      </c>
      <c r="DI45" s="193">
        <f t="shared" si="187"/>
        <v>0</v>
      </c>
      <c r="DJ45" s="193">
        <f t="shared" si="187"/>
        <v>0</v>
      </c>
      <c r="DK45" s="193">
        <f t="shared" si="187"/>
        <v>0</v>
      </c>
      <c r="DL45" s="193">
        <f t="shared" si="187"/>
        <v>0</v>
      </c>
      <c r="DM45" s="193">
        <f t="shared" si="187"/>
        <v>0</v>
      </c>
      <c r="DN45" s="193">
        <f t="shared" si="187"/>
        <v>0</v>
      </c>
      <c r="DO45" s="193">
        <f t="shared" si="187"/>
        <v>0</v>
      </c>
      <c r="DP45" s="193">
        <f t="shared" si="187"/>
        <v>0</v>
      </c>
      <c r="DQ45" s="193">
        <f t="shared" si="187"/>
        <v>0</v>
      </c>
      <c r="DR45" s="193">
        <f t="shared" si="187"/>
        <v>0</v>
      </c>
      <c r="DS45" s="193">
        <f t="shared" si="187"/>
        <v>0</v>
      </c>
      <c r="DT45" s="193">
        <f t="shared" si="187"/>
        <v>0</v>
      </c>
      <c r="DU45" s="193">
        <f t="shared" si="187"/>
        <v>0</v>
      </c>
      <c r="DV45" s="193">
        <f t="shared" si="187"/>
        <v>0</v>
      </c>
      <c r="DW45" s="193">
        <f t="shared" si="187"/>
        <v>0</v>
      </c>
      <c r="DX45" s="193">
        <f t="shared" si="187"/>
        <v>0</v>
      </c>
      <c r="DY45" s="193">
        <f t="shared" si="187"/>
        <v>0</v>
      </c>
      <c r="DZ45" s="193">
        <f t="shared" si="187"/>
        <v>0</v>
      </c>
      <c r="EA45" s="193">
        <f t="shared" si="187"/>
        <v>0</v>
      </c>
      <c r="EB45" s="193">
        <f t="shared" si="187"/>
        <v>0</v>
      </c>
      <c r="EC45" s="193">
        <f t="shared" si="187"/>
        <v>0</v>
      </c>
      <c r="ED45" s="193">
        <f t="shared" si="187"/>
        <v>0</v>
      </c>
      <c r="EE45" s="193">
        <f t="shared" si="187"/>
        <v>0</v>
      </c>
      <c r="EF45" s="193">
        <f t="shared" si="187"/>
        <v>0</v>
      </c>
      <c r="EG45" s="193">
        <f t="shared" si="187"/>
        <v>0</v>
      </c>
      <c r="EH45" s="193">
        <f t="shared" si="187"/>
        <v>0</v>
      </c>
      <c r="EI45" s="193">
        <f t="shared" si="187"/>
        <v>0</v>
      </c>
      <c r="EJ45" s="193">
        <f t="shared" si="187"/>
        <v>0</v>
      </c>
      <c r="EK45" s="193">
        <f t="shared" si="187"/>
        <v>0</v>
      </c>
      <c r="EL45" s="193">
        <f t="shared" si="187"/>
        <v>0</v>
      </c>
      <c r="EM45" s="193">
        <f t="shared" si="187"/>
        <v>0</v>
      </c>
      <c r="EN45" s="193">
        <f t="shared" si="187"/>
        <v>0</v>
      </c>
      <c r="EO45" s="193">
        <f t="shared" si="187"/>
        <v>0</v>
      </c>
      <c r="EP45" s="193">
        <f t="shared" si="187"/>
        <v>0</v>
      </c>
      <c r="EQ45" s="193">
        <f t="shared" si="187"/>
        <v>0</v>
      </c>
      <c r="ER45" s="193">
        <f t="shared" si="187"/>
        <v>0</v>
      </c>
      <c r="ES45" s="193">
        <f t="shared" si="187"/>
        <v>0</v>
      </c>
      <c r="ET45" s="193">
        <f t="shared" si="187"/>
        <v>0</v>
      </c>
      <c r="EU45" s="193">
        <f t="shared" si="19"/>
        <v>2.335168265</v>
      </c>
      <c r="EV45" s="193">
        <f t="shared" ref="EV45:GQ45" si="188">BB45-CY45</f>
        <v>0</v>
      </c>
      <c r="EW45" s="193">
        <f t="shared" si="188"/>
        <v>0</v>
      </c>
      <c r="EX45" s="193">
        <f t="shared" si="188"/>
        <v>0</v>
      </c>
      <c r="EY45" s="193">
        <f t="shared" si="188"/>
        <v>0</v>
      </c>
      <c r="EZ45" s="193">
        <f t="shared" si="188"/>
        <v>0</v>
      </c>
      <c r="FA45" s="193">
        <f t="shared" si="188"/>
        <v>0</v>
      </c>
      <c r="FB45" s="193">
        <f t="shared" si="188"/>
        <v>0</v>
      </c>
      <c r="FC45" s="193">
        <f t="shared" si="188"/>
        <v>0</v>
      </c>
      <c r="FD45" s="193">
        <f t="shared" si="188"/>
        <v>0</v>
      </c>
      <c r="FE45" s="193">
        <f t="shared" si="188"/>
        <v>0</v>
      </c>
      <c r="FF45" s="193">
        <f t="shared" si="188"/>
        <v>0</v>
      </c>
      <c r="FG45" s="193">
        <f t="shared" si="188"/>
        <v>0</v>
      </c>
      <c r="FH45" s="193">
        <f t="shared" si="188"/>
        <v>0</v>
      </c>
      <c r="FI45" s="193">
        <f t="shared" si="188"/>
        <v>0.0001119098157</v>
      </c>
      <c r="FJ45" s="193">
        <f t="shared" si="188"/>
        <v>0.00239025821</v>
      </c>
      <c r="FK45" s="193">
        <f t="shared" si="188"/>
        <v>0.01310236497</v>
      </c>
      <c r="FL45" s="193">
        <f t="shared" si="188"/>
        <v>0.02934742003</v>
      </c>
      <c r="FM45" s="193">
        <f t="shared" si="188"/>
        <v>0.04555418967</v>
      </c>
      <c r="FN45" s="193">
        <f t="shared" si="188"/>
        <v>0.07835221572</v>
      </c>
      <c r="FO45" s="193">
        <f t="shared" si="188"/>
        <v>0.1122992003</v>
      </c>
      <c r="FP45" s="193">
        <f t="shared" si="188"/>
        <v>0.1469895197</v>
      </c>
      <c r="FQ45" s="193">
        <f t="shared" si="188"/>
        <v>0.1523443169</v>
      </c>
      <c r="FR45" s="193">
        <f t="shared" si="188"/>
        <v>0.1772695733</v>
      </c>
      <c r="FS45" s="193">
        <f t="shared" si="188"/>
        <v>0.1953041754</v>
      </c>
      <c r="FT45" s="193">
        <f t="shared" si="188"/>
        <v>0.215642238</v>
      </c>
      <c r="FU45" s="193">
        <f t="shared" si="188"/>
        <v>0.1869537659</v>
      </c>
      <c r="FV45" s="193">
        <f t="shared" si="188"/>
        <v>0.2011512826</v>
      </c>
      <c r="FW45" s="193">
        <f t="shared" si="188"/>
        <v>0.1837750211</v>
      </c>
      <c r="FX45" s="193">
        <f t="shared" si="188"/>
        <v>0.1656440273</v>
      </c>
      <c r="FY45" s="193">
        <f t="shared" si="188"/>
        <v>0.1499031871</v>
      </c>
      <c r="FZ45" s="193">
        <f t="shared" si="188"/>
        <v>0.1144030247</v>
      </c>
      <c r="GA45" s="193">
        <f t="shared" si="188"/>
        <v>0.06845282297</v>
      </c>
      <c r="GB45" s="193">
        <f t="shared" si="188"/>
        <v>0.05511666142</v>
      </c>
      <c r="GC45" s="193">
        <f t="shared" si="188"/>
        <v>0.02676017652</v>
      </c>
      <c r="GD45" s="193">
        <f t="shared" si="188"/>
        <v>0.009320120355</v>
      </c>
      <c r="GE45" s="193">
        <f t="shared" si="188"/>
        <v>0.003655129383</v>
      </c>
      <c r="GF45" s="193">
        <f t="shared" si="188"/>
        <v>0.0009668750069</v>
      </c>
      <c r="GG45" s="193">
        <f t="shared" si="188"/>
        <v>0.0003149277666</v>
      </c>
      <c r="GH45" s="193">
        <f t="shared" si="188"/>
        <v>0.00004386090758</v>
      </c>
      <c r="GI45" s="193">
        <f t="shared" si="188"/>
        <v>0</v>
      </c>
      <c r="GJ45" s="193">
        <f t="shared" si="188"/>
        <v>0</v>
      </c>
      <c r="GK45" s="193">
        <f t="shared" si="188"/>
        <v>0</v>
      </c>
      <c r="GL45" s="193">
        <f t="shared" si="188"/>
        <v>0</v>
      </c>
      <c r="GM45" s="193">
        <f t="shared" si="188"/>
        <v>0</v>
      </c>
      <c r="GN45" s="193">
        <f t="shared" si="188"/>
        <v>0</v>
      </c>
      <c r="GO45" s="193">
        <f t="shared" si="188"/>
        <v>0</v>
      </c>
      <c r="GP45" s="193">
        <f t="shared" si="188"/>
        <v>0</v>
      </c>
      <c r="GQ45" s="193">
        <f t="shared" si="188"/>
        <v>0</v>
      </c>
      <c r="GR45" s="193">
        <f t="shared" si="21"/>
        <v>10.42004295</v>
      </c>
      <c r="GS45" s="193">
        <f t="shared" ref="GS45:IN45" si="189">E45-EV45</f>
        <v>0.1734677957</v>
      </c>
      <c r="GT45" s="193">
        <f t="shared" si="189"/>
        <v>0.153036254</v>
      </c>
      <c r="GU45" s="193">
        <f t="shared" si="189"/>
        <v>0.1450238847</v>
      </c>
      <c r="GV45" s="193">
        <f t="shared" si="189"/>
        <v>0.1354090415</v>
      </c>
      <c r="GW45" s="193">
        <f t="shared" si="189"/>
        <v>0.1318034753</v>
      </c>
      <c r="GX45" s="193">
        <f t="shared" si="189"/>
        <v>0.1281979091</v>
      </c>
      <c r="GY45" s="193">
        <f t="shared" si="189"/>
        <v>0.1281979091</v>
      </c>
      <c r="GZ45" s="193">
        <f t="shared" si="189"/>
        <v>0.1269960537</v>
      </c>
      <c r="HA45" s="193">
        <f t="shared" si="189"/>
        <v>0.1273966722</v>
      </c>
      <c r="HB45" s="193">
        <f t="shared" si="189"/>
        <v>0.1322040937</v>
      </c>
      <c r="HC45" s="193">
        <f t="shared" si="189"/>
        <v>0.1378127523</v>
      </c>
      <c r="HD45" s="193">
        <f t="shared" si="189"/>
        <v>0.1506325432</v>
      </c>
      <c r="HE45" s="193">
        <f t="shared" si="189"/>
        <v>0.1790764543</v>
      </c>
      <c r="HF45" s="193">
        <f t="shared" si="189"/>
        <v>0.2066072186</v>
      </c>
      <c r="HG45" s="193">
        <f t="shared" si="189"/>
        <v>0.2403845321</v>
      </c>
      <c r="HH45" s="193">
        <f t="shared" si="189"/>
        <v>0.2613212842</v>
      </c>
      <c r="HI45" s="193">
        <f t="shared" si="189"/>
        <v>0.2522873615</v>
      </c>
      <c r="HJ45" s="193">
        <f t="shared" si="189"/>
        <v>0.2444935796</v>
      </c>
      <c r="HK45" s="193">
        <f t="shared" si="189"/>
        <v>0.2132980274</v>
      </c>
      <c r="HL45" s="193">
        <f t="shared" si="189"/>
        <v>0.1729411474</v>
      </c>
      <c r="HM45" s="193">
        <f t="shared" si="189"/>
        <v>0.1294372217</v>
      </c>
      <c r="HN45" s="193">
        <f t="shared" si="189"/>
        <v>0.1212780953</v>
      </c>
      <c r="HO45" s="193">
        <f t="shared" si="189"/>
        <v>0.08914170651</v>
      </c>
      <c r="HP45" s="193">
        <f t="shared" si="189"/>
        <v>0.06830277513</v>
      </c>
      <c r="HQ45" s="193">
        <f t="shared" si="189"/>
        <v>0.05517584489</v>
      </c>
      <c r="HR45" s="193">
        <f t="shared" si="189"/>
        <v>0.08546679091</v>
      </c>
      <c r="HS45" s="193">
        <f t="shared" si="189"/>
        <v>0.07046803732</v>
      </c>
      <c r="HT45" s="193">
        <f t="shared" si="189"/>
        <v>0.08023254792</v>
      </c>
      <c r="HU45" s="193">
        <f t="shared" si="189"/>
        <v>0.09716168633</v>
      </c>
      <c r="HV45" s="193">
        <f t="shared" si="189"/>
        <v>0.1209148958</v>
      </c>
      <c r="HW45" s="193">
        <f t="shared" si="189"/>
        <v>0.1624243352</v>
      </c>
      <c r="HX45" s="193">
        <f t="shared" si="189"/>
        <v>0.2247998941</v>
      </c>
      <c r="HY45" s="193">
        <f t="shared" si="189"/>
        <v>0.2657787298</v>
      </c>
      <c r="HZ45" s="193">
        <f t="shared" si="189"/>
        <v>0.336600772</v>
      </c>
      <c r="IA45" s="193">
        <f t="shared" si="189"/>
        <v>0.4125311242</v>
      </c>
      <c r="IB45" s="193">
        <f t="shared" si="189"/>
        <v>0.444356501</v>
      </c>
      <c r="IC45" s="193">
        <f t="shared" si="189"/>
        <v>0.4548968773</v>
      </c>
      <c r="ID45" s="193">
        <f t="shared" si="189"/>
        <v>0.4452128681</v>
      </c>
      <c r="IE45" s="193">
        <f t="shared" si="189"/>
        <v>0.4305809281</v>
      </c>
      <c r="IF45" s="193">
        <f t="shared" si="189"/>
        <v>0.4064674955</v>
      </c>
      <c r="IG45" s="193">
        <f t="shared" si="189"/>
        <v>0.393006715</v>
      </c>
      <c r="IH45" s="193">
        <f t="shared" si="189"/>
        <v>0.3721745548</v>
      </c>
      <c r="II45" s="193">
        <f t="shared" si="189"/>
        <v>0.35254425</v>
      </c>
      <c r="IJ45" s="193">
        <f t="shared" si="189"/>
        <v>0.3341158005</v>
      </c>
      <c r="IK45" s="193">
        <f t="shared" si="189"/>
        <v>0.311280548</v>
      </c>
      <c r="IL45" s="193">
        <f t="shared" si="189"/>
        <v>0.2756255045</v>
      </c>
      <c r="IM45" s="193">
        <f t="shared" si="189"/>
        <v>0.2375667503</v>
      </c>
      <c r="IN45" s="193">
        <f t="shared" si="189"/>
        <v>0.2019117068</v>
      </c>
      <c r="IO45" s="193">
        <f t="shared" si="23"/>
        <v>0</v>
      </c>
      <c r="IP45" s="193">
        <f t="shared" si="29"/>
        <v>0</v>
      </c>
      <c r="IQ45" s="193">
        <f t="shared" ref="IQ45:KK45" si="190">MAX((MIN(CZ45+IP45,$IO$7))-GT45,0)</f>
        <v>0</v>
      </c>
      <c r="IR45" s="193">
        <f t="shared" si="190"/>
        <v>0</v>
      </c>
      <c r="IS45" s="193">
        <f t="shared" si="190"/>
        <v>0</v>
      </c>
      <c r="IT45" s="193">
        <f t="shared" si="190"/>
        <v>0</v>
      </c>
      <c r="IU45" s="193">
        <f t="shared" si="190"/>
        <v>0</v>
      </c>
      <c r="IV45" s="193">
        <f t="shared" si="190"/>
        <v>0</v>
      </c>
      <c r="IW45" s="193">
        <f t="shared" si="190"/>
        <v>0</v>
      </c>
      <c r="IX45" s="193">
        <f t="shared" si="190"/>
        <v>0</v>
      </c>
      <c r="IY45" s="193">
        <f t="shared" si="190"/>
        <v>0</v>
      </c>
      <c r="IZ45" s="193">
        <f t="shared" si="190"/>
        <v>0</v>
      </c>
      <c r="JA45" s="193">
        <f t="shared" si="190"/>
        <v>0</v>
      </c>
      <c r="JB45" s="193">
        <f t="shared" si="190"/>
        <v>0</v>
      </c>
      <c r="JC45" s="193">
        <f t="shared" si="190"/>
        <v>0</v>
      </c>
      <c r="JD45" s="193">
        <f t="shared" si="190"/>
        <v>0</v>
      </c>
      <c r="JE45" s="193">
        <f t="shared" si="190"/>
        <v>0</v>
      </c>
      <c r="JF45" s="193">
        <f t="shared" si="190"/>
        <v>0</v>
      </c>
      <c r="JG45" s="193">
        <f t="shared" si="190"/>
        <v>0</v>
      </c>
      <c r="JH45" s="193">
        <f t="shared" si="190"/>
        <v>0</v>
      </c>
      <c r="JI45" s="193">
        <f t="shared" si="190"/>
        <v>0</v>
      </c>
      <c r="JJ45" s="193">
        <f t="shared" si="190"/>
        <v>0</v>
      </c>
      <c r="JK45" s="193">
        <f t="shared" si="190"/>
        <v>0</v>
      </c>
      <c r="JL45" s="193">
        <f t="shared" si="190"/>
        <v>0</v>
      </c>
      <c r="JM45" s="193">
        <f t="shared" si="190"/>
        <v>0</v>
      </c>
      <c r="JN45" s="193">
        <f t="shared" si="190"/>
        <v>0</v>
      </c>
      <c r="JO45" s="193">
        <f t="shared" si="190"/>
        <v>0</v>
      </c>
      <c r="JP45" s="193">
        <f t="shared" si="190"/>
        <v>0</v>
      </c>
      <c r="JQ45" s="193">
        <f t="shared" si="190"/>
        <v>0</v>
      </c>
      <c r="JR45" s="193">
        <f t="shared" si="190"/>
        <v>0</v>
      </c>
      <c r="JS45" s="193">
        <f t="shared" si="190"/>
        <v>0</v>
      </c>
      <c r="JT45" s="193">
        <f t="shared" si="190"/>
        <v>0</v>
      </c>
      <c r="JU45" s="193">
        <f t="shared" si="190"/>
        <v>0</v>
      </c>
      <c r="JV45" s="193">
        <f t="shared" si="190"/>
        <v>0</v>
      </c>
      <c r="JW45" s="193">
        <f t="shared" si="190"/>
        <v>0</v>
      </c>
      <c r="JX45" s="193">
        <f t="shared" si="190"/>
        <v>0</v>
      </c>
      <c r="JY45" s="193">
        <f t="shared" si="190"/>
        <v>0</v>
      </c>
      <c r="JZ45" s="193">
        <f t="shared" si="190"/>
        <v>0</v>
      </c>
      <c r="KA45" s="193">
        <f t="shared" si="190"/>
        <v>0</v>
      </c>
      <c r="KB45" s="193">
        <f t="shared" si="190"/>
        <v>0</v>
      </c>
      <c r="KC45" s="193">
        <f t="shared" si="190"/>
        <v>0</v>
      </c>
      <c r="KD45" s="193">
        <f t="shared" si="190"/>
        <v>0</v>
      </c>
      <c r="KE45" s="193">
        <f t="shared" si="190"/>
        <v>0</v>
      </c>
      <c r="KF45" s="193">
        <f t="shared" si="190"/>
        <v>0</v>
      </c>
      <c r="KG45" s="193">
        <f t="shared" si="190"/>
        <v>0</v>
      </c>
      <c r="KH45" s="193">
        <f t="shared" si="190"/>
        <v>0</v>
      </c>
      <c r="KI45" s="193">
        <f t="shared" si="190"/>
        <v>0</v>
      </c>
      <c r="KJ45" s="193">
        <f t="shared" si="190"/>
        <v>0</v>
      </c>
      <c r="KK45" s="193">
        <f t="shared" si="190"/>
        <v>0</v>
      </c>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row>
    <row r="46" ht="14.25" customHeight="1">
      <c r="A46" s="1">
        <v>2.0</v>
      </c>
      <c r="B46" s="1">
        <f t="shared" ref="B46:C46" si="191">B45+1</f>
        <v>36</v>
      </c>
      <c r="C46" s="267">
        <f t="shared" si="191"/>
        <v>43501</v>
      </c>
      <c r="D46" s="193">
        <f t="shared" si="15"/>
        <v>12.76702946</v>
      </c>
      <c r="E46" s="193">
        <f>(SUMIFS(Profile!$F$2:$F$17521,Profile!$B$2:$B$17521,$B46,Profile!$C$2:$C$17521,E$8))*$C$6</f>
        <v>0.1746696511</v>
      </c>
      <c r="F46" s="193">
        <f>(SUMIFS(Profile!$F$2:$F$17521,Profile!$B$2:$B$17521,$B46,Profile!$C$2:$C$17521,F$8))*$C$6</f>
        <v>0.1566418202</v>
      </c>
      <c r="G46" s="193">
        <f>(SUMIFS(Profile!$F$2:$F$17521,Profile!$B$2:$B$17521,$B46,Profile!$C$2:$C$17521,G$8))*$C$6</f>
        <v>0.1482288324</v>
      </c>
      <c r="H46" s="193">
        <f>(SUMIFS(Profile!$F$2:$F$17521,Profile!$B$2:$B$17521,$B46,Profile!$C$2:$C$17521,H$8))*$C$6</f>
        <v>0.1386139892</v>
      </c>
      <c r="I46" s="193">
        <f>(SUMIFS(Profile!$F$2:$F$17521,Profile!$B$2:$B$17521,$B46,Profile!$C$2:$C$17521,I$8))*$C$6</f>
        <v>0.1330053307</v>
      </c>
      <c r="J46" s="193">
        <f>(SUMIFS(Profile!$F$2:$F$17521,Profile!$B$2:$B$17521,$B46,Profile!$C$2:$C$17521,J$8))*$C$6</f>
        <v>0.1281979091</v>
      </c>
      <c r="K46" s="193">
        <f>(SUMIFS(Profile!$F$2:$F$17521,Profile!$B$2:$B$17521,$B46,Profile!$C$2:$C$17521,K$8))*$C$6</f>
        <v>0.1277972906</v>
      </c>
      <c r="L46" s="193">
        <f>(SUMIFS(Profile!$F$2:$F$17521,Profile!$B$2:$B$17521,$B46,Profile!$C$2:$C$17521,L$8))*$C$6</f>
        <v>0.1269960537</v>
      </c>
      <c r="M46" s="193">
        <f>(SUMIFS(Profile!$F$2:$F$17521,Profile!$B$2:$B$17521,$B46,Profile!$C$2:$C$17521,M$8))*$C$6</f>
        <v>0.1269960537</v>
      </c>
      <c r="N46" s="193">
        <f>(SUMIFS(Profile!$F$2:$F$17521,Profile!$B$2:$B$17521,$B46,Profile!$C$2:$C$17521,N$8))*$C$6</f>
        <v>0.1318034753</v>
      </c>
      <c r="O46" s="193">
        <f>(SUMIFS(Profile!$F$2:$F$17521,Profile!$B$2:$B$17521,$B46,Profile!$C$2:$C$17521,O$8))*$C$6</f>
        <v>0.1370115153</v>
      </c>
      <c r="P46" s="193">
        <f>(SUMIFS(Profile!$F$2:$F$17521,Profile!$B$2:$B$17521,$B46,Profile!$C$2:$C$17521,P$8))*$C$6</f>
        <v>0.1490300693</v>
      </c>
      <c r="Q46" s="193">
        <f>(SUMIFS(Profile!$F$2:$F$17521,Profile!$B$2:$B$17521,$B46,Profile!$C$2:$C$17521,Q$8))*$C$6</f>
        <v>0.176272125</v>
      </c>
      <c r="R46" s="193">
        <f>(SUMIFS(Profile!$F$2:$F$17521,Profile!$B$2:$B$17521,$B46,Profile!$C$2:$C$17521,R$8))*$C$6</f>
        <v>0.2019117068</v>
      </c>
      <c r="S46" s="193">
        <f>(SUMIFS(Profile!$F$2:$F$17521,Profile!$B$2:$B$17521,$B46,Profile!$C$2:$C$17521,S$8))*$C$6</f>
        <v>0.2423741719</v>
      </c>
      <c r="T46" s="193">
        <f>(SUMIFS(Profile!$F$2:$F$17521,Profile!$B$2:$B$17521,$B46,Profile!$C$2:$C$17521,T$8))*$C$6</f>
        <v>0.2684143721</v>
      </c>
      <c r="U46" s="193">
        <f>(SUMIFS(Profile!$F$2:$F$17521,Profile!$B$2:$B$17521,$B46,Profile!$C$2:$C$17521,U$8))*$C$6</f>
        <v>0.2852403477</v>
      </c>
      <c r="V46" s="193">
        <f>(SUMIFS(Profile!$F$2:$F$17521,Profile!$B$2:$B$17521,$B46,Profile!$C$2:$C$17521,V$8))*$C$6</f>
        <v>0.2924514801</v>
      </c>
      <c r="W46" s="193">
        <f>(SUMIFS(Profile!$F$2:$F$17521,Profile!$B$2:$B$17521,$B46,Profile!$C$2:$C$17521,W$8))*$C$6</f>
        <v>0.293252717</v>
      </c>
      <c r="X46" s="193">
        <f>(SUMIFS(Profile!$F$2:$F$17521,Profile!$B$2:$B$17521,$B46,Profile!$C$2:$C$17521,X$8))*$C$6</f>
        <v>0.2908490062</v>
      </c>
      <c r="Y46" s="193">
        <f>(SUMIFS(Profile!$F$2:$F$17521,Profile!$B$2:$B$17521,$B46,Profile!$C$2:$C$17521,Y$8))*$C$6</f>
        <v>0.2864422031</v>
      </c>
      <c r="Z46" s="193">
        <f>(SUMIFS(Profile!$F$2:$F$17521,Profile!$B$2:$B$17521,$B46,Profile!$C$2:$C$17521,Z$8))*$C$6</f>
        <v>0.2816347815</v>
      </c>
      <c r="AA46" s="193">
        <f>(SUMIFS(Profile!$F$2:$F$17521,Profile!$B$2:$B$17521,$B46,Profile!$C$2:$C$17521,AA$8))*$C$6</f>
        <v>0.2788304523</v>
      </c>
      <c r="AB46" s="193">
        <f>(SUMIFS(Profile!$F$2:$F$17521,Profile!$B$2:$B$17521,$B46,Profile!$C$2:$C$17521,AB$8))*$C$6</f>
        <v>0.2788304523</v>
      </c>
      <c r="AC46" s="193">
        <f>(SUMIFS(Profile!$F$2:$F$17521,Profile!$B$2:$B$17521,$B46,Profile!$C$2:$C$17521,AC$8))*$C$6</f>
        <v>0.2868428216</v>
      </c>
      <c r="AD46" s="193">
        <f>(SUMIFS(Profile!$F$2:$F$17521,Profile!$B$2:$B$17521,$B46,Profile!$C$2:$C$17521,AD$8))*$C$6</f>
        <v>0.2860415846</v>
      </c>
      <c r="AE46" s="193">
        <f>(SUMIFS(Profile!$F$2:$F$17521,Profile!$B$2:$B$17521,$B46,Profile!$C$2:$C$17521,AE$8))*$C$6</f>
        <v>0.2840384923</v>
      </c>
      <c r="AF46" s="193">
        <f>(SUMIFS(Profile!$F$2:$F$17521,Profile!$B$2:$B$17521,$B46,Profile!$C$2:$C$17521,AF$8))*$C$6</f>
        <v>0.2748242676</v>
      </c>
      <c r="AG46" s="193">
        <f>(SUMIFS(Profile!$F$2:$F$17521,Profile!$B$2:$B$17521,$B46,Profile!$C$2:$C$17521,AG$8))*$C$6</f>
        <v>0.2688149906</v>
      </c>
      <c r="AH46" s="193">
        <f>(SUMIFS(Profile!$F$2:$F$17521,Profile!$B$2:$B$17521,$B46,Profile!$C$2:$C$17521,AH$8))*$C$6</f>
        <v>0.2732217937</v>
      </c>
      <c r="AI46" s="193">
        <f>(SUMIFS(Profile!$F$2:$F$17521,Profile!$B$2:$B$17521,$B46,Profile!$C$2:$C$17521,AI$8))*$C$6</f>
        <v>0.2800323077</v>
      </c>
      <c r="AJ46" s="193">
        <f>(SUMIFS(Profile!$F$2:$F$17521,Profile!$B$2:$B$17521,$B46,Profile!$C$2:$C$17521,AJ$8))*$C$6</f>
        <v>0.294053954</v>
      </c>
      <c r="AK46" s="193">
        <f>(SUMIFS(Profile!$F$2:$F$17521,Profile!$B$2:$B$17521,$B46,Profile!$C$2:$C$17521,AK$8))*$C$6</f>
        <v>0.3192929173</v>
      </c>
      <c r="AL46" s="193">
        <f>(SUMIFS(Profile!$F$2:$F$17521,Profile!$B$2:$B$17521,$B46,Profile!$C$2:$C$17521,AL$8))*$C$6</f>
        <v>0.35775229</v>
      </c>
      <c r="AM46" s="193">
        <f>(SUMIFS(Profile!$F$2:$F$17521,Profile!$B$2:$B$17521,$B46,Profile!$C$2:$C$17521,AM$8))*$C$6</f>
        <v>0.4012995173</v>
      </c>
      <c r="AN46" s="193">
        <f>(SUMIFS(Profile!$F$2:$F$17521,Profile!$B$2:$B$17521,$B46,Profile!$C$2:$C$17521,AN$8))*$C$6</f>
        <v>0.4333890564</v>
      </c>
      <c r="AO46" s="193">
        <f>(SUMIFS(Profile!$F$2:$F$17521,Profile!$B$2:$B$17521,$B46,Profile!$C$2:$C$17521,AO$8))*$C$6</f>
        <v>0.4444861879</v>
      </c>
      <c r="AP46" s="193">
        <f>(SUMIFS(Profile!$F$2:$F$17521,Profile!$B$2:$B$17521,$B46,Profile!$C$2:$C$17521,AP$8))*$C$6</f>
        <v>0.4379561069</v>
      </c>
      <c r="AQ46" s="193">
        <f>(SUMIFS(Profile!$F$2:$F$17521,Profile!$B$2:$B$17521,$B46,Profile!$C$2:$C$17521,AQ$8))*$C$6</f>
        <v>0.4186863587</v>
      </c>
      <c r="AR46" s="193">
        <f>(SUMIFS(Profile!$F$2:$F$17521,Profile!$B$2:$B$17521,$B46,Profile!$C$2:$C$17521,AR$8))*$C$6</f>
        <v>0.3950098074</v>
      </c>
      <c r="AS46" s="193">
        <f>(SUMIFS(Profile!$F$2:$F$17521,Profile!$B$2:$B$17521,$B46,Profile!$C$2:$C$17521,AS$8))*$C$6</f>
        <v>0.3797863057</v>
      </c>
      <c r="AT46" s="193">
        <f>(SUMIFS(Profile!$F$2:$F$17521,Profile!$B$2:$B$17521,$B46,Profile!$C$2:$C$17521,AT$8))*$C$6</f>
        <v>0.3601560008</v>
      </c>
      <c r="AU46" s="193">
        <f>(SUMIFS(Profile!$F$2:$F$17521,Profile!$B$2:$B$17521,$B46,Profile!$C$2:$C$17521,AU$8))*$C$6</f>
        <v>0.3433300253</v>
      </c>
      <c r="AV46" s="193">
        <f>(SUMIFS(Profile!$F$2:$F$17521,Profile!$B$2:$B$17521,$B46,Profile!$C$2:$C$17521,AV$8))*$C$6</f>
        <v>0.3261034312</v>
      </c>
      <c r="AW46" s="193">
        <f>(SUMIFS(Profile!$F$2:$F$17521,Profile!$B$2:$B$17521,$B46,Profile!$C$2:$C$17521,AW$8))*$C$6</f>
        <v>0.3092774557</v>
      </c>
      <c r="AX46" s="193">
        <f>(SUMIFS(Profile!$F$2:$F$17521,Profile!$B$2:$B$17521,$B46,Profile!$C$2:$C$17521,AX$8))*$C$6</f>
        <v>0.2780292153</v>
      </c>
      <c r="AY46" s="193">
        <f>(SUMIFS(Profile!$F$2:$F$17521,Profile!$B$2:$B$17521,$B46,Profile!$C$2:$C$17521,AY$8))*$C$6</f>
        <v>0.2451785011</v>
      </c>
      <c r="AZ46" s="193">
        <f>(SUMIFS(Profile!$F$2:$F$17521,Profile!$B$2:$B$17521,$B46,Profile!$C$2:$C$17521,AZ$8))*$C$6</f>
        <v>0.2139302608</v>
      </c>
      <c r="BA46" s="193">
        <f t="shared" si="16"/>
        <v>2.185519271</v>
      </c>
      <c r="BB46" s="193">
        <f>(SUMIFS(Profile!$E$2:$E$17521,Profile!$B$2:$B$17521,$B46,Profile!$C$2:$C$17521,BB$8))*$C$9</f>
        <v>0</v>
      </c>
      <c r="BC46" s="193">
        <f>(SUMIFS(Profile!$E$2:$E$17521,Profile!$B$2:$B$17521,$B46,Profile!$C$2:$C$17521,BC$8))*$C$9</f>
        <v>0</v>
      </c>
      <c r="BD46" s="193">
        <f>(SUMIFS(Profile!$E$2:$E$17521,Profile!$B$2:$B$17521,$B46,Profile!$C$2:$C$17521,BD$8))*$C$9</f>
        <v>0</v>
      </c>
      <c r="BE46" s="193">
        <f>(SUMIFS(Profile!$E$2:$E$17521,Profile!$B$2:$B$17521,$B46,Profile!$C$2:$C$17521,BE$8))*$C$9</f>
        <v>0</v>
      </c>
      <c r="BF46" s="193">
        <f>(SUMIFS(Profile!$E$2:$E$17521,Profile!$B$2:$B$17521,$B46,Profile!$C$2:$C$17521,BF$8))*$C$9</f>
        <v>0</v>
      </c>
      <c r="BG46" s="193">
        <f>(SUMIFS(Profile!$E$2:$E$17521,Profile!$B$2:$B$17521,$B46,Profile!$C$2:$C$17521,BG$8))*$C$9</f>
        <v>0</v>
      </c>
      <c r="BH46" s="193">
        <f>(SUMIFS(Profile!$E$2:$E$17521,Profile!$B$2:$B$17521,$B46,Profile!$C$2:$C$17521,BH$8))*$C$9</f>
        <v>0</v>
      </c>
      <c r="BI46" s="193">
        <f>(SUMIFS(Profile!$E$2:$E$17521,Profile!$B$2:$B$17521,$B46,Profile!$C$2:$C$17521,BI$8))*$C$9</f>
        <v>0</v>
      </c>
      <c r="BJ46" s="193">
        <f>(SUMIFS(Profile!$E$2:$E$17521,Profile!$B$2:$B$17521,$B46,Profile!$C$2:$C$17521,BJ$8))*$C$9</f>
        <v>0</v>
      </c>
      <c r="BK46" s="193">
        <f>(SUMIFS(Profile!$E$2:$E$17521,Profile!$B$2:$B$17521,$B46,Profile!$C$2:$C$17521,BK$8))*$C$9</f>
        <v>0</v>
      </c>
      <c r="BL46" s="193">
        <f>(SUMIFS(Profile!$E$2:$E$17521,Profile!$B$2:$B$17521,$B46,Profile!$C$2:$C$17521,BL$8))*$C$9</f>
        <v>0</v>
      </c>
      <c r="BM46" s="193">
        <f>(SUMIFS(Profile!$E$2:$E$17521,Profile!$B$2:$B$17521,$B46,Profile!$C$2:$C$17521,BM$8))*$C$9</f>
        <v>0</v>
      </c>
      <c r="BN46" s="193">
        <f>(SUMIFS(Profile!$E$2:$E$17521,Profile!$B$2:$B$17521,$B46,Profile!$C$2:$C$17521,BN$8))*$C$9</f>
        <v>0.0006633962272</v>
      </c>
      <c r="BO46" s="193">
        <f>(SUMIFS(Profile!$E$2:$E$17521,Profile!$B$2:$B$17521,$B46,Profile!$C$2:$C$17521,BO$8))*$C$9</f>
        <v>0.001549160806</v>
      </c>
      <c r="BP46" s="193">
        <f>(SUMIFS(Profile!$E$2:$E$17521,Profile!$B$2:$B$17521,$B46,Profile!$C$2:$C$17521,BP$8))*$C$9</f>
        <v>0.002667130189</v>
      </c>
      <c r="BQ46" s="193">
        <f>(SUMIFS(Profile!$E$2:$E$17521,Profile!$B$2:$B$17521,$B46,Profile!$C$2:$C$17521,BQ$8))*$C$9</f>
        <v>0.004950645909</v>
      </c>
      <c r="BR46" s="193">
        <f>(SUMIFS(Profile!$E$2:$E$17521,Profile!$B$2:$B$17521,$B46,Profile!$C$2:$C$17521,BR$8))*$C$9</f>
        <v>0.01256101879</v>
      </c>
      <c r="BS46" s="193">
        <f>(SUMIFS(Profile!$E$2:$E$17521,Profile!$B$2:$B$17521,$B46,Profile!$C$2:$C$17521,BS$8))*$C$9</f>
        <v>0.02678576034</v>
      </c>
      <c r="BT46" s="193">
        <f>(SUMIFS(Profile!$E$2:$E$17521,Profile!$B$2:$B$17521,$B46,Profile!$C$2:$C$17521,BT$8))*$C$9</f>
        <v>0.05259000223</v>
      </c>
      <c r="BU46" s="193">
        <f>(SUMIFS(Profile!$E$2:$E$17521,Profile!$B$2:$B$17521,$B46,Profile!$C$2:$C$17521,BU$8))*$C$9</f>
        <v>0.08057637023</v>
      </c>
      <c r="BV46" s="193">
        <f>(SUMIFS(Profile!$E$2:$E$17521,Profile!$B$2:$B$17521,$B46,Profile!$C$2:$C$17521,BV$8))*$C$9</f>
        <v>0.1132463549</v>
      </c>
      <c r="BW46" s="193">
        <f>(SUMIFS(Profile!$E$2:$E$17521,Profile!$B$2:$B$17521,$B46,Profile!$C$2:$C$17521,BW$8))*$C$9</f>
        <v>0.1321557717</v>
      </c>
      <c r="BX46" s="193">
        <f>(SUMIFS(Profile!$E$2:$E$17521,Profile!$B$2:$B$17521,$B46,Profile!$C$2:$C$17521,BX$8))*$C$9</f>
        <v>0.1780911026</v>
      </c>
      <c r="BY46" s="193">
        <f>(SUMIFS(Profile!$E$2:$E$17521,Profile!$B$2:$B$17521,$B46,Profile!$C$2:$C$17521,BY$8))*$C$9</f>
        <v>0.2014699231</v>
      </c>
      <c r="BZ46" s="193">
        <f>(SUMIFS(Profile!$E$2:$E$17521,Profile!$B$2:$B$17521,$B46,Profile!$C$2:$C$17521,BZ$8))*$C$9</f>
        <v>0.2134897477</v>
      </c>
      <c r="CA46" s="193">
        <f>(SUMIFS(Profile!$E$2:$E$17521,Profile!$B$2:$B$17521,$B46,Profile!$C$2:$C$17521,CA$8))*$C$9</f>
        <v>0.1925039465</v>
      </c>
      <c r="CB46" s="193">
        <f>(SUMIFS(Profile!$E$2:$E$17521,Profile!$B$2:$B$17521,$B46,Profile!$C$2:$C$17521,CB$8))*$C$9</f>
        <v>0.20160472</v>
      </c>
      <c r="CC46" s="193">
        <f>(SUMIFS(Profile!$E$2:$E$17521,Profile!$B$2:$B$17521,$B46,Profile!$C$2:$C$17521,CC$8))*$C$9</f>
        <v>0.1904777766</v>
      </c>
      <c r="CD46" s="193">
        <f>(SUMIFS(Profile!$E$2:$E$17521,Profile!$B$2:$B$17521,$B46,Profile!$C$2:$C$17521,CD$8))*$C$9</f>
        <v>0.1756277784</v>
      </c>
      <c r="CE46" s="193">
        <f>(SUMIFS(Profile!$E$2:$E$17521,Profile!$B$2:$B$17521,$B46,Profile!$C$2:$C$17521,CE$8))*$C$9</f>
        <v>0.1325602074</v>
      </c>
      <c r="CF46" s="193">
        <f>(SUMIFS(Profile!$E$2:$E$17521,Profile!$B$2:$B$17521,$B46,Profile!$C$2:$C$17521,CF$8))*$C$9</f>
        <v>0.103886166</v>
      </c>
      <c r="CG46" s="193">
        <f>(SUMIFS(Profile!$E$2:$E$17521,Profile!$B$2:$B$17521,$B46,Profile!$C$2:$C$17521,CG$8))*$C$9</f>
        <v>0.06573474356</v>
      </c>
      <c r="CH46" s="193">
        <f>(SUMIFS(Profile!$E$2:$E$17521,Profile!$B$2:$B$17521,$B46,Profile!$C$2:$C$17521,CH$8))*$C$9</f>
        <v>0.04484730421</v>
      </c>
      <c r="CI46" s="193">
        <f>(SUMIFS(Profile!$E$2:$E$17521,Profile!$B$2:$B$17521,$B46,Profile!$C$2:$C$17521,CI$8))*$C$9</f>
        <v>0.03169809272</v>
      </c>
      <c r="CJ46" s="193">
        <f>(SUMIFS(Profile!$E$2:$E$17521,Profile!$B$2:$B$17521,$B46,Profile!$C$2:$C$17521,CJ$8))*$C$9</f>
        <v>0.01511798408</v>
      </c>
      <c r="CK46" s="193">
        <f>(SUMIFS(Profile!$E$2:$E$17521,Profile!$B$2:$B$17521,$B46,Profile!$C$2:$C$17521,CK$8))*$C$9</f>
        <v>0.007479897276</v>
      </c>
      <c r="CL46" s="193">
        <f>(SUMIFS(Profile!$E$2:$E$17521,Profile!$B$2:$B$17521,$B46,Profile!$C$2:$C$17521,CL$8))*$C$9</f>
        <v>0.002847088913</v>
      </c>
      <c r="CM46" s="193">
        <f>(SUMIFS(Profile!$E$2:$E$17521,Profile!$B$2:$B$17521,$B46,Profile!$C$2:$C$17521,CM$8))*$C$9</f>
        <v>0.0002738081657</v>
      </c>
      <c r="CN46" s="193">
        <f>(SUMIFS(Profile!$E$2:$E$17521,Profile!$B$2:$B$17521,$B46,Profile!$C$2:$C$17521,CN$8))*$C$9</f>
        <v>0.00006337256133</v>
      </c>
      <c r="CO46" s="193">
        <f>(SUMIFS(Profile!$E$2:$E$17521,Profile!$B$2:$B$17521,$B46,Profile!$C$2:$C$17521,CO$8))*$C$9</f>
        <v>0</v>
      </c>
      <c r="CP46" s="193">
        <f>(SUMIFS(Profile!$E$2:$E$17521,Profile!$B$2:$B$17521,$B46,Profile!$C$2:$C$17521,CP$8))*$C$9</f>
        <v>0</v>
      </c>
      <c r="CQ46" s="193">
        <f>(SUMIFS(Profile!$E$2:$E$17521,Profile!$B$2:$B$17521,$B46,Profile!$C$2:$C$17521,CQ$8))*$C$9</f>
        <v>0</v>
      </c>
      <c r="CR46" s="193">
        <f>(SUMIFS(Profile!$E$2:$E$17521,Profile!$B$2:$B$17521,$B46,Profile!$C$2:$C$17521,CR$8))*$C$9</f>
        <v>0</v>
      </c>
      <c r="CS46" s="193">
        <f>(SUMIFS(Profile!$E$2:$E$17521,Profile!$B$2:$B$17521,$B46,Profile!$C$2:$C$17521,CS$8))*$C$9</f>
        <v>0</v>
      </c>
      <c r="CT46" s="193">
        <f>(SUMIFS(Profile!$E$2:$E$17521,Profile!$B$2:$B$17521,$B46,Profile!$C$2:$C$17521,CT$8))*$C$9</f>
        <v>0</v>
      </c>
      <c r="CU46" s="193">
        <f>(SUMIFS(Profile!$E$2:$E$17521,Profile!$B$2:$B$17521,$B46,Profile!$C$2:$C$17521,CU$8))*$C$9</f>
        <v>0</v>
      </c>
      <c r="CV46" s="193">
        <f>(SUMIFS(Profile!$E$2:$E$17521,Profile!$B$2:$B$17521,$B46,Profile!$C$2:$C$17521,CV$8))*$C$9</f>
        <v>0</v>
      </c>
      <c r="CW46" s="193">
        <f>(SUMIFS(Profile!$E$2:$E$17521,Profile!$B$2:$B$17521,$B46,Profile!$C$2:$C$17521,CW$8))*$C$9</f>
        <v>0</v>
      </c>
      <c r="CX46" s="193">
        <f t="shared" si="17"/>
        <v>0</v>
      </c>
      <c r="CY46" s="193">
        <f t="shared" ref="CY46:ET46" si="192">MAX(BB46-E46,0)</f>
        <v>0</v>
      </c>
      <c r="CZ46" s="193">
        <f t="shared" si="192"/>
        <v>0</v>
      </c>
      <c r="DA46" s="193">
        <f t="shared" si="192"/>
        <v>0</v>
      </c>
      <c r="DB46" s="193">
        <f t="shared" si="192"/>
        <v>0</v>
      </c>
      <c r="DC46" s="193">
        <f t="shared" si="192"/>
        <v>0</v>
      </c>
      <c r="DD46" s="193">
        <f t="shared" si="192"/>
        <v>0</v>
      </c>
      <c r="DE46" s="193">
        <f t="shared" si="192"/>
        <v>0</v>
      </c>
      <c r="DF46" s="193">
        <f t="shared" si="192"/>
        <v>0</v>
      </c>
      <c r="DG46" s="193">
        <f t="shared" si="192"/>
        <v>0</v>
      </c>
      <c r="DH46" s="193">
        <f t="shared" si="192"/>
        <v>0</v>
      </c>
      <c r="DI46" s="193">
        <f t="shared" si="192"/>
        <v>0</v>
      </c>
      <c r="DJ46" s="193">
        <f t="shared" si="192"/>
        <v>0</v>
      </c>
      <c r="DK46" s="193">
        <f t="shared" si="192"/>
        <v>0</v>
      </c>
      <c r="DL46" s="193">
        <f t="shared" si="192"/>
        <v>0</v>
      </c>
      <c r="DM46" s="193">
        <f t="shared" si="192"/>
        <v>0</v>
      </c>
      <c r="DN46" s="193">
        <f t="shared" si="192"/>
        <v>0</v>
      </c>
      <c r="DO46" s="193">
        <f t="shared" si="192"/>
        <v>0</v>
      </c>
      <c r="DP46" s="193">
        <f t="shared" si="192"/>
        <v>0</v>
      </c>
      <c r="DQ46" s="193">
        <f t="shared" si="192"/>
        <v>0</v>
      </c>
      <c r="DR46" s="193">
        <f t="shared" si="192"/>
        <v>0</v>
      </c>
      <c r="DS46" s="193">
        <f t="shared" si="192"/>
        <v>0</v>
      </c>
      <c r="DT46" s="193">
        <f t="shared" si="192"/>
        <v>0</v>
      </c>
      <c r="DU46" s="193">
        <f t="shared" si="192"/>
        <v>0</v>
      </c>
      <c r="DV46" s="193">
        <f t="shared" si="192"/>
        <v>0</v>
      </c>
      <c r="DW46" s="193">
        <f t="shared" si="192"/>
        <v>0</v>
      </c>
      <c r="DX46" s="193">
        <f t="shared" si="192"/>
        <v>0</v>
      </c>
      <c r="DY46" s="193">
        <f t="shared" si="192"/>
        <v>0</v>
      </c>
      <c r="DZ46" s="193">
        <f t="shared" si="192"/>
        <v>0</v>
      </c>
      <c r="EA46" s="193">
        <f t="shared" si="192"/>
        <v>0</v>
      </c>
      <c r="EB46" s="193">
        <f t="shared" si="192"/>
        <v>0</v>
      </c>
      <c r="EC46" s="193">
        <f t="shared" si="192"/>
        <v>0</v>
      </c>
      <c r="ED46" s="193">
        <f t="shared" si="192"/>
        <v>0</v>
      </c>
      <c r="EE46" s="193">
        <f t="shared" si="192"/>
        <v>0</v>
      </c>
      <c r="EF46" s="193">
        <f t="shared" si="192"/>
        <v>0</v>
      </c>
      <c r="EG46" s="193">
        <f t="shared" si="192"/>
        <v>0</v>
      </c>
      <c r="EH46" s="193">
        <f t="shared" si="192"/>
        <v>0</v>
      </c>
      <c r="EI46" s="193">
        <f t="shared" si="192"/>
        <v>0</v>
      </c>
      <c r="EJ46" s="193">
        <f t="shared" si="192"/>
        <v>0</v>
      </c>
      <c r="EK46" s="193">
        <f t="shared" si="192"/>
        <v>0</v>
      </c>
      <c r="EL46" s="193">
        <f t="shared" si="192"/>
        <v>0</v>
      </c>
      <c r="EM46" s="193">
        <f t="shared" si="192"/>
        <v>0</v>
      </c>
      <c r="EN46" s="193">
        <f t="shared" si="192"/>
        <v>0</v>
      </c>
      <c r="EO46" s="193">
        <f t="shared" si="192"/>
        <v>0</v>
      </c>
      <c r="EP46" s="193">
        <f t="shared" si="192"/>
        <v>0</v>
      </c>
      <c r="EQ46" s="193">
        <f t="shared" si="192"/>
        <v>0</v>
      </c>
      <c r="ER46" s="193">
        <f t="shared" si="192"/>
        <v>0</v>
      </c>
      <c r="ES46" s="193">
        <f t="shared" si="192"/>
        <v>0</v>
      </c>
      <c r="ET46" s="193">
        <f t="shared" si="192"/>
        <v>0</v>
      </c>
      <c r="EU46" s="193">
        <f t="shared" si="19"/>
        <v>2.185519271</v>
      </c>
      <c r="EV46" s="193">
        <f t="shared" ref="EV46:GQ46" si="193">BB46-CY46</f>
        <v>0</v>
      </c>
      <c r="EW46" s="193">
        <f t="shared" si="193"/>
        <v>0</v>
      </c>
      <c r="EX46" s="193">
        <f t="shared" si="193"/>
        <v>0</v>
      </c>
      <c r="EY46" s="193">
        <f t="shared" si="193"/>
        <v>0</v>
      </c>
      <c r="EZ46" s="193">
        <f t="shared" si="193"/>
        <v>0</v>
      </c>
      <c r="FA46" s="193">
        <f t="shared" si="193"/>
        <v>0</v>
      </c>
      <c r="FB46" s="193">
        <f t="shared" si="193"/>
        <v>0</v>
      </c>
      <c r="FC46" s="193">
        <f t="shared" si="193"/>
        <v>0</v>
      </c>
      <c r="FD46" s="193">
        <f t="shared" si="193"/>
        <v>0</v>
      </c>
      <c r="FE46" s="193">
        <f t="shared" si="193"/>
        <v>0</v>
      </c>
      <c r="FF46" s="193">
        <f t="shared" si="193"/>
        <v>0</v>
      </c>
      <c r="FG46" s="193">
        <f t="shared" si="193"/>
        <v>0</v>
      </c>
      <c r="FH46" s="193">
        <f t="shared" si="193"/>
        <v>0.0006633962272</v>
      </c>
      <c r="FI46" s="193">
        <f t="shared" si="193"/>
        <v>0.001549160806</v>
      </c>
      <c r="FJ46" s="193">
        <f t="shared" si="193"/>
        <v>0.002667130189</v>
      </c>
      <c r="FK46" s="193">
        <f t="shared" si="193"/>
        <v>0.004950645909</v>
      </c>
      <c r="FL46" s="193">
        <f t="shared" si="193"/>
        <v>0.01256101879</v>
      </c>
      <c r="FM46" s="193">
        <f t="shared" si="193"/>
        <v>0.02678576034</v>
      </c>
      <c r="FN46" s="193">
        <f t="shared" si="193"/>
        <v>0.05259000223</v>
      </c>
      <c r="FO46" s="193">
        <f t="shared" si="193"/>
        <v>0.08057637023</v>
      </c>
      <c r="FP46" s="193">
        <f t="shared" si="193"/>
        <v>0.1132463549</v>
      </c>
      <c r="FQ46" s="193">
        <f t="shared" si="193"/>
        <v>0.1321557717</v>
      </c>
      <c r="FR46" s="193">
        <f t="shared" si="193"/>
        <v>0.1780911026</v>
      </c>
      <c r="FS46" s="193">
        <f t="shared" si="193"/>
        <v>0.2014699231</v>
      </c>
      <c r="FT46" s="193">
        <f t="shared" si="193"/>
        <v>0.2134897477</v>
      </c>
      <c r="FU46" s="193">
        <f t="shared" si="193"/>
        <v>0.1925039465</v>
      </c>
      <c r="FV46" s="193">
        <f t="shared" si="193"/>
        <v>0.20160472</v>
      </c>
      <c r="FW46" s="193">
        <f t="shared" si="193"/>
        <v>0.1904777766</v>
      </c>
      <c r="FX46" s="193">
        <f t="shared" si="193"/>
        <v>0.1756277784</v>
      </c>
      <c r="FY46" s="193">
        <f t="shared" si="193"/>
        <v>0.1325602074</v>
      </c>
      <c r="FZ46" s="193">
        <f t="shared" si="193"/>
        <v>0.103886166</v>
      </c>
      <c r="GA46" s="193">
        <f t="shared" si="193"/>
        <v>0.06573474356</v>
      </c>
      <c r="GB46" s="193">
        <f t="shared" si="193"/>
        <v>0.04484730421</v>
      </c>
      <c r="GC46" s="193">
        <f t="shared" si="193"/>
        <v>0.03169809272</v>
      </c>
      <c r="GD46" s="193">
        <f t="shared" si="193"/>
        <v>0.01511798408</v>
      </c>
      <c r="GE46" s="193">
        <f t="shared" si="193"/>
        <v>0.007479897276</v>
      </c>
      <c r="GF46" s="193">
        <f t="shared" si="193"/>
        <v>0.002847088913</v>
      </c>
      <c r="GG46" s="193">
        <f t="shared" si="193"/>
        <v>0.0002738081657</v>
      </c>
      <c r="GH46" s="193">
        <f t="shared" si="193"/>
        <v>0.00006337256133</v>
      </c>
      <c r="GI46" s="193">
        <f t="shared" si="193"/>
        <v>0</v>
      </c>
      <c r="GJ46" s="193">
        <f t="shared" si="193"/>
        <v>0</v>
      </c>
      <c r="GK46" s="193">
        <f t="shared" si="193"/>
        <v>0</v>
      </c>
      <c r="GL46" s="193">
        <f t="shared" si="193"/>
        <v>0</v>
      </c>
      <c r="GM46" s="193">
        <f t="shared" si="193"/>
        <v>0</v>
      </c>
      <c r="GN46" s="193">
        <f t="shared" si="193"/>
        <v>0</v>
      </c>
      <c r="GO46" s="193">
        <f t="shared" si="193"/>
        <v>0</v>
      </c>
      <c r="GP46" s="193">
        <f t="shared" si="193"/>
        <v>0</v>
      </c>
      <c r="GQ46" s="193">
        <f t="shared" si="193"/>
        <v>0</v>
      </c>
      <c r="GR46" s="193">
        <f t="shared" si="21"/>
        <v>10.58151019</v>
      </c>
      <c r="GS46" s="193">
        <f t="shared" ref="GS46:IN46" si="194">E46-EV46</f>
        <v>0.1746696511</v>
      </c>
      <c r="GT46" s="193">
        <f t="shared" si="194"/>
        <v>0.1566418202</v>
      </c>
      <c r="GU46" s="193">
        <f t="shared" si="194"/>
        <v>0.1482288324</v>
      </c>
      <c r="GV46" s="193">
        <f t="shared" si="194"/>
        <v>0.1386139892</v>
      </c>
      <c r="GW46" s="193">
        <f t="shared" si="194"/>
        <v>0.1330053307</v>
      </c>
      <c r="GX46" s="193">
        <f t="shared" si="194"/>
        <v>0.1281979091</v>
      </c>
      <c r="GY46" s="193">
        <f t="shared" si="194"/>
        <v>0.1277972906</v>
      </c>
      <c r="GZ46" s="193">
        <f t="shared" si="194"/>
        <v>0.1269960537</v>
      </c>
      <c r="HA46" s="193">
        <f t="shared" si="194"/>
        <v>0.1269960537</v>
      </c>
      <c r="HB46" s="193">
        <f t="shared" si="194"/>
        <v>0.1318034753</v>
      </c>
      <c r="HC46" s="193">
        <f t="shared" si="194"/>
        <v>0.1370115153</v>
      </c>
      <c r="HD46" s="193">
        <f t="shared" si="194"/>
        <v>0.1490300693</v>
      </c>
      <c r="HE46" s="193">
        <f t="shared" si="194"/>
        <v>0.1756087288</v>
      </c>
      <c r="HF46" s="193">
        <f t="shared" si="194"/>
        <v>0.200362546</v>
      </c>
      <c r="HG46" s="193">
        <f t="shared" si="194"/>
        <v>0.2397070417</v>
      </c>
      <c r="HH46" s="193">
        <f t="shared" si="194"/>
        <v>0.2634637262</v>
      </c>
      <c r="HI46" s="193">
        <f t="shared" si="194"/>
        <v>0.2726793289</v>
      </c>
      <c r="HJ46" s="193">
        <f t="shared" si="194"/>
        <v>0.2656657198</v>
      </c>
      <c r="HK46" s="193">
        <f t="shared" si="194"/>
        <v>0.2406627148</v>
      </c>
      <c r="HL46" s="193">
        <f t="shared" si="194"/>
        <v>0.210272636</v>
      </c>
      <c r="HM46" s="193">
        <f t="shared" si="194"/>
        <v>0.1731958482</v>
      </c>
      <c r="HN46" s="193">
        <f t="shared" si="194"/>
        <v>0.1494790099</v>
      </c>
      <c r="HO46" s="193">
        <f t="shared" si="194"/>
        <v>0.1007393497</v>
      </c>
      <c r="HP46" s="193">
        <f t="shared" si="194"/>
        <v>0.07736052921</v>
      </c>
      <c r="HQ46" s="193">
        <f t="shared" si="194"/>
        <v>0.07335307389</v>
      </c>
      <c r="HR46" s="193">
        <f t="shared" si="194"/>
        <v>0.0935376381</v>
      </c>
      <c r="HS46" s="193">
        <f t="shared" si="194"/>
        <v>0.08243377235</v>
      </c>
      <c r="HT46" s="193">
        <f t="shared" si="194"/>
        <v>0.08434649099</v>
      </c>
      <c r="HU46" s="193">
        <f t="shared" si="194"/>
        <v>0.09318721221</v>
      </c>
      <c r="HV46" s="193">
        <f t="shared" si="194"/>
        <v>0.1406615863</v>
      </c>
      <c r="HW46" s="193">
        <f t="shared" si="194"/>
        <v>0.1761461416</v>
      </c>
      <c r="HX46" s="193">
        <f t="shared" si="194"/>
        <v>0.2283192104</v>
      </c>
      <c r="HY46" s="193">
        <f t="shared" si="194"/>
        <v>0.2744456131</v>
      </c>
      <c r="HZ46" s="193">
        <f t="shared" si="194"/>
        <v>0.3260541973</v>
      </c>
      <c r="IA46" s="193">
        <f t="shared" si="194"/>
        <v>0.3861815332</v>
      </c>
      <c r="IB46" s="193">
        <f t="shared" si="194"/>
        <v>0.4259091591</v>
      </c>
      <c r="IC46" s="193">
        <f t="shared" si="194"/>
        <v>0.441639099</v>
      </c>
      <c r="ID46" s="193">
        <f t="shared" si="194"/>
        <v>0.4376822987</v>
      </c>
      <c r="IE46" s="193">
        <f t="shared" si="194"/>
        <v>0.4186229861</v>
      </c>
      <c r="IF46" s="193">
        <f t="shared" si="194"/>
        <v>0.3950098074</v>
      </c>
      <c r="IG46" s="193">
        <f t="shared" si="194"/>
        <v>0.3797863057</v>
      </c>
      <c r="IH46" s="193">
        <f t="shared" si="194"/>
        <v>0.3601560008</v>
      </c>
      <c r="II46" s="193">
        <f t="shared" si="194"/>
        <v>0.3433300253</v>
      </c>
      <c r="IJ46" s="193">
        <f t="shared" si="194"/>
        <v>0.3261034312</v>
      </c>
      <c r="IK46" s="193">
        <f t="shared" si="194"/>
        <v>0.3092774557</v>
      </c>
      <c r="IL46" s="193">
        <f t="shared" si="194"/>
        <v>0.2780292153</v>
      </c>
      <c r="IM46" s="193">
        <f t="shared" si="194"/>
        <v>0.2451785011</v>
      </c>
      <c r="IN46" s="193">
        <f t="shared" si="194"/>
        <v>0.2139302608</v>
      </c>
      <c r="IO46" s="193">
        <f t="shared" si="23"/>
        <v>0</v>
      </c>
      <c r="IP46" s="193">
        <f t="shared" si="29"/>
        <v>0</v>
      </c>
      <c r="IQ46" s="193">
        <f t="shared" ref="IQ46:KK46" si="195">MAX((MIN(CZ46+IP46,$IO$7))-GT46,0)</f>
        <v>0</v>
      </c>
      <c r="IR46" s="193">
        <f t="shared" si="195"/>
        <v>0</v>
      </c>
      <c r="IS46" s="193">
        <f t="shared" si="195"/>
        <v>0</v>
      </c>
      <c r="IT46" s="193">
        <f t="shared" si="195"/>
        <v>0</v>
      </c>
      <c r="IU46" s="193">
        <f t="shared" si="195"/>
        <v>0</v>
      </c>
      <c r="IV46" s="193">
        <f t="shared" si="195"/>
        <v>0</v>
      </c>
      <c r="IW46" s="193">
        <f t="shared" si="195"/>
        <v>0</v>
      </c>
      <c r="IX46" s="193">
        <f t="shared" si="195"/>
        <v>0</v>
      </c>
      <c r="IY46" s="193">
        <f t="shared" si="195"/>
        <v>0</v>
      </c>
      <c r="IZ46" s="193">
        <f t="shared" si="195"/>
        <v>0</v>
      </c>
      <c r="JA46" s="193">
        <f t="shared" si="195"/>
        <v>0</v>
      </c>
      <c r="JB46" s="193">
        <f t="shared" si="195"/>
        <v>0</v>
      </c>
      <c r="JC46" s="193">
        <f t="shared" si="195"/>
        <v>0</v>
      </c>
      <c r="JD46" s="193">
        <f t="shared" si="195"/>
        <v>0</v>
      </c>
      <c r="JE46" s="193">
        <f t="shared" si="195"/>
        <v>0</v>
      </c>
      <c r="JF46" s="193">
        <f t="shared" si="195"/>
        <v>0</v>
      </c>
      <c r="JG46" s="193">
        <f t="shared" si="195"/>
        <v>0</v>
      </c>
      <c r="JH46" s="193">
        <f t="shared" si="195"/>
        <v>0</v>
      </c>
      <c r="JI46" s="193">
        <f t="shared" si="195"/>
        <v>0</v>
      </c>
      <c r="JJ46" s="193">
        <f t="shared" si="195"/>
        <v>0</v>
      </c>
      <c r="JK46" s="193">
        <f t="shared" si="195"/>
        <v>0</v>
      </c>
      <c r="JL46" s="193">
        <f t="shared" si="195"/>
        <v>0</v>
      </c>
      <c r="JM46" s="193">
        <f t="shared" si="195"/>
        <v>0</v>
      </c>
      <c r="JN46" s="193">
        <f t="shared" si="195"/>
        <v>0</v>
      </c>
      <c r="JO46" s="193">
        <f t="shared" si="195"/>
        <v>0</v>
      </c>
      <c r="JP46" s="193">
        <f t="shared" si="195"/>
        <v>0</v>
      </c>
      <c r="JQ46" s="193">
        <f t="shared" si="195"/>
        <v>0</v>
      </c>
      <c r="JR46" s="193">
        <f t="shared" si="195"/>
        <v>0</v>
      </c>
      <c r="JS46" s="193">
        <f t="shared" si="195"/>
        <v>0</v>
      </c>
      <c r="JT46" s="193">
        <f t="shared" si="195"/>
        <v>0</v>
      </c>
      <c r="JU46" s="193">
        <f t="shared" si="195"/>
        <v>0</v>
      </c>
      <c r="JV46" s="193">
        <f t="shared" si="195"/>
        <v>0</v>
      </c>
      <c r="JW46" s="193">
        <f t="shared" si="195"/>
        <v>0</v>
      </c>
      <c r="JX46" s="193">
        <f t="shared" si="195"/>
        <v>0</v>
      </c>
      <c r="JY46" s="193">
        <f t="shared" si="195"/>
        <v>0</v>
      </c>
      <c r="JZ46" s="193">
        <f t="shared" si="195"/>
        <v>0</v>
      </c>
      <c r="KA46" s="193">
        <f t="shared" si="195"/>
        <v>0</v>
      </c>
      <c r="KB46" s="193">
        <f t="shared" si="195"/>
        <v>0</v>
      </c>
      <c r="KC46" s="193">
        <f t="shared" si="195"/>
        <v>0</v>
      </c>
      <c r="KD46" s="193">
        <f t="shared" si="195"/>
        <v>0</v>
      </c>
      <c r="KE46" s="193">
        <f t="shared" si="195"/>
        <v>0</v>
      </c>
      <c r="KF46" s="193">
        <f t="shared" si="195"/>
        <v>0</v>
      </c>
      <c r="KG46" s="193">
        <f t="shared" si="195"/>
        <v>0</v>
      </c>
      <c r="KH46" s="193">
        <f t="shared" si="195"/>
        <v>0</v>
      </c>
      <c r="KI46" s="193">
        <f t="shared" si="195"/>
        <v>0</v>
      </c>
      <c r="KJ46" s="193">
        <f t="shared" si="195"/>
        <v>0</v>
      </c>
      <c r="KK46" s="193">
        <f t="shared" si="195"/>
        <v>0</v>
      </c>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row>
    <row r="47" ht="14.25" customHeight="1">
      <c r="A47" s="1">
        <v>2.0</v>
      </c>
      <c r="B47" s="1">
        <f t="shared" ref="B47:C47" si="196">B46+1</f>
        <v>37</v>
      </c>
      <c r="C47" s="267">
        <f t="shared" si="196"/>
        <v>43502</v>
      </c>
      <c r="D47" s="193">
        <f t="shared" si="15"/>
        <v>12.91593934</v>
      </c>
      <c r="E47" s="193">
        <f>(SUMIFS(Profile!$F$2:$F$17521,Profile!$B$2:$B$17521,$B47,Profile!$C$2:$C$17521,E$8))*$C$6</f>
        <v>0.1878900605</v>
      </c>
      <c r="F47" s="193">
        <f>(SUMIFS(Profile!$F$2:$F$17521,Profile!$B$2:$B$17521,$B47,Profile!$C$2:$C$17521,F$8))*$C$6</f>
        <v>0.1686603741</v>
      </c>
      <c r="G47" s="193">
        <f>(SUMIFS(Profile!$F$2:$F$17521,Profile!$B$2:$B$17521,$B47,Profile!$C$2:$C$17521,G$8))*$C$6</f>
        <v>0.1574430571</v>
      </c>
      <c r="H47" s="193">
        <f>(SUMIFS(Profile!$F$2:$F$17521,Profile!$B$2:$B$17521,$B47,Profile!$C$2:$C$17521,H$8))*$C$6</f>
        <v>0.1490300693</v>
      </c>
      <c r="I47" s="193">
        <f>(SUMIFS(Profile!$F$2:$F$17521,Profile!$B$2:$B$17521,$B47,Profile!$C$2:$C$17521,I$8))*$C$6</f>
        <v>0.1394152261</v>
      </c>
      <c r="J47" s="193">
        <f>(SUMIFS(Profile!$F$2:$F$17521,Profile!$B$2:$B$17521,$B47,Profile!$C$2:$C$17521,J$8))*$C$6</f>
        <v>0.1314028568</v>
      </c>
      <c r="K47" s="193">
        <f>(SUMIFS(Profile!$F$2:$F$17521,Profile!$B$2:$B$17521,$B47,Profile!$C$2:$C$17521,K$8))*$C$6</f>
        <v>0.1314028568</v>
      </c>
      <c r="L47" s="193">
        <f>(SUMIFS(Profile!$F$2:$F$17521,Profile!$B$2:$B$17521,$B47,Profile!$C$2:$C$17521,L$8))*$C$6</f>
        <v>0.1285985275</v>
      </c>
      <c r="M47" s="193">
        <f>(SUMIFS(Profile!$F$2:$F$17521,Profile!$B$2:$B$17521,$B47,Profile!$C$2:$C$17521,M$8))*$C$6</f>
        <v>0.1273966722</v>
      </c>
      <c r="N47" s="193">
        <f>(SUMIFS(Profile!$F$2:$F$17521,Profile!$B$2:$B$17521,$B47,Profile!$C$2:$C$17521,N$8))*$C$6</f>
        <v>0.1310022383</v>
      </c>
      <c r="O47" s="193">
        <f>(SUMIFS(Profile!$F$2:$F$17521,Profile!$B$2:$B$17521,$B47,Profile!$C$2:$C$17521,O$8))*$C$6</f>
        <v>0.1346078045</v>
      </c>
      <c r="P47" s="193">
        <f>(SUMIFS(Profile!$F$2:$F$17521,Profile!$B$2:$B$17521,$B47,Profile!$C$2:$C$17521,P$8))*$C$6</f>
        <v>0.1418189369</v>
      </c>
      <c r="Q47" s="193">
        <f>(SUMIFS(Profile!$F$2:$F$17521,Profile!$B$2:$B$17521,$B47,Profile!$C$2:$C$17521,Q$8))*$C$6</f>
        <v>0.1518343986</v>
      </c>
      <c r="R47" s="193">
        <f>(SUMIFS(Profile!$F$2:$F$17521,Profile!$B$2:$B$17521,$B47,Profile!$C$2:$C$17521,R$8))*$C$6</f>
        <v>0.1654554264</v>
      </c>
      <c r="S47" s="193">
        <f>(SUMIFS(Profile!$F$2:$F$17521,Profile!$B$2:$B$17521,$B47,Profile!$C$2:$C$17521,S$8))*$C$6</f>
        <v>0.1918962452</v>
      </c>
      <c r="T47" s="193">
        <f>(SUMIFS(Profile!$F$2:$F$17521,Profile!$B$2:$B$17521,$B47,Profile!$C$2:$C$17521,T$8))*$C$6</f>
        <v>0.2187376824</v>
      </c>
      <c r="U47" s="193">
        <f>(SUMIFS(Profile!$F$2:$F$17521,Profile!$B$2:$B$17521,$B47,Profile!$C$2:$C$17521,U$8))*$C$6</f>
        <v>0.251989015</v>
      </c>
      <c r="V47" s="193">
        <f>(SUMIFS(Profile!$F$2:$F$17521,Profile!$B$2:$B$17521,$B47,Profile!$C$2:$C$17521,V$8))*$C$6</f>
        <v>0.2848397292</v>
      </c>
      <c r="W47" s="193">
        <f>(SUMIFS(Profile!$F$2:$F$17521,Profile!$B$2:$B$17521,$B47,Profile!$C$2:$C$17521,W$8))*$C$6</f>
        <v>0.2980601386</v>
      </c>
      <c r="X47" s="193">
        <f>(SUMIFS(Profile!$F$2:$F$17521,Profile!$B$2:$B$17521,$B47,Profile!$C$2:$C$17521,X$8))*$C$6</f>
        <v>0.3128830219</v>
      </c>
      <c r="Y47" s="193">
        <f>(SUMIFS(Profile!$F$2:$F$17521,Profile!$B$2:$B$17521,$B47,Profile!$C$2:$C$17521,Y$8))*$C$6</f>
        <v>0.3148861142</v>
      </c>
      <c r="Z47" s="193">
        <f>(SUMIFS(Profile!$F$2:$F$17521,Profile!$B$2:$B$17521,$B47,Profile!$C$2:$C$17521,Z$8))*$C$6</f>
        <v>0.3084762187</v>
      </c>
      <c r="AA47" s="193">
        <f>(SUMIFS(Profile!$F$2:$F$17521,Profile!$B$2:$B$17521,$B47,Profile!$C$2:$C$17521,AA$8))*$C$6</f>
        <v>0.3036687971</v>
      </c>
      <c r="AB47" s="193">
        <f>(SUMIFS(Profile!$F$2:$F$17521,Profile!$B$2:$B$17521,$B47,Profile!$C$2:$C$17521,AB$8))*$C$6</f>
        <v>0.3008644679</v>
      </c>
      <c r="AC47" s="193">
        <f>(SUMIFS(Profile!$F$2:$F$17521,Profile!$B$2:$B$17521,$B47,Profile!$C$2:$C$17521,AC$8))*$C$6</f>
        <v>0.3044700341</v>
      </c>
      <c r="AD47" s="193">
        <f>(SUMIFS(Profile!$F$2:$F$17521,Profile!$B$2:$B$17521,$B47,Profile!$C$2:$C$17521,AD$8))*$C$6</f>
        <v>0.3060725079</v>
      </c>
      <c r="AE47" s="193">
        <f>(SUMIFS(Profile!$F$2:$F$17521,Profile!$B$2:$B$17521,$B47,Profile!$C$2:$C$17521,AE$8))*$C$6</f>
        <v>0.3020663233</v>
      </c>
      <c r="AF47" s="193">
        <f>(SUMIFS(Profile!$F$2:$F$17521,Profile!$B$2:$B$17521,$B47,Profile!$C$2:$C$17521,AF$8))*$C$6</f>
        <v>0.2928520986</v>
      </c>
      <c r="AG47" s="193">
        <f>(SUMIFS(Profile!$F$2:$F$17521,Profile!$B$2:$B$17521,$B47,Profile!$C$2:$C$17521,AG$8))*$C$6</f>
        <v>0.288044677</v>
      </c>
      <c r="AH47" s="193">
        <f>(SUMIFS(Profile!$F$2:$F$17521,Profile!$B$2:$B$17521,$B47,Profile!$C$2:$C$17521,AH$8))*$C$6</f>
        <v>0.2960570463</v>
      </c>
      <c r="AI47" s="193">
        <f>(SUMIFS(Profile!$F$2:$F$17521,Profile!$B$2:$B$17521,$B47,Profile!$C$2:$C$17521,AI$8))*$C$6</f>
        <v>0.3000632309</v>
      </c>
      <c r="AJ47" s="193">
        <f>(SUMIFS(Profile!$F$2:$F$17521,Profile!$B$2:$B$17521,$B47,Profile!$C$2:$C$17521,AJ$8))*$C$6</f>
        <v>0.3084762187</v>
      </c>
      <c r="AK47" s="193">
        <f>(SUMIFS(Profile!$F$2:$F$17521,Profile!$B$2:$B$17521,$B47,Profile!$C$2:$C$17521,AK$8))*$C$6</f>
        <v>0.3188922988</v>
      </c>
      <c r="AL47" s="193">
        <f>(SUMIFS(Profile!$F$2:$F$17521,Profile!$B$2:$B$17521,$B47,Profile!$C$2:$C$17521,AL$8))*$C$6</f>
        <v>0.3589541454</v>
      </c>
      <c r="AM47" s="193">
        <f>(SUMIFS(Profile!$F$2:$F$17521,Profile!$B$2:$B$17521,$B47,Profile!$C$2:$C$17521,AM$8))*$C$6</f>
        <v>0.4085507115</v>
      </c>
      <c r="AN47" s="193">
        <f>(SUMIFS(Profile!$F$2:$F$17521,Profile!$B$2:$B$17521,$B47,Profile!$C$2:$C$17521,AN$8))*$C$6</f>
        <v>0.4399992611</v>
      </c>
      <c r="AO47" s="193">
        <f>(SUMIFS(Profile!$F$2:$F$17521,Profile!$B$2:$B$17521,$B47,Profile!$C$2:$C$17521,AO$8))*$C$6</f>
        <v>0.4522181243</v>
      </c>
      <c r="AP47" s="193">
        <f>(SUMIFS(Profile!$F$2:$F$17521,Profile!$B$2:$B$17521,$B47,Profile!$C$2:$C$17521,AP$8))*$C$6</f>
        <v>0.4465694039</v>
      </c>
      <c r="AQ47" s="193">
        <f>(SUMIFS(Profile!$F$2:$F$17521,Profile!$B$2:$B$17521,$B47,Profile!$C$2:$C$17521,AQ$8))*$C$6</f>
        <v>0.4240145843</v>
      </c>
      <c r="AR47" s="193">
        <f>(SUMIFS(Profile!$F$2:$F$17521,Profile!$B$2:$B$17521,$B47,Profile!$C$2:$C$17521,AR$8))*$C$6</f>
        <v>0.3950098074</v>
      </c>
      <c r="AS47" s="193">
        <f>(SUMIFS(Profile!$F$2:$F$17521,Profile!$B$2:$B$17521,$B47,Profile!$C$2:$C$17521,AS$8))*$C$6</f>
        <v>0.3753795025</v>
      </c>
      <c r="AT47" s="193">
        <f>(SUMIFS(Profile!$F$2:$F$17521,Profile!$B$2:$B$17521,$B47,Profile!$C$2:$C$17521,AT$8))*$C$6</f>
        <v>0.3557491977</v>
      </c>
      <c r="AU47" s="193">
        <f>(SUMIFS(Profile!$F$2:$F$17521,Profile!$B$2:$B$17521,$B47,Profile!$C$2:$C$17521,AU$8))*$C$6</f>
        <v>0.3397244591</v>
      </c>
      <c r="AV47" s="193">
        <f>(SUMIFS(Profile!$F$2:$F$17521,Profile!$B$2:$B$17521,$B47,Profile!$C$2:$C$17521,AV$8))*$C$6</f>
        <v>0.3176904434</v>
      </c>
      <c r="AW47" s="193">
        <f>(SUMIFS(Profile!$F$2:$F$17521,Profile!$B$2:$B$17521,$B47,Profile!$C$2:$C$17521,AW$8))*$C$6</f>
        <v>0.3024669417</v>
      </c>
      <c r="AX47" s="193">
        <f>(SUMIFS(Profile!$F$2:$F$17521,Profile!$B$2:$B$17521,$B47,Profile!$C$2:$C$17521,AX$8))*$C$6</f>
        <v>0.2776285969</v>
      </c>
      <c r="AY47" s="193">
        <f>(SUMIFS(Profile!$F$2:$F$17521,Profile!$B$2:$B$17521,$B47,Profile!$C$2:$C$17521,AY$8))*$C$6</f>
        <v>0.2499859227</v>
      </c>
      <c r="AZ47" s="193">
        <f>(SUMIFS(Profile!$F$2:$F$17521,Profile!$B$2:$B$17521,$B47,Profile!$C$2:$C$17521,AZ$8))*$C$6</f>
        <v>0.222743867</v>
      </c>
      <c r="BA47" s="193">
        <f t="shared" si="16"/>
        <v>3.588801148</v>
      </c>
      <c r="BB47" s="193">
        <f>(SUMIFS(Profile!$E$2:$E$17521,Profile!$B$2:$B$17521,$B47,Profile!$C$2:$C$17521,BB$8))*$C$9</f>
        <v>0</v>
      </c>
      <c r="BC47" s="193">
        <f>(SUMIFS(Profile!$E$2:$E$17521,Profile!$B$2:$B$17521,$B47,Profile!$C$2:$C$17521,BC$8))*$C$9</f>
        <v>0</v>
      </c>
      <c r="BD47" s="193">
        <f>(SUMIFS(Profile!$E$2:$E$17521,Profile!$B$2:$B$17521,$B47,Profile!$C$2:$C$17521,BD$8))*$C$9</f>
        <v>0</v>
      </c>
      <c r="BE47" s="193">
        <f>(SUMIFS(Profile!$E$2:$E$17521,Profile!$B$2:$B$17521,$B47,Profile!$C$2:$C$17521,BE$8))*$C$9</f>
        <v>0</v>
      </c>
      <c r="BF47" s="193">
        <f>(SUMIFS(Profile!$E$2:$E$17521,Profile!$B$2:$B$17521,$B47,Profile!$C$2:$C$17521,BF$8))*$C$9</f>
        <v>0</v>
      </c>
      <c r="BG47" s="193">
        <f>(SUMIFS(Profile!$E$2:$E$17521,Profile!$B$2:$B$17521,$B47,Profile!$C$2:$C$17521,BG$8))*$C$9</f>
        <v>0</v>
      </c>
      <c r="BH47" s="193">
        <f>(SUMIFS(Profile!$E$2:$E$17521,Profile!$B$2:$B$17521,$B47,Profile!$C$2:$C$17521,BH$8))*$C$9</f>
        <v>0</v>
      </c>
      <c r="BI47" s="193">
        <f>(SUMIFS(Profile!$E$2:$E$17521,Profile!$B$2:$B$17521,$B47,Profile!$C$2:$C$17521,BI$8))*$C$9</f>
        <v>0</v>
      </c>
      <c r="BJ47" s="193">
        <f>(SUMIFS(Profile!$E$2:$E$17521,Profile!$B$2:$B$17521,$B47,Profile!$C$2:$C$17521,BJ$8))*$C$9</f>
        <v>0</v>
      </c>
      <c r="BK47" s="193">
        <f>(SUMIFS(Profile!$E$2:$E$17521,Profile!$B$2:$B$17521,$B47,Profile!$C$2:$C$17521,BK$8))*$C$9</f>
        <v>0</v>
      </c>
      <c r="BL47" s="193">
        <f>(SUMIFS(Profile!$E$2:$E$17521,Profile!$B$2:$B$17521,$B47,Profile!$C$2:$C$17521,BL$8))*$C$9</f>
        <v>0</v>
      </c>
      <c r="BM47" s="193">
        <f>(SUMIFS(Profile!$E$2:$E$17521,Profile!$B$2:$B$17521,$B47,Profile!$C$2:$C$17521,BM$8))*$C$9</f>
        <v>0</v>
      </c>
      <c r="BN47" s="193">
        <f>(SUMIFS(Profile!$E$2:$E$17521,Profile!$B$2:$B$17521,$B47,Profile!$C$2:$C$17521,BN$8))*$C$9</f>
        <v>0.0001401291496</v>
      </c>
      <c r="BO47" s="193">
        <f>(SUMIFS(Profile!$E$2:$E$17521,Profile!$B$2:$B$17521,$B47,Profile!$C$2:$C$17521,BO$8))*$C$9</f>
        <v>0.0004561856895</v>
      </c>
      <c r="BP47" s="193">
        <f>(SUMIFS(Profile!$E$2:$E$17521,Profile!$B$2:$B$17521,$B47,Profile!$C$2:$C$17521,BP$8))*$C$9</f>
        <v>0.001817808865</v>
      </c>
      <c r="BQ47" s="193">
        <f>(SUMIFS(Profile!$E$2:$E$17521,Profile!$B$2:$B$17521,$B47,Profile!$C$2:$C$17521,BQ$8))*$C$9</f>
        <v>0.01016477757</v>
      </c>
      <c r="BR47" s="193">
        <f>(SUMIFS(Profile!$E$2:$E$17521,Profile!$B$2:$B$17521,$B47,Profile!$C$2:$C$17521,BR$8))*$C$9</f>
        <v>0.01889052017</v>
      </c>
      <c r="BS47" s="193">
        <f>(SUMIFS(Profile!$E$2:$E$17521,Profile!$B$2:$B$17521,$B47,Profile!$C$2:$C$17521,BS$8))*$C$9</f>
        <v>0.04811977557</v>
      </c>
      <c r="BT47" s="193">
        <f>(SUMIFS(Profile!$E$2:$E$17521,Profile!$B$2:$B$17521,$B47,Profile!$C$2:$C$17521,BT$8))*$C$9</f>
        <v>0.1327623399</v>
      </c>
      <c r="BU47" s="193">
        <f>(SUMIFS(Profile!$E$2:$E$17521,Profile!$B$2:$B$17521,$B47,Profile!$C$2:$C$17521,BU$8))*$C$9</f>
        <v>0.217516763</v>
      </c>
      <c r="BV47" s="193">
        <f>(SUMIFS(Profile!$E$2:$E$17521,Profile!$B$2:$B$17521,$B47,Profile!$C$2:$C$17521,BV$8))*$C$9</f>
        <v>0.24629307</v>
      </c>
      <c r="BW47" s="193">
        <f>(SUMIFS(Profile!$E$2:$E$17521,Profile!$B$2:$B$17521,$B47,Profile!$C$2:$C$17521,BW$8))*$C$9</f>
        <v>0.2259759701</v>
      </c>
      <c r="BX47" s="193">
        <f>(SUMIFS(Profile!$E$2:$E$17521,Profile!$B$2:$B$17521,$B47,Profile!$C$2:$C$17521,BX$8))*$C$9</f>
        <v>0.3597759916</v>
      </c>
      <c r="BY47" s="193">
        <f>(SUMIFS(Profile!$E$2:$E$17521,Profile!$B$2:$B$17521,$B47,Profile!$C$2:$C$17521,BY$8))*$C$9</f>
        <v>0.3598474656</v>
      </c>
      <c r="BZ47" s="193">
        <f>(SUMIFS(Profile!$E$2:$E$17521,Profile!$B$2:$B$17521,$B47,Profile!$C$2:$C$17521,BZ$8))*$C$9</f>
        <v>0.3363577675</v>
      </c>
      <c r="CA47" s="193">
        <f>(SUMIFS(Profile!$E$2:$E$17521,Profile!$B$2:$B$17521,$B47,Profile!$C$2:$C$17521,CA$8))*$C$9</f>
        <v>0.30183005</v>
      </c>
      <c r="CB47" s="193">
        <f>(SUMIFS(Profile!$E$2:$E$17521,Profile!$B$2:$B$17521,$B47,Profile!$C$2:$C$17521,CB$8))*$C$9</f>
        <v>0.3590790873</v>
      </c>
      <c r="CC47" s="193">
        <f>(SUMIFS(Profile!$E$2:$E$17521,Profile!$B$2:$B$17521,$B47,Profile!$C$2:$C$17521,CC$8))*$C$9</f>
        <v>0.2853132851</v>
      </c>
      <c r="CD47" s="193">
        <f>(SUMIFS(Profile!$E$2:$E$17521,Profile!$B$2:$B$17521,$B47,Profile!$C$2:$C$17521,CD$8))*$C$9</f>
        <v>0.2270398604</v>
      </c>
      <c r="CE47" s="193">
        <f>(SUMIFS(Profile!$E$2:$E$17521,Profile!$B$2:$B$17521,$B47,Profile!$C$2:$C$17521,CE$8))*$C$9</f>
        <v>0.1577624632</v>
      </c>
      <c r="CF47" s="193">
        <f>(SUMIFS(Profile!$E$2:$E$17521,Profile!$B$2:$B$17521,$B47,Profile!$C$2:$C$17521,CF$8))*$C$9</f>
        <v>0.1165088771</v>
      </c>
      <c r="CG47" s="193">
        <f>(SUMIFS(Profile!$E$2:$E$17521,Profile!$B$2:$B$17521,$B47,Profile!$C$2:$C$17521,CG$8))*$C$9</f>
        <v>0.07685010294</v>
      </c>
      <c r="CH47" s="193">
        <f>(SUMIFS(Profile!$E$2:$E$17521,Profile!$B$2:$B$17521,$B47,Profile!$C$2:$C$17521,CH$8))*$C$9</f>
        <v>0.04879581284</v>
      </c>
      <c r="CI47" s="193">
        <f>(SUMIFS(Profile!$E$2:$E$17521,Profile!$B$2:$B$17521,$B47,Profile!$C$2:$C$17521,CI$8))*$C$9</f>
        <v>0.03255860405</v>
      </c>
      <c r="CJ47" s="193">
        <f>(SUMIFS(Profile!$E$2:$E$17521,Profile!$B$2:$B$17521,$B47,Profile!$C$2:$C$17521,CJ$8))*$C$9</f>
        <v>0.01453134444</v>
      </c>
      <c r="CK47" s="193">
        <f>(SUMIFS(Profile!$E$2:$E$17521,Profile!$B$2:$B$17521,$B47,Profile!$C$2:$C$17521,CK$8))*$C$9</f>
        <v>0.007488927463</v>
      </c>
      <c r="CL47" s="193">
        <f>(SUMIFS(Profile!$E$2:$E$17521,Profile!$B$2:$B$17521,$B47,Profile!$C$2:$C$17521,CL$8))*$C$9</f>
        <v>0.002468627332</v>
      </c>
      <c r="CM47" s="193">
        <f>(SUMIFS(Profile!$E$2:$E$17521,Profile!$B$2:$B$17521,$B47,Profile!$C$2:$C$17521,CM$8))*$C$9</f>
        <v>0.0003982957417</v>
      </c>
      <c r="CN47" s="193">
        <f>(SUMIFS(Profile!$E$2:$E$17521,Profile!$B$2:$B$17521,$B47,Profile!$C$2:$C$17521,CN$8))*$C$9</f>
        <v>0.00005724493453</v>
      </c>
      <c r="CO47" s="193">
        <f>(SUMIFS(Profile!$E$2:$E$17521,Profile!$B$2:$B$17521,$B47,Profile!$C$2:$C$17521,CO$8))*$C$9</f>
        <v>0</v>
      </c>
      <c r="CP47" s="193">
        <f>(SUMIFS(Profile!$E$2:$E$17521,Profile!$B$2:$B$17521,$B47,Profile!$C$2:$C$17521,CP$8))*$C$9</f>
        <v>0</v>
      </c>
      <c r="CQ47" s="193">
        <f>(SUMIFS(Profile!$E$2:$E$17521,Profile!$B$2:$B$17521,$B47,Profile!$C$2:$C$17521,CQ$8))*$C$9</f>
        <v>0</v>
      </c>
      <c r="CR47" s="193">
        <f>(SUMIFS(Profile!$E$2:$E$17521,Profile!$B$2:$B$17521,$B47,Profile!$C$2:$C$17521,CR$8))*$C$9</f>
        <v>0</v>
      </c>
      <c r="CS47" s="193">
        <f>(SUMIFS(Profile!$E$2:$E$17521,Profile!$B$2:$B$17521,$B47,Profile!$C$2:$C$17521,CS$8))*$C$9</f>
        <v>0</v>
      </c>
      <c r="CT47" s="193">
        <f>(SUMIFS(Profile!$E$2:$E$17521,Profile!$B$2:$B$17521,$B47,Profile!$C$2:$C$17521,CT$8))*$C$9</f>
        <v>0</v>
      </c>
      <c r="CU47" s="193">
        <f>(SUMIFS(Profile!$E$2:$E$17521,Profile!$B$2:$B$17521,$B47,Profile!$C$2:$C$17521,CU$8))*$C$9</f>
        <v>0</v>
      </c>
      <c r="CV47" s="193">
        <f>(SUMIFS(Profile!$E$2:$E$17521,Profile!$B$2:$B$17521,$B47,Profile!$C$2:$C$17521,CV$8))*$C$9</f>
        <v>0</v>
      </c>
      <c r="CW47" s="193">
        <f>(SUMIFS(Profile!$E$2:$E$17521,Profile!$B$2:$B$17521,$B47,Profile!$C$2:$C$17521,CW$8))*$C$9</f>
        <v>0</v>
      </c>
      <c r="CX47" s="193">
        <f t="shared" si="17"/>
        <v>0.2039906896</v>
      </c>
      <c r="CY47" s="193">
        <f t="shared" ref="CY47:ET47" si="197">MAX(BB47-E47,0)</f>
        <v>0</v>
      </c>
      <c r="CZ47" s="193">
        <f t="shared" si="197"/>
        <v>0</v>
      </c>
      <c r="DA47" s="193">
        <f t="shared" si="197"/>
        <v>0</v>
      </c>
      <c r="DB47" s="193">
        <f t="shared" si="197"/>
        <v>0</v>
      </c>
      <c r="DC47" s="193">
        <f t="shared" si="197"/>
        <v>0</v>
      </c>
      <c r="DD47" s="193">
        <f t="shared" si="197"/>
        <v>0</v>
      </c>
      <c r="DE47" s="193">
        <f t="shared" si="197"/>
        <v>0</v>
      </c>
      <c r="DF47" s="193">
        <f t="shared" si="197"/>
        <v>0</v>
      </c>
      <c r="DG47" s="193">
        <f t="shared" si="197"/>
        <v>0</v>
      </c>
      <c r="DH47" s="193">
        <f t="shared" si="197"/>
        <v>0</v>
      </c>
      <c r="DI47" s="193">
        <f t="shared" si="197"/>
        <v>0</v>
      </c>
      <c r="DJ47" s="193">
        <f t="shared" si="197"/>
        <v>0</v>
      </c>
      <c r="DK47" s="193">
        <f t="shared" si="197"/>
        <v>0</v>
      </c>
      <c r="DL47" s="193">
        <f t="shared" si="197"/>
        <v>0</v>
      </c>
      <c r="DM47" s="193">
        <f t="shared" si="197"/>
        <v>0</v>
      </c>
      <c r="DN47" s="193">
        <f t="shared" si="197"/>
        <v>0</v>
      </c>
      <c r="DO47" s="193">
        <f t="shared" si="197"/>
        <v>0</v>
      </c>
      <c r="DP47" s="193">
        <f t="shared" si="197"/>
        <v>0</v>
      </c>
      <c r="DQ47" s="193">
        <f t="shared" si="197"/>
        <v>0</v>
      </c>
      <c r="DR47" s="193">
        <f t="shared" si="197"/>
        <v>0</v>
      </c>
      <c r="DS47" s="193">
        <f t="shared" si="197"/>
        <v>0</v>
      </c>
      <c r="DT47" s="193">
        <f t="shared" si="197"/>
        <v>0</v>
      </c>
      <c r="DU47" s="193">
        <f t="shared" si="197"/>
        <v>0.05610719442</v>
      </c>
      <c r="DV47" s="193">
        <f t="shared" si="197"/>
        <v>0.05898299769</v>
      </c>
      <c r="DW47" s="193">
        <f t="shared" si="197"/>
        <v>0.03188773346</v>
      </c>
      <c r="DX47" s="193">
        <f t="shared" si="197"/>
        <v>0</v>
      </c>
      <c r="DY47" s="193">
        <f t="shared" si="197"/>
        <v>0.05701276402</v>
      </c>
      <c r="DZ47" s="193">
        <f t="shared" si="197"/>
        <v>0</v>
      </c>
      <c r="EA47" s="193">
        <f t="shared" si="197"/>
        <v>0</v>
      </c>
      <c r="EB47" s="193">
        <f t="shared" si="197"/>
        <v>0</v>
      </c>
      <c r="EC47" s="193">
        <f t="shared" si="197"/>
        <v>0</v>
      </c>
      <c r="ED47" s="193">
        <f t="shared" si="197"/>
        <v>0</v>
      </c>
      <c r="EE47" s="193">
        <f t="shared" si="197"/>
        <v>0</v>
      </c>
      <c r="EF47" s="193">
        <f t="shared" si="197"/>
        <v>0</v>
      </c>
      <c r="EG47" s="193">
        <f t="shared" si="197"/>
        <v>0</v>
      </c>
      <c r="EH47" s="193">
        <f t="shared" si="197"/>
        <v>0</v>
      </c>
      <c r="EI47" s="193">
        <f t="shared" si="197"/>
        <v>0</v>
      </c>
      <c r="EJ47" s="193">
        <f t="shared" si="197"/>
        <v>0</v>
      </c>
      <c r="EK47" s="193">
        <f t="shared" si="197"/>
        <v>0</v>
      </c>
      <c r="EL47" s="193">
        <f t="shared" si="197"/>
        <v>0</v>
      </c>
      <c r="EM47" s="193">
        <f t="shared" si="197"/>
        <v>0</v>
      </c>
      <c r="EN47" s="193">
        <f t="shared" si="197"/>
        <v>0</v>
      </c>
      <c r="EO47" s="193">
        <f t="shared" si="197"/>
        <v>0</v>
      </c>
      <c r="EP47" s="193">
        <f t="shared" si="197"/>
        <v>0</v>
      </c>
      <c r="EQ47" s="193">
        <f t="shared" si="197"/>
        <v>0</v>
      </c>
      <c r="ER47" s="193">
        <f t="shared" si="197"/>
        <v>0</v>
      </c>
      <c r="ES47" s="193">
        <f t="shared" si="197"/>
        <v>0</v>
      </c>
      <c r="ET47" s="193">
        <f t="shared" si="197"/>
        <v>0</v>
      </c>
      <c r="EU47" s="193">
        <f t="shared" si="19"/>
        <v>3.384810458</v>
      </c>
      <c r="EV47" s="193">
        <f t="shared" ref="EV47:GQ47" si="198">BB47-CY47</f>
        <v>0</v>
      </c>
      <c r="EW47" s="193">
        <f t="shared" si="198"/>
        <v>0</v>
      </c>
      <c r="EX47" s="193">
        <f t="shared" si="198"/>
        <v>0</v>
      </c>
      <c r="EY47" s="193">
        <f t="shared" si="198"/>
        <v>0</v>
      </c>
      <c r="EZ47" s="193">
        <f t="shared" si="198"/>
        <v>0</v>
      </c>
      <c r="FA47" s="193">
        <f t="shared" si="198"/>
        <v>0</v>
      </c>
      <c r="FB47" s="193">
        <f t="shared" si="198"/>
        <v>0</v>
      </c>
      <c r="FC47" s="193">
        <f t="shared" si="198"/>
        <v>0</v>
      </c>
      <c r="FD47" s="193">
        <f t="shared" si="198"/>
        <v>0</v>
      </c>
      <c r="FE47" s="193">
        <f t="shared" si="198"/>
        <v>0</v>
      </c>
      <c r="FF47" s="193">
        <f t="shared" si="198"/>
        <v>0</v>
      </c>
      <c r="FG47" s="193">
        <f t="shared" si="198"/>
        <v>0</v>
      </c>
      <c r="FH47" s="193">
        <f t="shared" si="198"/>
        <v>0.0001401291496</v>
      </c>
      <c r="FI47" s="193">
        <f t="shared" si="198"/>
        <v>0.0004561856895</v>
      </c>
      <c r="FJ47" s="193">
        <f t="shared" si="198"/>
        <v>0.001817808865</v>
      </c>
      <c r="FK47" s="193">
        <f t="shared" si="198"/>
        <v>0.01016477757</v>
      </c>
      <c r="FL47" s="193">
        <f t="shared" si="198"/>
        <v>0.01889052017</v>
      </c>
      <c r="FM47" s="193">
        <f t="shared" si="198"/>
        <v>0.04811977557</v>
      </c>
      <c r="FN47" s="193">
        <f t="shared" si="198"/>
        <v>0.1327623399</v>
      </c>
      <c r="FO47" s="193">
        <f t="shared" si="198"/>
        <v>0.217516763</v>
      </c>
      <c r="FP47" s="193">
        <f t="shared" si="198"/>
        <v>0.24629307</v>
      </c>
      <c r="FQ47" s="193">
        <f t="shared" si="198"/>
        <v>0.2259759701</v>
      </c>
      <c r="FR47" s="193">
        <f t="shared" si="198"/>
        <v>0.3036687971</v>
      </c>
      <c r="FS47" s="193">
        <f t="shared" si="198"/>
        <v>0.3008644679</v>
      </c>
      <c r="FT47" s="193">
        <f t="shared" si="198"/>
        <v>0.3044700341</v>
      </c>
      <c r="FU47" s="193">
        <f t="shared" si="198"/>
        <v>0.30183005</v>
      </c>
      <c r="FV47" s="193">
        <f t="shared" si="198"/>
        <v>0.3020663233</v>
      </c>
      <c r="FW47" s="193">
        <f t="shared" si="198"/>
        <v>0.2853132851</v>
      </c>
      <c r="FX47" s="193">
        <f t="shared" si="198"/>
        <v>0.2270398604</v>
      </c>
      <c r="FY47" s="193">
        <f t="shared" si="198"/>
        <v>0.1577624632</v>
      </c>
      <c r="FZ47" s="193">
        <f t="shared" si="198"/>
        <v>0.1165088771</v>
      </c>
      <c r="GA47" s="193">
        <f t="shared" si="198"/>
        <v>0.07685010294</v>
      </c>
      <c r="GB47" s="193">
        <f t="shared" si="198"/>
        <v>0.04879581284</v>
      </c>
      <c r="GC47" s="193">
        <f t="shared" si="198"/>
        <v>0.03255860405</v>
      </c>
      <c r="GD47" s="193">
        <f t="shared" si="198"/>
        <v>0.01453134444</v>
      </c>
      <c r="GE47" s="193">
        <f t="shared" si="198"/>
        <v>0.007488927463</v>
      </c>
      <c r="GF47" s="193">
        <f t="shared" si="198"/>
        <v>0.002468627332</v>
      </c>
      <c r="GG47" s="193">
        <f t="shared" si="198"/>
        <v>0.0003982957417</v>
      </c>
      <c r="GH47" s="193">
        <f t="shared" si="198"/>
        <v>0.00005724493453</v>
      </c>
      <c r="GI47" s="193">
        <f t="shared" si="198"/>
        <v>0</v>
      </c>
      <c r="GJ47" s="193">
        <f t="shared" si="198"/>
        <v>0</v>
      </c>
      <c r="GK47" s="193">
        <f t="shared" si="198"/>
        <v>0</v>
      </c>
      <c r="GL47" s="193">
        <f t="shared" si="198"/>
        <v>0</v>
      </c>
      <c r="GM47" s="193">
        <f t="shared" si="198"/>
        <v>0</v>
      </c>
      <c r="GN47" s="193">
        <f t="shared" si="198"/>
        <v>0</v>
      </c>
      <c r="GO47" s="193">
        <f t="shared" si="198"/>
        <v>0</v>
      </c>
      <c r="GP47" s="193">
        <f t="shared" si="198"/>
        <v>0</v>
      </c>
      <c r="GQ47" s="193">
        <f t="shared" si="198"/>
        <v>0</v>
      </c>
      <c r="GR47" s="193">
        <f t="shared" si="21"/>
        <v>9.531128882</v>
      </c>
      <c r="GS47" s="193">
        <f t="shared" ref="GS47:IN47" si="199">E47-EV47</f>
        <v>0.1878900605</v>
      </c>
      <c r="GT47" s="193">
        <f t="shared" si="199"/>
        <v>0.1686603741</v>
      </c>
      <c r="GU47" s="193">
        <f t="shared" si="199"/>
        <v>0.1574430571</v>
      </c>
      <c r="GV47" s="193">
        <f t="shared" si="199"/>
        <v>0.1490300693</v>
      </c>
      <c r="GW47" s="193">
        <f t="shared" si="199"/>
        <v>0.1394152261</v>
      </c>
      <c r="GX47" s="193">
        <f t="shared" si="199"/>
        <v>0.1314028568</v>
      </c>
      <c r="GY47" s="193">
        <f t="shared" si="199"/>
        <v>0.1314028568</v>
      </c>
      <c r="GZ47" s="193">
        <f t="shared" si="199"/>
        <v>0.1285985275</v>
      </c>
      <c r="HA47" s="193">
        <f t="shared" si="199"/>
        <v>0.1273966722</v>
      </c>
      <c r="HB47" s="193">
        <f t="shared" si="199"/>
        <v>0.1310022383</v>
      </c>
      <c r="HC47" s="193">
        <f t="shared" si="199"/>
        <v>0.1346078045</v>
      </c>
      <c r="HD47" s="193">
        <f t="shared" si="199"/>
        <v>0.1418189369</v>
      </c>
      <c r="HE47" s="193">
        <f t="shared" si="199"/>
        <v>0.1516942694</v>
      </c>
      <c r="HF47" s="193">
        <f t="shared" si="199"/>
        <v>0.1649992407</v>
      </c>
      <c r="HG47" s="193">
        <f t="shared" si="199"/>
        <v>0.1900784363</v>
      </c>
      <c r="HH47" s="193">
        <f t="shared" si="199"/>
        <v>0.2085729048</v>
      </c>
      <c r="HI47" s="193">
        <f t="shared" si="199"/>
        <v>0.2330984949</v>
      </c>
      <c r="HJ47" s="193">
        <f t="shared" si="199"/>
        <v>0.2367199537</v>
      </c>
      <c r="HK47" s="193">
        <f t="shared" si="199"/>
        <v>0.1652977987</v>
      </c>
      <c r="HL47" s="193">
        <f t="shared" si="199"/>
        <v>0.09536625889</v>
      </c>
      <c r="HM47" s="193">
        <f t="shared" si="199"/>
        <v>0.06859304419</v>
      </c>
      <c r="HN47" s="193">
        <f t="shared" si="199"/>
        <v>0.08250024861</v>
      </c>
      <c r="HO47" s="193">
        <f t="shared" si="199"/>
        <v>0</v>
      </c>
      <c r="HP47" s="193">
        <f t="shared" si="199"/>
        <v>0</v>
      </c>
      <c r="HQ47" s="193">
        <f t="shared" si="199"/>
        <v>0</v>
      </c>
      <c r="HR47" s="193">
        <f t="shared" si="199"/>
        <v>0.004242457949</v>
      </c>
      <c r="HS47" s="193">
        <f t="shared" si="199"/>
        <v>0</v>
      </c>
      <c r="HT47" s="193">
        <f t="shared" si="199"/>
        <v>0.007538813492</v>
      </c>
      <c r="HU47" s="193">
        <f t="shared" si="199"/>
        <v>0.06100481654</v>
      </c>
      <c r="HV47" s="193">
        <f t="shared" si="199"/>
        <v>0.1382945831</v>
      </c>
      <c r="HW47" s="193">
        <f t="shared" si="199"/>
        <v>0.1835543538</v>
      </c>
      <c r="HX47" s="193">
        <f t="shared" si="199"/>
        <v>0.2316261158</v>
      </c>
      <c r="HY47" s="193">
        <f t="shared" si="199"/>
        <v>0.270096486</v>
      </c>
      <c r="HZ47" s="193">
        <f t="shared" si="199"/>
        <v>0.3263955414</v>
      </c>
      <c r="IA47" s="193">
        <f t="shared" si="199"/>
        <v>0.3940193671</v>
      </c>
      <c r="IB47" s="193">
        <f t="shared" si="199"/>
        <v>0.4325103336</v>
      </c>
      <c r="IC47" s="193">
        <f t="shared" si="199"/>
        <v>0.449749497</v>
      </c>
      <c r="ID47" s="193">
        <f t="shared" si="199"/>
        <v>0.4461711082</v>
      </c>
      <c r="IE47" s="193">
        <f t="shared" si="199"/>
        <v>0.4239573394</v>
      </c>
      <c r="IF47" s="193">
        <f t="shared" si="199"/>
        <v>0.3950098074</v>
      </c>
      <c r="IG47" s="193">
        <f t="shared" si="199"/>
        <v>0.3753795025</v>
      </c>
      <c r="IH47" s="193">
        <f t="shared" si="199"/>
        <v>0.3557491977</v>
      </c>
      <c r="II47" s="193">
        <f t="shared" si="199"/>
        <v>0.3397244591</v>
      </c>
      <c r="IJ47" s="193">
        <f t="shared" si="199"/>
        <v>0.3176904434</v>
      </c>
      <c r="IK47" s="193">
        <f t="shared" si="199"/>
        <v>0.3024669417</v>
      </c>
      <c r="IL47" s="193">
        <f t="shared" si="199"/>
        <v>0.2776285969</v>
      </c>
      <c r="IM47" s="193">
        <f t="shared" si="199"/>
        <v>0.2499859227</v>
      </c>
      <c r="IN47" s="193">
        <f t="shared" si="199"/>
        <v>0.222743867</v>
      </c>
      <c r="IO47" s="193">
        <f t="shared" si="23"/>
        <v>0.1997482316</v>
      </c>
      <c r="IP47" s="193">
        <f t="shared" si="29"/>
        <v>0</v>
      </c>
      <c r="IQ47" s="193">
        <f t="shared" ref="IQ47:KK47" si="200">MAX((MIN(CZ47+IP47,$IO$7))-GT47,0)</f>
        <v>0</v>
      </c>
      <c r="IR47" s="193">
        <f t="shared" si="200"/>
        <v>0</v>
      </c>
      <c r="IS47" s="193">
        <f t="shared" si="200"/>
        <v>0</v>
      </c>
      <c r="IT47" s="193">
        <f t="shared" si="200"/>
        <v>0</v>
      </c>
      <c r="IU47" s="193">
        <f t="shared" si="200"/>
        <v>0</v>
      </c>
      <c r="IV47" s="193">
        <f t="shared" si="200"/>
        <v>0</v>
      </c>
      <c r="IW47" s="193">
        <f t="shared" si="200"/>
        <v>0</v>
      </c>
      <c r="IX47" s="193">
        <f t="shared" si="200"/>
        <v>0</v>
      </c>
      <c r="IY47" s="193">
        <f t="shared" si="200"/>
        <v>0</v>
      </c>
      <c r="IZ47" s="193">
        <f t="shared" si="200"/>
        <v>0</v>
      </c>
      <c r="JA47" s="193">
        <f t="shared" si="200"/>
        <v>0</v>
      </c>
      <c r="JB47" s="193">
        <f t="shared" si="200"/>
        <v>0</v>
      </c>
      <c r="JC47" s="193">
        <f t="shared" si="200"/>
        <v>0</v>
      </c>
      <c r="JD47" s="193">
        <f t="shared" si="200"/>
        <v>0</v>
      </c>
      <c r="JE47" s="193">
        <f t="shared" si="200"/>
        <v>0</v>
      </c>
      <c r="JF47" s="193">
        <f t="shared" si="200"/>
        <v>0</v>
      </c>
      <c r="JG47" s="193">
        <f t="shared" si="200"/>
        <v>0</v>
      </c>
      <c r="JH47" s="193">
        <f t="shared" si="200"/>
        <v>0</v>
      </c>
      <c r="JI47" s="193">
        <f t="shared" si="200"/>
        <v>0</v>
      </c>
      <c r="JJ47" s="193">
        <f t="shared" si="200"/>
        <v>0</v>
      </c>
      <c r="JK47" s="193">
        <f t="shared" si="200"/>
        <v>0</v>
      </c>
      <c r="JL47" s="193">
        <f t="shared" si="200"/>
        <v>0.05610719442</v>
      </c>
      <c r="JM47" s="193">
        <f t="shared" si="200"/>
        <v>0.1150901921</v>
      </c>
      <c r="JN47" s="193">
        <f t="shared" si="200"/>
        <v>0.1469779256</v>
      </c>
      <c r="JO47" s="193">
        <f t="shared" si="200"/>
        <v>0.1427354676</v>
      </c>
      <c r="JP47" s="193">
        <f t="shared" si="200"/>
        <v>0.1997482316</v>
      </c>
      <c r="JQ47" s="193">
        <f t="shared" si="200"/>
        <v>0.1922094182</v>
      </c>
      <c r="JR47" s="193">
        <f t="shared" si="200"/>
        <v>0.1312046016</v>
      </c>
      <c r="JS47" s="193">
        <f t="shared" si="200"/>
        <v>0</v>
      </c>
      <c r="JT47" s="193">
        <f t="shared" si="200"/>
        <v>0</v>
      </c>
      <c r="JU47" s="193">
        <f t="shared" si="200"/>
        <v>0</v>
      </c>
      <c r="JV47" s="193">
        <f t="shared" si="200"/>
        <v>0</v>
      </c>
      <c r="JW47" s="193">
        <f t="shared" si="200"/>
        <v>0</v>
      </c>
      <c r="JX47" s="193">
        <f t="shared" si="200"/>
        <v>0</v>
      </c>
      <c r="JY47" s="193">
        <f t="shared" si="200"/>
        <v>0</v>
      </c>
      <c r="JZ47" s="193">
        <f t="shared" si="200"/>
        <v>0</v>
      </c>
      <c r="KA47" s="193">
        <f t="shared" si="200"/>
        <v>0</v>
      </c>
      <c r="KB47" s="193">
        <f t="shared" si="200"/>
        <v>0</v>
      </c>
      <c r="KC47" s="193">
        <f t="shared" si="200"/>
        <v>0</v>
      </c>
      <c r="KD47" s="193">
        <f t="shared" si="200"/>
        <v>0</v>
      </c>
      <c r="KE47" s="193">
        <f t="shared" si="200"/>
        <v>0</v>
      </c>
      <c r="KF47" s="193">
        <f t="shared" si="200"/>
        <v>0</v>
      </c>
      <c r="KG47" s="193">
        <f t="shared" si="200"/>
        <v>0</v>
      </c>
      <c r="KH47" s="193">
        <f t="shared" si="200"/>
        <v>0</v>
      </c>
      <c r="KI47" s="193">
        <f t="shared" si="200"/>
        <v>0</v>
      </c>
      <c r="KJ47" s="193">
        <f t="shared" si="200"/>
        <v>0</v>
      </c>
      <c r="KK47" s="193">
        <f t="shared" si="200"/>
        <v>0</v>
      </c>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row>
    <row r="48" ht="14.25" customHeight="1">
      <c r="A48" s="1">
        <v>2.0</v>
      </c>
      <c r="B48" s="1">
        <f t="shared" ref="B48:C48" si="201">B47+1</f>
        <v>38</v>
      </c>
      <c r="C48" s="267">
        <f t="shared" si="201"/>
        <v>43503</v>
      </c>
      <c r="D48" s="193">
        <f t="shared" si="15"/>
        <v>13.49807803</v>
      </c>
      <c r="E48" s="193">
        <f>(SUMIFS(Profile!$F$2:$F$17521,Profile!$B$2:$B$17521,$B48,Profile!$C$2:$C$17521,E$8))*$C$6</f>
        <v>0.1898931528</v>
      </c>
      <c r="F48" s="193">
        <f>(SUMIFS(Profile!$F$2:$F$17521,Profile!$B$2:$B$17521,$B48,Profile!$C$2:$C$17521,F$8))*$C$6</f>
        <v>0.1674585187</v>
      </c>
      <c r="G48" s="193">
        <f>(SUMIFS(Profile!$F$2:$F$17521,Profile!$B$2:$B$17521,$B48,Profile!$C$2:$C$17521,G$8))*$C$6</f>
        <v>0.1550393463</v>
      </c>
      <c r="H48" s="193">
        <f>(SUMIFS(Profile!$F$2:$F$17521,Profile!$B$2:$B$17521,$B48,Profile!$C$2:$C$17521,H$8))*$C$6</f>
        <v>0.1422195554</v>
      </c>
      <c r="I48" s="193">
        <f>(SUMIFS(Profile!$F$2:$F$17521,Profile!$B$2:$B$17521,$B48,Profile!$C$2:$C$17521,I$8))*$C$6</f>
        <v>0.135008423</v>
      </c>
      <c r="J48" s="193">
        <f>(SUMIFS(Profile!$F$2:$F$17521,Profile!$B$2:$B$17521,$B48,Profile!$C$2:$C$17521,J$8))*$C$6</f>
        <v>0.1281979091</v>
      </c>
      <c r="K48" s="193">
        <f>(SUMIFS(Profile!$F$2:$F$17521,Profile!$B$2:$B$17521,$B48,Profile!$C$2:$C$17521,K$8))*$C$6</f>
        <v>0.1273966722</v>
      </c>
      <c r="L48" s="193">
        <f>(SUMIFS(Profile!$F$2:$F$17521,Profile!$B$2:$B$17521,$B48,Profile!$C$2:$C$17521,L$8))*$C$6</f>
        <v>0.1273966722</v>
      </c>
      <c r="M48" s="193">
        <f>(SUMIFS(Profile!$F$2:$F$17521,Profile!$B$2:$B$17521,$B48,Profile!$C$2:$C$17521,M$8))*$C$6</f>
        <v>0.1265954352</v>
      </c>
      <c r="N48" s="193">
        <f>(SUMIFS(Profile!$F$2:$F$17521,Profile!$B$2:$B$17521,$B48,Profile!$C$2:$C$17521,N$8))*$C$6</f>
        <v>0.1273966722</v>
      </c>
      <c r="O48" s="193">
        <f>(SUMIFS(Profile!$F$2:$F$17521,Profile!$B$2:$B$17521,$B48,Profile!$C$2:$C$17521,O$8))*$C$6</f>
        <v>0.1285985275</v>
      </c>
      <c r="P48" s="193">
        <f>(SUMIFS(Profile!$F$2:$F$17521,Profile!$B$2:$B$17521,$B48,Profile!$C$2:$C$17521,P$8))*$C$6</f>
        <v>0.1362102784</v>
      </c>
      <c r="Q48" s="193">
        <f>(SUMIFS(Profile!$F$2:$F$17521,Profile!$B$2:$B$17521,$B48,Profile!$C$2:$C$17521,Q$8))*$C$6</f>
        <v>0.1426201739</v>
      </c>
      <c r="R48" s="193">
        <f>(SUMIFS(Profile!$F$2:$F$17521,Profile!$B$2:$B$17521,$B48,Profile!$C$2:$C$17521,R$8))*$C$6</f>
        <v>0.1510331616</v>
      </c>
      <c r="S48" s="193">
        <f>(SUMIFS(Profile!$F$2:$F$17521,Profile!$B$2:$B$17521,$B48,Profile!$C$2:$C$17521,S$8))*$C$6</f>
        <v>0.1726665588</v>
      </c>
      <c r="T48" s="193">
        <f>(SUMIFS(Profile!$F$2:$F$17521,Profile!$B$2:$B$17521,$B48,Profile!$C$2:$C$17521,T$8))*$C$6</f>
        <v>0.2043154176</v>
      </c>
      <c r="U48" s="193">
        <f>(SUMIFS(Profile!$F$2:$F$17521,Profile!$B$2:$B$17521,$B48,Profile!$C$2:$C$17521,U$8))*$C$6</f>
        <v>0.2371661318</v>
      </c>
      <c r="V48" s="193">
        <f>(SUMIFS(Profile!$F$2:$F$17521,Profile!$B$2:$B$17521,$B48,Profile!$C$2:$C$17521,V$8))*$C$6</f>
        <v>0.2724205568</v>
      </c>
      <c r="W48" s="193">
        <f>(SUMIFS(Profile!$F$2:$F$17521,Profile!$B$2:$B$17521,$B48,Profile!$C$2:$C$17521,W$8))*$C$6</f>
        <v>0.2924514801</v>
      </c>
      <c r="X48" s="193">
        <f>(SUMIFS(Profile!$F$2:$F$17521,Profile!$B$2:$B$17521,$B48,Profile!$C$2:$C$17521,X$8))*$C$6</f>
        <v>0.3160879696</v>
      </c>
      <c r="Y48" s="193">
        <f>(SUMIFS(Profile!$F$2:$F$17521,Profile!$B$2:$B$17521,$B48,Profile!$C$2:$C$17521,Y$8))*$C$6</f>
        <v>0.3301096159</v>
      </c>
      <c r="Z48" s="193">
        <f>(SUMIFS(Profile!$F$2:$F$17521,Profile!$B$2:$B$17521,$B48,Profile!$C$2:$C$17521,Z$8))*$C$6</f>
        <v>0.3401250775</v>
      </c>
      <c r="AA48" s="193">
        <f>(SUMIFS(Profile!$F$2:$F$17521,Profile!$B$2:$B$17521,$B48,Profile!$C$2:$C$17521,AA$8))*$C$6</f>
        <v>0.3381219852</v>
      </c>
      <c r="AB48" s="193">
        <f>(SUMIFS(Profile!$F$2:$F$17521,Profile!$B$2:$B$17521,$B48,Profile!$C$2:$C$17521,AB$8))*$C$6</f>
        <v>0.3601560008</v>
      </c>
      <c r="AC48" s="193">
        <f>(SUMIFS(Profile!$F$2:$F$17521,Profile!$B$2:$B$17521,$B48,Profile!$C$2:$C$17521,AC$8))*$C$6</f>
        <v>0.3633609486</v>
      </c>
      <c r="AD48" s="193">
        <f>(SUMIFS(Profile!$F$2:$F$17521,Profile!$B$2:$B$17521,$B48,Profile!$C$2:$C$17521,AD$8))*$C$6</f>
        <v>0.364562804</v>
      </c>
      <c r="AE48" s="193">
        <f>(SUMIFS(Profile!$F$2:$F$17521,Profile!$B$2:$B$17521,$B48,Profile!$C$2:$C$17521,AE$8))*$C$6</f>
        <v>0.3581529085</v>
      </c>
      <c r="AF48" s="193">
        <f>(SUMIFS(Profile!$F$2:$F$17521,Profile!$B$2:$B$17521,$B48,Profile!$C$2:$C$17521,AF$8))*$C$6</f>
        <v>0.3461343545</v>
      </c>
      <c r="AG48" s="193">
        <f>(SUMIFS(Profile!$F$2:$F$17521,Profile!$B$2:$B$17521,$B48,Profile!$C$2:$C$17521,AG$8))*$C$6</f>
        <v>0.3333145636</v>
      </c>
      <c r="AH48" s="193">
        <f>(SUMIFS(Profile!$F$2:$F$17521,Profile!$B$2:$B$17521,$B48,Profile!$C$2:$C$17521,AH$8))*$C$6</f>
        <v>0.3321127082</v>
      </c>
      <c r="AI48" s="193">
        <f>(SUMIFS(Profile!$F$2:$F$17521,Profile!$B$2:$B$17521,$B48,Profile!$C$2:$C$17521,AI$8))*$C$6</f>
        <v>0.3449324991</v>
      </c>
      <c r="AJ48" s="193">
        <f>(SUMIFS(Profile!$F$2:$F$17521,Profile!$B$2:$B$17521,$B48,Profile!$C$2:$C$17521,AJ$8))*$C$6</f>
        <v>0.3513423946</v>
      </c>
      <c r="AK48" s="193">
        <f>(SUMIFS(Profile!$F$2:$F$17521,Profile!$B$2:$B$17521,$B48,Profile!$C$2:$C$17521,AK$8))*$C$6</f>
        <v>0.3709726994</v>
      </c>
      <c r="AL48" s="193">
        <f>(SUMIFS(Profile!$F$2:$F$17521,Profile!$B$2:$B$17521,$B48,Profile!$C$2:$C$17521,AL$8))*$C$6</f>
        <v>0.4042240321</v>
      </c>
      <c r="AM48" s="193">
        <f>(SUMIFS(Profile!$F$2:$F$17521,Profile!$B$2:$B$17521,$B48,Profile!$C$2:$C$17521,AM$8))*$C$6</f>
        <v>0.449694228</v>
      </c>
      <c r="AN48" s="193">
        <f>(SUMIFS(Profile!$F$2:$F$17521,Profile!$B$2:$B$17521,$B48,Profile!$C$2:$C$17521,AN$8))*$C$6</f>
        <v>0.4709670685</v>
      </c>
      <c r="AO48" s="193">
        <f>(SUMIFS(Profile!$F$2:$F$17521,Profile!$B$2:$B$17521,$B48,Profile!$C$2:$C$17521,AO$8))*$C$6</f>
        <v>0.460911545</v>
      </c>
      <c r="AP48" s="193">
        <f>(SUMIFS(Profile!$F$2:$F$17521,Profile!$B$2:$B$17521,$B48,Profile!$C$2:$C$17521,AP$8))*$C$6</f>
        <v>0.442883714</v>
      </c>
      <c r="AQ48" s="193">
        <f>(SUMIFS(Profile!$F$2:$F$17521,Profile!$B$2:$B$17521,$B48,Profile!$C$2:$C$17521,AQ$8))*$C$6</f>
        <v>0.4223319867</v>
      </c>
      <c r="AR48" s="193">
        <f>(SUMIFS(Profile!$F$2:$F$17521,Profile!$B$2:$B$17521,$B48,Profile!$C$2:$C$17521,AR$8))*$C$6</f>
        <v>0.4061470007</v>
      </c>
      <c r="AS48" s="193">
        <f>(SUMIFS(Profile!$F$2:$F$17521,Profile!$B$2:$B$17521,$B48,Profile!$C$2:$C$17521,AS$8))*$C$6</f>
        <v>0.3881992934</v>
      </c>
      <c r="AT48" s="193">
        <f>(SUMIFS(Profile!$F$2:$F$17521,Profile!$B$2:$B$17521,$B48,Profile!$C$2:$C$17521,AT$8))*$C$6</f>
        <v>0.3669665148</v>
      </c>
      <c r="AU48" s="193">
        <f>(SUMIFS(Profile!$F$2:$F$17521,Profile!$B$2:$B$17521,$B48,Profile!$C$2:$C$17521,AU$8))*$C$6</f>
        <v>0.3469355915</v>
      </c>
      <c r="AV48" s="193">
        <f>(SUMIFS(Profile!$F$2:$F$17521,Profile!$B$2:$B$17521,$B48,Profile!$C$2:$C$17521,AV$8))*$C$6</f>
        <v>0.3269046682</v>
      </c>
      <c r="AW48" s="193">
        <f>(SUMIFS(Profile!$F$2:$F$17521,Profile!$B$2:$B$17521,$B48,Profile!$C$2:$C$17521,AW$8))*$C$6</f>
        <v>0.3040694156</v>
      </c>
      <c r="AX48" s="193">
        <f>(SUMIFS(Profile!$F$2:$F$17521,Profile!$B$2:$B$17521,$B48,Profile!$C$2:$C$17521,AX$8))*$C$6</f>
        <v>0.2720199383</v>
      </c>
      <c r="AY48" s="193">
        <f>(SUMIFS(Profile!$F$2:$F$17521,Profile!$B$2:$B$17521,$B48,Profile!$C$2:$C$17521,AY$8))*$C$6</f>
        <v>0.2291537625</v>
      </c>
      <c r="AZ48" s="193">
        <f>(SUMIFS(Profile!$F$2:$F$17521,Profile!$B$2:$B$17521,$B48,Profile!$C$2:$C$17521,AZ$8))*$C$6</f>
        <v>0.1930981006</v>
      </c>
      <c r="BA48" s="193">
        <f t="shared" si="16"/>
        <v>3.527973382</v>
      </c>
      <c r="BB48" s="193">
        <f>(SUMIFS(Profile!$E$2:$E$17521,Profile!$B$2:$B$17521,$B48,Profile!$C$2:$C$17521,BB$8))*$C$9</f>
        <v>0</v>
      </c>
      <c r="BC48" s="193">
        <f>(SUMIFS(Profile!$E$2:$E$17521,Profile!$B$2:$B$17521,$B48,Profile!$C$2:$C$17521,BC$8))*$C$9</f>
        <v>0</v>
      </c>
      <c r="BD48" s="193">
        <f>(SUMIFS(Profile!$E$2:$E$17521,Profile!$B$2:$B$17521,$B48,Profile!$C$2:$C$17521,BD$8))*$C$9</f>
        <v>0</v>
      </c>
      <c r="BE48" s="193">
        <f>(SUMIFS(Profile!$E$2:$E$17521,Profile!$B$2:$B$17521,$B48,Profile!$C$2:$C$17521,BE$8))*$C$9</f>
        <v>0</v>
      </c>
      <c r="BF48" s="193">
        <f>(SUMIFS(Profile!$E$2:$E$17521,Profile!$B$2:$B$17521,$B48,Profile!$C$2:$C$17521,BF$8))*$C$9</f>
        <v>0</v>
      </c>
      <c r="BG48" s="193">
        <f>(SUMIFS(Profile!$E$2:$E$17521,Profile!$B$2:$B$17521,$B48,Profile!$C$2:$C$17521,BG$8))*$C$9</f>
        <v>0</v>
      </c>
      <c r="BH48" s="193">
        <f>(SUMIFS(Profile!$E$2:$E$17521,Profile!$B$2:$B$17521,$B48,Profile!$C$2:$C$17521,BH$8))*$C$9</f>
        <v>0</v>
      </c>
      <c r="BI48" s="193">
        <f>(SUMIFS(Profile!$E$2:$E$17521,Profile!$B$2:$B$17521,$B48,Profile!$C$2:$C$17521,BI$8))*$C$9</f>
        <v>0</v>
      </c>
      <c r="BJ48" s="193">
        <f>(SUMIFS(Profile!$E$2:$E$17521,Profile!$B$2:$B$17521,$B48,Profile!$C$2:$C$17521,BJ$8))*$C$9</f>
        <v>0</v>
      </c>
      <c r="BK48" s="193">
        <f>(SUMIFS(Profile!$E$2:$E$17521,Profile!$B$2:$B$17521,$B48,Profile!$C$2:$C$17521,BK$8))*$C$9</f>
        <v>0</v>
      </c>
      <c r="BL48" s="193">
        <f>(SUMIFS(Profile!$E$2:$E$17521,Profile!$B$2:$B$17521,$B48,Profile!$C$2:$C$17521,BL$8))*$C$9</f>
        <v>0</v>
      </c>
      <c r="BM48" s="193">
        <f>(SUMIFS(Profile!$E$2:$E$17521,Profile!$B$2:$B$17521,$B48,Profile!$C$2:$C$17521,BM$8))*$C$9</f>
        <v>0</v>
      </c>
      <c r="BN48" s="193">
        <f>(SUMIFS(Profile!$E$2:$E$17521,Profile!$B$2:$B$17521,$B48,Profile!$C$2:$C$17521,BN$8))*$C$9</f>
        <v>0.001077656049</v>
      </c>
      <c r="BO48" s="193">
        <f>(SUMIFS(Profile!$E$2:$E$17521,Profile!$B$2:$B$17521,$B48,Profile!$C$2:$C$17521,BO$8))*$C$9</f>
        <v>0.002580698401</v>
      </c>
      <c r="BP48" s="193">
        <f>(SUMIFS(Profile!$E$2:$E$17521,Profile!$B$2:$B$17521,$B48,Profile!$C$2:$C$17521,BP$8))*$C$9</f>
        <v>0.005011914958</v>
      </c>
      <c r="BQ48" s="193">
        <f>(SUMIFS(Profile!$E$2:$E$17521,Profile!$B$2:$B$17521,$B48,Profile!$C$2:$C$17521,BQ$8))*$C$9</f>
        <v>0.01753934071</v>
      </c>
      <c r="BR48" s="193">
        <f>(SUMIFS(Profile!$E$2:$E$17521,Profile!$B$2:$B$17521,$B48,Profile!$C$2:$C$17521,BR$8))*$C$9</f>
        <v>0.05122859549</v>
      </c>
      <c r="BS48" s="193">
        <f>(SUMIFS(Profile!$E$2:$E$17521,Profile!$B$2:$B$17521,$B48,Profile!$C$2:$C$17521,BS$8))*$C$9</f>
        <v>0.1003416111</v>
      </c>
      <c r="BT48" s="193">
        <f>(SUMIFS(Profile!$E$2:$E$17521,Profile!$B$2:$B$17521,$B48,Profile!$C$2:$C$17521,BT$8))*$C$9</f>
        <v>0.1631547372</v>
      </c>
      <c r="BU48" s="193">
        <f>(SUMIFS(Profile!$E$2:$E$17521,Profile!$B$2:$B$17521,$B48,Profile!$C$2:$C$17521,BU$8))*$C$9</f>
        <v>0.2218311934</v>
      </c>
      <c r="BV48" s="193">
        <f>(SUMIFS(Profile!$E$2:$E$17521,Profile!$B$2:$B$17521,$B48,Profile!$C$2:$C$17521,BV$8))*$C$9</f>
        <v>0.2643449003</v>
      </c>
      <c r="BW48" s="193">
        <f>(SUMIFS(Profile!$E$2:$E$17521,Profile!$B$2:$B$17521,$B48,Profile!$C$2:$C$17521,BW$8))*$C$9</f>
        <v>0.2996831515</v>
      </c>
      <c r="BX48" s="193">
        <f>(SUMIFS(Profile!$E$2:$E$17521,Profile!$B$2:$B$17521,$B48,Profile!$C$2:$C$17521,BX$8))*$C$9</f>
        <v>0.3072206727</v>
      </c>
      <c r="BY48" s="193">
        <f>(SUMIFS(Profile!$E$2:$E$17521,Profile!$B$2:$B$17521,$B48,Profile!$C$2:$C$17521,BY$8))*$C$9</f>
        <v>0.3104171471</v>
      </c>
      <c r="BZ48" s="193">
        <f>(SUMIFS(Profile!$E$2:$E$17521,Profile!$B$2:$B$17521,$B48,Profile!$C$2:$C$17521,BZ$8))*$C$9</f>
        <v>0.3323380881</v>
      </c>
      <c r="CA48" s="193">
        <f>(SUMIFS(Profile!$E$2:$E$17521,Profile!$B$2:$B$17521,$B48,Profile!$C$2:$C$17521,CA$8))*$C$9</f>
        <v>0.3126073934</v>
      </c>
      <c r="CB48" s="193">
        <f>(SUMIFS(Profile!$E$2:$E$17521,Profile!$B$2:$B$17521,$B48,Profile!$C$2:$C$17521,CB$8))*$C$9</f>
        <v>0.3142029278</v>
      </c>
      <c r="CC48" s="193">
        <f>(SUMIFS(Profile!$E$2:$E$17521,Profile!$B$2:$B$17521,$B48,Profile!$C$2:$C$17521,CC$8))*$C$9</f>
        <v>0.2705442079</v>
      </c>
      <c r="CD48" s="193">
        <f>(SUMIFS(Profile!$E$2:$E$17521,Profile!$B$2:$B$17521,$B48,Profile!$C$2:$C$17521,CD$8))*$C$9</f>
        <v>0.1976409077</v>
      </c>
      <c r="CE48" s="193">
        <f>(SUMIFS(Profile!$E$2:$E$17521,Profile!$B$2:$B$17521,$B48,Profile!$C$2:$C$17521,CE$8))*$C$9</f>
        <v>0.1333147931</v>
      </c>
      <c r="CF48" s="193">
        <f>(SUMIFS(Profile!$E$2:$E$17521,Profile!$B$2:$B$17521,$B48,Profile!$C$2:$C$17521,CF$8))*$C$9</f>
        <v>0.08661846516</v>
      </c>
      <c r="CG48" s="193">
        <f>(SUMIFS(Profile!$E$2:$E$17521,Profile!$B$2:$B$17521,$B48,Profile!$C$2:$C$17521,CG$8))*$C$9</f>
        <v>0.05305400433</v>
      </c>
      <c r="CH48" s="193">
        <f>(SUMIFS(Profile!$E$2:$E$17521,Profile!$B$2:$B$17521,$B48,Profile!$C$2:$C$17521,CH$8))*$C$9</f>
        <v>0.04303344269</v>
      </c>
      <c r="CI48" s="193">
        <f>(SUMIFS(Profile!$E$2:$E$17521,Profile!$B$2:$B$17521,$B48,Profile!$C$2:$C$17521,CI$8))*$C$9</f>
        <v>0.02524160633</v>
      </c>
      <c r="CJ48" s="193">
        <f>(SUMIFS(Profile!$E$2:$E$17521,Profile!$B$2:$B$17521,$B48,Profile!$C$2:$C$17521,CJ$8))*$C$9</f>
        <v>0.008629956074</v>
      </c>
      <c r="CK48" s="193">
        <f>(SUMIFS(Profile!$E$2:$E$17521,Profile!$B$2:$B$17521,$B48,Profile!$C$2:$C$17521,CK$8))*$C$9</f>
        <v>0.004369642918</v>
      </c>
      <c r="CL48" s="193">
        <f>(SUMIFS(Profile!$E$2:$E$17521,Profile!$B$2:$B$17521,$B48,Profile!$C$2:$C$17521,CL$8))*$C$9</f>
        <v>0.001424834483</v>
      </c>
      <c r="CM48" s="193">
        <f>(SUMIFS(Profile!$E$2:$E$17521,Profile!$B$2:$B$17521,$B48,Profile!$C$2:$C$17521,CM$8))*$C$9</f>
        <v>0.0004308689157</v>
      </c>
      <c r="CN48" s="193">
        <f>(SUMIFS(Profile!$E$2:$E$17521,Profile!$B$2:$B$17521,$B48,Profile!$C$2:$C$17521,CN$8))*$C$9</f>
        <v>0.00009062437523</v>
      </c>
      <c r="CO48" s="193">
        <f>(SUMIFS(Profile!$E$2:$E$17521,Profile!$B$2:$B$17521,$B48,Profile!$C$2:$C$17521,CO$8))*$C$9</f>
        <v>0</v>
      </c>
      <c r="CP48" s="193">
        <f>(SUMIFS(Profile!$E$2:$E$17521,Profile!$B$2:$B$17521,$B48,Profile!$C$2:$C$17521,CP$8))*$C$9</f>
        <v>0</v>
      </c>
      <c r="CQ48" s="193">
        <f>(SUMIFS(Profile!$E$2:$E$17521,Profile!$B$2:$B$17521,$B48,Profile!$C$2:$C$17521,CQ$8))*$C$9</f>
        <v>0</v>
      </c>
      <c r="CR48" s="193">
        <f>(SUMIFS(Profile!$E$2:$E$17521,Profile!$B$2:$B$17521,$B48,Profile!$C$2:$C$17521,CR$8))*$C$9</f>
        <v>0</v>
      </c>
      <c r="CS48" s="193">
        <f>(SUMIFS(Profile!$E$2:$E$17521,Profile!$B$2:$B$17521,$B48,Profile!$C$2:$C$17521,CS$8))*$C$9</f>
        <v>0</v>
      </c>
      <c r="CT48" s="193">
        <f>(SUMIFS(Profile!$E$2:$E$17521,Profile!$B$2:$B$17521,$B48,Profile!$C$2:$C$17521,CT$8))*$C$9</f>
        <v>0</v>
      </c>
      <c r="CU48" s="193">
        <f>(SUMIFS(Profile!$E$2:$E$17521,Profile!$B$2:$B$17521,$B48,Profile!$C$2:$C$17521,CU$8))*$C$9</f>
        <v>0</v>
      </c>
      <c r="CV48" s="193">
        <f>(SUMIFS(Profile!$E$2:$E$17521,Profile!$B$2:$B$17521,$B48,Profile!$C$2:$C$17521,CV$8))*$C$9</f>
        <v>0</v>
      </c>
      <c r="CW48" s="193">
        <f>(SUMIFS(Profile!$E$2:$E$17521,Profile!$B$2:$B$17521,$B48,Profile!$C$2:$C$17521,CW$8))*$C$9</f>
        <v>0</v>
      </c>
      <c r="CX48" s="193">
        <f t="shared" si="17"/>
        <v>0</v>
      </c>
      <c r="CY48" s="193">
        <f t="shared" ref="CY48:ET48" si="202">MAX(BB48-E48,0)</f>
        <v>0</v>
      </c>
      <c r="CZ48" s="193">
        <f t="shared" si="202"/>
        <v>0</v>
      </c>
      <c r="DA48" s="193">
        <f t="shared" si="202"/>
        <v>0</v>
      </c>
      <c r="DB48" s="193">
        <f t="shared" si="202"/>
        <v>0</v>
      </c>
      <c r="DC48" s="193">
        <f t="shared" si="202"/>
        <v>0</v>
      </c>
      <c r="DD48" s="193">
        <f t="shared" si="202"/>
        <v>0</v>
      </c>
      <c r="DE48" s="193">
        <f t="shared" si="202"/>
        <v>0</v>
      </c>
      <c r="DF48" s="193">
        <f t="shared" si="202"/>
        <v>0</v>
      </c>
      <c r="DG48" s="193">
        <f t="shared" si="202"/>
        <v>0</v>
      </c>
      <c r="DH48" s="193">
        <f t="shared" si="202"/>
        <v>0</v>
      </c>
      <c r="DI48" s="193">
        <f t="shared" si="202"/>
        <v>0</v>
      </c>
      <c r="DJ48" s="193">
        <f t="shared" si="202"/>
        <v>0</v>
      </c>
      <c r="DK48" s="193">
        <f t="shared" si="202"/>
        <v>0</v>
      </c>
      <c r="DL48" s="193">
        <f t="shared" si="202"/>
        <v>0</v>
      </c>
      <c r="DM48" s="193">
        <f t="shared" si="202"/>
        <v>0</v>
      </c>
      <c r="DN48" s="193">
        <f t="shared" si="202"/>
        <v>0</v>
      </c>
      <c r="DO48" s="193">
        <f t="shared" si="202"/>
        <v>0</v>
      </c>
      <c r="DP48" s="193">
        <f t="shared" si="202"/>
        <v>0</v>
      </c>
      <c r="DQ48" s="193">
        <f t="shared" si="202"/>
        <v>0</v>
      </c>
      <c r="DR48" s="193">
        <f t="shared" si="202"/>
        <v>0</v>
      </c>
      <c r="DS48" s="193">
        <f t="shared" si="202"/>
        <v>0</v>
      </c>
      <c r="DT48" s="193">
        <f t="shared" si="202"/>
        <v>0</v>
      </c>
      <c r="DU48" s="193">
        <f t="shared" si="202"/>
        <v>0</v>
      </c>
      <c r="DV48" s="193">
        <f t="shared" si="202"/>
        <v>0</v>
      </c>
      <c r="DW48" s="193">
        <f t="shared" si="202"/>
        <v>0</v>
      </c>
      <c r="DX48" s="193">
        <f t="shared" si="202"/>
        <v>0</v>
      </c>
      <c r="DY48" s="193">
        <f t="shared" si="202"/>
        <v>0</v>
      </c>
      <c r="DZ48" s="193">
        <f t="shared" si="202"/>
        <v>0</v>
      </c>
      <c r="EA48" s="193">
        <f t="shared" si="202"/>
        <v>0</v>
      </c>
      <c r="EB48" s="193">
        <f t="shared" si="202"/>
        <v>0</v>
      </c>
      <c r="EC48" s="193">
        <f t="shared" si="202"/>
        <v>0</v>
      </c>
      <c r="ED48" s="193">
        <f t="shared" si="202"/>
        <v>0</v>
      </c>
      <c r="EE48" s="193">
        <f t="shared" si="202"/>
        <v>0</v>
      </c>
      <c r="EF48" s="193">
        <f t="shared" si="202"/>
        <v>0</v>
      </c>
      <c r="EG48" s="193">
        <f t="shared" si="202"/>
        <v>0</v>
      </c>
      <c r="EH48" s="193">
        <f t="shared" si="202"/>
        <v>0</v>
      </c>
      <c r="EI48" s="193">
        <f t="shared" si="202"/>
        <v>0</v>
      </c>
      <c r="EJ48" s="193">
        <f t="shared" si="202"/>
        <v>0</v>
      </c>
      <c r="EK48" s="193">
        <f t="shared" si="202"/>
        <v>0</v>
      </c>
      <c r="EL48" s="193">
        <f t="shared" si="202"/>
        <v>0</v>
      </c>
      <c r="EM48" s="193">
        <f t="shared" si="202"/>
        <v>0</v>
      </c>
      <c r="EN48" s="193">
        <f t="shared" si="202"/>
        <v>0</v>
      </c>
      <c r="EO48" s="193">
        <f t="shared" si="202"/>
        <v>0</v>
      </c>
      <c r="EP48" s="193">
        <f t="shared" si="202"/>
        <v>0</v>
      </c>
      <c r="EQ48" s="193">
        <f t="shared" si="202"/>
        <v>0</v>
      </c>
      <c r="ER48" s="193">
        <f t="shared" si="202"/>
        <v>0</v>
      </c>
      <c r="ES48" s="193">
        <f t="shared" si="202"/>
        <v>0</v>
      </c>
      <c r="ET48" s="193">
        <f t="shared" si="202"/>
        <v>0</v>
      </c>
      <c r="EU48" s="193">
        <f t="shared" si="19"/>
        <v>3.527973382</v>
      </c>
      <c r="EV48" s="193">
        <f t="shared" ref="EV48:GQ48" si="203">BB48-CY48</f>
        <v>0</v>
      </c>
      <c r="EW48" s="193">
        <f t="shared" si="203"/>
        <v>0</v>
      </c>
      <c r="EX48" s="193">
        <f t="shared" si="203"/>
        <v>0</v>
      </c>
      <c r="EY48" s="193">
        <f t="shared" si="203"/>
        <v>0</v>
      </c>
      <c r="EZ48" s="193">
        <f t="shared" si="203"/>
        <v>0</v>
      </c>
      <c r="FA48" s="193">
        <f t="shared" si="203"/>
        <v>0</v>
      </c>
      <c r="FB48" s="193">
        <f t="shared" si="203"/>
        <v>0</v>
      </c>
      <c r="FC48" s="193">
        <f t="shared" si="203"/>
        <v>0</v>
      </c>
      <c r="FD48" s="193">
        <f t="shared" si="203"/>
        <v>0</v>
      </c>
      <c r="FE48" s="193">
        <f t="shared" si="203"/>
        <v>0</v>
      </c>
      <c r="FF48" s="193">
        <f t="shared" si="203"/>
        <v>0</v>
      </c>
      <c r="FG48" s="193">
        <f t="shared" si="203"/>
        <v>0</v>
      </c>
      <c r="FH48" s="193">
        <f t="shared" si="203"/>
        <v>0.001077656049</v>
      </c>
      <c r="FI48" s="193">
        <f t="shared" si="203"/>
        <v>0.002580698401</v>
      </c>
      <c r="FJ48" s="193">
        <f t="shared" si="203"/>
        <v>0.005011914958</v>
      </c>
      <c r="FK48" s="193">
        <f t="shared" si="203"/>
        <v>0.01753934071</v>
      </c>
      <c r="FL48" s="193">
        <f t="shared" si="203"/>
        <v>0.05122859549</v>
      </c>
      <c r="FM48" s="193">
        <f t="shared" si="203"/>
        <v>0.1003416111</v>
      </c>
      <c r="FN48" s="193">
        <f t="shared" si="203"/>
        <v>0.1631547372</v>
      </c>
      <c r="FO48" s="193">
        <f t="shared" si="203"/>
        <v>0.2218311934</v>
      </c>
      <c r="FP48" s="193">
        <f t="shared" si="203"/>
        <v>0.2643449003</v>
      </c>
      <c r="FQ48" s="193">
        <f t="shared" si="203"/>
        <v>0.2996831515</v>
      </c>
      <c r="FR48" s="193">
        <f t="shared" si="203"/>
        <v>0.3072206727</v>
      </c>
      <c r="FS48" s="193">
        <f t="shared" si="203"/>
        <v>0.3104171471</v>
      </c>
      <c r="FT48" s="193">
        <f t="shared" si="203"/>
        <v>0.3323380881</v>
      </c>
      <c r="FU48" s="193">
        <f t="shared" si="203"/>
        <v>0.3126073934</v>
      </c>
      <c r="FV48" s="193">
        <f t="shared" si="203"/>
        <v>0.3142029278</v>
      </c>
      <c r="FW48" s="193">
        <f t="shared" si="203"/>
        <v>0.2705442079</v>
      </c>
      <c r="FX48" s="193">
        <f t="shared" si="203"/>
        <v>0.1976409077</v>
      </c>
      <c r="FY48" s="193">
        <f t="shared" si="203"/>
        <v>0.1333147931</v>
      </c>
      <c r="FZ48" s="193">
        <f t="shared" si="203"/>
        <v>0.08661846516</v>
      </c>
      <c r="GA48" s="193">
        <f t="shared" si="203"/>
        <v>0.05305400433</v>
      </c>
      <c r="GB48" s="193">
        <f t="shared" si="203"/>
        <v>0.04303344269</v>
      </c>
      <c r="GC48" s="193">
        <f t="shared" si="203"/>
        <v>0.02524160633</v>
      </c>
      <c r="GD48" s="193">
        <f t="shared" si="203"/>
        <v>0.008629956074</v>
      </c>
      <c r="GE48" s="193">
        <f t="shared" si="203"/>
        <v>0.004369642918</v>
      </c>
      <c r="GF48" s="193">
        <f t="shared" si="203"/>
        <v>0.001424834483</v>
      </c>
      <c r="GG48" s="193">
        <f t="shared" si="203"/>
        <v>0.0004308689157</v>
      </c>
      <c r="GH48" s="193">
        <f t="shared" si="203"/>
        <v>0.00009062437523</v>
      </c>
      <c r="GI48" s="193">
        <f t="shared" si="203"/>
        <v>0</v>
      </c>
      <c r="GJ48" s="193">
        <f t="shared" si="203"/>
        <v>0</v>
      </c>
      <c r="GK48" s="193">
        <f t="shared" si="203"/>
        <v>0</v>
      </c>
      <c r="GL48" s="193">
        <f t="shared" si="203"/>
        <v>0</v>
      </c>
      <c r="GM48" s="193">
        <f t="shared" si="203"/>
        <v>0</v>
      </c>
      <c r="GN48" s="193">
        <f t="shared" si="203"/>
        <v>0</v>
      </c>
      <c r="GO48" s="193">
        <f t="shared" si="203"/>
        <v>0</v>
      </c>
      <c r="GP48" s="193">
        <f t="shared" si="203"/>
        <v>0</v>
      </c>
      <c r="GQ48" s="193">
        <f t="shared" si="203"/>
        <v>0</v>
      </c>
      <c r="GR48" s="193">
        <f t="shared" si="21"/>
        <v>9.97010465</v>
      </c>
      <c r="GS48" s="193">
        <f t="shared" ref="GS48:IN48" si="204">E48-EV48</f>
        <v>0.1898931528</v>
      </c>
      <c r="GT48" s="193">
        <f t="shared" si="204"/>
        <v>0.1674585187</v>
      </c>
      <c r="GU48" s="193">
        <f t="shared" si="204"/>
        <v>0.1550393463</v>
      </c>
      <c r="GV48" s="193">
        <f t="shared" si="204"/>
        <v>0.1422195554</v>
      </c>
      <c r="GW48" s="193">
        <f t="shared" si="204"/>
        <v>0.135008423</v>
      </c>
      <c r="GX48" s="193">
        <f t="shared" si="204"/>
        <v>0.1281979091</v>
      </c>
      <c r="GY48" s="193">
        <f t="shared" si="204"/>
        <v>0.1273966722</v>
      </c>
      <c r="GZ48" s="193">
        <f t="shared" si="204"/>
        <v>0.1273966722</v>
      </c>
      <c r="HA48" s="193">
        <f t="shared" si="204"/>
        <v>0.1265954352</v>
      </c>
      <c r="HB48" s="193">
        <f t="shared" si="204"/>
        <v>0.1273966722</v>
      </c>
      <c r="HC48" s="193">
        <f t="shared" si="204"/>
        <v>0.1285985275</v>
      </c>
      <c r="HD48" s="193">
        <f t="shared" si="204"/>
        <v>0.1362102784</v>
      </c>
      <c r="HE48" s="193">
        <f t="shared" si="204"/>
        <v>0.1415425178</v>
      </c>
      <c r="HF48" s="193">
        <f t="shared" si="204"/>
        <v>0.1484524632</v>
      </c>
      <c r="HG48" s="193">
        <f t="shared" si="204"/>
        <v>0.1676546438</v>
      </c>
      <c r="HH48" s="193">
        <f t="shared" si="204"/>
        <v>0.1867760769</v>
      </c>
      <c r="HI48" s="193">
        <f t="shared" si="204"/>
        <v>0.1859375363</v>
      </c>
      <c r="HJ48" s="193">
        <f t="shared" si="204"/>
        <v>0.1720789457</v>
      </c>
      <c r="HK48" s="193">
        <f t="shared" si="204"/>
        <v>0.1292967428</v>
      </c>
      <c r="HL48" s="193">
        <f t="shared" si="204"/>
        <v>0.09425677617</v>
      </c>
      <c r="HM48" s="193">
        <f t="shared" si="204"/>
        <v>0.06576471555</v>
      </c>
      <c r="HN48" s="193">
        <f t="shared" si="204"/>
        <v>0.04044192606</v>
      </c>
      <c r="HO48" s="193">
        <f t="shared" si="204"/>
        <v>0.03090131246</v>
      </c>
      <c r="HP48" s="193">
        <f t="shared" si="204"/>
        <v>0.04973885374</v>
      </c>
      <c r="HQ48" s="193">
        <f t="shared" si="204"/>
        <v>0.03102286042</v>
      </c>
      <c r="HR48" s="193">
        <f t="shared" si="204"/>
        <v>0.05195541054</v>
      </c>
      <c r="HS48" s="193">
        <f t="shared" si="204"/>
        <v>0.04394998068</v>
      </c>
      <c r="HT48" s="193">
        <f t="shared" si="204"/>
        <v>0.07559014663</v>
      </c>
      <c r="HU48" s="193">
        <f t="shared" si="204"/>
        <v>0.1356736559</v>
      </c>
      <c r="HV48" s="193">
        <f t="shared" si="204"/>
        <v>0.1987979151</v>
      </c>
      <c r="HW48" s="193">
        <f t="shared" si="204"/>
        <v>0.258314034</v>
      </c>
      <c r="HX48" s="193">
        <f t="shared" si="204"/>
        <v>0.2982883903</v>
      </c>
      <c r="HY48" s="193">
        <f t="shared" si="204"/>
        <v>0.3279392567</v>
      </c>
      <c r="HZ48" s="193">
        <f t="shared" si="204"/>
        <v>0.3789824257</v>
      </c>
      <c r="IA48" s="193">
        <f t="shared" si="204"/>
        <v>0.4410642719</v>
      </c>
      <c r="IB48" s="193">
        <f t="shared" si="204"/>
        <v>0.4665974256</v>
      </c>
      <c r="IC48" s="193">
        <f t="shared" si="204"/>
        <v>0.4594867105</v>
      </c>
      <c r="ID48" s="193">
        <f t="shared" si="204"/>
        <v>0.4424528451</v>
      </c>
      <c r="IE48" s="193">
        <f t="shared" si="204"/>
        <v>0.4222413624</v>
      </c>
      <c r="IF48" s="193">
        <f t="shared" si="204"/>
        <v>0.4061470007</v>
      </c>
      <c r="IG48" s="193">
        <f t="shared" si="204"/>
        <v>0.3881992934</v>
      </c>
      <c r="IH48" s="193">
        <f t="shared" si="204"/>
        <v>0.3669665148</v>
      </c>
      <c r="II48" s="193">
        <f t="shared" si="204"/>
        <v>0.3469355915</v>
      </c>
      <c r="IJ48" s="193">
        <f t="shared" si="204"/>
        <v>0.3269046682</v>
      </c>
      <c r="IK48" s="193">
        <f t="shared" si="204"/>
        <v>0.3040694156</v>
      </c>
      <c r="IL48" s="193">
        <f t="shared" si="204"/>
        <v>0.2720199383</v>
      </c>
      <c r="IM48" s="193">
        <f t="shared" si="204"/>
        <v>0.2291537625</v>
      </c>
      <c r="IN48" s="193">
        <f t="shared" si="204"/>
        <v>0.1930981006</v>
      </c>
      <c r="IO48" s="193">
        <f t="shared" si="23"/>
        <v>0</v>
      </c>
      <c r="IP48" s="193">
        <f t="shared" si="29"/>
        <v>0</v>
      </c>
      <c r="IQ48" s="193">
        <f t="shared" ref="IQ48:KK48" si="205">MAX((MIN(CZ48+IP48,$IO$7))-GT48,0)</f>
        <v>0</v>
      </c>
      <c r="IR48" s="193">
        <f t="shared" si="205"/>
        <v>0</v>
      </c>
      <c r="IS48" s="193">
        <f t="shared" si="205"/>
        <v>0</v>
      </c>
      <c r="IT48" s="193">
        <f t="shared" si="205"/>
        <v>0</v>
      </c>
      <c r="IU48" s="193">
        <f t="shared" si="205"/>
        <v>0</v>
      </c>
      <c r="IV48" s="193">
        <f t="shared" si="205"/>
        <v>0</v>
      </c>
      <c r="IW48" s="193">
        <f t="shared" si="205"/>
        <v>0</v>
      </c>
      <c r="IX48" s="193">
        <f t="shared" si="205"/>
        <v>0</v>
      </c>
      <c r="IY48" s="193">
        <f t="shared" si="205"/>
        <v>0</v>
      </c>
      <c r="IZ48" s="193">
        <f t="shared" si="205"/>
        <v>0</v>
      </c>
      <c r="JA48" s="193">
        <f t="shared" si="205"/>
        <v>0</v>
      </c>
      <c r="JB48" s="193">
        <f t="shared" si="205"/>
        <v>0</v>
      </c>
      <c r="JC48" s="193">
        <f t="shared" si="205"/>
        <v>0</v>
      </c>
      <c r="JD48" s="193">
        <f t="shared" si="205"/>
        <v>0</v>
      </c>
      <c r="JE48" s="193">
        <f t="shared" si="205"/>
        <v>0</v>
      </c>
      <c r="JF48" s="193">
        <f t="shared" si="205"/>
        <v>0</v>
      </c>
      <c r="JG48" s="193">
        <f t="shared" si="205"/>
        <v>0</v>
      </c>
      <c r="JH48" s="193">
        <f t="shared" si="205"/>
        <v>0</v>
      </c>
      <c r="JI48" s="193">
        <f t="shared" si="205"/>
        <v>0</v>
      </c>
      <c r="JJ48" s="193">
        <f t="shared" si="205"/>
        <v>0</v>
      </c>
      <c r="JK48" s="193">
        <f t="shared" si="205"/>
        <v>0</v>
      </c>
      <c r="JL48" s="193">
        <f t="shared" si="205"/>
        <v>0</v>
      </c>
      <c r="JM48" s="193">
        <f t="shared" si="205"/>
        <v>0</v>
      </c>
      <c r="JN48" s="193">
        <f t="shared" si="205"/>
        <v>0</v>
      </c>
      <c r="JO48" s="193">
        <f t="shared" si="205"/>
        <v>0</v>
      </c>
      <c r="JP48" s="193">
        <f t="shared" si="205"/>
        <v>0</v>
      </c>
      <c r="JQ48" s="193">
        <f t="shared" si="205"/>
        <v>0</v>
      </c>
      <c r="JR48" s="193">
        <f t="shared" si="205"/>
        <v>0</v>
      </c>
      <c r="JS48" s="193">
        <f t="shared" si="205"/>
        <v>0</v>
      </c>
      <c r="JT48" s="193">
        <f t="shared" si="205"/>
        <v>0</v>
      </c>
      <c r="JU48" s="193">
        <f t="shared" si="205"/>
        <v>0</v>
      </c>
      <c r="JV48" s="193">
        <f t="shared" si="205"/>
        <v>0</v>
      </c>
      <c r="JW48" s="193">
        <f t="shared" si="205"/>
        <v>0</v>
      </c>
      <c r="JX48" s="193">
        <f t="shared" si="205"/>
        <v>0</v>
      </c>
      <c r="JY48" s="193">
        <f t="shared" si="205"/>
        <v>0</v>
      </c>
      <c r="JZ48" s="193">
        <f t="shared" si="205"/>
        <v>0</v>
      </c>
      <c r="KA48" s="193">
        <f t="shared" si="205"/>
        <v>0</v>
      </c>
      <c r="KB48" s="193">
        <f t="shared" si="205"/>
        <v>0</v>
      </c>
      <c r="KC48" s="193">
        <f t="shared" si="205"/>
        <v>0</v>
      </c>
      <c r="KD48" s="193">
        <f t="shared" si="205"/>
        <v>0</v>
      </c>
      <c r="KE48" s="193">
        <f t="shared" si="205"/>
        <v>0</v>
      </c>
      <c r="KF48" s="193">
        <f t="shared" si="205"/>
        <v>0</v>
      </c>
      <c r="KG48" s="193">
        <f t="shared" si="205"/>
        <v>0</v>
      </c>
      <c r="KH48" s="193">
        <f t="shared" si="205"/>
        <v>0</v>
      </c>
      <c r="KI48" s="193">
        <f t="shared" si="205"/>
        <v>0</v>
      </c>
      <c r="KJ48" s="193">
        <f t="shared" si="205"/>
        <v>0</v>
      </c>
      <c r="KK48" s="193">
        <f t="shared" si="205"/>
        <v>0</v>
      </c>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row>
    <row r="49" ht="14.25" customHeight="1">
      <c r="A49" s="1">
        <v>2.0</v>
      </c>
      <c r="B49" s="1">
        <f t="shared" ref="B49:C49" si="206">B48+1</f>
        <v>39</v>
      </c>
      <c r="C49" s="267">
        <f t="shared" si="206"/>
        <v>43504</v>
      </c>
      <c r="D49" s="193">
        <f t="shared" si="15"/>
        <v>12.99393976</v>
      </c>
      <c r="E49" s="193">
        <f>(SUMIFS(Profile!$F$2:$F$17521,Profile!$B$2:$B$17521,$B49,Profile!$C$2:$C$17521,E$8))*$C$6</f>
        <v>0.1722659403</v>
      </c>
      <c r="F49" s="193">
        <f>(SUMIFS(Profile!$F$2:$F$17521,Profile!$B$2:$B$17521,$B49,Profile!$C$2:$C$17521,F$8))*$C$6</f>
        <v>0.1518343986</v>
      </c>
      <c r="G49" s="193">
        <f>(SUMIFS(Profile!$F$2:$F$17521,Profile!$B$2:$B$17521,$B49,Profile!$C$2:$C$17521,G$8))*$C$6</f>
        <v>0.1434214108</v>
      </c>
      <c r="H49" s="193">
        <f>(SUMIFS(Profile!$F$2:$F$17521,Profile!$B$2:$B$17521,$B49,Profile!$C$2:$C$17521,H$8))*$C$6</f>
        <v>0.1354090415</v>
      </c>
      <c r="I49" s="193">
        <f>(SUMIFS(Profile!$F$2:$F$17521,Profile!$B$2:$B$17521,$B49,Profile!$C$2:$C$17521,I$8))*$C$6</f>
        <v>0.1293997645</v>
      </c>
      <c r="J49" s="193">
        <f>(SUMIFS(Profile!$F$2:$F$17521,Profile!$B$2:$B$17521,$B49,Profile!$C$2:$C$17521,J$8))*$C$6</f>
        <v>0.1265954352</v>
      </c>
      <c r="K49" s="193">
        <f>(SUMIFS(Profile!$F$2:$F$17521,Profile!$B$2:$B$17521,$B49,Profile!$C$2:$C$17521,K$8))*$C$6</f>
        <v>0.1273966722</v>
      </c>
      <c r="L49" s="193">
        <f>(SUMIFS(Profile!$F$2:$F$17521,Profile!$B$2:$B$17521,$B49,Profile!$C$2:$C$17521,L$8))*$C$6</f>
        <v>0.1261948168</v>
      </c>
      <c r="M49" s="193">
        <f>(SUMIFS(Profile!$F$2:$F$17521,Profile!$B$2:$B$17521,$B49,Profile!$C$2:$C$17521,M$8))*$C$6</f>
        <v>0.1277972906</v>
      </c>
      <c r="N49" s="193">
        <f>(SUMIFS(Profile!$F$2:$F$17521,Profile!$B$2:$B$17521,$B49,Profile!$C$2:$C$17521,N$8))*$C$6</f>
        <v>0.1318034753</v>
      </c>
      <c r="O49" s="193">
        <f>(SUMIFS(Profile!$F$2:$F$17521,Profile!$B$2:$B$17521,$B49,Profile!$C$2:$C$17521,O$8))*$C$6</f>
        <v>0.1366108969</v>
      </c>
      <c r="P49" s="193">
        <f>(SUMIFS(Profile!$F$2:$F$17521,Profile!$B$2:$B$17521,$B49,Profile!$C$2:$C$17521,P$8))*$C$6</f>
        <v>0.1514337801</v>
      </c>
      <c r="Q49" s="193">
        <f>(SUMIFS(Profile!$F$2:$F$17521,Profile!$B$2:$B$17521,$B49,Profile!$C$2:$C$17521,Q$8))*$C$6</f>
        <v>0.1794770727</v>
      </c>
      <c r="R49" s="193">
        <f>(SUMIFS(Profile!$F$2:$F$17521,Profile!$B$2:$B$17521,$B49,Profile!$C$2:$C$17521,R$8))*$C$6</f>
        <v>0.2075203653</v>
      </c>
      <c r="S49" s="193">
        <f>(SUMIFS(Profile!$F$2:$F$17521,Profile!$B$2:$B$17521,$B49,Profile!$C$2:$C$17521,S$8))*$C$6</f>
        <v>0.2459797381</v>
      </c>
      <c r="T49" s="193">
        <f>(SUMIFS(Profile!$F$2:$F$17521,Profile!$B$2:$B$17521,$B49,Profile!$C$2:$C$17521,T$8))*$C$6</f>
        <v>0.2732217937</v>
      </c>
      <c r="U49" s="193">
        <f>(SUMIFS(Profile!$F$2:$F$17521,Profile!$B$2:$B$17521,$B49,Profile!$C$2:$C$17521,U$8))*$C$6</f>
        <v>0.2868428216</v>
      </c>
      <c r="V49" s="193">
        <f>(SUMIFS(Profile!$F$2:$F$17521,Profile!$B$2:$B$17521,$B49,Profile!$C$2:$C$17521,V$8))*$C$6</f>
        <v>0.293252717</v>
      </c>
      <c r="W49" s="193">
        <f>(SUMIFS(Profile!$F$2:$F$17521,Profile!$B$2:$B$17521,$B49,Profile!$C$2:$C$17521,W$8))*$C$6</f>
        <v>0.2944545724</v>
      </c>
      <c r="X49" s="193">
        <f>(SUMIFS(Profile!$F$2:$F$17521,Profile!$B$2:$B$17521,$B49,Profile!$C$2:$C$17521,X$8))*$C$6</f>
        <v>0.2920508616</v>
      </c>
      <c r="Y49" s="193">
        <f>(SUMIFS(Profile!$F$2:$F$17521,Profile!$B$2:$B$17521,$B49,Profile!$C$2:$C$17521,Y$8))*$C$6</f>
        <v>0.28724344</v>
      </c>
      <c r="Z49" s="193">
        <f>(SUMIFS(Profile!$F$2:$F$17521,Profile!$B$2:$B$17521,$B49,Profile!$C$2:$C$17521,Z$8))*$C$6</f>
        <v>0.2884452954</v>
      </c>
      <c r="AA49" s="193">
        <f>(SUMIFS(Profile!$F$2:$F$17521,Profile!$B$2:$B$17521,$B49,Profile!$C$2:$C$17521,AA$8))*$C$6</f>
        <v>0.2832372554</v>
      </c>
      <c r="AB49" s="193">
        <f>(SUMIFS(Profile!$F$2:$F$17521,Profile!$B$2:$B$17521,$B49,Profile!$C$2:$C$17521,AB$8))*$C$6</f>
        <v>0.2832372554</v>
      </c>
      <c r="AC49" s="193">
        <f>(SUMIFS(Profile!$F$2:$F$17521,Profile!$B$2:$B$17521,$B49,Profile!$C$2:$C$17521,AC$8))*$C$6</f>
        <v>0.293252717</v>
      </c>
      <c r="AD49" s="193">
        <f>(SUMIFS(Profile!$F$2:$F$17521,Profile!$B$2:$B$17521,$B49,Profile!$C$2:$C$17521,AD$8))*$C$6</f>
        <v>0.294053954</v>
      </c>
      <c r="AE49" s="193">
        <f>(SUMIFS(Profile!$F$2:$F$17521,Profile!$B$2:$B$17521,$B49,Profile!$C$2:$C$17521,AE$8))*$C$6</f>
        <v>0.2896471508</v>
      </c>
      <c r="AF49" s="193">
        <f>(SUMIFS(Profile!$F$2:$F$17521,Profile!$B$2:$B$17521,$B49,Profile!$C$2:$C$17521,AF$8))*$C$6</f>
        <v>0.2816347815</v>
      </c>
      <c r="AG49" s="193">
        <f>(SUMIFS(Profile!$F$2:$F$17521,Profile!$B$2:$B$17521,$B49,Profile!$C$2:$C$17521,AG$8))*$C$6</f>
        <v>0.2756255045</v>
      </c>
      <c r="AH49" s="193">
        <f>(SUMIFS(Profile!$F$2:$F$17521,Profile!$B$2:$B$17521,$B49,Profile!$C$2:$C$17521,AH$8))*$C$6</f>
        <v>0.2812341631</v>
      </c>
      <c r="AI49" s="193">
        <f>(SUMIFS(Profile!$F$2:$F$17521,Profile!$B$2:$B$17521,$B49,Profile!$C$2:$C$17521,AI$8))*$C$6</f>
        <v>0.2892465324</v>
      </c>
      <c r="AJ49" s="193">
        <f>(SUMIFS(Profile!$F$2:$F$17521,Profile!$B$2:$B$17521,$B49,Profile!$C$2:$C$17521,AJ$8))*$C$6</f>
        <v>0.3068737449</v>
      </c>
      <c r="AK49" s="193">
        <f>(SUMIFS(Profile!$F$2:$F$17521,Profile!$B$2:$B$17521,$B49,Profile!$C$2:$C$17521,AK$8))*$C$6</f>
        <v>0.3297089974</v>
      </c>
      <c r="AL49" s="193">
        <f>(SUMIFS(Profile!$F$2:$F$17521,Profile!$B$2:$B$17521,$B49,Profile!$C$2:$C$17521,AL$8))*$C$6</f>
        <v>0.3701714625</v>
      </c>
      <c r="AM49" s="193">
        <f>(SUMIFS(Profile!$F$2:$F$17521,Profile!$B$2:$B$17521,$B49,Profile!$C$2:$C$17521,AM$8))*$C$6</f>
        <v>0.4277002742</v>
      </c>
      <c r="AN49" s="193">
        <f>(SUMIFS(Profile!$F$2:$F$17521,Profile!$B$2:$B$17521,$B49,Profile!$C$2:$C$17521,AN$8))*$C$6</f>
        <v>0.4500948464</v>
      </c>
      <c r="AO49" s="193">
        <f>(SUMIFS(Profile!$F$2:$F$17521,Profile!$B$2:$B$17521,$B49,Profile!$C$2:$C$17521,AO$8))*$C$6</f>
        <v>0.4591087619</v>
      </c>
      <c r="AP49" s="193">
        <f>(SUMIFS(Profile!$F$2:$F$17521,Profile!$B$2:$B$17521,$B49,Profile!$C$2:$C$17521,AP$8))*$C$6</f>
        <v>0.4509361452</v>
      </c>
      <c r="AQ49" s="193">
        <f>(SUMIFS(Profile!$F$2:$F$17521,Profile!$B$2:$B$17521,$B49,Profile!$C$2:$C$17521,AQ$8))*$C$6</f>
        <v>0.4307850364</v>
      </c>
      <c r="AR49" s="193">
        <f>(SUMIFS(Profile!$F$2:$F$17521,Profile!$B$2:$B$17521,$B49,Profile!$C$2:$C$17521,AR$8))*$C$6</f>
        <v>0.4081100312</v>
      </c>
      <c r="AS49" s="193">
        <f>(SUMIFS(Profile!$F$2:$F$17521,Profile!$B$2:$B$17521,$B49,Profile!$C$2:$C$17521,AS$8))*$C$6</f>
        <v>0.3918048596</v>
      </c>
      <c r="AT49" s="193">
        <f>(SUMIFS(Profile!$F$2:$F$17521,Profile!$B$2:$B$17521,$B49,Profile!$C$2:$C$17521,AT$8))*$C$6</f>
        <v>0.3745782656</v>
      </c>
      <c r="AU49" s="193">
        <f>(SUMIFS(Profile!$F$2:$F$17521,Profile!$B$2:$B$17521,$B49,Profile!$C$2:$C$17521,AU$8))*$C$6</f>
        <v>0.358553527</v>
      </c>
      <c r="AV49" s="193">
        <f>(SUMIFS(Profile!$F$2:$F$17521,Profile!$B$2:$B$17521,$B49,Profile!$C$2:$C$17521,AV$8))*$C$6</f>
        <v>0.3361188929</v>
      </c>
      <c r="AW49" s="193">
        <f>(SUMIFS(Profile!$F$2:$F$17521,Profile!$B$2:$B$17521,$B49,Profile!$C$2:$C$17521,AW$8))*$C$6</f>
        <v>0.3132836403</v>
      </c>
      <c r="AX49" s="193">
        <f>(SUMIFS(Profile!$F$2:$F$17521,Profile!$B$2:$B$17521,$B49,Profile!$C$2:$C$17521,AX$8))*$C$6</f>
        <v>0.2752248861</v>
      </c>
      <c r="AY49" s="193">
        <f>(SUMIFS(Profile!$F$2:$F$17521,Profile!$B$2:$B$17521,$B49,Profile!$C$2:$C$17521,AY$8))*$C$6</f>
        <v>0.2355636579</v>
      </c>
      <c r="AZ49" s="193">
        <f>(SUMIFS(Profile!$F$2:$F$17521,Profile!$B$2:$B$17521,$B49,Profile!$C$2:$C$17521,AZ$8))*$C$6</f>
        <v>0.1955018114</v>
      </c>
      <c r="BA49" s="193">
        <f t="shared" si="16"/>
        <v>3.845106329</v>
      </c>
      <c r="BB49" s="193">
        <f>(SUMIFS(Profile!$E$2:$E$17521,Profile!$B$2:$B$17521,$B49,Profile!$C$2:$C$17521,BB$8))*$C$9</f>
        <v>0</v>
      </c>
      <c r="BC49" s="193">
        <f>(SUMIFS(Profile!$E$2:$E$17521,Profile!$B$2:$B$17521,$B49,Profile!$C$2:$C$17521,BC$8))*$C$9</f>
        <v>0</v>
      </c>
      <c r="BD49" s="193">
        <f>(SUMIFS(Profile!$E$2:$E$17521,Profile!$B$2:$B$17521,$B49,Profile!$C$2:$C$17521,BD$8))*$C$9</f>
        <v>0</v>
      </c>
      <c r="BE49" s="193">
        <f>(SUMIFS(Profile!$E$2:$E$17521,Profile!$B$2:$B$17521,$B49,Profile!$C$2:$C$17521,BE$8))*$C$9</f>
        <v>0</v>
      </c>
      <c r="BF49" s="193">
        <f>(SUMIFS(Profile!$E$2:$E$17521,Profile!$B$2:$B$17521,$B49,Profile!$C$2:$C$17521,BF$8))*$C$9</f>
        <v>0</v>
      </c>
      <c r="BG49" s="193">
        <f>(SUMIFS(Profile!$E$2:$E$17521,Profile!$B$2:$B$17521,$B49,Profile!$C$2:$C$17521,BG$8))*$C$9</f>
        <v>0</v>
      </c>
      <c r="BH49" s="193">
        <f>(SUMIFS(Profile!$E$2:$E$17521,Profile!$B$2:$B$17521,$B49,Profile!$C$2:$C$17521,BH$8))*$C$9</f>
        <v>0</v>
      </c>
      <c r="BI49" s="193">
        <f>(SUMIFS(Profile!$E$2:$E$17521,Profile!$B$2:$B$17521,$B49,Profile!$C$2:$C$17521,BI$8))*$C$9</f>
        <v>0</v>
      </c>
      <c r="BJ49" s="193">
        <f>(SUMIFS(Profile!$E$2:$E$17521,Profile!$B$2:$B$17521,$B49,Profile!$C$2:$C$17521,BJ$8))*$C$9</f>
        <v>0</v>
      </c>
      <c r="BK49" s="193">
        <f>(SUMIFS(Profile!$E$2:$E$17521,Profile!$B$2:$B$17521,$B49,Profile!$C$2:$C$17521,BK$8))*$C$9</f>
        <v>0</v>
      </c>
      <c r="BL49" s="193">
        <f>(SUMIFS(Profile!$E$2:$E$17521,Profile!$B$2:$B$17521,$B49,Profile!$C$2:$C$17521,BL$8))*$C$9</f>
        <v>0</v>
      </c>
      <c r="BM49" s="193">
        <f>(SUMIFS(Profile!$E$2:$E$17521,Profile!$B$2:$B$17521,$B49,Profile!$C$2:$C$17521,BM$8))*$C$9</f>
        <v>0</v>
      </c>
      <c r="BN49" s="193">
        <f>(SUMIFS(Profile!$E$2:$E$17521,Profile!$B$2:$B$17521,$B49,Profile!$C$2:$C$17521,BN$8))*$C$9</f>
        <v>0.0001301314427</v>
      </c>
      <c r="BO49" s="193">
        <f>(SUMIFS(Profile!$E$2:$E$17521,Profile!$B$2:$B$17521,$B49,Profile!$C$2:$C$17521,BO$8))*$C$9</f>
        <v>0.0003671738477</v>
      </c>
      <c r="BP49" s="193">
        <f>(SUMIFS(Profile!$E$2:$E$17521,Profile!$B$2:$B$17521,$B49,Profile!$C$2:$C$17521,BP$8))*$C$9</f>
        <v>0.001132159677</v>
      </c>
      <c r="BQ49" s="193">
        <f>(SUMIFS(Profile!$E$2:$E$17521,Profile!$B$2:$B$17521,$B49,Profile!$C$2:$C$17521,BQ$8))*$C$9</f>
        <v>0.009512832949</v>
      </c>
      <c r="BR49" s="193">
        <f>(SUMIFS(Profile!$E$2:$E$17521,Profile!$B$2:$B$17521,$B49,Profile!$C$2:$C$17521,BR$8))*$C$9</f>
        <v>0.02472772108</v>
      </c>
      <c r="BS49" s="193">
        <f>(SUMIFS(Profile!$E$2:$E$17521,Profile!$B$2:$B$17521,$B49,Profile!$C$2:$C$17521,BS$8))*$C$9</f>
        <v>0.06583969774</v>
      </c>
      <c r="BT49" s="193">
        <f>(SUMIFS(Profile!$E$2:$E$17521,Profile!$B$2:$B$17521,$B49,Profile!$C$2:$C$17521,BT$8))*$C$9</f>
        <v>0.1359688934</v>
      </c>
      <c r="BU49" s="193">
        <f>(SUMIFS(Profile!$E$2:$E$17521,Profile!$B$2:$B$17521,$B49,Profile!$C$2:$C$17521,BU$8))*$C$9</f>
        <v>0.1802907574</v>
      </c>
      <c r="BV49" s="193">
        <f>(SUMIFS(Profile!$E$2:$E$17521,Profile!$B$2:$B$17521,$B49,Profile!$C$2:$C$17521,BV$8))*$C$9</f>
        <v>0.2174603254</v>
      </c>
      <c r="BW49" s="193">
        <f>(SUMIFS(Profile!$E$2:$E$17521,Profile!$B$2:$B$17521,$B49,Profile!$C$2:$C$17521,BW$8))*$C$9</f>
        <v>0.2503356281</v>
      </c>
      <c r="BX49" s="193">
        <f>(SUMIFS(Profile!$E$2:$E$17521,Profile!$B$2:$B$17521,$B49,Profile!$C$2:$C$17521,BX$8))*$C$9</f>
        <v>0.2740483171</v>
      </c>
      <c r="BY49" s="193">
        <f>(SUMIFS(Profile!$E$2:$E$17521,Profile!$B$2:$B$17521,$B49,Profile!$C$2:$C$17521,BY$8))*$C$9</f>
        <v>0.2865548291</v>
      </c>
      <c r="BZ49" s="193">
        <f>(SUMIFS(Profile!$E$2:$E$17521,Profile!$B$2:$B$17521,$B49,Profile!$C$2:$C$17521,BZ$8))*$C$9</f>
        <v>0.323512219</v>
      </c>
      <c r="CA49" s="193">
        <f>(SUMIFS(Profile!$E$2:$E$17521,Profile!$B$2:$B$17521,$B49,Profile!$C$2:$C$17521,CA$8))*$C$9</f>
        <v>0.3000188344</v>
      </c>
      <c r="CB49" s="193">
        <f>(SUMIFS(Profile!$E$2:$E$17521,Profile!$B$2:$B$17521,$B49,Profile!$C$2:$C$17521,CB$8))*$C$9</f>
        <v>0.3671195336</v>
      </c>
      <c r="CC49" s="193">
        <f>(SUMIFS(Profile!$E$2:$E$17521,Profile!$B$2:$B$17521,$B49,Profile!$C$2:$C$17521,CC$8))*$C$9</f>
        <v>0.3802880506</v>
      </c>
      <c r="CD49" s="193">
        <f>(SUMIFS(Profile!$E$2:$E$17521,Profile!$B$2:$B$17521,$B49,Profile!$C$2:$C$17521,CD$8))*$C$9</f>
        <v>0.3295734029</v>
      </c>
      <c r="CE49" s="193">
        <f>(SUMIFS(Profile!$E$2:$E$17521,Profile!$B$2:$B$17521,$B49,Profile!$C$2:$C$17521,CE$8))*$C$9</f>
        <v>0.2683183325</v>
      </c>
      <c r="CF49" s="193">
        <f>(SUMIFS(Profile!$E$2:$E$17521,Profile!$B$2:$B$17521,$B49,Profile!$C$2:$C$17521,CF$8))*$C$9</f>
        <v>0.1768447819</v>
      </c>
      <c r="CG49" s="193">
        <f>(SUMIFS(Profile!$E$2:$E$17521,Profile!$B$2:$B$17521,$B49,Profile!$C$2:$C$17521,CG$8))*$C$9</f>
        <v>0.09256379606</v>
      </c>
      <c r="CH49" s="193">
        <f>(SUMIFS(Profile!$E$2:$E$17521,Profile!$B$2:$B$17521,$B49,Profile!$C$2:$C$17521,CH$8))*$C$9</f>
        <v>0.1019008861</v>
      </c>
      <c r="CI49" s="193">
        <f>(SUMIFS(Profile!$E$2:$E$17521,Profile!$B$2:$B$17521,$B49,Profile!$C$2:$C$17521,CI$8))*$C$9</f>
        <v>0.04329975963</v>
      </c>
      <c r="CJ49" s="193">
        <f>(SUMIFS(Profile!$E$2:$E$17521,Profile!$B$2:$B$17521,$B49,Profile!$C$2:$C$17521,CJ$8))*$C$9</f>
        <v>0.01106778402</v>
      </c>
      <c r="CK49" s="193">
        <f>(SUMIFS(Profile!$E$2:$E$17521,Profile!$B$2:$B$17521,$B49,Profile!$C$2:$C$17521,CK$8))*$C$9</f>
        <v>0.003189429747</v>
      </c>
      <c r="CL49" s="193">
        <f>(SUMIFS(Profile!$E$2:$E$17521,Profile!$B$2:$B$17521,$B49,Profile!$C$2:$C$17521,CL$8))*$C$9</f>
        <v>0.0009018899122</v>
      </c>
      <c r="CM49" s="193">
        <f>(SUMIFS(Profile!$E$2:$E$17521,Profile!$B$2:$B$17521,$B49,Profile!$C$2:$C$17521,CM$8))*$C$9</f>
        <v>0.0001191662158</v>
      </c>
      <c r="CN49" s="193">
        <f>(SUMIFS(Profile!$E$2:$E$17521,Profile!$B$2:$B$17521,$B49,Profile!$C$2:$C$17521,CN$8))*$C$9</f>
        <v>0.00001999541375</v>
      </c>
      <c r="CO49" s="193">
        <f>(SUMIFS(Profile!$E$2:$E$17521,Profile!$B$2:$B$17521,$B49,Profile!$C$2:$C$17521,CO$8))*$C$9</f>
        <v>0</v>
      </c>
      <c r="CP49" s="193">
        <f>(SUMIFS(Profile!$E$2:$E$17521,Profile!$B$2:$B$17521,$B49,Profile!$C$2:$C$17521,CP$8))*$C$9</f>
        <v>0</v>
      </c>
      <c r="CQ49" s="193">
        <f>(SUMIFS(Profile!$E$2:$E$17521,Profile!$B$2:$B$17521,$B49,Profile!$C$2:$C$17521,CQ$8))*$C$9</f>
        <v>0</v>
      </c>
      <c r="CR49" s="193">
        <f>(SUMIFS(Profile!$E$2:$E$17521,Profile!$B$2:$B$17521,$B49,Profile!$C$2:$C$17521,CR$8))*$C$9</f>
        <v>0</v>
      </c>
      <c r="CS49" s="193">
        <f>(SUMIFS(Profile!$E$2:$E$17521,Profile!$B$2:$B$17521,$B49,Profile!$C$2:$C$17521,CS$8))*$C$9</f>
        <v>0</v>
      </c>
      <c r="CT49" s="193">
        <f>(SUMIFS(Profile!$E$2:$E$17521,Profile!$B$2:$B$17521,$B49,Profile!$C$2:$C$17521,CT$8))*$C$9</f>
        <v>0</v>
      </c>
      <c r="CU49" s="193">
        <f>(SUMIFS(Profile!$E$2:$E$17521,Profile!$B$2:$B$17521,$B49,Profile!$C$2:$C$17521,CU$8))*$C$9</f>
        <v>0</v>
      </c>
      <c r="CV49" s="193">
        <f>(SUMIFS(Profile!$E$2:$E$17521,Profile!$B$2:$B$17521,$B49,Profile!$C$2:$C$17521,CV$8))*$C$9</f>
        <v>0</v>
      </c>
      <c r="CW49" s="193">
        <f>(SUMIFS(Profile!$E$2:$E$17521,Profile!$B$2:$B$17521,$B49,Profile!$C$2:$C$17521,CW$8))*$C$9</f>
        <v>0</v>
      </c>
      <c r="CX49" s="193">
        <f t="shared" si="17"/>
        <v>0.2696155064</v>
      </c>
      <c r="CY49" s="193">
        <f t="shared" ref="CY49:ET49" si="207">MAX(BB49-E49,0)</f>
        <v>0</v>
      </c>
      <c r="CZ49" s="193">
        <f t="shared" si="207"/>
        <v>0</v>
      </c>
      <c r="DA49" s="193">
        <f t="shared" si="207"/>
        <v>0</v>
      </c>
      <c r="DB49" s="193">
        <f t="shared" si="207"/>
        <v>0</v>
      </c>
      <c r="DC49" s="193">
        <f t="shared" si="207"/>
        <v>0</v>
      </c>
      <c r="DD49" s="193">
        <f t="shared" si="207"/>
        <v>0</v>
      </c>
      <c r="DE49" s="193">
        <f t="shared" si="207"/>
        <v>0</v>
      </c>
      <c r="DF49" s="193">
        <f t="shared" si="207"/>
        <v>0</v>
      </c>
      <c r="DG49" s="193">
        <f t="shared" si="207"/>
        <v>0</v>
      </c>
      <c r="DH49" s="193">
        <f t="shared" si="207"/>
        <v>0</v>
      </c>
      <c r="DI49" s="193">
        <f t="shared" si="207"/>
        <v>0</v>
      </c>
      <c r="DJ49" s="193">
        <f t="shared" si="207"/>
        <v>0</v>
      </c>
      <c r="DK49" s="193">
        <f t="shared" si="207"/>
        <v>0</v>
      </c>
      <c r="DL49" s="193">
        <f t="shared" si="207"/>
        <v>0</v>
      </c>
      <c r="DM49" s="193">
        <f t="shared" si="207"/>
        <v>0</v>
      </c>
      <c r="DN49" s="193">
        <f t="shared" si="207"/>
        <v>0</v>
      </c>
      <c r="DO49" s="193">
        <f t="shared" si="207"/>
        <v>0</v>
      </c>
      <c r="DP49" s="193">
        <f t="shared" si="207"/>
        <v>0</v>
      </c>
      <c r="DQ49" s="193">
        <f t="shared" si="207"/>
        <v>0</v>
      </c>
      <c r="DR49" s="193">
        <f t="shared" si="207"/>
        <v>0</v>
      </c>
      <c r="DS49" s="193">
        <f t="shared" si="207"/>
        <v>0</v>
      </c>
      <c r="DT49" s="193">
        <f t="shared" si="207"/>
        <v>0</v>
      </c>
      <c r="DU49" s="193">
        <f t="shared" si="207"/>
        <v>0</v>
      </c>
      <c r="DV49" s="193">
        <f t="shared" si="207"/>
        <v>0.003317573709</v>
      </c>
      <c r="DW49" s="193">
        <f t="shared" si="207"/>
        <v>0.03025950194</v>
      </c>
      <c r="DX49" s="193">
        <f t="shared" si="207"/>
        <v>0.005964880483</v>
      </c>
      <c r="DY49" s="193">
        <f t="shared" si="207"/>
        <v>0.07747238274</v>
      </c>
      <c r="DZ49" s="193">
        <f t="shared" si="207"/>
        <v>0.09865326912</v>
      </c>
      <c r="EA49" s="193">
        <f t="shared" si="207"/>
        <v>0.05394789836</v>
      </c>
      <c r="EB49" s="193">
        <f t="shared" si="207"/>
        <v>0</v>
      </c>
      <c r="EC49" s="193">
        <f t="shared" si="207"/>
        <v>0</v>
      </c>
      <c r="ED49" s="193">
        <f t="shared" si="207"/>
        <v>0</v>
      </c>
      <c r="EE49" s="193">
        <f t="shared" si="207"/>
        <v>0</v>
      </c>
      <c r="EF49" s="193">
        <f t="shared" si="207"/>
        <v>0</v>
      </c>
      <c r="EG49" s="193">
        <f t="shared" si="207"/>
        <v>0</v>
      </c>
      <c r="EH49" s="193">
        <f t="shared" si="207"/>
        <v>0</v>
      </c>
      <c r="EI49" s="193">
        <f t="shared" si="207"/>
        <v>0</v>
      </c>
      <c r="EJ49" s="193">
        <f t="shared" si="207"/>
        <v>0</v>
      </c>
      <c r="EK49" s="193">
        <f t="shared" si="207"/>
        <v>0</v>
      </c>
      <c r="EL49" s="193">
        <f t="shared" si="207"/>
        <v>0</v>
      </c>
      <c r="EM49" s="193">
        <f t="shared" si="207"/>
        <v>0</v>
      </c>
      <c r="EN49" s="193">
        <f t="shared" si="207"/>
        <v>0</v>
      </c>
      <c r="EO49" s="193">
        <f t="shared" si="207"/>
        <v>0</v>
      </c>
      <c r="EP49" s="193">
        <f t="shared" si="207"/>
        <v>0</v>
      </c>
      <c r="EQ49" s="193">
        <f t="shared" si="207"/>
        <v>0</v>
      </c>
      <c r="ER49" s="193">
        <f t="shared" si="207"/>
        <v>0</v>
      </c>
      <c r="ES49" s="193">
        <f t="shared" si="207"/>
        <v>0</v>
      </c>
      <c r="ET49" s="193">
        <f t="shared" si="207"/>
        <v>0</v>
      </c>
      <c r="EU49" s="193">
        <f t="shared" si="19"/>
        <v>3.575490823</v>
      </c>
      <c r="EV49" s="193">
        <f t="shared" ref="EV49:GQ49" si="208">BB49-CY49</f>
        <v>0</v>
      </c>
      <c r="EW49" s="193">
        <f t="shared" si="208"/>
        <v>0</v>
      </c>
      <c r="EX49" s="193">
        <f t="shared" si="208"/>
        <v>0</v>
      </c>
      <c r="EY49" s="193">
        <f t="shared" si="208"/>
        <v>0</v>
      </c>
      <c r="EZ49" s="193">
        <f t="shared" si="208"/>
        <v>0</v>
      </c>
      <c r="FA49" s="193">
        <f t="shared" si="208"/>
        <v>0</v>
      </c>
      <c r="FB49" s="193">
        <f t="shared" si="208"/>
        <v>0</v>
      </c>
      <c r="FC49" s="193">
        <f t="shared" si="208"/>
        <v>0</v>
      </c>
      <c r="FD49" s="193">
        <f t="shared" si="208"/>
        <v>0</v>
      </c>
      <c r="FE49" s="193">
        <f t="shared" si="208"/>
        <v>0</v>
      </c>
      <c r="FF49" s="193">
        <f t="shared" si="208"/>
        <v>0</v>
      </c>
      <c r="FG49" s="193">
        <f t="shared" si="208"/>
        <v>0</v>
      </c>
      <c r="FH49" s="193">
        <f t="shared" si="208"/>
        <v>0.0001301314427</v>
      </c>
      <c r="FI49" s="193">
        <f t="shared" si="208"/>
        <v>0.0003671738477</v>
      </c>
      <c r="FJ49" s="193">
        <f t="shared" si="208"/>
        <v>0.001132159677</v>
      </c>
      <c r="FK49" s="193">
        <f t="shared" si="208"/>
        <v>0.009512832949</v>
      </c>
      <c r="FL49" s="193">
        <f t="shared" si="208"/>
        <v>0.02472772108</v>
      </c>
      <c r="FM49" s="193">
        <f t="shared" si="208"/>
        <v>0.06583969774</v>
      </c>
      <c r="FN49" s="193">
        <f t="shared" si="208"/>
        <v>0.1359688934</v>
      </c>
      <c r="FO49" s="193">
        <f t="shared" si="208"/>
        <v>0.1802907574</v>
      </c>
      <c r="FP49" s="193">
        <f t="shared" si="208"/>
        <v>0.2174603254</v>
      </c>
      <c r="FQ49" s="193">
        <f t="shared" si="208"/>
        <v>0.2503356281</v>
      </c>
      <c r="FR49" s="193">
        <f t="shared" si="208"/>
        <v>0.2740483171</v>
      </c>
      <c r="FS49" s="193">
        <f t="shared" si="208"/>
        <v>0.2832372554</v>
      </c>
      <c r="FT49" s="193">
        <f t="shared" si="208"/>
        <v>0.293252717</v>
      </c>
      <c r="FU49" s="193">
        <f t="shared" si="208"/>
        <v>0.294053954</v>
      </c>
      <c r="FV49" s="193">
        <f t="shared" si="208"/>
        <v>0.2896471508</v>
      </c>
      <c r="FW49" s="193">
        <f t="shared" si="208"/>
        <v>0.2816347815</v>
      </c>
      <c r="FX49" s="193">
        <f t="shared" si="208"/>
        <v>0.2756255045</v>
      </c>
      <c r="FY49" s="193">
        <f t="shared" si="208"/>
        <v>0.2683183325</v>
      </c>
      <c r="FZ49" s="193">
        <f t="shared" si="208"/>
        <v>0.1768447819</v>
      </c>
      <c r="GA49" s="193">
        <f t="shared" si="208"/>
        <v>0.09256379606</v>
      </c>
      <c r="GB49" s="193">
        <f t="shared" si="208"/>
        <v>0.1019008861</v>
      </c>
      <c r="GC49" s="193">
        <f t="shared" si="208"/>
        <v>0.04329975963</v>
      </c>
      <c r="GD49" s="193">
        <f t="shared" si="208"/>
        <v>0.01106778402</v>
      </c>
      <c r="GE49" s="193">
        <f t="shared" si="208"/>
        <v>0.003189429747</v>
      </c>
      <c r="GF49" s="193">
        <f t="shared" si="208"/>
        <v>0.0009018899122</v>
      </c>
      <c r="GG49" s="193">
        <f t="shared" si="208"/>
        <v>0.0001191662158</v>
      </c>
      <c r="GH49" s="193">
        <f t="shared" si="208"/>
        <v>0.00001999541375</v>
      </c>
      <c r="GI49" s="193">
        <f t="shared" si="208"/>
        <v>0</v>
      </c>
      <c r="GJ49" s="193">
        <f t="shared" si="208"/>
        <v>0</v>
      </c>
      <c r="GK49" s="193">
        <f t="shared" si="208"/>
        <v>0</v>
      </c>
      <c r="GL49" s="193">
        <f t="shared" si="208"/>
        <v>0</v>
      </c>
      <c r="GM49" s="193">
        <f t="shared" si="208"/>
        <v>0</v>
      </c>
      <c r="GN49" s="193">
        <f t="shared" si="208"/>
        <v>0</v>
      </c>
      <c r="GO49" s="193">
        <f t="shared" si="208"/>
        <v>0</v>
      </c>
      <c r="GP49" s="193">
        <f t="shared" si="208"/>
        <v>0</v>
      </c>
      <c r="GQ49" s="193">
        <f t="shared" si="208"/>
        <v>0</v>
      </c>
      <c r="GR49" s="193">
        <f t="shared" si="21"/>
        <v>9.418448933</v>
      </c>
      <c r="GS49" s="193">
        <f t="shared" ref="GS49:IN49" si="209">E49-EV49</f>
        <v>0.1722659403</v>
      </c>
      <c r="GT49" s="193">
        <f t="shared" si="209"/>
        <v>0.1518343986</v>
      </c>
      <c r="GU49" s="193">
        <f t="shared" si="209"/>
        <v>0.1434214108</v>
      </c>
      <c r="GV49" s="193">
        <f t="shared" si="209"/>
        <v>0.1354090415</v>
      </c>
      <c r="GW49" s="193">
        <f t="shared" si="209"/>
        <v>0.1293997645</v>
      </c>
      <c r="GX49" s="193">
        <f t="shared" si="209"/>
        <v>0.1265954352</v>
      </c>
      <c r="GY49" s="193">
        <f t="shared" si="209"/>
        <v>0.1273966722</v>
      </c>
      <c r="GZ49" s="193">
        <f t="shared" si="209"/>
        <v>0.1261948168</v>
      </c>
      <c r="HA49" s="193">
        <f t="shared" si="209"/>
        <v>0.1277972906</v>
      </c>
      <c r="HB49" s="193">
        <f t="shared" si="209"/>
        <v>0.1318034753</v>
      </c>
      <c r="HC49" s="193">
        <f t="shared" si="209"/>
        <v>0.1366108969</v>
      </c>
      <c r="HD49" s="193">
        <f t="shared" si="209"/>
        <v>0.1514337801</v>
      </c>
      <c r="HE49" s="193">
        <f t="shared" si="209"/>
        <v>0.1793469413</v>
      </c>
      <c r="HF49" s="193">
        <f t="shared" si="209"/>
        <v>0.2071531915</v>
      </c>
      <c r="HG49" s="193">
        <f t="shared" si="209"/>
        <v>0.2448475784</v>
      </c>
      <c r="HH49" s="193">
        <f t="shared" si="209"/>
        <v>0.2637089608</v>
      </c>
      <c r="HI49" s="193">
        <f t="shared" si="209"/>
        <v>0.2621151005</v>
      </c>
      <c r="HJ49" s="193">
        <f t="shared" si="209"/>
        <v>0.2274130193</v>
      </c>
      <c r="HK49" s="193">
        <f t="shared" si="209"/>
        <v>0.158485679</v>
      </c>
      <c r="HL49" s="193">
        <f t="shared" si="209"/>
        <v>0.1117601043</v>
      </c>
      <c r="HM49" s="193">
        <f t="shared" si="209"/>
        <v>0.06978311461</v>
      </c>
      <c r="HN49" s="193">
        <f t="shared" si="209"/>
        <v>0.03810966738</v>
      </c>
      <c r="HO49" s="193">
        <f t="shared" si="209"/>
        <v>0.009188938262</v>
      </c>
      <c r="HP49" s="193">
        <f t="shared" si="209"/>
        <v>0</v>
      </c>
      <c r="HQ49" s="193">
        <f t="shared" si="209"/>
        <v>0</v>
      </c>
      <c r="HR49" s="193">
        <f t="shared" si="209"/>
        <v>0</v>
      </c>
      <c r="HS49" s="193">
        <f t="shared" si="209"/>
        <v>0</v>
      </c>
      <c r="HT49" s="193">
        <f t="shared" si="209"/>
        <v>0</v>
      </c>
      <c r="HU49" s="193">
        <f t="shared" si="209"/>
        <v>0</v>
      </c>
      <c r="HV49" s="193">
        <f t="shared" si="209"/>
        <v>0.01291583054</v>
      </c>
      <c r="HW49" s="193">
        <f t="shared" si="209"/>
        <v>0.1124017504</v>
      </c>
      <c r="HX49" s="193">
        <f t="shared" si="209"/>
        <v>0.2143099488</v>
      </c>
      <c r="HY49" s="193">
        <f t="shared" si="209"/>
        <v>0.2278081113</v>
      </c>
      <c r="HZ49" s="193">
        <f t="shared" si="209"/>
        <v>0.3268717029</v>
      </c>
      <c r="IA49" s="193">
        <f t="shared" si="209"/>
        <v>0.4166324902</v>
      </c>
      <c r="IB49" s="193">
        <f t="shared" si="209"/>
        <v>0.4469054167</v>
      </c>
      <c r="IC49" s="193">
        <f t="shared" si="209"/>
        <v>0.458206872</v>
      </c>
      <c r="ID49" s="193">
        <f t="shared" si="209"/>
        <v>0.450816979</v>
      </c>
      <c r="IE49" s="193">
        <f t="shared" si="209"/>
        <v>0.430765041</v>
      </c>
      <c r="IF49" s="193">
        <f t="shared" si="209"/>
        <v>0.4081100312</v>
      </c>
      <c r="IG49" s="193">
        <f t="shared" si="209"/>
        <v>0.3918048596</v>
      </c>
      <c r="IH49" s="193">
        <f t="shared" si="209"/>
        <v>0.3745782656</v>
      </c>
      <c r="II49" s="193">
        <f t="shared" si="209"/>
        <v>0.358553527</v>
      </c>
      <c r="IJ49" s="193">
        <f t="shared" si="209"/>
        <v>0.3361188929</v>
      </c>
      <c r="IK49" s="193">
        <f t="shared" si="209"/>
        <v>0.3132836403</v>
      </c>
      <c r="IL49" s="193">
        <f t="shared" si="209"/>
        <v>0.2752248861</v>
      </c>
      <c r="IM49" s="193">
        <f t="shared" si="209"/>
        <v>0.2355636579</v>
      </c>
      <c r="IN49" s="193">
        <f t="shared" si="209"/>
        <v>0.1955018114</v>
      </c>
      <c r="IO49" s="193">
        <f t="shared" si="23"/>
        <v>0.2696155064</v>
      </c>
      <c r="IP49" s="193">
        <f t="shared" si="29"/>
        <v>0</v>
      </c>
      <c r="IQ49" s="193">
        <f t="shared" ref="IQ49:KK49" si="210">MAX((MIN(CZ49+IP49,$IO$7))-GT49,0)</f>
        <v>0</v>
      </c>
      <c r="IR49" s="193">
        <f t="shared" si="210"/>
        <v>0</v>
      </c>
      <c r="IS49" s="193">
        <f t="shared" si="210"/>
        <v>0</v>
      </c>
      <c r="IT49" s="193">
        <f t="shared" si="210"/>
        <v>0</v>
      </c>
      <c r="IU49" s="193">
        <f t="shared" si="210"/>
        <v>0</v>
      </c>
      <c r="IV49" s="193">
        <f t="shared" si="210"/>
        <v>0</v>
      </c>
      <c r="IW49" s="193">
        <f t="shared" si="210"/>
        <v>0</v>
      </c>
      <c r="IX49" s="193">
        <f t="shared" si="210"/>
        <v>0</v>
      </c>
      <c r="IY49" s="193">
        <f t="shared" si="210"/>
        <v>0</v>
      </c>
      <c r="IZ49" s="193">
        <f t="shared" si="210"/>
        <v>0</v>
      </c>
      <c r="JA49" s="193">
        <f t="shared" si="210"/>
        <v>0</v>
      </c>
      <c r="JB49" s="193">
        <f t="shared" si="210"/>
        <v>0</v>
      </c>
      <c r="JC49" s="193">
        <f t="shared" si="210"/>
        <v>0</v>
      </c>
      <c r="JD49" s="193">
        <f t="shared" si="210"/>
        <v>0</v>
      </c>
      <c r="JE49" s="193">
        <f t="shared" si="210"/>
        <v>0</v>
      </c>
      <c r="JF49" s="193">
        <f t="shared" si="210"/>
        <v>0</v>
      </c>
      <c r="JG49" s="193">
        <f t="shared" si="210"/>
        <v>0</v>
      </c>
      <c r="JH49" s="193">
        <f t="shared" si="210"/>
        <v>0</v>
      </c>
      <c r="JI49" s="193">
        <f t="shared" si="210"/>
        <v>0</v>
      </c>
      <c r="JJ49" s="193">
        <f t="shared" si="210"/>
        <v>0</v>
      </c>
      <c r="JK49" s="193">
        <f t="shared" si="210"/>
        <v>0</v>
      </c>
      <c r="JL49" s="193">
        <f t="shared" si="210"/>
        <v>0</v>
      </c>
      <c r="JM49" s="193">
        <f t="shared" si="210"/>
        <v>0.003317573709</v>
      </c>
      <c r="JN49" s="193">
        <f t="shared" si="210"/>
        <v>0.03357707565</v>
      </c>
      <c r="JO49" s="193">
        <f t="shared" si="210"/>
        <v>0.03954195613</v>
      </c>
      <c r="JP49" s="193">
        <f t="shared" si="210"/>
        <v>0.1170143389</v>
      </c>
      <c r="JQ49" s="193">
        <f t="shared" si="210"/>
        <v>0.215667608</v>
      </c>
      <c r="JR49" s="193">
        <f t="shared" si="210"/>
        <v>0.2696155064</v>
      </c>
      <c r="JS49" s="193">
        <f t="shared" si="210"/>
        <v>0.2566996758</v>
      </c>
      <c r="JT49" s="193">
        <f t="shared" si="210"/>
        <v>0.1442979254</v>
      </c>
      <c r="JU49" s="193">
        <f t="shared" si="210"/>
        <v>0</v>
      </c>
      <c r="JV49" s="193">
        <f t="shared" si="210"/>
        <v>0</v>
      </c>
      <c r="JW49" s="193">
        <f t="shared" si="210"/>
        <v>0</v>
      </c>
      <c r="JX49" s="193">
        <f t="shared" si="210"/>
        <v>0</v>
      </c>
      <c r="JY49" s="193">
        <f t="shared" si="210"/>
        <v>0</v>
      </c>
      <c r="JZ49" s="193">
        <f t="shared" si="210"/>
        <v>0</v>
      </c>
      <c r="KA49" s="193">
        <f t="shared" si="210"/>
        <v>0</v>
      </c>
      <c r="KB49" s="193">
        <f t="shared" si="210"/>
        <v>0</v>
      </c>
      <c r="KC49" s="193">
        <f t="shared" si="210"/>
        <v>0</v>
      </c>
      <c r="KD49" s="193">
        <f t="shared" si="210"/>
        <v>0</v>
      </c>
      <c r="KE49" s="193">
        <f t="shared" si="210"/>
        <v>0</v>
      </c>
      <c r="KF49" s="193">
        <f t="shared" si="210"/>
        <v>0</v>
      </c>
      <c r="KG49" s="193">
        <f t="shared" si="210"/>
        <v>0</v>
      </c>
      <c r="KH49" s="193">
        <f t="shared" si="210"/>
        <v>0</v>
      </c>
      <c r="KI49" s="193">
        <f t="shared" si="210"/>
        <v>0</v>
      </c>
      <c r="KJ49" s="193">
        <f t="shared" si="210"/>
        <v>0</v>
      </c>
      <c r="KK49" s="193">
        <f t="shared" si="210"/>
        <v>0</v>
      </c>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row>
    <row r="50" ht="14.25" customHeight="1">
      <c r="A50" s="1">
        <v>2.0</v>
      </c>
      <c r="B50" s="1">
        <f t="shared" ref="B50:C50" si="211">B49+1</f>
        <v>40</v>
      </c>
      <c r="C50" s="267">
        <f t="shared" si="211"/>
        <v>43505</v>
      </c>
      <c r="D50" s="193">
        <f t="shared" si="15"/>
        <v>12.63446481</v>
      </c>
      <c r="E50" s="193">
        <f>(SUMIFS(Profile!$F$2:$F$17521,Profile!$B$2:$B$17521,$B50,Profile!$C$2:$C$17521,E$8))*$C$6</f>
        <v>0.1722659403</v>
      </c>
      <c r="F50" s="193">
        <f>(SUMIFS(Profile!$F$2:$F$17521,Profile!$B$2:$B$17521,$B50,Profile!$C$2:$C$17521,F$8))*$C$6</f>
        <v>0.1506325432</v>
      </c>
      <c r="G50" s="193">
        <f>(SUMIFS(Profile!$F$2:$F$17521,Profile!$B$2:$B$17521,$B50,Profile!$C$2:$C$17521,G$8))*$C$6</f>
        <v>0.1438220293</v>
      </c>
      <c r="H50" s="193">
        <f>(SUMIFS(Profile!$F$2:$F$17521,Profile!$B$2:$B$17521,$B50,Profile!$C$2:$C$17521,H$8))*$C$6</f>
        <v>0.1374121338</v>
      </c>
      <c r="I50" s="193">
        <f>(SUMIFS(Profile!$F$2:$F$17521,Profile!$B$2:$B$17521,$B50,Profile!$C$2:$C$17521,I$8))*$C$6</f>
        <v>0.1298003829</v>
      </c>
      <c r="J50" s="193">
        <f>(SUMIFS(Profile!$F$2:$F$17521,Profile!$B$2:$B$17521,$B50,Profile!$C$2:$C$17521,J$8))*$C$6</f>
        <v>0.1265954352</v>
      </c>
      <c r="K50" s="193">
        <f>(SUMIFS(Profile!$F$2:$F$17521,Profile!$B$2:$B$17521,$B50,Profile!$C$2:$C$17521,K$8))*$C$6</f>
        <v>0.1277972906</v>
      </c>
      <c r="L50" s="193">
        <f>(SUMIFS(Profile!$F$2:$F$17521,Profile!$B$2:$B$17521,$B50,Profile!$C$2:$C$17521,L$8))*$C$6</f>
        <v>0.1277972906</v>
      </c>
      <c r="M50" s="193">
        <f>(SUMIFS(Profile!$F$2:$F$17521,Profile!$B$2:$B$17521,$B50,Profile!$C$2:$C$17521,M$8))*$C$6</f>
        <v>0.1281979091</v>
      </c>
      <c r="N50" s="193">
        <f>(SUMIFS(Profile!$F$2:$F$17521,Profile!$B$2:$B$17521,$B50,Profile!$C$2:$C$17521,N$8))*$C$6</f>
        <v>0.1338065676</v>
      </c>
      <c r="O50" s="193">
        <f>(SUMIFS(Profile!$F$2:$F$17521,Profile!$B$2:$B$17521,$B50,Profile!$C$2:$C$17521,O$8))*$C$6</f>
        <v>0.1374121338</v>
      </c>
      <c r="P50" s="193">
        <f>(SUMIFS(Profile!$F$2:$F$17521,Profile!$B$2:$B$17521,$B50,Profile!$C$2:$C$17521,P$8))*$C$6</f>
        <v>0.1534368724</v>
      </c>
      <c r="Q50" s="193">
        <f>(SUMIFS(Profile!$F$2:$F$17521,Profile!$B$2:$B$17521,$B50,Profile!$C$2:$C$17521,Q$8))*$C$6</f>
        <v>0.1790764543</v>
      </c>
      <c r="R50" s="193">
        <f>(SUMIFS(Profile!$F$2:$F$17521,Profile!$B$2:$B$17521,$B50,Profile!$C$2:$C$17521,R$8))*$C$6</f>
        <v>0.2031135622</v>
      </c>
      <c r="S50" s="193">
        <f>(SUMIFS(Profile!$F$2:$F$17521,Profile!$B$2:$B$17521,$B50,Profile!$C$2:$C$17521,S$8))*$C$6</f>
        <v>0.2399704611</v>
      </c>
      <c r="T50" s="193">
        <f>(SUMIFS(Profile!$F$2:$F$17521,Profile!$B$2:$B$17521,$B50,Profile!$C$2:$C$17521,T$8))*$C$6</f>
        <v>0.2696162275</v>
      </c>
      <c r="U50" s="193">
        <f>(SUMIFS(Profile!$F$2:$F$17521,Profile!$B$2:$B$17521,$B50,Profile!$C$2:$C$17521,U$8))*$C$6</f>
        <v>0.2808335446</v>
      </c>
      <c r="V50" s="193">
        <f>(SUMIFS(Profile!$F$2:$F$17521,Profile!$B$2:$B$17521,$B50,Profile!$C$2:$C$17521,V$8))*$C$6</f>
        <v>0.2868428216</v>
      </c>
      <c r="W50" s="193">
        <f>(SUMIFS(Profile!$F$2:$F$17521,Profile!$B$2:$B$17521,$B50,Profile!$C$2:$C$17521,W$8))*$C$6</f>
        <v>0.2856409662</v>
      </c>
      <c r="X50" s="193">
        <f>(SUMIFS(Profile!$F$2:$F$17521,Profile!$B$2:$B$17521,$B50,Profile!$C$2:$C$17521,X$8))*$C$6</f>
        <v>0.2784298338</v>
      </c>
      <c r="Y50" s="193">
        <f>(SUMIFS(Profile!$F$2:$F$17521,Profile!$B$2:$B$17521,$B50,Profile!$C$2:$C$17521,Y$8))*$C$6</f>
        <v>0.2676131352</v>
      </c>
      <c r="Z50" s="193">
        <f>(SUMIFS(Profile!$F$2:$F$17521,Profile!$B$2:$B$17521,$B50,Profile!$C$2:$C$17521,Z$8))*$C$6</f>
        <v>0.2660106613</v>
      </c>
      <c r="AA50" s="193">
        <f>(SUMIFS(Profile!$F$2:$F$17521,Profile!$B$2:$B$17521,$B50,Profile!$C$2:$C$17521,AA$8))*$C$6</f>
        <v>0.2612032398</v>
      </c>
      <c r="AB50" s="193">
        <f>(SUMIFS(Profile!$F$2:$F$17521,Profile!$B$2:$B$17521,$B50,Profile!$C$2:$C$17521,AB$8))*$C$6</f>
        <v>0.2596007659</v>
      </c>
      <c r="AC50" s="193">
        <f>(SUMIFS(Profile!$F$2:$F$17521,Profile!$B$2:$B$17521,$B50,Profile!$C$2:$C$17521,AC$8))*$C$6</f>
        <v>0.2668118983</v>
      </c>
      <c r="AD50" s="193">
        <f>(SUMIFS(Profile!$F$2:$F$17521,Profile!$B$2:$B$17521,$B50,Profile!$C$2:$C$17521,AD$8))*$C$6</f>
        <v>0.2668118983</v>
      </c>
      <c r="AE50" s="193">
        <f>(SUMIFS(Profile!$F$2:$F$17521,Profile!$B$2:$B$17521,$B50,Profile!$C$2:$C$17521,AE$8))*$C$6</f>
        <v>0.264007569</v>
      </c>
      <c r="AF50" s="193">
        <f>(SUMIFS(Profile!$F$2:$F$17521,Profile!$B$2:$B$17521,$B50,Profile!$C$2:$C$17521,AF$8))*$C$6</f>
        <v>0.2575976736</v>
      </c>
      <c r="AG50" s="193">
        <f>(SUMIFS(Profile!$F$2:$F$17521,Profile!$B$2:$B$17521,$B50,Profile!$C$2:$C$17521,AG$8))*$C$6</f>
        <v>0.2583989105</v>
      </c>
      <c r="AH50" s="193">
        <f>(SUMIFS(Profile!$F$2:$F$17521,Profile!$B$2:$B$17521,$B50,Profile!$C$2:$C$17521,AH$8))*$C$6</f>
        <v>0.2656100429</v>
      </c>
      <c r="AI50" s="193">
        <f>(SUMIFS(Profile!$F$2:$F$17521,Profile!$B$2:$B$17521,$B50,Profile!$C$2:$C$17521,AI$8))*$C$6</f>
        <v>0.2724205568</v>
      </c>
      <c r="AJ50" s="193">
        <f>(SUMIFS(Profile!$F$2:$F$17521,Profile!$B$2:$B$17521,$B50,Profile!$C$2:$C$17521,AJ$8))*$C$6</f>
        <v>0.2876440585</v>
      </c>
      <c r="AK50" s="193">
        <f>(SUMIFS(Profile!$F$2:$F$17521,Profile!$B$2:$B$17521,$B50,Profile!$C$2:$C$17521,AK$8))*$C$6</f>
        <v>0.3140848773</v>
      </c>
      <c r="AL50" s="193">
        <f>(SUMIFS(Profile!$F$2:$F$17521,Profile!$B$2:$B$17521,$B50,Profile!$C$2:$C$17521,AL$8))*$C$6</f>
        <v>0.3565504346</v>
      </c>
      <c r="AM50" s="193">
        <f>(SUMIFS(Profile!$F$2:$F$17521,Profile!$B$2:$B$17521,$B50,Profile!$C$2:$C$17521,AM$8))*$C$6</f>
        <v>0.4149205451</v>
      </c>
      <c r="AN50" s="193">
        <f>(SUMIFS(Profile!$F$2:$F$17521,Profile!$B$2:$B$17521,$B50,Profile!$C$2:$C$17521,AN$8))*$C$6</f>
        <v>0.4480516922</v>
      </c>
      <c r="AO50" s="193">
        <f>(SUMIFS(Profile!$F$2:$F$17521,Profile!$B$2:$B$17521,$B50,Profile!$C$2:$C$17521,AO$8))*$C$6</f>
        <v>0.4558236905</v>
      </c>
      <c r="AP50" s="193">
        <f>(SUMIFS(Profile!$F$2:$F$17521,Profile!$B$2:$B$17521,$B50,Profile!$C$2:$C$17521,AP$8))*$C$6</f>
        <v>0.4451271774</v>
      </c>
      <c r="AQ50" s="193">
        <f>(SUMIFS(Profile!$F$2:$F$17521,Profile!$B$2:$B$17521,$B50,Profile!$C$2:$C$17521,AQ$8))*$C$6</f>
        <v>0.4277803979</v>
      </c>
      <c r="AR50" s="193">
        <f>(SUMIFS(Profile!$F$2:$F$17521,Profile!$B$2:$B$17521,$B50,Profile!$C$2:$C$17521,AR$8))*$C$6</f>
        <v>0.4072687324</v>
      </c>
      <c r="AS50" s="193">
        <f>(SUMIFS(Profile!$F$2:$F$17521,Profile!$B$2:$B$17521,$B50,Profile!$C$2:$C$17521,AS$8))*$C$6</f>
        <v>0.3926060966</v>
      </c>
      <c r="AT50" s="193">
        <f>(SUMIFS(Profile!$F$2:$F$17521,Profile!$B$2:$B$17521,$B50,Profile!$C$2:$C$17521,AT$8))*$C$6</f>
        <v>0.3713733179</v>
      </c>
      <c r="AU50" s="193">
        <f>(SUMIFS(Profile!$F$2:$F$17521,Profile!$B$2:$B$17521,$B50,Profile!$C$2:$C$17521,AU$8))*$C$6</f>
        <v>0.3549479608</v>
      </c>
      <c r="AV50" s="193">
        <f>(SUMIFS(Profile!$F$2:$F$17521,Profile!$B$2:$B$17521,$B50,Profile!$C$2:$C$17521,AV$8))*$C$6</f>
        <v>0.3369201298</v>
      </c>
      <c r="AW50" s="193">
        <f>(SUMIFS(Profile!$F$2:$F$17521,Profile!$B$2:$B$17521,$B50,Profile!$C$2:$C$17521,AW$8))*$C$6</f>
        <v>0.3132836403</v>
      </c>
      <c r="AX50" s="193">
        <f>(SUMIFS(Profile!$F$2:$F$17521,Profile!$B$2:$B$17521,$B50,Profile!$C$2:$C$17521,AX$8))*$C$6</f>
        <v>0.2744236491</v>
      </c>
      <c r="AY50" s="193">
        <f>(SUMIFS(Profile!$F$2:$F$17521,Profile!$B$2:$B$17521,$B50,Profile!$C$2:$C$17521,AY$8))*$C$6</f>
        <v>0.2355636579</v>
      </c>
      <c r="AZ50" s="193">
        <f>(SUMIFS(Profile!$F$2:$F$17521,Profile!$B$2:$B$17521,$B50,Profile!$C$2:$C$17521,AZ$8))*$C$6</f>
        <v>0.199507996</v>
      </c>
      <c r="BA50" s="193">
        <f t="shared" si="16"/>
        <v>6.577771588</v>
      </c>
      <c r="BB50" s="193">
        <f>(SUMIFS(Profile!$E$2:$E$17521,Profile!$B$2:$B$17521,$B50,Profile!$C$2:$C$17521,BB$8))*$C$9</f>
        <v>0</v>
      </c>
      <c r="BC50" s="193">
        <f>(SUMIFS(Profile!$E$2:$E$17521,Profile!$B$2:$B$17521,$B50,Profile!$C$2:$C$17521,BC$8))*$C$9</f>
        <v>0</v>
      </c>
      <c r="BD50" s="193">
        <f>(SUMIFS(Profile!$E$2:$E$17521,Profile!$B$2:$B$17521,$B50,Profile!$C$2:$C$17521,BD$8))*$C$9</f>
        <v>0</v>
      </c>
      <c r="BE50" s="193">
        <f>(SUMIFS(Profile!$E$2:$E$17521,Profile!$B$2:$B$17521,$B50,Profile!$C$2:$C$17521,BE$8))*$C$9</f>
        <v>0</v>
      </c>
      <c r="BF50" s="193">
        <f>(SUMIFS(Profile!$E$2:$E$17521,Profile!$B$2:$B$17521,$B50,Profile!$C$2:$C$17521,BF$8))*$C$9</f>
        <v>0</v>
      </c>
      <c r="BG50" s="193">
        <f>(SUMIFS(Profile!$E$2:$E$17521,Profile!$B$2:$B$17521,$B50,Profile!$C$2:$C$17521,BG$8))*$C$9</f>
        <v>0</v>
      </c>
      <c r="BH50" s="193">
        <f>(SUMIFS(Profile!$E$2:$E$17521,Profile!$B$2:$B$17521,$B50,Profile!$C$2:$C$17521,BH$8))*$C$9</f>
        <v>0</v>
      </c>
      <c r="BI50" s="193">
        <f>(SUMIFS(Profile!$E$2:$E$17521,Profile!$B$2:$B$17521,$B50,Profile!$C$2:$C$17521,BI$8))*$C$9</f>
        <v>0</v>
      </c>
      <c r="BJ50" s="193">
        <f>(SUMIFS(Profile!$E$2:$E$17521,Profile!$B$2:$B$17521,$B50,Profile!$C$2:$C$17521,BJ$8))*$C$9</f>
        <v>0</v>
      </c>
      <c r="BK50" s="193">
        <f>(SUMIFS(Profile!$E$2:$E$17521,Profile!$B$2:$B$17521,$B50,Profile!$C$2:$C$17521,BK$8))*$C$9</f>
        <v>0</v>
      </c>
      <c r="BL50" s="193">
        <f>(SUMIFS(Profile!$E$2:$E$17521,Profile!$B$2:$B$17521,$B50,Profile!$C$2:$C$17521,BL$8))*$C$9</f>
        <v>0</v>
      </c>
      <c r="BM50" s="193">
        <f>(SUMIFS(Profile!$E$2:$E$17521,Profile!$B$2:$B$17521,$B50,Profile!$C$2:$C$17521,BM$8))*$C$9</f>
        <v>0.000006611386805</v>
      </c>
      <c r="BN50" s="193">
        <f>(SUMIFS(Profile!$E$2:$E$17521,Profile!$B$2:$B$17521,$B50,Profile!$C$2:$C$17521,BN$8))*$C$9</f>
        <v>0.0001201337358</v>
      </c>
      <c r="BO50" s="193">
        <f>(SUMIFS(Profile!$E$2:$E$17521,Profile!$B$2:$B$17521,$B50,Profile!$C$2:$C$17521,BO$8))*$C$9</f>
        <v>0.0005235895843</v>
      </c>
      <c r="BP50" s="193">
        <f>(SUMIFS(Profile!$E$2:$E$17521,Profile!$B$2:$B$17521,$B50,Profile!$C$2:$C$17521,BP$8))*$C$9</f>
        <v>0.001484175711</v>
      </c>
      <c r="BQ50" s="193">
        <f>(SUMIFS(Profile!$E$2:$E$17521,Profile!$B$2:$B$17521,$B50,Profile!$C$2:$C$17521,BQ$8))*$C$9</f>
        <v>0.006696044419</v>
      </c>
      <c r="BR50" s="193">
        <f>(SUMIFS(Profile!$E$2:$E$17521,Profile!$B$2:$B$17521,$B50,Profile!$C$2:$C$17521,BR$8))*$C$9</f>
        <v>0.01996050755</v>
      </c>
      <c r="BS50" s="193">
        <f>(SUMIFS(Profile!$E$2:$E$17521,Profile!$B$2:$B$17521,$B50,Profile!$C$2:$C$17521,BS$8))*$C$9</f>
        <v>0.06249245933</v>
      </c>
      <c r="BT50" s="193">
        <f>(SUMIFS(Profile!$E$2:$E$17521,Profile!$B$2:$B$17521,$B50,Profile!$C$2:$C$17521,BT$8))*$C$9</f>
        <v>0.1982218683</v>
      </c>
      <c r="BU50" s="193">
        <f>(SUMIFS(Profile!$E$2:$E$17521,Profile!$B$2:$B$17521,$B50,Profile!$C$2:$C$17521,BU$8))*$C$9</f>
        <v>0.3096339232</v>
      </c>
      <c r="BV50" s="193">
        <f>(SUMIFS(Profile!$E$2:$E$17521,Profile!$B$2:$B$17521,$B50,Profile!$C$2:$C$17521,BV$8))*$C$9</f>
        <v>0.4062564801</v>
      </c>
      <c r="BW50" s="193">
        <f>(SUMIFS(Profile!$E$2:$E$17521,Profile!$B$2:$B$17521,$B50,Profile!$C$2:$C$17521,BW$8))*$C$9</f>
        <v>0.4742937273</v>
      </c>
      <c r="BX50" s="193">
        <f>(SUMIFS(Profile!$E$2:$E$17521,Profile!$B$2:$B$17521,$B50,Profile!$C$2:$C$17521,BX$8))*$C$9</f>
        <v>0.4373522199</v>
      </c>
      <c r="BY50" s="193">
        <f>(SUMIFS(Profile!$E$2:$E$17521,Profile!$B$2:$B$17521,$B50,Profile!$C$2:$C$17521,BY$8))*$C$9</f>
        <v>0.4454752594</v>
      </c>
      <c r="BZ50" s="193">
        <f>(SUMIFS(Profile!$E$2:$E$17521,Profile!$B$2:$B$17521,$B50,Profile!$C$2:$C$17521,BZ$8))*$C$9</f>
        <v>0.6326429484</v>
      </c>
      <c r="CA50" s="193">
        <f>(SUMIFS(Profile!$E$2:$E$17521,Profile!$B$2:$B$17521,$B50,Profile!$C$2:$C$17521,CA$8))*$C$9</f>
        <v>0.5839041468</v>
      </c>
      <c r="CB50" s="193">
        <f>(SUMIFS(Profile!$E$2:$E$17521,Profile!$B$2:$B$17521,$B50,Profile!$C$2:$C$17521,CB$8))*$C$9</f>
        <v>0.6535486567</v>
      </c>
      <c r="CC50" s="193">
        <f>(SUMIFS(Profile!$E$2:$E$17521,Profile!$B$2:$B$17521,$B50,Profile!$C$2:$C$17521,CC$8))*$C$9</f>
        <v>0.5714504402</v>
      </c>
      <c r="CD50" s="193">
        <f>(SUMIFS(Profile!$E$2:$E$17521,Profile!$B$2:$B$17521,$B50,Profile!$C$2:$C$17521,CD$8))*$C$9</f>
        <v>0.5249639879</v>
      </c>
      <c r="CE50" s="193">
        <f>(SUMIFS(Profile!$E$2:$E$17521,Profile!$B$2:$B$17521,$B50,Profile!$C$2:$C$17521,CE$8))*$C$9</f>
        <v>0.3872556255</v>
      </c>
      <c r="CF50" s="193">
        <f>(SUMIFS(Profile!$E$2:$E$17521,Profile!$B$2:$B$17521,$B50,Profile!$C$2:$C$17521,CF$8))*$C$9</f>
        <v>0.3356657115</v>
      </c>
      <c r="CG50" s="193">
        <f>(SUMIFS(Profile!$E$2:$E$17521,Profile!$B$2:$B$17521,$B50,Profile!$C$2:$C$17521,CG$8))*$C$9</f>
        <v>0.2663042986</v>
      </c>
      <c r="CH50" s="193">
        <f>(SUMIFS(Profile!$E$2:$E$17521,Profile!$B$2:$B$17521,$B50,Profile!$C$2:$C$17521,CH$8))*$C$9</f>
        <v>0.1573467478</v>
      </c>
      <c r="CI50" s="193">
        <f>(SUMIFS(Profile!$E$2:$E$17521,Profile!$B$2:$B$17521,$B50,Profile!$C$2:$C$17521,CI$8))*$C$9</f>
        <v>0.07968621436</v>
      </c>
      <c r="CJ50" s="193">
        <f>(SUMIFS(Profile!$E$2:$E$17521,Profile!$B$2:$B$17521,$B50,Profile!$C$2:$C$17521,CJ$8))*$C$9</f>
        <v>0.01644042269</v>
      </c>
      <c r="CK50" s="193">
        <f>(SUMIFS(Profile!$E$2:$E$17521,Profile!$B$2:$B$17521,$B50,Profile!$C$2:$C$17521,CK$8))*$C$9</f>
        <v>0.003450176392</v>
      </c>
      <c r="CL50" s="193">
        <f>(SUMIFS(Profile!$E$2:$E$17521,Profile!$B$2:$B$17521,$B50,Profile!$C$2:$C$17521,CL$8))*$C$9</f>
        <v>0.001921172254</v>
      </c>
      <c r="CM50" s="193">
        <f>(SUMIFS(Profile!$E$2:$E$17521,Profile!$B$2:$B$17521,$B50,Profile!$C$2:$C$17521,CM$8))*$C$9</f>
        <v>0.0004681184365</v>
      </c>
      <c r="CN50" s="193">
        <f>(SUMIFS(Profile!$E$2:$E$17521,Profile!$B$2:$B$17521,$B50,Profile!$C$2:$C$17521,CN$8))*$C$9</f>
        <v>0.0001993091242</v>
      </c>
      <c r="CO50" s="193">
        <f>(SUMIFS(Profile!$E$2:$E$17521,Profile!$B$2:$B$17521,$B50,Profile!$C$2:$C$17521,CO$8))*$C$9</f>
        <v>0.000006611386805</v>
      </c>
      <c r="CP50" s="193">
        <f>(SUMIFS(Profile!$E$2:$E$17521,Profile!$B$2:$B$17521,$B50,Profile!$C$2:$C$17521,CP$8))*$C$9</f>
        <v>0</v>
      </c>
      <c r="CQ50" s="193">
        <f>(SUMIFS(Profile!$E$2:$E$17521,Profile!$B$2:$B$17521,$B50,Profile!$C$2:$C$17521,CQ$8))*$C$9</f>
        <v>0</v>
      </c>
      <c r="CR50" s="193">
        <f>(SUMIFS(Profile!$E$2:$E$17521,Profile!$B$2:$B$17521,$B50,Profile!$C$2:$C$17521,CR$8))*$C$9</f>
        <v>0</v>
      </c>
      <c r="CS50" s="193">
        <f>(SUMIFS(Profile!$E$2:$E$17521,Profile!$B$2:$B$17521,$B50,Profile!$C$2:$C$17521,CS$8))*$C$9</f>
        <v>0</v>
      </c>
      <c r="CT50" s="193">
        <f>(SUMIFS(Profile!$E$2:$E$17521,Profile!$B$2:$B$17521,$B50,Profile!$C$2:$C$17521,CT$8))*$C$9</f>
        <v>0</v>
      </c>
      <c r="CU50" s="193">
        <f>(SUMIFS(Profile!$E$2:$E$17521,Profile!$B$2:$B$17521,$B50,Profile!$C$2:$C$17521,CU$8))*$C$9</f>
        <v>0</v>
      </c>
      <c r="CV50" s="193">
        <f>(SUMIFS(Profile!$E$2:$E$17521,Profile!$B$2:$B$17521,$B50,Profile!$C$2:$C$17521,CV$8))*$C$9</f>
        <v>0</v>
      </c>
      <c r="CW50" s="193">
        <f>(SUMIFS(Profile!$E$2:$E$17521,Profile!$B$2:$B$17521,$B50,Profile!$C$2:$C$17521,CW$8))*$C$9</f>
        <v>0</v>
      </c>
      <c r="CX50" s="193">
        <f t="shared" si="17"/>
        <v>2.577926942</v>
      </c>
      <c r="CY50" s="193">
        <f t="shared" ref="CY50:ET50" si="212">MAX(BB50-E50,0)</f>
        <v>0</v>
      </c>
      <c r="CZ50" s="193">
        <f t="shared" si="212"/>
        <v>0</v>
      </c>
      <c r="DA50" s="193">
        <f t="shared" si="212"/>
        <v>0</v>
      </c>
      <c r="DB50" s="193">
        <f t="shared" si="212"/>
        <v>0</v>
      </c>
      <c r="DC50" s="193">
        <f t="shared" si="212"/>
        <v>0</v>
      </c>
      <c r="DD50" s="193">
        <f t="shared" si="212"/>
        <v>0</v>
      </c>
      <c r="DE50" s="193">
        <f t="shared" si="212"/>
        <v>0</v>
      </c>
      <c r="DF50" s="193">
        <f t="shared" si="212"/>
        <v>0</v>
      </c>
      <c r="DG50" s="193">
        <f t="shared" si="212"/>
        <v>0</v>
      </c>
      <c r="DH50" s="193">
        <f t="shared" si="212"/>
        <v>0</v>
      </c>
      <c r="DI50" s="193">
        <f t="shared" si="212"/>
        <v>0</v>
      </c>
      <c r="DJ50" s="193">
        <f t="shared" si="212"/>
        <v>0</v>
      </c>
      <c r="DK50" s="193">
        <f t="shared" si="212"/>
        <v>0</v>
      </c>
      <c r="DL50" s="193">
        <f t="shared" si="212"/>
        <v>0</v>
      </c>
      <c r="DM50" s="193">
        <f t="shared" si="212"/>
        <v>0</v>
      </c>
      <c r="DN50" s="193">
        <f t="shared" si="212"/>
        <v>0</v>
      </c>
      <c r="DO50" s="193">
        <f t="shared" si="212"/>
        <v>0</v>
      </c>
      <c r="DP50" s="193">
        <f t="shared" si="212"/>
        <v>0</v>
      </c>
      <c r="DQ50" s="193">
        <f t="shared" si="212"/>
        <v>0</v>
      </c>
      <c r="DR50" s="193">
        <f t="shared" si="212"/>
        <v>0.03120408941</v>
      </c>
      <c r="DS50" s="193">
        <f t="shared" si="212"/>
        <v>0.1386433449</v>
      </c>
      <c r="DT50" s="193">
        <f t="shared" si="212"/>
        <v>0.208283066</v>
      </c>
      <c r="DU50" s="193">
        <f t="shared" si="212"/>
        <v>0.1761489802</v>
      </c>
      <c r="DV50" s="193">
        <f t="shared" si="212"/>
        <v>0.1858744935</v>
      </c>
      <c r="DW50" s="193">
        <f t="shared" si="212"/>
        <v>0.3658310501</v>
      </c>
      <c r="DX50" s="193">
        <f t="shared" si="212"/>
        <v>0.3170922486</v>
      </c>
      <c r="DY50" s="193">
        <f t="shared" si="212"/>
        <v>0.3895410877</v>
      </c>
      <c r="DZ50" s="193">
        <f t="shared" si="212"/>
        <v>0.3138527667</v>
      </c>
      <c r="EA50" s="193">
        <f t="shared" si="212"/>
        <v>0.2665650774</v>
      </c>
      <c r="EB50" s="193">
        <f t="shared" si="212"/>
        <v>0.1216455827</v>
      </c>
      <c r="EC50" s="193">
        <f t="shared" si="212"/>
        <v>0.06324515472</v>
      </c>
      <c r="ED50" s="193">
        <f t="shared" si="212"/>
        <v>0</v>
      </c>
      <c r="EE50" s="193">
        <f t="shared" si="212"/>
        <v>0</v>
      </c>
      <c r="EF50" s="193">
        <f t="shared" si="212"/>
        <v>0</v>
      </c>
      <c r="EG50" s="193">
        <f t="shared" si="212"/>
        <v>0</v>
      </c>
      <c r="EH50" s="193">
        <f t="shared" si="212"/>
        <v>0</v>
      </c>
      <c r="EI50" s="193">
        <f t="shared" si="212"/>
        <v>0</v>
      </c>
      <c r="EJ50" s="193">
        <f t="shared" si="212"/>
        <v>0</v>
      </c>
      <c r="EK50" s="193">
        <f t="shared" si="212"/>
        <v>0</v>
      </c>
      <c r="EL50" s="193">
        <f t="shared" si="212"/>
        <v>0</v>
      </c>
      <c r="EM50" s="193">
        <f t="shared" si="212"/>
        <v>0</v>
      </c>
      <c r="EN50" s="193">
        <f t="shared" si="212"/>
        <v>0</v>
      </c>
      <c r="EO50" s="193">
        <f t="shared" si="212"/>
        <v>0</v>
      </c>
      <c r="EP50" s="193">
        <f t="shared" si="212"/>
        <v>0</v>
      </c>
      <c r="EQ50" s="193">
        <f t="shared" si="212"/>
        <v>0</v>
      </c>
      <c r="ER50" s="193">
        <f t="shared" si="212"/>
        <v>0</v>
      </c>
      <c r="ES50" s="193">
        <f t="shared" si="212"/>
        <v>0</v>
      </c>
      <c r="ET50" s="193">
        <f t="shared" si="212"/>
        <v>0</v>
      </c>
      <c r="EU50" s="193">
        <f t="shared" si="19"/>
        <v>3.999844646</v>
      </c>
      <c r="EV50" s="193">
        <f t="shared" ref="EV50:GQ50" si="213">BB50-CY50</f>
        <v>0</v>
      </c>
      <c r="EW50" s="193">
        <f t="shared" si="213"/>
        <v>0</v>
      </c>
      <c r="EX50" s="193">
        <f t="shared" si="213"/>
        <v>0</v>
      </c>
      <c r="EY50" s="193">
        <f t="shared" si="213"/>
        <v>0</v>
      </c>
      <c r="EZ50" s="193">
        <f t="shared" si="213"/>
        <v>0</v>
      </c>
      <c r="FA50" s="193">
        <f t="shared" si="213"/>
        <v>0</v>
      </c>
      <c r="FB50" s="193">
        <f t="shared" si="213"/>
        <v>0</v>
      </c>
      <c r="FC50" s="193">
        <f t="shared" si="213"/>
        <v>0</v>
      </c>
      <c r="FD50" s="193">
        <f t="shared" si="213"/>
        <v>0</v>
      </c>
      <c r="FE50" s="193">
        <f t="shared" si="213"/>
        <v>0</v>
      </c>
      <c r="FF50" s="193">
        <f t="shared" si="213"/>
        <v>0</v>
      </c>
      <c r="FG50" s="193">
        <f t="shared" si="213"/>
        <v>0.000006611386805</v>
      </c>
      <c r="FH50" s="193">
        <f t="shared" si="213"/>
        <v>0.0001201337358</v>
      </c>
      <c r="FI50" s="193">
        <f t="shared" si="213"/>
        <v>0.0005235895843</v>
      </c>
      <c r="FJ50" s="193">
        <f t="shared" si="213"/>
        <v>0.001484175711</v>
      </c>
      <c r="FK50" s="193">
        <f t="shared" si="213"/>
        <v>0.006696044419</v>
      </c>
      <c r="FL50" s="193">
        <f t="shared" si="213"/>
        <v>0.01996050755</v>
      </c>
      <c r="FM50" s="193">
        <f t="shared" si="213"/>
        <v>0.06249245933</v>
      </c>
      <c r="FN50" s="193">
        <f t="shared" si="213"/>
        <v>0.1982218683</v>
      </c>
      <c r="FO50" s="193">
        <f t="shared" si="213"/>
        <v>0.2784298338</v>
      </c>
      <c r="FP50" s="193">
        <f t="shared" si="213"/>
        <v>0.2676131352</v>
      </c>
      <c r="FQ50" s="193">
        <f t="shared" si="213"/>
        <v>0.2660106613</v>
      </c>
      <c r="FR50" s="193">
        <f t="shared" si="213"/>
        <v>0.2612032398</v>
      </c>
      <c r="FS50" s="193">
        <f t="shared" si="213"/>
        <v>0.2596007659</v>
      </c>
      <c r="FT50" s="193">
        <f t="shared" si="213"/>
        <v>0.2668118983</v>
      </c>
      <c r="FU50" s="193">
        <f t="shared" si="213"/>
        <v>0.2668118983</v>
      </c>
      <c r="FV50" s="193">
        <f t="shared" si="213"/>
        <v>0.264007569</v>
      </c>
      <c r="FW50" s="193">
        <f t="shared" si="213"/>
        <v>0.2575976736</v>
      </c>
      <c r="FX50" s="193">
        <f t="shared" si="213"/>
        <v>0.2583989105</v>
      </c>
      <c r="FY50" s="193">
        <f t="shared" si="213"/>
        <v>0.2656100429</v>
      </c>
      <c r="FZ50" s="193">
        <f t="shared" si="213"/>
        <v>0.2724205568</v>
      </c>
      <c r="GA50" s="193">
        <f t="shared" si="213"/>
        <v>0.2663042986</v>
      </c>
      <c r="GB50" s="193">
        <f t="shared" si="213"/>
        <v>0.1573467478</v>
      </c>
      <c r="GC50" s="193">
        <f t="shared" si="213"/>
        <v>0.07968621436</v>
      </c>
      <c r="GD50" s="193">
        <f t="shared" si="213"/>
        <v>0.01644042269</v>
      </c>
      <c r="GE50" s="193">
        <f t="shared" si="213"/>
        <v>0.003450176392</v>
      </c>
      <c r="GF50" s="193">
        <f t="shared" si="213"/>
        <v>0.001921172254</v>
      </c>
      <c r="GG50" s="193">
        <f t="shared" si="213"/>
        <v>0.0004681184365</v>
      </c>
      <c r="GH50" s="193">
        <f t="shared" si="213"/>
        <v>0.0001993091242</v>
      </c>
      <c r="GI50" s="193">
        <f t="shared" si="213"/>
        <v>0.000006611386805</v>
      </c>
      <c r="GJ50" s="193">
        <f t="shared" si="213"/>
        <v>0</v>
      </c>
      <c r="GK50" s="193">
        <f t="shared" si="213"/>
        <v>0</v>
      </c>
      <c r="GL50" s="193">
        <f t="shared" si="213"/>
        <v>0</v>
      </c>
      <c r="GM50" s="193">
        <f t="shared" si="213"/>
        <v>0</v>
      </c>
      <c r="GN50" s="193">
        <f t="shared" si="213"/>
        <v>0</v>
      </c>
      <c r="GO50" s="193">
        <f t="shared" si="213"/>
        <v>0</v>
      </c>
      <c r="GP50" s="193">
        <f t="shared" si="213"/>
        <v>0</v>
      </c>
      <c r="GQ50" s="193">
        <f t="shared" si="213"/>
        <v>0</v>
      </c>
      <c r="GR50" s="193">
        <f t="shared" si="21"/>
        <v>8.63462016</v>
      </c>
      <c r="GS50" s="193">
        <f t="shared" ref="GS50:IN50" si="214">E50-EV50</f>
        <v>0.1722659403</v>
      </c>
      <c r="GT50" s="193">
        <f t="shared" si="214"/>
        <v>0.1506325432</v>
      </c>
      <c r="GU50" s="193">
        <f t="shared" si="214"/>
        <v>0.1438220293</v>
      </c>
      <c r="GV50" s="193">
        <f t="shared" si="214"/>
        <v>0.1374121338</v>
      </c>
      <c r="GW50" s="193">
        <f t="shared" si="214"/>
        <v>0.1298003829</v>
      </c>
      <c r="GX50" s="193">
        <f t="shared" si="214"/>
        <v>0.1265954352</v>
      </c>
      <c r="GY50" s="193">
        <f t="shared" si="214"/>
        <v>0.1277972906</v>
      </c>
      <c r="GZ50" s="193">
        <f t="shared" si="214"/>
        <v>0.1277972906</v>
      </c>
      <c r="HA50" s="193">
        <f t="shared" si="214"/>
        <v>0.1281979091</v>
      </c>
      <c r="HB50" s="193">
        <f t="shared" si="214"/>
        <v>0.1338065676</v>
      </c>
      <c r="HC50" s="193">
        <f t="shared" si="214"/>
        <v>0.1374121338</v>
      </c>
      <c r="HD50" s="193">
        <f t="shared" si="214"/>
        <v>0.153430261</v>
      </c>
      <c r="HE50" s="193">
        <f t="shared" si="214"/>
        <v>0.1789563205</v>
      </c>
      <c r="HF50" s="193">
        <f t="shared" si="214"/>
        <v>0.2025899726</v>
      </c>
      <c r="HG50" s="193">
        <f t="shared" si="214"/>
        <v>0.2384862854</v>
      </c>
      <c r="HH50" s="193">
        <f t="shared" si="214"/>
        <v>0.2629201831</v>
      </c>
      <c r="HI50" s="193">
        <f t="shared" si="214"/>
        <v>0.260873037</v>
      </c>
      <c r="HJ50" s="193">
        <f t="shared" si="214"/>
        <v>0.2243503622</v>
      </c>
      <c r="HK50" s="193">
        <f t="shared" si="214"/>
        <v>0.08741909789</v>
      </c>
      <c r="HL50" s="193">
        <f t="shared" si="214"/>
        <v>0</v>
      </c>
      <c r="HM50" s="193">
        <f t="shared" si="214"/>
        <v>0</v>
      </c>
      <c r="HN50" s="193">
        <f t="shared" si="214"/>
        <v>0</v>
      </c>
      <c r="HO50" s="193">
        <f t="shared" si="214"/>
        <v>0</v>
      </c>
      <c r="HP50" s="193">
        <f t="shared" si="214"/>
        <v>0</v>
      </c>
      <c r="HQ50" s="193">
        <f t="shared" si="214"/>
        <v>0</v>
      </c>
      <c r="HR50" s="193">
        <f t="shared" si="214"/>
        <v>0</v>
      </c>
      <c r="HS50" s="193">
        <f t="shared" si="214"/>
        <v>0</v>
      </c>
      <c r="HT50" s="193">
        <f t="shared" si="214"/>
        <v>0</v>
      </c>
      <c r="HU50" s="193">
        <f t="shared" si="214"/>
        <v>0</v>
      </c>
      <c r="HV50" s="193">
        <f t="shared" si="214"/>
        <v>0</v>
      </c>
      <c r="HW50" s="193">
        <f t="shared" si="214"/>
        <v>0</v>
      </c>
      <c r="HX50" s="193">
        <f t="shared" si="214"/>
        <v>0.02133975988</v>
      </c>
      <c r="HY50" s="193">
        <f t="shared" si="214"/>
        <v>0.1567381295</v>
      </c>
      <c r="HZ50" s="193">
        <f t="shared" si="214"/>
        <v>0.2768642203</v>
      </c>
      <c r="IA50" s="193">
        <f t="shared" si="214"/>
        <v>0.3984801224</v>
      </c>
      <c r="IB50" s="193">
        <f t="shared" si="214"/>
        <v>0.4446015159</v>
      </c>
      <c r="IC50" s="193">
        <f t="shared" si="214"/>
        <v>0.4539025182</v>
      </c>
      <c r="ID50" s="193">
        <f t="shared" si="214"/>
        <v>0.444659059</v>
      </c>
      <c r="IE50" s="193">
        <f t="shared" si="214"/>
        <v>0.4275810887</v>
      </c>
      <c r="IF50" s="193">
        <f t="shared" si="214"/>
        <v>0.407262121</v>
      </c>
      <c r="IG50" s="193">
        <f t="shared" si="214"/>
        <v>0.3926060966</v>
      </c>
      <c r="IH50" s="193">
        <f t="shared" si="214"/>
        <v>0.3713733179</v>
      </c>
      <c r="II50" s="193">
        <f t="shared" si="214"/>
        <v>0.3549479608</v>
      </c>
      <c r="IJ50" s="193">
        <f t="shared" si="214"/>
        <v>0.3369201298</v>
      </c>
      <c r="IK50" s="193">
        <f t="shared" si="214"/>
        <v>0.3132836403</v>
      </c>
      <c r="IL50" s="193">
        <f t="shared" si="214"/>
        <v>0.2744236491</v>
      </c>
      <c r="IM50" s="193">
        <f t="shared" si="214"/>
        <v>0.2355636579</v>
      </c>
      <c r="IN50" s="193">
        <f t="shared" si="214"/>
        <v>0.199507996</v>
      </c>
      <c r="IO50" s="193">
        <f t="shared" si="23"/>
        <v>2.577926942</v>
      </c>
      <c r="IP50" s="193">
        <f t="shared" si="29"/>
        <v>0</v>
      </c>
      <c r="IQ50" s="193">
        <f t="shared" ref="IQ50:KK50" si="215">MAX((MIN(CZ50+IP50,$IO$7))-GT50,0)</f>
        <v>0</v>
      </c>
      <c r="IR50" s="193">
        <f t="shared" si="215"/>
        <v>0</v>
      </c>
      <c r="IS50" s="193">
        <f t="shared" si="215"/>
        <v>0</v>
      </c>
      <c r="IT50" s="193">
        <f t="shared" si="215"/>
        <v>0</v>
      </c>
      <c r="IU50" s="193">
        <f t="shared" si="215"/>
        <v>0</v>
      </c>
      <c r="IV50" s="193">
        <f t="shared" si="215"/>
        <v>0</v>
      </c>
      <c r="IW50" s="193">
        <f t="shared" si="215"/>
        <v>0</v>
      </c>
      <c r="IX50" s="193">
        <f t="shared" si="215"/>
        <v>0</v>
      </c>
      <c r="IY50" s="193">
        <f t="shared" si="215"/>
        <v>0</v>
      </c>
      <c r="IZ50" s="193">
        <f t="shared" si="215"/>
        <v>0</v>
      </c>
      <c r="JA50" s="193">
        <f t="shared" si="215"/>
        <v>0</v>
      </c>
      <c r="JB50" s="193">
        <f t="shared" si="215"/>
        <v>0</v>
      </c>
      <c r="JC50" s="193">
        <f t="shared" si="215"/>
        <v>0</v>
      </c>
      <c r="JD50" s="193">
        <f t="shared" si="215"/>
        <v>0</v>
      </c>
      <c r="JE50" s="193">
        <f t="shared" si="215"/>
        <v>0</v>
      </c>
      <c r="JF50" s="193">
        <f t="shared" si="215"/>
        <v>0</v>
      </c>
      <c r="JG50" s="193">
        <f t="shared" si="215"/>
        <v>0</v>
      </c>
      <c r="JH50" s="193">
        <f t="shared" si="215"/>
        <v>0</v>
      </c>
      <c r="JI50" s="193">
        <f t="shared" si="215"/>
        <v>0.03120408941</v>
      </c>
      <c r="JJ50" s="193">
        <f t="shared" si="215"/>
        <v>0.1698474343</v>
      </c>
      <c r="JK50" s="193">
        <f t="shared" si="215"/>
        <v>0.3781305003</v>
      </c>
      <c r="JL50" s="193">
        <f t="shared" si="215"/>
        <v>0.5542794805</v>
      </c>
      <c r="JM50" s="193">
        <f t="shared" si="215"/>
        <v>0.740153974</v>
      </c>
      <c r="JN50" s="193">
        <f t="shared" si="215"/>
        <v>1.105985024</v>
      </c>
      <c r="JO50" s="193">
        <f t="shared" si="215"/>
        <v>1.423077273</v>
      </c>
      <c r="JP50" s="193">
        <f t="shared" si="215"/>
        <v>1.81261836</v>
      </c>
      <c r="JQ50" s="193">
        <f t="shared" si="215"/>
        <v>2.126471127</v>
      </c>
      <c r="JR50" s="193">
        <f t="shared" si="215"/>
        <v>2.393036204</v>
      </c>
      <c r="JS50" s="193">
        <f t="shared" si="215"/>
        <v>2.514681787</v>
      </c>
      <c r="JT50" s="193">
        <f t="shared" si="215"/>
        <v>2.577926942</v>
      </c>
      <c r="JU50" s="193">
        <f t="shared" si="215"/>
        <v>2.556587182</v>
      </c>
      <c r="JV50" s="193">
        <f t="shared" si="215"/>
        <v>2.399849052</v>
      </c>
      <c r="JW50" s="193">
        <f t="shared" si="215"/>
        <v>2.122984832</v>
      </c>
      <c r="JX50" s="193">
        <f t="shared" si="215"/>
        <v>1.72450471</v>
      </c>
      <c r="JY50" s="193">
        <f t="shared" si="215"/>
        <v>1.279903194</v>
      </c>
      <c r="JZ50" s="193">
        <f t="shared" si="215"/>
        <v>0.8260006756</v>
      </c>
      <c r="KA50" s="193">
        <f t="shared" si="215"/>
        <v>0.3813416166</v>
      </c>
      <c r="KB50" s="193">
        <f t="shared" si="215"/>
        <v>0</v>
      </c>
      <c r="KC50" s="193">
        <f t="shared" si="215"/>
        <v>0</v>
      </c>
      <c r="KD50" s="193">
        <f t="shared" si="215"/>
        <v>0</v>
      </c>
      <c r="KE50" s="193">
        <f t="shared" si="215"/>
        <v>0</v>
      </c>
      <c r="KF50" s="193">
        <f t="shared" si="215"/>
        <v>0</v>
      </c>
      <c r="KG50" s="193">
        <f t="shared" si="215"/>
        <v>0</v>
      </c>
      <c r="KH50" s="193">
        <f t="shared" si="215"/>
        <v>0</v>
      </c>
      <c r="KI50" s="193">
        <f t="shared" si="215"/>
        <v>0</v>
      </c>
      <c r="KJ50" s="193">
        <f t="shared" si="215"/>
        <v>0</v>
      </c>
      <c r="KK50" s="193">
        <f t="shared" si="215"/>
        <v>0</v>
      </c>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row>
    <row r="51" ht="14.25" customHeight="1">
      <c r="A51" s="1">
        <v>2.0</v>
      </c>
      <c r="B51" s="1">
        <f t="shared" ref="B51:C51" si="216">B50+1</f>
        <v>41</v>
      </c>
      <c r="C51" s="267">
        <f t="shared" si="216"/>
        <v>43506</v>
      </c>
      <c r="D51" s="193">
        <f t="shared" si="15"/>
        <v>12.6542153</v>
      </c>
      <c r="E51" s="193">
        <f>(SUMIFS(Profile!$F$2:$F$17521,Profile!$B$2:$B$17521,$B51,Profile!$C$2:$C$17521,E$8))*$C$6</f>
        <v>0.1746696511</v>
      </c>
      <c r="F51" s="193">
        <f>(SUMIFS(Profile!$F$2:$F$17521,Profile!$B$2:$B$17521,$B51,Profile!$C$2:$C$17521,F$8))*$C$6</f>
        <v>0.152235017</v>
      </c>
      <c r="G51" s="193">
        <f>(SUMIFS(Profile!$F$2:$F$17521,Profile!$B$2:$B$17521,$B51,Profile!$C$2:$C$17521,G$8))*$C$6</f>
        <v>0.1446232662</v>
      </c>
      <c r="H51" s="193">
        <f>(SUMIFS(Profile!$F$2:$F$17521,Profile!$B$2:$B$17521,$B51,Profile!$C$2:$C$17521,H$8))*$C$6</f>
        <v>0.1370115153</v>
      </c>
      <c r="I51" s="193">
        <f>(SUMIFS(Profile!$F$2:$F$17521,Profile!$B$2:$B$17521,$B51,Profile!$C$2:$C$17521,I$8))*$C$6</f>
        <v>0.1306016199</v>
      </c>
      <c r="J51" s="193">
        <f>(SUMIFS(Profile!$F$2:$F$17521,Profile!$B$2:$B$17521,$B51,Profile!$C$2:$C$17521,J$8))*$C$6</f>
        <v>0.1277972906</v>
      </c>
      <c r="K51" s="193">
        <f>(SUMIFS(Profile!$F$2:$F$17521,Profile!$B$2:$B$17521,$B51,Profile!$C$2:$C$17521,K$8))*$C$6</f>
        <v>0.1277972906</v>
      </c>
      <c r="L51" s="193">
        <f>(SUMIFS(Profile!$F$2:$F$17521,Profile!$B$2:$B$17521,$B51,Profile!$C$2:$C$17521,L$8))*$C$6</f>
        <v>0.1265954352</v>
      </c>
      <c r="M51" s="193">
        <f>(SUMIFS(Profile!$F$2:$F$17521,Profile!$B$2:$B$17521,$B51,Profile!$C$2:$C$17521,M$8))*$C$6</f>
        <v>0.1273966722</v>
      </c>
      <c r="N51" s="193">
        <f>(SUMIFS(Profile!$F$2:$F$17521,Profile!$B$2:$B$17521,$B51,Profile!$C$2:$C$17521,N$8))*$C$6</f>
        <v>0.1314028568</v>
      </c>
      <c r="O51" s="193">
        <f>(SUMIFS(Profile!$F$2:$F$17521,Profile!$B$2:$B$17521,$B51,Profile!$C$2:$C$17521,O$8))*$C$6</f>
        <v>0.1370115153</v>
      </c>
      <c r="P51" s="193">
        <f>(SUMIFS(Profile!$F$2:$F$17521,Profile!$B$2:$B$17521,$B51,Profile!$C$2:$C$17521,P$8))*$C$6</f>
        <v>0.153036254</v>
      </c>
      <c r="Q51" s="193">
        <f>(SUMIFS(Profile!$F$2:$F$17521,Profile!$B$2:$B$17521,$B51,Profile!$C$2:$C$17521,Q$8))*$C$6</f>
        <v>0.1778745989</v>
      </c>
      <c r="R51" s="193">
        <f>(SUMIFS(Profile!$F$2:$F$17521,Profile!$B$2:$B$17521,$B51,Profile!$C$2:$C$17521,R$8))*$C$6</f>
        <v>0.2027129437</v>
      </c>
      <c r="S51" s="193">
        <f>(SUMIFS(Profile!$F$2:$F$17521,Profile!$B$2:$B$17521,$B51,Profile!$C$2:$C$17521,S$8))*$C$6</f>
        <v>0.240771698</v>
      </c>
      <c r="T51" s="193">
        <f>(SUMIFS(Profile!$F$2:$F$17521,Profile!$B$2:$B$17521,$B51,Profile!$C$2:$C$17521,T$8))*$C$6</f>
        <v>0.2736224122</v>
      </c>
      <c r="U51" s="193">
        <f>(SUMIFS(Profile!$F$2:$F$17521,Profile!$B$2:$B$17521,$B51,Profile!$C$2:$C$17521,U$8))*$C$6</f>
        <v>0.2804329261</v>
      </c>
      <c r="V51" s="193">
        <f>(SUMIFS(Profile!$F$2:$F$17521,Profile!$B$2:$B$17521,$B51,Profile!$C$2:$C$17521,V$8))*$C$6</f>
        <v>0.2876440585</v>
      </c>
      <c r="W51" s="193">
        <f>(SUMIFS(Profile!$F$2:$F$17521,Profile!$B$2:$B$17521,$B51,Profile!$C$2:$C$17521,W$8))*$C$6</f>
        <v>0.2860415846</v>
      </c>
      <c r="X51" s="193">
        <f>(SUMIFS(Profile!$F$2:$F$17521,Profile!$B$2:$B$17521,$B51,Profile!$C$2:$C$17521,X$8))*$C$6</f>
        <v>0.2820354</v>
      </c>
      <c r="Y51" s="193">
        <f>(SUMIFS(Profile!$F$2:$F$17521,Profile!$B$2:$B$17521,$B51,Profile!$C$2:$C$17521,Y$8))*$C$6</f>
        <v>0.270016846</v>
      </c>
      <c r="Z51" s="193">
        <f>(SUMIFS(Profile!$F$2:$F$17521,Profile!$B$2:$B$17521,$B51,Profile!$C$2:$C$17521,Z$8))*$C$6</f>
        <v>0.2716193199</v>
      </c>
      <c r="AA51" s="193">
        <f>(SUMIFS(Profile!$F$2:$F$17521,Profile!$B$2:$B$17521,$B51,Profile!$C$2:$C$17521,AA$8))*$C$6</f>
        <v>0.2648088059</v>
      </c>
      <c r="AB51" s="193">
        <f>(SUMIFS(Profile!$F$2:$F$17521,Profile!$B$2:$B$17521,$B51,Profile!$C$2:$C$17521,AB$8))*$C$6</f>
        <v>0.2624050952</v>
      </c>
      <c r="AC51" s="193">
        <f>(SUMIFS(Profile!$F$2:$F$17521,Profile!$B$2:$B$17521,$B51,Profile!$C$2:$C$17521,AC$8))*$C$6</f>
        <v>0.2724205568</v>
      </c>
      <c r="AD51" s="193">
        <f>(SUMIFS(Profile!$F$2:$F$17521,Profile!$B$2:$B$17521,$B51,Profile!$C$2:$C$17521,AD$8))*$C$6</f>
        <v>0.2720199383</v>
      </c>
      <c r="AE51" s="193">
        <f>(SUMIFS(Profile!$F$2:$F$17521,Profile!$B$2:$B$17521,$B51,Profile!$C$2:$C$17521,AE$8))*$C$6</f>
        <v>0.2676131352</v>
      </c>
      <c r="AF51" s="193">
        <f>(SUMIFS(Profile!$F$2:$F$17521,Profile!$B$2:$B$17521,$B51,Profile!$C$2:$C$17521,AF$8))*$C$6</f>
        <v>0.2612032398</v>
      </c>
      <c r="AG51" s="193">
        <f>(SUMIFS(Profile!$F$2:$F$17521,Profile!$B$2:$B$17521,$B51,Profile!$C$2:$C$17521,AG$8))*$C$6</f>
        <v>0.2563958182</v>
      </c>
      <c r="AH51" s="193">
        <f>(SUMIFS(Profile!$F$2:$F$17521,Profile!$B$2:$B$17521,$B51,Profile!$C$2:$C$17521,AH$8))*$C$6</f>
        <v>0.2620044767</v>
      </c>
      <c r="AI51" s="193">
        <f>(SUMIFS(Profile!$F$2:$F$17521,Profile!$B$2:$B$17521,$B51,Profile!$C$2:$C$17521,AI$8))*$C$6</f>
        <v>0.2704174645</v>
      </c>
      <c r="AJ51" s="193">
        <f>(SUMIFS(Profile!$F$2:$F$17521,Profile!$B$2:$B$17521,$B51,Profile!$C$2:$C$17521,AJ$8))*$C$6</f>
        <v>0.2848397292</v>
      </c>
      <c r="AK51" s="193">
        <f>(SUMIFS(Profile!$F$2:$F$17521,Profile!$B$2:$B$17521,$B51,Profile!$C$2:$C$17521,AK$8))*$C$6</f>
        <v>0.3124824034</v>
      </c>
      <c r="AL51" s="193">
        <f>(SUMIFS(Profile!$F$2:$F$17521,Profile!$B$2:$B$17521,$B51,Profile!$C$2:$C$17521,AL$8))*$C$6</f>
        <v>0.3545473423</v>
      </c>
      <c r="AM51" s="193">
        <f>(SUMIFS(Profile!$F$2:$F$17521,Profile!$B$2:$B$17521,$B51,Profile!$C$2:$C$17521,AM$8))*$C$6</f>
        <v>0.4126770817</v>
      </c>
      <c r="AN51" s="193">
        <f>(SUMIFS(Profile!$F$2:$F$17521,Profile!$B$2:$B$17521,$B51,Profile!$C$2:$C$17521,AN$8))*$C$6</f>
        <v>0.442643343</v>
      </c>
      <c r="AO51" s="193">
        <f>(SUMIFS(Profile!$F$2:$F$17521,Profile!$B$2:$B$17521,$B51,Profile!$C$2:$C$17521,AO$8))*$C$6</f>
        <v>0.4537004126</v>
      </c>
      <c r="AP51" s="193">
        <f>(SUMIFS(Profile!$F$2:$F$17521,Profile!$B$2:$B$17521,$B51,Profile!$C$2:$C$17521,AP$8))*$C$6</f>
        <v>0.4443660024</v>
      </c>
      <c r="AQ51" s="193">
        <f>(SUMIFS(Profile!$F$2:$F$17521,Profile!$B$2:$B$17521,$B51,Profile!$C$2:$C$17521,AQ$8))*$C$6</f>
        <v>0.4285015111</v>
      </c>
      <c r="AR51" s="193">
        <f>(SUMIFS(Profile!$F$2:$F$17521,Profile!$B$2:$B$17521,$B51,Profile!$C$2:$C$17521,AR$8))*$C$6</f>
        <v>0.409992938</v>
      </c>
      <c r="AS51" s="193">
        <f>(SUMIFS(Profile!$F$2:$F$17521,Profile!$B$2:$B$17521,$B51,Profile!$C$2:$C$17521,AS$8))*$C$6</f>
        <v>0.393807952</v>
      </c>
      <c r="AT51" s="193">
        <f>(SUMIFS(Profile!$F$2:$F$17521,Profile!$B$2:$B$17521,$B51,Profile!$C$2:$C$17521,AT$8))*$C$6</f>
        <v>0.3721745548</v>
      </c>
      <c r="AU51" s="193">
        <f>(SUMIFS(Profile!$F$2:$F$17521,Profile!$B$2:$B$17521,$B51,Profile!$C$2:$C$17521,AU$8))*$C$6</f>
        <v>0.3553485792</v>
      </c>
      <c r="AV51" s="193">
        <f>(SUMIFS(Profile!$F$2:$F$17521,Profile!$B$2:$B$17521,$B51,Profile!$C$2:$C$17521,AV$8))*$C$6</f>
        <v>0.3337151821</v>
      </c>
      <c r="AW51" s="193">
        <f>(SUMIFS(Profile!$F$2:$F$17521,Profile!$B$2:$B$17521,$B51,Profile!$C$2:$C$17521,AW$8))*$C$6</f>
        <v>0.3108799295</v>
      </c>
      <c r="AX51" s="193">
        <f>(SUMIFS(Profile!$F$2:$F$17521,Profile!$B$2:$B$17521,$B51,Profile!$C$2:$C$17521,AX$8))*$C$6</f>
        <v>0.2740230307</v>
      </c>
      <c r="AY51" s="193">
        <f>(SUMIFS(Profile!$F$2:$F$17521,Profile!$B$2:$B$17521,$B51,Profile!$C$2:$C$17521,AY$8))*$C$6</f>
        <v>0.2359642764</v>
      </c>
      <c r="AZ51" s="193">
        <f>(SUMIFS(Profile!$F$2:$F$17521,Profile!$B$2:$B$17521,$B51,Profile!$C$2:$C$17521,AZ$8))*$C$6</f>
        <v>0.2023123253</v>
      </c>
      <c r="BA51" s="193">
        <f t="shared" si="16"/>
        <v>5.493413921</v>
      </c>
      <c r="BB51" s="193">
        <f>(SUMIFS(Profile!$E$2:$E$17521,Profile!$B$2:$B$17521,$B51,Profile!$C$2:$C$17521,BB$8))*$C$9</f>
        <v>0</v>
      </c>
      <c r="BC51" s="193">
        <f>(SUMIFS(Profile!$E$2:$E$17521,Profile!$B$2:$B$17521,$B51,Profile!$C$2:$C$17521,BC$8))*$C$9</f>
        <v>0</v>
      </c>
      <c r="BD51" s="193">
        <f>(SUMIFS(Profile!$E$2:$E$17521,Profile!$B$2:$B$17521,$B51,Profile!$C$2:$C$17521,BD$8))*$C$9</f>
        <v>0</v>
      </c>
      <c r="BE51" s="193">
        <f>(SUMIFS(Profile!$E$2:$E$17521,Profile!$B$2:$B$17521,$B51,Profile!$C$2:$C$17521,BE$8))*$C$9</f>
        <v>0</v>
      </c>
      <c r="BF51" s="193">
        <f>(SUMIFS(Profile!$E$2:$E$17521,Profile!$B$2:$B$17521,$B51,Profile!$C$2:$C$17521,BF$8))*$C$9</f>
        <v>0</v>
      </c>
      <c r="BG51" s="193">
        <f>(SUMIFS(Profile!$E$2:$E$17521,Profile!$B$2:$B$17521,$B51,Profile!$C$2:$C$17521,BG$8))*$C$9</f>
        <v>0</v>
      </c>
      <c r="BH51" s="193">
        <f>(SUMIFS(Profile!$E$2:$E$17521,Profile!$B$2:$B$17521,$B51,Profile!$C$2:$C$17521,BH$8))*$C$9</f>
        <v>0</v>
      </c>
      <c r="BI51" s="193">
        <f>(SUMIFS(Profile!$E$2:$E$17521,Profile!$B$2:$B$17521,$B51,Profile!$C$2:$C$17521,BI$8))*$C$9</f>
        <v>0</v>
      </c>
      <c r="BJ51" s="193">
        <f>(SUMIFS(Profile!$E$2:$E$17521,Profile!$B$2:$B$17521,$B51,Profile!$C$2:$C$17521,BJ$8))*$C$9</f>
        <v>0</v>
      </c>
      <c r="BK51" s="193">
        <f>(SUMIFS(Profile!$E$2:$E$17521,Profile!$B$2:$B$17521,$B51,Profile!$C$2:$C$17521,BK$8))*$C$9</f>
        <v>0</v>
      </c>
      <c r="BL51" s="193">
        <f>(SUMIFS(Profile!$E$2:$E$17521,Profile!$B$2:$B$17521,$B51,Profile!$C$2:$C$17521,BL$8))*$C$9</f>
        <v>0</v>
      </c>
      <c r="BM51" s="193">
        <f>(SUMIFS(Profile!$E$2:$E$17521,Profile!$B$2:$B$17521,$B51,Profile!$C$2:$C$17521,BM$8))*$C$9</f>
        <v>0.00003918456082</v>
      </c>
      <c r="BN51" s="193">
        <f>(SUMIFS(Profile!$E$2:$E$17521,Profile!$B$2:$B$17521,$B51,Profile!$C$2:$C$17521,BN$8))*$C$9</f>
        <v>0.0003329881403</v>
      </c>
      <c r="BO51" s="193">
        <f>(SUMIFS(Profile!$E$2:$E$17521,Profile!$B$2:$B$17521,$B51,Profile!$C$2:$C$17521,BO$8))*$C$9</f>
        <v>0.001027990021</v>
      </c>
      <c r="BP51" s="193">
        <f>(SUMIFS(Profile!$E$2:$E$17521,Profile!$B$2:$B$17521,$B51,Profile!$C$2:$C$17521,BP$8))*$C$9</f>
        <v>0.00320942516</v>
      </c>
      <c r="BQ51" s="193">
        <f>(SUMIFS(Profile!$E$2:$E$17521,Profile!$B$2:$B$17521,$B51,Profile!$C$2:$C$17521,BQ$8))*$C$9</f>
        <v>0.014333373</v>
      </c>
      <c r="BR51" s="193">
        <f>(SUMIFS(Profile!$E$2:$E$17521,Profile!$B$2:$B$17521,$B51,Profile!$C$2:$C$17521,BR$8))*$C$9</f>
        <v>0.04163103766</v>
      </c>
      <c r="BS51" s="193">
        <f>(SUMIFS(Profile!$E$2:$E$17521,Profile!$B$2:$B$17521,$B51,Profile!$C$2:$C$17521,BS$8))*$C$9</f>
        <v>0.09700781605</v>
      </c>
      <c r="BT51" s="193">
        <f>(SUMIFS(Profile!$E$2:$E$17521,Profile!$B$2:$B$17521,$B51,Profile!$C$2:$C$17521,BT$8))*$C$9</f>
        <v>0.1586297949</v>
      </c>
      <c r="BU51" s="193">
        <f>(SUMIFS(Profile!$E$2:$E$17521,Profile!$B$2:$B$17521,$B51,Profile!$C$2:$C$17521,BU$8))*$C$9</f>
        <v>0.2213058189</v>
      </c>
      <c r="BV51" s="193">
        <f>(SUMIFS(Profile!$E$2:$E$17521,Profile!$B$2:$B$17521,$B51,Profile!$C$2:$C$17521,BV$8))*$C$9</f>
        <v>0.3082185219</v>
      </c>
      <c r="BW51" s="193">
        <f>(SUMIFS(Profile!$E$2:$E$17521,Profile!$B$2:$B$17521,$B51,Profile!$C$2:$C$17521,BW$8))*$C$9</f>
        <v>0.3961730528</v>
      </c>
      <c r="BX51" s="193">
        <f>(SUMIFS(Profile!$E$2:$E$17521,Profile!$B$2:$B$17521,$B51,Profile!$C$2:$C$17521,BX$8))*$C$9</f>
        <v>0.4345458258</v>
      </c>
      <c r="BY51" s="193">
        <f>(SUMIFS(Profile!$E$2:$E$17521,Profile!$B$2:$B$17521,$B51,Profile!$C$2:$C$17521,BY$8))*$C$9</f>
        <v>0.5566720178</v>
      </c>
      <c r="BZ51" s="193">
        <f>(SUMIFS(Profile!$E$2:$E$17521,Profile!$B$2:$B$17521,$B51,Profile!$C$2:$C$17521,BZ$8))*$C$9</f>
        <v>0.6054541932</v>
      </c>
      <c r="CA51" s="193">
        <f>(SUMIFS(Profile!$E$2:$E$17521,Profile!$B$2:$B$17521,$B51,Profile!$C$2:$C$17521,CA$8))*$C$9</f>
        <v>0.5255005106</v>
      </c>
      <c r="CB51" s="193">
        <f>(SUMIFS(Profile!$E$2:$E$17521,Profile!$B$2:$B$17521,$B51,Profile!$C$2:$C$17521,CB$8))*$C$9</f>
        <v>0.4482079391</v>
      </c>
      <c r="CC51" s="193">
        <f>(SUMIFS(Profile!$E$2:$E$17521,Profile!$B$2:$B$17521,$B51,Profile!$C$2:$C$17521,CC$8))*$C$9</f>
        <v>0.4485285564</v>
      </c>
      <c r="CD51" s="193">
        <f>(SUMIFS(Profile!$E$2:$E$17521,Profile!$B$2:$B$17521,$B51,Profile!$C$2:$C$17521,CD$8))*$C$9</f>
        <v>0.3667910495</v>
      </c>
      <c r="CE51" s="193">
        <f>(SUMIFS(Profile!$E$2:$E$17521,Profile!$B$2:$B$17521,$B51,Profile!$C$2:$C$17521,CE$8))*$C$9</f>
        <v>0.2821196365</v>
      </c>
      <c r="CF51" s="193">
        <f>(SUMIFS(Profile!$E$2:$E$17521,Profile!$B$2:$B$17521,$B51,Profile!$C$2:$C$17521,CF$8))*$C$9</f>
        <v>0.202537964</v>
      </c>
      <c r="CG51" s="193">
        <f>(SUMIFS(Profile!$E$2:$E$17521,Profile!$B$2:$B$17521,$B51,Profile!$C$2:$C$17521,CG$8))*$C$9</f>
        <v>0.1775579913</v>
      </c>
      <c r="CH51" s="193">
        <f>(SUMIFS(Profile!$E$2:$E$17521,Profile!$B$2:$B$17521,$B51,Profile!$C$2:$C$17521,CH$8))*$C$9</f>
        <v>0.1186438982</v>
      </c>
      <c r="CI51" s="193">
        <f>(SUMIFS(Profile!$E$2:$E$17521,Profile!$B$2:$B$17521,$B51,Profile!$C$2:$C$17521,CI$8))*$C$9</f>
        <v>0.05369976809</v>
      </c>
      <c r="CJ51" s="193">
        <f>(SUMIFS(Profile!$E$2:$E$17521,Profile!$B$2:$B$17521,$B51,Profile!$C$2:$C$17521,CJ$8))*$C$9</f>
        <v>0.02367778724</v>
      </c>
      <c r="CK51" s="193">
        <f>(SUMIFS(Profile!$E$2:$E$17521,Profile!$B$2:$B$17521,$B51,Profile!$C$2:$C$17521,CK$8))*$C$9</f>
        <v>0.004822442288</v>
      </c>
      <c r="CL51" s="193">
        <f>(SUMIFS(Profile!$E$2:$E$17521,Profile!$B$2:$B$17521,$B51,Profile!$C$2:$C$17521,CL$8))*$C$9</f>
        <v>0.002141928071</v>
      </c>
      <c r="CM51" s="193">
        <f>(SUMIFS(Profile!$E$2:$E$17521,Profile!$B$2:$B$17521,$B51,Profile!$C$2:$C$17521,CM$8))*$C$9</f>
        <v>0.0004811799567</v>
      </c>
      <c r="CN51" s="193">
        <f>(SUMIFS(Profile!$E$2:$E$17521,Profile!$B$2:$B$17521,$B51,Profile!$C$2:$C$17521,CN$8))*$C$9</f>
        <v>0.0001156186424</v>
      </c>
      <c r="CO51" s="193">
        <f>(SUMIFS(Profile!$E$2:$E$17521,Profile!$B$2:$B$17521,$B51,Profile!$C$2:$C$17521,CO$8))*$C$9</f>
        <v>0.000006611386805</v>
      </c>
      <c r="CP51" s="193">
        <f>(SUMIFS(Profile!$E$2:$E$17521,Profile!$B$2:$B$17521,$B51,Profile!$C$2:$C$17521,CP$8))*$C$9</f>
        <v>0</v>
      </c>
      <c r="CQ51" s="193">
        <f>(SUMIFS(Profile!$E$2:$E$17521,Profile!$B$2:$B$17521,$B51,Profile!$C$2:$C$17521,CQ$8))*$C$9</f>
        <v>0</v>
      </c>
      <c r="CR51" s="193">
        <f>(SUMIFS(Profile!$E$2:$E$17521,Profile!$B$2:$B$17521,$B51,Profile!$C$2:$C$17521,CR$8))*$C$9</f>
        <v>0</v>
      </c>
      <c r="CS51" s="193">
        <f>(SUMIFS(Profile!$E$2:$E$17521,Profile!$B$2:$B$17521,$B51,Profile!$C$2:$C$17521,CS$8))*$C$9</f>
        <v>0</v>
      </c>
      <c r="CT51" s="193">
        <f>(SUMIFS(Profile!$E$2:$E$17521,Profile!$B$2:$B$17521,$B51,Profile!$C$2:$C$17521,CT$8))*$C$9</f>
        <v>0</v>
      </c>
      <c r="CU51" s="193">
        <f>(SUMIFS(Profile!$E$2:$E$17521,Profile!$B$2:$B$17521,$B51,Profile!$C$2:$C$17521,CU$8))*$C$9</f>
        <v>0</v>
      </c>
      <c r="CV51" s="193">
        <f>(SUMIFS(Profile!$E$2:$E$17521,Profile!$B$2:$B$17521,$B51,Profile!$C$2:$C$17521,CV$8))*$C$9</f>
        <v>0</v>
      </c>
      <c r="CW51" s="193">
        <f>(SUMIFS(Profile!$E$2:$E$17521,Profile!$B$2:$B$17521,$B51,Profile!$C$2:$C$17521,CW$8))*$C$9</f>
        <v>0</v>
      </c>
      <c r="CX51" s="193">
        <f t="shared" si="17"/>
        <v>1.711704071</v>
      </c>
      <c r="CY51" s="193">
        <f t="shared" ref="CY51:ET51" si="217">MAX(BB51-E51,0)</f>
        <v>0</v>
      </c>
      <c r="CZ51" s="193">
        <f t="shared" si="217"/>
        <v>0</v>
      </c>
      <c r="DA51" s="193">
        <f t="shared" si="217"/>
        <v>0</v>
      </c>
      <c r="DB51" s="193">
        <f t="shared" si="217"/>
        <v>0</v>
      </c>
      <c r="DC51" s="193">
        <f t="shared" si="217"/>
        <v>0</v>
      </c>
      <c r="DD51" s="193">
        <f t="shared" si="217"/>
        <v>0</v>
      </c>
      <c r="DE51" s="193">
        <f t="shared" si="217"/>
        <v>0</v>
      </c>
      <c r="DF51" s="193">
        <f t="shared" si="217"/>
        <v>0</v>
      </c>
      <c r="DG51" s="193">
        <f t="shared" si="217"/>
        <v>0</v>
      </c>
      <c r="DH51" s="193">
        <f t="shared" si="217"/>
        <v>0</v>
      </c>
      <c r="DI51" s="193">
        <f t="shared" si="217"/>
        <v>0</v>
      </c>
      <c r="DJ51" s="193">
        <f t="shared" si="217"/>
        <v>0</v>
      </c>
      <c r="DK51" s="193">
        <f t="shared" si="217"/>
        <v>0</v>
      </c>
      <c r="DL51" s="193">
        <f t="shared" si="217"/>
        <v>0</v>
      </c>
      <c r="DM51" s="193">
        <f t="shared" si="217"/>
        <v>0</v>
      </c>
      <c r="DN51" s="193">
        <f t="shared" si="217"/>
        <v>0</v>
      </c>
      <c r="DO51" s="193">
        <f t="shared" si="217"/>
        <v>0</v>
      </c>
      <c r="DP51" s="193">
        <f t="shared" si="217"/>
        <v>0</v>
      </c>
      <c r="DQ51" s="193">
        <f t="shared" si="217"/>
        <v>0</v>
      </c>
      <c r="DR51" s="193">
        <f t="shared" si="217"/>
        <v>0</v>
      </c>
      <c r="DS51" s="193">
        <f t="shared" si="217"/>
        <v>0.03820167589</v>
      </c>
      <c r="DT51" s="193">
        <f t="shared" si="217"/>
        <v>0.1245537329</v>
      </c>
      <c r="DU51" s="193">
        <f t="shared" si="217"/>
        <v>0.1697370198</v>
      </c>
      <c r="DV51" s="193">
        <f t="shared" si="217"/>
        <v>0.2942669227</v>
      </c>
      <c r="DW51" s="193">
        <f t="shared" si="217"/>
        <v>0.3330336364</v>
      </c>
      <c r="DX51" s="193">
        <f t="shared" si="217"/>
        <v>0.2534805723</v>
      </c>
      <c r="DY51" s="193">
        <f t="shared" si="217"/>
        <v>0.1805948039</v>
      </c>
      <c r="DZ51" s="193">
        <f t="shared" si="217"/>
        <v>0.1873253166</v>
      </c>
      <c r="EA51" s="193">
        <f t="shared" si="217"/>
        <v>0.1103952313</v>
      </c>
      <c r="EB51" s="193">
        <f t="shared" si="217"/>
        <v>0.02011515985</v>
      </c>
      <c r="EC51" s="193">
        <f t="shared" si="217"/>
        <v>0</v>
      </c>
      <c r="ED51" s="193">
        <f t="shared" si="217"/>
        <v>0</v>
      </c>
      <c r="EE51" s="193">
        <f t="shared" si="217"/>
        <v>0</v>
      </c>
      <c r="EF51" s="193">
        <f t="shared" si="217"/>
        <v>0</v>
      </c>
      <c r="EG51" s="193">
        <f t="shared" si="217"/>
        <v>0</v>
      </c>
      <c r="EH51" s="193">
        <f t="shared" si="217"/>
        <v>0</v>
      </c>
      <c r="EI51" s="193">
        <f t="shared" si="217"/>
        <v>0</v>
      </c>
      <c r="EJ51" s="193">
        <f t="shared" si="217"/>
        <v>0</v>
      </c>
      <c r="EK51" s="193">
        <f t="shared" si="217"/>
        <v>0</v>
      </c>
      <c r="EL51" s="193">
        <f t="shared" si="217"/>
        <v>0</v>
      </c>
      <c r="EM51" s="193">
        <f t="shared" si="217"/>
        <v>0</v>
      </c>
      <c r="EN51" s="193">
        <f t="shared" si="217"/>
        <v>0</v>
      </c>
      <c r="EO51" s="193">
        <f t="shared" si="217"/>
        <v>0</v>
      </c>
      <c r="EP51" s="193">
        <f t="shared" si="217"/>
        <v>0</v>
      </c>
      <c r="EQ51" s="193">
        <f t="shared" si="217"/>
        <v>0</v>
      </c>
      <c r="ER51" s="193">
        <f t="shared" si="217"/>
        <v>0</v>
      </c>
      <c r="ES51" s="193">
        <f t="shared" si="217"/>
        <v>0</v>
      </c>
      <c r="ET51" s="193">
        <f t="shared" si="217"/>
        <v>0</v>
      </c>
      <c r="EU51" s="193">
        <f t="shared" si="19"/>
        <v>3.781709849</v>
      </c>
      <c r="EV51" s="193">
        <f t="shared" ref="EV51:GQ51" si="218">BB51-CY51</f>
        <v>0</v>
      </c>
      <c r="EW51" s="193">
        <f t="shared" si="218"/>
        <v>0</v>
      </c>
      <c r="EX51" s="193">
        <f t="shared" si="218"/>
        <v>0</v>
      </c>
      <c r="EY51" s="193">
        <f t="shared" si="218"/>
        <v>0</v>
      </c>
      <c r="EZ51" s="193">
        <f t="shared" si="218"/>
        <v>0</v>
      </c>
      <c r="FA51" s="193">
        <f t="shared" si="218"/>
        <v>0</v>
      </c>
      <c r="FB51" s="193">
        <f t="shared" si="218"/>
        <v>0</v>
      </c>
      <c r="FC51" s="193">
        <f t="shared" si="218"/>
        <v>0</v>
      </c>
      <c r="FD51" s="193">
        <f t="shared" si="218"/>
        <v>0</v>
      </c>
      <c r="FE51" s="193">
        <f t="shared" si="218"/>
        <v>0</v>
      </c>
      <c r="FF51" s="193">
        <f t="shared" si="218"/>
        <v>0</v>
      </c>
      <c r="FG51" s="193">
        <f t="shared" si="218"/>
        <v>0.00003918456082</v>
      </c>
      <c r="FH51" s="193">
        <f t="shared" si="218"/>
        <v>0.0003329881403</v>
      </c>
      <c r="FI51" s="193">
        <f t="shared" si="218"/>
        <v>0.001027990021</v>
      </c>
      <c r="FJ51" s="193">
        <f t="shared" si="218"/>
        <v>0.00320942516</v>
      </c>
      <c r="FK51" s="193">
        <f t="shared" si="218"/>
        <v>0.014333373</v>
      </c>
      <c r="FL51" s="193">
        <f t="shared" si="218"/>
        <v>0.04163103766</v>
      </c>
      <c r="FM51" s="193">
        <f t="shared" si="218"/>
        <v>0.09700781605</v>
      </c>
      <c r="FN51" s="193">
        <f t="shared" si="218"/>
        <v>0.1586297949</v>
      </c>
      <c r="FO51" s="193">
        <f t="shared" si="218"/>
        <v>0.2213058189</v>
      </c>
      <c r="FP51" s="193">
        <f t="shared" si="218"/>
        <v>0.270016846</v>
      </c>
      <c r="FQ51" s="193">
        <f t="shared" si="218"/>
        <v>0.2716193199</v>
      </c>
      <c r="FR51" s="193">
        <f t="shared" si="218"/>
        <v>0.2648088059</v>
      </c>
      <c r="FS51" s="193">
        <f t="shared" si="218"/>
        <v>0.2624050952</v>
      </c>
      <c r="FT51" s="193">
        <f t="shared" si="218"/>
        <v>0.2724205568</v>
      </c>
      <c r="FU51" s="193">
        <f t="shared" si="218"/>
        <v>0.2720199383</v>
      </c>
      <c r="FV51" s="193">
        <f t="shared" si="218"/>
        <v>0.2676131352</v>
      </c>
      <c r="FW51" s="193">
        <f t="shared" si="218"/>
        <v>0.2612032398</v>
      </c>
      <c r="FX51" s="193">
        <f t="shared" si="218"/>
        <v>0.2563958182</v>
      </c>
      <c r="FY51" s="193">
        <f t="shared" si="218"/>
        <v>0.2620044767</v>
      </c>
      <c r="FZ51" s="193">
        <f t="shared" si="218"/>
        <v>0.202537964</v>
      </c>
      <c r="GA51" s="193">
        <f t="shared" si="218"/>
        <v>0.1775579913</v>
      </c>
      <c r="GB51" s="193">
        <f t="shared" si="218"/>
        <v>0.1186438982</v>
      </c>
      <c r="GC51" s="193">
        <f t="shared" si="218"/>
        <v>0.05369976809</v>
      </c>
      <c r="GD51" s="193">
        <f t="shared" si="218"/>
        <v>0.02367778724</v>
      </c>
      <c r="GE51" s="193">
        <f t="shared" si="218"/>
        <v>0.004822442288</v>
      </c>
      <c r="GF51" s="193">
        <f t="shared" si="218"/>
        <v>0.002141928071</v>
      </c>
      <c r="GG51" s="193">
        <f t="shared" si="218"/>
        <v>0.0004811799567</v>
      </c>
      <c r="GH51" s="193">
        <f t="shared" si="218"/>
        <v>0.0001156186424</v>
      </c>
      <c r="GI51" s="193">
        <f t="shared" si="218"/>
        <v>0.000006611386805</v>
      </c>
      <c r="GJ51" s="193">
        <f t="shared" si="218"/>
        <v>0</v>
      </c>
      <c r="GK51" s="193">
        <f t="shared" si="218"/>
        <v>0</v>
      </c>
      <c r="GL51" s="193">
        <f t="shared" si="218"/>
        <v>0</v>
      </c>
      <c r="GM51" s="193">
        <f t="shared" si="218"/>
        <v>0</v>
      </c>
      <c r="GN51" s="193">
        <f t="shared" si="218"/>
        <v>0</v>
      </c>
      <c r="GO51" s="193">
        <f t="shared" si="218"/>
        <v>0</v>
      </c>
      <c r="GP51" s="193">
        <f t="shared" si="218"/>
        <v>0</v>
      </c>
      <c r="GQ51" s="193">
        <f t="shared" si="218"/>
        <v>0</v>
      </c>
      <c r="GR51" s="193">
        <f t="shared" si="21"/>
        <v>8.872505447</v>
      </c>
      <c r="GS51" s="193">
        <f t="shared" ref="GS51:IN51" si="219">E51-EV51</f>
        <v>0.1746696511</v>
      </c>
      <c r="GT51" s="193">
        <f t="shared" si="219"/>
        <v>0.152235017</v>
      </c>
      <c r="GU51" s="193">
        <f t="shared" si="219"/>
        <v>0.1446232662</v>
      </c>
      <c r="GV51" s="193">
        <f t="shared" si="219"/>
        <v>0.1370115153</v>
      </c>
      <c r="GW51" s="193">
        <f t="shared" si="219"/>
        <v>0.1306016199</v>
      </c>
      <c r="GX51" s="193">
        <f t="shared" si="219"/>
        <v>0.1277972906</v>
      </c>
      <c r="GY51" s="193">
        <f t="shared" si="219"/>
        <v>0.1277972906</v>
      </c>
      <c r="GZ51" s="193">
        <f t="shared" si="219"/>
        <v>0.1265954352</v>
      </c>
      <c r="HA51" s="193">
        <f t="shared" si="219"/>
        <v>0.1273966722</v>
      </c>
      <c r="HB51" s="193">
        <f t="shared" si="219"/>
        <v>0.1314028568</v>
      </c>
      <c r="HC51" s="193">
        <f t="shared" si="219"/>
        <v>0.1370115153</v>
      </c>
      <c r="HD51" s="193">
        <f t="shared" si="219"/>
        <v>0.1529970694</v>
      </c>
      <c r="HE51" s="193">
        <f t="shared" si="219"/>
        <v>0.1775416107</v>
      </c>
      <c r="HF51" s="193">
        <f t="shared" si="219"/>
        <v>0.2016849537</v>
      </c>
      <c r="HG51" s="193">
        <f t="shared" si="219"/>
        <v>0.2375622728</v>
      </c>
      <c r="HH51" s="193">
        <f t="shared" si="219"/>
        <v>0.2592890392</v>
      </c>
      <c r="HI51" s="193">
        <f t="shared" si="219"/>
        <v>0.2388018885</v>
      </c>
      <c r="HJ51" s="193">
        <f t="shared" si="219"/>
        <v>0.1906362425</v>
      </c>
      <c r="HK51" s="193">
        <f t="shared" si="219"/>
        <v>0.1274117897</v>
      </c>
      <c r="HL51" s="193">
        <f t="shared" si="219"/>
        <v>0.0607295811</v>
      </c>
      <c r="HM51" s="193">
        <f t="shared" si="219"/>
        <v>0</v>
      </c>
      <c r="HN51" s="193">
        <f t="shared" si="219"/>
        <v>0</v>
      </c>
      <c r="HO51" s="193">
        <f t="shared" si="219"/>
        <v>0</v>
      </c>
      <c r="HP51" s="193">
        <f t="shared" si="219"/>
        <v>0</v>
      </c>
      <c r="HQ51" s="193">
        <f t="shared" si="219"/>
        <v>0</v>
      </c>
      <c r="HR51" s="193">
        <f t="shared" si="219"/>
        <v>0</v>
      </c>
      <c r="HS51" s="193">
        <f t="shared" si="219"/>
        <v>0</v>
      </c>
      <c r="HT51" s="193">
        <f t="shared" si="219"/>
        <v>0</v>
      </c>
      <c r="HU51" s="193">
        <f t="shared" si="219"/>
        <v>0</v>
      </c>
      <c r="HV51" s="193">
        <f t="shared" si="219"/>
        <v>0</v>
      </c>
      <c r="HW51" s="193">
        <f t="shared" si="219"/>
        <v>0.06787950048</v>
      </c>
      <c r="HX51" s="193">
        <f t="shared" si="219"/>
        <v>0.107281738</v>
      </c>
      <c r="HY51" s="193">
        <f t="shared" si="219"/>
        <v>0.1938385052</v>
      </c>
      <c r="HZ51" s="193">
        <f t="shared" si="219"/>
        <v>0.3008475742</v>
      </c>
      <c r="IA51" s="193">
        <f t="shared" si="219"/>
        <v>0.3889992945</v>
      </c>
      <c r="IB51" s="193">
        <f t="shared" si="219"/>
        <v>0.4378209007</v>
      </c>
      <c r="IC51" s="193">
        <f t="shared" si="219"/>
        <v>0.4515584845</v>
      </c>
      <c r="ID51" s="193">
        <f t="shared" si="219"/>
        <v>0.4438848224</v>
      </c>
      <c r="IE51" s="193">
        <f t="shared" si="219"/>
        <v>0.4283858925</v>
      </c>
      <c r="IF51" s="193">
        <f t="shared" si="219"/>
        <v>0.4099863266</v>
      </c>
      <c r="IG51" s="193">
        <f t="shared" si="219"/>
        <v>0.393807952</v>
      </c>
      <c r="IH51" s="193">
        <f t="shared" si="219"/>
        <v>0.3721745548</v>
      </c>
      <c r="II51" s="193">
        <f t="shared" si="219"/>
        <v>0.3553485792</v>
      </c>
      <c r="IJ51" s="193">
        <f t="shared" si="219"/>
        <v>0.3337151821</v>
      </c>
      <c r="IK51" s="193">
        <f t="shared" si="219"/>
        <v>0.3108799295</v>
      </c>
      <c r="IL51" s="193">
        <f t="shared" si="219"/>
        <v>0.2740230307</v>
      </c>
      <c r="IM51" s="193">
        <f t="shared" si="219"/>
        <v>0.2359642764</v>
      </c>
      <c r="IN51" s="193">
        <f t="shared" si="219"/>
        <v>0.2023123253</v>
      </c>
      <c r="IO51" s="193">
        <f t="shared" si="23"/>
        <v>1.711704071</v>
      </c>
      <c r="IP51" s="193">
        <f t="shared" si="29"/>
        <v>0</v>
      </c>
      <c r="IQ51" s="193">
        <f t="shared" ref="IQ51:KK51" si="220">MAX((MIN(CZ51+IP51,$IO$7))-GT51,0)</f>
        <v>0</v>
      </c>
      <c r="IR51" s="193">
        <f t="shared" si="220"/>
        <v>0</v>
      </c>
      <c r="IS51" s="193">
        <f t="shared" si="220"/>
        <v>0</v>
      </c>
      <c r="IT51" s="193">
        <f t="shared" si="220"/>
        <v>0</v>
      </c>
      <c r="IU51" s="193">
        <f t="shared" si="220"/>
        <v>0</v>
      </c>
      <c r="IV51" s="193">
        <f t="shared" si="220"/>
        <v>0</v>
      </c>
      <c r="IW51" s="193">
        <f t="shared" si="220"/>
        <v>0</v>
      </c>
      <c r="IX51" s="193">
        <f t="shared" si="220"/>
        <v>0</v>
      </c>
      <c r="IY51" s="193">
        <f t="shared" si="220"/>
        <v>0</v>
      </c>
      <c r="IZ51" s="193">
        <f t="shared" si="220"/>
        <v>0</v>
      </c>
      <c r="JA51" s="193">
        <f t="shared" si="220"/>
        <v>0</v>
      </c>
      <c r="JB51" s="193">
        <f t="shared" si="220"/>
        <v>0</v>
      </c>
      <c r="JC51" s="193">
        <f t="shared" si="220"/>
        <v>0</v>
      </c>
      <c r="JD51" s="193">
        <f t="shared" si="220"/>
        <v>0</v>
      </c>
      <c r="JE51" s="193">
        <f t="shared" si="220"/>
        <v>0</v>
      </c>
      <c r="JF51" s="193">
        <f t="shared" si="220"/>
        <v>0</v>
      </c>
      <c r="JG51" s="193">
        <f t="shared" si="220"/>
        <v>0</v>
      </c>
      <c r="JH51" s="193">
        <f t="shared" si="220"/>
        <v>0</v>
      </c>
      <c r="JI51" s="193">
        <f t="shared" si="220"/>
        <v>0</v>
      </c>
      <c r="JJ51" s="193">
        <f t="shared" si="220"/>
        <v>0.03820167589</v>
      </c>
      <c r="JK51" s="193">
        <f t="shared" si="220"/>
        <v>0.1627554088</v>
      </c>
      <c r="JL51" s="193">
        <f t="shared" si="220"/>
        <v>0.3324924286</v>
      </c>
      <c r="JM51" s="193">
        <f t="shared" si="220"/>
        <v>0.6267593513</v>
      </c>
      <c r="JN51" s="193">
        <f t="shared" si="220"/>
        <v>0.9597929876</v>
      </c>
      <c r="JO51" s="193">
        <f t="shared" si="220"/>
        <v>1.21327356</v>
      </c>
      <c r="JP51" s="193">
        <f t="shared" si="220"/>
        <v>1.393868364</v>
      </c>
      <c r="JQ51" s="193">
        <f t="shared" si="220"/>
        <v>1.58119368</v>
      </c>
      <c r="JR51" s="193">
        <f t="shared" si="220"/>
        <v>1.691588912</v>
      </c>
      <c r="JS51" s="193">
        <f t="shared" si="220"/>
        <v>1.711704071</v>
      </c>
      <c r="JT51" s="193">
        <f t="shared" si="220"/>
        <v>1.643824571</v>
      </c>
      <c r="JU51" s="193">
        <f t="shared" si="220"/>
        <v>1.536542833</v>
      </c>
      <c r="JV51" s="193">
        <f t="shared" si="220"/>
        <v>1.342704328</v>
      </c>
      <c r="JW51" s="193">
        <f t="shared" si="220"/>
        <v>1.041856754</v>
      </c>
      <c r="JX51" s="193">
        <f t="shared" si="220"/>
        <v>0.6528574591</v>
      </c>
      <c r="JY51" s="193">
        <f t="shared" si="220"/>
        <v>0.2150365585</v>
      </c>
      <c r="JZ51" s="193">
        <f t="shared" si="220"/>
        <v>0</v>
      </c>
      <c r="KA51" s="193">
        <f t="shared" si="220"/>
        <v>0</v>
      </c>
      <c r="KB51" s="193">
        <f t="shared" si="220"/>
        <v>0</v>
      </c>
      <c r="KC51" s="193">
        <f t="shared" si="220"/>
        <v>0</v>
      </c>
      <c r="KD51" s="193">
        <f t="shared" si="220"/>
        <v>0</v>
      </c>
      <c r="KE51" s="193">
        <f t="shared" si="220"/>
        <v>0</v>
      </c>
      <c r="KF51" s="193">
        <f t="shared" si="220"/>
        <v>0</v>
      </c>
      <c r="KG51" s="193">
        <f t="shared" si="220"/>
        <v>0</v>
      </c>
      <c r="KH51" s="193">
        <f t="shared" si="220"/>
        <v>0</v>
      </c>
      <c r="KI51" s="193">
        <f t="shared" si="220"/>
        <v>0</v>
      </c>
      <c r="KJ51" s="193">
        <f t="shared" si="220"/>
        <v>0</v>
      </c>
      <c r="KK51" s="193">
        <f t="shared" si="220"/>
        <v>0</v>
      </c>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row>
    <row r="52" ht="14.25" customHeight="1">
      <c r="A52" s="1">
        <v>2.0</v>
      </c>
      <c r="B52" s="1">
        <f t="shared" ref="B52:C52" si="221">B51+1</f>
        <v>42</v>
      </c>
      <c r="C52" s="267">
        <f t="shared" si="221"/>
        <v>43507</v>
      </c>
      <c r="D52" s="193">
        <f t="shared" si="15"/>
        <v>12.73089367</v>
      </c>
      <c r="E52" s="193">
        <f>(SUMIFS(Profile!$F$2:$F$17521,Profile!$B$2:$B$17521,$B52,Profile!$C$2:$C$17521,E$8))*$C$6</f>
        <v>0.1738684142</v>
      </c>
      <c r="F52" s="193">
        <f>(SUMIFS(Profile!$F$2:$F$17521,Profile!$B$2:$B$17521,$B52,Profile!$C$2:$C$17521,F$8))*$C$6</f>
        <v>0.1534368724</v>
      </c>
      <c r="G52" s="193">
        <f>(SUMIFS(Profile!$F$2:$F$17521,Profile!$B$2:$B$17521,$B52,Profile!$C$2:$C$17521,G$8))*$C$6</f>
        <v>0.1454245031</v>
      </c>
      <c r="H52" s="193">
        <f>(SUMIFS(Profile!$F$2:$F$17521,Profile!$B$2:$B$17521,$B52,Profile!$C$2:$C$17521,H$8))*$C$6</f>
        <v>0.1362102784</v>
      </c>
      <c r="I52" s="193">
        <f>(SUMIFS(Profile!$F$2:$F$17521,Profile!$B$2:$B$17521,$B52,Profile!$C$2:$C$17521,I$8))*$C$6</f>
        <v>0.1322040937</v>
      </c>
      <c r="J52" s="193">
        <f>(SUMIFS(Profile!$F$2:$F$17521,Profile!$B$2:$B$17521,$B52,Profile!$C$2:$C$17521,J$8))*$C$6</f>
        <v>0.128999146</v>
      </c>
      <c r="K52" s="193">
        <f>(SUMIFS(Profile!$F$2:$F$17521,Profile!$B$2:$B$17521,$B52,Profile!$C$2:$C$17521,K$8))*$C$6</f>
        <v>0.128999146</v>
      </c>
      <c r="L52" s="193">
        <f>(SUMIFS(Profile!$F$2:$F$17521,Profile!$B$2:$B$17521,$B52,Profile!$C$2:$C$17521,L$8))*$C$6</f>
        <v>0.1277972906</v>
      </c>
      <c r="M52" s="193">
        <f>(SUMIFS(Profile!$F$2:$F$17521,Profile!$B$2:$B$17521,$B52,Profile!$C$2:$C$17521,M$8))*$C$6</f>
        <v>0.1281979091</v>
      </c>
      <c r="N52" s="193">
        <f>(SUMIFS(Profile!$F$2:$F$17521,Profile!$B$2:$B$17521,$B52,Profile!$C$2:$C$17521,N$8))*$C$6</f>
        <v>0.1330053307</v>
      </c>
      <c r="O52" s="193">
        <f>(SUMIFS(Profile!$F$2:$F$17521,Profile!$B$2:$B$17521,$B52,Profile!$C$2:$C$17521,O$8))*$C$6</f>
        <v>0.1386139892</v>
      </c>
      <c r="P52" s="193">
        <f>(SUMIFS(Profile!$F$2:$F$17521,Profile!$B$2:$B$17521,$B52,Profile!$C$2:$C$17521,P$8))*$C$6</f>
        <v>0.1514337801</v>
      </c>
      <c r="Q52" s="193">
        <f>(SUMIFS(Profile!$F$2:$F$17521,Profile!$B$2:$B$17521,$B52,Profile!$C$2:$C$17521,Q$8))*$C$6</f>
        <v>0.1802783096</v>
      </c>
      <c r="R52" s="193">
        <f>(SUMIFS(Profile!$F$2:$F$17521,Profile!$B$2:$B$17521,$B52,Profile!$C$2:$C$17521,R$8))*$C$6</f>
        <v>0.2079209838</v>
      </c>
      <c r="S52" s="193">
        <f>(SUMIFS(Profile!$F$2:$F$17521,Profile!$B$2:$B$17521,$B52,Profile!$C$2:$C$17521,S$8))*$C$6</f>
        <v>0.2435760273</v>
      </c>
      <c r="T52" s="193">
        <f>(SUMIFS(Profile!$F$2:$F$17521,Profile!$B$2:$B$17521,$B52,Profile!$C$2:$C$17521,T$8))*$C$6</f>
        <v>0.2744236491</v>
      </c>
      <c r="U52" s="193">
        <f>(SUMIFS(Profile!$F$2:$F$17521,Profile!$B$2:$B$17521,$B52,Profile!$C$2:$C$17521,U$8))*$C$6</f>
        <v>0.2812341631</v>
      </c>
      <c r="V52" s="193">
        <f>(SUMIFS(Profile!$F$2:$F$17521,Profile!$B$2:$B$17521,$B52,Profile!$C$2:$C$17521,V$8))*$C$6</f>
        <v>0.2900477693</v>
      </c>
      <c r="W52" s="193">
        <f>(SUMIFS(Profile!$F$2:$F$17521,Profile!$B$2:$B$17521,$B52,Profile!$C$2:$C$17521,W$8))*$C$6</f>
        <v>0.2920508616</v>
      </c>
      <c r="X52" s="193">
        <f>(SUMIFS(Profile!$F$2:$F$17521,Profile!$B$2:$B$17521,$B52,Profile!$C$2:$C$17521,X$8))*$C$6</f>
        <v>0.2856409662</v>
      </c>
      <c r="Y52" s="193">
        <f>(SUMIFS(Profile!$F$2:$F$17521,Profile!$B$2:$B$17521,$B52,Profile!$C$2:$C$17521,Y$8))*$C$6</f>
        <v>0.2764267415</v>
      </c>
      <c r="Z52" s="193">
        <f>(SUMIFS(Profile!$F$2:$F$17521,Profile!$B$2:$B$17521,$B52,Profile!$C$2:$C$17521,Z$8))*$C$6</f>
        <v>0.2740230307</v>
      </c>
      <c r="AA52" s="193">
        <f>(SUMIFS(Profile!$F$2:$F$17521,Profile!$B$2:$B$17521,$B52,Profile!$C$2:$C$17521,AA$8))*$C$6</f>
        <v>0.2664112798</v>
      </c>
      <c r="AB52" s="193">
        <f>(SUMIFS(Profile!$F$2:$F$17521,Profile!$B$2:$B$17521,$B52,Profile!$C$2:$C$17521,AB$8))*$C$6</f>
        <v>0.2632063321</v>
      </c>
      <c r="AC52" s="193">
        <f>(SUMIFS(Profile!$F$2:$F$17521,Profile!$B$2:$B$17521,$B52,Profile!$C$2:$C$17521,AC$8))*$C$6</f>
        <v>0.2704174645</v>
      </c>
      <c r="AD52" s="193">
        <f>(SUMIFS(Profile!$F$2:$F$17521,Profile!$B$2:$B$17521,$B52,Profile!$C$2:$C$17521,AD$8))*$C$6</f>
        <v>0.2720199383</v>
      </c>
      <c r="AE52" s="193">
        <f>(SUMIFS(Profile!$F$2:$F$17521,Profile!$B$2:$B$17521,$B52,Profile!$C$2:$C$17521,AE$8))*$C$6</f>
        <v>0.2708180829</v>
      </c>
      <c r="AF52" s="193">
        <f>(SUMIFS(Profile!$F$2:$F$17521,Profile!$B$2:$B$17521,$B52,Profile!$C$2:$C$17521,AF$8))*$C$6</f>
        <v>0.2632063321</v>
      </c>
      <c r="AG52" s="193">
        <f>(SUMIFS(Profile!$F$2:$F$17521,Profile!$B$2:$B$17521,$B52,Profile!$C$2:$C$17521,AG$8))*$C$6</f>
        <v>0.2620044767</v>
      </c>
      <c r="AH52" s="193">
        <f>(SUMIFS(Profile!$F$2:$F$17521,Profile!$B$2:$B$17521,$B52,Profile!$C$2:$C$17521,AH$8))*$C$6</f>
        <v>0.2696162275</v>
      </c>
      <c r="AI52" s="193">
        <f>(SUMIFS(Profile!$F$2:$F$17521,Profile!$B$2:$B$17521,$B52,Profile!$C$2:$C$17521,AI$8))*$C$6</f>
        <v>0.2752248861</v>
      </c>
      <c r="AJ52" s="193">
        <f>(SUMIFS(Profile!$F$2:$F$17521,Profile!$B$2:$B$17521,$B52,Profile!$C$2:$C$17521,AJ$8))*$C$6</f>
        <v>0.2900477693</v>
      </c>
      <c r="AK52" s="193">
        <f>(SUMIFS(Profile!$F$2:$F$17521,Profile!$B$2:$B$17521,$B52,Profile!$C$2:$C$17521,AK$8))*$C$6</f>
        <v>0.3156873511</v>
      </c>
      <c r="AL52" s="193">
        <f>(SUMIFS(Profile!$F$2:$F$17521,Profile!$B$2:$B$17521,$B52,Profile!$C$2:$C$17521,AL$8))*$C$6</f>
        <v>0.3553485792</v>
      </c>
      <c r="AM52" s="193">
        <f>(SUMIFS(Profile!$F$2:$F$17521,Profile!$B$2:$B$17521,$B52,Profile!$C$2:$C$17521,AM$8))*$C$6</f>
        <v>0.4146401122</v>
      </c>
      <c r="AN52" s="193">
        <f>(SUMIFS(Profile!$F$2:$F$17521,Profile!$B$2:$B$17521,$B52,Profile!$C$2:$C$17521,AN$8))*$C$6</f>
        <v>0.4430840233</v>
      </c>
      <c r="AO52" s="193">
        <f>(SUMIFS(Profile!$F$2:$F$17521,Profile!$B$2:$B$17521,$B52,Profile!$C$2:$C$17521,AO$8))*$C$6</f>
        <v>0.4534199797</v>
      </c>
      <c r="AP52" s="193">
        <f>(SUMIFS(Profile!$F$2:$F$17521,Profile!$B$2:$B$17521,$B52,Profile!$C$2:$C$17521,AP$8))*$C$6</f>
        <v>0.4449268682</v>
      </c>
      <c r="AQ52" s="193">
        <f>(SUMIFS(Profile!$F$2:$F$17521,Profile!$B$2:$B$17521,$B52,Profile!$C$2:$C$17521,AQ$8))*$C$6</f>
        <v>0.4304244797</v>
      </c>
      <c r="AR52" s="193">
        <f>(SUMIFS(Profile!$F$2:$F$17521,Profile!$B$2:$B$17521,$B52,Profile!$C$2:$C$17521,AR$8))*$C$6</f>
        <v>0.4067479284</v>
      </c>
      <c r="AS52" s="193">
        <f>(SUMIFS(Profile!$F$2:$F$17521,Profile!$B$2:$B$17521,$B52,Profile!$C$2:$C$17521,AS$8))*$C$6</f>
        <v>0.3934073335</v>
      </c>
      <c r="AT52" s="193">
        <f>(SUMIFS(Profile!$F$2:$F$17521,Profile!$B$2:$B$17521,$B52,Profile!$C$2:$C$17521,AT$8))*$C$6</f>
        <v>0.3721745548</v>
      </c>
      <c r="AU52" s="193">
        <f>(SUMIFS(Profile!$F$2:$F$17521,Profile!$B$2:$B$17521,$B52,Profile!$C$2:$C$17521,AU$8))*$C$6</f>
        <v>0.3533454869</v>
      </c>
      <c r="AV52" s="193">
        <f>(SUMIFS(Profile!$F$2:$F$17521,Profile!$B$2:$B$17521,$B52,Profile!$C$2:$C$17521,AV$8))*$C$6</f>
        <v>0.3341158005</v>
      </c>
      <c r="AW52" s="193">
        <f>(SUMIFS(Profile!$F$2:$F$17521,Profile!$B$2:$B$17521,$B52,Profile!$C$2:$C$17521,AW$8))*$C$6</f>
        <v>0.311280548</v>
      </c>
      <c r="AX52" s="193">
        <f>(SUMIFS(Profile!$F$2:$F$17521,Profile!$B$2:$B$17521,$B52,Profile!$C$2:$C$17521,AX$8))*$C$6</f>
        <v>0.2756255045</v>
      </c>
      <c r="AY52" s="193">
        <f>(SUMIFS(Profile!$F$2:$F$17521,Profile!$B$2:$B$17521,$B52,Profile!$C$2:$C$17521,AY$8))*$C$6</f>
        <v>0.2375667503</v>
      </c>
      <c r="AZ52" s="193">
        <f>(SUMIFS(Profile!$F$2:$F$17521,Profile!$B$2:$B$17521,$B52,Profile!$C$2:$C$17521,AZ$8))*$C$6</f>
        <v>0.2023123253</v>
      </c>
      <c r="BA52" s="193">
        <f t="shared" si="16"/>
        <v>5.632028382</v>
      </c>
      <c r="BB52" s="193">
        <f>(SUMIFS(Profile!$E$2:$E$17521,Profile!$B$2:$B$17521,$B52,Profile!$C$2:$C$17521,BB$8))*$C$9</f>
        <v>0</v>
      </c>
      <c r="BC52" s="193">
        <f>(SUMIFS(Profile!$E$2:$E$17521,Profile!$B$2:$B$17521,$B52,Profile!$C$2:$C$17521,BC$8))*$C$9</f>
        <v>0</v>
      </c>
      <c r="BD52" s="193">
        <f>(SUMIFS(Profile!$E$2:$E$17521,Profile!$B$2:$B$17521,$B52,Profile!$C$2:$C$17521,BD$8))*$C$9</f>
        <v>0</v>
      </c>
      <c r="BE52" s="193">
        <f>(SUMIFS(Profile!$E$2:$E$17521,Profile!$B$2:$B$17521,$B52,Profile!$C$2:$C$17521,BE$8))*$C$9</f>
        <v>0</v>
      </c>
      <c r="BF52" s="193">
        <f>(SUMIFS(Profile!$E$2:$E$17521,Profile!$B$2:$B$17521,$B52,Profile!$C$2:$C$17521,BF$8))*$C$9</f>
        <v>0</v>
      </c>
      <c r="BG52" s="193">
        <f>(SUMIFS(Profile!$E$2:$E$17521,Profile!$B$2:$B$17521,$B52,Profile!$C$2:$C$17521,BG$8))*$C$9</f>
        <v>0</v>
      </c>
      <c r="BH52" s="193">
        <f>(SUMIFS(Profile!$E$2:$E$17521,Profile!$B$2:$B$17521,$B52,Profile!$C$2:$C$17521,BH$8))*$C$9</f>
        <v>0</v>
      </c>
      <c r="BI52" s="193">
        <f>(SUMIFS(Profile!$E$2:$E$17521,Profile!$B$2:$B$17521,$B52,Profile!$C$2:$C$17521,BI$8))*$C$9</f>
        <v>0</v>
      </c>
      <c r="BJ52" s="193">
        <f>(SUMIFS(Profile!$E$2:$E$17521,Profile!$B$2:$B$17521,$B52,Profile!$C$2:$C$17521,BJ$8))*$C$9</f>
        <v>0</v>
      </c>
      <c r="BK52" s="193">
        <f>(SUMIFS(Profile!$E$2:$E$17521,Profile!$B$2:$B$17521,$B52,Profile!$C$2:$C$17521,BK$8))*$C$9</f>
        <v>0</v>
      </c>
      <c r="BL52" s="193">
        <f>(SUMIFS(Profile!$E$2:$E$17521,Profile!$B$2:$B$17521,$B52,Profile!$C$2:$C$17521,BL$8))*$C$9</f>
        <v>0</v>
      </c>
      <c r="BM52" s="193">
        <f>(SUMIFS(Profile!$E$2:$E$17521,Profile!$B$2:$B$17521,$B52,Profile!$C$2:$C$17521,BM$8))*$C$9</f>
        <v>0</v>
      </c>
      <c r="BN52" s="193">
        <f>(SUMIFS(Profile!$E$2:$E$17521,Profile!$B$2:$B$17521,$B52,Profile!$C$2:$C$17521,BN$8))*$C$9</f>
        <v>0.0002301085115</v>
      </c>
      <c r="BO52" s="193">
        <f>(SUMIFS(Profile!$E$2:$E$17521,Profile!$B$2:$B$17521,$B52,Profile!$C$2:$C$17521,BO$8))*$C$9</f>
        <v>0.0004202261955</v>
      </c>
      <c r="BP52" s="193">
        <f>(SUMIFS(Profile!$E$2:$E$17521,Profile!$B$2:$B$17521,$B52,Profile!$C$2:$C$17521,BP$8))*$C$9</f>
        <v>0.0160087244</v>
      </c>
      <c r="BQ52" s="193">
        <f>(SUMIFS(Profile!$E$2:$E$17521,Profile!$B$2:$B$17521,$B52,Profile!$C$2:$C$17521,BQ$8))*$C$9</f>
        <v>0.01311628819</v>
      </c>
      <c r="BR52" s="193">
        <f>(SUMIFS(Profile!$E$2:$E$17521,Profile!$B$2:$B$17521,$B52,Profile!$C$2:$C$17521,BR$8))*$C$9</f>
        <v>0.05015128196</v>
      </c>
      <c r="BS52" s="193">
        <f>(SUMIFS(Profile!$E$2:$E$17521,Profile!$B$2:$B$17521,$B52,Profile!$C$2:$C$17521,BS$8))*$C$9</f>
        <v>0.132725568</v>
      </c>
      <c r="BT52" s="193">
        <f>(SUMIFS(Profile!$E$2:$E$17521,Profile!$B$2:$B$17521,$B52,Profile!$C$2:$C$17521,BT$8))*$C$9</f>
        <v>0.2717736838</v>
      </c>
      <c r="BU52" s="193">
        <f>(SUMIFS(Profile!$E$2:$E$17521,Profile!$B$2:$B$17521,$B52,Profile!$C$2:$C$17521,BU$8))*$C$9</f>
        <v>0.3211921862</v>
      </c>
      <c r="BV52" s="193">
        <f>(SUMIFS(Profile!$E$2:$E$17521,Profile!$B$2:$B$17521,$B52,Profile!$C$2:$C$17521,BV$8))*$C$9</f>
        <v>0.4157241693</v>
      </c>
      <c r="BW52" s="193">
        <f>(SUMIFS(Profile!$E$2:$E$17521,Profile!$B$2:$B$17521,$B52,Profile!$C$2:$C$17521,BW$8))*$C$9</f>
        <v>0.4792567282</v>
      </c>
      <c r="BX52" s="193">
        <f>(SUMIFS(Profile!$E$2:$E$17521,Profile!$B$2:$B$17521,$B52,Profile!$C$2:$C$17521,BX$8))*$C$9</f>
        <v>0.4740852067</v>
      </c>
      <c r="BY52" s="193">
        <f>(SUMIFS(Profile!$E$2:$E$17521,Profile!$B$2:$B$17521,$B52,Profile!$C$2:$C$17521,BY$8))*$C$9</f>
        <v>0.4652182026</v>
      </c>
      <c r="BZ52" s="193">
        <f>(SUMIFS(Profile!$E$2:$E$17521,Profile!$B$2:$B$17521,$B52,Profile!$C$2:$C$17521,BZ$8))*$C$9</f>
        <v>0.4456110212</v>
      </c>
      <c r="CA52" s="193">
        <f>(SUMIFS(Profile!$E$2:$E$17521,Profile!$B$2:$B$17521,$B52,Profile!$C$2:$C$17521,CA$8))*$C$9</f>
        <v>0.43948216</v>
      </c>
      <c r="CB52" s="193">
        <f>(SUMIFS(Profile!$E$2:$E$17521,Profile!$B$2:$B$17521,$B52,Profile!$C$2:$C$17521,CB$8))*$C$9</f>
        <v>0.4449219058</v>
      </c>
      <c r="CC52" s="193">
        <f>(SUMIFS(Profile!$E$2:$E$17521,Profile!$B$2:$B$17521,$B52,Profile!$C$2:$C$17521,CC$8))*$C$9</f>
        <v>0.3975140783</v>
      </c>
      <c r="CD52" s="193">
        <f>(SUMIFS(Profile!$E$2:$E$17521,Profile!$B$2:$B$17521,$B52,Profile!$C$2:$C$17521,CD$8))*$C$9</f>
        <v>0.3300489287</v>
      </c>
      <c r="CE52" s="193">
        <f>(SUMIFS(Profile!$E$2:$E$17521,Profile!$B$2:$B$17521,$B52,Profile!$C$2:$C$17521,CE$8))*$C$9</f>
        <v>0.2957319497</v>
      </c>
      <c r="CF52" s="193">
        <f>(SUMIFS(Profile!$E$2:$E$17521,Profile!$B$2:$B$17521,$B52,Profile!$C$2:$C$17521,CF$8))*$C$9</f>
        <v>0.26703282</v>
      </c>
      <c r="CG52" s="193">
        <f>(SUMIFS(Profile!$E$2:$E$17521,Profile!$B$2:$B$17521,$B52,Profile!$C$2:$C$17521,CG$8))*$C$9</f>
        <v>0.1979922809</v>
      </c>
      <c r="CH52" s="193">
        <f>(SUMIFS(Profile!$E$2:$E$17521,Profile!$B$2:$B$17521,$B52,Profile!$C$2:$C$17521,CH$8))*$C$9</f>
        <v>0.1171506395</v>
      </c>
      <c r="CI52" s="193">
        <f>(SUMIFS(Profile!$E$2:$E$17521,Profile!$B$2:$B$17521,$B52,Profile!$C$2:$C$17521,CI$8))*$C$9</f>
        <v>0.04163834229</v>
      </c>
      <c r="CJ52" s="193">
        <f>(SUMIFS(Profile!$E$2:$E$17521,Profile!$B$2:$B$17521,$B52,Profile!$C$2:$C$17521,CJ$8))*$C$9</f>
        <v>0.009685036656</v>
      </c>
      <c r="CK52" s="193">
        <f>(SUMIFS(Profile!$E$2:$E$17521,Profile!$B$2:$B$17521,$B52,Profile!$C$2:$C$17521,CK$8))*$C$9</f>
        <v>0.003346974257</v>
      </c>
      <c r="CL52" s="193">
        <f>(SUMIFS(Profile!$E$2:$E$17521,Profile!$B$2:$B$17521,$B52,Profile!$C$2:$C$17521,CL$8))*$C$9</f>
        <v>0.001387746216</v>
      </c>
      <c r="CM52" s="193">
        <f>(SUMIFS(Profile!$E$2:$E$17521,Profile!$B$2:$B$17521,$B52,Profile!$C$2:$C$17521,CM$8))*$C$9</f>
        <v>0.0004360290225</v>
      </c>
      <c r="CN52" s="193">
        <f>(SUMIFS(Profile!$E$2:$E$17521,Profile!$B$2:$B$17521,$B52,Profile!$C$2:$C$17521,CN$8))*$C$9</f>
        <v>0.0001460955231</v>
      </c>
      <c r="CO52" s="193">
        <f>(SUMIFS(Profile!$E$2:$E$17521,Profile!$B$2:$B$17521,$B52,Profile!$C$2:$C$17521,CO$8))*$C$9</f>
        <v>0</v>
      </c>
      <c r="CP52" s="193">
        <f>(SUMIFS(Profile!$E$2:$E$17521,Profile!$B$2:$B$17521,$B52,Profile!$C$2:$C$17521,CP$8))*$C$9</f>
        <v>0</v>
      </c>
      <c r="CQ52" s="193">
        <f>(SUMIFS(Profile!$E$2:$E$17521,Profile!$B$2:$B$17521,$B52,Profile!$C$2:$C$17521,CQ$8))*$C$9</f>
        <v>0</v>
      </c>
      <c r="CR52" s="193">
        <f>(SUMIFS(Profile!$E$2:$E$17521,Profile!$B$2:$B$17521,$B52,Profile!$C$2:$C$17521,CR$8))*$C$9</f>
        <v>0</v>
      </c>
      <c r="CS52" s="193">
        <f>(SUMIFS(Profile!$E$2:$E$17521,Profile!$B$2:$B$17521,$B52,Profile!$C$2:$C$17521,CS$8))*$C$9</f>
        <v>0</v>
      </c>
      <c r="CT52" s="193">
        <f>(SUMIFS(Profile!$E$2:$E$17521,Profile!$B$2:$B$17521,$B52,Profile!$C$2:$C$17521,CT$8))*$C$9</f>
        <v>0</v>
      </c>
      <c r="CU52" s="193">
        <f>(SUMIFS(Profile!$E$2:$E$17521,Profile!$B$2:$B$17521,$B52,Profile!$C$2:$C$17521,CU$8))*$C$9</f>
        <v>0</v>
      </c>
      <c r="CV52" s="193">
        <f>(SUMIFS(Profile!$E$2:$E$17521,Profile!$B$2:$B$17521,$B52,Profile!$C$2:$C$17521,CV$8))*$C$9</f>
        <v>0</v>
      </c>
      <c r="CW52" s="193">
        <f>(SUMIFS(Profile!$E$2:$E$17521,Profile!$B$2:$B$17521,$B52,Profile!$C$2:$C$17521,CW$8))*$C$9</f>
        <v>0</v>
      </c>
      <c r="CX52" s="193">
        <f t="shared" si="17"/>
        <v>1.534995665</v>
      </c>
      <c r="CY52" s="193">
        <f t="shared" ref="CY52:ET52" si="222">MAX(BB52-E52,0)</f>
        <v>0</v>
      </c>
      <c r="CZ52" s="193">
        <f t="shared" si="222"/>
        <v>0</v>
      </c>
      <c r="DA52" s="193">
        <f t="shared" si="222"/>
        <v>0</v>
      </c>
      <c r="DB52" s="193">
        <f t="shared" si="222"/>
        <v>0</v>
      </c>
      <c r="DC52" s="193">
        <f t="shared" si="222"/>
        <v>0</v>
      </c>
      <c r="DD52" s="193">
        <f t="shared" si="222"/>
        <v>0</v>
      </c>
      <c r="DE52" s="193">
        <f t="shared" si="222"/>
        <v>0</v>
      </c>
      <c r="DF52" s="193">
        <f t="shared" si="222"/>
        <v>0</v>
      </c>
      <c r="DG52" s="193">
        <f t="shared" si="222"/>
        <v>0</v>
      </c>
      <c r="DH52" s="193">
        <f t="shared" si="222"/>
        <v>0</v>
      </c>
      <c r="DI52" s="193">
        <f t="shared" si="222"/>
        <v>0</v>
      </c>
      <c r="DJ52" s="193">
        <f t="shared" si="222"/>
        <v>0</v>
      </c>
      <c r="DK52" s="193">
        <f t="shared" si="222"/>
        <v>0</v>
      </c>
      <c r="DL52" s="193">
        <f t="shared" si="222"/>
        <v>0</v>
      </c>
      <c r="DM52" s="193">
        <f t="shared" si="222"/>
        <v>0</v>
      </c>
      <c r="DN52" s="193">
        <f t="shared" si="222"/>
        <v>0</v>
      </c>
      <c r="DO52" s="193">
        <f t="shared" si="222"/>
        <v>0</v>
      </c>
      <c r="DP52" s="193">
        <f t="shared" si="222"/>
        <v>0</v>
      </c>
      <c r="DQ52" s="193">
        <f t="shared" si="222"/>
        <v>0</v>
      </c>
      <c r="DR52" s="193">
        <f t="shared" si="222"/>
        <v>0.03555122005</v>
      </c>
      <c r="DS52" s="193">
        <f t="shared" si="222"/>
        <v>0.1392974279</v>
      </c>
      <c r="DT52" s="193">
        <f t="shared" si="222"/>
        <v>0.2052336976</v>
      </c>
      <c r="DU52" s="193">
        <f t="shared" si="222"/>
        <v>0.2076739269</v>
      </c>
      <c r="DV52" s="193">
        <f t="shared" si="222"/>
        <v>0.2020118705</v>
      </c>
      <c r="DW52" s="193">
        <f t="shared" si="222"/>
        <v>0.1751935567</v>
      </c>
      <c r="DX52" s="193">
        <f t="shared" si="222"/>
        <v>0.1674622217</v>
      </c>
      <c r="DY52" s="193">
        <f t="shared" si="222"/>
        <v>0.1741038228</v>
      </c>
      <c r="DZ52" s="193">
        <f t="shared" si="222"/>
        <v>0.1343077463</v>
      </c>
      <c r="EA52" s="193">
        <f t="shared" si="222"/>
        <v>0.06804445204</v>
      </c>
      <c r="EB52" s="193">
        <f t="shared" si="222"/>
        <v>0.02611572215</v>
      </c>
      <c r="EC52" s="193">
        <f t="shared" si="222"/>
        <v>0</v>
      </c>
      <c r="ED52" s="193">
        <f t="shared" si="222"/>
        <v>0</v>
      </c>
      <c r="EE52" s="193">
        <f t="shared" si="222"/>
        <v>0</v>
      </c>
      <c r="EF52" s="193">
        <f t="shared" si="222"/>
        <v>0</v>
      </c>
      <c r="EG52" s="193">
        <f t="shared" si="222"/>
        <v>0</v>
      </c>
      <c r="EH52" s="193">
        <f t="shared" si="222"/>
        <v>0</v>
      </c>
      <c r="EI52" s="193">
        <f t="shared" si="222"/>
        <v>0</v>
      </c>
      <c r="EJ52" s="193">
        <f t="shared" si="222"/>
        <v>0</v>
      </c>
      <c r="EK52" s="193">
        <f t="shared" si="222"/>
        <v>0</v>
      </c>
      <c r="EL52" s="193">
        <f t="shared" si="222"/>
        <v>0</v>
      </c>
      <c r="EM52" s="193">
        <f t="shared" si="222"/>
        <v>0</v>
      </c>
      <c r="EN52" s="193">
        <f t="shared" si="222"/>
        <v>0</v>
      </c>
      <c r="EO52" s="193">
        <f t="shared" si="222"/>
        <v>0</v>
      </c>
      <c r="EP52" s="193">
        <f t="shared" si="222"/>
        <v>0</v>
      </c>
      <c r="EQ52" s="193">
        <f t="shared" si="222"/>
        <v>0</v>
      </c>
      <c r="ER52" s="193">
        <f t="shared" si="222"/>
        <v>0</v>
      </c>
      <c r="ES52" s="193">
        <f t="shared" si="222"/>
        <v>0</v>
      </c>
      <c r="ET52" s="193">
        <f t="shared" si="222"/>
        <v>0</v>
      </c>
      <c r="EU52" s="193">
        <f t="shared" si="19"/>
        <v>4.097032718</v>
      </c>
      <c r="EV52" s="193">
        <f t="shared" ref="EV52:GQ52" si="223">BB52-CY52</f>
        <v>0</v>
      </c>
      <c r="EW52" s="193">
        <f t="shared" si="223"/>
        <v>0</v>
      </c>
      <c r="EX52" s="193">
        <f t="shared" si="223"/>
        <v>0</v>
      </c>
      <c r="EY52" s="193">
        <f t="shared" si="223"/>
        <v>0</v>
      </c>
      <c r="EZ52" s="193">
        <f t="shared" si="223"/>
        <v>0</v>
      </c>
      <c r="FA52" s="193">
        <f t="shared" si="223"/>
        <v>0</v>
      </c>
      <c r="FB52" s="193">
        <f t="shared" si="223"/>
        <v>0</v>
      </c>
      <c r="FC52" s="193">
        <f t="shared" si="223"/>
        <v>0</v>
      </c>
      <c r="FD52" s="193">
        <f t="shared" si="223"/>
        <v>0</v>
      </c>
      <c r="FE52" s="193">
        <f t="shared" si="223"/>
        <v>0</v>
      </c>
      <c r="FF52" s="193">
        <f t="shared" si="223"/>
        <v>0</v>
      </c>
      <c r="FG52" s="193">
        <f t="shared" si="223"/>
        <v>0</v>
      </c>
      <c r="FH52" s="193">
        <f t="shared" si="223"/>
        <v>0.0002301085115</v>
      </c>
      <c r="FI52" s="193">
        <f t="shared" si="223"/>
        <v>0.0004202261955</v>
      </c>
      <c r="FJ52" s="193">
        <f t="shared" si="223"/>
        <v>0.0160087244</v>
      </c>
      <c r="FK52" s="193">
        <f t="shared" si="223"/>
        <v>0.01311628819</v>
      </c>
      <c r="FL52" s="193">
        <f t="shared" si="223"/>
        <v>0.05015128196</v>
      </c>
      <c r="FM52" s="193">
        <f t="shared" si="223"/>
        <v>0.132725568</v>
      </c>
      <c r="FN52" s="193">
        <f t="shared" si="223"/>
        <v>0.2717736838</v>
      </c>
      <c r="FO52" s="193">
        <f t="shared" si="223"/>
        <v>0.2856409662</v>
      </c>
      <c r="FP52" s="193">
        <f t="shared" si="223"/>
        <v>0.2764267415</v>
      </c>
      <c r="FQ52" s="193">
        <f t="shared" si="223"/>
        <v>0.2740230307</v>
      </c>
      <c r="FR52" s="193">
        <f t="shared" si="223"/>
        <v>0.2664112798</v>
      </c>
      <c r="FS52" s="193">
        <f t="shared" si="223"/>
        <v>0.2632063321</v>
      </c>
      <c r="FT52" s="193">
        <f t="shared" si="223"/>
        <v>0.2704174645</v>
      </c>
      <c r="FU52" s="193">
        <f t="shared" si="223"/>
        <v>0.2720199383</v>
      </c>
      <c r="FV52" s="193">
        <f t="shared" si="223"/>
        <v>0.2708180829</v>
      </c>
      <c r="FW52" s="193">
        <f t="shared" si="223"/>
        <v>0.2632063321</v>
      </c>
      <c r="FX52" s="193">
        <f t="shared" si="223"/>
        <v>0.2620044767</v>
      </c>
      <c r="FY52" s="193">
        <f t="shared" si="223"/>
        <v>0.2696162275</v>
      </c>
      <c r="FZ52" s="193">
        <f t="shared" si="223"/>
        <v>0.26703282</v>
      </c>
      <c r="GA52" s="193">
        <f t="shared" si="223"/>
        <v>0.1979922809</v>
      </c>
      <c r="GB52" s="193">
        <f t="shared" si="223"/>
        <v>0.1171506395</v>
      </c>
      <c r="GC52" s="193">
        <f t="shared" si="223"/>
        <v>0.04163834229</v>
      </c>
      <c r="GD52" s="193">
        <f t="shared" si="223"/>
        <v>0.009685036656</v>
      </c>
      <c r="GE52" s="193">
        <f t="shared" si="223"/>
        <v>0.003346974257</v>
      </c>
      <c r="GF52" s="193">
        <f t="shared" si="223"/>
        <v>0.001387746216</v>
      </c>
      <c r="GG52" s="193">
        <f t="shared" si="223"/>
        <v>0.0004360290225</v>
      </c>
      <c r="GH52" s="193">
        <f t="shared" si="223"/>
        <v>0.0001460955231</v>
      </c>
      <c r="GI52" s="193">
        <f t="shared" si="223"/>
        <v>0</v>
      </c>
      <c r="GJ52" s="193">
        <f t="shared" si="223"/>
        <v>0</v>
      </c>
      <c r="GK52" s="193">
        <f t="shared" si="223"/>
        <v>0</v>
      </c>
      <c r="GL52" s="193">
        <f t="shared" si="223"/>
        <v>0</v>
      </c>
      <c r="GM52" s="193">
        <f t="shared" si="223"/>
        <v>0</v>
      </c>
      <c r="GN52" s="193">
        <f t="shared" si="223"/>
        <v>0</v>
      </c>
      <c r="GO52" s="193">
        <f t="shared" si="223"/>
        <v>0</v>
      </c>
      <c r="GP52" s="193">
        <f t="shared" si="223"/>
        <v>0</v>
      </c>
      <c r="GQ52" s="193">
        <f t="shared" si="223"/>
        <v>0</v>
      </c>
      <c r="GR52" s="193">
        <f t="shared" si="21"/>
        <v>8.633860953</v>
      </c>
      <c r="GS52" s="193">
        <f t="shared" ref="GS52:IN52" si="224">E52-EV52</f>
        <v>0.1738684142</v>
      </c>
      <c r="GT52" s="193">
        <f t="shared" si="224"/>
        <v>0.1534368724</v>
      </c>
      <c r="GU52" s="193">
        <f t="shared" si="224"/>
        <v>0.1454245031</v>
      </c>
      <c r="GV52" s="193">
        <f t="shared" si="224"/>
        <v>0.1362102784</v>
      </c>
      <c r="GW52" s="193">
        <f t="shared" si="224"/>
        <v>0.1322040937</v>
      </c>
      <c r="GX52" s="193">
        <f t="shared" si="224"/>
        <v>0.128999146</v>
      </c>
      <c r="GY52" s="193">
        <f t="shared" si="224"/>
        <v>0.128999146</v>
      </c>
      <c r="GZ52" s="193">
        <f t="shared" si="224"/>
        <v>0.1277972906</v>
      </c>
      <c r="HA52" s="193">
        <f t="shared" si="224"/>
        <v>0.1281979091</v>
      </c>
      <c r="HB52" s="193">
        <f t="shared" si="224"/>
        <v>0.1330053307</v>
      </c>
      <c r="HC52" s="193">
        <f t="shared" si="224"/>
        <v>0.1386139892</v>
      </c>
      <c r="HD52" s="193">
        <f t="shared" si="224"/>
        <v>0.1514337801</v>
      </c>
      <c r="HE52" s="193">
        <f t="shared" si="224"/>
        <v>0.1800482011</v>
      </c>
      <c r="HF52" s="193">
        <f t="shared" si="224"/>
        <v>0.2075007576</v>
      </c>
      <c r="HG52" s="193">
        <f t="shared" si="224"/>
        <v>0.2275673029</v>
      </c>
      <c r="HH52" s="193">
        <f t="shared" si="224"/>
        <v>0.2613073609</v>
      </c>
      <c r="HI52" s="193">
        <f t="shared" si="224"/>
        <v>0.2310828811</v>
      </c>
      <c r="HJ52" s="193">
        <f t="shared" si="224"/>
        <v>0.1573222013</v>
      </c>
      <c r="HK52" s="193">
        <f t="shared" si="224"/>
        <v>0.02027717783</v>
      </c>
      <c r="HL52" s="193">
        <f t="shared" si="224"/>
        <v>0</v>
      </c>
      <c r="HM52" s="193">
        <f t="shared" si="224"/>
        <v>0</v>
      </c>
      <c r="HN52" s="193">
        <f t="shared" si="224"/>
        <v>0</v>
      </c>
      <c r="HO52" s="193">
        <f t="shared" si="224"/>
        <v>0</v>
      </c>
      <c r="HP52" s="193">
        <f t="shared" si="224"/>
        <v>0</v>
      </c>
      <c r="HQ52" s="193">
        <f t="shared" si="224"/>
        <v>0</v>
      </c>
      <c r="HR52" s="193">
        <f t="shared" si="224"/>
        <v>0</v>
      </c>
      <c r="HS52" s="193">
        <f t="shared" si="224"/>
        <v>0</v>
      </c>
      <c r="HT52" s="193">
        <f t="shared" si="224"/>
        <v>0</v>
      </c>
      <c r="HU52" s="193">
        <f t="shared" si="224"/>
        <v>0</v>
      </c>
      <c r="HV52" s="193">
        <f t="shared" si="224"/>
        <v>0</v>
      </c>
      <c r="HW52" s="193">
        <f t="shared" si="224"/>
        <v>0.00819206605</v>
      </c>
      <c r="HX52" s="193">
        <f t="shared" si="224"/>
        <v>0.09205548836</v>
      </c>
      <c r="HY52" s="193">
        <f t="shared" si="224"/>
        <v>0.1985367116</v>
      </c>
      <c r="HZ52" s="193">
        <f t="shared" si="224"/>
        <v>0.3137102369</v>
      </c>
      <c r="IA52" s="193">
        <f t="shared" si="224"/>
        <v>0.4049550755</v>
      </c>
      <c r="IB52" s="193">
        <f t="shared" si="224"/>
        <v>0.439737049</v>
      </c>
      <c r="IC52" s="193">
        <f t="shared" si="224"/>
        <v>0.4520322335</v>
      </c>
      <c r="ID52" s="193">
        <f t="shared" si="224"/>
        <v>0.4444908392</v>
      </c>
      <c r="IE52" s="193">
        <f t="shared" si="224"/>
        <v>0.4302783842</v>
      </c>
      <c r="IF52" s="193">
        <f t="shared" si="224"/>
        <v>0.4067479284</v>
      </c>
      <c r="IG52" s="193">
        <f t="shared" si="224"/>
        <v>0.3934073335</v>
      </c>
      <c r="IH52" s="193">
        <f t="shared" si="224"/>
        <v>0.3721745548</v>
      </c>
      <c r="II52" s="193">
        <f t="shared" si="224"/>
        <v>0.3533454869</v>
      </c>
      <c r="IJ52" s="193">
        <f t="shared" si="224"/>
        <v>0.3341158005</v>
      </c>
      <c r="IK52" s="193">
        <f t="shared" si="224"/>
        <v>0.311280548</v>
      </c>
      <c r="IL52" s="193">
        <f t="shared" si="224"/>
        <v>0.2756255045</v>
      </c>
      <c r="IM52" s="193">
        <f t="shared" si="224"/>
        <v>0.2375667503</v>
      </c>
      <c r="IN52" s="193">
        <f t="shared" si="224"/>
        <v>0.2023123253</v>
      </c>
      <c r="IO52" s="193">
        <f t="shared" si="23"/>
        <v>1.534995665</v>
      </c>
      <c r="IP52" s="193">
        <f t="shared" si="29"/>
        <v>0</v>
      </c>
      <c r="IQ52" s="193">
        <f t="shared" ref="IQ52:KK52" si="225">MAX((MIN(CZ52+IP52,$IO$7))-GT52,0)</f>
        <v>0</v>
      </c>
      <c r="IR52" s="193">
        <f t="shared" si="225"/>
        <v>0</v>
      </c>
      <c r="IS52" s="193">
        <f t="shared" si="225"/>
        <v>0</v>
      </c>
      <c r="IT52" s="193">
        <f t="shared" si="225"/>
        <v>0</v>
      </c>
      <c r="IU52" s="193">
        <f t="shared" si="225"/>
        <v>0</v>
      </c>
      <c r="IV52" s="193">
        <f t="shared" si="225"/>
        <v>0</v>
      </c>
      <c r="IW52" s="193">
        <f t="shared" si="225"/>
        <v>0</v>
      </c>
      <c r="IX52" s="193">
        <f t="shared" si="225"/>
        <v>0</v>
      </c>
      <c r="IY52" s="193">
        <f t="shared" si="225"/>
        <v>0</v>
      </c>
      <c r="IZ52" s="193">
        <f t="shared" si="225"/>
        <v>0</v>
      </c>
      <c r="JA52" s="193">
        <f t="shared" si="225"/>
        <v>0</v>
      </c>
      <c r="JB52" s="193">
        <f t="shared" si="225"/>
        <v>0</v>
      </c>
      <c r="JC52" s="193">
        <f t="shared" si="225"/>
        <v>0</v>
      </c>
      <c r="JD52" s="193">
        <f t="shared" si="225"/>
        <v>0</v>
      </c>
      <c r="JE52" s="193">
        <f t="shared" si="225"/>
        <v>0</v>
      </c>
      <c r="JF52" s="193">
        <f t="shared" si="225"/>
        <v>0</v>
      </c>
      <c r="JG52" s="193">
        <f t="shared" si="225"/>
        <v>0</v>
      </c>
      <c r="JH52" s="193">
        <f t="shared" si="225"/>
        <v>0</v>
      </c>
      <c r="JI52" s="193">
        <f t="shared" si="225"/>
        <v>0.03555122005</v>
      </c>
      <c r="JJ52" s="193">
        <f t="shared" si="225"/>
        <v>0.1748486479</v>
      </c>
      <c r="JK52" s="193">
        <f t="shared" si="225"/>
        <v>0.3800823455</v>
      </c>
      <c r="JL52" s="193">
        <f t="shared" si="225"/>
        <v>0.5877562724</v>
      </c>
      <c r="JM52" s="193">
        <f t="shared" si="225"/>
        <v>0.7897681429</v>
      </c>
      <c r="JN52" s="193">
        <f t="shared" si="225"/>
        <v>0.9649616996</v>
      </c>
      <c r="JO52" s="193">
        <f t="shared" si="225"/>
        <v>1.132423921</v>
      </c>
      <c r="JP52" s="193">
        <f t="shared" si="225"/>
        <v>1.306527744</v>
      </c>
      <c r="JQ52" s="193">
        <f t="shared" si="225"/>
        <v>1.44083549</v>
      </c>
      <c r="JR52" s="193">
        <f t="shared" si="225"/>
        <v>1.508879942</v>
      </c>
      <c r="JS52" s="193">
        <f t="shared" si="225"/>
        <v>1.534995665</v>
      </c>
      <c r="JT52" s="193">
        <f t="shared" si="225"/>
        <v>1.526803599</v>
      </c>
      <c r="JU52" s="193">
        <f t="shared" si="225"/>
        <v>1.43474811</v>
      </c>
      <c r="JV52" s="193">
        <f t="shared" si="225"/>
        <v>1.236211399</v>
      </c>
      <c r="JW52" s="193">
        <f t="shared" si="225"/>
        <v>0.9225011616</v>
      </c>
      <c r="JX52" s="193">
        <f t="shared" si="225"/>
        <v>0.5175460861</v>
      </c>
      <c r="JY52" s="193">
        <f t="shared" si="225"/>
        <v>0.07780903708</v>
      </c>
      <c r="JZ52" s="193">
        <f t="shared" si="225"/>
        <v>0</v>
      </c>
      <c r="KA52" s="193">
        <f t="shared" si="225"/>
        <v>0</v>
      </c>
      <c r="KB52" s="193">
        <f t="shared" si="225"/>
        <v>0</v>
      </c>
      <c r="KC52" s="193">
        <f t="shared" si="225"/>
        <v>0</v>
      </c>
      <c r="KD52" s="193">
        <f t="shared" si="225"/>
        <v>0</v>
      </c>
      <c r="KE52" s="193">
        <f t="shared" si="225"/>
        <v>0</v>
      </c>
      <c r="KF52" s="193">
        <f t="shared" si="225"/>
        <v>0</v>
      </c>
      <c r="KG52" s="193">
        <f t="shared" si="225"/>
        <v>0</v>
      </c>
      <c r="KH52" s="193">
        <f t="shared" si="225"/>
        <v>0</v>
      </c>
      <c r="KI52" s="193">
        <f t="shared" si="225"/>
        <v>0</v>
      </c>
      <c r="KJ52" s="193">
        <f t="shared" si="225"/>
        <v>0</v>
      </c>
      <c r="KK52" s="193">
        <f t="shared" si="225"/>
        <v>0</v>
      </c>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row>
    <row r="53" ht="14.25" customHeight="1">
      <c r="A53" s="1">
        <v>2.0</v>
      </c>
      <c r="B53" s="1">
        <f t="shared" ref="B53:C53" si="226">B52+1</f>
        <v>43</v>
      </c>
      <c r="C53" s="267">
        <f t="shared" si="226"/>
        <v>43508</v>
      </c>
      <c r="D53" s="193">
        <f t="shared" si="15"/>
        <v>12.70024636</v>
      </c>
      <c r="E53" s="193">
        <f>(SUMIFS(Profile!$F$2:$F$17521,Profile!$B$2:$B$17521,$B53,Profile!$C$2:$C$17521,E$8))*$C$6</f>
        <v>0.1746696511</v>
      </c>
      <c r="F53" s="193">
        <f>(SUMIFS(Profile!$F$2:$F$17521,Profile!$B$2:$B$17521,$B53,Profile!$C$2:$C$17521,F$8))*$C$6</f>
        <v>0.1566418202</v>
      </c>
      <c r="G53" s="193">
        <f>(SUMIFS(Profile!$F$2:$F$17521,Profile!$B$2:$B$17521,$B53,Profile!$C$2:$C$17521,G$8))*$C$6</f>
        <v>0.1482288324</v>
      </c>
      <c r="H53" s="193">
        <f>(SUMIFS(Profile!$F$2:$F$17521,Profile!$B$2:$B$17521,$B53,Profile!$C$2:$C$17521,H$8))*$C$6</f>
        <v>0.1390146077</v>
      </c>
      <c r="I53" s="193">
        <f>(SUMIFS(Profile!$F$2:$F$17521,Profile!$B$2:$B$17521,$B53,Profile!$C$2:$C$17521,I$8))*$C$6</f>
        <v>0.1330053307</v>
      </c>
      <c r="J53" s="193">
        <f>(SUMIFS(Profile!$F$2:$F$17521,Profile!$B$2:$B$17521,$B53,Profile!$C$2:$C$17521,J$8))*$C$6</f>
        <v>0.1281979091</v>
      </c>
      <c r="K53" s="193">
        <f>(SUMIFS(Profile!$F$2:$F$17521,Profile!$B$2:$B$17521,$B53,Profile!$C$2:$C$17521,K$8))*$C$6</f>
        <v>0.1281979091</v>
      </c>
      <c r="L53" s="193">
        <f>(SUMIFS(Profile!$F$2:$F$17521,Profile!$B$2:$B$17521,$B53,Profile!$C$2:$C$17521,L$8))*$C$6</f>
        <v>0.1273966722</v>
      </c>
      <c r="M53" s="193">
        <f>(SUMIFS(Profile!$F$2:$F$17521,Profile!$B$2:$B$17521,$B53,Profile!$C$2:$C$17521,M$8))*$C$6</f>
        <v>0.1273966722</v>
      </c>
      <c r="N53" s="193">
        <f>(SUMIFS(Profile!$F$2:$F$17521,Profile!$B$2:$B$17521,$B53,Profile!$C$2:$C$17521,N$8))*$C$6</f>
        <v>0.1322040937</v>
      </c>
      <c r="O53" s="193">
        <f>(SUMIFS(Profile!$F$2:$F$17521,Profile!$B$2:$B$17521,$B53,Profile!$C$2:$C$17521,O$8))*$C$6</f>
        <v>0.1374121338</v>
      </c>
      <c r="P53" s="193">
        <f>(SUMIFS(Profile!$F$2:$F$17521,Profile!$B$2:$B$17521,$B53,Profile!$C$2:$C$17521,P$8))*$C$6</f>
        <v>0.1494306878</v>
      </c>
      <c r="Q53" s="193">
        <f>(SUMIFS(Profile!$F$2:$F$17521,Profile!$B$2:$B$17521,$B53,Profile!$C$2:$C$17521,Q$8))*$C$6</f>
        <v>0.1766727435</v>
      </c>
      <c r="R53" s="193">
        <f>(SUMIFS(Profile!$F$2:$F$17521,Profile!$B$2:$B$17521,$B53,Profile!$C$2:$C$17521,R$8))*$C$6</f>
        <v>0.2023123253</v>
      </c>
      <c r="S53" s="193">
        <f>(SUMIFS(Profile!$F$2:$F$17521,Profile!$B$2:$B$17521,$B53,Profile!$C$2:$C$17521,S$8))*$C$6</f>
        <v>0.2423741719</v>
      </c>
      <c r="T53" s="193">
        <f>(SUMIFS(Profile!$F$2:$F$17521,Profile!$B$2:$B$17521,$B53,Profile!$C$2:$C$17521,T$8))*$C$6</f>
        <v>0.2680137537</v>
      </c>
      <c r="U53" s="193">
        <f>(SUMIFS(Profile!$F$2:$F$17521,Profile!$B$2:$B$17521,$B53,Profile!$C$2:$C$17521,U$8))*$C$6</f>
        <v>0.2840384923</v>
      </c>
      <c r="V53" s="193">
        <f>(SUMIFS(Profile!$F$2:$F$17521,Profile!$B$2:$B$17521,$B53,Profile!$C$2:$C$17521,V$8))*$C$6</f>
        <v>0.2916502432</v>
      </c>
      <c r="W53" s="193">
        <f>(SUMIFS(Profile!$F$2:$F$17521,Profile!$B$2:$B$17521,$B53,Profile!$C$2:$C$17521,W$8))*$C$6</f>
        <v>0.2924514801</v>
      </c>
      <c r="X53" s="193">
        <f>(SUMIFS(Profile!$F$2:$F$17521,Profile!$B$2:$B$17521,$B53,Profile!$C$2:$C$17521,X$8))*$C$6</f>
        <v>0.2900477693</v>
      </c>
      <c r="Y53" s="193">
        <f>(SUMIFS(Profile!$F$2:$F$17521,Profile!$B$2:$B$17521,$B53,Profile!$C$2:$C$17521,Y$8))*$C$6</f>
        <v>0.2852403477</v>
      </c>
      <c r="Z53" s="193">
        <f>(SUMIFS(Profile!$F$2:$F$17521,Profile!$B$2:$B$17521,$B53,Profile!$C$2:$C$17521,Z$8))*$C$6</f>
        <v>0.2808335446</v>
      </c>
      <c r="AA53" s="193">
        <f>(SUMIFS(Profile!$F$2:$F$17521,Profile!$B$2:$B$17521,$B53,Profile!$C$2:$C$17521,AA$8))*$C$6</f>
        <v>0.2776285969</v>
      </c>
      <c r="AB53" s="193">
        <f>(SUMIFS(Profile!$F$2:$F$17521,Profile!$B$2:$B$17521,$B53,Profile!$C$2:$C$17521,AB$8))*$C$6</f>
        <v>0.2772279784</v>
      </c>
      <c r="AC53" s="193">
        <f>(SUMIFS(Profile!$F$2:$F$17521,Profile!$B$2:$B$17521,$B53,Profile!$C$2:$C$17521,AC$8))*$C$6</f>
        <v>0.2852403477</v>
      </c>
      <c r="AD53" s="193">
        <f>(SUMIFS(Profile!$F$2:$F$17521,Profile!$B$2:$B$17521,$B53,Profile!$C$2:$C$17521,AD$8))*$C$6</f>
        <v>0.2840384923</v>
      </c>
      <c r="AE53" s="193">
        <f>(SUMIFS(Profile!$F$2:$F$17521,Profile!$B$2:$B$17521,$B53,Profile!$C$2:$C$17521,AE$8))*$C$6</f>
        <v>0.2824360184</v>
      </c>
      <c r="AF53" s="193">
        <f>(SUMIFS(Profile!$F$2:$F$17521,Profile!$B$2:$B$17521,$B53,Profile!$C$2:$C$17521,AF$8))*$C$6</f>
        <v>0.2732217937</v>
      </c>
      <c r="AG53" s="193">
        <f>(SUMIFS(Profile!$F$2:$F$17521,Profile!$B$2:$B$17521,$B53,Profile!$C$2:$C$17521,AG$8))*$C$6</f>
        <v>0.2668118983</v>
      </c>
      <c r="AH53" s="193">
        <f>(SUMIFS(Profile!$F$2:$F$17521,Profile!$B$2:$B$17521,$B53,Profile!$C$2:$C$17521,AH$8))*$C$6</f>
        <v>0.2708180829</v>
      </c>
      <c r="AI53" s="193">
        <f>(SUMIFS(Profile!$F$2:$F$17521,Profile!$B$2:$B$17521,$B53,Profile!$C$2:$C$17521,AI$8))*$C$6</f>
        <v>0.2768273599</v>
      </c>
      <c r="AJ53" s="193">
        <f>(SUMIFS(Profile!$F$2:$F$17521,Profile!$B$2:$B$17521,$B53,Profile!$C$2:$C$17521,AJ$8))*$C$6</f>
        <v>0.2896471508</v>
      </c>
      <c r="AK53" s="193">
        <f>(SUMIFS(Profile!$F$2:$F$17521,Profile!$B$2:$B$17521,$B53,Profile!$C$2:$C$17521,AK$8))*$C$6</f>
        <v>0.3132836403</v>
      </c>
      <c r="AL53" s="193">
        <f>(SUMIFS(Profile!$F$2:$F$17521,Profile!$B$2:$B$17521,$B53,Profile!$C$2:$C$17521,AL$8))*$C$6</f>
        <v>0.3489386838</v>
      </c>
      <c r="AM53" s="193">
        <f>(SUMIFS(Profile!$F$2:$F$17521,Profile!$B$2:$B$17521,$B53,Profile!$C$2:$C$17521,AM$8))*$C$6</f>
        <v>0.393006715</v>
      </c>
      <c r="AN53" s="193">
        <f>(SUMIFS(Profile!$F$2:$F$17521,Profile!$B$2:$B$17521,$B53,Profile!$C$2:$C$17521,AN$8))*$C$6</f>
        <v>0.4270592846</v>
      </c>
      <c r="AO53" s="193">
        <f>(SUMIFS(Profile!$F$2:$F$17521,Profile!$B$2:$B$17521,$B53,Profile!$C$2:$C$17521,AO$8))*$C$6</f>
        <v>0.4407604362</v>
      </c>
      <c r="AP53" s="193">
        <f>(SUMIFS(Profile!$F$2:$F$17521,Profile!$B$2:$B$17521,$B53,Profile!$C$2:$C$17521,AP$8))*$C$6</f>
        <v>0.436113262</v>
      </c>
      <c r="AQ53" s="193">
        <f>(SUMIFS(Profile!$F$2:$F$17521,Profile!$B$2:$B$17521,$B53,Profile!$C$2:$C$17521,AQ$8))*$C$6</f>
        <v>0.4173643178</v>
      </c>
      <c r="AR53" s="193">
        <f>(SUMIFS(Profile!$F$2:$F$17521,Profile!$B$2:$B$17521,$B53,Profile!$C$2:$C$17521,AR$8))*$C$6</f>
        <v>0.3942085704</v>
      </c>
      <c r="AS53" s="193">
        <f>(SUMIFS(Profile!$F$2:$F$17521,Profile!$B$2:$B$17521,$B53,Profile!$C$2:$C$17521,AS$8))*$C$6</f>
        <v>0.3789850687</v>
      </c>
      <c r="AT53" s="193">
        <f>(SUMIFS(Profile!$F$2:$F$17521,Profile!$B$2:$B$17521,$B53,Profile!$C$2:$C$17521,AT$8))*$C$6</f>
        <v>0.3593547639</v>
      </c>
      <c r="AU53" s="193">
        <f>(SUMIFS(Profile!$F$2:$F$17521,Profile!$B$2:$B$17521,$B53,Profile!$C$2:$C$17521,AU$8))*$C$6</f>
        <v>0.3429294068</v>
      </c>
      <c r="AV53" s="193">
        <f>(SUMIFS(Profile!$F$2:$F$17521,Profile!$B$2:$B$17521,$B53,Profile!$C$2:$C$17521,AV$8))*$C$6</f>
        <v>0.3257028128</v>
      </c>
      <c r="AW53" s="193">
        <f>(SUMIFS(Profile!$F$2:$F$17521,Profile!$B$2:$B$17521,$B53,Profile!$C$2:$C$17521,AW$8))*$C$6</f>
        <v>0.3084762187</v>
      </c>
      <c r="AX53" s="193">
        <f>(SUMIFS(Profile!$F$2:$F$17521,Profile!$B$2:$B$17521,$B53,Profile!$C$2:$C$17521,AX$8))*$C$6</f>
        <v>0.2772279784</v>
      </c>
      <c r="AY53" s="193">
        <f>(SUMIFS(Profile!$F$2:$F$17521,Profile!$B$2:$B$17521,$B53,Profile!$C$2:$C$17521,AY$8))*$C$6</f>
        <v>0.2443772642</v>
      </c>
      <c r="AZ53" s="193">
        <f>(SUMIFS(Profile!$F$2:$F$17521,Profile!$B$2:$B$17521,$B53,Profile!$C$2:$C$17521,AZ$8))*$C$6</f>
        <v>0.2131290239</v>
      </c>
      <c r="BA53" s="193">
        <f t="shared" si="16"/>
        <v>3.741718275</v>
      </c>
      <c r="BB53" s="193">
        <f>(SUMIFS(Profile!$E$2:$E$17521,Profile!$B$2:$B$17521,$B53,Profile!$C$2:$C$17521,BB$8))*$C$9</f>
        <v>0</v>
      </c>
      <c r="BC53" s="193">
        <f>(SUMIFS(Profile!$E$2:$E$17521,Profile!$B$2:$B$17521,$B53,Profile!$C$2:$C$17521,BC$8))*$C$9</f>
        <v>0</v>
      </c>
      <c r="BD53" s="193">
        <f>(SUMIFS(Profile!$E$2:$E$17521,Profile!$B$2:$B$17521,$B53,Profile!$C$2:$C$17521,BD$8))*$C$9</f>
        <v>0</v>
      </c>
      <c r="BE53" s="193">
        <f>(SUMIFS(Profile!$E$2:$E$17521,Profile!$B$2:$B$17521,$B53,Profile!$C$2:$C$17521,BE$8))*$C$9</f>
        <v>0</v>
      </c>
      <c r="BF53" s="193">
        <f>(SUMIFS(Profile!$E$2:$E$17521,Profile!$B$2:$B$17521,$B53,Profile!$C$2:$C$17521,BF$8))*$C$9</f>
        <v>0</v>
      </c>
      <c r="BG53" s="193">
        <f>(SUMIFS(Profile!$E$2:$E$17521,Profile!$B$2:$B$17521,$B53,Profile!$C$2:$C$17521,BG$8))*$C$9</f>
        <v>0</v>
      </c>
      <c r="BH53" s="193">
        <f>(SUMIFS(Profile!$E$2:$E$17521,Profile!$B$2:$B$17521,$B53,Profile!$C$2:$C$17521,BH$8))*$C$9</f>
        <v>0</v>
      </c>
      <c r="BI53" s="193">
        <f>(SUMIFS(Profile!$E$2:$E$17521,Profile!$B$2:$B$17521,$B53,Profile!$C$2:$C$17521,BI$8))*$C$9</f>
        <v>0</v>
      </c>
      <c r="BJ53" s="193">
        <f>(SUMIFS(Profile!$E$2:$E$17521,Profile!$B$2:$B$17521,$B53,Profile!$C$2:$C$17521,BJ$8))*$C$9</f>
        <v>0</v>
      </c>
      <c r="BK53" s="193">
        <f>(SUMIFS(Profile!$E$2:$E$17521,Profile!$B$2:$B$17521,$B53,Profile!$C$2:$C$17521,BK$8))*$C$9</f>
        <v>0</v>
      </c>
      <c r="BL53" s="193">
        <f>(SUMIFS(Profile!$E$2:$E$17521,Profile!$B$2:$B$17521,$B53,Profile!$C$2:$C$17521,BL$8))*$C$9</f>
        <v>0</v>
      </c>
      <c r="BM53" s="193">
        <f>(SUMIFS(Profile!$E$2:$E$17521,Profile!$B$2:$B$17521,$B53,Profile!$C$2:$C$17521,BM$8))*$C$9</f>
        <v>0.0000399908275</v>
      </c>
      <c r="BN53" s="193">
        <f>(SUMIFS(Profile!$E$2:$E$17521,Profile!$B$2:$B$17521,$B53,Profile!$C$2:$C$17521,BN$8))*$C$9</f>
        <v>0.0002501039252</v>
      </c>
      <c r="BO53" s="193">
        <f>(SUMIFS(Profile!$E$2:$E$17521,Profile!$B$2:$B$17521,$B53,Profile!$C$2:$C$17521,BO$8))*$C$9</f>
        <v>0.0007264462819</v>
      </c>
      <c r="BP53" s="193">
        <f>(SUMIFS(Profile!$E$2:$E$17521,Profile!$B$2:$B$17521,$B53,Profile!$C$2:$C$17521,BP$8))*$C$9</f>
        <v>0.005689172552</v>
      </c>
      <c r="BQ53" s="193">
        <f>(SUMIFS(Profile!$E$2:$E$17521,Profile!$B$2:$B$17521,$B53,Profile!$C$2:$C$17521,BQ$8))*$C$9</f>
        <v>0.01092185203</v>
      </c>
      <c r="BR53" s="193">
        <f>(SUMIFS(Profile!$E$2:$E$17521,Profile!$B$2:$B$17521,$B53,Profile!$C$2:$C$17521,BR$8))*$C$9</f>
        <v>0.03438312728</v>
      </c>
      <c r="BS53" s="193">
        <f>(SUMIFS(Profile!$E$2:$E$17521,Profile!$B$2:$B$17521,$B53,Profile!$C$2:$C$17521,BS$8))*$C$9</f>
        <v>0.07889655193</v>
      </c>
      <c r="BT53" s="193">
        <f>(SUMIFS(Profile!$E$2:$E$17521,Profile!$B$2:$B$17521,$B53,Profile!$C$2:$C$17521,BT$8))*$C$9</f>
        <v>0.1286854613</v>
      </c>
      <c r="BU53" s="193">
        <f>(SUMIFS(Profile!$E$2:$E$17521,Profile!$B$2:$B$17521,$B53,Profile!$C$2:$C$17521,BU$8))*$C$9</f>
        <v>0.1996940174</v>
      </c>
      <c r="BV53" s="193">
        <f>(SUMIFS(Profile!$E$2:$E$17521,Profile!$B$2:$B$17521,$B53,Profile!$C$2:$C$17521,BV$8))*$C$9</f>
        <v>0.2315839153</v>
      </c>
      <c r="BW53" s="193">
        <f>(SUMIFS(Profile!$E$2:$E$17521,Profile!$B$2:$B$17521,$B53,Profile!$C$2:$C$17521,BW$8))*$C$9</f>
        <v>0.2726253155</v>
      </c>
      <c r="BX53" s="193">
        <f>(SUMIFS(Profile!$E$2:$E$17521,Profile!$B$2:$B$17521,$B53,Profile!$C$2:$C$17521,BX$8))*$C$9</f>
        <v>0.2941398741</v>
      </c>
      <c r="BY53" s="193">
        <f>(SUMIFS(Profile!$E$2:$E$17521,Profile!$B$2:$B$17521,$B53,Profile!$C$2:$C$17521,BY$8))*$C$9</f>
        <v>0.336671656</v>
      </c>
      <c r="BZ53" s="193">
        <f>(SUMIFS(Profile!$E$2:$E$17521,Profile!$B$2:$B$17521,$B53,Profile!$C$2:$C$17521,BZ$8))*$C$9</f>
        <v>0.3499713375</v>
      </c>
      <c r="CA53" s="193">
        <f>(SUMIFS(Profile!$E$2:$E$17521,Profile!$B$2:$B$17521,$B53,Profile!$C$2:$C$17521,CA$8))*$C$9</f>
        <v>0.3288962171</v>
      </c>
      <c r="CB53" s="193">
        <f>(SUMIFS(Profile!$E$2:$E$17521,Profile!$B$2:$B$17521,$B53,Profile!$C$2:$C$17521,CB$8))*$C$9</f>
        <v>0.3139942953</v>
      </c>
      <c r="CC53" s="193">
        <f>(SUMIFS(Profile!$E$2:$E$17521,Profile!$B$2:$B$17521,$B53,Profile!$C$2:$C$17521,CC$8))*$C$9</f>
        <v>0.2614839657</v>
      </c>
      <c r="CD53" s="193">
        <f>(SUMIFS(Profile!$E$2:$E$17521,Profile!$B$2:$B$17521,$B53,Profile!$C$2:$C$17521,CD$8))*$C$9</f>
        <v>0.2774974024</v>
      </c>
      <c r="CE53" s="193">
        <f>(SUMIFS(Profile!$E$2:$E$17521,Profile!$B$2:$B$17521,$B53,Profile!$C$2:$C$17521,CE$8))*$C$9</f>
        <v>0.2286111458</v>
      </c>
      <c r="CF53" s="193">
        <f>(SUMIFS(Profile!$E$2:$E$17521,Profile!$B$2:$B$17521,$B53,Profile!$C$2:$C$17521,CF$8))*$C$9</f>
        <v>0.1435736602</v>
      </c>
      <c r="CG53" s="193">
        <f>(SUMIFS(Profile!$E$2:$E$17521,Profile!$B$2:$B$17521,$B53,Profile!$C$2:$C$17521,CG$8))*$C$9</f>
        <v>0.1419578846</v>
      </c>
      <c r="CH53" s="193">
        <f>(SUMIFS(Profile!$E$2:$E$17521,Profile!$B$2:$B$17521,$B53,Profile!$C$2:$C$17521,CH$8))*$C$9</f>
        <v>0.05457827983</v>
      </c>
      <c r="CI53" s="193">
        <f>(SUMIFS(Profile!$E$2:$E$17521,Profile!$B$2:$B$17521,$B53,Profile!$C$2:$C$17521,CI$8))*$C$9</f>
        <v>0.03200839277</v>
      </c>
      <c r="CJ53" s="193">
        <f>(SUMIFS(Profile!$E$2:$E$17521,Profile!$B$2:$B$17521,$B53,Profile!$C$2:$C$17521,CJ$8))*$C$9</f>
        <v>0.0103469816</v>
      </c>
      <c r="CK53" s="193">
        <f>(SUMIFS(Profile!$E$2:$E$17521,Profile!$B$2:$B$17521,$B53,Profile!$C$2:$C$17521,CK$8))*$C$9</f>
        <v>0.002936745768</v>
      </c>
      <c r="CL53" s="193">
        <f>(SUMIFS(Profile!$E$2:$E$17521,Profile!$B$2:$B$17521,$B53,Profile!$C$2:$C$17521,CL$8))*$C$9</f>
        <v>0.001083944929</v>
      </c>
      <c r="CM53" s="193">
        <f>(SUMIFS(Profile!$E$2:$E$17521,Profile!$B$2:$B$17521,$B53,Profile!$C$2:$C$17521,CM$8))*$C$9</f>
        <v>0.0003331493936</v>
      </c>
      <c r="CN53" s="193">
        <f>(SUMIFS(Profile!$E$2:$E$17521,Profile!$B$2:$B$17521,$B53,Profile!$C$2:$C$17521,CN$8))*$C$9</f>
        <v>0.0001240038159</v>
      </c>
      <c r="CO53" s="193">
        <f>(SUMIFS(Profile!$E$2:$E$17521,Profile!$B$2:$B$17521,$B53,Profile!$C$2:$C$17521,CO$8))*$C$9</f>
        <v>0.00001338402695</v>
      </c>
      <c r="CP53" s="193">
        <f>(SUMIFS(Profile!$E$2:$E$17521,Profile!$B$2:$B$17521,$B53,Profile!$C$2:$C$17521,CP$8))*$C$9</f>
        <v>0</v>
      </c>
      <c r="CQ53" s="193">
        <f>(SUMIFS(Profile!$E$2:$E$17521,Profile!$B$2:$B$17521,$B53,Profile!$C$2:$C$17521,CQ$8))*$C$9</f>
        <v>0</v>
      </c>
      <c r="CR53" s="193">
        <f>(SUMIFS(Profile!$E$2:$E$17521,Profile!$B$2:$B$17521,$B53,Profile!$C$2:$C$17521,CR$8))*$C$9</f>
        <v>0</v>
      </c>
      <c r="CS53" s="193">
        <f>(SUMIFS(Profile!$E$2:$E$17521,Profile!$B$2:$B$17521,$B53,Profile!$C$2:$C$17521,CS$8))*$C$9</f>
        <v>0</v>
      </c>
      <c r="CT53" s="193">
        <f>(SUMIFS(Profile!$E$2:$E$17521,Profile!$B$2:$B$17521,$B53,Profile!$C$2:$C$17521,CT$8))*$C$9</f>
        <v>0</v>
      </c>
      <c r="CU53" s="193">
        <f>(SUMIFS(Profile!$E$2:$E$17521,Profile!$B$2:$B$17521,$B53,Profile!$C$2:$C$17521,CU$8))*$C$9</f>
        <v>0</v>
      </c>
      <c r="CV53" s="193">
        <f>(SUMIFS(Profile!$E$2:$E$17521,Profile!$B$2:$B$17521,$B53,Profile!$C$2:$C$17521,CV$8))*$C$9</f>
        <v>0</v>
      </c>
      <c r="CW53" s="193">
        <f>(SUMIFS(Profile!$E$2:$E$17521,Profile!$B$2:$B$17521,$B53,Profile!$C$2:$C$17521,CW$8))*$C$9</f>
        <v>0</v>
      </c>
      <c r="CX53" s="193">
        <f t="shared" si="17"/>
        <v>0.2277874504</v>
      </c>
      <c r="CY53" s="193">
        <f t="shared" ref="CY53:ET53" si="227">MAX(BB53-E53,0)</f>
        <v>0</v>
      </c>
      <c r="CZ53" s="193">
        <f t="shared" si="227"/>
        <v>0</v>
      </c>
      <c r="DA53" s="193">
        <f t="shared" si="227"/>
        <v>0</v>
      </c>
      <c r="DB53" s="193">
        <f t="shared" si="227"/>
        <v>0</v>
      </c>
      <c r="DC53" s="193">
        <f t="shared" si="227"/>
        <v>0</v>
      </c>
      <c r="DD53" s="193">
        <f t="shared" si="227"/>
        <v>0</v>
      </c>
      <c r="DE53" s="193">
        <f t="shared" si="227"/>
        <v>0</v>
      </c>
      <c r="DF53" s="193">
        <f t="shared" si="227"/>
        <v>0</v>
      </c>
      <c r="DG53" s="193">
        <f t="shared" si="227"/>
        <v>0</v>
      </c>
      <c r="DH53" s="193">
        <f t="shared" si="227"/>
        <v>0</v>
      </c>
      <c r="DI53" s="193">
        <f t="shared" si="227"/>
        <v>0</v>
      </c>
      <c r="DJ53" s="193">
        <f t="shared" si="227"/>
        <v>0</v>
      </c>
      <c r="DK53" s="193">
        <f t="shared" si="227"/>
        <v>0</v>
      </c>
      <c r="DL53" s="193">
        <f t="shared" si="227"/>
        <v>0</v>
      </c>
      <c r="DM53" s="193">
        <f t="shared" si="227"/>
        <v>0</v>
      </c>
      <c r="DN53" s="193">
        <f t="shared" si="227"/>
        <v>0</v>
      </c>
      <c r="DO53" s="193">
        <f t="shared" si="227"/>
        <v>0</v>
      </c>
      <c r="DP53" s="193">
        <f t="shared" si="227"/>
        <v>0</v>
      </c>
      <c r="DQ53" s="193">
        <f t="shared" si="227"/>
        <v>0</v>
      </c>
      <c r="DR53" s="193">
        <f t="shared" si="227"/>
        <v>0</v>
      </c>
      <c r="DS53" s="193">
        <f t="shared" si="227"/>
        <v>0</v>
      </c>
      <c r="DT53" s="193">
        <f t="shared" si="227"/>
        <v>0</v>
      </c>
      <c r="DU53" s="193">
        <f t="shared" si="227"/>
        <v>0.01651127722</v>
      </c>
      <c r="DV53" s="193">
        <f t="shared" si="227"/>
        <v>0.05944367764</v>
      </c>
      <c r="DW53" s="193">
        <f t="shared" si="227"/>
        <v>0.06473098978</v>
      </c>
      <c r="DX53" s="193">
        <f t="shared" si="227"/>
        <v>0.04485772475</v>
      </c>
      <c r="DY53" s="193">
        <f t="shared" si="227"/>
        <v>0.03155827687</v>
      </c>
      <c r="DZ53" s="193">
        <f t="shared" si="227"/>
        <v>0</v>
      </c>
      <c r="EA53" s="193">
        <f t="shared" si="227"/>
        <v>0.01068550409</v>
      </c>
      <c r="EB53" s="193">
        <f t="shared" si="227"/>
        <v>0</v>
      </c>
      <c r="EC53" s="193">
        <f t="shared" si="227"/>
        <v>0</v>
      </c>
      <c r="ED53" s="193">
        <f t="shared" si="227"/>
        <v>0</v>
      </c>
      <c r="EE53" s="193">
        <f t="shared" si="227"/>
        <v>0</v>
      </c>
      <c r="EF53" s="193">
        <f t="shared" si="227"/>
        <v>0</v>
      </c>
      <c r="EG53" s="193">
        <f t="shared" si="227"/>
        <v>0</v>
      </c>
      <c r="EH53" s="193">
        <f t="shared" si="227"/>
        <v>0</v>
      </c>
      <c r="EI53" s="193">
        <f t="shared" si="227"/>
        <v>0</v>
      </c>
      <c r="EJ53" s="193">
        <f t="shared" si="227"/>
        <v>0</v>
      </c>
      <c r="EK53" s="193">
        <f t="shared" si="227"/>
        <v>0</v>
      </c>
      <c r="EL53" s="193">
        <f t="shared" si="227"/>
        <v>0</v>
      </c>
      <c r="EM53" s="193">
        <f t="shared" si="227"/>
        <v>0</v>
      </c>
      <c r="EN53" s="193">
        <f t="shared" si="227"/>
        <v>0</v>
      </c>
      <c r="EO53" s="193">
        <f t="shared" si="227"/>
        <v>0</v>
      </c>
      <c r="EP53" s="193">
        <f t="shared" si="227"/>
        <v>0</v>
      </c>
      <c r="EQ53" s="193">
        <f t="shared" si="227"/>
        <v>0</v>
      </c>
      <c r="ER53" s="193">
        <f t="shared" si="227"/>
        <v>0</v>
      </c>
      <c r="ES53" s="193">
        <f t="shared" si="227"/>
        <v>0</v>
      </c>
      <c r="ET53" s="193">
        <f t="shared" si="227"/>
        <v>0</v>
      </c>
      <c r="EU53" s="193">
        <f t="shared" si="19"/>
        <v>3.513930825</v>
      </c>
      <c r="EV53" s="193">
        <f t="shared" ref="EV53:GQ53" si="228">BB53-CY53</f>
        <v>0</v>
      </c>
      <c r="EW53" s="193">
        <f t="shared" si="228"/>
        <v>0</v>
      </c>
      <c r="EX53" s="193">
        <f t="shared" si="228"/>
        <v>0</v>
      </c>
      <c r="EY53" s="193">
        <f t="shared" si="228"/>
        <v>0</v>
      </c>
      <c r="EZ53" s="193">
        <f t="shared" si="228"/>
        <v>0</v>
      </c>
      <c r="FA53" s="193">
        <f t="shared" si="228"/>
        <v>0</v>
      </c>
      <c r="FB53" s="193">
        <f t="shared" si="228"/>
        <v>0</v>
      </c>
      <c r="FC53" s="193">
        <f t="shared" si="228"/>
        <v>0</v>
      </c>
      <c r="FD53" s="193">
        <f t="shared" si="228"/>
        <v>0</v>
      </c>
      <c r="FE53" s="193">
        <f t="shared" si="228"/>
        <v>0</v>
      </c>
      <c r="FF53" s="193">
        <f t="shared" si="228"/>
        <v>0</v>
      </c>
      <c r="FG53" s="193">
        <f t="shared" si="228"/>
        <v>0.0000399908275</v>
      </c>
      <c r="FH53" s="193">
        <f t="shared" si="228"/>
        <v>0.0002501039252</v>
      </c>
      <c r="FI53" s="193">
        <f t="shared" si="228"/>
        <v>0.0007264462819</v>
      </c>
      <c r="FJ53" s="193">
        <f t="shared" si="228"/>
        <v>0.005689172552</v>
      </c>
      <c r="FK53" s="193">
        <f t="shared" si="228"/>
        <v>0.01092185203</v>
      </c>
      <c r="FL53" s="193">
        <f t="shared" si="228"/>
        <v>0.03438312728</v>
      </c>
      <c r="FM53" s="193">
        <f t="shared" si="228"/>
        <v>0.07889655193</v>
      </c>
      <c r="FN53" s="193">
        <f t="shared" si="228"/>
        <v>0.1286854613</v>
      </c>
      <c r="FO53" s="193">
        <f t="shared" si="228"/>
        <v>0.1996940174</v>
      </c>
      <c r="FP53" s="193">
        <f t="shared" si="228"/>
        <v>0.2315839153</v>
      </c>
      <c r="FQ53" s="193">
        <f t="shared" si="228"/>
        <v>0.2726253155</v>
      </c>
      <c r="FR53" s="193">
        <f t="shared" si="228"/>
        <v>0.2776285969</v>
      </c>
      <c r="FS53" s="193">
        <f t="shared" si="228"/>
        <v>0.2772279784</v>
      </c>
      <c r="FT53" s="193">
        <f t="shared" si="228"/>
        <v>0.2852403477</v>
      </c>
      <c r="FU53" s="193">
        <f t="shared" si="228"/>
        <v>0.2840384923</v>
      </c>
      <c r="FV53" s="193">
        <f t="shared" si="228"/>
        <v>0.2824360184</v>
      </c>
      <c r="FW53" s="193">
        <f t="shared" si="228"/>
        <v>0.2614839657</v>
      </c>
      <c r="FX53" s="193">
        <f t="shared" si="228"/>
        <v>0.2668118983</v>
      </c>
      <c r="FY53" s="193">
        <f t="shared" si="228"/>
        <v>0.2286111458</v>
      </c>
      <c r="FZ53" s="193">
        <f t="shared" si="228"/>
        <v>0.1435736602</v>
      </c>
      <c r="GA53" s="193">
        <f t="shared" si="228"/>
        <v>0.1419578846</v>
      </c>
      <c r="GB53" s="193">
        <f t="shared" si="228"/>
        <v>0.05457827983</v>
      </c>
      <c r="GC53" s="193">
        <f t="shared" si="228"/>
        <v>0.03200839277</v>
      </c>
      <c r="GD53" s="193">
        <f t="shared" si="228"/>
        <v>0.0103469816</v>
      </c>
      <c r="GE53" s="193">
        <f t="shared" si="228"/>
        <v>0.002936745768</v>
      </c>
      <c r="GF53" s="193">
        <f t="shared" si="228"/>
        <v>0.001083944929</v>
      </c>
      <c r="GG53" s="193">
        <f t="shared" si="228"/>
        <v>0.0003331493936</v>
      </c>
      <c r="GH53" s="193">
        <f t="shared" si="228"/>
        <v>0.0001240038159</v>
      </c>
      <c r="GI53" s="193">
        <f t="shared" si="228"/>
        <v>0.00001338402695</v>
      </c>
      <c r="GJ53" s="193">
        <f t="shared" si="228"/>
        <v>0</v>
      </c>
      <c r="GK53" s="193">
        <f t="shared" si="228"/>
        <v>0</v>
      </c>
      <c r="GL53" s="193">
        <f t="shared" si="228"/>
        <v>0</v>
      </c>
      <c r="GM53" s="193">
        <f t="shared" si="228"/>
        <v>0</v>
      </c>
      <c r="GN53" s="193">
        <f t="shared" si="228"/>
        <v>0</v>
      </c>
      <c r="GO53" s="193">
        <f t="shared" si="228"/>
        <v>0</v>
      </c>
      <c r="GP53" s="193">
        <f t="shared" si="228"/>
        <v>0</v>
      </c>
      <c r="GQ53" s="193">
        <f t="shared" si="228"/>
        <v>0</v>
      </c>
      <c r="GR53" s="193">
        <f t="shared" si="21"/>
        <v>9.186315533</v>
      </c>
      <c r="GS53" s="193">
        <f t="shared" ref="GS53:IN53" si="229">E53-EV53</f>
        <v>0.1746696511</v>
      </c>
      <c r="GT53" s="193">
        <f t="shared" si="229"/>
        <v>0.1566418202</v>
      </c>
      <c r="GU53" s="193">
        <f t="shared" si="229"/>
        <v>0.1482288324</v>
      </c>
      <c r="GV53" s="193">
        <f t="shared" si="229"/>
        <v>0.1390146077</v>
      </c>
      <c r="GW53" s="193">
        <f t="shared" si="229"/>
        <v>0.1330053307</v>
      </c>
      <c r="GX53" s="193">
        <f t="shared" si="229"/>
        <v>0.1281979091</v>
      </c>
      <c r="GY53" s="193">
        <f t="shared" si="229"/>
        <v>0.1281979091</v>
      </c>
      <c r="GZ53" s="193">
        <f t="shared" si="229"/>
        <v>0.1273966722</v>
      </c>
      <c r="HA53" s="193">
        <f t="shared" si="229"/>
        <v>0.1273966722</v>
      </c>
      <c r="HB53" s="193">
        <f t="shared" si="229"/>
        <v>0.1322040937</v>
      </c>
      <c r="HC53" s="193">
        <f t="shared" si="229"/>
        <v>0.1374121338</v>
      </c>
      <c r="HD53" s="193">
        <f t="shared" si="229"/>
        <v>0.1493906969</v>
      </c>
      <c r="HE53" s="193">
        <f t="shared" si="229"/>
        <v>0.1764226395</v>
      </c>
      <c r="HF53" s="193">
        <f t="shared" si="229"/>
        <v>0.201585879</v>
      </c>
      <c r="HG53" s="193">
        <f t="shared" si="229"/>
        <v>0.2366849993</v>
      </c>
      <c r="HH53" s="193">
        <f t="shared" si="229"/>
        <v>0.2570919016</v>
      </c>
      <c r="HI53" s="193">
        <f t="shared" si="229"/>
        <v>0.249655365</v>
      </c>
      <c r="HJ53" s="193">
        <f t="shared" si="229"/>
        <v>0.2127536912</v>
      </c>
      <c r="HK53" s="193">
        <f t="shared" si="229"/>
        <v>0.1637660188</v>
      </c>
      <c r="HL53" s="193">
        <f t="shared" si="229"/>
        <v>0.09035375193</v>
      </c>
      <c r="HM53" s="193">
        <f t="shared" si="229"/>
        <v>0.05365643237</v>
      </c>
      <c r="HN53" s="193">
        <f t="shared" si="229"/>
        <v>0.008208229111</v>
      </c>
      <c r="HO53" s="193">
        <f t="shared" si="229"/>
        <v>0</v>
      </c>
      <c r="HP53" s="193">
        <f t="shared" si="229"/>
        <v>0</v>
      </c>
      <c r="HQ53" s="193">
        <f t="shared" si="229"/>
        <v>0</v>
      </c>
      <c r="HR53" s="193">
        <f t="shared" si="229"/>
        <v>0</v>
      </c>
      <c r="HS53" s="193">
        <f t="shared" si="229"/>
        <v>0</v>
      </c>
      <c r="HT53" s="193">
        <f t="shared" si="229"/>
        <v>0.01173782806</v>
      </c>
      <c r="HU53" s="193">
        <f t="shared" si="229"/>
        <v>0</v>
      </c>
      <c r="HV53" s="193">
        <f t="shared" si="229"/>
        <v>0.04220693709</v>
      </c>
      <c r="HW53" s="193">
        <f t="shared" si="229"/>
        <v>0.1332536998</v>
      </c>
      <c r="HX53" s="193">
        <f t="shared" si="229"/>
        <v>0.1476892662</v>
      </c>
      <c r="HY53" s="193">
        <f t="shared" si="229"/>
        <v>0.2587053605</v>
      </c>
      <c r="HZ53" s="193">
        <f t="shared" si="229"/>
        <v>0.316930291</v>
      </c>
      <c r="IA53" s="193">
        <f t="shared" si="229"/>
        <v>0.3826597334</v>
      </c>
      <c r="IB53" s="193">
        <f t="shared" si="229"/>
        <v>0.4241225389</v>
      </c>
      <c r="IC53" s="193">
        <f t="shared" si="229"/>
        <v>0.4396764912</v>
      </c>
      <c r="ID53" s="193">
        <f t="shared" si="229"/>
        <v>0.4357801126</v>
      </c>
      <c r="IE53" s="193">
        <f t="shared" si="229"/>
        <v>0.4172403139</v>
      </c>
      <c r="IF53" s="193">
        <f t="shared" si="229"/>
        <v>0.3941951864</v>
      </c>
      <c r="IG53" s="193">
        <f t="shared" si="229"/>
        <v>0.3789850687</v>
      </c>
      <c r="IH53" s="193">
        <f t="shared" si="229"/>
        <v>0.3593547639</v>
      </c>
      <c r="II53" s="193">
        <f t="shared" si="229"/>
        <v>0.3429294068</v>
      </c>
      <c r="IJ53" s="193">
        <f t="shared" si="229"/>
        <v>0.3257028128</v>
      </c>
      <c r="IK53" s="193">
        <f t="shared" si="229"/>
        <v>0.3084762187</v>
      </c>
      <c r="IL53" s="193">
        <f t="shared" si="229"/>
        <v>0.2772279784</v>
      </c>
      <c r="IM53" s="193">
        <f t="shared" si="229"/>
        <v>0.2443772642</v>
      </c>
      <c r="IN53" s="193">
        <f t="shared" si="229"/>
        <v>0.2131290239</v>
      </c>
      <c r="IO53" s="193">
        <f t="shared" si="23"/>
        <v>0.2171019463</v>
      </c>
      <c r="IP53" s="193">
        <f t="shared" si="29"/>
        <v>0</v>
      </c>
      <c r="IQ53" s="193">
        <f t="shared" ref="IQ53:KK53" si="230">MAX((MIN(CZ53+IP53,$IO$7))-GT53,0)</f>
        <v>0</v>
      </c>
      <c r="IR53" s="193">
        <f t="shared" si="230"/>
        <v>0</v>
      </c>
      <c r="IS53" s="193">
        <f t="shared" si="230"/>
        <v>0</v>
      </c>
      <c r="IT53" s="193">
        <f t="shared" si="230"/>
        <v>0</v>
      </c>
      <c r="IU53" s="193">
        <f t="shared" si="230"/>
        <v>0</v>
      </c>
      <c r="IV53" s="193">
        <f t="shared" si="230"/>
        <v>0</v>
      </c>
      <c r="IW53" s="193">
        <f t="shared" si="230"/>
        <v>0</v>
      </c>
      <c r="IX53" s="193">
        <f t="shared" si="230"/>
        <v>0</v>
      </c>
      <c r="IY53" s="193">
        <f t="shared" si="230"/>
        <v>0</v>
      </c>
      <c r="IZ53" s="193">
        <f t="shared" si="230"/>
        <v>0</v>
      </c>
      <c r="JA53" s="193">
        <f t="shared" si="230"/>
        <v>0</v>
      </c>
      <c r="JB53" s="193">
        <f t="shared" si="230"/>
        <v>0</v>
      </c>
      <c r="JC53" s="193">
        <f t="shared" si="230"/>
        <v>0</v>
      </c>
      <c r="JD53" s="193">
        <f t="shared" si="230"/>
        <v>0</v>
      </c>
      <c r="JE53" s="193">
        <f t="shared" si="230"/>
        <v>0</v>
      </c>
      <c r="JF53" s="193">
        <f t="shared" si="230"/>
        <v>0</v>
      </c>
      <c r="JG53" s="193">
        <f t="shared" si="230"/>
        <v>0</v>
      </c>
      <c r="JH53" s="193">
        <f t="shared" si="230"/>
        <v>0</v>
      </c>
      <c r="JI53" s="193">
        <f t="shared" si="230"/>
        <v>0</v>
      </c>
      <c r="JJ53" s="193">
        <f t="shared" si="230"/>
        <v>0</v>
      </c>
      <c r="JK53" s="193">
        <f t="shared" si="230"/>
        <v>0</v>
      </c>
      <c r="JL53" s="193">
        <f t="shared" si="230"/>
        <v>0.01651127722</v>
      </c>
      <c r="JM53" s="193">
        <f t="shared" si="230"/>
        <v>0.07595495486</v>
      </c>
      <c r="JN53" s="193">
        <f t="shared" si="230"/>
        <v>0.1406859446</v>
      </c>
      <c r="JO53" s="193">
        <f t="shared" si="230"/>
        <v>0.1855436694</v>
      </c>
      <c r="JP53" s="193">
        <f t="shared" si="230"/>
        <v>0.2171019463</v>
      </c>
      <c r="JQ53" s="193">
        <f t="shared" si="230"/>
        <v>0.2053641182</v>
      </c>
      <c r="JR53" s="193">
        <f t="shared" si="230"/>
        <v>0.2160496223</v>
      </c>
      <c r="JS53" s="193">
        <f t="shared" si="230"/>
        <v>0.1738426852</v>
      </c>
      <c r="JT53" s="193">
        <f t="shared" si="230"/>
        <v>0.04058898544</v>
      </c>
      <c r="JU53" s="193">
        <f t="shared" si="230"/>
        <v>0</v>
      </c>
      <c r="JV53" s="193">
        <f t="shared" si="230"/>
        <v>0</v>
      </c>
      <c r="JW53" s="193">
        <f t="shared" si="230"/>
        <v>0</v>
      </c>
      <c r="JX53" s="193">
        <f t="shared" si="230"/>
        <v>0</v>
      </c>
      <c r="JY53" s="193">
        <f t="shared" si="230"/>
        <v>0</v>
      </c>
      <c r="JZ53" s="193">
        <f t="shared" si="230"/>
        <v>0</v>
      </c>
      <c r="KA53" s="193">
        <f t="shared" si="230"/>
        <v>0</v>
      </c>
      <c r="KB53" s="193">
        <f t="shared" si="230"/>
        <v>0</v>
      </c>
      <c r="KC53" s="193">
        <f t="shared" si="230"/>
        <v>0</v>
      </c>
      <c r="KD53" s="193">
        <f t="shared" si="230"/>
        <v>0</v>
      </c>
      <c r="KE53" s="193">
        <f t="shared" si="230"/>
        <v>0</v>
      </c>
      <c r="KF53" s="193">
        <f t="shared" si="230"/>
        <v>0</v>
      </c>
      <c r="KG53" s="193">
        <f t="shared" si="230"/>
        <v>0</v>
      </c>
      <c r="KH53" s="193">
        <f t="shared" si="230"/>
        <v>0</v>
      </c>
      <c r="KI53" s="193">
        <f t="shared" si="230"/>
        <v>0</v>
      </c>
      <c r="KJ53" s="193">
        <f t="shared" si="230"/>
        <v>0</v>
      </c>
      <c r="KK53" s="193">
        <f t="shared" si="230"/>
        <v>0</v>
      </c>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row>
    <row r="54" ht="14.25" customHeight="1">
      <c r="A54" s="1">
        <v>2.0</v>
      </c>
      <c r="B54" s="1">
        <f t="shared" ref="B54:C54" si="231">B53+1</f>
        <v>44</v>
      </c>
      <c r="C54" s="267">
        <f t="shared" si="231"/>
        <v>43509</v>
      </c>
      <c r="D54" s="193">
        <f t="shared" si="15"/>
        <v>12.8151838</v>
      </c>
      <c r="E54" s="193">
        <f>(SUMIFS(Profile!$F$2:$F$17521,Profile!$B$2:$B$17521,$B54,Profile!$C$2:$C$17521,E$8))*$C$6</f>
        <v>0.1870888236</v>
      </c>
      <c r="F54" s="193">
        <f>(SUMIFS(Profile!$F$2:$F$17521,Profile!$B$2:$B$17521,$B54,Profile!$C$2:$C$17521,F$8))*$C$6</f>
        <v>0.1678591372</v>
      </c>
      <c r="G54" s="193">
        <f>(SUMIFS(Profile!$F$2:$F$17521,Profile!$B$2:$B$17521,$B54,Profile!$C$2:$C$17521,G$8))*$C$6</f>
        <v>0.1574430571</v>
      </c>
      <c r="H54" s="193">
        <f>(SUMIFS(Profile!$F$2:$F$17521,Profile!$B$2:$B$17521,$B54,Profile!$C$2:$C$17521,H$8))*$C$6</f>
        <v>0.1490300693</v>
      </c>
      <c r="I54" s="193">
        <f>(SUMIFS(Profile!$F$2:$F$17521,Profile!$B$2:$B$17521,$B54,Profile!$C$2:$C$17521,I$8))*$C$6</f>
        <v>0.1394152261</v>
      </c>
      <c r="J54" s="193">
        <f>(SUMIFS(Profile!$F$2:$F$17521,Profile!$B$2:$B$17521,$B54,Profile!$C$2:$C$17521,J$8))*$C$6</f>
        <v>0.1318034753</v>
      </c>
      <c r="K54" s="193">
        <f>(SUMIFS(Profile!$F$2:$F$17521,Profile!$B$2:$B$17521,$B54,Profile!$C$2:$C$17521,K$8))*$C$6</f>
        <v>0.1318034753</v>
      </c>
      <c r="L54" s="193">
        <f>(SUMIFS(Profile!$F$2:$F$17521,Profile!$B$2:$B$17521,$B54,Profile!$C$2:$C$17521,L$8))*$C$6</f>
        <v>0.1285985275</v>
      </c>
      <c r="M54" s="193">
        <f>(SUMIFS(Profile!$F$2:$F$17521,Profile!$B$2:$B$17521,$B54,Profile!$C$2:$C$17521,M$8))*$C$6</f>
        <v>0.1273966722</v>
      </c>
      <c r="N54" s="193">
        <f>(SUMIFS(Profile!$F$2:$F$17521,Profile!$B$2:$B$17521,$B54,Profile!$C$2:$C$17521,N$8))*$C$6</f>
        <v>0.1314028568</v>
      </c>
      <c r="O54" s="193">
        <f>(SUMIFS(Profile!$F$2:$F$17521,Profile!$B$2:$B$17521,$B54,Profile!$C$2:$C$17521,O$8))*$C$6</f>
        <v>0.1346078045</v>
      </c>
      <c r="P54" s="193">
        <f>(SUMIFS(Profile!$F$2:$F$17521,Profile!$B$2:$B$17521,$B54,Profile!$C$2:$C$17521,P$8))*$C$6</f>
        <v>0.1414183185</v>
      </c>
      <c r="Q54" s="193">
        <f>(SUMIFS(Profile!$F$2:$F$17521,Profile!$B$2:$B$17521,$B54,Profile!$C$2:$C$17521,Q$8))*$C$6</f>
        <v>0.1514337801</v>
      </c>
      <c r="R54" s="193">
        <f>(SUMIFS(Profile!$F$2:$F$17521,Profile!$B$2:$B$17521,$B54,Profile!$C$2:$C$17521,R$8))*$C$6</f>
        <v>0.1650548079</v>
      </c>
      <c r="S54" s="193">
        <f>(SUMIFS(Profile!$F$2:$F$17521,Profile!$B$2:$B$17521,$B54,Profile!$C$2:$C$17521,S$8))*$C$6</f>
        <v>0.1922968636</v>
      </c>
      <c r="T54" s="193">
        <f>(SUMIFS(Profile!$F$2:$F$17521,Profile!$B$2:$B$17521,$B54,Profile!$C$2:$C$17521,T$8))*$C$6</f>
        <v>0.2183370639</v>
      </c>
      <c r="U54" s="193">
        <f>(SUMIFS(Profile!$F$2:$F$17521,Profile!$B$2:$B$17521,$B54,Profile!$C$2:$C$17521,U$8))*$C$6</f>
        <v>0.2511877781</v>
      </c>
      <c r="V54" s="193">
        <f>(SUMIFS(Profile!$F$2:$F$17521,Profile!$B$2:$B$17521,$B54,Profile!$C$2:$C$17521,V$8))*$C$6</f>
        <v>0.2836378738</v>
      </c>
      <c r="W54" s="193">
        <f>(SUMIFS(Profile!$F$2:$F$17521,Profile!$B$2:$B$17521,$B54,Profile!$C$2:$C$17521,W$8))*$C$6</f>
        <v>0.2960570463</v>
      </c>
      <c r="X54" s="193">
        <f>(SUMIFS(Profile!$F$2:$F$17521,Profile!$B$2:$B$17521,$B54,Profile!$C$2:$C$17521,X$8))*$C$6</f>
        <v>0.311280548</v>
      </c>
      <c r="Y54" s="193">
        <f>(SUMIFS(Profile!$F$2:$F$17521,Profile!$B$2:$B$17521,$B54,Profile!$C$2:$C$17521,Y$8))*$C$6</f>
        <v>0.3128830219</v>
      </c>
      <c r="Z54" s="193">
        <f>(SUMIFS(Profile!$F$2:$F$17521,Profile!$B$2:$B$17521,$B54,Profile!$C$2:$C$17521,Z$8))*$C$6</f>
        <v>0.305271271</v>
      </c>
      <c r="AA54" s="193">
        <f>(SUMIFS(Profile!$F$2:$F$17521,Profile!$B$2:$B$17521,$B54,Profile!$C$2:$C$17521,AA$8))*$C$6</f>
        <v>0.3012650863</v>
      </c>
      <c r="AB54" s="193">
        <f>(SUMIFS(Profile!$F$2:$F$17521,Profile!$B$2:$B$17521,$B54,Profile!$C$2:$C$17521,AB$8))*$C$6</f>
        <v>0.2988613756</v>
      </c>
      <c r="AC54" s="193">
        <f>(SUMIFS(Profile!$F$2:$F$17521,Profile!$B$2:$B$17521,$B54,Profile!$C$2:$C$17521,AC$8))*$C$6</f>
        <v>0.3024669417</v>
      </c>
      <c r="AD54" s="193">
        <f>(SUMIFS(Profile!$F$2:$F$17521,Profile!$B$2:$B$17521,$B54,Profile!$C$2:$C$17521,AD$8))*$C$6</f>
        <v>0.3036687971</v>
      </c>
      <c r="AE54" s="193">
        <f>(SUMIFS(Profile!$F$2:$F$17521,Profile!$B$2:$B$17521,$B54,Profile!$C$2:$C$17521,AE$8))*$C$6</f>
        <v>0.2996626125</v>
      </c>
      <c r="AF54" s="193">
        <f>(SUMIFS(Profile!$F$2:$F$17521,Profile!$B$2:$B$17521,$B54,Profile!$C$2:$C$17521,AF$8))*$C$6</f>
        <v>0.2904483878</v>
      </c>
      <c r="AG54" s="193">
        <f>(SUMIFS(Profile!$F$2:$F$17521,Profile!$B$2:$B$17521,$B54,Profile!$C$2:$C$17521,AG$8))*$C$6</f>
        <v>0.2852403477</v>
      </c>
      <c r="AH54" s="193">
        <f>(SUMIFS(Profile!$F$2:$F$17521,Profile!$B$2:$B$17521,$B54,Profile!$C$2:$C$17521,AH$8))*$C$6</f>
        <v>0.2920508616</v>
      </c>
      <c r="AI54" s="193">
        <f>(SUMIFS(Profile!$F$2:$F$17521,Profile!$B$2:$B$17521,$B54,Profile!$C$2:$C$17521,AI$8))*$C$6</f>
        <v>0.2960570463</v>
      </c>
      <c r="AJ54" s="193">
        <f>(SUMIFS(Profile!$F$2:$F$17521,Profile!$B$2:$B$17521,$B54,Profile!$C$2:$C$17521,AJ$8))*$C$6</f>
        <v>0.3024669417</v>
      </c>
      <c r="AK54" s="193">
        <f>(SUMIFS(Profile!$F$2:$F$17521,Profile!$B$2:$B$17521,$B54,Profile!$C$2:$C$17521,AK$8))*$C$6</f>
        <v>0.3108799295</v>
      </c>
      <c r="AL54" s="193">
        <f>(SUMIFS(Profile!$F$2:$F$17521,Profile!$B$2:$B$17521,$B54,Profile!$C$2:$C$17521,AL$8))*$C$6</f>
        <v>0.3489386838</v>
      </c>
      <c r="AM54" s="193">
        <f>(SUMIFS(Profile!$F$2:$F$17521,Profile!$B$2:$B$17521,$B54,Profile!$C$2:$C$17521,AM$8))*$C$6</f>
        <v>0.3982147551</v>
      </c>
      <c r="AN54" s="193">
        <f>(SUMIFS(Profile!$F$2:$F$17521,Profile!$B$2:$B$17521,$B54,Profile!$C$2:$C$17521,AN$8))*$C$6</f>
        <v>0.4312657785</v>
      </c>
      <c r="AO54" s="193">
        <f>(SUMIFS(Profile!$F$2:$F$17521,Profile!$B$2:$B$17521,$B54,Profile!$C$2:$C$17521,AO$8))*$C$6</f>
        <v>0.4462088473</v>
      </c>
      <c r="AP54" s="193">
        <f>(SUMIFS(Profile!$F$2:$F$17521,Profile!$B$2:$B$17521,$B54,Profile!$C$2:$C$17521,AP$8))*$C$6</f>
        <v>0.4443660024</v>
      </c>
      <c r="AQ54" s="193">
        <f>(SUMIFS(Profile!$F$2:$F$17521,Profile!$B$2:$B$17521,$B54,Profile!$C$2:$C$17521,AQ$8))*$C$6</f>
        <v>0.4226524815</v>
      </c>
      <c r="AR54" s="193">
        <f>(SUMIFS(Profile!$F$2:$F$17521,Profile!$B$2:$B$17521,$B54,Profile!$C$2:$C$17521,AR$8))*$C$6</f>
        <v>0.3942085704</v>
      </c>
      <c r="AS54" s="193">
        <f>(SUMIFS(Profile!$F$2:$F$17521,Profile!$B$2:$B$17521,$B54,Profile!$C$2:$C$17521,AS$8))*$C$6</f>
        <v>0.3741776471</v>
      </c>
      <c r="AT54" s="193">
        <f>(SUMIFS(Profile!$F$2:$F$17521,Profile!$B$2:$B$17521,$B54,Profile!$C$2:$C$17521,AT$8))*$C$6</f>
        <v>0.3549479608</v>
      </c>
      <c r="AU54" s="193">
        <f>(SUMIFS(Profile!$F$2:$F$17521,Profile!$B$2:$B$17521,$B54,Profile!$C$2:$C$17521,AU$8))*$C$6</f>
        <v>0.3393238406</v>
      </c>
      <c r="AV54" s="193">
        <f>(SUMIFS(Profile!$F$2:$F$17521,Profile!$B$2:$B$17521,$B54,Profile!$C$2:$C$17521,AV$8))*$C$6</f>
        <v>0.316488588</v>
      </c>
      <c r="AW54" s="193">
        <f>(SUMIFS(Profile!$F$2:$F$17521,Profile!$B$2:$B$17521,$B54,Profile!$C$2:$C$17521,AW$8))*$C$6</f>
        <v>0.3008644679</v>
      </c>
      <c r="AX54" s="193">
        <f>(SUMIFS(Profile!$F$2:$F$17521,Profile!$B$2:$B$17521,$B54,Profile!$C$2:$C$17521,AX$8))*$C$6</f>
        <v>0.276026123</v>
      </c>
      <c r="AY54" s="193">
        <f>(SUMIFS(Profile!$F$2:$F$17521,Profile!$B$2:$B$17521,$B54,Profile!$C$2:$C$17521,AY$8))*$C$6</f>
        <v>0.2479828304</v>
      </c>
      <c r="AZ54" s="193">
        <f>(SUMIFS(Profile!$F$2:$F$17521,Profile!$B$2:$B$17521,$B54,Profile!$C$2:$C$17521,AZ$8))*$C$6</f>
        <v>0.2211413932</v>
      </c>
      <c r="BA54" s="193">
        <f t="shared" si="16"/>
        <v>4.405776393</v>
      </c>
      <c r="BB54" s="193">
        <f>(SUMIFS(Profile!$E$2:$E$17521,Profile!$B$2:$B$17521,$B54,Profile!$C$2:$C$17521,BB$8))*$C$9</f>
        <v>0</v>
      </c>
      <c r="BC54" s="193">
        <f>(SUMIFS(Profile!$E$2:$E$17521,Profile!$B$2:$B$17521,$B54,Profile!$C$2:$C$17521,BC$8))*$C$9</f>
        <v>0</v>
      </c>
      <c r="BD54" s="193">
        <f>(SUMIFS(Profile!$E$2:$E$17521,Profile!$B$2:$B$17521,$B54,Profile!$C$2:$C$17521,BD$8))*$C$9</f>
        <v>0</v>
      </c>
      <c r="BE54" s="193">
        <f>(SUMIFS(Profile!$E$2:$E$17521,Profile!$B$2:$B$17521,$B54,Profile!$C$2:$C$17521,BE$8))*$C$9</f>
        <v>0</v>
      </c>
      <c r="BF54" s="193">
        <f>(SUMIFS(Profile!$E$2:$E$17521,Profile!$B$2:$B$17521,$B54,Profile!$C$2:$C$17521,BF$8))*$C$9</f>
        <v>0</v>
      </c>
      <c r="BG54" s="193">
        <f>(SUMIFS(Profile!$E$2:$E$17521,Profile!$B$2:$B$17521,$B54,Profile!$C$2:$C$17521,BG$8))*$C$9</f>
        <v>0</v>
      </c>
      <c r="BH54" s="193">
        <f>(SUMIFS(Profile!$E$2:$E$17521,Profile!$B$2:$B$17521,$B54,Profile!$C$2:$C$17521,BH$8))*$C$9</f>
        <v>0</v>
      </c>
      <c r="BI54" s="193">
        <f>(SUMIFS(Profile!$E$2:$E$17521,Profile!$B$2:$B$17521,$B54,Profile!$C$2:$C$17521,BI$8))*$C$9</f>
        <v>0</v>
      </c>
      <c r="BJ54" s="193">
        <f>(SUMIFS(Profile!$E$2:$E$17521,Profile!$B$2:$B$17521,$B54,Profile!$C$2:$C$17521,BJ$8))*$C$9</f>
        <v>0</v>
      </c>
      <c r="BK54" s="193">
        <f>(SUMIFS(Profile!$E$2:$E$17521,Profile!$B$2:$B$17521,$B54,Profile!$C$2:$C$17521,BK$8))*$C$9</f>
        <v>0</v>
      </c>
      <c r="BL54" s="193">
        <f>(SUMIFS(Profile!$E$2:$E$17521,Profile!$B$2:$B$17521,$B54,Profile!$C$2:$C$17521,BL$8))*$C$9</f>
        <v>0</v>
      </c>
      <c r="BM54" s="193">
        <f>(SUMIFS(Profile!$E$2:$E$17521,Profile!$B$2:$B$17521,$B54,Profile!$C$2:$C$17521,BM$8))*$C$9</f>
        <v>0.00004676346764</v>
      </c>
      <c r="BN54" s="193">
        <f>(SUMIFS(Profile!$E$2:$E$17521,Profile!$B$2:$B$17521,$B54,Profile!$C$2:$C$17521,BN$8))*$C$9</f>
        <v>0.0009280129527</v>
      </c>
      <c r="BO54" s="193">
        <f>(SUMIFS(Profile!$E$2:$E$17521,Profile!$B$2:$B$17521,$B54,Profile!$C$2:$C$17521,BO$8))*$C$9</f>
        <v>0.002771622351</v>
      </c>
      <c r="BP54" s="193">
        <f>(SUMIFS(Profile!$E$2:$E$17521,Profile!$B$2:$B$17521,$B54,Profile!$C$2:$C$17521,BP$8))*$C$9</f>
        <v>0.005371671152</v>
      </c>
      <c r="BQ54" s="193">
        <f>(SUMIFS(Profile!$E$2:$E$17521,Profile!$B$2:$B$17521,$B54,Profile!$C$2:$C$17521,BQ$8))*$C$9</f>
        <v>0.01137616833</v>
      </c>
      <c r="BR54" s="193">
        <f>(SUMIFS(Profile!$E$2:$E$17521,Profile!$B$2:$B$17521,$B54,Profile!$C$2:$C$17521,BR$8))*$C$9</f>
        <v>0.02670520762</v>
      </c>
      <c r="BS54" s="193">
        <f>(SUMIFS(Profile!$E$2:$E$17521,Profile!$B$2:$B$17521,$B54,Profile!$C$2:$C$17521,BS$8))*$C$9</f>
        <v>0.05907915914</v>
      </c>
      <c r="BT54" s="193">
        <f>(SUMIFS(Profile!$E$2:$E$17521,Profile!$B$2:$B$17521,$B54,Profile!$C$2:$C$17521,BT$8))*$C$9</f>
        <v>0.09823846084</v>
      </c>
      <c r="BU54" s="193">
        <f>(SUMIFS(Profile!$E$2:$E$17521,Profile!$B$2:$B$17521,$B54,Profile!$C$2:$C$17521,BU$8))*$C$9</f>
        <v>0.204117647</v>
      </c>
      <c r="BV54" s="193">
        <f>(SUMIFS(Profile!$E$2:$E$17521,Profile!$B$2:$B$17521,$B54,Profile!$C$2:$C$17521,BV$8))*$C$9</f>
        <v>0.3428292244</v>
      </c>
      <c r="BW54" s="193">
        <f>(SUMIFS(Profile!$E$2:$E$17521,Profile!$B$2:$B$17521,$B54,Profile!$C$2:$C$17521,BW$8))*$C$9</f>
        <v>0.4013476442</v>
      </c>
      <c r="BX54" s="193">
        <f>(SUMIFS(Profile!$E$2:$E$17521,Profile!$B$2:$B$17521,$B54,Profile!$C$2:$C$17521,BX$8))*$C$9</f>
        <v>0.4365885059</v>
      </c>
      <c r="BY54" s="193">
        <f>(SUMIFS(Profile!$E$2:$E$17521,Profile!$B$2:$B$17521,$B54,Profile!$C$2:$C$17521,BY$8))*$C$9</f>
        <v>0.4879891557</v>
      </c>
      <c r="BZ54" s="193">
        <f>(SUMIFS(Profile!$E$2:$E$17521,Profile!$B$2:$B$17521,$B54,Profile!$C$2:$C$17521,BZ$8))*$C$9</f>
        <v>0.4009817685</v>
      </c>
      <c r="CA54" s="193">
        <f>(SUMIFS(Profile!$E$2:$E$17521,Profile!$B$2:$B$17521,$B54,Profile!$C$2:$C$17521,CA$8))*$C$9</f>
        <v>0.3698920624</v>
      </c>
      <c r="CB54" s="193">
        <f>(SUMIFS(Profile!$E$2:$E$17521,Profile!$B$2:$B$17521,$B54,Profile!$C$2:$C$17521,CB$8))*$C$9</f>
        <v>0.2877296729</v>
      </c>
      <c r="CC54" s="193">
        <f>(SUMIFS(Profile!$E$2:$E$17521,Profile!$B$2:$B$17521,$B54,Profile!$C$2:$C$17521,CC$8))*$C$9</f>
        <v>0.3635643031</v>
      </c>
      <c r="CD54" s="193">
        <f>(SUMIFS(Profile!$E$2:$E$17521,Profile!$B$2:$B$17521,$B54,Profile!$C$2:$C$17521,CD$8))*$C$9</f>
        <v>0.3252870446</v>
      </c>
      <c r="CE54" s="193">
        <f>(SUMIFS(Profile!$E$2:$E$17521,Profile!$B$2:$B$17521,$B54,Profile!$C$2:$C$17521,CE$8))*$C$9</f>
        <v>0.1856638805</v>
      </c>
      <c r="CF54" s="193">
        <f>(SUMIFS(Profile!$E$2:$E$17521,Profile!$B$2:$B$17521,$B54,Profile!$C$2:$C$17521,CF$8))*$C$9</f>
        <v>0.1638458383</v>
      </c>
      <c r="CG54" s="193">
        <f>(SUMIFS(Profile!$E$2:$E$17521,Profile!$B$2:$B$17521,$B54,Profile!$C$2:$C$17521,CG$8))*$C$9</f>
        <v>0.1291347099</v>
      </c>
      <c r="CH54" s="193">
        <f>(SUMIFS(Profile!$E$2:$E$17521,Profile!$B$2:$B$17521,$B54,Profile!$C$2:$C$17521,CH$8))*$C$9</f>
        <v>0.05044858216</v>
      </c>
      <c r="CI54" s="193">
        <f>(SUMIFS(Profile!$E$2:$E$17521,Profile!$B$2:$B$17521,$B54,Profile!$C$2:$C$17521,CI$8))*$C$9</f>
        <v>0.03261660011</v>
      </c>
      <c r="CJ54" s="193">
        <f>(SUMIFS(Profile!$E$2:$E$17521,Profile!$B$2:$B$17521,$B54,Profile!$C$2:$C$17521,CJ$8))*$C$9</f>
        <v>0.01373507546</v>
      </c>
      <c r="CK54" s="193">
        <f>(SUMIFS(Profile!$E$2:$E$17521,Profile!$B$2:$B$17521,$B54,Profile!$C$2:$C$17521,CK$8))*$C$9</f>
        <v>0.003361003297</v>
      </c>
      <c r="CL54" s="193">
        <f>(SUMIFS(Profile!$E$2:$E$17521,Profile!$B$2:$B$17521,$B54,Profile!$C$2:$C$17521,CL$8))*$C$9</f>
        <v>0.001395163869</v>
      </c>
      <c r="CM54" s="193">
        <f>(SUMIFS(Profile!$E$2:$E$17521,Profile!$B$2:$B$17521,$B54,Profile!$C$2:$C$17521,CM$8))*$C$9</f>
        <v>0.0004500580627</v>
      </c>
      <c r="CN54" s="193">
        <f>(SUMIFS(Profile!$E$2:$E$17521,Profile!$B$2:$B$17521,$B54,Profile!$C$2:$C$17521,CN$8))*$C$9</f>
        <v>0.0002680030456</v>
      </c>
      <c r="CO54" s="193">
        <f>(SUMIFS(Profile!$E$2:$E$17521,Profile!$B$2:$B$17521,$B54,Profile!$C$2:$C$17521,CO$8))*$C$9</f>
        <v>0.00001338402695</v>
      </c>
      <c r="CP54" s="193">
        <f>(SUMIFS(Profile!$E$2:$E$17521,Profile!$B$2:$B$17521,$B54,Profile!$C$2:$C$17521,CP$8))*$C$9</f>
        <v>0</v>
      </c>
      <c r="CQ54" s="193">
        <f>(SUMIFS(Profile!$E$2:$E$17521,Profile!$B$2:$B$17521,$B54,Profile!$C$2:$C$17521,CQ$8))*$C$9</f>
        <v>0</v>
      </c>
      <c r="CR54" s="193">
        <f>(SUMIFS(Profile!$E$2:$E$17521,Profile!$B$2:$B$17521,$B54,Profile!$C$2:$C$17521,CR$8))*$C$9</f>
        <v>0</v>
      </c>
      <c r="CS54" s="193">
        <f>(SUMIFS(Profile!$E$2:$E$17521,Profile!$B$2:$B$17521,$B54,Profile!$C$2:$C$17521,CS$8))*$C$9</f>
        <v>0</v>
      </c>
      <c r="CT54" s="193">
        <f>(SUMIFS(Profile!$E$2:$E$17521,Profile!$B$2:$B$17521,$B54,Profile!$C$2:$C$17521,CT$8))*$C$9</f>
        <v>0</v>
      </c>
      <c r="CU54" s="193">
        <f>(SUMIFS(Profile!$E$2:$E$17521,Profile!$B$2:$B$17521,$B54,Profile!$C$2:$C$17521,CU$8))*$C$9</f>
        <v>0</v>
      </c>
      <c r="CV54" s="193">
        <f>(SUMIFS(Profile!$E$2:$E$17521,Profile!$B$2:$B$17521,$B54,Profile!$C$2:$C$17521,CV$8))*$C$9</f>
        <v>0</v>
      </c>
      <c r="CW54" s="193">
        <f>(SUMIFS(Profile!$E$2:$E$17521,Profile!$B$2:$B$17521,$B54,Profile!$C$2:$C$17521,CW$8))*$C$9</f>
        <v>0</v>
      </c>
      <c r="CX54" s="193">
        <f t="shared" si="17"/>
        <v>0.7283744796</v>
      </c>
      <c r="CY54" s="193">
        <f t="shared" ref="CY54:ET54" si="232">MAX(BB54-E54,0)</f>
        <v>0</v>
      </c>
      <c r="CZ54" s="193">
        <f t="shared" si="232"/>
        <v>0</v>
      </c>
      <c r="DA54" s="193">
        <f t="shared" si="232"/>
        <v>0</v>
      </c>
      <c r="DB54" s="193">
        <f t="shared" si="232"/>
        <v>0</v>
      </c>
      <c r="DC54" s="193">
        <f t="shared" si="232"/>
        <v>0</v>
      </c>
      <c r="DD54" s="193">
        <f t="shared" si="232"/>
        <v>0</v>
      </c>
      <c r="DE54" s="193">
        <f t="shared" si="232"/>
        <v>0</v>
      </c>
      <c r="DF54" s="193">
        <f t="shared" si="232"/>
        <v>0</v>
      </c>
      <c r="DG54" s="193">
        <f t="shared" si="232"/>
        <v>0</v>
      </c>
      <c r="DH54" s="193">
        <f t="shared" si="232"/>
        <v>0</v>
      </c>
      <c r="DI54" s="193">
        <f t="shared" si="232"/>
        <v>0</v>
      </c>
      <c r="DJ54" s="193">
        <f t="shared" si="232"/>
        <v>0</v>
      </c>
      <c r="DK54" s="193">
        <f t="shared" si="232"/>
        <v>0</v>
      </c>
      <c r="DL54" s="193">
        <f t="shared" si="232"/>
        <v>0</v>
      </c>
      <c r="DM54" s="193">
        <f t="shared" si="232"/>
        <v>0</v>
      </c>
      <c r="DN54" s="193">
        <f t="shared" si="232"/>
        <v>0</v>
      </c>
      <c r="DO54" s="193">
        <f t="shared" si="232"/>
        <v>0</v>
      </c>
      <c r="DP54" s="193">
        <f t="shared" si="232"/>
        <v>0</v>
      </c>
      <c r="DQ54" s="193">
        <f t="shared" si="232"/>
        <v>0</v>
      </c>
      <c r="DR54" s="193">
        <f t="shared" si="232"/>
        <v>0</v>
      </c>
      <c r="DS54" s="193">
        <f t="shared" si="232"/>
        <v>0.02994620254</v>
      </c>
      <c r="DT54" s="193">
        <f t="shared" si="232"/>
        <v>0.09607637317</v>
      </c>
      <c r="DU54" s="193">
        <f t="shared" si="232"/>
        <v>0.1353234196</v>
      </c>
      <c r="DV54" s="193">
        <f t="shared" si="232"/>
        <v>0.1891277802</v>
      </c>
      <c r="DW54" s="193">
        <f t="shared" si="232"/>
        <v>0.09851482675</v>
      </c>
      <c r="DX54" s="193">
        <f t="shared" si="232"/>
        <v>0.06622326525</v>
      </c>
      <c r="DY54" s="193">
        <f t="shared" si="232"/>
        <v>0</v>
      </c>
      <c r="DZ54" s="193">
        <f t="shared" si="232"/>
        <v>0.0731159153</v>
      </c>
      <c r="EA54" s="193">
        <f t="shared" si="232"/>
        <v>0.04004669685</v>
      </c>
      <c r="EB54" s="193">
        <f t="shared" si="232"/>
        <v>0</v>
      </c>
      <c r="EC54" s="193">
        <f t="shared" si="232"/>
        <v>0</v>
      </c>
      <c r="ED54" s="193">
        <f t="shared" si="232"/>
        <v>0</v>
      </c>
      <c r="EE54" s="193">
        <f t="shared" si="232"/>
        <v>0</v>
      </c>
      <c r="EF54" s="193">
        <f t="shared" si="232"/>
        <v>0</v>
      </c>
      <c r="EG54" s="193">
        <f t="shared" si="232"/>
        <v>0</v>
      </c>
      <c r="EH54" s="193">
        <f t="shared" si="232"/>
        <v>0</v>
      </c>
      <c r="EI54" s="193">
        <f t="shared" si="232"/>
        <v>0</v>
      </c>
      <c r="EJ54" s="193">
        <f t="shared" si="232"/>
        <v>0</v>
      </c>
      <c r="EK54" s="193">
        <f t="shared" si="232"/>
        <v>0</v>
      </c>
      <c r="EL54" s="193">
        <f t="shared" si="232"/>
        <v>0</v>
      </c>
      <c r="EM54" s="193">
        <f t="shared" si="232"/>
        <v>0</v>
      </c>
      <c r="EN54" s="193">
        <f t="shared" si="232"/>
        <v>0</v>
      </c>
      <c r="EO54" s="193">
        <f t="shared" si="232"/>
        <v>0</v>
      </c>
      <c r="EP54" s="193">
        <f t="shared" si="232"/>
        <v>0</v>
      </c>
      <c r="EQ54" s="193">
        <f t="shared" si="232"/>
        <v>0</v>
      </c>
      <c r="ER54" s="193">
        <f t="shared" si="232"/>
        <v>0</v>
      </c>
      <c r="ES54" s="193">
        <f t="shared" si="232"/>
        <v>0</v>
      </c>
      <c r="ET54" s="193">
        <f t="shared" si="232"/>
        <v>0</v>
      </c>
      <c r="EU54" s="193">
        <f t="shared" si="19"/>
        <v>3.677401914</v>
      </c>
      <c r="EV54" s="193">
        <f t="shared" ref="EV54:GQ54" si="233">BB54-CY54</f>
        <v>0</v>
      </c>
      <c r="EW54" s="193">
        <f t="shared" si="233"/>
        <v>0</v>
      </c>
      <c r="EX54" s="193">
        <f t="shared" si="233"/>
        <v>0</v>
      </c>
      <c r="EY54" s="193">
        <f t="shared" si="233"/>
        <v>0</v>
      </c>
      <c r="EZ54" s="193">
        <f t="shared" si="233"/>
        <v>0</v>
      </c>
      <c r="FA54" s="193">
        <f t="shared" si="233"/>
        <v>0</v>
      </c>
      <c r="FB54" s="193">
        <f t="shared" si="233"/>
        <v>0</v>
      </c>
      <c r="FC54" s="193">
        <f t="shared" si="233"/>
        <v>0</v>
      </c>
      <c r="FD54" s="193">
        <f t="shared" si="233"/>
        <v>0</v>
      </c>
      <c r="FE54" s="193">
        <f t="shared" si="233"/>
        <v>0</v>
      </c>
      <c r="FF54" s="193">
        <f t="shared" si="233"/>
        <v>0</v>
      </c>
      <c r="FG54" s="193">
        <f t="shared" si="233"/>
        <v>0.00004676346764</v>
      </c>
      <c r="FH54" s="193">
        <f t="shared" si="233"/>
        <v>0.0009280129527</v>
      </c>
      <c r="FI54" s="193">
        <f t="shared" si="233"/>
        <v>0.002771622351</v>
      </c>
      <c r="FJ54" s="193">
        <f t="shared" si="233"/>
        <v>0.005371671152</v>
      </c>
      <c r="FK54" s="193">
        <f t="shared" si="233"/>
        <v>0.01137616833</v>
      </c>
      <c r="FL54" s="193">
        <f t="shared" si="233"/>
        <v>0.02670520762</v>
      </c>
      <c r="FM54" s="193">
        <f t="shared" si="233"/>
        <v>0.05907915914</v>
      </c>
      <c r="FN54" s="193">
        <f t="shared" si="233"/>
        <v>0.09823846084</v>
      </c>
      <c r="FO54" s="193">
        <f t="shared" si="233"/>
        <v>0.204117647</v>
      </c>
      <c r="FP54" s="193">
        <f t="shared" si="233"/>
        <v>0.3128830219</v>
      </c>
      <c r="FQ54" s="193">
        <f t="shared" si="233"/>
        <v>0.305271271</v>
      </c>
      <c r="FR54" s="193">
        <f t="shared" si="233"/>
        <v>0.3012650863</v>
      </c>
      <c r="FS54" s="193">
        <f t="shared" si="233"/>
        <v>0.2988613756</v>
      </c>
      <c r="FT54" s="193">
        <f t="shared" si="233"/>
        <v>0.3024669417</v>
      </c>
      <c r="FU54" s="193">
        <f t="shared" si="233"/>
        <v>0.3036687971</v>
      </c>
      <c r="FV54" s="193">
        <f t="shared" si="233"/>
        <v>0.2877296729</v>
      </c>
      <c r="FW54" s="193">
        <f t="shared" si="233"/>
        <v>0.2904483878</v>
      </c>
      <c r="FX54" s="193">
        <f t="shared" si="233"/>
        <v>0.2852403477</v>
      </c>
      <c r="FY54" s="193">
        <f t="shared" si="233"/>
        <v>0.1856638805</v>
      </c>
      <c r="FZ54" s="193">
        <f t="shared" si="233"/>
        <v>0.1638458383</v>
      </c>
      <c r="GA54" s="193">
        <f t="shared" si="233"/>
        <v>0.1291347099</v>
      </c>
      <c r="GB54" s="193">
        <f t="shared" si="233"/>
        <v>0.05044858216</v>
      </c>
      <c r="GC54" s="193">
        <f t="shared" si="233"/>
        <v>0.03261660011</v>
      </c>
      <c r="GD54" s="193">
        <f t="shared" si="233"/>
        <v>0.01373507546</v>
      </c>
      <c r="GE54" s="193">
        <f t="shared" si="233"/>
        <v>0.003361003297</v>
      </c>
      <c r="GF54" s="193">
        <f t="shared" si="233"/>
        <v>0.001395163869</v>
      </c>
      <c r="GG54" s="193">
        <f t="shared" si="233"/>
        <v>0.0004500580627</v>
      </c>
      <c r="GH54" s="193">
        <f t="shared" si="233"/>
        <v>0.0002680030456</v>
      </c>
      <c r="GI54" s="193">
        <f t="shared" si="233"/>
        <v>0.00001338402695</v>
      </c>
      <c r="GJ54" s="193">
        <f t="shared" si="233"/>
        <v>0</v>
      </c>
      <c r="GK54" s="193">
        <f t="shared" si="233"/>
        <v>0</v>
      </c>
      <c r="GL54" s="193">
        <f t="shared" si="233"/>
        <v>0</v>
      </c>
      <c r="GM54" s="193">
        <f t="shared" si="233"/>
        <v>0</v>
      </c>
      <c r="GN54" s="193">
        <f t="shared" si="233"/>
        <v>0</v>
      </c>
      <c r="GO54" s="193">
        <f t="shared" si="233"/>
        <v>0</v>
      </c>
      <c r="GP54" s="193">
        <f t="shared" si="233"/>
        <v>0</v>
      </c>
      <c r="GQ54" s="193">
        <f t="shared" si="233"/>
        <v>0</v>
      </c>
      <c r="GR54" s="193">
        <f t="shared" si="21"/>
        <v>9.137781882</v>
      </c>
      <c r="GS54" s="193">
        <f t="shared" ref="GS54:IN54" si="234">E54-EV54</f>
        <v>0.1870888236</v>
      </c>
      <c r="GT54" s="193">
        <f t="shared" si="234"/>
        <v>0.1678591372</v>
      </c>
      <c r="GU54" s="193">
        <f t="shared" si="234"/>
        <v>0.1574430571</v>
      </c>
      <c r="GV54" s="193">
        <f t="shared" si="234"/>
        <v>0.1490300693</v>
      </c>
      <c r="GW54" s="193">
        <f t="shared" si="234"/>
        <v>0.1394152261</v>
      </c>
      <c r="GX54" s="193">
        <f t="shared" si="234"/>
        <v>0.1318034753</v>
      </c>
      <c r="GY54" s="193">
        <f t="shared" si="234"/>
        <v>0.1318034753</v>
      </c>
      <c r="GZ54" s="193">
        <f t="shared" si="234"/>
        <v>0.1285985275</v>
      </c>
      <c r="HA54" s="193">
        <f t="shared" si="234"/>
        <v>0.1273966722</v>
      </c>
      <c r="HB54" s="193">
        <f t="shared" si="234"/>
        <v>0.1314028568</v>
      </c>
      <c r="HC54" s="193">
        <f t="shared" si="234"/>
        <v>0.1346078045</v>
      </c>
      <c r="HD54" s="193">
        <f t="shared" si="234"/>
        <v>0.141371555</v>
      </c>
      <c r="HE54" s="193">
        <f t="shared" si="234"/>
        <v>0.1505057672</v>
      </c>
      <c r="HF54" s="193">
        <f t="shared" si="234"/>
        <v>0.1622831856</v>
      </c>
      <c r="HG54" s="193">
        <f t="shared" si="234"/>
        <v>0.1869251925</v>
      </c>
      <c r="HH54" s="193">
        <f t="shared" si="234"/>
        <v>0.2069608956</v>
      </c>
      <c r="HI54" s="193">
        <f t="shared" si="234"/>
        <v>0.2244825705</v>
      </c>
      <c r="HJ54" s="193">
        <f t="shared" si="234"/>
        <v>0.2245587147</v>
      </c>
      <c r="HK54" s="193">
        <f t="shared" si="234"/>
        <v>0.1978185855</v>
      </c>
      <c r="HL54" s="193">
        <f t="shared" si="234"/>
        <v>0.107162901</v>
      </c>
      <c r="HM54" s="193">
        <f t="shared" si="234"/>
        <v>0</v>
      </c>
      <c r="HN54" s="193">
        <f t="shared" si="234"/>
        <v>0</v>
      </c>
      <c r="HO54" s="193">
        <f t="shared" si="234"/>
        <v>0</v>
      </c>
      <c r="HP54" s="193">
        <f t="shared" si="234"/>
        <v>0</v>
      </c>
      <c r="HQ54" s="193">
        <f t="shared" si="234"/>
        <v>0</v>
      </c>
      <c r="HR54" s="193">
        <f t="shared" si="234"/>
        <v>0</v>
      </c>
      <c r="HS54" s="193">
        <f t="shared" si="234"/>
        <v>0.01193293958</v>
      </c>
      <c r="HT54" s="193">
        <f t="shared" si="234"/>
        <v>0</v>
      </c>
      <c r="HU54" s="193">
        <f t="shared" si="234"/>
        <v>0</v>
      </c>
      <c r="HV54" s="193">
        <f t="shared" si="234"/>
        <v>0.1063869811</v>
      </c>
      <c r="HW54" s="193">
        <f t="shared" si="234"/>
        <v>0.132211208</v>
      </c>
      <c r="HX54" s="193">
        <f t="shared" si="234"/>
        <v>0.1733322319</v>
      </c>
      <c r="HY54" s="193">
        <f t="shared" si="234"/>
        <v>0.2604313474</v>
      </c>
      <c r="HZ54" s="193">
        <f t="shared" si="234"/>
        <v>0.3163220837</v>
      </c>
      <c r="IA54" s="193">
        <f t="shared" si="234"/>
        <v>0.3844796796</v>
      </c>
      <c r="IB54" s="193">
        <f t="shared" si="234"/>
        <v>0.4279047752</v>
      </c>
      <c r="IC54" s="193">
        <f t="shared" si="234"/>
        <v>0.4448136834</v>
      </c>
      <c r="ID54" s="193">
        <f t="shared" si="234"/>
        <v>0.4439159443</v>
      </c>
      <c r="IE54" s="193">
        <f t="shared" si="234"/>
        <v>0.4223844785</v>
      </c>
      <c r="IF54" s="193">
        <f t="shared" si="234"/>
        <v>0.3941951864</v>
      </c>
      <c r="IG54" s="193">
        <f t="shared" si="234"/>
        <v>0.3741776471</v>
      </c>
      <c r="IH54" s="193">
        <f t="shared" si="234"/>
        <v>0.3549479608</v>
      </c>
      <c r="II54" s="193">
        <f t="shared" si="234"/>
        <v>0.3393238406</v>
      </c>
      <c r="IJ54" s="193">
        <f t="shared" si="234"/>
        <v>0.316488588</v>
      </c>
      <c r="IK54" s="193">
        <f t="shared" si="234"/>
        <v>0.3008644679</v>
      </c>
      <c r="IL54" s="193">
        <f t="shared" si="234"/>
        <v>0.276026123</v>
      </c>
      <c r="IM54" s="193">
        <f t="shared" si="234"/>
        <v>0.2479828304</v>
      </c>
      <c r="IN54" s="193">
        <f t="shared" si="234"/>
        <v>0.2211413932</v>
      </c>
      <c r="IO54" s="193">
        <f t="shared" si="23"/>
        <v>0.7164415401</v>
      </c>
      <c r="IP54" s="193">
        <f t="shared" si="29"/>
        <v>0</v>
      </c>
      <c r="IQ54" s="193">
        <f t="shared" ref="IQ54:KK54" si="235">MAX((MIN(CZ54+IP54,$IO$7))-GT54,0)</f>
        <v>0</v>
      </c>
      <c r="IR54" s="193">
        <f t="shared" si="235"/>
        <v>0</v>
      </c>
      <c r="IS54" s="193">
        <f t="shared" si="235"/>
        <v>0</v>
      </c>
      <c r="IT54" s="193">
        <f t="shared" si="235"/>
        <v>0</v>
      </c>
      <c r="IU54" s="193">
        <f t="shared" si="235"/>
        <v>0</v>
      </c>
      <c r="IV54" s="193">
        <f t="shared" si="235"/>
        <v>0</v>
      </c>
      <c r="IW54" s="193">
        <f t="shared" si="235"/>
        <v>0</v>
      </c>
      <c r="IX54" s="193">
        <f t="shared" si="235"/>
        <v>0</v>
      </c>
      <c r="IY54" s="193">
        <f t="shared" si="235"/>
        <v>0</v>
      </c>
      <c r="IZ54" s="193">
        <f t="shared" si="235"/>
        <v>0</v>
      </c>
      <c r="JA54" s="193">
        <f t="shared" si="235"/>
        <v>0</v>
      </c>
      <c r="JB54" s="193">
        <f t="shared" si="235"/>
        <v>0</v>
      </c>
      <c r="JC54" s="193">
        <f t="shared" si="235"/>
        <v>0</v>
      </c>
      <c r="JD54" s="193">
        <f t="shared" si="235"/>
        <v>0</v>
      </c>
      <c r="JE54" s="193">
        <f t="shared" si="235"/>
        <v>0</v>
      </c>
      <c r="JF54" s="193">
        <f t="shared" si="235"/>
        <v>0</v>
      </c>
      <c r="JG54" s="193">
        <f t="shared" si="235"/>
        <v>0</v>
      </c>
      <c r="JH54" s="193">
        <f t="shared" si="235"/>
        <v>0</v>
      </c>
      <c r="JI54" s="193">
        <f t="shared" si="235"/>
        <v>0</v>
      </c>
      <c r="JJ54" s="193">
        <f t="shared" si="235"/>
        <v>0.02994620254</v>
      </c>
      <c r="JK54" s="193">
        <f t="shared" si="235"/>
        <v>0.1260225757</v>
      </c>
      <c r="JL54" s="193">
        <f t="shared" si="235"/>
        <v>0.2613459953</v>
      </c>
      <c r="JM54" s="193">
        <f t="shared" si="235"/>
        <v>0.4504737755</v>
      </c>
      <c r="JN54" s="193">
        <f t="shared" si="235"/>
        <v>0.5489886022</v>
      </c>
      <c r="JO54" s="193">
        <f t="shared" si="235"/>
        <v>0.6152118675</v>
      </c>
      <c r="JP54" s="193">
        <f t="shared" si="235"/>
        <v>0.6032789279</v>
      </c>
      <c r="JQ54" s="193">
        <f t="shared" si="235"/>
        <v>0.6763948432</v>
      </c>
      <c r="JR54" s="193">
        <f t="shared" si="235"/>
        <v>0.7164415401</v>
      </c>
      <c r="JS54" s="193">
        <f t="shared" si="235"/>
        <v>0.610054559</v>
      </c>
      <c r="JT54" s="193">
        <f t="shared" si="235"/>
        <v>0.477843351</v>
      </c>
      <c r="JU54" s="193">
        <f t="shared" si="235"/>
        <v>0.3045111191</v>
      </c>
      <c r="JV54" s="193">
        <f t="shared" si="235"/>
        <v>0.04407977174</v>
      </c>
      <c r="JW54" s="193">
        <f t="shared" si="235"/>
        <v>0</v>
      </c>
      <c r="JX54" s="193">
        <f t="shared" si="235"/>
        <v>0</v>
      </c>
      <c r="JY54" s="193">
        <f t="shared" si="235"/>
        <v>0</v>
      </c>
      <c r="JZ54" s="193">
        <f t="shared" si="235"/>
        <v>0</v>
      </c>
      <c r="KA54" s="193">
        <f t="shared" si="235"/>
        <v>0</v>
      </c>
      <c r="KB54" s="193">
        <f t="shared" si="235"/>
        <v>0</v>
      </c>
      <c r="KC54" s="193">
        <f t="shared" si="235"/>
        <v>0</v>
      </c>
      <c r="KD54" s="193">
        <f t="shared" si="235"/>
        <v>0</v>
      </c>
      <c r="KE54" s="193">
        <f t="shared" si="235"/>
        <v>0</v>
      </c>
      <c r="KF54" s="193">
        <f t="shared" si="235"/>
        <v>0</v>
      </c>
      <c r="KG54" s="193">
        <f t="shared" si="235"/>
        <v>0</v>
      </c>
      <c r="KH54" s="193">
        <f t="shared" si="235"/>
        <v>0</v>
      </c>
      <c r="KI54" s="193">
        <f t="shared" si="235"/>
        <v>0</v>
      </c>
      <c r="KJ54" s="193">
        <f t="shared" si="235"/>
        <v>0</v>
      </c>
      <c r="KK54" s="193">
        <f t="shared" si="235"/>
        <v>0</v>
      </c>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row>
    <row r="55" ht="14.25" customHeight="1">
      <c r="A55" s="1">
        <v>2.0</v>
      </c>
      <c r="B55" s="1">
        <f t="shared" ref="B55:C55" si="236">B54+1</f>
        <v>45</v>
      </c>
      <c r="C55" s="267">
        <f t="shared" si="236"/>
        <v>43510</v>
      </c>
      <c r="D55" s="193">
        <f t="shared" si="15"/>
        <v>13.27974097</v>
      </c>
      <c r="E55" s="193">
        <f>(SUMIFS(Profile!$F$2:$F$17521,Profile!$B$2:$B$17521,$B55,Profile!$C$2:$C$17521,E$8))*$C$6</f>
        <v>0.1870888236</v>
      </c>
      <c r="F55" s="193">
        <f>(SUMIFS(Profile!$F$2:$F$17521,Profile!$B$2:$B$17521,$B55,Profile!$C$2:$C$17521,F$8))*$C$6</f>
        <v>0.1654554264</v>
      </c>
      <c r="G55" s="193">
        <f>(SUMIFS(Profile!$F$2:$F$17521,Profile!$B$2:$B$17521,$B55,Profile!$C$2:$C$17521,G$8))*$C$6</f>
        <v>0.1534368724</v>
      </c>
      <c r="H55" s="193">
        <f>(SUMIFS(Profile!$F$2:$F$17521,Profile!$B$2:$B$17521,$B55,Profile!$C$2:$C$17521,H$8))*$C$6</f>
        <v>0.1406170815</v>
      </c>
      <c r="I55" s="193">
        <f>(SUMIFS(Profile!$F$2:$F$17521,Profile!$B$2:$B$17521,$B55,Profile!$C$2:$C$17521,I$8))*$C$6</f>
        <v>0.1338065676</v>
      </c>
      <c r="J55" s="193">
        <f>(SUMIFS(Profile!$F$2:$F$17521,Profile!$B$2:$B$17521,$B55,Profile!$C$2:$C$17521,J$8))*$C$6</f>
        <v>0.1265954352</v>
      </c>
      <c r="K55" s="193">
        <f>(SUMIFS(Profile!$F$2:$F$17521,Profile!$B$2:$B$17521,$B55,Profile!$C$2:$C$17521,K$8))*$C$6</f>
        <v>0.1261948168</v>
      </c>
      <c r="L55" s="193">
        <f>(SUMIFS(Profile!$F$2:$F$17521,Profile!$B$2:$B$17521,$B55,Profile!$C$2:$C$17521,L$8))*$C$6</f>
        <v>0.1257941983</v>
      </c>
      <c r="M55" s="193">
        <f>(SUMIFS(Profile!$F$2:$F$17521,Profile!$B$2:$B$17521,$B55,Profile!$C$2:$C$17521,M$8))*$C$6</f>
        <v>0.1249929614</v>
      </c>
      <c r="N55" s="193">
        <f>(SUMIFS(Profile!$F$2:$F$17521,Profile!$B$2:$B$17521,$B55,Profile!$C$2:$C$17521,N$8))*$C$6</f>
        <v>0.1257941983</v>
      </c>
      <c r="O55" s="193">
        <f>(SUMIFS(Profile!$F$2:$F$17521,Profile!$B$2:$B$17521,$B55,Profile!$C$2:$C$17521,O$8))*$C$6</f>
        <v>0.1269960537</v>
      </c>
      <c r="P55" s="193">
        <f>(SUMIFS(Profile!$F$2:$F$17521,Profile!$B$2:$B$17521,$B55,Profile!$C$2:$C$17521,P$8))*$C$6</f>
        <v>0.135008423</v>
      </c>
      <c r="Q55" s="193">
        <f>(SUMIFS(Profile!$F$2:$F$17521,Profile!$B$2:$B$17521,$B55,Profile!$C$2:$C$17521,Q$8))*$C$6</f>
        <v>0.1410177</v>
      </c>
      <c r="R55" s="193">
        <f>(SUMIFS(Profile!$F$2:$F$17521,Profile!$B$2:$B$17521,$B55,Profile!$C$2:$C$17521,R$8))*$C$6</f>
        <v>0.1498313062</v>
      </c>
      <c r="S55" s="193">
        <f>(SUMIFS(Profile!$F$2:$F$17521,Profile!$B$2:$B$17521,$B55,Profile!$C$2:$C$17521,S$8))*$C$6</f>
        <v>0.1710640849</v>
      </c>
      <c r="T55" s="193">
        <f>(SUMIFS(Profile!$F$2:$F$17521,Profile!$B$2:$B$17521,$B55,Profile!$C$2:$C$17521,T$8))*$C$6</f>
        <v>0.2031135622</v>
      </c>
      <c r="U55" s="193">
        <f>(SUMIFS(Profile!$F$2:$F$17521,Profile!$B$2:$B$17521,$B55,Profile!$C$2:$C$17521,U$8))*$C$6</f>
        <v>0.2351630395</v>
      </c>
      <c r="V55" s="193">
        <f>(SUMIFS(Profile!$F$2:$F$17521,Profile!$B$2:$B$17521,$B55,Profile!$C$2:$C$17521,V$8))*$C$6</f>
        <v>0.2692156091</v>
      </c>
      <c r="W55" s="193">
        <f>(SUMIFS(Profile!$F$2:$F$17521,Profile!$B$2:$B$17521,$B55,Profile!$C$2:$C$17521,W$8))*$C$6</f>
        <v>0.2884452954</v>
      </c>
      <c r="X55" s="193">
        <f>(SUMIFS(Profile!$F$2:$F$17521,Profile!$B$2:$B$17521,$B55,Profile!$C$2:$C$17521,X$8))*$C$6</f>
        <v>0.3124824034</v>
      </c>
      <c r="Y55" s="193">
        <f>(SUMIFS(Profile!$F$2:$F$17521,Profile!$B$2:$B$17521,$B55,Profile!$C$2:$C$17521,Y$8))*$C$6</f>
        <v>0.3249015758</v>
      </c>
      <c r="Z55" s="193">
        <f>(SUMIFS(Profile!$F$2:$F$17521,Profile!$B$2:$B$17521,$B55,Profile!$C$2:$C$17521,Z$8))*$C$6</f>
        <v>0.3357182744</v>
      </c>
      <c r="AA55" s="193">
        <f>(SUMIFS(Profile!$F$2:$F$17521,Profile!$B$2:$B$17521,$B55,Profile!$C$2:$C$17521,AA$8))*$C$6</f>
        <v>0.3325133267</v>
      </c>
      <c r="AB55" s="193">
        <f>(SUMIFS(Profile!$F$2:$F$17521,Profile!$B$2:$B$17521,$B55,Profile!$C$2:$C$17521,AB$8))*$C$6</f>
        <v>0.3549479608</v>
      </c>
      <c r="AC55" s="193">
        <f>(SUMIFS(Profile!$F$2:$F$17521,Profile!$B$2:$B$17521,$B55,Profile!$C$2:$C$17521,AC$8))*$C$6</f>
        <v>0.3573516716</v>
      </c>
      <c r="AD55" s="193">
        <f>(SUMIFS(Profile!$F$2:$F$17521,Profile!$B$2:$B$17521,$B55,Profile!$C$2:$C$17521,AD$8))*$C$6</f>
        <v>0.358553527</v>
      </c>
      <c r="AE55" s="193">
        <f>(SUMIFS(Profile!$F$2:$F$17521,Profile!$B$2:$B$17521,$B55,Profile!$C$2:$C$17521,AE$8))*$C$6</f>
        <v>0.3489386838</v>
      </c>
      <c r="AF55" s="193">
        <f>(SUMIFS(Profile!$F$2:$F$17521,Profile!$B$2:$B$17521,$B55,Profile!$C$2:$C$17521,AF$8))*$C$6</f>
        <v>0.3381219852</v>
      </c>
      <c r="AG55" s="193">
        <f>(SUMIFS(Profile!$F$2:$F$17521,Profile!$B$2:$B$17521,$B55,Profile!$C$2:$C$17521,AG$8))*$C$6</f>
        <v>0.3249015758</v>
      </c>
      <c r="AH55" s="193">
        <f>(SUMIFS(Profile!$F$2:$F$17521,Profile!$B$2:$B$17521,$B55,Profile!$C$2:$C$17521,AH$8))*$C$6</f>
        <v>0.323299102</v>
      </c>
      <c r="AI55" s="193">
        <f>(SUMIFS(Profile!$F$2:$F$17521,Profile!$B$2:$B$17521,$B55,Profile!$C$2:$C$17521,AI$8))*$C$6</f>
        <v>0.3365195113</v>
      </c>
      <c r="AJ55" s="193">
        <f>(SUMIFS(Profile!$F$2:$F$17521,Profile!$B$2:$B$17521,$B55,Profile!$C$2:$C$17521,AJ$8))*$C$6</f>
        <v>0.3417275514</v>
      </c>
      <c r="AK55" s="193">
        <f>(SUMIFS(Profile!$F$2:$F$17521,Profile!$B$2:$B$17521,$B55,Profile!$C$2:$C$17521,AK$8))*$C$6</f>
        <v>0.3589541454</v>
      </c>
      <c r="AL55" s="193">
        <f>(SUMIFS(Profile!$F$2:$F$17521,Profile!$B$2:$B$17521,$B55,Profile!$C$2:$C$17521,AL$8))*$C$6</f>
        <v>0.3914042412</v>
      </c>
      <c r="AM55" s="193">
        <f>(SUMIFS(Profile!$F$2:$F$17521,Profile!$B$2:$B$17521,$B55,Profile!$C$2:$C$17521,AM$8))*$C$6</f>
        <v>0.4351918395</v>
      </c>
      <c r="AN55" s="193">
        <f>(SUMIFS(Profile!$F$2:$F$17521,Profile!$B$2:$B$17521,$B55,Profile!$C$2:$C$17521,AN$8))*$C$6</f>
        <v>0.4587882671</v>
      </c>
      <c r="AO55" s="193">
        <f>(SUMIFS(Profile!$F$2:$F$17521,Profile!$B$2:$B$17521,$B55,Profile!$C$2:$C$17521,AO$8))*$C$6</f>
        <v>0.4528991757</v>
      </c>
      <c r="AP55" s="193">
        <f>(SUMIFS(Profile!$F$2:$F$17521,Profile!$B$2:$B$17521,$B55,Profile!$C$2:$C$17521,AP$8))*$C$6</f>
        <v>0.4372750555</v>
      </c>
      <c r="AQ55" s="193">
        <f>(SUMIFS(Profile!$F$2:$F$17521,Profile!$B$2:$B$17521,$B55,Profile!$C$2:$C$17521,AQ$8))*$C$6</f>
        <v>0.4182456784</v>
      </c>
      <c r="AR55" s="193">
        <f>(SUMIFS(Profile!$F$2:$F$17521,Profile!$B$2:$B$17521,$B55,Profile!$C$2:$C$17521,AR$8))*$C$6</f>
        <v>0.4024613108</v>
      </c>
      <c r="AS55" s="193">
        <f>(SUMIFS(Profile!$F$2:$F$17521,Profile!$B$2:$B$17521,$B55,Profile!$C$2:$C$17521,AS$8))*$C$6</f>
        <v>0.3849943457</v>
      </c>
      <c r="AT55" s="193">
        <f>(SUMIFS(Profile!$F$2:$F$17521,Profile!$B$2:$B$17521,$B55,Profile!$C$2:$C$17521,AT$8))*$C$6</f>
        <v>0.364562804</v>
      </c>
      <c r="AU55" s="193">
        <f>(SUMIFS(Profile!$F$2:$F$17521,Profile!$B$2:$B$17521,$B55,Profile!$C$2:$C$17521,AU$8))*$C$6</f>
        <v>0.3437306437</v>
      </c>
      <c r="AV55" s="193">
        <f>(SUMIFS(Profile!$F$2:$F$17521,Profile!$B$2:$B$17521,$B55,Profile!$C$2:$C$17521,AV$8))*$C$6</f>
        <v>0.3245009574</v>
      </c>
      <c r="AW55" s="193">
        <f>(SUMIFS(Profile!$F$2:$F$17521,Profile!$B$2:$B$17521,$B55,Profile!$C$2:$C$17521,AW$8))*$C$6</f>
        <v>0.3016657048</v>
      </c>
      <c r="AX55" s="193">
        <f>(SUMIFS(Profile!$F$2:$F$17521,Profile!$B$2:$B$17521,$B55,Profile!$C$2:$C$17521,AX$8))*$C$6</f>
        <v>0.2688149906</v>
      </c>
      <c r="AY55" s="193">
        <f>(SUMIFS(Profile!$F$2:$F$17521,Profile!$B$2:$B$17521,$B55,Profile!$C$2:$C$17521,AY$8))*$C$6</f>
        <v>0.2255481963</v>
      </c>
      <c r="AZ55" s="193">
        <f>(SUMIFS(Profile!$F$2:$F$17521,Profile!$B$2:$B$17521,$B55,Profile!$C$2:$C$17521,AZ$8))*$C$6</f>
        <v>0.1910950082</v>
      </c>
      <c r="BA55" s="193">
        <f t="shared" si="16"/>
        <v>6.894760382</v>
      </c>
      <c r="BB55" s="193">
        <f>(SUMIFS(Profile!$E$2:$E$17521,Profile!$B$2:$B$17521,$B55,Profile!$C$2:$C$17521,BB$8))*$C$9</f>
        <v>0</v>
      </c>
      <c r="BC55" s="193">
        <f>(SUMIFS(Profile!$E$2:$E$17521,Profile!$B$2:$B$17521,$B55,Profile!$C$2:$C$17521,BC$8))*$C$9</f>
        <v>0</v>
      </c>
      <c r="BD55" s="193">
        <f>(SUMIFS(Profile!$E$2:$E$17521,Profile!$B$2:$B$17521,$B55,Profile!$C$2:$C$17521,BD$8))*$C$9</f>
        <v>0</v>
      </c>
      <c r="BE55" s="193">
        <f>(SUMIFS(Profile!$E$2:$E$17521,Profile!$B$2:$B$17521,$B55,Profile!$C$2:$C$17521,BE$8))*$C$9</f>
        <v>0</v>
      </c>
      <c r="BF55" s="193">
        <f>(SUMIFS(Profile!$E$2:$E$17521,Profile!$B$2:$B$17521,$B55,Profile!$C$2:$C$17521,BF$8))*$C$9</f>
        <v>0</v>
      </c>
      <c r="BG55" s="193">
        <f>(SUMIFS(Profile!$E$2:$E$17521,Profile!$B$2:$B$17521,$B55,Profile!$C$2:$C$17521,BG$8))*$C$9</f>
        <v>0</v>
      </c>
      <c r="BH55" s="193">
        <f>(SUMIFS(Profile!$E$2:$E$17521,Profile!$B$2:$B$17521,$B55,Profile!$C$2:$C$17521,BH$8))*$C$9</f>
        <v>0</v>
      </c>
      <c r="BI55" s="193">
        <f>(SUMIFS(Profile!$E$2:$E$17521,Profile!$B$2:$B$17521,$B55,Profile!$C$2:$C$17521,BI$8))*$C$9</f>
        <v>0</v>
      </c>
      <c r="BJ55" s="193">
        <f>(SUMIFS(Profile!$E$2:$E$17521,Profile!$B$2:$B$17521,$B55,Profile!$C$2:$C$17521,BJ$8))*$C$9</f>
        <v>0</v>
      </c>
      <c r="BK55" s="193">
        <f>(SUMIFS(Profile!$E$2:$E$17521,Profile!$B$2:$B$17521,$B55,Profile!$C$2:$C$17521,BK$8))*$C$9</f>
        <v>0</v>
      </c>
      <c r="BL55" s="193">
        <f>(SUMIFS(Profile!$E$2:$E$17521,Profile!$B$2:$B$17521,$B55,Profile!$C$2:$C$17521,BL$8))*$C$9</f>
        <v>0</v>
      </c>
      <c r="BM55" s="193">
        <f>(SUMIFS(Profile!$E$2:$E$17521,Profile!$B$2:$B$17521,$B55,Profile!$C$2:$C$17521,BM$8))*$C$9</f>
        <v>0.00015754451</v>
      </c>
      <c r="BN55" s="193">
        <f>(SUMIFS(Profile!$E$2:$E$17521,Profile!$B$2:$B$17521,$B55,Profile!$C$2:$C$17521,BN$8))*$C$9</f>
        <v>0.001220365252</v>
      </c>
      <c r="BO55" s="193">
        <f>(SUMIFS(Profile!$E$2:$E$17521,Profile!$B$2:$B$17521,$B55,Profile!$C$2:$C$17521,BO$8))*$C$9</f>
        <v>0.003339072843</v>
      </c>
      <c r="BP55" s="193">
        <f>(SUMIFS(Profile!$E$2:$E$17521,Profile!$B$2:$B$17521,$B55,Profile!$C$2:$C$17521,BP$8))*$C$9</f>
        <v>0.008663331662</v>
      </c>
      <c r="BQ55" s="193">
        <f>(SUMIFS(Profile!$E$2:$E$17521,Profile!$B$2:$B$17521,$B55,Profile!$C$2:$C$17521,BQ$8))*$C$9</f>
        <v>0.02000768257</v>
      </c>
      <c r="BR55" s="193">
        <f>(SUMIFS(Profile!$E$2:$E$17521,Profile!$B$2:$B$17521,$B55,Profile!$C$2:$C$17521,BR$8))*$C$9</f>
        <v>0.06477054743</v>
      </c>
      <c r="BS55" s="193">
        <f>(SUMIFS(Profile!$E$2:$E$17521,Profile!$B$2:$B$17521,$B55,Profile!$C$2:$C$17521,BS$8))*$C$9</f>
        <v>0.1714687674</v>
      </c>
      <c r="BT55" s="193">
        <f>(SUMIFS(Profile!$E$2:$E$17521,Profile!$B$2:$B$17521,$B55,Profile!$C$2:$C$17521,BT$8))*$C$9</f>
        <v>0.2705299625</v>
      </c>
      <c r="BU55" s="193">
        <f>(SUMIFS(Profile!$E$2:$E$17521,Profile!$B$2:$B$17521,$B55,Profile!$C$2:$C$17521,BU$8))*$C$9</f>
        <v>0.4173125418</v>
      </c>
      <c r="BV55" s="193">
        <f>(SUMIFS(Profile!$E$2:$E$17521,Profile!$B$2:$B$17521,$B55,Profile!$C$2:$C$17521,BV$8))*$C$9</f>
        <v>0.5232576836</v>
      </c>
      <c r="BW55" s="193">
        <f>(SUMIFS(Profile!$E$2:$E$17521,Profile!$B$2:$B$17521,$B55,Profile!$C$2:$C$17521,BW$8))*$C$9</f>
        <v>0.5905274299</v>
      </c>
      <c r="BX55" s="193">
        <f>(SUMIFS(Profile!$E$2:$E$17521,Profile!$B$2:$B$17521,$B55,Profile!$C$2:$C$17521,BX$8))*$C$9</f>
        <v>0.652650285</v>
      </c>
      <c r="BY55" s="193">
        <f>(SUMIFS(Profile!$E$2:$E$17521,Profile!$B$2:$B$17521,$B55,Profile!$C$2:$C$17521,BY$8))*$C$9</f>
        <v>0.6657042163</v>
      </c>
      <c r="BZ55" s="193">
        <f>(SUMIFS(Profile!$E$2:$E$17521,Profile!$B$2:$B$17521,$B55,Profile!$C$2:$C$17521,BZ$8))*$C$9</f>
        <v>0.6102495035</v>
      </c>
      <c r="CA55" s="193">
        <f>(SUMIFS(Profile!$E$2:$E$17521,Profile!$B$2:$B$17521,$B55,Profile!$C$2:$C$17521,CA$8))*$C$9</f>
        <v>0.5176057913</v>
      </c>
      <c r="CB55" s="193">
        <f>(SUMIFS(Profile!$E$2:$E$17521,Profile!$B$2:$B$17521,$B55,Profile!$C$2:$C$17521,CB$8))*$C$9</f>
        <v>0.4980996858</v>
      </c>
      <c r="CC55" s="193">
        <f>(SUMIFS(Profile!$E$2:$E$17521,Profile!$B$2:$B$17521,$B55,Profile!$C$2:$C$17521,CC$8))*$C$9</f>
        <v>0.428031395</v>
      </c>
      <c r="CD55" s="193">
        <f>(SUMIFS(Profile!$E$2:$E$17521,Profile!$B$2:$B$17521,$B55,Profile!$C$2:$C$17521,CD$8))*$C$9</f>
        <v>0.3950954566</v>
      </c>
      <c r="CE55" s="193">
        <f>(SUMIFS(Profile!$E$2:$E$17521,Profile!$B$2:$B$17521,$B55,Profile!$C$2:$C$17521,CE$8))*$C$9</f>
        <v>0.3086945189</v>
      </c>
      <c r="CF55" s="193">
        <f>(SUMIFS(Profile!$E$2:$E$17521,Profile!$B$2:$B$17521,$B55,Profile!$C$2:$C$17521,CF$8))*$C$9</f>
        <v>0.3192468602</v>
      </c>
      <c r="CG55" s="193">
        <f>(SUMIFS(Profile!$E$2:$E$17521,Profile!$B$2:$B$17521,$B55,Profile!$C$2:$C$17521,CG$8))*$C$9</f>
        <v>0.2213956455</v>
      </c>
      <c r="CH55" s="193">
        <f>(SUMIFS(Profile!$E$2:$E$17521,Profile!$B$2:$B$17521,$B55,Profile!$C$2:$C$17521,CH$8))*$C$9</f>
        <v>0.1167943665</v>
      </c>
      <c r="CI55" s="193">
        <f>(SUMIFS(Profile!$E$2:$E$17521,Profile!$B$2:$B$17521,$B55,Profile!$C$2:$C$17521,CI$8))*$C$9</f>
        <v>0.05387589184</v>
      </c>
      <c r="CJ55" s="193">
        <f>(SUMIFS(Profile!$E$2:$E$17521,Profile!$B$2:$B$17521,$B55,Profile!$C$2:$C$17521,CJ$8))*$C$9</f>
        <v>0.02346665996</v>
      </c>
      <c r="CK55" s="193">
        <f>(SUMIFS(Profile!$E$2:$E$17521,Profile!$B$2:$B$17521,$B55,Profile!$C$2:$C$17521,CK$8))*$C$9</f>
        <v>0.009100815817</v>
      </c>
      <c r="CL55" s="193">
        <f>(SUMIFS(Profile!$E$2:$E$17521,Profile!$B$2:$B$17521,$B55,Profile!$C$2:$C$17521,CL$8))*$C$9</f>
        <v>0.002440569251</v>
      </c>
      <c r="CM55" s="193">
        <f>(SUMIFS(Profile!$E$2:$E$17521,Profile!$B$2:$B$17521,$B55,Profile!$C$2:$C$17521,CM$8))*$C$9</f>
        <v>0.0008094917503</v>
      </c>
      <c r="CN55" s="193">
        <f>(SUMIFS(Profile!$E$2:$E$17521,Profile!$B$2:$B$17521,$B55,Profile!$C$2:$C$17521,CN$8))*$C$9</f>
        <v>0.0002309147782</v>
      </c>
      <c r="CO55" s="193">
        <f>(SUMIFS(Profile!$E$2:$E$17521,Profile!$B$2:$B$17521,$B55,Profile!$C$2:$C$17521,CO$8))*$C$9</f>
        <v>0.00001338402695</v>
      </c>
      <c r="CP55" s="193">
        <f>(SUMIFS(Profile!$E$2:$E$17521,Profile!$B$2:$B$17521,$B55,Profile!$C$2:$C$17521,CP$8))*$C$9</f>
        <v>0</v>
      </c>
      <c r="CQ55" s="193">
        <f>(SUMIFS(Profile!$E$2:$E$17521,Profile!$B$2:$B$17521,$B55,Profile!$C$2:$C$17521,CQ$8))*$C$9</f>
        <v>0</v>
      </c>
      <c r="CR55" s="193">
        <f>(SUMIFS(Profile!$E$2:$E$17521,Profile!$B$2:$B$17521,$B55,Profile!$C$2:$C$17521,CR$8))*$C$9</f>
        <v>0</v>
      </c>
      <c r="CS55" s="193">
        <f>(SUMIFS(Profile!$E$2:$E$17521,Profile!$B$2:$B$17521,$B55,Profile!$C$2:$C$17521,CS$8))*$C$9</f>
        <v>0</v>
      </c>
      <c r="CT55" s="193">
        <f>(SUMIFS(Profile!$E$2:$E$17521,Profile!$B$2:$B$17521,$B55,Profile!$C$2:$C$17521,CT$8))*$C$9</f>
        <v>0</v>
      </c>
      <c r="CU55" s="193">
        <f>(SUMIFS(Profile!$E$2:$E$17521,Profile!$B$2:$B$17521,$B55,Profile!$C$2:$C$17521,CU$8))*$C$9</f>
        <v>0</v>
      </c>
      <c r="CV55" s="193">
        <f>(SUMIFS(Profile!$E$2:$E$17521,Profile!$B$2:$B$17521,$B55,Profile!$C$2:$C$17521,CV$8))*$C$9</f>
        <v>0</v>
      </c>
      <c r="CW55" s="193">
        <f>(SUMIFS(Profile!$E$2:$E$17521,Profile!$B$2:$B$17521,$B55,Profile!$C$2:$C$17521,CW$8))*$C$9</f>
        <v>0</v>
      </c>
      <c r="CX55" s="193">
        <f t="shared" si="17"/>
        <v>1.910103004</v>
      </c>
      <c r="CY55" s="193">
        <f t="shared" ref="CY55:ET55" si="237">MAX(BB55-E55,0)</f>
        <v>0</v>
      </c>
      <c r="CZ55" s="193">
        <f t="shared" si="237"/>
        <v>0</v>
      </c>
      <c r="DA55" s="193">
        <f t="shared" si="237"/>
        <v>0</v>
      </c>
      <c r="DB55" s="193">
        <f t="shared" si="237"/>
        <v>0</v>
      </c>
      <c r="DC55" s="193">
        <f t="shared" si="237"/>
        <v>0</v>
      </c>
      <c r="DD55" s="193">
        <f t="shared" si="237"/>
        <v>0</v>
      </c>
      <c r="DE55" s="193">
        <f t="shared" si="237"/>
        <v>0</v>
      </c>
      <c r="DF55" s="193">
        <f t="shared" si="237"/>
        <v>0</v>
      </c>
      <c r="DG55" s="193">
        <f t="shared" si="237"/>
        <v>0</v>
      </c>
      <c r="DH55" s="193">
        <f t="shared" si="237"/>
        <v>0</v>
      </c>
      <c r="DI55" s="193">
        <f t="shared" si="237"/>
        <v>0</v>
      </c>
      <c r="DJ55" s="193">
        <f t="shared" si="237"/>
        <v>0</v>
      </c>
      <c r="DK55" s="193">
        <f t="shared" si="237"/>
        <v>0</v>
      </c>
      <c r="DL55" s="193">
        <f t="shared" si="237"/>
        <v>0</v>
      </c>
      <c r="DM55" s="193">
        <f t="shared" si="237"/>
        <v>0</v>
      </c>
      <c r="DN55" s="193">
        <f t="shared" si="237"/>
        <v>0</v>
      </c>
      <c r="DO55" s="193">
        <f t="shared" si="237"/>
        <v>0</v>
      </c>
      <c r="DP55" s="193">
        <f t="shared" si="237"/>
        <v>0</v>
      </c>
      <c r="DQ55" s="193">
        <f t="shared" si="237"/>
        <v>0</v>
      </c>
      <c r="DR55" s="193">
        <f t="shared" si="237"/>
        <v>0.1048301384</v>
      </c>
      <c r="DS55" s="193">
        <f t="shared" si="237"/>
        <v>0.1983561078</v>
      </c>
      <c r="DT55" s="193">
        <f t="shared" si="237"/>
        <v>0.2548091554</v>
      </c>
      <c r="DU55" s="193">
        <f t="shared" si="237"/>
        <v>0.3201369583</v>
      </c>
      <c r="DV55" s="193">
        <f t="shared" si="237"/>
        <v>0.3107562556</v>
      </c>
      <c r="DW55" s="193">
        <f t="shared" si="237"/>
        <v>0.2528978319</v>
      </c>
      <c r="DX55" s="193">
        <f t="shared" si="237"/>
        <v>0.1590522643</v>
      </c>
      <c r="DY55" s="193">
        <f t="shared" si="237"/>
        <v>0.149161002</v>
      </c>
      <c r="DZ55" s="193">
        <f t="shared" si="237"/>
        <v>0.08990940981</v>
      </c>
      <c r="EA55" s="193">
        <f t="shared" si="237"/>
        <v>0.07019388081</v>
      </c>
      <c r="EB55" s="193">
        <f t="shared" si="237"/>
        <v>0</v>
      </c>
      <c r="EC55" s="193">
        <f t="shared" si="237"/>
        <v>0</v>
      </c>
      <c r="ED55" s="193">
        <f t="shared" si="237"/>
        <v>0</v>
      </c>
      <c r="EE55" s="193">
        <f t="shared" si="237"/>
        <v>0</v>
      </c>
      <c r="EF55" s="193">
        <f t="shared" si="237"/>
        <v>0</v>
      </c>
      <c r="EG55" s="193">
        <f t="shared" si="237"/>
        <v>0</v>
      </c>
      <c r="EH55" s="193">
        <f t="shared" si="237"/>
        <v>0</v>
      </c>
      <c r="EI55" s="193">
        <f t="shared" si="237"/>
        <v>0</v>
      </c>
      <c r="EJ55" s="193">
        <f t="shared" si="237"/>
        <v>0</v>
      </c>
      <c r="EK55" s="193">
        <f t="shared" si="237"/>
        <v>0</v>
      </c>
      <c r="EL55" s="193">
        <f t="shared" si="237"/>
        <v>0</v>
      </c>
      <c r="EM55" s="193">
        <f t="shared" si="237"/>
        <v>0</v>
      </c>
      <c r="EN55" s="193">
        <f t="shared" si="237"/>
        <v>0</v>
      </c>
      <c r="EO55" s="193">
        <f t="shared" si="237"/>
        <v>0</v>
      </c>
      <c r="EP55" s="193">
        <f t="shared" si="237"/>
        <v>0</v>
      </c>
      <c r="EQ55" s="193">
        <f t="shared" si="237"/>
        <v>0</v>
      </c>
      <c r="ER55" s="193">
        <f t="shared" si="237"/>
        <v>0</v>
      </c>
      <c r="ES55" s="193">
        <f t="shared" si="237"/>
        <v>0</v>
      </c>
      <c r="ET55" s="193">
        <f t="shared" si="237"/>
        <v>0</v>
      </c>
      <c r="EU55" s="193">
        <f t="shared" si="19"/>
        <v>4.984657377</v>
      </c>
      <c r="EV55" s="193">
        <f t="shared" ref="EV55:GQ55" si="238">BB55-CY55</f>
        <v>0</v>
      </c>
      <c r="EW55" s="193">
        <f t="shared" si="238"/>
        <v>0</v>
      </c>
      <c r="EX55" s="193">
        <f t="shared" si="238"/>
        <v>0</v>
      </c>
      <c r="EY55" s="193">
        <f t="shared" si="238"/>
        <v>0</v>
      </c>
      <c r="EZ55" s="193">
        <f t="shared" si="238"/>
        <v>0</v>
      </c>
      <c r="FA55" s="193">
        <f t="shared" si="238"/>
        <v>0</v>
      </c>
      <c r="FB55" s="193">
        <f t="shared" si="238"/>
        <v>0</v>
      </c>
      <c r="FC55" s="193">
        <f t="shared" si="238"/>
        <v>0</v>
      </c>
      <c r="FD55" s="193">
        <f t="shared" si="238"/>
        <v>0</v>
      </c>
      <c r="FE55" s="193">
        <f t="shared" si="238"/>
        <v>0</v>
      </c>
      <c r="FF55" s="193">
        <f t="shared" si="238"/>
        <v>0</v>
      </c>
      <c r="FG55" s="193">
        <f t="shared" si="238"/>
        <v>0.00015754451</v>
      </c>
      <c r="FH55" s="193">
        <f t="shared" si="238"/>
        <v>0.001220365252</v>
      </c>
      <c r="FI55" s="193">
        <f t="shared" si="238"/>
        <v>0.003339072843</v>
      </c>
      <c r="FJ55" s="193">
        <f t="shared" si="238"/>
        <v>0.008663331662</v>
      </c>
      <c r="FK55" s="193">
        <f t="shared" si="238"/>
        <v>0.02000768257</v>
      </c>
      <c r="FL55" s="193">
        <f t="shared" si="238"/>
        <v>0.06477054743</v>
      </c>
      <c r="FM55" s="193">
        <f t="shared" si="238"/>
        <v>0.1714687674</v>
      </c>
      <c r="FN55" s="193">
        <f t="shared" si="238"/>
        <v>0.2705299625</v>
      </c>
      <c r="FO55" s="193">
        <f t="shared" si="238"/>
        <v>0.3124824034</v>
      </c>
      <c r="FP55" s="193">
        <f t="shared" si="238"/>
        <v>0.3249015758</v>
      </c>
      <c r="FQ55" s="193">
        <f t="shared" si="238"/>
        <v>0.3357182744</v>
      </c>
      <c r="FR55" s="193">
        <f t="shared" si="238"/>
        <v>0.3325133267</v>
      </c>
      <c r="FS55" s="193">
        <f t="shared" si="238"/>
        <v>0.3549479608</v>
      </c>
      <c r="FT55" s="193">
        <f t="shared" si="238"/>
        <v>0.3573516716</v>
      </c>
      <c r="FU55" s="193">
        <f t="shared" si="238"/>
        <v>0.358553527</v>
      </c>
      <c r="FV55" s="193">
        <f t="shared" si="238"/>
        <v>0.3489386838</v>
      </c>
      <c r="FW55" s="193">
        <f t="shared" si="238"/>
        <v>0.3381219852</v>
      </c>
      <c r="FX55" s="193">
        <f t="shared" si="238"/>
        <v>0.3249015758</v>
      </c>
      <c r="FY55" s="193">
        <f t="shared" si="238"/>
        <v>0.3086945189</v>
      </c>
      <c r="FZ55" s="193">
        <f t="shared" si="238"/>
        <v>0.3192468602</v>
      </c>
      <c r="GA55" s="193">
        <f t="shared" si="238"/>
        <v>0.2213956455</v>
      </c>
      <c r="GB55" s="193">
        <f t="shared" si="238"/>
        <v>0.1167943665</v>
      </c>
      <c r="GC55" s="193">
        <f t="shared" si="238"/>
        <v>0.05387589184</v>
      </c>
      <c r="GD55" s="193">
        <f t="shared" si="238"/>
        <v>0.02346665996</v>
      </c>
      <c r="GE55" s="193">
        <f t="shared" si="238"/>
        <v>0.009100815817</v>
      </c>
      <c r="GF55" s="193">
        <f t="shared" si="238"/>
        <v>0.002440569251</v>
      </c>
      <c r="GG55" s="193">
        <f t="shared" si="238"/>
        <v>0.0008094917503</v>
      </c>
      <c r="GH55" s="193">
        <f t="shared" si="238"/>
        <v>0.0002309147782</v>
      </c>
      <c r="GI55" s="193">
        <f t="shared" si="238"/>
        <v>0.00001338402695</v>
      </c>
      <c r="GJ55" s="193">
        <f t="shared" si="238"/>
        <v>0</v>
      </c>
      <c r="GK55" s="193">
        <f t="shared" si="238"/>
        <v>0</v>
      </c>
      <c r="GL55" s="193">
        <f t="shared" si="238"/>
        <v>0</v>
      </c>
      <c r="GM55" s="193">
        <f t="shared" si="238"/>
        <v>0</v>
      </c>
      <c r="GN55" s="193">
        <f t="shared" si="238"/>
        <v>0</v>
      </c>
      <c r="GO55" s="193">
        <f t="shared" si="238"/>
        <v>0</v>
      </c>
      <c r="GP55" s="193">
        <f t="shared" si="238"/>
        <v>0</v>
      </c>
      <c r="GQ55" s="193">
        <f t="shared" si="238"/>
        <v>0</v>
      </c>
      <c r="GR55" s="193">
        <f t="shared" si="21"/>
        <v>8.295083592</v>
      </c>
      <c r="GS55" s="193">
        <f t="shared" ref="GS55:IN55" si="239">E55-EV55</f>
        <v>0.1870888236</v>
      </c>
      <c r="GT55" s="193">
        <f t="shared" si="239"/>
        <v>0.1654554264</v>
      </c>
      <c r="GU55" s="193">
        <f t="shared" si="239"/>
        <v>0.1534368724</v>
      </c>
      <c r="GV55" s="193">
        <f t="shared" si="239"/>
        <v>0.1406170815</v>
      </c>
      <c r="GW55" s="193">
        <f t="shared" si="239"/>
        <v>0.1338065676</v>
      </c>
      <c r="GX55" s="193">
        <f t="shared" si="239"/>
        <v>0.1265954352</v>
      </c>
      <c r="GY55" s="193">
        <f t="shared" si="239"/>
        <v>0.1261948168</v>
      </c>
      <c r="GZ55" s="193">
        <f t="shared" si="239"/>
        <v>0.1257941983</v>
      </c>
      <c r="HA55" s="193">
        <f t="shared" si="239"/>
        <v>0.1249929614</v>
      </c>
      <c r="HB55" s="193">
        <f t="shared" si="239"/>
        <v>0.1257941983</v>
      </c>
      <c r="HC55" s="193">
        <f t="shared" si="239"/>
        <v>0.1269960537</v>
      </c>
      <c r="HD55" s="193">
        <f t="shared" si="239"/>
        <v>0.1348508785</v>
      </c>
      <c r="HE55" s="193">
        <f t="shared" si="239"/>
        <v>0.1397973347</v>
      </c>
      <c r="HF55" s="193">
        <f t="shared" si="239"/>
        <v>0.1464922334</v>
      </c>
      <c r="HG55" s="193">
        <f t="shared" si="239"/>
        <v>0.1624007533</v>
      </c>
      <c r="HH55" s="193">
        <f t="shared" si="239"/>
        <v>0.1831058796</v>
      </c>
      <c r="HI55" s="193">
        <f t="shared" si="239"/>
        <v>0.170392492</v>
      </c>
      <c r="HJ55" s="193">
        <f t="shared" si="239"/>
        <v>0.09774684164</v>
      </c>
      <c r="HK55" s="193">
        <f t="shared" si="239"/>
        <v>0.01791533294</v>
      </c>
      <c r="HL55" s="193">
        <f t="shared" si="239"/>
        <v>0</v>
      </c>
      <c r="HM55" s="193">
        <f t="shared" si="239"/>
        <v>0</v>
      </c>
      <c r="HN55" s="193">
        <f t="shared" si="239"/>
        <v>0</v>
      </c>
      <c r="HO55" s="193">
        <f t="shared" si="239"/>
        <v>0</v>
      </c>
      <c r="HP55" s="193">
        <f t="shared" si="239"/>
        <v>0</v>
      </c>
      <c r="HQ55" s="193">
        <f t="shared" si="239"/>
        <v>0</v>
      </c>
      <c r="HR55" s="193">
        <f t="shared" si="239"/>
        <v>0</v>
      </c>
      <c r="HS55" s="193">
        <f t="shared" si="239"/>
        <v>0</v>
      </c>
      <c r="HT55" s="193">
        <f t="shared" si="239"/>
        <v>0</v>
      </c>
      <c r="HU55" s="193">
        <f t="shared" si="239"/>
        <v>0</v>
      </c>
      <c r="HV55" s="193">
        <f t="shared" si="239"/>
        <v>0.01460458305</v>
      </c>
      <c r="HW55" s="193">
        <f t="shared" si="239"/>
        <v>0.01727265114</v>
      </c>
      <c r="HX55" s="193">
        <f t="shared" si="239"/>
        <v>0.1203319059</v>
      </c>
      <c r="HY55" s="193">
        <f t="shared" si="239"/>
        <v>0.2421597789</v>
      </c>
      <c r="HZ55" s="193">
        <f t="shared" si="239"/>
        <v>0.3375283493</v>
      </c>
      <c r="IA55" s="193">
        <f t="shared" si="239"/>
        <v>0.4117251795</v>
      </c>
      <c r="IB55" s="193">
        <f t="shared" si="239"/>
        <v>0.4496874513</v>
      </c>
      <c r="IC55" s="193">
        <f t="shared" si="239"/>
        <v>0.4504586064</v>
      </c>
      <c r="ID55" s="193">
        <f t="shared" si="239"/>
        <v>0.4364655638</v>
      </c>
      <c r="IE55" s="193">
        <f t="shared" si="239"/>
        <v>0.4180147636</v>
      </c>
      <c r="IF55" s="193">
        <f t="shared" si="239"/>
        <v>0.4024479268</v>
      </c>
      <c r="IG55" s="193">
        <f t="shared" si="239"/>
        <v>0.3849943457</v>
      </c>
      <c r="IH55" s="193">
        <f t="shared" si="239"/>
        <v>0.364562804</v>
      </c>
      <c r="II55" s="193">
        <f t="shared" si="239"/>
        <v>0.3437306437</v>
      </c>
      <c r="IJ55" s="193">
        <f t="shared" si="239"/>
        <v>0.3245009574</v>
      </c>
      <c r="IK55" s="193">
        <f t="shared" si="239"/>
        <v>0.3016657048</v>
      </c>
      <c r="IL55" s="193">
        <f t="shared" si="239"/>
        <v>0.2688149906</v>
      </c>
      <c r="IM55" s="193">
        <f t="shared" si="239"/>
        <v>0.2255481963</v>
      </c>
      <c r="IN55" s="193">
        <f t="shared" si="239"/>
        <v>0.1910950082</v>
      </c>
      <c r="IO55" s="193">
        <f t="shared" si="23"/>
        <v>1.910103004</v>
      </c>
      <c r="IP55" s="193">
        <f t="shared" si="29"/>
        <v>0</v>
      </c>
      <c r="IQ55" s="193">
        <f t="shared" ref="IQ55:KK55" si="240">MAX((MIN(CZ55+IP55,$IO$7))-GT55,0)</f>
        <v>0</v>
      </c>
      <c r="IR55" s="193">
        <f t="shared" si="240"/>
        <v>0</v>
      </c>
      <c r="IS55" s="193">
        <f t="shared" si="240"/>
        <v>0</v>
      </c>
      <c r="IT55" s="193">
        <f t="shared" si="240"/>
        <v>0</v>
      </c>
      <c r="IU55" s="193">
        <f t="shared" si="240"/>
        <v>0</v>
      </c>
      <c r="IV55" s="193">
        <f t="shared" si="240"/>
        <v>0</v>
      </c>
      <c r="IW55" s="193">
        <f t="shared" si="240"/>
        <v>0</v>
      </c>
      <c r="IX55" s="193">
        <f t="shared" si="240"/>
        <v>0</v>
      </c>
      <c r="IY55" s="193">
        <f t="shared" si="240"/>
        <v>0</v>
      </c>
      <c r="IZ55" s="193">
        <f t="shared" si="240"/>
        <v>0</v>
      </c>
      <c r="JA55" s="193">
        <f t="shared" si="240"/>
        <v>0</v>
      </c>
      <c r="JB55" s="193">
        <f t="shared" si="240"/>
        <v>0</v>
      </c>
      <c r="JC55" s="193">
        <f t="shared" si="240"/>
        <v>0</v>
      </c>
      <c r="JD55" s="193">
        <f t="shared" si="240"/>
        <v>0</v>
      </c>
      <c r="JE55" s="193">
        <f t="shared" si="240"/>
        <v>0</v>
      </c>
      <c r="JF55" s="193">
        <f t="shared" si="240"/>
        <v>0</v>
      </c>
      <c r="JG55" s="193">
        <f t="shared" si="240"/>
        <v>0</v>
      </c>
      <c r="JH55" s="193">
        <f t="shared" si="240"/>
        <v>0</v>
      </c>
      <c r="JI55" s="193">
        <f t="shared" si="240"/>
        <v>0.1048301384</v>
      </c>
      <c r="JJ55" s="193">
        <f t="shared" si="240"/>
        <v>0.3031862462</v>
      </c>
      <c r="JK55" s="193">
        <f t="shared" si="240"/>
        <v>0.5579954016</v>
      </c>
      <c r="JL55" s="193">
        <f t="shared" si="240"/>
        <v>0.8781323599</v>
      </c>
      <c r="JM55" s="193">
        <f t="shared" si="240"/>
        <v>1.188888615</v>
      </c>
      <c r="JN55" s="193">
        <f t="shared" si="240"/>
        <v>1.441786447</v>
      </c>
      <c r="JO55" s="193">
        <f t="shared" si="240"/>
        <v>1.600838712</v>
      </c>
      <c r="JP55" s="193">
        <f t="shared" si="240"/>
        <v>1.749999714</v>
      </c>
      <c r="JQ55" s="193">
        <f t="shared" si="240"/>
        <v>1.839909124</v>
      </c>
      <c r="JR55" s="193">
        <f t="shared" si="240"/>
        <v>1.910103004</v>
      </c>
      <c r="JS55" s="193">
        <f t="shared" si="240"/>
        <v>1.895498421</v>
      </c>
      <c r="JT55" s="193">
        <f t="shared" si="240"/>
        <v>1.87822577</v>
      </c>
      <c r="JU55" s="193">
        <f t="shared" si="240"/>
        <v>1.757893864</v>
      </c>
      <c r="JV55" s="193">
        <f t="shared" si="240"/>
        <v>1.515734085</v>
      </c>
      <c r="JW55" s="193">
        <f t="shared" si="240"/>
        <v>1.178205736</v>
      </c>
      <c r="JX55" s="193">
        <f t="shared" si="240"/>
        <v>0.7664805565</v>
      </c>
      <c r="JY55" s="193">
        <f t="shared" si="240"/>
        <v>0.3167931052</v>
      </c>
      <c r="JZ55" s="193">
        <f t="shared" si="240"/>
        <v>0</v>
      </c>
      <c r="KA55" s="193">
        <f t="shared" si="240"/>
        <v>0</v>
      </c>
      <c r="KB55" s="193">
        <f t="shared" si="240"/>
        <v>0</v>
      </c>
      <c r="KC55" s="193">
        <f t="shared" si="240"/>
        <v>0</v>
      </c>
      <c r="KD55" s="193">
        <f t="shared" si="240"/>
        <v>0</v>
      </c>
      <c r="KE55" s="193">
        <f t="shared" si="240"/>
        <v>0</v>
      </c>
      <c r="KF55" s="193">
        <f t="shared" si="240"/>
        <v>0</v>
      </c>
      <c r="KG55" s="193">
        <f t="shared" si="240"/>
        <v>0</v>
      </c>
      <c r="KH55" s="193">
        <f t="shared" si="240"/>
        <v>0</v>
      </c>
      <c r="KI55" s="193">
        <f t="shared" si="240"/>
        <v>0</v>
      </c>
      <c r="KJ55" s="193">
        <f t="shared" si="240"/>
        <v>0</v>
      </c>
      <c r="KK55" s="193">
        <f t="shared" si="240"/>
        <v>0</v>
      </c>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row>
    <row r="56" ht="14.25" customHeight="1">
      <c r="A56" s="1">
        <v>2.0</v>
      </c>
      <c r="B56" s="1">
        <f t="shared" ref="B56:C56" si="241">B55+1</f>
        <v>46</v>
      </c>
      <c r="C56" s="267">
        <f t="shared" si="241"/>
        <v>43511</v>
      </c>
      <c r="D56" s="193">
        <f t="shared" si="15"/>
        <v>12.55442124</v>
      </c>
      <c r="E56" s="193">
        <f>(SUMIFS(Profile!$F$2:$F$17521,Profile!$B$2:$B$17521,$B56,Profile!$C$2:$C$17521,E$8))*$C$6</f>
        <v>0.1670579003</v>
      </c>
      <c r="F56" s="193">
        <f>(SUMIFS(Profile!$F$2:$F$17521,Profile!$B$2:$B$17521,$B56,Profile!$C$2:$C$17521,F$8))*$C$6</f>
        <v>0.1478282139</v>
      </c>
      <c r="G56" s="193">
        <f>(SUMIFS(Profile!$F$2:$F$17521,Profile!$B$2:$B$17521,$B56,Profile!$C$2:$C$17521,G$8))*$C$6</f>
        <v>0.1394152261</v>
      </c>
      <c r="H56" s="193">
        <f>(SUMIFS(Profile!$F$2:$F$17521,Profile!$B$2:$B$17521,$B56,Profile!$C$2:$C$17521,H$8))*$C$6</f>
        <v>0.1322040937</v>
      </c>
      <c r="I56" s="193">
        <f>(SUMIFS(Profile!$F$2:$F$17521,Profile!$B$2:$B$17521,$B56,Profile!$C$2:$C$17521,I$8))*$C$6</f>
        <v>0.1261948168</v>
      </c>
      <c r="J56" s="193">
        <f>(SUMIFS(Profile!$F$2:$F$17521,Profile!$B$2:$B$17521,$B56,Profile!$C$2:$C$17521,J$8))*$C$6</f>
        <v>0.1233904875</v>
      </c>
      <c r="K56" s="193">
        <f>(SUMIFS(Profile!$F$2:$F$17521,Profile!$B$2:$B$17521,$B56,Profile!$C$2:$C$17521,K$8))*$C$6</f>
        <v>0.1241917244</v>
      </c>
      <c r="L56" s="193">
        <f>(SUMIFS(Profile!$F$2:$F$17521,Profile!$B$2:$B$17521,$B56,Profile!$C$2:$C$17521,L$8))*$C$6</f>
        <v>0.1225892506</v>
      </c>
      <c r="M56" s="193">
        <f>(SUMIFS(Profile!$F$2:$F$17521,Profile!$B$2:$B$17521,$B56,Profile!$C$2:$C$17521,M$8))*$C$6</f>
        <v>0.1245923429</v>
      </c>
      <c r="N56" s="193">
        <f>(SUMIFS(Profile!$F$2:$F$17521,Profile!$B$2:$B$17521,$B56,Profile!$C$2:$C$17521,N$8))*$C$6</f>
        <v>0.128999146</v>
      </c>
      <c r="O56" s="193">
        <f>(SUMIFS(Profile!$F$2:$F$17521,Profile!$B$2:$B$17521,$B56,Profile!$C$2:$C$17521,O$8))*$C$6</f>
        <v>0.1330053307</v>
      </c>
      <c r="P56" s="193">
        <f>(SUMIFS(Profile!$F$2:$F$17521,Profile!$B$2:$B$17521,$B56,Profile!$C$2:$C$17521,P$8))*$C$6</f>
        <v>0.1474275954</v>
      </c>
      <c r="Q56" s="193">
        <f>(SUMIFS(Profile!$F$2:$F$17521,Profile!$B$2:$B$17521,$B56,Profile!$C$2:$C$17521,Q$8))*$C$6</f>
        <v>0.1750702696</v>
      </c>
      <c r="R56" s="193">
        <f>(SUMIFS(Profile!$F$2:$F$17521,Profile!$B$2:$B$17521,$B56,Profile!$C$2:$C$17521,R$8))*$C$6</f>
        <v>0.2027129437</v>
      </c>
      <c r="S56" s="193">
        <f>(SUMIFS(Profile!$F$2:$F$17521,Profile!$B$2:$B$17521,$B56,Profile!$C$2:$C$17521,S$8))*$C$6</f>
        <v>0.2395698426</v>
      </c>
      <c r="T56" s="193">
        <f>(SUMIFS(Profile!$F$2:$F$17521,Profile!$B$2:$B$17521,$B56,Profile!$C$2:$C$17521,T$8))*$C$6</f>
        <v>0.2652094244</v>
      </c>
      <c r="U56" s="193">
        <f>(SUMIFS(Profile!$F$2:$F$17521,Profile!$B$2:$B$17521,$B56,Profile!$C$2:$C$17521,U$8))*$C$6</f>
        <v>0.2784298338</v>
      </c>
      <c r="V56" s="193">
        <f>(SUMIFS(Profile!$F$2:$F$17521,Profile!$B$2:$B$17521,$B56,Profile!$C$2:$C$17521,V$8))*$C$6</f>
        <v>0.2844391108</v>
      </c>
      <c r="W56" s="193">
        <f>(SUMIFS(Profile!$F$2:$F$17521,Profile!$B$2:$B$17521,$B56,Profile!$C$2:$C$17521,W$8))*$C$6</f>
        <v>0.2848397292</v>
      </c>
      <c r="X56" s="193">
        <f>(SUMIFS(Profile!$F$2:$F$17521,Profile!$B$2:$B$17521,$B56,Profile!$C$2:$C$17521,X$8))*$C$6</f>
        <v>0.2820354</v>
      </c>
      <c r="Y56" s="193">
        <f>(SUMIFS(Profile!$F$2:$F$17521,Profile!$B$2:$B$17521,$B56,Profile!$C$2:$C$17521,Y$8))*$C$6</f>
        <v>0.2772279784</v>
      </c>
      <c r="Z56" s="193">
        <f>(SUMIFS(Profile!$F$2:$F$17521,Profile!$B$2:$B$17521,$B56,Profile!$C$2:$C$17521,Z$8))*$C$6</f>
        <v>0.2772279784</v>
      </c>
      <c r="AA56" s="193">
        <f>(SUMIFS(Profile!$F$2:$F$17521,Profile!$B$2:$B$17521,$B56,Profile!$C$2:$C$17521,AA$8))*$C$6</f>
        <v>0.2712187014</v>
      </c>
      <c r="AB56" s="193">
        <f>(SUMIFS(Profile!$F$2:$F$17521,Profile!$B$2:$B$17521,$B56,Profile!$C$2:$C$17521,AB$8))*$C$6</f>
        <v>0.2716193199</v>
      </c>
      <c r="AC56" s="193">
        <f>(SUMIFS(Profile!$F$2:$F$17521,Profile!$B$2:$B$17521,$B56,Profile!$C$2:$C$17521,AC$8))*$C$6</f>
        <v>0.2812341631</v>
      </c>
      <c r="AD56" s="193">
        <f>(SUMIFS(Profile!$F$2:$F$17521,Profile!$B$2:$B$17521,$B56,Profile!$C$2:$C$17521,AD$8))*$C$6</f>
        <v>0.2828366369</v>
      </c>
      <c r="AE56" s="193">
        <f>(SUMIFS(Profile!$F$2:$F$17521,Profile!$B$2:$B$17521,$B56,Profile!$C$2:$C$17521,AE$8))*$C$6</f>
        <v>0.2784298338</v>
      </c>
      <c r="AF56" s="193">
        <f>(SUMIFS(Profile!$F$2:$F$17521,Profile!$B$2:$B$17521,$B56,Profile!$C$2:$C$17521,AF$8))*$C$6</f>
        <v>0.270016846</v>
      </c>
      <c r="AG56" s="193">
        <f>(SUMIFS(Profile!$F$2:$F$17521,Profile!$B$2:$B$17521,$B56,Profile!$C$2:$C$17521,AG$8))*$C$6</f>
        <v>0.264007569</v>
      </c>
      <c r="AH56" s="193">
        <f>(SUMIFS(Profile!$F$2:$F$17521,Profile!$B$2:$B$17521,$B56,Profile!$C$2:$C$17521,AH$8))*$C$6</f>
        <v>0.2684143721</v>
      </c>
      <c r="AI56" s="193">
        <f>(SUMIFS(Profile!$F$2:$F$17521,Profile!$B$2:$B$17521,$B56,Profile!$C$2:$C$17521,AI$8))*$C$6</f>
        <v>0.2764267415</v>
      </c>
      <c r="AJ56" s="193">
        <f>(SUMIFS(Profile!$F$2:$F$17521,Profile!$B$2:$B$17521,$B56,Profile!$C$2:$C$17521,AJ$8))*$C$6</f>
        <v>0.2924514801</v>
      </c>
      <c r="AK56" s="193">
        <f>(SUMIFS(Profile!$F$2:$F$17521,Profile!$B$2:$B$17521,$B56,Profile!$C$2:$C$17521,AK$8))*$C$6</f>
        <v>0.3132836403</v>
      </c>
      <c r="AL56" s="193">
        <f>(SUMIFS(Profile!$F$2:$F$17521,Profile!$B$2:$B$17521,$B56,Profile!$C$2:$C$17521,AL$8))*$C$6</f>
        <v>0.351743013</v>
      </c>
      <c r="AM56" s="193">
        <f>(SUMIFS(Profile!$F$2:$F$17521,Profile!$B$2:$B$17521,$B56,Profile!$C$2:$C$17521,AM$8))*$C$6</f>
        <v>0.408670897</v>
      </c>
      <c r="AN56" s="193">
        <f>(SUMIFS(Profile!$F$2:$F$17521,Profile!$B$2:$B$17521,$B56,Profile!$C$2:$C$17521,AN$8))*$C$6</f>
        <v>0.432187201</v>
      </c>
      <c r="AO56" s="193">
        <f>(SUMIFS(Profile!$F$2:$F$17521,Profile!$B$2:$B$17521,$B56,Profile!$C$2:$C$17521,AO$8))*$C$6</f>
        <v>0.4444060642</v>
      </c>
      <c r="AP56" s="193">
        <f>(SUMIFS(Profile!$F$2:$F$17521,Profile!$B$2:$B$17521,$B56,Profile!$C$2:$C$17521,AP$8))*$C$6</f>
        <v>0.4378359214</v>
      </c>
      <c r="AQ56" s="193">
        <f>(SUMIFS(Profile!$F$2:$F$17521,Profile!$B$2:$B$17521,$B56,Profile!$C$2:$C$17521,AQ$8))*$C$6</f>
        <v>0.4192472245</v>
      </c>
      <c r="AR56" s="193">
        <f>(SUMIFS(Profile!$F$2:$F$17521,Profile!$B$2:$B$17521,$B56,Profile!$C$2:$C$17521,AR$8))*$C$6</f>
        <v>0.3974135182</v>
      </c>
      <c r="AS56" s="193">
        <f>(SUMIFS(Profile!$F$2:$F$17521,Profile!$B$2:$B$17521,$B56,Profile!$C$2:$C$17521,AS$8))*$C$6</f>
        <v>0.3813887795</v>
      </c>
      <c r="AT56" s="193">
        <f>(SUMIFS(Profile!$F$2:$F$17521,Profile!$B$2:$B$17521,$B56,Profile!$C$2:$C$17521,AT$8))*$C$6</f>
        <v>0.364562804</v>
      </c>
      <c r="AU56" s="193">
        <f>(SUMIFS(Profile!$F$2:$F$17521,Profile!$B$2:$B$17521,$B56,Profile!$C$2:$C$17521,AU$8))*$C$6</f>
        <v>0.3489386838</v>
      </c>
      <c r="AV56" s="193">
        <f>(SUMIFS(Profile!$F$2:$F$17521,Profile!$B$2:$B$17521,$B56,Profile!$C$2:$C$17521,AV$8))*$C$6</f>
        <v>0.3269046682</v>
      </c>
      <c r="AW56" s="193">
        <f>(SUMIFS(Profile!$F$2:$F$17521,Profile!$B$2:$B$17521,$B56,Profile!$C$2:$C$17521,AW$8))*$C$6</f>
        <v>0.3040694156</v>
      </c>
      <c r="AX56" s="193">
        <f>(SUMIFS(Profile!$F$2:$F$17521,Profile!$B$2:$B$17521,$B56,Profile!$C$2:$C$17521,AX$8))*$C$6</f>
        <v>0.2672125167</v>
      </c>
      <c r="AY56" s="193">
        <f>(SUMIFS(Profile!$F$2:$F$17521,Profile!$B$2:$B$17521,$B56,Profile!$C$2:$C$17521,AY$8))*$C$6</f>
        <v>0.2275512886</v>
      </c>
      <c r="AZ56" s="193">
        <f>(SUMIFS(Profile!$F$2:$F$17521,Profile!$B$2:$B$17521,$B56,Profile!$C$2:$C$17521,AZ$8))*$C$6</f>
        <v>0.1886912974</v>
      </c>
      <c r="BA56" s="193">
        <f t="shared" si="16"/>
        <v>7.138871718</v>
      </c>
      <c r="BB56" s="193">
        <f>(SUMIFS(Profile!$E$2:$E$17521,Profile!$B$2:$B$17521,$B56,Profile!$C$2:$C$17521,BB$8))*$C$9</f>
        <v>0</v>
      </c>
      <c r="BC56" s="193">
        <f>(SUMIFS(Profile!$E$2:$E$17521,Profile!$B$2:$B$17521,$B56,Profile!$C$2:$C$17521,BC$8))*$C$9</f>
        <v>0</v>
      </c>
      <c r="BD56" s="193">
        <f>(SUMIFS(Profile!$E$2:$E$17521,Profile!$B$2:$B$17521,$B56,Profile!$C$2:$C$17521,BD$8))*$C$9</f>
        <v>0</v>
      </c>
      <c r="BE56" s="193">
        <f>(SUMIFS(Profile!$E$2:$E$17521,Profile!$B$2:$B$17521,$B56,Profile!$C$2:$C$17521,BE$8))*$C$9</f>
        <v>0</v>
      </c>
      <c r="BF56" s="193">
        <f>(SUMIFS(Profile!$E$2:$E$17521,Profile!$B$2:$B$17521,$B56,Profile!$C$2:$C$17521,BF$8))*$C$9</f>
        <v>0</v>
      </c>
      <c r="BG56" s="193">
        <f>(SUMIFS(Profile!$E$2:$E$17521,Profile!$B$2:$B$17521,$B56,Profile!$C$2:$C$17521,BG$8))*$C$9</f>
        <v>0</v>
      </c>
      <c r="BH56" s="193">
        <f>(SUMIFS(Profile!$E$2:$E$17521,Profile!$B$2:$B$17521,$B56,Profile!$C$2:$C$17521,BH$8))*$C$9</f>
        <v>0</v>
      </c>
      <c r="BI56" s="193">
        <f>(SUMIFS(Profile!$E$2:$E$17521,Profile!$B$2:$B$17521,$B56,Profile!$C$2:$C$17521,BI$8))*$C$9</f>
        <v>0</v>
      </c>
      <c r="BJ56" s="193">
        <f>(SUMIFS(Profile!$E$2:$E$17521,Profile!$B$2:$B$17521,$B56,Profile!$C$2:$C$17521,BJ$8))*$C$9</f>
        <v>0</v>
      </c>
      <c r="BK56" s="193">
        <f>(SUMIFS(Profile!$E$2:$E$17521,Profile!$B$2:$B$17521,$B56,Profile!$C$2:$C$17521,BK$8))*$C$9</f>
        <v>0</v>
      </c>
      <c r="BL56" s="193">
        <f>(SUMIFS(Profile!$E$2:$E$17521,Profile!$B$2:$B$17521,$B56,Profile!$C$2:$C$17521,BL$8))*$C$9</f>
        <v>0</v>
      </c>
      <c r="BM56" s="193">
        <f>(SUMIFS(Profile!$E$2:$E$17521,Profile!$B$2:$B$17521,$B56,Profile!$C$2:$C$17521,BM$8))*$C$9</f>
        <v>0.00005337485445</v>
      </c>
      <c r="BN56" s="193">
        <f>(SUMIFS(Profile!$E$2:$E$17521,Profile!$B$2:$B$17521,$B56,Profile!$C$2:$C$17521,BN$8))*$C$9</f>
        <v>0.0004058746485</v>
      </c>
      <c r="BO56" s="193">
        <f>(SUMIFS(Profile!$E$2:$E$17521,Profile!$B$2:$B$17521,$B56,Profile!$C$2:$C$17521,BO$8))*$C$9</f>
        <v>0.001254712213</v>
      </c>
      <c r="BP56" s="193">
        <f>(SUMIFS(Profile!$E$2:$E$17521,Profile!$B$2:$B$17521,$B56,Profile!$C$2:$C$17521,BP$8))*$C$9</f>
        <v>0.01020047895</v>
      </c>
      <c r="BQ56" s="193">
        <f>(SUMIFS(Profile!$E$2:$E$17521,Profile!$B$2:$B$17521,$B56,Profile!$C$2:$C$17521,BQ$8))*$C$9</f>
        <v>0.02043378052</v>
      </c>
      <c r="BR56" s="193">
        <f>(SUMIFS(Profile!$E$2:$E$17521,Profile!$B$2:$B$17521,$B56,Profile!$C$2:$C$17521,BR$8))*$C$9</f>
        <v>0.07312989087</v>
      </c>
      <c r="BS56" s="193">
        <f>(SUMIFS(Profile!$E$2:$E$17521,Profile!$B$2:$B$17521,$B56,Profile!$C$2:$C$17521,BS$8))*$C$9</f>
        <v>0.1837995913</v>
      </c>
      <c r="BT56" s="193">
        <f>(SUMIFS(Profile!$E$2:$E$17521,Profile!$B$2:$B$17521,$B56,Profile!$C$2:$C$17521,BT$8))*$C$9</f>
        <v>0.3071726456</v>
      </c>
      <c r="BU56" s="193">
        <f>(SUMIFS(Profile!$E$2:$E$17521,Profile!$B$2:$B$17521,$B56,Profile!$C$2:$C$17521,BU$8))*$C$9</f>
        <v>0.4390542422</v>
      </c>
      <c r="BV56" s="193">
        <f>(SUMIFS(Profile!$E$2:$E$17521,Profile!$B$2:$B$17521,$B56,Profile!$C$2:$C$17521,BV$8))*$C$9</f>
        <v>0.4590785716</v>
      </c>
      <c r="BW56" s="193">
        <f>(SUMIFS(Profile!$E$2:$E$17521,Profile!$B$2:$B$17521,$B56,Profile!$C$2:$C$17521,BW$8))*$C$9</f>
        <v>0.4622987566</v>
      </c>
      <c r="BX56" s="193">
        <f>(SUMIFS(Profile!$E$2:$E$17521,Profile!$B$2:$B$17521,$B56,Profile!$C$2:$C$17521,BX$8))*$C$9</f>
        <v>0.6215644233</v>
      </c>
      <c r="BY56" s="193">
        <f>(SUMIFS(Profile!$E$2:$E$17521,Profile!$B$2:$B$17521,$B56,Profile!$C$2:$C$17521,BY$8))*$C$9</f>
        <v>0.5769420418</v>
      </c>
      <c r="BZ56" s="193">
        <f>(SUMIFS(Profile!$E$2:$E$17521,Profile!$B$2:$B$17521,$B56,Profile!$C$2:$C$17521,BZ$8))*$C$9</f>
        <v>0.553797416</v>
      </c>
      <c r="CA56" s="193">
        <f>(SUMIFS(Profile!$E$2:$E$17521,Profile!$B$2:$B$17521,$B56,Profile!$C$2:$C$17521,CA$8))*$C$9</f>
        <v>0.6041976887</v>
      </c>
      <c r="CB56" s="193">
        <f>(SUMIFS(Profile!$E$2:$E$17521,Profile!$B$2:$B$17521,$B56,Profile!$C$2:$C$17521,CB$8))*$C$9</f>
        <v>0.6721565375</v>
      </c>
      <c r="CC56" s="193">
        <f>(SUMIFS(Profile!$E$2:$E$17521,Profile!$B$2:$B$17521,$B56,Profile!$C$2:$C$17521,CC$8))*$C$9</f>
        <v>0.6014727056</v>
      </c>
      <c r="CD56" s="193">
        <f>(SUMIFS(Profile!$E$2:$E$17521,Profile!$B$2:$B$17521,$B56,Profile!$C$2:$C$17521,CD$8))*$C$9</f>
        <v>0.4780663647</v>
      </c>
      <c r="CE56" s="193">
        <f>(SUMIFS(Profile!$E$2:$E$17521,Profile!$B$2:$B$17521,$B56,Profile!$C$2:$C$17521,CE$8))*$C$9</f>
        <v>0.3708055569</v>
      </c>
      <c r="CF56" s="193">
        <f>(SUMIFS(Profile!$E$2:$E$17521,Profile!$B$2:$B$17521,$B56,Profile!$C$2:$C$17521,CF$8))*$C$9</f>
        <v>0.2827282095</v>
      </c>
      <c r="CG56" s="193">
        <f>(SUMIFS(Profile!$E$2:$E$17521,Profile!$B$2:$B$17521,$B56,Profile!$C$2:$C$17521,CG$8))*$C$9</f>
        <v>0.2156962063</v>
      </c>
      <c r="CH56" s="193">
        <f>(SUMIFS(Profile!$E$2:$E$17521,Profile!$B$2:$B$17521,$B56,Profile!$C$2:$C$17521,CH$8))*$C$9</f>
        <v>0.1280604603</v>
      </c>
      <c r="CI56" s="193">
        <f>(SUMIFS(Profile!$E$2:$E$17521,Profile!$B$2:$B$17521,$B56,Profile!$C$2:$C$17521,CI$8))*$C$9</f>
        <v>0.05158800666</v>
      </c>
      <c r="CJ56" s="193">
        <f>(SUMIFS(Profile!$E$2:$E$17521,Profile!$B$2:$B$17521,$B56,Profile!$C$2:$C$17521,CJ$8))*$C$9</f>
        <v>0.01924661091</v>
      </c>
      <c r="CK56" s="193">
        <f>(SUMIFS(Profile!$E$2:$E$17521,Profile!$B$2:$B$17521,$B56,Profile!$C$2:$C$17521,CK$8))*$C$9</f>
        <v>0.0035085501</v>
      </c>
      <c r="CL56" s="193">
        <f>(SUMIFS(Profile!$E$2:$E$17521,Profile!$B$2:$B$17521,$B56,Profile!$C$2:$C$17521,CL$8))*$C$9</f>
        <v>0.001263903653</v>
      </c>
      <c r="CM56" s="193">
        <f>(SUMIFS(Profile!$E$2:$E$17521,Profile!$B$2:$B$17521,$B56,Profile!$C$2:$C$17521,CM$8))*$C$9</f>
        <v>0.0006290492665</v>
      </c>
      <c r="CN56" s="193">
        <f>(SUMIFS(Profile!$E$2:$E$17521,Profile!$B$2:$B$17521,$B56,Profile!$C$2:$C$17521,CN$8))*$C$9</f>
        <v>0.0002526839786</v>
      </c>
      <c r="CO56" s="193">
        <f>(SUMIFS(Profile!$E$2:$E$17521,Profile!$B$2:$B$17521,$B56,Profile!$C$2:$C$17521,CO$8))*$C$9</f>
        <v>0.00001338402695</v>
      </c>
      <c r="CP56" s="193">
        <f>(SUMIFS(Profile!$E$2:$E$17521,Profile!$B$2:$B$17521,$B56,Profile!$C$2:$C$17521,CP$8))*$C$9</f>
        <v>0</v>
      </c>
      <c r="CQ56" s="193">
        <f>(SUMIFS(Profile!$E$2:$E$17521,Profile!$B$2:$B$17521,$B56,Profile!$C$2:$C$17521,CQ$8))*$C$9</f>
        <v>0</v>
      </c>
      <c r="CR56" s="193">
        <f>(SUMIFS(Profile!$E$2:$E$17521,Profile!$B$2:$B$17521,$B56,Profile!$C$2:$C$17521,CR$8))*$C$9</f>
        <v>0</v>
      </c>
      <c r="CS56" s="193">
        <f>(SUMIFS(Profile!$E$2:$E$17521,Profile!$B$2:$B$17521,$B56,Profile!$C$2:$C$17521,CS$8))*$C$9</f>
        <v>0</v>
      </c>
      <c r="CT56" s="193">
        <f>(SUMIFS(Profile!$E$2:$E$17521,Profile!$B$2:$B$17521,$B56,Profile!$C$2:$C$17521,CT$8))*$C$9</f>
        <v>0</v>
      </c>
      <c r="CU56" s="193">
        <f>(SUMIFS(Profile!$E$2:$E$17521,Profile!$B$2:$B$17521,$B56,Profile!$C$2:$C$17521,CU$8))*$C$9</f>
        <v>0</v>
      </c>
      <c r="CV56" s="193">
        <f>(SUMIFS(Profile!$E$2:$E$17521,Profile!$B$2:$B$17521,$B56,Profile!$C$2:$C$17521,CV$8))*$C$9</f>
        <v>0</v>
      </c>
      <c r="CW56" s="193">
        <f>(SUMIFS(Profile!$E$2:$E$17521,Profile!$B$2:$B$17521,$B56,Profile!$C$2:$C$17521,CW$8))*$C$9</f>
        <v>0</v>
      </c>
      <c r="CX56" s="193">
        <f t="shared" si="17"/>
        <v>2.84379989</v>
      </c>
      <c r="CY56" s="193">
        <f t="shared" ref="CY56:ET56" si="242">MAX(BB56-E56,0)</f>
        <v>0</v>
      </c>
      <c r="CZ56" s="193">
        <f t="shared" si="242"/>
        <v>0</v>
      </c>
      <c r="DA56" s="193">
        <f t="shared" si="242"/>
        <v>0</v>
      </c>
      <c r="DB56" s="193">
        <f t="shared" si="242"/>
        <v>0</v>
      </c>
      <c r="DC56" s="193">
        <f t="shared" si="242"/>
        <v>0</v>
      </c>
      <c r="DD56" s="193">
        <f t="shared" si="242"/>
        <v>0</v>
      </c>
      <c r="DE56" s="193">
        <f t="shared" si="242"/>
        <v>0</v>
      </c>
      <c r="DF56" s="193">
        <f t="shared" si="242"/>
        <v>0</v>
      </c>
      <c r="DG56" s="193">
        <f t="shared" si="242"/>
        <v>0</v>
      </c>
      <c r="DH56" s="193">
        <f t="shared" si="242"/>
        <v>0</v>
      </c>
      <c r="DI56" s="193">
        <f t="shared" si="242"/>
        <v>0</v>
      </c>
      <c r="DJ56" s="193">
        <f t="shared" si="242"/>
        <v>0</v>
      </c>
      <c r="DK56" s="193">
        <f t="shared" si="242"/>
        <v>0</v>
      </c>
      <c r="DL56" s="193">
        <f t="shared" si="242"/>
        <v>0</v>
      </c>
      <c r="DM56" s="193">
        <f t="shared" si="242"/>
        <v>0</v>
      </c>
      <c r="DN56" s="193">
        <f t="shared" si="242"/>
        <v>0</v>
      </c>
      <c r="DO56" s="193">
        <f t="shared" si="242"/>
        <v>0</v>
      </c>
      <c r="DP56" s="193">
        <f t="shared" si="242"/>
        <v>0</v>
      </c>
      <c r="DQ56" s="193">
        <f t="shared" si="242"/>
        <v>0.02233291635</v>
      </c>
      <c r="DR56" s="193">
        <f t="shared" si="242"/>
        <v>0.1570188422</v>
      </c>
      <c r="DS56" s="193">
        <f t="shared" si="242"/>
        <v>0.1818505933</v>
      </c>
      <c r="DT56" s="193">
        <f t="shared" si="242"/>
        <v>0.1850707782</v>
      </c>
      <c r="DU56" s="193">
        <f t="shared" si="242"/>
        <v>0.3503457219</v>
      </c>
      <c r="DV56" s="193">
        <f t="shared" si="242"/>
        <v>0.3053227219</v>
      </c>
      <c r="DW56" s="193">
        <f t="shared" si="242"/>
        <v>0.272563253</v>
      </c>
      <c r="DX56" s="193">
        <f t="shared" si="242"/>
        <v>0.3213610517</v>
      </c>
      <c r="DY56" s="193">
        <f t="shared" si="242"/>
        <v>0.3937267037</v>
      </c>
      <c r="DZ56" s="193">
        <f t="shared" si="242"/>
        <v>0.3314558596</v>
      </c>
      <c r="EA56" s="193">
        <f t="shared" si="242"/>
        <v>0.2140587956</v>
      </c>
      <c r="EB56" s="193">
        <f t="shared" si="242"/>
        <v>0.1023911847</v>
      </c>
      <c r="EC56" s="193">
        <f t="shared" si="242"/>
        <v>0.006301468016</v>
      </c>
      <c r="ED56" s="193">
        <f t="shared" si="242"/>
        <v>0</v>
      </c>
      <c r="EE56" s="193">
        <f t="shared" si="242"/>
        <v>0</v>
      </c>
      <c r="EF56" s="193">
        <f t="shared" si="242"/>
        <v>0</v>
      </c>
      <c r="EG56" s="193">
        <f t="shared" si="242"/>
        <v>0</v>
      </c>
      <c r="EH56" s="193">
        <f t="shared" si="242"/>
        <v>0</v>
      </c>
      <c r="EI56" s="193">
        <f t="shared" si="242"/>
        <v>0</v>
      </c>
      <c r="EJ56" s="193">
        <f t="shared" si="242"/>
        <v>0</v>
      </c>
      <c r="EK56" s="193">
        <f t="shared" si="242"/>
        <v>0</v>
      </c>
      <c r="EL56" s="193">
        <f t="shared" si="242"/>
        <v>0</v>
      </c>
      <c r="EM56" s="193">
        <f t="shared" si="242"/>
        <v>0</v>
      </c>
      <c r="EN56" s="193">
        <f t="shared" si="242"/>
        <v>0</v>
      </c>
      <c r="EO56" s="193">
        <f t="shared" si="242"/>
        <v>0</v>
      </c>
      <c r="EP56" s="193">
        <f t="shared" si="242"/>
        <v>0</v>
      </c>
      <c r="EQ56" s="193">
        <f t="shared" si="242"/>
        <v>0</v>
      </c>
      <c r="ER56" s="193">
        <f t="shared" si="242"/>
        <v>0</v>
      </c>
      <c r="ES56" s="193">
        <f t="shared" si="242"/>
        <v>0</v>
      </c>
      <c r="ET56" s="193">
        <f t="shared" si="242"/>
        <v>0</v>
      </c>
      <c r="EU56" s="193">
        <f t="shared" si="19"/>
        <v>4.295071828</v>
      </c>
      <c r="EV56" s="193">
        <f t="shared" ref="EV56:GQ56" si="243">BB56-CY56</f>
        <v>0</v>
      </c>
      <c r="EW56" s="193">
        <f t="shared" si="243"/>
        <v>0</v>
      </c>
      <c r="EX56" s="193">
        <f t="shared" si="243"/>
        <v>0</v>
      </c>
      <c r="EY56" s="193">
        <f t="shared" si="243"/>
        <v>0</v>
      </c>
      <c r="EZ56" s="193">
        <f t="shared" si="243"/>
        <v>0</v>
      </c>
      <c r="FA56" s="193">
        <f t="shared" si="243"/>
        <v>0</v>
      </c>
      <c r="FB56" s="193">
        <f t="shared" si="243"/>
        <v>0</v>
      </c>
      <c r="FC56" s="193">
        <f t="shared" si="243"/>
        <v>0</v>
      </c>
      <c r="FD56" s="193">
        <f t="shared" si="243"/>
        <v>0</v>
      </c>
      <c r="FE56" s="193">
        <f t="shared" si="243"/>
        <v>0</v>
      </c>
      <c r="FF56" s="193">
        <f t="shared" si="243"/>
        <v>0</v>
      </c>
      <c r="FG56" s="193">
        <f t="shared" si="243"/>
        <v>0.00005337485445</v>
      </c>
      <c r="FH56" s="193">
        <f t="shared" si="243"/>
        <v>0.0004058746485</v>
      </c>
      <c r="FI56" s="193">
        <f t="shared" si="243"/>
        <v>0.001254712213</v>
      </c>
      <c r="FJ56" s="193">
        <f t="shared" si="243"/>
        <v>0.01020047895</v>
      </c>
      <c r="FK56" s="193">
        <f t="shared" si="243"/>
        <v>0.02043378052</v>
      </c>
      <c r="FL56" s="193">
        <f t="shared" si="243"/>
        <v>0.07312989087</v>
      </c>
      <c r="FM56" s="193">
        <f t="shared" si="243"/>
        <v>0.1837995913</v>
      </c>
      <c r="FN56" s="193">
        <f t="shared" si="243"/>
        <v>0.2848397292</v>
      </c>
      <c r="FO56" s="193">
        <f t="shared" si="243"/>
        <v>0.2820354</v>
      </c>
      <c r="FP56" s="193">
        <f t="shared" si="243"/>
        <v>0.2772279784</v>
      </c>
      <c r="FQ56" s="193">
        <f t="shared" si="243"/>
        <v>0.2772279784</v>
      </c>
      <c r="FR56" s="193">
        <f t="shared" si="243"/>
        <v>0.2712187014</v>
      </c>
      <c r="FS56" s="193">
        <f t="shared" si="243"/>
        <v>0.2716193199</v>
      </c>
      <c r="FT56" s="193">
        <f t="shared" si="243"/>
        <v>0.2812341631</v>
      </c>
      <c r="FU56" s="193">
        <f t="shared" si="243"/>
        <v>0.2828366369</v>
      </c>
      <c r="FV56" s="193">
        <f t="shared" si="243"/>
        <v>0.2784298338</v>
      </c>
      <c r="FW56" s="193">
        <f t="shared" si="243"/>
        <v>0.270016846</v>
      </c>
      <c r="FX56" s="193">
        <f t="shared" si="243"/>
        <v>0.264007569</v>
      </c>
      <c r="FY56" s="193">
        <f t="shared" si="243"/>
        <v>0.2684143721</v>
      </c>
      <c r="FZ56" s="193">
        <f t="shared" si="243"/>
        <v>0.2764267415</v>
      </c>
      <c r="GA56" s="193">
        <f t="shared" si="243"/>
        <v>0.2156962063</v>
      </c>
      <c r="GB56" s="193">
        <f t="shared" si="243"/>
        <v>0.1280604603</v>
      </c>
      <c r="GC56" s="193">
        <f t="shared" si="243"/>
        <v>0.05158800666</v>
      </c>
      <c r="GD56" s="193">
        <f t="shared" si="243"/>
        <v>0.01924661091</v>
      </c>
      <c r="GE56" s="193">
        <f t="shared" si="243"/>
        <v>0.0035085501</v>
      </c>
      <c r="GF56" s="193">
        <f t="shared" si="243"/>
        <v>0.001263903653</v>
      </c>
      <c r="GG56" s="193">
        <f t="shared" si="243"/>
        <v>0.0006290492665</v>
      </c>
      <c r="GH56" s="193">
        <f t="shared" si="243"/>
        <v>0.0002526839786</v>
      </c>
      <c r="GI56" s="193">
        <f t="shared" si="243"/>
        <v>0.00001338402695</v>
      </c>
      <c r="GJ56" s="193">
        <f t="shared" si="243"/>
        <v>0</v>
      </c>
      <c r="GK56" s="193">
        <f t="shared" si="243"/>
        <v>0</v>
      </c>
      <c r="GL56" s="193">
        <f t="shared" si="243"/>
        <v>0</v>
      </c>
      <c r="GM56" s="193">
        <f t="shared" si="243"/>
        <v>0</v>
      </c>
      <c r="GN56" s="193">
        <f t="shared" si="243"/>
        <v>0</v>
      </c>
      <c r="GO56" s="193">
        <f t="shared" si="243"/>
        <v>0</v>
      </c>
      <c r="GP56" s="193">
        <f t="shared" si="243"/>
        <v>0</v>
      </c>
      <c r="GQ56" s="193">
        <f t="shared" si="243"/>
        <v>0</v>
      </c>
      <c r="GR56" s="193">
        <f t="shared" si="21"/>
        <v>8.259349408</v>
      </c>
      <c r="GS56" s="193">
        <f t="shared" ref="GS56:IN56" si="244">E56-EV56</f>
        <v>0.1670579003</v>
      </c>
      <c r="GT56" s="193">
        <f t="shared" si="244"/>
        <v>0.1478282139</v>
      </c>
      <c r="GU56" s="193">
        <f t="shared" si="244"/>
        <v>0.1394152261</v>
      </c>
      <c r="GV56" s="193">
        <f t="shared" si="244"/>
        <v>0.1322040937</v>
      </c>
      <c r="GW56" s="193">
        <f t="shared" si="244"/>
        <v>0.1261948168</v>
      </c>
      <c r="GX56" s="193">
        <f t="shared" si="244"/>
        <v>0.1233904875</v>
      </c>
      <c r="GY56" s="193">
        <f t="shared" si="244"/>
        <v>0.1241917244</v>
      </c>
      <c r="GZ56" s="193">
        <f t="shared" si="244"/>
        <v>0.1225892506</v>
      </c>
      <c r="HA56" s="193">
        <f t="shared" si="244"/>
        <v>0.1245923429</v>
      </c>
      <c r="HB56" s="193">
        <f t="shared" si="244"/>
        <v>0.128999146</v>
      </c>
      <c r="HC56" s="193">
        <f t="shared" si="244"/>
        <v>0.1330053307</v>
      </c>
      <c r="HD56" s="193">
        <f t="shared" si="244"/>
        <v>0.1473742206</v>
      </c>
      <c r="HE56" s="193">
        <f t="shared" si="244"/>
        <v>0.1746643949</v>
      </c>
      <c r="HF56" s="193">
        <f t="shared" si="244"/>
        <v>0.2014582315</v>
      </c>
      <c r="HG56" s="193">
        <f t="shared" si="244"/>
        <v>0.2293693636</v>
      </c>
      <c r="HH56" s="193">
        <f t="shared" si="244"/>
        <v>0.2447756439</v>
      </c>
      <c r="HI56" s="193">
        <f t="shared" si="244"/>
        <v>0.2052999429</v>
      </c>
      <c r="HJ56" s="193">
        <f t="shared" si="244"/>
        <v>0.1006395194</v>
      </c>
      <c r="HK56" s="193">
        <f t="shared" si="244"/>
        <v>0</v>
      </c>
      <c r="HL56" s="193">
        <f t="shared" si="244"/>
        <v>0</v>
      </c>
      <c r="HM56" s="193">
        <f t="shared" si="244"/>
        <v>0</v>
      </c>
      <c r="HN56" s="193">
        <f t="shared" si="244"/>
        <v>0</v>
      </c>
      <c r="HO56" s="193">
        <f t="shared" si="244"/>
        <v>0</v>
      </c>
      <c r="HP56" s="193">
        <f t="shared" si="244"/>
        <v>0</v>
      </c>
      <c r="HQ56" s="193">
        <f t="shared" si="244"/>
        <v>0</v>
      </c>
      <c r="HR56" s="193">
        <f t="shared" si="244"/>
        <v>0</v>
      </c>
      <c r="HS56" s="193">
        <f t="shared" si="244"/>
        <v>0</v>
      </c>
      <c r="HT56" s="193">
        <f t="shared" si="244"/>
        <v>0</v>
      </c>
      <c r="HU56" s="193">
        <f t="shared" si="244"/>
        <v>0</v>
      </c>
      <c r="HV56" s="193">
        <f t="shared" si="244"/>
        <v>0</v>
      </c>
      <c r="HW56" s="193">
        <f t="shared" si="244"/>
        <v>0</v>
      </c>
      <c r="HX56" s="193">
        <f t="shared" si="244"/>
        <v>0.0767552738</v>
      </c>
      <c r="HY56" s="193">
        <f t="shared" si="244"/>
        <v>0.18522318</v>
      </c>
      <c r="HZ56" s="193">
        <f t="shared" si="244"/>
        <v>0.3001550064</v>
      </c>
      <c r="IA56" s="193">
        <f t="shared" si="244"/>
        <v>0.3894242861</v>
      </c>
      <c r="IB56" s="193">
        <f t="shared" si="244"/>
        <v>0.4286786509</v>
      </c>
      <c r="IC56" s="193">
        <f t="shared" si="244"/>
        <v>0.4431421606</v>
      </c>
      <c r="ID56" s="193">
        <f t="shared" si="244"/>
        <v>0.4372068721</v>
      </c>
      <c r="IE56" s="193">
        <f t="shared" si="244"/>
        <v>0.4189945406</v>
      </c>
      <c r="IF56" s="193">
        <f t="shared" si="244"/>
        <v>0.3974001341</v>
      </c>
      <c r="IG56" s="193">
        <f t="shared" si="244"/>
        <v>0.3813887795</v>
      </c>
      <c r="IH56" s="193">
        <f t="shared" si="244"/>
        <v>0.364562804</v>
      </c>
      <c r="II56" s="193">
        <f t="shared" si="244"/>
        <v>0.3489386838</v>
      </c>
      <c r="IJ56" s="193">
        <f t="shared" si="244"/>
        <v>0.3269046682</v>
      </c>
      <c r="IK56" s="193">
        <f t="shared" si="244"/>
        <v>0.3040694156</v>
      </c>
      <c r="IL56" s="193">
        <f t="shared" si="244"/>
        <v>0.2672125167</v>
      </c>
      <c r="IM56" s="193">
        <f t="shared" si="244"/>
        <v>0.2275512886</v>
      </c>
      <c r="IN56" s="193">
        <f t="shared" si="244"/>
        <v>0.1886912974</v>
      </c>
      <c r="IO56" s="193">
        <f t="shared" si="23"/>
        <v>2.84379989</v>
      </c>
      <c r="IP56" s="193">
        <f t="shared" si="29"/>
        <v>0</v>
      </c>
      <c r="IQ56" s="193">
        <f t="shared" ref="IQ56:KK56" si="245">MAX((MIN(CZ56+IP56,$IO$7))-GT56,0)</f>
        <v>0</v>
      </c>
      <c r="IR56" s="193">
        <f t="shared" si="245"/>
        <v>0</v>
      </c>
      <c r="IS56" s="193">
        <f t="shared" si="245"/>
        <v>0</v>
      </c>
      <c r="IT56" s="193">
        <f t="shared" si="245"/>
        <v>0</v>
      </c>
      <c r="IU56" s="193">
        <f t="shared" si="245"/>
        <v>0</v>
      </c>
      <c r="IV56" s="193">
        <f t="shared" si="245"/>
        <v>0</v>
      </c>
      <c r="IW56" s="193">
        <f t="shared" si="245"/>
        <v>0</v>
      </c>
      <c r="IX56" s="193">
        <f t="shared" si="245"/>
        <v>0</v>
      </c>
      <c r="IY56" s="193">
        <f t="shared" si="245"/>
        <v>0</v>
      </c>
      <c r="IZ56" s="193">
        <f t="shared" si="245"/>
        <v>0</v>
      </c>
      <c r="JA56" s="193">
        <f t="shared" si="245"/>
        <v>0</v>
      </c>
      <c r="JB56" s="193">
        <f t="shared" si="245"/>
        <v>0</v>
      </c>
      <c r="JC56" s="193">
        <f t="shared" si="245"/>
        <v>0</v>
      </c>
      <c r="JD56" s="193">
        <f t="shared" si="245"/>
        <v>0</v>
      </c>
      <c r="JE56" s="193">
        <f t="shared" si="245"/>
        <v>0</v>
      </c>
      <c r="JF56" s="193">
        <f t="shared" si="245"/>
        <v>0</v>
      </c>
      <c r="JG56" s="193">
        <f t="shared" si="245"/>
        <v>0</v>
      </c>
      <c r="JH56" s="193">
        <f t="shared" si="245"/>
        <v>0.02233291635</v>
      </c>
      <c r="JI56" s="193">
        <f t="shared" si="245"/>
        <v>0.1793517585</v>
      </c>
      <c r="JJ56" s="193">
        <f t="shared" si="245"/>
        <v>0.3612023518</v>
      </c>
      <c r="JK56" s="193">
        <f t="shared" si="245"/>
        <v>0.54627313</v>
      </c>
      <c r="JL56" s="193">
        <f t="shared" si="245"/>
        <v>0.8966188518</v>
      </c>
      <c r="JM56" s="193">
        <f t="shared" si="245"/>
        <v>1.201941574</v>
      </c>
      <c r="JN56" s="193">
        <f t="shared" si="245"/>
        <v>1.474504827</v>
      </c>
      <c r="JO56" s="193">
        <f t="shared" si="245"/>
        <v>1.795865878</v>
      </c>
      <c r="JP56" s="193">
        <f t="shared" si="245"/>
        <v>2.189592582</v>
      </c>
      <c r="JQ56" s="193">
        <f t="shared" si="245"/>
        <v>2.521048442</v>
      </c>
      <c r="JR56" s="193">
        <f t="shared" si="245"/>
        <v>2.735107237</v>
      </c>
      <c r="JS56" s="193">
        <f t="shared" si="245"/>
        <v>2.837498422</v>
      </c>
      <c r="JT56" s="193">
        <f t="shared" si="245"/>
        <v>2.84379989</v>
      </c>
      <c r="JU56" s="193">
        <f t="shared" si="245"/>
        <v>2.767044616</v>
      </c>
      <c r="JV56" s="193">
        <f t="shared" si="245"/>
        <v>2.581821436</v>
      </c>
      <c r="JW56" s="193">
        <f t="shared" si="245"/>
        <v>2.28166643</v>
      </c>
      <c r="JX56" s="193">
        <f t="shared" si="245"/>
        <v>1.892242144</v>
      </c>
      <c r="JY56" s="193">
        <f t="shared" si="245"/>
        <v>1.463563493</v>
      </c>
      <c r="JZ56" s="193">
        <f t="shared" si="245"/>
        <v>1.020421332</v>
      </c>
      <c r="KA56" s="193">
        <f t="shared" si="245"/>
        <v>0.5832144602</v>
      </c>
      <c r="KB56" s="193">
        <f t="shared" si="245"/>
        <v>0.1642199196</v>
      </c>
      <c r="KC56" s="193">
        <f t="shared" si="245"/>
        <v>0</v>
      </c>
      <c r="KD56" s="193">
        <f t="shared" si="245"/>
        <v>0</v>
      </c>
      <c r="KE56" s="193">
        <f t="shared" si="245"/>
        <v>0</v>
      </c>
      <c r="KF56" s="193">
        <f t="shared" si="245"/>
        <v>0</v>
      </c>
      <c r="KG56" s="193">
        <f t="shared" si="245"/>
        <v>0</v>
      </c>
      <c r="KH56" s="193">
        <f t="shared" si="245"/>
        <v>0</v>
      </c>
      <c r="KI56" s="193">
        <f t="shared" si="245"/>
        <v>0</v>
      </c>
      <c r="KJ56" s="193">
        <f t="shared" si="245"/>
        <v>0</v>
      </c>
      <c r="KK56" s="193">
        <f t="shared" si="245"/>
        <v>0</v>
      </c>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row>
    <row r="57" ht="14.25" customHeight="1">
      <c r="A57" s="1">
        <v>2.0</v>
      </c>
      <c r="B57" s="1">
        <f t="shared" ref="B57:C57" si="246">B56+1</f>
        <v>47</v>
      </c>
      <c r="C57" s="267">
        <f t="shared" si="246"/>
        <v>43512</v>
      </c>
      <c r="D57" s="193">
        <f t="shared" si="15"/>
        <v>12.16614182</v>
      </c>
      <c r="E57" s="193">
        <f>(SUMIFS(Profile!$F$2:$F$17521,Profile!$B$2:$B$17521,$B57,Profile!$C$2:$C$17521,E$8))*$C$6</f>
        <v>0.1662566633</v>
      </c>
      <c r="F57" s="193">
        <f>(SUMIFS(Profile!$F$2:$F$17521,Profile!$B$2:$B$17521,$B57,Profile!$C$2:$C$17521,F$8))*$C$6</f>
        <v>0.1466263585</v>
      </c>
      <c r="G57" s="193">
        <f>(SUMIFS(Profile!$F$2:$F$17521,Profile!$B$2:$B$17521,$B57,Profile!$C$2:$C$17521,G$8))*$C$6</f>
        <v>0.1394152261</v>
      </c>
      <c r="H57" s="193">
        <f>(SUMIFS(Profile!$F$2:$F$17521,Profile!$B$2:$B$17521,$B57,Profile!$C$2:$C$17521,H$8))*$C$6</f>
        <v>0.1334059491</v>
      </c>
      <c r="I57" s="193">
        <f>(SUMIFS(Profile!$F$2:$F$17521,Profile!$B$2:$B$17521,$B57,Profile!$C$2:$C$17521,I$8))*$C$6</f>
        <v>0.1261948168</v>
      </c>
      <c r="J57" s="193">
        <f>(SUMIFS(Profile!$F$2:$F$17521,Profile!$B$2:$B$17521,$B57,Profile!$C$2:$C$17521,J$8))*$C$6</f>
        <v>0.122989869</v>
      </c>
      <c r="K57" s="193">
        <f>(SUMIFS(Profile!$F$2:$F$17521,Profile!$B$2:$B$17521,$B57,Profile!$C$2:$C$17521,K$8))*$C$6</f>
        <v>0.1245923429</v>
      </c>
      <c r="L57" s="193">
        <f>(SUMIFS(Profile!$F$2:$F$17521,Profile!$B$2:$B$17521,$B57,Profile!$C$2:$C$17521,L$8))*$C$6</f>
        <v>0.123791106</v>
      </c>
      <c r="M57" s="193">
        <f>(SUMIFS(Profile!$F$2:$F$17521,Profile!$B$2:$B$17521,$B57,Profile!$C$2:$C$17521,M$8))*$C$6</f>
        <v>0.1249929614</v>
      </c>
      <c r="N57" s="193">
        <f>(SUMIFS(Profile!$F$2:$F$17521,Profile!$B$2:$B$17521,$B57,Profile!$C$2:$C$17521,N$8))*$C$6</f>
        <v>0.1302010014</v>
      </c>
      <c r="O57" s="193">
        <f>(SUMIFS(Profile!$F$2:$F$17521,Profile!$B$2:$B$17521,$B57,Profile!$C$2:$C$17521,O$8))*$C$6</f>
        <v>0.1330053307</v>
      </c>
      <c r="P57" s="193">
        <f>(SUMIFS(Profile!$F$2:$F$17521,Profile!$B$2:$B$17521,$B57,Profile!$C$2:$C$17521,P$8))*$C$6</f>
        <v>0.1490300693</v>
      </c>
      <c r="Q57" s="193">
        <f>(SUMIFS(Profile!$F$2:$F$17521,Profile!$B$2:$B$17521,$B57,Profile!$C$2:$C$17521,Q$8))*$C$6</f>
        <v>0.1742690327</v>
      </c>
      <c r="R57" s="193">
        <f>(SUMIFS(Profile!$F$2:$F$17521,Profile!$B$2:$B$17521,$B57,Profile!$C$2:$C$17521,R$8))*$C$6</f>
        <v>0.1979055221</v>
      </c>
      <c r="S57" s="193">
        <f>(SUMIFS(Profile!$F$2:$F$17521,Profile!$B$2:$B$17521,$B57,Profile!$C$2:$C$17521,S$8))*$C$6</f>
        <v>0.2331599471</v>
      </c>
      <c r="T57" s="193">
        <f>(SUMIFS(Profile!$F$2:$F$17521,Profile!$B$2:$B$17521,$B57,Profile!$C$2:$C$17521,T$8))*$C$6</f>
        <v>0.2612032398</v>
      </c>
      <c r="U57" s="193">
        <f>(SUMIFS(Profile!$F$2:$F$17521,Profile!$B$2:$B$17521,$B57,Profile!$C$2:$C$17521,U$8))*$C$6</f>
        <v>0.2716193199</v>
      </c>
      <c r="V57" s="193">
        <f>(SUMIFS(Profile!$F$2:$F$17521,Profile!$B$2:$B$17521,$B57,Profile!$C$2:$C$17521,V$8))*$C$6</f>
        <v>0.2776285969</v>
      </c>
      <c r="W57" s="193">
        <f>(SUMIFS(Profile!$F$2:$F$17521,Profile!$B$2:$B$17521,$B57,Profile!$C$2:$C$17521,W$8))*$C$6</f>
        <v>0.2752248861</v>
      </c>
      <c r="X57" s="193">
        <f>(SUMIFS(Profile!$F$2:$F$17521,Profile!$B$2:$B$17521,$B57,Profile!$C$2:$C$17521,X$8))*$C$6</f>
        <v>0.2676131352</v>
      </c>
      <c r="Y57" s="193">
        <f>(SUMIFS(Profile!$F$2:$F$17521,Profile!$B$2:$B$17521,$B57,Profile!$C$2:$C$17521,Y$8))*$C$6</f>
        <v>0.2567964366</v>
      </c>
      <c r="Z57" s="193">
        <f>(SUMIFS(Profile!$F$2:$F$17521,Profile!$B$2:$B$17521,$B57,Profile!$C$2:$C$17521,Z$8))*$C$6</f>
        <v>0.2539921074</v>
      </c>
      <c r="AA57" s="193">
        <f>(SUMIFS(Profile!$F$2:$F$17521,Profile!$B$2:$B$17521,$B57,Profile!$C$2:$C$17521,AA$8))*$C$6</f>
        <v>0.2487840673</v>
      </c>
      <c r="AB57" s="193">
        <f>(SUMIFS(Profile!$F$2:$F$17521,Profile!$B$2:$B$17521,$B57,Profile!$C$2:$C$17521,AB$8))*$C$6</f>
        <v>0.2471815935</v>
      </c>
      <c r="AC57" s="193">
        <f>(SUMIFS(Profile!$F$2:$F$17521,Profile!$B$2:$B$17521,$B57,Profile!$C$2:$C$17521,AC$8))*$C$6</f>
        <v>0.2539921074</v>
      </c>
      <c r="AD57" s="193">
        <f>(SUMIFS(Profile!$F$2:$F$17521,Profile!$B$2:$B$17521,$B57,Profile!$C$2:$C$17521,AD$8))*$C$6</f>
        <v>0.2547933443</v>
      </c>
      <c r="AE57" s="193">
        <f>(SUMIFS(Profile!$F$2:$F$17521,Profile!$B$2:$B$17521,$B57,Profile!$C$2:$C$17521,AE$8))*$C$6</f>
        <v>0.251989015</v>
      </c>
      <c r="AF57" s="193">
        <f>(SUMIFS(Profile!$F$2:$F$17521,Profile!$B$2:$B$17521,$B57,Profile!$C$2:$C$17521,AF$8))*$C$6</f>
        <v>0.2451785011</v>
      </c>
      <c r="AG57" s="193">
        <f>(SUMIFS(Profile!$F$2:$F$17521,Profile!$B$2:$B$17521,$B57,Profile!$C$2:$C$17521,AG$8))*$C$6</f>
        <v>0.2459797381</v>
      </c>
      <c r="AH57" s="193">
        <f>(SUMIFS(Profile!$F$2:$F$17521,Profile!$B$2:$B$17521,$B57,Profile!$C$2:$C$17521,AH$8))*$C$6</f>
        <v>0.2523896335</v>
      </c>
      <c r="AI57" s="193">
        <f>(SUMIFS(Profile!$F$2:$F$17521,Profile!$B$2:$B$17521,$B57,Profile!$C$2:$C$17521,AI$8))*$C$6</f>
        <v>0.2583989105</v>
      </c>
      <c r="AJ57" s="193">
        <f>(SUMIFS(Profile!$F$2:$F$17521,Profile!$B$2:$B$17521,$B57,Profile!$C$2:$C$17521,AJ$8))*$C$6</f>
        <v>0.2728211753</v>
      </c>
      <c r="AK57" s="193">
        <f>(SUMIFS(Profile!$F$2:$F$17521,Profile!$B$2:$B$17521,$B57,Profile!$C$2:$C$17521,AK$8))*$C$6</f>
        <v>0.2968582832</v>
      </c>
      <c r="AL57" s="193">
        <f>(SUMIFS(Profile!$F$2:$F$17521,Profile!$B$2:$B$17521,$B57,Profile!$C$2:$C$17521,AL$8))*$C$6</f>
        <v>0.3377213667</v>
      </c>
      <c r="AM57" s="193">
        <f>(SUMIFS(Profile!$F$2:$F$17521,Profile!$B$2:$B$17521,$B57,Profile!$C$2:$C$17521,AM$8))*$C$6</f>
        <v>0.3950098074</v>
      </c>
      <c r="AN57" s="193">
        <f>(SUMIFS(Profile!$F$2:$F$17521,Profile!$B$2:$B$17521,$B57,Profile!$C$2:$C$17521,AN$8))*$C$6</f>
        <v>0.4291425007</v>
      </c>
      <c r="AO57" s="193">
        <f>(SUMIFS(Profile!$F$2:$F$17521,Profile!$B$2:$B$17521,$B57,Profile!$C$2:$C$17521,AO$8))*$C$6</f>
        <v>0.4401995703</v>
      </c>
      <c r="AP57" s="193">
        <f>(SUMIFS(Profile!$F$2:$F$17521,Profile!$B$2:$B$17521,$B57,Profile!$C$2:$C$17521,AP$8))*$C$6</f>
        <v>0.4311856548</v>
      </c>
      <c r="AQ57" s="193">
        <f>(SUMIFS(Profile!$F$2:$F$17521,Profile!$B$2:$B$17521,$B57,Profile!$C$2:$C$17521,AQ$8))*$C$6</f>
        <v>0.415481411</v>
      </c>
      <c r="AR57" s="193">
        <f>(SUMIFS(Profile!$F$2:$F$17521,Profile!$B$2:$B$17521,$B57,Profile!$C$2:$C$17521,AR$8))*$C$6</f>
        <v>0.3962116628</v>
      </c>
      <c r="AS57" s="193">
        <f>(SUMIFS(Profile!$F$2:$F$17521,Profile!$B$2:$B$17521,$B57,Profile!$C$2:$C$17521,AS$8))*$C$6</f>
        <v>0.381789398</v>
      </c>
      <c r="AT57" s="193">
        <f>(SUMIFS(Profile!$F$2:$F$17521,Profile!$B$2:$B$17521,$B57,Profile!$C$2:$C$17521,AT$8))*$C$6</f>
        <v>0.3605566193</v>
      </c>
      <c r="AU57" s="193">
        <f>(SUMIFS(Profile!$F$2:$F$17521,Profile!$B$2:$B$17521,$B57,Profile!$C$2:$C$17521,AU$8))*$C$6</f>
        <v>0.3449324991</v>
      </c>
      <c r="AV57" s="193">
        <f>(SUMIFS(Profile!$F$2:$F$17521,Profile!$B$2:$B$17521,$B57,Profile!$C$2:$C$17521,AV$8))*$C$6</f>
        <v>0.3269046682</v>
      </c>
      <c r="AW57" s="193">
        <f>(SUMIFS(Profile!$F$2:$F$17521,Profile!$B$2:$B$17521,$B57,Profile!$C$2:$C$17521,AW$8))*$C$6</f>
        <v>0.3036687971</v>
      </c>
      <c r="AX57" s="193">
        <f>(SUMIFS(Profile!$F$2:$F$17521,Profile!$B$2:$B$17521,$B57,Profile!$C$2:$C$17521,AX$8))*$C$6</f>
        <v>0.2656100429</v>
      </c>
      <c r="AY57" s="193">
        <f>(SUMIFS(Profile!$F$2:$F$17521,Profile!$B$2:$B$17521,$B57,Profile!$C$2:$C$17521,AY$8))*$C$6</f>
        <v>0.2271506702</v>
      </c>
      <c r="AZ57" s="193">
        <f>(SUMIFS(Profile!$F$2:$F$17521,Profile!$B$2:$B$17521,$B57,Profile!$C$2:$C$17521,AZ$8))*$C$6</f>
        <v>0.1922968636</v>
      </c>
      <c r="BA57" s="193">
        <f t="shared" si="16"/>
        <v>5.409020921</v>
      </c>
      <c r="BB57" s="193">
        <f>(SUMIFS(Profile!$E$2:$E$17521,Profile!$B$2:$B$17521,$B57,Profile!$C$2:$C$17521,BB$8))*$C$9</f>
        <v>0</v>
      </c>
      <c r="BC57" s="193">
        <f>(SUMIFS(Profile!$E$2:$E$17521,Profile!$B$2:$B$17521,$B57,Profile!$C$2:$C$17521,BC$8))*$C$9</f>
        <v>0</v>
      </c>
      <c r="BD57" s="193">
        <f>(SUMIFS(Profile!$E$2:$E$17521,Profile!$B$2:$B$17521,$B57,Profile!$C$2:$C$17521,BD$8))*$C$9</f>
        <v>0</v>
      </c>
      <c r="BE57" s="193">
        <f>(SUMIFS(Profile!$E$2:$E$17521,Profile!$B$2:$B$17521,$B57,Profile!$C$2:$C$17521,BE$8))*$C$9</f>
        <v>0</v>
      </c>
      <c r="BF57" s="193">
        <f>(SUMIFS(Profile!$E$2:$E$17521,Profile!$B$2:$B$17521,$B57,Profile!$C$2:$C$17521,BF$8))*$C$9</f>
        <v>0</v>
      </c>
      <c r="BG57" s="193">
        <f>(SUMIFS(Profile!$E$2:$E$17521,Profile!$B$2:$B$17521,$B57,Profile!$C$2:$C$17521,BG$8))*$C$9</f>
        <v>0</v>
      </c>
      <c r="BH57" s="193">
        <f>(SUMIFS(Profile!$E$2:$E$17521,Profile!$B$2:$B$17521,$B57,Profile!$C$2:$C$17521,BH$8))*$C$9</f>
        <v>0</v>
      </c>
      <c r="BI57" s="193">
        <f>(SUMIFS(Profile!$E$2:$E$17521,Profile!$B$2:$B$17521,$B57,Profile!$C$2:$C$17521,BI$8))*$C$9</f>
        <v>0</v>
      </c>
      <c r="BJ57" s="193">
        <f>(SUMIFS(Profile!$E$2:$E$17521,Profile!$B$2:$B$17521,$B57,Profile!$C$2:$C$17521,BJ$8))*$C$9</f>
        <v>0</v>
      </c>
      <c r="BK57" s="193">
        <f>(SUMIFS(Profile!$E$2:$E$17521,Profile!$B$2:$B$17521,$B57,Profile!$C$2:$C$17521,BK$8))*$C$9</f>
        <v>0</v>
      </c>
      <c r="BL57" s="193">
        <f>(SUMIFS(Profile!$E$2:$E$17521,Profile!$B$2:$B$17521,$B57,Profile!$C$2:$C$17521,BL$8))*$C$9</f>
        <v>0</v>
      </c>
      <c r="BM57" s="193">
        <f>(SUMIFS(Profile!$E$2:$E$17521,Profile!$B$2:$B$17521,$B57,Profile!$C$2:$C$17521,BM$8))*$C$9</f>
        <v>0.0001656071768</v>
      </c>
      <c r="BN57" s="193">
        <f>(SUMIFS(Profile!$E$2:$E$17521,Profile!$B$2:$B$17521,$B57,Profile!$C$2:$C$17521,BN$8))*$C$9</f>
        <v>0.001521263978</v>
      </c>
      <c r="BO57" s="193">
        <f>(SUMIFS(Profile!$E$2:$E$17521,Profile!$B$2:$B$17521,$B57,Profile!$C$2:$C$17521,BO$8))*$C$9</f>
        <v>0.004398184759</v>
      </c>
      <c r="BP57" s="193">
        <f>(SUMIFS(Profile!$E$2:$E$17521,Profile!$B$2:$B$17521,$B57,Profile!$C$2:$C$17521,BP$8))*$C$9</f>
        <v>0.01304799883</v>
      </c>
      <c r="BQ57" s="193">
        <f>(SUMIFS(Profile!$E$2:$E$17521,Profile!$B$2:$B$17521,$B57,Profile!$C$2:$C$17521,BQ$8))*$C$9</f>
        <v>0.04109694278</v>
      </c>
      <c r="BR57" s="193">
        <f>(SUMIFS(Profile!$E$2:$E$17521,Profile!$B$2:$B$17521,$B57,Profile!$C$2:$C$17521,BR$8))*$C$9</f>
        <v>0.1004280142</v>
      </c>
      <c r="BS57" s="193">
        <f>(SUMIFS(Profile!$E$2:$E$17521,Profile!$B$2:$B$17521,$B57,Profile!$C$2:$C$17521,BS$8))*$C$9</f>
        <v>0.1550912132</v>
      </c>
      <c r="BT57" s="193">
        <f>(SUMIFS(Profile!$E$2:$E$17521,Profile!$B$2:$B$17521,$B57,Profile!$C$2:$C$17521,BT$8))*$C$9</f>
        <v>0.224490969</v>
      </c>
      <c r="BU57" s="193">
        <f>(SUMIFS(Profile!$E$2:$E$17521,Profile!$B$2:$B$17521,$B57,Profile!$C$2:$C$17521,BU$8))*$C$9</f>
        <v>0.3052730185</v>
      </c>
      <c r="BV57" s="193">
        <f>(SUMIFS(Profile!$E$2:$E$17521,Profile!$B$2:$B$17521,$B57,Profile!$C$2:$C$17521,BV$8))*$C$9</f>
        <v>0.3697579696</v>
      </c>
      <c r="BW57" s="193">
        <f>(SUMIFS(Profile!$E$2:$E$17521,Profile!$B$2:$B$17521,$B57,Profile!$C$2:$C$17521,BW$8))*$C$9</f>
        <v>0.4247874032</v>
      </c>
      <c r="BX57" s="193">
        <f>(SUMIFS(Profile!$E$2:$E$17521,Profile!$B$2:$B$17521,$B57,Profile!$C$2:$C$17521,BX$8))*$C$9</f>
        <v>0.4242319554</v>
      </c>
      <c r="BY57" s="193">
        <f>(SUMIFS(Profile!$E$2:$E$17521,Profile!$B$2:$B$17521,$B57,Profile!$C$2:$C$17521,BY$8))*$C$9</f>
        <v>0.4743491043</v>
      </c>
      <c r="BZ57" s="193">
        <f>(SUMIFS(Profile!$E$2:$E$17521,Profile!$B$2:$B$17521,$B57,Profile!$C$2:$C$17521,BZ$8))*$C$9</f>
        <v>0.4789043241</v>
      </c>
      <c r="CA57" s="193">
        <f>(SUMIFS(Profile!$E$2:$E$17521,Profile!$B$2:$B$17521,$B57,Profile!$C$2:$C$17521,CA$8))*$C$9</f>
        <v>0.4641095145</v>
      </c>
      <c r="CB57" s="193">
        <f>(SUMIFS(Profile!$E$2:$E$17521,Profile!$B$2:$B$17521,$B57,Profile!$C$2:$C$17521,CB$8))*$C$9</f>
        <v>0.4061862685</v>
      </c>
      <c r="CC57" s="193">
        <f>(SUMIFS(Profile!$E$2:$E$17521,Profile!$B$2:$B$17521,$B57,Profile!$C$2:$C$17521,CC$8))*$C$9</f>
        <v>0.4086893898</v>
      </c>
      <c r="CD57" s="193">
        <f>(SUMIFS(Profile!$E$2:$E$17521,Profile!$B$2:$B$17521,$B57,Profile!$C$2:$C$17521,CD$8))*$C$9</f>
        <v>0.3404803486</v>
      </c>
      <c r="CE57" s="193">
        <f>(SUMIFS(Profile!$E$2:$E$17521,Profile!$B$2:$B$17521,$B57,Profile!$C$2:$C$17521,CE$8))*$C$9</f>
        <v>0.2688625959</v>
      </c>
      <c r="CF57" s="193">
        <f>(SUMIFS(Profile!$E$2:$E$17521,Profile!$B$2:$B$17521,$B57,Profile!$C$2:$C$17521,CF$8))*$C$9</f>
        <v>0.1975344542</v>
      </c>
      <c r="CG57" s="193">
        <f>(SUMIFS(Profile!$E$2:$E$17521,Profile!$B$2:$B$17521,$B57,Profile!$C$2:$C$17521,CG$8))*$C$9</f>
        <v>0.1494589552</v>
      </c>
      <c r="CH57" s="193">
        <f>(SUMIFS(Profile!$E$2:$E$17521,Profile!$B$2:$B$17521,$B57,Profile!$C$2:$C$17521,CH$8))*$C$9</f>
        <v>0.08163578162</v>
      </c>
      <c r="CI57" s="193">
        <f>(SUMIFS(Profile!$E$2:$E$17521,Profile!$B$2:$B$17521,$B57,Profile!$C$2:$C$17521,CI$8))*$C$9</f>
        <v>0.04169684957</v>
      </c>
      <c r="CJ57" s="193">
        <f>(SUMIFS(Profile!$E$2:$E$17521,Profile!$B$2:$B$17521,$B57,Profile!$C$2:$C$17521,CJ$8))*$C$9</f>
        <v>0.01778559803</v>
      </c>
      <c r="CK57" s="193">
        <f>(SUMIFS(Profile!$E$2:$E$17521,Profile!$B$2:$B$17521,$B57,Profile!$C$2:$C$17521,CK$8))*$C$9</f>
        <v>0.008596576633</v>
      </c>
      <c r="CL57" s="193">
        <f>(SUMIFS(Profile!$E$2:$E$17521,Profile!$B$2:$B$17521,$B57,Profile!$C$2:$C$17521,CL$8))*$C$9</f>
        <v>0.004843405221</v>
      </c>
      <c r="CM57" s="193">
        <f>(SUMIFS(Profile!$E$2:$E$17521,Profile!$B$2:$B$17521,$B57,Profile!$C$2:$C$17521,CM$8))*$C$9</f>
        <v>0.001297766854</v>
      </c>
      <c r="CN57" s="193">
        <f>(SUMIFS(Profile!$E$2:$E$17521,Profile!$B$2:$B$17521,$B57,Profile!$C$2:$C$17521,CN$8))*$C$9</f>
        <v>0.0002936423261</v>
      </c>
      <c r="CO57" s="193">
        <f>(SUMIFS(Profile!$E$2:$E$17521,Profile!$B$2:$B$17521,$B57,Profile!$C$2:$C$17521,CO$8))*$C$9</f>
        <v>0.000005805120121</v>
      </c>
      <c r="CP57" s="193">
        <f>(SUMIFS(Profile!$E$2:$E$17521,Profile!$B$2:$B$17521,$B57,Profile!$C$2:$C$17521,CP$8))*$C$9</f>
        <v>0</v>
      </c>
      <c r="CQ57" s="193">
        <f>(SUMIFS(Profile!$E$2:$E$17521,Profile!$B$2:$B$17521,$B57,Profile!$C$2:$C$17521,CQ$8))*$C$9</f>
        <v>0</v>
      </c>
      <c r="CR57" s="193">
        <f>(SUMIFS(Profile!$E$2:$E$17521,Profile!$B$2:$B$17521,$B57,Profile!$C$2:$C$17521,CR$8))*$C$9</f>
        <v>0</v>
      </c>
      <c r="CS57" s="193">
        <f>(SUMIFS(Profile!$E$2:$E$17521,Profile!$B$2:$B$17521,$B57,Profile!$C$2:$C$17521,CS$8))*$C$9</f>
        <v>0</v>
      </c>
      <c r="CT57" s="193">
        <f>(SUMIFS(Profile!$E$2:$E$17521,Profile!$B$2:$B$17521,$B57,Profile!$C$2:$C$17521,CT$8))*$C$9</f>
        <v>0</v>
      </c>
      <c r="CU57" s="193">
        <f>(SUMIFS(Profile!$E$2:$E$17521,Profile!$B$2:$B$17521,$B57,Profile!$C$2:$C$17521,CU$8))*$C$9</f>
        <v>0</v>
      </c>
      <c r="CV57" s="193">
        <f>(SUMIFS(Profile!$E$2:$E$17521,Profile!$B$2:$B$17521,$B57,Profile!$C$2:$C$17521,CV$8))*$C$9</f>
        <v>0</v>
      </c>
      <c r="CW57" s="193">
        <f>(SUMIFS(Profile!$E$2:$E$17521,Profile!$B$2:$B$17521,$B57,Profile!$C$2:$C$17521,CW$8))*$C$9</f>
        <v>0</v>
      </c>
      <c r="CX57" s="193">
        <f t="shared" si="17"/>
        <v>1.586942213</v>
      </c>
      <c r="CY57" s="193">
        <f t="shared" ref="CY57:ET57" si="247">MAX(BB57-E57,0)</f>
        <v>0</v>
      </c>
      <c r="CZ57" s="193">
        <f t="shared" si="247"/>
        <v>0</v>
      </c>
      <c r="DA57" s="193">
        <f t="shared" si="247"/>
        <v>0</v>
      </c>
      <c r="DB57" s="193">
        <f t="shared" si="247"/>
        <v>0</v>
      </c>
      <c r="DC57" s="193">
        <f t="shared" si="247"/>
        <v>0</v>
      </c>
      <c r="DD57" s="193">
        <f t="shared" si="247"/>
        <v>0</v>
      </c>
      <c r="DE57" s="193">
        <f t="shared" si="247"/>
        <v>0</v>
      </c>
      <c r="DF57" s="193">
        <f t="shared" si="247"/>
        <v>0</v>
      </c>
      <c r="DG57" s="193">
        <f t="shared" si="247"/>
        <v>0</v>
      </c>
      <c r="DH57" s="193">
        <f t="shared" si="247"/>
        <v>0</v>
      </c>
      <c r="DI57" s="193">
        <f t="shared" si="247"/>
        <v>0</v>
      </c>
      <c r="DJ57" s="193">
        <f t="shared" si="247"/>
        <v>0</v>
      </c>
      <c r="DK57" s="193">
        <f t="shared" si="247"/>
        <v>0</v>
      </c>
      <c r="DL57" s="193">
        <f t="shared" si="247"/>
        <v>0</v>
      </c>
      <c r="DM57" s="193">
        <f t="shared" si="247"/>
        <v>0</v>
      </c>
      <c r="DN57" s="193">
        <f t="shared" si="247"/>
        <v>0</v>
      </c>
      <c r="DO57" s="193">
        <f t="shared" si="247"/>
        <v>0</v>
      </c>
      <c r="DP57" s="193">
        <f t="shared" si="247"/>
        <v>0</v>
      </c>
      <c r="DQ57" s="193">
        <f t="shared" si="247"/>
        <v>0</v>
      </c>
      <c r="DR57" s="193">
        <f t="shared" si="247"/>
        <v>0.03765988332</v>
      </c>
      <c r="DS57" s="193">
        <f t="shared" si="247"/>
        <v>0.112961533</v>
      </c>
      <c r="DT57" s="193">
        <f t="shared" si="247"/>
        <v>0.1707952958</v>
      </c>
      <c r="DU57" s="193">
        <f t="shared" si="247"/>
        <v>0.175447888</v>
      </c>
      <c r="DV57" s="193">
        <f t="shared" si="247"/>
        <v>0.2271675108</v>
      </c>
      <c r="DW57" s="193">
        <f t="shared" si="247"/>
        <v>0.2249122167</v>
      </c>
      <c r="DX57" s="193">
        <f t="shared" si="247"/>
        <v>0.2093161702</v>
      </c>
      <c r="DY57" s="193">
        <f t="shared" si="247"/>
        <v>0.1541972535</v>
      </c>
      <c r="DZ57" s="193">
        <f t="shared" si="247"/>
        <v>0.1635108887</v>
      </c>
      <c r="EA57" s="193">
        <f t="shared" si="247"/>
        <v>0.09450061052</v>
      </c>
      <c r="EB57" s="193">
        <f t="shared" si="247"/>
        <v>0.01647296238</v>
      </c>
      <c r="EC57" s="193">
        <f t="shared" si="247"/>
        <v>0</v>
      </c>
      <c r="ED57" s="193">
        <f t="shared" si="247"/>
        <v>0</v>
      </c>
      <c r="EE57" s="193">
        <f t="shared" si="247"/>
        <v>0</v>
      </c>
      <c r="EF57" s="193">
        <f t="shared" si="247"/>
        <v>0</v>
      </c>
      <c r="EG57" s="193">
        <f t="shared" si="247"/>
        <v>0</v>
      </c>
      <c r="EH57" s="193">
        <f t="shared" si="247"/>
        <v>0</v>
      </c>
      <c r="EI57" s="193">
        <f t="shared" si="247"/>
        <v>0</v>
      </c>
      <c r="EJ57" s="193">
        <f t="shared" si="247"/>
        <v>0</v>
      </c>
      <c r="EK57" s="193">
        <f t="shared" si="247"/>
        <v>0</v>
      </c>
      <c r="EL57" s="193">
        <f t="shared" si="247"/>
        <v>0</v>
      </c>
      <c r="EM57" s="193">
        <f t="shared" si="247"/>
        <v>0</v>
      </c>
      <c r="EN57" s="193">
        <f t="shared" si="247"/>
        <v>0</v>
      </c>
      <c r="EO57" s="193">
        <f t="shared" si="247"/>
        <v>0</v>
      </c>
      <c r="EP57" s="193">
        <f t="shared" si="247"/>
        <v>0</v>
      </c>
      <c r="EQ57" s="193">
        <f t="shared" si="247"/>
        <v>0</v>
      </c>
      <c r="ER57" s="193">
        <f t="shared" si="247"/>
        <v>0</v>
      </c>
      <c r="ES57" s="193">
        <f t="shared" si="247"/>
        <v>0</v>
      </c>
      <c r="ET57" s="193">
        <f t="shared" si="247"/>
        <v>0</v>
      </c>
      <c r="EU57" s="193">
        <f t="shared" si="19"/>
        <v>3.822078708</v>
      </c>
      <c r="EV57" s="193">
        <f t="shared" ref="EV57:GQ57" si="248">BB57-CY57</f>
        <v>0</v>
      </c>
      <c r="EW57" s="193">
        <f t="shared" si="248"/>
        <v>0</v>
      </c>
      <c r="EX57" s="193">
        <f t="shared" si="248"/>
        <v>0</v>
      </c>
      <c r="EY57" s="193">
        <f t="shared" si="248"/>
        <v>0</v>
      </c>
      <c r="EZ57" s="193">
        <f t="shared" si="248"/>
        <v>0</v>
      </c>
      <c r="FA57" s="193">
        <f t="shared" si="248"/>
        <v>0</v>
      </c>
      <c r="FB57" s="193">
        <f t="shared" si="248"/>
        <v>0</v>
      </c>
      <c r="FC57" s="193">
        <f t="shared" si="248"/>
        <v>0</v>
      </c>
      <c r="FD57" s="193">
        <f t="shared" si="248"/>
        <v>0</v>
      </c>
      <c r="FE57" s="193">
        <f t="shared" si="248"/>
        <v>0</v>
      </c>
      <c r="FF57" s="193">
        <f t="shared" si="248"/>
        <v>0</v>
      </c>
      <c r="FG57" s="193">
        <f t="shared" si="248"/>
        <v>0.0001656071768</v>
      </c>
      <c r="FH57" s="193">
        <f t="shared" si="248"/>
        <v>0.001521263978</v>
      </c>
      <c r="FI57" s="193">
        <f t="shared" si="248"/>
        <v>0.004398184759</v>
      </c>
      <c r="FJ57" s="193">
        <f t="shared" si="248"/>
        <v>0.01304799883</v>
      </c>
      <c r="FK57" s="193">
        <f t="shared" si="248"/>
        <v>0.04109694278</v>
      </c>
      <c r="FL57" s="193">
        <f t="shared" si="248"/>
        <v>0.1004280142</v>
      </c>
      <c r="FM57" s="193">
        <f t="shared" si="248"/>
        <v>0.1550912132</v>
      </c>
      <c r="FN57" s="193">
        <f t="shared" si="248"/>
        <v>0.224490969</v>
      </c>
      <c r="FO57" s="193">
        <f t="shared" si="248"/>
        <v>0.2676131352</v>
      </c>
      <c r="FP57" s="193">
        <f t="shared" si="248"/>
        <v>0.2567964366</v>
      </c>
      <c r="FQ57" s="193">
        <f t="shared" si="248"/>
        <v>0.2539921074</v>
      </c>
      <c r="FR57" s="193">
        <f t="shared" si="248"/>
        <v>0.2487840673</v>
      </c>
      <c r="FS57" s="193">
        <f t="shared" si="248"/>
        <v>0.2471815935</v>
      </c>
      <c r="FT57" s="193">
        <f t="shared" si="248"/>
        <v>0.2539921074</v>
      </c>
      <c r="FU57" s="193">
        <f t="shared" si="248"/>
        <v>0.2547933443</v>
      </c>
      <c r="FV57" s="193">
        <f t="shared" si="248"/>
        <v>0.251989015</v>
      </c>
      <c r="FW57" s="193">
        <f t="shared" si="248"/>
        <v>0.2451785011</v>
      </c>
      <c r="FX57" s="193">
        <f t="shared" si="248"/>
        <v>0.2459797381</v>
      </c>
      <c r="FY57" s="193">
        <f t="shared" si="248"/>
        <v>0.2523896335</v>
      </c>
      <c r="FZ57" s="193">
        <f t="shared" si="248"/>
        <v>0.1975344542</v>
      </c>
      <c r="GA57" s="193">
        <f t="shared" si="248"/>
        <v>0.1494589552</v>
      </c>
      <c r="GB57" s="193">
        <f t="shared" si="248"/>
        <v>0.08163578162</v>
      </c>
      <c r="GC57" s="193">
        <f t="shared" si="248"/>
        <v>0.04169684957</v>
      </c>
      <c r="GD57" s="193">
        <f t="shared" si="248"/>
        <v>0.01778559803</v>
      </c>
      <c r="GE57" s="193">
        <f t="shared" si="248"/>
        <v>0.008596576633</v>
      </c>
      <c r="GF57" s="193">
        <f t="shared" si="248"/>
        <v>0.004843405221</v>
      </c>
      <c r="GG57" s="193">
        <f t="shared" si="248"/>
        <v>0.001297766854</v>
      </c>
      <c r="GH57" s="193">
        <f t="shared" si="248"/>
        <v>0.0002936423261</v>
      </c>
      <c r="GI57" s="193">
        <f t="shared" si="248"/>
        <v>0.000005805120121</v>
      </c>
      <c r="GJ57" s="193">
        <f t="shared" si="248"/>
        <v>0</v>
      </c>
      <c r="GK57" s="193">
        <f t="shared" si="248"/>
        <v>0</v>
      </c>
      <c r="GL57" s="193">
        <f t="shared" si="248"/>
        <v>0</v>
      </c>
      <c r="GM57" s="193">
        <f t="shared" si="248"/>
        <v>0</v>
      </c>
      <c r="GN57" s="193">
        <f t="shared" si="248"/>
        <v>0</v>
      </c>
      <c r="GO57" s="193">
        <f t="shared" si="248"/>
        <v>0</v>
      </c>
      <c r="GP57" s="193">
        <f t="shared" si="248"/>
        <v>0</v>
      </c>
      <c r="GQ57" s="193">
        <f t="shared" si="248"/>
        <v>0</v>
      </c>
      <c r="GR57" s="193">
        <f t="shared" si="21"/>
        <v>8.344063111</v>
      </c>
      <c r="GS57" s="193">
        <f t="shared" ref="GS57:IN57" si="249">E57-EV57</f>
        <v>0.1662566633</v>
      </c>
      <c r="GT57" s="193">
        <f t="shared" si="249"/>
        <v>0.1466263585</v>
      </c>
      <c r="GU57" s="193">
        <f t="shared" si="249"/>
        <v>0.1394152261</v>
      </c>
      <c r="GV57" s="193">
        <f t="shared" si="249"/>
        <v>0.1334059491</v>
      </c>
      <c r="GW57" s="193">
        <f t="shared" si="249"/>
        <v>0.1261948168</v>
      </c>
      <c r="GX57" s="193">
        <f t="shared" si="249"/>
        <v>0.122989869</v>
      </c>
      <c r="GY57" s="193">
        <f t="shared" si="249"/>
        <v>0.1245923429</v>
      </c>
      <c r="GZ57" s="193">
        <f t="shared" si="249"/>
        <v>0.123791106</v>
      </c>
      <c r="HA57" s="193">
        <f t="shared" si="249"/>
        <v>0.1249929614</v>
      </c>
      <c r="HB57" s="193">
        <f t="shared" si="249"/>
        <v>0.1302010014</v>
      </c>
      <c r="HC57" s="193">
        <f t="shared" si="249"/>
        <v>0.1330053307</v>
      </c>
      <c r="HD57" s="193">
        <f t="shared" si="249"/>
        <v>0.1488644621</v>
      </c>
      <c r="HE57" s="193">
        <f t="shared" si="249"/>
        <v>0.1727477687</v>
      </c>
      <c r="HF57" s="193">
        <f t="shared" si="249"/>
        <v>0.1935073374</v>
      </c>
      <c r="HG57" s="193">
        <f t="shared" si="249"/>
        <v>0.2201119483</v>
      </c>
      <c r="HH57" s="193">
        <f t="shared" si="249"/>
        <v>0.220106297</v>
      </c>
      <c r="HI57" s="193">
        <f t="shared" si="249"/>
        <v>0.1711913057</v>
      </c>
      <c r="HJ57" s="193">
        <f t="shared" si="249"/>
        <v>0.1225373837</v>
      </c>
      <c r="HK57" s="193">
        <f t="shared" si="249"/>
        <v>0.05073391705</v>
      </c>
      <c r="HL57" s="193">
        <f t="shared" si="249"/>
        <v>0</v>
      </c>
      <c r="HM57" s="193">
        <f t="shared" si="249"/>
        <v>0</v>
      </c>
      <c r="HN57" s="193">
        <f t="shared" si="249"/>
        <v>0</v>
      </c>
      <c r="HO57" s="193">
        <f t="shared" si="249"/>
        <v>0</v>
      </c>
      <c r="HP57" s="193">
        <f t="shared" si="249"/>
        <v>0</v>
      </c>
      <c r="HQ57" s="193">
        <f t="shared" si="249"/>
        <v>0</v>
      </c>
      <c r="HR57" s="193">
        <f t="shared" si="249"/>
        <v>0</v>
      </c>
      <c r="HS57" s="193">
        <f t="shared" si="249"/>
        <v>0</v>
      </c>
      <c r="HT57" s="193">
        <f t="shared" si="249"/>
        <v>0</v>
      </c>
      <c r="HU57" s="193">
        <f t="shared" si="249"/>
        <v>0</v>
      </c>
      <c r="HV57" s="193">
        <f t="shared" si="249"/>
        <v>0</v>
      </c>
      <c r="HW57" s="193">
        <f t="shared" si="249"/>
        <v>0.06086445631</v>
      </c>
      <c r="HX57" s="193">
        <f t="shared" si="249"/>
        <v>0.1233622201</v>
      </c>
      <c r="HY57" s="193">
        <f t="shared" si="249"/>
        <v>0.2152225016</v>
      </c>
      <c r="HZ57" s="193">
        <f t="shared" si="249"/>
        <v>0.2960245172</v>
      </c>
      <c r="IA57" s="193">
        <f t="shared" si="249"/>
        <v>0.3772242093</v>
      </c>
      <c r="IB57" s="193">
        <f t="shared" si="249"/>
        <v>0.420545924</v>
      </c>
      <c r="IC57" s="193">
        <f t="shared" si="249"/>
        <v>0.4353561651</v>
      </c>
      <c r="ID57" s="193">
        <f t="shared" si="249"/>
        <v>0.429887888</v>
      </c>
      <c r="IE57" s="193">
        <f t="shared" si="249"/>
        <v>0.4151877686</v>
      </c>
      <c r="IF57" s="193">
        <f t="shared" si="249"/>
        <v>0.3962058576</v>
      </c>
      <c r="IG57" s="193">
        <f t="shared" si="249"/>
        <v>0.381789398</v>
      </c>
      <c r="IH57" s="193">
        <f t="shared" si="249"/>
        <v>0.3605566193</v>
      </c>
      <c r="II57" s="193">
        <f t="shared" si="249"/>
        <v>0.3449324991</v>
      </c>
      <c r="IJ57" s="193">
        <f t="shared" si="249"/>
        <v>0.3269046682</v>
      </c>
      <c r="IK57" s="193">
        <f t="shared" si="249"/>
        <v>0.3036687971</v>
      </c>
      <c r="IL57" s="193">
        <f t="shared" si="249"/>
        <v>0.2656100429</v>
      </c>
      <c r="IM57" s="193">
        <f t="shared" si="249"/>
        <v>0.2271506702</v>
      </c>
      <c r="IN57" s="193">
        <f t="shared" si="249"/>
        <v>0.1922968636</v>
      </c>
      <c r="IO57" s="193">
        <f t="shared" si="23"/>
        <v>1.586942213</v>
      </c>
      <c r="IP57" s="193">
        <f t="shared" si="29"/>
        <v>0</v>
      </c>
      <c r="IQ57" s="193">
        <f t="shared" ref="IQ57:KK57" si="250">MAX((MIN(CZ57+IP57,$IO$7))-GT57,0)</f>
        <v>0</v>
      </c>
      <c r="IR57" s="193">
        <f t="shared" si="250"/>
        <v>0</v>
      </c>
      <c r="IS57" s="193">
        <f t="shared" si="250"/>
        <v>0</v>
      </c>
      <c r="IT57" s="193">
        <f t="shared" si="250"/>
        <v>0</v>
      </c>
      <c r="IU57" s="193">
        <f t="shared" si="250"/>
        <v>0</v>
      </c>
      <c r="IV57" s="193">
        <f t="shared" si="250"/>
        <v>0</v>
      </c>
      <c r="IW57" s="193">
        <f t="shared" si="250"/>
        <v>0</v>
      </c>
      <c r="IX57" s="193">
        <f t="shared" si="250"/>
        <v>0</v>
      </c>
      <c r="IY57" s="193">
        <f t="shared" si="250"/>
        <v>0</v>
      </c>
      <c r="IZ57" s="193">
        <f t="shared" si="250"/>
        <v>0</v>
      </c>
      <c r="JA57" s="193">
        <f t="shared" si="250"/>
        <v>0</v>
      </c>
      <c r="JB57" s="193">
        <f t="shared" si="250"/>
        <v>0</v>
      </c>
      <c r="JC57" s="193">
        <f t="shared" si="250"/>
        <v>0</v>
      </c>
      <c r="JD57" s="193">
        <f t="shared" si="250"/>
        <v>0</v>
      </c>
      <c r="JE57" s="193">
        <f t="shared" si="250"/>
        <v>0</v>
      </c>
      <c r="JF57" s="193">
        <f t="shared" si="250"/>
        <v>0</v>
      </c>
      <c r="JG57" s="193">
        <f t="shared" si="250"/>
        <v>0</v>
      </c>
      <c r="JH57" s="193">
        <f t="shared" si="250"/>
        <v>0</v>
      </c>
      <c r="JI57" s="193">
        <f t="shared" si="250"/>
        <v>0.03765988332</v>
      </c>
      <c r="JJ57" s="193">
        <f t="shared" si="250"/>
        <v>0.1506214163</v>
      </c>
      <c r="JK57" s="193">
        <f t="shared" si="250"/>
        <v>0.3214167121</v>
      </c>
      <c r="JL57" s="193">
        <f t="shared" si="250"/>
        <v>0.4968646002</v>
      </c>
      <c r="JM57" s="193">
        <f t="shared" si="250"/>
        <v>0.724032111</v>
      </c>
      <c r="JN57" s="193">
        <f t="shared" si="250"/>
        <v>0.9489443277</v>
      </c>
      <c r="JO57" s="193">
        <f t="shared" si="250"/>
        <v>1.158260498</v>
      </c>
      <c r="JP57" s="193">
        <f t="shared" si="250"/>
        <v>1.312457751</v>
      </c>
      <c r="JQ57" s="193">
        <f t="shared" si="250"/>
        <v>1.47596864</v>
      </c>
      <c r="JR57" s="193">
        <f t="shared" si="250"/>
        <v>1.570469251</v>
      </c>
      <c r="JS57" s="193">
        <f t="shared" si="250"/>
        <v>1.586942213</v>
      </c>
      <c r="JT57" s="193">
        <f t="shared" si="250"/>
        <v>1.526077757</v>
      </c>
      <c r="JU57" s="193">
        <f t="shared" si="250"/>
        <v>1.402715537</v>
      </c>
      <c r="JV57" s="193">
        <f t="shared" si="250"/>
        <v>1.187493035</v>
      </c>
      <c r="JW57" s="193">
        <f t="shared" si="250"/>
        <v>0.8914685178</v>
      </c>
      <c r="JX57" s="193">
        <f t="shared" si="250"/>
        <v>0.5142443085</v>
      </c>
      <c r="JY57" s="193">
        <f t="shared" si="250"/>
        <v>0.09369838447</v>
      </c>
      <c r="JZ57" s="193">
        <f t="shared" si="250"/>
        <v>0</v>
      </c>
      <c r="KA57" s="193">
        <f t="shared" si="250"/>
        <v>0</v>
      </c>
      <c r="KB57" s="193">
        <f t="shared" si="250"/>
        <v>0</v>
      </c>
      <c r="KC57" s="193">
        <f t="shared" si="250"/>
        <v>0</v>
      </c>
      <c r="KD57" s="193">
        <f t="shared" si="250"/>
        <v>0</v>
      </c>
      <c r="KE57" s="193">
        <f t="shared" si="250"/>
        <v>0</v>
      </c>
      <c r="KF57" s="193">
        <f t="shared" si="250"/>
        <v>0</v>
      </c>
      <c r="KG57" s="193">
        <f t="shared" si="250"/>
        <v>0</v>
      </c>
      <c r="KH57" s="193">
        <f t="shared" si="250"/>
        <v>0</v>
      </c>
      <c r="KI57" s="193">
        <f t="shared" si="250"/>
        <v>0</v>
      </c>
      <c r="KJ57" s="193">
        <f t="shared" si="250"/>
        <v>0</v>
      </c>
      <c r="KK57" s="193">
        <f t="shared" si="250"/>
        <v>0</v>
      </c>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row>
    <row r="58" ht="14.25" customHeight="1">
      <c r="A58" s="1">
        <v>2.0</v>
      </c>
      <c r="B58" s="1">
        <f t="shared" ref="B58:C58" si="251">B57+1</f>
        <v>48</v>
      </c>
      <c r="C58" s="267">
        <f t="shared" si="251"/>
        <v>43513</v>
      </c>
      <c r="D58" s="193">
        <f t="shared" si="15"/>
        <v>12.15151925</v>
      </c>
      <c r="E58" s="193">
        <f>(SUMIFS(Profile!$F$2:$F$17521,Profile!$B$2:$B$17521,$B58,Profile!$C$2:$C$17521,E$8))*$C$6</f>
        <v>0.1682597557</v>
      </c>
      <c r="F58" s="193">
        <f>(SUMIFS(Profile!$F$2:$F$17521,Profile!$B$2:$B$17521,$B58,Profile!$C$2:$C$17521,F$8))*$C$6</f>
        <v>0.1478282139</v>
      </c>
      <c r="G58" s="193">
        <f>(SUMIFS(Profile!$F$2:$F$17521,Profile!$B$2:$B$17521,$B58,Profile!$C$2:$C$17521,G$8))*$C$6</f>
        <v>0.1402164631</v>
      </c>
      <c r="H58" s="193">
        <f>(SUMIFS(Profile!$F$2:$F$17521,Profile!$B$2:$B$17521,$B58,Profile!$C$2:$C$17521,H$8))*$C$6</f>
        <v>0.1330053307</v>
      </c>
      <c r="I58" s="193">
        <f>(SUMIFS(Profile!$F$2:$F$17521,Profile!$B$2:$B$17521,$B58,Profile!$C$2:$C$17521,I$8))*$C$6</f>
        <v>0.1265954352</v>
      </c>
      <c r="J58" s="193">
        <f>(SUMIFS(Profile!$F$2:$F$17521,Profile!$B$2:$B$17521,$B58,Profile!$C$2:$C$17521,J$8))*$C$6</f>
        <v>0.123791106</v>
      </c>
      <c r="K58" s="193">
        <f>(SUMIFS(Profile!$F$2:$F$17521,Profile!$B$2:$B$17521,$B58,Profile!$C$2:$C$17521,K$8))*$C$6</f>
        <v>0.1241917244</v>
      </c>
      <c r="L58" s="193">
        <f>(SUMIFS(Profile!$F$2:$F$17521,Profile!$B$2:$B$17521,$B58,Profile!$C$2:$C$17521,L$8))*$C$6</f>
        <v>0.1225892506</v>
      </c>
      <c r="M58" s="193">
        <f>(SUMIFS(Profile!$F$2:$F$17521,Profile!$B$2:$B$17521,$B58,Profile!$C$2:$C$17521,M$8))*$C$6</f>
        <v>0.1233904875</v>
      </c>
      <c r="N58" s="193">
        <f>(SUMIFS(Profile!$F$2:$F$17521,Profile!$B$2:$B$17521,$B58,Profile!$C$2:$C$17521,N$8))*$C$6</f>
        <v>0.1277972906</v>
      </c>
      <c r="O58" s="193">
        <f>(SUMIFS(Profile!$F$2:$F$17521,Profile!$B$2:$B$17521,$B58,Profile!$C$2:$C$17521,O$8))*$C$6</f>
        <v>0.1326047122</v>
      </c>
      <c r="P58" s="193">
        <f>(SUMIFS(Profile!$F$2:$F$17521,Profile!$B$2:$B$17521,$B58,Profile!$C$2:$C$17521,P$8))*$C$6</f>
        <v>0.1482288324</v>
      </c>
      <c r="Q58" s="193">
        <f>(SUMIFS(Profile!$F$2:$F$17521,Profile!$B$2:$B$17521,$B58,Profile!$C$2:$C$17521,Q$8))*$C$6</f>
        <v>0.1730671773</v>
      </c>
      <c r="R58" s="193">
        <f>(SUMIFS(Profile!$F$2:$F$17521,Profile!$B$2:$B$17521,$B58,Profile!$C$2:$C$17521,R$8))*$C$6</f>
        <v>0.1971042852</v>
      </c>
      <c r="S58" s="193">
        <f>(SUMIFS(Profile!$F$2:$F$17521,Profile!$B$2:$B$17521,$B58,Profile!$C$2:$C$17521,S$8))*$C$6</f>
        <v>0.2335605656</v>
      </c>
      <c r="T58" s="193">
        <f>(SUMIFS(Profile!$F$2:$F$17521,Profile!$B$2:$B$17521,$B58,Profile!$C$2:$C$17521,T$8))*$C$6</f>
        <v>0.2644081875</v>
      </c>
      <c r="U58" s="193">
        <f>(SUMIFS(Profile!$F$2:$F$17521,Profile!$B$2:$B$17521,$B58,Profile!$C$2:$C$17521,U$8))*$C$6</f>
        <v>0.2708180829</v>
      </c>
      <c r="V58" s="193">
        <f>(SUMIFS(Profile!$F$2:$F$17521,Profile!$B$2:$B$17521,$B58,Profile!$C$2:$C$17521,V$8))*$C$6</f>
        <v>0.2780292153</v>
      </c>
      <c r="W58" s="193">
        <f>(SUMIFS(Profile!$F$2:$F$17521,Profile!$B$2:$B$17521,$B58,Profile!$C$2:$C$17521,W$8))*$C$6</f>
        <v>0.2748242676</v>
      </c>
      <c r="X58" s="193">
        <f>(SUMIFS(Profile!$F$2:$F$17521,Profile!$B$2:$B$17521,$B58,Profile!$C$2:$C$17521,X$8))*$C$6</f>
        <v>0.2704174645</v>
      </c>
      <c r="Y58" s="193">
        <f>(SUMIFS(Profile!$F$2:$F$17521,Profile!$B$2:$B$17521,$B58,Profile!$C$2:$C$17521,Y$8))*$C$6</f>
        <v>0.258799529</v>
      </c>
      <c r="Z58" s="193">
        <f>(SUMIFS(Profile!$F$2:$F$17521,Profile!$B$2:$B$17521,$B58,Profile!$C$2:$C$17521,Z$8))*$C$6</f>
        <v>0.2583989105</v>
      </c>
      <c r="AA58" s="193">
        <f>(SUMIFS(Profile!$F$2:$F$17521,Profile!$B$2:$B$17521,$B58,Profile!$C$2:$C$17521,AA$8))*$C$6</f>
        <v>0.2511877781</v>
      </c>
      <c r="AB58" s="193">
        <f>(SUMIFS(Profile!$F$2:$F$17521,Profile!$B$2:$B$17521,$B58,Profile!$C$2:$C$17521,AB$8))*$C$6</f>
        <v>0.2491846858</v>
      </c>
      <c r="AC58" s="193">
        <f>(SUMIFS(Profile!$F$2:$F$17521,Profile!$B$2:$B$17521,$B58,Profile!$C$2:$C$17521,AC$8))*$C$6</f>
        <v>0.2583989105</v>
      </c>
      <c r="AD58" s="193">
        <f>(SUMIFS(Profile!$F$2:$F$17521,Profile!$B$2:$B$17521,$B58,Profile!$C$2:$C$17521,AD$8))*$C$6</f>
        <v>0.258799529</v>
      </c>
      <c r="AE58" s="193">
        <f>(SUMIFS(Profile!$F$2:$F$17521,Profile!$B$2:$B$17521,$B58,Profile!$C$2:$C$17521,AE$8))*$C$6</f>
        <v>0.2543927258</v>
      </c>
      <c r="AF58" s="193">
        <f>(SUMIFS(Profile!$F$2:$F$17521,Profile!$B$2:$B$17521,$B58,Profile!$C$2:$C$17521,AF$8))*$C$6</f>
        <v>0.2475822119</v>
      </c>
      <c r="AG58" s="193">
        <f>(SUMIFS(Profile!$F$2:$F$17521,Profile!$B$2:$B$17521,$B58,Profile!$C$2:$C$17521,AG$8))*$C$6</f>
        <v>0.2431754088</v>
      </c>
      <c r="AH58" s="193">
        <f>(SUMIFS(Profile!$F$2:$F$17521,Profile!$B$2:$B$17521,$B58,Profile!$C$2:$C$17521,AH$8))*$C$6</f>
        <v>0.2475822119</v>
      </c>
      <c r="AI58" s="193">
        <f>(SUMIFS(Profile!$F$2:$F$17521,Profile!$B$2:$B$17521,$B58,Profile!$C$2:$C$17521,AI$8))*$C$6</f>
        <v>0.2555945812</v>
      </c>
      <c r="AJ58" s="193">
        <f>(SUMIFS(Profile!$F$2:$F$17521,Profile!$B$2:$B$17521,$B58,Profile!$C$2:$C$17521,AJ$8))*$C$6</f>
        <v>0.2688149906</v>
      </c>
      <c r="AK58" s="193">
        <f>(SUMIFS(Profile!$F$2:$F$17521,Profile!$B$2:$B$17521,$B58,Profile!$C$2:$C$17521,AK$8))*$C$6</f>
        <v>0.294053954</v>
      </c>
      <c r="AL58" s="193">
        <f>(SUMIFS(Profile!$F$2:$F$17521,Profile!$B$2:$B$17521,$B58,Profile!$C$2:$C$17521,AL$8))*$C$6</f>
        <v>0.3341158005</v>
      </c>
      <c r="AM58" s="193">
        <f>(SUMIFS(Profile!$F$2:$F$17521,Profile!$B$2:$B$17521,$B58,Profile!$C$2:$C$17521,AM$8))*$C$6</f>
        <v>0.3910036227</v>
      </c>
      <c r="AN58" s="193">
        <f>(SUMIFS(Profile!$F$2:$F$17521,Profile!$B$2:$B$17521,$B58,Profile!$C$2:$C$17521,AN$8))*$C$6</f>
        <v>0.4220916157</v>
      </c>
      <c r="AO58" s="193">
        <f>(SUMIFS(Profile!$F$2:$F$17521,Profile!$B$2:$B$17521,$B58,Profile!$C$2:$C$17521,AO$8))*$C$6</f>
        <v>0.4367542515</v>
      </c>
      <c r="AP58" s="193">
        <f>(SUMIFS(Profile!$F$2:$F$17521,Profile!$B$2:$B$17521,$B58,Profile!$C$2:$C$17521,AP$8))*$C$6</f>
        <v>0.429302748</v>
      </c>
      <c r="AQ58" s="193">
        <f>(SUMIFS(Profile!$F$2:$F$17521,Profile!$B$2:$B$17521,$B58,Profile!$C$2:$C$17521,AQ$8))*$C$6</f>
        <v>0.4152410399</v>
      </c>
      <c r="AR58" s="193">
        <f>(SUMIFS(Profile!$F$2:$F$17521,Profile!$B$2:$B$17521,$B58,Profile!$C$2:$C$17521,AR$8))*$C$6</f>
        <v>0.3978141366</v>
      </c>
      <c r="AS58" s="193">
        <f>(SUMIFS(Profile!$F$2:$F$17521,Profile!$B$2:$B$17521,$B58,Profile!$C$2:$C$17521,AS$8))*$C$6</f>
        <v>0.3821900165</v>
      </c>
      <c r="AT58" s="193">
        <f>(SUMIFS(Profile!$F$2:$F$17521,Profile!$B$2:$B$17521,$B58,Profile!$C$2:$C$17521,AT$8))*$C$6</f>
        <v>0.3609572378</v>
      </c>
      <c r="AU58" s="193">
        <f>(SUMIFS(Profile!$F$2:$F$17521,Profile!$B$2:$B$17521,$B58,Profile!$C$2:$C$17521,AU$8))*$C$6</f>
        <v>0.3445318807</v>
      </c>
      <c r="AV58" s="193">
        <f>(SUMIFS(Profile!$F$2:$F$17521,Profile!$B$2:$B$17521,$B58,Profile!$C$2:$C$17521,AV$8))*$C$6</f>
        <v>0.323299102</v>
      </c>
      <c r="AW58" s="193">
        <f>(SUMIFS(Profile!$F$2:$F$17521,Profile!$B$2:$B$17521,$B58,Profile!$C$2:$C$17521,AW$8))*$C$6</f>
        <v>0.3008644679</v>
      </c>
      <c r="AX58" s="193">
        <f>(SUMIFS(Profile!$F$2:$F$17521,Profile!$B$2:$B$17521,$B58,Profile!$C$2:$C$17521,AX$8))*$C$6</f>
        <v>0.2648088059</v>
      </c>
      <c r="AY58" s="193">
        <f>(SUMIFS(Profile!$F$2:$F$17521,Profile!$B$2:$B$17521,$B58,Profile!$C$2:$C$17521,AY$8))*$C$6</f>
        <v>0.2271506702</v>
      </c>
      <c r="AZ58" s="193">
        <f>(SUMIFS(Profile!$F$2:$F$17521,Profile!$B$2:$B$17521,$B58,Profile!$C$2:$C$17521,AZ$8))*$C$6</f>
        <v>0.1947005744</v>
      </c>
      <c r="BA58" s="193">
        <f t="shared" si="16"/>
        <v>4.407482158</v>
      </c>
      <c r="BB58" s="193">
        <f>(SUMIFS(Profile!$E$2:$E$17521,Profile!$B$2:$B$17521,$B58,Profile!$C$2:$C$17521,BB$8))*$C$9</f>
        <v>0</v>
      </c>
      <c r="BC58" s="193">
        <f>(SUMIFS(Profile!$E$2:$E$17521,Profile!$B$2:$B$17521,$B58,Profile!$C$2:$C$17521,BC$8))*$C$9</f>
        <v>0</v>
      </c>
      <c r="BD58" s="193">
        <f>(SUMIFS(Profile!$E$2:$E$17521,Profile!$B$2:$B$17521,$B58,Profile!$C$2:$C$17521,BD$8))*$C$9</f>
        <v>0</v>
      </c>
      <c r="BE58" s="193">
        <f>(SUMIFS(Profile!$E$2:$E$17521,Profile!$B$2:$B$17521,$B58,Profile!$C$2:$C$17521,BE$8))*$C$9</f>
        <v>0</v>
      </c>
      <c r="BF58" s="193">
        <f>(SUMIFS(Profile!$E$2:$E$17521,Profile!$B$2:$B$17521,$B58,Profile!$C$2:$C$17521,BF$8))*$C$9</f>
        <v>0</v>
      </c>
      <c r="BG58" s="193">
        <f>(SUMIFS(Profile!$E$2:$E$17521,Profile!$B$2:$B$17521,$B58,Profile!$C$2:$C$17521,BG$8))*$C$9</f>
        <v>0</v>
      </c>
      <c r="BH58" s="193">
        <f>(SUMIFS(Profile!$E$2:$E$17521,Profile!$B$2:$B$17521,$B58,Profile!$C$2:$C$17521,BH$8))*$C$9</f>
        <v>0</v>
      </c>
      <c r="BI58" s="193">
        <f>(SUMIFS(Profile!$E$2:$E$17521,Profile!$B$2:$B$17521,$B58,Profile!$C$2:$C$17521,BI$8))*$C$9</f>
        <v>0</v>
      </c>
      <c r="BJ58" s="193">
        <f>(SUMIFS(Profile!$E$2:$E$17521,Profile!$B$2:$B$17521,$B58,Profile!$C$2:$C$17521,BJ$8))*$C$9</f>
        <v>0</v>
      </c>
      <c r="BK58" s="193">
        <f>(SUMIFS(Profile!$E$2:$E$17521,Profile!$B$2:$B$17521,$B58,Profile!$C$2:$C$17521,BK$8))*$C$9</f>
        <v>0</v>
      </c>
      <c r="BL58" s="193">
        <f>(SUMIFS(Profile!$E$2:$E$17521,Profile!$B$2:$B$17521,$B58,Profile!$C$2:$C$17521,BL$8))*$C$9</f>
        <v>0</v>
      </c>
      <c r="BM58" s="193">
        <f>(SUMIFS(Profile!$E$2:$E$17521,Profile!$B$2:$B$17521,$B58,Profile!$C$2:$C$17521,BM$8))*$C$9</f>
        <v>0.0002155957112</v>
      </c>
      <c r="BN58" s="193">
        <f>(SUMIFS(Profile!$E$2:$E$17521,Profile!$B$2:$B$17521,$B58,Profile!$C$2:$C$17521,BN$8))*$C$9</f>
        <v>0.001624627367</v>
      </c>
      <c r="BO58" s="193">
        <f>(SUMIFS(Profile!$E$2:$E$17521,Profile!$B$2:$B$17521,$B58,Profile!$C$2:$C$17521,BO$8))*$C$9</f>
        <v>0.003338589083</v>
      </c>
      <c r="BP58" s="193">
        <f>(SUMIFS(Profile!$E$2:$E$17521,Profile!$B$2:$B$17521,$B58,Profile!$C$2:$C$17521,BP$8))*$C$9</f>
        <v>0.01024501898</v>
      </c>
      <c r="BQ58" s="193">
        <f>(SUMIFS(Profile!$E$2:$E$17521,Profile!$B$2:$B$17521,$B58,Profile!$C$2:$C$17521,BQ$8))*$C$9</f>
        <v>0.02319590791</v>
      </c>
      <c r="BR58" s="193">
        <f>(SUMIFS(Profile!$E$2:$E$17521,Profile!$B$2:$B$17521,$B58,Profile!$C$2:$C$17521,BR$8))*$C$9</f>
        <v>0.04308715301</v>
      </c>
      <c r="BS58" s="193">
        <f>(SUMIFS(Profile!$E$2:$E$17521,Profile!$B$2:$B$17521,$B58,Profile!$C$2:$C$17521,BS$8))*$C$9</f>
        <v>0.080293494</v>
      </c>
      <c r="BT58" s="193">
        <f>(SUMIFS(Profile!$E$2:$E$17521,Profile!$B$2:$B$17521,$B58,Profile!$C$2:$C$17521,BT$8))*$C$9</f>
        <v>0.1266280626</v>
      </c>
      <c r="BU58" s="193">
        <f>(SUMIFS(Profile!$E$2:$E$17521,Profile!$B$2:$B$17521,$B58,Profile!$C$2:$C$17521,BU$8))*$C$9</f>
        <v>0.2089273649</v>
      </c>
      <c r="BV58" s="193">
        <f>(SUMIFS(Profile!$E$2:$E$17521,Profile!$B$2:$B$17521,$B58,Profile!$C$2:$C$17521,BV$8))*$C$9</f>
        <v>0.3218635388</v>
      </c>
      <c r="BW58" s="193">
        <f>(SUMIFS(Profile!$E$2:$E$17521,Profile!$B$2:$B$17521,$B58,Profile!$C$2:$C$17521,BW$8))*$C$9</f>
        <v>0.3776419106</v>
      </c>
      <c r="BX58" s="193">
        <f>(SUMIFS(Profile!$E$2:$E$17521,Profile!$B$2:$B$17521,$B58,Profile!$C$2:$C$17521,BX$8))*$C$9</f>
        <v>0.2987110979</v>
      </c>
      <c r="BY58" s="193">
        <f>(SUMIFS(Profile!$E$2:$E$17521,Profile!$B$2:$B$17521,$B58,Profile!$C$2:$C$17521,BY$8))*$C$9</f>
        <v>0.3788502746</v>
      </c>
      <c r="BZ58" s="193">
        <f>(SUMIFS(Profile!$E$2:$E$17521,Profile!$B$2:$B$17521,$B58,Profile!$C$2:$C$17521,BZ$8))*$C$9</f>
        <v>0.4365184892</v>
      </c>
      <c r="CA58" s="193">
        <f>(SUMIFS(Profile!$E$2:$E$17521,Profile!$B$2:$B$17521,$B58,Profile!$C$2:$C$17521,CA$8))*$C$9</f>
        <v>0.4129684825</v>
      </c>
      <c r="CB58" s="193">
        <f>(SUMIFS(Profile!$E$2:$E$17521,Profile!$B$2:$B$17521,$B58,Profile!$C$2:$C$17521,CB$8))*$C$9</f>
        <v>0.2281456503</v>
      </c>
      <c r="CC58" s="193">
        <f>(SUMIFS(Profile!$E$2:$E$17521,Profile!$B$2:$B$17521,$B58,Profile!$C$2:$C$17521,CC$8))*$C$9</f>
        <v>0.3304505815</v>
      </c>
      <c r="CD58" s="193">
        <f>(SUMIFS(Profile!$E$2:$E$17521,Profile!$B$2:$B$17521,$B58,Profile!$C$2:$C$17521,CD$8))*$C$9</f>
        <v>0.3133314653</v>
      </c>
      <c r="CE58" s="193">
        <f>(SUMIFS(Profile!$E$2:$E$17521,Profile!$B$2:$B$17521,$B58,Profile!$C$2:$C$17521,CE$8))*$C$9</f>
        <v>0.2272959284</v>
      </c>
      <c r="CF58" s="193">
        <f>(SUMIFS(Profile!$E$2:$E$17521,Profile!$B$2:$B$17521,$B58,Profile!$C$2:$C$17521,CF$8))*$C$9</f>
        <v>0.1729129058</v>
      </c>
      <c r="CG58" s="193">
        <f>(SUMIFS(Profile!$E$2:$E$17521,Profile!$B$2:$B$17521,$B58,Profile!$C$2:$C$17521,CG$8))*$C$9</f>
        <v>0.1777959922</v>
      </c>
      <c r="CH58" s="193">
        <f>(SUMIFS(Profile!$E$2:$E$17521,Profile!$B$2:$B$17521,$B58,Profile!$C$2:$C$17521,CH$8))*$C$9</f>
        <v>0.1337921967</v>
      </c>
      <c r="CI58" s="193">
        <f>(SUMIFS(Profile!$E$2:$E$17521,Profile!$B$2:$B$17521,$B58,Profile!$C$2:$C$17521,CI$8))*$C$9</f>
        <v>0.05071180326</v>
      </c>
      <c r="CJ58" s="193">
        <f>(SUMIFS(Profile!$E$2:$E$17521,Profile!$B$2:$B$17521,$B58,Profile!$C$2:$C$17521,CJ$8))*$C$9</f>
        <v>0.03491843612</v>
      </c>
      <c r="CK58" s="193">
        <f>(SUMIFS(Profile!$E$2:$E$17521,Profile!$B$2:$B$17521,$B58,Profile!$C$2:$C$17521,CK$8))*$C$9</f>
        <v>0.008243109319</v>
      </c>
      <c r="CL58" s="193">
        <f>(SUMIFS(Profile!$E$2:$E$17521,Profile!$B$2:$B$17521,$B58,Profile!$C$2:$C$17521,CL$8))*$C$9</f>
        <v>0.004631357084</v>
      </c>
      <c r="CM58" s="193">
        <f>(SUMIFS(Profile!$E$2:$E$17521,Profile!$B$2:$B$17521,$B58,Profile!$C$2:$C$17521,CM$8))*$C$9</f>
        <v>0.0009929980474</v>
      </c>
      <c r="CN58" s="193">
        <f>(SUMIFS(Profile!$E$2:$E$17521,Profile!$B$2:$B$17521,$B58,Profile!$C$2:$C$17521,CN$8))*$C$9</f>
        <v>0.0001443217364</v>
      </c>
      <c r="CO58" s="193">
        <f>(SUMIFS(Profile!$E$2:$E$17521,Profile!$B$2:$B$17521,$B58,Profile!$C$2:$C$17521,CO$8))*$C$9</f>
        <v>0.000005805120121</v>
      </c>
      <c r="CP58" s="193">
        <f>(SUMIFS(Profile!$E$2:$E$17521,Profile!$B$2:$B$17521,$B58,Profile!$C$2:$C$17521,CP$8))*$C$9</f>
        <v>0</v>
      </c>
      <c r="CQ58" s="193">
        <f>(SUMIFS(Profile!$E$2:$E$17521,Profile!$B$2:$B$17521,$B58,Profile!$C$2:$C$17521,CQ$8))*$C$9</f>
        <v>0</v>
      </c>
      <c r="CR58" s="193">
        <f>(SUMIFS(Profile!$E$2:$E$17521,Profile!$B$2:$B$17521,$B58,Profile!$C$2:$C$17521,CR$8))*$C$9</f>
        <v>0</v>
      </c>
      <c r="CS58" s="193">
        <f>(SUMIFS(Profile!$E$2:$E$17521,Profile!$B$2:$B$17521,$B58,Profile!$C$2:$C$17521,CS$8))*$C$9</f>
        <v>0</v>
      </c>
      <c r="CT58" s="193">
        <f>(SUMIFS(Profile!$E$2:$E$17521,Profile!$B$2:$B$17521,$B58,Profile!$C$2:$C$17521,CT$8))*$C$9</f>
        <v>0</v>
      </c>
      <c r="CU58" s="193">
        <f>(SUMIFS(Profile!$E$2:$E$17521,Profile!$B$2:$B$17521,$B58,Profile!$C$2:$C$17521,CU$8))*$C$9</f>
        <v>0</v>
      </c>
      <c r="CV58" s="193">
        <f>(SUMIFS(Profile!$E$2:$E$17521,Profile!$B$2:$B$17521,$B58,Profile!$C$2:$C$17521,CV$8))*$C$9</f>
        <v>0</v>
      </c>
      <c r="CW58" s="193">
        <f>(SUMIFS(Profile!$E$2:$E$17521,Profile!$B$2:$B$17521,$B58,Profile!$C$2:$C$17521,CW$8))*$C$9</f>
        <v>0</v>
      </c>
      <c r="CX58" s="193">
        <f t="shared" si="17"/>
        <v>0.8448088768</v>
      </c>
      <c r="CY58" s="193">
        <f t="shared" ref="CY58:ET58" si="252">MAX(BB58-E58,0)</f>
        <v>0</v>
      </c>
      <c r="CZ58" s="193">
        <f t="shared" si="252"/>
        <v>0</v>
      </c>
      <c r="DA58" s="193">
        <f t="shared" si="252"/>
        <v>0</v>
      </c>
      <c r="DB58" s="193">
        <f t="shared" si="252"/>
        <v>0</v>
      </c>
      <c r="DC58" s="193">
        <f t="shared" si="252"/>
        <v>0</v>
      </c>
      <c r="DD58" s="193">
        <f t="shared" si="252"/>
        <v>0</v>
      </c>
      <c r="DE58" s="193">
        <f t="shared" si="252"/>
        <v>0</v>
      </c>
      <c r="DF58" s="193">
        <f t="shared" si="252"/>
        <v>0</v>
      </c>
      <c r="DG58" s="193">
        <f t="shared" si="252"/>
        <v>0</v>
      </c>
      <c r="DH58" s="193">
        <f t="shared" si="252"/>
        <v>0</v>
      </c>
      <c r="DI58" s="193">
        <f t="shared" si="252"/>
        <v>0</v>
      </c>
      <c r="DJ58" s="193">
        <f t="shared" si="252"/>
        <v>0</v>
      </c>
      <c r="DK58" s="193">
        <f t="shared" si="252"/>
        <v>0</v>
      </c>
      <c r="DL58" s="193">
        <f t="shared" si="252"/>
        <v>0</v>
      </c>
      <c r="DM58" s="193">
        <f t="shared" si="252"/>
        <v>0</v>
      </c>
      <c r="DN58" s="193">
        <f t="shared" si="252"/>
        <v>0</v>
      </c>
      <c r="DO58" s="193">
        <f t="shared" si="252"/>
        <v>0</v>
      </c>
      <c r="DP58" s="193">
        <f t="shared" si="252"/>
        <v>0</v>
      </c>
      <c r="DQ58" s="193">
        <f t="shared" si="252"/>
        <v>0</v>
      </c>
      <c r="DR58" s="193">
        <f t="shared" si="252"/>
        <v>0</v>
      </c>
      <c r="DS58" s="193">
        <f t="shared" si="252"/>
        <v>0.0630640098</v>
      </c>
      <c r="DT58" s="193">
        <f t="shared" si="252"/>
        <v>0.1192430001</v>
      </c>
      <c r="DU58" s="193">
        <f t="shared" si="252"/>
        <v>0.04752331981</v>
      </c>
      <c r="DV58" s="193">
        <f t="shared" si="252"/>
        <v>0.1296655888</v>
      </c>
      <c r="DW58" s="193">
        <f t="shared" si="252"/>
        <v>0.1781195787</v>
      </c>
      <c r="DX58" s="193">
        <f t="shared" si="252"/>
        <v>0.1541689535</v>
      </c>
      <c r="DY58" s="193">
        <f t="shared" si="252"/>
        <v>0</v>
      </c>
      <c r="DZ58" s="193">
        <f t="shared" si="252"/>
        <v>0.08286836955</v>
      </c>
      <c r="EA58" s="193">
        <f t="shared" si="252"/>
        <v>0.07015605652</v>
      </c>
      <c r="EB58" s="193">
        <f t="shared" si="252"/>
        <v>0</v>
      </c>
      <c r="EC58" s="193">
        <f t="shared" si="252"/>
        <v>0</v>
      </c>
      <c r="ED58" s="193">
        <f t="shared" si="252"/>
        <v>0</v>
      </c>
      <c r="EE58" s="193">
        <f t="shared" si="252"/>
        <v>0</v>
      </c>
      <c r="EF58" s="193">
        <f t="shared" si="252"/>
        <v>0</v>
      </c>
      <c r="EG58" s="193">
        <f t="shared" si="252"/>
        <v>0</v>
      </c>
      <c r="EH58" s="193">
        <f t="shared" si="252"/>
        <v>0</v>
      </c>
      <c r="EI58" s="193">
        <f t="shared" si="252"/>
        <v>0</v>
      </c>
      <c r="EJ58" s="193">
        <f t="shared" si="252"/>
        <v>0</v>
      </c>
      <c r="EK58" s="193">
        <f t="shared" si="252"/>
        <v>0</v>
      </c>
      <c r="EL58" s="193">
        <f t="shared" si="252"/>
        <v>0</v>
      </c>
      <c r="EM58" s="193">
        <f t="shared" si="252"/>
        <v>0</v>
      </c>
      <c r="EN58" s="193">
        <f t="shared" si="252"/>
        <v>0</v>
      </c>
      <c r="EO58" s="193">
        <f t="shared" si="252"/>
        <v>0</v>
      </c>
      <c r="EP58" s="193">
        <f t="shared" si="252"/>
        <v>0</v>
      </c>
      <c r="EQ58" s="193">
        <f t="shared" si="252"/>
        <v>0</v>
      </c>
      <c r="ER58" s="193">
        <f t="shared" si="252"/>
        <v>0</v>
      </c>
      <c r="ES58" s="193">
        <f t="shared" si="252"/>
        <v>0</v>
      </c>
      <c r="ET58" s="193">
        <f t="shared" si="252"/>
        <v>0</v>
      </c>
      <c r="EU58" s="193">
        <f t="shared" si="19"/>
        <v>3.562673281</v>
      </c>
      <c r="EV58" s="193">
        <f t="shared" ref="EV58:GQ58" si="253">BB58-CY58</f>
        <v>0</v>
      </c>
      <c r="EW58" s="193">
        <f t="shared" si="253"/>
        <v>0</v>
      </c>
      <c r="EX58" s="193">
        <f t="shared" si="253"/>
        <v>0</v>
      </c>
      <c r="EY58" s="193">
        <f t="shared" si="253"/>
        <v>0</v>
      </c>
      <c r="EZ58" s="193">
        <f t="shared" si="253"/>
        <v>0</v>
      </c>
      <c r="FA58" s="193">
        <f t="shared" si="253"/>
        <v>0</v>
      </c>
      <c r="FB58" s="193">
        <f t="shared" si="253"/>
        <v>0</v>
      </c>
      <c r="FC58" s="193">
        <f t="shared" si="253"/>
        <v>0</v>
      </c>
      <c r="FD58" s="193">
        <f t="shared" si="253"/>
        <v>0</v>
      </c>
      <c r="FE58" s="193">
        <f t="shared" si="253"/>
        <v>0</v>
      </c>
      <c r="FF58" s="193">
        <f t="shared" si="253"/>
        <v>0</v>
      </c>
      <c r="FG58" s="193">
        <f t="shared" si="253"/>
        <v>0.0002155957112</v>
      </c>
      <c r="FH58" s="193">
        <f t="shared" si="253"/>
        <v>0.001624627367</v>
      </c>
      <c r="FI58" s="193">
        <f t="shared" si="253"/>
        <v>0.003338589083</v>
      </c>
      <c r="FJ58" s="193">
        <f t="shared" si="253"/>
        <v>0.01024501898</v>
      </c>
      <c r="FK58" s="193">
        <f t="shared" si="253"/>
        <v>0.02319590791</v>
      </c>
      <c r="FL58" s="193">
        <f t="shared" si="253"/>
        <v>0.04308715301</v>
      </c>
      <c r="FM58" s="193">
        <f t="shared" si="253"/>
        <v>0.080293494</v>
      </c>
      <c r="FN58" s="193">
        <f t="shared" si="253"/>
        <v>0.1266280626</v>
      </c>
      <c r="FO58" s="193">
        <f t="shared" si="253"/>
        <v>0.2089273649</v>
      </c>
      <c r="FP58" s="193">
        <f t="shared" si="253"/>
        <v>0.258799529</v>
      </c>
      <c r="FQ58" s="193">
        <f t="shared" si="253"/>
        <v>0.2583989105</v>
      </c>
      <c r="FR58" s="193">
        <f t="shared" si="253"/>
        <v>0.2511877781</v>
      </c>
      <c r="FS58" s="193">
        <f t="shared" si="253"/>
        <v>0.2491846858</v>
      </c>
      <c r="FT58" s="193">
        <f t="shared" si="253"/>
        <v>0.2583989105</v>
      </c>
      <c r="FU58" s="193">
        <f t="shared" si="253"/>
        <v>0.258799529</v>
      </c>
      <c r="FV58" s="193">
        <f t="shared" si="253"/>
        <v>0.2281456503</v>
      </c>
      <c r="FW58" s="193">
        <f t="shared" si="253"/>
        <v>0.2475822119</v>
      </c>
      <c r="FX58" s="193">
        <f t="shared" si="253"/>
        <v>0.2431754088</v>
      </c>
      <c r="FY58" s="193">
        <f t="shared" si="253"/>
        <v>0.2272959284</v>
      </c>
      <c r="FZ58" s="193">
        <f t="shared" si="253"/>
        <v>0.1729129058</v>
      </c>
      <c r="GA58" s="193">
        <f t="shared" si="253"/>
        <v>0.1777959922</v>
      </c>
      <c r="GB58" s="193">
        <f t="shared" si="253"/>
        <v>0.1337921967</v>
      </c>
      <c r="GC58" s="193">
        <f t="shared" si="253"/>
        <v>0.05071180326</v>
      </c>
      <c r="GD58" s="193">
        <f t="shared" si="253"/>
        <v>0.03491843612</v>
      </c>
      <c r="GE58" s="193">
        <f t="shared" si="253"/>
        <v>0.008243109319</v>
      </c>
      <c r="GF58" s="193">
        <f t="shared" si="253"/>
        <v>0.004631357084</v>
      </c>
      <c r="GG58" s="193">
        <f t="shared" si="253"/>
        <v>0.0009929980474</v>
      </c>
      <c r="GH58" s="193">
        <f t="shared" si="253"/>
        <v>0.0001443217364</v>
      </c>
      <c r="GI58" s="193">
        <f t="shared" si="253"/>
        <v>0.000005805120121</v>
      </c>
      <c r="GJ58" s="193">
        <f t="shared" si="253"/>
        <v>0</v>
      </c>
      <c r="GK58" s="193">
        <f t="shared" si="253"/>
        <v>0</v>
      </c>
      <c r="GL58" s="193">
        <f t="shared" si="253"/>
        <v>0</v>
      </c>
      <c r="GM58" s="193">
        <f t="shared" si="253"/>
        <v>0</v>
      </c>
      <c r="GN58" s="193">
        <f t="shared" si="253"/>
        <v>0</v>
      </c>
      <c r="GO58" s="193">
        <f t="shared" si="253"/>
        <v>0</v>
      </c>
      <c r="GP58" s="193">
        <f t="shared" si="253"/>
        <v>0</v>
      </c>
      <c r="GQ58" s="193">
        <f t="shared" si="253"/>
        <v>0</v>
      </c>
      <c r="GR58" s="193">
        <f t="shared" si="21"/>
        <v>8.588845964</v>
      </c>
      <c r="GS58" s="193">
        <f t="shared" ref="GS58:IN58" si="254">E58-EV58</f>
        <v>0.1682597557</v>
      </c>
      <c r="GT58" s="193">
        <f t="shared" si="254"/>
        <v>0.1478282139</v>
      </c>
      <c r="GU58" s="193">
        <f t="shared" si="254"/>
        <v>0.1402164631</v>
      </c>
      <c r="GV58" s="193">
        <f t="shared" si="254"/>
        <v>0.1330053307</v>
      </c>
      <c r="GW58" s="193">
        <f t="shared" si="254"/>
        <v>0.1265954352</v>
      </c>
      <c r="GX58" s="193">
        <f t="shared" si="254"/>
        <v>0.123791106</v>
      </c>
      <c r="GY58" s="193">
        <f t="shared" si="254"/>
        <v>0.1241917244</v>
      </c>
      <c r="GZ58" s="193">
        <f t="shared" si="254"/>
        <v>0.1225892506</v>
      </c>
      <c r="HA58" s="193">
        <f t="shared" si="254"/>
        <v>0.1233904875</v>
      </c>
      <c r="HB58" s="193">
        <f t="shared" si="254"/>
        <v>0.1277972906</v>
      </c>
      <c r="HC58" s="193">
        <f t="shared" si="254"/>
        <v>0.1326047122</v>
      </c>
      <c r="HD58" s="193">
        <f t="shared" si="254"/>
        <v>0.1480132367</v>
      </c>
      <c r="HE58" s="193">
        <f t="shared" si="254"/>
        <v>0.1714425499</v>
      </c>
      <c r="HF58" s="193">
        <f t="shared" si="254"/>
        <v>0.1937656961</v>
      </c>
      <c r="HG58" s="193">
        <f t="shared" si="254"/>
        <v>0.2233155466</v>
      </c>
      <c r="HH58" s="193">
        <f t="shared" si="254"/>
        <v>0.2412122796</v>
      </c>
      <c r="HI58" s="193">
        <f t="shared" si="254"/>
        <v>0.2277309299</v>
      </c>
      <c r="HJ58" s="193">
        <f t="shared" si="254"/>
        <v>0.1977357213</v>
      </c>
      <c r="HK58" s="193">
        <f t="shared" si="254"/>
        <v>0.148196205</v>
      </c>
      <c r="HL58" s="193">
        <f t="shared" si="254"/>
        <v>0.06149009961</v>
      </c>
      <c r="HM58" s="193">
        <f t="shared" si="254"/>
        <v>0</v>
      </c>
      <c r="HN58" s="193">
        <f t="shared" si="254"/>
        <v>0</v>
      </c>
      <c r="HO58" s="193">
        <f t="shared" si="254"/>
        <v>0</v>
      </c>
      <c r="HP58" s="193">
        <f t="shared" si="254"/>
        <v>0</v>
      </c>
      <c r="HQ58" s="193">
        <f t="shared" si="254"/>
        <v>0</v>
      </c>
      <c r="HR58" s="193">
        <f t="shared" si="254"/>
        <v>0</v>
      </c>
      <c r="HS58" s="193">
        <f t="shared" si="254"/>
        <v>0.02624707556</v>
      </c>
      <c r="HT58" s="193">
        <f t="shared" si="254"/>
        <v>0</v>
      </c>
      <c r="HU58" s="193">
        <f t="shared" si="254"/>
        <v>0</v>
      </c>
      <c r="HV58" s="193">
        <f t="shared" si="254"/>
        <v>0.02028628355</v>
      </c>
      <c r="HW58" s="193">
        <f t="shared" si="254"/>
        <v>0.08268167545</v>
      </c>
      <c r="HX58" s="193">
        <f t="shared" si="254"/>
        <v>0.09101899845</v>
      </c>
      <c r="HY58" s="193">
        <f t="shared" si="254"/>
        <v>0.1602617572</v>
      </c>
      <c r="HZ58" s="193">
        <f t="shared" si="254"/>
        <v>0.2834039973</v>
      </c>
      <c r="IA58" s="193">
        <f t="shared" si="254"/>
        <v>0.3560851866</v>
      </c>
      <c r="IB58" s="193">
        <f t="shared" si="254"/>
        <v>0.4138485063</v>
      </c>
      <c r="IC58" s="193">
        <f t="shared" si="254"/>
        <v>0.4321228944</v>
      </c>
      <c r="ID58" s="193">
        <f t="shared" si="254"/>
        <v>0.42830975</v>
      </c>
      <c r="IE58" s="193">
        <f t="shared" si="254"/>
        <v>0.4150967182</v>
      </c>
      <c r="IF58" s="193">
        <f t="shared" si="254"/>
        <v>0.3978083315</v>
      </c>
      <c r="IG58" s="193">
        <f t="shared" si="254"/>
        <v>0.3821900165</v>
      </c>
      <c r="IH58" s="193">
        <f t="shared" si="254"/>
        <v>0.3609572378</v>
      </c>
      <c r="II58" s="193">
        <f t="shared" si="254"/>
        <v>0.3445318807</v>
      </c>
      <c r="IJ58" s="193">
        <f t="shared" si="254"/>
        <v>0.323299102</v>
      </c>
      <c r="IK58" s="193">
        <f t="shared" si="254"/>
        <v>0.3008644679</v>
      </c>
      <c r="IL58" s="193">
        <f t="shared" si="254"/>
        <v>0.2648088059</v>
      </c>
      <c r="IM58" s="193">
        <f t="shared" si="254"/>
        <v>0.2271506702</v>
      </c>
      <c r="IN58" s="193">
        <f t="shared" si="254"/>
        <v>0.1947005744</v>
      </c>
      <c r="IO58" s="193">
        <f t="shared" si="23"/>
        <v>0.8185618012</v>
      </c>
      <c r="IP58" s="193">
        <f t="shared" si="29"/>
        <v>0</v>
      </c>
      <c r="IQ58" s="193">
        <f t="shared" ref="IQ58:KK58" si="255">MAX((MIN(CZ58+IP58,$IO$7))-GT58,0)</f>
        <v>0</v>
      </c>
      <c r="IR58" s="193">
        <f t="shared" si="255"/>
        <v>0</v>
      </c>
      <c r="IS58" s="193">
        <f t="shared" si="255"/>
        <v>0</v>
      </c>
      <c r="IT58" s="193">
        <f t="shared" si="255"/>
        <v>0</v>
      </c>
      <c r="IU58" s="193">
        <f t="shared" si="255"/>
        <v>0</v>
      </c>
      <c r="IV58" s="193">
        <f t="shared" si="255"/>
        <v>0</v>
      </c>
      <c r="IW58" s="193">
        <f t="shared" si="255"/>
        <v>0</v>
      </c>
      <c r="IX58" s="193">
        <f t="shared" si="255"/>
        <v>0</v>
      </c>
      <c r="IY58" s="193">
        <f t="shared" si="255"/>
        <v>0</v>
      </c>
      <c r="IZ58" s="193">
        <f t="shared" si="255"/>
        <v>0</v>
      </c>
      <c r="JA58" s="193">
        <f t="shared" si="255"/>
        <v>0</v>
      </c>
      <c r="JB58" s="193">
        <f t="shared" si="255"/>
        <v>0</v>
      </c>
      <c r="JC58" s="193">
        <f t="shared" si="255"/>
        <v>0</v>
      </c>
      <c r="JD58" s="193">
        <f t="shared" si="255"/>
        <v>0</v>
      </c>
      <c r="JE58" s="193">
        <f t="shared" si="255"/>
        <v>0</v>
      </c>
      <c r="JF58" s="193">
        <f t="shared" si="255"/>
        <v>0</v>
      </c>
      <c r="JG58" s="193">
        <f t="shared" si="255"/>
        <v>0</v>
      </c>
      <c r="JH58" s="193">
        <f t="shared" si="255"/>
        <v>0</v>
      </c>
      <c r="JI58" s="193">
        <f t="shared" si="255"/>
        <v>0</v>
      </c>
      <c r="JJ58" s="193">
        <f t="shared" si="255"/>
        <v>0.0630640098</v>
      </c>
      <c r="JK58" s="193">
        <f t="shared" si="255"/>
        <v>0.1823070099</v>
      </c>
      <c r="JL58" s="193">
        <f t="shared" si="255"/>
        <v>0.2298303297</v>
      </c>
      <c r="JM58" s="193">
        <f t="shared" si="255"/>
        <v>0.3594959185</v>
      </c>
      <c r="JN58" s="193">
        <f t="shared" si="255"/>
        <v>0.5376154972</v>
      </c>
      <c r="JO58" s="193">
        <f t="shared" si="255"/>
        <v>0.6917844507</v>
      </c>
      <c r="JP58" s="193">
        <f t="shared" si="255"/>
        <v>0.6655373751</v>
      </c>
      <c r="JQ58" s="193">
        <f t="shared" si="255"/>
        <v>0.7484057447</v>
      </c>
      <c r="JR58" s="193">
        <f t="shared" si="255"/>
        <v>0.8185618012</v>
      </c>
      <c r="JS58" s="193">
        <f t="shared" si="255"/>
        <v>0.7982755177</v>
      </c>
      <c r="JT58" s="193">
        <f t="shared" si="255"/>
        <v>0.7155938422</v>
      </c>
      <c r="JU58" s="193">
        <f t="shared" si="255"/>
        <v>0.6245748438</v>
      </c>
      <c r="JV58" s="193">
        <f t="shared" si="255"/>
        <v>0.4643130865</v>
      </c>
      <c r="JW58" s="193">
        <f t="shared" si="255"/>
        <v>0.1809090892</v>
      </c>
      <c r="JX58" s="193">
        <f t="shared" si="255"/>
        <v>0</v>
      </c>
      <c r="JY58" s="193">
        <f t="shared" si="255"/>
        <v>0</v>
      </c>
      <c r="JZ58" s="193">
        <f t="shared" si="255"/>
        <v>0</v>
      </c>
      <c r="KA58" s="193">
        <f t="shared" si="255"/>
        <v>0</v>
      </c>
      <c r="KB58" s="193">
        <f t="shared" si="255"/>
        <v>0</v>
      </c>
      <c r="KC58" s="193">
        <f t="shared" si="255"/>
        <v>0</v>
      </c>
      <c r="KD58" s="193">
        <f t="shared" si="255"/>
        <v>0</v>
      </c>
      <c r="KE58" s="193">
        <f t="shared" si="255"/>
        <v>0</v>
      </c>
      <c r="KF58" s="193">
        <f t="shared" si="255"/>
        <v>0</v>
      </c>
      <c r="KG58" s="193">
        <f t="shared" si="255"/>
        <v>0</v>
      </c>
      <c r="KH58" s="193">
        <f t="shared" si="255"/>
        <v>0</v>
      </c>
      <c r="KI58" s="193">
        <f t="shared" si="255"/>
        <v>0</v>
      </c>
      <c r="KJ58" s="193">
        <f t="shared" si="255"/>
        <v>0</v>
      </c>
      <c r="KK58" s="193">
        <f t="shared" si="255"/>
        <v>0</v>
      </c>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row>
    <row r="59" ht="14.25" customHeight="1">
      <c r="A59" s="1">
        <v>2.0</v>
      </c>
      <c r="B59" s="1">
        <f t="shared" ref="B59:C59" si="256">B58+1</f>
        <v>49</v>
      </c>
      <c r="C59" s="267">
        <f t="shared" si="256"/>
        <v>43514</v>
      </c>
      <c r="D59" s="193">
        <f t="shared" si="15"/>
        <v>12.30227197</v>
      </c>
      <c r="E59" s="193">
        <f>(SUMIFS(Profile!$F$2:$F$17521,Profile!$B$2:$B$17521,$B59,Profile!$C$2:$C$17521,E$8))*$C$6</f>
        <v>0.1686603741</v>
      </c>
      <c r="F59" s="193">
        <f>(SUMIFS(Profile!$F$2:$F$17521,Profile!$B$2:$B$17521,$B59,Profile!$C$2:$C$17521,F$8))*$C$6</f>
        <v>0.1498313062</v>
      </c>
      <c r="G59" s="193">
        <f>(SUMIFS(Profile!$F$2:$F$17521,Profile!$B$2:$B$17521,$B59,Profile!$C$2:$C$17521,G$8))*$C$6</f>
        <v>0.1418189369</v>
      </c>
      <c r="H59" s="193">
        <f>(SUMIFS(Profile!$F$2:$F$17521,Profile!$B$2:$B$17521,$B59,Profile!$C$2:$C$17521,H$8))*$C$6</f>
        <v>0.1330053307</v>
      </c>
      <c r="I59" s="193">
        <f>(SUMIFS(Profile!$F$2:$F$17521,Profile!$B$2:$B$17521,$B59,Profile!$C$2:$C$17521,I$8))*$C$6</f>
        <v>0.128999146</v>
      </c>
      <c r="J59" s="193">
        <f>(SUMIFS(Profile!$F$2:$F$17521,Profile!$B$2:$B$17521,$B59,Profile!$C$2:$C$17521,J$8))*$C$6</f>
        <v>0.1257941983</v>
      </c>
      <c r="K59" s="193">
        <f>(SUMIFS(Profile!$F$2:$F$17521,Profile!$B$2:$B$17521,$B59,Profile!$C$2:$C$17521,K$8))*$C$6</f>
        <v>0.1261948168</v>
      </c>
      <c r="L59" s="193">
        <f>(SUMIFS(Profile!$F$2:$F$17521,Profile!$B$2:$B$17521,$B59,Profile!$C$2:$C$17521,L$8))*$C$6</f>
        <v>0.1241917244</v>
      </c>
      <c r="M59" s="193">
        <f>(SUMIFS(Profile!$F$2:$F$17521,Profile!$B$2:$B$17521,$B59,Profile!$C$2:$C$17521,M$8))*$C$6</f>
        <v>0.1249929614</v>
      </c>
      <c r="N59" s="193">
        <f>(SUMIFS(Profile!$F$2:$F$17521,Profile!$B$2:$B$17521,$B59,Profile!$C$2:$C$17521,N$8))*$C$6</f>
        <v>0.1302010014</v>
      </c>
      <c r="O59" s="193">
        <f>(SUMIFS(Profile!$F$2:$F$17521,Profile!$B$2:$B$17521,$B59,Profile!$C$2:$C$17521,O$8))*$C$6</f>
        <v>0.135008423</v>
      </c>
      <c r="P59" s="193">
        <f>(SUMIFS(Profile!$F$2:$F$17521,Profile!$B$2:$B$17521,$B59,Profile!$C$2:$C$17521,P$8))*$C$6</f>
        <v>0.1474275954</v>
      </c>
      <c r="Q59" s="193">
        <f>(SUMIFS(Profile!$F$2:$F$17521,Profile!$B$2:$B$17521,$B59,Profile!$C$2:$C$17521,Q$8))*$C$6</f>
        <v>0.176272125</v>
      </c>
      <c r="R59" s="193">
        <f>(SUMIFS(Profile!$F$2:$F$17521,Profile!$B$2:$B$17521,$B59,Profile!$C$2:$C$17521,R$8))*$C$6</f>
        <v>0.2035141807</v>
      </c>
      <c r="S59" s="193">
        <f>(SUMIFS(Profile!$F$2:$F$17521,Profile!$B$2:$B$17521,$B59,Profile!$C$2:$C$17521,S$8))*$C$6</f>
        <v>0.2375667503</v>
      </c>
      <c r="T59" s="193">
        <f>(SUMIFS(Profile!$F$2:$F$17521,Profile!$B$2:$B$17521,$B59,Profile!$C$2:$C$17521,T$8))*$C$6</f>
        <v>0.2672125167</v>
      </c>
      <c r="U59" s="193">
        <f>(SUMIFS(Profile!$F$2:$F$17521,Profile!$B$2:$B$17521,$B59,Profile!$C$2:$C$17521,U$8))*$C$6</f>
        <v>0.2732217937</v>
      </c>
      <c r="V59" s="193">
        <f>(SUMIFS(Profile!$F$2:$F$17521,Profile!$B$2:$B$17521,$B59,Profile!$C$2:$C$17521,V$8))*$C$6</f>
        <v>0.2816347815</v>
      </c>
      <c r="W59" s="193">
        <f>(SUMIFS(Profile!$F$2:$F$17521,Profile!$B$2:$B$17521,$B59,Profile!$C$2:$C$17521,W$8))*$C$6</f>
        <v>0.2824360184</v>
      </c>
      <c r="X59" s="193">
        <f>(SUMIFS(Profile!$F$2:$F$17521,Profile!$B$2:$B$17521,$B59,Profile!$C$2:$C$17521,X$8))*$C$6</f>
        <v>0.2756255045</v>
      </c>
      <c r="Y59" s="193">
        <f>(SUMIFS(Profile!$F$2:$F$17521,Profile!$B$2:$B$17521,$B59,Profile!$C$2:$C$17521,Y$8))*$C$6</f>
        <v>0.2668118983</v>
      </c>
      <c r="Z59" s="193">
        <f>(SUMIFS(Profile!$F$2:$F$17521,Profile!$B$2:$B$17521,$B59,Profile!$C$2:$C$17521,Z$8))*$C$6</f>
        <v>0.2628057136</v>
      </c>
      <c r="AA59" s="193">
        <f>(SUMIFS(Profile!$F$2:$F$17521,Profile!$B$2:$B$17521,$B59,Profile!$C$2:$C$17521,AA$8))*$C$6</f>
        <v>0.2547933443</v>
      </c>
      <c r="AB59" s="193">
        <f>(SUMIFS(Profile!$F$2:$F$17521,Profile!$B$2:$B$17521,$B59,Profile!$C$2:$C$17521,AB$8))*$C$6</f>
        <v>0.251989015</v>
      </c>
      <c r="AC59" s="193">
        <f>(SUMIFS(Profile!$F$2:$F$17521,Profile!$B$2:$B$17521,$B59,Profile!$C$2:$C$17521,AC$8))*$C$6</f>
        <v>0.2583989105</v>
      </c>
      <c r="AD59" s="193">
        <f>(SUMIFS(Profile!$F$2:$F$17521,Profile!$B$2:$B$17521,$B59,Profile!$C$2:$C$17521,AD$8))*$C$6</f>
        <v>0.2608026213</v>
      </c>
      <c r="AE59" s="193">
        <f>(SUMIFS(Profile!$F$2:$F$17521,Profile!$B$2:$B$17521,$B59,Profile!$C$2:$C$17521,AE$8))*$C$6</f>
        <v>0.2592001474</v>
      </c>
      <c r="AF59" s="193">
        <f>(SUMIFS(Profile!$F$2:$F$17521,Profile!$B$2:$B$17521,$B59,Profile!$C$2:$C$17521,AF$8))*$C$6</f>
        <v>0.251989015</v>
      </c>
      <c r="AG59" s="193">
        <f>(SUMIFS(Profile!$F$2:$F$17521,Profile!$B$2:$B$17521,$B59,Profile!$C$2:$C$17521,AG$8))*$C$6</f>
        <v>0.2503865412</v>
      </c>
      <c r="AH59" s="193">
        <f>(SUMIFS(Profile!$F$2:$F$17521,Profile!$B$2:$B$17521,$B59,Profile!$C$2:$C$17521,AH$8))*$C$6</f>
        <v>0.2571970551</v>
      </c>
      <c r="AI59" s="193">
        <f>(SUMIFS(Profile!$F$2:$F$17521,Profile!$B$2:$B$17521,$B59,Profile!$C$2:$C$17521,AI$8))*$C$6</f>
        <v>0.2620044767</v>
      </c>
      <c r="AJ59" s="193">
        <f>(SUMIFS(Profile!$F$2:$F$17521,Profile!$B$2:$B$17521,$B59,Profile!$C$2:$C$17521,AJ$8))*$C$6</f>
        <v>0.276026123</v>
      </c>
      <c r="AK59" s="193">
        <f>(SUMIFS(Profile!$F$2:$F$17521,Profile!$B$2:$B$17521,$B59,Profile!$C$2:$C$17521,AK$8))*$C$6</f>
        <v>0.299261994</v>
      </c>
      <c r="AL59" s="193">
        <f>(SUMIFS(Profile!$F$2:$F$17521,Profile!$B$2:$B$17521,$B59,Profile!$C$2:$C$17521,AL$8))*$C$6</f>
        <v>0.3369201298</v>
      </c>
      <c r="AM59" s="193">
        <f>(SUMIFS(Profile!$F$2:$F$17521,Profile!$B$2:$B$17521,$B59,Profile!$C$2:$C$17521,AM$8))*$C$6</f>
        <v>0.3950098074</v>
      </c>
      <c r="AN59" s="193">
        <f>(SUMIFS(Profile!$F$2:$F$17521,Profile!$B$2:$B$17521,$B59,Profile!$C$2:$C$17521,AN$8))*$C$6</f>
        <v>0.4245754501</v>
      </c>
      <c r="AO59" s="193">
        <f>(SUMIFS(Profile!$F$2:$F$17521,Profile!$B$2:$B$17521,$B59,Profile!$C$2:$C$17521,AO$8))*$C$6</f>
        <v>0.4384368491</v>
      </c>
      <c r="AP59" s="193">
        <f>(SUMIFS(Profile!$F$2:$F$17521,Profile!$B$2:$B$17521,$B59,Profile!$C$2:$C$17521,AP$8))*$C$6</f>
        <v>0.4321070773</v>
      </c>
      <c r="AQ59" s="193">
        <f>(SUMIFS(Profile!$F$2:$F$17521,Profile!$B$2:$B$17521,$B59,Profile!$C$2:$C$17521,AQ$8))*$C$6</f>
        <v>0.4192071627</v>
      </c>
      <c r="AR59" s="193">
        <f>(SUMIFS(Profile!$F$2:$F$17521,Profile!$B$2:$B$17521,$B59,Profile!$C$2:$C$17521,AR$8))*$C$6</f>
        <v>0.3966122812</v>
      </c>
      <c r="AS59" s="193">
        <f>(SUMIFS(Profile!$F$2:$F$17521,Profile!$B$2:$B$17521,$B59,Profile!$C$2:$C$17521,AS$8))*$C$6</f>
        <v>0.3837924903</v>
      </c>
      <c r="AT59" s="193">
        <f>(SUMIFS(Profile!$F$2:$F$17521,Profile!$B$2:$B$17521,$B59,Profile!$C$2:$C$17521,AT$8))*$C$6</f>
        <v>0.3629603301</v>
      </c>
      <c r="AU59" s="193">
        <f>(SUMIFS(Profile!$F$2:$F$17521,Profile!$B$2:$B$17521,$B59,Profile!$C$2:$C$17521,AU$8))*$C$6</f>
        <v>0.3445318807</v>
      </c>
      <c r="AV59" s="193">
        <f>(SUMIFS(Profile!$F$2:$F$17521,Profile!$B$2:$B$17521,$B59,Profile!$C$2:$C$17521,AV$8))*$C$6</f>
        <v>0.3257028128</v>
      </c>
      <c r="AW59" s="193">
        <f>(SUMIFS(Profile!$F$2:$F$17521,Profile!$B$2:$B$17521,$B59,Profile!$C$2:$C$17521,AW$8))*$C$6</f>
        <v>0.3028675602</v>
      </c>
      <c r="AX59" s="193">
        <f>(SUMIFS(Profile!$F$2:$F$17521,Profile!$B$2:$B$17521,$B59,Profile!$C$2:$C$17521,AX$8))*$C$6</f>
        <v>0.2680137537</v>
      </c>
      <c r="AY59" s="193">
        <f>(SUMIFS(Profile!$F$2:$F$17521,Profile!$B$2:$B$17521,$B59,Profile!$C$2:$C$17521,AY$8))*$C$6</f>
        <v>0.2303556179</v>
      </c>
      <c r="AZ59" s="193">
        <f>(SUMIFS(Profile!$F$2:$F$17521,Profile!$B$2:$B$17521,$B59,Profile!$C$2:$C$17521,AZ$8))*$C$6</f>
        <v>0.1959024298</v>
      </c>
      <c r="BA59" s="193">
        <f t="shared" si="16"/>
        <v>6.139032813</v>
      </c>
      <c r="BB59" s="193">
        <f>(SUMIFS(Profile!$E$2:$E$17521,Profile!$B$2:$B$17521,$B59,Profile!$C$2:$C$17521,BB$8))*$C$9</f>
        <v>0</v>
      </c>
      <c r="BC59" s="193">
        <f>(SUMIFS(Profile!$E$2:$E$17521,Profile!$B$2:$B$17521,$B59,Profile!$C$2:$C$17521,BC$8))*$C$9</f>
        <v>0</v>
      </c>
      <c r="BD59" s="193">
        <f>(SUMIFS(Profile!$E$2:$E$17521,Profile!$B$2:$B$17521,$B59,Profile!$C$2:$C$17521,BD$8))*$C$9</f>
        <v>0</v>
      </c>
      <c r="BE59" s="193">
        <f>(SUMIFS(Profile!$E$2:$E$17521,Profile!$B$2:$B$17521,$B59,Profile!$C$2:$C$17521,BE$8))*$C$9</f>
        <v>0</v>
      </c>
      <c r="BF59" s="193">
        <f>(SUMIFS(Profile!$E$2:$E$17521,Profile!$B$2:$B$17521,$B59,Profile!$C$2:$C$17521,BF$8))*$C$9</f>
        <v>0</v>
      </c>
      <c r="BG59" s="193">
        <f>(SUMIFS(Profile!$E$2:$E$17521,Profile!$B$2:$B$17521,$B59,Profile!$C$2:$C$17521,BG$8))*$C$9</f>
        <v>0</v>
      </c>
      <c r="BH59" s="193">
        <f>(SUMIFS(Profile!$E$2:$E$17521,Profile!$B$2:$B$17521,$B59,Profile!$C$2:$C$17521,BH$8))*$C$9</f>
        <v>0</v>
      </c>
      <c r="BI59" s="193">
        <f>(SUMIFS(Profile!$E$2:$E$17521,Profile!$B$2:$B$17521,$B59,Profile!$C$2:$C$17521,BI$8))*$C$9</f>
        <v>0</v>
      </c>
      <c r="BJ59" s="193">
        <f>(SUMIFS(Profile!$E$2:$E$17521,Profile!$B$2:$B$17521,$B59,Profile!$C$2:$C$17521,BJ$8))*$C$9</f>
        <v>0</v>
      </c>
      <c r="BK59" s="193">
        <f>(SUMIFS(Profile!$E$2:$E$17521,Profile!$B$2:$B$17521,$B59,Profile!$C$2:$C$17521,BK$8))*$C$9</f>
        <v>0</v>
      </c>
      <c r="BL59" s="193">
        <f>(SUMIFS(Profile!$E$2:$E$17521,Profile!$B$2:$B$17521,$B59,Profile!$C$2:$C$17521,BL$8))*$C$9</f>
        <v>0.00001144898691</v>
      </c>
      <c r="BM59" s="193">
        <f>(SUMIFS(Profile!$E$2:$E$17521,Profile!$B$2:$B$17521,$B59,Profile!$C$2:$C$17521,BM$8))*$C$9</f>
        <v>0.0005193969975</v>
      </c>
      <c r="BN59" s="193">
        <f>(SUMIFS(Profile!$E$2:$E$17521,Profile!$B$2:$B$17521,$B59,Profile!$C$2:$C$17521,BN$8))*$C$9</f>
        <v>0.001495463445</v>
      </c>
      <c r="BO59" s="193">
        <f>(SUMIFS(Profile!$E$2:$E$17521,Profile!$B$2:$B$17521,$B59,Profile!$C$2:$C$17521,BO$8))*$C$9</f>
        <v>0.002957708702</v>
      </c>
      <c r="BP59" s="193">
        <f>(SUMIFS(Profile!$E$2:$E$17521,Profile!$B$2:$B$17521,$B59,Profile!$C$2:$C$17521,BP$8))*$C$9</f>
        <v>0.01658481464</v>
      </c>
      <c r="BQ59" s="193">
        <f>(SUMIFS(Profile!$E$2:$E$17521,Profile!$B$2:$B$17521,$B59,Profile!$C$2:$C$17521,BQ$8))*$C$9</f>
        <v>0.02050379858</v>
      </c>
      <c r="BR59" s="193">
        <f>(SUMIFS(Profile!$E$2:$E$17521,Profile!$B$2:$B$17521,$B59,Profile!$C$2:$C$17521,BR$8))*$C$9</f>
        <v>0.08115546201</v>
      </c>
      <c r="BS59" s="193">
        <f>(SUMIFS(Profile!$E$2:$E$17521,Profile!$B$2:$B$17521,$B59,Profile!$C$2:$C$17521,BS$8))*$C$9</f>
        <v>0.1828007054</v>
      </c>
      <c r="BT59" s="193">
        <f>(SUMIFS(Profile!$E$2:$E$17521,Profile!$B$2:$B$17521,$B59,Profile!$C$2:$C$17521,BT$8))*$C$9</f>
        <v>0.2295854671</v>
      </c>
      <c r="BU59" s="193">
        <f>(SUMIFS(Profile!$E$2:$E$17521,Profile!$B$2:$B$17521,$B59,Profile!$C$2:$C$17521,BU$8))*$C$9</f>
        <v>0.365798812</v>
      </c>
      <c r="BV59" s="193">
        <f>(SUMIFS(Profile!$E$2:$E$17521,Profile!$B$2:$B$17521,$B59,Profile!$C$2:$C$17521,BV$8))*$C$9</f>
        <v>0.5225244533</v>
      </c>
      <c r="BW59" s="193">
        <f>(SUMIFS(Profile!$E$2:$E$17521,Profile!$B$2:$B$17521,$B59,Profile!$C$2:$C$17521,BW$8))*$C$9</f>
        <v>0.6116335295</v>
      </c>
      <c r="BX59" s="193">
        <f>(SUMIFS(Profile!$E$2:$E$17521,Profile!$B$2:$B$17521,$B59,Profile!$C$2:$C$17521,BX$8))*$C$9</f>
        <v>0.5119159516</v>
      </c>
      <c r="BY59" s="193">
        <f>(SUMIFS(Profile!$E$2:$E$17521,Profile!$B$2:$B$17521,$B59,Profile!$C$2:$C$17521,BY$8))*$C$9</f>
        <v>0.4894006591</v>
      </c>
      <c r="BZ59" s="193">
        <f>(SUMIFS(Profile!$E$2:$E$17521,Profile!$B$2:$B$17521,$B59,Profile!$C$2:$C$17521,BZ$8))*$C$9</f>
        <v>0.4763840757</v>
      </c>
      <c r="CA59" s="193">
        <f>(SUMIFS(Profile!$E$2:$E$17521,Profile!$B$2:$B$17521,$B59,Profile!$C$2:$C$17521,CA$8))*$C$9</f>
        <v>0.4867396523</v>
      </c>
      <c r="CB59" s="193">
        <f>(SUMIFS(Profile!$E$2:$E$17521,Profile!$B$2:$B$17521,$B59,Profile!$C$2:$C$17521,CB$8))*$C$9</f>
        <v>0.4524726104</v>
      </c>
      <c r="CC59" s="193">
        <f>(SUMIFS(Profile!$E$2:$E$17521,Profile!$B$2:$B$17521,$B59,Profile!$C$2:$C$17521,CC$8))*$C$9</f>
        <v>0.3954029739</v>
      </c>
      <c r="CD59" s="193">
        <f>(SUMIFS(Profile!$E$2:$E$17521,Profile!$B$2:$B$17521,$B59,Profile!$C$2:$C$17521,CD$8))*$C$9</f>
        <v>0.3485281416</v>
      </c>
      <c r="CE59" s="193">
        <f>(SUMIFS(Profile!$E$2:$E$17521,Profile!$B$2:$B$17521,$B59,Profile!$C$2:$C$17521,CE$8))*$C$9</f>
        <v>0.3092890329</v>
      </c>
      <c r="CF59" s="193">
        <f>(SUMIFS(Profile!$E$2:$E$17521,Profile!$B$2:$B$17521,$B59,Profile!$C$2:$C$17521,CF$8))*$C$9</f>
        <v>0.2432202644</v>
      </c>
      <c r="CG59" s="193">
        <f>(SUMIFS(Profile!$E$2:$E$17521,Profile!$B$2:$B$17521,$B59,Profile!$C$2:$C$17521,CG$8))*$C$9</f>
        <v>0.1887056299</v>
      </c>
      <c r="CH59" s="193">
        <f>(SUMIFS(Profile!$E$2:$E$17521,Profile!$B$2:$B$17521,$B59,Profile!$C$2:$C$17521,CH$8))*$C$9</f>
        <v>0.1201023999</v>
      </c>
      <c r="CI59" s="193">
        <f>(SUMIFS(Profile!$E$2:$E$17521,Profile!$B$2:$B$17521,$B59,Profile!$C$2:$C$17521,CI$8))*$C$9</f>
        <v>0.05442463152</v>
      </c>
      <c r="CJ59" s="193">
        <f>(SUMIFS(Profile!$E$2:$E$17521,Profile!$B$2:$B$17521,$B59,Profile!$C$2:$C$17521,CJ$8))*$C$9</f>
        <v>0.017738954</v>
      </c>
      <c r="CK59" s="193">
        <f>(SUMIFS(Profile!$E$2:$E$17521,Profile!$B$2:$B$17521,$B59,Profile!$C$2:$C$17521,CK$8))*$C$9</f>
        <v>0.005257826297</v>
      </c>
      <c r="CL59" s="193">
        <f>(SUMIFS(Profile!$E$2:$E$17521,Profile!$B$2:$B$17521,$B59,Profile!$C$2:$C$17521,CL$8))*$C$9</f>
        <v>0.002338173382</v>
      </c>
      <c r="CM59" s="193">
        <f>(SUMIFS(Profile!$E$2:$E$17521,Profile!$B$2:$B$17521,$B59,Profile!$C$2:$C$17521,CM$8))*$C$9</f>
        <v>0.001108777943</v>
      </c>
      <c r="CN59" s="193">
        <f>(SUMIFS(Profile!$E$2:$E$17521,Profile!$B$2:$B$17521,$B59,Profile!$C$2:$C$17521,CN$8))*$C$9</f>
        <v>0.0003995857684</v>
      </c>
      <c r="CO59" s="193">
        <f>(SUMIFS(Profile!$E$2:$E$17521,Profile!$B$2:$B$17521,$B59,Profile!$C$2:$C$17521,CO$8))*$C$9</f>
        <v>0.00003241192068</v>
      </c>
      <c r="CP59" s="193">
        <f>(SUMIFS(Profile!$E$2:$E$17521,Profile!$B$2:$B$17521,$B59,Profile!$C$2:$C$17521,CP$8))*$C$9</f>
        <v>0</v>
      </c>
      <c r="CQ59" s="193">
        <f>(SUMIFS(Profile!$E$2:$E$17521,Profile!$B$2:$B$17521,$B59,Profile!$C$2:$C$17521,CQ$8))*$C$9</f>
        <v>0</v>
      </c>
      <c r="CR59" s="193">
        <f>(SUMIFS(Profile!$E$2:$E$17521,Profile!$B$2:$B$17521,$B59,Profile!$C$2:$C$17521,CR$8))*$C$9</f>
        <v>0</v>
      </c>
      <c r="CS59" s="193">
        <f>(SUMIFS(Profile!$E$2:$E$17521,Profile!$B$2:$B$17521,$B59,Profile!$C$2:$C$17521,CS$8))*$C$9</f>
        <v>0</v>
      </c>
      <c r="CT59" s="193">
        <f>(SUMIFS(Profile!$E$2:$E$17521,Profile!$B$2:$B$17521,$B59,Profile!$C$2:$C$17521,CT$8))*$C$9</f>
        <v>0</v>
      </c>
      <c r="CU59" s="193">
        <f>(SUMIFS(Profile!$E$2:$E$17521,Profile!$B$2:$B$17521,$B59,Profile!$C$2:$C$17521,CU$8))*$C$9</f>
        <v>0</v>
      </c>
      <c r="CV59" s="193">
        <f>(SUMIFS(Profile!$E$2:$E$17521,Profile!$B$2:$B$17521,$B59,Profile!$C$2:$C$17521,CV$8))*$C$9</f>
        <v>0</v>
      </c>
      <c r="CW59" s="193">
        <f>(SUMIFS(Profile!$E$2:$E$17521,Profile!$B$2:$B$17521,$B59,Profile!$C$2:$C$17521,CW$8))*$C$9</f>
        <v>0</v>
      </c>
      <c r="CX59" s="193">
        <f t="shared" si="17"/>
        <v>2.120090126</v>
      </c>
      <c r="CY59" s="193">
        <f t="shared" ref="CY59:ET59" si="257">MAX(BB59-E59,0)</f>
        <v>0</v>
      </c>
      <c r="CZ59" s="193">
        <f t="shared" si="257"/>
        <v>0</v>
      </c>
      <c r="DA59" s="193">
        <f t="shared" si="257"/>
        <v>0</v>
      </c>
      <c r="DB59" s="193">
        <f t="shared" si="257"/>
        <v>0</v>
      </c>
      <c r="DC59" s="193">
        <f t="shared" si="257"/>
        <v>0</v>
      </c>
      <c r="DD59" s="193">
        <f t="shared" si="257"/>
        <v>0</v>
      </c>
      <c r="DE59" s="193">
        <f t="shared" si="257"/>
        <v>0</v>
      </c>
      <c r="DF59" s="193">
        <f t="shared" si="257"/>
        <v>0</v>
      </c>
      <c r="DG59" s="193">
        <f t="shared" si="257"/>
        <v>0</v>
      </c>
      <c r="DH59" s="193">
        <f t="shared" si="257"/>
        <v>0</v>
      </c>
      <c r="DI59" s="193">
        <f t="shared" si="257"/>
        <v>0</v>
      </c>
      <c r="DJ59" s="193">
        <f t="shared" si="257"/>
        <v>0</v>
      </c>
      <c r="DK59" s="193">
        <f t="shared" si="257"/>
        <v>0</v>
      </c>
      <c r="DL59" s="193">
        <f t="shared" si="257"/>
        <v>0</v>
      </c>
      <c r="DM59" s="193">
        <f t="shared" si="257"/>
        <v>0</v>
      </c>
      <c r="DN59" s="193">
        <f t="shared" si="257"/>
        <v>0</v>
      </c>
      <c r="DO59" s="193">
        <f t="shared" si="257"/>
        <v>0</v>
      </c>
      <c r="DP59" s="193">
        <f t="shared" si="257"/>
        <v>0</v>
      </c>
      <c r="DQ59" s="193">
        <f t="shared" si="257"/>
        <v>0</v>
      </c>
      <c r="DR59" s="193">
        <f t="shared" si="257"/>
        <v>0.09017330748</v>
      </c>
      <c r="DS59" s="193">
        <f t="shared" si="257"/>
        <v>0.255712555</v>
      </c>
      <c r="DT59" s="193">
        <f t="shared" si="257"/>
        <v>0.3488278159</v>
      </c>
      <c r="DU59" s="193">
        <f t="shared" si="257"/>
        <v>0.2571226073</v>
      </c>
      <c r="DV59" s="193">
        <f t="shared" si="257"/>
        <v>0.2374116441</v>
      </c>
      <c r="DW59" s="193">
        <f t="shared" si="257"/>
        <v>0.2179851652</v>
      </c>
      <c r="DX59" s="193">
        <f t="shared" si="257"/>
        <v>0.225937031</v>
      </c>
      <c r="DY59" s="193">
        <f t="shared" si="257"/>
        <v>0.193272463</v>
      </c>
      <c r="DZ59" s="193">
        <f t="shared" si="257"/>
        <v>0.1434139589</v>
      </c>
      <c r="EA59" s="193">
        <f t="shared" si="257"/>
        <v>0.09814160041</v>
      </c>
      <c r="EB59" s="193">
        <f t="shared" si="257"/>
        <v>0.05209197779</v>
      </c>
      <c r="EC59" s="193">
        <f t="shared" si="257"/>
        <v>0</v>
      </c>
      <c r="ED59" s="193">
        <f t="shared" si="257"/>
        <v>0</v>
      </c>
      <c r="EE59" s="193">
        <f t="shared" si="257"/>
        <v>0</v>
      </c>
      <c r="EF59" s="193">
        <f t="shared" si="257"/>
        <v>0</v>
      </c>
      <c r="EG59" s="193">
        <f t="shared" si="257"/>
        <v>0</v>
      </c>
      <c r="EH59" s="193">
        <f t="shared" si="257"/>
        <v>0</v>
      </c>
      <c r="EI59" s="193">
        <f t="shared" si="257"/>
        <v>0</v>
      </c>
      <c r="EJ59" s="193">
        <f t="shared" si="257"/>
        <v>0</v>
      </c>
      <c r="EK59" s="193">
        <f t="shared" si="257"/>
        <v>0</v>
      </c>
      <c r="EL59" s="193">
        <f t="shared" si="257"/>
        <v>0</v>
      </c>
      <c r="EM59" s="193">
        <f t="shared" si="257"/>
        <v>0</v>
      </c>
      <c r="EN59" s="193">
        <f t="shared" si="257"/>
        <v>0</v>
      </c>
      <c r="EO59" s="193">
        <f t="shared" si="257"/>
        <v>0</v>
      </c>
      <c r="EP59" s="193">
        <f t="shared" si="257"/>
        <v>0</v>
      </c>
      <c r="EQ59" s="193">
        <f t="shared" si="257"/>
        <v>0</v>
      </c>
      <c r="ER59" s="193">
        <f t="shared" si="257"/>
        <v>0</v>
      </c>
      <c r="ES59" s="193">
        <f t="shared" si="257"/>
        <v>0</v>
      </c>
      <c r="ET59" s="193">
        <f t="shared" si="257"/>
        <v>0</v>
      </c>
      <c r="EU59" s="193">
        <f t="shared" si="19"/>
        <v>4.018942687</v>
      </c>
      <c r="EV59" s="193">
        <f t="shared" ref="EV59:GQ59" si="258">BB59-CY59</f>
        <v>0</v>
      </c>
      <c r="EW59" s="193">
        <f t="shared" si="258"/>
        <v>0</v>
      </c>
      <c r="EX59" s="193">
        <f t="shared" si="258"/>
        <v>0</v>
      </c>
      <c r="EY59" s="193">
        <f t="shared" si="258"/>
        <v>0</v>
      </c>
      <c r="EZ59" s="193">
        <f t="shared" si="258"/>
        <v>0</v>
      </c>
      <c r="FA59" s="193">
        <f t="shared" si="258"/>
        <v>0</v>
      </c>
      <c r="FB59" s="193">
        <f t="shared" si="258"/>
        <v>0</v>
      </c>
      <c r="FC59" s="193">
        <f t="shared" si="258"/>
        <v>0</v>
      </c>
      <c r="FD59" s="193">
        <f t="shared" si="258"/>
        <v>0</v>
      </c>
      <c r="FE59" s="193">
        <f t="shared" si="258"/>
        <v>0</v>
      </c>
      <c r="FF59" s="193">
        <f t="shared" si="258"/>
        <v>0.00001144898691</v>
      </c>
      <c r="FG59" s="193">
        <f t="shared" si="258"/>
        <v>0.0005193969975</v>
      </c>
      <c r="FH59" s="193">
        <f t="shared" si="258"/>
        <v>0.001495463445</v>
      </c>
      <c r="FI59" s="193">
        <f t="shared" si="258"/>
        <v>0.002957708702</v>
      </c>
      <c r="FJ59" s="193">
        <f t="shared" si="258"/>
        <v>0.01658481464</v>
      </c>
      <c r="FK59" s="193">
        <f t="shared" si="258"/>
        <v>0.02050379858</v>
      </c>
      <c r="FL59" s="193">
        <f t="shared" si="258"/>
        <v>0.08115546201</v>
      </c>
      <c r="FM59" s="193">
        <f t="shared" si="258"/>
        <v>0.1828007054</v>
      </c>
      <c r="FN59" s="193">
        <f t="shared" si="258"/>
        <v>0.2295854671</v>
      </c>
      <c r="FO59" s="193">
        <f t="shared" si="258"/>
        <v>0.2756255045</v>
      </c>
      <c r="FP59" s="193">
        <f t="shared" si="258"/>
        <v>0.2668118983</v>
      </c>
      <c r="FQ59" s="193">
        <f t="shared" si="258"/>
        <v>0.2628057136</v>
      </c>
      <c r="FR59" s="193">
        <f t="shared" si="258"/>
        <v>0.2547933443</v>
      </c>
      <c r="FS59" s="193">
        <f t="shared" si="258"/>
        <v>0.251989015</v>
      </c>
      <c r="FT59" s="193">
        <f t="shared" si="258"/>
        <v>0.2583989105</v>
      </c>
      <c r="FU59" s="193">
        <f t="shared" si="258"/>
        <v>0.2608026213</v>
      </c>
      <c r="FV59" s="193">
        <f t="shared" si="258"/>
        <v>0.2592001474</v>
      </c>
      <c r="FW59" s="193">
        <f t="shared" si="258"/>
        <v>0.251989015</v>
      </c>
      <c r="FX59" s="193">
        <f t="shared" si="258"/>
        <v>0.2503865412</v>
      </c>
      <c r="FY59" s="193">
        <f t="shared" si="258"/>
        <v>0.2571970551</v>
      </c>
      <c r="FZ59" s="193">
        <f t="shared" si="258"/>
        <v>0.2432202644</v>
      </c>
      <c r="GA59" s="193">
        <f t="shared" si="258"/>
        <v>0.1887056299</v>
      </c>
      <c r="GB59" s="193">
        <f t="shared" si="258"/>
        <v>0.1201023999</v>
      </c>
      <c r="GC59" s="193">
        <f t="shared" si="258"/>
        <v>0.05442463152</v>
      </c>
      <c r="GD59" s="193">
        <f t="shared" si="258"/>
        <v>0.017738954</v>
      </c>
      <c r="GE59" s="193">
        <f t="shared" si="258"/>
        <v>0.005257826297</v>
      </c>
      <c r="GF59" s="193">
        <f t="shared" si="258"/>
        <v>0.002338173382</v>
      </c>
      <c r="GG59" s="193">
        <f t="shared" si="258"/>
        <v>0.001108777943</v>
      </c>
      <c r="GH59" s="193">
        <f t="shared" si="258"/>
        <v>0.0003995857684</v>
      </c>
      <c r="GI59" s="193">
        <f t="shared" si="258"/>
        <v>0.00003241192068</v>
      </c>
      <c r="GJ59" s="193">
        <f t="shared" si="258"/>
        <v>0</v>
      </c>
      <c r="GK59" s="193">
        <f t="shared" si="258"/>
        <v>0</v>
      </c>
      <c r="GL59" s="193">
        <f t="shared" si="258"/>
        <v>0</v>
      </c>
      <c r="GM59" s="193">
        <f t="shared" si="258"/>
        <v>0</v>
      </c>
      <c r="GN59" s="193">
        <f t="shared" si="258"/>
        <v>0</v>
      </c>
      <c r="GO59" s="193">
        <f t="shared" si="258"/>
        <v>0</v>
      </c>
      <c r="GP59" s="193">
        <f t="shared" si="258"/>
        <v>0</v>
      </c>
      <c r="GQ59" s="193">
        <f t="shared" si="258"/>
        <v>0</v>
      </c>
      <c r="GR59" s="193">
        <f t="shared" si="21"/>
        <v>8.283329287</v>
      </c>
      <c r="GS59" s="193">
        <f t="shared" ref="GS59:IN59" si="259">E59-EV59</f>
        <v>0.1686603741</v>
      </c>
      <c r="GT59" s="193">
        <f t="shared" si="259"/>
        <v>0.1498313062</v>
      </c>
      <c r="GU59" s="193">
        <f t="shared" si="259"/>
        <v>0.1418189369</v>
      </c>
      <c r="GV59" s="193">
        <f t="shared" si="259"/>
        <v>0.1330053307</v>
      </c>
      <c r="GW59" s="193">
        <f t="shared" si="259"/>
        <v>0.128999146</v>
      </c>
      <c r="GX59" s="193">
        <f t="shared" si="259"/>
        <v>0.1257941983</v>
      </c>
      <c r="GY59" s="193">
        <f t="shared" si="259"/>
        <v>0.1261948168</v>
      </c>
      <c r="GZ59" s="193">
        <f t="shared" si="259"/>
        <v>0.1241917244</v>
      </c>
      <c r="HA59" s="193">
        <f t="shared" si="259"/>
        <v>0.1249929614</v>
      </c>
      <c r="HB59" s="193">
        <f t="shared" si="259"/>
        <v>0.1302010014</v>
      </c>
      <c r="HC59" s="193">
        <f t="shared" si="259"/>
        <v>0.134996974</v>
      </c>
      <c r="HD59" s="193">
        <f t="shared" si="259"/>
        <v>0.1469081984</v>
      </c>
      <c r="HE59" s="193">
        <f t="shared" si="259"/>
        <v>0.1747766615</v>
      </c>
      <c r="HF59" s="193">
        <f t="shared" si="259"/>
        <v>0.200556472</v>
      </c>
      <c r="HG59" s="193">
        <f t="shared" si="259"/>
        <v>0.2209819356</v>
      </c>
      <c r="HH59" s="193">
        <f t="shared" si="259"/>
        <v>0.2467087182</v>
      </c>
      <c r="HI59" s="193">
        <f t="shared" si="259"/>
        <v>0.1920663317</v>
      </c>
      <c r="HJ59" s="193">
        <f t="shared" si="259"/>
        <v>0.09883407611</v>
      </c>
      <c r="HK59" s="193">
        <f t="shared" si="259"/>
        <v>0.05285055138</v>
      </c>
      <c r="HL59" s="193">
        <f t="shared" si="259"/>
        <v>0</v>
      </c>
      <c r="HM59" s="193">
        <f t="shared" si="259"/>
        <v>0</v>
      </c>
      <c r="HN59" s="193">
        <f t="shared" si="259"/>
        <v>0</v>
      </c>
      <c r="HO59" s="193">
        <f t="shared" si="259"/>
        <v>0</v>
      </c>
      <c r="HP59" s="193">
        <f t="shared" si="259"/>
        <v>0</v>
      </c>
      <c r="HQ59" s="193">
        <f t="shared" si="259"/>
        <v>0</v>
      </c>
      <c r="HR59" s="193">
        <f t="shared" si="259"/>
        <v>0</v>
      </c>
      <c r="HS59" s="193">
        <f t="shared" si="259"/>
        <v>0</v>
      </c>
      <c r="HT59" s="193">
        <f t="shared" si="259"/>
        <v>0</v>
      </c>
      <c r="HU59" s="193">
        <f t="shared" si="259"/>
        <v>0</v>
      </c>
      <c r="HV59" s="193">
        <f t="shared" si="259"/>
        <v>0</v>
      </c>
      <c r="HW59" s="193">
        <f t="shared" si="259"/>
        <v>0.01878421231</v>
      </c>
      <c r="HX59" s="193">
        <f t="shared" si="259"/>
        <v>0.08732049305</v>
      </c>
      <c r="HY59" s="193">
        <f t="shared" si="259"/>
        <v>0.1791595941</v>
      </c>
      <c r="HZ59" s="193">
        <f t="shared" si="259"/>
        <v>0.2824954983</v>
      </c>
      <c r="IA59" s="193">
        <f t="shared" si="259"/>
        <v>0.3772708534</v>
      </c>
      <c r="IB59" s="193">
        <f t="shared" si="259"/>
        <v>0.4193176238</v>
      </c>
      <c r="IC59" s="193">
        <f t="shared" si="259"/>
        <v>0.4360986757</v>
      </c>
      <c r="ID59" s="193">
        <f t="shared" si="259"/>
        <v>0.4309982994</v>
      </c>
      <c r="IE59" s="193">
        <f t="shared" si="259"/>
        <v>0.4188075769</v>
      </c>
      <c r="IF59" s="193">
        <f t="shared" si="259"/>
        <v>0.3965798693</v>
      </c>
      <c r="IG59" s="193">
        <f t="shared" si="259"/>
        <v>0.3837924903</v>
      </c>
      <c r="IH59" s="193">
        <f t="shared" si="259"/>
        <v>0.3629603301</v>
      </c>
      <c r="II59" s="193">
        <f t="shared" si="259"/>
        <v>0.3445318807</v>
      </c>
      <c r="IJ59" s="193">
        <f t="shared" si="259"/>
        <v>0.3257028128</v>
      </c>
      <c r="IK59" s="193">
        <f t="shared" si="259"/>
        <v>0.3028675602</v>
      </c>
      <c r="IL59" s="193">
        <f t="shared" si="259"/>
        <v>0.2680137537</v>
      </c>
      <c r="IM59" s="193">
        <f t="shared" si="259"/>
        <v>0.2303556179</v>
      </c>
      <c r="IN59" s="193">
        <f t="shared" si="259"/>
        <v>0.1959024298</v>
      </c>
      <c r="IO59" s="193">
        <f t="shared" si="23"/>
        <v>2.120090126</v>
      </c>
      <c r="IP59" s="193">
        <f t="shared" si="29"/>
        <v>0</v>
      </c>
      <c r="IQ59" s="193">
        <f t="shared" ref="IQ59:KK59" si="260">MAX((MIN(CZ59+IP59,$IO$7))-GT59,0)</f>
        <v>0</v>
      </c>
      <c r="IR59" s="193">
        <f t="shared" si="260"/>
        <v>0</v>
      </c>
      <c r="IS59" s="193">
        <f t="shared" si="260"/>
        <v>0</v>
      </c>
      <c r="IT59" s="193">
        <f t="shared" si="260"/>
        <v>0</v>
      </c>
      <c r="IU59" s="193">
        <f t="shared" si="260"/>
        <v>0</v>
      </c>
      <c r="IV59" s="193">
        <f t="shared" si="260"/>
        <v>0</v>
      </c>
      <c r="IW59" s="193">
        <f t="shared" si="260"/>
        <v>0</v>
      </c>
      <c r="IX59" s="193">
        <f t="shared" si="260"/>
        <v>0</v>
      </c>
      <c r="IY59" s="193">
        <f t="shared" si="260"/>
        <v>0</v>
      </c>
      <c r="IZ59" s="193">
        <f t="shared" si="260"/>
        <v>0</v>
      </c>
      <c r="JA59" s="193">
        <f t="shared" si="260"/>
        <v>0</v>
      </c>
      <c r="JB59" s="193">
        <f t="shared" si="260"/>
        <v>0</v>
      </c>
      <c r="JC59" s="193">
        <f t="shared" si="260"/>
        <v>0</v>
      </c>
      <c r="JD59" s="193">
        <f t="shared" si="260"/>
        <v>0</v>
      </c>
      <c r="JE59" s="193">
        <f t="shared" si="260"/>
        <v>0</v>
      </c>
      <c r="JF59" s="193">
        <f t="shared" si="260"/>
        <v>0</v>
      </c>
      <c r="JG59" s="193">
        <f t="shared" si="260"/>
        <v>0</v>
      </c>
      <c r="JH59" s="193">
        <f t="shared" si="260"/>
        <v>0</v>
      </c>
      <c r="JI59" s="193">
        <f t="shared" si="260"/>
        <v>0.09017330748</v>
      </c>
      <c r="JJ59" s="193">
        <f t="shared" si="260"/>
        <v>0.3458858625</v>
      </c>
      <c r="JK59" s="193">
        <f t="shared" si="260"/>
        <v>0.6947136784</v>
      </c>
      <c r="JL59" s="193">
        <f t="shared" si="260"/>
        <v>0.9518362857</v>
      </c>
      <c r="JM59" s="193">
        <f t="shared" si="260"/>
        <v>1.18924793</v>
      </c>
      <c r="JN59" s="193">
        <f t="shared" si="260"/>
        <v>1.407233095</v>
      </c>
      <c r="JO59" s="193">
        <f t="shared" si="260"/>
        <v>1.633170126</v>
      </c>
      <c r="JP59" s="193">
        <f t="shared" si="260"/>
        <v>1.826442589</v>
      </c>
      <c r="JQ59" s="193">
        <f t="shared" si="260"/>
        <v>1.969856548</v>
      </c>
      <c r="JR59" s="193">
        <f t="shared" si="260"/>
        <v>2.067998148</v>
      </c>
      <c r="JS59" s="193">
        <f t="shared" si="260"/>
        <v>2.120090126</v>
      </c>
      <c r="JT59" s="193">
        <f t="shared" si="260"/>
        <v>2.101305914</v>
      </c>
      <c r="JU59" s="193">
        <f t="shared" si="260"/>
        <v>2.013985421</v>
      </c>
      <c r="JV59" s="193">
        <f t="shared" si="260"/>
        <v>1.834825827</v>
      </c>
      <c r="JW59" s="193">
        <f t="shared" si="260"/>
        <v>1.552330328</v>
      </c>
      <c r="JX59" s="193">
        <f t="shared" si="260"/>
        <v>1.175059475</v>
      </c>
      <c r="JY59" s="193">
        <f t="shared" si="260"/>
        <v>0.755741851</v>
      </c>
      <c r="JZ59" s="193">
        <f t="shared" si="260"/>
        <v>0.3196431754</v>
      </c>
      <c r="KA59" s="193">
        <f t="shared" si="260"/>
        <v>0</v>
      </c>
      <c r="KB59" s="193">
        <f t="shared" si="260"/>
        <v>0</v>
      </c>
      <c r="KC59" s="193">
        <f t="shared" si="260"/>
        <v>0</v>
      </c>
      <c r="KD59" s="193">
        <f t="shared" si="260"/>
        <v>0</v>
      </c>
      <c r="KE59" s="193">
        <f t="shared" si="260"/>
        <v>0</v>
      </c>
      <c r="KF59" s="193">
        <f t="shared" si="260"/>
        <v>0</v>
      </c>
      <c r="KG59" s="193">
        <f t="shared" si="260"/>
        <v>0</v>
      </c>
      <c r="KH59" s="193">
        <f t="shared" si="260"/>
        <v>0</v>
      </c>
      <c r="KI59" s="193">
        <f t="shared" si="260"/>
        <v>0</v>
      </c>
      <c r="KJ59" s="193">
        <f t="shared" si="260"/>
        <v>0</v>
      </c>
      <c r="KK59" s="193">
        <f t="shared" si="260"/>
        <v>0</v>
      </c>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row>
    <row r="60" ht="14.25" customHeight="1">
      <c r="A60" s="1">
        <v>2.0</v>
      </c>
      <c r="B60" s="1">
        <f t="shared" ref="B60:C60" si="261">B59+1</f>
        <v>50</v>
      </c>
      <c r="C60" s="267">
        <f t="shared" si="261"/>
        <v>43515</v>
      </c>
      <c r="D60" s="193">
        <f t="shared" si="15"/>
        <v>12.50718832</v>
      </c>
      <c r="E60" s="193">
        <f>(SUMIFS(Profile!$F$2:$F$17521,Profile!$B$2:$B$17521,$B60,Profile!$C$2:$C$17521,E$8))*$C$6</f>
        <v>0.1726665588</v>
      </c>
      <c r="F60" s="193">
        <f>(SUMIFS(Profile!$F$2:$F$17521,Profile!$B$2:$B$17521,$B60,Profile!$C$2:$C$17521,F$8))*$C$6</f>
        <v>0.1558405832</v>
      </c>
      <c r="G60" s="193">
        <f>(SUMIFS(Profile!$F$2:$F$17521,Profile!$B$2:$B$17521,$B60,Profile!$C$2:$C$17521,G$8))*$C$6</f>
        <v>0.1474275954</v>
      </c>
      <c r="H60" s="193">
        <f>(SUMIFS(Profile!$F$2:$F$17521,Profile!$B$2:$B$17521,$B60,Profile!$C$2:$C$17521,H$8))*$C$6</f>
        <v>0.1378127523</v>
      </c>
      <c r="I60" s="193">
        <f>(SUMIFS(Profile!$F$2:$F$17521,Profile!$B$2:$B$17521,$B60,Profile!$C$2:$C$17521,I$8))*$C$6</f>
        <v>0.1318034753</v>
      </c>
      <c r="J60" s="193">
        <f>(SUMIFS(Profile!$F$2:$F$17521,Profile!$B$2:$B$17521,$B60,Profile!$C$2:$C$17521,J$8))*$C$6</f>
        <v>0.1273966722</v>
      </c>
      <c r="K60" s="193">
        <f>(SUMIFS(Profile!$F$2:$F$17521,Profile!$B$2:$B$17521,$B60,Profile!$C$2:$C$17521,K$8))*$C$6</f>
        <v>0.1269960537</v>
      </c>
      <c r="L60" s="193">
        <f>(SUMIFS(Profile!$F$2:$F$17521,Profile!$B$2:$B$17521,$B60,Profile!$C$2:$C$17521,L$8))*$C$6</f>
        <v>0.1265954352</v>
      </c>
      <c r="M60" s="193">
        <f>(SUMIFS(Profile!$F$2:$F$17521,Profile!$B$2:$B$17521,$B60,Profile!$C$2:$C$17521,M$8))*$C$6</f>
        <v>0.1269960537</v>
      </c>
      <c r="N60" s="193">
        <f>(SUMIFS(Profile!$F$2:$F$17521,Profile!$B$2:$B$17521,$B60,Profile!$C$2:$C$17521,N$8))*$C$6</f>
        <v>0.1318034753</v>
      </c>
      <c r="O60" s="193">
        <f>(SUMIFS(Profile!$F$2:$F$17521,Profile!$B$2:$B$17521,$B60,Profile!$C$2:$C$17521,O$8))*$C$6</f>
        <v>0.1366108969</v>
      </c>
      <c r="P60" s="193">
        <f>(SUMIFS(Profile!$F$2:$F$17521,Profile!$B$2:$B$17521,$B60,Profile!$C$2:$C$17521,P$8))*$C$6</f>
        <v>0.1482288324</v>
      </c>
      <c r="Q60" s="193">
        <f>(SUMIFS(Profile!$F$2:$F$17521,Profile!$B$2:$B$17521,$B60,Profile!$C$2:$C$17521,Q$8))*$C$6</f>
        <v>0.1758715065</v>
      </c>
      <c r="R60" s="193">
        <f>(SUMIFS(Profile!$F$2:$F$17521,Profile!$B$2:$B$17521,$B60,Profile!$C$2:$C$17521,R$8))*$C$6</f>
        <v>0.2011104699</v>
      </c>
      <c r="S60" s="193">
        <f>(SUMIFS(Profile!$F$2:$F$17521,Profile!$B$2:$B$17521,$B60,Profile!$C$2:$C$17521,S$8))*$C$6</f>
        <v>0.2403710795</v>
      </c>
      <c r="T60" s="193">
        <f>(SUMIFS(Profile!$F$2:$F$17521,Profile!$B$2:$B$17521,$B60,Profile!$C$2:$C$17521,T$8))*$C$6</f>
        <v>0.2656100429</v>
      </c>
      <c r="U60" s="193">
        <f>(SUMIFS(Profile!$F$2:$F$17521,Profile!$B$2:$B$17521,$B60,Profile!$C$2:$C$17521,U$8))*$C$6</f>
        <v>0.2808335446</v>
      </c>
      <c r="V60" s="193">
        <f>(SUMIFS(Profile!$F$2:$F$17521,Profile!$B$2:$B$17521,$B60,Profile!$C$2:$C$17521,V$8))*$C$6</f>
        <v>0.288044677</v>
      </c>
      <c r="W60" s="193">
        <f>(SUMIFS(Profile!$F$2:$F$17521,Profile!$B$2:$B$17521,$B60,Profile!$C$2:$C$17521,W$8))*$C$6</f>
        <v>0.2884452954</v>
      </c>
      <c r="X60" s="193">
        <f>(SUMIFS(Profile!$F$2:$F$17521,Profile!$B$2:$B$17521,$B60,Profile!$C$2:$C$17521,X$8))*$C$6</f>
        <v>0.2856409662</v>
      </c>
      <c r="Y60" s="193">
        <f>(SUMIFS(Profile!$F$2:$F$17521,Profile!$B$2:$B$17521,$B60,Profile!$C$2:$C$17521,Y$8))*$C$6</f>
        <v>0.2808335446</v>
      </c>
      <c r="Z60" s="193">
        <f>(SUMIFS(Profile!$F$2:$F$17521,Profile!$B$2:$B$17521,$B60,Profile!$C$2:$C$17521,Z$8))*$C$6</f>
        <v>0.2764267415</v>
      </c>
      <c r="AA60" s="193">
        <f>(SUMIFS(Profile!$F$2:$F$17521,Profile!$B$2:$B$17521,$B60,Profile!$C$2:$C$17521,AA$8))*$C$6</f>
        <v>0.2724205568</v>
      </c>
      <c r="AB60" s="193">
        <f>(SUMIFS(Profile!$F$2:$F$17521,Profile!$B$2:$B$17521,$B60,Profile!$C$2:$C$17521,AB$8))*$C$6</f>
        <v>0.2720199383</v>
      </c>
      <c r="AC60" s="193">
        <f>(SUMIFS(Profile!$F$2:$F$17521,Profile!$B$2:$B$17521,$B60,Profile!$C$2:$C$17521,AC$8))*$C$6</f>
        <v>0.2796316892</v>
      </c>
      <c r="AD60" s="193">
        <f>(SUMIFS(Profile!$F$2:$F$17521,Profile!$B$2:$B$17521,$B60,Profile!$C$2:$C$17521,AD$8))*$C$6</f>
        <v>0.2784298338</v>
      </c>
      <c r="AE60" s="193">
        <f>(SUMIFS(Profile!$F$2:$F$17521,Profile!$B$2:$B$17521,$B60,Profile!$C$2:$C$17521,AE$8))*$C$6</f>
        <v>0.2764267415</v>
      </c>
      <c r="AF60" s="193">
        <f>(SUMIFS(Profile!$F$2:$F$17521,Profile!$B$2:$B$17521,$B60,Profile!$C$2:$C$17521,AF$8))*$C$6</f>
        <v>0.2676131352</v>
      </c>
      <c r="AG60" s="193">
        <f>(SUMIFS(Profile!$F$2:$F$17521,Profile!$B$2:$B$17521,$B60,Profile!$C$2:$C$17521,AG$8))*$C$6</f>
        <v>0.2612032398</v>
      </c>
      <c r="AH60" s="193">
        <f>(SUMIFS(Profile!$F$2:$F$17521,Profile!$B$2:$B$17521,$B60,Profile!$C$2:$C$17521,AH$8))*$C$6</f>
        <v>0.2652094244</v>
      </c>
      <c r="AI60" s="193">
        <f>(SUMIFS(Profile!$F$2:$F$17521,Profile!$B$2:$B$17521,$B60,Profile!$C$2:$C$17521,AI$8))*$C$6</f>
        <v>0.2704174645</v>
      </c>
      <c r="AJ60" s="193">
        <f>(SUMIFS(Profile!$F$2:$F$17521,Profile!$B$2:$B$17521,$B60,Profile!$C$2:$C$17521,AJ$8))*$C$6</f>
        <v>0.2824360184</v>
      </c>
      <c r="AK60" s="193">
        <f>(SUMIFS(Profile!$F$2:$F$17521,Profile!$B$2:$B$17521,$B60,Profile!$C$2:$C$17521,AK$8))*$C$6</f>
        <v>0.3036687971</v>
      </c>
      <c r="AL60" s="193">
        <f>(SUMIFS(Profile!$F$2:$F$17521,Profile!$B$2:$B$17521,$B60,Profile!$C$2:$C$17521,AL$8))*$C$6</f>
        <v>0.3369201298</v>
      </c>
      <c r="AM60" s="193">
        <f>(SUMIFS(Profile!$F$2:$F$17521,Profile!$B$2:$B$17521,$B60,Profile!$C$2:$C$17521,AM$8))*$C$6</f>
        <v>0.3797863057</v>
      </c>
      <c r="AN60" s="193">
        <f>(SUMIFS(Profile!$F$2:$F$17521,Profile!$B$2:$B$17521,$B60,Profile!$C$2:$C$17521,AN$8))*$C$6</f>
        <v>0.4152811017</v>
      </c>
      <c r="AO60" s="193">
        <f>(SUMIFS(Profile!$F$2:$F$17521,Profile!$B$2:$B$17521,$B60,Profile!$C$2:$C$17521,AO$8))*$C$6</f>
        <v>0.4323073865</v>
      </c>
      <c r="AP60" s="193">
        <f>(SUMIFS(Profile!$F$2:$F$17521,Profile!$B$2:$B$17521,$B60,Profile!$C$2:$C$17521,AP$8))*$C$6</f>
        <v>0.4303042942</v>
      </c>
      <c r="AQ60" s="193">
        <f>(SUMIFS(Profile!$F$2:$F$17521,Profile!$B$2:$B$17521,$B60,Profile!$C$2:$C$17521,AQ$8))*$C$6</f>
        <v>0.412596958</v>
      </c>
      <c r="AR60" s="193">
        <f>(SUMIFS(Profile!$F$2:$F$17521,Profile!$B$2:$B$17521,$B60,Profile!$C$2:$C$17521,AR$8))*$C$6</f>
        <v>0.3902023858</v>
      </c>
      <c r="AS60" s="193">
        <f>(SUMIFS(Profile!$F$2:$F$17521,Profile!$B$2:$B$17521,$B60,Profile!$C$2:$C$17521,AS$8))*$C$6</f>
        <v>0.375780121</v>
      </c>
      <c r="AT60" s="193">
        <f>(SUMIFS(Profile!$F$2:$F$17521,Profile!$B$2:$B$17521,$B60,Profile!$C$2:$C$17521,AT$8))*$C$6</f>
        <v>0.3561498162</v>
      </c>
      <c r="AU60" s="193">
        <f>(SUMIFS(Profile!$F$2:$F$17521,Profile!$B$2:$B$17521,$B60,Profile!$C$2:$C$17521,AU$8))*$C$6</f>
        <v>0.3401250775</v>
      </c>
      <c r="AV60" s="193">
        <f>(SUMIFS(Profile!$F$2:$F$17521,Profile!$B$2:$B$17521,$B60,Profile!$C$2:$C$17521,AV$8))*$C$6</f>
        <v>0.322497865</v>
      </c>
      <c r="AW60" s="193">
        <f>(SUMIFS(Profile!$F$2:$F$17521,Profile!$B$2:$B$17521,$B60,Profile!$C$2:$C$17521,AW$8))*$C$6</f>
        <v>0.3056718895</v>
      </c>
      <c r="AX60" s="193">
        <f>(SUMIFS(Profile!$F$2:$F$17521,Profile!$B$2:$B$17521,$B60,Profile!$C$2:$C$17521,AX$8))*$C$6</f>
        <v>0.2744236491</v>
      </c>
      <c r="AY60" s="193">
        <f>(SUMIFS(Profile!$F$2:$F$17521,Profile!$B$2:$B$17521,$B60,Profile!$C$2:$C$17521,AY$8))*$C$6</f>
        <v>0.2415729349</v>
      </c>
      <c r="AZ60" s="193">
        <f>(SUMIFS(Profile!$F$2:$F$17521,Profile!$B$2:$B$17521,$B60,Profile!$C$2:$C$17521,AZ$8))*$C$6</f>
        <v>0.2107253131</v>
      </c>
      <c r="BA60" s="193">
        <f t="shared" si="16"/>
        <v>4.52743552</v>
      </c>
      <c r="BB60" s="193">
        <f>(SUMIFS(Profile!$E$2:$E$17521,Profile!$B$2:$B$17521,$B60,Profile!$C$2:$C$17521,BB$8))*$C$9</f>
        <v>0</v>
      </c>
      <c r="BC60" s="193">
        <f>(SUMIFS(Profile!$E$2:$E$17521,Profile!$B$2:$B$17521,$B60,Profile!$C$2:$C$17521,BC$8))*$C$9</f>
        <v>0</v>
      </c>
      <c r="BD60" s="193">
        <f>(SUMIFS(Profile!$E$2:$E$17521,Profile!$B$2:$B$17521,$B60,Profile!$C$2:$C$17521,BD$8))*$C$9</f>
        <v>0</v>
      </c>
      <c r="BE60" s="193">
        <f>(SUMIFS(Profile!$E$2:$E$17521,Profile!$B$2:$B$17521,$B60,Profile!$C$2:$C$17521,BE$8))*$C$9</f>
        <v>0</v>
      </c>
      <c r="BF60" s="193">
        <f>(SUMIFS(Profile!$E$2:$E$17521,Profile!$B$2:$B$17521,$B60,Profile!$C$2:$C$17521,BF$8))*$C$9</f>
        <v>0</v>
      </c>
      <c r="BG60" s="193">
        <f>(SUMIFS(Profile!$E$2:$E$17521,Profile!$B$2:$B$17521,$B60,Profile!$C$2:$C$17521,BG$8))*$C$9</f>
        <v>0</v>
      </c>
      <c r="BH60" s="193">
        <f>(SUMIFS(Profile!$E$2:$E$17521,Profile!$B$2:$B$17521,$B60,Profile!$C$2:$C$17521,BH$8))*$C$9</f>
        <v>0</v>
      </c>
      <c r="BI60" s="193">
        <f>(SUMIFS(Profile!$E$2:$E$17521,Profile!$B$2:$B$17521,$B60,Profile!$C$2:$C$17521,BI$8))*$C$9</f>
        <v>0</v>
      </c>
      <c r="BJ60" s="193">
        <f>(SUMIFS(Profile!$E$2:$E$17521,Profile!$B$2:$B$17521,$B60,Profile!$C$2:$C$17521,BJ$8))*$C$9</f>
        <v>0</v>
      </c>
      <c r="BK60" s="193">
        <f>(SUMIFS(Profile!$E$2:$E$17521,Profile!$B$2:$B$17521,$B60,Profile!$C$2:$C$17521,BK$8))*$C$9</f>
        <v>0</v>
      </c>
      <c r="BL60" s="193">
        <f>(SUMIFS(Profile!$E$2:$E$17521,Profile!$B$2:$B$17521,$B60,Profile!$C$2:$C$17521,BL$8))*$C$9</f>
        <v>0</v>
      </c>
      <c r="BM60" s="193">
        <f>(SUMIFS(Profile!$E$2:$E$17521,Profile!$B$2:$B$17521,$B60,Profile!$C$2:$C$17521,BM$8))*$C$9</f>
        <v>0.000223174618</v>
      </c>
      <c r="BN60" s="193">
        <f>(SUMIFS(Profile!$E$2:$E$17521,Profile!$B$2:$B$17521,$B60,Profile!$C$2:$C$17521,BN$8))*$C$9</f>
        <v>0.001301475681</v>
      </c>
      <c r="BO60" s="193">
        <f>(SUMIFS(Profile!$E$2:$E$17521,Profile!$B$2:$B$17521,$B60,Profile!$C$2:$C$17521,BO$8))*$C$9</f>
        <v>0.002754529498</v>
      </c>
      <c r="BP60" s="193">
        <f>(SUMIFS(Profile!$E$2:$E$17521,Profile!$B$2:$B$17521,$B60,Profile!$C$2:$C$17521,BP$8))*$C$9</f>
        <v>0.01371534947</v>
      </c>
      <c r="BQ60" s="193">
        <f>(SUMIFS(Profile!$E$2:$E$17521,Profile!$B$2:$B$17521,$B60,Profile!$C$2:$C$17521,BQ$8))*$C$9</f>
        <v>0.04852023243</v>
      </c>
      <c r="BR60" s="193">
        <f>(SUMIFS(Profile!$E$2:$E$17521,Profile!$B$2:$B$17521,$B60,Profile!$C$2:$C$17521,BR$8))*$C$9</f>
        <v>0.106314678</v>
      </c>
      <c r="BS60" s="193">
        <f>(SUMIFS(Profile!$E$2:$E$17521,Profile!$B$2:$B$17521,$B60,Profile!$C$2:$C$17521,BS$8))*$C$9</f>
        <v>0.1825444325</v>
      </c>
      <c r="BT60" s="193">
        <f>(SUMIFS(Profile!$E$2:$E$17521,Profile!$B$2:$B$17521,$B60,Profile!$C$2:$C$17521,BT$8))*$C$9</f>
        <v>0.2710582042</v>
      </c>
      <c r="BU60" s="193">
        <f>(SUMIFS(Profile!$E$2:$E$17521,Profile!$B$2:$B$17521,$B60,Profile!$C$2:$C$17521,BU$8))*$C$9</f>
        <v>0.3424391642</v>
      </c>
      <c r="BV60" s="193">
        <f>(SUMIFS(Profile!$E$2:$E$17521,Profile!$B$2:$B$17521,$B60,Profile!$C$2:$C$17521,BV$8))*$C$9</f>
        <v>0.3644499664</v>
      </c>
      <c r="BW60" s="193">
        <f>(SUMIFS(Profile!$E$2:$E$17521,Profile!$B$2:$B$17521,$B60,Profile!$C$2:$C$17521,BW$8))*$C$9</f>
        <v>0.3934100625</v>
      </c>
      <c r="BX60" s="193">
        <f>(SUMIFS(Profile!$E$2:$E$17521,Profile!$B$2:$B$17521,$B60,Profile!$C$2:$C$17521,BX$8))*$C$9</f>
        <v>0.415591308</v>
      </c>
      <c r="BY60" s="193">
        <f>(SUMIFS(Profile!$E$2:$E$17521,Profile!$B$2:$B$17521,$B60,Profile!$C$2:$C$17521,BY$8))*$C$9</f>
        <v>0.4183330457</v>
      </c>
      <c r="BZ60" s="193">
        <f>(SUMIFS(Profile!$E$2:$E$17521,Profile!$B$2:$B$17521,$B60,Profile!$C$2:$C$17521,BZ$8))*$C$9</f>
        <v>0.3734785835</v>
      </c>
      <c r="CA60" s="193">
        <f>(SUMIFS(Profile!$E$2:$E$17521,Profile!$B$2:$B$17521,$B60,Profile!$C$2:$C$17521,CA$8))*$C$9</f>
        <v>0.3504336608</v>
      </c>
      <c r="CB60" s="193">
        <f>(SUMIFS(Profile!$E$2:$E$17521,Profile!$B$2:$B$17521,$B60,Profile!$C$2:$C$17521,CB$8))*$C$9</f>
        <v>0.300632577</v>
      </c>
      <c r="CC60" s="193">
        <f>(SUMIFS(Profile!$E$2:$E$17521,Profile!$B$2:$B$17521,$B60,Profile!$C$2:$C$17521,CC$8))*$C$9</f>
        <v>0.2429981814</v>
      </c>
      <c r="CD60" s="193">
        <f>(SUMIFS(Profile!$E$2:$E$17521,Profile!$B$2:$B$17521,$B60,Profile!$C$2:$C$17521,CD$8))*$C$9</f>
        <v>0.1923090227</v>
      </c>
      <c r="CE60" s="193">
        <f>(SUMIFS(Profile!$E$2:$E$17521,Profile!$B$2:$B$17521,$B60,Profile!$C$2:$C$17521,CE$8))*$C$9</f>
        <v>0.1602934484</v>
      </c>
      <c r="CF60" s="193">
        <f>(SUMIFS(Profile!$E$2:$E$17521,Profile!$B$2:$B$17521,$B60,Profile!$C$2:$C$17521,CF$8))*$C$9</f>
        <v>0.1155471917</v>
      </c>
      <c r="CG60" s="193">
        <f>(SUMIFS(Profile!$E$2:$E$17521,Profile!$B$2:$B$17521,$B60,Profile!$C$2:$C$17521,CG$8))*$C$9</f>
        <v>0.08716500013</v>
      </c>
      <c r="CH60" s="193">
        <f>(SUMIFS(Profile!$E$2:$E$17521,Profile!$B$2:$B$17521,$B60,Profile!$C$2:$C$17521,CH$8))*$C$9</f>
        <v>0.05973209416</v>
      </c>
      <c r="CI60" s="193">
        <f>(SUMIFS(Profile!$E$2:$E$17521,Profile!$B$2:$B$17521,$B60,Profile!$C$2:$C$17521,CI$8))*$C$9</f>
        <v>0.04001103184</v>
      </c>
      <c r="CJ60" s="193">
        <f>(SUMIFS(Profile!$E$2:$E$17521,Profile!$B$2:$B$17521,$B60,Profile!$C$2:$C$17521,CJ$8))*$C$9</f>
        <v>0.02544404784</v>
      </c>
      <c r="CK60" s="193">
        <f>(SUMIFS(Profile!$E$2:$E$17521,Profile!$B$2:$B$17521,$B60,Profile!$C$2:$C$17521,CK$8))*$C$9</f>
        <v>0.009596992334</v>
      </c>
      <c r="CL60" s="193">
        <f>(SUMIFS(Profile!$E$2:$E$17521,Profile!$B$2:$B$17521,$B60,Profile!$C$2:$C$17521,CL$8))*$C$9</f>
        <v>0.006288396371</v>
      </c>
      <c r="CM60" s="193">
        <f>(SUMIFS(Profile!$E$2:$E$17521,Profile!$B$2:$B$17521,$B60,Profile!$C$2:$C$17521,CM$8))*$C$9</f>
        <v>0.002462822211</v>
      </c>
      <c r="CN60" s="193">
        <f>(SUMIFS(Profile!$E$2:$E$17521,Profile!$B$2:$B$17521,$B60,Profile!$C$2:$C$17521,CN$8))*$C$9</f>
        <v>0.0003441146205</v>
      </c>
      <c r="CO60" s="193">
        <f>(SUMIFS(Profile!$E$2:$E$17521,Profile!$B$2:$B$17521,$B60,Profile!$C$2:$C$17521,CO$8))*$C$9</f>
        <v>0.00004273213423</v>
      </c>
      <c r="CP60" s="193">
        <f>(SUMIFS(Profile!$E$2:$E$17521,Profile!$B$2:$B$17521,$B60,Profile!$C$2:$C$17521,CP$8))*$C$9</f>
        <v>0</v>
      </c>
      <c r="CQ60" s="193">
        <f>(SUMIFS(Profile!$E$2:$E$17521,Profile!$B$2:$B$17521,$B60,Profile!$C$2:$C$17521,CQ$8))*$C$9</f>
        <v>0</v>
      </c>
      <c r="CR60" s="193">
        <f>(SUMIFS(Profile!$E$2:$E$17521,Profile!$B$2:$B$17521,$B60,Profile!$C$2:$C$17521,CR$8))*$C$9</f>
        <v>0</v>
      </c>
      <c r="CS60" s="193">
        <f>(SUMIFS(Profile!$E$2:$E$17521,Profile!$B$2:$B$17521,$B60,Profile!$C$2:$C$17521,CS$8))*$C$9</f>
        <v>0</v>
      </c>
      <c r="CT60" s="193">
        <f>(SUMIFS(Profile!$E$2:$E$17521,Profile!$B$2:$B$17521,$B60,Profile!$C$2:$C$17521,CT$8))*$C$9</f>
        <v>0</v>
      </c>
      <c r="CU60" s="193">
        <f>(SUMIFS(Profile!$E$2:$E$17521,Profile!$B$2:$B$17521,$B60,Profile!$C$2:$C$17521,CU$8))*$C$9</f>
        <v>0</v>
      </c>
      <c r="CV60" s="193">
        <f>(SUMIFS(Profile!$E$2:$E$17521,Profile!$B$2:$B$17521,$B60,Profile!$C$2:$C$17521,CV$8))*$C$9</f>
        <v>0</v>
      </c>
      <c r="CW60" s="193">
        <f>(SUMIFS(Profile!$E$2:$E$17521,Profile!$B$2:$B$17521,$B60,Profile!$C$2:$C$17521,CW$8))*$C$9</f>
        <v>0</v>
      </c>
      <c r="CX60" s="193">
        <f t="shared" si="17"/>
        <v>0.7369383564</v>
      </c>
      <c r="CY60" s="193">
        <f t="shared" ref="CY60:ET60" si="262">MAX(BB60-E60,0)</f>
        <v>0</v>
      </c>
      <c r="CZ60" s="193">
        <f t="shared" si="262"/>
        <v>0</v>
      </c>
      <c r="DA60" s="193">
        <f t="shared" si="262"/>
        <v>0</v>
      </c>
      <c r="DB60" s="193">
        <f t="shared" si="262"/>
        <v>0</v>
      </c>
      <c r="DC60" s="193">
        <f t="shared" si="262"/>
        <v>0</v>
      </c>
      <c r="DD60" s="193">
        <f t="shared" si="262"/>
        <v>0</v>
      </c>
      <c r="DE60" s="193">
        <f t="shared" si="262"/>
        <v>0</v>
      </c>
      <c r="DF60" s="193">
        <f t="shared" si="262"/>
        <v>0</v>
      </c>
      <c r="DG60" s="193">
        <f t="shared" si="262"/>
        <v>0</v>
      </c>
      <c r="DH60" s="193">
        <f t="shared" si="262"/>
        <v>0</v>
      </c>
      <c r="DI60" s="193">
        <f t="shared" si="262"/>
        <v>0</v>
      </c>
      <c r="DJ60" s="193">
        <f t="shared" si="262"/>
        <v>0</v>
      </c>
      <c r="DK60" s="193">
        <f t="shared" si="262"/>
        <v>0</v>
      </c>
      <c r="DL60" s="193">
        <f t="shared" si="262"/>
        <v>0</v>
      </c>
      <c r="DM60" s="193">
        <f t="shared" si="262"/>
        <v>0</v>
      </c>
      <c r="DN60" s="193">
        <f t="shared" si="262"/>
        <v>0</v>
      </c>
      <c r="DO60" s="193">
        <f t="shared" si="262"/>
        <v>0</v>
      </c>
      <c r="DP60" s="193">
        <f t="shared" si="262"/>
        <v>0</v>
      </c>
      <c r="DQ60" s="193">
        <f t="shared" si="262"/>
        <v>0</v>
      </c>
      <c r="DR60" s="193">
        <f t="shared" si="262"/>
        <v>0.05679819802</v>
      </c>
      <c r="DS60" s="193">
        <f t="shared" si="262"/>
        <v>0.08361642182</v>
      </c>
      <c r="DT60" s="193">
        <f t="shared" si="262"/>
        <v>0.116983321</v>
      </c>
      <c r="DU60" s="193">
        <f t="shared" si="262"/>
        <v>0.1431707512</v>
      </c>
      <c r="DV60" s="193">
        <f t="shared" si="262"/>
        <v>0.1463131074</v>
      </c>
      <c r="DW60" s="193">
        <f t="shared" si="262"/>
        <v>0.09384689435</v>
      </c>
      <c r="DX60" s="193">
        <f t="shared" si="262"/>
        <v>0.07200382704</v>
      </c>
      <c r="DY60" s="193">
        <f t="shared" si="262"/>
        <v>0.02420583556</v>
      </c>
      <c r="DZ60" s="193">
        <f t="shared" si="262"/>
        <v>0</v>
      </c>
      <c r="EA60" s="193">
        <f t="shared" si="262"/>
        <v>0</v>
      </c>
      <c r="EB60" s="193">
        <f t="shared" si="262"/>
        <v>0</v>
      </c>
      <c r="EC60" s="193">
        <f t="shared" si="262"/>
        <v>0</v>
      </c>
      <c r="ED60" s="193">
        <f t="shared" si="262"/>
        <v>0</v>
      </c>
      <c r="EE60" s="193">
        <f t="shared" si="262"/>
        <v>0</v>
      </c>
      <c r="EF60" s="193">
        <f t="shared" si="262"/>
        <v>0</v>
      </c>
      <c r="EG60" s="193">
        <f t="shared" si="262"/>
        <v>0</v>
      </c>
      <c r="EH60" s="193">
        <f t="shared" si="262"/>
        <v>0</v>
      </c>
      <c r="EI60" s="193">
        <f t="shared" si="262"/>
        <v>0</v>
      </c>
      <c r="EJ60" s="193">
        <f t="shared" si="262"/>
        <v>0</v>
      </c>
      <c r="EK60" s="193">
        <f t="shared" si="262"/>
        <v>0</v>
      </c>
      <c r="EL60" s="193">
        <f t="shared" si="262"/>
        <v>0</v>
      </c>
      <c r="EM60" s="193">
        <f t="shared" si="262"/>
        <v>0</v>
      </c>
      <c r="EN60" s="193">
        <f t="shared" si="262"/>
        <v>0</v>
      </c>
      <c r="EO60" s="193">
        <f t="shared" si="262"/>
        <v>0</v>
      </c>
      <c r="EP60" s="193">
        <f t="shared" si="262"/>
        <v>0</v>
      </c>
      <c r="EQ60" s="193">
        <f t="shared" si="262"/>
        <v>0</v>
      </c>
      <c r="ER60" s="193">
        <f t="shared" si="262"/>
        <v>0</v>
      </c>
      <c r="ES60" s="193">
        <f t="shared" si="262"/>
        <v>0</v>
      </c>
      <c r="ET60" s="193">
        <f t="shared" si="262"/>
        <v>0</v>
      </c>
      <c r="EU60" s="193">
        <f t="shared" si="19"/>
        <v>3.790497164</v>
      </c>
      <c r="EV60" s="193">
        <f t="shared" ref="EV60:GQ60" si="263">BB60-CY60</f>
        <v>0</v>
      </c>
      <c r="EW60" s="193">
        <f t="shared" si="263"/>
        <v>0</v>
      </c>
      <c r="EX60" s="193">
        <f t="shared" si="263"/>
        <v>0</v>
      </c>
      <c r="EY60" s="193">
        <f t="shared" si="263"/>
        <v>0</v>
      </c>
      <c r="EZ60" s="193">
        <f t="shared" si="263"/>
        <v>0</v>
      </c>
      <c r="FA60" s="193">
        <f t="shared" si="263"/>
        <v>0</v>
      </c>
      <c r="FB60" s="193">
        <f t="shared" si="263"/>
        <v>0</v>
      </c>
      <c r="FC60" s="193">
        <f t="shared" si="263"/>
        <v>0</v>
      </c>
      <c r="FD60" s="193">
        <f t="shared" si="263"/>
        <v>0</v>
      </c>
      <c r="FE60" s="193">
        <f t="shared" si="263"/>
        <v>0</v>
      </c>
      <c r="FF60" s="193">
        <f t="shared" si="263"/>
        <v>0</v>
      </c>
      <c r="FG60" s="193">
        <f t="shared" si="263"/>
        <v>0.000223174618</v>
      </c>
      <c r="FH60" s="193">
        <f t="shared" si="263"/>
        <v>0.001301475681</v>
      </c>
      <c r="FI60" s="193">
        <f t="shared" si="263"/>
        <v>0.002754529498</v>
      </c>
      <c r="FJ60" s="193">
        <f t="shared" si="263"/>
        <v>0.01371534947</v>
      </c>
      <c r="FK60" s="193">
        <f t="shared" si="263"/>
        <v>0.04852023243</v>
      </c>
      <c r="FL60" s="193">
        <f t="shared" si="263"/>
        <v>0.106314678</v>
      </c>
      <c r="FM60" s="193">
        <f t="shared" si="263"/>
        <v>0.1825444325</v>
      </c>
      <c r="FN60" s="193">
        <f t="shared" si="263"/>
        <v>0.2710582042</v>
      </c>
      <c r="FO60" s="193">
        <f t="shared" si="263"/>
        <v>0.2856409662</v>
      </c>
      <c r="FP60" s="193">
        <f t="shared" si="263"/>
        <v>0.2808335446</v>
      </c>
      <c r="FQ60" s="193">
        <f t="shared" si="263"/>
        <v>0.2764267415</v>
      </c>
      <c r="FR60" s="193">
        <f t="shared" si="263"/>
        <v>0.2724205568</v>
      </c>
      <c r="FS60" s="193">
        <f t="shared" si="263"/>
        <v>0.2720199383</v>
      </c>
      <c r="FT60" s="193">
        <f t="shared" si="263"/>
        <v>0.2796316892</v>
      </c>
      <c r="FU60" s="193">
        <f t="shared" si="263"/>
        <v>0.2784298338</v>
      </c>
      <c r="FV60" s="193">
        <f t="shared" si="263"/>
        <v>0.2764267415</v>
      </c>
      <c r="FW60" s="193">
        <f t="shared" si="263"/>
        <v>0.2429981814</v>
      </c>
      <c r="FX60" s="193">
        <f t="shared" si="263"/>
        <v>0.1923090227</v>
      </c>
      <c r="FY60" s="193">
        <f t="shared" si="263"/>
        <v>0.1602934484</v>
      </c>
      <c r="FZ60" s="193">
        <f t="shared" si="263"/>
        <v>0.1155471917</v>
      </c>
      <c r="GA60" s="193">
        <f t="shared" si="263"/>
        <v>0.08716500013</v>
      </c>
      <c r="GB60" s="193">
        <f t="shared" si="263"/>
        <v>0.05973209416</v>
      </c>
      <c r="GC60" s="193">
        <f t="shared" si="263"/>
        <v>0.04001103184</v>
      </c>
      <c r="GD60" s="193">
        <f t="shared" si="263"/>
        <v>0.02544404784</v>
      </c>
      <c r="GE60" s="193">
        <f t="shared" si="263"/>
        <v>0.009596992334</v>
      </c>
      <c r="GF60" s="193">
        <f t="shared" si="263"/>
        <v>0.006288396371</v>
      </c>
      <c r="GG60" s="193">
        <f t="shared" si="263"/>
        <v>0.002462822211</v>
      </c>
      <c r="GH60" s="193">
        <f t="shared" si="263"/>
        <v>0.0003441146205</v>
      </c>
      <c r="GI60" s="193">
        <f t="shared" si="263"/>
        <v>0.00004273213423</v>
      </c>
      <c r="GJ60" s="193">
        <f t="shared" si="263"/>
        <v>0</v>
      </c>
      <c r="GK60" s="193">
        <f t="shared" si="263"/>
        <v>0</v>
      </c>
      <c r="GL60" s="193">
        <f t="shared" si="263"/>
        <v>0</v>
      </c>
      <c r="GM60" s="193">
        <f t="shared" si="263"/>
        <v>0</v>
      </c>
      <c r="GN60" s="193">
        <f t="shared" si="263"/>
        <v>0</v>
      </c>
      <c r="GO60" s="193">
        <f t="shared" si="263"/>
        <v>0</v>
      </c>
      <c r="GP60" s="193">
        <f t="shared" si="263"/>
        <v>0</v>
      </c>
      <c r="GQ60" s="193">
        <f t="shared" si="263"/>
        <v>0</v>
      </c>
      <c r="GR60" s="193">
        <f t="shared" si="21"/>
        <v>8.716691155</v>
      </c>
      <c r="GS60" s="193">
        <f t="shared" ref="GS60:IN60" si="264">E60-EV60</f>
        <v>0.1726665588</v>
      </c>
      <c r="GT60" s="193">
        <f t="shared" si="264"/>
        <v>0.1558405832</v>
      </c>
      <c r="GU60" s="193">
        <f t="shared" si="264"/>
        <v>0.1474275954</v>
      </c>
      <c r="GV60" s="193">
        <f t="shared" si="264"/>
        <v>0.1378127523</v>
      </c>
      <c r="GW60" s="193">
        <f t="shared" si="264"/>
        <v>0.1318034753</v>
      </c>
      <c r="GX60" s="193">
        <f t="shared" si="264"/>
        <v>0.1273966722</v>
      </c>
      <c r="GY60" s="193">
        <f t="shared" si="264"/>
        <v>0.1269960537</v>
      </c>
      <c r="GZ60" s="193">
        <f t="shared" si="264"/>
        <v>0.1265954352</v>
      </c>
      <c r="HA60" s="193">
        <f t="shared" si="264"/>
        <v>0.1269960537</v>
      </c>
      <c r="HB60" s="193">
        <f t="shared" si="264"/>
        <v>0.1318034753</v>
      </c>
      <c r="HC60" s="193">
        <f t="shared" si="264"/>
        <v>0.1366108969</v>
      </c>
      <c r="HD60" s="193">
        <f t="shared" si="264"/>
        <v>0.1480056578</v>
      </c>
      <c r="HE60" s="193">
        <f t="shared" si="264"/>
        <v>0.1745700308</v>
      </c>
      <c r="HF60" s="193">
        <f t="shared" si="264"/>
        <v>0.1983559404</v>
      </c>
      <c r="HG60" s="193">
        <f t="shared" si="264"/>
        <v>0.2266557301</v>
      </c>
      <c r="HH60" s="193">
        <f t="shared" si="264"/>
        <v>0.2170898105</v>
      </c>
      <c r="HI60" s="193">
        <f t="shared" si="264"/>
        <v>0.1745188666</v>
      </c>
      <c r="HJ60" s="193">
        <f t="shared" si="264"/>
        <v>0.1055002445</v>
      </c>
      <c r="HK60" s="193">
        <f t="shared" si="264"/>
        <v>0.01738709125</v>
      </c>
      <c r="HL60" s="193">
        <f t="shared" si="264"/>
        <v>0</v>
      </c>
      <c r="HM60" s="193">
        <f t="shared" si="264"/>
        <v>0</v>
      </c>
      <c r="HN60" s="193">
        <f t="shared" si="264"/>
        <v>0</v>
      </c>
      <c r="HO60" s="193">
        <f t="shared" si="264"/>
        <v>0</v>
      </c>
      <c r="HP60" s="193">
        <f t="shared" si="264"/>
        <v>0</v>
      </c>
      <c r="HQ60" s="193">
        <f t="shared" si="264"/>
        <v>0</v>
      </c>
      <c r="HR60" s="193">
        <f t="shared" si="264"/>
        <v>0</v>
      </c>
      <c r="HS60" s="193">
        <f t="shared" si="264"/>
        <v>0</v>
      </c>
      <c r="HT60" s="193">
        <f t="shared" si="264"/>
        <v>0.02461495379</v>
      </c>
      <c r="HU60" s="193">
        <f t="shared" si="264"/>
        <v>0.06889421707</v>
      </c>
      <c r="HV60" s="193">
        <f t="shared" si="264"/>
        <v>0.104915976</v>
      </c>
      <c r="HW60" s="193">
        <f t="shared" si="264"/>
        <v>0.1548702728</v>
      </c>
      <c r="HX60" s="193">
        <f t="shared" si="264"/>
        <v>0.1952710183</v>
      </c>
      <c r="HY60" s="193">
        <f t="shared" si="264"/>
        <v>0.243936703</v>
      </c>
      <c r="HZ60" s="193">
        <f t="shared" si="264"/>
        <v>0.296909098</v>
      </c>
      <c r="IA60" s="193">
        <f t="shared" si="264"/>
        <v>0.3543422578</v>
      </c>
      <c r="IB60" s="193">
        <f t="shared" si="264"/>
        <v>0.4056841094</v>
      </c>
      <c r="IC60" s="193">
        <f t="shared" si="264"/>
        <v>0.4260189902</v>
      </c>
      <c r="ID60" s="193">
        <f t="shared" si="264"/>
        <v>0.427841472</v>
      </c>
      <c r="IE60" s="193">
        <f t="shared" si="264"/>
        <v>0.4122528434</v>
      </c>
      <c r="IF60" s="193">
        <f t="shared" si="264"/>
        <v>0.3901596536</v>
      </c>
      <c r="IG60" s="193">
        <f t="shared" si="264"/>
        <v>0.375780121</v>
      </c>
      <c r="IH60" s="193">
        <f t="shared" si="264"/>
        <v>0.3561498162</v>
      </c>
      <c r="II60" s="193">
        <f t="shared" si="264"/>
        <v>0.3401250775</v>
      </c>
      <c r="IJ60" s="193">
        <f t="shared" si="264"/>
        <v>0.322497865</v>
      </c>
      <c r="IK60" s="193">
        <f t="shared" si="264"/>
        <v>0.3056718895</v>
      </c>
      <c r="IL60" s="193">
        <f t="shared" si="264"/>
        <v>0.2744236491</v>
      </c>
      <c r="IM60" s="193">
        <f t="shared" si="264"/>
        <v>0.2415729349</v>
      </c>
      <c r="IN60" s="193">
        <f t="shared" si="264"/>
        <v>0.2107253131</v>
      </c>
      <c r="IO60" s="193">
        <f t="shared" si="23"/>
        <v>0.7369383564</v>
      </c>
      <c r="IP60" s="193">
        <f t="shared" si="29"/>
        <v>0</v>
      </c>
      <c r="IQ60" s="193">
        <f t="shared" ref="IQ60:KK60" si="265">MAX((MIN(CZ60+IP60,$IO$7))-GT60,0)</f>
        <v>0</v>
      </c>
      <c r="IR60" s="193">
        <f t="shared" si="265"/>
        <v>0</v>
      </c>
      <c r="IS60" s="193">
        <f t="shared" si="265"/>
        <v>0</v>
      </c>
      <c r="IT60" s="193">
        <f t="shared" si="265"/>
        <v>0</v>
      </c>
      <c r="IU60" s="193">
        <f t="shared" si="265"/>
        <v>0</v>
      </c>
      <c r="IV60" s="193">
        <f t="shared" si="265"/>
        <v>0</v>
      </c>
      <c r="IW60" s="193">
        <f t="shared" si="265"/>
        <v>0</v>
      </c>
      <c r="IX60" s="193">
        <f t="shared" si="265"/>
        <v>0</v>
      </c>
      <c r="IY60" s="193">
        <f t="shared" si="265"/>
        <v>0</v>
      </c>
      <c r="IZ60" s="193">
        <f t="shared" si="265"/>
        <v>0</v>
      </c>
      <c r="JA60" s="193">
        <f t="shared" si="265"/>
        <v>0</v>
      </c>
      <c r="JB60" s="193">
        <f t="shared" si="265"/>
        <v>0</v>
      </c>
      <c r="JC60" s="193">
        <f t="shared" si="265"/>
        <v>0</v>
      </c>
      <c r="JD60" s="193">
        <f t="shared" si="265"/>
        <v>0</v>
      </c>
      <c r="JE60" s="193">
        <f t="shared" si="265"/>
        <v>0</v>
      </c>
      <c r="JF60" s="193">
        <f t="shared" si="265"/>
        <v>0</v>
      </c>
      <c r="JG60" s="193">
        <f t="shared" si="265"/>
        <v>0</v>
      </c>
      <c r="JH60" s="193">
        <f t="shared" si="265"/>
        <v>0</v>
      </c>
      <c r="JI60" s="193">
        <f t="shared" si="265"/>
        <v>0.05679819802</v>
      </c>
      <c r="JJ60" s="193">
        <f t="shared" si="265"/>
        <v>0.1404146198</v>
      </c>
      <c r="JK60" s="193">
        <f t="shared" si="265"/>
        <v>0.2573979409</v>
      </c>
      <c r="JL60" s="193">
        <f t="shared" si="265"/>
        <v>0.4005686921</v>
      </c>
      <c r="JM60" s="193">
        <f t="shared" si="265"/>
        <v>0.5468817995</v>
      </c>
      <c r="JN60" s="193">
        <f t="shared" si="265"/>
        <v>0.6407286938</v>
      </c>
      <c r="JO60" s="193">
        <f t="shared" si="265"/>
        <v>0.7127325208</v>
      </c>
      <c r="JP60" s="193">
        <f t="shared" si="265"/>
        <v>0.7369383564</v>
      </c>
      <c r="JQ60" s="193">
        <f t="shared" si="265"/>
        <v>0.7123234026</v>
      </c>
      <c r="JR60" s="193">
        <f t="shared" si="265"/>
        <v>0.6434291855</v>
      </c>
      <c r="JS60" s="193">
        <f t="shared" si="265"/>
        <v>0.5385132096</v>
      </c>
      <c r="JT60" s="193">
        <f t="shared" si="265"/>
        <v>0.3836429367</v>
      </c>
      <c r="JU60" s="193">
        <f t="shared" si="265"/>
        <v>0.1883719184</v>
      </c>
      <c r="JV60" s="193">
        <f t="shared" si="265"/>
        <v>0</v>
      </c>
      <c r="JW60" s="193">
        <f t="shared" si="265"/>
        <v>0</v>
      </c>
      <c r="JX60" s="193">
        <f t="shared" si="265"/>
        <v>0</v>
      </c>
      <c r="JY60" s="193">
        <f t="shared" si="265"/>
        <v>0</v>
      </c>
      <c r="JZ60" s="193">
        <f t="shared" si="265"/>
        <v>0</v>
      </c>
      <c r="KA60" s="193">
        <f t="shared" si="265"/>
        <v>0</v>
      </c>
      <c r="KB60" s="193">
        <f t="shared" si="265"/>
        <v>0</v>
      </c>
      <c r="KC60" s="193">
        <f t="shared" si="265"/>
        <v>0</v>
      </c>
      <c r="KD60" s="193">
        <f t="shared" si="265"/>
        <v>0</v>
      </c>
      <c r="KE60" s="193">
        <f t="shared" si="265"/>
        <v>0</v>
      </c>
      <c r="KF60" s="193">
        <f t="shared" si="265"/>
        <v>0</v>
      </c>
      <c r="KG60" s="193">
        <f t="shared" si="265"/>
        <v>0</v>
      </c>
      <c r="KH60" s="193">
        <f t="shared" si="265"/>
        <v>0</v>
      </c>
      <c r="KI60" s="193">
        <f t="shared" si="265"/>
        <v>0</v>
      </c>
      <c r="KJ60" s="193">
        <f t="shared" si="265"/>
        <v>0</v>
      </c>
      <c r="KK60" s="193">
        <f t="shared" si="265"/>
        <v>0</v>
      </c>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row>
    <row r="61" ht="14.25" customHeight="1">
      <c r="A61" s="1">
        <v>2.0</v>
      </c>
      <c r="B61" s="1">
        <f t="shared" ref="B61:C61" si="266">B60+1</f>
        <v>51</v>
      </c>
      <c r="C61" s="267">
        <f t="shared" si="266"/>
        <v>43516</v>
      </c>
      <c r="D61" s="193">
        <f t="shared" si="15"/>
        <v>12.75485066</v>
      </c>
      <c r="E61" s="193">
        <f>(SUMIFS(Profile!$F$2:$F$17521,Profile!$B$2:$B$17521,$B61,Profile!$C$2:$C$17521,E$8))*$C$6</f>
        <v>0.1870888236</v>
      </c>
      <c r="F61" s="193">
        <f>(SUMIFS(Profile!$F$2:$F$17521,Profile!$B$2:$B$17521,$B61,Profile!$C$2:$C$17521,F$8))*$C$6</f>
        <v>0.1678591372</v>
      </c>
      <c r="G61" s="193">
        <f>(SUMIFS(Profile!$F$2:$F$17521,Profile!$B$2:$B$17521,$B61,Profile!$C$2:$C$17521,G$8))*$C$6</f>
        <v>0.1578436756</v>
      </c>
      <c r="H61" s="193">
        <f>(SUMIFS(Profile!$F$2:$F$17521,Profile!$B$2:$B$17521,$B61,Profile!$C$2:$C$17521,H$8))*$C$6</f>
        <v>0.1494306878</v>
      </c>
      <c r="I61" s="193">
        <f>(SUMIFS(Profile!$F$2:$F$17521,Profile!$B$2:$B$17521,$B61,Profile!$C$2:$C$17521,I$8))*$C$6</f>
        <v>0.1398158446</v>
      </c>
      <c r="J61" s="193">
        <f>(SUMIFS(Profile!$F$2:$F$17521,Profile!$B$2:$B$17521,$B61,Profile!$C$2:$C$17521,J$8))*$C$6</f>
        <v>0.1322040937</v>
      </c>
      <c r="K61" s="193">
        <f>(SUMIFS(Profile!$F$2:$F$17521,Profile!$B$2:$B$17521,$B61,Profile!$C$2:$C$17521,K$8))*$C$6</f>
        <v>0.1326047122</v>
      </c>
      <c r="L61" s="193">
        <f>(SUMIFS(Profile!$F$2:$F$17521,Profile!$B$2:$B$17521,$B61,Profile!$C$2:$C$17521,L$8))*$C$6</f>
        <v>0.128999146</v>
      </c>
      <c r="M61" s="193">
        <f>(SUMIFS(Profile!$F$2:$F$17521,Profile!$B$2:$B$17521,$B61,Profile!$C$2:$C$17521,M$8))*$C$6</f>
        <v>0.1277972906</v>
      </c>
      <c r="N61" s="193">
        <f>(SUMIFS(Profile!$F$2:$F$17521,Profile!$B$2:$B$17521,$B61,Profile!$C$2:$C$17521,N$8))*$C$6</f>
        <v>0.1318034753</v>
      </c>
      <c r="O61" s="193">
        <f>(SUMIFS(Profile!$F$2:$F$17521,Profile!$B$2:$B$17521,$B61,Profile!$C$2:$C$17521,O$8))*$C$6</f>
        <v>0.1346078045</v>
      </c>
      <c r="P61" s="193">
        <f>(SUMIFS(Profile!$F$2:$F$17521,Profile!$B$2:$B$17521,$B61,Profile!$C$2:$C$17521,P$8))*$C$6</f>
        <v>0.1414183185</v>
      </c>
      <c r="Q61" s="193">
        <f>(SUMIFS(Profile!$F$2:$F$17521,Profile!$B$2:$B$17521,$B61,Profile!$C$2:$C$17521,Q$8))*$C$6</f>
        <v>0.1518343986</v>
      </c>
      <c r="R61" s="193">
        <f>(SUMIFS(Profile!$F$2:$F$17521,Profile!$B$2:$B$17521,$B61,Profile!$C$2:$C$17521,R$8))*$C$6</f>
        <v>0.1650548079</v>
      </c>
      <c r="S61" s="193">
        <f>(SUMIFS(Profile!$F$2:$F$17521,Profile!$B$2:$B$17521,$B61,Profile!$C$2:$C$17521,S$8))*$C$6</f>
        <v>0.1930981006</v>
      </c>
      <c r="T61" s="193">
        <f>(SUMIFS(Profile!$F$2:$F$17521,Profile!$B$2:$B$17521,$B61,Profile!$C$2:$C$17521,T$8))*$C$6</f>
        <v>0.2191383008</v>
      </c>
      <c r="U61" s="193">
        <f>(SUMIFS(Profile!$F$2:$F$17521,Profile!$B$2:$B$17521,$B61,Profile!$C$2:$C$17521,U$8))*$C$6</f>
        <v>0.2515883966</v>
      </c>
      <c r="V61" s="193">
        <f>(SUMIFS(Profile!$F$2:$F$17521,Profile!$B$2:$B$17521,$B61,Profile!$C$2:$C$17521,V$8))*$C$6</f>
        <v>0.2832372554</v>
      </c>
      <c r="W61" s="193">
        <f>(SUMIFS(Profile!$F$2:$F$17521,Profile!$B$2:$B$17521,$B61,Profile!$C$2:$C$17521,W$8))*$C$6</f>
        <v>0.2956564278</v>
      </c>
      <c r="X61" s="193">
        <f>(SUMIFS(Profile!$F$2:$F$17521,Profile!$B$2:$B$17521,$B61,Profile!$C$2:$C$17521,X$8))*$C$6</f>
        <v>0.311280548</v>
      </c>
      <c r="Y61" s="193">
        <f>(SUMIFS(Profile!$F$2:$F$17521,Profile!$B$2:$B$17521,$B61,Profile!$C$2:$C$17521,Y$8))*$C$6</f>
        <v>0.3120817849</v>
      </c>
      <c r="Z61" s="193">
        <f>(SUMIFS(Profile!$F$2:$F$17521,Profile!$B$2:$B$17521,$B61,Profile!$C$2:$C$17521,Z$8))*$C$6</f>
        <v>0.3028675602</v>
      </c>
      <c r="AA61" s="193">
        <f>(SUMIFS(Profile!$F$2:$F$17521,Profile!$B$2:$B$17521,$B61,Profile!$C$2:$C$17521,AA$8))*$C$6</f>
        <v>0.2996626125</v>
      </c>
      <c r="AB61" s="193">
        <f>(SUMIFS(Profile!$F$2:$F$17521,Profile!$B$2:$B$17521,$B61,Profile!$C$2:$C$17521,AB$8))*$C$6</f>
        <v>0.2972589017</v>
      </c>
      <c r="AC61" s="193">
        <f>(SUMIFS(Profile!$F$2:$F$17521,Profile!$B$2:$B$17521,$B61,Profile!$C$2:$C$17521,AC$8))*$C$6</f>
        <v>0.3016657048</v>
      </c>
      <c r="AD61" s="193">
        <f>(SUMIFS(Profile!$F$2:$F$17521,Profile!$B$2:$B$17521,$B61,Profile!$C$2:$C$17521,AD$8))*$C$6</f>
        <v>0.3024669417</v>
      </c>
      <c r="AE61" s="193">
        <f>(SUMIFS(Profile!$F$2:$F$17521,Profile!$B$2:$B$17521,$B61,Profile!$C$2:$C$17521,AE$8))*$C$6</f>
        <v>0.2988613756</v>
      </c>
      <c r="AF61" s="193">
        <f>(SUMIFS(Profile!$F$2:$F$17521,Profile!$B$2:$B$17521,$B61,Profile!$C$2:$C$17521,AF$8))*$C$6</f>
        <v>0.2884452954</v>
      </c>
      <c r="AG61" s="193">
        <f>(SUMIFS(Profile!$F$2:$F$17521,Profile!$B$2:$B$17521,$B61,Profile!$C$2:$C$17521,AG$8))*$C$6</f>
        <v>0.2828366369</v>
      </c>
      <c r="AH61" s="193">
        <f>(SUMIFS(Profile!$F$2:$F$17521,Profile!$B$2:$B$17521,$B61,Profile!$C$2:$C$17521,AH$8))*$C$6</f>
        <v>0.2892465324</v>
      </c>
      <c r="AI61" s="193">
        <f>(SUMIFS(Profile!$F$2:$F$17521,Profile!$B$2:$B$17521,$B61,Profile!$C$2:$C$17521,AI$8))*$C$6</f>
        <v>0.2924514801</v>
      </c>
      <c r="AJ61" s="193">
        <f>(SUMIFS(Profile!$F$2:$F$17521,Profile!$B$2:$B$17521,$B61,Profile!$C$2:$C$17521,AJ$8))*$C$6</f>
        <v>0.2976595202</v>
      </c>
      <c r="AK61" s="193">
        <f>(SUMIFS(Profile!$F$2:$F$17521,Profile!$B$2:$B$17521,$B61,Profile!$C$2:$C$17521,AK$8))*$C$6</f>
        <v>0.3048706525</v>
      </c>
      <c r="AL61" s="193">
        <f>(SUMIFS(Profile!$F$2:$F$17521,Profile!$B$2:$B$17521,$B61,Profile!$C$2:$C$17521,AL$8))*$C$6</f>
        <v>0.3401250775</v>
      </c>
      <c r="AM61" s="193">
        <f>(SUMIFS(Profile!$F$2:$F$17521,Profile!$B$2:$B$17521,$B61,Profile!$C$2:$C$17521,AM$8))*$C$6</f>
        <v>0.3890005304</v>
      </c>
      <c r="AN61" s="193">
        <f>(SUMIFS(Profile!$F$2:$F$17521,Profile!$B$2:$B$17521,$B61,Profile!$C$2:$C$17521,AN$8))*$C$6</f>
        <v>0.4220916157</v>
      </c>
      <c r="AO61" s="193">
        <f>(SUMIFS(Profile!$F$2:$F$17521,Profile!$B$2:$B$17521,$B61,Profile!$C$2:$C$17521,AO$8))*$C$6</f>
        <v>0.4406402506</v>
      </c>
      <c r="AP61" s="193">
        <f>(SUMIFS(Profile!$F$2:$F$17521,Profile!$B$2:$B$17521,$B61,Profile!$C$2:$C$17521,AP$8))*$C$6</f>
        <v>0.4428436522</v>
      </c>
      <c r="AQ61" s="193">
        <f>(SUMIFS(Profile!$F$2:$F$17521,Profile!$B$2:$B$17521,$B61,Profile!$C$2:$C$17521,AQ$8))*$C$6</f>
        <v>0.422251863</v>
      </c>
      <c r="AR61" s="193">
        <f>(SUMIFS(Profile!$F$2:$F$17521,Profile!$B$2:$B$17521,$B61,Profile!$C$2:$C$17521,AR$8))*$C$6</f>
        <v>0.3950098074</v>
      </c>
      <c r="AS61" s="193">
        <f>(SUMIFS(Profile!$F$2:$F$17521,Profile!$B$2:$B$17521,$B61,Profile!$C$2:$C$17521,AS$8))*$C$6</f>
        <v>0.3745782656</v>
      </c>
      <c r="AT61" s="193">
        <f>(SUMIFS(Profile!$F$2:$F$17521,Profile!$B$2:$B$17521,$B61,Profile!$C$2:$C$17521,AT$8))*$C$6</f>
        <v>0.3553485792</v>
      </c>
      <c r="AU61" s="193">
        <f>(SUMIFS(Profile!$F$2:$F$17521,Profile!$B$2:$B$17521,$B61,Profile!$C$2:$C$17521,AU$8))*$C$6</f>
        <v>0.3401250775</v>
      </c>
      <c r="AV61" s="193">
        <f>(SUMIFS(Profile!$F$2:$F$17521,Profile!$B$2:$B$17521,$B61,Profile!$C$2:$C$17521,AV$8))*$C$6</f>
        <v>0.317289825</v>
      </c>
      <c r="AW61" s="193">
        <f>(SUMIFS(Profile!$F$2:$F$17521,Profile!$B$2:$B$17521,$B61,Profile!$C$2:$C$17521,AW$8))*$C$6</f>
        <v>0.3004638494</v>
      </c>
      <c r="AX61" s="193">
        <f>(SUMIFS(Profile!$F$2:$F$17521,Profile!$B$2:$B$17521,$B61,Profile!$C$2:$C$17521,AX$8))*$C$6</f>
        <v>0.2752248861</v>
      </c>
      <c r="AY61" s="193">
        <f>(SUMIFS(Profile!$F$2:$F$17521,Profile!$B$2:$B$17521,$B61,Profile!$C$2:$C$17521,AY$8))*$C$6</f>
        <v>0.246780975</v>
      </c>
      <c r="AZ61" s="193">
        <f>(SUMIFS(Profile!$F$2:$F$17521,Profile!$B$2:$B$17521,$B61,Profile!$C$2:$C$17521,AZ$8))*$C$6</f>
        <v>0.2203401562</v>
      </c>
      <c r="BA61" s="193">
        <f t="shared" si="16"/>
        <v>2.744721118</v>
      </c>
      <c r="BB61" s="193">
        <f>(SUMIFS(Profile!$E$2:$E$17521,Profile!$B$2:$B$17521,$B61,Profile!$C$2:$C$17521,BB$8))*$C$9</f>
        <v>0</v>
      </c>
      <c r="BC61" s="193">
        <f>(SUMIFS(Profile!$E$2:$E$17521,Profile!$B$2:$B$17521,$B61,Profile!$C$2:$C$17521,BC$8))*$C$9</f>
        <v>0</v>
      </c>
      <c r="BD61" s="193">
        <f>(SUMIFS(Profile!$E$2:$E$17521,Profile!$B$2:$B$17521,$B61,Profile!$C$2:$C$17521,BD$8))*$C$9</f>
        <v>0</v>
      </c>
      <c r="BE61" s="193">
        <f>(SUMIFS(Profile!$E$2:$E$17521,Profile!$B$2:$B$17521,$B61,Profile!$C$2:$C$17521,BE$8))*$C$9</f>
        <v>0</v>
      </c>
      <c r="BF61" s="193">
        <f>(SUMIFS(Profile!$E$2:$E$17521,Profile!$B$2:$B$17521,$B61,Profile!$C$2:$C$17521,BF$8))*$C$9</f>
        <v>0</v>
      </c>
      <c r="BG61" s="193">
        <f>(SUMIFS(Profile!$E$2:$E$17521,Profile!$B$2:$B$17521,$B61,Profile!$C$2:$C$17521,BG$8))*$C$9</f>
        <v>0</v>
      </c>
      <c r="BH61" s="193">
        <f>(SUMIFS(Profile!$E$2:$E$17521,Profile!$B$2:$B$17521,$B61,Profile!$C$2:$C$17521,BH$8))*$C$9</f>
        <v>0</v>
      </c>
      <c r="BI61" s="193">
        <f>(SUMIFS(Profile!$E$2:$E$17521,Profile!$B$2:$B$17521,$B61,Profile!$C$2:$C$17521,BI$8))*$C$9</f>
        <v>0</v>
      </c>
      <c r="BJ61" s="193">
        <f>(SUMIFS(Profile!$E$2:$E$17521,Profile!$B$2:$B$17521,$B61,Profile!$C$2:$C$17521,BJ$8))*$C$9</f>
        <v>0</v>
      </c>
      <c r="BK61" s="193">
        <f>(SUMIFS(Profile!$E$2:$E$17521,Profile!$B$2:$B$17521,$B61,Profile!$C$2:$C$17521,BK$8))*$C$9</f>
        <v>0</v>
      </c>
      <c r="BL61" s="193">
        <f>(SUMIFS(Profile!$E$2:$E$17521,Profile!$B$2:$B$17521,$B61,Profile!$C$2:$C$17521,BL$8))*$C$9</f>
        <v>0.000006611386805</v>
      </c>
      <c r="BM61" s="193">
        <f>(SUMIFS(Profile!$E$2:$E$17521,Profile!$B$2:$B$17521,$B61,Profile!$C$2:$C$17521,BM$8))*$C$9</f>
        <v>0.0003283117935</v>
      </c>
      <c r="BN61" s="193">
        <f>(SUMIFS(Profile!$E$2:$E$17521,Profile!$B$2:$B$17521,$B61,Profile!$C$2:$C$17521,BN$8))*$C$9</f>
        <v>0.00144015355</v>
      </c>
      <c r="BO61" s="193">
        <f>(SUMIFS(Profile!$E$2:$E$17521,Profile!$B$2:$B$17521,$B61,Profile!$C$2:$C$17521,BO$8))*$C$9</f>
        <v>0.004348841238</v>
      </c>
      <c r="BP61" s="193">
        <f>(SUMIFS(Profile!$E$2:$E$17521,Profile!$B$2:$B$17521,$B61,Profile!$C$2:$C$17521,BP$8))*$C$9</f>
        <v>0.009386481098</v>
      </c>
      <c r="BQ61" s="193">
        <f>(SUMIFS(Profile!$E$2:$E$17521,Profile!$B$2:$B$17521,$B61,Profile!$C$2:$C$17521,BQ$8))*$C$9</f>
        <v>0.02201665355</v>
      </c>
      <c r="BR61" s="193">
        <f>(SUMIFS(Profile!$E$2:$E$17521,Profile!$B$2:$B$17521,$B61,Profile!$C$2:$C$17521,BR$8))*$C$9</f>
        <v>0.04862404961</v>
      </c>
      <c r="BS61" s="193">
        <f>(SUMIFS(Profile!$E$2:$E$17521,Profile!$B$2:$B$17521,$B61,Profile!$C$2:$C$17521,BS$8))*$C$9</f>
        <v>0.08802619984</v>
      </c>
      <c r="BT61" s="193">
        <f>(SUMIFS(Profile!$E$2:$E$17521,Profile!$B$2:$B$17521,$B61,Profile!$C$2:$C$17521,BT$8))*$C$9</f>
        <v>0.1403298906</v>
      </c>
      <c r="BU61" s="193">
        <f>(SUMIFS(Profile!$E$2:$E$17521,Profile!$B$2:$B$17521,$B61,Profile!$C$2:$C$17521,BU$8))*$C$9</f>
        <v>0.1819796819</v>
      </c>
      <c r="BV61" s="193">
        <f>(SUMIFS(Profile!$E$2:$E$17521,Profile!$B$2:$B$17521,$B61,Profile!$C$2:$C$17521,BV$8))*$C$9</f>
        <v>0.2046214641</v>
      </c>
      <c r="BW61" s="193">
        <f>(SUMIFS(Profile!$E$2:$E$17521,Profile!$B$2:$B$17521,$B61,Profile!$C$2:$C$17521,BW$8))*$C$9</f>
        <v>0.2259407021</v>
      </c>
      <c r="BX61" s="193">
        <f>(SUMIFS(Profile!$E$2:$E$17521,Profile!$B$2:$B$17521,$B61,Profile!$C$2:$C$17521,BX$8))*$C$9</f>
        <v>0.2634467998</v>
      </c>
      <c r="BY61" s="193">
        <f>(SUMIFS(Profile!$E$2:$E$17521,Profile!$B$2:$B$17521,$B61,Profile!$C$2:$C$17521,BY$8))*$C$9</f>
        <v>0.2605273966</v>
      </c>
      <c r="BZ61" s="193">
        <f>(SUMIFS(Profile!$E$2:$E$17521,Profile!$B$2:$B$17521,$B61,Profile!$C$2:$C$17521,BZ$8))*$C$9</f>
        <v>0.2121156292</v>
      </c>
      <c r="CA61" s="193">
        <f>(SUMIFS(Profile!$E$2:$E$17521,Profile!$B$2:$B$17521,$B61,Profile!$C$2:$C$17521,CA$8))*$C$9</f>
        <v>0.1977375134</v>
      </c>
      <c r="CB61" s="193">
        <f>(SUMIFS(Profile!$E$2:$E$17521,Profile!$B$2:$B$17521,$B61,Profile!$C$2:$C$17521,CB$8))*$C$9</f>
        <v>0.1633228706</v>
      </c>
      <c r="CC61" s="193">
        <f>(SUMIFS(Profile!$E$2:$E$17521,Profile!$B$2:$B$17521,$B61,Profile!$C$2:$C$17521,CC$8))*$C$9</f>
        <v>0.1377267293</v>
      </c>
      <c r="CD61" s="193">
        <f>(SUMIFS(Profile!$E$2:$E$17521,Profile!$B$2:$B$17521,$B61,Profile!$C$2:$C$17521,CD$8))*$C$9</f>
        <v>0.1233998895</v>
      </c>
      <c r="CE61" s="193">
        <f>(SUMIFS(Profile!$E$2:$E$17521,Profile!$B$2:$B$17521,$B61,Profile!$C$2:$C$17521,CE$8))*$C$9</f>
        <v>0.1094251829</v>
      </c>
      <c r="CF61" s="193">
        <f>(SUMIFS(Profile!$E$2:$E$17521,Profile!$B$2:$B$17521,$B61,Profile!$C$2:$C$17521,CF$8))*$C$9</f>
        <v>0.09598375746</v>
      </c>
      <c r="CG61" s="193">
        <f>(SUMIFS(Profile!$E$2:$E$17521,Profile!$B$2:$B$17521,$B61,Profile!$C$2:$C$17521,CG$8))*$C$9</f>
        <v>0.0939081135</v>
      </c>
      <c r="CH61" s="193">
        <f>(SUMIFS(Profile!$E$2:$E$17521,Profile!$B$2:$B$17521,$B61,Profile!$C$2:$C$17521,CH$8))*$C$9</f>
        <v>0.07024718993</v>
      </c>
      <c r="CI61" s="193">
        <f>(SUMIFS(Profile!$E$2:$E$17521,Profile!$B$2:$B$17521,$B61,Profile!$C$2:$C$17521,CI$8))*$C$9</f>
        <v>0.04346258516</v>
      </c>
      <c r="CJ61" s="193">
        <f>(SUMIFS(Profile!$E$2:$E$17521,Profile!$B$2:$B$17521,$B61,Profile!$C$2:$C$17521,CJ$8))*$C$9</f>
        <v>0.02622416894</v>
      </c>
      <c r="CK61" s="193">
        <f>(SUMIFS(Profile!$E$2:$E$17521,Profile!$B$2:$B$17521,$B61,Profile!$C$2:$C$17521,CK$8))*$C$9</f>
        <v>0.01138400181</v>
      </c>
      <c r="CL61" s="193">
        <f>(SUMIFS(Profile!$E$2:$E$17521,Profile!$B$2:$B$17521,$B61,Profile!$C$2:$C$17521,CL$8))*$C$9</f>
        <v>0.00575480908</v>
      </c>
      <c r="CM61" s="193">
        <f>(SUMIFS(Profile!$E$2:$E$17521,Profile!$B$2:$B$17521,$B61,Profile!$C$2:$C$17521,CM$8))*$C$9</f>
        <v>0.002613916588</v>
      </c>
      <c r="CN61" s="193">
        <f>(SUMIFS(Profile!$E$2:$E$17521,Profile!$B$2:$B$17521,$B61,Profile!$C$2:$C$17521,CN$8))*$C$9</f>
        <v>0.000364916301</v>
      </c>
      <c r="CO61" s="193">
        <f>(SUMIFS(Profile!$E$2:$E$17521,Profile!$B$2:$B$17521,$B61,Profile!$C$2:$C$17521,CO$8))*$C$9</f>
        <v>0.00002660680056</v>
      </c>
      <c r="CP61" s="193">
        <f>(SUMIFS(Profile!$E$2:$E$17521,Profile!$B$2:$B$17521,$B61,Profile!$C$2:$C$17521,CP$8))*$C$9</f>
        <v>0</v>
      </c>
      <c r="CQ61" s="193">
        <f>(SUMIFS(Profile!$E$2:$E$17521,Profile!$B$2:$B$17521,$B61,Profile!$C$2:$C$17521,CQ$8))*$C$9</f>
        <v>0</v>
      </c>
      <c r="CR61" s="193">
        <f>(SUMIFS(Profile!$E$2:$E$17521,Profile!$B$2:$B$17521,$B61,Profile!$C$2:$C$17521,CR$8))*$C$9</f>
        <v>0</v>
      </c>
      <c r="CS61" s="193">
        <f>(SUMIFS(Profile!$E$2:$E$17521,Profile!$B$2:$B$17521,$B61,Profile!$C$2:$C$17521,CS$8))*$C$9</f>
        <v>0</v>
      </c>
      <c r="CT61" s="193">
        <f>(SUMIFS(Profile!$E$2:$E$17521,Profile!$B$2:$B$17521,$B61,Profile!$C$2:$C$17521,CT$8))*$C$9</f>
        <v>0</v>
      </c>
      <c r="CU61" s="193">
        <f>(SUMIFS(Profile!$E$2:$E$17521,Profile!$B$2:$B$17521,$B61,Profile!$C$2:$C$17521,CU$8))*$C$9</f>
        <v>0</v>
      </c>
      <c r="CV61" s="193">
        <f>(SUMIFS(Profile!$E$2:$E$17521,Profile!$B$2:$B$17521,$B61,Profile!$C$2:$C$17521,CV$8))*$C$9</f>
        <v>0</v>
      </c>
      <c r="CW61" s="193">
        <f>(SUMIFS(Profile!$E$2:$E$17521,Profile!$B$2:$B$17521,$B61,Profile!$C$2:$C$17521,CW$8))*$C$9</f>
        <v>0</v>
      </c>
      <c r="CX61" s="193">
        <f t="shared" si="17"/>
        <v>0</v>
      </c>
      <c r="CY61" s="193">
        <f t="shared" ref="CY61:ET61" si="267">MAX(BB61-E61,0)</f>
        <v>0</v>
      </c>
      <c r="CZ61" s="193">
        <f t="shared" si="267"/>
        <v>0</v>
      </c>
      <c r="DA61" s="193">
        <f t="shared" si="267"/>
        <v>0</v>
      </c>
      <c r="DB61" s="193">
        <f t="shared" si="267"/>
        <v>0</v>
      </c>
      <c r="DC61" s="193">
        <f t="shared" si="267"/>
        <v>0</v>
      </c>
      <c r="DD61" s="193">
        <f t="shared" si="267"/>
        <v>0</v>
      </c>
      <c r="DE61" s="193">
        <f t="shared" si="267"/>
        <v>0</v>
      </c>
      <c r="DF61" s="193">
        <f t="shared" si="267"/>
        <v>0</v>
      </c>
      <c r="DG61" s="193">
        <f t="shared" si="267"/>
        <v>0</v>
      </c>
      <c r="DH61" s="193">
        <f t="shared" si="267"/>
        <v>0</v>
      </c>
      <c r="DI61" s="193">
        <f t="shared" si="267"/>
        <v>0</v>
      </c>
      <c r="DJ61" s="193">
        <f t="shared" si="267"/>
        <v>0</v>
      </c>
      <c r="DK61" s="193">
        <f t="shared" si="267"/>
        <v>0</v>
      </c>
      <c r="DL61" s="193">
        <f t="shared" si="267"/>
        <v>0</v>
      </c>
      <c r="DM61" s="193">
        <f t="shared" si="267"/>
        <v>0</v>
      </c>
      <c r="DN61" s="193">
        <f t="shared" si="267"/>
        <v>0</v>
      </c>
      <c r="DO61" s="193">
        <f t="shared" si="267"/>
        <v>0</v>
      </c>
      <c r="DP61" s="193">
        <f t="shared" si="267"/>
        <v>0</v>
      </c>
      <c r="DQ61" s="193">
        <f t="shared" si="267"/>
        <v>0</v>
      </c>
      <c r="DR61" s="193">
        <f t="shared" si="267"/>
        <v>0</v>
      </c>
      <c r="DS61" s="193">
        <f t="shared" si="267"/>
        <v>0</v>
      </c>
      <c r="DT61" s="193">
        <f t="shared" si="267"/>
        <v>0</v>
      </c>
      <c r="DU61" s="193">
        <f t="shared" si="267"/>
        <v>0</v>
      </c>
      <c r="DV61" s="193">
        <f t="shared" si="267"/>
        <v>0</v>
      </c>
      <c r="DW61" s="193">
        <f t="shared" si="267"/>
        <v>0</v>
      </c>
      <c r="DX61" s="193">
        <f t="shared" si="267"/>
        <v>0</v>
      </c>
      <c r="DY61" s="193">
        <f t="shared" si="267"/>
        <v>0</v>
      </c>
      <c r="DZ61" s="193">
        <f t="shared" si="267"/>
        <v>0</v>
      </c>
      <c r="EA61" s="193">
        <f t="shared" si="267"/>
        <v>0</v>
      </c>
      <c r="EB61" s="193">
        <f t="shared" si="267"/>
        <v>0</v>
      </c>
      <c r="EC61" s="193">
        <f t="shared" si="267"/>
        <v>0</v>
      </c>
      <c r="ED61" s="193">
        <f t="shared" si="267"/>
        <v>0</v>
      </c>
      <c r="EE61" s="193">
        <f t="shared" si="267"/>
        <v>0</v>
      </c>
      <c r="EF61" s="193">
        <f t="shared" si="267"/>
        <v>0</v>
      </c>
      <c r="EG61" s="193">
        <f t="shared" si="267"/>
        <v>0</v>
      </c>
      <c r="EH61" s="193">
        <f t="shared" si="267"/>
        <v>0</v>
      </c>
      <c r="EI61" s="193">
        <f t="shared" si="267"/>
        <v>0</v>
      </c>
      <c r="EJ61" s="193">
        <f t="shared" si="267"/>
        <v>0</v>
      </c>
      <c r="EK61" s="193">
        <f t="shared" si="267"/>
        <v>0</v>
      </c>
      <c r="EL61" s="193">
        <f t="shared" si="267"/>
        <v>0</v>
      </c>
      <c r="EM61" s="193">
        <f t="shared" si="267"/>
        <v>0</v>
      </c>
      <c r="EN61" s="193">
        <f t="shared" si="267"/>
        <v>0</v>
      </c>
      <c r="EO61" s="193">
        <f t="shared" si="267"/>
        <v>0</v>
      </c>
      <c r="EP61" s="193">
        <f t="shared" si="267"/>
        <v>0</v>
      </c>
      <c r="EQ61" s="193">
        <f t="shared" si="267"/>
        <v>0</v>
      </c>
      <c r="ER61" s="193">
        <f t="shared" si="267"/>
        <v>0</v>
      </c>
      <c r="ES61" s="193">
        <f t="shared" si="267"/>
        <v>0</v>
      </c>
      <c r="ET61" s="193">
        <f t="shared" si="267"/>
        <v>0</v>
      </c>
      <c r="EU61" s="193">
        <f t="shared" si="19"/>
        <v>2.744721118</v>
      </c>
      <c r="EV61" s="193">
        <f t="shared" ref="EV61:GQ61" si="268">BB61-CY61</f>
        <v>0</v>
      </c>
      <c r="EW61" s="193">
        <f t="shared" si="268"/>
        <v>0</v>
      </c>
      <c r="EX61" s="193">
        <f t="shared" si="268"/>
        <v>0</v>
      </c>
      <c r="EY61" s="193">
        <f t="shared" si="268"/>
        <v>0</v>
      </c>
      <c r="EZ61" s="193">
        <f t="shared" si="268"/>
        <v>0</v>
      </c>
      <c r="FA61" s="193">
        <f t="shared" si="268"/>
        <v>0</v>
      </c>
      <c r="FB61" s="193">
        <f t="shared" si="268"/>
        <v>0</v>
      </c>
      <c r="FC61" s="193">
        <f t="shared" si="268"/>
        <v>0</v>
      </c>
      <c r="FD61" s="193">
        <f t="shared" si="268"/>
        <v>0</v>
      </c>
      <c r="FE61" s="193">
        <f t="shared" si="268"/>
        <v>0</v>
      </c>
      <c r="FF61" s="193">
        <f t="shared" si="268"/>
        <v>0.000006611386805</v>
      </c>
      <c r="FG61" s="193">
        <f t="shared" si="268"/>
        <v>0.0003283117935</v>
      </c>
      <c r="FH61" s="193">
        <f t="shared" si="268"/>
        <v>0.00144015355</v>
      </c>
      <c r="FI61" s="193">
        <f t="shared" si="268"/>
        <v>0.004348841238</v>
      </c>
      <c r="FJ61" s="193">
        <f t="shared" si="268"/>
        <v>0.009386481098</v>
      </c>
      <c r="FK61" s="193">
        <f t="shared" si="268"/>
        <v>0.02201665355</v>
      </c>
      <c r="FL61" s="193">
        <f t="shared" si="268"/>
        <v>0.04862404961</v>
      </c>
      <c r="FM61" s="193">
        <f t="shared" si="268"/>
        <v>0.08802619984</v>
      </c>
      <c r="FN61" s="193">
        <f t="shared" si="268"/>
        <v>0.1403298906</v>
      </c>
      <c r="FO61" s="193">
        <f t="shared" si="268"/>
        <v>0.1819796819</v>
      </c>
      <c r="FP61" s="193">
        <f t="shared" si="268"/>
        <v>0.2046214641</v>
      </c>
      <c r="FQ61" s="193">
        <f t="shared" si="268"/>
        <v>0.2259407021</v>
      </c>
      <c r="FR61" s="193">
        <f t="shared" si="268"/>
        <v>0.2634467998</v>
      </c>
      <c r="FS61" s="193">
        <f t="shared" si="268"/>
        <v>0.2605273966</v>
      </c>
      <c r="FT61" s="193">
        <f t="shared" si="268"/>
        <v>0.2121156292</v>
      </c>
      <c r="FU61" s="193">
        <f t="shared" si="268"/>
        <v>0.1977375134</v>
      </c>
      <c r="FV61" s="193">
        <f t="shared" si="268"/>
        <v>0.1633228706</v>
      </c>
      <c r="FW61" s="193">
        <f t="shared" si="268"/>
        <v>0.1377267293</v>
      </c>
      <c r="FX61" s="193">
        <f t="shared" si="268"/>
        <v>0.1233998895</v>
      </c>
      <c r="FY61" s="193">
        <f t="shared" si="268"/>
        <v>0.1094251829</v>
      </c>
      <c r="FZ61" s="193">
        <f t="shared" si="268"/>
        <v>0.09598375746</v>
      </c>
      <c r="GA61" s="193">
        <f t="shared" si="268"/>
        <v>0.0939081135</v>
      </c>
      <c r="GB61" s="193">
        <f t="shared" si="268"/>
        <v>0.07024718993</v>
      </c>
      <c r="GC61" s="193">
        <f t="shared" si="268"/>
        <v>0.04346258516</v>
      </c>
      <c r="GD61" s="193">
        <f t="shared" si="268"/>
        <v>0.02622416894</v>
      </c>
      <c r="GE61" s="193">
        <f t="shared" si="268"/>
        <v>0.01138400181</v>
      </c>
      <c r="GF61" s="193">
        <f t="shared" si="268"/>
        <v>0.00575480908</v>
      </c>
      <c r="GG61" s="193">
        <f t="shared" si="268"/>
        <v>0.002613916588</v>
      </c>
      <c r="GH61" s="193">
        <f t="shared" si="268"/>
        <v>0.000364916301</v>
      </c>
      <c r="GI61" s="193">
        <f t="shared" si="268"/>
        <v>0.00002660680056</v>
      </c>
      <c r="GJ61" s="193">
        <f t="shared" si="268"/>
        <v>0</v>
      </c>
      <c r="GK61" s="193">
        <f t="shared" si="268"/>
        <v>0</v>
      </c>
      <c r="GL61" s="193">
        <f t="shared" si="268"/>
        <v>0</v>
      </c>
      <c r="GM61" s="193">
        <f t="shared" si="268"/>
        <v>0</v>
      </c>
      <c r="GN61" s="193">
        <f t="shared" si="268"/>
        <v>0</v>
      </c>
      <c r="GO61" s="193">
        <f t="shared" si="268"/>
        <v>0</v>
      </c>
      <c r="GP61" s="193">
        <f t="shared" si="268"/>
        <v>0</v>
      </c>
      <c r="GQ61" s="193">
        <f t="shared" si="268"/>
        <v>0</v>
      </c>
      <c r="GR61" s="193">
        <f t="shared" si="21"/>
        <v>10.01012954</v>
      </c>
      <c r="GS61" s="193">
        <f t="shared" ref="GS61:IN61" si="269">E61-EV61</f>
        <v>0.1870888236</v>
      </c>
      <c r="GT61" s="193">
        <f t="shared" si="269"/>
        <v>0.1678591372</v>
      </c>
      <c r="GU61" s="193">
        <f t="shared" si="269"/>
        <v>0.1578436756</v>
      </c>
      <c r="GV61" s="193">
        <f t="shared" si="269"/>
        <v>0.1494306878</v>
      </c>
      <c r="GW61" s="193">
        <f t="shared" si="269"/>
        <v>0.1398158446</v>
      </c>
      <c r="GX61" s="193">
        <f t="shared" si="269"/>
        <v>0.1322040937</v>
      </c>
      <c r="GY61" s="193">
        <f t="shared" si="269"/>
        <v>0.1326047122</v>
      </c>
      <c r="GZ61" s="193">
        <f t="shared" si="269"/>
        <v>0.128999146</v>
      </c>
      <c r="HA61" s="193">
        <f t="shared" si="269"/>
        <v>0.1277972906</v>
      </c>
      <c r="HB61" s="193">
        <f t="shared" si="269"/>
        <v>0.1318034753</v>
      </c>
      <c r="HC61" s="193">
        <f t="shared" si="269"/>
        <v>0.1346011932</v>
      </c>
      <c r="HD61" s="193">
        <f t="shared" si="269"/>
        <v>0.1410900067</v>
      </c>
      <c r="HE61" s="193">
        <f t="shared" si="269"/>
        <v>0.150394245</v>
      </c>
      <c r="HF61" s="193">
        <f t="shared" si="269"/>
        <v>0.1607059667</v>
      </c>
      <c r="HG61" s="193">
        <f t="shared" si="269"/>
        <v>0.1837116195</v>
      </c>
      <c r="HH61" s="193">
        <f t="shared" si="269"/>
        <v>0.1971216473</v>
      </c>
      <c r="HI61" s="193">
        <f t="shared" si="269"/>
        <v>0.202964347</v>
      </c>
      <c r="HJ61" s="193">
        <f t="shared" si="269"/>
        <v>0.1952110555</v>
      </c>
      <c r="HK61" s="193">
        <f t="shared" si="269"/>
        <v>0.1553265372</v>
      </c>
      <c r="HL61" s="193">
        <f t="shared" si="269"/>
        <v>0.1293008661</v>
      </c>
      <c r="HM61" s="193">
        <f t="shared" si="269"/>
        <v>0.1074603208</v>
      </c>
      <c r="HN61" s="193">
        <f t="shared" si="269"/>
        <v>0.07692685809</v>
      </c>
      <c r="HO61" s="193">
        <f t="shared" si="269"/>
        <v>0.03621581269</v>
      </c>
      <c r="HP61" s="193">
        <f t="shared" si="269"/>
        <v>0.03673150509</v>
      </c>
      <c r="HQ61" s="193">
        <f t="shared" si="269"/>
        <v>0.08955007565</v>
      </c>
      <c r="HR61" s="193">
        <f t="shared" si="269"/>
        <v>0.1047294284</v>
      </c>
      <c r="HS61" s="193">
        <f t="shared" si="269"/>
        <v>0.1355385049</v>
      </c>
      <c r="HT61" s="193">
        <f t="shared" si="269"/>
        <v>0.1507185661</v>
      </c>
      <c r="HU61" s="193">
        <f t="shared" si="269"/>
        <v>0.1594367474</v>
      </c>
      <c r="HV61" s="193">
        <f t="shared" si="269"/>
        <v>0.1798213495</v>
      </c>
      <c r="HW61" s="193">
        <f t="shared" si="269"/>
        <v>0.1964677226</v>
      </c>
      <c r="HX61" s="193">
        <f t="shared" si="269"/>
        <v>0.2037514067</v>
      </c>
      <c r="HY61" s="193">
        <f t="shared" si="269"/>
        <v>0.2346234626</v>
      </c>
      <c r="HZ61" s="193">
        <f t="shared" si="269"/>
        <v>0.2966624924</v>
      </c>
      <c r="IA61" s="193">
        <f t="shared" si="269"/>
        <v>0.3627763614</v>
      </c>
      <c r="IB61" s="193">
        <f t="shared" si="269"/>
        <v>0.4107076138</v>
      </c>
      <c r="IC61" s="193">
        <f t="shared" si="269"/>
        <v>0.4348854415</v>
      </c>
      <c r="ID61" s="193">
        <f t="shared" si="269"/>
        <v>0.4402297356</v>
      </c>
      <c r="IE61" s="193">
        <f t="shared" si="269"/>
        <v>0.4218869467</v>
      </c>
      <c r="IF61" s="193">
        <f t="shared" si="269"/>
        <v>0.3949832006</v>
      </c>
      <c r="IG61" s="193">
        <f t="shared" si="269"/>
        <v>0.3745782656</v>
      </c>
      <c r="IH61" s="193">
        <f t="shared" si="269"/>
        <v>0.3553485792</v>
      </c>
      <c r="II61" s="193">
        <f t="shared" si="269"/>
        <v>0.3401250775</v>
      </c>
      <c r="IJ61" s="193">
        <f t="shared" si="269"/>
        <v>0.317289825</v>
      </c>
      <c r="IK61" s="193">
        <f t="shared" si="269"/>
        <v>0.3004638494</v>
      </c>
      <c r="IL61" s="193">
        <f t="shared" si="269"/>
        <v>0.2752248861</v>
      </c>
      <c r="IM61" s="193">
        <f t="shared" si="269"/>
        <v>0.246780975</v>
      </c>
      <c r="IN61" s="193">
        <f t="shared" si="269"/>
        <v>0.2203401562</v>
      </c>
      <c r="IO61" s="193">
        <f t="shared" si="23"/>
        <v>0</v>
      </c>
      <c r="IP61" s="193">
        <f t="shared" si="29"/>
        <v>0</v>
      </c>
      <c r="IQ61" s="193">
        <f t="shared" ref="IQ61:KK61" si="270">MAX((MIN(CZ61+IP61,$IO$7))-GT61,0)</f>
        <v>0</v>
      </c>
      <c r="IR61" s="193">
        <f t="shared" si="270"/>
        <v>0</v>
      </c>
      <c r="IS61" s="193">
        <f t="shared" si="270"/>
        <v>0</v>
      </c>
      <c r="IT61" s="193">
        <f t="shared" si="270"/>
        <v>0</v>
      </c>
      <c r="IU61" s="193">
        <f t="shared" si="270"/>
        <v>0</v>
      </c>
      <c r="IV61" s="193">
        <f t="shared" si="270"/>
        <v>0</v>
      </c>
      <c r="IW61" s="193">
        <f t="shared" si="270"/>
        <v>0</v>
      </c>
      <c r="IX61" s="193">
        <f t="shared" si="270"/>
        <v>0</v>
      </c>
      <c r="IY61" s="193">
        <f t="shared" si="270"/>
        <v>0</v>
      </c>
      <c r="IZ61" s="193">
        <f t="shared" si="270"/>
        <v>0</v>
      </c>
      <c r="JA61" s="193">
        <f t="shared" si="270"/>
        <v>0</v>
      </c>
      <c r="JB61" s="193">
        <f t="shared" si="270"/>
        <v>0</v>
      </c>
      <c r="JC61" s="193">
        <f t="shared" si="270"/>
        <v>0</v>
      </c>
      <c r="JD61" s="193">
        <f t="shared" si="270"/>
        <v>0</v>
      </c>
      <c r="JE61" s="193">
        <f t="shared" si="270"/>
        <v>0</v>
      </c>
      <c r="JF61" s="193">
        <f t="shared" si="270"/>
        <v>0</v>
      </c>
      <c r="JG61" s="193">
        <f t="shared" si="270"/>
        <v>0</v>
      </c>
      <c r="JH61" s="193">
        <f t="shared" si="270"/>
        <v>0</v>
      </c>
      <c r="JI61" s="193">
        <f t="shared" si="270"/>
        <v>0</v>
      </c>
      <c r="JJ61" s="193">
        <f t="shared" si="270"/>
        <v>0</v>
      </c>
      <c r="JK61" s="193">
        <f t="shared" si="270"/>
        <v>0</v>
      </c>
      <c r="JL61" s="193">
        <f t="shared" si="270"/>
        <v>0</v>
      </c>
      <c r="JM61" s="193">
        <f t="shared" si="270"/>
        <v>0</v>
      </c>
      <c r="JN61" s="193">
        <f t="shared" si="270"/>
        <v>0</v>
      </c>
      <c r="JO61" s="193">
        <f t="shared" si="270"/>
        <v>0</v>
      </c>
      <c r="JP61" s="193">
        <f t="shared" si="270"/>
        <v>0</v>
      </c>
      <c r="JQ61" s="193">
        <f t="shared" si="270"/>
        <v>0</v>
      </c>
      <c r="JR61" s="193">
        <f t="shared" si="270"/>
        <v>0</v>
      </c>
      <c r="JS61" s="193">
        <f t="shared" si="270"/>
        <v>0</v>
      </c>
      <c r="JT61" s="193">
        <f t="shared" si="270"/>
        <v>0</v>
      </c>
      <c r="JU61" s="193">
        <f t="shared" si="270"/>
        <v>0</v>
      </c>
      <c r="JV61" s="193">
        <f t="shared" si="270"/>
        <v>0</v>
      </c>
      <c r="JW61" s="193">
        <f t="shared" si="270"/>
        <v>0</v>
      </c>
      <c r="JX61" s="193">
        <f t="shared" si="270"/>
        <v>0</v>
      </c>
      <c r="JY61" s="193">
        <f t="shared" si="270"/>
        <v>0</v>
      </c>
      <c r="JZ61" s="193">
        <f t="shared" si="270"/>
        <v>0</v>
      </c>
      <c r="KA61" s="193">
        <f t="shared" si="270"/>
        <v>0</v>
      </c>
      <c r="KB61" s="193">
        <f t="shared" si="270"/>
        <v>0</v>
      </c>
      <c r="KC61" s="193">
        <f t="shared" si="270"/>
        <v>0</v>
      </c>
      <c r="KD61" s="193">
        <f t="shared" si="270"/>
        <v>0</v>
      </c>
      <c r="KE61" s="193">
        <f t="shared" si="270"/>
        <v>0</v>
      </c>
      <c r="KF61" s="193">
        <f t="shared" si="270"/>
        <v>0</v>
      </c>
      <c r="KG61" s="193">
        <f t="shared" si="270"/>
        <v>0</v>
      </c>
      <c r="KH61" s="193">
        <f t="shared" si="270"/>
        <v>0</v>
      </c>
      <c r="KI61" s="193">
        <f t="shared" si="270"/>
        <v>0</v>
      </c>
      <c r="KJ61" s="193">
        <f t="shared" si="270"/>
        <v>0</v>
      </c>
      <c r="KK61" s="193">
        <f t="shared" si="270"/>
        <v>0</v>
      </c>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row>
    <row r="62" ht="14.25" customHeight="1">
      <c r="A62" s="1">
        <v>2.0</v>
      </c>
      <c r="B62" s="1">
        <f t="shared" ref="B62:C62" si="271">B61+1</f>
        <v>52</v>
      </c>
      <c r="C62" s="267">
        <f t="shared" si="271"/>
        <v>43517</v>
      </c>
      <c r="D62" s="193">
        <f t="shared" si="15"/>
        <v>13.20306259</v>
      </c>
      <c r="E62" s="193">
        <f>(SUMIFS(Profile!$F$2:$F$17521,Profile!$B$2:$B$17521,$B62,Profile!$C$2:$C$17521,E$8))*$C$6</f>
        <v>0.187489442</v>
      </c>
      <c r="F62" s="193">
        <f>(SUMIFS(Profile!$F$2:$F$17521,Profile!$B$2:$B$17521,$B62,Profile!$C$2:$C$17521,F$8))*$C$6</f>
        <v>0.1658560449</v>
      </c>
      <c r="G62" s="193">
        <f>(SUMIFS(Profile!$F$2:$F$17521,Profile!$B$2:$B$17521,$B62,Profile!$C$2:$C$17521,G$8))*$C$6</f>
        <v>0.1538374909</v>
      </c>
      <c r="H62" s="193">
        <f>(SUMIFS(Profile!$F$2:$F$17521,Profile!$B$2:$B$17521,$B62,Profile!$C$2:$C$17521,H$8))*$C$6</f>
        <v>0.1414183185</v>
      </c>
      <c r="I62" s="193">
        <f>(SUMIFS(Profile!$F$2:$F$17521,Profile!$B$2:$B$17521,$B62,Profile!$C$2:$C$17521,I$8))*$C$6</f>
        <v>0.1346078045</v>
      </c>
      <c r="J62" s="193">
        <f>(SUMIFS(Profile!$F$2:$F$17521,Profile!$B$2:$B$17521,$B62,Profile!$C$2:$C$17521,J$8))*$C$6</f>
        <v>0.1269960537</v>
      </c>
      <c r="K62" s="193">
        <f>(SUMIFS(Profile!$F$2:$F$17521,Profile!$B$2:$B$17521,$B62,Profile!$C$2:$C$17521,K$8))*$C$6</f>
        <v>0.1265954352</v>
      </c>
      <c r="L62" s="193">
        <f>(SUMIFS(Profile!$F$2:$F$17521,Profile!$B$2:$B$17521,$B62,Profile!$C$2:$C$17521,L$8))*$C$6</f>
        <v>0.1261948168</v>
      </c>
      <c r="M62" s="193">
        <f>(SUMIFS(Profile!$F$2:$F$17521,Profile!$B$2:$B$17521,$B62,Profile!$C$2:$C$17521,M$8))*$C$6</f>
        <v>0.1249929614</v>
      </c>
      <c r="N62" s="193">
        <f>(SUMIFS(Profile!$F$2:$F$17521,Profile!$B$2:$B$17521,$B62,Profile!$C$2:$C$17521,N$8))*$C$6</f>
        <v>0.1261948168</v>
      </c>
      <c r="O62" s="193">
        <f>(SUMIFS(Profile!$F$2:$F$17521,Profile!$B$2:$B$17521,$B62,Profile!$C$2:$C$17521,O$8))*$C$6</f>
        <v>0.1273966722</v>
      </c>
      <c r="P62" s="193">
        <f>(SUMIFS(Profile!$F$2:$F$17521,Profile!$B$2:$B$17521,$B62,Profile!$C$2:$C$17521,P$8))*$C$6</f>
        <v>0.1358096599</v>
      </c>
      <c r="Q62" s="193">
        <f>(SUMIFS(Profile!$F$2:$F$17521,Profile!$B$2:$B$17521,$B62,Profile!$C$2:$C$17521,Q$8))*$C$6</f>
        <v>0.1414183185</v>
      </c>
      <c r="R62" s="193">
        <f>(SUMIFS(Profile!$F$2:$F$17521,Profile!$B$2:$B$17521,$B62,Profile!$C$2:$C$17521,R$8))*$C$6</f>
        <v>0.1498313062</v>
      </c>
      <c r="S62" s="193">
        <f>(SUMIFS(Profile!$F$2:$F$17521,Profile!$B$2:$B$17521,$B62,Profile!$C$2:$C$17521,S$8))*$C$6</f>
        <v>0.1706634665</v>
      </c>
      <c r="T62" s="193">
        <f>(SUMIFS(Profile!$F$2:$F$17521,Profile!$B$2:$B$17521,$B62,Profile!$C$2:$C$17521,T$8))*$C$6</f>
        <v>0.2035141807</v>
      </c>
      <c r="U62" s="193">
        <f>(SUMIFS(Profile!$F$2:$F$17521,Profile!$B$2:$B$17521,$B62,Profile!$C$2:$C$17521,U$8))*$C$6</f>
        <v>0.2339611841</v>
      </c>
      <c r="V62" s="193">
        <f>(SUMIFS(Profile!$F$2:$F$17521,Profile!$B$2:$B$17521,$B62,Profile!$C$2:$C$17521,V$8))*$C$6</f>
        <v>0.2688149906</v>
      </c>
      <c r="W62" s="193">
        <f>(SUMIFS(Profile!$F$2:$F$17521,Profile!$B$2:$B$17521,$B62,Profile!$C$2:$C$17521,W$8))*$C$6</f>
        <v>0.2876440585</v>
      </c>
      <c r="X62" s="193">
        <f>(SUMIFS(Profile!$F$2:$F$17521,Profile!$B$2:$B$17521,$B62,Profile!$C$2:$C$17521,X$8))*$C$6</f>
        <v>0.3116811665</v>
      </c>
      <c r="Y62" s="193">
        <f>(SUMIFS(Profile!$F$2:$F$17521,Profile!$B$2:$B$17521,$B62,Profile!$C$2:$C$17521,Y$8))*$C$6</f>
        <v>0.3236997204</v>
      </c>
      <c r="Z62" s="193">
        <f>(SUMIFS(Profile!$F$2:$F$17521,Profile!$B$2:$B$17521,$B62,Profile!$C$2:$C$17521,Z$8))*$C$6</f>
        <v>0.3353176559</v>
      </c>
      <c r="AA62" s="193">
        <f>(SUMIFS(Profile!$F$2:$F$17521,Profile!$B$2:$B$17521,$B62,Profile!$C$2:$C$17521,AA$8))*$C$6</f>
        <v>0.3317120898</v>
      </c>
      <c r="AB62" s="193">
        <f>(SUMIFS(Profile!$F$2:$F$17521,Profile!$B$2:$B$17521,$B62,Profile!$C$2:$C$17521,AB$8))*$C$6</f>
        <v>0.3541467238</v>
      </c>
      <c r="AC62" s="193">
        <f>(SUMIFS(Profile!$F$2:$F$17521,Profile!$B$2:$B$17521,$B62,Profile!$C$2:$C$17521,AC$8))*$C$6</f>
        <v>0.3545473423</v>
      </c>
      <c r="AD62" s="193">
        <f>(SUMIFS(Profile!$F$2:$F$17521,Profile!$B$2:$B$17521,$B62,Profile!$C$2:$C$17521,AD$8))*$C$6</f>
        <v>0.3557491977</v>
      </c>
      <c r="AE62" s="193">
        <f>(SUMIFS(Profile!$F$2:$F$17521,Profile!$B$2:$B$17521,$B62,Profile!$C$2:$C$17521,AE$8))*$C$6</f>
        <v>0.3433300253</v>
      </c>
      <c r="AF62" s="193">
        <f>(SUMIFS(Profile!$F$2:$F$17521,Profile!$B$2:$B$17521,$B62,Profile!$C$2:$C$17521,AF$8))*$C$6</f>
        <v>0.334516419</v>
      </c>
      <c r="AG62" s="193">
        <f>(SUMIFS(Profile!$F$2:$F$17521,Profile!$B$2:$B$17521,$B62,Profile!$C$2:$C$17521,AG$8))*$C$6</f>
        <v>0.3212960096</v>
      </c>
      <c r="AH62" s="193">
        <f>(SUMIFS(Profile!$F$2:$F$17521,Profile!$B$2:$B$17521,$B62,Profile!$C$2:$C$17521,AH$8))*$C$6</f>
        <v>0.3196935358</v>
      </c>
      <c r="AI62" s="193">
        <f>(SUMIFS(Profile!$F$2:$F$17521,Profile!$B$2:$B$17521,$B62,Profile!$C$2:$C$17521,AI$8))*$C$6</f>
        <v>0.3329139452</v>
      </c>
      <c r="AJ62" s="193">
        <f>(SUMIFS(Profile!$F$2:$F$17521,Profile!$B$2:$B$17521,$B62,Profile!$C$2:$C$17521,AJ$8))*$C$6</f>
        <v>0.3369201298</v>
      </c>
      <c r="AK62" s="193">
        <f>(SUMIFS(Profile!$F$2:$F$17521,Profile!$B$2:$B$17521,$B62,Profile!$C$2:$C$17521,AK$8))*$C$6</f>
        <v>0.351743013</v>
      </c>
      <c r="AL62" s="193">
        <f>(SUMIFS(Profile!$F$2:$F$17521,Profile!$B$2:$B$17521,$B62,Profile!$C$2:$C$17521,AL$8))*$C$6</f>
        <v>0.381789398</v>
      </c>
      <c r="AM62" s="193">
        <f>(SUMIFS(Profile!$F$2:$F$17521,Profile!$B$2:$B$17521,$B62,Profile!$C$2:$C$17521,AM$8))*$C$6</f>
        <v>0.4228127289</v>
      </c>
      <c r="AN62" s="193">
        <f>(SUMIFS(Profile!$F$2:$F$17521,Profile!$B$2:$B$17521,$B62,Profile!$C$2:$C$17521,AN$8))*$C$6</f>
        <v>0.4481718778</v>
      </c>
      <c r="AO62" s="193">
        <f>(SUMIFS(Profile!$F$2:$F$17521,Profile!$B$2:$B$17521,$B62,Profile!$C$2:$C$17521,AO$8))*$C$6</f>
        <v>0.4470902079</v>
      </c>
      <c r="AP62" s="193">
        <f>(SUMIFS(Profile!$F$2:$F$17521,Profile!$B$2:$B$17521,$B62,Profile!$C$2:$C$17521,AP$8))*$C$6</f>
        <v>0.434270417</v>
      </c>
      <c r="AQ62" s="193">
        <f>(SUMIFS(Profile!$F$2:$F$17521,Profile!$B$2:$B$17521,$B62,Profile!$C$2:$C$17521,AQ$8))*$C$6</f>
        <v>0.417043823</v>
      </c>
      <c r="AR62" s="193">
        <f>(SUMIFS(Profile!$F$2:$F$17521,Profile!$B$2:$B$17521,$B62,Profile!$C$2:$C$17521,AR$8))*$C$6</f>
        <v>0.4020606924</v>
      </c>
      <c r="AS62" s="193">
        <f>(SUMIFS(Profile!$F$2:$F$17521,Profile!$B$2:$B$17521,$B62,Profile!$C$2:$C$17521,AS$8))*$C$6</f>
        <v>0.3857955826</v>
      </c>
      <c r="AT62" s="193">
        <f>(SUMIFS(Profile!$F$2:$F$17521,Profile!$B$2:$B$17521,$B62,Profile!$C$2:$C$17521,AT$8))*$C$6</f>
        <v>0.3657646594</v>
      </c>
      <c r="AU62" s="193">
        <f>(SUMIFS(Profile!$F$2:$F$17521,Profile!$B$2:$B$17521,$B62,Profile!$C$2:$C$17521,AU$8))*$C$6</f>
        <v>0.3449324991</v>
      </c>
      <c r="AV62" s="193">
        <f>(SUMIFS(Profile!$F$2:$F$17521,Profile!$B$2:$B$17521,$B62,Profile!$C$2:$C$17521,AV$8))*$C$6</f>
        <v>0.3257028128</v>
      </c>
      <c r="AW62" s="193">
        <f>(SUMIFS(Profile!$F$2:$F$17521,Profile!$B$2:$B$17521,$B62,Profile!$C$2:$C$17521,AW$8))*$C$6</f>
        <v>0.3024669417</v>
      </c>
      <c r="AX62" s="193">
        <f>(SUMIFS(Profile!$F$2:$F$17521,Profile!$B$2:$B$17521,$B62,Profile!$C$2:$C$17521,AX$8))*$C$6</f>
        <v>0.2684143721</v>
      </c>
      <c r="AY62" s="193">
        <f>(SUMIFS(Profile!$F$2:$F$17521,Profile!$B$2:$B$17521,$B62,Profile!$C$2:$C$17521,AY$8))*$C$6</f>
        <v>0.2251475778</v>
      </c>
      <c r="AZ62" s="193">
        <f>(SUMIFS(Profile!$F$2:$F$17521,Profile!$B$2:$B$17521,$B62,Profile!$C$2:$C$17521,AZ$8))*$C$6</f>
        <v>0.1910950082</v>
      </c>
      <c r="BA62" s="193">
        <f t="shared" si="16"/>
        <v>4.371877157</v>
      </c>
      <c r="BB62" s="193">
        <f>(SUMIFS(Profile!$E$2:$E$17521,Profile!$B$2:$B$17521,$B62,Profile!$C$2:$C$17521,BB$8))*$C$9</f>
        <v>0</v>
      </c>
      <c r="BC62" s="193">
        <f>(SUMIFS(Profile!$E$2:$E$17521,Profile!$B$2:$B$17521,$B62,Profile!$C$2:$C$17521,BC$8))*$C$9</f>
        <v>0</v>
      </c>
      <c r="BD62" s="193">
        <f>(SUMIFS(Profile!$E$2:$E$17521,Profile!$B$2:$B$17521,$B62,Profile!$C$2:$C$17521,BD$8))*$C$9</f>
        <v>0</v>
      </c>
      <c r="BE62" s="193">
        <f>(SUMIFS(Profile!$E$2:$E$17521,Profile!$B$2:$B$17521,$B62,Profile!$C$2:$C$17521,BE$8))*$C$9</f>
        <v>0</v>
      </c>
      <c r="BF62" s="193">
        <f>(SUMIFS(Profile!$E$2:$E$17521,Profile!$B$2:$B$17521,$B62,Profile!$C$2:$C$17521,BF$8))*$C$9</f>
        <v>0</v>
      </c>
      <c r="BG62" s="193">
        <f>(SUMIFS(Profile!$E$2:$E$17521,Profile!$B$2:$B$17521,$B62,Profile!$C$2:$C$17521,BG$8))*$C$9</f>
        <v>0</v>
      </c>
      <c r="BH62" s="193">
        <f>(SUMIFS(Profile!$E$2:$E$17521,Profile!$B$2:$B$17521,$B62,Profile!$C$2:$C$17521,BH$8))*$C$9</f>
        <v>0</v>
      </c>
      <c r="BI62" s="193">
        <f>(SUMIFS(Profile!$E$2:$E$17521,Profile!$B$2:$B$17521,$B62,Profile!$C$2:$C$17521,BI$8))*$C$9</f>
        <v>0</v>
      </c>
      <c r="BJ62" s="193">
        <f>(SUMIFS(Profile!$E$2:$E$17521,Profile!$B$2:$B$17521,$B62,Profile!$C$2:$C$17521,BJ$8))*$C$9</f>
        <v>0</v>
      </c>
      <c r="BK62" s="193">
        <f>(SUMIFS(Profile!$E$2:$E$17521,Profile!$B$2:$B$17521,$B62,Profile!$C$2:$C$17521,BK$8))*$C$9</f>
        <v>0</v>
      </c>
      <c r="BL62" s="193">
        <f>(SUMIFS(Profile!$E$2:$E$17521,Profile!$B$2:$B$17521,$B62,Profile!$C$2:$C$17521,BL$8))*$C$9</f>
        <v>0.00009336568195</v>
      </c>
      <c r="BM62" s="193">
        <f>(SUMIFS(Profile!$E$2:$E$17521,Profile!$B$2:$B$17521,$B62,Profile!$C$2:$C$17521,BM$8))*$C$9</f>
        <v>0.0004590882496</v>
      </c>
      <c r="BN62" s="193">
        <f>(SUMIFS(Profile!$E$2:$E$17521,Profile!$B$2:$B$17521,$B62,Profile!$C$2:$C$17521,BN$8))*$C$9</f>
        <v>0.000687261721</v>
      </c>
      <c r="BO62" s="193">
        <f>(SUMIFS(Profile!$E$2:$E$17521,Profile!$B$2:$B$17521,$B62,Profile!$C$2:$C$17521,BO$8))*$C$9</f>
        <v>0.001510621258</v>
      </c>
      <c r="BP62" s="193">
        <f>(SUMIFS(Profile!$E$2:$E$17521,Profile!$B$2:$B$17521,$B62,Profile!$C$2:$C$17521,BP$8))*$C$9</f>
        <v>0.009178678348</v>
      </c>
      <c r="BQ62" s="193">
        <f>(SUMIFS(Profile!$E$2:$E$17521,Profile!$B$2:$B$17521,$B62,Profile!$C$2:$C$17521,BQ$8))*$C$9</f>
        <v>0.01397404392</v>
      </c>
      <c r="BR62" s="193">
        <f>(SUMIFS(Profile!$E$2:$E$17521,Profile!$B$2:$B$17521,$B62,Profile!$C$2:$C$17521,BR$8))*$C$9</f>
        <v>0.05286537283</v>
      </c>
      <c r="BS62" s="193">
        <f>(SUMIFS(Profile!$E$2:$E$17521,Profile!$B$2:$B$17521,$B62,Profile!$C$2:$C$17521,BS$8))*$C$9</f>
        <v>0.1150731367</v>
      </c>
      <c r="BT62" s="193">
        <f>(SUMIFS(Profile!$E$2:$E$17521,Profile!$B$2:$B$17521,$B62,Profile!$C$2:$C$17521,BT$8))*$C$9</f>
        <v>0.2321800625</v>
      </c>
      <c r="BU62" s="193">
        <f>(SUMIFS(Profile!$E$2:$E$17521,Profile!$B$2:$B$17521,$B62,Profile!$C$2:$C$17521,BU$8))*$C$9</f>
        <v>0.3066602217</v>
      </c>
      <c r="BV62" s="193">
        <f>(SUMIFS(Profile!$E$2:$E$17521,Profile!$B$2:$B$17521,$B62,Profile!$C$2:$C$17521,BV$8))*$C$9</f>
        <v>0.3633867603</v>
      </c>
      <c r="BW62" s="193">
        <f>(SUMIFS(Profile!$E$2:$E$17521,Profile!$B$2:$B$17521,$B62,Profile!$C$2:$C$17521,BW$8))*$C$9</f>
        <v>0.3164923193</v>
      </c>
      <c r="BX62" s="193">
        <f>(SUMIFS(Profile!$E$2:$E$17521,Profile!$B$2:$B$17521,$B62,Profile!$C$2:$C$17521,BX$8))*$C$9</f>
        <v>0.4509648374</v>
      </c>
      <c r="BY62" s="193">
        <f>(SUMIFS(Profile!$E$2:$E$17521,Profile!$B$2:$B$17521,$B62,Profile!$C$2:$C$17521,BY$8))*$C$9</f>
        <v>0.3956351287</v>
      </c>
      <c r="BZ62" s="193">
        <f>(SUMIFS(Profile!$E$2:$E$17521,Profile!$B$2:$B$17521,$B62,Profile!$C$2:$C$17521,BZ$8))*$C$9</f>
        <v>0.3493934241</v>
      </c>
      <c r="CA62" s="193">
        <f>(SUMIFS(Profile!$E$2:$E$17521,Profile!$B$2:$B$17521,$B62,Profile!$C$2:$C$17521,CA$8))*$C$9</f>
        <v>0.3578167618</v>
      </c>
      <c r="CB62" s="193">
        <f>(SUMIFS(Profile!$E$2:$E$17521,Profile!$B$2:$B$17521,$B62,Profile!$C$2:$C$17521,CB$8))*$C$9</f>
        <v>0.2783150196</v>
      </c>
      <c r="CC62" s="193">
        <f>(SUMIFS(Profile!$E$2:$E$17521,Profile!$B$2:$B$17521,$B62,Profile!$C$2:$C$17521,CC$8))*$C$9</f>
        <v>0.2537880646</v>
      </c>
      <c r="CD62" s="193">
        <f>(SUMIFS(Profile!$E$2:$E$17521,Profile!$B$2:$B$17521,$B62,Profile!$C$2:$C$17521,CD$8))*$C$9</f>
        <v>0.2199329722</v>
      </c>
      <c r="CE62" s="193">
        <f>(SUMIFS(Profile!$E$2:$E$17521,Profile!$B$2:$B$17521,$B62,Profile!$C$2:$C$17521,CE$8))*$C$9</f>
        <v>0.170245768</v>
      </c>
      <c r="CF62" s="193">
        <f>(SUMIFS(Profile!$E$2:$E$17521,Profile!$B$2:$B$17521,$B62,Profile!$C$2:$C$17521,CF$8))*$C$9</f>
        <v>0.144265465</v>
      </c>
      <c r="CG62" s="193">
        <f>(SUMIFS(Profile!$E$2:$E$17521,Profile!$B$2:$B$17521,$B62,Profile!$C$2:$C$17521,CG$8))*$C$9</f>
        <v>0.1274995705</v>
      </c>
      <c r="CH62" s="193">
        <f>(SUMIFS(Profile!$E$2:$E$17521,Profile!$B$2:$B$17521,$B62,Profile!$C$2:$C$17521,CH$8))*$C$9</f>
        <v>0.1039724521</v>
      </c>
      <c r="CI62" s="193">
        <f>(SUMIFS(Profile!$E$2:$E$17521,Profile!$B$2:$B$17521,$B62,Profile!$C$2:$C$17521,CI$8))*$C$9</f>
        <v>0.06042335467</v>
      </c>
      <c r="CJ62" s="193">
        <f>(SUMIFS(Profile!$E$2:$E$17521,Profile!$B$2:$B$17521,$B62,Profile!$C$2:$C$17521,CJ$8))*$C$9</f>
        <v>0.03180480929</v>
      </c>
      <c r="CK62" s="193">
        <f>(SUMIFS(Profile!$E$2:$E$17521,Profile!$B$2:$B$17521,$B62,Profile!$C$2:$C$17521,CK$8))*$C$9</f>
        <v>0.01047953185</v>
      </c>
      <c r="CL62" s="193">
        <f>(SUMIFS(Profile!$E$2:$E$17521,Profile!$B$2:$B$17521,$B62,Profile!$C$2:$C$17521,CL$8))*$C$9</f>
        <v>0.003169111826</v>
      </c>
      <c r="CM62" s="193">
        <f>(SUMIFS(Profile!$E$2:$E$17521,Profile!$B$2:$B$17521,$B62,Profile!$C$2:$C$17521,CM$8))*$C$9</f>
        <v>0.001280996507</v>
      </c>
      <c r="CN62" s="193">
        <f>(SUMIFS(Profile!$E$2:$E$17521,Profile!$B$2:$B$17521,$B62,Profile!$C$2:$C$17521,CN$8))*$C$9</f>
        <v>0.0003120252065</v>
      </c>
      <c r="CO62" s="193">
        <f>(SUMIFS(Profile!$E$2:$E$17521,Profile!$B$2:$B$17521,$B62,Profile!$C$2:$C$17521,CO$8))*$C$9</f>
        <v>0.00001693160035</v>
      </c>
      <c r="CP62" s="193">
        <f>(SUMIFS(Profile!$E$2:$E$17521,Profile!$B$2:$B$17521,$B62,Profile!$C$2:$C$17521,CP$8))*$C$9</f>
        <v>0</v>
      </c>
      <c r="CQ62" s="193">
        <f>(SUMIFS(Profile!$E$2:$E$17521,Profile!$B$2:$B$17521,$B62,Profile!$C$2:$C$17521,CQ$8))*$C$9</f>
        <v>0</v>
      </c>
      <c r="CR62" s="193">
        <f>(SUMIFS(Profile!$E$2:$E$17521,Profile!$B$2:$B$17521,$B62,Profile!$C$2:$C$17521,CR$8))*$C$9</f>
        <v>0</v>
      </c>
      <c r="CS62" s="193">
        <f>(SUMIFS(Profile!$E$2:$E$17521,Profile!$B$2:$B$17521,$B62,Profile!$C$2:$C$17521,CS$8))*$C$9</f>
        <v>0</v>
      </c>
      <c r="CT62" s="193">
        <f>(SUMIFS(Profile!$E$2:$E$17521,Profile!$B$2:$B$17521,$B62,Profile!$C$2:$C$17521,CT$8))*$C$9</f>
        <v>0</v>
      </c>
      <c r="CU62" s="193">
        <f>(SUMIFS(Profile!$E$2:$E$17521,Profile!$B$2:$B$17521,$B62,Profile!$C$2:$C$17521,CU$8))*$C$9</f>
        <v>0</v>
      </c>
      <c r="CV62" s="193">
        <f>(SUMIFS(Profile!$E$2:$E$17521,Profile!$B$2:$B$17521,$B62,Profile!$C$2:$C$17521,CV$8))*$C$9</f>
        <v>0</v>
      </c>
      <c r="CW62" s="193">
        <f>(SUMIFS(Profile!$E$2:$E$17521,Profile!$B$2:$B$17521,$B62,Profile!$C$2:$C$17521,CW$8))*$C$9</f>
        <v>0</v>
      </c>
      <c r="CX62" s="193">
        <f t="shared" si="17"/>
        <v>0.2024957565</v>
      </c>
      <c r="CY62" s="193">
        <f t="shared" ref="CY62:ET62" si="272">MAX(BB62-E62,0)</f>
        <v>0</v>
      </c>
      <c r="CZ62" s="193">
        <f t="shared" si="272"/>
        <v>0</v>
      </c>
      <c r="DA62" s="193">
        <f t="shared" si="272"/>
        <v>0</v>
      </c>
      <c r="DB62" s="193">
        <f t="shared" si="272"/>
        <v>0</v>
      </c>
      <c r="DC62" s="193">
        <f t="shared" si="272"/>
        <v>0</v>
      </c>
      <c r="DD62" s="193">
        <f t="shared" si="272"/>
        <v>0</v>
      </c>
      <c r="DE62" s="193">
        <f t="shared" si="272"/>
        <v>0</v>
      </c>
      <c r="DF62" s="193">
        <f t="shared" si="272"/>
        <v>0</v>
      </c>
      <c r="DG62" s="193">
        <f t="shared" si="272"/>
        <v>0</v>
      </c>
      <c r="DH62" s="193">
        <f t="shared" si="272"/>
        <v>0</v>
      </c>
      <c r="DI62" s="193">
        <f t="shared" si="272"/>
        <v>0</v>
      </c>
      <c r="DJ62" s="193">
        <f t="shared" si="272"/>
        <v>0</v>
      </c>
      <c r="DK62" s="193">
        <f t="shared" si="272"/>
        <v>0</v>
      </c>
      <c r="DL62" s="193">
        <f t="shared" si="272"/>
        <v>0</v>
      </c>
      <c r="DM62" s="193">
        <f t="shared" si="272"/>
        <v>0</v>
      </c>
      <c r="DN62" s="193">
        <f t="shared" si="272"/>
        <v>0</v>
      </c>
      <c r="DO62" s="193">
        <f t="shared" si="272"/>
        <v>0</v>
      </c>
      <c r="DP62" s="193">
        <f t="shared" si="272"/>
        <v>0</v>
      </c>
      <c r="DQ62" s="193">
        <f t="shared" si="272"/>
        <v>0</v>
      </c>
      <c r="DR62" s="193">
        <f t="shared" si="272"/>
        <v>0</v>
      </c>
      <c r="DS62" s="193">
        <f t="shared" si="272"/>
        <v>0.03968703986</v>
      </c>
      <c r="DT62" s="193">
        <f t="shared" si="272"/>
        <v>0</v>
      </c>
      <c r="DU62" s="193">
        <f t="shared" si="272"/>
        <v>0.1192527476</v>
      </c>
      <c r="DV62" s="193">
        <f t="shared" si="272"/>
        <v>0.04148840488</v>
      </c>
      <c r="DW62" s="193">
        <f t="shared" si="272"/>
        <v>0</v>
      </c>
      <c r="DX62" s="193">
        <f t="shared" si="272"/>
        <v>0.002067564115</v>
      </c>
      <c r="DY62" s="193">
        <f t="shared" si="272"/>
        <v>0</v>
      </c>
      <c r="DZ62" s="193">
        <f t="shared" si="272"/>
        <v>0</v>
      </c>
      <c r="EA62" s="193">
        <f t="shared" si="272"/>
        <v>0</v>
      </c>
      <c r="EB62" s="193">
        <f t="shared" si="272"/>
        <v>0</v>
      </c>
      <c r="EC62" s="193">
        <f t="shared" si="272"/>
        <v>0</v>
      </c>
      <c r="ED62" s="193">
        <f t="shared" si="272"/>
        <v>0</v>
      </c>
      <c r="EE62" s="193">
        <f t="shared" si="272"/>
        <v>0</v>
      </c>
      <c r="EF62" s="193">
        <f t="shared" si="272"/>
        <v>0</v>
      </c>
      <c r="EG62" s="193">
        <f t="shared" si="272"/>
        <v>0</v>
      </c>
      <c r="EH62" s="193">
        <f t="shared" si="272"/>
        <v>0</v>
      </c>
      <c r="EI62" s="193">
        <f t="shared" si="272"/>
        <v>0</v>
      </c>
      <c r="EJ62" s="193">
        <f t="shared" si="272"/>
        <v>0</v>
      </c>
      <c r="EK62" s="193">
        <f t="shared" si="272"/>
        <v>0</v>
      </c>
      <c r="EL62" s="193">
        <f t="shared" si="272"/>
        <v>0</v>
      </c>
      <c r="EM62" s="193">
        <f t="shared" si="272"/>
        <v>0</v>
      </c>
      <c r="EN62" s="193">
        <f t="shared" si="272"/>
        <v>0</v>
      </c>
      <c r="EO62" s="193">
        <f t="shared" si="272"/>
        <v>0</v>
      </c>
      <c r="EP62" s="193">
        <f t="shared" si="272"/>
        <v>0</v>
      </c>
      <c r="EQ62" s="193">
        <f t="shared" si="272"/>
        <v>0</v>
      </c>
      <c r="ER62" s="193">
        <f t="shared" si="272"/>
        <v>0</v>
      </c>
      <c r="ES62" s="193">
        <f t="shared" si="272"/>
        <v>0</v>
      </c>
      <c r="ET62" s="193">
        <f t="shared" si="272"/>
        <v>0</v>
      </c>
      <c r="EU62" s="193">
        <f t="shared" si="19"/>
        <v>4.169381401</v>
      </c>
      <c r="EV62" s="193">
        <f t="shared" ref="EV62:GQ62" si="273">BB62-CY62</f>
        <v>0</v>
      </c>
      <c r="EW62" s="193">
        <f t="shared" si="273"/>
        <v>0</v>
      </c>
      <c r="EX62" s="193">
        <f t="shared" si="273"/>
        <v>0</v>
      </c>
      <c r="EY62" s="193">
        <f t="shared" si="273"/>
        <v>0</v>
      </c>
      <c r="EZ62" s="193">
        <f t="shared" si="273"/>
        <v>0</v>
      </c>
      <c r="FA62" s="193">
        <f t="shared" si="273"/>
        <v>0</v>
      </c>
      <c r="FB62" s="193">
        <f t="shared" si="273"/>
        <v>0</v>
      </c>
      <c r="FC62" s="193">
        <f t="shared" si="273"/>
        <v>0</v>
      </c>
      <c r="FD62" s="193">
        <f t="shared" si="273"/>
        <v>0</v>
      </c>
      <c r="FE62" s="193">
        <f t="shared" si="273"/>
        <v>0</v>
      </c>
      <c r="FF62" s="193">
        <f t="shared" si="273"/>
        <v>0.00009336568195</v>
      </c>
      <c r="FG62" s="193">
        <f t="shared" si="273"/>
        <v>0.0004590882496</v>
      </c>
      <c r="FH62" s="193">
        <f t="shared" si="273"/>
        <v>0.000687261721</v>
      </c>
      <c r="FI62" s="193">
        <f t="shared" si="273"/>
        <v>0.001510621258</v>
      </c>
      <c r="FJ62" s="193">
        <f t="shared" si="273"/>
        <v>0.009178678348</v>
      </c>
      <c r="FK62" s="193">
        <f t="shared" si="273"/>
        <v>0.01397404392</v>
      </c>
      <c r="FL62" s="193">
        <f t="shared" si="273"/>
        <v>0.05286537283</v>
      </c>
      <c r="FM62" s="193">
        <f t="shared" si="273"/>
        <v>0.1150731367</v>
      </c>
      <c r="FN62" s="193">
        <f t="shared" si="273"/>
        <v>0.2321800625</v>
      </c>
      <c r="FO62" s="193">
        <f t="shared" si="273"/>
        <v>0.3066602217</v>
      </c>
      <c r="FP62" s="193">
        <f t="shared" si="273"/>
        <v>0.3236997204</v>
      </c>
      <c r="FQ62" s="193">
        <f t="shared" si="273"/>
        <v>0.3164923193</v>
      </c>
      <c r="FR62" s="193">
        <f t="shared" si="273"/>
        <v>0.3317120898</v>
      </c>
      <c r="FS62" s="193">
        <f t="shared" si="273"/>
        <v>0.3541467238</v>
      </c>
      <c r="FT62" s="193">
        <f t="shared" si="273"/>
        <v>0.3493934241</v>
      </c>
      <c r="FU62" s="193">
        <f t="shared" si="273"/>
        <v>0.3557491977</v>
      </c>
      <c r="FV62" s="193">
        <f t="shared" si="273"/>
        <v>0.2783150196</v>
      </c>
      <c r="FW62" s="193">
        <f t="shared" si="273"/>
        <v>0.2537880646</v>
      </c>
      <c r="FX62" s="193">
        <f t="shared" si="273"/>
        <v>0.2199329722</v>
      </c>
      <c r="FY62" s="193">
        <f t="shared" si="273"/>
        <v>0.170245768</v>
      </c>
      <c r="FZ62" s="193">
        <f t="shared" si="273"/>
        <v>0.144265465</v>
      </c>
      <c r="GA62" s="193">
        <f t="shared" si="273"/>
        <v>0.1274995705</v>
      </c>
      <c r="GB62" s="193">
        <f t="shared" si="273"/>
        <v>0.1039724521</v>
      </c>
      <c r="GC62" s="193">
        <f t="shared" si="273"/>
        <v>0.06042335467</v>
      </c>
      <c r="GD62" s="193">
        <f t="shared" si="273"/>
        <v>0.03180480929</v>
      </c>
      <c r="GE62" s="193">
        <f t="shared" si="273"/>
        <v>0.01047953185</v>
      </c>
      <c r="GF62" s="193">
        <f t="shared" si="273"/>
        <v>0.003169111826</v>
      </c>
      <c r="GG62" s="193">
        <f t="shared" si="273"/>
        <v>0.001280996507</v>
      </c>
      <c r="GH62" s="193">
        <f t="shared" si="273"/>
        <v>0.0003120252065</v>
      </c>
      <c r="GI62" s="193">
        <f t="shared" si="273"/>
        <v>0.00001693160035</v>
      </c>
      <c r="GJ62" s="193">
        <f t="shared" si="273"/>
        <v>0</v>
      </c>
      <c r="GK62" s="193">
        <f t="shared" si="273"/>
        <v>0</v>
      </c>
      <c r="GL62" s="193">
        <f t="shared" si="273"/>
        <v>0</v>
      </c>
      <c r="GM62" s="193">
        <f t="shared" si="273"/>
        <v>0</v>
      </c>
      <c r="GN62" s="193">
        <f t="shared" si="273"/>
        <v>0</v>
      </c>
      <c r="GO62" s="193">
        <f t="shared" si="273"/>
        <v>0</v>
      </c>
      <c r="GP62" s="193">
        <f t="shared" si="273"/>
        <v>0</v>
      </c>
      <c r="GQ62" s="193">
        <f t="shared" si="273"/>
        <v>0</v>
      </c>
      <c r="GR62" s="193">
        <f t="shared" si="21"/>
        <v>9.033681194</v>
      </c>
      <c r="GS62" s="193">
        <f t="shared" ref="GS62:IN62" si="274">E62-EV62</f>
        <v>0.187489442</v>
      </c>
      <c r="GT62" s="193">
        <f t="shared" si="274"/>
        <v>0.1658560449</v>
      </c>
      <c r="GU62" s="193">
        <f t="shared" si="274"/>
        <v>0.1538374909</v>
      </c>
      <c r="GV62" s="193">
        <f t="shared" si="274"/>
        <v>0.1414183185</v>
      </c>
      <c r="GW62" s="193">
        <f t="shared" si="274"/>
        <v>0.1346078045</v>
      </c>
      <c r="GX62" s="193">
        <f t="shared" si="274"/>
        <v>0.1269960537</v>
      </c>
      <c r="GY62" s="193">
        <f t="shared" si="274"/>
        <v>0.1265954352</v>
      </c>
      <c r="GZ62" s="193">
        <f t="shared" si="274"/>
        <v>0.1261948168</v>
      </c>
      <c r="HA62" s="193">
        <f t="shared" si="274"/>
        <v>0.1249929614</v>
      </c>
      <c r="HB62" s="193">
        <f t="shared" si="274"/>
        <v>0.1261948168</v>
      </c>
      <c r="HC62" s="193">
        <f t="shared" si="274"/>
        <v>0.1273033065</v>
      </c>
      <c r="HD62" s="193">
        <f t="shared" si="274"/>
        <v>0.1353505717</v>
      </c>
      <c r="HE62" s="193">
        <f t="shared" si="274"/>
        <v>0.1407310567</v>
      </c>
      <c r="HF62" s="193">
        <f t="shared" si="274"/>
        <v>0.148320685</v>
      </c>
      <c r="HG62" s="193">
        <f t="shared" si="274"/>
        <v>0.1614847881</v>
      </c>
      <c r="HH62" s="193">
        <f t="shared" si="274"/>
        <v>0.1895401368</v>
      </c>
      <c r="HI62" s="193">
        <f t="shared" si="274"/>
        <v>0.1810958113</v>
      </c>
      <c r="HJ62" s="193">
        <f t="shared" si="274"/>
        <v>0.1537418539</v>
      </c>
      <c r="HK62" s="193">
        <f t="shared" si="274"/>
        <v>0.05546399603</v>
      </c>
      <c r="HL62" s="193">
        <f t="shared" si="274"/>
        <v>0.005020944756</v>
      </c>
      <c r="HM62" s="193">
        <f t="shared" si="274"/>
        <v>0</v>
      </c>
      <c r="HN62" s="193">
        <f t="shared" si="274"/>
        <v>0.01882533667</v>
      </c>
      <c r="HO62" s="193">
        <f t="shared" si="274"/>
        <v>0</v>
      </c>
      <c r="HP62" s="193">
        <f t="shared" si="274"/>
        <v>0</v>
      </c>
      <c r="HQ62" s="193">
        <f t="shared" si="274"/>
        <v>0.005153918235</v>
      </c>
      <c r="HR62" s="193">
        <f t="shared" si="274"/>
        <v>0</v>
      </c>
      <c r="HS62" s="193">
        <f t="shared" si="274"/>
        <v>0.06501500569</v>
      </c>
      <c r="HT62" s="193">
        <f t="shared" si="274"/>
        <v>0.08072835446</v>
      </c>
      <c r="HU62" s="193">
        <f t="shared" si="274"/>
        <v>0.1013630375</v>
      </c>
      <c r="HV62" s="193">
        <f t="shared" si="274"/>
        <v>0.1494477677</v>
      </c>
      <c r="HW62" s="193">
        <f t="shared" si="274"/>
        <v>0.1886484802</v>
      </c>
      <c r="HX62" s="193">
        <f t="shared" si="274"/>
        <v>0.2094205593</v>
      </c>
      <c r="HY62" s="193">
        <f t="shared" si="274"/>
        <v>0.2477705609</v>
      </c>
      <c r="HZ62" s="193">
        <f t="shared" si="274"/>
        <v>0.3213660433</v>
      </c>
      <c r="IA62" s="193">
        <f t="shared" si="274"/>
        <v>0.3910079196</v>
      </c>
      <c r="IB62" s="193">
        <f t="shared" si="274"/>
        <v>0.4376923459</v>
      </c>
      <c r="IC62" s="193">
        <f t="shared" si="274"/>
        <v>0.4439210961</v>
      </c>
      <c r="ID62" s="193">
        <f t="shared" si="274"/>
        <v>0.4329894205</v>
      </c>
      <c r="IE62" s="193">
        <f t="shared" si="274"/>
        <v>0.4167317978</v>
      </c>
      <c r="IF62" s="193">
        <f t="shared" si="274"/>
        <v>0.4020437608</v>
      </c>
      <c r="IG62" s="193">
        <f t="shared" si="274"/>
        <v>0.3857955826</v>
      </c>
      <c r="IH62" s="193">
        <f t="shared" si="274"/>
        <v>0.3657646594</v>
      </c>
      <c r="II62" s="193">
        <f t="shared" si="274"/>
        <v>0.3449324991</v>
      </c>
      <c r="IJ62" s="193">
        <f t="shared" si="274"/>
        <v>0.3257028128</v>
      </c>
      <c r="IK62" s="193">
        <f t="shared" si="274"/>
        <v>0.3024669417</v>
      </c>
      <c r="IL62" s="193">
        <f t="shared" si="274"/>
        <v>0.2684143721</v>
      </c>
      <c r="IM62" s="193">
        <f t="shared" si="274"/>
        <v>0.2251475778</v>
      </c>
      <c r="IN62" s="193">
        <f t="shared" si="274"/>
        <v>0.1910950082</v>
      </c>
      <c r="IO62" s="193">
        <f t="shared" si="23"/>
        <v>0.1816028557</v>
      </c>
      <c r="IP62" s="193">
        <f t="shared" si="29"/>
        <v>0</v>
      </c>
      <c r="IQ62" s="193">
        <f t="shared" ref="IQ62:KK62" si="275">MAX((MIN(CZ62+IP62,$IO$7))-GT62,0)</f>
        <v>0</v>
      </c>
      <c r="IR62" s="193">
        <f t="shared" si="275"/>
        <v>0</v>
      </c>
      <c r="IS62" s="193">
        <f t="shared" si="275"/>
        <v>0</v>
      </c>
      <c r="IT62" s="193">
        <f t="shared" si="275"/>
        <v>0</v>
      </c>
      <c r="IU62" s="193">
        <f t="shared" si="275"/>
        <v>0</v>
      </c>
      <c r="IV62" s="193">
        <f t="shared" si="275"/>
        <v>0</v>
      </c>
      <c r="IW62" s="193">
        <f t="shared" si="275"/>
        <v>0</v>
      </c>
      <c r="IX62" s="193">
        <f t="shared" si="275"/>
        <v>0</v>
      </c>
      <c r="IY62" s="193">
        <f t="shared" si="275"/>
        <v>0</v>
      </c>
      <c r="IZ62" s="193">
        <f t="shared" si="275"/>
        <v>0</v>
      </c>
      <c r="JA62" s="193">
        <f t="shared" si="275"/>
        <v>0</v>
      </c>
      <c r="JB62" s="193">
        <f t="shared" si="275"/>
        <v>0</v>
      </c>
      <c r="JC62" s="193">
        <f t="shared" si="275"/>
        <v>0</v>
      </c>
      <c r="JD62" s="193">
        <f t="shared" si="275"/>
        <v>0</v>
      </c>
      <c r="JE62" s="193">
        <f t="shared" si="275"/>
        <v>0</v>
      </c>
      <c r="JF62" s="193">
        <f t="shared" si="275"/>
        <v>0</v>
      </c>
      <c r="JG62" s="193">
        <f t="shared" si="275"/>
        <v>0</v>
      </c>
      <c r="JH62" s="193">
        <f t="shared" si="275"/>
        <v>0</v>
      </c>
      <c r="JI62" s="193">
        <f t="shared" si="275"/>
        <v>0</v>
      </c>
      <c r="JJ62" s="193">
        <f t="shared" si="275"/>
        <v>0.03968703986</v>
      </c>
      <c r="JK62" s="193">
        <f t="shared" si="275"/>
        <v>0.02086170319</v>
      </c>
      <c r="JL62" s="193">
        <f t="shared" si="275"/>
        <v>0.1401144508</v>
      </c>
      <c r="JM62" s="193">
        <f t="shared" si="275"/>
        <v>0.1816028557</v>
      </c>
      <c r="JN62" s="193">
        <f t="shared" si="275"/>
        <v>0.1764489375</v>
      </c>
      <c r="JO62" s="193">
        <f t="shared" si="275"/>
        <v>0.1785165016</v>
      </c>
      <c r="JP62" s="193">
        <f t="shared" si="275"/>
        <v>0.1135014959</v>
      </c>
      <c r="JQ62" s="193">
        <f t="shared" si="275"/>
        <v>0.03277314144</v>
      </c>
      <c r="JR62" s="193">
        <f t="shared" si="275"/>
        <v>0</v>
      </c>
      <c r="JS62" s="193">
        <f t="shared" si="275"/>
        <v>0</v>
      </c>
      <c r="JT62" s="193">
        <f t="shared" si="275"/>
        <v>0</v>
      </c>
      <c r="JU62" s="193">
        <f t="shared" si="275"/>
        <v>0</v>
      </c>
      <c r="JV62" s="193">
        <f t="shared" si="275"/>
        <v>0</v>
      </c>
      <c r="JW62" s="193">
        <f t="shared" si="275"/>
        <v>0</v>
      </c>
      <c r="JX62" s="193">
        <f t="shared" si="275"/>
        <v>0</v>
      </c>
      <c r="JY62" s="193">
        <f t="shared" si="275"/>
        <v>0</v>
      </c>
      <c r="JZ62" s="193">
        <f t="shared" si="275"/>
        <v>0</v>
      </c>
      <c r="KA62" s="193">
        <f t="shared" si="275"/>
        <v>0</v>
      </c>
      <c r="KB62" s="193">
        <f t="shared" si="275"/>
        <v>0</v>
      </c>
      <c r="KC62" s="193">
        <f t="shared" si="275"/>
        <v>0</v>
      </c>
      <c r="KD62" s="193">
        <f t="shared" si="275"/>
        <v>0</v>
      </c>
      <c r="KE62" s="193">
        <f t="shared" si="275"/>
        <v>0</v>
      </c>
      <c r="KF62" s="193">
        <f t="shared" si="275"/>
        <v>0</v>
      </c>
      <c r="KG62" s="193">
        <f t="shared" si="275"/>
        <v>0</v>
      </c>
      <c r="KH62" s="193">
        <f t="shared" si="275"/>
        <v>0</v>
      </c>
      <c r="KI62" s="193">
        <f t="shared" si="275"/>
        <v>0</v>
      </c>
      <c r="KJ62" s="193">
        <f t="shared" si="275"/>
        <v>0</v>
      </c>
      <c r="KK62" s="193">
        <f t="shared" si="275"/>
        <v>0</v>
      </c>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row>
    <row r="63" ht="14.25" customHeight="1">
      <c r="A63" s="1">
        <v>2.0</v>
      </c>
      <c r="B63" s="1">
        <f t="shared" ref="B63:C63" si="276">B62+1</f>
        <v>53</v>
      </c>
      <c r="C63" s="267">
        <f t="shared" si="276"/>
        <v>43518</v>
      </c>
      <c r="D63" s="193">
        <f t="shared" si="15"/>
        <v>12.55518241</v>
      </c>
      <c r="E63" s="193">
        <f>(SUMIFS(Profile!$F$2:$F$17521,Profile!$B$2:$B$17521,$B63,Profile!$C$2:$C$17521,E$8))*$C$6</f>
        <v>0.1678591372</v>
      </c>
      <c r="F63" s="193">
        <f>(SUMIFS(Profile!$F$2:$F$17521,Profile!$B$2:$B$17521,$B63,Profile!$C$2:$C$17521,F$8))*$C$6</f>
        <v>0.1490300693</v>
      </c>
      <c r="G63" s="193">
        <f>(SUMIFS(Profile!$F$2:$F$17521,Profile!$B$2:$B$17521,$B63,Profile!$C$2:$C$17521,G$8))*$C$6</f>
        <v>0.1406170815</v>
      </c>
      <c r="H63" s="193">
        <f>(SUMIFS(Profile!$F$2:$F$17521,Profile!$B$2:$B$17521,$B63,Profile!$C$2:$C$17521,H$8))*$C$6</f>
        <v>0.1330053307</v>
      </c>
      <c r="I63" s="193">
        <f>(SUMIFS(Profile!$F$2:$F$17521,Profile!$B$2:$B$17521,$B63,Profile!$C$2:$C$17521,I$8))*$C$6</f>
        <v>0.1269960537</v>
      </c>
      <c r="J63" s="193">
        <f>(SUMIFS(Profile!$F$2:$F$17521,Profile!$B$2:$B$17521,$B63,Profile!$C$2:$C$17521,J$8))*$C$6</f>
        <v>0.1241917244</v>
      </c>
      <c r="K63" s="193">
        <f>(SUMIFS(Profile!$F$2:$F$17521,Profile!$B$2:$B$17521,$B63,Profile!$C$2:$C$17521,K$8))*$C$6</f>
        <v>0.1249929614</v>
      </c>
      <c r="L63" s="193">
        <f>(SUMIFS(Profile!$F$2:$F$17521,Profile!$B$2:$B$17521,$B63,Profile!$C$2:$C$17521,L$8))*$C$6</f>
        <v>0.123791106</v>
      </c>
      <c r="M63" s="193">
        <f>(SUMIFS(Profile!$F$2:$F$17521,Profile!$B$2:$B$17521,$B63,Profile!$C$2:$C$17521,M$8))*$C$6</f>
        <v>0.1253935798</v>
      </c>
      <c r="N63" s="193">
        <f>(SUMIFS(Profile!$F$2:$F$17521,Profile!$B$2:$B$17521,$B63,Profile!$C$2:$C$17521,N$8))*$C$6</f>
        <v>0.1302010014</v>
      </c>
      <c r="O63" s="193">
        <f>(SUMIFS(Profile!$F$2:$F$17521,Profile!$B$2:$B$17521,$B63,Profile!$C$2:$C$17521,O$8))*$C$6</f>
        <v>0.1338065676</v>
      </c>
      <c r="P63" s="193">
        <f>(SUMIFS(Profile!$F$2:$F$17521,Profile!$B$2:$B$17521,$B63,Profile!$C$2:$C$17521,P$8))*$C$6</f>
        <v>0.1482288324</v>
      </c>
      <c r="Q63" s="193">
        <f>(SUMIFS(Profile!$F$2:$F$17521,Profile!$B$2:$B$17521,$B63,Profile!$C$2:$C$17521,Q$8))*$C$6</f>
        <v>0.176272125</v>
      </c>
      <c r="R63" s="193">
        <f>(SUMIFS(Profile!$F$2:$F$17521,Profile!$B$2:$B$17521,$B63,Profile!$C$2:$C$17521,R$8))*$C$6</f>
        <v>0.2043154176</v>
      </c>
      <c r="S63" s="193">
        <f>(SUMIFS(Profile!$F$2:$F$17521,Profile!$B$2:$B$17521,$B63,Profile!$C$2:$C$17521,S$8))*$C$6</f>
        <v>0.2411723165</v>
      </c>
      <c r="T63" s="193">
        <f>(SUMIFS(Profile!$F$2:$F$17521,Profile!$B$2:$B$17521,$B63,Profile!$C$2:$C$17521,T$8))*$C$6</f>
        <v>0.2668118983</v>
      </c>
      <c r="U63" s="193">
        <f>(SUMIFS(Profile!$F$2:$F$17521,Profile!$B$2:$B$17521,$B63,Profile!$C$2:$C$17521,U$8))*$C$6</f>
        <v>0.2788304523</v>
      </c>
      <c r="V63" s="193">
        <f>(SUMIFS(Profile!$F$2:$F$17521,Profile!$B$2:$B$17521,$B63,Profile!$C$2:$C$17521,V$8))*$C$6</f>
        <v>0.2848397292</v>
      </c>
      <c r="W63" s="193">
        <f>(SUMIFS(Profile!$F$2:$F$17521,Profile!$B$2:$B$17521,$B63,Profile!$C$2:$C$17521,W$8))*$C$6</f>
        <v>0.2852403477</v>
      </c>
      <c r="X63" s="193">
        <f>(SUMIFS(Profile!$F$2:$F$17521,Profile!$B$2:$B$17521,$B63,Profile!$C$2:$C$17521,X$8))*$C$6</f>
        <v>0.2824360184</v>
      </c>
      <c r="Y63" s="193">
        <f>(SUMIFS(Profile!$F$2:$F$17521,Profile!$B$2:$B$17521,$B63,Profile!$C$2:$C$17521,Y$8))*$C$6</f>
        <v>0.2772279784</v>
      </c>
      <c r="Z63" s="193">
        <f>(SUMIFS(Profile!$F$2:$F$17521,Profile!$B$2:$B$17521,$B63,Profile!$C$2:$C$17521,Z$8))*$C$6</f>
        <v>0.2776285969</v>
      </c>
      <c r="AA63" s="193">
        <f>(SUMIFS(Profile!$F$2:$F$17521,Profile!$B$2:$B$17521,$B63,Profile!$C$2:$C$17521,AA$8))*$C$6</f>
        <v>0.2716193199</v>
      </c>
      <c r="AB63" s="193">
        <f>(SUMIFS(Profile!$F$2:$F$17521,Profile!$B$2:$B$17521,$B63,Profile!$C$2:$C$17521,AB$8))*$C$6</f>
        <v>0.2716193199</v>
      </c>
      <c r="AC63" s="193">
        <f>(SUMIFS(Profile!$F$2:$F$17521,Profile!$B$2:$B$17521,$B63,Profile!$C$2:$C$17521,AC$8))*$C$6</f>
        <v>0.2808335446</v>
      </c>
      <c r="AD63" s="193">
        <f>(SUMIFS(Profile!$F$2:$F$17521,Profile!$B$2:$B$17521,$B63,Profile!$C$2:$C$17521,AD$8))*$C$6</f>
        <v>0.2820354</v>
      </c>
      <c r="AE63" s="193">
        <f>(SUMIFS(Profile!$F$2:$F$17521,Profile!$B$2:$B$17521,$B63,Profile!$C$2:$C$17521,AE$8))*$C$6</f>
        <v>0.2772279784</v>
      </c>
      <c r="AF63" s="193">
        <f>(SUMIFS(Profile!$F$2:$F$17521,Profile!$B$2:$B$17521,$B63,Profile!$C$2:$C$17521,AF$8))*$C$6</f>
        <v>0.2696162275</v>
      </c>
      <c r="AG63" s="193">
        <f>(SUMIFS(Profile!$F$2:$F$17521,Profile!$B$2:$B$17521,$B63,Profile!$C$2:$C$17521,AG$8))*$C$6</f>
        <v>0.2636069506</v>
      </c>
      <c r="AH63" s="193">
        <f>(SUMIFS(Profile!$F$2:$F$17521,Profile!$B$2:$B$17521,$B63,Profile!$C$2:$C$17521,AH$8))*$C$6</f>
        <v>0.2680137537</v>
      </c>
      <c r="AI63" s="193">
        <f>(SUMIFS(Profile!$F$2:$F$17521,Profile!$B$2:$B$17521,$B63,Profile!$C$2:$C$17521,AI$8))*$C$6</f>
        <v>0.2748242676</v>
      </c>
      <c r="AJ63" s="193">
        <f>(SUMIFS(Profile!$F$2:$F$17521,Profile!$B$2:$B$17521,$B63,Profile!$C$2:$C$17521,AJ$8))*$C$6</f>
        <v>0.2908490062</v>
      </c>
      <c r="AK63" s="193">
        <f>(SUMIFS(Profile!$F$2:$F$17521,Profile!$B$2:$B$17521,$B63,Profile!$C$2:$C$17521,AK$8))*$C$6</f>
        <v>0.3096780741</v>
      </c>
      <c r="AL63" s="193">
        <f>(SUMIFS(Profile!$F$2:$F$17521,Profile!$B$2:$B$17521,$B63,Profile!$C$2:$C$17521,AL$8))*$C$6</f>
        <v>0.3457337361</v>
      </c>
      <c r="AM63" s="193">
        <f>(SUMIFS(Profile!$F$2:$F$17521,Profile!$B$2:$B$17521,$B63,Profile!$C$2:$C$17521,AM$8))*$C$6</f>
        <v>0.401099208</v>
      </c>
      <c r="AN63" s="193">
        <f>(SUMIFS(Profile!$F$2:$F$17521,Profile!$B$2:$B$17521,$B63,Profile!$C$2:$C$17521,AN$8))*$C$6</f>
        <v>0.4260176766</v>
      </c>
      <c r="AO63" s="193">
        <f>(SUMIFS(Profile!$F$2:$F$17521,Profile!$B$2:$B$17521,$B63,Profile!$C$2:$C$17521,AO$8))*$C$6</f>
        <v>0.4412812402</v>
      </c>
      <c r="AP63" s="193">
        <f>(SUMIFS(Profile!$F$2:$F$17521,Profile!$B$2:$B$17521,$B63,Profile!$C$2:$C$17521,AP$8))*$C$6</f>
        <v>0.4377557977</v>
      </c>
      <c r="AQ63" s="193">
        <f>(SUMIFS(Profile!$F$2:$F$17521,Profile!$B$2:$B$17521,$B63,Profile!$C$2:$C$17521,AQ$8))*$C$6</f>
        <v>0.4197279667</v>
      </c>
      <c r="AR63" s="193">
        <f>(SUMIFS(Profile!$F$2:$F$17521,Profile!$B$2:$B$17521,$B63,Profile!$C$2:$C$17521,AR$8))*$C$6</f>
        <v>0.399015992</v>
      </c>
      <c r="AS63" s="193">
        <f>(SUMIFS(Profile!$F$2:$F$17521,Profile!$B$2:$B$17521,$B63,Profile!$C$2:$C$17521,AS$8))*$C$6</f>
        <v>0.3829912534</v>
      </c>
      <c r="AT63" s="193">
        <f>(SUMIFS(Profile!$F$2:$F$17521,Profile!$B$2:$B$17521,$B63,Profile!$C$2:$C$17521,AT$8))*$C$6</f>
        <v>0.3665658963</v>
      </c>
      <c r="AU63" s="193">
        <f>(SUMIFS(Profile!$F$2:$F$17521,Profile!$B$2:$B$17521,$B63,Profile!$C$2:$C$17521,AU$8))*$C$6</f>
        <v>0.3513423946</v>
      </c>
      <c r="AV63" s="193">
        <f>(SUMIFS(Profile!$F$2:$F$17521,Profile!$B$2:$B$17521,$B63,Profile!$C$2:$C$17521,AV$8))*$C$6</f>
        <v>0.328507142</v>
      </c>
      <c r="AW63" s="193">
        <f>(SUMIFS(Profile!$F$2:$F$17521,Profile!$B$2:$B$17521,$B63,Profile!$C$2:$C$17521,AW$8))*$C$6</f>
        <v>0.3056718895</v>
      </c>
      <c r="AX63" s="193">
        <f>(SUMIFS(Profile!$F$2:$F$17521,Profile!$B$2:$B$17521,$B63,Profile!$C$2:$C$17521,AX$8))*$C$6</f>
        <v>0.2684143721</v>
      </c>
      <c r="AY63" s="193">
        <f>(SUMIFS(Profile!$F$2:$F$17521,Profile!$B$2:$B$17521,$B63,Profile!$C$2:$C$17521,AY$8))*$C$6</f>
        <v>0.228753144</v>
      </c>
      <c r="AZ63" s="193">
        <f>(SUMIFS(Profile!$F$2:$F$17521,Profile!$B$2:$B$17521,$B63,Profile!$C$2:$C$17521,AZ$8))*$C$6</f>
        <v>0.1894925344</v>
      </c>
      <c r="BA63" s="193">
        <f t="shared" si="16"/>
        <v>7.389189722</v>
      </c>
      <c r="BB63" s="193">
        <f>(SUMIFS(Profile!$E$2:$E$17521,Profile!$B$2:$B$17521,$B63,Profile!$C$2:$C$17521,BB$8))*$C$9</f>
        <v>0</v>
      </c>
      <c r="BC63" s="193">
        <f>(SUMIFS(Profile!$E$2:$E$17521,Profile!$B$2:$B$17521,$B63,Profile!$C$2:$C$17521,BC$8))*$C$9</f>
        <v>0</v>
      </c>
      <c r="BD63" s="193">
        <f>(SUMIFS(Profile!$E$2:$E$17521,Profile!$B$2:$B$17521,$B63,Profile!$C$2:$C$17521,BD$8))*$C$9</f>
        <v>0</v>
      </c>
      <c r="BE63" s="193">
        <f>(SUMIFS(Profile!$E$2:$E$17521,Profile!$B$2:$B$17521,$B63,Profile!$C$2:$C$17521,BE$8))*$C$9</f>
        <v>0</v>
      </c>
      <c r="BF63" s="193">
        <f>(SUMIFS(Profile!$E$2:$E$17521,Profile!$B$2:$B$17521,$B63,Profile!$C$2:$C$17521,BF$8))*$C$9</f>
        <v>0</v>
      </c>
      <c r="BG63" s="193">
        <f>(SUMIFS(Profile!$E$2:$E$17521,Profile!$B$2:$B$17521,$B63,Profile!$C$2:$C$17521,BG$8))*$C$9</f>
        <v>0</v>
      </c>
      <c r="BH63" s="193">
        <f>(SUMIFS(Profile!$E$2:$E$17521,Profile!$B$2:$B$17521,$B63,Profile!$C$2:$C$17521,BH$8))*$C$9</f>
        <v>0</v>
      </c>
      <c r="BI63" s="193">
        <f>(SUMIFS(Profile!$E$2:$E$17521,Profile!$B$2:$B$17521,$B63,Profile!$C$2:$C$17521,BI$8))*$C$9</f>
        <v>0</v>
      </c>
      <c r="BJ63" s="193">
        <f>(SUMIFS(Profile!$E$2:$E$17521,Profile!$B$2:$B$17521,$B63,Profile!$C$2:$C$17521,BJ$8))*$C$9</f>
        <v>0</v>
      </c>
      <c r="BK63" s="193">
        <f>(SUMIFS(Profile!$E$2:$E$17521,Profile!$B$2:$B$17521,$B63,Profile!$C$2:$C$17521,BK$8))*$C$9</f>
        <v>0</v>
      </c>
      <c r="BL63" s="193">
        <f>(SUMIFS(Profile!$E$2:$E$17521,Profile!$B$2:$B$17521,$B63,Profile!$C$2:$C$17521,BL$8))*$C$9</f>
        <v>0</v>
      </c>
      <c r="BM63" s="193">
        <f>(SUMIFS(Profile!$E$2:$E$17521,Profile!$B$2:$B$17521,$B63,Profile!$C$2:$C$17521,BM$8))*$C$9</f>
        <v>0.000206888031</v>
      </c>
      <c r="BN63" s="193">
        <f>(SUMIFS(Profile!$E$2:$E$17521,Profile!$B$2:$B$17521,$B63,Profile!$C$2:$C$17521,BN$8))*$C$9</f>
        <v>0.0004184524087</v>
      </c>
      <c r="BO63" s="193">
        <f>(SUMIFS(Profile!$E$2:$E$17521,Profile!$B$2:$B$17521,$B63,Profile!$C$2:$C$17521,BO$8))*$C$9</f>
        <v>0.00095542602</v>
      </c>
      <c r="BP63" s="193">
        <f>(SUMIFS(Profile!$E$2:$E$17521,Profile!$B$2:$B$17521,$B63,Profile!$C$2:$C$17521,BP$8))*$C$9</f>
        <v>0.005148698031</v>
      </c>
      <c r="BQ63" s="193">
        <f>(SUMIFS(Profile!$E$2:$E$17521,Profile!$B$2:$B$17521,$B63,Profile!$C$2:$C$17521,BQ$8))*$C$9</f>
        <v>0.01703280923</v>
      </c>
      <c r="BR63" s="193">
        <f>(SUMIFS(Profile!$E$2:$E$17521,Profile!$B$2:$B$17521,$B63,Profile!$C$2:$C$17521,BR$8))*$C$9</f>
        <v>0.09335779867</v>
      </c>
      <c r="BS63" s="193">
        <f>(SUMIFS(Profile!$E$2:$E$17521,Profile!$B$2:$B$17521,$B63,Profile!$C$2:$C$17521,BS$8))*$C$9</f>
        <v>0.1910299329</v>
      </c>
      <c r="BT63" s="193">
        <f>(SUMIFS(Profile!$E$2:$E$17521,Profile!$B$2:$B$17521,$B63,Profile!$C$2:$C$17521,BT$8))*$C$9</f>
        <v>0.2889268833</v>
      </c>
      <c r="BU63" s="193">
        <f>(SUMIFS(Profile!$E$2:$E$17521,Profile!$B$2:$B$17521,$B63,Profile!$C$2:$C$17521,BU$8))*$C$9</f>
        <v>0.3642464846</v>
      </c>
      <c r="BV63" s="193">
        <f>(SUMIFS(Profile!$E$2:$E$17521,Profile!$B$2:$B$17521,$B63,Profile!$C$2:$C$17521,BV$8))*$C$9</f>
        <v>0.4456382415</v>
      </c>
      <c r="BW63" s="193">
        <f>(SUMIFS(Profile!$E$2:$E$17521,Profile!$B$2:$B$17521,$B63,Profile!$C$2:$C$17521,BW$8))*$C$9</f>
        <v>0.5223191963</v>
      </c>
      <c r="BX63" s="193">
        <f>(SUMIFS(Profile!$E$2:$E$17521,Profile!$B$2:$B$17521,$B63,Profile!$C$2:$C$17521,BX$8))*$C$9</f>
        <v>0.5695934988</v>
      </c>
      <c r="BY63" s="193">
        <f>(SUMIFS(Profile!$E$2:$E$17521,Profile!$B$2:$B$17521,$B63,Profile!$C$2:$C$17521,BY$8))*$C$9</f>
        <v>0.6077208471</v>
      </c>
      <c r="BZ63" s="193">
        <f>(SUMIFS(Profile!$E$2:$E$17521,Profile!$B$2:$B$17521,$B63,Profile!$C$2:$C$17521,BZ$8))*$C$9</f>
        <v>0.5803014553</v>
      </c>
      <c r="CA63" s="193">
        <f>(SUMIFS(Profile!$E$2:$E$17521,Profile!$B$2:$B$17521,$B63,Profile!$C$2:$C$17521,CA$8))*$C$9</f>
        <v>0.6049466718</v>
      </c>
      <c r="CB63" s="193">
        <f>(SUMIFS(Profile!$E$2:$E$17521,Profile!$B$2:$B$17521,$B63,Profile!$C$2:$C$17521,CB$8))*$C$9</f>
        <v>0.5685309164</v>
      </c>
      <c r="CC63" s="193">
        <f>(SUMIFS(Profile!$E$2:$E$17521,Profile!$B$2:$B$17521,$B63,Profile!$C$2:$C$17521,CC$8))*$C$9</f>
        <v>0.4848801458</v>
      </c>
      <c r="CD63" s="193">
        <f>(SUMIFS(Profile!$E$2:$E$17521,Profile!$B$2:$B$17521,$B63,Profile!$C$2:$C$17521,CD$8))*$C$9</f>
        <v>0.4781914558</v>
      </c>
      <c r="CE63" s="193">
        <f>(SUMIFS(Profile!$E$2:$E$17521,Profile!$B$2:$B$17521,$B63,Profile!$C$2:$C$17521,CE$8))*$C$9</f>
        <v>0.4470006239</v>
      </c>
      <c r="CF63" s="193">
        <f>(SUMIFS(Profile!$E$2:$E$17521,Profile!$B$2:$B$17521,$B63,Profile!$C$2:$C$17521,CF$8))*$C$9</f>
        <v>0.3746706523</v>
      </c>
      <c r="CG63" s="193">
        <f>(SUMIFS(Profile!$E$2:$E$17521,Profile!$B$2:$B$17521,$B63,Profile!$C$2:$C$17521,CG$8))*$C$9</f>
        <v>0.3134547573</v>
      </c>
      <c r="CH63" s="193">
        <f>(SUMIFS(Profile!$E$2:$E$17521,Profile!$B$2:$B$17521,$B63,Profile!$C$2:$C$17521,CH$8))*$C$9</f>
        <v>0.2233284092</v>
      </c>
      <c r="CI63" s="193">
        <f>(SUMIFS(Profile!$E$2:$E$17521,Profile!$B$2:$B$17521,$B63,Profile!$C$2:$C$17521,CI$8))*$C$9</f>
        <v>0.1212980977</v>
      </c>
      <c r="CJ63" s="193">
        <f>(SUMIFS(Profile!$E$2:$E$17521,Profile!$B$2:$B$17521,$B63,Profile!$C$2:$C$17521,CJ$8))*$C$9</f>
        <v>0.06222618467</v>
      </c>
      <c r="CK63" s="193">
        <f>(SUMIFS(Profile!$E$2:$E$17521,Profile!$B$2:$B$17521,$B63,Profile!$C$2:$C$17521,CK$8))*$C$9</f>
        <v>0.01732699354</v>
      </c>
      <c r="CL63" s="193">
        <f>(SUMIFS(Profile!$E$2:$E$17521,Profile!$B$2:$B$17521,$B63,Profile!$C$2:$C$17521,CL$8))*$C$9</f>
        <v>0.004541216468</v>
      </c>
      <c r="CM63" s="193">
        <f>(SUMIFS(Profile!$E$2:$E$17521,Profile!$B$2:$B$17521,$B63,Profile!$C$2:$C$17521,CM$8))*$C$9</f>
        <v>0.001437412243</v>
      </c>
      <c r="CN63" s="193">
        <f>(SUMIFS(Profile!$E$2:$E$17521,Profile!$B$2:$B$17521,$B63,Profile!$C$2:$C$17521,CN$8))*$C$9</f>
        <v>0.0003920068615</v>
      </c>
      <c r="CO63" s="193">
        <f>(SUMIFS(Profile!$E$2:$E$17521,Profile!$B$2:$B$17521,$B63,Profile!$C$2:$C$17521,CO$8))*$C$9</f>
        <v>0.00006756514808</v>
      </c>
      <c r="CP63" s="193">
        <f>(SUMIFS(Profile!$E$2:$E$17521,Profile!$B$2:$B$17521,$B63,Profile!$C$2:$C$17521,CP$8))*$C$9</f>
        <v>0</v>
      </c>
      <c r="CQ63" s="193">
        <f>(SUMIFS(Profile!$E$2:$E$17521,Profile!$B$2:$B$17521,$B63,Profile!$C$2:$C$17521,CQ$8))*$C$9</f>
        <v>0</v>
      </c>
      <c r="CR63" s="193">
        <f>(SUMIFS(Profile!$E$2:$E$17521,Profile!$B$2:$B$17521,$B63,Profile!$C$2:$C$17521,CR$8))*$C$9</f>
        <v>0</v>
      </c>
      <c r="CS63" s="193">
        <f>(SUMIFS(Profile!$E$2:$E$17521,Profile!$B$2:$B$17521,$B63,Profile!$C$2:$C$17521,CS$8))*$C$9</f>
        <v>0</v>
      </c>
      <c r="CT63" s="193">
        <f>(SUMIFS(Profile!$E$2:$E$17521,Profile!$B$2:$B$17521,$B63,Profile!$C$2:$C$17521,CT$8))*$C$9</f>
        <v>0</v>
      </c>
      <c r="CU63" s="193">
        <f>(SUMIFS(Profile!$E$2:$E$17521,Profile!$B$2:$B$17521,$B63,Profile!$C$2:$C$17521,CU$8))*$C$9</f>
        <v>0</v>
      </c>
      <c r="CV63" s="193">
        <f>(SUMIFS(Profile!$E$2:$E$17521,Profile!$B$2:$B$17521,$B63,Profile!$C$2:$C$17521,CV$8))*$C$9</f>
        <v>0</v>
      </c>
      <c r="CW63" s="193">
        <f>(SUMIFS(Profile!$E$2:$E$17521,Profile!$B$2:$B$17521,$B63,Profile!$C$2:$C$17521,CW$8))*$C$9</f>
        <v>0</v>
      </c>
      <c r="CX63" s="193">
        <f t="shared" si="17"/>
        <v>2.777643121</v>
      </c>
      <c r="CY63" s="193">
        <f t="shared" ref="CY63:ET63" si="277">MAX(BB63-E63,0)</f>
        <v>0</v>
      </c>
      <c r="CZ63" s="193">
        <f t="shared" si="277"/>
        <v>0</v>
      </c>
      <c r="DA63" s="193">
        <f t="shared" si="277"/>
        <v>0</v>
      </c>
      <c r="DB63" s="193">
        <f t="shared" si="277"/>
        <v>0</v>
      </c>
      <c r="DC63" s="193">
        <f t="shared" si="277"/>
        <v>0</v>
      </c>
      <c r="DD63" s="193">
        <f t="shared" si="277"/>
        <v>0</v>
      </c>
      <c r="DE63" s="193">
        <f t="shared" si="277"/>
        <v>0</v>
      </c>
      <c r="DF63" s="193">
        <f t="shared" si="277"/>
        <v>0</v>
      </c>
      <c r="DG63" s="193">
        <f t="shared" si="277"/>
        <v>0</v>
      </c>
      <c r="DH63" s="193">
        <f t="shared" si="277"/>
        <v>0</v>
      </c>
      <c r="DI63" s="193">
        <f t="shared" si="277"/>
        <v>0</v>
      </c>
      <c r="DJ63" s="193">
        <f t="shared" si="277"/>
        <v>0</v>
      </c>
      <c r="DK63" s="193">
        <f t="shared" si="277"/>
        <v>0</v>
      </c>
      <c r="DL63" s="193">
        <f t="shared" si="277"/>
        <v>0</v>
      </c>
      <c r="DM63" s="193">
        <f t="shared" si="277"/>
        <v>0</v>
      </c>
      <c r="DN63" s="193">
        <f t="shared" si="277"/>
        <v>0</v>
      </c>
      <c r="DO63" s="193">
        <f t="shared" si="277"/>
        <v>0</v>
      </c>
      <c r="DP63" s="193">
        <f t="shared" si="277"/>
        <v>0</v>
      </c>
      <c r="DQ63" s="193">
        <f t="shared" si="277"/>
        <v>0.003686535609</v>
      </c>
      <c r="DR63" s="193">
        <f t="shared" si="277"/>
        <v>0.08181046616</v>
      </c>
      <c r="DS63" s="193">
        <f t="shared" si="277"/>
        <v>0.1684102631</v>
      </c>
      <c r="DT63" s="193">
        <f t="shared" si="277"/>
        <v>0.2446905994</v>
      </c>
      <c r="DU63" s="193">
        <f t="shared" si="277"/>
        <v>0.297974179</v>
      </c>
      <c r="DV63" s="193">
        <f t="shared" si="277"/>
        <v>0.3361015272</v>
      </c>
      <c r="DW63" s="193">
        <f t="shared" si="277"/>
        <v>0.2994679107</v>
      </c>
      <c r="DX63" s="193">
        <f t="shared" si="277"/>
        <v>0.3229112718</v>
      </c>
      <c r="DY63" s="193">
        <f t="shared" si="277"/>
        <v>0.291302938</v>
      </c>
      <c r="DZ63" s="193">
        <f t="shared" si="277"/>
        <v>0.2152639182</v>
      </c>
      <c r="EA63" s="193">
        <f t="shared" si="277"/>
        <v>0.2145845053</v>
      </c>
      <c r="EB63" s="193">
        <f t="shared" si="277"/>
        <v>0.1789868702</v>
      </c>
      <c r="EC63" s="193">
        <f t="shared" si="277"/>
        <v>0.09984638475</v>
      </c>
      <c r="ED63" s="193">
        <f t="shared" si="277"/>
        <v>0.02260575112</v>
      </c>
      <c r="EE63" s="193">
        <f t="shared" si="277"/>
        <v>0</v>
      </c>
      <c r="EF63" s="193">
        <f t="shared" si="277"/>
        <v>0</v>
      </c>
      <c r="EG63" s="193">
        <f t="shared" si="277"/>
        <v>0</v>
      </c>
      <c r="EH63" s="193">
        <f t="shared" si="277"/>
        <v>0</v>
      </c>
      <c r="EI63" s="193">
        <f t="shared" si="277"/>
        <v>0</v>
      </c>
      <c r="EJ63" s="193">
        <f t="shared" si="277"/>
        <v>0</v>
      </c>
      <c r="EK63" s="193">
        <f t="shared" si="277"/>
        <v>0</v>
      </c>
      <c r="EL63" s="193">
        <f t="shared" si="277"/>
        <v>0</v>
      </c>
      <c r="EM63" s="193">
        <f t="shared" si="277"/>
        <v>0</v>
      </c>
      <c r="EN63" s="193">
        <f t="shared" si="277"/>
        <v>0</v>
      </c>
      <c r="EO63" s="193">
        <f t="shared" si="277"/>
        <v>0</v>
      </c>
      <c r="EP63" s="193">
        <f t="shared" si="277"/>
        <v>0</v>
      </c>
      <c r="EQ63" s="193">
        <f t="shared" si="277"/>
        <v>0</v>
      </c>
      <c r="ER63" s="193">
        <f t="shared" si="277"/>
        <v>0</v>
      </c>
      <c r="ES63" s="193">
        <f t="shared" si="277"/>
        <v>0</v>
      </c>
      <c r="ET63" s="193">
        <f t="shared" si="277"/>
        <v>0</v>
      </c>
      <c r="EU63" s="193">
        <f t="shared" si="19"/>
        <v>4.611546601</v>
      </c>
      <c r="EV63" s="193">
        <f t="shared" ref="EV63:GQ63" si="278">BB63-CY63</f>
        <v>0</v>
      </c>
      <c r="EW63" s="193">
        <f t="shared" si="278"/>
        <v>0</v>
      </c>
      <c r="EX63" s="193">
        <f t="shared" si="278"/>
        <v>0</v>
      </c>
      <c r="EY63" s="193">
        <f t="shared" si="278"/>
        <v>0</v>
      </c>
      <c r="EZ63" s="193">
        <f t="shared" si="278"/>
        <v>0</v>
      </c>
      <c r="FA63" s="193">
        <f t="shared" si="278"/>
        <v>0</v>
      </c>
      <c r="FB63" s="193">
        <f t="shared" si="278"/>
        <v>0</v>
      </c>
      <c r="FC63" s="193">
        <f t="shared" si="278"/>
        <v>0</v>
      </c>
      <c r="FD63" s="193">
        <f t="shared" si="278"/>
        <v>0</v>
      </c>
      <c r="FE63" s="193">
        <f t="shared" si="278"/>
        <v>0</v>
      </c>
      <c r="FF63" s="193">
        <f t="shared" si="278"/>
        <v>0</v>
      </c>
      <c r="FG63" s="193">
        <f t="shared" si="278"/>
        <v>0.000206888031</v>
      </c>
      <c r="FH63" s="193">
        <f t="shared" si="278"/>
        <v>0.0004184524087</v>
      </c>
      <c r="FI63" s="193">
        <f t="shared" si="278"/>
        <v>0.00095542602</v>
      </c>
      <c r="FJ63" s="193">
        <f t="shared" si="278"/>
        <v>0.005148698031</v>
      </c>
      <c r="FK63" s="193">
        <f t="shared" si="278"/>
        <v>0.01703280923</v>
      </c>
      <c r="FL63" s="193">
        <f t="shared" si="278"/>
        <v>0.09335779867</v>
      </c>
      <c r="FM63" s="193">
        <f t="shared" si="278"/>
        <v>0.1910299329</v>
      </c>
      <c r="FN63" s="193">
        <f t="shared" si="278"/>
        <v>0.2852403477</v>
      </c>
      <c r="FO63" s="193">
        <f t="shared" si="278"/>
        <v>0.2824360184</v>
      </c>
      <c r="FP63" s="193">
        <f t="shared" si="278"/>
        <v>0.2772279784</v>
      </c>
      <c r="FQ63" s="193">
        <f t="shared" si="278"/>
        <v>0.2776285969</v>
      </c>
      <c r="FR63" s="193">
        <f t="shared" si="278"/>
        <v>0.2716193199</v>
      </c>
      <c r="FS63" s="193">
        <f t="shared" si="278"/>
        <v>0.2716193199</v>
      </c>
      <c r="FT63" s="193">
        <f t="shared" si="278"/>
        <v>0.2808335446</v>
      </c>
      <c r="FU63" s="193">
        <f t="shared" si="278"/>
        <v>0.2820354</v>
      </c>
      <c r="FV63" s="193">
        <f t="shared" si="278"/>
        <v>0.2772279784</v>
      </c>
      <c r="FW63" s="193">
        <f t="shared" si="278"/>
        <v>0.2696162275</v>
      </c>
      <c r="FX63" s="193">
        <f t="shared" si="278"/>
        <v>0.2636069506</v>
      </c>
      <c r="FY63" s="193">
        <f t="shared" si="278"/>
        <v>0.2680137537</v>
      </c>
      <c r="FZ63" s="193">
        <f t="shared" si="278"/>
        <v>0.2748242676</v>
      </c>
      <c r="GA63" s="193">
        <f t="shared" si="278"/>
        <v>0.2908490062</v>
      </c>
      <c r="GB63" s="193">
        <f t="shared" si="278"/>
        <v>0.2233284092</v>
      </c>
      <c r="GC63" s="193">
        <f t="shared" si="278"/>
        <v>0.1212980977</v>
      </c>
      <c r="GD63" s="193">
        <f t="shared" si="278"/>
        <v>0.06222618467</v>
      </c>
      <c r="GE63" s="193">
        <f t="shared" si="278"/>
        <v>0.01732699354</v>
      </c>
      <c r="GF63" s="193">
        <f t="shared" si="278"/>
        <v>0.004541216468</v>
      </c>
      <c r="GG63" s="193">
        <f t="shared" si="278"/>
        <v>0.001437412243</v>
      </c>
      <c r="GH63" s="193">
        <f t="shared" si="278"/>
        <v>0.0003920068615</v>
      </c>
      <c r="GI63" s="193">
        <f t="shared" si="278"/>
        <v>0.00006756514808</v>
      </c>
      <c r="GJ63" s="193">
        <f t="shared" si="278"/>
        <v>0</v>
      </c>
      <c r="GK63" s="193">
        <f t="shared" si="278"/>
        <v>0</v>
      </c>
      <c r="GL63" s="193">
        <f t="shared" si="278"/>
        <v>0</v>
      </c>
      <c r="GM63" s="193">
        <f t="shared" si="278"/>
        <v>0</v>
      </c>
      <c r="GN63" s="193">
        <f t="shared" si="278"/>
        <v>0</v>
      </c>
      <c r="GO63" s="193">
        <f t="shared" si="278"/>
        <v>0</v>
      </c>
      <c r="GP63" s="193">
        <f t="shared" si="278"/>
        <v>0</v>
      </c>
      <c r="GQ63" s="193">
        <f t="shared" si="278"/>
        <v>0</v>
      </c>
      <c r="GR63" s="193">
        <f t="shared" si="21"/>
        <v>7.943635811</v>
      </c>
      <c r="GS63" s="193">
        <f t="shared" ref="GS63:IN63" si="279">E63-EV63</f>
        <v>0.1678591372</v>
      </c>
      <c r="GT63" s="193">
        <f t="shared" si="279"/>
        <v>0.1490300693</v>
      </c>
      <c r="GU63" s="193">
        <f t="shared" si="279"/>
        <v>0.1406170815</v>
      </c>
      <c r="GV63" s="193">
        <f t="shared" si="279"/>
        <v>0.1330053307</v>
      </c>
      <c r="GW63" s="193">
        <f t="shared" si="279"/>
        <v>0.1269960537</v>
      </c>
      <c r="GX63" s="193">
        <f t="shared" si="279"/>
        <v>0.1241917244</v>
      </c>
      <c r="GY63" s="193">
        <f t="shared" si="279"/>
        <v>0.1249929614</v>
      </c>
      <c r="GZ63" s="193">
        <f t="shared" si="279"/>
        <v>0.123791106</v>
      </c>
      <c r="HA63" s="193">
        <f t="shared" si="279"/>
        <v>0.1253935798</v>
      </c>
      <c r="HB63" s="193">
        <f t="shared" si="279"/>
        <v>0.1302010014</v>
      </c>
      <c r="HC63" s="193">
        <f t="shared" si="279"/>
        <v>0.1338065676</v>
      </c>
      <c r="HD63" s="193">
        <f t="shared" si="279"/>
        <v>0.1480219443</v>
      </c>
      <c r="HE63" s="193">
        <f t="shared" si="279"/>
        <v>0.1758536726</v>
      </c>
      <c r="HF63" s="193">
        <f t="shared" si="279"/>
        <v>0.2033599916</v>
      </c>
      <c r="HG63" s="193">
        <f t="shared" si="279"/>
        <v>0.2360236184</v>
      </c>
      <c r="HH63" s="193">
        <f t="shared" si="279"/>
        <v>0.249779089</v>
      </c>
      <c r="HI63" s="193">
        <f t="shared" si="279"/>
        <v>0.1854726536</v>
      </c>
      <c r="HJ63" s="193">
        <f t="shared" si="279"/>
        <v>0.09380979631</v>
      </c>
      <c r="HK63" s="193">
        <f t="shared" si="279"/>
        <v>0</v>
      </c>
      <c r="HL63" s="193">
        <f t="shared" si="279"/>
        <v>0</v>
      </c>
      <c r="HM63" s="193">
        <f t="shared" si="279"/>
        <v>0</v>
      </c>
      <c r="HN63" s="193">
        <f t="shared" si="279"/>
        <v>0</v>
      </c>
      <c r="HO63" s="193">
        <f t="shared" si="279"/>
        <v>0</v>
      </c>
      <c r="HP63" s="193">
        <f t="shared" si="279"/>
        <v>0</v>
      </c>
      <c r="HQ63" s="193">
        <f t="shared" si="279"/>
        <v>0</v>
      </c>
      <c r="HR63" s="193">
        <f t="shared" si="279"/>
        <v>0</v>
      </c>
      <c r="HS63" s="193">
        <f t="shared" si="279"/>
        <v>0</v>
      </c>
      <c r="HT63" s="193">
        <f t="shared" si="279"/>
        <v>0</v>
      </c>
      <c r="HU63" s="193">
        <f t="shared" si="279"/>
        <v>0</v>
      </c>
      <c r="HV63" s="193">
        <f t="shared" si="279"/>
        <v>0</v>
      </c>
      <c r="HW63" s="193">
        <f t="shared" si="279"/>
        <v>0</v>
      </c>
      <c r="HX63" s="193">
        <f t="shared" si="279"/>
        <v>0</v>
      </c>
      <c r="HY63" s="193">
        <f t="shared" si="279"/>
        <v>0.08634966495</v>
      </c>
      <c r="HZ63" s="193">
        <f t="shared" si="279"/>
        <v>0.2244356384</v>
      </c>
      <c r="IA63" s="193">
        <f t="shared" si="279"/>
        <v>0.3388730234</v>
      </c>
      <c r="IB63" s="193">
        <f t="shared" si="279"/>
        <v>0.4086906831</v>
      </c>
      <c r="IC63" s="193">
        <f t="shared" si="279"/>
        <v>0.4367400237</v>
      </c>
      <c r="ID63" s="193">
        <f t="shared" si="279"/>
        <v>0.4363183854</v>
      </c>
      <c r="IE63" s="193">
        <f t="shared" si="279"/>
        <v>0.4193359598</v>
      </c>
      <c r="IF63" s="193">
        <f t="shared" si="279"/>
        <v>0.3989484269</v>
      </c>
      <c r="IG63" s="193">
        <f t="shared" si="279"/>
        <v>0.3829912534</v>
      </c>
      <c r="IH63" s="193">
        <f t="shared" si="279"/>
        <v>0.3665658963</v>
      </c>
      <c r="II63" s="193">
        <f t="shared" si="279"/>
        <v>0.3513423946</v>
      </c>
      <c r="IJ63" s="193">
        <f t="shared" si="279"/>
        <v>0.328507142</v>
      </c>
      <c r="IK63" s="193">
        <f t="shared" si="279"/>
        <v>0.3056718895</v>
      </c>
      <c r="IL63" s="193">
        <f t="shared" si="279"/>
        <v>0.2684143721</v>
      </c>
      <c r="IM63" s="193">
        <f t="shared" si="279"/>
        <v>0.228753144</v>
      </c>
      <c r="IN63" s="193">
        <f t="shared" si="279"/>
        <v>0.1894925344</v>
      </c>
      <c r="IO63" s="193">
        <f t="shared" si="23"/>
        <v>2.777643121</v>
      </c>
      <c r="IP63" s="193">
        <f t="shared" si="29"/>
        <v>0</v>
      </c>
      <c r="IQ63" s="193">
        <f t="shared" ref="IQ63:KK63" si="280">MAX((MIN(CZ63+IP63,$IO$7))-GT63,0)</f>
        <v>0</v>
      </c>
      <c r="IR63" s="193">
        <f t="shared" si="280"/>
        <v>0</v>
      </c>
      <c r="IS63" s="193">
        <f t="shared" si="280"/>
        <v>0</v>
      </c>
      <c r="IT63" s="193">
        <f t="shared" si="280"/>
        <v>0</v>
      </c>
      <c r="IU63" s="193">
        <f t="shared" si="280"/>
        <v>0</v>
      </c>
      <c r="IV63" s="193">
        <f t="shared" si="280"/>
        <v>0</v>
      </c>
      <c r="IW63" s="193">
        <f t="shared" si="280"/>
        <v>0</v>
      </c>
      <c r="IX63" s="193">
        <f t="shared" si="280"/>
        <v>0</v>
      </c>
      <c r="IY63" s="193">
        <f t="shared" si="280"/>
        <v>0</v>
      </c>
      <c r="IZ63" s="193">
        <f t="shared" si="280"/>
        <v>0</v>
      </c>
      <c r="JA63" s="193">
        <f t="shared" si="280"/>
        <v>0</v>
      </c>
      <c r="JB63" s="193">
        <f t="shared" si="280"/>
        <v>0</v>
      </c>
      <c r="JC63" s="193">
        <f t="shared" si="280"/>
        <v>0</v>
      </c>
      <c r="JD63" s="193">
        <f t="shared" si="280"/>
        <v>0</v>
      </c>
      <c r="JE63" s="193">
        <f t="shared" si="280"/>
        <v>0</v>
      </c>
      <c r="JF63" s="193">
        <f t="shared" si="280"/>
        <v>0</v>
      </c>
      <c r="JG63" s="193">
        <f t="shared" si="280"/>
        <v>0</v>
      </c>
      <c r="JH63" s="193">
        <f t="shared" si="280"/>
        <v>0.003686535609</v>
      </c>
      <c r="JI63" s="193">
        <f t="shared" si="280"/>
        <v>0.08549700177</v>
      </c>
      <c r="JJ63" s="193">
        <f t="shared" si="280"/>
        <v>0.2539072649</v>
      </c>
      <c r="JK63" s="193">
        <f t="shared" si="280"/>
        <v>0.4985978644</v>
      </c>
      <c r="JL63" s="193">
        <f t="shared" si="280"/>
        <v>0.7965720433</v>
      </c>
      <c r="JM63" s="193">
        <f t="shared" si="280"/>
        <v>1.132673571</v>
      </c>
      <c r="JN63" s="193">
        <f t="shared" si="280"/>
        <v>1.432141481</v>
      </c>
      <c r="JO63" s="193">
        <f t="shared" si="280"/>
        <v>1.755052753</v>
      </c>
      <c r="JP63" s="193">
        <f t="shared" si="280"/>
        <v>2.046355691</v>
      </c>
      <c r="JQ63" s="193">
        <f t="shared" si="280"/>
        <v>2.261619609</v>
      </c>
      <c r="JR63" s="193">
        <f t="shared" si="280"/>
        <v>2.476204115</v>
      </c>
      <c r="JS63" s="193">
        <f t="shared" si="280"/>
        <v>2.655190985</v>
      </c>
      <c r="JT63" s="193">
        <f t="shared" si="280"/>
        <v>2.75503737</v>
      </c>
      <c r="JU63" s="193">
        <f t="shared" si="280"/>
        <v>2.777643121</v>
      </c>
      <c r="JV63" s="193">
        <f t="shared" si="280"/>
        <v>2.691293456</v>
      </c>
      <c r="JW63" s="193">
        <f t="shared" si="280"/>
        <v>2.466857817</v>
      </c>
      <c r="JX63" s="193">
        <f t="shared" si="280"/>
        <v>2.127984794</v>
      </c>
      <c r="JY63" s="193">
        <f t="shared" si="280"/>
        <v>1.719294111</v>
      </c>
      <c r="JZ63" s="193">
        <f t="shared" si="280"/>
        <v>1.282554087</v>
      </c>
      <c r="KA63" s="193">
        <f t="shared" si="280"/>
        <v>0.8462357018</v>
      </c>
      <c r="KB63" s="193">
        <f t="shared" si="280"/>
        <v>0.426899742</v>
      </c>
      <c r="KC63" s="193">
        <f t="shared" si="280"/>
        <v>0.02795131511</v>
      </c>
      <c r="KD63" s="193">
        <f t="shared" si="280"/>
        <v>0</v>
      </c>
      <c r="KE63" s="193">
        <f t="shared" si="280"/>
        <v>0</v>
      </c>
      <c r="KF63" s="193">
        <f t="shared" si="280"/>
        <v>0</v>
      </c>
      <c r="KG63" s="193">
        <f t="shared" si="280"/>
        <v>0</v>
      </c>
      <c r="KH63" s="193">
        <f t="shared" si="280"/>
        <v>0</v>
      </c>
      <c r="KI63" s="193">
        <f t="shared" si="280"/>
        <v>0</v>
      </c>
      <c r="KJ63" s="193">
        <f t="shared" si="280"/>
        <v>0</v>
      </c>
      <c r="KK63" s="193">
        <f t="shared" si="280"/>
        <v>0</v>
      </c>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row>
    <row r="64" ht="14.25" customHeight="1">
      <c r="A64" s="1">
        <v>2.0</v>
      </c>
      <c r="B64" s="1">
        <f t="shared" ref="B64:C64" si="281">B63+1</f>
        <v>54</v>
      </c>
      <c r="C64" s="267">
        <f t="shared" si="281"/>
        <v>43519</v>
      </c>
      <c r="D64" s="193">
        <f t="shared" si="15"/>
        <v>12.04928141</v>
      </c>
      <c r="E64" s="193">
        <f>(SUMIFS(Profile!$F$2:$F$17521,Profile!$B$2:$B$17521,$B64,Profile!$C$2:$C$17521,E$8))*$C$6</f>
        <v>0.1654554264</v>
      </c>
      <c r="F64" s="193">
        <f>(SUMIFS(Profile!$F$2:$F$17521,Profile!$B$2:$B$17521,$B64,Profile!$C$2:$C$17521,F$8))*$C$6</f>
        <v>0.14622574</v>
      </c>
      <c r="G64" s="193">
        <f>(SUMIFS(Profile!$F$2:$F$17521,Profile!$B$2:$B$17521,$B64,Profile!$C$2:$C$17521,G$8))*$C$6</f>
        <v>0.1394152261</v>
      </c>
      <c r="H64" s="193">
        <f>(SUMIFS(Profile!$F$2:$F$17521,Profile!$B$2:$B$17521,$B64,Profile!$C$2:$C$17521,H$8))*$C$6</f>
        <v>0.1334059491</v>
      </c>
      <c r="I64" s="193">
        <f>(SUMIFS(Profile!$F$2:$F$17521,Profile!$B$2:$B$17521,$B64,Profile!$C$2:$C$17521,I$8))*$C$6</f>
        <v>0.1257941983</v>
      </c>
      <c r="J64" s="193">
        <f>(SUMIFS(Profile!$F$2:$F$17521,Profile!$B$2:$B$17521,$B64,Profile!$C$2:$C$17521,J$8))*$C$6</f>
        <v>0.122989869</v>
      </c>
      <c r="K64" s="193">
        <f>(SUMIFS(Profile!$F$2:$F$17521,Profile!$B$2:$B$17521,$B64,Profile!$C$2:$C$17521,K$8))*$C$6</f>
        <v>0.1241917244</v>
      </c>
      <c r="L64" s="193">
        <f>(SUMIFS(Profile!$F$2:$F$17521,Profile!$B$2:$B$17521,$B64,Profile!$C$2:$C$17521,L$8))*$C$6</f>
        <v>0.123791106</v>
      </c>
      <c r="M64" s="193">
        <f>(SUMIFS(Profile!$F$2:$F$17521,Profile!$B$2:$B$17521,$B64,Profile!$C$2:$C$17521,M$8))*$C$6</f>
        <v>0.1245923429</v>
      </c>
      <c r="N64" s="193">
        <f>(SUMIFS(Profile!$F$2:$F$17521,Profile!$B$2:$B$17521,$B64,Profile!$C$2:$C$17521,N$8))*$C$6</f>
        <v>0.1302010014</v>
      </c>
      <c r="O64" s="193">
        <f>(SUMIFS(Profile!$F$2:$F$17521,Profile!$B$2:$B$17521,$B64,Profile!$C$2:$C$17521,O$8))*$C$6</f>
        <v>0.1330053307</v>
      </c>
      <c r="P64" s="193">
        <f>(SUMIFS(Profile!$F$2:$F$17521,Profile!$B$2:$B$17521,$B64,Profile!$C$2:$C$17521,P$8))*$C$6</f>
        <v>0.1486294508</v>
      </c>
      <c r="Q64" s="193">
        <f>(SUMIFS(Profile!$F$2:$F$17521,Profile!$B$2:$B$17521,$B64,Profile!$C$2:$C$17521,Q$8))*$C$6</f>
        <v>0.1742690327</v>
      </c>
      <c r="R64" s="193">
        <f>(SUMIFS(Profile!$F$2:$F$17521,Profile!$B$2:$B$17521,$B64,Profile!$C$2:$C$17521,R$8))*$C$6</f>
        <v>0.1979055221</v>
      </c>
      <c r="S64" s="193">
        <f>(SUMIFS(Profile!$F$2:$F$17521,Profile!$B$2:$B$17521,$B64,Profile!$C$2:$C$17521,S$8))*$C$6</f>
        <v>0.2327593287</v>
      </c>
      <c r="T64" s="193">
        <f>(SUMIFS(Profile!$F$2:$F$17521,Profile!$B$2:$B$17521,$B64,Profile!$C$2:$C$17521,T$8))*$C$6</f>
        <v>0.2604020028</v>
      </c>
      <c r="U64" s="193">
        <f>(SUMIFS(Profile!$F$2:$F$17521,Profile!$B$2:$B$17521,$B64,Profile!$C$2:$C$17521,U$8))*$C$6</f>
        <v>0.270016846</v>
      </c>
      <c r="V64" s="193">
        <f>(SUMIFS(Profile!$F$2:$F$17521,Profile!$B$2:$B$17521,$B64,Profile!$C$2:$C$17521,V$8))*$C$6</f>
        <v>0.2752248861</v>
      </c>
      <c r="W64" s="193">
        <f>(SUMIFS(Profile!$F$2:$F$17521,Profile!$B$2:$B$17521,$B64,Profile!$C$2:$C$17521,W$8))*$C$6</f>
        <v>0.2728211753</v>
      </c>
      <c r="X64" s="193">
        <f>(SUMIFS(Profile!$F$2:$F$17521,Profile!$B$2:$B$17521,$B64,Profile!$C$2:$C$17521,X$8))*$C$6</f>
        <v>0.2652094244</v>
      </c>
      <c r="Y64" s="193">
        <f>(SUMIFS(Profile!$F$2:$F$17521,Profile!$B$2:$B$17521,$B64,Profile!$C$2:$C$17521,Y$8))*$C$6</f>
        <v>0.2539921074</v>
      </c>
      <c r="Z64" s="193">
        <f>(SUMIFS(Profile!$F$2:$F$17521,Profile!$B$2:$B$17521,$B64,Profile!$C$2:$C$17521,Z$8))*$C$6</f>
        <v>0.2511877781</v>
      </c>
      <c r="AA64" s="193">
        <f>(SUMIFS(Profile!$F$2:$F$17521,Profile!$B$2:$B$17521,$B64,Profile!$C$2:$C$17521,AA$8))*$C$6</f>
        <v>0.2455791196</v>
      </c>
      <c r="AB64" s="193">
        <f>(SUMIFS(Profile!$F$2:$F$17521,Profile!$B$2:$B$17521,$B64,Profile!$C$2:$C$17521,AB$8))*$C$6</f>
        <v>0.2439766457</v>
      </c>
      <c r="AC64" s="193">
        <f>(SUMIFS(Profile!$F$2:$F$17521,Profile!$B$2:$B$17521,$B64,Profile!$C$2:$C$17521,AC$8))*$C$6</f>
        <v>0.2499859227</v>
      </c>
      <c r="AD64" s="193">
        <f>(SUMIFS(Profile!$F$2:$F$17521,Profile!$B$2:$B$17521,$B64,Profile!$C$2:$C$17521,AD$8))*$C$6</f>
        <v>0.2507871596</v>
      </c>
      <c r="AE64" s="193">
        <f>(SUMIFS(Profile!$F$2:$F$17521,Profile!$B$2:$B$17521,$B64,Profile!$C$2:$C$17521,AE$8))*$C$6</f>
        <v>0.2475822119</v>
      </c>
      <c r="AF64" s="193">
        <f>(SUMIFS(Profile!$F$2:$F$17521,Profile!$B$2:$B$17521,$B64,Profile!$C$2:$C$17521,AF$8))*$C$6</f>
        <v>0.2415729349</v>
      </c>
      <c r="AG64" s="193">
        <f>(SUMIFS(Profile!$F$2:$F$17521,Profile!$B$2:$B$17521,$B64,Profile!$C$2:$C$17521,AG$8))*$C$6</f>
        <v>0.2423741719</v>
      </c>
      <c r="AH64" s="193">
        <f>(SUMIFS(Profile!$F$2:$F$17521,Profile!$B$2:$B$17521,$B64,Profile!$C$2:$C$17521,AH$8))*$C$6</f>
        <v>0.2483834488</v>
      </c>
      <c r="AI64" s="193">
        <f>(SUMIFS(Profile!$F$2:$F$17521,Profile!$B$2:$B$17521,$B64,Profile!$C$2:$C$17521,AI$8))*$C$6</f>
        <v>0.2539921074</v>
      </c>
      <c r="AJ64" s="193">
        <f>(SUMIFS(Profile!$F$2:$F$17521,Profile!$B$2:$B$17521,$B64,Profile!$C$2:$C$17521,AJ$8))*$C$6</f>
        <v>0.2676131352</v>
      </c>
      <c r="AK64" s="193">
        <f>(SUMIFS(Profile!$F$2:$F$17521,Profile!$B$2:$B$17521,$B64,Profile!$C$2:$C$17521,AK$8))*$C$6</f>
        <v>0.2904483878</v>
      </c>
      <c r="AL64" s="193">
        <f>(SUMIFS(Profile!$F$2:$F$17521,Profile!$B$2:$B$17521,$B64,Profile!$C$2:$C$17521,AL$8))*$C$6</f>
        <v>0.328507142</v>
      </c>
      <c r="AM64" s="193">
        <f>(SUMIFS(Profile!$F$2:$F$17521,Profile!$B$2:$B$17521,$B64,Profile!$C$2:$C$17521,AM$8))*$C$6</f>
        <v>0.3841931088</v>
      </c>
      <c r="AN64" s="193">
        <f>(SUMIFS(Profile!$F$2:$F$17521,Profile!$B$2:$B$17521,$B64,Profile!$C$2:$C$17521,AN$8))*$C$6</f>
        <v>0.4193273482</v>
      </c>
      <c r="AO64" s="193">
        <f>(SUMIFS(Profile!$F$2:$F$17521,Profile!$B$2:$B$17521,$B64,Profile!$C$2:$C$17521,AO$8))*$C$6</f>
        <v>0.4336294275</v>
      </c>
      <c r="AP64" s="193">
        <f>(SUMIFS(Profile!$F$2:$F$17521,Profile!$B$2:$B$17521,$B64,Profile!$C$2:$C$17521,AP$8))*$C$6</f>
        <v>0.4275800886</v>
      </c>
      <c r="AQ64" s="193">
        <f>(SUMIFS(Profile!$F$2:$F$17521,Profile!$B$2:$B$17521,$B64,Profile!$C$2:$C$17521,AQ$8))*$C$6</f>
        <v>0.4127572054</v>
      </c>
      <c r="AR64" s="193">
        <f>(SUMIFS(Profile!$F$2:$F$17521,Profile!$B$2:$B$17521,$B64,Profile!$C$2:$C$17521,AR$8))*$C$6</f>
        <v>0.3946091889</v>
      </c>
      <c r="AS64" s="193">
        <f>(SUMIFS(Profile!$F$2:$F$17521,Profile!$B$2:$B$17521,$B64,Profile!$C$2:$C$17521,AS$8))*$C$6</f>
        <v>0.3805875426</v>
      </c>
      <c r="AT64" s="193">
        <f>(SUMIFS(Profile!$F$2:$F$17521,Profile!$B$2:$B$17521,$B64,Profile!$C$2:$C$17521,AT$8))*$C$6</f>
        <v>0.3597553824</v>
      </c>
      <c r="AU64" s="193">
        <f>(SUMIFS(Profile!$F$2:$F$17521,Profile!$B$2:$B$17521,$B64,Profile!$C$2:$C$17521,AU$8))*$C$6</f>
        <v>0.3445318807</v>
      </c>
      <c r="AV64" s="193">
        <f>(SUMIFS(Profile!$F$2:$F$17521,Profile!$B$2:$B$17521,$B64,Profile!$C$2:$C$17521,AV$8))*$C$6</f>
        <v>0.3261034312</v>
      </c>
      <c r="AW64" s="193">
        <f>(SUMIFS(Profile!$F$2:$F$17521,Profile!$B$2:$B$17521,$B64,Profile!$C$2:$C$17521,AW$8))*$C$6</f>
        <v>0.3024669417</v>
      </c>
      <c r="AX64" s="193">
        <f>(SUMIFS(Profile!$F$2:$F$17521,Profile!$B$2:$B$17521,$B64,Profile!$C$2:$C$17521,AX$8))*$C$6</f>
        <v>0.2644081875</v>
      </c>
      <c r="AY64" s="193">
        <f>(SUMIFS(Profile!$F$2:$F$17521,Profile!$B$2:$B$17521,$B64,Profile!$C$2:$C$17521,AY$8))*$C$6</f>
        <v>0.2259488148</v>
      </c>
      <c r="AZ64" s="193">
        <f>(SUMIFS(Profile!$F$2:$F$17521,Profile!$B$2:$B$17521,$B64,Profile!$C$2:$C$17521,AZ$8))*$C$6</f>
        <v>0.1910950082</v>
      </c>
      <c r="BA64" s="193">
        <f t="shared" si="16"/>
        <v>7.887984159</v>
      </c>
      <c r="BB64" s="193">
        <f>(SUMIFS(Profile!$E$2:$E$17521,Profile!$B$2:$B$17521,$B64,Profile!$C$2:$C$17521,BB$8))*$C$9</f>
        <v>0</v>
      </c>
      <c r="BC64" s="193">
        <f>(SUMIFS(Profile!$E$2:$E$17521,Profile!$B$2:$B$17521,$B64,Profile!$C$2:$C$17521,BC$8))*$C$9</f>
        <v>0</v>
      </c>
      <c r="BD64" s="193">
        <f>(SUMIFS(Profile!$E$2:$E$17521,Profile!$B$2:$B$17521,$B64,Profile!$C$2:$C$17521,BD$8))*$C$9</f>
        <v>0</v>
      </c>
      <c r="BE64" s="193">
        <f>(SUMIFS(Profile!$E$2:$E$17521,Profile!$B$2:$B$17521,$B64,Profile!$C$2:$C$17521,BE$8))*$C$9</f>
        <v>0</v>
      </c>
      <c r="BF64" s="193">
        <f>(SUMIFS(Profile!$E$2:$E$17521,Profile!$B$2:$B$17521,$B64,Profile!$C$2:$C$17521,BF$8))*$C$9</f>
        <v>0</v>
      </c>
      <c r="BG64" s="193">
        <f>(SUMIFS(Profile!$E$2:$E$17521,Profile!$B$2:$B$17521,$B64,Profile!$C$2:$C$17521,BG$8))*$C$9</f>
        <v>0</v>
      </c>
      <c r="BH64" s="193">
        <f>(SUMIFS(Profile!$E$2:$E$17521,Profile!$B$2:$B$17521,$B64,Profile!$C$2:$C$17521,BH$8))*$C$9</f>
        <v>0</v>
      </c>
      <c r="BI64" s="193">
        <f>(SUMIFS(Profile!$E$2:$E$17521,Profile!$B$2:$B$17521,$B64,Profile!$C$2:$C$17521,BI$8))*$C$9</f>
        <v>0</v>
      </c>
      <c r="BJ64" s="193">
        <f>(SUMIFS(Profile!$E$2:$E$17521,Profile!$B$2:$B$17521,$B64,Profile!$C$2:$C$17521,BJ$8))*$C$9</f>
        <v>0</v>
      </c>
      <c r="BK64" s="193">
        <f>(SUMIFS(Profile!$E$2:$E$17521,Profile!$B$2:$B$17521,$B64,Profile!$C$2:$C$17521,BK$8))*$C$9</f>
        <v>0</v>
      </c>
      <c r="BL64" s="193">
        <f>(SUMIFS(Profile!$E$2:$E$17521,Profile!$B$2:$B$17521,$B64,Profile!$C$2:$C$17521,BL$8))*$C$9</f>
        <v>0.00003918456082</v>
      </c>
      <c r="BM64" s="193">
        <f>(SUMIFS(Profile!$E$2:$E$17521,Profile!$B$2:$B$17521,$B64,Profile!$C$2:$C$17521,BM$8))*$C$9</f>
        <v>0.0007185448684</v>
      </c>
      <c r="BN64" s="193">
        <f>(SUMIFS(Profile!$E$2:$E$17521,Profile!$B$2:$B$17521,$B64,Profile!$C$2:$C$17521,BN$8))*$C$9</f>
        <v>0.002717279977</v>
      </c>
      <c r="BO64" s="193">
        <f>(SUMIFS(Profile!$E$2:$E$17521,Profile!$B$2:$B$17521,$B64,Profile!$C$2:$C$17521,BO$8))*$C$9</f>
        <v>0.004361902758</v>
      </c>
      <c r="BP64" s="193">
        <f>(SUMIFS(Profile!$E$2:$E$17521,Profile!$B$2:$B$17521,$B64,Profile!$C$2:$C$17521,BP$8))*$C$9</f>
        <v>0.01168411554</v>
      </c>
      <c r="BQ64" s="193">
        <f>(SUMIFS(Profile!$E$2:$E$17521,Profile!$B$2:$B$17521,$B64,Profile!$C$2:$C$17521,BQ$8))*$C$9</f>
        <v>0.03967763243</v>
      </c>
      <c r="BR64" s="193">
        <f>(SUMIFS(Profile!$E$2:$E$17521,Profile!$B$2:$B$17521,$B64,Profile!$C$2:$C$17521,BR$8))*$C$9</f>
        <v>0.1209573493</v>
      </c>
      <c r="BS64" s="193">
        <f>(SUMIFS(Profile!$E$2:$E$17521,Profile!$B$2:$B$17521,$B64,Profile!$C$2:$C$17521,BS$8))*$C$9</f>
        <v>0.2513781106</v>
      </c>
      <c r="BT64" s="193">
        <f>(SUMIFS(Profile!$E$2:$E$17521,Profile!$B$2:$B$17521,$B64,Profile!$C$2:$C$17521,BT$8))*$C$9</f>
        <v>0.3354279718</v>
      </c>
      <c r="BU64" s="193">
        <f>(SUMIFS(Profile!$E$2:$E$17521,Profile!$B$2:$B$17521,$B64,Profile!$C$2:$C$17521,BU$8))*$C$9</f>
        <v>0.4180220479</v>
      </c>
      <c r="BV64" s="193">
        <f>(SUMIFS(Profile!$E$2:$E$17521,Profile!$B$2:$B$17521,$B64,Profile!$C$2:$C$17521,BV$8))*$C$9</f>
        <v>0.5424452396</v>
      </c>
      <c r="BW64" s="193">
        <f>(SUMIFS(Profile!$E$2:$E$17521,Profile!$B$2:$B$17521,$B64,Profile!$C$2:$C$17521,BW$8))*$C$9</f>
        <v>0.6270893322</v>
      </c>
      <c r="BX64" s="193">
        <f>(SUMIFS(Profile!$E$2:$E$17521,Profile!$B$2:$B$17521,$B64,Profile!$C$2:$C$17521,BX$8))*$C$9</f>
        <v>0.6202406047</v>
      </c>
      <c r="BY64" s="193">
        <f>(SUMIFS(Profile!$E$2:$E$17521,Profile!$B$2:$B$17521,$B64,Profile!$C$2:$C$17521,BY$8))*$C$9</f>
        <v>0.6979231168</v>
      </c>
      <c r="BZ64" s="193">
        <f>(SUMIFS(Profile!$E$2:$E$17521,Profile!$B$2:$B$17521,$B64,Profile!$C$2:$C$17521,BZ$8))*$C$9</f>
        <v>0.5465996678</v>
      </c>
      <c r="CA64" s="193">
        <f>(SUMIFS(Profile!$E$2:$E$17521,Profile!$B$2:$B$17521,$B64,Profile!$C$2:$C$17521,CA$8))*$C$9</f>
        <v>0.618904999</v>
      </c>
      <c r="CB64" s="193">
        <f>(SUMIFS(Profile!$E$2:$E$17521,Profile!$B$2:$B$17521,$B64,Profile!$C$2:$C$17521,CB$8))*$C$9</f>
        <v>0.4968142327</v>
      </c>
      <c r="CC64" s="193">
        <f>(SUMIFS(Profile!$E$2:$E$17521,Profile!$B$2:$B$17521,$B64,Profile!$C$2:$C$17521,CC$8))*$C$9</f>
        <v>0.4747331512</v>
      </c>
      <c r="CD64" s="193">
        <f>(SUMIFS(Profile!$E$2:$E$17521,Profile!$B$2:$B$17521,$B64,Profile!$C$2:$C$17521,CD$8))*$C$9</f>
        <v>0.5379064919</v>
      </c>
      <c r="CE64" s="193">
        <f>(SUMIFS(Profile!$E$2:$E$17521,Profile!$B$2:$B$17521,$B64,Profile!$C$2:$C$17521,CE$8))*$C$9</f>
        <v>0.4433782147</v>
      </c>
      <c r="CF64" s="193">
        <f>(SUMIFS(Profile!$E$2:$E$17521,Profile!$B$2:$B$17521,$B64,Profile!$C$2:$C$17521,CF$8))*$C$9</f>
        <v>0.3479198583</v>
      </c>
      <c r="CG64" s="193">
        <f>(SUMIFS(Profile!$E$2:$E$17521,Profile!$B$2:$B$17521,$B64,Profile!$C$2:$C$17521,CG$8))*$C$9</f>
        <v>0.2603545331</v>
      </c>
      <c r="CH64" s="193">
        <f>(SUMIFS(Profile!$E$2:$E$17521,Profile!$B$2:$B$17521,$B64,Profile!$C$2:$C$17521,CH$8))*$C$9</f>
        <v>0.25261702</v>
      </c>
      <c r="CI64" s="193">
        <f>(SUMIFS(Profile!$E$2:$E$17521,Profile!$B$2:$B$17521,$B64,Profile!$C$2:$C$17521,CI$8))*$C$9</f>
        <v>0.153241172</v>
      </c>
      <c r="CJ64" s="193">
        <f>(SUMIFS(Profile!$E$2:$E$17521,Profile!$B$2:$B$17521,$B64,Profile!$C$2:$C$17521,CJ$8))*$C$9</f>
        <v>0.06178527753</v>
      </c>
      <c r="CK64" s="193">
        <f>(SUMIFS(Profile!$E$2:$E$17521,Profile!$B$2:$B$17521,$B64,Profile!$C$2:$C$17521,CK$8))*$C$9</f>
        <v>0.01560625918</v>
      </c>
      <c r="CL64" s="193">
        <f>(SUMIFS(Profile!$E$2:$E$17521,Profile!$B$2:$B$17521,$B64,Profile!$C$2:$C$17521,CL$8))*$C$9</f>
        <v>0.003538381967</v>
      </c>
      <c r="CM64" s="193">
        <f>(SUMIFS(Profile!$E$2:$E$17521,Profile!$B$2:$B$17521,$B64,Profile!$C$2:$C$17521,CM$8))*$C$9</f>
        <v>0.001332597575</v>
      </c>
      <c r="CN64" s="193">
        <f>(SUMIFS(Profile!$E$2:$E$17521,Profile!$B$2:$B$17521,$B64,Profile!$C$2:$C$17521,CN$8))*$C$9</f>
        <v>0.0005023041438</v>
      </c>
      <c r="CO64" s="193">
        <f>(SUMIFS(Profile!$E$2:$E$17521,Profile!$B$2:$B$17521,$B64,Profile!$C$2:$C$17521,CO$8))*$C$9</f>
        <v>0.00006756514808</v>
      </c>
      <c r="CP64" s="193">
        <f>(SUMIFS(Profile!$E$2:$E$17521,Profile!$B$2:$B$17521,$B64,Profile!$C$2:$C$17521,CP$8))*$C$9</f>
        <v>0</v>
      </c>
      <c r="CQ64" s="193">
        <f>(SUMIFS(Profile!$E$2:$E$17521,Profile!$B$2:$B$17521,$B64,Profile!$C$2:$C$17521,CQ$8))*$C$9</f>
        <v>0</v>
      </c>
      <c r="CR64" s="193">
        <f>(SUMIFS(Profile!$E$2:$E$17521,Profile!$B$2:$B$17521,$B64,Profile!$C$2:$C$17521,CR$8))*$C$9</f>
        <v>0</v>
      </c>
      <c r="CS64" s="193">
        <f>(SUMIFS(Profile!$E$2:$E$17521,Profile!$B$2:$B$17521,$B64,Profile!$C$2:$C$17521,CS$8))*$C$9</f>
        <v>0</v>
      </c>
      <c r="CT64" s="193">
        <f>(SUMIFS(Profile!$E$2:$E$17521,Profile!$B$2:$B$17521,$B64,Profile!$C$2:$C$17521,CT$8))*$C$9</f>
        <v>0</v>
      </c>
      <c r="CU64" s="193">
        <f>(SUMIFS(Profile!$E$2:$E$17521,Profile!$B$2:$B$17521,$B64,Profile!$C$2:$C$17521,CU$8))*$C$9</f>
        <v>0</v>
      </c>
      <c r="CV64" s="193">
        <f>(SUMIFS(Profile!$E$2:$E$17521,Profile!$B$2:$B$17521,$B64,Profile!$C$2:$C$17521,CV$8))*$C$9</f>
        <v>0</v>
      </c>
      <c r="CW64" s="193">
        <f>(SUMIFS(Profile!$E$2:$E$17521,Profile!$B$2:$B$17521,$B64,Profile!$C$2:$C$17521,CW$8))*$C$9</f>
        <v>0</v>
      </c>
      <c r="CX64" s="193">
        <f t="shared" si="17"/>
        <v>3.439960721</v>
      </c>
      <c r="CY64" s="193">
        <f t="shared" ref="CY64:ET64" si="282">MAX(BB64-E64,0)</f>
        <v>0</v>
      </c>
      <c r="CZ64" s="193">
        <f t="shared" si="282"/>
        <v>0</v>
      </c>
      <c r="DA64" s="193">
        <f t="shared" si="282"/>
        <v>0</v>
      </c>
      <c r="DB64" s="193">
        <f t="shared" si="282"/>
        <v>0</v>
      </c>
      <c r="DC64" s="193">
        <f t="shared" si="282"/>
        <v>0</v>
      </c>
      <c r="DD64" s="193">
        <f t="shared" si="282"/>
        <v>0</v>
      </c>
      <c r="DE64" s="193">
        <f t="shared" si="282"/>
        <v>0</v>
      </c>
      <c r="DF64" s="193">
        <f t="shared" si="282"/>
        <v>0</v>
      </c>
      <c r="DG64" s="193">
        <f t="shared" si="282"/>
        <v>0</v>
      </c>
      <c r="DH64" s="193">
        <f t="shared" si="282"/>
        <v>0</v>
      </c>
      <c r="DI64" s="193">
        <f t="shared" si="282"/>
        <v>0</v>
      </c>
      <c r="DJ64" s="193">
        <f t="shared" si="282"/>
        <v>0</v>
      </c>
      <c r="DK64" s="193">
        <f t="shared" si="282"/>
        <v>0</v>
      </c>
      <c r="DL64" s="193">
        <f t="shared" si="282"/>
        <v>0</v>
      </c>
      <c r="DM64" s="193">
        <f t="shared" si="282"/>
        <v>0</v>
      </c>
      <c r="DN64" s="193">
        <f t="shared" si="282"/>
        <v>0</v>
      </c>
      <c r="DO64" s="193">
        <f t="shared" si="282"/>
        <v>0</v>
      </c>
      <c r="DP64" s="193">
        <f t="shared" si="282"/>
        <v>0</v>
      </c>
      <c r="DQ64" s="193">
        <f t="shared" si="282"/>
        <v>0.06260679657</v>
      </c>
      <c r="DR64" s="193">
        <f t="shared" si="282"/>
        <v>0.1528126235</v>
      </c>
      <c r="DS64" s="193">
        <f t="shared" si="282"/>
        <v>0.2884531322</v>
      </c>
      <c r="DT64" s="193">
        <f t="shared" si="282"/>
        <v>0.3759015541</v>
      </c>
      <c r="DU64" s="193">
        <f t="shared" si="282"/>
        <v>0.3746614851</v>
      </c>
      <c r="DV64" s="193">
        <f t="shared" si="282"/>
        <v>0.4539464711</v>
      </c>
      <c r="DW64" s="193">
        <f t="shared" si="282"/>
        <v>0.2966137451</v>
      </c>
      <c r="DX64" s="193">
        <f t="shared" si="282"/>
        <v>0.3681178394</v>
      </c>
      <c r="DY64" s="193">
        <f t="shared" si="282"/>
        <v>0.2492320208</v>
      </c>
      <c r="DZ64" s="193">
        <f t="shared" si="282"/>
        <v>0.2331602162</v>
      </c>
      <c r="EA64" s="193">
        <f t="shared" si="282"/>
        <v>0.29553232</v>
      </c>
      <c r="EB64" s="193">
        <f t="shared" si="282"/>
        <v>0.1949947659</v>
      </c>
      <c r="EC64" s="193">
        <f t="shared" si="282"/>
        <v>0.09392775092</v>
      </c>
      <c r="ED64" s="193">
        <f t="shared" si="282"/>
        <v>0</v>
      </c>
      <c r="EE64" s="193">
        <f t="shared" si="282"/>
        <v>0</v>
      </c>
      <c r="EF64" s="193">
        <f t="shared" si="282"/>
        <v>0</v>
      </c>
      <c r="EG64" s="193">
        <f t="shared" si="282"/>
        <v>0</v>
      </c>
      <c r="EH64" s="193">
        <f t="shared" si="282"/>
        <v>0</v>
      </c>
      <c r="EI64" s="193">
        <f t="shared" si="282"/>
        <v>0</v>
      </c>
      <c r="EJ64" s="193">
        <f t="shared" si="282"/>
        <v>0</v>
      </c>
      <c r="EK64" s="193">
        <f t="shared" si="282"/>
        <v>0</v>
      </c>
      <c r="EL64" s="193">
        <f t="shared" si="282"/>
        <v>0</v>
      </c>
      <c r="EM64" s="193">
        <f t="shared" si="282"/>
        <v>0</v>
      </c>
      <c r="EN64" s="193">
        <f t="shared" si="282"/>
        <v>0</v>
      </c>
      <c r="EO64" s="193">
        <f t="shared" si="282"/>
        <v>0</v>
      </c>
      <c r="EP64" s="193">
        <f t="shared" si="282"/>
        <v>0</v>
      </c>
      <c r="EQ64" s="193">
        <f t="shared" si="282"/>
        <v>0</v>
      </c>
      <c r="ER64" s="193">
        <f t="shared" si="282"/>
        <v>0</v>
      </c>
      <c r="ES64" s="193">
        <f t="shared" si="282"/>
        <v>0</v>
      </c>
      <c r="ET64" s="193">
        <f t="shared" si="282"/>
        <v>0</v>
      </c>
      <c r="EU64" s="193">
        <f t="shared" si="19"/>
        <v>4.448023438</v>
      </c>
      <c r="EV64" s="193">
        <f t="shared" ref="EV64:GQ64" si="283">BB64-CY64</f>
        <v>0</v>
      </c>
      <c r="EW64" s="193">
        <f t="shared" si="283"/>
        <v>0</v>
      </c>
      <c r="EX64" s="193">
        <f t="shared" si="283"/>
        <v>0</v>
      </c>
      <c r="EY64" s="193">
        <f t="shared" si="283"/>
        <v>0</v>
      </c>
      <c r="EZ64" s="193">
        <f t="shared" si="283"/>
        <v>0</v>
      </c>
      <c r="FA64" s="193">
        <f t="shared" si="283"/>
        <v>0</v>
      </c>
      <c r="FB64" s="193">
        <f t="shared" si="283"/>
        <v>0</v>
      </c>
      <c r="FC64" s="193">
        <f t="shared" si="283"/>
        <v>0</v>
      </c>
      <c r="FD64" s="193">
        <f t="shared" si="283"/>
        <v>0</v>
      </c>
      <c r="FE64" s="193">
        <f t="shared" si="283"/>
        <v>0</v>
      </c>
      <c r="FF64" s="193">
        <f t="shared" si="283"/>
        <v>0.00003918456082</v>
      </c>
      <c r="FG64" s="193">
        <f t="shared" si="283"/>
        <v>0.0007185448684</v>
      </c>
      <c r="FH64" s="193">
        <f t="shared" si="283"/>
        <v>0.002717279977</v>
      </c>
      <c r="FI64" s="193">
        <f t="shared" si="283"/>
        <v>0.004361902758</v>
      </c>
      <c r="FJ64" s="193">
        <f t="shared" si="283"/>
        <v>0.01168411554</v>
      </c>
      <c r="FK64" s="193">
        <f t="shared" si="283"/>
        <v>0.03967763243</v>
      </c>
      <c r="FL64" s="193">
        <f t="shared" si="283"/>
        <v>0.1209573493</v>
      </c>
      <c r="FM64" s="193">
        <f t="shared" si="283"/>
        <v>0.2513781106</v>
      </c>
      <c r="FN64" s="193">
        <f t="shared" si="283"/>
        <v>0.2728211753</v>
      </c>
      <c r="FO64" s="193">
        <f t="shared" si="283"/>
        <v>0.2652094244</v>
      </c>
      <c r="FP64" s="193">
        <f t="shared" si="283"/>
        <v>0.2539921074</v>
      </c>
      <c r="FQ64" s="193">
        <f t="shared" si="283"/>
        <v>0.2511877781</v>
      </c>
      <c r="FR64" s="193">
        <f t="shared" si="283"/>
        <v>0.2455791196</v>
      </c>
      <c r="FS64" s="193">
        <f t="shared" si="283"/>
        <v>0.2439766457</v>
      </c>
      <c r="FT64" s="193">
        <f t="shared" si="283"/>
        <v>0.2499859227</v>
      </c>
      <c r="FU64" s="193">
        <f t="shared" si="283"/>
        <v>0.2507871596</v>
      </c>
      <c r="FV64" s="193">
        <f t="shared" si="283"/>
        <v>0.2475822119</v>
      </c>
      <c r="FW64" s="193">
        <f t="shared" si="283"/>
        <v>0.2415729349</v>
      </c>
      <c r="FX64" s="193">
        <f t="shared" si="283"/>
        <v>0.2423741719</v>
      </c>
      <c r="FY64" s="193">
        <f t="shared" si="283"/>
        <v>0.2483834488</v>
      </c>
      <c r="FZ64" s="193">
        <f t="shared" si="283"/>
        <v>0.2539921074</v>
      </c>
      <c r="GA64" s="193">
        <f t="shared" si="283"/>
        <v>0.2603545331</v>
      </c>
      <c r="GB64" s="193">
        <f t="shared" si="283"/>
        <v>0.25261702</v>
      </c>
      <c r="GC64" s="193">
        <f t="shared" si="283"/>
        <v>0.153241172</v>
      </c>
      <c r="GD64" s="193">
        <f t="shared" si="283"/>
        <v>0.06178527753</v>
      </c>
      <c r="GE64" s="193">
        <f t="shared" si="283"/>
        <v>0.01560625918</v>
      </c>
      <c r="GF64" s="193">
        <f t="shared" si="283"/>
        <v>0.003538381967</v>
      </c>
      <c r="GG64" s="193">
        <f t="shared" si="283"/>
        <v>0.001332597575</v>
      </c>
      <c r="GH64" s="193">
        <f t="shared" si="283"/>
        <v>0.0005023041438</v>
      </c>
      <c r="GI64" s="193">
        <f t="shared" si="283"/>
        <v>0.00006756514808</v>
      </c>
      <c r="GJ64" s="193">
        <f t="shared" si="283"/>
        <v>0</v>
      </c>
      <c r="GK64" s="193">
        <f t="shared" si="283"/>
        <v>0</v>
      </c>
      <c r="GL64" s="193">
        <f t="shared" si="283"/>
        <v>0</v>
      </c>
      <c r="GM64" s="193">
        <f t="shared" si="283"/>
        <v>0</v>
      </c>
      <c r="GN64" s="193">
        <f t="shared" si="283"/>
        <v>0</v>
      </c>
      <c r="GO64" s="193">
        <f t="shared" si="283"/>
        <v>0</v>
      </c>
      <c r="GP64" s="193">
        <f t="shared" si="283"/>
        <v>0</v>
      </c>
      <c r="GQ64" s="193">
        <f t="shared" si="283"/>
        <v>0</v>
      </c>
      <c r="GR64" s="193">
        <f t="shared" si="21"/>
        <v>7.601257975</v>
      </c>
      <c r="GS64" s="193">
        <f t="shared" ref="GS64:IN64" si="284">E64-EV64</f>
        <v>0.1654554264</v>
      </c>
      <c r="GT64" s="193">
        <f t="shared" si="284"/>
        <v>0.14622574</v>
      </c>
      <c r="GU64" s="193">
        <f t="shared" si="284"/>
        <v>0.1394152261</v>
      </c>
      <c r="GV64" s="193">
        <f t="shared" si="284"/>
        <v>0.1334059491</v>
      </c>
      <c r="GW64" s="193">
        <f t="shared" si="284"/>
        <v>0.1257941983</v>
      </c>
      <c r="GX64" s="193">
        <f t="shared" si="284"/>
        <v>0.122989869</v>
      </c>
      <c r="GY64" s="193">
        <f t="shared" si="284"/>
        <v>0.1241917244</v>
      </c>
      <c r="GZ64" s="193">
        <f t="shared" si="284"/>
        <v>0.123791106</v>
      </c>
      <c r="HA64" s="193">
        <f t="shared" si="284"/>
        <v>0.1245923429</v>
      </c>
      <c r="HB64" s="193">
        <f t="shared" si="284"/>
        <v>0.1302010014</v>
      </c>
      <c r="HC64" s="193">
        <f t="shared" si="284"/>
        <v>0.1329661461</v>
      </c>
      <c r="HD64" s="193">
        <f t="shared" si="284"/>
        <v>0.147910906</v>
      </c>
      <c r="HE64" s="193">
        <f t="shared" si="284"/>
        <v>0.1715517527</v>
      </c>
      <c r="HF64" s="193">
        <f t="shared" si="284"/>
        <v>0.1935436194</v>
      </c>
      <c r="HG64" s="193">
        <f t="shared" si="284"/>
        <v>0.2210752131</v>
      </c>
      <c r="HH64" s="193">
        <f t="shared" si="284"/>
        <v>0.2207243704</v>
      </c>
      <c r="HI64" s="193">
        <f t="shared" si="284"/>
        <v>0.1490594967</v>
      </c>
      <c r="HJ64" s="193">
        <f t="shared" si="284"/>
        <v>0.02384677545</v>
      </c>
      <c r="HK64" s="193">
        <f t="shared" si="284"/>
        <v>0</v>
      </c>
      <c r="HL64" s="193">
        <f t="shared" si="284"/>
        <v>0</v>
      </c>
      <c r="HM64" s="193">
        <f t="shared" si="284"/>
        <v>0</v>
      </c>
      <c r="HN64" s="193">
        <f t="shared" si="284"/>
        <v>0</v>
      </c>
      <c r="HO64" s="193">
        <f t="shared" si="284"/>
        <v>0</v>
      </c>
      <c r="HP64" s="193">
        <f t="shared" si="284"/>
        <v>0</v>
      </c>
      <c r="HQ64" s="193">
        <f t="shared" si="284"/>
        <v>0</v>
      </c>
      <c r="HR64" s="193">
        <f t="shared" si="284"/>
        <v>0</v>
      </c>
      <c r="HS64" s="193">
        <f t="shared" si="284"/>
        <v>0</v>
      </c>
      <c r="HT64" s="193">
        <f t="shared" si="284"/>
        <v>0</v>
      </c>
      <c r="HU64" s="193">
        <f t="shared" si="284"/>
        <v>0</v>
      </c>
      <c r="HV64" s="193">
        <f t="shared" si="284"/>
        <v>0</v>
      </c>
      <c r="HW64" s="193">
        <f t="shared" si="284"/>
        <v>0</v>
      </c>
      <c r="HX64" s="193">
        <f t="shared" si="284"/>
        <v>0.007258602157</v>
      </c>
      <c r="HY64" s="193">
        <f t="shared" si="284"/>
        <v>0.03783136777</v>
      </c>
      <c r="HZ64" s="193">
        <f t="shared" si="284"/>
        <v>0.17526597</v>
      </c>
      <c r="IA64" s="193">
        <f t="shared" si="284"/>
        <v>0.3224078313</v>
      </c>
      <c r="IB64" s="193">
        <f t="shared" si="284"/>
        <v>0.4037210891</v>
      </c>
      <c r="IC64" s="193">
        <f t="shared" si="284"/>
        <v>0.4300910455</v>
      </c>
      <c r="ID64" s="193">
        <f t="shared" si="284"/>
        <v>0.4262474911</v>
      </c>
      <c r="IE64" s="193">
        <f t="shared" si="284"/>
        <v>0.4122549013</v>
      </c>
      <c r="IF64" s="193">
        <f t="shared" si="284"/>
        <v>0.3945416237</v>
      </c>
      <c r="IG64" s="193">
        <f t="shared" si="284"/>
        <v>0.3805875426</v>
      </c>
      <c r="IH64" s="193">
        <f t="shared" si="284"/>
        <v>0.3597553824</v>
      </c>
      <c r="II64" s="193">
        <f t="shared" si="284"/>
        <v>0.3445318807</v>
      </c>
      <c r="IJ64" s="193">
        <f t="shared" si="284"/>
        <v>0.3261034312</v>
      </c>
      <c r="IK64" s="193">
        <f t="shared" si="284"/>
        <v>0.3024669417</v>
      </c>
      <c r="IL64" s="193">
        <f t="shared" si="284"/>
        <v>0.2644081875</v>
      </c>
      <c r="IM64" s="193">
        <f t="shared" si="284"/>
        <v>0.2259488148</v>
      </c>
      <c r="IN64" s="193">
        <f t="shared" si="284"/>
        <v>0.1910950082</v>
      </c>
      <c r="IO64" s="193">
        <f t="shared" si="23"/>
        <v>3.439960721</v>
      </c>
      <c r="IP64" s="193">
        <f t="shared" si="29"/>
        <v>0</v>
      </c>
      <c r="IQ64" s="193">
        <f t="shared" ref="IQ64:KK64" si="285">MAX((MIN(CZ64+IP64,$IO$7))-GT64,0)</f>
        <v>0</v>
      </c>
      <c r="IR64" s="193">
        <f t="shared" si="285"/>
        <v>0</v>
      </c>
      <c r="IS64" s="193">
        <f t="shared" si="285"/>
        <v>0</v>
      </c>
      <c r="IT64" s="193">
        <f t="shared" si="285"/>
        <v>0</v>
      </c>
      <c r="IU64" s="193">
        <f t="shared" si="285"/>
        <v>0</v>
      </c>
      <c r="IV64" s="193">
        <f t="shared" si="285"/>
        <v>0</v>
      </c>
      <c r="IW64" s="193">
        <f t="shared" si="285"/>
        <v>0</v>
      </c>
      <c r="IX64" s="193">
        <f t="shared" si="285"/>
        <v>0</v>
      </c>
      <c r="IY64" s="193">
        <f t="shared" si="285"/>
        <v>0</v>
      </c>
      <c r="IZ64" s="193">
        <f t="shared" si="285"/>
        <v>0</v>
      </c>
      <c r="JA64" s="193">
        <f t="shared" si="285"/>
        <v>0</v>
      </c>
      <c r="JB64" s="193">
        <f t="shared" si="285"/>
        <v>0</v>
      </c>
      <c r="JC64" s="193">
        <f t="shared" si="285"/>
        <v>0</v>
      </c>
      <c r="JD64" s="193">
        <f t="shared" si="285"/>
        <v>0</v>
      </c>
      <c r="JE64" s="193">
        <f t="shared" si="285"/>
        <v>0</v>
      </c>
      <c r="JF64" s="193">
        <f t="shared" si="285"/>
        <v>0</v>
      </c>
      <c r="JG64" s="193">
        <f t="shared" si="285"/>
        <v>0</v>
      </c>
      <c r="JH64" s="193">
        <f t="shared" si="285"/>
        <v>0.06260679657</v>
      </c>
      <c r="JI64" s="193">
        <f t="shared" si="285"/>
        <v>0.2154194201</v>
      </c>
      <c r="JJ64" s="193">
        <f t="shared" si="285"/>
        <v>0.5038725523</v>
      </c>
      <c r="JK64" s="193">
        <f t="shared" si="285"/>
        <v>0.8797741064</v>
      </c>
      <c r="JL64" s="193">
        <f t="shared" si="285"/>
        <v>1.254435591</v>
      </c>
      <c r="JM64" s="193">
        <f t="shared" si="285"/>
        <v>1.708382063</v>
      </c>
      <c r="JN64" s="193">
        <f t="shared" si="285"/>
        <v>2.004995808</v>
      </c>
      <c r="JO64" s="193">
        <f t="shared" si="285"/>
        <v>2.373113647</v>
      </c>
      <c r="JP64" s="193">
        <f t="shared" si="285"/>
        <v>2.622345668</v>
      </c>
      <c r="JQ64" s="193">
        <f t="shared" si="285"/>
        <v>2.855505884</v>
      </c>
      <c r="JR64" s="193">
        <f t="shared" si="285"/>
        <v>3.151038204</v>
      </c>
      <c r="JS64" s="193">
        <f t="shared" si="285"/>
        <v>3.34603297</v>
      </c>
      <c r="JT64" s="193">
        <f t="shared" si="285"/>
        <v>3.439960721</v>
      </c>
      <c r="JU64" s="193">
        <f t="shared" si="285"/>
        <v>3.432702119</v>
      </c>
      <c r="JV64" s="193">
        <f t="shared" si="285"/>
        <v>3.394870751</v>
      </c>
      <c r="JW64" s="193">
        <f t="shared" si="285"/>
        <v>3.219604781</v>
      </c>
      <c r="JX64" s="193">
        <f t="shared" si="285"/>
        <v>2.89719695</v>
      </c>
      <c r="JY64" s="193">
        <f t="shared" si="285"/>
        <v>2.493475861</v>
      </c>
      <c r="JZ64" s="193">
        <f t="shared" si="285"/>
        <v>2.063384815</v>
      </c>
      <c r="KA64" s="193">
        <f t="shared" si="285"/>
        <v>1.637137324</v>
      </c>
      <c r="KB64" s="193">
        <f t="shared" si="285"/>
        <v>1.224882423</v>
      </c>
      <c r="KC64" s="193">
        <f t="shared" si="285"/>
        <v>0.830340799</v>
      </c>
      <c r="KD64" s="193">
        <f t="shared" si="285"/>
        <v>0.4497532564</v>
      </c>
      <c r="KE64" s="193">
        <f t="shared" si="285"/>
        <v>0.08999787406</v>
      </c>
      <c r="KF64" s="193">
        <f t="shared" si="285"/>
        <v>0</v>
      </c>
      <c r="KG64" s="193">
        <f t="shared" si="285"/>
        <v>0</v>
      </c>
      <c r="KH64" s="193">
        <f t="shared" si="285"/>
        <v>0</v>
      </c>
      <c r="KI64" s="193">
        <f t="shared" si="285"/>
        <v>0</v>
      </c>
      <c r="KJ64" s="193">
        <f t="shared" si="285"/>
        <v>0</v>
      </c>
      <c r="KK64" s="193">
        <f t="shared" si="285"/>
        <v>0</v>
      </c>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row>
    <row r="65" ht="14.25" customHeight="1">
      <c r="A65" s="1">
        <v>2.0</v>
      </c>
      <c r="B65" s="1">
        <f t="shared" ref="B65:C65" si="286">B64+1</f>
        <v>55</v>
      </c>
      <c r="C65" s="267">
        <f t="shared" si="286"/>
        <v>43520</v>
      </c>
      <c r="D65" s="193">
        <f t="shared" si="15"/>
        <v>11.99840287</v>
      </c>
      <c r="E65" s="193">
        <f>(SUMIFS(Profile!$F$2:$F$17521,Profile!$B$2:$B$17521,$B65,Profile!$C$2:$C$17521,E$8))*$C$6</f>
        <v>0.1670579003</v>
      </c>
      <c r="F65" s="193">
        <f>(SUMIFS(Profile!$F$2:$F$17521,Profile!$B$2:$B$17521,$B65,Profile!$C$2:$C$17521,F$8))*$C$6</f>
        <v>0.147026977</v>
      </c>
      <c r="G65" s="193">
        <f>(SUMIFS(Profile!$F$2:$F$17521,Profile!$B$2:$B$17521,$B65,Profile!$C$2:$C$17521,G$8))*$C$6</f>
        <v>0.1394152261</v>
      </c>
      <c r="H65" s="193">
        <f>(SUMIFS(Profile!$F$2:$F$17521,Profile!$B$2:$B$17521,$B65,Profile!$C$2:$C$17521,H$8))*$C$6</f>
        <v>0.1326047122</v>
      </c>
      <c r="I65" s="193">
        <f>(SUMIFS(Profile!$F$2:$F$17521,Profile!$B$2:$B$17521,$B65,Profile!$C$2:$C$17521,I$8))*$C$6</f>
        <v>0.1257941983</v>
      </c>
      <c r="J65" s="193">
        <f>(SUMIFS(Profile!$F$2:$F$17521,Profile!$B$2:$B$17521,$B65,Profile!$C$2:$C$17521,J$8))*$C$6</f>
        <v>0.1233904875</v>
      </c>
      <c r="K65" s="193">
        <f>(SUMIFS(Profile!$F$2:$F$17521,Profile!$B$2:$B$17521,$B65,Profile!$C$2:$C$17521,K$8))*$C$6</f>
        <v>0.123791106</v>
      </c>
      <c r="L65" s="193">
        <f>(SUMIFS(Profile!$F$2:$F$17521,Profile!$B$2:$B$17521,$B65,Profile!$C$2:$C$17521,L$8))*$C$6</f>
        <v>0.1221886321</v>
      </c>
      <c r="M65" s="193">
        <f>(SUMIFS(Profile!$F$2:$F$17521,Profile!$B$2:$B$17521,$B65,Profile!$C$2:$C$17521,M$8))*$C$6</f>
        <v>0.122989869</v>
      </c>
      <c r="N65" s="193">
        <f>(SUMIFS(Profile!$F$2:$F$17521,Profile!$B$2:$B$17521,$B65,Profile!$C$2:$C$17521,N$8))*$C$6</f>
        <v>0.1273966722</v>
      </c>
      <c r="O65" s="193">
        <f>(SUMIFS(Profile!$F$2:$F$17521,Profile!$B$2:$B$17521,$B65,Profile!$C$2:$C$17521,O$8))*$C$6</f>
        <v>0.1322040937</v>
      </c>
      <c r="P65" s="193">
        <f>(SUMIFS(Profile!$F$2:$F$17521,Profile!$B$2:$B$17521,$B65,Profile!$C$2:$C$17521,P$8))*$C$6</f>
        <v>0.1474275954</v>
      </c>
      <c r="Q65" s="193">
        <f>(SUMIFS(Profile!$F$2:$F$17521,Profile!$B$2:$B$17521,$B65,Profile!$C$2:$C$17521,Q$8))*$C$6</f>
        <v>0.1722659403</v>
      </c>
      <c r="R65" s="193">
        <f>(SUMIFS(Profile!$F$2:$F$17521,Profile!$B$2:$B$17521,$B65,Profile!$C$2:$C$17521,R$8))*$C$6</f>
        <v>0.1967036667</v>
      </c>
      <c r="S65" s="193">
        <f>(SUMIFS(Profile!$F$2:$F$17521,Profile!$B$2:$B$17521,$B65,Profile!$C$2:$C$17521,S$8))*$C$6</f>
        <v>0.2327593287</v>
      </c>
      <c r="T65" s="193">
        <f>(SUMIFS(Profile!$F$2:$F$17521,Profile!$B$2:$B$17521,$B65,Profile!$C$2:$C$17521,T$8))*$C$6</f>
        <v>0.2632063321</v>
      </c>
      <c r="U65" s="193">
        <f>(SUMIFS(Profile!$F$2:$F$17521,Profile!$B$2:$B$17521,$B65,Profile!$C$2:$C$17521,U$8))*$C$6</f>
        <v>0.2684143721</v>
      </c>
      <c r="V65" s="193">
        <f>(SUMIFS(Profile!$F$2:$F$17521,Profile!$B$2:$B$17521,$B65,Profile!$C$2:$C$17521,V$8))*$C$6</f>
        <v>0.2748242676</v>
      </c>
      <c r="W65" s="193">
        <f>(SUMIFS(Profile!$F$2:$F$17521,Profile!$B$2:$B$17521,$B65,Profile!$C$2:$C$17521,W$8))*$C$6</f>
        <v>0.2716193199</v>
      </c>
      <c r="X65" s="193">
        <f>(SUMIFS(Profile!$F$2:$F$17521,Profile!$B$2:$B$17521,$B65,Profile!$C$2:$C$17521,X$8))*$C$6</f>
        <v>0.2668118983</v>
      </c>
      <c r="Y65" s="193">
        <f>(SUMIFS(Profile!$F$2:$F$17521,Profile!$B$2:$B$17521,$B65,Profile!$C$2:$C$17521,Y$8))*$C$6</f>
        <v>0.2547933443</v>
      </c>
      <c r="Z65" s="193">
        <f>(SUMIFS(Profile!$F$2:$F$17521,Profile!$B$2:$B$17521,$B65,Profile!$C$2:$C$17521,Z$8))*$C$6</f>
        <v>0.2543927258</v>
      </c>
      <c r="AA65" s="193">
        <f>(SUMIFS(Profile!$F$2:$F$17521,Profile!$B$2:$B$17521,$B65,Profile!$C$2:$C$17521,AA$8))*$C$6</f>
        <v>0.246780975</v>
      </c>
      <c r="AB65" s="193">
        <f>(SUMIFS(Profile!$F$2:$F$17521,Profile!$B$2:$B$17521,$B65,Profile!$C$2:$C$17521,AB$8))*$C$6</f>
        <v>0.2451785011</v>
      </c>
      <c r="AC65" s="193">
        <f>(SUMIFS(Profile!$F$2:$F$17521,Profile!$B$2:$B$17521,$B65,Profile!$C$2:$C$17521,AC$8))*$C$6</f>
        <v>0.2535914889</v>
      </c>
      <c r="AD65" s="193">
        <f>(SUMIFS(Profile!$F$2:$F$17521,Profile!$B$2:$B$17521,$B65,Profile!$C$2:$C$17521,AD$8))*$C$6</f>
        <v>0.2539921074</v>
      </c>
      <c r="AE65" s="193">
        <f>(SUMIFS(Profile!$F$2:$F$17521,Profile!$B$2:$B$17521,$B65,Profile!$C$2:$C$17521,AE$8))*$C$6</f>
        <v>0.2491846858</v>
      </c>
      <c r="AF65" s="193">
        <f>(SUMIFS(Profile!$F$2:$F$17521,Profile!$B$2:$B$17521,$B65,Profile!$C$2:$C$17521,AF$8))*$C$6</f>
        <v>0.2431754088</v>
      </c>
      <c r="AG65" s="193">
        <f>(SUMIFS(Profile!$F$2:$F$17521,Profile!$B$2:$B$17521,$B65,Profile!$C$2:$C$17521,AG$8))*$C$6</f>
        <v>0.2387686057</v>
      </c>
      <c r="AH65" s="193">
        <f>(SUMIFS(Profile!$F$2:$F$17521,Profile!$B$2:$B$17521,$B65,Profile!$C$2:$C$17521,AH$8))*$C$6</f>
        <v>0.2427747903</v>
      </c>
      <c r="AI65" s="193">
        <f>(SUMIFS(Profile!$F$2:$F$17521,Profile!$B$2:$B$17521,$B65,Profile!$C$2:$C$17521,AI$8))*$C$6</f>
        <v>0.2499859227</v>
      </c>
      <c r="AJ65" s="193">
        <f>(SUMIFS(Profile!$F$2:$F$17521,Profile!$B$2:$B$17521,$B65,Profile!$C$2:$C$17521,AJ$8))*$C$6</f>
        <v>0.2632063321</v>
      </c>
      <c r="AK65" s="193">
        <f>(SUMIFS(Profile!$F$2:$F$17521,Profile!$B$2:$B$17521,$B65,Profile!$C$2:$C$17521,AK$8))*$C$6</f>
        <v>0.2864422031</v>
      </c>
      <c r="AL65" s="193">
        <f>(SUMIFS(Profile!$F$2:$F$17521,Profile!$B$2:$B$17521,$B65,Profile!$C$2:$C$17521,AL$8))*$C$6</f>
        <v>0.3236997204</v>
      </c>
      <c r="AM65" s="193">
        <f>(SUMIFS(Profile!$F$2:$F$17521,Profile!$B$2:$B$17521,$B65,Profile!$C$2:$C$17521,AM$8))*$C$6</f>
        <v>0.3789850687</v>
      </c>
      <c r="AN65" s="193">
        <f>(SUMIFS(Profile!$F$2:$F$17521,Profile!$B$2:$B$17521,$B65,Profile!$C$2:$C$17521,AN$8))*$C$6</f>
        <v>0.4109944842</v>
      </c>
      <c r="AO65" s="193">
        <f>(SUMIFS(Profile!$F$2:$F$17521,Profile!$B$2:$B$17521,$B65,Profile!$C$2:$C$17521,AO$8))*$C$6</f>
        <v>0.4289822533</v>
      </c>
      <c r="AP65" s="193">
        <f>(SUMIFS(Profile!$F$2:$F$17521,Profile!$B$2:$B$17521,$B65,Profile!$C$2:$C$17521,AP$8))*$C$6</f>
        <v>0.4245754501</v>
      </c>
      <c r="AQ65" s="193">
        <f>(SUMIFS(Profile!$F$2:$F$17521,Profile!$B$2:$B$17521,$B65,Profile!$C$2:$C$17521,AQ$8))*$C$6</f>
        <v>0.4115152882</v>
      </c>
      <c r="AR65" s="193">
        <f>(SUMIFS(Profile!$F$2:$F$17521,Profile!$B$2:$B$17521,$B65,Profile!$C$2:$C$17521,AR$8))*$C$6</f>
        <v>0.3954104258</v>
      </c>
      <c r="AS65" s="193">
        <f>(SUMIFS(Profile!$F$2:$F$17521,Profile!$B$2:$B$17521,$B65,Profile!$C$2:$C$17521,AS$8))*$C$6</f>
        <v>0.3797863057</v>
      </c>
      <c r="AT65" s="193">
        <f>(SUMIFS(Profile!$F$2:$F$17521,Profile!$B$2:$B$17521,$B65,Profile!$C$2:$C$17521,AT$8))*$C$6</f>
        <v>0.3589541454</v>
      </c>
      <c r="AU65" s="193">
        <f>(SUMIFS(Profile!$F$2:$F$17521,Profile!$B$2:$B$17521,$B65,Profile!$C$2:$C$17521,AU$8))*$C$6</f>
        <v>0.3433300253</v>
      </c>
      <c r="AV65" s="193">
        <f>(SUMIFS(Profile!$F$2:$F$17521,Profile!$B$2:$B$17521,$B65,Profile!$C$2:$C$17521,AV$8))*$C$6</f>
        <v>0.3216966281</v>
      </c>
      <c r="AW65" s="193">
        <f>(SUMIFS(Profile!$F$2:$F$17521,Profile!$B$2:$B$17521,$B65,Profile!$C$2:$C$17521,AW$8))*$C$6</f>
        <v>0.2988613756</v>
      </c>
      <c r="AX65" s="193">
        <f>(SUMIFS(Profile!$F$2:$F$17521,Profile!$B$2:$B$17521,$B65,Profile!$C$2:$C$17521,AX$8))*$C$6</f>
        <v>0.2632063321</v>
      </c>
      <c r="AY65" s="193">
        <f>(SUMIFS(Profile!$F$2:$F$17521,Profile!$B$2:$B$17521,$B65,Profile!$C$2:$C$17521,AY$8))*$C$6</f>
        <v>0.2251475778</v>
      </c>
      <c r="AZ65" s="193">
        <f>(SUMIFS(Profile!$F$2:$F$17521,Profile!$B$2:$B$17521,$B65,Profile!$C$2:$C$17521,AZ$8))*$C$6</f>
        <v>0.1930981006</v>
      </c>
      <c r="BA65" s="193">
        <f t="shared" si="16"/>
        <v>8.260714536</v>
      </c>
      <c r="BB65" s="193">
        <f>(SUMIFS(Profile!$E$2:$E$17521,Profile!$B$2:$B$17521,$B65,Profile!$C$2:$C$17521,BB$8))*$C$9</f>
        <v>0</v>
      </c>
      <c r="BC65" s="193">
        <f>(SUMIFS(Profile!$E$2:$E$17521,Profile!$B$2:$B$17521,$B65,Profile!$C$2:$C$17521,BC$8))*$C$9</f>
        <v>0</v>
      </c>
      <c r="BD65" s="193">
        <f>(SUMIFS(Profile!$E$2:$E$17521,Profile!$B$2:$B$17521,$B65,Profile!$C$2:$C$17521,BD$8))*$C$9</f>
        <v>0</v>
      </c>
      <c r="BE65" s="193">
        <f>(SUMIFS(Profile!$E$2:$E$17521,Profile!$B$2:$B$17521,$B65,Profile!$C$2:$C$17521,BE$8))*$C$9</f>
        <v>0</v>
      </c>
      <c r="BF65" s="193">
        <f>(SUMIFS(Profile!$E$2:$E$17521,Profile!$B$2:$B$17521,$B65,Profile!$C$2:$C$17521,BF$8))*$C$9</f>
        <v>0</v>
      </c>
      <c r="BG65" s="193">
        <f>(SUMIFS(Profile!$E$2:$E$17521,Profile!$B$2:$B$17521,$B65,Profile!$C$2:$C$17521,BG$8))*$C$9</f>
        <v>0</v>
      </c>
      <c r="BH65" s="193">
        <f>(SUMIFS(Profile!$E$2:$E$17521,Profile!$B$2:$B$17521,$B65,Profile!$C$2:$C$17521,BH$8))*$C$9</f>
        <v>0</v>
      </c>
      <c r="BI65" s="193">
        <f>(SUMIFS(Profile!$E$2:$E$17521,Profile!$B$2:$B$17521,$B65,Profile!$C$2:$C$17521,BI$8))*$C$9</f>
        <v>0</v>
      </c>
      <c r="BJ65" s="193">
        <f>(SUMIFS(Profile!$E$2:$E$17521,Profile!$B$2:$B$17521,$B65,Profile!$C$2:$C$17521,BJ$8))*$C$9</f>
        <v>0</v>
      </c>
      <c r="BK65" s="193">
        <f>(SUMIFS(Profile!$E$2:$E$17521,Profile!$B$2:$B$17521,$B65,Profile!$C$2:$C$17521,BK$8))*$C$9</f>
        <v>0.00001467405364</v>
      </c>
      <c r="BL65" s="193">
        <f>(SUMIFS(Profile!$E$2:$E$17521,Profile!$B$2:$B$17521,$B65,Profile!$C$2:$C$17521,BL$8))*$C$9</f>
        <v>0.0001989866175</v>
      </c>
      <c r="BM65" s="193">
        <f>(SUMIFS(Profile!$E$2:$E$17521,Profile!$B$2:$B$17521,$B65,Profile!$C$2:$C$17521,BM$8))*$C$9</f>
        <v>0.001190049625</v>
      </c>
      <c r="BN65" s="193">
        <f>(SUMIFS(Profile!$E$2:$E$17521,Profile!$B$2:$B$17521,$B65,Profile!$C$2:$C$17521,BN$8))*$C$9</f>
        <v>0.004644418604</v>
      </c>
      <c r="BO65" s="193">
        <f>(SUMIFS(Profile!$E$2:$E$17521,Profile!$B$2:$B$17521,$B65,Profile!$C$2:$C$17521,BO$8))*$C$9</f>
        <v>0.04419899933</v>
      </c>
      <c r="BP65" s="193">
        <f>(SUMIFS(Profile!$E$2:$E$17521,Profile!$B$2:$B$17521,$B65,Profile!$C$2:$C$17521,BP$8))*$C$9</f>
        <v>0.01986551763</v>
      </c>
      <c r="BQ65" s="193">
        <f>(SUMIFS(Profile!$E$2:$E$17521,Profile!$B$2:$B$17521,$B65,Profile!$C$2:$C$17521,BQ$8))*$C$9</f>
        <v>0.05635617936</v>
      </c>
      <c r="BR65" s="193">
        <f>(SUMIFS(Profile!$E$2:$E$17521,Profile!$B$2:$B$17521,$B65,Profile!$C$2:$C$17521,BR$8))*$C$9</f>
        <v>0.1456759747</v>
      </c>
      <c r="BS65" s="193">
        <f>(SUMIFS(Profile!$E$2:$E$17521,Profile!$B$2:$B$17521,$B65,Profile!$C$2:$C$17521,BS$8))*$C$9</f>
        <v>0.2627287701</v>
      </c>
      <c r="BT65" s="193">
        <f>(SUMIFS(Profile!$E$2:$E$17521,Profile!$B$2:$B$17521,$B65,Profile!$C$2:$C$17521,BT$8))*$C$9</f>
        <v>0.3607941563</v>
      </c>
      <c r="BU65" s="193">
        <f>(SUMIFS(Profile!$E$2:$E$17521,Profile!$B$2:$B$17521,$B65,Profile!$C$2:$C$17521,BU$8))*$C$9</f>
        <v>0.4553743642</v>
      </c>
      <c r="BV65" s="193">
        <f>(SUMIFS(Profile!$E$2:$E$17521,Profile!$B$2:$B$17521,$B65,Profile!$C$2:$C$17521,BV$8))*$C$9</f>
        <v>0.5560019075</v>
      </c>
      <c r="BW65" s="193">
        <f>(SUMIFS(Profile!$E$2:$E$17521,Profile!$B$2:$B$17521,$B65,Profile!$C$2:$C$17521,BW$8))*$C$9</f>
        <v>0.6693256038</v>
      </c>
      <c r="BX65" s="193">
        <f>(SUMIFS(Profile!$E$2:$E$17521,Profile!$B$2:$B$17521,$B65,Profile!$C$2:$C$17521,BX$8))*$C$9</f>
        <v>0.7573595869</v>
      </c>
      <c r="BY65" s="193">
        <f>(SUMIFS(Profile!$E$2:$E$17521,Profile!$B$2:$B$17521,$B65,Profile!$C$2:$C$17521,BY$8))*$C$9</f>
        <v>0.7781481602</v>
      </c>
      <c r="BZ65" s="193">
        <f>(SUMIFS(Profile!$E$2:$E$17521,Profile!$B$2:$B$17521,$B65,Profile!$C$2:$C$17521,BZ$8))*$C$9</f>
        <v>0.6457851554</v>
      </c>
      <c r="CA65" s="193">
        <f>(SUMIFS(Profile!$E$2:$E$17521,Profile!$B$2:$B$17521,$B65,Profile!$C$2:$C$17521,CA$8))*$C$9</f>
        <v>0.6364146184</v>
      </c>
      <c r="CB65" s="193">
        <f>(SUMIFS(Profile!$E$2:$E$17521,Profile!$B$2:$B$17521,$B65,Profile!$C$2:$C$17521,CB$8))*$C$9</f>
        <v>0.6109820047</v>
      </c>
      <c r="CC65" s="193">
        <f>(SUMIFS(Profile!$E$2:$E$17521,Profile!$B$2:$B$17521,$B65,Profile!$C$2:$C$17521,CC$8))*$C$9</f>
        <v>0.5632842866</v>
      </c>
      <c r="CD65" s="193">
        <f>(SUMIFS(Profile!$E$2:$E$17521,Profile!$B$2:$B$17521,$B65,Profile!$C$2:$C$17521,CD$8))*$C$9</f>
        <v>0.5192340076</v>
      </c>
      <c r="CE65" s="193">
        <f>(SUMIFS(Profile!$E$2:$E$17521,Profile!$B$2:$B$17521,$B65,Profile!$C$2:$C$17521,CE$8))*$C$9</f>
        <v>0.3607555069</v>
      </c>
      <c r="CF65" s="193">
        <f>(SUMIFS(Profile!$E$2:$E$17521,Profile!$B$2:$B$17521,$B65,Profile!$C$2:$C$17521,CF$8))*$C$9</f>
        <v>0.2831005192</v>
      </c>
      <c r="CG65" s="193">
        <f>(SUMIFS(Profile!$E$2:$E$17521,Profile!$B$2:$B$17521,$B65,Profile!$C$2:$C$17521,CG$8))*$C$9</f>
        <v>0.2106571894</v>
      </c>
      <c r="CH65" s="193">
        <f>(SUMIFS(Profile!$E$2:$E$17521,Profile!$B$2:$B$17521,$B65,Profile!$C$2:$C$17521,CH$8))*$C$9</f>
        <v>0.1678219629</v>
      </c>
      <c r="CI65" s="193">
        <f>(SUMIFS(Profile!$E$2:$E$17521,Profile!$B$2:$B$17521,$B65,Profile!$C$2:$C$17521,CI$8))*$C$9</f>
        <v>0.09594658273</v>
      </c>
      <c r="CJ65" s="193">
        <f>(SUMIFS(Profile!$E$2:$E$17521,Profile!$B$2:$B$17521,$B65,Profile!$C$2:$C$17521,CJ$8))*$C$9</f>
        <v>0.03847314336</v>
      </c>
      <c r="CK65" s="193">
        <f>(SUMIFS(Profile!$E$2:$E$17521,Profile!$B$2:$B$17521,$B65,Profile!$C$2:$C$17521,CK$8))*$C$9</f>
        <v>0.01002899002</v>
      </c>
      <c r="CL65" s="193">
        <f>(SUMIFS(Profile!$E$2:$E$17521,Profile!$B$2:$B$17521,$B65,Profile!$C$2:$C$17521,CL$8))*$C$9</f>
        <v>0.004061004032</v>
      </c>
      <c r="CM65" s="193">
        <f>(SUMIFS(Profile!$E$2:$E$17521,Profile!$B$2:$B$17521,$B65,Profile!$C$2:$C$17521,CM$8))*$C$9</f>
        <v>0.001590119153</v>
      </c>
      <c r="CN65" s="193">
        <f>(SUMIFS(Profile!$E$2:$E$17521,Profile!$B$2:$B$17521,$B65,Profile!$C$2:$C$17521,CN$8))*$C$9</f>
        <v>0.000511979344</v>
      </c>
      <c r="CO65" s="193">
        <f>(SUMIFS(Profile!$E$2:$E$17521,Profile!$B$2:$B$17521,$B65,Profile!$C$2:$C$17521,CO$8))*$C$9</f>
        <v>0.0001680259768</v>
      </c>
      <c r="CP65" s="193">
        <f>(SUMIFS(Profile!$E$2:$E$17521,Profile!$B$2:$B$17521,$B65,Profile!$C$2:$C$17521,CP$8))*$C$9</f>
        <v>0.00002209170713</v>
      </c>
      <c r="CQ65" s="193">
        <f>(SUMIFS(Profile!$E$2:$E$17521,Profile!$B$2:$B$17521,$B65,Profile!$C$2:$C$17521,CQ$8))*$C$9</f>
        <v>0</v>
      </c>
      <c r="CR65" s="193">
        <f>(SUMIFS(Profile!$E$2:$E$17521,Profile!$B$2:$B$17521,$B65,Profile!$C$2:$C$17521,CR$8))*$C$9</f>
        <v>0</v>
      </c>
      <c r="CS65" s="193">
        <f>(SUMIFS(Profile!$E$2:$E$17521,Profile!$B$2:$B$17521,$B65,Profile!$C$2:$C$17521,CS$8))*$C$9</f>
        <v>0</v>
      </c>
      <c r="CT65" s="193">
        <f>(SUMIFS(Profile!$E$2:$E$17521,Profile!$B$2:$B$17521,$B65,Profile!$C$2:$C$17521,CT$8))*$C$9</f>
        <v>0</v>
      </c>
      <c r="CU65" s="193">
        <f>(SUMIFS(Profile!$E$2:$E$17521,Profile!$B$2:$B$17521,$B65,Profile!$C$2:$C$17521,CU$8))*$C$9</f>
        <v>0</v>
      </c>
      <c r="CV65" s="193">
        <f>(SUMIFS(Profile!$E$2:$E$17521,Profile!$B$2:$B$17521,$B65,Profile!$C$2:$C$17521,CV$8))*$C$9</f>
        <v>0</v>
      </c>
      <c r="CW65" s="193">
        <f>(SUMIFS(Profile!$E$2:$E$17521,Profile!$B$2:$B$17521,$B65,Profile!$C$2:$C$17521,CW$8))*$C$9</f>
        <v>0</v>
      </c>
      <c r="CX65" s="193">
        <f t="shared" si="17"/>
        <v>3.925510104</v>
      </c>
      <c r="CY65" s="193">
        <f t="shared" ref="CY65:ET65" si="287">MAX(BB65-E65,0)</f>
        <v>0</v>
      </c>
      <c r="CZ65" s="193">
        <f t="shared" si="287"/>
        <v>0</v>
      </c>
      <c r="DA65" s="193">
        <f t="shared" si="287"/>
        <v>0</v>
      </c>
      <c r="DB65" s="193">
        <f t="shared" si="287"/>
        <v>0</v>
      </c>
      <c r="DC65" s="193">
        <f t="shared" si="287"/>
        <v>0</v>
      </c>
      <c r="DD65" s="193">
        <f t="shared" si="287"/>
        <v>0</v>
      </c>
      <c r="DE65" s="193">
        <f t="shared" si="287"/>
        <v>0</v>
      </c>
      <c r="DF65" s="193">
        <f t="shared" si="287"/>
        <v>0</v>
      </c>
      <c r="DG65" s="193">
        <f t="shared" si="287"/>
        <v>0</v>
      </c>
      <c r="DH65" s="193">
        <f t="shared" si="287"/>
        <v>0</v>
      </c>
      <c r="DI65" s="193">
        <f t="shared" si="287"/>
        <v>0</v>
      </c>
      <c r="DJ65" s="193">
        <f t="shared" si="287"/>
        <v>0</v>
      </c>
      <c r="DK65" s="193">
        <f t="shared" si="287"/>
        <v>0</v>
      </c>
      <c r="DL65" s="193">
        <f t="shared" si="287"/>
        <v>0</v>
      </c>
      <c r="DM65" s="193">
        <f t="shared" si="287"/>
        <v>0</v>
      </c>
      <c r="DN65" s="193">
        <f t="shared" si="287"/>
        <v>0</v>
      </c>
      <c r="DO65" s="193">
        <f t="shared" si="287"/>
        <v>0</v>
      </c>
      <c r="DP65" s="193">
        <f t="shared" si="287"/>
        <v>0</v>
      </c>
      <c r="DQ65" s="193">
        <f t="shared" si="287"/>
        <v>0.08917483643</v>
      </c>
      <c r="DR65" s="193">
        <f t="shared" si="287"/>
        <v>0.1885624659</v>
      </c>
      <c r="DS65" s="193">
        <f t="shared" si="287"/>
        <v>0.3012085632</v>
      </c>
      <c r="DT65" s="193">
        <f t="shared" si="287"/>
        <v>0.414932878</v>
      </c>
      <c r="DU65" s="193">
        <f t="shared" si="287"/>
        <v>0.510578612</v>
      </c>
      <c r="DV65" s="193">
        <f t="shared" si="287"/>
        <v>0.5329696591</v>
      </c>
      <c r="DW65" s="193">
        <f t="shared" si="287"/>
        <v>0.3921936665</v>
      </c>
      <c r="DX65" s="193">
        <f t="shared" si="287"/>
        <v>0.382422511</v>
      </c>
      <c r="DY65" s="193">
        <f t="shared" si="287"/>
        <v>0.3617973189</v>
      </c>
      <c r="DZ65" s="193">
        <f t="shared" si="287"/>
        <v>0.3201088778</v>
      </c>
      <c r="EA65" s="193">
        <f t="shared" si="287"/>
        <v>0.2804654019</v>
      </c>
      <c r="EB65" s="193">
        <f t="shared" si="287"/>
        <v>0.1179807166</v>
      </c>
      <c r="EC65" s="193">
        <f t="shared" si="287"/>
        <v>0.03311459648</v>
      </c>
      <c r="ED65" s="193">
        <f t="shared" si="287"/>
        <v>0</v>
      </c>
      <c r="EE65" s="193">
        <f t="shared" si="287"/>
        <v>0</v>
      </c>
      <c r="EF65" s="193">
        <f t="shared" si="287"/>
        <v>0</v>
      </c>
      <c r="EG65" s="193">
        <f t="shared" si="287"/>
        <v>0</v>
      </c>
      <c r="EH65" s="193">
        <f t="shared" si="287"/>
        <v>0</v>
      </c>
      <c r="EI65" s="193">
        <f t="shared" si="287"/>
        <v>0</v>
      </c>
      <c r="EJ65" s="193">
        <f t="shared" si="287"/>
        <v>0</v>
      </c>
      <c r="EK65" s="193">
        <f t="shared" si="287"/>
        <v>0</v>
      </c>
      <c r="EL65" s="193">
        <f t="shared" si="287"/>
        <v>0</v>
      </c>
      <c r="EM65" s="193">
        <f t="shared" si="287"/>
        <v>0</v>
      </c>
      <c r="EN65" s="193">
        <f t="shared" si="287"/>
        <v>0</v>
      </c>
      <c r="EO65" s="193">
        <f t="shared" si="287"/>
        <v>0</v>
      </c>
      <c r="EP65" s="193">
        <f t="shared" si="287"/>
        <v>0</v>
      </c>
      <c r="EQ65" s="193">
        <f t="shared" si="287"/>
        <v>0</v>
      </c>
      <c r="ER65" s="193">
        <f t="shared" si="287"/>
        <v>0</v>
      </c>
      <c r="ES65" s="193">
        <f t="shared" si="287"/>
        <v>0</v>
      </c>
      <c r="ET65" s="193">
        <f t="shared" si="287"/>
        <v>0</v>
      </c>
      <c r="EU65" s="193">
        <f t="shared" si="19"/>
        <v>4.335204433</v>
      </c>
      <c r="EV65" s="193">
        <f t="shared" ref="EV65:GQ65" si="288">BB65-CY65</f>
        <v>0</v>
      </c>
      <c r="EW65" s="193">
        <f t="shared" si="288"/>
        <v>0</v>
      </c>
      <c r="EX65" s="193">
        <f t="shared" si="288"/>
        <v>0</v>
      </c>
      <c r="EY65" s="193">
        <f t="shared" si="288"/>
        <v>0</v>
      </c>
      <c r="EZ65" s="193">
        <f t="shared" si="288"/>
        <v>0</v>
      </c>
      <c r="FA65" s="193">
        <f t="shared" si="288"/>
        <v>0</v>
      </c>
      <c r="FB65" s="193">
        <f t="shared" si="288"/>
        <v>0</v>
      </c>
      <c r="FC65" s="193">
        <f t="shared" si="288"/>
        <v>0</v>
      </c>
      <c r="FD65" s="193">
        <f t="shared" si="288"/>
        <v>0</v>
      </c>
      <c r="FE65" s="193">
        <f t="shared" si="288"/>
        <v>0.00001467405364</v>
      </c>
      <c r="FF65" s="193">
        <f t="shared" si="288"/>
        <v>0.0001989866175</v>
      </c>
      <c r="FG65" s="193">
        <f t="shared" si="288"/>
        <v>0.001190049625</v>
      </c>
      <c r="FH65" s="193">
        <f t="shared" si="288"/>
        <v>0.004644418604</v>
      </c>
      <c r="FI65" s="193">
        <f t="shared" si="288"/>
        <v>0.04419899933</v>
      </c>
      <c r="FJ65" s="193">
        <f t="shared" si="288"/>
        <v>0.01986551763</v>
      </c>
      <c r="FK65" s="193">
        <f t="shared" si="288"/>
        <v>0.05635617936</v>
      </c>
      <c r="FL65" s="193">
        <f t="shared" si="288"/>
        <v>0.1456759747</v>
      </c>
      <c r="FM65" s="193">
        <f t="shared" si="288"/>
        <v>0.2627287701</v>
      </c>
      <c r="FN65" s="193">
        <f t="shared" si="288"/>
        <v>0.2716193199</v>
      </c>
      <c r="FO65" s="193">
        <f t="shared" si="288"/>
        <v>0.2668118983</v>
      </c>
      <c r="FP65" s="193">
        <f t="shared" si="288"/>
        <v>0.2547933443</v>
      </c>
      <c r="FQ65" s="193">
        <f t="shared" si="288"/>
        <v>0.2543927258</v>
      </c>
      <c r="FR65" s="193">
        <f t="shared" si="288"/>
        <v>0.246780975</v>
      </c>
      <c r="FS65" s="193">
        <f t="shared" si="288"/>
        <v>0.2451785011</v>
      </c>
      <c r="FT65" s="193">
        <f t="shared" si="288"/>
        <v>0.2535914889</v>
      </c>
      <c r="FU65" s="193">
        <f t="shared" si="288"/>
        <v>0.2539921074</v>
      </c>
      <c r="FV65" s="193">
        <f t="shared" si="288"/>
        <v>0.2491846858</v>
      </c>
      <c r="FW65" s="193">
        <f t="shared" si="288"/>
        <v>0.2431754088</v>
      </c>
      <c r="FX65" s="193">
        <f t="shared" si="288"/>
        <v>0.2387686057</v>
      </c>
      <c r="FY65" s="193">
        <f t="shared" si="288"/>
        <v>0.2427747903</v>
      </c>
      <c r="FZ65" s="193">
        <f t="shared" si="288"/>
        <v>0.2499859227</v>
      </c>
      <c r="GA65" s="193">
        <f t="shared" si="288"/>
        <v>0.2106571894</v>
      </c>
      <c r="GB65" s="193">
        <f t="shared" si="288"/>
        <v>0.1678219629</v>
      </c>
      <c r="GC65" s="193">
        <f t="shared" si="288"/>
        <v>0.09594658273</v>
      </c>
      <c r="GD65" s="193">
        <f t="shared" si="288"/>
        <v>0.03847314336</v>
      </c>
      <c r="GE65" s="193">
        <f t="shared" si="288"/>
        <v>0.01002899002</v>
      </c>
      <c r="GF65" s="193">
        <f t="shared" si="288"/>
        <v>0.004061004032</v>
      </c>
      <c r="GG65" s="193">
        <f t="shared" si="288"/>
        <v>0.001590119153</v>
      </c>
      <c r="GH65" s="193">
        <f t="shared" si="288"/>
        <v>0.000511979344</v>
      </c>
      <c r="GI65" s="193">
        <f t="shared" si="288"/>
        <v>0.0001680259768</v>
      </c>
      <c r="GJ65" s="193">
        <f t="shared" si="288"/>
        <v>0.00002209170713</v>
      </c>
      <c r="GK65" s="193">
        <f t="shared" si="288"/>
        <v>0</v>
      </c>
      <c r="GL65" s="193">
        <f t="shared" si="288"/>
        <v>0</v>
      </c>
      <c r="GM65" s="193">
        <f t="shared" si="288"/>
        <v>0</v>
      </c>
      <c r="GN65" s="193">
        <f t="shared" si="288"/>
        <v>0</v>
      </c>
      <c r="GO65" s="193">
        <f t="shared" si="288"/>
        <v>0</v>
      </c>
      <c r="GP65" s="193">
        <f t="shared" si="288"/>
        <v>0</v>
      </c>
      <c r="GQ65" s="193">
        <f t="shared" si="288"/>
        <v>0</v>
      </c>
      <c r="GR65" s="193">
        <f t="shared" si="21"/>
        <v>7.663198435</v>
      </c>
      <c r="GS65" s="193">
        <f t="shared" ref="GS65:IN65" si="289">E65-EV65</f>
        <v>0.1670579003</v>
      </c>
      <c r="GT65" s="193">
        <f t="shared" si="289"/>
        <v>0.147026977</v>
      </c>
      <c r="GU65" s="193">
        <f t="shared" si="289"/>
        <v>0.1394152261</v>
      </c>
      <c r="GV65" s="193">
        <f t="shared" si="289"/>
        <v>0.1326047122</v>
      </c>
      <c r="GW65" s="193">
        <f t="shared" si="289"/>
        <v>0.1257941983</v>
      </c>
      <c r="GX65" s="193">
        <f t="shared" si="289"/>
        <v>0.1233904875</v>
      </c>
      <c r="GY65" s="193">
        <f t="shared" si="289"/>
        <v>0.123791106</v>
      </c>
      <c r="GZ65" s="193">
        <f t="shared" si="289"/>
        <v>0.1221886321</v>
      </c>
      <c r="HA65" s="193">
        <f t="shared" si="289"/>
        <v>0.122989869</v>
      </c>
      <c r="HB65" s="193">
        <f t="shared" si="289"/>
        <v>0.1273819981</v>
      </c>
      <c r="HC65" s="193">
        <f t="shared" si="289"/>
        <v>0.1320051071</v>
      </c>
      <c r="HD65" s="193">
        <f t="shared" si="289"/>
        <v>0.1462375458</v>
      </c>
      <c r="HE65" s="193">
        <f t="shared" si="289"/>
        <v>0.1676215217</v>
      </c>
      <c r="HF65" s="193">
        <f t="shared" si="289"/>
        <v>0.1525046674</v>
      </c>
      <c r="HG65" s="193">
        <f t="shared" si="289"/>
        <v>0.2128938111</v>
      </c>
      <c r="HH65" s="193">
        <f t="shared" si="289"/>
        <v>0.2068501527</v>
      </c>
      <c r="HI65" s="193">
        <f t="shared" si="289"/>
        <v>0.1227383974</v>
      </c>
      <c r="HJ65" s="193">
        <f t="shared" si="289"/>
        <v>0.01209549751</v>
      </c>
      <c r="HK65" s="193">
        <f t="shared" si="289"/>
        <v>0</v>
      </c>
      <c r="HL65" s="193">
        <f t="shared" si="289"/>
        <v>0</v>
      </c>
      <c r="HM65" s="193">
        <f t="shared" si="289"/>
        <v>0</v>
      </c>
      <c r="HN65" s="193">
        <f t="shared" si="289"/>
        <v>0</v>
      </c>
      <c r="HO65" s="193">
        <f t="shared" si="289"/>
        <v>0</v>
      </c>
      <c r="HP65" s="193">
        <f t="shared" si="289"/>
        <v>0</v>
      </c>
      <c r="HQ65" s="193">
        <f t="shared" si="289"/>
        <v>0</v>
      </c>
      <c r="HR65" s="193">
        <f t="shared" si="289"/>
        <v>0</v>
      </c>
      <c r="HS65" s="193">
        <f t="shared" si="289"/>
        <v>0</v>
      </c>
      <c r="HT65" s="193">
        <f t="shared" si="289"/>
        <v>0</v>
      </c>
      <c r="HU65" s="193">
        <f t="shared" si="289"/>
        <v>0</v>
      </c>
      <c r="HV65" s="193">
        <f t="shared" si="289"/>
        <v>0</v>
      </c>
      <c r="HW65" s="193">
        <f t="shared" si="289"/>
        <v>0</v>
      </c>
      <c r="HX65" s="193">
        <f t="shared" si="289"/>
        <v>0.05254914271</v>
      </c>
      <c r="HY65" s="193">
        <f t="shared" si="289"/>
        <v>0.1186202402</v>
      </c>
      <c r="HZ65" s="193">
        <f t="shared" si="289"/>
        <v>0.2277531377</v>
      </c>
      <c r="IA65" s="193">
        <f t="shared" si="289"/>
        <v>0.3405119254</v>
      </c>
      <c r="IB65" s="193">
        <f t="shared" si="289"/>
        <v>0.4009654941</v>
      </c>
      <c r="IC65" s="193">
        <f t="shared" si="289"/>
        <v>0.4249212492</v>
      </c>
      <c r="ID65" s="193">
        <f t="shared" si="289"/>
        <v>0.422985331</v>
      </c>
      <c r="IE65" s="193">
        <f t="shared" si="289"/>
        <v>0.4110033088</v>
      </c>
      <c r="IF65" s="193">
        <f t="shared" si="289"/>
        <v>0.3952423999</v>
      </c>
      <c r="IG65" s="193">
        <f t="shared" si="289"/>
        <v>0.379764214</v>
      </c>
      <c r="IH65" s="193">
        <f t="shared" si="289"/>
        <v>0.3589541454</v>
      </c>
      <c r="II65" s="193">
        <f t="shared" si="289"/>
        <v>0.3433300253</v>
      </c>
      <c r="IJ65" s="193">
        <f t="shared" si="289"/>
        <v>0.3216966281</v>
      </c>
      <c r="IK65" s="193">
        <f t="shared" si="289"/>
        <v>0.2988613756</v>
      </c>
      <c r="IL65" s="193">
        <f t="shared" si="289"/>
        <v>0.2632063321</v>
      </c>
      <c r="IM65" s="193">
        <f t="shared" si="289"/>
        <v>0.2251475778</v>
      </c>
      <c r="IN65" s="193">
        <f t="shared" si="289"/>
        <v>0.1930981006</v>
      </c>
      <c r="IO65" s="193">
        <f t="shared" si="23"/>
        <v>3.925510104</v>
      </c>
      <c r="IP65" s="193">
        <f t="shared" si="29"/>
        <v>0</v>
      </c>
      <c r="IQ65" s="193">
        <f t="shared" ref="IQ65:KK65" si="290">MAX((MIN(CZ65+IP65,$IO$7))-GT65,0)</f>
        <v>0</v>
      </c>
      <c r="IR65" s="193">
        <f t="shared" si="290"/>
        <v>0</v>
      </c>
      <c r="IS65" s="193">
        <f t="shared" si="290"/>
        <v>0</v>
      </c>
      <c r="IT65" s="193">
        <f t="shared" si="290"/>
        <v>0</v>
      </c>
      <c r="IU65" s="193">
        <f t="shared" si="290"/>
        <v>0</v>
      </c>
      <c r="IV65" s="193">
        <f t="shared" si="290"/>
        <v>0</v>
      </c>
      <c r="IW65" s="193">
        <f t="shared" si="290"/>
        <v>0</v>
      </c>
      <c r="IX65" s="193">
        <f t="shared" si="290"/>
        <v>0</v>
      </c>
      <c r="IY65" s="193">
        <f t="shared" si="290"/>
        <v>0</v>
      </c>
      <c r="IZ65" s="193">
        <f t="shared" si="290"/>
        <v>0</v>
      </c>
      <c r="JA65" s="193">
        <f t="shared" si="290"/>
        <v>0</v>
      </c>
      <c r="JB65" s="193">
        <f t="shared" si="290"/>
        <v>0</v>
      </c>
      <c r="JC65" s="193">
        <f t="shared" si="290"/>
        <v>0</v>
      </c>
      <c r="JD65" s="193">
        <f t="shared" si="290"/>
        <v>0</v>
      </c>
      <c r="JE65" s="193">
        <f t="shared" si="290"/>
        <v>0</v>
      </c>
      <c r="JF65" s="193">
        <f t="shared" si="290"/>
        <v>0</v>
      </c>
      <c r="JG65" s="193">
        <f t="shared" si="290"/>
        <v>0</v>
      </c>
      <c r="JH65" s="193">
        <f t="shared" si="290"/>
        <v>0.08917483643</v>
      </c>
      <c r="JI65" s="193">
        <f t="shared" si="290"/>
        <v>0.2777373023</v>
      </c>
      <c r="JJ65" s="193">
        <f t="shared" si="290"/>
        <v>0.5789458655</v>
      </c>
      <c r="JK65" s="193">
        <f t="shared" si="290"/>
        <v>0.9938787435</v>
      </c>
      <c r="JL65" s="193">
        <f t="shared" si="290"/>
        <v>1.504457355</v>
      </c>
      <c r="JM65" s="193">
        <f t="shared" si="290"/>
        <v>2.037427015</v>
      </c>
      <c r="JN65" s="193">
        <f t="shared" si="290"/>
        <v>2.429620681</v>
      </c>
      <c r="JO65" s="193">
        <f t="shared" si="290"/>
        <v>2.812043192</v>
      </c>
      <c r="JP65" s="193">
        <f t="shared" si="290"/>
        <v>3.173840511</v>
      </c>
      <c r="JQ65" s="193">
        <f t="shared" si="290"/>
        <v>3.493949389</v>
      </c>
      <c r="JR65" s="193">
        <f t="shared" si="290"/>
        <v>3.774414791</v>
      </c>
      <c r="JS65" s="193">
        <f t="shared" si="290"/>
        <v>3.892395507</v>
      </c>
      <c r="JT65" s="193">
        <f t="shared" si="290"/>
        <v>3.925510104</v>
      </c>
      <c r="JU65" s="193">
        <f t="shared" si="290"/>
        <v>3.872960961</v>
      </c>
      <c r="JV65" s="193">
        <f t="shared" si="290"/>
        <v>3.754340721</v>
      </c>
      <c r="JW65" s="193">
        <f t="shared" si="290"/>
        <v>3.526587583</v>
      </c>
      <c r="JX65" s="193">
        <f t="shared" si="290"/>
        <v>3.186075658</v>
      </c>
      <c r="JY65" s="193">
        <f t="shared" si="290"/>
        <v>2.785110164</v>
      </c>
      <c r="JZ65" s="193">
        <f t="shared" si="290"/>
        <v>2.360188914</v>
      </c>
      <c r="KA65" s="193">
        <f t="shared" si="290"/>
        <v>1.937203583</v>
      </c>
      <c r="KB65" s="193">
        <f t="shared" si="290"/>
        <v>1.526200274</v>
      </c>
      <c r="KC65" s="193">
        <f t="shared" si="290"/>
        <v>1.130957875</v>
      </c>
      <c r="KD65" s="193">
        <f t="shared" si="290"/>
        <v>0.7511936607</v>
      </c>
      <c r="KE65" s="193">
        <f t="shared" si="290"/>
        <v>0.3922395152</v>
      </c>
      <c r="KF65" s="193">
        <f t="shared" si="290"/>
        <v>0.04890948996</v>
      </c>
      <c r="KG65" s="193">
        <f t="shared" si="290"/>
        <v>0</v>
      </c>
      <c r="KH65" s="193">
        <f t="shared" si="290"/>
        <v>0</v>
      </c>
      <c r="KI65" s="193">
        <f t="shared" si="290"/>
        <v>0</v>
      </c>
      <c r="KJ65" s="193">
        <f t="shared" si="290"/>
        <v>0</v>
      </c>
      <c r="KK65" s="193">
        <f t="shared" si="290"/>
        <v>0</v>
      </c>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row>
    <row r="66" ht="14.25" customHeight="1">
      <c r="A66" s="1">
        <v>2.0</v>
      </c>
      <c r="B66" s="1">
        <f t="shared" ref="B66:C66" si="291">B65+1</f>
        <v>56</v>
      </c>
      <c r="C66" s="267">
        <f t="shared" si="291"/>
        <v>43521</v>
      </c>
      <c r="D66" s="193">
        <f t="shared" si="15"/>
        <v>12.05072364</v>
      </c>
      <c r="E66" s="193">
        <f>(SUMIFS(Profile!$F$2:$F$17521,Profile!$B$2:$B$17521,$B66,Profile!$C$2:$C$17521,E$8))*$C$6</f>
        <v>0.1662566633</v>
      </c>
      <c r="F66" s="193">
        <f>(SUMIFS(Profile!$F$2:$F$17521,Profile!$B$2:$B$17521,$B66,Profile!$C$2:$C$17521,F$8))*$C$6</f>
        <v>0.1482288324</v>
      </c>
      <c r="G66" s="193">
        <f>(SUMIFS(Profile!$F$2:$F$17521,Profile!$B$2:$B$17521,$B66,Profile!$C$2:$C$17521,G$8))*$C$6</f>
        <v>0.1398158446</v>
      </c>
      <c r="H66" s="193">
        <f>(SUMIFS(Profile!$F$2:$F$17521,Profile!$B$2:$B$17521,$B66,Profile!$C$2:$C$17521,H$8))*$C$6</f>
        <v>0.1314028568</v>
      </c>
      <c r="I66" s="193">
        <f>(SUMIFS(Profile!$F$2:$F$17521,Profile!$B$2:$B$17521,$B66,Profile!$C$2:$C$17521,I$8))*$C$6</f>
        <v>0.1277972906</v>
      </c>
      <c r="J66" s="193">
        <f>(SUMIFS(Profile!$F$2:$F$17521,Profile!$B$2:$B$17521,$B66,Profile!$C$2:$C$17521,J$8))*$C$6</f>
        <v>0.1241917244</v>
      </c>
      <c r="K66" s="193">
        <f>(SUMIFS(Profile!$F$2:$F$17521,Profile!$B$2:$B$17521,$B66,Profile!$C$2:$C$17521,K$8))*$C$6</f>
        <v>0.1245923429</v>
      </c>
      <c r="L66" s="193">
        <f>(SUMIFS(Profile!$F$2:$F$17521,Profile!$B$2:$B$17521,$B66,Profile!$C$2:$C$17521,L$8))*$C$6</f>
        <v>0.1225892506</v>
      </c>
      <c r="M66" s="193">
        <f>(SUMIFS(Profile!$F$2:$F$17521,Profile!$B$2:$B$17521,$B66,Profile!$C$2:$C$17521,M$8))*$C$6</f>
        <v>0.1233904875</v>
      </c>
      <c r="N66" s="193">
        <f>(SUMIFS(Profile!$F$2:$F$17521,Profile!$B$2:$B$17521,$B66,Profile!$C$2:$C$17521,N$8))*$C$6</f>
        <v>0.128999146</v>
      </c>
      <c r="O66" s="193">
        <f>(SUMIFS(Profile!$F$2:$F$17521,Profile!$B$2:$B$17521,$B66,Profile!$C$2:$C$17521,O$8))*$C$6</f>
        <v>0.1334059491</v>
      </c>
      <c r="P66" s="193">
        <f>(SUMIFS(Profile!$F$2:$F$17521,Profile!$B$2:$B$17521,$B66,Profile!$C$2:$C$17521,P$8))*$C$6</f>
        <v>0.1454245031</v>
      </c>
      <c r="Q66" s="193">
        <f>(SUMIFS(Profile!$F$2:$F$17521,Profile!$B$2:$B$17521,$B66,Profile!$C$2:$C$17521,Q$8))*$C$6</f>
        <v>0.1742690327</v>
      </c>
      <c r="R66" s="193">
        <f>(SUMIFS(Profile!$F$2:$F$17521,Profile!$B$2:$B$17521,$B66,Profile!$C$2:$C$17521,R$8))*$C$6</f>
        <v>0.2015110883</v>
      </c>
      <c r="S66" s="193">
        <f>(SUMIFS(Profile!$F$2:$F$17521,Profile!$B$2:$B$17521,$B66,Profile!$C$2:$C$17521,S$8))*$C$6</f>
        <v>0.2351630395</v>
      </c>
      <c r="T66" s="193">
        <f>(SUMIFS(Profile!$F$2:$F$17521,Profile!$B$2:$B$17521,$B66,Profile!$C$2:$C$17521,T$8))*$C$6</f>
        <v>0.2636069506</v>
      </c>
      <c r="U66" s="193">
        <f>(SUMIFS(Profile!$F$2:$F$17521,Profile!$B$2:$B$17521,$B66,Profile!$C$2:$C$17521,U$8))*$C$6</f>
        <v>0.2688149906</v>
      </c>
      <c r="V66" s="193">
        <f>(SUMIFS(Profile!$F$2:$F$17521,Profile!$B$2:$B$17521,$B66,Profile!$C$2:$C$17521,V$8))*$C$6</f>
        <v>0.2764267415</v>
      </c>
      <c r="W66" s="193">
        <f>(SUMIFS(Profile!$F$2:$F$17521,Profile!$B$2:$B$17521,$B66,Profile!$C$2:$C$17521,W$8))*$C$6</f>
        <v>0.2768273599</v>
      </c>
      <c r="X66" s="193">
        <f>(SUMIFS(Profile!$F$2:$F$17521,Profile!$B$2:$B$17521,$B66,Profile!$C$2:$C$17521,X$8))*$C$6</f>
        <v>0.2696162275</v>
      </c>
      <c r="Y66" s="193">
        <f>(SUMIFS(Profile!$F$2:$F$17521,Profile!$B$2:$B$17521,$B66,Profile!$C$2:$C$17521,Y$8))*$C$6</f>
        <v>0.2608026213</v>
      </c>
      <c r="Z66" s="193">
        <f>(SUMIFS(Profile!$F$2:$F$17521,Profile!$B$2:$B$17521,$B66,Profile!$C$2:$C$17521,Z$8))*$C$6</f>
        <v>0.2559951997</v>
      </c>
      <c r="AA66" s="193">
        <f>(SUMIFS(Profile!$F$2:$F$17521,Profile!$B$2:$B$17521,$B66,Profile!$C$2:$C$17521,AA$8))*$C$6</f>
        <v>0.2479828304</v>
      </c>
      <c r="AB66" s="193">
        <f>(SUMIFS(Profile!$F$2:$F$17521,Profile!$B$2:$B$17521,$B66,Profile!$C$2:$C$17521,AB$8))*$C$6</f>
        <v>0.2447778827</v>
      </c>
      <c r="AC66" s="193">
        <f>(SUMIFS(Profile!$F$2:$F$17521,Profile!$B$2:$B$17521,$B66,Profile!$C$2:$C$17521,AC$8))*$C$6</f>
        <v>0.2511877781</v>
      </c>
      <c r="AD66" s="193">
        <f>(SUMIFS(Profile!$F$2:$F$17521,Profile!$B$2:$B$17521,$B66,Profile!$C$2:$C$17521,AD$8))*$C$6</f>
        <v>0.2531908704</v>
      </c>
      <c r="AE66" s="193">
        <f>(SUMIFS(Profile!$F$2:$F$17521,Profile!$B$2:$B$17521,$B66,Profile!$C$2:$C$17521,AE$8))*$C$6</f>
        <v>0.2515883966</v>
      </c>
      <c r="AF66" s="193">
        <f>(SUMIFS(Profile!$F$2:$F$17521,Profile!$B$2:$B$17521,$B66,Profile!$C$2:$C$17521,AF$8))*$C$6</f>
        <v>0.2447778827</v>
      </c>
      <c r="AG66" s="193">
        <f>(SUMIFS(Profile!$F$2:$F$17521,Profile!$B$2:$B$17521,$B66,Profile!$C$2:$C$17521,AG$8))*$C$6</f>
        <v>0.2435760273</v>
      </c>
      <c r="AH66" s="193">
        <f>(SUMIFS(Profile!$F$2:$F$17521,Profile!$B$2:$B$17521,$B66,Profile!$C$2:$C$17521,AH$8))*$C$6</f>
        <v>0.2499859227</v>
      </c>
      <c r="AI66" s="193">
        <f>(SUMIFS(Profile!$F$2:$F$17521,Profile!$B$2:$B$17521,$B66,Profile!$C$2:$C$17521,AI$8))*$C$6</f>
        <v>0.2539921074</v>
      </c>
      <c r="AJ66" s="193">
        <f>(SUMIFS(Profile!$F$2:$F$17521,Profile!$B$2:$B$17521,$B66,Profile!$C$2:$C$17521,AJ$8))*$C$6</f>
        <v>0.2676131352</v>
      </c>
      <c r="AK66" s="193">
        <f>(SUMIFS(Profile!$F$2:$F$17521,Profile!$B$2:$B$17521,$B66,Profile!$C$2:$C$17521,AK$8))*$C$6</f>
        <v>0.2892465324</v>
      </c>
      <c r="AL66" s="193">
        <f>(SUMIFS(Profile!$F$2:$F$17521,Profile!$B$2:$B$17521,$B66,Profile!$C$2:$C$17521,AL$8))*$C$6</f>
        <v>0.3245009574</v>
      </c>
      <c r="AM66" s="193">
        <f>(SUMIFS(Profile!$F$2:$F$17521,Profile!$B$2:$B$17521,$B66,Profile!$C$2:$C$17521,AM$8))*$C$6</f>
        <v>0.3801869241</v>
      </c>
      <c r="AN66" s="193">
        <f>(SUMIFS(Profile!$F$2:$F$17521,Profile!$B$2:$B$17521,$B66,Profile!$C$2:$C$17521,AN$8))*$C$6</f>
        <v>0.4104336183</v>
      </c>
      <c r="AO66" s="193">
        <f>(SUMIFS(Profile!$F$2:$F$17521,Profile!$B$2:$B$17521,$B66,Profile!$C$2:$C$17521,AO$8))*$C$6</f>
        <v>0.4278204597</v>
      </c>
      <c r="AP66" s="193">
        <f>(SUMIFS(Profile!$F$2:$F$17521,Profile!$B$2:$B$17521,$B66,Profile!$C$2:$C$17521,AP$8))*$C$6</f>
        <v>0.4244152028</v>
      </c>
      <c r="AQ66" s="193">
        <f>(SUMIFS(Profile!$F$2:$F$17521,Profile!$B$2:$B$17521,$B66,Profile!$C$2:$C$17521,AQ$8))*$C$6</f>
        <v>0.4128373291</v>
      </c>
      <c r="AR66" s="193">
        <f>(SUMIFS(Profile!$F$2:$F$17521,Profile!$B$2:$B$17521,$B66,Profile!$C$2:$C$17521,AR$8))*$C$6</f>
        <v>0.3914042412</v>
      </c>
      <c r="AS66" s="193">
        <f>(SUMIFS(Profile!$F$2:$F$17521,Profile!$B$2:$B$17521,$B66,Profile!$C$2:$C$17521,AS$8))*$C$6</f>
        <v>0.3789850687</v>
      </c>
      <c r="AT66" s="193">
        <f>(SUMIFS(Profile!$F$2:$F$17521,Profile!$B$2:$B$17521,$B66,Profile!$C$2:$C$17521,AT$8))*$C$6</f>
        <v>0.358553527</v>
      </c>
      <c r="AU66" s="193">
        <f>(SUMIFS(Profile!$F$2:$F$17521,Profile!$B$2:$B$17521,$B66,Profile!$C$2:$C$17521,AU$8))*$C$6</f>
        <v>0.3409263145</v>
      </c>
      <c r="AV66" s="193">
        <f>(SUMIFS(Profile!$F$2:$F$17521,Profile!$B$2:$B$17521,$B66,Profile!$C$2:$C$17521,AV$8))*$C$6</f>
        <v>0.3216966281</v>
      </c>
      <c r="AW66" s="193">
        <f>(SUMIFS(Profile!$F$2:$F$17521,Profile!$B$2:$B$17521,$B66,Profile!$C$2:$C$17521,AW$8))*$C$6</f>
        <v>0.2988613756</v>
      </c>
      <c r="AX66" s="193">
        <f>(SUMIFS(Profile!$F$2:$F$17521,Profile!$B$2:$B$17521,$B66,Profile!$C$2:$C$17521,AX$8))*$C$6</f>
        <v>0.2644081875</v>
      </c>
      <c r="AY66" s="193">
        <f>(SUMIFS(Profile!$F$2:$F$17521,Profile!$B$2:$B$17521,$B66,Profile!$C$2:$C$17521,AY$8))*$C$6</f>
        <v>0.2263494332</v>
      </c>
      <c r="AZ66" s="193">
        <f>(SUMIFS(Profile!$F$2:$F$17521,Profile!$B$2:$B$17521,$B66,Profile!$C$2:$C$17521,AZ$8))*$C$6</f>
        <v>0.1922968636</v>
      </c>
      <c r="BA66" s="193">
        <f t="shared" si="16"/>
        <v>6.258671106</v>
      </c>
      <c r="BB66" s="193">
        <f>(SUMIFS(Profile!$E$2:$E$17521,Profile!$B$2:$B$17521,$B66,Profile!$C$2:$C$17521,BB$8))*$C$9</f>
        <v>0</v>
      </c>
      <c r="BC66" s="193">
        <f>(SUMIFS(Profile!$E$2:$E$17521,Profile!$B$2:$B$17521,$B66,Profile!$C$2:$C$17521,BC$8))*$C$9</f>
        <v>0</v>
      </c>
      <c r="BD66" s="193">
        <f>(SUMIFS(Profile!$E$2:$E$17521,Profile!$B$2:$B$17521,$B66,Profile!$C$2:$C$17521,BD$8))*$C$9</f>
        <v>0</v>
      </c>
      <c r="BE66" s="193">
        <f>(SUMIFS(Profile!$E$2:$E$17521,Profile!$B$2:$B$17521,$B66,Profile!$C$2:$C$17521,BE$8))*$C$9</f>
        <v>0</v>
      </c>
      <c r="BF66" s="193">
        <f>(SUMIFS(Profile!$E$2:$E$17521,Profile!$B$2:$B$17521,$B66,Profile!$C$2:$C$17521,BF$8))*$C$9</f>
        <v>0</v>
      </c>
      <c r="BG66" s="193">
        <f>(SUMIFS(Profile!$E$2:$E$17521,Profile!$B$2:$B$17521,$B66,Profile!$C$2:$C$17521,BG$8))*$C$9</f>
        <v>0</v>
      </c>
      <c r="BH66" s="193">
        <f>(SUMIFS(Profile!$E$2:$E$17521,Profile!$B$2:$B$17521,$B66,Profile!$C$2:$C$17521,BH$8))*$C$9</f>
        <v>0</v>
      </c>
      <c r="BI66" s="193">
        <f>(SUMIFS(Profile!$E$2:$E$17521,Profile!$B$2:$B$17521,$B66,Profile!$C$2:$C$17521,BI$8))*$C$9</f>
        <v>0</v>
      </c>
      <c r="BJ66" s="193">
        <f>(SUMIFS(Profile!$E$2:$E$17521,Profile!$B$2:$B$17521,$B66,Profile!$C$2:$C$17521,BJ$8))*$C$9</f>
        <v>0</v>
      </c>
      <c r="BK66" s="193">
        <f>(SUMIFS(Profile!$E$2:$E$17521,Profile!$B$2:$B$17521,$B66,Profile!$C$2:$C$17521,BK$8))*$C$9</f>
        <v>0</v>
      </c>
      <c r="BL66" s="193">
        <f>(SUMIFS(Profile!$E$2:$E$17521,Profile!$B$2:$B$17521,$B66,Profile!$C$2:$C$17521,BL$8))*$C$9</f>
        <v>0.0000922369086</v>
      </c>
      <c r="BM66" s="193">
        <f>(SUMIFS(Profile!$E$2:$E$17521,Profile!$B$2:$B$17521,$B66,Profile!$C$2:$C$17521,BM$8))*$C$9</f>
        <v>0.0008054604168</v>
      </c>
      <c r="BN66" s="193">
        <f>(SUMIFS(Profile!$E$2:$E$17521,Profile!$B$2:$B$17521,$B66,Profile!$C$2:$C$17521,BN$8))*$C$9</f>
        <v>0.000829970924</v>
      </c>
      <c r="BO66" s="193">
        <f>(SUMIFS(Profile!$E$2:$E$17521,Profile!$B$2:$B$17521,$B66,Profile!$C$2:$C$17521,BO$8))*$C$9</f>
        <v>0.02302150458</v>
      </c>
      <c r="BP66" s="193">
        <f>(SUMIFS(Profile!$E$2:$E$17521,Profile!$B$2:$B$17521,$B66,Profile!$C$2:$C$17521,BP$8))*$C$9</f>
        <v>0.01226570709</v>
      </c>
      <c r="BQ66" s="193">
        <f>(SUMIFS(Profile!$E$2:$E$17521,Profile!$B$2:$B$17521,$B66,Profile!$C$2:$C$17521,BQ$8))*$C$9</f>
        <v>0.04354702569</v>
      </c>
      <c r="BR66" s="193">
        <f>(SUMIFS(Profile!$E$2:$E$17521,Profile!$B$2:$B$17521,$B66,Profile!$C$2:$C$17521,BR$8))*$C$9</f>
        <v>0.09920927886</v>
      </c>
      <c r="BS66" s="193">
        <f>(SUMIFS(Profile!$E$2:$E$17521,Profile!$B$2:$B$17521,$B66,Profile!$C$2:$C$17521,BS$8))*$C$9</f>
        <v>0.1703925523</v>
      </c>
      <c r="BT66" s="193">
        <f>(SUMIFS(Profile!$E$2:$E$17521,Profile!$B$2:$B$17521,$B66,Profile!$C$2:$C$17521,BT$8))*$C$9</f>
        <v>0.2480556398</v>
      </c>
      <c r="BU66" s="193">
        <f>(SUMIFS(Profile!$E$2:$E$17521,Profile!$B$2:$B$17521,$B66,Profile!$C$2:$C$17521,BU$8))*$C$9</f>
        <v>0.3354431625</v>
      </c>
      <c r="BV66" s="193">
        <f>(SUMIFS(Profile!$E$2:$E$17521,Profile!$B$2:$B$17521,$B66,Profile!$C$2:$C$17521,BV$8))*$C$9</f>
        <v>0.4267089065</v>
      </c>
      <c r="BW66" s="193">
        <f>(SUMIFS(Profile!$E$2:$E$17521,Profile!$B$2:$B$17521,$B66,Profile!$C$2:$C$17521,BW$8))*$C$9</f>
        <v>0.4845482322</v>
      </c>
      <c r="BX66" s="193">
        <f>(SUMIFS(Profile!$E$2:$E$17521,Profile!$B$2:$B$17521,$B66,Profile!$C$2:$C$17521,BX$8))*$C$9</f>
        <v>0.5421055973</v>
      </c>
      <c r="BY66" s="193">
        <f>(SUMIFS(Profile!$E$2:$E$17521,Profile!$B$2:$B$17521,$B66,Profile!$C$2:$C$17521,BY$8))*$C$9</f>
        <v>0.5286849687</v>
      </c>
      <c r="BZ66" s="193">
        <f>(SUMIFS(Profile!$E$2:$E$17521,Profile!$B$2:$B$17521,$B66,Profile!$C$2:$C$17521,BZ$8))*$C$9</f>
        <v>0.5392583228</v>
      </c>
      <c r="CA66" s="193">
        <f>(SUMIFS(Profile!$E$2:$E$17521,Profile!$B$2:$B$17521,$B66,Profile!$C$2:$C$17521,CA$8))*$C$9</f>
        <v>0.5480457235</v>
      </c>
      <c r="CB66" s="193">
        <f>(SUMIFS(Profile!$E$2:$E$17521,Profile!$B$2:$B$17521,$B66,Profile!$C$2:$C$17521,CB$8))*$C$9</f>
        <v>0.5434948375</v>
      </c>
      <c r="CC66" s="193">
        <f>(SUMIFS(Profile!$E$2:$E$17521,Profile!$B$2:$B$17521,$B66,Profile!$C$2:$C$17521,CC$8))*$C$9</f>
        <v>0.4494438931</v>
      </c>
      <c r="CD66" s="193">
        <f>(SUMIFS(Profile!$E$2:$E$17521,Profile!$B$2:$B$17521,$B66,Profile!$C$2:$C$17521,CD$8))*$C$9</f>
        <v>0.3404824192</v>
      </c>
      <c r="CE66" s="193">
        <f>(SUMIFS(Profile!$E$2:$E$17521,Profile!$B$2:$B$17521,$B66,Profile!$C$2:$C$17521,CE$8))*$C$9</f>
        <v>0.2869902436</v>
      </c>
      <c r="CF66" s="193">
        <f>(SUMIFS(Profile!$E$2:$E$17521,Profile!$B$2:$B$17521,$B66,Profile!$C$2:$C$17521,CF$8))*$C$9</f>
        <v>0.217314502</v>
      </c>
      <c r="CG66" s="193">
        <f>(SUMIFS(Profile!$E$2:$E$17521,Profile!$B$2:$B$17521,$B66,Profile!$C$2:$C$17521,CG$8))*$C$9</f>
        <v>0.1584229754</v>
      </c>
      <c r="CH66" s="193">
        <f>(SUMIFS(Profile!$E$2:$E$17521,Profile!$B$2:$B$17521,$B66,Profile!$C$2:$C$17521,CH$8))*$C$9</f>
        <v>0.1264558843</v>
      </c>
      <c r="CI66" s="193">
        <f>(SUMIFS(Profile!$E$2:$E$17521,Profile!$B$2:$B$17521,$B66,Profile!$C$2:$C$17521,CI$8))*$C$9</f>
        <v>0.07168868245</v>
      </c>
      <c r="CJ66" s="193">
        <f>(SUMIFS(Profile!$E$2:$E$17521,Profile!$B$2:$B$17521,$B66,Profile!$C$2:$C$17521,CJ$8))*$C$9</f>
        <v>0.03714377241</v>
      </c>
      <c r="CK66" s="193">
        <f>(SUMIFS(Profile!$E$2:$E$17521,Profile!$B$2:$B$17521,$B66,Profile!$C$2:$C$17521,CK$8))*$C$9</f>
        <v>0.01464905937</v>
      </c>
      <c r="CL66" s="193">
        <f>(SUMIFS(Profile!$E$2:$E$17521,Profile!$B$2:$B$17521,$B66,Profile!$C$2:$C$17521,CL$8))*$C$9</f>
        <v>0.00528411059</v>
      </c>
      <c r="CM66" s="193">
        <f>(SUMIFS(Profile!$E$2:$E$17521,Profile!$B$2:$B$17521,$B66,Profile!$C$2:$C$17521,CM$8))*$C$9</f>
        <v>0.002978187876</v>
      </c>
      <c r="CN66" s="193">
        <f>(SUMIFS(Profile!$E$2:$E$17521,Profile!$B$2:$B$17521,$B66,Profile!$C$2:$C$17521,CN$8))*$C$9</f>
        <v>0.000878346925</v>
      </c>
      <c r="CO66" s="193">
        <f>(SUMIFS(Profile!$E$2:$E$17521,Profile!$B$2:$B$17521,$B66,Profile!$C$2:$C$17521,CO$8))*$C$9</f>
        <v>0.000334278167</v>
      </c>
      <c r="CP66" s="193">
        <f>(SUMIFS(Profile!$E$2:$E$17521,Profile!$B$2:$B$17521,$B66,Profile!$C$2:$C$17521,CP$8))*$C$9</f>
        <v>0.00009562322867</v>
      </c>
      <c r="CQ66" s="193">
        <f>(SUMIFS(Profile!$E$2:$E$17521,Profile!$B$2:$B$17521,$B66,Profile!$C$2:$C$17521,CQ$8))*$C$9</f>
        <v>0</v>
      </c>
      <c r="CR66" s="193">
        <f>(SUMIFS(Profile!$E$2:$E$17521,Profile!$B$2:$B$17521,$B66,Profile!$C$2:$C$17521,CR$8))*$C$9</f>
        <v>0</v>
      </c>
      <c r="CS66" s="193">
        <f>(SUMIFS(Profile!$E$2:$E$17521,Profile!$B$2:$B$17521,$B66,Profile!$C$2:$C$17521,CS$8))*$C$9</f>
        <v>0</v>
      </c>
      <c r="CT66" s="193">
        <f>(SUMIFS(Profile!$E$2:$E$17521,Profile!$B$2:$B$17521,$B66,Profile!$C$2:$C$17521,CT$8))*$C$9</f>
        <v>0</v>
      </c>
      <c r="CU66" s="193">
        <f>(SUMIFS(Profile!$E$2:$E$17521,Profile!$B$2:$B$17521,$B66,Profile!$C$2:$C$17521,CU$8))*$C$9</f>
        <v>0</v>
      </c>
      <c r="CV66" s="193">
        <f>(SUMIFS(Profile!$E$2:$E$17521,Profile!$B$2:$B$17521,$B66,Profile!$C$2:$C$17521,CV$8))*$C$9</f>
        <v>0</v>
      </c>
      <c r="CW66" s="193">
        <f>(SUMIFS(Profile!$E$2:$E$17521,Profile!$B$2:$B$17521,$B66,Profile!$C$2:$C$17521,CW$8))*$C$9</f>
        <v>0</v>
      </c>
      <c r="CX66" s="193">
        <f t="shared" si="17"/>
        <v>2.251724668</v>
      </c>
      <c r="CY66" s="193">
        <f t="shared" ref="CY66:ET66" si="292">MAX(BB66-E66,0)</f>
        <v>0</v>
      </c>
      <c r="CZ66" s="193">
        <f t="shared" si="292"/>
        <v>0</v>
      </c>
      <c r="DA66" s="193">
        <f t="shared" si="292"/>
        <v>0</v>
      </c>
      <c r="DB66" s="193">
        <f t="shared" si="292"/>
        <v>0</v>
      </c>
      <c r="DC66" s="193">
        <f t="shared" si="292"/>
        <v>0</v>
      </c>
      <c r="DD66" s="193">
        <f t="shared" si="292"/>
        <v>0</v>
      </c>
      <c r="DE66" s="193">
        <f t="shared" si="292"/>
        <v>0</v>
      </c>
      <c r="DF66" s="193">
        <f t="shared" si="292"/>
        <v>0</v>
      </c>
      <c r="DG66" s="193">
        <f t="shared" si="292"/>
        <v>0</v>
      </c>
      <c r="DH66" s="193">
        <f t="shared" si="292"/>
        <v>0</v>
      </c>
      <c r="DI66" s="193">
        <f t="shared" si="292"/>
        <v>0</v>
      </c>
      <c r="DJ66" s="193">
        <f t="shared" si="292"/>
        <v>0</v>
      </c>
      <c r="DK66" s="193">
        <f t="shared" si="292"/>
        <v>0</v>
      </c>
      <c r="DL66" s="193">
        <f t="shared" si="292"/>
        <v>0</v>
      </c>
      <c r="DM66" s="193">
        <f t="shared" si="292"/>
        <v>0</v>
      </c>
      <c r="DN66" s="193">
        <f t="shared" si="292"/>
        <v>0</v>
      </c>
      <c r="DO66" s="193">
        <f t="shared" si="292"/>
        <v>0</v>
      </c>
      <c r="DP66" s="193">
        <f t="shared" si="292"/>
        <v>0</v>
      </c>
      <c r="DQ66" s="193">
        <f t="shared" si="292"/>
        <v>0</v>
      </c>
      <c r="DR66" s="193">
        <f t="shared" si="292"/>
        <v>0.06582693496</v>
      </c>
      <c r="DS66" s="193">
        <f t="shared" si="292"/>
        <v>0.1659062852</v>
      </c>
      <c r="DT66" s="193">
        <f t="shared" si="292"/>
        <v>0.2285530325</v>
      </c>
      <c r="DU66" s="193">
        <f t="shared" si="292"/>
        <v>0.2941227669</v>
      </c>
      <c r="DV66" s="193">
        <f t="shared" si="292"/>
        <v>0.283907086</v>
      </c>
      <c r="DW66" s="193">
        <f t="shared" si="292"/>
        <v>0.2880705447</v>
      </c>
      <c r="DX66" s="193">
        <f t="shared" si="292"/>
        <v>0.2948548531</v>
      </c>
      <c r="DY66" s="193">
        <f t="shared" si="292"/>
        <v>0.291906441</v>
      </c>
      <c r="DZ66" s="193">
        <f t="shared" si="292"/>
        <v>0.2046660104</v>
      </c>
      <c r="EA66" s="193">
        <f t="shared" si="292"/>
        <v>0.0969063919</v>
      </c>
      <c r="EB66" s="193">
        <f t="shared" si="292"/>
        <v>0.03700432091</v>
      </c>
      <c r="EC66" s="193">
        <f t="shared" si="292"/>
        <v>0</v>
      </c>
      <c r="ED66" s="193">
        <f t="shared" si="292"/>
        <v>0</v>
      </c>
      <c r="EE66" s="193">
        <f t="shared" si="292"/>
        <v>0</v>
      </c>
      <c r="EF66" s="193">
        <f t="shared" si="292"/>
        <v>0</v>
      </c>
      <c r="EG66" s="193">
        <f t="shared" si="292"/>
        <v>0</v>
      </c>
      <c r="EH66" s="193">
        <f t="shared" si="292"/>
        <v>0</v>
      </c>
      <c r="EI66" s="193">
        <f t="shared" si="292"/>
        <v>0</v>
      </c>
      <c r="EJ66" s="193">
        <f t="shared" si="292"/>
        <v>0</v>
      </c>
      <c r="EK66" s="193">
        <f t="shared" si="292"/>
        <v>0</v>
      </c>
      <c r="EL66" s="193">
        <f t="shared" si="292"/>
        <v>0</v>
      </c>
      <c r="EM66" s="193">
        <f t="shared" si="292"/>
        <v>0</v>
      </c>
      <c r="EN66" s="193">
        <f t="shared" si="292"/>
        <v>0</v>
      </c>
      <c r="EO66" s="193">
        <f t="shared" si="292"/>
        <v>0</v>
      </c>
      <c r="EP66" s="193">
        <f t="shared" si="292"/>
        <v>0</v>
      </c>
      <c r="EQ66" s="193">
        <f t="shared" si="292"/>
        <v>0</v>
      </c>
      <c r="ER66" s="193">
        <f t="shared" si="292"/>
        <v>0</v>
      </c>
      <c r="ES66" s="193">
        <f t="shared" si="292"/>
        <v>0</v>
      </c>
      <c r="ET66" s="193">
        <f t="shared" si="292"/>
        <v>0</v>
      </c>
      <c r="EU66" s="193">
        <f t="shared" si="19"/>
        <v>4.006946438</v>
      </c>
      <c r="EV66" s="193">
        <f t="shared" ref="EV66:GQ66" si="293">BB66-CY66</f>
        <v>0</v>
      </c>
      <c r="EW66" s="193">
        <f t="shared" si="293"/>
        <v>0</v>
      </c>
      <c r="EX66" s="193">
        <f t="shared" si="293"/>
        <v>0</v>
      </c>
      <c r="EY66" s="193">
        <f t="shared" si="293"/>
        <v>0</v>
      </c>
      <c r="EZ66" s="193">
        <f t="shared" si="293"/>
        <v>0</v>
      </c>
      <c r="FA66" s="193">
        <f t="shared" si="293"/>
        <v>0</v>
      </c>
      <c r="FB66" s="193">
        <f t="shared" si="293"/>
        <v>0</v>
      </c>
      <c r="FC66" s="193">
        <f t="shared" si="293"/>
        <v>0</v>
      </c>
      <c r="FD66" s="193">
        <f t="shared" si="293"/>
        <v>0</v>
      </c>
      <c r="FE66" s="193">
        <f t="shared" si="293"/>
        <v>0</v>
      </c>
      <c r="FF66" s="193">
        <f t="shared" si="293"/>
        <v>0.0000922369086</v>
      </c>
      <c r="FG66" s="193">
        <f t="shared" si="293"/>
        <v>0.0008054604168</v>
      </c>
      <c r="FH66" s="193">
        <f t="shared" si="293"/>
        <v>0.000829970924</v>
      </c>
      <c r="FI66" s="193">
        <f t="shared" si="293"/>
        <v>0.02302150458</v>
      </c>
      <c r="FJ66" s="193">
        <f t="shared" si="293"/>
        <v>0.01226570709</v>
      </c>
      <c r="FK66" s="193">
        <f t="shared" si="293"/>
        <v>0.04354702569</v>
      </c>
      <c r="FL66" s="193">
        <f t="shared" si="293"/>
        <v>0.09920927886</v>
      </c>
      <c r="FM66" s="193">
        <f t="shared" si="293"/>
        <v>0.1703925523</v>
      </c>
      <c r="FN66" s="193">
        <f t="shared" si="293"/>
        <v>0.2480556398</v>
      </c>
      <c r="FO66" s="193">
        <f t="shared" si="293"/>
        <v>0.2696162275</v>
      </c>
      <c r="FP66" s="193">
        <f t="shared" si="293"/>
        <v>0.2608026213</v>
      </c>
      <c r="FQ66" s="193">
        <f t="shared" si="293"/>
        <v>0.2559951997</v>
      </c>
      <c r="FR66" s="193">
        <f t="shared" si="293"/>
        <v>0.2479828304</v>
      </c>
      <c r="FS66" s="193">
        <f t="shared" si="293"/>
        <v>0.2447778827</v>
      </c>
      <c r="FT66" s="193">
        <f t="shared" si="293"/>
        <v>0.2511877781</v>
      </c>
      <c r="FU66" s="193">
        <f t="shared" si="293"/>
        <v>0.2531908704</v>
      </c>
      <c r="FV66" s="193">
        <f t="shared" si="293"/>
        <v>0.2515883966</v>
      </c>
      <c r="FW66" s="193">
        <f t="shared" si="293"/>
        <v>0.2447778827</v>
      </c>
      <c r="FX66" s="193">
        <f t="shared" si="293"/>
        <v>0.2435760273</v>
      </c>
      <c r="FY66" s="193">
        <f t="shared" si="293"/>
        <v>0.2499859227</v>
      </c>
      <c r="FZ66" s="193">
        <f t="shared" si="293"/>
        <v>0.217314502</v>
      </c>
      <c r="GA66" s="193">
        <f t="shared" si="293"/>
        <v>0.1584229754</v>
      </c>
      <c r="GB66" s="193">
        <f t="shared" si="293"/>
        <v>0.1264558843</v>
      </c>
      <c r="GC66" s="193">
        <f t="shared" si="293"/>
        <v>0.07168868245</v>
      </c>
      <c r="GD66" s="193">
        <f t="shared" si="293"/>
        <v>0.03714377241</v>
      </c>
      <c r="GE66" s="193">
        <f t="shared" si="293"/>
        <v>0.01464905937</v>
      </c>
      <c r="GF66" s="193">
        <f t="shared" si="293"/>
        <v>0.00528411059</v>
      </c>
      <c r="GG66" s="193">
        <f t="shared" si="293"/>
        <v>0.002978187876</v>
      </c>
      <c r="GH66" s="193">
        <f t="shared" si="293"/>
        <v>0.000878346925</v>
      </c>
      <c r="GI66" s="193">
        <f t="shared" si="293"/>
        <v>0.000334278167</v>
      </c>
      <c r="GJ66" s="193">
        <f t="shared" si="293"/>
        <v>0.00009562322867</v>
      </c>
      <c r="GK66" s="193">
        <f t="shared" si="293"/>
        <v>0</v>
      </c>
      <c r="GL66" s="193">
        <f t="shared" si="293"/>
        <v>0</v>
      </c>
      <c r="GM66" s="193">
        <f t="shared" si="293"/>
        <v>0</v>
      </c>
      <c r="GN66" s="193">
        <f t="shared" si="293"/>
        <v>0</v>
      </c>
      <c r="GO66" s="193">
        <f t="shared" si="293"/>
        <v>0</v>
      </c>
      <c r="GP66" s="193">
        <f t="shared" si="293"/>
        <v>0</v>
      </c>
      <c r="GQ66" s="193">
        <f t="shared" si="293"/>
        <v>0</v>
      </c>
      <c r="GR66" s="193">
        <f t="shared" si="21"/>
        <v>8.043777201</v>
      </c>
      <c r="GS66" s="193">
        <f t="shared" ref="GS66:IN66" si="294">E66-EV66</f>
        <v>0.1662566633</v>
      </c>
      <c r="GT66" s="193">
        <f t="shared" si="294"/>
        <v>0.1482288324</v>
      </c>
      <c r="GU66" s="193">
        <f t="shared" si="294"/>
        <v>0.1398158446</v>
      </c>
      <c r="GV66" s="193">
        <f t="shared" si="294"/>
        <v>0.1314028568</v>
      </c>
      <c r="GW66" s="193">
        <f t="shared" si="294"/>
        <v>0.1277972906</v>
      </c>
      <c r="GX66" s="193">
        <f t="shared" si="294"/>
        <v>0.1241917244</v>
      </c>
      <c r="GY66" s="193">
        <f t="shared" si="294"/>
        <v>0.1245923429</v>
      </c>
      <c r="GZ66" s="193">
        <f t="shared" si="294"/>
        <v>0.1225892506</v>
      </c>
      <c r="HA66" s="193">
        <f t="shared" si="294"/>
        <v>0.1233904875</v>
      </c>
      <c r="HB66" s="193">
        <f t="shared" si="294"/>
        <v>0.128999146</v>
      </c>
      <c r="HC66" s="193">
        <f t="shared" si="294"/>
        <v>0.1333137122</v>
      </c>
      <c r="HD66" s="193">
        <f t="shared" si="294"/>
        <v>0.1446190427</v>
      </c>
      <c r="HE66" s="193">
        <f t="shared" si="294"/>
        <v>0.1734390617</v>
      </c>
      <c r="HF66" s="193">
        <f t="shared" si="294"/>
        <v>0.1784895838</v>
      </c>
      <c r="HG66" s="193">
        <f t="shared" si="294"/>
        <v>0.2228973324</v>
      </c>
      <c r="HH66" s="193">
        <f t="shared" si="294"/>
        <v>0.2200599249</v>
      </c>
      <c r="HI66" s="193">
        <f t="shared" si="294"/>
        <v>0.1696057117</v>
      </c>
      <c r="HJ66" s="193">
        <f t="shared" si="294"/>
        <v>0.1060341892</v>
      </c>
      <c r="HK66" s="193">
        <f t="shared" si="294"/>
        <v>0.02877172017</v>
      </c>
      <c r="HL66" s="193">
        <f t="shared" si="294"/>
        <v>0</v>
      </c>
      <c r="HM66" s="193">
        <f t="shared" si="294"/>
        <v>0</v>
      </c>
      <c r="HN66" s="193">
        <f t="shared" si="294"/>
        <v>0</v>
      </c>
      <c r="HO66" s="193">
        <f t="shared" si="294"/>
        <v>0</v>
      </c>
      <c r="HP66" s="193">
        <f t="shared" si="294"/>
        <v>0</v>
      </c>
      <c r="HQ66" s="193">
        <f t="shared" si="294"/>
        <v>0</v>
      </c>
      <c r="HR66" s="193">
        <f t="shared" si="294"/>
        <v>0</v>
      </c>
      <c r="HS66" s="193">
        <f t="shared" si="294"/>
        <v>0</v>
      </c>
      <c r="HT66" s="193">
        <f t="shared" si="294"/>
        <v>0</v>
      </c>
      <c r="HU66" s="193">
        <f t="shared" si="294"/>
        <v>0</v>
      </c>
      <c r="HV66" s="193">
        <f t="shared" si="294"/>
        <v>0</v>
      </c>
      <c r="HW66" s="193">
        <f t="shared" si="294"/>
        <v>0.0366776054</v>
      </c>
      <c r="HX66" s="193">
        <f t="shared" si="294"/>
        <v>0.1091901599</v>
      </c>
      <c r="HY66" s="193">
        <f t="shared" si="294"/>
        <v>0.1627906481</v>
      </c>
      <c r="HZ66" s="193">
        <f t="shared" si="294"/>
        <v>0.2528122749</v>
      </c>
      <c r="IA66" s="193">
        <f t="shared" si="294"/>
        <v>0.3430431517</v>
      </c>
      <c r="IB66" s="193">
        <f t="shared" si="294"/>
        <v>0.3957845589</v>
      </c>
      <c r="IC66" s="193">
        <f t="shared" si="294"/>
        <v>0.4225363491</v>
      </c>
      <c r="ID66" s="193">
        <f t="shared" si="294"/>
        <v>0.4214370149</v>
      </c>
      <c r="IE66" s="193">
        <f t="shared" si="294"/>
        <v>0.4119589822</v>
      </c>
      <c r="IF66" s="193">
        <f t="shared" si="294"/>
        <v>0.391069963</v>
      </c>
      <c r="IG66" s="193">
        <f t="shared" si="294"/>
        <v>0.3788894455</v>
      </c>
      <c r="IH66" s="193">
        <f t="shared" si="294"/>
        <v>0.358553527</v>
      </c>
      <c r="II66" s="193">
        <f t="shared" si="294"/>
        <v>0.3409263145</v>
      </c>
      <c r="IJ66" s="193">
        <f t="shared" si="294"/>
        <v>0.3216966281</v>
      </c>
      <c r="IK66" s="193">
        <f t="shared" si="294"/>
        <v>0.2988613756</v>
      </c>
      <c r="IL66" s="193">
        <f t="shared" si="294"/>
        <v>0.2644081875</v>
      </c>
      <c r="IM66" s="193">
        <f t="shared" si="294"/>
        <v>0.2263494332</v>
      </c>
      <c r="IN66" s="193">
        <f t="shared" si="294"/>
        <v>0.1922968636</v>
      </c>
      <c r="IO66" s="193">
        <f t="shared" si="23"/>
        <v>2.251724668</v>
      </c>
      <c r="IP66" s="193">
        <f t="shared" si="29"/>
        <v>0</v>
      </c>
      <c r="IQ66" s="193">
        <f t="shared" ref="IQ66:KK66" si="295">MAX((MIN(CZ66+IP66,$IO$7))-GT66,0)</f>
        <v>0</v>
      </c>
      <c r="IR66" s="193">
        <f t="shared" si="295"/>
        <v>0</v>
      </c>
      <c r="IS66" s="193">
        <f t="shared" si="295"/>
        <v>0</v>
      </c>
      <c r="IT66" s="193">
        <f t="shared" si="295"/>
        <v>0</v>
      </c>
      <c r="IU66" s="193">
        <f t="shared" si="295"/>
        <v>0</v>
      </c>
      <c r="IV66" s="193">
        <f t="shared" si="295"/>
        <v>0</v>
      </c>
      <c r="IW66" s="193">
        <f t="shared" si="295"/>
        <v>0</v>
      </c>
      <c r="IX66" s="193">
        <f t="shared" si="295"/>
        <v>0</v>
      </c>
      <c r="IY66" s="193">
        <f t="shared" si="295"/>
        <v>0</v>
      </c>
      <c r="IZ66" s="193">
        <f t="shared" si="295"/>
        <v>0</v>
      </c>
      <c r="JA66" s="193">
        <f t="shared" si="295"/>
        <v>0</v>
      </c>
      <c r="JB66" s="193">
        <f t="shared" si="295"/>
        <v>0</v>
      </c>
      <c r="JC66" s="193">
        <f t="shared" si="295"/>
        <v>0</v>
      </c>
      <c r="JD66" s="193">
        <f t="shared" si="295"/>
        <v>0</v>
      </c>
      <c r="JE66" s="193">
        <f t="shared" si="295"/>
        <v>0</v>
      </c>
      <c r="JF66" s="193">
        <f t="shared" si="295"/>
        <v>0</v>
      </c>
      <c r="JG66" s="193">
        <f t="shared" si="295"/>
        <v>0</v>
      </c>
      <c r="JH66" s="193">
        <f t="shared" si="295"/>
        <v>0</v>
      </c>
      <c r="JI66" s="193">
        <f t="shared" si="295"/>
        <v>0.06582693496</v>
      </c>
      <c r="JJ66" s="193">
        <f t="shared" si="295"/>
        <v>0.2317332202</v>
      </c>
      <c r="JK66" s="193">
        <f t="shared" si="295"/>
        <v>0.4602862527</v>
      </c>
      <c r="JL66" s="193">
        <f t="shared" si="295"/>
        <v>0.7544090196</v>
      </c>
      <c r="JM66" s="193">
        <f t="shared" si="295"/>
        <v>1.038316106</v>
      </c>
      <c r="JN66" s="193">
        <f t="shared" si="295"/>
        <v>1.32638665</v>
      </c>
      <c r="JO66" s="193">
        <f t="shared" si="295"/>
        <v>1.621241503</v>
      </c>
      <c r="JP66" s="193">
        <f t="shared" si="295"/>
        <v>1.913147944</v>
      </c>
      <c r="JQ66" s="193">
        <f t="shared" si="295"/>
        <v>2.117813955</v>
      </c>
      <c r="JR66" s="193">
        <f t="shared" si="295"/>
        <v>2.214720347</v>
      </c>
      <c r="JS66" s="193">
        <f t="shared" si="295"/>
        <v>2.251724668</v>
      </c>
      <c r="JT66" s="193">
        <f t="shared" si="295"/>
        <v>2.215047062</v>
      </c>
      <c r="JU66" s="193">
        <f t="shared" si="295"/>
        <v>2.105856902</v>
      </c>
      <c r="JV66" s="193">
        <f t="shared" si="295"/>
        <v>1.943066254</v>
      </c>
      <c r="JW66" s="193">
        <f t="shared" si="295"/>
        <v>1.690253979</v>
      </c>
      <c r="JX66" s="193">
        <f t="shared" si="295"/>
        <v>1.347210828</v>
      </c>
      <c r="JY66" s="193">
        <f t="shared" si="295"/>
        <v>0.9514262687</v>
      </c>
      <c r="JZ66" s="193">
        <f t="shared" si="295"/>
        <v>0.5288899195</v>
      </c>
      <c r="KA66" s="193">
        <f t="shared" si="295"/>
        <v>0.1074529047</v>
      </c>
      <c r="KB66" s="193">
        <f t="shared" si="295"/>
        <v>0</v>
      </c>
      <c r="KC66" s="193">
        <f t="shared" si="295"/>
        <v>0</v>
      </c>
      <c r="KD66" s="193">
        <f t="shared" si="295"/>
        <v>0</v>
      </c>
      <c r="KE66" s="193">
        <f t="shared" si="295"/>
        <v>0</v>
      </c>
      <c r="KF66" s="193">
        <f t="shared" si="295"/>
        <v>0</v>
      </c>
      <c r="KG66" s="193">
        <f t="shared" si="295"/>
        <v>0</v>
      </c>
      <c r="KH66" s="193">
        <f t="shared" si="295"/>
        <v>0</v>
      </c>
      <c r="KI66" s="193">
        <f t="shared" si="295"/>
        <v>0</v>
      </c>
      <c r="KJ66" s="193">
        <f t="shared" si="295"/>
        <v>0</v>
      </c>
      <c r="KK66" s="193">
        <f t="shared" si="295"/>
        <v>0</v>
      </c>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row>
    <row r="67" ht="14.25" customHeight="1">
      <c r="A67" s="1">
        <v>2.0</v>
      </c>
      <c r="B67" s="1">
        <f t="shared" ref="B67:C67" si="296">B66+1</f>
        <v>57</v>
      </c>
      <c r="C67" s="267">
        <f t="shared" si="296"/>
        <v>43522</v>
      </c>
      <c r="D67" s="193">
        <f t="shared" si="15"/>
        <v>12.13725723</v>
      </c>
      <c r="E67" s="193">
        <f>(SUMIFS(Profile!$F$2:$F$17521,Profile!$B$2:$B$17521,$B67,Profile!$C$2:$C$17521,E$8))*$C$6</f>
        <v>0.1686603741</v>
      </c>
      <c r="F67" s="193">
        <f>(SUMIFS(Profile!$F$2:$F$17521,Profile!$B$2:$B$17521,$B67,Profile!$C$2:$C$17521,F$8))*$C$6</f>
        <v>0.153036254</v>
      </c>
      <c r="G67" s="193">
        <f>(SUMIFS(Profile!$F$2:$F$17521,Profile!$B$2:$B$17521,$B67,Profile!$C$2:$C$17521,G$8))*$C$6</f>
        <v>0.1442226477</v>
      </c>
      <c r="H67" s="193">
        <f>(SUMIFS(Profile!$F$2:$F$17521,Profile!$B$2:$B$17521,$B67,Profile!$C$2:$C$17521,H$8))*$C$6</f>
        <v>0.1354090415</v>
      </c>
      <c r="I67" s="193">
        <f>(SUMIFS(Profile!$F$2:$F$17521,Profile!$B$2:$B$17521,$B67,Profile!$C$2:$C$17521,I$8))*$C$6</f>
        <v>0.1293997645</v>
      </c>
      <c r="J67" s="193">
        <f>(SUMIFS(Profile!$F$2:$F$17521,Profile!$B$2:$B$17521,$B67,Profile!$C$2:$C$17521,J$8))*$C$6</f>
        <v>0.1245923429</v>
      </c>
      <c r="K67" s="193">
        <f>(SUMIFS(Profile!$F$2:$F$17521,Profile!$B$2:$B$17521,$B67,Profile!$C$2:$C$17521,K$8))*$C$6</f>
        <v>0.1245923429</v>
      </c>
      <c r="L67" s="193">
        <f>(SUMIFS(Profile!$F$2:$F$17521,Profile!$B$2:$B$17521,$B67,Profile!$C$2:$C$17521,L$8))*$C$6</f>
        <v>0.123791106</v>
      </c>
      <c r="M67" s="193">
        <f>(SUMIFS(Profile!$F$2:$F$17521,Profile!$B$2:$B$17521,$B67,Profile!$C$2:$C$17521,M$8))*$C$6</f>
        <v>0.1241917244</v>
      </c>
      <c r="N67" s="193">
        <f>(SUMIFS(Profile!$F$2:$F$17521,Profile!$B$2:$B$17521,$B67,Profile!$C$2:$C$17521,N$8))*$C$6</f>
        <v>0.1293997645</v>
      </c>
      <c r="O67" s="193">
        <f>(SUMIFS(Profile!$F$2:$F$17521,Profile!$B$2:$B$17521,$B67,Profile!$C$2:$C$17521,O$8))*$C$6</f>
        <v>0.1334059491</v>
      </c>
      <c r="P67" s="193">
        <f>(SUMIFS(Profile!$F$2:$F$17521,Profile!$B$2:$B$17521,$B67,Profile!$C$2:$C$17521,P$8))*$C$6</f>
        <v>0.1446232662</v>
      </c>
      <c r="Q67" s="193">
        <f>(SUMIFS(Profile!$F$2:$F$17521,Profile!$B$2:$B$17521,$B67,Profile!$C$2:$C$17521,Q$8))*$C$6</f>
        <v>0.1722659403</v>
      </c>
      <c r="R67" s="193">
        <f>(SUMIFS(Profile!$F$2:$F$17521,Profile!$B$2:$B$17521,$B67,Profile!$C$2:$C$17521,R$8))*$C$6</f>
        <v>0.1979055221</v>
      </c>
      <c r="S67" s="193">
        <f>(SUMIFS(Profile!$F$2:$F$17521,Profile!$B$2:$B$17521,$B67,Profile!$C$2:$C$17521,S$8))*$C$6</f>
        <v>0.2359642764</v>
      </c>
      <c r="T67" s="193">
        <f>(SUMIFS(Profile!$F$2:$F$17521,Profile!$B$2:$B$17521,$B67,Profile!$C$2:$C$17521,T$8))*$C$6</f>
        <v>0.2596007659</v>
      </c>
      <c r="U67" s="193">
        <f>(SUMIFS(Profile!$F$2:$F$17521,Profile!$B$2:$B$17521,$B67,Profile!$C$2:$C$17521,U$8))*$C$6</f>
        <v>0.2736224122</v>
      </c>
      <c r="V67" s="193">
        <f>(SUMIFS(Profile!$F$2:$F$17521,Profile!$B$2:$B$17521,$B67,Profile!$C$2:$C$17521,V$8))*$C$6</f>
        <v>0.2804329261</v>
      </c>
      <c r="W67" s="193">
        <f>(SUMIFS(Profile!$F$2:$F$17521,Profile!$B$2:$B$17521,$B67,Profile!$C$2:$C$17521,W$8))*$C$6</f>
        <v>0.2800323077</v>
      </c>
      <c r="X67" s="193">
        <f>(SUMIFS(Profile!$F$2:$F$17521,Profile!$B$2:$B$17521,$B67,Profile!$C$2:$C$17521,X$8))*$C$6</f>
        <v>0.2768273599</v>
      </c>
      <c r="Y67" s="193">
        <f>(SUMIFS(Profile!$F$2:$F$17521,Profile!$B$2:$B$17521,$B67,Profile!$C$2:$C$17521,Y$8))*$C$6</f>
        <v>0.2720199383</v>
      </c>
      <c r="Z67" s="193">
        <f>(SUMIFS(Profile!$F$2:$F$17521,Profile!$B$2:$B$17521,$B67,Profile!$C$2:$C$17521,Z$8))*$C$6</f>
        <v>0.2664112798</v>
      </c>
      <c r="AA67" s="193">
        <f>(SUMIFS(Profile!$F$2:$F$17521,Profile!$B$2:$B$17521,$B67,Profile!$C$2:$C$17521,AA$8))*$C$6</f>
        <v>0.2624050952</v>
      </c>
      <c r="AB67" s="193">
        <f>(SUMIFS(Profile!$F$2:$F$17521,Profile!$B$2:$B$17521,$B67,Profile!$C$2:$C$17521,AB$8))*$C$6</f>
        <v>0.2620044767</v>
      </c>
      <c r="AC67" s="193">
        <f>(SUMIFS(Profile!$F$2:$F$17521,Profile!$B$2:$B$17521,$B67,Profile!$C$2:$C$17521,AC$8))*$C$6</f>
        <v>0.2688149906</v>
      </c>
      <c r="AD67" s="193">
        <f>(SUMIFS(Profile!$F$2:$F$17521,Profile!$B$2:$B$17521,$B67,Profile!$C$2:$C$17521,AD$8))*$C$6</f>
        <v>0.2684143721</v>
      </c>
      <c r="AE67" s="193">
        <f>(SUMIFS(Profile!$F$2:$F$17521,Profile!$B$2:$B$17521,$B67,Profile!$C$2:$C$17521,AE$8))*$C$6</f>
        <v>0.2656100429</v>
      </c>
      <c r="AF67" s="193">
        <f>(SUMIFS(Profile!$F$2:$F$17521,Profile!$B$2:$B$17521,$B67,Profile!$C$2:$C$17521,AF$8))*$C$6</f>
        <v>0.2571970551</v>
      </c>
      <c r="AG67" s="193">
        <f>(SUMIFS(Profile!$F$2:$F$17521,Profile!$B$2:$B$17521,$B67,Profile!$C$2:$C$17521,AG$8))*$C$6</f>
        <v>0.2511877781</v>
      </c>
      <c r="AH67" s="193">
        <f>(SUMIFS(Profile!$F$2:$F$17521,Profile!$B$2:$B$17521,$B67,Profile!$C$2:$C$17521,AH$8))*$C$6</f>
        <v>0.2543927258</v>
      </c>
      <c r="AI67" s="193">
        <f>(SUMIFS(Profile!$F$2:$F$17521,Profile!$B$2:$B$17521,$B67,Profile!$C$2:$C$17521,AI$8))*$C$6</f>
        <v>0.258799529</v>
      </c>
      <c r="AJ67" s="193">
        <f>(SUMIFS(Profile!$F$2:$F$17521,Profile!$B$2:$B$17521,$B67,Profile!$C$2:$C$17521,AJ$8))*$C$6</f>
        <v>0.2704174645</v>
      </c>
      <c r="AK67" s="193">
        <f>(SUMIFS(Profile!$F$2:$F$17521,Profile!$B$2:$B$17521,$B67,Profile!$C$2:$C$17521,AK$8))*$C$6</f>
        <v>0.2904483878</v>
      </c>
      <c r="AL67" s="193">
        <f>(SUMIFS(Profile!$F$2:$F$17521,Profile!$B$2:$B$17521,$B67,Profile!$C$2:$C$17521,AL$8))*$C$6</f>
        <v>0.3212960096</v>
      </c>
      <c r="AM67" s="193">
        <f>(SUMIFS(Profile!$F$2:$F$17521,Profile!$B$2:$B$17521,$B67,Profile!$C$2:$C$17521,AM$8))*$C$6</f>
        <v>0.3613578562</v>
      </c>
      <c r="AN67" s="193">
        <f>(SUMIFS(Profile!$F$2:$F$17521,Profile!$B$2:$B$17521,$B67,Profile!$C$2:$C$17521,AN$8))*$C$6</f>
        <v>0.3974135182</v>
      </c>
      <c r="AO67" s="193">
        <f>(SUMIFS(Profile!$F$2:$F$17521,Profile!$B$2:$B$17521,$B67,Profile!$C$2:$C$17521,AO$8))*$C$6</f>
        <v>0.4181254928</v>
      </c>
      <c r="AP67" s="193">
        <f>(SUMIFS(Profile!$F$2:$F$17521,Profile!$B$2:$B$17521,$B67,Profile!$C$2:$C$17521,AP$8))*$C$6</f>
        <v>0.4189667916</v>
      </c>
      <c r="AQ67" s="193">
        <f>(SUMIFS(Profile!$F$2:$F$17521,Profile!$B$2:$B$17521,$B67,Profile!$C$2:$C$17521,AQ$8))*$C$6</f>
        <v>0.402942053</v>
      </c>
      <c r="AR67" s="193">
        <f>(SUMIFS(Profile!$F$2:$F$17521,Profile!$B$2:$B$17521,$B67,Profile!$C$2:$C$17521,AR$8))*$C$6</f>
        <v>0.3821900165</v>
      </c>
      <c r="AS67" s="193">
        <f>(SUMIFS(Profile!$F$2:$F$17521,Profile!$B$2:$B$17521,$B67,Profile!$C$2:$C$17521,AS$8))*$C$6</f>
        <v>0.3677677517</v>
      </c>
      <c r="AT67" s="193">
        <f>(SUMIFS(Profile!$F$2:$F$17521,Profile!$B$2:$B$17521,$B67,Profile!$C$2:$C$17521,AT$8))*$C$6</f>
        <v>0.3489386838</v>
      </c>
      <c r="AU67" s="193">
        <f>(SUMIFS(Profile!$F$2:$F$17521,Profile!$B$2:$B$17521,$B67,Profile!$C$2:$C$17521,AU$8))*$C$6</f>
        <v>0.3337151821</v>
      </c>
      <c r="AV67" s="193">
        <f>(SUMIFS(Profile!$F$2:$F$17521,Profile!$B$2:$B$17521,$B67,Profile!$C$2:$C$17521,AV$8))*$C$6</f>
        <v>0.3160879696</v>
      </c>
      <c r="AW67" s="193">
        <f>(SUMIFS(Profile!$F$2:$F$17521,Profile!$B$2:$B$17521,$B67,Profile!$C$2:$C$17521,AW$8))*$C$6</f>
        <v>0.2988613756</v>
      </c>
      <c r="AX67" s="193">
        <f>(SUMIFS(Profile!$F$2:$F$17521,Profile!$B$2:$B$17521,$B67,Profile!$C$2:$C$17521,AX$8))*$C$6</f>
        <v>0.2684143721</v>
      </c>
      <c r="AY67" s="193">
        <f>(SUMIFS(Profile!$F$2:$F$17521,Profile!$B$2:$B$17521,$B67,Profile!$C$2:$C$17521,AY$8))*$C$6</f>
        <v>0.2355636579</v>
      </c>
      <c r="AZ67" s="193">
        <f>(SUMIFS(Profile!$F$2:$F$17521,Profile!$B$2:$B$17521,$B67,Profile!$C$2:$C$17521,AZ$8))*$C$6</f>
        <v>0.205517273</v>
      </c>
      <c r="BA67" s="193">
        <f t="shared" si="16"/>
        <v>4.778386914</v>
      </c>
      <c r="BB67" s="193">
        <f>(SUMIFS(Profile!$E$2:$E$17521,Profile!$B$2:$B$17521,$B67,Profile!$C$2:$C$17521,BB$8))*$C$9</f>
        <v>0</v>
      </c>
      <c r="BC67" s="193">
        <f>(SUMIFS(Profile!$E$2:$E$17521,Profile!$B$2:$B$17521,$B67,Profile!$C$2:$C$17521,BC$8))*$C$9</f>
        <v>0</v>
      </c>
      <c r="BD67" s="193">
        <f>(SUMIFS(Profile!$E$2:$E$17521,Profile!$B$2:$B$17521,$B67,Profile!$C$2:$C$17521,BD$8))*$C$9</f>
        <v>0</v>
      </c>
      <c r="BE67" s="193">
        <f>(SUMIFS(Profile!$E$2:$E$17521,Profile!$B$2:$B$17521,$B67,Profile!$C$2:$C$17521,BE$8))*$C$9</f>
        <v>0</v>
      </c>
      <c r="BF67" s="193">
        <f>(SUMIFS(Profile!$E$2:$E$17521,Profile!$B$2:$B$17521,$B67,Profile!$C$2:$C$17521,BF$8))*$C$9</f>
        <v>0</v>
      </c>
      <c r="BG67" s="193">
        <f>(SUMIFS(Profile!$E$2:$E$17521,Profile!$B$2:$B$17521,$B67,Profile!$C$2:$C$17521,BG$8))*$C$9</f>
        <v>0</v>
      </c>
      <c r="BH67" s="193">
        <f>(SUMIFS(Profile!$E$2:$E$17521,Profile!$B$2:$B$17521,$B67,Profile!$C$2:$C$17521,BH$8))*$C$9</f>
        <v>0</v>
      </c>
      <c r="BI67" s="193">
        <f>(SUMIFS(Profile!$E$2:$E$17521,Profile!$B$2:$B$17521,$B67,Profile!$C$2:$C$17521,BI$8))*$C$9</f>
        <v>0</v>
      </c>
      <c r="BJ67" s="193">
        <f>(SUMIFS(Profile!$E$2:$E$17521,Profile!$B$2:$B$17521,$B67,Profile!$C$2:$C$17521,BJ$8))*$C$9</f>
        <v>0</v>
      </c>
      <c r="BK67" s="193">
        <f>(SUMIFS(Profile!$E$2:$E$17521,Profile!$B$2:$B$17521,$B67,Profile!$C$2:$C$17521,BK$8))*$C$9</f>
        <v>0</v>
      </c>
      <c r="BL67" s="193">
        <f>(SUMIFS(Profile!$E$2:$E$17521,Profile!$B$2:$B$17521,$B67,Profile!$C$2:$C$17521,BL$8))*$C$9</f>
        <v>0.00001467405364</v>
      </c>
      <c r="BM67" s="193">
        <f>(SUMIFS(Profile!$E$2:$E$17521,Profile!$B$2:$B$17521,$B67,Profile!$C$2:$C$17521,BM$8))*$C$9</f>
        <v>0.0003562086208</v>
      </c>
      <c r="BN67" s="193">
        <f>(SUMIFS(Profile!$E$2:$E$17521,Profile!$B$2:$B$17521,$B67,Profile!$C$2:$C$17521,BN$8))*$C$9</f>
        <v>0.0008739930849</v>
      </c>
      <c r="BO67" s="193">
        <f>(SUMIFS(Profile!$E$2:$E$17521,Profile!$B$2:$B$17521,$B67,Profile!$C$2:$C$17521,BO$8))*$C$9</f>
        <v>0.002260771781</v>
      </c>
      <c r="BP67" s="193">
        <f>(SUMIFS(Profile!$E$2:$E$17521,Profile!$B$2:$B$17521,$B67,Profile!$C$2:$C$17521,BP$8))*$C$9</f>
        <v>0.01320440943</v>
      </c>
      <c r="BQ67" s="193">
        <f>(SUMIFS(Profile!$E$2:$E$17521,Profile!$B$2:$B$17521,$B67,Profile!$C$2:$C$17521,BQ$8))*$C$9</f>
        <v>0.02917278538</v>
      </c>
      <c r="BR67" s="193">
        <f>(SUMIFS(Profile!$E$2:$E$17521,Profile!$B$2:$B$17521,$B67,Profile!$C$2:$C$17521,BR$8))*$C$9</f>
        <v>0.06377033579</v>
      </c>
      <c r="BS67" s="193">
        <f>(SUMIFS(Profile!$E$2:$E$17521,Profile!$B$2:$B$17521,$B67,Profile!$C$2:$C$17521,BS$8))*$C$9</f>
        <v>0.1228413579</v>
      </c>
      <c r="BT67" s="193">
        <f>(SUMIFS(Profile!$E$2:$E$17521,Profile!$B$2:$B$17521,$B67,Profile!$C$2:$C$17521,BT$8))*$C$9</f>
        <v>0.2039008786</v>
      </c>
      <c r="BU67" s="193">
        <f>(SUMIFS(Profile!$E$2:$E$17521,Profile!$B$2:$B$17521,$B67,Profile!$C$2:$C$17521,BU$8))*$C$9</f>
        <v>0.2748573699</v>
      </c>
      <c r="BV67" s="193">
        <f>(SUMIFS(Profile!$E$2:$E$17521,Profile!$B$2:$B$17521,$B67,Profile!$C$2:$C$17521,BV$8))*$C$9</f>
        <v>0.3357263262</v>
      </c>
      <c r="BW67" s="193">
        <f>(SUMIFS(Profile!$E$2:$E$17521,Profile!$B$2:$B$17521,$B67,Profile!$C$2:$C$17521,BW$8))*$C$9</f>
        <v>0.3826826999</v>
      </c>
      <c r="BX67" s="193">
        <f>(SUMIFS(Profile!$E$2:$E$17521,Profile!$B$2:$B$17521,$B67,Profile!$C$2:$C$17521,BX$8))*$C$9</f>
        <v>0.407544454</v>
      </c>
      <c r="BY67" s="193">
        <f>(SUMIFS(Profile!$E$2:$E$17521,Profile!$B$2:$B$17521,$B67,Profile!$C$2:$C$17521,BY$8))*$C$9</f>
        <v>0.3586237264</v>
      </c>
      <c r="BZ67" s="193">
        <f>(SUMIFS(Profile!$E$2:$E$17521,Profile!$B$2:$B$17521,$B67,Profile!$C$2:$C$17521,BZ$8))*$C$9</f>
        <v>0.3786441544</v>
      </c>
      <c r="CA67" s="193">
        <f>(SUMIFS(Profile!$E$2:$E$17521,Profile!$B$2:$B$17521,$B67,Profile!$C$2:$C$17521,CA$8))*$C$9</f>
        <v>0.3721111923</v>
      </c>
      <c r="CB67" s="193">
        <f>(SUMIFS(Profile!$E$2:$E$17521,Profile!$B$2:$B$17521,$B67,Profile!$C$2:$C$17521,CB$8))*$C$9</f>
        <v>0.3609578085</v>
      </c>
      <c r="CC67" s="193">
        <f>(SUMIFS(Profile!$E$2:$E$17521,Profile!$B$2:$B$17521,$B67,Profile!$C$2:$C$17521,CC$8))*$C$9</f>
        <v>0.3343088708</v>
      </c>
      <c r="CD67" s="193">
        <f>(SUMIFS(Profile!$E$2:$E$17521,Profile!$B$2:$B$17521,$B67,Profile!$C$2:$C$17521,CD$8))*$C$9</f>
        <v>0.3289201981</v>
      </c>
      <c r="CE67" s="193">
        <f>(SUMIFS(Profile!$E$2:$E$17521,Profile!$B$2:$B$17521,$B67,Profile!$C$2:$C$17521,CE$8))*$C$9</f>
        <v>0.2324757976</v>
      </c>
      <c r="CF67" s="193">
        <f>(SUMIFS(Profile!$E$2:$E$17521,Profile!$B$2:$B$17521,$B67,Profile!$C$2:$C$17521,CF$8))*$C$9</f>
        <v>0.1982988264</v>
      </c>
      <c r="CG67" s="193">
        <f>(SUMIFS(Profile!$E$2:$E$17521,Profile!$B$2:$B$17521,$B67,Profile!$C$2:$C$17521,CG$8))*$C$9</f>
        <v>0.1553849251</v>
      </c>
      <c r="CH67" s="193">
        <f>(SUMIFS(Profile!$E$2:$E$17521,Profile!$B$2:$B$17521,$B67,Profile!$C$2:$C$17521,CH$8))*$C$9</f>
        <v>0.09957606697</v>
      </c>
      <c r="CI67" s="193">
        <f>(SUMIFS(Profile!$E$2:$E$17521,Profile!$B$2:$B$17521,$B67,Profile!$C$2:$C$17521,CI$8))*$C$9</f>
        <v>0.06627828538</v>
      </c>
      <c r="CJ67" s="193">
        <f>(SUMIFS(Profile!$E$2:$E$17521,Profile!$B$2:$B$17521,$B67,Profile!$C$2:$C$17521,CJ$8))*$C$9</f>
        <v>0.03614832403</v>
      </c>
      <c r="CK67" s="193">
        <f>(SUMIFS(Profile!$E$2:$E$17521,Profile!$B$2:$B$17521,$B67,Profile!$C$2:$C$17521,CK$8))*$C$9</f>
        <v>0.01211722073</v>
      </c>
      <c r="CL67" s="193">
        <f>(SUMIFS(Profile!$E$2:$E$17521,Profile!$B$2:$B$17521,$B67,Profile!$C$2:$C$17521,CL$8))*$C$9</f>
        <v>0.004836310074</v>
      </c>
      <c r="CM67" s="193">
        <f>(SUMIFS(Profile!$E$2:$E$17521,Profile!$B$2:$B$17521,$B67,Profile!$C$2:$C$17521,CM$8))*$C$9</f>
        <v>0.001667520755</v>
      </c>
      <c r="CN67" s="193">
        <f>(SUMIFS(Profile!$E$2:$E$17521,Profile!$B$2:$B$17521,$B67,Profile!$C$2:$C$17521,CN$8))*$C$9</f>
        <v>0.0006188903063</v>
      </c>
      <c r="CO67" s="193">
        <f>(SUMIFS(Profile!$E$2:$E$17521,Profile!$B$2:$B$17521,$B67,Profile!$C$2:$C$17521,CO$8))*$C$9</f>
        <v>0.0001985028575</v>
      </c>
      <c r="CP67" s="193">
        <f>(SUMIFS(Profile!$E$2:$E$17521,Profile!$B$2:$B$17521,$B67,Profile!$C$2:$C$17521,CP$8))*$C$9</f>
        <v>0.00001402904029</v>
      </c>
      <c r="CQ67" s="193">
        <f>(SUMIFS(Profile!$E$2:$E$17521,Profile!$B$2:$B$17521,$B67,Profile!$C$2:$C$17521,CQ$8))*$C$9</f>
        <v>0</v>
      </c>
      <c r="CR67" s="193">
        <f>(SUMIFS(Profile!$E$2:$E$17521,Profile!$B$2:$B$17521,$B67,Profile!$C$2:$C$17521,CR$8))*$C$9</f>
        <v>0</v>
      </c>
      <c r="CS67" s="193">
        <f>(SUMIFS(Profile!$E$2:$E$17521,Profile!$B$2:$B$17521,$B67,Profile!$C$2:$C$17521,CS$8))*$C$9</f>
        <v>0</v>
      </c>
      <c r="CT67" s="193">
        <f>(SUMIFS(Profile!$E$2:$E$17521,Profile!$B$2:$B$17521,$B67,Profile!$C$2:$C$17521,CT$8))*$C$9</f>
        <v>0</v>
      </c>
      <c r="CU67" s="193">
        <f>(SUMIFS(Profile!$E$2:$E$17521,Profile!$B$2:$B$17521,$B67,Profile!$C$2:$C$17521,CU$8))*$C$9</f>
        <v>0</v>
      </c>
      <c r="CV67" s="193">
        <f>(SUMIFS(Profile!$E$2:$E$17521,Profile!$B$2:$B$17521,$B67,Profile!$C$2:$C$17521,CV$8))*$C$9</f>
        <v>0</v>
      </c>
      <c r="CW67" s="193">
        <f>(SUMIFS(Profile!$E$2:$E$17521,Profile!$B$2:$B$17521,$B67,Profile!$C$2:$C$17521,CW$8))*$C$9</f>
        <v>0</v>
      </c>
      <c r="CX67" s="193">
        <f t="shared" si="17"/>
        <v>0.8854544017</v>
      </c>
      <c r="CY67" s="193">
        <f t="shared" ref="CY67:ET67" si="297">MAX(BB67-E67,0)</f>
        <v>0</v>
      </c>
      <c r="CZ67" s="193">
        <f t="shared" si="297"/>
        <v>0</v>
      </c>
      <c r="DA67" s="193">
        <f t="shared" si="297"/>
        <v>0</v>
      </c>
      <c r="DB67" s="193">
        <f t="shared" si="297"/>
        <v>0</v>
      </c>
      <c r="DC67" s="193">
        <f t="shared" si="297"/>
        <v>0</v>
      </c>
      <c r="DD67" s="193">
        <f t="shared" si="297"/>
        <v>0</v>
      </c>
      <c r="DE67" s="193">
        <f t="shared" si="297"/>
        <v>0</v>
      </c>
      <c r="DF67" s="193">
        <f t="shared" si="297"/>
        <v>0</v>
      </c>
      <c r="DG67" s="193">
        <f t="shared" si="297"/>
        <v>0</v>
      </c>
      <c r="DH67" s="193">
        <f t="shared" si="297"/>
        <v>0</v>
      </c>
      <c r="DI67" s="193">
        <f t="shared" si="297"/>
        <v>0</v>
      </c>
      <c r="DJ67" s="193">
        <f t="shared" si="297"/>
        <v>0</v>
      </c>
      <c r="DK67" s="193">
        <f t="shared" si="297"/>
        <v>0</v>
      </c>
      <c r="DL67" s="193">
        <f t="shared" si="297"/>
        <v>0</v>
      </c>
      <c r="DM67" s="193">
        <f t="shared" si="297"/>
        <v>0</v>
      </c>
      <c r="DN67" s="193">
        <f t="shared" si="297"/>
        <v>0</v>
      </c>
      <c r="DO67" s="193">
        <f t="shared" si="297"/>
        <v>0</v>
      </c>
      <c r="DP67" s="193">
        <f t="shared" si="297"/>
        <v>0</v>
      </c>
      <c r="DQ67" s="193">
        <f t="shared" si="297"/>
        <v>0</v>
      </c>
      <c r="DR67" s="193">
        <f t="shared" si="297"/>
        <v>0</v>
      </c>
      <c r="DS67" s="193">
        <f t="shared" si="297"/>
        <v>0.06370638784</v>
      </c>
      <c r="DT67" s="193">
        <f t="shared" si="297"/>
        <v>0.1162714201</v>
      </c>
      <c r="DU67" s="193">
        <f t="shared" si="297"/>
        <v>0.1451393588</v>
      </c>
      <c r="DV67" s="193">
        <f t="shared" si="297"/>
        <v>0.09661924966</v>
      </c>
      <c r="DW67" s="193">
        <f t="shared" si="297"/>
        <v>0.1098291637</v>
      </c>
      <c r="DX67" s="193">
        <f t="shared" si="297"/>
        <v>0.1036968202</v>
      </c>
      <c r="DY67" s="193">
        <f t="shared" si="297"/>
        <v>0.09534776558</v>
      </c>
      <c r="DZ67" s="193">
        <f t="shared" si="297"/>
        <v>0.07711181573</v>
      </c>
      <c r="EA67" s="193">
        <f t="shared" si="297"/>
        <v>0.07773242004</v>
      </c>
      <c r="EB67" s="193">
        <f t="shared" si="297"/>
        <v>0</v>
      </c>
      <c r="EC67" s="193">
        <f t="shared" si="297"/>
        <v>0</v>
      </c>
      <c r="ED67" s="193">
        <f t="shared" si="297"/>
        <v>0</v>
      </c>
      <c r="EE67" s="193">
        <f t="shared" si="297"/>
        <v>0</v>
      </c>
      <c r="EF67" s="193">
        <f t="shared" si="297"/>
        <v>0</v>
      </c>
      <c r="EG67" s="193">
        <f t="shared" si="297"/>
        <v>0</v>
      </c>
      <c r="EH67" s="193">
        <f t="shared" si="297"/>
        <v>0</v>
      </c>
      <c r="EI67" s="193">
        <f t="shared" si="297"/>
        <v>0</v>
      </c>
      <c r="EJ67" s="193">
        <f t="shared" si="297"/>
        <v>0</v>
      </c>
      <c r="EK67" s="193">
        <f t="shared" si="297"/>
        <v>0</v>
      </c>
      <c r="EL67" s="193">
        <f t="shared" si="297"/>
        <v>0</v>
      </c>
      <c r="EM67" s="193">
        <f t="shared" si="297"/>
        <v>0</v>
      </c>
      <c r="EN67" s="193">
        <f t="shared" si="297"/>
        <v>0</v>
      </c>
      <c r="EO67" s="193">
        <f t="shared" si="297"/>
        <v>0</v>
      </c>
      <c r="EP67" s="193">
        <f t="shared" si="297"/>
        <v>0</v>
      </c>
      <c r="EQ67" s="193">
        <f t="shared" si="297"/>
        <v>0</v>
      </c>
      <c r="ER67" s="193">
        <f t="shared" si="297"/>
        <v>0</v>
      </c>
      <c r="ES67" s="193">
        <f t="shared" si="297"/>
        <v>0</v>
      </c>
      <c r="ET67" s="193">
        <f t="shared" si="297"/>
        <v>0</v>
      </c>
      <c r="EU67" s="193">
        <f t="shared" si="19"/>
        <v>3.892932513</v>
      </c>
      <c r="EV67" s="193">
        <f t="shared" ref="EV67:GQ67" si="298">BB67-CY67</f>
        <v>0</v>
      </c>
      <c r="EW67" s="193">
        <f t="shared" si="298"/>
        <v>0</v>
      </c>
      <c r="EX67" s="193">
        <f t="shared" si="298"/>
        <v>0</v>
      </c>
      <c r="EY67" s="193">
        <f t="shared" si="298"/>
        <v>0</v>
      </c>
      <c r="EZ67" s="193">
        <f t="shared" si="298"/>
        <v>0</v>
      </c>
      <c r="FA67" s="193">
        <f t="shared" si="298"/>
        <v>0</v>
      </c>
      <c r="FB67" s="193">
        <f t="shared" si="298"/>
        <v>0</v>
      </c>
      <c r="FC67" s="193">
        <f t="shared" si="298"/>
        <v>0</v>
      </c>
      <c r="FD67" s="193">
        <f t="shared" si="298"/>
        <v>0</v>
      </c>
      <c r="FE67" s="193">
        <f t="shared" si="298"/>
        <v>0</v>
      </c>
      <c r="FF67" s="193">
        <f t="shared" si="298"/>
        <v>0.00001467405364</v>
      </c>
      <c r="FG67" s="193">
        <f t="shared" si="298"/>
        <v>0.0003562086208</v>
      </c>
      <c r="FH67" s="193">
        <f t="shared" si="298"/>
        <v>0.0008739930849</v>
      </c>
      <c r="FI67" s="193">
        <f t="shared" si="298"/>
        <v>0.002260771781</v>
      </c>
      <c r="FJ67" s="193">
        <f t="shared" si="298"/>
        <v>0.01320440943</v>
      </c>
      <c r="FK67" s="193">
        <f t="shared" si="298"/>
        <v>0.02917278538</v>
      </c>
      <c r="FL67" s="193">
        <f t="shared" si="298"/>
        <v>0.06377033579</v>
      </c>
      <c r="FM67" s="193">
        <f t="shared" si="298"/>
        <v>0.1228413579</v>
      </c>
      <c r="FN67" s="193">
        <f t="shared" si="298"/>
        <v>0.2039008786</v>
      </c>
      <c r="FO67" s="193">
        <f t="shared" si="298"/>
        <v>0.2748573699</v>
      </c>
      <c r="FP67" s="193">
        <f t="shared" si="298"/>
        <v>0.2720199383</v>
      </c>
      <c r="FQ67" s="193">
        <f t="shared" si="298"/>
        <v>0.2664112798</v>
      </c>
      <c r="FR67" s="193">
        <f t="shared" si="298"/>
        <v>0.2624050952</v>
      </c>
      <c r="FS67" s="193">
        <f t="shared" si="298"/>
        <v>0.2620044767</v>
      </c>
      <c r="FT67" s="193">
        <f t="shared" si="298"/>
        <v>0.2688149906</v>
      </c>
      <c r="FU67" s="193">
        <f t="shared" si="298"/>
        <v>0.2684143721</v>
      </c>
      <c r="FV67" s="193">
        <f t="shared" si="298"/>
        <v>0.2656100429</v>
      </c>
      <c r="FW67" s="193">
        <f t="shared" si="298"/>
        <v>0.2571970551</v>
      </c>
      <c r="FX67" s="193">
        <f t="shared" si="298"/>
        <v>0.2511877781</v>
      </c>
      <c r="FY67" s="193">
        <f t="shared" si="298"/>
        <v>0.2324757976</v>
      </c>
      <c r="FZ67" s="193">
        <f t="shared" si="298"/>
        <v>0.1982988264</v>
      </c>
      <c r="GA67" s="193">
        <f t="shared" si="298"/>
        <v>0.1553849251</v>
      </c>
      <c r="GB67" s="193">
        <f t="shared" si="298"/>
        <v>0.09957606697</v>
      </c>
      <c r="GC67" s="193">
        <f t="shared" si="298"/>
        <v>0.06627828538</v>
      </c>
      <c r="GD67" s="193">
        <f t="shared" si="298"/>
        <v>0.03614832403</v>
      </c>
      <c r="GE67" s="193">
        <f t="shared" si="298"/>
        <v>0.01211722073</v>
      </c>
      <c r="GF67" s="193">
        <f t="shared" si="298"/>
        <v>0.004836310074</v>
      </c>
      <c r="GG67" s="193">
        <f t="shared" si="298"/>
        <v>0.001667520755</v>
      </c>
      <c r="GH67" s="193">
        <f t="shared" si="298"/>
        <v>0.0006188903063</v>
      </c>
      <c r="GI67" s="193">
        <f t="shared" si="298"/>
        <v>0.0001985028575</v>
      </c>
      <c r="GJ67" s="193">
        <f t="shared" si="298"/>
        <v>0.00001402904029</v>
      </c>
      <c r="GK67" s="193">
        <f t="shared" si="298"/>
        <v>0</v>
      </c>
      <c r="GL67" s="193">
        <f t="shared" si="298"/>
        <v>0</v>
      </c>
      <c r="GM67" s="193">
        <f t="shared" si="298"/>
        <v>0</v>
      </c>
      <c r="GN67" s="193">
        <f t="shared" si="298"/>
        <v>0</v>
      </c>
      <c r="GO67" s="193">
        <f t="shared" si="298"/>
        <v>0</v>
      </c>
      <c r="GP67" s="193">
        <f t="shared" si="298"/>
        <v>0</v>
      </c>
      <c r="GQ67" s="193">
        <f t="shared" si="298"/>
        <v>0</v>
      </c>
      <c r="GR67" s="193">
        <f t="shared" si="21"/>
        <v>8.244324715</v>
      </c>
      <c r="GS67" s="193">
        <f t="shared" ref="GS67:IN67" si="299">E67-EV67</f>
        <v>0.1686603741</v>
      </c>
      <c r="GT67" s="193">
        <f t="shared" si="299"/>
        <v>0.153036254</v>
      </c>
      <c r="GU67" s="193">
        <f t="shared" si="299"/>
        <v>0.1442226477</v>
      </c>
      <c r="GV67" s="193">
        <f t="shared" si="299"/>
        <v>0.1354090415</v>
      </c>
      <c r="GW67" s="193">
        <f t="shared" si="299"/>
        <v>0.1293997645</v>
      </c>
      <c r="GX67" s="193">
        <f t="shared" si="299"/>
        <v>0.1245923429</v>
      </c>
      <c r="GY67" s="193">
        <f t="shared" si="299"/>
        <v>0.1245923429</v>
      </c>
      <c r="GZ67" s="193">
        <f t="shared" si="299"/>
        <v>0.123791106</v>
      </c>
      <c r="HA67" s="193">
        <f t="shared" si="299"/>
        <v>0.1241917244</v>
      </c>
      <c r="HB67" s="193">
        <f t="shared" si="299"/>
        <v>0.1293997645</v>
      </c>
      <c r="HC67" s="193">
        <f t="shared" si="299"/>
        <v>0.1333912751</v>
      </c>
      <c r="HD67" s="193">
        <f t="shared" si="299"/>
        <v>0.1442670576</v>
      </c>
      <c r="HE67" s="193">
        <f t="shared" si="299"/>
        <v>0.1713919472</v>
      </c>
      <c r="HF67" s="193">
        <f t="shared" si="299"/>
        <v>0.1956447504</v>
      </c>
      <c r="HG67" s="193">
        <f t="shared" si="299"/>
        <v>0.222759867</v>
      </c>
      <c r="HH67" s="193">
        <f t="shared" si="299"/>
        <v>0.2304279805</v>
      </c>
      <c r="HI67" s="193">
        <f t="shared" si="299"/>
        <v>0.2098520764</v>
      </c>
      <c r="HJ67" s="193">
        <f t="shared" si="299"/>
        <v>0.1575915682</v>
      </c>
      <c r="HK67" s="193">
        <f t="shared" si="299"/>
        <v>0.07613142905</v>
      </c>
      <c r="HL67" s="193">
        <f t="shared" si="299"/>
        <v>0.001969990047</v>
      </c>
      <c r="HM67" s="193">
        <f t="shared" si="299"/>
        <v>0</v>
      </c>
      <c r="HN67" s="193">
        <f t="shared" si="299"/>
        <v>0</v>
      </c>
      <c r="HO67" s="193">
        <f t="shared" si="299"/>
        <v>0</v>
      </c>
      <c r="HP67" s="193">
        <f t="shared" si="299"/>
        <v>0</v>
      </c>
      <c r="HQ67" s="193">
        <f t="shared" si="299"/>
        <v>0</v>
      </c>
      <c r="HR67" s="193">
        <f t="shared" si="299"/>
        <v>0</v>
      </c>
      <c r="HS67" s="193">
        <f t="shared" si="299"/>
        <v>0</v>
      </c>
      <c r="HT67" s="193">
        <f t="shared" si="299"/>
        <v>0</v>
      </c>
      <c r="HU67" s="193">
        <f t="shared" si="299"/>
        <v>0</v>
      </c>
      <c r="HV67" s="193">
        <f t="shared" si="299"/>
        <v>0.02191692828</v>
      </c>
      <c r="HW67" s="193">
        <f t="shared" si="299"/>
        <v>0.06050070258</v>
      </c>
      <c r="HX67" s="193">
        <f t="shared" si="299"/>
        <v>0.1150325394</v>
      </c>
      <c r="HY67" s="193">
        <f t="shared" si="299"/>
        <v>0.1908723208</v>
      </c>
      <c r="HZ67" s="193">
        <f t="shared" si="299"/>
        <v>0.2550177243</v>
      </c>
      <c r="IA67" s="193">
        <f t="shared" si="299"/>
        <v>0.3252095322</v>
      </c>
      <c r="IB67" s="193">
        <f t="shared" si="299"/>
        <v>0.3852962974</v>
      </c>
      <c r="IC67" s="193">
        <f t="shared" si="299"/>
        <v>0.4132891828</v>
      </c>
      <c r="ID67" s="193">
        <f t="shared" si="299"/>
        <v>0.4172992709</v>
      </c>
      <c r="IE67" s="193">
        <f t="shared" si="299"/>
        <v>0.4023231627</v>
      </c>
      <c r="IF67" s="193">
        <f t="shared" si="299"/>
        <v>0.3819915136</v>
      </c>
      <c r="IG67" s="193">
        <f t="shared" si="299"/>
        <v>0.3677537226</v>
      </c>
      <c r="IH67" s="193">
        <f t="shared" si="299"/>
        <v>0.3489386838</v>
      </c>
      <c r="II67" s="193">
        <f t="shared" si="299"/>
        <v>0.3337151821</v>
      </c>
      <c r="IJ67" s="193">
        <f t="shared" si="299"/>
        <v>0.3160879696</v>
      </c>
      <c r="IK67" s="193">
        <f t="shared" si="299"/>
        <v>0.2988613756</v>
      </c>
      <c r="IL67" s="193">
        <f t="shared" si="299"/>
        <v>0.2684143721</v>
      </c>
      <c r="IM67" s="193">
        <f t="shared" si="299"/>
        <v>0.2355636579</v>
      </c>
      <c r="IN67" s="193">
        <f t="shared" si="299"/>
        <v>0.205517273</v>
      </c>
      <c r="IO67" s="193">
        <f t="shared" si="23"/>
        <v>0.8854544017</v>
      </c>
      <c r="IP67" s="193">
        <f t="shared" si="29"/>
        <v>0</v>
      </c>
      <c r="IQ67" s="193">
        <f t="shared" ref="IQ67:KK67" si="300">MAX((MIN(CZ67+IP67,$IO$7))-GT67,0)</f>
        <v>0</v>
      </c>
      <c r="IR67" s="193">
        <f t="shared" si="300"/>
        <v>0</v>
      </c>
      <c r="IS67" s="193">
        <f t="shared" si="300"/>
        <v>0</v>
      </c>
      <c r="IT67" s="193">
        <f t="shared" si="300"/>
        <v>0</v>
      </c>
      <c r="IU67" s="193">
        <f t="shared" si="300"/>
        <v>0</v>
      </c>
      <c r="IV67" s="193">
        <f t="shared" si="300"/>
        <v>0</v>
      </c>
      <c r="IW67" s="193">
        <f t="shared" si="300"/>
        <v>0</v>
      </c>
      <c r="IX67" s="193">
        <f t="shared" si="300"/>
        <v>0</v>
      </c>
      <c r="IY67" s="193">
        <f t="shared" si="300"/>
        <v>0</v>
      </c>
      <c r="IZ67" s="193">
        <f t="shared" si="300"/>
        <v>0</v>
      </c>
      <c r="JA67" s="193">
        <f t="shared" si="300"/>
        <v>0</v>
      </c>
      <c r="JB67" s="193">
        <f t="shared" si="300"/>
        <v>0</v>
      </c>
      <c r="JC67" s="193">
        <f t="shared" si="300"/>
        <v>0</v>
      </c>
      <c r="JD67" s="193">
        <f t="shared" si="300"/>
        <v>0</v>
      </c>
      <c r="JE67" s="193">
        <f t="shared" si="300"/>
        <v>0</v>
      </c>
      <c r="JF67" s="193">
        <f t="shared" si="300"/>
        <v>0</v>
      </c>
      <c r="JG67" s="193">
        <f t="shared" si="300"/>
        <v>0</v>
      </c>
      <c r="JH67" s="193">
        <f t="shared" si="300"/>
        <v>0</v>
      </c>
      <c r="JI67" s="193">
        <f t="shared" si="300"/>
        <v>0</v>
      </c>
      <c r="JJ67" s="193">
        <f t="shared" si="300"/>
        <v>0.06370638784</v>
      </c>
      <c r="JK67" s="193">
        <f t="shared" si="300"/>
        <v>0.1799778079</v>
      </c>
      <c r="JL67" s="193">
        <f t="shared" si="300"/>
        <v>0.3251171668</v>
      </c>
      <c r="JM67" s="193">
        <f t="shared" si="300"/>
        <v>0.4217364164</v>
      </c>
      <c r="JN67" s="193">
        <f t="shared" si="300"/>
        <v>0.5315655802</v>
      </c>
      <c r="JO67" s="193">
        <f t="shared" si="300"/>
        <v>0.6352624004</v>
      </c>
      <c r="JP67" s="193">
        <f t="shared" si="300"/>
        <v>0.7306101659</v>
      </c>
      <c r="JQ67" s="193">
        <f t="shared" si="300"/>
        <v>0.8077219817</v>
      </c>
      <c r="JR67" s="193">
        <f t="shared" si="300"/>
        <v>0.8854544017</v>
      </c>
      <c r="JS67" s="193">
        <f t="shared" si="300"/>
        <v>0.8635374734</v>
      </c>
      <c r="JT67" s="193">
        <f t="shared" si="300"/>
        <v>0.8030367708</v>
      </c>
      <c r="JU67" s="193">
        <f t="shared" si="300"/>
        <v>0.6880042315</v>
      </c>
      <c r="JV67" s="193">
        <f t="shared" si="300"/>
        <v>0.4971319107</v>
      </c>
      <c r="JW67" s="193">
        <f t="shared" si="300"/>
        <v>0.2421141864</v>
      </c>
      <c r="JX67" s="193">
        <f t="shared" si="300"/>
        <v>0</v>
      </c>
      <c r="JY67" s="193">
        <f t="shared" si="300"/>
        <v>0</v>
      </c>
      <c r="JZ67" s="193">
        <f t="shared" si="300"/>
        <v>0</v>
      </c>
      <c r="KA67" s="193">
        <f t="shared" si="300"/>
        <v>0</v>
      </c>
      <c r="KB67" s="193">
        <f t="shared" si="300"/>
        <v>0</v>
      </c>
      <c r="KC67" s="193">
        <f t="shared" si="300"/>
        <v>0</v>
      </c>
      <c r="KD67" s="193">
        <f t="shared" si="300"/>
        <v>0</v>
      </c>
      <c r="KE67" s="193">
        <f t="shared" si="300"/>
        <v>0</v>
      </c>
      <c r="KF67" s="193">
        <f t="shared" si="300"/>
        <v>0</v>
      </c>
      <c r="KG67" s="193">
        <f t="shared" si="300"/>
        <v>0</v>
      </c>
      <c r="KH67" s="193">
        <f t="shared" si="300"/>
        <v>0</v>
      </c>
      <c r="KI67" s="193">
        <f t="shared" si="300"/>
        <v>0</v>
      </c>
      <c r="KJ67" s="193">
        <f t="shared" si="300"/>
        <v>0</v>
      </c>
      <c r="KK67" s="193">
        <f t="shared" si="300"/>
        <v>0</v>
      </c>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row>
    <row r="68" ht="14.25" customHeight="1">
      <c r="A68" s="1">
        <v>2.0</v>
      </c>
      <c r="B68" s="1">
        <f t="shared" ref="B68:C68" si="301">B67+1</f>
        <v>58</v>
      </c>
      <c r="C68" s="267">
        <f t="shared" si="301"/>
        <v>43523</v>
      </c>
      <c r="D68" s="193">
        <f t="shared" si="15"/>
        <v>12.36416753</v>
      </c>
      <c r="E68" s="193">
        <f>(SUMIFS(Profile!$F$2:$F$17521,Profile!$B$2:$B$17521,$B68,Profile!$C$2:$C$17521,E$8))*$C$6</f>
        <v>0.1826820204</v>
      </c>
      <c r="F68" s="193">
        <f>(SUMIFS(Profile!$F$2:$F$17521,Profile!$B$2:$B$17521,$B68,Profile!$C$2:$C$17521,F$8))*$C$6</f>
        <v>0.1634523341</v>
      </c>
      <c r="G68" s="193">
        <f>(SUMIFS(Profile!$F$2:$F$17521,Profile!$B$2:$B$17521,$B68,Profile!$C$2:$C$17521,G$8))*$C$6</f>
        <v>0.1550393463</v>
      </c>
      <c r="H68" s="193">
        <f>(SUMIFS(Profile!$F$2:$F$17521,Profile!$B$2:$B$17521,$B68,Profile!$C$2:$C$17521,H$8))*$C$6</f>
        <v>0.1454245031</v>
      </c>
      <c r="I68" s="193">
        <f>(SUMIFS(Profile!$F$2:$F$17521,Profile!$B$2:$B$17521,$B68,Profile!$C$2:$C$17521,I$8))*$C$6</f>
        <v>0.1370115153</v>
      </c>
      <c r="J68" s="193">
        <f>(SUMIFS(Profile!$F$2:$F$17521,Profile!$B$2:$B$17521,$B68,Profile!$C$2:$C$17521,J$8))*$C$6</f>
        <v>0.1293997645</v>
      </c>
      <c r="K68" s="193">
        <f>(SUMIFS(Profile!$F$2:$F$17521,Profile!$B$2:$B$17521,$B68,Profile!$C$2:$C$17521,K$8))*$C$6</f>
        <v>0.1302010014</v>
      </c>
      <c r="L68" s="193">
        <f>(SUMIFS(Profile!$F$2:$F$17521,Profile!$B$2:$B$17521,$B68,Profile!$C$2:$C$17521,L$8))*$C$6</f>
        <v>0.1261948168</v>
      </c>
      <c r="M68" s="193">
        <f>(SUMIFS(Profile!$F$2:$F$17521,Profile!$B$2:$B$17521,$B68,Profile!$C$2:$C$17521,M$8))*$C$6</f>
        <v>0.1249929614</v>
      </c>
      <c r="N68" s="193">
        <f>(SUMIFS(Profile!$F$2:$F$17521,Profile!$B$2:$B$17521,$B68,Profile!$C$2:$C$17521,N$8))*$C$6</f>
        <v>0.128999146</v>
      </c>
      <c r="O68" s="193">
        <f>(SUMIFS(Profile!$F$2:$F$17521,Profile!$B$2:$B$17521,$B68,Profile!$C$2:$C$17521,O$8))*$C$6</f>
        <v>0.1322040937</v>
      </c>
      <c r="P68" s="193">
        <f>(SUMIFS(Profile!$F$2:$F$17521,Profile!$B$2:$B$17521,$B68,Profile!$C$2:$C$17521,P$8))*$C$6</f>
        <v>0.1382133707</v>
      </c>
      <c r="Q68" s="193">
        <f>(SUMIFS(Profile!$F$2:$F$17521,Profile!$B$2:$B$17521,$B68,Profile!$C$2:$C$17521,Q$8))*$C$6</f>
        <v>0.1490300693</v>
      </c>
      <c r="R68" s="193">
        <f>(SUMIFS(Profile!$F$2:$F$17521,Profile!$B$2:$B$17521,$B68,Profile!$C$2:$C$17521,R$8))*$C$6</f>
        <v>0.1618498602</v>
      </c>
      <c r="S68" s="193">
        <f>(SUMIFS(Profile!$F$2:$F$17521,Profile!$B$2:$B$17521,$B68,Profile!$C$2:$C$17521,S$8))*$C$6</f>
        <v>0.1894925344</v>
      </c>
      <c r="T68" s="193">
        <f>(SUMIFS(Profile!$F$2:$F$17521,Profile!$B$2:$B$17521,$B68,Profile!$C$2:$C$17521,T$8))*$C$6</f>
        <v>0.2155327346</v>
      </c>
      <c r="U68" s="193">
        <f>(SUMIFS(Profile!$F$2:$F$17521,Profile!$B$2:$B$17521,$B68,Profile!$C$2:$C$17521,U$8))*$C$6</f>
        <v>0.246780975</v>
      </c>
      <c r="V68" s="193">
        <f>(SUMIFS(Profile!$F$2:$F$17521,Profile!$B$2:$B$17521,$B68,Profile!$C$2:$C$17521,V$8))*$C$6</f>
        <v>0.276026123</v>
      </c>
      <c r="W68" s="193">
        <f>(SUMIFS(Profile!$F$2:$F$17521,Profile!$B$2:$B$17521,$B68,Profile!$C$2:$C$17521,W$8))*$C$6</f>
        <v>0.2868428216</v>
      </c>
      <c r="X68" s="193">
        <f>(SUMIFS(Profile!$F$2:$F$17521,Profile!$B$2:$B$17521,$B68,Profile!$C$2:$C$17521,X$8))*$C$6</f>
        <v>0.3024669417</v>
      </c>
      <c r="Y68" s="193">
        <f>(SUMIFS(Profile!$F$2:$F$17521,Profile!$B$2:$B$17521,$B68,Profile!$C$2:$C$17521,Y$8))*$C$6</f>
        <v>0.3008644679</v>
      </c>
      <c r="Z68" s="193">
        <f>(SUMIFS(Profile!$F$2:$F$17521,Profile!$B$2:$B$17521,$B68,Profile!$C$2:$C$17521,Z$8))*$C$6</f>
        <v>0.2920508616</v>
      </c>
      <c r="AA68" s="193">
        <f>(SUMIFS(Profile!$F$2:$F$17521,Profile!$B$2:$B$17521,$B68,Profile!$C$2:$C$17521,AA$8))*$C$6</f>
        <v>0.2896471508</v>
      </c>
      <c r="AB68" s="193">
        <f>(SUMIFS(Profile!$F$2:$F$17521,Profile!$B$2:$B$17521,$B68,Profile!$C$2:$C$17521,AB$8))*$C$6</f>
        <v>0.2868428216</v>
      </c>
      <c r="AC68" s="193">
        <f>(SUMIFS(Profile!$F$2:$F$17521,Profile!$B$2:$B$17521,$B68,Profile!$C$2:$C$17521,AC$8))*$C$6</f>
        <v>0.2904483878</v>
      </c>
      <c r="AD68" s="193">
        <f>(SUMIFS(Profile!$F$2:$F$17521,Profile!$B$2:$B$17521,$B68,Profile!$C$2:$C$17521,AD$8))*$C$6</f>
        <v>0.2924514801</v>
      </c>
      <c r="AE68" s="193">
        <f>(SUMIFS(Profile!$F$2:$F$17521,Profile!$B$2:$B$17521,$B68,Profile!$C$2:$C$17521,AE$8))*$C$6</f>
        <v>0.2876440585</v>
      </c>
      <c r="AF68" s="193">
        <f>(SUMIFS(Profile!$F$2:$F$17521,Profile!$B$2:$B$17521,$B68,Profile!$C$2:$C$17521,AF$8))*$C$6</f>
        <v>0.2792310707</v>
      </c>
      <c r="AG68" s="193">
        <f>(SUMIFS(Profile!$F$2:$F$17521,Profile!$B$2:$B$17521,$B68,Profile!$C$2:$C$17521,AG$8))*$C$6</f>
        <v>0.2724205568</v>
      </c>
      <c r="AH68" s="193">
        <f>(SUMIFS(Profile!$F$2:$F$17521,Profile!$B$2:$B$17521,$B68,Profile!$C$2:$C$17521,AH$8))*$C$6</f>
        <v>0.2756255045</v>
      </c>
      <c r="AI68" s="193">
        <f>(SUMIFS(Profile!$F$2:$F$17521,Profile!$B$2:$B$17521,$B68,Profile!$C$2:$C$17521,AI$8))*$C$6</f>
        <v>0.2792310707</v>
      </c>
      <c r="AJ68" s="193">
        <f>(SUMIFS(Profile!$F$2:$F$17521,Profile!$B$2:$B$17521,$B68,Profile!$C$2:$C$17521,AJ$8))*$C$6</f>
        <v>0.2824360184</v>
      </c>
      <c r="AK68" s="193">
        <f>(SUMIFS(Profile!$F$2:$F$17521,Profile!$B$2:$B$17521,$B68,Profile!$C$2:$C$17521,AK$8))*$C$6</f>
        <v>0.2888459139</v>
      </c>
      <c r="AL68" s="193">
        <f>(SUMIFS(Profile!$F$2:$F$17521,Profile!$B$2:$B$17521,$B68,Profile!$C$2:$C$17521,AL$8))*$C$6</f>
        <v>0.3212960096</v>
      </c>
      <c r="AM68" s="193">
        <f>(SUMIFS(Profile!$F$2:$F$17521,Profile!$B$2:$B$17521,$B68,Profile!$C$2:$C$17521,AM$8))*$C$6</f>
        <v>0.3693702255</v>
      </c>
      <c r="AN68" s="193">
        <f>(SUMIFS(Profile!$F$2:$F$17521,Profile!$B$2:$B$17521,$B68,Profile!$C$2:$C$17521,AN$8))*$C$6</f>
        <v>0.402421249</v>
      </c>
      <c r="AO68" s="193">
        <f>(SUMIFS(Profile!$F$2:$F$17521,Profile!$B$2:$B$17521,$B68,Profile!$C$2:$C$17521,AO$8))*$C$6</f>
        <v>0.4226925434</v>
      </c>
      <c r="AP68" s="193">
        <f>(SUMIFS(Profile!$F$2:$F$17521,Profile!$B$2:$B$17521,$B68,Profile!$C$2:$C$17521,AP$8))*$C$6</f>
        <v>0.430624789</v>
      </c>
      <c r="AQ68" s="193">
        <f>(SUMIFS(Profile!$F$2:$F$17521,Profile!$B$2:$B$17521,$B68,Profile!$C$2:$C$17521,AQ$8))*$C$6</f>
        <v>0.4115152882</v>
      </c>
      <c r="AR68" s="193">
        <f>(SUMIFS(Profile!$F$2:$F$17521,Profile!$B$2:$B$17521,$B68,Profile!$C$2:$C$17521,AR$8))*$C$6</f>
        <v>0.387798675</v>
      </c>
      <c r="AS68" s="193">
        <f>(SUMIFS(Profile!$F$2:$F$17521,Profile!$B$2:$B$17521,$B68,Profile!$C$2:$C$17521,AS$8))*$C$6</f>
        <v>0.3673671332</v>
      </c>
      <c r="AT68" s="193">
        <f>(SUMIFS(Profile!$F$2:$F$17521,Profile!$B$2:$B$17521,$B68,Profile!$C$2:$C$17521,AT$8))*$C$6</f>
        <v>0.3497399207</v>
      </c>
      <c r="AU68" s="193">
        <f>(SUMIFS(Profile!$F$2:$F$17521,Profile!$B$2:$B$17521,$B68,Profile!$C$2:$C$17521,AU$8))*$C$6</f>
        <v>0.3341158005</v>
      </c>
      <c r="AV68" s="193">
        <f>(SUMIFS(Profile!$F$2:$F$17521,Profile!$B$2:$B$17521,$B68,Profile!$C$2:$C$17521,AV$8))*$C$6</f>
        <v>0.3124824034</v>
      </c>
      <c r="AW68" s="193">
        <f>(SUMIFS(Profile!$F$2:$F$17521,Profile!$B$2:$B$17521,$B68,Profile!$C$2:$C$17521,AW$8))*$C$6</f>
        <v>0.294053954</v>
      </c>
      <c r="AX68" s="193">
        <f>(SUMIFS(Profile!$F$2:$F$17521,Profile!$B$2:$B$17521,$B68,Profile!$C$2:$C$17521,AX$8))*$C$6</f>
        <v>0.2684143721</v>
      </c>
      <c r="AY68" s="193">
        <f>(SUMIFS(Profile!$F$2:$F$17521,Profile!$B$2:$B$17521,$B68,Profile!$C$2:$C$17521,AY$8))*$C$6</f>
        <v>0.2395698426</v>
      </c>
      <c r="AZ68" s="193">
        <f>(SUMIFS(Profile!$F$2:$F$17521,Profile!$B$2:$B$17521,$B68,Profile!$C$2:$C$17521,AZ$8))*$C$6</f>
        <v>0.2131290239</v>
      </c>
      <c r="BA68" s="193">
        <f t="shared" si="16"/>
        <v>5.167434607</v>
      </c>
      <c r="BB68" s="193">
        <f>(SUMIFS(Profile!$E$2:$E$17521,Profile!$B$2:$B$17521,$B68,Profile!$C$2:$C$17521,BB$8))*$C$9</f>
        <v>0</v>
      </c>
      <c r="BC68" s="193">
        <f>(SUMIFS(Profile!$E$2:$E$17521,Profile!$B$2:$B$17521,$B68,Profile!$C$2:$C$17521,BC$8))*$C$9</f>
        <v>0</v>
      </c>
      <c r="BD68" s="193">
        <f>(SUMIFS(Profile!$E$2:$E$17521,Profile!$B$2:$B$17521,$B68,Profile!$C$2:$C$17521,BD$8))*$C$9</f>
        <v>0</v>
      </c>
      <c r="BE68" s="193">
        <f>(SUMIFS(Profile!$E$2:$E$17521,Profile!$B$2:$B$17521,$B68,Profile!$C$2:$C$17521,BE$8))*$C$9</f>
        <v>0</v>
      </c>
      <c r="BF68" s="193">
        <f>(SUMIFS(Profile!$E$2:$E$17521,Profile!$B$2:$B$17521,$B68,Profile!$C$2:$C$17521,BF$8))*$C$9</f>
        <v>0</v>
      </c>
      <c r="BG68" s="193">
        <f>(SUMIFS(Profile!$E$2:$E$17521,Profile!$B$2:$B$17521,$B68,Profile!$C$2:$C$17521,BG$8))*$C$9</f>
        <v>0</v>
      </c>
      <c r="BH68" s="193">
        <f>(SUMIFS(Profile!$E$2:$E$17521,Profile!$B$2:$B$17521,$B68,Profile!$C$2:$C$17521,BH$8))*$C$9</f>
        <v>0</v>
      </c>
      <c r="BI68" s="193">
        <f>(SUMIFS(Profile!$E$2:$E$17521,Profile!$B$2:$B$17521,$B68,Profile!$C$2:$C$17521,BI$8))*$C$9</f>
        <v>0</v>
      </c>
      <c r="BJ68" s="193">
        <f>(SUMIFS(Profile!$E$2:$E$17521,Profile!$B$2:$B$17521,$B68,Profile!$C$2:$C$17521,BJ$8))*$C$9</f>
        <v>0</v>
      </c>
      <c r="BK68" s="193">
        <f>(SUMIFS(Profile!$E$2:$E$17521,Profile!$B$2:$B$17521,$B68,Profile!$C$2:$C$17521,BK$8))*$C$9</f>
        <v>0.000007417653488</v>
      </c>
      <c r="BL68" s="193">
        <f>(SUMIFS(Profile!$E$2:$E$17521,Profile!$B$2:$B$17521,$B68,Profile!$C$2:$C$17521,BL$8))*$C$9</f>
        <v>0.0001438379763</v>
      </c>
      <c r="BM68" s="193">
        <f>(SUMIFS(Profile!$E$2:$E$17521,Profile!$B$2:$B$17521,$B68,Profile!$C$2:$C$17521,BM$8))*$C$9</f>
        <v>0.0008267458573</v>
      </c>
      <c r="BN68" s="193">
        <f>(SUMIFS(Profile!$E$2:$E$17521,Profile!$B$2:$B$17521,$B68,Profile!$C$2:$C$17521,BN$8))*$C$9</f>
        <v>0.002134187911</v>
      </c>
      <c r="BO68" s="193">
        <f>(SUMIFS(Profile!$E$2:$E$17521,Profile!$B$2:$B$17521,$B68,Profile!$C$2:$C$17521,BO$8))*$C$9</f>
        <v>0.005286791392</v>
      </c>
      <c r="BP68" s="193">
        <f>(SUMIFS(Profile!$E$2:$E$17521,Profile!$B$2:$B$17521,$B68,Profile!$C$2:$C$17521,BP$8))*$C$9</f>
        <v>0.01138172143</v>
      </c>
      <c r="BQ68" s="193">
        <f>(SUMIFS(Profile!$E$2:$E$17521,Profile!$B$2:$B$17521,$B68,Profile!$C$2:$C$17521,BQ$8))*$C$9</f>
        <v>0.02995845445</v>
      </c>
      <c r="BR68" s="193">
        <f>(SUMIFS(Profile!$E$2:$E$17521,Profile!$B$2:$B$17521,$B68,Profile!$C$2:$C$17521,BR$8))*$C$9</f>
        <v>0.07510011981</v>
      </c>
      <c r="BS68" s="193">
        <f>(SUMIFS(Profile!$E$2:$E$17521,Profile!$B$2:$B$17521,$B68,Profile!$C$2:$C$17521,BS$8))*$C$9</f>
        <v>0.1477367437</v>
      </c>
      <c r="BT68" s="193">
        <f>(SUMIFS(Profile!$E$2:$E$17521,Profile!$B$2:$B$17521,$B68,Profile!$C$2:$C$17521,BT$8))*$C$9</f>
        <v>0.2339903174</v>
      </c>
      <c r="BU68" s="193">
        <f>(SUMIFS(Profile!$E$2:$E$17521,Profile!$B$2:$B$17521,$B68,Profile!$C$2:$C$17521,BU$8))*$C$9</f>
        <v>0.265358568</v>
      </c>
      <c r="BV68" s="193">
        <f>(SUMIFS(Profile!$E$2:$E$17521,Profile!$B$2:$B$17521,$B68,Profile!$C$2:$C$17521,BV$8))*$C$9</f>
        <v>0.267241185</v>
      </c>
      <c r="BW68" s="193">
        <f>(SUMIFS(Profile!$E$2:$E$17521,Profile!$B$2:$B$17521,$B68,Profile!$C$2:$C$17521,BW$8))*$C$9</f>
        <v>0.3217575261</v>
      </c>
      <c r="BX68" s="193">
        <f>(SUMIFS(Profile!$E$2:$E$17521,Profile!$B$2:$B$17521,$B68,Profile!$C$2:$C$17521,BX$8))*$C$9</f>
        <v>0.3865721504</v>
      </c>
      <c r="BY68" s="193">
        <f>(SUMIFS(Profile!$E$2:$E$17521,Profile!$B$2:$B$17521,$B68,Profile!$C$2:$C$17521,BY$8))*$C$9</f>
        <v>0.4121892308</v>
      </c>
      <c r="BZ68" s="193">
        <f>(SUMIFS(Profile!$E$2:$E$17521,Profile!$B$2:$B$17521,$B68,Profile!$C$2:$C$17521,BZ$8))*$C$9</f>
        <v>0.429217379</v>
      </c>
      <c r="CA68" s="193">
        <f>(SUMIFS(Profile!$E$2:$E$17521,Profile!$B$2:$B$17521,$B68,Profile!$C$2:$C$17521,CA$8))*$C$9</f>
        <v>0.3770497427</v>
      </c>
      <c r="CB68" s="193">
        <f>(SUMIFS(Profile!$E$2:$E$17521,Profile!$B$2:$B$17521,$B68,Profile!$C$2:$C$17521,CB$8))*$C$9</f>
        <v>0.3334122894</v>
      </c>
      <c r="CC68" s="193">
        <f>(SUMIFS(Profile!$E$2:$E$17521,Profile!$B$2:$B$17521,$B68,Profile!$C$2:$C$17521,CC$8))*$C$9</f>
        <v>0.3054638868</v>
      </c>
      <c r="CD68" s="193">
        <f>(SUMIFS(Profile!$E$2:$E$17521,Profile!$B$2:$B$17521,$B68,Profile!$C$2:$C$17521,CD$8))*$C$9</f>
        <v>0.2879357832</v>
      </c>
      <c r="CE68" s="193">
        <f>(SUMIFS(Profile!$E$2:$E$17521,Profile!$B$2:$B$17521,$B68,Profile!$C$2:$C$17521,CE$8))*$C$9</f>
        <v>0.2760082121</v>
      </c>
      <c r="CF68" s="193">
        <f>(SUMIFS(Profile!$E$2:$E$17521,Profile!$B$2:$B$17521,$B68,Profile!$C$2:$C$17521,CF$8))*$C$9</f>
        <v>0.2975881925</v>
      </c>
      <c r="CG68" s="193">
        <f>(SUMIFS(Profile!$E$2:$E$17521,Profile!$B$2:$B$17521,$B68,Profile!$C$2:$C$17521,CG$8))*$C$9</f>
        <v>0.2361163148</v>
      </c>
      <c r="CH68" s="193">
        <f>(SUMIFS(Profile!$E$2:$E$17521,Profile!$B$2:$B$17521,$B68,Profile!$C$2:$C$17521,CH$8))*$C$9</f>
        <v>0.2281297363</v>
      </c>
      <c r="CI68" s="193">
        <f>(SUMIFS(Profile!$E$2:$E$17521,Profile!$B$2:$B$17521,$B68,Profile!$C$2:$C$17521,CI$8))*$C$9</f>
        <v>0.137364507</v>
      </c>
      <c r="CJ68" s="193">
        <f>(SUMIFS(Profile!$E$2:$E$17521,Profile!$B$2:$B$17521,$B68,Profile!$C$2:$C$17521,CJ$8))*$C$9</f>
        <v>0.06798465592</v>
      </c>
      <c r="CK68" s="193">
        <f>(SUMIFS(Profile!$E$2:$E$17521,Profile!$B$2:$B$17521,$B68,Profile!$C$2:$C$17521,CK$8))*$C$9</f>
        <v>0.01904627661</v>
      </c>
      <c r="CL68" s="193">
        <f>(SUMIFS(Profile!$E$2:$E$17521,Profile!$B$2:$B$17521,$B68,Profile!$C$2:$C$17521,CL$8))*$C$9</f>
        <v>0.007994617927</v>
      </c>
      <c r="CM68" s="193">
        <f>(SUMIFS(Profile!$E$2:$E$17521,Profile!$B$2:$B$17521,$B68,Profile!$C$2:$C$17521,CM$8))*$C$9</f>
        <v>0.003563537488</v>
      </c>
      <c r="CN68" s="193">
        <f>(SUMIFS(Profile!$E$2:$E$17521,Profile!$B$2:$B$17521,$B68,Profile!$C$2:$C$17521,CN$8))*$C$9</f>
        <v>0.0007266075352</v>
      </c>
      <c r="CO68" s="193">
        <f>(SUMIFS(Profile!$E$2:$E$17521,Profile!$B$2:$B$17521,$B68,Profile!$C$2:$C$17521,CO$8))*$C$9</f>
        <v>0.000141257923</v>
      </c>
      <c r="CP68" s="193">
        <f>(SUMIFS(Profile!$E$2:$E$17521,Profile!$B$2:$B$17521,$B68,Profile!$C$2:$C$17521,CP$8))*$C$9</f>
        <v>0.000006611386805</v>
      </c>
      <c r="CQ68" s="193">
        <f>(SUMIFS(Profile!$E$2:$E$17521,Profile!$B$2:$B$17521,$B68,Profile!$C$2:$C$17521,CQ$8))*$C$9</f>
        <v>0</v>
      </c>
      <c r="CR68" s="193">
        <f>(SUMIFS(Profile!$E$2:$E$17521,Profile!$B$2:$B$17521,$B68,Profile!$C$2:$C$17521,CR$8))*$C$9</f>
        <v>0</v>
      </c>
      <c r="CS68" s="193">
        <f>(SUMIFS(Profile!$E$2:$E$17521,Profile!$B$2:$B$17521,$B68,Profile!$C$2:$C$17521,CS$8))*$C$9</f>
        <v>0</v>
      </c>
      <c r="CT68" s="193">
        <f>(SUMIFS(Profile!$E$2:$E$17521,Profile!$B$2:$B$17521,$B68,Profile!$C$2:$C$17521,CT$8))*$C$9</f>
        <v>0</v>
      </c>
      <c r="CU68" s="193">
        <f>(SUMIFS(Profile!$E$2:$E$17521,Profile!$B$2:$B$17521,$B68,Profile!$C$2:$C$17521,CU$8))*$C$9</f>
        <v>0</v>
      </c>
      <c r="CV68" s="193">
        <f>(SUMIFS(Profile!$E$2:$E$17521,Profile!$B$2:$B$17521,$B68,Profile!$C$2:$C$17521,CV$8))*$C$9</f>
        <v>0</v>
      </c>
      <c r="CW68" s="193">
        <f>(SUMIFS(Profile!$E$2:$E$17521,Profile!$B$2:$B$17521,$B68,Profile!$C$2:$C$17521,CW$8))*$C$9</f>
        <v>0</v>
      </c>
      <c r="CX68" s="193">
        <f t="shared" si="17"/>
        <v>0.5816014299</v>
      </c>
      <c r="CY68" s="193">
        <f t="shared" ref="CY68:ET68" si="302">MAX(BB68-E68,0)</f>
        <v>0</v>
      </c>
      <c r="CZ68" s="193">
        <f t="shared" si="302"/>
        <v>0</v>
      </c>
      <c r="DA68" s="193">
        <f t="shared" si="302"/>
        <v>0</v>
      </c>
      <c r="DB68" s="193">
        <f t="shared" si="302"/>
        <v>0</v>
      </c>
      <c r="DC68" s="193">
        <f t="shared" si="302"/>
        <v>0</v>
      </c>
      <c r="DD68" s="193">
        <f t="shared" si="302"/>
        <v>0</v>
      </c>
      <c r="DE68" s="193">
        <f t="shared" si="302"/>
        <v>0</v>
      </c>
      <c r="DF68" s="193">
        <f t="shared" si="302"/>
        <v>0</v>
      </c>
      <c r="DG68" s="193">
        <f t="shared" si="302"/>
        <v>0</v>
      </c>
      <c r="DH68" s="193">
        <f t="shared" si="302"/>
        <v>0</v>
      </c>
      <c r="DI68" s="193">
        <f t="shared" si="302"/>
        <v>0</v>
      </c>
      <c r="DJ68" s="193">
        <f t="shared" si="302"/>
        <v>0</v>
      </c>
      <c r="DK68" s="193">
        <f t="shared" si="302"/>
        <v>0</v>
      </c>
      <c r="DL68" s="193">
        <f t="shared" si="302"/>
        <v>0</v>
      </c>
      <c r="DM68" s="193">
        <f t="shared" si="302"/>
        <v>0</v>
      </c>
      <c r="DN68" s="193">
        <f t="shared" si="302"/>
        <v>0</v>
      </c>
      <c r="DO68" s="193">
        <f t="shared" si="302"/>
        <v>0</v>
      </c>
      <c r="DP68" s="193">
        <f t="shared" si="302"/>
        <v>0</v>
      </c>
      <c r="DQ68" s="193">
        <f t="shared" si="302"/>
        <v>0</v>
      </c>
      <c r="DR68" s="193">
        <f t="shared" si="302"/>
        <v>0</v>
      </c>
      <c r="DS68" s="193">
        <f t="shared" si="302"/>
        <v>0</v>
      </c>
      <c r="DT68" s="193">
        <f t="shared" si="302"/>
        <v>0.02970666451</v>
      </c>
      <c r="DU68" s="193">
        <f t="shared" si="302"/>
        <v>0.09692499954</v>
      </c>
      <c r="DV68" s="193">
        <f t="shared" si="302"/>
        <v>0.1253464092</v>
      </c>
      <c r="DW68" s="193">
        <f t="shared" si="302"/>
        <v>0.1387689913</v>
      </c>
      <c r="DX68" s="193">
        <f t="shared" si="302"/>
        <v>0.08459826261</v>
      </c>
      <c r="DY68" s="193">
        <f t="shared" si="302"/>
        <v>0.04576823093</v>
      </c>
      <c r="DZ68" s="193">
        <f t="shared" si="302"/>
        <v>0.02623281608</v>
      </c>
      <c r="EA68" s="193">
        <f t="shared" si="302"/>
        <v>0.01551522643</v>
      </c>
      <c r="EB68" s="193">
        <f t="shared" si="302"/>
        <v>0.0003827075843</v>
      </c>
      <c r="EC68" s="193">
        <f t="shared" si="302"/>
        <v>0.01835712175</v>
      </c>
      <c r="ED68" s="193">
        <f t="shared" si="302"/>
        <v>0</v>
      </c>
      <c r="EE68" s="193">
        <f t="shared" si="302"/>
        <v>0</v>
      </c>
      <c r="EF68" s="193">
        <f t="shared" si="302"/>
        <v>0</v>
      </c>
      <c r="EG68" s="193">
        <f t="shared" si="302"/>
        <v>0</v>
      </c>
      <c r="EH68" s="193">
        <f t="shared" si="302"/>
        <v>0</v>
      </c>
      <c r="EI68" s="193">
        <f t="shared" si="302"/>
        <v>0</v>
      </c>
      <c r="EJ68" s="193">
        <f t="shared" si="302"/>
        <v>0</v>
      </c>
      <c r="EK68" s="193">
        <f t="shared" si="302"/>
        <v>0</v>
      </c>
      <c r="EL68" s="193">
        <f t="shared" si="302"/>
        <v>0</v>
      </c>
      <c r="EM68" s="193">
        <f t="shared" si="302"/>
        <v>0</v>
      </c>
      <c r="EN68" s="193">
        <f t="shared" si="302"/>
        <v>0</v>
      </c>
      <c r="EO68" s="193">
        <f t="shared" si="302"/>
        <v>0</v>
      </c>
      <c r="EP68" s="193">
        <f t="shared" si="302"/>
        <v>0</v>
      </c>
      <c r="EQ68" s="193">
        <f t="shared" si="302"/>
        <v>0</v>
      </c>
      <c r="ER68" s="193">
        <f t="shared" si="302"/>
        <v>0</v>
      </c>
      <c r="ES68" s="193">
        <f t="shared" si="302"/>
        <v>0</v>
      </c>
      <c r="ET68" s="193">
        <f t="shared" si="302"/>
        <v>0</v>
      </c>
      <c r="EU68" s="193">
        <f t="shared" si="19"/>
        <v>4.585833177</v>
      </c>
      <c r="EV68" s="193">
        <f t="shared" ref="EV68:GQ68" si="303">BB68-CY68</f>
        <v>0</v>
      </c>
      <c r="EW68" s="193">
        <f t="shared" si="303"/>
        <v>0</v>
      </c>
      <c r="EX68" s="193">
        <f t="shared" si="303"/>
        <v>0</v>
      </c>
      <c r="EY68" s="193">
        <f t="shared" si="303"/>
        <v>0</v>
      </c>
      <c r="EZ68" s="193">
        <f t="shared" si="303"/>
        <v>0</v>
      </c>
      <c r="FA68" s="193">
        <f t="shared" si="303"/>
        <v>0</v>
      </c>
      <c r="FB68" s="193">
        <f t="shared" si="303"/>
        <v>0</v>
      </c>
      <c r="FC68" s="193">
        <f t="shared" si="303"/>
        <v>0</v>
      </c>
      <c r="FD68" s="193">
        <f t="shared" si="303"/>
        <v>0</v>
      </c>
      <c r="FE68" s="193">
        <f t="shared" si="303"/>
        <v>0.000007417653488</v>
      </c>
      <c r="FF68" s="193">
        <f t="shared" si="303"/>
        <v>0.0001438379763</v>
      </c>
      <c r="FG68" s="193">
        <f t="shared" si="303"/>
        <v>0.0008267458573</v>
      </c>
      <c r="FH68" s="193">
        <f t="shared" si="303"/>
        <v>0.002134187911</v>
      </c>
      <c r="FI68" s="193">
        <f t="shared" si="303"/>
        <v>0.005286791392</v>
      </c>
      <c r="FJ68" s="193">
        <f t="shared" si="303"/>
        <v>0.01138172143</v>
      </c>
      <c r="FK68" s="193">
        <f t="shared" si="303"/>
        <v>0.02995845445</v>
      </c>
      <c r="FL68" s="193">
        <f t="shared" si="303"/>
        <v>0.07510011981</v>
      </c>
      <c r="FM68" s="193">
        <f t="shared" si="303"/>
        <v>0.1477367437</v>
      </c>
      <c r="FN68" s="193">
        <f t="shared" si="303"/>
        <v>0.2339903174</v>
      </c>
      <c r="FO68" s="193">
        <f t="shared" si="303"/>
        <v>0.265358568</v>
      </c>
      <c r="FP68" s="193">
        <f t="shared" si="303"/>
        <v>0.267241185</v>
      </c>
      <c r="FQ68" s="193">
        <f t="shared" si="303"/>
        <v>0.2920508616</v>
      </c>
      <c r="FR68" s="193">
        <f t="shared" si="303"/>
        <v>0.2896471508</v>
      </c>
      <c r="FS68" s="193">
        <f t="shared" si="303"/>
        <v>0.2868428216</v>
      </c>
      <c r="FT68" s="193">
        <f t="shared" si="303"/>
        <v>0.2904483878</v>
      </c>
      <c r="FU68" s="193">
        <f t="shared" si="303"/>
        <v>0.2924514801</v>
      </c>
      <c r="FV68" s="193">
        <f t="shared" si="303"/>
        <v>0.2876440585</v>
      </c>
      <c r="FW68" s="193">
        <f t="shared" si="303"/>
        <v>0.2792310707</v>
      </c>
      <c r="FX68" s="193">
        <f t="shared" si="303"/>
        <v>0.2724205568</v>
      </c>
      <c r="FY68" s="193">
        <f t="shared" si="303"/>
        <v>0.2756255045</v>
      </c>
      <c r="FZ68" s="193">
        <f t="shared" si="303"/>
        <v>0.2792310707</v>
      </c>
      <c r="GA68" s="193">
        <f t="shared" si="303"/>
        <v>0.2361163148</v>
      </c>
      <c r="GB68" s="193">
        <f t="shared" si="303"/>
        <v>0.2281297363</v>
      </c>
      <c r="GC68" s="193">
        <f t="shared" si="303"/>
        <v>0.137364507</v>
      </c>
      <c r="GD68" s="193">
        <f t="shared" si="303"/>
        <v>0.06798465592</v>
      </c>
      <c r="GE68" s="193">
        <f t="shared" si="303"/>
        <v>0.01904627661</v>
      </c>
      <c r="GF68" s="193">
        <f t="shared" si="303"/>
        <v>0.007994617927</v>
      </c>
      <c r="GG68" s="193">
        <f t="shared" si="303"/>
        <v>0.003563537488</v>
      </c>
      <c r="GH68" s="193">
        <f t="shared" si="303"/>
        <v>0.0007266075352</v>
      </c>
      <c r="GI68" s="193">
        <f t="shared" si="303"/>
        <v>0.000141257923</v>
      </c>
      <c r="GJ68" s="193">
        <f t="shared" si="303"/>
        <v>0.000006611386805</v>
      </c>
      <c r="GK68" s="193">
        <f t="shared" si="303"/>
        <v>0</v>
      </c>
      <c r="GL68" s="193">
        <f t="shared" si="303"/>
        <v>0</v>
      </c>
      <c r="GM68" s="193">
        <f t="shared" si="303"/>
        <v>0</v>
      </c>
      <c r="GN68" s="193">
        <f t="shared" si="303"/>
        <v>0</v>
      </c>
      <c r="GO68" s="193">
        <f t="shared" si="303"/>
        <v>0</v>
      </c>
      <c r="GP68" s="193">
        <f t="shared" si="303"/>
        <v>0</v>
      </c>
      <c r="GQ68" s="193">
        <f t="shared" si="303"/>
        <v>0</v>
      </c>
      <c r="GR68" s="193">
        <f t="shared" si="21"/>
        <v>7.77833435</v>
      </c>
      <c r="GS68" s="193">
        <f t="shared" ref="GS68:IN68" si="304">E68-EV68</f>
        <v>0.1826820204</v>
      </c>
      <c r="GT68" s="193">
        <f t="shared" si="304"/>
        <v>0.1634523341</v>
      </c>
      <c r="GU68" s="193">
        <f t="shared" si="304"/>
        <v>0.1550393463</v>
      </c>
      <c r="GV68" s="193">
        <f t="shared" si="304"/>
        <v>0.1454245031</v>
      </c>
      <c r="GW68" s="193">
        <f t="shared" si="304"/>
        <v>0.1370115153</v>
      </c>
      <c r="GX68" s="193">
        <f t="shared" si="304"/>
        <v>0.1293997645</v>
      </c>
      <c r="GY68" s="193">
        <f t="shared" si="304"/>
        <v>0.1302010014</v>
      </c>
      <c r="GZ68" s="193">
        <f t="shared" si="304"/>
        <v>0.1261948168</v>
      </c>
      <c r="HA68" s="193">
        <f t="shared" si="304"/>
        <v>0.1249929614</v>
      </c>
      <c r="HB68" s="193">
        <f t="shared" si="304"/>
        <v>0.1289917284</v>
      </c>
      <c r="HC68" s="193">
        <f t="shared" si="304"/>
        <v>0.1320602558</v>
      </c>
      <c r="HD68" s="193">
        <f t="shared" si="304"/>
        <v>0.1373866249</v>
      </c>
      <c r="HE68" s="193">
        <f t="shared" si="304"/>
        <v>0.1468958814</v>
      </c>
      <c r="HF68" s="193">
        <f t="shared" si="304"/>
        <v>0.1565630688</v>
      </c>
      <c r="HG68" s="193">
        <f t="shared" si="304"/>
        <v>0.1781108129</v>
      </c>
      <c r="HH68" s="193">
        <f t="shared" si="304"/>
        <v>0.1855742802</v>
      </c>
      <c r="HI68" s="193">
        <f t="shared" si="304"/>
        <v>0.1716808552</v>
      </c>
      <c r="HJ68" s="193">
        <f t="shared" si="304"/>
        <v>0.1282893793</v>
      </c>
      <c r="HK68" s="193">
        <f t="shared" si="304"/>
        <v>0.05285250415</v>
      </c>
      <c r="HL68" s="193">
        <f t="shared" si="304"/>
        <v>0.03710837376</v>
      </c>
      <c r="HM68" s="193">
        <f t="shared" si="304"/>
        <v>0.03362328288</v>
      </c>
      <c r="HN68" s="193">
        <f t="shared" si="304"/>
        <v>0</v>
      </c>
      <c r="HO68" s="193">
        <f t="shared" si="304"/>
        <v>0</v>
      </c>
      <c r="HP68" s="193">
        <f t="shared" si="304"/>
        <v>0</v>
      </c>
      <c r="HQ68" s="193">
        <f t="shared" si="304"/>
        <v>0</v>
      </c>
      <c r="HR68" s="193">
        <f t="shared" si="304"/>
        <v>0</v>
      </c>
      <c r="HS68" s="193">
        <f t="shared" si="304"/>
        <v>0</v>
      </c>
      <c r="HT68" s="193">
        <f t="shared" si="304"/>
        <v>0</v>
      </c>
      <c r="HU68" s="193">
        <f t="shared" si="304"/>
        <v>0</v>
      </c>
      <c r="HV68" s="193">
        <f t="shared" si="304"/>
        <v>0</v>
      </c>
      <c r="HW68" s="193">
        <f t="shared" si="304"/>
        <v>0</v>
      </c>
      <c r="HX68" s="193">
        <f t="shared" si="304"/>
        <v>0.04631970365</v>
      </c>
      <c r="HY68" s="193">
        <f t="shared" si="304"/>
        <v>0.06071617763</v>
      </c>
      <c r="HZ68" s="193">
        <f t="shared" si="304"/>
        <v>0.1839315027</v>
      </c>
      <c r="IA68" s="193">
        <f t="shared" si="304"/>
        <v>0.3013855696</v>
      </c>
      <c r="IB68" s="193">
        <f t="shared" si="304"/>
        <v>0.3833749724</v>
      </c>
      <c r="IC68" s="193">
        <f t="shared" si="304"/>
        <v>0.4146979254</v>
      </c>
      <c r="ID68" s="193">
        <f t="shared" si="304"/>
        <v>0.4270612515</v>
      </c>
      <c r="IE68" s="193">
        <f t="shared" si="304"/>
        <v>0.4107886806</v>
      </c>
      <c r="IF68" s="193">
        <f t="shared" si="304"/>
        <v>0.3876574171</v>
      </c>
      <c r="IG68" s="193">
        <f t="shared" si="304"/>
        <v>0.3673605218</v>
      </c>
      <c r="IH68" s="193">
        <f t="shared" si="304"/>
        <v>0.3497399207</v>
      </c>
      <c r="II68" s="193">
        <f t="shared" si="304"/>
        <v>0.3341158005</v>
      </c>
      <c r="IJ68" s="193">
        <f t="shared" si="304"/>
        <v>0.3124824034</v>
      </c>
      <c r="IK68" s="193">
        <f t="shared" si="304"/>
        <v>0.294053954</v>
      </c>
      <c r="IL68" s="193">
        <f t="shared" si="304"/>
        <v>0.2684143721</v>
      </c>
      <c r="IM68" s="193">
        <f t="shared" si="304"/>
        <v>0.2395698426</v>
      </c>
      <c r="IN68" s="193">
        <f t="shared" si="304"/>
        <v>0.2131290239</v>
      </c>
      <c r="IO68" s="193">
        <f t="shared" si="23"/>
        <v>0.5816014299</v>
      </c>
      <c r="IP68" s="193">
        <f t="shared" si="29"/>
        <v>0</v>
      </c>
      <c r="IQ68" s="193">
        <f t="shared" ref="IQ68:KK68" si="305">MAX((MIN(CZ68+IP68,$IO$7))-GT68,0)</f>
        <v>0</v>
      </c>
      <c r="IR68" s="193">
        <f t="shared" si="305"/>
        <v>0</v>
      </c>
      <c r="IS68" s="193">
        <f t="shared" si="305"/>
        <v>0</v>
      </c>
      <c r="IT68" s="193">
        <f t="shared" si="305"/>
        <v>0</v>
      </c>
      <c r="IU68" s="193">
        <f t="shared" si="305"/>
        <v>0</v>
      </c>
      <c r="IV68" s="193">
        <f t="shared" si="305"/>
        <v>0</v>
      </c>
      <c r="IW68" s="193">
        <f t="shared" si="305"/>
        <v>0</v>
      </c>
      <c r="IX68" s="193">
        <f t="shared" si="305"/>
        <v>0</v>
      </c>
      <c r="IY68" s="193">
        <f t="shared" si="305"/>
        <v>0</v>
      </c>
      <c r="IZ68" s="193">
        <f t="shared" si="305"/>
        <v>0</v>
      </c>
      <c r="JA68" s="193">
        <f t="shared" si="305"/>
        <v>0</v>
      </c>
      <c r="JB68" s="193">
        <f t="shared" si="305"/>
        <v>0</v>
      </c>
      <c r="JC68" s="193">
        <f t="shared" si="305"/>
        <v>0</v>
      </c>
      <c r="JD68" s="193">
        <f t="shared" si="305"/>
        <v>0</v>
      </c>
      <c r="JE68" s="193">
        <f t="shared" si="305"/>
        <v>0</v>
      </c>
      <c r="JF68" s="193">
        <f t="shared" si="305"/>
        <v>0</v>
      </c>
      <c r="JG68" s="193">
        <f t="shared" si="305"/>
        <v>0</v>
      </c>
      <c r="JH68" s="193">
        <f t="shared" si="305"/>
        <v>0</v>
      </c>
      <c r="JI68" s="193">
        <f t="shared" si="305"/>
        <v>0</v>
      </c>
      <c r="JJ68" s="193">
        <f t="shared" si="305"/>
        <v>0</v>
      </c>
      <c r="JK68" s="193">
        <f t="shared" si="305"/>
        <v>0.02970666451</v>
      </c>
      <c r="JL68" s="193">
        <f t="shared" si="305"/>
        <v>0.1266316641</v>
      </c>
      <c r="JM68" s="193">
        <f t="shared" si="305"/>
        <v>0.2519780732</v>
      </c>
      <c r="JN68" s="193">
        <f t="shared" si="305"/>
        <v>0.3907470645</v>
      </c>
      <c r="JO68" s="193">
        <f t="shared" si="305"/>
        <v>0.4753453271</v>
      </c>
      <c r="JP68" s="193">
        <f t="shared" si="305"/>
        <v>0.5211135581</v>
      </c>
      <c r="JQ68" s="193">
        <f t="shared" si="305"/>
        <v>0.5473463741</v>
      </c>
      <c r="JR68" s="193">
        <f t="shared" si="305"/>
        <v>0.5628616006</v>
      </c>
      <c r="JS68" s="193">
        <f t="shared" si="305"/>
        <v>0.5632443082</v>
      </c>
      <c r="JT68" s="193">
        <f t="shared" si="305"/>
        <v>0.5816014299</v>
      </c>
      <c r="JU68" s="193">
        <f t="shared" si="305"/>
        <v>0.5352817263</v>
      </c>
      <c r="JV68" s="193">
        <f t="shared" si="305"/>
        <v>0.4745655486</v>
      </c>
      <c r="JW68" s="193">
        <f t="shared" si="305"/>
        <v>0.2906340459</v>
      </c>
      <c r="JX68" s="193">
        <f t="shared" si="305"/>
        <v>0</v>
      </c>
      <c r="JY68" s="193">
        <f t="shared" si="305"/>
        <v>0</v>
      </c>
      <c r="JZ68" s="193">
        <f t="shared" si="305"/>
        <v>0</v>
      </c>
      <c r="KA68" s="193">
        <f t="shared" si="305"/>
        <v>0</v>
      </c>
      <c r="KB68" s="193">
        <f t="shared" si="305"/>
        <v>0</v>
      </c>
      <c r="KC68" s="193">
        <f t="shared" si="305"/>
        <v>0</v>
      </c>
      <c r="KD68" s="193">
        <f t="shared" si="305"/>
        <v>0</v>
      </c>
      <c r="KE68" s="193">
        <f t="shared" si="305"/>
        <v>0</v>
      </c>
      <c r="KF68" s="193">
        <f t="shared" si="305"/>
        <v>0</v>
      </c>
      <c r="KG68" s="193">
        <f t="shared" si="305"/>
        <v>0</v>
      </c>
      <c r="KH68" s="193">
        <f t="shared" si="305"/>
        <v>0</v>
      </c>
      <c r="KI68" s="193">
        <f t="shared" si="305"/>
        <v>0</v>
      </c>
      <c r="KJ68" s="193">
        <f t="shared" si="305"/>
        <v>0</v>
      </c>
      <c r="KK68" s="193">
        <f t="shared" si="305"/>
        <v>0</v>
      </c>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row>
    <row r="69" ht="14.25" customHeight="1">
      <c r="A69" s="1">
        <v>2.0</v>
      </c>
      <c r="B69" s="1">
        <f t="shared" ref="B69:C69" si="306">B68+1</f>
        <v>59</v>
      </c>
      <c r="C69" s="267">
        <f t="shared" si="306"/>
        <v>43524</v>
      </c>
      <c r="D69" s="193">
        <f t="shared" si="15"/>
        <v>12.91758188</v>
      </c>
      <c r="E69" s="193">
        <f>(SUMIFS(Profile!$F$2:$F$17521,Profile!$B$2:$B$17521,$B69,Profile!$C$2:$C$17521,E$8))*$C$6</f>
        <v>0.1842844943</v>
      </c>
      <c r="F69" s="193">
        <f>(SUMIFS(Profile!$F$2:$F$17521,Profile!$B$2:$B$17521,$B69,Profile!$C$2:$C$17521,F$8))*$C$6</f>
        <v>0.1638529525</v>
      </c>
      <c r="G69" s="193">
        <f>(SUMIFS(Profile!$F$2:$F$17521,Profile!$B$2:$B$17521,$B69,Profile!$C$2:$C$17521,G$8))*$C$6</f>
        <v>0.1518343986</v>
      </c>
      <c r="H69" s="193">
        <f>(SUMIFS(Profile!$F$2:$F$17521,Profile!$B$2:$B$17521,$B69,Profile!$C$2:$C$17521,H$8))*$C$6</f>
        <v>0.1402164631</v>
      </c>
      <c r="I69" s="193">
        <f>(SUMIFS(Profile!$F$2:$F$17521,Profile!$B$2:$B$17521,$B69,Profile!$C$2:$C$17521,I$8))*$C$6</f>
        <v>0.1334059491</v>
      </c>
      <c r="J69" s="193">
        <f>(SUMIFS(Profile!$F$2:$F$17521,Profile!$B$2:$B$17521,$B69,Profile!$C$2:$C$17521,J$8))*$C$6</f>
        <v>0.1253935798</v>
      </c>
      <c r="K69" s="193">
        <f>(SUMIFS(Profile!$F$2:$F$17521,Profile!$B$2:$B$17521,$B69,Profile!$C$2:$C$17521,K$8))*$C$6</f>
        <v>0.1257941983</v>
      </c>
      <c r="L69" s="193">
        <f>(SUMIFS(Profile!$F$2:$F$17521,Profile!$B$2:$B$17521,$B69,Profile!$C$2:$C$17521,L$8))*$C$6</f>
        <v>0.1241917244</v>
      </c>
      <c r="M69" s="193">
        <f>(SUMIFS(Profile!$F$2:$F$17521,Profile!$B$2:$B$17521,$B69,Profile!$C$2:$C$17521,M$8))*$C$6</f>
        <v>0.1225892506</v>
      </c>
      <c r="N69" s="193">
        <f>(SUMIFS(Profile!$F$2:$F$17521,Profile!$B$2:$B$17521,$B69,Profile!$C$2:$C$17521,N$8))*$C$6</f>
        <v>0.1241917244</v>
      </c>
      <c r="O69" s="193">
        <f>(SUMIFS(Profile!$F$2:$F$17521,Profile!$B$2:$B$17521,$B69,Profile!$C$2:$C$17521,O$8))*$C$6</f>
        <v>0.1249929614</v>
      </c>
      <c r="P69" s="193">
        <f>(SUMIFS(Profile!$F$2:$F$17521,Profile!$B$2:$B$17521,$B69,Profile!$C$2:$C$17521,P$8))*$C$6</f>
        <v>0.1338065676</v>
      </c>
      <c r="Q69" s="193">
        <f>(SUMIFS(Profile!$F$2:$F$17521,Profile!$B$2:$B$17521,$B69,Profile!$C$2:$C$17521,Q$8))*$C$6</f>
        <v>0.1398158446</v>
      </c>
      <c r="R69" s="193">
        <f>(SUMIFS(Profile!$F$2:$F$17521,Profile!$B$2:$B$17521,$B69,Profile!$C$2:$C$17521,R$8))*$C$6</f>
        <v>0.1482288324</v>
      </c>
      <c r="S69" s="193">
        <f>(SUMIFS(Profile!$F$2:$F$17521,Profile!$B$2:$B$17521,$B69,Profile!$C$2:$C$17521,S$8))*$C$6</f>
        <v>0.1690609926</v>
      </c>
      <c r="T69" s="193">
        <f>(SUMIFS(Profile!$F$2:$F$17521,Profile!$B$2:$B$17521,$B69,Profile!$C$2:$C$17521,T$8))*$C$6</f>
        <v>0.2023123253</v>
      </c>
      <c r="U69" s="193">
        <f>(SUMIFS(Profile!$F$2:$F$17521,Profile!$B$2:$B$17521,$B69,Profile!$C$2:$C$17521,U$8))*$C$6</f>
        <v>0.2303556179</v>
      </c>
      <c r="V69" s="193">
        <f>(SUMIFS(Profile!$F$2:$F$17521,Profile!$B$2:$B$17521,$B69,Profile!$C$2:$C$17521,V$8))*$C$6</f>
        <v>0.2644081875</v>
      </c>
      <c r="W69" s="193">
        <f>(SUMIFS(Profile!$F$2:$F$17521,Profile!$B$2:$B$17521,$B69,Profile!$C$2:$C$17521,W$8))*$C$6</f>
        <v>0.2824360184</v>
      </c>
      <c r="X69" s="193">
        <f>(SUMIFS(Profile!$F$2:$F$17521,Profile!$B$2:$B$17521,$B69,Profile!$C$2:$C$17521,X$8))*$C$6</f>
        <v>0.3068737449</v>
      </c>
      <c r="Y69" s="193">
        <f>(SUMIFS(Profile!$F$2:$F$17521,Profile!$B$2:$B$17521,$B69,Profile!$C$2:$C$17521,Y$8))*$C$6</f>
        <v>0.3168892065</v>
      </c>
      <c r="Z69" s="193">
        <f>(SUMIFS(Profile!$F$2:$F$17521,Profile!$B$2:$B$17521,$B69,Profile!$C$2:$C$17521,Z$8))*$C$6</f>
        <v>0.3281065236</v>
      </c>
      <c r="AA69" s="193">
        <f>(SUMIFS(Profile!$F$2:$F$17521,Profile!$B$2:$B$17521,$B69,Profile!$C$2:$C$17521,AA$8))*$C$6</f>
        <v>0.3236997204</v>
      </c>
      <c r="AB69" s="193">
        <f>(SUMIFS(Profile!$F$2:$F$17521,Profile!$B$2:$B$17521,$B69,Profile!$C$2:$C$17521,AB$8))*$C$6</f>
        <v>0.3453331176</v>
      </c>
      <c r="AC69" s="193">
        <f>(SUMIFS(Profile!$F$2:$F$17521,Profile!$B$2:$B$17521,$B69,Profile!$C$2:$C$17521,AC$8))*$C$6</f>
        <v>0.3445318807</v>
      </c>
      <c r="AD69" s="193">
        <f>(SUMIFS(Profile!$F$2:$F$17521,Profile!$B$2:$B$17521,$B69,Profile!$C$2:$C$17521,AD$8))*$C$6</f>
        <v>0.3457337361</v>
      </c>
      <c r="AE69" s="193">
        <f>(SUMIFS(Profile!$F$2:$F$17521,Profile!$B$2:$B$17521,$B69,Profile!$C$2:$C$17521,AE$8))*$C$6</f>
        <v>0.328507142</v>
      </c>
      <c r="AF69" s="193">
        <f>(SUMIFS(Profile!$F$2:$F$17521,Profile!$B$2:$B$17521,$B69,Profile!$C$2:$C$17521,AF$8))*$C$6</f>
        <v>0.322497865</v>
      </c>
      <c r="AG69" s="193">
        <f>(SUMIFS(Profile!$F$2:$F$17521,Profile!$B$2:$B$17521,$B69,Profile!$C$2:$C$17521,AG$8))*$C$6</f>
        <v>0.3088768372</v>
      </c>
      <c r="AH69" s="193">
        <f>(SUMIFS(Profile!$F$2:$F$17521,Profile!$B$2:$B$17521,$B69,Profile!$C$2:$C$17521,AH$8))*$C$6</f>
        <v>0.3080756003</v>
      </c>
      <c r="AI69" s="193">
        <f>(SUMIFS(Profile!$F$2:$F$17521,Profile!$B$2:$B$17521,$B69,Profile!$C$2:$C$17521,AI$8))*$C$6</f>
        <v>0.3212960096</v>
      </c>
      <c r="AJ69" s="193">
        <f>(SUMIFS(Profile!$F$2:$F$17521,Profile!$B$2:$B$17521,$B69,Profile!$C$2:$C$17521,AJ$8))*$C$6</f>
        <v>0.3257028128</v>
      </c>
      <c r="AK69" s="193">
        <f>(SUMIFS(Profile!$F$2:$F$17521,Profile!$B$2:$B$17521,$B69,Profile!$C$2:$C$17521,AK$8))*$C$6</f>
        <v>0.3389232221</v>
      </c>
      <c r="AL69" s="193">
        <f>(SUMIFS(Profile!$F$2:$F$17521,Profile!$B$2:$B$17521,$B69,Profile!$C$2:$C$17521,AL$8))*$C$6</f>
        <v>0.3669665148</v>
      </c>
      <c r="AM69" s="193">
        <f>(SUMIFS(Profile!$F$2:$F$17521,Profile!$B$2:$B$17521,$B69,Profile!$C$2:$C$17521,AM$8))*$C$6</f>
        <v>0.4037032281</v>
      </c>
      <c r="AN69" s="193">
        <f>(SUMIFS(Profile!$F$2:$F$17521,Profile!$B$2:$B$17521,$B69,Profile!$C$2:$C$17521,AN$8))*$C$6</f>
        <v>0.4294629954</v>
      </c>
      <c r="AO69" s="193">
        <f>(SUMIFS(Profile!$F$2:$F$17521,Profile!$B$2:$B$17521,$B69,Profile!$C$2:$C$17521,AO$8))*$C$6</f>
        <v>0.4351918395</v>
      </c>
      <c r="AP69" s="193">
        <f>(SUMIFS(Profile!$F$2:$F$17521,Profile!$B$2:$B$17521,$B69,Profile!$C$2:$C$17521,AP$8))*$C$6</f>
        <v>0.4267387899</v>
      </c>
      <c r="AQ69" s="193">
        <f>(SUMIFS(Profile!$F$2:$F$17521,Profile!$B$2:$B$17521,$B69,Profile!$C$2:$C$17521,AQ$8))*$C$6</f>
        <v>0.4121963395</v>
      </c>
      <c r="AR69" s="193">
        <f>(SUMIFS(Profile!$F$2:$F$17521,Profile!$B$2:$B$17521,$B69,Profile!$C$2:$C$17521,AR$8))*$C$6</f>
        <v>0.3982147551</v>
      </c>
      <c r="AS69" s="193">
        <f>(SUMIFS(Profile!$F$2:$F$17521,Profile!$B$2:$B$17521,$B69,Profile!$C$2:$C$17521,AS$8))*$C$6</f>
        <v>0.3829912534</v>
      </c>
      <c r="AT69" s="193">
        <f>(SUMIFS(Profile!$F$2:$F$17521,Profile!$B$2:$B$17521,$B69,Profile!$C$2:$C$17521,AT$8))*$C$6</f>
        <v>0.3641621855</v>
      </c>
      <c r="AU69" s="193">
        <f>(SUMIFS(Profile!$F$2:$F$17521,Profile!$B$2:$B$17521,$B69,Profile!$C$2:$C$17521,AU$8))*$C$6</f>
        <v>0.3429294068</v>
      </c>
      <c r="AV69" s="193">
        <f>(SUMIFS(Profile!$F$2:$F$17521,Profile!$B$2:$B$17521,$B69,Profile!$C$2:$C$17521,AV$8))*$C$6</f>
        <v>0.3236997204</v>
      </c>
      <c r="AW69" s="193">
        <f>(SUMIFS(Profile!$F$2:$F$17521,Profile!$B$2:$B$17521,$B69,Profile!$C$2:$C$17521,AW$8))*$C$6</f>
        <v>0.3000632309</v>
      </c>
      <c r="AX69" s="193">
        <f>(SUMIFS(Profile!$F$2:$F$17521,Profile!$B$2:$B$17521,$B69,Profile!$C$2:$C$17521,AX$8))*$C$6</f>
        <v>0.2648088059</v>
      </c>
      <c r="AY69" s="193">
        <f>(SUMIFS(Profile!$F$2:$F$17521,Profile!$B$2:$B$17521,$B69,Profile!$C$2:$C$17521,AY$8))*$C$6</f>
        <v>0.2211413932</v>
      </c>
      <c r="AZ69" s="193">
        <f>(SUMIFS(Profile!$F$2:$F$17521,Profile!$B$2:$B$17521,$B69,Profile!$C$2:$C$17521,AZ$8))*$C$6</f>
        <v>0.1890919159</v>
      </c>
      <c r="BA69" s="193">
        <f t="shared" si="16"/>
        <v>5.854145634</v>
      </c>
      <c r="BB69" s="193">
        <f>(SUMIFS(Profile!$E$2:$E$17521,Profile!$B$2:$B$17521,$B69,Profile!$C$2:$C$17521,BB$8))*$C$9</f>
        <v>0</v>
      </c>
      <c r="BC69" s="193">
        <f>(SUMIFS(Profile!$E$2:$E$17521,Profile!$B$2:$B$17521,$B69,Profile!$C$2:$C$17521,BC$8))*$C$9</f>
        <v>0</v>
      </c>
      <c r="BD69" s="193">
        <f>(SUMIFS(Profile!$E$2:$E$17521,Profile!$B$2:$B$17521,$B69,Profile!$C$2:$C$17521,BD$8))*$C$9</f>
        <v>0</v>
      </c>
      <c r="BE69" s="193">
        <f>(SUMIFS(Profile!$E$2:$E$17521,Profile!$B$2:$B$17521,$B69,Profile!$C$2:$C$17521,BE$8))*$C$9</f>
        <v>0</v>
      </c>
      <c r="BF69" s="193">
        <f>(SUMIFS(Profile!$E$2:$E$17521,Profile!$B$2:$B$17521,$B69,Profile!$C$2:$C$17521,BF$8))*$C$9</f>
        <v>0</v>
      </c>
      <c r="BG69" s="193">
        <f>(SUMIFS(Profile!$E$2:$E$17521,Profile!$B$2:$B$17521,$B69,Profile!$C$2:$C$17521,BG$8))*$C$9</f>
        <v>0</v>
      </c>
      <c r="BH69" s="193">
        <f>(SUMIFS(Profile!$E$2:$E$17521,Profile!$B$2:$B$17521,$B69,Profile!$C$2:$C$17521,BH$8))*$C$9</f>
        <v>0</v>
      </c>
      <c r="BI69" s="193">
        <f>(SUMIFS(Profile!$E$2:$E$17521,Profile!$B$2:$B$17521,$B69,Profile!$C$2:$C$17521,BI$8))*$C$9</f>
        <v>0</v>
      </c>
      <c r="BJ69" s="193">
        <f>(SUMIFS(Profile!$E$2:$E$17521,Profile!$B$2:$B$17521,$B69,Profile!$C$2:$C$17521,BJ$8))*$C$9</f>
        <v>0</v>
      </c>
      <c r="BK69" s="193">
        <f>(SUMIFS(Profile!$E$2:$E$17521,Profile!$B$2:$B$17521,$B69,Profile!$C$2:$C$17521,BK$8))*$C$9</f>
        <v>0</v>
      </c>
      <c r="BL69" s="193">
        <f>(SUMIFS(Profile!$E$2:$E$17521,Profile!$B$2:$B$17521,$B69,Profile!$C$2:$C$17521,BL$8))*$C$9</f>
        <v>0.00006917768145</v>
      </c>
      <c r="BM69" s="193">
        <f>(SUMIFS(Profile!$E$2:$E$17521,Profile!$B$2:$B$17521,$B69,Profile!$C$2:$C$17521,BM$8))*$C$9</f>
        <v>0.0005897034523</v>
      </c>
      <c r="BN69" s="193">
        <f>(SUMIFS(Profile!$E$2:$E$17521,Profile!$B$2:$B$17521,$B69,Profile!$C$2:$C$17521,BN$8))*$C$9</f>
        <v>0.0028875635</v>
      </c>
      <c r="BO69" s="193">
        <f>(SUMIFS(Profile!$E$2:$E$17521,Profile!$B$2:$B$17521,$B69,Profile!$C$2:$C$17521,BO$8))*$C$9</f>
        <v>0.01238150725</v>
      </c>
      <c r="BP69" s="193">
        <f>(SUMIFS(Profile!$E$2:$E$17521,Profile!$B$2:$B$17521,$B69,Profile!$C$2:$C$17521,BP$8))*$C$9</f>
        <v>0.01813285309</v>
      </c>
      <c r="BQ69" s="193">
        <f>(SUMIFS(Profile!$E$2:$E$17521,Profile!$B$2:$B$17521,$B69,Profile!$C$2:$C$17521,BQ$8))*$C$9</f>
        <v>0.04201401947</v>
      </c>
      <c r="BR69" s="193">
        <f>(SUMIFS(Profile!$E$2:$E$17521,Profile!$B$2:$B$17521,$B69,Profile!$C$2:$C$17521,BR$8))*$C$9</f>
        <v>0.08430411465</v>
      </c>
      <c r="BS69" s="193">
        <f>(SUMIFS(Profile!$E$2:$E$17521,Profile!$B$2:$B$17521,$B69,Profile!$C$2:$C$17521,BS$8))*$C$9</f>
        <v>0.1322187587</v>
      </c>
      <c r="BT69" s="193">
        <f>(SUMIFS(Profile!$E$2:$E$17521,Profile!$B$2:$B$17521,$B69,Profile!$C$2:$C$17521,BT$8))*$C$9</f>
        <v>0.2116253002</v>
      </c>
      <c r="BU69" s="193">
        <f>(SUMIFS(Profile!$E$2:$E$17521,Profile!$B$2:$B$17521,$B69,Profile!$C$2:$C$17521,BU$8))*$C$9</f>
        <v>0.2947291009</v>
      </c>
      <c r="BV69" s="193">
        <f>(SUMIFS(Profile!$E$2:$E$17521,Profile!$B$2:$B$17521,$B69,Profile!$C$2:$C$17521,BV$8))*$C$9</f>
        <v>0.3403372327</v>
      </c>
      <c r="BW69" s="193">
        <f>(SUMIFS(Profile!$E$2:$E$17521,Profile!$B$2:$B$17521,$B69,Profile!$C$2:$C$17521,BW$8))*$C$9</f>
        <v>0.4281981552</v>
      </c>
      <c r="BX69" s="193">
        <f>(SUMIFS(Profile!$E$2:$E$17521,Profile!$B$2:$B$17521,$B69,Profile!$C$2:$C$17521,BX$8))*$C$9</f>
        <v>0.4709111175</v>
      </c>
      <c r="BY69" s="193">
        <f>(SUMIFS(Profile!$E$2:$E$17521,Profile!$B$2:$B$17521,$B69,Profile!$C$2:$C$17521,BY$8))*$C$9</f>
        <v>0.4934352176</v>
      </c>
      <c r="BZ69" s="193">
        <f>(SUMIFS(Profile!$E$2:$E$17521,Profile!$B$2:$B$17521,$B69,Profile!$C$2:$C$17521,BZ$8))*$C$9</f>
        <v>0.5254743762</v>
      </c>
      <c r="CA69" s="193">
        <f>(SUMIFS(Profile!$E$2:$E$17521,Profile!$B$2:$B$17521,$B69,Profile!$C$2:$C$17521,CA$8))*$C$9</f>
        <v>0.4589107326</v>
      </c>
      <c r="CB69" s="193">
        <f>(SUMIFS(Profile!$E$2:$E$17521,Profile!$B$2:$B$17521,$B69,Profile!$C$2:$C$17521,CB$8))*$C$9</f>
        <v>0.4377738222</v>
      </c>
      <c r="CC69" s="193">
        <f>(SUMIFS(Profile!$E$2:$E$17521,Profile!$B$2:$B$17521,$B69,Profile!$C$2:$C$17521,CC$8))*$C$9</f>
        <v>0.3937054829</v>
      </c>
      <c r="CD69" s="193">
        <f>(SUMIFS(Profile!$E$2:$E$17521,Profile!$B$2:$B$17521,$B69,Profile!$C$2:$C$17521,CD$8))*$C$9</f>
        <v>0.3452678859</v>
      </c>
      <c r="CE69" s="193">
        <f>(SUMIFS(Profile!$E$2:$E$17521,Profile!$B$2:$B$17521,$B69,Profile!$C$2:$C$17521,CE$8))*$C$9</f>
        <v>0.3072953708</v>
      </c>
      <c r="CF69" s="193">
        <f>(SUMIFS(Profile!$E$2:$E$17521,Profile!$B$2:$B$17521,$B69,Profile!$C$2:$C$17521,CF$8))*$C$9</f>
        <v>0.2773722955</v>
      </c>
      <c r="CG69" s="193">
        <f>(SUMIFS(Profile!$E$2:$E$17521,Profile!$B$2:$B$17521,$B69,Profile!$C$2:$C$17521,CG$8))*$C$9</f>
        <v>0.2272548098</v>
      </c>
      <c r="CH69" s="193">
        <f>(SUMIFS(Profile!$E$2:$E$17521,Profile!$B$2:$B$17521,$B69,Profile!$C$2:$C$17521,CH$8))*$C$9</f>
        <v>0.168097893</v>
      </c>
      <c r="CI69" s="193">
        <f>(SUMIFS(Profile!$E$2:$E$17521,Profile!$B$2:$B$17521,$B69,Profile!$C$2:$C$17521,CI$8))*$C$9</f>
        <v>0.1065648114</v>
      </c>
      <c r="CJ69" s="193">
        <f>(SUMIFS(Profile!$E$2:$E$17521,Profile!$B$2:$B$17521,$B69,Profile!$C$2:$C$17521,CJ$8))*$C$9</f>
        <v>0.04185802599</v>
      </c>
      <c r="CK69" s="193">
        <f>(SUMIFS(Profile!$E$2:$E$17521,Profile!$B$2:$B$17521,$B69,Profile!$C$2:$C$17521,CK$8))*$C$9</f>
        <v>0.02266329327</v>
      </c>
      <c r="CL69" s="193">
        <f>(SUMIFS(Profile!$E$2:$E$17521,Profile!$B$2:$B$17521,$B69,Profile!$C$2:$C$17521,CL$8))*$C$9</f>
        <v>0.006392404774</v>
      </c>
      <c r="CM69" s="193">
        <f>(SUMIFS(Profile!$E$2:$E$17521,Profile!$B$2:$B$17521,$B69,Profile!$C$2:$C$17521,CM$8))*$C$9</f>
        <v>0.00252700104</v>
      </c>
      <c r="CN69" s="193">
        <f>(SUMIFS(Profile!$E$2:$E$17521,Profile!$B$2:$B$17521,$B69,Profile!$C$2:$C$17521,CN$8))*$C$9</f>
        <v>0.001028151275</v>
      </c>
      <c r="CO69" s="193">
        <f>(SUMIFS(Profile!$E$2:$E$17521,Profile!$B$2:$B$17521,$B69,Profile!$C$2:$C$17521,CO$8))*$C$9</f>
        <v>0.0001188437092</v>
      </c>
      <c r="CP69" s="193">
        <f>(SUMIFS(Profile!$E$2:$E$17521,Profile!$B$2:$B$17521,$B69,Profile!$C$2:$C$17521,CP$8))*$C$9</f>
        <v>0.000006611386805</v>
      </c>
      <c r="CQ69" s="193">
        <f>(SUMIFS(Profile!$E$2:$E$17521,Profile!$B$2:$B$17521,$B69,Profile!$C$2:$C$17521,CQ$8))*$C$9</f>
        <v>0</v>
      </c>
      <c r="CR69" s="193">
        <f>(SUMIFS(Profile!$E$2:$E$17521,Profile!$B$2:$B$17521,$B69,Profile!$C$2:$C$17521,CR$8))*$C$9</f>
        <v>0</v>
      </c>
      <c r="CS69" s="193">
        <f>(SUMIFS(Profile!$E$2:$E$17521,Profile!$B$2:$B$17521,$B69,Profile!$C$2:$C$17521,CS$8))*$C$9</f>
        <v>0</v>
      </c>
      <c r="CT69" s="193">
        <f>(SUMIFS(Profile!$E$2:$E$17521,Profile!$B$2:$B$17521,$B69,Profile!$C$2:$C$17521,CT$8))*$C$9</f>
        <v>0</v>
      </c>
      <c r="CU69" s="193">
        <f>(SUMIFS(Profile!$E$2:$E$17521,Profile!$B$2:$B$17521,$B69,Profile!$C$2:$C$17521,CU$8))*$C$9</f>
        <v>0</v>
      </c>
      <c r="CV69" s="193">
        <f>(SUMIFS(Profile!$E$2:$E$17521,Profile!$B$2:$B$17521,$B69,Profile!$C$2:$C$17521,CV$8))*$C$9</f>
        <v>0</v>
      </c>
      <c r="CW69" s="193">
        <f>(SUMIFS(Profile!$E$2:$E$17521,Profile!$B$2:$B$17521,$B69,Profile!$C$2:$C$17521,CW$8))*$C$9</f>
        <v>0</v>
      </c>
      <c r="CX69" s="193">
        <f t="shared" si="17"/>
        <v>0.9298379935</v>
      </c>
      <c r="CY69" s="193">
        <f t="shared" ref="CY69:ET69" si="307">MAX(BB69-E69,0)</f>
        <v>0</v>
      </c>
      <c r="CZ69" s="193">
        <f t="shared" si="307"/>
        <v>0</v>
      </c>
      <c r="DA69" s="193">
        <f t="shared" si="307"/>
        <v>0</v>
      </c>
      <c r="DB69" s="193">
        <f t="shared" si="307"/>
        <v>0</v>
      </c>
      <c r="DC69" s="193">
        <f t="shared" si="307"/>
        <v>0</v>
      </c>
      <c r="DD69" s="193">
        <f t="shared" si="307"/>
        <v>0</v>
      </c>
      <c r="DE69" s="193">
        <f t="shared" si="307"/>
        <v>0</v>
      </c>
      <c r="DF69" s="193">
        <f t="shared" si="307"/>
        <v>0</v>
      </c>
      <c r="DG69" s="193">
        <f t="shared" si="307"/>
        <v>0</v>
      </c>
      <c r="DH69" s="193">
        <f t="shared" si="307"/>
        <v>0</v>
      </c>
      <c r="DI69" s="193">
        <f t="shared" si="307"/>
        <v>0</v>
      </c>
      <c r="DJ69" s="193">
        <f t="shared" si="307"/>
        <v>0</v>
      </c>
      <c r="DK69" s="193">
        <f t="shared" si="307"/>
        <v>0</v>
      </c>
      <c r="DL69" s="193">
        <f t="shared" si="307"/>
        <v>0</v>
      </c>
      <c r="DM69" s="193">
        <f t="shared" si="307"/>
        <v>0</v>
      </c>
      <c r="DN69" s="193">
        <f t="shared" si="307"/>
        <v>0</v>
      </c>
      <c r="DO69" s="193">
        <f t="shared" si="307"/>
        <v>0</v>
      </c>
      <c r="DP69" s="193">
        <f t="shared" si="307"/>
        <v>0</v>
      </c>
      <c r="DQ69" s="193">
        <f t="shared" si="307"/>
        <v>0</v>
      </c>
      <c r="DR69" s="193">
        <f t="shared" si="307"/>
        <v>0</v>
      </c>
      <c r="DS69" s="193">
        <f t="shared" si="307"/>
        <v>0.02344802614</v>
      </c>
      <c r="DT69" s="193">
        <f t="shared" si="307"/>
        <v>0.1000916317</v>
      </c>
      <c r="DU69" s="193">
        <f t="shared" si="307"/>
        <v>0.147211397</v>
      </c>
      <c r="DV69" s="193">
        <f t="shared" si="307"/>
        <v>0.1481021</v>
      </c>
      <c r="DW69" s="193">
        <f t="shared" si="307"/>
        <v>0.1809424955</v>
      </c>
      <c r="DX69" s="193">
        <f t="shared" si="307"/>
        <v>0.1131769965</v>
      </c>
      <c r="DY69" s="193">
        <f t="shared" si="307"/>
        <v>0.1092666801</v>
      </c>
      <c r="DZ69" s="193">
        <f t="shared" si="307"/>
        <v>0.07120761782</v>
      </c>
      <c r="EA69" s="193">
        <f t="shared" si="307"/>
        <v>0.03639104872</v>
      </c>
      <c r="EB69" s="193">
        <f t="shared" si="307"/>
        <v>0</v>
      </c>
      <c r="EC69" s="193">
        <f t="shared" si="307"/>
        <v>0</v>
      </c>
      <c r="ED69" s="193">
        <f t="shared" si="307"/>
        <v>0</v>
      </c>
      <c r="EE69" s="193">
        <f t="shared" si="307"/>
        <v>0</v>
      </c>
      <c r="EF69" s="193">
        <f t="shared" si="307"/>
        <v>0</v>
      </c>
      <c r="EG69" s="193">
        <f t="shared" si="307"/>
        <v>0</v>
      </c>
      <c r="EH69" s="193">
        <f t="shared" si="307"/>
        <v>0</v>
      </c>
      <c r="EI69" s="193">
        <f t="shared" si="307"/>
        <v>0</v>
      </c>
      <c r="EJ69" s="193">
        <f t="shared" si="307"/>
        <v>0</v>
      </c>
      <c r="EK69" s="193">
        <f t="shared" si="307"/>
        <v>0</v>
      </c>
      <c r="EL69" s="193">
        <f t="shared" si="307"/>
        <v>0</v>
      </c>
      <c r="EM69" s="193">
        <f t="shared" si="307"/>
        <v>0</v>
      </c>
      <c r="EN69" s="193">
        <f t="shared" si="307"/>
        <v>0</v>
      </c>
      <c r="EO69" s="193">
        <f t="shared" si="307"/>
        <v>0</v>
      </c>
      <c r="EP69" s="193">
        <f t="shared" si="307"/>
        <v>0</v>
      </c>
      <c r="EQ69" s="193">
        <f t="shared" si="307"/>
        <v>0</v>
      </c>
      <c r="ER69" s="193">
        <f t="shared" si="307"/>
        <v>0</v>
      </c>
      <c r="ES69" s="193">
        <f t="shared" si="307"/>
        <v>0</v>
      </c>
      <c r="ET69" s="193">
        <f t="shared" si="307"/>
        <v>0</v>
      </c>
      <c r="EU69" s="193">
        <f t="shared" si="19"/>
        <v>4.92430764</v>
      </c>
      <c r="EV69" s="193">
        <f t="shared" ref="EV69:GQ69" si="308">BB69-CY69</f>
        <v>0</v>
      </c>
      <c r="EW69" s="193">
        <f t="shared" si="308"/>
        <v>0</v>
      </c>
      <c r="EX69" s="193">
        <f t="shared" si="308"/>
        <v>0</v>
      </c>
      <c r="EY69" s="193">
        <f t="shared" si="308"/>
        <v>0</v>
      </c>
      <c r="EZ69" s="193">
        <f t="shared" si="308"/>
        <v>0</v>
      </c>
      <c r="FA69" s="193">
        <f t="shared" si="308"/>
        <v>0</v>
      </c>
      <c r="FB69" s="193">
        <f t="shared" si="308"/>
        <v>0</v>
      </c>
      <c r="FC69" s="193">
        <f t="shared" si="308"/>
        <v>0</v>
      </c>
      <c r="FD69" s="193">
        <f t="shared" si="308"/>
        <v>0</v>
      </c>
      <c r="FE69" s="193">
        <f t="shared" si="308"/>
        <v>0</v>
      </c>
      <c r="FF69" s="193">
        <f t="shared" si="308"/>
        <v>0.00006917768145</v>
      </c>
      <c r="FG69" s="193">
        <f t="shared" si="308"/>
        <v>0.0005897034523</v>
      </c>
      <c r="FH69" s="193">
        <f t="shared" si="308"/>
        <v>0.0028875635</v>
      </c>
      <c r="FI69" s="193">
        <f t="shared" si="308"/>
        <v>0.01238150725</v>
      </c>
      <c r="FJ69" s="193">
        <f t="shared" si="308"/>
        <v>0.01813285309</v>
      </c>
      <c r="FK69" s="193">
        <f t="shared" si="308"/>
        <v>0.04201401947</v>
      </c>
      <c r="FL69" s="193">
        <f t="shared" si="308"/>
        <v>0.08430411465</v>
      </c>
      <c r="FM69" s="193">
        <f t="shared" si="308"/>
        <v>0.1322187587</v>
      </c>
      <c r="FN69" s="193">
        <f t="shared" si="308"/>
        <v>0.2116253002</v>
      </c>
      <c r="FO69" s="193">
        <f t="shared" si="308"/>
        <v>0.2947291009</v>
      </c>
      <c r="FP69" s="193">
        <f t="shared" si="308"/>
        <v>0.3168892065</v>
      </c>
      <c r="FQ69" s="193">
        <f t="shared" si="308"/>
        <v>0.3281065236</v>
      </c>
      <c r="FR69" s="193">
        <f t="shared" si="308"/>
        <v>0.3236997204</v>
      </c>
      <c r="FS69" s="193">
        <f t="shared" si="308"/>
        <v>0.3453331176</v>
      </c>
      <c r="FT69" s="193">
        <f t="shared" si="308"/>
        <v>0.3445318807</v>
      </c>
      <c r="FU69" s="193">
        <f t="shared" si="308"/>
        <v>0.3457337361</v>
      </c>
      <c r="FV69" s="193">
        <f t="shared" si="308"/>
        <v>0.328507142</v>
      </c>
      <c r="FW69" s="193">
        <f t="shared" si="308"/>
        <v>0.322497865</v>
      </c>
      <c r="FX69" s="193">
        <f t="shared" si="308"/>
        <v>0.3088768372</v>
      </c>
      <c r="FY69" s="193">
        <f t="shared" si="308"/>
        <v>0.3072953708</v>
      </c>
      <c r="FZ69" s="193">
        <f t="shared" si="308"/>
        <v>0.2773722955</v>
      </c>
      <c r="GA69" s="193">
        <f t="shared" si="308"/>
        <v>0.2272548098</v>
      </c>
      <c r="GB69" s="193">
        <f t="shared" si="308"/>
        <v>0.168097893</v>
      </c>
      <c r="GC69" s="193">
        <f t="shared" si="308"/>
        <v>0.1065648114</v>
      </c>
      <c r="GD69" s="193">
        <f t="shared" si="308"/>
        <v>0.04185802599</v>
      </c>
      <c r="GE69" s="193">
        <f t="shared" si="308"/>
        <v>0.02266329327</v>
      </c>
      <c r="GF69" s="193">
        <f t="shared" si="308"/>
        <v>0.006392404774</v>
      </c>
      <c r="GG69" s="193">
        <f t="shared" si="308"/>
        <v>0.00252700104</v>
      </c>
      <c r="GH69" s="193">
        <f t="shared" si="308"/>
        <v>0.001028151275</v>
      </c>
      <c r="GI69" s="193">
        <f t="shared" si="308"/>
        <v>0.0001188437092</v>
      </c>
      <c r="GJ69" s="193">
        <f t="shared" si="308"/>
        <v>0.000006611386805</v>
      </c>
      <c r="GK69" s="193">
        <f t="shared" si="308"/>
        <v>0</v>
      </c>
      <c r="GL69" s="193">
        <f t="shared" si="308"/>
        <v>0</v>
      </c>
      <c r="GM69" s="193">
        <f t="shared" si="308"/>
        <v>0</v>
      </c>
      <c r="GN69" s="193">
        <f t="shared" si="308"/>
        <v>0</v>
      </c>
      <c r="GO69" s="193">
        <f t="shared" si="308"/>
        <v>0</v>
      </c>
      <c r="GP69" s="193">
        <f t="shared" si="308"/>
        <v>0</v>
      </c>
      <c r="GQ69" s="193">
        <f t="shared" si="308"/>
        <v>0</v>
      </c>
      <c r="GR69" s="193">
        <f t="shared" si="21"/>
        <v>7.993274236</v>
      </c>
      <c r="GS69" s="193">
        <f t="shared" ref="GS69:IN69" si="309">E69-EV69</f>
        <v>0.1842844943</v>
      </c>
      <c r="GT69" s="193">
        <f t="shared" si="309"/>
        <v>0.1638529525</v>
      </c>
      <c r="GU69" s="193">
        <f t="shared" si="309"/>
        <v>0.1518343986</v>
      </c>
      <c r="GV69" s="193">
        <f t="shared" si="309"/>
        <v>0.1402164631</v>
      </c>
      <c r="GW69" s="193">
        <f t="shared" si="309"/>
        <v>0.1334059491</v>
      </c>
      <c r="GX69" s="193">
        <f t="shared" si="309"/>
        <v>0.1253935798</v>
      </c>
      <c r="GY69" s="193">
        <f t="shared" si="309"/>
        <v>0.1257941983</v>
      </c>
      <c r="GZ69" s="193">
        <f t="shared" si="309"/>
        <v>0.1241917244</v>
      </c>
      <c r="HA69" s="193">
        <f t="shared" si="309"/>
        <v>0.1225892506</v>
      </c>
      <c r="HB69" s="193">
        <f t="shared" si="309"/>
        <v>0.1241917244</v>
      </c>
      <c r="HC69" s="193">
        <f t="shared" si="309"/>
        <v>0.1249237837</v>
      </c>
      <c r="HD69" s="193">
        <f t="shared" si="309"/>
        <v>0.1332168642</v>
      </c>
      <c r="HE69" s="193">
        <f t="shared" si="309"/>
        <v>0.1369282811</v>
      </c>
      <c r="HF69" s="193">
        <f t="shared" si="309"/>
        <v>0.1358473251</v>
      </c>
      <c r="HG69" s="193">
        <f t="shared" si="309"/>
        <v>0.1509281395</v>
      </c>
      <c r="HH69" s="193">
        <f t="shared" si="309"/>
        <v>0.1602983058</v>
      </c>
      <c r="HI69" s="193">
        <f t="shared" si="309"/>
        <v>0.1460515032</v>
      </c>
      <c r="HJ69" s="193">
        <f t="shared" si="309"/>
        <v>0.1321894287</v>
      </c>
      <c r="HK69" s="193">
        <f t="shared" si="309"/>
        <v>0.07081071828</v>
      </c>
      <c r="HL69" s="193">
        <f t="shared" si="309"/>
        <v>0.01214464395</v>
      </c>
      <c r="HM69" s="193">
        <f t="shared" si="309"/>
        <v>0</v>
      </c>
      <c r="HN69" s="193">
        <f t="shared" si="309"/>
        <v>0</v>
      </c>
      <c r="HO69" s="193">
        <f t="shared" si="309"/>
        <v>0</v>
      </c>
      <c r="HP69" s="193">
        <f t="shared" si="309"/>
        <v>0</v>
      </c>
      <c r="HQ69" s="193">
        <f t="shared" si="309"/>
        <v>0</v>
      </c>
      <c r="HR69" s="193">
        <f t="shared" si="309"/>
        <v>0</v>
      </c>
      <c r="HS69" s="193">
        <f t="shared" si="309"/>
        <v>0</v>
      </c>
      <c r="HT69" s="193">
        <f t="shared" si="309"/>
        <v>0</v>
      </c>
      <c r="HU69" s="193">
        <f t="shared" si="309"/>
        <v>0</v>
      </c>
      <c r="HV69" s="193">
        <f t="shared" si="309"/>
        <v>0.000780229446</v>
      </c>
      <c r="HW69" s="193">
        <f t="shared" si="309"/>
        <v>0.04392371415</v>
      </c>
      <c r="HX69" s="193">
        <f t="shared" si="309"/>
        <v>0.09844800296</v>
      </c>
      <c r="HY69" s="193">
        <f t="shared" si="309"/>
        <v>0.1708253291</v>
      </c>
      <c r="HZ69" s="193">
        <f t="shared" si="309"/>
        <v>0.2604017033</v>
      </c>
      <c r="IA69" s="193">
        <f t="shared" si="309"/>
        <v>0.3618452021</v>
      </c>
      <c r="IB69" s="193">
        <f t="shared" si="309"/>
        <v>0.4067997022</v>
      </c>
      <c r="IC69" s="193">
        <f t="shared" si="309"/>
        <v>0.4287994347</v>
      </c>
      <c r="ID69" s="193">
        <f t="shared" si="309"/>
        <v>0.4242117888</v>
      </c>
      <c r="IE69" s="193">
        <f t="shared" si="309"/>
        <v>0.4111681883</v>
      </c>
      <c r="IF69" s="193">
        <f t="shared" si="309"/>
        <v>0.3980959114</v>
      </c>
      <c r="IG69" s="193">
        <f t="shared" si="309"/>
        <v>0.382984642</v>
      </c>
      <c r="IH69" s="193">
        <f t="shared" si="309"/>
        <v>0.3641621855</v>
      </c>
      <c r="II69" s="193">
        <f t="shared" si="309"/>
        <v>0.3429294068</v>
      </c>
      <c r="IJ69" s="193">
        <f t="shared" si="309"/>
        <v>0.3236997204</v>
      </c>
      <c r="IK69" s="193">
        <f t="shared" si="309"/>
        <v>0.3000632309</v>
      </c>
      <c r="IL69" s="193">
        <f t="shared" si="309"/>
        <v>0.2648088059</v>
      </c>
      <c r="IM69" s="193">
        <f t="shared" si="309"/>
        <v>0.2211413932</v>
      </c>
      <c r="IN69" s="193">
        <f t="shared" si="309"/>
        <v>0.1890919159</v>
      </c>
      <c r="IO69" s="193">
        <f t="shared" si="23"/>
        <v>0.9298379935</v>
      </c>
      <c r="IP69" s="193">
        <f t="shared" si="29"/>
        <v>0</v>
      </c>
      <c r="IQ69" s="193">
        <f t="shared" ref="IQ69:KK69" si="310">MAX((MIN(CZ69+IP69,$IO$7))-GT69,0)</f>
        <v>0</v>
      </c>
      <c r="IR69" s="193">
        <f t="shared" si="310"/>
        <v>0</v>
      </c>
      <c r="IS69" s="193">
        <f t="shared" si="310"/>
        <v>0</v>
      </c>
      <c r="IT69" s="193">
        <f t="shared" si="310"/>
        <v>0</v>
      </c>
      <c r="IU69" s="193">
        <f t="shared" si="310"/>
        <v>0</v>
      </c>
      <c r="IV69" s="193">
        <f t="shared" si="310"/>
        <v>0</v>
      </c>
      <c r="IW69" s="193">
        <f t="shared" si="310"/>
        <v>0</v>
      </c>
      <c r="IX69" s="193">
        <f t="shared" si="310"/>
        <v>0</v>
      </c>
      <c r="IY69" s="193">
        <f t="shared" si="310"/>
        <v>0</v>
      </c>
      <c r="IZ69" s="193">
        <f t="shared" si="310"/>
        <v>0</v>
      </c>
      <c r="JA69" s="193">
        <f t="shared" si="310"/>
        <v>0</v>
      </c>
      <c r="JB69" s="193">
        <f t="shared" si="310"/>
        <v>0</v>
      </c>
      <c r="JC69" s="193">
        <f t="shared" si="310"/>
        <v>0</v>
      </c>
      <c r="JD69" s="193">
        <f t="shared" si="310"/>
        <v>0</v>
      </c>
      <c r="JE69" s="193">
        <f t="shared" si="310"/>
        <v>0</v>
      </c>
      <c r="JF69" s="193">
        <f t="shared" si="310"/>
        <v>0</v>
      </c>
      <c r="JG69" s="193">
        <f t="shared" si="310"/>
        <v>0</v>
      </c>
      <c r="JH69" s="193">
        <f t="shared" si="310"/>
        <v>0</v>
      </c>
      <c r="JI69" s="193">
        <f t="shared" si="310"/>
        <v>0</v>
      </c>
      <c r="JJ69" s="193">
        <f t="shared" si="310"/>
        <v>0.02344802614</v>
      </c>
      <c r="JK69" s="193">
        <f t="shared" si="310"/>
        <v>0.1235396578</v>
      </c>
      <c r="JL69" s="193">
        <f t="shared" si="310"/>
        <v>0.2707510548</v>
      </c>
      <c r="JM69" s="193">
        <f t="shared" si="310"/>
        <v>0.4188531548</v>
      </c>
      <c r="JN69" s="193">
        <f t="shared" si="310"/>
        <v>0.5997956503</v>
      </c>
      <c r="JO69" s="193">
        <f t="shared" si="310"/>
        <v>0.7129726469</v>
      </c>
      <c r="JP69" s="193">
        <f t="shared" si="310"/>
        <v>0.822239327</v>
      </c>
      <c r="JQ69" s="193">
        <f t="shared" si="310"/>
        <v>0.8934469448</v>
      </c>
      <c r="JR69" s="193">
        <f t="shared" si="310"/>
        <v>0.9298379935</v>
      </c>
      <c r="JS69" s="193">
        <f t="shared" si="310"/>
        <v>0.9290577641</v>
      </c>
      <c r="JT69" s="193">
        <f t="shared" si="310"/>
        <v>0.8851340499</v>
      </c>
      <c r="JU69" s="193">
        <f t="shared" si="310"/>
        <v>0.786686047</v>
      </c>
      <c r="JV69" s="193">
        <f t="shared" si="310"/>
        <v>0.6158607179</v>
      </c>
      <c r="JW69" s="193">
        <f t="shared" si="310"/>
        <v>0.3554590145</v>
      </c>
      <c r="JX69" s="193">
        <f t="shared" si="310"/>
        <v>0</v>
      </c>
      <c r="JY69" s="193">
        <f t="shared" si="310"/>
        <v>0</v>
      </c>
      <c r="JZ69" s="193">
        <f t="shared" si="310"/>
        <v>0</v>
      </c>
      <c r="KA69" s="193">
        <f t="shared" si="310"/>
        <v>0</v>
      </c>
      <c r="KB69" s="193">
        <f t="shared" si="310"/>
        <v>0</v>
      </c>
      <c r="KC69" s="193">
        <f t="shared" si="310"/>
        <v>0</v>
      </c>
      <c r="KD69" s="193">
        <f t="shared" si="310"/>
        <v>0</v>
      </c>
      <c r="KE69" s="193">
        <f t="shared" si="310"/>
        <v>0</v>
      </c>
      <c r="KF69" s="193">
        <f t="shared" si="310"/>
        <v>0</v>
      </c>
      <c r="KG69" s="193">
        <f t="shared" si="310"/>
        <v>0</v>
      </c>
      <c r="KH69" s="193">
        <f t="shared" si="310"/>
        <v>0</v>
      </c>
      <c r="KI69" s="193">
        <f t="shared" si="310"/>
        <v>0</v>
      </c>
      <c r="KJ69" s="193">
        <f t="shared" si="310"/>
        <v>0</v>
      </c>
      <c r="KK69" s="193">
        <f t="shared" si="310"/>
        <v>0</v>
      </c>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row>
    <row r="70" ht="14.25" customHeight="1">
      <c r="A70" s="1">
        <v>3.0</v>
      </c>
      <c r="B70" s="1">
        <f t="shared" ref="B70:C70" si="311">B69+1</f>
        <v>60</v>
      </c>
      <c r="C70" s="267">
        <f t="shared" si="311"/>
        <v>43525</v>
      </c>
      <c r="D70" s="193">
        <f t="shared" si="15"/>
        <v>11.96246739</v>
      </c>
      <c r="E70" s="193">
        <f>(SUMIFS(Profile!$F$2:$F$17521,Profile!$B$2:$B$17521,$B70,Profile!$C$2:$C$17521,E$8))*$C$6</f>
        <v>0.1654554264</v>
      </c>
      <c r="F70" s="193">
        <f>(SUMIFS(Profile!$F$2:$F$17521,Profile!$B$2:$B$17521,$B70,Profile!$C$2:$C$17521,F$8))*$C$6</f>
        <v>0.1466263585</v>
      </c>
      <c r="G70" s="193">
        <f>(SUMIFS(Profile!$F$2:$F$17521,Profile!$B$2:$B$17521,$B70,Profile!$C$2:$C$17521,G$8))*$C$6</f>
        <v>0.1394152261</v>
      </c>
      <c r="H70" s="193">
        <f>(SUMIFS(Profile!$F$2:$F$17521,Profile!$B$2:$B$17521,$B70,Profile!$C$2:$C$17521,H$8))*$C$6</f>
        <v>0.1334059491</v>
      </c>
      <c r="I70" s="193">
        <f>(SUMIFS(Profile!$F$2:$F$17521,Profile!$B$2:$B$17521,$B70,Profile!$C$2:$C$17521,I$8))*$C$6</f>
        <v>0.1257941983</v>
      </c>
      <c r="J70" s="193">
        <f>(SUMIFS(Profile!$F$2:$F$17521,Profile!$B$2:$B$17521,$B70,Profile!$C$2:$C$17521,J$8))*$C$6</f>
        <v>0.122989869</v>
      </c>
      <c r="K70" s="193">
        <f>(SUMIFS(Profile!$F$2:$F$17521,Profile!$B$2:$B$17521,$B70,Profile!$C$2:$C$17521,K$8))*$C$6</f>
        <v>0.1241917244</v>
      </c>
      <c r="L70" s="193">
        <f>(SUMIFS(Profile!$F$2:$F$17521,Profile!$B$2:$B$17521,$B70,Profile!$C$2:$C$17521,L$8))*$C$6</f>
        <v>0.1233904875</v>
      </c>
      <c r="M70" s="193">
        <f>(SUMIFS(Profile!$F$2:$F$17521,Profile!$B$2:$B$17521,$B70,Profile!$C$2:$C$17521,M$8))*$C$6</f>
        <v>0.1249929614</v>
      </c>
      <c r="N70" s="193">
        <f>(SUMIFS(Profile!$F$2:$F$17521,Profile!$B$2:$B$17521,$B70,Profile!$C$2:$C$17521,N$8))*$C$6</f>
        <v>0.1306016199</v>
      </c>
      <c r="O70" s="193">
        <f>(SUMIFS(Profile!$F$2:$F$17521,Profile!$B$2:$B$17521,$B70,Profile!$C$2:$C$17521,O$8))*$C$6</f>
        <v>0.1330053307</v>
      </c>
      <c r="P70" s="193">
        <f>(SUMIFS(Profile!$F$2:$F$17521,Profile!$B$2:$B$17521,$B70,Profile!$C$2:$C$17521,P$8))*$C$6</f>
        <v>0.1482288324</v>
      </c>
      <c r="Q70" s="193">
        <f>(SUMIFS(Profile!$F$2:$F$17521,Profile!$B$2:$B$17521,$B70,Profile!$C$2:$C$17521,Q$8))*$C$6</f>
        <v>0.1742690327</v>
      </c>
      <c r="R70" s="193">
        <f>(SUMIFS(Profile!$F$2:$F$17521,Profile!$B$2:$B$17521,$B70,Profile!$C$2:$C$17521,R$8))*$C$6</f>
        <v>0.1987067591</v>
      </c>
      <c r="S70" s="193">
        <f>(SUMIFS(Profile!$F$2:$F$17521,Profile!$B$2:$B$17521,$B70,Profile!$C$2:$C$17521,S$8))*$C$6</f>
        <v>0.2331599471</v>
      </c>
      <c r="T70" s="193">
        <f>(SUMIFS(Profile!$F$2:$F$17521,Profile!$B$2:$B$17521,$B70,Profile!$C$2:$C$17521,T$8))*$C$6</f>
        <v>0.2608026213</v>
      </c>
      <c r="U70" s="193">
        <f>(SUMIFS(Profile!$F$2:$F$17521,Profile!$B$2:$B$17521,$B70,Profile!$C$2:$C$17521,U$8))*$C$6</f>
        <v>0.2692156091</v>
      </c>
      <c r="V70" s="193">
        <f>(SUMIFS(Profile!$F$2:$F$17521,Profile!$B$2:$B$17521,$B70,Profile!$C$2:$C$17521,V$8))*$C$6</f>
        <v>0.2732217937</v>
      </c>
      <c r="W70" s="193">
        <f>(SUMIFS(Profile!$F$2:$F$17521,Profile!$B$2:$B$17521,$B70,Profile!$C$2:$C$17521,W$8))*$C$6</f>
        <v>0.2704174645</v>
      </c>
      <c r="X70" s="193">
        <f>(SUMIFS(Profile!$F$2:$F$17521,Profile!$B$2:$B$17521,$B70,Profile!$C$2:$C$17521,X$8))*$C$6</f>
        <v>0.2632063321</v>
      </c>
      <c r="Y70" s="193">
        <f>(SUMIFS(Profile!$F$2:$F$17521,Profile!$B$2:$B$17521,$B70,Profile!$C$2:$C$17521,Y$8))*$C$6</f>
        <v>0.2515883966</v>
      </c>
      <c r="Z70" s="193">
        <f>(SUMIFS(Profile!$F$2:$F$17521,Profile!$B$2:$B$17521,$B70,Profile!$C$2:$C$17521,Z$8))*$C$6</f>
        <v>0.2487840673</v>
      </c>
      <c r="AA70" s="193">
        <f>(SUMIFS(Profile!$F$2:$F$17521,Profile!$B$2:$B$17521,$B70,Profile!$C$2:$C$17521,AA$8))*$C$6</f>
        <v>0.2431754088</v>
      </c>
      <c r="AB70" s="193">
        <f>(SUMIFS(Profile!$F$2:$F$17521,Profile!$B$2:$B$17521,$B70,Profile!$C$2:$C$17521,AB$8))*$C$6</f>
        <v>0.2411723165</v>
      </c>
      <c r="AC70" s="193">
        <f>(SUMIFS(Profile!$F$2:$F$17521,Profile!$B$2:$B$17521,$B70,Profile!$C$2:$C$17521,AC$8))*$C$6</f>
        <v>0.246780975</v>
      </c>
      <c r="AD70" s="193">
        <f>(SUMIFS(Profile!$F$2:$F$17521,Profile!$B$2:$B$17521,$B70,Profile!$C$2:$C$17521,AD$8))*$C$6</f>
        <v>0.2471815935</v>
      </c>
      <c r="AE70" s="193">
        <f>(SUMIFS(Profile!$F$2:$F$17521,Profile!$B$2:$B$17521,$B70,Profile!$C$2:$C$17521,AE$8))*$C$6</f>
        <v>0.2435760273</v>
      </c>
      <c r="AF70" s="193">
        <f>(SUMIFS(Profile!$F$2:$F$17521,Profile!$B$2:$B$17521,$B70,Profile!$C$2:$C$17521,AF$8))*$C$6</f>
        <v>0.2383679872</v>
      </c>
      <c r="AG70" s="193">
        <f>(SUMIFS(Profile!$F$2:$F$17521,Profile!$B$2:$B$17521,$B70,Profile!$C$2:$C$17521,AG$8))*$C$6</f>
        <v>0.2395698426</v>
      </c>
      <c r="AH70" s="193">
        <f>(SUMIFS(Profile!$F$2:$F$17521,Profile!$B$2:$B$17521,$B70,Profile!$C$2:$C$17521,AH$8))*$C$6</f>
        <v>0.2455791196</v>
      </c>
      <c r="AI70" s="193">
        <f>(SUMIFS(Profile!$F$2:$F$17521,Profile!$B$2:$B$17521,$B70,Profile!$C$2:$C$17521,AI$8))*$C$6</f>
        <v>0.2499859227</v>
      </c>
      <c r="AJ70" s="193">
        <f>(SUMIFS(Profile!$F$2:$F$17521,Profile!$B$2:$B$17521,$B70,Profile!$C$2:$C$17521,AJ$8))*$C$6</f>
        <v>0.264007569</v>
      </c>
      <c r="AK70" s="193">
        <f>(SUMIFS(Profile!$F$2:$F$17521,Profile!$B$2:$B$17521,$B70,Profile!$C$2:$C$17521,AK$8))*$C$6</f>
        <v>0.2860415846</v>
      </c>
      <c r="AL70" s="193">
        <f>(SUMIFS(Profile!$F$2:$F$17521,Profile!$B$2:$B$17521,$B70,Profile!$C$2:$C$17521,AL$8))*$C$6</f>
        <v>0.3208953912</v>
      </c>
      <c r="AM70" s="193">
        <f>(SUMIFS(Profile!$F$2:$F$17521,Profile!$B$2:$B$17521,$B70,Profile!$C$2:$C$17521,AM$8))*$C$6</f>
        <v>0.3733764102</v>
      </c>
      <c r="AN70" s="193">
        <f>(SUMIFS(Profile!$F$2:$F$17521,Profile!$B$2:$B$17521,$B70,Profile!$C$2:$C$17521,AN$8))*$C$6</f>
        <v>0.4091516392</v>
      </c>
      <c r="AO70" s="193">
        <f>(SUMIFS(Profile!$F$2:$F$17521,Profile!$B$2:$B$17521,$B70,Profile!$C$2:$C$17521,AO$8))*$C$6</f>
        <v>0.4270592846</v>
      </c>
      <c r="AP70" s="193">
        <f>(SUMIFS(Profile!$F$2:$F$17521,Profile!$B$2:$B$17521,$B70,Profile!$C$2:$C$17521,AP$8))*$C$6</f>
        <v>0.4246956357</v>
      </c>
      <c r="AQ70" s="193">
        <f>(SUMIFS(Profile!$F$2:$F$17521,Profile!$B$2:$B$17521,$B70,Profile!$C$2:$C$17521,AQ$8))*$C$6</f>
        <v>0.4108742986</v>
      </c>
      <c r="AR70" s="193">
        <f>(SUMIFS(Profile!$F$2:$F$17521,Profile!$B$2:$B$17521,$B70,Profile!$C$2:$C$17521,AR$8))*$C$6</f>
        <v>0.393807952</v>
      </c>
      <c r="AS70" s="193">
        <f>(SUMIFS(Profile!$F$2:$F$17521,Profile!$B$2:$B$17521,$B70,Profile!$C$2:$C$17521,AS$8))*$C$6</f>
        <v>0.3801869241</v>
      </c>
      <c r="AT70" s="193">
        <f>(SUMIFS(Profile!$F$2:$F$17521,Profile!$B$2:$B$17521,$B70,Profile!$C$2:$C$17521,AT$8))*$C$6</f>
        <v>0.3601560008</v>
      </c>
      <c r="AU70" s="193">
        <f>(SUMIFS(Profile!$F$2:$F$17521,Profile!$B$2:$B$17521,$B70,Profile!$C$2:$C$17521,AU$8))*$C$6</f>
        <v>0.3453331176</v>
      </c>
      <c r="AV70" s="193">
        <f>(SUMIFS(Profile!$F$2:$F$17521,Profile!$B$2:$B$17521,$B70,Profile!$C$2:$C$17521,AV$8))*$C$6</f>
        <v>0.3265040497</v>
      </c>
      <c r="AW70" s="193">
        <f>(SUMIFS(Profile!$F$2:$F$17521,Profile!$B$2:$B$17521,$B70,Profile!$C$2:$C$17521,AW$8))*$C$6</f>
        <v>0.3028675602</v>
      </c>
      <c r="AX70" s="193">
        <f>(SUMIFS(Profile!$F$2:$F$17521,Profile!$B$2:$B$17521,$B70,Profile!$C$2:$C$17521,AX$8))*$C$6</f>
        <v>0.2644081875</v>
      </c>
      <c r="AY70" s="193">
        <f>(SUMIFS(Profile!$F$2:$F$17521,Profile!$B$2:$B$17521,$B70,Profile!$C$2:$C$17521,AY$8))*$C$6</f>
        <v>0.2255481963</v>
      </c>
      <c r="AZ70" s="193">
        <f>(SUMIFS(Profile!$F$2:$F$17521,Profile!$B$2:$B$17521,$B70,Profile!$C$2:$C$17521,AZ$8))*$C$6</f>
        <v>0.1906943898</v>
      </c>
      <c r="BA70" s="193">
        <f t="shared" si="16"/>
        <v>5.187862607</v>
      </c>
      <c r="BB70" s="193">
        <f>(SUMIFS(Profile!$E$2:$E$17521,Profile!$B$2:$B$17521,$B70,Profile!$C$2:$C$17521,BB$8))*$C$9</f>
        <v>0</v>
      </c>
      <c r="BC70" s="193">
        <f>(SUMIFS(Profile!$E$2:$E$17521,Profile!$B$2:$B$17521,$B70,Profile!$C$2:$C$17521,BC$8))*$C$9</f>
        <v>0</v>
      </c>
      <c r="BD70" s="193">
        <f>(SUMIFS(Profile!$E$2:$E$17521,Profile!$B$2:$B$17521,$B70,Profile!$C$2:$C$17521,BD$8))*$C$9</f>
        <v>0</v>
      </c>
      <c r="BE70" s="193">
        <f>(SUMIFS(Profile!$E$2:$E$17521,Profile!$B$2:$B$17521,$B70,Profile!$C$2:$C$17521,BE$8))*$C$9</f>
        <v>0</v>
      </c>
      <c r="BF70" s="193">
        <f>(SUMIFS(Profile!$E$2:$E$17521,Profile!$B$2:$B$17521,$B70,Profile!$C$2:$C$17521,BF$8))*$C$9</f>
        <v>0</v>
      </c>
      <c r="BG70" s="193">
        <f>(SUMIFS(Profile!$E$2:$E$17521,Profile!$B$2:$B$17521,$B70,Profile!$C$2:$C$17521,BG$8))*$C$9</f>
        <v>0</v>
      </c>
      <c r="BH70" s="193">
        <f>(SUMIFS(Profile!$E$2:$E$17521,Profile!$B$2:$B$17521,$B70,Profile!$C$2:$C$17521,BH$8))*$C$9</f>
        <v>0</v>
      </c>
      <c r="BI70" s="193">
        <f>(SUMIFS(Profile!$E$2:$E$17521,Profile!$B$2:$B$17521,$B70,Profile!$C$2:$C$17521,BI$8))*$C$9</f>
        <v>0</v>
      </c>
      <c r="BJ70" s="193">
        <f>(SUMIFS(Profile!$E$2:$E$17521,Profile!$B$2:$B$17521,$B70,Profile!$C$2:$C$17521,BJ$8))*$C$9</f>
        <v>0</v>
      </c>
      <c r="BK70" s="193">
        <f>(SUMIFS(Profile!$E$2:$E$17521,Profile!$B$2:$B$17521,$B70,Profile!$C$2:$C$17521,BK$8))*$C$9</f>
        <v>0.00001467405364</v>
      </c>
      <c r="BL70" s="193">
        <f>(SUMIFS(Profile!$E$2:$E$17521,Profile!$B$2:$B$17521,$B70,Profile!$C$2:$C$17521,BL$8))*$C$9</f>
        <v>0.000255747792</v>
      </c>
      <c r="BM70" s="193">
        <f>(SUMIFS(Profile!$E$2:$E$17521,Profile!$B$2:$B$17521,$B70,Profile!$C$2:$C$17521,BM$8))*$C$9</f>
        <v>0.000942041993</v>
      </c>
      <c r="BN70" s="193">
        <f>(SUMIFS(Profile!$E$2:$E$17521,Profile!$B$2:$B$17521,$B70,Profile!$C$2:$C$17521,BN$8))*$C$9</f>
        <v>0.001879568893</v>
      </c>
      <c r="BO70" s="193">
        <f>(SUMIFS(Profile!$E$2:$E$17521,Profile!$B$2:$B$17521,$B70,Profile!$C$2:$C$17521,BO$8))*$C$9</f>
        <v>0.01087923834</v>
      </c>
      <c r="BP70" s="193">
        <f>(SUMIFS(Profile!$E$2:$E$17521,Profile!$B$2:$B$17521,$B70,Profile!$C$2:$C$17521,BP$8))*$C$9</f>
        <v>0.02667314946</v>
      </c>
      <c r="BQ70" s="193">
        <f>(SUMIFS(Profile!$E$2:$E$17521,Profile!$B$2:$B$17521,$B70,Profile!$C$2:$C$17521,BQ$8))*$C$9</f>
        <v>0.06791542916</v>
      </c>
      <c r="BR70" s="193">
        <f>(SUMIFS(Profile!$E$2:$E$17521,Profile!$B$2:$B$17521,$B70,Profile!$C$2:$C$17521,BR$8))*$C$9</f>
        <v>0.123485943</v>
      </c>
      <c r="BS70" s="193">
        <f>(SUMIFS(Profile!$E$2:$E$17521,Profile!$B$2:$B$17521,$B70,Profile!$C$2:$C$17521,BS$8))*$C$9</f>
        <v>0.1828758909</v>
      </c>
      <c r="BT70" s="193">
        <f>(SUMIFS(Profile!$E$2:$E$17521,Profile!$B$2:$B$17521,$B70,Profile!$C$2:$C$17521,BT$8))*$C$9</f>
        <v>0.2454108253</v>
      </c>
      <c r="BU70" s="193">
        <f>(SUMIFS(Profile!$E$2:$E$17521,Profile!$B$2:$B$17521,$B70,Profile!$C$2:$C$17521,BU$8))*$C$9</f>
        <v>0.2874277596</v>
      </c>
      <c r="BV70" s="193">
        <f>(SUMIFS(Profile!$E$2:$E$17521,Profile!$B$2:$B$17521,$B70,Profile!$C$2:$C$17521,BV$8))*$C$9</f>
        <v>0.3309821061</v>
      </c>
      <c r="BW70" s="193">
        <f>(SUMIFS(Profile!$E$2:$E$17521,Profile!$B$2:$B$17521,$B70,Profile!$C$2:$C$17521,BW$8))*$C$9</f>
        <v>0.3455017818</v>
      </c>
      <c r="BX70" s="193">
        <f>(SUMIFS(Profile!$E$2:$E$17521,Profile!$B$2:$B$17521,$B70,Profile!$C$2:$C$17521,BX$8))*$C$9</f>
        <v>0.3640316068</v>
      </c>
      <c r="BY70" s="193">
        <f>(SUMIFS(Profile!$E$2:$E$17521,Profile!$B$2:$B$17521,$B70,Profile!$C$2:$C$17521,BY$8))*$C$9</f>
        <v>0.3845240989</v>
      </c>
      <c r="BZ70" s="193">
        <f>(SUMIFS(Profile!$E$2:$E$17521,Profile!$B$2:$B$17521,$B70,Profile!$C$2:$C$17521,BZ$8))*$C$9</f>
        <v>0.3772871148</v>
      </c>
      <c r="CA70" s="193">
        <f>(SUMIFS(Profile!$E$2:$E$17521,Profile!$B$2:$B$17521,$B70,Profile!$C$2:$C$17521,CA$8))*$C$9</f>
        <v>0.433320954</v>
      </c>
      <c r="CB70" s="193">
        <f>(SUMIFS(Profile!$E$2:$E$17521,Profile!$B$2:$B$17521,$B70,Profile!$C$2:$C$17521,CB$8))*$C$9</f>
        <v>0.4206829535</v>
      </c>
      <c r="CC70" s="193">
        <f>(SUMIFS(Profile!$E$2:$E$17521,Profile!$B$2:$B$17521,$B70,Profile!$C$2:$C$17521,CC$8))*$C$9</f>
        <v>0.3884341213</v>
      </c>
      <c r="CD70" s="193">
        <f>(SUMIFS(Profile!$E$2:$E$17521,Profile!$B$2:$B$17521,$B70,Profile!$C$2:$C$17521,CD$8))*$C$9</f>
        <v>0.3281428272</v>
      </c>
      <c r="CE70" s="193">
        <f>(SUMIFS(Profile!$E$2:$E$17521,Profile!$B$2:$B$17521,$B70,Profile!$C$2:$C$17521,CE$8))*$C$9</f>
        <v>0.2746606951</v>
      </c>
      <c r="CF70" s="193">
        <f>(SUMIFS(Profile!$E$2:$E$17521,Profile!$B$2:$B$17521,$B70,Profile!$C$2:$C$17521,CF$8))*$C$9</f>
        <v>0.2079437153</v>
      </c>
      <c r="CG70" s="193">
        <f>(SUMIFS(Profile!$E$2:$E$17521,Profile!$B$2:$B$17521,$B70,Profile!$C$2:$C$17521,CG$8))*$C$9</f>
        <v>0.1618153603</v>
      </c>
      <c r="CH70" s="193">
        <f>(SUMIFS(Profile!$E$2:$E$17521,Profile!$B$2:$B$17521,$B70,Profile!$C$2:$C$17521,CH$8))*$C$9</f>
        <v>0.1074692578</v>
      </c>
      <c r="CI70" s="193">
        <f>(SUMIFS(Profile!$E$2:$E$17521,Profile!$B$2:$B$17521,$B70,Profile!$C$2:$C$17521,CI$8))*$C$9</f>
        <v>0.06512402016</v>
      </c>
      <c r="CJ70" s="193">
        <f>(SUMIFS(Profile!$E$2:$E$17521,Profile!$B$2:$B$17521,$B70,Profile!$C$2:$C$17521,CJ$8))*$C$9</f>
        <v>0.0317477961</v>
      </c>
      <c r="CK70" s="193">
        <f>(SUMIFS(Profile!$E$2:$E$17521,Profile!$B$2:$B$17521,$B70,Profile!$C$2:$C$17521,CK$8))*$C$9</f>
        <v>0.01136658645</v>
      </c>
      <c r="CL70" s="193">
        <f>(SUMIFS(Profile!$E$2:$E$17521,Profile!$B$2:$B$17521,$B70,Profile!$C$2:$C$17521,CL$8))*$C$9</f>
        <v>0.002925135528</v>
      </c>
      <c r="CM70" s="193">
        <f>(SUMIFS(Profile!$E$2:$E$17521,Profile!$B$2:$B$17521,$B70,Profile!$C$2:$C$17521,CM$8))*$C$9</f>
        <v>0.002496524159</v>
      </c>
      <c r="CN70" s="193">
        <f>(SUMIFS(Profile!$E$2:$E$17521,Profile!$B$2:$B$17521,$B70,Profile!$C$2:$C$17521,CN$8))*$C$9</f>
        <v>0.001153767624</v>
      </c>
      <c r="CO70" s="193">
        <f>(SUMIFS(Profile!$E$2:$E$17521,Profile!$B$2:$B$17521,$B70,Profile!$C$2:$C$17521,CO$8))*$C$9</f>
        <v>0.0003813641413</v>
      </c>
      <c r="CP70" s="193">
        <f>(SUMIFS(Profile!$E$2:$E$17521,Profile!$B$2:$B$17521,$B70,Profile!$C$2:$C$17521,CP$8))*$C$9</f>
        <v>0.0001030408822</v>
      </c>
      <c r="CQ70" s="193">
        <f>(SUMIFS(Profile!$E$2:$E$17521,Profile!$B$2:$B$17521,$B70,Profile!$C$2:$C$17521,CQ$8))*$C$9</f>
        <v>0.000007510374157</v>
      </c>
      <c r="CR70" s="193">
        <f>(SUMIFS(Profile!$E$2:$E$17521,Profile!$B$2:$B$17521,$B70,Profile!$C$2:$C$17521,CR$8))*$C$9</f>
        <v>0</v>
      </c>
      <c r="CS70" s="193">
        <f>(SUMIFS(Profile!$E$2:$E$17521,Profile!$B$2:$B$17521,$B70,Profile!$C$2:$C$17521,CS$8))*$C$9</f>
        <v>0</v>
      </c>
      <c r="CT70" s="193">
        <f>(SUMIFS(Profile!$E$2:$E$17521,Profile!$B$2:$B$17521,$B70,Profile!$C$2:$C$17521,CT$8))*$C$9</f>
        <v>0</v>
      </c>
      <c r="CU70" s="193">
        <f>(SUMIFS(Profile!$E$2:$E$17521,Profile!$B$2:$B$17521,$B70,Profile!$C$2:$C$17521,CU$8))*$C$9</f>
        <v>0</v>
      </c>
      <c r="CV70" s="193">
        <f>(SUMIFS(Profile!$E$2:$E$17521,Profile!$B$2:$B$17521,$B70,Profile!$C$2:$C$17521,CV$8))*$C$9</f>
        <v>0</v>
      </c>
      <c r="CW70" s="193">
        <f>(SUMIFS(Profile!$E$2:$E$17521,Profile!$B$2:$B$17521,$B70,Profile!$C$2:$C$17521,CW$8))*$C$9</f>
        <v>0</v>
      </c>
      <c r="CX70" s="193">
        <f t="shared" si="17"/>
        <v>1.226013953</v>
      </c>
      <c r="CY70" s="193">
        <f t="shared" ref="CY70:ET70" si="312">MAX(BB70-E70,0)</f>
        <v>0</v>
      </c>
      <c r="CZ70" s="193">
        <f t="shared" si="312"/>
        <v>0</v>
      </c>
      <c r="DA70" s="193">
        <f t="shared" si="312"/>
        <v>0</v>
      </c>
      <c r="DB70" s="193">
        <f t="shared" si="312"/>
        <v>0</v>
      </c>
      <c r="DC70" s="193">
        <f t="shared" si="312"/>
        <v>0</v>
      </c>
      <c r="DD70" s="193">
        <f t="shared" si="312"/>
        <v>0</v>
      </c>
      <c r="DE70" s="193">
        <f t="shared" si="312"/>
        <v>0</v>
      </c>
      <c r="DF70" s="193">
        <f t="shared" si="312"/>
        <v>0</v>
      </c>
      <c r="DG70" s="193">
        <f t="shared" si="312"/>
        <v>0</v>
      </c>
      <c r="DH70" s="193">
        <f t="shared" si="312"/>
        <v>0</v>
      </c>
      <c r="DI70" s="193">
        <f t="shared" si="312"/>
        <v>0</v>
      </c>
      <c r="DJ70" s="193">
        <f t="shared" si="312"/>
        <v>0</v>
      </c>
      <c r="DK70" s="193">
        <f t="shared" si="312"/>
        <v>0</v>
      </c>
      <c r="DL70" s="193">
        <f t="shared" si="312"/>
        <v>0</v>
      </c>
      <c r="DM70" s="193">
        <f t="shared" si="312"/>
        <v>0</v>
      </c>
      <c r="DN70" s="193">
        <f t="shared" si="312"/>
        <v>0</v>
      </c>
      <c r="DO70" s="193">
        <f t="shared" si="312"/>
        <v>0</v>
      </c>
      <c r="DP70" s="193">
        <f t="shared" si="312"/>
        <v>0</v>
      </c>
      <c r="DQ70" s="193">
        <f t="shared" si="312"/>
        <v>0</v>
      </c>
      <c r="DR70" s="193">
        <f t="shared" si="312"/>
        <v>0.02422142754</v>
      </c>
      <c r="DS70" s="193">
        <f t="shared" si="312"/>
        <v>0.0793937095</v>
      </c>
      <c r="DT70" s="193">
        <f t="shared" si="312"/>
        <v>0.09671771446</v>
      </c>
      <c r="DU70" s="193">
        <f t="shared" si="312"/>
        <v>0.120856198</v>
      </c>
      <c r="DV70" s="193">
        <f t="shared" si="312"/>
        <v>0.1433517824</v>
      </c>
      <c r="DW70" s="193">
        <f t="shared" si="312"/>
        <v>0.1305061398</v>
      </c>
      <c r="DX70" s="193">
        <f t="shared" si="312"/>
        <v>0.1861393605</v>
      </c>
      <c r="DY70" s="193">
        <f t="shared" si="312"/>
        <v>0.1771069262</v>
      </c>
      <c r="DZ70" s="193">
        <f t="shared" si="312"/>
        <v>0.1500661341</v>
      </c>
      <c r="EA70" s="193">
        <f t="shared" si="312"/>
        <v>0.08857298462</v>
      </c>
      <c r="EB70" s="193">
        <f t="shared" si="312"/>
        <v>0.02908157546</v>
      </c>
      <c r="EC70" s="193">
        <f t="shared" si="312"/>
        <v>0</v>
      </c>
      <c r="ED70" s="193">
        <f t="shared" si="312"/>
        <v>0</v>
      </c>
      <c r="EE70" s="193">
        <f t="shared" si="312"/>
        <v>0</v>
      </c>
      <c r="EF70" s="193">
        <f t="shared" si="312"/>
        <v>0</v>
      </c>
      <c r="EG70" s="193">
        <f t="shared" si="312"/>
        <v>0</v>
      </c>
      <c r="EH70" s="193">
        <f t="shared" si="312"/>
        <v>0</v>
      </c>
      <c r="EI70" s="193">
        <f t="shared" si="312"/>
        <v>0</v>
      </c>
      <c r="EJ70" s="193">
        <f t="shared" si="312"/>
        <v>0</v>
      </c>
      <c r="EK70" s="193">
        <f t="shared" si="312"/>
        <v>0</v>
      </c>
      <c r="EL70" s="193">
        <f t="shared" si="312"/>
        <v>0</v>
      </c>
      <c r="EM70" s="193">
        <f t="shared" si="312"/>
        <v>0</v>
      </c>
      <c r="EN70" s="193">
        <f t="shared" si="312"/>
        <v>0</v>
      </c>
      <c r="EO70" s="193">
        <f t="shared" si="312"/>
        <v>0</v>
      </c>
      <c r="EP70" s="193">
        <f t="shared" si="312"/>
        <v>0</v>
      </c>
      <c r="EQ70" s="193">
        <f t="shared" si="312"/>
        <v>0</v>
      </c>
      <c r="ER70" s="193">
        <f t="shared" si="312"/>
        <v>0</v>
      </c>
      <c r="ES70" s="193">
        <f t="shared" si="312"/>
        <v>0</v>
      </c>
      <c r="ET70" s="193">
        <f t="shared" si="312"/>
        <v>0</v>
      </c>
      <c r="EU70" s="193">
        <f t="shared" si="19"/>
        <v>3.961848654</v>
      </c>
      <c r="EV70" s="193">
        <f t="shared" ref="EV70:GQ70" si="313">BB70-CY70</f>
        <v>0</v>
      </c>
      <c r="EW70" s="193">
        <f t="shared" si="313"/>
        <v>0</v>
      </c>
      <c r="EX70" s="193">
        <f t="shared" si="313"/>
        <v>0</v>
      </c>
      <c r="EY70" s="193">
        <f t="shared" si="313"/>
        <v>0</v>
      </c>
      <c r="EZ70" s="193">
        <f t="shared" si="313"/>
        <v>0</v>
      </c>
      <c r="FA70" s="193">
        <f t="shared" si="313"/>
        <v>0</v>
      </c>
      <c r="FB70" s="193">
        <f t="shared" si="313"/>
        <v>0</v>
      </c>
      <c r="FC70" s="193">
        <f t="shared" si="313"/>
        <v>0</v>
      </c>
      <c r="FD70" s="193">
        <f t="shared" si="313"/>
        <v>0</v>
      </c>
      <c r="FE70" s="193">
        <f t="shared" si="313"/>
        <v>0.00001467405364</v>
      </c>
      <c r="FF70" s="193">
        <f t="shared" si="313"/>
        <v>0.000255747792</v>
      </c>
      <c r="FG70" s="193">
        <f t="shared" si="313"/>
        <v>0.000942041993</v>
      </c>
      <c r="FH70" s="193">
        <f t="shared" si="313"/>
        <v>0.001879568893</v>
      </c>
      <c r="FI70" s="193">
        <f t="shared" si="313"/>
        <v>0.01087923834</v>
      </c>
      <c r="FJ70" s="193">
        <f t="shared" si="313"/>
        <v>0.02667314946</v>
      </c>
      <c r="FK70" s="193">
        <f t="shared" si="313"/>
        <v>0.06791542916</v>
      </c>
      <c r="FL70" s="193">
        <f t="shared" si="313"/>
        <v>0.123485943</v>
      </c>
      <c r="FM70" s="193">
        <f t="shared" si="313"/>
        <v>0.1828758909</v>
      </c>
      <c r="FN70" s="193">
        <f t="shared" si="313"/>
        <v>0.2454108253</v>
      </c>
      <c r="FO70" s="193">
        <f t="shared" si="313"/>
        <v>0.2632063321</v>
      </c>
      <c r="FP70" s="193">
        <f t="shared" si="313"/>
        <v>0.2515883966</v>
      </c>
      <c r="FQ70" s="193">
        <f t="shared" si="313"/>
        <v>0.2487840673</v>
      </c>
      <c r="FR70" s="193">
        <f t="shared" si="313"/>
        <v>0.2431754088</v>
      </c>
      <c r="FS70" s="193">
        <f t="shared" si="313"/>
        <v>0.2411723165</v>
      </c>
      <c r="FT70" s="193">
        <f t="shared" si="313"/>
        <v>0.246780975</v>
      </c>
      <c r="FU70" s="193">
        <f t="shared" si="313"/>
        <v>0.2471815935</v>
      </c>
      <c r="FV70" s="193">
        <f t="shared" si="313"/>
        <v>0.2435760273</v>
      </c>
      <c r="FW70" s="193">
        <f t="shared" si="313"/>
        <v>0.2383679872</v>
      </c>
      <c r="FX70" s="193">
        <f t="shared" si="313"/>
        <v>0.2395698426</v>
      </c>
      <c r="FY70" s="193">
        <f t="shared" si="313"/>
        <v>0.2455791196</v>
      </c>
      <c r="FZ70" s="193">
        <f t="shared" si="313"/>
        <v>0.2079437153</v>
      </c>
      <c r="GA70" s="193">
        <f t="shared" si="313"/>
        <v>0.1618153603</v>
      </c>
      <c r="GB70" s="193">
        <f t="shared" si="313"/>
        <v>0.1074692578</v>
      </c>
      <c r="GC70" s="193">
        <f t="shared" si="313"/>
        <v>0.06512402016</v>
      </c>
      <c r="GD70" s="193">
        <f t="shared" si="313"/>
        <v>0.0317477961</v>
      </c>
      <c r="GE70" s="193">
        <f t="shared" si="313"/>
        <v>0.01136658645</v>
      </c>
      <c r="GF70" s="193">
        <f t="shared" si="313"/>
        <v>0.002925135528</v>
      </c>
      <c r="GG70" s="193">
        <f t="shared" si="313"/>
        <v>0.002496524159</v>
      </c>
      <c r="GH70" s="193">
        <f t="shared" si="313"/>
        <v>0.001153767624</v>
      </c>
      <c r="GI70" s="193">
        <f t="shared" si="313"/>
        <v>0.0003813641413</v>
      </c>
      <c r="GJ70" s="193">
        <f t="shared" si="313"/>
        <v>0.0001030408822</v>
      </c>
      <c r="GK70" s="193">
        <f t="shared" si="313"/>
        <v>0.000007510374157</v>
      </c>
      <c r="GL70" s="193">
        <f t="shared" si="313"/>
        <v>0</v>
      </c>
      <c r="GM70" s="193">
        <f t="shared" si="313"/>
        <v>0</v>
      </c>
      <c r="GN70" s="193">
        <f t="shared" si="313"/>
        <v>0</v>
      </c>
      <c r="GO70" s="193">
        <f t="shared" si="313"/>
        <v>0</v>
      </c>
      <c r="GP70" s="193">
        <f t="shared" si="313"/>
        <v>0</v>
      </c>
      <c r="GQ70" s="193">
        <f t="shared" si="313"/>
        <v>0</v>
      </c>
      <c r="GR70" s="193">
        <f t="shared" si="21"/>
        <v>8.000618737</v>
      </c>
      <c r="GS70" s="193">
        <f t="shared" ref="GS70:IN70" si="314">E70-EV70</f>
        <v>0.1654554264</v>
      </c>
      <c r="GT70" s="193">
        <f t="shared" si="314"/>
        <v>0.1466263585</v>
      </c>
      <c r="GU70" s="193">
        <f t="shared" si="314"/>
        <v>0.1394152261</v>
      </c>
      <c r="GV70" s="193">
        <f t="shared" si="314"/>
        <v>0.1334059491</v>
      </c>
      <c r="GW70" s="193">
        <f t="shared" si="314"/>
        <v>0.1257941983</v>
      </c>
      <c r="GX70" s="193">
        <f t="shared" si="314"/>
        <v>0.122989869</v>
      </c>
      <c r="GY70" s="193">
        <f t="shared" si="314"/>
        <v>0.1241917244</v>
      </c>
      <c r="GZ70" s="193">
        <f t="shared" si="314"/>
        <v>0.1233904875</v>
      </c>
      <c r="HA70" s="193">
        <f t="shared" si="314"/>
        <v>0.1249929614</v>
      </c>
      <c r="HB70" s="193">
        <f t="shared" si="314"/>
        <v>0.1305869458</v>
      </c>
      <c r="HC70" s="193">
        <f t="shared" si="314"/>
        <v>0.1327495829</v>
      </c>
      <c r="HD70" s="193">
        <f t="shared" si="314"/>
        <v>0.1472867904</v>
      </c>
      <c r="HE70" s="193">
        <f t="shared" si="314"/>
        <v>0.1723894638</v>
      </c>
      <c r="HF70" s="193">
        <f t="shared" si="314"/>
        <v>0.1878275207</v>
      </c>
      <c r="HG70" s="193">
        <f t="shared" si="314"/>
        <v>0.2064867977</v>
      </c>
      <c r="HH70" s="193">
        <f t="shared" si="314"/>
        <v>0.1928871921</v>
      </c>
      <c r="HI70" s="193">
        <f t="shared" si="314"/>
        <v>0.1457296661</v>
      </c>
      <c r="HJ70" s="193">
        <f t="shared" si="314"/>
        <v>0.09034590287</v>
      </c>
      <c r="HK70" s="193">
        <f t="shared" si="314"/>
        <v>0.02500663916</v>
      </c>
      <c r="HL70" s="193">
        <f t="shared" si="314"/>
        <v>0</v>
      </c>
      <c r="HM70" s="193">
        <f t="shared" si="314"/>
        <v>0</v>
      </c>
      <c r="HN70" s="193">
        <f t="shared" si="314"/>
        <v>0</v>
      </c>
      <c r="HO70" s="193">
        <f t="shared" si="314"/>
        <v>0</v>
      </c>
      <c r="HP70" s="193">
        <f t="shared" si="314"/>
        <v>0</v>
      </c>
      <c r="HQ70" s="193">
        <f t="shared" si="314"/>
        <v>0</v>
      </c>
      <c r="HR70" s="193">
        <f t="shared" si="314"/>
        <v>0</v>
      </c>
      <c r="HS70" s="193">
        <f t="shared" si="314"/>
        <v>0</v>
      </c>
      <c r="HT70" s="193">
        <f t="shared" si="314"/>
        <v>0</v>
      </c>
      <c r="HU70" s="193">
        <f t="shared" si="314"/>
        <v>0</v>
      </c>
      <c r="HV70" s="193">
        <f t="shared" si="314"/>
        <v>0</v>
      </c>
      <c r="HW70" s="193">
        <f t="shared" si="314"/>
        <v>0.04204220746</v>
      </c>
      <c r="HX70" s="193">
        <f t="shared" si="314"/>
        <v>0.1021922088</v>
      </c>
      <c r="HY70" s="193">
        <f t="shared" si="314"/>
        <v>0.1785723268</v>
      </c>
      <c r="HZ70" s="193">
        <f t="shared" si="314"/>
        <v>0.255771371</v>
      </c>
      <c r="IA70" s="193">
        <f t="shared" si="314"/>
        <v>0.3416286141</v>
      </c>
      <c r="IB70" s="193">
        <f t="shared" si="314"/>
        <v>0.3977850528</v>
      </c>
      <c r="IC70" s="193">
        <f t="shared" si="314"/>
        <v>0.4241341491</v>
      </c>
      <c r="ID70" s="193">
        <f t="shared" si="314"/>
        <v>0.4221991115</v>
      </c>
      <c r="IE70" s="193">
        <f t="shared" si="314"/>
        <v>0.409720531</v>
      </c>
      <c r="IF70" s="193">
        <f t="shared" si="314"/>
        <v>0.3934265878</v>
      </c>
      <c r="IG70" s="193">
        <f t="shared" si="314"/>
        <v>0.3800838832</v>
      </c>
      <c r="IH70" s="193">
        <f t="shared" si="314"/>
        <v>0.3601484905</v>
      </c>
      <c r="II70" s="193">
        <f t="shared" si="314"/>
        <v>0.3453331176</v>
      </c>
      <c r="IJ70" s="193">
        <f t="shared" si="314"/>
        <v>0.3265040497</v>
      </c>
      <c r="IK70" s="193">
        <f t="shared" si="314"/>
        <v>0.3028675602</v>
      </c>
      <c r="IL70" s="193">
        <f t="shared" si="314"/>
        <v>0.2644081875</v>
      </c>
      <c r="IM70" s="193">
        <f t="shared" si="314"/>
        <v>0.2255481963</v>
      </c>
      <c r="IN70" s="193">
        <f t="shared" si="314"/>
        <v>0.1906943898</v>
      </c>
      <c r="IO70" s="193">
        <f t="shared" si="23"/>
        <v>1.226013953</v>
      </c>
      <c r="IP70" s="193">
        <f t="shared" si="29"/>
        <v>0</v>
      </c>
      <c r="IQ70" s="193">
        <f t="shared" ref="IQ70:KK70" si="315">MAX((MIN(CZ70+IP70,$IO$7))-GT70,0)</f>
        <v>0</v>
      </c>
      <c r="IR70" s="193">
        <f t="shared" si="315"/>
        <v>0</v>
      </c>
      <c r="IS70" s="193">
        <f t="shared" si="315"/>
        <v>0</v>
      </c>
      <c r="IT70" s="193">
        <f t="shared" si="315"/>
        <v>0</v>
      </c>
      <c r="IU70" s="193">
        <f t="shared" si="315"/>
        <v>0</v>
      </c>
      <c r="IV70" s="193">
        <f t="shared" si="315"/>
        <v>0</v>
      </c>
      <c r="IW70" s="193">
        <f t="shared" si="315"/>
        <v>0</v>
      </c>
      <c r="IX70" s="193">
        <f t="shared" si="315"/>
        <v>0</v>
      </c>
      <c r="IY70" s="193">
        <f t="shared" si="315"/>
        <v>0</v>
      </c>
      <c r="IZ70" s="193">
        <f t="shared" si="315"/>
        <v>0</v>
      </c>
      <c r="JA70" s="193">
        <f t="shared" si="315"/>
        <v>0</v>
      </c>
      <c r="JB70" s="193">
        <f t="shared" si="315"/>
        <v>0</v>
      </c>
      <c r="JC70" s="193">
        <f t="shared" si="315"/>
        <v>0</v>
      </c>
      <c r="JD70" s="193">
        <f t="shared" si="315"/>
        <v>0</v>
      </c>
      <c r="JE70" s="193">
        <f t="shared" si="315"/>
        <v>0</v>
      </c>
      <c r="JF70" s="193">
        <f t="shared" si="315"/>
        <v>0</v>
      </c>
      <c r="JG70" s="193">
        <f t="shared" si="315"/>
        <v>0</v>
      </c>
      <c r="JH70" s="193">
        <f t="shared" si="315"/>
        <v>0</v>
      </c>
      <c r="JI70" s="193">
        <f t="shared" si="315"/>
        <v>0.02422142754</v>
      </c>
      <c r="JJ70" s="193">
        <f t="shared" si="315"/>
        <v>0.103615137</v>
      </c>
      <c r="JK70" s="193">
        <f t="shared" si="315"/>
        <v>0.2003328515</v>
      </c>
      <c r="JL70" s="193">
        <f t="shared" si="315"/>
        <v>0.3211890495</v>
      </c>
      <c r="JM70" s="193">
        <f t="shared" si="315"/>
        <v>0.4645408319</v>
      </c>
      <c r="JN70" s="193">
        <f t="shared" si="315"/>
        <v>0.5950469717</v>
      </c>
      <c r="JO70" s="193">
        <f t="shared" si="315"/>
        <v>0.7811863322</v>
      </c>
      <c r="JP70" s="193">
        <f t="shared" si="315"/>
        <v>0.9582932585</v>
      </c>
      <c r="JQ70" s="193">
        <f t="shared" si="315"/>
        <v>1.108359393</v>
      </c>
      <c r="JR70" s="193">
        <f t="shared" si="315"/>
        <v>1.196932377</v>
      </c>
      <c r="JS70" s="193">
        <f t="shared" si="315"/>
        <v>1.226013953</v>
      </c>
      <c r="JT70" s="193">
        <f t="shared" si="315"/>
        <v>1.183971745</v>
      </c>
      <c r="JU70" s="193">
        <f t="shared" si="315"/>
        <v>1.081779536</v>
      </c>
      <c r="JV70" s="193">
        <f t="shared" si="315"/>
        <v>0.9032072096</v>
      </c>
      <c r="JW70" s="193">
        <f t="shared" si="315"/>
        <v>0.6474358386</v>
      </c>
      <c r="JX70" s="193">
        <f t="shared" si="315"/>
        <v>0.3058072245</v>
      </c>
      <c r="JY70" s="193">
        <f t="shared" si="315"/>
        <v>0</v>
      </c>
      <c r="JZ70" s="193">
        <f t="shared" si="315"/>
        <v>0</v>
      </c>
      <c r="KA70" s="193">
        <f t="shared" si="315"/>
        <v>0</v>
      </c>
      <c r="KB70" s="193">
        <f t="shared" si="315"/>
        <v>0</v>
      </c>
      <c r="KC70" s="193">
        <f t="shared" si="315"/>
        <v>0</v>
      </c>
      <c r="KD70" s="193">
        <f t="shared" si="315"/>
        <v>0</v>
      </c>
      <c r="KE70" s="193">
        <f t="shared" si="315"/>
        <v>0</v>
      </c>
      <c r="KF70" s="193">
        <f t="shared" si="315"/>
        <v>0</v>
      </c>
      <c r="KG70" s="193">
        <f t="shared" si="315"/>
        <v>0</v>
      </c>
      <c r="KH70" s="193">
        <f t="shared" si="315"/>
        <v>0</v>
      </c>
      <c r="KI70" s="193">
        <f t="shared" si="315"/>
        <v>0</v>
      </c>
      <c r="KJ70" s="193">
        <f t="shared" si="315"/>
        <v>0</v>
      </c>
      <c r="KK70" s="193">
        <f t="shared" si="315"/>
        <v>0</v>
      </c>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row>
    <row r="71" ht="14.25" customHeight="1">
      <c r="A71" s="1">
        <v>3.0</v>
      </c>
      <c r="B71" s="1">
        <f t="shared" ref="B71:C71" si="316">B70+1</f>
        <v>61</v>
      </c>
      <c r="C71" s="267">
        <f t="shared" si="316"/>
        <v>43526</v>
      </c>
      <c r="D71" s="193">
        <f t="shared" si="15"/>
        <v>11.99431656</v>
      </c>
      <c r="E71" s="193">
        <f>(SUMIFS(Profile!$F$2:$F$17521,Profile!$B$2:$B$17521,$B71,Profile!$C$2:$C$17521,E$8))*$C$6</f>
        <v>0.1682597557</v>
      </c>
      <c r="F71" s="193">
        <f>(SUMIFS(Profile!$F$2:$F$17521,Profile!$B$2:$B$17521,$B71,Profile!$C$2:$C$17521,F$8))*$C$6</f>
        <v>0.1482288324</v>
      </c>
      <c r="G71" s="193">
        <f>(SUMIFS(Profile!$F$2:$F$17521,Profile!$B$2:$B$17521,$B71,Profile!$C$2:$C$17521,G$8))*$C$6</f>
        <v>0.1402164631</v>
      </c>
      <c r="H71" s="193">
        <f>(SUMIFS(Profile!$F$2:$F$17521,Profile!$B$2:$B$17521,$B71,Profile!$C$2:$C$17521,H$8))*$C$6</f>
        <v>0.1334059491</v>
      </c>
      <c r="I71" s="193">
        <f>(SUMIFS(Profile!$F$2:$F$17521,Profile!$B$2:$B$17521,$B71,Profile!$C$2:$C$17521,I$8))*$C$6</f>
        <v>0.1265954352</v>
      </c>
      <c r="J71" s="193">
        <f>(SUMIFS(Profile!$F$2:$F$17521,Profile!$B$2:$B$17521,$B71,Profile!$C$2:$C$17521,J$8))*$C$6</f>
        <v>0.1241917244</v>
      </c>
      <c r="K71" s="193">
        <f>(SUMIFS(Profile!$F$2:$F$17521,Profile!$B$2:$B$17521,$B71,Profile!$C$2:$C$17521,K$8))*$C$6</f>
        <v>0.1245923429</v>
      </c>
      <c r="L71" s="193">
        <f>(SUMIFS(Profile!$F$2:$F$17521,Profile!$B$2:$B$17521,$B71,Profile!$C$2:$C$17521,L$8))*$C$6</f>
        <v>0.122989869</v>
      </c>
      <c r="M71" s="193">
        <f>(SUMIFS(Profile!$F$2:$F$17521,Profile!$B$2:$B$17521,$B71,Profile!$C$2:$C$17521,M$8))*$C$6</f>
        <v>0.123791106</v>
      </c>
      <c r="N71" s="193">
        <f>(SUMIFS(Profile!$F$2:$F$17521,Profile!$B$2:$B$17521,$B71,Profile!$C$2:$C$17521,N$8))*$C$6</f>
        <v>0.1285985275</v>
      </c>
      <c r="O71" s="193">
        <f>(SUMIFS(Profile!$F$2:$F$17521,Profile!$B$2:$B$17521,$B71,Profile!$C$2:$C$17521,O$8))*$C$6</f>
        <v>0.1330053307</v>
      </c>
      <c r="P71" s="193">
        <f>(SUMIFS(Profile!$F$2:$F$17521,Profile!$B$2:$B$17521,$B71,Profile!$C$2:$C$17521,P$8))*$C$6</f>
        <v>0.1478282139</v>
      </c>
      <c r="Q71" s="193">
        <f>(SUMIFS(Profile!$F$2:$F$17521,Profile!$B$2:$B$17521,$B71,Profile!$C$2:$C$17521,Q$8))*$C$6</f>
        <v>0.1730671773</v>
      </c>
      <c r="R71" s="193">
        <f>(SUMIFS(Profile!$F$2:$F$17521,Profile!$B$2:$B$17521,$B71,Profile!$C$2:$C$17521,R$8))*$C$6</f>
        <v>0.1987067591</v>
      </c>
      <c r="S71" s="193">
        <f>(SUMIFS(Profile!$F$2:$F$17521,Profile!$B$2:$B$17521,$B71,Profile!$C$2:$C$17521,S$8))*$C$6</f>
        <v>0.234762421</v>
      </c>
      <c r="T71" s="193">
        <f>(SUMIFS(Profile!$F$2:$F$17521,Profile!$B$2:$B$17521,$B71,Profile!$C$2:$C$17521,T$8))*$C$6</f>
        <v>0.2652094244</v>
      </c>
      <c r="U71" s="193">
        <f>(SUMIFS(Profile!$F$2:$F$17521,Profile!$B$2:$B$17521,$B71,Profile!$C$2:$C$17521,U$8))*$C$6</f>
        <v>0.2692156091</v>
      </c>
      <c r="V71" s="193">
        <f>(SUMIFS(Profile!$F$2:$F$17521,Profile!$B$2:$B$17521,$B71,Profile!$C$2:$C$17521,V$8))*$C$6</f>
        <v>0.2744236491</v>
      </c>
      <c r="W71" s="193">
        <f>(SUMIFS(Profile!$F$2:$F$17521,Profile!$B$2:$B$17521,$B71,Profile!$C$2:$C$17521,W$8))*$C$6</f>
        <v>0.2712187014</v>
      </c>
      <c r="X71" s="193">
        <f>(SUMIFS(Profile!$F$2:$F$17521,Profile!$B$2:$B$17521,$B71,Profile!$C$2:$C$17521,X$8))*$C$6</f>
        <v>0.2668118983</v>
      </c>
      <c r="Y71" s="193">
        <f>(SUMIFS(Profile!$F$2:$F$17521,Profile!$B$2:$B$17521,$B71,Profile!$C$2:$C$17521,Y$8))*$C$6</f>
        <v>0.2543927258</v>
      </c>
      <c r="Z71" s="193">
        <f>(SUMIFS(Profile!$F$2:$F$17521,Profile!$B$2:$B$17521,$B71,Profile!$C$2:$C$17521,Z$8))*$C$6</f>
        <v>0.2543927258</v>
      </c>
      <c r="AA71" s="193">
        <f>(SUMIFS(Profile!$F$2:$F$17521,Profile!$B$2:$B$17521,$B71,Profile!$C$2:$C$17521,AA$8))*$C$6</f>
        <v>0.246780975</v>
      </c>
      <c r="AB71" s="193">
        <f>(SUMIFS(Profile!$F$2:$F$17521,Profile!$B$2:$B$17521,$B71,Profile!$C$2:$C$17521,AB$8))*$C$6</f>
        <v>0.2443772642</v>
      </c>
      <c r="AC71" s="193">
        <f>(SUMIFS(Profile!$F$2:$F$17521,Profile!$B$2:$B$17521,$B71,Profile!$C$2:$C$17521,AC$8))*$C$6</f>
        <v>0.252790252</v>
      </c>
      <c r="AD71" s="193">
        <f>(SUMIFS(Profile!$F$2:$F$17521,Profile!$B$2:$B$17521,$B71,Profile!$C$2:$C$17521,AD$8))*$C$6</f>
        <v>0.2523896335</v>
      </c>
      <c r="AE71" s="193">
        <f>(SUMIFS(Profile!$F$2:$F$17521,Profile!$B$2:$B$17521,$B71,Profile!$C$2:$C$17521,AE$8))*$C$6</f>
        <v>0.2471815935</v>
      </c>
      <c r="AF71" s="193">
        <f>(SUMIFS(Profile!$F$2:$F$17521,Profile!$B$2:$B$17521,$B71,Profile!$C$2:$C$17521,AF$8))*$C$6</f>
        <v>0.2419735534</v>
      </c>
      <c r="AG71" s="193">
        <f>(SUMIFS(Profile!$F$2:$F$17521,Profile!$B$2:$B$17521,$B71,Profile!$C$2:$C$17521,AG$8))*$C$6</f>
        <v>0.2379673687</v>
      </c>
      <c r="AH71" s="193">
        <f>(SUMIFS(Profile!$F$2:$F$17521,Profile!$B$2:$B$17521,$B71,Profile!$C$2:$C$17521,AH$8))*$C$6</f>
        <v>0.2419735534</v>
      </c>
      <c r="AI71" s="193">
        <f>(SUMIFS(Profile!$F$2:$F$17521,Profile!$B$2:$B$17521,$B71,Profile!$C$2:$C$17521,AI$8))*$C$6</f>
        <v>0.2483834488</v>
      </c>
      <c r="AJ71" s="193">
        <f>(SUMIFS(Profile!$F$2:$F$17521,Profile!$B$2:$B$17521,$B71,Profile!$C$2:$C$17521,AJ$8))*$C$6</f>
        <v>0.2616038582</v>
      </c>
      <c r="AK71" s="193">
        <f>(SUMIFS(Profile!$F$2:$F$17521,Profile!$B$2:$B$17521,$B71,Profile!$C$2:$C$17521,AK$8))*$C$6</f>
        <v>0.2844391108</v>
      </c>
      <c r="AL71" s="193">
        <f>(SUMIFS(Profile!$F$2:$F$17521,Profile!$B$2:$B$17521,$B71,Profile!$C$2:$C$17521,AL$8))*$C$6</f>
        <v>0.3184916804</v>
      </c>
      <c r="AM71" s="193">
        <f>(SUMIFS(Profile!$F$2:$F$17521,Profile!$B$2:$B$17521,$B71,Profile!$C$2:$C$17521,AM$8))*$C$6</f>
        <v>0.3705720809</v>
      </c>
      <c r="AN71" s="193">
        <f>(SUMIFS(Profile!$F$2:$F$17521,Profile!$B$2:$B$17521,$B71,Profile!$C$2:$C$17521,AN$8))*$C$6</f>
        <v>0.4031423622</v>
      </c>
      <c r="AO71" s="193">
        <f>(SUMIFS(Profile!$F$2:$F$17521,Profile!$B$2:$B$17521,$B71,Profile!$C$2:$C$17521,AO$8))*$C$6</f>
        <v>0.4246956357</v>
      </c>
      <c r="AP71" s="193">
        <f>(SUMIFS(Profile!$F$2:$F$17521,Profile!$B$2:$B$17521,$B71,Profile!$C$2:$C$17521,AP$8))*$C$6</f>
        <v>0.4242148935</v>
      </c>
      <c r="AQ71" s="193">
        <f>(SUMIFS(Profile!$F$2:$F$17521,Profile!$B$2:$B$17521,$B71,Profile!$C$2:$C$17521,AQ$8))*$C$6</f>
        <v>0.4119159066</v>
      </c>
      <c r="AR71" s="193">
        <f>(SUMIFS(Profile!$F$2:$F$17521,Profile!$B$2:$B$17521,$B71,Profile!$C$2:$C$17521,AR$8))*$C$6</f>
        <v>0.3970128997</v>
      </c>
      <c r="AS71" s="193">
        <f>(SUMIFS(Profile!$F$2:$F$17521,Profile!$B$2:$B$17521,$B71,Profile!$C$2:$C$17521,AS$8))*$C$6</f>
        <v>0.381789398</v>
      </c>
      <c r="AT71" s="193">
        <f>(SUMIFS(Profile!$F$2:$F$17521,Profile!$B$2:$B$17521,$B71,Profile!$C$2:$C$17521,AT$8))*$C$6</f>
        <v>0.3617584747</v>
      </c>
      <c r="AU71" s="193">
        <f>(SUMIFS(Profile!$F$2:$F$17521,Profile!$B$2:$B$17521,$B71,Profile!$C$2:$C$17521,AU$8))*$C$6</f>
        <v>0.346534973</v>
      </c>
      <c r="AV71" s="193">
        <f>(SUMIFS(Profile!$F$2:$F$17521,Profile!$B$2:$B$17521,$B71,Profile!$C$2:$C$17521,AV$8))*$C$6</f>
        <v>0.3241003389</v>
      </c>
      <c r="AW71" s="193">
        <f>(SUMIFS(Profile!$F$2:$F$17521,Profile!$B$2:$B$17521,$B71,Profile!$C$2:$C$17521,AW$8))*$C$6</f>
        <v>0.3012650863</v>
      </c>
      <c r="AX71" s="193">
        <f>(SUMIFS(Profile!$F$2:$F$17521,Profile!$B$2:$B$17521,$B71,Profile!$C$2:$C$17521,AX$8))*$C$6</f>
        <v>0.2648088059</v>
      </c>
      <c r="AY71" s="193">
        <f>(SUMIFS(Profile!$F$2:$F$17521,Profile!$B$2:$B$17521,$B71,Profile!$C$2:$C$17521,AY$8))*$C$6</f>
        <v>0.2263494332</v>
      </c>
      <c r="AZ71" s="193">
        <f>(SUMIFS(Profile!$F$2:$F$17521,Profile!$B$2:$B$17521,$B71,Profile!$C$2:$C$17521,AZ$8))*$C$6</f>
        <v>0.1938993375</v>
      </c>
      <c r="BA71" s="193">
        <f t="shared" si="16"/>
        <v>4.43456773</v>
      </c>
      <c r="BB71" s="193">
        <f>(SUMIFS(Profile!$E$2:$E$17521,Profile!$B$2:$B$17521,$B71,Profile!$C$2:$C$17521,BB$8))*$C$9</f>
        <v>0</v>
      </c>
      <c r="BC71" s="193">
        <f>(SUMIFS(Profile!$E$2:$E$17521,Profile!$B$2:$B$17521,$B71,Profile!$C$2:$C$17521,BC$8))*$C$9</f>
        <v>0</v>
      </c>
      <c r="BD71" s="193">
        <f>(SUMIFS(Profile!$E$2:$E$17521,Profile!$B$2:$B$17521,$B71,Profile!$C$2:$C$17521,BD$8))*$C$9</f>
        <v>0</v>
      </c>
      <c r="BE71" s="193">
        <f>(SUMIFS(Profile!$E$2:$E$17521,Profile!$B$2:$B$17521,$B71,Profile!$C$2:$C$17521,BE$8))*$C$9</f>
        <v>0</v>
      </c>
      <c r="BF71" s="193">
        <f>(SUMIFS(Profile!$E$2:$E$17521,Profile!$B$2:$B$17521,$B71,Profile!$C$2:$C$17521,BF$8))*$C$9</f>
        <v>0</v>
      </c>
      <c r="BG71" s="193">
        <f>(SUMIFS(Profile!$E$2:$E$17521,Profile!$B$2:$B$17521,$B71,Profile!$C$2:$C$17521,BG$8))*$C$9</f>
        <v>0</v>
      </c>
      <c r="BH71" s="193">
        <f>(SUMIFS(Profile!$E$2:$E$17521,Profile!$B$2:$B$17521,$B71,Profile!$C$2:$C$17521,BH$8))*$C$9</f>
        <v>0</v>
      </c>
      <c r="BI71" s="193">
        <f>(SUMIFS(Profile!$E$2:$E$17521,Profile!$B$2:$B$17521,$B71,Profile!$C$2:$C$17521,BI$8))*$C$9</f>
        <v>0</v>
      </c>
      <c r="BJ71" s="193">
        <f>(SUMIFS(Profile!$E$2:$E$17521,Profile!$B$2:$B$17521,$B71,Profile!$C$2:$C$17521,BJ$8))*$C$9</f>
        <v>0</v>
      </c>
      <c r="BK71" s="193">
        <f>(SUMIFS(Profile!$E$2:$E$17521,Profile!$B$2:$B$17521,$B71,Profile!$C$2:$C$17521,BK$8))*$C$9</f>
        <v>0</v>
      </c>
      <c r="BL71" s="193">
        <f>(SUMIFS(Profile!$E$2:$E$17521,Profile!$B$2:$B$17521,$B71,Profile!$C$2:$C$17521,BL$8))*$C$9</f>
        <v>0.0002109193644</v>
      </c>
      <c r="BM71" s="193">
        <f>(SUMIFS(Profile!$E$2:$E$17521,Profile!$B$2:$B$17521,$B71,Profile!$C$2:$C$17521,BM$8))*$C$9</f>
        <v>0.0009692938069</v>
      </c>
      <c r="BN71" s="193">
        <f>(SUMIFS(Profile!$E$2:$E$17521,Profile!$B$2:$B$17521,$B71,Profile!$C$2:$C$17521,BN$8))*$C$9</f>
        <v>0.003638197783</v>
      </c>
      <c r="BO71" s="193">
        <f>(SUMIFS(Profile!$E$2:$E$17521,Profile!$B$2:$B$17521,$B71,Profile!$C$2:$C$17521,BO$8))*$C$9</f>
        <v>0.01094329644</v>
      </c>
      <c r="BP71" s="193">
        <f>(SUMIFS(Profile!$E$2:$E$17521,Profile!$B$2:$B$17521,$B71,Profile!$C$2:$C$17521,BP$8))*$C$9</f>
        <v>0.01898253488</v>
      </c>
      <c r="BQ71" s="193">
        <f>(SUMIFS(Profile!$E$2:$E$17521,Profile!$B$2:$B$17521,$B71,Profile!$C$2:$C$17521,BQ$8))*$C$9</f>
        <v>0.04062260909</v>
      </c>
      <c r="BR71" s="193">
        <f>(SUMIFS(Profile!$E$2:$E$17521,Profile!$B$2:$B$17521,$B71,Profile!$C$2:$C$17521,BR$8))*$C$9</f>
        <v>0.06571621447</v>
      </c>
      <c r="BS71" s="193">
        <f>(SUMIFS(Profile!$E$2:$E$17521,Profile!$B$2:$B$17521,$B71,Profile!$C$2:$C$17521,BS$8))*$C$9</f>
        <v>0.09188981907</v>
      </c>
      <c r="BT71" s="193">
        <f>(SUMIFS(Profile!$E$2:$E$17521,Profile!$B$2:$B$17521,$B71,Profile!$C$2:$C$17521,BT$8))*$C$9</f>
        <v>0.1224247545</v>
      </c>
      <c r="BU71" s="193">
        <f>(SUMIFS(Profile!$E$2:$E$17521,Profile!$B$2:$B$17521,$B71,Profile!$C$2:$C$17521,BU$8))*$C$9</f>
        <v>0.1568403976</v>
      </c>
      <c r="BV71" s="193">
        <f>(SUMIFS(Profile!$E$2:$E$17521,Profile!$B$2:$B$17521,$B71,Profile!$C$2:$C$17521,BV$8))*$C$9</f>
        <v>0.2054988852</v>
      </c>
      <c r="BW71" s="193">
        <f>(SUMIFS(Profile!$E$2:$E$17521,Profile!$B$2:$B$17521,$B71,Profile!$C$2:$C$17521,BW$8))*$C$9</f>
        <v>0.1756969261</v>
      </c>
      <c r="BX71" s="193">
        <f>(SUMIFS(Profile!$E$2:$E$17521,Profile!$B$2:$B$17521,$B71,Profile!$C$2:$C$17521,BX$8))*$C$9</f>
        <v>0.2207826288</v>
      </c>
      <c r="BY71" s="193">
        <f>(SUMIFS(Profile!$E$2:$E$17521,Profile!$B$2:$B$17521,$B71,Profile!$C$2:$C$17521,BY$8))*$C$9</f>
        <v>0.2699564001</v>
      </c>
      <c r="BZ71" s="193">
        <f>(SUMIFS(Profile!$E$2:$E$17521,Profile!$B$2:$B$17521,$B71,Profile!$C$2:$C$17521,BZ$8))*$C$9</f>
        <v>0.2713610394</v>
      </c>
      <c r="CA71" s="193">
        <f>(SUMIFS(Profile!$E$2:$E$17521,Profile!$B$2:$B$17521,$B71,Profile!$C$2:$C$17521,CA$8))*$C$9</f>
        <v>0.3412428685</v>
      </c>
      <c r="CB71" s="193">
        <f>(SUMIFS(Profile!$E$2:$E$17521,Profile!$B$2:$B$17521,$B71,Profile!$C$2:$C$17521,CB$8))*$C$9</f>
        <v>0.4564204145</v>
      </c>
      <c r="CC71" s="193">
        <f>(SUMIFS(Profile!$E$2:$E$17521,Profile!$B$2:$B$17521,$B71,Profile!$C$2:$C$17521,CC$8))*$C$9</f>
        <v>0.4843333214</v>
      </c>
      <c r="CD71" s="193">
        <f>(SUMIFS(Profile!$E$2:$E$17521,Profile!$B$2:$B$17521,$B71,Profile!$C$2:$C$17521,CD$8))*$C$9</f>
        <v>0.4766722211</v>
      </c>
      <c r="CE71" s="193">
        <f>(SUMIFS(Profile!$E$2:$E$17521,Profile!$B$2:$B$17521,$B71,Profile!$C$2:$C$17521,CE$8))*$C$9</f>
        <v>0.3731037109</v>
      </c>
      <c r="CF71" s="193">
        <f>(SUMIFS(Profile!$E$2:$E$17521,Profile!$B$2:$B$17521,$B71,Profile!$C$2:$C$17521,CF$8))*$C$9</f>
        <v>0.2072160546</v>
      </c>
      <c r="CG71" s="193">
        <f>(SUMIFS(Profile!$E$2:$E$17521,Profile!$B$2:$B$17521,$B71,Profile!$C$2:$C$17521,CG$8))*$C$9</f>
        <v>0.1728875909</v>
      </c>
      <c r="CH71" s="193">
        <f>(SUMIFS(Profile!$E$2:$E$17521,Profile!$B$2:$B$17521,$B71,Profile!$C$2:$C$17521,CH$8))*$C$9</f>
        <v>0.1345487393</v>
      </c>
      <c r="CI71" s="193">
        <f>(SUMIFS(Profile!$E$2:$E$17521,Profile!$B$2:$B$17521,$B71,Profile!$C$2:$C$17521,CI$8))*$C$9</f>
        <v>0.0725645134</v>
      </c>
      <c r="CJ71" s="193">
        <f>(SUMIFS(Profile!$E$2:$E$17521,Profile!$B$2:$B$17521,$B71,Profile!$C$2:$C$17521,CJ$8))*$C$9</f>
        <v>0.03285077763</v>
      </c>
      <c r="CK71" s="193">
        <f>(SUMIFS(Profile!$E$2:$E$17521,Profile!$B$2:$B$17521,$B71,Profile!$C$2:$C$17521,CK$8))*$C$9</f>
        <v>0.01546709755</v>
      </c>
      <c r="CL71" s="193">
        <f>(SUMIFS(Profile!$E$2:$E$17521,Profile!$B$2:$B$17521,$B71,Profile!$C$2:$C$17521,CL$8))*$C$9</f>
        <v>0.007145780363</v>
      </c>
      <c r="CM71" s="193">
        <f>(SUMIFS(Profile!$E$2:$E$17521,Profile!$B$2:$B$17521,$B71,Profile!$C$2:$C$17521,CM$8))*$C$9</f>
        <v>0.003309724736</v>
      </c>
      <c r="CN71" s="193">
        <f>(SUMIFS(Profile!$E$2:$E$17521,Profile!$B$2:$B$17521,$B71,Profile!$C$2:$C$17521,CN$8))*$C$9</f>
        <v>0.0008444837243</v>
      </c>
      <c r="CO71" s="193">
        <f>(SUMIFS(Profile!$E$2:$E$17521,Profile!$B$2:$B$17521,$B71,Profile!$C$2:$C$17521,CO$8))*$C$9</f>
        <v>0.0003624975009</v>
      </c>
      <c r="CP71" s="193">
        <f>(SUMIFS(Profile!$E$2:$E$17521,Profile!$B$2:$B$17521,$B71,Profile!$C$2:$C$17521,CP$8))*$C$9</f>
        <v>0.00006401757467</v>
      </c>
      <c r="CQ71" s="193">
        <f>(SUMIFS(Profile!$E$2:$E$17521,Profile!$B$2:$B$17521,$B71,Profile!$C$2:$C$17521,CQ$8))*$C$9</f>
        <v>0</v>
      </c>
      <c r="CR71" s="193">
        <f>(SUMIFS(Profile!$E$2:$E$17521,Profile!$B$2:$B$17521,$B71,Profile!$C$2:$C$17521,CR$8))*$C$9</f>
        <v>0</v>
      </c>
      <c r="CS71" s="193">
        <f>(SUMIFS(Profile!$E$2:$E$17521,Profile!$B$2:$B$17521,$B71,Profile!$C$2:$C$17521,CS$8))*$C$9</f>
        <v>0</v>
      </c>
      <c r="CT71" s="193">
        <f>(SUMIFS(Profile!$E$2:$E$17521,Profile!$B$2:$B$17521,$B71,Profile!$C$2:$C$17521,CT$8))*$C$9</f>
        <v>0</v>
      </c>
      <c r="CU71" s="193">
        <f>(SUMIFS(Profile!$E$2:$E$17521,Profile!$B$2:$B$17521,$B71,Profile!$C$2:$C$17521,CU$8))*$C$9</f>
        <v>0</v>
      </c>
      <c r="CV71" s="193">
        <f>(SUMIFS(Profile!$E$2:$E$17521,Profile!$B$2:$B$17521,$B71,Profile!$C$2:$C$17521,CV$8))*$C$9</f>
        <v>0</v>
      </c>
      <c r="CW71" s="193">
        <f>(SUMIFS(Profile!$E$2:$E$17521,Profile!$B$2:$B$17521,$B71,Profile!$C$2:$C$17521,CW$8))*$C$9</f>
        <v>0</v>
      </c>
      <c r="CX71" s="193">
        <f t="shared" si="17"/>
        <v>0.9544367572</v>
      </c>
      <c r="CY71" s="193">
        <f t="shared" ref="CY71:ET71" si="317">MAX(BB71-E71,0)</f>
        <v>0</v>
      </c>
      <c r="CZ71" s="193">
        <f t="shared" si="317"/>
        <v>0</v>
      </c>
      <c r="DA71" s="193">
        <f t="shared" si="317"/>
        <v>0</v>
      </c>
      <c r="DB71" s="193">
        <f t="shared" si="317"/>
        <v>0</v>
      </c>
      <c r="DC71" s="193">
        <f t="shared" si="317"/>
        <v>0</v>
      </c>
      <c r="DD71" s="193">
        <f t="shared" si="317"/>
        <v>0</v>
      </c>
      <c r="DE71" s="193">
        <f t="shared" si="317"/>
        <v>0</v>
      </c>
      <c r="DF71" s="193">
        <f t="shared" si="317"/>
        <v>0</v>
      </c>
      <c r="DG71" s="193">
        <f t="shared" si="317"/>
        <v>0</v>
      </c>
      <c r="DH71" s="193">
        <f t="shared" si="317"/>
        <v>0</v>
      </c>
      <c r="DI71" s="193">
        <f t="shared" si="317"/>
        <v>0</v>
      </c>
      <c r="DJ71" s="193">
        <f t="shared" si="317"/>
        <v>0</v>
      </c>
      <c r="DK71" s="193">
        <f t="shared" si="317"/>
        <v>0</v>
      </c>
      <c r="DL71" s="193">
        <f t="shared" si="317"/>
        <v>0</v>
      </c>
      <c r="DM71" s="193">
        <f t="shared" si="317"/>
        <v>0</v>
      </c>
      <c r="DN71" s="193">
        <f t="shared" si="317"/>
        <v>0</v>
      </c>
      <c r="DO71" s="193">
        <f t="shared" si="317"/>
        <v>0</v>
      </c>
      <c r="DP71" s="193">
        <f t="shared" si="317"/>
        <v>0</v>
      </c>
      <c r="DQ71" s="193">
        <f t="shared" si="317"/>
        <v>0</v>
      </c>
      <c r="DR71" s="193">
        <f t="shared" si="317"/>
        <v>0</v>
      </c>
      <c r="DS71" s="193">
        <f t="shared" si="317"/>
        <v>0</v>
      </c>
      <c r="DT71" s="193">
        <f t="shared" si="317"/>
        <v>0</v>
      </c>
      <c r="DU71" s="193">
        <f t="shared" si="317"/>
        <v>0</v>
      </c>
      <c r="DV71" s="193">
        <f t="shared" si="317"/>
        <v>0.02557913588</v>
      </c>
      <c r="DW71" s="193">
        <f t="shared" si="317"/>
        <v>0.01857078739</v>
      </c>
      <c r="DX71" s="193">
        <f t="shared" si="317"/>
        <v>0.08885323496</v>
      </c>
      <c r="DY71" s="193">
        <f t="shared" si="317"/>
        <v>0.2092388211</v>
      </c>
      <c r="DZ71" s="193">
        <f t="shared" si="317"/>
        <v>0.242359768</v>
      </c>
      <c r="EA71" s="193">
        <f t="shared" si="317"/>
        <v>0.2387048523</v>
      </c>
      <c r="EB71" s="193">
        <f t="shared" si="317"/>
        <v>0.1311301575</v>
      </c>
      <c r="EC71" s="193">
        <f t="shared" si="317"/>
        <v>0</v>
      </c>
      <c r="ED71" s="193">
        <f t="shared" si="317"/>
        <v>0</v>
      </c>
      <c r="EE71" s="193">
        <f t="shared" si="317"/>
        <v>0</v>
      </c>
      <c r="EF71" s="193">
        <f t="shared" si="317"/>
        <v>0</v>
      </c>
      <c r="EG71" s="193">
        <f t="shared" si="317"/>
        <v>0</v>
      </c>
      <c r="EH71" s="193">
        <f t="shared" si="317"/>
        <v>0</v>
      </c>
      <c r="EI71" s="193">
        <f t="shared" si="317"/>
        <v>0</v>
      </c>
      <c r="EJ71" s="193">
        <f t="shared" si="317"/>
        <v>0</v>
      </c>
      <c r="EK71" s="193">
        <f t="shared" si="317"/>
        <v>0</v>
      </c>
      <c r="EL71" s="193">
        <f t="shared" si="317"/>
        <v>0</v>
      </c>
      <c r="EM71" s="193">
        <f t="shared" si="317"/>
        <v>0</v>
      </c>
      <c r="EN71" s="193">
        <f t="shared" si="317"/>
        <v>0</v>
      </c>
      <c r="EO71" s="193">
        <f t="shared" si="317"/>
        <v>0</v>
      </c>
      <c r="EP71" s="193">
        <f t="shared" si="317"/>
        <v>0</v>
      </c>
      <c r="EQ71" s="193">
        <f t="shared" si="317"/>
        <v>0</v>
      </c>
      <c r="ER71" s="193">
        <f t="shared" si="317"/>
        <v>0</v>
      </c>
      <c r="ES71" s="193">
        <f t="shared" si="317"/>
        <v>0</v>
      </c>
      <c r="ET71" s="193">
        <f t="shared" si="317"/>
        <v>0</v>
      </c>
      <c r="EU71" s="193">
        <f t="shared" si="19"/>
        <v>3.480130973</v>
      </c>
      <c r="EV71" s="193">
        <f t="shared" ref="EV71:GQ71" si="318">BB71-CY71</f>
        <v>0</v>
      </c>
      <c r="EW71" s="193">
        <f t="shared" si="318"/>
        <v>0</v>
      </c>
      <c r="EX71" s="193">
        <f t="shared" si="318"/>
        <v>0</v>
      </c>
      <c r="EY71" s="193">
        <f t="shared" si="318"/>
        <v>0</v>
      </c>
      <c r="EZ71" s="193">
        <f t="shared" si="318"/>
        <v>0</v>
      </c>
      <c r="FA71" s="193">
        <f t="shared" si="318"/>
        <v>0</v>
      </c>
      <c r="FB71" s="193">
        <f t="shared" si="318"/>
        <v>0</v>
      </c>
      <c r="FC71" s="193">
        <f t="shared" si="318"/>
        <v>0</v>
      </c>
      <c r="FD71" s="193">
        <f t="shared" si="318"/>
        <v>0</v>
      </c>
      <c r="FE71" s="193">
        <f t="shared" si="318"/>
        <v>0</v>
      </c>
      <c r="FF71" s="193">
        <f t="shared" si="318"/>
        <v>0.0002109193644</v>
      </c>
      <c r="FG71" s="193">
        <f t="shared" si="318"/>
        <v>0.0009692938069</v>
      </c>
      <c r="FH71" s="193">
        <f t="shared" si="318"/>
        <v>0.003638197783</v>
      </c>
      <c r="FI71" s="193">
        <f t="shared" si="318"/>
        <v>0.01094329644</v>
      </c>
      <c r="FJ71" s="193">
        <f t="shared" si="318"/>
        <v>0.01898253488</v>
      </c>
      <c r="FK71" s="193">
        <f t="shared" si="318"/>
        <v>0.04062260909</v>
      </c>
      <c r="FL71" s="193">
        <f t="shared" si="318"/>
        <v>0.06571621447</v>
      </c>
      <c r="FM71" s="193">
        <f t="shared" si="318"/>
        <v>0.09188981907</v>
      </c>
      <c r="FN71" s="193">
        <f t="shared" si="318"/>
        <v>0.1224247545</v>
      </c>
      <c r="FO71" s="193">
        <f t="shared" si="318"/>
        <v>0.1568403976</v>
      </c>
      <c r="FP71" s="193">
        <f t="shared" si="318"/>
        <v>0.2054988852</v>
      </c>
      <c r="FQ71" s="193">
        <f t="shared" si="318"/>
        <v>0.1756969261</v>
      </c>
      <c r="FR71" s="193">
        <f t="shared" si="318"/>
        <v>0.2207826288</v>
      </c>
      <c r="FS71" s="193">
        <f t="shared" si="318"/>
        <v>0.2443772642</v>
      </c>
      <c r="FT71" s="193">
        <f t="shared" si="318"/>
        <v>0.252790252</v>
      </c>
      <c r="FU71" s="193">
        <f t="shared" si="318"/>
        <v>0.2523896335</v>
      </c>
      <c r="FV71" s="193">
        <f t="shared" si="318"/>
        <v>0.2471815935</v>
      </c>
      <c r="FW71" s="193">
        <f t="shared" si="318"/>
        <v>0.2419735534</v>
      </c>
      <c r="FX71" s="193">
        <f t="shared" si="318"/>
        <v>0.2379673687</v>
      </c>
      <c r="FY71" s="193">
        <f t="shared" si="318"/>
        <v>0.2419735534</v>
      </c>
      <c r="FZ71" s="193">
        <f t="shared" si="318"/>
        <v>0.2072160546</v>
      </c>
      <c r="GA71" s="193">
        <f t="shared" si="318"/>
        <v>0.1728875909</v>
      </c>
      <c r="GB71" s="193">
        <f t="shared" si="318"/>
        <v>0.1345487393</v>
      </c>
      <c r="GC71" s="193">
        <f t="shared" si="318"/>
        <v>0.0725645134</v>
      </c>
      <c r="GD71" s="193">
        <f t="shared" si="318"/>
        <v>0.03285077763</v>
      </c>
      <c r="GE71" s="193">
        <f t="shared" si="318"/>
        <v>0.01546709755</v>
      </c>
      <c r="GF71" s="193">
        <f t="shared" si="318"/>
        <v>0.007145780363</v>
      </c>
      <c r="GG71" s="193">
        <f t="shared" si="318"/>
        <v>0.003309724736</v>
      </c>
      <c r="GH71" s="193">
        <f t="shared" si="318"/>
        <v>0.0008444837243</v>
      </c>
      <c r="GI71" s="193">
        <f t="shared" si="318"/>
        <v>0.0003624975009</v>
      </c>
      <c r="GJ71" s="193">
        <f t="shared" si="318"/>
        <v>0.00006401757467</v>
      </c>
      <c r="GK71" s="193">
        <f t="shared" si="318"/>
        <v>0</v>
      </c>
      <c r="GL71" s="193">
        <f t="shared" si="318"/>
        <v>0</v>
      </c>
      <c r="GM71" s="193">
        <f t="shared" si="318"/>
        <v>0</v>
      </c>
      <c r="GN71" s="193">
        <f t="shared" si="318"/>
        <v>0</v>
      </c>
      <c r="GO71" s="193">
        <f t="shared" si="318"/>
        <v>0</v>
      </c>
      <c r="GP71" s="193">
        <f t="shared" si="318"/>
        <v>0</v>
      </c>
      <c r="GQ71" s="193">
        <f t="shared" si="318"/>
        <v>0</v>
      </c>
      <c r="GR71" s="193">
        <f t="shared" si="21"/>
        <v>8.514185586</v>
      </c>
      <c r="GS71" s="193">
        <f t="shared" ref="GS71:IN71" si="319">E71-EV71</f>
        <v>0.1682597557</v>
      </c>
      <c r="GT71" s="193">
        <f t="shared" si="319"/>
        <v>0.1482288324</v>
      </c>
      <c r="GU71" s="193">
        <f t="shared" si="319"/>
        <v>0.1402164631</v>
      </c>
      <c r="GV71" s="193">
        <f t="shared" si="319"/>
        <v>0.1334059491</v>
      </c>
      <c r="GW71" s="193">
        <f t="shared" si="319"/>
        <v>0.1265954352</v>
      </c>
      <c r="GX71" s="193">
        <f t="shared" si="319"/>
        <v>0.1241917244</v>
      </c>
      <c r="GY71" s="193">
        <f t="shared" si="319"/>
        <v>0.1245923429</v>
      </c>
      <c r="GZ71" s="193">
        <f t="shared" si="319"/>
        <v>0.122989869</v>
      </c>
      <c r="HA71" s="193">
        <f t="shared" si="319"/>
        <v>0.123791106</v>
      </c>
      <c r="HB71" s="193">
        <f t="shared" si="319"/>
        <v>0.1285985275</v>
      </c>
      <c r="HC71" s="193">
        <f t="shared" si="319"/>
        <v>0.1327944113</v>
      </c>
      <c r="HD71" s="193">
        <f t="shared" si="319"/>
        <v>0.1468589201</v>
      </c>
      <c r="HE71" s="193">
        <f t="shared" si="319"/>
        <v>0.1694289795</v>
      </c>
      <c r="HF71" s="193">
        <f t="shared" si="319"/>
        <v>0.1877634626</v>
      </c>
      <c r="HG71" s="193">
        <f t="shared" si="319"/>
        <v>0.2157798861</v>
      </c>
      <c r="HH71" s="193">
        <f t="shared" si="319"/>
        <v>0.2245868153</v>
      </c>
      <c r="HI71" s="193">
        <f t="shared" si="319"/>
        <v>0.2034993946</v>
      </c>
      <c r="HJ71" s="193">
        <f t="shared" si="319"/>
        <v>0.1825338301</v>
      </c>
      <c r="HK71" s="193">
        <f t="shared" si="319"/>
        <v>0.1487939469</v>
      </c>
      <c r="HL71" s="193">
        <f t="shared" si="319"/>
        <v>0.1099715007</v>
      </c>
      <c r="HM71" s="193">
        <f t="shared" si="319"/>
        <v>0.04889384067</v>
      </c>
      <c r="HN71" s="193">
        <f t="shared" si="319"/>
        <v>0.07869579974</v>
      </c>
      <c r="HO71" s="193">
        <f t="shared" si="319"/>
        <v>0.02599834614</v>
      </c>
      <c r="HP71" s="193">
        <f t="shared" si="319"/>
        <v>0</v>
      </c>
      <c r="HQ71" s="193">
        <f t="shared" si="319"/>
        <v>0</v>
      </c>
      <c r="HR71" s="193">
        <f t="shared" si="319"/>
        <v>0</v>
      </c>
      <c r="HS71" s="193">
        <f t="shared" si="319"/>
        <v>0</v>
      </c>
      <c r="HT71" s="193">
        <f t="shared" si="319"/>
        <v>0</v>
      </c>
      <c r="HU71" s="193">
        <f t="shared" si="319"/>
        <v>0</v>
      </c>
      <c r="HV71" s="193">
        <f t="shared" si="319"/>
        <v>0</v>
      </c>
      <c r="HW71" s="193">
        <f t="shared" si="319"/>
        <v>0.04116739427</v>
      </c>
      <c r="HX71" s="193">
        <f t="shared" si="319"/>
        <v>0.08871626734</v>
      </c>
      <c r="HY71" s="193">
        <f t="shared" si="319"/>
        <v>0.1498903715</v>
      </c>
      <c r="HZ71" s="193">
        <f t="shared" si="319"/>
        <v>0.245927167</v>
      </c>
      <c r="IA71" s="193">
        <f t="shared" si="319"/>
        <v>0.3377213033</v>
      </c>
      <c r="IB71" s="193">
        <f t="shared" si="319"/>
        <v>0.3876752647</v>
      </c>
      <c r="IC71" s="193">
        <f t="shared" si="319"/>
        <v>0.4175498553</v>
      </c>
      <c r="ID71" s="193">
        <f t="shared" si="319"/>
        <v>0.4209051688</v>
      </c>
      <c r="IE71" s="193">
        <f t="shared" si="319"/>
        <v>0.4110714229</v>
      </c>
      <c r="IF71" s="193">
        <f t="shared" si="319"/>
        <v>0.3966504022</v>
      </c>
      <c r="IG71" s="193">
        <f t="shared" si="319"/>
        <v>0.3817253804</v>
      </c>
      <c r="IH71" s="193">
        <f t="shared" si="319"/>
        <v>0.3617584747</v>
      </c>
      <c r="II71" s="193">
        <f t="shared" si="319"/>
        <v>0.346534973</v>
      </c>
      <c r="IJ71" s="193">
        <f t="shared" si="319"/>
        <v>0.3241003389</v>
      </c>
      <c r="IK71" s="193">
        <f t="shared" si="319"/>
        <v>0.3012650863</v>
      </c>
      <c r="IL71" s="193">
        <f t="shared" si="319"/>
        <v>0.2648088059</v>
      </c>
      <c r="IM71" s="193">
        <f t="shared" si="319"/>
        <v>0.2263494332</v>
      </c>
      <c r="IN71" s="193">
        <f t="shared" si="319"/>
        <v>0.1938993375</v>
      </c>
      <c r="IO71" s="193">
        <f t="shared" si="23"/>
        <v>0.9544367572</v>
      </c>
      <c r="IP71" s="193">
        <f t="shared" si="29"/>
        <v>0</v>
      </c>
      <c r="IQ71" s="193">
        <f t="shared" ref="IQ71:KK71" si="320">MAX((MIN(CZ71+IP71,$IO$7))-GT71,0)</f>
        <v>0</v>
      </c>
      <c r="IR71" s="193">
        <f t="shared" si="320"/>
        <v>0</v>
      </c>
      <c r="IS71" s="193">
        <f t="shared" si="320"/>
        <v>0</v>
      </c>
      <c r="IT71" s="193">
        <f t="shared" si="320"/>
        <v>0</v>
      </c>
      <c r="IU71" s="193">
        <f t="shared" si="320"/>
        <v>0</v>
      </c>
      <c r="IV71" s="193">
        <f t="shared" si="320"/>
        <v>0</v>
      </c>
      <c r="IW71" s="193">
        <f t="shared" si="320"/>
        <v>0</v>
      </c>
      <c r="IX71" s="193">
        <f t="shared" si="320"/>
        <v>0</v>
      </c>
      <c r="IY71" s="193">
        <f t="shared" si="320"/>
        <v>0</v>
      </c>
      <c r="IZ71" s="193">
        <f t="shared" si="320"/>
        <v>0</v>
      </c>
      <c r="JA71" s="193">
        <f t="shared" si="320"/>
        <v>0</v>
      </c>
      <c r="JB71" s="193">
        <f t="shared" si="320"/>
        <v>0</v>
      </c>
      <c r="JC71" s="193">
        <f t="shared" si="320"/>
        <v>0</v>
      </c>
      <c r="JD71" s="193">
        <f t="shared" si="320"/>
        <v>0</v>
      </c>
      <c r="JE71" s="193">
        <f t="shared" si="320"/>
        <v>0</v>
      </c>
      <c r="JF71" s="193">
        <f t="shared" si="320"/>
        <v>0</v>
      </c>
      <c r="JG71" s="193">
        <f t="shared" si="320"/>
        <v>0</v>
      </c>
      <c r="JH71" s="193">
        <f t="shared" si="320"/>
        <v>0</v>
      </c>
      <c r="JI71" s="193">
        <f t="shared" si="320"/>
        <v>0</v>
      </c>
      <c r="JJ71" s="193">
        <f t="shared" si="320"/>
        <v>0</v>
      </c>
      <c r="JK71" s="193">
        <f t="shared" si="320"/>
        <v>0</v>
      </c>
      <c r="JL71" s="193">
        <f t="shared" si="320"/>
        <v>0</v>
      </c>
      <c r="JM71" s="193">
        <f t="shared" si="320"/>
        <v>0.02557913588</v>
      </c>
      <c r="JN71" s="193">
        <f t="shared" si="320"/>
        <v>0.04414992327</v>
      </c>
      <c r="JO71" s="193">
        <f t="shared" si="320"/>
        <v>0.1330031582</v>
      </c>
      <c r="JP71" s="193">
        <f t="shared" si="320"/>
        <v>0.3422419793</v>
      </c>
      <c r="JQ71" s="193">
        <f t="shared" si="320"/>
        <v>0.5846017473</v>
      </c>
      <c r="JR71" s="193">
        <f t="shared" si="320"/>
        <v>0.8233065997</v>
      </c>
      <c r="JS71" s="193">
        <f t="shared" si="320"/>
        <v>0.9544367572</v>
      </c>
      <c r="JT71" s="193">
        <f t="shared" si="320"/>
        <v>0.9132693629</v>
      </c>
      <c r="JU71" s="193">
        <f t="shared" si="320"/>
        <v>0.8245530955</v>
      </c>
      <c r="JV71" s="193">
        <f t="shared" si="320"/>
        <v>0.6746627241</v>
      </c>
      <c r="JW71" s="193">
        <f t="shared" si="320"/>
        <v>0.4287355571</v>
      </c>
      <c r="JX71" s="193">
        <f t="shared" si="320"/>
        <v>0.09101425379</v>
      </c>
      <c r="JY71" s="193">
        <f t="shared" si="320"/>
        <v>0</v>
      </c>
      <c r="JZ71" s="193">
        <f t="shared" si="320"/>
        <v>0</v>
      </c>
      <c r="KA71" s="193">
        <f t="shared" si="320"/>
        <v>0</v>
      </c>
      <c r="KB71" s="193">
        <f t="shared" si="320"/>
        <v>0</v>
      </c>
      <c r="KC71" s="193">
        <f t="shared" si="320"/>
        <v>0</v>
      </c>
      <c r="KD71" s="193">
        <f t="shared" si="320"/>
        <v>0</v>
      </c>
      <c r="KE71" s="193">
        <f t="shared" si="320"/>
        <v>0</v>
      </c>
      <c r="KF71" s="193">
        <f t="shared" si="320"/>
        <v>0</v>
      </c>
      <c r="KG71" s="193">
        <f t="shared" si="320"/>
        <v>0</v>
      </c>
      <c r="KH71" s="193">
        <f t="shared" si="320"/>
        <v>0</v>
      </c>
      <c r="KI71" s="193">
        <f t="shared" si="320"/>
        <v>0</v>
      </c>
      <c r="KJ71" s="193">
        <f t="shared" si="320"/>
        <v>0</v>
      </c>
      <c r="KK71" s="193">
        <f t="shared" si="320"/>
        <v>0</v>
      </c>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row>
    <row r="72" ht="14.25" customHeight="1">
      <c r="A72" s="1">
        <v>3.0</v>
      </c>
      <c r="B72" s="1">
        <f t="shared" ref="B72:C72" si="321">B71+1</f>
        <v>62</v>
      </c>
      <c r="C72" s="267">
        <f t="shared" si="321"/>
        <v>43527</v>
      </c>
      <c r="D72" s="193">
        <f t="shared" si="15"/>
        <v>12.1419044</v>
      </c>
      <c r="E72" s="193">
        <f>(SUMIFS(Profile!$F$2:$F$17521,Profile!$B$2:$B$17521,$B72,Profile!$C$2:$C$17521,E$8))*$C$6</f>
        <v>0.1686603741</v>
      </c>
      <c r="F72" s="193">
        <f>(SUMIFS(Profile!$F$2:$F$17521,Profile!$B$2:$B$17521,$B72,Profile!$C$2:$C$17521,F$8))*$C$6</f>
        <v>0.1506325432</v>
      </c>
      <c r="G72" s="193">
        <f>(SUMIFS(Profile!$F$2:$F$17521,Profile!$B$2:$B$17521,$B72,Profile!$C$2:$C$17521,G$8))*$C$6</f>
        <v>0.1422195554</v>
      </c>
      <c r="H72" s="193">
        <f>(SUMIFS(Profile!$F$2:$F$17521,Profile!$B$2:$B$17521,$B72,Profile!$C$2:$C$17521,H$8))*$C$6</f>
        <v>0.1334059491</v>
      </c>
      <c r="I72" s="193">
        <f>(SUMIFS(Profile!$F$2:$F$17521,Profile!$B$2:$B$17521,$B72,Profile!$C$2:$C$17521,I$8))*$C$6</f>
        <v>0.128999146</v>
      </c>
      <c r="J72" s="193">
        <f>(SUMIFS(Profile!$F$2:$F$17521,Profile!$B$2:$B$17521,$B72,Profile!$C$2:$C$17521,J$8))*$C$6</f>
        <v>0.1257941983</v>
      </c>
      <c r="K72" s="193">
        <f>(SUMIFS(Profile!$F$2:$F$17521,Profile!$B$2:$B$17521,$B72,Profile!$C$2:$C$17521,K$8))*$C$6</f>
        <v>0.1261948168</v>
      </c>
      <c r="L72" s="193">
        <f>(SUMIFS(Profile!$F$2:$F$17521,Profile!$B$2:$B$17521,$B72,Profile!$C$2:$C$17521,L$8))*$C$6</f>
        <v>0.1245923429</v>
      </c>
      <c r="M72" s="193">
        <f>(SUMIFS(Profile!$F$2:$F$17521,Profile!$B$2:$B$17521,$B72,Profile!$C$2:$C$17521,M$8))*$C$6</f>
        <v>0.1253935798</v>
      </c>
      <c r="N72" s="193">
        <f>(SUMIFS(Profile!$F$2:$F$17521,Profile!$B$2:$B$17521,$B72,Profile!$C$2:$C$17521,N$8))*$C$6</f>
        <v>0.1310022383</v>
      </c>
      <c r="O72" s="193">
        <f>(SUMIFS(Profile!$F$2:$F$17521,Profile!$B$2:$B$17521,$B72,Profile!$C$2:$C$17521,O$8))*$C$6</f>
        <v>0.1354090415</v>
      </c>
      <c r="P72" s="193">
        <f>(SUMIFS(Profile!$F$2:$F$17521,Profile!$B$2:$B$17521,$B72,Profile!$C$2:$C$17521,P$8))*$C$6</f>
        <v>0.147026977</v>
      </c>
      <c r="Q72" s="193">
        <f>(SUMIFS(Profile!$F$2:$F$17521,Profile!$B$2:$B$17521,$B72,Profile!$C$2:$C$17521,Q$8))*$C$6</f>
        <v>0.176272125</v>
      </c>
      <c r="R72" s="193">
        <f>(SUMIFS(Profile!$F$2:$F$17521,Profile!$B$2:$B$17521,$B72,Profile!$C$2:$C$17521,R$8))*$C$6</f>
        <v>0.2047160361</v>
      </c>
      <c r="S72" s="193">
        <f>(SUMIFS(Profile!$F$2:$F$17521,Profile!$B$2:$B$17521,$B72,Profile!$C$2:$C$17521,S$8))*$C$6</f>
        <v>0.2387686057</v>
      </c>
      <c r="T72" s="193">
        <f>(SUMIFS(Profile!$F$2:$F$17521,Profile!$B$2:$B$17521,$B72,Profile!$C$2:$C$17521,T$8))*$C$6</f>
        <v>0.2680137537</v>
      </c>
      <c r="U72" s="193">
        <f>(SUMIFS(Profile!$F$2:$F$17521,Profile!$B$2:$B$17521,$B72,Profile!$C$2:$C$17521,U$8))*$C$6</f>
        <v>0.2716193199</v>
      </c>
      <c r="V72" s="193">
        <f>(SUMIFS(Profile!$F$2:$F$17521,Profile!$B$2:$B$17521,$B72,Profile!$C$2:$C$17521,V$8))*$C$6</f>
        <v>0.2780292153</v>
      </c>
      <c r="W72" s="193">
        <f>(SUMIFS(Profile!$F$2:$F$17521,Profile!$B$2:$B$17521,$B72,Profile!$C$2:$C$17521,W$8))*$C$6</f>
        <v>0.2784298338</v>
      </c>
      <c r="X72" s="193">
        <f>(SUMIFS(Profile!$F$2:$F$17521,Profile!$B$2:$B$17521,$B72,Profile!$C$2:$C$17521,X$8))*$C$6</f>
        <v>0.2720199383</v>
      </c>
      <c r="Y72" s="193">
        <f>(SUMIFS(Profile!$F$2:$F$17521,Profile!$B$2:$B$17521,$B72,Profile!$C$2:$C$17521,Y$8))*$C$6</f>
        <v>0.2624050952</v>
      </c>
      <c r="Z72" s="193">
        <f>(SUMIFS(Profile!$F$2:$F$17521,Profile!$B$2:$B$17521,$B72,Profile!$C$2:$C$17521,Z$8))*$C$6</f>
        <v>0.258799529</v>
      </c>
      <c r="AA72" s="193">
        <f>(SUMIFS(Profile!$F$2:$F$17521,Profile!$B$2:$B$17521,$B72,Profile!$C$2:$C$17521,AA$8))*$C$6</f>
        <v>0.2503865412</v>
      </c>
      <c r="AB72" s="193">
        <f>(SUMIFS(Profile!$F$2:$F$17521,Profile!$B$2:$B$17521,$B72,Profile!$C$2:$C$17521,AB$8))*$C$6</f>
        <v>0.246780975</v>
      </c>
      <c r="AC72" s="193">
        <f>(SUMIFS(Profile!$F$2:$F$17521,Profile!$B$2:$B$17521,$B72,Profile!$C$2:$C$17521,AC$8))*$C$6</f>
        <v>0.2523896335</v>
      </c>
      <c r="AD72" s="193">
        <f>(SUMIFS(Profile!$F$2:$F$17521,Profile!$B$2:$B$17521,$B72,Profile!$C$2:$C$17521,AD$8))*$C$6</f>
        <v>0.2539921074</v>
      </c>
      <c r="AE72" s="193">
        <f>(SUMIFS(Profile!$F$2:$F$17521,Profile!$B$2:$B$17521,$B72,Profile!$C$2:$C$17521,AE$8))*$C$6</f>
        <v>0.2515883966</v>
      </c>
      <c r="AF72" s="193">
        <f>(SUMIFS(Profile!$F$2:$F$17521,Profile!$B$2:$B$17521,$B72,Profile!$C$2:$C$17521,AF$8))*$C$6</f>
        <v>0.2459797381</v>
      </c>
      <c r="AG72" s="193">
        <f>(SUMIFS(Profile!$F$2:$F$17521,Profile!$B$2:$B$17521,$B72,Profile!$C$2:$C$17521,AG$8))*$C$6</f>
        <v>0.2451785011</v>
      </c>
      <c r="AH72" s="193">
        <f>(SUMIFS(Profile!$F$2:$F$17521,Profile!$B$2:$B$17521,$B72,Profile!$C$2:$C$17521,AH$8))*$C$6</f>
        <v>0.251989015</v>
      </c>
      <c r="AI72" s="193">
        <f>(SUMIFS(Profile!$F$2:$F$17521,Profile!$B$2:$B$17521,$B72,Profile!$C$2:$C$17521,AI$8))*$C$6</f>
        <v>0.2547933443</v>
      </c>
      <c r="AJ72" s="193">
        <f>(SUMIFS(Profile!$F$2:$F$17521,Profile!$B$2:$B$17521,$B72,Profile!$C$2:$C$17521,AJ$8))*$C$6</f>
        <v>0.2688149906</v>
      </c>
      <c r="AK72" s="193">
        <f>(SUMIFS(Profile!$F$2:$F$17521,Profile!$B$2:$B$17521,$B72,Profile!$C$2:$C$17521,AK$8))*$C$6</f>
        <v>0.2900477693</v>
      </c>
      <c r="AL72" s="193">
        <f>(SUMIFS(Profile!$F$2:$F$17521,Profile!$B$2:$B$17521,$B72,Profile!$C$2:$C$17521,AL$8))*$C$6</f>
        <v>0.3216966281</v>
      </c>
      <c r="AM72" s="193">
        <f>(SUMIFS(Profile!$F$2:$F$17521,Profile!$B$2:$B$17521,$B72,Profile!$C$2:$C$17521,AM$8))*$C$6</f>
        <v>0.3741776471</v>
      </c>
      <c r="AN72" s="193">
        <f>(SUMIFS(Profile!$F$2:$F$17521,Profile!$B$2:$B$17521,$B72,Profile!$C$2:$C$17521,AN$8))*$C$6</f>
        <v>0.4051053927</v>
      </c>
      <c r="AO72" s="193">
        <f>(SUMIFS(Profile!$F$2:$F$17521,Profile!$B$2:$B$17521,$B72,Profile!$C$2:$C$17521,AO$8))*$C$6</f>
        <v>0.4260176766</v>
      </c>
      <c r="AP72" s="193">
        <f>(SUMIFS(Profile!$F$2:$F$17521,Profile!$B$2:$B$17521,$B72,Profile!$C$2:$C$17521,AP$8))*$C$6</f>
        <v>0.4268189136</v>
      </c>
      <c r="AQ72" s="193">
        <f>(SUMIFS(Profile!$F$2:$F$17521,Profile!$B$2:$B$17521,$B72,Profile!$C$2:$C$17521,AQ$8))*$C$6</f>
        <v>0.4158019057</v>
      </c>
      <c r="AR72" s="193">
        <f>(SUMIFS(Profile!$F$2:$F$17521,Profile!$B$2:$B$17521,$B72,Profile!$C$2:$C$17521,AR$8))*$C$6</f>
        <v>0.3958110443</v>
      </c>
      <c r="AS72" s="193">
        <f>(SUMIFS(Profile!$F$2:$F$17521,Profile!$B$2:$B$17521,$B72,Profile!$C$2:$C$17521,AS$8))*$C$6</f>
        <v>0.3833918719</v>
      </c>
      <c r="AT72" s="193">
        <f>(SUMIFS(Profile!$F$2:$F$17521,Profile!$B$2:$B$17521,$B72,Profile!$C$2:$C$17521,AT$8))*$C$6</f>
        <v>0.363761567</v>
      </c>
      <c r="AU72" s="193">
        <f>(SUMIFS(Profile!$F$2:$F$17521,Profile!$B$2:$B$17521,$B72,Profile!$C$2:$C$17521,AU$8))*$C$6</f>
        <v>0.346534973</v>
      </c>
      <c r="AV72" s="193">
        <f>(SUMIFS(Profile!$F$2:$F$17521,Profile!$B$2:$B$17521,$B72,Profile!$C$2:$C$17521,AV$8))*$C$6</f>
        <v>0.3269046682</v>
      </c>
      <c r="AW72" s="193">
        <f>(SUMIFS(Profile!$F$2:$F$17521,Profile!$B$2:$B$17521,$B72,Profile!$C$2:$C$17521,AW$8))*$C$6</f>
        <v>0.3032681787</v>
      </c>
      <c r="AX72" s="193">
        <f>(SUMIFS(Profile!$F$2:$F$17521,Profile!$B$2:$B$17521,$B72,Profile!$C$2:$C$17521,AX$8))*$C$6</f>
        <v>0.2676131352</v>
      </c>
      <c r="AY72" s="193">
        <f>(SUMIFS(Profile!$F$2:$F$17521,Profile!$B$2:$B$17521,$B72,Profile!$C$2:$C$17521,AY$8))*$C$6</f>
        <v>0.229554381</v>
      </c>
      <c r="AZ72" s="193">
        <f>(SUMIFS(Profile!$F$2:$F$17521,Profile!$B$2:$B$17521,$B72,Profile!$C$2:$C$17521,AZ$8))*$C$6</f>
        <v>0.1951011929</v>
      </c>
      <c r="BA72" s="193">
        <f t="shared" si="16"/>
        <v>5.246291115</v>
      </c>
      <c r="BB72" s="193">
        <f>(SUMIFS(Profile!$E$2:$E$17521,Profile!$B$2:$B$17521,$B72,Profile!$C$2:$C$17521,BB$8))*$C$9</f>
        <v>0</v>
      </c>
      <c r="BC72" s="193">
        <f>(SUMIFS(Profile!$E$2:$E$17521,Profile!$B$2:$B$17521,$B72,Profile!$C$2:$C$17521,BC$8))*$C$9</f>
        <v>0</v>
      </c>
      <c r="BD72" s="193">
        <f>(SUMIFS(Profile!$E$2:$E$17521,Profile!$B$2:$B$17521,$B72,Profile!$C$2:$C$17521,BD$8))*$C$9</f>
        <v>0</v>
      </c>
      <c r="BE72" s="193">
        <f>(SUMIFS(Profile!$E$2:$E$17521,Profile!$B$2:$B$17521,$B72,Profile!$C$2:$C$17521,BE$8))*$C$9</f>
        <v>0</v>
      </c>
      <c r="BF72" s="193">
        <f>(SUMIFS(Profile!$E$2:$E$17521,Profile!$B$2:$B$17521,$B72,Profile!$C$2:$C$17521,BF$8))*$C$9</f>
        <v>0</v>
      </c>
      <c r="BG72" s="193">
        <f>(SUMIFS(Profile!$E$2:$E$17521,Profile!$B$2:$B$17521,$B72,Profile!$C$2:$C$17521,BG$8))*$C$9</f>
        <v>0</v>
      </c>
      <c r="BH72" s="193">
        <f>(SUMIFS(Profile!$E$2:$E$17521,Profile!$B$2:$B$17521,$B72,Profile!$C$2:$C$17521,BH$8))*$C$9</f>
        <v>0</v>
      </c>
      <c r="BI72" s="193">
        <f>(SUMIFS(Profile!$E$2:$E$17521,Profile!$B$2:$B$17521,$B72,Profile!$C$2:$C$17521,BI$8))*$C$9</f>
        <v>0</v>
      </c>
      <c r="BJ72" s="193">
        <f>(SUMIFS(Profile!$E$2:$E$17521,Profile!$B$2:$B$17521,$B72,Profile!$C$2:$C$17521,BJ$8))*$C$9</f>
        <v>0</v>
      </c>
      <c r="BK72" s="193">
        <f>(SUMIFS(Profile!$E$2:$E$17521,Profile!$B$2:$B$17521,$B72,Profile!$C$2:$C$17521,BK$8))*$C$9</f>
        <v>0.00008836682851</v>
      </c>
      <c r="BL72" s="193">
        <f>(SUMIFS(Profile!$E$2:$E$17521,Profile!$B$2:$B$17521,$B72,Profile!$C$2:$C$17521,BL$8))*$C$9</f>
        <v>0.0007401528155</v>
      </c>
      <c r="BM72" s="193">
        <f>(SUMIFS(Profile!$E$2:$E$17521,Profile!$B$2:$B$17521,$B72,Profile!$C$2:$C$17521,BM$8))*$C$9</f>
        <v>0.002357362529</v>
      </c>
      <c r="BN72" s="193">
        <f>(SUMIFS(Profile!$E$2:$E$17521,Profile!$B$2:$B$17521,$B72,Profile!$C$2:$C$17521,BN$8))*$C$9</f>
        <v>0.005755131587</v>
      </c>
      <c r="BO72" s="193">
        <f>(SUMIFS(Profile!$E$2:$E$17521,Profile!$B$2:$B$17521,$B72,Profile!$C$2:$C$17521,BO$8))*$C$9</f>
        <v>0.0181486836</v>
      </c>
      <c r="BP72" s="193">
        <f>(SUMIFS(Profile!$E$2:$E$17521,Profile!$B$2:$B$17521,$B72,Profile!$C$2:$C$17521,BP$8))*$C$9</f>
        <v>0.03492153476</v>
      </c>
      <c r="BQ72" s="193">
        <f>(SUMIFS(Profile!$E$2:$E$17521,Profile!$B$2:$B$17521,$B72,Profile!$C$2:$C$17521,BQ$8))*$C$9</f>
        <v>0.09877398389</v>
      </c>
      <c r="BR72" s="193">
        <f>(SUMIFS(Profile!$E$2:$E$17521,Profile!$B$2:$B$17521,$B72,Profile!$C$2:$C$17521,BR$8))*$C$9</f>
        <v>0.1526960798</v>
      </c>
      <c r="BS72" s="193">
        <f>(SUMIFS(Profile!$E$2:$E$17521,Profile!$B$2:$B$17521,$B72,Profile!$C$2:$C$17521,BS$8))*$C$9</f>
        <v>0.1879211538</v>
      </c>
      <c r="BT72" s="193">
        <f>(SUMIFS(Profile!$E$2:$E$17521,Profile!$B$2:$B$17521,$B72,Profile!$C$2:$C$17521,BT$8))*$C$9</f>
        <v>0.2810725144</v>
      </c>
      <c r="BU72" s="193">
        <f>(SUMIFS(Profile!$E$2:$E$17521,Profile!$B$2:$B$17521,$B72,Profile!$C$2:$C$17521,BU$8))*$C$9</f>
        <v>0.3043690737</v>
      </c>
      <c r="BV72" s="193">
        <f>(SUMIFS(Profile!$E$2:$E$17521,Profile!$B$2:$B$17521,$B72,Profile!$C$2:$C$17521,BV$8))*$C$9</f>
        <v>0.2583732147</v>
      </c>
      <c r="BW72" s="193">
        <f>(SUMIFS(Profile!$E$2:$E$17521,Profile!$B$2:$B$17521,$B72,Profile!$C$2:$C$17521,BW$8))*$C$9</f>
        <v>0.2803915944</v>
      </c>
      <c r="BX72" s="193">
        <f>(SUMIFS(Profile!$E$2:$E$17521,Profile!$B$2:$B$17521,$B72,Profile!$C$2:$C$17521,BX$8))*$C$9</f>
        <v>0.3233308878</v>
      </c>
      <c r="BY72" s="193">
        <f>(SUMIFS(Profile!$E$2:$E$17521,Profile!$B$2:$B$17521,$B72,Profile!$C$2:$C$17521,BY$8))*$C$9</f>
        <v>0.3455487293</v>
      </c>
      <c r="BZ72" s="193">
        <f>(SUMIFS(Profile!$E$2:$E$17521,Profile!$B$2:$B$17521,$B72,Profile!$C$2:$C$17521,BZ$8))*$C$9</f>
        <v>0.3274646128</v>
      </c>
      <c r="CA72" s="193">
        <f>(SUMIFS(Profile!$E$2:$E$17521,Profile!$B$2:$B$17521,$B72,Profile!$C$2:$C$17521,CA$8))*$C$9</f>
        <v>0.3589821968</v>
      </c>
      <c r="CB72" s="193">
        <f>(SUMIFS(Profile!$E$2:$E$17521,Profile!$B$2:$B$17521,$B72,Profile!$C$2:$C$17521,CB$8))*$C$9</f>
        <v>0.3561190582</v>
      </c>
      <c r="CC72" s="193">
        <f>(SUMIFS(Profile!$E$2:$E$17521,Profile!$B$2:$B$17521,$B72,Profile!$C$2:$C$17521,CC$8))*$C$9</f>
        <v>0.3803214131</v>
      </c>
      <c r="CD72" s="193">
        <f>(SUMIFS(Profile!$E$2:$E$17521,Profile!$B$2:$B$17521,$B72,Profile!$C$2:$C$17521,CD$8))*$C$9</f>
        <v>0.3487198361</v>
      </c>
      <c r="CE72" s="193">
        <f>(SUMIFS(Profile!$E$2:$E$17521,Profile!$B$2:$B$17521,$B72,Profile!$C$2:$C$17521,CE$8))*$C$9</f>
        <v>0.3283802178</v>
      </c>
      <c r="CF72" s="193">
        <f>(SUMIFS(Profile!$E$2:$E$17521,Profile!$B$2:$B$17521,$B72,Profile!$C$2:$C$17521,CF$8))*$C$9</f>
        <v>0.2656293951</v>
      </c>
      <c r="CG72" s="193">
        <f>(SUMIFS(Profile!$E$2:$E$17521,Profile!$B$2:$B$17521,$B72,Profile!$C$2:$C$17521,CG$8))*$C$9</f>
        <v>0.188422382</v>
      </c>
      <c r="CH72" s="193">
        <f>(SUMIFS(Profile!$E$2:$E$17521,Profile!$B$2:$B$17521,$B72,Profile!$C$2:$C$17521,CH$8))*$C$9</f>
        <v>0.185459422</v>
      </c>
      <c r="CI72" s="193">
        <f>(SUMIFS(Profile!$E$2:$E$17521,Profile!$B$2:$B$17521,$B72,Profile!$C$2:$C$17521,CI$8))*$C$9</f>
        <v>0.1322381711</v>
      </c>
      <c r="CJ72" s="193">
        <f>(SUMIFS(Profile!$E$2:$E$17521,Profile!$B$2:$B$17521,$B72,Profile!$C$2:$C$17521,CJ$8))*$C$9</f>
        <v>0.05346897303</v>
      </c>
      <c r="CK72" s="193">
        <f>(SUMIFS(Profile!$E$2:$E$17521,Profile!$B$2:$B$17521,$B72,Profile!$C$2:$C$17521,CK$8))*$C$9</f>
        <v>0.01880456657</v>
      </c>
      <c r="CL72" s="193">
        <f>(SUMIFS(Profile!$E$2:$E$17521,Profile!$B$2:$B$17521,$B72,Profile!$C$2:$C$17521,CL$8))*$C$9</f>
        <v>0.004504128201</v>
      </c>
      <c r="CM72" s="193">
        <f>(SUMIFS(Profile!$E$2:$E$17521,Profile!$B$2:$B$17521,$B72,Profile!$C$2:$C$17521,CM$8))*$C$9</f>
        <v>0.001864894839</v>
      </c>
      <c r="CN72" s="193">
        <f>(SUMIFS(Profile!$E$2:$E$17521,Profile!$B$2:$B$17521,$B72,Profile!$C$2:$C$17521,CN$8))*$C$9</f>
        <v>0.0008670591915</v>
      </c>
      <c r="CO72" s="193">
        <f>(SUMIFS(Profile!$E$2:$E$17521,Profile!$B$2:$B$17521,$B72,Profile!$C$2:$C$17521,CO$8))*$C$9</f>
        <v>0.0004366740358</v>
      </c>
      <c r="CP72" s="193">
        <f>(SUMIFS(Profile!$E$2:$E$17521,Profile!$B$2:$B$17521,$B72,Profile!$C$2:$C$17521,CP$8))*$C$9</f>
        <v>0.0001196499758</v>
      </c>
      <c r="CQ72" s="193">
        <f>(SUMIFS(Profile!$E$2:$E$17521,Profile!$B$2:$B$17521,$B72,Profile!$C$2:$C$17521,CQ$8))*$C$9</f>
        <v>0</v>
      </c>
      <c r="CR72" s="193">
        <f>(SUMIFS(Profile!$E$2:$E$17521,Profile!$B$2:$B$17521,$B72,Profile!$C$2:$C$17521,CR$8))*$C$9</f>
        <v>0</v>
      </c>
      <c r="CS72" s="193">
        <f>(SUMIFS(Profile!$E$2:$E$17521,Profile!$B$2:$B$17521,$B72,Profile!$C$2:$C$17521,CS$8))*$C$9</f>
        <v>0</v>
      </c>
      <c r="CT72" s="193">
        <f>(SUMIFS(Profile!$E$2:$E$17521,Profile!$B$2:$B$17521,$B72,Profile!$C$2:$C$17521,CT$8))*$C$9</f>
        <v>0</v>
      </c>
      <c r="CU72" s="193">
        <f>(SUMIFS(Profile!$E$2:$E$17521,Profile!$B$2:$B$17521,$B72,Profile!$C$2:$C$17521,CU$8))*$C$9</f>
        <v>0</v>
      </c>
      <c r="CV72" s="193">
        <f>(SUMIFS(Profile!$E$2:$E$17521,Profile!$B$2:$B$17521,$B72,Profile!$C$2:$C$17521,CV$8))*$C$9</f>
        <v>0</v>
      </c>
      <c r="CW72" s="193">
        <f>(SUMIFS(Profile!$E$2:$E$17521,Profile!$B$2:$B$17521,$B72,Profile!$C$2:$C$17521,CW$8))*$C$9</f>
        <v>0</v>
      </c>
      <c r="CX72" s="193">
        <f t="shared" si="17"/>
        <v>0.8380019763</v>
      </c>
      <c r="CY72" s="193">
        <f t="shared" ref="CY72:ET72" si="322">MAX(BB72-E72,0)</f>
        <v>0</v>
      </c>
      <c r="CZ72" s="193">
        <f t="shared" si="322"/>
        <v>0</v>
      </c>
      <c r="DA72" s="193">
        <f t="shared" si="322"/>
        <v>0</v>
      </c>
      <c r="DB72" s="193">
        <f t="shared" si="322"/>
        <v>0</v>
      </c>
      <c r="DC72" s="193">
        <f t="shared" si="322"/>
        <v>0</v>
      </c>
      <c r="DD72" s="193">
        <f t="shared" si="322"/>
        <v>0</v>
      </c>
      <c r="DE72" s="193">
        <f t="shared" si="322"/>
        <v>0</v>
      </c>
      <c r="DF72" s="193">
        <f t="shared" si="322"/>
        <v>0</v>
      </c>
      <c r="DG72" s="193">
        <f t="shared" si="322"/>
        <v>0</v>
      </c>
      <c r="DH72" s="193">
        <f t="shared" si="322"/>
        <v>0</v>
      </c>
      <c r="DI72" s="193">
        <f t="shared" si="322"/>
        <v>0</v>
      </c>
      <c r="DJ72" s="193">
        <f t="shared" si="322"/>
        <v>0</v>
      </c>
      <c r="DK72" s="193">
        <f t="shared" si="322"/>
        <v>0</v>
      </c>
      <c r="DL72" s="193">
        <f t="shared" si="322"/>
        <v>0</v>
      </c>
      <c r="DM72" s="193">
        <f t="shared" si="322"/>
        <v>0</v>
      </c>
      <c r="DN72" s="193">
        <f t="shared" si="322"/>
        <v>0</v>
      </c>
      <c r="DO72" s="193">
        <f t="shared" si="322"/>
        <v>0</v>
      </c>
      <c r="DP72" s="193">
        <f t="shared" si="322"/>
        <v>0</v>
      </c>
      <c r="DQ72" s="193">
        <f t="shared" si="322"/>
        <v>0.002642680635</v>
      </c>
      <c r="DR72" s="193">
        <f t="shared" si="322"/>
        <v>0.03234913533</v>
      </c>
      <c r="DS72" s="193">
        <f t="shared" si="322"/>
        <v>0</v>
      </c>
      <c r="DT72" s="193">
        <f t="shared" si="322"/>
        <v>0.02159206542</v>
      </c>
      <c r="DU72" s="193">
        <f t="shared" si="322"/>
        <v>0.07294434661</v>
      </c>
      <c r="DV72" s="193">
        <f t="shared" si="322"/>
        <v>0.0987677543</v>
      </c>
      <c r="DW72" s="193">
        <f t="shared" si="322"/>
        <v>0.07507497931</v>
      </c>
      <c r="DX72" s="193">
        <f t="shared" si="322"/>
        <v>0.1049900894</v>
      </c>
      <c r="DY72" s="193">
        <f t="shared" si="322"/>
        <v>0.1045306616</v>
      </c>
      <c r="DZ72" s="193">
        <f t="shared" si="322"/>
        <v>0.134341675</v>
      </c>
      <c r="EA72" s="193">
        <f t="shared" si="322"/>
        <v>0.103541335</v>
      </c>
      <c r="EB72" s="193">
        <f t="shared" si="322"/>
        <v>0.07639120277</v>
      </c>
      <c r="EC72" s="193">
        <f t="shared" si="322"/>
        <v>0.01083605081</v>
      </c>
      <c r="ED72" s="193">
        <f t="shared" si="322"/>
        <v>0</v>
      </c>
      <c r="EE72" s="193">
        <f t="shared" si="322"/>
        <v>0</v>
      </c>
      <c r="EF72" s="193">
        <f t="shared" si="322"/>
        <v>0</v>
      </c>
      <c r="EG72" s="193">
        <f t="shared" si="322"/>
        <v>0</v>
      </c>
      <c r="EH72" s="193">
        <f t="shared" si="322"/>
        <v>0</v>
      </c>
      <c r="EI72" s="193">
        <f t="shared" si="322"/>
        <v>0</v>
      </c>
      <c r="EJ72" s="193">
        <f t="shared" si="322"/>
        <v>0</v>
      </c>
      <c r="EK72" s="193">
        <f t="shared" si="322"/>
        <v>0</v>
      </c>
      <c r="EL72" s="193">
        <f t="shared" si="322"/>
        <v>0</v>
      </c>
      <c r="EM72" s="193">
        <f t="shared" si="322"/>
        <v>0</v>
      </c>
      <c r="EN72" s="193">
        <f t="shared" si="322"/>
        <v>0</v>
      </c>
      <c r="EO72" s="193">
        <f t="shared" si="322"/>
        <v>0</v>
      </c>
      <c r="EP72" s="193">
        <f t="shared" si="322"/>
        <v>0</v>
      </c>
      <c r="EQ72" s="193">
        <f t="shared" si="322"/>
        <v>0</v>
      </c>
      <c r="ER72" s="193">
        <f t="shared" si="322"/>
        <v>0</v>
      </c>
      <c r="ES72" s="193">
        <f t="shared" si="322"/>
        <v>0</v>
      </c>
      <c r="ET72" s="193">
        <f t="shared" si="322"/>
        <v>0</v>
      </c>
      <c r="EU72" s="193">
        <f t="shared" si="19"/>
        <v>4.408289139</v>
      </c>
      <c r="EV72" s="193">
        <f t="shared" ref="EV72:GQ72" si="323">BB72-CY72</f>
        <v>0</v>
      </c>
      <c r="EW72" s="193">
        <f t="shared" si="323"/>
        <v>0</v>
      </c>
      <c r="EX72" s="193">
        <f t="shared" si="323"/>
        <v>0</v>
      </c>
      <c r="EY72" s="193">
        <f t="shared" si="323"/>
        <v>0</v>
      </c>
      <c r="EZ72" s="193">
        <f t="shared" si="323"/>
        <v>0</v>
      </c>
      <c r="FA72" s="193">
        <f t="shared" si="323"/>
        <v>0</v>
      </c>
      <c r="FB72" s="193">
        <f t="shared" si="323"/>
        <v>0</v>
      </c>
      <c r="FC72" s="193">
        <f t="shared" si="323"/>
        <v>0</v>
      </c>
      <c r="FD72" s="193">
        <f t="shared" si="323"/>
        <v>0</v>
      </c>
      <c r="FE72" s="193">
        <f t="shared" si="323"/>
        <v>0.00008836682851</v>
      </c>
      <c r="FF72" s="193">
        <f t="shared" si="323"/>
        <v>0.0007401528155</v>
      </c>
      <c r="FG72" s="193">
        <f t="shared" si="323"/>
        <v>0.002357362529</v>
      </c>
      <c r="FH72" s="193">
        <f t="shared" si="323"/>
        <v>0.005755131587</v>
      </c>
      <c r="FI72" s="193">
        <f t="shared" si="323"/>
        <v>0.0181486836</v>
      </c>
      <c r="FJ72" s="193">
        <f t="shared" si="323"/>
        <v>0.03492153476</v>
      </c>
      <c r="FK72" s="193">
        <f t="shared" si="323"/>
        <v>0.09877398389</v>
      </c>
      <c r="FL72" s="193">
        <f t="shared" si="323"/>
        <v>0.1526960798</v>
      </c>
      <c r="FM72" s="193">
        <f t="shared" si="323"/>
        <v>0.1879211538</v>
      </c>
      <c r="FN72" s="193">
        <f t="shared" si="323"/>
        <v>0.2784298338</v>
      </c>
      <c r="FO72" s="193">
        <f t="shared" si="323"/>
        <v>0.2720199383</v>
      </c>
      <c r="FP72" s="193">
        <f t="shared" si="323"/>
        <v>0.2583732147</v>
      </c>
      <c r="FQ72" s="193">
        <f t="shared" si="323"/>
        <v>0.258799529</v>
      </c>
      <c r="FR72" s="193">
        <f t="shared" si="323"/>
        <v>0.2503865412</v>
      </c>
      <c r="FS72" s="193">
        <f t="shared" si="323"/>
        <v>0.246780975</v>
      </c>
      <c r="FT72" s="193">
        <f t="shared" si="323"/>
        <v>0.2523896335</v>
      </c>
      <c r="FU72" s="193">
        <f t="shared" si="323"/>
        <v>0.2539921074</v>
      </c>
      <c r="FV72" s="193">
        <f t="shared" si="323"/>
        <v>0.2515883966</v>
      </c>
      <c r="FW72" s="193">
        <f t="shared" si="323"/>
        <v>0.2459797381</v>
      </c>
      <c r="FX72" s="193">
        <f t="shared" si="323"/>
        <v>0.2451785011</v>
      </c>
      <c r="FY72" s="193">
        <f t="shared" si="323"/>
        <v>0.251989015</v>
      </c>
      <c r="FZ72" s="193">
        <f t="shared" si="323"/>
        <v>0.2547933443</v>
      </c>
      <c r="GA72" s="193">
        <f t="shared" si="323"/>
        <v>0.188422382</v>
      </c>
      <c r="GB72" s="193">
        <f t="shared" si="323"/>
        <v>0.185459422</v>
      </c>
      <c r="GC72" s="193">
        <f t="shared" si="323"/>
        <v>0.1322381711</v>
      </c>
      <c r="GD72" s="193">
        <f t="shared" si="323"/>
        <v>0.05346897303</v>
      </c>
      <c r="GE72" s="193">
        <f t="shared" si="323"/>
        <v>0.01880456657</v>
      </c>
      <c r="GF72" s="193">
        <f t="shared" si="323"/>
        <v>0.004504128201</v>
      </c>
      <c r="GG72" s="193">
        <f t="shared" si="323"/>
        <v>0.001864894839</v>
      </c>
      <c r="GH72" s="193">
        <f t="shared" si="323"/>
        <v>0.0008670591915</v>
      </c>
      <c r="GI72" s="193">
        <f t="shared" si="323"/>
        <v>0.0004366740358</v>
      </c>
      <c r="GJ72" s="193">
        <f t="shared" si="323"/>
        <v>0.0001196499758</v>
      </c>
      <c r="GK72" s="193">
        <f t="shared" si="323"/>
        <v>0</v>
      </c>
      <c r="GL72" s="193">
        <f t="shared" si="323"/>
        <v>0</v>
      </c>
      <c r="GM72" s="193">
        <f t="shared" si="323"/>
        <v>0</v>
      </c>
      <c r="GN72" s="193">
        <f t="shared" si="323"/>
        <v>0</v>
      </c>
      <c r="GO72" s="193">
        <f t="shared" si="323"/>
        <v>0</v>
      </c>
      <c r="GP72" s="193">
        <f t="shared" si="323"/>
        <v>0</v>
      </c>
      <c r="GQ72" s="193">
        <f t="shared" si="323"/>
        <v>0</v>
      </c>
      <c r="GR72" s="193">
        <f t="shared" si="21"/>
        <v>7.733615264</v>
      </c>
      <c r="GS72" s="193">
        <f t="shared" ref="GS72:IN72" si="324">E72-EV72</f>
        <v>0.1686603741</v>
      </c>
      <c r="GT72" s="193">
        <f t="shared" si="324"/>
        <v>0.1506325432</v>
      </c>
      <c r="GU72" s="193">
        <f t="shared" si="324"/>
        <v>0.1422195554</v>
      </c>
      <c r="GV72" s="193">
        <f t="shared" si="324"/>
        <v>0.1334059491</v>
      </c>
      <c r="GW72" s="193">
        <f t="shared" si="324"/>
        <v>0.128999146</v>
      </c>
      <c r="GX72" s="193">
        <f t="shared" si="324"/>
        <v>0.1257941983</v>
      </c>
      <c r="GY72" s="193">
        <f t="shared" si="324"/>
        <v>0.1261948168</v>
      </c>
      <c r="GZ72" s="193">
        <f t="shared" si="324"/>
        <v>0.1245923429</v>
      </c>
      <c r="HA72" s="193">
        <f t="shared" si="324"/>
        <v>0.1253935798</v>
      </c>
      <c r="HB72" s="193">
        <f t="shared" si="324"/>
        <v>0.1309138715</v>
      </c>
      <c r="HC72" s="193">
        <f t="shared" si="324"/>
        <v>0.1346688887</v>
      </c>
      <c r="HD72" s="193">
        <f t="shared" si="324"/>
        <v>0.1446696145</v>
      </c>
      <c r="HE72" s="193">
        <f t="shared" si="324"/>
        <v>0.1705169934</v>
      </c>
      <c r="HF72" s="193">
        <f t="shared" si="324"/>
        <v>0.1865673525</v>
      </c>
      <c r="HG72" s="193">
        <f t="shared" si="324"/>
        <v>0.2038470709</v>
      </c>
      <c r="HH72" s="193">
        <f t="shared" si="324"/>
        <v>0.1692397698</v>
      </c>
      <c r="HI72" s="193">
        <f t="shared" si="324"/>
        <v>0.1189232401</v>
      </c>
      <c r="HJ72" s="193">
        <f t="shared" si="324"/>
        <v>0.09010806148</v>
      </c>
      <c r="HK72" s="193">
        <f t="shared" si="324"/>
        <v>0</v>
      </c>
      <c r="HL72" s="193">
        <f t="shared" si="324"/>
        <v>0</v>
      </c>
      <c r="HM72" s="193">
        <f t="shared" si="324"/>
        <v>0.004031880441</v>
      </c>
      <c r="HN72" s="193">
        <f t="shared" si="324"/>
        <v>0</v>
      </c>
      <c r="HO72" s="193">
        <f t="shared" si="324"/>
        <v>0</v>
      </c>
      <c r="HP72" s="193">
        <f t="shared" si="324"/>
        <v>0</v>
      </c>
      <c r="HQ72" s="193">
        <f t="shared" si="324"/>
        <v>0</v>
      </c>
      <c r="HR72" s="193">
        <f t="shared" si="324"/>
        <v>0</v>
      </c>
      <c r="HS72" s="193">
        <f t="shared" si="324"/>
        <v>0</v>
      </c>
      <c r="HT72" s="193">
        <f t="shared" si="324"/>
        <v>0</v>
      </c>
      <c r="HU72" s="193">
        <f t="shared" si="324"/>
        <v>0</v>
      </c>
      <c r="HV72" s="193">
        <f t="shared" si="324"/>
        <v>0</v>
      </c>
      <c r="HW72" s="193">
        <f t="shared" si="324"/>
        <v>0</v>
      </c>
      <c r="HX72" s="193">
        <f t="shared" si="324"/>
        <v>0.08039260859</v>
      </c>
      <c r="HY72" s="193">
        <f t="shared" si="324"/>
        <v>0.1045883473</v>
      </c>
      <c r="HZ72" s="193">
        <f t="shared" si="324"/>
        <v>0.189458457</v>
      </c>
      <c r="IA72" s="193">
        <f t="shared" si="324"/>
        <v>0.3207086741</v>
      </c>
      <c r="IB72" s="193">
        <f t="shared" si="324"/>
        <v>0.3863008261</v>
      </c>
      <c r="IC72" s="193">
        <f t="shared" si="324"/>
        <v>0.4215135484</v>
      </c>
      <c r="ID72" s="193">
        <f t="shared" si="324"/>
        <v>0.4249540187</v>
      </c>
      <c r="IE72" s="193">
        <f t="shared" si="324"/>
        <v>0.4149348466</v>
      </c>
      <c r="IF72" s="193">
        <f t="shared" si="324"/>
        <v>0.3953743703</v>
      </c>
      <c r="IG72" s="193">
        <f t="shared" si="324"/>
        <v>0.3832722219</v>
      </c>
      <c r="IH72" s="193">
        <f t="shared" si="324"/>
        <v>0.363761567</v>
      </c>
      <c r="II72" s="193">
        <f t="shared" si="324"/>
        <v>0.346534973</v>
      </c>
      <c r="IJ72" s="193">
        <f t="shared" si="324"/>
        <v>0.3269046682</v>
      </c>
      <c r="IK72" s="193">
        <f t="shared" si="324"/>
        <v>0.3032681787</v>
      </c>
      <c r="IL72" s="193">
        <f t="shared" si="324"/>
        <v>0.2676131352</v>
      </c>
      <c r="IM72" s="193">
        <f t="shared" si="324"/>
        <v>0.229554381</v>
      </c>
      <c r="IN72" s="193">
        <f t="shared" si="324"/>
        <v>0.1951011929</v>
      </c>
      <c r="IO72" s="193">
        <f t="shared" si="23"/>
        <v>0.8339700958</v>
      </c>
      <c r="IP72" s="193">
        <f t="shared" si="29"/>
        <v>0</v>
      </c>
      <c r="IQ72" s="193">
        <f t="shared" ref="IQ72:KK72" si="325">MAX((MIN(CZ72+IP72,$IO$7))-GT72,0)</f>
        <v>0</v>
      </c>
      <c r="IR72" s="193">
        <f t="shared" si="325"/>
        <v>0</v>
      </c>
      <c r="IS72" s="193">
        <f t="shared" si="325"/>
        <v>0</v>
      </c>
      <c r="IT72" s="193">
        <f t="shared" si="325"/>
        <v>0</v>
      </c>
      <c r="IU72" s="193">
        <f t="shared" si="325"/>
        <v>0</v>
      </c>
      <c r="IV72" s="193">
        <f t="shared" si="325"/>
        <v>0</v>
      </c>
      <c r="IW72" s="193">
        <f t="shared" si="325"/>
        <v>0</v>
      </c>
      <c r="IX72" s="193">
        <f t="shared" si="325"/>
        <v>0</v>
      </c>
      <c r="IY72" s="193">
        <f t="shared" si="325"/>
        <v>0</v>
      </c>
      <c r="IZ72" s="193">
        <f t="shared" si="325"/>
        <v>0</v>
      </c>
      <c r="JA72" s="193">
        <f t="shared" si="325"/>
        <v>0</v>
      </c>
      <c r="JB72" s="193">
        <f t="shared" si="325"/>
        <v>0</v>
      </c>
      <c r="JC72" s="193">
        <f t="shared" si="325"/>
        <v>0</v>
      </c>
      <c r="JD72" s="193">
        <f t="shared" si="325"/>
        <v>0</v>
      </c>
      <c r="JE72" s="193">
        <f t="shared" si="325"/>
        <v>0</v>
      </c>
      <c r="JF72" s="193">
        <f t="shared" si="325"/>
        <v>0</v>
      </c>
      <c r="JG72" s="193">
        <f t="shared" si="325"/>
        <v>0</v>
      </c>
      <c r="JH72" s="193">
        <f t="shared" si="325"/>
        <v>0.002642680635</v>
      </c>
      <c r="JI72" s="193">
        <f t="shared" si="325"/>
        <v>0.03499181596</v>
      </c>
      <c r="JJ72" s="193">
        <f t="shared" si="325"/>
        <v>0.03095993552</v>
      </c>
      <c r="JK72" s="193">
        <f t="shared" si="325"/>
        <v>0.05255200095</v>
      </c>
      <c r="JL72" s="193">
        <f t="shared" si="325"/>
        <v>0.1254963476</v>
      </c>
      <c r="JM72" s="193">
        <f t="shared" si="325"/>
        <v>0.2242641019</v>
      </c>
      <c r="JN72" s="193">
        <f t="shared" si="325"/>
        <v>0.2993390812</v>
      </c>
      <c r="JO72" s="193">
        <f t="shared" si="325"/>
        <v>0.4043291706</v>
      </c>
      <c r="JP72" s="193">
        <f t="shared" si="325"/>
        <v>0.5088598322</v>
      </c>
      <c r="JQ72" s="193">
        <f t="shared" si="325"/>
        <v>0.6432015073</v>
      </c>
      <c r="JR72" s="193">
        <f t="shared" si="325"/>
        <v>0.7467428423</v>
      </c>
      <c r="JS72" s="193">
        <f t="shared" si="325"/>
        <v>0.823134045</v>
      </c>
      <c r="JT72" s="193">
        <f t="shared" si="325"/>
        <v>0.8339700958</v>
      </c>
      <c r="JU72" s="193">
        <f t="shared" si="325"/>
        <v>0.7535774872</v>
      </c>
      <c r="JV72" s="193">
        <f t="shared" si="325"/>
        <v>0.64898914</v>
      </c>
      <c r="JW72" s="193">
        <f t="shared" si="325"/>
        <v>0.4595306829</v>
      </c>
      <c r="JX72" s="193">
        <f t="shared" si="325"/>
        <v>0.1388220088</v>
      </c>
      <c r="JY72" s="193">
        <f t="shared" si="325"/>
        <v>0</v>
      </c>
      <c r="JZ72" s="193">
        <f t="shared" si="325"/>
        <v>0</v>
      </c>
      <c r="KA72" s="193">
        <f t="shared" si="325"/>
        <v>0</v>
      </c>
      <c r="KB72" s="193">
        <f t="shared" si="325"/>
        <v>0</v>
      </c>
      <c r="KC72" s="193">
        <f t="shared" si="325"/>
        <v>0</v>
      </c>
      <c r="KD72" s="193">
        <f t="shared" si="325"/>
        <v>0</v>
      </c>
      <c r="KE72" s="193">
        <f t="shared" si="325"/>
        <v>0</v>
      </c>
      <c r="KF72" s="193">
        <f t="shared" si="325"/>
        <v>0</v>
      </c>
      <c r="KG72" s="193">
        <f t="shared" si="325"/>
        <v>0</v>
      </c>
      <c r="KH72" s="193">
        <f t="shared" si="325"/>
        <v>0</v>
      </c>
      <c r="KI72" s="193">
        <f t="shared" si="325"/>
        <v>0</v>
      </c>
      <c r="KJ72" s="193">
        <f t="shared" si="325"/>
        <v>0</v>
      </c>
      <c r="KK72" s="193">
        <f t="shared" si="325"/>
        <v>0</v>
      </c>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row>
    <row r="73" ht="14.25" customHeight="1">
      <c r="A73" s="1">
        <v>3.0</v>
      </c>
      <c r="B73" s="1">
        <f t="shared" ref="B73:C73" si="326">B72+1</f>
        <v>63</v>
      </c>
      <c r="C73" s="267">
        <f t="shared" si="326"/>
        <v>43528</v>
      </c>
      <c r="D73" s="193">
        <f t="shared" si="15"/>
        <v>12.29914715</v>
      </c>
      <c r="E73" s="193">
        <f>(SUMIFS(Profile!$F$2:$F$17521,Profile!$B$2:$B$17521,$B73,Profile!$C$2:$C$17521,E$8))*$C$6</f>
        <v>0.1718653219</v>
      </c>
      <c r="F73" s="193">
        <f>(SUMIFS(Profile!$F$2:$F$17521,Profile!$B$2:$B$17521,$B73,Profile!$C$2:$C$17521,F$8))*$C$6</f>
        <v>0.1558405832</v>
      </c>
      <c r="G73" s="193">
        <f>(SUMIFS(Profile!$F$2:$F$17521,Profile!$B$2:$B$17521,$B73,Profile!$C$2:$C$17521,G$8))*$C$6</f>
        <v>0.147026977</v>
      </c>
      <c r="H73" s="193">
        <f>(SUMIFS(Profile!$F$2:$F$17521,Profile!$B$2:$B$17521,$B73,Profile!$C$2:$C$17521,H$8))*$C$6</f>
        <v>0.1382133707</v>
      </c>
      <c r="I73" s="193">
        <f>(SUMIFS(Profile!$F$2:$F$17521,Profile!$B$2:$B$17521,$B73,Profile!$C$2:$C$17521,I$8))*$C$6</f>
        <v>0.1314028568</v>
      </c>
      <c r="J73" s="193">
        <f>(SUMIFS(Profile!$F$2:$F$17521,Profile!$B$2:$B$17521,$B73,Profile!$C$2:$C$17521,J$8))*$C$6</f>
        <v>0.1269960537</v>
      </c>
      <c r="K73" s="193">
        <f>(SUMIFS(Profile!$F$2:$F$17521,Profile!$B$2:$B$17521,$B73,Profile!$C$2:$C$17521,K$8))*$C$6</f>
        <v>0.1265954352</v>
      </c>
      <c r="L73" s="193">
        <f>(SUMIFS(Profile!$F$2:$F$17521,Profile!$B$2:$B$17521,$B73,Profile!$C$2:$C$17521,L$8))*$C$6</f>
        <v>0.1261948168</v>
      </c>
      <c r="M73" s="193">
        <f>(SUMIFS(Profile!$F$2:$F$17521,Profile!$B$2:$B$17521,$B73,Profile!$C$2:$C$17521,M$8))*$C$6</f>
        <v>0.1265954352</v>
      </c>
      <c r="N73" s="193">
        <f>(SUMIFS(Profile!$F$2:$F$17521,Profile!$B$2:$B$17521,$B73,Profile!$C$2:$C$17521,N$8))*$C$6</f>
        <v>0.1322040937</v>
      </c>
      <c r="O73" s="193">
        <f>(SUMIFS(Profile!$F$2:$F$17521,Profile!$B$2:$B$17521,$B73,Profile!$C$2:$C$17521,O$8))*$C$6</f>
        <v>0.1362102784</v>
      </c>
      <c r="P73" s="193">
        <f>(SUMIFS(Profile!$F$2:$F$17521,Profile!$B$2:$B$17521,$B73,Profile!$C$2:$C$17521,P$8))*$C$6</f>
        <v>0.147026977</v>
      </c>
      <c r="Q73" s="193">
        <f>(SUMIFS(Profile!$F$2:$F$17521,Profile!$B$2:$B$17521,$B73,Profile!$C$2:$C$17521,Q$8))*$C$6</f>
        <v>0.1750702696</v>
      </c>
      <c r="R73" s="193">
        <f>(SUMIFS(Profile!$F$2:$F$17521,Profile!$B$2:$B$17521,$B73,Profile!$C$2:$C$17521,R$8))*$C$6</f>
        <v>0.2019117068</v>
      </c>
      <c r="S73" s="193">
        <f>(SUMIFS(Profile!$F$2:$F$17521,Profile!$B$2:$B$17521,$B73,Profile!$C$2:$C$17521,S$8))*$C$6</f>
        <v>0.2411723165</v>
      </c>
      <c r="T73" s="193">
        <f>(SUMIFS(Profile!$F$2:$F$17521,Profile!$B$2:$B$17521,$B73,Profile!$C$2:$C$17521,T$8))*$C$6</f>
        <v>0.2656100429</v>
      </c>
      <c r="U73" s="193">
        <f>(SUMIFS(Profile!$F$2:$F$17521,Profile!$B$2:$B$17521,$B73,Profile!$C$2:$C$17521,U$8))*$C$6</f>
        <v>0.2780292153</v>
      </c>
      <c r="V73" s="193">
        <f>(SUMIFS(Profile!$F$2:$F$17521,Profile!$B$2:$B$17521,$B73,Profile!$C$2:$C$17521,V$8))*$C$6</f>
        <v>0.2832372554</v>
      </c>
      <c r="W73" s="193">
        <f>(SUMIFS(Profile!$F$2:$F$17521,Profile!$B$2:$B$17521,$B73,Profile!$C$2:$C$17521,W$8))*$C$6</f>
        <v>0.2836378738</v>
      </c>
      <c r="X73" s="193">
        <f>(SUMIFS(Profile!$F$2:$F$17521,Profile!$B$2:$B$17521,$B73,Profile!$C$2:$C$17521,X$8))*$C$6</f>
        <v>0.2812341631</v>
      </c>
      <c r="Y73" s="193">
        <f>(SUMIFS(Profile!$F$2:$F$17521,Profile!$B$2:$B$17521,$B73,Profile!$C$2:$C$17521,Y$8))*$C$6</f>
        <v>0.2756255045</v>
      </c>
      <c r="Z73" s="193">
        <f>(SUMIFS(Profile!$F$2:$F$17521,Profile!$B$2:$B$17521,$B73,Profile!$C$2:$C$17521,Z$8))*$C$6</f>
        <v>0.2708180829</v>
      </c>
      <c r="AA73" s="193">
        <f>(SUMIFS(Profile!$F$2:$F$17521,Profile!$B$2:$B$17521,$B73,Profile!$C$2:$C$17521,AA$8))*$C$6</f>
        <v>0.2668118983</v>
      </c>
      <c r="AB73" s="193">
        <f>(SUMIFS(Profile!$F$2:$F$17521,Profile!$B$2:$B$17521,$B73,Profile!$C$2:$C$17521,AB$8))*$C$6</f>
        <v>0.2656100429</v>
      </c>
      <c r="AC73" s="193">
        <f>(SUMIFS(Profile!$F$2:$F$17521,Profile!$B$2:$B$17521,$B73,Profile!$C$2:$C$17521,AC$8))*$C$6</f>
        <v>0.2720199383</v>
      </c>
      <c r="AD73" s="193">
        <f>(SUMIFS(Profile!$F$2:$F$17521,Profile!$B$2:$B$17521,$B73,Profile!$C$2:$C$17521,AD$8))*$C$6</f>
        <v>0.2708180829</v>
      </c>
      <c r="AE73" s="193">
        <f>(SUMIFS(Profile!$F$2:$F$17521,Profile!$B$2:$B$17521,$B73,Profile!$C$2:$C$17521,AE$8))*$C$6</f>
        <v>0.2676131352</v>
      </c>
      <c r="AF73" s="193">
        <f>(SUMIFS(Profile!$F$2:$F$17521,Profile!$B$2:$B$17521,$B73,Profile!$C$2:$C$17521,AF$8))*$C$6</f>
        <v>0.2604020028</v>
      </c>
      <c r="AG73" s="193">
        <f>(SUMIFS(Profile!$F$2:$F$17521,Profile!$B$2:$B$17521,$B73,Profile!$C$2:$C$17521,AG$8))*$C$6</f>
        <v>0.2543927258</v>
      </c>
      <c r="AH73" s="193">
        <f>(SUMIFS(Profile!$F$2:$F$17521,Profile!$B$2:$B$17521,$B73,Profile!$C$2:$C$17521,AH$8))*$C$6</f>
        <v>0.257998292</v>
      </c>
      <c r="AI73" s="193">
        <f>(SUMIFS(Profile!$F$2:$F$17521,Profile!$B$2:$B$17521,$B73,Profile!$C$2:$C$17521,AI$8))*$C$6</f>
        <v>0.2616038582</v>
      </c>
      <c r="AJ73" s="193">
        <f>(SUMIFS(Profile!$F$2:$F$17521,Profile!$B$2:$B$17521,$B73,Profile!$C$2:$C$17521,AJ$8))*$C$6</f>
        <v>0.2740230307</v>
      </c>
      <c r="AK73" s="193">
        <f>(SUMIFS(Profile!$F$2:$F$17521,Profile!$B$2:$B$17521,$B73,Profile!$C$2:$C$17521,AK$8))*$C$6</f>
        <v>0.293252717</v>
      </c>
      <c r="AL73" s="193">
        <f>(SUMIFS(Profile!$F$2:$F$17521,Profile!$B$2:$B$17521,$B73,Profile!$C$2:$C$17521,AL$8))*$C$6</f>
        <v>0.3204947727</v>
      </c>
      <c r="AM73" s="193">
        <f>(SUMIFS(Profile!$F$2:$F$17521,Profile!$B$2:$B$17521,$B73,Profile!$C$2:$C$17521,AM$8))*$C$6</f>
        <v>0.3573516716</v>
      </c>
      <c r="AN73" s="193">
        <f>(SUMIFS(Profile!$F$2:$F$17521,Profile!$B$2:$B$17521,$B73,Profile!$C$2:$C$17521,AN$8))*$C$6</f>
        <v>0.3942085704</v>
      </c>
      <c r="AO73" s="193">
        <f>(SUMIFS(Profile!$F$2:$F$17521,Profile!$B$2:$B$17521,$B73,Profile!$C$2:$C$17521,AO$8))*$C$6</f>
        <v>0.4182857402</v>
      </c>
      <c r="AP73" s="193">
        <f>(SUMIFS(Profile!$F$2:$F$17521,Profile!$B$2:$B$17521,$B73,Profile!$C$2:$C$17521,AP$8))*$C$6</f>
        <v>0.4235338421</v>
      </c>
      <c r="AQ73" s="193">
        <f>(SUMIFS(Profile!$F$2:$F$17521,Profile!$B$2:$B$17521,$B73,Profile!$C$2:$C$17521,AQ$8))*$C$6</f>
        <v>0.4078696601</v>
      </c>
      <c r="AR73" s="193">
        <f>(SUMIFS(Profile!$F$2:$F$17521,Profile!$B$2:$B$17521,$B73,Profile!$C$2:$C$17521,AR$8))*$C$6</f>
        <v>0.3881992934</v>
      </c>
      <c r="AS73" s="193">
        <f>(SUMIFS(Profile!$F$2:$F$17521,Profile!$B$2:$B$17521,$B73,Profile!$C$2:$C$17521,AS$8))*$C$6</f>
        <v>0.3741776471</v>
      </c>
      <c r="AT73" s="193">
        <f>(SUMIFS(Profile!$F$2:$F$17521,Profile!$B$2:$B$17521,$B73,Profile!$C$2:$C$17521,AT$8))*$C$6</f>
        <v>0.3561498162</v>
      </c>
      <c r="AU73" s="193">
        <f>(SUMIFS(Profile!$F$2:$F$17521,Profile!$B$2:$B$17521,$B73,Profile!$C$2:$C$17521,AU$8))*$C$6</f>
        <v>0.3413269329</v>
      </c>
      <c r="AV73" s="193">
        <f>(SUMIFS(Profile!$F$2:$F$17521,Profile!$B$2:$B$17521,$B73,Profile!$C$2:$C$17521,AV$8))*$C$6</f>
        <v>0.3228984835</v>
      </c>
      <c r="AW73" s="193">
        <f>(SUMIFS(Profile!$F$2:$F$17521,Profile!$B$2:$B$17521,$B73,Profile!$C$2:$C$17521,AW$8))*$C$6</f>
        <v>0.305271271</v>
      </c>
      <c r="AX73" s="193">
        <f>(SUMIFS(Profile!$F$2:$F$17521,Profile!$B$2:$B$17521,$B73,Profile!$C$2:$C$17521,AX$8))*$C$6</f>
        <v>0.2732217937</v>
      </c>
      <c r="AY73" s="193">
        <f>(SUMIFS(Profile!$F$2:$F$17521,Profile!$B$2:$B$17521,$B73,Profile!$C$2:$C$17521,AY$8))*$C$6</f>
        <v>0.2399704611</v>
      </c>
      <c r="AZ73" s="193">
        <f>(SUMIFS(Profile!$F$2:$F$17521,Profile!$B$2:$B$17521,$B73,Profile!$C$2:$C$17521,AZ$8))*$C$6</f>
        <v>0.2091228392</v>
      </c>
      <c r="BA73" s="193">
        <f t="shared" si="16"/>
        <v>4.574370423</v>
      </c>
      <c r="BB73" s="193">
        <f>(SUMIFS(Profile!$E$2:$E$17521,Profile!$B$2:$B$17521,$B73,Profile!$C$2:$C$17521,BB$8))*$C$9</f>
        <v>0</v>
      </c>
      <c r="BC73" s="193">
        <f>(SUMIFS(Profile!$E$2:$E$17521,Profile!$B$2:$B$17521,$B73,Profile!$C$2:$C$17521,BC$8))*$C$9</f>
        <v>0</v>
      </c>
      <c r="BD73" s="193">
        <f>(SUMIFS(Profile!$E$2:$E$17521,Profile!$B$2:$B$17521,$B73,Profile!$C$2:$C$17521,BD$8))*$C$9</f>
        <v>0</v>
      </c>
      <c r="BE73" s="193">
        <f>(SUMIFS(Profile!$E$2:$E$17521,Profile!$B$2:$B$17521,$B73,Profile!$C$2:$C$17521,BE$8))*$C$9</f>
        <v>0</v>
      </c>
      <c r="BF73" s="193">
        <f>(SUMIFS(Profile!$E$2:$E$17521,Profile!$B$2:$B$17521,$B73,Profile!$C$2:$C$17521,BF$8))*$C$9</f>
        <v>0</v>
      </c>
      <c r="BG73" s="193">
        <f>(SUMIFS(Profile!$E$2:$E$17521,Profile!$B$2:$B$17521,$B73,Profile!$C$2:$C$17521,BG$8))*$C$9</f>
        <v>0</v>
      </c>
      <c r="BH73" s="193">
        <f>(SUMIFS(Profile!$E$2:$E$17521,Profile!$B$2:$B$17521,$B73,Profile!$C$2:$C$17521,BH$8))*$C$9</f>
        <v>0</v>
      </c>
      <c r="BI73" s="193">
        <f>(SUMIFS(Profile!$E$2:$E$17521,Profile!$B$2:$B$17521,$B73,Profile!$C$2:$C$17521,BI$8))*$C$9</f>
        <v>0</v>
      </c>
      <c r="BJ73" s="193">
        <f>(SUMIFS(Profile!$E$2:$E$17521,Profile!$B$2:$B$17521,$B73,Profile!$C$2:$C$17521,BJ$8))*$C$9</f>
        <v>0</v>
      </c>
      <c r="BK73" s="193">
        <f>(SUMIFS(Profile!$E$2:$E$17521,Profile!$B$2:$B$17521,$B73,Profile!$C$2:$C$17521,BK$8))*$C$9</f>
        <v>0</v>
      </c>
      <c r="BL73" s="193">
        <f>(SUMIFS(Profile!$E$2:$E$17521,Profile!$B$2:$B$17521,$B73,Profile!$C$2:$C$17521,BL$8))*$C$9</f>
        <v>0.0001662521901</v>
      </c>
      <c r="BM73" s="193">
        <f>(SUMIFS(Profile!$E$2:$E$17521,Profile!$B$2:$B$17521,$B73,Profile!$C$2:$C$17521,BM$8))*$C$9</f>
        <v>0.001178116878</v>
      </c>
      <c r="BN73" s="193">
        <f>(SUMIFS(Profile!$E$2:$E$17521,Profile!$B$2:$B$17521,$B73,Profile!$C$2:$C$17521,BN$8))*$C$9</f>
        <v>0.002957386195</v>
      </c>
      <c r="BO73" s="193">
        <f>(SUMIFS(Profile!$E$2:$E$17521,Profile!$B$2:$B$17521,$B73,Profile!$C$2:$C$17521,BO$8))*$C$9</f>
        <v>0.009463262803</v>
      </c>
      <c r="BP73" s="193">
        <f>(SUMIFS(Profile!$E$2:$E$17521,Profile!$B$2:$B$17521,$B73,Profile!$C$2:$C$17521,BP$8))*$C$9</f>
        <v>0.03107263167</v>
      </c>
      <c r="BQ73" s="193">
        <f>(SUMIFS(Profile!$E$2:$E$17521,Profile!$B$2:$B$17521,$B73,Profile!$C$2:$C$17521,BQ$8))*$C$9</f>
        <v>0.07245561989</v>
      </c>
      <c r="BR73" s="193">
        <f>(SUMIFS(Profile!$E$2:$E$17521,Profile!$B$2:$B$17521,$B73,Profile!$C$2:$C$17521,BR$8))*$C$9</f>
        <v>0.1246074471</v>
      </c>
      <c r="BS73" s="193">
        <f>(SUMIFS(Profile!$E$2:$E$17521,Profile!$B$2:$B$17521,$B73,Profile!$C$2:$C$17521,BS$8))*$C$9</f>
        <v>0.1769622444</v>
      </c>
      <c r="BT73" s="193">
        <f>(SUMIFS(Profile!$E$2:$E$17521,Profile!$B$2:$B$17521,$B73,Profile!$C$2:$C$17521,BT$8))*$C$9</f>
        <v>0.2292691822</v>
      </c>
      <c r="BU73" s="193">
        <f>(SUMIFS(Profile!$E$2:$E$17521,Profile!$B$2:$B$17521,$B73,Profile!$C$2:$C$17521,BU$8))*$C$9</f>
        <v>0.2708725017</v>
      </c>
      <c r="BV73" s="193">
        <f>(SUMIFS(Profile!$E$2:$E$17521,Profile!$B$2:$B$17521,$B73,Profile!$C$2:$C$17521,BV$8))*$C$9</f>
        <v>0.2993019102</v>
      </c>
      <c r="BW73" s="193">
        <f>(SUMIFS(Profile!$E$2:$E$17521,Profile!$B$2:$B$17521,$B73,Profile!$C$2:$C$17521,BW$8))*$C$9</f>
        <v>0.3319752397</v>
      </c>
      <c r="BX73" s="193">
        <f>(SUMIFS(Profile!$E$2:$E$17521,Profile!$B$2:$B$17521,$B73,Profile!$C$2:$C$17521,BX$8))*$C$9</f>
        <v>0.3274085352</v>
      </c>
      <c r="BY73" s="193">
        <f>(SUMIFS(Profile!$E$2:$E$17521,Profile!$B$2:$B$17521,$B73,Profile!$C$2:$C$17521,BY$8))*$C$9</f>
        <v>0.3481478962</v>
      </c>
      <c r="BZ73" s="193">
        <f>(SUMIFS(Profile!$E$2:$E$17521,Profile!$B$2:$B$17521,$B73,Profile!$C$2:$C$17521,BZ$8))*$C$9</f>
        <v>0.347715997</v>
      </c>
      <c r="CA73" s="193">
        <f>(SUMIFS(Profile!$E$2:$E$17521,Profile!$B$2:$B$17521,$B73,Profile!$C$2:$C$17521,CA$8))*$C$9</f>
        <v>0.3364499499</v>
      </c>
      <c r="CB73" s="193">
        <f>(SUMIFS(Profile!$E$2:$E$17521,Profile!$B$2:$B$17521,$B73,Profile!$C$2:$C$17521,CB$8))*$C$9</f>
        <v>0.3320042967</v>
      </c>
      <c r="CC73" s="193">
        <f>(SUMIFS(Profile!$E$2:$E$17521,Profile!$B$2:$B$17521,$B73,Profile!$C$2:$C$17521,CC$8))*$C$9</f>
        <v>0.3204667089</v>
      </c>
      <c r="CD73" s="193">
        <f>(SUMIFS(Profile!$E$2:$E$17521,Profile!$B$2:$B$17521,$B73,Profile!$C$2:$C$17521,CD$8))*$C$9</f>
        <v>0.278166999</v>
      </c>
      <c r="CE73" s="193">
        <f>(SUMIFS(Profile!$E$2:$E$17521,Profile!$B$2:$B$17521,$B73,Profile!$C$2:$C$17521,CE$8))*$C$9</f>
        <v>0.2156579051</v>
      </c>
      <c r="CF73" s="193">
        <f>(SUMIFS(Profile!$E$2:$E$17521,Profile!$B$2:$B$17521,$B73,Profile!$C$2:$C$17521,CF$8))*$C$9</f>
        <v>0.1672529298</v>
      </c>
      <c r="CG73" s="193">
        <f>(SUMIFS(Profile!$E$2:$E$17521,Profile!$B$2:$B$17521,$B73,Profile!$C$2:$C$17521,CG$8))*$C$9</f>
        <v>0.1363950161</v>
      </c>
      <c r="CH73" s="193">
        <f>(SUMIFS(Profile!$E$2:$E$17521,Profile!$B$2:$B$17521,$B73,Profile!$C$2:$C$17521,CH$8))*$C$9</f>
        <v>0.1067933982</v>
      </c>
      <c r="CI73" s="193">
        <f>(SUMIFS(Profile!$E$2:$E$17521,Profile!$B$2:$B$17521,$B73,Profile!$C$2:$C$17521,CI$8))*$C$9</f>
        <v>0.06178243005</v>
      </c>
      <c r="CJ73" s="193">
        <f>(SUMIFS(Profile!$E$2:$E$17521,Profile!$B$2:$B$17521,$B73,Profile!$C$2:$C$17521,CJ$8))*$C$9</f>
        <v>0.02717778321</v>
      </c>
      <c r="CK73" s="193">
        <f>(SUMIFS(Profile!$E$2:$E$17521,Profile!$B$2:$B$17521,$B73,Profile!$C$2:$C$17521,CK$8))*$C$9</f>
        <v>0.01139883712</v>
      </c>
      <c r="CL73" s="193">
        <f>(SUMIFS(Profile!$E$2:$E$17521,Profile!$B$2:$B$17521,$B73,Profile!$C$2:$C$17521,CL$8))*$C$9</f>
        <v>0.004884847329</v>
      </c>
      <c r="CM73" s="193">
        <f>(SUMIFS(Profile!$E$2:$E$17521,Profile!$B$2:$B$17521,$B73,Profile!$C$2:$C$17521,CM$8))*$C$9</f>
        <v>0.001716058009</v>
      </c>
      <c r="CN73" s="193">
        <f>(SUMIFS(Profile!$E$2:$E$17521,Profile!$B$2:$B$17521,$B73,Profile!$C$2:$C$17521,CN$8))*$C$9</f>
        <v>0.0005676117452</v>
      </c>
      <c r="CO73" s="193">
        <f>(SUMIFS(Profile!$E$2:$E$17521,Profile!$B$2:$B$17521,$B73,Profile!$C$2:$C$17521,CO$8))*$C$9</f>
        <v>0.0001014283488</v>
      </c>
      <c r="CP73" s="193">
        <f>(SUMIFS(Profile!$E$2:$E$17521,Profile!$B$2:$B$17521,$B73,Profile!$C$2:$C$17521,CP$8))*$C$9</f>
        <v>0</v>
      </c>
      <c r="CQ73" s="193">
        <f>(SUMIFS(Profile!$E$2:$E$17521,Profile!$B$2:$B$17521,$B73,Profile!$C$2:$C$17521,CQ$8))*$C$9</f>
        <v>0</v>
      </c>
      <c r="CR73" s="193">
        <f>(SUMIFS(Profile!$E$2:$E$17521,Profile!$B$2:$B$17521,$B73,Profile!$C$2:$C$17521,CR$8))*$C$9</f>
        <v>0</v>
      </c>
      <c r="CS73" s="193">
        <f>(SUMIFS(Profile!$E$2:$E$17521,Profile!$B$2:$B$17521,$B73,Profile!$C$2:$C$17521,CS$8))*$C$9</f>
        <v>0</v>
      </c>
      <c r="CT73" s="193">
        <f>(SUMIFS(Profile!$E$2:$E$17521,Profile!$B$2:$B$17521,$B73,Profile!$C$2:$C$17521,CT$8))*$C$9</f>
        <v>0</v>
      </c>
      <c r="CU73" s="193">
        <f>(SUMIFS(Profile!$E$2:$E$17521,Profile!$B$2:$B$17521,$B73,Profile!$C$2:$C$17521,CU$8))*$C$9</f>
        <v>0</v>
      </c>
      <c r="CV73" s="193">
        <f>(SUMIFS(Profile!$E$2:$E$17521,Profile!$B$2:$B$17521,$B73,Profile!$C$2:$C$17521,CV$8))*$C$9</f>
        <v>0</v>
      </c>
      <c r="CW73" s="193">
        <f>(SUMIFS(Profile!$E$2:$E$17521,Profile!$B$2:$B$17521,$B73,Profile!$C$2:$C$17521,CW$8))*$C$9</f>
        <v>0</v>
      </c>
      <c r="CX73" s="193">
        <f t="shared" si="17"/>
        <v>0.5175261191</v>
      </c>
      <c r="CY73" s="193">
        <f t="shared" ref="CY73:ET73" si="327">MAX(BB73-E73,0)</f>
        <v>0</v>
      </c>
      <c r="CZ73" s="193">
        <f t="shared" si="327"/>
        <v>0</v>
      </c>
      <c r="DA73" s="193">
        <f t="shared" si="327"/>
        <v>0</v>
      </c>
      <c r="DB73" s="193">
        <f t="shared" si="327"/>
        <v>0</v>
      </c>
      <c r="DC73" s="193">
        <f t="shared" si="327"/>
        <v>0</v>
      </c>
      <c r="DD73" s="193">
        <f t="shared" si="327"/>
        <v>0</v>
      </c>
      <c r="DE73" s="193">
        <f t="shared" si="327"/>
        <v>0</v>
      </c>
      <c r="DF73" s="193">
        <f t="shared" si="327"/>
        <v>0</v>
      </c>
      <c r="DG73" s="193">
        <f t="shared" si="327"/>
        <v>0</v>
      </c>
      <c r="DH73" s="193">
        <f t="shared" si="327"/>
        <v>0</v>
      </c>
      <c r="DI73" s="193">
        <f t="shared" si="327"/>
        <v>0</v>
      </c>
      <c r="DJ73" s="193">
        <f t="shared" si="327"/>
        <v>0</v>
      </c>
      <c r="DK73" s="193">
        <f t="shared" si="327"/>
        <v>0</v>
      </c>
      <c r="DL73" s="193">
        <f t="shared" si="327"/>
        <v>0</v>
      </c>
      <c r="DM73" s="193">
        <f t="shared" si="327"/>
        <v>0</v>
      </c>
      <c r="DN73" s="193">
        <f t="shared" si="327"/>
        <v>0</v>
      </c>
      <c r="DO73" s="193">
        <f t="shared" si="327"/>
        <v>0</v>
      </c>
      <c r="DP73" s="193">
        <f t="shared" si="327"/>
        <v>0</v>
      </c>
      <c r="DQ73" s="193">
        <f t="shared" si="327"/>
        <v>0</v>
      </c>
      <c r="DR73" s="193">
        <f t="shared" si="327"/>
        <v>0</v>
      </c>
      <c r="DS73" s="193">
        <f t="shared" si="327"/>
        <v>0.0236764057</v>
      </c>
      <c r="DT73" s="193">
        <f t="shared" si="327"/>
        <v>0.06115715676</v>
      </c>
      <c r="DU73" s="193">
        <f t="shared" si="327"/>
        <v>0.06059663693</v>
      </c>
      <c r="DV73" s="193">
        <f t="shared" si="327"/>
        <v>0.08253785334</v>
      </c>
      <c r="DW73" s="193">
        <f t="shared" si="327"/>
        <v>0.07569605866</v>
      </c>
      <c r="DX73" s="193">
        <f t="shared" si="327"/>
        <v>0.06563186692</v>
      </c>
      <c r="DY73" s="193">
        <f t="shared" si="327"/>
        <v>0.06439116146</v>
      </c>
      <c r="DZ73" s="193">
        <f t="shared" si="327"/>
        <v>0.06006470608</v>
      </c>
      <c r="EA73" s="193">
        <f t="shared" si="327"/>
        <v>0.0237742732</v>
      </c>
      <c r="EB73" s="193">
        <f t="shared" si="327"/>
        <v>0</v>
      </c>
      <c r="EC73" s="193">
        <f t="shared" si="327"/>
        <v>0</v>
      </c>
      <c r="ED73" s="193">
        <f t="shared" si="327"/>
        <v>0</v>
      </c>
      <c r="EE73" s="193">
        <f t="shared" si="327"/>
        <v>0</v>
      </c>
      <c r="EF73" s="193">
        <f t="shared" si="327"/>
        <v>0</v>
      </c>
      <c r="EG73" s="193">
        <f t="shared" si="327"/>
        <v>0</v>
      </c>
      <c r="EH73" s="193">
        <f t="shared" si="327"/>
        <v>0</v>
      </c>
      <c r="EI73" s="193">
        <f t="shared" si="327"/>
        <v>0</v>
      </c>
      <c r="EJ73" s="193">
        <f t="shared" si="327"/>
        <v>0</v>
      </c>
      <c r="EK73" s="193">
        <f t="shared" si="327"/>
        <v>0</v>
      </c>
      <c r="EL73" s="193">
        <f t="shared" si="327"/>
        <v>0</v>
      </c>
      <c r="EM73" s="193">
        <f t="shared" si="327"/>
        <v>0</v>
      </c>
      <c r="EN73" s="193">
        <f t="shared" si="327"/>
        <v>0</v>
      </c>
      <c r="EO73" s="193">
        <f t="shared" si="327"/>
        <v>0</v>
      </c>
      <c r="EP73" s="193">
        <f t="shared" si="327"/>
        <v>0</v>
      </c>
      <c r="EQ73" s="193">
        <f t="shared" si="327"/>
        <v>0</v>
      </c>
      <c r="ER73" s="193">
        <f t="shared" si="327"/>
        <v>0</v>
      </c>
      <c r="ES73" s="193">
        <f t="shared" si="327"/>
        <v>0</v>
      </c>
      <c r="ET73" s="193">
        <f t="shared" si="327"/>
        <v>0</v>
      </c>
      <c r="EU73" s="193">
        <f t="shared" si="19"/>
        <v>4.056844304</v>
      </c>
      <c r="EV73" s="193">
        <f t="shared" ref="EV73:GQ73" si="328">BB73-CY73</f>
        <v>0</v>
      </c>
      <c r="EW73" s="193">
        <f t="shared" si="328"/>
        <v>0</v>
      </c>
      <c r="EX73" s="193">
        <f t="shared" si="328"/>
        <v>0</v>
      </c>
      <c r="EY73" s="193">
        <f t="shared" si="328"/>
        <v>0</v>
      </c>
      <c r="EZ73" s="193">
        <f t="shared" si="328"/>
        <v>0</v>
      </c>
      <c r="FA73" s="193">
        <f t="shared" si="328"/>
        <v>0</v>
      </c>
      <c r="FB73" s="193">
        <f t="shared" si="328"/>
        <v>0</v>
      </c>
      <c r="FC73" s="193">
        <f t="shared" si="328"/>
        <v>0</v>
      </c>
      <c r="FD73" s="193">
        <f t="shared" si="328"/>
        <v>0</v>
      </c>
      <c r="FE73" s="193">
        <f t="shared" si="328"/>
        <v>0</v>
      </c>
      <c r="FF73" s="193">
        <f t="shared" si="328"/>
        <v>0.0001662521901</v>
      </c>
      <c r="FG73" s="193">
        <f t="shared" si="328"/>
        <v>0.001178116878</v>
      </c>
      <c r="FH73" s="193">
        <f t="shared" si="328"/>
        <v>0.002957386195</v>
      </c>
      <c r="FI73" s="193">
        <f t="shared" si="328"/>
        <v>0.009463262803</v>
      </c>
      <c r="FJ73" s="193">
        <f t="shared" si="328"/>
        <v>0.03107263167</v>
      </c>
      <c r="FK73" s="193">
        <f t="shared" si="328"/>
        <v>0.07245561989</v>
      </c>
      <c r="FL73" s="193">
        <f t="shared" si="328"/>
        <v>0.1246074471</v>
      </c>
      <c r="FM73" s="193">
        <f t="shared" si="328"/>
        <v>0.1769622444</v>
      </c>
      <c r="FN73" s="193">
        <f t="shared" si="328"/>
        <v>0.2292691822</v>
      </c>
      <c r="FO73" s="193">
        <f t="shared" si="328"/>
        <v>0.2708725017</v>
      </c>
      <c r="FP73" s="193">
        <f t="shared" si="328"/>
        <v>0.2756255045</v>
      </c>
      <c r="FQ73" s="193">
        <f t="shared" si="328"/>
        <v>0.2708180829</v>
      </c>
      <c r="FR73" s="193">
        <f t="shared" si="328"/>
        <v>0.2668118983</v>
      </c>
      <c r="FS73" s="193">
        <f t="shared" si="328"/>
        <v>0.2656100429</v>
      </c>
      <c r="FT73" s="193">
        <f t="shared" si="328"/>
        <v>0.2720199383</v>
      </c>
      <c r="FU73" s="193">
        <f t="shared" si="328"/>
        <v>0.2708180829</v>
      </c>
      <c r="FV73" s="193">
        <f t="shared" si="328"/>
        <v>0.2676131352</v>
      </c>
      <c r="FW73" s="193">
        <f t="shared" si="328"/>
        <v>0.2604020028</v>
      </c>
      <c r="FX73" s="193">
        <f t="shared" si="328"/>
        <v>0.2543927258</v>
      </c>
      <c r="FY73" s="193">
        <f t="shared" si="328"/>
        <v>0.2156579051</v>
      </c>
      <c r="FZ73" s="193">
        <f t="shared" si="328"/>
        <v>0.1672529298</v>
      </c>
      <c r="GA73" s="193">
        <f t="shared" si="328"/>
        <v>0.1363950161</v>
      </c>
      <c r="GB73" s="193">
        <f t="shared" si="328"/>
        <v>0.1067933982</v>
      </c>
      <c r="GC73" s="193">
        <f t="shared" si="328"/>
        <v>0.06178243005</v>
      </c>
      <c r="GD73" s="193">
        <f t="shared" si="328"/>
        <v>0.02717778321</v>
      </c>
      <c r="GE73" s="193">
        <f t="shared" si="328"/>
        <v>0.01139883712</v>
      </c>
      <c r="GF73" s="193">
        <f t="shared" si="328"/>
        <v>0.004884847329</v>
      </c>
      <c r="GG73" s="193">
        <f t="shared" si="328"/>
        <v>0.001716058009</v>
      </c>
      <c r="GH73" s="193">
        <f t="shared" si="328"/>
        <v>0.0005676117452</v>
      </c>
      <c r="GI73" s="193">
        <f t="shared" si="328"/>
        <v>0.0001014283488</v>
      </c>
      <c r="GJ73" s="193">
        <f t="shared" si="328"/>
        <v>0</v>
      </c>
      <c r="GK73" s="193">
        <f t="shared" si="328"/>
        <v>0</v>
      </c>
      <c r="GL73" s="193">
        <f t="shared" si="328"/>
        <v>0</v>
      </c>
      <c r="GM73" s="193">
        <f t="shared" si="328"/>
        <v>0</v>
      </c>
      <c r="GN73" s="193">
        <f t="shared" si="328"/>
        <v>0</v>
      </c>
      <c r="GO73" s="193">
        <f t="shared" si="328"/>
        <v>0</v>
      </c>
      <c r="GP73" s="193">
        <f t="shared" si="328"/>
        <v>0</v>
      </c>
      <c r="GQ73" s="193">
        <f t="shared" si="328"/>
        <v>0</v>
      </c>
      <c r="GR73" s="193">
        <f t="shared" si="21"/>
        <v>8.242302846</v>
      </c>
      <c r="GS73" s="193">
        <f t="shared" ref="GS73:IN73" si="329">E73-EV73</f>
        <v>0.1718653219</v>
      </c>
      <c r="GT73" s="193">
        <f t="shared" si="329"/>
        <v>0.1558405832</v>
      </c>
      <c r="GU73" s="193">
        <f t="shared" si="329"/>
        <v>0.147026977</v>
      </c>
      <c r="GV73" s="193">
        <f t="shared" si="329"/>
        <v>0.1382133707</v>
      </c>
      <c r="GW73" s="193">
        <f t="shared" si="329"/>
        <v>0.1314028568</v>
      </c>
      <c r="GX73" s="193">
        <f t="shared" si="329"/>
        <v>0.1269960537</v>
      </c>
      <c r="GY73" s="193">
        <f t="shared" si="329"/>
        <v>0.1265954352</v>
      </c>
      <c r="GZ73" s="193">
        <f t="shared" si="329"/>
        <v>0.1261948168</v>
      </c>
      <c r="HA73" s="193">
        <f t="shared" si="329"/>
        <v>0.1265954352</v>
      </c>
      <c r="HB73" s="193">
        <f t="shared" si="329"/>
        <v>0.1322040937</v>
      </c>
      <c r="HC73" s="193">
        <f t="shared" si="329"/>
        <v>0.1360440262</v>
      </c>
      <c r="HD73" s="193">
        <f t="shared" si="329"/>
        <v>0.1458488601</v>
      </c>
      <c r="HE73" s="193">
        <f t="shared" si="329"/>
        <v>0.1721128834</v>
      </c>
      <c r="HF73" s="193">
        <f t="shared" si="329"/>
        <v>0.192448444</v>
      </c>
      <c r="HG73" s="193">
        <f t="shared" si="329"/>
        <v>0.2100996848</v>
      </c>
      <c r="HH73" s="193">
        <f t="shared" si="329"/>
        <v>0.193154423</v>
      </c>
      <c r="HI73" s="193">
        <f t="shared" si="329"/>
        <v>0.1534217682</v>
      </c>
      <c r="HJ73" s="193">
        <f t="shared" si="329"/>
        <v>0.106275011</v>
      </c>
      <c r="HK73" s="193">
        <f t="shared" si="329"/>
        <v>0.05436869162</v>
      </c>
      <c r="HL73" s="193">
        <f t="shared" si="329"/>
        <v>0.01036166132</v>
      </c>
      <c r="HM73" s="193">
        <f t="shared" si="329"/>
        <v>0</v>
      </c>
      <c r="HN73" s="193">
        <f t="shared" si="329"/>
        <v>0</v>
      </c>
      <c r="HO73" s="193">
        <f t="shared" si="329"/>
        <v>0</v>
      </c>
      <c r="HP73" s="193">
        <f t="shared" si="329"/>
        <v>0</v>
      </c>
      <c r="HQ73" s="193">
        <f t="shared" si="329"/>
        <v>0</v>
      </c>
      <c r="HR73" s="193">
        <f t="shared" si="329"/>
        <v>0</v>
      </c>
      <c r="HS73" s="193">
        <f t="shared" si="329"/>
        <v>0</v>
      </c>
      <c r="HT73" s="193">
        <f t="shared" si="329"/>
        <v>0</v>
      </c>
      <c r="HU73" s="193">
        <f t="shared" si="329"/>
        <v>0</v>
      </c>
      <c r="HV73" s="193">
        <f t="shared" si="329"/>
        <v>0.04234038695</v>
      </c>
      <c r="HW73" s="193">
        <f t="shared" si="329"/>
        <v>0.0943509284</v>
      </c>
      <c r="HX73" s="193">
        <f t="shared" si="329"/>
        <v>0.1376280146</v>
      </c>
      <c r="HY73" s="193">
        <f t="shared" si="329"/>
        <v>0.1864593189</v>
      </c>
      <c r="HZ73" s="193">
        <f t="shared" si="329"/>
        <v>0.2587123427</v>
      </c>
      <c r="IA73" s="193">
        <f t="shared" si="329"/>
        <v>0.3301738884</v>
      </c>
      <c r="IB73" s="193">
        <f t="shared" si="329"/>
        <v>0.3828097333</v>
      </c>
      <c r="IC73" s="193">
        <f t="shared" si="329"/>
        <v>0.4134008929</v>
      </c>
      <c r="ID73" s="193">
        <f t="shared" si="329"/>
        <v>0.4218177841</v>
      </c>
      <c r="IE73" s="193">
        <f t="shared" si="329"/>
        <v>0.4073020484</v>
      </c>
      <c r="IF73" s="193">
        <f t="shared" si="329"/>
        <v>0.3880978651</v>
      </c>
      <c r="IG73" s="193">
        <f t="shared" si="329"/>
        <v>0.3741776471</v>
      </c>
      <c r="IH73" s="193">
        <f t="shared" si="329"/>
        <v>0.3561498162</v>
      </c>
      <c r="II73" s="193">
        <f t="shared" si="329"/>
        <v>0.3413269329</v>
      </c>
      <c r="IJ73" s="193">
        <f t="shared" si="329"/>
        <v>0.3228984835</v>
      </c>
      <c r="IK73" s="193">
        <f t="shared" si="329"/>
        <v>0.305271271</v>
      </c>
      <c r="IL73" s="193">
        <f t="shared" si="329"/>
        <v>0.2732217937</v>
      </c>
      <c r="IM73" s="193">
        <f t="shared" si="329"/>
        <v>0.2399704611</v>
      </c>
      <c r="IN73" s="193">
        <f t="shared" si="329"/>
        <v>0.2091228392</v>
      </c>
      <c r="IO73" s="193">
        <f t="shared" si="23"/>
        <v>0.5175261191</v>
      </c>
      <c r="IP73" s="193">
        <f t="shared" si="29"/>
        <v>0</v>
      </c>
      <c r="IQ73" s="193">
        <f t="shared" ref="IQ73:KK73" si="330">MAX((MIN(CZ73+IP73,$IO$7))-GT73,0)</f>
        <v>0</v>
      </c>
      <c r="IR73" s="193">
        <f t="shared" si="330"/>
        <v>0</v>
      </c>
      <c r="IS73" s="193">
        <f t="shared" si="330"/>
        <v>0</v>
      </c>
      <c r="IT73" s="193">
        <f t="shared" si="330"/>
        <v>0</v>
      </c>
      <c r="IU73" s="193">
        <f t="shared" si="330"/>
        <v>0</v>
      </c>
      <c r="IV73" s="193">
        <f t="shared" si="330"/>
        <v>0</v>
      </c>
      <c r="IW73" s="193">
        <f t="shared" si="330"/>
        <v>0</v>
      </c>
      <c r="IX73" s="193">
        <f t="shared" si="330"/>
        <v>0</v>
      </c>
      <c r="IY73" s="193">
        <f t="shared" si="330"/>
        <v>0</v>
      </c>
      <c r="IZ73" s="193">
        <f t="shared" si="330"/>
        <v>0</v>
      </c>
      <c r="JA73" s="193">
        <f t="shared" si="330"/>
        <v>0</v>
      </c>
      <c r="JB73" s="193">
        <f t="shared" si="330"/>
        <v>0</v>
      </c>
      <c r="JC73" s="193">
        <f t="shared" si="330"/>
        <v>0</v>
      </c>
      <c r="JD73" s="193">
        <f t="shared" si="330"/>
        <v>0</v>
      </c>
      <c r="JE73" s="193">
        <f t="shared" si="330"/>
        <v>0</v>
      </c>
      <c r="JF73" s="193">
        <f t="shared" si="330"/>
        <v>0</v>
      </c>
      <c r="JG73" s="193">
        <f t="shared" si="330"/>
        <v>0</v>
      </c>
      <c r="JH73" s="193">
        <f t="shared" si="330"/>
        <v>0</v>
      </c>
      <c r="JI73" s="193">
        <f t="shared" si="330"/>
        <v>0</v>
      </c>
      <c r="JJ73" s="193">
        <f t="shared" si="330"/>
        <v>0.0236764057</v>
      </c>
      <c r="JK73" s="193">
        <f t="shared" si="330"/>
        <v>0.08483356246</v>
      </c>
      <c r="JL73" s="193">
        <f t="shared" si="330"/>
        <v>0.1454301994</v>
      </c>
      <c r="JM73" s="193">
        <f t="shared" si="330"/>
        <v>0.2279680527</v>
      </c>
      <c r="JN73" s="193">
        <f t="shared" si="330"/>
        <v>0.3036641114</v>
      </c>
      <c r="JO73" s="193">
        <f t="shared" si="330"/>
        <v>0.3692959783</v>
      </c>
      <c r="JP73" s="193">
        <f t="shared" si="330"/>
        <v>0.4336871398</v>
      </c>
      <c r="JQ73" s="193">
        <f t="shared" si="330"/>
        <v>0.4937518459</v>
      </c>
      <c r="JR73" s="193">
        <f t="shared" si="330"/>
        <v>0.5175261191</v>
      </c>
      <c r="JS73" s="193">
        <f t="shared" si="330"/>
        <v>0.4751857321</v>
      </c>
      <c r="JT73" s="193">
        <f t="shared" si="330"/>
        <v>0.3808348037</v>
      </c>
      <c r="JU73" s="193">
        <f t="shared" si="330"/>
        <v>0.2432067891</v>
      </c>
      <c r="JV73" s="193">
        <f t="shared" si="330"/>
        <v>0.05674747027</v>
      </c>
      <c r="JW73" s="193">
        <f t="shared" si="330"/>
        <v>0</v>
      </c>
      <c r="JX73" s="193">
        <f t="shared" si="330"/>
        <v>0</v>
      </c>
      <c r="JY73" s="193">
        <f t="shared" si="330"/>
        <v>0</v>
      </c>
      <c r="JZ73" s="193">
        <f t="shared" si="330"/>
        <v>0</v>
      </c>
      <c r="KA73" s="193">
        <f t="shared" si="330"/>
        <v>0</v>
      </c>
      <c r="KB73" s="193">
        <f t="shared" si="330"/>
        <v>0</v>
      </c>
      <c r="KC73" s="193">
        <f t="shared" si="330"/>
        <v>0</v>
      </c>
      <c r="KD73" s="193">
        <f t="shared" si="330"/>
        <v>0</v>
      </c>
      <c r="KE73" s="193">
        <f t="shared" si="330"/>
        <v>0</v>
      </c>
      <c r="KF73" s="193">
        <f t="shared" si="330"/>
        <v>0</v>
      </c>
      <c r="KG73" s="193">
        <f t="shared" si="330"/>
        <v>0</v>
      </c>
      <c r="KH73" s="193">
        <f t="shared" si="330"/>
        <v>0</v>
      </c>
      <c r="KI73" s="193">
        <f t="shared" si="330"/>
        <v>0</v>
      </c>
      <c r="KJ73" s="193">
        <f t="shared" si="330"/>
        <v>0</v>
      </c>
      <c r="KK73" s="193">
        <f t="shared" si="330"/>
        <v>0</v>
      </c>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row>
    <row r="74" ht="14.25" customHeight="1">
      <c r="A74" s="1">
        <v>3.0</v>
      </c>
      <c r="B74" s="1">
        <f t="shared" ref="B74:C74" si="331">B73+1</f>
        <v>64</v>
      </c>
      <c r="C74" s="267">
        <f t="shared" si="331"/>
        <v>43529</v>
      </c>
      <c r="D74" s="193">
        <f t="shared" si="15"/>
        <v>12.4751789</v>
      </c>
      <c r="E74" s="193">
        <f>(SUMIFS(Profile!$F$2:$F$17521,Profile!$B$2:$B$17521,$B74,Profile!$C$2:$C$17521,E$8))*$C$6</f>
        <v>0.1846851128</v>
      </c>
      <c r="F74" s="193">
        <f>(SUMIFS(Profile!$F$2:$F$17521,Profile!$B$2:$B$17521,$B74,Profile!$C$2:$C$17521,F$8))*$C$6</f>
        <v>0.1654554264</v>
      </c>
      <c r="G74" s="193">
        <f>(SUMIFS(Profile!$F$2:$F$17521,Profile!$B$2:$B$17521,$B74,Profile!$C$2:$C$17521,G$8))*$C$6</f>
        <v>0.1566418202</v>
      </c>
      <c r="H74" s="193">
        <f>(SUMIFS(Profile!$F$2:$F$17521,Profile!$B$2:$B$17521,$B74,Profile!$C$2:$C$17521,H$8))*$C$6</f>
        <v>0.147026977</v>
      </c>
      <c r="I74" s="193">
        <f>(SUMIFS(Profile!$F$2:$F$17521,Profile!$B$2:$B$17521,$B74,Profile!$C$2:$C$17521,I$8))*$C$6</f>
        <v>0.1390146077</v>
      </c>
      <c r="J74" s="193">
        <f>(SUMIFS(Profile!$F$2:$F$17521,Profile!$B$2:$B$17521,$B74,Profile!$C$2:$C$17521,J$8))*$C$6</f>
        <v>0.1318034753</v>
      </c>
      <c r="K74" s="193">
        <f>(SUMIFS(Profile!$F$2:$F$17521,Profile!$B$2:$B$17521,$B74,Profile!$C$2:$C$17521,K$8))*$C$6</f>
        <v>0.1330053307</v>
      </c>
      <c r="L74" s="193">
        <f>(SUMIFS(Profile!$F$2:$F$17521,Profile!$B$2:$B$17521,$B74,Profile!$C$2:$C$17521,L$8))*$C$6</f>
        <v>0.1281979091</v>
      </c>
      <c r="M74" s="193">
        <f>(SUMIFS(Profile!$F$2:$F$17521,Profile!$B$2:$B$17521,$B74,Profile!$C$2:$C$17521,M$8))*$C$6</f>
        <v>0.1269960537</v>
      </c>
      <c r="N74" s="193">
        <f>(SUMIFS(Profile!$F$2:$F$17521,Profile!$B$2:$B$17521,$B74,Profile!$C$2:$C$17521,N$8))*$C$6</f>
        <v>0.1310022383</v>
      </c>
      <c r="O74" s="193">
        <f>(SUMIFS(Profile!$F$2:$F$17521,Profile!$B$2:$B$17521,$B74,Profile!$C$2:$C$17521,O$8))*$C$6</f>
        <v>0.1334059491</v>
      </c>
      <c r="P74" s="193">
        <f>(SUMIFS(Profile!$F$2:$F$17521,Profile!$B$2:$B$17521,$B74,Profile!$C$2:$C$17521,P$8))*$C$6</f>
        <v>0.1394152261</v>
      </c>
      <c r="Q74" s="193">
        <f>(SUMIFS(Profile!$F$2:$F$17521,Profile!$B$2:$B$17521,$B74,Profile!$C$2:$C$17521,Q$8))*$C$6</f>
        <v>0.1514337801</v>
      </c>
      <c r="R74" s="193">
        <f>(SUMIFS(Profile!$F$2:$F$17521,Profile!$B$2:$B$17521,$B74,Profile!$C$2:$C$17521,R$8))*$C$6</f>
        <v>0.1646541895</v>
      </c>
      <c r="S74" s="193">
        <f>(SUMIFS(Profile!$F$2:$F$17521,Profile!$B$2:$B$17521,$B74,Profile!$C$2:$C$17521,S$8))*$C$6</f>
        <v>0.1930981006</v>
      </c>
      <c r="T74" s="193">
        <f>(SUMIFS(Profile!$F$2:$F$17521,Profile!$B$2:$B$17521,$B74,Profile!$C$2:$C$17521,T$8))*$C$6</f>
        <v>0.2187376824</v>
      </c>
      <c r="U74" s="193">
        <f>(SUMIFS(Profile!$F$2:$F$17521,Profile!$B$2:$B$17521,$B74,Profile!$C$2:$C$17521,U$8))*$C$6</f>
        <v>0.2511877781</v>
      </c>
      <c r="V74" s="193">
        <f>(SUMIFS(Profile!$F$2:$F$17521,Profile!$B$2:$B$17521,$B74,Profile!$C$2:$C$17521,V$8))*$C$6</f>
        <v>0.2804329261</v>
      </c>
      <c r="W74" s="193">
        <f>(SUMIFS(Profile!$F$2:$F$17521,Profile!$B$2:$B$17521,$B74,Profile!$C$2:$C$17521,W$8))*$C$6</f>
        <v>0.2912496247</v>
      </c>
      <c r="X74" s="193">
        <f>(SUMIFS(Profile!$F$2:$F$17521,Profile!$B$2:$B$17521,$B74,Profile!$C$2:$C$17521,X$8))*$C$6</f>
        <v>0.3072743633</v>
      </c>
      <c r="Y74" s="193">
        <f>(SUMIFS(Profile!$F$2:$F$17521,Profile!$B$2:$B$17521,$B74,Profile!$C$2:$C$17521,Y$8))*$C$6</f>
        <v>0.3040694156</v>
      </c>
      <c r="Z74" s="193">
        <f>(SUMIFS(Profile!$F$2:$F$17521,Profile!$B$2:$B$17521,$B74,Profile!$C$2:$C$17521,Z$8))*$C$6</f>
        <v>0.294053954</v>
      </c>
      <c r="AA74" s="193">
        <f>(SUMIFS(Profile!$F$2:$F$17521,Profile!$B$2:$B$17521,$B74,Profile!$C$2:$C$17521,AA$8))*$C$6</f>
        <v>0.2916502432</v>
      </c>
      <c r="AB74" s="193">
        <f>(SUMIFS(Profile!$F$2:$F$17521,Profile!$B$2:$B$17521,$B74,Profile!$C$2:$C$17521,AB$8))*$C$6</f>
        <v>0.2892465324</v>
      </c>
      <c r="AC74" s="193">
        <f>(SUMIFS(Profile!$F$2:$F$17521,Profile!$B$2:$B$17521,$B74,Profile!$C$2:$C$17521,AC$8))*$C$6</f>
        <v>0.2944545724</v>
      </c>
      <c r="AD74" s="193">
        <f>(SUMIFS(Profile!$F$2:$F$17521,Profile!$B$2:$B$17521,$B74,Profile!$C$2:$C$17521,AD$8))*$C$6</f>
        <v>0.2952558094</v>
      </c>
      <c r="AE74" s="193">
        <f>(SUMIFS(Profile!$F$2:$F$17521,Profile!$B$2:$B$17521,$B74,Profile!$C$2:$C$17521,AE$8))*$C$6</f>
        <v>0.2924514801</v>
      </c>
      <c r="AF74" s="193">
        <f>(SUMIFS(Profile!$F$2:$F$17521,Profile!$B$2:$B$17521,$B74,Profile!$C$2:$C$17521,AF$8))*$C$6</f>
        <v>0.2812341631</v>
      </c>
      <c r="AG74" s="193">
        <f>(SUMIFS(Profile!$F$2:$F$17521,Profile!$B$2:$B$17521,$B74,Profile!$C$2:$C$17521,AG$8))*$C$6</f>
        <v>0.2740230307</v>
      </c>
      <c r="AH74" s="193">
        <f>(SUMIFS(Profile!$F$2:$F$17521,Profile!$B$2:$B$17521,$B74,Profile!$C$2:$C$17521,AH$8))*$C$6</f>
        <v>0.2784298338</v>
      </c>
      <c r="AI74" s="193">
        <f>(SUMIFS(Profile!$F$2:$F$17521,Profile!$B$2:$B$17521,$B74,Profile!$C$2:$C$17521,AI$8))*$C$6</f>
        <v>0.2808335446</v>
      </c>
      <c r="AJ74" s="193">
        <f>(SUMIFS(Profile!$F$2:$F$17521,Profile!$B$2:$B$17521,$B74,Profile!$C$2:$C$17521,AJ$8))*$C$6</f>
        <v>0.2840384923</v>
      </c>
      <c r="AK74" s="193">
        <f>(SUMIFS(Profile!$F$2:$F$17521,Profile!$B$2:$B$17521,$B74,Profile!$C$2:$C$17521,AK$8))*$C$6</f>
        <v>0.2896471508</v>
      </c>
      <c r="AL74" s="193">
        <f>(SUMIFS(Profile!$F$2:$F$17521,Profile!$B$2:$B$17521,$B74,Profile!$C$2:$C$17521,AL$8))*$C$6</f>
        <v>0.3184916804</v>
      </c>
      <c r="AM74" s="193">
        <f>(SUMIFS(Profile!$F$2:$F$17521,Profile!$B$2:$B$17521,$B74,Profile!$C$2:$C$17521,AM$8))*$C$6</f>
        <v>0.3641621855</v>
      </c>
      <c r="AN74" s="193">
        <f>(SUMIFS(Profile!$F$2:$F$17521,Profile!$B$2:$B$17521,$B74,Profile!$C$2:$C$17521,AN$8))*$C$6</f>
        <v>0.3954104258</v>
      </c>
      <c r="AO74" s="193">
        <f>(SUMIFS(Profile!$F$2:$F$17521,Profile!$B$2:$B$17521,$B74,Profile!$C$2:$C$17521,AO$8))*$C$6</f>
        <v>0.4212503169</v>
      </c>
      <c r="AP74" s="193">
        <f>(SUMIFS(Profile!$F$2:$F$17521,Profile!$B$2:$B$17521,$B74,Profile!$C$2:$C$17521,AP$8))*$C$6</f>
        <v>0.4330685616</v>
      </c>
      <c r="AQ74" s="193">
        <f>(SUMIFS(Profile!$F$2:$F$17521,Profile!$B$2:$B$17521,$B74,Profile!$C$2:$C$17521,AQ$8))*$C$6</f>
        <v>0.4155615347</v>
      </c>
      <c r="AR74" s="193">
        <f>(SUMIFS(Profile!$F$2:$F$17521,Profile!$B$2:$B$17521,$B74,Profile!$C$2:$C$17521,AR$8))*$C$6</f>
        <v>0.393807952</v>
      </c>
      <c r="AS74" s="193">
        <f>(SUMIFS(Profile!$F$2:$F$17521,Profile!$B$2:$B$17521,$B74,Profile!$C$2:$C$17521,AS$8))*$C$6</f>
        <v>0.3725751733</v>
      </c>
      <c r="AT74" s="193">
        <f>(SUMIFS(Profile!$F$2:$F$17521,Profile!$B$2:$B$17521,$B74,Profile!$C$2:$C$17521,AT$8))*$C$6</f>
        <v>0.3541467238</v>
      </c>
      <c r="AU74" s="193">
        <f>(SUMIFS(Profile!$F$2:$F$17521,Profile!$B$2:$B$17521,$B74,Profile!$C$2:$C$17521,AU$8))*$C$6</f>
        <v>0.3389232221</v>
      </c>
      <c r="AV74" s="193">
        <f>(SUMIFS(Profile!$F$2:$F$17521,Profile!$B$2:$B$17521,$B74,Profile!$C$2:$C$17521,AV$8))*$C$6</f>
        <v>0.3180910619</v>
      </c>
      <c r="AW74" s="193">
        <f>(SUMIFS(Profile!$F$2:$F$17521,Profile!$B$2:$B$17521,$B74,Profile!$C$2:$C$17521,AW$8))*$C$6</f>
        <v>0.2976595202</v>
      </c>
      <c r="AX74" s="193">
        <f>(SUMIFS(Profile!$F$2:$F$17521,Profile!$B$2:$B$17521,$B74,Profile!$C$2:$C$17521,AX$8))*$C$6</f>
        <v>0.2716193199</v>
      </c>
      <c r="AY74" s="193">
        <f>(SUMIFS(Profile!$F$2:$F$17521,Profile!$B$2:$B$17521,$B74,Profile!$C$2:$C$17521,AY$8))*$C$6</f>
        <v>0.2415729349</v>
      </c>
      <c r="AZ74" s="193">
        <f>(SUMIFS(Profile!$F$2:$F$17521,Profile!$B$2:$B$17521,$B74,Profile!$C$2:$C$17521,AZ$8))*$C$6</f>
        <v>0.2147314977</v>
      </c>
      <c r="BA74" s="193">
        <f t="shared" si="16"/>
        <v>7.219153583</v>
      </c>
      <c r="BB74" s="193">
        <f>(SUMIFS(Profile!$E$2:$E$17521,Profile!$B$2:$B$17521,$B74,Profile!$C$2:$C$17521,BB$8))*$C$9</f>
        <v>0</v>
      </c>
      <c r="BC74" s="193">
        <f>(SUMIFS(Profile!$E$2:$E$17521,Profile!$B$2:$B$17521,$B74,Profile!$C$2:$C$17521,BC$8))*$C$9</f>
        <v>0</v>
      </c>
      <c r="BD74" s="193">
        <f>(SUMIFS(Profile!$E$2:$E$17521,Profile!$B$2:$B$17521,$B74,Profile!$C$2:$C$17521,BD$8))*$C$9</f>
        <v>0</v>
      </c>
      <c r="BE74" s="193">
        <f>(SUMIFS(Profile!$E$2:$E$17521,Profile!$B$2:$B$17521,$B74,Profile!$C$2:$C$17521,BE$8))*$C$9</f>
        <v>0</v>
      </c>
      <c r="BF74" s="193">
        <f>(SUMIFS(Profile!$E$2:$E$17521,Profile!$B$2:$B$17521,$B74,Profile!$C$2:$C$17521,BF$8))*$C$9</f>
        <v>0</v>
      </c>
      <c r="BG74" s="193">
        <f>(SUMIFS(Profile!$E$2:$E$17521,Profile!$B$2:$B$17521,$B74,Profile!$C$2:$C$17521,BG$8))*$C$9</f>
        <v>0</v>
      </c>
      <c r="BH74" s="193">
        <f>(SUMIFS(Profile!$E$2:$E$17521,Profile!$B$2:$B$17521,$B74,Profile!$C$2:$C$17521,BH$8))*$C$9</f>
        <v>0</v>
      </c>
      <c r="BI74" s="193">
        <f>(SUMIFS(Profile!$E$2:$E$17521,Profile!$B$2:$B$17521,$B74,Profile!$C$2:$C$17521,BI$8))*$C$9</f>
        <v>0</v>
      </c>
      <c r="BJ74" s="193">
        <f>(SUMIFS(Profile!$E$2:$E$17521,Profile!$B$2:$B$17521,$B74,Profile!$C$2:$C$17521,BJ$8))*$C$9</f>
        <v>0</v>
      </c>
      <c r="BK74" s="193">
        <f>(SUMIFS(Profile!$E$2:$E$17521,Profile!$B$2:$B$17521,$B74,Profile!$C$2:$C$17521,BK$8))*$C$9</f>
        <v>0</v>
      </c>
      <c r="BL74" s="193">
        <f>(SUMIFS(Profile!$E$2:$E$17521,Profile!$B$2:$B$17521,$B74,Profile!$C$2:$C$17521,BL$8))*$C$9</f>
        <v>0.0001252938426</v>
      </c>
      <c r="BM74" s="193">
        <f>(SUMIFS(Profile!$E$2:$E$17521,Profile!$B$2:$B$17521,$B74,Profile!$C$2:$C$17521,BM$8))*$C$9</f>
        <v>0.0007496667623</v>
      </c>
      <c r="BN74" s="193">
        <f>(SUMIFS(Profile!$E$2:$E$17521,Profile!$B$2:$B$17521,$B74,Profile!$C$2:$C$17521,BN$8))*$C$9</f>
        <v>0.002811451925</v>
      </c>
      <c r="BO74" s="193">
        <f>(SUMIFS(Profile!$E$2:$E$17521,Profile!$B$2:$B$17521,$B74,Profile!$C$2:$C$17521,BO$8))*$C$9</f>
        <v>0.008241623934</v>
      </c>
      <c r="BP74" s="193">
        <f>(SUMIFS(Profile!$E$2:$E$17521,Profile!$B$2:$B$17521,$B74,Profile!$C$2:$C$17521,BP$8))*$C$9</f>
        <v>0.0325756753</v>
      </c>
      <c r="BQ74" s="193">
        <f>(SUMIFS(Profile!$E$2:$E$17521,Profile!$B$2:$B$17521,$B74,Profile!$C$2:$C$17521,BQ$8))*$C$9</f>
        <v>0.08938095777</v>
      </c>
      <c r="BR74" s="193">
        <f>(SUMIFS(Profile!$E$2:$E$17521,Profile!$B$2:$B$17521,$B74,Profile!$C$2:$C$17521,BR$8))*$C$9</f>
        <v>0.1564595918</v>
      </c>
      <c r="BS74" s="193">
        <f>(SUMIFS(Profile!$E$2:$E$17521,Profile!$B$2:$B$17521,$B74,Profile!$C$2:$C$17521,BS$8))*$C$9</f>
        <v>0.230200386</v>
      </c>
      <c r="BT74" s="193">
        <f>(SUMIFS(Profile!$E$2:$E$17521,Profile!$B$2:$B$17521,$B74,Profile!$C$2:$C$17521,BT$8))*$C$9</f>
        <v>0.3155549351</v>
      </c>
      <c r="BU74" s="193">
        <f>(SUMIFS(Profile!$E$2:$E$17521,Profile!$B$2:$B$17521,$B74,Profile!$C$2:$C$17521,BU$8))*$C$9</f>
        <v>0.3547592331</v>
      </c>
      <c r="BV74" s="193">
        <f>(SUMIFS(Profile!$E$2:$E$17521,Profile!$B$2:$B$17521,$B74,Profile!$C$2:$C$17521,BV$8))*$C$9</f>
        <v>0.4001770887</v>
      </c>
      <c r="BW74" s="193">
        <f>(SUMIFS(Profile!$E$2:$E$17521,Profile!$B$2:$B$17521,$B74,Profile!$C$2:$C$17521,BW$8))*$C$9</f>
        <v>0.4474606512</v>
      </c>
      <c r="BX74" s="193">
        <f>(SUMIFS(Profile!$E$2:$E$17521,Profile!$B$2:$B$17521,$B74,Profile!$C$2:$C$17521,BX$8))*$C$9</f>
        <v>0.4895494374</v>
      </c>
      <c r="BY74" s="193">
        <f>(SUMIFS(Profile!$E$2:$E$17521,Profile!$B$2:$B$17521,$B74,Profile!$C$2:$C$17521,BY$8))*$C$9</f>
        <v>0.5058078279</v>
      </c>
      <c r="BZ74" s="193">
        <f>(SUMIFS(Profile!$E$2:$E$17521,Profile!$B$2:$B$17521,$B74,Profile!$C$2:$C$17521,BZ$8))*$C$9</f>
        <v>0.5940781641</v>
      </c>
      <c r="CA74" s="193">
        <f>(SUMIFS(Profile!$E$2:$E$17521,Profile!$B$2:$B$17521,$B74,Profile!$C$2:$C$17521,CA$8))*$C$9</f>
        <v>0.5957417748</v>
      </c>
      <c r="CB74" s="193">
        <f>(SUMIFS(Profile!$E$2:$E$17521,Profile!$B$2:$B$17521,$B74,Profile!$C$2:$C$17521,CB$8))*$C$9</f>
        <v>0.6146842571</v>
      </c>
      <c r="CC74" s="193">
        <f>(SUMIFS(Profile!$E$2:$E$17521,Profile!$B$2:$B$17521,$B74,Profile!$C$2:$C$17521,CC$8))*$C$9</f>
        <v>0.5720436877</v>
      </c>
      <c r="CD74" s="193">
        <f>(SUMIFS(Profile!$E$2:$E$17521,Profile!$B$2:$B$17521,$B74,Profile!$C$2:$C$17521,CD$8))*$C$9</f>
        <v>0.4959877508</v>
      </c>
      <c r="CE74" s="193">
        <f>(SUMIFS(Profile!$E$2:$E$17521,Profile!$B$2:$B$17521,$B74,Profile!$C$2:$C$17521,CE$8))*$C$9</f>
        <v>0.3405664293</v>
      </c>
      <c r="CF74" s="193">
        <f>(SUMIFS(Profile!$E$2:$E$17521,Profile!$B$2:$B$17521,$B74,Profile!$C$2:$C$17521,CF$8))*$C$9</f>
        <v>0.2589202959</v>
      </c>
      <c r="CG74" s="193">
        <f>(SUMIFS(Profile!$E$2:$E$17521,Profile!$B$2:$B$17521,$B74,Profile!$C$2:$C$17521,CG$8))*$C$9</f>
        <v>0.2504707153</v>
      </c>
      <c r="CH74" s="193">
        <f>(SUMIFS(Profile!$E$2:$E$17521,Profile!$B$2:$B$17521,$B74,Profile!$C$2:$C$17521,CH$8))*$C$9</f>
        <v>0.23293796</v>
      </c>
      <c r="CI74" s="193">
        <f>(SUMIFS(Profile!$E$2:$E$17521,Profile!$B$2:$B$17521,$B74,Profile!$C$2:$C$17521,CI$8))*$C$9</f>
        <v>0.1344280519</v>
      </c>
      <c r="CJ74" s="193">
        <f>(SUMIFS(Profile!$E$2:$E$17521,Profile!$B$2:$B$17521,$B74,Profile!$C$2:$C$17521,CJ$8))*$C$9</f>
        <v>0.05958975541</v>
      </c>
      <c r="CK74" s="193">
        <f>(SUMIFS(Profile!$E$2:$E$17521,Profile!$B$2:$B$17521,$B74,Profile!$C$2:$C$17521,CK$8))*$C$9</f>
        <v>0.02704616538</v>
      </c>
      <c r="CL74" s="193">
        <f>(SUMIFS(Profile!$E$2:$E$17521,Profile!$B$2:$B$17521,$B74,Profile!$C$2:$C$17521,CL$8))*$C$9</f>
        <v>0.005171072001</v>
      </c>
      <c r="CM74" s="193">
        <f>(SUMIFS(Profile!$E$2:$E$17521,Profile!$B$2:$B$17521,$B74,Profile!$C$2:$C$17521,CM$8))*$C$9</f>
        <v>0.002373487863</v>
      </c>
      <c r="CN74" s="193">
        <f>(SUMIFS(Profile!$E$2:$E$17521,Profile!$B$2:$B$17521,$B74,Profile!$C$2:$C$17521,CN$8))*$C$9</f>
        <v>0.001115711837</v>
      </c>
      <c r="CO74" s="193">
        <f>(SUMIFS(Profile!$E$2:$E$17521,Profile!$B$2:$B$17521,$B74,Profile!$C$2:$C$17521,CO$8))*$C$9</f>
        <v>0.0001444829897</v>
      </c>
      <c r="CP74" s="193">
        <f>(SUMIFS(Profile!$E$2:$E$17521,Profile!$B$2:$B$17521,$B74,Profile!$C$2:$C$17521,CP$8))*$C$9</f>
        <v>0</v>
      </c>
      <c r="CQ74" s="193">
        <f>(SUMIFS(Profile!$E$2:$E$17521,Profile!$B$2:$B$17521,$B74,Profile!$C$2:$C$17521,CQ$8))*$C$9</f>
        <v>0</v>
      </c>
      <c r="CR74" s="193">
        <f>(SUMIFS(Profile!$E$2:$E$17521,Profile!$B$2:$B$17521,$B74,Profile!$C$2:$C$17521,CR$8))*$C$9</f>
        <v>0</v>
      </c>
      <c r="CS74" s="193">
        <f>(SUMIFS(Profile!$E$2:$E$17521,Profile!$B$2:$B$17521,$B74,Profile!$C$2:$C$17521,CS$8))*$C$9</f>
        <v>0</v>
      </c>
      <c r="CT74" s="193">
        <f>(SUMIFS(Profile!$E$2:$E$17521,Profile!$B$2:$B$17521,$B74,Profile!$C$2:$C$17521,CT$8))*$C$9</f>
        <v>0</v>
      </c>
      <c r="CU74" s="193">
        <f>(SUMIFS(Profile!$E$2:$E$17521,Profile!$B$2:$B$17521,$B74,Profile!$C$2:$C$17521,CU$8))*$C$9</f>
        <v>0</v>
      </c>
      <c r="CV74" s="193">
        <f>(SUMIFS(Profile!$E$2:$E$17521,Profile!$B$2:$B$17521,$B74,Profile!$C$2:$C$17521,CV$8))*$C$9</f>
        <v>0</v>
      </c>
      <c r="CW74" s="193">
        <f>(SUMIFS(Profile!$E$2:$E$17521,Profile!$B$2:$B$17521,$B74,Profile!$C$2:$C$17521,CW$8))*$C$9</f>
        <v>0</v>
      </c>
      <c r="CX74" s="193">
        <f t="shared" si="17"/>
        <v>2.233018215</v>
      </c>
      <c r="CY74" s="193">
        <f t="shared" ref="CY74:ET74" si="332">MAX(BB74-E74,0)</f>
        <v>0</v>
      </c>
      <c r="CZ74" s="193">
        <f t="shared" si="332"/>
        <v>0</v>
      </c>
      <c r="DA74" s="193">
        <f t="shared" si="332"/>
        <v>0</v>
      </c>
      <c r="DB74" s="193">
        <f t="shared" si="332"/>
        <v>0</v>
      </c>
      <c r="DC74" s="193">
        <f t="shared" si="332"/>
        <v>0</v>
      </c>
      <c r="DD74" s="193">
        <f t="shared" si="332"/>
        <v>0</v>
      </c>
      <c r="DE74" s="193">
        <f t="shared" si="332"/>
        <v>0</v>
      </c>
      <c r="DF74" s="193">
        <f t="shared" si="332"/>
        <v>0</v>
      </c>
      <c r="DG74" s="193">
        <f t="shared" si="332"/>
        <v>0</v>
      </c>
      <c r="DH74" s="193">
        <f t="shared" si="332"/>
        <v>0</v>
      </c>
      <c r="DI74" s="193">
        <f t="shared" si="332"/>
        <v>0</v>
      </c>
      <c r="DJ74" s="193">
        <f t="shared" si="332"/>
        <v>0</v>
      </c>
      <c r="DK74" s="193">
        <f t="shared" si="332"/>
        <v>0</v>
      </c>
      <c r="DL74" s="193">
        <f t="shared" si="332"/>
        <v>0</v>
      </c>
      <c r="DM74" s="193">
        <f t="shared" si="332"/>
        <v>0</v>
      </c>
      <c r="DN74" s="193">
        <f t="shared" si="332"/>
        <v>0</v>
      </c>
      <c r="DO74" s="193">
        <f t="shared" si="332"/>
        <v>0</v>
      </c>
      <c r="DP74" s="193">
        <f t="shared" si="332"/>
        <v>0</v>
      </c>
      <c r="DQ74" s="193">
        <f t="shared" si="332"/>
        <v>0.02430531042</v>
      </c>
      <c r="DR74" s="193">
        <f t="shared" si="332"/>
        <v>0.04748486974</v>
      </c>
      <c r="DS74" s="193">
        <f t="shared" si="332"/>
        <v>0.09610767312</v>
      </c>
      <c r="DT74" s="193">
        <f t="shared" si="332"/>
        <v>0.1534066972</v>
      </c>
      <c r="DU74" s="193">
        <f t="shared" si="332"/>
        <v>0.1978991942</v>
      </c>
      <c r="DV74" s="193">
        <f t="shared" si="332"/>
        <v>0.2165612955</v>
      </c>
      <c r="DW74" s="193">
        <f t="shared" si="332"/>
        <v>0.2996235917</v>
      </c>
      <c r="DX74" s="193">
        <f t="shared" si="332"/>
        <v>0.3004859655</v>
      </c>
      <c r="DY74" s="193">
        <f t="shared" si="332"/>
        <v>0.322232777</v>
      </c>
      <c r="DZ74" s="193">
        <f t="shared" si="332"/>
        <v>0.2908095246</v>
      </c>
      <c r="EA74" s="193">
        <f t="shared" si="332"/>
        <v>0.2219647202</v>
      </c>
      <c r="EB74" s="193">
        <f t="shared" si="332"/>
        <v>0.0621365955</v>
      </c>
      <c r="EC74" s="193">
        <f t="shared" si="332"/>
        <v>0</v>
      </c>
      <c r="ED74" s="193">
        <f t="shared" si="332"/>
        <v>0</v>
      </c>
      <c r="EE74" s="193">
        <f t="shared" si="332"/>
        <v>0</v>
      </c>
      <c r="EF74" s="193">
        <f t="shared" si="332"/>
        <v>0</v>
      </c>
      <c r="EG74" s="193">
        <f t="shared" si="332"/>
        <v>0</v>
      </c>
      <c r="EH74" s="193">
        <f t="shared" si="332"/>
        <v>0</v>
      </c>
      <c r="EI74" s="193">
        <f t="shared" si="332"/>
        <v>0</v>
      </c>
      <c r="EJ74" s="193">
        <f t="shared" si="332"/>
        <v>0</v>
      </c>
      <c r="EK74" s="193">
        <f t="shared" si="332"/>
        <v>0</v>
      </c>
      <c r="EL74" s="193">
        <f t="shared" si="332"/>
        <v>0</v>
      </c>
      <c r="EM74" s="193">
        <f t="shared" si="332"/>
        <v>0</v>
      </c>
      <c r="EN74" s="193">
        <f t="shared" si="332"/>
        <v>0</v>
      </c>
      <c r="EO74" s="193">
        <f t="shared" si="332"/>
        <v>0</v>
      </c>
      <c r="EP74" s="193">
        <f t="shared" si="332"/>
        <v>0</v>
      </c>
      <c r="EQ74" s="193">
        <f t="shared" si="332"/>
        <v>0</v>
      </c>
      <c r="ER74" s="193">
        <f t="shared" si="332"/>
        <v>0</v>
      </c>
      <c r="ES74" s="193">
        <f t="shared" si="332"/>
        <v>0</v>
      </c>
      <c r="ET74" s="193">
        <f t="shared" si="332"/>
        <v>0</v>
      </c>
      <c r="EU74" s="193">
        <f t="shared" si="19"/>
        <v>4.986135368</v>
      </c>
      <c r="EV74" s="193">
        <f t="shared" ref="EV74:GQ74" si="333">BB74-CY74</f>
        <v>0</v>
      </c>
      <c r="EW74" s="193">
        <f t="shared" si="333"/>
        <v>0</v>
      </c>
      <c r="EX74" s="193">
        <f t="shared" si="333"/>
        <v>0</v>
      </c>
      <c r="EY74" s="193">
        <f t="shared" si="333"/>
        <v>0</v>
      </c>
      <c r="EZ74" s="193">
        <f t="shared" si="333"/>
        <v>0</v>
      </c>
      <c r="FA74" s="193">
        <f t="shared" si="333"/>
        <v>0</v>
      </c>
      <c r="FB74" s="193">
        <f t="shared" si="333"/>
        <v>0</v>
      </c>
      <c r="FC74" s="193">
        <f t="shared" si="333"/>
        <v>0</v>
      </c>
      <c r="FD74" s="193">
        <f t="shared" si="333"/>
        <v>0</v>
      </c>
      <c r="FE74" s="193">
        <f t="shared" si="333"/>
        <v>0</v>
      </c>
      <c r="FF74" s="193">
        <f t="shared" si="333"/>
        <v>0.0001252938426</v>
      </c>
      <c r="FG74" s="193">
        <f t="shared" si="333"/>
        <v>0.0007496667623</v>
      </c>
      <c r="FH74" s="193">
        <f t="shared" si="333"/>
        <v>0.002811451925</v>
      </c>
      <c r="FI74" s="193">
        <f t="shared" si="333"/>
        <v>0.008241623934</v>
      </c>
      <c r="FJ74" s="193">
        <f t="shared" si="333"/>
        <v>0.0325756753</v>
      </c>
      <c r="FK74" s="193">
        <f t="shared" si="333"/>
        <v>0.08938095777</v>
      </c>
      <c r="FL74" s="193">
        <f t="shared" si="333"/>
        <v>0.1564595918</v>
      </c>
      <c r="FM74" s="193">
        <f t="shared" si="333"/>
        <v>0.230200386</v>
      </c>
      <c r="FN74" s="193">
        <f t="shared" si="333"/>
        <v>0.2912496247</v>
      </c>
      <c r="FO74" s="193">
        <f t="shared" si="333"/>
        <v>0.3072743633</v>
      </c>
      <c r="FP74" s="193">
        <f t="shared" si="333"/>
        <v>0.3040694156</v>
      </c>
      <c r="FQ74" s="193">
        <f t="shared" si="333"/>
        <v>0.294053954</v>
      </c>
      <c r="FR74" s="193">
        <f t="shared" si="333"/>
        <v>0.2916502432</v>
      </c>
      <c r="FS74" s="193">
        <f t="shared" si="333"/>
        <v>0.2892465324</v>
      </c>
      <c r="FT74" s="193">
        <f t="shared" si="333"/>
        <v>0.2944545724</v>
      </c>
      <c r="FU74" s="193">
        <f t="shared" si="333"/>
        <v>0.2952558094</v>
      </c>
      <c r="FV74" s="193">
        <f t="shared" si="333"/>
        <v>0.2924514801</v>
      </c>
      <c r="FW74" s="193">
        <f t="shared" si="333"/>
        <v>0.2812341631</v>
      </c>
      <c r="FX74" s="193">
        <f t="shared" si="333"/>
        <v>0.2740230307</v>
      </c>
      <c r="FY74" s="193">
        <f t="shared" si="333"/>
        <v>0.2784298338</v>
      </c>
      <c r="FZ74" s="193">
        <f t="shared" si="333"/>
        <v>0.2589202959</v>
      </c>
      <c r="GA74" s="193">
        <f t="shared" si="333"/>
        <v>0.2504707153</v>
      </c>
      <c r="GB74" s="193">
        <f t="shared" si="333"/>
        <v>0.23293796</v>
      </c>
      <c r="GC74" s="193">
        <f t="shared" si="333"/>
        <v>0.1344280519</v>
      </c>
      <c r="GD74" s="193">
        <f t="shared" si="333"/>
        <v>0.05958975541</v>
      </c>
      <c r="GE74" s="193">
        <f t="shared" si="333"/>
        <v>0.02704616538</v>
      </c>
      <c r="GF74" s="193">
        <f t="shared" si="333"/>
        <v>0.005171072001</v>
      </c>
      <c r="GG74" s="193">
        <f t="shared" si="333"/>
        <v>0.002373487863</v>
      </c>
      <c r="GH74" s="193">
        <f t="shared" si="333"/>
        <v>0.001115711837</v>
      </c>
      <c r="GI74" s="193">
        <f t="shared" si="333"/>
        <v>0.0001444829897</v>
      </c>
      <c r="GJ74" s="193">
        <f t="shared" si="333"/>
        <v>0</v>
      </c>
      <c r="GK74" s="193">
        <f t="shared" si="333"/>
        <v>0</v>
      </c>
      <c r="GL74" s="193">
        <f t="shared" si="333"/>
        <v>0</v>
      </c>
      <c r="GM74" s="193">
        <f t="shared" si="333"/>
        <v>0</v>
      </c>
      <c r="GN74" s="193">
        <f t="shared" si="333"/>
        <v>0</v>
      </c>
      <c r="GO74" s="193">
        <f t="shared" si="333"/>
        <v>0</v>
      </c>
      <c r="GP74" s="193">
        <f t="shared" si="333"/>
        <v>0</v>
      </c>
      <c r="GQ74" s="193">
        <f t="shared" si="333"/>
        <v>0</v>
      </c>
      <c r="GR74" s="193">
        <f t="shared" si="21"/>
        <v>7.489043536</v>
      </c>
      <c r="GS74" s="193">
        <f t="shared" ref="GS74:IN74" si="334">E74-EV74</f>
        <v>0.1846851128</v>
      </c>
      <c r="GT74" s="193">
        <f t="shared" si="334"/>
        <v>0.1654554264</v>
      </c>
      <c r="GU74" s="193">
        <f t="shared" si="334"/>
        <v>0.1566418202</v>
      </c>
      <c r="GV74" s="193">
        <f t="shared" si="334"/>
        <v>0.147026977</v>
      </c>
      <c r="GW74" s="193">
        <f t="shared" si="334"/>
        <v>0.1390146077</v>
      </c>
      <c r="GX74" s="193">
        <f t="shared" si="334"/>
        <v>0.1318034753</v>
      </c>
      <c r="GY74" s="193">
        <f t="shared" si="334"/>
        <v>0.1330053307</v>
      </c>
      <c r="GZ74" s="193">
        <f t="shared" si="334"/>
        <v>0.1281979091</v>
      </c>
      <c r="HA74" s="193">
        <f t="shared" si="334"/>
        <v>0.1269960537</v>
      </c>
      <c r="HB74" s="193">
        <f t="shared" si="334"/>
        <v>0.1310022383</v>
      </c>
      <c r="HC74" s="193">
        <f t="shared" si="334"/>
        <v>0.1332806553</v>
      </c>
      <c r="HD74" s="193">
        <f t="shared" si="334"/>
        <v>0.1386655594</v>
      </c>
      <c r="HE74" s="193">
        <f t="shared" si="334"/>
        <v>0.1486223282</v>
      </c>
      <c r="HF74" s="193">
        <f t="shared" si="334"/>
        <v>0.1564125655</v>
      </c>
      <c r="HG74" s="193">
        <f t="shared" si="334"/>
        <v>0.1605224253</v>
      </c>
      <c r="HH74" s="193">
        <f t="shared" si="334"/>
        <v>0.1293567246</v>
      </c>
      <c r="HI74" s="193">
        <f t="shared" si="334"/>
        <v>0.09472818626</v>
      </c>
      <c r="HJ74" s="193">
        <f t="shared" si="334"/>
        <v>0.05023254014</v>
      </c>
      <c r="HK74" s="193">
        <f t="shared" si="334"/>
        <v>0</v>
      </c>
      <c r="HL74" s="193">
        <f t="shared" si="334"/>
        <v>0</v>
      </c>
      <c r="HM74" s="193">
        <f t="shared" si="334"/>
        <v>0</v>
      </c>
      <c r="HN74" s="193">
        <f t="shared" si="334"/>
        <v>0</v>
      </c>
      <c r="HO74" s="193">
        <f t="shared" si="334"/>
        <v>0</v>
      </c>
      <c r="HP74" s="193">
        <f t="shared" si="334"/>
        <v>0</v>
      </c>
      <c r="HQ74" s="193">
        <f t="shared" si="334"/>
        <v>0</v>
      </c>
      <c r="HR74" s="193">
        <f t="shared" si="334"/>
        <v>0</v>
      </c>
      <c r="HS74" s="193">
        <f t="shared" si="334"/>
        <v>0</v>
      </c>
      <c r="HT74" s="193">
        <f t="shared" si="334"/>
        <v>0</v>
      </c>
      <c r="HU74" s="193">
        <f t="shared" si="334"/>
        <v>0</v>
      </c>
      <c r="HV74" s="193">
        <f t="shared" si="334"/>
        <v>0</v>
      </c>
      <c r="HW74" s="193">
        <f t="shared" si="334"/>
        <v>0.02191324866</v>
      </c>
      <c r="HX74" s="193">
        <f t="shared" si="334"/>
        <v>0.03356777706</v>
      </c>
      <c r="HY74" s="193">
        <f t="shared" si="334"/>
        <v>0.05670919082</v>
      </c>
      <c r="HZ74" s="193">
        <f t="shared" si="334"/>
        <v>0.1840636285</v>
      </c>
      <c r="IA74" s="193">
        <f t="shared" si="334"/>
        <v>0.3045724301</v>
      </c>
      <c r="IB74" s="193">
        <f t="shared" si="334"/>
        <v>0.3683642604</v>
      </c>
      <c r="IC74" s="193">
        <f t="shared" si="334"/>
        <v>0.4160792449</v>
      </c>
      <c r="ID74" s="193">
        <f t="shared" si="334"/>
        <v>0.4306950738</v>
      </c>
      <c r="IE74" s="193">
        <f t="shared" si="334"/>
        <v>0.4144458228</v>
      </c>
      <c r="IF74" s="193">
        <f t="shared" si="334"/>
        <v>0.393663469</v>
      </c>
      <c r="IG74" s="193">
        <f t="shared" si="334"/>
        <v>0.3725751733</v>
      </c>
      <c r="IH74" s="193">
        <f t="shared" si="334"/>
        <v>0.3541467238</v>
      </c>
      <c r="II74" s="193">
        <f t="shared" si="334"/>
        <v>0.3389232221</v>
      </c>
      <c r="IJ74" s="193">
        <f t="shared" si="334"/>
        <v>0.3180910619</v>
      </c>
      <c r="IK74" s="193">
        <f t="shared" si="334"/>
        <v>0.2976595202</v>
      </c>
      <c r="IL74" s="193">
        <f t="shared" si="334"/>
        <v>0.2716193199</v>
      </c>
      <c r="IM74" s="193">
        <f t="shared" si="334"/>
        <v>0.2415729349</v>
      </c>
      <c r="IN74" s="193">
        <f t="shared" si="334"/>
        <v>0.2147314977</v>
      </c>
      <c r="IO74" s="193">
        <f t="shared" si="23"/>
        <v>2.233018215</v>
      </c>
      <c r="IP74" s="193">
        <f t="shared" si="29"/>
        <v>0</v>
      </c>
      <c r="IQ74" s="193">
        <f t="shared" ref="IQ74:KK74" si="335">MAX((MIN(CZ74+IP74,$IO$7))-GT74,0)</f>
        <v>0</v>
      </c>
      <c r="IR74" s="193">
        <f t="shared" si="335"/>
        <v>0</v>
      </c>
      <c r="IS74" s="193">
        <f t="shared" si="335"/>
        <v>0</v>
      </c>
      <c r="IT74" s="193">
        <f t="shared" si="335"/>
        <v>0</v>
      </c>
      <c r="IU74" s="193">
        <f t="shared" si="335"/>
        <v>0</v>
      </c>
      <c r="IV74" s="193">
        <f t="shared" si="335"/>
        <v>0</v>
      </c>
      <c r="IW74" s="193">
        <f t="shared" si="335"/>
        <v>0</v>
      </c>
      <c r="IX74" s="193">
        <f t="shared" si="335"/>
        <v>0</v>
      </c>
      <c r="IY74" s="193">
        <f t="shared" si="335"/>
        <v>0</v>
      </c>
      <c r="IZ74" s="193">
        <f t="shared" si="335"/>
        <v>0</v>
      </c>
      <c r="JA74" s="193">
        <f t="shared" si="335"/>
        <v>0</v>
      </c>
      <c r="JB74" s="193">
        <f t="shared" si="335"/>
        <v>0</v>
      </c>
      <c r="JC74" s="193">
        <f t="shared" si="335"/>
        <v>0</v>
      </c>
      <c r="JD74" s="193">
        <f t="shared" si="335"/>
        <v>0</v>
      </c>
      <c r="JE74" s="193">
        <f t="shared" si="335"/>
        <v>0</v>
      </c>
      <c r="JF74" s="193">
        <f t="shared" si="335"/>
        <v>0</v>
      </c>
      <c r="JG74" s="193">
        <f t="shared" si="335"/>
        <v>0</v>
      </c>
      <c r="JH74" s="193">
        <f t="shared" si="335"/>
        <v>0.02430531042</v>
      </c>
      <c r="JI74" s="193">
        <f t="shared" si="335"/>
        <v>0.07179018017</v>
      </c>
      <c r="JJ74" s="193">
        <f t="shared" si="335"/>
        <v>0.1678978533</v>
      </c>
      <c r="JK74" s="193">
        <f t="shared" si="335"/>
        <v>0.3213045505</v>
      </c>
      <c r="JL74" s="193">
        <f t="shared" si="335"/>
        <v>0.5192037448</v>
      </c>
      <c r="JM74" s="193">
        <f t="shared" si="335"/>
        <v>0.7357650403</v>
      </c>
      <c r="JN74" s="193">
        <f t="shared" si="335"/>
        <v>1.035388632</v>
      </c>
      <c r="JO74" s="193">
        <f t="shared" si="335"/>
        <v>1.335874597</v>
      </c>
      <c r="JP74" s="193">
        <f t="shared" si="335"/>
        <v>1.658107374</v>
      </c>
      <c r="JQ74" s="193">
        <f t="shared" si="335"/>
        <v>1.948916899</v>
      </c>
      <c r="JR74" s="193">
        <f t="shared" si="335"/>
        <v>2.170881619</v>
      </c>
      <c r="JS74" s="193">
        <f t="shared" si="335"/>
        <v>2.233018215</v>
      </c>
      <c r="JT74" s="193">
        <f t="shared" si="335"/>
        <v>2.211104966</v>
      </c>
      <c r="JU74" s="193">
        <f t="shared" si="335"/>
        <v>2.177537189</v>
      </c>
      <c r="JV74" s="193">
        <f t="shared" si="335"/>
        <v>2.120827998</v>
      </c>
      <c r="JW74" s="193">
        <f t="shared" si="335"/>
        <v>1.93676437</v>
      </c>
      <c r="JX74" s="193">
        <f t="shared" si="335"/>
        <v>1.63219194</v>
      </c>
      <c r="JY74" s="193">
        <f t="shared" si="335"/>
        <v>1.263827679</v>
      </c>
      <c r="JZ74" s="193">
        <f t="shared" si="335"/>
        <v>0.8477484343</v>
      </c>
      <c r="KA74" s="193">
        <f t="shared" si="335"/>
        <v>0.4170533606</v>
      </c>
      <c r="KB74" s="193">
        <f t="shared" si="335"/>
        <v>0.002607537752</v>
      </c>
      <c r="KC74" s="193">
        <f t="shared" si="335"/>
        <v>0</v>
      </c>
      <c r="KD74" s="193">
        <f t="shared" si="335"/>
        <v>0</v>
      </c>
      <c r="KE74" s="193">
        <f t="shared" si="335"/>
        <v>0</v>
      </c>
      <c r="KF74" s="193">
        <f t="shared" si="335"/>
        <v>0</v>
      </c>
      <c r="KG74" s="193">
        <f t="shared" si="335"/>
        <v>0</v>
      </c>
      <c r="KH74" s="193">
        <f t="shared" si="335"/>
        <v>0</v>
      </c>
      <c r="KI74" s="193">
        <f t="shared" si="335"/>
        <v>0</v>
      </c>
      <c r="KJ74" s="193">
        <f t="shared" si="335"/>
        <v>0</v>
      </c>
      <c r="KK74" s="193">
        <f t="shared" si="335"/>
        <v>0</v>
      </c>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row>
    <row r="75" ht="14.25" customHeight="1">
      <c r="A75" s="1">
        <v>3.0</v>
      </c>
      <c r="B75" s="1">
        <f t="shared" ref="B75:C75" si="336">B74+1</f>
        <v>65</v>
      </c>
      <c r="C75" s="267">
        <f t="shared" si="336"/>
        <v>43530</v>
      </c>
      <c r="D75" s="193">
        <f t="shared" si="15"/>
        <v>12.77187694</v>
      </c>
      <c r="E75" s="193">
        <f>(SUMIFS(Profile!$F$2:$F$17521,Profile!$B$2:$B$17521,$B75,Profile!$C$2:$C$17521,E$8))*$C$6</f>
        <v>0.1842844943</v>
      </c>
      <c r="F75" s="193">
        <f>(SUMIFS(Profile!$F$2:$F$17521,Profile!$B$2:$B$17521,$B75,Profile!$C$2:$C$17521,F$8))*$C$6</f>
        <v>0.164253571</v>
      </c>
      <c r="G75" s="193">
        <f>(SUMIFS(Profile!$F$2:$F$17521,Profile!$B$2:$B$17521,$B75,Profile!$C$2:$C$17521,G$8))*$C$6</f>
        <v>0.1518343986</v>
      </c>
      <c r="H75" s="193">
        <f>(SUMIFS(Profile!$F$2:$F$17521,Profile!$B$2:$B$17521,$B75,Profile!$C$2:$C$17521,H$8))*$C$6</f>
        <v>0.1414183185</v>
      </c>
      <c r="I75" s="193">
        <f>(SUMIFS(Profile!$F$2:$F$17521,Profile!$B$2:$B$17521,$B75,Profile!$C$2:$C$17521,I$8))*$C$6</f>
        <v>0.1342071861</v>
      </c>
      <c r="J75" s="193">
        <f>(SUMIFS(Profile!$F$2:$F$17521,Profile!$B$2:$B$17521,$B75,Profile!$C$2:$C$17521,J$8))*$C$6</f>
        <v>0.1257941983</v>
      </c>
      <c r="K75" s="193">
        <f>(SUMIFS(Profile!$F$2:$F$17521,Profile!$B$2:$B$17521,$B75,Profile!$C$2:$C$17521,K$8))*$C$6</f>
        <v>0.1261948168</v>
      </c>
      <c r="L75" s="193">
        <f>(SUMIFS(Profile!$F$2:$F$17521,Profile!$B$2:$B$17521,$B75,Profile!$C$2:$C$17521,L$8))*$C$6</f>
        <v>0.1241917244</v>
      </c>
      <c r="M75" s="193">
        <f>(SUMIFS(Profile!$F$2:$F$17521,Profile!$B$2:$B$17521,$B75,Profile!$C$2:$C$17521,M$8))*$C$6</f>
        <v>0.1221886321</v>
      </c>
      <c r="N75" s="193">
        <f>(SUMIFS(Profile!$F$2:$F$17521,Profile!$B$2:$B$17521,$B75,Profile!$C$2:$C$17521,N$8))*$C$6</f>
        <v>0.1241917244</v>
      </c>
      <c r="O75" s="193">
        <f>(SUMIFS(Profile!$F$2:$F$17521,Profile!$B$2:$B$17521,$B75,Profile!$C$2:$C$17521,O$8))*$C$6</f>
        <v>0.1249929614</v>
      </c>
      <c r="P75" s="193">
        <f>(SUMIFS(Profile!$F$2:$F$17521,Profile!$B$2:$B$17521,$B75,Profile!$C$2:$C$17521,P$8))*$C$6</f>
        <v>0.1342071861</v>
      </c>
      <c r="Q75" s="193">
        <f>(SUMIFS(Profile!$F$2:$F$17521,Profile!$B$2:$B$17521,$B75,Profile!$C$2:$C$17521,Q$8))*$C$6</f>
        <v>0.1398158446</v>
      </c>
      <c r="R75" s="193">
        <f>(SUMIFS(Profile!$F$2:$F$17521,Profile!$B$2:$B$17521,$B75,Profile!$C$2:$C$17521,R$8))*$C$6</f>
        <v>0.1478282139</v>
      </c>
      <c r="S75" s="193">
        <f>(SUMIFS(Profile!$F$2:$F$17521,Profile!$B$2:$B$17521,$B75,Profile!$C$2:$C$17521,S$8))*$C$6</f>
        <v>0.1682597557</v>
      </c>
      <c r="T75" s="193">
        <f>(SUMIFS(Profile!$F$2:$F$17521,Profile!$B$2:$B$17521,$B75,Profile!$C$2:$C$17521,T$8))*$C$6</f>
        <v>0.2023123253</v>
      </c>
      <c r="U75" s="193">
        <f>(SUMIFS(Profile!$F$2:$F$17521,Profile!$B$2:$B$17521,$B75,Profile!$C$2:$C$17521,U$8))*$C$6</f>
        <v>0.2279519071</v>
      </c>
      <c r="V75" s="193">
        <f>(SUMIFS(Profile!$F$2:$F$17521,Profile!$B$2:$B$17521,$B75,Profile!$C$2:$C$17521,V$8))*$C$6</f>
        <v>0.2628057136</v>
      </c>
      <c r="W75" s="193">
        <f>(SUMIFS(Profile!$F$2:$F$17521,Profile!$B$2:$B$17521,$B75,Profile!$C$2:$C$17521,W$8))*$C$6</f>
        <v>0.2804329261</v>
      </c>
      <c r="X75" s="193">
        <f>(SUMIFS(Profile!$F$2:$F$17521,Profile!$B$2:$B$17521,$B75,Profile!$C$2:$C$17521,X$8))*$C$6</f>
        <v>0.3044700341</v>
      </c>
      <c r="Y75" s="193">
        <f>(SUMIFS(Profile!$F$2:$F$17521,Profile!$B$2:$B$17521,$B75,Profile!$C$2:$C$17521,Y$8))*$C$6</f>
        <v>0.3136842588</v>
      </c>
      <c r="Z75" s="193">
        <f>(SUMIFS(Profile!$F$2:$F$17521,Profile!$B$2:$B$17521,$B75,Profile!$C$2:$C$17521,Z$8))*$C$6</f>
        <v>0.3249015758</v>
      </c>
      <c r="AA75" s="193">
        <f>(SUMIFS(Profile!$F$2:$F$17521,Profile!$B$2:$B$17521,$B75,Profile!$C$2:$C$17521,AA$8))*$C$6</f>
        <v>0.3204947727</v>
      </c>
      <c r="AB75" s="193">
        <f>(SUMIFS(Profile!$F$2:$F$17521,Profile!$B$2:$B$17521,$B75,Profile!$C$2:$C$17521,AB$8))*$C$6</f>
        <v>0.3409263145</v>
      </c>
      <c r="AC75" s="193">
        <f>(SUMIFS(Profile!$F$2:$F$17521,Profile!$B$2:$B$17521,$B75,Profile!$C$2:$C$17521,AC$8))*$C$6</f>
        <v>0.3381219852</v>
      </c>
      <c r="AD75" s="193">
        <f>(SUMIFS(Profile!$F$2:$F$17521,Profile!$B$2:$B$17521,$B75,Profile!$C$2:$C$17521,AD$8))*$C$6</f>
        <v>0.3389232221</v>
      </c>
      <c r="AE75" s="193">
        <f>(SUMIFS(Profile!$F$2:$F$17521,Profile!$B$2:$B$17521,$B75,Profile!$C$2:$C$17521,AE$8))*$C$6</f>
        <v>0.3176904434</v>
      </c>
      <c r="AF75" s="193">
        <f>(SUMIFS(Profile!$F$2:$F$17521,Profile!$B$2:$B$17521,$B75,Profile!$C$2:$C$17521,AF$8))*$C$6</f>
        <v>0.3144854957</v>
      </c>
      <c r="AG75" s="193">
        <f>(SUMIFS(Profile!$F$2:$F$17521,Profile!$B$2:$B$17521,$B75,Profile!$C$2:$C$17521,AG$8))*$C$6</f>
        <v>0.3008644679</v>
      </c>
      <c r="AH75" s="193">
        <f>(SUMIFS(Profile!$F$2:$F$17521,Profile!$B$2:$B$17521,$B75,Profile!$C$2:$C$17521,AH$8))*$C$6</f>
        <v>0.3012650863</v>
      </c>
      <c r="AI75" s="193">
        <f>(SUMIFS(Profile!$F$2:$F$17521,Profile!$B$2:$B$17521,$B75,Profile!$C$2:$C$17521,AI$8))*$C$6</f>
        <v>0.3144854957</v>
      </c>
      <c r="AJ75" s="193">
        <f>(SUMIFS(Profile!$F$2:$F$17521,Profile!$B$2:$B$17521,$B75,Profile!$C$2:$C$17521,AJ$8))*$C$6</f>
        <v>0.3196935358</v>
      </c>
      <c r="AK75" s="193">
        <f>(SUMIFS(Profile!$F$2:$F$17521,Profile!$B$2:$B$17521,$B75,Profile!$C$2:$C$17521,AK$8))*$C$6</f>
        <v>0.3305102344</v>
      </c>
      <c r="AL75" s="193">
        <f>(SUMIFS(Profile!$F$2:$F$17521,Profile!$B$2:$B$17521,$B75,Profile!$C$2:$C$17521,AL$8))*$C$6</f>
        <v>0.3549479608</v>
      </c>
      <c r="AM75" s="193">
        <f>(SUMIFS(Profile!$F$2:$F$17521,Profile!$B$2:$B$17521,$B75,Profile!$C$2:$C$17521,AM$8))*$C$6</f>
        <v>0.3865968196</v>
      </c>
      <c r="AN75" s="193">
        <f>(SUMIFS(Profile!$F$2:$F$17521,Profile!$B$2:$B$17521,$B75,Profile!$C$2:$C$17521,AN$8))*$C$6</f>
        <v>0.4121562777</v>
      </c>
      <c r="AO75" s="193">
        <f>(SUMIFS(Profile!$F$2:$F$17521,Profile!$B$2:$B$17521,$B75,Profile!$C$2:$C$17521,AO$8))*$C$6</f>
        <v>0.4254167489</v>
      </c>
      <c r="AP75" s="193">
        <f>(SUMIFS(Profile!$F$2:$F$17521,Profile!$B$2:$B$17521,$B75,Profile!$C$2:$C$17521,AP$8))*$C$6</f>
        <v>0.421731059</v>
      </c>
      <c r="AQ75" s="193">
        <f>(SUMIFS(Profile!$F$2:$F$17521,Profile!$B$2:$B$17521,$B75,Profile!$C$2:$C$17521,AQ$8))*$C$6</f>
        <v>0.4102333091</v>
      </c>
      <c r="AR75" s="193">
        <f>(SUMIFS(Profile!$F$2:$F$17521,Profile!$B$2:$B$17521,$B75,Profile!$C$2:$C$17521,AR$8))*$C$6</f>
        <v>0.3974135182</v>
      </c>
      <c r="AS75" s="193">
        <f>(SUMIFS(Profile!$F$2:$F$17521,Profile!$B$2:$B$17521,$B75,Profile!$C$2:$C$17521,AS$8))*$C$6</f>
        <v>0.3841931088</v>
      </c>
      <c r="AT75" s="193">
        <f>(SUMIFS(Profile!$F$2:$F$17521,Profile!$B$2:$B$17521,$B75,Profile!$C$2:$C$17521,AT$8))*$C$6</f>
        <v>0.3665658963</v>
      </c>
      <c r="AU75" s="193">
        <f>(SUMIFS(Profile!$F$2:$F$17521,Profile!$B$2:$B$17521,$B75,Profile!$C$2:$C$17521,AU$8))*$C$6</f>
        <v>0.3453331176</v>
      </c>
      <c r="AV75" s="193">
        <f>(SUMIFS(Profile!$F$2:$F$17521,Profile!$B$2:$B$17521,$B75,Profile!$C$2:$C$17521,AV$8))*$C$6</f>
        <v>0.3253021943</v>
      </c>
      <c r="AW75" s="193">
        <f>(SUMIFS(Profile!$F$2:$F$17521,Profile!$B$2:$B$17521,$B75,Profile!$C$2:$C$17521,AW$8))*$C$6</f>
        <v>0.3012650863</v>
      </c>
      <c r="AX75" s="193">
        <f>(SUMIFS(Profile!$F$2:$F$17521,Profile!$B$2:$B$17521,$B75,Profile!$C$2:$C$17521,AX$8))*$C$6</f>
        <v>0.2636069506</v>
      </c>
      <c r="AY75" s="193">
        <f>(SUMIFS(Profile!$F$2:$F$17521,Profile!$B$2:$B$17521,$B75,Profile!$C$2:$C$17521,AY$8))*$C$6</f>
        <v>0.2199395378</v>
      </c>
      <c r="AZ75" s="193">
        <f>(SUMIFS(Profile!$F$2:$F$17521,Profile!$B$2:$B$17521,$B75,Profile!$C$2:$C$17521,AZ$8))*$C$6</f>
        <v>0.1894925344</v>
      </c>
      <c r="BA75" s="193">
        <f t="shared" si="16"/>
        <v>6.492624162</v>
      </c>
      <c r="BB75" s="193">
        <f>(SUMIFS(Profile!$E$2:$E$17521,Profile!$B$2:$B$17521,$B75,Profile!$C$2:$C$17521,BB$8))*$C$9</f>
        <v>0</v>
      </c>
      <c r="BC75" s="193">
        <f>(SUMIFS(Profile!$E$2:$E$17521,Profile!$B$2:$B$17521,$B75,Profile!$C$2:$C$17521,BC$8))*$C$9</f>
        <v>0</v>
      </c>
      <c r="BD75" s="193">
        <f>(SUMIFS(Profile!$E$2:$E$17521,Profile!$B$2:$B$17521,$B75,Profile!$C$2:$C$17521,BD$8))*$C$9</f>
        <v>0</v>
      </c>
      <c r="BE75" s="193">
        <f>(SUMIFS(Profile!$E$2:$E$17521,Profile!$B$2:$B$17521,$B75,Profile!$C$2:$C$17521,BE$8))*$C$9</f>
        <v>0</v>
      </c>
      <c r="BF75" s="193">
        <f>(SUMIFS(Profile!$E$2:$E$17521,Profile!$B$2:$B$17521,$B75,Profile!$C$2:$C$17521,BF$8))*$C$9</f>
        <v>0</v>
      </c>
      <c r="BG75" s="193">
        <f>(SUMIFS(Profile!$E$2:$E$17521,Profile!$B$2:$B$17521,$B75,Profile!$C$2:$C$17521,BG$8))*$C$9</f>
        <v>0</v>
      </c>
      <c r="BH75" s="193">
        <f>(SUMIFS(Profile!$E$2:$E$17521,Profile!$B$2:$B$17521,$B75,Profile!$C$2:$C$17521,BH$8))*$C$9</f>
        <v>0</v>
      </c>
      <c r="BI75" s="193">
        <f>(SUMIFS(Profile!$E$2:$E$17521,Profile!$B$2:$B$17521,$B75,Profile!$C$2:$C$17521,BI$8))*$C$9</f>
        <v>0</v>
      </c>
      <c r="BJ75" s="193">
        <f>(SUMIFS(Profile!$E$2:$E$17521,Profile!$B$2:$B$17521,$B75,Profile!$C$2:$C$17521,BJ$8))*$C$9</f>
        <v>0</v>
      </c>
      <c r="BK75" s="193">
        <f>(SUMIFS(Profile!$E$2:$E$17521,Profile!$B$2:$B$17521,$B75,Profile!$C$2:$C$17521,BK$8))*$C$9</f>
        <v>0.00002209170713</v>
      </c>
      <c r="BL75" s="193">
        <f>(SUMIFS(Profile!$E$2:$E$17521,Profile!$B$2:$B$17521,$B75,Profile!$C$2:$C$17521,BL$8))*$C$9</f>
        <v>0.000397973235</v>
      </c>
      <c r="BM75" s="193">
        <f>(SUMIFS(Profile!$E$2:$E$17521,Profile!$B$2:$B$17521,$B75,Profile!$C$2:$C$17521,BM$8))*$C$9</f>
        <v>0.001967935721</v>
      </c>
      <c r="BN75" s="193">
        <f>(SUMIFS(Profile!$E$2:$E$17521,Profile!$B$2:$B$17521,$B75,Profile!$C$2:$C$17521,BN$8))*$C$9</f>
        <v>0.003858631094</v>
      </c>
      <c r="BO75" s="193">
        <f>(SUMIFS(Profile!$E$2:$E$17521,Profile!$B$2:$B$17521,$B75,Profile!$C$2:$C$17521,BO$8))*$C$9</f>
        <v>0.01413275744</v>
      </c>
      <c r="BP75" s="193">
        <f>(SUMIFS(Profile!$E$2:$E$17521,Profile!$B$2:$B$17521,$B75,Profile!$C$2:$C$17521,BP$8))*$C$9</f>
        <v>0.02352415663</v>
      </c>
      <c r="BQ75" s="193">
        <f>(SUMIFS(Profile!$E$2:$E$17521,Profile!$B$2:$B$17521,$B75,Profile!$C$2:$C$17521,BQ$8))*$C$9</f>
        <v>0.0600231269</v>
      </c>
      <c r="BR75" s="193">
        <f>(SUMIFS(Profile!$E$2:$E$17521,Profile!$B$2:$B$17521,$B75,Profile!$C$2:$C$17521,BR$8))*$C$9</f>
        <v>0.1122434394</v>
      </c>
      <c r="BS75" s="193">
        <f>(SUMIFS(Profile!$E$2:$E$17521,Profile!$B$2:$B$17521,$B75,Profile!$C$2:$C$17521,BS$8))*$C$9</f>
        <v>0.1618154759</v>
      </c>
      <c r="BT75" s="193">
        <f>(SUMIFS(Profile!$E$2:$E$17521,Profile!$B$2:$B$17521,$B75,Profile!$C$2:$C$17521,BT$8))*$C$9</f>
        <v>0.206146915</v>
      </c>
      <c r="BU75" s="193">
        <f>(SUMIFS(Profile!$E$2:$E$17521,Profile!$B$2:$B$17521,$B75,Profile!$C$2:$C$17521,BU$8))*$C$9</f>
        <v>0.2648897988</v>
      </c>
      <c r="BV75" s="193">
        <f>(SUMIFS(Profile!$E$2:$E$17521,Profile!$B$2:$B$17521,$B75,Profile!$C$2:$C$17521,BV$8))*$C$9</f>
        <v>0.3219477066</v>
      </c>
      <c r="BW75" s="193">
        <f>(SUMIFS(Profile!$E$2:$E$17521,Profile!$B$2:$B$17521,$B75,Profile!$C$2:$C$17521,BW$8))*$C$9</f>
        <v>0.4035859671</v>
      </c>
      <c r="BX75" s="193">
        <f>(SUMIFS(Profile!$E$2:$E$17521,Profile!$B$2:$B$17521,$B75,Profile!$C$2:$C$17521,BX$8))*$C$9</f>
        <v>0.4128906871</v>
      </c>
      <c r="BY75" s="193">
        <f>(SUMIFS(Profile!$E$2:$E$17521,Profile!$B$2:$B$17521,$B75,Profile!$C$2:$C$17521,BY$8))*$C$9</f>
        <v>0.5144662045</v>
      </c>
      <c r="BZ75" s="193">
        <f>(SUMIFS(Profile!$E$2:$E$17521,Profile!$B$2:$B$17521,$B75,Profile!$C$2:$C$17521,BZ$8))*$C$9</f>
        <v>0.482803043</v>
      </c>
      <c r="CA75" s="193">
        <f>(SUMIFS(Profile!$E$2:$E$17521,Profile!$B$2:$B$17521,$B75,Profile!$C$2:$C$17521,CA$8))*$C$9</f>
        <v>0.3821836066</v>
      </c>
      <c r="CB75" s="193">
        <f>(SUMIFS(Profile!$E$2:$E$17521,Profile!$B$2:$B$17521,$B75,Profile!$C$2:$C$17521,CB$8))*$C$9</f>
        <v>0.4632656144</v>
      </c>
      <c r="CC75" s="193">
        <f>(SUMIFS(Profile!$E$2:$E$17521,Profile!$B$2:$B$17521,$B75,Profile!$C$2:$C$17521,CC$8))*$C$9</f>
        <v>0.5639080373</v>
      </c>
      <c r="CD75" s="193">
        <f>(SUMIFS(Profile!$E$2:$E$17521,Profile!$B$2:$B$17521,$B75,Profile!$C$2:$C$17521,CD$8))*$C$9</f>
        <v>0.5528864958</v>
      </c>
      <c r="CE75" s="193">
        <f>(SUMIFS(Profile!$E$2:$E$17521,Profile!$B$2:$B$17521,$B75,Profile!$C$2:$C$17521,CE$8))*$C$9</f>
        <v>0.4442879247</v>
      </c>
      <c r="CF75" s="193">
        <f>(SUMIFS(Profile!$E$2:$E$17521,Profile!$B$2:$B$17521,$B75,Profile!$C$2:$C$17521,CF$8))*$C$9</f>
        <v>0.3443412101</v>
      </c>
      <c r="CG75" s="193">
        <f>(SUMIFS(Profile!$E$2:$E$17521,Profile!$B$2:$B$17521,$B75,Profile!$C$2:$C$17521,CG$8))*$C$9</f>
        <v>0.2542924821</v>
      </c>
      <c r="CH75" s="193">
        <f>(SUMIFS(Profile!$E$2:$E$17521,Profile!$B$2:$B$17521,$B75,Profile!$C$2:$C$17521,CH$8))*$C$9</f>
        <v>0.2004592786</v>
      </c>
      <c r="CI75" s="193">
        <f>(SUMIFS(Profile!$E$2:$E$17521,Profile!$B$2:$B$17521,$B75,Profile!$C$2:$C$17521,CI$8))*$C$9</f>
        <v>0.1601292911</v>
      </c>
      <c r="CJ75" s="193">
        <f>(SUMIFS(Profile!$E$2:$E$17521,Profile!$B$2:$B$17521,$B75,Profile!$C$2:$C$17521,CJ$8))*$C$9</f>
        <v>0.082706682</v>
      </c>
      <c r="CK75" s="193">
        <f>(SUMIFS(Profile!$E$2:$E$17521,Profile!$B$2:$B$17521,$B75,Profile!$C$2:$C$17521,CK$8))*$C$9</f>
        <v>0.04402519934</v>
      </c>
      <c r="CL75" s="193">
        <f>(SUMIFS(Profile!$E$2:$E$17521,Profile!$B$2:$B$17521,$B75,Profile!$C$2:$C$17521,CL$8))*$C$9</f>
        <v>0.00957651316</v>
      </c>
      <c r="CM75" s="193">
        <f>(SUMIFS(Profile!$E$2:$E$17521,Profile!$B$2:$B$17521,$B75,Profile!$C$2:$C$17521,CM$8))*$C$9</f>
        <v>0.003609333435</v>
      </c>
      <c r="CN75" s="193">
        <f>(SUMIFS(Profile!$E$2:$E$17521,Profile!$B$2:$B$17521,$B75,Profile!$C$2:$C$17521,CN$8))*$C$9</f>
        <v>0.001539646859</v>
      </c>
      <c r="CO75" s="193">
        <f>(SUMIFS(Profile!$E$2:$E$17521,Profile!$B$2:$B$17521,$B75,Profile!$C$2:$C$17521,CO$8))*$C$9</f>
        <v>0.0005901872123</v>
      </c>
      <c r="CP75" s="193">
        <f>(SUMIFS(Profile!$E$2:$E$17521,Profile!$B$2:$B$17521,$B75,Profile!$C$2:$C$17521,CP$8))*$C$9</f>
        <v>0.0001067497089</v>
      </c>
      <c r="CQ75" s="193">
        <f>(SUMIFS(Profile!$E$2:$E$17521,Profile!$B$2:$B$17521,$B75,Profile!$C$2:$C$17521,CQ$8))*$C$9</f>
        <v>0</v>
      </c>
      <c r="CR75" s="193">
        <f>(SUMIFS(Profile!$E$2:$E$17521,Profile!$B$2:$B$17521,$B75,Profile!$C$2:$C$17521,CR$8))*$C$9</f>
        <v>0</v>
      </c>
      <c r="CS75" s="193">
        <f>(SUMIFS(Profile!$E$2:$E$17521,Profile!$B$2:$B$17521,$B75,Profile!$C$2:$C$17521,CS$8))*$C$9</f>
        <v>0</v>
      </c>
      <c r="CT75" s="193">
        <f>(SUMIFS(Profile!$E$2:$E$17521,Profile!$B$2:$B$17521,$B75,Profile!$C$2:$C$17521,CT$8))*$C$9</f>
        <v>0</v>
      </c>
      <c r="CU75" s="193">
        <f>(SUMIFS(Profile!$E$2:$E$17521,Profile!$B$2:$B$17521,$B75,Profile!$C$2:$C$17521,CU$8))*$C$9</f>
        <v>0</v>
      </c>
      <c r="CV75" s="193">
        <f>(SUMIFS(Profile!$E$2:$E$17521,Profile!$B$2:$B$17521,$B75,Profile!$C$2:$C$17521,CV$8))*$C$9</f>
        <v>0</v>
      </c>
      <c r="CW75" s="193">
        <f>(SUMIFS(Profile!$E$2:$E$17521,Profile!$B$2:$B$17521,$B75,Profile!$C$2:$C$17521,CW$8))*$C$9</f>
        <v>0</v>
      </c>
      <c r="CX75" s="193">
        <f t="shared" si="17"/>
        <v>1.360723379</v>
      </c>
      <c r="CY75" s="193">
        <f t="shared" ref="CY75:ET75" si="337">MAX(BB75-E75,0)</f>
        <v>0</v>
      </c>
      <c r="CZ75" s="193">
        <f t="shared" si="337"/>
        <v>0</v>
      </c>
      <c r="DA75" s="193">
        <f t="shared" si="337"/>
        <v>0</v>
      </c>
      <c r="DB75" s="193">
        <f t="shared" si="337"/>
        <v>0</v>
      </c>
      <c r="DC75" s="193">
        <f t="shared" si="337"/>
        <v>0</v>
      </c>
      <c r="DD75" s="193">
        <f t="shared" si="337"/>
        <v>0</v>
      </c>
      <c r="DE75" s="193">
        <f t="shared" si="337"/>
        <v>0</v>
      </c>
      <c r="DF75" s="193">
        <f t="shared" si="337"/>
        <v>0</v>
      </c>
      <c r="DG75" s="193">
        <f t="shared" si="337"/>
        <v>0</v>
      </c>
      <c r="DH75" s="193">
        <f t="shared" si="337"/>
        <v>0</v>
      </c>
      <c r="DI75" s="193">
        <f t="shared" si="337"/>
        <v>0</v>
      </c>
      <c r="DJ75" s="193">
        <f t="shared" si="337"/>
        <v>0</v>
      </c>
      <c r="DK75" s="193">
        <f t="shared" si="337"/>
        <v>0</v>
      </c>
      <c r="DL75" s="193">
        <f t="shared" si="337"/>
        <v>0</v>
      </c>
      <c r="DM75" s="193">
        <f t="shared" si="337"/>
        <v>0</v>
      </c>
      <c r="DN75" s="193">
        <f t="shared" si="337"/>
        <v>0</v>
      </c>
      <c r="DO75" s="193">
        <f t="shared" si="337"/>
        <v>0</v>
      </c>
      <c r="DP75" s="193">
        <f t="shared" si="337"/>
        <v>0</v>
      </c>
      <c r="DQ75" s="193">
        <f t="shared" si="337"/>
        <v>0</v>
      </c>
      <c r="DR75" s="193">
        <f t="shared" si="337"/>
        <v>0</v>
      </c>
      <c r="DS75" s="193">
        <f t="shared" si="337"/>
        <v>0.008263447831</v>
      </c>
      <c r="DT75" s="193">
        <f t="shared" si="337"/>
        <v>0.07868439127</v>
      </c>
      <c r="DU75" s="193">
        <f t="shared" si="337"/>
        <v>0.09239591435</v>
      </c>
      <c r="DV75" s="193">
        <f t="shared" si="337"/>
        <v>0.17353989</v>
      </c>
      <c r="DW75" s="193">
        <f t="shared" si="337"/>
        <v>0.1446810578</v>
      </c>
      <c r="DX75" s="193">
        <f t="shared" si="337"/>
        <v>0.04326038445</v>
      </c>
      <c r="DY75" s="193">
        <f t="shared" si="337"/>
        <v>0.145575171</v>
      </c>
      <c r="DZ75" s="193">
        <f t="shared" si="337"/>
        <v>0.2494225415</v>
      </c>
      <c r="EA75" s="193">
        <f t="shared" si="337"/>
        <v>0.252022028</v>
      </c>
      <c r="EB75" s="193">
        <f t="shared" si="337"/>
        <v>0.1430228383</v>
      </c>
      <c r="EC75" s="193">
        <f t="shared" si="337"/>
        <v>0.02985571434</v>
      </c>
      <c r="ED75" s="193">
        <f t="shared" si="337"/>
        <v>0</v>
      </c>
      <c r="EE75" s="193">
        <f t="shared" si="337"/>
        <v>0</v>
      </c>
      <c r="EF75" s="193">
        <f t="shared" si="337"/>
        <v>0</v>
      </c>
      <c r="EG75" s="193">
        <f t="shared" si="337"/>
        <v>0</v>
      </c>
      <c r="EH75" s="193">
        <f t="shared" si="337"/>
        <v>0</v>
      </c>
      <c r="EI75" s="193">
        <f t="shared" si="337"/>
        <v>0</v>
      </c>
      <c r="EJ75" s="193">
        <f t="shared" si="337"/>
        <v>0</v>
      </c>
      <c r="EK75" s="193">
        <f t="shared" si="337"/>
        <v>0</v>
      </c>
      <c r="EL75" s="193">
        <f t="shared" si="337"/>
        <v>0</v>
      </c>
      <c r="EM75" s="193">
        <f t="shared" si="337"/>
        <v>0</v>
      </c>
      <c r="EN75" s="193">
        <f t="shared" si="337"/>
        <v>0</v>
      </c>
      <c r="EO75" s="193">
        <f t="shared" si="337"/>
        <v>0</v>
      </c>
      <c r="EP75" s="193">
        <f t="shared" si="337"/>
        <v>0</v>
      </c>
      <c r="EQ75" s="193">
        <f t="shared" si="337"/>
        <v>0</v>
      </c>
      <c r="ER75" s="193">
        <f t="shared" si="337"/>
        <v>0</v>
      </c>
      <c r="ES75" s="193">
        <f t="shared" si="337"/>
        <v>0</v>
      </c>
      <c r="ET75" s="193">
        <f t="shared" si="337"/>
        <v>0</v>
      </c>
      <c r="EU75" s="193">
        <f t="shared" si="19"/>
        <v>5.131900784</v>
      </c>
      <c r="EV75" s="193">
        <f t="shared" ref="EV75:GQ75" si="338">BB75-CY75</f>
        <v>0</v>
      </c>
      <c r="EW75" s="193">
        <f t="shared" si="338"/>
        <v>0</v>
      </c>
      <c r="EX75" s="193">
        <f t="shared" si="338"/>
        <v>0</v>
      </c>
      <c r="EY75" s="193">
        <f t="shared" si="338"/>
        <v>0</v>
      </c>
      <c r="EZ75" s="193">
        <f t="shared" si="338"/>
        <v>0</v>
      </c>
      <c r="FA75" s="193">
        <f t="shared" si="338"/>
        <v>0</v>
      </c>
      <c r="FB75" s="193">
        <f t="shared" si="338"/>
        <v>0</v>
      </c>
      <c r="FC75" s="193">
        <f t="shared" si="338"/>
        <v>0</v>
      </c>
      <c r="FD75" s="193">
        <f t="shared" si="338"/>
        <v>0</v>
      </c>
      <c r="FE75" s="193">
        <f t="shared" si="338"/>
        <v>0.00002209170713</v>
      </c>
      <c r="FF75" s="193">
        <f t="shared" si="338"/>
        <v>0.000397973235</v>
      </c>
      <c r="FG75" s="193">
        <f t="shared" si="338"/>
        <v>0.001967935721</v>
      </c>
      <c r="FH75" s="193">
        <f t="shared" si="338"/>
        <v>0.003858631094</v>
      </c>
      <c r="FI75" s="193">
        <f t="shared" si="338"/>
        <v>0.01413275744</v>
      </c>
      <c r="FJ75" s="193">
        <f t="shared" si="338"/>
        <v>0.02352415663</v>
      </c>
      <c r="FK75" s="193">
        <f t="shared" si="338"/>
        <v>0.0600231269</v>
      </c>
      <c r="FL75" s="193">
        <f t="shared" si="338"/>
        <v>0.1122434394</v>
      </c>
      <c r="FM75" s="193">
        <f t="shared" si="338"/>
        <v>0.1618154759</v>
      </c>
      <c r="FN75" s="193">
        <f t="shared" si="338"/>
        <v>0.206146915</v>
      </c>
      <c r="FO75" s="193">
        <f t="shared" si="338"/>
        <v>0.2648897988</v>
      </c>
      <c r="FP75" s="193">
        <f t="shared" si="338"/>
        <v>0.3136842588</v>
      </c>
      <c r="FQ75" s="193">
        <f t="shared" si="338"/>
        <v>0.3249015758</v>
      </c>
      <c r="FR75" s="193">
        <f t="shared" si="338"/>
        <v>0.3204947727</v>
      </c>
      <c r="FS75" s="193">
        <f t="shared" si="338"/>
        <v>0.3409263145</v>
      </c>
      <c r="FT75" s="193">
        <f t="shared" si="338"/>
        <v>0.3381219852</v>
      </c>
      <c r="FU75" s="193">
        <f t="shared" si="338"/>
        <v>0.3389232221</v>
      </c>
      <c r="FV75" s="193">
        <f t="shared" si="338"/>
        <v>0.3176904434</v>
      </c>
      <c r="FW75" s="193">
        <f t="shared" si="338"/>
        <v>0.3144854957</v>
      </c>
      <c r="FX75" s="193">
        <f t="shared" si="338"/>
        <v>0.3008644679</v>
      </c>
      <c r="FY75" s="193">
        <f t="shared" si="338"/>
        <v>0.3012650863</v>
      </c>
      <c r="FZ75" s="193">
        <f t="shared" si="338"/>
        <v>0.3144854957</v>
      </c>
      <c r="GA75" s="193">
        <f t="shared" si="338"/>
        <v>0.2542924821</v>
      </c>
      <c r="GB75" s="193">
        <f t="shared" si="338"/>
        <v>0.2004592786</v>
      </c>
      <c r="GC75" s="193">
        <f t="shared" si="338"/>
        <v>0.1601292911</v>
      </c>
      <c r="GD75" s="193">
        <f t="shared" si="338"/>
        <v>0.082706682</v>
      </c>
      <c r="GE75" s="193">
        <f t="shared" si="338"/>
        <v>0.04402519934</v>
      </c>
      <c r="GF75" s="193">
        <f t="shared" si="338"/>
        <v>0.00957651316</v>
      </c>
      <c r="GG75" s="193">
        <f t="shared" si="338"/>
        <v>0.003609333435</v>
      </c>
      <c r="GH75" s="193">
        <f t="shared" si="338"/>
        <v>0.001539646859</v>
      </c>
      <c r="GI75" s="193">
        <f t="shared" si="338"/>
        <v>0.0005901872123</v>
      </c>
      <c r="GJ75" s="193">
        <f t="shared" si="338"/>
        <v>0.0001067497089</v>
      </c>
      <c r="GK75" s="193">
        <f t="shared" si="338"/>
        <v>0</v>
      </c>
      <c r="GL75" s="193">
        <f t="shared" si="338"/>
        <v>0</v>
      </c>
      <c r="GM75" s="193">
        <f t="shared" si="338"/>
        <v>0</v>
      </c>
      <c r="GN75" s="193">
        <f t="shared" si="338"/>
        <v>0</v>
      </c>
      <c r="GO75" s="193">
        <f t="shared" si="338"/>
        <v>0</v>
      </c>
      <c r="GP75" s="193">
        <f t="shared" si="338"/>
        <v>0</v>
      </c>
      <c r="GQ75" s="193">
        <f t="shared" si="338"/>
        <v>0</v>
      </c>
      <c r="GR75" s="193">
        <f t="shared" si="21"/>
        <v>7.639976156</v>
      </c>
      <c r="GS75" s="193">
        <f t="shared" ref="GS75:IN75" si="339">E75-EV75</f>
        <v>0.1842844943</v>
      </c>
      <c r="GT75" s="193">
        <f t="shared" si="339"/>
        <v>0.164253571</v>
      </c>
      <c r="GU75" s="193">
        <f t="shared" si="339"/>
        <v>0.1518343986</v>
      </c>
      <c r="GV75" s="193">
        <f t="shared" si="339"/>
        <v>0.1414183185</v>
      </c>
      <c r="GW75" s="193">
        <f t="shared" si="339"/>
        <v>0.1342071861</v>
      </c>
      <c r="GX75" s="193">
        <f t="shared" si="339"/>
        <v>0.1257941983</v>
      </c>
      <c r="GY75" s="193">
        <f t="shared" si="339"/>
        <v>0.1261948168</v>
      </c>
      <c r="GZ75" s="193">
        <f t="shared" si="339"/>
        <v>0.1241917244</v>
      </c>
      <c r="HA75" s="193">
        <f t="shared" si="339"/>
        <v>0.1221886321</v>
      </c>
      <c r="HB75" s="193">
        <f t="shared" si="339"/>
        <v>0.1241696327</v>
      </c>
      <c r="HC75" s="193">
        <f t="shared" si="339"/>
        <v>0.1245949881</v>
      </c>
      <c r="HD75" s="193">
        <f t="shared" si="339"/>
        <v>0.1322392504</v>
      </c>
      <c r="HE75" s="193">
        <f t="shared" si="339"/>
        <v>0.1359572135</v>
      </c>
      <c r="HF75" s="193">
        <f t="shared" si="339"/>
        <v>0.1336954565</v>
      </c>
      <c r="HG75" s="193">
        <f t="shared" si="339"/>
        <v>0.144735599</v>
      </c>
      <c r="HH75" s="193">
        <f t="shared" si="339"/>
        <v>0.1422891984</v>
      </c>
      <c r="HI75" s="193">
        <f t="shared" si="339"/>
        <v>0.1157084677</v>
      </c>
      <c r="HJ75" s="193">
        <f t="shared" si="339"/>
        <v>0.1009902378</v>
      </c>
      <c r="HK75" s="193">
        <f t="shared" si="339"/>
        <v>0.07428601114</v>
      </c>
      <c r="HL75" s="193">
        <f t="shared" si="339"/>
        <v>0.03958023523</v>
      </c>
      <c r="HM75" s="193">
        <f t="shared" si="339"/>
        <v>0</v>
      </c>
      <c r="HN75" s="193">
        <f t="shared" si="339"/>
        <v>0</v>
      </c>
      <c r="HO75" s="193">
        <f t="shared" si="339"/>
        <v>0</v>
      </c>
      <c r="HP75" s="193">
        <f t="shared" si="339"/>
        <v>0</v>
      </c>
      <c r="HQ75" s="193">
        <f t="shared" si="339"/>
        <v>0</v>
      </c>
      <c r="HR75" s="193">
        <f t="shared" si="339"/>
        <v>0</v>
      </c>
      <c r="HS75" s="193">
        <f t="shared" si="339"/>
        <v>0</v>
      </c>
      <c r="HT75" s="193">
        <f t="shared" si="339"/>
        <v>0</v>
      </c>
      <c r="HU75" s="193">
        <f t="shared" si="339"/>
        <v>0</v>
      </c>
      <c r="HV75" s="193">
        <f t="shared" si="339"/>
        <v>0</v>
      </c>
      <c r="HW75" s="193">
        <f t="shared" si="339"/>
        <v>0</v>
      </c>
      <c r="HX75" s="193">
        <f t="shared" si="339"/>
        <v>0.06540105365</v>
      </c>
      <c r="HY75" s="193">
        <f t="shared" si="339"/>
        <v>0.1300509557</v>
      </c>
      <c r="HZ75" s="193">
        <f t="shared" si="339"/>
        <v>0.1948186697</v>
      </c>
      <c r="IA75" s="193">
        <f t="shared" si="339"/>
        <v>0.3038901376</v>
      </c>
      <c r="IB75" s="193">
        <f t="shared" si="339"/>
        <v>0.3681310784</v>
      </c>
      <c r="IC75" s="193">
        <f t="shared" si="339"/>
        <v>0.4158402358</v>
      </c>
      <c r="ID75" s="193">
        <f t="shared" si="339"/>
        <v>0.4181217256</v>
      </c>
      <c r="IE75" s="193">
        <f t="shared" si="339"/>
        <v>0.4086936622</v>
      </c>
      <c r="IF75" s="193">
        <f t="shared" si="339"/>
        <v>0.3968233309</v>
      </c>
      <c r="IG75" s="193">
        <f t="shared" si="339"/>
        <v>0.3840863591</v>
      </c>
      <c r="IH75" s="193">
        <f t="shared" si="339"/>
        <v>0.3665658963</v>
      </c>
      <c r="II75" s="193">
        <f t="shared" si="339"/>
        <v>0.3453331176</v>
      </c>
      <c r="IJ75" s="193">
        <f t="shared" si="339"/>
        <v>0.3253021943</v>
      </c>
      <c r="IK75" s="193">
        <f t="shared" si="339"/>
        <v>0.3012650863</v>
      </c>
      <c r="IL75" s="193">
        <f t="shared" si="339"/>
        <v>0.2636069506</v>
      </c>
      <c r="IM75" s="193">
        <f t="shared" si="339"/>
        <v>0.2199395378</v>
      </c>
      <c r="IN75" s="193">
        <f t="shared" si="339"/>
        <v>0.1894925344</v>
      </c>
      <c r="IO75" s="193">
        <f t="shared" si="23"/>
        <v>1.360723379</v>
      </c>
      <c r="IP75" s="193">
        <f t="shared" si="29"/>
        <v>0</v>
      </c>
      <c r="IQ75" s="193">
        <f t="shared" ref="IQ75:KK75" si="340">MAX((MIN(CZ75+IP75,$IO$7))-GT75,0)</f>
        <v>0</v>
      </c>
      <c r="IR75" s="193">
        <f t="shared" si="340"/>
        <v>0</v>
      </c>
      <c r="IS75" s="193">
        <f t="shared" si="340"/>
        <v>0</v>
      </c>
      <c r="IT75" s="193">
        <f t="shared" si="340"/>
        <v>0</v>
      </c>
      <c r="IU75" s="193">
        <f t="shared" si="340"/>
        <v>0</v>
      </c>
      <c r="IV75" s="193">
        <f t="shared" si="340"/>
        <v>0</v>
      </c>
      <c r="IW75" s="193">
        <f t="shared" si="340"/>
        <v>0</v>
      </c>
      <c r="IX75" s="193">
        <f t="shared" si="340"/>
        <v>0</v>
      </c>
      <c r="IY75" s="193">
        <f t="shared" si="340"/>
        <v>0</v>
      </c>
      <c r="IZ75" s="193">
        <f t="shared" si="340"/>
        <v>0</v>
      </c>
      <c r="JA75" s="193">
        <f t="shared" si="340"/>
        <v>0</v>
      </c>
      <c r="JB75" s="193">
        <f t="shared" si="340"/>
        <v>0</v>
      </c>
      <c r="JC75" s="193">
        <f t="shared" si="340"/>
        <v>0</v>
      </c>
      <c r="JD75" s="193">
        <f t="shared" si="340"/>
        <v>0</v>
      </c>
      <c r="JE75" s="193">
        <f t="shared" si="340"/>
        <v>0</v>
      </c>
      <c r="JF75" s="193">
        <f t="shared" si="340"/>
        <v>0</v>
      </c>
      <c r="JG75" s="193">
        <f t="shared" si="340"/>
        <v>0</v>
      </c>
      <c r="JH75" s="193">
        <f t="shared" si="340"/>
        <v>0</v>
      </c>
      <c r="JI75" s="193">
        <f t="shared" si="340"/>
        <v>0</v>
      </c>
      <c r="JJ75" s="193">
        <f t="shared" si="340"/>
        <v>0.008263447831</v>
      </c>
      <c r="JK75" s="193">
        <f t="shared" si="340"/>
        <v>0.0869478391</v>
      </c>
      <c r="JL75" s="193">
        <f t="shared" si="340"/>
        <v>0.1793437535</v>
      </c>
      <c r="JM75" s="193">
        <f t="shared" si="340"/>
        <v>0.3528836435</v>
      </c>
      <c r="JN75" s="193">
        <f t="shared" si="340"/>
        <v>0.4975647013</v>
      </c>
      <c r="JO75" s="193">
        <f t="shared" si="340"/>
        <v>0.5408250857</v>
      </c>
      <c r="JP75" s="193">
        <f t="shared" si="340"/>
        <v>0.6864002567</v>
      </c>
      <c r="JQ75" s="193">
        <f t="shared" si="340"/>
        <v>0.9358227982</v>
      </c>
      <c r="JR75" s="193">
        <f t="shared" si="340"/>
        <v>1.187844826</v>
      </c>
      <c r="JS75" s="193">
        <f t="shared" si="340"/>
        <v>1.330867665</v>
      </c>
      <c r="JT75" s="193">
        <f t="shared" si="340"/>
        <v>1.360723379</v>
      </c>
      <c r="JU75" s="193">
        <f t="shared" si="340"/>
        <v>1.295322325</v>
      </c>
      <c r="JV75" s="193">
        <f t="shared" si="340"/>
        <v>1.165271369</v>
      </c>
      <c r="JW75" s="193">
        <f t="shared" si="340"/>
        <v>0.9704526998</v>
      </c>
      <c r="JX75" s="193">
        <f t="shared" si="340"/>
        <v>0.6665625622</v>
      </c>
      <c r="JY75" s="193">
        <f t="shared" si="340"/>
        <v>0.2984314838</v>
      </c>
      <c r="JZ75" s="193">
        <f t="shared" si="340"/>
        <v>0</v>
      </c>
      <c r="KA75" s="193">
        <f t="shared" si="340"/>
        <v>0</v>
      </c>
      <c r="KB75" s="193">
        <f t="shared" si="340"/>
        <v>0</v>
      </c>
      <c r="KC75" s="193">
        <f t="shared" si="340"/>
        <v>0</v>
      </c>
      <c r="KD75" s="193">
        <f t="shared" si="340"/>
        <v>0</v>
      </c>
      <c r="KE75" s="193">
        <f t="shared" si="340"/>
        <v>0</v>
      </c>
      <c r="KF75" s="193">
        <f t="shared" si="340"/>
        <v>0</v>
      </c>
      <c r="KG75" s="193">
        <f t="shared" si="340"/>
        <v>0</v>
      </c>
      <c r="KH75" s="193">
        <f t="shared" si="340"/>
        <v>0</v>
      </c>
      <c r="KI75" s="193">
        <f t="shared" si="340"/>
        <v>0</v>
      </c>
      <c r="KJ75" s="193">
        <f t="shared" si="340"/>
        <v>0</v>
      </c>
      <c r="KK75" s="193">
        <f t="shared" si="340"/>
        <v>0</v>
      </c>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row>
    <row r="76" ht="14.25" customHeight="1">
      <c r="A76" s="1">
        <v>3.0</v>
      </c>
      <c r="B76" s="1">
        <f t="shared" ref="B76:C76" si="341">B75+1</f>
        <v>66</v>
      </c>
      <c r="C76" s="267">
        <f t="shared" si="341"/>
        <v>43531</v>
      </c>
      <c r="D76" s="193">
        <f t="shared" si="15"/>
        <v>12.05573137</v>
      </c>
      <c r="E76" s="193">
        <f>(SUMIFS(Profile!$F$2:$F$17521,Profile!$B$2:$B$17521,$B76,Profile!$C$2:$C$17521,E$8))*$C$6</f>
        <v>0.1630517156</v>
      </c>
      <c r="F76" s="193">
        <f>(SUMIFS(Profile!$F$2:$F$17521,Profile!$B$2:$B$17521,$B76,Profile!$C$2:$C$17521,F$8))*$C$6</f>
        <v>0.14622574</v>
      </c>
      <c r="G76" s="193">
        <f>(SUMIFS(Profile!$F$2:$F$17521,Profile!$B$2:$B$17521,$B76,Profile!$C$2:$C$17521,G$8))*$C$6</f>
        <v>0.1370115153</v>
      </c>
      <c r="H76" s="193">
        <f>(SUMIFS(Profile!$F$2:$F$17521,Profile!$B$2:$B$17521,$B76,Profile!$C$2:$C$17521,H$8))*$C$6</f>
        <v>0.1306016199</v>
      </c>
      <c r="I76" s="193">
        <f>(SUMIFS(Profile!$F$2:$F$17521,Profile!$B$2:$B$17521,$B76,Profile!$C$2:$C$17521,I$8))*$C$6</f>
        <v>0.123791106</v>
      </c>
      <c r="J76" s="193">
        <f>(SUMIFS(Profile!$F$2:$F$17521,Profile!$B$2:$B$17521,$B76,Profile!$C$2:$C$17521,J$8))*$C$6</f>
        <v>0.1209867767</v>
      </c>
      <c r="K76" s="193">
        <f>(SUMIFS(Profile!$F$2:$F$17521,Profile!$B$2:$B$17521,$B76,Profile!$C$2:$C$17521,K$8))*$C$6</f>
        <v>0.1221886321</v>
      </c>
      <c r="L76" s="193">
        <f>(SUMIFS(Profile!$F$2:$F$17521,Profile!$B$2:$B$17521,$B76,Profile!$C$2:$C$17521,L$8))*$C$6</f>
        <v>0.1201855398</v>
      </c>
      <c r="M76" s="193">
        <f>(SUMIFS(Profile!$F$2:$F$17521,Profile!$B$2:$B$17521,$B76,Profile!$C$2:$C$17521,M$8))*$C$6</f>
        <v>0.1221886321</v>
      </c>
      <c r="N76" s="193">
        <f>(SUMIFS(Profile!$F$2:$F$17521,Profile!$B$2:$B$17521,$B76,Profile!$C$2:$C$17521,N$8))*$C$6</f>
        <v>0.1273966722</v>
      </c>
      <c r="O76" s="193">
        <f>(SUMIFS(Profile!$F$2:$F$17521,Profile!$B$2:$B$17521,$B76,Profile!$C$2:$C$17521,O$8))*$C$6</f>
        <v>0.1302010014</v>
      </c>
      <c r="P76" s="193">
        <f>(SUMIFS(Profile!$F$2:$F$17521,Profile!$B$2:$B$17521,$B76,Profile!$C$2:$C$17521,P$8))*$C$6</f>
        <v>0.1438220293</v>
      </c>
      <c r="Q76" s="193">
        <f>(SUMIFS(Profile!$F$2:$F$17521,Profile!$B$2:$B$17521,$B76,Profile!$C$2:$C$17521,Q$8))*$C$6</f>
        <v>0.1718653219</v>
      </c>
      <c r="R76" s="193">
        <f>(SUMIFS(Profile!$F$2:$F$17521,Profile!$B$2:$B$17521,$B76,Profile!$C$2:$C$17521,R$8))*$C$6</f>
        <v>0.2011104699</v>
      </c>
      <c r="S76" s="193">
        <f>(SUMIFS(Profile!$F$2:$F$17521,Profile!$B$2:$B$17521,$B76,Profile!$C$2:$C$17521,S$8))*$C$6</f>
        <v>0.2371661318</v>
      </c>
      <c r="T76" s="193">
        <f>(SUMIFS(Profile!$F$2:$F$17521,Profile!$B$2:$B$17521,$B76,Profile!$C$2:$C$17521,T$8))*$C$6</f>
        <v>0.2612032398</v>
      </c>
      <c r="U76" s="193">
        <f>(SUMIFS(Profile!$F$2:$F$17521,Profile!$B$2:$B$17521,$B76,Profile!$C$2:$C$17521,U$8))*$C$6</f>
        <v>0.2708180829</v>
      </c>
      <c r="V76" s="193">
        <f>(SUMIFS(Profile!$F$2:$F$17521,Profile!$B$2:$B$17521,$B76,Profile!$C$2:$C$17521,V$8))*$C$6</f>
        <v>0.2736224122</v>
      </c>
      <c r="W76" s="193">
        <f>(SUMIFS(Profile!$F$2:$F$17521,Profile!$B$2:$B$17521,$B76,Profile!$C$2:$C$17521,W$8))*$C$6</f>
        <v>0.2728211753</v>
      </c>
      <c r="X76" s="193">
        <f>(SUMIFS(Profile!$F$2:$F$17521,Profile!$B$2:$B$17521,$B76,Profile!$C$2:$C$17521,X$8))*$C$6</f>
        <v>0.270016846</v>
      </c>
      <c r="Y76" s="193">
        <f>(SUMIFS(Profile!$F$2:$F$17521,Profile!$B$2:$B$17521,$B76,Profile!$C$2:$C$17521,Y$8))*$C$6</f>
        <v>0.2644081875</v>
      </c>
      <c r="Z76" s="193">
        <f>(SUMIFS(Profile!$F$2:$F$17521,Profile!$B$2:$B$17521,$B76,Profile!$C$2:$C$17521,Z$8))*$C$6</f>
        <v>0.264007569</v>
      </c>
      <c r="AA76" s="193">
        <f>(SUMIFS(Profile!$F$2:$F$17521,Profile!$B$2:$B$17521,$B76,Profile!$C$2:$C$17521,AA$8))*$C$6</f>
        <v>0.2571970551</v>
      </c>
      <c r="AB76" s="193">
        <f>(SUMIFS(Profile!$F$2:$F$17521,Profile!$B$2:$B$17521,$B76,Profile!$C$2:$C$17521,AB$8))*$C$6</f>
        <v>0.2571970551</v>
      </c>
      <c r="AC76" s="193">
        <f>(SUMIFS(Profile!$F$2:$F$17521,Profile!$B$2:$B$17521,$B76,Profile!$C$2:$C$17521,AC$8))*$C$6</f>
        <v>0.2652094244</v>
      </c>
      <c r="AD76" s="193">
        <f>(SUMIFS(Profile!$F$2:$F$17521,Profile!$B$2:$B$17521,$B76,Profile!$C$2:$C$17521,AD$8))*$C$6</f>
        <v>0.2664112798</v>
      </c>
      <c r="AE76" s="193">
        <f>(SUMIFS(Profile!$F$2:$F$17521,Profile!$B$2:$B$17521,$B76,Profile!$C$2:$C$17521,AE$8))*$C$6</f>
        <v>0.2608026213</v>
      </c>
      <c r="AF76" s="193">
        <f>(SUMIFS(Profile!$F$2:$F$17521,Profile!$B$2:$B$17521,$B76,Profile!$C$2:$C$17521,AF$8))*$C$6</f>
        <v>0.2547933443</v>
      </c>
      <c r="AG76" s="193">
        <f>(SUMIFS(Profile!$F$2:$F$17521,Profile!$B$2:$B$17521,$B76,Profile!$C$2:$C$17521,AG$8))*$C$6</f>
        <v>0.2491846858</v>
      </c>
      <c r="AH76" s="193">
        <f>(SUMIFS(Profile!$F$2:$F$17521,Profile!$B$2:$B$17521,$B76,Profile!$C$2:$C$17521,AH$8))*$C$6</f>
        <v>0.2531908704</v>
      </c>
      <c r="AI76" s="193">
        <f>(SUMIFS(Profile!$F$2:$F$17521,Profile!$B$2:$B$17521,$B76,Profile!$C$2:$C$17521,AI$8))*$C$6</f>
        <v>0.2583989105</v>
      </c>
      <c r="AJ76" s="193">
        <f>(SUMIFS(Profile!$F$2:$F$17521,Profile!$B$2:$B$17521,$B76,Profile!$C$2:$C$17521,AJ$8))*$C$6</f>
        <v>0.2748242676</v>
      </c>
      <c r="AK76" s="193">
        <f>(SUMIFS(Profile!$F$2:$F$17521,Profile!$B$2:$B$17521,$B76,Profile!$C$2:$C$17521,AK$8))*$C$6</f>
        <v>0.2916502432</v>
      </c>
      <c r="AL76" s="193">
        <f>(SUMIFS(Profile!$F$2:$F$17521,Profile!$B$2:$B$17521,$B76,Profile!$C$2:$C$17521,AL$8))*$C$6</f>
        <v>0.3220972466</v>
      </c>
      <c r="AM76" s="193">
        <f>(SUMIFS(Profile!$F$2:$F$17521,Profile!$B$2:$B$17521,$B76,Profile!$C$2:$C$17521,AM$8))*$C$6</f>
        <v>0.3701714625</v>
      </c>
      <c r="AN76" s="193">
        <f>(SUMIFS(Profile!$F$2:$F$17521,Profile!$B$2:$B$17521,$B76,Profile!$C$2:$C$17521,AN$8))*$C$6</f>
        <v>0.3950098074</v>
      </c>
      <c r="AO76" s="193">
        <f>(SUMIFS(Profile!$F$2:$F$17521,Profile!$B$2:$B$17521,$B76,Profile!$C$2:$C$17521,AO$8))*$C$6</f>
        <v>0.4182857402</v>
      </c>
      <c r="AP76" s="193">
        <f>(SUMIFS(Profile!$F$2:$F$17521,Profile!$B$2:$B$17521,$B76,Profile!$C$2:$C$17521,AP$8))*$C$6</f>
        <v>0.4221316775</v>
      </c>
      <c r="AQ76" s="193">
        <f>(SUMIFS(Profile!$F$2:$F$17521,Profile!$B$2:$B$17521,$B76,Profile!$C$2:$C$17521,AQ$8))*$C$6</f>
        <v>0.4070283613</v>
      </c>
      <c r="AR76" s="193">
        <f>(SUMIFS(Profile!$F$2:$F$17521,Profile!$B$2:$B$17521,$B76,Profile!$C$2:$C$17521,AR$8))*$C$6</f>
        <v>0.3894011488</v>
      </c>
      <c r="AS76" s="193">
        <f>(SUMIFS(Profile!$F$2:$F$17521,Profile!$B$2:$B$17521,$B76,Profile!$C$2:$C$17521,AS$8))*$C$6</f>
        <v>0.3741776471</v>
      </c>
      <c r="AT76" s="193">
        <f>(SUMIFS(Profile!$F$2:$F$17521,Profile!$B$2:$B$17521,$B76,Profile!$C$2:$C$17521,AT$8))*$C$6</f>
        <v>0.3593547639</v>
      </c>
      <c r="AU76" s="193">
        <f>(SUMIFS(Profile!$F$2:$F$17521,Profile!$B$2:$B$17521,$B76,Profile!$C$2:$C$17521,AU$8))*$C$6</f>
        <v>0.3457337361</v>
      </c>
      <c r="AV76" s="193">
        <f>(SUMIFS(Profile!$F$2:$F$17521,Profile!$B$2:$B$17521,$B76,Profile!$C$2:$C$17521,AV$8))*$C$6</f>
        <v>0.322497865</v>
      </c>
      <c r="AW76" s="193">
        <f>(SUMIFS(Profile!$F$2:$F$17521,Profile!$B$2:$B$17521,$B76,Profile!$C$2:$C$17521,AW$8))*$C$6</f>
        <v>0.299261994</v>
      </c>
      <c r="AX76" s="193">
        <f>(SUMIFS(Profile!$F$2:$F$17521,Profile!$B$2:$B$17521,$B76,Profile!$C$2:$C$17521,AX$8))*$C$6</f>
        <v>0.2616038582</v>
      </c>
      <c r="AY76" s="193">
        <f>(SUMIFS(Profile!$F$2:$F$17521,Profile!$B$2:$B$17521,$B76,Profile!$C$2:$C$17521,AY$8))*$C$6</f>
        <v>0.2219426301</v>
      </c>
      <c r="AZ76" s="193">
        <f>(SUMIFS(Profile!$F$2:$F$17521,Profile!$B$2:$B$17521,$B76,Profile!$C$2:$C$17521,AZ$8))*$C$6</f>
        <v>0.1834832574</v>
      </c>
      <c r="BA76" s="193">
        <f t="shared" si="16"/>
        <v>8.948415492</v>
      </c>
      <c r="BB76" s="193">
        <f>(SUMIFS(Profile!$E$2:$E$17521,Profile!$B$2:$B$17521,$B76,Profile!$C$2:$C$17521,BB$8))*$C$9</f>
        <v>0</v>
      </c>
      <c r="BC76" s="193">
        <f>(SUMIFS(Profile!$E$2:$E$17521,Profile!$B$2:$B$17521,$B76,Profile!$C$2:$C$17521,BC$8))*$C$9</f>
        <v>0</v>
      </c>
      <c r="BD76" s="193">
        <f>(SUMIFS(Profile!$E$2:$E$17521,Profile!$B$2:$B$17521,$B76,Profile!$C$2:$C$17521,BD$8))*$C$9</f>
        <v>0</v>
      </c>
      <c r="BE76" s="193">
        <f>(SUMIFS(Profile!$E$2:$E$17521,Profile!$B$2:$B$17521,$B76,Profile!$C$2:$C$17521,BE$8))*$C$9</f>
        <v>0</v>
      </c>
      <c r="BF76" s="193">
        <f>(SUMIFS(Profile!$E$2:$E$17521,Profile!$B$2:$B$17521,$B76,Profile!$C$2:$C$17521,BF$8))*$C$9</f>
        <v>0</v>
      </c>
      <c r="BG76" s="193">
        <f>(SUMIFS(Profile!$E$2:$E$17521,Profile!$B$2:$B$17521,$B76,Profile!$C$2:$C$17521,BG$8))*$C$9</f>
        <v>0</v>
      </c>
      <c r="BH76" s="193">
        <f>(SUMIFS(Profile!$E$2:$E$17521,Profile!$B$2:$B$17521,$B76,Profile!$C$2:$C$17521,BH$8))*$C$9</f>
        <v>0</v>
      </c>
      <c r="BI76" s="193">
        <f>(SUMIFS(Profile!$E$2:$E$17521,Profile!$B$2:$B$17521,$B76,Profile!$C$2:$C$17521,BI$8))*$C$9</f>
        <v>0</v>
      </c>
      <c r="BJ76" s="193">
        <f>(SUMIFS(Profile!$E$2:$E$17521,Profile!$B$2:$B$17521,$B76,Profile!$C$2:$C$17521,BJ$8))*$C$9</f>
        <v>0</v>
      </c>
      <c r="BK76" s="193">
        <f>(SUMIFS(Profile!$E$2:$E$17521,Profile!$B$2:$B$17521,$B76,Profile!$C$2:$C$17521,BK$8))*$C$9</f>
        <v>0.00007933664166</v>
      </c>
      <c r="BL76" s="193">
        <f>(SUMIFS(Profile!$E$2:$E$17521,Profile!$B$2:$B$17521,$B76,Profile!$C$2:$C$17521,BL$8))*$C$9</f>
        <v>0.0007416040955</v>
      </c>
      <c r="BM76" s="193">
        <f>(SUMIFS(Profile!$E$2:$E$17521,Profile!$B$2:$B$17521,$B76,Profile!$C$2:$C$17521,BM$8))*$C$9</f>
        <v>0.002601661334</v>
      </c>
      <c r="BN76" s="193">
        <f>(SUMIFS(Profile!$E$2:$E$17521,Profile!$B$2:$B$17521,$B76,Profile!$C$2:$C$17521,BN$8))*$C$9</f>
        <v>0.005854624896</v>
      </c>
      <c r="BO76" s="193">
        <f>(SUMIFS(Profile!$E$2:$E$17521,Profile!$B$2:$B$17521,$B76,Profile!$C$2:$C$17521,BO$8))*$C$9</f>
        <v>0.01448276923</v>
      </c>
      <c r="BP76" s="193">
        <f>(SUMIFS(Profile!$E$2:$E$17521,Profile!$B$2:$B$17521,$B76,Profile!$C$2:$C$17521,BP$8))*$C$9</f>
        <v>0.04490821819</v>
      </c>
      <c r="BQ76" s="193">
        <f>(SUMIFS(Profile!$E$2:$E$17521,Profile!$B$2:$B$17521,$B76,Profile!$C$2:$C$17521,BQ$8))*$C$9</f>
        <v>0.117968976</v>
      </c>
      <c r="BR76" s="193">
        <f>(SUMIFS(Profile!$E$2:$E$17521,Profile!$B$2:$B$17521,$B76,Profile!$C$2:$C$17521,BR$8))*$C$9</f>
        <v>0.2187290976</v>
      </c>
      <c r="BS76" s="193">
        <f>(SUMIFS(Profile!$E$2:$E$17521,Profile!$B$2:$B$17521,$B76,Profile!$C$2:$C$17521,BS$8))*$C$9</f>
        <v>0.319848348</v>
      </c>
      <c r="BT76" s="193">
        <f>(SUMIFS(Profile!$E$2:$E$17521,Profile!$B$2:$B$17521,$B76,Profile!$C$2:$C$17521,BT$8))*$C$9</f>
        <v>0.4175885447</v>
      </c>
      <c r="BU76" s="193">
        <f>(SUMIFS(Profile!$E$2:$E$17521,Profile!$B$2:$B$17521,$B76,Profile!$C$2:$C$17521,BU$8))*$C$9</f>
        <v>0.5110228164</v>
      </c>
      <c r="BV76" s="193">
        <f>(SUMIFS(Profile!$E$2:$E$17521,Profile!$B$2:$B$17521,$B76,Profile!$C$2:$C$17521,BV$8))*$C$9</f>
        <v>0.5789094323</v>
      </c>
      <c r="BW76" s="193">
        <f>(SUMIFS(Profile!$E$2:$E$17521,Profile!$B$2:$B$17521,$B76,Profile!$C$2:$C$17521,BW$8))*$C$9</f>
        <v>0.6399513378</v>
      </c>
      <c r="BX76" s="193">
        <f>(SUMIFS(Profile!$E$2:$E$17521,Profile!$B$2:$B$17521,$B76,Profile!$C$2:$C$17521,BX$8))*$C$9</f>
        <v>0.6743076184</v>
      </c>
      <c r="BY76" s="193">
        <f>(SUMIFS(Profile!$E$2:$E$17521,Profile!$B$2:$B$17521,$B76,Profile!$C$2:$C$17521,BY$8))*$C$9</f>
        <v>0.6875420679</v>
      </c>
      <c r="BZ76" s="193">
        <f>(SUMIFS(Profile!$E$2:$E$17521,Profile!$B$2:$B$17521,$B76,Profile!$C$2:$C$17521,BZ$8))*$C$9</f>
        <v>0.6743178887</v>
      </c>
      <c r="CA76" s="193">
        <f>(SUMIFS(Profile!$E$2:$E$17521,Profile!$B$2:$B$17521,$B76,Profile!$C$2:$C$17521,CA$8))*$C$9</f>
        <v>0.6427674218</v>
      </c>
      <c r="CB76" s="193">
        <f>(SUMIFS(Profile!$E$2:$E$17521,Profile!$B$2:$B$17521,$B76,Profile!$C$2:$C$17521,CB$8))*$C$9</f>
        <v>0.6160874936</v>
      </c>
      <c r="CC76" s="193">
        <f>(SUMIFS(Profile!$E$2:$E$17521,Profile!$B$2:$B$17521,$B76,Profile!$C$2:$C$17521,CC$8))*$C$9</f>
        <v>0.5608806585</v>
      </c>
      <c r="CD76" s="193">
        <f>(SUMIFS(Profile!$E$2:$E$17521,Profile!$B$2:$B$17521,$B76,Profile!$C$2:$C$17521,CD$8))*$C$9</f>
        <v>0.5056548484</v>
      </c>
      <c r="CE76" s="193">
        <f>(SUMIFS(Profile!$E$2:$E$17521,Profile!$B$2:$B$17521,$B76,Profile!$C$2:$C$17521,CE$8))*$C$9</f>
        <v>0.4478246684</v>
      </c>
      <c r="CF76" s="193">
        <f>(SUMIFS(Profile!$E$2:$E$17521,Profile!$B$2:$B$17521,$B76,Profile!$C$2:$C$17521,CF$8))*$C$9</f>
        <v>0.3877516329</v>
      </c>
      <c r="CG76" s="193">
        <f>(SUMIFS(Profile!$E$2:$E$17521,Profile!$B$2:$B$17521,$B76,Profile!$C$2:$C$17521,CG$8))*$C$9</f>
        <v>0.3238641612</v>
      </c>
      <c r="CH76" s="193">
        <f>(SUMIFS(Profile!$E$2:$E$17521,Profile!$B$2:$B$17521,$B76,Profile!$C$2:$C$17521,CH$8))*$C$9</f>
        <v>0.2443021498</v>
      </c>
      <c r="CI76" s="193">
        <f>(SUMIFS(Profile!$E$2:$E$17521,Profile!$B$2:$B$17521,$B76,Profile!$C$2:$C$17521,CI$8))*$C$9</f>
        <v>0.1667452013</v>
      </c>
      <c r="CJ76" s="193">
        <f>(SUMIFS(Profile!$E$2:$E$17521,Profile!$B$2:$B$17521,$B76,Profile!$C$2:$C$17521,CJ$8))*$C$9</f>
        <v>0.09404134186</v>
      </c>
      <c r="CK76" s="193">
        <f>(SUMIFS(Profile!$E$2:$E$17521,Profile!$B$2:$B$17521,$B76,Profile!$C$2:$C$17521,CK$8))*$C$9</f>
        <v>0.03689762804</v>
      </c>
      <c r="CL76" s="193">
        <f>(SUMIFS(Profile!$E$2:$E$17521,Profile!$B$2:$B$17521,$B76,Profile!$C$2:$C$17521,CL$8))*$C$9</f>
        <v>0.007814336697</v>
      </c>
      <c r="CM76" s="193">
        <f>(SUMIFS(Profile!$E$2:$E$17521,Profile!$B$2:$B$17521,$B76,Profile!$C$2:$C$17521,CM$8))*$C$9</f>
        <v>0.002718731257</v>
      </c>
      <c r="CN76" s="193">
        <f>(SUMIFS(Profile!$E$2:$E$17521,Profile!$B$2:$B$17521,$B76,Profile!$C$2:$C$17521,CN$8))*$C$9</f>
        <v>0.001420480643</v>
      </c>
      <c r="CO76" s="193">
        <f>(SUMIFS(Profile!$E$2:$E$17521,Profile!$B$2:$B$17521,$B76,Profile!$C$2:$C$17521,CO$8))*$C$9</f>
        <v>0.0006521084936</v>
      </c>
      <c r="CP76" s="193">
        <f>(SUMIFS(Profile!$E$2:$E$17521,Profile!$B$2:$B$17521,$B76,Profile!$C$2:$C$17521,CP$8))*$C$9</f>
        <v>0.0001307764561</v>
      </c>
      <c r="CQ76" s="193">
        <f>(SUMIFS(Profile!$E$2:$E$17521,Profile!$B$2:$B$17521,$B76,Profile!$C$2:$C$17521,CQ$8))*$C$9</f>
        <v>0.000007510374157</v>
      </c>
      <c r="CR76" s="193">
        <f>(SUMIFS(Profile!$E$2:$E$17521,Profile!$B$2:$B$17521,$B76,Profile!$C$2:$C$17521,CR$8))*$C$9</f>
        <v>0</v>
      </c>
      <c r="CS76" s="193">
        <f>(SUMIFS(Profile!$E$2:$E$17521,Profile!$B$2:$B$17521,$B76,Profile!$C$2:$C$17521,CS$8))*$C$9</f>
        <v>0</v>
      </c>
      <c r="CT76" s="193">
        <f>(SUMIFS(Profile!$E$2:$E$17521,Profile!$B$2:$B$17521,$B76,Profile!$C$2:$C$17521,CT$8))*$C$9</f>
        <v>0</v>
      </c>
      <c r="CU76" s="193">
        <f>(SUMIFS(Profile!$E$2:$E$17521,Profile!$B$2:$B$17521,$B76,Profile!$C$2:$C$17521,CU$8))*$C$9</f>
        <v>0</v>
      </c>
      <c r="CV76" s="193">
        <f>(SUMIFS(Profile!$E$2:$E$17521,Profile!$B$2:$B$17521,$B76,Profile!$C$2:$C$17521,CV$8))*$C$9</f>
        <v>0</v>
      </c>
      <c r="CW76" s="193">
        <f>(SUMIFS(Profile!$E$2:$E$17521,Profile!$B$2:$B$17521,$B76,Profile!$C$2:$C$17521,CW$8))*$C$9</f>
        <v>0</v>
      </c>
      <c r="CX76" s="193">
        <f t="shared" si="17"/>
        <v>4.046233235</v>
      </c>
      <c r="CY76" s="193">
        <f t="shared" ref="CY76:ET76" si="342">MAX(BB76-E76,0)</f>
        <v>0</v>
      </c>
      <c r="CZ76" s="193">
        <f t="shared" si="342"/>
        <v>0</v>
      </c>
      <c r="DA76" s="193">
        <f t="shared" si="342"/>
        <v>0</v>
      </c>
      <c r="DB76" s="193">
        <f t="shared" si="342"/>
        <v>0</v>
      </c>
      <c r="DC76" s="193">
        <f t="shared" si="342"/>
        <v>0</v>
      </c>
      <c r="DD76" s="193">
        <f t="shared" si="342"/>
        <v>0</v>
      </c>
      <c r="DE76" s="193">
        <f t="shared" si="342"/>
        <v>0</v>
      </c>
      <c r="DF76" s="193">
        <f t="shared" si="342"/>
        <v>0</v>
      </c>
      <c r="DG76" s="193">
        <f t="shared" si="342"/>
        <v>0</v>
      </c>
      <c r="DH76" s="193">
        <f t="shared" si="342"/>
        <v>0</v>
      </c>
      <c r="DI76" s="193">
        <f t="shared" si="342"/>
        <v>0</v>
      </c>
      <c r="DJ76" s="193">
        <f t="shared" si="342"/>
        <v>0</v>
      </c>
      <c r="DK76" s="193">
        <f t="shared" si="342"/>
        <v>0</v>
      </c>
      <c r="DL76" s="193">
        <f t="shared" si="342"/>
        <v>0</v>
      </c>
      <c r="DM76" s="193">
        <f t="shared" si="342"/>
        <v>0</v>
      </c>
      <c r="DN76" s="193">
        <f t="shared" si="342"/>
        <v>0</v>
      </c>
      <c r="DO76" s="193">
        <f t="shared" si="342"/>
        <v>0</v>
      </c>
      <c r="DP76" s="193">
        <f t="shared" si="342"/>
        <v>0.04622593579</v>
      </c>
      <c r="DQ76" s="193">
        <f t="shared" si="342"/>
        <v>0.1447673695</v>
      </c>
      <c r="DR76" s="193">
        <f t="shared" si="342"/>
        <v>0.2410059704</v>
      </c>
      <c r="DS76" s="193">
        <f t="shared" si="342"/>
        <v>0.3145012448</v>
      </c>
      <c r="DT76" s="193">
        <f t="shared" si="342"/>
        <v>0.3759437688</v>
      </c>
      <c r="DU76" s="193">
        <f t="shared" si="342"/>
        <v>0.4171105633</v>
      </c>
      <c r="DV76" s="193">
        <f t="shared" si="342"/>
        <v>0.4303450128</v>
      </c>
      <c r="DW76" s="193">
        <f t="shared" si="342"/>
        <v>0.4091084643</v>
      </c>
      <c r="DX76" s="193">
        <f t="shared" si="342"/>
        <v>0.376356142</v>
      </c>
      <c r="DY76" s="193">
        <f t="shared" si="342"/>
        <v>0.3552848723</v>
      </c>
      <c r="DZ76" s="193">
        <f t="shared" si="342"/>
        <v>0.3060873142</v>
      </c>
      <c r="EA76" s="193">
        <f t="shared" si="342"/>
        <v>0.2564701626</v>
      </c>
      <c r="EB76" s="193">
        <f t="shared" si="342"/>
        <v>0.194633798</v>
      </c>
      <c r="EC76" s="193">
        <f t="shared" si="342"/>
        <v>0.1293527224</v>
      </c>
      <c r="ED76" s="193">
        <f t="shared" si="342"/>
        <v>0.04903989365</v>
      </c>
      <c r="EE76" s="193">
        <f t="shared" si="342"/>
        <v>0</v>
      </c>
      <c r="EF76" s="193">
        <f t="shared" si="342"/>
        <v>0</v>
      </c>
      <c r="EG76" s="193">
        <f t="shared" si="342"/>
        <v>0</v>
      </c>
      <c r="EH76" s="193">
        <f t="shared" si="342"/>
        <v>0</v>
      </c>
      <c r="EI76" s="193">
        <f t="shared" si="342"/>
        <v>0</v>
      </c>
      <c r="EJ76" s="193">
        <f t="shared" si="342"/>
        <v>0</v>
      </c>
      <c r="EK76" s="193">
        <f t="shared" si="342"/>
        <v>0</v>
      </c>
      <c r="EL76" s="193">
        <f t="shared" si="342"/>
        <v>0</v>
      </c>
      <c r="EM76" s="193">
        <f t="shared" si="342"/>
        <v>0</v>
      </c>
      <c r="EN76" s="193">
        <f t="shared" si="342"/>
        <v>0</v>
      </c>
      <c r="EO76" s="193">
        <f t="shared" si="342"/>
        <v>0</v>
      </c>
      <c r="EP76" s="193">
        <f t="shared" si="342"/>
        <v>0</v>
      </c>
      <c r="EQ76" s="193">
        <f t="shared" si="342"/>
        <v>0</v>
      </c>
      <c r="ER76" s="193">
        <f t="shared" si="342"/>
        <v>0</v>
      </c>
      <c r="ES76" s="193">
        <f t="shared" si="342"/>
        <v>0</v>
      </c>
      <c r="ET76" s="193">
        <f t="shared" si="342"/>
        <v>0</v>
      </c>
      <c r="EU76" s="193">
        <f t="shared" si="19"/>
        <v>4.902182257</v>
      </c>
      <c r="EV76" s="193">
        <f t="shared" ref="EV76:GQ76" si="343">BB76-CY76</f>
        <v>0</v>
      </c>
      <c r="EW76" s="193">
        <f t="shared" si="343"/>
        <v>0</v>
      </c>
      <c r="EX76" s="193">
        <f t="shared" si="343"/>
        <v>0</v>
      </c>
      <c r="EY76" s="193">
        <f t="shared" si="343"/>
        <v>0</v>
      </c>
      <c r="EZ76" s="193">
        <f t="shared" si="343"/>
        <v>0</v>
      </c>
      <c r="FA76" s="193">
        <f t="shared" si="343"/>
        <v>0</v>
      </c>
      <c r="FB76" s="193">
        <f t="shared" si="343"/>
        <v>0</v>
      </c>
      <c r="FC76" s="193">
        <f t="shared" si="343"/>
        <v>0</v>
      </c>
      <c r="FD76" s="193">
        <f t="shared" si="343"/>
        <v>0</v>
      </c>
      <c r="FE76" s="193">
        <f t="shared" si="343"/>
        <v>0.00007933664166</v>
      </c>
      <c r="FF76" s="193">
        <f t="shared" si="343"/>
        <v>0.0007416040955</v>
      </c>
      <c r="FG76" s="193">
        <f t="shared" si="343"/>
        <v>0.002601661334</v>
      </c>
      <c r="FH76" s="193">
        <f t="shared" si="343"/>
        <v>0.005854624896</v>
      </c>
      <c r="FI76" s="193">
        <f t="shared" si="343"/>
        <v>0.01448276923</v>
      </c>
      <c r="FJ76" s="193">
        <f t="shared" si="343"/>
        <v>0.04490821819</v>
      </c>
      <c r="FK76" s="193">
        <f t="shared" si="343"/>
        <v>0.117968976</v>
      </c>
      <c r="FL76" s="193">
        <f t="shared" si="343"/>
        <v>0.2187290976</v>
      </c>
      <c r="FM76" s="193">
        <f t="shared" si="343"/>
        <v>0.2736224122</v>
      </c>
      <c r="FN76" s="193">
        <f t="shared" si="343"/>
        <v>0.2728211753</v>
      </c>
      <c r="FO76" s="193">
        <f t="shared" si="343"/>
        <v>0.270016846</v>
      </c>
      <c r="FP76" s="193">
        <f t="shared" si="343"/>
        <v>0.2644081875</v>
      </c>
      <c r="FQ76" s="193">
        <f t="shared" si="343"/>
        <v>0.264007569</v>
      </c>
      <c r="FR76" s="193">
        <f t="shared" si="343"/>
        <v>0.2571970551</v>
      </c>
      <c r="FS76" s="193">
        <f t="shared" si="343"/>
        <v>0.2571970551</v>
      </c>
      <c r="FT76" s="193">
        <f t="shared" si="343"/>
        <v>0.2652094244</v>
      </c>
      <c r="FU76" s="193">
        <f t="shared" si="343"/>
        <v>0.2664112798</v>
      </c>
      <c r="FV76" s="193">
        <f t="shared" si="343"/>
        <v>0.2608026213</v>
      </c>
      <c r="FW76" s="193">
        <f t="shared" si="343"/>
        <v>0.2547933443</v>
      </c>
      <c r="FX76" s="193">
        <f t="shared" si="343"/>
        <v>0.2491846858</v>
      </c>
      <c r="FY76" s="193">
        <f t="shared" si="343"/>
        <v>0.2531908704</v>
      </c>
      <c r="FZ76" s="193">
        <f t="shared" si="343"/>
        <v>0.2583989105</v>
      </c>
      <c r="GA76" s="193">
        <f t="shared" si="343"/>
        <v>0.2748242676</v>
      </c>
      <c r="GB76" s="193">
        <f t="shared" si="343"/>
        <v>0.2443021498</v>
      </c>
      <c r="GC76" s="193">
        <f t="shared" si="343"/>
        <v>0.1667452013</v>
      </c>
      <c r="GD76" s="193">
        <f t="shared" si="343"/>
        <v>0.09404134186</v>
      </c>
      <c r="GE76" s="193">
        <f t="shared" si="343"/>
        <v>0.03689762804</v>
      </c>
      <c r="GF76" s="193">
        <f t="shared" si="343"/>
        <v>0.007814336697</v>
      </c>
      <c r="GG76" s="193">
        <f t="shared" si="343"/>
        <v>0.002718731257</v>
      </c>
      <c r="GH76" s="193">
        <f t="shared" si="343"/>
        <v>0.001420480643</v>
      </c>
      <c r="GI76" s="193">
        <f t="shared" si="343"/>
        <v>0.0006521084936</v>
      </c>
      <c r="GJ76" s="193">
        <f t="shared" si="343"/>
        <v>0.0001307764561</v>
      </c>
      <c r="GK76" s="193">
        <f t="shared" si="343"/>
        <v>0.000007510374157</v>
      </c>
      <c r="GL76" s="193">
        <f t="shared" si="343"/>
        <v>0</v>
      </c>
      <c r="GM76" s="193">
        <f t="shared" si="343"/>
        <v>0</v>
      </c>
      <c r="GN76" s="193">
        <f t="shared" si="343"/>
        <v>0</v>
      </c>
      <c r="GO76" s="193">
        <f t="shared" si="343"/>
        <v>0</v>
      </c>
      <c r="GP76" s="193">
        <f t="shared" si="343"/>
        <v>0</v>
      </c>
      <c r="GQ76" s="193">
        <f t="shared" si="343"/>
        <v>0</v>
      </c>
      <c r="GR76" s="193">
        <f t="shared" si="21"/>
        <v>7.153549113</v>
      </c>
      <c r="GS76" s="193">
        <f t="shared" ref="GS76:IN76" si="344">E76-EV76</f>
        <v>0.1630517156</v>
      </c>
      <c r="GT76" s="193">
        <f t="shared" si="344"/>
        <v>0.14622574</v>
      </c>
      <c r="GU76" s="193">
        <f t="shared" si="344"/>
        <v>0.1370115153</v>
      </c>
      <c r="GV76" s="193">
        <f t="shared" si="344"/>
        <v>0.1306016199</v>
      </c>
      <c r="GW76" s="193">
        <f t="shared" si="344"/>
        <v>0.123791106</v>
      </c>
      <c r="GX76" s="193">
        <f t="shared" si="344"/>
        <v>0.1209867767</v>
      </c>
      <c r="GY76" s="193">
        <f t="shared" si="344"/>
        <v>0.1221886321</v>
      </c>
      <c r="GZ76" s="193">
        <f t="shared" si="344"/>
        <v>0.1201855398</v>
      </c>
      <c r="HA76" s="193">
        <f t="shared" si="344"/>
        <v>0.1221886321</v>
      </c>
      <c r="HB76" s="193">
        <f t="shared" si="344"/>
        <v>0.1273173355</v>
      </c>
      <c r="HC76" s="193">
        <f t="shared" si="344"/>
        <v>0.1294593973</v>
      </c>
      <c r="HD76" s="193">
        <f t="shared" si="344"/>
        <v>0.1412203679</v>
      </c>
      <c r="HE76" s="193">
        <f t="shared" si="344"/>
        <v>0.166010697</v>
      </c>
      <c r="HF76" s="193">
        <f t="shared" si="344"/>
        <v>0.1866277006</v>
      </c>
      <c r="HG76" s="193">
        <f t="shared" si="344"/>
        <v>0.1922579136</v>
      </c>
      <c r="HH76" s="193">
        <f t="shared" si="344"/>
        <v>0.1432342637</v>
      </c>
      <c r="HI76" s="193">
        <f t="shared" si="344"/>
        <v>0.05208898536</v>
      </c>
      <c r="HJ76" s="193">
        <f t="shared" si="344"/>
        <v>0</v>
      </c>
      <c r="HK76" s="193">
        <f t="shared" si="344"/>
        <v>0</v>
      </c>
      <c r="HL76" s="193">
        <f t="shared" si="344"/>
        <v>0</v>
      </c>
      <c r="HM76" s="193">
        <f t="shared" si="344"/>
        <v>0</v>
      </c>
      <c r="HN76" s="193">
        <f t="shared" si="344"/>
        <v>0</v>
      </c>
      <c r="HO76" s="193">
        <f t="shared" si="344"/>
        <v>0</v>
      </c>
      <c r="HP76" s="193">
        <f t="shared" si="344"/>
        <v>0</v>
      </c>
      <c r="HQ76" s="193">
        <f t="shared" si="344"/>
        <v>0</v>
      </c>
      <c r="HR76" s="193">
        <f t="shared" si="344"/>
        <v>0</v>
      </c>
      <c r="HS76" s="193">
        <f t="shared" si="344"/>
        <v>0</v>
      </c>
      <c r="HT76" s="193">
        <f t="shared" si="344"/>
        <v>0</v>
      </c>
      <c r="HU76" s="193">
        <f t="shared" si="344"/>
        <v>0</v>
      </c>
      <c r="HV76" s="193">
        <f t="shared" si="344"/>
        <v>0</v>
      </c>
      <c r="HW76" s="193">
        <f t="shared" si="344"/>
        <v>0</v>
      </c>
      <c r="HX76" s="193">
        <f t="shared" si="344"/>
        <v>0</v>
      </c>
      <c r="HY76" s="193">
        <f t="shared" si="344"/>
        <v>0.04734809339</v>
      </c>
      <c r="HZ76" s="193">
        <f t="shared" si="344"/>
        <v>0.1553520453</v>
      </c>
      <c r="IA76" s="193">
        <f t="shared" si="344"/>
        <v>0.2761301206</v>
      </c>
      <c r="IB76" s="193">
        <f t="shared" si="344"/>
        <v>0.3581121793</v>
      </c>
      <c r="IC76" s="193">
        <f t="shared" si="344"/>
        <v>0.4104714035</v>
      </c>
      <c r="ID76" s="193">
        <f t="shared" si="344"/>
        <v>0.4194129462</v>
      </c>
      <c r="IE76" s="193">
        <f t="shared" si="344"/>
        <v>0.4056078807</v>
      </c>
      <c r="IF76" s="193">
        <f t="shared" si="344"/>
        <v>0.3887490403</v>
      </c>
      <c r="IG76" s="193">
        <f t="shared" si="344"/>
        <v>0.3740468707</v>
      </c>
      <c r="IH76" s="193">
        <f t="shared" si="344"/>
        <v>0.3593472535</v>
      </c>
      <c r="II76" s="193">
        <f t="shared" si="344"/>
        <v>0.3457337361</v>
      </c>
      <c r="IJ76" s="193">
        <f t="shared" si="344"/>
        <v>0.322497865</v>
      </c>
      <c r="IK76" s="193">
        <f t="shared" si="344"/>
        <v>0.299261994</v>
      </c>
      <c r="IL76" s="193">
        <f t="shared" si="344"/>
        <v>0.2616038582</v>
      </c>
      <c r="IM76" s="193">
        <f t="shared" si="344"/>
        <v>0.2219426301</v>
      </c>
      <c r="IN76" s="193">
        <f t="shared" si="344"/>
        <v>0.1834832574</v>
      </c>
      <c r="IO76" s="193">
        <f t="shared" si="23"/>
        <v>4.046233235</v>
      </c>
      <c r="IP76" s="193">
        <f t="shared" si="29"/>
        <v>0</v>
      </c>
      <c r="IQ76" s="193">
        <f t="shared" ref="IQ76:KK76" si="345">MAX((MIN(CZ76+IP76,$IO$7))-GT76,0)</f>
        <v>0</v>
      </c>
      <c r="IR76" s="193">
        <f t="shared" si="345"/>
        <v>0</v>
      </c>
      <c r="IS76" s="193">
        <f t="shared" si="345"/>
        <v>0</v>
      </c>
      <c r="IT76" s="193">
        <f t="shared" si="345"/>
        <v>0</v>
      </c>
      <c r="IU76" s="193">
        <f t="shared" si="345"/>
        <v>0</v>
      </c>
      <c r="IV76" s="193">
        <f t="shared" si="345"/>
        <v>0</v>
      </c>
      <c r="IW76" s="193">
        <f t="shared" si="345"/>
        <v>0</v>
      </c>
      <c r="IX76" s="193">
        <f t="shared" si="345"/>
        <v>0</v>
      </c>
      <c r="IY76" s="193">
        <f t="shared" si="345"/>
        <v>0</v>
      </c>
      <c r="IZ76" s="193">
        <f t="shared" si="345"/>
        <v>0</v>
      </c>
      <c r="JA76" s="193">
        <f t="shared" si="345"/>
        <v>0</v>
      </c>
      <c r="JB76" s="193">
        <f t="shared" si="345"/>
        <v>0</v>
      </c>
      <c r="JC76" s="193">
        <f t="shared" si="345"/>
        <v>0</v>
      </c>
      <c r="JD76" s="193">
        <f t="shared" si="345"/>
        <v>0</v>
      </c>
      <c r="JE76" s="193">
        <f t="shared" si="345"/>
        <v>0</v>
      </c>
      <c r="JF76" s="193">
        <f t="shared" si="345"/>
        <v>0</v>
      </c>
      <c r="JG76" s="193">
        <f t="shared" si="345"/>
        <v>0.04622593579</v>
      </c>
      <c r="JH76" s="193">
        <f t="shared" si="345"/>
        <v>0.1909933052</v>
      </c>
      <c r="JI76" s="193">
        <f t="shared" si="345"/>
        <v>0.4319992757</v>
      </c>
      <c r="JJ76" s="193">
        <f t="shared" si="345"/>
        <v>0.7465005205</v>
      </c>
      <c r="JK76" s="193">
        <f t="shared" si="345"/>
        <v>1.122444289</v>
      </c>
      <c r="JL76" s="193">
        <f t="shared" si="345"/>
        <v>1.539554853</v>
      </c>
      <c r="JM76" s="193">
        <f t="shared" si="345"/>
        <v>1.969899865</v>
      </c>
      <c r="JN76" s="193">
        <f t="shared" si="345"/>
        <v>2.37900833</v>
      </c>
      <c r="JO76" s="193">
        <f t="shared" si="345"/>
        <v>2.755364472</v>
      </c>
      <c r="JP76" s="193">
        <f t="shared" si="345"/>
        <v>3.110649344</v>
      </c>
      <c r="JQ76" s="193">
        <f t="shared" si="345"/>
        <v>3.416736658</v>
      </c>
      <c r="JR76" s="193">
        <f t="shared" si="345"/>
        <v>3.673206821</v>
      </c>
      <c r="JS76" s="193">
        <f t="shared" si="345"/>
        <v>3.867840619</v>
      </c>
      <c r="JT76" s="193">
        <f t="shared" si="345"/>
        <v>3.997193341</v>
      </c>
      <c r="JU76" s="193">
        <f t="shared" si="345"/>
        <v>4.046233235</v>
      </c>
      <c r="JV76" s="193">
        <f t="shared" si="345"/>
        <v>3.998885141</v>
      </c>
      <c r="JW76" s="193">
        <f t="shared" si="345"/>
        <v>3.843533096</v>
      </c>
      <c r="JX76" s="193">
        <f t="shared" si="345"/>
        <v>3.567402976</v>
      </c>
      <c r="JY76" s="193">
        <f t="shared" si="345"/>
        <v>3.209290796</v>
      </c>
      <c r="JZ76" s="193">
        <f t="shared" si="345"/>
        <v>2.798819393</v>
      </c>
      <c r="KA76" s="193">
        <f t="shared" si="345"/>
        <v>2.379406446</v>
      </c>
      <c r="KB76" s="193">
        <f t="shared" si="345"/>
        <v>1.973798566</v>
      </c>
      <c r="KC76" s="193">
        <f t="shared" si="345"/>
        <v>1.585049525</v>
      </c>
      <c r="KD76" s="193">
        <f t="shared" si="345"/>
        <v>1.211002655</v>
      </c>
      <c r="KE76" s="193">
        <f t="shared" si="345"/>
        <v>0.8516554012</v>
      </c>
      <c r="KF76" s="193">
        <f t="shared" si="345"/>
        <v>0.5059216651</v>
      </c>
      <c r="KG76" s="193">
        <f t="shared" si="345"/>
        <v>0.1834238001</v>
      </c>
      <c r="KH76" s="193">
        <f t="shared" si="345"/>
        <v>0</v>
      </c>
      <c r="KI76" s="193">
        <f t="shared" si="345"/>
        <v>0</v>
      </c>
      <c r="KJ76" s="193">
        <f t="shared" si="345"/>
        <v>0</v>
      </c>
      <c r="KK76" s="193">
        <f t="shared" si="345"/>
        <v>0</v>
      </c>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row>
    <row r="77" ht="14.25" customHeight="1">
      <c r="A77" s="1">
        <v>3.0</v>
      </c>
      <c r="B77" s="1">
        <f t="shared" ref="B77:C77" si="346">B76+1</f>
        <v>67</v>
      </c>
      <c r="C77" s="267">
        <f t="shared" si="346"/>
        <v>43532</v>
      </c>
      <c r="D77" s="193">
        <f t="shared" si="15"/>
        <v>11.56493369</v>
      </c>
      <c r="E77" s="193">
        <f>(SUMIFS(Profile!$F$2:$F$17521,Profile!$B$2:$B$17521,$B77,Profile!$C$2:$C$17521,E$8))*$C$6</f>
        <v>0.1610486233</v>
      </c>
      <c r="F77" s="193">
        <f>(SUMIFS(Profile!$F$2:$F$17521,Profile!$B$2:$B$17521,$B77,Profile!$C$2:$C$17521,F$8))*$C$6</f>
        <v>0.1438220293</v>
      </c>
      <c r="G77" s="193">
        <f>(SUMIFS(Profile!$F$2:$F$17521,Profile!$B$2:$B$17521,$B77,Profile!$C$2:$C$17521,G$8))*$C$6</f>
        <v>0.1358096599</v>
      </c>
      <c r="H77" s="193">
        <f>(SUMIFS(Profile!$F$2:$F$17521,Profile!$B$2:$B$17521,$B77,Profile!$C$2:$C$17521,H$8))*$C$6</f>
        <v>0.1310022383</v>
      </c>
      <c r="I77" s="193">
        <f>(SUMIFS(Profile!$F$2:$F$17521,Profile!$B$2:$B$17521,$B77,Profile!$C$2:$C$17521,I$8))*$C$6</f>
        <v>0.122989869</v>
      </c>
      <c r="J77" s="193">
        <f>(SUMIFS(Profile!$F$2:$F$17521,Profile!$B$2:$B$17521,$B77,Profile!$C$2:$C$17521,J$8))*$C$6</f>
        <v>0.1197849213</v>
      </c>
      <c r="K77" s="193">
        <f>(SUMIFS(Profile!$F$2:$F$17521,Profile!$B$2:$B$17521,$B77,Profile!$C$2:$C$17521,K$8))*$C$6</f>
        <v>0.1213873952</v>
      </c>
      <c r="L77" s="193">
        <f>(SUMIFS(Profile!$F$2:$F$17521,Profile!$B$2:$B$17521,$B77,Profile!$C$2:$C$17521,L$8))*$C$6</f>
        <v>0.1201855398</v>
      </c>
      <c r="M77" s="193">
        <f>(SUMIFS(Profile!$F$2:$F$17521,Profile!$B$2:$B$17521,$B77,Profile!$C$2:$C$17521,M$8))*$C$6</f>
        <v>0.1217880136</v>
      </c>
      <c r="N77" s="193">
        <f>(SUMIFS(Profile!$F$2:$F$17521,Profile!$B$2:$B$17521,$B77,Profile!$C$2:$C$17521,N$8))*$C$6</f>
        <v>0.1277972906</v>
      </c>
      <c r="O77" s="193">
        <f>(SUMIFS(Profile!$F$2:$F$17521,Profile!$B$2:$B$17521,$B77,Profile!$C$2:$C$17521,O$8))*$C$6</f>
        <v>0.1293997645</v>
      </c>
      <c r="P77" s="193">
        <f>(SUMIFS(Profile!$F$2:$F$17521,Profile!$B$2:$B$17521,$B77,Profile!$C$2:$C$17521,P$8))*$C$6</f>
        <v>0.1442226477</v>
      </c>
      <c r="Q77" s="193">
        <f>(SUMIFS(Profile!$F$2:$F$17521,Profile!$B$2:$B$17521,$B77,Profile!$C$2:$C$17521,Q$8))*$C$6</f>
        <v>0.170262848</v>
      </c>
      <c r="R77" s="193">
        <f>(SUMIFS(Profile!$F$2:$F$17521,Profile!$B$2:$B$17521,$B77,Profile!$C$2:$C$17521,R$8))*$C$6</f>
        <v>0.1951011929</v>
      </c>
      <c r="S77" s="193">
        <f>(SUMIFS(Profile!$F$2:$F$17521,Profile!$B$2:$B$17521,$B77,Profile!$C$2:$C$17521,S$8))*$C$6</f>
        <v>0.228753144</v>
      </c>
      <c r="T77" s="193">
        <f>(SUMIFS(Profile!$F$2:$F$17521,Profile!$B$2:$B$17521,$B77,Profile!$C$2:$C$17521,T$8))*$C$6</f>
        <v>0.2555945812</v>
      </c>
      <c r="U77" s="193">
        <f>(SUMIFS(Profile!$F$2:$F$17521,Profile!$B$2:$B$17521,$B77,Profile!$C$2:$C$17521,U$8))*$C$6</f>
        <v>0.2620044767</v>
      </c>
      <c r="V77" s="193">
        <f>(SUMIFS(Profile!$F$2:$F$17521,Profile!$B$2:$B$17521,$B77,Profile!$C$2:$C$17521,V$8))*$C$6</f>
        <v>0.2644081875</v>
      </c>
      <c r="W77" s="193">
        <f>(SUMIFS(Profile!$F$2:$F$17521,Profile!$B$2:$B$17521,$B77,Profile!$C$2:$C$17521,W$8))*$C$6</f>
        <v>0.2608026213</v>
      </c>
      <c r="X77" s="193">
        <f>(SUMIFS(Profile!$F$2:$F$17521,Profile!$B$2:$B$17521,$B77,Profile!$C$2:$C$17521,X$8))*$C$6</f>
        <v>0.2531908704</v>
      </c>
      <c r="Y77" s="193">
        <f>(SUMIFS(Profile!$F$2:$F$17521,Profile!$B$2:$B$17521,$B77,Profile!$C$2:$C$17521,Y$8))*$C$6</f>
        <v>0.2415729349</v>
      </c>
      <c r="Z77" s="193">
        <f>(SUMIFS(Profile!$F$2:$F$17521,Profile!$B$2:$B$17521,$B77,Profile!$C$2:$C$17521,Z$8))*$C$6</f>
        <v>0.2375667503</v>
      </c>
      <c r="AA77" s="193">
        <f>(SUMIFS(Profile!$F$2:$F$17521,Profile!$B$2:$B$17521,$B77,Profile!$C$2:$C$17521,AA$8))*$C$6</f>
        <v>0.2319580917</v>
      </c>
      <c r="AB77" s="193">
        <f>(SUMIFS(Profile!$F$2:$F$17521,Profile!$B$2:$B$17521,$B77,Profile!$C$2:$C$17521,AB$8))*$C$6</f>
        <v>0.2299549994</v>
      </c>
      <c r="AC77" s="193">
        <f>(SUMIFS(Profile!$F$2:$F$17521,Profile!$B$2:$B$17521,$B77,Profile!$C$2:$C$17521,AC$8))*$C$6</f>
        <v>0.234762421</v>
      </c>
      <c r="AD77" s="193">
        <f>(SUMIFS(Profile!$F$2:$F$17521,Profile!$B$2:$B$17521,$B77,Profile!$C$2:$C$17521,AD$8))*$C$6</f>
        <v>0.2355636579</v>
      </c>
      <c r="AE77" s="193">
        <f>(SUMIFS(Profile!$F$2:$F$17521,Profile!$B$2:$B$17521,$B77,Profile!$C$2:$C$17521,AE$8))*$C$6</f>
        <v>0.2311568548</v>
      </c>
      <c r="AF77" s="193">
        <f>(SUMIFS(Profile!$F$2:$F$17521,Profile!$B$2:$B$17521,$B77,Profile!$C$2:$C$17521,AF$8))*$C$6</f>
        <v>0.2267500517</v>
      </c>
      <c r="AG77" s="193">
        <f>(SUMIFS(Profile!$F$2:$F$17521,Profile!$B$2:$B$17521,$B77,Profile!$C$2:$C$17521,AG$8))*$C$6</f>
        <v>0.2283525256</v>
      </c>
      <c r="AH77" s="193">
        <f>(SUMIFS(Profile!$F$2:$F$17521,Profile!$B$2:$B$17521,$B77,Profile!$C$2:$C$17521,AH$8))*$C$6</f>
        <v>0.2339611841</v>
      </c>
      <c r="AI77" s="193">
        <f>(SUMIFS(Profile!$F$2:$F$17521,Profile!$B$2:$B$17521,$B77,Profile!$C$2:$C$17521,AI$8))*$C$6</f>
        <v>0.2379673687</v>
      </c>
      <c r="AJ77" s="193">
        <f>(SUMIFS(Profile!$F$2:$F$17521,Profile!$B$2:$B$17521,$B77,Profile!$C$2:$C$17521,AJ$8))*$C$6</f>
        <v>0.2523896335</v>
      </c>
      <c r="AK77" s="193">
        <f>(SUMIFS(Profile!$F$2:$F$17521,Profile!$B$2:$B$17521,$B77,Profile!$C$2:$C$17521,AK$8))*$C$6</f>
        <v>0.2732217937</v>
      </c>
      <c r="AL77" s="193">
        <f>(SUMIFS(Profile!$F$2:$F$17521,Profile!$B$2:$B$17521,$B77,Profile!$C$2:$C$17521,AL$8))*$C$6</f>
        <v>0.305271271</v>
      </c>
      <c r="AM77" s="193">
        <f>(SUMIFS(Profile!$F$2:$F$17521,Profile!$B$2:$B$17521,$B77,Profile!$C$2:$C$17521,AM$8))*$C$6</f>
        <v>0.3533454869</v>
      </c>
      <c r="AN77" s="193">
        <f>(SUMIFS(Profile!$F$2:$F$17521,Profile!$B$2:$B$17521,$B77,Profile!$C$2:$C$17521,AN$8))*$C$6</f>
        <v>0.3885999119</v>
      </c>
      <c r="AO77" s="193">
        <f>(SUMIFS(Profile!$F$2:$F$17521,Profile!$B$2:$B$17521,$B77,Profile!$C$2:$C$17521,AO$8))*$C$6</f>
        <v>0.4107941749</v>
      </c>
      <c r="AP77" s="193">
        <f>(SUMIFS(Profile!$F$2:$F$17521,Profile!$B$2:$B$17521,$B77,Profile!$C$2:$C$17521,AP$8))*$C$6</f>
        <v>0.4123565869</v>
      </c>
      <c r="AQ77" s="193">
        <f>(SUMIFS(Profile!$F$2:$F$17521,Profile!$B$2:$B$17521,$B77,Profile!$C$2:$C$17521,AQ$8))*$C$6</f>
        <v>0.4006184659</v>
      </c>
      <c r="AR77" s="193">
        <f>(SUMIFS(Profile!$F$2:$F$17521,Profile!$B$2:$B$17521,$B77,Profile!$C$2:$C$17521,AR$8))*$C$6</f>
        <v>0.3853949642</v>
      </c>
      <c r="AS77" s="193">
        <f>(SUMIFS(Profile!$F$2:$F$17521,Profile!$B$2:$B$17521,$B77,Profile!$C$2:$C$17521,AS$8))*$C$6</f>
        <v>0.3717739363</v>
      </c>
      <c r="AT77" s="193">
        <f>(SUMIFS(Profile!$F$2:$F$17521,Profile!$B$2:$B$17521,$B77,Profile!$C$2:$C$17521,AT$8))*$C$6</f>
        <v>0.3529448684</v>
      </c>
      <c r="AU77" s="193">
        <f>(SUMIFS(Profile!$F$2:$F$17521,Profile!$B$2:$B$17521,$B77,Profile!$C$2:$C$17521,AU$8))*$C$6</f>
        <v>0.3393238406</v>
      </c>
      <c r="AV77" s="193">
        <f>(SUMIFS(Profile!$F$2:$F$17521,Profile!$B$2:$B$17521,$B77,Profile!$C$2:$C$17521,AV$8))*$C$6</f>
        <v>0.3204947727</v>
      </c>
      <c r="AW77" s="193">
        <f>(SUMIFS(Profile!$F$2:$F$17521,Profile!$B$2:$B$17521,$B77,Profile!$C$2:$C$17521,AW$8))*$C$6</f>
        <v>0.2964576648</v>
      </c>
      <c r="AX77" s="193">
        <f>(SUMIFS(Profile!$F$2:$F$17521,Profile!$B$2:$B$17521,$B77,Profile!$C$2:$C$17521,AX$8))*$C$6</f>
        <v>0.2583989105</v>
      </c>
      <c r="AY77" s="193">
        <f>(SUMIFS(Profile!$F$2:$F$17521,Profile!$B$2:$B$17521,$B77,Profile!$C$2:$C$17521,AY$8))*$C$6</f>
        <v>0.2195389193</v>
      </c>
      <c r="AZ77" s="193">
        <f>(SUMIFS(Profile!$F$2:$F$17521,Profile!$B$2:$B$17521,$B77,Profile!$C$2:$C$17521,AZ$8))*$C$6</f>
        <v>0.1850857312</v>
      </c>
      <c r="BA77" s="193">
        <f t="shared" si="16"/>
        <v>7.181671547</v>
      </c>
      <c r="BB77" s="193">
        <f>(SUMIFS(Profile!$E$2:$E$17521,Profile!$B$2:$B$17521,$B77,Profile!$C$2:$C$17521,BB$8))*$C$9</f>
        <v>0</v>
      </c>
      <c r="BC77" s="193">
        <f>(SUMIFS(Profile!$E$2:$E$17521,Profile!$B$2:$B$17521,$B77,Profile!$C$2:$C$17521,BC$8))*$C$9</f>
        <v>0</v>
      </c>
      <c r="BD77" s="193">
        <f>(SUMIFS(Profile!$E$2:$E$17521,Profile!$B$2:$B$17521,$B77,Profile!$C$2:$C$17521,BD$8))*$C$9</f>
        <v>0</v>
      </c>
      <c r="BE77" s="193">
        <f>(SUMIFS(Profile!$E$2:$E$17521,Profile!$B$2:$B$17521,$B77,Profile!$C$2:$C$17521,BE$8))*$C$9</f>
        <v>0</v>
      </c>
      <c r="BF77" s="193">
        <f>(SUMIFS(Profile!$E$2:$E$17521,Profile!$B$2:$B$17521,$B77,Profile!$C$2:$C$17521,BF$8))*$C$9</f>
        <v>0</v>
      </c>
      <c r="BG77" s="193">
        <f>(SUMIFS(Profile!$E$2:$E$17521,Profile!$B$2:$B$17521,$B77,Profile!$C$2:$C$17521,BG$8))*$C$9</f>
        <v>0</v>
      </c>
      <c r="BH77" s="193">
        <f>(SUMIFS(Profile!$E$2:$E$17521,Profile!$B$2:$B$17521,$B77,Profile!$C$2:$C$17521,BH$8))*$C$9</f>
        <v>0</v>
      </c>
      <c r="BI77" s="193">
        <f>(SUMIFS(Profile!$E$2:$E$17521,Profile!$B$2:$B$17521,$B77,Profile!$C$2:$C$17521,BI$8))*$C$9</f>
        <v>0</v>
      </c>
      <c r="BJ77" s="193">
        <f>(SUMIFS(Profile!$E$2:$E$17521,Profile!$B$2:$B$17521,$B77,Profile!$C$2:$C$17521,BJ$8))*$C$9</f>
        <v>0</v>
      </c>
      <c r="BK77" s="193">
        <f>(SUMIFS(Profile!$E$2:$E$17521,Profile!$B$2:$B$17521,$B77,Profile!$C$2:$C$17521,BK$8))*$C$9</f>
        <v>0.0001243263226</v>
      </c>
      <c r="BL77" s="193">
        <f>(SUMIFS(Profile!$E$2:$E$17521,Profile!$B$2:$B$17521,$B77,Profile!$C$2:$C$17521,BL$8))*$C$9</f>
        <v>0.0007446679089</v>
      </c>
      <c r="BM77" s="193">
        <f>(SUMIFS(Profile!$E$2:$E$17521,Profile!$B$2:$B$17521,$B77,Profile!$C$2:$C$17521,BM$8))*$C$9</f>
        <v>0.001899564306</v>
      </c>
      <c r="BN77" s="193">
        <f>(SUMIFS(Profile!$E$2:$E$17521,Profile!$B$2:$B$17521,$B77,Profile!$C$2:$C$17521,BN$8))*$C$9</f>
        <v>0.005469713181</v>
      </c>
      <c r="BO77" s="193">
        <f>(SUMIFS(Profile!$E$2:$E$17521,Profile!$B$2:$B$17521,$B77,Profile!$C$2:$C$17521,BO$8))*$C$9</f>
        <v>0.0207297927</v>
      </c>
      <c r="BP77" s="193">
        <f>(SUMIFS(Profile!$E$2:$E$17521,Profile!$B$2:$B$17521,$B77,Profile!$C$2:$C$17521,BP$8))*$C$9</f>
        <v>0.05951082248</v>
      </c>
      <c r="BQ77" s="193">
        <f>(SUMIFS(Profile!$E$2:$E$17521,Profile!$B$2:$B$17521,$B77,Profile!$C$2:$C$17521,BQ$8))*$C$9</f>
        <v>0.1180678766</v>
      </c>
      <c r="BR77" s="193">
        <f>(SUMIFS(Profile!$E$2:$E$17521,Profile!$B$2:$B$17521,$B77,Profile!$C$2:$C$17521,BR$8))*$C$9</f>
        <v>0.201710399</v>
      </c>
      <c r="BS77" s="193">
        <f>(SUMIFS(Profile!$E$2:$E$17521,Profile!$B$2:$B$17521,$B77,Profile!$C$2:$C$17521,BS$8))*$C$9</f>
        <v>0.2824989515</v>
      </c>
      <c r="BT77" s="193">
        <f>(SUMIFS(Profile!$E$2:$E$17521,Profile!$B$2:$B$17521,$B77,Profile!$C$2:$C$17521,BT$8))*$C$9</f>
        <v>0.3665566257</v>
      </c>
      <c r="BU77" s="193">
        <f>(SUMIFS(Profile!$E$2:$E$17521,Profile!$B$2:$B$17521,$B77,Profile!$C$2:$C$17521,BU$8))*$C$9</f>
        <v>0.4137975202</v>
      </c>
      <c r="BV77" s="193">
        <f>(SUMIFS(Profile!$E$2:$E$17521,Profile!$B$2:$B$17521,$B77,Profile!$C$2:$C$17521,BV$8))*$C$9</f>
        <v>0.462415347</v>
      </c>
      <c r="BW77" s="193">
        <f>(SUMIFS(Profile!$E$2:$E$17521,Profile!$B$2:$B$17521,$B77,Profile!$C$2:$C$17521,BW$8))*$C$9</f>
        <v>0.4957591878</v>
      </c>
      <c r="BX77" s="193">
        <f>(SUMIFS(Profile!$E$2:$E$17521,Profile!$B$2:$B$17521,$B77,Profile!$C$2:$C$17521,BX$8))*$C$9</f>
        <v>0.5154660637</v>
      </c>
      <c r="BY77" s="193">
        <f>(SUMIFS(Profile!$E$2:$E$17521,Profile!$B$2:$B$17521,$B77,Profile!$C$2:$C$17521,BY$8))*$C$9</f>
        <v>0.5096231147</v>
      </c>
      <c r="BZ77" s="193">
        <f>(SUMIFS(Profile!$E$2:$E$17521,Profile!$B$2:$B$17521,$B77,Profile!$C$2:$C$17521,BZ$8))*$C$9</f>
        <v>0.5048849123</v>
      </c>
      <c r="CA77" s="193">
        <f>(SUMIFS(Profile!$E$2:$E$17521,Profile!$B$2:$B$17521,$B77,Profile!$C$2:$C$17521,CA$8))*$C$9</f>
        <v>0.4903964541</v>
      </c>
      <c r="CB77" s="193">
        <f>(SUMIFS(Profile!$E$2:$E$17521,Profile!$B$2:$B$17521,$B77,Profile!$C$2:$C$17521,CB$8))*$C$9</f>
        <v>0.4909390216</v>
      </c>
      <c r="CC77" s="193">
        <f>(SUMIFS(Profile!$E$2:$E$17521,Profile!$B$2:$B$17521,$B77,Profile!$C$2:$C$17521,CC$8))*$C$9</f>
        <v>0.4446854856</v>
      </c>
      <c r="CD77" s="193">
        <f>(SUMIFS(Profile!$E$2:$E$17521,Profile!$B$2:$B$17521,$B77,Profile!$C$2:$C$17521,CD$8))*$C$9</f>
        <v>0.4211521593</v>
      </c>
      <c r="CE77" s="193">
        <f>(SUMIFS(Profile!$E$2:$E$17521,Profile!$B$2:$B$17521,$B77,Profile!$C$2:$C$17521,CE$8))*$C$9</f>
        <v>0.3546919077</v>
      </c>
      <c r="CF77" s="193">
        <f>(SUMIFS(Profile!$E$2:$E$17521,Profile!$B$2:$B$17521,$B77,Profile!$C$2:$C$17521,CF$8))*$C$9</f>
        <v>0.2955674784</v>
      </c>
      <c r="CG77" s="193">
        <f>(SUMIFS(Profile!$E$2:$E$17521,Profile!$B$2:$B$17521,$B77,Profile!$C$2:$C$17521,CG$8))*$C$9</f>
        <v>0.2545523683</v>
      </c>
      <c r="CH77" s="193">
        <f>(SUMIFS(Profile!$E$2:$E$17521,Profile!$B$2:$B$17521,$B77,Profile!$C$2:$C$17521,CH$8))*$C$9</f>
        <v>0.2005087748</v>
      </c>
      <c r="CI77" s="193">
        <f>(SUMIFS(Profile!$E$2:$E$17521,Profile!$B$2:$B$17521,$B77,Profile!$C$2:$C$17521,CI$8))*$C$9</f>
        <v>0.1321070987</v>
      </c>
      <c r="CJ77" s="193">
        <f>(SUMIFS(Profile!$E$2:$E$17521,Profile!$B$2:$B$17521,$B77,Profile!$C$2:$C$17521,CJ$8))*$C$9</f>
        <v>0.08199220586</v>
      </c>
      <c r="CK77" s="193">
        <f>(SUMIFS(Profile!$E$2:$E$17521,Profile!$B$2:$B$17521,$B77,Profile!$C$2:$C$17521,CK$8))*$C$9</f>
        <v>0.03985392185</v>
      </c>
      <c r="CL77" s="193">
        <f>(SUMIFS(Profile!$E$2:$E$17521,Profile!$B$2:$B$17521,$B77,Profile!$C$2:$C$17521,CL$8))*$C$9</f>
        <v>0.009352048516</v>
      </c>
      <c r="CM77" s="193">
        <f>(SUMIFS(Profile!$E$2:$E$17521,Profile!$B$2:$B$17521,$B77,Profile!$C$2:$C$17521,CM$8))*$C$9</f>
        <v>0.00368302621</v>
      </c>
      <c r="CN77" s="193">
        <f>(SUMIFS(Profile!$E$2:$E$17521,Profile!$B$2:$B$17521,$B77,Profile!$C$2:$C$17521,CN$8))*$C$9</f>
        <v>0.002330433222</v>
      </c>
      <c r="CO77" s="193">
        <f>(SUMIFS(Profile!$E$2:$E$17521,Profile!$B$2:$B$17521,$B77,Profile!$C$2:$C$17521,CO$8))*$C$9</f>
        <v>0.0004792449167</v>
      </c>
      <c r="CP77" s="193">
        <f>(SUMIFS(Profile!$E$2:$E$17521,Profile!$B$2:$B$17521,$B77,Profile!$C$2:$C$17521,CP$8))*$C$9</f>
        <v>0.000113522349</v>
      </c>
      <c r="CQ77" s="193">
        <f>(SUMIFS(Profile!$E$2:$E$17521,Profile!$B$2:$B$17521,$B77,Profile!$C$2:$C$17521,CQ$8))*$C$9</f>
        <v>0.000007510374157</v>
      </c>
      <c r="CR77" s="193">
        <f>(SUMIFS(Profile!$E$2:$E$17521,Profile!$B$2:$B$17521,$B77,Profile!$C$2:$C$17521,CR$8))*$C$9</f>
        <v>0</v>
      </c>
      <c r="CS77" s="193">
        <f>(SUMIFS(Profile!$E$2:$E$17521,Profile!$B$2:$B$17521,$B77,Profile!$C$2:$C$17521,CS$8))*$C$9</f>
        <v>0</v>
      </c>
      <c r="CT77" s="193">
        <f>(SUMIFS(Profile!$E$2:$E$17521,Profile!$B$2:$B$17521,$B77,Profile!$C$2:$C$17521,CT$8))*$C$9</f>
        <v>0</v>
      </c>
      <c r="CU77" s="193">
        <f>(SUMIFS(Profile!$E$2:$E$17521,Profile!$B$2:$B$17521,$B77,Profile!$C$2:$C$17521,CU$8))*$C$9</f>
        <v>0</v>
      </c>
      <c r="CV77" s="193">
        <f>(SUMIFS(Profile!$E$2:$E$17521,Profile!$B$2:$B$17521,$B77,Profile!$C$2:$C$17521,CV$8))*$C$9</f>
        <v>0</v>
      </c>
      <c r="CW77" s="193">
        <f>(SUMIFS(Profile!$E$2:$E$17521,Profile!$B$2:$B$17521,$B77,Profile!$C$2:$C$17521,CW$8))*$C$9</f>
        <v>0</v>
      </c>
      <c r="CX77" s="193">
        <f t="shared" si="17"/>
        <v>2.702628445</v>
      </c>
      <c r="CY77" s="193">
        <f t="shared" ref="CY77:ET77" si="347">MAX(BB77-E77,0)</f>
        <v>0</v>
      </c>
      <c r="CZ77" s="193">
        <f t="shared" si="347"/>
        <v>0</v>
      </c>
      <c r="DA77" s="193">
        <f t="shared" si="347"/>
        <v>0</v>
      </c>
      <c r="DB77" s="193">
        <f t="shared" si="347"/>
        <v>0</v>
      </c>
      <c r="DC77" s="193">
        <f t="shared" si="347"/>
        <v>0</v>
      </c>
      <c r="DD77" s="193">
        <f t="shared" si="347"/>
        <v>0</v>
      </c>
      <c r="DE77" s="193">
        <f t="shared" si="347"/>
        <v>0</v>
      </c>
      <c r="DF77" s="193">
        <f t="shared" si="347"/>
        <v>0</v>
      </c>
      <c r="DG77" s="193">
        <f t="shared" si="347"/>
        <v>0</v>
      </c>
      <c r="DH77" s="193">
        <f t="shared" si="347"/>
        <v>0</v>
      </c>
      <c r="DI77" s="193">
        <f t="shared" si="347"/>
        <v>0</v>
      </c>
      <c r="DJ77" s="193">
        <f t="shared" si="347"/>
        <v>0</v>
      </c>
      <c r="DK77" s="193">
        <f t="shared" si="347"/>
        <v>0</v>
      </c>
      <c r="DL77" s="193">
        <f t="shared" si="347"/>
        <v>0</v>
      </c>
      <c r="DM77" s="193">
        <f t="shared" si="347"/>
        <v>0</v>
      </c>
      <c r="DN77" s="193">
        <f t="shared" si="347"/>
        <v>0</v>
      </c>
      <c r="DO77" s="193">
        <f t="shared" si="347"/>
        <v>0</v>
      </c>
      <c r="DP77" s="193">
        <f t="shared" si="347"/>
        <v>0.018090764</v>
      </c>
      <c r="DQ77" s="193">
        <f t="shared" si="347"/>
        <v>0.1057540044</v>
      </c>
      <c r="DR77" s="193">
        <f t="shared" si="347"/>
        <v>0.1606066498</v>
      </c>
      <c r="DS77" s="193">
        <f t="shared" si="347"/>
        <v>0.2208424121</v>
      </c>
      <c r="DT77" s="193">
        <f t="shared" si="347"/>
        <v>0.2581924376</v>
      </c>
      <c r="DU77" s="193">
        <f t="shared" si="347"/>
        <v>0.283507972</v>
      </c>
      <c r="DV77" s="193">
        <f t="shared" si="347"/>
        <v>0.2796681153</v>
      </c>
      <c r="DW77" s="193">
        <f t="shared" si="347"/>
        <v>0.2701224913</v>
      </c>
      <c r="DX77" s="193">
        <f t="shared" si="347"/>
        <v>0.2548327962</v>
      </c>
      <c r="DY77" s="193">
        <f t="shared" si="347"/>
        <v>0.2597821668</v>
      </c>
      <c r="DZ77" s="193">
        <f t="shared" si="347"/>
        <v>0.2179354339</v>
      </c>
      <c r="EA77" s="193">
        <f t="shared" si="347"/>
        <v>0.1927996338</v>
      </c>
      <c r="EB77" s="193">
        <f t="shared" si="347"/>
        <v>0.1207307236</v>
      </c>
      <c r="EC77" s="193">
        <f t="shared" si="347"/>
        <v>0.0576001097</v>
      </c>
      <c r="ED77" s="193">
        <f t="shared" si="347"/>
        <v>0.002162734786</v>
      </c>
      <c r="EE77" s="193">
        <f t="shared" si="347"/>
        <v>0</v>
      </c>
      <c r="EF77" s="193">
        <f t="shared" si="347"/>
        <v>0</v>
      </c>
      <c r="EG77" s="193">
        <f t="shared" si="347"/>
        <v>0</v>
      </c>
      <c r="EH77" s="193">
        <f t="shared" si="347"/>
        <v>0</v>
      </c>
      <c r="EI77" s="193">
        <f t="shared" si="347"/>
        <v>0</v>
      </c>
      <c r="EJ77" s="193">
        <f t="shared" si="347"/>
        <v>0</v>
      </c>
      <c r="EK77" s="193">
        <f t="shared" si="347"/>
        <v>0</v>
      </c>
      <c r="EL77" s="193">
        <f t="shared" si="347"/>
        <v>0</v>
      </c>
      <c r="EM77" s="193">
        <f t="shared" si="347"/>
        <v>0</v>
      </c>
      <c r="EN77" s="193">
        <f t="shared" si="347"/>
        <v>0</v>
      </c>
      <c r="EO77" s="193">
        <f t="shared" si="347"/>
        <v>0</v>
      </c>
      <c r="EP77" s="193">
        <f t="shared" si="347"/>
        <v>0</v>
      </c>
      <c r="EQ77" s="193">
        <f t="shared" si="347"/>
        <v>0</v>
      </c>
      <c r="ER77" s="193">
        <f t="shared" si="347"/>
        <v>0</v>
      </c>
      <c r="ES77" s="193">
        <f t="shared" si="347"/>
        <v>0</v>
      </c>
      <c r="ET77" s="193">
        <f t="shared" si="347"/>
        <v>0</v>
      </c>
      <c r="EU77" s="193">
        <f t="shared" si="19"/>
        <v>4.479043102</v>
      </c>
      <c r="EV77" s="193">
        <f t="shared" ref="EV77:GQ77" si="348">BB77-CY77</f>
        <v>0</v>
      </c>
      <c r="EW77" s="193">
        <f t="shared" si="348"/>
        <v>0</v>
      </c>
      <c r="EX77" s="193">
        <f t="shared" si="348"/>
        <v>0</v>
      </c>
      <c r="EY77" s="193">
        <f t="shared" si="348"/>
        <v>0</v>
      </c>
      <c r="EZ77" s="193">
        <f t="shared" si="348"/>
        <v>0</v>
      </c>
      <c r="FA77" s="193">
        <f t="shared" si="348"/>
        <v>0</v>
      </c>
      <c r="FB77" s="193">
        <f t="shared" si="348"/>
        <v>0</v>
      </c>
      <c r="FC77" s="193">
        <f t="shared" si="348"/>
        <v>0</v>
      </c>
      <c r="FD77" s="193">
        <f t="shared" si="348"/>
        <v>0</v>
      </c>
      <c r="FE77" s="193">
        <f t="shared" si="348"/>
        <v>0.0001243263226</v>
      </c>
      <c r="FF77" s="193">
        <f t="shared" si="348"/>
        <v>0.0007446679089</v>
      </c>
      <c r="FG77" s="193">
        <f t="shared" si="348"/>
        <v>0.001899564306</v>
      </c>
      <c r="FH77" s="193">
        <f t="shared" si="348"/>
        <v>0.005469713181</v>
      </c>
      <c r="FI77" s="193">
        <f t="shared" si="348"/>
        <v>0.0207297927</v>
      </c>
      <c r="FJ77" s="193">
        <f t="shared" si="348"/>
        <v>0.05951082248</v>
      </c>
      <c r="FK77" s="193">
        <f t="shared" si="348"/>
        <v>0.1180678766</v>
      </c>
      <c r="FL77" s="193">
        <f t="shared" si="348"/>
        <v>0.201710399</v>
      </c>
      <c r="FM77" s="193">
        <f t="shared" si="348"/>
        <v>0.2644081875</v>
      </c>
      <c r="FN77" s="193">
        <f t="shared" si="348"/>
        <v>0.2608026213</v>
      </c>
      <c r="FO77" s="193">
        <f t="shared" si="348"/>
        <v>0.2531908704</v>
      </c>
      <c r="FP77" s="193">
        <f t="shared" si="348"/>
        <v>0.2415729349</v>
      </c>
      <c r="FQ77" s="193">
        <f t="shared" si="348"/>
        <v>0.2375667503</v>
      </c>
      <c r="FR77" s="193">
        <f t="shared" si="348"/>
        <v>0.2319580917</v>
      </c>
      <c r="FS77" s="193">
        <f t="shared" si="348"/>
        <v>0.2299549994</v>
      </c>
      <c r="FT77" s="193">
        <f t="shared" si="348"/>
        <v>0.234762421</v>
      </c>
      <c r="FU77" s="193">
        <f t="shared" si="348"/>
        <v>0.2355636579</v>
      </c>
      <c r="FV77" s="193">
        <f t="shared" si="348"/>
        <v>0.2311568548</v>
      </c>
      <c r="FW77" s="193">
        <f t="shared" si="348"/>
        <v>0.2267500517</v>
      </c>
      <c r="FX77" s="193">
        <f t="shared" si="348"/>
        <v>0.2283525256</v>
      </c>
      <c r="FY77" s="193">
        <f t="shared" si="348"/>
        <v>0.2339611841</v>
      </c>
      <c r="FZ77" s="193">
        <f t="shared" si="348"/>
        <v>0.2379673687</v>
      </c>
      <c r="GA77" s="193">
        <f t="shared" si="348"/>
        <v>0.2523896335</v>
      </c>
      <c r="GB77" s="193">
        <f t="shared" si="348"/>
        <v>0.2005087748</v>
      </c>
      <c r="GC77" s="193">
        <f t="shared" si="348"/>
        <v>0.1321070987</v>
      </c>
      <c r="GD77" s="193">
        <f t="shared" si="348"/>
        <v>0.08199220586</v>
      </c>
      <c r="GE77" s="193">
        <f t="shared" si="348"/>
        <v>0.03985392185</v>
      </c>
      <c r="GF77" s="193">
        <f t="shared" si="348"/>
        <v>0.009352048516</v>
      </c>
      <c r="GG77" s="193">
        <f t="shared" si="348"/>
        <v>0.00368302621</v>
      </c>
      <c r="GH77" s="193">
        <f t="shared" si="348"/>
        <v>0.002330433222</v>
      </c>
      <c r="GI77" s="193">
        <f t="shared" si="348"/>
        <v>0.0004792449167</v>
      </c>
      <c r="GJ77" s="193">
        <f t="shared" si="348"/>
        <v>0.000113522349</v>
      </c>
      <c r="GK77" s="193">
        <f t="shared" si="348"/>
        <v>0.000007510374157</v>
      </c>
      <c r="GL77" s="193">
        <f t="shared" si="348"/>
        <v>0</v>
      </c>
      <c r="GM77" s="193">
        <f t="shared" si="348"/>
        <v>0</v>
      </c>
      <c r="GN77" s="193">
        <f t="shared" si="348"/>
        <v>0</v>
      </c>
      <c r="GO77" s="193">
        <f t="shared" si="348"/>
        <v>0</v>
      </c>
      <c r="GP77" s="193">
        <f t="shared" si="348"/>
        <v>0</v>
      </c>
      <c r="GQ77" s="193">
        <f t="shared" si="348"/>
        <v>0</v>
      </c>
      <c r="GR77" s="193">
        <f t="shared" si="21"/>
        <v>7.085890585</v>
      </c>
      <c r="GS77" s="193">
        <f t="shared" ref="GS77:IN77" si="349">E77-EV77</f>
        <v>0.1610486233</v>
      </c>
      <c r="GT77" s="193">
        <f t="shared" si="349"/>
        <v>0.1438220293</v>
      </c>
      <c r="GU77" s="193">
        <f t="shared" si="349"/>
        <v>0.1358096599</v>
      </c>
      <c r="GV77" s="193">
        <f t="shared" si="349"/>
        <v>0.1310022383</v>
      </c>
      <c r="GW77" s="193">
        <f t="shared" si="349"/>
        <v>0.122989869</v>
      </c>
      <c r="GX77" s="193">
        <f t="shared" si="349"/>
        <v>0.1197849213</v>
      </c>
      <c r="GY77" s="193">
        <f t="shared" si="349"/>
        <v>0.1213873952</v>
      </c>
      <c r="GZ77" s="193">
        <f t="shared" si="349"/>
        <v>0.1201855398</v>
      </c>
      <c r="HA77" s="193">
        <f t="shared" si="349"/>
        <v>0.1217880136</v>
      </c>
      <c r="HB77" s="193">
        <f t="shared" si="349"/>
        <v>0.1276729643</v>
      </c>
      <c r="HC77" s="193">
        <f t="shared" si="349"/>
        <v>0.1286550966</v>
      </c>
      <c r="HD77" s="193">
        <f t="shared" si="349"/>
        <v>0.1423230834</v>
      </c>
      <c r="HE77" s="193">
        <f t="shared" si="349"/>
        <v>0.1647931348</v>
      </c>
      <c r="HF77" s="193">
        <f t="shared" si="349"/>
        <v>0.1743714002</v>
      </c>
      <c r="HG77" s="193">
        <f t="shared" si="349"/>
        <v>0.1692423215</v>
      </c>
      <c r="HH77" s="193">
        <f t="shared" si="349"/>
        <v>0.1375267047</v>
      </c>
      <c r="HI77" s="193">
        <f t="shared" si="349"/>
        <v>0.06029407766</v>
      </c>
      <c r="HJ77" s="193">
        <f t="shared" si="349"/>
        <v>0</v>
      </c>
      <c r="HK77" s="193">
        <f t="shared" si="349"/>
        <v>0</v>
      </c>
      <c r="HL77" s="193">
        <f t="shared" si="349"/>
        <v>0</v>
      </c>
      <c r="HM77" s="193">
        <f t="shared" si="349"/>
        <v>0</v>
      </c>
      <c r="HN77" s="193">
        <f t="shared" si="349"/>
        <v>0</v>
      </c>
      <c r="HO77" s="193">
        <f t="shared" si="349"/>
        <v>0</v>
      </c>
      <c r="HP77" s="193">
        <f t="shared" si="349"/>
        <v>0</v>
      </c>
      <c r="HQ77" s="193">
        <f t="shared" si="349"/>
        <v>0</v>
      </c>
      <c r="HR77" s="193">
        <f t="shared" si="349"/>
        <v>0</v>
      </c>
      <c r="HS77" s="193">
        <f t="shared" si="349"/>
        <v>0</v>
      </c>
      <c r="HT77" s="193">
        <f t="shared" si="349"/>
        <v>0</v>
      </c>
      <c r="HU77" s="193">
        <f t="shared" si="349"/>
        <v>0</v>
      </c>
      <c r="HV77" s="193">
        <f t="shared" si="349"/>
        <v>0</v>
      </c>
      <c r="HW77" s="193">
        <f t="shared" si="349"/>
        <v>0</v>
      </c>
      <c r="HX77" s="193">
        <f t="shared" si="349"/>
        <v>0</v>
      </c>
      <c r="HY77" s="193">
        <f t="shared" si="349"/>
        <v>0.0727130189</v>
      </c>
      <c r="HZ77" s="193">
        <f t="shared" si="349"/>
        <v>0.1731641723</v>
      </c>
      <c r="IA77" s="193">
        <f t="shared" si="349"/>
        <v>0.2713532811</v>
      </c>
      <c r="IB77" s="193">
        <f t="shared" si="349"/>
        <v>0.3487459901</v>
      </c>
      <c r="IC77" s="193">
        <f t="shared" si="349"/>
        <v>0.4014421264</v>
      </c>
      <c r="ID77" s="193">
        <f t="shared" si="349"/>
        <v>0.4086735607</v>
      </c>
      <c r="IE77" s="193">
        <f t="shared" si="349"/>
        <v>0.3982880327</v>
      </c>
      <c r="IF77" s="193">
        <f t="shared" si="349"/>
        <v>0.3849157193</v>
      </c>
      <c r="IG77" s="193">
        <f t="shared" si="349"/>
        <v>0.371660414</v>
      </c>
      <c r="IH77" s="193">
        <f t="shared" si="349"/>
        <v>0.3529373581</v>
      </c>
      <c r="II77" s="193">
        <f t="shared" si="349"/>
        <v>0.3393238406</v>
      </c>
      <c r="IJ77" s="193">
        <f t="shared" si="349"/>
        <v>0.3204947727</v>
      </c>
      <c r="IK77" s="193">
        <f t="shared" si="349"/>
        <v>0.2964576648</v>
      </c>
      <c r="IL77" s="193">
        <f t="shared" si="349"/>
        <v>0.2583989105</v>
      </c>
      <c r="IM77" s="193">
        <f t="shared" si="349"/>
        <v>0.2195389193</v>
      </c>
      <c r="IN77" s="193">
        <f t="shared" si="349"/>
        <v>0.1850857312</v>
      </c>
      <c r="IO77" s="193">
        <f t="shared" si="23"/>
        <v>2.702628445</v>
      </c>
      <c r="IP77" s="193">
        <f t="shared" si="29"/>
        <v>0</v>
      </c>
      <c r="IQ77" s="193">
        <f t="shared" ref="IQ77:KK77" si="350">MAX((MIN(CZ77+IP77,$IO$7))-GT77,0)</f>
        <v>0</v>
      </c>
      <c r="IR77" s="193">
        <f t="shared" si="350"/>
        <v>0</v>
      </c>
      <c r="IS77" s="193">
        <f t="shared" si="350"/>
        <v>0</v>
      </c>
      <c r="IT77" s="193">
        <f t="shared" si="350"/>
        <v>0</v>
      </c>
      <c r="IU77" s="193">
        <f t="shared" si="350"/>
        <v>0</v>
      </c>
      <c r="IV77" s="193">
        <f t="shared" si="350"/>
        <v>0</v>
      </c>
      <c r="IW77" s="193">
        <f t="shared" si="350"/>
        <v>0</v>
      </c>
      <c r="IX77" s="193">
        <f t="shared" si="350"/>
        <v>0</v>
      </c>
      <c r="IY77" s="193">
        <f t="shared" si="350"/>
        <v>0</v>
      </c>
      <c r="IZ77" s="193">
        <f t="shared" si="350"/>
        <v>0</v>
      </c>
      <c r="JA77" s="193">
        <f t="shared" si="350"/>
        <v>0</v>
      </c>
      <c r="JB77" s="193">
        <f t="shared" si="350"/>
        <v>0</v>
      </c>
      <c r="JC77" s="193">
        <f t="shared" si="350"/>
        <v>0</v>
      </c>
      <c r="JD77" s="193">
        <f t="shared" si="350"/>
        <v>0</v>
      </c>
      <c r="JE77" s="193">
        <f t="shared" si="350"/>
        <v>0</v>
      </c>
      <c r="JF77" s="193">
        <f t="shared" si="350"/>
        <v>0</v>
      </c>
      <c r="JG77" s="193">
        <f t="shared" si="350"/>
        <v>0.018090764</v>
      </c>
      <c r="JH77" s="193">
        <f t="shared" si="350"/>
        <v>0.1238447684</v>
      </c>
      <c r="JI77" s="193">
        <f t="shared" si="350"/>
        <v>0.2844514181</v>
      </c>
      <c r="JJ77" s="193">
        <f t="shared" si="350"/>
        <v>0.5052938302</v>
      </c>
      <c r="JK77" s="193">
        <f t="shared" si="350"/>
        <v>0.7634862678</v>
      </c>
      <c r="JL77" s="193">
        <f t="shared" si="350"/>
        <v>1.04699424</v>
      </c>
      <c r="JM77" s="193">
        <f t="shared" si="350"/>
        <v>1.326662355</v>
      </c>
      <c r="JN77" s="193">
        <f t="shared" si="350"/>
        <v>1.596784846</v>
      </c>
      <c r="JO77" s="193">
        <f t="shared" si="350"/>
        <v>1.851617643</v>
      </c>
      <c r="JP77" s="193">
        <f t="shared" si="350"/>
        <v>2.111399809</v>
      </c>
      <c r="JQ77" s="193">
        <f t="shared" si="350"/>
        <v>2.329335243</v>
      </c>
      <c r="JR77" s="193">
        <f t="shared" si="350"/>
        <v>2.522134877</v>
      </c>
      <c r="JS77" s="193">
        <f t="shared" si="350"/>
        <v>2.642865601</v>
      </c>
      <c r="JT77" s="193">
        <f t="shared" si="350"/>
        <v>2.70046571</v>
      </c>
      <c r="JU77" s="193">
        <f t="shared" si="350"/>
        <v>2.702628445</v>
      </c>
      <c r="JV77" s="193">
        <f t="shared" si="350"/>
        <v>2.629915426</v>
      </c>
      <c r="JW77" s="193">
        <f t="shared" si="350"/>
        <v>2.456751254</v>
      </c>
      <c r="JX77" s="193">
        <f t="shared" si="350"/>
        <v>2.185397973</v>
      </c>
      <c r="JY77" s="193">
        <f t="shared" si="350"/>
        <v>1.836651983</v>
      </c>
      <c r="JZ77" s="193">
        <f t="shared" si="350"/>
        <v>1.435209856</v>
      </c>
      <c r="KA77" s="193">
        <f t="shared" si="350"/>
        <v>1.026536296</v>
      </c>
      <c r="KB77" s="193">
        <f t="shared" si="350"/>
        <v>0.6282482629</v>
      </c>
      <c r="KC77" s="193">
        <f t="shared" si="350"/>
        <v>0.2433325436</v>
      </c>
      <c r="KD77" s="193">
        <f t="shared" si="350"/>
        <v>0</v>
      </c>
      <c r="KE77" s="193">
        <f t="shared" si="350"/>
        <v>0</v>
      </c>
      <c r="KF77" s="193">
        <f t="shared" si="350"/>
        <v>0</v>
      </c>
      <c r="KG77" s="193">
        <f t="shared" si="350"/>
        <v>0</v>
      </c>
      <c r="KH77" s="193">
        <f t="shared" si="350"/>
        <v>0</v>
      </c>
      <c r="KI77" s="193">
        <f t="shared" si="350"/>
        <v>0</v>
      </c>
      <c r="KJ77" s="193">
        <f t="shared" si="350"/>
        <v>0</v>
      </c>
      <c r="KK77" s="193">
        <f t="shared" si="350"/>
        <v>0</v>
      </c>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row>
    <row r="78" ht="14.25" customHeight="1">
      <c r="A78" s="1">
        <v>3.0</v>
      </c>
      <c r="B78" s="1">
        <f t="shared" ref="B78:C78" si="351">B77+1</f>
        <v>68</v>
      </c>
      <c r="C78" s="267">
        <f t="shared" si="351"/>
        <v>43533</v>
      </c>
      <c r="D78" s="193">
        <f t="shared" si="15"/>
        <v>11.50015368</v>
      </c>
      <c r="E78" s="193">
        <f>(SUMIFS(Profile!$F$2:$F$17521,Profile!$B$2:$B$17521,$B78,Profile!$C$2:$C$17521,E$8))*$C$6</f>
        <v>0.1622504787</v>
      </c>
      <c r="F78" s="193">
        <f>(SUMIFS(Profile!$F$2:$F$17521,Profile!$B$2:$B$17521,$B78,Profile!$C$2:$C$17521,F$8))*$C$6</f>
        <v>0.1446232662</v>
      </c>
      <c r="G78" s="193">
        <f>(SUMIFS(Profile!$F$2:$F$17521,Profile!$B$2:$B$17521,$B78,Profile!$C$2:$C$17521,G$8))*$C$6</f>
        <v>0.1358096599</v>
      </c>
      <c r="H78" s="193">
        <f>(SUMIFS(Profile!$F$2:$F$17521,Profile!$B$2:$B$17521,$B78,Profile!$C$2:$C$17521,H$8))*$C$6</f>
        <v>0.1298003829</v>
      </c>
      <c r="I78" s="193">
        <f>(SUMIFS(Profile!$F$2:$F$17521,Profile!$B$2:$B$17521,$B78,Profile!$C$2:$C$17521,I$8))*$C$6</f>
        <v>0.1225892506</v>
      </c>
      <c r="J78" s="193">
        <f>(SUMIFS(Profile!$F$2:$F$17521,Profile!$B$2:$B$17521,$B78,Profile!$C$2:$C$17521,J$8))*$C$6</f>
        <v>0.1201855398</v>
      </c>
      <c r="K78" s="193">
        <f>(SUMIFS(Profile!$F$2:$F$17521,Profile!$B$2:$B$17521,$B78,Profile!$C$2:$C$17521,K$8))*$C$6</f>
        <v>0.1205861582</v>
      </c>
      <c r="L78" s="193">
        <f>(SUMIFS(Profile!$F$2:$F$17521,Profile!$B$2:$B$17521,$B78,Profile!$C$2:$C$17521,L$8))*$C$6</f>
        <v>0.1185830659</v>
      </c>
      <c r="M78" s="193">
        <f>(SUMIFS(Profile!$F$2:$F$17521,Profile!$B$2:$B$17521,$B78,Profile!$C$2:$C$17521,M$8))*$C$6</f>
        <v>0.1197849213</v>
      </c>
      <c r="N78" s="193">
        <f>(SUMIFS(Profile!$F$2:$F$17521,Profile!$B$2:$B$17521,$B78,Profile!$C$2:$C$17521,N$8))*$C$6</f>
        <v>0.1245923429</v>
      </c>
      <c r="O78" s="193">
        <f>(SUMIFS(Profile!$F$2:$F$17521,Profile!$B$2:$B$17521,$B78,Profile!$C$2:$C$17521,O$8))*$C$6</f>
        <v>0.1285985275</v>
      </c>
      <c r="P78" s="193">
        <f>(SUMIFS(Profile!$F$2:$F$17521,Profile!$B$2:$B$17521,$B78,Profile!$C$2:$C$17521,P$8))*$C$6</f>
        <v>0.1426201739</v>
      </c>
      <c r="Q78" s="193">
        <f>(SUMIFS(Profile!$F$2:$F$17521,Profile!$B$2:$B$17521,$B78,Profile!$C$2:$C$17521,Q$8))*$C$6</f>
        <v>0.1678591372</v>
      </c>
      <c r="R78" s="193">
        <f>(SUMIFS(Profile!$F$2:$F$17521,Profile!$B$2:$B$17521,$B78,Profile!$C$2:$C$17521,R$8))*$C$6</f>
        <v>0.1938993375</v>
      </c>
      <c r="S78" s="193">
        <f>(SUMIFS(Profile!$F$2:$F$17521,Profile!$B$2:$B$17521,$B78,Profile!$C$2:$C$17521,S$8))*$C$6</f>
        <v>0.228753144</v>
      </c>
      <c r="T78" s="193">
        <f>(SUMIFS(Profile!$F$2:$F$17521,Profile!$B$2:$B$17521,$B78,Profile!$C$2:$C$17521,T$8))*$C$6</f>
        <v>0.257998292</v>
      </c>
      <c r="U78" s="193">
        <f>(SUMIFS(Profile!$F$2:$F$17521,Profile!$B$2:$B$17521,$B78,Profile!$C$2:$C$17521,U$8))*$C$6</f>
        <v>0.2600013844</v>
      </c>
      <c r="V78" s="193">
        <f>(SUMIFS(Profile!$F$2:$F$17521,Profile!$B$2:$B$17521,$B78,Profile!$C$2:$C$17521,V$8))*$C$6</f>
        <v>0.2636069506</v>
      </c>
      <c r="W78" s="193">
        <f>(SUMIFS(Profile!$F$2:$F$17521,Profile!$B$2:$B$17521,$B78,Profile!$C$2:$C$17521,W$8))*$C$6</f>
        <v>0.2592001474</v>
      </c>
      <c r="X78" s="193">
        <f>(SUMIFS(Profile!$F$2:$F$17521,Profile!$B$2:$B$17521,$B78,Profile!$C$2:$C$17521,X$8))*$C$6</f>
        <v>0.2547933443</v>
      </c>
      <c r="Y78" s="193">
        <f>(SUMIFS(Profile!$F$2:$F$17521,Profile!$B$2:$B$17521,$B78,Profile!$C$2:$C$17521,Y$8))*$C$6</f>
        <v>0.2419735534</v>
      </c>
      <c r="Z78" s="193">
        <f>(SUMIFS(Profile!$F$2:$F$17521,Profile!$B$2:$B$17521,$B78,Profile!$C$2:$C$17521,Z$8))*$C$6</f>
        <v>0.2403710795</v>
      </c>
      <c r="AA78" s="193">
        <f>(SUMIFS(Profile!$F$2:$F$17521,Profile!$B$2:$B$17521,$B78,Profile!$C$2:$C$17521,AA$8))*$C$6</f>
        <v>0.2327593287</v>
      </c>
      <c r="AB78" s="193">
        <f>(SUMIFS(Profile!$F$2:$F$17521,Profile!$B$2:$B$17521,$B78,Profile!$C$2:$C$17521,AB$8))*$C$6</f>
        <v>0.2307562363</v>
      </c>
      <c r="AC78" s="193">
        <f>(SUMIFS(Profile!$F$2:$F$17521,Profile!$B$2:$B$17521,$B78,Profile!$C$2:$C$17521,AC$8))*$C$6</f>
        <v>0.2379673687</v>
      </c>
      <c r="AD78" s="193">
        <f>(SUMIFS(Profile!$F$2:$F$17521,Profile!$B$2:$B$17521,$B78,Profile!$C$2:$C$17521,AD$8))*$C$6</f>
        <v>0.2383679872</v>
      </c>
      <c r="AE78" s="193">
        <f>(SUMIFS(Profile!$F$2:$F$17521,Profile!$B$2:$B$17521,$B78,Profile!$C$2:$C$17521,AE$8))*$C$6</f>
        <v>0.2323587102</v>
      </c>
      <c r="AF78" s="193">
        <f>(SUMIFS(Profile!$F$2:$F$17521,Profile!$B$2:$B$17521,$B78,Profile!$C$2:$C$17521,AF$8))*$C$6</f>
        <v>0.2279519071</v>
      </c>
      <c r="AG78" s="193">
        <f>(SUMIFS(Profile!$F$2:$F$17521,Profile!$B$2:$B$17521,$B78,Profile!$C$2:$C$17521,AG$8))*$C$6</f>
        <v>0.2239457224</v>
      </c>
      <c r="AH78" s="193">
        <f>(SUMIFS(Profile!$F$2:$F$17521,Profile!$B$2:$B$17521,$B78,Profile!$C$2:$C$17521,AH$8))*$C$6</f>
        <v>0.2279519071</v>
      </c>
      <c r="AI78" s="193">
        <f>(SUMIFS(Profile!$F$2:$F$17521,Profile!$B$2:$B$17521,$B78,Profile!$C$2:$C$17521,AI$8))*$C$6</f>
        <v>0.2335605656</v>
      </c>
      <c r="AJ78" s="193">
        <f>(SUMIFS(Profile!$F$2:$F$17521,Profile!$B$2:$B$17521,$B78,Profile!$C$2:$C$17521,AJ$8))*$C$6</f>
        <v>0.2475822119</v>
      </c>
      <c r="AK78" s="193">
        <f>(SUMIFS(Profile!$F$2:$F$17521,Profile!$B$2:$B$17521,$B78,Profile!$C$2:$C$17521,AK$8))*$C$6</f>
        <v>0.2692156091</v>
      </c>
      <c r="AL78" s="193">
        <f>(SUMIFS(Profile!$F$2:$F$17521,Profile!$B$2:$B$17521,$B78,Profile!$C$2:$C$17521,AL$8))*$C$6</f>
        <v>0.3004638494</v>
      </c>
      <c r="AM78" s="193">
        <f>(SUMIFS(Profile!$F$2:$F$17521,Profile!$B$2:$B$17521,$B78,Profile!$C$2:$C$17521,AM$8))*$C$6</f>
        <v>0.3481374469</v>
      </c>
      <c r="AN78" s="193">
        <f>(SUMIFS(Profile!$F$2:$F$17521,Profile!$B$2:$B$17521,$B78,Profile!$C$2:$C$17521,AN$8))*$C$6</f>
        <v>0.3793856872</v>
      </c>
      <c r="AO78" s="193">
        <f>(SUMIFS(Profile!$F$2:$F$17521,Profile!$B$2:$B$17521,$B78,Profile!$C$2:$C$17521,AO$8))*$C$6</f>
        <v>0.405546073</v>
      </c>
      <c r="AP78" s="193">
        <f>(SUMIFS(Profile!$F$2:$F$17521,Profile!$B$2:$B$17521,$B78,Profile!$C$2:$C$17521,AP$8))*$C$6</f>
        <v>0.4089112681</v>
      </c>
      <c r="AQ78" s="193">
        <f>(SUMIFS(Profile!$F$2:$F$17521,Profile!$B$2:$B$17521,$B78,Profile!$C$2:$C$17521,AQ$8))*$C$6</f>
        <v>0.399015992</v>
      </c>
      <c r="AR78" s="193">
        <f>(SUMIFS(Profile!$F$2:$F$17521,Profile!$B$2:$B$17521,$B78,Profile!$C$2:$C$17521,AR$8))*$C$6</f>
        <v>0.3857955826</v>
      </c>
      <c r="AS78" s="193">
        <f>(SUMIFS(Profile!$F$2:$F$17521,Profile!$B$2:$B$17521,$B78,Profile!$C$2:$C$17521,AS$8))*$C$6</f>
        <v>0.3709726994</v>
      </c>
      <c r="AT78" s="193">
        <f>(SUMIFS(Profile!$F$2:$F$17521,Profile!$B$2:$B$17521,$B78,Profile!$C$2:$C$17521,AT$8))*$C$6</f>
        <v>0.3521436315</v>
      </c>
      <c r="AU78" s="193">
        <f>(SUMIFS(Profile!$F$2:$F$17521,Profile!$B$2:$B$17521,$B78,Profile!$C$2:$C$17521,AU$8))*$C$6</f>
        <v>0.3381219852</v>
      </c>
      <c r="AV78" s="193">
        <f>(SUMIFS(Profile!$F$2:$F$17521,Profile!$B$2:$B$17521,$B78,Profile!$C$2:$C$17521,AV$8))*$C$6</f>
        <v>0.3156873511</v>
      </c>
      <c r="AW78" s="193">
        <f>(SUMIFS(Profile!$F$2:$F$17521,Profile!$B$2:$B$17521,$B78,Profile!$C$2:$C$17521,AW$8))*$C$6</f>
        <v>0.2928520986</v>
      </c>
      <c r="AX78" s="193">
        <f>(SUMIFS(Profile!$F$2:$F$17521,Profile!$B$2:$B$17521,$B78,Profile!$C$2:$C$17521,AX$8))*$C$6</f>
        <v>0.2567964366</v>
      </c>
      <c r="AY78" s="193">
        <f>(SUMIFS(Profile!$F$2:$F$17521,Profile!$B$2:$B$17521,$B78,Profile!$C$2:$C$17521,AY$8))*$C$6</f>
        <v>0.2183370639</v>
      </c>
      <c r="AZ78" s="193">
        <f>(SUMIFS(Profile!$F$2:$F$17521,Profile!$B$2:$B$17521,$B78,Profile!$C$2:$C$17521,AZ$8))*$C$6</f>
        <v>0.1870888236</v>
      </c>
      <c r="BA78" s="193">
        <f t="shared" si="16"/>
        <v>4.607748689</v>
      </c>
      <c r="BB78" s="193">
        <f>(SUMIFS(Profile!$E$2:$E$17521,Profile!$B$2:$B$17521,$B78,Profile!$C$2:$C$17521,BB$8))*$C$9</f>
        <v>0</v>
      </c>
      <c r="BC78" s="193">
        <f>(SUMIFS(Profile!$E$2:$E$17521,Profile!$B$2:$B$17521,$B78,Profile!$C$2:$C$17521,BC$8))*$C$9</f>
        <v>0</v>
      </c>
      <c r="BD78" s="193">
        <f>(SUMIFS(Profile!$E$2:$E$17521,Profile!$B$2:$B$17521,$B78,Profile!$C$2:$C$17521,BD$8))*$C$9</f>
        <v>0</v>
      </c>
      <c r="BE78" s="193">
        <f>(SUMIFS(Profile!$E$2:$E$17521,Profile!$B$2:$B$17521,$B78,Profile!$C$2:$C$17521,BE$8))*$C$9</f>
        <v>0</v>
      </c>
      <c r="BF78" s="193">
        <f>(SUMIFS(Profile!$E$2:$E$17521,Profile!$B$2:$B$17521,$B78,Profile!$C$2:$C$17521,BF$8))*$C$9</f>
        <v>0</v>
      </c>
      <c r="BG78" s="193">
        <f>(SUMIFS(Profile!$E$2:$E$17521,Profile!$B$2:$B$17521,$B78,Profile!$C$2:$C$17521,BG$8))*$C$9</f>
        <v>0</v>
      </c>
      <c r="BH78" s="193">
        <f>(SUMIFS(Profile!$E$2:$E$17521,Profile!$B$2:$B$17521,$B78,Profile!$C$2:$C$17521,BH$8))*$C$9</f>
        <v>0</v>
      </c>
      <c r="BI78" s="193">
        <f>(SUMIFS(Profile!$E$2:$E$17521,Profile!$B$2:$B$17521,$B78,Profile!$C$2:$C$17521,BI$8))*$C$9</f>
        <v>0</v>
      </c>
      <c r="BJ78" s="193">
        <f>(SUMIFS(Profile!$E$2:$E$17521,Profile!$B$2:$B$17521,$B78,Profile!$C$2:$C$17521,BJ$8))*$C$9</f>
        <v>0</v>
      </c>
      <c r="BK78" s="193">
        <f>(SUMIFS(Profile!$E$2:$E$17521,Profile!$B$2:$B$17521,$B78,Profile!$C$2:$C$17521,BK$8))*$C$9</f>
        <v>0.00006627512139</v>
      </c>
      <c r="BL78" s="193">
        <f>(SUMIFS(Profile!$E$2:$E$17521,Profile!$B$2:$B$17521,$B78,Profile!$C$2:$C$17521,BL$8))*$C$9</f>
        <v>0.0003008987263</v>
      </c>
      <c r="BM78" s="193">
        <f>(SUMIFS(Profile!$E$2:$E$17521,Profile!$B$2:$B$17521,$B78,Profile!$C$2:$C$17521,BM$8))*$C$9</f>
        <v>0.001251970906</v>
      </c>
      <c r="BN78" s="193">
        <f>(SUMIFS(Profile!$E$2:$E$17521,Profile!$B$2:$B$17521,$B78,Profile!$C$2:$C$17521,BN$8))*$C$9</f>
        <v>0.005753196547</v>
      </c>
      <c r="BO78" s="193">
        <f>(SUMIFS(Profile!$E$2:$E$17521,Profile!$B$2:$B$17521,$B78,Profile!$C$2:$C$17521,BO$8))*$C$9</f>
        <v>0.02235497304</v>
      </c>
      <c r="BP78" s="193">
        <f>(SUMIFS(Profile!$E$2:$E$17521,Profile!$B$2:$B$17521,$B78,Profile!$C$2:$C$17521,BP$8))*$C$9</f>
        <v>0.03807472917</v>
      </c>
      <c r="BQ78" s="193">
        <f>(SUMIFS(Profile!$E$2:$E$17521,Profile!$B$2:$B$17521,$B78,Profile!$C$2:$C$17521,BQ$8))*$C$9</f>
        <v>0.06590366463</v>
      </c>
      <c r="BR78" s="193">
        <f>(SUMIFS(Profile!$E$2:$E$17521,Profile!$B$2:$B$17521,$B78,Profile!$C$2:$C$17521,BR$8))*$C$9</f>
        <v>0.1074676389</v>
      </c>
      <c r="BS78" s="193">
        <f>(SUMIFS(Profile!$E$2:$E$17521,Profile!$B$2:$B$17521,$B78,Profile!$C$2:$C$17521,BS$8))*$C$9</f>
        <v>0.1439639425</v>
      </c>
      <c r="BT78" s="193">
        <f>(SUMIFS(Profile!$E$2:$E$17521,Profile!$B$2:$B$17521,$B78,Profile!$C$2:$C$17521,BT$8))*$C$9</f>
        <v>0.1770877822</v>
      </c>
      <c r="BU78" s="193">
        <f>(SUMIFS(Profile!$E$2:$E$17521,Profile!$B$2:$B$17521,$B78,Profile!$C$2:$C$17521,BU$8))*$C$9</f>
        <v>0.2184341524</v>
      </c>
      <c r="BV78" s="193">
        <f>(SUMIFS(Profile!$E$2:$E$17521,Profile!$B$2:$B$17521,$B78,Profile!$C$2:$C$17521,BV$8))*$C$9</f>
        <v>0.2821504973</v>
      </c>
      <c r="BW78" s="193">
        <f>(SUMIFS(Profile!$E$2:$E$17521,Profile!$B$2:$B$17521,$B78,Profile!$C$2:$C$17521,BW$8))*$C$9</f>
        <v>0.327701601</v>
      </c>
      <c r="BX78" s="193">
        <f>(SUMIFS(Profile!$E$2:$E$17521,Profile!$B$2:$B$17521,$B78,Profile!$C$2:$C$17521,BX$8))*$C$9</f>
        <v>0.3286388125</v>
      </c>
      <c r="BY78" s="193">
        <f>(SUMIFS(Profile!$E$2:$E$17521,Profile!$B$2:$B$17521,$B78,Profile!$C$2:$C$17521,BY$8))*$C$9</f>
        <v>0.3214293043</v>
      </c>
      <c r="BZ78" s="193">
        <f>(SUMIFS(Profile!$E$2:$E$17521,Profile!$B$2:$B$17521,$B78,Profile!$C$2:$C$17521,BZ$8))*$C$9</f>
        <v>0.3290848821</v>
      </c>
      <c r="CA78" s="193">
        <f>(SUMIFS(Profile!$E$2:$E$17521,Profile!$B$2:$B$17521,$B78,Profile!$C$2:$C$17521,CA$8))*$C$9</f>
        <v>0.3331752142</v>
      </c>
      <c r="CB78" s="193">
        <f>(SUMIFS(Profile!$E$2:$E$17521,Profile!$B$2:$B$17521,$B78,Profile!$C$2:$C$17521,CB$8))*$C$9</f>
        <v>0.3403318542</v>
      </c>
      <c r="CC78" s="193">
        <f>(SUMIFS(Profile!$E$2:$E$17521,Profile!$B$2:$B$17521,$B78,Profile!$C$2:$C$17521,CC$8))*$C$9</f>
        <v>0.3069184376</v>
      </c>
      <c r="CD78" s="193">
        <f>(SUMIFS(Profile!$E$2:$E$17521,Profile!$B$2:$B$17521,$B78,Profile!$C$2:$C$17521,CD$8))*$C$9</f>
        <v>0.2835030931</v>
      </c>
      <c r="CE78" s="193">
        <f>(SUMIFS(Profile!$E$2:$E$17521,Profile!$B$2:$B$17521,$B78,Profile!$C$2:$C$17521,CE$8))*$C$9</f>
        <v>0.2459363927</v>
      </c>
      <c r="CF78" s="193">
        <f>(SUMIFS(Profile!$E$2:$E$17521,Profile!$B$2:$B$17521,$B78,Profile!$C$2:$C$17521,CF$8))*$C$9</f>
        <v>0.1929454205</v>
      </c>
      <c r="CG78" s="193">
        <f>(SUMIFS(Profile!$E$2:$E$17521,Profile!$B$2:$B$17521,$B78,Profile!$C$2:$C$17521,CG$8))*$C$9</f>
        <v>0.1678351258</v>
      </c>
      <c r="CH78" s="193">
        <f>(SUMIFS(Profile!$E$2:$E$17521,Profile!$B$2:$B$17521,$B78,Profile!$C$2:$C$17521,CH$8))*$C$9</f>
        <v>0.1299613647</v>
      </c>
      <c r="CI78" s="193">
        <f>(SUMIFS(Profile!$E$2:$E$17521,Profile!$B$2:$B$17521,$B78,Profile!$C$2:$C$17521,CI$8))*$C$9</f>
        <v>0.113073089</v>
      </c>
      <c r="CJ78" s="193">
        <f>(SUMIFS(Profile!$E$2:$E$17521,Profile!$B$2:$B$17521,$B78,Profile!$C$2:$C$17521,CJ$8))*$C$9</f>
        <v>0.06408532719</v>
      </c>
      <c r="CK78" s="193">
        <f>(SUMIFS(Profile!$E$2:$E$17521,Profile!$B$2:$B$17521,$B78,Profile!$C$2:$C$17521,CK$8))*$C$9</f>
        <v>0.03776719294</v>
      </c>
      <c r="CL78" s="193">
        <f>(SUMIFS(Profile!$E$2:$E$17521,Profile!$B$2:$B$17521,$B78,Profile!$C$2:$C$17521,CL$8))*$C$9</f>
        <v>0.01345255961</v>
      </c>
      <c r="CM78" s="193">
        <f>(SUMIFS(Profile!$E$2:$E$17521,Profile!$B$2:$B$17521,$B78,Profile!$C$2:$C$17521,CM$8))*$C$9</f>
        <v>0.00590558095</v>
      </c>
      <c r="CN78" s="193">
        <f>(SUMIFS(Profile!$E$2:$E$17521,Profile!$B$2:$B$17521,$B78,Profile!$C$2:$C$17521,CN$8))*$C$9</f>
        <v>0.002462499705</v>
      </c>
      <c r="CO78" s="193">
        <f>(SUMIFS(Profile!$E$2:$E$17521,Profile!$B$2:$B$17521,$B78,Profile!$C$2:$C$17521,CO$8))*$C$9</f>
        <v>0.0005585815583</v>
      </c>
      <c r="CP78" s="193">
        <f>(SUMIFS(Profile!$E$2:$E$17521,Profile!$B$2:$B$17521,$B78,Profile!$C$2:$C$17521,CP$8))*$C$9</f>
        <v>0.0001651234168</v>
      </c>
      <c r="CQ78" s="193">
        <f>(SUMIFS(Profile!$E$2:$E$17521,Profile!$B$2:$B$17521,$B78,Profile!$C$2:$C$17521,CQ$8))*$C$9</f>
        <v>0.000007510374157</v>
      </c>
      <c r="CR78" s="193">
        <f>(SUMIFS(Profile!$E$2:$E$17521,Profile!$B$2:$B$17521,$B78,Profile!$C$2:$C$17521,CR$8))*$C$9</f>
        <v>0</v>
      </c>
      <c r="CS78" s="193">
        <f>(SUMIFS(Profile!$E$2:$E$17521,Profile!$B$2:$B$17521,$B78,Profile!$C$2:$C$17521,CS$8))*$C$9</f>
        <v>0</v>
      </c>
      <c r="CT78" s="193">
        <f>(SUMIFS(Profile!$E$2:$E$17521,Profile!$B$2:$B$17521,$B78,Profile!$C$2:$C$17521,CT$8))*$C$9</f>
        <v>0</v>
      </c>
      <c r="CU78" s="193">
        <f>(SUMIFS(Profile!$E$2:$E$17521,Profile!$B$2:$B$17521,$B78,Profile!$C$2:$C$17521,CU$8))*$C$9</f>
        <v>0</v>
      </c>
      <c r="CV78" s="193">
        <f>(SUMIFS(Profile!$E$2:$E$17521,Profile!$B$2:$B$17521,$B78,Profile!$C$2:$C$17521,CV$8))*$C$9</f>
        <v>0</v>
      </c>
      <c r="CW78" s="193">
        <f>(SUMIFS(Profile!$E$2:$E$17521,Profile!$B$2:$B$17521,$B78,Profile!$C$2:$C$17521,CW$8))*$C$9</f>
        <v>0</v>
      </c>
      <c r="CX78" s="193">
        <f t="shared" si="17"/>
        <v>0.7644662882</v>
      </c>
      <c r="CY78" s="193">
        <f t="shared" ref="CY78:ET78" si="352">MAX(BB78-E78,0)</f>
        <v>0</v>
      </c>
      <c r="CZ78" s="193">
        <f t="shared" si="352"/>
        <v>0</v>
      </c>
      <c r="DA78" s="193">
        <f t="shared" si="352"/>
        <v>0</v>
      </c>
      <c r="DB78" s="193">
        <f t="shared" si="352"/>
        <v>0</v>
      </c>
      <c r="DC78" s="193">
        <f t="shared" si="352"/>
        <v>0</v>
      </c>
      <c r="DD78" s="193">
        <f t="shared" si="352"/>
        <v>0</v>
      </c>
      <c r="DE78" s="193">
        <f t="shared" si="352"/>
        <v>0</v>
      </c>
      <c r="DF78" s="193">
        <f t="shared" si="352"/>
        <v>0</v>
      </c>
      <c r="DG78" s="193">
        <f t="shared" si="352"/>
        <v>0</v>
      </c>
      <c r="DH78" s="193">
        <f t="shared" si="352"/>
        <v>0</v>
      </c>
      <c r="DI78" s="193">
        <f t="shared" si="352"/>
        <v>0</v>
      </c>
      <c r="DJ78" s="193">
        <f t="shared" si="352"/>
        <v>0</v>
      </c>
      <c r="DK78" s="193">
        <f t="shared" si="352"/>
        <v>0</v>
      </c>
      <c r="DL78" s="193">
        <f t="shared" si="352"/>
        <v>0</v>
      </c>
      <c r="DM78" s="193">
        <f t="shared" si="352"/>
        <v>0</v>
      </c>
      <c r="DN78" s="193">
        <f t="shared" si="352"/>
        <v>0</v>
      </c>
      <c r="DO78" s="193">
        <f t="shared" si="352"/>
        <v>0</v>
      </c>
      <c r="DP78" s="193">
        <f t="shared" si="352"/>
        <v>0</v>
      </c>
      <c r="DQ78" s="193">
        <f t="shared" si="352"/>
        <v>0</v>
      </c>
      <c r="DR78" s="193">
        <f t="shared" si="352"/>
        <v>0</v>
      </c>
      <c r="DS78" s="193">
        <f t="shared" si="352"/>
        <v>0.04017694388</v>
      </c>
      <c r="DT78" s="193">
        <f t="shared" si="352"/>
        <v>0.08733052145</v>
      </c>
      <c r="DU78" s="193">
        <f t="shared" si="352"/>
        <v>0.09587948384</v>
      </c>
      <c r="DV78" s="193">
        <f t="shared" si="352"/>
        <v>0.09067306791</v>
      </c>
      <c r="DW78" s="193">
        <f t="shared" si="352"/>
        <v>0.09111751332</v>
      </c>
      <c r="DX78" s="193">
        <f t="shared" si="352"/>
        <v>0.09480722701</v>
      </c>
      <c r="DY78" s="193">
        <f t="shared" si="352"/>
        <v>0.107973144</v>
      </c>
      <c r="DZ78" s="193">
        <f t="shared" si="352"/>
        <v>0.07896653047</v>
      </c>
      <c r="EA78" s="193">
        <f t="shared" si="352"/>
        <v>0.05955737068</v>
      </c>
      <c r="EB78" s="193">
        <f t="shared" si="352"/>
        <v>0.01798448563</v>
      </c>
      <c r="EC78" s="193">
        <f t="shared" si="352"/>
        <v>0</v>
      </c>
      <c r="ED78" s="193">
        <f t="shared" si="352"/>
        <v>0</v>
      </c>
      <c r="EE78" s="193">
        <f t="shared" si="352"/>
        <v>0</v>
      </c>
      <c r="EF78" s="193">
        <f t="shared" si="352"/>
        <v>0</v>
      </c>
      <c r="EG78" s="193">
        <f t="shared" si="352"/>
        <v>0</v>
      </c>
      <c r="EH78" s="193">
        <f t="shared" si="352"/>
        <v>0</v>
      </c>
      <c r="EI78" s="193">
        <f t="shared" si="352"/>
        <v>0</v>
      </c>
      <c r="EJ78" s="193">
        <f t="shared" si="352"/>
        <v>0</v>
      </c>
      <c r="EK78" s="193">
        <f t="shared" si="352"/>
        <v>0</v>
      </c>
      <c r="EL78" s="193">
        <f t="shared" si="352"/>
        <v>0</v>
      </c>
      <c r="EM78" s="193">
        <f t="shared" si="352"/>
        <v>0</v>
      </c>
      <c r="EN78" s="193">
        <f t="shared" si="352"/>
        <v>0</v>
      </c>
      <c r="EO78" s="193">
        <f t="shared" si="352"/>
        <v>0</v>
      </c>
      <c r="EP78" s="193">
        <f t="shared" si="352"/>
        <v>0</v>
      </c>
      <c r="EQ78" s="193">
        <f t="shared" si="352"/>
        <v>0</v>
      </c>
      <c r="ER78" s="193">
        <f t="shared" si="352"/>
        <v>0</v>
      </c>
      <c r="ES78" s="193">
        <f t="shared" si="352"/>
        <v>0</v>
      </c>
      <c r="ET78" s="193">
        <f t="shared" si="352"/>
        <v>0</v>
      </c>
      <c r="EU78" s="193">
        <f t="shared" si="19"/>
        <v>3.843282401</v>
      </c>
      <c r="EV78" s="193">
        <f t="shared" ref="EV78:GQ78" si="353">BB78-CY78</f>
        <v>0</v>
      </c>
      <c r="EW78" s="193">
        <f t="shared" si="353"/>
        <v>0</v>
      </c>
      <c r="EX78" s="193">
        <f t="shared" si="353"/>
        <v>0</v>
      </c>
      <c r="EY78" s="193">
        <f t="shared" si="353"/>
        <v>0</v>
      </c>
      <c r="EZ78" s="193">
        <f t="shared" si="353"/>
        <v>0</v>
      </c>
      <c r="FA78" s="193">
        <f t="shared" si="353"/>
        <v>0</v>
      </c>
      <c r="FB78" s="193">
        <f t="shared" si="353"/>
        <v>0</v>
      </c>
      <c r="FC78" s="193">
        <f t="shared" si="353"/>
        <v>0</v>
      </c>
      <c r="FD78" s="193">
        <f t="shared" si="353"/>
        <v>0</v>
      </c>
      <c r="FE78" s="193">
        <f t="shared" si="353"/>
        <v>0.00006627512139</v>
      </c>
      <c r="FF78" s="193">
        <f t="shared" si="353"/>
        <v>0.0003008987263</v>
      </c>
      <c r="FG78" s="193">
        <f t="shared" si="353"/>
        <v>0.001251970906</v>
      </c>
      <c r="FH78" s="193">
        <f t="shared" si="353"/>
        <v>0.005753196547</v>
      </c>
      <c r="FI78" s="193">
        <f t="shared" si="353"/>
        <v>0.02235497304</v>
      </c>
      <c r="FJ78" s="193">
        <f t="shared" si="353"/>
        <v>0.03807472917</v>
      </c>
      <c r="FK78" s="193">
        <f t="shared" si="353"/>
        <v>0.06590366463</v>
      </c>
      <c r="FL78" s="193">
        <f t="shared" si="353"/>
        <v>0.1074676389</v>
      </c>
      <c r="FM78" s="193">
        <f t="shared" si="353"/>
        <v>0.1439639425</v>
      </c>
      <c r="FN78" s="193">
        <f t="shared" si="353"/>
        <v>0.1770877822</v>
      </c>
      <c r="FO78" s="193">
        <f t="shared" si="353"/>
        <v>0.2184341524</v>
      </c>
      <c r="FP78" s="193">
        <f t="shared" si="353"/>
        <v>0.2419735534</v>
      </c>
      <c r="FQ78" s="193">
        <f t="shared" si="353"/>
        <v>0.2403710795</v>
      </c>
      <c r="FR78" s="193">
        <f t="shared" si="353"/>
        <v>0.2327593287</v>
      </c>
      <c r="FS78" s="193">
        <f t="shared" si="353"/>
        <v>0.2307562363</v>
      </c>
      <c r="FT78" s="193">
        <f t="shared" si="353"/>
        <v>0.2379673687</v>
      </c>
      <c r="FU78" s="193">
        <f t="shared" si="353"/>
        <v>0.2383679872</v>
      </c>
      <c r="FV78" s="193">
        <f t="shared" si="353"/>
        <v>0.2323587102</v>
      </c>
      <c r="FW78" s="193">
        <f t="shared" si="353"/>
        <v>0.2279519071</v>
      </c>
      <c r="FX78" s="193">
        <f t="shared" si="353"/>
        <v>0.2239457224</v>
      </c>
      <c r="FY78" s="193">
        <f t="shared" si="353"/>
        <v>0.2279519071</v>
      </c>
      <c r="FZ78" s="193">
        <f t="shared" si="353"/>
        <v>0.1929454205</v>
      </c>
      <c r="GA78" s="193">
        <f t="shared" si="353"/>
        <v>0.1678351258</v>
      </c>
      <c r="GB78" s="193">
        <f t="shared" si="353"/>
        <v>0.1299613647</v>
      </c>
      <c r="GC78" s="193">
        <f t="shared" si="353"/>
        <v>0.113073089</v>
      </c>
      <c r="GD78" s="193">
        <f t="shared" si="353"/>
        <v>0.06408532719</v>
      </c>
      <c r="GE78" s="193">
        <f t="shared" si="353"/>
        <v>0.03776719294</v>
      </c>
      <c r="GF78" s="193">
        <f t="shared" si="353"/>
        <v>0.01345255961</v>
      </c>
      <c r="GG78" s="193">
        <f t="shared" si="353"/>
        <v>0.00590558095</v>
      </c>
      <c r="GH78" s="193">
        <f t="shared" si="353"/>
        <v>0.002462499705</v>
      </c>
      <c r="GI78" s="193">
        <f t="shared" si="353"/>
        <v>0.0005585815583</v>
      </c>
      <c r="GJ78" s="193">
        <f t="shared" si="353"/>
        <v>0.0001651234168</v>
      </c>
      <c r="GK78" s="193">
        <f t="shared" si="353"/>
        <v>0.000007510374157</v>
      </c>
      <c r="GL78" s="193">
        <f t="shared" si="353"/>
        <v>0</v>
      </c>
      <c r="GM78" s="193">
        <f t="shared" si="353"/>
        <v>0</v>
      </c>
      <c r="GN78" s="193">
        <f t="shared" si="353"/>
        <v>0</v>
      </c>
      <c r="GO78" s="193">
        <f t="shared" si="353"/>
        <v>0</v>
      </c>
      <c r="GP78" s="193">
        <f t="shared" si="353"/>
        <v>0</v>
      </c>
      <c r="GQ78" s="193">
        <f t="shared" si="353"/>
        <v>0</v>
      </c>
      <c r="GR78" s="193">
        <f t="shared" si="21"/>
        <v>7.656871281</v>
      </c>
      <c r="GS78" s="193">
        <f t="shared" ref="GS78:IN78" si="354">E78-EV78</f>
        <v>0.1622504787</v>
      </c>
      <c r="GT78" s="193">
        <f t="shared" si="354"/>
        <v>0.1446232662</v>
      </c>
      <c r="GU78" s="193">
        <f t="shared" si="354"/>
        <v>0.1358096599</v>
      </c>
      <c r="GV78" s="193">
        <f t="shared" si="354"/>
        <v>0.1298003829</v>
      </c>
      <c r="GW78" s="193">
        <f t="shared" si="354"/>
        <v>0.1225892506</v>
      </c>
      <c r="GX78" s="193">
        <f t="shared" si="354"/>
        <v>0.1201855398</v>
      </c>
      <c r="GY78" s="193">
        <f t="shared" si="354"/>
        <v>0.1205861582</v>
      </c>
      <c r="GZ78" s="193">
        <f t="shared" si="354"/>
        <v>0.1185830659</v>
      </c>
      <c r="HA78" s="193">
        <f t="shared" si="354"/>
        <v>0.1197849213</v>
      </c>
      <c r="HB78" s="193">
        <f t="shared" si="354"/>
        <v>0.1245260678</v>
      </c>
      <c r="HC78" s="193">
        <f t="shared" si="354"/>
        <v>0.1282976288</v>
      </c>
      <c r="HD78" s="193">
        <f t="shared" si="354"/>
        <v>0.1413682029</v>
      </c>
      <c r="HE78" s="193">
        <f t="shared" si="354"/>
        <v>0.1621059407</v>
      </c>
      <c r="HF78" s="193">
        <f t="shared" si="354"/>
        <v>0.1715443644</v>
      </c>
      <c r="HG78" s="193">
        <f t="shared" si="354"/>
        <v>0.1906784148</v>
      </c>
      <c r="HH78" s="193">
        <f t="shared" si="354"/>
        <v>0.1920946274</v>
      </c>
      <c r="HI78" s="193">
        <f t="shared" si="354"/>
        <v>0.1525337455</v>
      </c>
      <c r="HJ78" s="193">
        <f t="shared" si="354"/>
        <v>0.1196430081</v>
      </c>
      <c r="HK78" s="193">
        <f t="shared" si="354"/>
        <v>0.0821123652</v>
      </c>
      <c r="HL78" s="193">
        <f t="shared" si="354"/>
        <v>0.03635919192</v>
      </c>
      <c r="HM78" s="193">
        <f t="shared" si="354"/>
        <v>0</v>
      </c>
      <c r="HN78" s="193">
        <f t="shared" si="354"/>
        <v>0</v>
      </c>
      <c r="HO78" s="193">
        <f t="shared" si="354"/>
        <v>0</v>
      </c>
      <c r="HP78" s="193">
        <f t="shared" si="354"/>
        <v>0</v>
      </c>
      <c r="HQ78" s="193">
        <f t="shared" si="354"/>
        <v>0</v>
      </c>
      <c r="HR78" s="193">
        <f t="shared" si="354"/>
        <v>0</v>
      </c>
      <c r="HS78" s="193">
        <f t="shared" si="354"/>
        <v>0</v>
      </c>
      <c r="HT78" s="193">
        <f t="shared" si="354"/>
        <v>0</v>
      </c>
      <c r="HU78" s="193">
        <f t="shared" si="354"/>
        <v>0</v>
      </c>
      <c r="HV78" s="193">
        <f t="shared" si="354"/>
        <v>0</v>
      </c>
      <c r="HW78" s="193">
        <f t="shared" si="354"/>
        <v>0.0406151451</v>
      </c>
      <c r="HX78" s="193">
        <f t="shared" si="354"/>
        <v>0.07974708608</v>
      </c>
      <c r="HY78" s="193">
        <f t="shared" si="354"/>
        <v>0.1392542444</v>
      </c>
      <c r="HZ78" s="193">
        <f t="shared" si="354"/>
        <v>0.1873907604</v>
      </c>
      <c r="IA78" s="193">
        <f t="shared" si="354"/>
        <v>0.2840521197</v>
      </c>
      <c r="IB78" s="193">
        <f t="shared" si="354"/>
        <v>0.3416184943</v>
      </c>
      <c r="IC78" s="193">
        <f t="shared" si="354"/>
        <v>0.3920935134</v>
      </c>
      <c r="ID78" s="193">
        <f t="shared" si="354"/>
        <v>0.4030056872</v>
      </c>
      <c r="IE78" s="193">
        <f t="shared" si="354"/>
        <v>0.3965534923</v>
      </c>
      <c r="IF78" s="193">
        <f t="shared" si="354"/>
        <v>0.3852370011</v>
      </c>
      <c r="IG78" s="193">
        <f t="shared" si="354"/>
        <v>0.370807576</v>
      </c>
      <c r="IH78" s="193">
        <f t="shared" si="354"/>
        <v>0.3521361211</v>
      </c>
      <c r="II78" s="193">
        <f t="shared" si="354"/>
        <v>0.3381219852</v>
      </c>
      <c r="IJ78" s="193">
        <f t="shared" si="354"/>
        <v>0.3156873511</v>
      </c>
      <c r="IK78" s="193">
        <f t="shared" si="354"/>
        <v>0.2928520986</v>
      </c>
      <c r="IL78" s="193">
        <f t="shared" si="354"/>
        <v>0.2567964366</v>
      </c>
      <c r="IM78" s="193">
        <f t="shared" si="354"/>
        <v>0.2183370639</v>
      </c>
      <c r="IN78" s="193">
        <f t="shared" si="354"/>
        <v>0.1870888236</v>
      </c>
      <c r="IO78" s="193">
        <f t="shared" si="23"/>
        <v>0.7644662882</v>
      </c>
      <c r="IP78" s="193">
        <f t="shared" si="29"/>
        <v>0</v>
      </c>
      <c r="IQ78" s="193">
        <f t="shared" ref="IQ78:KK78" si="355">MAX((MIN(CZ78+IP78,$IO$7))-GT78,0)</f>
        <v>0</v>
      </c>
      <c r="IR78" s="193">
        <f t="shared" si="355"/>
        <v>0</v>
      </c>
      <c r="IS78" s="193">
        <f t="shared" si="355"/>
        <v>0</v>
      </c>
      <c r="IT78" s="193">
        <f t="shared" si="355"/>
        <v>0</v>
      </c>
      <c r="IU78" s="193">
        <f t="shared" si="355"/>
        <v>0</v>
      </c>
      <c r="IV78" s="193">
        <f t="shared" si="355"/>
        <v>0</v>
      </c>
      <c r="IW78" s="193">
        <f t="shared" si="355"/>
        <v>0</v>
      </c>
      <c r="IX78" s="193">
        <f t="shared" si="355"/>
        <v>0</v>
      </c>
      <c r="IY78" s="193">
        <f t="shared" si="355"/>
        <v>0</v>
      </c>
      <c r="IZ78" s="193">
        <f t="shared" si="355"/>
        <v>0</v>
      </c>
      <c r="JA78" s="193">
        <f t="shared" si="355"/>
        <v>0</v>
      </c>
      <c r="JB78" s="193">
        <f t="shared" si="355"/>
        <v>0</v>
      </c>
      <c r="JC78" s="193">
        <f t="shared" si="355"/>
        <v>0</v>
      </c>
      <c r="JD78" s="193">
        <f t="shared" si="355"/>
        <v>0</v>
      </c>
      <c r="JE78" s="193">
        <f t="shared" si="355"/>
        <v>0</v>
      </c>
      <c r="JF78" s="193">
        <f t="shared" si="355"/>
        <v>0</v>
      </c>
      <c r="JG78" s="193">
        <f t="shared" si="355"/>
        <v>0</v>
      </c>
      <c r="JH78" s="193">
        <f t="shared" si="355"/>
        <v>0</v>
      </c>
      <c r="JI78" s="193">
        <f t="shared" si="355"/>
        <v>0</v>
      </c>
      <c r="JJ78" s="193">
        <f t="shared" si="355"/>
        <v>0.04017694388</v>
      </c>
      <c r="JK78" s="193">
        <f t="shared" si="355"/>
        <v>0.1275074653</v>
      </c>
      <c r="JL78" s="193">
        <f t="shared" si="355"/>
        <v>0.2233869492</v>
      </c>
      <c r="JM78" s="193">
        <f t="shared" si="355"/>
        <v>0.3140600171</v>
      </c>
      <c r="JN78" s="193">
        <f t="shared" si="355"/>
        <v>0.4051775304</v>
      </c>
      <c r="JO78" s="193">
        <f t="shared" si="355"/>
        <v>0.4999847574</v>
      </c>
      <c r="JP78" s="193">
        <f t="shared" si="355"/>
        <v>0.6079579014</v>
      </c>
      <c r="JQ78" s="193">
        <f t="shared" si="355"/>
        <v>0.6869244319</v>
      </c>
      <c r="JR78" s="193">
        <f t="shared" si="355"/>
        <v>0.7464818025</v>
      </c>
      <c r="JS78" s="193">
        <f t="shared" si="355"/>
        <v>0.7644662882</v>
      </c>
      <c r="JT78" s="193">
        <f t="shared" si="355"/>
        <v>0.7238511431</v>
      </c>
      <c r="JU78" s="193">
        <f t="shared" si="355"/>
        <v>0.644104057</v>
      </c>
      <c r="JV78" s="193">
        <f t="shared" si="355"/>
        <v>0.5048498126</v>
      </c>
      <c r="JW78" s="193">
        <f t="shared" si="355"/>
        <v>0.3174590522</v>
      </c>
      <c r="JX78" s="193">
        <f t="shared" si="355"/>
        <v>0.03340693252</v>
      </c>
      <c r="JY78" s="193">
        <f t="shared" si="355"/>
        <v>0</v>
      </c>
      <c r="JZ78" s="193">
        <f t="shared" si="355"/>
        <v>0</v>
      </c>
      <c r="KA78" s="193">
        <f t="shared" si="355"/>
        <v>0</v>
      </c>
      <c r="KB78" s="193">
        <f t="shared" si="355"/>
        <v>0</v>
      </c>
      <c r="KC78" s="193">
        <f t="shared" si="355"/>
        <v>0</v>
      </c>
      <c r="KD78" s="193">
        <f t="shared" si="355"/>
        <v>0</v>
      </c>
      <c r="KE78" s="193">
        <f t="shared" si="355"/>
        <v>0</v>
      </c>
      <c r="KF78" s="193">
        <f t="shared" si="355"/>
        <v>0</v>
      </c>
      <c r="KG78" s="193">
        <f t="shared" si="355"/>
        <v>0</v>
      </c>
      <c r="KH78" s="193">
        <f t="shared" si="355"/>
        <v>0</v>
      </c>
      <c r="KI78" s="193">
        <f t="shared" si="355"/>
        <v>0</v>
      </c>
      <c r="KJ78" s="193">
        <f t="shared" si="355"/>
        <v>0</v>
      </c>
      <c r="KK78" s="193">
        <f t="shared" si="355"/>
        <v>0</v>
      </c>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row>
    <row r="79" ht="14.25" customHeight="1">
      <c r="A79" s="1">
        <v>3.0</v>
      </c>
      <c r="B79" s="1">
        <f t="shared" ref="B79:C79" si="356">B78+1</f>
        <v>69</v>
      </c>
      <c r="C79" s="267">
        <f t="shared" si="356"/>
        <v>43534</v>
      </c>
      <c r="D79" s="193">
        <f t="shared" si="15"/>
        <v>11.6119663</v>
      </c>
      <c r="E79" s="193">
        <f>(SUMIFS(Profile!$F$2:$F$17521,Profile!$B$2:$B$17521,$B79,Profile!$C$2:$C$17521,E$8))*$C$6</f>
        <v>0.1622504787</v>
      </c>
      <c r="F79" s="193">
        <f>(SUMIFS(Profile!$F$2:$F$17521,Profile!$B$2:$B$17521,$B79,Profile!$C$2:$C$17521,F$8))*$C$6</f>
        <v>0.14622574</v>
      </c>
      <c r="G79" s="193">
        <f>(SUMIFS(Profile!$F$2:$F$17521,Profile!$B$2:$B$17521,$B79,Profile!$C$2:$C$17521,G$8))*$C$6</f>
        <v>0.1370115153</v>
      </c>
      <c r="H79" s="193">
        <f>(SUMIFS(Profile!$F$2:$F$17521,Profile!$B$2:$B$17521,$B79,Profile!$C$2:$C$17521,H$8))*$C$6</f>
        <v>0.1293997645</v>
      </c>
      <c r="I79" s="193">
        <f>(SUMIFS(Profile!$F$2:$F$17521,Profile!$B$2:$B$17521,$B79,Profile!$C$2:$C$17521,I$8))*$C$6</f>
        <v>0.1249929614</v>
      </c>
      <c r="J79" s="193">
        <f>(SUMIFS(Profile!$F$2:$F$17521,Profile!$B$2:$B$17521,$B79,Profile!$C$2:$C$17521,J$8))*$C$6</f>
        <v>0.1217880136</v>
      </c>
      <c r="K79" s="193">
        <f>(SUMIFS(Profile!$F$2:$F$17521,Profile!$B$2:$B$17521,$B79,Profile!$C$2:$C$17521,K$8))*$C$6</f>
        <v>0.1217880136</v>
      </c>
      <c r="L79" s="193">
        <f>(SUMIFS(Profile!$F$2:$F$17521,Profile!$B$2:$B$17521,$B79,Profile!$C$2:$C$17521,L$8))*$C$6</f>
        <v>0.1197849213</v>
      </c>
      <c r="M79" s="193">
        <f>(SUMIFS(Profile!$F$2:$F$17521,Profile!$B$2:$B$17521,$B79,Profile!$C$2:$C$17521,M$8))*$C$6</f>
        <v>0.1209867767</v>
      </c>
      <c r="N79" s="193">
        <f>(SUMIFS(Profile!$F$2:$F$17521,Profile!$B$2:$B$17521,$B79,Profile!$C$2:$C$17521,N$8))*$C$6</f>
        <v>0.1269960537</v>
      </c>
      <c r="O79" s="193">
        <f>(SUMIFS(Profile!$F$2:$F$17521,Profile!$B$2:$B$17521,$B79,Profile!$C$2:$C$17521,O$8))*$C$6</f>
        <v>0.1306016199</v>
      </c>
      <c r="P79" s="193">
        <f>(SUMIFS(Profile!$F$2:$F$17521,Profile!$B$2:$B$17521,$B79,Profile!$C$2:$C$17521,P$8))*$C$6</f>
        <v>0.1414183185</v>
      </c>
      <c r="Q79" s="193">
        <f>(SUMIFS(Profile!$F$2:$F$17521,Profile!$B$2:$B$17521,$B79,Profile!$C$2:$C$17521,Q$8))*$C$6</f>
        <v>0.1706634665</v>
      </c>
      <c r="R79" s="193">
        <f>(SUMIFS(Profile!$F$2:$F$17521,Profile!$B$2:$B$17521,$B79,Profile!$C$2:$C$17521,R$8))*$C$6</f>
        <v>0.199507996</v>
      </c>
      <c r="S79" s="193">
        <f>(SUMIFS(Profile!$F$2:$F$17521,Profile!$B$2:$B$17521,$B79,Profile!$C$2:$C$17521,S$8))*$C$6</f>
        <v>0.2319580917</v>
      </c>
      <c r="T79" s="193">
        <f>(SUMIFS(Profile!$F$2:$F$17521,Profile!$B$2:$B$17521,$B79,Profile!$C$2:$C$17521,T$8))*$C$6</f>
        <v>0.2596007659</v>
      </c>
      <c r="U79" s="193">
        <f>(SUMIFS(Profile!$F$2:$F$17521,Profile!$B$2:$B$17521,$B79,Profile!$C$2:$C$17521,U$8))*$C$6</f>
        <v>0.2616038582</v>
      </c>
      <c r="V79" s="193">
        <f>(SUMIFS(Profile!$F$2:$F$17521,Profile!$B$2:$B$17521,$B79,Profile!$C$2:$C$17521,V$8))*$C$6</f>
        <v>0.2664112798</v>
      </c>
      <c r="W79" s="193">
        <f>(SUMIFS(Profile!$F$2:$F$17521,Profile!$B$2:$B$17521,$B79,Profile!$C$2:$C$17521,W$8))*$C$6</f>
        <v>0.2656100429</v>
      </c>
      <c r="X79" s="193">
        <f>(SUMIFS(Profile!$F$2:$F$17521,Profile!$B$2:$B$17521,$B79,Profile!$C$2:$C$17521,X$8))*$C$6</f>
        <v>0.258799529</v>
      </c>
      <c r="Y79" s="193">
        <f>(SUMIFS(Profile!$F$2:$F$17521,Profile!$B$2:$B$17521,$B79,Profile!$C$2:$C$17521,Y$8))*$C$6</f>
        <v>0.2491846858</v>
      </c>
      <c r="Z79" s="193">
        <f>(SUMIFS(Profile!$F$2:$F$17521,Profile!$B$2:$B$17521,$B79,Profile!$C$2:$C$17521,Z$8))*$C$6</f>
        <v>0.2435760273</v>
      </c>
      <c r="AA79" s="193">
        <f>(SUMIFS(Profile!$F$2:$F$17521,Profile!$B$2:$B$17521,$B79,Profile!$C$2:$C$17521,AA$8))*$C$6</f>
        <v>0.2351630395</v>
      </c>
      <c r="AB79" s="193">
        <f>(SUMIFS(Profile!$F$2:$F$17521,Profile!$B$2:$B$17521,$B79,Profile!$C$2:$C$17521,AB$8))*$C$6</f>
        <v>0.2319580917</v>
      </c>
      <c r="AC79" s="193">
        <f>(SUMIFS(Profile!$F$2:$F$17521,Profile!$B$2:$B$17521,$B79,Profile!$C$2:$C$17521,AC$8))*$C$6</f>
        <v>0.2367655133</v>
      </c>
      <c r="AD79" s="193">
        <f>(SUMIFS(Profile!$F$2:$F$17521,Profile!$B$2:$B$17521,$B79,Profile!$C$2:$C$17521,AD$8))*$C$6</f>
        <v>0.2391692241</v>
      </c>
      <c r="AE79" s="193">
        <f>(SUMIFS(Profile!$F$2:$F$17521,Profile!$B$2:$B$17521,$B79,Profile!$C$2:$C$17521,AE$8))*$C$6</f>
        <v>0.2359642764</v>
      </c>
      <c r="AF79" s="193">
        <f>(SUMIFS(Profile!$F$2:$F$17521,Profile!$B$2:$B$17521,$B79,Profile!$C$2:$C$17521,AF$8))*$C$6</f>
        <v>0.2311568548</v>
      </c>
      <c r="AG79" s="193">
        <f>(SUMIFS(Profile!$F$2:$F$17521,Profile!$B$2:$B$17521,$B79,Profile!$C$2:$C$17521,AG$8))*$C$6</f>
        <v>0.2303556179</v>
      </c>
      <c r="AH79" s="193">
        <f>(SUMIFS(Profile!$F$2:$F$17521,Profile!$B$2:$B$17521,$B79,Profile!$C$2:$C$17521,AH$8))*$C$6</f>
        <v>0.2367655133</v>
      </c>
      <c r="AI79" s="193">
        <f>(SUMIFS(Profile!$F$2:$F$17521,Profile!$B$2:$B$17521,$B79,Profile!$C$2:$C$17521,AI$8))*$C$6</f>
        <v>0.2391692241</v>
      </c>
      <c r="AJ79" s="193">
        <f>(SUMIFS(Profile!$F$2:$F$17521,Profile!$B$2:$B$17521,$B79,Profile!$C$2:$C$17521,AJ$8))*$C$6</f>
        <v>0.2535914889</v>
      </c>
      <c r="AK79" s="193">
        <f>(SUMIFS(Profile!$F$2:$F$17521,Profile!$B$2:$B$17521,$B79,Profile!$C$2:$C$17521,AK$8))*$C$6</f>
        <v>0.2740230307</v>
      </c>
      <c r="AL79" s="193">
        <f>(SUMIFS(Profile!$F$2:$F$17521,Profile!$B$2:$B$17521,$B79,Profile!$C$2:$C$17521,AL$8))*$C$6</f>
        <v>0.3032681787</v>
      </c>
      <c r="AM79" s="193">
        <f>(SUMIFS(Profile!$F$2:$F$17521,Profile!$B$2:$B$17521,$B79,Profile!$C$2:$C$17521,AM$8))*$C$6</f>
        <v>0.3513423946</v>
      </c>
      <c r="AN79" s="193">
        <f>(SUMIFS(Profile!$F$2:$F$17521,Profile!$B$2:$B$17521,$B79,Profile!$C$2:$C$17521,AN$8))*$C$6</f>
        <v>0.3809881611</v>
      </c>
      <c r="AO79" s="193">
        <f>(SUMIFS(Profile!$F$2:$F$17521,Profile!$B$2:$B$17521,$B79,Profile!$C$2:$C$17521,AO$8))*$C$6</f>
        <v>0.4061470007</v>
      </c>
      <c r="AP79" s="193">
        <f>(SUMIFS(Profile!$F$2:$F$17521,Profile!$B$2:$B$17521,$B79,Profile!$C$2:$C$17521,AP$8))*$C$6</f>
        <v>0.4104736801</v>
      </c>
      <c r="AQ79" s="193">
        <f>(SUMIFS(Profile!$F$2:$F$17521,Profile!$B$2:$B$17521,$B79,Profile!$C$2:$C$17521,AQ$8))*$C$6</f>
        <v>0.4017001357</v>
      </c>
      <c r="AR79" s="193">
        <f>(SUMIFS(Profile!$F$2:$F$17521,Profile!$B$2:$B$17521,$B79,Profile!$C$2:$C$17521,AR$8))*$C$6</f>
        <v>0.3837924903</v>
      </c>
      <c r="AS79" s="193">
        <f>(SUMIFS(Profile!$F$2:$F$17521,Profile!$B$2:$B$17521,$B79,Profile!$C$2:$C$17521,AS$8))*$C$6</f>
        <v>0.3713733179</v>
      </c>
      <c r="AT79" s="193">
        <f>(SUMIFS(Profile!$F$2:$F$17521,Profile!$B$2:$B$17521,$B79,Profile!$C$2:$C$17521,AT$8))*$C$6</f>
        <v>0.3533454869</v>
      </c>
      <c r="AU79" s="193">
        <f>(SUMIFS(Profile!$F$2:$F$17521,Profile!$B$2:$B$17521,$B79,Profile!$C$2:$C$17521,AU$8))*$C$6</f>
        <v>0.3369201298</v>
      </c>
      <c r="AV79" s="193">
        <f>(SUMIFS(Profile!$F$2:$F$17521,Profile!$B$2:$B$17521,$B79,Profile!$C$2:$C$17521,AV$8))*$C$6</f>
        <v>0.317289825</v>
      </c>
      <c r="AW79" s="193">
        <f>(SUMIFS(Profile!$F$2:$F$17521,Profile!$B$2:$B$17521,$B79,Profile!$C$2:$C$17521,AW$8))*$C$6</f>
        <v>0.294053954</v>
      </c>
      <c r="AX79" s="193">
        <f>(SUMIFS(Profile!$F$2:$F$17521,Profile!$B$2:$B$17521,$B79,Profile!$C$2:$C$17521,AX$8))*$C$6</f>
        <v>0.258799529</v>
      </c>
      <c r="AY79" s="193">
        <f>(SUMIFS(Profile!$F$2:$F$17521,Profile!$B$2:$B$17521,$B79,Profile!$C$2:$C$17521,AY$8))*$C$6</f>
        <v>0.2207407747</v>
      </c>
      <c r="AZ79" s="193">
        <f>(SUMIFS(Profile!$F$2:$F$17521,Profile!$B$2:$B$17521,$B79,Profile!$C$2:$C$17521,AZ$8))*$C$6</f>
        <v>0.187489442</v>
      </c>
      <c r="BA79" s="193">
        <f t="shared" si="16"/>
        <v>4.292166186</v>
      </c>
      <c r="BB79" s="193">
        <f>(SUMIFS(Profile!$E$2:$E$17521,Profile!$B$2:$B$17521,$B79,Profile!$C$2:$C$17521,BB$8))*$C$9</f>
        <v>0</v>
      </c>
      <c r="BC79" s="193">
        <f>(SUMIFS(Profile!$E$2:$E$17521,Profile!$B$2:$B$17521,$B79,Profile!$C$2:$C$17521,BC$8))*$C$9</f>
        <v>0</v>
      </c>
      <c r="BD79" s="193">
        <f>(SUMIFS(Profile!$E$2:$E$17521,Profile!$B$2:$B$17521,$B79,Profile!$C$2:$C$17521,BD$8))*$C$9</f>
        <v>0</v>
      </c>
      <c r="BE79" s="193">
        <f>(SUMIFS(Profile!$E$2:$E$17521,Profile!$B$2:$B$17521,$B79,Profile!$C$2:$C$17521,BE$8))*$C$9</f>
        <v>0</v>
      </c>
      <c r="BF79" s="193">
        <f>(SUMIFS(Profile!$E$2:$E$17521,Profile!$B$2:$B$17521,$B79,Profile!$C$2:$C$17521,BF$8))*$C$9</f>
        <v>0</v>
      </c>
      <c r="BG79" s="193">
        <f>(SUMIFS(Profile!$E$2:$E$17521,Profile!$B$2:$B$17521,$B79,Profile!$C$2:$C$17521,BG$8))*$C$9</f>
        <v>0</v>
      </c>
      <c r="BH79" s="193">
        <f>(SUMIFS(Profile!$E$2:$E$17521,Profile!$B$2:$B$17521,$B79,Profile!$C$2:$C$17521,BH$8))*$C$9</f>
        <v>0</v>
      </c>
      <c r="BI79" s="193">
        <f>(SUMIFS(Profile!$E$2:$E$17521,Profile!$B$2:$B$17521,$B79,Profile!$C$2:$C$17521,BI$8))*$C$9</f>
        <v>0</v>
      </c>
      <c r="BJ79" s="193">
        <f>(SUMIFS(Profile!$E$2:$E$17521,Profile!$B$2:$B$17521,$B79,Profile!$C$2:$C$17521,BJ$8))*$C$9</f>
        <v>0.000007417653488</v>
      </c>
      <c r="BK79" s="193">
        <f>(SUMIFS(Profile!$E$2:$E$17521,Profile!$B$2:$B$17521,$B79,Profile!$C$2:$C$17521,BK$8))*$C$9</f>
        <v>0.0001235200559</v>
      </c>
      <c r="BL79" s="193">
        <f>(SUMIFS(Profile!$E$2:$E$17521,Profile!$B$2:$B$17521,$B79,Profile!$C$2:$C$17521,BL$8))*$C$9</f>
        <v>0.0006625899605</v>
      </c>
      <c r="BM79" s="193">
        <f>(SUMIFS(Profile!$E$2:$E$17521,Profile!$B$2:$B$17521,$B79,Profile!$C$2:$C$17521,BM$8))*$C$9</f>
        <v>0.002455565811</v>
      </c>
      <c r="BN79" s="193">
        <f>(SUMIFS(Profile!$E$2:$E$17521,Profile!$B$2:$B$17521,$B79,Profile!$C$2:$C$17521,BN$8))*$C$9</f>
        <v>0.004976761731</v>
      </c>
      <c r="BO79" s="193">
        <f>(SUMIFS(Profile!$E$2:$E$17521,Profile!$B$2:$B$17521,$B79,Profile!$C$2:$C$17521,BO$8))*$C$9</f>
        <v>0.01138257693</v>
      </c>
      <c r="BP79" s="193">
        <f>(SUMIFS(Profile!$E$2:$E$17521,Profile!$B$2:$B$17521,$B79,Profile!$C$2:$C$17521,BP$8))*$C$9</f>
        <v>0.02314831819</v>
      </c>
      <c r="BQ79" s="193">
        <f>(SUMIFS(Profile!$E$2:$E$17521,Profile!$B$2:$B$17521,$B79,Profile!$C$2:$C$17521,BQ$8))*$C$9</f>
        <v>0.05005883156</v>
      </c>
      <c r="BR79" s="193">
        <f>(SUMIFS(Profile!$E$2:$E$17521,Profile!$B$2:$B$17521,$B79,Profile!$C$2:$C$17521,BR$8))*$C$9</f>
        <v>0.09026161488</v>
      </c>
      <c r="BS79" s="193">
        <f>(SUMIFS(Profile!$E$2:$E$17521,Profile!$B$2:$B$17521,$B79,Profile!$C$2:$C$17521,BS$8))*$C$9</f>
        <v>0.1282169927</v>
      </c>
      <c r="BT79" s="193">
        <f>(SUMIFS(Profile!$E$2:$E$17521,Profile!$B$2:$B$17521,$B79,Profile!$C$2:$C$17521,BT$8))*$C$9</f>
        <v>0.166557349</v>
      </c>
      <c r="BU79" s="193">
        <f>(SUMIFS(Profile!$E$2:$E$17521,Profile!$B$2:$B$17521,$B79,Profile!$C$2:$C$17521,BU$8))*$C$9</f>
        <v>0.1994058234</v>
      </c>
      <c r="BV79" s="193">
        <f>(SUMIFS(Profile!$E$2:$E$17521,Profile!$B$2:$B$17521,$B79,Profile!$C$2:$C$17521,BV$8))*$C$9</f>
        <v>0.2695912497</v>
      </c>
      <c r="BW79" s="193">
        <f>(SUMIFS(Profile!$E$2:$E$17521,Profile!$B$2:$B$17521,$B79,Profile!$C$2:$C$17521,BW$8))*$C$9</f>
        <v>0.284570135</v>
      </c>
      <c r="BX79" s="193">
        <f>(SUMIFS(Profile!$E$2:$E$17521,Profile!$B$2:$B$17521,$B79,Profile!$C$2:$C$17521,BX$8))*$C$9</f>
        <v>0.3078171894</v>
      </c>
      <c r="BY79" s="193">
        <f>(SUMIFS(Profile!$E$2:$E$17521,Profile!$B$2:$B$17521,$B79,Profile!$C$2:$C$17521,BY$8))*$C$9</f>
        <v>0.2832207442</v>
      </c>
      <c r="BZ79" s="193">
        <f>(SUMIFS(Profile!$E$2:$E$17521,Profile!$B$2:$B$17521,$B79,Profile!$C$2:$C$17521,BZ$8))*$C$9</f>
        <v>0.298057855</v>
      </c>
      <c r="CA79" s="193">
        <f>(SUMIFS(Profile!$E$2:$E$17521,Profile!$B$2:$B$17521,$B79,Profile!$C$2:$C$17521,CA$8))*$C$9</f>
        <v>0.3242504356</v>
      </c>
      <c r="CB79" s="193">
        <f>(SUMIFS(Profile!$E$2:$E$17521,Profile!$B$2:$B$17521,$B79,Profile!$C$2:$C$17521,CB$8))*$C$9</f>
        <v>0.3394997427</v>
      </c>
      <c r="CC79" s="193">
        <f>(SUMIFS(Profile!$E$2:$E$17521,Profile!$B$2:$B$17521,$B79,Profile!$C$2:$C$17521,CC$8))*$C$9</f>
        <v>0.2887902804</v>
      </c>
      <c r="CD79" s="193">
        <f>(SUMIFS(Profile!$E$2:$E$17521,Profile!$B$2:$B$17521,$B79,Profile!$C$2:$C$17521,CD$8))*$C$9</f>
        <v>0.2546482227</v>
      </c>
      <c r="CE79" s="193">
        <f>(SUMIFS(Profile!$E$2:$E$17521,Profile!$B$2:$B$17521,$B79,Profile!$C$2:$C$17521,CE$8))*$C$9</f>
        <v>0.246446838</v>
      </c>
      <c r="CF79" s="193">
        <f>(SUMIFS(Profile!$E$2:$E$17521,Profile!$B$2:$B$17521,$B79,Profile!$C$2:$C$17521,CF$8))*$C$9</f>
        <v>0.2135570158</v>
      </c>
      <c r="CG79" s="193">
        <f>(SUMIFS(Profile!$E$2:$E$17521,Profile!$B$2:$B$17521,$B79,Profile!$C$2:$C$17521,CG$8))*$C$9</f>
        <v>0.1812901542</v>
      </c>
      <c r="CH79" s="193">
        <f>(SUMIFS(Profile!$E$2:$E$17521,Profile!$B$2:$B$17521,$B79,Profile!$C$2:$C$17521,CH$8))*$C$9</f>
        <v>0.137660124</v>
      </c>
      <c r="CI79" s="193">
        <f>(SUMIFS(Profile!$E$2:$E$17521,Profile!$B$2:$B$17521,$B79,Profile!$C$2:$C$17521,CI$8))*$C$9</f>
        <v>0.09025647219</v>
      </c>
      <c r="CJ79" s="193">
        <f>(SUMIFS(Profile!$E$2:$E$17521,Profile!$B$2:$B$17521,$B79,Profile!$C$2:$C$17521,CJ$8))*$C$9</f>
        <v>0.05048963741</v>
      </c>
      <c r="CK79" s="193">
        <f>(SUMIFS(Profile!$E$2:$E$17521,Profile!$B$2:$B$17521,$B79,Profile!$C$2:$C$17521,CK$8))*$C$9</f>
        <v>0.03077469244</v>
      </c>
      <c r="CL79" s="193">
        <f>(SUMIFS(Profile!$E$2:$E$17521,Profile!$B$2:$B$17521,$B79,Profile!$C$2:$C$17521,CL$8))*$C$9</f>
        <v>0.007481187303</v>
      </c>
      <c r="CM79" s="193">
        <f>(SUMIFS(Profile!$E$2:$E$17521,Profile!$B$2:$B$17521,$B79,Profile!$C$2:$C$17521,CM$8))*$C$9</f>
        <v>0.003890236748</v>
      </c>
      <c r="CN79" s="193">
        <f>(SUMIFS(Profile!$E$2:$E$17521,Profile!$B$2:$B$17521,$B79,Profile!$C$2:$C$17521,CN$8))*$C$9</f>
        <v>0.001943263961</v>
      </c>
      <c r="CO79" s="193">
        <f>(SUMIFS(Profile!$E$2:$E$17521,Profile!$B$2:$B$17521,$B79,Profile!$C$2:$C$17521,CO$8))*$C$9</f>
        <v>0.000523912091</v>
      </c>
      <c r="CP79" s="193">
        <f>(SUMIFS(Profile!$E$2:$E$17521,Profile!$B$2:$B$17521,$B79,Profile!$C$2:$C$17521,CP$8))*$C$9</f>
        <v>0.0001270676293</v>
      </c>
      <c r="CQ79" s="193">
        <f>(SUMIFS(Profile!$E$2:$E$17521,Profile!$B$2:$B$17521,$B79,Profile!$C$2:$C$17521,CQ$8))*$C$9</f>
        <v>0.00002236785347</v>
      </c>
      <c r="CR79" s="193">
        <f>(SUMIFS(Profile!$E$2:$E$17521,Profile!$B$2:$B$17521,$B79,Profile!$C$2:$C$17521,CR$8))*$C$9</f>
        <v>0</v>
      </c>
      <c r="CS79" s="193">
        <f>(SUMIFS(Profile!$E$2:$E$17521,Profile!$B$2:$B$17521,$B79,Profile!$C$2:$C$17521,CS$8))*$C$9</f>
        <v>0</v>
      </c>
      <c r="CT79" s="193">
        <f>(SUMIFS(Profile!$E$2:$E$17521,Profile!$B$2:$B$17521,$B79,Profile!$C$2:$C$17521,CT$8))*$C$9</f>
        <v>0</v>
      </c>
      <c r="CU79" s="193">
        <f>(SUMIFS(Profile!$E$2:$E$17521,Profile!$B$2:$B$17521,$B79,Profile!$C$2:$C$17521,CU$8))*$C$9</f>
        <v>0</v>
      </c>
      <c r="CV79" s="193">
        <f>(SUMIFS(Profile!$E$2:$E$17521,Profile!$B$2:$B$17521,$B79,Profile!$C$2:$C$17521,CV$8))*$C$9</f>
        <v>0</v>
      </c>
      <c r="CW79" s="193">
        <f>(SUMIFS(Profile!$E$2:$E$17521,Profile!$B$2:$B$17521,$B79,Profile!$C$2:$C$17521,CW$8))*$C$9</f>
        <v>0</v>
      </c>
      <c r="CX79" s="193">
        <f t="shared" si="17"/>
        <v>0.5268338485</v>
      </c>
      <c r="CY79" s="193">
        <f t="shared" ref="CY79:ET79" si="357">MAX(BB79-E79,0)</f>
        <v>0</v>
      </c>
      <c r="CZ79" s="193">
        <f t="shared" si="357"/>
        <v>0</v>
      </c>
      <c r="DA79" s="193">
        <f t="shared" si="357"/>
        <v>0</v>
      </c>
      <c r="DB79" s="193">
        <f t="shared" si="357"/>
        <v>0</v>
      </c>
      <c r="DC79" s="193">
        <f t="shared" si="357"/>
        <v>0</v>
      </c>
      <c r="DD79" s="193">
        <f t="shared" si="357"/>
        <v>0</v>
      </c>
      <c r="DE79" s="193">
        <f t="shared" si="357"/>
        <v>0</v>
      </c>
      <c r="DF79" s="193">
        <f t="shared" si="357"/>
        <v>0</v>
      </c>
      <c r="DG79" s="193">
        <f t="shared" si="357"/>
        <v>0</v>
      </c>
      <c r="DH79" s="193">
        <f t="shared" si="357"/>
        <v>0</v>
      </c>
      <c r="DI79" s="193">
        <f t="shared" si="357"/>
        <v>0</v>
      </c>
      <c r="DJ79" s="193">
        <f t="shared" si="357"/>
        <v>0</v>
      </c>
      <c r="DK79" s="193">
        <f t="shared" si="357"/>
        <v>0</v>
      </c>
      <c r="DL79" s="193">
        <f t="shared" si="357"/>
        <v>0</v>
      </c>
      <c r="DM79" s="193">
        <f t="shared" si="357"/>
        <v>0</v>
      </c>
      <c r="DN79" s="193">
        <f t="shared" si="357"/>
        <v>0</v>
      </c>
      <c r="DO79" s="193">
        <f t="shared" si="357"/>
        <v>0</v>
      </c>
      <c r="DP79" s="193">
        <f t="shared" si="357"/>
        <v>0</v>
      </c>
      <c r="DQ79" s="193">
        <f t="shared" si="357"/>
        <v>0</v>
      </c>
      <c r="DR79" s="193">
        <f t="shared" si="357"/>
        <v>0</v>
      </c>
      <c r="DS79" s="193">
        <f t="shared" si="357"/>
        <v>0.02040656395</v>
      </c>
      <c r="DT79" s="193">
        <f t="shared" si="357"/>
        <v>0.04099410771</v>
      </c>
      <c r="DU79" s="193">
        <f t="shared" si="357"/>
        <v>0.07265414996</v>
      </c>
      <c r="DV79" s="193">
        <f t="shared" si="357"/>
        <v>0.05126265247</v>
      </c>
      <c r="DW79" s="193">
        <f t="shared" si="357"/>
        <v>0.06129234161</v>
      </c>
      <c r="DX79" s="193">
        <f t="shared" si="357"/>
        <v>0.08508121151</v>
      </c>
      <c r="DY79" s="193">
        <f t="shared" si="357"/>
        <v>0.1035354663</v>
      </c>
      <c r="DZ79" s="193">
        <f t="shared" si="357"/>
        <v>0.05763342554</v>
      </c>
      <c r="EA79" s="193">
        <f t="shared" si="357"/>
        <v>0.02429260479</v>
      </c>
      <c r="EB79" s="193">
        <f t="shared" si="357"/>
        <v>0.009681324671</v>
      </c>
      <c r="EC79" s="193">
        <f t="shared" si="357"/>
        <v>0</v>
      </c>
      <c r="ED79" s="193">
        <f t="shared" si="357"/>
        <v>0</v>
      </c>
      <c r="EE79" s="193">
        <f t="shared" si="357"/>
        <v>0</v>
      </c>
      <c r="EF79" s="193">
        <f t="shared" si="357"/>
        <v>0</v>
      </c>
      <c r="EG79" s="193">
        <f t="shared" si="357"/>
        <v>0</v>
      </c>
      <c r="EH79" s="193">
        <f t="shared" si="357"/>
        <v>0</v>
      </c>
      <c r="EI79" s="193">
        <f t="shared" si="357"/>
        <v>0</v>
      </c>
      <c r="EJ79" s="193">
        <f t="shared" si="357"/>
        <v>0</v>
      </c>
      <c r="EK79" s="193">
        <f t="shared" si="357"/>
        <v>0</v>
      </c>
      <c r="EL79" s="193">
        <f t="shared" si="357"/>
        <v>0</v>
      </c>
      <c r="EM79" s="193">
        <f t="shared" si="357"/>
        <v>0</v>
      </c>
      <c r="EN79" s="193">
        <f t="shared" si="357"/>
        <v>0</v>
      </c>
      <c r="EO79" s="193">
        <f t="shared" si="357"/>
        <v>0</v>
      </c>
      <c r="EP79" s="193">
        <f t="shared" si="357"/>
        <v>0</v>
      </c>
      <c r="EQ79" s="193">
        <f t="shared" si="357"/>
        <v>0</v>
      </c>
      <c r="ER79" s="193">
        <f t="shared" si="357"/>
        <v>0</v>
      </c>
      <c r="ES79" s="193">
        <f t="shared" si="357"/>
        <v>0</v>
      </c>
      <c r="ET79" s="193">
        <f t="shared" si="357"/>
        <v>0</v>
      </c>
      <c r="EU79" s="193">
        <f t="shared" si="19"/>
        <v>3.765332338</v>
      </c>
      <c r="EV79" s="193">
        <f t="shared" ref="EV79:GQ79" si="358">BB79-CY79</f>
        <v>0</v>
      </c>
      <c r="EW79" s="193">
        <f t="shared" si="358"/>
        <v>0</v>
      </c>
      <c r="EX79" s="193">
        <f t="shared" si="358"/>
        <v>0</v>
      </c>
      <c r="EY79" s="193">
        <f t="shared" si="358"/>
        <v>0</v>
      </c>
      <c r="EZ79" s="193">
        <f t="shared" si="358"/>
        <v>0</v>
      </c>
      <c r="FA79" s="193">
        <f t="shared" si="358"/>
        <v>0</v>
      </c>
      <c r="FB79" s="193">
        <f t="shared" si="358"/>
        <v>0</v>
      </c>
      <c r="FC79" s="193">
        <f t="shared" si="358"/>
        <v>0</v>
      </c>
      <c r="FD79" s="193">
        <f t="shared" si="358"/>
        <v>0.000007417653488</v>
      </c>
      <c r="FE79" s="193">
        <f t="shared" si="358"/>
        <v>0.0001235200559</v>
      </c>
      <c r="FF79" s="193">
        <f t="shared" si="358"/>
        <v>0.0006625899605</v>
      </c>
      <c r="FG79" s="193">
        <f t="shared" si="358"/>
        <v>0.002455565811</v>
      </c>
      <c r="FH79" s="193">
        <f t="shared" si="358"/>
        <v>0.004976761731</v>
      </c>
      <c r="FI79" s="193">
        <f t="shared" si="358"/>
        <v>0.01138257693</v>
      </c>
      <c r="FJ79" s="193">
        <f t="shared" si="358"/>
        <v>0.02314831819</v>
      </c>
      <c r="FK79" s="193">
        <f t="shared" si="358"/>
        <v>0.05005883156</v>
      </c>
      <c r="FL79" s="193">
        <f t="shared" si="358"/>
        <v>0.09026161488</v>
      </c>
      <c r="FM79" s="193">
        <f t="shared" si="358"/>
        <v>0.1282169927</v>
      </c>
      <c r="FN79" s="193">
        <f t="shared" si="358"/>
        <v>0.166557349</v>
      </c>
      <c r="FO79" s="193">
        <f t="shared" si="358"/>
        <v>0.1994058234</v>
      </c>
      <c r="FP79" s="193">
        <f t="shared" si="358"/>
        <v>0.2491846858</v>
      </c>
      <c r="FQ79" s="193">
        <f t="shared" si="358"/>
        <v>0.2435760273</v>
      </c>
      <c r="FR79" s="193">
        <f t="shared" si="358"/>
        <v>0.2351630395</v>
      </c>
      <c r="FS79" s="193">
        <f t="shared" si="358"/>
        <v>0.2319580917</v>
      </c>
      <c r="FT79" s="193">
        <f t="shared" si="358"/>
        <v>0.2367655133</v>
      </c>
      <c r="FU79" s="193">
        <f t="shared" si="358"/>
        <v>0.2391692241</v>
      </c>
      <c r="FV79" s="193">
        <f t="shared" si="358"/>
        <v>0.2359642764</v>
      </c>
      <c r="FW79" s="193">
        <f t="shared" si="358"/>
        <v>0.2311568548</v>
      </c>
      <c r="FX79" s="193">
        <f t="shared" si="358"/>
        <v>0.2303556179</v>
      </c>
      <c r="FY79" s="193">
        <f t="shared" si="358"/>
        <v>0.2367655133</v>
      </c>
      <c r="FZ79" s="193">
        <f t="shared" si="358"/>
        <v>0.2135570158</v>
      </c>
      <c r="GA79" s="193">
        <f t="shared" si="358"/>
        <v>0.1812901542</v>
      </c>
      <c r="GB79" s="193">
        <f t="shared" si="358"/>
        <v>0.137660124</v>
      </c>
      <c r="GC79" s="193">
        <f t="shared" si="358"/>
        <v>0.09025647219</v>
      </c>
      <c r="GD79" s="193">
        <f t="shared" si="358"/>
        <v>0.05048963741</v>
      </c>
      <c r="GE79" s="193">
        <f t="shared" si="358"/>
        <v>0.03077469244</v>
      </c>
      <c r="GF79" s="193">
        <f t="shared" si="358"/>
        <v>0.007481187303</v>
      </c>
      <c r="GG79" s="193">
        <f t="shared" si="358"/>
        <v>0.003890236748</v>
      </c>
      <c r="GH79" s="193">
        <f t="shared" si="358"/>
        <v>0.001943263961</v>
      </c>
      <c r="GI79" s="193">
        <f t="shared" si="358"/>
        <v>0.000523912091</v>
      </c>
      <c r="GJ79" s="193">
        <f t="shared" si="358"/>
        <v>0.0001270676293</v>
      </c>
      <c r="GK79" s="193">
        <f t="shared" si="358"/>
        <v>0.00002236785347</v>
      </c>
      <c r="GL79" s="193">
        <f t="shared" si="358"/>
        <v>0</v>
      </c>
      <c r="GM79" s="193">
        <f t="shared" si="358"/>
        <v>0</v>
      </c>
      <c r="GN79" s="193">
        <f t="shared" si="358"/>
        <v>0</v>
      </c>
      <c r="GO79" s="193">
        <f t="shared" si="358"/>
        <v>0</v>
      </c>
      <c r="GP79" s="193">
        <f t="shared" si="358"/>
        <v>0</v>
      </c>
      <c r="GQ79" s="193">
        <f t="shared" si="358"/>
        <v>0</v>
      </c>
      <c r="GR79" s="193">
        <f t="shared" si="21"/>
        <v>7.846633958</v>
      </c>
      <c r="GS79" s="193">
        <f t="shared" ref="GS79:IN79" si="359">E79-EV79</f>
        <v>0.1622504787</v>
      </c>
      <c r="GT79" s="193">
        <f t="shared" si="359"/>
        <v>0.14622574</v>
      </c>
      <c r="GU79" s="193">
        <f t="shared" si="359"/>
        <v>0.1370115153</v>
      </c>
      <c r="GV79" s="193">
        <f t="shared" si="359"/>
        <v>0.1293997645</v>
      </c>
      <c r="GW79" s="193">
        <f t="shared" si="359"/>
        <v>0.1249929614</v>
      </c>
      <c r="GX79" s="193">
        <f t="shared" si="359"/>
        <v>0.1217880136</v>
      </c>
      <c r="GY79" s="193">
        <f t="shared" si="359"/>
        <v>0.1217880136</v>
      </c>
      <c r="GZ79" s="193">
        <f t="shared" si="359"/>
        <v>0.1197849213</v>
      </c>
      <c r="HA79" s="193">
        <f t="shared" si="359"/>
        <v>0.120979359</v>
      </c>
      <c r="HB79" s="193">
        <f t="shared" si="359"/>
        <v>0.1268725336</v>
      </c>
      <c r="HC79" s="193">
        <f t="shared" si="359"/>
        <v>0.1299390299</v>
      </c>
      <c r="HD79" s="193">
        <f t="shared" si="359"/>
        <v>0.1389627526</v>
      </c>
      <c r="HE79" s="193">
        <f t="shared" si="359"/>
        <v>0.1656867047</v>
      </c>
      <c r="HF79" s="193">
        <f t="shared" si="359"/>
        <v>0.1881254191</v>
      </c>
      <c r="HG79" s="193">
        <f t="shared" si="359"/>
        <v>0.2088097736</v>
      </c>
      <c r="HH79" s="193">
        <f t="shared" si="359"/>
        <v>0.2095419343</v>
      </c>
      <c r="HI79" s="193">
        <f t="shared" si="359"/>
        <v>0.1713422433</v>
      </c>
      <c r="HJ79" s="193">
        <f t="shared" si="359"/>
        <v>0.1381942871</v>
      </c>
      <c r="HK79" s="193">
        <f t="shared" si="359"/>
        <v>0.0990526939</v>
      </c>
      <c r="HL79" s="193">
        <f t="shared" si="359"/>
        <v>0.05939370556</v>
      </c>
      <c r="HM79" s="193">
        <f t="shared" si="359"/>
        <v>0</v>
      </c>
      <c r="HN79" s="193">
        <f t="shared" si="359"/>
        <v>0</v>
      </c>
      <c r="HO79" s="193">
        <f t="shared" si="359"/>
        <v>0</v>
      </c>
      <c r="HP79" s="193">
        <f t="shared" si="359"/>
        <v>0</v>
      </c>
      <c r="HQ79" s="193">
        <f t="shared" si="359"/>
        <v>0</v>
      </c>
      <c r="HR79" s="193">
        <f t="shared" si="359"/>
        <v>0</v>
      </c>
      <c r="HS79" s="193">
        <f t="shared" si="359"/>
        <v>0</v>
      </c>
      <c r="HT79" s="193">
        <f t="shared" si="359"/>
        <v>0</v>
      </c>
      <c r="HU79" s="193">
        <f t="shared" si="359"/>
        <v>0</v>
      </c>
      <c r="HV79" s="193">
        <f t="shared" si="359"/>
        <v>0</v>
      </c>
      <c r="HW79" s="193">
        <f t="shared" si="359"/>
        <v>0.02561220833</v>
      </c>
      <c r="HX79" s="193">
        <f t="shared" si="359"/>
        <v>0.0723013347</v>
      </c>
      <c r="HY79" s="193">
        <f t="shared" si="359"/>
        <v>0.1363629067</v>
      </c>
      <c r="HZ79" s="193">
        <f t="shared" si="359"/>
        <v>0.2130117065</v>
      </c>
      <c r="IA79" s="193">
        <f t="shared" si="359"/>
        <v>0.3008527572</v>
      </c>
      <c r="IB79" s="193">
        <f t="shared" si="359"/>
        <v>0.3502134686</v>
      </c>
      <c r="IC79" s="193">
        <f t="shared" si="359"/>
        <v>0.3986658134</v>
      </c>
      <c r="ID79" s="193">
        <f t="shared" si="359"/>
        <v>0.4065834434</v>
      </c>
      <c r="IE79" s="193">
        <f t="shared" si="359"/>
        <v>0.3997568718</v>
      </c>
      <c r="IF79" s="193">
        <f t="shared" si="359"/>
        <v>0.3832685782</v>
      </c>
      <c r="IG79" s="193">
        <f t="shared" si="359"/>
        <v>0.3712462502</v>
      </c>
      <c r="IH79" s="193">
        <f t="shared" si="359"/>
        <v>0.3533231191</v>
      </c>
      <c r="II79" s="193">
        <f t="shared" si="359"/>
        <v>0.3369201298</v>
      </c>
      <c r="IJ79" s="193">
        <f t="shared" si="359"/>
        <v>0.317289825</v>
      </c>
      <c r="IK79" s="193">
        <f t="shared" si="359"/>
        <v>0.294053954</v>
      </c>
      <c r="IL79" s="193">
        <f t="shared" si="359"/>
        <v>0.258799529</v>
      </c>
      <c r="IM79" s="193">
        <f t="shared" si="359"/>
        <v>0.2207407747</v>
      </c>
      <c r="IN79" s="193">
        <f t="shared" si="359"/>
        <v>0.187489442</v>
      </c>
      <c r="IO79" s="193">
        <f t="shared" si="23"/>
        <v>0.5268338485</v>
      </c>
      <c r="IP79" s="193">
        <f t="shared" si="29"/>
        <v>0</v>
      </c>
      <c r="IQ79" s="193">
        <f t="shared" ref="IQ79:KK79" si="360">MAX((MIN(CZ79+IP79,$IO$7))-GT79,0)</f>
        <v>0</v>
      </c>
      <c r="IR79" s="193">
        <f t="shared" si="360"/>
        <v>0</v>
      </c>
      <c r="IS79" s="193">
        <f t="shared" si="360"/>
        <v>0</v>
      </c>
      <c r="IT79" s="193">
        <f t="shared" si="360"/>
        <v>0</v>
      </c>
      <c r="IU79" s="193">
        <f t="shared" si="360"/>
        <v>0</v>
      </c>
      <c r="IV79" s="193">
        <f t="shared" si="360"/>
        <v>0</v>
      </c>
      <c r="IW79" s="193">
        <f t="shared" si="360"/>
        <v>0</v>
      </c>
      <c r="IX79" s="193">
        <f t="shared" si="360"/>
        <v>0</v>
      </c>
      <c r="IY79" s="193">
        <f t="shared" si="360"/>
        <v>0</v>
      </c>
      <c r="IZ79" s="193">
        <f t="shared" si="360"/>
        <v>0</v>
      </c>
      <c r="JA79" s="193">
        <f t="shared" si="360"/>
        <v>0</v>
      </c>
      <c r="JB79" s="193">
        <f t="shared" si="360"/>
        <v>0</v>
      </c>
      <c r="JC79" s="193">
        <f t="shared" si="360"/>
        <v>0</v>
      </c>
      <c r="JD79" s="193">
        <f t="shared" si="360"/>
        <v>0</v>
      </c>
      <c r="JE79" s="193">
        <f t="shared" si="360"/>
        <v>0</v>
      </c>
      <c r="JF79" s="193">
        <f t="shared" si="360"/>
        <v>0</v>
      </c>
      <c r="JG79" s="193">
        <f t="shared" si="360"/>
        <v>0</v>
      </c>
      <c r="JH79" s="193">
        <f t="shared" si="360"/>
        <v>0</v>
      </c>
      <c r="JI79" s="193">
        <f t="shared" si="360"/>
        <v>0</v>
      </c>
      <c r="JJ79" s="193">
        <f t="shared" si="360"/>
        <v>0.02040656395</v>
      </c>
      <c r="JK79" s="193">
        <f t="shared" si="360"/>
        <v>0.06140067166</v>
      </c>
      <c r="JL79" s="193">
        <f t="shared" si="360"/>
        <v>0.1340548216</v>
      </c>
      <c r="JM79" s="193">
        <f t="shared" si="360"/>
        <v>0.1853174741</v>
      </c>
      <c r="JN79" s="193">
        <f t="shared" si="360"/>
        <v>0.2466098157</v>
      </c>
      <c r="JO79" s="193">
        <f t="shared" si="360"/>
        <v>0.3316910272</v>
      </c>
      <c r="JP79" s="193">
        <f t="shared" si="360"/>
        <v>0.4352264935</v>
      </c>
      <c r="JQ79" s="193">
        <f t="shared" si="360"/>
        <v>0.4928599191</v>
      </c>
      <c r="JR79" s="193">
        <f t="shared" si="360"/>
        <v>0.5171525239</v>
      </c>
      <c r="JS79" s="193">
        <f t="shared" si="360"/>
        <v>0.5268338485</v>
      </c>
      <c r="JT79" s="193">
        <f t="shared" si="360"/>
        <v>0.5012216402</v>
      </c>
      <c r="JU79" s="193">
        <f t="shared" si="360"/>
        <v>0.4289203055</v>
      </c>
      <c r="JV79" s="193">
        <f t="shared" si="360"/>
        <v>0.2925573988</v>
      </c>
      <c r="JW79" s="193">
        <f t="shared" si="360"/>
        <v>0.07954569236</v>
      </c>
      <c r="JX79" s="193">
        <f t="shared" si="360"/>
        <v>0</v>
      </c>
      <c r="JY79" s="193">
        <f t="shared" si="360"/>
        <v>0</v>
      </c>
      <c r="JZ79" s="193">
        <f t="shared" si="360"/>
        <v>0</v>
      </c>
      <c r="KA79" s="193">
        <f t="shared" si="360"/>
        <v>0</v>
      </c>
      <c r="KB79" s="193">
        <f t="shared" si="360"/>
        <v>0</v>
      </c>
      <c r="KC79" s="193">
        <f t="shared" si="360"/>
        <v>0</v>
      </c>
      <c r="KD79" s="193">
        <f t="shared" si="360"/>
        <v>0</v>
      </c>
      <c r="KE79" s="193">
        <f t="shared" si="360"/>
        <v>0</v>
      </c>
      <c r="KF79" s="193">
        <f t="shared" si="360"/>
        <v>0</v>
      </c>
      <c r="KG79" s="193">
        <f t="shared" si="360"/>
        <v>0</v>
      </c>
      <c r="KH79" s="193">
        <f t="shared" si="360"/>
        <v>0</v>
      </c>
      <c r="KI79" s="193">
        <f t="shared" si="360"/>
        <v>0</v>
      </c>
      <c r="KJ79" s="193">
        <f t="shared" si="360"/>
        <v>0</v>
      </c>
      <c r="KK79" s="193">
        <f t="shared" si="360"/>
        <v>0</v>
      </c>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row>
    <row r="80" ht="14.25" customHeight="1">
      <c r="A80" s="1">
        <v>3.0</v>
      </c>
      <c r="B80" s="1">
        <f t="shared" ref="B80:C80" si="361">B79+1</f>
        <v>70</v>
      </c>
      <c r="C80" s="267">
        <f t="shared" si="361"/>
        <v>43535</v>
      </c>
      <c r="D80" s="193">
        <f t="shared" si="15"/>
        <v>11.75302406</v>
      </c>
      <c r="E80" s="193">
        <f>(SUMIFS(Profile!$F$2:$F$17521,Profile!$B$2:$B$17521,$B80,Profile!$C$2:$C$17521,E$8))*$C$6</f>
        <v>0.1654554264</v>
      </c>
      <c r="F80" s="193">
        <f>(SUMIFS(Profile!$F$2:$F$17521,Profile!$B$2:$B$17521,$B80,Profile!$C$2:$C$17521,F$8))*$C$6</f>
        <v>0.1514337801</v>
      </c>
      <c r="G80" s="193">
        <f>(SUMIFS(Profile!$F$2:$F$17521,Profile!$B$2:$B$17521,$B80,Profile!$C$2:$C$17521,G$8))*$C$6</f>
        <v>0.1418189369</v>
      </c>
      <c r="H80" s="193">
        <f>(SUMIFS(Profile!$F$2:$F$17521,Profile!$B$2:$B$17521,$B80,Profile!$C$2:$C$17521,H$8))*$C$6</f>
        <v>0.1338065676</v>
      </c>
      <c r="I80" s="193">
        <f>(SUMIFS(Profile!$F$2:$F$17521,Profile!$B$2:$B$17521,$B80,Profile!$C$2:$C$17521,I$8))*$C$6</f>
        <v>0.1269960537</v>
      </c>
      <c r="J80" s="193">
        <f>(SUMIFS(Profile!$F$2:$F$17521,Profile!$B$2:$B$17521,$B80,Profile!$C$2:$C$17521,J$8))*$C$6</f>
        <v>0.1225892506</v>
      </c>
      <c r="K80" s="193">
        <f>(SUMIFS(Profile!$F$2:$F$17521,Profile!$B$2:$B$17521,$B80,Profile!$C$2:$C$17521,K$8))*$C$6</f>
        <v>0.1225892506</v>
      </c>
      <c r="L80" s="193">
        <f>(SUMIFS(Profile!$F$2:$F$17521,Profile!$B$2:$B$17521,$B80,Profile!$C$2:$C$17521,L$8))*$C$6</f>
        <v>0.1213873952</v>
      </c>
      <c r="M80" s="193">
        <f>(SUMIFS(Profile!$F$2:$F$17521,Profile!$B$2:$B$17521,$B80,Profile!$C$2:$C$17521,M$8))*$C$6</f>
        <v>0.1217880136</v>
      </c>
      <c r="N80" s="193">
        <f>(SUMIFS(Profile!$F$2:$F$17521,Profile!$B$2:$B$17521,$B80,Profile!$C$2:$C$17521,N$8))*$C$6</f>
        <v>0.1277972906</v>
      </c>
      <c r="O80" s="193">
        <f>(SUMIFS(Profile!$F$2:$F$17521,Profile!$B$2:$B$17521,$B80,Profile!$C$2:$C$17521,O$8))*$C$6</f>
        <v>0.1310022383</v>
      </c>
      <c r="P80" s="193">
        <f>(SUMIFS(Profile!$F$2:$F$17521,Profile!$B$2:$B$17521,$B80,Profile!$C$2:$C$17521,P$8))*$C$6</f>
        <v>0.1410177</v>
      </c>
      <c r="Q80" s="193">
        <f>(SUMIFS(Profile!$F$2:$F$17521,Profile!$B$2:$B$17521,$B80,Profile!$C$2:$C$17521,Q$8))*$C$6</f>
        <v>0.1690609926</v>
      </c>
      <c r="R80" s="193">
        <f>(SUMIFS(Profile!$F$2:$F$17521,Profile!$B$2:$B$17521,$B80,Profile!$C$2:$C$17521,R$8))*$C$6</f>
        <v>0.1963030483</v>
      </c>
      <c r="S80" s="193">
        <f>(SUMIFS(Profile!$F$2:$F$17521,Profile!$B$2:$B$17521,$B80,Profile!$C$2:$C$17521,S$8))*$C$6</f>
        <v>0.2339611841</v>
      </c>
      <c r="T80" s="193">
        <f>(SUMIFS(Profile!$F$2:$F$17521,Profile!$B$2:$B$17521,$B80,Profile!$C$2:$C$17521,T$8))*$C$6</f>
        <v>0.2571970551</v>
      </c>
      <c r="U80" s="193">
        <f>(SUMIFS(Profile!$F$2:$F$17521,Profile!$B$2:$B$17521,$B80,Profile!$C$2:$C$17521,U$8))*$C$6</f>
        <v>0.2680137537</v>
      </c>
      <c r="V80" s="193">
        <f>(SUMIFS(Profile!$F$2:$F$17521,Profile!$B$2:$B$17521,$B80,Profile!$C$2:$C$17521,V$8))*$C$6</f>
        <v>0.2716193199</v>
      </c>
      <c r="W80" s="193">
        <f>(SUMIFS(Profile!$F$2:$F$17521,Profile!$B$2:$B$17521,$B80,Profile!$C$2:$C$17521,W$8))*$C$6</f>
        <v>0.270016846</v>
      </c>
      <c r="X80" s="193">
        <f>(SUMIFS(Profile!$F$2:$F$17521,Profile!$B$2:$B$17521,$B80,Profile!$C$2:$C$17521,X$8))*$C$6</f>
        <v>0.2672125167</v>
      </c>
      <c r="Y80" s="193">
        <f>(SUMIFS(Profile!$F$2:$F$17521,Profile!$B$2:$B$17521,$B80,Profile!$C$2:$C$17521,Y$8))*$C$6</f>
        <v>0.2616038582</v>
      </c>
      <c r="Z80" s="193">
        <f>(SUMIFS(Profile!$F$2:$F$17521,Profile!$B$2:$B$17521,$B80,Profile!$C$2:$C$17521,Z$8))*$C$6</f>
        <v>0.2551939628</v>
      </c>
      <c r="AA80" s="193">
        <f>(SUMIFS(Profile!$F$2:$F$17521,Profile!$B$2:$B$17521,$B80,Profile!$C$2:$C$17521,AA$8))*$C$6</f>
        <v>0.2511877781</v>
      </c>
      <c r="AB80" s="193">
        <f>(SUMIFS(Profile!$F$2:$F$17521,Profile!$B$2:$B$17521,$B80,Profile!$C$2:$C$17521,AB$8))*$C$6</f>
        <v>0.2503865412</v>
      </c>
      <c r="AC80" s="193">
        <f>(SUMIFS(Profile!$F$2:$F$17521,Profile!$B$2:$B$17521,$B80,Profile!$C$2:$C$17521,AC$8))*$C$6</f>
        <v>0.2559951997</v>
      </c>
      <c r="AD80" s="193">
        <f>(SUMIFS(Profile!$F$2:$F$17521,Profile!$B$2:$B$17521,$B80,Profile!$C$2:$C$17521,AD$8))*$C$6</f>
        <v>0.2551939628</v>
      </c>
      <c r="AE80" s="193">
        <f>(SUMIFS(Profile!$F$2:$F$17521,Profile!$B$2:$B$17521,$B80,Profile!$C$2:$C$17521,AE$8))*$C$6</f>
        <v>0.2515883966</v>
      </c>
      <c r="AF80" s="193">
        <f>(SUMIFS(Profile!$F$2:$F$17521,Profile!$B$2:$B$17521,$B80,Profile!$C$2:$C$17521,AF$8))*$C$6</f>
        <v>0.2451785011</v>
      </c>
      <c r="AG80" s="193">
        <f>(SUMIFS(Profile!$F$2:$F$17521,Profile!$B$2:$B$17521,$B80,Profile!$C$2:$C$17521,AG$8))*$C$6</f>
        <v>0.2395698426</v>
      </c>
      <c r="AH80" s="193">
        <f>(SUMIFS(Profile!$F$2:$F$17521,Profile!$B$2:$B$17521,$B80,Profile!$C$2:$C$17521,AH$8))*$C$6</f>
        <v>0.2423741719</v>
      </c>
      <c r="AI80" s="193">
        <f>(SUMIFS(Profile!$F$2:$F$17521,Profile!$B$2:$B$17521,$B80,Profile!$C$2:$C$17521,AI$8))*$C$6</f>
        <v>0.2455791196</v>
      </c>
      <c r="AJ80" s="193">
        <f>(SUMIFS(Profile!$F$2:$F$17521,Profile!$B$2:$B$17521,$B80,Profile!$C$2:$C$17521,AJ$8))*$C$6</f>
        <v>0.2583989105</v>
      </c>
      <c r="AK80" s="193">
        <f>(SUMIFS(Profile!$F$2:$F$17521,Profile!$B$2:$B$17521,$B80,Profile!$C$2:$C$17521,AK$8))*$C$6</f>
        <v>0.2768273599</v>
      </c>
      <c r="AL80" s="193">
        <f>(SUMIFS(Profile!$F$2:$F$17521,Profile!$B$2:$B$17521,$B80,Profile!$C$2:$C$17521,AL$8))*$C$6</f>
        <v>0.3016657048</v>
      </c>
      <c r="AM80" s="193">
        <f>(SUMIFS(Profile!$F$2:$F$17521,Profile!$B$2:$B$17521,$B80,Profile!$C$2:$C$17521,AM$8))*$C$6</f>
        <v>0.3337151821</v>
      </c>
      <c r="AN80" s="193">
        <f>(SUMIFS(Profile!$F$2:$F$17521,Profile!$B$2:$B$17521,$B80,Profile!$C$2:$C$17521,AN$8))*$C$6</f>
        <v>0.3693702255</v>
      </c>
      <c r="AO80" s="193">
        <f>(SUMIFS(Profile!$F$2:$F$17521,Profile!$B$2:$B$17521,$B80,Profile!$C$2:$C$17521,AO$8))*$C$6</f>
        <v>0.3978141366</v>
      </c>
      <c r="AP80" s="193">
        <f>(SUMIFS(Profile!$F$2:$F$17521,Profile!$B$2:$B$17521,$B80,Profile!$C$2:$C$17521,AP$8))*$C$6</f>
        <v>0.4067078666</v>
      </c>
      <c r="AQ80" s="193">
        <f>(SUMIFS(Profile!$F$2:$F$17521,Profile!$B$2:$B$17521,$B80,Profile!$C$2:$C$17521,AQ$8))*$C$6</f>
        <v>0.3934073335</v>
      </c>
      <c r="AR80" s="193">
        <f>(SUMIFS(Profile!$F$2:$F$17521,Profile!$B$2:$B$17521,$B80,Profile!$C$2:$C$17521,AR$8))*$C$6</f>
        <v>0.375780121</v>
      </c>
      <c r="AS80" s="193">
        <f>(SUMIFS(Profile!$F$2:$F$17521,Profile!$B$2:$B$17521,$B80,Profile!$C$2:$C$17521,AS$8))*$C$6</f>
        <v>0.3617584747</v>
      </c>
      <c r="AT80" s="193">
        <f>(SUMIFS(Profile!$F$2:$F$17521,Profile!$B$2:$B$17521,$B80,Profile!$C$2:$C$17521,AT$8))*$C$6</f>
        <v>0.3453331176</v>
      </c>
      <c r="AU80" s="193">
        <f>(SUMIFS(Profile!$F$2:$F$17521,Profile!$B$2:$B$17521,$B80,Profile!$C$2:$C$17521,AU$8))*$C$6</f>
        <v>0.3313114713</v>
      </c>
      <c r="AV80" s="193">
        <f>(SUMIFS(Profile!$F$2:$F$17521,Profile!$B$2:$B$17521,$B80,Profile!$C$2:$C$17521,AV$8))*$C$6</f>
        <v>0.3132836403</v>
      </c>
      <c r="AW80" s="193">
        <f>(SUMIFS(Profile!$F$2:$F$17521,Profile!$B$2:$B$17521,$B80,Profile!$C$2:$C$17521,AW$8))*$C$6</f>
        <v>0.2956564278</v>
      </c>
      <c r="AX80" s="193">
        <f>(SUMIFS(Profile!$F$2:$F$17521,Profile!$B$2:$B$17521,$B80,Profile!$C$2:$C$17521,AX$8))*$C$6</f>
        <v>0.2644081875</v>
      </c>
      <c r="AY80" s="193">
        <f>(SUMIFS(Profile!$F$2:$F$17521,Profile!$B$2:$B$17521,$B80,Profile!$C$2:$C$17521,AY$8))*$C$6</f>
        <v>0.2311568548</v>
      </c>
      <c r="AZ80" s="193">
        <f>(SUMIFS(Profile!$F$2:$F$17521,Profile!$B$2:$B$17521,$B80,Profile!$C$2:$C$17521,AZ$8))*$C$6</f>
        <v>0.2015110883</v>
      </c>
      <c r="BA80" s="193">
        <f t="shared" si="16"/>
        <v>7.656119028</v>
      </c>
      <c r="BB80" s="193">
        <f>(SUMIFS(Profile!$E$2:$E$17521,Profile!$B$2:$B$17521,$B80,Profile!$C$2:$C$17521,BB$8))*$C$9</f>
        <v>0</v>
      </c>
      <c r="BC80" s="193">
        <f>(SUMIFS(Profile!$E$2:$E$17521,Profile!$B$2:$B$17521,$B80,Profile!$C$2:$C$17521,BC$8))*$C$9</f>
        <v>0</v>
      </c>
      <c r="BD80" s="193">
        <f>(SUMIFS(Profile!$E$2:$E$17521,Profile!$B$2:$B$17521,$B80,Profile!$C$2:$C$17521,BD$8))*$C$9</f>
        <v>0</v>
      </c>
      <c r="BE80" s="193">
        <f>(SUMIFS(Profile!$E$2:$E$17521,Profile!$B$2:$B$17521,$B80,Profile!$C$2:$C$17521,BE$8))*$C$9</f>
        <v>0</v>
      </c>
      <c r="BF80" s="193">
        <f>(SUMIFS(Profile!$E$2:$E$17521,Profile!$B$2:$B$17521,$B80,Profile!$C$2:$C$17521,BF$8))*$C$9</f>
        <v>0</v>
      </c>
      <c r="BG80" s="193">
        <f>(SUMIFS(Profile!$E$2:$E$17521,Profile!$B$2:$B$17521,$B80,Profile!$C$2:$C$17521,BG$8))*$C$9</f>
        <v>0</v>
      </c>
      <c r="BH80" s="193">
        <f>(SUMIFS(Profile!$E$2:$E$17521,Profile!$B$2:$B$17521,$B80,Profile!$C$2:$C$17521,BH$8))*$C$9</f>
        <v>0</v>
      </c>
      <c r="BI80" s="193">
        <f>(SUMIFS(Profile!$E$2:$E$17521,Profile!$B$2:$B$17521,$B80,Profile!$C$2:$C$17521,BI$8))*$C$9</f>
        <v>0</v>
      </c>
      <c r="BJ80" s="193">
        <f>(SUMIFS(Profile!$E$2:$E$17521,Profile!$B$2:$B$17521,$B80,Profile!$C$2:$C$17521,BJ$8))*$C$9</f>
        <v>0</v>
      </c>
      <c r="BK80" s="193">
        <f>(SUMIFS(Profile!$E$2:$E$17521,Profile!$B$2:$B$17521,$B80,Profile!$C$2:$C$17521,BK$8))*$C$9</f>
        <v>0.00003950706749</v>
      </c>
      <c r="BL80" s="193">
        <f>(SUMIFS(Profile!$E$2:$E$17521,Profile!$B$2:$B$17521,$B80,Profile!$C$2:$C$17521,BL$8))*$C$9</f>
        <v>0.0004500580627</v>
      </c>
      <c r="BM80" s="193">
        <f>(SUMIFS(Profile!$E$2:$E$17521,Profile!$B$2:$B$17521,$B80,Profile!$C$2:$C$17521,BM$8))*$C$9</f>
        <v>0.001973579588</v>
      </c>
      <c r="BN80" s="193">
        <f>(SUMIFS(Profile!$E$2:$E$17521,Profile!$B$2:$B$17521,$B80,Profile!$C$2:$C$17521,BN$8))*$C$9</f>
        <v>0.007508439117</v>
      </c>
      <c r="BO80" s="193">
        <f>(SUMIFS(Profile!$E$2:$E$17521,Profile!$B$2:$B$17521,$B80,Profile!$C$2:$C$17521,BO$8))*$C$9</f>
        <v>0.01552136173</v>
      </c>
      <c r="BP80" s="193">
        <f>(SUMIFS(Profile!$E$2:$E$17521,Profile!$B$2:$B$17521,$B80,Profile!$C$2:$C$17521,BP$8))*$C$9</f>
        <v>0.04139422372</v>
      </c>
      <c r="BQ80" s="193">
        <f>(SUMIFS(Profile!$E$2:$E$17521,Profile!$B$2:$B$17521,$B80,Profile!$C$2:$C$17521,BQ$8))*$C$9</f>
        <v>0.09120562574</v>
      </c>
      <c r="BR80" s="193">
        <f>(SUMIFS(Profile!$E$2:$E$17521,Profile!$B$2:$B$17521,$B80,Profile!$C$2:$C$17521,BR$8))*$C$9</f>
        <v>0.1723930003</v>
      </c>
      <c r="BS80" s="193">
        <f>(SUMIFS(Profile!$E$2:$E$17521,Profile!$B$2:$B$17521,$B80,Profile!$C$2:$C$17521,BS$8))*$C$9</f>
        <v>0.2641745264</v>
      </c>
      <c r="BT80" s="193">
        <f>(SUMIFS(Profile!$E$2:$E$17521,Profile!$B$2:$B$17521,$B80,Profile!$C$2:$C$17521,BT$8))*$C$9</f>
        <v>0.3151985509</v>
      </c>
      <c r="BU80" s="193">
        <f>(SUMIFS(Profile!$E$2:$E$17521,Profile!$B$2:$B$17521,$B80,Profile!$C$2:$C$17521,BU$8))*$C$9</f>
        <v>0.3494104185</v>
      </c>
      <c r="BV80" s="193">
        <f>(SUMIFS(Profile!$E$2:$E$17521,Profile!$B$2:$B$17521,$B80,Profile!$C$2:$C$17521,BV$8))*$C$9</f>
        <v>0.4070019035</v>
      </c>
      <c r="BW80" s="193">
        <f>(SUMIFS(Profile!$E$2:$E$17521,Profile!$B$2:$B$17521,$B80,Profile!$C$2:$C$17521,BW$8))*$C$9</f>
        <v>0.5324216793</v>
      </c>
      <c r="BX80" s="193">
        <f>(SUMIFS(Profile!$E$2:$E$17521,Profile!$B$2:$B$17521,$B80,Profile!$C$2:$C$17521,BX$8))*$C$9</f>
        <v>0.5669607227</v>
      </c>
      <c r="BY80" s="193">
        <f>(SUMIFS(Profile!$E$2:$E$17521,Profile!$B$2:$B$17521,$B80,Profile!$C$2:$C$17521,BY$8))*$C$9</f>
        <v>0.6021925861</v>
      </c>
      <c r="BZ80" s="193">
        <f>(SUMIFS(Profile!$E$2:$E$17521,Profile!$B$2:$B$17521,$B80,Profile!$C$2:$C$17521,BZ$8))*$C$9</f>
        <v>0.5466481636</v>
      </c>
      <c r="CA80" s="193">
        <f>(SUMIFS(Profile!$E$2:$E$17521,Profile!$B$2:$B$17521,$B80,Profile!$C$2:$C$17521,CA$8))*$C$9</f>
        <v>0.5730092569</v>
      </c>
      <c r="CB80" s="193">
        <f>(SUMIFS(Profile!$E$2:$E$17521,Profile!$B$2:$B$17521,$B80,Profile!$C$2:$C$17521,CB$8))*$C$9</f>
        <v>0.6047960312</v>
      </c>
      <c r="CC80" s="193">
        <f>(SUMIFS(Profile!$E$2:$E$17521,Profile!$B$2:$B$17521,$B80,Profile!$C$2:$C$17521,CC$8))*$C$9</f>
        <v>0.5042754431</v>
      </c>
      <c r="CD80" s="193">
        <f>(SUMIFS(Profile!$E$2:$E$17521,Profile!$B$2:$B$17521,$B80,Profile!$C$2:$C$17521,CD$8))*$C$9</f>
        <v>0.4806346537</v>
      </c>
      <c r="CE80" s="193">
        <f>(SUMIFS(Profile!$E$2:$E$17521,Profile!$B$2:$B$17521,$B80,Profile!$C$2:$C$17521,CE$8))*$C$9</f>
        <v>0.4295072783</v>
      </c>
      <c r="CF80" s="193">
        <f>(SUMIFS(Profile!$E$2:$E$17521,Profile!$B$2:$B$17521,$B80,Profile!$C$2:$C$17521,CF$8))*$C$9</f>
        <v>0.3628814238</v>
      </c>
      <c r="CG80" s="193">
        <f>(SUMIFS(Profile!$E$2:$E$17521,Profile!$B$2:$B$17521,$B80,Profile!$C$2:$C$17521,CG$8))*$C$9</f>
        <v>0.2888597306</v>
      </c>
      <c r="CH80" s="193">
        <f>(SUMIFS(Profile!$E$2:$E$17521,Profile!$B$2:$B$17521,$B80,Profile!$C$2:$C$17521,CH$8))*$C$9</f>
        <v>0.2172804133</v>
      </c>
      <c r="CI80" s="193">
        <f>(SUMIFS(Profile!$E$2:$E$17521,Profile!$B$2:$B$17521,$B80,Profile!$C$2:$C$17521,CI$8))*$C$9</f>
        <v>0.1382948435</v>
      </c>
      <c r="CJ80" s="193">
        <f>(SUMIFS(Profile!$E$2:$E$17521,Profile!$B$2:$B$17521,$B80,Profile!$C$2:$C$17521,CJ$8))*$C$9</f>
        <v>0.08482358555</v>
      </c>
      <c r="CK80" s="193">
        <f>(SUMIFS(Profile!$E$2:$E$17521,Profile!$B$2:$B$17521,$B80,Profile!$C$2:$C$17521,CK$8))*$C$9</f>
        <v>0.03808648839</v>
      </c>
      <c r="CL80" s="193">
        <f>(SUMIFS(Profile!$E$2:$E$17521,Profile!$B$2:$B$17521,$B80,Profile!$C$2:$C$17521,CL$8))*$C$9</f>
        <v>0.01111390247</v>
      </c>
      <c r="CM80" s="193">
        <f>(SUMIFS(Profile!$E$2:$E$17521,Profile!$B$2:$B$17521,$B80,Profile!$C$2:$C$17521,CM$8))*$C$9</f>
        <v>0.005027395278</v>
      </c>
      <c r="CN80" s="193">
        <f>(SUMIFS(Profile!$E$2:$E$17521,Profile!$B$2:$B$17521,$B80,Profile!$C$2:$C$17521,CN$8))*$C$9</f>
        <v>0.002346719809</v>
      </c>
      <c r="CO80" s="193">
        <f>(SUMIFS(Profile!$E$2:$E$17521,Profile!$B$2:$B$17521,$B80,Profile!$C$2:$C$17521,CO$8))*$C$9</f>
        <v>0.0005766419321</v>
      </c>
      <c r="CP80" s="193">
        <f>(SUMIFS(Profile!$E$2:$E$17521,Profile!$B$2:$B$17521,$B80,Profile!$C$2:$C$17521,CP$8))*$C$9</f>
        <v>0.0001033633888</v>
      </c>
      <c r="CQ80" s="193">
        <f>(SUMIFS(Profile!$E$2:$E$17521,Profile!$B$2:$B$17521,$B80,Profile!$C$2:$C$17521,CQ$8))*$C$9</f>
        <v>0.000007510374157</v>
      </c>
      <c r="CR80" s="193">
        <f>(SUMIFS(Profile!$E$2:$E$17521,Profile!$B$2:$B$17521,$B80,Profile!$C$2:$C$17521,CR$8))*$C$9</f>
        <v>0</v>
      </c>
      <c r="CS80" s="193">
        <f>(SUMIFS(Profile!$E$2:$E$17521,Profile!$B$2:$B$17521,$B80,Profile!$C$2:$C$17521,CS$8))*$C$9</f>
        <v>0</v>
      </c>
      <c r="CT80" s="193">
        <f>(SUMIFS(Profile!$E$2:$E$17521,Profile!$B$2:$B$17521,$B80,Profile!$C$2:$C$17521,CT$8))*$C$9</f>
        <v>0</v>
      </c>
      <c r="CU80" s="193">
        <f>(SUMIFS(Profile!$E$2:$E$17521,Profile!$B$2:$B$17521,$B80,Profile!$C$2:$C$17521,CU$8))*$C$9</f>
        <v>0</v>
      </c>
      <c r="CV80" s="193">
        <f>(SUMIFS(Profile!$E$2:$E$17521,Profile!$B$2:$B$17521,$B80,Profile!$C$2:$C$17521,CV$8))*$C$9</f>
        <v>0</v>
      </c>
      <c r="CW80" s="193">
        <f>(SUMIFS(Profile!$E$2:$E$17521,Profile!$B$2:$B$17521,$B80,Profile!$C$2:$C$17521,CW$8))*$C$9</f>
        <v>0</v>
      </c>
      <c r="CX80" s="193">
        <f t="shared" si="17"/>
        <v>3.014318235</v>
      </c>
      <c r="CY80" s="193">
        <f t="shared" ref="CY80:ET80" si="362">MAX(BB80-E80,0)</f>
        <v>0</v>
      </c>
      <c r="CZ80" s="193">
        <f t="shared" si="362"/>
        <v>0</v>
      </c>
      <c r="DA80" s="193">
        <f t="shared" si="362"/>
        <v>0</v>
      </c>
      <c r="DB80" s="193">
        <f t="shared" si="362"/>
        <v>0</v>
      </c>
      <c r="DC80" s="193">
        <f t="shared" si="362"/>
        <v>0</v>
      </c>
      <c r="DD80" s="193">
        <f t="shared" si="362"/>
        <v>0</v>
      </c>
      <c r="DE80" s="193">
        <f t="shared" si="362"/>
        <v>0</v>
      </c>
      <c r="DF80" s="193">
        <f t="shared" si="362"/>
        <v>0</v>
      </c>
      <c r="DG80" s="193">
        <f t="shared" si="362"/>
        <v>0</v>
      </c>
      <c r="DH80" s="193">
        <f t="shared" si="362"/>
        <v>0</v>
      </c>
      <c r="DI80" s="193">
        <f t="shared" si="362"/>
        <v>0</v>
      </c>
      <c r="DJ80" s="193">
        <f t="shared" si="362"/>
        <v>0</v>
      </c>
      <c r="DK80" s="193">
        <f t="shared" si="362"/>
        <v>0</v>
      </c>
      <c r="DL80" s="193">
        <f t="shared" si="362"/>
        <v>0</v>
      </c>
      <c r="DM80" s="193">
        <f t="shared" si="362"/>
        <v>0</v>
      </c>
      <c r="DN80" s="193">
        <f t="shared" si="362"/>
        <v>0</v>
      </c>
      <c r="DO80" s="193">
        <f t="shared" si="362"/>
        <v>0</v>
      </c>
      <c r="DP80" s="193">
        <f t="shared" si="362"/>
        <v>0</v>
      </c>
      <c r="DQ80" s="193">
        <f t="shared" si="362"/>
        <v>0.04518170492</v>
      </c>
      <c r="DR80" s="193">
        <f t="shared" si="362"/>
        <v>0.08219790172</v>
      </c>
      <c r="DS80" s="193">
        <f t="shared" si="362"/>
        <v>0.1453980453</v>
      </c>
      <c r="DT80" s="193">
        <f t="shared" si="362"/>
        <v>0.2772277166</v>
      </c>
      <c r="DU80" s="193">
        <f t="shared" si="362"/>
        <v>0.3157729446</v>
      </c>
      <c r="DV80" s="193">
        <f t="shared" si="362"/>
        <v>0.3518060449</v>
      </c>
      <c r="DW80" s="193">
        <f t="shared" si="362"/>
        <v>0.2906529639</v>
      </c>
      <c r="DX80" s="193">
        <f t="shared" si="362"/>
        <v>0.3178152941</v>
      </c>
      <c r="DY80" s="193">
        <f t="shared" si="362"/>
        <v>0.3532076347</v>
      </c>
      <c r="DZ80" s="193">
        <f t="shared" si="362"/>
        <v>0.259096942</v>
      </c>
      <c r="EA80" s="193">
        <f t="shared" si="362"/>
        <v>0.2410648111</v>
      </c>
      <c r="EB80" s="193">
        <f t="shared" si="362"/>
        <v>0.1871331064</v>
      </c>
      <c r="EC80" s="193">
        <f t="shared" si="362"/>
        <v>0.1173023042</v>
      </c>
      <c r="ED80" s="193">
        <f t="shared" si="362"/>
        <v>0.03046082009</v>
      </c>
      <c r="EE80" s="193">
        <f t="shared" si="362"/>
        <v>0</v>
      </c>
      <c r="EF80" s="193">
        <f t="shared" si="362"/>
        <v>0</v>
      </c>
      <c r="EG80" s="193">
        <f t="shared" si="362"/>
        <v>0</v>
      </c>
      <c r="EH80" s="193">
        <f t="shared" si="362"/>
        <v>0</v>
      </c>
      <c r="EI80" s="193">
        <f t="shared" si="362"/>
        <v>0</v>
      </c>
      <c r="EJ80" s="193">
        <f t="shared" si="362"/>
        <v>0</v>
      </c>
      <c r="EK80" s="193">
        <f t="shared" si="362"/>
        <v>0</v>
      </c>
      <c r="EL80" s="193">
        <f t="shared" si="362"/>
        <v>0</v>
      </c>
      <c r="EM80" s="193">
        <f t="shared" si="362"/>
        <v>0</v>
      </c>
      <c r="EN80" s="193">
        <f t="shared" si="362"/>
        <v>0</v>
      </c>
      <c r="EO80" s="193">
        <f t="shared" si="362"/>
        <v>0</v>
      </c>
      <c r="EP80" s="193">
        <f t="shared" si="362"/>
        <v>0</v>
      </c>
      <c r="EQ80" s="193">
        <f t="shared" si="362"/>
        <v>0</v>
      </c>
      <c r="ER80" s="193">
        <f t="shared" si="362"/>
        <v>0</v>
      </c>
      <c r="ES80" s="193">
        <f t="shared" si="362"/>
        <v>0</v>
      </c>
      <c r="ET80" s="193">
        <f t="shared" si="362"/>
        <v>0</v>
      </c>
      <c r="EU80" s="193">
        <f t="shared" si="19"/>
        <v>4.641800794</v>
      </c>
      <c r="EV80" s="193">
        <f t="shared" ref="EV80:GQ80" si="363">BB80-CY80</f>
        <v>0</v>
      </c>
      <c r="EW80" s="193">
        <f t="shared" si="363"/>
        <v>0</v>
      </c>
      <c r="EX80" s="193">
        <f t="shared" si="363"/>
        <v>0</v>
      </c>
      <c r="EY80" s="193">
        <f t="shared" si="363"/>
        <v>0</v>
      </c>
      <c r="EZ80" s="193">
        <f t="shared" si="363"/>
        <v>0</v>
      </c>
      <c r="FA80" s="193">
        <f t="shared" si="363"/>
        <v>0</v>
      </c>
      <c r="FB80" s="193">
        <f t="shared" si="363"/>
        <v>0</v>
      </c>
      <c r="FC80" s="193">
        <f t="shared" si="363"/>
        <v>0</v>
      </c>
      <c r="FD80" s="193">
        <f t="shared" si="363"/>
        <v>0</v>
      </c>
      <c r="FE80" s="193">
        <f t="shared" si="363"/>
        <v>0.00003950706749</v>
      </c>
      <c r="FF80" s="193">
        <f t="shared" si="363"/>
        <v>0.0004500580627</v>
      </c>
      <c r="FG80" s="193">
        <f t="shared" si="363"/>
        <v>0.001973579588</v>
      </c>
      <c r="FH80" s="193">
        <f t="shared" si="363"/>
        <v>0.007508439117</v>
      </c>
      <c r="FI80" s="193">
        <f t="shared" si="363"/>
        <v>0.01552136173</v>
      </c>
      <c r="FJ80" s="193">
        <f t="shared" si="363"/>
        <v>0.04139422372</v>
      </c>
      <c r="FK80" s="193">
        <f t="shared" si="363"/>
        <v>0.09120562574</v>
      </c>
      <c r="FL80" s="193">
        <f t="shared" si="363"/>
        <v>0.1723930003</v>
      </c>
      <c r="FM80" s="193">
        <f t="shared" si="363"/>
        <v>0.2641745264</v>
      </c>
      <c r="FN80" s="193">
        <f t="shared" si="363"/>
        <v>0.270016846</v>
      </c>
      <c r="FO80" s="193">
        <f t="shared" si="363"/>
        <v>0.2672125167</v>
      </c>
      <c r="FP80" s="193">
        <f t="shared" si="363"/>
        <v>0.2616038582</v>
      </c>
      <c r="FQ80" s="193">
        <f t="shared" si="363"/>
        <v>0.2551939628</v>
      </c>
      <c r="FR80" s="193">
        <f t="shared" si="363"/>
        <v>0.2511877781</v>
      </c>
      <c r="FS80" s="193">
        <f t="shared" si="363"/>
        <v>0.2503865412</v>
      </c>
      <c r="FT80" s="193">
        <f t="shared" si="363"/>
        <v>0.2559951997</v>
      </c>
      <c r="FU80" s="193">
        <f t="shared" si="363"/>
        <v>0.2551939628</v>
      </c>
      <c r="FV80" s="193">
        <f t="shared" si="363"/>
        <v>0.2515883966</v>
      </c>
      <c r="FW80" s="193">
        <f t="shared" si="363"/>
        <v>0.2451785011</v>
      </c>
      <c r="FX80" s="193">
        <f t="shared" si="363"/>
        <v>0.2395698426</v>
      </c>
      <c r="FY80" s="193">
        <f t="shared" si="363"/>
        <v>0.2423741719</v>
      </c>
      <c r="FZ80" s="193">
        <f t="shared" si="363"/>
        <v>0.2455791196</v>
      </c>
      <c r="GA80" s="193">
        <f t="shared" si="363"/>
        <v>0.2583989105</v>
      </c>
      <c r="GB80" s="193">
        <f t="shared" si="363"/>
        <v>0.2172804133</v>
      </c>
      <c r="GC80" s="193">
        <f t="shared" si="363"/>
        <v>0.1382948435</v>
      </c>
      <c r="GD80" s="193">
        <f t="shared" si="363"/>
        <v>0.08482358555</v>
      </c>
      <c r="GE80" s="193">
        <f t="shared" si="363"/>
        <v>0.03808648839</v>
      </c>
      <c r="GF80" s="193">
        <f t="shared" si="363"/>
        <v>0.01111390247</v>
      </c>
      <c r="GG80" s="193">
        <f t="shared" si="363"/>
        <v>0.005027395278</v>
      </c>
      <c r="GH80" s="193">
        <f t="shared" si="363"/>
        <v>0.002346719809</v>
      </c>
      <c r="GI80" s="193">
        <f t="shared" si="363"/>
        <v>0.0005766419321</v>
      </c>
      <c r="GJ80" s="193">
        <f t="shared" si="363"/>
        <v>0.0001033633888</v>
      </c>
      <c r="GK80" s="193">
        <f t="shared" si="363"/>
        <v>0.000007510374157</v>
      </c>
      <c r="GL80" s="193">
        <f t="shared" si="363"/>
        <v>0</v>
      </c>
      <c r="GM80" s="193">
        <f t="shared" si="363"/>
        <v>0</v>
      </c>
      <c r="GN80" s="193">
        <f t="shared" si="363"/>
        <v>0</v>
      </c>
      <c r="GO80" s="193">
        <f t="shared" si="363"/>
        <v>0</v>
      </c>
      <c r="GP80" s="193">
        <f t="shared" si="363"/>
        <v>0</v>
      </c>
      <c r="GQ80" s="193">
        <f t="shared" si="363"/>
        <v>0</v>
      </c>
      <c r="GR80" s="193">
        <f t="shared" si="21"/>
        <v>7.111223264</v>
      </c>
      <c r="GS80" s="193">
        <f t="shared" ref="GS80:IN80" si="364">E80-EV80</f>
        <v>0.1654554264</v>
      </c>
      <c r="GT80" s="193">
        <f t="shared" si="364"/>
        <v>0.1514337801</v>
      </c>
      <c r="GU80" s="193">
        <f t="shared" si="364"/>
        <v>0.1418189369</v>
      </c>
      <c r="GV80" s="193">
        <f t="shared" si="364"/>
        <v>0.1338065676</v>
      </c>
      <c r="GW80" s="193">
        <f t="shared" si="364"/>
        <v>0.1269960537</v>
      </c>
      <c r="GX80" s="193">
        <f t="shared" si="364"/>
        <v>0.1225892506</v>
      </c>
      <c r="GY80" s="193">
        <f t="shared" si="364"/>
        <v>0.1225892506</v>
      </c>
      <c r="GZ80" s="193">
        <f t="shared" si="364"/>
        <v>0.1213873952</v>
      </c>
      <c r="HA80" s="193">
        <f t="shared" si="364"/>
        <v>0.1217880136</v>
      </c>
      <c r="HB80" s="193">
        <f t="shared" si="364"/>
        <v>0.1277577835</v>
      </c>
      <c r="HC80" s="193">
        <f t="shared" si="364"/>
        <v>0.1305521803</v>
      </c>
      <c r="HD80" s="193">
        <f t="shared" si="364"/>
        <v>0.1390441204</v>
      </c>
      <c r="HE80" s="193">
        <f t="shared" si="364"/>
        <v>0.1615525535</v>
      </c>
      <c r="HF80" s="193">
        <f t="shared" si="364"/>
        <v>0.1807816866</v>
      </c>
      <c r="HG80" s="193">
        <f t="shared" si="364"/>
        <v>0.1925669604</v>
      </c>
      <c r="HH80" s="193">
        <f t="shared" si="364"/>
        <v>0.1659914294</v>
      </c>
      <c r="HI80" s="193">
        <f t="shared" si="364"/>
        <v>0.09562075333</v>
      </c>
      <c r="HJ80" s="193">
        <f t="shared" si="364"/>
        <v>0.007444793483</v>
      </c>
      <c r="HK80" s="193">
        <f t="shared" si="364"/>
        <v>0</v>
      </c>
      <c r="HL80" s="193">
        <f t="shared" si="364"/>
        <v>0</v>
      </c>
      <c r="HM80" s="193">
        <f t="shared" si="364"/>
        <v>0</v>
      </c>
      <c r="HN80" s="193">
        <f t="shared" si="364"/>
        <v>0</v>
      </c>
      <c r="HO80" s="193">
        <f t="shared" si="364"/>
        <v>0</v>
      </c>
      <c r="HP80" s="193">
        <f t="shared" si="364"/>
        <v>0</v>
      </c>
      <c r="HQ80" s="193">
        <f t="shared" si="364"/>
        <v>0</v>
      </c>
      <c r="HR80" s="193">
        <f t="shared" si="364"/>
        <v>0</v>
      </c>
      <c r="HS80" s="193">
        <f t="shared" si="364"/>
        <v>0</v>
      </c>
      <c r="HT80" s="193">
        <f t="shared" si="364"/>
        <v>0</v>
      </c>
      <c r="HU80" s="193">
        <f t="shared" si="364"/>
        <v>0</v>
      </c>
      <c r="HV80" s="193">
        <f t="shared" si="364"/>
        <v>0</v>
      </c>
      <c r="HW80" s="193">
        <f t="shared" si="364"/>
        <v>0</v>
      </c>
      <c r="HX80" s="193">
        <f t="shared" si="364"/>
        <v>0</v>
      </c>
      <c r="HY80" s="193">
        <f t="shared" si="364"/>
        <v>0.05954694664</v>
      </c>
      <c r="HZ80" s="193">
        <f t="shared" si="364"/>
        <v>0.1633708613</v>
      </c>
      <c r="IA80" s="193">
        <f t="shared" si="364"/>
        <v>0.2488915965</v>
      </c>
      <c r="IB80" s="193">
        <f t="shared" si="364"/>
        <v>0.3312837372</v>
      </c>
      <c r="IC80" s="193">
        <f t="shared" si="364"/>
        <v>0.3867002342</v>
      </c>
      <c r="ID80" s="193">
        <f t="shared" si="364"/>
        <v>0.4016804713</v>
      </c>
      <c r="IE80" s="193">
        <f t="shared" si="364"/>
        <v>0.3910606137</v>
      </c>
      <c r="IF80" s="193">
        <f t="shared" si="364"/>
        <v>0.3752034791</v>
      </c>
      <c r="IG80" s="193">
        <f t="shared" si="364"/>
        <v>0.3616551113</v>
      </c>
      <c r="IH80" s="193">
        <f t="shared" si="364"/>
        <v>0.3453256072</v>
      </c>
      <c r="II80" s="193">
        <f t="shared" si="364"/>
        <v>0.3313114713</v>
      </c>
      <c r="IJ80" s="193">
        <f t="shared" si="364"/>
        <v>0.3132836403</v>
      </c>
      <c r="IK80" s="193">
        <f t="shared" si="364"/>
        <v>0.2956564278</v>
      </c>
      <c r="IL80" s="193">
        <f t="shared" si="364"/>
        <v>0.2644081875</v>
      </c>
      <c r="IM80" s="193">
        <f t="shared" si="364"/>
        <v>0.2311568548</v>
      </c>
      <c r="IN80" s="193">
        <f t="shared" si="364"/>
        <v>0.2015110883</v>
      </c>
      <c r="IO80" s="193">
        <f t="shared" si="23"/>
        <v>3.014318235</v>
      </c>
      <c r="IP80" s="193">
        <f t="shared" si="29"/>
        <v>0</v>
      </c>
      <c r="IQ80" s="193">
        <f t="shared" ref="IQ80:KK80" si="365">MAX((MIN(CZ80+IP80,$IO$7))-GT80,0)</f>
        <v>0</v>
      </c>
      <c r="IR80" s="193">
        <f t="shared" si="365"/>
        <v>0</v>
      </c>
      <c r="IS80" s="193">
        <f t="shared" si="365"/>
        <v>0</v>
      </c>
      <c r="IT80" s="193">
        <f t="shared" si="365"/>
        <v>0</v>
      </c>
      <c r="IU80" s="193">
        <f t="shared" si="365"/>
        <v>0</v>
      </c>
      <c r="IV80" s="193">
        <f t="shared" si="365"/>
        <v>0</v>
      </c>
      <c r="IW80" s="193">
        <f t="shared" si="365"/>
        <v>0</v>
      </c>
      <c r="IX80" s="193">
        <f t="shared" si="365"/>
        <v>0</v>
      </c>
      <c r="IY80" s="193">
        <f t="shared" si="365"/>
        <v>0</v>
      </c>
      <c r="IZ80" s="193">
        <f t="shared" si="365"/>
        <v>0</v>
      </c>
      <c r="JA80" s="193">
        <f t="shared" si="365"/>
        <v>0</v>
      </c>
      <c r="JB80" s="193">
        <f t="shared" si="365"/>
        <v>0</v>
      </c>
      <c r="JC80" s="193">
        <f t="shared" si="365"/>
        <v>0</v>
      </c>
      <c r="JD80" s="193">
        <f t="shared" si="365"/>
        <v>0</v>
      </c>
      <c r="JE80" s="193">
        <f t="shared" si="365"/>
        <v>0</v>
      </c>
      <c r="JF80" s="193">
        <f t="shared" si="365"/>
        <v>0</v>
      </c>
      <c r="JG80" s="193">
        <f t="shared" si="365"/>
        <v>0</v>
      </c>
      <c r="JH80" s="193">
        <f t="shared" si="365"/>
        <v>0.04518170492</v>
      </c>
      <c r="JI80" s="193">
        <f t="shared" si="365"/>
        <v>0.1273796066</v>
      </c>
      <c r="JJ80" s="193">
        <f t="shared" si="365"/>
        <v>0.272777652</v>
      </c>
      <c r="JK80" s="193">
        <f t="shared" si="365"/>
        <v>0.5500053685</v>
      </c>
      <c r="JL80" s="193">
        <f t="shared" si="365"/>
        <v>0.8657783131</v>
      </c>
      <c r="JM80" s="193">
        <f t="shared" si="365"/>
        <v>1.217584358</v>
      </c>
      <c r="JN80" s="193">
        <f t="shared" si="365"/>
        <v>1.508237322</v>
      </c>
      <c r="JO80" s="193">
        <f t="shared" si="365"/>
        <v>1.826052616</v>
      </c>
      <c r="JP80" s="193">
        <f t="shared" si="365"/>
        <v>2.179260251</v>
      </c>
      <c r="JQ80" s="193">
        <f t="shared" si="365"/>
        <v>2.438357193</v>
      </c>
      <c r="JR80" s="193">
        <f t="shared" si="365"/>
        <v>2.679422004</v>
      </c>
      <c r="JS80" s="193">
        <f t="shared" si="365"/>
        <v>2.86655511</v>
      </c>
      <c r="JT80" s="193">
        <f t="shared" si="365"/>
        <v>2.983857414</v>
      </c>
      <c r="JU80" s="193">
        <f t="shared" si="365"/>
        <v>3.014318235</v>
      </c>
      <c r="JV80" s="193">
        <f t="shared" si="365"/>
        <v>2.954771288</v>
      </c>
      <c r="JW80" s="193">
        <f t="shared" si="365"/>
        <v>2.791400427</v>
      </c>
      <c r="JX80" s="193">
        <f t="shared" si="365"/>
        <v>2.54250883</v>
      </c>
      <c r="JY80" s="193">
        <f t="shared" si="365"/>
        <v>2.211225093</v>
      </c>
      <c r="JZ80" s="193">
        <f t="shared" si="365"/>
        <v>1.824524859</v>
      </c>
      <c r="KA80" s="193">
        <f t="shared" si="365"/>
        <v>1.422844388</v>
      </c>
      <c r="KB80" s="193">
        <f t="shared" si="365"/>
        <v>1.031783774</v>
      </c>
      <c r="KC80" s="193">
        <f t="shared" si="365"/>
        <v>0.6565802948</v>
      </c>
      <c r="KD80" s="193">
        <f t="shared" si="365"/>
        <v>0.2949251834</v>
      </c>
      <c r="KE80" s="193">
        <f t="shared" si="365"/>
        <v>0</v>
      </c>
      <c r="KF80" s="193">
        <f t="shared" si="365"/>
        <v>0</v>
      </c>
      <c r="KG80" s="193">
        <f t="shared" si="365"/>
        <v>0</v>
      </c>
      <c r="KH80" s="193">
        <f t="shared" si="365"/>
        <v>0</v>
      </c>
      <c r="KI80" s="193">
        <f t="shared" si="365"/>
        <v>0</v>
      </c>
      <c r="KJ80" s="193">
        <f t="shared" si="365"/>
        <v>0</v>
      </c>
      <c r="KK80" s="193">
        <f t="shared" si="365"/>
        <v>0</v>
      </c>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row>
    <row r="81" ht="14.25" customHeight="1">
      <c r="A81" s="1">
        <v>3.0</v>
      </c>
      <c r="B81" s="1">
        <f t="shared" ref="B81:C81" si="366">B80+1</f>
        <v>71</v>
      </c>
      <c r="C81" s="267">
        <f t="shared" si="366"/>
        <v>43536</v>
      </c>
      <c r="D81" s="193">
        <f t="shared" si="15"/>
        <v>12.12591973</v>
      </c>
      <c r="E81" s="193">
        <f>(SUMIFS(Profile!$F$2:$F$17521,Profile!$B$2:$B$17521,$B81,Profile!$C$2:$C$17521,E$8))*$C$6</f>
        <v>0.1806789281</v>
      </c>
      <c r="F81" s="193">
        <f>(SUMIFS(Profile!$F$2:$F$17521,Profile!$B$2:$B$17521,$B81,Profile!$C$2:$C$17521,F$8))*$C$6</f>
        <v>0.1614492418</v>
      </c>
      <c r="G81" s="193">
        <f>(SUMIFS(Profile!$F$2:$F$17521,Profile!$B$2:$B$17521,$B81,Profile!$C$2:$C$17521,G$8))*$C$6</f>
        <v>0.1538374909</v>
      </c>
      <c r="H81" s="193">
        <f>(SUMIFS(Profile!$F$2:$F$17521,Profile!$B$2:$B$17521,$B81,Profile!$C$2:$C$17521,H$8))*$C$6</f>
        <v>0.1434214108</v>
      </c>
      <c r="I81" s="193">
        <f>(SUMIFS(Profile!$F$2:$F$17521,Profile!$B$2:$B$17521,$B81,Profile!$C$2:$C$17521,I$8))*$C$6</f>
        <v>0.1358096599</v>
      </c>
      <c r="J81" s="193">
        <f>(SUMIFS(Profile!$F$2:$F$17521,Profile!$B$2:$B$17521,$B81,Profile!$C$2:$C$17521,J$8))*$C$6</f>
        <v>0.1293997645</v>
      </c>
      <c r="K81" s="193">
        <f>(SUMIFS(Profile!$F$2:$F$17521,Profile!$B$2:$B$17521,$B81,Profile!$C$2:$C$17521,K$8))*$C$6</f>
        <v>0.1306016199</v>
      </c>
      <c r="L81" s="193">
        <f>(SUMIFS(Profile!$F$2:$F$17521,Profile!$B$2:$B$17521,$B81,Profile!$C$2:$C$17521,L$8))*$C$6</f>
        <v>0.1257941983</v>
      </c>
      <c r="M81" s="193">
        <f>(SUMIFS(Profile!$F$2:$F$17521,Profile!$B$2:$B$17521,$B81,Profile!$C$2:$C$17521,M$8))*$C$6</f>
        <v>0.1245923429</v>
      </c>
      <c r="N81" s="193">
        <f>(SUMIFS(Profile!$F$2:$F$17521,Profile!$B$2:$B$17521,$B81,Profile!$C$2:$C$17521,N$8))*$C$6</f>
        <v>0.1285985275</v>
      </c>
      <c r="O81" s="193">
        <f>(SUMIFS(Profile!$F$2:$F$17521,Profile!$B$2:$B$17521,$B81,Profile!$C$2:$C$17521,O$8))*$C$6</f>
        <v>0.1306016199</v>
      </c>
      <c r="P81" s="193">
        <f>(SUMIFS(Profile!$F$2:$F$17521,Profile!$B$2:$B$17521,$B81,Profile!$C$2:$C$17521,P$8))*$C$6</f>
        <v>0.1362102784</v>
      </c>
      <c r="Q81" s="193">
        <f>(SUMIFS(Profile!$F$2:$F$17521,Profile!$B$2:$B$17521,$B81,Profile!$C$2:$C$17521,Q$8))*$C$6</f>
        <v>0.1494306878</v>
      </c>
      <c r="R81" s="193">
        <f>(SUMIFS(Profile!$F$2:$F$17521,Profile!$B$2:$B$17521,$B81,Profile!$C$2:$C$17521,R$8))*$C$6</f>
        <v>0.1618498602</v>
      </c>
      <c r="S81" s="193">
        <f>(SUMIFS(Profile!$F$2:$F$17521,Profile!$B$2:$B$17521,$B81,Profile!$C$2:$C$17521,S$8))*$C$6</f>
        <v>0.1898931528</v>
      </c>
      <c r="T81" s="193">
        <f>(SUMIFS(Profile!$F$2:$F$17521,Profile!$B$2:$B$17521,$B81,Profile!$C$2:$C$17521,T$8))*$C$6</f>
        <v>0.2163339716</v>
      </c>
      <c r="U81" s="193">
        <f>(SUMIFS(Profile!$F$2:$F$17521,Profile!$B$2:$B$17521,$B81,Profile!$C$2:$C$17521,U$8))*$C$6</f>
        <v>0.2479828304</v>
      </c>
      <c r="V81" s="193">
        <f>(SUMIFS(Profile!$F$2:$F$17521,Profile!$B$2:$B$17521,$B81,Profile!$C$2:$C$17521,V$8))*$C$6</f>
        <v>0.2744236491</v>
      </c>
      <c r="W81" s="193">
        <f>(SUMIFS(Profile!$F$2:$F$17521,Profile!$B$2:$B$17521,$B81,Profile!$C$2:$C$17521,W$8))*$C$6</f>
        <v>0.2840384923</v>
      </c>
      <c r="X81" s="193">
        <f>(SUMIFS(Profile!$F$2:$F$17521,Profile!$B$2:$B$17521,$B81,Profile!$C$2:$C$17521,X$8))*$C$6</f>
        <v>0.3000632309</v>
      </c>
      <c r="Y81" s="193">
        <f>(SUMIFS(Profile!$F$2:$F$17521,Profile!$B$2:$B$17521,$B81,Profile!$C$2:$C$17521,Y$8))*$C$6</f>
        <v>0.293252717</v>
      </c>
      <c r="Z81" s="193">
        <f>(SUMIFS(Profile!$F$2:$F$17521,Profile!$B$2:$B$17521,$B81,Profile!$C$2:$C$17521,Z$8))*$C$6</f>
        <v>0.2840384923</v>
      </c>
      <c r="AA81" s="193">
        <f>(SUMIFS(Profile!$F$2:$F$17521,Profile!$B$2:$B$17521,$B81,Profile!$C$2:$C$17521,AA$8))*$C$6</f>
        <v>0.2824360184</v>
      </c>
      <c r="AB81" s="193">
        <f>(SUMIFS(Profile!$F$2:$F$17521,Profile!$B$2:$B$17521,$B81,Profile!$C$2:$C$17521,AB$8))*$C$6</f>
        <v>0.2788304523</v>
      </c>
      <c r="AC81" s="193">
        <f>(SUMIFS(Profile!$F$2:$F$17521,Profile!$B$2:$B$17521,$B81,Profile!$C$2:$C$17521,AC$8))*$C$6</f>
        <v>0.2844391108</v>
      </c>
      <c r="AD81" s="193">
        <f>(SUMIFS(Profile!$F$2:$F$17521,Profile!$B$2:$B$17521,$B81,Profile!$C$2:$C$17521,AD$8))*$C$6</f>
        <v>0.2860415846</v>
      </c>
      <c r="AE81" s="193">
        <f>(SUMIFS(Profile!$F$2:$F$17521,Profile!$B$2:$B$17521,$B81,Profile!$C$2:$C$17521,AE$8))*$C$6</f>
        <v>0.2832372554</v>
      </c>
      <c r="AF81" s="193">
        <f>(SUMIFS(Profile!$F$2:$F$17521,Profile!$B$2:$B$17521,$B81,Profile!$C$2:$C$17521,AF$8))*$C$6</f>
        <v>0.2728211753</v>
      </c>
      <c r="AG81" s="193">
        <f>(SUMIFS(Profile!$F$2:$F$17521,Profile!$B$2:$B$17521,$B81,Profile!$C$2:$C$17521,AG$8))*$C$6</f>
        <v>0.2648088059</v>
      </c>
      <c r="AH81" s="193">
        <f>(SUMIFS(Profile!$F$2:$F$17521,Profile!$B$2:$B$17521,$B81,Profile!$C$2:$C$17521,AH$8))*$C$6</f>
        <v>0.2664112798</v>
      </c>
      <c r="AI81" s="193">
        <f>(SUMIFS(Profile!$F$2:$F$17521,Profile!$B$2:$B$17521,$B81,Profile!$C$2:$C$17521,AI$8))*$C$6</f>
        <v>0.2684143721</v>
      </c>
      <c r="AJ81" s="193">
        <f>(SUMIFS(Profile!$F$2:$F$17521,Profile!$B$2:$B$17521,$B81,Profile!$C$2:$C$17521,AJ$8))*$C$6</f>
        <v>0.2704174645</v>
      </c>
      <c r="AK81" s="193">
        <f>(SUMIFS(Profile!$F$2:$F$17521,Profile!$B$2:$B$17521,$B81,Profile!$C$2:$C$17521,AK$8))*$C$6</f>
        <v>0.2768273599</v>
      </c>
      <c r="AL81" s="193">
        <f>(SUMIFS(Profile!$F$2:$F$17521,Profile!$B$2:$B$17521,$B81,Profile!$C$2:$C$17521,AL$8))*$C$6</f>
        <v>0.3020663233</v>
      </c>
      <c r="AM81" s="193">
        <f>(SUMIFS(Profile!$F$2:$F$17521,Profile!$B$2:$B$17521,$B81,Profile!$C$2:$C$17521,AM$8))*$C$6</f>
        <v>0.3453331176</v>
      </c>
      <c r="AN81" s="193">
        <f>(SUMIFS(Profile!$F$2:$F$17521,Profile!$B$2:$B$17521,$B81,Profile!$C$2:$C$17521,AN$8))*$C$6</f>
        <v>0.3745782656</v>
      </c>
      <c r="AO81" s="193">
        <f>(SUMIFS(Profile!$F$2:$F$17521,Profile!$B$2:$B$17521,$B81,Profile!$C$2:$C$17521,AO$8))*$C$6</f>
        <v>0.4033026096</v>
      </c>
      <c r="AP81" s="193">
        <f>(SUMIFS(Profile!$F$2:$F$17521,Profile!$B$2:$B$17521,$B81,Profile!$C$2:$C$17521,AP$8))*$C$6</f>
        <v>0.4210900695</v>
      </c>
      <c r="AQ81" s="193">
        <f>(SUMIFS(Profile!$F$2:$F$17521,Profile!$B$2:$B$17521,$B81,Profile!$C$2:$C$17521,AQ$8))*$C$6</f>
        <v>0.4055060112</v>
      </c>
      <c r="AR81" s="193">
        <f>(SUMIFS(Profile!$F$2:$F$17521,Profile!$B$2:$B$17521,$B81,Profile!$C$2:$C$17521,AR$8))*$C$6</f>
        <v>0.3885999119</v>
      </c>
      <c r="AS81" s="193">
        <f>(SUMIFS(Profile!$F$2:$F$17521,Profile!$B$2:$B$17521,$B81,Profile!$C$2:$C$17521,AS$8))*$C$6</f>
        <v>0.3669665148</v>
      </c>
      <c r="AT81" s="193">
        <f>(SUMIFS(Profile!$F$2:$F$17521,Profile!$B$2:$B$17521,$B81,Profile!$C$2:$C$17521,AT$8))*$C$6</f>
        <v>0.3497399207</v>
      </c>
      <c r="AU81" s="193">
        <f>(SUMIFS(Profile!$F$2:$F$17521,Profile!$B$2:$B$17521,$B81,Profile!$C$2:$C$17521,AU$8))*$C$6</f>
        <v>0.334516419</v>
      </c>
      <c r="AV81" s="193">
        <f>(SUMIFS(Profile!$F$2:$F$17521,Profile!$B$2:$B$17521,$B81,Profile!$C$2:$C$17521,AV$8))*$C$6</f>
        <v>0.3160879696</v>
      </c>
      <c r="AW81" s="193">
        <f>(SUMIFS(Profile!$F$2:$F$17521,Profile!$B$2:$B$17521,$B81,Profile!$C$2:$C$17521,AW$8))*$C$6</f>
        <v>0.2920508616</v>
      </c>
      <c r="AX81" s="193">
        <f>(SUMIFS(Profile!$F$2:$F$17521,Profile!$B$2:$B$17521,$B81,Profile!$C$2:$C$17521,AX$8))*$C$6</f>
        <v>0.2660106613</v>
      </c>
      <c r="AY81" s="193">
        <f>(SUMIFS(Profile!$F$2:$F$17521,Profile!$B$2:$B$17521,$B81,Profile!$C$2:$C$17521,AY$8))*$C$6</f>
        <v>0.2355636579</v>
      </c>
      <c r="AZ81" s="193">
        <f>(SUMIFS(Profile!$F$2:$F$17521,Profile!$B$2:$B$17521,$B81,Profile!$C$2:$C$17521,AZ$8))*$C$6</f>
        <v>0.2075203653</v>
      </c>
      <c r="BA81" s="193">
        <f t="shared" si="16"/>
        <v>8.872392546</v>
      </c>
      <c r="BB81" s="193">
        <f>(SUMIFS(Profile!$E$2:$E$17521,Profile!$B$2:$B$17521,$B81,Profile!$C$2:$C$17521,BB$8))*$C$9</f>
        <v>0</v>
      </c>
      <c r="BC81" s="193">
        <f>(SUMIFS(Profile!$E$2:$E$17521,Profile!$B$2:$B$17521,$B81,Profile!$C$2:$C$17521,BC$8))*$C$9</f>
        <v>0</v>
      </c>
      <c r="BD81" s="193">
        <f>(SUMIFS(Profile!$E$2:$E$17521,Profile!$B$2:$B$17521,$B81,Profile!$C$2:$C$17521,BD$8))*$C$9</f>
        <v>0</v>
      </c>
      <c r="BE81" s="193">
        <f>(SUMIFS(Profile!$E$2:$E$17521,Profile!$B$2:$B$17521,$B81,Profile!$C$2:$C$17521,BE$8))*$C$9</f>
        <v>0</v>
      </c>
      <c r="BF81" s="193">
        <f>(SUMIFS(Profile!$E$2:$E$17521,Profile!$B$2:$B$17521,$B81,Profile!$C$2:$C$17521,BF$8))*$C$9</f>
        <v>0</v>
      </c>
      <c r="BG81" s="193">
        <f>(SUMIFS(Profile!$E$2:$E$17521,Profile!$B$2:$B$17521,$B81,Profile!$C$2:$C$17521,BG$8))*$C$9</f>
        <v>0</v>
      </c>
      <c r="BH81" s="193">
        <f>(SUMIFS(Profile!$E$2:$E$17521,Profile!$B$2:$B$17521,$B81,Profile!$C$2:$C$17521,BH$8))*$C$9</f>
        <v>0</v>
      </c>
      <c r="BI81" s="193">
        <f>(SUMIFS(Profile!$E$2:$E$17521,Profile!$B$2:$B$17521,$B81,Profile!$C$2:$C$17521,BI$8))*$C$9</f>
        <v>0</v>
      </c>
      <c r="BJ81" s="193">
        <f>(SUMIFS(Profile!$E$2:$E$17521,Profile!$B$2:$B$17521,$B81,Profile!$C$2:$C$17521,BJ$8))*$C$9</f>
        <v>0</v>
      </c>
      <c r="BK81" s="193">
        <f>(SUMIFS(Profile!$E$2:$E$17521,Profile!$B$2:$B$17521,$B81,Profile!$C$2:$C$17521,BK$8))*$C$9</f>
        <v>0.00001144898691</v>
      </c>
      <c r="BL81" s="193">
        <f>(SUMIFS(Profile!$E$2:$E$17521,Profile!$B$2:$B$17521,$B81,Profile!$C$2:$C$17521,BL$8))*$C$9</f>
        <v>0.0002928360595</v>
      </c>
      <c r="BM81" s="193">
        <f>(SUMIFS(Profile!$E$2:$E$17521,Profile!$B$2:$B$17521,$B81,Profile!$C$2:$C$17521,BM$8))*$C$9</f>
        <v>0.001985028575</v>
      </c>
      <c r="BN81" s="193">
        <f>(SUMIFS(Profile!$E$2:$E$17521,Profile!$B$2:$B$17521,$B81,Profile!$C$2:$C$17521,BN$8))*$C$9</f>
        <v>0.04047128212</v>
      </c>
      <c r="BO81" s="193">
        <f>(SUMIFS(Profile!$E$2:$E$17521,Profile!$B$2:$B$17521,$B81,Profile!$C$2:$C$17521,BO$8))*$C$9</f>
        <v>0.0219106673</v>
      </c>
      <c r="BP81" s="193">
        <f>(SUMIFS(Profile!$E$2:$E$17521,Profile!$B$2:$B$17521,$B81,Profile!$C$2:$C$17521,BP$8))*$C$9</f>
        <v>0.05808007242</v>
      </c>
      <c r="BQ81" s="193">
        <f>(SUMIFS(Profile!$E$2:$E$17521,Profile!$B$2:$B$17521,$B81,Profile!$C$2:$C$17521,BQ$8))*$C$9</f>
        <v>0.1288230707</v>
      </c>
      <c r="BR81" s="193">
        <f>(SUMIFS(Profile!$E$2:$E$17521,Profile!$B$2:$B$17521,$B81,Profile!$C$2:$C$17521,BR$8))*$C$9</f>
        <v>0.2136979207</v>
      </c>
      <c r="BS81" s="193">
        <f>(SUMIFS(Profile!$E$2:$E$17521,Profile!$B$2:$B$17521,$B81,Profile!$C$2:$C$17521,BS$8))*$C$9</f>
        <v>0.28969377</v>
      </c>
      <c r="BT81" s="193">
        <f>(SUMIFS(Profile!$E$2:$E$17521,Profile!$B$2:$B$17521,$B81,Profile!$C$2:$C$17521,BT$8))*$C$9</f>
        <v>0.3503406547</v>
      </c>
      <c r="BU81" s="193">
        <f>(SUMIFS(Profile!$E$2:$E$17521,Profile!$B$2:$B$17521,$B81,Profile!$C$2:$C$17521,BU$8))*$C$9</f>
        <v>0.435252856</v>
      </c>
      <c r="BV81" s="193">
        <f>(SUMIFS(Profile!$E$2:$E$17521,Profile!$B$2:$B$17521,$B81,Profile!$C$2:$C$17521,BV$8))*$C$9</f>
        <v>0.5313546732</v>
      </c>
      <c r="BW81" s="193">
        <f>(SUMIFS(Profile!$E$2:$E$17521,Profile!$B$2:$B$17521,$B81,Profile!$C$2:$C$17521,BW$8))*$C$9</f>
        <v>0.6157079375</v>
      </c>
      <c r="BX81" s="193">
        <f>(SUMIFS(Profile!$E$2:$E$17521,Profile!$B$2:$B$17521,$B81,Profile!$C$2:$C$17521,BX$8))*$C$9</f>
        <v>0.6896248032</v>
      </c>
      <c r="BY81" s="193">
        <f>(SUMIFS(Profile!$E$2:$E$17521,Profile!$B$2:$B$17521,$B81,Profile!$C$2:$C$17521,BY$8))*$C$9</f>
        <v>0.7126313176</v>
      </c>
      <c r="BZ81" s="193">
        <f>(SUMIFS(Profile!$E$2:$E$17521,Profile!$B$2:$B$17521,$B81,Profile!$C$2:$C$17521,BZ$8))*$C$9</f>
        <v>0.6567718489</v>
      </c>
      <c r="CA81" s="193">
        <f>(SUMIFS(Profile!$E$2:$E$17521,Profile!$B$2:$B$17521,$B81,Profile!$C$2:$C$17521,CA$8))*$C$9</f>
        <v>0.6423524143</v>
      </c>
      <c r="CB81" s="193">
        <f>(SUMIFS(Profile!$E$2:$E$17521,Profile!$B$2:$B$17521,$B81,Profile!$C$2:$C$17521,CB$8))*$C$9</f>
        <v>0.6333540072</v>
      </c>
      <c r="CC81" s="193">
        <f>(SUMIFS(Profile!$E$2:$E$17521,Profile!$B$2:$B$17521,$B81,Profile!$C$2:$C$17521,CC$8))*$C$9</f>
        <v>0.5749887987</v>
      </c>
      <c r="CD81" s="193">
        <f>(SUMIFS(Profile!$E$2:$E$17521,Profile!$B$2:$B$17521,$B81,Profile!$C$2:$C$17521,CD$8))*$C$9</f>
        <v>0.5447494527</v>
      </c>
      <c r="CE81" s="193">
        <f>(SUMIFS(Profile!$E$2:$E$17521,Profile!$B$2:$B$17521,$B81,Profile!$C$2:$C$17521,CE$8))*$C$9</f>
        <v>0.4941723123</v>
      </c>
      <c r="CF81" s="193">
        <f>(SUMIFS(Profile!$E$2:$E$17521,Profile!$B$2:$B$17521,$B81,Profile!$C$2:$C$17521,CF$8))*$C$9</f>
        <v>0.4087384565</v>
      </c>
      <c r="CG81" s="193">
        <f>(SUMIFS(Profile!$E$2:$E$17521,Profile!$B$2:$B$17521,$B81,Profile!$C$2:$C$17521,CG$8))*$C$9</f>
        <v>0.3176408797</v>
      </c>
      <c r="CH81" s="193">
        <f>(SUMIFS(Profile!$E$2:$E$17521,Profile!$B$2:$B$17521,$B81,Profile!$C$2:$C$17521,CH$8))*$C$9</f>
        <v>0.2189399613</v>
      </c>
      <c r="CI81" s="193">
        <f>(SUMIFS(Profile!$E$2:$E$17521,Profile!$B$2:$B$17521,$B81,Profile!$C$2:$C$17521,CI$8))*$C$9</f>
        <v>0.1404875725</v>
      </c>
      <c r="CJ81" s="193">
        <f>(SUMIFS(Profile!$E$2:$E$17521,Profile!$B$2:$B$17521,$B81,Profile!$C$2:$C$17521,CJ$8))*$C$9</f>
        <v>0.08518703673</v>
      </c>
      <c r="CK81" s="193">
        <f>(SUMIFS(Profile!$E$2:$E$17521,Profile!$B$2:$B$17521,$B81,Profile!$C$2:$C$17521,CK$8))*$C$9</f>
        <v>0.0413140721</v>
      </c>
      <c r="CL81" s="193">
        <f>(SUMIFS(Profile!$E$2:$E$17521,Profile!$B$2:$B$17521,$B81,Profile!$C$2:$C$17521,CL$8))*$C$9</f>
        <v>0.01384392146</v>
      </c>
      <c r="CM81" s="193">
        <f>(SUMIFS(Profile!$E$2:$E$17521,Profile!$B$2:$B$17521,$B81,Profile!$C$2:$C$17521,CM$8))*$C$9</f>
        <v>0.006163586289</v>
      </c>
      <c r="CN81" s="193">
        <f>(SUMIFS(Profile!$E$2:$E$17521,Profile!$B$2:$B$17521,$B81,Profile!$C$2:$C$17521,CN$8))*$C$9</f>
        <v>0.002776782458</v>
      </c>
      <c r="CO81" s="193">
        <f>(SUMIFS(Profile!$E$2:$E$17521,Profile!$B$2:$B$17521,$B81,Profile!$C$2:$C$17521,CO$8))*$C$9</f>
        <v>0.0007586969492</v>
      </c>
      <c r="CP81" s="193">
        <f>(SUMIFS(Profile!$E$2:$E$17521,Profile!$B$2:$B$17521,$B81,Profile!$C$2:$C$17521,CP$8))*$C$9</f>
        <v>0.0002520389653</v>
      </c>
      <c r="CQ81" s="193">
        <f>(SUMIFS(Profile!$E$2:$E$17521,Profile!$B$2:$B$17521,$B81,Profile!$C$2:$C$17521,CQ$8))*$C$9</f>
        <v>0.00002236785347</v>
      </c>
      <c r="CR81" s="193">
        <f>(SUMIFS(Profile!$E$2:$E$17521,Profile!$B$2:$B$17521,$B81,Profile!$C$2:$C$17521,CR$8))*$C$9</f>
        <v>0</v>
      </c>
      <c r="CS81" s="193">
        <f>(SUMIFS(Profile!$E$2:$E$17521,Profile!$B$2:$B$17521,$B81,Profile!$C$2:$C$17521,CS$8))*$C$9</f>
        <v>0</v>
      </c>
      <c r="CT81" s="193">
        <f>(SUMIFS(Profile!$E$2:$E$17521,Profile!$B$2:$B$17521,$B81,Profile!$C$2:$C$17521,CT$8))*$C$9</f>
        <v>0</v>
      </c>
      <c r="CU81" s="193">
        <f>(SUMIFS(Profile!$E$2:$E$17521,Profile!$B$2:$B$17521,$B81,Profile!$C$2:$C$17521,CU$8))*$C$9</f>
        <v>0</v>
      </c>
      <c r="CV81" s="193">
        <f>(SUMIFS(Profile!$E$2:$E$17521,Profile!$B$2:$B$17521,$B81,Profile!$C$2:$C$17521,CV$8))*$C$9</f>
        <v>0</v>
      </c>
      <c r="CW81" s="193">
        <f>(SUMIFS(Profile!$E$2:$E$17521,Profile!$B$2:$B$17521,$B81,Profile!$C$2:$C$17521,CW$8))*$C$9</f>
        <v>0</v>
      </c>
      <c r="CX81" s="193">
        <f t="shared" si="17"/>
        <v>3.703700082</v>
      </c>
      <c r="CY81" s="193">
        <f t="shared" ref="CY81:ET81" si="367">MAX(BB81-E81,0)</f>
        <v>0</v>
      </c>
      <c r="CZ81" s="193">
        <f t="shared" si="367"/>
        <v>0</v>
      </c>
      <c r="DA81" s="193">
        <f t="shared" si="367"/>
        <v>0</v>
      </c>
      <c r="DB81" s="193">
        <f t="shared" si="367"/>
        <v>0</v>
      </c>
      <c r="DC81" s="193">
        <f t="shared" si="367"/>
        <v>0</v>
      </c>
      <c r="DD81" s="193">
        <f t="shared" si="367"/>
        <v>0</v>
      </c>
      <c r="DE81" s="193">
        <f t="shared" si="367"/>
        <v>0</v>
      </c>
      <c r="DF81" s="193">
        <f t="shared" si="367"/>
        <v>0</v>
      </c>
      <c r="DG81" s="193">
        <f t="shared" si="367"/>
        <v>0</v>
      </c>
      <c r="DH81" s="193">
        <f t="shared" si="367"/>
        <v>0</v>
      </c>
      <c r="DI81" s="193">
        <f t="shared" si="367"/>
        <v>0</v>
      </c>
      <c r="DJ81" s="193">
        <f t="shared" si="367"/>
        <v>0</v>
      </c>
      <c r="DK81" s="193">
        <f t="shared" si="367"/>
        <v>0</v>
      </c>
      <c r="DL81" s="193">
        <f t="shared" si="367"/>
        <v>0</v>
      </c>
      <c r="DM81" s="193">
        <f t="shared" si="367"/>
        <v>0</v>
      </c>
      <c r="DN81" s="193">
        <f t="shared" si="367"/>
        <v>0</v>
      </c>
      <c r="DO81" s="193">
        <f t="shared" si="367"/>
        <v>0</v>
      </c>
      <c r="DP81" s="193">
        <f t="shared" si="367"/>
        <v>0.01527012083</v>
      </c>
      <c r="DQ81" s="193">
        <f t="shared" si="367"/>
        <v>0.06630216242</v>
      </c>
      <c r="DR81" s="193">
        <f t="shared" si="367"/>
        <v>0.135189625</v>
      </c>
      <c r="DS81" s="193">
        <f t="shared" si="367"/>
        <v>0.2381019561</v>
      </c>
      <c r="DT81" s="193">
        <f t="shared" si="367"/>
        <v>0.3316694452</v>
      </c>
      <c r="DU81" s="193">
        <f t="shared" si="367"/>
        <v>0.4071887847</v>
      </c>
      <c r="DV81" s="193">
        <f t="shared" si="367"/>
        <v>0.4338008654</v>
      </c>
      <c r="DW81" s="193">
        <f t="shared" si="367"/>
        <v>0.3723327382</v>
      </c>
      <c r="DX81" s="193">
        <f t="shared" si="367"/>
        <v>0.3563108297</v>
      </c>
      <c r="DY81" s="193">
        <f t="shared" si="367"/>
        <v>0.3501167518</v>
      </c>
      <c r="DZ81" s="193">
        <f t="shared" si="367"/>
        <v>0.3021676234</v>
      </c>
      <c r="EA81" s="193">
        <f t="shared" si="367"/>
        <v>0.2799406468</v>
      </c>
      <c r="EB81" s="193">
        <f t="shared" si="367"/>
        <v>0.2277610324</v>
      </c>
      <c r="EC81" s="193">
        <f t="shared" si="367"/>
        <v>0.1403240843</v>
      </c>
      <c r="ED81" s="193">
        <f t="shared" si="367"/>
        <v>0.04722341525</v>
      </c>
      <c r="EE81" s="193">
        <f t="shared" si="367"/>
        <v>0</v>
      </c>
      <c r="EF81" s="193">
        <f t="shared" si="367"/>
        <v>0</v>
      </c>
      <c r="EG81" s="193">
        <f t="shared" si="367"/>
        <v>0</v>
      </c>
      <c r="EH81" s="193">
        <f t="shared" si="367"/>
        <v>0</v>
      </c>
      <c r="EI81" s="193">
        <f t="shared" si="367"/>
        <v>0</v>
      </c>
      <c r="EJ81" s="193">
        <f t="shared" si="367"/>
        <v>0</v>
      </c>
      <c r="EK81" s="193">
        <f t="shared" si="367"/>
        <v>0</v>
      </c>
      <c r="EL81" s="193">
        <f t="shared" si="367"/>
        <v>0</v>
      </c>
      <c r="EM81" s="193">
        <f t="shared" si="367"/>
        <v>0</v>
      </c>
      <c r="EN81" s="193">
        <f t="shared" si="367"/>
        <v>0</v>
      </c>
      <c r="EO81" s="193">
        <f t="shared" si="367"/>
        <v>0</v>
      </c>
      <c r="EP81" s="193">
        <f t="shared" si="367"/>
        <v>0</v>
      </c>
      <c r="EQ81" s="193">
        <f t="shared" si="367"/>
        <v>0</v>
      </c>
      <c r="ER81" s="193">
        <f t="shared" si="367"/>
        <v>0</v>
      </c>
      <c r="ES81" s="193">
        <f t="shared" si="367"/>
        <v>0</v>
      </c>
      <c r="ET81" s="193">
        <f t="shared" si="367"/>
        <v>0</v>
      </c>
      <c r="EU81" s="193">
        <f t="shared" si="19"/>
        <v>5.168692464</v>
      </c>
      <c r="EV81" s="193">
        <f t="shared" ref="EV81:GQ81" si="368">BB81-CY81</f>
        <v>0</v>
      </c>
      <c r="EW81" s="193">
        <f t="shared" si="368"/>
        <v>0</v>
      </c>
      <c r="EX81" s="193">
        <f t="shared" si="368"/>
        <v>0</v>
      </c>
      <c r="EY81" s="193">
        <f t="shared" si="368"/>
        <v>0</v>
      </c>
      <c r="EZ81" s="193">
        <f t="shared" si="368"/>
        <v>0</v>
      </c>
      <c r="FA81" s="193">
        <f t="shared" si="368"/>
        <v>0</v>
      </c>
      <c r="FB81" s="193">
        <f t="shared" si="368"/>
        <v>0</v>
      </c>
      <c r="FC81" s="193">
        <f t="shared" si="368"/>
        <v>0</v>
      </c>
      <c r="FD81" s="193">
        <f t="shared" si="368"/>
        <v>0</v>
      </c>
      <c r="FE81" s="193">
        <f t="shared" si="368"/>
        <v>0.00001144898691</v>
      </c>
      <c r="FF81" s="193">
        <f t="shared" si="368"/>
        <v>0.0002928360595</v>
      </c>
      <c r="FG81" s="193">
        <f t="shared" si="368"/>
        <v>0.001985028575</v>
      </c>
      <c r="FH81" s="193">
        <f t="shared" si="368"/>
        <v>0.04047128212</v>
      </c>
      <c r="FI81" s="193">
        <f t="shared" si="368"/>
        <v>0.0219106673</v>
      </c>
      <c r="FJ81" s="193">
        <f t="shared" si="368"/>
        <v>0.05808007242</v>
      </c>
      <c r="FK81" s="193">
        <f t="shared" si="368"/>
        <v>0.1288230707</v>
      </c>
      <c r="FL81" s="193">
        <f t="shared" si="368"/>
        <v>0.2136979207</v>
      </c>
      <c r="FM81" s="193">
        <f t="shared" si="368"/>
        <v>0.2744236491</v>
      </c>
      <c r="FN81" s="193">
        <f t="shared" si="368"/>
        <v>0.2840384923</v>
      </c>
      <c r="FO81" s="193">
        <f t="shared" si="368"/>
        <v>0.3000632309</v>
      </c>
      <c r="FP81" s="193">
        <f t="shared" si="368"/>
        <v>0.293252717</v>
      </c>
      <c r="FQ81" s="193">
        <f t="shared" si="368"/>
        <v>0.2840384923</v>
      </c>
      <c r="FR81" s="193">
        <f t="shared" si="368"/>
        <v>0.2824360184</v>
      </c>
      <c r="FS81" s="193">
        <f t="shared" si="368"/>
        <v>0.2788304523</v>
      </c>
      <c r="FT81" s="193">
        <f t="shared" si="368"/>
        <v>0.2844391108</v>
      </c>
      <c r="FU81" s="193">
        <f t="shared" si="368"/>
        <v>0.2860415846</v>
      </c>
      <c r="FV81" s="193">
        <f t="shared" si="368"/>
        <v>0.2832372554</v>
      </c>
      <c r="FW81" s="193">
        <f t="shared" si="368"/>
        <v>0.2728211753</v>
      </c>
      <c r="FX81" s="193">
        <f t="shared" si="368"/>
        <v>0.2648088059</v>
      </c>
      <c r="FY81" s="193">
        <f t="shared" si="368"/>
        <v>0.2664112798</v>
      </c>
      <c r="FZ81" s="193">
        <f t="shared" si="368"/>
        <v>0.2684143721</v>
      </c>
      <c r="GA81" s="193">
        <f t="shared" si="368"/>
        <v>0.2704174645</v>
      </c>
      <c r="GB81" s="193">
        <f t="shared" si="368"/>
        <v>0.2189399613</v>
      </c>
      <c r="GC81" s="193">
        <f t="shared" si="368"/>
        <v>0.1404875725</v>
      </c>
      <c r="GD81" s="193">
        <f t="shared" si="368"/>
        <v>0.08518703673</v>
      </c>
      <c r="GE81" s="193">
        <f t="shared" si="368"/>
        <v>0.0413140721</v>
      </c>
      <c r="GF81" s="193">
        <f t="shared" si="368"/>
        <v>0.01384392146</v>
      </c>
      <c r="GG81" s="193">
        <f t="shared" si="368"/>
        <v>0.006163586289</v>
      </c>
      <c r="GH81" s="193">
        <f t="shared" si="368"/>
        <v>0.002776782458</v>
      </c>
      <c r="GI81" s="193">
        <f t="shared" si="368"/>
        <v>0.0007586969492</v>
      </c>
      <c r="GJ81" s="193">
        <f t="shared" si="368"/>
        <v>0.0002520389653</v>
      </c>
      <c r="GK81" s="193">
        <f t="shared" si="368"/>
        <v>0.00002236785347</v>
      </c>
      <c r="GL81" s="193">
        <f t="shared" si="368"/>
        <v>0</v>
      </c>
      <c r="GM81" s="193">
        <f t="shared" si="368"/>
        <v>0</v>
      </c>
      <c r="GN81" s="193">
        <f t="shared" si="368"/>
        <v>0</v>
      </c>
      <c r="GO81" s="193">
        <f t="shared" si="368"/>
        <v>0</v>
      </c>
      <c r="GP81" s="193">
        <f t="shared" si="368"/>
        <v>0</v>
      </c>
      <c r="GQ81" s="193">
        <f t="shared" si="368"/>
        <v>0</v>
      </c>
      <c r="GR81" s="193">
        <f t="shared" si="21"/>
        <v>6.957227261</v>
      </c>
      <c r="GS81" s="193">
        <f t="shared" ref="GS81:IN81" si="369">E81-EV81</f>
        <v>0.1806789281</v>
      </c>
      <c r="GT81" s="193">
        <f t="shared" si="369"/>
        <v>0.1614492418</v>
      </c>
      <c r="GU81" s="193">
        <f t="shared" si="369"/>
        <v>0.1538374909</v>
      </c>
      <c r="GV81" s="193">
        <f t="shared" si="369"/>
        <v>0.1434214108</v>
      </c>
      <c r="GW81" s="193">
        <f t="shared" si="369"/>
        <v>0.1358096599</v>
      </c>
      <c r="GX81" s="193">
        <f t="shared" si="369"/>
        <v>0.1293997645</v>
      </c>
      <c r="GY81" s="193">
        <f t="shared" si="369"/>
        <v>0.1306016199</v>
      </c>
      <c r="GZ81" s="193">
        <f t="shared" si="369"/>
        <v>0.1257941983</v>
      </c>
      <c r="HA81" s="193">
        <f t="shared" si="369"/>
        <v>0.1245923429</v>
      </c>
      <c r="HB81" s="193">
        <f t="shared" si="369"/>
        <v>0.1285870786</v>
      </c>
      <c r="HC81" s="193">
        <f t="shared" si="369"/>
        <v>0.1303087838</v>
      </c>
      <c r="HD81" s="193">
        <f t="shared" si="369"/>
        <v>0.1342252498</v>
      </c>
      <c r="HE81" s="193">
        <f t="shared" si="369"/>
        <v>0.1089594057</v>
      </c>
      <c r="HF81" s="193">
        <f t="shared" si="369"/>
        <v>0.1399391929</v>
      </c>
      <c r="HG81" s="193">
        <f t="shared" si="369"/>
        <v>0.1318130804</v>
      </c>
      <c r="HH81" s="193">
        <f t="shared" si="369"/>
        <v>0.08751090088</v>
      </c>
      <c r="HI81" s="193">
        <f t="shared" si="369"/>
        <v>0.0342849097</v>
      </c>
      <c r="HJ81" s="193">
        <f t="shared" si="369"/>
        <v>0</v>
      </c>
      <c r="HK81" s="193">
        <f t="shared" si="369"/>
        <v>0</v>
      </c>
      <c r="HL81" s="193">
        <f t="shared" si="369"/>
        <v>0</v>
      </c>
      <c r="HM81" s="193">
        <f t="shared" si="369"/>
        <v>0</v>
      </c>
      <c r="HN81" s="193">
        <f t="shared" si="369"/>
        <v>0</v>
      </c>
      <c r="HO81" s="193">
        <f t="shared" si="369"/>
        <v>0</v>
      </c>
      <c r="HP81" s="193">
        <f t="shared" si="369"/>
        <v>0</v>
      </c>
      <c r="HQ81" s="193">
        <f t="shared" si="369"/>
        <v>0</v>
      </c>
      <c r="HR81" s="193">
        <f t="shared" si="369"/>
        <v>0</v>
      </c>
      <c r="HS81" s="193">
        <f t="shared" si="369"/>
        <v>0</v>
      </c>
      <c r="HT81" s="193">
        <f t="shared" si="369"/>
        <v>0</v>
      </c>
      <c r="HU81" s="193">
        <f t="shared" si="369"/>
        <v>0</v>
      </c>
      <c r="HV81" s="193">
        <f t="shared" si="369"/>
        <v>0</v>
      </c>
      <c r="HW81" s="193">
        <f t="shared" si="369"/>
        <v>0</v>
      </c>
      <c r="HX81" s="193">
        <f t="shared" si="369"/>
        <v>0</v>
      </c>
      <c r="HY81" s="193">
        <f t="shared" si="369"/>
        <v>0.05788739864</v>
      </c>
      <c r="HZ81" s="193">
        <f t="shared" si="369"/>
        <v>0.1615787507</v>
      </c>
      <c r="IA81" s="193">
        <f t="shared" si="369"/>
        <v>0.2601460809</v>
      </c>
      <c r="IB81" s="193">
        <f t="shared" si="369"/>
        <v>0.3332641935</v>
      </c>
      <c r="IC81" s="193">
        <f t="shared" si="369"/>
        <v>0.3894586881</v>
      </c>
      <c r="ID81" s="193">
        <f t="shared" si="369"/>
        <v>0.4149264832</v>
      </c>
      <c r="IE81" s="193">
        <f t="shared" si="369"/>
        <v>0.4027292287</v>
      </c>
      <c r="IF81" s="193">
        <f t="shared" si="369"/>
        <v>0.387841215</v>
      </c>
      <c r="IG81" s="193">
        <f t="shared" si="369"/>
        <v>0.3667144758</v>
      </c>
      <c r="IH81" s="193">
        <f t="shared" si="369"/>
        <v>0.3497175529</v>
      </c>
      <c r="II81" s="193">
        <f t="shared" si="369"/>
        <v>0.334516419</v>
      </c>
      <c r="IJ81" s="193">
        <f t="shared" si="369"/>
        <v>0.3160879696</v>
      </c>
      <c r="IK81" s="193">
        <f t="shared" si="369"/>
        <v>0.2920508616</v>
      </c>
      <c r="IL81" s="193">
        <f t="shared" si="369"/>
        <v>0.2660106613</v>
      </c>
      <c r="IM81" s="193">
        <f t="shared" si="369"/>
        <v>0.2355636579</v>
      </c>
      <c r="IN81" s="193">
        <f t="shared" si="369"/>
        <v>0.2075203653</v>
      </c>
      <c r="IO81" s="193">
        <f t="shared" si="23"/>
        <v>3.703700082</v>
      </c>
      <c r="IP81" s="193">
        <f t="shared" si="29"/>
        <v>0</v>
      </c>
      <c r="IQ81" s="193">
        <f t="shared" ref="IQ81:KK81" si="370">MAX((MIN(CZ81+IP81,$IO$7))-GT81,0)</f>
        <v>0</v>
      </c>
      <c r="IR81" s="193">
        <f t="shared" si="370"/>
        <v>0</v>
      </c>
      <c r="IS81" s="193">
        <f t="shared" si="370"/>
        <v>0</v>
      </c>
      <c r="IT81" s="193">
        <f t="shared" si="370"/>
        <v>0</v>
      </c>
      <c r="IU81" s="193">
        <f t="shared" si="370"/>
        <v>0</v>
      </c>
      <c r="IV81" s="193">
        <f t="shared" si="370"/>
        <v>0</v>
      </c>
      <c r="IW81" s="193">
        <f t="shared" si="370"/>
        <v>0</v>
      </c>
      <c r="IX81" s="193">
        <f t="shared" si="370"/>
        <v>0</v>
      </c>
      <c r="IY81" s="193">
        <f t="shared" si="370"/>
        <v>0</v>
      </c>
      <c r="IZ81" s="193">
        <f t="shared" si="370"/>
        <v>0</v>
      </c>
      <c r="JA81" s="193">
        <f t="shared" si="370"/>
        <v>0</v>
      </c>
      <c r="JB81" s="193">
        <f t="shared" si="370"/>
        <v>0</v>
      </c>
      <c r="JC81" s="193">
        <f t="shared" si="370"/>
        <v>0</v>
      </c>
      <c r="JD81" s="193">
        <f t="shared" si="370"/>
        <v>0</v>
      </c>
      <c r="JE81" s="193">
        <f t="shared" si="370"/>
        <v>0</v>
      </c>
      <c r="JF81" s="193">
        <f t="shared" si="370"/>
        <v>0</v>
      </c>
      <c r="JG81" s="193">
        <f t="shared" si="370"/>
        <v>0.01527012083</v>
      </c>
      <c r="JH81" s="193">
        <f t="shared" si="370"/>
        <v>0.08157228325</v>
      </c>
      <c r="JI81" s="193">
        <f t="shared" si="370"/>
        <v>0.2167619083</v>
      </c>
      <c r="JJ81" s="193">
        <f t="shared" si="370"/>
        <v>0.4548638644</v>
      </c>
      <c r="JK81" s="193">
        <f t="shared" si="370"/>
        <v>0.7865333097</v>
      </c>
      <c r="JL81" s="193">
        <f t="shared" si="370"/>
        <v>1.193722094</v>
      </c>
      <c r="JM81" s="193">
        <f t="shared" si="370"/>
        <v>1.62752296</v>
      </c>
      <c r="JN81" s="193">
        <f t="shared" si="370"/>
        <v>1.999855698</v>
      </c>
      <c r="JO81" s="193">
        <f t="shared" si="370"/>
        <v>2.356166528</v>
      </c>
      <c r="JP81" s="193">
        <f t="shared" si="370"/>
        <v>2.706283279</v>
      </c>
      <c r="JQ81" s="193">
        <f t="shared" si="370"/>
        <v>3.008450903</v>
      </c>
      <c r="JR81" s="193">
        <f t="shared" si="370"/>
        <v>3.28839155</v>
      </c>
      <c r="JS81" s="193">
        <f t="shared" si="370"/>
        <v>3.516152582</v>
      </c>
      <c r="JT81" s="193">
        <f t="shared" si="370"/>
        <v>3.656476666</v>
      </c>
      <c r="JU81" s="193">
        <f t="shared" si="370"/>
        <v>3.703700082</v>
      </c>
      <c r="JV81" s="193">
        <f t="shared" si="370"/>
        <v>3.645812683</v>
      </c>
      <c r="JW81" s="193">
        <f t="shared" si="370"/>
        <v>3.484233932</v>
      </c>
      <c r="JX81" s="193">
        <f t="shared" si="370"/>
        <v>3.224087851</v>
      </c>
      <c r="JY81" s="193">
        <f t="shared" si="370"/>
        <v>2.890823658</v>
      </c>
      <c r="JZ81" s="193">
        <f t="shared" si="370"/>
        <v>2.50136497</v>
      </c>
      <c r="KA81" s="193">
        <f t="shared" si="370"/>
        <v>2.086438487</v>
      </c>
      <c r="KB81" s="193">
        <f t="shared" si="370"/>
        <v>1.683709258</v>
      </c>
      <c r="KC81" s="193">
        <f t="shared" si="370"/>
        <v>1.295868043</v>
      </c>
      <c r="KD81" s="193">
        <f t="shared" si="370"/>
        <v>0.9291535671</v>
      </c>
      <c r="KE81" s="193">
        <f t="shared" si="370"/>
        <v>0.5794360142</v>
      </c>
      <c r="KF81" s="193">
        <f t="shared" si="370"/>
        <v>0.2449195952</v>
      </c>
      <c r="KG81" s="193">
        <f t="shared" si="370"/>
        <v>0</v>
      </c>
      <c r="KH81" s="193">
        <f t="shared" si="370"/>
        <v>0</v>
      </c>
      <c r="KI81" s="193">
        <f t="shared" si="370"/>
        <v>0</v>
      </c>
      <c r="KJ81" s="193">
        <f t="shared" si="370"/>
        <v>0</v>
      </c>
      <c r="KK81" s="193">
        <f t="shared" si="370"/>
        <v>0</v>
      </c>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row>
    <row r="82" ht="14.25" customHeight="1">
      <c r="A82" s="1">
        <v>3.0</v>
      </c>
      <c r="B82" s="1">
        <f t="shared" ref="B82:C82" si="371">B81+1</f>
        <v>72</v>
      </c>
      <c r="C82" s="267">
        <f t="shared" si="371"/>
        <v>43537</v>
      </c>
      <c r="D82" s="193">
        <f t="shared" si="15"/>
        <v>12.5488927</v>
      </c>
      <c r="E82" s="193">
        <f>(SUMIFS(Profile!$F$2:$F$17521,Profile!$B$2:$B$17521,$B82,Profile!$C$2:$C$17521,E$8))*$C$6</f>
        <v>0.1830826389</v>
      </c>
      <c r="F82" s="193">
        <f>(SUMIFS(Profile!$F$2:$F$17521,Profile!$B$2:$B$17521,$B82,Profile!$C$2:$C$17521,F$8))*$C$6</f>
        <v>0.1638529525</v>
      </c>
      <c r="G82" s="193">
        <f>(SUMIFS(Profile!$F$2:$F$17521,Profile!$B$2:$B$17521,$B82,Profile!$C$2:$C$17521,G$8))*$C$6</f>
        <v>0.1514337801</v>
      </c>
      <c r="H82" s="193">
        <f>(SUMIFS(Profile!$F$2:$F$17521,Profile!$B$2:$B$17521,$B82,Profile!$C$2:$C$17521,H$8))*$C$6</f>
        <v>0.1422195554</v>
      </c>
      <c r="I82" s="193">
        <f>(SUMIFS(Profile!$F$2:$F$17521,Profile!$B$2:$B$17521,$B82,Profile!$C$2:$C$17521,I$8))*$C$6</f>
        <v>0.1346078045</v>
      </c>
      <c r="J82" s="193">
        <f>(SUMIFS(Profile!$F$2:$F$17521,Profile!$B$2:$B$17521,$B82,Profile!$C$2:$C$17521,J$8))*$C$6</f>
        <v>0.1261948168</v>
      </c>
      <c r="K82" s="193">
        <f>(SUMIFS(Profile!$F$2:$F$17521,Profile!$B$2:$B$17521,$B82,Profile!$C$2:$C$17521,K$8))*$C$6</f>
        <v>0.1269960537</v>
      </c>
      <c r="L82" s="193">
        <f>(SUMIFS(Profile!$F$2:$F$17521,Profile!$B$2:$B$17521,$B82,Profile!$C$2:$C$17521,L$8))*$C$6</f>
        <v>0.123791106</v>
      </c>
      <c r="M82" s="193">
        <f>(SUMIFS(Profile!$F$2:$F$17521,Profile!$B$2:$B$17521,$B82,Profile!$C$2:$C$17521,M$8))*$C$6</f>
        <v>0.1209867767</v>
      </c>
      <c r="N82" s="193">
        <f>(SUMIFS(Profile!$F$2:$F$17521,Profile!$B$2:$B$17521,$B82,Profile!$C$2:$C$17521,N$8))*$C$6</f>
        <v>0.1233904875</v>
      </c>
      <c r="O82" s="193">
        <f>(SUMIFS(Profile!$F$2:$F$17521,Profile!$B$2:$B$17521,$B82,Profile!$C$2:$C$17521,O$8))*$C$6</f>
        <v>0.1241917244</v>
      </c>
      <c r="P82" s="193">
        <f>(SUMIFS(Profile!$F$2:$F$17521,Profile!$B$2:$B$17521,$B82,Profile!$C$2:$C$17521,P$8))*$C$6</f>
        <v>0.1338065676</v>
      </c>
      <c r="Q82" s="193">
        <f>(SUMIFS(Profile!$F$2:$F$17521,Profile!$B$2:$B$17521,$B82,Profile!$C$2:$C$17521,Q$8))*$C$6</f>
        <v>0.1394152261</v>
      </c>
      <c r="R82" s="193">
        <f>(SUMIFS(Profile!$F$2:$F$17521,Profile!$B$2:$B$17521,$B82,Profile!$C$2:$C$17521,R$8))*$C$6</f>
        <v>0.1474275954</v>
      </c>
      <c r="S82" s="193">
        <f>(SUMIFS(Profile!$F$2:$F$17521,Profile!$B$2:$B$17521,$B82,Profile!$C$2:$C$17521,S$8))*$C$6</f>
        <v>0.1666572818</v>
      </c>
      <c r="T82" s="193">
        <f>(SUMIFS(Profile!$F$2:$F$17521,Profile!$B$2:$B$17521,$B82,Profile!$C$2:$C$17521,T$8))*$C$6</f>
        <v>0.2019117068</v>
      </c>
      <c r="U82" s="193">
        <f>(SUMIFS(Profile!$F$2:$F$17521,Profile!$B$2:$B$17521,$B82,Profile!$C$2:$C$17521,U$8))*$C$6</f>
        <v>0.2247469594</v>
      </c>
      <c r="V82" s="193">
        <f>(SUMIFS(Profile!$F$2:$F$17521,Profile!$B$2:$B$17521,$B82,Profile!$C$2:$C$17521,V$8))*$C$6</f>
        <v>0.2596007659</v>
      </c>
      <c r="W82" s="193">
        <f>(SUMIFS(Profile!$F$2:$F$17521,Profile!$B$2:$B$17521,$B82,Profile!$C$2:$C$17521,W$8))*$C$6</f>
        <v>0.2768273599</v>
      </c>
      <c r="X82" s="193">
        <f>(SUMIFS(Profile!$F$2:$F$17521,Profile!$B$2:$B$17521,$B82,Profile!$C$2:$C$17521,X$8))*$C$6</f>
        <v>0.3008644679</v>
      </c>
      <c r="Y82" s="193">
        <f>(SUMIFS(Profile!$F$2:$F$17521,Profile!$B$2:$B$17521,$B82,Profile!$C$2:$C$17521,Y$8))*$C$6</f>
        <v>0.3084762187</v>
      </c>
      <c r="Z82" s="193">
        <f>(SUMIFS(Profile!$F$2:$F$17521,Profile!$B$2:$B$17521,$B82,Profile!$C$2:$C$17521,Z$8))*$C$6</f>
        <v>0.3188922988</v>
      </c>
      <c r="AA82" s="193">
        <f>(SUMIFS(Profile!$F$2:$F$17521,Profile!$B$2:$B$17521,$B82,Profile!$C$2:$C$17521,AA$8))*$C$6</f>
        <v>0.3144854957</v>
      </c>
      <c r="AB82" s="193">
        <f>(SUMIFS(Profile!$F$2:$F$17521,Profile!$B$2:$B$17521,$B82,Profile!$C$2:$C$17521,AB$8))*$C$6</f>
        <v>0.3329139452</v>
      </c>
      <c r="AC82" s="193">
        <f>(SUMIFS(Profile!$F$2:$F$17521,Profile!$B$2:$B$17521,$B82,Profile!$C$2:$C$17521,AC$8))*$C$6</f>
        <v>0.3281065236</v>
      </c>
      <c r="AD82" s="193">
        <f>(SUMIFS(Profile!$F$2:$F$17521,Profile!$B$2:$B$17521,$B82,Profile!$C$2:$C$17521,AD$8))*$C$6</f>
        <v>0.3289077605</v>
      </c>
      <c r="AE82" s="193">
        <f>(SUMIFS(Profile!$F$2:$F$17521,Profile!$B$2:$B$17521,$B82,Profile!$C$2:$C$17521,AE$8))*$C$6</f>
        <v>0.3020663233</v>
      </c>
      <c r="AF82" s="193">
        <f>(SUMIFS(Profile!$F$2:$F$17521,Profile!$B$2:$B$17521,$B82,Profile!$C$2:$C$17521,AF$8))*$C$6</f>
        <v>0.3024669417</v>
      </c>
      <c r="AG82" s="193">
        <f>(SUMIFS(Profile!$F$2:$F$17521,Profile!$B$2:$B$17521,$B82,Profile!$C$2:$C$17521,AG$8))*$C$6</f>
        <v>0.2896471508</v>
      </c>
      <c r="AH82" s="193">
        <f>(SUMIFS(Profile!$F$2:$F$17521,Profile!$B$2:$B$17521,$B82,Profile!$C$2:$C$17521,AH$8))*$C$6</f>
        <v>0.2912496247</v>
      </c>
      <c r="AI82" s="193">
        <f>(SUMIFS(Profile!$F$2:$F$17521,Profile!$B$2:$B$17521,$B82,Profile!$C$2:$C$17521,AI$8))*$C$6</f>
        <v>0.3040694156</v>
      </c>
      <c r="AJ82" s="193">
        <f>(SUMIFS(Profile!$F$2:$F$17521,Profile!$B$2:$B$17521,$B82,Profile!$C$2:$C$17521,AJ$8))*$C$6</f>
        <v>0.311280548</v>
      </c>
      <c r="AK82" s="193">
        <f>(SUMIFS(Profile!$F$2:$F$17521,Profile!$B$2:$B$17521,$B82,Profile!$C$2:$C$17521,AK$8))*$C$6</f>
        <v>0.3200941542</v>
      </c>
      <c r="AL82" s="193">
        <f>(SUMIFS(Profile!$F$2:$F$17521,Profile!$B$2:$B$17521,$B82,Profile!$C$2:$C$17521,AL$8))*$C$6</f>
        <v>0.3409263145</v>
      </c>
      <c r="AM82" s="193">
        <f>(SUMIFS(Profile!$F$2:$F$17521,Profile!$B$2:$B$17521,$B82,Profile!$C$2:$C$17521,AM$8))*$C$6</f>
        <v>0.3661652778</v>
      </c>
      <c r="AN82" s="193">
        <f>(SUMIFS(Profile!$F$2:$F$17521,Profile!$B$2:$B$17521,$B82,Profile!$C$2:$C$17521,AN$8))*$C$6</f>
        <v>0.3906030042</v>
      </c>
      <c r="AO82" s="193">
        <f>(SUMIFS(Profile!$F$2:$F$17521,Profile!$B$2:$B$17521,$B82,Profile!$C$2:$C$17521,AO$8))*$C$6</f>
        <v>0.4127171436</v>
      </c>
      <c r="AP82" s="193">
        <f>(SUMIFS(Profile!$F$2:$F$17521,Profile!$B$2:$B$17521,$B82,Profile!$C$2:$C$17521,AP$8))*$C$6</f>
        <v>0.4148404214</v>
      </c>
      <c r="AQ82" s="193">
        <f>(SUMIFS(Profile!$F$2:$F$17521,Profile!$B$2:$B$17521,$B82,Profile!$C$2:$C$17521,AQ$8))*$C$6</f>
        <v>0.4070684232</v>
      </c>
      <c r="AR82" s="193">
        <f>(SUMIFS(Profile!$F$2:$F$17521,Profile!$B$2:$B$17521,$B82,Profile!$C$2:$C$17521,AR$8))*$C$6</f>
        <v>0.3958110443</v>
      </c>
      <c r="AS82" s="193">
        <f>(SUMIFS(Profile!$F$2:$F$17521,Profile!$B$2:$B$17521,$B82,Profile!$C$2:$C$17521,AS$8))*$C$6</f>
        <v>0.3845937272</v>
      </c>
      <c r="AT82" s="193">
        <f>(SUMIFS(Profile!$F$2:$F$17521,Profile!$B$2:$B$17521,$B82,Profile!$C$2:$C$17521,AT$8))*$C$6</f>
        <v>0.3685689886</v>
      </c>
      <c r="AU82" s="193">
        <f>(SUMIFS(Profile!$F$2:$F$17521,Profile!$B$2:$B$17521,$B82,Profile!$C$2:$C$17521,AU$8))*$C$6</f>
        <v>0.3469355915</v>
      </c>
      <c r="AV82" s="193">
        <f>(SUMIFS(Profile!$F$2:$F$17521,Profile!$B$2:$B$17521,$B82,Profile!$C$2:$C$17521,AV$8))*$C$6</f>
        <v>0.3265040497</v>
      </c>
      <c r="AW82" s="193">
        <f>(SUMIFS(Profile!$F$2:$F$17521,Profile!$B$2:$B$17521,$B82,Profile!$C$2:$C$17521,AW$8))*$C$6</f>
        <v>0.3012650863</v>
      </c>
      <c r="AX82" s="193">
        <f>(SUMIFS(Profile!$F$2:$F$17521,Profile!$B$2:$B$17521,$B82,Profile!$C$2:$C$17521,AX$8))*$C$6</f>
        <v>0.2612032398</v>
      </c>
      <c r="AY82" s="193">
        <f>(SUMIFS(Profile!$F$2:$F$17521,Profile!$B$2:$B$17521,$B82,Profile!$C$2:$C$17521,AY$8))*$C$6</f>
        <v>0.2179364454</v>
      </c>
      <c r="AZ82" s="193">
        <f>(SUMIFS(Profile!$F$2:$F$17521,Profile!$B$2:$B$17521,$B82,Profile!$C$2:$C$17521,AZ$8))*$C$6</f>
        <v>0.1890919159</v>
      </c>
      <c r="BA82" s="193">
        <f t="shared" si="16"/>
        <v>10.22891958</v>
      </c>
      <c r="BB82" s="193">
        <f>(SUMIFS(Profile!$E$2:$E$17521,Profile!$B$2:$B$17521,$B82,Profile!$C$2:$C$17521,BB$8))*$C$9</f>
        <v>0</v>
      </c>
      <c r="BC82" s="193">
        <f>(SUMIFS(Profile!$E$2:$E$17521,Profile!$B$2:$B$17521,$B82,Profile!$C$2:$C$17521,BC$8))*$C$9</f>
        <v>0</v>
      </c>
      <c r="BD82" s="193">
        <f>(SUMIFS(Profile!$E$2:$E$17521,Profile!$B$2:$B$17521,$B82,Profile!$C$2:$C$17521,BD$8))*$C$9</f>
        <v>0</v>
      </c>
      <c r="BE82" s="193">
        <f>(SUMIFS(Profile!$E$2:$E$17521,Profile!$B$2:$B$17521,$B82,Profile!$C$2:$C$17521,BE$8))*$C$9</f>
        <v>0</v>
      </c>
      <c r="BF82" s="193">
        <f>(SUMIFS(Profile!$E$2:$E$17521,Profile!$B$2:$B$17521,$B82,Profile!$C$2:$C$17521,BF$8))*$C$9</f>
        <v>0</v>
      </c>
      <c r="BG82" s="193">
        <f>(SUMIFS(Profile!$E$2:$E$17521,Profile!$B$2:$B$17521,$B82,Profile!$C$2:$C$17521,BG$8))*$C$9</f>
        <v>0</v>
      </c>
      <c r="BH82" s="193">
        <f>(SUMIFS(Profile!$E$2:$E$17521,Profile!$B$2:$B$17521,$B82,Profile!$C$2:$C$17521,BH$8))*$C$9</f>
        <v>0</v>
      </c>
      <c r="BI82" s="193">
        <f>(SUMIFS(Profile!$E$2:$E$17521,Profile!$B$2:$B$17521,$B82,Profile!$C$2:$C$17521,BI$8))*$C$9</f>
        <v>0</v>
      </c>
      <c r="BJ82" s="193">
        <f>(SUMIFS(Profile!$E$2:$E$17521,Profile!$B$2:$B$17521,$B82,Profile!$C$2:$C$17521,BJ$8))*$C$9</f>
        <v>0.000007417653488</v>
      </c>
      <c r="BK82" s="193">
        <f>(SUMIFS(Profile!$E$2:$E$17521,Profile!$B$2:$B$17521,$B82,Profile!$C$2:$C$17521,BK$8))*$C$9</f>
        <v>0.0001472242964</v>
      </c>
      <c r="BL82" s="193">
        <f>(SUMIFS(Profile!$E$2:$E$17521,Profile!$B$2:$B$17521,$B82,Profile!$C$2:$C$17521,BL$8))*$C$9</f>
        <v>0.0008502888444</v>
      </c>
      <c r="BM82" s="193">
        <f>(SUMIFS(Profile!$E$2:$E$17521,Profile!$B$2:$B$17521,$B82,Profile!$C$2:$C$17521,BM$8))*$C$9</f>
        <v>0.004411085026</v>
      </c>
      <c r="BN82" s="193">
        <f>(SUMIFS(Profile!$E$2:$E$17521,Profile!$B$2:$B$17521,$B82,Profile!$C$2:$C$17521,BN$8))*$C$9</f>
        <v>0.01501203165</v>
      </c>
      <c r="BO82" s="193">
        <f>(SUMIFS(Profile!$E$2:$E$17521,Profile!$B$2:$B$17521,$B82,Profile!$C$2:$C$17521,BO$8))*$C$9</f>
        <v>0.0229676237</v>
      </c>
      <c r="BP82" s="193">
        <f>(SUMIFS(Profile!$E$2:$E$17521,Profile!$B$2:$B$17521,$B82,Profile!$C$2:$C$17521,BP$8))*$C$9</f>
        <v>0.06794453738</v>
      </c>
      <c r="BQ82" s="193">
        <f>(SUMIFS(Profile!$E$2:$E$17521,Profile!$B$2:$B$17521,$B82,Profile!$C$2:$C$17521,BQ$8))*$C$9</f>
        <v>0.1541491821</v>
      </c>
      <c r="BR82" s="193">
        <f>(SUMIFS(Profile!$E$2:$E$17521,Profile!$B$2:$B$17521,$B82,Profile!$C$2:$C$17521,BR$8))*$C$9</f>
        <v>0.2425783833</v>
      </c>
      <c r="BS82" s="193">
        <f>(SUMIFS(Profile!$E$2:$E$17521,Profile!$B$2:$B$17521,$B82,Profile!$C$2:$C$17521,BS$8))*$C$9</f>
        <v>0.3229290002</v>
      </c>
      <c r="BT82" s="193">
        <f>(SUMIFS(Profile!$E$2:$E$17521,Profile!$B$2:$B$17521,$B82,Profile!$C$2:$C$17521,BT$8))*$C$9</f>
        <v>0.3681170171</v>
      </c>
      <c r="BU82" s="193">
        <f>(SUMIFS(Profile!$E$2:$E$17521,Profile!$B$2:$B$17521,$B82,Profile!$C$2:$C$17521,BU$8))*$C$9</f>
        <v>0.4745125523</v>
      </c>
      <c r="BV82" s="193">
        <f>(SUMIFS(Profile!$E$2:$E$17521,Profile!$B$2:$B$17521,$B82,Profile!$C$2:$C$17521,BV$8))*$C$9</f>
        <v>0.5630179117</v>
      </c>
      <c r="BW82" s="193">
        <f>(SUMIFS(Profile!$E$2:$E$17521,Profile!$B$2:$B$17521,$B82,Profile!$C$2:$C$17521,BW$8))*$C$9</f>
        <v>0.6714510113</v>
      </c>
      <c r="BX82" s="193">
        <f>(SUMIFS(Profile!$E$2:$E$17521,Profile!$B$2:$B$17521,$B82,Profile!$C$2:$C$17521,BX$8))*$C$9</f>
        <v>0.7303681144</v>
      </c>
      <c r="BY82" s="193">
        <f>(SUMIFS(Profile!$E$2:$E$17521,Profile!$B$2:$B$17521,$B82,Profile!$C$2:$C$17521,BY$8))*$C$9</f>
        <v>0.7423319018</v>
      </c>
      <c r="BZ82" s="193">
        <f>(SUMIFS(Profile!$E$2:$E$17521,Profile!$B$2:$B$17521,$B82,Profile!$C$2:$C$17521,BZ$8))*$C$9</f>
        <v>0.7689772391</v>
      </c>
      <c r="CA82" s="193">
        <f>(SUMIFS(Profile!$E$2:$E$17521,Profile!$B$2:$B$17521,$B82,Profile!$C$2:$C$17521,CA$8))*$C$9</f>
        <v>0.7721214651</v>
      </c>
      <c r="CB82" s="193">
        <f>(SUMIFS(Profile!$E$2:$E$17521,Profile!$B$2:$B$17521,$B82,Profile!$C$2:$C$17521,CB$8))*$C$9</f>
        <v>0.7779826943</v>
      </c>
      <c r="CC82" s="193">
        <f>(SUMIFS(Profile!$E$2:$E$17521,Profile!$B$2:$B$17521,$B82,Profile!$C$2:$C$17521,CC$8))*$C$9</f>
        <v>0.7214083952</v>
      </c>
      <c r="CD82" s="193">
        <f>(SUMIFS(Profile!$E$2:$E$17521,Profile!$B$2:$B$17521,$B82,Profile!$C$2:$C$17521,CD$8))*$C$9</f>
        <v>0.6515413943</v>
      </c>
      <c r="CE82" s="193">
        <f>(SUMIFS(Profile!$E$2:$E$17521,Profile!$B$2:$B$17521,$B82,Profile!$C$2:$C$17521,CE$8))*$C$9</f>
        <v>0.5802705874</v>
      </c>
      <c r="CF82" s="193">
        <f>(SUMIFS(Profile!$E$2:$E$17521,Profile!$B$2:$B$17521,$B82,Profile!$C$2:$C$17521,CF$8))*$C$9</f>
        <v>0.4831051832</v>
      </c>
      <c r="CG82" s="193">
        <f>(SUMIFS(Profile!$E$2:$E$17521,Profile!$B$2:$B$17521,$B82,Profile!$C$2:$C$17521,CG$8))*$C$9</f>
        <v>0.4148788094</v>
      </c>
      <c r="CH82" s="193">
        <f>(SUMIFS(Profile!$E$2:$E$17521,Profile!$B$2:$B$17521,$B82,Profile!$C$2:$C$17521,CH$8))*$C$9</f>
        <v>0.2751707664</v>
      </c>
      <c r="CI82" s="193">
        <f>(SUMIFS(Profile!$E$2:$E$17521,Profile!$B$2:$B$17521,$B82,Profile!$C$2:$C$17521,CI$8))*$C$9</f>
        <v>0.1949884301</v>
      </c>
      <c r="CJ82" s="193">
        <f>(SUMIFS(Profile!$E$2:$E$17521,Profile!$B$2:$B$17521,$B82,Profile!$C$2:$C$17521,CJ$8))*$C$9</f>
        <v>0.123206857</v>
      </c>
      <c r="CK82" s="193">
        <f>(SUMIFS(Profile!$E$2:$E$17521,Profile!$B$2:$B$17521,$B82,Profile!$C$2:$C$17521,CK$8))*$C$9</f>
        <v>0.05696602391</v>
      </c>
      <c r="CL82" s="193">
        <f>(SUMIFS(Profile!$E$2:$E$17521,Profile!$B$2:$B$17521,$B82,Profile!$C$2:$C$17521,CL$8))*$C$9</f>
        <v>0.01706108678</v>
      </c>
      <c r="CM82" s="193">
        <f>(SUMIFS(Profile!$E$2:$E$17521,Profile!$B$2:$B$17521,$B82,Profile!$C$2:$C$17521,CM$8))*$C$9</f>
        <v>0.006389985974</v>
      </c>
      <c r="CN82" s="193">
        <f>(SUMIFS(Profile!$E$2:$E$17521,Profile!$B$2:$B$17521,$B82,Profile!$C$2:$C$17521,CN$8))*$C$9</f>
        <v>0.002796132858</v>
      </c>
      <c r="CO82" s="193">
        <f>(SUMIFS(Profile!$E$2:$E$17521,Profile!$B$2:$B$17521,$B82,Profile!$C$2:$C$17521,CO$8))*$C$9</f>
        <v>0.0008901184186</v>
      </c>
      <c r="CP82" s="193">
        <f>(SUMIFS(Profile!$E$2:$E$17521,Profile!$B$2:$B$17521,$B82,Profile!$C$2:$C$17521,CP$8))*$C$9</f>
        <v>0.0003542735807</v>
      </c>
      <c r="CQ82" s="193">
        <f>(SUMIFS(Profile!$E$2:$E$17521,Profile!$B$2:$B$17521,$B82,Profile!$C$2:$C$17521,CQ$8))*$C$9</f>
        <v>0.00001485747931</v>
      </c>
      <c r="CR82" s="193">
        <f>(SUMIFS(Profile!$E$2:$E$17521,Profile!$B$2:$B$17521,$B82,Profile!$C$2:$C$17521,CR$8))*$C$9</f>
        <v>0</v>
      </c>
      <c r="CS82" s="193">
        <f>(SUMIFS(Profile!$E$2:$E$17521,Profile!$B$2:$B$17521,$B82,Profile!$C$2:$C$17521,CS$8))*$C$9</f>
        <v>0</v>
      </c>
      <c r="CT82" s="193">
        <f>(SUMIFS(Profile!$E$2:$E$17521,Profile!$B$2:$B$17521,$B82,Profile!$C$2:$C$17521,CT$8))*$C$9</f>
        <v>0</v>
      </c>
      <c r="CU82" s="193">
        <f>(SUMIFS(Profile!$E$2:$E$17521,Profile!$B$2:$B$17521,$B82,Profile!$C$2:$C$17521,CU$8))*$C$9</f>
        <v>0</v>
      </c>
      <c r="CV82" s="193">
        <f>(SUMIFS(Profile!$E$2:$E$17521,Profile!$B$2:$B$17521,$B82,Profile!$C$2:$C$17521,CV$8))*$C$9</f>
        <v>0</v>
      </c>
      <c r="CW82" s="193">
        <f>(SUMIFS(Profile!$E$2:$E$17521,Profile!$B$2:$B$17521,$B82,Profile!$C$2:$C$17521,CW$8))*$C$9</f>
        <v>0</v>
      </c>
      <c r="CX82" s="193">
        <f t="shared" si="17"/>
        <v>4.49098986</v>
      </c>
      <c r="CY82" s="193">
        <f t="shared" ref="CY82:ET82" si="372">MAX(BB82-E82,0)</f>
        <v>0</v>
      </c>
      <c r="CZ82" s="193">
        <f t="shared" si="372"/>
        <v>0</v>
      </c>
      <c r="DA82" s="193">
        <f t="shared" si="372"/>
        <v>0</v>
      </c>
      <c r="DB82" s="193">
        <f t="shared" si="372"/>
        <v>0</v>
      </c>
      <c r="DC82" s="193">
        <f t="shared" si="372"/>
        <v>0</v>
      </c>
      <c r="DD82" s="193">
        <f t="shared" si="372"/>
        <v>0</v>
      </c>
      <c r="DE82" s="193">
        <f t="shared" si="372"/>
        <v>0</v>
      </c>
      <c r="DF82" s="193">
        <f t="shared" si="372"/>
        <v>0</v>
      </c>
      <c r="DG82" s="193">
        <f t="shared" si="372"/>
        <v>0</v>
      </c>
      <c r="DH82" s="193">
        <f t="shared" si="372"/>
        <v>0</v>
      </c>
      <c r="DI82" s="193">
        <f t="shared" si="372"/>
        <v>0</v>
      </c>
      <c r="DJ82" s="193">
        <f t="shared" si="372"/>
        <v>0</v>
      </c>
      <c r="DK82" s="193">
        <f t="shared" si="372"/>
        <v>0</v>
      </c>
      <c r="DL82" s="193">
        <f t="shared" si="372"/>
        <v>0</v>
      </c>
      <c r="DM82" s="193">
        <f t="shared" si="372"/>
        <v>0</v>
      </c>
      <c r="DN82" s="193">
        <f t="shared" si="372"/>
        <v>0</v>
      </c>
      <c r="DO82" s="193">
        <f t="shared" si="372"/>
        <v>0.01783142394</v>
      </c>
      <c r="DP82" s="193">
        <f t="shared" si="372"/>
        <v>0.06332823433</v>
      </c>
      <c r="DQ82" s="193">
        <f t="shared" si="372"/>
        <v>0.09128965714</v>
      </c>
      <c r="DR82" s="193">
        <f t="shared" si="372"/>
        <v>0.1736480844</v>
      </c>
      <c r="DS82" s="193">
        <f t="shared" si="372"/>
        <v>0.254541693</v>
      </c>
      <c r="DT82" s="193">
        <f t="shared" si="372"/>
        <v>0.3525587124</v>
      </c>
      <c r="DU82" s="193">
        <f t="shared" si="372"/>
        <v>0.4158826186</v>
      </c>
      <c r="DV82" s="193">
        <f t="shared" si="372"/>
        <v>0.4094179567</v>
      </c>
      <c r="DW82" s="193">
        <f t="shared" si="372"/>
        <v>0.4408707155</v>
      </c>
      <c r="DX82" s="193">
        <f t="shared" si="372"/>
        <v>0.4432137046</v>
      </c>
      <c r="DY82" s="193">
        <f t="shared" si="372"/>
        <v>0.475916371</v>
      </c>
      <c r="DZ82" s="193">
        <f t="shared" si="372"/>
        <v>0.4189414535</v>
      </c>
      <c r="EA82" s="193">
        <f t="shared" si="372"/>
        <v>0.3618942434</v>
      </c>
      <c r="EB82" s="193">
        <f t="shared" si="372"/>
        <v>0.2890209627</v>
      </c>
      <c r="EC82" s="193">
        <f t="shared" si="372"/>
        <v>0.1790357676</v>
      </c>
      <c r="ED82" s="193">
        <f t="shared" si="372"/>
        <v>0.1035982614</v>
      </c>
      <c r="EE82" s="193">
        <f t="shared" si="372"/>
        <v>0</v>
      </c>
      <c r="EF82" s="193">
        <f t="shared" si="372"/>
        <v>0</v>
      </c>
      <c r="EG82" s="193">
        <f t="shared" si="372"/>
        <v>0</v>
      </c>
      <c r="EH82" s="193">
        <f t="shared" si="372"/>
        <v>0</v>
      </c>
      <c r="EI82" s="193">
        <f t="shared" si="372"/>
        <v>0</v>
      </c>
      <c r="EJ82" s="193">
        <f t="shared" si="372"/>
        <v>0</v>
      </c>
      <c r="EK82" s="193">
        <f t="shared" si="372"/>
        <v>0</v>
      </c>
      <c r="EL82" s="193">
        <f t="shared" si="372"/>
        <v>0</v>
      </c>
      <c r="EM82" s="193">
        <f t="shared" si="372"/>
        <v>0</v>
      </c>
      <c r="EN82" s="193">
        <f t="shared" si="372"/>
        <v>0</v>
      </c>
      <c r="EO82" s="193">
        <f t="shared" si="372"/>
        <v>0</v>
      </c>
      <c r="EP82" s="193">
        <f t="shared" si="372"/>
        <v>0</v>
      </c>
      <c r="EQ82" s="193">
        <f t="shared" si="372"/>
        <v>0</v>
      </c>
      <c r="ER82" s="193">
        <f t="shared" si="372"/>
        <v>0</v>
      </c>
      <c r="ES82" s="193">
        <f t="shared" si="372"/>
        <v>0</v>
      </c>
      <c r="ET82" s="193">
        <f t="shared" si="372"/>
        <v>0</v>
      </c>
      <c r="EU82" s="193">
        <f t="shared" si="19"/>
        <v>5.737929723</v>
      </c>
      <c r="EV82" s="193">
        <f t="shared" ref="EV82:GQ82" si="373">BB82-CY82</f>
        <v>0</v>
      </c>
      <c r="EW82" s="193">
        <f t="shared" si="373"/>
        <v>0</v>
      </c>
      <c r="EX82" s="193">
        <f t="shared" si="373"/>
        <v>0</v>
      </c>
      <c r="EY82" s="193">
        <f t="shared" si="373"/>
        <v>0</v>
      </c>
      <c r="EZ82" s="193">
        <f t="shared" si="373"/>
        <v>0</v>
      </c>
      <c r="FA82" s="193">
        <f t="shared" si="373"/>
        <v>0</v>
      </c>
      <c r="FB82" s="193">
        <f t="shared" si="373"/>
        <v>0</v>
      </c>
      <c r="FC82" s="193">
        <f t="shared" si="373"/>
        <v>0</v>
      </c>
      <c r="FD82" s="193">
        <f t="shared" si="373"/>
        <v>0.000007417653488</v>
      </c>
      <c r="FE82" s="193">
        <f t="shared" si="373"/>
        <v>0.0001472242964</v>
      </c>
      <c r="FF82" s="193">
        <f t="shared" si="373"/>
        <v>0.0008502888444</v>
      </c>
      <c r="FG82" s="193">
        <f t="shared" si="373"/>
        <v>0.004411085026</v>
      </c>
      <c r="FH82" s="193">
        <f t="shared" si="373"/>
        <v>0.01501203165</v>
      </c>
      <c r="FI82" s="193">
        <f t="shared" si="373"/>
        <v>0.0229676237</v>
      </c>
      <c r="FJ82" s="193">
        <f t="shared" si="373"/>
        <v>0.06794453738</v>
      </c>
      <c r="FK82" s="193">
        <f t="shared" si="373"/>
        <v>0.1541491821</v>
      </c>
      <c r="FL82" s="193">
        <f t="shared" si="373"/>
        <v>0.2247469594</v>
      </c>
      <c r="FM82" s="193">
        <f t="shared" si="373"/>
        <v>0.2596007659</v>
      </c>
      <c r="FN82" s="193">
        <f t="shared" si="373"/>
        <v>0.2768273599</v>
      </c>
      <c r="FO82" s="193">
        <f t="shared" si="373"/>
        <v>0.3008644679</v>
      </c>
      <c r="FP82" s="193">
        <f t="shared" si="373"/>
        <v>0.3084762187</v>
      </c>
      <c r="FQ82" s="193">
        <f t="shared" si="373"/>
        <v>0.3188922988</v>
      </c>
      <c r="FR82" s="193">
        <f t="shared" si="373"/>
        <v>0.3144854957</v>
      </c>
      <c r="FS82" s="193">
        <f t="shared" si="373"/>
        <v>0.3329139452</v>
      </c>
      <c r="FT82" s="193">
        <f t="shared" si="373"/>
        <v>0.3281065236</v>
      </c>
      <c r="FU82" s="193">
        <f t="shared" si="373"/>
        <v>0.3289077605</v>
      </c>
      <c r="FV82" s="193">
        <f t="shared" si="373"/>
        <v>0.3020663233</v>
      </c>
      <c r="FW82" s="193">
        <f t="shared" si="373"/>
        <v>0.3024669417</v>
      </c>
      <c r="FX82" s="193">
        <f t="shared" si="373"/>
        <v>0.2896471508</v>
      </c>
      <c r="FY82" s="193">
        <f t="shared" si="373"/>
        <v>0.2912496247</v>
      </c>
      <c r="FZ82" s="193">
        <f t="shared" si="373"/>
        <v>0.3040694156</v>
      </c>
      <c r="GA82" s="193">
        <f t="shared" si="373"/>
        <v>0.311280548</v>
      </c>
      <c r="GB82" s="193">
        <f t="shared" si="373"/>
        <v>0.2751707664</v>
      </c>
      <c r="GC82" s="193">
        <f t="shared" si="373"/>
        <v>0.1949884301</v>
      </c>
      <c r="GD82" s="193">
        <f t="shared" si="373"/>
        <v>0.123206857</v>
      </c>
      <c r="GE82" s="193">
        <f t="shared" si="373"/>
        <v>0.05696602391</v>
      </c>
      <c r="GF82" s="193">
        <f t="shared" si="373"/>
        <v>0.01706108678</v>
      </c>
      <c r="GG82" s="193">
        <f t="shared" si="373"/>
        <v>0.006389985974</v>
      </c>
      <c r="GH82" s="193">
        <f t="shared" si="373"/>
        <v>0.002796132858</v>
      </c>
      <c r="GI82" s="193">
        <f t="shared" si="373"/>
        <v>0.0008901184186</v>
      </c>
      <c r="GJ82" s="193">
        <f t="shared" si="373"/>
        <v>0.0003542735807</v>
      </c>
      <c r="GK82" s="193">
        <f t="shared" si="373"/>
        <v>0.00001485747931</v>
      </c>
      <c r="GL82" s="193">
        <f t="shared" si="373"/>
        <v>0</v>
      </c>
      <c r="GM82" s="193">
        <f t="shared" si="373"/>
        <v>0</v>
      </c>
      <c r="GN82" s="193">
        <f t="shared" si="373"/>
        <v>0</v>
      </c>
      <c r="GO82" s="193">
        <f t="shared" si="373"/>
        <v>0</v>
      </c>
      <c r="GP82" s="193">
        <f t="shared" si="373"/>
        <v>0</v>
      </c>
      <c r="GQ82" s="193">
        <f t="shared" si="373"/>
        <v>0</v>
      </c>
      <c r="GR82" s="193">
        <f t="shared" si="21"/>
        <v>6.810962979</v>
      </c>
      <c r="GS82" s="193">
        <f t="shared" ref="GS82:IN82" si="374">E82-EV82</f>
        <v>0.1830826389</v>
      </c>
      <c r="GT82" s="193">
        <f t="shared" si="374"/>
        <v>0.1638529525</v>
      </c>
      <c r="GU82" s="193">
        <f t="shared" si="374"/>
        <v>0.1514337801</v>
      </c>
      <c r="GV82" s="193">
        <f t="shared" si="374"/>
        <v>0.1422195554</v>
      </c>
      <c r="GW82" s="193">
        <f t="shared" si="374"/>
        <v>0.1346078045</v>
      </c>
      <c r="GX82" s="193">
        <f t="shared" si="374"/>
        <v>0.1261948168</v>
      </c>
      <c r="GY82" s="193">
        <f t="shared" si="374"/>
        <v>0.1269960537</v>
      </c>
      <c r="GZ82" s="193">
        <f t="shared" si="374"/>
        <v>0.123791106</v>
      </c>
      <c r="HA82" s="193">
        <f t="shared" si="374"/>
        <v>0.120979359</v>
      </c>
      <c r="HB82" s="193">
        <f t="shared" si="374"/>
        <v>0.1232432632</v>
      </c>
      <c r="HC82" s="193">
        <f t="shared" si="374"/>
        <v>0.1233414356</v>
      </c>
      <c r="HD82" s="193">
        <f t="shared" si="374"/>
        <v>0.1293954826</v>
      </c>
      <c r="HE82" s="193">
        <f t="shared" si="374"/>
        <v>0.1244031945</v>
      </c>
      <c r="HF82" s="193">
        <f t="shared" si="374"/>
        <v>0.1244599717</v>
      </c>
      <c r="HG82" s="193">
        <f t="shared" si="374"/>
        <v>0.09871274443</v>
      </c>
      <c r="HH82" s="193">
        <f t="shared" si="374"/>
        <v>0.04776252468</v>
      </c>
      <c r="HI82" s="193">
        <f t="shared" si="374"/>
        <v>0</v>
      </c>
      <c r="HJ82" s="193">
        <f t="shared" si="374"/>
        <v>0</v>
      </c>
      <c r="HK82" s="193">
        <f t="shared" si="374"/>
        <v>0</v>
      </c>
      <c r="HL82" s="193">
        <f t="shared" si="374"/>
        <v>0</v>
      </c>
      <c r="HM82" s="193">
        <f t="shared" si="374"/>
        <v>0</v>
      </c>
      <c r="HN82" s="193">
        <f t="shared" si="374"/>
        <v>0</v>
      </c>
      <c r="HO82" s="193">
        <f t="shared" si="374"/>
        <v>0</v>
      </c>
      <c r="HP82" s="193">
        <f t="shared" si="374"/>
        <v>0</v>
      </c>
      <c r="HQ82" s="193">
        <f t="shared" si="374"/>
        <v>0</v>
      </c>
      <c r="HR82" s="193">
        <f t="shared" si="374"/>
        <v>0</v>
      </c>
      <c r="HS82" s="193">
        <f t="shared" si="374"/>
        <v>0</v>
      </c>
      <c r="HT82" s="193">
        <f t="shared" si="374"/>
        <v>0</v>
      </c>
      <c r="HU82" s="193">
        <f t="shared" si="374"/>
        <v>0</v>
      </c>
      <c r="HV82" s="193">
        <f t="shared" si="374"/>
        <v>0</v>
      </c>
      <c r="HW82" s="193">
        <f t="shared" si="374"/>
        <v>0</v>
      </c>
      <c r="HX82" s="193">
        <f t="shared" si="374"/>
        <v>0</v>
      </c>
      <c r="HY82" s="193">
        <f t="shared" si="374"/>
        <v>0.0449233878</v>
      </c>
      <c r="HZ82" s="193">
        <f t="shared" si="374"/>
        <v>0.1459378844</v>
      </c>
      <c r="IA82" s="193">
        <f t="shared" si="374"/>
        <v>0.2429584208</v>
      </c>
      <c r="IB82" s="193">
        <f t="shared" si="374"/>
        <v>0.3336369803</v>
      </c>
      <c r="IC82" s="193">
        <f t="shared" si="374"/>
        <v>0.3956560568</v>
      </c>
      <c r="ID82" s="193">
        <f t="shared" si="374"/>
        <v>0.4084504355</v>
      </c>
      <c r="IE82" s="193">
        <f t="shared" si="374"/>
        <v>0.4042722903</v>
      </c>
      <c r="IF82" s="193">
        <f t="shared" si="374"/>
        <v>0.3949209259</v>
      </c>
      <c r="IG82" s="193">
        <f t="shared" si="374"/>
        <v>0.3842394537</v>
      </c>
      <c r="IH82" s="193">
        <f t="shared" si="374"/>
        <v>0.3685541311</v>
      </c>
      <c r="II82" s="193">
        <f t="shared" si="374"/>
        <v>0.3469355915</v>
      </c>
      <c r="IJ82" s="193">
        <f t="shared" si="374"/>
        <v>0.3265040497</v>
      </c>
      <c r="IK82" s="193">
        <f t="shared" si="374"/>
        <v>0.3012650863</v>
      </c>
      <c r="IL82" s="193">
        <f t="shared" si="374"/>
        <v>0.2612032398</v>
      </c>
      <c r="IM82" s="193">
        <f t="shared" si="374"/>
        <v>0.2179364454</v>
      </c>
      <c r="IN82" s="193">
        <f t="shared" si="374"/>
        <v>0.1890919159</v>
      </c>
      <c r="IO82" s="193">
        <f t="shared" si="23"/>
        <v>4.49098986</v>
      </c>
      <c r="IP82" s="193">
        <f t="shared" si="29"/>
        <v>0</v>
      </c>
      <c r="IQ82" s="193">
        <f t="shared" ref="IQ82:KK82" si="375">MAX((MIN(CZ82+IP82,$IO$7))-GT82,0)</f>
        <v>0</v>
      </c>
      <c r="IR82" s="193">
        <f t="shared" si="375"/>
        <v>0</v>
      </c>
      <c r="IS82" s="193">
        <f t="shared" si="375"/>
        <v>0</v>
      </c>
      <c r="IT82" s="193">
        <f t="shared" si="375"/>
        <v>0</v>
      </c>
      <c r="IU82" s="193">
        <f t="shared" si="375"/>
        <v>0</v>
      </c>
      <c r="IV82" s="193">
        <f t="shared" si="375"/>
        <v>0</v>
      </c>
      <c r="IW82" s="193">
        <f t="shared" si="375"/>
        <v>0</v>
      </c>
      <c r="IX82" s="193">
        <f t="shared" si="375"/>
        <v>0</v>
      </c>
      <c r="IY82" s="193">
        <f t="shared" si="375"/>
        <v>0</v>
      </c>
      <c r="IZ82" s="193">
        <f t="shared" si="375"/>
        <v>0</v>
      </c>
      <c r="JA82" s="193">
        <f t="shared" si="375"/>
        <v>0</v>
      </c>
      <c r="JB82" s="193">
        <f t="shared" si="375"/>
        <v>0</v>
      </c>
      <c r="JC82" s="193">
        <f t="shared" si="375"/>
        <v>0</v>
      </c>
      <c r="JD82" s="193">
        <f t="shared" si="375"/>
        <v>0</v>
      </c>
      <c r="JE82" s="193">
        <f t="shared" si="375"/>
        <v>0</v>
      </c>
      <c r="JF82" s="193">
        <f t="shared" si="375"/>
        <v>0.01783142394</v>
      </c>
      <c r="JG82" s="193">
        <f t="shared" si="375"/>
        <v>0.08115965827</v>
      </c>
      <c r="JH82" s="193">
        <f t="shared" si="375"/>
        <v>0.1724493154</v>
      </c>
      <c r="JI82" s="193">
        <f t="shared" si="375"/>
        <v>0.3460973998</v>
      </c>
      <c r="JJ82" s="193">
        <f t="shared" si="375"/>
        <v>0.6006390928</v>
      </c>
      <c r="JK82" s="193">
        <f t="shared" si="375"/>
        <v>0.9531978052</v>
      </c>
      <c r="JL82" s="193">
        <f t="shared" si="375"/>
        <v>1.369080424</v>
      </c>
      <c r="JM82" s="193">
        <f t="shared" si="375"/>
        <v>1.778498381</v>
      </c>
      <c r="JN82" s="193">
        <f t="shared" si="375"/>
        <v>2.219369096</v>
      </c>
      <c r="JO82" s="193">
        <f t="shared" si="375"/>
        <v>2.662582801</v>
      </c>
      <c r="JP82" s="193">
        <f t="shared" si="375"/>
        <v>3.138499172</v>
      </c>
      <c r="JQ82" s="193">
        <f t="shared" si="375"/>
        <v>3.557440625</v>
      </c>
      <c r="JR82" s="193">
        <f t="shared" si="375"/>
        <v>3.919334869</v>
      </c>
      <c r="JS82" s="193">
        <f t="shared" si="375"/>
        <v>4.208355831</v>
      </c>
      <c r="JT82" s="193">
        <f t="shared" si="375"/>
        <v>4.387391599</v>
      </c>
      <c r="JU82" s="193">
        <f t="shared" si="375"/>
        <v>4.49098986</v>
      </c>
      <c r="JV82" s="193">
        <f t="shared" si="375"/>
        <v>4.446066473</v>
      </c>
      <c r="JW82" s="193">
        <f t="shared" si="375"/>
        <v>4.300128588</v>
      </c>
      <c r="JX82" s="193">
        <f t="shared" si="375"/>
        <v>4.057170167</v>
      </c>
      <c r="JY82" s="193">
        <f t="shared" si="375"/>
        <v>3.723533187</v>
      </c>
      <c r="JZ82" s="193">
        <f t="shared" si="375"/>
        <v>3.32787713</v>
      </c>
      <c r="KA82" s="193">
        <f t="shared" si="375"/>
        <v>2.919426695</v>
      </c>
      <c r="KB82" s="193">
        <f t="shared" si="375"/>
        <v>2.515154404</v>
      </c>
      <c r="KC82" s="193">
        <f t="shared" si="375"/>
        <v>2.120233479</v>
      </c>
      <c r="KD82" s="193">
        <f t="shared" si="375"/>
        <v>1.735994025</v>
      </c>
      <c r="KE82" s="193">
        <f t="shared" si="375"/>
        <v>1.367439894</v>
      </c>
      <c r="KF82" s="193">
        <f t="shared" si="375"/>
        <v>1.020504302</v>
      </c>
      <c r="KG82" s="193">
        <f t="shared" si="375"/>
        <v>0.6940002526</v>
      </c>
      <c r="KH82" s="193">
        <f t="shared" si="375"/>
        <v>0.3927351663</v>
      </c>
      <c r="KI82" s="193">
        <f t="shared" si="375"/>
        <v>0.1315319265</v>
      </c>
      <c r="KJ82" s="193">
        <f t="shared" si="375"/>
        <v>0</v>
      </c>
      <c r="KK82" s="193">
        <f t="shared" si="375"/>
        <v>0</v>
      </c>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row>
    <row r="83" ht="14.25" customHeight="1">
      <c r="A83" s="1">
        <v>3.0</v>
      </c>
      <c r="B83" s="1">
        <f t="shared" ref="B83:C83" si="376">B82+1</f>
        <v>73</v>
      </c>
      <c r="C83" s="267">
        <f t="shared" si="376"/>
        <v>43538</v>
      </c>
      <c r="D83" s="193">
        <f t="shared" si="15"/>
        <v>11.80354205</v>
      </c>
      <c r="E83" s="193">
        <f>(SUMIFS(Profile!$F$2:$F$17521,Profile!$B$2:$B$17521,$B83,Profile!$C$2:$C$17521,E$8))*$C$6</f>
        <v>0.1606480048</v>
      </c>
      <c r="F83" s="193">
        <f>(SUMIFS(Profile!$F$2:$F$17521,Profile!$B$2:$B$17521,$B83,Profile!$C$2:$C$17521,F$8))*$C$6</f>
        <v>0.1450238847</v>
      </c>
      <c r="G83" s="193">
        <f>(SUMIFS(Profile!$F$2:$F$17521,Profile!$B$2:$B$17521,$B83,Profile!$C$2:$C$17521,G$8))*$C$6</f>
        <v>0.1354090415</v>
      </c>
      <c r="H83" s="193">
        <f>(SUMIFS(Profile!$F$2:$F$17521,Profile!$B$2:$B$17521,$B83,Profile!$C$2:$C$17521,H$8))*$C$6</f>
        <v>0.128999146</v>
      </c>
      <c r="I83" s="193">
        <f>(SUMIFS(Profile!$F$2:$F$17521,Profile!$B$2:$B$17521,$B83,Profile!$C$2:$C$17521,I$8))*$C$6</f>
        <v>0.1221886321</v>
      </c>
      <c r="J83" s="193">
        <f>(SUMIFS(Profile!$F$2:$F$17521,Profile!$B$2:$B$17521,$B83,Profile!$C$2:$C$17521,J$8))*$C$6</f>
        <v>0.1193843028</v>
      </c>
      <c r="K83" s="193">
        <f>(SUMIFS(Profile!$F$2:$F$17521,Profile!$B$2:$B$17521,$B83,Profile!$C$2:$C$17521,K$8))*$C$6</f>
        <v>0.1201855398</v>
      </c>
      <c r="L83" s="193">
        <f>(SUMIFS(Profile!$F$2:$F$17521,Profile!$B$2:$B$17521,$B83,Profile!$C$2:$C$17521,L$8))*$C$6</f>
        <v>0.1185830659</v>
      </c>
      <c r="M83" s="193">
        <f>(SUMIFS(Profile!$F$2:$F$17521,Profile!$B$2:$B$17521,$B83,Profile!$C$2:$C$17521,M$8))*$C$6</f>
        <v>0.1205861582</v>
      </c>
      <c r="N83" s="193">
        <f>(SUMIFS(Profile!$F$2:$F$17521,Profile!$B$2:$B$17521,$B83,Profile!$C$2:$C$17521,N$8))*$C$6</f>
        <v>0.1261948168</v>
      </c>
      <c r="O83" s="193">
        <f>(SUMIFS(Profile!$F$2:$F$17521,Profile!$B$2:$B$17521,$B83,Profile!$C$2:$C$17521,O$8))*$C$6</f>
        <v>0.1285985275</v>
      </c>
      <c r="P83" s="193">
        <f>(SUMIFS(Profile!$F$2:$F$17521,Profile!$B$2:$B$17521,$B83,Profile!$C$2:$C$17521,P$8))*$C$6</f>
        <v>0.1410177</v>
      </c>
      <c r="Q83" s="193">
        <f>(SUMIFS(Profile!$F$2:$F$17521,Profile!$B$2:$B$17521,$B83,Profile!$C$2:$C$17521,Q$8))*$C$6</f>
        <v>0.1698622295</v>
      </c>
      <c r="R83" s="193">
        <f>(SUMIFS(Profile!$F$2:$F$17521,Profile!$B$2:$B$17521,$B83,Profile!$C$2:$C$17521,R$8))*$C$6</f>
        <v>0.1999086145</v>
      </c>
      <c r="S83" s="193">
        <f>(SUMIFS(Profile!$F$2:$F$17521,Profile!$B$2:$B$17521,$B83,Profile!$C$2:$C$17521,S$8))*$C$6</f>
        <v>0.2355636579</v>
      </c>
      <c r="T83" s="193">
        <f>(SUMIFS(Profile!$F$2:$F$17521,Profile!$B$2:$B$17521,$B83,Profile!$C$2:$C$17521,T$8))*$C$6</f>
        <v>0.2592001474</v>
      </c>
      <c r="U83" s="193">
        <f>(SUMIFS(Profile!$F$2:$F$17521,Profile!$B$2:$B$17521,$B83,Profile!$C$2:$C$17521,U$8))*$C$6</f>
        <v>0.2668118983</v>
      </c>
      <c r="V83" s="193">
        <f>(SUMIFS(Profile!$F$2:$F$17521,Profile!$B$2:$B$17521,$B83,Profile!$C$2:$C$17521,V$8))*$C$6</f>
        <v>0.2676131352</v>
      </c>
      <c r="W83" s="193">
        <f>(SUMIFS(Profile!$F$2:$F$17521,Profile!$B$2:$B$17521,$B83,Profile!$C$2:$C$17521,W$8))*$C$6</f>
        <v>0.2664112798</v>
      </c>
      <c r="X83" s="193">
        <f>(SUMIFS(Profile!$F$2:$F$17521,Profile!$B$2:$B$17521,$B83,Profile!$C$2:$C$17521,X$8))*$C$6</f>
        <v>0.2636069506</v>
      </c>
      <c r="Y83" s="193">
        <f>(SUMIFS(Profile!$F$2:$F$17521,Profile!$B$2:$B$17521,$B83,Profile!$C$2:$C$17521,Y$8))*$C$6</f>
        <v>0.2575976736</v>
      </c>
      <c r="Z83" s="193">
        <f>(SUMIFS(Profile!$F$2:$F$17521,Profile!$B$2:$B$17521,$B83,Profile!$C$2:$C$17521,Z$8))*$C$6</f>
        <v>0.2563958182</v>
      </c>
      <c r="AA83" s="193">
        <f>(SUMIFS(Profile!$F$2:$F$17521,Profile!$B$2:$B$17521,$B83,Profile!$C$2:$C$17521,AA$8))*$C$6</f>
        <v>0.2495853042</v>
      </c>
      <c r="AB83" s="193">
        <f>(SUMIFS(Profile!$F$2:$F$17521,Profile!$B$2:$B$17521,$B83,Profile!$C$2:$C$17521,AB$8))*$C$6</f>
        <v>0.2499859227</v>
      </c>
      <c r="AC83" s="193">
        <f>(SUMIFS(Profile!$F$2:$F$17521,Profile!$B$2:$B$17521,$B83,Profile!$C$2:$C$17521,AC$8))*$C$6</f>
        <v>0.2567964366</v>
      </c>
      <c r="AD83" s="193">
        <f>(SUMIFS(Profile!$F$2:$F$17521,Profile!$B$2:$B$17521,$B83,Profile!$C$2:$C$17521,AD$8))*$C$6</f>
        <v>0.257998292</v>
      </c>
      <c r="AE83" s="193">
        <f>(SUMIFS(Profile!$F$2:$F$17521,Profile!$B$2:$B$17521,$B83,Profile!$C$2:$C$17521,AE$8))*$C$6</f>
        <v>0.2515883966</v>
      </c>
      <c r="AF83" s="193">
        <f>(SUMIFS(Profile!$F$2:$F$17521,Profile!$B$2:$B$17521,$B83,Profile!$C$2:$C$17521,AF$8))*$C$6</f>
        <v>0.246780975</v>
      </c>
      <c r="AG83" s="193">
        <f>(SUMIFS(Profile!$F$2:$F$17521,Profile!$B$2:$B$17521,$B83,Profile!$C$2:$C$17521,AG$8))*$C$6</f>
        <v>0.2415729349</v>
      </c>
      <c r="AH83" s="193">
        <f>(SUMIFS(Profile!$F$2:$F$17521,Profile!$B$2:$B$17521,$B83,Profile!$C$2:$C$17521,AH$8))*$C$6</f>
        <v>0.2455791196</v>
      </c>
      <c r="AI83" s="193">
        <f>(SUMIFS(Profile!$F$2:$F$17521,Profile!$B$2:$B$17521,$B83,Profile!$C$2:$C$17521,AI$8))*$C$6</f>
        <v>0.2499859227</v>
      </c>
      <c r="AJ83" s="193">
        <f>(SUMIFS(Profile!$F$2:$F$17521,Profile!$B$2:$B$17521,$B83,Profile!$C$2:$C$17521,AJ$8))*$C$6</f>
        <v>0.2672125167</v>
      </c>
      <c r="AK83" s="193">
        <f>(SUMIFS(Profile!$F$2:$F$17521,Profile!$B$2:$B$17521,$B83,Profile!$C$2:$C$17521,AK$8))*$C$6</f>
        <v>0.2840384923</v>
      </c>
      <c r="AL83" s="193">
        <f>(SUMIFS(Profile!$F$2:$F$17521,Profile!$B$2:$B$17521,$B83,Profile!$C$2:$C$17521,AL$8))*$C$6</f>
        <v>0.3108799295</v>
      </c>
      <c r="AM83" s="193">
        <f>(SUMIFS(Profile!$F$2:$F$17521,Profile!$B$2:$B$17521,$B83,Profile!$C$2:$C$17521,AM$8))*$C$6</f>
        <v>0.3537461054</v>
      </c>
      <c r="AN83" s="193">
        <f>(SUMIFS(Profile!$F$2:$F$17521,Profile!$B$2:$B$17521,$B83,Profile!$C$2:$C$17521,AN$8))*$C$6</f>
        <v>0.3777832133</v>
      </c>
      <c r="AO83" s="193">
        <f>(SUMIFS(Profile!$F$2:$F$17521,Profile!$B$2:$B$17521,$B83,Profile!$C$2:$C$17521,AO$8))*$C$6</f>
        <v>0.4054258875</v>
      </c>
      <c r="AP83" s="193">
        <f>(SUMIFS(Profile!$F$2:$F$17521,Profile!$B$2:$B$17521,$B83,Profile!$C$2:$C$17521,AP$8))*$C$6</f>
        <v>0.4139590608</v>
      </c>
      <c r="AQ83" s="193">
        <f>(SUMIFS(Profile!$F$2:$F$17521,Profile!$B$2:$B$17521,$B83,Profile!$C$2:$C$17521,AQ$8))*$C$6</f>
        <v>0.4006184659</v>
      </c>
      <c r="AR83" s="193">
        <f>(SUMIFS(Profile!$F$2:$F$17521,Profile!$B$2:$B$17521,$B83,Profile!$C$2:$C$17521,AR$8))*$C$6</f>
        <v>0.3849943457</v>
      </c>
      <c r="AS83" s="193">
        <f>(SUMIFS(Profile!$F$2:$F$17521,Profile!$B$2:$B$17521,$B83,Profile!$C$2:$C$17521,AS$8))*$C$6</f>
        <v>0.3701714625</v>
      </c>
      <c r="AT83" s="193">
        <f>(SUMIFS(Profile!$F$2:$F$17521,Profile!$B$2:$B$17521,$B83,Profile!$C$2:$C$17521,AT$8))*$C$6</f>
        <v>0.3565504346</v>
      </c>
      <c r="AU83" s="193">
        <f>(SUMIFS(Profile!$F$2:$F$17521,Profile!$B$2:$B$17521,$B83,Profile!$C$2:$C$17521,AU$8))*$C$6</f>
        <v>0.3437306437</v>
      </c>
      <c r="AV83" s="193">
        <f>(SUMIFS(Profile!$F$2:$F$17521,Profile!$B$2:$B$17521,$B83,Profile!$C$2:$C$17521,AV$8))*$C$6</f>
        <v>0.3200941542</v>
      </c>
      <c r="AW83" s="193">
        <f>(SUMIFS(Profile!$F$2:$F$17521,Profile!$B$2:$B$17521,$B83,Profile!$C$2:$C$17521,AW$8))*$C$6</f>
        <v>0.2964576648</v>
      </c>
      <c r="AX83" s="193">
        <f>(SUMIFS(Profile!$F$2:$F$17521,Profile!$B$2:$B$17521,$B83,Profile!$C$2:$C$17521,AX$8))*$C$6</f>
        <v>0.258799529</v>
      </c>
      <c r="AY83" s="193">
        <f>(SUMIFS(Profile!$F$2:$F$17521,Profile!$B$2:$B$17521,$B83,Profile!$C$2:$C$17521,AY$8))*$C$6</f>
        <v>0.2187376824</v>
      </c>
      <c r="AZ83" s="193">
        <f>(SUMIFS(Profile!$F$2:$F$17521,Profile!$B$2:$B$17521,$B83,Profile!$C$2:$C$17521,AZ$8))*$C$6</f>
        <v>0.1806789281</v>
      </c>
      <c r="BA83" s="193">
        <f t="shared" si="16"/>
        <v>11.47084654</v>
      </c>
      <c r="BB83" s="193">
        <f>(SUMIFS(Profile!$E$2:$E$17521,Profile!$B$2:$B$17521,$B83,Profile!$C$2:$C$17521,BB$8))*$C$9</f>
        <v>0</v>
      </c>
      <c r="BC83" s="193">
        <f>(SUMIFS(Profile!$E$2:$E$17521,Profile!$B$2:$B$17521,$B83,Profile!$C$2:$C$17521,BC$8))*$C$9</f>
        <v>0</v>
      </c>
      <c r="BD83" s="193">
        <f>(SUMIFS(Profile!$E$2:$E$17521,Profile!$B$2:$B$17521,$B83,Profile!$C$2:$C$17521,BD$8))*$C$9</f>
        <v>0</v>
      </c>
      <c r="BE83" s="193">
        <f>(SUMIFS(Profile!$E$2:$E$17521,Profile!$B$2:$B$17521,$B83,Profile!$C$2:$C$17521,BE$8))*$C$9</f>
        <v>0</v>
      </c>
      <c r="BF83" s="193">
        <f>(SUMIFS(Profile!$E$2:$E$17521,Profile!$B$2:$B$17521,$B83,Profile!$C$2:$C$17521,BF$8))*$C$9</f>
        <v>0</v>
      </c>
      <c r="BG83" s="193">
        <f>(SUMIFS(Profile!$E$2:$E$17521,Profile!$B$2:$B$17521,$B83,Profile!$C$2:$C$17521,BG$8))*$C$9</f>
        <v>0</v>
      </c>
      <c r="BH83" s="193">
        <f>(SUMIFS(Profile!$E$2:$E$17521,Profile!$B$2:$B$17521,$B83,Profile!$C$2:$C$17521,BH$8))*$C$9</f>
        <v>0</v>
      </c>
      <c r="BI83" s="193">
        <f>(SUMIFS(Profile!$E$2:$E$17521,Profile!$B$2:$B$17521,$B83,Profile!$C$2:$C$17521,BI$8))*$C$9</f>
        <v>0</v>
      </c>
      <c r="BJ83" s="193">
        <f>(SUMIFS(Profile!$E$2:$E$17521,Profile!$B$2:$B$17521,$B83,Profile!$C$2:$C$17521,BJ$8))*$C$9</f>
        <v>0</v>
      </c>
      <c r="BK83" s="193">
        <f>(SUMIFS(Profile!$E$2:$E$17521,Profile!$B$2:$B$17521,$B83,Profile!$C$2:$C$17521,BK$8))*$C$9</f>
        <v>0.0000491822677</v>
      </c>
      <c r="BL83" s="193">
        <f>(SUMIFS(Profile!$E$2:$E$17521,Profile!$B$2:$B$17521,$B83,Profile!$C$2:$C$17521,BL$8))*$C$9</f>
        <v>0.0004213549688</v>
      </c>
      <c r="BM83" s="193">
        <f>(SUMIFS(Profile!$E$2:$E$17521,Profile!$B$2:$B$17521,$B83,Profile!$C$2:$C$17521,BM$8))*$C$9</f>
        <v>0.001735730916</v>
      </c>
      <c r="BN83" s="193">
        <f>(SUMIFS(Profile!$E$2:$E$17521,Profile!$B$2:$B$17521,$B83,Profile!$C$2:$C$17521,BN$8))*$C$9</f>
        <v>0.01158632295</v>
      </c>
      <c r="BO83" s="193">
        <f>(SUMIFS(Profile!$E$2:$E$17521,Profile!$B$2:$B$17521,$B83,Profile!$C$2:$C$17521,BO$8))*$C$9</f>
        <v>0.01912093662</v>
      </c>
      <c r="BP83" s="193">
        <f>(SUMIFS(Profile!$E$2:$E$17521,Profile!$B$2:$B$17521,$B83,Profile!$C$2:$C$17521,BP$8))*$C$9</f>
        <v>0.05854197989</v>
      </c>
      <c r="BQ83" s="193">
        <f>(SUMIFS(Profile!$E$2:$E$17521,Profile!$B$2:$B$17521,$B83,Profile!$C$2:$C$17521,BQ$8))*$C$9</f>
        <v>0.1386481368</v>
      </c>
      <c r="BR83" s="193">
        <f>(SUMIFS(Profile!$E$2:$E$17521,Profile!$B$2:$B$17521,$B83,Profile!$C$2:$C$17521,BR$8))*$C$9</f>
        <v>0.2372570203</v>
      </c>
      <c r="BS83" s="193">
        <f>(SUMIFS(Profile!$E$2:$E$17521,Profile!$B$2:$B$17521,$B83,Profile!$C$2:$C$17521,BS$8))*$C$9</f>
        <v>0.3434603387</v>
      </c>
      <c r="BT83" s="193">
        <f>(SUMIFS(Profile!$E$2:$E$17521,Profile!$B$2:$B$17521,$B83,Profile!$C$2:$C$17521,BT$8))*$C$9</f>
        <v>0.4613208221</v>
      </c>
      <c r="BU83" s="193">
        <f>(SUMIFS(Profile!$E$2:$E$17521,Profile!$B$2:$B$17521,$B83,Profile!$C$2:$C$17521,BU$8))*$C$9</f>
        <v>0.5611612322</v>
      </c>
      <c r="BV83" s="193">
        <f>(SUMIFS(Profile!$E$2:$E$17521,Profile!$B$2:$B$17521,$B83,Profile!$C$2:$C$17521,BV$8))*$C$9</f>
        <v>0.6524538499</v>
      </c>
      <c r="BW83" s="193">
        <f>(SUMIFS(Profile!$E$2:$E$17521,Profile!$B$2:$B$17521,$B83,Profile!$C$2:$C$17521,BW$8))*$C$9</f>
        <v>0.7518602945</v>
      </c>
      <c r="BX83" s="193">
        <f>(SUMIFS(Profile!$E$2:$E$17521,Profile!$B$2:$B$17521,$B83,Profile!$C$2:$C$17521,BX$8))*$C$9</f>
        <v>0.8328291738</v>
      </c>
      <c r="BY83" s="193">
        <f>(SUMIFS(Profile!$E$2:$E$17521,Profile!$B$2:$B$17521,$B83,Profile!$C$2:$C$17521,BY$8))*$C$9</f>
        <v>0.8835534886</v>
      </c>
      <c r="BZ83" s="193">
        <f>(SUMIFS(Profile!$E$2:$E$17521,Profile!$B$2:$B$17521,$B83,Profile!$C$2:$C$17521,BZ$8))*$C$9</f>
        <v>0.9089432617</v>
      </c>
      <c r="CA83" s="193">
        <f>(SUMIFS(Profile!$E$2:$E$17521,Profile!$B$2:$B$17521,$B83,Profile!$C$2:$C$17521,CA$8))*$C$9</f>
        <v>0.8940786166</v>
      </c>
      <c r="CB83" s="193">
        <f>(SUMIFS(Profile!$E$2:$E$17521,Profile!$B$2:$B$17521,$B83,Profile!$C$2:$C$17521,CB$8))*$C$9</f>
        <v>0.8879950677</v>
      </c>
      <c r="CC83" s="193">
        <f>(SUMIFS(Profile!$E$2:$E$17521,Profile!$B$2:$B$17521,$B83,Profile!$C$2:$C$17521,CC$8))*$C$9</f>
        <v>0.8306549994</v>
      </c>
      <c r="CD83" s="193">
        <f>(SUMIFS(Profile!$E$2:$E$17521,Profile!$B$2:$B$17521,$B83,Profile!$C$2:$C$17521,CD$8))*$C$9</f>
        <v>0.7281472621</v>
      </c>
      <c r="CE83" s="193">
        <f>(SUMIFS(Profile!$E$2:$E$17521,Profile!$B$2:$B$17521,$B83,Profile!$C$2:$C$17521,CE$8))*$C$9</f>
        <v>0.5959136039</v>
      </c>
      <c r="CF83" s="193">
        <f>(SUMIFS(Profile!$E$2:$E$17521,Profile!$B$2:$B$17521,$B83,Profile!$C$2:$C$17521,CF$8))*$C$9</f>
        <v>0.4830013004</v>
      </c>
      <c r="CG83" s="193">
        <f>(SUMIFS(Profile!$E$2:$E$17521,Profile!$B$2:$B$17521,$B83,Profile!$C$2:$C$17521,CG$8))*$C$9</f>
        <v>0.4116445084</v>
      </c>
      <c r="CH83" s="193">
        <f>(SUMIFS(Profile!$E$2:$E$17521,Profile!$B$2:$B$17521,$B83,Profile!$C$2:$C$17521,CH$8))*$C$9</f>
        <v>0.331390027</v>
      </c>
      <c r="CI83" s="193">
        <f>(SUMIFS(Profile!$E$2:$E$17521,Profile!$B$2:$B$17521,$B83,Profile!$C$2:$C$17521,CI$8))*$C$9</f>
        <v>0.2449129934</v>
      </c>
      <c r="CJ83" s="193">
        <f>(SUMIFS(Profile!$E$2:$E$17521,Profile!$B$2:$B$17521,$B83,Profile!$C$2:$C$17521,CJ$8))*$C$9</f>
        <v>0.1353294577</v>
      </c>
      <c r="CK83" s="193">
        <f>(SUMIFS(Profile!$E$2:$E$17521,Profile!$B$2:$B$17521,$B83,Profile!$C$2:$C$17521,CK$8))*$C$9</f>
        <v>0.04649427119</v>
      </c>
      <c r="CL83" s="193">
        <f>(SUMIFS(Profile!$E$2:$E$17521,Profile!$B$2:$B$17521,$B83,Profile!$C$2:$C$17521,CL$8))*$C$9</f>
        <v>0.01332662946</v>
      </c>
      <c r="CM83" s="193">
        <f>(SUMIFS(Profile!$E$2:$E$17521,Profile!$B$2:$B$17521,$B83,Profile!$C$2:$C$17521,CM$8))*$C$9</f>
        <v>0.003111221878</v>
      </c>
      <c r="CN83" s="193">
        <f>(SUMIFS(Profile!$E$2:$E$17521,Profile!$B$2:$B$17521,$B83,Profile!$C$2:$C$17521,CN$8))*$C$9</f>
        <v>0.00142418947</v>
      </c>
      <c r="CO83" s="193">
        <f>(SUMIFS(Profile!$E$2:$E$17521,Profile!$B$2:$B$17521,$B83,Profile!$C$2:$C$17521,CO$8))*$C$9</f>
        <v>0.0003702376611</v>
      </c>
      <c r="CP83" s="193">
        <f>(SUMIFS(Profile!$E$2:$E$17521,Profile!$B$2:$B$17521,$B83,Profile!$C$2:$C$17521,CP$8))*$C$9</f>
        <v>0.00009417194864</v>
      </c>
      <c r="CQ83" s="193">
        <f>(SUMIFS(Profile!$E$2:$E$17521,Profile!$B$2:$B$17521,$B83,Profile!$C$2:$C$17521,CQ$8))*$C$9</f>
        <v>0.00001485747931</v>
      </c>
      <c r="CR83" s="193">
        <f>(SUMIFS(Profile!$E$2:$E$17521,Profile!$B$2:$B$17521,$B83,Profile!$C$2:$C$17521,CR$8))*$C$9</f>
        <v>0</v>
      </c>
      <c r="CS83" s="193">
        <f>(SUMIFS(Profile!$E$2:$E$17521,Profile!$B$2:$B$17521,$B83,Profile!$C$2:$C$17521,CS$8))*$C$9</f>
        <v>0</v>
      </c>
      <c r="CT83" s="193">
        <f>(SUMIFS(Profile!$E$2:$E$17521,Profile!$B$2:$B$17521,$B83,Profile!$C$2:$C$17521,CT$8))*$C$9</f>
        <v>0</v>
      </c>
      <c r="CU83" s="193">
        <f>(SUMIFS(Profile!$E$2:$E$17521,Profile!$B$2:$B$17521,$B83,Profile!$C$2:$C$17521,CU$8))*$C$9</f>
        <v>0</v>
      </c>
      <c r="CV83" s="193">
        <f>(SUMIFS(Profile!$E$2:$E$17521,Profile!$B$2:$B$17521,$B83,Profile!$C$2:$C$17521,CV$8))*$C$9</f>
        <v>0</v>
      </c>
      <c r="CW83" s="193">
        <f>(SUMIFS(Profile!$E$2:$E$17521,Profile!$B$2:$B$17521,$B83,Profile!$C$2:$C$17521,CW$8))*$C$9</f>
        <v>0</v>
      </c>
      <c r="CX83" s="193">
        <f t="shared" si="17"/>
        <v>6.445658676</v>
      </c>
      <c r="CY83" s="193">
        <f t="shared" ref="CY83:ET83" si="377">MAX(BB83-E83,0)</f>
        <v>0</v>
      </c>
      <c r="CZ83" s="193">
        <f t="shared" si="377"/>
        <v>0</v>
      </c>
      <c r="DA83" s="193">
        <f t="shared" si="377"/>
        <v>0</v>
      </c>
      <c r="DB83" s="193">
        <f t="shared" si="377"/>
        <v>0</v>
      </c>
      <c r="DC83" s="193">
        <f t="shared" si="377"/>
        <v>0</v>
      </c>
      <c r="DD83" s="193">
        <f t="shared" si="377"/>
        <v>0</v>
      </c>
      <c r="DE83" s="193">
        <f t="shared" si="377"/>
        <v>0</v>
      </c>
      <c r="DF83" s="193">
        <f t="shared" si="377"/>
        <v>0</v>
      </c>
      <c r="DG83" s="193">
        <f t="shared" si="377"/>
        <v>0</v>
      </c>
      <c r="DH83" s="193">
        <f t="shared" si="377"/>
        <v>0</v>
      </c>
      <c r="DI83" s="193">
        <f t="shared" si="377"/>
        <v>0</v>
      </c>
      <c r="DJ83" s="193">
        <f t="shared" si="377"/>
        <v>0</v>
      </c>
      <c r="DK83" s="193">
        <f t="shared" si="377"/>
        <v>0</v>
      </c>
      <c r="DL83" s="193">
        <f t="shared" si="377"/>
        <v>0</v>
      </c>
      <c r="DM83" s="193">
        <f t="shared" si="377"/>
        <v>0</v>
      </c>
      <c r="DN83" s="193">
        <f t="shared" si="377"/>
        <v>0</v>
      </c>
      <c r="DO83" s="193">
        <f t="shared" si="377"/>
        <v>0</v>
      </c>
      <c r="DP83" s="193">
        <f t="shared" si="377"/>
        <v>0.07584720352</v>
      </c>
      <c r="DQ83" s="193">
        <f t="shared" si="377"/>
        <v>0.1949095423</v>
      </c>
      <c r="DR83" s="193">
        <f t="shared" si="377"/>
        <v>0.2975542817</v>
      </c>
      <c r="DS83" s="193">
        <f t="shared" si="377"/>
        <v>0.3948561763</v>
      </c>
      <c r="DT83" s="193">
        <f t="shared" si="377"/>
        <v>0.4954644763</v>
      </c>
      <c r="DU83" s="193">
        <f t="shared" si="377"/>
        <v>0.5832438696</v>
      </c>
      <c r="DV83" s="193">
        <f t="shared" si="377"/>
        <v>0.6335675659</v>
      </c>
      <c r="DW83" s="193">
        <f t="shared" si="377"/>
        <v>0.6521468251</v>
      </c>
      <c r="DX83" s="193">
        <f t="shared" si="377"/>
        <v>0.6360803246</v>
      </c>
      <c r="DY83" s="193">
        <f t="shared" si="377"/>
        <v>0.6364066711</v>
      </c>
      <c r="DZ83" s="193">
        <f t="shared" si="377"/>
        <v>0.5838740244</v>
      </c>
      <c r="EA83" s="193">
        <f t="shared" si="377"/>
        <v>0.4865743272</v>
      </c>
      <c r="EB83" s="193">
        <f t="shared" si="377"/>
        <v>0.3503344843</v>
      </c>
      <c r="EC83" s="193">
        <f t="shared" si="377"/>
        <v>0.2330153777</v>
      </c>
      <c r="ED83" s="193">
        <f t="shared" si="377"/>
        <v>0.1444319917</v>
      </c>
      <c r="EE83" s="193">
        <f t="shared" si="377"/>
        <v>0.04735153472</v>
      </c>
      <c r="EF83" s="193">
        <f t="shared" si="377"/>
        <v>0</v>
      </c>
      <c r="EG83" s="193">
        <f t="shared" si="377"/>
        <v>0</v>
      </c>
      <c r="EH83" s="193">
        <f t="shared" si="377"/>
        <v>0</v>
      </c>
      <c r="EI83" s="193">
        <f t="shared" si="377"/>
        <v>0</v>
      </c>
      <c r="EJ83" s="193">
        <f t="shared" si="377"/>
        <v>0</v>
      </c>
      <c r="EK83" s="193">
        <f t="shared" si="377"/>
        <v>0</v>
      </c>
      <c r="EL83" s="193">
        <f t="shared" si="377"/>
        <v>0</v>
      </c>
      <c r="EM83" s="193">
        <f t="shared" si="377"/>
        <v>0</v>
      </c>
      <c r="EN83" s="193">
        <f t="shared" si="377"/>
        <v>0</v>
      </c>
      <c r="EO83" s="193">
        <f t="shared" si="377"/>
        <v>0</v>
      </c>
      <c r="EP83" s="193">
        <f t="shared" si="377"/>
        <v>0</v>
      </c>
      <c r="EQ83" s="193">
        <f t="shared" si="377"/>
        <v>0</v>
      </c>
      <c r="ER83" s="193">
        <f t="shared" si="377"/>
        <v>0</v>
      </c>
      <c r="ES83" s="193">
        <f t="shared" si="377"/>
        <v>0</v>
      </c>
      <c r="ET83" s="193">
        <f t="shared" si="377"/>
        <v>0</v>
      </c>
      <c r="EU83" s="193">
        <f t="shared" si="19"/>
        <v>5.025187866</v>
      </c>
      <c r="EV83" s="193">
        <f t="shared" ref="EV83:GQ83" si="378">BB83-CY83</f>
        <v>0</v>
      </c>
      <c r="EW83" s="193">
        <f t="shared" si="378"/>
        <v>0</v>
      </c>
      <c r="EX83" s="193">
        <f t="shared" si="378"/>
        <v>0</v>
      </c>
      <c r="EY83" s="193">
        <f t="shared" si="378"/>
        <v>0</v>
      </c>
      <c r="EZ83" s="193">
        <f t="shared" si="378"/>
        <v>0</v>
      </c>
      <c r="FA83" s="193">
        <f t="shared" si="378"/>
        <v>0</v>
      </c>
      <c r="FB83" s="193">
        <f t="shared" si="378"/>
        <v>0</v>
      </c>
      <c r="FC83" s="193">
        <f t="shared" si="378"/>
        <v>0</v>
      </c>
      <c r="FD83" s="193">
        <f t="shared" si="378"/>
        <v>0</v>
      </c>
      <c r="FE83" s="193">
        <f t="shared" si="378"/>
        <v>0.0000491822677</v>
      </c>
      <c r="FF83" s="193">
        <f t="shared" si="378"/>
        <v>0.0004213549688</v>
      </c>
      <c r="FG83" s="193">
        <f t="shared" si="378"/>
        <v>0.001735730916</v>
      </c>
      <c r="FH83" s="193">
        <f t="shared" si="378"/>
        <v>0.01158632295</v>
      </c>
      <c r="FI83" s="193">
        <f t="shared" si="378"/>
        <v>0.01912093662</v>
      </c>
      <c r="FJ83" s="193">
        <f t="shared" si="378"/>
        <v>0.05854197989</v>
      </c>
      <c r="FK83" s="193">
        <f t="shared" si="378"/>
        <v>0.1386481368</v>
      </c>
      <c r="FL83" s="193">
        <f t="shared" si="378"/>
        <v>0.2372570203</v>
      </c>
      <c r="FM83" s="193">
        <f t="shared" si="378"/>
        <v>0.2676131352</v>
      </c>
      <c r="FN83" s="193">
        <f t="shared" si="378"/>
        <v>0.2664112798</v>
      </c>
      <c r="FO83" s="193">
        <f t="shared" si="378"/>
        <v>0.2636069506</v>
      </c>
      <c r="FP83" s="193">
        <f t="shared" si="378"/>
        <v>0.2575976736</v>
      </c>
      <c r="FQ83" s="193">
        <f t="shared" si="378"/>
        <v>0.2563958182</v>
      </c>
      <c r="FR83" s="193">
        <f t="shared" si="378"/>
        <v>0.2495853042</v>
      </c>
      <c r="FS83" s="193">
        <f t="shared" si="378"/>
        <v>0.2499859227</v>
      </c>
      <c r="FT83" s="193">
        <f t="shared" si="378"/>
        <v>0.2567964366</v>
      </c>
      <c r="FU83" s="193">
        <f t="shared" si="378"/>
        <v>0.257998292</v>
      </c>
      <c r="FV83" s="193">
        <f t="shared" si="378"/>
        <v>0.2515883966</v>
      </c>
      <c r="FW83" s="193">
        <f t="shared" si="378"/>
        <v>0.246780975</v>
      </c>
      <c r="FX83" s="193">
        <f t="shared" si="378"/>
        <v>0.2415729349</v>
      </c>
      <c r="FY83" s="193">
        <f t="shared" si="378"/>
        <v>0.2455791196</v>
      </c>
      <c r="FZ83" s="193">
        <f t="shared" si="378"/>
        <v>0.2499859227</v>
      </c>
      <c r="GA83" s="193">
        <f t="shared" si="378"/>
        <v>0.2672125167</v>
      </c>
      <c r="GB83" s="193">
        <f t="shared" si="378"/>
        <v>0.2840384923</v>
      </c>
      <c r="GC83" s="193">
        <f t="shared" si="378"/>
        <v>0.2449129934</v>
      </c>
      <c r="GD83" s="193">
        <f t="shared" si="378"/>
        <v>0.1353294577</v>
      </c>
      <c r="GE83" s="193">
        <f t="shared" si="378"/>
        <v>0.04649427119</v>
      </c>
      <c r="GF83" s="193">
        <f t="shared" si="378"/>
        <v>0.01332662946</v>
      </c>
      <c r="GG83" s="193">
        <f t="shared" si="378"/>
        <v>0.003111221878</v>
      </c>
      <c r="GH83" s="193">
        <f t="shared" si="378"/>
        <v>0.00142418947</v>
      </c>
      <c r="GI83" s="193">
        <f t="shared" si="378"/>
        <v>0.0003702376611</v>
      </c>
      <c r="GJ83" s="193">
        <f t="shared" si="378"/>
        <v>0.00009417194864</v>
      </c>
      <c r="GK83" s="193">
        <f t="shared" si="378"/>
        <v>0.00001485747931</v>
      </c>
      <c r="GL83" s="193">
        <f t="shared" si="378"/>
        <v>0</v>
      </c>
      <c r="GM83" s="193">
        <f t="shared" si="378"/>
        <v>0</v>
      </c>
      <c r="GN83" s="193">
        <f t="shared" si="378"/>
        <v>0</v>
      </c>
      <c r="GO83" s="193">
        <f t="shared" si="378"/>
        <v>0</v>
      </c>
      <c r="GP83" s="193">
        <f t="shared" si="378"/>
        <v>0</v>
      </c>
      <c r="GQ83" s="193">
        <f t="shared" si="378"/>
        <v>0</v>
      </c>
      <c r="GR83" s="193">
        <f t="shared" si="21"/>
        <v>6.77835418</v>
      </c>
      <c r="GS83" s="193">
        <f t="shared" ref="GS83:IN83" si="379">E83-EV83</f>
        <v>0.1606480048</v>
      </c>
      <c r="GT83" s="193">
        <f t="shared" si="379"/>
        <v>0.1450238847</v>
      </c>
      <c r="GU83" s="193">
        <f t="shared" si="379"/>
        <v>0.1354090415</v>
      </c>
      <c r="GV83" s="193">
        <f t="shared" si="379"/>
        <v>0.128999146</v>
      </c>
      <c r="GW83" s="193">
        <f t="shared" si="379"/>
        <v>0.1221886321</v>
      </c>
      <c r="GX83" s="193">
        <f t="shared" si="379"/>
        <v>0.1193843028</v>
      </c>
      <c r="GY83" s="193">
        <f t="shared" si="379"/>
        <v>0.1201855398</v>
      </c>
      <c r="GZ83" s="193">
        <f t="shared" si="379"/>
        <v>0.1185830659</v>
      </c>
      <c r="HA83" s="193">
        <f t="shared" si="379"/>
        <v>0.1205861582</v>
      </c>
      <c r="HB83" s="193">
        <f t="shared" si="379"/>
        <v>0.1261456345</v>
      </c>
      <c r="HC83" s="193">
        <f t="shared" si="379"/>
        <v>0.1281771726</v>
      </c>
      <c r="HD83" s="193">
        <f t="shared" si="379"/>
        <v>0.1392819691</v>
      </c>
      <c r="HE83" s="193">
        <f t="shared" si="379"/>
        <v>0.1582759066</v>
      </c>
      <c r="HF83" s="193">
        <f t="shared" si="379"/>
        <v>0.1807876779</v>
      </c>
      <c r="HG83" s="193">
        <f t="shared" si="379"/>
        <v>0.177021678</v>
      </c>
      <c r="HH83" s="193">
        <f t="shared" si="379"/>
        <v>0.1205520107</v>
      </c>
      <c r="HI83" s="193">
        <f t="shared" si="379"/>
        <v>0.02955487794</v>
      </c>
      <c r="HJ83" s="193">
        <f t="shared" si="379"/>
        <v>0</v>
      </c>
      <c r="HK83" s="193">
        <f t="shared" si="379"/>
        <v>0</v>
      </c>
      <c r="HL83" s="193">
        <f t="shared" si="379"/>
        <v>0</v>
      </c>
      <c r="HM83" s="193">
        <f t="shared" si="379"/>
        <v>0</v>
      </c>
      <c r="HN83" s="193">
        <f t="shared" si="379"/>
        <v>0</v>
      </c>
      <c r="HO83" s="193">
        <f t="shared" si="379"/>
        <v>0</v>
      </c>
      <c r="HP83" s="193">
        <f t="shared" si="379"/>
        <v>0</v>
      </c>
      <c r="HQ83" s="193">
        <f t="shared" si="379"/>
        <v>0</v>
      </c>
      <c r="HR83" s="193">
        <f t="shared" si="379"/>
        <v>0</v>
      </c>
      <c r="HS83" s="193">
        <f t="shared" si="379"/>
        <v>0</v>
      </c>
      <c r="HT83" s="193">
        <f t="shared" si="379"/>
        <v>0</v>
      </c>
      <c r="HU83" s="193">
        <f t="shared" si="379"/>
        <v>0</v>
      </c>
      <c r="HV83" s="193">
        <f t="shared" si="379"/>
        <v>0</v>
      </c>
      <c r="HW83" s="193">
        <f t="shared" si="379"/>
        <v>0</v>
      </c>
      <c r="HX83" s="193">
        <f t="shared" si="379"/>
        <v>0</v>
      </c>
      <c r="HY83" s="193">
        <f t="shared" si="379"/>
        <v>0</v>
      </c>
      <c r="HZ83" s="193">
        <f t="shared" si="379"/>
        <v>0.06596693611</v>
      </c>
      <c r="IA83" s="193">
        <f t="shared" si="379"/>
        <v>0.2184166476</v>
      </c>
      <c r="IB83" s="193">
        <f t="shared" si="379"/>
        <v>0.3312889421</v>
      </c>
      <c r="IC83" s="193">
        <f t="shared" si="379"/>
        <v>0.392099258</v>
      </c>
      <c r="ID83" s="193">
        <f t="shared" si="379"/>
        <v>0.4108478389</v>
      </c>
      <c r="IE83" s="193">
        <f t="shared" si="379"/>
        <v>0.3991942764</v>
      </c>
      <c r="IF83" s="193">
        <f t="shared" si="379"/>
        <v>0.3846241081</v>
      </c>
      <c r="IG83" s="193">
        <f t="shared" si="379"/>
        <v>0.3700772905</v>
      </c>
      <c r="IH83" s="193">
        <f t="shared" si="379"/>
        <v>0.3565355772</v>
      </c>
      <c r="II83" s="193">
        <f t="shared" si="379"/>
        <v>0.3437306437</v>
      </c>
      <c r="IJ83" s="193">
        <f t="shared" si="379"/>
        <v>0.3200941542</v>
      </c>
      <c r="IK83" s="193">
        <f t="shared" si="379"/>
        <v>0.2964576648</v>
      </c>
      <c r="IL83" s="193">
        <f t="shared" si="379"/>
        <v>0.258799529</v>
      </c>
      <c r="IM83" s="193">
        <f t="shared" si="379"/>
        <v>0.2187376824</v>
      </c>
      <c r="IN83" s="193">
        <f t="shared" si="379"/>
        <v>0.1806789281</v>
      </c>
      <c r="IO83" s="193">
        <f t="shared" si="23"/>
        <v>4.547549477</v>
      </c>
      <c r="IP83" s="193">
        <f t="shared" si="29"/>
        <v>0</v>
      </c>
      <c r="IQ83" s="193">
        <f t="shared" ref="IQ83:KK83" si="380">MAX((MIN(CZ83+IP83,$IO$7))-GT83,0)</f>
        <v>0</v>
      </c>
      <c r="IR83" s="193">
        <f t="shared" si="380"/>
        <v>0</v>
      </c>
      <c r="IS83" s="193">
        <f t="shared" si="380"/>
        <v>0</v>
      </c>
      <c r="IT83" s="193">
        <f t="shared" si="380"/>
        <v>0</v>
      </c>
      <c r="IU83" s="193">
        <f t="shared" si="380"/>
        <v>0</v>
      </c>
      <c r="IV83" s="193">
        <f t="shared" si="380"/>
        <v>0</v>
      </c>
      <c r="IW83" s="193">
        <f t="shared" si="380"/>
        <v>0</v>
      </c>
      <c r="IX83" s="193">
        <f t="shared" si="380"/>
        <v>0</v>
      </c>
      <c r="IY83" s="193">
        <f t="shared" si="380"/>
        <v>0</v>
      </c>
      <c r="IZ83" s="193">
        <f t="shared" si="380"/>
        <v>0</v>
      </c>
      <c r="JA83" s="193">
        <f t="shared" si="380"/>
        <v>0</v>
      </c>
      <c r="JB83" s="193">
        <f t="shared" si="380"/>
        <v>0</v>
      </c>
      <c r="JC83" s="193">
        <f t="shared" si="380"/>
        <v>0</v>
      </c>
      <c r="JD83" s="193">
        <f t="shared" si="380"/>
        <v>0</v>
      </c>
      <c r="JE83" s="193">
        <f t="shared" si="380"/>
        <v>0</v>
      </c>
      <c r="JF83" s="193">
        <f t="shared" si="380"/>
        <v>0</v>
      </c>
      <c r="JG83" s="193">
        <f t="shared" si="380"/>
        <v>0.07584720352</v>
      </c>
      <c r="JH83" s="193">
        <f t="shared" si="380"/>
        <v>0.2707567458</v>
      </c>
      <c r="JI83" s="193">
        <f t="shared" si="380"/>
        <v>0.5683110275</v>
      </c>
      <c r="JJ83" s="193">
        <f t="shared" si="380"/>
        <v>0.9631672038</v>
      </c>
      <c r="JK83" s="193">
        <f t="shared" si="380"/>
        <v>1.45863168</v>
      </c>
      <c r="JL83" s="193">
        <f t="shared" si="380"/>
        <v>2.04187555</v>
      </c>
      <c r="JM83" s="193">
        <f t="shared" si="380"/>
        <v>2.675443116</v>
      </c>
      <c r="JN83" s="193">
        <f t="shared" si="380"/>
        <v>3.327589941</v>
      </c>
      <c r="JO83" s="193">
        <f t="shared" si="380"/>
        <v>3.963670265</v>
      </c>
      <c r="JP83" s="193">
        <f t="shared" si="380"/>
        <v>4.600076936</v>
      </c>
      <c r="JQ83" s="193">
        <f t="shared" si="380"/>
        <v>5</v>
      </c>
      <c r="JR83" s="193">
        <f t="shared" si="380"/>
        <v>5</v>
      </c>
      <c r="JS83" s="193">
        <f t="shared" si="380"/>
        <v>5</v>
      </c>
      <c r="JT83" s="193">
        <f t="shared" si="380"/>
        <v>5</v>
      </c>
      <c r="JU83" s="193">
        <f t="shared" si="380"/>
        <v>5</v>
      </c>
      <c r="JV83" s="193">
        <f t="shared" si="380"/>
        <v>5</v>
      </c>
      <c r="JW83" s="193">
        <f t="shared" si="380"/>
        <v>4.934033064</v>
      </c>
      <c r="JX83" s="193">
        <f t="shared" si="380"/>
        <v>4.715616416</v>
      </c>
      <c r="JY83" s="193">
        <f t="shared" si="380"/>
        <v>4.384327474</v>
      </c>
      <c r="JZ83" s="193">
        <f t="shared" si="380"/>
        <v>3.992228216</v>
      </c>
      <c r="KA83" s="193">
        <f t="shared" si="380"/>
        <v>3.581380377</v>
      </c>
      <c r="KB83" s="193">
        <f t="shared" si="380"/>
        <v>3.182186101</v>
      </c>
      <c r="KC83" s="193">
        <f t="shared" si="380"/>
        <v>2.797561993</v>
      </c>
      <c r="KD83" s="193">
        <f t="shared" si="380"/>
        <v>2.427484702</v>
      </c>
      <c r="KE83" s="193">
        <f t="shared" si="380"/>
        <v>2.070949125</v>
      </c>
      <c r="KF83" s="193">
        <f t="shared" si="380"/>
        <v>1.727218481</v>
      </c>
      <c r="KG83" s="193">
        <f t="shared" si="380"/>
        <v>1.407124327</v>
      </c>
      <c r="KH83" s="193">
        <f t="shared" si="380"/>
        <v>1.110666662</v>
      </c>
      <c r="KI83" s="193">
        <f t="shared" si="380"/>
        <v>0.8518671333</v>
      </c>
      <c r="KJ83" s="193">
        <f t="shared" si="380"/>
        <v>0.633129451</v>
      </c>
      <c r="KK83" s="193">
        <f t="shared" si="380"/>
        <v>0.4524505229</v>
      </c>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row>
    <row r="84" ht="14.25" customHeight="1">
      <c r="A84" s="1">
        <v>3.0</v>
      </c>
      <c r="B84" s="1">
        <f t="shared" ref="B84:C84" si="381">B83+1</f>
        <v>74</v>
      </c>
      <c r="C84" s="267">
        <f t="shared" si="381"/>
        <v>43539</v>
      </c>
      <c r="D84" s="193">
        <f t="shared" si="15"/>
        <v>11.26390897</v>
      </c>
      <c r="E84" s="193">
        <f>(SUMIFS(Profile!$F$2:$F$17521,Profile!$B$2:$B$17521,$B84,Profile!$C$2:$C$17521,E$8))*$C$6</f>
        <v>0.1578436756</v>
      </c>
      <c r="F84" s="193">
        <f>(SUMIFS(Profile!$F$2:$F$17521,Profile!$B$2:$B$17521,$B84,Profile!$C$2:$C$17521,F$8))*$C$6</f>
        <v>0.1418189369</v>
      </c>
      <c r="G84" s="193">
        <f>(SUMIFS(Profile!$F$2:$F$17521,Profile!$B$2:$B$17521,$B84,Profile!$C$2:$C$17521,G$8))*$C$6</f>
        <v>0.1338065676</v>
      </c>
      <c r="H84" s="193">
        <f>(SUMIFS(Profile!$F$2:$F$17521,Profile!$B$2:$B$17521,$B84,Profile!$C$2:$C$17521,H$8))*$C$6</f>
        <v>0.128999146</v>
      </c>
      <c r="I84" s="193">
        <f>(SUMIFS(Profile!$F$2:$F$17521,Profile!$B$2:$B$17521,$B84,Profile!$C$2:$C$17521,I$8))*$C$6</f>
        <v>0.1205861582</v>
      </c>
      <c r="J84" s="193">
        <f>(SUMIFS(Profile!$F$2:$F$17521,Profile!$B$2:$B$17521,$B84,Profile!$C$2:$C$17521,J$8))*$C$6</f>
        <v>0.117781829</v>
      </c>
      <c r="K84" s="193">
        <f>(SUMIFS(Profile!$F$2:$F$17521,Profile!$B$2:$B$17521,$B84,Profile!$C$2:$C$17521,K$8))*$C$6</f>
        <v>0.1193843028</v>
      </c>
      <c r="L84" s="193">
        <f>(SUMIFS(Profile!$F$2:$F$17521,Profile!$B$2:$B$17521,$B84,Profile!$C$2:$C$17521,L$8))*$C$6</f>
        <v>0.1181824474</v>
      </c>
      <c r="M84" s="193">
        <f>(SUMIFS(Profile!$F$2:$F$17521,Profile!$B$2:$B$17521,$B84,Profile!$C$2:$C$17521,M$8))*$C$6</f>
        <v>0.1193843028</v>
      </c>
      <c r="N84" s="193">
        <f>(SUMIFS(Profile!$F$2:$F$17521,Profile!$B$2:$B$17521,$B84,Profile!$C$2:$C$17521,N$8))*$C$6</f>
        <v>0.1257941983</v>
      </c>
      <c r="O84" s="193">
        <f>(SUMIFS(Profile!$F$2:$F$17521,Profile!$B$2:$B$17521,$B84,Profile!$C$2:$C$17521,O$8))*$C$6</f>
        <v>0.1269960537</v>
      </c>
      <c r="P84" s="193">
        <f>(SUMIFS(Profile!$F$2:$F$17521,Profile!$B$2:$B$17521,$B84,Profile!$C$2:$C$17521,P$8))*$C$6</f>
        <v>0.1406170815</v>
      </c>
      <c r="Q84" s="193">
        <f>(SUMIFS(Profile!$F$2:$F$17521,Profile!$B$2:$B$17521,$B84,Profile!$C$2:$C$17521,Q$8))*$C$6</f>
        <v>0.1670579003</v>
      </c>
      <c r="R84" s="193">
        <f>(SUMIFS(Profile!$F$2:$F$17521,Profile!$B$2:$B$17521,$B84,Profile!$C$2:$C$17521,R$8))*$C$6</f>
        <v>0.1930981006</v>
      </c>
      <c r="S84" s="193">
        <f>(SUMIFS(Profile!$F$2:$F$17521,Profile!$B$2:$B$17521,$B84,Profile!$C$2:$C$17521,S$8))*$C$6</f>
        <v>0.2263494332</v>
      </c>
      <c r="T84" s="193">
        <f>(SUMIFS(Profile!$F$2:$F$17521,Profile!$B$2:$B$17521,$B84,Profile!$C$2:$C$17521,T$8))*$C$6</f>
        <v>0.251989015</v>
      </c>
      <c r="U84" s="193">
        <f>(SUMIFS(Profile!$F$2:$F$17521,Profile!$B$2:$B$17521,$B84,Profile!$C$2:$C$17521,U$8))*$C$6</f>
        <v>0.2571970551</v>
      </c>
      <c r="V84" s="193">
        <f>(SUMIFS(Profile!$F$2:$F$17521,Profile!$B$2:$B$17521,$B84,Profile!$C$2:$C$17521,V$8))*$C$6</f>
        <v>0.2575976736</v>
      </c>
      <c r="W84" s="193">
        <f>(SUMIFS(Profile!$F$2:$F$17521,Profile!$B$2:$B$17521,$B84,Profile!$C$2:$C$17521,W$8))*$C$6</f>
        <v>0.252790252</v>
      </c>
      <c r="X84" s="193">
        <f>(SUMIFS(Profile!$F$2:$F$17521,Profile!$B$2:$B$17521,$B84,Profile!$C$2:$C$17521,X$8))*$C$6</f>
        <v>0.2455791196</v>
      </c>
      <c r="Y84" s="193">
        <f>(SUMIFS(Profile!$F$2:$F$17521,Profile!$B$2:$B$17521,$B84,Profile!$C$2:$C$17521,Y$8))*$C$6</f>
        <v>0.2335605656</v>
      </c>
      <c r="Z84" s="193">
        <f>(SUMIFS(Profile!$F$2:$F$17521,Profile!$B$2:$B$17521,$B84,Profile!$C$2:$C$17521,Z$8))*$C$6</f>
        <v>0.228753144</v>
      </c>
      <c r="AA84" s="193">
        <f>(SUMIFS(Profile!$F$2:$F$17521,Profile!$B$2:$B$17521,$B84,Profile!$C$2:$C$17521,AA$8))*$C$6</f>
        <v>0.222743867</v>
      </c>
      <c r="AB84" s="193">
        <f>(SUMIFS(Profile!$F$2:$F$17521,Profile!$B$2:$B$17521,$B84,Profile!$C$2:$C$17521,AB$8))*$C$6</f>
        <v>0.2211413932</v>
      </c>
      <c r="AC84" s="193">
        <f>(SUMIFS(Profile!$F$2:$F$17521,Profile!$B$2:$B$17521,$B84,Profile!$C$2:$C$17521,AC$8))*$C$6</f>
        <v>0.2251475778</v>
      </c>
      <c r="AD84" s="193">
        <f>(SUMIFS(Profile!$F$2:$F$17521,Profile!$B$2:$B$17521,$B84,Profile!$C$2:$C$17521,AD$8))*$C$6</f>
        <v>0.2259488148</v>
      </c>
      <c r="AE84" s="193">
        <f>(SUMIFS(Profile!$F$2:$F$17521,Profile!$B$2:$B$17521,$B84,Profile!$C$2:$C$17521,AE$8))*$C$6</f>
        <v>0.2211413932</v>
      </c>
      <c r="AF84" s="193">
        <f>(SUMIFS(Profile!$F$2:$F$17521,Profile!$B$2:$B$17521,$B84,Profile!$C$2:$C$17521,AF$8))*$C$6</f>
        <v>0.217535827</v>
      </c>
      <c r="AG84" s="193">
        <f>(SUMIFS(Profile!$F$2:$F$17521,Profile!$B$2:$B$17521,$B84,Profile!$C$2:$C$17521,AG$8))*$C$6</f>
        <v>0.2195389193</v>
      </c>
      <c r="AH84" s="193">
        <f>(SUMIFS(Profile!$F$2:$F$17521,Profile!$B$2:$B$17521,$B84,Profile!$C$2:$C$17521,AH$8))*$C$6</f>
        <v>0.2251475778</v>
      </c>
      <c r="AI84" s="193">
        <f>(SUMIFS(Profile!$F$2:$F$17521,Profile!$B$2:$B$17521,$B84,Profile!$C$2:$C$17521,AI$8))*$C$6</f>
        <v>0.2283525256</v>
      </c>
      <c r="AJ84" s="193">
        <f>(SUMIFS(Profile!$F$2:$F$17521,Profile!$B$2:$B$17521,$B84,Profile!$C$2:$C$17521,AJ$8))*$C$6</f>
        <v>0.2435760273</v>
      </c>
      <c r="AK84" s="193">
        <f>(SUMIFS(Profile!$F$2:$F$17521,Profile!$B$2:$B$17521,$B84,Profile!$C$2:$C$17521,AK$8))*$C$6</f>
        <v>0.264007569</v>
      </c>
      <c r="AL84" s="193">
        <f>(SUMIFS(Profile!$F$2:$F$17521,Profile!$B$2:$B$17521,$B84,Profile!$C$2:$C$17521,AL$8))*$C$6</f>
        <v>0.293252717</v>
      </c>
      <c r="AM84" s="193">
        <f>(SUMIFS(Profile!$F$2:$F$17521,Profile!$B$2:$B$17521,$B84,Profile!$C$2:$C$17521,AM$8))*$C$6</f>
        <v>0.3365195113</v>
      </c>
      <c r="AN84" s="193">
        <f>(SUMIFS(Profile!$F$2:$F$17521,Profile!$B$2:$B$17521,$B84,Profile!$C$2:$C$17521,AN$8))*$C$6</f>
        <v>0.3705720809</v>
      </c>
      <c r="AO84" s="193">
        <f>(SUMIFS(Profile!$F$2:$F$17521,Profile!$B$2:$B$17521,$B84,Profile!$C$2:$C$17521,AO$8))*$C$6</f>
        <v>0.3970128997</v>
      </c>
      <c r="AP84" s="193">
        <f>(SUMIFS(Profile!$F$2:$F$17521,Profile!$B$2:$B$17521,$B84,Profile!$C$2:$C$17521,AP$8))*$C$6</f>
        <v>0.4027417438</v>
      </c>
      <c r="AQ84" s="193">
        <f>(SUMIFS(Profile!$F$2:$F$17521,Profile!$B$2:$B$17521,$B84,Profile!$C$2:$C$17521,AQ$8))*$C$6</f>
        <v>0.3926060966</v>
      </c>
      <c r="AR84" s="193">
        <f>(SUMIFS(Profile!$F$2:$F$17521,Profile!$B$2:$B$17521,$B84,Profile!$C$2:$C$17521,AR$8))*$C$6</f>
        <v>0.3793856872</v>
      </c>
      <c r="AS84" s="193">
        <f>(SUMIFS(Profile!$F$2:$F$17521,Profile!$B$2:$B$17521,$B84,Profile!$C$2:$C$17521,AS$8))*$C$6</f>
        <v>0.3665658963</v>
      </c>
      <c r="AT84" s="193">
        <f>(SUMIFS(Profile!$F$2:$F$17521,Profile!$B$2:$B$17521,$B84,Profile!$C$2:$C$17521,AT$8))*$C$6</f>
        <v>0.3489386838</v>
      </c>
      <c r="AU84" s="193">
        <f>(SUMIFS(Profile!$F$2:$F$17521,Profile!$B$2:$B$17521,$B84,Profile!$C$2:$C$17521,AU$8))*$C$6</f>
        <v>0.3357182744</v>
      </c>
      <c r="AV84" s="193">
        <f>(SUMIFS(Profile!$F$2:$F$17521,Profile!$B$2:$B$17521,$B84,Profile!$C$2:$C$17521,AV$8))*$C$6</f>
        <v>0.3168892065</v>
      </c>
      <c r="AW84" s="193">
        <f>(SUMIFS(Profile!$F$2:$F$17521,Profile!$B$2:$B$17521,$B84,Profile!$C$2:$C$17521,AW$8))*$C$6</f>
        <v>0.2928520986</v>
      </c>
      <c r="AX84" s="193">
        <f>(SUMIFS(Profile!$F$2:$F$17521,Profile!$B$2:$B$17521,$B84,Profile!$C$2:$C$17521,AX$8))*$C$6</f>
        <v>0.2543927258</v>
      </c>
      <c r="AY84" s="193">
        <f>(SUMIFS(Profile!$F$2:$F$17521,Profile!$B$2:$B$17521,$B84,Profile!$C$2:$C$17521,AY$8))*$C$6</f>
        <v>0.2155327346</v>
      </c>
      <c r="AZ84" s="193">
        <f>(SUMIFS(Profile!$F$2:$F$17521,Profile!$B$2:$B$17521,$B84,Profile!$C$2:$C$17521,AZ$8))*$C$6</f>
        <v>0.181480165</v>
      </c>
      <c r="BA84" s="193">
        <f t="shared" si="16"/>
        <v>9.912619068</v>
      </c>
      <c r="BB84" s="193">
        <f>(SUMIFS(Profile!$E$2:$E$17521,Profile!$B$2:$B$17521,$B84,Profile!$C$2:$C$17521,BB$8))*$C$9</f>
        <v>0</v>
      </c>
      <c r="BC84" s="193">
        <f>(SUMIFS(Profile!$E$2:$E$17521,Profile!$B$2:$B$17521,$B84,Profile!$C$2:$C$17521,BC$8))*$C$9</f>
        <v>0</v>
      </c>
      <c r="BD84" s="193">
        <f>(SUMIFS(Profile!$E$2:$E$17521,Profile!$B$2:$B$17521,$B84,Profile!$C$2:$C$17521,BD$8))*$C$9</f>
        <v>0</v>
      </c>
      <c r="BE84" s="193">
        <f>(SUMIFS(Profile!$E$2:$E$17521,Profile!$B$2:$B$17521,$B84,Profile!$C$2:$C$17521,BE$8))*$C$9</f>
        <v>0</v>
      </c>
      <c r="BF84" s="193">
        <f>(SUMIFS(Profile!$E$2:$E$17521,Profile!$B$2:$B$17521,$B84,Profile!$C$2:$C$17521,BF$8))*$C$9</f>
        <v>0</v>
      </c>
      <c r="BG84" s="193">
        <f>(SUMIFS(Profile!$E$2:$E$17521,Profile!$B$2:$B$17521,$B84,Profile!$C$2:$C$17521,BG$8))*$C$9</f>
        <v>0</v>
      </c>
      <c r="BH84" s="193">
        <f>(SUMIFS(Profile!$E$2:$E$17521,Profile!$B$2:$B$17521,$B84,Profile!$C$2:$C$17521,BH$8))*$C$9</f>
        <v>0</v>
      </c>
      <c r="BI84" s="193">
        <f>(SUMIFS(Profile!$E$2:$E$17521,Profile!$B$2:$B$17521,$B84,Profile!$C$2:$C$17521,BI$8))*$C$9</f>
        <v>0</v>
      </c>
      <c r="BJ84" s="193">
        <f>(SUMIFS(Profile!$E$2:$E$17521,Profile!$B$2:$B$17521,$B84,Profile!$C$2:$C$17521,BJ$8))*$C$9</f>
        <v>0</v>
      </c>
      <c r="BK84" s="193">
        <f>(SUMIFS(Profile!$E$2:$E$17521,Profile!$B$2:$B$17521,$B84,Profile!$C$2:$C$17521,BK$8))*$C$9</f>
        <v>0.0001512556298</v>
      </c>
      <c r="BL84" s="193">
        <f>(SUMIFS(Profile!$E$2:$E$17521,Profile!$B$2:$B$17521,$B84,Profile!$C$2:$C$17521,BL$8))*$C$9</f>
        <v>0.0007299938553</v>
      </c>
      <c r="BM84" s="193">
        <f>(SUMIFS(Profile!$E$2:$E$17521,Profile!$B$2:$B$17521,$B84,Profile!$C$2:$C$17521,BM$8))*$C$9</f>
        <v>0.003431632258</v>
      </c>
      <c r="BN84" s="193">
        <f>(SUMIFS(Profile!$E$2:$E$17521,Profile!$B$2:$B$17521,$B84,Profile!$C$2:$C$17521,BN$8))*$C$9</f>
        <v>0.01284742864</v>
      </c>
      <c r="BO84" s="193">
        <f>(SUMIFS(Profile!$E$2:$E$17521,Profile!$B$2:$B$17521,$B84,Profile!$C$2:$C$17521,BO$8))*$C$9</f>
        <v>0.02671648151</v>
      </c>
      <c r="BP84" s="193">
        <f>(SUMIFS(Profile!$E$2:$E$17521,Profile!$B$2:$B$17521,$B84,Profile!$C$2:$C$17521,BP$8))*$C$9</f>
        <v>0.0726516166</v>
      </c>
      <c r="BQ84" s="193">
        <f>(SUMIFS(Profile!$E$2:$E$17521,Profile!$B$2:$B$17521,$B84,Profile!$C$2:$C$17521,BQ$8))*$C$9</f>
        <v>0.1603504422</v>
      </c>
      <c r="BR84" s="193">
        <f>(SUMIFS(Profile!$E$2:$E$17521,Profile!$B$2:$B$17521,$B84,Profile!$C$2:$C$17521,BR$8))*$C$9</f>
        <v>0.2550996464</v>
      </c>
      <c r="BS84" s="193">
        <f>(SUMIFS(Profile!$E$2:$E$17521,Profile!$B$2:$B$17521,$B84,Profile!$C$2:$C$17521,BS$8))*$C$9</f>
        <v>0.3399182751</v>
      </c>
      <c r="BT84" s="193">
        <f>(SUMIFS(Profile!$E$2:$E$17521,Profile!$B$2:$B$17521,$B84,Profile!$C$2:$C$17521,BT$8))*$C$9</f>
        <v>0.4303539011</v>
      </c>
      <c r="BU84" s="193">
        <f>(SUMIFS(Profile!$E$2:$E$17521,Profile!$B$2:$B$17521,$B84,Profile!$C$2:$C$17521,BU$8))*$C$9</f>
        <v>0.4696466987</v>
      </c>
      <c r="BV84" s="193">
        <f>(SUMIFS(Profile!$E$2:$E$17521,Profile!$B$2:$B$17521,$B84,Profile!$C$2:$C$17521,BV$8))*$C$9</f>
        <v>0.5337101935</v>
      </c>
      <c r="BW84" s="193">
        <f>(SUMIFS(Profile!$E$2:$E$17521,Profile!$B$2:$B$17521,$B84,Profile!$C$2:$C$17521,BW$8))*$C$9</f>
        <v>0.5963094908</v>
      </c>
      <c r="BX84" s="193">
        <f>(SUMIFS(Profile!$E$2:$E$17521,Profile!$B$2:$B$17521,$B84,Profile!$C$2:$C$17521,BX$8))*$C$9</f>
        <v>0.6911376763</v>
      </c>
      <c r="BY84" s="193">
        <f>(SUMIFS(Profile!$E$2:$E$17521,Profile!$B$2:$B$17521,$B84,Profile!$C$2:$C$17521,BY$8))*$C$9</f>
        <v>0.7212978925</v>
      </c>
      <c r="BZ84" s="193">
        <f>(SUMIFS(Profile!$E$2:$E$17521,Profile!$B$2:$B$17521,$B84,Profile!$C$2:$C$17521,BZ$8))*$C$9</f>
        <v>0.7047640913</v>
      </c>
      <c r="CA84" s="193">
        <f>(SUMIFS(Profile!$E$2:$E$17521,Profile!$B$2:$B$17521,$B84,Profile!$C$2:$C$17521,CA$8))*$C$9</f>
        <v>0.6848168395</v>
      </c>
      <c r="CB84" s="193">
        <f>(SUMIFS(Profile!$E$2:$E$17521,Profile!$B$2:$B$17521,$B84,Profile!$C$2:$C$17521,CB$8))*$C$9</f>
        <v>0.6791238261</v>
      </c>
      <c r="CC84" s="193">
        <f>(SUMIFS(Profile!$E$2:$E$17521,Profile!$B$2:$B$17521,$B84,Profile!$C$2:$C$17521,CC$8))*$C$9</f>
        <v>0.6669604398</v>
      </c>
      <c r="CD84" s="193">
        <f>(SUMIFS(Profile!$E$2:$E$17521,Profile!$B$2:$B$17521,$B84,Profile!$C$2:$C$17521,CD$8))*$C$9</f>
        <v>0.6026784939</v>
      </c>
      <c r="CE84" s="193">
        <f>(SUMIFS(Profile!$E$2:$E$17521,Profile!$B$2:$B$17521,$B84,Profile!$C$2:$C$17521,CE$8))*$C$9</f>
        <v>0.5548437033</v>
      </c>
      <c r="CF84" s="193">
        <f>(SUMIFS(Profile!$E$2:$E$17521,Profile!$B$2:$B$17521,$B84,Profile!$C$2:$C$17521,CF$8))*$C$9</f>
        <v>0.527896564</v>
      </c>
      <c r="CG84" s="193">
        <f>(SUMIFS(Profile!$E$2:$E$17521,Profile!$B$2:$B$17521,$B84,Profile!$C$2:$C$17521,CG$8))*$C$9</f>
        <v>0.4073592453</v>
      </c>
      <c r="CH84" s="193">
        <f>(SUMIFS(Profile!$E$2:$E$17521,Profile!$B$2:$B$17521,$B84,Profile!$C$2:$C$17521,CH$8))*$C$9</f>
        <v>0.3236075343</v>
      </c>
      <c r="CI84" s="193">
        <f>(SUMIFS(Profile!$E$2:$E$17521,Profile!$B$2:$B$17521,$B84,Profile!$C$2:$C$17521,CI$8))*$C$9</f>
        <v>0.2359756072</v>
      </c>
      <c r="CJ84" s="193">
        <f>(SUMIFS(Profile!$E$2:$E$17521,Profile!$B$2:$B$17521,$B84,Profile!$C$2:$C$17521,CJ$8))*$C$9</f>
        <v>0.1328662822</v>
      </c>
      <c r="CK84" s="193">
        <f>(SUMIFS(Profile!$E$2:$E$17521,Profile!$B$2:$B$17521,$B84,Profile!$C$2:$C$17521,CK$8))*$C$9</f>
        <v>0.05454294024</v>
      </c>
      <c r="CL84" s="193">
        <f>(SUMIFS(Profile!$E$2:$E$17521,Profile!$B$2:$B$17521,$B84,Profile!$C$2:$C$17521,CL$8))*$C$9</f>
        <v>0.01614715439</v>
      </c>
      <c r="CM84" s="193">
        <f>(SUMIFS(Profile!$E$2:$E$17521,Profile!$B$2:$B$17521,$B84,Profile!$C$2:$C$17521,CM$8))*$C$9</f>
        <v>0.004149532113</v>
      </c>
      <c r="CN84" s="193">
        <f>(SUMIFS(Profile!$E$2:$E$17521,Profile!$B$2:$B$17521,$B84,Profile!$C$2:$C$17521,CN$8))*$C$9</f>
        <v>0.001981642255</v>
      </c>
      <c r="CO84" s="193">
        <f>(SUMIFS(Profile!$E$2:$E$17521,Profile!$B$2:$B$17521,$B84,Profile!$C$2:$C$17521,CO$8))*$C$9</f>
        <v>0.0004311914223</v>
      </c>
      <c r="CP84" s="193">
        <f>(SUMIFS(Profile!$E$2:$E$17521,Profile!$B$2:$B$17521,$B84,Profile!$C$2:$C$17521,CP$8))*$C$9</f>
        <v>0.0001138448557</v>
      </c>
      <c r="CQ84" s="193">
        <f>(SUMIFS(Profile!$E$2:$E$17521,Profile!$B$2:$B$17521,$B84,Profile!$C$2:$C$17521,CQ$8))*$C$9</f>
        <v>0.000007510374157</v>
      </c>
      <c r="CR84" s="193">
        <f>(SUMIFS(Profile!$E$2:$E$17521,Profile!$B$2:$B$17521,$B84,Profile!$C$2:$C$17521,CR$8))*$C$9</f>
        <v>0</v>
      </c>
      <c r="CS84" s="193">
        <f>(SUMIFS(Profile!$E$2:$E$17521,Profile!$B$2:$B$17521,$B84,Profile!$C$2:$C$17521,CS$8))*$C$9</f>
        <v>0</v>
      </c>
      <c r="CT84" s="193">
        <f>(SUMIFS(Profile!$E$2:$E$17521,Profile!$B$2:$B$17521,$B84,Profile!$C$2:$C$17521,CT$8))*$C$9</f>
        <v>0</v>
      </c>
      <c r="CU84" s="193">
        <f>(SUMIFS(Profile!$E$2:$E$17521,Profile!$B$2:$B$17521,$B84,Profile!$C$2:$C$17521,CU$8))*$C$9</f>
        <v>0</v>
      </c>
      <c r="CV84" s="193">
        <f>(SUMIFS(Profile!$E$2:$E$17521,Profile!$B$2:$B$17521,$B84,Profile!$C$2:$C$17521,CV$8))*$C$9</f>
        <v>0</v>
      </c>
      <c r="CW84" s="193">
        <f>(SUMIFS(Profile!$E$2:$E$17521,Profile!$B$2:$B$17521,$B84,Profile!$C$2:$C$17521,CW$8))*$C$9</f>
        <v>0</v>
      </c>
      <c r="CX84" s="193">
        <f t="shared" si="17"/>
        <v>5.201862619</v>
      </c>
      <c r="CY84" s="193">
        <f t="shared" ref="CY84:ET84" si="382">MAX(BB84-E84,0)</f>
        <v>0</v>
      </c>
      <c r="CZ84" s="193">
        <f t="shared" si="382"/>
        <v>0</v>
      </c>
      <c r="DA84" s="193">
        <f t="shared" si="382"/>
        <v>0</v>
      </c>
      <c r="DB84" s="193">
        <f t="shared" si="382"/>
        <v>0</v>
      </c>
      <c r="DC84" s="193">
        <f t="shared" si="382"/>
        <v>0</v>
      </c>
      <c r="DD84" s="193">
        <f t="shared" si="382"/>
        <v>0</v>
      </c>
      <c r="DE84" s="193">
        <f t="shared" si="382"/>
        <v>0</v>
      </c>
      <c r="DF84" s="193">
        <f t="shared" si="382"/>
        <v>0</v>
      </c>
      <c r="DG84" s="193">
        <f t="shared" si="382"/>
        <v>0</v>
      </c>
      <c r="DH84" s="193">
        <f t="shared" si="382"/>
        <v>0</v>
      </c>
      <c r="DI84" s="193">
        <f t="shared" si="382"/>
        <v>0</v>
      </c>
      <c r="DJ84" s="193">
        <f t="shared" si="382"/>
        <v>0</v>
      </c>
      <c r="DK84" s="193">
        <f t="shared" si="382"/>
        <v>0</v>
      </c>
      <c r="DL84" s="193">
        <f t="shared" si="382"/>
        <v>0</v>
      </c>
      <c r="DM84" s="193">
        <f t="shared" si="382"/>
        <v>0</v>
      </c>
      <c r="DN84" s="193">
        <f t="shared" si="382"/>
        <v>0</v>
      </c>
      <c r="DO84" s="193">
        <f t="shared" si="382"/>
        <v>0</v>
      </c>
      <c r="DP84" s="193">
        <f t="shared" si="382"/>
        <v>0.0823206015</v>
      </c>
      <c r="DQ84" s="193">
        <f t="shared" si="382"/>
        <v>0.1775636492</v>
      </c>
      <c r="DR84" s="193">
        <f t="shared" si="382"/>
        <v>0.2240675791</v>
      </c>
      <c r="DS84" s="193">
        <f t="shared" si="382"/>
        <v>0.3001496278</v>
      </c>
      <c r="DT84" s="193">
        <f t="shared" si="382"/>
        <v>0.3675563468</v>
      </c>
      <c r="DU84" s="193">
        <f t="shared" si="382"/>
        <v>0.4683938093</v>
      </c>
      <c r="DV84" s="193">
        <f t="shared" si="382"/>
        <v>0.5001564994</v>
      </c>
      <c r="DW84" s="193">
        <f t="shared" si="382"/>
        <v>0.4796165135</v>
      </c>
      <c r="DX84" s="193">
        <f t="shared" si="382"/>
        <v>0.4588680248</v>
      </c>
      <c r="DY84" s="193">
        <f t="shared" si="382"/>
        <v>0.457982433</v>
      </c>
      <c r="DZ84" s="193">
        <f t="shared" si="382"/>
        <v>0.4494246129</v>
      </c>
      <c r="EA84" s="193">
        <f t="shared" si="382"/>
        <v>0.3831395746</v>
      </c>
      <c r="EB84" s="193">
        <f t="shared" si="382"/>
        <v>0.3296961255</v>
      </c>
      <c r="EC84" s="193">
        <f t="shared" si="382"/>
        <v>0.2995440384</v>
      </c>
      <c r="ED84" s="193">
        <f t="shared" si="382"/>
        <v>0.163783218</v>
      </c>
      <c r="EE84" s="193">
        <f t="shared" si="382"/>
        <v>0.0595999653</v>
      </c>
      <c r="EF84" s="193">
        <f t="shared" si="382"/>
        <v>0</v>
      </c>
      <c r="EG84" s="193">
        <f t="shared" si="382"/>
        <v>0</v>
      </c>
      <c r="EH84" s="193">
        <f t="shared" si="382"/>
        <v>0</v>
      </c>
      <c r="EI84" s="193">
        <f t="shared" si="382"/>
        <v>0</v>
      </c>
      <c r="EJ84" s="193">
        <f t="shared" si="382"/>
        <v>0</v>
      </c>
      <c r="EK84" s="193">
        <f t="shared" si="382"/>
        <v>0</v>
      </c>
      <c r="EL84" s="193">
        <f t="shared" si="382"/>
        <v>0</v>
      </c>
      <c r="EM84" s="193">
        <f t="shared" si="382"/>
        <v>0</v>
      </c>
      <c r="EN84" s="193">
        <f t="shared" si="382"/>
        <v>0</v>
      </c>
      <c r="EO84" s="193">
        <f t="shared" si="382"/>
        <v>0</v>
      </c>
      <c r="EP84" s="193">
        <f t="shared" si="382"/>
        <v>0</v>
      </c>
      <c r="EQ84" s="193">
        <f t="shared" si="382"/>
        <v>0</v>
      </c>
      <c r="ER84" s="193">
        <f t="shared" si="382"/>
        <v>0</v>
      </c>
      <c r="ES84" s="193">
        <f t="shared" si="382"/>
        <v>0</v>
      </c>
      <c r="ET84" s="193">
        <f t="shared" si="382"/>
        <v>0</v>
      </c>
      <c r="EU84" s="193">
        <f t="shared" si="19"/>
        <v>4.710756449</v>
      </c>
      <c r="EV84" s="193">
        <f t="shared" ref="EV84:GQ84" si="383">BB84-CY84</f>
        <v>0</v>
      </c>
      <c r="EW84" s="193">
        <f t="shared" si="383"/>
        <v>0</v>
      </c>
      <c r="EX84" s="193">
        <f t="shared" si="383"/>
        <v>0</v>
      </c>
      <c r="EY84" s="193">
        <f t="shared" si="383"/>
        <v>0</v>
      </c>
      <c r="EZ84" s="193">
        <f t="shared" si="383"/>
        <v>0</v>
      </c>
      <c r="FA84" s="193">
        <f t="shared" si="383"/>
        <v>0</v>
      </c>
      <c r="FB84" s="193">
        <f t="shared" si="383"/>
        <v>0</v>
      </c>
      <c r="FC84" s="193">
        <f t="shared" si="383"/>
        <v>0</v>
      </c>
      <c r="FD84" s="193">
        <f t="shared" si="383"/>
        <v>0</v>
      </c>
      <c r="FE84" s="193">
        <f t="shared" si="383"/>
        <v>0.0001512556298</v>
      </c>
      <c r="FF84" s="193">
        <f t="shared" si="383"/>
        <v>0.0007299938553</v>
      </c>
      <c r="FG84" s="193">
        <f t="shared" si="383"/>
        <v>0.003431632258</v>
      </c>
      <c r="FH84" s="193">
        <f t="shared" si="383"/>
        <v>0.01284742864</v>
      </c>
      <c r="FI84" s="193">
        <f t="shared" si="383"/>
        <v>0.02671648151</v>
      </c>
      <c r="FJ84" s="193">
        <f t="shared" si="383"/>
        <v>0.0726516166</v>
      </c>
      <c r="FK84" s="193">
        <f t="shared" si="383"/>
        <v>0.1603504422</v>
      </c>
      <c r="FL84" s="193">
        <f t="shared" si="383"/>
        <v>0.2550996464</v>
      </c>
      <c r="FM84" s="193">
        <f t="shared" si="383"/>
        <v>0.2575976736</v>
      </c>
      <c r="FN84" s="193">
        <f t="shared" si="383"/>
        <v>0.252790252</v>
      </c>
      <c r="FO84" s="193">
        <f t="shared" si="383"/>
        <v>0.2455791196</v>
      </c>
      <c r="FP84" s="193">
        <f t="shared" si="383"/>
        <v>0.2335605656</v>
      </c>
      <c r="FQ84" s="193">
        <f t="shared" si="383"/>
        <v>0.228753144</v>
      </c>
      <c r="FR84" s="193">
        <f t="shared" si="383"/>
        <v>0.222743867</v>
      </c>
      <c r="FS84" s="193">
        <f t="shared" si="383"/>
        <v>0.2211413932</v>
      </c>
      <c r="FT84" s="193">
        <f t="shared" si="383"/>
        <v>0.2251475778</v>
      </c>
      <c r="FU84" s="193">
        <f t="shared" si="383"/>
        <v>0.2259488148</v>
      </c>
      <c r="FV84" s="193">
        <f t="shared" si="383"/>
        <v>0.2211413932</v>
      </c>
      <c r="FW84" s="193">
        <f t="shared" si="383"/>
        <v>0.217535827</v>
      </c>
      <c r="FX84" s="193">
        <f t="shared" si="383"/>
        <v>0.2195389193</v>
      </c>
      <c r="FY84" s="193">
        <f t="shared" si="383"/>
        <v>0.2251475778</v>
      </c>
      <c r="FZ84" s="193">
        <f t="shared" si="383"/>
        <v>0.2283525256</v>
      </c>
      <c r="GA84" s="193">
        <f t="shared" si="383"/>
        <v>0.2435760273</v>
      </c>
      <c r="GB84" s="193">
        <f t="shared" si="383"/>
        <v>0.264007569</v>
      </c>
      <c r="GC84" s="193">
        <f t="shared" si="383"/>
        <v>0.2359756072</v>
      </c>
      <c r="GD84" s="193">
        <f t="shared" si="383"/>
        <v>0.1328662822</v>
      </c>
      <c r="GE84" s="193">
        <f t="shared" si="383"/>
        <v>0.05454294024</v>
      </c>
      <c r="GF84" s="193">
        <f t="shared" si="383"/>
        <v>0.01614715439</v>
      </c>
      <c r="GG84" s="193">
        <f t="shared" si="383"/>
        <v>0.004149532113</v>
      </c>
      <c r="GH84" s="193">
        <f t="shared" si="383"/>
        <v>0.001981642255</v>
      </c>
      <c r="GI84" s="193">
        <f t="shared" si="383"/>
        <v>0.0004311914223</v>
      </c>
      <c r="GJ84" s="193">
        <f t="shared" si="383"/>
        <v>0.0001138448557</v>
      </c>
      <c r="GK84" s="193">
        <f t="shared" si="383"/>
        <v>0.000007510374157</v>
      </c>
      <c r="GL84" s="193">
        <f t="shared" si="383"/>
        <v>0</v>
      </c>
      <c r="GM84" s="193">
        <f t="shared" si="383"/>
        <v>0</v>
      </c>
      <c r="GN84" s="193">
        <f t="shared" si="383"/>
        <v>0</v>
      </c>
      <c r="GO84" s="193">
        <f t="shared" si="383"/>
        <v>0</v>
      </c>
      <c r="GP84" s="193">
        <f t="shared" si="383"/>
        <v>0</v>
      </c>
      <c r="GQ84" s="193">
        <f t="shared" si="383"/>
        <v>0</v>
      </c>
      <c r="GR84" s="193">
        <f t="shared" si="21"/>
        <v>6.553152524</v>
      </c>
      <c r="GS84" s="193">
        <f t="shared" ref="GS84:IN84" si="384">E84-EV84</f>
        <v>0.1578436756</v>
      </c>
      <c r="GT84" s="193">
        <f t="shared" si="384"/>
        <v>0.1418189369</v>
      </c>
      <c r="GU84" s="193">
        <f t="shared" si="384"/>
        <v>0.1338065676</v>
      </c>
      <c r="GV84" s="193">
        <f t="shared" si="384"/>
        <v>0.128999146</v>
      </c>
      <c r="GW84" s="193">
        <f t="shared" si="384"/>
        <v>0.1205861582</v>
      </c>
      <c r="GX84" s="193">
        <f t="shared" si="384"/>
        <v>0.117781829</v>
      </c>
      <c r="GY84" s="193">
        <f t="shared" si="384"/>
        <v>0.1193843028</v>
      </c>
      <c r="GZ84" s="193">
        <f t="shared" si="384"/>
        <v>0.1181824474</v>
      </c>
      <c r="HA84" s="193">
        <f t="shared" si="384"/>
        <v>0.1193843028</v>
      </c>
      <c r="HB84" s="193">
        <f t="shared" si="384"/>
        <v>0.1256429427</v>
      </c>
      <c r="HC84" s="193">
        <f t="shared" si="384"/>
        <v>0.1262660598</v>
      </c>
      <c r="HD84" s="193">
        <f t="shared" si="384"/>
        <v>0.1371854493</v>
      </c>
      <c r="HE84" s="193">
        <f t="shared" si="384"/>
        <v>0.1542104716</v>
      </c>
      <c r="HF84" s="193">
        <f t="shared" si="384"/>
        <v>0.166381619</v>
      </c>
      <c r="HG84" s="193">
        <f t="shared" si="384"/>
        <v>0.1536978166</v>
      </c>
      <c r="HH84" s="193">
        <f t="shared" si="384"/>
        <v>0.09163857285</v>
      </c>
      <c r="HI84" s="193">
        <f t="shared" si="384"/>
        <v>0.002097408702</v>
      </c>
      <c r="HJ84" s="193">
        <f t="shared" si="384"/>
        <v>0</v>
      </c>
      <c r="HK84" s="193">
        <f t="shared" si="384"/>
        <v>0</v>
      </c>
      <c r="HL84" s="193">
        <f t="shared" si="384"/>
        <v>0</v>
      </c>
      <c r="HM84" s="193">
        <f t="shared" si="384"/>
        <v>0</v>
      </c>
      <c r="HN84" s="193">
        <f t="shared" si="384"/>
        <v>0</v>
      </c>
      <c r="HO84" s="193">
        <f t="shared" si="384"/>
        <v>0</v>
      </c>
      <c r="HP84" s="193">
        <f t="shared" si="384"/>
        <v>0</v>
      </c>
      <c r="HQ84" s="193">
        <f t="shared" si="384"/>
        <v>0</v>
      </c>
      <c r="HR84" s="193">
        <f t="shared" si="384"/>
        <v>0</v>
      </c>
      <c r="HS84" s="193">
        <f t="shared" si="384"/>
        <v>0</v>
      </c>
      <c r="HT84" s="193">
        <f t="shared" si="384"/>
        <v>0</v>
      </c>
      <c r="HU84" s="193">
        <f t="shared" si="384"/>
        <v>0</v>
      </c>
      <c r="HV84" s="193">
        <f t="shared" si="384"/>
        <v>0</v>
      </c>
      <c r="HW84" s="193">
        <f t="shared" si="384"/>
        <v>0</v>
      </c>
      <c r="HX84" s="193">
        <f t="shared" si="384"/>
        <v>0</v>
      </c>
      <c r="HY84" s="193">
        <f t="shared" si="384"/>
        <v>0</v>
      </c>
      <c r="HZ84" s="193">
        <f t="shared" si="384"/>
        <v>0.05727710987</v>
      </c>
      <c r="IA84" s="193">
        <f t="shared" si="384"/>
        <v>0.2036532291</v>
      </c>
      <c r="IB84" s="193">
        <f t="shared" si="384"/>
        <v>0.3160291407</v>
      </c>
      <c r="IC84" s="193">
        <f t="shared" si="384"/>
        <v>0.3808657453</v>
      </c>
      <c r="ID84" s="193">
        <f t="shared" si="384"/>
        <v>0.3985922116</v>
      </c>
      <c r="IE84" s="193">
        <f t="shared" si="384"/>
        <v>0.3906244543</v>
      </c>
      <c r="IF84" s="193">
        <f t="shared" si="384"/>
        <v>0.3789544958</v>
      </c>
      <c r="IG84" s="193">
        <f t="shared" si="384"/>
        <v>0.3664520514</v>
      </c>
      <c r="IH84" s="193">
        <f t="shared" si="384"/>
        <v>0.3489311734</v>
      </c>
      <c r="II84" s="193">
        <f t="shared" si="384"/>
        <v>0.3357182744</v>
      </c>
      <c r="IJ84" s="193">
        <f t="shared" si="384"/>
        <v>0.3168892065</v>
      </c>
      <c r="IK84" s="193">
        <f t="shared" si="384"/>
        <v>0.2928520986</v>
      </c>
      <c r="IL84" s="193">
        <f t="shared" si="384"/>
        <v>0.2543927258</v>
      </c>
      <c r="IM84" s="193">
        <f t="shared" si="384"/>
        <v>0.2155327346</v>
      </c>
      <c r="IN84" s="193">
        <f t="shared" si="384"/>
        <v>0.181480165</v>
      </c>
      <c r="IO84" s="193">
        <f t="shared" si="23"/>
        <v>4.438244817</v>
      </c>
      <c r="IP84" s="193">
        <f t="shared" si="29"/>
        <v>0.2946068473</v>
      </c>
      <c r="IQ84" s="193">
        <f t="shared" ref="IQ84:KK84" si="385">MAX((MIN(CZ84+IP84,$IO$7))-GT84,0)</f>
        <v>0.1527879104</v>
      </c>
      <c r="IR84" s="193">
        <f t="shared" si="385"/>
        <v>0.01898134277</v>
      </c>
      <c r="IS84" s="193">
        <f t="shared" si="385"/>
        <v>0</v>
      </c>
      <c r="IT84" s="193">
        <f t="shared" si="385"/>
        <v>0</v>
      </c>
      <c r="IU84" s="193">
        <f t="shared" si="385"/>
        <v>0</v>
      </c>
      <c r="IV84" s="193">
        <f t="shared" si="385"/>
        <v>0</v>
      </c>
      <c r="IW84" s="193">
        <f t="shared" si="385"/>
        <v>0</v>
      </c>
      <c r="IX84" s="193">
        <f t="shared" si="385"/>
        <v>0</v>
      </c>
      <c r="IY84" s="193">
        <f t="shared" si="385"/>
        <v>0</v>
      </c>
      <c r="IZ84" s="193">
        <f t="shared" si="385"/>
        <v>0</v>
      </c>
      <c r="JA84" s="193">
        <f t="shared" si="385"/>
        <v>0</v>
      </c>
      <c r="JB84" s="193">
        <f t="shared" si="385"/>
        <v>0</v>
      </c>
      <c r="JC84" s="193">
        <f t="shared" si="385"/>
        <v>0</v>
      </c>
      <c r="JD84" s="193">
        <f t="shared" si="385"/>
        <v>0</v>
      </c>
      <c r="JE84" s="193">
        <f t="shared" si="385"/>
        <v>0</v>
      </c>
      <c r="JF84" s="193">
        <f t="shared" si="385"/>
        <v>0</v>
      </c>
      <c r="JG84" s="193">
        <f t="shared" si="385"/>
        <v>0.0823206015</v>
      </c>
      <c r="JH84" s="193">
        <f t="shared" si="385"/>
        <v>0.2598842507</v>
      </c>
      <c r="JI84" s="193">
        <f t="shared" si="385"/>
        <v>0.4839518297</v>
      </c>
      <c r="JJ84" s="193">
        <f t="shared" si="385"/>
        <v>0.7841014576</v>
      </c>
      <c r="JK84" s="193">
        <f t="shared" si="385"/>
        <v>1.151657804</v>
      </c>
      <c r="JL84" s="193">
        <f t="shared" si="385"/>
        <v>1.620051614</v>
      </c>
      <c r="JM84" s="193">
        <f t="shared" si="385"/>
        <v>2.120208113</v>
      </c>
      <c r="JN84" s="193">
        <f t="shared" si="385"/>
        <v>2.599824627</v>
      </c>
      <c r="JO84" s="193">
        <f t="shared" si="385"/>
        <v>3.058692651</v>
      </c>
      <c r="JP84" s="193">
        <f t="shared" si="385"/>
        <v>3.516675084</v>
      </c>
      <c r="JQ84" s="193">
        <f t="shared" si="385"/>
        <v>3.966099697</v>
      </c>
      <c r="JR84" s="193">
        <f t="shared" si="385"/>
        <v>4.349239272</v>
      </c>
      <c r="JS84" s="193">
        <f t="shared" si="385"/>
        <v>4.678935397</v>
      </c>
      <c r="JT84" s="193">
        <f t="shared" si="385"/>
        <v>4.978479436</v>
      </c>
      <c r="JU84" s="193">
        <f t="shared" si="385"/>
        <v>5</v>
      </c>
      <c r="JV84" s="193">
        <f t="shared" si="385"/>
        <v>5</v>
      </c>
      <c r="JW84" s="193">
        <f t="shared" si="385"/>
        <v>4.94272289</v>
      </c>
      <c r="JX84" s="193">
        <f t="shared" si="385"/>
        <v>4.739069661</v>
      </c>
      <c r="JY84" s="193">
        <f t="shared" si="385"/>
        <v>4.42304052</v>
      </c>
      <c r="JZ84" s="193">
        <f t="shared" si="385"/>
        <v>4.042174775</v>
      </c>
      <c r="KA84" s="193">
        <f t="shared" si="385"/>
        <v>3.643582563</v>
      </c>
      <c r="KB84" s="193">
        <f t="shared" si="385"/>
        <v>3.252958109</v>
      </c>
      <c r="KC84" s="193">
        <f t="shared" si="385"/>
        <v>2.874003613</v>
      </c>
      <c r="KD84" s="193">
        <f t="shared" si="385"/>
        <v>2.507551562</v>
      </c>
      <c r="KE84" s="193">
        <f t="shared" si="385"/>
        <v>2.158620388</v>
      </c>
      <c r="KF84" s="193">
        <f t="shared" si="385"/>
        <v>1.822902114</v>
      </c>
      <c r="KG84" s="193">
        <f t="shared" si="385"/>
        <v>1.506012907</v>
      </c>
      <c r="KH84" s="193">
        <f t="shared" si="385"/>
        <v>1.213160809</v>
      </c>
      <c r="KI84" s="193">
        <f t="shared" si="385"/>
        <v>0.9587680831</v>
      </c>
      <c r="KJ84" s="193">
        <f t="shared" si="385"/>
        <v>0.7432353485</v>
      </c>
      <c r="KK84" s="193">
        <f t="shared" si="385"/>
        <v>0.5617551834</v>
      </c>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row>
    <row r="85" ht="14.25" customHeight="1">
      <c r="A85" s="1">
        <v>3.0</v>
      </c>
      <c r="B85" s="1">
        <f t="shared" ref="B85:C85" si="386">B84+1</f>
        <v>75</v>
      </c>
      <c r="C85" s="267">
        <f t="shared" si="386"/>
        <v>43540</v>
      </c>
      <c r="D85" s="193">
        <f t="shared" si="15"/>
        <v>11.20930468</v>
      </c>
      <c r="E85" s="193">
        <f>(SUMIFS(Profile!$F$2:$F$17521,Profile!$B$2:$B$17521,$B85,Profile!$C$2:$C$17521,E$8))*$C$6</f>
        <v>0.1594461494</v>
      </c>
      <c r="F85" s="193">
        <f>(SUMIFS(Profile!$F$2:$F$17521,Profile!$B$2:$B$17521,$B85,Profile!$C$2:$C$17521,F$8))*$C$6</f>
        <v>0.1430207923</v>
      </c>
      <c r="G85" s="193">
        <f>(SUMIFS(Profile!$F$2:$F$17521,Profile!$B$2:$B$17521,$B85,Profile!$C$2:$C$17521,G$8))*$C$6</f>
        <v>0.1338065676</v>
      </c>
      <c r="H85" s="193">
        <f>(SUMIFS(Profile!$F$2:$F$17521,Profile!$B$2:$B$17521,$B85,Profile!$C$2:$C$17521,H$8))*$C$6</f>
        <v>0.1281979091</v>
      </c>
      <c r="I85" s="193">
        <f>(SUMIFS(Profile!$F$2:$F$17521,Profile!$B$2:$B$17521,$B85,Profile!$C$2:$C$17521,I$8))*$C$6</f>
        <v>0.1205861582</v>
      </c>
      <c r="J85" s="193">
        <f>(SUMIFS(Profile!$F$2:$F$17521,Profile!$B$2:$B$17521,$B85,Profile!$C$2:$C$17521,J$8))*$C$6</f>
        <v>0.1181824474</v>
      </c>
      <c r="K85" s="193">
        <f>(SUMIFS(Profile!$F$2:$F$17521,Profile!$B$2:$B$17521,$B85,Profile!$C$2:$C$17521,K$8))*$C$6</f>
        <v>0.1185830659</v>
      </c>
      <c r="L85" s="193">
        <f>(SUMIFS(Profile!$F$2:$F$17521,Profile!$B$2:$B$17521,$B85,Profile!$C$2:$C$17521,L$8))*$C$6</f>
        <v>0.1165799736</v>
      </c>
      <c r="M85" s="193">
        <f>(SUMIFS(Profile!$F$2:$F$17521,Profile!$B$2:$B$17521,$B85,Profile!$C$2:$C$17521,M$8))*$C$6</f>
        <v>0.117781829</v>
      </c>
      <c r="N85" s="193">
        <f>(SUMIFS(Profile!$F$2:$F$17521,Profile!$B$2:$B$17521,$B85,Profile!$C$2:$C$17521,N$8))*$C$6</f>
        <v>0.122989869</v>
      </c>
      <c r="O85" s="193">
        <f>(SUMIFS(Profile!$F$2:$F$17521,Profile!$B$2:$B$17521,$B85,Profile!$C$2:$C$17521,O$8))*$C$6</f>
        <v>0.1261948168</v>
      </c>
      <c r="P85" s="193">
        <f>(SUMIFS(Profile!$F$2:$F$17521,Profile!$B$2:$B$17521,$B85,Profile!$C$2:$C$17521,P$8))*$C$6</f>
        <v>0.1390146077</v>
      </c>
      <c r="Q85" s="193">
        <f>(SUMIFS(Profile!$F$2:$F$17521,Profile!$B$2:$B$17521,$B85,Profile!$C$2:$C$17521,Q$8))*$C$6</f>
        <v>0.1650548079</v>
      </c>
      <c r="R85" s="193">
        <f>(SUMIFS(Profile!$F$2:$F$17521,Profile!$B$2:$B$17521,$B85,Profile!$C$2:$C$17521,R$8))*$C$6</f>
        <v>0.1918962452</v>
      </c>
      <c r="S85" s="193">
        <f>(SUMIFS(Profile!$F$2:$F$17521,Profile!$B$2:$B$17521,$B85,Profile!$C$2:$C$17521,S$8))*$C$6</f>
        <v>0.2263494332</v>
      </c>
      <c r="T85" s="193">
        <f>(SUMIFS(Profile!$F$2:$F$17521,Profile!$B$2:$B$17521,$B85,Profile!$C$2:$C$17521,T$8))*$C$6</f>
        <v>0.2547933443</v>
      </c>
      <c r="U85" s="193">
        <f>(SUMIFS(Profile!$F$2:$F$17521,Profile!$B$2:$B$17521,$B85,Profile!$C$2:$C$17521,U$8))*$C$6</f>
        <v>0.2551939628</v>
      </c>
      <c r="V85" s="193">
        <f>(SUMIFS(Profile!$F$2:$F$17521,Profile!$B$2:$B$17521,$B85,Profile!$C$2:$C$17521,V$8))*$C$6</f>
        <v>0.2567964366</v>
      </c>
      <c r="W85" s="193">
        <f>(SUMIFS(Profile!$F$2:$F$17521,Profile!$B$2:$B$17521,$B85,Profile!$C$2:$C$17521,W$8))*$C$6</f>
        <v>0.2515883966</v>
      </c>
      <c r="X85" s="193">
        <f>(SUMIFS(Profile!$F$2:$F$17521,Profile!$B$2:$B$17521,$B85,Profile!$C$2:$C$17521,X$8))*$C$6</f>
        <v>0.2471815935</v>
      </c>
      <c r="Y85" s="193">
        <f>(SUMIFS(Profile!$F$2:$F$17521,Profile!$B$2:$B$17521,$B85,Profile!$C$2:$C$17521,Y$8))*$C$6</f>
        <v>0.2343618025</v>
      </c>
      <c r="Z85" s="193">
        <f>(SUMIFS(Profile!$F$2:$F$17521,Profile!$B$2:$B$17521,$B85,Profile!$C$2:$C$17521,Z$8))*$C$6</f>
        <v>0.2319580917</v>
      </c>
      <c r="AA85" s="193">
        <f>(SUMIFS(Profile!$F$2:$F$17521,Profile!$B$2:$B$17521,$B85,Profile!$C$2:$C$17521,AA$8))*$C$6</f>
        <v>0.2239457224</v>
      </c>
      <c r="AB85" s="193">
        <f>(SUMIFS(Profile!$F$2:$F$17521,Profile!$B$2:$B$17521,$B85,Profile!$C$2:$C$17521,AB$8))*$C$6</f>
        <v>0.2223432486</v>
      </c>
      <c r="AC85" s="193">
        <f>(SUMIFS(Profile!$F$2:$F$17521,Profile!$B$2:$B$17521,$B85,Profile!$C$2:$C$17521,AC$8))*$C$6</f>
        <v>0.2283525256</v>
      </c>
      <c r="AD85" s="193">
        <f>(SUMIFS(Profile!$F$2:$F$17521,Profile!$B$2:$B$17521,$B85,Profile!$C$2:$C$17521,AD$8))*$C$6</f>
        <v>0.2291537625</v>
      </c>
      <c r="AE85" s="193">
        <f>(SUMIFS(Profile!$F$2:$F$17521,Profile!$B$2:$B$17521,$B85,Profile!$C$2:$C$17521,AE$8))*$C$6</f>
        <v>0.2223432486</v>
      </c>
      <c r="AF85" s="193">
        <f>(SUMIFS(Profile!$F$2:$F$17521,Profile!$B$2:$B$17521,$B85,Profile!$C$2:$C$17521,AF$8))*$C$6</f>
        <v>0.2191383008</v>
      </c>
      <c r="AG85" s="193">
        <f>(SUMIFS(Profile!$F$2:$F$17521,Profile!$B$2:$B$17521,$B85,Profile!$C$2:$C$17521,AG$8))*$C$6</f>
        <v>0.2155327346</v>
      </c>
      <c r="AH85" s="193">
        <f>(SUMIFS(Profile!$F$2:$F$17521,Profile!$B$2:$B$17521,$B85,Profile!$C$2:$C$17521,AH$8))*$C$6</f>
        <v>0.2191383008</v>
      </c>
      <c r="AI85" s="193">
        <f>(SUMIFS(Profile!$F$2:$F$17521,Profile!$B$2:$B$17521,$B85,Profile!$C$2:$C$17521,AI$8))*$C$6</f>
        <v>0.2243463409</v>
      </c>
      <c r="AJ85" s="193">
        <f>(SUMIFS(Profile!$F$2:$F$17521,Profile!$B$2:$B$17521,$B85,Profile!$C$2:$C$17521,AJ$8))*$C$6</f>
        <v>0.2391692241</v>
      </c>
      <c r="AK85" s="193">
        <f>(SUMIFS(Profile!$F$2:$F$17521,Profile!$B$2:$B$17521,$B85,Profile!$C$2:$C$17521,AK$8))*$C$6</f>
        <v>0.2604020028</v>
      </c>
      <c r="AL85" s="193">
        <f>(SUMIFS(Profile!$F$2:$F$17521,Profile!$B$2:$B$17521,$B85,Profile!$C$2:$C$17521,AL$8))*$C$6</f>
        <v>0.2888459139</v>
      </c>
      <c r="AM85" s="193">
        <f>(SUMIFS(Profile!$F$2:$F$17521,Profile!$B$2:$B$17521,$B85,Profile!$C$2:$C$17521,AM$8))*$C$6</f>
        <v>0.3309108528</v>
      </c>
      <c r="AN85" s="193">
        <f>(SUMIFS(Profile!$F$2:$F$17521,Profile!$B$2:$B$17521,$B85,Profile!$C$2:$C$17521,AN$8))*$C$6</f>
        <v>0.3613578562</v>
      </c>
      <c r="AO85" s="193">
        <f>(SUMIFS(Profile!$F$2:$F$17521,Profile!$B$2:$B$17521,$B85,Profile!$C$2:$C$17521,AO$8))*$C$6</f>
        <v>0.3918048596</v>
      </c>
      <c r="AP85" s="193">
        <f>(SUMIFS(Profile!$F$2:$F$17521,Profile!$B$2:$B$17521,$B85,Profile!$C$2:$C$17521,AP$8))*$C$6</f>
        <v>0.3994166105</v>
      </c>
      <c r="AQ85" s="193">
        <f>(SUMIFS(Profile!$F$2:$F$17521,Profile!$B$2:$B$17521,$B85,Profile!$C$2:$C$17521,AQ$8))*$C$6</f>
        <v>0.3914042412</v>
      </c>
      <c r="AR85" s="193">
        <f>(SUMIFS(Profile!$F$2:$F$17521,Profile!$B$2:$B$17521,$B85,Profile!$C$2:$C$17521,AR$8))*$C$6</f>
        <v>0.3801869241</v>
      </c>
      <c r="AS85" s="193">
        <f>(SUMIFS(Profile!$F$2:$F$17521,Profile!$B$2:$B$17521,$B85,Profile!$C$2:$C$17521,AS$8))*$C$6</f>
        <v>0.3657646594</v>
      </c>
      <c r="AT85" s="193">
        <f>(SUMIFS(Profile!$F$2:$F$17521,Profile!$B$2:$B$17521,$B85,Profile!$C$2:$C$17521,AT$8))*$C$6</f>
        <v>0.3485380653</v>
      </c>
      <c r="AU85" s="193">
        <f>(SUMIFS(Profile!$F$2:$F$17521,Profile!$B$2:$B$17521,$B85,Profile!$C$2:$C$17521,AU$8))*$C$6</f>
        <v>0.3349170375</v>
      </c>
      <c r="AV85" s="193">
        <f>(SUMIFS(Profile!$F$2:$F$17521,Profile!$B$2:$B$17521,$B85,Profile!$C$2:$C$17521,AV$8))*$C$6</f>
        <v>0.3124824034</v>
      </c>
      <c r="AW85" s="193">
        <f>(SUMIFS(Profile!$F$2:$F$17521,Profile!$B$2:$B$17521,$B85,Profile!$C$2:$C$17521,AW$8))*$C$6</f>
        <v>0.2892465324</v>
      </c>
      <c r="AX85" s="193">
        <f>(SUMIFS(Profile!$F$2:$F$17521,Profile!$B$2:$B$17521,$B85,Profile!$C$2:$C$17521,AX$8))*$C$6</f>
        <v>0.252790252</v>
      </c>
      <c r="AY85" s="193">
        <f>(SUMIFS(Profile!$F$2:$F$17521,Profile!$B$2:$B$17521,$B85,Profile!$C$2:$C$17521,AY$8))*$C$6</f>
        <v>0.2147314977</v>
      </c>
      <c r="AZ85" s="193">
        <f>(SUMIFS(Profile!$F$2:$F$17521,Profile!$B$2:$B$17521,$B85,Profile!$C$2:$C$17521,AZ$8))*$C$6</f>
        <v>0.1834832574</v>
      </c>
      <c r="BA85" s="193">
        <f t="shared" si="16"/>
        <v>8.056874763</v>
      </c>
      <c r="BB85" s="193">
        <f>(SUMIFS(Profile!$E$2:$E$17521,Profile!$B$2:$B$17521,$B85,Profile!$C$2:$C$17521,BB$8))*$C$9</f>
        <v>0</v>
      </c>
      <c r="BC85" s="193">
        <f>(SUMIFS(Profile!$E$2:$E$17521,Profile!$B$2:$B$17521,$B85,Profile!$C$2:$C$17521,BC$8))*$C$9</f>
        <v>0</v>
      </c>
      <c r="BD85" s="193">
        <f>(SUMIFS(Profile!$E$2:$E$17521,Profile!$B$2:$B$17521,$B85,Profile!$C$2:$C$17521,BD$8))*$C$9</f>
        <v>0</v>
      </c>
      <c r="BE85" s="193">
        <f>(SUMIFS(Profile!$E$2:$E$17521,Profile!$B$2:$B$17521,$B85,Profile!$C$2:$C$17521,BE$8))*$C$9</f>
        <v>0</v>
      </c>
      <c r="BF85" s="193">
        <f>(SUMIFS(Profile!$E$2:$E$17521,Profile!$B$2:$B$17521,$B85,Profile!$C$2:$C$17521,BF$8))*$C$9</f>
        <v>0</v>
      </c>
      <c r="BG85" s="193">
        <f>(SUMIFS(Profile!$E$2:$E$17521,Profile!$B$2:$B$17521,$B85,Profile!$C$2:$C$17521,BG$8))*$C$9</f>
        <v>0</v>
      </c>
      <c r="BH85" s="193">
        <f>(SUMIFS(Profile!$E$2:$E$17521,Profile!$B$2:$B$17521,$B85,Profile!$C$2:$C$17521,BH$8))*$C$9</f>
        <v>0</v>
      </c>
      <c r="BI85" s="193">
        <f>(SUMIFS(Profile!$E$2:$E$17521,Profile!$B$2:$B$17521,$B85,Profile!$C$2:$C$17521,BI$8))*$C$9</f>
        <v>0</v>
      </c>
      <c r="BJ85" s="193">
        <f>(SUMIFS(Profile!$E$2:$E$17521,Profile!$B$2:$B$17521,$B85,Profile!$C$2:$C$17521,BJ$8))*$C$9</f>
        <v>0.000007417653488</v>
      </c>
      <c r="BK85" s="193">
        <f>(SUMIFS(Profile!$E$2:$E$17521,Profile!$B$2:$B$17521,$B85,Profile!$C$2:$C$17521,BK$8))*$C$9</f>
        <v>0.0001385166162</v>
      </c>
      <c r="BL85" s="193">
        <f>(SUMIFS(Profile!$E$2:$E$17521,Profile!$B$2:$B$17521,$B85,Profile!$C$2:$C$17521,BL$8))*$C$9</f>
        <v>0.0008125555637</v>
      </c>
      <c r="BM85" s="193">
        <f>(SUMIFS(Profile!$E$2:$E$17521,Profile!$B$2:$B$17521,$B85,Profile!$C$2:$C$17521,BM$8))*$C$9</f>
        <v>0.002579569627</v>
      </c>
      <c r="BN85" s="193">
        <f>(SUMIFS(Profile!$E$2:$E$17521,Profile!$B$2:$B$17521,$B85,Profile!$C$2:$C$17521,BN$8))*$C$9</f>
        <v>0.01001526194</v>
      </c>
      <c r="BO85" s="193">
        <f>(SUMIFS(Profile!$E$2:$E$17521,Profile!$B$2:$B$17521,$B85,Profile!$C$2:$C$17521,BO$8))*$C$9</f>
        <v>0.01987154065</v>
      </c>
      <c r="BP85" s="193">
        <f>(SUMIFS(Profile!$E$2:$E$17521,Profile!$B$2:$B$17521,$B85,Profile!$C$2:$C$17521,BP$8))*$C$9</f>
        <v>0.04865443802</v>
      </c>
      <c r="BQ85" s="193">
        <f>(SUMIFS(Profile!$E$2:$E$17521,Profile!$B$2:$B$17521,$B85,Profile!$C$2:$C$17521,BQ$8))*$C$9</f>
        <v>0.08912634773</v>
      </c>
      <c r="BR85" s="193">
        <f>(SUMIFS(Profile!$E$2:$E$17521,Profile!$B$2:$B$17521,$B85,Profile!$C$2:$C$17521,BR$8))*$C$9</f>
        <v>0.1394866307</v>
      </c>
      <c r="BS85" s="193">
        <f>(SUMIFS(Profile!$E$2:$E$17521,Profile!$B$2:$B$17521,$B85,Profile!$C$2:$C$17521,BS$8))*$C$9</f>
        <v>0.1867984596</v>
      </c>
      <c r="BT85" s="193">
        <f>(SUMIFS(Profile!$E$2:$E$17521,Profile!$B$2:$B$17521,$B85,Profile!$C$2:$C$17521,BT$8))*$C$9</f>
        <v>0.2478678438</v>
      </c>
      <c r="BU85" s="193">
        <f>(SUMIFS(Profile!$E$2:$E$17521,Profile!$B$2:$B$17521,$B85,Profile!$C$2:$C$17521,BU$8))*$C$9</f>
        <v>0.3092469729</v>
      </c>
      <c r="BV85" s="193">
        <f>(SUMIFS(Profile!$E$2:$E$17521,Profile!$B$2:$B$17521,$B85,Profile!$C$2:$C$17521,BV$8))*$C$9</f>
        <v>0.360554922</v>
      </c>
      <c r="BW85" s="193">
        <f>(SUMIFS(Profile!$E$2:$E$17521,Profile!$B$2:$B$17521,$B85,Profile!$C$2:$C$17521,BW$8))*$C$9</f>
        <v>0.4168130817</v>
      </c>
      <c r="BX85" s="193">
        <f>(SUMIFS(Profile!$E$2:$E$17521,Profile!$B$2:$B$17521,$B85,Profile!$C$2:$C$17521,BX$8))*$C$9</f>
        <v>0.6369696694</v>
      </c>
      <c r="BY85" s="193">
        <f>(SUMIFS(Profile!$E$2:$E$17521,Profile!$B$2:$B$17521,$B85,Profile!$C$2:$C$17521,BY$8))*$C$9</f>
        <v>0.6852491553</v>
      </c>
      <c r="BZ85" s="193">
        <f>(SUMIFS(Profile!$E$2:$E$17521,Profile!$B$2:$B$17521,$B85,Profile!$C$2:$C$17521,BZ$8))*$C$9</f>
        <v>0.6670647578</v>
      </c>
      <c r="CA85" s="193">
        <f>(SUMIFS(Profile!$E$2:$E$17521,Profile!$B$2:$B$17521,$B85,Profile!$C$2:$C$17521,CA$8))*$C$9</f>
        <v>0.6481603442</v>
      </c>
      <c r="CB85" s="193">
        <f>(SUMIFS(Profile!$E$2:$E$17521,Profile!$B$2:$B$17521,$B85,Profile!$C$2:$C$17521,CB$8))*$C$9</f>
        <v>0.6064049243</v>
      </c>
      <c r="CC85" s="193">
        <f>(SUMIFS(Profile!$E$2:$E$17521,Profile!$B$2:$B$17521,$B85,Profile!$C$2:$C$17521,CC$8))*$C$9</f>
        <v>0.5777707968</v>
      </c>
      <c r="CD85" s="193">
        <f>(SUMIFS(Profile!$E$2:$E$17521,Profile!$B$2:$B$17521,$B85,Profile!$C$2:$C$17521,CD$8))*$C$9</f>
        <v>0.5364751786</v>
      </c>
      <c r="CE85" s="193">
        <f>(SUMIFS(Profile!$E$2:$E$17521,Profile!$B$2:$B$17521,$B85,Profile!$C$2:$C$17521,CE$8))*$C$9</f>
        <v>0.4721832749</v>
      </c>
      <c r="CF85" s="193">
        <f>(SUMIFS(Profile!$E$2:$E$17521,Profile!$B$2:$B$17521,$B85,Profile!$C$2:$C$17521,CF$8))*$C$9</f>
        <v>0.4124518496</v>
      </c>
      <c r="CG85" s="193">
        <f>(SUMIFS(Profile!$E$2:$E$17521,Profile!$B$2:$B$17521,$B85,Profile!$C$2:$C$17521,CG$8))*$C$9</f>
        <v>0.3330954967</v>
      </c>
      <c r="CH85" s="193">
        <f>(SUMIFS(Profile!$E$2:$E$17521,Profile!$B$2:$B$17521,$B85,Profile!$C$2:$C$17521,CH$8))*$C$9</f>
        <v>0.2620282263</v>
      </c>
      <c r="CI85" s="193">
        <f>(SUMIFS(Profile!$E$2:$E$17521,Profile!$B$2:$B$17521,$B85,Profile!$C$2:$C$17521,CI$8))*$C$9</f>
        <v>0.1839343911</v>
      </c>
      <c r="CJ85" s="193">
        <f>(SUMIFS(Profile!$E$2:$E$17521,Profile!$B$2:$B$17521,$B85,Profile!$C$2:$C$17521,CJ$8))*$C$9</f>
        <v>0.1097618817</v>
      </c>
      <c r="CK85" s="193">
        <f>(SUMIFS(Profile!$E$2:$E$17521,Profile!$B$2:$B$17521,$B85,Profile!$C$2:$C$17521,CK$8))*$C$9</f>
        <v>0.05932794435</v>
      </c>
      <c r="CL85" s="193">
        <f>(SUMIFS(Profile!$E$2:$E$17521,Profile!$B$2:$B$17521,$B85,Profile!$C$2:$C$17521,CL$8))*$C$9</f>
        <v>0.0254065376</v>
      </c>
      <c r="CM85" s="193">
        <f>(SUMIFS(Profile!$E$2:$E$17521,Profile!$B$2:$B$17521,$B85,Profile!$C$2:$C$17521,CM$8))*$C$9</f>
        <v>0.005152205361</v>
      </c>
      <c r="CN85" s="193">
        <f>(SUMIFS(Profile!$E$2:$E$17521,Profile!$B$2:$B$17521,$B85,Profile!$C$2:$C$17521,CN$8))*$C$9</f>
        <v>0.002148539458</v>
      </c>
      <c r="CO85" s="193">
        <f>(SUMIFS(Profile!$E$2:$E$17521,Profile!$B$2:$B$17521,$B85,Profile!$C$2:$C$17521,CO$8))*$C$9</f>
        <v>0.0009270454327</v>
      </c>
      <c r="CP85" s="193">
        <f>(SUMIFS(Profile!$E$2:$E$17521,Profile!$B$2:$B$17521,$B85,Profile!$C$2:$C$17521,CP$8))*$C$9</f>
        <v>0.0003463721672</v>
      </c>
      <c r="CQ85" s="193">
        <f>(SUMIFS(Profile!$E$2:$E$17521,Profile!$B$2:$B$17521,$B85,Profile!$C$2:$C$17521,CQ$8))*$C$9</f>
        <v>0.00004261320989</v>
      </c>
      <c r="CR85" s="193">
        <f>(SUMIFS(Profile!$E$2:$E$17521,Profile!$B$2:$B$17521,$B85,Profile!$C$2:$C$17521,CR$8))*$C$9</f>
        <v>0</v>
      </c>
      <c r="CS85" s="193">
        <f>(SUMIFS(Profile!$E$2:$E$17521,Profile!$B$2:$B$17521,$B85,Profile!$C$2:$C$17521,CS$8))*$C$9</f>
        <v>0</v>
      </c>
      <c r="CT85" s="193">
        <f>(SUMIFS(Profile!$E$2:$E$17521,Profile!$B$2:$B$17521,$B85,Profile!$C$2:$C$17521,CT$8))*$C$9</f>
        <v>0</v>
      </c>
      <c r="CU85" s="193">
        <f>(SUMIFS(Profile!$E$2:$E$17521,Profile!$B$2:$B$17521,$B85,Profile!$C$2:$C$17521,CU$8))*$C$9</f>
        <v>0</v>
      </c>
      <c r="CV85" s="193">
        <f>(SUMIFS(Profile!$E$2:$E$17521,Profile!$B$2:$B$17521,$B85,Profile!$C$2:$C$17521,CV$8))*$C$9</f>
        <v>0</v>
      </c>
      <c r="CW85" s="193">
        <f>(SUMIFS(Profile!$E$2:$E$17521,Profile!$B$2:$B$17521,$B85,Profile!$C$2:$C$17521,CW$8))*$C$9</f>
        <v>0</v>
      </c>
      <c r="CX85" s="193">
        <f t="shared" si="17"/>
        <v>3.707101751</v>
      </c>
      <c r="CY85" s="193">
        <f t="shared" ref="CY85:ET85" si="387">MAX(BB85-E85,0)</f>
        <v>0</v>
      </c>
      <c r="CZ85" s="193">
        <f t="shared" si="387"/>
        <v>0</v>
      </c>
      <c r="DA85" s="193">
        <f t="shared" si="387"/>
        <v>0</v>
      </c>
      <c r="DB85" s="193">
        <f t="shared" si="387"/>
        <v>0</v>
      </c>
      <c r="DC85" s="193">
        <f t="shared" si="387"/>
        <v>0</v>
      </c>
      <c r="DD85" s="193">
        <f t="shared" si="387"/>
        <v>0</v>
      </c>
      <c r="DE85" s="193">
        <f t="shared" si="387"/>
        <v>0</v>
      </c>
      <c r="DF85" s="193">
        <f t="shared" si="387"/>
        <v>0</v>
      </c>
      <c r="DG85" s="193">
        <f t="shared" si="387"/>
        <v>0</v>
      </c>
      <c r="DH85" s="193">
        <f t="shared" si="387"/>
        <v>0</v>
      </c>
      <c r="DI85" s="193">
        <f t="shared" si="387"/>
        <v>0</v>
      </c>
      <c r="DJ85" s="193">
        <f t="shared" si="387"/>
        <v>0</v>
      </c>
      <c r="DK85" s="193">
        <f t="shared" si="387"/>
        <v>0</v>
      </c>
      <c r="DL85" s="193">
        <f t="shared" si="387"/>
        <v>0</v>
      </c>
      <c r="DM85" s="193">
        <f t="shared" si="387"/>
        <v>0</v>
      </c>
      <c r="DN85" s="193">
        <f t="shared" si="387"/>
        <v>0</v>
      </c>
      <c r="DO85" s="193">
        <f t="shared" si="387"/>
        <v>0</v>
      </c>
      <c r="DP85" s="193">
        <f t="shared" si="387"/>
        <v>0</v>
      </c>
      <c r="DQ85" s="193">
        <f t="shared" si="387"/>
        <v>0</v>
      </c>
      <c r="DR85" s="193">
        <f t="shared" si="387"/>
        <v>0.0620653794</v>
      </c>
      <c r="DS85" s="193">
        <f t="shared" si="387"/>
        <v>0.1261931194</v>
      </c>
      <c r="DT85" s="193">
        <f t="shared" si="387"/>
        <v>0.18485499</v>
      </c>
      <c r="DU85" s="193">
        <f t="shared" si="387"/>
        <v>0.413023947</v>
      </c>
      <c r="DV85" s="193">
        <f t="shared" si="387"/>
        <v>0.4629059068</v>
      </c>
      <c r="DW85" s="193">
        <f t="shared" si="387"/>
        <v>0.4387122323</v>
      </c>
      <c r="DX85" s="193">
        <f t="shared" si="387"/>
        <v>0.4190065817</v>
      </c>
      <c r="DY85" s="193">
        <f t="shared" si="387"/>
        <v>0.3840616757</v>
      </c>
      <c r="DZ85" s="193">
        <f t="shared" si="387"/>
        <v>0.358632496</v>
      </c>
      <c r="EA85" s="193">
        <f t="shared" si="387"/>
        <v>0.320942444</v>
      </c>
      <c r="EB85" s="193">
        <f t="shared" si="387"/>
        <v>0.2530449741</v>
      </c>
      <c r="EC85" s="193">
        <f t="shared" si="387"/>
        <v>0.1881055087</v>
      </c>
      <c r="ED85" s="193">
        <f t="shared" si="387"/>
        <v>0.09392627252</v>
      </c>
      <c r="EE85" s="193">
        <f t="shared" si="387"/>
        <v>0.001626223517</v>
      </c>
      <c r="EF85" s="193">
        <f t="shared" si="387"/>
        <v>0</v>
      </c>
      <c r="EG85" s="193">
        <f t="shared" si="387"/>
        <v>0</v>
      </c>
      <c r="EH85" s="193">
        <f t="shared" si="387"/>
        <v>0</v>
      </c>
      <c r="EI85" s="193">
        <f t="shared" si="387"/>
        <v>0</v>
      </c>
      <c r="EJ85" s="193">
        <f t="shared" si="387"/>
        <v>0</v>
      </c>
      <c r="EK85" s="193">
        <f t="shared" si="387"/>
        <v>0</v>
      </c>
      <c r="EL85" s="193">
        <f t="shared" si="387"/>
        <v>0</v>
      </c>
      <c r="EM85" s="193">
        <f t="shared" si="387"/>
        <v>0</v>
      </c>
      <c r="EN85" s="193">
        <f t="shared" si="387"/>
        <v>0</v>
      </c>
      <c r="EO85" s="193">
        <f t="shared" si="387"/>
        <v>0</v>
      </c>
      <c r="EP85" s="193">
        <f t="shared" si="387"/>
        <v>0</v>
      </c>
      <c r="EQ85" s="193">
        <f t="shared" si="387"/>
        <v>0</v>
      </c>
      <c r="ER85" s="193">
        <f t="shared" si="387"/>
        <v>0</v>
      </c>
      <c r="ES85" s="193">
        <f t="shared" si="387"/>
        <v>0</v>
      </c>
      <c r="ET85" s="193">
        <f t="shared" si="387"/>
        <v>0</v>
      </c>
      <c r="EU85" s="193">
        <f t="shared" si="19"/>
        <v>4.349773012</v>
      </c>
      <c r="EV85" s="193">
        <f t="shared" ref="EV85:GQ85" si="388">BB85-CY85</f>
        <v>0</v>
      </c>
      <c r="EW85" s="193">
        <f t="shared" si="388"/>
        <v>0</v>
      </c>
      <c r="EX85" s="193">
        <f t="shared" si="388"/>
        <v>0</v>
      </c>
      <c r="EY85" s="193">
        <f t="shared" si="388"/>
        <v>0</v>
      </c>
      <c r="EZ85" s="193">
        <f t="shared" si="388"/>
        <v>0</v>
      </c>
      <c r="FA85" s="193">
        <f t="shared" si="388"/>
        <v>0</v>
      </c>
      <c r="FB85" s="193">
        <f t="shared" si="388"/>
        <v>0</v>
      </c>
      <c r="FC85" s="193">
        <f t="shared" si="388"/>
        <v>0</v>
      </c>
      <c r="FD85" s="193">
        <f t="shared" si="388"/>
        <v>0.000007417653488</v>
      </c>
      <c r="FE85" s="193">
        <f t="shared" si="388"/>
        <v>0.0001385166162</v>
      </c>
      <c r="FF85" s="193">
        <f t="shared" si="388"/>
        <v>0.0008125555637</v>
      </c>
      <c r="FG85" s="193">
        <f t="shared" si="388"/>
        <v>0.002579569627</v>
      </c>
      <c r="FH85" s="193">
        <f t="shared" si="388"/>
        <v>0.01001526194</v>
      </c>
      <c r="FI85" s="193">
        <f t="shared" si="388"/>
        <v>0.01987154065</v>
      </c>
      <c r="FJ85" s="193">
        <f t="shared" si="388"/>
        <v>0.04865443802</v>
      </c>
      <c r="FK85" s="193">
        <f t="shared" si="388"/>
        <v>0.08912634773</v>
      </c>
      <c r="FL85" s="193">
        <f t="shared" si="388"/>
        <v>0.1394866307</v>
      </c>
      <c r="FM85" s="193">
        <f t="shared" si="388"/>
        <v>0.1867984596</v>
      </c>
      <c r="FN85" s="193">
        <f t="shared" si="388"/>
        <v>0.2478678438</v>
      </c>
      <c r="FO85" s="193">
        <f t="shared" si="388"/>
        <v>0.2471815935</v>
      </c>
      <c r="FP85" s="193">
        <f t="shared" si="388"/>
        <v>0.2343618025</v>
      </c>
      <c r="FQ85" s="193">
        <f t="shared" si="388"/>
        <v>0.2319580917</v>
      </c>
      <c r="FR85" s="193">
        <f t="shared" si="388"/>
        <v>0.2239457224</v>
      </c>
      <c r="FS85" s="193">
        <f t="shared" si="388"/>
        <v>0.2223432486</v>
      </c>
      <c r="FT85" s="193">
        <f t="shared" si="388"/>
        <v>0.2283525256</v>
      </c>
      <c r="FU85" s="193">
        <f t="shared" si="388"/>
        <v>0.2291537625</v>
      </c>
      <c r="FV85" s="193">
        <f t="shared" si="388"/>
        <v>0.2223432486</v>
      </c>
      <c r="FW85" s="193">
        <f t="shared" si="388"/>
        <v>0.2191383008</v>
      </c>
      <c r="FX85" s="193">
        <f t="shared" si="388"/>
        <v>0.2155327346</v>
      </c>
      <c r="FY85" s="193">
        <f t="shared" si="388"/>
        <v>0.2191383008</v>
      </c>
      <c r="FZ85" s="193">
        <f t="shared" si="388"/>
        <v>0.2243463409</v>
      </c>
      <c r="GA85" s="193">
        <f t="shared" si="388"/>
        <v>0.2391692241</v>
      </c>
      <c r="GB85" s="193">
        <f t="shared" si="388"/>
        <v>0.2604020028</v>
      </c>
      <c r="GC85" s="193">
        <f t="shared" si="388"/>
        <v>0.1839343911</v>
      </c>
      <c r="GD85" s="193">
        <f t="shared" si="388"/>
        <v>0.1097618817</v>
      </c>
      <c r="GE85" s="193">
        <f t="shared" si="388"/>
        <v>0.05932794435</v>
      </c>
      <c r="GF85" s="193">
        <f t="shared" si="388"/>
        <v>0.0254065376</v>
      </c>
      <c r="GG85" s="193">
        <f t="shared" si="388"/>
        <v>0.005152205361</v>
      </c>
      <c r="GH85" s="193">
        <f t="shared" si="388"/>
        <v>0.002148539458</v>
      </c>
      <c r="GI85" s="193">
        <f t="shared" si="388"/>
        <v>0.0009270454327</v>
      </c>
      <c r="GJ85" s="193">
        <f t="shared" si="388"/>
        <v>0.0003463721672</v>
      </c>
      <c r="GK85" s="193">
        <f t="shared" si="388"/>
        <v>0.00004261320989</v>
      </c>
      <c r="GL85" s="193">
        <f t="shared" si="388"/>
        <v>0</v>
      </c>
      <c r="GM85" s="193">
        <f t="shared" si="388"/>
        <v>0</v>
      </c>
      <c r="GN85" s="193">
        <f t="shared" si="388"/>
        <v>0</v>
      </c>
      <c r="GO85" s="193">
        <f t="shared" si="388"/>
        <v>0</v>
      </c>
      <c r="GP85" s="193">
        <f t="shared" si="388"/>
        <v>0</v>
      </c>
      <c r="GQ85" s="193">
        <f t="shared" si="388"/>
        <v>0</v>
      </c>
      <c r="GR85" s="193">
        <f t="shared" si="21"/>
        <v>6.859531664</v>
      </c>
      <c r="GS85" s="193">
        <f t="shared" ref="GS85:IN85" si="389">E85-EV85</f>
        <v>0.1594461494</v>
      </c>
      <c r="GT85" s="193">
        <f t="shared" si="389"/>
        <v>0.1430207923</v>
      </c>
      <c r="GU85" s="193">
        <f t="shared" si="389"/>
        <v>0.1338065676</v>
      </c>
      <c r="GV85" s="193">
        <f t="shared" si="389"/>
        <v>0.1281979091</v>
      </c>
      <c r="GW85" s="193">
        <f t="shared" si="389"/>
        <v>0.1205861582</v>
      </c>
      <c r="GX85" s="193">
        <f t="shared" si="389"/>
        <v>0.1181824474</v>
      </c>
      <c r="GY85" s="193">
        <f t="shared" si="389"/>
        <v>0.1185830659</v>
      </c>
      <c r="GZ85" s="193">
        <f t="shared" si="389"/>
        <v>0.1165799736</v>
      </c>
      <c r="HA85" s="193">
        <f t="shared" si="389"/>
        <v>0.1177744113</v>
      </c>
      <c r="HB85" s="193">
        <f t="shared" si="389"/>
        <v>0.1228513524</v>
      </c>
      <c r="HC85" s="193">
        <f t="shared" si="389"/>
        <v>0.1253822612</v>
      </c>
      <c r="HD85" s="193">
        <f t="shared" si="389"/>
        <v>0.136435038</v>
      </c>
      <c r="HE85" s="193">
        <f t="shared" si="389"/>
        <v>0.155039546</v>
      </c>
      <c r="HF85" s="193">
        <f t="shared" si="389"/>
        <v>0.1720247045</v>
      </c>
      <c r="HG85" s="193">
        <f t="shared" si="389"/>
        <v>0.1776949952</v>
      </c>
      <c r="HH85" s="193">
        <f t="shared" si="389"/>
        <v>0.1656669966</v>
      </c>
      <c r="HI85" s="193">
        <f t="shared" si="389"/>
        <v>0.1157073321</v>
      </c>
      <c r="HJ85" s="193">
        <f t="shared" si="389"/>
        <v>0.06999797703</v>
      </c>
      <c r="HK85" s="193">
        <f t="shared" si="389"/>
        <v>0.003720552761</v>
      </c>
      <c r="HL85" s="193">
        <f t="shared" si="389"/>
        <v>0</v>
      </c>
      <c r="HM85" s="193">
        <f t="shared" si="389"/>
        <v>0</v>
      </c>
      <c r="HN85" s="193">
        <f t="shared" si="389"/>
        <v>0</v>
      </c>
      <c r="HO85" s="193">
        <f t="shared" si="389"/>
        <v>0</v>
      </c>
      <c r="HP85" s="193">
        <f t="shared" si="389"/>
        <v>0</v>
      </c>
      <c r="HQ85" s="193">
        <f t="shared" si="389"/>
        <v>0</v>
      </c>
      <c r="HR85" s="193">
        <f t="shared" si="389"/>
        <v>0</v>
      </c>
      <c r="HS85" s="193">
        <f t="shared" si="389"/>
        <v>0</v>
      </c>
      <c r="HT85" s="193">
        <f t="shared" si="389"/>
        <v>0</v>
      </c>
      <c r="HU85" s="193">
        <f t="shared" si="389"/>
        <v>0</v>
      </c>
      <c r="HV85" s="193">
        <f t="shared" si="389"/>
        <v>0</v>
      </c>
      <c r="HW85" s="193">
        <f t="shared" si="389"/>
        <v>0</v>
      </c>
      <c r="HX85" s="193">
        <f t="shared" si="389"/>
        <v>0</v>
      </c>
      <c r="HY85" s="193">
        <f t="shared" si="389"/>
        <v>0</v>
      </c>
      <c r="HZ85" s="193">
        <f t="shared" si="389"/>
        <v>0.1049115228</v>
      </c>
      <c r="IA85" s="193">
        <f t="shared" si="389"/>
        <v>0.2211489711</v>
      </c>
      <c r="IB85" s="193">
        <f t="shared" si="389"/>
        <v>0.3020299119</v>
      </c>
      <c r="IC85" s="193">
        <f t="shared" si="389"/>
        <v>0.366398322</v>
      </c>
      <c r="ID85" s="193">
        <f t="shared" si="389"/>
        <v>0.3942644051</v>
      </c>
      <c r="IE85" s="193">
        <f t="shared" si="389"/>
        <v>0.3892557017</v>
      </c>
      <c r="IF85" s="193">
        <f t="shared" si="389"/>
        <v>0.3792598787</v>
      </c>
      <c r="IG85" s="193">
        <f t="shared" si="389"/>
        <v>0.3654182872</v>
      </c>
      <c r="IH85" s="193">
        <f t="shared" si="389"/>
        <v>0.3484954521</v>
      </c>
      <c r="II85" s="193">
        <f t="shared" si="389"/>
        <v>0.3349170375</v>
      </c>
      <c r="IJ85" s="193">
        <f t="shared" si="389"/>
        <v>0.3124824034</v>
      </c>
      <c r="IK85" s="193">
        <f t="shared" si="389"/>
        <v>0.2892465324</v>
      </c>
      <c r="IL85" s="193">
        <f t="shared" si="389"/>
        <v>0.252790252</v>
      </c>
      <c r="IM85" s="193">
        <f t="shared" si="389"/>
        <v>0.2147314977</v>
      </c>
      <c r="IN85" s="193">
        <f t="shared" si="389"/>
        <v>0.1834832574</v>
      </c>
      <c r="IO85" s="193">
        <f t="shared" si="23"/>
        <v>3.707101751</v>
      </c>
      <c r="IP85" s="193">
        <f t="shared" si="29"/>
        <v>0.402309034</v>
      </c>
      <c r="IQ85" s="193">
        <f t="shared" ref="IQ85:KK85" si="390">MAX((MIN(CZ85+IP85,$IO$7))-GT85,0)</f>
        <v>0.2592882417</v>
      </c>
      <c r="IR85" s="193">
        <f t="shared" si="390"/>
        <v>0.1254816741</v>
      </c>
      <c r="IS85" s="193">
        <f t="shared" si="390"/>
        <v>0</v>
      </c>
      <c r="IT85" s="193">
        <f t="shared" si="390"/>
        <v>0</v>
      </c>
      <c r="IU85" s="193">
        <f t="shared" si="390"/>
        <v>0</v>
      </c>
      <c r="IV85" s="193">
        <f t="shared" si="390"/>
        <v>0</v>
      </c>
      <c r="IW85" s="193">
        <f t="shared" si="390"/>
        <v>0</v>
      </c>
      <c r="IX85" s="193">
        <f t="shared" si="390"/>
        <v>0</v>
      </c>
      <c r="IY85" s="193">
        <f t="shared" si="390"/>
        <v>0</v>
      </c>
      <c r="IZ85" s="193">
        <f t="shared" si="390"/>
        <v>0</v>
      </c>
      <c r="JA85" s="193">
        <f t="shared" si="390"/>
        <v>0</v>
      </c>
      <c r="JB85" s="193">
        <f t="shared" si="390"/>
        <v>0</v>
      </c>
      <c r="JC85" s="193">
        <f t="shared" si="390"/>
        <v>0</v>
      </c>
      <c r="JD85" s="193">
        <f t="shared" si="390"/>
        <v>0</v>
      </c>
      <c r="JE85" s="193">
        <f t="shared" si="390"/>
        <v>0</v>
      </c>
      <c r="JF85" s="193">
        <f t="shared" si="390"/>
        <v>0</v>
      </c>
      <c r="JG85" s="193">
        <f t="shared" si="390"/>
        <v>0</v>
      </c>
      <c r="JH85" s="193">
        <f t="shared" si="390"/>
        <v>0</v>
      </c>
      <c r="JI85" s="193">
        <f t="shared" si="390"/>
        <v>0.0620653794</v>
      </c>
      <c r="JJ85" s="193">
        <f t="shared" si="390"/>
        <v>0.1882584989</v>
      </c>
      <c r="JK85" s="193">
        <f t="shared" si="390"/>
        <v>0.3731134888</v>
      </c>
      <c r="JL85" s="193">
        <f t="shared" si="390"/>
        <v>0.7861374358</v>
      </c>
      <c r="JM85" s="193">
        <f t="shared" si="390"/>
        <v>1.249043343</v>
      </c>
      <c r="JN85" s="193">
        <f t="shared" si="390"/>
        <v>1.687755575</v>
      </c>
      <c r="JO85" s="193">
        <f t="shared" si="390"/>
        <v>2.106762157</v>
      </c>
      <c r="JP85" s="193">
        <f t="shared" si="390"/>
        <v>2.490823832</v>
      </c>
      <c r="JQ85" s="193">
        <f t="shared" si="390"/>
        <v>2.849456328</v>
      </c>
      <c r="JR85" s="193">
        <f t="shared" si="390"/>
        <v>3.170398772</v>
      </c>
      <c r="JS85" s="193">
        <f t="shared" si="390"/>
        <v>3.423443746</v>
      </c>
      <c r="JT85" s="193">
        <f t="shared" si="390"/>
        <v>3.611549255</v>
      </c>
      <c r="JU85" s="193">
        <f t="shared" si="390"/>
        <v>3.705475527</v>
      </c>
      <c r="JV85" s="193">
        <f t="shared" si="390"/>
        <v>3.707101751</v>
      </c>
      <c r="JW85" s="193">
        <f t="shared" si="390"/>
        <v>3.602190228</v>
      </c>
      <c r="JX85" s="193">
        <f t="shared" si="390"/>
        <v>3.381041257</v>
      </c>
      <c r="JY85" s="193">
        <f t="shared" si="390"/>
        <v>3.079011345</v>
      </c>
      <c r="JZ85" s="193">
        <f t="shared" si="390"/>
        <v>2.712613023</v>
      </c>
      <c r="KA85" s="193">
        <f t="shared" si="390"/>
        <v>2.318348618</v>
      </c>
      <c r="KB85" s="193">
        <f t="shared" si="390"/>
        <v>1.929092916</v>
      </c>
      <c r="KC85" s="193">
        <f t="shared" si="390"/>
        <v>1.549833038</v>
      </c>
      <c r="KD85" s="193">
        <f t="shared" si="390"/>
        <v>1.18441475</v>
      </c>
      <c r="KE85" s="193">
        <f t="shared" si="390"/>
        <v>0.8359192984</v>
      </c>
      <c r="KF85" s="193">
        <f t="shared" si="390"/>
        <v>0.5010022609</v>
      </c>
      <c r="KG85" s="193">
        <f t="shared" si="390"/>
        <v>0.1885198575</v>
      </c>
      <c r="KH85" s="193">
        <f t="shared" si="390"/>
        <v>0</v>
      </c>
      <c r="KI85" s="193">
        <f t="shared" si="390"/>
        <v>0</v>
      </c>
      <c r="KJ85" s="193">
        <f t="shared" si="390"/>
        <v>0</v>
      </c>
      <c r="KK85" s="193">
        <f t="shared" si="390"/>
        <v>0</v>
      </c>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row>
    <row r="86" ht="14.25" customHeight="1">
      <c r="A86" s="1">
        <v>3.0</v>
      </c>
      <c r="B86" s="1">
        <f t="shared" ref="B86:C86" si="391">B85+1</f>
        <v>76</v>
      </c>
      <c r="C86" s="267">
        <f t="shared" si="391"/>
        <v>43541</v>
      </c>
      <c r="D86" s="193">
        <f t="shared" si="15"/>
        <v>11.26018322</v>
      </c>
      <c r="E86" s="193">
        <f>(SUMIFS(Profile!$F$2:$F$17521,Profile!$B$2:$B$17521,$B86,Profile!$C$2:$C$17521,E$8))*$C$6</f>
        <v>0.158244294</v>
      </c>
      <c r="F86" s="193">
        <f>(SUMIFS(Profile!$F$2:$F$17521,Profile!$B$2:$B$17521,$B86,Profile!$C$2:$C$17521,F$8))*$C$6</f>
        <v>0.1438220293</v>
      </c>
      <c r="G86" s="193">
        <f>(SUMIFS(Profile!$F$2:$F$17521,Profile!$B$2:$B$17521,$B86,Profile!$C$2:$C$17521,G$8))*$C$6</f>
        <v>0.1342071861</v>
      </c>
      <c r="H86" s="193">
        <f>(SUMIFS(Profile!$F$2:$F$17521,Profile!$B$2:$B$17521,$B86,Profile!$C$2:$C$17521,H$8))*$C$6</f>
        <v>0.1269960537</v>
      </c>
      <c r="I86" s="193">
        <f>(SUMIFS(Profile!$F$2:$F$17521,Profile!$B$2:$B$17521,$B86,Profile!$C$2:$C$17521,I$8))*$C$6</f>
        <v>0.1221886321</v>
      </c>
      <c r="J86" s="193">
        <f>(SUMIFS(Profile!$F$2:$F$17521,Profile!$B$2:$B$17521,$B86,Profile!$C$2:$C$17521,J$8))*$C$6</f>
        <v>0.1193843028</v>
      </c>
      <c r="K86" s="193">
        <f>(SUMIFS(Profile!$F$2:$F$17521,Profile!$B$2:$B$17521,$B86,Profile!$C$2:$C$17521,K$8))*$C$6</f>
        <v>0.1193843028</v>
      </c>
      <c r="L86" s="193">
        <f>(SUMIFS(Profile!$F$2:$F$17521,Profile!$B$2:$B$17521,$B86,Profile!$C$2:$C$17521,L$8))*$C$6</f>
        <v>0.116980592</v>
      </c>
      <c r="M86" s="193">
        <f>(SUMIFS(Profile!$F$2:$F$17521,Profile!$B$2:$B$17521,$B86,Profile!$C$2:$C$17521,M$8))*$C$6</f>
        <v>0.1181824474</v>
      </c>
      <c r="N86" s="193">
        <f>(SUMIFS(Profile!$F$2:$F$17521,Profile!$B$2:$B$17521,$B86,Profile!$C$2:$C$17521,N$8))*$C$6</f>
        <v>0.1245923429</v>
      </c>
      <c r="O86" s="193">
        <f>(SUMIFS(Profile!$F$2:$F$17521,Profile!$B$2:$B$17521,$B86,Profile!$C$2:$C$17521,O$8))*$C$6</f>
        <v>0.1273966722</v>
      </c>
      <c r="P86" s="193">
        <f>(SUMIFS(Profile!$F$2:$F$17521,Profile!$B$2:$B$17521,$B86,Profile!$C$2:$C$17521,P$8))*$C$6</f>
        <v>0.1374121338</v>
      </c>
      <c r="Q86" s="193">
        <f>(SUMIFS(Profile!$F$2:$F$17521,Profile!$B$2:$B$17521,$B86,Profile!$C$2:$C$17521,Q$8))*$C$6</f>
        <v>0.1670579003</v>
      </c>
      <c r="R86" s="193">
        <f>(SUMIFS(Profile!$F$2:$F$17521,Profile!$B$2:$B$17521,$B86,Profile!$C$2:$C$17521,R$8))*$C$6</f>
        <v>0.1967036667</v>
      </c>
      <c r="S86" s="193">
        <f>(SUMIFS(Profile!$F$2:$F$17521,Profile!$B$2:$B$17521,$B86,Profile!$C$2:$C$17521,S$8))*$C$6</f>
        <v>0.228753144</v>
      </c>
      <c r="T86" s="193">
        <f>(SUMIFS(Profile!$F$2:$F$17521,Profile!$B$2:$B$17521,$B86,Profile!$C$2:$C$17521,T$8))*$C$6</f>
        <v>0.2555945812</v>
      </c>
      <c r="U86" s="193">
        <f>(SUMIFS(Profile!$F$2:$F$17521,Profile!$B$2:$B$17521,$B86,Profile!$C$2:$C$17521,U$8))*$C$6</f>
        <v>0.2559951997</v>
      </c>
      <c r="V86" s="193">
        <f>(SUMIFS(Profile!$F$2:$F$17521,Profile!$B$2:$B$17521,$B86,Profile!$C$2:$C$17521,V$8))*$C$6</f>
        <v>0.2583989105</v>
      </c>
      <c r="W86" s="193">
        <f>(SUMIFS(Profile!$F$2:$F$17521,Profile!$B$2:$B$17521,$B86,Profile!$C$2:$C$17521,W$8))*$C$6</f>
        <v>0.2563958182</v>
      </c>
      <c r="X86" s="193">
        <f>(SUMIFS(Profile!$F$2:$F$17521,Profile!$B$2:$B$17521,$B86,Profile!$C$2:$C$17521,X$8))*$C$6</f>
        <v>0.2499859227</v>
      </c>
      <c r="Y86" s="193">
        <f>(SUMIFS(Profile!$F$2:$F$17521,Profile!$B$2:$B$17521,$B86,Profile!$C$2:$C$17521,Y$8))*$C$6</f>
        <v>0.2395698426</v>
      </c>
      <c r="Z86" s="193">
        <f>(SUMIFS(Profile!$F$2:$F$17521,Profile!$B$2:$B$17521,$B86,Profile!$C$2:$C$17521,Z$8))*$C$6</f>
        <v>0.2331599471</v>
      </c>
      <c r="AA86" s="193">
        <f>(SUMIFS(Profile!$F$2:$F$17521,Profile!$B$2:$B$17521,$B86,Profile!$C$2:$C$17521,AA$8))*$C$6</f>
        <v>0.2247469594</v>
      </c>
      <c r="AB86" s="193">
        <f>(SUMIFS(Profile!$F$2:$F$17521,Profile!$B$2:$B$17521,$B86,Profile!$C$2:$C$17521,AB$8))*$C$6</f>
        <v>0.2219426301</v>
      </c>
      <c r="AC86" s="193">
        <f>(SUMIFS(Profile!$F$2:$F$17521,Profile!$B$2:$B$17521,$B86,Profile!$C$2:$C$17521,AC$8))*$C$6</f>
        <v>0.2255481963</v>
      </c>
      <c r="AD86" s="193">
        <f>(SUMIFS(Profile!$F$2:$F$17521,Profile!$B$2:$B$17521,$B86,Profile!$C$2:$C$17521,AD$8))*$C$6</f>
        <v>0.2279519071</v>
      </c>
      <c r="AE86" s="193">
        <f>(SUMIFS(Profile!$F$2:$F$17521,Profile!$B$2:$B$17521,$B86,Profile!$C$2:$C$17521,AE$8))*$C$6</f>
        <v>0.2239457224</v>
      </c>
      <c r="AF86" s="193">
        <f>(SUMIFS(Profile!$F$2:$F$17521,Profile!$B$2:$B$17521,$B86,Profile!$C$2:$C$17521,AF$8))*$C$6</f>
        <v>0.2203401562</v>
      </c>
      <c r="AG86" s="193">
        <f>(SUMIFS(Profile!$F$2:$F$17521,Profile!$B$2:$B$17521,$B86,Profile!$C$2:$C$17521,AG$8))*$C$6</f>
        <v>0.2203401562</v>
      </c>
      <c r="AH86" s="193">
        <f>(SUMIFS(Profile!$F$2:$F$17521,Profile!$B$2:$B$17521,$B86,Profile!$C$2:$C$17521,AH$8))*$C$6</f>
        <v>0.2263494332</v>
      </c>
      <c r="AI86" s="193">
        <f>(SUMIFS(Profile!$F$2:$F$17521,Profile!$B$2:$B$17521,$B86,Profile!$C$2:$C$17521,AI$8))*$C$6</f>
        <v>0.2283525256</v>
      </c>
      <c r="AJ86" s="193">
        <f>(SUMIFS(Profile!$F$2:$F$17521,Profile!$B$2:$B$17521,$B86,Profile!$C$2:$C$17521,AJ$8))*$C$6</f>
        <v>0.2439766457</v>
      </c>
      <c r="AK86" s="193">
        <f>(SUMIFS(Profile!$F$2:$F$17521,Profile!$B$2:$B$17521,$B86,Profile!$C$2:$C$17521,AK$8))*$C$6</f>
        <v>0.2636069506</v>
      </c>
      <c r="AL86" s="193">
        <f>(SUMIFS(Profile!$F$2:$F$17521,Profile!$B$2:$B$17521,$B86,Profile!$C$2:$C$17521,AL$8))*$C$6</f>
        <v>0.2896471508</v>
      </c>
      <c r="AM86" s="193">
        <f>(SUMIFS(Profile!$F$2:$F$17521,Profile!$B$2:$B$17521,$B86,Profile!$C$2:$C$17521,AM$8))*$C$6</f>
        <v>0.3317120898</v>
      </c>
      <c r="AN86" s="193">
        <f>(SUMIFS(Profile!$F$2:$F$17521,Profile!$B$2:$B$17521,$B86,Profile!$C$2:$C$17521,AN$8))*$C$6</f>
        <v>0.3601560008</v>
      </c>
      <c r="AO86" s="193">
        <f>(SUMIFS(Profile!$F$2:$F$17521,Profile!$B$2:$B$17521,$B86,Profile!$C$2:$C$17521,AO$8))*$C$6</f>
        <v>0.3902023858</v>
      </c>
      <c r="AP86" s="193">
        <f>(SUMIFS(Profile!$F$2:$F$17521,Profile!$B$2:$B$17521,$B86,Profile!$C$2:$C$17521,AP$8))*$C$6</f>
        <v>0.3994166105</v>
      </c>
      <c r="AQ86" s="193">
        <f>(SUMIFS(Profile!$F$2:$F$17521,Profile!$B$2:$B$17521,$B86,Profile!$C$2:$C$17521,AQ$8))*$C$6</f>
        <v>0.3926060966</v>
      </c>
      <c r="AR86" s="193">
        <f>(SUMIFS(Profile!$F$2:$F$17521,Profile!$B$2:$B$17521,$B86,Profile!$C$2:$C$17521,AR$8))*$C$6</f>
        <v>0.3765813579</v>
      </c>
      <c r="AS86" s="193">
        <f>(SUMIFS(Profile!$F$2:$F$17521,Profile!$B$2:$B$17521,$B86,Profile!$C$2:$C$17521,AS$8))*$C$6</f>
        <v>0.3649634224</v>
      </c>
      <c r="AT86" s="193">
        <f>(SUMIFS(Profile!$F$2:$F$17521,Profile!$B$2:$B$17521,$B86,Profile!$C$2:$C$17521,AT$8))*$C$6</f>
        <v>0.3485380653</v>
      </c>
      <c r="AU86" s="193">
        <f>(SUMIFS(Profile!$F$2:$F$17521,Profile!$B$2:$B$17521,$B86,Profile!$C$2:$C$17521,AU$8))*$C$6</f>
        <v>0.3329139452</v>
      </c>
      <c r="AV86" s="193">
        <f>(SUMIFS(Profile!$F$2:$F$17521,Profile!$B$2:$B$17521,$B86,Profile!$C$2:$C$17521,AV$8))*$C$6</f>
        <v>0.3128830219</v>
      </c>
      <c r="AW86" s="193">
        <f>(SUMIFS(Profile!$F$2:$F$17521,Profile!$B$2:$B$17521,$B86,Profile!$C$2:$C$17521,AW$8))*$C$6</f>
        <v>0.2896471508</v>
      </c>
      <c r="AX86" s="193">
        <f>(SUMIFS(Profile!$F$2:$F$17521,Profile!$B$2:$B$17521,$B86,Profile!$C$2:$C$17521,AX$8))*$C$6</f>
        <v>0.2543927258</v>
      </c>
      <c r="AY86" s="193">
        <f>(SUMIFS(Profile!$F$2:$F$17521,Profile!$B$2:$B$17521,$B86,Profile!$C$2:$C$17521,AY$8))*$C$6</f>
        <v>0.2159333531</v>
      </c>
      <c r="AZ86" s="193">
        <f>(SUMIFS(Profile!$F$2:$F$17521,Profile!$B$2:$B$17521,$B86,Profile!$C$2:$C$17521,AZ$8))*$C$6</f>
        <v>0.1830826389</v>
      </c>
      <c r="BA86" s="193">
        <f t="shared" si="16"/>
        <v>9.563793755</v>
      </c>
      <c r="BB86" s="193">
        <f>(SUMIFS(Profile!$E$2:$E$17521,Profile!$B$2:$B$17521,$B86,Profile!$C$2:$C$17521,BB$8))*$C$9</f>
        <v>0</v>
      </c>
      <c r="BC86" s="193">
        <f>(SUMIFS(Profile!$E$2:$E$17521,Profile!$B$2:$B$17521,$B86,Profile!$C$2:$C$17521,BC$8))*$C$9</f>
        <v>0</v>
      </c>
      <c r="BD86" s="193">
        <f>(SUMIFS(Profile!$E$2:$E$17521,Profile!$B$2:$B$17521,$B86,Profile!$C$2:$C$17521,BD$8))*$C$9</f>
        <v>0</v>
      </c>
      <c r="BE86" s="193">
        <f>(SUMIFS(Profile!$E$2:$E$17521,Profile!$B$2:$B$17521,$B86,Profile!$C$2:$C$17521,BE$8))*$C$9</f>
        <v>0</v>
      </c>
      <c r="BF86" s="193">
        <f>(SUMIFS(Profile!$E$2:$E$17521,Profile!$B$2:$B$17521,$B86,Profile!$C$2:$C$17521,BF$8))*$C$9</f>
        <v>0</v>
      </c>
      <c r="BG86" s="193">
        <f>(SUMIFS(Profile!$E$2:$E$17521,Profile!$B$2:$B$17521,$B86,Profile!$C$2:$C$17521,BG$8))*$C$9</f>
        <v>0</v>
      </c>
      <c r="BH86" s="193">
        <f>(SUMIFS(Profile!$E$2:$E$17521,Profile!$B$2:$B$17521,$B86,Profile!$C$2:$C$17521,BH$8))*$C$9</f>
        <v>0</v>
      </c>
      <c r="BI86" s="193">
        <f>(SUMIFS(Profile!$E$2:$E$17521,Profile!$B$2:$B$17521,$B86,Profile!$C$2:$C$17521,BI$8))*$C$9</f>
        <v>0</v>
      </c>
      <c r="BJ86" s="193">
        <f>(SUMIFS(Profile!$E$2:$E$17521,Profile!$B$2:$B$17521,$B86,Profile!$C$2:$C$17521,BJ$8))*$C$9</f>
        <v>0.00001467405364</v>
      </c>
      <c r="BK86" s="193">
        <f>(SUMIFS(Profile!$E$2:$E$17521,Profile!$B$2:$B$17521,$B86,Profile!$C$2:$C$17521,BK$8))*$C$9</f>
        <v>0.00015754451</v>
      </c>
      <c r="BL86" s="193">
        <f>(SUMIFS(Profile!$E$2:$E$17521,Profile!$B$2:$B$17521,$B86,Profile!$C$2:$C$17521,BL$8))*$C$9</f>
        <v>0.0007819174297</v>
      </c>
      <c r="BM86" s="193">
        <f>(SUMIFS(Profile!$E$2:$E$17521,Profile!$B$2:$B$17521,$B86,Profile!$C$2:$C$17521,BM$8))*$C$9</f>
        <v>0.002961417529</v>
      </c>
      <c r="BN86" s="193">
        <f>(SUMIFS(Profile!$E$2:$E$17521,Profile!$B$2:$B$17521,$B86,Profile!$C$2:$C$17521,BN$8))*$C$9</f>
        <v>0.009785418001</v>
      </c>
      <c r="BO86" s="193">
        <f>(SUMIFS(Profile!$E$2:$E$17521,Profile!$B$2:$B$17521,$B86,Profile!$C$2:$C$17521,BO$8))*$C$9</f>
        <v>0.01964722085</v>
      </c>
      <c r="BP86" s="193">
        <f>(SUMIFS(Profile!$E$2:$E$17521,Profile!$B$2:$B$17521,$B86,Profile!$C$2:$C$17521,BP$8))*$C$9</f>
        <v>0.04175548756</v>
      </c>
      <c r="BQ86" s="193">
        <f>(SUMIFS(Profile!$E$2:$E$17521,Profile!$B$2:$B$17521,$B86,Profile!$C$2:$C$17521,BQ$8))*$C$9</f>
        <v>0.07935379875</v>
      </c>
      <c r="BR86" s="193">
        <f>(SUMIFS(Profile!$E$2:$E$17521,Profile!$B$2:$B$17521,$B86,Profile!$C$2:$C$17521,BR$8))*$C$9</f>
        <v>0.1615962878</v>
      </c>
      <c r="BS86" s="193">
        <f>(SUMIFS(Profile!$E$2:$E$17521,Profile!$B$2:$B$17521,$B86,Profile!$C$2:$C$17521,BS$8))*$C$9</f>
        <v>0.2314626942</v>
      </c>
      <c r="BT86" s="193">
        <f>(SUMIFS(Profile!$E$2:$E$17521,Profile!$B$2:$B$17521,$B86,Profile!$C$2:$C$17521,BT$8))*$C$9</f>
        <v>0.3443643506</v>
      </c>
      <c r="BU86" s="193">
        <f>(SUMIFS(Profile!$E$2:$E$17521,Profile!$B$2:$B$17521,$B86,Profile!$C$2:$C$17521,BU$8))*$C$9</f>
        <v>0.4536809444</v>
      </c>
      <c r="BV86" s="193">
        <f>(SUMIFS(Profile!$E$2:$E$17521,Profile!$B$2:$B$17521,$B86,Profile!$C$2:$C$17521,BV$8))*$C$9</f>
        <v>0.5612703008</v>
      </c>
      <c r="BW86" s="193">
        <f>(SUMIFS(Profile!$E$2:$E$17521,Profile!$B$2:$B$17521,$B86,Profile!$C$2:$C$17521,BW$8))*$C$9</f>
        <v>0.6515718683</v>
      </c>
      <c r="BX86" s="193">
        <f>(SUMIFS(Profile!$E$2:$E$17521,Profile!$B$2:$B$17521,$B86,Profile!$C$2:$C$17521,BX$8))*$C$9</f>
        <v>0.7010402265</v>
      </c>
      <c r="BY86" s="193">
        <f>(SUMIFS(Profile!$E$2:$E$17521,Profile!$B$2:$B$17521,$B86,Profile!$C$2:$C$17521,BY$8))*$C$9</f>
        <v>0.7237097971</v>
      </c>
      <c r="BZ86" s="193">
        <f>(SUMIFS(Profile!$E$2:$E$17521,Profile!$B$2:$B$17521,$B86,Profile!$C$2:$C$17521,BZ$8))*$C$9</f>
        <v>0.7244240082</v>
      </c>
      <c r="CA86" s="193">
        <f>(SUMIFS(Profile!$E$2:$E$17521,Profile!$B$2:$B$17521,$B86,Profile!$C$2:$C$17521,CA$8))*$C$9</f>
        <v>0.7222508925</v>
      </c>
      <c r="CB86" s="193">
        <f>(SUMIFS(Profile!$E$2:$E$17521,Profile!$B$2:$B$17521,$B86,Profile!$C$2:$C$17521,CB$8))*$C$9</f>
        <v>0.696331485</v>
      </c>
      <c r="CC86" s="193">
        <f>(SUMIFS(Profile!$E$2:$E$17521,Profile!$B$2:$B$17521,$B86,Profile!$C$2:$C$17521,CC$8))*$C$9</f>
        <v>0.6600903141</v>
      </c>
      <c r="CD86" s="193">
        <f>(SUMIFS(Profile!$E$2:$E$17521,Profile!$B$2:$B$17521,$B86,Profile!$C$2:$C$17521,CD$8))*$C$9</f>
        <v>0.6063528594</v>
      </c>
      <c r="CE86" s="193">
        <f>(SUMIFS(Profile!$E$2:$E$17521,Profile!$B$2:$B$17521,$B86,Profile!$C$2:$C$17521,CE$8))*$C$9</f>
        <v>0.5558818936</v>
      </c>
      <c r="CF86" s="193">
        <f>(SUMIFS(Profile!$E$2:$E$17521,Profile!$B$2:$B$17521,$B86,Profile!$C$2:$C$17521,CF$8))*$C$9</f>
        <v>0.4722513967</v>
      </c>
      <c r="CG86" s="193">
        <f>(SUMIFS(Profile!$E$2:$E$17521,Profile!$B$2:$B$17521,$B86,Profile!$C$2:$C$17521,CG$8))*$C$9</f>
        <v>0.397712761</v>
      </c>
      <c r="CH86" s="193">
        <f>(SUMIFS(Profile!$E$2:$E$17521,Profile!$B$2:$B$17521,$B86,Profile!$C$2:$C$17521,CH$8))*$C$9</f>
        <v>0.3109439088</v>
      </c>
      <c r="CI86" s="193">
        <f>(SUMIFS(Profile!$E$2:$E$17521,Profile!$B$2:$B$17521,$B86,Profile!$C$2:$C$17521,CI$8))*$C$9</f>
        <v>0.2094237526</v>
      </c>
      <c r="CJ86" s="193">
        <f>(SUMIFS(Profile!$E$2:$E$17521,Profile!$B$2:$B$17521,$B86,Profile!$C$2:$C$17521,CJ$8))*$C$9</f>
        <v>0.1291770497</v>
      </c>
      <c r="CK86" s="193">
        <f>(SUMIFS(Profile!$E$2:$E$17521,Profile!$B$2:$B$17521,$B86,Profile!$C$2:$C$17521,CK$8))*$C$9</f>
        <v>0.06078377586</v>
      </c>
      <c r="CL86" s="193">
        <f>(SUMIFS(Profile!$E$2:$E$17521,Profile!$B$2:$B$17521,$B86,Profile!$C$2:$C$17521,CL$8))*$C$9</f>
        <v>0.02640614961</v>
      </c>
      <c r="CM86" s="193">
        <f>(SUMIFS(Profile!$E$2:$E$17521,Profile!$B$2:$B$17521,$B86,Profile!$C$2:$C$17521,CM$8))*$C$9</f>
        <v>0.005839144575</v>
      </c>
      <c r="CN86" s="193">
        <f>(SUMIFS(Profile!$E$2:$E$17521,Profile!$B$2:$B$17521,$B86,Profile!$C$2:$C$17521,CN$8))*$C$9</f>
        <v>0.002036145883</v>
      </c>
      <c r="CO86" s="193">
        <f>(SUMIFS(Profile!$E$2:$E$17521,Profile!$B$2:$B$17521,$B86,Profile!$C$2:$C$17521,CO$8))*$C$9</f>
        <v>0.0006156652395</v>
      </c>
      <c r="CP86" s="193">
        <f>(SUMIFS(Profile!$E$2:$E$17521,Profile!$B$2:$B$17521,$B86,Profile!$C$2:$C$17521,CP$8))*$C$9</f>
        <v>0.0001119098157</v>
      </c>
      <c r="CQ86" s="193">
        <f>(SUMIFS(Profile!$E$2:$E$17521,Profile!$B$2:$B$17521,$B86,Profile!$C$2:$C$17521,CQ$8))*$C$9</f>
        <v>0.00000669402914</v>
      </c>
      <c r="CR86" s="193">
        <f>(SUMIFS(Profile!$E$2:$E$17521,Profile!$B$2:$B$17521,$B86,Profile!$C$2:$C$17521,CR$8))*$C$9</f>
        <v>0</v>
      </c>
      <c r="CS86" s="193">
        <f>(SUMIFS(Profile!$E$2:$E$17521,Profile!$B$2:$B$17521,$B86,Profile!$C$2:$C$17521,CS$8))*$C$9</f>
        <v>0</v>
      </c>
      <c r="CT86" s="193">
        <f>(SUMIFS(Profile!$E$2:$E$17521,Profile!$B$2:$B$17521,$B86,Profile!$C$2:$C$17521,CT$8))*$C$9</f>
        <v>0</v>
      </c>
      <c r="CU86" s="193">
        <f>(SUMIFS(Profile!$E$2:$E$17521,Profile!$B$2:$B$17521,$B86,Profile!$C$2:$C$17521,CU$8))*$C$9</f>
        <v>0</v>
      </c>
      <c r="CV86" s="193">
        <f>(SUMIFS(Profile!$E$2:$E$17521,Profile!$B$2:$B$17521,$B86,Profile!$C$2:$C$17521,CV$8))*$C$9</f>
        <v>0</v>
      </c>
      <c r="CW86" s="193">
        <f>(SUMIFS(Profile!$E$2:$E$17521,Profile!$B$2:$B$17521,$B86,Profile!$C$2:$C$17521,CW$8))*$C$9</f>
        <v>0</v>
      </c>
      <c r="CX86" s="193">
        <f t="shared" si="17"/>
        <v>5.075664194</v>
      </c>
      <c r="CY86" s="193">
        <f t="shared" ref="CY86:ET86" si="392">MAX(BB86-E86,0)</f>
        <v>0</v>
      </c>
      <c r="CZ86" s="193">
        <f t="shared" si="392"/>
        <v>0</v>
      </c>
      <c r="DA86" s="193">
        <f t="shared" si="392"/>
        <v>0</v>
      </c>
      <c r="DB86" s="193">
        <f t="shared" si="392"/>
        <v>0</v>
      </c>
      <c r="DC86" s="193">
        <f t="shared" si="392"/>
        <v>0</v>
      </c>
      <c r="DD86" s="193">
        <f t="shared" si="392"/>
        <v>0</v>
      </c>
      <c r="DE86" s="193">
        <f t="shared" si="392"/>
        <v>0</v>
      </c>
      <c r="DF86" s="193">
        <f t="shared" si="392"/>
        <v>0</v>
      </c>
      <c r="DG86" s="193">
        <f t="shared" si="392"/>
        <v>0</v>
      </c>
      <c r="DH86" s="193">
        <f t="shared" si="392"/>
        <v>0</v>
      </c>
      <c r="DI86" s="193">
        <f t="shared" si="392"/>
        <v>0</v>
      </c>
      <c r="DJ86" s="193">
        <f t="shared" si="392"/>
        <v>0</v>
      </c>
      <c r="DK86" s="193">
        <f t="shared" si="392"/>
        <v>0</v>
      </c>
      <c r="DL86" s="193">
        <f t="shared" si="392"/>
        <v>0</v>
      </c>
      <c r="DM86" s="193">
        <f t="shared" si="392"/>
        <v>0</v>
      </c>
      <c r="DN86" s="193">
        <f t="shared" si="392"/>
        <v>0</v>
      </c>
      <c r="DO86" s="193">
        <f t="shared" si="392"/>
        <v>0</v>
      </c>
      <c r="DP86" s="193">
        <f t="shared" si="392"/>
        <v>0</v>
      </c>
      <c r="DQ86" s="193">
        <f t="shared" si="392"/>
        <v>0.08796853245</v>
      </c>
      <c r="DR86" s="193">
        <f t="shared" si="392"/>
        <v>0.2036950217</v>
      </c>
      <c r="DS86" s="193">
        <f t="shared" si="392"/>
        <v>0.3217004582</v>
      </c>
      <c r="DT86" s="193">
        <f t="shared" si="392"/>
        <v>0.4184119212</v>
      </c>
      <c r="DU86" s="193">
        <f t="shared" si="392"/>
        <v>0.4762932672</v>
      </c>
      <c r="DV86" s="193">
        <f t="shared" si="392"/>
        <v>0.501767167</v>
      </c>
      <c r="DW86" s="193">
        <f t="shared" si="392"/>
        <v>0.4988758119</v>
      </c>
      <c r="DX86" s="193">
        <f t="shared" si="392"/>
        <v>0.4942989855</v>
      </c>
      <c r="DY86" s="193">
        <f t="shared" si="392"/>
        <v>0.4723857626</v>
      </c>
      <c r="DZ86" s="193">
        <f t="shared" si="392"/>
        <v>0.4397501579</v>
      </c>
      <c r="EA86" s="193">
        <f t="shared" si="392"/>
        <v>0.3860127032</v>
      </c>
      <c r="EB86" s="193">
        <f t="shared" si="392"/>
        <v>0.3295324604</v>
      </c>
      <c r="EC86" s="193">
        <f t="shared" si="392"/>
        <v>0.2438988711</v>
      </c>
      <c r="ED86" s="193">
        <f t="shared" si="392"/>
        <v>0.1537361152</v>
      </c>
      <c r="EE86" s="193">
        <f t="shared" si="392"/>
        <v>0.04733695821</v>
      </c>
      <c r="EF86" s="193">
        <f t="shared" si="392"/>
        <v>0</v>
      </c>
      <c r="EG86" s="193">
        <f t="shared" si="392"/>
        <v>0</v>
      </c>
      <c r="EH86" s="193">
        <f t="shared" si="392"/>
        <v>0</v>
      </c>
      <c r="EI86" s="193">
        <f t="shared" si="392"/>
        <v>0</v>
      </c>
      <c r="EJ86" s="193">
        <f t="shared" si="392"/>
        <v>0</v>
      </c>
      <c r="EK86" s="193">
        <f t="shared" si="392"/>
        <v>0</v>
      </c>
      <c r="EL86" s="193">
        <f t="shared" si="392"/>
        <v>0</v>
      </c>
      <c r="EM86" s="193">
        <f t="shared" si="392"/>
        <v>0</v>
      </c>
      <c r="EN86" s="193">
        <f t="shared" si="392"/>
        <v>0</v>
      </c>
      <c r="EO86" s="193">
        <f t="shared" si="392"/>
        <v>0</v>
      </c>
      <c r="EP86" s="193">
        <f t="shared" si="392"/>
        <v>0</v>
      </c>
      <c r="EQ86" s="193">
        <f t="shared" si="392"/>
        <v>0</v>
      </c>
      <c r="ER86" s="193">
        <f t="shared" si="392"/>
        <v>0</v>
      </c>
      <c r="ES86" s="193">
        <f t="shared" si="392"/>
        <v>0</v>
      </c>
      <c r="ET86" s="193">
        <f t="shared" si="392"/>
        <v>0</v>
      </c>
      <c r="EU86" s="193">
        <f t="shared" si="19"/>
        <v>4.488129561</v>
      </c>
      <c r="EV86" s="193">
        <f t="shared" ref="EV86:GQ86" si="393">BB86-CY86</f>
        <v>0</v>
      </c>
      <c r="EW86" s="193">
        <f t="shared" si="393"/>
        <v>0</v>
      </c>
      <c r="EX86" s="193">
        <f t="shared" si="393"/>
        <v>0</v>
      </c>
      <c r="EY86" s="193">
        <f t="shared" si="393"/>
        <v>0</v>
      </c>
      <c r="EZ86" s="193">
        <f t="shared" si="393"/>
        <v>0</v>
      </c>
      <c r="FA86" s="193">
        <f t="shared" si="393"/>
        <v>0</v>
      </c>
      <c r="FB86" s="193">
        <f t="shared" si="393"/>
        <v>0</v>
      </c>
      <c r="FC86" s="193">
        <f t="shared" si="393"/>
        <v>0</v>
      </c>
      <c r="FD86" s="193">
        <f t="shared" si="393"/>
        <v>0.00001467405364</v>
      </c>
      <c r="FE86" s="193">
        <f t="shared" si="393"/>
        <v>0.00015754451</v>
      </c>
      <c r="FF86" s="193">
        <f t="shared" si="393"/>
        <v>0.0007819174297</v>
      </c>
      <c r="FG86" s="193">
        <f t="shared" si="393"/>
        <v>0.002961417529</v>
      </c>
      <c r="FH86" s="193">
        <f t="shared" si="393"/>
        <v>0.009785418001</v>
      </c>
      <c r="FI86" s="193">
        <f t="shared" si="393"/>
        <v>0.01964722085</v>
      </c>
      <c r="FJ86" s="193">
        <f t="shared" si="393"/>
        <v>0.04175548756</v>
      </c>
      <c r="FK86" s="193">
        <f t="shared" si="393"/>
        <v>0.07935379875</v>
      </c>
      <c r="FL86" s="193">
        <f t="shared" si="393"/>
        <v>0.1615962878</v>
      </c>
      <c r="FM86" s="193">
        <f t="shared" si="393"/>
        <v>0.2314626942</v>
      </c>
      <c r="FN86" s="193">
        <f t="shared" si="393"/>
        <v>0.2563958182</v>
      </c>
      <c r="FO86" s="193">
        <f t="shared" si="393"/>
        <v>0.2499859227</v>
      </c>
      <c r="FP86" s="193">
        <f t="shared" si="393"/>
        <v>0.2395698426</v>
      </c>
      <c r="FQ86" s="193">
        <f t="shared" si="393"/>
        <v>0.2331599471</v>
      </c>
      <c r="FR86" s="193">
        <f t="shared" si="393"/>
        <v>0.2247469594</v>
      </c>
      <c r="FS86" s="193">
        <f t="shared" si="393"/>
        <v>0.2219426301</v>
      </c>
      <c r="FT86" s="193">
        <f t="shared" si="393"/>
        <v>0.2255481963</v>
      </c>
      <c r="FU86" s="193">
        <f t="shared" si="393"/>
        <v>0.2279519071</v>
      </c>
      <c r="FV86" s="193">
        <f t="shared" si="393"/>
        <v>0.2239457224</v>
      </c>
      <c r="FW86" s="193">
        <f t="shared" si="393"/>
        <v>0.2203401562</v>
      </c>
      <c r="FX86" s="193">
        <f t="shared" si="393"/>
        <v>0.2203401562</v>
      </c>
      <c r="FY86" s="193">
        <f t="shared" si="393"/>
        <v>0.2263494332</v>
      </c>
      <c r="FZ86" s="193">
        <f t="shared" si="393"/>
        <v>0.2283525256</v>
      </c>
      <c r="GA86" s="193">
        <f t="shared" si="393"/>
        <v>0.2439766457</v>
      </c>
      <c r="GB86" s="193">
        <f t="shared" si="393"/>
        <v>0.2636069506</v>
      </c>
      <c r="GC86" s="193">
        <f t="shared" si="393"/>
        <v>0.2094237526</v>
      </c>
      <c r="GD86" s="193">
        <f t="shared" si="393"/>
        <v>0.1291770497</v>
      </c>
      <c r="GE86" s="193">
        <f t="shared" si="393"/>
        <v>0.06078377586</v>
      </c>
      <c r="GF86" s="193">
        <f t="shared" si="393"/>
        <v>0.02640614961</v>
      </c>
      <c r="GG86" s="193">
        <f t="shared" si="393"/>
        <v>0.005839144575</v>
      </c>
      <c r="GH86" s="193">
        <f t="shared" si="393"/>
        <v>0.002036145883</v>
      </c>
      <c r="GI86" s="193">
        <f t="shared" si="393"/>
        <v>0.0006156652395</v>
      </c>
      <c r="GJ86" s="193">
        <f t="shared" si="393"/>
        <v>0.0001119098157</v>
      </c>
      <c r="GK86" s="193">
        <f t="shared" si="393"/>
        <v>0.00000669402914</v>
      </c>
      <c r="GL86" s="193">
        <f t="shared" si="393"/>
        <v>0</v>
      </c>
      <c r="GM86" s="193">
        <f t="shared" si="393"/>
        <v>0</v>
      </c>
      <c r="GN86" s="193">
        <f t="shared" si="393"/>
        <v>0</v>
      </c>
      <c r="GO86" s="193">
        <f t="shared" si="393"/>
        <v>0</v>
      </c>
      <c r="GP86" s="193">
        <f t="shared" si="393"/>
        <v>0</v>
      </c>
      <c r="GQ86" s="193">
        <f t="shared" si="393"/>
        <v>0</v>
      </c>
      <c r="GR86" s="193">
        <f t="shared" si="21"/>
        <v>6.772053659</v>
      </c>
      <c r="GS86" s="193">
        <f t="shared" ref="GS86:IN86" si="394">E86-EV86</f>
        <v>0.158244294</v>
      </c>
      <c r="GT86" s="193">
        <f t="shared" si="394"/>
        <v>0.1438220293</v>
      </c>
      <c r="GU86" s="193">
        <f t="shared" si="394"/>
        <v>0.1342071861</v>
      </c>
      <c r="GV86" s="193">
        <f t="shared" si="394"/>
        <v>0.1269960537</v>
      </c>
      <c r="GW86" s="193">
        <f t="shared" si="394"/>
        <v>0.1221886321</v>
      </c>
      <c r="GX86" s="193">
        <f t="shared" si="394"/>
        <v>0.1193843028</v>
      </c>
      <c r="GY86" s="193">
        <f t="shared" si="394"/>
        <v>0.1193843028</v>
      </c>
      <c r="GZ86" s="193">
        <f t="shared" si="394"/>
        <v>0.116980592</v>
      </c>
      <c r="HA86" s="193">
        <f t="shared" si="394"/>
        <v>0.1181677734</v>
      </c>
      <c r="HB86" s="193">
        <f t="shared" si="394"/>
        <v>0.1244347984</v>
      </c>
      <c r="HC86" s="193">
        <f t="shared" si="394"/>
        <v>0.1266147547</v>
      </c>
      <c r="HD86" s="193">
        <f t="shared" si="394"/>
        <v>0.1344507163</v>
      </c>
      <c r="HE86" s="193">
        <f t="shared" si="394"/>
        <v>0.1572724823</v>
      </c>
      <c r="HF86" s="193">
        <f t="shared" si="394"/>
        <v>0.1770564459</v>
      </c>
      <c r="HG86" s="193">
        <f t="shared" si="394"/>
        <v>0.1869976565</v>
      </c>
      <c r="HH86" s="193">
        <f t="shared" si="394"/>
        <v>0.1762407825</v>
      </c>
      <c r="HI86" s="193">
        <f t="shared" si="394"/>
        <v>0.09439891194</v>
      </c>
      <c r="HJ86" s="193">
        <f t="shared" si="394"/>
        <v>0.02693621629</v>
      </c>
      <c r="HK86" s="193">
        <f t="shared" si="394"/>
        <v>0</v>
      </c>
      <c r="HL86" s="193">
        <f t="shared" si="394"/>
        <v>0</v>
      </c>
      <c r="HM86" s="193">
        <f t="shared" si="394"/>
        <v>0</v>
      </c>
      <c r="HN86" s="193">
        <f t="shared" si="394"/>
        <v>0</v>
      </c>
      <c r="HO86" s="193">
        <f t="shared" si="394"/>
        <v>0</v>
      </c>
      <c r="HP86" s="193">
        <f t="shared" si="394"/>
        <v>0</v>
      </c>
      <c r="HQ86" s="193">
        <f t="shared" si="394"/>
        <v>0</v>
      </c>
      <c r="HR86" s="193">
        <f t="shared" si="394"/>
        <v>0</v>
      </c>
      <c r="HS86" s="193">
        <f t="shared" si="394"/>
        <v>0</v>
      </c>
      <c r="HT86" s="193">
        <f t="shared" si="394"/>
        <v>0</v>
      </c>
      <c r="HU86" s="193">
        <f t="shared" si="394"/>
        <v>0</v>
      </c>
      <c r="HV86" s="193">
        <f t="shared" si="394"/>
        <v>0</v>
      </c>
      <c r="HW86" s="193">
        <f t="shared" si="394"/>
        <v>0</v>
      </c>
      <c r="HX86" s="193">
        <f t="shared" si="394"/>
        <v>0</v>
      </c>
      <c r="HY86" s="193">
        <f t="shared" si="394"/>
        <v>0</v>
      </c>
      <c r="HZ86" s="193">
        <f t="shared" si="394"/>
        <v>0.08022339825</v>
      </c>
      <c r="IA86" s="193">
        <f t="shared" si="394"/>
        <v>0.20253504</v>
      </c>
      <c r="IB86" s="193">
        <f t="shared" si="394"/>
        <v>0.299372225</v>
      </c>
      <c r="IC86" s="193">
        <f t="shared" si="394"/>
        <v>0.3637962362</v>
      </c>
      <c r="ID86" s="193">
        <f t="shared" si="394"/>
        <v>0.3935774659</v>
      </c>
      <c r="IE86" s="193">
        <f t="shared" si="394"/>
        <v>0.3905699507</v>
      </c>
      <c r="IF86" s="193">
        <f t="shared" si="394"/>
        <v>0.3759656927</v>
      </c>
      <c r="IG86" s="193">
        <f t="shared" si="394"/>
        <v>0.3648515126</v>
      </c>
      <c r="IH86" s="193">
        <f t="shared" si="394"/>
        <v>0.3485313713</v>
      </c>
      <c r="II86" s="193">
        <f t="shared" si="394"/>
        <v>0.3329139452</v>
      </c>
      <c r="IJ86" s="193">
        <f t="shared" si="394"/>
        <v>0.3128830219</v>
      </c>
      <c r="IK86" s="193">
        <f t="shared" si="394"/>
        <v>0.2896471508</v>
      </c>
      <c r="IL86" s="193">
        <f t="shared" si="394"/>
        <v>0.2543927258</v>
      </c>
      <c r="IM86" s="193">
        <f t="shared" si="394"/>
        <v>0.2159333531</v>
      </c>
      <c r="IN86" s="193">
        <f t="shared" si="394"/>
        <v>0.1830826389</v>
      </c>
      <c r="IO86" s="193">
        <f t="shared" si="23"/>
        <v>4.408275728</v>
      </c>
      <c r="IP86" s="193">
        <f t="shared" si="29"/>
        <v>0</v>
      </c>
      <c r="IQ86" s="193">
        <f t="shared" ref="IQ86:KK86" si="395">MAX((MIN(CZ86+IP86,$IO$7))-GT86,0)</f>
        <v>0</v>
      </c>
      <c r="IR86" s="193">
        <f t="shared" si="395"/>
        <v>0</v>
      </c>
      <c r="IS86" s="193">
        <f t="shared" si="395"/>
        <v>0</v>
      </c>
      <c r="IT86" s="193">
        <f t="shared" si="395"/>
        <v>0</v>
      </c>
      <c r="IU86" s="193">
        <f t="shared" si="395"/>
        <v>0</v>
      </c>
      <c r="IV86" s="193">
        <f t="shared" si="395"/>
        <v>0</v>
      </c>
      <c r="IW86" s="193">
        <f t="shared" si="395"/>
        <v>0</v>
      </c>
      <c r="IX86" s="193">
        <f t="shared" si="395"/>
        <v>0</v>
      </c>
      <c r="IY86" s="193">
        <f t="shared" si="395"/>
        <v>0</v>
      </c>
      <c r="IZ86" s="193">
        <f t="shared" si="395"/>
        <v>0</v>
      </c>
      <c r="JA86" s="193">
        <f t="shared" si="395"/>
        <v>0</v>
      </c>
      <c r="JB86" s="193">
        <f t="shared" si="395"/>
        <v>0</v>
      </c>
      <c r="JC86" s="193">
        <f t="shared" si="395"/>
        <v>0</v>
      </c>
      <c r="JD86" s="193">
        <f t="shared" si="395"/>
        <v>0</v>
      </c>
      <c r="JE86" s="193">
        <f t="shared" si="395"/>
        <v>0</v>
      </c>
      <c r="JF86" s="193">
        <f t="shared" si="395"/>
        <v>0</v>
      </c>
      <c r="JG86" s="193">
        <f t="shared" si="395"/>
        <v>0</v>
      </c>
      <c r="JH86" s="193">
        <f t="shared" si="395"/>
        <v>0.08796853245</v>
      </c>
      <c r="JI86" s="193">
        <f t="shared" si="395"/>
        <v>0.2916635541</v>
      </c>
      <c r="JJ86" s="193">
        <f t="shared" si="395"/>
        <v>0.6133640124</v>
      </c>
      <c r="JK86" s="193">
        <f t="shared" si="395"/>
        <v>1.031775934</v>
      </c>
      <c r="JL86" s="193">
        <f t="shared" si="395"/>
        <v>1.508069201</v>
      </c>
      <c r="JM86" s="193">
        <f t="shared" si="395"/>
        <v>2.009836368</v>
      </c>
      <c r="JN86" s="193">
        <f t="shared" si="395"/>
        <v>2.50871218</v>
      </c>
      <c r="JO86" s="193">
        <f t="shared" si="395"/>
        <v>3.003011165</v>
      </c>
      <c r="JP86" s="193">
        <f t="shared" si="395"/>
        <v>3.475396928</v>
      </c>
      <c r="JQ86" s="193">
        <f t="shared" si="395"/>
        <v>3.915147086</v>
      </c>
      <c r="JR86" s="193">
        <f t="shared" si="395"/>
        <v>4.301159789</v>
      </c>
      <c r="JS86" s="193">
        <f t="shared" si="395"/>
        <v>4.630692249</v>
      </c>
      <c r="JT86" s="193">
        <f t="shared" si="395"/>
        <v>4.87459112</v>
      </c>
      <c r="JU86" s="193">
        <f t="shared" si="395"/>
        <v>5</v>
      </c>
      <c r="JV86" s="193">
        <f t="shared" si="395"/>
        <v>5</v>
      </c>
      <c r="JW86" s="193">
        <f t="shared" si="395"/>
        <v>4.919776602</v>
      </c>
      <c r="JX86" s="193">
        <f t="shared" si="395"/>
        <v>4.717241562</v>
      </c>
      <c r="JY86" s="193">
        <f t="shared" si="395"/>
        <v>4.417869337</v>
      </c>
      <c r="JZ86" s="193">
        <f t="shared" si="395"/>
        <v>4.054073101</v>
      </c>
      <c r="KA86" s="193">
        <f t="shared" si="395"/>
        <v>3.660495635</v>
      </c>
      <c r="KB86" s="193">
        <f t="shared" si="395"/>
        <v>3.269925684</v>
      </c>
      <c r="KC86" s="193">
        <f t="shared" si="395"/>
        <v>2.893959991</v>
      </c>
      <c r="KD86" s="193">
        <f t="shared" si="395"/>
        <v>2.529108479</v>
      </c>
      <c r="KE86" s="193">
        <f t="shared" si="395"/>
        <v>2.180577107</v>
      </c>
      <c r="KF86" s="193">
        <f t="shared" si="395"/>
        <v>1.847663162</v>
      </c>
      <c r="KG86" s="193">
        <f t="shared" si="395"/>
        <v>1.53478014</v>
      </c>
      <c r="KH86" s="193">
        <f t="shared" si="395"/>
        <v>1.24513299</v>
      </c>
      <c r="KI86" s="193">
        <f t="shared" si="395"/>
        <v>0.9907402637</v>
      </c>
      <c r="KJ86" s="193">
        <f t="shared" si="395"/>
        <v>0.7748069106</v>
      </c>
      <c r="KK86" s="193">
        <f t="shared" si="395"/>
        <v>0.5917242717</v>
      </c>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row>
    <row r="87" ht="14.25" customHeight="1">
      <c r="A87" s="1">
        <v>3.0</v>
      </c>
      <c r="B87" s="1">
        <f t="shared" ref="B87:C87" si="396">B86+1</f>
        <v>77</v>
      </c>
      <c r="C87" s="267">
        <f t="shared" si="396"/>
        <v>43542</v>
      </c>
      <c r="D87" s="193">
        <f t="shared" si="15"/>
        <v>11.42323494</v>
      </c>
      <c r="E87" s="193">
        <f>(SUMIFS(Profile!$F$2:$F$17521,Profile!$B$2:$B$17521,$B87,Profile!$C$2:$C$17521,E$8))*$C$6</f>
        <v>0.1618498602</v>
      </c>
      <c r="F87" s="193">
        <f>(SUMIFS(Profile!$F$2:$F$17521,Profile!$B$2:$B$17521,$B87,Profile!$C$2:$C$17521,F$8))*$C$6</f>
        <v>0.1494306878</v>
      </c>
      <c r="G87" s="193">
        <f>(SUMIFS(Profile!$F$2:$F$17521,Profile!$B$2:$B$17521,$B87,Profile!$C$2:$C$17521,G$8))*$C$6</f>
        <v>0.1394152261</v>
      </c>
      <c r="H87" s="193">
        <f>(SUMIFS(Profile!$F$2:$F$17521,Profile!$B$2:$B$17521,$B87,Profile!$C$2:$C$17521,H$8))*$C$6</f>
        <v>0.1318034753</v>
      </c>
      <c r="I87" s="193">
        <f>(SUMIFS(Profile!$F$2:$F$17521,Profile!$B$2:$B$17521,$B87,Profile!$C$2:$C$17521,I$8))*$C$6</f>
        <v>0.1245923429</v>
      </c>
      <c r="J87" s="193">
        <f>(SUMIFS(Profile!$F$2:$F$17521,Profile!$B$2:$B$17521,$B87,Profile!$C$2:$C$17521,J$8))*$C$6</f>
        <v>0.1201855398</v>
      </c>
      <c r="K87" s="193">
        <f>(SUMIFS(Profile!$F$2:$F$17521,Profile!$B$2:$B$17521,$B87,Profile!$C$2:$C$17521,K$8))*$C$6</f>
        <v>0.1201855398</v>
      </c>
      <c r="L87" s="193">
        <f>(SUMIFS(Profile!$F$2:$F$17521,Profile!$B$2:$B$17521,$B87,Profile!$C$2:$C$17521,L$8))*$C$6</f>
        <v>0.1185830659</v>
      </c>
      <c r="M87" s="193">
        <f>(SUMIFS(Profile!$F$2:$F$17521,Profile!$B$2:$B$17521,$B87,Profile!$C$2:$C$17521,M$8))*$C$6</f>
        <v>0.1193843028</v>
      </c>
      <c r="N87" s="193">
        <f>(SUMIFS(Profile!$F$2:$F$17521,Profile!$B$2:$B$17521,$B87,Profile!$C$2:$C$17521,N$8))*$C$6</f>
        <v>0.1253935798</v>
      </c>
      <c r="O87" s="193">
        <f>(SUMIFS(Profile!$F$2:$F$17521,Profile!$B$2:$B$17521,$B87,Profile!$C$2:$C$17521,O$8))*$C$6</f>
        <v>0.1281979091</v>
      </c>
      <c r="P87" s="193">
        <f>(SUMIFS(Profile!$F$2:$F$17521,Profile!$B$2:$B$17521,$B87,Profile!$C$2:$C$17521,P$8))*$C$6</f>
        <v>0.1374121338</v>
      </c>
      <c r="Q87" s="193">
        <f>(SUMIFS(Profile!$F$2:$F$17521,Profile!$B$2:$B$17521,$B87,Profile!$C$2:$C$17521,Q$8))*$C$6</f>
        <v>0.1658560449</v>
      </c>
      <c r="R87" s="193">
        <f>(SUMIFS(Profile!$F$2:$F$17521,Profile!$B$2:$B$17521,$B87,Profile!$C$2:$C$17521,R$8))*$C$6</f>
        <v>0.194299956</v>
      </c>
      <c r="S87" s="193">
        <f>(SUMIFS(Profile!$F$2:$F$17521,Profile!$B$2:$B$17521,$B87,Profile!$C$2:$C$17521,S$8))*$C$6</f>
        <v>0.2315574733</v>
      </c>
      <c r="T87" s="193">
        <f>(SUMIFS(Profile!$F$2:$F$17521,Profile!$B$2:$B$17521,$B87,Profile!$C$2:$C$17521,T$8))*$C$6</f>
        <v>0.2535914889</v>
      </c>
      <c r="U87" s="193">
        <f>(SUMIFS(Profile!$F$2:$F$17521,Profile!$B$2:$B$17521,$B87,Profile!$C$2:$C$17521,U$8))*$C$6</f>
        <v>0.2628057136</v>
      </c>
      <c r="V87" s="193">
        <f>(SUMIFS(Profile!$F$2:$F$17521,Profile!$B$2:$B$17521,$B87,Profile!$C$2:$C$17521,V$8))*$C$6</f>
        <v>0.2636069506</v>
      </c>
      <c r="W87" s="193">
        <f>(SUMIFS(Profile!$F$2:$F$17521,Profile!$B$2:$B$17521,$B87,Profile!$C$2:$C$17521,W$8))*$C$6</f>
        <v>0.2612032398</v>
      </c>
      <c r="X87" s="193">
        <f>(SUMIFS(Profile!$F$2:$F$17521,Profile!$B$2:$B$17521,$B87,Profile!$C$2:$C$17521,X$8))*$C$6</f>
        <v>0.258799529</v>
      </c>
      <c r="Y87" s="193">
        <f>(SUMIFS(Profile!$F$2:$F$17521,Profile!$B$2:$B$17521,$B87,Profile!$C$2:$C$17521,Y$8))*$C$6</f>
        <v>0.252790252</v>
      </c>
      <c r="Z87" s="193">
        <f>(SUMIFS(Profile!$F$2:$F$17521,Profile!$B$2:$B$17521,$B87,Profile!$C$2:$C$17521,Z$8))*$C$6</f>
        <v>0.2455791196</v>
      </c>
      <c r="AA87" s="193">
        <f>(SUMIFS(Profile!$F$2:$F$17521,Profile!$B$2:$B$17521,$B87,Profile!$C$2:$C$17521,AA$8))*$C$6</f>
        <v>0.2411723165</v>
      </c>
      <c r="AB87" s="193">
        <f>(SUMIFS(Profile!$F$2:$F$17521,Profile!$B$2:$B$17521,$B87,Profile!$C$2:$C$17521,AB$8))*$C$6</f>
        <v>0.240771698</v>
      </c>
      <c r="AC87" s="193">
        <f>(SUMIFS(Profile!$F$2:$F$17521,Profile!$B$2:$B$17521,$B87,Profile!$C$2:$C$17521,AC$8))*$C$6</f>
        <v>0.2451785011</v>
      </c>
      <c r="AD87" s="193">
        <f>(SUMIFS(Profile!$F$2:$F$17521,Profile!$B$2:$B$17521,$B87,Profile!$C$2:$C$17521,AD$8))*$C$6</f>
        <v>0.2447778827</v>
      </c>
      <c r="AE87" s="193">
        <f>(SUMIFS(Profile!$F$2:$F$17521,Profile!$B$2:$B$17521,$B87,Profile!$C$2:$C$17521,AE$8))*$C$6</f>
        <v>0.2399704611</v>
      </c>
      <c r="AF87" s="193">
        <f>(SUMIFS(Profile!$F$2:$F$17521,Profile!$B$2:$B$17521,$B87,Profile!$C$2:$C$17521,AF$8))*$C$6</f>
        <v>0.234762421</v>
      </c>
      <c r="AG87" s="193">
        <f>(SUMIFS(Profile!$F$2:$F$17521,Profile!$B$2:$B$17521,$B87,Profile!$C$2:$C$17521,AG$8))*$C$6</f>
        <v>0.2299549994</v>
      </c>
      <c r="AH87" s="193">
        <f>(SUMIFS(Profile!$F$2:$F$17521,Profile!$B$2:$B$17521,$B87,Profile!$C$2:$C$17521,AH$8))*$C$6</f>
        <v>0.2327593287</v>
      </c>
      <c r="AI87" s="193">
        <f>(SUMIFS(Profile!$F$2:$F$17521,Profile!$B$2:$B$17521,$B87,Profile!$C$2:$C$17521,AI$8))*$C$6</f>
        <v>0.2351630395</v>
      </c>
      <c r="AJ87" s="193">
        <f>(SUMIFS(Profile!$F$2:$F$17521,Profile!$B$2:$B$17521,$B87,Profile!$C$2:$C$17521,AJ$8))*$C$6</f>
        <v>0.2491846858</v>
      </c>
      <c r="AK87" s="193">
        <f>(SUMIFS(Profile!$F$2:$F$17521,Profile!$B$2:$B$17521,$B87,Profile!$C$2:$C$17521,AK$8))*$C$6</f>
        <v>0.2672125167</v>
      </c>
      <c r="AL87" s="193">
        <f>(SUMIFS(Profile!$F$2:$F$17521,Profile!$B$2:$B$17521,$B87,Profile!$C$2:$C$17521,AL$8))*$C$6</f>
        <v>0.2888459139</v>
      </c>
      <c r="AM87" s="193">
        <f>(SUMIFS(Profile!$F$2:$F$17521,Profile!$B$2:$B$17521,$B87,Profile!$C$2:$C$17521,AM$8))*$C$6</f>
        <v>0.3148861142</v>
      </c>
      <c r="AN87" s="193">
        <f>(SUMIFS(Profile!$F$2:$F$17521,Profile!$B$2:$B$17521,$B87,Profile!$C$2:$C$17521,AN$8))*$C$6</f>
        <v>0.3489386838</v>
      </c>
      <c r="AO87" s="193">
        <f>(SUMIFS(Profile!$F$2:$F$17521,Profile!$B$2:$B$17521,$B87,Profile!$C$2:$C$17521,AO$8))*$C$6</f>
        <v>0.3821900165</v>
      </c>
      <c r="AP87" s="193">
        <f>(SUMIFS(Profile!$F$2:$F$17521,Profile!$B$2:$B$17521,$B87,Profile!$C$2:$C$17521,AP$8))*$C$6</f>
        <v>0.3962116628</v>
      </c>
      <c r="AQ87" s="193">
        <f>(SUMIFS(Profile!$F$2:$F$17521,Profile!$B$2:$B$17521,$B87,Profile!$C$2:$C$17521,AQ$8))*$C$6</f>
        <v>0.3849943457</v>
      </c>
      <c r="AR87" s="193">
        <f>(SUMIFS(Profile!$F$2:$F$17521,Profile!$B$2:$B$17521,$B87,Profile!$C$2:$C$17521,AR$8))*$C$6</f>
        <v>0.3693702255</v>
      </c>
      <c r="AS87" s="193">
        <f>(SUMIFS(Profile!$F$2:$F$17521,Profile!$B$2:$B$17521,$B87,Profile!$C$2:$C$17521,AS$8))*$C$6</f>
        <v>0.3561498162</v>
      </c>
      <c r="AT87" s="193">
        <f>(SUMIFS(Profile!$F$2:$F$17521,Profile!$B$2:$B$17521,$B87,Profile!$C$2:$C$17521,AT$8))*$C$6</f>
        <v>0.3409263145</v>
      </c>
      <c r="AU87" s="193">
        <f>(SUMIFS(Profile!$F$2:$F$17521,Profile!$B$2:$B$17521,$B87,Profile!$C$2:$C$17521,AU$8))*$C$6</f>
        <v>0.3281065236</v>
      </c>
      <c r="AV87" s="193">
        <f>(SUMIFS(Profile!$F$2:$F$17521,Profile!$B$2:$B$17521,$B87,Profile!$C$2:$C$17521,AV$8))*$C$6</f>
        <v>0.3092774557</v>
      </c>
      <c r="AW87" s="193">
        <f>(SUMIFS(Profile!$F$2:$F$17521,Profile!$B$2:$B$17521,$B87,Profile!$C$2:$C$17521,AW$8))*$C$6</f>
        <v>0.2916502432</v>
      </c>
      <c r="AX87" s="193">
        <f>(SUMIFS(Profile!$F$2:$F$17521,Profile!$B$2:$B$17521,$B87,Profile!$C$2:$C$17521,AX$8))*$C$6</f>
        <v>0.2600013844</v>
      </c>
      <c r="AY87" s="193">
        <f>(SUMIFS(Profile!$F$2:$F$17521,Profile!$B$2:$B$17521,$B87,Profile!$C$2:$C$17521,AY$8))*$C$6</f>
        <v>0.2267500517</v>
      </c>
      <c r="AZ87" s="193">
        <f>(SUMIFS(Profile!$F$2:$F$17521,Profile!$B$2:$B$17521,$B87,Profile!$C$2:$C$17521,AZ$8))*$C$6</f>
        <v>0.1975049037</v>
      </c>
      <c r="BA87" s="193">
        <f t="shared" si="16"/>
        <v>8.350070622</v>
      </c>
      <c r="BB87" s="193">
        <f>(SUMIFS(Profile!$E$2:$E$17521,Profile!$B$2:$B$17521,$B87,Profile!$C$2:$C$17521,BB$8))*$C$9</f>
        <v>0</v>
      </c>
      <c r="BC87" s="193">
        <f>(SUMIFS(Profile!$E$2:$E$17521,Profile!$B$2:$B$17521,$B87,Profile!$C$2:$C$17521,BC$8))*$C$9</f>
        <v>0</v>
      </c>
      <c r="BD87" s="193">
        <f>(SUMIFS(Profile!$E$2:$E$17521,Profile!$B$2:$B$17521,$B87,Profile!$C$2:$C$17521,BD$8))*$C$9</f>
        <v>0</v>
      </c>
      <c r="BE87" s="193">
        <f>(SUMIFS(Profile!$E$2:$E$17521,Profile!$B$2:$B$17521,$B87,Profile!$C$2:$C$17521,BE$8))*$C$9</f>
        <v>0</v>
      </c>
      <c r="BF87" s="193">
        <f>(SUMIFS(Profile!$E$2:$E$17521,Profile!$B$2:$B$17521,$B87,Profile!$C$2:$C$17521,BF$8))*$C$9</f>
        <v>0</v>
      </c>
      <c r="BG87" s="193">
        <f>(SUMIFS(Profile!$E$2:$E$17521,Profile!$B$2:$B$17521,$B87,Profile!$C$2:$C$17521,BG$8))*$C$9</f>
        <v>0</v>
      </c>
      <c r="BH87" s="193">
        <f>(SUMIFS(Profile!$E$2:$E$17521,Profile!$B$2:$B$17521,$B87,Profile!$C$2:$C$17521,BH$8))*$C$9</f>
        <v>0</v>
      </c>
      <c r="BI87" s="193">
        <f>(SUMIFS(Profile!$E$2:$E$17521,Profile!$B$2:$B$17521,$B87,Profile!$C$2:$C$17521,BI$8))*$C$9</f>
        <v>0</v>
      </c>
      <c r="BJ87" s="193">
        <f>(SUMIFS(Profile!$E$2:$E$17521,Profile!$B$2:$B$17521,$B87,Profile!$C$2:$C$17521,BJ$8))*$C$9</f>
        <v>0</v>
      </c>
      <c r="BK87" s="193">
        <f>(SUMIFS(Profile!$E$2:$E$17521,Profile!$B$2:$B$17521,$B87,Profile!$C$2:$C$17521,BK$8))*$C$9</f>
        <v>0.00008933434853</v>
      </c>
      <c r="BL87" s="193">
        <f>(SUMIFS(Profile!$E$2:$E$17521,Profile!$B$2:$B$17521,$B87,Profile!$C$2:$C$17521,BL$8))*$C$9</f>
        <v>0.000655172307</v>
      </c>
      <c r="BM87" s="193">
        <f>(SUMIFS(Profile!$E$2:$E$17521,Profile!$B$2:$B$17521,$B87,Profile!$C$2:$C$17521,BM$8))*$C$9</f>
        <v>0.003866532508</v>
      </c>
      <c r="BN87" s="193">
        <f>(SUMIFS(Profile!$E$2:$E$17521,Profile!$B$2:$B$17521,$B87,Profile!$C$2:$C$17521,BN$8))*$C$9</f>
        <v>0.01447972182</v>
      </c>
      <c r="BO87" s="193">
        <f>(SUMIFS(Profile!$E$2:$E$17521,Profile!$B$2:$B$17521,$B87,Profile!$C$2:$C$17521,BO$8))*$C$9</f>
        <v>0.0317431346</v>
      </c>
      <c r="BP87" s="193">
        <f>(SUMIFS(Profile!$E$2:$E$17521,Profile!$B$2:$B$17521,$B87,Profile!$C$2:$C$17521,BP$8))*$C$9</f>
        <v>0.07763529425</v>
      </c>
      <c r="BQ87" s="193">
        <f>(SUMIFS(Profile!$E$2:$E$17521,Profile!$B$2:$B$17521,$B87,Profile!$C$2:$C$17521,BQ$8))*$C$9</f>
        <v>0.1527885169</v>
      </c>
      <c r="BR87" s="193">
        <f>(SUMIFS(Profile!$E$2:$E$17521,Profile!$B$2:$B$17521,$B87,Profile!$C$2:$C$17521,BR$8))*$C$9</f>
        <v>0.2191576504</v>
      </c>
      <c r="BS87" s="193">
        <f>(SUMIFS(Profile!$E$2:$E$17521,Profile!$B$2:$B$17521,$B87,Profile!$C$2:$C$17521,BS$8))*$C$9</f>
        <v>0.2875745701</v>
      </c>
      <c r="BT87" s="193">
        <f>(SUMIFS(Profile!$E$2:$E$17521,Profile!$B$2:$B$17521,$B87,Profile!$C$2:$C$17521,BT$8))*$C$9</f>
        <v>0.3923518596</v>
      </c>
      <c r="BU87" s="193">
        <f>(SUMIFS(Profile!$E$2:$E$17521,Profile!$B$2:$B$17521,$B87,Profile!$C$2:$C$17521,BU$8))*$C$9</f>
        <v>0.4384206692</v>
      </c>
      <c r="BV87" s="193">
        <f>(SUMIFS(Profile!$E$2:$E$17521,Profile!$B$2:$B$17521,$B87,Profile!$C$2:$C$17521,BV$8))*$C$9</f>
        <v>0.5112679387</v>
      </c>
      <c r="BW87" s="193">
        <f>(SUMIFS(Profile!$E$2:$E$17521,Profile!$B$2:$B$17521,$B87,Profile!$C$2:$C$17521,BW$8))*$C$9</f>
        <v>0.5547147263</v>
      </c>
      <c r="BX87" s="193">
        <f>(SUMIFS(Profile!$E$2:$E$17521,Profile!$B$2:$B$17521,$B87,Profile!$C$2:$C$17521,BX$8))*$C$9</f>
        <v>0.5857711985</v>
      </c>
      <c r="BY87" s="193">
        <f>(SUMIFS(Profile!$E$2:$E$17521,Profile!$B$2:$B$17521,$B87,Profile!$C$2:$C$17521,BY$8))*$C$9</f>
        <v>0.5979128256</v>
      </c>
      <c r="BZ87" s="193">
        <f>(SUMIFS(Profile!$E$2:$E$17521,Profile!$B$2:$B$17521,$B87,Profile!$C$2:$C$17521,BZ$8))*$C$9</f>
        <v>0.6076173183</v>
      </c>
      <c r="CA87" s="193">
        <f>(SUMIFS(Profile!$E$2:$E$17521,Profile!$B$2:$B$17521,$B87,Profile!$C$2:$C$17521,CA$8))*$C$9</f>
        <v>0.6087848681</v>
      </c>
      <c r="CB87" s="193">
        <f>(SUMIFS(Profile!$E$2:$E$17521,Profile!$B$2:$B$17521,$B87,Profile!$C$2:$C$17521,CB$8))*$C$9</f>
        <v>0.6008573972</v>
      </c>
      <c r="CC87" s="193">
        <f>(SUMIFS(Profile!$E$2:$E$17521,Profile!$B$2:$B$17521,$B87,Profile!$C$2:$C$17521,CC$8))*$C$9</f>
        <v>0.5590183824</v>
      </c>
      <c r="CD87" s="193">
        <f>(SUMIFS(Profile!$E$2:$E$17521,Profile!$B$2:$B$17521,$B87,Profile!$C$2:$C$17521,CD$8))*$C$9</f>
        <v>0.4627658233</v>
      </c>
      <c r="CE87" s="193">
        <f>(SUMIFS(Profile!$E$2:$E$17521,Profile!$B$2:$B$17521,$B87,Profile!$C$2:$C$17521,CE$8))*$C$9</f>
        <v>0.426243692</v>
      </c>
      <c r="CF87" s="193">
        <f>(SUMIFS(Profile!$E$2:$E$17521,Profile!$B$2:$B$17521,$B87,Profile!$C$2:$C$17521,CF$8))*$C$9</f>
        <v>0.3425610803</v>
      </c>
      <c r="CG87" s="193">
        <f>(SUMIFS(Profile!$E$2:$E$17521,Profile!$B$2:$B$17521,$B87,Profile!$C$2:$C$17521,CG$8))*$C$9</f>
        <v>0.3066657764</v>
      </c>
      <c r="CH87" s="193">
        <f>(SUMIFS(Profile!$E$2:$E$17521,Profile!$B$2:$B$17521,$B87,Profile!$C$2:$C$17521,CH$8))*$C$9</f>
        <v>0.2341655827</v>
      </c>
      <c r="CI87" s="193">
        <f>(SUMIFS(Profile!$E$2:$E$17521,Profile!$B$2:$B$17521,$B87,Profile!$C$2:$C$17521,CI$8))*$C$9</f>
        <v>0.1626618133</v>
      </c>
      <c r="CJ87" s="193">
        <f>(SUMIFS(Profile!$E$2:$E$17521,Profile!$B$2:$B$17521,$B87,Profile!$C$2:$C$17521,CJ$8))*$C$9</f>
        <v>0.09378671144</v>
      </c>
      <c r="CK87" s="193">
        <f>(SUMIFS(Profile!$E$2:$E$17521,Profile!$B$2:$B$17521,$B87,Profile!$C$2:$C$17521,CK$8))*$C$9</f>
        <v>0.0439889396</v>
      </c>
      <c r="CL87" s="193">
        <f>(SUMIFS(Profile!$E$2:$E$17521,Profile!$B$2:$B$17521,$B87,Profile!$C$2:$C$17521,CL$8))*$C$9</f>
        <v>0.02073708192</v>
      </c>
      <c r="CM87" s="193">
        <f>(SUMIFS(Profile!$E$2:$E$17521,Profile!$B$2:$B$17521,$B87,Profile!$C$2:$C$17521,CM$8))*$C$9</f>
        <v>0.007369116234</v>
      </c>
      <c r="CN87" s="193">
        <f>(SUMIFS(Profile!$E$2:$E$17521,Profile!$B$2:$B$17521,$B87,Profile!$C$2:$C$17521,CN$8))*$C$9</f>
        <v>0.003325527563</v>
      </c>
      <c r="CO87" s="193">
        <f>(SUMIFS(Profile!$E$2:$E$17521,Profile!$B$2:$B$17521,$B87,Profile!$C$2:$C$17521,CO$8))*$C$9</f>
        <v>0.0008381948442</v>
      </c>
      <c r="CP87" s="193">
        <f>(SUMIFS(Profile!$E$2:$E$17521,Profile!$B$2:$B$17521,$B87,Profile!$C$2:$C$17521,CP$8))*$C$9</f>
        <v>0.000225109658</v>
      </c>
      <c r="CQ87" s="193">
        <f>(SUMIFS(Profile!$E$2:$E$17521,Profile!$B$2:$B$17521,$B87,Profile!$C$2:$C$17521,CQ$8))*$C$9</f>
        <v>0.00002906188261</v>
      </c>
      <c r="CR87" s="193">
        <f>(SUMIFS(Profile!$E$2:$E$17521,Profile!$B$2:$B$17521,$B87,Profile!$C$2:$C$17521,CR$8))*$C$9</f>
        <v>0</v>
      </c>
      <c r="CS87" s="193">
        <f>(SUMIFS(Profile!$E$2:$E$17521,Profile!$B$2:$B$17521,$B87,Profile!$C$2:$C$17521,CS$8))*$C$9</f>
        <v>0</v>
      </c>
      <c r="CT87" s="193">
        <f>(SUMIFS(Profile!$E$2:$E$17521,Profile!$B$2:$B$17521,$B87,Profile!$C$2:$C$17521,CT$8))*$C$9</f>
        <v>0</v>
      </c>
      <c r="CU87" s="193">
        <f>(SUMIFS(Profile!$E$2:$E$17521,Profile!$B$2:$B$17521,$B87,Profile!$C$2:$C$17521,CU$8))*$C$9</f>
        <v>0</v>
      </c>
      <c r="CV87" s="193">
        <f>(SUMIFS(Profile!$E$2:$E$17521,Profile!$B$2:$B$17521,$B87,Profile!$C$2:$C$17521,CV$8))*$C$9</f>
        <v>0</v>
      </c>
      <c r="CW87" s="193">
        <f>(SUMIFS(Profile!$E$2:$E$17521,Profile!$B$2:$B$17521,$B87,Profile!$C$2:$C$17521,CW$8))*$C$9</f>
        <v>0</v>
      </c>
      <c r="CX87" s="193">
        <f t="shared" si="17"/>
        <v>3.606853701</v>
      </c>
      <c r="CY87" s="193">
        <f t="shared" ref="CY87:ET87" si="397">MAX(BB87-E87,0)</f>
        <v>0</v>
      </c>
      <c r="CZ87" s="193">
        <f t="shared" si="397"/>
        <v>0</v>
      </c>
      <c r="DA87" s="193">
        <f t="shared" si="397"/>
        <v>0</v>
      </c>
      <c r="DB87" s="193">
        <f t="shared" si="397"/>
        <v>0</v>
      </c>
      <c r="DC87" s="193">
        <f t="shared" si="397"/>
        <v>0</v>
      </c>
      <c r="DD87" s="193">
        <f t="shared" si="397"/>
        <v>0</v>
      </c>
      <c r="DE87" s="193">
        <f t="shared" si="397"/>
        <v>0</v>
      </c>
      <c r="DF87" s="193">
        <f t="shared" si="397"/>
        <v>0</v>
      </c>
      <c r="DG87" s="193">
        <f t="shared" si="397"/>
        <v>0</v>
      </c>
      <c r="DH87" s="193">
        <f t="shared" si="397"/>
        <v>0</v>
      </c>
      <c r="DI87" s="193">
        <f t="shared" si="397"/>
        <v>0</v>
      </c>
      <c r="DJ87" s="193">
        <f t="shared" si="397"/>
        <v>0</v>
      </c>
      <c r="DK87" s="193">
        <f t="shared" si="397"/>
        <v>0</v>
      </c>
      <c r="DL87" s="193">
        <f t="shared" si="397"/>
        <v>0</v>
      </c>
      <c r="DM87" s="193">
        <f t="shared" si="397"/>
        <v>0</v>
      </c>
      <c r="DN87" s="193">
        <f t="shared" si="397"/>
        <v>0</v>
      </c>
      <c r="DO87" s="193">
        <f t="shared" si="397"/>
        <v>0</v>
      </c>
      <c r="DP87" s="193">
        <f t="shared" si="397"/>
        <v>0.02396761951</v>
      </c>
      <c r="DQ87" s="193">
        <f t="shared" si="397"/>
        <v>0.1311486198</v>
      </c>
      <c r="DR87" s="193">
        <f t="shared" si="397"/>
        <v>0.1796211403</v>
      </c>
      <c r="DS87" s="193">
        <f t="shared" si="397"/>
        <v>0.2584776867</v>
      </c>
      <c r="DT87" s="193">
        <f t="shared" si="397"/>
        <v>0.3091356067</v>
      </c>
      <c r="DU87" s="193">
        <f t="shared" si="397"/>
        <v>0.3445988821</v>
      </c>
      <c r="DV87" s="193">
        <f t="shared" si="397"/>
        <v>0.3571411276</v>
      </c>
      <c r="DW87" s="193">
        <f t="shared" si="397"/>
        <v>0.3624388171</v>
      </c>
      <c r="DX87" s="193">
        <f t="shared" si="397"/>
        <v>0.3640069854</v>
      </c>
      <c r="DY87" s="193">
        <f t="shared" si="397"/>
        <v>0.3608869361</v>
      </c>
      <c r="DZ87" s="193">
        <f t="shared" si="397"/>
        <v>0.3242559614</v>
      </c>
      <c r="EA87" s="193">
        <f t="shared" si="397"/>
        <v>0.2328108239</v>
      </c>
      <c r="EB87" s="193">
        <f t="shared" si="397"/>
        <v>0.1934843634</v>
      </c>
      <c r="EC87" s="193">
        <f t="shared" si="397"/>
        <v>0.1073980408</v>
      </c>
      <c r="ED87" s="193">
        <f t="shared" si="397"/>
        <v>0.05748109066</v>
      </c>
      <c r="EE87" s="193">
        <f t="shared" si="397"/>
        <v>0</v>
      </c>
      <c r="EF87" s="193">
        <f t="shared" si="397"/>
        <v>0</v>
      </c>
      <c r="EG87" s="193">
        <f t="shared" si="397"/>
        <v>0</v>
      </c>
      <c r="EH87" s="193">
        <f t="shared" si="397"/>
        <v>0</v>
      </c>
      <c r="EI87" s="193">
        <f t="shared" si="397"/>
        <v>0</v>
      </c>
      <c r="EJ87" s="193">
        <f t="shared" si="397"/>
        <v>0</v>
      </c>
      <c r="EK87" s="193">
        <f t="shared" si="397"/>
        <v>0</v>
      </c>
      <c r="EL87" s="193">
        <f t="shared" si="397"/>
        <v>0</v>
      </c>
      <c r="EM87" s="193">
        <f t="shared" si="397"/>
        <v>0</v>
      </c>
      <c r="EN87" s="193">
        <f t="shared" si="397"/>
        <v>0</v>
      </c>
      <c r="EO87" s="193">
        <f t="shared" si="397"/>
        <v>0</v>
      </c>
      <c r="EP87" s="193">
        <f t="shared" si="397"/>
        <v>0</v>
      </c>
      <c r="EQ87" s="193">
        <f t="shared" si="397"/>
        <v>0</v>
      </c>
      <c r="ER87" s="193">
        <f t="shared" si="397"/>
        <v>0</v>
      </c>
      <c r="ES87" s="193">
        <f t="shared" si="397"/>
        <v>0</v>
      </c>
      <c r="ET87" s="193">
        <f t="shared" si="397"/>
        <v>0</v>
      </c>
      <c r="EU87" s="193">
        <f t="shared" si="19"/>
        <v>4.743216921</v>
      </c>
      <c r="EV87" s="193">
        <f t="shared" ref="EV87:GQ87" si="398">BB87-CY87</f>
        <v>0</v>
      </c>
      <c r="EW87" s="193">
        <f t="shared" si="398"/>
        <v>0</v>
      </c>
      <c r="EX87" s="193">
        <f t="shared" si="398"/>
        <v>0</v>
      </c>
      <c r="EY87" s="193">
        <f t="shared" si="398"/>
        <v>0</v>
      </c>
      <c r="EZ87" s="193">
        <f t="shared" si="398"/>
        <v>0</v>
      </c>
      <c r="FA87" s="193">
        <f t="shared" si="398"/>
        <v>0</v>
      </c>
      <c r="FB87" s="193">
        <f t="shared" si="398"/>
        <v>0</v>
      </c>
      <c r="FC87" s="193">
        <f t="shared" si="398"/>
        <v>0</v>
      </c>
      <c r="FD87" s="193">
        <f t="shared" si="398"/>
        <v>0</v>
      </c>
      <c r="FE87" s="193">
        <f t="shared" si="398"/>
        <v>0.00008933434853</v>
      </c>
      <c r="FF87" s="193">
        <f t="shared" si="398"/>
        <v>0.000655172307</v>
      </c>
      <c r="FG87" s="193">
        <f t="shared" si="398"/>
        <v>0.003866532508</v>
      </c>
      <c r="FH87" s="193">
        <f t="shared" si="398"/>
        <v>0.01447972182</v>
      </c>
      <c r="FI87" s="193">
        <f t="shared" si="398"/>
        <v>0.0317431346</v>
      </c>
      <c r="FJ87" s="193">
        <f t="shared" si="398"/>
        <v>0.07763529425</v>
      </c>
      <c r="FK87" s="193">
        <f t="shared" si="398"/>
        <v>0.1527885169</v>
      </c>
      <c r="FL87" s="193">
        <f t="shared" si="398"/>
        <v>0.2191576504</v>
      </c>
      <c r="FM87" s="193">
        <f t="shared" si="398"/>
        <v>0.2636069506</v>
      </c>
      <c r="FN87" s="193">
        <f t="shared" si="398"/>
        <v>0.2612032398</v>
      </c>
      <c r="FO87" s="193">
        <f t="shared" si="398"/>
        <v>0.258799529</v>
      </c>
      <c r="FP87" s="193">
        <f t="shared" si="398"/>
        <v>0.252790252</v>
      </c>
      <c r="FQ87" s="193">
        <f t="shared" si="398"/>
        <v>0.2455791196</v>
      </c>
      <c r="FR87" s="193">
        <f t="shared" si="398"/>
        <v>0.2411723165</v>
      </c>
      <c r="FS87" s="193">
        <f t="shared" si="398"/>
        <v>0.240771698</v>
      </c>
      <c r="FT87" s="193">
        <f t="shared" si="398"/>
        <v>0.2451785011</v>
      </c>
      <c r="FU87" s="193">
        <f t="shared" si="398"/>
        <v>0.2447778827</v>
      </c>
      <c r="FV87" s="193">
        <f t="shared" si="398"/>
        <v>0.2399704611</v>
      </c>
      <c r="FW87" s="193">
        <f t="shared" si="398"/>
        <v>0.234762421</v>
      </c>
      <c r="FX87" s="193">
        <f t="shared" si="398"/>
        <v>0.2299549994</v>
      </c>
      <c r="FY87" s="193">
        <f t="shared" si="398"/>
        <v>0.2327593287</v>
      </c>
      <c r="FZ87" s="193">
        <f t="shared" si="398"/>
        <v>0.2351630395</v>
      </c>
      <c r="GA87" s="193">
        <f t="shared" si="398"/>
        <v>0.2491846858</v>
      </c>
      <c r="GB87" s="193">
        <f t="shared" si="398"/>
        <v>0.2341655827</v>
      </c>
      <c r="GC87" s="193">
        <f t="shared" si="398"/>
        <v>0.1626618133</v>
      </c>
      <c r="GD87" s="193">
        <f t="shared" si="398"/>
        <v>0.09378671144</v>
      </c>
      <c r="GE87" s="193">
        <f t="shared" si="398"/>
        <v>0.0439889396</v>
      </c>
      <c r="GF87" s="193">
        <f t="shared" si="398"/>
        <v>0.02073708192</v>
      </c>
      <c r="GG87" s="193">
        <f t="shared" si="398"/>
        <v>0.007369116234</v>
      </c>
      <c r="GH87" s="193">
        <f t="shared" si="398"/>
        <v>0.003325527563</v>
      </c>
      <c r="GI87" s="193">
        <f t="shared" si="398"/>
        <v>0.0008381948442</v>
      </c>
      <c r="GJ87" s="193">
        <f t="shared" si="398"/>
        <v>0.000225109658</v>
      </c>
      <c r="GK87" s="193">
        <f t="shared" si="398"/>
        <v>0.00002906188261</v>
      </c>
      <c r="GL87" s="193">
        <f t="shared" si="398"/>
        <v>0</v>
      </c>
      <c r="GM87" s="193">
        <f t="shared" si="398"/>
        <v>0</v>
      </c>
      <c r="GN87" s="193">
        <f t="shared" si="398"/>
        <v>0</v>
      </c>
      <c r="GO87" s="193">
        <f t="shared" si="398"/>
        <v>0</v>
      </c>
      <c r="GP87" s="193">
        <f t="shared" si="398"/>
        <v>0</v>
      </c>
      <c r="GQ87" s="193">
        <f t="shared" si="398"/>
        <v>0</v>
      </c>
      <c r="GR87" s="193">
        <f t="shared" si="21"/>
        <v>6.680018015</v>
      </c>
      <c r="GS87" s="193">
        <f t="shared" ref="GS87:IN87" si="399">E87-EV87</f>
        <v>0.1618498602</v>
      </c>
      <c r="GT87" s="193">
        <f t="shared" si="399"/>
        <v>0.1494306878</v>
      </c>
      <c r="GU87" s="193">
        <f t="shared" si="399"/>
        <v>0.1394152261</v>
      </c>
      <c r="GV87" s="193">
        <f t="shared" si="399"/>
        <v>0.1318034753</v>
      </c>
      <c r="GW87" s="193">
        <f t="shared" si="399"/>
        <v>0.1245923429</v>
      </c>
      <c r="GX87" s="193">
        <f t="shared" si="399"/>
        <v>0.1201855398</v>
      </c>
      <c r="GY87" s="193">
        <f t="shared" si="399"/>
        <v>0.1201855398</v>
      </c>
      <c r="GZ87" s="193">
        <f t="shared" si="399"/>
        <v>0.1185830659</v>
      </c>
      <c r="HA87" s="193">
        <f t="shared" si="399"/>
        <v>0.1193843028</v>
      </c>
      <c r="HB87" s="193">
        <f t="shared" si="399"/>
        <v>0.1253042455</v>
      </c>
      <c r="HC87" s="193">
        <f t="shared" si="399"/>
        <v>0.1275427368</v>
      </c>
      <c r="HD87" s="193">
        <f t="shared" si="399"/>
        <v>0.1335456013</v>
      </c>
      <c r="HE87" s="193">
        <f t="shared" si="399"/>
        <v>0.1513763231</v>
      </c>
      <c r="HF87" s="193">
        <f t="shared" si="399"/>
        <v>0.1625568214</v>
      </c>
      <c r="HG87" s="193">
        <f t="shared" si="399"/>
        <v>0.153922179</v>
      </c>
      <c r="HH87" s="193">
        <f t="shared" si="399"/>
        <v>0.100802972</v>
      </c>
      <c r="HI87" s="193">
        <f t="shared" si="399"/>
        <v>0.04364806318</v>
      </c>
      <c r="HJ87" s="193">
        <f t="shared" si="399"/>
        <v>0</v>
      </c>
      <c r="HK87" s="193">
        <f t="shared" si="399"/>
        <v>0</v>
      </c>
      <c r="HL87" s="193">
        <f t="shared" si="399"/>
        <v>0</v>
      </c>
      <c r="HM87" s="193">
        <f t="shared" si="399"/>
        <v>0</v>
      </c>
      <c r="HN87" s="193">
        <f t="shared" si="399"/>
        <v>0</v>
      </c>
      <c r="HO87" s="193">
        <f t="shared" si="399"/>
        <v>0</v>
      </c>
      <c r="HP87" s="193">
        <f t="shared" si="399"/>
        <v>0</v>
      </c>
      <c r="HQ87" s="193">
        <f t="shared" si="399"/>
        <v>0</v>
      </c>
      <c r="HR87" s="193">
        <f t="shared" si="399"/>
        <v>0</v>
      </c>
      <c r="HS87" s="193">
        <f t="shared" si="399"/>
        <v>0</v>
      </c>
      <c r="HT87" s="193">
        <f t="shared" si="399"/>
        <v>0</v>
      </c>
      <c r="HU87" s="193">
        <f t="shared" si="399"/>
        <v>0</v>
      </c>
      <c r="HV87" s="193">
        <f t="shared" si="399"/>
        <v>0</v>
      </c>
      <c r="HW87" s="193">
        <f t="shared" si="399"/>
        <v>0</v>
      </c>
      <c r="HX87" s="193">
        <f t="shared" si="399"/>
        <v>0</v>
      </c>
      <c r="HY87" s="193">
        <f t="shared" si="399"/>
        <v>0.03304693404</v>
      </c>
      <c r="HZ87" s="193">
        <f t="shared" si="399"/>
        <v>0.1261841006</v>
      </c>
      <c r="IA87" s="193">
        <f t="shared" si="399"/>
        <v>0.2210994027</v>
      </c>
      <c r="IB87" s="193">
        <f t="shared" si="399"/>
        <v>0.3049497442</v>
      </c>
      <c r="IC87" s="193">
        <f t="shared" si="399"/>
        <v>0.3614529345</v>
      </c>
      <c r="ID87" s="193">
        <f t="shared" si="399"/>
        <v>0.3888425465</v>
      </c>
      <c r="IE87" s="193">
        <f t="shared" si="399"/>
        <v>0.3816688182</v>
      </c>
      <c r="IF87" s="193">
        <f t="shared" si="399"/>
        <v>0.3685320307</v>
      </c>
      <c r="IG87" s="193">
        <f t="shared" si="399"/>
        <v>0.3559247065</v>
      </c>
      <c r="IH87" s="193">
        <f t="shared" si="399"/>
        <v>0.3408972526</v>
      </c>
      <c r="II87" s="193">
        <f t="shared" si="399"/>
        <v>0.3281065236</v>
      </c>
      <c r="IJ87" s="193">
        <f t="shared" si="399"/>
        <v>0.3092774557</v>
      </c>
      <c r="IK87" s="193">
        <f t="shared" si="399"/>
        <v>0.2916502432</v>
      </c>
      <c r="IL87" s="193">
        <f t="shared" si="399"/>
        <v>0.2600013844</v>
      </c>
      <c r="IM87" s="193">
        <f t="shared" si="399"/>
        <v>0.2267500517</v>
      </c>
      <c r="IN87" s="193">
        <f t="shared" si="399"/>
        <v>0.1975049037</v>
      </c>
      <c r="IO87" s="193">
        <f t="shared" si="23"/>
        <v>3.606853701</v>
      </c>
      <c r="IP87" s="193">
        <f t="shared" si="29"/>
        <v>0.4298744115</v>
      </c>
      <c r="IQ87" s="193">
        <f t="shared" ref="IQ87:KK87" si="400">MAX((MIN(CZ87+IP87,$IO$7))-GT87,0)</f>
        <v>0.2804437237</v>
      </c>
      <c r="IR87" s="193">
        <f t="shared" si="400"/>
        <v>0.1410284976</v>
      </c>
      <c r="IS87" s="193">
        <f t="shared" si="400"/>
        <v>0.009225022319</v>
      </c>
      <c r="IT87" s="193">
        <f t="shared" si="400"/>
        <v>0</v>
      </c>
      <c r="IU87" s="193">
        <f t="shared" si="400"/>
        <v>0</v>
      </c>
      <c r="IV87" s="193">
        <f t="shared" si="400"/>
        <v>0</v>
      </c>
      <c r="IW87" s="193">
        <f t="shared" si="400"/>
        <v>0</v>
      </c>
      <c r="IX87" s="193">
        <f t="shared" si="400"/>
        <v>0</v>
      </c>
      <c r="IY87" s="193">
        <f t="shared" si="400"/>
        <v>0</v>
      </c>
      <c r="IZ87" s="193">
        <f t="shared" si="400"/>
        <v>0</v>
      </c>
      <c r="JA87" s="193">
        <f t="shared" si="400"/>
        <v>0</v>
      </c>
      <c r="JB87" s="193">
        <f t="shared" si="400"/>
        <v>0</v>
      </c>
      <c r="JC87" s="193">
        <f t="shared" si="400"/>
        <v>0</v>
      </c>
      <c r="JD87" s="193">
        <f t="shared" si="400"/>
        <v>0</v>
      </c>
      <c r="JE87" s="193">
        <f t="shared" si="400"/>
        <v>0</v>
      </c>
      <c r="JF87" s="193">
        <f t="shared" si="400"/>
        <v>0</v>
      </c>
      <c r="JG87" s="193">
        <f t="shared" si="400"/>
        <v>0.02396761951</v>
      </c>
      <c r="JH87" s="193">
        <f t="shared" si="400"/>
        <v>0.1551162393</v>
      </c>
      <c r="JI87" s="193">
        <f t="shared" si="400"/>
        <v>0.3347373796</v>
      </c>
      <c r="JJ87" s="193">
        <f t="shared" si="400"/>
        <v>0.5932150663</v>
      </c>
      <c r="JK87" s="193">
        <f t="shared" si="400"/>
        <v>0.902350673</v>
      </c>
      <c r="JL87" s="193">
        <f t="shared" si="400"/>
        <v>1.246949555</v>
      </c>
      <c r="JM87" s="193">
        <f t="shared" si="400"/>
        <v>1.604090683</v>
      </c>
      <c r="JN87" s="193">
        <f t="shared" si="400"/>
        <v>1.9665295</v>
      </c>
      <c r="JO87" s="193">
        <f t="shared" si="400"/>
        <v>2.330536485</v>
      </c>
      <c r="JP87" s="193">
        <f t="shared" si="400"/>
        <v>2.691423421</v>
      </c>
      <c r="JQ87" s="193">
        <f t="shared" si="400"/>
        <v>3.015679383</v>
      </c>
      <c r="JR87" s="193">
        <f t="shared" si="400"/>
        <v>3.248490207</v>
      </c>
      <c r="JS87" s="193">
        <f t="shared" si="400"/>
        <v>3.44197457</v>
      </c>
      <c r="JT87" s="193">
        <f t="shared" si="400"/>
        <v>3.549372611</v>
      </c>
      <c r="JU87" s="193">
        <f t="shared" si="400"/>
        <v>3.606853701</v>
      </c>
      <c r="JV87" s="193">
        <f t="shared" si="400"/>
        <v>3.573806767</v>
      </c>
      <c r="JW87" s="193">
        <f t="shared" si="400"/>
        <v>3.447622667</v>
      </c>
      <c r="JX87" s="193">
        <f t="shared" si="400"/>
        <v>3.226523264</v>
      </c>
      <c r="JY87" s="193">
        <f t="shared" si="400"/>
        <v>2.92157352</v>
      </c>
      <c r="JZ87" s="193">
        <f t="shared" si="400"/>
        <v>2.560120585</v>
      </c>
      <c r="KA87" s="193">
        <f t="shared" si="400"/>
        <v>2.171278039</v>
      </c>
      <c r="KB87" s="193">
        <f t="shared" si="400"/>
        <v>1.789609221</v>
      </c>
      <c r="KC87" s="193">
        <f t="shared" si="400"/>
        <v>1.42107719</v>
      </c>
      <c r="KD87" s="193">
        <f t="shared" si="400"/>
        <v>1.065152483</v>
      </c>
      <c r="KE87" s="193">
        <f t="shared" si="400"/>
        <v>0.7242552308</v>
      </c>
      <c r="KF87" s="193">
        <f t="shared" si="400"/>
        <v>0.3961487072</v>
      </c>
      <c r="KG87" s="193">
        <f t="shared" si="400"/>
        <v>0.08687125157</v>
      </c>
      <c r="KH87" s="193">
        <f t="shared" si="400"/>
        <v>0</v>
      </c>
      <c r="KI87" s="193">
        <f t="shared" si="400"/>
        <v>0</v>
      </c>
      <c r="KJ87" s="193">
        <f t="shared" si="400"/>
        <v>0</v>
      </c>
      <c r="KK87" s="193">
        <f t="shared" si="400"/>
        <v>0</v>
      </c>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row>
    <row r="88" ht="14.25" customHeight="1">
      <c r="A88" s="1">
        <v>3.0</v>
      </c>
      <c r="B88" s="1">
        <f t="shared" ref="B88:C88" si="401">B87+1</f>
        <v>78</v>
      </c>
      <c r="C88" s="267">
        <f t="shared" si="401"/>
        <v>43543</v>
      </c>
      <c r="D88" s="193">
        <f t="shared" si="15"/>
        <v>11.74076513</v>
      </c>
      <c r="E88" s="193">
        <f>(SUMIFS(Profile!$F$2:$F$17521,Profile!$B$2:$B$17521,$B88,Profile!$C$2:$C$17521,E$8))*$C$6</f>
        <v>0.176272125</v>
      </c>
      <c r="F88" s="193">
        <f>(SUMIFS(Profile!$F$2:$F$17521,Profile!$B$2:$B$17521,$B88,Profile!$C$2:$C$17521,F$8))*$C$6</f>
        <v>0.1566418202</v>
      </c>
      <c r="G88" s="193">
        <f>(SUMIFS(Profile!$F$2:$F$17521,Profile!$B$2:$B$17521,$B88,Profile!$C$2:$C$17521,G$8))*$C$6</f>
        <v>0.1506325432</v>
      </c>
      <c r="H88" s="193">
        <f>(SUMIFS(Profile!$F$2:$F$17521,Profile!$B$2:$B$17521,$B88,Profile!$C$2:$C$17521,H$8))*$C$6</f>
        <v>0.1386139892</v>
      </c>
      <c r="I88" s="193">
        <f>(SUMIFS(Profile!$F$2:$F$17521,Profile!$B$2:$B$17521,$B88,Profile!$C$2:$C$17521,I$8))*$C$6</f>
        <v>0.1326047122</v>
      </c>
      <c r="J88" s="193">
        <f>(SUMIFS(Profile!$F$2:$F$17521,Profile!$B$2:$B$17521,$B88,Profile!$C$2:$C$17521,J$8))*$C$6</f>
        <v>0.1265954352</v>
      </c>
      <c r="K88" s="193">
        <f>(SUMIFS(Profile!$F$2:$F$17521,Profile!$B$2:$B$17521,$B88,Profile!$C$2:$C$17521,K$8))*$C$6</f>
        <v>0.1281979091</v>
      </c>
      <c r="L88" s="193">
        <f>(SUMIFS(Profile!$F$2:$F$17521,Profile!$B$2:$B$17521,$B88,Profile!$C$2:$C$17521,L$8))*$C$6</f>
        <v>0.122989869</v>
      </c>
      <c r="M88" s="193">
        <f>(SUMIFS(Profile!$F$2:$F$17521,Profile!$B$2:$B$17521,$B88,Profile!$C$2:$C$17521,M$8))*$C$6</f>
        <v>0.1217880136</v>
      </c>
      <c r="N88" s="193">
        <f>(SUMIFS(Profile!$F$2:$F$17521,Profile!$B$2:$B$17521,$B88,Profile!$C$2:$C$17521,N$8))*$C$6</f>
        <v>0.1253935798</v>
      </c>
      <c r="O88" s="193">
        <f>(SUMIFS(Profile!$F$2:$F$17521,Profile!$B$2:$B$17521,$B88,Profile!$C$2:$C$17521,O$8))*$C$6</f>
        <v>0.1273966722</v>
      </c>
      <c r="P88" s="193">
        <f>(SUMIFS(Profile!$F$2:$F$17521,Profile!$B$2:$B$17521,$B88,Profile!$C$2:$C$17521,P$8))*$C$6</f>
        <v>0.1326047122</v>
      </c>
      <c r="Q88" s="193">
        <f>(SUMIFS(Profile!$F$2:$F$17521,Profile!$B$2:$B$17521,$B88,Profile!$C$2:$C$17521,Q$8))*$C$6</f>
        <v>0.147026977</v>
      </c>
      <c r="R88" s="193">
        <f>(SUMIFS(Profile!$F$2:$F$17521,Profile!$B$2:$B$17521,$B88,Profile!$C$2:$C$17521,R$8))*$C$6</f>
        <v>0.159045531</v>
      </c>
      <c r="S88" s="193">
        <f>(SUMIFS(Profile!$F$2:$F$17521,Profile!$B$2:$B$17521,$B88,Profile!$C$2:$C$17521,S$8))*$C$6</f>
        <v>0.1866882051</v>
      </c>
      <c r="T88" s="193">
        <f>(SUMIFS(Profile!$F$2:$F$17521,Profile!$B$2:$B$17521,$B88,Profile!$C$2:$C$17521,T$8))*$C$6</f>
        <v>0.2135296423</v>
      </c>
      <c r="U88" s="193">
        <f>(SUMIFS(Profile!$F$2:$F$17521,Profile!$B$2:$B$17521,$B88,Profile!$C$2:$C$17521,U$8))*$C$6</f>
        <v>0.2443772642</v>
      </c>
      <c r="V88" s="193">
        <f>(SUMIFS(Profile!$F$2:$F$17521,Profile!$B$2:$B$17521,$B88,Profile!$C$2:$C$17521,V$8))*$C$6</f>
        <v>0.2680137537</v>
      </c>
      <c r="W88" s="193">
        <f>(SUMIFS(Profile!$F$2:$F$17521,Profile!$B$2:$B$17521,$B88,Profile!$C$2:$C$17521,W$8))*$C$6</f>
        <v>0.276026123</v>
      </c>
      <c r="X88" s="193">
        <f>(SUMIFS(Profile!$F$2:$F$17521,Profile!$B$2:$B$17521,$B88,Profile!$C$2:$C$17521,X$8))*$C$6</f>
        <v>0.2916502432</v>
      </c>
      <c r="Y88" s="193">
        <f>(SUMIFS(Profile!$F$2:$F$17521,Profile!$B$2:$B$17521,$B88,Profile!$C$2:$C$17521,Y$8))*$C$6</f>
        <v>0.2812341631</v>
      </c>
      <c r="Z88" s="193">
        <f>(SUMIFS(Profile!$F$2:$F$17521,Profile!$B$2:$B$17521,$B88,Profile!$C$2:$C$17521,Z$8))*$C$6</f>
        <v>0.2732217937</v>
      </c>
      <c r="AA88" s="193">
        <f>(SUMIFS(Profile!$F$2:$F$17521,Profile!$B$2:$B$17521,$B88,Profile!$C$2:$C$17521,AA$8))*$C$6</f>
        <v>0.2720199383</v>
      </c>
      <c r="AB88" s="193">
        <f>(SUMIFS(Profile!$F$2:$F$17521,Profile!$B$2:$B$17521,$B88,Profile!$C$2:$C$17521,AB$8))*$C$6</f>
        <v>0.2676131352</v>
      </c>
      <c r="AC88" s="193">
        <f>(SUMIFS(Profile!$F$2:$F$17521,Profile!$B$2:$B$17521,$B88,Profile!$C$2:$C$17521,AC$8))*$C$6</f>
        <v>0.2732217937</v>
      </c>
      <c r="AD88" s="193">
        <f>(SUMIFS(Profile!$F$2:$F$17521,Profile!$B$2:$B$17521,$B88,Profile!$C$2:$C$17521,AD$8))*$C$6</f>
        <v>0.276026123</v>
      </c>
      <c r="AE88" s="193">
        <f>(SUMIFS(Profile!$F$2:$F$17521,Profile!$B$2:$B$17521,$B88,Profile!$C$2:$C$17521,AE$8))*$C$6</f>
        <v>0.2724205568</v>
      </c>
      <c r="AF88" s="193">
        <f>(SUMIFS(Profile!$F$2:$F$17521,Profile!$B$2:$B$17521,$B88,Profile!$C$2:$C$17521,AF$8))*$C$6</f>
        <v>0.2632063321</v>
      </c>
      <c r="AG88" s="193">
        <f>(SUMIFS(Profile!$F$2:$F$17521,Profile!$B$2:$B$17521,$B88,Profile!$C$2:$C$17521,AG$8))*$C$6</f>
        <v>0.2539921074</v>
      </c>
      <c r="AH88" s="193">
        <f>(SUMIFS(Profile!$F$2:$F$17521,Profile!$B$2:$B$17521,$B88,Profile!$C$2:$C$17521,AH$8))*$C$6</f>
        <v>0.252790252</v>
      </c>
      <c r="AI88" s="193">
        <f>(SUMIFS(Profile!$F$2:$F$17521,Profile!$B$2:$B$17521,$B88,Profile!$C$2:$C$17521,AI$8))*$C$6</f>
        <v>0.2551939628</v>
      </c>
      <c r="AJ88" s="193">
        <f>(SUMIFS(Profile!$F$2:$F$17521,Profile!$B$2:$B$17521,$B88,Profile!$C$2:$C$17521,AJ$8))*$C$6</f>
        <v>0.2559951997</v>
      </c>
      <c r="AK88" s="193">
        <f>(SUMIFS(Profile!$F$2:$F$17521,Profile!$B$2:$B$17521,$B88,Profile!$C$2:$C$17521,AK$8))*$C$6</f>
        <v>0.2636069506</v>
      </c>
      <c r="AL88" s="193">
        <f>(SUMIFS(Profile!$F$2:$F$17521,Profile!$B$2:$B$17521,$B88,Profile!$C$2:$C$17521,AL$8))*$C$6</f>
        <v>0.2848397292</v>
      </c>
      <c r="AM88" s="193">
        <f>(SUMIFS(Profile!$F$2:$F$17521,Profile!$B$2:$B$17521,$B88,Profile!$C$2:$C$17521,AM$8))*$C$6</f>
        <v>0.3261034312</v>
      </c>
      <c r="AN88" s="193">
        <f>(SUMIFS(Profile!$F$2:$F$17521,Profile!$B$2:$B$17521,$B88,Profile!$C$2:$C$17521,AN$8))*$C$6</f>
        <v>0.35254425</v>
      </c>
      <c r="AO88" s="193">
        <f>(SUMIFS(Profile!$F$2:$F$17521,Profile!$B$2:$B$17521,$B88,Profile!$C$2:$C$17521,AO$8))*$C$6</f>
        <v>0.3837924903</v>
      </c>
      <c r="AP88" s="193">
        <f>(SUMIFS(Profile!$F$2:$F$17521,Profile!$B$2:$B$17521,$B88,Profile!$C$2:$C$17521,AP$8))*$C$6</f>
        <v>0.4076693509</v>
      </c>
      <c r="AQ88" s="193">
        <f>(SUMIFS(Profile!$F$2:$F$17521,Profile!$B$2:$B$17521,$B88,Profile!$C$2:$C$17521,AQ$8))*$C$6</f>
        <v>0.3942085704</v>
      </c>
      <c r="AR88" s="193">
        <f>(SUMIFS(Profile!$F$2:$F$17521,Profile!$B$2:$B$17521,$B88,Profile!$C$2:$C$17521,AR$8))*$C$6</f>
        <v>0.3825906349</v>
      </c>
      <c r="AS88" s="193">
        <f>(SUMIFS(Profile!$F$2:$F$17521,Profile!$B$2:$B$17521,$B88,Profile!$C$2:$C$17521,AS$8))*$C$6</f>
        <v>0.3605566193</v>
      </c>
      <c r="AT88" s="193">
        <f>(SUMIFS(Profile!$F$2:$F$17521,Profile!$B$2:$B$17521,$B88,Profile!$C$2:$C$17521,AT$8))*$C$6</f>
        <v>0.3445318807</v>
      </c>
      <c r="AU88" s="193">
        <f>(SUMIFS(Profile!$F$2:$F$17521,Profile!$B$2:$B$17521,$B88,Profile!$C$2:$C$17521,AU$8))*$C$6</f>
        <v>0.329308379</v>
      </c>
      <c r="AV88" s="193">
        <f>(SUMIFS(Profile!$F$2:$F$17521,Profile!$B$2:$B$17521,$B88,Profile!$C$2:$C$17521,AV$8))*$C$6</f>
        <v>0.3132836403</v>
      </c>
      <c r="AW88" s="193">
        <f>(SUMIFS(Profile!$F$2:$F$17521,Profile!$B$2:$B$17521,$B88,Profile!$C$2:$C$17521,AW$8))*$C$6</f>
        <v>0.2864422031</v>
      </c>
      <c r="AX88" s="193">
        <f>(SUMIFS(Profile!$F$2:$F$17521,Profile!$B$2:$B$17521,$B88,Profile!$C$2:$C$17521,AX$8))*$C$6</f>
        <v>0.2596007659</v>
      </c>
      <c r="AY88" s="193">
        <f>(SUMIFS(Profile!$F$2:$F$17521,Profile!$B$2:$B$17521,$B88,Profile!$C$2:$C$17521,AY$8))*$C$6</f>
        <v>0.228753144</v>
      </c>
      <c r="AZ88" s="193">
        <f>(SUMIFS(Profile!$F$2:$F$17521,Profile!$B$2:$B$17521,$B88,Profile!$C$2:$C$17521,AZ$8))*$C$6</f>
        <v>0.1999086145</v>
      </c>
      <c r="BA88" s="193">
        <f t="shared" si="16"/>
        <v>4.277018186</v>
      </c>
      <c r="BB88" s="193">
        <f>(SUMIFS(Profile!$E$2:$E$17521,Profile!$B$2:$B$17521,$B88,Profile!$C$2:$C$17521,BB$8))*$C$9</f>
        <v>0</v>
      </c>
      <c r="BC88" s="193">
        <f>(SUMIFS(Profile!$E$2:$E$17521,Profile!$B$2:$B$17521,$B88,Profile!$C$2:$C$17521,BC$8))*$C$9</f>
        <v>0</v>
      </c>
      <c r="BD88" s="193">
        <f>(SUMIFS(Profile!$E$2:$E$17521,Profile!$B$2:$B$17521,$B88,Profile!$C$2:$C$17521,BD$8))*$C$9</f>
        <v>0</v>
      </c>
      <c r="BE88" s="193">
        <f>(SUMIFS(Profile!$E$2:$E$17521,Profile!$B$2:$B$17521,$B88,Profile!$C$2:$C$17521,BE$8))*$C$9</f>
        <v>0</v>
      </c>
      <c r="BF88" s="193">
        <f>(SUMIFS(Profile!$E$2:$E$17521,Profile!$B$2:$B$17521,$B88,Profile!$C$2:$C$17521,BF$8))*$C$9</f>
        <v>0</v>
      </c>
      <c r="BG88" s="193">
        <f>(SUMIFS(Profile!$E$2:$E$17521,Profile!$B$2:$B$17521,$B88,Profile!$C$2:$C$17521,BG$8))*$C$9</f>
        <v>0</v>
      </c>
      <c r="BH88" s="193">
        <f>(SUMIFS(Profile!$E$2:$E$17521,Profile!$B$2:$B$17521,$B88,Profile!$C$2:$C$17521,BH$8))*$C$9</f>
        <v>0</v>
      </c>
      <c r="BI88" s="193">
        <f>(SUMIFS(Profile!$E$2:$E$17521,Profile!$B$2:$B$17521,$B88,Profile!$C$2:$C$17521,BI$8))*$C$9</f>
        <v>0</v>
      </c>
      <c r="BJ88" s="193">
        <f>(SUMIFS(Profile!$E$2:$E$17521,Profile!$B$2:$B$17521,$B88,Profile!$C$2:$C$17521,BJ$8))*$C$9</f>
        <v>0</v>
      </c>
      <c r="BK88" s="193">
        <f>(SUMIFS(Profile!$E$2:$E$17521,Profile!$B$2:$B$17521,$B88,Profile!$C$2:$C$17521,BK$8))*$C$9</f>
        <v>0.0001022346155</v>
      </c>
      <c r="BL88" s="193">
        <f>(SUMIFS(Profile!$E$2:$E$17521,Profile!$B$2:$B$17521,$B88,Profile!$C$2:$C$17521,BL$8))*$C$9</f>
        <v>0.0005995399059</v>
      </c>
      <c r="BM88" s="193">
        <f>(SUMIFS(Profile!$E$2:$E$17521,Profile!$B$2:$B$17521,$B88,Profile!$C$2:$C$17521,BM$8))*$C$9</f>
        <v>0.003765587919</v>
      </c>
      <c r="BN88" s="193">
        <f>(SUMIFS(Profile!$E$2:$E$17521,Profile!$B$2:$B$17521,$B88,Profile!$C$2:$C$17521,BN$8))*$C$9</f>
        <v>0.01138821951</v>
      </c>
      <c r="BO88" s="193">
        <f>(SUMIFS(Profile!$E$2:$E$17521,Profile!$B$2:$B$17521,$B88,Profile!$C$2:$C$17521,BO$8))*$C$9</f>
        <v>0.02190908502</v>
      </c>
      <c r="BP88" s="193">
        <f>(SUMIFS(Profile!$E$2:$E$17521,Profile!$B$2:$B$17521,$B88,Profile!$C$2:$C$17521,BP$8))*$C$9</f>
        <v>0.04212627976</v>
      </c>
      <c r="BQ88" s="193">
        <f>(SUMIFS(Profile!$E$2:$E$17521,Profile!$B$2:$B$17521,$B88,Profile!$C$2:$C$17521,BQ$8))*$C$9</f>
        <v>0.06753565043</v>
      </c>
      <c r="BR88" s="193">
        <f>(SUMIFS(Profile!$E$2:$E$17521,Profile!$B$2:$B$17521,$B88,Profile!$C$2:$C$17521,BR$8))*$C$9</f>
        <v>0.0965018603</v>
      </c>
      <c r="BS88" s="193">
        <f>(SUMIFS(Profile!$E$2:$E$17521,Profile!$B$2:$B$17521,$B88,Profile!$C$2:$C$17521,BS$8))*$C$9</f>
        <v>0.1327822418</v>
      </c>
      <c r="BT88" s="193">
        <f>(SUMIFS(Profile!$E$2:$E$17521,Profile!$B$2:$B$17521,$B88,Profile!$C$2:$C$17521,BT$8))*$C$9</f>
        <v>0.1776102256</v>
      </c>
      <c r="BU88" s="193">
        <f>(SUMIFS(Profile!$E$2:$E$17521,Profile!$B$2:$B$17521,$B88,Profile!$C$2:$C$17521,BU$8))*$C$9</f>
        <v>0.2141875614</v>
      </c>
      <c r="BV88" s="193">
        <f>(SUMIFS(Profile!$E$2:$E$17521,Profile!$B$2:$B$17521,$B88,Profile!$C$2:$C$17521,BV$8))*$C$9</f>
        <v>0.2317010466</v>
      </c>
      <c r="BW88" s="193">
        <f>(SUMIFS(Profile!$E$2:$E$17521,Profile!$B$2:$B$17521,$B88,Profile!$C$2:$C$17521,BW$8))*$C$9</f>
        <v>0.2761395408</v>
      </c>
      <c r="BX88" s="193">
        <f>(SUMIFS(Profile!$E$2:$E$17521,Profile!$B$2:$B$17521,$B88,Profile!$C$2:$C$17521,BX$8))*$C$9</f>
        <v>0.3194992174</v>
      </c>
      <c r="BY88" s="193">
        <f>(SUMIFS(Profile!$E$2:$E$17521,Profile!$B$2:$B$17521,$B88,Profile!$C$2:$C$17521,BY$8))*$C$9</f>
        <v>0.366702206</v>
      </c>
      <c r="BZ88" s="193">
        <f>(SUMIFS(Profile!$E$2:$E$17521,Profile!$B$2:$B$17521,$B88,Profile!$C$2:$C$17521,BZ$8))*$C$9</f>
        <v>0.3486932821</v>
      </c>
      <c r="CA88" s="193">
        <f>(SUMIFS(Profile!$E$2:$E$17521,Profile!$B$2:$B$17521,$B88,Profile!$C$2:$C$17521,CA$8))*$C$9</f>
        <v>0.3215323094</v>
      </c>
      <c r="CB88" s="193">
        <f>(SUMIFS(Profile!$E$2:$E$17521,Profile!$B$2:$B$17521,$B88,Profile!$C$2:$C$17521,CB$8))*$C$9</f>
        <v>0.3054856574</v>
      </c>
      <c r="CC88" s="193">
        <f>(SUMIFS(Profile!$E$2:$E$17521,Profile!$B$2:$B$17521,$B88,Profile!$C$2:$C$17521,CC$8))*$C$9</f>
        <v>0.3228122328</v>
      </c>
      <c r="CD88" s="193">
        <f>(SUMIFS(Profile!$E$2:$E$17521,Profile!$B$2:$B$17521,$B88,Profile!$C$2:$C$17521,CD$8))*$C$9</f>
        <v>0.2630538126</v>
      </c>
      <c r="CE88" s="193">
        <f>(SUMIFS(Profile!$E$2:$E$17521,Profile!$B$2:$B$17521,$B88,Profile!$C$2:$C$17521,CE$8))*$C$9</f>
        <v>0.2090462257</v>
      </c>
      <c r="CF88" s="193">
        <f>(SUMIFS(Profile!$E$2:$E$17521,Profile!$B$2:$B$17521,$B88,Profile!$C$2:$C$17521,CF$8))*$C$9</f>
        <v>0.1505733537</v>
      </c>
      <c r="CG88" s="193">
        <f>(SUMIFS(Profile!$E$2:$E$17521,Profile!$B$2:$B$17521,$B88,Profile!$C$2:$C$17521,CG$8))*$C$9</f>
        <v>0.1244661706</v>
      </c>
      <c r="CH88" s="193">
        <f>(SUMIFS(Profile!$E$2:$E$17521,Profile!$B$2:$B$17521,$B88,Profile!$C$2:$C$17521,CH$8))*$C$9</f>
        <v>0.09894643091</v>
      </c>
      <c r="CI88" s="193">
        <f>(SUMIFS(Profile!$E$2:$E$17521,Profile!$B$2:$B$17521,$B88,Profile!$C$2:$C$17521,CI$8))*$C$9</f>
        <v>0.07137632603</v>
      </c>
      <c r="CJ88" s="193">
        <f>(SUMIFS(Profile!$E$2:$E$17521,Profile!$B$2:$B$17521,$B88,Profile!$C$2:$C$17521,CJ$8))*$C$9</f>
        <v>0.04830272864</v>
      </c>
      <c r="CK88" s="193">
        <f>(SUMIFS(Profile!$E$2:$E$17521,Profile!$B$2:$B$17521,$B88,Profile!$C$2:$C$17521,CK$8))*$C$9</f>
        <v>0.02752757837</v>
      </c>
      <c r="CL88" s="193">
        <f>(SUMIFS(Profile!$E$2:$E$17521,Profile!$B$2:$B$17521,$B88,Profile!$C$2:$C$17521,CL$8))*$C$9</f>
        <v>0.01738972337</v>
      </c>
      <c r="CM88" s="193">
        <f>(SUMIFS(Profile!$E$2:$E$17521,Profile!$B$2:$B$17521,$B88,Profile!$C$2:$C$17521,CM$8))*$C$9</f>
        <v>0.003053654437</v>
      </c>
      <c r="CN88" s="193">
        <f>(SUMIFS(Profile!$E$2:$E$17521,Profile!$B$2:$B$17521,$B88,Profile!$C$2:$C$17521,CN$8))*$C$9</f>
        <v>0.001566576166</v>
      </c>
      <c r="CO88" s="193">
        <f>(SUMIFS(Profile!$E$2:$E$17521,Profile!$B$2:$B$17521,$B88,Profile!$C$2:$C$17521,CO$8))*$C$9</f>
        <v>0.0006003461726</v>
      </c>
      <c r="CP88" s="193">
        <f>(SUMIFS(Profile!$E$2:$E$17521,Profile!$B$2:$B$17521,$B88,Profile!$C$2:$C$17521,CP$8))*$C$9</f>
        <v>0.0000412808542</v>
      </c>
      <c r="CQ88" s="193">
        <f>(SUMIFS(Profile!$E$2:$E$17521,Profile!$B$2:$B$17521,$B88,Profile!$C$2:$C$17521,CQ$8))*$C$9</f>
        <v>0</v>
      </c>
      <c r="CR88" s="193">
        <f>(SUMIFS(Profile!$E$2:$E$17521,Profile!$B$2:$B$17521,$B88,Profile!$C$2:$C$17521,CR$8))*$C$9</f>
        <v>0</v>
      </c>
      <c r="CS88" s="193">
        <f>(SUMIFS(Profile!$E$2:$E$17521,Profile!$B$2:$B$17521,$B88,Profile!$C$2:$C$17521,CS$8))*$C$9</f>
        <v>0</v>
      </c>
      <c r="CT88" s="193">
        <f>(SUMIFS(Profile!$E$2:$E$17521,Profile!$B$2:$B$17521,$B88,Profile!$C$2:$C$17521,CT$8))*$C$9</f>
        <v>0</v>
      </c>
      <c r="CU88" s="193">
        <f>(SUMIFS(Profile!$E$2:$E$17521,Profile!$B$2:$B$17521,$B88,Profile!$C$2:$C$17521,CU$8))*$C$9</f>
        <v>0</v>
      </c>
      <c r="CV88" s="193">
        <f>(SUMIFS(Profile!$E$2:$E$17521,Profile!$B$2:$B$17521,$B88,Profile!$C$2:$C$17521,CV$8))*$C$9</f>
        <v>0</v>
      </c>
      <c r="CW88" s="193">
        <f>(SUMIFS(Profile!$E$2:$E$17521,Profile!$B$2:$B$17521,$B88,Profile!$C$2:$C$17521,CW$8))*$C$9</f>
        <v>0</v>
      </c>
      <c r="CX88" s="193">
        <f t="shared" si="17"/>
        <v>0.3721964782</v>
      </c>
      <c r="CY88" s="193">
        <f t="shared" ref="CY88:ET88" si="402">MAX(BB88-E88,0)</f>
        <v>0</v>
      </c>
      <c r="CZ88" s="193">
        <f t="shared" si="402"/>
        <v>0</v>
      </c>
      <c r="DA88" s="193">
        <f t="shared" si="402"/>
        <v>0</v>
      </c>
      <c r="DB88" s="193">
        <f t="shared" si="402"/>
        <v>0</v>
      </c>
      <c r="DC88" s="193">
        <f t="shared" si="402"/>
        <v>0</v>
      </c>
      <c r="DD88" s="193">
        <f t="shared" si="402"/>
        <v>0</v>
      </c>
      <c r="DE88" s="193">
        <f t="shared" si="402"/>
        <v>0</v>
      </c>
      <c r="DF88" s="193">
        <f t="shared" si="402"/>
        <v>0</v>
      </c>
      <c r="DG88" s="193">
        <f t="shared" si="402"/>
        <v>0</v>
      </c>
      <c r="DH88" s="193">
        <f t="shared" si="402"/>
        <v>0</v>
      </c>
      <c r="DI88" s="193">
        <f t="shared" si="402"/>
        <v>0</v>
      </c>
      <c r="DJ88" s="193">
        <f t="shared" si="402"/>
        <v>0</v>
      </c>
      <c r="DK88" s="193">
        <f t="shared" si="402"/>
        <v>0</v>
      </c>
      <c r="DL88" s="193">
        <f t="shared" si="402"/>
        <v>0</v>
      </c>
      <c r="DM88" s="193">
        <f t="shared" si="402"/>
        <v>0</v>
      </c>
      <c r="DN88" s="193">
        <f t="shared" si="402"/>
        <v>0</v>
      </c>
      <c r="DO88" s="193">
        <f t="shared" si="402"/>
        <v>0</v>
      </c>
      <c r="DP88" s="193">
        <f t="shared" si="402"/>
        <v>0</v>
      </c>
      <c r="DQ88" s="193">
        <f t="shared" si="402"/>
        <v>0</v>
      </c>
      <c r="DR88" s="193">
        <f t="shared" si="402"/>
        <v>0</v>
      </c>
      <c r="DS88" s="193">
        <f t="shared" si="402"/>
        <v>0</v>
      </c>
      <c r="DT88" s="193">
        <f t="shared" si="402"/>
        <v>0.002917747087</v>
      </c>
      <c r="DU88" s="193">
        <f t="shared" si="402"/>
        <v>0.04747927905</v>
      </c>
      <c r="DV88" s="193">
        <f t="shared" si="402"/>
        <v>0.09908907076</v>
      </c>
      <c r="DW88" s="193">
        <f t="shared" si="402"/>
        <v>0.07547148833</v>
      </c>
      <c r="DX88" s="193">
        <f t="shared" si="402"/>
        <v>0.04550618645</v>
      </c>
      <c r="DY88" s="193">
        <f t="shared" si="402"/>
        <v>0.03306510061</v>
      </c>
      <c r="DZ88" s="193">
        <f t="shared" si="402"/>
        <v>0.05960590074</v>
      </c>
      <c r="EA88" s="193">
        <f t="shared" si="402"/>
        <v>0.009061705195</v>
      </c>
      <c r="EB88" s="193">
        <f t="shared" si="402"/>
        <v>0</v>
      </c>
      <c r="EC88" s="193">
        <f t="shared" si="402"/>
        <v>0</v>
      </c>
      <c r="ED88" s="193">
        <f t="shared" si="402"/>
        <v>0</v>
      </c>
      <c r="EE88" s="193">
        <f t="shared" si="402"/>
        <v>0</v>
      </c>
      <c r="EF88" s="193">
        <f t="shared" si="402"/>
        <v>0</v>
      </c>
      <c r="EG88" s="193">
        <f t="shared" si="402"/>
        <v>0</v>
      </c>
      <c r="EH88" s="193">
        <f t="shared" si="402"/>
        <v>0</v>
      </c>
      <c r="EI88" s="193">
        <f t="shared" si="402"/>
        <v>0</v>
      </c>
      <c r="EJ88" s="193">
        <f t="shared" si="402"/>
        <v>0</v>
      </c>
      <c r="EK88" s="193">
        <f t="shared" si="402"/>
        <v>0</v>
      </c>
      <c r="EL88" s="193">
        <f t="shared" si="402"/>
        <v>0</v>
      </c>
      <c r="EM88" s="193">
        <f t="shared" si="402"/>
        <v>0</v>
      </c>
      <c r="EN88" s="193">
        <f t="shared" si="402"/>
        <v>0</v>
      </c>
      <c r="EO88" s="193">
        <f t="shared" si="402"/>
        <v>0</v>
      </c>
      <c r="EP88" s="193">
        <f t="shared" si="402"/>
        <v>0</v>
      </c>
      <c r="EQ88" s="193">
        <f t="shared" si="402"/>
        <v>0</v>
      </c>
      <c r="ER88" s="193">
        <f t="shared" si="402"/>
        <v>0</v>
      </c>
      <c r="ES88" s="193">
        <f t="shared" si="402"/>
        <v>0</v>
      </c>
      <c r="ET88" s="193">
        <f t="shared" si="402"/>
        <v>0</v>
      </c>
      <c r="EU88" s="193">
        <f t="shared" si="19"/>
        <v>3.904821708</v>
      </c>
      <c r="EV88" s="193">
        <f t="shared" ref="EV88:GQ88" si="403">BB88-CY88</f>
        <v>0</v>
      </c>
      <c r="EW88" s="193">
        <f t="shared" si="403"/>
        <v>0</v>
      </c>
      <c r="EX88" s="193">
        <f t="shared" si="403"/>
        <v>0</v>
      </c>
      <c r="EY88" s="193">
        <f t="shared" si="403"/>
        <v>0</v>
      </c>
      <c r="EZ88" s="193">
        <f t="shared" si="403"/>
        <v>0</v>
      </c>
      <c r="FA88" s="193">
        <f t="shared" si="403"/>
        <v>0</v>
      </c>
      <c r="FB88" s="193">
        <f t="shared" si="403"/>
        <v>0</v>
      </c>
      <c r="FC88" s="193">
        <f t="shared" si="403"/>
        <v>0</v>
      </c>
      <c r="FD88" s="193">
        <f t="shared" si="403"/>
        <v>0</v>
      </c>
      <c r="FE88" s="193">
        <f t="shared" si="403"/>
        <v>0.0001022346155</v>
      </c>
      <c r="FF88" s="193">
        <f t="shared" si="403"/>
        <v>0.0005995399059</v>
      </c>
      <c r="FG88" s="193">
        <f t="shared" si="403"/>
        <v>0.003765587919</v>
      </c>
      <c r="FH88" s="193">
        <f t="shared" si="403"/>
        <v>0.01138821951</v>
      </c>
      <c r="FI88" s="193">
        <f t="shared" si="403"/>
        <v>0.02190908502</v>
      </c>
      <c r="FJ88" s="193">
        <f t="shared" si="403"/>
        <v>0.04212627976</v>
      </c>
      <c r="FK88" s="193">
        <f t="shared" si="403"/>
        <v>0.06753565043</v>
      </c>
      <c r="FL88" s="193">
        <f t="shared" si="403"/>
        <v>0.0965018603</v>
      </c>
      <c r="FM88" s="193">
        <f t="shared" si="403"/>
        <v>0.1327822418</v>
      </c>
      <c r="FN88" s="193">
        <f t="shared" si="403"/>
        <v>0.1776102256</v>
      </c>
      <c r="FO88" s="193">
        <f t="shared" si="403"/>
        <v>0.2141875614</v>
      </c>
      <c r="FP88" s="193">
        <f t="shared" si="403"/>
        <v>0.2317010466</v>
      </c>
      <c r="FQ88" s="193">
        <f t="shared" si="403"/>
        <v>0.2732217937</v>
      </c>
      <c r="FR88" s="193">
        <f t="shared" si="403"/>
        <v>0.2720199383</v>
      </c>
      <c r="FS88" s="193">
        <f t="shared" si="403"/>
        <v>0.2676131352</v>
      </c>
      <c r="FT88" s="193">
        <f t="shared" si="403"/>
        <v>0.2732217937</v>
      </c>
      <c r="FU88" s="193">
        <f t="shared" si="403"/>
        <v>0.276026123</v>
      </c>
      <c r="FV88" s="193">
        <f t="shared" si="403"/>
        <v>0.2724205568</v>
      </c>
      <c r="FW88" s="193">
        <f t="shared" si="403"/>
        <v>0.2632063321</v>
      </c>
      <c r="FX88" s="193">
        <f t="shared" si="403"/>
        <v>0.2539921074</v>
      </c>
      <c r="FY88" s="193">
        <f t="shared" si="403"/>
        <v>0.2090462257</v>
      </c>
      <c r="FZ88" s="193">
        <f t="shared" si="403"/>
        <v>0.1505733537</v>
      </c>
      <c r="GA88" s="193">
        <f t="shared" si="403"/>
        <v>0.1244661706</v>
      </c>
      <c r="GB88" s="193">
        <f t="shared" si="403"/>
        <v>0.09894643091</v>
      </c>
      <c r="GC88" s="193">
        <f t="shared" si="403"/>
        <v>0.07137632603</v>
      </c>
      <c r="GD88" s="193">
        <f t="shared" si="403"/>
        <v>0.04830272864</v>
      </c>
      <c r="GE88" s="193">
        <f t="shared" si="403"/>
        <v>0.02752757837</v>
      </c>
      <c r="GF88" s="193">
        <f t="shared" si="403"/>
        <v>0.01738972337</v>
      </c>
      <c r="GG88" s="193">
        <f t="shared" si="403"/>
        <v>0.003053654437</v>
      </c>
      <c r="GH88" s="193">
        <f t="shared" si="403"/>
        <v>0.001566576166</v>
      </c>
      <c r="GI88" s="193">
        <f t="shared" si="403"/>
        <v>0.0006003461726</v>
      </c>
      <c r="GJ88" s="193">
        <f t="shared" si="403"/>
        <v>0.0000412808542</v>
      </c>
      <c r="GK88" s="193">
        <f t="shared" si="403"/>
        <v>0</v>
      </c>
      <c r="GL88" s="193">
        <f t="shared" si="403"/>
        <v>0</v>
      </c>
      <c r="GM88" s="193">
        <f t="shared" si="403"/>
        <v>0</v>
      </c>
      <c r="GN88" s="193">
        <f t="shared" si="403"/>
        <v>0</v>
      </c>
      <c r="GO88" s="193">
        <f t="shared" si="403"/>
        <v>0</v>
      </c>
      <c r="GP88" s="193">
        <f t="shared" si="403"/>
        <v>0</v>
      </c>
      <c r="GQ88" s="193">
        <f t="shared" si="403"/>
        <v>0</v>
      </c>
      <c r="GR88" s="193">
        <f t="shared" si="21"/>
        <v>7.835943424</v>
      </c>
      <c r="GS88" s="193">
        <f t="shared" ref="GS88:IN88" si="404">E88-EV88</f>
        <v>0.176272125</v>
      </c>
      <c r="GT88" s="193">
        <f t="shared" si="404"/>
        <v>0.1566418202</v>
      </c>
      <c r="GU88" s="193">
        <f t="shared" si="404"/>
        <v>0.1506325432</v>
      </c>
      <c r="GV88" s="193">
        <f t="shared" si="404"/>
        <v>0.1386139892</v>
      </c>
      <c r="GW88" s="193">
        <f t="shared" si="404"/>
        <v>0.1326047122</v>
      </c>
      <c r="GX88" s="193">
        <f t="shared" si="404"/>
        <v>0.1265954352</v>
      </c>
      <c r="GY88" s="193">
        <f t="shared" si="404"/>
        <v>0.1281979091</v>
      </c>
      <c r="GZ88" s="193">
        <f t="shared" si="404"/>
        <v>0.122989869</v>
      </c>
      <c r="HA88" s="193">
        <f t="shared" si="404"/>
        <v>0.1217880136</v>
      </c>
      <c r="HB88" s="193">
        <f t="shared" si="404"/>
        <v>0.1252913452</v>
      </c>
      <c r="HC88" s="193">
        <f t="shared" si="404"/>
        <v>0.1267971322</v>
      </c>
      <c r="HD88" s="193">
        <f t="shared" si="404"/>
        <v>0.1288391243</v>
      </c>
      <c r="HE88" s="193">
        <f t="shared" si="404"/>
        <v>0.1356387575</v>
      </c>
      <c r="HF88" s="193">
        <f t="shared" si="404"/>
        <v>0.1371364459</v>
      </c>
      <c r="HG88" s="193">
        <f t="shared" si="404"/>
        <v>0.1445619253</v>
      </c>
      <c r="HH88" s="193">
        <f t="shared" si="404"/>
        <v>0.1459939919</v>
      </c>
      <c r="HI88" s="193">
        <f t="shared" si="404"/>
        <v>0.1478754039</v>
      </c>
      <c r="HJ88" s="193">
        <f t="shared" si="404"/>
        <v>0.1352315119</v>
      </c>
      <c r="HK88" s="193">
        <f t="shared" si="404"/>
        <v>0.09841589737</v>
      </c>
      <c r="HL88" s="193">
        <f t="shared" si="404"/>
        <v>0.07746268171</v>
      </c>
      <c r="HM88" s="193">
        <f t="shared" si="404"/>
        <v>0.04953311644</v>
      </c>
      <c r="HN88" s="193">
        <f t="shared" si="404"/>
        <v>0</v>
      </c>
      <c r="HO88" s="193">
        <f t="shared" si="404"/>
        <v>0</v>
      </c>
      <c r="HP88" s="193">
        <f t="shared" si="404"/>
        <v>0</v>
      </c>
      <c r="HQ88" s="193">
        <f t="shared" si="404"/>
        <v>0</v>
      </c>
      <c r="HR88" s="193">
        <f t="shared" si="404"/>
        <v>0</v>
      </c>
      <c r="HS88" s="193">
        <f t="shared" si="404"/>
        <v>0</v>
      </c>
      <c r="HT88" s="193">
        <f t="shared" si="404"/>
        <v>0</v>
      </c>
      <c r="HU88" s="193">
        <f t="shared" si="404"/>
        <v>0</v>
      </c>
      <c r="HV88" s="193">
        <f t="shared" si="404"/>
        <v>0.04374402627</v>
      </c>
      <c r="HW88" s="193">
        <f t="shared" si="404"/>
        <v>0.1046206091</v>
      </c>
      <c r="HX88" s="193">
        <f t="shared" si="404"/>
        <v>0.1315290291</v>
      </c>
      <c r="HY88" s="193">
        <f t="shared" si="404"/>
        <v>0.1646605196</v>
      </c>
      <c r="HZ88" s="193">
        <f t="shared" si="404"/>
        <v>0.2134634032</v>
      </c>
      <c r="IA88" s="193">
        <f t="shared" si="404"/>
        <v>0.2778007026</v>
      </c>
      <c r="IB88" s="193">
        <f t="shared" si="404"/>
        <v>0.3250166716</v>
      </c>
      <c r="IC88" s="193">
        <f t="shared" si="404"/>
        <v>0.3664027669</v>
      </c>
      <c r="ID88" s="193">
        <f t="shared" si="404"/>
        <v>0.4046156964</v>
      </c>
      <c r="IE88" s="193">
        <f t="shared" si="404"/>
        <v>0.3926419943</v>
      </c>
      <c r="IF88" s="193">
        <f t="shared" si="404"/>
        <v>0.3819902887</v>
      </c>
      <c r="IG88" s="193">
        <f t="shared" si="404"/>
        <v>0.3605153384</v>
      </c>
      <c r="IH88" s="193">
        <f t="shared" si="404"/>
        <v>0.3445318807</v>
      </c>
      <c r="II88" s="193">
        <f t="shared" si="404"/>
        <v>0.329308379</v>
      </c>
      <c r="IJ88" s="193">
        <f t="shared" si="404"/>
        <v>0.3132836403</v>
      </c>
      <c r="IK88" s="193">
        <f t="shared" si="404"/>
        <v>0.2864422031</v>
      </c>
      <c r="IL88" s="193">
        <f t="shared" si="404"/>
        <v>0.2596007659</v>
      </c>
      <c r="IM88" s="193">
        <f t="shared" si="404"/>
        <v>0.228753144</v>
      </c>
      <c r="IN88" s="193">
        <f t="shared" si="404"/>
        <v>0.1999086145</v>
      </c>
      <c r="IO88" s="193">
        <f t="shared" si="23"/>
        <v>0.3721964782</v>
      </c>
      <c r="IP88" s="193">
        <f t="shared" si="29"/>
        <v>0</v>
      </c>
      <c r="IQ88" s="193">
        <f t="shared" ref="IQ88:KK88" si="405">MAX((MIN(CZ88+IP88,$IO$7))-GT88,0)</f>
        <v>0</v>
      </c>
      <c r="IR88" s="193">
        <f t="shared" si="405"/>
        <v>0</v>
      </c>
      <c r="IS88" s="193">
        <f t="shared" si="405"/>
        <v>0</v>
      </c>
      <c r="IT88" s="193">
        <f t="shared" si="405"/>
        <v>0</v>
      </c>
      <c r="IU88" s="193">
        <f t="shared" si="405"/>
        <v>0</v>
      </c>
      <c r="IV88" s="193">
        <f t="shared" si="405"/>
        <v>0</v>
      </c>
      <c r="IW88" s="193">
        <f t="shared" si="405"/>
        <v>0</v>
      </c>
      <c r="IX88" s="193">
        <f t="shared" si="405"/>
        <v>0</v>
      </c>
      <c r="IY88" s="193">
        <f t="shared" si="405"/>
        <v>0</v>
      </c>
      <c r="IZ88" s="193">
        <f t="shared" si="405"/>
        <v>0</v>
      </c>
      <c r="JA88" s="193">
        <f t="shared" si="405"/>
        <v>0</v>
      </c>
      <c r="JB88" s="193">
        <f t="shared" si="405"/>
        <v>0</v>
      </c>
      <c r="JC88" s="193">
        <f t="shared" si="405"/>
        <v>0</v>
      </c>
      <c r="JD88" s="193">
        <f t="shared" si="405"/>
        <v>0</v>
      </c>
      <c r="JE88" s="193">
        <f t="shared" si="405"/>
        <v>0</v>
      </c>
      <c r="JF88" s="193">
        <f t="shared" si="405"/>
        <v>0</v>
      </c>
      <c r="JG88" s="193">
        <f t="shared" si="405"/>
        <v>0</v>
      </c>
      <c r="JH88" s="193">
        <f t="shared" si="405"/>
        <v>0</v>
      </c>
      <c r="JI88" s="193">
        <f t="shared" si="405"/>
        <v>0</v>
      </c>
      <c r="JJ88" s="193">
        <f t="shared" si="405"/>
        <v>0</v>
      </c>
      <c r="JK88" s="193">
        <f t="shared" si="405"/>
        <v>0.002917747087</v>
      </c>
      <c r="JL88" s="193">
        <f t="shared" si="405"/>
        <v>0.05039702613</v>
      </c>
      <c r="JM88" s="193">
        <f t="shared" si="405"/>
        <v>0.1494860969</v>
      </c>
      <c r="JN88" s="193">
        <f t="shared" si="405"/>
        <v>0.2249575852</v>
      </c>
      <c r="JO88" s="193">
        <f t="shared" si="405"/>
        <v>0.2704637717</v>
      </c>
      <c r="JP88" s="193">
        <f t="shared" si="405"/>
        <v>0.3035288723</v>
      </c>
      <c r="JQ88" s="193">
        <f t="shared" si="405"/>
        <v>0.363134773</v>
      </c>
      <c r="JR88" s="193">
        <f t="shared" si="405"/>
        <v>0.3721964782</v>
      </c>
      <c r="JS88" s="193">
        <f t="shared" si="405"/>
        <v>0.3284524519</v>
      </c>
      <c r="JT88" s="193">
        <f t="shared" si="405"/>
        <v>0.2238318429</v>
      </c>
      <c r="JU88" s="193">
        <f t="shared" si="405"/>
        <v>0.09230281384</v>
      </c>
      <c r="JV88" s="193">
        <f t="shared" si="405"/>
        <v>0</v>
      </c>
      <c r="JW88" s="193">
        <f t="shared" si="405"/>
        <v>0</v>
      </c>
      <c r="JX88" s="193">
        <f t="shared" si="405"/>
        <v>0</v>
      </c>
      <c r="JY88" s="193">
        <f t="shared" si="405"/>
        <v>0</v>
      </c>
      <c r="JZ88" s="193">
        <f t="shared" si="405"/>
        <v>0</v>
      </c>
      <c r="KA88" s="193">
        <f t="shared" si="405"/>
        <v>0</v>
      </c>
      <c r="KB88" s="193">
        <f t="shared" si="405"/>
        <v>0</v>
      </c>
      <c r="KC88" s="193">
        <f t="shared" si="405"/>
        <v>0</v>
      </c>
      <c r="KD88" s="193">
        <f t="shared" si="405"/>
        <v>0</v>
      </c>
      <c r="KE88" s="193">
        <f t="shared" si="405"/>
        <v>0</v>
      </c>
      <c r="KF88" s="193">
        <f t="shared" si="405"/>
        <v>0</v>
      </c>
      <c r="KG88" s="193">
        <f t="shared" si="405"/>
        <v>0</v>
      </c>
      <c r="KH88" s="193">
        <f t="shared" si="405"/>
        <v>0</v>
      </c>
      <c r="KI88" s="193">
        <f t="shared" si="405"/>
        <v>0</v>
      </c>
      <c r="KJ88" s="193">
        <f t="shared" si="405"/>
        <v>0</v>
      </c>
      <c r="KK88" s="193">
        <f t="shared" si="405"/>
        <v>0</v>
      </c>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row>
    <row r="89" ht="14.25" customHeight="1">
      <c r="A89" s="1">
        <v>3.0</v>
      </c>
      <c r="B89" s="1">
        <f t="shared" ref="B89:C89" si="406">B88+1</f>
        <v>79</v>
      </c>
      <c r="C89" s="267">
        <f t="shared" si="406"/>
        <v>43544</v>
      </c>
      <c r="D89" s="193">
        <f t="shared" si="15"/>
        <v>12.12467781</v>
      </c>
      <c r="E89" s="193">
        <f>(SUMIFS(Profile!$F$2:$F$17521,Profile!$B$2:$B$17521,$B89,Profile!$C$2:$C$17521,E$8))*$C$6</f>
        <v>0.1778745989</v>
      </c>
      <c r="F89" s="193">
        <f>(SUMIFS(Profile!$F$2:$F$17521,Profile!$B$2:$B$17521,$B89,Profile!$C$2:$C$17521,F$8))*$C$6</f>
        <v>0.1606480048</v>
      </c>
      <c r="G89" s="193">
        <f>(SUMIFS(Profile!$F$2:$F$17521,Profile!$B$2:$B$17521,$B89,Profile!$C$2:$C$17521,G$8))*$C$6</f>
        <v>0.1478282139</v>
      </c>
      <c r="H89" s="193">
        <f>(SUMIFS(Profile!$F$2:$F$17521,Profile!$B$2:$B$17521,$B89,Profile!$C$2:$C$17521,H$8))*$C$6</f>
        <v>0.1406170815</v>
      </c>
      <c r="I89" s="193">
        <f>(SUMIFS(Profile!$F$2:$F$17521,Profile!$B$2:$B$17521,$B89,Profile!$C$2:$C$17521,I$8))*$C$6</f>
        <v>0.1330053307</v>
      </c>
      <c r="J89" s="193">
        <f>(SUMIFS(Profile!$F$2:$F$17521,Profile!$B$2:$B$17521,$B89,Profile!$C$2:$C$17521,J$8))*$C$6</f>
        <v>0.1241917244</v>
      </c>
      <c r="K89" s="193">
        <f>(SUMIFS(Profile!$F$2:$F$17521,Profile!$B$2:$B$17521,$B89,Profile!$C$2:$C$17521,K$8))*$C$6</f>
        <v>0.1253935798</v>
      </c>
      <c r="L89" s="193">
        <f>(SUMIFS(Profile!$F$2:$F$17521,Profile!$B$2:$B$17521,$B89,Profile!$C$2:$C$17521,L$8))*$C$6</f>
        <v>0.1205861582</v>
      </c>
      <c r="M89" s="193">
        <f>(SUMIFS(Profile!$F$2:$F$17521,Profile!$B$2:$B$17521,$B89,Profile!$C$2:$C$17521,M$8))*$C$6</f>
        <v>0.1173812105</v>
      </c>
      <c r="N89" s="193">
        <f>(SUMIFS(Profile!$F$2:$F$17521,Profile!$B$2:$B$17521,$B89,Profile!$C$2:$C$17521,N$8))*$C$6</f>
        <v>0.1205861582</v>
      </c>
      <c r="O89" s="193">
        <f>(SUMIFS(Profile!$F$2:$F$17521,Profile!$B$2:$B$17521,$B89,Profile!$C$2:$C$17521,O$8))*$C$6</f>
        <v>0.1205861582</v>
      </c>
      <c r="P89" s="193">
        <f>(SUMIFS(Profile!$F$2:$F$17521,Profile!$B$2:$B$17521,$B89,Profile!$C$2:$C$17521,P$8))*$C$6</f>
        <v>0.1306016199</v>
      </c>
      <c r="Q89" s="193">
        <f>(SUMIFS(Profile!$F$2:$F$17521,Profile!$B$2:$B$17521,$B89,Profile!$C$2:$C$17521,Q$8))*$C$6</f>
        <v>0.1370115153</v>
      </c>
      <c r="R89" s="193">
        <f>(SUMIFS(Profile!$F$2:$F$17521,Profile!$B$2:$B$17521,$B89,Profile!$C$2:$C$17521,R$8))*$C$6</f>
        <v>0.1450238847</v>
      </c>
      <c r="S89" s="193">
        <f>(SUMIFS(Profile!$F$2:$F$17521,Profile!$B$2:$B$17521,$B89,Profile!$C$2:$C$17521,S$8))*$C$6</f>
        <v>0.1646541895</v>
      </c>
      <c r="T89" s="193">
        <f>(SUMIFS(Profile!$F$2:$F$17521,Profile!$B$2:$B$17521,$B89,Profile!$C$2:$C$17521,T$8))*$C$6</f>
        <v>0.199507996</v>
      </c>
      <c r="U89" s="193">
        <f>(SUMIFS(Profile!$F$2:$F$17521,Profile!$B$2:$B$17521,$B89,Profile!$C$2:$C$17521,U$8))*$C$6</f>
        <v>0.2195389193</v>
      </c>
      <c r="V89" s="193">
        <f>(SUMIFS(Profile!$F$2:$F$17521,Profile!$B$2:$B$17521,$B89,Profile!$C$2:$C$17521,V$8))*$C$6</f>
        <v>0.2535914889</v>
      </c>
      <c r="W89" s="193">
        <f>(SUMIFS(Profile!$F$2:$F$17521,Profile!$B$2:$B$17521,$B89,Profile!$C$2:$C$17521,W$8))*$C$6</f>
        <v>0.2692156091</v>
      </c>
      <c r="X89" s="193">
        <f>(SUMIFS(Profile!$F$2:$F$17521,Profile!$B$2:$B$17521,$B89,Profile!$C$2:$C$17521,X$8))*$C$6</f>
        <v>0.2928520986</v>
      </c>
      <c r="Y89" s="193">
        <f>(SUMIFS(Profile!$F$2:$F$17521,Profile!$B$2:$B$17521,$B89,Profile!$C$2:$C$17521,Y$8))*$C$6</f>
        <v>0.2976595202</v>
      </c>
      <c r="Z89" s="193">
        <f>(SUMIFS(Profile!$F$2:$F$17521,Profile!$B$2:$B$17521,$B89,Profile!$C$2:$C$17521,Z$8))*$C$6</f>
        <v>0.3056718895</v>
      </c>
      <c r="AA89" s="193">
        <f>(SUMIFS(Profile!$F$2:$F$17521,Profile!$B$2:$B$17521,$B89,Profile!$C$2:$C$17521,AA$8))*$C$6</f>
        <v>0.3024669417</v>
      </c>
      <c r="AB89" s="193">
        <f>(SUMIFS(Profile!$F$2:$F$17521,Profile!$B$2:$B$17521,$B89,Profile!$C$2:$C$17521,AB$8))*$C$6</f>
        <v>0.3168892065</v>
      </c>
      <c r="AC89" s="193">
        <f>(SUMIFS(Profile!$F$2:$F$17521,Profile!$B$2:$B$17521,$B89,Profile!$C$2:$C$17521,AC$8))*$C$6</f>
        <v>0.311280548</v>
      </c>
      <c r="AD89" s="193">
        <f>(SUMIFS(Profile!$F$2:$F$17521,Profile!$B$2:$B$17521,$B89,Profile!$C$2:$C$17521,AD$8))*$C$6</f>
        <v>0.3120817849</v>
      </c>
      <c r="AE89" s="193">
        <f>(SUMIFS(Profile!$F$2:$F$17521,Profile!$B$2:$B$17521,$B89,Profile!$C$2:$C$17521,AE$8))*$C$6</f>
        <v>0.2784298338</v>
      </c>
      <c r="AF89" s="193">
        <f>(SUMIFS(Profile!$F$2:$F$17521,Profile!$B$2:$B$17521,$B89,Profile!$C$2:$C$17521,AF$8))*$C$6</f>
        <v>0.2824360184</v>
      </c>
      <c r="AG89" s="193">
        <f>(SUMIFS(Profile!$F$2:$F$17521,Profile!$B$2:$B$17521,$B89,Profile!$C$2:$C$17521,AG$8))*$C$6</f>
        <v>0.270016846</v>
      </c>
      <c r="AH89" s="193">
        <f>(SUMIFS(Profile!$F$2:$F$17521,Profile!$B$2:$B$17521,$B89,Profile!$C$2:$C$17521,AH$8))*$C$6</f>
        <v>0.2736224122</v>
      </c>
      <c r="AI89" s="193">
        <f>(SUMIFS(Profile!$F$2:$F$17521,Profile!$B$2:$B$17521,$B89,Profile!$C$2:$C$17521,AI$8))*$C$6</f>
        <v>0.2864422031</v>
      </c>
      <c r="AJ89" s="193">
        <f>(SUMIFS(Profile!$F$2:$F$17521,Profile!$B$2:$B$17521,$B89,Profile!$C$2:$C$17521,AJ$8))*$C$6</f>
        <v>0.2964576648</v>
      </c>
      <c r="AK89" s="193">
        <f>(SUMIFS(Profile!$F$2:$F$17521,Profile!$B$2:$B$17521,$B89,Profile!$C$2:$C$17521,AK$8))*$C$6</f>
        <v>0.3044700341</v>
      </c>
      <c r="AL89" s="193">
        <f>(SUMIFS(Profile!$F$2:$F$17521,Profile!$B$2:$B$17521,$B89,Profile!$C$2:$C$17521,AL$8))*$C$6</f>
        <v>0.3220972466</v>
      </c>
      <c r="AM89" s="193">
        <f>(SUMIFS(Profile!$F$2:$F$17521,Profile!$B$2:$B$17521,$B89,Profile!$C$2:$C$17521,AM$8))*$C$6</f>
        <v>0.3401250775</v>
      </c>
      <c r="AN89" s="193">
        <f>(SUMIFS(Profile!$F$2:$F$17521,Profile!$B$2:$B$17521,$B89,Profile!$C$2:$C$17521,AN$8))*$C$6</f>
        <v>0.3621590932</v>
      </c>
      <c r="AO89" s="193">
        <f>(SUMIFS(Profile!$F$2:$F$17521,Profile!$B$2:$B$17521,$B89,Profile!$C$2:$C$17521,AO$8))*$C$6</f>
        <v>0.3946091889</v>
      </c>
      <c r="AP89" s="193">
        <f>(SUMIFS(Profile!$F$2:$F$17521,Profile!$B$2:$B$17521,$B89,Profile!$C$2:$C$17521,AP$8))*$C$6</f>
        <v>0.4037833518</v>
      </c>
      <c r="AQ89" s="193">
        <f>(SUMIFS(Profile!$F$2:$F$17521,Profile!$B$2:$B$17521,$B89,Profile!$C$2:$C$17521,AQ$8))*$C$6</f>
        <v>0.4002178474</v>
      </c>
      <c r="AR89" s="193">
        <f>(SUMIFS(Profile!$F$2:$F$17521,Profile!$B$2:$B$17521,$B89,Profile!$C$2:$C$17521,AR$8))*$C$6</f>
        <v>0.3902023858</v>
      </c>
      <c r="AS89" s="193">
        <f>(SUMIFS(Profile!$F$2:$F$17521,Profile!$B$2:$B$17521,$B89,Profile!$C$2:$C$17521,AS$8))*$C$6</f>
        <v>0.3813887795</v>
      </c>
      <c r="AT89" s="193">
        <f>(SUMIFS(Profile!$F$2:$F$17521,Profile!$B$2:$B$17521,$B89,Profile!$C$2:$C$17521,AT$8))*$C$6</f>
        <v>0.3673671332</v>
      </c>
      <c r="AU89" s="193">
        <f>(SUMIFS(Profile!$F$2:$F$17521,Profile!$B$2:$B$17521,$B89,Profile!$C$2:$C$17521,AU$8))*$C$6</f>
        <v>0.3453331176</v>
      </c>
      <c r="AV89" s="193">
        <f>(SUMIFS(Profile!$F$2:$F$17521,Profile!$B$2:$B$17521,$B89,Profile!$C$2:$C$17521,AV$8))*$C$6</f>
        <v>0.3241003389</v>
      </c>
      <c r="AW89" s="193">
        <f>(SUMIFS(Profile!$F$2:$F$17521,Profile!$B$2:$B$17521,$B89,Profile!$C$2:$C$17521,AW$8))*$C$6</f>
        <v>0.2984607571</v>
      </c>
      <c r="AX89" s="193">
        <f>(SUMIFS(Profile!$F$2:$F$17521,Profile!$B$2:$B$17521,$B89,Profile!$C$2:$C$17521,AX$8))*$C$6</f>
        <v>0.2559951997</v>
      </c>
      <c r="AY89" s="193">
        <f>(SUMIFS(Profile!$F$2:$F$17521,Profile!$B$2:$B$17521,$B89,Profile!$C$2:$C$17521,AY$8))*$C$6</f>
        <v>0.2131290239</v>
      </c>
      <c r="AZ89" s="193">
        <f>(SUMIFS(Profile!$F$2:$F$17521,Profile!$B$2:$B$17521,$B89,Profile!$C$2:$C$17521,AZ$8))*$C$6</f>
        <v>0.1870888236</v>
      </c>
      <c r="BA89" s="193">
        <f t="shared" si="16"/>
        <v>6.289536862</v>
      </c>
      <c r="BB89" s="193">
        <f>(SUMIFS(Profile!$E$2:$E$17521,Profile!$B$2:$B$17521,$B89,Profile!$C$2:$C$17521,BB$8))*$C$9</f>
        <v>0</v>
      </c>
      <c r="BC89" s="193">
        <f>(SUMIFS(Profile!$E$2:$E$17521,Profile!$B$2:$B$17521,$B89,Profile!$C$2:$C$17521,BC$8))*$C$9</f>
        <v>0</v>
      </c>
      <c r="BD89" s="193">
        <f>(SUMIFS(Profile!$E$2:$E$17521,Profile!$B$2:$B$17521,$B89,Profile!$C$2:$C$17521,BD$8))*$C$9</f>
        <v>0</v>
      </c>
      <c r="BE89" s="193">
        <f>(SUMIFS(Profile!$E$2:$E$17521,Profile!$B$2:$B$17521,$B89,Profile!$C$2:$C$17521,BE$8))*$C$9</f>
        <v>0</v>
      </c>
      <c r="BF89" s="193">
        <f>(SUMIFS(Profile!$E$2:$E$17521,Profile!$B$2:$B$17521,$B89,Profile!$C$2:$C$17521,BF$8))*$C$9</f>
        <v>0</v>
      </c>
      <c r="BG89" s="193">
        <f>(SUMIFS(Profile!$E$2:$E$17521,Profile!$B$2:$B$17521,$B89,Profile!$C$2:$C$17521,BG$8))*$C$9</f>
        <v>0</v>
      </c>
      <c r="BH89" s="193">
        <f>(SUMIFS(Profile!$E$2:$E$17521,Profile!$B$2:$B$17521,$B89,Profile!$C$2:$C$17521,BH$8))*$C$9</f>
        <v>0</v>
      </c>
      <c r="BI89" s="193">
        <f>(SUMIFS(Profile!$E$2:$E$17521,Profile!$B$2:$B$17521,$B89,Profile!$C$2:$C$17521,BI$8))*$C$9</f>
        <v>0</v>
      </c>
      <c r="BJ89" s="193">
        <f>(SUMIFS(Profile!$E$2:$E$17521,Profile!$B$2:$B$17521,$B89,Profile!$C$2:$C$17521,BJ$8))*$C$9</f>
        <v>0</v>
      </c>
      <c r="BK89" s="193">
        <f>(SUMIFS(Profile!$E$2:$E$17521,Profile!$B$2:$B$17521,$B89,Profile!$C$2:$C$17521,BK$8))*$C$9</f>
        <v>0.00003853954747</v>
      </c>
      <c r="BL89" s="193">
        <f>(SUMIFS(Profile!$E$2:$E$17521,Profile!$B$2:$B$17521,$B89,Profile!$C$2:$C$17521,BL$8))*$C$9</f>
        <v>0.001203272398</v>
      </c>
      <c r="BM89" s="193">
        <f>(SUMIFS(Profile!$E$2:$E$17521,Profile!$B$2:$B$17521,$B89,Profile!$C$2:$C$17521,BM$8))*$C$9</f>
        <v>0.004375286785</v>
      </c>
      <c r="BN89" s="193">
        <f>(SUMIFS(Profile!$E$2:$E$17521,Profile!$B$2:$B$17521,$B89,Profile!$C$2:$C$17521,BN$8))*$C$9</f>
        <v>0.007317920727</v>
      </c>
      <c r="BO89" s="193">
        <f>(SUMIFS(Profile!$E$2:$E$17521,Profile!$B$2:$B$17521,$B89,Profile!$C$2:$C$17521,BO$8))*$C$9</f>
        <v>0.01217829908</v>
      </c>
      <c r="BP89" s="193">
        <f>(SUMIFS(Profile!$E$2:$E$17521,Profile!$B$2:$B$17521,$B89,Profile!$C$2:$C$17521,BP$8))*$C$9</f>
        <v>0.02876763266</v>
      </c>
      <c r="BQ89" s="193">
        <f>(SUMIFS(Profile!$E$2:$E$17521,Profile!$B$2:$B$17521,$B89,Profile!$C$2:$C$17521,BQ$8))*$C$9</f>
        <v>0.06233146998</v>
      </c>
      <c r="BR89" s="193">
        <f>(SUMIFS(Profile!$E$2:$E$17521,Profile!$B$2:$B$17521,$B89,Profile!$C$2:$C$17521,BR$8))*$C$9</f>
        <v>0.1034773874</v>
      </c>
      <c r="BS89" s="193">
        <f>(SUMIFS(Profile!$E$2:$E$17521,Profile!$B$2:$B$17521,$B89,Profile!$C$2:$C$17521,BS$8))*$C$9</f>
        <v>0.1544326111</v>
      </c>
      <c r="BT89" s="193">
        <f>(SUMIFS(Profile!$E$2:$E$17521,Profile!$B$2:$B$17521,$B89,Profile!$C$2:$C$17521,BT$8))*$C$9</f>
        <v>0.2808736612</v>
      </c>
      <c r="BU89" s="193">
        <f>(SUMIFS(Profile!$E$2:$E$17521,Profile!$B$2:$B$17521,$B89,Profile!$C$2:$C$17521,BU$8))*$C$9</f>
        <v>0.4143665717</v>
      </c>
      <c r="BV89" s="193">
        <f>(SUMIFS(Profile!$E$2:$E$17521,Profile!$B$2:$B$17521,$B89,Profile!$C$2:$C$17521,BV$8))*$C$9</f>
        <v>0.435175012</v>
      </c>
      <c r="BW89" s="193">
        <f>(SUMIFS(Profile!$E$2:$E$17521,Profile!$B$2:$B$17521,$B89,Profile!$C$2:$C$17521,BW$8))*$C$9</f>
        <v>0.4468772294</v>
      </c>
      <c r="BX89" s="193">
        <f>(SUMIFS(Profile!$E$2:$E$17521,Profile!$B$2:$B$17521,$B89,Profile!$C$2:$C$17521,BX$8))*$C$9</f>
        <v>0.5145399329</v>
      </c>
      <c r="BY89" s="193">
        <f>(SUMIFS(Profile!$E$2:$E$17521,Profile!$B$2:$B$17521,$B89,Profile!$C$2:$C$17521,BY$8))*$C$9</f>
        <v>0.5126276924</v>
      </c>
      <c r="BZ89" s="193">
        <f>(SUMIFS(Profile!$E$2:$E$17521,Profile!$B$2:$B$17521,$B89,Profile!$C$2:$C$17521,BZ$8))*$C$9</f>
        <v>0.5257114</v>
      </c>
      <c r="CA89" s="193">
        <f>(SUMIFS(Profile!$E$2:$E$17521,Profile!$B$2:$B$17521,$B89,Profile!$C$2:$C$17521,CA$8))*$C$9</f>
        <v>0.4990757879</v>
      </c>
      <c r="CB89" s="193">
        <f>(SUMIFS(Profile!$E$2:$E$17521,Profile!$B$2:$B$17521,$B89,Profile!$C$2:$C$17521,CB$8))*$C$9</f>
        <v>0.4893852914</v>
      </c>
      <c r="CC89" s="193">
        <f>(SUMIFS(Profile!$E$2:$E$17521,Profile!$B$2:$B$17521,$B89,Profile!$C$2:$C$17521,CC$8))*$C$9</f>
        <v>0.4148308444</v>
      </c>
      <c r="CD89" s="193">
        <f>(SUMIFS(Profile!$E$2:$E$17521,Profile!$B$2:$B$17521,$B89,Profile!$C$2:$C$17521,CD$8))*$C$9</f>
        <v>0.3624677062</v>
      </c>
      <c r="CE89" s="193">
        <f>(SUMIFS(Profile!$E$2:$E$17521,Profile!$B$2:$B$17521,$B89,Profile!$C$2:$C$17521,CE$8))*$C$9</f>
        <v>0.270385518</v>
      </c>
      <c r="CF89" s="193">
        <f>(SUMIFS(Profile!$E$2:$E$17521,Profile!$B$2:$B$17521,$B89,Profile!$C$2:$C$17521,CF$8))*$C$9</f>
        <v>0.2064675908</v>
      </c>
      <c r="CG89" s="193">
        <f>(SUMIFS(Profile!$E$2:$E$17521,Profile!$B$2:$B$17521,$B89,Profile!$C$2:$C$17521,CG$8))*$C$9</f>
        <v>0.1724192554</v>
      </c>
      <c r="CH89" s="193">
        <f>(SUMIFS(Profile!$E$2:$E$17521,Profile!$B$2:$B$17521,$B89,Profile!$C$2:$C$17521,CH$8))*$C$9</f>
        <v>0.1318812328</v>
      </c>
      <c r="CI89" s="193">
        <f>(SUMIFS(Profile!$E$2:$E$17521,Profile!$B$2:$B$17521,$B89,Profile!$C$2:$C$17521,CI$8))*$C$9</f>
        <v>0.09338743133</v>
      </c>
      <c r="CJ89" s="193">
        <f>(SUMIFS(Profile!$E$2:$E$17521,Profile!$B$2:$B$17521,$B89,Profile!$C$2:$C$17521,CJ$8))*$C$9</f>
        <v>0.06335966306</v>
      </c>
      <c r="CK89" s="193">
        <f>(SUMIFS(Profile!$E$2:$E$17521,Profile!$B$2:$B$17521,$B89,Profile!$C$2:$C$17521,CK$8))*$C$9</f>
        <v>0.03832730883</v>
      </c>
      <c r="CL89" s="193">
        <f>(SUMIFS(Profile!$E$2:$E$17521,Profile!$B$2:$B$17521,$B89,Profile!$C$2:$C$17521,CL$8))*$C$9</f>
        <v>0.03235185981</v>
      </c>
      <c r="CM89" s="193">
        <f>(SUMIFS(Profile!$E$2:$E$17521,Profile!$B$2:$B$17521,$B89,Profile!$C$2:$C$17521,CM$8))*$C$9</f>
        <v>0.008533042818</v>
      </c>
      <c r="CN89" s="193">
        <f>(SUMIFS(Profile!$E$2:$E$17521,Profile!$B$2:$B$17521,$B89,Profile!$C$2:$C$17521,CN$8))*$C$9</f>
        <v>0.0015947955</v>
      </c>
      <c r="CO89" s="193">
        <f>(SUMIFS(Profile!$E$2:$E$17521,Profile!$B$2:$B$17521,$B89,Profile!$C$2:$C$17521,CO$8))*$C$9</f>
        <v>0.0005995399059</v>
      </c>
      <c r="CP89" s="193">
        <f>(SUMIFS(Profile!$E$2:$E$17521,Profile!$B$2:$B$17521,$B89,Profile!$C$2:$C$17521,CP$8))*$C$9</f>
        <v>0.0001510943765</v>
      </c>
      <c r="CQ89" s="193">
        <f>(SUMIFS(Profile!$E$2:$E$17521,Profile!$B$2:$B$17521,$B89,Profile!$C$2:$C$17521,CQ$8))*$C$9</f>
        <v>0.00002498015752</v>
      </c>
      <c r="CR89" s="193">
        <f>(SUMIFS(Profile!$E$2:$E$17521,Profile!$B$2:$B$17521,$B89,Profile!$C$2:$C$17521,CR$8))*$C$9</f>
        <v>0</v>
      </c>
      <c r="CS89" s="193">
        <f>(SUMIFS(Profile!$E$2:$E$17521,Profile!$B$2:$B$17521,$B89,Profile!$C$2:$C$17521,CS$8))*$C$9</f>
        <v>0</v>
      </c>
      <c r="CT89" s="193">
        <f>(SUMIFS(Profile!$E$2:$E$17521,Profile!$B$2:$B$17521,$B89,Profile!$C$2:$C$17521,CT$8))*$C$9</f>
        <v>0</v>
      </c>
      <c r="CU89" s="193">
        <f>(SUMIFS(Profile!$E$2:$E$17521,Profile!$B$2:$B$17521,$B89,Profile!$C$2:$C$17521,CU$8))*$C$9</f>
        <v>0</v>
      </c>
      <c r="CV89" s="193">
        <f>(SUMIFS(Profile!$E$2:$E$17521,Profile!$B$2:$B$17521,$B89,Profile!$C$2:$C$17521,CV$8))*$C$9</f>
        <v>0</v>
      </c>
      <c r="CW89" s="193">
        <f>(SUMIFS(Profile!$E$2:$E$17521,Profile!$B$2:$B$17521,$B89,Profile!$C$2:$C$17521,CW$8))*$C$9</f>
        <v>0</v>
      </c>
      <c r="CX89" s="193">
        <f t="shared" si="17"/>
        <v>1.656930833</v>
      </c>
      <c r="CY89" s="193">
        <f t="shared" ref="CY89:ET89" si="407">MAX(BB89-E89,0)</f>
        <v>0</v>
      </c>
      <c r="CZ89" s="193">
        <f t="shared" si="407"/>
        <v>0</v>
      </c>
      <c r="DA89" s="193">
        <f t="shared" si="407"/>
        <v>0</v>
      </c>
      <c r="DB89" s="193">
        <f t="shared" si="407"/>
        <v>0</v>
      </c>
      <c r="DC89" s="193">
        <f t="shared" si="407"/>
        <v>0</v>
      </c>
      <c r="DD89" s="193">
        <f t="shared" si="407"/>
        <v>0</v>
      </c>
      <c r="DE89" s="193">
        <f t="shared" si="407"/>
        <v>0</v>
      </c>
      <c r="DF89" s="193">
        <f t="shared" si="407"/>
        <v>0</v>
      </c>
      <c r="DG89" s="193">
        <f t="shared" si="407"/>
        <v>0</v>
      </c>
      <c r="DH89" s="193">
        <f t="shared" si="407"/>
        <v>0</v>
      </c>
      <c r="DI89" s="193">
        <f t="shared" si="407"/>
        <v>0</v>
      </c>
      <c r="DJ89" s="193">
        <f t="shared" si="407"/>
        <v>0</v>
      </c>
      <c r="DK89" s="193">
        <f t="shared" si="407"/>
        <v>0</v>
      </c>
      <c r="DL89" s="193">
        <f t="shared" si="407"/>
        <v>0</v>
      </c>
      <c r="DM89" s="193">
        <f t="shared" si="407"/>
        <v>0</v>
      </c>
      <c r="DN89" s="193">
        <f t="shared" si="407"/>
        <v>0</v>
      </c>
      <c r="DO89" s="193">
        <f t="shared" si="407"/>
        <v>0</v>
      </c>
      <c r="DP89" s="193">
        <f t="shared" si="407"/>
        <v>0</v>
      </c>
      <c r="DQ89" s="193">
        <f t="shared" si="407"/>
        <v>0.01165805214</v>
      </c>
      <c r="DR89" s="193">
        <f t="shared" si="407"/>
        <v>0.1215144732</v>
      </c>
      <c r="DS89" s="193">
        <f t="shared" si="407"/>
        <v>0.1375154918</v>
      </c>
      <c r="DT89" s="193">
        <f t="shared" si="407"/>
        <v>0.1412053399</v>
      </c>
      <c r="DU89" s="193">
        <f t="shared" si="407"/>
        <v>0.2120729912</v>
      </c>
      <c r="DV89" s="193">
        <f t="shared" si="407"/>
        <v>0.1957384859</v>
      </c>
      <c r="DW89" s="193">
        <f t="shared" si="407"/>
        <v>0.214430852</v>
      </c>
      <c r="DX89" s="193">
        <f t="shared" si="407"/>
        <v>0.1869940029</v>
      </c>
      <c r="DY89" s="193">
        <f t="shared" si="407"/>
        <v>0.2109554576</v>
      </c>
      <c r="DZ89" s="193">
        <f t="shared" si="407"/>
        <v>0.1323948259</v>
      </c>
      <c r="EA89" s="193">
        <f t="shared" si="407"/>
        <v>0.09245086018</v>
      </c>
      <c r="EB89" s="193">
        <f t="shared" si="407"/>
        <v>0</v>
      </c>
      <c r="EC89" s="193">
        <f t="shared" si="407"/>
        <v>0</v>
      </c>
      <c r="ED89" s="193">
        <f t="shared" si="407"/>
        <v>0</v>
      </c>
      <c r="EE89" s="193">
        <f t="shared" si="407"/>
        <v>0</v>
      </c>
      <c r="EF89" s="193">
        <f t="shared" si="407"/>
        <v>0</v>
      </c>
      <c r="EG89" s="193">
        <f t="shared" si="407"/>
        <v>0</v>
      </c>
      <c r="EH89" s="193">
        <f t="shared" si="407"/>
        <v>0</v>
      </c>
      <c r="EI89" s="193">
        <f t="shared" si="407"/>
        <v>0</v>
      </c>
      <c r="EJ89" s="193">
        <f t="shared" si="407"/>
        <v>0</v>
      </c>
      <c r="EK89" s="193">
        <f t="shared" si="407"/>
        <v>0</v>
      </c>
      <c r="EL89" s="193">
        <f t="shared" si="407"/>
        <v>0</v>
      </c>
      <c r="EM89" s="193">
        <f t="shared" si="407"/>
        <v>0</v>
      </c>
      <c r="EN89" s="193">
        <f t="shared" si="407"/>
        <v>0</v>
      </c>
      <c r="EO89" s="193">
        <f t="shared" si="407"/>
        <v>0</v>
      </c>
      <c r="EP89" s="193">
        <f t="shared" si="407"/>
        <v>0</v>
      </c>
      <c r="EQ89" s="193">
        <f t="shared" si="407"/>
        <v>0</v>
      </c>
      <c r="ER89" s="193">
        <f t="shared" si="407"/>
        <v>0</v>
      </c>
      <c r="ES89" s="193">
        <f t="shared" si="407"/>
        <v>0</v>
      </c>
      <c r="ET89" s="193">
        <f t="shared" si="407"/>
        <v>0</v>
      </c>
      <c r="EU89" s="193">
        <f t="shared" si="19"/>
        <v>4.632606029</v>
      </c>
      <c r="EV89" s="193">
        <f t="shared" ref="EV89:GQ89" si="408">BB89-CY89</f>
        <v>0</v>
      </c>
      <c r="EW89" s="193">
        <f t="shared" si="408"/>
        <v>0</v>
      </c>
      <c r="EX89" s="193">
        <f t="shared" si="408"/>
        <v>0</v>
      </c>
      <c r="EY89" s="193">
        <f t="shared" si="408"/>
        <v>0</v>
      </c>
      <c r="EZ89" s="193">
        <f t="shared" si="408"/>
        <v>0</v>
      </c>
      <c r="FA89" s="193">
        <f t="shared" si="408"/>
        <v>0</v>
      </c>
      <c r="FB89" s="193">
        <f t="shared" si="408"/>
        <v>0</v>
      </c>
      <c r="FC89" s="193">
        <f t="shared" si="408"/>
        <v>0</v>
      </c>
      <c r="FD89" s="193">
        <f t="shared" si="408"/>
        <v>0</v>
      </c>
      <c r="FE89" s="193">
        <f t="shared" si="408"/>
        <v>0.00003853954747</v>
      </c>
      <c r="FF89" s="193">
        <f t="shared" si="408"/>
        <v>0.001203272398</v>
      </c>
      <c r="FG89" s="193">
        <f t="shared" si="408"/>
        <v>0.004375286785</v>
      </c>
      <c r="FH89" s="193">
        <f t="shared" si="408"/>
        <v>0.007317920727</v>
      </c>
      <c r="FI89" s="193">
        <f t="shared" si="408"/>
        <v>0.01217829908</v>
      </c>
      <c r="FJ89" s="193">
        <f t="shared" si="408"/>
        <v>0.02876763266</v>
      </c>
      <c r="FK89" s="193">
        <f t="shared" si="408"/>
        <v>0.06233146998</v>
      </c>
      <c r="FL89" s="193">
        <f t="shared" si="408"/>
        <v>0.1034773874</v>
      </c>
      <c r="FM89" s="193">
        <f t="shared" si="408"/>
        <v>0.1544326111</v>
      </c>
      <c r="FN89" s="193">
        <f t="shared" si="408"/>
        <v>0.2692156091</v>
      </c>
      <c r="FO89" s="193">
        <f t="shared" si="408"/>
        <v>0.2928520986</v>
      </c>
      <c r="FP89" s="193">
        <f t="shared" si="408"/>
        <v>0.2976595202</v>
      </c>
      <c r="FQ89" s="193">
        <f t="shared" si="408"/>
        <v>0.3056718895</v>
      </c>
      <c r="FR89" s="193">
        <f t="shared" si="408"/>
        <v>0.3024669417</v>
      </c>
      <c r="FS89" s="193">
        <f t="shared" si="408"/>
        <v>0.3168892065</v>
      </c>
      <c r="FT89" s="193">
        <f t="shared" si="408"/>
        <v>0.311280548</v>
      </c>
      <c r="FU89" s="193">
        <f t="shared" si="408"/>
        <v>0.3120817849</v>
      </c>
      <c r="FV89" s="193">
        <f t="shared" si="408"/>
        <v>0.2784298338</v>
      </c>
      <c r="FW89" s="193">
        <f t="shared" si="408"/>
        <v>0.2824360184</v>
      </c>
      <c r="FX89" s="193">
        <f t="shared" si="408"/>
        <v>0.270016846</v>
      </c>
      <c r="FY89" s="193">
        <f t="shared" si="408"/>
        <v>0.270385518</v>
      </c>
      <c r="FZ89" s="193">
        <f t="shared" si="408"/>
        <v>0.2064675908</v>
      </c>
      <c r="GA89" s="193">
        <f t="shared" si="408"/>
        <v>0.1724192554</v>
      </c>
      <c r="GB89" s="193">
        <f t="shared" si="408"/>
        <v>0.1318812328</v>
      </c>
      <c r="GC89" s="193">
        <f t="shared" si="408"/>
        <v>0.09338743133</v>
      </c>
      <c r="GD89" s="193">
        <f t="shared" si="408"/>
        <v>0.06335966306</v>
      </c>
      <c r="GE89" s="193">
        <f t="shared" si="408"/>
        <v>0.03832730883</v>
      </c>
      <c r="GF89" s="193">
        <f t="shared" si="408"/>
        <v>0.03235185981</v>
      </c>
      <c r="GG89" s="193">
        <f t="shared" si="408"/>
        <v>0.008533042818</v>
      </c>
      <c r="GH89" s="193">
        <f t="shared" si="408"/>
        <v>0.0015947955</v>
      </c>
      <c r="GI89" s="193">
        <f t="shared" si="408"/>
        <v>0.0005995399059</v>
      </c>
      <c r="GJ89" s="193">
        <f t="shared" si="408"/>
        <v>0.0001510943765</v>
      </c>
      <c r="GK89" s="193">
        <f t="shared" si="408"/>
        <v>0.00002498015752</v>
      </c>
      <c r="GL89" s="193">
        <f t="shared" si="408"/>
        <v>0</v>
      </c>
      <c r="GM89" s="193">
        <f t="shared" si="408"/>
        <v>0</v>
      </c>
      <c r="GN89" s="193">
        <f t="shared" si="408"/>
        <v>0</v>
      </c>
      <c r="GO89" s="193">
        <f t="shared" si="408"/>
        <v>0</v>
      </c>
      <c r="GP89" s="193">
        <f t="shared" si="408"/>
        <v>0</v>
      </c>
      <c r="GQ89" s="193">
        <f t="shared" si="408"/>
        <v>0</v>
      </c>
      <c r="GR89" s="193">
        <f t="shared" si="21"/>
        <v>7.492071779</v>
      </c>
      <c r="GS89" s="193">
        <f t="shared" ref="GS89:IN89" si="409">E89-EV89</f>
        <v>0.1778745989</v>
      </c>
      <c r="GT89" s="193">
        <f t="shared" si="409"/>
        <v>0.1606480048</v>
      </c>
      <c r="GU89" s="193">
        <f t="shared" si="409"/>
        <v>0.1478282139</v>
      </c>
      <c r="GV89" s="193">
        <f t="shared" si="409"/>
        <v>0.1406170815</v>
      </c>
      <c r="GW89" s="193">
        <f t="shared" si="409"/>
        <v>0.1330053307</v>
      </c>
      <c r="GX89" s="193">
        <f t="shared" si="409"/>
        <v>0.1241917244</v>
      </c>
      <c r="GY89" s="193">
        <f t="shared" si="409"/>
        <v>0.1253935798</v>
      </c>
      <c r="GZ89" s="193">
        <f t="shared" si="409"/>
        <v>0.1205861582</v>
      </c>
      <c r="HA89" s="193">
        <f t="shared" si="409"/>
        <v>0.1173812105</v>
      </c>
      <c r="HB89" s="193">
        <f t="shared" si="409"/>
        <v>0.1205476187</v>
      </c>
      <c r="HC89" s="193">
        <f t="shared" si="409"/>
        <v>0.1193828858</v>
      </c>
      <c r="HD89" s="193">
        <f t="shared" si="409"/>
        <v>0.1262263331</v>
      </c>
      <c r="HE89" s="193">
        <f t="shared" si="409"/>
        <v>0.1296935946</v>
      </c>
      <c r="HF89" s="193">
        <f t="shared" si="409"/>
        <v>0.1328455856</v>
      </c>
      <c r="HG89" s="193">
        <f t="shared" si="409"/>
        <v>0.1358865568</v>
      </c>
      <c r="HH89" s="193">
        <f t="shared" si="409"/>
        <v>0.137176526</v>
      </c>
      <c r="HI89" s="193">
        <f t="shared" si="409"/>
        <v>0.1160615319</v>
      </c>
      <c r="HJ89" s="193">
        <f t="shared" si="409"/>
        <v>0.09915887778</v>
      </c>
      <c r="HK89" s="193">
        <f t="shared" si="409"/>
        <v>0</v>
      </c>
      <c r="HL89" s="193">
        <f t="shared" si="409"/>
        <v>0</v>
      </c>
      <c r="HM89" s="193">
        <f t="shared" si="409"/>
        <v>0</v>
      </c>
      <c r="HN89" s="193">
        <f t="shared" si="409"/>
        <v>0</v>
      </c>
      <c r="HO89" s="193">
        <f t="shared" si="409"/>
        <v>0</v>
      </c>
      <c r="HP89" s="193">
        <f t="shared" si="409"/>
        <v>0</v>
      </c>
      <c r="HQ89" s="193">
        <f t="shared" si="409"/>
        <v>0</v>
      </c>
      <c r="HR89" s="193">
        <f t="shared" si="409"/>
        <v>0</v>
      </c>
      <c r="HS89" s="193">
        <f t="shared" si="409"/>
        <v>0</v>
      </c>
      <c r="HT89" s="193">
        <f t="shared" si="409"/>
        <v>0</v>
      </c>
      <c r="HU89" s="193">
        <f t="shared" si="409"/>
        <v>0</v>
      </c>
      <c r="HV89" s="193">
        <f t="shared" si="409"/>
        <v>0.003236894174</v>
      </c>
      <c r="HW89" s="193">
        <f t="shared" si="409"/>
        <v>0.07997461233</v>
      </c>
      <c r="HX89" s="193">
        <f t="shared" si="409"/>
        <v>0.1240384094</v>
      </c>
      <c r="HY89" s="193">
        <f t="shared" si="409"/>
        <v>0.1725888013</v>
      </c>
      <c r="HZ89" s="193">
        <f t="shared" si="409"/>
        <v>0.2287098152</v>
      </c>
      <c r="IA89" s="193">
        <f t="shared" si="409"/>
        <v>0.2767654145</v>
      </c>
      <c r="IB89" s="193">
        <f t="shared" si="409"/>
        <v>0.3238317843</v>
      </c>
      <c r="IC89" s="193">
        <f t="shared" si="409"/>
        <v>0.3622573291</v>
      </c>
      <c r="ID89" s="193">
        <f t="shared" si="409"/>
        <v>0.3952503089</v>
      </c>
      <c r="IE89" s="193">
        <f t="shared" si="409"/>
        <v>0.3986230519</v>
      </c>
      <c r="IF89" s="193">
        <f t="shared" si="409"/>
        <v>0.3896028459</v>
      </c>
      <c r="IG89" s="193">
        <f t="shared" si="409"/>
        <v>0.3812376851</v>
      </c>
      <c r="IH89" s="193">
        <f t="shared" si="409"/>
        <v>0.3673421531</v>
      </c>
      <c r="II89" s="193">
        <f t="shared" si="409"/>
        <v>0.3453331176</v>
      </c>
      <c r="IJ89" s="193">
        <f t="shared" si="409"/>
        <v>0.3241003389</v>
      </c>
      <c r="IK89" s="193">
        <f t="shared" si="409"/>
        <v>0.2984607571</v>
      </c>
      <c r="IL89" s="193">
        <f t="shared" si="409"/>
        <v>0.2559951997</v>
      </c>
      <c r="IM89" s="193">
        <f t="shared" si="409"/>
        <v>0.2131290239</v>
      </c>
      <c r="IN89" s="193">
        <f t="shared" si="409"/>
        <v>0.1870888236</v>
      </c>
      <c r="IO89" s="193">
        <f t="shared" si="23"/>
        <v>1.656930833</v>
      </c>
      <c r="IP89" s="193">
        <f t="shared" si="29"/>
        <v>0</v>
      </c>
      <c r="IQ89" s="193">
        <f t="shared" ref="IQ89:KK89" si="410">MAX((MIN(CZ89+IP89,$IO$7))-GT89,0)</f>
        <v>0</v>
      </c>
      <c r="IR89" s="193">
        <f t="shared" si="410"/>
        <v>0</v>
      </c>
      <c r="IS89" s="193">
        <f t="shared" si="410"/>
        <v>0</v>
      </c>
      <c r="IT89" s="193">
        <f t="shared" si="410"/>
        <v>0</v>
      </c>
      <c r="IU89" s="193">
        <f t="shared" si="410"/>
        <v>0</v>
      </c>
      <c r="IV89" s="193">
        <f t="shared" si="410"/>
        <v>0</v>
      </c>
      <c r="IW89" s="193">
        <f t="shared" si="410"/>
        <v>0</v>
      </c>
      <c r="IX89" s="193">
        <f t="shared" si="410"/>
        <v>0</v>
      </c>
      <c r="IY89" s="193">
        <f t="shared" si="410"/>
        <v>0</v>
      </c>
      <c r="IZ89" s="193">
        <f t="shared" si="410"/>
        <v>0</v>
      </c>
      <c r="JA89" s="193">
        <f t="shared" si="410"/>
        <v>0</v>
      </c>
      <c r="JB89" s="193">
        <f t="shared" si="410"/>
        <v>0</v>
      </c>
      <c r="JC89" s="193">
        <f t="shared" si="410"/>
        <v>0</v>
      </c>
      <c r="JD89" s="193">
        <f t="shared" si="410"/>
        <v>0</v>
      </c>
      <c r="JE89" s="193">
        <f t="shared" si="410"/>
        <v>0</v>
      </c>
      <c r="JF89" s="193">
        <f t="shared" si="410"/>
        <v>0</v>
      </c>
      <c r="JG89" s="193">
        <f t="shared" si="410"/>
        <v>0</v>
      </c>
      <c r="JH89" s="193">
        <f t="shared" si="410"/>
        <v>0.01165805214</v>
      </c>
      <c r="JI89" s="193">
        <f t="shared" si="410"/>
        <v>0.1331725253</v>
      </c>
      <c r="JJ89" s="193">
        <f t="shared" si="410"/>
        <v>0.2706880171</v>
      </c>
      <c r="JK89" s="193">
        <f t="shared" si="410"/>
        <v>0.4118933571</v>
      </c>
      <c r="JL89" s="193">
        <f t="shared" si="410"/>
        <v>0.6239663482</v>
      </c>
      <c r="JM89" s="193">
        <f t="shared" si="410"/>
        <v>0.8197048341</v>
      </c>
      <c r="JN89" s="193">
        <f t="shared" si="410"/>
        <v>1.034135686</v>
      </c>
      <c r="JO89" s="193">
        <f t="shared" si="410"/>
        <v>1.221129689</v>
      </c>
      <c r="JP89" s="193">
        <f t="shared" si="410"/>
        <v>1.432085147</v>
      </c>
      <c r="JQ89" s="193">
        <f t="shared" si="410"/>
        <v>1.564479973</v>
      </c>
      <c r="JR89" s="193">
        <f t="shared" si="410"/>
        <v>1.656930833</v>
      </c>
      <c r="JS89" s="193">
        <f t="shared" si="410"/>
        <v>1.653693939</v>
      </c>
      <c r="JT89" s="193">
        <f t="shared" si="410"/>
        <v>1.573719326</v>
      </c>
      <c r="JU89" s="193">
        <f t="shared" si="410"/>
        <v>1.449680917</v>
      </c>
      <c r="JV89" s="193">
        <f t="shared" si="410"/>
        <v>1.277092116</v>
      </c>
      <c r="JW89" s="193">
        <f t="shared" si="410"/>
        <v>1.0483823</v>
      </c>
      <c r="JX89" s="193">
        <f t="shared" si="410"/>
        <v>0.7716168859</v>
      </c>
      <c r="JY89" s="193">
        <f t="shared" si="410"/>
        <v>0.4477851016</v>
      </c>
      <c r="JZ89" s="193">
        <f t="shared" si="410"/>
        <v>0.08552777249</v>
      </c>
      <c r="KA89" s="193">
        <f t="shared" si="410"/>
        <v>0</v>
      </c>
      <c r="KB89" s="193">
        <f t="shared" si="410"/>
        <v>0</v>
      </c>
      <c r="KC89" s="193">
        <f t="shared" si="410"/>
        <v>0</v>
      </c>
      <c r="KD89" s="193">
        <f t="shared" si="410"/>
        <v>0</v>
      </c>
      <c r="KE89" s="193">
        <f t="shared" si="410"/>
        <v>0</v>
      </c>
      <c r="KF89" s="193">
        <f t="shared" si="410"/>
        <v>0</v>
      </c>
      <c r="KG89" s="193">
        <f t="shared" si="410"/>
        <v>0</v>
      </c>
      <c r="KH89" s="193">
        <f t="shared" si="410"/>
        <v>0</v>
      </c>
      <c r="KI89" s="193">
        <f t="shared" si="410"/>
        <v>0</v>
      </c>
      <c r="KJ89" s="193">
        <f t="shared" si="410"/>
        <v>0</v>
      </c>
      <c r="KK89" s="193">
        <f t="shared" si="410"/>
        <v>0</v>
      </c>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row>
    <row r="90" ht="14.25" customHeight="1">
      <c r="A90" s="1">
        <v>3.0</v>
      </c>
      <c r="B90" s="1">
        <f t="shared" ref="B90:C90" si="411">B89+1</f>
        <v>80</v>
      </c>
      <c r="C90" s="267">
        <f t="shared" si="411"/>
        <v>43545</v>
      </c>
      <c r="D90" s="193">
        <f t="shared" si="15"/>
        <v>11.51337409</v>
      </c>
      <c r="E90" s="193">
        <f>(SUMIFS(Profile!$F$2:$F$17521,Profile!$B$2:$B$17521,$B90,Profile!$C$2:$C$17521,E$8))*$C$6</f>
        <v>0.1578436756</v>
      </c>
      <c r="F90" s="193">
        <f>(SUMIFS(Profile!$F$2:$F$17521,Profile!$B$2:$B$17521,$B90,Profile!$C$2:$C$17521,F$8))*$C$6</f>
        <v>0.1434214108</v>
      </c>
      <c r="G90" s="193">
        <f>(SUMIFS(Profile!$F$2:$F$17521,Profile!$B$2:$B$17521,$B90,Profile!$C$2:$C$17521,G$8))*$C$6</f>
        <v>0.1330053307</v>
      </c>
      <c r="H90" s="193">
        <f>(SUMIFS(Profile!$F$2:$F$17521,Profile!$B$2:$B$17521,$B90,Profile!$C$2:$C$17521,H$8))*$C$6</f>
        <v>0.1273966722</v>
      </c>
      <c r="I90" s="193">
        <f>(SUMIFS(Profile!$F$2:$F$17521,Profile!$B$2:$B$17521,$B90,Profile!$C$2:$C$17521,I$8))*$C$6</f>
        <v>0.1197849213</v>
      </c>
      <c r="J90" s="193">
        <f>(SUMIFS(Profile!$F$2:$F$17521,Profile!$B$2:$B$17521,$B90,Profile!$C$2:$C$17521,J$8))*$C$6</f>
        <v>0.1173812105</v>
      </c>
      <c r="K90" s="193">
        <f>(SUMIFS(Profile!$F$2:$F$17521,Profile!$B$2:$B$17521,$B90,Profile!$C$2:$C$17521,K$8))*$C$6</f>
        <v>0.1181824474</v>
      </c>
      <c r="L90" s="193">
        <f>(SUMIFS(Profile!$F$2:$F$17521,Profile!$B$2:$B$17521,$B90,Profile!$C$2:$C$17521,L$8))*$C$6</f>
        <v>0.1161793551</v>
      </c>
      <c r="M90" s="193">
        <f>(SUMIFS(Profile!$F$2:$F$17521,Profile!$B$2:$B$17521,$B90,Profile!$C$2:$C$17521,M$8))*$C$6</f>
        <v>0.1185830659</v>
      </c>
      <c r="N90" s="193">
        <f>(SUMIFS(Profile!$F$2:$F$17521,Profile!$B$2:$B$17521,$B90,Profile!$C$2:$C$17521,N$8))*$C$6</f>
        <v>0.1241917244</v>
      </c>
      <c r="O90" s="193">
        <f>(SUMIFS(Profile!$F$2:$F$17521,Profile!$B$2:$B$17521,$B90,Profile!$C$2:$C$17521,O$8))*$C$6</f>
        <v>0.1261948168</v>
      </c>
      <c r="P90" s="193">
        <f>(SUMIFS(Profile!$F$2:$F$17521,Profile!$B$2:$B$17521,$B90,Profile!$C$2:$C$17521,P$8))*$C$6</f>
        <v>0.1374121338</v>
      </c>
      <c r="Q90" s="193">
        <f>(SUMIFS(Profile!$F$2:$F$17521,Profile!$B$2:$B$17521,$B90,Profile!$C$2:$C$17521,Q$8))*$C$6</f>
        <v>0.1670579003</v>
      </c>
      <c r="R90" s="193">
        <f>(SUMIFS(Profile!$F$2:$F$17521,Profile!$B$2:$B$17521,$B90,Profile!$C$2:$C$17521,R$8))*$C$6</f>
        <v>0.1983061406</v>
      </c>
      <c r="S90" s="193">
        <f>(SUMIFS(Profile!$F$2:$F$17521,Profile!$B$2:$B$17521,$B90,Profile!$C$2:$C$17521,S$8))*$C$6</f>
        <v>0.2335605656</v>
      </c>
      <c r="T90" s="193">
        <f>(SUMIFS(Profile!$F$2:$F$17521,Profile!$B$2:$B$17521,$B90,Profile!$C$2:$C$17521,T$8))*$C$6</f>
        <v>0.2567964366</v>
      </c>
      <c r="U90" s="193">
        <f>(SUMIFS(Profile!$F$2:$F$17521,Profile!$B$2:$B$17521,$B90,Profile!$C$2:$C$17521,U$8))*$C$6</f>
        <v>0.2624050952</v>
      </c>
      <c r="V90" s="193">
        <f>(SUMIFS(Profile!$F$2:$F$17521,Profile!$B$2:$B$17521,$B90,Profile!$C$2:$C$17521,V$8))*$C$6</f>
        <v>0.2608026213</v>
      </c>
      <c r="W90" s="193">
        <f>(SUMIFS(Profile!$F$2:$F$17521,Profile!$B$2:$B$17521,$B90,Profile!$C$2:$C$17521,W$8))*$C$6</f>
        <v>0.2583989105</v>
      </c>
      <c r="X90" s="193">
        <f>(SUMIFS(Profile!$F$2:$F$17521,Profile!$B$2:$B$17521,$B90,Profile!$C$2:$C$17521,X$8))*$C$6</f>
        <v>0.2559951997</v>
      </c>
      <c r="Y90" s="193">
        <f>(SUMIFS(Profile!$F$2:$F$17521,Profile!$B$2:$B$17521,$B90,Profile!$C$2:$C$17521,Y$8))*$C$6</f>
        <v>0.2495853042</v>
      </c>
      <c r="Z90" s="193">
        <f>(SUMIFS(Profile!$F$2:$F$17521,Profile!$B$2:$B$17521,$B90,Profile!$C$2:$C$17521,Z$8))*$C$6</f>
        <v>0.2475822119</v>
      </c>
      <c r="AA90" s="193">
        <f>(SUMIFS(Profile!$F$2:$F$17521,Profile!$B$2:$B$17521,$B90,Profile!$C$2:$C$17521,AA$8))*$C$6</f>
        <v>0.240771698</v>
      </c>
      <c r="AB90" s="193">
        <f>(SUMIFS(Profile!$F$2:$F$17521,Profile!$B$2:$B$17521,$B90,Profile!$C$2:$C$17521,AB$8))*$C$6</f>
        <v>0.2411723165</v>
      </c>
      <c r="AC90" s="193">
        <f>(SUMIFS(Profile!$F$2:$F$17521,Profile!$B$2:$B$17521,$B90,Profile!$C$2:$C$17521,AC$8))*$C$6</f>
        <v>0.2471815935</v>
      </c>
      <c r="AD90" s="193">
        <f>(SUMIFS(Profile!$F$2:$F$17521,Profile!$B$2:$B$17521,$B90,Profile!$C$2:$C$17521,AD$8))*$C$6</f>
        <v>0.2483834488</v>
      </c>
      <c r="AE90" s="193">
        <f>(SUMIFS(Profile!$F$2:$F$17521,Profile!$B$2:$B$17521,$B90,Profile!$C$2:$C$17521,AE$8))*$C$6</f>
        <v>0.240771698</v>
      </c>
      <c r="AF90" s="193">
        <f>(SUMIFS(Profile!$F$2:$F$17521,Profile!$B$2:$B$17521,$B90,Profile!$C$2:$C$17521,AF$8))*$C$6</f>
        <v>0.2375667503</v>
      </c>
      <c r="AG90" s="193">
        <f>(SUMIFS(Profile!$F$2:$F$17521,Profile!$B$2:$B$17521,$B90,Profile!$C$2:$C$17521,AG$8))*$C$6</f>
        <v>0.2331599471</v>
      </c>
      <c r="AH90" s="193">
        <f>(SUMIFS(Profile!$F$2:$F$17521,Profile!$B$2:$B$17521,$B90,Profile!$C$2:$C$17521,AH$8))*$C$6</f>
        <v>0.2367655133</v>
      </c>
      <c r="AI90" s="193">
        <f>(SUMIFS(Profile!$F$2:$F$17521,Profile!$B$2:$B$17521,$B90,Profile!$C$2:$C$17521,AI$8))*$C$6</f>
        <v>0.240771698</v>
      </c>
      <c r="AJ90" s="193">
        <f>(SUMIFS(Profile!$F$2:$F$17521,Profile!$B$2:$B$17521,$B90,Profile!$C$2:$C$17521,AJ$8))*$C$6</f>
        <v>0.2592001474</v>
      </c>
      <c r="AK90" s="193">
        <f>(SUMIFS(Profile!$F$2:$F$17521,Profile!$B$2:$B$17521,$B90,Profile!$C$2:$C$17521,AK$8))*$C$6</f>
        <v>0.276026123</v>
      </c>
      <c r="AL90" s="193">
        <f>(SUMIFS(Profile!$F$2:$F$17521,Profile!$B$2:$B$17521,$B90,Profile!$C$2:$C$17521,AL$8))*$C$6</f>
        <v>0.2996626125</v>
      </c>
      <c r="AM90" s="193">
        <f>(SUMIFS(Profile!$F$2:$F$17521,Profile!$B$2:$B$17521,$B90,Profile!$C$2:$C$17521,AM$8))*$C$6</f>
        <v>0.3365195113</v>
      </c>
      <c r="AN90" s="193">
        <f>(SUMIFS(Profile!$F$2:$F$17521,Profile!$B$2:$B$17521,$B90,Profile!$C$2:$C$17521,AN$8))*$C$6</f>
        <v>0.3589541454</v>
      </c>
      <c r="AO90" s="193">
        <f>(SUMIFS(Profile!$F$2:$F$17521,Profile!$B$2:$B$17521,$B90,Profile!$C$2:$C$17521,AO$8))*$C$6</f>
        <v>0.3910036227</v>
      </c>
      <c r="AP90" s="193">
        <f>(SUMIFS(Profile!$F$2:$F$17521,Profile!$B$2:$B$17521,$B90,Profile!$C$2:$C$17521,AP$8))*$C$6</f>
        <v>0.4046246505</v>
      </c>
      <c r="AQ90" s="193">
        <f>(SUMIFS(Profile!$F$2:$F$17521,Profile!$B$2:$B$17521,$B90,Profile!$C$2:$C$17521,AQ$8))*$C$6</f>
        <v>0.393006715</v>
      </c>
      <c r="AR90" s="193">
        <f>(SUMIFS(Profile!$F$2:$F$17521,Profile!$B$2:$B$17521,$B90,Profile!$C$2:$C$17521,AR$8))*$C$6</f>
        <v>0.3793856872</v>
      </c>
      <c r="AS90" s="193">
        <f>(SUMIFS(Profile!$F$2:$F$17521,Profile!$B$2:$B$17521,$B90,Profile!$C$2:$C$17521,AS$8))*$C$6</f>
        <v>0.3649634224</v>
      </c>
      <c r="AT90" s="193">
        <f>(SUMIFS(Profile!$F$2:$F$17521,Profile!$B$2:$B$17521,$B90,Profile!$C$2:$C$17521,AT$8))*$C$6</f>
        <v>0.3533454869</v>
      </c>
      <c r="AU90" s="193">
        <f>(SUMIFS(Profile!$F$2:$F$17521,Profile!$B$2:$B$17521,$B90,Profile!$C$2:$C$17521,AU$8))*$C$6</f>
        <v>0.3413269329</v>
      </c>
      <c r="AV90" s="193">
        <f>(SUMIFS(Profile!$F$2:$F$17521,Profile!$B$2:$B$17521,$B90,Profile!$C$2:$C$17521,AV$8))*$C$6</f>
        <v>0.317289825</v>
      </c>
      <c r="AW90" s="193">
        <f>(SUMIFS(Profile!$F$2:$F$17521,Profile!$B$2:$B$17521,$B90,Profile!$C$2:$C$17521,AW$8))*$C$6</f>
        <v>0.2936533355</v>
      </c>
      <c r="AX90" s="193">
        <f>(SUMIFS(Profile!$F$2:$F$17521,Profile!$B$2:$B$17521,$B90,Profile!$C$2:$C$17521,AX$8))*$C$6</f>
        <v>0.2555945812</v>
      </c>
      <c r="AY90" s="193">
        <f>(SUMIFS(Profile!$F$2:$F$17521,Profile!$B$2:$B$17521,$B90,Profile!$C$2:$C$17521,AY$8))*$C$6</f>
        <v>0.2151321162</v>
      </c>
      <c r="AZ90" s="193">
        <f>(SUMIFS(Profile!$F$2:$F$17521,Profile!$B$2:$B$17521,$B90,Profile!$C$2:$C$17521,AZ$8))*$C$6</f>
        <v>0.1770733619</v>
      </c>
      <c r="BA90" s="193">
        <f t="shared" si="16"/>
        <v>5.521999602</v>
      </c>
      <c r="BB90" s="193">
        <f>(SUMIFS(Profile!$E$2:$E$17521,Profile!$B$2:$B$17521,$B90,Profile!$C$2:$C$17521,BB$8))*$C$9</f>
        <v>0</v>
      </c>
      <c r="BC90" s="193">
        <f>(SUMIFS(Profile!$E$2:$E$17521,Profile!$B$2:$B$17521,$B90,Profile!$C$2:$C$17521,BC$8))*$C$9</f>
        <v>0</v>
      </c>
      <c r="BD90" s="193">
        <f>(SUMIFS(Profile!$E$2:$E$17521,Profile!$B$2:$B$17521,$B90,Profile!$C$2:$C$17521,BD$8))*$C$9</f>
        <v>0</v>
      </c>
      <c r="BE90" s="193">
        <f>(SUMIFS(Profile!$E$2:$E$17521,Profile!$B$2:$B$17521,$B90,Profile!$C$2:$C$17521,BE$8))*$C$9</f>
        <v>0</v>
      </c>
      <c r="BF90" s="193">
        <f>(SUMIFS(Profile!$E$2:$E$17521,Profile!$B$2:$B$17521,$B90,Profile!$C$2:$C$17521,BF$8))*$C$9</f>
        <v>0</v>
      </c>
      <c r="BG90" s="193">
        <f>(SUMIFS(Profile!$E$2:$E$17521,Profile!$B$2:$B$17521,$B90,Profile!$C$2:$C$17521,BG$8))*$C$9</f>
        <v>0</v>
      </c>
      <c r="BH90" s="193">
        <f>(SUMIFS(Profile!$E$2:$E$17521,Profile!$B$2:$B$17521,$B90,Profile!$C$2:$C$17521,BH$8))*$C$9</f>
        <v>0</v>
      </c>
      <c r="BI90" s="193">
        <f>(SUMIFS(Profile!$E$2:$E$17521,Profile!$B$2:$B$17521,$B90,Profile!$C$2:$C$17521,BI$8))*$C$9</f>
        <v>0</v>
      </c>
      <c r="BJ90" s="193">
        <f>(SUMIFS(Profile!$E$2:$E$17521,Profile!$B$2:$B$17521,$B90,Profile!$C$2:$C$17521,BJ$8))*$C$9</f>
        <v>0</v>
      </c>
      <c r="BK90" s="193">
        <f>(SUMIFS(Profile!$E$2:$E$17521,Profile!$B$2:$B$17521,$B90,Profile!$C$2:$C$17521,BK$8))*$C$9</f>
        <v>0.00005321360111</v>
      </c>
      <c r="BL90" s="193">
        <f>(SUMIFS(Profile!$E$2:$E$17521,Profile!$B$2:$B$17521,$B90,Profile!$C$2:$C$17521,BL$8))*$C$9</f>
        <v>0.0005985723858</v>
      </c>
      <c r="BM90" s="193">
        <f>(SUMIFS(Profile!$E$2:$E$17521,Profile!$B$2:$B$17521,$B90,Profile!$C$2:$C$17521,BM$8))*$C$9</f>
        <v>0.002157569645</v>
      </c>
      <c r="BN90" s="193">
        <f>(SUMIFS(Profile!$E$2:$E$17521,Profile!$B$2:$B$17521,$B90,Profile!$C$2:$C$17521,BN$8))*$C$9</f>
        <v>0.007399498505</v>
      </c>
      <c r="BO90" s="193">
        <f>(SUMIFS(Profile!$E$2:$E$17521,Profile!$B$2:$B$17521,$B90,Profile!$C$2:$C$17521,BO$8))*$C$9</f>
        <v>0.01537752732</v>
      </c>
      <c r="BP90" s="193">
        <f>(SUMIFS(Profile!$E$2:$E$17521,Profile!$B$2:$B$17521,$B90,Profile!$C$2:$C$17521,BP$8))*$C$9</f>
        <v>0.04487355001</v>
      </c>
      <c r="BQ90" s="193">
        <f>(SUMIFS(Profile!$E$2:$E$17521,Profile!$B$2:$B$17521,$B90,Profile!$C$2:$C$17521,BQ$8))*$C$9</f>
        <v>0.08308884414</v>
      </c>
      <c r="BR90" s="193">
        <f>(SUMIFS(Profile!$E$2:$E$17521,Profile!$B$2:$B$17521,$B90,Profile!$C$2:$C$17521,BR$8))*$C$9</f>
        <v>0.1283386764</v>
      </c>
      <c r="BS90" s="193">
        <f>(SUMIFS(Profile!$E$2:$E$17521,Profile!$B$2:$B$17521,$B90,Profile!$C$2:$C$17521,BS$8))*$C$9</f>
        <v>0.1766442014</v>
      </c>
      <c r="BT90" s="193">
        <f>(SUMIFS(Profile!$E$2:$E$17521,Profile!$B$2:$B$17521,$B90,Profile!$C$2:$C$17521,BT$8))*$C$9</f>
        <v>0.2160185817</v>
      </c>
      <c r="BU90" s="193">
        <f>(SUMIFS(Profile!$E$2:$E$17521,Profile!$B$2:$B$17521,$B90,Profile!$C$2:$C$17521,BU$8))*$C$9</f>
        <v>0.2473157295</v>
      </c>
      <c r="BV90" s="193">
        <f>(SUMIFS(Profile!$E$2:$E$17521,Profile!$B$2:$B$17521,$B90,Profile!$C$2:$C$17521,BV$8))*$C$9</f>
        <v>0.27603906</v>
      </c>
      <c r="BW90" s="193">
        <f>(SUMIFS(Profile!$E$2:$E$17521,Profile!$B$2:$B$17521,$B90,Profile!$C$2:$C$17521,BW$8))*$C$9</f>
        <v>0.3040084684</v>
      </c>
      <c r="BX90" s="193">
        <f>(SUMIFS(Profile!$E$2:$E$17521,Profile!$B$2:$B$17521,$B90,Profile!$C$2:$C$17521,BX$8))*$C$9</f>
        <v>0.3394194258</v>
      </c>
      <c r="BY90" s="193">
        <f>(SUMIFS(Profile!$E$2:$E$17521,Profile!$B$2:$B$17521,$B90,Profile!$C$2:$C$17521,BY$8))*$C$9</f>
        <v>0.3530798481</v>
      </c>
      <c r="BZ90" s="193">
        <f>(SUMIFS(Profile!$E$2:$E$17521,Profile!$B$2:$B$17521,$B90,Profile!$C$2:$C$17521,BZ$8))*$C$9</f>
        <v>0.433650914</v>
      </c>
      <c r="CA90" s="193">
        <f>(SUMIFS(Profile!$E$2:$E$17521,Profile!$B$2:$B$17521,$B90,Profile!$C$2:$C$17521,CA$8))*$C$9</f>
        <v>0.4490805808</v>
      </c>
      <c r="CB90" s="193">
        <f>(SUMIFS(Profile!$E$2:$E$17521,Profile!$B$2:$B$17521,$B90,Profile!$C$2:$C$17521,CB$8))*$C$9</f>
        <v>0.3523154273</v>
      </c>
      <c r="CC90" s="193">
        <f>(SUMIFS(Profile!$E$2:$E$17521,Profile!$B$2:$B$17521,$B90,Profile!$C$2:$C$17521,CC$8))*$C$9</f>
        <v>0.3242364723</v>
      </c>
      <c r="CD90" s="193">
        <f>(SUMIFS(Profile!$E$2:$E$17521,Profile!$B$2:$B$17521,$B90,Profile!$C$2:$C$17521,CD$8))*$C$9</f>
        <v>0.3291291682</v>
      </c>
      <c r="CE90" s="193">
        <f>(SUMIFS(Profile!$E$2:$E$17521,Profile!$B$2:$B$17521,$B90,Profile!$C$2:$C$17521,CE$8))*$C$9</f>
        <v>0.3122658594</v>
      </c>
      <c r="CF90" s="193">
        <f>(SUMIFS(Profile!$E$2:$E$17521,Profile!$B$2:$B$17521,$B90,Profile!$C$2:$C$17521,CF$8))*$C$9</f>
        <v>0.289234686</v>
      </c>
      <c r="CG90" s="193">
        <f>(SUMIFS(Profile!$E$2:$E$17521,Profile!$B$2:$B$17521,$B90,Profile!$C$2:$C$17521,CG$8))*$C$9</f>
        <v>0.2568439609</v>
      </c>
      <c r="CH90" s="193">
        <f>(SUMIFS(Profile!$E$2:$E$17521,Profile!$B$2:$B$17521,$B90,Profile!$C$2:$C$17521,CH$8))*$C$9</f>
        <v>0.2147616105</v>
      </c>
      <c r="CI90" s="193">
        <f>(SUMIFS(Profile!$E$2:$E$17521,Profile!$B$2:$B$17521,$B90,Profile!$C$2:$C$17521,CI$8))*$C$9</f>
        <v>0.1578475233</v>
      </c>
      <c r="CJ90" s="193">
        <f>(SUMIFS(Profile!$E$2:$E$17521,Profile!$B$2:$B$17521,$B90,Profile!$C$2:$C$17521,CJ$8))*$C$9</f>
        <v>0.1059737957</v>
      </c>
      <c r="CK90" s="193">
        <f>(SUMIFS(Profile!$E$2:$E$17521,Profile!$B$2:$B$17521,$B90,Profile!$C$2:$C$17521,CK$8))*$C$9</f>
        <v>0.06371402227</v>
      </c>
      <c r="CL90" s="193">
        <f>(SUMIFS(Profile!$E$2:$E$17521,Profile!$B$2:$B$17521,$B90,Profile!$C$2:$C$17521,CL$8))*$C$9</f>
        <v>0.02882495836</v>
      </c>
      <c r="CM90" s="193">
        <f>(SUMIFS(Profile!$E$2:$E$17521,Profile!$B$2:$B$17521,$B90,Profile!$C$2:$C$17521,CM$8))*$C$9</f>
        <v>0.005892680683</v>
      </c>
      <c r="CN90" s="193">
        <f>(SUMIFS(Profile!$E$2:$E$17521,Profile!$B$2:$B$17521,$B90,Profile!$C$2:$C$17521,CN$8))*$C$9</f>
        <v>0.002619237948</v>
      </c>
      <c r="CO90" s="193">
        <f>(SUMIFS(Profile!$E$2:$E$17521,Profile!$B$2:$B$17521,$B90,Profile!$C$2:$C$17521,CO$8))*$C$9</f>
        <v>0.0009855803939</v>
      </c>
      <c r="CP90" s="193">
        <f>(SUMIFS(Profile!$E$2:$E$17521,Profile!$B$2:$B$17521,$B90,Profile!$C$2:$C$17521,CP$8))*$C$9</f>
        <v>0.0002036629643</v>
      </c>
      <c r="CQ90" s="193">
        <f>(SUMIFS(Profile!$E$2:$E$17521,Profile!$B$2:$B$17521,$B90,Profile!$C$2:$C$17521,CQ$8))*$C$9</f>
        <v>0.00000669402914</v>
      </c>
      <c r="CR90" s="193">
        <f>(SUMIFS(Profile!$E$2:$E$17521,Profile!$B$2:$B$17521,$B90,Profile!$C$2:$C$17521,CR$8))*$C$9</f>
        <v>0</v>
      </c>
      <c r="CS90" s="193">
        <f>(SUMIFS(Profile!$E$2:$E$17521,Profile!$B$2:$B$17521,$B90,Profile!$C$2:$C$17521,CS$8))*$C$9</f>
        <v>0</v>
      </c>
      <c r="CT90" s="193">
        <f>(SUMIFS(Profile!$E$2:$E$17521,Profile!$B$2:$B$17521,$B90,Profile!$C$2:$C$17521,CT$8))*$C$9</f>
        <v>0</v>
      </c>
      <c r="CU90" s="193">
        <f>(SUMIFS(Profile!$E$2:$E$17521,Profile!$B$2:$B$17521,$B90,Profile!$C$2:$C$17521,CU$8))*$C$9</f>
        <v>0</v>
      </c>
      <c r="CV90" s="193">
        <f>(SUMIFS(Profile!$E$2:$E$17521,Profile!$B$2:$B$17521,$B90,Profile!$C$2:$C$17521,CV$8))*$C$9</f>
        <v>0</v>
      </c>
      <c r="CW90" s="193">
        <f>(SUMIFS(Profile!$E$2:$E$17521,Profile!$B$2:$B$17521,$B90,Profile!$C$2:$C$17521,CW$8))*$C$9</f>
        <v>0</v>
      </c>
      <c r="CX90" s="193">
        <f t="shared" si="17"/>
        <v>1.098747731</v>
      </c>
      <c r="CY90" s="193">
        <f t="shared" ref="CY90:ET90" si="412">MAX(BB90-E90,0)</f>
        <v>0</v>
      </c>
      <c r="CZ90" s="193">
        <f t="shared" si="412"/>
        <v>0</v>
      </c>
      <c r="DA90" s="193">
        <f t="shared" si="412"/>
        <v>0</v>
      </c>
      <c r="DB90" s="193">
        <f t="shared" si="412"/>
        <v>0</v>
      </c>
      <c r="DC90" s="193">
        <f t="shared" si="412"/>
        <v>0</v>
      </c>
      <c r="DD90" s="193">
        <f t="shared" si="412"/>
        <v>0</v>
      </c>
      <c r="DE90" s="193">
        <f t="shared" si="412"/>
        <v>0</v>
      </c>
      <c r="DF90" s="193">
        <f t="shared" si="412"/>
        <v>0</v>
      </c>
      <c r="DG90" s="193">
        <f t="shared" si="412"/>
        <v>0</v>
      </c>
      <c r="DH90" s="193">
        <f t="shared" si="412"/>
        <v>0</v>
      </c>
      <c r="DI90" s="193">
        <f t="shared" si="412"/>
        <v>0</v>
      </c>
      <c r="DJ90" s="193">
        <f t="shared" si="412"/>
        <v>0</v>
      </c>
      <c r="DK90" s="193">
        <f t="shared" si="412"/>
        <v>0</v>
      </c>
      <c r="DL90" s="193">
        <f t="shared" si="412"/>
        <v>0</v>
      </c>
      <c r="DM90" s="193">
        <f t="shared" si="412"/>
        <v>0</v>
      </c>
      <c r="DN90" s="193">
        <f t="shared" si="412"/>
        <v>0</v>
      </c>
      <c r="DO90" s="193">
        <f t="shared" si="412"/>
        <v>0</v>
      </c>
      <c r="DP90" s="193">
        <f t="shared" si="412"/>
        <v>0</v>
      </c>
      <c r="DQ90" s="193">
        <f t="shared" si="412"/>
        <v>0</v>
      </c>
      <c r="DR90" s="193">
        <f t="shared" si="412"/>
        <v>0</v>
      </c>
      <c r="DS90" s="193">
        <f t="shared" si="412"/>
        <v>0.0264537558</v>
      </c>
      <c r="DT90" s="193">
        <f t="shared" si="412"/>
        <v>0.05642625651</v>
      </c>
      <c r="DU90" s="193">
        <f t="shared" si="412"/>
        <v>0.09864772776</v>
      </c>
      <c r="DV90" s="193">
        <f t="shared" si="412"/>
        <v>0.1119075316</v>
      </c>
      <c r="DW90" s="193">
        <f t="shared" si="412"/>
        <v>0.1864693205</v>
      </c>
      <c r="DX90" s="193">
        <f t="shared" si="412"/>
        <v>0.2006971319</v>
      </c>
      <c r="DY90" s="193">
        <f t="shared" si="412"/>
        <v>0.1115437293</v>
      </c>
      <c r="DZ90" s="193">
        <f t="shared" si="412"/>
        <v>0.08666972201</v>
      </c>
      <c r="EA90" s="193">
        <f t="shared" si="412"/>
        <v>0.09596922108</v>
      </c>
      <c r="EB90" s="193">
        <f t="shared" si="412"/>
        <v>0.07550034602</v>
      </c>
      <c r="EC90" s="193">
        <f t="shared" si="412"/>
        <v>0.048462988</v>
      </c>
      <c r="ED90" s="193">
        <f t="shared" si="412"/>
        <v>0</v>
      </c>
      <c r="EE90" s="193">
        <f t="shared" si="412"/>
        <v>0</v>
      </c>
      <c r="EF90" s="193">
        <f t="shared" si="412"/>
        <v>0</v>
      </c>
      <c r="EG90" s="193">
        <f t="shared" si="412"/>
        <v>0</v>
      </c>
      <c r="EH90" s="193">
        <f t="shared" si="412"/>
        <v>0</v>
      </c>
      <c r="EI90" s="193">
        <f t="shared" si="412"/>
        <v>0</v>
      </c>
      <c r="EJ90" s="193">
        <f t="shared" si="412"/>
        <v>0</v>
      </c>
      <c r="EK90" s="193">
        <f t="shared" si="412"/>
        <v>0</v>
      </c>
      <c r="EL90" s="193">
        <f t="shared" si="412"/>
        <v>0</v>
      </c>
      <c r="EM90" s="193">
        <f t="shared" si="412"/>
        <v>0</v>
      </c>
      <c r="EN90" s="193">
        <f t="shared" si="412"/>
        <v>0</v>
      </c>
      <c r="EO90" s="193">
        <f t="shared" si="412"/>
        <v>0</v>
      </c>
      <c r="EP90" s="193">
        <f t="shared" si="412"/>
        <v>0</v>
      </c>
      <c r="EQ90" s="193">
        <f t="shared" si="412"/>
        <v>0</v>
      </c>
      <c r="ER90" s="193">
        <f t="shared" si="412"/>
        <v>0</v>
      </c>
      <c r="ES90" s="193">
        <f t="shared" si="412"/>
        <v>0</v>
      </c>
      <c r="ET90" s="193">
        <f t="shared" si="412"/>
        <v>0</v>
      </c>
      <c r="EU90" s="193">
        <f t="shared" si="19"/>
        <v>4.423251871</v>
      </c>
      <c r="EV90" s="193">
        <f t="shared" ref="EV90:GQ90" si="413">BB90-CY90</f>
        <v>0</v>
      </c>
      <c r="EW90" s="193">
        <f t="shared" si="413"/>
        <v>0</v>
      </c>
      <c r="EX90" s="193">
        <f t="shared" si="413"/>
        <v>0</v>
      </c>
      <c r="EY90" s="193">
        <f t="shared" si="413"/>
        <v>0</v>
      </c>
      <c r="EZ90" s="193">
        <f t="shared" si="413"/>
        <v>0</v>
      </c>
      <c r="FA90" s="193">
        <f t="shared" si="413"/>
        <v>0</v>
      </c>
      <c r="FB90" s="193">
        <f t="shared" si="413"/>
        <v>0</v>
      </c>
      <c r="FC90" s="193">
        <f t="shared" si="413"/>
        <v>0</v>
      </c>
      <c r="FD90" s="193">
        <f t="shared" si="413"/>
        <v>0</v>
      </c>
      <c r="FE90" s="193">
        <f t="shared" si="413"/>
        <v>0.00005321360111</v>
      </c>
      <c r="FF90" s="193">
        <f t="shared" si="413"/>
        <v>0.0005985723858</v>
      </c>
      <c r="FG90" s="193">
        <f t="shared" si="413"/>
        <v>0.002157569645</v>
      </c>
      <c r="FH90" s="193">
        <f t="shared" si="413"/>
        <v>0.007399498505</v>
      </c>
      <c r="FI90" s="193">
        <f t="shared" si="413"/>
        <v>0.01537752732</v>
      </c>
      <c r="FJ90" s="193">
        <f t="shared" si="413"/>
        <v>0.04487355001</v>
      </c>
      <c r="FK90" s="193">
        <f t="shared" si="413"/>
        <v>0.08308884414</v>
      </c>
      <c r="FL90" s="193">
        <f t="shared" si="413"/>
        <v>0.1283386764</v>
      </c>
      <c r="FM90" s="193">
        <f t="shared" si="413"/>
        <v>0.1766442014</v>
      </c>
      <c r="FN90" s="193">
        <f t="shared" si="413"/>
        <v>0.2160185817</v>
      </c>
      <c r="FO90" s="193">
        <f t="shared" si="413"/>
        <v>0.2473157295</v>
      </c>
      <c r="FP90" s="193">
        <f t="shared" si="413"/>
        <v>0.2495853042</v>
      </c>
      <c r="FQ90" s="193">
        <f t="shared" si="413"/>
        <v>0.2475822119</v>
      </c>
      <c r="FR90" s="193">
        <f t="shared" si="413"/>
        <v>0.240771698</v>
      </c>
      <c r="FS90" s="193">
        <f t="shared" si="413"/>
        <v>0.2411723165</v>
      </c>
      <c r="FT90" s="193">
        <f t="shared" si="413"/>
        <v>0.2471815935</v>
      </c>
      <c r="FU90" s="193">
        <f t="shared" si="413"/>
        <v>0.2483834488</v>
      </c>
      <c r="FV90" s="193">
        <f t="shared" si="413"/>
        <v>0.240771698</v>
      </c>
      <c r="FW90" s="193">
        <f t="shared" si="413"/>
        <v>0.2375667503</v>
      </c>
      <c r="FX90" s="193">
        <f t="shared" si="413"/>
        <v>0.2331599471</v>
      </c>
      <c r="FY90" s="193">
        <f t="shared" si="413"/>
        <v>0.2367655133</v>
      </c>
      <c r="FZ90" s="193">
        <f t="shared" si="413"/>
        <v>0.240771698</v>
      </c>
      <c r="GA90" s="193">
        <f t="shared" si="413"/>
        <v>0.2568439609</v>
      </c>
      <c r="GB90" s="193">
        <f t="shared" si="413"/>
        <v>0.2147616105</v>
      </c>
      <c r="GC90" s="193">
        <f t="shared" si="413"/>
        <v>0.1578475233</v>
      </c>
      <c r="GD90" s="193">
        <f t="shared" si="413"/>
        <v>0.1059737957</v>
      </c>
      <c r="GE90" s="193">
        <f t="shared" si="413"/>
        <v>0.06371402227</v>
      </c>
      <c r="GF90" s="193">
        <f t="shared" si="413"/>
        <v>0.02882495836</v>
      </c>
      <c r="GG90" s="193">
        <f t="shared" si="413"/>
        <v>0.005892680683</v>
      </c>
      <c r="GH90" s="193">
        <f t="shared" si="413"/>
        <v>0.002619237948</v>
      </c>
      <c r="GI90" s="193">
        <f t="shared" si="413"/>
        <v>0.0009855803939</v>
      </c>
      <c r="GJ90" s="193">
        <f t="shared" si="413"/>
        <v>0.0002036629643</v>
      </c>
      <c r="GK90" s="193">
        <f t="shared" si="413"/>
        <v>0.00000669402914</v>
      </c>
      <c r="GL90" s="193">
        <f t="shared" si="413"/>
        <v>0</v>
      </c>
      <c r="GM90" s="193">
        <f t="shared" si="413"/>
        <v>0</v>
      </c>
      <c r="GN90" s="193">
        <f t="shared" si="413"/>
        <v>0</v>
      </c>
      <c r="GO90" s="193">
        <f t="shared" si="413"/>
        <v>0</v>
      </c>
      <c r="GP90" s="193">
        <f t="shared" si="413"/>
        <v>0</v>
      </c>
      <c r="GQ90" s="193">
        <f t="shared" si="413"/>
        <v>0</v>
      </c>
      <c r="GR90" s="193">
        <f t="shared" si="21"/>
        <v>7.09012222</v>
      </c>
      <c r="GS90" s="193">
        <f t="shared" ref="GS90:IN90" si="414">E90-EV90</f>
        <v>0.1578436756</v>
      </c>
      <c r="GT90" s="193">
        <f t="shared" si="414"/>
        <v>0.1434214108</v>
      </c>
      <c r="GU90" s="193">
        <f t="shared" si="414"/>
        <v>0.1330053307</v>
      </c>
      <c r="GV90" s="193">
        <f t="shared" si="414"/>
        <v>0.1273966722</v>
      </c>
      <c r="GW90" s="193">
        <f t="shared" si="414"/>
        <v>0.1197849213</v>
      </c>
      <c r="GX90" s="193">
        <f t="shared" si="414"/>
        <v>0.1173812105</v>
      </c>
      <c r="GY90" s="193">
        <f t="shared" si="414"/>
        <v>0.1181824474</v>
      </c>
      <c r="GZ90" s="193">
        <f t="shared" si="414"/>
        <v>0.1161793551</v>
      </c>
      <c r="HA90" s="193">
        <f t="shared" si="414"/>
        <v>0.1185830659</v>
      </c>
      <c r="HB90" s="193">
        <f t="shared" si="414"/>
        <v>0.1241385108</v>
      </c>
      <c r="HC90" s="193">
        <f t="shared" si="414"/>
        <v>0.1255962444</v>
      </c>
      <c r="HD90" s="193">
        <f t="shared" si="414"/>
        <v>0.1352545642</v>
      </c>
      <c r="HE90" s="193">
        <f t="shared" si="414"/>
        <v>0.1596584018</v>
      </c>
      <c r="HF90" s="193">
        <f t="shared" si="414"/>
        <v>0.1829286133</v>
      </c>
      <c r="HG90" s="193">
        <f t="shared" si="414"/>
        <v>0.1886870156</v>
      </c>
      <c r="HH90" s="193">
        <f t="shared" si="414"/>
        <v>0.1737075925</v>
      </c>
      <c r="HI90" s="193">
        <f t="shared" si="414"/>
        <v>0.1340664188</v>
      </c>
      <c r="HJ90" s="193">
        <f t="shared" si="414"/>
        <v>0.08415841987</v>
      </c>
      <c r="HK90" s="193">
        <f t="shared" si="414"/>
        <v>0.04238032881</v>
      </c>
      <c r="HL90" s="193">
        <f t="shared" si="414"/>
        <v>0.00867947018</v>
      </c>
      <c r="HM90" s="193">
        <f t="shared" si="414"/>
        <v>0</v>
      </c>
      <c r="HN90" s="193">
        <f t="shared" si="414"/>
        <v>0</v>
      </c>
      <c r="HO90" s="193">
        <f t="shared" si="414"/>
        <v>0</v>
      </c>
      <c r="HP90" s="193">
        <f t="shared" si="414"/>
        <v>0</v>
      </c>
      <c r="HQ90" s="193">
        <f t="shared" si="414"/>
        <v>0</v>
      </c>
      <c r="HR90" s="193">
        <f t="shared" si="414"/>
        <v>0</v>
      </c>
      <c r="HS90" s="193">
        <f t="shared" si="414"/>
        <v>0</v>
      </c>
      <c r="HT90" s="193">
        <f t="shared" si="414"/>
        <v>0</v>
      </c>
      <c r="HU90" s="193">
        <f t="shared" si="414"/>
        <v>0</v>
      </c>
      <c r="HV90" s="193">
        <f t="shared" si="414"/>
        <v>0</v>
      </c>
      <c r="HW90" s="193">
        <f t="shared" si="414"/>
        <v>0</v>
      </c>
      <c r="HX90" s="193">
        <f t="shared" si="414"/>
        <v>0.002356186577</v>
      </c>
      <c r="HY90" s="193">
        <f t="shared" si="414"/>
        <v>0.06126451251</v>
      </c>
      <c r="HZ90" s="193">
        <f t="shared" si="414"/>
        <v>0.1418150892</v>
      </c>
      <c r="IA90" s="193">
        <f t="shared" si="414"/>
        <v>0.2305457157</v>
      </c>
      <c r="IB90" s="193">
        <f t="shared" si="414"/>
        <v>0.2952401232</v>
      </c>
      <c r="IC90" s="193">
        <f t="shared" si="414"/>
        <v>0.3621786643</v>
      </c>
      <c r="ID90" s="193">
        <f t="shared" si="414"/>
        <v>0.3987319699</v>
      </c>
      <c r="IE90" s="193">
        <f t="shared" si="414"/>
        <v>0.3903874771</v>
      </c>
      <c r="IF90" s="193">
        <f t="shared" si="414"/>
        <v>0.3784001068</v>
      </c>
      <c r="IG90" s="193">
        <f t="shared" si="414"/>
        <v>0.3647597595</v>
      </c>
      <c r="IH90" s="193">
        <f t="shared" si="414"/>
        <v>0.3533387929</v>
      </c>
      <c r="II90" s="193">
        <f t="shared" si="414"/>
        <v>0.3413269329</v>
      </c>
      <c r="IJ90" s="193">
        <f t="shared" si="414"/>
        <v>0.317289825</v>
      </c>
      <c r="IK90" s="193">
        <f t="shared" si="414"/>
        <v>0.2936533355</v>
      </c>
      <c r="IL90" s="193">
        <f t="shared" si="414"/>
        <v>0.2555945812</v>
      </c>
      <c r="IM90" s="193">
        <f t="shared" si="414"/>
        <v>0.2151321162</v>
      </c>
      <c r="IN90" s="193">
        <f t="shared" si="414"/>
        <v>0.1770733619</v>
      </c>
      <c r="IO90" s="193">
        <f t="shared" si="23"/>
        <v>1.098747731</v>
      </c>
      <c r="IP90" s="193">
        <f t="shared" si="29"/>
        <v>0</v>
      </c>
      <c r="IQ90" s="193">
        <f t="shared" ref="IQ90:KK90" si="415">MAX((MIN(CZ90+IP90,$IO$7))-GT90,0)</f>
        <v>0</v>
      </c>
      <c r="IR90" s="193">
        <f t="shared" si="415"/>
        <v>0</v>
      </c>
      <c r="IS90" s="193">
        <f t="shared" si="415"/>
        <v>0</v>
      </c>
      <c r="IT90" s="193">
        <f t="shared" si="415"/>
        <v>0</v>
      </c>
      <c r="IU90" s="193">
        <f t="shared" si="415"/>
        <v>0</v>
      </c>
      <c r="IV90" s="193">
        <f t="shared" si="415"/>
        <v>0</v>
      </c>
      <c r="IW90" s="193">
        <f t="shared" si="415"/>
        <v>0</v>
      </c>
      <c r="IX90" s="193">
        <f t="shared" si="415"/>
        <v>0</v>
      </c>
      <c r="IY90" s="193">
        <f t="shared" si="415"/>
        <v>0</v>
      </c>
      <c r="IZ90" s="193">
        <f t="shared" si="415"/>
        <v>0</v>
      </c>
      <c r="JA90" s="193">
        <f t="shared" si="415"/>
        <v>0</v>
      </c>
      <c r="JB90" s="193">
        <f t="shared" si="415"/>
        <v>0</v>
      </c>
      <c r="JC90" s="193">
        <f t="shared" si="415"/>
        <v>0</v>
      </c>
      <c r="JD90" s="193">
        <f t="shared" si="415"/>
        <v>0</v>
      </c>
      <c r="JE90" s="193">
        <f t="shared" si="415"/>
        <v>0</v>
      </c>
      <c r="JF90" s="193">
        <f t="shared" si="415"/>
        <v>0</v>
      </c>
      <c r="JG90" s="193">
        <f t="shared" si="415"/>
        <v>0</v>
      </c>
      <c r="JH90" s="193">
        <f t="shared" si="415"/>
        <v>0</v>
      </c>
      <c r="JI90" s="193">
        <f t="shared" si="415"/>
        <v>0</v>
      </c>
      <c r="JJ90" s="193">
        <f t="shared" si="415"/>
        <v>0.0264537558</v>
      </c>
      <c r="JK90" s="193">
        <f t="shared" si="415"/>
        <v>0.08288001231</v>
      </c>
      <c r="JL90" s="193">
        <f t="shared" si="415"/>
        <v>0.1815277401</v>
      </c>
      <c r="JM90" s="193">
        <f t="shared" si="415"/>
        <v>0.2934352717</v>
      </c>
      <c r="JN90" s="193">
        <f t="shared" si="415"/>
        <v>0.4799045922</v>
      </c>
      <c r="JO90" s="193">
        <f t="shared" si="415"/>
        <v>0.6806017242</v>
      </c>
      <c r="JP90" s="193">
        <f t="shared" si="415"/>
        <v>0.7921454535</v>
      </c>
      <c r="JQ90" s="193">
        <f t="shared" si="415"/>
        <v>0.8788151755</v>
      </c>
      <c r="JR90" s="193">
        <f t="shared" si="415"/>
        <v>0.9747843966</v>
      </c>
      <c r="JS90" s="193">
        <f t="shared" si="415"/>
        <v>1.050284743</v>
      </c>
      <c r="JT90" s="193">
        <f t="shared" si="415"/>
        <v>1.098747731</v>
      </c>
      <c r="JU90" s="193">
        <f t="shared" si="415"/>
        <v>1.096391544</v>
      </c>
      <c r="JV90" s="193">
        <f t="shared" si="415"/>
        <v>1.035127032</v>
      </c>
      <c r="JW90" s="193">
        <f t="shared" si="415"/>
        <v>0.8933119423</v>
      </c>
      <c r="JX90" s="193">
        <f t="shared" si="415"/>
        <v>0.6627662266</v>
      </c>
      <c r="JY90" s="193">
        <f t="shared" si="415"/>
        <v>0.3675261035</v>
      </c>
      <c r="JZ90" s="193">
        <f t="shared" si="415"/>
        <v>0.005347439126</v>
      </c>
      <c r="KA90" s="193">
        <f t="shared" si="415"/>
        <v>0</v>
      </c>
      <c r="KB90" s="193">
        <f t="shared" si="415"/>
        <v>0</v>
      </c>
      <c r="KC90" s="193">
        <f t="shared" si="415"/>
        <v>0</v>
      </c>
      <c r="KD90" s="193">
        <f t="shared" si="415"/>
        <v>0</v>
      </c>
      <c r="KE90" s="193">
        <f t="shared" si="415"/>
        <v>0</v>
      </c>
      <c r="KF90" s="193">
        <f t="shared" si="415"/>
        <v>0</v>
      </c>
      <c r="KG90" s="193">
        <f t="shared" si="415"/>
        <v>0</v>
      </c>
      <c r="KH90" s="193">
        <f t="shared" si="415"/>
        <v>0</v>
      </c>
      <c r="KI90" s="193">
        <f t="shared" si="415"/>
        <v>0</v>
      </c>
      <c r="KJ90" s="193">
        <f t="shared" si="415"/>
        <v>0</v>
      </c>
      <c r="KK90" s="193">
        <f t="shared" si="415"/>
        <v>0</v>
      </c>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row>
    <row r="91" ht="14.25" customHeight="1">
      <c r="A91" s="1">
        <v>3.0</v>
      </c>
      <c r="B91" s="1">
        <f t="shared" ref="B91:C91" si="416">B90+1</f>
        <v>81</v>
      </c>
      <c r="C91" s="267">
        <f t="shared" si="416"/>
        <v>43546</v>
      </c>
      <c r="D91" s="193">
        <f t="shared" si="15"/>
        <v>11.1600286</v>
      </c>
      <c r="E91" s="193">
        <f>(SUMIFS(Profile!$F$2:$F$17521,Profile!$B$2:$B$17521,$B91,Profile!$C$2:$C$17521,E$8))*$C$6</f>
        <v>0.1578436756</v>
      </c>
      <c r="F91" s="193">
        <f>(SUMIFS(Profile!$F$2:$F$17521,Profile!$B$2:$B$17521,$B91,Profile!$C$2:$C$17521,F$8))*$C$6</f>
        <v>0.1426201739</v>
      </c>
      <c r="G91" s="193">
        <f>(SUMIFS(Profile!$F$2:$F$17521,Profile!$B$2:$B$17521,$B91,Profile!$C$2:$C$17521,G$8))*$C$6</f>
        <v>0.1338065676</v>
      </c>
      <c r="H91" s="193">
        <f>(SUMIFS(Profile!$F$2:$F$17521,Profile!$B$2:$B$17521,$B91,Profile!$C$2:$C$17521,H$8))*$C$6</f>
        <v>0.1293997645</v>
      </c>
      <c r="I91" s="193">
        <f>(SUMIFS(Profile!$F$2:$F$17521,Profile!$B$2:$B$17521,$B91,Profile!$C$2:$C$17521,I$8))*$C$6</f>
        <v>0.1201855398</v>
      </c>
      <c r="J91" s="193">
        <f>(SUMIFS(Profile!$F$2:$F$17521,Profile!$B$2:$B$17521,$B91,Profile!$C$2:$C$17521,J$8))*$C$6</f>
        <v>0.1173812105</v>
      </c>
      <c r="K91" s="193">
        <f>(SUMIFS(Profile!$F$2:$F$17521,Profile!$B$2:$B$17521,$B91,Profile!$C$2:$C$17521,K$8))*$C$6</f>
        <v>0.1189836844</v>
      </c>
      <c r="L91" s="193">
        <f>(SUMIFS(Profile!$F$2:$F$17521,Profile!$B$2:$B$17521,$B91,Profile!$C$2:$C$17521,L$8))*$C$6</f>
        <v>0.117781829</v>
      </c>
      <c r="M91" s="193">
        <f>(SUMIFS(Profile!$F$2:$F$17521,Profile!$B$2:$B$17521,$B91,Profile!$C$2:$C$17521,M$8))*$C$6</f>
        <v>0.1189836844</v>
      </c>
      <c r="N91" s="193">
        <f>(SUMIFS(Profile!$F$2:$F$17521,Profile!$B$2:$B$17521,$B91,Profile!$C$2:$C$17521,N$8))*$C$6</f>
        <v>0.1257941983</v>
      </c>
      <c r="O91" s="193">
        <f>(SUMIFS(Profile!$F$2:$F$17521,Profile!$B$2:$B$17521,$B91,Profile!$C$2:$C$17521,O$8))*$C$6</f>
        <v>0.1265954352</v>
      </c>
      <c r="P91" s="193">
        <f>(SUMIFS(Profile!$F$2:$F$17521,Profile!$B$2:$B$17521,$B91,Profile!$C$2:$C$17521,P$8))*$C$6</f>
        <v>0.1394152261</v>
      </c>
      <c r="Q91" s="193">
        <f>(SUMIFS(Profile!$F$2:$F$17521,Profile!$B$2:$B$17521,$B91,Profile!$C$2:$C$17521,Q$8))*$C$6</f>
        <v>0.1666572818</v>
      </c>
      <c r="R91" s="193">
        <f>(SUMIFS(Profile!$F$2:$F$17521,Profile!$B$2:$B$17521,$B91,Profile!$C$2:$C$17521,R$8))*$C$6</f>
        <v>0.1938993375</v>
      </c>
      <c r="S91" s="193">
        <f>(SUMIFS(Profile!$F$2:$F$17521,Profile!$B$2:$B$17521,$B91,Profile!$C$2:$C$17521,S$8))*$C$6</f>
        <v>0.2279519071</v>
      </c>
      <c r="T91" s="193">
        <f>(SUMIFS(Profile!$F$2:$F$17521,Profile!$B$2:$B$17521,$B91,Profile!$C$2:$C$17521,T$8))*$C$6</f>
        <v>0.2539921074</v>
      </c>
      <c r="U91" s="193">
        <f>(SUMIFS(Profile!$F$2:$F$17521,Profile!$B$2:$B$17521,$B91,Profile!$C$2:$C$17521,U$8))*$C$6</f>
        <v>0.2563958182</v>
      </c>
      <c r="V91" s="193">
        <f>(SUMIFS(Profile!$F$2:$F$17521,Profile!$B$2:$B$17521,$B91,Profile!$C$2:$C$17521,V$8))*$C$6</f>
        <v>0.2539921074</v>
      </c>
      <c r="W91" s="193">
        <f>(SUMIFS(Profile!$F$2:$F$17521,Profile!$B$2:$B$17521,$B91,Profile!$C$2:$C$17521,W$8))*$C$6</f>
        <v>0.2491846858</v>
      </c>
      <c r="X91" s="193">
        <f>(SUMIFS(Profile!$F$2:$F$17521,Profile!$B$2:$B$17521,$B91,Profile!$C$2:$C$17521,X$8))*$C$6</f>
        <v>0.2423741719</v>
      </c>
      <c r="Y91" s="193">
        <f>(SUMIFS(Profile!$F$2:$F$17521,Profile!$B$2:$B$17521,$B91,Profile!$C$2:$C$17521,Y$8))*$C$6</f>
        <v>0.2299549994</v>
      </c>
      <c r="Z91" s="193">
        <f>(SUMIFS(Profile!$F$2:$F$17521,Profile!$B$2:$B$17521,$B91,Profile!$C$2:$C$17521,Z$8))*$C$6</f>
        <v>0.2251475778</v>
      </c>
      <c r="AA91" s="193">
        <f>(SUMIFS(Profile!$F$2:$F$17521,Profile!$B$2:$B$17521,$B91,Profile!$C$2:$C$17521,AA$8))*$C$6</f>
        <v>0.2191383008</v>
      </c>
      <c r="AB91" s="193">
        <f>(SUMIFS(Profile!$F$2:$F$17521,Profile!$B$2:$B$17521,$B91,Profile!$C$2:$C$17521,AB$8))*$C$6</f>
        <v>0.2171352085</v>
      </c>
      <c r="AC91" s="193">
        <f>(SUMIFS(Profile!$F$2:$F$17521,Profile!$B$2:$B$17521,$B91,Profile!$C$2:$C$17521,AC$8))*$C$6</f>
        <v>0.2203401562</v>
      </c>
      <c r="AD91" s="193">
        <f>(SUMIFS(Profile!$F$2:$F$17521,Profile!$B$2:$B$17521,$B91,Profile!$C$2:$C$17521,AD$8))*$C$6</f>
        <v>0.2207407747</v>
      </c>
      <c r="AE91" s="193">
        <f>(SUMIFS(Profile!$F$2:$F$17521,Profile!$B$2:$B$17521,$B91,Profile!$C$2:$C$17521,AE$8))*$C$6</f>
        <v>0.2147314977</v>
      </c>
      <c r="AF91" s="193">
        <f>(SUMIFS(Profile!$F$2:$F$17521,Profile!$B$2:$B$17521,$B91,Profile!$C$2:$C$17521,AF$8))*$C$6</f>
        <v>0.2131290239</v>
      </c>
      <c r="AG91" s="193">
        <f>(SUMIFS(Profile!$F$2:$F$17521,Profile!$B$2:$B$17521,$B91,Profile!$C$2:$C$17521,AG$8))*$C$6</f>
        <v>0.2155327346</v>
      </c>
      <c r="AH91" s="193">
        <f>(SUMIFS(Profile!$F$2:$F$17521,Profile!$B$2:$B$17521,$B91,Profile!$C$2:$C$17521,AH$8))*$C$6</f>
        <v>0.2215420116</v>
      </c>
      <c r="AI91" s="193">
        <f>(SUMIFS(Profile!$F$2:$F$17521,Profile!$B$2:$B$17521,$B91,Profile!$C$2:$C$17521,AI$8))*$C$6</f>
        <v>0.2239457224</v>
      </c>
      <c r="AJ91" s="193">
        <f>(SUMIFS(Profile!$F$2:$F$17521,Profile!$B$2:$B$17521,$B91,Profile!$C$2:$C$17521,AJ$8))*$C$6</f>
        <v>0.240771698</v>
      </c>
      <c r="AK91" s="193">
        <f>(SUMIFS(Profile!$F$2:$F$17521,Profile!$B$2:$B$17521,$B91,Profile!$C$2:$C$17521,AK$8))*$C$6</f>
        <v>0.2616038582</v>
      </c>
      <c r="AL91" s="193">
        <f>(SUMIFS(Profile!$F$2:$F$17521,Profile!$B$2:$B$17521,$B91,Profile!$C$2:$C$17521,AL$8))*$C$6</f>
        <v>0.2868428216</v>
      </c>
      <c r="AM91" s="193">
        <f>(SUMIFS(Profile!$F$2:$F$17521,Profile!$B$2:$B$17521,$B91,Profile!$C$2:$C$17521,AM$8))*$C$6</f>
        <v>0.323299102</v>
      </c>
      <c r="AN91" s="193">
        <f>(SUMIFS(Profile!$F$2:$F$17521,Profile!$B$2:$B$17521,$B91,Profile!$C$2:$C$17521,AN$8))*$C$6</f>
        <v>0.3561498162</v>
      </c>
      <c r="AO91" s="193">
        <f>(SUMIFS(Profile!$F$2:$F$17521,Profile!$B$2:$B$17521,$B91,Profile!$C$2:$C$17521,AO$8))*$C$6</f>
        <v>0.3873980565</v>
      </c>
      <c r="AP91" s="193">
        <f>(SUMIFS(Profile!$F$2:$F$17521,Profile!$B$2:$B$17521,$B91,Profile!$C$2:$C$17521,AP$8))*$C$6</f>
        <v>0.399015992</v>
      </c>
      <c r="AQ91" s="193">
        <f>(SUMIFS(Profile!$F$2:$F$17521,Profile!$B$2:$B$17521,$B91,Profile!$C$2:$C$17521,AQ$8))*$C$6</f>
        <v>0.3902023858</v>
      </c>
      <c r="AR91" s="193">
        <f>(SUMIFS(Profile!$F$2:$F$17521,Profile!$B$2:$B$17521,$B91,Profile!$C$2:$C$17521,AR$8))*$C$6</f>
        <v>0.3789850687</v>
      </c>
      <c r="AS91" s="193">
        <f>(SUMIFS(Profile!$F$2:$F$17521,Profile!$B$2:$B$17521,$B91,Profile!$C$2:$C$17521,AS$8))*$C$6</f>
        <v>0.3665658963</v>
      </c>
      <c r="AT91" s="193">
        <f>(SUMIFS(Profile!$F$2:$F$17521,Profile!$B$2:$B$17521,$B91,Profile!$C$2:$C$17521,AT$8))*$C$6</f>
        <v>0.3509417761</v>
      </c>
      <c r="AU91" s="193">
        <f>(SUMIFS(Profile!$F$2:$F$17521,Profile!$B$2:$B$17521,$B91,Profile!$C$2:$C$17521,AU$8))*$C$6</f>
        <v>0.3385226037</v>
      </c>
      <c r="AV91" s="193">
        <f>(SUMIFS(Profile!$F$2:$F$17521,Profile!$B$2:$B$17521,$B91,Profile!$C$2:$C$17521,AV$8))*$C$6</f>
        <v>0.3188922988</v>
      </c>
      <c r="AW91" s="193">
        <f>(SUMIFS(Profile!$F$2:$F$17521,Profile!$B$2:$B$17521,$B91,Profile!$C$2:$C$17521,AW$8))*$C$6</f>
        <v>0.2944545724</v>
      </c>
      <c r="AX91" s="193">
        <f>(SUMIFS(Profile!$F$2:$F$17521,Profile!$B$2:$B$17521,$B91,Profile!$C$2:$C$17521,AX$8))*$C$6</f>
        <v>0.2547933443</v>
      </c>
      <c r="AY91" s="193">
        <f>(SUMIFS(Profile!$F$2:$F$17521,Profile!$B$2:$B$17521,$B91,Profile!$C$2:$C$17521,AY$8))*$C$6</f>
        <v>0.2155327346</v>
      </c>
      <c r="AZ91" s="193">
        <f>(SUMIFS(Profile!$F$2:$F$17521,Profile!$B$2:$B$17521,$B91,Profile!$C$2:$C$17521,AZ$8))*$C$6</f>
        <v>0.181480165</v>
      </c>
      <c r="BA91" s="193">
        <f t="shared" si="16"/>
        <v>5.302717067</v>
      </c>
      <c r="BB91" s="193">
        <f>(SUMIFS(Profile!$E$2:$E$17521,Profile!$B$2:$B$17521,$B91,Profile!$C$2:$C$17521,BB$8))*$C$9</f>
        <v>0</v>
      </c>
      <c r="BC91" s="193">
        <f>(SUMIFS(Profile!$E$2:$E$17521,Profile!$B$2:$B$17521,$B91,Profile!$C$2:$C$17521,BC$8))*$C$9</f>
        <v>0</v>
      </c>
      <c r="BD91" s="193">
        <f>(SUMIFS(Profile!$E$2:$E$17521,Profile!$B$2:$B$17521,$B91,Profile!$C$2:$C$17521,BD$8))*$C$9</f>
        <v>0</v>
      </c>
      <c r="BE91" s="193">
        <f>(SUMIFS(Profile!$E$2:$E$17521,Profile!$B$2:$B$17521,$B91,Profile!$C$2:$C$17521,BE$8))*$C$9</f>
        <v>0</v>
      </c>
      <c r="BF91" s="193">
        <f>(SUMIFS(Profile!$E$2:$E$17521,Profile!$B$2:$B$17521,$B91,Profile!$C$2:$C$17521,BF$8))*$C$9</f>
        <v>0</v>
      </c>
      <c r="BG91" s="193">
        <f>(SUMIFS(Profile!$E$2:$E$17521,Profile!$B$2:$B$17521,$B91,Profile!$C$2:$C$17521,BG$8))*$C$9</f>
        <v>0</v>
      </c>
      <c r="BH91" s="193">
        <f>(SUMIFS(Profile!$E$2:$E$17521,Profile!$B$2:$B$17521,$B91,Profile!$C$2:$C$17521,BH$8))*$C$9</f>
        <v>0</v>
      </c>
      <c r="BI91" s="193">
        <f>(SUMIFS(Profile!$E$2:$E$17521,Profile!$B$2:$B$17521,$B91,Profile!$C$2:$C$17521,BI$8))*$C$9</f>
        <v>0</v>
      </c>
      <c r="BJ91" s="193">
        <f>(SUMIFS(Profile!$E$2:$E$17521,Profile!$B$2:$B$17521,$B91,Profile!$C$2:$C$17521,BJ$8))*$C$9</f>
        <v>0</v>
      </c>
      <c r="BK91" s="193">
        <f>(SUMIFS(Profile!$E$2:$E$17521,Profile!$B$2:$B$17521,$B91,Profile!$C$2:$C$17521,BK$8))*$C$9</f>
        <v>0.0001939877641</v>
      </c>
      <c r="BL91" s="193">
        <f>(SUMIFS(Profile!$E$2:$E$17521,Profile!$B$2:$B$17521,$B91,Profile!$C$2:$C$17521,BL$8))*$C$9</f>
        <v>0.001177794371</v>
      </c>
      <c r="BM91" s="193">
        <f>(SUMIFS(Profile!$E$2:$E$17521,Profile!$B$2:$B$17521,$B91,Profile!$C$2:$C$17521,BM$8))*$C$9</f>
        <v>0.004901133916</v>
      </c>
      <c r="BN91" s="193">
        <f>(SUMIFS(Profile!$E$2:$E$17521,Profile!$B$2:$B$17521,$B91,Profile!$C$2:$C$17521,BN$8))*$C$9</f>
        <v>0.01249775835</v>
      </c>
      <c r="BO91" s="193">
        <f>(SUMIFS(Profile!$E$2:$E$17521,Profile!$B$2:$B$17521,$B91,Profile!$C$2:$C$17521,BO$8))*$C$9</f>
        <v>0.0138265061</v>
      </c>
      <c r="BP91" s="193">
        <f>(SUMIFS(Profile!$E$2:$E$17521,Profile!$B$2:$B$17521,$B91,Profile!$C$2:$C$17521,BP$8))*$C$9</f>
        <v>0.02205994022</v>
      </c>
      <c r="BQ91" s="193">
        <f>(SUMIFS(Profile!$E$2:$E$17521,Profile!$B$2:$B$17521,$B91,Profile!$C$2:$C$17521,BQ$8))*$C$9</f>
        <v>0.09462380391</v>
      </c>
      <c r="BR91" s="193">
        <f>(SUMIFS(Profile!$E$2:$E$17521,Profile!$B$2:$B$17521,$B91,Profile!$C$2:$C$17521,BR$8))*$C$9</f>
        <v>0.1487640161</v>
      </c>
      <c r="BS91" s="193">
        <f>(SUMIFS(Profile!$E$2:$E$17521,Profile!$B$2:$B$17521,$B91,Profile!$C$2:$C$17521,BS$8))*$C$9</f>
        <v>0.2012806817</v>
      </c>
      <c r="BT91" s="193">
        <f>(SUMIFS(Profile!$E$2:$E$17521,Profile!$B$2:$B$17521,$B91,Profile!$C$2:$C$17521,BT$8))*$C$9</f>
        <v>0.2707010709</v>
      </c>
      <c r="BU91" s="193">
        <f>(SUMIFS(Profile!$E$2:$E$17521,Profile!$B$2:$B$17521,$B91,Profile!$C$2:$C$17521,BU$8))*$C$9</f>
        <v>0.3217224343</v>
      </c>
      <c r="BV91" s="193">
        <f>(SUMIFS(Profile!$E$2:$E$17521,Profile!$B$2:$B$17521,$B91,Profile!$C$2:$C$17521,BV$8))*$C$9</f>
        <v>0.3777281255</v>
      </c>
      <c r="BW91" s="193">
        <f>(SUMIFS(Profile!$E$2:$E$17521,Profile!$B$2:$B$17521,$B91,Profile!$C$2:$C$17521,BW$8))*$C$9</f>
        <v>0.4132304636</v>
      </c>
      <c r="BX91" s="193">
        <f>(SUMIFS(Profile!$E$2:$E$17521,Profile!$B$2:$B$17521,$B91,Profile!$C$2:$C$17521,BX$8))*$C$9</f>
        <v>0.368024726</v>
      </c>
      <c r="BY91" s="193">
        <f>(SUMIFS(Profile!$E$2:$E$17521,Profile!$B$2:$B$17521,$B91,Profile!$C$2:$C$17521,BY$8))*$C$9</f>
        <v>0.3741422851</v>
      </c>
      <c r="BZ91" s="193">
        <f>(SUMIFS(Profile!$E$2:$E$17521,Profile!$B$2:$B$17521,$B91,Profile!$C$2:$C$17521,BZ$8))*$C$9</f>
        <v>0.3475479696</v>
      </c>
      <c r="CA91" s="193">
        <f>(SUMIFS(Profile!$E$2:$E$17521,Profile!$B$2:$B$17521,$B91,Profile!$C$2:$C$17521,CA$8))*$C$9</f>
        <v>0.3402082899</v>
      </c>
      <c r="CB91" s="193">
        <f>(SUMIFS(Profile!$E$2:$E$17521,Profile!$B$2:$B$17521,$B91,Profile!$C$2:$C$17521,CB$8))*$C$9</f>
        <v>0.326744952</v>
      </c>
      <c r="CC91" s="193">
        <f>(SUMIFS(Profile!$E$2:$E$17521,Profile!$B$2:$B$17521,$B91,Profile!$C$2:$C$17521,CC$8))*$C$9</f>
        <v>0.3011236848</v>
      </c>
      <c r="CD91" s="193">
        <f>(SUMIFS(Profile!$E$2:$E$17521,Profile!$B$2:$B$17521,$B91,Profile!$C$2:$C$17521,CD$8))*$C$9</f>
        <v>0.2575746568</v>
      </c>
      <c r="CE91" s="193">
        <f>(SUMIFS(Profile!$E$2:$E$17521,Profile!$B$2:$B$17521,$B91,Profile!$C$2:$C$17521,CE$8))*$C$9</f>
        <v>0.2461804361</v>
      </c>
      <c r="CF91" s="193">
        <f>(SUMIFS(Profile!$E$2:$E$17521,Profile!$B$2:$B$17521,$B91,Profile!$C$2:$C$17521,CF$8))*$C$9</f>
        <v>0.225125752</v>
      </c>
      <c r="CG91" s="193">
        <f>(SUMIFS(Profile!$E$2:$E$17521,Profile!$B$2:$B$17521,$B91,Profile!$C$2:$C$17521,CG$8))*$C$9</f>
        <v>0.1986342861</v>
      </c>
      <c r="CH91" s="193">
        <f>(SUMIFS(Profile!$E$2:$E$17521,Profile!$B$2:$B$17521,$B91,Profile!$C$2:$C$17521,CH$8))*$C$9</f>
        <v>0.1572953008</v>
      </c>
      <c r="CI91" s="193">
        <f>(SUMIFS(Profile!$E$2:$E$17521,Profile!$B$2:$B$17521,$B91,Profile!$C$2:$C$17521,CI$8))*$C$9</f>
        <v>0.1174405189</v>
      </c>
      <c r="CJ91" s="193">
        <f>(SUMIFS(Profile!$E$2:$E$17521,Profile!$B$2:$B$17521,$B91,Profile!$C$2:$C$17521,CJ$8))*$C$9</f>
        <v>0.07861112795</v>
      </c>
      <c r="CK91" s="193">
        <f>(SUMIFS(Profile!$E$2:$E$17521,Profile!$B$2:$B$17521,$B91,Profile!$C$2:$C$17521,CK$8))*$C$9</f>
        <v>0.04266372586</v>
      </c>
      <c r="CL91" s="193">
        <f>(SUMIFS(Profile!$E$2:$E$17521,Profile!$B$2:$B$17521,$B91,Profile!$C$2:$C$17521,CL$8))*$C$9</f>
        <v>0.02437231407</v>
      </c>
      <c r="CM91" s="193">
        <f>(SUMIFS(Profile!$E$2:$E$17521,Profile!$B$2:$B$17521,$B91,Profile!$C$2:$C$17521,CM$8))*$C$9</f>
        <v>0.008714130316</v>
      </c>
      <c r="CN91" s="193">
        <f>(SUMIFS(Profile!$E$2:$E$17521,Profile!$B$2:$B$17521,$B91,Profile!$C$2:$C$17521,CN$8))*$C$9</f>
        <v>0.004060036512</v>
      </c>
      <c r="CO91" s="193">
        <f>(SUMIFS(Profile!$E$2:$E$17521,Profile!$B$2:$B$17521,$B91,Profile!$C$2:$C$17521,CO$8))*$C$9</f>
        <v>0.001170699224</v>
      </c>
      <c r="CP91" s="193">
        <f>(SUMIFS(Profile!$E$2:$E$17521,Profile!$B$2:$B$17521,$B91,Profile!$C$2:$C$17521,CP$8))*$C$9</f>
        <v>0.0003460496606</v>
      </c>
      <c r="CQ91" s="193">
        <f>(SUMIFS(Profile!$E$2:$E$17521,Profile!$B$2:$B$17521,$B91,Profile!$C$2:$C$17521,CQ$8))*$C$9</f>
        <v>0.00002840880659</v>
      </c>
      <c r="CR91" s="193">
        <f>(SUMIFS(Profile!$E$2:$E$17521,Profile!$B$2:$B$17521,$B91,Profile!$C$2:$C$17521,CR$8))*$C$9</f>
        <v>0</v>
      </c>
      <c r="CS91" s="193">
        <f>(SUMIFS(Profile!$E$2:$E$17521,Profile!$B$2:$B$17521,$B91,Profile!$C$2:$C$17521,CS$8))*$C$9</f>
        <v>0</v>
      </c>
      <c r="CT91" s="193">
        <f>(SUMIFS(Profile!$E$2:$E$17521,Profile!$B$2:$B$17521,$B91,Profile!$C$2:$C$17521,CT$8))*$C$9</f>
        <v>0</v>
      </c>
      <c r="CU91" s="193">
        <f>(SUMIFS(Profile!$E$2:$E$17521,Profile!$B$2:$B$17521,$B91,Profile!$C$2:$C$17521,CU$8))*$C$9</f>
        <v>0</v>
      </c>
      <c r="CV91" s="193">
        <f>(SUMIFS(Profile!$E$2:$E$17521,Profile!$B$2:$B$17521,$B91,Profile!$C$2:$C$17521,CV$8))*$C$9</f>
        <v>0</v>
      </c>
      <c r="CW91" s="193">
        <f>(SUMIFS(Profile!$E$2:$E$17521,Profile!$B$2:$B$17521,$B91,Profile!$C$2:$C$17521,CW$8))*$C$9</f>
        <v>0</v>
      </c>
      <c r="CX91" s="193">
        <f t="shared" si="17"/>
        <v>1.257157981</v>
      </c>
      <c r="CY91" s="193">
        <f t="shared" ref="CY91:ET91" si="417">MAX(BB91-E91,0)</f>
        <v>0</v>
      </c>
      <c r="CZ91" s="193">
        <f t="shared" si="417"/>
        <v>0</v>
      </c>
      <c r="DA91" s="193">
        <f t="shared" si="417"/>
        <v>0</v>
      </c>
      <c r="DB91" s="193">
        <f t="shared" si="417"/>
        <v>0</v>
      </c>
      <c r="DC91" s="193">
        <f t="shared" si="417"/>
        <v>0</v>
      </c>
      <c r="DD91" s="193">
        <f t="shared" si="417"/>
        <v>0</v>
      </c>
      <c r="DE91" s="193">
        <f t="shared" si="417"/>
        <v>0</v>
      </c>
      <c r="DF91" s="193">
        <f t="shared" si="417"/>
        <v>0</v>
      </c>
      <c r="DG91" s="193">
        <f t="shared" si="417"/>
        <v>0</v>
      </c>
      <c r="DH91" s="193">
        <f t="shared" si="417"/>
        <v>0</v>
      </c>
      <c r="DI91" s="193">
        <f t="shared" si="417"/>
        <v>0</v>
      </c>
      <c r="DJ91" s="193">
        <f t="shared" si="417"/>
        <v>0</v>
      </c>
      <c r="DK91" s="193">
        <f t="shared" si="417"/>
        <v>0</v>
      </c>
      <c r="DL91" s="193">
        <f t="shared" si="417"/>
        <v>0</v>
      </c>
      <c r="DM91" s="193">
        <f t="shared" si="417"/>
        <v>0</v>
      </c>
      <c r="DN91" s="193">
        <f t="shared" si="417"/>
        <v>0</v>
      </c>
      <c r="DO91" s="193">
        <f t="shared" si="417"/>
        <v>0</v>
      </c>
      <c r="DP91" s="193">
        <f t="shared" si="417"/>
        <v>0</v>
      </c>
      <c r="DQ91" s="193">
        <f t="shared" si="417"/>
        <v>0.02151638508</v>
      </c>
      <c r="DR91" s="193">
        <f t="shared" si="417"/>
        <v>0.07934826244</v>
      </c>
      <c r="DS91" s="193">
        <f t="shared" si="417"/>
        <v>0.1477731261</v>
      </c>
      <c r="DT91" s="193">
        <f t="shared" si="417"/>
        <v>0.1880828857</v>
      </c>
      <c r="DU91" s="193">
        <f t="shared" si="417"/>
        <v>0.1488864251</v>
      </c>
      <c r="DV91" s="193">
        <f t="shared" si="417"/>
        <v>0.1570070766</v>
      </c>
      <c r="DW91" s="193">
        <f t="shared" si="417"/>
        <v>0.1272078133</v>
      </c>
      <c r="DX91" s="193">
        <f t="shared" si="417"/>
        <v>0.1194675152</v>
      </c>
      <c r="DY91" s="193">
        <f t="shared" si="417"/>
        <v>0.1120134543</v>
      </c>
      <c r="DZ91" s="193">
        <f t="shared" si="417"/>
        <v>0.0879946609</v>
      </c>
      <c r="EA91" s="193">
        <f t="shared" si="417"/>
        <v>0.04204192217</v>
      </c>
      <c r="EB91" s="193">
        <f t="shared" si="417"/>
        <v>0.02463842446</v>
      </c>
      <c r="EC91" s="193">
        <f t="shared" si="417"/>
        <v>0.001180029598</v>
      </c>
      <c r="ED91" s="193">
        <f t="shared" si="417"/>
        <v>0</v>
      </c>
      <c r="EE91" s="193">
        <f t="shared" si="417"/>
        <v>0</v>
      </c>
      <c r="EF91" s="193">
        <f t="shared" si="417"/>
        <v>0</v>
      </c>
      <c r="EG91" s="193">
        <f t="shared" si="417"/>
        <v>0</v>
      </c>
      <c r="EH91" s="193">
        <f t="shared" si="417"/>
        <v>0</v>
      </c>
      <c r="EI91" s="193">
        <f t="shared" si="417"/>
        <v>0</v>
      </c>
      <c r="EJ91" s="193">
        <f t="shared" si="417"/>
        <v>0</v>
      </c>
      <c r="EK91" s="193">
        <f t="shared" si="417"/>
        <v>0</v>
      </c>
      <c r="EL91" s="193">
        <f t="shared" si="417"/>
        <v>0</v>
      </c>
      <c r="EM91" s="193">
        <f t="shared" si="417"/>
        <v>0</v>
      </c>
      <c r="EN91" s="193">
        <f t="shared" si="417"/>
        <v>0</v>
      </c>
      <c r="EO91" s="193">
        <f t="shared" si="417"/>
        <v>0</v>
      </c>
      <c r="EP91" s="193">
        <f t="shared" si="417"/>
        <v>0</v>
      </c>
      <c r="EQ91" s="193">
        <f t="shared" si="417"/>
        <v>0</v>
      </c>
      <c r="ER91" s="193">
        <f t="shared" si="417"/>
        <v>0</v>
      </c>
      <c r="ES91" s="193">
        <f t="shared" si="417"/>
        <v>0</v>
      </c>
      <c r="ET91" s="193">
        <f t="shared" si="417"/>
        <v>0</v>
      </c>
      <c r="EU91" s="193">
        <f t="shared" si="19"/>
        <v>4.045559086</v>
      </c>
      <c r="EV91" s="193">
        <f t="shared" ref="EV91:GQ91" si="418">BB91-CY91</f>
        <v>0</v>
      </c>
      <c r="EW91" s="193">
        <f t="shared" si="418"/>
        <v>0</v>
      </c>
      <c r="EX91" s="193">
        <f t="shared" si="418"/>
        <v>0</v>
      </c>
      <c r="EY91" s="193">
        <f t="shared" si="418"/>
        <v>0</v>
      </c>
      <c r="EZ91" s="193">
        <f t="shared" si="418"/>
        <v>0</v>
      </c>
      <c r="FA91" s="193">
        <f t="shared" si="418"/>
        <v>0</v>
      </c>
      <c r="FB91" s="193">
        <f t="shared" si="418"/>
        <v>0</v>
      </c>
      <c r="FC91" s="193">
        <f t="shared" si="418"/>
        <v>0</v>
      </c>
      <c r="FD91" s="193">
        <f t="shared" si="418"/>
        <v>0</v>
      </c>
      <c r="FE91" s="193">
        <f t="shared" si="418"/>
        <v>0.0001939877641</v>
      </c>
      <c r="FF91" s="193">
        <f t="shared" si="418"/>
        <v>0.001177794371</v>
      </c>
      <c r="FG91" s="193">
        <f t="shared" si="418"/>
        <v>0.004901133916</v>
      </c>
      <c r="FH91" s="193">
        <f t="shared" si="418"/>
        <v>0.01249775835</v>
      </c>
      <c r="FI91" s="193">
        <f t="shared" si="418"/>
        <v>0.0138265061</v>
      </c>
      <c r="FJ91" s="193">
        <f t="shared" si="418"/>
        <v>0.02205994022</v>
      </c>
      <c r="FK91" s="193">
        <f t="shared" si="418"/>
        <v>0.09462380391</v>
      </c>
      <c r="FL91" s="193">
        <f t="shared" si="418"/>
        <v>0.1487640161</v>
      </c>
      <c r="FM91" s="193">
        <f t="shared" si="418"/>
        <v>0.2012806817</v>
      </c>
      <c r="FN91" s="193">
        <f t="shared" si="418"/>
        <v>0.2491846858</v>
      </c>
      <c r="FO91" s="193">
        <f t="shared" si="418"/>
        <v>0.2423741719</v>
      </c>
      <c r="FP91" s="193">
        <f t="shared" si="418"/>
        <v>0.2299549994</v>
      </c>
      <c r="FQ91" s="193">
        <f t="shared" si="418"/>
        <v>0.2251475778</v>
      </c>
      <c r="FR91" s="193">
        <f t="shared" si="418"/>
        <v>0.2191383008</v>
      </c>
      <c r="FS91" s="193">
        <f t="shared" si="418"/>
        <v>0.2171352085</v>
      </c>
      <c r="FT91" s="193">
        <f t="shared" si="418"/>
        <v>0.2203401562</v>
      </c>
      <c r="FU91" s="193">
        <f t="shared" si="418"/>
        <v>0.2207407747</v>
      </c>
      <c r="FV91" s="193">
        <f t="shared" si="418"/>
        <v>0.2147314977</v>
      </c>
      <c r="FW91" s="193">
        <f t="shared" si="418"/>
        <v>0.2131290239</v>
      </c>
      <c r="FX91" s="193">
        <f t="shared" si="418"/>
        <v>0.2155327346</v>
      </c>
      <c r="FY91" s="193">
        <f t="shared" si="418"/>
        <v>0.2215420116</v>
      </c>
      <c r="FZ91" s="193">
        <f t="shared" si="418"/>
        <v>0.2239457224</v>
      </c>
      <c r="GA91" s="193">
        <f t="shared" si="418"/>
        <v>0.1986342861</v>
      </c>
      <c r="GB91" s="193">
        <f t="shared" si="418"/>
        <v>0.1572953008</v>
      </c>
      <c r="GC91" s="193">
        <f t="shared" si="418"/>
        <v>0.1174405189</v>
      </c>
      <c r="GD91" s="193">
        <f t="shared" si="418"/>
        <v>0.07861112795</v>
      </c>
      <c r="GE91" s="193">
        <f t="shared" si="418"/>
        <v>0.04266372586</v>
      </c>
      <c r="GF91" s="193">
        <f t="shared" si="418"/>
        <v>0.02437231407</v>
      </c>
      <c r="GG91" s="193">
        <f t="shared" si="418"/>
        <v>0.008714130316</v>
      </c>
      <c r="GH91" s="193">
        <f t="shared" si="418"/>
        <v>0.004060036512</v>
      </c>
      <c r="GI91" s="193">
        <f t="shared" si="418"/>
        <v>0.001170699224</v>
      </c>
      <c r="GJ91" s="193">
        <f t="shared" si="418"/>
        <v>0.0003460496606</v>
      </c>
      <c r="GK91" s="193">
        <f t="shared" si="418"/>
        <v>0.00002840880659</v>
      </c>
      <c r="GL91" s="193">
        <f t="shared" si="418"/>
        <v>0</v>
      </c>
      <c r="GM91" s="193">
        <f t="shared" si="418"/>
        <v>0</v>
      </c>
      <c r="GN91" s="193">
        <f t="shared" si="418"/>
        <v>0</v>
      </c>
      <c r="GO91" s="193">
        <f t="shared" si="418"/>
        <v>0</v>
      </c>
      <c r="GP91" s="193">
        <f t="shared" si="418"/>
        <v>0</v>
      </c>
      <c r="GQ91" s="193">
        <f t="shared" si="418"/>
        <v>0</v>
      </c>
      <c r="GR91" s="193">
        <f t="shared" si="21"/>
        <v>7.114469518</v>
      </c>
      <c r="GS91" s="193">
        <f t="shared" ref="GS91:IN91" si="419">E91-EV91</f>
        <v>0.1578436756</v>
      </c>
      <c r="GT91" s="193">
        <f t="shared" si="419"/>
        <v>0.1426201739</v>
      </c>
      <c r="GU91" s="193">
        <f t="shared" si="419"/>
        <v>0.1338065676</v>
      </c>
      <c r="GV91" s="193">
        <f t="shared" si="419"/>
        <v>0.1293997645</v>
      </c>
      <c r="GW91" s="193">
        <f t="shared" si="419"/>
        <v>0.1201855398</v>
      </c>
      <c r="GX91" s="193">
        <f t="shared" si="419"/>
        <v>0.1173812105</v>
      </c>
      <c r="GY91" s="193">
        <f t="shared" si="419"/>
        <v>0.1189836844</v>
      </c>
      <c r="GZ91" s="193">
        <f t="shared" si="419"/>
        <v>0.117781829</v>
      </c>
      <c r="HA91" s="193">
        <f t="shared" si="419"/>
        <v>0.1189836844</v>
      </c>
      <c r="HB91" s="193">
        <f t="shared" si="419"/>
        <v>0.1256002105</v>
      </c>
      <c r="HC91" s="193">
        <f t="shared" si="419"/>
        <v>0.1254176408</v>
      </c>
      <c r="HD91" s="193">
        <f t="shared" si="419"/>
        <v>0.1345140922</v>
      </c>
      <c r="HE91" s="193">
        <f t="shared" si="419"/>
        <v>0.1541595235</v>
      </c>
      <c r="HF91" s="193">
        <f t="shared" si="419"/>
        <v>0.1800728314</v>
      </c>
      <c r="HG91" s="193">
        <f t="shared" si="419"/>
        <v>0.2058919669</v>
      </c>
      <c r="HH91" s="193">
        <f t="shared" si="419"/>
        <v>0.1593683035</v>
      </c>
      <c r="HI91" s="193">
        <f t="shared" si="419"/>
        <v>0.1076318021</v>
      </c>
      <c r="HJ91" s="193">
        <f t="shared" si="419"/>
        <v>0.05271142565</v>
      </c>
      <c r="HK91" s="193">
        <f t="shared" si="419"/>
        <v>0</v>
      </c>
      <c r="HL91" s="193">
        <f t="shared" si="419"/>
        <v>0</v>
      </c>
      <c r="HM91" s="193">
        <f t="shared" si="419"/>
        <v>0</v>
      </c>
      <c r="HN91" s="193">
        <f t="shared" si="419"/>
        <v>0</v>
      </c>
      <c r="HO91" s="193">
        <f t="shared" si="419"/>
        <v>0</v>
      </c>
      <c r="HP91" s="193">
        <f t="shared" si="419"/>
        <v>0</v>
      </c>
      <c r="HQ91" s="193">
        <f t="shared" si="419"/>
        <v>0</v>
      </c>
      <c r="HR91" s="193">
        <f t="shared" si="419"/>
        <v>0</v>
      </c>
      <c r="HS91" s="193">
        <f t="shared" si="419"/>
        <v>0</v>
      </c>
      <c r="HT91" s="193">
        <f t="shared" si="419"/>
        <v>0</v>
      </c>
      <c r="HU91" s="193">
        <f t="shared" si="419"/>
        <v>0</v>
      </c>
      <c r="HV91" s="193">
        <f t="shared" si="419"/>
        <v>0</v>
      </c>
      <c r="HW91" s="193">
        <f t="shared" si="419"/>
        <v>0</v>
      </c>
      <c r="HX91" s="193">
        <f t="shared" si="419"/>
        <v>0.04213741187</v>
      </c>
      <c r="HY91" s="193">
        <f t="shared" si="419"/>
        <v>0.1043085574</v>
      </c>
      <c r="HZ91" s="193">
        <f t="shared" si="419"/>
        <v>0.1694023027</v>
      </c>
      <c r="IA91" s="193">
        <f t="shared" si="419"/>
        <v>0.244687974</v>
      </c>
      <c r="IB91" s="193">
        <f t="shared" si="419"/>
        <v>0.3134860903</v>
      </c>
      <c r="IC91" s="193">
        <f t="shared" si="419"/>
        <v>0.3630257424</v>
      </c>
      <c r="ID91" s="193">
        <f t="shared" si="419"/>
        <v>0.3903018617</v>
      </c>
      <c r="IE91" s="193">
        <f t="shared" si="419"/>
        <v>0.3861423493</v>
      </c>
      <c r="IF91" s="193">
        <f t="shared" si="419"/>
        <v>0.3778143695</v>
      </c>
      <c r="IG91" s="193">
        <f t="shared" si="419"/>
        <v>0.3662198466</v>
      </c>
      <c r="IH91" s="193">
        <f t="shared" si="419"/>
        <v>0.3509133673</v>
      </c>
      <c r="II91" s="193">
        <f t="shared" si="419"/>
        <v>0.3385226037</v>
      </c>
      <c r="IJ91" s="193">
        <f t="shared" si="419"/>
        <v>0.3188922988</v>
      </c>
      <c r="IK91" s="193">
        <f t="shared" si="419"/>
        <v>0.2944545724</v>
      </c>
      <c r="IL91" s="193">
        <f t="shared" si="419"/>
        <v>0.2547933443</v>
      </c>
      <c r="IM91" s="193">
        <f t="shared" si="419"/>
        <v>0.2155327346</v>
      </c>
      <c r="IN91" s="193">
        <f t="shared" si="419"/>
        <v>0.181480165</v>
      </c>
      <c r="IO91" s="193">
        <f t="shared" si="23"/>
        <v>1.257157981</v>
      </c>
      <c r="IP91" s="193">
        <f t="shared" si="29"/>
        <v>0</v>
      </c>
      <c r="IQ91" s="193">
        <f t="shared" ref="IQ91:KK91" si="420">MAX((MIN(CZ91+IP91,$IO$7))-GT91,0)</f>
        <v>0</v>
      </c>
      <c r="IR91" s="193">
        <f t="shared" si="420"/>
        <v>0</v>
      </c>
      <c r="IS91" s="193">
        <f t="shared" si="420"/>
        <v>0</v>
      </c>
      <c r="IT91" s="193">
        <f t="shared" si="420"/>
        <v>0</v>
      </c>
      <c r="IU91" s="193">
        <f t="shared" si="420"/>
        <v>0</v>
      </c>
      <c r="IV91" s="193">
        <f t="shared" si="420"/>
        <v>0</v>
      </c>
      <c r="IW91" s="193">
        <f t="shared" si="420"/>
        <v>0</v>
      </c>
      <c r="IX91" s="193">
        <f t="shared" si="420"/>
        <v>0</v>
      </c>
      <c r="IY91" s="193">
        <f t="shared" si="420"/>
        <v>0</v>
      </c>
      <c r="IZ91" s="193">
        <f t="shared" si="420"/>
        <v>0</v>
      </c>
      <c r="JA91" s="193">
        <f t="shared" si="420"/>
        <v>0</v>
      </c>
      <c r="JB91" s="193">
        <f t="shared" si="420"/>
        <v>0</v>
      </c>
      <c r="JC91" s="193">
        <f t="shared" si="420"/>
        <v>0</v>
      </c>
      <c r="JD91" s="193">
        <f t="shared" si="420"/>
        <v>0</v>
      </c>
      <c r="JE91" s="193">
        <f t="shared" si="420"/>
        <v>0</v>
      </c>
      <c r="JF91" s="193">
        <f t="shared" si="420"/>
        <v>0</v>
      </c>
      <c r="JG91" s="193">
        <f t="shared" si="420"/>
        <v>0</v>
      </c>
      <c r="JH91" s="193">
        <f t="shared" si="420"/>
        <v>0.02151638508</v>
      </c>
      <c r="JI91" s="193">
        <f t="shared" si="420"/>
        <v>0.1008646475</v>
      </c>
      <c r="JJ91" s="193">
        <f t="shared" si="420"/>
        <v>0.2486377736</v>
      </c>
      <c r="JK91" s="193">
        <f t="shared" si="420"/>
        <v>0.4367206594</v>
      </c>
      <c r="JL91" s="193">
        <f t="shared" si="420"/>
        <v>0.5856070845</v>
      </c>
      <c r="JM91" s="193">
        <f t="shared" si="420"/>
        <v>0.7426141611</v>
      </c>
      <c r="JN91" s="193">
        <f t="shared" si="420"/>
        <v>0.8698219745</v>
      </c>
      <c r="JO91" s="193">
        <f t="shared" si="420"/>
        <v>0.9892894897</v>
      </c>
      <c r="JP91" s="193">
        <f t="shared" si="420"/>
        <v>1.101302944</v>
      </c>
      <c r="JQ91" s="193">
        <f t="shared" si="420"/>
        <v>1.189297605</v>
      </c>
      <c r="JR91" s="193">
        <f t="shared" si="420"/>
        <v>1.231339527</v>
      </c>
      <c r="JS91" s="193">
        <f t="shared" si="420"/>
        <v>1.255977952</v>
      </c>
      <c r="JT91" s="193">
        <f t="shared" si="420"/>
        <v>1.257157981</v>
      </c>
      <c r="JU91" s="193">
        <f t="shared" si="420"/>
        <v>1.215020569</v>
      </c>
      <c r="JV91" s="193">
        <f t="shared" si="420"/>
        <v>1.110712012</v>
      </c>
      <c r="JW91" s="193">
        <f t="shared" si="420"/>
        <v>0.9413097092</v>
      </c>
      <c r="JX91" s="193">
        <f t="shared" si="420"/>
        <v>0.6966217351</v>
      </c>
      <c r="JY91" s="193">
        <f t="shared" si="420"/>
        <v>0.3831356448</v>
      </c>
      <c r="JZ91" s="193">
        <f t="shared" si="420"/>
        <v>0.02010990239</v>
      </c>
      <c r="KA91" s="193">
        <f t="shared" si="420"/>
        <v>0</v>
      </c>
      <c r="KB91" s="193">
        <f t="shared" si="420"/>
        <v>0</v>
      </c>
      <c r="KC91" s="193">
        <f t="shared" si="420"/>
        <v>0</v>
      </c>
      <c r="KD91" s="193">
        <f t="shared" si="420"/>
        <v>0</v>
      </c>
      <c r="KE91" s="193">
        <f t="shared" si="420"/>
        <v>0</v>
      </c>
      <c r="KF91" s="193">
        <f t="shared" si="420"/>
        <v>0</v>
      </c>
      <c r="KG91" s="193">
        <f t="shared" si="420"/>
        <v>0</v>
      </c>
      <c r="KH91" s="193">
        <f t="shared" si="420"/>
        <v>0</v>
      </c>
      <c r="KI91" s="193">
        <f t="shared" si="420"/>
        <v>0</v>
      </c>
      <c r="KJ91" s="193">
        <f t="shared" si="420"/>
        <v>0</v>
      </c>
      <c r="KK91" s="193">
        <f t="shared" si="420"/>
        <v>0</v>
      </c>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row>
    <row r="92" ht="14.25" customHeight="1">
      <c r="A92" s="1">
        <v>3.0</v>
      </c>
      <c r="B92" s="1">
        <f t="shared" ref="B92:C92" si="421">B91+1</f>
        <v>82</v>
      </c>
      <c r="C92" s="267">
        <f t="shared" si="421"/>
        <v>43547</v>
      </c>
      <c r="D92" s="193">
        <f t="shared" si="15"/>
        <v>11.18486695</v>
      </c>
      <c r="E92" s="193">
        <f>(SUMIFS(Profile!$F$2:$F$17521,Profile!$B$2:$B$17521,$B92,Profile!$C$2:$C$17521,E$8))*$C$6</f>
        <v>0.1602473864</v>
      </c>
      <c r="F92" s="193">
        <f>(SUMIFS(Profile!$F$2:$F$17521,Profile!$B$2:$B$17521,$B92,Profile!$C$2:$C$17521,F$8))*$C$6</f>
        <v>0.1442226477</v>
      </c>
      <c r="G92" s="193">
        <f>(SUMIFS(Profile!$F$2:$F$17521,Profile!$B$2:$B$17521,$B92,Profile!$C$2:$C$17521,G$8))*$C$6</f>
        <v>0.1346078045</v>
      </c>
      <c r="H92" s="193">
        <f>(SUMIFS(Profile!$F$2:$F$17521,Profile!$B$2:$B$17521,$B92,Profile!$C$2:$C$17521,H$8))*$C$6</f>
        <v>0.128999146</v>
      </c>
      <c r="I92" s="193">
        <f>(SUMIFS(Profile!$F$2:$F$17521,Profile!$B$2:$B$17521,$B92,Profile!$C$2:$C$17521,I$8))*$C$6</f>
        <v>0.1209867767</v>
      </c>
      <c r="J92" s="193">
        <f>(SUMIFS(Profile!$F$2:$F$17521,Profile!$B$2:$B$17521,$B92,Profile!$C$2:$C$17521,J$8))*$C$6</f>
        <v>0.1185830659</v>
      </c>
      <c r="K92" s="193">
        <f>(SUMIFS(Profile!$F$2:$F$17521,Profile!$B$2:$B$17521,$B92,Profile!$C$2:$C$17521,K$8))*$C$6</f>
        <v>0.1189836844</v>
      </c>
      <c r="L92" s="193">
        <f>(SUMIFS(Profile!$F$2:$F$17521,Profile!$B$2:$B$17521,$B92,Profile!$C$2:$C$17521,L$8))*$C$6</f>
        <v>0.116980592</v>
      </c>
      <c r="M92" s="193">
        <f>(SUMIFS(Profile!$F$2:$F$17521,Profile!$B$2:$B$17521,$B92,Profile!$C$2:$C$17521,M$8))*$C$6</f>
        <v>0.1181824474</v>
      </c>
      <c r="N92" s="193">
        <f>(SUMIFS(Profile!$F$2:$F$17521,Profile!$B$2:$B$17521,$B92,Profile!$C$2:$C$17521,N$8))*$C$6</f>
        <v>0.1233904875</v>
      </c>
      <c r="O92" s="193">
        <f>(SUMIFS(Profile!$F$2:$F$17521,Profile!$B$2:$B$17521,$B92,Profile!$C$2:$C$17521,O$8))*$C$6</f>
        <v>0.1265954352</v>
      </c>
      <c r="P92" s="193">
        <f>(SUMIFS(Profile!$F$2:$F$17521,Profile!$B$2:$B$17521,$B92,Profile!$C$2:$C$17521,P$8))*$C$6</f>
        <v>0.1390146077</v>
      </c>
      <c r="Q92" s="193">
        <f>(SUMIFS(Profile!$F$2:$F$17521,Profile!$B$2:$B$17521,$B92,Profile!$C$2:$C$17521,Q$8))*$C$6</f>
        <v>0.1654554264</v>
      </c>
      <c r="R92" s="193">
        <f>(SUMIFS(Profile!$F$2:$F$17521,Profile!$B$2:$B$17521,$B92,Profile!$C$2:$C$17521,R$8))*$C$6</f>
        <v>0.1938993375</v>
      </c>
      <c r="S92" s="193">
        <f>(SUMIFS(Profile!$F$2:$F$17521,Profile!$B$2:$B$17521,$B92,Profile!$C$2:$C$17521,S$8))*$C$6</f>
        <v>0.2291537625</v>
      </c>
      <c r="T92" s="193">
        <f>(SUMIFS(Profile!$F$2:$F$17521,Profile!$B$2:$B$17521,$B92,Profile!$C$2:$C$17521,T$8))*$C$6</f>
        <v>0.257998292</v>
      </c>
      <c r="U92" s="193">
        <f>(SUMIFS(Profile!$F$2:$F$17521,Profile!$B$2:$B$17521,$B92,Profile!$C$2:$C$17521,U$8))*$C$6</f>
        <v>0.2563958182</v>
      </c>
      <c r="V92" s="193">
        <f>(SUMIFS(Profile!$F$2:$F$17521,Profile!$B$2:$B$17521,$B92,Profile!$C$2:$C$17521,V$8))*$C$6</f>
        <v>0.2551939628</v>
      </c>
      <c r="W92" s="193">
        <f>(SUMIFS(Profile!$F$2:$F$17521,Profile!$B$2:$B$17521,$B92,Profile!$C$2:$C$17521,W$8))*$C$6</f>
        <v>0.2499859227</v>
      </c>
      <c r="X92" s="193">
        <f>(SUMIFS(Profile!$F$2:$F$17521,Profile!$B$2:$B$17521,$B92,Profile!$C$2:$C$17521,X$8))*$C$6</f>
        <v>0.2459797381</v>
      </c>
      <c r="Y92" s="193">
        <f>(SUMIFS(Profile!$F$2:$F$17521,Profile!$B$2:$B$17521,$B92,Profile!$C$2:$C$17521,Y$8))*$C$6</f>
        <v>0.2323587102</v>
      </c>
      <c r="Z92" s="193">
        <f>(SUMIFS(Profile!$F$2:$F$17521,Profile!$B$2:$B$17521,$B92,Profile!$C$2:$C$17521,Z$8))*$C$6</f>
        <v>0.2303556179</v>
      </c>
      <c r="AA92" s="193">
        <f>(SUMIFS(Profile!$F$2:$F$17521,Profile!$B$2:$B$17521,$B92,Profile!$C$2:$C$17521,AA$8))*$C$6</f>
        <v>0.2223432486</v>
      </c>
      <c r="AB92" s="193">
        <f>(SUMIFS(Profile!$F$2:$F$17521,Profile!$B$2:$B$17521,$B92,Profile!$C$2:$C$17521,AB$8))*$C$6</f>
        <v>0.2203401562</v>
      </c>
      <c r="AC92" s="193">
        <f>(SUMIFS(Profile!$F$2:$F$17521,Profile!$B$2:$B$17521,$B92,Profile!$C$2:$C$17521,AC$8))*$C$6</f>
        <v>0.2259488148</v>
      </c>
      <c r="AD92" s="193">
        <f>(SUMIFS(Profile!$F$2:$F$17521,Profile!$B$2:$B$17521,$B92,Profile!$C$2:$C$17521,AD$8))*$C$6</f>
        <v>0.2259488148</v>
      </c>
      <c r="AE92" s="193">
        <f>(SUMIFS(Profile!$F$2:$F$17521,Profile!$B$2:$B$17521,$B92,Profile!$C$2:$C$17521,AE$8))*$C$6</f>
        <v>0.2183370639</v>
      </c>
      <c r="AF92" s="193">
        <f>(SUMIFS(Profile!$F$2:$F$17521,Profile!$B$2:$B$17521,$B92,Profile!$C$2:$C$17521,AF$8))*$C$6</f>
        <v>0.21673459</v>
      </c>
      <c r="AG92" s="193">
        <f>(SUMIFS(Profile!$F$2:$F$17521,Profile!$B$2:$B$17521,$B92,Profile!$C$2:$C$17521,AG$8))*$C$6</f>
        <v>0.2139302608</v>
      </c>
      <c r="AH92" s="193">
        <f>(SUMIFS(Profile!$F$2:$F$17521,Profile!$B$2:$B$17521,$B92,Profile!$C$2:$C$17521,AH$8))*$C$6</f>
        <v>0.2179364454</v>
      </c>
      <c r="AI92" s="193">
        <f>(SUMIFS(Profile!$F$2:$F$17521,Profile!$B$2:$B$17521,$B92,Profile!$C$2:$C$17521,AI$8))*$C$6</f>
        <v>0.2219426301</v>
      </c>
      <c r="AJ92" s="193">
        <f>(SUMIFS(Profile!$F$2:$F$17521,Profile!$B$2:$B$17521,$B92,Profile!$C$2:$C$17521,AJ$8))*$C$6</f>
        <v>0.2383679872</v>
      </c>
      <c r="AK92" s="193">
        <f>(SUMIFS(Profile!$F$2:$F$17521,Profile!$B$2:$B$17521,$B92,Profile!$C$2:$C$17521,AK$8))*$C$6</f>
        <v>0.2600013844</v>
      </c>
      <c r="AL92" s="193">
        <f>(SUMIFS(Profile!$F$2:$F$17521,Profile!$B$2:$B$17521,$B92,Profile!$C$2:$C$17521,AL$8))*$C$6</f>
        <v>0.2848397292</v>
      </c>
      <c r="AM92" s="193">
        <f>(SUMIFS(Profile!$F$2:$F$17521,Profile!$B$2:$B$17521,$B92,Profile!$C$2:$C$17521,AM$8))*$C$6</f>
        <v>0.3208953912</v>
      </c>
      <c r="AN92" s="193">
        <f>(SUMIFS(Profile!$F$2:$F$17521,Profile!$B$2:$B$17521,$B92,Profile!$C$2:$C$17521,AN$8))*$C$6</f>
        <v>0.3501405392</v>
      </c>
      <c r="AO92" s="193">
        <f>(SUMIFS(Profile!$F$2:$F$17521,Profile!$B$2:$B$17521,$B92,Profile!$C$2:$C$17521,AO$8))*$C$6</f>
        <v>0.3849943457</v>
      </c>
      <c r="AP92" s="193">
        <f>(SUMIFS(Profile!$F$2:$F$17521,Profile!$B$2:$B$17521,$B92,Profile!$C$2:$C$17521,AP$8))*$C$6</f>
        <v>0.3982147551</v>
      </c>
      <c r="AQ92" s="193">
        <f>(SUMIFS(Profile!$F$2:$F$17521,Profile!$B$2:$B$17521,$B92,Profile!$C$2:$C$17521,AQ$8))*$C$6</f>
        <v>0.3910036227</v>
      </c>
      <c r="AR92" s="193">
        <f>(SUMIFS(Profile!$F$2:$F$17521,Profile!$B$2:$B$17521,$B92,Profile!$C$2:$C$17521,AR$8))*$C$6</f>
        <v>0.381789398</v>
      </c>
      <c r="AS92" s="193">
        <f>(SUMIFS(Profile!$F$2:$F$17521,Profile!$B$2:$B$17521,$B92,Profile!$C$2:$C$17521,AS$8))*$C$6</f>
        <v>0.3677677517</v>
      </c>
      <c r="AT92" s="193">
        <f>(SUMIFS(Profile!$F$2:$F$17521,Profile!$B$2:$B$17521,$B92,Profile!$C$2:$C$17521,AT$8))*$C$6</f>
        <v>0.3521436315</v>
      </c>
      <c r="AU92" s="193">
        <f>(SUMIFS(Profile!$F$2:$F$17521,Profile!$B$2:$B$17521,$B92,Profile!$C$2:$C$17521,AU$8))*$C$6</f>
        <v>0.3393238406</v>
      </c>
      <c r="AV92" s="193">
        <f>(SUMIFS(Profile!$F$2:$F$17521,Profile!$B$2:$B$17521,$B92,Profile!$C$2:$C$17521,AV$8))*$C$6</f>
        <v>0.3160879696</v>
      </c>
      <c r="AW92" s="193">
        <f>(SUMIFS(Profile!$F$2:$F$17521,Profile!$B$2:$B$17521,$B92,Profile!$C$2:$C$17521,AW$8))*$C$6</f>
        <v>0.2924514801</v>
      </c>
      <c r="AX92" s="193">
        <f>(SUMIFS(Profile!$F$2:$F$17521,Profile!$B$2:$B$17521,$B92,Profile!$C$2:$C$17521,AX$8))*$C$6</f>
        <v>0.2547933443</v>
      </c>
      <c r="AY92" s="193">
        <f>(SUMIFS(Profile!$F$2:$F$17521,Profile!$B$2:$B$17521,$B92,Profile!$C$2:$C$17521,AY$8))*$C$6</f>
        <v>0.2163339716</v>
      </c>
      <c r="AZ92" s="193">
        <f>(SUMIFS(Profile!$F$2:$F$17521,Profile!$B$2:$B$17521,$B92,Profile!$C$2:$C$17521,AZ$8))*$C$6</f>
        <v>0.1846851128</v>
      </c>
      <c r="BA92" s="193">
        <f t="shared" si="16"/>
        <v>5.67420707</v>
      </c>
      <c r="BB92" s="193">
        <f>(SUMIFS(Profile!$E$2:$E$17521,Profile!$B$2:$B$17521,$B92,Profile!$C$2:$C$17521,BB$8))*$C$9</f>
        <v>0</v>
      </c>
      <c r="BC92" s="193">
        <f>(SUMIFS(Profile!$E$2:$E$17521,Profile!$B$2:$B$17521,$B92,Profile!$C$2:$C$17521,BC$8))*$C$9</f>
        <v>0</v>
      </c>
      <c r="BD92" s="193">
        <f>(SUMIFS(Profile!$E$2:$E$17521,Profile!$B$2:$B$17521,$B92,Profile!$C$2:$C$17521,BD$8))*$C$9</f>
        <v>0</v>
      </c>
      <c r="BE92" s="193">
        <f>(SUMIFS(Profile!$E$2:$E$17521,Profile!$B$2:$B$17521,$B92,Profile!$C$2:$C$17521,BE$8))*$C$9</f>
        <v>0</v>
      </c>
      <c r="BF92" s="193">
        <f>(SUMIFS(Profile!$E$2:$E$17521,Profile!$B$2:$B$17521,$B92,Profile!$C$2:$C$17521,BF$8))*$C$9</f>
        <v>0</v>
      </c>
      <c r="BG92" s="193">
        <f>(SUMIFS(Profile!$E$2:$E$17521,Profile!$B$2:$B$17521,$B92,Profile!$C$2:$C$17521,BG$8))*$C$9</f>
        <v>0</v>
      </c>
      <c r="BH92" s="193">
        <f>(SUMIFS(Profile!$E$2:$E$17521,Profile!$B$2:$B$17521,$B92,Profile!$C$2:$C$17521,BH$8))*$C$9</f>
        <v>0</v>
      </c>
      <c r="BI92" s="193">
        <f>(SUMIFS(Profile!$E$2:$E$17521,Profile!$B$2:$B$17521,$B92,Profile!$C$2:$C$17521,BI$8))*$C$9</f>
        <v>0</v>
      </c>
      <c r="BJ92" s="193">
        <f>(SUMIFS(Profile!$E$2:$E$17521,Profile!$B$2:$B$17521,$B92,Profile!$C$2:$C$17521,BJ$8))*$C$9</f>
        <v>0</v>
      </c>
      <c r="BK92" s="193">
        <f>(SUMIFS(Profile!$E$2:$E$17521,Profile!$B$2:$B$17521,$B92,Profile!$C$2:$C$17521,BK$8))*$C$9</f>
        <v>0.00007998165501</v>
      </c>
      <c r="BL92" s="193">
        <f>(SUMIFS(Profile!$E$2:$E$17521,Profile!$B$2:$B$17521,$B92,Profile!$C$2:$C$17521,BL$8))*$C$9</f>
        <v>0.0005319747578</v>
      </c>
      <c r="BM92" s="193">
        <f>(SUMIFS(Profile!$E$2:$E$17521,Profile!$B$2:$B$17521,$B92,Profile!$C$2:$C$17521,BM$8))*$C$9</f>
        <v>0.002819998352</v>
      </c>
      <c r="BN92" s="193">
        <f>(SUMIFS(Profile!$E$2:$E$17521,Profile!$B$2:$B$17521,$B92,Profile!$C$2:$C$17521,BN$8))*$C$9</f>
        <v>0.01590698124</v>
      </c>
      <c r="BO92" s="193">
        <f>(SUMIFS(Profile!$E$2:$E$17521,Profile!$B$2:$B$17521,$B92,Profile!$C$2:$C$17521,BO$8))*$C$9</f>
        <v>0.04035916952</v>
      </c>
      <c r="BP92" s="193">
        <f>(SUMIFS(Profile!$E$2:$E$17521,Profile!$B$2:$B$17521,$B92,Profile!$C$2:$C$17521,BP$8))*$C$9</f>
        <v>0.08340906502</v>
      </c>
      <c r="BQ92" s="193">
        <f>(SUMIFS(Profile!$E$2:$E$17521,Profile!$B$2:$B$17521,$B92,Profile!$C$2:$C$17521,BQ$8))*$C$9</f>
        <v>0.1262029533</v>
      </c>
      <c r="BR92" s="193">
        <f>(SUMIFS(Profile!$E$2:$E$17521,Profile!$B$2:$B$17521,$B92,Profile!$C$2:$C$17521,BR$8))*$C$9</f>
        <v>0.2000122701</v>
      </c>
      <c r="BS92" s="193">
        <f>(SUMIFS(Profile!$E$2:$E$17521,Profile!$B$2:$B$17521,$B92,Profile!$C$2:$C$17521,BS$8))*$C$9</f>
        <v>0.250799665</v>
      </c>
      <c r="BT92" s="193">
        <f>(SUMIFS(Profile!$E$2:$E$17521,Profile!$B$2:$B$17521,$B92,Profile!$C$2:$C$17521,BT$8))*$C$9</f>
        <v>0.299242265</v>
      </c>
      <c r="BU92" s="193">
        <f>(SUMIFS(Profile!$E$2:$E$17521,Profile!$B$2:$B$17521,$B92,Profile!$C$2:$C$17521,BU$8))*$C$9</f>
        <v>0.3402523563</v>
      </c>
      <c r="BV92" s="193">
        <f>(SUMIFS(Profile!$E$2:$E$17521,Profile!$B$2:$B$17521,$B92,Profile!$C$2:$C$17521,BV$8))*$C$9</f>
        <v>0.3720859441</v>
      </c>
      <c r="BW92" s="193">
        <f>(SUMIFS(Profile!$E$2:$E$17521,Profile!$B$2:$B$17521,$B92,Profile!$C$2:$C$17521,BW$8))*$C$9</f>
        <v>0.3935147687</v>
      </c>
      <c r="BX92" s="193">
        <f>(SUMIFS(Profile!$E$2:$E$17521,Profile!$B$2:$B$17521,$B92,Profile!$C$2:$C$17521,BX$8))*$C$9</f>
        <v>0.4088652701</v>
      </c>
      <c r="BY92" s="193">
        <f>(SUMIFS(Profile!$E$2:$E$17521,Profile!$B$2:$B$17521,$B92,Profile!$C$2:$C$17521,BY$8))*$C$9</f>
        <v>0.4179527475</v>
      </c>
      <c r="BZ92" s="193">
        <f>(SUMIFS(Profile!$E$2:$E$17521,Profile!$B$2:$B$17521,$B92,Profile!$C$2:$C$17521,BZ$8))*$C$9</f>
        <v>0.3704944321</v>
      </c>
      <c r="CA92" s="193">
        <f>(SUMIFS(Profile!$E$2:$E$17521,Profile!$B$2:$B$17521,$B92,Profile!$C$2:$C$17521,CA$8))*$C$9</f>
        <v>0.3666485529</v>
      </c>
      <c r="CB92" s="193">
        <f>(SUMIFS(Profile!$E$2:$E$17521,Profile!$B$2:$B$17521,$B92,Profile!$C$2:$C$17521,CB$8))*$C$9</f>
        <v>0.3465982003</v>
      </c>
      <c r="CC92" s="193">
        <f>(SUMIFS(Profile!$E$2:$E$17521,Profile!$B$2:$B$17521,$B92,Profile!$C$2:$C$17521,CC$8))*$C$9</f>
        <v>0.3182985779</v>
      </c>
      <c r="CD92" s="193">
        <f>(SUMIFS(Profile!$E$2:$E$17521,Profile!$B$2:$B$17521,$B92,Profile!$C$2:$C$17521,CD$8))*$C$9</f>
        <v>0.2693160759</v>
      </c>
      <c r="CE92" s="193">
        <f>(SUMIFS(Profile!$E$2:$E$17521,Profile!$B$2:$B$17521,$B92,Profile!$C$2:$C$17521,CE$8))*$C$9</f>
        <v>0.2756551843</v>
      </c>
      <c r="CF92" s="193">
        <f>(SUMIFS(Profile!$E$2:$E$17521,Profile!$B$2:$B$17521,$B92,Profile!$C$2:$C$17521,CF$8))*$C$9</f>
        <v>0.2183511412</v>
      </c>
      <c r="CG92" s="193">
        <f>(SUMIFS(Profile!$E$2:$E$17521,Profile!$B$2:$B$17521,$B92,Profile!$C$2:$C$17521,CG$8))*$C$9</f>
        <v>0.1851221884</v>
      </c>
      <c r="CH92" s="193">
        <f>(SUMIFS(Profile!$E$2:$E$17521,Profile!$B$2:$B$17521,$B92,Profile!$C$2:$C$17521,CH$8))*$C$9</f>
        <v>0.1347209924</v>
      </c>
      <c r="CI92" s="193">
        <f>(SUMIFS(Profile!$E$2:$E$17521,Profile!$B$2:$B$17521,$B92,Profile!$C$2:$C$17521,CI$8))*$C$9</f>
        <v>0.1011549686</v>
      </c>
      <c r="CJ92" s="193">
        <f>(SUMIFS(Profile!$E$2:$E$17521,Profile!$B$2:$B$17521,$B92,Profile!$C$2:$C$17521,CJ$8))*$C$9</f>
        <v>0.07220258271</v>
      </c>
      <c r="CK92" s="193">
        <f>(SUMIFS(Profile!$E$2:$E$17521,Profile!$B$2:$B$17521,$B92,Profile!$C$2:$C$17521,CK$8))*$C$9</f>
        <v>0.03779335109</v>
      </c>
      <c r="CL92" s="193">
        <f>(SUMIFS(Profile!$E$2:$E$17521,Profile!$B$2:$B$17521,$B92,Profile!$C$2:$C$17521,CL$8))*$C$9</f>
        <v>0.01946492666</v>
      </c>
      <c r="CM92" s="193">
        <f>(SUMIFS(Profile!$E$2:$E$17521,Profile!$B$2:$B$17521,$B92,Profile!$C$2:$C$17521,CM$8))*$C$9</f>
        <v>0.004215323475</v>
      </c>
      <c r="CN92" s="193">
        <f>(SUMIFS(Profile!$E$2:$E$17521,Profile!$B$2:$B$17521,$B92,Profile!$C$2:$C$17521,CN$8))*$C$9</f>
        <v>0.001470146671</v>
      </c>
      <c r="CO92" s="193">
        <f>(SUMIFS(Profile!$E$2:$E$17521,Profile!$B$2:$B$17521,$B92,Profile!$C$2:$C$17521,CO$8))*$C$9</f>
        <v>0.0005205257709</v>
      </c>
      <c r="CP92" s="193">
        <f>(SUMIFS(Profile!$E$2:$E$17521,Profile!$B$2:$B$17521,$B92,Profile!$C$2:$C$17521,CP$8))*$C$9</f>
        <v>0.0001309377094</v>
      </c>
      <c r="CQ92" s="193">
        <f>(SUMIFS(Profile!$E$2:$E$17521,Profile!$B$2:$B$17521,$B92,Profile!$C$2:$C$17521,CQ$8))*$C$9</f>
        <v>0.00001355132728</v>
      </c>
      <c r="CR92" s="193">
        <f>(SUMIFS(Profile!$E$2:$E$17521,Profile!$B$2:$B$17521,$B92,Profile!$C$2:$C$17521,CR$8))*$C$9</f>
        <v>0</v>
      </c>
      <c r="CS92" s="193">
        <f>(SUMIFS(Profile!$E$2:$E$17521,Profile!$B$2:$B$17521,$B92,Profile!$C$2:$C$17521,CS$8))*$C$9</f>
        <v>0</v>
      </c>
      <c r="CT92" s="193">
        <f>(SUMIFS(Profile!$E$2:$E$17521,Profile!$B$2:$B$17521,$B92,Profile!$C$2:$C$17521,CT$8))*$C$9</f>
        <v>0</v>
      </c>
      <c r="CU92" s="193">
        <f>(SUMIFS(Profile!$E$2:$E$17521,Profile!$B$2:$B$17521,$B92,Profile!$C$2:$C$17521,CU$8))*$C$9</f>
        <v>0</v>
      </c>
      <c r="CV92" s="193">
        <f>(SUMIFS(Profile!$E$2:$E$17521,Profile!$B$2:$B$17521,$B92,Profile!$C$2:$C$17521,CV$8))*$C$9</f>
        <v>0</v>
      </c>
      <c r="CW92" s="193">
        <f>(SUMIFS(Profile!$E$2:$E$17521,Profile!$B$2:$B$17521,$B92,Profile!$C$2:$C$17521,CW$8))*$C$9</f>
        <v>0</v>
      </c>
      <c r="CX92" s="193">
        <f t="shared" si="17"/>
        <v>1.458724992</v>
      </c>
      <c r="CY92" s="193">
        <f t="shared" ref="CY92:ET92" si="422">MAX(BB92-E92,0)</f>
        <v>0</v>
      </c>
      <c r="CZ92" s="193">
        <f t="shared" si="422"/>
        <v>0</v>
      </c>
      <c r="DA92" s="193">
        <f t="shared" si="422"/>
        <v>0</v>
      </c>
      <c r="DB92" s="193">
        <f t="shared" si="422"/>
        <v>0</v>
      </c>
      <c r="DC92" s="193">
        <f t="shared" si="422"/>
        <v>0</v>
      </c>
      <c r="DD92" s="193">
        <f t="shared" si="422"/>
        <v>0</v>
      </c>
      <c r="DE92" s="193">
        <f t="shared" si="422"/>
        <v>0</v>
      </c>
      <c r="DF92" s="193">
        <f t="shared" si="422"/>
        <v>0</v>
      </c>
      <c r="DG92" s="193">
        <f t="shared" si="422"/>
        <v>0</v>
      </c>
      <c r="DH92" s="193">
        <f t="shared" si="422"/>
        <v>0</v>
      </c>
      <c r="DI92" s="193">
        <f t="shared" si="422"/>
        <v>0</v>
      </c>
      <c r="DJ92" s="193">
        <f t="shared" si="422"/>
        <v>0</v>
      </c>
      <c r="DK92" s="193">
        <f t="shared" si="422"/>
        <v>0</v>
      </c>
      <c r="DL92" s="193">
        <f t="shared" si="422"/>
        <v>0</v>
      </c>
      <c r="DM92" s="193">
        <f t="shared" si="422"/>
        <v>0</v>
      </c>
      <c r="DN92" s="193">
        <f t="shared" si="422"/>
        <v>0</v>
      </c>
      <c r="DO92" s="193">
        <f t="shared" si="422"/>
        <v>0</v>
      </c>
      <c r="DP92" s="193">
        <f t="shared" si="422"/>
        <v>0</v>
      </c>
      <c r="DQ92" s="193">
        <f t="shared" si="422"/>
        <v>0.04925634232</v>
      </c>
      <c r="DR92" s="193">
        <f t="shared" si="422"/>
        <v>0.09427261828</v>
      </c>
      <c r="DS92" s="193">
        <f t="shared" si="422"/>
        <v>0.1397272339</v>
      </c>
      <c r="DT92" s="193">
        <f t="shared" si="422"/>
        <v>0.1631591508</v>
      </c>
      <c r="DU92" s="193">
        <f t="shared" si="422"/>
        <v>0.1865220215</v>
      </c>
      <c r="DV92" s="193">
        <f t="shared" si="422"/>
        <v>0.1976125913</v>
      </c>
      <c r="DW92" s="193">
        <f t="shared" si="422"/>
        <v>0.1445456174</v>
      </c>
      <c r="DX92" s="193">
        <f t="shared" si="422"/>
        <v>0.1406997381</v>
      </c>
      <c r="DY92" s="193">
        <f t="shared" si="422"/>
        <v>0.1282611364</v>
      </c>
      <c r="DZ92" s="193">
        <f t="shared" si="422"/>
        <v>0.1015639878</v>
      </c>
      <c r="EA92" s="193">
        <f t="shared" si="422"/>
        <v>0.05538581516</v>
      </c>
      <c r="EB92" s="193">
        <f t="shared" si="422"/>
        <v>0.0577187389</v>
      </c>
      <c r="EC92" s="193">
        <f t="shared" si="422"/>
        <v>0</v>
      </c>
      <c r="ED92" s="193">
        <f t="shared" si="422"/>
        <v>0</v>
      </c>
      <c r="EE92" s="193">
        <f t="shared" si="422"/>
        <v>0</v>
      </c>
      <c r="EF92" s="193">
        <f t="shared" si="422"/>
        <v>0</v>
      </c>
      <c r="EG92" s="193">
        <f t="shared" si="422"/>
        <v>0</v>
      </c>
      <c r="EH92" s="193">
        <f t="shared" si="422"/>
        <v>0</v>
      </c>
      <c r="EI92" s="193">
        <f t="shared" si="422"/>
        <v>0</v>
      </c>
      <c r="EJ92" s="193">
        <f t="shared" si="422"/>
        <v>0</v>
      </c>
      <c r="EK92" s="193">
        <f t="shared" si="422"/>
        <v>0</v>
      </c>
      <c r="EL92" s="193">
        <f t="shared" si="422"/>
        <v>0</v>
      </c>
      <c r="EM92" s="193">
        <f t="shared" si="422"/>
        <v>0</v>
      </c>
      <c r="EN92" s="193">
        <f t="shared" si="422"/>
        <v>0</v>
      </c>
      <c r="EO92" s="193">
        <f t="shared" si="422"/>
        <v>0</v>
      </c>
      <c r="EP92" s="193">
        <f t="shared" si="422"/>
        <v>0</v>
      </c>
      <c r="EQ92" s="193">
        <f t="shared" si="422"/>
        <v>0</v>
      </c>
      <c r="ER92" s="193">
        <f t="shared" si="422"/>
        <v>0</v>
      </c>
      <c r="ES92" s="193">
        <f t="shared" si="422"/>
        <v>0</v>
      </c>
      <c r="ET92" s="193">
        <f t="shared" si="422"/>
        <v>0</v>
      </c>
      <c r="EU92" s="193">
        <f t="shared" si="19"/>
        <v>4.215482078</v>
      </c>
      <c r="EV92" s="193">
        <f t="shared" ref="EV92:GQ92" si="423">BB92-CY92</f>
        <v>0</v>
      </c>
      <c r="EW92" s="193">
        <f t="shared" si="423"/>
        <v>0</v>
      </c>
      <c r="EX92" s="193">
        <f t="shared" si="423"/>
        <v>0</v>
      </c>
      <c r="EY92" s="193">
        <f t="shared" si="423"/>
        <v>0</v>
      </c>
      <c r="EZ92" s="193">
        <f t="shared" si="423"/>
        <v>0</v>
      </c>
      <c r="FA92" s="193">
        <f t="shared" si="423"/>
        <v>0</v>
      </c>
      <c r="FB92" s="193">
        <f t="shared" si="423"/>
        <v>0</v>
      </c>
      <c r="FC92" s="193">
        <f t="shared" si="423"/>
        <v>0</v>
      </c>
      <c r="FD92" s="193">
        <f t="shared" si="423"/>
        <v>0</v>
      </c>
      <c r="FE92" s="193">
        <f t="shared" si="423"/>
        <v>0.00007998165501</v>
      </c>
      <c r="FF92" s="193">
        <f t="shared" si="423"/>
        <v>0.0005319747578</v>
      </c>
      <c r="FG92" s="193">
        <f t="shared" si="423"/>
        <v>0.002819998352</v>
      </c>
      <c r="FH92" s="193">
        <f t="shared" si="423"/>
        <v>0.01590698124</v>
      </c>
      <c r="FI92" s="193">
        <f t="shared" si="423"/>
        <v>0.04035916952</v>
      </c>
      <c r="FJ92" s="193">
        <f t="shared" si="423"/>
        <v>0.08340906502</v>
      </c>
      <c r="FK92" s="193">
        <f t="shared" si="423"/>
        <v>0.1262029533</v>
      </c>
      <c r="FL92" s="193">
        <f t="shared" si="423"/>
        <v>0.2000122701</v>
      </c>
      <c r="FM92" s="193">
        <f t="shared" si="423"/>
        <v>0.250799665</v>
      </c>
      <c r="FN92" s="193">
        <f t="shared" si="423"/>
        <v>0.2499859227</v>
      </c>
      <c r="FO92" s="193">
        <f t="shared" si="423"/>
        <v>0.2459797381</v>
      </c>
      <c r="FP92" s="193">
        <f t="shared" si="423"/>
        <v>0.2323587102</v>
      </c>
      <c r="FQ92" s="193">
        <f t="shared" si="423"/>
        <v>0.2303556179</v>
      </c>
      <c r="FR92" s="193">
        <f t="shared" si="423"/>
        <v>0.2223432486</v>
      </c>
      <c r="FS92" s="193">
        <f t="shared" si="423"/>
        <v>0.2203401562</v>
      </c>
      <c r="FT92" s="193">
        <f t="shared" si="423"/>
        <v>0.2259488148</v>
      </c>
      <c r="FU92" s="193">
        <f t="shared" si="423"/>
        <v>0.2259488148</v>
      </c>
      <c r="FV92" s="193">
        <f t="shared" si="423"/>
        <v>0.2183370639</v>
      </c>
      <c r="FW92" s="193">
        <f t="shared" si="423"/>
        <v>0.21673459</v>
      </c>
      <c r="FX92" s="193">
        <f t="shared" si="423"/>
        <v>0.2139302608</v>
      </c>
      <c r="FY92" s="193">
        <f t="shared" si="423"/>
        <v>0.2179364454</v>
      </c>
      <c r="FZ92" s="193">
        <f t="shared" si="423"/>
        <v>0.2183511412</v>
      </c>
      <c r="GA92" s="193">
        <f t="shared" si="423"/>
        <v>0.1851221884</v>
      </c>
      <c r="GB92" s="193">
        <f t="shared" si="423"/>
        <v>0.1347209924</v>
      </c>
      <c r="GC92" s="193">
        <f t="shared" si="423"/>
        <v>0.1011549686</v>
      </c>
      <c r="GD92" s="193">
        <f t="shared" si="423"/>
        <v>0.07220258271</v>
      </c>
      <c r="GE92" s="193">
        <f t="shared" si="423"/>
        <v>0.03779335109</v>
      </c>
      <c r="GF92" s="193">
        <f t="shared" si="423"/>
        <v>0.01946492666</v>
      </c>
      <c r="GG92" s="193">
        <f t="shared" si="423"/>
        <v>0.004215323475</v>
      </c>
      <c r="GH92" s="193">
        <f t="shared" si="423"/>
        <v>0.001470146671</v>
      </c>
      <c r="GI92" s="193">
        <f t="shared" si="423"/>
        <v>0.0005205257709</v>
      </c>
      <c r="GJ92" s="193">
        <f t="shared" si="423"/>
        <v>0.0001309377094</v>
      </c>
      <c r="GK92" s="193">
        <f t="shared" si="423"/>
        <v>0.00001355132728</v>
      </c>
      <c r="GL92" s="193">
        <f t="shared" si="423"/>
        <v>0</v>
      </c>
      <c r="GM92" s="193">
        <f t="shared" si="423"/>
        <v>0</v>
      </c>
      <c r="GN92" s="193">
        <f t="shared" si="423"/>
        <v>0</v>
      </c>
      <c r="GO92" s="193">
        <f t="shared" si="423"/>
        <v>0</v>
      </c>
      <c r="GP92" s="193">
        <f t="shared" si="423"/>
        <v>0</v>
      </c>
      <c r="GQ92" s="193">
        <f t="shared" si="423"/>
        <v>0</v>
      </c>
      <c r="GR92" s="193">
        <f t="shared" si="21"/>
        <v>6.969384871</v>
      </c>
      <c r="GS92" s="193">
        <f t="shared" ref="GS92:IN92" si="424">E92-EV92</f>
        <v>0.1602473864</v>
      </c>
      <c r="GT92" s="193">
        <f t="shared" si="424"/>
        <v>0.1442226477</v>
      </c>
      <c r="GU92" s="193">
        <f t="shared" si="424"/>
        <v>0.1346078045</v>
      </c>
      <c r="GV92" s="193">
        <f t="shared" si="424"/>
        <v>0.128999146</v>
      </c>
      <c r="GW92" s="193">
        <f t="shared" si="424"/>
        <v>0.1209867767</v>
      </c>
      <c r="GX92" s="193">
        <f t="shared" si="424"/>
        <v>0.1185830659</v>
      </c>
      <c r="GY92" s="193">
        <f t="shared" si="424"/>
        <v>0.1189836844</v>
      </c>
      <c r="GZ92" s="193">
        <f t="shared" si="424"/>
        <v>0.116980592</v>
      </c>
      <c r="HA92" s="193">
        <f t="shared" si="424"/>
        <v>0.1181824474</v>
      </c>
      <c r="HB92" s="193">
        <f t="shared" si="424"/>
        <v>0.1233105058</v>
      </c>
      <c r="HC92" s="193">
        <f t="shared" si="424"/>
        <v>0.1260634605</v>
      </c>
      <c r="HD92" s="193">
        <f t="shared" si="424"/>
        <v>0.1361946093</v>
      </c>
      <c r="HE92" s="193">
        <f t="shared" si="424"/>
        <v>0.1495484452</v>
      </c>
      <c r="HF92" s="193">
        <f t="shared" si="424"/>
        <v>0.153540168</v>
      </c>
      <c r="HG92" s="193">
        <f t="shared" si="424"/>
        <v>0.1457446975</v>
      </c>
      <c r="HH92" s="193">
        <f t="shared" si="424"/>
        <v>0.1317953387</v>
      </c>
      <c r="HI92" s="193">
        <f t="shared" si="424"/>
        <v>0.05638354805</v>
      </c>
      <c r="HJ92" s="193">
        <f t="shared" si="424"/>
        <v>0.004394297817</v>
      </c>
      <c r="HK92" s="193">
        <f t="shared" si="424"/>
        <v>0</v>
      </c>
      <c r="HL92" s="193">
        <f t="shared" si="424"/>
        <v>0</v>
      </c>
      <c r="HM92" s="193">
        <f t="shared" si="424"/>
        <v>0</v>
      </c>
      <c r="HN92" s="193">
        <f t="shared" si="424"/>
        <v>0</v>
      </c>
      <c r="HO92" s="193">
        <f t="shared" si="424"/>
        <v>0</v>
      </c>
      <c r="HP92" s="193">
        <f t="shared" si="424"/>
        <v>0</v>
      </c>
      <c r="HQ92" s="193">
        <f t="shared" si="424"/>
        <v>0</v>
      </c>
      <c r="HR92" s="193">
        <f t="shared" si="424"/>
        <v>0</v>
      </c>
      <c r="HS92" s="193">
        <f t="shared" si="424"/>
        <v>0</v>
      </c>
      <c r="HT92" s="193">
        <f t="shared" si="424"/>
        <v>0</v>
      </c>
      <c r="HU92" s="193">
        <f t="shared" si="424"/>
        <v>0</v>
      </c>
      <c r="HV92" s="193">
        <f t="shared" si="424"/>
        <v>0</v>
      </c>
      <c r="HW92" s="193">
        <f t="shared" si="424"/>
        <v>0.003591488925</v>
      </c>
      <c r="HX92" s="193">
        <f t="shared" si="424"/>
        <v>0.05324579884</v>
      </c>
      <c r="HY92" s="193">
        <f t="shared" si="424"/>
        <v>0.1252803919</v>
      </c>
      <c r="HZ92" s="193">
        <f t="shared" si="424"/>
        <v>0.1836847606</v>
      </c>
      <c r="IA92" s="193">
        <f t="shared" si="424"/>
        <v>0.2486928085</v>
      </c>
      <c r="IB92" s="193">
        <f t="shared" si="424"/>
        <v>0.3123471881</v>
      </c>
      <c r="IC92" s="193">
        <f t="shared" si="424"/>
        <v>0.3655294191</v>
      </c>
      <c r="ID92" s="193">
        <f t="shared" si="424"/>
        <v>0.3939994316</v>
      </c>
      <c r="IE92" s="193">
        <f t="shared" si="424"/>
        <v>0.389533476</v>
      </c>
      <c r="IF92" s="193">
        <f t="shared" si="424"/>
        <v>0.3812688722</v>
      </c>
      <c r="IG92" s="193">
        <f t="shared" si="424"/>
        <v>0.367636814</v>
      </c>
      <c r="IH92" s="193">
        <f t="shared" si="424"/>
        <v>0.3521300802</v>
      </c>
      <c r="II92" s="193">
        <f t="shared" si="424"/>
        <v>0.3393238406</v>
      </c>
      <c r="IJ92" s="193">
        <f t="shared" si="424"/>
        <v>0.3160879696</v>
      </c>
      <c r="IK92" s="193">
        <f t="shared" si="424"/>
        <v>0.2924514801</v>
      </c>
      <c r="IL92" s="193">
        <f t="shared" si="424"/>
        <v>0.2547933443</v>
      </c>
      <c r="IM92" s="193">
        <f t="shared" si="424"/>
        <v>0.2163339716</v>
      </c>
      <c r="IN92" s="193">
        <f t="shared" si="424"/>
        <v>0.1846851128</v>
      </c>
      <c r="IO92" s="193">
        <f t="shared" si="23"/>
        <v>1.458724992</v>
      </c>
      <c r="IP92" s="193">
        <f t="shared" si="29"/>
        <v>0</v>
      </c>
      <c r="IQ92" s="193">
        <f t="shared" ref="IQ92:KK92" si="425">MAX((MIN(CZ92+IP92,$IO$7))-GT92,0)</f>
        <v>0</v>
      </c>
      <c r="IR92" s="193">
        <f t="shared" si="425"/>
        <v>0</v>
      </c>
      <c r="IS92" s="193">
        <f t="shared" si="425"/>
        <v>0</v>
      </c>
      <c r="IT92" s="193">
        <f t="shared" si="425"/>
        <v>0</v>
      </c>
      <c r="IU92" s="193">
        <f t="shared" si="425"/>
        <v>0</v>
      </c>
      <c r="IV92" s="193">
        <f t="shared" si="425"/>
        <v>0</v>
      </c>
      <c r="IW92" s="193">
        <f t="shared" si="425"/>
        <v>0</v>
      </c>
      <c r="IX92" s="193">
        <f t="shared" si="425"/>
        <v>0</v>
      </c>
      <c r="IY92" s="193">
        <f t="shared" si="425"/>
        <v>0</v>
      </c>
      <c r="IZ92" s="193">
        <f t="shared" si="425"/>
        <v>0</v>
      </c>
      <c r="JA92" s="193">
        <f t="shared" si="425"/>
        <v>0</v>
      </c>
      <c r="JB92" s="193">
        <f t="shared" si="425"/>
        <v>0</v>
      </c>
      <c r="JC92" s="193">
        <f t="shared" si="425"/>
        <v>0</v>
      </c>
      <c r="JD92" s="193">
        <f t="shared" si="425"/>
        <v>0</v>
      </c>
      <c r="JE92" s="193">
        <f t="shared" si="425"/>
        <v>0</v>
      </c>
      <c r="JF92" s="193">
        <f t="shared" si="425"/>
        <v>0</v>
      </c>
      <c r="JG92" s="193">
        <f t="shared" si="425"/>
        <v>0</v>
      </c>
      <c r="JH92" s="193">
        <f t="shared" si="425"/>
        <v>0.04925634232</v>
      </c>
      <c r="JI92" s="193">
        <f t="shared" si="425"/>
        <v>0.1435289606</v>
      </c>
      <c r="JJ92" s="193">
        <f t="shared" si="425"/>
        <v>0.2832561945</v>
      </c>
      <c r="JK92" s="193">
        <f t="shared" si="425"/>
        <v>0.4464153453</v>
      </c>
      <c r="JL92" s="193">
        <f t="shared" si="425"/>
        <v>0.6329373668</v>
      </c>
      <c r="JM92" s="193">
        <f t="shared" si="425"/>
        <v>0.8305499581</v>
      </c>
      <c r="JN92" s="193">
        <f t="shared" si="425"/>
        <v>0.9750955755</v>
      </c>
      <c r="JO92" s="193">
        <f t="shared" si="425"/>
        <v>1.115795314</v>
      </c>
      <c r="JP92" s="193">
        <f t="shared" si="425"/>
        <v>1.24405645</v>
      </c>
      <c r="JQ92" s="193">
        <f t="shared" si="425"/>
        <v>1.345620438</v>
      </c>
      <c r="JR92" s="193">
        <f t="shared" si="425"/>
        <v>1.401006253</v>
      </c>
      <c r="JS92" s="193">
        <f t="shared" si="425"/>
        <v>1.458724992</v>
      </c>
      <c r="JT92" s="193">
        <f t="shared" si="425"/>
        <v>1.455133503</v>
      </c>
      <c r="JU92" s="193">
        <f t="shared" si="425"/>
        <v>1.401887704</v>
      </c>
      <c r="JV92" s="193">
        <f t="shared" si="425"/>
        <v>1.276607312</v>
      </c>
      <c r="JW92" s="193">
        <f t="shared" si="425"/>
        <v>1.092922552</v>
      </c>
      <c r="JX92" s="193">
        <f t="shared" si="425"/>
        <v>0.8442297431</v>
      </c>
      <c r="JY92" s="193">
        <f t="shared" si="425"/>
        <v>0.531882555</v>
      </c>
      <c r="JZ92" s="193">
        <f t="shared" si="425"/>
        <v>0.1663531359</v>
      </c>
      <c r="KA92" s="193">
        <f t="shared" si="425"/>
        <v>0</v>
      </c>
      <c r="KB92" s="193">
        <f t="shared" si="425"/>
        <v>0</v>
      </c>
      <c r="KC92" s="193">
        <f t="shared" si="425"/>
        <v>0</v>
      </c>
      <c r="KD92" s="193">
        <f t="shared" si="425"/>
        <v>0</v>
      </c>
      <c r="KE92" s="193">
        <f t="shared" si="425"/>
        <v>0</v>
      </c>
      <c r="KF92" s="193">
        <f t="shared" si="425"/>
        <v>0</v>
      </c>
      <c r="KG92" s="193">
        <f t="shared" si="425"/>
        <v>0</v>
      </c>
      <c r="KH92" s="193">
        <f t="shared" si="425"/>
        <v>0</v>
      </c>
      <c r="KI92" s="193">
        <f t="shared" si="425"/>
        <v>0</v>
      </c>
      <c r="KJ92" s="193">
        <f t="shared" si="425"/>
        <v>0</v>
      </c>
      <c r="KK92" s="193">
        <f t="shared" si="425"/>
        <v>0</v>
      </c>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row>
    <row r="93" ht="14.25" customHeight="1">
      <c r="A93" s="1">
        <v>3.0</v>
      </c>
      <c r="B93" s="1">
        <f t="shared" ref="B93:C93" si="426">B92+1</f>
        <v>83</v>
      </c>
      <c r="C93" s="267">
        <f t="shared" si="426"/>
        <v>43548</v>
      </c>
      <c r="D93" s="193">
        <f t="shared" si="15"/>
        <v>11.2185189</v>
      </c>
      <c r="E93" s="193">
        <f>(SUMIFS(Profile!$F$2:$F$17521,Profile!$B$2:$B$17521,$B93,Profile!$C$2:$C$17521,E$8))*$C$6</f>
        <v>0.159045531</v>
      </c>
      <c r="F93" s="193">
        <f>(SUMIFS(Profile!$F$2:$F$17521,Profile!$B$2:$B$17521,$B93,Profile!$C$2:$C$17521,F$8))*$C$6</f>
        <v>0.1450238847</v>
      </c>
      <c r="G93" s="193">
        <f>(SUMIFS(Profile!$F$2:$F$17521,Profile!$B$2:$B$17521,$B93,Profile!$C$2:$C$17521,G$8))*$C$6</f>
        <v>0.135008423</v>
      </c>
      <c r="H93" s="193">
        <f>(SUMIFS(Profile!$F$2:$F$17521,Profile!$B$2:$B$17521,$B93,Profile!$C$2:$C$17521,H$8))*$C$6</f>
        <v>0.1277972906</v>
      </c>
      <c r="I93" s="193">
        <f>(SUMIFS(Profile!$F$2:$F$17521,Profile!$B$2:$B$17521,$B93,Profile!$C$2:$C$17521,I$8))*$C$6</f>
        <v>0.1225892506</v>
      </c>
      <c r="J93" s="193">
        <f>(SUMIFS(Profile!$F$2:$F$17521,Profile!$B$2:$B$17521,$B93,Profile!$C$2:$C$17521,J$8))*$C$6</f>
        <v>0.1193843028</v>
      </c>
      <c r="K93" s="193">
        <f>(SUMIFS(Profile!$F$2:$F$17521,Profile!$B$2:$B$17521,$B93,Profile!$C$2:$C$17521,K$8))*$C$6</f>
        <v>0.1193843028</v>
      </c>
      <c r="L93" s="193">
        <f>(SUMIFS(Profile!$F$2:$F$17521,Profile!$B$2:$B$17521,$B93,Profile!$C$2:$C$17521,L$8))*$C$6</f>
        <v>0.1173812105</v>
      </c>
      <c r="M93" s="193">
        <f>(SUMIFS(Profile!$F$2:$F$17521,Profile!$B$2:$B$17521,$B93,Profile!$C$2:$C$17521,M$8))*$C$6</f>
        <v>0.1185830659</v>
      </c>
      <c r="N93" s="193">
        <f>(SUMIFS(Profile!$F$2:$F$17521,Profile!$B$2:$B$17521,$B93,Profile!$C$2:$C$17521,N$8))*$C$6</f>
        <v>0.1249929614</v>
      </c>
      <c r="O93" s="193">
        <f>(SUMIFS(Profile!$F$2:$F$17521,Profile!$B$2:$B$17521,$B93,Profile!$C$2:$C$17521,O$8))*$C$6</f>
        <v>0.1277972906</v>
      </c>
      <c r="P93" s="193">
        <f>(SUMIFS(Profile!$F$2:$F$17521,Profile!$B$2:$B$17521,$B93,Profile!$C$2:$C$17521,P$8))*$C$6</f>
        <v>0.1366108969</v>
      </c>
      <c r="Q93" s="193">
        <f>(SUMIFS(Profile!$F$2:$F$17521,Profile!$B$2:$B$17521,$B93,Profile!$C$2:$C$17521,Q$8))*$C$6</f>
        <v>0.1670579003</v>
      </c>
      <c r="R93" s="193">
        <f>(SUMIFS(Profile!$F$2:$F$17521,Profile!$B$2:$B$17521,$B93,Profile!$C$2:$C$17521,R$8))*$C$6</f>
        <v>0.1987067591</v>
      </c>
      <c r="S93" s="193">
        <f>(SUMIFS(Profile!$F$2:$F$17521,Profile!$B$2:$B$17521,$B93,Profile!$C$2:$C$17521,S$8))*$C$6</f>
        <v>0.2311568548</v>
      </c>
      <c r="T93" s="193">
        <f>(SUMIFS(Profile!$F$2:$F$17521,Profile!$B$2:$B$17521,$B93,Profile!$C$2:$C$17521,T$8))*$C$6</f>
        <v>0.2583989105</v>
      </c>
      <c r="U93" s="193">
        <f>(SUMIFS(Profile!$F$2:$F$17521,Profile!$B$2:$B$17521,$B93,Profile!$C$2:$C$17521,U$8))*$C$6</f>
        <v>0.2563958182</v>
      </c>
      <c r="V93" s="193">
        <f>(SUMIFS(Profile!$F$2:$F$17521,Profile!$B$2:$B$17521,$B93,Profile!$C$2:$C$17521,V$8))*$C$6</f>
        <v>0.2563958182</v>
      </c>
      <c r="W93" s="193">
        <f>(SUMIFS(Profile!$F$2:$F$17521,Profile!$B$2:$B$17521,$B93,Profile!$C$2:$C$17521,W$8))*$C$6</f>
        <v>0.2543927258</v>
      </c>
      <c r="X93" s="193">
        <f>(SUMIFS(Profile!$F$2:$F$17521,Profile!$B$2:$B$17521,$B93,Profile!$C$2:$C$17521,X$8))*$C$6</f>
        <v>0.2483834488</v>
      </c>
      <c r="Y93" s="193">
        <f>(SUMIFS(Profile!$F$2:$F$17521,Profile!$B$2:$B$17521,$B93,Profile!$C$2:$C$17521,Y$8))*$C$6</f>
        <v>0.2375667503</v>
      </c>
      <c r="Z93" s="193">
        <f>(SUMIFS(Profile!$F$2:$F$17521,Profile!$B$2:$B$17521,$B93,Profile!$C$2:$C$17521,Z$8))*$C$6</f>
        <v>0.2311568548</v>
      </c>
      <c r="AA93" s="193">
        <f>(SUMIFS(Profile!$F$2:$F$17521,Profile!$B$2:$B$17521,$B93,Profile!$C$2:$C$17521,AA$8))*$C$6</f>
        <v>0.222743867</v>
      </c>
      <c r="AB93" s="193">
        <f>(SUMIFS(Profile!$F$2:$F$17521,Profile!$B$2:$B$17521,$B93,Profile!$C$2:$C$17521,AB$8))*$C$6</f>
        <v>0.2195389193</v>
      </c>
      <c r="AC93" s="193">
        <f>(SUMIFS(Profile!$F$2:$F$17521,Profile!$B$2:$B$17521,$B93,Profile!$C$2:$C$17521,AC$8))*$C$6</f>
        <v>0.2223432486</v>
      </c>
      <c r="AD93" s="193">
        <f>(SUMIFS(Profile!$F$2:$F$17521,Profile!$B$2:$B$17521,$B93,Profile!$C$2:$C$17521,AD$8))*$C$6</f>
        <v>0.2243463409</v>
      </c>
      <c r="AE93" s="193">
        <f>(SUMIFS(Profile!$F$2:$F$17521,Profile!$B$2:$B$17521,$B93,Profile!$C$2:$C$17521,AE$8))*$C$6</f>
        <v>0.2195389193</v>
      </c>
      <c r="AF93" s="193">
        <f>(SUMIFS(Profile!$F$2:$F$17521,Profile!$B$2:$B$17521,$B93,Profile!$C$2:$C$17521,AF$8))*$C$6</f>
        <v>0.217535827</v>
      </c>
      <c r="AG93" s="193">
        <f>(SUMIFS(Profile!$F$2:$F$17521,Profile!$B$2:$B$17521,$B93,Profile!$C$2:$C$17521,AG$8))*$C$6</f>
        <v>0.2179364454</v>
      </c>
      <c r="AH93" s="193">
        <f>(SUMIFS(Profile!$F$2:$F$17521,Profile!$B$2:$B$17521,$B93,Profile!$C$2:$C$17521,AH$8))*$C$6</f>
        <v>0.2247469594</v>
      </c>
      <c r="AI93" s="193">
        <f>(SUMIFS(Profile!$F$2:$F$17521,Profile!$B$2:$B$17521,$B93,Profile!$C$2:$C$17521,AI$8))*$C$6</f>
        <v>0.2255481963</v>
      </c>
      <c r="AJ93" s="193">
        <f>(SUMIFS(Profile!$F$2:$F$17521,Profile!$B$2:$B$17521,$B93,Profile!$C$2:$C$17521,AJ$8))*$C$6</f>
        <v>0.2427747903</v>
      </c>
      <c r="AK93" s="193">
        <f>(SUMIFS(Profile!$F$2:$F$17521,Profile!$B$2:$B$17521,$B93,Profile!$C$2:$C$17521,AK$8))*$C$6</f>
        <v>0.2628057136</v>
      </c>
      <c r="AL93" s="193">
        <f>(SUMIFS(Profile!$F$2:$F$17521,Profile!$B$2:$B$17521,$B93,Profile!$C$2:$C$17521,AL$8))*$C$6</f>
        <v>0.2852403477</v>
      </c>
      <c r="AM93" s="193">
        <f>(SUMIFS(Profile!$F$2:$F$17521,Profile!$B$2:$B$17521,$B93,Profile!$C$2:$C$17521,AM$8))*$C$6</f>
        <v>0.3212960096</v>
      </c>
      <c r="AN93" s="193">
        <f>(SUMIFS(Profile!$F$2:$F$17521,Profile!$B$2:$B$17521,$B93,Profile!$C$2:$C$17521,AN$8))*$C$6</f>
        <v>0.3481374469</v>
      </c>
      <c r="AO93" s="193">
        <f>(SUMIFS(Profile!$F$2:$F$17521,Profile!$B$2:$B$17521,$B93,Profile!$C$2:$C$17521,AO$8))*$C$6</f>
        <v>0.3825906349</v>
      </c>
      <c r="AP93" s="193">
        <f>(SUMIFS(Profile!$F$2:$F$17521,Profile!$B$2:$B$17521,$B93,Profile!$C$2:$C$17521,AP$8))*$C$6</f>
        <v>0.3974135182</v>
      </c>
      <c r="AQ93" s="193">
        <f>(SUMIFS(Profile!$F$2:$F$17521,Profile!$B$2:$B$17521,$B93,Profile!$C$2:$C$17521,AQ$8))*$C$6</f>
        <v>0.3918048596</v>
      </c>
      <c r="AR93" s="193">
        <f>(SUMIFS(Profile!$F$2:$F$17521,Profile!$B$2:$B$17521,$B93,Profile!$C$2:$C$17521,AR$8))*$C$6</f>
        <v>0.3777832133</v>
      </c>
      <c r="AS93" s="193">
        <f>(SUMIFS(Profile!$F$2:$F$17521,Profile!$B$2:$B$17521,$B93,Profile!$C$2:$C$17521,AS$8))*$C$6</f>
        <v>0.3665658963</v>
      </c>
      <c r="AT93" s="193">
        <f>(SUMIFS(Profile!$F$2:$F$17521,Profile!$B$2:$B$17521,$B93,Profile!$C$2:$C$17521,AT$8))*$C$6</f>
        <v>0.351743013</v>
      </c>
      <c r="AU93" s="193">
        <f>(SUMIFS(Profile!$F$2:$F$17521,Profile!$B$2:$B$17521,$B93,Profile!$C$2:$C$17521,AU$8))*$C$6</f>
        <v>0.3369201298</v>
      </c>
      <c r="AV93" s="193">
        <f>(SUMIFS(Profile!$F$2:$F$17521,Profile!$B$2:$B$17521,$B93,Profile!$C$2:$C$17521,AV$8))*$C$6</f>
        <v>0.316488588</v>
      </c>
      <c r="AW93" s="193">
        <f>(SUMIFS(Profile!$F$2:$F$17521,Profile!$B$2:$B$17521,$B93,Profile!$C$2:$C$17521,AW$8))*$C$6</f>
        <v>0.2924514801</v>
      </c>
      <c r="AX93" s="193">
        <f>(SUMIFS(Profile!$F$2:$F$17521,Profile!$B$2:$B$17521,$B93,Profile!$C$2:$C$17521,AX$8))*$C$6</f>
        <v>0.2559951997</v>
      </c>
      <c r="AY93" s="193">
        <f>(SUMIFS(Profile!$F$2:$F$17521,Profile!$B$2:$B$17521,$B93,Profile!$C$2:$C$17521,AY$8))*$C$6</f>
        <v>0.2171352085</v>
      </c>
      <c r="AZ93" s="193">
        <f>(SUMIFS(Profile!$F$2:$F$17521,Profile!$B$2:$B$17521,$B93,Profile!$C$2:$C$17521,AZ$8))*$C$6</f>
        <v>0.1838838758</v>
      </c>
      <c r="BA93" s="193">
        <f t="shared" si="16"/>
        <v>4.626880781</v>
      </c>
      <c r="BB93" s="193">
        <f>(SUMIFS(Profile!$E$2:$E$17521,Profile!$B$2:$B$17521,$B93,Profile!$C$2:$C$17521,BB$8))*$C$9</f>
        <v>0</v>
      </c>
      <c r="BC93" s="193">
        <f>(SUMIFS(Profile!$E$2:$E$17521,Profile!$B$2:$B$17521,$B93,Profile!$C$2:$C$17521,BC$8))*$C$9</f>
        <v>0</v>
      </c>
      <c r="BD93" s="193">
        <f>(SUMIFS(Profile!$E$2:$E$17521,Profile!$B$2:$B$17521,$B93,Profile!$C$2:$C$17521,BD$8))*$C$9</f>
        <v>0</v>
      </c>
      <c r="BE93" s="193">
        <f>(SUMIFS(Profile!$E$2:$E$17521,Profile!$B$2:$B$17521,$B93,Profile!$C$2:$C$17521,BE$8))*$C$9</f>
        <v>0</v>
      </c>
      <c r="BF93" s="193">
        <f>(SUMIFS(Profile!$E$2:$E$17521,Profile!$B$2:$B$17521,$B93,Profile!$C$2:$C$17521,BF$8))*$C$9</f>
        <v>0</v>
      </c>
      <c r="BG93" s="193">
        <f>(SUMIFS(Profile!$E$2:$E$17521,Profile!$B$2:$B$17521,$B93,Profile!$C$2:$C$17521,BG$8))*$C$9</f>
        <v>0</v>
      </c>
      <c r="BH93" s="193">
        <f>(SUMIFS(Profile!$E$2:$E$17521,Profile!$B$2:$B$17521,$B93,Profile!$C$2:$C$17521,BH$8))*$C$9</f>
        <v>0</v>
      </c>
      <c r="BI93" s="193">
        <f>(SUMIFS(Profile!$E$2:$E$17521,Profile!$B$2:$B$17521,$B93,Profile!$C$2:$C$17521,BI$8))*$C$9</f>
        <v>0</v>
      </c>
      <c r="BJ93" s="193">
        <f>(SUMIFS(Profile!$E$2:$E$17521,Profile!$B$2:$B$17521,$B93,Profile!$C$2:$C$17521,BJ$8))*$C$9</f>
        <v>0</v>
      </c>
      <c r="BK93" s="193">
        <f>(SUMIFS(Profile!$E$2:$E$17521,Profile!$B$2:$B$17521,$B93,Profile!$C$2:$C$17521,BK$8))*$C$9</f>
        <v>0.00007691784161</v>
      </c>
      <c r="BL93" s="193">
        <f>(SUMIFS(Profile!$E$2:$E$17521,Profile!$B$2:$B$17521,$B93,Profile!$C$2:$C$17521,BL$8))*$C$9</f>
        <v>0.0004479617694</v>
      </c>
      <c r="BM93" s="193">
        <f>(SUMIFS(Profile!$E$2:$E$17521,Profile!$B$2:$B$17521,$B93,Profile!$C$2:$C$17521,BM$8))*$C$9</f>
        <v>0.001723475663</v>
      </c>
      <c r="BN93" s="193">
        <f>(SUMIFS(Profile!$E$2:$E$17521,Profile!$B$2:$B$17521,$B93,Profile!$C$2:$C$17521,BN$8))*$C$9</f>
        <v>0.007295769798</v>
      </c>
      <c r="BO93" s="193">
        <f>(SUMIFS(Profile!$E$2:$E$17521,Profile!$B$2:$B$17521,$B93,Profile!$C$2:$C$17521,BO$8))*$C$9</f>
        <v>0.01635494558</v>
      </c>
      <c r="BP93" s="193">
        <f>(SUMIFS(Profile!$E$2:$E$17521,Profile!$B$2:$B$17521,$B93,Profile!$C$2:$C$17521,BP$8))*$C$9</f>
        <v>0.03658621218</v>
      </c>
      <c r="BQ93" s="193">
        <f>(SUMIFS(Profile!$E$2:$E$17521,Profile!$B$2:$B$17521,$B93,Profile!$C$2:$C$17521,BQ$8))*$C$9</f>
        <v>0.06104085978</v>
      </c>
      <c r="BR93" s="193">
        <f>(SUMIFS(Profile!$E$2:$E$17521,Profile!$B$2:$B$17521,$B93,Profile!$C$2:$C$17521,BR$8))*$C$9</f>
        <v>0.1064823607</v>
      </c>
      <c r="BS93" s="193">
        <f>(SUMIFS(Profile!$E$2:$E$17521,Profile!$B$2:$B$17521,$B93,Profile!$C$2:$C$17521,BS$8))*$C$9</f>
        <v>0.1418536236</v>
      </c>
      <c r="BT93" s="193">
        <f>(SUMIFS(Profile!$E$2:$E$17521,Profile!$B$2:$B$17521,$B93,Profile!$C$2:$C$17521,BT$8))*$C$9</f>
        <v>0.1828308826</v>
      </c>
      <c r="BU93" s="193">
        <f>(SUMIFS(Profile!$E$2:$E$17521,Profile!$B$2:$B$17521,$B93,Profile!$C$2:$C$17521,BU$8))*$C$9</f>
        <v>0.2309866487</v>
      </c>
      <c r="BV93" s="193">
        <f>(SUMIFS(Profile!$E$2:$E$17521,Profile!$B$2:$B$17521,$B93,Profile!$C$2:$C$17521,BV$8))*$C$9</f>
        <v>0.2802542265</v>
      </c>
      <c r="BW93" s="193">
        <f>(SUMIFS(Profile!$E$2:$E$17521,Profile!$B$2:$B$17521,$B93,Profile!$C$2:$C$17521,BW$8))*$C$9</f>
        <v>0.2892770785</v>
      </c>
      <c r="BX93" s="193">
        <f>(SUMIFS(Profile!$E$2:$E$17521,Profile!$B$2:$B$17521,$B93,Profile!$C$2:$C$17521,BX$8))*$C$9</f>
        <v>0.3016610522</v>
      </c>
      <c r="BY93" s="193">
        <f>(SUMIFS(Profile!$E$2:$E$17521,Profile!$B$2:$B$17521,$B93,Profile!$C$2:$C$17521,BY$8))*$C$9</f>
        <v>0.3180698692</v>
      </c>
      <c r="BZ93" s="193">
        <f>(SUMIFS(Profile!$E$2:$E$17521,Profile!$B$2:$B$17521,$B93,Profile!$C$2:$C$17521,BZ$8))*$C$9</f>
        <v>0.2841710316</v>
      </c>
      <c r="CA93" s="193">
        <f>(SUMIFS(Profile!$E$2:$E$17521,Profile!$B$2:$B$17521,$B93,Profile!$C$2:$C$17521,CA$8))*$C$9</f>
        <v>0.3012694563</v>
      </c>
      <c r="CB93" s="193">
        <f>(SUMIFS(Profile!$E$2:$E$17521,Profile!$B$2:$B$17521,$B93,Profile!$C$2:$C$17521,CB$8))*$C$9</f>
        <v>0.329746045</v>
      </c>
      <c r="CC93" s="193">
        <f>(SUMIFS(Profile!$E$2:$E$17521,Profile!$B$2:$B$17521,$B93,Profile!$C$2:$C$17521,CC$8))*$C$9</f>
        <v>0.3051638029</v>
      </c>
      <c r="CD93" s="193">
        <f>(SUMIFS(Profile!$E$2:$E$17521,Profile!$B$2:$B$17521,$B93,Profile!$C$2:$C$17521,CD$8))*$C$9</f>
        <v>0.2829802927</v>
      </c>
      <c r="CE93" s="193">
        <f>(SUMIFS(Profile!$E$2:$E$17521,Profile!$B$2:$B$17521,$B93,Profile!$C$2:$C$17521,CE$8))*$C$9</f>
        <v>0.2769271906</v>
      </c>
      <c r="CF93" s="193">
        <f>(SUMIFS(Profile!$E$2:$E$17521,Profile!$B$2:$B$17521,$B93,Profile!$C$2:$C$17521,CF$8))*$C$9</f>
        <v>0.2343922292</v>
      </c>
      <c r="CG93" s="193">
        <f>(SUMIFS(Profile!$E$2:$E$17521,Profile!$B$2:$B$17521,$B93,Profile!$C$2:$C$17521,CG$8))*$C$9</f>
        <v>0.1954112209</v>
      </c>
      <c r="CH93" s="193">
        <f>(SUMIFS(Profile!$E$2:$E$17521,Profile!$B$2:$B$17521,$B93,Profile!$C$2:$C$17521,CH$8))*$C$9</f>
        <v>0.1566478833</v>
      </c>
      <c r="CI93" s="193">
        <f>(SUMIFS(Profile!$E$2:$E$17521,Profile!$B$2:$B$17521,$B93,Profile!$C$2:$C$17521,CI$8))*$C$9</f>
        <v>0.1137376011</v>
      </c>
      <c r="CJ93" s="193">
        <f>(SUMIFS(Profile!$E$2:$E$17521,Profile!$B$2:$B$17521,$B93,Profile!$C$2:$C$17521,CJ$8))*$C$9</f>
        <v>0.08147265816</v>
      </c>
      <c r="CK93" s="193">
        <f>(SUMIFS(Profile!$E$2:$E$17521,Profile!$B$2:$B$17521,$B93,Profile!$C$2:$C$17521,CK$8))*$C$9</f>
        <v>0.05109918657</v>
      </c>
      <c r="CL93" s="193">
        <f>(SUMIFS(Profile!$E$2:$E$17521,Profile!$B$2:$B$17521,$B93,Profile!$C$2:$C$17521,CL$8))*$C$9</f>
        <v>0.02637317958</v>
      </c>
      <c r="CM93" s="193">
        <f>(SUMIFS(Profile!$E$2:$E$17521,Profile!$B$2:$B$17521,$B93,Profile!$C$2:$C$17521,CM$8))*$C$9</f>
        <v>0.008396622496</v>
      </c>
      <c r="CN93" s="193">
        <f>(SUMIFS(Profile!$E$2:$E$17521,Profile!$B$2:$B$17521,$B93,Profile!$C$2:$C$17521,CN$8))*$C$9</f>
        <v>0.002507328132</v>
      </c>
      <c r="CO93" s="193">
        <f>(SUMIFS(Profile!$E$2:$E$17521,Profile!$B$2:$B$17521,$B93,Profile!$C$2:$C$17521,CO$8))*$C$9</f>
        <v>0.001301798187</v>
      </c>
      <c r="CP93" s="193">
        <f>(SUMIFS(Profile!$E$2:$E$17521,Profile!$B$2:$B$17521,$B93,Profile!$C$2:$C$17521,CP$8))*$C$9</f>
        <v>0.0002763882191</v>
      </c>
      <c r="CQ93" s="193">
        <f>(SUMIFS(Profile!$E$2:$E$17521,Profile!$B$2:$B$17521,$B93,Profile!$C$2:$C$17521,CQ$8))*$C$9</f>
        <v>0.00006498106336</v>
      </c>
      <c r="CR93" s="193">
        <f>(SUMIFS(Profile!$E$2:$E$17521,Profile!$B$2:$B$17521,$B93,Profile!$C$2:$C$17521,CR$8))*$C$9</f>
        <v>0</v>
      </c>
      <c r="CS93" s="193">
        <f>(SUMIFS(Profile!$E$2:$E$17521,Profile!$B$2:$B$17521,$B93,Profile!$C$2:$C$17521,CS$8))*$C$9</f>
        <v>0</v>
      </c>
      <c r="CT93" s="193">
        <f>(SUMIFS(Profile!$E$2:$E$17521,Profile!$B$2:$B$17521,$B93,Profile!$C$2:$C$17521,CT$8))*$C$9</f>
        <v>0</v>
      </c>
      <c r="CU93" s="193">
        <f>(SUMIFS(Profile!$E$2:$E$17521,Profile!$B$2:$B$17521,$B93,Profile!$C$2:$C$17521,CU$8))*$C$9</f>
        <v>0</v>
      </c>
      <c r="CV93" s="193">
        <f>(SUMIFS(Profile!$E$2:$E$17521,Profile!$B$2:$B$17521,$B93,Profile!$C$2:$C$17521,CV$8))*$C$9</f>
        <v>0</v>
      </c>
      <c r="CW93" s="193">
        <f>(SUMIFS(Profile!$E$2:$E$17521,Profile!$B$2:$B$17521,$B93,Profile!$C$2:$C$17521,CW$8))*$C$9</f>
        <v>0</v>
      </c>
      <c r="CX93" s="193">
        <f t="shared" si="17"/>
        <v>0.7409099464</v>
      </c>
      <c r="CY93" s="193">
        <f t="shared" ref="CY93:ET93" si="427">MAX(BB93-E93,0)</f>
        <v>0</v>
      </c>
      <c r="CZ93" s="193">
        <f t="shared" si="427"/>
        <v>0</v>
      </c>
      <c r="DA93" s="193">
        <f t="shared" si="427"/>
        <v>0</v>
      </c>
      <c r="DB93" s="193">
        <f t="shared" si="427"/>
        <v>0</v>
      </c>
      <c r="DC93" s="193">
        <f t="shared" si="427"/>
        <v>0</v>
      </c>
      <c r="DD93" s="193">
        <f t="shared" si="427"/>
        <v>0</v>
      </c>
      <c r="DE93" s="193">
        <f t="shared" si="427"/>
        <v>0</v>
      </c>
      <c r="DF93" s="193">
        <f t="shared" si="427"/>
        <v>0</v>
      </c>
      <c r="DG93" s="193">
        <f t="shared" si="427"/>
        <v>0</v>
      </c>
      <c r="DH93" s="193">
        <f t="shared" si="427"/>
        <v>0</v>
      </c>
      <c r="DI93" s="193">
        <f t="shared" si="427"/>
        <v>0</v>
      </c>
      <c r="DJ93" s="193">
        <f t="shared" si="427"/>
        <v>0</v>
      </c>
      <c r="DK93" s="193">
        <f t="shared" si="427"/>
        <v>0</v>
      </c>
      <c r="DL93" s="193">
        <f t="shared" si="427"/>
        <v>0</v>
      </c>
      <c r="DM93" s="193">
        <f t="shared" si="427"/>
        <v>0</v>
      </c>
      <c r="DN93" s="193">
        <f t="shared" si="427"/>
        <v>0</v>
      </c>
      <c r="DO93" s="193">
        <f t="shared" si="427"/>
        <v>0</v>
      </c>
      <c r="DP93" s="193">
        <f t="shared" si="427"/>
        <v>0</v>
      </c>
      <c r="DQ93" s="193">
        <f t="shared" si="427"/>
        <v>0</v>
      </c>
      <c r="DR93" s="193">
        <f t="shared" si="427"/>
        <v>0</v>
      </c>
      <c r="DS93" s="193">
        <f t="shared" si="427"/>
        <v>0.04268747625</v>
      </c>
      <c r="DT93" s="193">
        <f t="shared" si="427"/>
        <v>0.05812022368</v>
      </c>
      <c r="DU93" s="193">
        <f t="shared" si="427"/>
        <v>0.07891718518</v>
      </c>
      <c r="DV93" s="193">
        <f t="shared" si="427"/>
        <v>0.09853094994</v>
      </c>
      <c r="DW93" s="193">
        <f t="shared" si="427"/>
        <v>0.06182778299</v>
      </c>
      <c r="DX93" s="193">
        <f t="shared" si="427"/>
        <v>0.07692311543</v>
      </c>
      <c r="DY93" s="193">
        <f t="shared" si="427"/>
        <v>0.1102071257</v>
      </c>
      <c r="DZ93" s="193">
        <f t="shared" si="427"/>
        <v>0.08762797591</v>
      </c>
      <c r="EA93" s="193">
        <f t="shared" si="427"/>
        <v>0.06504384722</v>
      </c>
      <c r="EB93" s="193">
        <f t="shared" si="427"/>
        <v>0.05218023123</v>
      </c>
      <c r="EC93" s="193">
        <f t="shared" si="427"/>
        <v>0.008844032938</v>
      </c>
      <c r="ED93" s="193">
        <f t="shared" si="427"/>
        <v>0</v>
      </c>
      <c r="EE93" s="193">
        <f t="shared" si="427"/>
        <v>0</v>
      </c>
      <c r="EF93" s="193">
        <f t="shared" si="427"/>
        <v>0</v>
      </c>
      <c r="EG93" s="193">
        <f t="shared" si="427"/>
        <v>0</v>
      </c>
      <c r="EH93" s="193">
        <f t="shared" si="427"/>
        <v>0</v>
      </c>
      <c r="EI93" s="193">
        <f t="shared" si="427"/>
        <v>0</v>
      </c>
      <c r="EJ93" s="193">
        <f t="shared" si="427"/>
        <v>0</v>
      </c>
      <c r="EK93" s="193">
        <f t="shared" si="427"/>
        <v>0</v>
      </c>
      <c r="EL93" s="193">
        <f t="shared" si="427"/>
        <v>0</v>
      </c>
      <c r="EM93" s="193">
        <f t="shared" si="427"/>
        <v>0</v>
      </c>
      <c r="EN93" s="193">
        <f t="shared" si="427"/>
        <v>0</v>
      </c>
      <c r="EO93" s="193">
        <f t="shared" si="427"/>
        <v>0</v>
      </c>
      <c r="EP93" s="193">
        <f t="shared" si="427"/>
        <v>0</v>
      </c>
      <c r="EQ93" s="193">
        <f t="shared" si="427"/>
        <v>0</v>
      </c>
      <c r="ER93" s="193">
        <f t="shared" si="427"/>
        <v>0</v>
      </c>
      <c r="ES93" s="193">
        <f t="shared" si="427"/>
        <v>0</v>
      </c>
      <c r="ET93" s="193">
        <f t="shared" si="427"/>
        <v>0</v>
      </c>
      <c r="EU93" s="193">
        <f t="shared" si="19"/>
        <v>3.885970834</v>
      </c>
      <c r="EV93" s="193">
        <f t="shared" ref="EV93:GQ93" si="428">BB93-CY93</f>
        <v>0</v>
      </c>
      <c r="EW93" s="193">
        <f t="shared" si="428"/>
        <v>0</v>
      </c>
      <c r="EX93" s="193">
        <f t="shared" si="428"/>
        <v>0</v>
      </c>
      <c r="EY93" s="193">
        <f t="shared" si="428"/>
        <v>0</v>
      </c>
      <c r="EZ93" s="193">
        <f t="shared" si="428"/>
        <v>0</v>
      </c>
      <c r="FA93" s="193">
        <f t="shared" si="428"/>
        <v>0</v>
      </c>
      <c r="FB93" s="193">
        <f t="shared" si="428"/>
        <v>0</v>
      </c>
      <c r="FC93" s="193">
        <f t="shared" si="428"/>
        <v>0</v>
      </c>
      <c r="FD93" s="193">
        <f t="shared" si="428"/>
        <v>0</v>
      </c>
      <c r="FE93" s="193">
        <f t="shared" si="428"/>
        <v>0.00007691784161</v>
      </c>
      <c r="FF93" s="193">
        <f t="shared" si="428"/>
        <v>0.0004479617694</v>
      </c>
      <c r="FG93" s="193">
        <f t="shared" si="428"/>
        <v>0.001723475663</v>
      </c>
      <c r="FH93" s="193">
        <f t="shared" si="428"/>
        <v>0.007295769798</v>
      </c>
      <c r="FI93" s="193">
        <f t="shared" si="428"/>
        <v>0.01635494558</v>
      </c>
      <c r="FJ93" s="193">
        <f t="shared" si="428"/>
        <v>0.03658621218</v>
      </c>
      <c r="FK93" s="193">
        <f t="shared" si="428"/>
        <v>0.06104085978</v>
      </c>
      <c r="FL93" s="193">
        <f t="shared" si="428"/>
        <v>0.1064823607</v>
      </c>
      <c r="FM93" s="193">
        <f t="shared" si="428"/>
        <v>0.1418536236</v>
      </c>
      <c r="FN93" s="193">
        <f t="shared" si="428"/>
        <v>0.1828308826</v>
      </c>
      <c r="FO93" s="193">
        <f t="shared" si="428"/>
        <v>0.2309866487</v>
      </c>
      <c r="FP93" s="193">
        <f t="shared" si="428"/>
        <v>0.2375667503</v>
      </c>
      <c r="FQ93" s="193">
        <f t="shared" si="428"/>
        <v>0.2311568548</v>
      </c>
      <c r="FR93" s="193">
        <f t="shared" si="428"/>
        <v>0.222743867</v>
      </c>
      <c r="FS93" s="193">
        <f t="shared" si="428"/>
        <v>0.2195389193</v>
      </c>
      <c r="FT93" s="193">
        <f t="shared" si="428"/>
        <v>0.2223432486</v>
      </c>
      <c r="FU93" s="193">
        <f t="shared" si="428"/>
        <v>0.2243463409</v>
      </c>
      <c r="FV93" s="193">
        <f t="shared" si="428"/>
        <v>0.2195389193</v>
      </c>
      <c r="FW93" s="193">
        <f t="shared" si="428"/>
        <v>0.217535827</v>
      </c>
      <c r="FX93" s="193">
        <f t="shared" si="428"/>
        <v>0.2179364454</v>
      </c>
      <c r="FY93" s="193">
        <f t="shared" si="428"/>
        <v>0.2247469594</v>
      </c>
      <c r="FZ93" s="193">
        <f t="shared" si="428"/>
        <v>0.2255481963</v>
      </c>
      <c r="GA93" s="193">
        <f t="shared" si="428"/>
        <v>0.1954112209</v>
      </c>
      <c r="GB93" s="193">
        <f t="shared" si="428"/>
        <v>0.1566478833</v>
      </c>
      <c r="GC93" s="193">
        <f t="shared" si="428"/>
        <v>0.1137376011</v>
      </c>
      <c r="GD93" s="193">
        <f t="shared" si="428"/>
        <v>0.08147265816</v>
      </c>
      <c r="GE93" s="193">
        <f t="shared" si="428"/>
        <v>0.05109918657</v>
      </c>
      <c r="GF93" s="193">
        <f t="shared" si="428"/>
        <v>0.02637317958</v>
      </c>
      <c r="GG93" s="193">
        <f t="shared" si="428"/>
        <v>0.008396622496</v>
      </c>
      <c r="GH93" s="193">
        <f t="shared" si="428"/>
        <v>0.002507328132</v>
      </c>
      <c r="GI93" s="193">
        <f t="shared" si="428"/>
        <v>0.001301798187</v>
      </c>
      <c r="GJ93" s="193">
        <f t="shared" si="428"/>
        <v>0.0002763882191</v>
      </c>
      <c r="GK93" s="193">
        <f t="shared" si="428"/>
        <v>0.00006498106336</v>
      </c>
      <c r="GL93" s="193">
        <f t="shared" si="428"/>
        <v>0</v>
      </c>
      <c r="GM93" s="193">
        <f t="shared" si="428"/>
        <v>0</v>
      </c>
      <c r="GN93" s="193">
        <f t="shared" si="428"/>
        <v>0</v>
      </c>
      <c r="GO93" s="193">
        <f t="shared" si="428"/>
        <v>0</v>
      </c>
      <c r="GP93" s="193">
        <f t="shared" si="428"/>
        <v>0</v>
      </c>
      <c r="GQ93" s="193">
        <f t="shared" si="428"/>
        <v>0</v>
      </c>
      <c r="GR93" s="193">
        <f t="shared" si="21"/>
        <v>7.332548066</v>
      </c>
      <c r="GS93" s="193">
        <f t="shared" ref="GS93:IN93" si="429">E93-EV93</f>
        <v>0.159045531</v>
      </c>
      <c r="GT93" s="193">
        <f t="shared" si="429"/>
        <v>0.1450238847</v>
      </c>
      <c r="GU93" s="193">
        <f t="shared" si="429"/>
        <v>0.135008423</v>
      </c>
      <c r="GV93" s="193">
        <f t="shared" si="429"/>
        <v>0.1277972906</v>
      </c>
      <c r="GW93" s="193">
        <f t="shared" si="429"/>
        <v>0.1225892506</v>
      </c>
      <c r="GX93" s="193">
        <f t="shared" si="429"/>
        <v>0.1193843028</v>
      </c>
      <c r="GY93" s="193">
        <f t="shared" si="429"/>
        <v>0.1193843028</v>
      </c>
      <c r="GZ93" s="193">
        <f t="shared" si="429"/>
        <v>0.1173812105</v>
      </c>
      <c r="HA93" s="193">
        <f t="shared" si="429"/>
        <v>0.1185830659</v>
      </c>
      <c r="HB93" s="193">
        <f t="shared" si="429"/>
        <v>0.1249160435</v>
      </c>
      <c r="HC93" s="193">
        <f t="shared" si="429"/>
        <v>0.1273493288</v>
      </c>
      <c r="HD93" s="193">
        <f t="shared" si="429"/>
        <v>0.1348874212</v>
      </c>
      <c r="HE93" s="193">
        <f t="shared" si="429"/>
        <v>0.1597621305</v>
      </c>
      <c r="HF93" s="193">
        <f t="shared" si="429"/>
        <v>0.1823518135</v>
      </c>
      <c r="HG93" s="193">
        <f t="shared" si="429"/>
        <v>0.1945706426</v>
      </c>
      <c r="HH93" s="193">
        <f t="shared" si="429"/>
        <v>0.1973580507</v>
      </c>
      <c r="HI93" s="193">
        <f t="shared" si="429"/>
        <v>0.1499134574</v>
      </c>
      <c r="HJ93" s="193">
        <f t="shared" si="429"/>
        <v>0.1145421945</v>
      </c>
      <c r="HK93" s="193">
        <f t="shared" si="429"/>
        <v>0.07156184323</v>
      </c>
      <c r="HL93" s="193">
        <f t="shared" si="429"/>
        <v>0.01739680018</v>
      </c>
      <c r="HM93" s="193">
        <f t="shared" si="429"/>
        <v>0</v>
      </c>
      <c r="HN93" s="193">
        <f t="shared" si="429"/>
        <v>0</v>
      </c>
      <c r="HO93" s="193">
        <f t="shared" si="429"/>
        <v>0</v>
      </c>
      <c r="HP93" s="193">
        <f t="shared" si="429"/>
        <v>0</v>
      </c>
      <c r="HQ93" s="193">
        <f t="shared" si="429"/>
        <v>0</v>
      </c>
      <c r="HR93" s="193">
        <f t="shared" si="429"/>
        <v>0</v>
      </c>
      <c r="HS93" s="193">
        <f t="shared" si="429"/>
        <v>0</v>
      </c>
      <c r="HT93" s="193">
        <f t="shared" si="429"/>
        <v>0</v>
      </c>
      <c r="HU93" s="193">
        <f t="shared" si="429"/>
        <v>0</v>
      </c>
      <c r="HV93" s="193">
        <f t="shared" si="429"/>
        <v>0</v>
      </c>
      <c r="HW93" s="193">
        <f t="shared" si="429"/>
        <v>0</v>
      </c>
      <c r="HX93" s="193">
        <f t="shared" si="429"/>
        <v>0.04736356941</v>
      </c>
      <c r="HY93" s="193">
        <f t="shared" si="429"/>
        <v>0.1061578303</v>
      </c>
      <c r="HZ93" s="193">
        <f t="shared" si="429"/>
        <v>0.1715027466</v>
      </c>
      <c r="IA93" s="193">
        <f t="shared" si="429"/>
        <v>0.2398233515</v>
      </c>
      <c r="IB93" s="193">
        <f t="shared" si="429"/>
        <v>0.2970382603</v>
      </c>
      <c r="IC93" s="193">
        <f t="shared" si="429"/>
        <v>0.3562174553</v>
      </c>
      <c r="ID93" s="193">
        <f t="shared" si="429"/>
        <v>0.3890168957</v>
      </c>
      <c r="IE93" s="193">
        <f t="shared" si="429"/>
        <v>0.3892975315</v>
      </c>
      <c r="IF93" s="193">
        <f t="shared" si="429"/>
        <v>0.3764814151</v>
      </c>
      <c r="IG93" s="193">
        <f t="shared" si="429"/>
        <v>0.3662895081</v>
      </c>
      <c r="IH93" s="193">
        <f t="shared" si="429"/>
        <v>0.351678032</v>
      </c>
      <c r="II93" s="193">
        <f t="shared" si="429"/>
        <v>0.3369201298</v>
      </c>
      <c r="IJ93" s="193">
        <f t="shared" si="429"/>
        <v>0.316488588</v>
      </c>
      <c r="IK93" s="193">
        <f t="shared" si="429"/>
        <v>0.2924514801</v>
      </c>
      <c r="IL93" s="193">
        <f t="shared" si="429"/>
        <v>0.2559951997</v>
      </c>
      <c r="IM93" s="193">
        <f t="shared" si="429"/>
        <v>0.2171352085</v>
      </c>
      <c r="IN93" s="193">
        <f t="shared" si="429"/>
        <v>0.1838838758</v>
      </c>
      <c r="IO93" s="193">
        <f t="shared" si="23"/>
        <v>0.7409099464</v>
      </c>
      <c r="IP93" s="193">
        <f t="shared" si="29"/>
        <v>0</v>
      </c>
      <c r="IQ93" s="193">
        <f t="shared" ref="IQ93:KK93" si="430">MAX((MIN(CZ93+IP93,$IO$7))-GT93,0)</f>
        <v>0</v>
      </c>
      <c r="IR93" s="193">
        <f t="shared" si="430"/>
        <v>0</v>
      </c>
      <c r="IS93" s="193">
        <f t="shared" si="430"/>
        <v>0</v>
      </c>
      <c r="IT93" s="193">
        <f t="shared" si="430"/>
        <v>0</v>
      </c>
      <c r="IU93" s="193">
        <f t="shared" si="430"/>
        <v>0</v>
      </c>
      <c r="IV93" s="193">
        <f t="shared" si="430"/>
        <v>0</v>
      </c>
      <c r="IW93" s="193">
        <f t="shared" si="430"/>
        <v>0</v>
      </c>
      <c r="IX93" s="193">
        <f t="shared" si="430"/>
        <v>0</v>
      </c>
      <c r="IY93" s="193">
        <f t="shared" si="430"/>
        <v>0</v>
      </c>
      <c r="IZ93" s="193">
        <f t="shared" si="430"/>
        <v>0</v>
      </c>
      <c r="JA93" s="193">
        <f t="shared" si="430"/>
        <v>0</v>
      </c>
      <c r="JB93" s="193">
        <f t="shared" si="430"/>
        <v>0</v>
      </c>
      <c r="JC93" s="193">
        <f t="shared" si="430"/>
        <v>0</v>
      </c>
      <c r="JD93" s="193">
        <f t="shared" si="430"/>
        <v>0</v>
      </c>
      <c r="JE93" s="193">
        <f t="shared" si="430"/>
        <v>0</v>
      </c>
      <c r="JF93" s="193">
        <f t="shared" si="430"/>
        <v>0</v>
      </c>
      <c r="JG93" s="193">
        <f t="shared" si="430"/>
        <v>0</v>
      </c>
      <c r="JH93" s="193">
        <f t="shared" si="430"/>
        <v>0</v>
      </c>
      <c r="JI93" s="193">
        <f t="shared" si="430"/>
        <v>0</v>
      </c>
      <c r="JJ93" s="193">
        <f t="shared" si="430"/>
        <v>0.04268747625</v>
      </c>
      <c r="JK93" s="193">
        <f t="shared" si="430"/>
        <v>0.1008076999</v>
      </c>
      <c r="JL93" s="193">
        <f t="shared" si="430"/>
        <v>0.1797248851</v>
      </c>
      <c r="JM93" s="193">
        <f t="shared" si="430"/>
        <v>0.2782558351</v>
      </c>
      <c r="JN93" s="193">
        <f t="shared" si="430"/>
        <v>0.340083618</v>
      </c>
      <c r="JO93" s="193">
        <f t="shared" si="430"/>
        <v>0.4170067335</v>
      </c>
      <c r="JP93" s="193">
        <f t="shared" si="430"/>
        <v>0.5272138591</v>
      </c>
      <c r="JQ93" s="193">
        <f t="shared" si="430"/>
        <v>0.6148418351</v>
      </c>
      <c r="JR93" s="193">
        <f t="shared" si="430"/>
        <v>0.6798856823</v>
      </c>
      <c r="JS93" s="193">
        <f t="shared" si="430"/>
        <v>0.7320659135</v>
      </c>
      <c r="JT93" s="193">
        <f t="shared" si="430"/>
        <v>0.7409099464</v>
      </c>
      <c r="JU93" s="193">
        <f t="shared" si="430"/>
        <v>0.693546377</v>
      </c>
      <c r="JV93" s="193">
        <f t="shared" si="430"/>
        <v>0.5873885468</v>
      </c>
      <c r="JW93" s="193">
        <f t="shared" si="430"/>
        <v>0.4158858002</v>
      </c>
      <c r="JX93" s="193">
        <f t="shared" si="430"/>
        <v>0.1760624487</v>
      </c>
      <c r="JY93" s="193">
        <f t="shared" si="430"/>
        <v>0</v>
      </c>
      <c r="JZ93" s="193">
        <f t="shared" si="430"/>
        <v>0</v>
      </c>
      <c r="KA93" s="193">
        <f t="shared" si="430"/>
        <v>0</v>
      </c>
      <c r="KB93" s="193">
        <f t="shared" si="430"/>
        <v>0</v>
      </c>
      <c r="KC93" s="193">
        <f t="shared" si="430"/>
        <v>0</v>
      </c>
      <c r="KD93" s="193">
        <f t="shared" si="430"/>
        <v>0</v>
      </c>
      <c r="KE93" s="193">
        <f t="shared" si="430"/>
        <v>0</v>
      </c>
      <c r="KF93" s="193">
        <f t="shared" si="430"/>
        <v>0</v>
      </c>
      <c r="KG93" s="193">
        <f t="shared" si="430"/>
        <v>0</v>
      </c>
      <c r="KH93" s="193">
        <f t="shared" si="430"/>
        <v>0</v>
      </c>
      <c r="KI93" s="193">
        <f t="shared" si="430"/>
        <v>0</v>
      </c>
      <c r="KJ93" s="193">
        <f t="shared" si="430"/>
        <v>0</v>
      </c>
      <c r="KK93" s="193">
        <f t="shared" si="430"/>
        <v>0</v>
      </c>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row>
    <row r="94" ht="14.25" customHeight="1">
      <c r="A94" s="1">
        <v>3.0</v>
      </c>
      <c r="B94" s="1">
        <f t="shared" ref="B94:C94" si="431">B93+1</f>
        <v>84</v>
      </c>
      <c r="C94" s="267">
        <f t="shared" si="431"/>
        <v>43549</v>
      </c>
      <c r="D94" s="193">
        <f t="shared" si="15"/>
        <v>11.18046015</v>
      </c>
      <c r="E94" s="193">
        <f>(SUMIFS(Profile!$F$2:$F$17521,Profile!$B$2:$B$17521,$B94,Profile!$C$2:$C$17521,E$8))*$C$6</f>
        <v>0.1598467679</v>
      </c>
      <c r="F94" s="193">
        <f>(SUMIFS(Profile!$F$2:$F$17521,Profile!$B$2:$B$17521,$B94,Profile!$C$2:$C$17521,F$8))*$C$6</f>
        <v>0.1486294508</v>
      </c>
      <c r="G94" s="193">
        <f>(SUMIFS(Profile!$F$2:$F$17521,Profile!$B$2:$B$17521,$B94,Profile!$C$2:$C$17521,G$8))*$C$6</f>
        <v>0.1378127523</v>
      </c>
      <c r="H94" s="193">
        <f>(SUMIFS(Profile!$F$2:$F$17521,Profile!$B$2:$B$17521,$B94,Profile!$C$2:$C$17521,H$8))*$C$6</f>
        <v>0.1306016199</v>
      </c>
      <c r="I94" s="193">
        <f>(SUMIFS(Profile!$F$2:$F$17521,Profile!$B$2:$B$17521,$B94,Profile!$C$2:$C$17521,I$8))*$C$6</f>
        <v>0.122989869</v>
      </c>
      <c r="J94" s="193">
        <f>(SUMIFS(Profile!$F$2:$F$17521,Profile!$B$2:$B$17521,$B94,Profile!$C$2:$C$17521,J$8))*$C$6</f>
        <v>0.1185830659</v>
      </c>
      <c r="K94" s="193">
        <f>(SUMIFS(Profile!$F$2:$F$17521,Profile!$B$2:$B$17521,$B94,Profile!$C$2:$C$17521,K$8))*$C$6</f>
        <v>0.1185830659</v>
      </c>
      <c r="L94" s="193">
        <f>(SUMIFS(Profile!$F$2:$F$17521,Profile!$B$2:$B$17521,$B94,Profile!$C$2:$C$17521,L$8))*$C$6</f>
        <v>0.116980592</v>
      </c>
      <c r="M94" s="193">
        <f>(SUMIFS(Profile!$F$2:$F$17521,Profile!$B$2:$B$17521,$B94,Profile!$C$2:$C$17521,M$8))*$C$6</f>
        <v>0.117781829</v>
      </c>
      <c r="N94" s="193">
        <f>(SUMIFS(Profile!$F$2:$F$17521,Profile!$B$2:$B$17521,$B94,Profile!$C$2:$C$17521,N$8))*$C$6</f>
        <v>0.1241917244</v>
      </c>
      <c r="O94" s="193">
        <f>(SUMIFS(Profile!$F$2:$F$17521,Profile!$B$2:$B$17521,$B94,Profile!$C$2:$C$17521,O$8))*$C$6</f>
        <v>0.1265954352</v>
      </c>
      <c r="P94" s="193">
        <f>(SUMIFS(Profile!$F$2:$F$17521,Profile!$B$2:$B$17521,$B94,Profile!$C$2:$C$17521,P$8))*$C$6</f>
        <v>0.1342071861</v>
      </c>
      <c r="Q94" s="193">
        <f>(SUMIFS(Profile!$F$2:$F$17521,Profile!$B$2:$B$17521,$B94,Profile!$C$2:$C$17521,Q$8))*$C$6</f>
        <v>0.1634523341</v>
      </c>
      <c r="R94" s="193">
        <f>(SUMIFS(Profile!$F$2:$F$17521,Profile!$B$2:$B$17521,$B94,Profile!$C$2:$C$17521,R$8))*$C$6</f>
        <v>0.1930981006</v>
      </c>
      <c r="S94" s="193">
        <f>(SUMIFS(Profile!$F$2:$F$17521,Profile!$B$2:$B$17521,$B94,Profile!$C$2:$C$17521,S$8))*$C$6</f>
        <v>0.2303556179</v>
      </c>
      <c r="T94" s="193">
        <f>(SUMIFS(Profile!$F$2:$F$17521,Profile!$B$2:$B$17521,$B94,Profile!$C$2:$C$17521,T$8))*$C$6</f>
        <v>0.2523896335</v>
      </c>
      <c r="U94" s="193">
        <f>(SUMIFS(Profile!$F$2:$F$17521,Profile!$B$2:$B$17521,$B94,Profile!$C$2:$C$17521,U$8))*$C$6</f>
        <v>0.2592001474</v>
      </c>
      <c r="V94" s="193">
        <f>(SUMIFS(Profile!$F$2:$F$17521,Profile!$B$2:$B$17521,$B94,Profile!$C$2:$C$17521,V$8))*$C$6</f>
        <v>0.2575976736</v>
      </c>
      <c r="W94" s="193">
        <f>(SUMIFS(Profile!$F$2:$F$17521,Profile!$B$2:$B$17521,$B94,Profile!$C$2:$C$17521,W$8))*$C$6</f>
        <v>0.2543927258</v>
      </c>
      <c r="X94" s="193">
        <f>(SUMIFS(Profile!$F$2:$F$17521,Profile!$B$2:$B$17521,$B94,Profile!$C$2:$C$17521,X$8))*$C$6</f>
        <v>0.251989015</v>
      </c>
      <c r="Y94" s="193">
        <f>(SUMIFS(Profile!$F$2:$F$17521,Profile!$B$2:$B$17521,$B94,Profile!$C$2:$C$17521,Y$8))*$C$6</f>
        <v>0.2455791196</v>
      </c>
      <c r="Z94" s="193">
        <f>(SUMIFS(Profile!$F$2:$F$17521,Profile!$B$2:$B$17521,$B94,Profile!$C$2:$C$17521,Z$8))*$C$6</f>
        <v>0.2379673687</v>
      </c>
      <c r="AA94" s="193">
        <f>(SUMIFS(Profile!$F$2:$F$17521,Profile!$B$2:$B$17521,$B94,Profile!$C$2:$C$17521,AA$8))*$C$6</f>
        <v>0.2335605656</v>
      </c>
      <c r="AB94" s="193">
        <f>(SUMIFS(Profile!$F$2:$F$17521,Profile!$B$2:$B$17521,$B94,Profile!$C$2:$C$17521,AB$8))*$C$6</f>
        <v>0.2331599471</v>
      </c>
      <c r="AC94" s="193">
        <f>(SUMIFS(Profile!$F$2:$F$17521,Profile!$B$2:$B$17521,$B94,Profile!$C$2:$C$17521,AC$8))*$C$6</f>
        <v>0.2363648949</v>
      </c>
      <c r="AD94" s="193">
        <f>(SUMIFS(Profile!$F$2:$F$17521,Profile!$B$2:$B$17521,$B94,Profile!$C$2:$C$17521,AD$8))*$C$6</f>
        <v>0.2359642764</v>
      </c>
      <c r="AE94" s="193">
        <f>(SUMIFS(Profile!$F$2:$F$17521,Profile!$B$2:$B$17521,$B94,Profile!$C$2:$C$17521,AE$8))*$C$6</f>
        <v>0.2303556179</v>
      </c>
      <c r="AF94" s="193">
        <f>(SUMIFS(Profile!$F$2:$F$17521,Profile!$B$2:$B$17521,$B94,Profile!$C$2:$C$17521,AF$8))*$C$6</f>
        <v>0.2267500517</v>
      </c>
      <c r="AG94" s="193">
        <f>(SUMIFS(Profile!$F$2:$F$17521,Profile!$B$2:$B$17521,$B94,Profile!$C$2:$C$17521,AG$8))*$C$6</f>
        <v>0.2223432486</v>
      </c>
      <c r="AH94" s="193">
        <f>(SUMIFS(Profile!$F$2:$F$17521,Profile!$B$2:$B$17521,$B94,Profile!$C$2:$C$17521,AH$8))*$C$6</f>
        <v>0.2255481963</v>
      </c>
      <c r="AI94" s="193">
        <f>(SUMIFS(Profile!$F$2:$F$17521,Profile!$B$2:$B$17521,$B94,Profile!$C$2:$C$17521,AI$8))*$C$6</f>
        <v>0.2271506702</v>
      </c>
      <c r="AJ94" s="193">
        <f>(SUMIFS(Profile!$F$2:$F$17521,Profile!$B$2:$B$17521,$B94,Profile!$C$2:$C$17521,AJ$8))*$C$6</f>
        <v>0.2423741719</v>
      </c>
      <c r="AK94" s="193">
        <f>(SUMIFS(Profile!$F$2:$F$17521,Profile!$B$2:$B$17521,$B94,Profile!$C$2:$C$17521,AK$8))*$C$6</f>
        <v>0.2612032398</v>
      </c>
      <c r="AL94" s="193">
        <f>(SUMIFS(Profile!$F$2:$F$17521,Profile!$B$2:$B$17521,$B94,Profile!$C$2:$C$17521,AL$8))*$C$6</f>
        <v>0.2792310707</v>
      </c>
      <c r="AM94" s="193">
        <f>(SUMIFS(Profile!$F$2:$F$17521,Profile!$B$2:$B$17521,$B94,Profile!$C$2:$C$17521,AM$8))*$C$6</f>
        <v>0.2984607571</v>
      </c>
      <c r="AN94" s="193">
        <f>(SUMIFS(Profile!$F$2:$F$17521,Profile!$B$2:$B$17521,$B94,Profile!$C$2:$C$17521,AN$8))*$C$6</f>
        <v>0.3309108528</v>
      </c>
      <c r="AO94" s="193">
        <f>(SUMIFS(Profile!$F$2:$F$17521,Profile!$B$2:$B$17521,$B94,Profile!$C$2:$C$17521,AO$8))*$C$6</f>
        <v>0.3689696071</v>
      </c>
      <c r="AP94" s="193">
        <f>(SUMIFS(Profile!$F$2:$F$17521,Profile!$B$2:$B$17521,$B94,Profile!$C$2:$C$17521,AP$8))*$C$6</f>
        <v>0.3881992934</v>
      </c>
      <c r="AQ94" s="193">
        <f>(SUMIFS(Profile!$F$2:$F$17521,Profile!$B$2:$B$17521,$B94,Profile!$C$2:$C$17521,AQ$8))*$C$6</f>
        <v>0.3785844503</v>
      </c>
      <c r="AR94" s="193">
        <f>(SUMIFS(Profile!$F$2:$F$17521,Profile!$B$2:$B$17521,$B94,Profile!$C$2:$C$17521,AR$8))*$C$6</f>
        <v>0.3653640409</v>
      </c>
      <c r="AS94" s="193">
        <f>(SUMIFS(Profile!$F$2:$F$17521,Profile!$B$2:$B$17521,$B94,Profile!$C$2:$C$17521,AS$8))*$C$6</f>
        <v>0.35254425</v>
      </c>
      <c r="AT94" s="193">
        <f>(SUMIFS(Profile!$F$2:$F$17521,Profile!$B$2:$B$17521,$B94,Profile!$C$2:$C$17521,AT$8))*$C$6</f>
        <v>0.3393238406</v>
      </c>
      <c r="AU94" s="193">
        <f>(SUMIFS(Profile!$F$2:$F$17521,Profile!$B$2:$B$17521,$B94,Profile!$C$2:$C$17521,AU$8))*$C$6</f>
        <v>0.3269046682</v>
      </c>
      <c r="AV94" s="193">
        <f>(SUMIFS(Profile!$F$2:$F$17521,Profile!$B$2:$B$17521,$B94,Profile!$C$2:$C$17521,AV$8))*$C$6</f>
        <v>0.3080756003</v>
      </c>
      <c r="AW94" s="193">
        <f>(SUMIFS(Profile!$F$2:$F$17521,Profile!$B$2:$B$17521,$B94,Profile!$C$2:$C$17521,AW$8))*$C$6</f>
        <v>0.2900477693</v>
      </c>
      <c r="AX94" s="193">
        <f>(SUMIFS(Profile!$F$2:$F$17521,Profile!$B$2:$B$17521,$B94,Profile!$C$2:$C$17521,AX$8))*$C$6</f>
        <v>0.2575976736</v>
      </c>
      <c r="AY94" s="193">
        <f>(SUMIFS(Profile!$F$2:$F$17521,Profile!$B$2:$B$17521,$B94,Profile!$C$2:$C$17521,AY$8))*$C$6</f>
        <v>0.2239457224</v>
      </c>
      <c r="AZ94" s="193">
        <f>(SUMIFS(Profile!$F$2:$F$17521,Profile!$B$2:$B$17521,$B94,Profile!$C$2:$C$17521,AZ$8))*$C$6</f>
        <v>0.1947005744</v>
      </c>
      <c r="BA94" s="193">
        <f t="shared" si="16"/>
        <v>6.87895239</v>
      </c>
      <c r="BB94" s="193">
        <f>(SUMIFS(Profile!$E$2:$E$17521,Profile!$B$2:$B$17521,$B94,Profile!$C$2:$C$17521,BB$8))*$C$9</f>
        <v>0</v>
      </c>
      <c r="BC94" s="193">
        <f>(SUMIFS(Profile!$E$2:$E$17521,Profile!$B$2:$B$17521,$B94,Profile!$C$2:$C$17521,BC$8))*$C$9</f>
        <v>0</v>
      </c>
      <c r="BD94" s="193">
        <f>(SUMIFS(Profile!$E$2:$E$17521,Profile!$B$2:$B$17521,$B94,Profile!$C$2:$C$17521,BD$8))*$C$9</f>
        <v>0</v>
      </c>
      <c r="BE94" s="193">
        <f>(SUMIFS(Profile!$E$2:$E$17521,Profile!$B$2:$B$17521,$B94,Profile!$C$2:$C$17521,BE$8))*$C$9</f>
        <v>0</v>
      </c>
      <c r="BF94" s="193">
        <f>(SUMIFS(Profile!$E$2:$E$17521,Profile!$B$2:$B$17521,$B94,Profile!$C$2:$C$17521,BF$8))*$C$9</f>
        <v>0</v>
      </c>
      <c r="BG94" s="193">
        <f>(SUMIFS(Profile!$E$2:$E$17521,Profile!$B$2:$B$17521,$B94,Profile!$C$2:$C$17521,BG$8))*$C$9</f>
        <v>0</v>
      </c>
      <c r="BH94" s="193">
        <f>(SUMIFS(Profile!$E$2:$E$17521,Profile!$B$2:$B$17521,$B94,Profile!$C$2:$C$17521,BH$8))*$C$9</f>
        <v>0</v>
      </c>
      <c r="BI94" s="193">
        <f>(SUMIFS(Profile!$E$2:$E$17521,Profile!$B$2:$B$17521,$B94,Profile!$C$2:$C$17521,BI$8))*$C$9</f>
        <v>0</v>
      </c>
      <c r="BJ94" s="193">
        <f>(SUMIFS(Profile!$E$2:$E$17521,Profile!$B$2:$B$17521,$B94,Profile!$C$2:$C$17521,BJ$8))*$C$9</f>
        <v>0</v>
      </c>
      <c r="BK94" s="193">
        <f>(SUMIFS(Profile!$E$2:$E$17521,Profile!$B$2:$B$17521,$B94,Profile!$C$2:$C$17521,BK$8))*$C$9</f>
        <v>0.00015802827</v>
      </c>
      <c r="BL94" s="193">
        <f>(SUMIFS(Profile!$E$2:$E$17521,Profile!$B$2:$B$17521,$B94,Profile!$C$2:$C$17521,BL$8))*$C$9</f>
        <v>0.000400392035</v>
      </c>
      <c r="BM94" s="193">
        <f>(SUMIFS(Profile!$E$2:$E$17521,Profile!$B$2:$B$17521,$B94,Profile!$C$2:$C$17521,BM$8))*$C$9</f>
        <v>0.002591502374</v>
      </c>
      <c r="BN94" s="193">
        <f>(SUMIFS(Profile!$E$2:$E$17521,Profile!$B$2:$B$17521,$B94,Profile!$C$2:$C$17521,BN$8))*$C$9</f>
        <v>0.009040969283</v>
      </c>
      <c r="BO94" s="193">
        <f>(SUMIFS(Profile!$E$2:$E$17521,Profile!$B$2:$B$17521,$B94,Profile!$C$2:$C$17521,BO$8))*$C$9</f>
        <v>0.02495668974</v>
      </c>
      <c r="BP94" s="193">
        <f>(SUMIFS(Profile!$E$2:$E$17521,Profile!$B$2:$B$17521,$B94,Profile!$C$2:$C$17521,BP$8))*$C$9</f>
        <v>0.05256108621</v>
      </c>
      <c r="BQ94" s="193">
        <f>(SUMIFS(Profile!$E$2:$E$17521,Profile!$B$2:$B$17521,$B94,Profile!$C$2:$C$17521,BQ$8))*$C$9</f>
        <v>0.09566035091</v>
      </c>
      <c r="BR94" s="193">
        <f>(SUMIFS(Profile!$E$2:$E$17521,Profile!$B$2:$B$17521,$B94,Profile!$C$2:$C$17521,BR$8))*$C$9</f>
        <v>0.1631194504</v>
      </c>
      <c r="BS94" s="193">
        <f>(SUMIFS(Profile!$E$2:$E$17521,Profile!$B$2:$B$17521,$B94,Profile!$C$2:$C$17521,BS$8))*$C$9</f>
        <v>0.2363866205</v>
      </c>
      <c r="BT94" s="193">
        <f>(SUMIFS(Profile!$E$2:$E$17521,Profile!$B$2:$B$17521,$B94,Profile!$C$2:$C$17521,BT$8))*$C$9</f>
        <v>0.2626577515</v>
      </c>
      <c r="BU94" s="193">
        <f>(SUMIFS(Profile!$E$2:$E$17521,Profile!$B$2:$B$17521,$B94,Profile!$C$2:$C$17521,BU$8))*$C$9</f>
        <v>0.3466415403</v>
      </c>
      <c r="BV94" s="193">
        <f>(SUMIFS(Profile!$E$2:$E$17521,Profile!$B$2:$B$17521,$B94,Profile!$C$2:$C$17521,BV$8))*$C$9</f>
        <v>0.389017884</v>
      </c>
      <c r="BW94" s="193">
        <f>(SUMIFS(Profile!$E$2:$E$17521,Profile!$B$2:$B$17521,$B94,Profile!$C$2:$C$17521,BW$8))*$C$9</f>
        <v>0.411077887</v>
      </c>
      <c r="BX94" s="193">
        <f>(SUMIFS(Profile!$E$2:$E$17521,Profile!$B$2:$B$17521,$B94,Profile!$C$2:$C$17521,BX$8))*$C$9</f>
        <v>0.4063443581</v>
      </c>
      <c r="BY94" s="193">
        <f>(SUMIFS(Profile!$E$2:$E$17521,Profile!$B$2:$B$17521,$B94,Profile!$C$2:$C$17521,BY$8))*$C$9</f>
        <v>0.4880586246</v>
      </c>
      <c r="BZ94" s="193">
        <f>(SUMIFS(Profile!$E$2:$E$17521,Profile!$B$2:$B$17521,$B94,Profile!$C$2:$C$17521,BZ$8))*$C$9</f>
        <v>0.3926741365</v>
      </c>
      <c r="CA94" s="193">
        <f>(SUMIFS(Profile!$E$2:$E$17521,Profile!$B$2:$B$17521,$B94,Profile!$C$2:$C$17521,CA$8))*$C$9</f>
        <v>0.440469487</v>
      </c>
      <c r="CB94" s="193">
        <f>(SUMIFS(Profile!$E$2:$E$17521,Profile!$B$2:$B$17521,$B94,Profile!$C$2:$C$17521,CB$8))*$C$9</f>
        <v>0.5049199441</v>
      </c>
      <c r="CC94" s="193">
        <f>(SUMIFS(Profile!$E$2:$E$17521,Profile!$B$2:$B$17521,$B94,Profile!$C$2:$C$17521,CC$8))*$C$9</f>
        <v>0.4014199338</v>
      </c>
      <c r="CD94" s="193">
        <f>(SUMIFS(Profile!$E$2:$E$17521,Profile!$B$2:$B$17521,$B94,Profile!$C$2:$C$17521,CD$8))*$C$9</f>
        <v>0.4392813382</v>
      </c>
      <c r="CE94" s="193">
        <f>(SUMIFS(Profile!$E$2:$E$17521,Profile!$B$2:$B$17521,$B94,Profile!$C$2:$C$17521,CE$8))*$C$9</f>
        <v>0.4483061437</v>
      </c>
      <c r="CF94" s="193">
        <f>(SUMIFS(Profile!$E$2:$E$17521,Profile!$B$2:$B$17521,$B94,Profile!$C$2:$C$17521,CF$8))*$C$9</f>
        <v>0.3885244653</v>
      </c>
      <c r="CG94" s="193">
        <f>(SUMIFS(Profile!$E$2:$E$17521,Profile!$B$2:$B$17521,$B94,Profile!$C$2:$C$17521,CG$8))*$C$9</f>
        <v>0.3137107621</v>
      </c>
      <c r="CH94" s="193">
        <f>(SUMIFS(Profile!$E$2:$E$17521,Profile!$B$2:$B$17521,$B94,Profile!$C$2:$C$17521,CH$8))*$C$9</f>
        <v>0.2610006309</v>
      </c>
      <c r="CI94" s="193">
        <f>(SUMIFS(Profile!$E$2:$E$17521,Profile!$B$2:$B$17521,$B94,Profile!$C$2:$C$17521,CI$8))*$C$9</f>
        <v>0.1691651906</v>
      </c>
      <c r="CJ94" s="193">
        <f>(SUMIFS(Profile!$E$2:$E$17521,Profile!$B$2:$B$17521,$B94,Profile!$C$2:$C$17521,CJ$8))*$C$9</f>
        <v>0.1149101288</v>
      </c>
      <c r="CK94" s="193">
        <f>(SUMIFS(Profile!$E$2:$E$17521,Profile!$B$2:$B$17521,$B94,Profile!$C$2:$C$17521,CK$8))*$C$9</f>
        <v>0.07451298598</v>
      </c>
      <c r="CL94" s="193">
        <f>(SUMIFS(Profile!$E$2:$E$17521,Profile!$B$2:$B$17521,$B94,Profile!$C$2:$C$17521,CL$8))*$C$9</f>
        <v>0.02720551265</v>
      </c>
      <c r="CM94" s="193">
        <f>(SUMIFS(Profile!$E$2:$E$17521,Profile!$B$2:$B$17521,$B94,Profile!$C$2:$C$17521,CM$8))*$C$9</f>
        <v>0.008996323655</v>
      </c>
      <c r="CN94" s="193">
        <f>(SUMIFS(Profile!$E$2:$E$17521,Profile!$B$2:$B$17521,$B94,Profile!$C$2:$C$17521,CN$8))*$C$9</f>
        <v>0.003394543991</v>
      </c>
      <c r="CO94" s="193">
        <f>(SUMIFS(Profile!$E$2:$E$17521,Profile!$B$2:$B$17521,$B94,Profile!$C$2:$C$17521,CO$8))*$C$9</f>
        <v>0.001633012541</v>
      </c>
      <c r="CP94" s="193">
        <f>(SUMIFS(Profile!$E$2:$E$17521,Profile!$B$2:$B$17521,$B94,Profile!$C$2:$C$17521,CP$8))*$C$9</f>
        <v>0.0001488368298</v>
      </c>
      <c r="CQ94" s="193">
        <f>(SUMIFS(Profile!$E$2:$E$17521,Profile!$B$2:$B$17521,$B94,Profile!$C$2:$C$17521,CQ$8))*$C$9</f>
        <v>0.000005877684123</v>
      </c>
      <c r="CR94" s="193">
        <f>(SUMIFS(Profile!$E$2:$E$17521,Profile!$B$2:$B$17521,$B94,Profile!$C$2:$C$17521,CR$8))*$C$9</f>
        <v>0</v>
      </c>
      <c r="CS94" s="193">
        <f>(SUMIFS(Profile!$E$2:$E$17521,Profile!$B$2:$B$17521,$B94,Profile!$C$2:$C$17521,CS$8))*$C$9</f>
        <v>0</v>
      </c>
      <c r="CT94" s="193">
        <f>(SUMIFS(Profile!$E$2:$E$17521,Profile!$B$2:$B$17521,$B94,Profile!$C$2:$C$17521,CT$8))*$C$9</f>
        <v>0</v>
      </c>
      <c r="CU94" s="193">
        <f>(SUMIFS(Profile!$E$2:$E$17521,Profile!$B$2:$B$17521,$B94,Profile!$C$2:$C$17521,CU$8))*$C$9</f>
        <v>0</v>
      </c>
      <c r="CV94" s="193">
        <f>(SUMIFS(Profile!$E$2:$E$17521,Profile!$B$2:$B$17521,$B94,Profile!$C$2:$C$17521,CV$8))*$C$9</f>
        <v>0</v>
      </c>
      <c r="CW94" s="193">
        <f>(SUMIFS(Profile!$E$2:$E$17521,Profile!$B$2:$B$17521,$B94,Profile!$C$2:$C$17521,CW$8))*$C$9</f>
        <v>0</v>
      </c>
      <c r="CX94" s="193">
        <f t="shared" si="17"/>
        <v>2.329604387</v>
      </c>
      <c r="CY94" s="193">
        <f t="shared" ref="CY94:ET94" si="432">MAX(BB94-E94,0)</f>
        <v>0</v>
      </c>
      <c r="CZ94" s="193">
        <f t="shared" si="432"/>
        <v>0</v>
      </c>
      <c r="DA94" s="193">
        <f t="shared" si="432"/>
        <v>0</v>
      </c>
      <c r="DB94" s="193">
        <f t="shared" si="432"/>
        <v>0</v>
      </c>
      <c r="DC94" s="193">
        <f t="shared" si="432"/>
        <v>0</v>
      </c>
      <c r="DD94" s="193">
        <f t="shared" si="432"/>
        <v>0</v>
      </c>
      <c r="DE94" s="193">
        <f t="shared" si="432"/>
        <v>0</v>
      </c>
      <c r="DF94" s="193">
        <f t="shared" si="432"/>
        <v>0</v>
      </c>
      <c r="DG94" s="193">
        <f t="shared" si="432"/>
        <v>0</v>
      </c>
      <c r="DH94" s="193">
        <f t="shared" si="432"/>
        <v>0</v>
      </c>
      <c r="DI94" s="193">
        <f t="shared" si="432"/>
        <v>0</v>
      </c>
      <c r="DJ94" s="193">
        <f t="shared" si="432"/>
        <v>0</v>
      </c>
      <c r="DK94" s="193">
        <f t="shared" si="432"/>
        <v>0</v>
      </c>
      <c r="DL94" s="193">
        <f t="shared" si="432"/>
        <v>0</v>
      </c>
      <c r="DM94" s="193">
        <f t="shared" si="432"/>
        <v>0</v>
      </c>
      <c r="DN94" s="193">
        <f t="shared" si="432"/>
        <v>0</v>
      </c>
      <c r="DO94" s="193">
        <f t="shared" si="432"/>
        <v>0</v>
      </c>
      <c r="DP94" s="193">
        <f t="shared" si="432"/>
        <v>0</v>
      </c>
      <c r="DQ94" s="193">
        <f t="shared" si="432"/>
        <v>0.008265025704</v>
      </c>
      <c r="DR94" s="193">
        <f t="shared" si="432"/>
        <v>0.09465252523</v>
      </c>
      <c r="DS94" s="193">
        <f t="shared" si="432"/>
        <v>0.1434387644</v>
      </c>
      <c r="DT94" s="193">
        <f t="shared" si="432"/>
        <v>0.1731105183</v>
      </c>
      <c r="DU94" s="193">
        <f t="shared" si="432"/>
        <v>0.1727837925</v>
      </c>
      <c r="DV94" s="193">
        <f t="shared" si="432"/>
        <v>0.2548986774</v>
      </c>
      <c r="DW94" s="193">
        <f t="shared" si="432"/>
        <v>0.1563092416</v>
      </c>
      <c r="DX94" s="193">
        <f t="shared" si="432"/>
        <v>0.2045052106</v>
      </c>
      <c r="DY94" s="193">
        <f t="shared" si="432"/>
        <v>0.2745643263</v>
      </c>
      <c r="DZ94" s="193">
        <f t="shared" si="432"/>
        <v>0.1746698821</v>
      </c>
      <c r="EA94" s="193">
        <f t="shared" si="432"/>
        <v>0.2169380896</v>
      </c>
      <c r="EB94" s="193">
        <f t="shared" si="432"/>
        <v>0.2227579474</v>
      </c>
      <c r="EC94" s="193">
        <f t="shared" si="432"/>
        <v>0.1613737952</v>
      </c>
      <c r="ED94" s="193">
        <f t="shared" si="432"/>
        <v>0.07133659027</v>
      </c>
      <c r="EE94" s="193">
        <f t="shared" si="432"/>
        <v>0</v>
      </c>
      <c r="EF94" s="193">
        <f t="shared" si="432"/>
        <v>0</v>
      </c>
      <c r="EG94" s="193">
        <f t="shared" si="432"/>
        <v>0</v>
      </c>
      <c r="EH94" s="193">
        <f t="shared" si="432"/>
        <v>0</v>
      </c>
      <c r="EI94" s="193">
        <f t="shared" si="432"/>
        <v>0</v>
      </c>
      <c r="EJ94" s="193">
        <f t="shared" si="432"/>
        <v>0</v>
      </c>
      <c r="EK94" s="193">
        <f t="shared" si="432"/>
        <v>0</v>
      </c>
      <c r="EL94" s="193">
        <f t="shared" si="432"/>
        <v>0</v>
      </c>
      <c r="EM94" s="193">
        <f t="shared" si="432"/>
        <v>0</v>
      </c>
      <c r="EN94" s="193">
        <f t="shared" si="432"/>
        <v>0</v>
      </c>
      <c r="EO94" s="193">
        <f t="shared" si="432"/>
        <v>0</v>
      </c>
      <c r="EP94" s="193">
        <f t="shared" si="432"/>
        <v>0</v>
      </c>
      <c r="EQ94" s="193">
        <f t="shared" si="432"/>
        <v>0</v>
      </c>
      <c r="ER94" s="193">
        <f t="shared" si="432"/>
        <v>0</v>
      </c>
      <c r="ES94" s="193">
        <f t="shared" si="432"/>
        <v>0</v>
      </c>
      <c r="ET94" s="193">
        <f t="shared" si="432"/>
        <v>0</v>
      </c>
      <c r="EU94" s="193">
        <f t="shared" si="19"/>
        <v>4.549348003</v>
      </c>
      <c r="EV94" s="193">
        <f t="shared" ref="EV94:GQ94" si="433">BB94-CY94</f>
        <v>0</v>
      </c>
      <c r="EW94" s="193">
        <f t="shared" si="433"/>
        <v>0</v>
      </c>
      <c r="EX94" s="193">
        <f t="shared" si="433"/>
        <v>0</v>
      </c>
      <c r="EY94" s="193">
        <f t="shared" si="433"/>
        <v>0</v>
      </c>
      <c r="EZ94" s="193">
        <f t="shared" si="433"/>
        <v>0</v>
      </c>
      <c r="FA94" s="193">
        <f t="shared" si="433"/>
        <v>0</v>
      </c>
      <c r="FB94" s="193">
        <f t="shared" si="433"/>
        <v>0</v>
      </c>
      <c r="FC94" s="193">
        <f t="shared" si="433"/>
        <v>0</v>
      </c>
      <c r="FD94" s="193">
        <f t="shared" si="433"/>
        <v>0</v>
      </c>
      <c r="FE94" s="193">
        <f t="shared" si="433"/>
        <v>0.00015802827</v>
      </c>
      <c r="FF94" s="193">
        <f t="shared" si="433"/>
        <v>0.000400392035</v>
      </c>
      <c r="FG94" s="193">
        <f t="shared" si="433"/>
        <v>0.002591502374</v>
      </c>
      <c r="FH94" s="193">
        <f t="shared" si="433"/>
        <v>0.009040969283</v>
      </c>
      <c r="FI94" s="193">
        <f t="shared" si="433"/>
        <v>0.02495668974</v>
      </c>
      <c r="FJ94" s="193">
        <f t="shared" si="433"/>
        <v>0.05256108621</v>
      </c>
      <c r="FK94" s="193">
        <f t="shared" si="433"/>
        <v>0.09566035091</v>
      </c>
      <c r="FL94" s="193">
        <f t="shared" si="433"/>
        <v>0.1631194504</v>
      </c>
      <c r="FM94" s="193">
        <f t="shared" si="433"/>
        <v>0.2363866205</v>
      </c>
      <c r="FN94" s="193">
        <f t="shared" si="433"/>
        <v>0.2543927258</v>
      </c>
      <c r="FO94" s="193">
        <f t="shared" si="433"/>
        <v>0.251989015</v>
      </c>
      <c r="FP94" s="193">
        <f t="shared" si="433"/>
        <v>0.2455791196</v>
      </c>
      <c r="FQ94" s="193">
        <f t="shared" si="433"/>
        <v>0.2379673687</v>
      </c>
      <c r="FR94" s="193">
        <f t="shared" si="433"/>
        <v>0.2335605656</v>
      </c>
      <c r="FS94" s="193">
        <f t="shared" si="433"/>
        <v>0.2331599471</v>
      </c>
      <c r="FT94" s="193">
        <f t="shared" si="433"/>
        <v>0.2363648949</v>
      </c>
      <c r="FU94" s="193">
        <f t="shared" si="433"/>
        <v>0.2359642764</v>
      </c>
      <c r="FV94" s="193">
        <f t="shared" si="433"/>
        <v>0.2303556179</v>
      </c>
      <c r="FW94" s="193">
        <f t="shared" si="433"/>
        <v>0.2267500517</v>
      </c>
      <c r="FX94" s="193">
        <f t="shared" si="433"/>
        <v>0.2223432486</v>
      </c>
      <c r="FY94" s="193">
        <f t="shared" si="433"/>
        <v>0.2255481963</v>
      </c>
      <c r="FZ94" s="193">
        <f t="shared" si="433"/>
        <v>0.2271506702</v>
      </c>
      <c r="GA94" s="193">
        <f t="shared" si="433"/>
        <v>0.2423741719</v>
      </c>
      <c r="GB94" s="193">
        <f t="shared" si="433"/>
        <v>0.2610006309</v>
      </c>
      <c r="GC94" s="193">
        <f t="shared" si="433"/>
        <v>0.1691651906</v>
      </c>
      <c r="GD94" s="193">
        <f t="shared" si="433"/>
        <v>0.1149101288</v>
      </c>
      <c r="GE94" s="193">
        <f t="shared" si="433"/>
        <v>0.07451298598</v>
      </c>
      <c r="GF94" s="193">
        <f t="shared" si="433"/>
        <v>0.02720551265</v>
      </c>
      <c r="GG94" s="193">
        <f t="shared" si="433"/>
        <v>0.008996323655</v>
      </c>
      <c r="GH94" s="193">
        <f t="shared" si="433"/>
        <v>0.003394543991</v>
      </c>
      <c r="GI94" s="193">
        <f t="shared" si="433"/>
        <v>0.001633012541</v>
      </c>
      <c r="GJ94" s="193">
        <f t="shared" si="433"/>
        <v>0.0001488368298</v>
      </c>
      <c r="GK94" s="193">
        <f t="shared" si="433"/>
        <v>0.000005877684123</v>
      </c>
      <c r="GL94" s="193">
        <f t="shared" si="433"/>
        <v>0</v>
      </c>
      <c r="GM94" s="193">
        <f t="shared" si="433"/>
        <v>0</v>
      </c>
      <c r="GN94" s="193">
        <f t="shared" si="433"/>
        <v>0</v>
      </c>
      <c r="GO94" s="193">
        <f t="shared" si="433"/>
        <v>0</v>
      </c>
      <c r="GP94" s="193">
        <f t="shared" si="433"/>
        <v>0</v>
      </c>
      <c r="GQ94" s="193">
        <f t="shared" si="433"/>
        <v>0</v>
      </c>
      <c r="GR94" s="193">
        <f t="shared" si="21"/>
        <v>6.631112143</v>
      </c>
      <c r="GS94" s="193">
        <f t="shared" ref="GS94:IN94" si="434">E94-EV94</f>
        <v>0.1598467679</v>
      </c>
      <c r="GT94" s="193">
        <f t="shared" si="434"/>
        <v>0.1486294508</v>
      </c>
      <c r="GU94" s="193">
        <f t="shared" si="434"/>
        <v>0.1378127523</v>
      </c>
      <c r="GV94" s="193">
        <f t="shared" si="434"/>
        <v>0.1306016199</v>
      </c>
      <c r="GW94" s="193">
        <f t="shared" si="434"/>
        <v>0.122989869</v>
      </c>
      <c r="GX94" s="193">
        <f t="shared" si="434"/>
        <v>0.1185830659</v>
      </c>
      <c r="GY94" s="193">
        <f t="shared" si="434"/>
        <v>0.1185830659</v>
      </c>
      <c r="GZ94" s="193">
        <f t="shared" si="434"/>
        <v>0.116980592</v>
      </c>
      <c r="HA94" s="193">
        <f t="shared" si="434"/>
        <v>0.117781829</v>
      </c>
      <c r="HB94" s="193">
        <f t="shared" si="434"/>
        <v>0.1240336962</v>
      </c>
      <c r="HC94" s="193">
        <f t="shared" si="434"/>
        <v>0.1261950432</v>
      </c>
      <c r="HD94" s="193">
        <f t="shared" si="434"/>
        <v>0.1316156837</v>
      </c>
      <c r="HE94" s="193">
        <f t="shared" si="434"/>
        <v>0.1544113648</v>
      </c>
      <c r="HF94" s="193">
        <f t="shared" si="434"/>
        <v>0.1681414108</v>
      </c>
      <c r="HG94" s="193">
        <f t="shared" si="434"/>
        <v>0.1777945317</v>
      </c>
      <c r="HH94" s="193">
        <f t="shared" si="434"/>
        <v>0.1567292826</v>
      </c>
      <c r="HI94" s="193">
        <f t="shared" si="434"/>
        <v>0.09608069704</v>
      </c>
      <c r="HJ94" s="193">
        <f t="shared" si="434"/>
        <v>0.02121105307</v>
      </c>
      <c r="HK94" s="193">
        <f t="shared" si="434"/>
        <v>0</v>
      </c>
      <c r="HL94" s="193">
        <f t="shared" si="434"/>
        <v>0</v>
      </c>
      <c r="HM94" s="193">
        <f t="shared" si="434"/>
        <v>0</v>
      </c>
      <c r="HN94" s="193">
        <f t="shared" si="434"/>
        <v>0</v>
      </c>
      <c r="HO94" s="193">
        <f t="shared" si="434"/>
        <v>0</v>
      </c>
      <c r="HP94" s="193">
        <f t="shared" si="434"/>
        <v>0</v>
      </c>
      <c r="HQ94" s="193">
        <f t="shared" si="434"/>
        <v>0</v>
      </c>
      <c r="HR94" s="193">
        <f t="shared" si="434"/>
        <v>0</v>
      </c>
      <c r="HS94" s="193">
        <f t="shared" si="434"/>
        <v>0</v>
      </c>
      <c r="HT94" s="193">
        <f t="shared" si="434"/>
        <v>0</v>
      </c>
      <c r="HU94" s="193">
        <f t="shared" si="434"/>
        <v>0</v>
      </c>
      <c r="HV94" s="193">
        <f t="shared" si="434"/>
        <v>0</v>
      </c>
      <c r="HW94" s="193">
        <f t="shared" si="434"/>
        <v>0</v>
      </c>
      <c r="HX94" s="193">
        <f t="shared" si="434"/>
        <v>0</v>
      </c>
      <c r="HY94" s="193">
        <f t="shared" si="434"/>
        <v>0.0002026088681</v>
      </c>
      <c r="HZ94" s="193">
        <f t="shared" si="434"/>
        <v>0.1100658801</v>
      </c>
      <c r="IA94" s="193">
        <f t="shared" si="434"/>
        <v>0.1835506283</v>
      </c>
      <c r="IB94" s="193">
        <f t="shared" si="434"/>
        <v>0.2563978668</v>
      </c>
      <c r="IC94" s="193">
        <f t="shared" si="434"/>
        <v>0.3417640944</v>
      </c>
      <c r="ID94" s="193">
        <f t="shared" si="434"/>
        <v>0.3792029698</v>
      </c>
      <c r="IE94" s="193">
        <f t="shared" si="434"/>
        <v>0.3751899063</v>
      </c>
      <c r="IF94" s="193">
        <f t="shared" si="434"/>
        <v>0.3637310283</v>
      </c>
      <c r="IG94" s="193">
        <f t="shared" si="434"/>
        <v>0.3523954131</v>
      </c>
      <c r="IH94" s="193">
        <f t="shared" si="434"/>
        <v>0.3393179629</v>
      </c>
      <c r="II94" s="193">
        <f t="shared" si="434"/>
        <v>0.3269046682</v>
      </c>
      <c r="IJ94" s="193">
        <f t="shared" si="434"/>
        <v>0.3080756003</v>
      </c>
      <c r="IK94" s="193">
        <f t="shared" si="434"/>
        <v>0.2900477693</v>
      </c>
      <c r="IL94" s="193">
        <f t="shared" si="434"/>
        <v>0.2575976736</v>
      </c>
      <c r="IM94" s="193">
        <f t="shared" si="434"/>
        <v>0.2239457224</v>
      </c>
      <c r="IN94" s="193">
        <f t="shared" si="434"/>
        <v>0.1947005744</v>
      </c>
      <c r="IO94" s="193">
        <f t="shared" si="23"/>
        <v>2.329604387</v>
      </c>
      <c r="IP94" s="193">
        <f t="shared" si="29"/>
        <v>0</v>
      </c>
      <c r="IQ94" s="193">
        <f t="shared" ref="IQ94:KK94" si="435">MAX((MIN(CZ94+IP94,$IO$7))-GT94,0)</f>
        <v>0</v>
      </c>
      <c r="IR94" s="193">
        <f t="shared" si="435"/>
        <v>0</v>
      </c>
      <c r="IS94" s="193">
        <f t="shared" si="435"/>
        <v>0</v>
      </c>
      <c r="IT94" s="193">
        <f t="shared" si="435"/>
        <v>0</v>
      </c>
      <c r="IU94" s="193">
        <f t="shared" si="435"/>
        <v>0</v>
      </c>
      <c r="IV94" s="193">
        <f t="shared" si="435"/>
        <v>0</v>
      </c>
      <c r="IW94" s="193">
        <f t="shared" si="435"/>
        <v>0</v>
      </c>
      <c r="IX94" s="193">
        <f t="shared" si="435"/>
        <v>0</v>
      </c>
      <c r="IY94" s="193">
        <f t="shared" si="435"/>
        <v>0</v>
      </c>
      <c r="IZ94" s="193">
        <f t="shared" si="435"/>
        <v>0</v>
      </c>
      <c r="JA94" s="193">
        <f t="shared" si="435"/>
        <v>0</v>
      </c>
      <c r="JB94" s="193">
        <f t="shared" si="435"/>
        <v>0</v>
      </c>
      <c r="JC94" s="193">
        <f t="shared" si="435"/>
        <v>0</v>
      </c>
      <c r="JD94" s="193">
        <f t="shared" si="435"/>
        <v>0</v>
      </c>
      <c r="JE94" s="193">
        <f t="shared" si="435"/>
        <v>0</v>
      </c>
      <c r="JF94" s="193">
        <f t="shared" si="435"/>
        <v>0</v>
      </c>
      <c r="JG94" s="193">
        <f t="shared" si="435"/>
        <v>0</v>
      </c>
      <c r="JH94" s="193">
        <f t="shared" si="435"/>
        <v>0.008265025704</v>
      </c>
      <c r="JI94" s="193">
        <f t="shared" si="435"/>
        <v>0.1029175509</v>
      </c>
      <c r="JJ94" s="193">
        <f t="shared" si="435"/>
        <v>0.2463563153</v>
      </c>
      <c r="JK94" s="193">
        <f t="shared" si="435"/>
        <v>0.4194668336</v>
      </c>
      <c r="JL94" s="193">
        <f t="shared" si="435"/>
        <v>0.5922506261</v>
      </c>
      <c r="JM94" s="193">
        <f t="shared" si="435"/>
        <v>0.8471493035</v>
      </c>
      <c r="JN94" s="193">
        <f t="shared" si="435"/>
        <v>1.003458545</v>
      </c>
      <c r="JO94" s="193">
        <f t="shared" si="435"/>
        <v>1.207963756</v>
      </c>
      <c r="JP94" s="193">
        <f t="shared" si="435"/>
        <v>1.482528082</v>
      </c>
      <c r="JQ94" s="193">
        <f t="shared" si="435"/>
        <v>1.657197964</v>
      </c>
      <c r="JR94" s="193">
        <f t="shared" si="435"/>
        <v>1.874136054</v>
      </c>
      <c r="JS94" s="193">
        <f t="shared" si="435"/>
        <v>2.096894001</v>
      </c>
      <c r="JT94" s="193">
        <f t="shared" si="435"/>
        <v>2.258267796</v>
      </c>
      <c r="JU94" s="193">
        <f t="shared" si="435"/>
        <v>2.329604387</v>
      </c>
      <c r="JV94" s="193">
        <f t="shared" si="435"/>
        <v>2.329401778</v>
      </c>
      <c r="JW94" s="193">
        <f t="shared" si="435"/>
        <v>2.219335898</v>
      </c>
      <c r="JX94" s="193">
        <f t="shared" si="435"/>
        <v>2.035785269</v>
      </c>
      <c r="JY94" s="193">
        <f t="shared" si="435"/>
        <v>1.779387402</v>
      </c>
      <c r="JZ94" s="193">
        <f t="shared" si="435"/>
        <v>1.437623308</v>
      </c>
      <c r="KA94" s="193">
        <f t="shared" si="435"/>
        <v>1.058420338</v>
      </c>
      <c r="KB94" s="193">
        <f t="shared" si="435"/>
        <v>0.6832304319</v>
      </c>
      <c r="KC94" s="193">
        <f t="shared" si="435"/>
        <v>0.3194994036</v>
      </c>
      <c r="KD94" s="193">
        <f t="shared" si="435"/>
        <v>0</v>
      </c>
      <c r="KE94" s="193">
        <f t="shared" si="435"/>
        <v>0</v>
      </c>
      <c r="KF94" s="193">
        <f t="shared" si="435"/>
        <v>0</v>
      </c>
      <c r="KG94" s="193">
        <f t="shared" si="435"/>
        <v>0</v>
      </c>
      <c r="KH94" s="193">
        <f t="shared" si="435"/>
        <v>0</v>
      </c>
      <c r="KI94" s="193">
        <f t="shared" si="435"/>
        <v>0</v>
      </c>
      <c r="KJ94" s="193">
        <f t="shared" si="435"/>
        <v>0</v>
      </c>
      <c r="KK94" s="193">
        <f t="shared" si="435"/>
        <v>0</v>
      </c>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row>
    <row r="95" ht="14.25" customHeight="1">
      <c r="A95" s="1">
        <v>3.0</v>
      </c>
      <c r="B95" s="1">
        <f t="shared" ref="B95:C95" si="436">B94+1</f>
        <v>85</v>
      </c>
      <c r="C95" s="267">
        <f t="shared" si="436"/>
        <v>43550</v>
      </c>
      <c r="D95" s="193">
        <f t="shared" si="15"/>
        <v>11.55583965</v>
      </c>
      <c r="E95" s="193">
        <f>(SUMIFS(Profile!$F$2:$F$17521,Profile!$B$2:$B$17521,$B95,Profile!$C$2:$C$17521,E$8))*$C$6</f>
        <v>0.1746696511</v>
      </c>
      <c r="F95" s="193">
        <f>(SUMIFS(Profile!$F$2:$F$17521,Profile!$B$2:$B$17521,$B95,Profile!$C$2:$C$17521,F$8))*$C$6</f>
        <v>0.1542381094</v>
      </c>
      <c r="G95" s="193">
        <f>(SUMIFS(Profile!$F$2:$F$17521,Profile!$B$2:$B$17521,$B95,Profile!$C$2:$C$17521,G$8))*$C$6</f>
        <v>0.1494306878</v>
      </c>
      <c r="H95" s="193">
        <f>(SUMIFS(Profile!$F$2:$F$17521,Profile!$B$2:$B$17521,$B95,Profile!$C$2:$C$17521,H$8))*$C$6</f>
        <v>0.1362102784</v>
      </c>
      <c r="I95" s="193">
        <f>(SUMIFS(Profile!$F$2:$F$17521,Profile!$B$2:$B$17521,$B95,Profile!$C$2:$C$17521,I$8))*$C$6</f>
        <v>0.1314028568</v>
      </c>
      <c r="J95" s="193">
        <f>(SUMIFS(Profile!$F$2:$F$17521,Profile!$B$2:$B$17521,$B95,Profile!$C$2:$C$17521,J$8))*$C$6</f>
        <v>0.1261948168</v>
      </c>
      <c r="K95" s="193">
        <f>(SUMIFS(Profile!$F$2:$F$17521,Profile!$B$2:$B$17521,$B95,Profile!$C$2:$C$17521,K$8))*$C$6</f>
        <v>0.1281979091</v>
      </c>
      <c r="L95" s="193">
        <f>(SUMIFS(Profile!$F$2:$F$17521,Profile!$B$2:$B$17521,$B95,Profile!$C$2:$C$17521,L$8))*$C$6</f>
        <v>0.1225892506</v>
      </c>
      <c r="M95" s="193">
        <f>(SUMIFS(Profile!$F$2:$F$17521,Profile!$B$2:$B$17521,$B95,Profile!$C$2:$C$17521,M$8))*$C$6</f>
        <v>0.1209867767</v>
      </c>
      <c r="N95" s="193">
        <f>(SUMIFS(Profile!$F$2:$F$17521,Profile!$B$2:$B$17521,$B95,Profile!$C$2:$C$17521,N$8))*$C$6</f>
        <v>0.1245923429</v>
      </c>
      <c r="O95" s="193">
        <f>(SUMIFS(Profile!$F$2:$F$17521,Profile!$B$2:$B$17521,$B95,Profile!$C$2:$C$17521,O$8))*$C$6</f>
        <v>0.1257941983</v>
      </c>
      <c r="P95" s="193">
        <f>(SUMIFS(Profile!$F$2:$F$17521,Profile!$B$2:$B$17521,$B95,Profile!$C$2:$C$17521,P$8))*$C$6</f>
        <v>0.1306016199</v>
      </c>
      <c r="Q95" s="193">
        <f>(SUMIFS(Profile!$F$2:$F$17521,Profile!$B$2:$B$17521,$B95,Profile!$C$2:$C$17521,Q$8))*$C$6</f>
        <v>0.1474275954</v>
      </c>
      <c r="R95" s="193">
        <f>(SUMIFS(Profile!$F$2:$F$17521,Profile!$B$2:$B$17521,$B95,Profile!$C$2:$C$17521,R$8))*$C$6</f>
        <v>0.1594461494</v>
      </c>
      <c r="S95" s="193">
        <f>(SUMIFS(Profile!$F$2:$F$17521,Profile!$B$2:$B$17521,$B95,Profile!$C$2:$C$17521,S$8))*$C$6</f>
        <v>0.1862875866</v>
      </c>
      <c r="T95" s="193">
        <f>(SUMIFS(Profile!$F$2:$F$17521,Profile!$B$2:$B$17521,$B95,Profile!$C$2:$C$17521,T$8))*$C$6</f>
        <v>0.2135296423</v>
      </c>
      <c r="U95" s="193">
        <f>(SUMIFS(Profile!$F$2:$F$17521,Profile!$B$2:$B$17521,$B95,Profile!$C$2:$C$17521,U$8))*$C$6</f>
        <v>0.2447778827</v>
      </c>
      <c r="V95" s="193">
        <f>(SUMIFS(Profile!$F$2:$F$17521,Profile!$B$2:$B$17521,$B95,Profile!$C$2:$C$17521,V$8))*$C$6</f>
        <v>0.2668118983</v>
      </c>
      <c r="W95" s="193">
        <f>(SUMIFS(Profile!$F$2:$F$17521,Profile!$B$2:$B$17521,$B95,Profile!$C$2:$C$17521,W$8))*$C$6</f>
        <v>0.2736224122</v>
      </c>
      <c r="X95" s="193">
        <f>(SUMIFS(Profile!$F$2:$F$17521,Profile!$B$2:$B$17521,$B95,Profile!$C$2:$C$17521,X$8))*$C$6</f>
        <v>0.2896471508</v>
      </c>
      <c r="Y95" s="193">
        <f>(SUMIFS(Profile!$F$2:$F$17521,Profile!$B$2:$B$17521,$B95,Profile!$C$2:$C$17521,Y$8))*$C$6</f>
        <v>0.2744236491</v>
      </c>
      <c r="Z95" s="193">
        <f>(SUMIFS(Profile!$F$2:$F$17521,Profile!$B$2:$B$17521,$B95,Profile!$C$2:$C$17521,Z$8))*$C$6</f>
        <v>0.2676131352</v>
      </c>
      <c r="AA95" s="193">
        <f>(SUMIFS(Profile!$F$2:$F$17521,Profile!$B$2:$B$17521,$B95,Profile!$C$2:$C$17521,AA$8))*$C$6</f>
        <v>0.2664112798</v>
      </c>
      <c r="AB95" s="193">
        <f>(SUMIFS(Profile!$F$2:$F$17521,Profile!$B$2:$B$17521,$B95,Profile!$C$2:$C$17521,AB$8))*$C$6</f>
        <v>0.2608026213</v>
      </c>
      <c r="AC95" s="193">
        <f>(SUMIFS(Profile!$F$2:$F$17521,Profile!$B$2:$B$17521,$B95,Profile!$C$2:$C$17521,AC$8))*$C$6</f>
        <v>0.2680137537</v>
      </c>
      <c r="AD95" s="193">
        <f>(SUMIFS(Profile!$F$2:$F$17521,Profile!$B$2:$B$17521,$B95,Profile!$C$2:$C$17521,AD$8))*$C$6</f>
        <v>0.2704174645</v>
      </c>
      <c r="AE95" s="193">
        <f>(SUMIFS(Profile!$F$2:$F$17521,Profile!$B$2:$B$17521,$B95,Profile!$C$2:$C$17521,AE$8))*$C$6</f>
        <v>0.2684143721</v>
      </c>
      <c r="AF95" s="193">
        <f>(SUMIFS(Profile!$F$2:$F$17521,Profile!$B$2:$B$17521,$B95,Profile!$C$2:$C$17521,AF$8))*$C$6</f>
        <v>0.2583989105</v>
      </c>
      <c r="AG95" s="193">
        <f>(SUMIFS(Profile!$F$2:$F$17521,Profile!$B$2:$B$17521,$B95,Profile!$C$2:$C$17521,AG$8))*$C$6</f>
        <v>0.2479828304</v>
      </c>
      <c r="AH95" s="193">
        <f>(SUMIFS(Profile!$F$2:$F$17521,Profile!$B$2:$B$17521,$B95,Profile!$C$2:$C$17521,AH$8))*$C$6</f>
        <v>0.2455791196</v>
      </c>
      <c r="AI95" s="193">
        <f>(SUMIFS(Profile!$F$2:$F$17521,Profile!$B$2:$B$17521,$B95,Profile!$C$2:$C$17521,AI$8))*$C$6</f>
        <v>0.2475822119</v>
      </c>
      <c r="AJ95" s="193">
        <f>(SUMIFS(Profile!$F$2:$F$17521,Profile!$B$2:$B$17521,$B95,Profile!$C$2:$C$17521,AJ$8))*$C$6</f>
        <v>0.2483834488</v>
      </c>
      <c r="AK95" s="193">
        <f>(SUMIFS(Profile!$F$2:$F$17521,Profile!$B$2:$B$17521,$B95,Profile!$C$2:$C$17521,AK$8))*$C$6</f>
        <v>0.2571970551</v>
      </c>
      <c r="AL95" s="193">
        <f>(SUMIFS(Profile!$F$2:$F$17521,Profile!$B$2:$B$17521,$B95,Profile!$C$2:$C$17521,AL$8))*$C$6</f>
        <v>0.2736224122</v>
      </c>
      <c r="AM95" s="193">
        <f>(SUMIFS(Profile!$F$2:$F$17521,Profile!$B$2:$B$17521,$B95,Profile!$C$2:$C$17521,AM$8))*$C$6</f>
        <v>0.3104793111</v>
      </c>
      <c r="AN95" s="193">
        <f>(SUMIFS(Profile!$F$2:$F$17521,Profile!$B$2:$B$17521,$B95,Profile!$C$2:$C$17521,AN$8))*$C$6</f>
        <v>0.3333145636</v>
      </c>
      <c r="AO95" s="193">
        <f>(SUMIFS(Profile!$F$2:$F$17521,Profile!$B$2:$B$17521,$B95,Profile!$C$2:$C$17521,AO$8))*$C$6</f>
        <v>0.3693702255</v>
      </c>
      <c r="AP95" s="193">
        <f>(SUMIFS(Profile!$F$2:$F$17521,Profile!$B$2:$B$17521,$B95,Profile!$C$2:$C$17521,AP$8))*$C$6</f>
        <v>0.3994166105</v>
      </c>
      <c r="AQ95" s="193">
        <f>(SUMIFS(Profile!$F$2:$F$17521,Profile!$B$2:$B$17521,$B95,Profile!$C$2:$C$17521,AQ$8))*$C$6</f>
        <v>0.3881992934</v>
      </c>
      <c r="AR95" s="193">
        <f>(SUMIFS(Profile!$F$2:$F$17521,Profile!$B$2:$B$17521,$B95,Profile!$C$2:$C$17521,AR$8))*$C$6</f>
        <v>0.3825906349</v>
      </c>
      <c r="AS95" s="193">
        <f>(SUMIFS(Profile!$F$2:$F$17521,Profile!$B$2:$B$17521,$B95,Profile!$C$2:$C$17521,AS$8))*$C$6</f>
        <v>0.3597553824</v>
      </c>
      <c r="AT95" s="193">
        <f>(SUMIFS(Profile!$F$2:$F$17521,Profile!$B$2:$B$17521,$B95,Profile!$C$2:$C$17521,AT$8))*$C$6</f>
        <v>0.3437306437</v>
      </c>
      <c r="AU95" s="193">
        <f>(SUMIFS(Profile!$F$2:$F$17521,Profile!$B$2:$B$17521,$B95,Profile!$C$2:$C$17521,AU$8))*$C$6</f>
        <v>0.328507142</v>
      </c>
      <c r="AV95" s="193">
        <f>(SUMIFS(Profile!$F$2:$F$17521,Profile!$B$2:$B$17521,$B95,Profile!$C$2:$C$17521,AV$8))*$C$6</f>
        <v>0.3160879696</v>
      </c>
      <c r="AW95" s="193">
        <f>(SUMIFS(Profile!$F$2:$F$17521,Profile!$B$2:$B$17521,$B95,Profile!$C$2:$C$17521,AW$8))*$C$6</f>
        <v>0.2848397292</v>
      </c>
      <c r="AX95" s="193">
        <f>(SUMIFS(Profile!$F$2:$F$17521,Profile!$B$2:$B$17521,$B95,Profile!$C$2:$C$17521,AX$8))*$C$6</f>
        <v>0.2575976736</v>
      </c>
      <c r="AY95" s="193">
        <f>(SUMIFS(Profile!$F$2:$F$17521,Profile!$B$2:$B$17521,$B95,Profile!$C$2:$C$17521,AY$8))*$C$6</f>
        <v>0.2255481963</v>
      </c>
      <c r="AZ95" s="193">
        <f>(SUMIFS(Profile!$F$2:$F$17521,Profile!$B$2:$B$17521,$B95,Profile!$C$2:$C$17521,AZ$8))*$C$6</f>
        <v>0.1951011929</v>
      </c>
      <c r="BA95" s="193">
        <f t="shared" si="16"/>
        <v>9.983089006</v>
      </c>
      <c r="BB95" s="193">
        <f>(SUMIFS(Profile!$E$2:$E$17521,Profile!$B$2:$B$17521,$B95,Profile!$C$2:$C$17521,BB$8))*$C$9</f>
        <v>0</v>
      </c>
      <c r="BC95" s="193">
        <f>(SUMIFS(Profile!$E$2:$E$17521,Profile!$B$2:$B$17521,$B95,Profile!$C$2:$C$17521,BC$8))*$C$9</f>
        <v>0</v>
      </c>
      <c r="BD95" s="193">
        <f>(SUMIFS(Profile!$E$2:$E$17521,Profile!$B$2:$B$17521,$B95,Profile!$C$2:$C$17521,BD$8))*$C$9</f>
        <v>0</v>
      </c>
      <c r="BE95" s="193">
        <f>(SUMIFS(Profile!$E$2:$E$17521,Profile!$B$2:$B$17521,$B95,Profile!$C$2:$C$17521,BE$8))*$C$9</f>
        <v>0</v>
      </c>
      <c r="BF95" s="193">
        <f>(SUMIFS(Profile!$E$2:$E$17521,Profile!$B$2:$B$17521,$B95,Profile!$C$2:$C$17521,BF$8))*$C$9</f>
        <v>0</v>
      </c>
      <c r="BG95" s="193">
        <f>(SUMIFS(Profile!$E$2:$E$17521,Profile!$B$2:$B$17521,$B95,Profile!$C$2:$C$17521,BG$8))*$C$9</f>
        <v>0</v>
      </c>
      <c r="BH95" s="193">
        <f>(SUMIFS(Profile!$E$2:$E$17521,Profile!$B$2:$B$17521,$B95,Profile!$C$2:$C$17521,BH$8))*$C$9</f>
        <v>0</v>
      </c>
      <c r="BI95" s="193">
        <f>(SUMIFS(Profile!$E$2:$E$17521,Profile!$B$2:$B$17521,$B95,Profile!$C$2:$C$17521,BI$8))*$C$9</f>
        <v>0</v>
      </c>
      <c r="BJ95" s="193">
        <f>(SUMIFS(Profile!$E$2:$E$17521,Profile!$B$2:$B$17521,$B95,Profile!$C$2:$C$17521,BJ$8))*$C$9</f>
        <v>0</v>
      </c>
      <c r="BK95" s="193">
        <f>(SUMIFS(Profile!$E$2:$E$17521,Profile!$B$2:$B$17521,$B95,Profile!$C$2:$C$17521,BK$8))*$C$9</f>
        <v>0.0001228750426</v>
      </c>
      <c r="BL95" s="193">
        <f>(SUMIFS(Profile!$E$2:$E$17521,Profile!$B$2:$B$17521,$B95,Profile!$C$2:$C$17521,BL$8))*$C$9</f>
        <v>0.001030408822</v>
      </c>
      <c r="BM95" s="193">
        <f>(SUMIFS(Profile!$E$2:$E$17521,Profile!$B$2:$B$17521,$B95,Profile!$C$2:$C$17521,BM$8))*$C$9</f>
        <v>0.004921774343</v>
      </c>
      <c r="BN95" s="193">
        <f>(SUMIFS(Profile!$E$2:$E$17521,Profile!$B$2:$B$17521,$B95,Profile!$C$2:$C$17521,BN$8))*$C$9</f>
        <v>0.02054605209</v>
      </c>
      <c r="BO95" s="193">
        <f>(SUMIFS(Profile!$E$2:$E$17521,Profile!$B$2:$B$17521,$B95,Profile!$C$2:$C$17521,BO$8))*$C$9</f>
        <v>0.06409232075</v>
      </c>
      <c r="BP95" s="193">
        <f>(SUMIFS(Profile!$E$2:$E$17521,Profile!$B$2:$B$17521,$B95,Profile!$C$2:$C$17521,BP$8))*$C$9</f>
        <v>0.1334370605</v>
      </c>
      <c r="BQ95" s="193">
        <f>(SUMIFS(Profile!$E$2:$E$17521,Profile!$B$2:$B$17521,$B95,Profile!$C$2:$C$17521,BQ$8))*$C$9</f>
        <v>0.2158821785</v>
      </c>
      <c r="BR95" s="193">
        <f>(SUMIFS(Profile!$E$2:$E$17521,Profile!$B$2:$B$17521,$B95,Profile!$C$2:$C$17521,BR$8))*$C$9</f>
        <v>0.3148316283</v>
      </c>
      <c r="BS95" s="193">
        <f>(SUMIFS(Profile!$E$2:$E$17521,Profile!$B$2:$B$17521,$B95,Profile!$C$2:$C$17521,BS$8))*$C$9</f>
        <v>0.3772819019</v>
      </c>
      <c r="BT95" s="193">
        <f>(SUMIFS(Profile!$E$2:$E$17521,Profile!$B$2:$B$17521,$B95,Profile!$C$2:$C$17521,BT$8))*$C$9</f>
        <v>0.4516931845</v>
      </c>
      <c r="BU95" s="193">
        <f>(SUMIFS(Profile!$E$2:$E$17521,Profile!$B$2:$B$17521,$B95,Profile!$C$2:$C$17521,BU$8))*$C$9</f>
        <v>0.5128758813</v>
      </c>
      <c r="BV95" s="193">
        <f>(SUMIFS(Profile!$E$2:$E$17521,Profile!$B$2:$B$17521,$B95,Profile!$C$2:$C$17521,BV$8))*$C$9</f>
        <v>0.5741001615</v>
      </c>
      <c r="BW95" s="193">
        <f>(SUMIFS(Profile!$E$2:$E$17521,Profile!$B$2:$B$17521,$B95,Profile!$C$2:$C$17521,BW$8))*$C$9</f>
        <v>0.6148702351</v>
      </c>
      <c r="BX95" s="193">
        <f>(SUMIFS(Profile!$E$2:$E$17521,Profile!$B$2:$B$17521,$B95,Profile!$C$2:$C$17521,BX$8))*$C$9</f>
        <v>0.6406554998</v>
      </c>
      <c r="BY95" s="193">
        <f>(SUMIFS(Profile!$E$2:$E$17521,Profile!$B$2:$B$17521,$B95,Profile!$C$2:$C$17521,BY$8))*$C$9</f>
        <v>0.6987798972</v>
      </c>
      <c r="BZ95" s="193">
        <f>(SUMIFS(Profile!$E$2:$E$17521,Profile!$B$2:$B$17521,$B95,Profile!$C$2:$C$17521,BZ$8))*$C$9</f>
        <v>0.6623242266</v>
      </c>
      <c r="CA95" s="193">
        <f>(SUMIFS(Profile!$E$2:$E$17521,Profile!$B$2:$B$17521,$B95,Profile!$C$2:$C$17521,CA$8))*$C$9</f>
        <v>0.6511016651</v>
      </c>
      <c r="CB95" s="193">
        <f>(SUMIFS(Profile!$E$2:$E$17521,Profile!$B$2:$B$17521,$B95,Profile!$C$2:$C$17521,CB$8))*$C$9</f>
        <v>0.64697067</v>
      </c>
      <c r="CC95" s="193">
        <f>(SUMIFS(Profile!$E$2:$E$17521,Profile!$B$2:$B$17521,$B95,Profile!$C$2:$C$17521,CC$8))*$C$9</f>
        <v>0.5881686618</v>
      </c>
      <c r="CD95" s="193">
        <f>(SUMIFS(Profile!$E$2:$E$17521,Profile!$B$2:$B$17521,$B95,Profile!$C$2:$C$17521,CD$8))*$C$9</f>
        <v>0.5642317941</v>
      </c>
      <c r="CE95" s="193">
        <f>(SUMIFS(Profile!$E$2:$E$17521,Profile!$B$2:$B$17521,$B95,Profile!$C$2:$C$17521,CE$8))*$C$9</f>
        <v>0.5411517281</v>
      </c>
      <c r="CF95" s="193">
        <f>(SUMIFS(Profile!$E$2:$E$17521,Profile!$B$2:$B$17521,$B95,Profile!$C$2:$C$17521,CF$8))*$C$9</f>
        <v>0.4647620454</v>
      </c>
      <c r="CG95" s="193">
        <f>(SUMIFS(Profile!$E$2:$E$17521,Profile!$B$2:$B$17521,$B95,Profile!$C$2:$C$17521,CG$8))*$C$9</f>
        <v>0.4147756744</v>
      </c>
      <c r="CH95" s="193">
        <f>(SUMIFS(Profile!$E$2:$E$17521,Profile!$B$2:$B$17521,$B95,Profile!$C$2:$C$17521,CH$8))*$C$9</f>
        <v>0.327257428</v>
      </c>
      <c r="CI95" s="193">
        <f>(SUMIFS(Profile!$E$2:$E$17521,Profile!$B$2:$B$17521,$B95,Profile!$C$2:$C$17521,CI$8))*$C$9</f>
        <v>0.2226455772</v>
      </c>
      <c r="CJ95" s="193">
        <f>(SUMIFS(Profile!$E$2:$E$17521,Profile!$B$2:$B$17521,$B95,Profile!$C$2:$C$17521,CJ$8))*$C$9</f>
        <v>0.1434412832</v>
      </c>
      <c r="CK95" s="193">
        <f>(SUMIFS(Profile!$E$2:$E$17521,Profile!$B$2:$B$17521,$B95,Profile!$C$2:$C$17521,CK$8))*$C$9</f>
        <v>0.07985611573</v>
      </c>
      <c r="CL95" s="193">
        <f>(SUMIFS(Profile!$E$2:$E$17521,Profile!$B$2:$B$17521,$B95,Profile!$C$2:$C$17521,CL$8))*$C$9</f>
        <v>0.0344775618</v>
      </c>
      <c r="CM95" s="193">
        <f>(SUMIFS(Profile!$E$2:$E$17521,Profile!$B$2:$B$17521,$B95,Profile!$C$2:$C$17521,CM$8))*$C$9</f>
        <v>0.01044179856</v>
      </c>
      <c r="CN95" s="193">
        <f>(SUMIFS(Profile!$E$2:$E$17521,Profile!$B$2:$B$17521,$B95,Profile!$C$2:$C$17521,CN$8))*$C$9</f>
        <v>0.004155982247</v>
      </c>
      <c r="CO95" s="193">
        <f>(SUMIFS(Profile!$E$2:$E$17521,Profile!$B$2:$B$17521,$B95,Profile!$C$2:$C$17521,CO$8))*$C$9</f>
        <v>0.001713316702</v>
      </c>
      <c r="CP95" s="193">
        <f>(SUMIFS(Profile!$E$2:$E$17521,Profile!$B$2:$B$17521,$B95,Profile!$C$2:$C$17521,CP$8))*$C$9</f>
        <v>0.0004311914223</v>
      </c>
      <c r="CQ95" s="193">
        <f>(SUMIFS(Profile!$E$2:$E$17521,Profile!$B$2:$B$17521,$B95,Profile!$C$2:$C$17521,CQ$8))*$C$9</f>
        <v>0.00006122587628</v>
      </c>
      <c r="CR95" s="193">
        <f>(SUMIFS(Profile!$E$2:$E$17521,Profile!$B$2:$B$17521,$B95,Profile!$C$2:$C$17521,CR$8))*$C$9</f>
        <v>0</v>
      </c>
      <c r="CS95" s="193">
        <f>(SUMIFS(Profile!$E$2:$E$17521,Profile!$B$2:$B$17521,$B95,Profile!$C$2:$C$17521,CS$8))*$C$9</f>
        <v>0</v>
      </c>
      <c r="CT95" s="193">
        <f>(SUMIFS(Profile!$E$2:$E$17521,Profile!$B$2:$B$17521,$B95,Profile!$C$2:$C$17521,CT$8))*$C$9</f>
        <v>0</v>
      </c>
      <c r="CU95" s="193">
        <f>(SUMIFS(Profile!$E$2:$E$17521,Profile!$B$2:$B$17521,$B95,Profile!$C$2:$C$17521,CU$8))*$C$9</f>
        <v>0</v>
      </c>
      <c r="CV95" s="193">
        <f>(SUMIFS(Profile!$E$2:$E$17521,Profile!$B$2:$B$17521,$B95,Profile!$C$2:$C$17521,CV$8))*$C$9</f>
        <v>0</v>
      </c>
      <c r="CW95" s="193">
        <f>(SUMIFS(Profile!$E$2:$E$17521,Profile!$B$2:$B$17521,$B95,Profile!$C$2:$C$17521,CW$8))*$C$9</f>
        <v>0</v>
      </c>
      <c r="CX95" s="193">
        <f t="shared" si="17"/>
        <v>4.592105623</v>
      </c>
      <c r="CY95" s="193">
        <f t="shared" ref="CY95:ET95" si="437">MAX(BB95-E95,0)</f>
        <v>0</v>
      </c>
      <c r="CZ95" s="193">
        <f t="shared" si="437"/>
        <v>0</v>
      </c>
      <c r="DA95" s="193">
        <f t="shared" si="437"/>
        <v>0</v>
      </c>
      <c r="DB95" s="193">
        <f t="shared" si="437"/>
        <v>0</v>
      </c>
      <c r="DC95" s="193">
        <f t="shared" si="437"/>
        <v>0</v>
      </c>
      <c r="DD95" s="193">
        <f t="shared" si="437"/>
        <v>0</v>
      </c>
      <c r="DE95" s="193">
        <f t="shared" si="437"/>
        <v>0</v>
      </c>
      <c r="DF95" s="193">
        <f t="shared" si="437"/>
        <v>0</v>
      </c>
      <c r="DG95" s="193">
        <f t="shared" si="437"/>
        <v>0</v>
      </c>
      <c r="DH95" s="193">
        <f t="shared" si="437"/>
        <v>0</v>
      </c>
      <c r="DI95" s="193">
        <f t="shared" si="437"/>
        <v>0</v>
      </c>
      <c r="DJ95" s="193">
        <f t="shared" si="437"/>
        <v>0</v>
      </c>
      <c r="DK95" s="193">
        <f t="shared" si="437"/>
        <v>0</v>
      </c>
      <c r="DL95" s="193">
        <f t="shared" si="437"/>
        <v>0</v>
      </c>
      <c r="DM95" s="193">
        <f t="shared" si="437"/>
        <v>0</v>
      </c>
      <c r="DN95" s="193">
        <f t="shared" si="437"/>
        <v>0.00235253618</v>
      </c>
      <c r="DO95" s="193">
        <f t="shared" si="437"/>
        <v>0.07005374563</v>
      </c>
      <c r="DP95" s="193">
        <f t="shared" si="437"/>
        <v>0.1104700036</v>
      </c>
      <c r="DQ95" s="193">
        <f t="shared" si="437"/>
        <v>0.1780707723</v>
      </c>
      <c r="DR95" s="193">
        <f t="shared" si="437"/>
        <v>0.2232287305</v>
      </c>
      <c r="DS95" s="193">
        <f t="shared" si="437"/>
        <v>0.2996765124</v>
      </c>
      <c r="DT95" s="193">
        <f t="shared" si="437"/>
        <v>0.3472570999</v>
      </c>
      <c r="DU95" s="193">
        <f t="shared" si="437"/>
        <v>0.37424422</v>
      </c>
      <c r="DV95" s="193">
        <f t="shared" si="437"/>
        <v>0.4379772759</v>
      </c>
      <c r="DW95" s="193">
        <f t="shared" si="437"/>
        <v>0.3943104729</v>
      </c>
      <c r="DX95" s="193">
        <f t="shared" si="437"/>
        <v>0.3806842006</v>
      </c>
      <c r="DY95" s="193">
        <f t="shared" si="437"/>
        <v>0.3785562978</v>
      </c>
      <c r="DZ95" s="193">
        <f t="shared" si="437"/>
        <v>0.3297697513</v>
      </c>
      <c r="EA95" s="193">
        <f t="shared" si="437"/>
        <v>0.3162489637</v>
      </c>
      <c r="EB95" s="193">
        <f t="shared" si="437"/>
        <v>0.2955726085</v>
      </c>
      <c r="EC95" s="193">
        <f t="shared" si="437"/>
        <v>0.2171798335</v>
      </c>
      <c r="ED95" s="193">
        <f t="shared" si="437"/>
        <v>0.1663922255</v>
      </c>
      <c r="EE95" s="193">
        <f t="shared" si="437"/>
        <v>0.07006037286</v>
      </c>
      <c r="EF95" s="193">
        <f t="shared" si="437"/>
        <v>0</v>
      </c>
      <c r="EG95" s="193">
        <f t="shared" si="437"/>
        <v>0</v>
      </c>
      <c r="EH95" s="193">
        <f t="shared" si="437"/>
        <v>0</v>
      </c>
      <c r="EI95" s="193">
        <f t="shared" si="437"/>
        <v>0</v>
      </c>
      <c r="EJ95" s="193">
        <f t="shared" si="437"/>
        <v>0</v>
      </c>
      <c r="EK95" s="193">
        <f t="shared" si="437"/>
        <v>0</v>
      </c>
      <c r="EL95" s="193">
        <f t="shared" si="437"/>
        <v>0</v>
      </c>
      <c r="EM95" s="193">
        <f t="shared" si="437"/>
        <v>0</v>
      </c>
      <c r="EN95" s="193">
        <f t="shared" si="437"/>
        <v>0</v>
      </c>
      <c r="EO95" s="193">
        <f t="shared" si="437"/>
        <v>0</v>
      </c>
      <c r="EP95" s="193">
        <f t="shared" si="437"/>
        <v>0</v>
      </c>
      <c r="EQ95" s="193">
        <f t="shared" si="437"/>
        <v>0</v>
      </c>
      <c r="ER95" s="193">
        <f t="shared" si="437"/>
        <v>0</v>
      </c>
      <c r="ES95" s="193">
        <f t="shared" si="437"/>
        <v>0</v>
      </c>
      <c r="ET95" s="193">
        <f t="shared" si="437"/>
        <v>0</v>
      </c>
      <c r="EU95" s="193">
        <f t="shared" si="19"/>
        <v>5.390983383</v>
      </c>
      <c r="EV95" s="193">
        <f t="shared" ref="EV95:GQ95" si="438">BB95-CY95</f>
        <v>0</v>
      </c>
      <c r="EW95" s="193">
        <f t="shared" si="438"/>
        <v>0</v>
      </c>
      <c r="EX95" s="193">
        <f t="shared" si="438"/>
        <v>0</v>
      </c>
      <c r="EY95" s="193">
        <f t="shared" si="438"/>
        <v>0</v>
      </c>
      <c r="EZ95" s="193">
        <f t="shared" si="438"/>
        <v>0</v>
      </c>
      <c r="FA95" s="193">
        <f t="shared" si="438"/>
        <v>0</v>
      </c>
      <c r="FB95" s="193">
        <f t="shared" si="438"/>
        <v>0</v>
      </c>
      <c r="FC95" s="193">
        <f t="shared" si="438"/>
        <v>0</v>
      </c>
      <c r="FD95" s="193">
        <f t="shared" si="438"/>
        <v>0</v>
      </c>
      <c r="FE95" s="193">
        <f t="shared" si="438"/>
        <v>0.0001228750426</v>
      </c>
      <c r="FF95" s="193">
        <f t="shared" si="438"/>
        <v>0.001030408822</v>
      </c>
      <c r="FG95" s="193">
        <f t="shared" si="438"/>
        <v>0.004921774343</v>
      </c>
      <c r="FH95" s="193">
        <f t="shared" si="438"/>
        <v>0.02054605209</v>
      </c>
      <c r="FI95" s="193">
        <f t="shared" si="438"/>
        <v>0.06409232075</v>
      </c>
      <c r="FJ95" s="193">
        <f t="shared" si="438"/>
        <v>0.1334370605</v>
      </c>
      <c r="FK95" s="193">
        <f t="shared" si="438"/>
        <v>0.2135296423</v>
      </c>
      <c r="FL95" s="193">
        <f t="shared" si="438"/>
        <v>0.2447778827</v>
      </c>
      <c r="FM95" s="193">
        <f t="shared" si="438"/>
        <v>0.2668118983</v>
      </c>
      <c r="FN95" s="193">
        <f t="shared" si="438"/>
        <v>0.2736224122</v>
      </c>
      <c r="FO95" s="193">
        <f t="shared" si="438"/>
        <v>0.2896471508</v>
      </c>
      <c r="FP95" s="193">
        <f t="shared" si="438"/>
        <v>0.2744236491</v>
      </c>
      <c r="FQ95" s="193">
        <f t="shared" si="438"/>
        <v>0.2676131352</v>
      </c>
      <c r="FR95" s="193">
        <f t="shared" si="438"/>
        <v>0.2664112798</v>
      </c>
      <c r="FS95" s="193">
        <f t="shared" si="438"/>
        <v>0.2608026213</v>
      </c>
      <c r="FT95" s="193">
        <f t="shared" si="438"/>
        <v>0.2680137537</v>
      </c>
      <c r="FU95" s="193">
        <f t="shared" si="438"/>
        <v>0.2704174645</v>
      </c>
      <c r="FV95" s="193">
        <f t="shared" si="438"/>
        <v>0.2684143721</v>
      </c>
      <c r="FW95" s="193">
        <f t="shared" si="438"/>
        <v>0.2583989105</v>
      </c>
      <c r="FX95" s="193">
        <f t="shared" si="438"/>
        <v>0.2479828304</v>
      </c>
      <c r="FY95" s="193">
        <f t="shared" si="438"/>
        <v>0.2455791196</v>
      </c>
      <c r="FZ95" s="193">
        <f t="shared" si="438"/>
        <v>0.2475822119</v>
      </c>
      <c r="GA95" s="193">
        <f t="shared" si="438"/>
        <v>0.2483834488</v>
      </c>
      <c r="GB95" s="193">
        <f t="shared" si="438"/>
        <v>0.2571970551</v>
      </c>
      <c r="GC95" s="193">
        <f t="shared" si="438"/>
        <v>0.2226455772</v>
      </c>
      <c r="GD95" s="193">
        <f t="shared" si="438"/>
        <v>0.1434412832</v>
      </c>
      <c r="GE95" s="193">
        <f t="shared" si="438"/>
        <v>0.07985611573</v>
      </c>
      <c r="GF95" s="193">
        <f t="shared" si="438"/>
        <v>0.0344775618</v>
      </c>
      <c r="GG95" s="193">
        <f t="shared" si="438"/>
        <v>0.01044179856</v>
      </c>
      <c r="GH95" s="193">
        <f t="shared" si="438"/>
        <v>0.004155982247</v>
      </c>
      <c r="GI95" s="193">
        <f t="shared" si="438"/>
        <v>0.001713316702</v>
      </c>
      <c r="GJ95" s="193">
        <f t="shared" si="438"/>
        <v>0.0004311914223</v>
      </c>
      <c r="GK95" s="193">
        <f t="shared" si="438"/>
        <v>0.00006122587628</v>
      </c>
      <c r="GL95" s="193">
        <f t="shared" si="438"/>
        <v>0</v>
      </c>
      <c r="GM95" s="193">
        <f t="shared" si="438"/>
        <v>0</v>
      </c>
      <c r="GN95" s="193">
        <f t="shared" si="438"/>
        <v>0</v>
      </c>
      <c r="GO95" s="193">
        <f t="shared" si="438"/>
        <v>0</v>
      </c>
      <c r="GP95" s="193">
        <f t="shared" si="438"/>
        <v>0</v>
      </c>
      <c r="GQ95" s="193">
        <f t="shared" si="438"/>
        <v>0</v>
      </c>
      <c r="GR95" s="193">
        <f t="shared" si="21"/>
        <v>6.164856266</v>
      </c>
      <c r="GS95" s="193">
        <f t="shared" ref="GS95:IN95" si="439">E95-EV95</f>
        <v>0.1746696511</v>
      </c>
      <c r="GT95" s="193">
        <f t="shared" si="439"/>
        <v>0.1542381094</v>
      </c>
      <c r="GU95" s="193">
        <f t="shared" si="439"/>
        <v>0.1494306878</v>
      </c>
      <c r="GV95" s="193">
        <f t="shared" si="439"/>
        <v>0.1362102784</v>
      </c>
      <c r="GW95" s="193">
        <f t="shared" si="439"/>
        <v>0.1314028568</v>
      </c>
      <c r="GX95" s="193">
        <f t="shared" si="439"/>
        <v>0.1261948168</v>
      </c>
      <c r="GY95" s="193">
        <f t="shared" si="439"/>
        <v>0.1281979091</v>
      </c>
      <c r="GZ95" s="193">
        <f t="shared" si="439"/>
        <v>0.1225892506</v>
      </c>
      <c r="HA95" s="193">
        <f t="shared" si="439"/>
        <v>0.1209867767</v>
      </c>
      <c r="HB95" s="193">
        <f t="shared" si="439"/>
        <v>0.1244694678</v>
      </c>
      <c r="HC95" s="193">
        <f t="shared" si="439"/>
        <v>0.1247637895</v>
      </c>
      <c r="HD95" s="193">
        <f t="shared" si="439"/>
        <v>0.1256798455</v>
      </c>
      <c r="HE95" s="193">
        <f t="shared" si="439"/>
        <v>0.1268815434</v>
      </c>
      <c r="HF95" s="193">
        <f t="shared" si="439"/>
        <v>0.09535382868</v>
      </c>
      <c r="HG95" s="193">
        <f t="shared" si="439"/>
        <v>0.05285052611</v>
      </c>
      <c r="HH95" s="193">
        <f t="shared" si="439"/>
        <v>0</v>
      </c>
      <c r="HI95" s="193">
        <f t="shared" si="439"/>
        <v>0</v>
      </c>
      <c r="HJ95" s="193">
        <f t="shared" si="439"/>
        <v>0</v>
      </c>
      <c r="HK95" s="193">
        <f t="shared" si="439"/>
        <v>0</v>
      </c>
      <c r="HL95" s="193">
        <f t="shared" si="439"/>
        <v>0</v>
      </c>
      <c r="HM95" s="193">
        <f t="shared" si="439"/>
        <v>0</v>
      </c>
      <c r="HN95" s="193">
        <f t="shared" si="439"/>
        <v>0</v>
      </c>
      <c r="HO95" s="193">
        <f t="shared" si="439"/>
        <v>0</v>
      </c>
      <c r="HP95" s="193">
        <f t="shared" si="439"/>
        <v>0</v>
      </c>
      <c r="HQ95" s="193">
        <f t="shared" si="439"/>
        <v>0</v>
      </c>
      <c r="HR95" s="193">
        <f t="shared" si="439"/>
        <v>0</v>
      </c>
      <c r="HS95" s="193">
        <f t="shared" si="439"/>
        <v>0</v>
      </c>
      <c r="HT95" s="193">
        <f t="shared" si="439"/>
        <v>0</v>
      </c>
      <c r="HU95" s="193">
        <f t="shared" si="439"/>
        <v>0</v>
      </c>
      <c r="HV95" s="193">
        <f t="shared" si="439"/>
        <v>0</v>
      </c>
      <c r="HW95" s="193">
        <f t="shared" si="439"/>
        <v>0</v>
      </c>
      <c r="HX95" s="193">
        <f t="shared" si="439"/>
        <v>0</v>
      </c>
      <c r="HY95" s="193">
        <f t="shared" si="439"/>
        <v>0</v>
      </c>
      <c r="HZ95" s="193">
        <f t="shared" si="439"/>
        <v>0.05097683495</v>
      </c>
      <c r="IA95" s="193">
        <f t="shared" si="439"/>
        <v>0.1670380279</v>
      </c>
      <c r="IB95" s="193">
        <f t="shared" si="439"/>
        <v>0.2534584479</v>
      </c>
      <c r="IC95" s="193">
        <f t="shared" si="439"/>
        <v>0.3348926637</v>
      </c>
      <c r="ID95" s="193">
        <f t="shared" si="439"/>
        <v>0.3889748119</v>
      </c>
      <c r="IE95" s="193">
        <f t="shared" si="439"/>
        <v>0.3840433112</v>
      </c>
      <c r="IF95" s="193">
        <f t="shared" si="439"/>
        <v>0.3808773182</v>
      </c>
      <c r="IG95" s="193">
        <f t="shared" si="439"/>
        <v>0.3593241909</v>
      </c>
      <c r="IH95" s="193">
        <f t="shared" si="439"/>
        <v>0.3436694179</v>
      </c>
      <c r="II95" s="193">
        <f t="shared" si="439"/>
        <v>0.328507142</v>
      </c>
      <c r="IJ95" s="193">
        <f t="shared" si="439"/>
        <v>0.3160879696</v>
      </c>
      <c r="IK95" s="193">
        <f t="shared" si="439"/>
        <v>0.2848397292</v>
      </c>
      <c r="IL95" s="193">
        <f t="shared" si="439"/>
        <v>0.2575976736</v>
      </c>
      <c r="IM95" s="193">
        <f t="shared" si="439"/>
        <v>0.2255481963</v>
      </c>
      <c r="IN95" s="193">
        <f t="shared" si="439"/>
        <v>0.1951011929</v>
      </c>
      <c r="IO95" s="193">
        <f t="shared" si="23"/>
        <v>4.270936928</v>
      </c>
      <c r="IP95" s="193">
        <f t="shared" si="29"/>
        <v>0</v>
      </c>
      <c r="IQ95" s="193">
        <f t="shared" ref="IQ95:KK95" si="440">MAX((MIN(CZ95+IP95,$IO$7))-GT95,0)</f>
        <v>0</v>
      </c>
      <c r="IR95" s="193">
        <f t="shared" si="440"/>
        <v>0</v>
      </c>
      <c r="IS95" s="193">
        <f t="shared" si="440"/>
        <v>0</v>
      </c>
      <c r="IT95" s="193">
        <f t="shared" si="440"/>
        <v>0</v>
      </c>
      <c r="IU95" s="193">
        <f t="shared" si="440"/>
        <v>0</v>
      </c>
      <c r="IV95" s="193">
        <f t="shared" si="440"/>
        <v>0</v>
      </c>
      <c r="IW95" s="193">
        <f t="shared" si="440"/>
        <v>0</v>
      </c>
      <c r="IX95" s="193">
        <f t="shared" si="440"/>
        <v>0</v>
      </c>
      <c r="IY95" s="193">
        <f t="shared" si="440"/>
        <v>0</v>
      </c>
      <c r="IZ95" s="193">
        <f t="shared" si="440"/>
        <v>0</v>
      </c>
      <c r="JA95" s="193">
        <f t="shared" si="440"/>
        <v>0</v>
      </c>
      <c r="JB95" s="193">
        <f t="shared" si="440"/>
        <v>0</v>
      </c>
      <c r="JC95" s="193">
        <f t="shared" si="440"/>
        <v>0</v>
      </c>
      <c r="JD95" s="193">
        <f t="shared" si="440"/>
        <v>0</v>
      </c>
      <c r="JE95" s="193">
        <f t="shared" si="440"/>
        <v>0.00235253618</v>
      </c>
      <c r="JF95" s="193">
        <f t="shared" si="440"/>
        <v>0.07240628181</v>
      </c>
      <c r="JG95" s="193">
        <f t="shared" si="440"/>
        <v>0.1828762854</v>
      </c>
      <c r="JH95" s="193">
        <f t="shared" si="440"/>
        <v>0.3609470578</v>
      </c>
      <c r="JI95" s="193">
        <f t="shared" si="440"/>
        <v>0.5841757883</v>
      </c>
      <c r="JJ95" s="193">
        <f t="shared" si="440"/>
        <v>0.8838523007</v>
      </c>
      <c r="JK95" s="193">
        <f t="shared" si="440"/>
        <v>1.231109401</v>
      </c>
      <c r="JL95" s="193">
        <f t="shared" si="440"/>
        <v>1.605353621</v>
      </c>
      <c r="JM95" s="193">
        <f t="shared" si="440"/>
        <v>2.043330896</v>
      </c>
      <c r="JN95" s="193">
        <f t="shared" si="440"/>
        <v>2.437641369</v>
      </c>
      <c r="JO95" s="193">
        <f t="shared" si="440"/>
        <v>2.81832557</v>
      </c>
      <c r="JP95" s="193">
        <f t="shared" si="440"/>
        <v>3.196881868</v>
      </c>
      <c r="JQ95" s="193">
        <f t="shared" si="440"/>
        <v>3.526651619</v>
      </c>
      <c r="JR95" s="193">
        <f t="shared" si="440"/>
        <v>3.842900583</v>
      </c>
      <c r="JS95" s="193">
        <f t="shared" si="440"/>
        <v>4.138473191</v>
      </c>
      <c r="JT95" s="193">
        <f t="shared" si="440"/>
        <v>4.355653025</v>
      </c>
      <c r="JU95" s="193">
        <f t="shared" si="440"/>
        <v>4.52204525</v>
      </c>
      <c r="JV95" s="193">
        <f t="shared" si="440"/>
        <v>4.592105623</v>
      </c>
      <c r="JW95" s="193">
        <f t="shared" si="440"/>
        <v>4.541128788</v>
      </c>
      <c r="JX95" s="193">
        <f t="shared" si="440"/>
        <v>4.37409076</v>
      </c>
      <c r="JY95" s="193">
        <f t="shared" si="440"/>
        <v>4.120632312</v>
      </c>
      <c r="JZ95" s="193">
        <f t="shared" si="440"/>
        <v>3.785739649</v>
      </c>
      <c r="KA95" s="193">
        <f t="shared" si="440"/>
        <v>3.396764837</v>
      </c>
      <c r="KB95" s="193">
        <f t="shared" si="440"/>
        <v>3.012721526</v>
      </c>
      <c r="KC95" s="193">
        <f t="shared" si="440"/>
        <v>2.631844207</v>
      </c>
      <c r="KD95" s="193">
        <f t="shared" si="440"/>
        <v>2.272520016</v>
      </c>
      <c r="KE95" s="193">
        <f t="shared" si="440"/>
        <v>1.928850599</v>
      </c>
      <c r="KF95" s="193">
        <f t="shared" si="440"/>
        <v>1.600343457</v>
      </c>
      <c r="KG95" s="193">
        <f t="shared" si="440"/>
        <v>1.284255487</v>
      </c>
      <c r="KH95" s="193">
        <f t="shared" si="440"/>
        <v>0.9994157577</v>
      </c>
      <c r="KI95" s="193">
        <f t="shared" si="440"/>
        <v>0.7418180842</v>
      </c>
      <c r="KJ95" s="193">
        <f t="shared" si="440"/>
        <v>0.5162698879</v>
      </c>
      <c r="KK95" s="193">
        <f t="shared" si="440"/>
        <v>0.321168695</v>
      </c>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row>
    <row r="96" ht="14.25" customHeight="1">
      <c r="A96" s="1">
        <v>3.0</v>
      </c>
      <c r="B96" s="1">
        <f t="shared" ref="B96:C96" si="441">B95+1</f>
        <v>86</v>
      </c>
      <c r="C96" s="267">
        <f t="shared" si="441"/>
        <v>43551</v>
      </c>
      <c r="D96" s="193">
        <f t="shared" si="15"/>
        <v>10.74498787</v>
      </c>
      <c r="E96" s="193">
        <f>(SUMIFS(Profile!$F$2:$F$17521,Profile!$B$2:$B$17521,$B96,Profile!$C$2:$C$17521,E$8))*$C$6</f>
        <v>0.1930981006</v>
      </c>
      <c r="F96" s="193">
        <f>(SUMIFS(Profile!$F$2:$F$17521,Profile!$B$2:$B$17521,$B96,Profile!$C$2:$C$17521,F$8))*$C$6</f>
        <v>0.1514337801</v>
      </c>
      <c r="G96" s="193">
        <f>(SUMIFS(Profile!$F$2:$F$17521,Profile!$B$2:$B$17521,$B96,Profile!$C$2:$C$17521,G$8))*$C$6</f>
        <v>0.1458251216</v>
      </c>
      <c r="H96" s="193">
        <f>(SUMIFS(Profile!$F$2:$F$17521,Profile!$B$2:$B$17521,$B96,Profile!$C$2:$C$17521,H$8))*$C$6</f>
        <v>0.1241917244</v>
      </c>
      <c r="I96" s="193">
        <f>(SUMIFS(Profile!$F$2:$F$17521,Profile!$B$2:$B$17521,$B96,Profile!$C$2:$C$17521,I$8))*$C$6</f>
        <v>0</v>
      </c>
      <c r="J96" s="193">
        <f>(SUMIFS(Profile!$F$2:$F$17521,Profile!$B$2:$B$17521,$B96,Profile!$C$2:$C$17521,J$8))*$C$6</f>
        <v>0</v>
      </c>
      <c r="K96" s="193">
        <f>(SUMIFS(Profile!$F$2:$F$17521,Profile!$B$2:$B$17521,$B96,Profile!$C$2:$C$17521,K$8))*$C$6</f>
        <v>0.123791106</v>
      </c>
      <c r="L96" s="193">
        <f>(SUMIFS(Profile!$F$2:$F$17521,Profile!$B$2:$B$17521,$B96,Profile!$C$2:$C$17521,L$8))*$C$6</f>
        <v>0.1386139892</v>
      </c>
      <c r="M96" s="193">
        <f>(SUMIFS(Profile!$F$2:$F$17521,Profile!$B$2:$B$17521,$B96,Profile!$C$2:$C$17521,M$8))*$C$6</f>
        <v>0.1221886321</v>
      </c>
      <c r="N96" s="193">
        <f>(SUMIFS(Profile!$F$2:$F$17521,Profile!$B$2:$B$17521,$B96,Profile!$C$2:$C$17521,N$8))*$C$6</f>
        <v>0.1422195554</v>
      </c>
      <c r="O96" s="193">
        <f>(SUMIFS(Profile!$F$2:$F$17521,Profile!$B$2:$B$17521,$B96,Profile!$C$2:$C$17521,O$8))*$C$6</f>
        <v>0.1298003829</v>
      </c>
      <c r="P96" s="193">
        <f>(SUMIFS(Profile!$F$2:$F$17521,Profile!$B$2:$B$17521,$B96,Profile!$C$2:$C$17521,P$8))*$C$6</f>
        <v>0.1225892506</v>
      </c>
      <c r="Q96" s="193">
        <f>(SUMIFS(Profile!$F$2:$F$17521,Profile!$B$2:$B$17521,$B96,Profile!$C$2:$C$17521,Q$8))*$C$6</f>
        <v>0.1414183185</v>
      </c>
      <c r="R96" s="193">
        <f>(SUMIFS(Profile!$F$2:$F$17521,Profile!$B$2:$B$17521,$B96,Profile!$C$2:$C$17521,R$8))*$C$6</f>
        <v>0.1662566633</v>
      </c>
      <c r="S96" s="193">
        <f>(SUMIFS(Profile!$F$2:$F$17521,Profile!$B$2:$B$17521,$B96,Profile!$C$2:$C$17521,S$8))*$C$6</f>
        <v>0.1898931528</v>
      </c>
      <c r="T96" s="193">
        <f>(SUMIFS(Profile!$F$2:$F$17521,Profile!$B$2:$B$17521,$B96,Profile!$C$2:$C$17521,T$8))*$C$6</f>
        <v>0.2091228392</v>
      </c>
      <c r="U96" s="193">
        <f>(SUMIFS(Profile!$F$2:$F$17521,Profile!$B$2:$B$17521,$B96,Profile!$C$2:$C$17521,U$8))*$C$6</f>
        <v>0.2443772642</v>
      </c>
      <c r="V96" s="193">
        <f>(SUMIFS(Profile!$F$2:$F$17521,Profile!$B$2:$B$17521,$B96,Profile!$C$2:$C$17521,V$8))*$C$6</f>
        <v>0.2523896335</v>
      </c>
      <c r="W96" s="193">
        <f>(SUMIFS(Profile!$F$2:$F$17521,Profile!$B$2:$B$17521,$B96,Profile!$C$2:$C$17521,W$8))*$C$6</f>
        <v>0.2431754088</v>
      </c>
      <c r="X96" s="193">
        <f>(SUMIFS(Profile!$F$2:$F$17521,Profile!$B$2:$B$17521,$B96,Profile!$C$2:$C$17521,X$8))*$C$6</f>
        <v>0.2596007659</v>
      </c>
      <c r="Y96" s="193">
        <f>(SUMIFS(Profile!$F$2:$F$17521,Profile!$B$2:$B$17521,$B96,Profile!$C$2:$C$17521,Y$8))*$C$6</f>
        <v>0.258799529</v>
      </c>
      <c r="Z96" s="193">
        <f>(SUMIFS(Profile!$F$2:$F$17521,Profile!$B$2:$B$17521,$B96,Profile!$C$2:$C$17521,Z$8))*$C$6</f>
        <v>0.2756255045</v>
      </c>
      <c r="AA96" s="193">
        <f>(SUMIFS(Profile!$F$2:$F$17521,Profile!$B$2:$B$17521,$B96,Profile!$C$2:$C$17521,AA$8))*$C$6</f>
        <v>0.2928520986</v>
      </c>
      <c r="AB96" s="193">
        <f>(SUMIFS(Profile!$F$2:$F$17521,Profile!$B$2:$B$17521,$B96,Profile!$C$2:$C$17521,AB$8))*$C$6</f>
        <v>0.2592001474</v>
      </c>
      <c r="AC96" s="193">
        <f>(SUMIFS(Profile!$F$2:$F$17521,Profile!$B$2:$B$17521,$B96,Profile!$C$2:$C$17521,AC$8))*$C$6</f>
        <v>0.2555945812</v>
      </c>
      <c r="AD96" s="193">
        <f>(SUMIFS(Profile!$F$2:$F$17521,Profile!$B$2:$B$17521,$B96,Profile!$C$2:$C$17521,AD$8))*$C$6</f>
        <v>0.2367655133</v>
      </c>
      <c r="AE96" s="193">
        <f>(SUMIFS(Profile!$F$2:$F$17521,Profile!$B$2:$B$17521,$B96,Profile!$C$2:$C$17521,AE$8))*$C$6</f>
        <v>0.2612032398</v>
      </c>
      <c r="AF96" s="193">
        <f>(SUMIFS(Profile!$F$2:$F$17521,Profile!$B$2:$B$17521,$B96,Profile!$C$2:$C$17521,AF$8))*$C$6</f>
        <v>0.2103246946</v>
      </c>
      <c r="AG96" s="193">
        <f>(SUMIFS(Profile!$F$2:$F$17521,Profile!$B$2:$B$17521,$B96,Profile!$C$2:$C$17521,AG$8))*$C$6</f>
        <v>0.2087222207</v>
      </c>
      <c r="AH96" s="193">
        <f>(SUMIFS(Profile!$F$2:$F$17521,Profile!$B$2:$B$17521,$B96,Profile!$C$2:$C$17521,AH$8))*$C$6</f>
        <v>0.2151321162</v>
      </c>
      <c r="AI96" s="193">
        <f>(SUMIFS(Profile!$F$2:$F$17521,Profile!$B$2:$B$17521,$B96,Profile!$C$2:$C$17521,AI$8))*$C$6</f>
        <v>0.1967036667</v>
      </c>
      <c r="AJ96" s="193">
        <f>(SUMIFS(Profile!$F$2:$F$17521,Profile!$B$2:$B$17521,$B96,Profile!$C$2:$C$17521,AJ$8))*$C$6</f>
        <v>0.2371661318</v>
      </c>
      <c r="AK96" s="193">
        <f>(SUMIFS(Profile!$F$2:$F$17521,Profile!$B$2:$B$17521,$B96,Profile!$C$2:$C$17521,AK$8))*$C$6</f>
        <v>0.2652094244</v>
      </c>
      <c r="AL96" s="193">
        <f>(SUMIFS(Profile!$F$2:$F$17521,Profile!$B$2:$B$17521,$B96,Profile!$C$2:$C$17521,AL$8))*$C$6</f>
        <v>0.2600013844</v>
      </c>
      <c r="AM96" s="193">
        <f>(SUMIFS(Profile!$F$2:$F$17521,Profile!$B$2:$B$17521,$B96,Profile!$C$2:$C$17521,AM$8))*$C$6</f>
        <v>0.2644081875</v>
      </c>
      <c r="AN96" s="193">
        <f>(SUMIFS(Profile!$F$2:$F$17521,Profile!$B$2:$B$17521,$B96,Profile!$C$2:$C$17521,AN$8))*$C$6</f>
        <v>0.3068737449</v>
      </c>
      <c r="AO96" s="193">
        <f>(SUMIFS(Profile!$F$2:$F$17521,Profile!$B$2:$B$17521,$B96,Profile!$C$2:$C$17521,AO$8))*$C$6</f>
        <v>0.3497399207</v>
      </c>
      <c r="AP96" s="193">
        <f>(SUMIFS(Profile!$F$2:$F$17521,Profile!$B$2:$B$17521,$B96,Profile!$C$2:$C$17521,AP$8))*$C$6</f>
        <v>0.3212960096</v>
      </c>
      <c r="AQ96" s="193">
        <f>(SUMIFS(Profile!$F$2:$F$17521,Profile!$B$2:$B$17521,$B96,Profile!$C$2:$C$17521,AQ$8))*$C$6</f>
        <v>0.3120817849</v>
      </c>
      <c r="AR96" s="193">
        <f>(SUMIFS(Profile!$F$2:$F$17521,Profile!$B$2:$B$17521,$B96,Profile!$C$2:$C$17521,AR$8))*$C$6</f>
        <v>0.3449324991</v>
      </c>
      <c r="AS96" s="193">
        <f>(SUMIFS(Profile!$F$2:$F$17521,Profile!$B$2:$B$17521,$B96,Profile!$C$2:$C$17521,AS$8))*$C$6</f>
        <v>0.3677677517</v>
      </c>
      <c r="AT96" s="193">
        <f>(SUMIFS(Profile!$F$2:$F$17521,Profile!$B$2:$B$17521,$B96,Profile!$C$2:$C$17521,AT$8))*$C$6</f>
        <v>0.2752248861</v>
      </c>
      <c r="AU96" s="193">
        <f>(SUMIFS(Profile!$F$2:$F$17521,Profile!$B$2:$B$17521,$B96,Profile!$C$2:$C$17521,AU$8))*$C$6</f>
        <v>0.3513423946</v>
      </c>
      <c r="AV96" s="193">
        <f>(SUMIFS(Profile!$F$2:$F$17521,Profile!$B$2:$B$17521,$B96,Profile!$C$2:$C$17521,AV$8))*$C$6</f>
        <v>0.293252717</v>
      </c>
      <c r="AW96" s="193">
        <f>(SUMIFS(Profile!$F$2:$F$17521,Profile!$B$2:$B$17521,$B96,Profile!$C$2:$C$17521,AW$8))*$C$6</f>
        <v>0.2980601386</v>
      </c>
      <c r="AX96" s="193">
        <f>(SUMIFS(Profile!$F$2:$F$17521,Profile!$B$2:$B$17521,$B96,Profile!$C$2:$C$17521,AX$8))*$C$6</f>
        <v>0.2555945812</v>
      </c>
      <c r="AY96" s="193">
        <f>(SUMIFS(Profile!$F$2:$F$17521,Profile!$B$2:$B$17521,$B96,Profile!$C$2:$C$17521,AY$8))*$C$6</f>
        <v>0.2559951997</v>
      </c>
      <c r="AZ96" s="193">
        <f>(SUMIFS(Profile!$F$2:$F$17521,Profile!$B$2:$B$17521,$B96,Profile!$C$2:$C$17521,AZ$8))*$C$6</f>
        <v>0.2151321162</v>
      </c>
      <c r="BA96" s="193">
        <f t="shared" si="16"/>
        <v>5.726787039</v>
      </c>
      <c r="BB96" s="193">
        <f>(SUMIFS(Profile!$E$2:$E$17521,Profile!$B$2:$B$17521,$B96,Profile!$C$2:$C$17521,BB$8))*$C$9</f>
        <v>0</v>
      </c>
      <c r="BC96" s="193">
        <f>(SUMIFS(Profile!$E$2:$E$17521,Profile!$B$2:$B$17521,$B96,Profile!$C$2:$C$17521,BC$8))*$C$9</f>
        <v>0</v>
      </c>
      <c r="BD96" s="193">
        <f>(SUMIFS(Profile!$E$2:$E$17521,Profile!$B$2:$B$17521,$B96,Profile!$C$2:$C$17521,BD$8))*$C$9</f>
        <v>0</v>
      </c>
      <c r="BE96" s="193">
        <f>(SUMIFS(Profile!$E$2:$E$17521,Profile!$B$2:$B$17521,$B96,Profile!$C$2:$C$17521,BE$8))*$C$9</f>
        <v>0</v>
      </c>
      <c r="BF96" s="193">
        <f>(SUMIFS(Profile!$E$2:$E$17521,Profile!$B$2:$B$17521,$B96,Profile!$C$2:$C$17521,BF$8))*$C$9</f>
        <v>0</v>
      </c>
      <c r="BG96" s="193">
        <f>(SUMIFS(Profile!$E$2:$E$17521,Profile!$B$2:$B$17521,$B96,Profile!$C$2:$C$17521,BG$8))*$C$9</f>
        <v>0</v>
      </c>
      <c r="BH96" s="193">
        <f>(SUMIFS(Profile!$E$2:$E$17521,Profile!$B$2:$B$17521,$B96,Profile!$C$2:$C$17521,BH$8))*$C$9</f>
        <v>0</v>
      </c>
      <c r="BI96" s="193">
        <f>(SUMIFS(Profile!$E$2:$E$17521,Profile!$B$2:$B$17521,$B96,Profile!$C$2:$C$17521,BI$8))*$C$9</f>
        <v>0</v>
      </c>
      <c r="BJ96" s="193">
        <f>(SUMIFS(Profile!$E$2:$E$17521,Profile!$B$2:$B$17521,$B96,Profile!$C$2:$C$17521,BJ$8))*$C$9</f>
        <v>0</v>
      </c>
      <c r="BK96" s="193">
        <f>(SUMIFS(Profile!$E$2:$E$17521,Profile!$B$2:$B$17521,$B96,Profile!$C$2:$C$17521,BK$8))*$C$9</f>
        <v>0.000142709203</v>
      </c>
      <c r="BL96" s="193">
        <f>(SUMIFS(Profile!$E$2:$E$17521,Profile!$B$2:$B$17521,$B96,Profile!$C$2:$C$17521,BL$8))*$C$9</f>
        <v>0.001153445117</v>
      </c>
      <c r="BM96" s="193">
        <f>(SUMIFS(Profile!$E$2:$E$17521,Profile!$B$2:$B$17521,$B96,Profile!$C$2:$C$17521,BM$8))*$C$9</f>
        <v>0.008329272686</v>
      </c>
      <c r="BN96" s="193">
        <f>(SUMIFS(Profile!$E$2:$E$17521,Profile!$B$2:$B$17521,$B96,Profile!$C$2:$C$17521,BN$8))*$C$9</f>
        <v>0.02000167595</v>
      </c>
      <c r="BO96" s="193">
        <f>(SUMIFS(Profile!$E$2:$E$17521,Profile!$B$2:$B$17521,$B96,Profile!$C$2:$C$17521,BO$8))*$C$9</f>
        <v>0.04487374436</v>
      </c>
      <c r="BP96" s="193">
        <f>(SUMIFS(Profile!$E$2:$E$17521,Profile!$B$2:$B$17521,$B96,Profile!$C$2:$C$17521,BP$8))*$C$9</f>
        <v>0.09137710881</v>
      </c>
      <c r="BQ96" s="193">
        <f>(SUMIFS(Profile!$E$2:$E$17521,Profile!$B$2:$B$17521,$B96,Profile!$C$2:$C$17521,BQ$8))*$C$9</f>
        <v>0.1442252352</v>
      </c>
      <c r="BR96" s="193">
        <f>(SUMIFS(Profile!$E$2:$E$17521,Profile!$B$2:$B$17521,$B96,Profile!$C$2:$C$17521,BR$8))*$C$9</f>
        <v>0.2289003901</v>
      </c>
      <c r="BS96" s="193">
        <f>(SUMIFS(Profile!$E$2:$E$17521,Profile!$B$2:$B$17521,$B96,Profile!$C$2:$C$17521,BS$8))*$C$9</f>
        <v>0.1862121039</v>
      </c>
      <c r="BT96" s="193">
        <f>(SUMIFS(Profile!$E$2:$E$17521,Profile!$B$2:$B$17521,$B96,Profile!$C$2:$C$17521,BT$8))*$C$9</f>
        <v>0.2295367444</v>
      </c>
      <c r="BU96" s="193">
        <f>(SUMIFS(Profile!$E$2:$E$17521,Profile!$B$2:$B$17521,$B96,Profile!$C$2:$C$17521,BU$8))*$C$9</f>
        <v>0.2936831087</v>
      </c>
      <c r="BV96" s="193">
        <f>(SUMIFS(Profile!$E$2:$E$17521,Profile!$B$2:$B$17521,$B96,Profile!$C$2:$C$17521,BV$8))*$C$9</f>
        <v>0.3192644475</v>
      </c>
      <c r="BW96" s="193">
        <f>(SUMIFS(Profile!$E$2:$E$17521,Profile!$B$2:$B$17521,$B96,Profile!$C$2:$C$17521,BW$8))*$C$9</f>
        <v>0.3562809936</v>
      </c>
      <c r="BX96" s="193">
        <f>(SUMIFS(Profile!$E$2:$E$17521,Profile!$B$2:$B$17521,$B96,Profile!$C$2:$C$17521,BX$8))*$C$9</f>
        <v>0.326564518</v>
      </c>
      <c r="BY96" s="193">
        <f>(SUMIFS(Profile!$E$2:$E$17521,Profile!$B$2:$B$17521,$B96,Profile!$C$2:$C$17521,BY$8))*$C$9</f>
        <v>0.5301107249</v>
      </c>
      <c r="BZ96" s="193">
        <f>(SUMIFS(Profile!$E$2:$E$17521,Profile!$B$2:$B$17521,$B96,Profile!$C$2:$C$17521,BZ$8))*$C$9</f>
        <v>0.3236154101</v>
      </c>
      <c r="CA96" s="193">
        <f>(SUMIFS(Profile!$E$2:$E$17521,Profile!$B$2:$B$17521,$B96,Profile!$C$2:$C$17521,CA$8))*$C$9</f>
        <v>0.3032138082</v>
      </c>
      <c r="CB96" s="193">
        <f>(SUMIFS(Profile!$E$2:$E$17521,Profile!$B$2:$B$17521,$B96,Profile!$C$2:$C$17521,CB$8))*$C$9</f>
        <v>0.4198130611</v>
      </c>
      <c r="CC96" s="193">
        <f>(SUMIFS(Profile!$E$2:$E$17521,Profile!$B$2:$B$17521,$B96,Profile!$C$2:$C$17521,CC$8))*$C$9</f>
        <v>0.4306683071</v>
      </c>
      <c r="CD96" s="193">
        <f>(SUMIFS(Profile!$E$2:$E$17521,Profile!$B$2:$B$17521,$B96,Profile!$C$2:$C$17521,CD$8))*$C$9</f>
        <v>0.2158283691</v>
      </c>
      <c r="CE96" s="193">
        <f>(SUMIFS(Profile!$E$2:$E$17521,Profile!$B$2:$B$17521,$B96,Profile!$C$2:$C$17521,CE$8))*$C$9</f>
        <v>0.2454468367</v>
      </c>
      <c r="CF96" s="193">
        <f>(SUMIFS(Profile!$E$2:$E$17521,Profile!$B$2:$B$17521,$B96,Profile!$C$2:$C$17521,CF$8))*$C$9</f>
        <v>0.2311356726</v>
      </c>
      <c r="CG96" s="193">
        <f>(SUMIFS(Profile!$E$2:$E$17521,Profile!$B$2:$B$17521,$B96,Profile!$C$2:$C$17521,CG$8))*$C$9</f>
        <v>0.2220720296</v>
      </c>
      <c r="CH96" s="193">
        <f>(SUMIFS(Profile!$E$2:$E$17521,Profile!$B$2:$B$17521,$B96,Profile!$C$2:$C$17521,CH$8))*$C$9</f>
        <v>0.1110408093</v>
      </c>
      <c r="CI96" s="193">
        <f>(SUMIFS(Profile!$E$2:$E$17521,Profile!$B$2:$B$17521,$B96,Profile!$C$2:$C$17521,CI$8))*$C$9</f>
        <v>0.1658814682</v>
      </c>
      <c r="CJ96" s="193">
        <f>(SUMIFS(Profile!$E$2:$E$17521,Profile!$B$2:$B$17521,$B96,Profile!$C$2:$C$17521,CJ$8))*$C$9</f>
        <v>0.1339703237</v>
      </c>
      <c r="CK96" s="193">
        <f>(SUMIFS(Profile!$E$2:$E$17521,Profile!$B$2:$B$17521,$B96,Profile!$C$2:$C$17521,CK$8))*$C$9</f>
        <v>0.07652161548</v>
      </c>
      <c r="CL96" s="193">
        <f>(SUMIFS(Profile!$E$2:$E$17521,Profile!$B$2:$B$17521,$B96,Profile!$C$2:$C$17521,CL$8))*$C$9</f>
        <v>0.05236556697</v>
      </c>
      <c r="CM96" s="193">
        <f>(SUMIFS(Profile!$E$2:$E$17521,Profile!$B$2:$B$17521,$B96,Profile!$C$2:$C$17521,CM$8))*$C$9</f>
        <v>0.01016299155</v>
      </c>
      <c r="CN96" s="193">
        <f>(SUMIFS(Profile!$E$2:$E$17521,Profile!$B$2:$B$17521,$B96,Profile!$C$2:$C$17521,CN$8))*$C$9</f>
        <v>0.003147665132</v>
      </c>
      <c r="CO96" s="193">
        <f>(SUMIFS(Profile!$E$2:$E$17521,Profile!$B$2:$B$17521,$B96,Profile!$C$2:$C$17521,CO$8))*$C$9</f>
        <v>0.001001866981</v>
      </c>
      <c r="CP96" s="193">
        <f>(SUMIFS(Profile!$E$2:$E$17521,Profile!$B$2:$B$17521,$B96,Profile!$C$2:$C$17521,CP$8))*$C$9</f>
        <v>0.0002131769111</v>
      </c>
      <c r="CQ96" s="193">
        <f>(SUMIFS(Profile!$E$2:$E$17521,Profile!$B$2:$B$17521,$B96,Profile!$C$2:$C$17521,CQ$8))*$C$9</f>
        <v>0.00003183745567</v>
      </c>
      <c r="CR96" s="193">
        <f>(SUMIFS(Profile!$E$2:$E$17521,Profile!$B$2:$B$17521,$B96,Profile!$C$2:$C$17521,CR$8))*$C$9</f>
        <v>0</v>
      </c>
      <c r="CS96" s="193">
        <f>(SUMIFS(Profile!$E$2:$E$17521,Profile!$B$2:$B$17521,$B96,Profile!$C$2:$C$17521,CS$8))*$C$9</f>
        <v>0</v>
      </c>
      <c r="CT96" s="193">
        <f>(SUMIFS(Profile!$E$2:$E$17521,Profile!$B$2:$B$17521,$B96,Profile!$C$2:$C$17521,CT$8))*$C$9</f>
        <v>0</v>
      </c>
      <c r="CU96" s="193">
        <f>(SUMIFS(Profile!$E$2:$E$17521,Profile!$B$2:$B$17521,$B96,Profile!$C$2:$C$17521,CU$8))*$C$9</f>
        <v>0</v>
      </c>
      <c r="CV96" s="193">
        <f>(SUMIFS(Profile!$E$2:$E$17521,Profile!$B$2:$B$17521,$B96,Profile!$C$2:$C$17521,CV$8))*$C$9</f>
        <v>0</v>
      </c>
      <c r="CW96" s="193">
        <f>(SUMIFS(Profile!$E$2:$E$17521,Profile!$B$2:$B$17521,$B96,Profile!$C$2:$C$17521,CW$8))*$C$9</f>
        <v>0</v>
      </c>
      <c r="CX96" s="193">
        <f t="shared" si="17"/>
        <v>1.06510118</v>
      </c>
      <c r="CY96" s="193">
        <f t="shared" ref="CY96:ET96" si="442">MAX(BB96-E96,0)</f>
        <v>0</v>
      </c>
      <c r="CZ96" s="193">
        <f t="shared" si="442"/>
        <v>0</v>
      </c>
      <c r="DA96" s="193">
        <f t="shared" si="442"/>
        <v>0</v>
      </c>
      <c r="DB96" s="193">
        <f t="shared" si="442"/>
        <v>0</v>
      </c>
      <c r="DC96" s="193">
        <f t="shared" si="442"/>
        <v>0</v>
      </c>
      <c r="DD96" s="193">
        <f t="shared" si="442"/>
        <v>0</v>
      </c>
      <c r="DE96" s="193">
        <f t="shared" si="442"/>
        <v>0</v>
      </c>
      <c r="DF96" s="193">
        <f t="shared" si="442"/>
        <v>0</v>
      </c>
      <c r="DG96" s="193">
        <f t="shared" si="442"/>
        <v>0</v>
      </c>
      <c r="DH96" s="193">
        <f t="shared" si="442"/>
        <v>0</v>
      </c>
      <c r="DI96" s="193">
        <f t="shared" si="442"/>
        <v>0</v>
      </c>
      <c r="DJ96" s="193">
        <f t="shared" si="442"/>
        <v>0</v>
      </c>
      <c r="DK96" s="193">
        <f t="shared" si="442"/>
        <v>0</v>
      </c>
      <c r="DL96" s="193">
        <f t="shared" si="442"/>
        <v>0</v>
      </c>
      <c r="DM96" s="193">
        <f t="shared" si="442"/>
        <v>0</v>
      </c>
      <c r="DN96" s="193">
        <f t="shared" si="442"/>
        <v>0</v>
      </c>
      <c r="DO96" s="193">
        <f t="shared" si="442"/>
        <v>0</v>
      </c>
      <c r="DP96" s="193">
        <f t="shared" si="442"/>
        <v>0</v>
      </c>
      <c r="DQ96" s="193">
        <f t="shared" si="442"/>
        <v>0</v>
      </c>
      <c r="DR96" s="193">
        <f t="shared" si="442"/>
        <v>0.03408234281</v>
      </c>
      <c r="DS96" s="193">
        <f t="shared" si="442"/>
        <v>0.06046491853</v>
      </c>
      <c r="DT96" s="193">
        <f t="shared" si="442"/>
        <v>0.08065548906</v>
      </c>
      <c r="DU96" s="193">
        <f t="shared" si="442"/>
        <v>0.03371241949</v>
      </c>
      <c r="DV96" s="193">
        <f t="shared" si="442"/>
        <v>0.2709105775</v>
      </c>
      <c r="DW96" s="193">
        <f t="shared" si="442"/>
        <v>0.06802082891</v>
      </c>
      <c r="DX96" s="193">
        <f t="shared" si="442"/>
        <v>0.06644829488</v>
      </c>
      <c r="DY96" s="193">
        <f t="shared" si="442"/>
        <v>0.1586098214</v>
      </c>
      <c r="DZ96" s="193">
        <f t="shared" si="442"/>
        <v>0.2203436125</v>
      </c>
      <c r="EA96" s="193">
        <f t="shared" si="442"/>
        <v>0.007106148355</v>
      </c>
      <c r="EB96" s="193">
        <f t="shared" si="442"/>
        <v>0.03031472052</v>
      </c>
      <c r="EC96" s="193">
        <f t="shared" si="442"/>
        <v>0.03443200581</v>
      </c>
      <c r="ED96" s="193">
        <f t="shared" si="442"/>
        <v>0</v>
      </c>
      <c r="EE96" s="193">
        <f t="shared" si="442"/>
        <v>0</v>
      </c>
      <c r="EF96" s="193">
        <f t="shared" si="442"/>
        <v>0</v>
      </c>
      <c r="EG96" s="193">
        <f t="shared" si="442"/>
        <v>0</v>
      </c>
      <c r="EH96" s="193">
        <f t="shared" si="442"/>
        <v>0</v>
      </c>
      <c r="EI96" s="193">
        <f t="shared" si="442"/>
        <v>0</v>
      </c>
      <c r="EJ96" s="193">
        <f t="shared" si="442"/>
        <v>0</v>
      </c>
      <c r="EK96" s="193">
        <f t="shared" si="442"/>
        <v>0</v>
      </c>
      <c r="EL96" s="193">
        <f t="shared" si="442"/>
        <v>0</v>
      </c>
      <c r="EM96" s="193">
        <f t="shared" si="442"/>
        <v>0</v>
      </c>
      <c r="EN96" s="193">
        <f t="shared" si="442"/>
        <v>0</v>
      </c>
      <c r="EO96" s="193">
        <f t="shared" si="442"/>
        <v>0</v>
      </c>
      <c r="EP96" s="193">
        <f t="shared" si="442"/>
        <v>0</v>
      </c>
      <c r="EQ96" s="193">
        <f t="shared" si="442"/>
        <v>0</v>
      </c>
      <c r="ER96" s="193">
        <f t="shared" si="442"/>
        <v>0</v>
      </c>
      <c r="ES96" s="193">
        <f t="shared" si="442"/>
        <v>0</v>
      </c>
      <c r="ET96" s="193">
        <f t="shared" si="442"/>
        <v>0</v>
      </c>
      <c r="EU96" s="193">
        <f t="shared" si="19"/>
        <v>4.661685859</v>
      </c>
      <c r="EV96" s="193">
        <f t="shared" ref="EV96:GQ96" si="443">BB96-CY96</f>
        <v>0</v>
      </c>
      <c r="EW96" s="193">
        <f t="shared" si="443"/>
        <v>0</v>
      </c>
      <c r="EX96" s="193">
        <f t="shared" si="443"/>
        <v>0</v>
      </c>
      <c r="EY96" s="193">
        <f t="shared" si="443"/>
        <v>0</v>
      </c>
      <c r="EZ96" s="193">
        <f t="shared" si="443"/>
        <v>0</v>
      </c>
      <c r="FA96" s="193">
        <f t="shared" si="443"/>
        <v>0</v>
      </c>
      <c r="FB96" s="193">
        <f t="shared" si="443"/>
        <v>0</v>
      </c>
      <c r="FC96" s="193">
        <f t="shared" si="443"/>
        <v>0</v>
      </c>
      <c r="FD96" s="193">
        <f t="shared" si="443"/>
        <v>0</v>
      </c>
      <c r="FE96" s="193">
        <f t="shared" si="443"/>
        <v>0.000142709203</v>
      </c>
      <c r="FF96" s="193">
        <f t="shared" si="443"/>
        <v>0.001153445117</v>
      </c>
      <c r="FG96" s="193">
        <f t="shared" si="443"/>
        <v>0.008329272686</v>
      </c>
      <c r="FH96" s="193">
        <f t="shared" si="443"/>
        <v>0.02000167595</v>
      </c>
      <c r="FI96" s="193">
        <f t="shared" si="443"/>
        <v>0.04487374436</v>
      </c>
      <c r="FJ96" s="193">
        <f t="shared" si="443"/>
        <v>0.09137710881</v>
      </c>
      <c r="FK96" s="193">
        <f t="shared" si="443"/>
        <v>0.1442252352</v>
      </c>
      <c r="FL96" s="193">
        <f t="shared" si="443"/>
        <v>0.2289003901</v>
      </c>
      <c r="FM96" s="193">
        <f t="shared" si="443"/>
        <v>0.1862121039</v>
      </c>
      <c r="FN96" s="193">
        <f t="shared" si="443"/>
        <v>0.2295367444</v>
      </c>
      <c r="FO96" s="193">
        <f t="shared" si="443"/>
        <v>0.2596007659</v>
      </c>
      <c r="FP96" s="193">
        <f t="shared" si="443"/>
        <v>0.258799529</v>
      </c>
      <c r="FQ96" s="193">
        <f t="shared" si="443"/>
        <v>0.2756255045</v>
      </c>
      <c r="FR96" s="193">
        <f t="shared" si="443"/>
        <v>0.2928520986</v>
      </c>
      <c r="FS96" s="193">
        <f t="shared" si="443"/>
        <v>0.2592001474</v>
      </c>
      <c r="FT96" s="193">
        <f t="shared" si="443"/>
        <v>0.2555945812</v>
      </c>
      <c r="FU96" s="193">
        <f t="shared" si="443"/>
        <v>0.2367655133</v>
      </c>
      <c r="FV96" s="193">
        <f t="shared" si="443"/>
        <v>0.2612032398</v>
      </c>
      <c r="FW96" s="193">
        <f t="shared" si="443"/>
        <v>0.2103246946</v>
      </c>
      <c r="FX96" s="193">
        <f t="shared" si="443"/>
        <v>0.2087222207</v>
      </c>
      <c r="FY96" s="193">
        <f t="shared" si="443"/>
        <v>0.2151321162</v>
      </c>
      <c r="FZ96" s="193">
        <f t="shared" si="443"/>
        <v>0.1967036667</v>
      </c>
      <c r="GA96" s="193">
        <f t="shared" si="443"/>
        <v>0.2220720296</v>
      </c>
      <c r="GB96" s="193">
        <f t="shared" si="443"/>
        <v>0.1110408093</v>
      </c>
      <c r="GC96" s="193">
        <f t="shared" si="443"/>
        <v>0.1658814682</v>
      </c>
      <c r="GD96" s="193">
        <f t="shared" si="443"/>
        <v>0.1339703237</v>
      </c>
      <c r="GE96" s="193">
        <f t="shared" si="443"/>
        <v>0.07652161548</v>
      </c>
      <c r="GF96" s="193">
        <f t="shared" si="443"/>
        <v>0.05236556697</v>
      </c>
      <c r="GG96" s="193">
        <f t="shared" si="443"/>
        <v>0.01016299155</v>
      </c>
      <c r="GH96" s="193">
        <f t="shared" si="443"/>
        <v>0.003147665132</v>
      </c>
      <c r="GI96" s="193">
        <f t="shared" si="443"/>
        <v>0.001001866981</v>
      </c>
      <c r="GJ96" s="193">
        <f t="shared" si="443"/>
        <v>0.0002131769111</v>
      </c>
      <c r="GK96" s="193">
        <f t="shared" si="443"/>
        <v>0.00003183745567</v>
      </c>
      <c r="GL96" s="193">
        <f t="shared" si="443"/>
        <v>0</v>
      </c>
      <c r="GM96" s="193">
        <f t="shared" si="443"/>
        <v>0</v>
      </c>
      <c r="GN96" s="193">
        <f t="shared" si="443"/>
        <v>0</v>
      </c>
      <c r="GO96" s="193">
        <f t="shared" si="443"/>
        <v>0</v>
      </c>
      <c r="GP96" s="193">
        <f t="shared" si="443"/>
        <v>0</v>
      </c>
      <c r="GQ96" s="193">
        <f t="shared" si="443"/>
        <v>0</v>
      </c>
      <c r="GR96" s="193">
        <f t="shared" si="21"/>
        <v>6.083302014</v>
      </c>
      <c r="GS96" s="193">
        <f t="shared" ref="GS96:IN96" si="444">E96-EV96</f>
        <v>0.1930981006</v>
      </c>
      <c r="GT96" s="193">
        <f t="shared" si="444"/>
        <v>0.1514337801</v>
      </c>
      <c r="GU96" s="193">
        <f t="shared" si="444"/>
        <v>0.1458251216</v>
      </c>
      <c r="GV96" s="193">
        <f t="shared" si="444"/>
        <v>0.1241917244</v>
      </c>
      <c r="GW96" s="193">
        <f t="shared" si="444"/>
        <v>0</v>
      </c>
      <c r="GX96" s="193">
        <f t="shared" si="444"/>
        <v>0</v>
      </c>
      <c r="GY96" s="193">
        <f t="shared" si="444"/>
        <v>0.123791106</v>
      </c>
      <c r="GZ96" s="193">
        <f t="shared" si="444"/>
        <v>0.1386139892</v>
      </c>
      <c r="HA96" s="193">
        <f t="shared" si="444"/>
        <v>0.1221886321</v>
      </c>
      <c r="HB96" s="193">
        <f t="shared" si="444"/>
        <v>0.1420768462</v>
      </c>
      <c r="HC96" s="193">
        <f t="shared" si="444"/>
        <v>0.1286469378</v>
      </c>
      <c r="HD96" s="193">
        <f t="shared" si="444"/>
        <v>0.1142599779</v>
      </c>
      <c r="HE96" s="193">
        <f t="shared" si="444"/>
        <v>0.1214166425</v>
      </c>
      <c r="HF96" s="193">
        <f t="shared" si="444"/>
        <v>0.121382919</v>
      </c>
      <c r="HG96" s="193">
        <f t="shared" si="444"/>
        <v>0.09851604402</v>
      </c>
      <c r="HH96" s="193">
        <f t="shared" si="444"/>
        <v>0.06489760396</v>
      </c>
      <c r="HI96" s="193">
        <f t="shared" si="444"/>
        <v>0.01547687411</v>
      </c>
      <c r="HJ96" s="193">
        <f t="shared" si="444"/>
        <v>0.06617752959</v>
      </c>
      <c r="HK96" s="193">
        <f t="shared" si="444"/>
        <v>0.01363866438</v>
      </c>
      <c r="HL96" s="193">
        <f t="shared" si="444"/>
        <v>0</v>
      </c>
      <c r="HM96" s="193">
        <f t="shared" si="444"/>
        <v>0</v>
      </c>
      <c r="HN96" s="193">
        <f t="shared" si="444"/>
        <v>0</v>
      </c>
      <c r="HO96" s="193">
        <f t="shared" si="444"/>
        <v>0</v>
      </c>
      <c r="HP96" s="193">
        <f t="shared" si="444"/>
        <v>0</v>
      </c>
      <c r="HQ96" s="193">
        <f t="shared" si="444"/>
        <v>0</v>
      </c>
      <c r="HR96" s="193">
        <f t="shared" si="444"/>
        <v>0</v>
      </c>
      <c r="HS96" s="193">
        <f t="shared" si="444"/>
        <v>0</v>
      </c>
      <c r="HT96" s="193">
        <f t="shared" si="444"/>
        <v>0</v>
      </c>
      <c r="HU96" s="193">
        <f t="shared" si="444"/>
        <v>0</v>
      </c>
      <c r="HV96" s="193">
        <f t="shared" si="444"/>
        <v>0</v>
      </c>
      <c r="HW96" s="193">
        <f t="shared" si="444"/>
        <v>0</v>
      </c>
      <c r="HX96" s="193">
        <f t="shared" si="444"/>
        <v>0.01509410217</v>
      </c>
      <c r="HY96" s="193">
        <f t="shared" si="444"/>
        <v>0.1541686151</v>
      </c>
      <c r="HZ96" s="193">
        <f t="shared" si="444"/>
        <v>0.0941199162</v>
      </c>
      <c r="IA96" s="193">
        <f t="shared" si="444"/>
        <v>0.1304378638</v>
      </c>
      <c r="IB96" s="193">
        <f t="shared" si="444"/>
        <v>0.2303521294</v>
      </c>
      <c r="IC96" s="193">
        <f t="shared" si="444"/>
        <v>0.2973743538</v>
      </c>
      <c r="ID96" s="193">
        <f t="shared" si="444"/>
        <v>0.3111330181</v>
      </c>
      <c r="IE96" s="193">
        <f t="shared" si="444"/>
        <v>0.3089341198</v>
      </c>
      <c r="IF96" s="193">
        <f t="shared" si="444"/>
        <v>0.3439306321</v>
      </c>
      <c r="IG96" s="193">
        <f t="shared" si="444"/>
        <v>0.3675545748</v>
      </c>
      <c r="IH96" s="193">
        <f t="shared" si="444"/>
        <v>0.2751930486</v>
      </c>
      <c r="II96" s="193">
        <f t="shared" si="444"/>
        <v>0.3513423946</v>
      </c>
      <c r="IJ96" s="193">
        <f t="shared" si="444"/>
        <v>0.293252717</v>
      </c>
      <c r="IK96" s="193">
        <f t="shared" si="444"/>
        <v>0.2980601386</v>
      </c>
      <c r="IL96" s="193">
        <f t="shared" si="444"/>
        <v>0.2555945812</v>
      </c>
      <c r="IM96" s="193">
        <f t="shared" si="444"/>
        <v>0.2559951997</v>
      </c>
      <c r="IN96" s="193">
        <f t="shared" si="444"/>
        <v>0.2151321162</v>
      </c>
      <c r="IO96" s="193">
        <f t="shared" si="23"/>
        <v>1.06510118</v>
      </c>
      <c r="IP96" s="193">
        <f t="shared" si="29"/>
        <v>0.1280705944</v>
      </c>
      <c r="IQ96" s="193">
        <f t="shared" ref="IQ96:KK96" si="445">MAX((MIN(CZ96+IP96,$IO$7))-GT96,0)</f>
        <v>0</v>
      </c>
      <c r="IR96" s="193">
        <f t="shared" si="445"/>
        <v>0</v>
      </c>
      <c r="IS96" s="193">
        <f t="shared" si="445"/>
        <v>0</v>
      </c>
      <c r="IT96" s="193">
        <f t="shared" si="445"/>
        <v>0</v>
      </c>
      <c r="IU96" s="193">
        <f t="shared" si="445"/>
        <v>0</v>
      </c>
      <c r="IV96" s="193">
        <f t="shared" si="445"/>
        <v>0</v>
      </c>
      <c r="IW96" s="193">
        <f t="shared" si="445"/>
        <v>0</v>
      </c>
      <c r="IX96" s="193">
        <f t="shared" si="445"/>
        <v>0</v>
      </c>
      <c r="IY96" s="193">
        <f t="shared" si="445"/>
        <v>0</v>
      </c>
      <c r="IZ96" s="193">
        <f t="shared" si="445"/>
        <v>0</v>
      </c>
      <c r="JA96" s="193">
        <f t="shared" si="445"/>
        <v>0</v>
      </c>
      <c r="JB96" s="193">
        <f t="shared" si="445"/>
        <v>0</v>
      </c>
      <c r="JC96" s="193">
        <f t="shared" si="445"/>
        <v>0</v>
      </c>
      <c r="JD96" s="193">
        <f t="shared" si="445"/>
        <v>0</v>
      </c>
      <c r="JE96" s="193">
        <f t="shared" si="445"/>
        <v>0</v>
      </c>
      <c r="JF96" s="193">
        <f t="shared" si="445"/>
        <v>0</v>
      </c>
      <c r="JG96" s="193">
        <f t="shared" si="445"/>
        <v>0</v>
      </c>
      <c r="JH96" s="193">
        <f t="shared" si="445"/>
        <v>0</v>
      </c>
      <c r="JI96" s="193">
        <f t="shared" si="445"/>
        <v>0.03408234281</v>
      </c>
      <c r="JJ96" s="193">
        <f t="shared" si="445"/>
        <v>0.09454726134</v>
      </c>
      <c r="JK96" s="193">
        <f t="shared" si="445"/>
        <v>0.1752027504</v>
      </c>
      <c r="JL96" s="193">
        <f t="shared" si="445"/>
        <v>0.2089151699</v>
      </c>
      <c r="JM96" s="193">
        <f t="shared" si="445"/>
        <v>0.4798257474</v>
      </c>
      <c r="JN96" s="193">
        <f t="shared" si="445"/>
        <v>0.5478465763</v>
      </c>
      <c r="JO96" s="193">
        <f t="shared" si="445"/>
        <v>0.6142948712</v>
      </c>
      <c r="JP96" s="193">
        <f t="shared" si="445"/>
        <v>0.7729046925</v>
      </c>
      <c r="JQ96" s="193">
        <f t="shared" si="445"/>
        <v>0.9932483051</v>
      </c>
      <c r="JR96" s="193">
        <f t="shared" si="445"/>
        <v>1.000354453</v>
      </c>
      <c r="JS96" s="193">
        <f t="shared" si="445"/>
        <v>1.030669174</v>
      </c>
      <c r="JT96" s="193">
        <f t="shared" si="445"/>
        <v>1.06510118</v>
      </c>
      <c r="JU96" s="193">
        <f t="shared" si="445"/>
        <v>1.050007078</v>
      </c>
      <c r="JV96" s="193">
        <f t="shared" si="445"/>
        <v>0.8958384625</v>
      </c>
      <c r="JW96" s="193">
        <f t="shared" si="445"/>
        <v>0.8017185463</v>
      </c>
      <c r="JX96" s="193">
        <f t="shared" si="445"/>
        <v>0.6712806825</v>
      </c>
      <c r="JY96" s="193">
        <f t="shared" si="445"/>
        <v>0.4409285531</v>
      </c>
      <c r="JZ96" s="193">
        <f t="shared" si="445"/>
        <v>0.1435541994</v>
      </c>
      <c r="KA96" s="193">
        <f t="shared" si="445"/>
        <v>0</v>
      </c>
      <c r="KB96" s="193">
        <f t="shared" si="445"/>
        <v>0</v>
      </c>
      <c r="KC96" s="193">
        <f t="shared" si="445"/>
        <v>0</v>
      </c>
      <c r="KD96" s="193">
        <f t="shared" si="445"/>
        <v>0</v>
      </c>
      <c r="KE96" s="193">
        <f t="shared" si="445"/>
        <v>0</v>
      </c>
      <c r="KF96" s="193">
        <f t="shared" si="445"/>
        <v>0</v>
      </c>
      <c r="KG96" s="193">
        <f t="shared" si="445"/>
        <v>0</v>
      </c>
      <c r="KH96" s="193">
        <f t="shared" si="445"/>
        <v>0</v>
      </c>
      <c r="KI96" s="193">
        <f t="shared" si="445"/>
        <v>0</v>
      </c>
      <c r="KJ96" s="193">
        <f t="shared" si="445"/>
        <v>0</v>
      </c>
      <c r="KK96" s="193">
        <f t="shared" si="445"/>
        <v>0</v>
      </c>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row>
    <row r="97" ht="14.25" customHeight="1">
      <c r="A97" s="1">
        <v>3.0</v>
      </c>
      <c r="B97" s="1">
        <f t="shared" ref="B97:C97" si="446">B96+1</f>
        <v>87</v>
      </c>
      <c r="C97" s="267">
        <f t="shared" si="446"/>
        <v>43552</v>
      </c>
      <c r="D97" s="193">
        <f t="shared" si="15"/>
        <v>11.49654812</v>
      </c>
      <c r="E97" s="193">
        <f>(SUMIFS(Profile!$F$2:$F$17521,Profile!$B$2:$B$17521,$B97,Profile!$C$2:$C$17521,E$8))*$C$6</f>
        <v>0.1794770727</v>
      </c>
      <c r="F97" s="193">
        <f>(SUMIFS(Profile!$F$2:$F$17521,Profile!$B$2:$B$17521,$B97,Profile!$C$2:$C$17521,F$8))*$C$6</f>
        <v>0.1606480048</v>
      </c>
      <c r="G97" s="193">
        <f>(SUMIFS(Profile!$F$2:$F$17521,Profile!$B$2:$B$17521,$B97,Profile!$C$2:$C$17521,G$8))*$C$6</f>
        <v>0.1486294508</v>
      </c>
      <c r="H97" s="193">
        <f>(SUMIFS(Profile!$F$2:$F$17521,Profile!$B$2:$B$17521,$B97,Profile!$C$2:$C$17521,H$8))*$C$6</f>
        <v>0.1362102784</v>
      </c>
      <c r="I97" s="193">
        <f>(SUMIFS(Profile!$F$2:$F$17521,Profile!$B$2:$B$17521,$B97,Profile!$C$2:$C$17521,I$8))*$C$6</f>
        <v>0.1342071861</v>
      </c>
      <c r="J97" s="193">
        <f>(SUMIFS(Profile!$F$2:$F$17521,Profile!$B$2:$B$17521,$B97,Profile!$C$2:$C$17521,J$8))*$C$6</f>
        <v>0.1306016199</v>
      </c>
      <c r="K97" s="193">
        <f>(SUMIFS(Profile!$F$2:$F$17521,Profile!$B$2:$B$17521,$B97,Profile!$C$2:$C$17521,K$8))*$C$6</f>
        <v>0.1249929614</v>
      </c>
      <c r="L97" s="193">
        <f>(SUMIFS(Profile!$F$2:$F$17521,Profile!$B$2:$B$17521,$B97,Profile!$C$2:$C$17521,L$8))*$C$6</f>
        <v>0.1245923429</v>
      </c>
      <c r="M97" s="193">
        <f>(SUMIFS(Profile!$F$2:$F$17521,Profile!$B$2:$B$17521,$B97,Profile!$C$2:$C$17521,M$8))*$C$6</f>
        <v>0.1261948168</v>
      </c>
      <c r="N97" s="193">
        <f>(SUMIFS(Profile!$F$2:$F$17521,Profile!$B$2:$B$17521,$B97,Profile!$C$2:$C$17521,N$8))*$C$6</f>
        <v>0.1253935798</v>
      </c>
      <c r="O97" s="193">
        <f>(SUMIFS(Profile!$F$2:$F$17521,Profile!$B$2:$B$17521,$B97,Profile!$C$2:$C$17521,O$8))*$C$6</f>
        <v>0.1277972906</v>
      </c>
      <c r="P97" s="193">
        <f>(SUMIFS(Profile!$F$2:$F$17521,Profile!$B$2:$B$17521,$B97,Profile!$C$2:$C$17521,P$8))*$C$6</f>
        <v>0.1318034753</v>
      </c>
      <c r="Q97" s="193">
        <f>(SUMIFS(Profile!$F$2:$F$17521,Profile!$B$2:$B$17521,$B97,Profile!$C$2:$C$17521,Q$8))*$C$6</f>
        <v>0.1526356355</v>
      </c>
      <c r="R97" s="193">
        <f>(SUMIFS(Profile!$F$2:$F$17521,Profile!$B$2:$B$17521,$B97,Profile!$C$2:$C$17521,R$8))*$C$6</f>
        <v>0.1662566633</v>
      </c>
      <c r="S97" s="193">
        <f>(SUMIFS(Profile!$F$2:$F$17521,Profile!$B$2:$B$17521,$B97,Profile!$C$2:$C$17521,S$8))*$C$6</f>
        <v>0.1878900605</v>
      </c>
      <c r="T97" s="193">
        <f>(SUMIFS(Profile!$F$2:$F$17521,Profile!$B$2:$B$17521,$B97,Profile!$C$2:$C$17521,T$8))*$C$6</f>
        <v>0.2219426301</v>
      </c>
      <c r="U97" s="193">
        <f>(SUMIFS(Profile!$F$2:$F$17521,Profile!$B$2:$B$17521,$B97,Profile!$C$2:$C$17521,U$8))*$C$6</f>
        <v>0.2451785011</v>
      </c>
      <c r="V97" s="193">
        <f>(SUMIFS(Profile!$F$2:$F$17521,Profile!$B$2:$B$17521,$B97,Profile!$C$2:$C$17521,V$8))*$C$6</f>
        <v>0.2624050952</v>
      </c>
      <c r="W97" s="193">
        <f>(SUMIFS(Profile!$F$2:$F$17521,Profile!$B$2:$B$17521,$B97,Profile!$C$2:$C$17521,W$8))*$C$6</f>
        <v>0.2708180829</v>
      </c>
      <c r="X97" s="193">
        <f>(SUMIFS(Profile!$F$2:$F$17521,Profile!$B$2:$B$17521,$B97,Profile!$C$2:$C$17521,X$8))*$C$6</f>
        <v>0.2716193199</v>
      </c>
      <c r="Y97" s="193">
        <f>(SUMIFS(Profile!$F$2:$F$17521,Profile!$B$2:$B$17521,$B97,Profile!$C$2:$C$17521,Y$8))*$C$6</f>
        <v>0.2680137537</v>
      </c>
      <c r="Z97" s="193">
        <f>(SUMIFS(Profile!$F$2:$F$17521,Profile!$B$2:$B$17521,$B97,Profile!$C$2:$C$17521,Z$8))*$C$6</f>
        <v>0.2648088059</v>
      </c>
      <c r="AA97" s="193">
        <f>(SUMIFS(Profile!$F$2:$F$17521,Profile!$B$2:$B$17521,$B97,Profile!$C$2:$C$17521,AA$8))*$C$6</f>
        <v>0.2664112798</v>
      </c>
      <c r="AB97" s="193">
        <f>(SUMIFS(Profile!$F$2:$F$17521,Profile!$B$2:$B$17521,$B97,Profile!$C$2:$C$17521,AB$8))*$C$6</f>
        <v>0.2716193199</v>
      </c>
      <c r="AC97" s="193">
        <f>(SUMIFS(Profile!$F$2:$F$17521,Profile!$B$2:$B$17521,$B97,Profile!$C$2:$C$17521,AC$8))*$C$6</f>
        <v>0.2656100429</v>
      </c>
      <c r="AD97" s="193">
        <f>(SUMIFS(Profile!$F$2:$F$17521,Profile!$B$2:$B$17521,$B97,Profile!$C$2:$C$17521,AD$8))*$C$6</f>
        <v>0.2596007659</v>
      </c>
      <c r="AE97" s="193">
        <f>(SUMIFS(Profile!$F$2:$F$17521,Profile!$B$2:$B$17521,$B97,Profile!$C$2:$C$17521,AE$8))*$C$6</f>
        <v>0.2551939628</v>
      </c>
      <c r="AF97" s="193">
        <f>(SUMIFS(Profile!$F$2:$F$17521,Profile!$B$2:$B$17521,$B97,Profile!$C$2:$C$17521,AF$8))*$C$6</f>
        <v>0.2531908704</v>
      </c>
      <c r="AG97" s="193">
        <f>(SUMIFS(Profile!$F$2:$F$17521,Profile!$B$2:$B$17521,$B97,Profile!$C$2:$C$17521,AG$8))*$C$6</f>
        <v>0.2531908704</v>
      </c>
      <c r="AH97" s="193">
        <f>(SUMIFS(Profile!$F$2:$F$17521,Profile!$B$2:$B$17521,$B97,Profile!$C$2:$C$17521,AH$8))*$C$6</f>
        <v>0.2471815935</v>
      </c>
      <c r="AI97" s="193">
        <f>(SUMIFS(Profile!$F$2:$F$17521,Profile!$B$2:$B$17521,$B97,Profile!$C$2:$C$17521,AI$8))*$C$6</f>
        <v>0.251989015</v>
      </c>
      <c r="AJ97" s="193">
        <f>(SUMIFS(Profile!$F$2:$F$17521,Profile!$B$2:$B$17521,$B97,Profile!$C$2:$C$17521,AJ$8))*$C$6</f>
        <v>0.2583989105</v>
      </c>
      <c r="AK97" s="193">
        <f>(SUMIFS(Profile!$F$2:$F$17521,Profile!$B$2:$B$17521,$B97,Profile!$C$2:$C$17521,AK$8))*$C$6</f>
        <v>0.264007569</v>
      </c>
      <c r="AL97" s="193">
        <f>(SUMIFS(Profile!$F$2:$F$17521,Profile!$B$2:$B$17521,$B97,Profile!$C$2:$C$17521,AL$8))*$C$6</f>
        <v>0.2860415846</v>
      </c>
      <c r="AM97" s="193">
        <f>(SUMIFS(Profile!$F$2:$F$17521,Profile!$B$2:$B$17521,$B97,Profile!$C$2:$C$17521,AM$8))*$C$6</f>
        <v>0.3156873511</v>
      </c>
      <c r="AN97" s="193">
        <f>(SUMIFS(Profile!$F$2:$F$17521,Profile!$B$2:$B$17521,$B97,Profile!$C$2:$C$17521,AN$8))*$C$6</f>
        <v>0.3277059051</v>
      </c>
      <c r="AO97" s="193">
        <f>(SUMIFS(Profile!$F$2:$F$17521,Profile!$B$2:$B$17521,$B97,Profile!$C$2:$C$17521,AO$8))*$C$6</f>
        <v>0.3297089974</v>
      </c>
      <c r="AP97" s="193">
        <f>(SUMIFS(Profile!$F$2:$F$17521,Profile!$B$2:$B$17521,$B97,Profile!$C$2:$C$17521,AP$8))*$C$6</f>
        <v>0.3309108528</v>
      </c>
      <c r="AQ97" s="193">
        <f>(SUMIFS(Profile!$F$2:$F$17521,Profile!$B$2:$B$17521,$B97,Profile!$C$2:$C$17521,AQ$8))*$C$6</f>
        <v>0.3433300253</v>
      </c>
      <c r="AR97" s="193">
        <f>(SUMIFS(Profile!$F$2:$F$17521,Profile!$B$2:$B$17521,$B97,Profile!$C$2:$C$17521,AR$8))*$C$6</f>
        <v>0.3669665148</v>
      </c>
      <c r="AS97" s="193">
        <f>(SUMIFS(Profile!$F$2:$F$17521,Profile!$B$2:$B$17521,$B97,Profile!$C$2:$C$17521,AS$8))*$C$6</f>
        <v>0.363761567</v>
      </c>
      <c r="AT97" s="193">
        <f>(SUMIFS(Profile!$F$2:$F$17521,Profile!$B$2:$B$17521,$B97,Profile!$C$2:$C$17521,AT$8))*$C$6</f>
        <v>0.3417275514</v>
      </c>
      <c r="AU97" s="193">
        <f>(SUMIFS(Profile!$F$2:$F$17521,Profile!$B$2:$B$17521,$B97,Profile!$C$2:$C$17521,AU$8))*$C$6</f>
        <v>0.3313114713</v>
      </c>
      <c r="AV97" s="193">
        <f>(SUMIFS(Profile!$F$2:$F$17521,Profile!$B$2:$B$17521,$B97,Profile!$C$2:$C$17521,AV$8))*$C$6</f>
        <v>0.3257028128</v>
      </c>
      <c r="AW97" s="193">
        <f>(SUMIFS(Profile!$F$2:$F$17521,Profile!$B$2:$B$17521,$B97,Profile!$C$2:$C$17521,AW$8))*$C$6</f>
        <v>0.3040694156</v>
      </c>
      <c r="AX97" s="193">
        <f>(SUMIFS(Profile!$F$2:$F$17521,Profile!$B$2:$B$17521,$B97,Profile!$C$2:$C$17521,AX$8))*$C$6</f>
        <v>0.2780292153</v>
      </c>
      <c r="AY97" s="193">
        <f>(SUMIFS(Profile!$F$2:$F$17521,Profile!$B$2:$B$17521,$B97,Profile!$C$2:$C$17521,AY$8))*$C$6</f>
        <v>0.240771698</v>
      </c>
      <c r="AZ97" s="193">
        <f>(SUMIFS(Profile!$F$2:$F$17521,Profile!$B$2:$B$17521,$B97,Profile!$C$2:$C$17521,AZ$8))*$C$6</f>
        <v>0.2023123253</v>
      </c>
      <c r="BA97" s="193">
        <f t="shared" si="16"/>
        <v>8.164501473</v>
      </c>
      <c r="BB97" s="193">
        <f>(SUMIFS(Profile!$E$2:$E$17521,Profile!$B$2:$B$17521,$B97,Profile!$C$2:$C$17521,BB$8))*$C$9</f>
        <v>0</v>
      </c>
      <c r="BC97" s="193">
        <f>(SUMIFS(Profile!$E$2:$E$17521,Profile!$B$2:$B$17521,$B97,Profile!$C$2:$C$17521,BC$8))*$C$9</f>
        <v>0</v>
      </c>
      <c r="BD97" s="193">
        <f>(SUMIFS(Profile!$E$2:$E$17521,Profile!$B$2:$B$17521,$B97,Profile!$C$2:$C$17521,BD$8))*$C$9</f>
        <v>0</v>
      </c>
      <c r="BE97" s="193">
        <f>(SUMIFS(Profile!$E$2:$E$17521,Profile!$B$2:$B$17521,$B97,Profile!$C$2:$C$17521,BE$8))*$C$9</f>
        <v>0</v>
      </c>
      <c r="BF97" s="193">
        <f>(SUMIFS(Profile!$E$2:$E$17521,Profile!$B$2:$B$17521,$B97,Profile!$C$2:$C$17521,BF$8))*$C$9</f>
        <v>0</v>
      </c>
      <c r="BG97" s="193">
        <f>(SUMIFS(Profile!$E$2:$E$17521,Profile!$B$2:$B$17521,$B97,Profile!$C$2:$C$17521,BG$8))*$C$9</f>
        <v>0</v>
      </c>
      <c r="BH97" s="193">
        <f>(SUMIFS(Profile!$E$2:$E$17521,Profile!$B$2:$B$17521,$B97,Profile!$C$2:$C$17521,BH$8))*$C$9</f>
        <v>0</v>
      </c>
      <c r="BI97" s="193">
        <f>(SUMIFS(Profile!$E$2:$E$17521,Profile!$B$2:$B$17521,$B97,Profile!$C$2:$C$17521,BI$8))*$C$9</f>
        <v>0</v>
      </c>
      <c r="BJ97" s="193">
        <f>(SUMIFS(Profile!$E$2:$E$17521,Profile!$B$2:$B$17521,$B97,Profile!$C$2:$C$17521,BJ$8))*$C$9</f>
        <v>0</v>
      </c>
      <c r="BK97" s="193">
        <f>(SUMIFS(Profile!$E$2:$E$17521,Profile!$B$2:$B$17521,$B97,Profile!$C$2:$C$17521,BK$8))*$C$9</f>
        <v>0.0002220458446</v>
      </c>
      <c r="BL97" s="193">
        <f>(SUMIFS(Profile!$E$2:$E$17521,Profile!$B$2:$B$17521,$B97,Profile!$C$2:$C$17521,BL$8))*$C$9</f>
        <v>0.001249390853</v>
      </c>
      <c r="BM97" s="193">
        <f>(SUMIFS(Profile!$E$2:$E$17521,Profile!$B$2:$B$17521,$B97,Profile!$C$2:$C$17521,BM$8))*$C$9</f>
        <v>0.003438727405</v>
      </c>
      <c r="BN97" s="193">
        <f>(SUMIFS(Profile!$E$2:$E$17521,Profile!$B$2:$B$17521,$B97,Profile!$C$2:$C$17521,BN$8))*$C$9</f>
        <v>0.0190257933</v>
      </c>
      <c r="BO97" s="193">
        <f>(SUMIFS(Profile!$E$2:$E$17521,Profile!$B$2:$B$17521,$B97,Profile!$C$2:$C$17521,BO$8))*$C$9</f>
        <v>0.05037346523</v>
      </c>
      <c r="BP97" s="193">
        <f>(SUMIFS(Profile!$E$2:$E$17521,Profile!$B$2:$B$17521,$B97,Profile!$C$2:$C$17521,BP$8))*$C$9</f>
        <v>0.09576940527</v>
      </c>
      <c r="BQ97" s="193">
        <f>(SUMIFS(Profile!$E$2:$E$17521,Profile!$B$2:$B$17521,$B97,Profile!$C$2:$C$17521,BQ$8))*$C$9</f>
        <v>0.1604202835</v>
      </c>
      <c r="BR97" s="193">
        <f>(SUMIFS(Profile!$E$2:$E$17521,Profile!$B$2:$B$17521,$B97,Profile!$C$2:$C$17521,BR$8))*$C$9</f>
        <v>0.226140876</v>
      </c>
      <c r="BS97" s="193">
        <f>(SUMIFS(Profile!$E$2:$E$17521,Profile!$B$2:$B$17521,$B97,Profile!$C$2:$C$17521,BS$8))*$C$9</f>
        <v>0.298511141</v>
      </c>
      <c r="BT97" s="193">
        <f>(SUMIFS(Profile!$E$2:$E$17521,Profile!$B$2:$B$17521,$B97,Profile!$C$2:$C$17521,BT$8))*$C$9</f>
        <v>0.3728678529</v>
      </c>
      <c r="BU97" s="193">
        <f>(SUMIFS(Profile!$E$2:$E$17521,Profile!$B$2:$B$17521,$B97,Profile!$C$2:$C$17521,BU$8))*$C$9</f>
        <v>0.373302609</v>
      </c>
      <c r="BV97" s="193">
        <f>(SUMIFS(Profile!$E$2:$E$17521,Profile!$B$2:$B$17521,$B97,Profile!$C$2:$C$17521,BV$8))*$C$9</f>
        <v>0.4015877415</v>
      </c>
      <c r="BW97" s="193">
        <f>(SUMIFS(Profile!$E$2:$E$17521,Profile!$B$2:$B$17521,$B97,Profile!$C$2:$C$17521,BW$8))*$C$9</f>
        <v>0.4580728217</v>
      </c>
      <c r="BX97" s="193">
        <f>(SUMIFS(Profile!$E$2:$E$17521,Profile!$B$2:$B$17521,$B97,Profile!$C$2:$C$17521,BX$8))*$C$9</f>
        <v>0.5513926393</v>
      </c>
      <c r="BY97" s="193">
        <f>(SUMIFS(Profile!$E$2:$E$17521,Profile!$B$2:$B$17521,$B97,Profile!$C$2:$C$17521,BY$8))*$C$9</f>
        <v>0.4845494224</v>
      </c>
      <c r="BZ97" s="193">
        <f>(SUMIFS(Profile!$E$2:$E$17521,Profile!$B$2:$B$17521,$B97,Profile!$C$2:$C$17521,BZ$8))*$C$9</f>
        <v>0.5277755683</v>
      </c>
      <c r="CA97" s="193">
        <f>(SUMIFS(Profile!$E$2:$E$17521,Profile!$B$2:$B$17521,$B97,Profile!$C$2:$C$17521,CA$8))*$C$9</f>
        <v>0.5302281859</v>
      </c>
      <c r="CB97" s="193">
        <f>(SUMIFS(Profile!$E$2:$E$17521,Profile!$B$2:$B$17521,$B97,Profile!$C$2:$C$17521,CB$8))*$C$9</f>
        <v>0.5625504369</v>
      </c>
      <c r="CC97" s="193">
        <f>(SUMIFS(Profile!$E$2:$E$17521,Profile!$B$2:$B$17521,$B97,Profile!$C$2:$C$17521,CC$8))*$C$9</f>
        <v>0.5424133071</v>
      </c>
      <c r="CD97" s="193">
        <f>(SUMIFS(Profile!$E$2:$E$17521,Profile!$B$2:$B$17521,$B97,Profile!$C$2:$C$17521,CD$8))*$C$9</f>
        <v>0.4387123608</v>
      </c>
      <c r="CE97" s="193">
        <f>(SUMIFS(Profile!$E$2:$E$17521,Profile!$B$2:$B$17521,$B97,Profile!$C$2:$C$17521,CE$8))*$C$9</f>
        <v>0.4360757132</v>
      </c>
      <c r="CF97" s="193">
        <f>(SUMIFS(Profile!$E$2:$E$17521,Profile!$B$2:$B$17521,$B97,Profile!$C$2:$C$17521,CF$8))*$C$9</f>
        <v>0.3918439544</v>
      </c>
      <c r="CG97" s="193">
        <f>(SUMIFS(Profile!$E$2:$E$17521,Profile!$B$2:$B$17521,$B97,Profile!$C$2:$C$17521,CG$8))*$C$9</f>
        <v>0.378722786</v>
      </c>
      <c r="CH97" s="193">
        <f>(SUMIFS(Profile!$E$2:$E$17521,Profile!$B$2:$B$17521,$B97,Profile!$C$2:$C$17521,CH$8))*$C$9</f>
        <v>0.3004595993</v>
      </c>
      <c r="CI97" s="193">
        <f>(SUMIFS(Profile!$E$2:$E$17521,Profile!$B$2:$B$17521,$B97,Profile!$C$2:$C$17521,CI$8))*$C$9</f>
        <v>0.2338997259</v>
      </c>
      <c r="CJ97" s="193">
        <f>(SUMIFS(Profile!$E$2:$E$17521,Profile!$B$2:$B$17521,$B97,Profile!$C$2:$C$17521,CJ$8))*$C$9</f>
        <v>0.1756431141</v>
      </c>
      <c r="CK97" s="193">
        <f>(SUMIFS(Profile!$E$2:$E$17521,Profile!$B$2:$B$17521,$B97,Profile!$C$2:$C$17521,CK$8))*$C$9</f>
        <v>0.08784195319</v>
      </c>
      <c r="CL97" s="193">
        <f>(SUMIFS(Profile!$E$2:$E$17521,Profile!$B$2:$B$17521,$B97,Profile!$C$2:$C$17521,CL$8))*$C$9</f>
        <v>0.04310196605</v>
      </c>
      <c r="CM97" s="193">
        <f>(SUMIFS(Profile!$E$2:$E$17521,Profile!$B$2:$B$17521,$B97,Profile!$C$2:$C$17521,CM$8))*$C$9</f>
        <v>0.01177891123</v>
      </c>
      <c r="CN97" s="193">
        <f>(SUMIFS(Profile!$E$2:$E$17521,Profile!$B$2:$B$17521,$B97,Profile!$C$2:$C$17521,CN$8))*$C$9</f>
        <v>0.003788485893</v>
      </c>
      <c r="CO97" s="193">
        <f>(SUMIFS(Profile!$E$2:$E$17521,Profile!$B$2:$B$17521,$B97,Profile!$C$2:$C$17521,CO$8))*$C$9</f>
        <v>0.001970193268</v>
      </c>
      <c r="CP97" s="193">
        <f>(SUMIFS(Profile!$E$2:$E$17521,Profile!$B$2:$B$17521,$B97,Profile!$C$2:$C$17521,CP$8))*$C$9</f>
        <v>0.0006890355077</v>
      </c>
      <c r="CQ97" s="193">
        <f>(SUMIFS(Profile!$E$2:$E$17521,Profile!$B$2:$B$17521,$B97,Profile!$C$2:$C$17521,CQ$8))*$C$9</f>
        <v>0.00008196103971</v>
      </c>
      <c r="CR97" s="193">
        <f>(SUMIFS(Profile!$E$2:$E$17521,Profile!$B$2:$B$17521,$B97,Profile!$C$2:$C$17521,CR$8))*$C$9</f>
        <v>0</v>
      </c>
      <c r="CS97" s="193">
        <f>(SUMIFS(Profile!$E$2:$E$17521,Profile!$B$2:$B$17521,$B97,Profile!$C$2:$C$17521,CS$8))*$C$9</f>
        <v>0</v>
      </c>
      <c r="CT97" s="193">
        <f>(SUMIFS(Profile!$E$2:$E$17521,Profile!$B$2:$B$17521,$B97,Profile!$C$2:$C$17521,CT$8))*$C$9</f>
        <v>0</v>
      </c>
      <c r="CU97" s="193">
        <f>(SUMIFS(Profile!$E$2:$E$17521,Profile!$B$2:$B$17521,$B97,Profile!$C$2:$C$17521,CU$8))*$C$9</f>
        <v>0</v>
      </c>
      <c r="CV97" s="193">
        <f>(SUMIFS(Profile!$E$2:$E$17521,Profile!$B$2:$B$17521,$B97,Profile!$C$2:$C$17521,CV$8))*$C$9</f>
        <v>0</v>
      </c>
      <c r="CW97" s="193">
        <f>(SUMIFS(Profile!$E$2:$E$17521,Profile!$B$2:$B$17521,$B97,Profile!$C$2:$C$17521,CW$8))*$C$9</f>
        <v>0</v>
      </c>
      <c r="CX97" s="193">
        <f t="shared" si="17"/>
        <v>2.865006882</v>
      </c>
      <c r="CY97" s="193">
        <f t="shared" ref="CY97:ET97" si="447">MAX(BB97-E97,0)</f>
        <v>0</v>
      </c>
      <c r="CZ97" s="193">
        <f t="shared" si="447"/>
        <v>0</v>
      </c>
      <c r="DA97" s="193">
        <f t="shared" si="447"/>
        <v>0</v>
      </c>
      <c r="DB97" s="193">
        <f t="shared" si="447"/>
        <v>0</v>
      </c>
      <c r="DC97" s="193">
        <f t="shared" si="447"/>
        <v>0</v>
      </c>
      <c r="DD97" s="193">
        <f t="shared" si="447"/>
        <v>0</v>
      </c>
      <c r="DE97" s="193">
        <f t="shared" si="447"/>
        <v>0</v>
      </c>
      <c r="DF97" s="193">
        <f t="shared" si="447"/>
        <v>0</v>
      </c>
      <c r="DG97" s="193">
        <f t="shared" si="447"/>
        <v>0</v>
      </c>
      <c r="DH97" s="193">
        <f t="shared" si="447"/>
        <v>0</v>
      </c>
      <c r="DI97" s="193">
        <f t="shared" si="447"/>
        <v>0</v>
      </c>
      <c r="DJ97" s="193">
        <f t="shared" si="447"/>
        <v>0</v>
      </c>
      <c r="DK97" s="193">
        <f t="shared" si="447"/>
        <v>0</v>
      </c>
      <c r="DL97" s="193">
        <f t="shared" si="447"/>
        <v>0</v>
      </c>
      <c r="DM97" s="193">
        <f t="shared" si="447"/>
        <v>0</v>
      </c>
      <c r="DN97" s="193">
        <f t="shared" si="447"/>
        <v>0</v>
      </c>
      <c r="DO97" s="193">
        <f t="shared" si="447"/>
        <v>0</v>
      </c>
      <c r="DP97" s="193">
        <f t="shared" si="447"/>
        <v>0.03610604581</v>
      </c>
      <c r="DQ97" s="193">
        <f t="shared" si="447"/>
        <v>0.10204977</v>
      </c>
      <c r="DR97" s="193">
        <f t="shared" si="447"/>
        <v>0.1016832892</v>
      </c>
      <c r="DS97" s="193">
        <f t="shared" si="447"/>
        <v>0.1335739878</v>
      </c>
      <c r="DT97" s="193">
        <f t="shared" si="447"/>
        <v>0.1932640158</v>
      </c>
      <c r="DU97" s="193">
        <f t="shared" si="447"/>
        <v>0.2849813594</v>
      </c>
      <c r="DV97" s="193">
        <f t="shared" si="447"/>
        <v>0.2129301025</v>
      </c>
      <c r="DW97" s="193">
        <f t="shared" si="447"/>
        <v>0.2621655254</v>
      </c>
      <c r="DX97" s="193">
        <f t="shared" si="447"/>
        <v>0.27062742</v>
      </c>
      <c r="DY97" s="193">
        <f t="shared" si="447"/>
        <v>0.3073564741</v>
      </c>
      <c r="DZ97" s="193">
        <f t="shared" si="447"/>
        <v>0.2892224367</v>
      </c>
      <c r="EA97" s="193">
        <f t="shared" si="447"/>
        <v>0.1855214904</v>
      </c>
      <c r="EB97" s="193">
        <f t="shared" si="447"/>
        <v>0.1888941198</v>
      </c>
      <c r="EC97" s="193">
        <f t="shared" si="447"/>
        <v>0.1398549393</v>
      </c>
      <c r="ED97" s="193">
        <f t="shared" si="447"/>
        <v>0.1203238755</v>
      </c>
      <c r="EE97" s="193">
        <f t="shared" si="447"/>
        <v>0.03645203024</v>
      </c>
      <c r="EF97" s="193">
        <f t="shared" si="447"/>
        <v>0</v>
      </c>
      <c r="EG97" s="193">
        <f t="shared" si="447"/>
        <v>0</v>
      </c>
      <c r="EH97" s="193">
        <f t="shared" si="447"/>
        <v>0</v>
      </c>
      <c r="EI97" s="193">
        <f t="shared" si="447"/>
        <v>0</v>
      </c>
      <c r="EJ97" s="193">
        <f t="shared" si="447"/>
        <v>0</v>
      </c>
      <c r="EK97" s="193">
        <f t="shared" si="447"/>
        <v>0</v>
      </c>
      <c r="EL97" s="193">
        <f t="shared" si="447"/>
        <v>0</v>
      </c>
      <c r="EM97" s="193">
        <f t="shared" si="447"/>
        <v>0</v>
      </c>
      <c r="EN97" s="193">
        <f t="shared" si="447"/>
        <v>0</v>
      </c>
      <c r="EO97" s="193">
        <f t="shared" si="447"/>
        <v>0</v>
      </c>
      <c r="EP97" s="193">
        <f t="shared" si="447"/>
        <v>0</v>
      </c>
      <c r="EQ97" s="193">
        <f t="shared" si="447"/>
        <v>0</v>
      </c>
      <c r="ER97" s="193">
        <f t="shared" si="447"/>
        <v>0</v>
      </c>
      <c r="ES97" s="193">
        <f t="shared" si="447"/>
        <v>0</v>
      </c>
      <c r="ET97" s="193">
        <f t="shared" si="447"/>
        <v>0</v>
      </c>
      <c r="EU97" s="193">
        <f t="shared" si="19"/>
        <v>5.299494591</v>
      </c>
      <c r="EV97" s="193">
        <f t="shared" ref="EV97:GQ97" si="448">BB97-CY97</f>
        <v>0</v>
      </c>
      <c r="EW97" s="193">
        <f t="shared" si="448"/>
        <v>0</v>
      </c>
      <c r="EX97" s="193">
        <f t="shared" si="448"/>
        <v>0</v>
      </c>
      <c r="EY97" s="193">
        <f t="shared" si="448"/>
        <v>0</v>
      </c>
      <c r="EZ97" s="193">
        <f t="shared" si="448"/>
        <v>0</v>
      </c>
      <c r="FA97" s="193">
        <f t="shared" si="448"/>
        <v>0</v>
      </c>
      <c r="FB97" s="193">
        <f t="shared" si="448"/>
        <v>0</v>
      </c>
      <c r="FC97" s="193">
        <f t="shared" si="448"/>
        <v>0</v>
      </c>
      <c r="FD97" s="193">
        <f t="shared" si="448"/>
        <v>0</v>
      </c>
      <c r="FE97" s="193">
        <f t="shared" si="448"/>
        <v>0.0002220458446</v>
      </c>
      <c r="FF97" s="193">
        <f t="shared" si="448"/>
        <v>0.001249390853</v>
      </c>
      <c r="FG97" s="193">
        <f t="shared" si="448"/>
        <v>0.003438727405</v>
      </c>
      <c r="FH97" s="193">
        <f t="shared" si="448"/>
        <v>0.0190257933</v>
      </c>
      <c r="FI97" s="193">
        <f t="shared" si="448"/>
        <v>0.05037346523</v>
      </c>
      <c r="FJ97" s="193">
        <f t="shared" si="448"/>
        <v>0.09576940527</v>
      </c>
      <c r="FK97" s="193">
        <f t="shared" si="448"/>
        <v>0.1604202835</v>
      </c>
      <c r="FL97" s="193">
        <f t="shared" si="448"/>
        <v>0.226140876</v>
      </c>
      <c r="FM97" s="193">
        <f t="shared" si="448"/>
        <v>0.2624050952</v>
      </c>
      <c r="FN97" s="193">
        <f t="shared" si="448"/>
        <v>0.2708180829</v>
      </c>
      <c r="FO97" s="193">
        <f t="shared" si="448"/>
        <v>0.2716193199</v>
      </c>
      <c r="FP97" s="193">
        <f t="shared" si="448"/>
        <v>0.2680137537</v>
      </c>
      <c r="FQ97" s="193">
        <f t="shared" si="448"/>
        <v>0.2648088059</v>
      </c>
      <c r="FR97" s="193">
        <f t="shared" si="448"/>
        <v>0.2664112798</v>
      </c>
      <c r="FS97" s="193">
        <f t="shared" si="448"/>
        <v>0.2716193199</v>
      </c>
      <c r="FT97" s="193">
        <f t="shared" si="448"/>
        <v>0.2656100429</v>
      </c>
      <c r="FU97" s="193">
        <f t="shared" si="448"/>
        <v>0.2596007659</v>
      </c>
      <c r="FV97" s="193">
        <f t="shared" si="448"/>
        <v>0.2551939628</v>
      </c>
      <c r="FW97" s="193">
        <f t="shared" si="448"/>
        <v>0.2531908704</v>
      </c>
      <c r="FX97" s="193">
        <f t="shared" si="448"/>
        <v>0.2531908704</v>
      </c>
      <c r="FY97" s="193">
        <f t="shared" si="448"/>
        <v>0.2471815935</v>
      </c>
      <c r="FZ97" s="193">
        <f t="shared" si="448"/>
        <v>0.251989015</v>
      </c>
      <c r="GA97" s="193">
        <f t="shared" si="448"/>
        <v>0.2583989105</v>
      </c>
      <c r="GB97" s="193">
        <f t="shared" si="448"/>
        <v>0.264007569</v>
      </c>
      <c r="GC97" s="193">
        <f t="shared" si="448"/>
        <v>0.2338997259</v>
      </c>
      <c r="GD97" s="193">
        <f t="shared" si="448"/>
        <v>0.1756431141</v>
      </c>
      <c r="GE97" s="193">
        <f t="shared" si="448"/>
        <v>0.08784195319</v>
      </c>
      <c r="GF97" s="193">
        <f t="shared" si="448"/>
        <v>0.04310196605</v>
      </c>
      <c r="GG97" s="193">
        <f t="shared" si="448"/>
        <v>0.01177891123</v>
      </c>
      <c r="GH97" s="193">
        <f t="shared" si="448"/>
        <v>0.003788485893</v>
      </c>
      <c r="GI97" s="193">
        <f t="shared" si="448"/>
        <v>0.001970193268</v>
      </c>
      <c r="GJ97" s="193">
        <f t="shared" si="448"/>
        <v>0.0006890355077</v>
      </c>
      <c r="GK97" s="193">
        <f t="shared" si="448"/>
        <v>0.00008196103971</v>
      </c>
      <c r="GL97" s="193">
        <f t="shared" si="448"/>
        <v>0</v>
      </c>
      <c r="GM97" s="193">
        <f t="shared" si="448"/>
        <v>0</v>
      </c>
      <c r="GN97" s="193">
        <f t="shared" si="448"/>
        <v>0</v>
      </c>
      <c r="GO97" s="193">
        <f t="shared" si="448"/>
        <v>0</v>
      </c>
      <c r="GP97" s="193">
        <f t="shared" si="448"/>
        <v>0</v>
      </c>
      <c r="GQ97" s="193">
        <f t="shared" si="448"/>
        <v>0</v>
      </c>
      <c r="GR97" s="193">
        <f t="shared" si="21"/>
        <v>6.197053524</v>
      </c>
      <c r="GS97" s="193">
        <f t="shared" ref="GS97:IN97" si="449">E97-EV97</f>
        <v>0.1794770727</v>
      </c>
      <c r="GT97" s="193">
        <f t="shared" si="449"/>
        <v>0.1606480048</v>
      </c>
      <c r="GU97" s="193">
        <f t="shared" si="449"/>
        <v>0.1486294508</v>
      </c>
      <c r="GV97" s="193">
        <f t="shared" si="449"/>
        <v>0.1362102784</v>
      </c>
      <c r="GW97" s="193">
        <f t="shared" si="449"/>
        <v>0.1342071861</v>
      </c>
      <c r="GX97" s="193">
        <f t="shared" si="449"/>
        <v>0.1306016199</v>
      </c>
      <c r="GY97" s="193">
        <f t="shared" si="449"/>
        <v>0.1249929614</v>
      </c>
      <c r="GZ97" s="193">
        <f t="shared" si="449"/>
        <v>0.1245923429</v>
      </c>
      <c r="HA97" s="193">
        <f t="shared" si="449"/>
        <v>0.1261948168</v>
      </c>
      <c r="HB97" s="193">
        <f t="shared" si="449"/>
        <v>0.125171534</v>
      </c>
      <c r="HC97" s="193">
        <f t="shared" si="449"/>
        <v>0.1265478998</v>
      </c>
      <c r="HD97" s="193">
        <f t="shared" si="449"/>
        <v>0.1283647479</v>
      </c>
      <c r="HE97" s="193">
        <f t="shared" si="449"/>
        <v>0.1336098422</v>
      </c>
      <c r="HF97" s="193">
        <f t="shared" si="449"/>
        <v>0.1158831981</v>
      </c>
      <c r="HG97" s="193">
        <f t="shared" si="449"/>
        <v>0.09212065523</v>
      </c>
      <c r="HH97" s="193">
        <f t="shared" si="449"/>
        <v>0.06152234664</v>
      </c>
      <c r="HI97" s="193">
        <f t="shared" si="449"/>
        <v>0.01903762508</v>
      </c>
      <c r="HJ97" s="193">
        <f t="shared" si="449"/>
        <v>0</v>
      </c>
      <c r="HK97" s="193">
        <f t="shared" si="449"/>
        <v>0</v>
      </c>
      <c r="HL97" s="193">
        <f t="shared" si="449"/>
        <v>0</v>
      </c>
      <c r="HM97" s="193">
        <f t="shared" si="449"/>
        <v>0</v>
      </c>
      <c r="HN97" s="193">
        <f t="shared" si="449"/>
        <v>0</v>
      </c>
      <c r="HO97" s="193">
        <f t="shared" si="449"/>
        <v>0</v>
      </c>
      <c r="HP97" s="193">
        <f t="shared" si="449"/>
        <v>0</v>
      </c>
      <c r="HQ97" s="193">
        <f t="shared" si="449"/>
        <v>0</v>
      </c>
      <c r="HR97" s="193">
        <f t="shared" si="449"/>
        <v>0</v>
      </c>
      <c r="HS97" s="193">
        <f t="shared" si="449"/>
        <v>0</v>
      </c>
      <c r="HT97" s="193">
        <f t="shared" si="449"/>
        <v>0</v>
      </c>
      <c r="HU97" s="193">
        <f t="shared" si="449"/>
        <v>0</v>
      </c>
      <c r="HV97" s="193">
        <f t="shared" si="449"/>
        <v>0</v>
      </c>
      <c r="HW97" s="193">
        <f t="shared" si="449"/>
        <v>0</v>
      </c>
      <c r="HX97" s="193">
        <f t="shared" si="449"/>
        <v>0</v>
      </c>
      <c r="HY97" s="193">
        <f t="shared" si="449"/>
        <v>0</v>
      </c>
      <c r="HZ97" s="193">
        <f t="shared" si="449"/>
        <v>0.05214185877</v>
      </c>
      <c r="IA97" s="193">
        <f t="shared" si="449"/>
        <v>0.140044237</v>
      </c>
      <c r="IB97" s="193">
        <f t="shared" si="449"/>
        <v>0.2398639519</v>
      </c>
      <c r="IC97" s="193">
        <f t="shared" si="449"/>
        <v>0.2866070314</v>
      </c>
      <c r="ID97" s="193">
        <f t="shared" si="449"/>
        <v>0.3191319416</v>
      </c>
      <c r="IE97" s="193">
        <f t="shared" si="449"/>
        <v>0.3395415394</v>
      </c>
      <c r="IF97" s="193">
        <f t="shared" si="449"/>
        <v>0.3649963215</v>
      </c>
      <c r="IG97" s="193">
        <f t="shared" si="449"/>
        <v>0.3630725315</v>
      </c>
      <c r="IH97" s="193">
        <f t="shared" si="449"/>
        <v>0.3416455904</v>
      </c>
      <c r="II97" s="193">
        <f t="shared" si="449"/>
        <v>0.3313114713</v>
      </c>
      <c r="IJ97" s="193">
        <f t="shared" si="449"/>
        <v>0.3257028128</v>
      </c>
      <c r="IK97" s="193">
        <f t="shared" si="449"/>
        <v>0.3040694156</v>
      </c>
      <c r="IL97" s="193">
        <f t="shared" si="449"/>
        <v>0.2780292153</v>
      </c>
      <c r="IM97" s="193">
        <f t="shared" si="449"/>
        <v>0.240771698</v>
      </c>
      <c r="IN97" s="193">
        <f t="shared" si="449"/>
        <v>0.2023123253</v>
      </c>
      <c r="IO97" s="193">
        <f t="shared" si="23"/>
        <v>2.865006882</v>
      </c>
      <c r="IP97" s="193">
        <f t="shared" si="29"/>
        <v>0</v>
      </c>
      <c r="IQ97" s="193">
        <f t="shared" ref="IQ97:KK97" si="450">MAX((MIN(CZ97+IP97,$IO$7))-GT97,0)</f>
        <v>0</v>
      </c>
      <c r="IR97" s="193">
        <f t="shared" si="450"/>
        <v>0</v>
      </c>
      <c r="IS97" s="193">
        <f t="shared" si="450"/>
        <v>0</v>
      </c>
      <c r="IT97" s="193">
        <f t="shared" si="450"/>
        <v>0</v>
      </c>
      <c r="IU97" s="193">
        <f t="shared" si="450"/>
        <v>0</v>
      </c>
      <c r="IV97" s="193">
        <f t="shared" si="450"/>
        <v>0</v>
      </c>
      <c r="IW97" s="193">
        <f t="shared" si="450"/>
        <v>0</v>
      </c>
      <c r="IX97" s="193">
        <f t="shared" si="450"/>
        <v>0</v>
      </c>
      <c r="IY97" s="193">
        <f t="shared" si="450"/>
        <v>0</v>
      </c>
      <c r="IZ97" s="193">
        <f t="shared" si="450"/>
        <v>0</v>
      </c>
      <c r="JA97" s="193">
        <f t="shared" si="450"/>
        <v>0</v>
      </c>
      <c r="JB97" s="193">
        <f t="shared" si="450"/>
        <v>0</v>
      </c>
      <c r="JC97" s="193">
        <f t="shared" si="450"/>
        <v>0</v>
      </c>
      <c r="JD97" s="193">
        <f t="shared" si="450"/>
        <v>0</v>
      </c>
      <c r="JE97" s="193">
        <f t="shared" si="450"/>
        <v>0</v>
      </c>
      <c r="JF97" s="193">
        <f t="shared" si="450"/>
        <v>0</v>
      </c>
      <c r="JG97" s="193">
        <f t="shared" si="450"/>
        <v>0.03610604581</v>
      </c>
      <c r="JH97" s="193">
        <f t="shared" si="450"/>
        <v>0.1381558158</v>
      </c>
      <c r="JI97" s="193">
        <f t="shared" si="450"/>
        <v>0.239839105</v>
      </c>
      <c r="JJ97" s="193">
        <f t="shared" si="450"/>
        <v>0.3734130928</v>
      </c>
      <c r="JK97" s="193">
        <f t="shared" si="450"/>
        <v>0.5666771085</v>
      </c>
      <c r="JL97" s="193">
        <f t="shared" si="450"/>
        <v>0.851658468</v>
      </c>
      <c r="JM97" s="193">
        <f t="shared" si="450"/>
        <v>1.06458857</v>
      </c>
      <c r="JN97" s="193">
        <f t="shared" si="450"/>
        <v>1.326754096</v>
      </c>
      <c r="JO97" s="193">
        <f t="shared" si="450"/>
        <v>1.597381516</v>
      </c>
      <c r="JP97" s="193">
        <f t="shared" si="450"/>
        <v>1.90473799</v>
      </c>
      <c r="JQ97" s="193">
        <f t="shared" si="450"/>
        <v>2.193960427</v>
      </c>
      <c r="JR97" s="193">
        <f t="shared" si="450"/>
        <v>2.379481917</v>
      </c>
      <c r="JS97" s="193">
        <f t="shared" si="450"/>
        <v>2.568376037</v>
      </c>
      <c r="JT97" s="193">
        <f t="shared" si="450"/>
        <v>2.708230976</v>
      </c>
      <c r="JU97" s="193">
        <f t="shared" si="450"/>
        <v>2.828554852</v>
      </c>
      <c r="JV97" s="193">
        <f t="shared" si="450"/>
        <v>2.865006882</v>
      </c>
      <c r="JW97" s="193">
        <f t="shared" si="450"/>
        <v>2.812865023</v>
      </c>
      <c r="JX97" s="193">
        <f t="shared" si="450"/>
        <v>2.672820786</v>
      </c>
      <c r="JY97" s="193">
        <f t="shared" si="450"/>
        <v>2.432956834</v>
      </c>
      <c r="JZ97" s="193">
        <f t="shared" si="450"/>
        <v>2.146349803</v>
      </c>
      <c r="KA97" s="193">
        <f t="shared" si="450"/>
        <v>1.827217861</v>
      </c>
      <c r="KB97" s="193">
        <f t="shared" si="450"/>
        <v>1.487676322</v>
      </c>
      <c r="KC97" s="193">
        <f t="shared" si="450"/>
        <v>1.122680001</v>
      </c>
      <c r="KD97" s="193">
        <f t="shared" si="450"/>
        <v>0.7596074691</v>
      </c>
      <c r="KE97" s="193">
        <f t="shared" si="450"/>
        <v>0.4179618788</v>
      </c>
      <c r="KF97" s="193">
        <f t="shared" si="450"/>
        <v>0.08665040748</v>
      </c>
      <c r="KG97" s="193">
        <f t="shared" si="450"/>
        <v>0</v>
      </c>
      <c r="KH97" s="193">
        <f t="shared" si="450"/>
        <v>0</v>
      </c>
      <c r="KI97" s="193">
        <f t="shared" si="450"/>
        <v>0</v>
      </c>
      <c r="KJ97" s="193">
        <f t="shared" si="450"/>
        <v>0</v>
      </c>
      <c r="KK97" s="193">
        <f t="shared" si="450"/>
        <v>0</v>
      </c>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row>
    <row r="98" ht="14.25" customHeight="1">
      <c r="A98" s="1">
        <v>3.0</v>
      </c>
      <c r="B98" s="1">
        <f t="shared" ref="B98:C98" si="451">B97+1</f>
        <v>88</v>
      </c>
      <c r="C98" s="267">
        <f t="shared" si="451"/>
        <v>43553</v>
      </c>
      <c r="D98" s="193">
        <f t="shared" si="15"/>
        <v>11.10033645</v>
      </c>
      <c r="E98" s="193">
        <f>(SUMIFS(Profile!$F$2:$F$17521,Profile!$B$2:$B$17521,$B98,Profile!$C$2:$C$17521,E$8))*$C$6</f>
        <v>0.1774739804</v>
      </c>
      <c r="F98" s="193">
        <f>(SUMIFS(Profile!$F$2:$F$17521,Profile!$B$2:$B$17521,$B98,Profile!$C$2:$C$17521,F$8))*$C$6</f>
        <v>0.1594461494</v>
      </c>
      <c r="G98" s="193">
        <f>(SUMIFS(Profile!$F$2:$F$17521,Profile!$B$2:$B$17521,$B98,Profile!$C$2:$C$17521,G$8))*$C$6</f>
        <v>0.1482288324</v>
      </c>
      <c r="H98" s="193">
        <f>(SUMIFS(Profile!$F$2:$F$17521,Profile!$B$2:$B$17521,$B98,Profile!$C$2:$C$17521,H$8))*$C$6</f>
        <v>0.1362102784</v>
      </c>
      <c r="I98" s="193">
        <f>(SUMIFS(Profile!$F$2:$F$17521,Profile!$B$2:$B$17521,$B98,Profile!$C$2:$C$17521,I$8))*$C$6</f>
        <v>0.1338065676</v>
      </c>
      <c r="J98" s="193">
        <f>(SUMIFS(Profile!$F$2:$F$17521,Profile!$B$2:$B$17521,$B98,Profile!$C$2:$C$17521,J$8))*$C$6</f>
        <v>0.1306016199</v>
      </c>
      <c r="K98" s="193">
        <f>(SUMIFS(Profile!$F$2:$F$17521,Profile!$B$2:$B$17521,$B98,Profile!$C$2:$C$17521,K$8))*$C$6</f>
        <v>0.1269960537</v>
      </c>
      <c r="L98" s="193">
        <f>(SUMIFS(Profile!$F$2:$F$17521,Profile!$B$2:$B$17521,$B98,Profile!$C$2:$C$17521,L$8))*$C$6</f>
        <v>0.1253935798</v>
      </c>
      <c r="M98" s="193">
        <f>(SUMIFS(Profile!$F$2:$F$17521,Profile!$B$2:$B$17521,$B98,Profile!$C$2:$C$17521,M$8))*$C$6</f>
        <v>0.1261948168</v>
      </c>
      <c r="N98" s="193">
        <f>(SUMIFS(Profile!$F$2:$F$17521,Profile!$B$2:$B$17521,$B98,Profile!$C$2:$C$17521,N$8))*$C$6</f>
        <v>0.1269960537</v>
      </c>
      <c r="O98" s="193">
        <f>(SUMIFS(Profile!$F$2:$F$17521,Profile!$B$2:$B$17521,$B98,Profile!$C$2:$C$17521,O$8))*$C$6</f>
        <v>0.1285985275</v>
      </c>
      <c r="P98" s="193">
        <f>(SUMIFS(Profile!$F$2:$F$17521,Profile!$B$2:$B$17521,$B98,Profile!$C$2:$C$17521,P$8))*$C$6</f>
        <v>0.1346078045</v>
      </c>
      <c r="Q98" s="193">
        <f>(SUMIFS(Profile!$F$2:$F$17521,Profile!$B$2:$B$17521,$B98,Profile!$C$2:$C$17521,Q$8))*$C$6</f>
        <v>0.1518343986</v>
      </c>
      <c r="R98" s="193">
        <f>(SUMIFS(Profile!$F$2:$F$17521,Profile!$B$2:$B$17521,$B98,Profile!$C$2:$C$17521,R$8))*$C$6</f>
        <v>0.1654554264</v>
      </c>
      <c r="S98" s="193">
        <f>(SUMIFS(Profile!$F$2:$F$17521,Profile!$B$2:$B$17521,$B98,Profile!$C$2:$C$17521,S$8))*$C$6</f>
        <v>0.187489442</v>
      </c>
      <c r="T98" s="193">
        <f>(SUMIFS(Profile!$F$2:$F$17521,Profile!$B$2:$B$17521,$B98,Profile!$C$2:$C$17521,T$8))*$C$6</f>
        <v>0.2163339716</v>
      </c>
      <c r="U98" s="193">
        <f>(SUMIFS(Profile!$F$2:$F$17521,Profile!$B$2:$B$17521,$B98,Profile!$C$2:$C$17521,U$8))*$C$6</f>
        <v>0.2411723165</v>
      </c>
      <c r="V98" s="193">
        <f>(SUMIFS(Profile!$F$2:$F$17521,Profile!$B$2:$B$17521,$B98,Profile!$C$2:$C$17521,V$8))*$C$6</f>
        <v>0.257998292</v>
      </c>
      <c r="W98" s="193">
        <f>(SUMIFS(Profile!$F$2:$F$17521,Profile!$B$2:$B$17521,$B98,Profile!$C$2:$C$17521,W$8))*$C$6</f>
        <v>0.2511877781</v>
      </c>
      <c r="X98" s="193">
        <f>(SUMIFS(Profile!$F$2:$F$17521,Profile!$B$2:$B$17521,$B98,Profile!$C$2:$C$17521,X$8))*$C$6</f>
        <v>0.2471815935</v>
      </c>
      <c r="Y98" s="193">
        <f>(SUMIFS(Profile!$F$2:$F$17521,Profile!$B$2:$B$17521,$B98,Profile!$C$2:$C$17521,Y$8))*$C$6</f>
        <v>0.2439766457</v>
      </c>
      <c r="Z98" s="193">
        <f>(SUMIFS(Profile!$F$2:$F$17521,Profile!$B$2:$B$17521,$B98,Profile!$C$2:$C$17521,Z$8))*$C$6</f>
        <v>0.246780975</v>
      </c>
      <c r="AA98" s="193">
        <f>(SUMIFS(Profile!$F$2:$F$17521,Profile!$B$2:$B$17521,$B98,Profile!$C$2:$C$17521,AA$8))*$C$6</f>
        <v>0.2479828304</v>
      </c>
      <c r="AB98" s="193">
        <f>(SUMIFS(Profile!$F$2:$F$17521,Profile!$B$2:$B$17521,$B98,Profile!$C$2:$C$17521,AB$8))*$C$6</f>
        <v>0.2471815935</v>
      </c>
      <c r="AC98" s="193">
        <f>(SUMIFS(Profile!$F$2:$F$17521,Profile!$B$2:$B$17521,$B98,Profile!$C$2:$C$17521,AC$8))*$C$6</f>
        <v>0.2415729349</v>
      </c>
      <c r="AD98" s="193">
        <f>(SUMIFS(Profile!$F$2:$F$17521,Profile!$B$2:$B$17521,$B98,Profile!$C$2:$C$17521,AD$8))*$C$6</f>
        <v>0.2375667503</v>
      </c>
      <c r="AE98" s="193">
        <f>(SUMIFS(Profile!$F$2:$F$17521,Profile!$B$2:$B$17521,$B98,Profile!$C$2:$C$17521,AE$8))*$C$6</f>
        <v>0.2355636579</v>
      </c>
      <c r="AF98" s="193">
        <f>(SUMIFS(Profile!$F$2:$F$17521,Profile!$B$2:$B$17521,$B98,Profile!$C$2:$C$17521,AF$8))*$C$6</f>
        <v>0.2363648949</v>
      </c>
      <c r="AG98" s="193">
        <f>(SUMIFS(Profile!$F$2:$F$17521,Profile!$B$2:$B$17521,$B98,Profile!$C$2:$C$17521,AG$8))*$C$6</f>
        <v>0.2271506702</v>
      </c>
      <c r="AH98" s="193">
        <f>(SUMIFS(Profile!$F$2:$F$17521,Profile!$B$2:$B$17521,$B98,Profile!$C$2:$C$17521,AH$8))*$C$6</f>
        <v>0.229554381</v>
      </c>
      <c r="AI98" s="193">
        <f>(SUMIFS(Profile!$F$2:$F$17521,Profile!$B$2:$B$17521,$B98,Profile!$C$2:$C$17521,AI$8))*$C$6</f>
        <v>0.2363648949</v>
      </c>
      <c r="AJ98" s="193">
        <f>(SUMIFS(Profile!$F$2:$F$17521,Profile!$B$2:$B$17521,$B98,Profile!$C$2:$C$17521,AJ$8))*$C$6</f>
        <v>0.2395698426</v>
      </c>
      <c r="AK98" s="193">
        <f>(SUMIFS(Profile!$F$2:$F$17521,Profile!$B$2:$B$17521,$B98,Profile!$C$2:$C$17521,AK$8))*$C$6</f>
        <v>0.2483834488</v>
      </c>
      <c r="AL98" s="193">
        <f>(SUMIFS(Profile!$F$2:$F$17521,Profile!$B$2:$B$17521,$B98,Profile!$C$2:$C$17521,AL$8))*$C$6</f>
        <v>0.2680137537</v>
      </c>
      <c r="AM98" s="193">
        <f>(SUMIFS(Profile!$F$2:$F$17521,Profile!$B$2:$B$17521,$B98,Profile!$C$2:$C$17521,AM$8))*$C$6</f>
        <v>0.3016657048</v>
      </c>
      <c r="AN98" s="193">
        <f>(SUMIFS(Profile!$F$2:$F$17521,Profile!$B$2:$B$17521,$B98,Profile!$C$2:$C$17521,AN$8))*$C$6</f>
        <v>0.3253021943</v>
      </c>
      <c r="AO98" s="193">
        <f>(SUMIFS(Profile!$F$2:$F$17521,Profile!$B$2:$B$17521,$B98,Profile!$C$2:$C$17521,AO$8))*$C$6</f>
        <v>0.3245009574</v>
      </c>
      <c r="AP98" s="193">
        <f>(SUMIFS(Profile!$F$2:$F$17521,Profile!$B$2:$B$17521,$B98,Profile!$C$2:$C$17521,AP$8))*$C$6</f>
        <v>0.3245009574</v>
      </c>
      <c r="AQ98" s="193">
        <f>(SUMIFS(Profile!$F$2:$F$17521,Profile!$B$2:$B$17521,$B98,Profile!$C$2:$C$17521,AQ$8))*$C$6</f>
        <v>0.334516419</v>
      </c>
      <c r="AR98" s="193">
        <f>(SUMIFS(Profile!$F$2:$F$17521,Profile!$B$2:$B$17521,$B98,Profile!$C$2:$C$17521,AR$8))*$C$6</f>
        <v>0.3613578562</v>
      </c>
      <c r="AS98" s="193">
        <f>(SUMIFS(Profile!$F$2:$F$17521,Profile!$B$2:$B$17521,$B98,Profile!$C$2:$C$17521,AS$8))*$C$6</f>
        <v>0.3633609486</v>
      </c>
      <c r="AT98" s="193">
        <f>(SUMIFS(Profile!$F$2:$F$17521,Profile!$B$2:$B$17521,$B98,Profile!$C$2:$C$17521,AT$8))*$C$6</f>
        <v>0.3425287883</v>
      </c>
      <c r="AU98" s="193">
        <f>(SUMIFS(Profile!$F$2:$F$17521,Profile!$B$2:$B$17521,$B98,Profile!$C$2:$C$17521,AU$8))*$C$6</f>
        <v>0.3220972466</v>
      </c>
      <c r="AV98" s="193">
        <f>(SUMIFS(Profile!$F$2:$F$17521,Profile!$B$2:$B$17521,$B98,Profile!$C$2:$C$17521,AV$8))*$C$6</f>
        <v>0.3212960096</v>
      </c>
      <c r="AW98" s="193">
        <f>(SUMIFS(Profile!$F$2:$F$17521,Profile!$B$2:$B$17521,$B98,Profile!$C$2:$C$17521,AW$8))*$C$6</f>
        <v>0.3016657048</v>
      </c>
      <c r="AX98" s="193">
        <f>(SUMIFS(Profile!$F$2:$F$17521,Profile!$B$2:$B$17521,$B98,Profile!$C$2:$C$17521,AX$8))*$C$6</f>
        <v>0.2736224122</v>
      </c>
      <c r="AY98" s="193">
        <f>(SUMIFS(Profile!$F$2:$F$17521,Profile!$B$2:$B$17521,$B98,Profile!$C$2:$C$17521,AY$8))*$C$6</f>
        <v>0.2415729349</v>
      </c>
      <c r="AZ98" s="193">
        <f>(SUMIFS(Profile!$F$2:$F$17521,Profile!$B$2:$B$17521,$B98,Profile!$C$2:$C$17521,AZ$8))*$C$6</f>
        <v>0.2031135622</v>
      </c>
      <c r="BA98" s="193">
        <f t="shared" si="16"/>
        <v>8.981296434</v>
      </c>
      <c r="BB98" s="193">
        <f>(SUMIFS(Profile!$E$2:$E$17521,Profile!$B$2:$B$17521,$B98,Profile!$C$2:$C$17521,BB$8))*$C$9</f>
        <v>0</v>
      </c>
      <c r="BC98" s="193">
        <f>(SUMIFS(Profile!$E$2:$E$17521,Profile!$B$2:$B$17521,$B98,Profile!$C$2:$C$17521,BC$8))*$C$9</f>
        <v>0</v>
      </c>
      <c r="BD98" s="193">
        <f>(SUMIFS(Profile!$E$2:$E$17521,Profile!$B$2:$B$17521,$B98,Profile!$C$2:$C$17521,BD$8))*$C$9</f>
        <v>0</v>
      </c>
      <c r="BE98" s="193">
        <f>(SUMIFS(Profile!$E$2:$E$17521,Profile!$B$2:$B$17521,$B98,Profile!$C$2:$C$17521,BE$8))*$C$9</f>
        <v>0</v>
      </c>
      <c r="BF98" s="193">
        <f>(SUMIFS(Profile!$E$2:$E$17521,Profile!$B$2:$B$17521,$B98,Profile!$C$2:$C$17521,BF$8))*$C$9</f>
        <v>0</v>
      </c>
      <c r="BG98" s="193">
        <f>(SUMIFS(Profile!$E$2:$E$17521,Profile!$B$2:$B$17521,$B98,Profile!$C$2:$C$17521,BG$8))*$C$9</f>
        <v>0</v>
      </c>
      <c r="BH98" s="193">
        <f>(SUMIFS(Profile!$E$2:$E$17521,Profile!$B$2:$B$17521,$B98,Profile!$C$2:$C$17521,BH$8))*$C$9</f>
        <v>0</v>
      </c>
      <c r="BI98" s="193">
        <f>(SUMIFS(Profile!$E$2:$E$17521,Profile!$B$2:$B$17521,$B98,Profile!$C$2:$C$17521,BI$8))*$C$9</f>
        <v>0</v>
      </c>
      <c r="BJ98" s="193">
        <f>(SUMIFS(Profile!$E$2:$E$17521,Profile!$B$2:$B$17521,$B98,Profile!$C$2:$C$17521,BJ$8))*$C$9</f>
        <v>0</v>
      </c>
      <c r="BK98" s="193">
        <f>(SUMIFS(Profile!$E$2:$E$17521,Profile!$B$2:$B$17521,$B98,Profile!$C$2:$C$17521,BK$8))*$C$9</f>
        <v>0.0001720573103</v>
      </c>
      <c r="BL98" s="193">
        <f>(SUMIFS(Profile!$E$2:$E$17521,Profile!$B$2:$B$17521,$B98,Profile!$C$2:$C$17521,BL$8))*$C$9</f>
        <v>0.00129325176</v>
      </c>
      <c r="BM98" s="193">
        <f>(SUMIFS(Profile!$E$2:$E$17521,Profile!$B$2:$B$17521,$B98,Profile!$C$2:$C$17521,BM$8))*$C$9</f>
        <v>0.004495420521</v>
      </c>
      <c r="BN98" s="193">
        <f>(SUMIFS(Profile!$E$2:$E$17521,Profile!$B$2:$B$17521,$B98,Profile!$C$2:$C$17521,BN$8))*$C$9</f>
        <v>0.01929244096</v>
      </c>
      <c r="BO98" s="193">
        <f>(SUMIFS(Profile!$E$2:$E$17521,Profile!$B$2:$B$17521,$B98,Profile!$C$2:$C$17521,BO$8))*$C$9</f>
        <v>0.04638858589</v>
      </c>
      <c r="BP98" s="193">
        <f>(SUMIFS(Profile!$E$2:$E$17521,Profile!$B$2:$B$17521,$B98,Profile!$C$2:$C$17521,BP$8))*$C$9</f>
        <v>0.07549835019</v>
      </c>
      <c r="BQ98" s="193">
        <f>(SUMIFS(Profile!$E$2:$E$17521,Profile!$B$2:$B$17521,$B98,Profile!$C$2:$C$17521,BQ$8))*$C$9</f>
        <v>0.1110454974</v>
      </c>
      <c r="BR98" s="193">
        <f>(SUMIFS(Profile!$E$2:$E$17521,Profile!$B$2:$B$17521,$B98,Profile!$C$2:$C$17521,BR$8))*$C$9</f>
        <v>0.1732021633</v>
      </c>
      <c r="BS98" s="193">
        <f>(SUMIFS(Profile!$E$2:$E$17521,Profile!$B$2:$B$17521,$B98,Profile!$C$2:$C$17521,BS$8))*$C$9</f>
        <v>0.2451579059</v>
      </c>
      <c r="BT98" s="193">
        <f>(SUMIFS(Profile!$E$2:$E$17521,Profile!$B$2:$B$17521,$B98,Profile!$C$2:$C$17521,BT$8))*$C$9</f>
        <v>0.3341326252</v>
      </c>
      <c r="BU98" s="193">
        <f>(SUMIFS(Profile!$E$2:$E$17521,Profile!$B$2:$B$17521,$B98,Profile!$C$2:$C$17521,BU$8))*$C$9</f>
        <v>0.4424249478</v>
      </c>
      <c r="BV98" s="193">
        <f>(SUMIFS(Profile!$E$2:$E$17521,Profile!$B$2:$B$17521,$B98,Profile!$C$2:$C$17521,BV$8))*$C$9</f>
        <v>0.4971052579</v>
      </c>
      <c r="BW98" s="193">
        <f>(SUMIFS(Profile!$E$2:$E$17521,Profile!$B$2:$B$17521,$B98,Profile!$C$2:$C$17521,BW$8))*$C$9</f>
        <v>0.6002290514</v>
      </c>
      <c r="BX98" s="193">
        <f>(SUMIFS(Profile!$E$2:$E$17521,Profile!$B$2:$B$17521,$B98,Profile!$C$2:$C$17521,BX$8))*$C$9</f>
        <v>0.6361817643</v>
      </c>
      <c r="BY98" s="193">
        <f>(SUMIFS(Profile!$E$2:$E$17521,Profile!$B$2:$B$17521,$B98,Profile!$C$2:$C$17521,BY$8))*$C$9</f>
        <v>0.6645700132</v>
      </c>
      <c r="BZ98" s="193">
        <f>(SUMIFS(Profile!$E$2:$E$17521,Profile!$B$2:$B$17521,$B98,Profile!$C$2:$C$17521,BZ$8))*$C$9</f>
        <v>0.6398020173</v>
      </c>
      <c r="CA98" s="193">
        <f>(SUMIFS(Profile!$E$2:$E$17521,Profile!$B$2:$B$17521,$B98,Profile!$C$2:$C$17521,CA$8))*$C$9</f>
        <v>0.6532410716</v>
      </c>
      <c r="CB98" s="193">
        <f>(SUMIFS(Profile!$E$2:$E$17521,Profile!$B$2:$B$17521,$B98,Profile!$C$2:$C$17521,CB$8))*$C$9</f>
        <v>0.7822700837</v>
      </c>
      <c r="CC98" s="193">
        <f>(SUMIFS(Profile!$E$2:$E$17521,Profile!$B$2:$B$17521,$B98,Profile!$C$2:$C$17521,CC$8))*$C$9</f>
        <v>0.5994889457</v>
      </c>
      <c r="CD98" s="193">
        <f>(SUMIFS(Profile!$E$2:$E$17521,Profile!$B$2:$B$17521,$B98,Profile!$C$2:$C$17521,CD$8))*$C$9</f>
        <v>0.5307353334</v>
      </c>
      <c r="CE98" s="193">
        <f>(SUMIFS(Profile!$E$2:$E$17521,Profile!$B$2:$B$17521,$B98,Profile!$C$2:$C$17521,CE$8))*$C$9</f>
        <v>0.5055177988</v>
      </c>
      <c r="CF98" s="193">
        <f>(SUMIFS(Profile!$E$2:$E$17521,Profile!$B$2:$B$17521,$B98,Profile!$C$2:$C$17521,CF$8))*$C$9</f>
        <v>0.3900992404</v>
      </c>
      <c r="CG98" s="193">
        <f>(SUMIFS(Profile!$E$2:$E$17521,Profile!$B$2:$B$17521,$B98,Profile!$C$2:$C$17521,CG$8))*$C$9</f>
        <v>0.3323429044</v>
      </c>
      <c r="CH98" s="193">
        <f>(SUMIFS(Profile!$E$2:$E$17521,Profile!$B$2:$B$17521,$B98,Profile!$C$2:$C$17521,CH$8))*$C$9</f>
        <v>0.269658314</v>
      </c>
      <c r="CI98" s="193">
        <f>(SUMIFS(Profile!$E$2:$E$17521,Profile!$B$2:$B$17521,$B98,Profile!$C$2:$C$17521,CI$8))*$C$9</f>
        <v>0.1906707972</v>
      </c>
      <c r="CJ98" s="193">
        <f>(SUMIFS(Profile!$E$2:$E$17521,Profile!$B$2:$B$17521,$B98,Profile!$C$2:$C$17521,CJ$8))*$C$9</f>
        <v>0.1261915277</v>
      </c>
      <c r="CK98" s="193">
        <f>(SUMIFS(Profile!$E$2:$E$17521,Profile!$B$2:$B$17521,$B98,Profile!$C$2:$C$17521,CK$8))*$C$9</f>
        <v>0.07013021891</v>
      </c>
      <c r="CL98" s="193">
        <f>(SUMIFS(Profile!$E$2:$E$17521,Profile!$B$2:$B$17521,$B98,Profile!$C$2:$C$17521,CL$8))*$C$9</f>
        <v>0.03029468535</v>
      </c>
      <c r="CM98" s="193">
        <f>(SUMIFS(Profile!$E$2:$E$17521,Profile!$B$2:$B$17521,$B98,Profile!$C$2:$C$17521,CM$8))*$C$9</f>
        <v>0.007382016501</v>
      </c>
      <c r="CN98" s="193">
        <f>(SUMIFS(Profile!$E$2:$E$17521,Profile!$B$2:$B$17521,$B98,Profile!$C$2:$C$17521,CN$8))*$C$9</f>
        <v>0.001772335424</v>
      </c>
      <c r="CO98" s="193">
        <f>(SUMIFS(Profile!$E$2:$E$17521,Profile!$B$2:$B$17521,$B98,Profile!$C$2:$C$17521,CO$8))*$C$9</f>
        <v>0.0003791065946</v>
      </c>
      <c r="CP98" s="193">
        <f>(SUMIFS(Profile!$E$2:$E$17521,Profile!$B$2:$B$17521,$B98,Profile!$C$2:$C$17521,CP$8))*$C$9</f>
        <v>0.0001104585356</v>
      </c>
      <c r="CQ98" s="193">
        <f>(SUMIFS(Profile!$E$2:$E$17521,Profile!$B$2:$B$17521,$B98,Profile!$C$2:$C$17521,CQ$8))*$C$9</f>
        <v>0.00002024535642</v>
      </c>
      <c r="CR98" s="193">
        <f>(SUMIFS(Profile!$E$2:$E$17521,Profile!$B$2:$B$17521,$B98,Profile!$C$2:$C$17521,CR$8))*$C$9</f>
        <v>0</v>
      </c>
      <c r="CS98" s="193">
        <f>(SUMIFS(Profile!$E$2:$E$17521,Profile!$B$2:$B$17521,$B98,Profile!$C$2:$C$17521,CS$8))*$C$9</f>
        <v>0</v>
      </c>
      <c r="CT98" s="193">
        <f>(SUMIFS(Profile!$E$2:$E$17521,Profile!$B$2:$B$17521,$B98,Profile!$C$2:$C$17521,CT$8))*$C$9</f>
        <v>0</v>
      </c>
      <c r="CU98" s="193">
        <f>(SUMIFS(Profile!$E$2:$E$17521,Profile!$B$2:$B$17521,$B98,Profile!$C$2:$C$17521,CU$8))*$C$9</f>
        <v>0</v>
      </c>
      <c r="CV98" s="193">
        <f>(SUMIFS(Profile!$E$2:$E$17521,Profile!$B$2:$B$17521,$B98,Profile!$C$2:$C$17521,CV$8))*$C$9</f>
        <v>0</v>
      </c>
      <c r="CW98" s="193">
        <f>(SUMIFS(Profile!$E$2:$E$17521,Profile!$B$2:$B$17521,$B98,Profile!$C$2:$C$17521,CW$8))*$C$9</f>
        <v>0</v>
      </c>
      <c r="CX98" s="193">
        <f t="shared" si="17"/>
        <v>4.261416477</v>
      </c>
      <c r="CY98" s="193">
        <f t="shared" ref="CY98:ET98" si="452">MAX(BB98-E98,0)</f>
        <v>0</v>
      </c>
      <c r="CZ98" s="193">
        <f t="shared" si="452"/>
        <v>0</v>
      </c>
      <c r="DA98" s="193">
        <f t="shared" si="452"/>
        <v>0</v>
      </c>
      <c r="DB98" s="193">
        <f t="shared" si="452"/>
        <v>0</v>
      </c>
      <c r="DC98" s="193">
        <f t="shared" si="452"/>
        <v>0</v>
      </c>
      <c r="DD98" s="193">
        <f t="shared" si="452"/>
        <v>0</v>
      </c>
      <c r="DE98" s="193">
        <f t="shared" si="452"/>
        <v>0</v>
      </c>
      <c r="DF98" s="193">
        <f t="shared" si="452"/>
        <v>0</v>
      </c>
      <c r="DG98" s="193">
        <f t="shared" si="452"/>
        <v>0</v>
      </c>
      <c r="DH98" s="193">
        <f t="shared" si="452"/>
        <v>0</v>
      </c>
      <c r="DI98" s="193">
        <f t="shared" si="452"/>
        <v>0</v>
      </c>
      <c r="DJ98" s="193">
        <f t="shared" si="452"/>
        <v>0</v>
      </c>
      <c r="DK98" s="193">
        <f t="shared" si="452"/>
        <v>0</v>
      </c>
      <c r="DL98" s="193">
        <f t="shared" si="452"/>
        <v>0</v>
      </c>
      <c r="DM98" s="193">
        <f t="shared" si="452"/>
        <v>0</v>
      </c>
      <c r="DN98" s="193">
        <f t="shared" si="452"/>
        <v>0</v>
      </c>
      <c r="DO98" s="193">
        <f t="shared" si="452"/>
        <v>0</v>
      </c>
      <c r="DP98" s="193">
        <f t="shared" si="452"/>
        <v>0</v>
      </c>
      <c r="DQ98" s="193">
        <f t="shared" si="452"/>
        <v>0.08294484711</v>
      </c>
      <c r="DR98" s="193">
        <f t="shared" si="452"/>
        <v>0.1952433543</v>
      </c>
      <c r="DS98" s="193">
        <f t="shared" si="452"/>
        <v>0.2531286122</v>
      </c>
      <c r="DT98" s="193">
        <f t="shared" si="452"/>
        <v>0.3534480764</v>
      </c>
      <c r="DU98" s="193">
        <f t="shared" si="452"/>
        <v>0.3881989339</v>
      </c>
      <c r="DV98" s="193">
        <f t="shared" si="452"/>
        <v>0.4173884198</v>
      </c>
      <c r="DW98" s="193">
        <f t="shared" si="452"/>
        <v>0.3982290823</v>
      </c>
      <c r="DX98" s="193">
        <f t="shared" si="452"/>
        <v>0.4156743213</v>
      </c>
      <c r="DY98" s="193">
        <f t="shared" si="452"/>
        <v>0.5467064258</v>
      </c>
      <c r="DZ98" s="193">
        <f t="shared" si="452"/>
        <v>0.3631240508</v>
      </c>
      <c r="EA98" s="193">
        <f t="shared" si="452"/>
        <v>0.3035846632</v>
      </c>
      <c r="EB98" s="193">
        <f t="shared" si="452"/>
        <v>0.2759634178</v>
      </c>
      <c r="EC98" s="193">
        <f t="shared" si="452"/>
        <v>0.1537343455</v>
      </c>
      <c r="ED98" s="193">
        <f t="shared" si="452"/>
        <v>0.09277306181</v>
      </c>
      <c r="EE98" s="193">
        <f t="shared" si="452"/>
        <v>0.02127486517</v>
      </c>
      <c r="EF98" s="193">
        <f t="shared" si="452"/>
        <v>0</v>
      </c>
      <c r="EG98" s="193">
        <f t="shared" si="452"/>
        <v>0</v>
      </c>
      <c r="EH98" s="193">
        <f t="shared" si="452"/>
        <v>0</v>
      </c>
      <c r="EI98" s="193">
        <f t="shared" si="452"/>
        <v>0</v>
      </c>
      <c r="EJ98" s="193">
        <f t="shared" si="452"/>
        <v>0</v>
      </c>
      <c r="EK98" s="193">
        <f t="shared" si="452"/>
        <v>0</v>
      </c>
      <c r="EL98" s="193">
        <f t="shared" si="452"/>
        <v>0</v>
      </c>
      <c r="EM98" s="193">
        <f t="shared" si="452"/>
        <v>0</v>
      </c>
      <c r="EN98" s="193">
        <f t="shared" si="452"/>
        <v>0</v>
      </c>
      <c r="EO98" s="193">
        <f t="shared" si="452"/>
        <v>0</v>
      </c>
      <c r="EP98" s="193">
        <f t="shared" si="452"/>
        <v>0</v>
      </c>
      <c r="EQ98" s="193">
        <f t="shared" si="452"/>
        <v>0</v>
      </c>
      <c r="ER98" s="193">
        <f t="shared" si="452"/>
        <v>0</v>
      </c>
      <c r="ES98" s="193">
        <f t="shared" si="452"/>
        <v>0</v>
      </c>
      <c r="ET98" s="193">
        <f t="shared" si="452"/>
        <v>0</v>
      </c>
      <c r="EU98" s="193">
        <f t="shared" si="19"/>
        <v>4.719879956</v>
      </c>
      <c r="EV98" s="193">
        <f t="shared" ref="EV98:GQ98" si="453">BB98-CY98</f>
        <v>0</v>
      </c>
      <c r="EW98" s="193">
        <f t="shared" si="453"/>
        <v>0</v>
      </c>
      <c r="EX98" s="193">
        <f t="shared" si="453"/>
        <v>0</v>
      </c>
      <c r="EY98" s="193">
        <f t="shared" si="453"/>
        <v>0</v>
      </c>
      <c r="EZ98" s="193">
        <f t="shared" si="453"/>
        <v>0</v>
      </c>
      <c r="FA98" s="193">
        <f t="shared" si="453"/>
        <v>0</v>
      </c>
      <c r="FB98" s="193">
        <f t="shared" si="453"/>
        <v>0</v>
      </c>
      <c r="FC98" s="193">
        <f t="shared" si="453"/>
        <v>0</v>
      </c>
      <c r="FD98" s="193">
        <f t="shared" si="453"/>
        <v>0</v>
      </c>
      <c r="FE98" s="193">
        <f t="shared" si="453"/>
        <v>0.0001720573103</v>
      </c>
      <c r="FF98" s="193">
        <f t="shared" si="453"/>
        <v>0.00129325176</v>
      </c>
      <c r="FG98" s="193">
        <f t="shared" si="453"/>
        <v>0.004495420521</v>
      </c>
      <c r="FH98" s="193">
        <f t="shared" si="453"/>
        <v>0.01929244096</v>
      </c>
      <c r="FI98" s="193">
        <f t="shared" si="453"/>
        <v>0.04638858589</v>
      </c>
      <c r="FJ98" s="193">
        <f t="shared" si="453"/>
        <v>0.07549835019</v>
      </c>
      <c r="FK98" s="193">
        <f t="shared" si="453"/>
        <v>0.1110454974</v>
      </c>
      <c r="FL98" s="193">
        <f t="shared" si="453"/>
        <v>0.1732021633</v>
      </c>
      <c r="FM98" s="193">
        <f t="shared" si="453"/>
        <v>0.2451579059</v>
      </c>
      <c r="FN98" s="193">
        <f t="shared" si="453"/>
        <v>0.2511877781</v>
      </c>
      <c r="FO98" s="193">
        <f t="shared" si="453"/>
        <v>0.2471815935</v>
      </c>
      <c r="FP98" s="193">
        <f t="shared" si="453"/>
        <v>0.2439766457</v>
      </c>
      <c r="FQ98" s="193">
        <f t="shared" si="453"/>
        <v>0.246780975</v>
      </c>
      <c r="FR98" s="193">
        <f t="shared" si="453"/>
        <v>0.2479828304</v>
      </c>
      <c r="FS98" s="193">
        <f t="shared" si="453"/>
        <v>0.2471815935</v>
      </c>
      <c r="FT98" s="193">
        <f t="shared" si="453"/>
        <v>0.2415729349</v>
      </c>
      <c r="FU98" s="193">
        <f t="shared" si="453"/>
        <v>0.2375667503</v>
      </c>
      <c r="FV98" s="193">
        <f t="shared" si="453"/>
        <v>0.2355636579</v>
      </c>
      <c r="FW98" s="193">
        <f t="shared" si="453"/>
        <v>0.2363648949</v>
      </c>
      <c r="FX98" s="193">
        <f t="shared" si="453"/>
        <v>0.2271506702</v>
      </c>
      <c r="FY98" s="193">
        <f t="shared" si="453"/>
        <v>0.229554381</v>
      </c>
      <c r="FZ98" s="193">
        <f t="shared" si="453"/>
        <v>0.2363648949</v>
      </c>
      <c r="GA98" s="193">
        <f t="shared" si="453"/>
        <v>0.2395698426</v>
      </c>
      <c r="GB98" s="193">
        <f t="shared" si="453"/>
        <v>0.2483834488</v>
      </c>
      <c r="GC98" s="193">
        <f t="shared" si="453"/>
        <v>0.1906707972</v>
      </c>
      <c r="GD98" s="193">
        <f t="shared" si="453"/>
        <v>0.1261915277</v>
      </c>
      <c r="GE98" s="193">
        <f t="shared" si="453"/>
        <v>0.07013021891</v>
      </c>
      <c r="GF98" s="193">
        <f t="shared" si="453"/>
        <v>0.03029468535</v>
      </c>
      <c r="GG98" s="193">
        <f t="shared" si="453"/>
        <v>0.007382016501</v>
      </c>
      <c r="GH98" s="193">
        <f t="shared" si="453"/>
        <v>0.001772335424</v>
      </c>
      <c r="GI98" s="193">
        <f t="shared" si="453"/>
        <v>0.0003791065946</v>
      </c>
      <c r="GJ98" s="193">
        <f t="shared" si="453"/>
        <v>0.0001104585356</v>
      </c>
      <c r="GK98" s="193">
        <f t="shared" si="453"/>
        <v>0.00002024535642</v>
      </c>
      <c r="GL98" s="193">
        <f t="shared" si="453"/>
        <v>0</v>
      </c>
      <c r="GM98" s="193">
        <f t="shared" si="453"/>
        <v>0</v>
      </c>
      <c r="GN98" s="193">
        <f t="shared" si="453"/>
        <v>0</v>
      </c>
      <c r="GO98" s="193">
        <f t="shared" si="453"/>
        <v>0</v>
      </c>
      <c r="GP98" s="193">
        <f t="shared" si="453"/>
        <v>0</v>
      </c>
      <c r="GQ98" s="193">
        <f t="shared" si="453"/>
        <v>0</v>
      </c>
      <c r="GR98" s="193">
        <f t="shared" si="21"/>
        <v>6.380456496</v>
      </c>
      <c r="GS98" s="193">
        <f t="shared" ref="GS98:IN98" si="454">E98-EV98</f>
        <v>0.1774739804</v>
      </c>
      <c r="GT98" s="193">
        <f t="shared" si="454"/>
        <v>0.1594461494</v>
      </c>
      <c r="GU98" s="193">
        <f t="shared" si="454"/>
        <v>0.1482288324</v>
      </c>
      <c r="GV98" s="193">
        <f t="shared" si="454"/>
        <v>0.1362102784</v>
      </c>
      <c r="GW98" s="193">
        <f t="shared" si="454"/>
        <v>0.1338065676</v>
      </c>
      <c r="GX98" s="193">
        <f t="shared" si="454"/>
        <v>0.1306016199</v>
      </c>
      <c r="GY98" s="193">
        <f t="shared" si="454"/>
        <v>0.1269960537</v>
      </c>
      <c r="GZ98" s="193">
        <f t="shared" si="454"/>
        <v>0.1253935798</v>
      </c>
      <c r="HA98" s="193">
        <f t="shared" si="454"/>
        <v>0.1261948168</v>
      </c>
      <c r="HB98" s="193">
        <f t="shared" si="454"/>
        <v>0.1268239964</v>
      </c>
      <c r="HC98" s="193">
        <f t="shared" si="454"/>
        <v>0.1273052758</v>
      </c>
      <c r="HD98" s="193">
        <f t="shared" si="454"/>
        <v>0.130112384</v>
      </c>
      <c r="HE98" s="193">
        <f t="shared" si="454"/>
        <v>0.1325419576</v>
      </c>
      <c r="HF98" s="193">
        <f t="shared" si="454"/>
        <v>0.1190668405</v>
      </c>
      <c r="HG98" s="193">
        <f t="shared" si="454"/>
        <v>0.1119910918</v>
      </c>
      <c r="HH98" s="193">
        <f t="shared" si="454"/>
        <v>0.1052884742</v>
      </c>
      <c r="HI98" s="193">
        <f t="shared" si="454"/>
        <v>0.06797015314</v>
      </c>
      <c r="HJ98" s="193">
        <f t="shared" si="454"/>
        <v>0.01284038617</v>
      </c>
      <c r="HK98" s="193">
        <f t="shared" si="454"/>
        <v>0</v>
      </c>
      <c r="HL98" s="193">
        <f t="shared" si="454"/>
        <v>0</v>
      </c>
      <c r="HM98" s="193">
        <f t="shared" si="454"/>
        <v>0</v>
      </c>
      <c r="HN98" s="193">
        <f t="shared" si="454"/>
        <v>0</v>
      </c>
      <c r="HO98" s="193">
        <f t="shared" si="454"/>
        <v>0</v>
      </c>
      <c r="HP98" s="193">
        <f t="shared" si="454"/>
        <v>0</v>
      </c>
      <c r="HQ98" s="193">
        <f t="shared" si="454"/>
        <v>0</v>
      </c>
      <c r="HR98" s="193">
        <f t="shared" si="454"/>
        <v>0</v>
      </c>
      <c r="HS98" s="193">
        <f t="shared" si="454"/>
        <v>0</v>
      </c>
      <c r="HT98" s="193">
        <f t="shared" si="454"/>
        <v>0</v>
      </c>
      <c r="HU98" s="193">
        <f t="shared" si="454"/>
        <v>0</v>
      </c>
      <c r="HV98" s="193">
        <f t="shared" si="454"/>
        <v>0</v>
      </c>
      <c r="HW98" s="193">
        <f t="shared" si="454"/>
        <v>0</v>
      </c>
      <c r="HX98" s="193">
        <f t="shared" si="454"/>
        <v>0</v>
      </c>
      <c r="HY98" s="193">
        <f t="shared" si="454"/>
        <v>0</v>
      </c>
      <c r="HZ98" s="193">
        <f t="shared" si="454"/>
        <v>0.07734295644</v>
      </c>
      <c r="IA98" s="193">
        <f t="shared" si="454"/>
        <v>0.1754741771</v>
      </c>
      <c r="IB98" s="193">
        <f t="shared" si="454"/>
        <v>0.2551719754</v>
      </c>
      <c r="IC98" s="193">
        <f t="shared" si="454"/>
        <v>0.294206272</v>
      </c>
      <c r="ID98" s="193">
        <f t="shared" si="454"/>
        <v>0.3171189409</v>
      </c>
      <c r="IE98" s="193">
        <f t="shared" si="454"/>
        <v>0.3327440836</v>
      </c>
      <c r="IF98" s="193">
        <f t="shared" si="454"/>
        <v>0.3609787496</v>
      </c>
      <c r="IG98" s="193">
        <f t="shared" si="454"/>
        <v>0.36325049</v>
      </c>
      <c r="IH98" s="193">
        <f t="shared" si="454"/>
        <v>0.342508543</v>
      </c>
      <c r="II98" s="193">
        <f t="shared" si="454"/>
        <v>0.3220972466</v>
      </c>
      <c r="IJ98" s="193">
        <f t="shared" si="454"/>
        <v>0.3212960096</v>
      </c>
      <c r="IK98" s="193">
        <f t="shared" si="454"/>
        <v>0.3016657048</v>
      </c>
      <c r="IL98" s="193">
        <f t="shared" si="454"/>
        <v>0.2736224122</v>
      </c>
      <c r="IM98" s="193">
        <f t="shared" si="454"/>
        <v>0.2415729349</v>
      </c>
      <c r="IN98" s="193">
        <f t="shared" si="454"/>
        <v>0.2031135622</v>
      </c>
      <c r="IO98" s="193">
        <f t="shared" si="23"/>
        <v>4.182164058</v>
      </c>
      <c r="IP98" s="193">
        <f t="shared" si="29"/>
        <v>0</v>
      </c>
      <c r="IQ98" s="193">
        <f t="shared" ref="IQ98:KK98" si="455">MAX((MIN(CZ98+IP98,$IO$7))-GT98,0)</f>
        <v>0</v>
      </c>
      <c r="IR98" s="193">
        <f t="shared" si="455"/>
        <v>0</v>
      </c>
      <c r="IS98" s="193">
        <f t="shared" si="455"/>
        <v>0</v>
      </c>
      <c r="IT98" s="193">
        <f t="shared" si="455"/>
        <v>0</v>
      </c>
      <c r="IU98" s="193">
        <f t="shared" si="455"/>
        <v>0</v>
      </c>
      <c r="IV98" s="193">
        <f t="shared" si="455"/>
        <v>0</v>
      </c>
      <c r="IW98" s="193">
        <f t="shared" si="455"/>
        <v>0</v>
      </c>
      <c r="IX98" s="193">
        <f t="shared" si="455"/>
        <v>0</v>
      </c>
      <c r="IY98" s="193">
        <f t="shared" si="455"/>
        <v>0</v>
      </c>
      <c r="IZ98" s="193">
        <f t="shared" si="455"/>
        <v>0</v>
      </c>
      <c r="JA98" s="193">
        <f t="shared" si="455"/>
        <v>0</v>
      </c>
      <c r="JB98" s="193">
        <f t="shared" si="455"/>
        <v>0</v>
      </c>
      <c r="JC98" s="193">
        <f t="shared" si="455"/>
        <v>0</v>
      </c>
      <c r="JD98" s="193">
        <f t="shared" si="455"/>
        <v>0</v>
      </c>
      <c r="JE98" s="193">
        <f t="shared" si="455"/>
        <v>0</v>
      </c>
      <c r="JF98" s="193">
        <f t="shared" si="455"/>
        <v>0</v>
      </c>
      <c r="JG98" s="193">
        <f t="shared" si="455"/>
        <v>0</v>
      </c>
      <c r="JH98" s="193">
        <f t="shared" si="455"/>
        <v>0.08294484711</v>
      </c>
      <c r="JI98" s="193">
        <f t="shared" si="455"/>
        <v>0.2781882014</v>
      </c>
      <c r="JJ98" s="193">
        <f t="shared" si="455"/>
        <v>0.5313168136</v>
      </c>
      <c r="JK98" s="193">
        <f t="shared" si="455"/>
        <v>0.88476489</v>
      </c>
      <c r="JL98" s="193">
        <f t="shared" si="455"/>
        <v>1.272963824</v>
      </c>
      <c r="JM98" s="193">
        <f t="shared" si="455"/>
        <v>1.690352244</v>
      </c>
      <c r="JN98" s="193">
        <f t="shared" si="455"/>
        <v>2.088581326</v>
      </c>
      <c r="JO98" s="193">
        <f t="shared" si="455"/>
        <v>2.504255647</v>
      </c>
      <c r="JP98" s="193">
        <f t="shared" si="455"/>
        <v>3.050962073</v>
      </c>
      <c r="JQ98" s="193">
        <f t="shared" si="455"/>
        <v>3.414086124</v>
      </c>
      <c r="JR98" s="193">
        <f t="shared" si="455"/>
        <v>3.717670787</v>
      </c>
      <c r="JS98" s="193">
        <f t="shared" si="455"/>
        <v>3.993634205</v>
      </c>
      <c r="JT98" s="193">
        <f t="shared" si="455"/>
        <v>4.14736855</v>
      </c>
      <c r="JU98" s="193">
        <f t="shared" si="455"/>
        <v>4.240141612</v>
      </c>
      <c r="JV98" s="193">
        <f t="shared" si="455"/>
        <v>4.261416477</v>
      </c>
      <c r="JW98" s="193">
        <f t="shared" si="455"/>
        <v>4.184073521</v>
      </c>
      <c r="JX98" s="193">
        <f t="shared" si="455"/>
        <v>4.008599344</v>
      </c>
      <c r="JY98" s="193">
        <f t="shared" si="455"/>
        <v>3.753427368</v>
      </c>
      <c r="JZ98" s="193">
        <f t="shared" si="455"/>
        <v>3.459221096</v>
      </c>
      <c r="KA98" s="193">
        <f t="shared" si="455"/>
        <v>3.142102155</v>
      </c>
      <c r="KB98" s="193">
        <f t="shared" si="455"/>
        <v>2.809358072</v>
      </c>
      <c r="KC98" s="193">
        <f t="shared" si="455"/>
        <v>2.448379322</v>
      </c>
      <c r="KD98" s="193">
        <f t="shared" si="455"/>
        <v>2.085128832</v>
      </c>
      <c r="KE98" s="193">
        <f t="shared" si="455"/>
        <v>1.742620289</v>
      </c>
      <c r="KF98" s="193">
        <f t="shared" si="455"/>
        <v>1.420523043</v>
      </c>
      <c r="KG98" s="193">
        <f t="shared" si="455"/>
        <v>1.099227033</v>
      </c>
      <c r="KH98" s="193">
        <f t="shared" si="455"/>
        <v>0.7975613282</v>
      </c>
      <c r="KI98" s="193">
        <f t="shared" si="455"/>
        <v>0.523938916</v>
      </c>
      <c r="KJ98" s="193">
        <f t="shared" si="455"/>
        <v>0.2823659811</v>
      </c>
      <c r="KK98" s="193">
        <f t="shared" si="455"/>
        <v>0.07925241892</v>
      </c>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row>
    <row r="99" ht="14.25" customHeight="1">
      <c r="A99" s="1">
        <v>3.0</v>
      </c>
      <c r="B99" s="1">
        <f t="shared" ref="B99:C99" si="456">B98+1</f>
        <v>89</v>
      </c>
      <c r="C99" s="267">
        <f t="shared" si="456"/>
        <v>43554</v>
      </c>
      <c r="D99" s="193">
        <f t="shared" si="15"/>
        <v>11.01540534</v>
      </c>
      <c r="E99" s="193">
        <f>(SUMIFS(Profile!$F$2:$F$17521,Profile!$B$2:$B$17521,$B99,Profile!$C$2:$C$17521,E$8))*$C$6</f>
        <v>0.1714647034</v>
      </c>
      <c r="F99" s="193">
        <f>(SUMIFS(Profile!$F$2:$F$17521,Profile!$B$2:$B$17521,$B99,Profile!$C$2:$C$17521,F$8))*$C$6</f>
        <v>0.1550393463</v>
      </c>
      <c r="G99" s="193">
        <f>(SUMIFS(Profile!$F$2:$F$17521,Profile!$B$2:$B$17521,$B99,Profile!$C$2:$C$17521,G$8))*$C$6</f>
        <v>0.14622574</v>
      </c>
      <c r="H99" s="193">
        <f>(SUMIFS(Profile!$F$2:$F$17521,Profile!$B$2:$B$17521,$B99,Profile!$C$2:$C$17521,H$8))*$C$6</f>
        <v>0.135008423</v>
      </c>
      <c r="I99" s="193">
        <f>(SUMIFS(Profile!$F$2:$F$17521,Profile!$B$2:$B$17521,$B99,Profile!$C$2:$C$17521,I$8))*$C$6</f>
        <v>0.1310022383</v>
      </c>
      <c r="J99" s="193">
        <f>(SUMIFS(Profile!$F$2:$F$17521,Profile!$B$2:$B$17521,$B99,Profile!$C$2:$C$17521,J$8))*$C$6</f>
        <v>0.1285985275</v>
      </c>
      <c r="K99" s="193">
        <f>(SUMIFS(Profile!$F$2:$F$17521,Profile!$B$2:$B$17521,$B99,Profile!$C$2:$C$17521,K$8))*$C$6</f>
        <v>0.1233904875</v>
      </c>
      <c r="L99" s="193">
        <f>(SUMIFS(Profile!$F$2:$F$17521,Profile!$B$2:$B$17521,$B99,Profile!$C$2:$C$17521,L$8))*$C$6</f>
        <v>0.1241917244</v>
      </c>
      <c r="M99" s="193">
        <f>(SUMIFS(Profile!$F$2:$F$17521,Profile!$B$2:$B$17521,$B99,Profile!$C$2:$C$17521,M$8))*$C$6</f>
        <v>0.123791106</v>
      </c>
      <c r="N99" s="193">
        <f>(SUMIFS(Profile!$F$2:$F$17521,Profile!$B$2:$B$17521,$B99,Profile!$C$2:$C$17521,N$8))*$C$6</f>
        <v>0.1253935798</v>
      </c>
      <c r="O99" s="193">
        <f>(SUMIFS(Profile!$F$2:$F$17521,Profile!$B$2:$B$17521,$B99,Profile!$C$2:$C$17521,O$8))*$C$6</f>
        <v>0.1293997645</v>
      </c>
      <c r="P99" s="193">
        <f>(SUMIFS(Profile!$F$2:$F$17521,Profile!$B$2:$B$17521,$B99,Profile!$C$2:$C$17521,P$8))*$C$6</f>
        <v>0.1334059491</v>
      </c>
      <c r="Q99" s="193">
        <f>(SUMIFS(Profile!$F$2:$F$17521,Profile!$B$2:$B$17521,$B99,Profile!$C$2:$C$17521,Q$8))*$C$6</f>
        <v>0.1490300693</v>
      </c>
      <c r="R99" s="193">
        <f>(SUMIFS(Profile!$F$2:$F$17521,Profile!$B$2:$B$17521,$B99,Profile!$C$2:$C$17521,R$8))*$C$6</f>
        <v>0.1674585187</v>
      </c>
      <c r="S99" s="193">
        <f>(SUMIFS(Profile!$F$2:$F$17521,Profile!$B$2:$B$17521,$B99,Profile!$C$2:$C$17521,S$8))*$C$6</f>
        <v>0.1854863497</v>
      </c>
      <c r="T99" s="193">
        <f>(SUMIFS(Profile!$F$2:$F$17521,Profile!$B$2:$B$17521,$B99,Profile!$C$2:$C$17521,T$8))*$C$6</f>
        <v>0.217535827</v>
      </c>
      <c r="U99" s="193">
        <f>(SUMIFS(Profile!$F$2:$F$17521,Profile!$B$2:$B$17521,$B99,Profile!$C$2:$C$17521,U$8))*$C$6</f>
        <v>0.240771698</v>
      </c>
      <c r="V99" s="193">
        <f>(SUMIFS(Profile!$F$2:$F$17521,Profile!$B$2:$B$17521,$B99,Profile!$C$2:$C$17521,V$8))*$C$6</f>
        <v>0.2567964366</v>
      </c>
      <c r="W99" s="193">
        <f>(SUMIFS(Profile!$F$2:$F$17521,Profile!$B$2:$B$17521,$B99,Profile!$C$2:$C$17521,W$8))*$C$6</f>
        <v>0.2600013844</v>
      </c>
      <c r="X99" s="193">
        <f>(SUMIFS(Profile!$F$2:$F$17521,Profile!$B$2:$B$17521,$B99,Profile!$C$2:$C$17521,X$8))*$C$6</f>
        <v>0.2547933443</v>
      </c>
      <c r="Y99" s="193">
        <f>(SUMIFS(Profile!$F$2:$F$17521,Profile!$B$2:$B$17521,$B99,Profile!$C$2:$C$17521,Y$8))*$C$6</f>
        <v>0.2491846858</v>
      </c>
      <c r="Z99" s="193">
        <f>(SUMIFS(Profile!$F$2:$F$17521,Profile!$B$2:$B$17521,$B99,Profile!$C$2:$C$17521,Z$8))*$C$6</f>
        <v>0.2459797381</v>
      </c>
      <c r="AA99" s="193">
        <f>(SUMIFS(Profile!$F$2:$F$17521,Profile!$B$2:$B$17521,$B99,Profile!$C$2:$C$17521,AA$8))*$C$6</f>
        <v>0.2463803565</v>
      </c>
      <c r="AB99" s="193">
        <f>(SUMIFS(Profile!$F$2:$F$17521,Profile!$B$2:$B$17521,$B99,Profile!$C$2:$C$17521,AB$8))*$C$6</f>
        <v>0.2495853042</v>
      </c>
      <c r="AC99" s="193">
        <f>(SUMIFS(Profile!$F$2:$F$17521,Profile!$B$2:$B$17521,$B99,Profile!$C$2:$C$17521,AC$8))*$C$6</f>
        <v>0.2439766457</v>
      </c>
      <c r="AD99" s="193">
        <f>(SUMIFS(Profile!$F$2:$F$17521,Profile!$B$2:$B$17521,$B99,Profile!$C$2:$C$17521,AD$8))*$C$6</f>
        <v>0.2383679872</v>
      </c>
      <c r="AE99" s="193">
        <f>(SUMIFS(Profile!$F$2:$F$17521,Profile!$B$2:$B$17521,$B99,Profile!$C$2:$C$17521,AE$8))*$C$6</f>
        <v>0.2335605656</v>
      </c>
      <c r="AF99" s="193">
        <f>(SUMIFS(Profile!$F$2:$F$17521,Profile!$B$2:$B$17521,$B99,Profile!$C$2:$C$17521,AF$8))*$C$6</f>
        <v>0.2307562363</v>
      </c>
      <c r="AG99" s="193">
        <f>(SUMIFS(Profile!$F$2:$F$17521,Profile!$B$2:$B$17521,$B99,Profile!$C$2:$C$17521,AG$8))*$C$6</f>
        <v>0.222743867</v>
      </c>
      <c r="AH99" s="193">
        <f>(SUMIFS(Profile!$F$2:$F$17521,Profile!$B$2:$B$17521,$B99,Profile!$C$2:$C$17521,AH$8))*$C$6</f>
        <v>0.2251475778</v>
      </c>
      <c r="AI99" s="193">
        <f>(SUMIFS(Profile!$F$2:$F$17521,Profile!$B$2:$B$17521,$B99,Profile!$C$2:$C$17521,AI$8))*$C$6</f>
        <v>0.2311568548</v>
      </c>
      <c r="AJ99" s="193">
        <f>(SUMIFS(Profile!$F$2:$F$17521,Profile!$B$2:$B$17521,$B99,Profile!$C$2:$C$17521,AJ$8))*$C$6</f>
        <v>0.2359642764</v>
      </c>
      <c r="AK99" s="193">
        <f>(SUMIFS(Profile!$F$2:$F$17521,Profile!$B$2:$B$17521,$B99,Profile!$C$2:$C$17521,AK$8))*$C$6</f>
        <v>0.2423741719</v>
      </c>
      <c r="AL99" s="193">
        <f>(SUMIFS(Profile!$F$2:$F$17521,Profile!$B$2:$B$17521,$B99,Profile!$C$2:$C$17521,AL$8))*$C$6</f>
        <v>0.2624050952</v>
      </c>
      <c r="AM99" s="193">
        <f>(SUMIFS(Profile!$F$2:$F$17521,Profile!$B$2:$B$17521,$B99,Profile!$C$2:$C$17521,AM$8))*$C$6</f>
        <v>0.2924514801</v>
      </c>
      <c r="AN99" s="193">
        <f>(SUMIFS(Profile!$F$2:$F$17521,Profile!$B$2:$B$17521,$B99,Profile!$C$2:$C$17521,AN$8))*$C$6</f>
        <v>0.3128830219</v>
      </c>
      <c r="AO99" s="193">
        <f>(SUMIFS(Profile!$F$2:$F$17521,Profile!$B$2:$B$17521,$B99,Profile!$C$2:$C$17521,AO$8))*$C$6</f>
        <v>0.3301096159</v>
      </c>
      <c r="AP99" s="193">
        <f>(SUMIFS(Profile!$F$2:$F$17521,Profile!$B$2:$B$17521,$B99,Profile!$C$2:$C$17521,AP$8))*$C$6</f>
        <v>0.3329139452</v>
      </c>
      <c r="AQ99" s="193">
        <f>(SUMIFS(Profile!$F$2:$F$17521,Profile!$B$2:$B$17521,$B99,Profile!$C$2:$C$17521,AQ$8))*$C$6</f>
        <v>0.3401250775</v>
      </c>
      <c r="AR99" s="193">
        <f>(SUMIFS(Profile!$F$2:$F$17521,Profile!$B$2:$B$17521,$B99,Profile!$C$2:$C$17521,AR$8))*$C$6</f>
        <v>0.3589541454</v>
      </c>
      <c r="AS99" s="193">
        <f>(SUMIFS(Profile!$F$2:$F$17521,Profile!$B$2:$B$17521,$B99,Profile!$C$2:$C$17521,AS$8))*$C$6</f>
        <v>0.3557491977</v>
      </c>
      <c r="AT99" s="193">
        <f>(SUMIFS(Profile!$F$2:$F$17521,Profile!$B$2:$B$17521,$B99,Profile!$C$2:$C$17521,AT$8))*$C$6</f>
        <v>0.3373207483</v>
      </c>
      <c r="AU99" s="193">
        <f>(SUMIFS(Profile!$F$2:$F$17521,Profile!$B$2:$B$17521,$B99,Profile!$C$2:$C$17521,AU$8))*$C$6</f>
        <v>0.3245009574</v>
      </c>
      <c r="AV99" s="193">
        <f>(SUMIFS(Profile!$F$2:$F$17521,Profile!$B$2:$B$17521,$B99,Profile!$C$2:$C$17521,AV$8))*$C$6</f>
        <v>0.3144854957</v>
      </c>
      <c r="AW99" s="193">
        <f>(SUMIFS(Profile!$F$2:$F$17521,Profile!$B$2:$B$17521,$B99,Profile!$C$2:$C$17521,AW$8))*$C$6</f>
        <v>0.2928520986</v>
      </c>
      <c r="AX99" s="193">
        <f>(SUMIFS(Profile!$F$2:$F$17521,Profile!$B$2:$B$17521,$B99,Profile!$C$2:$C$17521,AX$8))*$C$6</f>
        <v>0.2676131352</v>
      </c>
      <c r="AY99" s="193">
        <f>(SUMIFS(Profile!$F$2:$F$17521,Profile!$B$2:$B$17521,$B99,Profile!$C$2:$C$17521,AY$8))*$C$6</f>
        <v>0.2367655133</v>
      </c>
      <c r="AZ99" s="193">
        <f>(SUMIFS(Profile!$F$2:$F$17521,Profile!$B$2:$B$17521,$B99,Profile!$C$2:$C$17521,AZ$8))*$C$6</f>
        <v>0.2023123253</v>
      </c>
      <c r="BA99" s="193">
        <f t="shared" si="16"/>
        <v>9.423319767</v>
      </c>
      <c r="BB99" s="193">
        <f>(SUMIFS(Profile!$E$2:$E$17521,Profile!$B$2:$B$17521,$B99,Profile!$C$2:$C$17521,BB$8))*$C$9</f>
        <v>0</v>
      </c>
      <c r="BC99" s="193">
        <f>(SUMIFS(Profile!$E$2:$E$17521,Profile!$B$2:$B$17521,$B99,Profile!$C$2:$C$17521,BC$8))*$C$9</f>
        <v>0</v>
      </c>
      <c r="BD99" s="193">
        <f>(SUMIFS(Profile!$E$2:$E$17521,Profile!$B$2:$B$17521,$B99,Profile!$C$2:$C$17521,BD$8))*$C$9</f>
        <v>0</v>
      </c>
      <c r="BE99" s="193">
        <f>(SUMIFS(Profile!$E$2:$E$17521,Profile!$B$2:$B$17521,$B99,Profile!$C$2:$C$17521,BE$8))*$C$9</f>
        <v>0</v>
      </c>
      <c r="BF99" s="193">
        <f>(SUMIFS(Profile!$E$2:$E$17521,Profile!$B$2:$B$17521,$B99,Profile!$C$2:$C$17521,BF$8))*$C$9</f>
        <v>0</v>
      </c>
      <c r="BG99" s="193">
        <f>(SUMIFS(Profile!$E$2:$E$17521,Profile!$B$2:$B$17521,$B99,Profile!$C$2:$C$17521,BG$8))*$C$9</f>
        <v>0</v>
      </c>
      <c r="BH99" s="193">
        <f>(SUMIFS(Profile!$E$2:$E$17521,Profile!$B$2:$B$17521,$B99,Profile!$C$2:$C$17521,BH$8))*$C$9</f>
        <v>0</v>
      </c>
      <c r="BI99" s="193">
        <f>(SUMIFS(Profile!$E$2:$E$17521,Profile!$B$2:$B$17521,$B99,Profile!$C$2:$C$17521,BI$8))*$C$9</f>
        <v>0</v>
      </c>
      <c r="BJ99" s="193">
        <f>(SUMIFS(Profile!$E$2:$E$17521,Profile!$B$2:$B$17521,$B99,Profile!$C$2:$C$17521,BJ$8))*$C$9</f>
        <v>0</v>
      </c>
      <c r="BK99" s="193">
        <f>(SUMIFS(Profile!$E$2:$E$17521,Profile!$B$2:$B$17521,$B99,Profile!$C$2:$C$17521,BK$8))*$C$9</f>
        <v>0.00009159189525</v>
      </c>
      <c r="BL99" s="193">
        <f>(SUMIFS(Profile!$E$2:$E$17521,Profile!$B$2:$B$17521,$B99,Profile!$C$2:$C$17521,BL$8))*$C$9</f>
        <v>0.001365332002</v>
      </c>
      <c r="BM99" s="193">
        <f>(SUMIFS(Profile!$E$2:$E$17521,Profile!$B$2:$B$17521,$B99,Profile!$C$2:$C$17521,BM$8))*$C$9</f>
        <v>0.01151299292</v>
      </c>
      <c r="BN99" s="193">
        <f>(SUMIFS(Profile!$E$2:$E$17521,Profile!$B$2:$B$17521,$B99,Profile!$C$2:$C$17521,BN$8))*$C$9</f>
        <v>0.02509401066</v>
      </c>
      <c r="BO99" s="193">
        <f>(SUMIFS(Profile!$E$2:$E$17521,Profile!$B$2:$B$17521,$B99,Profile!$C$2:$C$17521,BO$8))*$C$9</f>
        <v>0.06861474207</v>
      </c>
      <c r="BP99" s="193">
        <f>(SUMIFS(Profile!$E$2:$E$17521,Profile!$B$2:$B$17521,$B99,Profile!$C$2:$C$17521,BP$8))*$C$9</f>
        <v>0.1391485453</v>
      </c>
      <c r="BQ99" s="193">
        <f>(SUMIFS(Profile!$E$2:$E$17521,Profile!$B$2:$B$17521,$B99,Profile!$C$2:$C$17521,BQ$8))*$C$9</f>
        <v>0.2230225875</v>
      </c>
      <c r="BR99" s="193">
        <f>(SUMIFS(Profile!$E$2:$E$17521,Profile!$B$2:$B$17521,$B99,Profile!$C$2:$C$17521,BR$8))*$C$9</f>
        <v>0.3078291579</v>
      </c>
      <c r="BS99" s="193">
        <f>(SUMIFS(Profile!$E$2:$E$17521,Profile!$B$2:$B$17521,$B99,Profile!$C$2:$C$17521,BS$8))*$C$9</f>
        <v>0.4102011726</v>
      </c>
      <c r="BT99" s="193">
        <f>(SUMIFS(Profile!$E$2:$E$17521,Profile!$B$2:$B$17521,$B99,Profile!$C$2:$C$17521,BT$8))*$C$9</f>
        <v>0.5053249712</v>
      </c>
      <c r="BU99" s="193">
        <f>(SUMIFS(Profile!$E$2:$E$17521,Profile!$B$2:$B$17521,$B99,Profile!$C$2:$C$17521,BU$8))*$C$9</f>
        <v>0.5577099913</v>
      </c>
      <c r="BV99" s="193">
        <f>(SUMIFS(Profile!$E$2:$E$17521,Profile!$B$2:$B$17521,$B99,Profile!$C$2:$C$17521,BV$8))*$C$9</f>
        <v>0.5793187461</v>
      </c>
      <c r="BW99" s="193">
        <f>(SUMIFS(Profile!$E$2:$E$17521,Profile!$B$2:$B$17521,$B99,Profile!$C$2:$C$17521,BW$8))*$C$9</f>
        <v>0.6699310873</v>
      </c>
      <c r="BX99" s="193">
        <f>(SUMIFS(Profile!$E$2:$E$17521,Profile!$B$2:$B$17521,$B99,Profile!$C$2:$C$17521,BX$8))*$C$9</f>
        <v>0.6050941259</v>
      </c>
      <c r="BY99" s="193">
        <f>(SUMIFS(Profile!$E$2:$E$17521,Profile!$B$2:$B$17521,$B99,Profile!$C$2:$C$17521,BY$8))*$C$9</f>
        <v>0.669108183</v>
      </c>
      <c r="BZ99" s="193">
        <f>(SUMIFS(Profile!$E$2:$E$17521,Profile!$B$2:$B$17521,$B99,Profile!$C$2:$C$17521,BZ$8))*$C$9</f>
        <v>0.6220293167</v>
      </c>
      <c r="CA99" s="193">
        <f>(SUMIFS(Profile!$E$2:$E$17521,Profile!$B$2:$B$17521,$B99,Profile!$C$2:$C$17521,CA$8))*$C$9</f>
        <v>0.6087742524</v>
      </c>
      <c r="CB99" s="193">
        <f>(SUMIFS(Profile!$E$2:$E$17521,Profile!$B$2:$B$17521,$B99,Profile!$C$2:$C$17521,CB$8))*$C$9</f>
        <v>0.6157368775</v>
      </c>
      <c r="CC99" s="193">
        <f>(SUMIFS(Profile!$E$2:$E$17521,Profile!$B$2:$B$17521,$B99,Profile!$C$2:$C$17521,CC$8))*$C$9</f>
        <v>0.4798265875</v>
      </c>
      <c r="CD99" s="193">
        <f>(SUMIFS(Profile!$E$2:$E$17521,Profile!$B$2:$B$17521,$B99,Profile!$C$2:$C$17521,CD$8))*$C$9</f>
        <v>0.4518166047</v>
      </c>
      <c r="CE99" s="193">
        <f>(SUMIFS(Profile!$E$2:$E$17521,Profile!$B$2:$B$17521,$B99,Profile!$C$2:$C$17521,CE$8))*$C$9</f>
        <v>0.4343552785</v>
      </c>
      <c r="CF99" s="193">
        <f>(SUMIFS(Profile!$E$2:$E$17521,Profile!$B$2:$B$17521,$B99,Profile!$C$2:$C$17521,CF$8))*$C$9</f>
        <v>0.3473677796</v>
      </c>
      <c r="CG99" s="193">
        <f>(SUMIFS(Profile!$E$2:$E$17521,Profile!$B$2:$B$17521,$B99,Profile!$C$2:$C$17521,CG$8))*$C$9</f>
        <v>0.3339100685</v>
      </c>
      <c r="CH99" s="193">
        <f>(SUMIFS(Profile!$E$2:$E$17521,Profile!$B$2:$B$17521,$B99,Profile!$C$2:$C$17521,CH$8))*$C$9</f>
        <v>0.2378565839</v>
      </c>
      <c r="CI99" s="193">
        <f>(SUMIFS(Profile!$E$2:$E$17521,Profile!$B$2:$B$17521,$B99,Profile!$C$2:$C$17521,CI$8))*$C$9</f>
        <v>0.2037660694</v>
      </c>
      <c r="CJ99" s="193">
        <f>(SUMIFS(Profile!$E$2:$E$17521,Profile!$B$2:$B$17521,$B99,Profile!$C$2:$C$17521,CJ$8))*$C$9</f>
        <v>0.1449379148</v>
      </c>
      <c r="CK99" s="193">
        <f>(SUMIFS(Profile!$E$2:$E$17521,Profile!$B$2:$B$17521,$B99,Profile!$C$2:$C$17521,CK$8))*$C$9</f>
        <v>0.09783305767</v>
      </c>
      <c r="CL99" s="193">
        <f>(SUMIFS(Profile!$E$2:$E$17521,Profile!$B$2:$B$17521,$B99,Profile!$C$2:$C$17521,CL$8))*$C$9</f>
        <v>0.04993283991</v>
      </c>
      <c r="CM99" s="193">
        <f>(SUMIFS(Profile!$E$2:$E$17521,Profile!$B$2:$B$17521,$B99,Profile!$C$2:$C$17521,CM$8))*$C$9</f>
        <v>0.01511330773</v>
      </c>
      <c r="CN99" s="193">
        <f>(SUMIFS(Profile!$E$2:$E$17521,Profile!$B$2:$B$17521,$B99,Profile!$C$2:$C$17521,CN$8))*$C$9</f>
        <v>0.004725206525</v>
      </c>
      <c r="CO99" s="193">
        <f>(SUMIFS(Profile!$E$2:$E$17521,Profile!$B$2:$B$17521,$B99,Profile!$C$2:$C$17521,CO$8))*$C$9</f>
        <v>0.001613017127</v>
      </c>
      <c r="CP99" s="193">
        <f>(SUMIFS(Profile!$E$2:$E$17521,Profile!$B$2:$B$17521,$B99,Profile!$C$2:$C$17521,CP$8))*$C$9</f>
        <v>0.0002968673929</v>
      </c>
      <c r="CQ99" s="193">
        <f>(SUMIFS(Profile!$E$2:$E$17521,Profile!$B$2:$B$17521,$B99,Profile!$C$2:$C$17521,CQ$8))*$C$9</f>
        <v>0.00006089933827</v>
      </c>
      <c r="CR99" s="193">
        <f>(SUMIFS(Profile!$E$2:$E$17521,Profile!$B$2:$B$17521,$B99,Profile!$C$2:$C$17521,CR$8))*$C$9</f>
        <v>0</v>
      </c>
      <c r="CS99" s="193">
        <f>(SUMIFS(Profile!$E$2:$E$17521,Profile!$B$2:$B$17521,$B99,Profile!$C$2:$C$17521,CS$8))*$C$9</f>
        <v>0</v>
      </c>
      <c r="CT99" s="193">
        <f>(SUMIFS(Profile!$E$2:$E$17521,Profile!$B$2:$B$17521,$B99,Profile!$C$2:$C$17521,CT$8))*$C$9</f>
        <v>0</v>
      </c>
      <c r="CU99" s="193">
        <f>(SUMIFS(Profile!$E$2:$E$17521,Profile!$B$2:$B$17521,$B99,Profile!$C$2:$C$17521,CU$8))*$C$9</f>
        <v>0</v>
      </c>
      <c r="CV99" s="193">
        <f>(SUMIFS(Profile!$E$2:$E$17521,Profile!$B$2:$B$17521,$B99,Profile!$C$2:$C$17521,CV$8))*$C$9</f>
        <v>0</v>
      </c>
      <c r="CW99" s="193">
        <f>(SUMIFS(Profile!$E$2:$E$17521,Profile!$B$2:$B$17521,$B99,Profile!$C$2:$C$17521,CW$8))*$C$9</f>
        <v>0</v>
      </c>
      <c r="CX99" s="193">
        <f t="shared" si="17"/>
        <v>4.338654002</v>
      </c>
      <c r="CY99" s="193">
        <f t="shared" ref="CY99:ET99" si="457">MAX(BB99-E99,0)</f>
        <v>0</v>
      </c>
      <c r="CZ99" s="193">
        <f t="shared" si="457"/>
        <v>0</v>
      </c>
      <c r="DA99" s="193">
        <f t="shared" si="457"/>
        <v>0</v>
      </c>
      <c r="DB99" s="193">
        <f t="shared" si="457"/>
        <v>0</v>
      </c>
      <c r="DC99" s="193">
        <f t="shared" si="457"/>
        <v>0</v>
      </c>
      <c r="DD99" s="193">
        <f t="shared" si="457"/>
        <v>0</v>
      </c>
      <c r="DE99" s="193">
        <f t="shared" si="457"/>
        <v>0</v>
      </c>
      <c r="DF99" s="193">
        <f t="shared" si="457"/>
        <v>0</v>
      </c>
      <c r="DG99" s="193">
        <f t="shared" si="457"/>
        <v>0</v>
      </c>
      <c r="DH99" s="193">
        <f t="shared" si="457"/>
        <v>0</v>
      </c>
      <c r="DI99" s="193">
        <f t="shared" si="457"/>
        <v>0</v>
      </c>
      <c r="DJ99" s="193">
        <f t="shared" si="457"/>
        <v>0</v>
      </c>
      <c r="DK99" s="193">
        <f t="shared" si="457"/>
        <v>0</v>
      </c>
      <c r="DL99" s="193">
        <f t="shared" si="457"/>
        <v>0</v>
      </c>
      <c r="DM99" s="193">
        <f t="shared" si="457"/>
        <v>0</v>
      </c>
      <c r="DN99" s="193">
        <f t="shared" si="457"/>
        <v>0.005486760573</v>
      </c>
      <c r="DO99" s="193">
        <f t="shared" si="457"/>
        <v>0.06705745989</v>
      </c>
      <c r="DP99" s="193">
        <f t="shared" si="457"/>
        <v>0.153404736</v>
      </c>
      <c r="DQ99" s="193">
        <f t="shared" si="457"/>
        <v>0.2453235868</v>
      </c>
      <c r="DR99" s="193">
        <f t="shared" si="457"/>
        <v>0.302916647</v>
      </c>
      <c r="DS99" s="193">
        <f t="shared" si="457"/>
        <v>0.3301340603</v>
      </c>
      <c r="DT99" s="193">
        <f t="shared" si="457"/>
        <v>0.4239513492</v>
      </c>
      <c r="DU99" s="193">
        <f t="shared" si="457"/>
        <v>0.3587137694</v>
      </c>
      <c r="DV99" s="193">
        <f t="shared" si="457"/>
        <v>0.4195228787</v>
      </c>
      <c r="DW99" s="193">
        <f t="shared" si="457"/>
        <v>0.3780526709</v>
      </c>
      <c r="DX99" s="193">
        <f t="shared" si="457"/>
        <v>0.3704062652</v>
      </c>
      <c r="DY99" s="193">
        <f t="shared" si="457"/>
        <v>0.3821763119</v>
      </c>
      <c r="DZ99" s="193">
        <f t="shared" si="457"/>
        <v>0.2490703512</v>
      </c>
      <c r="EA99" s="193">
        <f t="shared" si="457"/>
        <v>0.2290727376</v>
      </c>
      <c r="EB99" s="193">
        <f t="shared" si="457"/>
        <v>0.2092077007</v>
      </c>
      <c r="EC99" s="193">
        <f t="shared" si="457"/>
        <v>0.1162109248</v>
      </c>
      <c r="ED99" s="193">
        <f t="shared" si="457"/>
        <v>0.09794579206</v>
      </c>
      <c r="EE99" s="193">
        <f t="shared" si="457"/>
        <v>0</v>
      </c>
      <c r="EF99" s="193">
        <f t="shared" si="457"/>
        <v>0</v>
      </c>
      <c r="EG99" s="193">
        <f t="shared" si="457"/>
        <v>0</v>
      </c>
      <c r="EH99" s="193">
        <f t="shared" si="457"/>
        <v>0</v>
      </c>
      <c r="EI99" s="193">
        <f t="shared" si="457"/>
        <v>0</v>
      </c>
      <c r="EJ99" s="193">
        <f t="shared" si="457"/>
        <v>0</v>
      </c>
      <c r="EK99" s="193">
        <f t="shared" si="457"/>
        <v>0</v>
      </c>
      <c r="EL99" s="193">
        <f t="shared" si="457"/>
        <v>0</v>
      </c>
      <c r="EM99" s="193">
        <f t="shared" si="457"/>
        <v>0</v>
      </c>
      <c r="EN99" s="193">
        <f t="shared" si="457"/>
        <v>0</v>
      </c>
      <c r="EO99" s="193">
        <f t="shared" si="457"/>
        <v>0</v>
      </c>
      <c r="EP99" s="193">
        <f t="shared" si="457"/>
        <v>0</v>
      </c>
      <c r="EQ99" s="193">
        <f t="shared" si="457"/>
        <v>0</v>
      </c>
      <c r="ER99" s="193">
        <f t="shared" si="457"/>
        <v>0</v>
      </c>
      <c r="ES99" s="193">
        <f t="shared" si="457"/>
        <v>0</v>
      </c>
      <c r="ET99" s="193">
        <f t="shared" si="457"/>
        <v>0</v>
      </c>
      <c r="EU99" s="193">
        <f t="shared" si="19"/>
        <v>5.084665764</v>
      </c>
      <c r="EV99" s="193">
        <f t="shared" ref="EV99:GQ99" si="458">BB99-CY99</f>
        <v>0</v>
      </c>
      <c r="EW99" s="193">
        <f t="shared" si="458"/>
        <v>0</v>
      </c>
      <c r="EX99" s="193">
        <f t="shared" si="458"/>
        <v>0</v>
      </c>
      <c r="EY99" s="193">
        <f t="shared" si="458"/>
        <v>0</v>
      </c>
      <c r="EZ99" s="193">
        <f t="shared" si="458"/>
        <v>0</v>
      </c>
      <c r="FA99" s="193">
        <f t="shared" si="458"/>
        <v>0</v>
      </c>
      <c r="FB99" s="193">
        <f t="shared" si="458"/>
        <v>0</v>
      </c>
      <c r="FC99" s="193">
        <f t="shared" si="458"/>
        <v>0</v>
      </c>
      <c r="FD99" s="193">
        <f t="shared" si="458"/>
        <v>0</v>
      </c>
      <c r="FE99" s="193">
        <f t="shared" si="458"/>
        <v>0.00009159189525</v>
      </c>
      <c r="FF99" s="193">
        <f t="shared" si="458"/>
        <v>0.001365332002</v>
      </c>
      <c r="FG99" s="193">
        <f t="shared" si="458"/>
        <v>0.01151299292</v>
      </c>
      <c r="FH99" s="193">
        <f t="shared" si="458"/>
        <v>0.02509401066</v>
      </c>
      <c r="FI99" s="193">
        <f t="shared" si="458"/>
        <v>0.06861474207</v>
      </c>
      <c r="FJ99" s="193">
        <f t="shared" si="458"/>
        <v>0.1391485453</v>
      </c>
      <c r="FK99" s="193">
        <f t="shared" si="458"/>
        <v>0.217535827</v>
      </c>
      <c r="FL99" s="193">
        <f t="shared" si="458"/>
        <v>0.240771698</v>
      </c>
      <c r="FM99" s="193">
        <f t="shared" si="458"/>
        <v>0.2567964366</v>
      </c>
      <c r="FN99" s="193">
        <f t="shared" si="458"/>
        <v>0.2600013844</v>
      </c>
      <c r="FO99" s="193">
        <f t="shared" si="458"/>
        <v>0.2547933443</v>
      </c>
      <c r="FP99" s="193">
        <f t="shared" si="458"/>
        <v>0.2491846858</v>
      </c>
      <c r="FQ99" s="193">
        <f t="shared" si="458"/>
        <v>0.2459797381</v>
      </c>
      <c r="FR99" s="193">
        <f t="shared" si="458"/>
        <v>0.2463803565</v>
      </c>
      <c r="FS99" s="193">
        <f t="shared" si="458"/>
        <v>0.2495853042</v>
      </c>
      <c r="FT99" s="193">
        <f t="shared" si="458"/>
        <v>0.2439766457</v>
      </c>
      <c r="FU99" s="193">
        <f t="shared" si="458"/>
        <v>0.2383679872</v>
      </c>
      <c r="FV99" s="193">
        <f t="shared" si="458"/>
        <v>0.2335605656</v>
      </c>
      <c r="FW99" s="193">
        <f t="shared" si="458"/>
        <v>0.2307562363</v>
      </c>
      <c r="FX99" s="193">
        <f t="shared" si="458"/>
        <v>0.222743867</v>
      </c>
      <c r="FY99" s="193">
        <f t="shared" si="458"/>
        <v>0.2251475778</v>
      </c>
      <c r="FZ99" s="193">
        <f t="shared" si="458"/>
        <v>0.2311568548</v>
      </c>
      <c r="GA99" s="193">
        <f t="shared" si="458"/>
        <v>0.2359642764</v>
      </c>
      <c r="GB99" s="193">
        <f t="shared" si="458"/>
        <v>0.2378565839</v>
      </c>
      <c r="GC99" s="193">
        <f t="shared" si="458"/>
        <v>0.2037660694</v>
      </c>
      <c r="GD99" s="193">
        <f t="shared" si="458"/>
        <v>0.1449379148</v>
      </c>
      <c r="GE99" s="193">
        <f t="shared" si="458"/>
        <v>0.09783305767</v>
      </c>
      <c r="GF99" s="193">
        <f t="shared" si="458"/>
        <v>0.04993283991</v>
      </c>
      <c r="GG99" s="193">
        <f t="shared" si="458"/>
        <v>0.01511330773</v>
      </c>
      <c r="GH99" s="193">
        <f t="shared" si="458"/>
        <v>0.004725206525</v>
      </c>
      <c r="GI99" s="193">
        <f t="shared" si="458"/>
        <v>0.001613017127</v>
      </c>
      <c r="GJ99" s="193">
        <f t="shared" si="458"/>
        <v>0.0002968673929</v>
      </c>
      <c r="GK99" s="193">
        <f t="shared" si="458"/>
        <v>0.00006089933827</v>
      </c>
      <c r="GL99" s="193">
        <f t="shared" si="458"/>
        <v>0</v>
      </c>
      <c r="GM99" s="193">
        <f t="shared" si="458"/>
        <v>0</v>
      </c>
      <c r="GN99" s="193">
        <f t="shared" si="458"/>
        <v>0</v>
      </c>
      <c r="GO99" s="193">
        <f t="shared" si="458"/>
        <v>0</v>
      </c>
      <c r="GP99" s="193">
        <f t="shared" si="458"/>
        <v>0</v>
      </c>
      <c r="GQ99" s="193">
        <f t="shared" si="458"/>
        <v>0</v>
      </c>
      <c r="GR99" s="193">
        <f t="shared" si="21"/>
        <v>5.930739574</v>
      </c>
      <c r="GS99" s="193">
        <f t="shared" ref="GS99:IN99" si="459">E99-EV99</f>
        <v>0.1714647034</v>
      </c>
      <c r="GT99" s="193">
        <f t="shared" si="459"/>
        <v>0.1550393463</v>
      </c>
      <c r="GU99" s="193">
        <f t="shared" si="459"/>
        <v>0.14622574</v>
      </c>
      <c r="GV99" s="193">
        <f t="shared" si="459"/>
        <v>0.135008423</v>
      </c>
      <c r="GW99" s="193">
        <f t="shared" si="459"/>
        <v>0.1310022383</v>
      </c>
      <c r="GX99" s="193">
        <f t="shared" si="459"/>
        <v>0.1285985275</v>
      </c>
      <c r="GY99" s="193">
        <f t="shared" si="459"/>
        <v>0.1233904875</v>
      </c>
      <c r="GZ99" s="193">
        <f t="shared" si="459"/>
        <v>0.1241917244</v>
      </c>
      <c r="HA99" s="193">
        <f t="shared" si="459"/>
        <v>0.123791106</v>
      </c>
      <c r="HB99" s="193">
        <f t="shared" si="459"/>
        <v>0.1253019879</v>
      </c>
      <c r="HC99" s="193">
        <f t="shared" si="459"/>
        <v>0.1280344325</v>
      </c>
      <c r="HD99" s="193">
        <f t="shared" si="459"/>
        <v>0.1218929562</v>
      </c>
      <c r="HE99" s="193">
        <f t="shared" si="459"/>
        <v>0.1239360586</v>
      </c>
      <c r="HF99" s="193">
        <f t="shared" si="459"/>
        <v>0.09884377667</v>
      </c>
      <c r="HG99" s="193">
        <f t="shared" si="459"/>
        <v>0.04633780445</v>
      </c>
      <c r="HH99" s="193">
        <f t="shared" si="459"/>
        <v>0</v>
      </c>
      <c r="HI99" s="193">
        <f t="shared" si="459"/>
        <v>0</v>
      </c>
      <c r="HJ99" s="193">
        <f t="shared" si="459"/>
        <v>0</v>
      </c>
      <c r="HK99" s="193">
        <f t="shared" si="459"/>
        <v>0</v>
      </c>
      <c r="HL99" s="193">
        <f t="shared" si="459"/>
        <v>0</v>
      </c>
      <c r="HM99" s="193">
        <f t="shared" si="459"/>
        <v>0</v>
      </c>
      <c r="HN99" s="193">
        <f t="shared" si="459"/>
        <v>0</v>
      </c>
      <c r="HO99" s="193">
        <f t="shared" si="459"/>
        <v>0</v>
      </c>
      <c r="HP99" s="193">
        <f t="shared" si="459"/>
        <v>0</v>
      </c>
      <c r="HQ99" s="193">
        <f t="shared" si="459"/>
        <v>0</v>
      </c>
      <c r="HR99" s="193">
        <f t="shared" si="459"/>
        <v>0</v>
      </c>
      <c r="HS99" s="193">
        <f t="shared" si="459"/>
        <v>0</v>
      </c>
      <c r="HT99" s="193">
        <f t="shared" si="459"/>
        <v>0</v>
      </c>
      <c r="HU99" s="193">
        <f t="shared" si="459"/>
        <v>0</v>
      </c>
      <c r="HV99" s="193">
        <f t="shared" si="459"/>
        <v>0</v>
      </c>
      <c r="HW99" s="193">
        <f t="shared" si="459"/>
        <v>0</v>
      </c>
      <c r="HX99" s="193">
        <f t="shared" si="459"/>
        <v>0</v>
      </c>
      <c r="HY99" s="193">
        <f t="shared" si="459"/>
        <v>0.004517587939</v>
      </c>
      <c r="HZ99" s="193">
        <f t="shared" si="459"/>
        <v>0.05863902578</v>
      </c>
      <c r="IA99" s="193">
        <f t="shared" si="459"/>
        <v>0.1475135653</v>
      </c>
      <c r="IB99" s="193">
        <f t="shared" si="459"/>
        <v>0.2150499642</v>
      </c>
      <c r="IC99" s="193">
        <f t="shared" si="459"/>
        <v>0.280176776</v>
      </c>
      <c r="ID99" s="193">
        <f t="shared" si="459"/>
        <v>0.3178006374</v>
      </c>
      <c r="IE99" s="193">
        <f t="shared" si="459"/>
        <v>0.335399871</v>
      </c>
      <c r="IF99" s="193">
        <f t="shared" si="459"/>
        <v>0.3573411283</v>
      </c>
      <c r="IG99" s="193">
        <f t="shared" si="459"/>
        <v>0.3554523303</v>
      </c>
      <c r="IH99" s="193">
        <f t="shared" si="459"/>
        <v>0.3372598489</v>
      </c>
      <c r="II99" s="193">
        <f t="shared" si="459"/>
        <v>0.3245009574</v>
      </c>
      <c r="IJ99" s="193">
        <f t="shared" si="459"/>
        <v>0.3144854957</v>
      </c>
      <c r="IK99" s="193">
        <f t="shared" si="459"/>
        <v>0.2928520986</v>
      </c>
      <c r="IL99" s="193">
        <f t="shared" si="459"/>
        <v>0.2676131352</v>
      </c>
      <c r="IM99" s="193">
        <f t="shared" si="459"/>
        <v>0.2367655133</v>
      </c>
      <c r="IN99" s="193">
        <f t="shared" si="459"/>
        <v>0.2023123253</v>
      </c>
      <c r="IO99" s="193">
        <f t="shared" si="23"/>
        <v>4.047680261</v>
      </c>
      <c r="IP99" s="193">
        <f t="shared" si="29"/>
        <v>0</v>
      </c>
      <c r="IQ99" s="193">
        <f t="shared" ref="IQ99:KK99" si="460">MAX((MIN(CZ99+IP99,$IO$7))-GT99,0)</f>
        <v>0</v>
      </c>
      <c r="IR99" s="193">
        <f t="shared" si="460"/>
        <v>0</v>
      </c>
      <c r="IS99" s="193">
        <f t="shared" si="460"/>
        <v>0</v>
      </c>
      <c r="IT99" s="193">
        <f t="shared" si="460"/>
        <v>0</v>
      </c>
      <c r="IU99" s="193">
        <f t="shared" si="460"/>
        <v>0</v>
      </c>
      <c r="IV99" s="193">
        <f t="shared" si="460"/>
        <v>0</v>
      </c>
      <c r="IW99" s="193">
        <f t="shared" si="460"/>
        <v>0</v>
      </c>
      <c r="IX99" s="193">
        <f t="shared" si="460"/>
        <v>0</v>
      </c>
      <c r="IY99" s="193">
        <f t="shared" si="460"/>
        <v>0</v>
      </c>
      <c r="IZ99" s="193">
        <f t="shared" si="460"/>
        <v>0</v>
      </c>
      <c r="JA99" s="193">
        <f t="shared" si="460"/>
        <v>0</v>
      </c>
      <c r="JB99" s="193">
        <f t="shared" si="460"/>
        <v>0</v>
      </c>
      <c r="JC99" s="193">
        <f t="shared" si="460"/>
        <v>0</v>
      </c>
      <c r="JD99" s="193">
        <f t="shared" si="460"/>
        <v>0</v>
      </c>
      <c r="JE99" s="193">
        <f t="shared" si="460"/>
        <v>0.005486760573</v>
      </c>
      <c r="JF99" s="193">
        <f t="shared" si="460"/>
        <v>0.07254422046</v>
      </c>
      <c r="JG99" s="193">
        <f t="shared" si="460"/>
        <v>0.2259489565</v>
      </c>
      <c r="JH99" s="193">
        <f t="shared" si="460"/>
        <v>0.4712725433</v>
      </c>
      <c r="JI99" s="193">
        <f t="shared" si="460"/>
        <v>0.7741891903</v>
      </c>
      <c r="JJ99" s="193">
        <f t="shared" si="460"/>
        <v>1.104323251</v>
      </c>
      <c r="JK99" s="193">
        <f t="shared" si="460"/>
        <v>1.5282746</v>
      </c>
      <c r="JL99" s="193">
        <f t="shared" si="460"/>
        <v>1.886988369</v>
      </c>
      <c r="JM99" s="193">
        <f t="shared" si="460"/>
        <v>2.306511248</v>
      </c>
      <c r="JN99" s="193">
        <f t="shared" si="460"/>
        <v>2.684563919</v>
      </c>
      <c r="JO99" s="193">
        <f t="shared" si="460"/>
        <v>3.054970184</v>
      </c>
      <c r="JP99" s="193">
        <f t="shared" si="460"/>
        <v>3.437146496</v>
      </c>
      <c r="JQ99" s="193">
        <f t="shared" si="460"/>
        <v>3.686216847</v>
      </c>
      <c r="JR99" s="193">
        <f t="shared" si="460"/>
        <v>3.915289585</v>
      </c>
      <c r="JS99" s="193">
        <f t="shared" si="460"/>
        <v>4.124497286</v>
      </c>
      <c r="JT99" s="193">
        <f t="shared" si="460"/>
        <v>4.24070821</v>
      </c>
      <c r="JU99" s="193">
        <f t="shared" si="460"/>
        <v>4.338654002</v>
      </c>
      <c r="JV99" s="193">
        <f t="shared" si="460"/>
        <v>4.334136415</v>
      </c>
      <c r="JW99" s="193">
        <f t="shared" si="460"/>
        <v>4.275497389</v>
      </c>
      <c r="JX99" s="193">
        <f t="shared" si="460"/>
        <v>4.127983823</v>
      </c>
      <c r="JY99" s="193">
        <f t="shared" si="460"/>
        <v>3.912933859</v>
      </c>
      <c r="JZ99" s="193">
        <f t="shared" si="460"/>
        <v>3.632757083</v>
      </c>
      <c r="KA99" s="193">
        <f t="shared" si="460"/>
        <v>3.314956446</v>
      </c>
      <c r="KB99" s="193">
        <f t="shared" si="460"/>
        <v>2.979556575</v>
      </c>
      <c r="KC99" s="193">
        <f t="shared" si="460"/>
        <v>2.622215447</v>
      </c>
      <c r="KD99" s="193">
        <f t="shared" si="460"/>
        <v>2.266763116</v>
      </c>
      <c r="KE99" s="193">
        <f t="shared" si="460"/>
        <v>1.929503267</v>
      </c>
      <c r="KF99" s="193">
        <f t="shared" si="460"/>
        <v>1.60500231</v>
      </c>
      <c r="KG99" s="193">
        <f t="shared" si="460"/>
        <v>1.290516814</v>
      </c>
      <c r="KH99" s="193">
        <f t="shared" si="460"/>
        <v>0.9976647156</v>
      </c>
      <c r="KI99" s="193">
        <f t="shared" si="460"/>
        <v>0.7300515804</v>
      </c>
      <c r="KJ99" s="193">
        <f t="shared" si="460"/>
        <v>0.4932860671</v>
      </c>
      <c r="KK99" s="193">
        <f t="shared" si="460"/>
        <v>0.2909737418</v>
      </c>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row>
    <row r="100" ht="14.25" customHeight="1">
      <c r="A100" s="1">
        <v>3.0</v>
      </c>
      <c r="B100" s="1">
        <f t="shared" ref="B100:C100" si="461">B99+1</f>
        <v>90</v>
      </c>
      <c r="C100" s="267">
        <f t="shared" si="461"/>
        <v>43555</v>
      </c>
      <c r="D100" s="193">
        <f t="shared" si="15"/>
        <v>11.1620317</v>
      </c>
      <c r="E100" s="193">
        <f>(SUMIFS(Profile!$F$2:$F$17521,Profile!$B$2:$B$17521,$B100,Profile!$C$2:$C$17521,E$8))*$C$6</f>
        <v>0.1738684142</v>
      </c>
      <c r="F100" s="193">
        <f>(SUMIFS(Profile!$F$2:$F$17521,Profile!$B$2:$B$17521,$B100,Profile!$C$2:$C$17521,F$8))*$C$6</f>
        <v>0.1562412017</v>
      </c>
      <c r="G100" s="193">
        <f>(SUMIFS(Profile!$F$2:$F$17521,Profile!$B$2:$B$17521,$B100,Profile!$C$2:$C$17521,G$8))*$C$6</f>
        <v>0.1482288324</v>
      </c>
      <c r="H100" s="193">
        <f>(SUMIFS(Profile!$F$2:$F$17521,Profile!$B$2:$B$17521,$B100,Profile!$C$2:$C$17521,H$8))*$C$6</f>
        <v>0.1358096599</v>
      </c>
      <c r="I100" s="193">
        <f>(SUMIFS(Profile!$F$2:$F$17521,Profile!$B$2:$B$17521,$B100,Profile!$C$2:$C$17521,I$8))*$C$6</f>
        <v>0.1306016199</v>
      </c>
      <c r="J100" s="193">
        <f>(SUMIFS(Profile!$F$2:$F$17521,Profile!$B$2:$B$17521,$B100,Profile!$C$2:$C$17521,J$8))*$C$6</f>
        <v>0.1285985275</v>
      </c>
      <c r="K100" s="193">
        <f>(SUMIFS(Profile!$F$2:$F$17521,Profile!$B$2:$B$17521,$B100,Profile!$C$2:$C$17521,K$8))*$C$6</f>
        <v>0.1249929614</v>
      </c>
      <c r="L100" s="193">
        <f>(SUMIFS(Profile!$F$2:$F$17521,Profile!$B$2:$B$17521,$B100,Profile!$C$2:$C$17521,L$8))*$C$6</f>
        <v>0.122989869</v>
      </c>
      <c r="M100" s="193">
        <f>(SUMIFS(Profile!$F$2:$F$17521,Profile!$B$2:$B$17521,$B100,Profile!$C$2:$C$17521,M$8))*$C$6</f>
        <v>0.1225892506</v>
      </c>
      <c r="N100" s="193">
        <f>(SUMIFS(Profile!$F$2:$F$17521,Profile!$B$2:$B$17521,$B100,Profile!$C$2:$C$17521,N$8))*$C$6</f>
        <v>0.1249929614</v>
      </c>
      <c r="O100" s="193">
        <f>(SUMIFS(Profile!$F$2:$F$17521,Profile!$B$2:$B$17521,$B100,Profile!$C$2:$C$17521,O$8))*$C$6</f>
        <v>0.1281979091</v>
      </c>
      <c r="P100" s="193">
        <f>(SUMIFS(Profile!$F$2:$F$17521,Profile!$B$2:$B$17521,$B100,Profile!$C$2:$C$17521,P$8))*$C$6</f>
        <v>0.1310022383</v>
      </c>
      <c r="Q100" s="193">
        <f>(SUMIFS(Profile!$F$2:$F$17521,Profile!$B$2:$B$17521,$B100,Profile!$C$2:$C$17521,Q$8))*$C$6</f>
        <v>0.153036254</v>
      </c>
      <c r="R100" s="193">
        <f>(SUMIFS(Profile!$F$2:$F$17521,Profile!$B$2:$B$17521,$B100,Profile!$C$2:$C$17521,R$8))*$C$6</f>
        <v>0.1714647034</v>
      </c>
      <c r="S100" s="193">
        <f>(SUMIFS(Profile!$F$2:$F$17521,Profile!$B$2:$B$17521,$B100,Profile!$C$2:$C$17521,S$8))*$C$6</f>
        <v>0.1902937713</v>
      </c>
      <c r="T100" s="193">
        <f>(SUMIFS(Profile!$F$2:$F$17521,Profile!$B$2:$B$17521,$B100,Profile!$C$2:$C$17521,T$8))*$C$6</f>
        <v>0.2207407747</v>
      </c>
      <c r="U100" s="193">
        <f>(SUMIFS(Profile!$F$2:$F$17521,Profile!$B$2:$B$17521,$B100,Profile!$C$2:$C$17521,U$8))*$C$6</f>
        <v>0.2359642764</v>
      </c>
      <c r="V100" s="193">
        <f>(SUMIFS(Profile!$F$2:$F$17521,Profile!$B$2:$B$17521,$B100,Profile!$C$2:$C$17521,V$8))*$C$6</f>
        <v>0.2539921074</v>
      </c>
      <c r="W100" s="193">
        <f>(SUMIFS(Profile!$F$2:$F$17521,Profile!$B$2:$B$17521,$B100,Profile!$C$2:$C$17521,W$8))*$C$6</f>
        <v>0.2596007659</v>
      </c>
      <c r="X100" s="193">
        <f>(SUMIFS(Profile!$F$2:$F$17521,Profile!$B$2:$B$17521,$B100,Profile!$C$2:$C$17521,X$8))*$C$6</f>
        <v>0.2571970551</v>
      </c>
      <c r="Y100" s="193">
        <f>(SUMIFS(Profile!$F$2:$F$17521,Profile!$B$2:$B$17521,$B100,Profile!$C$2:$C$17521,Y$8))*$C$6</f>
        <v>0.2620044767</v>
      </c>
      <c r="Z100" s="193">
        <f>(SUMIFS(Profile!$F$2:$F$17521,Profile!$B$2:$B$17521,$B100,Profile!$C$2:$C$17521,Z$8))*$C$6</f>
        <v>0.252790252</v>
      </c>
      <c r="AA100" s="193">
        <f>(SUMIFS(Profile!$F$2:$F$17521,Profile!$B$2:$B$17521,$B100,Profile!$C$2:$C$17521,AA$8))*$C$6</f>
        <v>0.2495853042</v>
      </c>
      <c r="AB100" s="193">
        <f>(SUMIFS(Profile!$F$2:$F$17521,Profile!$B$2:$B$17521,$B100,Profile!$C$2:$C$17521,AB$8))*$C$6</f>
        <v>0.2515883966</v>
      </c>
      <c r="AC100" s="193">
        <f>(SUMIFS(Profile!$F$2:$F$17521,Profile!$B$2:$B$17521,$B100,Profile!$C$2:$C$17521,AC$8))*$C$6</f>
        <v>0.2459797381</v>
      </c>
      <c r="AD100" s="193">
        <f>(SUMIFS(Profile!$F$2:$F$17521,Profile!$B$2:$B$17521,$B100,Profile!$C$2:$C$17521,AD$8))*$C$6</f>
        <v>0.2451785011</v>
      </c>
      <c r="AE100" s="193">
        <f>(SUMIFS(Profile!$F$2:$F$17521,Profile!$B$2:$B$17521,$B100,Profile!$C$2:$C$17521,AE$8))*$C$6</f>
        <v>0.2415729349</v>
      </c>
      <c r="AF100" s="193">
        <f>(SUMIFS(Profile!$F$2:$F$17521,Profile!$B$2:$B$17521,$B100,Profile!$C$2:$C$17521,AF$8))*$C$6</f>
        <v>0.2423741719</v>
      </c>
      <c r="AG100" s="193">
        <f>(SUMIFS(Profile!$F$2:$F$17521,Profile!$B$2:$B$17521,$B100,Profile!$C$2:$C$17521,AG$8))*$C$6</f>
        <v>0.2375667503</v>
      </c>
      <c r="AH100" s="193">
        <f>(SUMIFS(Profile!$F$2:$F$17521,Profile!$B$2:$B$17521,$B100,Profile!$C$2:$C$17521,AH$8))*$C$6</f>
        <v>0.2423741719</v>
      </c>
      <c r="AI100" s="193">
        <f>(SUMIFS(Profile!$F$2:$F$17521,Profile!$B$2:$B$17521,$B100,Profile!$C$2:$C$17521,AI$8))*$C$6</f>
        <v>0.2463803565</v>
      </c>
      <c r="AJ100" s="193">
        <f>(SUMIFS(Profile!$F$2:$F$17521,Profile!$B$2:$B$17521,$B100,Profile!$C$2:$C$17521,AJ$8))*$C$6</f>
        <v>0.2479828304</v>
      </c>
      <c r="AK100" s="193">
        <f>(SUMIFS(Profile!$F$2:$F$17521,Profile!$B$2:$B$17521,$B100,Profile!$C$2:$C$17521,AK$8))*$C$6</f>
        <v>0.2575976736</v>
      </c>
      <c r="AL100" s="193">
        <f>(SUMIFS(Profile!$F$2:$F$17521,Profile!$B$2:$B$17521,$B100,Profile!$C$2:$C$17521,AL$8))*$C$6</f>
        <v>0.2728211753</v>
      </c>
      <c r="AM100" s="193">
        <f>(SUMIFS(Profile!$F$2:$F$17521,Profile!$B$2:$B$17521,$B100,Profile!$C$2:$C$17521,AM$8))*$C$6</f>
        <v>0.3004638494</v>
      </c>
      <c r="AN100" s="193">
        <f>(SUMIFS(Profile!$F$2:$F$17521,Profile!$B$2:$B$17521,$B100,Profile!$C$2:$C$17521,AN$8))*$C$6</f>
        <v>0.3192929173</v>
      </c>
      <c r="AO100" s="193">
        <f>(SUMIFS(Profile!$F$2:$F$17521,Profile!$B$2:$B$17521,$B100,Profile!$C$2:$C$17521,AO$8))*$C$6</f>
        <v>0.3245009574</v>
      </c>
      <c r="AP100" s="193">
        <f>(SUMIFS(Profile!$F$2:$F$17521,Profile!$B$2:$B$17521,$B100,Profile!$C$2:$C$17521,AP$8))*$C$6</f>
        <v>0.3241003389</v>
      </c>
      <c r="AQ100" s="193">
        <f>(SUMIFS(Profile!$F$2:$F$17521,Profile!$B$2:$B$17521,$B100,Profile!$C$2:$C$17521,AQ$8))*$C$6</f>
        <v>0.3365195113</v>
      </c>
      <c r="AR100" s="193">
        <f>(SUMIFS(Profile!$F$2:$F$17521,Profile!$B$2:$B$17521,$B100,Profile!$C$2:$C$17521,AR$8))*$C$6</f>
        <v>0.351743013</v>
      </c>
      <c r="AS100" s="193">
        <f>(SUMIFS(Profile!$F$2:$F$17521,Profile!$B$2:$B$17521,$B100,Profile!$C$2:$C$17521,AS$8))*$C$6</f>
        <v>0.3553485792</v>
      </c>
      <c r="AT100" s="193">
        <f>(SUMIFS(Profile!$F$2:$F$17521,Profile!$B$2:$B$17521,$B100,Profile!$C$2:$C$17521,AT$8))*$C$6</f>
        <v>0.3377213667</v>
      </c>
      <c r="AU100" s="193">
        <f>(SUMIFS(Profile!$F$2:$F$17521,Profile!$B$2:$B$17521,$B100,Profile!$C$2:$C$17521,AU$8))*$C$6</f>
        <v>0.3253021943</v>
      </c>
      <c r="AV100" s="193">
        <f>(SUMIFS(Profile!$F$2:$F$17521,Profile!$B$2:$B$17521,$B100,Profile!$C$2:$C$17521,AV$8))*$C$6</f>
        <v>0.3160879696</v>
      </c>
      <c r="AW100" s="193">
        <f>(SUMIFS(Profile!$F$2:$F$17521,Profile!$B$2:$B$17521,$B100,Profile!$C$2:$C$17521,AW$8))*$C$6</f>
        <v>0.2964576648</v>
      </c>
      <c r="AX100" s="193">
        <f>(SUMIFS(Profile!$F$2:$F$17521,Profile!$B$2:$B$17521,$B100,Profile!$C$2:$C$17521,AX$8))*$C$6</f>
        <v>0.2708180829</v>
      </c>
      <c r="AY100" s="193">
        <f>(SUMIFS(Profile!$F$2:$F$17521,Profile!$B$2:$B$17521,$B100,Profile!$C$2:$C$17521,AY$8))*$C$6</f>
        <v>0.2363648949</v>
      </c>
      <c r="AZ100" s="193">
        <f>(SUMIFS(Profile!$F$2:$F$17521,Profile!$B$2:$B$17521,$B100,Profile!$C$2:$C$17521,AZ$8))*$C$6</f>
        <v>0.2011104699</v>
      </c>
      <c r="BA100" s="193">
        <f t="shared" si="16"/>
        <v>11.19493602</v>
      </c>
      <c r="BB100" s="193">
        <f>(SUMIFS(Profile!$E$2:$E$17521,Profile!$B$2:$B$17521,$B100,Profile!$C$2:$C$17521,BB$8))*$C$9</f>
        <v>0</v>
      </c>
      <c r="BC100" s="193">
        <f>(SUMIFS(Profile!$E$2:$E$17521,Profile!$B$2:$B$17521,$B100,Profile!$C$2:$C$17521,BC$8))*$C$9</f>
        <v>0</v>
      </c>
      <c r="BD100" s="193">
        <f>(SUMIFS(Profile!$E$2:$E$17521,Profile!$B$2:$B$17521,$B100,Profile!$C$2:$C$17521,BD$8))*$C$9</f>
        <v>0</v>
      </c>
      <c r="BE100" s="193">
        <f>(SUMIFS(Profile!$E$2:$E$17521,Profile!$B$2:$B$17521,$B100,Profile!$C$2:$C$17521,BE$8))*$C$9</f>
        <v>0</v>
      </c>
      <c r="BF100" s="193">
        <f>(SUMIFS(Profile!$E$2:$E$17521,Profile!$B$2:$B$17521,$B100,Profile!$C$2:$C$17521,BF$8))*$C$9</f>
        <v>0</v>
      </c>
      <c r="BG100" s="193">
        <f>(SUMIFS(Profile!$E$2:$E$17521,Profile!$B$2:$B$17521,$B100,Profile!$C$2:$C$17521,BG$8))*$C$9</f>
        <v>0</v>
      </c>
      <c r="BH100" s="193">
        <f>(SUMIFS(Profile!$E$2:$E$17521,Profile!$B$2:$B$17521,$B100,Profile!$C$2:$C$17521,BH$8))*$C$9</f>
        <v>0</v>
      </c>
      <c r="BI100" s="193">
        <f>(SUMIFS(Profile!$E$2:$E$17521,Profile!$B$2:$B$17521,$B100,Profile!$C$2:$C$17521,BI$8))*$C$9</f>
        <v>0</v>
      </c>
      <c r="BJ100" s="193">
        <f>(SUMIFS(Profile!$E$2:$E$17521,Profile!$B$2:$B$17521,$B100,Profile!$C$2:$C$17521,BJ$8))*$C$9</f>
        <v>0</v>
      </c>
      <c r="BK100" s="193">
        <f>(SUMIFS(Profile!$E$2:$E$17521,Profile!$B$2:$B$17521,$B100,Profile!$C$2:$C$17521,BK$8))*$C$9</f>
        <v>0.000206888031</v>
      </c>
      <c r="BL100" s="193">
        <f>(SUMIFS(Profile!$E$2:$E$17521,Profile!$B$2:$B$17521,$B100,Profile!$C$2:$C$17521,BL$8))*$C$9</f>
        <v>0.002117740071</v>
      </c>
      <c r="BM100" s="193">
        <f>(SUMIFS(Profile!$E$2:$E$17521,Profile!$B$2:$B$17521,$B100,Profile!$C$2:$C$17521,BM$8))*$C$9</f>
        <v>0.01245489136</v>
      </c>
      <c r="BN100" s="193">
        <f>(SUMIFS(Profile!$E$2:$E$17521,Profile!$B$2:$B$17521,$B100,Profile!$C$2:$C$17521,BN$8))*$C$9</f>
        <v>0.03380992475</v>
      </c>
      <c r="BO100" s="193">
        <f>(SUMIFS(Profile!$E$2:$E$17521,Profile!$B$2:$B$17521,$B100,Profile!$C$2:$C$17521,BO$8))*$C$9</f>
        <v>0.08066022633</v>
      </c>
      <c r="BP100" s="193">
        <f>(SUMIFS(Profile!$E$2:$E$17521,Profile!$B$2:$B$17521,$B100,Profile!$C$2:$C$17521,BP$8))*$C$9</f>
        <v>0.146830082</v>
      </c>
      <c r="BQ100" s="193">
        <f>(SUMIFS(Profile!$E$2:$E$17521,Profile!$B$2:$B$17521,$B100,Profile!$C$2:$C$17521,BQ$8))*$C$9</f>
        <v>0.231920521</v>
      </c>
      <c r="BR100" s="193">
        <f>(SUMIFS(Profile!$E$2:$E$17521,Profile!$B$2:$B$17521,$B100,Profile!$C$2:$C$17521,BR$8))*$C$9</f>
        <v>0.3368778748</v>
      </c>
      <c r="BS100" s="193">
        <f>(SUMIFS(Profile!$E$2:$E$17521,Profile!$B$2:$B$17521,$B100,Profile!$C$2:$C$17521,BS$8))*$C$9</f>
        <v>0.4184345625</v>
      </c>
      <c r="BT100" s="193">
        <f>(SUMIFS(Profile!$E$2:$E$17521,Profile!$B$2:$B$17521,$B100,Profile!$C$2:$C$17521,BT$8))*$C$9</f>
        <v>0.5070400217</v>
      </c>
      <c r="BU100" s="193">
        <f>(SUMIFS(Profile!$E$2:$E$17521,Profile!$B$2:$B$17521,$B100,Profile!$C$2:$C$17521,BU$8))*$C$9</f>
        <v>0.6388922459</v>
      </c>
      <c r="BV100" s="193">
        <f>(SUMIFS(Profile!$E$2:$E$17521,Profile!$B$2:$B$17521,$B100,Profile!$C$2:$C$17521,BV$8))*$C$9</f>
        <v>0.6700234726</v>
      </c>
      <c r="BW100" s="193">
        <f>(SUMIFS(Profile!$E$2:$E$17521,Profile!$B$2:$B$17521,$B100,Profile!$C$2:$C$17521,BW$8))*$C$9</f>
        <v>0.7503075005</v>
      </c>
      <c r="BX100" s="193">
        <f>(SUMIFS(Profile!$E$2:$E$17521,Profile!$B$2:$B$17521,$B100,Profile!$C$2:$C$17521,BX$8))*$C$9</f>
        <v>0.7515708347</v>
      </c>
      <c r="BY100" s="193">
        <f>(SUMIFS(Profile!$E$2:$E$17521,Profile!$B$2:$B$17521,$B100,Profile!$C$2:$C$17521,BY$8))*$C$9</f>
        <v>0.7887366094</v>
      </c>
      <c r="BZ100" s="193">
        <f>(SUMIFS(Profile!$E$2:$E$17521,Profile!$B$2:$B$17521,$B100,Profile!$C$2:$C$17521,BZ$8))*$C$9</f>
        <v>0.6996774247</v>
      </c>
      <c r="CA100" s="193">
        <f>(SUMIFS(Profile!$E$2:$E$17521,Profile!$B$2:$B$17521,$B100,Profile!$C$2:$C$17521,CA$8))*$C$9</f>
        <v>0.6417008081</v>
      </c>
      <c r="CB100" s="193">
        <f>(SUMIFS(Profile!$E$2:$E$17521,Profile!$B$2:$B$17521,$B100,Profile!$C$2:$C$17521,CB$8))*$C$9</f>
        <v>0.6544250321</v>
      </c>
      <c r="CC100" s="193">
        <f>(SUMIFS(Profile!$E$2:$E$17521,Profile!$B$2:$B$17521,$B100,Profile!$C$2:$C$17521,CC$8))*$C$9</f>
        <v>0.603237572</v>
      </c>
      <c r="CD100" s="193">
        <f>(SUMIFS(Profile!$E$2:$E$17521,Profile!$B$2:$B$17521,$B100,Profile!$C$2:$C$17521,CD$8))*$C$9</f>
        <v>0.5786993849</v>
      </c>
      <c r="CE100" s="193">
        <f>(SUMIFS(Profile!$E$2:$E$17521,Profile!$B$2:$B$17521,$B100,Profile!$C$2:$C$17521,CE$8))*$C$9</f>
        <v>0.5848697595</v>
      </c>
      <c r="CF100" s="193">
        <f>(SUMIFS(Profile!$E$2:$E$17521,Profile!$B$2:$B$17521,$B100,Profile!$C$2:$C$17521,CF$8))*$C$9</f>
        <v>0.5056028835</v>
      </c>
      <c r="CG100" s="193">
        <f>(SUMIFS(Profile!$E$2:$E$17521,Profile!$B$2:$B$17521,$B100,Profile!$C$2:$C$17521,CG$8))*$C$9</f>
        <v>0.4618700453</v>
      </c>
      <c r="CH100" s="193">
        <f>(SUMIFS(Profile!$E$2:$E$17521,Profile!$B$2:$B$17521,$B100,Profile!$C$2:$C$17521,CH$8))*$C$9</f>
        <v>0.3943536599</v>
      </c>
      <c r="CI100" s="193">
        <f>(SUMIFS(Profile!$E$2:$E$17521,Profile!$B$2:$B$17521,$B100,Profile!$C$2:$C$17521,CI$8))*$C$9</f>
        <v>0.2939476558</v>
      </c>
      <c r="CJ100" s="193">
        <f>(SUMIFS(Profile!$E$2:$E$17521,Profile!$B$2:$B$17521,$B100,Profile!$C$2:$C$17521,CJ$8))*$C$9</f>
        <v>0.2030341419</v>
      </c>
      <c r="CK100" s="193">
        <f>(SUMIFS(Profile!$E$2:$E$17521,Profile!$B$2:$B$17521,$B100,Profile!$C$2:$C$17521,CK$8))*$C$9</f>
        <v>0.1250494252</v>
      </c>
      <c r="CL100" s="193">
        <f>(SUMIFS(Profile!$E$2:$E$17521,Profile!$B$2:$B$17521,$B100,Profile!$C$2:$C$17521,CL$8))*$C$9</f>
        <v>0.05221389422</v>
      </c>
      <c r="CM100" s="193">
        <f>(SUMIFS(Profile!$E$2:$E$17521,Profile!$B$2:$B$17521,$B100,Profile!$C$2:$C$17521,CM$8))*$C$9</f>
        <v>0.0160640574</v>
      </c>
      <c r="CN100" s="193">
        <f>(SUMIFS(Profile!$E$2:$E$17521,Profile!$B$2:$B$17521,$B100,Profile!$C$2:$C$17521,CN$8))*$C$9</f>
        <v>0.006321775812</v>
      </c>
      <c r="CO100" s="193">
        <f>(SUMIFS(Profile!$E$2:$E$17521,Profile!$B$2:$B$17521,$B100,Profile!$C$2:$C$17521,CO$8))*$C$9</f>
        <v>0.003045914277</v>
      </c>
      <c r="CP100" s="193">
        <f>(SUMIFS(Profile!$E$2:$E$17521,Profile!$B$2:$B$17521,$B100,Profile!$C$2:$C$17521,CP$8))*$C$9</f>
        <v>0.0008694779915</v>
      </c>
      <c r="CQ100" s="193">
        <f>(SUMIFS(Profile!$E$2:$E$17521,Profile!$B$2:$B$17521,$B100,Profile!$C$2:$C$17521,CQ$8))*$C$9</f>
        <v>0.00006971586446</v>
      </c>
      <c r="CR100" s="193">
        <f>(SUMIFS(Profile!$E$2:$E$17521,Profile!$B$2:$B$17521,$B100,Profile!$C$2:$C$17521,CR$8))*$C$9</f>
        <v>0</v>
      </c>
      <c r="CS100" s="193">
        <f>(SUMIFS(Profile!$E$2:$E$17521,Profile!$B$2:$B$17521,$B100,Profile!$C$2:$C$17521,CS$8))*$C$9</f>
        <v>0</v>
      </c>
      <c r="CT100" s="193">
        <f>(SUMIFS(Profile!$E$2:$E$17521,Profile!$B$2:$B$17521,$B100,Profile!$C$2:$C$17521,CT$8))*$C$9</f>
        <v>0</v>
      </c>
      <c r="CU100" s="193">
        <f>(SUMIFS(Profile!$E$2:$E$17521,Profile!$B$2:$B$17521,$B100,Profile!$C$2:$C$17521,CU$8))*$C$9</f>
        <v>0</v>
      </c>
      <c r="CV100" s="193">
        <f>(SUMIFS(Profile!$E$2:$E$17521,Profile!$B$2:$B$17521,$B100,Profile!$C$2:$C$17521,CV$8))*$C$9</f>
        <v>0</v>
      </c>
      <c r="CW100" s="193">
        <f>(SUMIFS(Profile!$E$2:$E$17521,Profile!$B$2:$B$17521,$B100,Profile!$C$2:$C$17521,CW$8))*$C$9</f>
        <v>0</v>
      </c>
      <c r="CX100" s="193">
        <f t="shared" si="17"/>
        <v>5.788896156</v>
      </c>
      <c r="CY100" s="193">
        <f t="shared" ref="CY100:ET100" si="462">MAX(BB100-E100,0)</f>
        <v>0</v>
      </c>
      <c r="CZ100" s="193">
        <f t="shared" si="462"/>
        <v>0</v>
      </c>
      <c r="DA100" s="193">
        <f t="shared" si="462"/>
        <v>0</v>
      </c>
      <c r="DB100" s="193">
        <f t="shared" si="462"/>
        <v>0</v>
      </c>
      <c r="DC100" s="193">
        <f t="shared" si="462"/>
        <v>0</v>
      </c>
      <c r="DD100" s="193">
        <f t="shared" si="462"/>
        <v>0</v>
      </c>
      <c r="DE100" s="193">
        <f t="shared" si="462"/>
        <v>0</v>
      </c>
      <c r="DF100" s="193">
        <f t="shared" si="462"/>
        <v>0</v>
      </c>
      <c r="DG100" s="193">
        <f t="shared" si="462"/>
        <v>0</v>
      </c>
      <c r="DH100" s="193">
        <f t="shared" si="462"/>
        <v>0</v>
      </c>
      <c r="DI100" s="193">
        <f t="shared" si="462"/>
        <v>0</v>
      </c>
      <c r="DJ100" s="193">
        <f t="shared" si="462"/>
        <v>0</v>
      </c>
      <c r="DK100" s="193">
        <f t="shared" si="462"/>
        <v>0</v>
      </c>
      <c r="DL100" s="193">
        <f t="shared" si="462"/>
        <v>0</v>
      </c>
      <c r="DM100" s="193">
        <f t="shared" si="462"/>
        <v>0</v>
      </c>
      <c r="DN100" s="193">
        <f t="shared" si="462"/>
        <v>0.01117974629</v>
      </c>
      <c r="DO100" s="193">
        <f t="shared" si="462"/>
        <v>0.1009135984</v>
      </c>
      <c r="DP100" s="193">
        <f t="shared" si="462"/>
        <v>0.1644424552</v>
      </c>
      <c r="DQ100" s="193">
        <f t="shared" si="462"/>
        <v>0.2474392558</v>
      </c>
      <c r="DR100" s="193">
        <f t="shared" si="462"/>
        <v>0.3816951908</v>
      </c>
      <c r="DS100" s="193">
        <f t="shared" si="462"/>
        <v>0.4080189959</v>
      </c>
      <c r="DT100" s="193">
        <f t="shared" si="462"/>
        <v>0.4975172485</v>
      </c>
      <c r="DU100" s="193">
        <f t="shared" si="462"/>
        <v>0.5019855305</v>
      </c>
      <c r="DV100" s="193">
        <f t="shared" si="462"/>
        <v>0.5371482128</v>
      </c>
      <c r="DW100" s="193">
        <f t="shared" si="462"/>
        <v>0.4536976866</v>
      </c>
      <c r="DX100" s="193">
        <f t="shared" si="462"/>
        <v>0.396522307</v>
      </c>
      <c r="DY100" s="193">
        <f t="shared" si="462"/>
        <v>0.4128520972</v>
      </c>
      <c r="DZ100" s="193">
        <f t="shared" si="462"/>
        <v>0.3608634001</v>
      </c>
      <c r="EA100" s="193">
        <f t="shared" si="462"/>
        <v>0.3411326346</v>
      </c>
      <c r="EB100" s="193">
        <f t="shared" si="462"/>
        <v>0.3424955877</v>
      </c>
      <c r="EC100" s="193">
        <f t="shared" si="462"/>
        <v>0.2592225269</v>
      </c>
      <c r="ED100" s="193">
        <f t="shared" si="462"/>
        <v>0.2138872149</v>
      </c>
      <c r="EE100" s="193">
        <f t="shared" si="462"/>
        <v>0.1367559863</v>
      </c>
      <c r="EF100" s="193">
        <f t="shared" si="462"/>
        <v>0.02112648054</v>
      </c>
      <c r="EG100" s="193">
        <f t="shared" si="462"/>
        <v>0</v>
      </c>
      <c r="EH100" s="193">
        <f t="shared" si="462"/>
        <v>0</v>
      </c>
      <c r="EI100" s="193">
        <f t="shared" si="462"/>
        <v>0</v>
      </c>
      <c r="EJ100" s="193">
        <f t="shared" si="462"/>
        <v>0</v>
      </c>
      <c r="EK100" s="193">
        <f t="shared" si="462"/>
        <v>0</v>
      </c>
      <c r="EL100" s="193">
        <f t="shared" si="462"/>
        <v>0</v>
      </c>
      <c r="EM100" s="193">
        <f t="shared" si="462"/>
        <v>0</v>
      </c>
      <c r="EN100" s="193">
        <f t="shared" si="462"/>
        <v>0</v>
      </c>
      <c r="EO100" s="193">
        <f t="shared" si="462"/>
        <v>0</v>
      </c>
      <c r="EP100" s="193">
        <f t="shared" si="462"/>
        <v>0</v>
      </c>
      <c r="EQ100" s="193">
        <f t="shared" si="462"/>
        <v>0</v>
      </c>
      <c r="ER100" s="193">
        <f t="shared" si="462"/>
        <v>0</v>
      </c>
      <c r="ES100" s="193">
        <f t="shared" si="462"/>
        <v>0</v>
      </c>
      <c r="ET100" s="193">
        <f t="shared" si="462"/>
        <v>0</v>
      </c>
      <c r="EU100" s="193">
        <f t="shared" si="19"/>
        <v>5.406039868</v>
      </c>
      <c r="EV100" s="193">
        <f t="shared" ref="EV100:GQ100" si="463">BB100-CY100</f>
        <v>0</v>
      </c>
      <c r="EW100" s="193">
        <f t="shared" si="463"/>
        <v>0</v>
      </c>
      <c r="EX100" s="193">
        <f t="shared" si="463"/>
        <v>0</v>
      </c>
      <c r="EY100" s="193">
        <f t="shared" si="463"/>
        <v>0</v>
      </c>
      <c r="EZ100" s="193">
        <f t="shared" si="463"/>
        <v>0</v>
      </c>
      <c r="FA100" s="193">
        <f t="shared" si="463"/>
        <v>0</v>
      </c>
      <c r="FB100" s="193">
        <f t="shared" si="463"/>
        <v>0</v>
      </c>
      <c r="FC100" s="193">
        <f t="shared" si="463"/>
        <v>0</v>
      </c>
      <c r="FD100" s="193">
        <f t="shared" si="463"/>
        <v>0</v>
      </c>
      <c r="FE100" s="193">
        <f t="shared" si="463"/>
        <v>0.000206888031</v>
      </c>
      <c r="FF100" s="193">
        <f t="shared" si="463"/>
        <v>0.002117740071</v>
      </c>
      <c r="FG100" s="193">
        <f t="shared" si="463"/>
        <v>0.01245489136</v>
      </c>
      <c r="FH100" s="193">
        <f t="shared" si="463"/>
        <v>0.03380992475</v>
      </c>
      <c r="FI100" s="193">
        <f t="shared" si="463"/>
        <v>0.08066022633</v>
      </c>
      <c r="FJ100" s="193">
        <f t="shared" si="463"/>
        <v>0.146830082</v>
      </c>
      <c r="FK100" s="193">
        <f t="shared" si="463"/>
        <v>0.2207407747</v>
      </c>
      <c r="FL100" s="193">
        <f t="shared" si="463"/>
        <v>0.2359642764</v>
      </c>
      <c r="FM100" s="193">
        <f t="shared" si="463"/>
        <v>0.2539921074</v>
      </c>
      <c r="FN100" s="193">
        <f t="shared" si="463"/>
        <v>0.2596007659</v>
      </c>
      <c r="FO100" s="193">
        <f t="shared" si="463"/>
        <v>0.2571970551</v>
      </c>
      <c r="FP100" s="193">
        <f t="shared" si="463"/>
        <v>0.2620044767</v>
      </c>
      <c r="FQ100" s="193">
        <f t="shared" si="463"/>
        <v>0.252790252</v>
      </c>
      <c r="FR100" s="193">
        <f t="shared" si="463"/>
        <v>0.2495853042</v>
      </c>
      <c r="FS100" s="193">
        <f t="shared" si="463"/>
        <v>0.2515883966</v>
      </c>
      <c r="FT100" s="193">
        <f t="shared" si="463"/>
        <v>0.2459797381</v>
      </c>
      <c r="FU100" s="193">
        <f t="shared" si="463"/>
        <v>0.2451785011</v>
      </c>
      <c r="FV100" s="193">
        <f t="shared" si="463"/>
        <v>0.2415729349</v>
      </c>
      <c r="FW100" s="193">
        <f t="shared" si="463"/>
        <v>0.2423741719</v>
      </c>
      <c r="FX100" s="193">
        <f t="shared" si="463"/>
        <v>0.2375667503</v>
      </c>
      <c r="FY100" s="193">
        <f t="shared" si="463"/>
        <v>0.2423741719</v>
      </c>
      <c r="FZ100" s="193">
        <f t="shared" si="463"/>
        <v>0.2463803565</v>
      </c>
      <c r="GA100" s="193">
        <f t="shared" si="463"/>
        <v>0.2479828304</v>
      </c>
      <c r="GB100" s="193">
        <f t="shared" si="463"/>
        <v>0.2575976736</v>
      </c>
      <c r="GC100" s="193">
        <f t="shared" si="463"/>
        <v>0.2728211753</v>
      </c>
      <c r="GD100" s="193">
        <f t="shared" si="463"/>
        <v>0.2030341419</v>
      </c>
      <c r="GE100" s="193">
        <f t="shared" si="463"/>
        <v>0.1250494252</v>
      </c>
      <c r="GF100" s="193">
        <f t="shared" si="463"/>
        <v>0.05221389422</v>
      </c>
      <c r="GG100" s="193">
        <f t="shared" si="463"/>
        <v>0.0160640574</v>
      </c>
      <c r="GH100" s="193">
        <f t="shared" si="463"/>
        <v>0.006321775812</v>
      </c>
      <c r="GI100" s="193">
        <f t="shared" si="463"/>
        <v>0.003045914277</v>
      </c>
      <c r="GJ100" s="193">
        <f t="shared" si="463"/>
        <v>0.0008694779915</v>
      </c>
      <c r="GK100" s="193">
        <f t="shared" si="463"/>
        <v>0.00006971586446</v>
      </c>
      <c r="GL100" s="193">
        <f t="shared" si="463"/>
        <v>0</v>
      </c>
      <c r="GM100" s="193">
        <f t="shared" si="463"/>
        <v>0</v>
      </c>
      <c r="GN100" s="193">
        <f t="shared" si="463"/>
        <v>0</v>
      </c>
      <c r="GO100" s="193">
        <f t="shared" si="463"/>
        <v>0</v>
      </c>
      <c r="GP100" s="193">
        <f t="shared" si="463"/>
        <v>0</v>
      </c>
      <c r="GQ100" s="193">
        <f t="shared" si="463"/>
        <v>0</v>
      </c>
      <c r="GR100" s="193">
        <f t="shared" si="21"/>
        <v>5.755991828</v>
      </c>
      <c r="GS100" s="193">
        <f t="shared" ref="GS100:IN100" si="464">E100-EV100</f>
        <v>0.1738684142</v>
      </c>
      <c r="GT100" s="193">
        <f t="shared" si="464"/>
        <v>0.1562412017</v>
      </c>
      <c r="GU100" s="193">
        <f t="shared" si="464"/>
        <v>0.1482288324</v>
      </c>
      <c r="GV100" s="193">
        <f t="shared" si="464"/>
        <v>0.1358096599</v>
      </c>
      <c r="GW100" s="193">
        <f t="shared" si="464"/>
        <v>0.1306016199</v>
      </c>
      <c r="GX100" s="193">
        <f t="shared" si="464"/>
        <v>0.1285985275</v>
      </c>
      <c r="GY100" s="193">
        <f t="shared" si="464"/>
        <v>0.1249929614</v>
      </c>
      <c r="GZ100" s="193">
        <f t="shared" si="464"/>
        <v>0.122989869</v>
      </c>
      <c r="HA100" s="193">
        <f t="shared" si="464"/>
        <v>0.1225892506</v>
      </c>
      <c r="HB100" s="193">
        <f t="shared" si="464"/>
        <v>0.1247860733</v>
      </c>
      <c r="HC100" s="193">
        <f t="shared" si="464"/>
        <v>0.126080169</v>
      </c>
      <c r="HD100" s="193">
        <f t="shared" si="464"/>
        <v>0.118547347</v>
      </c>
      <c r="HE100" s="193">
        <f t="shared" si="464"/>
        <v>0.1192263292</v>
      </c>
      <c r="HF100" s="193">
        <f t="shared" si="464"/>
        <v>0.09080447706</v>
      </c>
      <c r="HG100" s="193">
        <f t="shared" si="464"/>
        <v>0.04346368931</v>
      </c>
      <c r="HH100" s="193">
        <f t="shared" si="464"/>
        <v>0</v>
      </c>
      <c r="HI100" s="193">
        <f t="shared" si="464"/>
        <v>0</v>
      </c>
      <c r="HJ100" s="193">
        <f t="shared" si="464"/>
        <v>0</v>
      </c>
      <c r="HK100" s="193">
        <f t="shared" si="464"/>
        <v>0</v>
      </c>
      <c r="HL100" s="193">
        <f t="shared" si="464"/>
        <v>0</v>
      </c>
      <c r="HM100" s="193">
        <f t="shared" si="464"/>
        <v>0</v>
      </c>
      <c r="HN100" s="193">
        <f t="shared" si="464"/>
        <v>0</v>
      </c>
      <c r="HO100" s="193">
        <f t="shared" si="464"/>
        <v>0</v>
      </c>
      <c r="HP100" s="193">
        <f t="shared" si="464"/>
        <v>0</v>
      </c>
      <c r="HQ100" s="193">
        <f t="shared" si="464"/>
        <v>0</v>
      </c>
      <c r="HR100" s="193">
        <f t="shared" si="464"/>
        <v>0</v>
      </c>
      <c r="HS100" s="193">
        <f t="shared" si="464"/>
        <v>0</v>
      </c>
      <c r="HT100" s="193">
        <f t="shared" si="464"/>
        <v>0</v>
      </c>
      <c r="HU100" s="193">
        <f t="shared" si="464"/>
        <v>0</v>
      </c>
      <c r="HV100" s="193">
        <f t="shared" si="464"/>
        <v>0</v>
      </c>
      <c r="HW100" s="193">
        <f t="shared" si="464"/>
        <v>0</v>
      </c>
      <c r="HX100" s="193">
        <f t="shared" si="464"/>
        <v>0</v>
      </c>
      <c r="HY100" s="193">
        <f t="shared" si="464"/>
        <v>0</v>
      </c>
      <c r="HZ100" s="193">
        <f t="shared" si="464"/>
        <v>0</v>
      </c>
      <c r="IA100" s="193">
        <f t="shared" si="464"/>
        <v>0.09742970749</v>
      </c>
      <c r="IB100" s="193">
        <f t="shared" si="464"/>
        <v>0.1942434921</v>
      </c>
      <c r="IC100" s="193">
        <f t="shared" si="464"/>
        <v>0.2722870631</v>
      </c>
      <c r="ID100" s="193">
        <f t="shared" si="464"/>
        <v>0.3080362815</v>
      </c>
      <c r="IE100" s="193">
        <f t="shared" si="464"/>
        <v>0.3301977355</v>
      </c>
      <c r="IF100" s="193">
        <f t="shared" si="464"/>
        <v>0.3486970988</v>
      </c>
      <c r="IG100" s="193">
        <f t="shared" si="464"/>
        <v>0.3544791012</v>
      </c>
      <c r="IH100" s="193">
        <f t="shared" si="464"/>
        <v>0.3376516509</v>
      </c>
      <c r="II100" s="193">
        <f t="shared" si="464"/>
        <v>0.3253021943</v>
      </c>
      <c r="IJ100" s="193">
        <f t="shared" si="464"/>
        <v>0.3160879696</v>
      </c>
      <c r="IK100" s="193">
        <f t="shared" si="464"/>
        <v>0.2964576648</v>
      </c>
      <c r="IL100" s="193">
        <f t="shared" si="464"/>
        <v>0.2708180829</v>
      </c>
      <c r="IM100" s="193">
        <f t="shared" si="464"/>
        <v>0.2363648949</v>
      </c>
      <c r="IN100" s="193">
        <f t="shared" si="464"/>
        <v>0.2011104699</v>
      </c>
      <c r="IO100" s="193">
        <f t="shared" si="23"/>
        <v>3.889163407</v>
      </c>
      <c r="IP100" s="193">
        <f t="shared" si="29"/>
        <v>0.1171053276</v>
      </c>
      <c r="IQ100" s="193">
        <f t="shared" ref="IQ100:KK100" si="465">MAX((MIN(CZ100+IP100,$IO$7))-GT100,0)</f>
        <v>0</v>
      </c>
      <c r="IR100" s="193">
        <f t="shared" si="465"/>
        <v>0</v>
      </c>
      <c r="IS100" s="193">
        <f t="shared" si="465"/>
        <v>0</v>
      </c>
      <c r="IT100" s="193">
        <f t="shared" si="465"/>
        <v>0</v>
      </c>
      <c r="IU100" s="193">
        <f t="shared" si="465"/>
        <v>0</v>
      </c>
      <c r="IV100" s="193">
        <f t="shared" si="465"/>
        <v>0</v>
      </c>
      <c r="IW100" s="193">
        <f t="shared" si="465"/>
        <v>0</v>
      </c>
      <c r="IX100" s="193">
        <f t="shared" si="465"/>
        <v>0</v>
      </c>
      <c r="IY100" s="193">
        <f t="shared" si="465"/>
        <v>0</v>
      </c>
      <c r="IZ100" s="193">
        <f t="shared" si="465"/>
        <v>0</v>
      </c>
      <c r="JA100" s="193">
        <f t="shared" si="465"/>
        <v>0</v>
      </c>
      <c r="JB100" s="193">
        <f t="shared" si="465"/>
        <v>0</v>
      </c>
      <c r="JC100" s="193">
        <f t="shared" si="465"/>
        <v>0</v>
      </c>
      <c r="JD100" s="193">
        <f t="shared" si="465"/>
        <v>0</v>
      </c>
      <c r="JE100" s="193">
        <f t="shared" si="465"/>
        <v>0.01117974629</v>
      </c>
      <c r="JF100" s="193">
        <f t="shared" si="465"/>
        <v>0.1120933447</v>
      </c>
      <c r="JG100" s="193">
        <f t="shared" si="465"/>
        <v>0.2765357998</v>
      </c>
      <c r="JH100" s="193">
        <f t="shared" si="465"/>
        <v>0.5239750557</v>
      </c>
      <c r="JI100" s="193">
        <f t="shared" si="465"/>
        <v>0.9056702465</v>
      </c>
      <c r="JJ100" s="193">
        <f t="shared" si="465"/>
        <v>1.313689242</v>
      </c>
      <c r="JK100" s="193">
        <f t="shared" si="465"/>
        <v>1.811206491</v>
      </c>
      <c r="JL100" s="193">
        <f t="shared" si="465"/>
        <v>2.313192021</v>
      </c>
      <c r="JM100" s="193">
        <f t="shared" si="465"/>
        <v>2.850340234</v>
      </c>
      <c r="JN100" s="193">
        <f t="shared" si="465"/>
        <v>3.304037921</v>
      </c>
      <c r="JO100" s="193">
        <f t="shared" si="465"/>
        <v>3.700560228</v>
      </c>
      <c r="JP100" s="193">
        <f t="shared" si="465"/>
        <v>4.113412325</v>
      </c>
      <c r="JQ100" s="193">
        <f t="shared" si="465"/>
        <v>4.474275725</v>
      </c>
      <c r="JR100" s="193">
        <f t="shared" si="465"/>
        <v>4.81540836</v>
      </c>
      <c r="JS100" s="193">
        <f t="shared" si="465"/>
        <v>5</v>
      </c>
      <c r="JT100" s="193">
        <f t="shared" si="465"/>
        <v>5</v>
      </c>
      <c r="JU100" s="193">
        <f t="shared" si="465"/>
        <v>5</v>
      </c>
      <c r="JV100" s="193">
        <f t="shared" si="465"/>
        <v>5</v>
      </c>
      <c r="JW100" s="193">
        <f t="shared" si="465"/>
        <v>5</v>
      </c>
      <c r="JX100" s="193">
        <f t="shared" si="465"/>
        <v>4.902570293</v>
      </c>
      <c r="JY100" s="193">
        <f t="shared" si="465"/>
        <v>4.7083268</v>
      </c>
      <c r="JZ100" s="193">
        <f t="shared" si="465"/>
        <v>4.436039737</v>
      </c>
      <c r="KA100" s="193">
        <f t="shared" si="465"/>
        <v>4.128003456</v>
      </c>
      <c r="KB100" s="193">
        <f t="shared" si="465"/>
        <v>3.79780572</v>
      </c>
      <c r="KC100" s="193">
        <f t="shared" si="465"/>
        <v>3.449108621</v>
      </c>
      <c r="KD100" s="193">
        <f t="shared" si="465"/>
        <v>3.09462952</v>
      </c>
      <c r="KE100" s="193">
        <f t="shared" si="465"/>
        <v>2.756977869</v>
      </c>
      <c r="KF100" s="193">
        <f t="shared" si="465"/>
        <v>2.431675675</v>
      </c>
      <c r="KG100" s="193">
        <f t="shared" si="465"/>
        <v>2.115587705</v>
      </c>
      <c r="KH100" s="193">
        <f t="shared" si="465"/>
        <v>1.819130041</v>
      </c>
      <c r="KI100" s="193">
        <f t="shared" si="465"/>
        <v>1.548311958</v>
      </c>
      <c r="KJ100" s="193">
        <f t="shared" si="465"/>
        <v>1.311947063</v>
      </c>
      <c r="KK100" s="193">
        <f t="shared" si="465"/>
        <v>1.110836593</v>
      </c>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row>
    <row r="101" ht="14.25" customHeight="1">
      <c r="A101" s="1">
        <v>4.0</v>
      </c>
      <c r="B101" s="1">
        <f t="shared" ref="B101:C101" si="466">B100+1</f>
        <v>91</v>
      </c>
      <c r="C101" s="267">
        <f t="shared" si="466"/>
        <v>43556</v>
      </c>
      <c r="D101" s="193">
        <f t="shared" si="15"/>
        <v>11.09259116</v>
      </c>
      <c r="E101" s="193">
        <f>(SUMIFS(Profile!$F$2:$F$17521,Profile!$B$2:$B$17521,$B101,Profile!$C$2:$C$17521,E$8))*$C$6</f>
        <v>0.1742690327</v>
      </c>
      <c r="F101" s="193">
        <f>(SUMIFS(Profile!$F$2:$F$17521,Profile!$B$2:$B$17521,$B101,Profile!$C$2:$C$17521,F$8))*$C$6</f>
        <v>0.1569088991</v>
      </c>
      <c r="G101" s="193">
        <f>(SUMIFS(Profile!$F$2:$F$17521,Profile!$B$2:$B$17521,$B101,Profile!$C$2:$C$17521,G$8))*$C$6</f>
        <v>0.1475611349</v>
      </c>
      <c r="H101" s="193">
        <f>(SUMIFS(Profile!$F$2:$F$17521,Profile!$B$2:$B$17521,$B101,Profile!$C$2:$C$17521,H$8))*$C$6</f>
        <v>0.1356761204</v>
      </c>
      <c r="I101" s="193">
        <f>(SUMIFS(Profile!$F$2:$F$17521,Profile!$B$2:$B$17521,$B101,Profile!$C$2:$C$17521,I$8))*$C$6</f>
        <v>0.1318034753</v>
      </c>
      <c r="J101" s="193">
        <f>(SUMIFS(Profile!$F$2:$F$17521,Profile!$B$2:$B$17521,$B101,Profile!$C$2:$C$17521,J$8))*$C$6</f>
        <v>0.129266225</v>
      </c>
      <c r="K101" s="193">
        <f>(SUMIFS(Profile!$F$2:$F$17521,Profile!$B$2:$B$17521,$B101,Profile!$C$2:$C$17521,K$8))*$C$6</f>
        <v>0.1251265008</v>
      </c>
      <c r="L101" s="193">
        <f>(SUMIFS(Profile!$F$2:$F$17521,Profile!$B$2:$B$17521,$B101,Profile!$C$2:$C$17521,L$8))*$C$6</f>
        <v>0.1241917244</v>
      </c>
      <c r="M101" s="193">
        <f>(SUMIFS(Profile!$F$2:$F$17521,Profile!$B$2:$B$17521,$B101,Profile!$C$2:$C$17521,M$8))*$C$6</f>
        <v>0.1241917244</v>
      </c>
      <c r="N101" s="193">
        <f>(SUMIFS(Profile!$F$2:$F$17521,Profile!$B$2:$B$17521,$B101,Profile!$C$2:$C$17521,N$8))*$C$6</f>
        <v>0.1257941983</v>
      </c>
      <c r="O101" s="193">
        <f>(SUMIFS(Profile!$F$2:$F$17521,Profile!$B$2:$B$17521,$B101,Profile!$C$2:$C$17521,O$8))*$C$6</f>
        <v>0.128732067</v>
      </c>
      <c r="P101" s="193">
        <f>(SUMIFS(Profile!$F$2:$F$17521,Profile!$B$2:$B$17521,$B101,Profile!$C$2:$C$17521,P$8))*$C$6</f>
        <v>0.1330053307</v>
      </c>
      <c r="Q101" s="193">
        <f>(SUMIFS(Profile!$F$2:$F$17521,Profile!$B$2:$B$17521,$B101,Profile!$C$2:$C$17521,Q$8))*$C$6</f>
        <v>0.1513002406</v>
      </c>
      <c r="R101" s="193">
        <f>(SUMIFS(Profile!$F$2:$F$17521,Profile!$B$2:$B$17521,$B101,Profile!$C$2:$C$17521,R$8))*$C$6</f>
        <v>0.1681262162</v>
      </c>
      <c r="S101" s="193">
        <f>(SUMIFS(Profile!$F$2:$F$17521,Profile!$B$2:$B$17521,$B101,Profile!$C$2:$C$17521,S$8))*$C$6</f>
        <v>0.187756521</v>
      </c>
      <c r="T101" s="193">
        <f>(SUMIFS(Profile!$F$2:$F$17521,Profile!$B$2:$B$17521,$B101,Profile!$C$2:$C$17521,T$8))*$C$6</f>
        <v>0.2182035244</v>
      </c>
      <c r="U101" s="193">
        <f>(SUMIFS(Profile!$F$2:$F$17521,Profile!$B$2:$B$17521,$B101,Profile!$C$2:$C$17521,U$8))*$C$6</f>
        <v>0.2393027636</v>
      </c>
      <c r="V101" s="193">
        <f>(SUMIFS(Profile!$F$2:$F$17521,Profile!$B$2:$B$17521,$B101,Profile!$C$2:$C$17521,V$8))*$C$6</f>
        <v>0.2562622787</v>
      </c>
      <c r="W101" s="193">
        <f>(SUMIFS(Profile!$F$2:$F$17521,Profile!$B$2:$B$17521,$B101,Profile!$C$2:$C$17521,W$8))*$C$6</f>
        <v>0.2569299761</v>
      </c>
      <c r="X101" s="193">
        <f>(SUMIFS(Profile!$F$2:$F$17521,Profile!$B$2:$B$17521,$B101,Profile!$C$2:$C$17521,X$8))*$C$6</f>
        <v>0.253057331</v>
      </c>
      <c r="Y101" s="193">
        <f>(SUMIFS(Profile!$F$2:$F$17521,Profile!$B$2:$B$17521,$B101,Profile!$C$2:$C$17521,Y$8))*$C$6</f>
        <v>0.2517219361</v>
      </c>
      <c r="Z101" s="193">
        <f>(SUMIFS(Profile!$F$2:$F$17521,Profile!$B$2:$B$17521,$B101,Profile!$C$2:$C$17521,Z$8))*$C$6</f>
        <v>0.2485169883</v>
      </c>
      <c r="AA101" s="193">
        <f>(SUMIFS(Profile!$F$2:$F$17521,Profile!$B$2:$B$17521,$B101,Profile!$C$2:$C$17521,AA$8))*$C$6</f>
        <v>0.2479828304</v>
      </c>
      <c r="AB101" s="193">
        <f>(SUMIFS(Profile!$F$2:$F$17521,Profile!$B$2:$B$17521,$B101,Profile!$C$2:$C$17521,AB$8))*$C$6</f>
        <v>0.2494517648</v>
      </c>
      <c r="AC101" s="193">
        <f>(SUMIFS(Profile!$F$2:$F$17521,Profile!$B$2:$B$17521,$B101,Profile!$C$2:$C$17521,AC$8))*$C$6</f>
        <v>0.2438431062</v>
      </c>
      <c r="AD101" s="193">
        <f>(SUMIFS(Profile!$F$2:$F$17521,Profile!$B$2:$B$17521,$B101,Profile!$C$2:$C$17521,AD$8))*$C$6</f>
        <v>0.2403710795</v>
      </c>
      <c r="AE101" s="193">
        <f>(SUMIFS(Profile!$F$2:$F$17521,Profile!$B$2:$B$17521,$B101,Profile!$C$2:$C$17521,AE$8))*$C$6</f>
        <v>0.2368990528</v>
      </c>
      <c r="AF101" s="193">
        <f>(SUMIFS(Profile!$F$2:$F$17521,Profile!$B$2:$B$17521,$B101,Profile!$C$2:$C$17521,AF$8))*$C$6</f>
        <v>0.2364984344</v>
      </c>
      <c r="AG101" s="193">
        <f>(SUMIFS(Profile!$F$2:$F$17521,Profile!$B$2:$B$17521,$B101,Profile!$C$2:$C$17521,AG$8))*$C$6</f>
        <v>0.2291537625</v>
      </c>
      <c r="AH101" s="193">
        <f>(SUMIFS(Profile!$F$2:$F$17521,Profile!$B$2:$B$17521,$B101,Profile!$C$2:$C$17521,AH$8))*$C$6</f>
        <v>0.2323587102</v>
      </c>
      <c r="AI101" s="193">
        <f>(SUMIFS(Profile!$F$2:$F$17521,Profile!$B$2:$B$17521,$B101,Profile!$C$2:$C$17521,AI$8))*$C$6</f>
        <v>0.2379673687</v>
      </c>
      <c r="AJ101" s="193">
        <f>(SUMIFS(Profile!$F$2:$F$17521,Profile!$B$2:$B$17521,$B101,Profile!$C$2:$C$17521,AJ$8))*$C$6</f>
        <v>0.2411723165</v>
      </c>
      <c r="AK101" s="193">
        <f>(SUMIFS(Profile!$F$2:$F$17521,Profile!$B$2:$B$17521,$B101,Profile!$C$2:$C$17521,AK$8))*$C$6</f>
        <v>0.2494517648</v>
      </c>
      <c r="AL101" s="193">
        <f>(SUMIFS(Profile!$F$2:$F$17521,Profile!$B$2:$B$17521,$B101,Profile!$C$2:$C$17521,AL$8))*$C$6</f>
        <v>0.2677466747</v>
      </c>
      <c r="AM101" s="193">
        <f>(SUMIFS(Profile!$F$2:$F$17521,Profile!$B$2:$B$17521,$B101,Profile!$C$2:$C$17521,AM$8))*$C$6</f>
        <v>0.2981936781</v>
      </c>
      <c r="AN101" s="193">
        <f>(SUMIFS(Profile!$F$2:$F$17521,Profile!$B$2:$B$17521,$B101,Profile!$C$2:$C$17521,AN$8))*$C$6</f>
        <v>0.3191593778</v>
      </c>
      <c r="AO101" s="193">
        <f>(SUMIFS(Profile!$F$2:$F$17521,Profile!$B$2:$B$17521,$B101,Profile!$C$2:$C$17521,AO$8))*$C$6</f>
        <v>0.3263705102</v>
      </c>
      <c r="AP101" s="193">
        <f>(SUMIFS(Profile!$F$2:$F$17521,Profile!$B$2:$B$17521,$B101,Profile!$C$2:$C$17521,AP$8))*$C$6</f>
        <v>0.3271717471</v>
      </c>
      <c r="AQ101" s="193">
        <f>(SUMIFS(Profile!$F$2:$F$17521,Profile!$B$2:$B$17521,$B101,Profile!$C$2:$C$17521,AQ$8))*$C$6</f>
        <v>0.3370536693</v>
      </c>
      <c r="AR101" s="193">
        <f>(SUMIFS(Profile!$F$2:$F$17521,Profile!$B$2:$B$17521,$B101,Profile!$C$2:$C$17521,AR$8))*$C$6</f>
        <v>0.3573516716</v>
      </c>
      <c r="AS101" s="193">
        <f>(SUMIFS(Profile!$F$2:$F$17521,Profile!$B$2:$B$17521,$B101,Profile!$C$2:$C$17521,AS$8))*$C$6</f>
        <v>0.3581529085</v>
      </c>
      <c r="AT101" s="193">
        <f>(SUMIFS(Profile!$F$2:$F$17521,Profile!$B$2:$B$17521,$B101,Profile!$C$2:$C$17521,AT$8))*$C$6</f>
        <v>0.3391903011</v>
      </c>
      <c r="AU101" s="193">
        <f>(SUMIFS(Profile!$F$2:$F$17521,Profile!$B$2:$B$17521,$B101,Profile!$C$2:$C$17521,AU$8))*$C$6</f>
        <v>0.3239667994</v>
      </c>
      <c r="AV101" s="193">
        <f>(SUMIFS(Profile!$F$2:$F$17521,Profile!$B$2:$B$17521,$B101,Profile!$C$2:$C$17521,AV$8))*$C$6</f>
        <v>0.317289825</v>
      </c>
      <c r="AW101" s="193">
        <f>(SUMIFS(Profile!$F$2:$F$17521,Profile!$B$2:$B$17521,$B101,Profile!$C$2:$C$17521,AW$8))*$C$6</f>
        <v>0.2969918227</v>
      </c>
      <c r="AX101" s="193">
        <f>(SUMIFS(Profile!$F$2:$F$17521,Profile!$B$2:$B$17521,$B101,Profile!$C$2:$C$17521,AX$8))*$C$6</f>
        <v>0.2706845434</v>
      </c>
      <c r="AY101" s="193">
        <f>(SUMIFS(Profile!$F$2:$F$17521,Profile!$B$2:$B$17521,$B101,Profile!$C$2:$C$17521,AY$8))*$C$6</f>
        <v>0.2382344477</v>
      </c>
      <c r="AZ101" s="193">
        <f>(SUMIFS(Profile!$F$2:$F$17521,Profile!$B$2:$B$17521,$B101,Profile!$C$2:$C$17521,AZ$8))*$C$6</f>
        <v>0.2021787858</v>
      </c>
      <c r="BA101" s="193">
        <f t="shared" si="16"/>
        <v>8.967265267</v>
      </c>
      <c r="BB101" s="193">
        <f>(SUMIFS(Profile!$E$2:$E$17521,Profile!$B$2:$B$17521,$B101,Profile!$C$2:$C$17521,BB$8))*$C$9</f>
        <v>0</v>
      </c>
      <c r="BC101" s="193">
        <f>(SUMIFS(Profile!$E$2:$E$17521,Profile!$B$2:$B$17521,$B101,Profile!$C$2:$C$17521,BC$8))*$C$9</f>
        <v>0</v>
      </c>
      <c r="BD101" s="193">
        <f>(SUMIFS(Profile!$E$2:$E$17521,Profile!$B$2:$B$17521,$B101,Profile!$C$2:$C$17521,BD$8))*$C$9</f>
        <v>0</v>
      </c>
      <c r="BE101" s="193">
        <f>(SUMIFS(Profile!$E$2:$E$17521,Profile!$B$2:$B$17521,$B101,Profile!$C$2:$C$17521,BE$8))*$C$9</f>
        <v>0</v>
      </c>
      <c r="BF101" s="193">
        <f>(SUMIFS(Profile!$E$2:$E$17521,Profile!$B$2:$B$17521,$B101,Profile!$C$2:$C$17521,BF$8))*$C$9</f>
        <v>0</v>
      </c>
      <c r="BG101" s="193">
        <f>(SUMIFS(Profile!$E$2:$E$17521,Profile!$B$2:$B$17521,$B101,Profile!$C$2:$C$17521,BG$8))*$C$9</f>
        <v>0</v>
      </c>
      <c r="BH101" s="193">
        <f>(SUMIFS(Profile!$E$2:$E$17521,Profile!$B$2:$B$17521,$B101,Profile!$C$2:$C$17521,BH$8))*$C$9</f>
        <v>0</v>
      </c>
      <c r="BI101" s="193">
        <f>(SUMIFS(Profile!$E$2:$E$17521,Profile!$B$2:$B$17521,$B101,Profile!$C$2:$C$17521,BI$8))*$C$9</f>
        <v>0</v>
      </c>
      <c r="BJ101" s="193">
        <f>(SUMIFS(Profile!$E$2:$E$17521,Profile!$B$2:$B$17521,$B101,Profile!$C$2:$C$17521,BJ$8))*$C$9</f>
        <v>0.000005805120121</v>
      </c>
      <c r="BK101" s="193">
        <f>(SUMIFS(Profile!$E$2:$E$17521,Profile!$B$2:$B$17521,$B101,Profile!$C$2:$C$17521,BK$8))*$C$9</f>
        <v>0.0002449438185</v>
      </c>
      <c r="BL101" s="193">
        <f>(SUMIFS(Profile!$E$2:$E$17521,Profile!$B$2:$B$17521,$B101,Profile!$C$2:$C$17521,BL$8))*$C$9</f>
        <v>0.001166022878</v>
      </c>
      <c r="BM101" s="193">
        <f>(SUMIFS(Profile!$E$2:$E$17521,Profile!$B$2:$B$17521,$B101,Profile!$C$2:$C$17521,BM$8))*$C$9</f>
        <v>0.007843634289</v>
      </c>
      <c r="BN101" s="193">
        <f>(SUMIFS(Profile!$E$2:$E$17521,Profile!$B$2:$B$17521,$B101,Profile!$C$2:$C$17521,BN$8))*$C$9</f>
        <v>0.02581733391</v>
      </c>
      <c r="BO101" s="193">
        <f>(SUMIFS(Profile!$E$2:$E$17521,Profile!$B$2:$B$17521,$B101,Profile!$C$2:$C$17521,BO$8))*$C$9</f>
        <v>0.07232576201</v>
      </c>
      <c r="BP101" s="193">
        <f>(SUMIFS(Profile!$E$2:$E$17521,Profile!$B$2:$B$17521,$B101,Profile!$C$2:$C$17521,BP$8))*$C$9</f>
        <v>0.1345637347</v>
      </c>
      <c r="BQ101" s="193">
        <f>(SUMIFS(Profile!$E$2:$E$17521,Profile!$B$2:$B$17521,$B101,Profile!$C$2:$C$17521,BQ$8))*$C$9</f>
        <v>0.2078583509</v>
      </c>
      <c r="BR101" s="193">
        <f>(SUMIFS(Profile!$E$2:$E$17521,Profile!$B$2:$B$17521,$B101,Profile!$C$2:$C$17521,BR$8))*$C$9</f>
        <v>0.3141699859</v>
      </c>
      <c r="BS101" s="193">
        <f>(SUMIFS(Profile!$E$2:$E$17521,Profile!$B$2:$B$17521,$B101,Profile!$C$2:$C$17521,BS$8))*$C$9</f>
        <v>0.3973531803</v>
      </c>
      <c r="BT101" s="193">
        <f>(SUMIFS(Profile!$E$2:$E$17521,Profile!$B$2:$B$17521,$B101,Profile!$C$2:$C$17521,BT$8))*$C$9</f>
        <v>0.4370635869</v>
      </c>
      <c r="BU101" s="193">
        <f>(SUMIFS(Profile!$E$2:$E$17521,Profile!$B$2:$B$17521,$B101,Profile!$C$2:$C$17521,BU$8))*$C$9</f>
        <v>0.4932098482</v>
      </c>
      <c r="BV101" s="193">
        <f>(SUMIFS(Profile!$E$2:$E$17521,Profile!$B$2:$B$17521,$B101,Profile!$C$2:$C$17521,BV$8))*$C$9</f>
        <v>0.5633422422</v>
      </c>
      <c r="BW101" s="193">
        <f>(SUMIFS(Profile!$E$2:$E$17521,Profile!$B$2:$B$17521,$B101,Profile!$C$2:$C$17521,BW$8))*$C$9</f>
        <v>0.5870356202</v>
      </c>
      <c r="BX101" s="193">
        <f>(SUMIFS(Profile!$E$2:$E$17521,Profile!$B$2:$B$17521,$B101,Profile!$C$2:$C$17521,BX$8))*$C$9</f>
        <v>0.6397568021</v>
      </c>
      <c r="BY101" s="193">
        <f>(SUMIFS(Profile!$E$2:$E$17521,Profile!$B$2:$B$17521,$B101,Profile!$C$2:$C$17521,BY$8))*$C$9</f>
        <v>0.6568443216</v>
      </c>
      <c r="BZ101" s="193">
        <f>(SUMIFS(Profile!$E$2:$E$17521,Profile!$B$2:$B$17521,$B101,Profile!$C$2:$C$17521,BZ$8))*$C$9</f>
        <v>0.5832790625</v>
      </c>
      <c r="CA101" s="193">
        <f>(SUMIFS(Profile!$E$2:$E$17521,Profile!$B$2:$B$17521,$B101,Profile!$C$2:$C$17521,CA$8))*$C$9</f>
        <v>0.5353249986</v>
      </c>
      <c r="CB101" s="193">
        <f>(SUMIFS(Profile!$E$2:$E$17521,Profile!$B$2:$B$17521,$B101,Profile!$C$2:$C$17521,CB$8))*$C$9</f>
        <v>0.5091491155</v>
      </c>
      <c r="CC101" s="193">
        <f>(SUMIFS(Profile!$E$2:$E$17521,Profile!$B$2:$B$17521,$B101,Profile!$C$2:$C$17521,CC$8))*$C$9</f>
        <v>0.4992296978</v>
      </c>
      <c r="CD101" s="193">
        <f>(SUMIFS(Profile!$E$2:$E$17521,Profile!$B$2:$B$17521,$B101,Profile!$C$2:$C$17521,CD$8))*$C$9</f>
        <v>0.4622928958</v>
      </c>
      <c r="CE101" s="193">
        <f>(SUMIFS(Profile!$E$2:$E$17521,Profile!$B$2:$B$17521,$B101,Profile!$C$2:$C$17521,CE$8))*$C$9</f>
        <v>0.4318086189</v>
      </c>
      <c r="CF101" s="193">
        <f>(SUMIFS(Profile!$E$2:$E$17521,Profile!$B$2:$B$17521,$B101,Profile!$C$2:$C$17521,CF$8))*$C$9</f>
        <v>0.3876511949</v>
      </c>
      <c r="CG101" s="193">
        <f>(SUMIFS(Profile!$E$2:$E$17521,Profile!$B$2:$B$17521,$B101,Profile!$C$2:$C$17521,CG$8))*$C$9</f>
        <v>0.3069107031</v>
      </c>
      <c r="CH101" s="193">
        <f>(SUMIFS(Profile!$E$2:$E$17521,Profile!$B$2:$B$17521,$B101,Profile!$C$2:$C$17521,CH$8))*$C$9</f>
        <v>0.257034578</v>
      </c>
      <c r="CI101" s="193">
        <f>(SUMIFS(Profile!$E$2:$E$17521,Profile!$B$2:$B$17521,$B101,Profile!$C$2:$C$17521,CI$8))*$C$9</f>
        <v>0.1955665613</v>
      </c>
      <c r="CJ101" s="193">
        <f>(SUMIFS(Profile!$E$2:$E$17521,Profile!$B$2:$B$17521,$B101,Profile!$C$2:$C$17521,CJ$8))*$C$9</f>
        <v>0.1329220702</v>
      </c>
      <c r="CK101" s="193">
        <f>(SUMIFS(Profile!$E$2:$E$17521,Profile!$B$2:$B$17521,$B101,Profile!$C$2:$C$17521,CK$8))*$C$9</f>
        <v>0.08282923626</v>
      </c>
      <c r="CL101" s="193">
        <f>(SUMIFS(Profile!$E$2:$E$17521,Profile!$B$2:$B$17521,$B101,Profile!$C$2:$C$17521,CL$8))*$C$9</f>
        <v>0.03327446806</v>
      </c>
      <c r="CM101" s="193">
        <f>(SUMIFS(Profile!$E$2:$E$17521,Profile!$B$2:$B$17521,$B101,Profile!$C$2:$C$17521,CM$8))*$C$9</f>
        <v>0.006797473155</v>
      </c>
      <c r="CN101" s="193">
        <f>(SUMIFS(Profile!$E$2:$E$17521,Profile!$B$2:$B$17521,$B101,Profile!$C$2:$C$17521,CN$8))*$C$9</f>
        <v>0.00270341219</v>
      </c>
      <c r="CO101" s="193">
        <f>(SUMIFS(Profile!$E$2:$E$17521,Profile!$B$2:$B$17521,$B101,Profile!$C$2:$C$17521,CO$8))*$C$9</f>
        <v>0.001286801627</v>
      </c>
      <c r="CP101" s="193">
        <f>(SUMIFS(Profile!$E$2:$E$17521,Profile!$B$2:$B$17521,$B101,Profile!$C$2:$C$17521,CP$8))*$C$9</f>
        <v>0.0005023041438</v>
      </c>
      <c r="CQ101" s="193">
        <f>(SUMIFS(Profile!$E$2:$E$17521,Profile!$B$2:$B$17521,$B101,Profile!$C$2:$C$17521,CQ$8))*$C$9</f>
        <v>0.0001009002441</v>
      </c>
      <c r="CR101" s="193">
        <f>(SUMIFS(Profile!$E$2:$E$17521,Profile!$B$2:$B$17521,$B101,Profile!$C$2:$C$17521,CR$8))*$C$9</f>
        <v>0</v>
      </c>
      <c r="CS101" s="193">
        <f>(SUMIFS(Profile!$E$2:$E$17521,Profile!$B$2:$B$17521,$B101,Profile!$C$2:$C$17521,CS$8))*$C$9</f>
        <v>0</v>
      </c>
      <c r="CT101" s="193">
        <f>(SUMIFS(Profile!$E$2:$E$17521,Profile!$B$2:$B$17521,$B101,Profile!$C$2:$C$17521,CT$8))*$C$9</f>
        <v>0</v>
      </c>
      <c r="CU101" s="193">
        <f>(SUMIFS(Profile!$E$2:$E$17521,Profile!$B$2:$B$17521,$B101,Profile!$C$2:$C$17521,CU$8))*$C$9</f>
        <v>0</v>
      </c>
      <c r="CV101" s="193">
        <f>(SUMIFS(Profile!$E$2:$E$17521,Profile!$B$2:$B$17521,$B101,Profile!$C$2:$C$17521,CV$8))*$C$9</f>
        <v>0</v>
      </c>
      <c r="CW101" s="193">
        <f>(SUMIFS(Profile!$E$2:$E$17521,Profile!$B$2:$B$17521,$B101,Profile!$C$2:$C$17521,CW$8))*$C$9</f>
        <v>0</v>
      </c>
      <c r="CX101" s="193">
        <f t="shared" si="17"/>
        <v>3.910514988</v>
      </c>
      <c r="CY101" s="193">
        <f t="shared" ref="CY101:ET101" si="467">MAX(BB101-E101,0)</f>
        <v>0</v>
      </c>
      <c r="CZ101" s="193">
        <f t="shared" si="467"/>
        <v>0</v>
      </c>
      <c r="DA101" s="193">
        <f t="shared" si="467"/>
        <v>0</v>
      </c>
      <c r="DB101" s="193">
        <f t="shared" si="467"/>
        <v>0</v>
      </c>
      <c r="DC101" s="193">
        <f t="shared" si="467"/>
        <v>0</v>
      </c>
      <c r="DD101" s="193">
        <f t="shared" si="467"/>
        <v>0</v>
      </c>
      <c r="DE101" s="193">
        <f t="shared" si="467"/>
        <v>0</v>
      </c>
      <c r="DF101" s="193">
        <f t="shared" si="467"/>
        <v>0</v>
      </c>
      <c r="DG101" s="193">
        <f t="shared" si="467"/>
        <v>0</v>
      </c>
      <c r="DH101" s="193">
        <f t="shared" si="467"/>
        <v>0</v>
      </c>
      <c r="DI101" s="193">
        <f t="shared" si="467"/>
        <v>0</v>
      </c>
      <c r="DJ101" s="193">
        <f t="shared" si="467"/>
        <v>0</v>
      </c>
      <c r="DK101" s="193">
        <f t="shared" si="467"/>
        <v>0</v>
      </c>
      <c r="DL101" s="193">
        <f t="shared" si="467"/>
        <v>0</v>
      </c>
      <c r="DM101" s="193">
        <f t="shared" si="467"/>
        <v>0</v>
      </c>
      <c r="DN101" s="193">
        <f t="shared" si="467"/>
        <v>0</v>
      </c>
      <c r="DO101" s="193">
        <f t="shared" si="467"/>
        <v>0.07486722224</v>
      </c>
      <c r="DP101" s="193">
        <f t="shared" si="467"/>
        <v>0.1410909017</v>
      </c>
      <c r="DQ101" s="193">
        <f t="shared" si="467"/>
        <v>0.1801336108</v>
      </c>
      <c r="DR101" s="193">
        <f t="shared" si="467"/>
        <v>0.2401525173</v>
      </c>
      <c r="DS101" s="193">
        <f t="shared" si="467"/>
        <v>0.3116203061</v>
      </c>
      <c r="DT101" s="193">
        <f t="shared" si="467"/>
        <v>0.3385186319</v>
      </c>
      <c r="DU101" s="193">
        <f t="shared" si="467"/>
        <v>0.3917739717</v>
      </c>
      <c r="DV101" s="193">
        <f t="shared" si="467"/>
        <v>0.4073925569</v>
      </c>
      <c r="DW101" s="193">
        <f t="shared" si="467"/>
        <v>0.3394359562</v>
      </c>
      <c r="DX101" s="193">
        <f t="shared" si="467"/>
        <v>0.2949539191</v>
      </c>
      <c r="DY101" s="193">
        <f t="shared" si="467"/>
        <v>0.2722500627</v>
      </c>
      <c r="DZ101" s="193">
        <f t="shared" si="467"/>
        <v>0.2627312635</v>
      </c>
      <c r="EA101" s="193">
        <f t="shared" si="467"/>
        <v>0.2331391333</v>
      </c>
      <c r="EB101" s="193">
        <f t="shared" si="467"/>
        <v>0.1994499087</v>
      </c>
      <c r="EC101" s="193">
        <f t="shared" si="467"/>
        <v>0.1496838262</v>
      </c>
      <c r="ED101" s="193">
        <f t="shared" si="467"/>
        <v>0.06573838667</v>
      </c>
      <c r="EE101" s="193">
        <f t="shared" si="467"/>
        <v>0.007582813259</v>
      </c>
      <c r="EF101" s="193">
        <f t="shared" si="467"/>
        <v>0</v>
      </c>
      <c r="EG101" s="193">
        <f t="shared" si="467"/>
        <v>0</v>
      </c>
      <c r="EH101" s="193">
        <f t="shared" si="467"/>
        <v>0</v>
      </c>
      <c r="EI101" s="193">
        <f t="shared" si="467"/>
        <v>0</v>
      </c>
      <c r="EJ101" s="193">
        <f t="shared" si="467"/>
        <v>0</v>
      </c>
      <c r="EK101" s="193">
        <f t="shared" si="467"/>
        <v>0</v>
      </c>
      <c r="EL101" s="193">
        <f t="shared" si="467"/>
        <v>0</v>
      </c>
      <c r="EM101" s="193">
        <f t="shared" si="467"/>
        <v>0</v>
      </c>
      <c r="EN101" s="193">
        <f t="shared" si="467"/>
        <v>0</v>
      </c>
      <c r="EO101" s="193">
        <f t="shared" si="467"/>
        <v>0</v>
      </c>
      <c r="EP101" s="193">
        <f t="shared" si="467"/>
        <v>0</v>
      </c>
      <c r="EQ101" s="193">
        <f t="shared" si="467"/>
        <v>0</v>
      </c>
      <c r="ER101" s="193">
        <f t="shared" si="467"/>
        <v>0</v>
      </c>
      <c r="ES101" s="193">
        <f t="shared" si="467"/>
        <v>0</v>
      </c>
      <c r="ET101" s="193">
        <f t="shared" si="467"/>
        <v>0</v>
      </c>
      <c r="EU101" s="193">
        <f t="shared" si="19"/>
        <v>5.056750279</v>
      </c>
      <c r="EV101" s="193">
        <f t="shared" ref="EV101:GQ101" si="468">BB101-CY101</f>
        <v>0</v>
      </c>
      <c r="EW101" s="193">
        <f t="shared" si="468"/>
        <v>0</v>
      </c>
      <c r="EX101" s="193">
        <f t="shared" si="468"/>
        <v>0</v>
      </c>
      <c r="EY101" s="193">
        <f t="shared" si="468"/>
        <v>0</v>
      </c>
      <c r="EZ101" s="193">
        <f t="shared" si="468"/>
        <v>0</v>
      </c>
      <c r="FA101" s="193">
        <f t="shared" si="468"/>
        <v>0</v>
      </c>
      <c r="FB101" s="193">
        <f t="shared" si="468"/>
        <v>0</v>
      </c>
      <c r="FC101" s="193">
        <f t="shared" si="468"/>
        <v>0</v>
      </c>
      <c r="FD101" s="193">
        <f t="shared" si="468"/>
        <v>0.000005805120121</v>
      </c>
      <c r="FE101" s="193">
        <f t="shared" si="468"/>
        <v>0.0002449438185</v>
      </c>
      <c r="FF101" s="193">
        <f t="shared" si="468"/>
        <v>0.001166022878</v>
      </c>
      <c r="FG101" s="193">
        <f t="shared" si="468"/>
        <v>0.007843634289</v>
      </c>
      <c r="FH101" s="193">
        <f t="shared" si="468"/>
        <v>0.02581733391</v>
      </c>
      <c r="FI101" s="193">
        <f t="shared" si="468"/>
        <v>0.07232576201</v>
      </c>
      <c r="FJ101" s="193">
        <f t="shared" si="468"/>
        <v>0.1345637347</v>
      </c>
      <c r="FK101" s="193">
        <f t="shared" si="468"/>
        <v>0.2078583509</v>
      </c>
      <c r="FL101" s="193">
        <f t="shared" si="468"/>
        <v>0.2393027636</v>
      </c>
      <c r="FM101" s="193">
        <f t="shared" si="468"/>
        <v>0.2562622787</v>
      </c>
      <c r="FN101" s="193">
        <f t="shared" si="468"/>
        <v>0.2569299761</v>
      </c>
      <c r="FO101" s="193">
        <f t="shared" si="468"/>
        <v>0.253057331</v>
      </c>
      <c r="FP101" s="193">
        <f t="shared" si="468"/>
        <v>0.2517219361</v>
      </c>
      <c r="FQ101" s="193">
        <f t="shared" si="468"/>
        <v>0.2485169883</v>
      </c>
      <c r="FR101" s="193">
        <f t="shared" si="468"/>
        <v>0.2479828304</v>
      </c>
      <c r="FS101" s="193">
        <f t="shared" si="468"/>
        <v>0.2494517648</v>
      </c>
      <c r="FT101" s="193">
        <f t="shared" si="468"/>
        <v>0.2438431062</v>
      </c>
      <c r="FU101" s="193">
        <f t="shared" si="468"/>
        <v>0.2403710795</v>
      </c>
      <c r="FV101" s="193">
        <f t="shared" si="468"/>
        <v>0.2368990528</v>
      </c>
      <c r="FW101" s="193">
        <f t="shared" si="468"/>
        <v>0.2364984344</v>
      </c>
      <c r="FX101" s="193">
        <f t="shared" si="468"/>
        <v>0.2291537625</v>
      </c>
      <c r="FY101" s="193">
        <f t="shared" si="468"/>
        <v>0.2323587102</v>
      </c>
      <c r="FZ101" s="193">
        <f t="shared" si="468"/>
        <v>0.2379673687</v>
      </c>
      <c r="GA101" s="193">
        <f t="shared" si="468"/>
        <v>0.2411723165</v>
      </c>
      <c r="GB101" s="193">
        <f t="shared" si="468"/>
        <v>0.2494517648</v>
      </c>
      <c r="GC101" s="193">
        <f t="shared" si="468"/>
        <v>0.1955665613</v>
      </c>
      <c r="GD101" s="193">
        <f t="shared" si="468"/>
        <v>0.1329220702</v>
      </c>
      <c r="GE101" s="193">
        <f t="shared" si="468"/>
        <v>0.08282923626</v>
      </c>
      <c r="GF101" s="193">
        <f t="shared" si="468"/>
        <v>0.03327446806</v>
      </c>
      <c r="GG101" s="193">
        <f t="shared" si="468"/>
        <v>0.006797473155</v>
      </c>
      <c r="GH101" s="193">
        <f t="shared" si="468"/>
        <v>0.00270341219</v>
      </c>
      <c r="GI101" s="193">
        <f t="shared" si="468"/>
        <v>0.001286801627</v>
      </c>
      <c r="GJ101" s="193">
        <f t="shared" si="468"/>
        <v>0.0005023041438</v>
      </c>
      <c r="GK101" s="193">
        <f t="shared" si="468"/>
        <v>0.0001009002441</v>
      </c>
      <c r="GL101" s="193">
        <f t="shared" si="468"/>
        <v>0</v>
      </c>
      <c r="GM101" s="193">
        <f t="shared" si="468"/>
        <v>0</v>
      </c>
      <c r="GN101" s="193">
        <f t="shared" si="468"/>
        <v>0</v>
      </c>
      <c r="GO101" s="193">
        <f t="shared" si="468"/>
        <v>0</v>
      </c>
      <c r="GP101" s="193">
        <f t="shared" si="468"/>
        <v>0</v>
      </c>
      <c r="GQ101" s="193">
        <f t="shared" si="468"/>
        <v>0</v>
      </c>
      <c r="GR101" s="193">
        <f t="shared" si="21"/>
        <v>6.035840883</v>
      </c>
      <c r="GS101" s="193">
        <f t="shared" ref="GS101:IN101" si="469">E101-EV101</f>
        <v>0.1742690327</v>
      </c>
      <c r="GT101" s="193">
        <f t="shared" si="469"/>
        <v>0.1569088991</v>
      </c>
      <c r="GU101" s="193">
        <f t="shared" si="469"/>
        <v>0.1475611349</v>
      </c>
      <c r="GV101" s="193">
        <f t="shared" si="469"/>
        <v>0.1356761204</v>
      </c>
      <c r="GW101" s="193">
        <f t="shared" si="469"/>
        <v>0.1318034753</v>
      </c>
      <c r="GX101" s="193">
        <f t="shared" si="469"/>
        <v>0.129266225</v>
      </c>
      <c r="GY101" s="193">
        <f t="shared" si="469"/>
        <v>0.1251265008</v>
      </c>
      <c r="GZ101" s="193">
        <f t="shared" si="469"/>
        <v>0.1241917244</v>
      </c>
      <c r="HA101" s="193">
        <f t="shared" si="469"/>
        <v>0.1241859193</v>
      </c>
      <c r="HB101" s="193">
        <f t="shared" si="469"/>
        <v>0.1255492545</v>
      </c>
      <c r="HC101" s="193">
        <f t="shared" si="469"/>
        <v>0.1275660442</v>
      </c>
      <c r="HD101" s="193">
        <f t="shared" si="469"/>
        <v>0.1251616964</v>
      </c>
      <c r="HE101" s="193">
        <f t="shared" si="469"/>
        <v>0.1254829067</v>
      </c>
      <c r="HF101" s="193">
        <f t="shared" si="469"/>
        <v>0.09580045418</v>
      </c>
      <c r="HG101" s="193">
        <f t="shared" si="469"/>
        <v>0.05319278627</v>
      </c>
      <c r="HH101" s="193">
        <f t="shared" si="469"/>
        <v>0.01034517353</v>
      </c>
      <c r="HI101" s="193">
        <f t="shared" si="469"/>
        <v>0</v>
      </c>
      <c r="HJ101" s="193">
        <f t="shared" si="469"/>
        <v>0</v>
      </c>
      <c r="HK101" s="193">
        <f t="shared" si="469"/>
        <v>0</v>
      </c>
      <c r="HL101" s="193">
        <f t="shared" si="469"/>
        <v>0</v>
      </c>
      <c r="HM101" s="193">
        <f t="shared" si="469"/>
        <v>0</v>
      </c>
      <c r="HN101" s="193">
        <f t="shared" si="469"/>
        <v>0</v>
      </c>
      <c r="HO101" s="193">
        <f t="shared" si="469"/>
        <v>0</v>
      </c>
      <c r="HP101" s="193">
        <f t="shared" si="469"/>
        <v>0</v>
      </c>
      <c r="HQ101" s="193">
        <f t="shared" si="469"/>
        <v>0</v>
      </c>
      <c r="HR101" s="193">
        <f t="shared" si="469"/>
        <v>0</v>
      </c>
      <c r="HS101" s="193">
        <f t="shared" si="469"/>
        <v>0</v>
      </c>
      <c r="HT101" s="193">
        <f t="shared" si="469"/>
        <v>0</v>
      </c>
      <c r="HU101" s="193">
        <f t="shared" si="469"/>
        <v>0</v>
      </c>
      <c r="HV101" s="193">
        <f t="shared" si="469"/>
        <v>0</v>
      </c>
      <c r="HW101" s="193">
        <f t="shared" si="469"/>
        <v>0</v>
      </c>
      <c r="HX101" s="193">
        <f t="shared" si="469"/>
        <v>0</v>
      </c>
      <c r="HY101" s="193">
        <f t="shared" si="469"/>
        <v>0</v>
      </c>
      <c r="HZ101" s="193">
        <f t="shared" si="469"/>
        <v>0.07218011342</v>
      </c>
      <c r="IA101" s="193">
        <f t="shared" si="469"/>
        <v>0.1652716079</v>
      </c>
      <c r="IB101" s="193">
        <f t="shared" si="469"/>
        <v>0.2363301416</v>
      </c>
      <c r="IC101" s="193">
        <f t="shared" si="469"/>
        <v>0.2930960421</v>
      </c>
      <c r="ID101" s="193">
        <f t="shared" si="469"/>
        <v>0.320374274</v>
      </c>
      <c r="IE101" s="193">
        <f t="shared" si="469"/>
        <v>0.3343502571</v>
      </c>
      <c r="IF101" s="193">
        <f t="shared" si="469"/>
        <v>0.3560648699</v>
      </c>
      <c r="IG101" s="193">
        <f t="shared" si="469"/>
        <v>0.3576506044</v>
      </c>
      <c r="IH101" s="193">
        <f t="shared" si="469"/>
        <v>0.3390894009</v>
      </c>
      <c r="II101" s="193">
        <f t="shared" si="469"/>
        <v>0.3239667994</v>
      </c>
      <c r="IJ101" s="193">
        <f t="shared" si="469"/>
        <v>0.317289825</v>
      </c>
      <c r="IK101" s="193">
        <f t="shared" si="469"/>
        <v>0.2969918227</v>
      </c>
      <c r="IL101" s="193">
        <f t="shared" si="469"/>
        <v>0.2706845434</v>
      </c>
      <c r="IM101" s="193">
        <f t="shared" si="469"/>
        <v>0.2382344477</v>
      </c>
      <c r="IN101" s="193">
        <f t="shared" si="469"/>
        <v>0.2021787858</v>
      </c>
      <c r="IO101" s="193">
        <f t="shared" si="23"/>
        <v>3.910514988</v>
      </c>
      <c r="IP101" s="193">
        <f t="shared" si="29"/>
        <v>0.9365675604</v>
      </c>
      <c r="IQ101" s="193">
        <f t="shared" ref="IQ101:KK101" si="470">MAX((MIN(CZ101+IP101,$IO$7))-GT101,0)</f>
        <v>0.7796586613</v>
      </c>
      <c r="IR101" s="193">
        <f t="shared" si="470"/>
        <v>0.6320975263</v>
      </c>
      <c r="IS101" s="193">
        <f t="shared" si="470"/>
        <v>0.4964214059</v>
      </c>
      <c r="IT101" s="193">
        <f t="shared" si="470"/>
        <v>0.3646179306</v>
      </c>
      <c r="IU101" s="193">
        <f t="shared" si="470"/>
        <v>0.2353517056</v>
      </c>
      <c r="IV101" s="193">
        <f t="shared" si="470"/>
        <v>0.1102252048</v>
      </c>
      <c r="IW101" s="193">
        <f t="shared" si="470"/>
        <v>0</v>
      </c>
      <c r="IX101" s="193">
        <f t="shared" si="470"/>
        <v>0</v>
      </c>
      <c r="IY101" s="193">
        <f t="shared" si="470"/>
        <v>0</v>
      </c>
      <c r="IZ101" s="193">
        <f t="shared" si="470"/>
        <v>0</v>
      </c>
      <c r="JA101" s="193">
        <f t="shared" si="470"/>
        <v>0</v>
      </c>
      <c r="JB101" s="193">
        <f t="shared" si="470"/>
        <v>0</v>
      </c>
      <c r="JC101" s="193">
        <f t="shared" si="470"/>
        <v>0</v>
      </c>
      <c r="JD101" s="193">
        <f t="shared" si="470"/>
        <v>0</v>
      </c>
      <c r="JE101" s="193">
        <f t="shared" si="470"/>
        <v>0</v>
      </c>
      <c r="JF101" s="193">
        <f t="shared" si="470"/>
        <v>0.07486722224</v>
      </c>
      <c r="JG101" s="193">
        <f t="shared" si="470"/>
        <v>0.2159581239</v>
      </c>
      <c r="JH101" s="193">
        <f t="shared" si="470"/>
        <v>0.3960917347</v>
      </c>
      <c r="JI101" s="193">
        <f t="shared" si="470"/>
        <v>0.6362442519</v>
      </c>
      <c r="JJ101" s="193">
        <f t="shared" si="470"/>
        <v>0.947864558</v>
      </c>
      <c r="JK101" s="193">
        <f t="shared" si="470"/>
        <v>1.28638319</v>
      </c>
      <c r="JL101" s="193">
        <f t="shared" si="470"/>
        <v>1.678157162</v>
      </c>
      <c r="JM101" s="193">
        <f t="shared" si="470"/>
        <v>2.085549719</v>
      </c>
      <c r="JN101" s="193">
        <f t="shared" si="470"/>
        <v>2.424985675</v>
      </c>
      <c r="JO101" s="193">
        <f t="shared" si="470"/>
        <v>2.719939594</v>
      </c>
      <c r="JP101" s="193">
        <f t="shared" si="470"/>
        <v>2.992189657</v>
      </c>
      <c r="JQ101" s="193">
        <f t="shared" si="470"/>
        <v>3.25492092</v>
      </c>
      <c r="JR101" s="193">
        <f t="shared" si="470"/>
        <v>3.488060053</v>
      </c>
      <c r="JS101" s="193">
        <f t="shared" si="470"/>
        <v>3.687509962</v>
      </c>
      <c r="JT101" s="193">
        <f t="shared" si="470"/>
        <v>3.837193788</v>
      </c>
      <c r="JU101" s="193">
        <f t="shared" si="470"/>
        <v>3.902932175</v>
      </c>
      <c r="JV101" s="193">
        <f t="shared" si="470"/>
        <v>3.910514988</v>
      </c>
      <c r="JW101" s="193">
        <f t="shared" si="470"/>
        <v>3.838334875</v>
      </c>
      <c r="JX101" s="193">
        <f t="shared" si="470"/>
        <v>3.673063267</v>
      </c>
      <c r="JY101" s="193">
        <f t="shared" si="470"/>
        <v>3.436733125</v>
      </c>
      <c r="JZ101" s="193">
        <f t="shared" si="470"/>
        <v>3.143637083</v>
      </c>
      <c r="KA101" s="193">
        <f t="shared" si="470"/>
        <v>2.823262809</v>
      </c>
      <c r="KB101" s="193">
        <f t="shared" si="470"/>
        <v>2.488912552</v>
      </c>
      <c r="KC101" s="193">
        <f t="shared" si="470"/>
        <v>2.132847682</v>
      </c>
      <c r="KD101" s="193">
        <f t="shared" si="470"/>
        <v>1.775197078</v>
      </c>
      <c r="KE101" s="193">
        <f t="shared" si="470"/>
        <v>1.436107677</v>
      </c>
      <c r="KF101" s="193">
        <f t="shared" si="470"/>
        <v>1.112140877</v>
      </c>
      <c r="KG101" s="193">
        <f t="shared" si="470"/>
        <v>0.7948510524</v>
      </c>
      <c r="KH101" s="193">
        <f t="shared" si="470"/>
        <v>0.4978592297</v>
      </c>
      <c r="KI101" s="193">
        <f t="shared" si="470"/>
        <v>0.2271746863</v>
      </c>
      <c r="KJ101" s="193">
        <f t="shared" si="470"/>
        <v>0</v>
      </c>
      <c r="KK101" s="193">
        <f t="shared" si="470"/>
        <v>0</v>
      </c>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row>
    <row r="102" ht="14.25" customHeight="1">
      <c r="A102" s="1">
        <v>4.0</v>
      </c>
      <c r="B102" s="1">
        <f t="shared" ref="B102:C102" si="471">B101+1</f>
        <v>92</v>
      </c>
      <c r="C102" s="267">
        <f t="shared" si="471"/>
        <v>43557</v>
      </c>
      <c r="D102" s="193">
        <f t="shared" si="15"/>
        <v>10.79486487</v>
      </c>
      <c r="E102" s="193">
        <f>(SUMIFS(Profile!$F$2:$F$17521,Profile!$B$2:$B$17521,$B102,Profile!$C$2:$C$17521,E$8))*$C$6</f>
        <v>0.1724662496</v>
      </c>
      <c r="F102" s="193">
        <f>(SUMIFS(Profile!$F$2:$F$17521,Profile!$B$2:$B$17521,$B102,Profile!$C$2:$C$17521,F$8))*$C$6</f>
        <v>0.153036254</v>
      </c>
      <c r="G102" s="193">
        <f>(SUMIFS(Profile!$F$2:$F$17521,Profile!$B$2:$B$17521,$B102,Profile!$C$2:$C$17521,G$8))*$C$6</f>
        <v>0.1512334709</v>
      </c>
      <c r="H102" s="193">
        <f>(SUMIFS(Profile!$F$2:$F$17521,Profile!$B$2:$B$17521,$B102,Profile!$C$2:$C$17521,H$8))*$C$6</f>
        <v>0.1320037845</v>
      </c>
      <c r="I102" s="193">
        <f>(SUMIFS(Profile!$F$2:$F$17521,Profile!$B$2:$B$17521,$B102,Profile!$C$2:$C$17521,I$8))*$C$6</f>
        <v>0.1265954352</v>
      </c>
      <c r="J102" s="193">
        <f>(SUMIFS(Profile!$F$2:$F$17521,Profile!$B$2:$B$17521,$B102,Profile!$C$2:$C$17521,J$8))*$C$6</f>
        <v>0.1249929614</v>
      </c>
      <c r="K102" s="193">
        <f>(SUMIFS(Profile!$F$2:$F$17521,Profile!$B$2:$B$17521,$B102,Profile!$C$2:$C$17521,K$8))*$C$6</f>
        <v>0.1219883229</v>
      </c>
      <c r="L102" s="193">
        <f>(SUMIFS(Profile!$F$2:$F$17521,Profile!$B$2:$B$17521,$B102,Profile!$C$2:$C$17521,L$8))*$C$6</f>
        <v>0.1171809013</v>
      </c>
      <c r="M102" s="193">
        <f>(SUMIFS(Profile!$F$2:$F$17521,Profile!$B$2:$B$17521,$B102,Profile!$C$2:$C$17521,M$8))*$C$6</f>
        <v>0.1217880136</v>
      </c>
      <c r="N102" s="193">
        <f>(SUMIFS(Profile!$F$2:$F$17521,Profile!$B$2:$B$17521,$B102,Profile!$C$2:$C$17521,N$8))*$C$6</f>
        <v>0.1213873952</v>
      </c>
      <c r="O102" s="193">
        <f>(SUMIFS(Profile!$F$2:$F$17521,Profile!$B$2:$B$17521,$B102,Profile!$C$2:$C$17521,O$8))*$C$6</f>
        <v>0.1233904875</v>
      </c>
      <c r="P102" s="193">
        <f>(SUMIFS(Profile!$F$2:$F$17521,Profile!$B$2:$B$17521,$B102,Profile!$C$2:$C$17521,P$8))*$C$6</f>
        <v>0.1257941983</v>
      </c>
      <c r="Q102" s="193">
        <f>(SUMIFS(Profile!$F$2:$F$17521,Profile!$B$2:$B$17521,$B102,Profile!$C$2:$C$17521,Q$8))*$C$6</f>
        <v>0.135008423</v>
      </c>
      <c r="R102" s="193">
        <f>(SUMIFS(Profile!$F$2:$F$17521,Profile!$B$2:$B$17521,$B102,Profile!$C$2:$C$17521,R$8))*$C$6</f>
        <v>0.1542381094</v>
      </c>
      <c r="S102" s="193">
        <f>(SUMIFS(Profile!$F$2:$F$17521,Profile!$B$2:$B$17521,$B102,Profile!$C$2:$C$17521,S$8))*$C$6</f>
        <v>0.1832829481</v>
      </c>
      <c r="T102" s="193">
        <f>(SUMIFS(Profile!$F$2:$F$17521,Profile!$B$2:$B$17521,$B102,Profile!$C$2:$C$17521,T$8))*$C$6</f>
        <v>0.2053169638</v>
      </c>
      <c r="U102" s="193">
        <f>(SUMIFS(Profile!$F$2:$F$17521,Profile!$B$2:$B$17521,$B102,Profile!$C$2:$C$17521,U$8))*$C$6</f>
        <v>0.2361645856</v>
      </c>
      <c r="V102" s="193">
        <f>(SUMIFS(Profile!$F$2:$F$17521,Profile!$B$2:$B$17521,$B102,Profile!$C$2:$C$17521,V$8))*$C$6</f>
        <v>0.2489843765</v>
      </c>
      <c r="W102" s="193">
        <f>(SUMIFS(Profile!$F$2:$F$17521,Profile!$B$2:$B$17521,$B102,Profile!$C$2:$C$17521,W$8))*$C$6</f>
        <v>0.2636069506</v>
      </c>
      <c r="X102" s="193">
        <f>(SUMIFS(Profile!$F$2:$F$17521,Profile!$B$2:$B$17521,$B102,Profile!$C$2:$C$17521,X$8))*$C$6</f>
        <v>0.2658103521</v>
      </c>
      <c r="Y102" s="193">
        <f>(SUMIFS(Profile!$F$2:$F$17521,Profile!$B$2:$B$17521,$B102,Profile!$C$2:$C$17521,Y$8))*$C$6</f>
        <v>0.2539921074</v>
      </c>
      <c r="Z102" s="193">
        <f>(SUMIFS(Profile!$F$2:$F$17521,Profile!$B$2:$B$17521,$B102,Profile!$C$2:$C$17521,Z$8))*$C$6</f>
        <v>0.2634066413</v>
      </c>
      <c r="AA102" s="193">
        <f>(SUMIFS(Profile!$F$2:$F$17521,Profile!$B$2:$B$17521,$B102,Profile!$C$2:$C$17521,AA$8))*$C$6</f>
        <v>0.278630143</v>
      </c>
      <c r="AB102" s="193">
        <f>(SUMIFS(Profile!$F$2:$F$17521,Profile!$B$2:$B$17521,$B102,Profile!$C$2:$C$17521,AB$8))*$C$6</f>
        <v>0.2598010751</v>
      </c>
      <c r="AC102" s="193">
        <f>(SUMIFS(Profile!$F$2:$F$17521,Profile!$B$2:$B$17521,$B102,Profile!$C$2:$C$17521,AC$8))*$C$6</f>
        <v>0.237366441</v>
      </c>
      <c r="AD102" s="193">
        <f>(SUMIFS(Profile!$F$2:$F$17521,Profile!$B$2:$B$17521,$B102,Profile!$C$2:$C$17521,AD$8))*$C$6</f>
        <v>0.2431754088</v>
      </c>
      <c r="AE102" s="193">
        <f>(SUMIFS(Profile!$F$2:$F$17521,Profile!$B$2:$B$17521,$B102,Profile!$C$2:$C$17521,AE$8))*$C$6</f>
        <v>0.2363648949</v>
      </c>
      <c r="AF102" s="193">
        <f>(SUMIFS(Profile!$F$2:$F$17521,Profile!$B$2:$B$17521,$B102,Profile!$C$2:$C$17521,AF$8))*$C$6</f>
        <v>0.2367655133</v>
      </c>
      <c r="AG102" s="193">
        <f>(SUMIFS(Profile!$F$2:$F$17521,Profile!$B$2:$B$17521,$B102,Profile!$C$2:$C$17521,AG$8))*$C$6</f>
        <v>0.2249472686</v>
      </c>
      <c r="AH102" s="193">
        <f>(SUMIFS(Profile!$F$2:$F$17521,Profile!$B$2:$B$17521,$B102,Profile!$C$2:$C$17521,AH$8))*$C$6</f>
        <v>0.2283525256</v>
      </c>
      <c r="AI102" s="193">
        <f>(SUMIFS(Profile!$F$2:$F$17521,Profile!$B$2:$B$17521,$B102,Profile!$C$2:$C$17521,AI$8))*$C$6</f>
        <v>0.2283525256</v>
      </c>
      <c r="AJ102" s="193">
        <f>(SUMIFS(Profile!$F$2:$F$17521,Profile!$B$2:$B$17521,$B102,Profile!$C$2:$C$17521,AJ$8))*$C$6</f>
        <v>0.2237454132</v>
      </c>
      <c r="AK102" s="193">
        <f>(SUMIFS(Profile!$F$2:$F$17521,Profile!$B$2:$B$17521,$B102,Profile!$C$2:$C$17521,AK$8))*$C$6</f>
        <v>0.2383679872</v>
      </c>
      <c r="AL102" s="193">
        <f>(SUMIFS(Profile!$F$2:$F$17521,Profile!$B$2:$B$17521,$B102,Profile!$C$2:$C$17521,AL$8))*$C$6</f>
        <v>0.2539921074</v>
      </c>
      <c r="AM102" s="193">
        <f>(SUMIFS(Profile!$F$2:$F$17521,Profile!$B$2:$B$17521,$B102,Profile!$C$2:$C$17521,AM$8))*$C$6</f>
        <v>0.2774282876</v>
      </c>
      <c r="AN102" s="193">
        <f>(SUMIFS(Profile!$F$2:$F$17521,Profile!$B$2:$B$17521,$B102,Profile!$C$2:$C$17521,AN$8))*$C$6</f>
        <v>0.3064731264</v>
      </c>
      <c r="AO102" s="193">
        <f>(SUMIFS(Profile!$F$2:$F$17521,Profile!$B$2:$B$17521,$B102,Profile!$C$2:$C$17521,AO$8))*$C$6</f>
        <v>0.3323130175</v>
      </c>
      <c r="AP102" s="193">
        <f>(SUMIFS(Profile!$F$2:$F$17521,Profile!$B$2:$B$17521,$B102,Profile!$C$2:$C$17521,AP$8))*$C$6</f>
        <v>0.3531451777</v>
      </c>
      <c r="AQ102" s="193">
        <f>(SUMIFS(Profile!$F$2:$F$17521,Profile!$B$2:$B$17521,$B102,Profile!$C$2:$C$17521,AQ$8))*$C$6</f>
        <v>0.3281065236</v>
      </c>
      <c r="AR102" s="193">
        <f>(SUMIFS(Profile!$F$2:$F$17521,Profile!$B$2:$B$17521,$B102,Profile!$C$2:$C$17521,AR$8))*$C$6</f>
        <v>0.3451328084</v>
      </c>
      <c r="AS102" s="193">
        <f>(SUMIFS(Profile!$F$2:$F$17521,Profile!$B$2:$B$17521,$B102,Profile!$C$2:$C$17521,AS$8))*$C$6</f>
        <v>0.329308379</v>
      </c>
      <c r="AT102" s="193">
        <f>(SUMIFS(Profile!$F$2:$F$17521,Profile!$B$2:$B$17521,$B102,Profile!$C$2:$C$17521,AT$8))*$C$6</f>
        <v>0.3128830219</v>
      </c>
      <c r="AU102" s="193">
        <f>(SUMIFS(Profile!$F$2:$F$17521,Profile!$B$2:$B$17521,$B102,Profile!$C$2:$C$17521,AU$8))*$C$6</f>
        <v>0.2996626125</v>
      </c>
      <c r="AV102" s="193">
        <f>(SUMIFS(Profile!$F$2:$F$17521,Profile!$B$2:$B$17521,$B102,Profile!$C$2:$C$17521,AV$8))*$C$6</f>
        <v>0.2934530263</v>
      </c>
      <c r="AW102" s="193">
        <f>(SUMIFS(Profile!$F$2:$F$17521,Profile!$B$2:$B$17521,$B102,Profile!$C$2:$C$17521,AW$8))*$C$6</f>
        <v>0.2736224122</v>
      </c>
      <c r="AX102" s="193">
        <f>(SUMIFS(Profile!$F$2:$F$17521,Profile!$B$2:$B$17521,$B102,Profile!$C$2:$C$17521,AX$8))*$C$6</f>
        <v>0.2457794288</v>
      </c>
      <c r="AY102" s="193">
        <f>(SUMIFS(Profile!$F$2:$F$17521,Profile!$B$2:$B$17521,$B102,Profile!$C$2:$C$17521,AY$8))*$C$6</f>
        <v>0.2249472686</v>
      </c>
      <c r="AZ102" s="193">
        <f>(SUMIFS(Profile!$F$2:$F$17521,Profile!$B$2:$B$17521,$B102,Profile!$C$2:$C$17521,AZ$8))*$C$6</f>
        <v>0.1810795466</v>
      </c>
      <c r="BA102" s="193">
        <f t="shared" si="16"/>
        <v>7.303952687</v>
      </c>
      <c r="BB102" s="193">
        <f>(SUMIFS(Profile!$E$2:$E$17521,Profile!$B$2:$B$17521,$B102,Profile!$C$2:$C$17521,BB$8))*$C$9</f>
        <v>0</v>
      </c>
      <c r="BC102" s="193">
        <f>(SUMIFS(Profile!$E$2:$E$17521,Profile!$B$2:$B$17521,$B102,Profile!$C$2:$C$17521,BC$8))*$C$9</f>
        <v>0</v>
      </c>
      <c r="BD102" s="193">
        <f>(SUMIFS(Profile!$E$2:$E$17521,Profile!$B$2:$B$17521,$B102,Profile!$C$2:$C$17521,BD$8))*$C$9</f>
        <v>0</v>
      </c>
      <c r="BE102" s="193">
        <f>(SUMIFS(Profile!$E$2:$E$17521,Profile!$B$2:$B$17521,$B102,Profile!$C$2:$C$17521,BE$8))*$C$9</f>
        <v>0</v>
      </c>
      <c r="BF102" s="193">
        <f>(SUMIFS(Profile!$E$2:$E$17521,Profile!$B$2:$B$17521,$B102,Profile!$C$2:$C$17521,BF$8))*$C$9</f>
        <v>0</v>
      </c>
      <c r="BG102" s="193">
        <f>(SUMIFS(Profile!$E$2:$E$17521,Profile!$B$2:$B$17521,$B102,Profile!$C$2:$C$17521,BG$8))*$C$9</f>
        <v>0</v>
      </c>
      <c r="BH102" s="193">
        <f>(SUMIFS(Profile!$E$2:$E$17521,Profile!$B$2:$B$17521,$B102,Profile!$C$2:$C$17521,BH$8))*$C$9</f>
        <v>0</v>
      </c>
      <c r="BI102" s="193">
        <f>(SUMIFS(Profile!$E$2:$E$17521,Profile!$B$2:$B$17521,$B102,Profile!$C$2:$C$17521,BI$8))*$C$9</f>
        <v>0</v>
      </c>
      <c r="BJ102" s="193">
        <f>(SUMIFS(Profile!$E$2:$E$17521,Profile!$B$2:$B$17521,$B102,Profile!$C$2:$C$17521,BJ$8))*$C$9</f>
        <v>0</v>
      </c>
      <c r="BK102" s="193">
        <f>(SUMIFS(Profile!$E$2:$E$17521,Profile!$B$2:$B$17521,$B102,Profile!$C$2:$C$17521,BK$8))*$C$9</f>
        <v>0.0002043079776</v>
      </c>
      <c r="BL102" s="193">
        <f>(SUMIFS(Profile!$E$2:$E$17521,Profile!$B$2:$B$17521,$B102,Profile!$C$2:$C$17521,BL$8))*$C$9</f>
        <v>0.001142479891</v>
      </c>
      <c r="BM102" s="193">
        <f>(SUMIFS(Profile!$E$2:$E$17521,Profile!$B$2:$B$17521,$B102,Profile!$C$2:$C$17521,BM$8))*$C$9</f>
        <v>0.008205894905</v>
      </c>
      <c r="BN102" s="193">
        <f>(SUMIFS(Profile!$E$2:$E$17521,Profile!$B$2:$B$17521,$B102,Profile!$C$2:$C$17521,BN$8))*$C$9</f>
        <v>0.0261795794</v>
      </c>
      <c r="BO102" s="193">
        <f>(SUMIFS(Profile!$E$2:$E$17521,Profile!$B$2:$B$17521,$B102,Profile!$C$2:$C$17521,BO$8))*$C$9</f>
        <v>0.06231767084</v>
      </c>
      <c r="BP102" s="193">
        <f>(SUMIFS(Profile!$E$2:$E$17521,Profile!$B$2:$B$17521,$B102,Profile!$C$2:$C$17521,BP$8))*$C$9</f>
        <v>0.1086255162</v>
      </c>
      <c r="BQ102" s="193">
        <f>(SUMIFS(Profile!$E$2:$E$17521,Profile!$B$2:$B$17521,$B102,Profile!$C$2:$C$17521,BQ$8))*$C$9</f>
        <v>0.1592799627</v>
      </c>
      <c r="BR102" s="193">
        <f>(SUMIFS(Profile!$E$2:$E$17521,Profile!$B$2:$B$17521,$B102,Profile!$C$2:$C$17521,BR$8))*$C$9</f>
        <v>0.225543324</v>
      </c>
      <c r="BS102" s="193">
        <f>(SUMIFS(Profile!$E$2:$E$17521,Profile!$B$2:$B$17521,$B102,Profile!$C$2:$C$17521,BS$8))*$C$9</f>
        <v>0.2698670629</v>
      </c>
      <c r="BT102" s="193">
        <f>(SUMIFS(Profile!$E$2:$E$17521,Profile!$B$2:$B$17521,$B102,Profile!$C$2:$C$17521,BT$8))*$C$9</f>
        <v>0.3248873378</v>
      </c>
      <c r="BU102" s="193">
        <f>(SUMIFS(Profile!$E$2:$E$17521,Profile!$B$2:$B$17521,$B102,Profile!$C$2:$C$17521,BU$8))*$C$9</f>
        <v>0.3793349094</v>
      </c>
      <c r="BV102" s="193">
        <f>(SUMIFS(Profile!$E$2:$E$17521,Profile!$B$2:$B$17521,$B102,Profile!$C$2:$C$17521,BV$8))*$C$9</f>
        <v>0.4367803318</v>
      </c>
      <c r="BW102" s="193">
        <f>(SUMIFS(Profile!$E$2:$E$17521,Profile!$B$2:$B$17521,$B102,Profile!$C$2:$C$17521,BW$8))*$C$9</f>
        <v>0.4578881895</v>
      </c>
      <c r="BX102" s="193">
        <f>(SUMIFS(Profile!$E$2:$E$17521,Profile!$B$2:$B$17521,$B102,Profile!$C$2:$C$17521,BX$8))*$C$9</f>
        <v>0.4815130805</v>
      </c>
      <c r="BY102" s="193">
        <f>(SUMIFS(Profile!$E$2:$E$17521,Profile!$B$2:$B$17521,$B102,Profile!$C$2:$C$17521,BY$8))*$C$9</f>
        <v>0.490826267</v>
      </c>
      <c r="BZ102" s="193">
        <f>(SUMIFS(Profile!$E$2:$E$17521,Profile!$B$2:$B$17521,$B102,Profile!$C$2:$C$17521,BZ$8))*$C$9</f>
        <v>0.4504782234</v>
      </c>
      <c r="CA102" s="193">
        <f>(SUMIFS(Profile!$E$2:$E$17521,Profile!$B$2:$B$17521,$B102,Profile!$C$2:$C$17521,CA$8))*$C$9</f>
        <v>0.4144538783</v>
      </c>
      <c r="CB102" s="193">
        <f>(SUMIFS(Profile!$E$2:$E$17521,Profile!$B$2:$B$17521,$B102,Profile!$C$2:$C$17521,CB$8))*$C$9</f>
        <v>0.4036047967</v>
      </c>
      <c r="CC102" s="193">
        <f>(SUMIFS(Profile!$E$2:$E$17521,Profile!$B$2:$B$17521,$B102,Profile!$C$2:$C$17521,CC$8))*$C$9</f>
        <v>0.3969770933</v>
      </c>
      <c r="CD102" s="193">
        <f>(SUMIFS(Profile!$E$2:$E$17521,Profile!$B$2:$B$17521,$B102,Profile!$C$2:$C$17521,CD$8))*$C$9</f>
        <v>0.39202673</v>
      </c>
      <c r="CE102" s="193">
        <f>(SUMIFS(Profile!$E$2:$E$17521,Profile!$B$2:$B$17521,$B102,Profile!$C$2:$C$17521,CE$8))*$C$9</f>
        <v>0.4689693019</v>
      </c>
      <c r="CF102" s="193">
        <f>(SUMIFS(Profile!$E$2:$E$17521,Profile!$B$2:$B$17521,$B102,Profile!$C$2:$C$17521,CF$8))*$C$9</f>
        <v>0.3907254698</v>
      </c>
      <c r="CG102" s="193">
        <f>(SUMIFS(Profile!$E$2:$E$17521,Profile!$B$2:$B$17521,$B102,Profile!$C$2:$C$17521,CG$8))*$C$9</f>
        <v>0.3040486076</v>
      </c>
      <c r="CH102" s="193">
        <f>(SUMIFS(Profile!$E$2:$E$17521,Profile!$B$2:$B$17521,$B102,Profile!$C$2:$C$17521,CH$8))*$C$9</f>
        <v>0.2303171933</v>
      </c>
      <c r="CI102" s="193">
        <f>(SUMIFS(Profile!$E$2:$E$17521,Profile!$B$2:$B$17521,$B102,Profile!$C$2:$C$17521,CI$8))*$C$9</f>
        <v>0.1805689285</v>
      </c>
      <c r="CJ102" s="193">
        <f>(SUMIFS(Profile!$E$2:$E$17521,Profile!$B$2:$B$17521,$B102,Profile!$C$2:$C$17521,CJ$8))*$C$9</f>
        <v>0.1135216627</v>
      </c>
      <c r="CK102" s="193">
        <f>(SUMIFS(Profile!$E$2:$E$17521,Profile!$B$2:$B$17521,$B102,Profile!$C$2:$C$17521,CK$8))*$C$9</f>
        <v>0.07113669102</v>
      </c>
      <c r="CL102" s="193">
        <f>(SUMIFS(Profile!$E$2:$E$17521,Profile!$B$2:$B$17521,$B102,Profile!$C$2:$C$17521,CL$8))*$C$9</f>
        <v>0.03526534742</v>
      </c>
      <c r="CM102" s="193">
        <f>(SUMIFS(Profile!$E$2:$E$17521,Profile!$B$2:$B$17521,$B102,Profile!$C$2:$C$17521,CM$8))*$C$9</f>
        <v>0.01219139727</v>
      </c>
      <c r="CN102" s="193">
        <f>(SUMIFS(Profile!$E$2:$E$17521,Profile!$B$2:$B$17521,$B102,Profile!$C$2:$C$17521,CN$8))*$C$9</f>
        <v>0.004709887458</v>
      </c>
      <c r="CO102" s="193">
        <f>(SUMIFS(Profile!$E$2:$E$17521,Profile!$B$2:$B$17521,$B102,Profile!$C$2:$C$17521,CO$8))*$C$9</f>
        <v>0.001715574249</v>
      </c>
      <c r="CP102" s="193">
        <f>(SUMIFS(Profile!$E$2:$E$17521,Profile!$B$2:$B$17521,$B102,Profile!$C$2:$C$17521,CP$8))*$C$9</f>
        <v>0.0005539052116</v>
      </c>
      <c r="CQ102" s="193">
        <f>(SUMIFS(Profile!$E$2:$E$17521,Profile!$B$2:$B$17521,$B102,Profile!$C$2:$C$17521,CQ$8))*$C$9</f>
        <v>0.00009208371793</v>
      </c>
      <c r="CR102" s="193">
        <f>(SUMIFS(Profile!$E$2:$E$17521,Profile!$B$2:$B$17521,$B102,Profile!$C$2:$C$17521,CR$8))*$C$9</f>
        <v>0</v>
      </c>
      <c r="CS102" s="193">
        <f>(SUMIFS(Profile!$E$2:$E$17521,Profile!$B$2:$B$17521,$B102,Profile!$C$2:$C$17521,CS$8))*$C$9</f>
        <v>0</v>
      </c>
      <c r="CT102" s="193">
        <f>(SUMIFS(Profile!$E$2:$E$17521,Profile!$B$2:$B$17521,$B102,Profile!$C$2:$C$17521,CT$8))*$C$9</f>
        <v>0</v>
      </c>
      <c r="CU102" s="193">
        <f>(SUMIFS(Profile!$E$2:$E$17521,Profile!$B$2:$B$17521,$B102,Profile!$C$2:$C$17521,CU$8))*$C$9</f>
        <v>0</v>
      </c>
      <c r="CV102" s="193">
        <f>(SUMIFS(Profile!$E$2:$E$17521,Profile!$B$2:$B$17521,$B102,Profile!$C$2:$C$17521,CV$8))*$C$9</f>
        <v>0</v>
      </c>
      <c r="CW102" s="193">
        <f>(SUMIFS(Profile!$E$2:$E$17521,Profile!$B$2:$B$17521,$B102,Profile!$C$2:$C$17521,CW$8))*$C$9</f>
        <v>0</v>
      </c>
      <c r="CX102" s="193">
        <f t="shared" si="17"/>
        <v>2.369079643</v>
      </c>
      <c r="CY102" s="193">
        <f t="shared" ref="CY102:ET102" si="472">MAX(BB102-E102,0)</f>
        <v>0</v>
      </c>
      <c r="CZ102" s="193">
        <f t="shared" si="472"/>
        <v>0</v>
      </c>
      <c r="DA102" s="193">
        <f t="shared" si="472"/>
        <v>0</v>
      </c>
      <c r="DB102" s="193">
        <f t="shared" si="472"/>
        <v>0</v>
      </c>
      <c r="DC102" s="193">
        <f t="shared" si="472"/>
        <v>0</v>
      </c>
      <c r="DD102" s="193">
        <f t="shared" si="472"/>
        <v>0</v>
      </c>
      <c r="DE102" s="193">
        <f t="shared" si="472"/>
        <v>0</v>
      </c>
      <c r="DF102" s="193">
        <f t="shared" si="472"/>
        <v>0</v>
      </c>
      <c r="DG102" s="193">
        <f t="shared" si="472"/>
        <v>0</v>
      </c>
      <c r="DH102" s="193">
        <f t="shared" si="472"/>
        <v>0</v>
      </c>
      <c r="DI102" s="193">
        <f t="shared" si="472"/>
        <v>0</v>
      </c>
      <c r="DJ102" s="193">
        <f t="shared" si="472"/>
        <v>0</v>
      </c>
      <c r="DK102" s="193">
        <f t="shared" si="472"/>
        <v>0</v>
      </c>
      <c r="DL102" s="193">
        <f t="shared" si="472"/>
        <v>0</v>
      </c>
      <c r="DM102" s="193">
        <f t="shared" si="472"/>
        <v>0</v>
      </c>
      <c r="DN102" s="193">
        <f t="shared" si="472"/>
        <v>0</v>
      </c>
      <c r="DO102" s="193">
        <f t="shared" si="472"/>
        <v>0</v>
      </c>
      <c r="DP102" s="193">
        <f t="shared" si="472"/>
        <v>0.02088268635</v>
      </c>
      <c r="DQ102" s="193">
        <f t="shared" si="472"/>
        <v>0.0612803873</v>
      </c>
      <c r="DR102" s="193">
        <f t="shared" si="472"/>
        <v>0.1135245573</v>
      </c>
      <c r="DS102" s="193">
        <f t="shared" si="472"/>
        <v>0.1827882244</v>
      </c>
      <c r="DT102" s="193">
        <f t="shared" si="472"/>
        <v>0.1944815482</v>
      </c>
      <c r="DU102" s="193">
        <f t="shared" si="472"/>
        <v>0.2028829375</v>
      </c>
      <c r="DV102" s="193">
        <f t="shared" si="472"/>
        <v>0.2310251919</v>
      </c>
      <c r="DW102" s="193">
        <f t="shared" si="472"/>
        <v>0.2131117824</v>
      </c>
      <c r="DX102" s="193">
        <f t="shared" si="472"/>
        <v>0.1712784696</v>
      </c>
      <c r="DY102" s="193">
        <f t="shared" si="472"/>
        <v>0.1672399018</v>
      </c>
      <c r="DZ102" s="193">
        <f t="shared" si="472"/>
        <v>0.16021158</v>
      </c>
      <c r="EA102" s="193">
        <f t="shared" si="472"/>
        <v>0.1670794614</v>
      </c>
      <c r="EB102" s="193">
        <f t="shared" si="472"/>
        <v>0.2406167763</v>
      </c>
      <c r="EC102" s="193">
        <f t="shared" si="472"/>
        <v>0.1623729442</v>
      </c>
      <c r="ED102" s="193">
        <f t="shared" si="472"/>
        <v>0.08030319444</v>
      </c>
      <c r="EE102" s="193">
        <f t="shared" si="472"/>
        <v>0</v>
      </c>
      <c r="EF102" s="193">
        <f t="shared" si="472"/>
        <v>0</v>
      </c>
      <c r="EG102" s="193">
        <f t="shared" si="472"/>
        <v>0</v>
      </c>
      <c r="EH102" s="193">
        <f t="shared" si="472"/>
        <v>0</v>
      </c>
      <c r="EI102" s="193">
        <f t="shared" si="472"/>
        <v>0</v>
      </c>
      <c r="EJ102" s="193">
        <f t="shared" si="472"/>
        <v>0</v>
      </c>
      <c r="EK102" s="193">
        <f t="shared" si="472"/>
        <v>0</v>
      </c>
      <c r="EL102" s="193">
        <f t="shared" si="472"/>
        <v>0</v>
      </c>
      <c r="EM102" s="193">
        <f t="shared" si="472"/>
        <v>0</v>
      </c>
      <c r="EN102" s="193">
        <f t="shared" si="472"/>
        <v>0</v>
      </c>
      <c r="EO102" s="193">
        <f t="shared" si="472"/>
        <v>0</v>
      </c>
      <c r="EP102" s="193">
        <f t="shared" si="472"/>
        <v>0</v>
      </c>
      <c r="EQ102" s="193">
        <f t="shared" si="472"/>
        <v>0</v>
      </c>
      <c r="ER102" s="193">
        <f t="shared" si="472"/>
        <v>0</v>
      </c>
      <c r="ES102" s="193">
        <f t="shared" si="472"/>
        <v>0</v>
      </c>
      <c r="ET102" s="193">
        <f t="shared" si="472"/>
        <v>0</v>
      </c>
      <c r="EU102" s="193">
        <f t="shared" si="19"/>
        <v>4.934873044</v>
      </c>
      <c r="EV102" s="193">
        <f t="shared" ref="EV102:GQ102" si="473">BB102-CY102</f>
        <v>0</v>
      </c>
      <c r="EW102" s="193">
        <f t="shared" si="473"/>
        <v>0</v>
      </c>
      <c r="EX102" s="193">
        <f t="shared" si="473"/>
        <v>0</v>
      </c>
      <c r="EY102" s="193">
        <f t="shared" si="473"/>
        <v>0</v>
      </c>
      <c r="EZ102" s="193">
        <f t="shared" si="473"/>
        <v>0</v>
      </c>
      <c r="FA102" s="193">
        <f t="shared" si="473"/>
        <v>0</v>
      </c>
      <c r="FB102" s="193">
        <f t="shared" si="473"/>
        <v>0</v>
      </c>
      <c r="FC102" s="193">
        <f t="shared" si="473"/>
        <v>0</v>
      </c>
      <c r="FD102" s="193">
        <f t="shared" si="473"/>
        <v>0</v>
      </c>
      <c r="FE102" s="193">
        <f t="shared" si="473"/>
        <v>0.0002043079776</v>
      </c>
      <c r="FF102" s="193">
        <f t="shared" si="473"/>
        <v>0.001142479891</v>
      </c>
      <c r="FG102" s="193">
        <f t="shared" si="473"/>
        <v>0.008205894905</v>
      </c>
      <c r="FH102" s="193">
        <f t="shared" si="473"/>
        <v>0.0261795794</v>
      </c>
      <c r="FI102" s="193">
        <f t="shared" si="473"/>
        <v>0.06231767084</v>
      </c>
      <c r="FJ102" s="193">
        <f t="shared" si="473"/>
        <v>0.1086255162</v>
      </c>
      <c r="FK102" s="193">
        <f t="shared" si="473"/>
        <v>0.1592799627</v>
      </c>
      <c r="FL102" s="193">
        <f t="shared" si="473"/>
        <v>0.225543324</v>
      </c>
      <c r="FM102" s="193">
        <f t="shared" si="473"/>
        <v>0.2489843765</v>
      </c>
      <c r="FN102" s="193">
        <f t="shared" si="473"/>
        <v>0.2636069506</v>
      </c>
      <c r="FO102" s="193">
        <f t="shared" si="473"/>
        <v>0.2658103521</v>
      </c>
      <c r="FP102" s="193">
        <f t="shared" si="473"/>
        <v>0.2539921074</v>
      </c>
      <c r="FQ102" s="193">
        <f t="shared" si="473"/>
        <v>0.2634066413</v>
      </c>
      <c r="FR102" s="193">
        <f t="shared" si="473"/>
        <v>0.278630143</v>
      </c>
      <c r="FS102" s="193">
        <f t="shared" si="473"/>
        <v>0.2598010751</v>
      </c>
      <c r="FT102" s="193">
        <f t="shared" si="473"/>
        <v>0.237366441</v>
      </c>
      <c r="FU102" s="193">
        <f t="shared" si="473"/>
        <v>0.2431754088</v>
      </c>
      <c r="FV102" s="193">
        <f t="shared" si="473"/>
        <v>0.2363648949</v>
      </c>
      <c r="FW102" s="193">
        <f t="shared" si="473"/>
        <v>0.2367655133</v>
      </c>
      <c r="FX102" s="193">
        <f t="shared" si="473"/>
        <v>0.2249472686</v>
      </c>
      <c r="FY102" s="193">
        <f t="shared" si="473"/>
        <v>0.2283525256</v>
      </c>
      <c r="FZ102" s="193">
        <f t="shared" si="473"/>
        <v>0.2283525256</v>
      </c>
      <c r="GA102" s="193">
        <f t="shared" si="473"/>
        <v>0.2237454132</v>
      </c>
      <c r="GB102" s="193">
        <f t="shared" si="473"/>
        <v>0.2303171933</v>
      </c>
      <c r="GC102" s="193">
        <f t="shared" si="473"/>
        <v>0.1805689285</v>
      </c>
      <c r="GD102" s="193">
        <f t="shared" si="473"/>
        <v>0.1135216627</v>
      </c>
      <c r="GE102" s="193">
        <f t="shared" si="473"/>
        <v>0.07113669102</v>
      </c>
      <c r="GF102" s="193">
        <f t="shared" si="473"/>
        <v>0.03526534742</v>
      </c>
      <c r="GG102" s="193">
        <f t="shared" si="473"/>
        <v>0.01219139727</v>
      </c>
      <c r="GH102" s="193">
        <f t="shared" si="473"/>
        <v>0.004709887458</v>
      </c>
      <c r="GI102" s="193">
        <f t="shared" si="473"/>
        <v>0.001715574249</v>
      </c>
      <c r="GJ102" s="193">
        <f t="shared" si="473"/>
        <v>0.0005539052116</v>
      </c>
      <c r="GK102" s="193">
        <f t="shared" si="473"/>
        <v>0.00009208371793</v>
      </c>
      <c r="GL102" s="193">
        <f t="shared" si="473"/>
        <v>0</v>
      </c>
      <c r="GM102" s="193">
        <f t="shared" si="473"/>
        <v>0</v>
      </c>
      <c r="GN102" s="193">
        <f t="shared" si="473"/>
        <v>0</v>
      </c>
      <c r="GO102" s="193">
        <f t="shared" si="473"/>
        <v>0</v>
      </c>
      <c r="GP102" s="193">
        <f t="shared" si="473"/>
        <v>0</v>
      </c>
      <c r="GQ102" s="193">
        <f t="shared" si="473"/>
        <v>0</v>
      </c>
      <c r="GR102" s="193">
        <f t="shared" si="21"/>
        <v>5.859991829</v>
      </c>
      <c r="GS102" s="193">
        <f t="shared" ref="GS102:IN102" si="474">E102-EV102</f>
        <v>0.1724662496</v>
      </c>
      <c r="GT102" s="193">
        <f t="shared" si="474"/>
        <v>0.153036254</v>
      </c>
      <c r="GU102" s="193">
        <f t="shared" si="474"/>
        <v>0.1512334709</v>
      </c>
      <c r="GV102" s="193">
        <f t="shared" si="474"/>
        <v>0.1320037845</v>
      </c>
      <c r="GW102" s="193">
        <f t="shared" si="474"/>
        <v>0.1265954352</v>
      </c>
      <c r="GX102" s="193">
        <f t="shared" si="474"/>
        <v>0.1249929614</v>
      </c>
      <c r="GY102" s="193">
        <f t="shared" si="474"/>
        <v>0.1219883229</v>
      </c>
      <c r="GZ102" s="193">
        <f t="shared" si="474"/>
        <v>0.1171809013</v>
      </c>
      <c r="HA102" s="193">
        <f t="shared" si="474"/>
        <v>0.1217880136</v>
      </c>
      <c r="HB102" s="193">
        <f t="shared" si="474"/>
        <v>0.1211830872</v>
      </c>
      <c r="HC102" s="193">
        <f t="shared" si="474"/>
        <v>0.1222480076</v>
      </c>
      <c r="HD102" s="193">
        <f t="shared" si="474"/>
        <v>0.1175883034</v>
      </c>
      <c r="HE102" s="193">
        <f t="shared" si="474"/>
        <v>0.1088288436</v>
      </c>
      <c r="HF102" s="193">
        <f t="shared" si="474"/>
        <v>0.09192043853</v>
      </c>
      <c r="HG102" s="193">
        <f t="shared" si="474"/>
        <v>0.07465743195</v>
      </c>
      <c r="HH102" s="193">
        <f t="shared" si="474"/>
        <v>0.04603700111</v>
      </c>
      <c r="HI102" s="193">
        <f t="shared" si="474"/>
        <v>0.01062126166</v>
      </c>
      <c r="HJ102" s="193">
        <f t="shared" si="474"/>
        <v>0</v>
      </c>
      <c r="HK102" s="193">
        <f t="shared" si="474"/>
        <v>0</v>
      </c>
      <c r="HL102" s="193">
        <f t="shared" si="474"/>
        <v>0</v>
      </c>
      <c r="HM102" s="193">
        <f t="shared" si="474"/>
        <v>0</v>
      </c>
      <c r="HN102" s="193">
        <f t="shared" si="474"/>
        <v>0</v>
      </c>
      <c r="HO102" s="193">
        <f t="shared" si="474"/>
        <v>0</v>
      </c>
      <c r="HP102" s="193">
        <f t="shared" si="474"/>
        <v>0</v>
      </c>
      <c r="HQ102" s="193">
        <f t="shared" si="474"/>
        <v>0</v>
      </c>
      <c r="HR102" s="193">
        <f t="shared" si="474"/>
        <v>0</v>
      </c>
      <c r="HS102" s="193">
        <f t="shared" si="474"/>
        <v>0</v>
      </c>
      <c r="HT102" s="193">
        <f t="shared" si="474"/>
        <v>0</v>
      </c>
      <c r="HU102" s="193">
        <f t="shared" si="474"/>
        <v>0</v>
      </c>
      <c r="HV102" s="193">
        <f t="shared" si="474"/>
        <v>0</v>
      </c>
      <c r="HW102" s="193">
        <f t="shared" si="474"/>
        <v>0</v>
      </c>
      <c r="HX102" s="193">
        <f t="shared" si="474"/>
        <v>0</v>
      </c>
      <c r="HY102" s="193">
        <f t="shared" si="474"/>
        <v>0.008050793892</v>
      </c>
      <c r="HZ102" s="193">
        <f t="shared" si="474"/>
        <v>0.07342317884</v>
      </c>
      <c r="IA102" s="193">
        <f t="shared" si="474"/>
        <v>0.163906625</v>
      </c>
      <c r="IB102" s="193">
        <f t="shared" si="474"/>
        <v>0.2353364354</v>
      </c>
      <c r="IC102" s="193">
        <f t="shared" si="474"/>
        <v>0.29704767</v>
      </c>
      <c r="ID102" s="193">
        <f t="shared" si="474"/>
        <v>0.3409537804</v>
      </c>
      <c r="IE102" s="193">
        <f t="shared" si="474"/>
        <v>0.3233966361</v>
      </c>
      <c r="IF102" s="193">
        <f t="shared" si="474"/>
        <v>0.3434172341</v>
      </c>
      <c r="IG102" s="193">
        <f t="shared" si="474"/>
        <v>0.3287544737</v>
      </c>
      <c r="IH102" s="193">
        <f t="shared" si="474"/>
        <v>0.3127909381</v>
      </c>
      <c r="II102" s="193">
        <f t="shared" si="474"/>
        <v>0.2996626125</v>
      </c>
      <c r="IJ102" s="193">
        <f t="shared" si="474"/>
        <v>0.2934530263</v>
      </c>
      <c r="IK102" s="193">
        <f t="shared" si="474"/>
        <v>0.2736224122</v>
      </c>
      <c r="IL102" s="193">
        <f t="shared" si="474"/>
        <v>0.2457794288</v>
      </c>
      <c r="IM102" s="193">
        <f t="shared" si="474"/>
        <v>0.2249472686</v>
      </c>
      <c r="IN102" s="193">
        <f t="shared" si="474"/>
        <v>0.1810795466</v>
      </c>
      <c r="IO102" s="193">
        <f t="shared" si="23"/>
        <v>2.369079643</v>
      </c>
      <c r="IP102" s="193">
        <f t="shared" si="29"/>
        <v>0</v>
      </c>
      <c r="IQ102" s="193">
        <f t="shared" ref="IQ102:KK102" si="475">MAX((MIN(CZ102+IP102,$IO$7))-GT102,0)</f>
        <v>0</v>
      </c>
      <c r="IR102" s="193">
        <f t="shared" si="475"/>
        <v>0</v>
      </c>
      <c r="IS102" s="193">
        <f t="shared" si="475"/>
        <v>0</v>
      </c>
      <c r="IT102" s="193">
        <f t="shared" si="475"/>
        <v>0</v>
      </c>
      <c r="IU102" s="193">
        <f t="shared" si="475"/>
        <v>0</v>
      </c>
      <c r="IV102" s="193">
        <f t="shared" si="475"/>
        <v>0</v>
      </c>
      <c r="IW102" s="193">
        <f t="shared" si="475"/>
        <v>0</v>
      </c>
      <c r="IX102" s="193">
        <f t="shared" si="475"/>
        <v>0</v>
      </c>
      <c r="IY102" s="193">
        <f t="shared" si="475"/>
        <v>0</v>
      </c>
      <c r="IZ102" s="193">
        <f t="shared" si="475"/>
        <v>0</v>
      </c>
      <c r="JA102" s="193">
        <f t="shared" si="475"/>
        <v>0</v>
      </c>
      <c r="JB102" s="193">
        <f t="shared" si="475"/>
        <v>0</v>
      </c>
      <c r="JC102" s="193">
        <f t="shared" si="475"/>
        <v>0</v>
      </c>
      <c r="JD102" s="193">
        <f t="shared" si="475"/>
        <v>0</v>
      </c>
      <c r="JE102" s="193">
        <f t="shared" si="475"/>
        <v>0</v>
      </c>
      <c r="JF102" s="193">
        <f t="shared" si="475"/>
        <v>0</v>
      </c>
      <c r="JG102" s="193">
        <f t="shared" si="475"/>
        <v>0.02088268635</v>
      </c>
      <c r="JH102" s="193">
        <f t="shared" si="475"/>
        <v>0.08216307365</v>
      </c>
      <c r="JI102" s="193">
        <f t="shared" si="475"/>
        <v>0.195687631</v>
      </c>
      <c r="JJ102" s="193">
        <f t="shared" si="475"/>
        <v>0.3784758554</v>
      </c>
      <c r="JK102" s="193">
        <f t="shared" si="475"/>
        <v>0.5729574036</v>
      </c>
      <c r="JL102" s="193">
        <f t="shared" si="475"/>
        <v>0.7758403411</v>
      </c>
      <c r="JM102" s="193">
        <f t="shared" si="475"/>
        <v>1.006865533</v>
      </c>
      <c r="JN102" s="193">
        <f t="shared" si="475"/>
        <v>1.219977315</v>
      </c>
      <c r="JO102" s="193">
        <f t="shared" si="475"/>
        <v>1.391255785</v>
      </c>
      <c r="JP102" s="193">
        <f t="shared" si="475"/>
        <v>1.558495687</v>
      </c>
      <c r="JQ102" s="193">
        <f t="shared" si="475"/>
        <v>1.718707267</v>
      </c>
      <c r="JR102" s="193">
        <f t="shared" si="475"/>
        <v>1.885786728</v>
      </c>
      <c r="JS102" s="193">
        <f t="shared" si="475"/>
        <v>2.126403504</v>
      </c>
      <c r="JT102" s="193">
        <f t="shared" si="475"/>
        <v>2.288776449</v>
      </c>
      <c r="JU102" s="193">
        <f t="shared" si="475"/>
        <v>2.369079643</v>
      </c>
      <c r="JV102" s="193">
        <f t="shared" si="475"/>
        <v>2.361028849</v>
      </c>
      <c r="JW102" s="193">
        <f t="shared" si="475"/>
        <v>2.28760567</v>
      </c>
      <c r="JX102" s="193">
        <f t="shared" si="475"/>
        <v>2.123699045</v>
      </c>
      <c r="JY102" s="193">
        <f t="shared" si="475"/>
        <v>1.88836261</v>
      </c>
      <c r="JZ102" s="193">
        <f t="shared" si="475"/>
        <v>1.59131494</v>
      </c>
      <c r="KA102" s="193">
        <f t="shared" si="475"/>
        <v>1.25036116</v>
      </c>
      <c r="KB102" s="193">
        <f t="shared" si="475"/>
        <v>0.9269645235</v>
      </c>
      <c r="KC102" s="193">
        <f t="shared" si="475"/>
        <v>0.5835472894</v>
      </c>
      <c r="KD102" s="193">
        <f t="shared" si="475"/>
        <v>0.2547928156</v>
      </c>
      <c r="KE102" s="193">
        <f t="shared" si="475"/>
        <v>0</v>
      </c>
      <c r="KF102" s="193">
        <f t="shared" si="475"/>
        <v>0</v>
      </c>
      <c r="KG102" s="193">
        <f t="shared" si="475"/>
        <v>0</v>
      </c>
      <c r="KH102" s="193">
        <f t="shared" si="475"/>
        <v>0</v>
      </c>
      <c r="KI102" s="193">
        <f t="shared" si="475"/>
        <v>0</v>
      </c>
      <c r="KJ102" s="193">
        <f t="shared" si="475"/>
        <v>0</v>
      </c>
      <c r="KK102" s="193">
        <f t="shared" si="475"/>
        <v>0</v>
      </c>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row>
    <row r="103" ht="14.25" customHeight="1">
      <c r="A103" s="1">
        <v>4.0</v>
      </c>
      <c r="B103" s="1">
        <f t="shared" ref="B103:C103" si="476">B102+1</f>
        <v>93</v>
      </c>
      <c r="C103" s="267">
        <f t="shared" si="476"/>
        <v>43558</v>
      </c>
      <c r="D103" s="193">
        <f t="shared" si="15"/>
        <v>10.98255462</v>
      </c>
      <c r="E103" s="193">
        <f>(SUMIFS(Profile!$F$2:$F$17521,Profile!$B$2:$B$17521,$B103,Profile!$C$2:$C$17521,E$8))*$C$6</f>
        <v>0.1820810927</v>
      </c>
      <c r="F103" s="193">
        <f>(SUMIFS(Profile!$F$2:$F$17521,Profile!$B$2:$B$17521,$B103,Profile!$C$2:$C$17521,F$8))*$C$6</f>
        <v>0.1480285231</v>
      </c>
      <c r="G103" s="193">
        <f>(SUMIFS(Profile!$F$2:$F$17521,Profile!$B$2:$B$17521,$B103,Profile!$C$2:$C$17521,G$8))*$C$6</f>
        <v>0.1388142984</v>
      </c>
      <c r="H103" s="193">
        <f>(SUMIFS(Profile!$F$2:$F$17521,Profile!$B$2:$B$17521,$B103,Profile!$C$2:$C$17521,H$8))*$C$6</f>
        <v>0.1275969814</v>
      </c>
      <c r="I103" s="193">
        <f>(SUMIFS(Profile!$F$2:$F$17521,Profile!$B$2:$B$17521,$B103,Profile!$C$2:$C$17521,I$8))*$C$6</f>
        <v>0.1253935798</v>
      </c>
      <c r="J103" s="193">
        <f>(SUMIFS(Profile!$F$2:$F$17521,Profile!$B$2:$B$17521,$B103,Profile!$C$2:$C$17521,J$8))*$C$6</f>
        <v>0.1300006922</v>
      </c>
      <c r="K103" s="193">
        <f>(SUMIFS(Profile!$F$2:$F$17521,Profile!$B$2:$B$17521,$B103,Profile!$C$2:$C$17521,K$8))*$C$6</f>
        <v>0.1197849213</v>
      </c>
      <c r="L103" s="193">
        <f>(SUMIFS(Profile!$F$2:$F$17521,Profile!$B$2:$B$17521,$B103,Profile!$C$2:$C$17521,L$8))*$C$6</f>
        <v>0.1298003829</v>
      </c>
      <c r="M103" s="193">
        <f>(SUMIFS(Profile!$F$2:$F$17521,Profile!$B$2:$B$17521,$B103,Profile!$C$2:$C$17521,M$8))*$C$6</f>
        <v>0.1233904875</v>
      </c>
      <c r="N103" s="193">
        <f>(SUMIFS(Profile!$F$2:$F$17521,Profile!$B$2:$B$17521,$B103,Profile!$C$2:$C$17521,N$8))*$C$6</f>
        <v>0.1223889413</v>
      </c>
      <c r="O103" s="193">
        <f>(SUMIFS(Profile!$F$2:$F$17521,Profile!$B$2:$B$17521,$B103,Profile!$C$2:$C$17521,O$8))*$C$6</f>
        <v>0.1298003829</v>
      </c>
      <c r="P103" s="193">
        <f>(SUMIFS(Profile!$F$2:$F$17521,Profile!$B$2:$B$17521,$B103,Profile!$C$2:$C$17521,P$8))*$C$6</f>
        <v>0.1414183185</v>
      </c>
      <c r="Q103" s="193">
        <f>(SUMIFS(Profile!$F$2:$F$17521,Profile!$B$2:$B$17521,$B103,Profile!$C$2:$C$17521,Q$8))*$C$6</f>
        <v>0.1568421294</v>
      </c>
      <c r="R103" s="193">
        <f>(SUMIFS(Profile!$F$2:$F$17521,Profile!$B$2:$B$17521,$B103,Profile!$C$2:$C$17521,R$8))*$C$6</f>
        <v>0.1748699604</v>
      </c>
      <c r="S103" s="193">
        <f>(SUMIFS(Profile!$F$2:$F$17521,Profile!$B$2:$B$17521,$B103,Profile!$C$2:$C$17521,S$8))*$C$6</f>
        <v>0.2041151084</v>
      </c>
      <c r="T103" s="193">
        <f>(SUMIFS(Profile!$F$2:$F$17521,Profile!$B$2:$B$17521,$B103,Profile!$C$2:$C$17521,T$8))*$C$6</f>
        <v>0.21673459</v>
      </c>
      <c r="U103" s="193">
        <f>(SUMIFS(Profile!$F$2:$F$17521,Profile!$B$2:$B$17521,$B103,Profile!$C$2:$C$17521,U$8))*$C$6</f>
        <v>0.2265497425</v>
      </c>
      <c r="V103" s="193">
        <f>(SUMIFS(Profile!$F$2:$F$17521,Profile!$B$2:$B$17521,$B103,Profile!$C$2:$C$17521,V$8))*$C$6</f>
        <v>0.2499859227</v>
      </c>
      <c r="W103" s="193">
        <f>(SUMIFS(Profile!$F$2:$F$17521,Profile!$B$2:$B$17521,$B103,Profile!$C$2:$C$17521,W$8))*$C$6</f>
        <v>0.2511877781</v>
      </c>
      <c r="X103" s="193">
        <f>(SUMIFS(Profile!$F$2:$F$17521,Profile!$B$2:$B$17521,$B103,Profile!$C$2:$C$17521,X$8))*$C$6</f>
        <v>0.2716193199</v>
      </c>
      <c r="Y103" s="193">
        <f>(SUMIFS(Profile!$F$2:$F$17521,Profile!$B$2:$B$17521,$B103,Profile!$C$2:$C$17521,Y$8))*$C$6</f>
        <v>0.2804329261</v>
      </c>
      <c r="Z103" s="193">
        <f>(SUMIFS(Profile!$F$2:$F$17521,Profile!$B$2:$B$17521,$B103,Profile!$C$2:$C$17521,Z$8))*$C$6</f>
        <v>0.2688149906</v>
      </c>
      <c r="AA103" s="193">
        <f>(SUMIFS(Profile!$F$2:$F$17521,Profile!$B$2:$B$17521,$B103,Profile!$C$2:$C$17521,AA$8))*$C$6</f>
        <v>0.2658103521</v>
      </c>
      <c r="AB103" s="193">
        <f>(SUMIFS(Profile!$F$2:$F$17521,Profile!$B$2:$B$17521,$B103,Profile!$C$2:$C$17521,AB$8))*$C$6</f>
        <v>0.2509874689</v>
      </c>
      <c r="AC103" s="193">
        <f>(SUMIFS(Profile!$F$2:$F$17521,Profile!$B$2:$B$17521,$B103,Profile!$C$2:$C$17521,AC$8))*$C$6</f>
        <v>0.2658103521</v>
      </c>
      <c r="AD103" s="193">
        <f>(SUMIFS(Profile!$F$2:$F$17521,Profile!$B$2:$B$17521,$B103,Profile!$C$2:$C$17521,AD$8))*$C$6</f>
        <v>0.2375667503</v>
      </c>
      <c r="AE103" s="193">
        <f>(SUMIFS(Profile!$F$2:$F$17521,Profile!$B$2:$B$17521,$B103,Profile!$C$2:$C$17521,AE$8))*$C$6</f>
        <v>0.2375667503</v>
      </c>
      <c r="AF103" s="193">
        <f>(SUMIFS(Profile!$F$2:$F$17521,Profile!$B$2:$B$17521,$B103,Profile!$C$2:$C$17521,AF$8))*$C$6</f>
        <v>0.2283525256</v>
      </c>
      <c r="AG103" s="193">
        <f>(SUMIFS(Profile!$F$2:$F$17521,Profile!$B$2:$B$17521,$B103,Profile!$C$2:$C$17521,AG$8))*$C$6</f>
        <v>0.2177361362</v>
      </c>
      <c r="AH103" s="193">
        <f>(SUMIFS(Profile!$F$2:$F$17521,Profile!$B$2:$B$17521,$B103,Profile!$C$2:$C$17521,AH$8))*$C$6</f>
        <v>0.244176955</v>
      </c>
      <c r="AI103" s="193">
        <f>(SUMIFS(Profile!$F$2:$F$17521,Profile!$B$2:$B$17521,$B103,Profile!$C$2:$C$17521,AI$8))*$C$6</f>
        <v>0.2501862319</v>
      </c>
      <c r="AJ103" s="193">
        <f>(SUMIFS(Profile!$F$2:$F$17521,Profile!$B$2:$B$17521,$B103,Profile!$C$2:$C$17521,AJ$8))*$C$6</f>
        <v>0.2491846858</v>
      </c>
      <c r="AK103" s="193">
        <f>(SUMIFS(Profile!$F$2:$F$17521,Profile!$B$2:$B$17521,$B103,Profile!$C$2:$C$17521,AK$8))*$C$6</f>
        <v>0.2606023121</v>
      </c>
      <c r="AL103" s="193">
        <f>(SUMIFS(Profile!$F$2:$F$17521,Profile!$B$2:$B$17521,$B103,Profile!$C$2:$C$17521,AL$8))*$C$6</f>
        <v>0.2860415846</v>
      </c>
      <c r="AM103" s="193">
        <f>(SUMIFS(Profile!$F$2:$F$17521,Profile!$B$2:$B$17521,$B103,Profile!$C$2:$C$17521,AM$8))*$C$6</f>
        <v>0.3212960096</v>
      </c>
      <c r="AN103" s="193">
        <f>(SUMIFS(Profile!$F$2:$F$17521,Profile!$B$2:$B$17521,$B103,Profile!$C$2:$C$17521,AN$8))*$C$6</f>
        <v>0.3190926081</v>
      </c>
      <c r="AO103" s="193">
        <f>(SUMIFS(Profile!$F$2:$F$17521,Profile!$B$2:$B$17521,$B103,Profile!$C$2:$C$17521,AO$8))*$C$6</f>
        <v>0.316488588</v>
      </c>
      <c r="AP103" s="193">
        <f>(SUMIFS(Profile!$F$2:$F$17521,Profile!$B$2:$B$17521,$B103,Profile!$C$2:$C$17521,AP$8))*$C$6</f>
        <v>0.329308379</v>
      </c>
      <c r="AQ103" s="193">
        <f>(SUMIFS(Profile!$F$2:$F$17521,Profile!$B$2:$B$17521,$B103,Profile!$C$2:$C$17521,AQ$8))*$C$6</f>
        <v>0.3397244591</v>
      </c>
      <c r="AR103" s="193">
        <f>(SUMIFS(Profile!$F$2:$F$17521,Profile!$B$2:$B$17521,$B103,Profile!$C$2:$C$17521,AR$8))*$C$6</f>
        <v>0.2960570463</v>
      </c>
      <c r="AS103" s="193">
        <f>(SUMIFS(Profile!$F$2:$F$17521,Profile!$B$2:$B$17521,$B103,Profile!$C$2:$C$17521,AS$8))*$C$6</f>
        <v>0.3383222944</v>
      </c>
      <c r="AT103" s="193">
        <f>(SUMIFS(Profile!$F$2:$F$17521,Profile!$B$2:$B$17521,$B103,Profile!$C$2:$C$17521,AT$8))*$C$6</f>
        <v>0.3030678694</v>
      </c>
      <c r="AU103" s="193">
        <f>(SUMIFS(Profile!$F$2:$F$17521,Profile!$B$2:$B$17521,$B103,Profile!$C$2:$C$17521,AU$8))*$C$6</f>
        <v>0.3094777649</v>
      </c>
      <c r="AV103" s="193">
        <f>(SUMIFS(Profile!$F$2:$F$17521,Profile!$B$2:$B$17521,$B103,Profile!$C$2:$C$17521,AV$8))*$C$6</f>
        <v>0.2756255045</v>
      </c>
      <c r="AW103" s="193">
        <f>(SUMIFS(Profile!$F$2:$F$17521,Profile!$B$2:$B$17521,$B103,Profile!$C$2:$C$17521,AW$8))*$C$6</f>
        <v>0.273422103</v>
      </c>
      <c r="AX103" s="193">
        <f>(SUMIFS(Profile!$F$2:$F$17521,Profile!$B$2:$B$17521,$B103,Profile!$C$2:$C$17521,AX$8))*$C$6</f>
        <v>0.2335605656</v>
      </c>
      <c r="AY103" s="193">
        <f>(SUMIFS(Profile!$F$2:$F$17521,Profile!$B$2:$B$17521,$B103,Profile!$C$2:$C$17521,AY$8))*$C$6</f>
        <v>0.2239457224</v>
      </c>
      <c r="AZ103" s="193">
        <f>(SUMIFS(Profile!$F$2:$F$17521,Profile!$B$2:$B$17521,$B103,Profile!$C$2:$C$17521,AZ$8))*$C$6</f>
        <v>0.1894925344</v>
      </c>
      <c r="BA103" s="193">
        <f t="shared" si="16"/>
        <v>10.6678054</v>
      </c>
      <c r="BB103" s="193">
        <f>(SUMIFS(Profile!$E$2:$E$17521,Profile!$B$2:$B$17521,$B103,Profile!$C$2:$C$17521,BB$8))*$C$9</f>
        <v>0</v>
      </c>
      <c r="BC103" s="193">
        <f>(SUMIFS(Profile!$E$2:$E$17521,Profile!$B$2:$B$17521,$B103,Profile!$C$2:$C$17521,BC$8))*$C$9</f>
        <v>0</v>
      </c>
      <c r="BD103" s="193">
        <f>(SUMIFS(Profile!$E$2:$E$17521,Profile!$B$2:$B$17521,$B103,Profile!$C$2:$C$17521,BD$8))*$C$9</f>
        <v>0</v>
      </c>
      <c r="BE103" s="193">
        <f>(SUMIFS(Profile!$E$2:$E$17521,Profile!$B$2:$B$17521,$B103,Profile!$C$2:$C$17521,BE$8))*$C$9</f>
        <v>0</v>
      </c>
      <c r="BF103" s="193">
        <f>(SUMIFS(Profile!$E$2:$E$17521,Profile!$B$2:$B$17521,$B103,Profile!$C$2:$C$17521,BF$8))*$C$9</f>
        <v>0</v>
      </c>
      <c r="BG103" s="193">
        <f>(SUMIFS(Profile!$E$2:$E$17521,Profile!$B$2:$B$17521,$B103,Profile!$C$2:$C$17521,BG$8))*$C$9</f>
        <v>0</v>
      </c>
      <c r="BH103" s="193">
        <f>(SUMIFS(Profile!$E$2:$E$17521,Profile!$B$2:$B$17521,$B103,Profile!$C$2:$C$17521,BH$8))*$C$9</f>
        <v>0</v>
      </c>
      <c r="BI103" s="193">
        <f>(SUMIFS(Profile!$E$2:$E$17521,Profile!$B$2:$B$17521,$B103,Profile!$C$2:$C$17521,BI$8))*$C$9</f>
        <v>0</v>
      </c>
      <c r="BJ103" s="193">
        <f>(SUMIFS(Profile!$E$2:$E$17521,Profile!$B$2:$B$17521,$B103,Profile!$C$2:$C$17521,BJ$8))*$C$9</f>
        <v>0</v>
      </c>
      <c r="BK103" s="193">
        <f>(SUMIFS(Profile!$E$2:$E$17521,Profile!$B$2:$B$17521,$B103,Profile!$C$2:$C$17521,BK$8))*$C$9</f>
        <v>0.0001739923503</v>
      </c>
      <c r="BL103" s="193">
        <f>(SUMIFS(Profile!$E$2:$E$17521,Profile!$B$2:$B$17521,$B103,Profile!$C$2:$C$17521,BL$8))*$C$9</f>
        <v>0.001541420646</v>
      </c>
      <c r="BM103" s="193">
        <f>(SUMIFS(Profile!$E$2:$E$17521,Profile!$B$2:$B$17521,$B103,Profile!$C$2:$C$17521,BM$8))*$C$9</f>
        <v>0.01125572207</v>
      </c>
      <c r="BN103" s="193">
        <f>(SUMIFS(Profile!$E$2:$E$17521,Profile!$B$2:$B$17521,$B103,Profile!$C$2:$C$17521,BN$8))*$C$9</f>
        <v>0.0282511054</v>
      </c>
      <c r="BO103" s="193">
        <f>(SUMIFS(Profile!$E$2:$E$17521,Profile!$B$2:$B$17521,$B103,Profile!$C$2:$C$17521,BO$8))*$C$9</f>
        <v>0.05859569852</v>
      </c>
      <c r="BP103" s="193">
        <f>(SUMIFS(Profile!$E$2:$E$17521,Profile!$B$2:$B$17521,$B103,Profile!$C$2:$C$17521,BP$8))*$C$9</f>
        <v>0.1048418218</v>
      </c>
      <c r="BQ103" s="193">
        <f>(SUMIFS(Profile!$E$2:$E$17521,Profile!$B$2:$B$17521,$B103,Profile!$C$2:$C$17521,BQ$8))*$C$9</f>
        <v>0.161043178</v>
      </c>
      <c r="BR103" s="193">
        <f>(SUMIFS(Profile!$E$2:$E$17521,Profile!$B$2:$B$17521,$B103,Profile!$C$2:$C$17521,BR$8))*$C$9</f>
        <v>0.2481401579</v>
      </c>
      <c r="BS103" s="193">
        <f>(SUMIFS(Profile!$E$2:$E$17521,Profile!$B$2:$B$17521,$B103,Profile!$C$2:$C$17521,BS$8))*$C$9</f>
        <v>0.3310541078</v>
      </c>
      <c r="BT103" s="193">
        <f>(SUMIFS(Profile!$E$2:$E$17521,Profile!$B$2:$B$17521,$B103,Profile!$C$2:$C$17521,BT$8))*$C$9</f>
        <v>0.4147061799</v>
      </c>
      <c r="BU103" s="193">
        <f>(SUMIFS(Profile!$E$2:$E$17521,Profile!$B$2:$B$17521,$B103,Profile!$C$2:$C$17521,BU$8))*$C$9</f>
        <v>0.5266623195</v>
      </c>
      <c r="BV103" s="193">
        <f>(SUMIFS(Profile!$E$2:$E$17521,Profile!$B$2:$B$17521,$B103,Profile!$C$2:$C$17521,BV$8))*$C$9</f>
        <v>0.7015087017</v>
      </c>
      <c r="BW103" s="193">
        <f>(SUMIFS(Profile!$E$2:$E$17521,Profile!$B$2:$B$17521,$B103,Profile!$C$2:$C$17521,BW$8))*$C$9</f>
        <v>0.7831253286</v>
      </c>
      <c r="BX103" s="193">
        <f>(SUMIFS(Profile!$E$2:$E$17521,Profile!$B$2:$B$17521,$B103,Profile!$C$2:$C$17521,BX$8))*$C$9</f>
        <v>0.8296166049</v>
      </c>
      <c r="BY103" s="193">
        <f>(SUMIFS(Profile!$E$2:$E$17521,Profile!$B$2:$B$17521,$B103,Profile!$C$2:$C$17521,BY$8))*$C$9</f>
        <v>0.8419337641</v>
      </c>
      <c r="BZ103" s="193">
        <f>(SUMIFS(Profile!$E$2:$E$17521,Profile!$B$2:$B$17521,$B103,Profile!$C$2:$C$17521,BZ$8))*$C$9</f>
        <v>0.763974019</v>
      </c>
      <c r="CA103" s="193">
        <f>(SUMIFS(Profile!$E$2:$E$17521,Profile!$B$2:$B$17521,$B103,Profile!$C$2:$C$17521,CA$8))*$C$9</f>
        <v>0.7823281863</v>
      </c>
      <c r="CB103" s="193">
        <f>(SUMIFS(Profile!$E$2:$E$17521,Profile!$B$2:$B$17521,$B103,Profile!$C$2:$C$17521,CB$8))*$C$9</f>
        <v>0.700441356</v>
      </c>
      <c r="CC103" s="193">
        <f>(SUMIFS(Profile!$E$2:$E$17521,Profile!$B$2:$B$17521,$B103,Profile!$C$2:$C$17521,CC$8))*$C$9</f>
        <v>0.6993801791</v>
      </c>
      <c r="CD103" s="193">
        <f>(SUMIFS(Profile!$E$2:$E$17521,Profile!$B$2:$B$17521,$B103,Profile!$C$2:$C$17521,CD$8))*$C$9</f>
        <v>0.6577635184</v>
      </c>
      <c r="CE103" s="193">
        <f>(SUMIFS(Profile!$E$2:$E$17521,Profile!$B$2:$B$17521,$B103,Profile!$C$2:$C$17521,CE$8))*$C$9</f>
        <v>0.5854162856</v>
      </c>
      <c r="CF103" s="193">
        <f>(SUMIFS(Profile!$E$2:$E$17521,Profile!$B$2:$B$17521,$B103,Profile!$C$2:$C$17521,CF$8))*$C$9</f>
        <v>0.4072779122</v>
      </c>
      <c r="CG103" s="193">
        <f>(SUMIFS(Profile!$E$2:$E$17521,Profile!$B$2:$B$17521,$B103,Profile!$C$2:$C$17521,CG$8))*$C$9</f>
        <v>0.2780447704</v>
      </c>
      <c r="CH103" s="193">
        <f>(SUMIFS(Profile!$E$2:$E$17521,Profile!$B$2:$B$17521,$B103,Profile!$C$2:$C$17521,CH$8))*$C$9</f>
        <v>0.2735476603</v>
      </c>
      <c r="CI103" s="193">
        <f>(SUMIFS(Profile!$E$2:$E$17521,Profile!$B$2:$B$17521,$B103,Profile!$C$2:$C$17521,CI$8))*$C$9</f>
        <v>0.1921559818</v>
      </c>
      <c r="CJ103" s="193">
        <f>(SUMIFS(Profile!$E$2:$E$17521,Profile!$B$2:$B$17521,$B103,Profile!$C$2:$C$17521,CJ$8))*$C$9</f>
        <v>0.1344024123</v>
      </c>
      <c r="CK103" s="193">
        <f>(SUMIFS(Profile!$E$2:$E$17521,Profile!$B$2:$B$17521,$B103,Profile!$C$2:$C$17521,CK$8))*$C$9</f>
        <v>0.09203537904</v>
      </c>
      <c r="CL103" s="193">
        <f>(SUMIFS(Profile!$E$2:$E$17521,Profile!$B$2:$B$17521,$B103,Profile!$C$2:$C$17521,CL$8))*$C$9</f>
        <v>0.0366578556</v>
      </c>
      <c r="CM103" s="193">
        <f>(SUMIFS(Profile!$E$2:$E$17521,Profile!$B$2:$B$17521,$B103,Profile!$C$2:$C$17521,CM$8))*$C$9</f>
        <v>0.01302346449</v>
      </c>
      <c r="CN103" s="193">
        <f>(SUMIFS(Profile!$E$2:$E$17521,Profile!$B$2:$B$17521,$B103,Profile!$C$2:$C$17521,CN$8))*$C$9</f>
        <v>0.005896228257</v>
      </c>
      <c r="CO103" s="193">
        <f>(SUMIFS(Profile!$E$2:$E$17521,Profile!$B$2:$B$17521,$B103,Profile!$C$2:$C$17521,CO$8))*$C$9</f>
        <v>0.002498942959</v>
      </c>
      <c r="CP103" s="193">
        <f>(SUMIFS(Profile!$E$2:$E$17521,Profile!$B$2:$B$17521,$B103,Profile!$C$2:$C$17521,CP$8))*$C$9</f>
        <v>0.0004742460632</v>
      </c>
      <c r="CQ103" s="193">
        <f>(SUMIFS(Profile!$E$2:$E$17521,Profile!$B$2:$B$17521,$B103,Profile!$C$2:$C$17521,CQ$8))*$C$9</f>
        <v>0.00003689879477</v>
      </c>
      <c r="CR103" s="193">
        <f>(SUMIFS(Profile!$E$2:$E$17521,Profile!$B$2:$B$17521,$B103,Profile!$C$2:$C$17521,CR$8))*$C$9</f>
        <v>0</v>
      </c>
      <c r="CS103" s="193">
        <f>(SUMIFS(Profile!$E$2:$E$17521,Profile!$B$2:$B$17521,$B103,Profile!$C$2:$C$17521,CS$8))*$C$9</f>
        <v>0</v>
      </c>
      <c r="CT103" s="193">
        <f>(SUMIFS(Profile!$E$2:$E$17521,Profile!$B$2:$B$17521,$B103,Profile!$C$2:$C$17521,CT$8))*$C$9</f>
        <v>0</v>
      </c>
      <c r="CU103" s="193">
        <f>(SUMIFS(Profile!$E$2:$E$17521,Profile!$B$2:$B$17521,$B103,Profile!$C$2:$C$17521,CU$8))*$C$9</f>
        <v>0</v>
      </c>
      <c r="CV103" s="193">
        <f>(SUMIFS(Profile!$E$2:$E$17521,Profile!$B$2:$B$17521,$B103,Profile!$C$2:$C$17521,CV$8))*$C$9</f>
        <v>0</v>
      </c>
      <c r="CW103" s="193">
        <f>(SUMIFS(Profile!$E$2:$E$17521,Profile!$B$2:$B$17521,$B103,Profile!$C$2:$C$17521,CW$8))*$C$9</f>
        <v>0</v>
      </c>
      <c r="CX103" s="193">
        <f t="shared" si="17"/>
        <v>5.568349852</v>
      </c>
      <c r="CY103" s="193">
        <f t="shared" ref="CY103:ET103" si="477">MAX(BB103-E103,0)</f>
        <v>0</v>
      </c>
      <c r="CZ103" s="193">
        <f t="shared" si="477"/>
        <v>0</v>
      </c>
      <c r="DA103" s="193">
        <f t="shared" si="477"/>
        <v>0</v>
      </c>
      <c r="DB103" s="193">
        <f t="shared" si="477"/>
        <v>0</v>
      </c>
      <c r="DC103" s="193">
        <f t="shared" si="477"/>
        <v>0</v>
      </c>
      <c r="DD103" s="193">
        <f t="shared" si="477"/>
        <v>0</v>
      </c>
      <c r="DE103" s="193">
        <f t="shared" si="477"/>
        <v>0</v>
      </c>
      <c r="DF103" s="193">
        <f t="shared" si="477"/>
        <v>0</v>
      </c>
      <c r="DG103" s="193">
        <f t="shared" si="477"/>
        <v>0</v>
      </c>
      <c r="DH103" s="193">
        <f t="shared" si="477"/>
        <v>0</v>
      </c>
      <c r="DI103" s="193">
        <f t="shared" si="477"/>
        <v>0</v>
      </c>
      <c r="DJ103" s="193">
        <f t="shared" si="477"/>
        <v>0</v>
      </c>
      <c r="DK103" s="193">
        <f t="shared" si="477"/>
        <v>0</v>
      </c>
      <c r="DL103" s="193">
        <f t="shared" si="477"/>
        <v>0</v>
      </c>
      <c r="DM103" s="193">
        <f t="shared" si="477"/>
        <v>0</v>
      </c>
      <c r="DN103" s="193">
        <f t="shared" si="477"/>
        <v>0</v>
      </c>
      <c r="DO103" s="193">
        <f t="shared" si="477"/>
        <v>0.02159041543</v>
      </c>
      <c r="DP103" s="193">
        <f t="shared" si="477"/>
        <v>0.08106818509</v>
      </c>
      <c r="DQ103" s="193">
        <f t="shared" si="477"/>
        <v>0.1635184018</v>
      </c>
      <c r="DR103" s="193">
        <f t="shared" si="477"/>
        <v>0.2550429996</v>
      </c>
      <c r="DS103" s="193">
        <f t="shared" si="477"/>
        <v>0.4210757756</v>
      </c>
      <c r="DT103" s="193">
        <f t="shared" si="477"/>
        <v>0.514310338</v>
      </c>
      <c r="DU103" s="193">
        <f t="shared" si="477"/>
        <v>0.5638062528</v>
      </c>
      <c r="DV103" s="193">
        <f t="shared" si="477"/>
        <v>0.5909462952</v>
      </c>
      <c r="DW103" s="193">
        <f t="shared" si="477"/>
        <v>0.4981636669</v>
      </c>
      <c r="DX103" s="193">
        <f t="shared" si="477"/>
        <v>0.544761436</v>
      </c>
      <c r="DY103" s="193">
        <f t="shared" si="477"/>
        <v>0.4628746057</v>
      </c>
      <c r="DZ103" s="193">
        <f t="shared" si="477"/>
        <v>0.4710276536</v>
      </c>
      <c r="EA103" s="193">
        <f t="shared" si="477"/>
        <v>0.4400273822</v>
      </c>
      <c r="EB103" s="193">
        <f t="shared" si="477"/>
        <v>0.3412393306</v>
      </c>
      <c r="EC103" s="193">
        <f t="shared" si="477"/>
        <v>0.1570916803</v>
      </c>
      <c r="ED103" s="193">
        <f t="shared" si="477"/>
        <v>0.02886008463</v>
      </c>
      <c r="EE103" s="193">
        <f t="shared" si="477"/>
        <v>0.01294534823</v>
      </c>
      <c r="EF103" s="193">
        <f t="shared" si="477"/>
        <v>0</v>
      </c>
      <c r="EG103" s="193">
        <f t="shared" si="477"/>
        <v>0</v>
      </c>
      <c r="EH103" s="193">
        <f t="shared" si="477"/>
        <v>0</v>
      </c>
      <c r="EI103" s="193">
        <f t="shared" si="477"/>
        <v>0</v>
      </c>
      <c r="EJ103" s="193">
        <f t="shared" si="477"/>
        <v>0</v>
      </c>
      <c r="EK103" s="193">
        <f t="shared" si="477"/>
        <v>0</v>
      </c>
      <c r="EL103" s="193">
        <f t="shared" si="477"/>
        <v>0</v>
      </c>
      <c r="EM103" s="193">
        <f t="shared" si="477"/>
        <v>0</v>
      </c>
      <c r="EN103" s="193">
        <f t="shared" si="477"/>
        <v>0</v>
      </c>
      <c r="EO103" s="193">
        <f t="shared" si="477"/>
        <v>0</v>
      </c>
      <c r="EP103" s="193">
        <f t="shared" si="477"/>
        <v>0</v>
      </c>
      <c r="EQ103" s="193">
        <f t="shared" si="477"/>
        <v>0</v>
      </c>
      <c r="ER103" s="193">
        <f t="shared" si="477"/>
        <v>0</v>
      </c>
      <c r="ES103" s="193">
        <f t="shared" si="477"/>
        <v>0</v>
      </c>
      <c r="ET103" s="193">
        <f t="shared" si="477"/>
        <v>0</v>
      </c>
      <c r="EU103" s="193">
        <f t="shared" si="19"/>
        <v>5.099455548</v>
      </c>
      <c r="EV103" s="193">
        <f t="shared" ref="EV103:GQ103" si="478">BB103-CY103</f>
        <v>0</v>
      </c>
      <c r="EW103" s="193">
        <f t="shared" si="478"/>
        <v>0</v>
      </c>
      <c r="EX103" s="193">
        <f t="shared" si="478"/>
        <v>0</v>
      </c>
      <c r="EY103" s="193">
        <f t="shared" si="478"/>
        <v>0</v>
      </c>
      <c r="EZ103" s="193">
        <f t="shared" si="478"/>
        <v>0</v>
      </c>
      <c r="FA103" s="193">
        <f t="shared" si="478"/>
        <v>0</v>
      </c>
      <c r="FB103" s="193">
        <f t="shared" si="478"/>
        <v>0</v>
      </c>
      <c r="FC103" s="193">
        <f t="shared" si="478"/>
        <v>0</v>
      </c>
      <c r="FD103" s="193">
        <f t="shared" si="478"/>
        <v>0</v>
      </c>
      <c r="FE103" s="193">
        <f t="shared" si="478"/>
        <v>0.0001739923503</v>
      </c>
      <c r="FF103" s="193">
        <f t="shared" si="478"/>
        <v>0.001541420646</v>
      </c>
      <c r="FG103" s="193">
        <f t="shared" si="478"/>
        <v>0.01125572207</v>
      </c>
      <c r="FH103" s="193">
        <f t="shared" si="478"/>
        <v>0.0282511054</v>
      </c>
      <c r="FI103" s="193">
        <f t="shared" si="478"/>
        <v>0.05859569852</v>
      </c>
      <c r="FJ103" s="193">
        <f t="shared" si="478"/>
        <v>0.1048418218</v>
      </c>
      <c r="FK103" s="193">
        <f t="shared" si="478"/>
        <v>0.161043178</v>
      </c>
      <c r="FL103" s="193">
        <f t="shared" si="478"/>
        <v>0.2265497425</v>
      </c>
      <c r="FM103" s="193">
        <f t="shared" si="478"/>
        <v>0.2499859227</v>
      </c>
      <c r="FN103" s="193">
        <f t="shared" si="478"/>
        <v>0.2511877781</v>
      </c>
      <c r="FO103" s="193">
        <f t="shared" si="478"/>
        <v>0.2716193199</v>
      </c>
      <c r="FP103" s="193">
        <f t="shared" si="478"/>
        <v>0.2804329261</v>
      </c>
      <c r="FQ103" s="193">
        <f t="shared" si="478"/>
        <v>0.2688149906</v>
      </c>
      <c r="FR103" s="193">
        <f t="shared" si="478"/>
        <v>0.2658103521</v>
      </c>
      <c r="FS103" s="193">
        <f t="shared" si="478"/>
        <v>0.2509874689</v>
      </c>
      <c r="FT103" s="193">
        <f t="shared" si="478"/>
        <v>0.2658103521</v>
      </c>
      <c r="FU103" s="193">
        <f t="shared" si="478"/>
        <v>0.2375667503</v>
      </c>
      <c r="FV103" s="193">
        <f t="shared" si="478"/>
        <v>0.2375667503</v>
      </c>
      <c r="FW103" s="193">
        <f t="shared" si="478"/>
        <v>0.2283525256</v>
      </c>
      <c r="FX103" s="193">
        <f t="shared" si="478"/>
        <v>0.2177361362</v>
      </c>
      <c r="FY103" s="193">
        <f t="shared" si="478"/>
        <v>0.244176955</v>
      </c>
      <c r="FZ103" s="193">
        <f t="shared" si="478"/>
        <v>0.2501862319</v>
      </c>
      <c r="GA103" s="193">
        <f t="shared" si="478"/>
        <v>0.2491846858</v>
      </c>
      <c r="GB103" s="193">
        <f t="shared" si="478"/>
        <v>0.2606023121</v>
      </c>
      <c r="GC103" s="193">
        <f t="shared" si="478"/>
        <v>0.1921559818</v>
      </c>
      <c r="GD103" s="193">
        <f t="shared" si="478"/>
        <v>0.1344024123</v>
      </c>
      <c r="GE103" s="193">
        <f t="shared" si="478"/>
        <v>0.09203537904</v>
      </c>
      <c r="GF103" s="193">
        <f t="shared" si="478"/>
        <v>0.0366578556</v>
      </c>
      <c r="GG103" s="193">
        <f t="shared" si="478"/>
        <v>0.01302346449</v>
      </c>
      <c r="GH103" s="193">
        <f t="shared" si="478"/>
        <v>0.005896228257</v>
      </c>
      <c r="GI103" s="193">
        <f t="shared" si="478"/>
        <v>0.002498942959</v>
      </c>
      <c r="GJ103" s="193">
        <f t="shared" si="478"/>
        <v>0.0004742460632</v>
      </c>
      <c r="GK103" s="193">
        <f t="shared" si="478"/>
        <v>0.00003689879477</v>
      </c>
      <c r="GL103" s="193">
        <f t="shared" si="478"/>
        <v>0</v>
      </c>
      <c r="GM103" s="193">
        <f t="shared" si="478"/>
        <v>0</v>
      </c>
      <c r="GN103" s="193">
        <f t="shared" si="478"/>
        <v>0</v>
      </c>
      <c r="GO103" s="193">
        <f t="shared" si="478"/>
        <v>0</v>
      </c>
      <c r="GP103" s="193">
        <f t="shared" si="478"/>
        <v>0</v>
      </c>
      <c r="GQ103" s="193">
        <f t="shared" si="478"/>
        <v>0</v>
      </c>
      <c r="GR103" s="193">
        <f t="shared" si="21"/>
        <v>5.883099076</v>
      </c>
      <c r="GS103" s="193">
        <f t="shared" ref="GS103:IN103" si="479">E103-EV103</f>
        <v>0.1820810927</v>
      </c>
      <c r="GT103" s="193">
        <f t="shared" si="479"/>
        <v>0.1480285231</v>
      </c>
      <c r="GU103" s="193">
        <f t="shared" si="479"/>
        <v>0.1388142984</v>
      </c>
      <c r="GV103" s="193">
        <f t="shared" si="479"/>
        <v>0.1275969814</v>
      </c>
      <c r="GW103" s="193">
        <f t="shared" si="479"/>
        <v>0.1253935798</v>
      </c>
      <c r="GX103" s="193">
        <f t="shared" si="479"/>
        <v>0.1300006922</v>
      </c>
      <c r="GY103" s="193">
        <f t="shared" si="479"/>
        <v>0.1197849213</v>
      </c>
      <c r="GZ103" s="193">
        <f t="shared" si="479"/>
        <v>0.1298003829</v>
      </c>
      <c r="HA103" s="193">
        <f t="shared" si="479"/>
        <v>0.1233904875</v>
      </c>
      <c r="HB103" s="193">
        <f t="shared" si="479"/>
        <v>0.122214949</v>
      </c>
      <c r="HC103" s="193">
        <f t="shared" si="479"/>
        <v>0.1282589623</v>
      </c>
      <c r="HD103" s="193">
        <f t="shared" si="479"/>
        <v>0.1301625964</v>
      </c>
      <c r="HE103" s="193">
        <f t="shared" si="479"/>
        <v>0.128591024</v>
      </c>
      <c r="HF103" s="193">
        <f t="shared" si="479"/>
        <v>0.1162742618</v>
      </c>
      <c r="HG103" s="193">
        <f t="shared" si="479"/>
        <v>0.09927328656</v>
      </c>
      <c r="HH103" s="193">
        <f t="shared" si="479"/>
        <v>0.05569141206</v>
      </c>
      <c r="HI103" s="193">
        <f t="shared" si="479"/>
        <v>0</v>
      </c>
      <c r="HJ103" s="193">
        <f t="shared" si="479"/>
        <v>0</v>
      </c>
      <c r="HK103" s="193">
        <f t="shared" si="479"/>
        <v>0</v>
      </c>
      <c r="HL103" s="193">
        <f t="shared" si="479"/>
        <v>0</v>
      </c>
      <c r="HM103" s="193">
        <f t="shared" si="479"/>
        <v>0</v>
      </c>
      <c r="HN103" s="193">
        <f t="shared" si="479"/>
        <v>0</v>
      </c>
      <c r="HO103" s="193">
        <f t="shared" si="479"/>
        <v>0</v>
      </c>
      <c r="HP103" s="193">
        <f t="shared" si="479"/>
        <v>0</v>
      </c>
      <c r="HQ103" s="193">
        <f t="shared" si="479"/>
        <v>0</v>
      </c>
      <c r="HR103" s="193">
        <f t="shared" si="479"/>
        <v>0</v>
      </c>
      <c r="HS103" s="193">
        <f t="shared" si="479"/>
        <v>0</v>
      </c>
      <c r="HT103" s="193">
        <f t="shared" si="479"/>
        <v>0</v>
      </c>
      <c r="HU103" s="193">
        <f t="shared" si="479"/>
        <v>0</v>
      </c>
      <c r="HV103" s="193">
        <f t="shared" si="479"/>
        <v>0</v>
      </c>
      <c r="HW103" s="193">
        <f t="shared" si="479"/>
        <v>0</v>
      </c>
      <c r="HX103" s="193">
        <f t="shared" si="479"/>
        <v>0</v>
      </c>
      <c r="HY103" s="193">
        <f t="shared" si="479"/>
        <v>0</v>
      </c>
      <c r="HZ103" s="193">
        <f t="shared" si="479"/>
        <v>0.09388560281</v>
      </c>
      <c r="IA103" s="193">
        <f t="shared" si="479"/>
        <v>0.1868935973</v>
      </c>
      <c r="IB103" s="193">
        <f t="shared" si="479"/>
        <v>0.227057229</v>
      </c>
      <c r="IC103" s="193">
        <f t="shared" si="479"/>
        <v>0.2798307324</v>
      </c>
      <c r="ID103" s="193">
        <f t="shared" si="479"/>
        <v>0.3162849145</v>
      </c>
      <c r="IE103" s="193">
        <f t="shared" si="479"/>
        <v>0.3338282308</v>
      </c>
      <c r="IF103" s="193">
        <f t="shared" si="479"/>
        <v>0.2935581033</v>
      </c>
      <c r="IG103" s="193">
        <f t="shared" si="479"/>
        <v>0.3378480484</v>
      </c>
      <c r="IH103" s="193">
        <f t="shared" si="479"/>
        <v>0.3030309706</v>
      </c>
      <c r="II103" s="193">
        <f t="shared" si="479"/>
        <v>0.3094777649</v>
      </c>
      <c r="IJ103" s="193">
        <f t="shared" si="479"/>
        <v>0.2756255045</v>
      </c>
      <c r="IK103" s="193">
        <f t="shared" si="479"/>
        <v>0.273422103</v>
      </c>
      <c r="IL103" s="193">
        <f t="shared" si="479"/>
        <v>0.2335605656</v>
      </c>
      <c r="IM103" s="193">
        <f t="shared" si="479"/>
        <v>0.2239457224</v>
      </c>
      <c r="IN103" s="193">
        <f t="shared" si="479"/>
        <v>0.1894925344</v>
      </c>
      <c r="IO103" s="193">
        <f t="shared" si="23"/>
        <v>3.877741624</v>
      </c>
      <c r="IP103" s="193">
        <f t="shared" si="29"/>
        <v>0</v>
      </c>
      <c r="IQ103" s="193">
        <f t="shared" ref="IQ103:KK103" si="480">MAX((MIN(CZ103+IP103,$IO$7))-GT103,0)</f>
        <v>0</v>
      </c>
      <c r="IR103" s="193">
        <f t="shared" si="480"/>
        <v>0</v>
      </c>
      <c r="IS103" s="193">
        <f t="shared" si="480"/>
        <v>0</v>
      </c>
      <c r="IT103" s="193">
        <f t="shared" si="480"/>
        <v>0</v>
      </c>
      <c r="IU103" s="193">
        <f t="shared" si="480"/>
        <v>0</v>
      </c>
      <c r="IV103" s="193">
        <f t="shared" si="480"/>
        <v>0</v>
      </c>
      <c r="IW103" s="193">
        <f t="shared" si="480"/>
        <v>0</v>
      </c>
      <c r="IX103" s="193">
        <f t="shared" si="480"/>
        <v>0</v>
      </c>
      <c r="IY103" s="193">
        <f t="shared" si="480"/>
        <v>0</v>
      </c>
      <c r="IZ103" s="193">
        <f t="shared" si="480"/>
        <v>0</v>
      </c>
      <c r="JA103" s="193">
        <f t="shared" si="480"/>
        <v>0</v>
      </c>
      <c r="JB103" s="193">
        <f t="shared" si="480"/>
        <v>0</v>
      </c>
      <c r="JC103" s="193">
        <f t="shared" si="480"/>
        <v>0</v>
      </c>
      <c r="JD103" s="193">
        <f t="shared" si="480"/>
        <v>0</v>
      </c>
      <c r="JE103" s="193">
        <f t="shared" si="480"/>
        <v>0</v>
      </c>
      <c r="JF103" s="193">
        <f t="shared" si="480"/>
        <v>0.02159041543</v>
      </c>
      <c r="JG103" s="193">
        <f t="shared" si="480"/>
        <v>0.1026586005</v>
      </c>
      <c r="JH103" s="193">
        <f t="shared" si="480"/>
        <v>0.2661770023</v>
      </c>
      <c r="JI103" s="193">
        <f t="shared" si="480"/>
        <v>0.5212200019</v>
      </c>
      <c r="JJ103" s="193">
        <f t="shared" si="480"/>
        <v>0.9422957776</v>
      </c>
      <c r="JK103" s="193">
        <f t="shared" si="480"/>
        <v>1.456606116</v>
      </c>
      <c r="JL103" s="193">
        <f t="shared" si="480"/>
        <v>2.020412368</v>
      </c>
      <c r="JM103" s="193">
        <f t="shared" si="480"/>
        <v>2.611358664</v>
      </c>
      <c r="JN103" s="193">
        <f t="shared" si="480"/>
        <v>3.10952233</v>
      </c>
      <c r="JO103" s="193">
        <f t="shared" si="480"/>
        <v>3.654283767</v>
      </c>
      <c r="JP103" s="193">
        <f t="shared" si="480"/>
        <v>4.117158372</v>
      </c>
      <c r="JQ103" s="193">
        <f t="shared" si="480"/>
        <v>4.588186026</v>
      </c>
      <c r="JR103" s="193">
        <f t="shared" si="480"/>
        <v>5</v>
      </c>
      <c r="JS103" s="193">
        <f t="shared" si="480"/>
        <v>5</v>
      </c>
      <c r="JT103" s="193">
        <f t="shared" si="480"/>
        <v>5</v>
      </c>
      <c r="JU103" s="193">
        <f t="shared" si="480"/>
        <v>5</v>
      </c>
      <c r="JV103" s="193">
        <f t="shared" si="480"/>
        <v>5</v>
      </c>
      <c r="JW103" s="193">
        <f t="shared" si="480"/>
        <v>4.906114397</v>
      </c>
      <c r="JX103" s="193">
        <f t="shared" si="480"/>
        <v>4.7192208</v>
      </c>
      <c r="JY103" s="193">
        <f t="shared" si="480"/>
        <v>4.492163571</v>
      </c>
      <c r="JZ103" s="193">
        <f t="shared" si="480"/>
        <v>4.212332838</v>
      </c>
      <c r="KA103" s="193">
        <f t="shared" si="480"/>
        <v>3.896047924</v>
      </c>
      <c r="KB103" s="193">
        <f t="shared" si="480"/>
        <v>3.562219693</v>
      </c>
      <c r="KC103" s="193">
        <f t="shared" si="480"/>
        <v>3.26866159</v>
      </c>
      <c r="KD103" s="193">
        <f t="shared" si="480"/>
        <v>2.930813541</v>
      </c>
      <c r="KE103" s="193">
        <f t="shared" si="480"/>
        <v>2.627782571</v>
      </c>
      <c r="KF103" s="193">
        <f t="shared" si="480"/>
        <v>2.318304806</v>
      </c>
      <c r="KG103" s="193">
        <f t="shared" si="480"/>
        <v>2.042679301</v>
      </c>
      <c r="KH103" s="193">
        <f t="shared" si="480"/>
        <v>1.769257198</v>
      </c>
      <c r="KI103" s="193">
        <f t="shared" si="480"/>
        <v>1.535696633</v>
      </c>
      <c r="KJ103" s="193">
        <f t="shared" si="480"/>
        <v>1.31175091</v>
      </c>
      <c r="KK103" s="193">
        <f t="shared" si="480"/>
        <v>1.122258376</v>
      </c>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row>
    <row r="104" ht="14.25" customHeight="1">
      <c r="A104" s="1">
        <v>4.0</v>
      </c>
      <c r="B104" s="1">
        <f t="shared" ref="B104:C104" si="481">B103+1</f>
        <v>94</v>
      </c>
      <c r="C104" s="267">
        <f t="shared" si="481"/>
        <v>43559</v>
      </c>
      <c r="D104" s="193">
        <f t="shared" si="15"/>
        <v>10.74966176</v>
      </c>
      <c r="E104" s="193">
        <f>(SUMIFS(Profile!$F$2:$F$17521,Profile!$B$2:$B$17521,$B104,Profile!$C$2:$C$17521,E$8))*$C$6</f>
        <v>0.1667908213</v>
      </c>
      <c r="F104" s="193">
        <f>(SUMIFS(Profile!$F$2:$F$17521,Profile!$B$2:$B$17521,$B104,Profile!$C$2:$C$17521,F$8))*$C$6</f>
        <v>0.1506325432</v>
      </c>
      <c r="G104" s="193">
        <f>(SUMIFS(Profile!$F$2:$F$17521,Profile!$B$2:$B$17521,$B104,Profile!$C$2:$C$17521,G$8))*$C$6</f>
        <v>0.1396823051</v>
      </c>
      <c r="H104" s="193">
        <f>(SUMIFS(Profile!$F$2:$F$17521,Profile!$B$2:$B$17521,$B104,Profile!$C$2:$C$17521,H$8))*$C$6</f>
        <v>0.1291326855</v>
      </c>
      <c r="I104" s="193">
        <f>(SUMIFS(Profile!$F$2:$F$17521,Profile!$B$2:$B$17521,$B104,Profile!$C$2:$C$17521,I$8))*$C$6</f>
        <v>0.1252600403</v>
      </c>
      <c r="J104" s="193">
        <f>(SUMIFS(Profile!$F$2:$F$17521,Profile!$B$2:$B$17521,$B104,Profile!$C$2:$C$17521,J$8))*$C$6</f>
        <v>0.1224557111</v>
      </c>
      <c r="K104" s="193">
        <f>(SUMIFS(Profile!$F$2:$F$17521,Profile!$B$2:$B$17521,$B104,Profile!$C$2:$C$17521,K$8))*$C$6</f>
        <v>0.1197849213</v>
      </c>
      <c r="L104" s="193">
        <f>(SUMIFS(Profile!$F$2:$F$17521,Profile!$B$2:$B$17521,$B104,Profile!$C$2:$C$17521,L$8))*$C$6</f>
        <v>0.1183159869</v>
      </c>
      <c r="M104" s="193">
        <f>(SUMIFS(Profile!$F$2:$F$17521,Profile!$B$2:$B$17521,$B104,Profile!$C$2:$C$17521,M$8))*$C$6</f>
        <v>0.1187166054</v>
      </c>
      <c r="N104" s="193">
        <f>(SUMIFS(Profile!$F$2:$F$17521,Profile!$B$2:$B$17521,$B104,Profile!$C$2:$C$17521,N$8))*$C$6</f>
        <v>0.1215209347</v>
      </c>
      <c r="O104" s="193">
        <f>(SUMIFS(Profile!$F$2:$F$17521,Profile!$B$2:$B$17521,$B104,Profile!$C$2:$C$17521,O$8))*$C$6</f>
        <v>0.1247258824</v>
      </c>
      <c r="P104" s="193">
        <f>(SUMIFS(Profile!$F$2:$F$17521,Profile!$B$2:$B$17521,$B104,Profile!$C$2:$C$17521,P$8))*$C$6</f>
        <v>0.1306016199</v>
      </c>
      <c r="Q104" s="193">
        <f>(SUMIFS(Profile!$F$2:$F$17521,Profile!$B$2:$B$17521,$B104,Profile!$C$2:$C$17521,Q$8))*$C$6</f>
        <v>0.1488965298</v>
      </c>
      <c r="R104" s="193">
        <f>(SUMIFS(Profile!$F$2:$F$17521,Profile!$B$2:$B$17521,$B104,Profile!$C$2:$C$17521,R$8))*$C$6</f>
        <v>0.170529927</v>
      </c>
      <c r="S104" s="193">
        <f>(SUMIFS(Profile!$F$2:$F$17521,Profile!$B$2:$B$17521,$B104,Profile!$C$2:$C$17521,S$8))*$C$6</f>
        <v>0.1929645611</v>
      </c>
      <c r="T104" s="193">
        <f>(SUMIFS(Profile!$F$2:$F$17521,Profile!$B$2:$B$17521,$B104,Profile!$C$2:$C$17521,T$8))*$C$6</f>
        <v>0.2212749327</v>
      </c>
      <c r="U104" s="193">
        <f>(SUMIFS(Profile!$F$2:$F$17521,Profile!$B$2:$B$17521,$B104,Profile!$C$2:$C$17521,U$8))*$C$6</f>
        <v>0.2346288815</v>
      </c>
      <c r="V104" s="193">
        <f>(SUMIFS(Profile!$F$2:$F$17521,Profile!$B$2:$B$17521,$B104,Profile!$C$2:$C$17521,V$8))*$C$6</f>
        <v>0.2510542386</v>
      </c>
      <c r="W104" s="193">
        <f>(SUMIFS(Profile!$F$2:$F$17521,Profile!$B$2:$B$17521,$B104,Profile!$C$2:$C$17521,W$8))*$C$6</f>
        <v>0.2511877781</v>
      </c>
      <c r="X104" s="193">
        <f>(SUMIFS(Profile!$F$2:$F$17521,Profile!$B$2:$B$17521,$B104,Profile!$C$2:$C$17521,X$8))*$C$6</f>
        <v>0.2463803565</v>
      </c>
      <c r="Y104" s="193">
        <f>(SUMIFS(Profile!$F$2:$F$17521,Profile!$B$2:$B$17521,$B104,Profile!$C$2:$C$17521,Y$8))*$C$6</f>
        <v>0.2421070929</v>
      </c>
      <c r="Z104" s="193">
        <f>(SUMIFS(Profile!$F$2:$F$17521,Profile!$B$2:$B$17521,$B104,Profile!$C$2:$C$17521,Z$8))*$C$6</f>
        <v>0.2395698426</v>
      </c>
      <c r="AA104" s="193">
        <f>(SUMIFS(Profile!$F$2:$F$17521,Profile!$B$2:$B$17521,$B104,Profile!$C$2:$C$17521,AA$8))*$C$6</f>
        <v>0.2383679872</v>
      </c>
      <c r="AB104" s="193">
        <f>(SUMIFS(Profile!$F$2:$F$17521,Profile!$B$2:$B$17521,$B104,Profile!$C$2:$C$17521,AB$8))*$C$6</f>
        <v>0.2372996713</v>
      </c>
      <c r="AC104" s="193">
        <f>(SUMIFS(Profile!$F$2:$F$17521,Profile!$B$2:$B$17521,$B104,Profile!$C$2:$C$17521,AC$8))*$C$6</f>
        <v>0.2351630395</v>
      </c>
      <c r="AD104" s="193">
        <f>(SUMIFS(Profile!$F$2:$F$17521,Profile!$B$2:$B$17521,$B104,Profile!$C$2:$C$17521,AD$8))*$C$6</f>
        <v>0.2334270261</v>
      </c>
      <c r="AE104" s="193">
        <f>(SUMIFS(Profile!$F$2:$F$17521,Profile!$B$2:$B$17521,$B104,Profile!$C$2:$C$17521,AE$8))*$C$6</f>
        <v>0.2307562363</v>
      </c>
      <c r="AF104" s="193">
        <f>(SUMIFS(Profile!$F$2:$F$17521,Profile!$B$2:$B$17521,$B104,Profile!$C$2:$C$17521,AF$8))*$C$6</f>
        <v>0.2275512886</v>
      </c>
      <c r="AG104" s="193">
        <f>(SUMIFS(Profile!$F$2:$F$17521,Profile!$B$2:$B$17521,$B104,Profile!$C$2:$C$17521,AG$8))*$C$6</f>
        <v>0.2196724588</v>
      </c>
      <c r="AH104" s="193">
        <f>(SUMIFS(Profile!$F$2:$F$17521,Profile!$B$2:$B$17521,$B104,Profile!$C$2:$C$17521,AH$8))*$C$6</f>
        <v>0.2242128014</v>
      </c>
      <c r="AI104" s="193">
        <f>(SUMIFS(Profile!$F$2:$F$17521,Profile!$B$2:$B$17521,$B104,Profile!$C$2:$C$17521,AI$8))*$C$6</f>
        <v>0.2248804989</v>
      </c>
      <c r="AJ104" s="193">
        <f>(SUMIFS(Profile!$F$2:$F$17521,Profile!$B$2:$B$17521,$B104,Profile!$C$2:$C$17521,AJ$8))*$C$6</f>
        <v>0.2303556179</v>
      </c>
      <c r="AK104" s="193">
        <f>(SUMIFS(Profile!$F$2:$F$17521,Profile!$B$2:$B$17521,$B104,Profile!$C$2:$C$17521,AK$8))*$C$6</f>
        <v>0.2417064744</v>
      </c>
      <c r="AL104" s="193">
        <f>(SUMIFS(Profile!$F$2:$F$17521,Profile!$B$2:$B$17521,$B104,Profile!$C$2:$C$17521,AL$8))*$C$6</f>
        <v>0.2632063321</v>
      </c>
      <c r="AM104" s="193">
        <f>(SUMIFS(Profile!$F$2:$F$17521,Profile!$B$2:$B$17521,$B104,Profile!$C$2:$C$17521,AM$8))*$C$6</f>
        <v>0.2920508616</v>
      </c>
      <c r="AN104" s="193">
        <f>(SUMIFS(Profile!$F$2:$F$17521,Profile!$B$2:$B$17521,$B104,Profile!$C$2:$C$17521,AN$8))*$C$6</f>
        <v>0.3135507193</v>
      </c>
      <c r="AO104" s="193">
        <f>(SUMIFS(Profile!$F$2:$F$17521,Profile!$B$2:$B$17521,$B104,Profile!$C$2:$C$17521,AO$8))*$C$6</f>
        <v>0.3208953912</v>
      </c>
      <c r="AP104" s="193">
        <f>(SUMIFS(Profile!$F$2:$F$17521,Profile!$B$2:$B$17521,$B104,Profile!$C$2:$C$17521,AP$8))*$C$6</f>
        <v>0.3218301676</v>
      </c>
      <c r="AQ104" s="193">
        <f>(SUMIFS(Profile!$F$2:$F$17521,Profile!$B$2:$B$17521,$B104,Profile!$C$2:$C$17521,AQ$8))*$C$6</f>
        <v>0.3235661809</v>
      </c>
      <c r="AR104" s="193">
        <f>(SUMIFS(Profile!$F$2:$F$17521,Profile!$B$2:$B$17521,$B104,Profile!$C$2:$C$17521,AR$8))*$C$6</f>
        <v>0.3338487216</v>
      </c>
      <c r="AS104" s="193">
        <f>(SUMIFS(Profile!$F$2:$F$17521,Profile!$B$2:$B$17521,$B104,Profile!$C$2:$C$17521,AS$8))*$C$6</f>
        <v>0.3393238406</v>
      </c>
      <c r="AT104" s="193">
        <f>(SUMIFS(Profile!$F$2:$F$17521,Profile!$B$2:$B$17521,$B104,Profile!$C$2:$C$17521,AT$8))*$C$6</f>
        <v>0.3319791687</v>
      </c>
      <c r="AU104" s="193">
        <f>(SUMIFS(Profile!$F$2:$F$17521,Profile!$B$2:$B$17521,$B104,Profile!$C$2:$C$17521,AU$8))*$C$6</f>
        <v>0.3220972466</v>
      </c>
      <c r="AV104" s="193">
        <f>(SUMIFS(Profile!$F$2:$F$17521,Profile!$B$2:$B$17521,$B104,Profile!$C$2:$C$17521,AV$8))*$C$6</f>
        <v>0.3080756003</v>
      </c>
      <c r="AW104" s="193">
        <f>(SUMIFS(Profile!$F$2:$F$17521,Profile!$B$2:$B$17521,$B104,Profile!$C$2:$C$17521,AW$8))*$C$6</f>
        <v>0.2897806903</v>
      </c>
      <c r="AX104" s="193">
        <f>(SUMIFS(Profile!$F$2:$F$17521,Profile!$B$2:$B$17521,$B104,Profile!$C$2:$C$17521,AX$8))*$C$6</f>
        <v>0.2613367792</v>
      </c>
      <c r="AY104" s="193">
        <f>(SUMIFS(Profile!$F$2:$F$17521,Profile!$B$2:$B$17521,$B104,Profile!$C$2:$C$17521,AY$8))*$C$6</f>
        <v>0.2267500517</v>
      </c>
      <c r="AZ104" s="193">
        <f>(SUMIFS(Profile!$F$2:$F$17521,Profile!$B$2:$B$17521,$B104,Profile!$C$2:$C$17521,AZ$8))*$C$6</f>
        <v>0.1917627057</v>
      </c>
      <c r="BA104" s="193">
        <f t="shared" si="16"/>
        <v>8.503588884</v>
      </c>
      <c r="BB104" s="193">
        <f>(SUMIFS(Profile!$E$2:$E$17521,Profile!$B$2:$B$17521,$B104,Profile!$C$2:$C$17521,BB$8))*$C$9</f>
        <v>0</v>
      </c>
      <c r="BC104" s="193">
        <f>(SUMIFS(Profile!$E$2:$E$17521,Profile!$B$2:$B$17521,$B104,Profile!$C$2:$C$17521,BC$8))*$C$9</f>
        <v>0</v>
      </c>
      <c r="BD104" s="193">
        <f>(SUMIFS(Profile!$E$2:$E$17521,Profile!$B$2:$B$17521,$B104,Profile!$C$2:$C$17521,BD$8))*$C$9</f>
        <v>0</v>
      </c>
      <c r="BE104" s="193">
        <f>(SUMIFS(Profile!$E$2:$E$17521,Profile!$B$2:$B$17521,$B104,Profile!$C$2:$C$17521,BE$8))*$C$9</f>
        <v>0</v>
      </c>
      <c r="BF104" s="193">
        <f>(SUMIFS(Profile!$E$2:$E$17521,Profile!$B$2:$B$17521,$B104,Profile!$C$2:$C$17521,BF$8))*$C$9</f>
        <v>0</v>
      </c>
      <c r="BG104" s="193">
        <f>(SUMIFS(Profile!$E$2:$E$17521,Profile!$B$2:$B$17521,$B104,Profile!$C$2:$C$17521,BG$8))*$C$9</f>
        <v>0</v>
      </c>
      <c r="BH104" s="193">
        <f>(SUMIFS(Profile!$E$2:$E$17521,Profile!$B$2:$B$17521,$B104,Profile!$C$2:$C$17521,BH$8))*$C$9</f>
        <v>0</v>
      </c>
      <c r="BI104" s="193">
        <f>(SUMIFS(Profile!$E$2:$E$17521,Profile!$B$2:$B$17521,$B104,Profile!$C$2:$C$17521,BI$8))*$C$9</f>
        <v>0</v>
      </c>
      <c r="BJ104" s="193">
        <f>(SUMIFS(Profile!$E$2:$E$17521,Profile!$B$2:$B$17521,$B104,Profile!$C$2:$C$17521,BJ$8))*$C$9</f>
        <v>0.000005805120121</v>
      </c>
      <c r="BK104" s="193">
        <f>(SUMIFS(Profile!$E$2:$E$17521,Profile!$B$2:$B$17521,$B104,Profile!$C$2:$C$17521,BK$8))*$C$9</f>
        <v>0.000288320966</v>
      </c>
      <c r="BL104" s="193">
        <f>(SUMIFS(Profile!$E$2:$E$17521,Profile!$B$2:$B$17521,$B104,Profile!$C$2:$C$17521,BL$8))*$C$9</f>
        <v>0.002308664022</v>
      </c>
      <c r="BM104" s="193">
        <f>(SUMIFS(Profile!$E$2:$E$17521,Profile!$B$2:$B$17521,$B104,Profile!$C$2:$C$17521,BM$8))*$C$9</f>
        <v>0.01044859247</v>
      </c>
      <c r="BN104" s="193">
        <f>(SUMIFS(Profile!$E$2:$E$17521,Profile!$B$2:$B$17521,$B104,Profile!$C$2:$C$17521,BN$8))*$C$9</f>
        <v>0.02763678941</v>
      </c>
      <c r="BO104" s="193">
        <f>(SUMIFS(Profile!$E$2:$E$17521,Profile!$B$2:$B$17521,$B104,Profile!$C$2:$C$17521,BO$8))*$C$9</f>
        <v>0.06401949346</v>
      </c>
      <c r="BP104" s="193">
        <f>(SUMIFS(Profile!$E$2:$E$17521,Profile!$B$2:$B$17521,$B104,Profile!$C$2:$C$17521,BP$8))*$C$9</f>
        <v>0.1132643292</v>
      </c>
      <c r="BQ104" s="193">
        <f>(SUMIFS(Profile!$E$2:$E$17521,Profile!$B$2:$B$17521,$B104,Profile!$C$2:$C$17521,BQ$8))*$C$9</f>
        <v>0.1695980328</v>
      </c>
      <c r="BR104" s="193">
        <f>(SUMIFS(Profile!$E$2:$E$17521,Profile!$B$2:$B$17521,$B104,Profile!$C$2:$C$17521,BR$8))*$C$9</f>
        <v>0.2383560261</v>
      </c>
      <c r="BS104" s="193">
        <f>(SUMIFS(Profile!$E$2:$E$17521,Profile!$B$2:$B$17521,$B104,Profile!$C$2:$C$17521,BS$8))*$C$9</f>
        <v>0.3155211532</v>
      </c>
      <c r="BT104" s="193">
        <f>(SUMIFS(Profile!$E$2:$E$17521,Profile!$B$2:$B$17521,$B104,Profile!$C$2:$C$17521,BT$8))*$C$9</f>
        <v>0.3603309954</v>
      </c>
      <c r="BU104" s="193">
        <f>(SUMIFS(Profile!$E$2:$E$17521,Profile!$B$2:$B$17521,$B104,Profile!$C$2:$C$17521,BU$8))*$C$9</f>
        <v>0.4531536403</v>
      </c>
      <c r="BV104" s="193">
        <f>(SUMIFS(Profile!$E$2:$E$17521,Profile!$B$2:$B$17521,$B104,Profile!$C$2:$C$17521,BV$8))*$C$9</f>
        <v>0.5528470031</v>
      </c>
      <c r="BW104" s="193">
        <f>(SUMIFS(Profile!$E$2:$E$17521,Profile!$B$2:$B$17521,$B104,Profile!$C$2:$C$17521,BW$8))*$C$9</f>
        <v>0.5700916333</v>
      </c>
      <c r="BX104" s="193">
        <f>(SUMIFS(Profile!$E$2:$E$17521,Profile!$B$2:$B$17521,$B104,Profile!$C$2:$C$17521,BX$8))*$C$9</f>
        <v>0.6386953584</v>
      </c>
      <c r="BY104" s="193">
        <f>(SUMIFS(Profile!$E$2:$E$17521,Profile!$B$2:$B$17521,$B104,Profile!$C$2:$C$17521,BY$8))*$C$9</f>
        <v>0.6707968108</v>
      </c>
      <c r="BZ104" s="193">
        <f>(SUMIFS(Profile!$E$2:$E$17521,Profile!$B$2:$B$17521,$B104,Profile!$C$2:$C$17521,BZ$8))*$C$9</f>
        <v>0.6408220231</v>
      </c>
      <c r="CA104" s="193">
        <f>(SUMIFS(Profile!$E$2:$E$17521,Profile!$B$2:$B$17521,$B104,Profile!$C$2:$C$17521,CA$8))*$C$9</f>
        <v>0.5634982897</v>
      </c>
      <c r="CB104" s="193">
        <f>(SUMIFS(Profile!$E$2:$E$17521,Profile!$B$2:$B$17521,$B104,Profile!$C$2:$C$17521,CB$8))*$C$9</f>
        <v>0.5086499208</v>
      </c>
      <c r="CC104" s="193">
        <f>(SUMIFS(Profile!$E$2:$E$17521,Profile!$B$2:$B$17521,$B104,Profile!$C$2:$C$17521,CC$8))*$C$9</f>
        <v>0.4327808238</v>
      </c>
      <c r="CD104" s="193">
        <f>(SUMIFS(Profile!$E$2:$E$17521,Profile!$B$2:$B$17521,$B104,Profile!$C$2:$C$17521,CD$8))*$C$9</f>
        <v>0.3831459037</v>
      </c>
      <c r="CE104" s="193">
        <f>(SUMIFS(Profile!$E$2:$E$17521,Profile!$B$2:$B$17521,$B104,Profile!$C$2:$C$17521,CE$8))*$C$9</f>
        <v>0.4407439916</v>
      </c>
      <c r="CF104" s="193">
        <f>(SUMIFS(Profile!$E$2:$E$17521,Profile!$B$2:$B$17521,$B104,Profile!$C$2:$C$17521,CF$8))*$C$9</f>
        <v>0.3402379776</v>
      </c>
      <c r="CG104" s="193">
        <f>(SUMIFS(Profile!$E$2:$E$17521,Profile!$B$2:$B$17521,$B104,Profile!$C$2:$C$17521,CG$8))*$C$9</f>
        <v>0.2349010078</v>
      </c>
      <c r="CH104" s="193">
        <f>(SUMIFS(Profile!$E$2:$E$17521,Profile!$B$2:$B$17521,$B104,Profile!$C$2:$C$17521,CH$8))*$C$9</f>
        <v>0.2665201072</v>
      </c>
      <c r="CI104" s="193">
        <f>(SUMIFS(Profile!$E$2:$E$17521,Profile!$B$2:$B$17521,$B104,Profile!$C$2:$C$17521,CI$8))*$C$9</f>
        <v>0.1986649936</v>
      </c>
      <c r="CJ104" s="193">
        <f>(SUMIFS(Profile!$E$2:$E$17521,Profile!$B$2:$B$17521,$B104,Profile!$C$2:$C$17521,CJ$8))*$C$9</f>
        <v>0.1488731007</v>
      </c>
      <c r="CK104" s="193">
        <f>(SUMIFS(Profile!$E$2:$E$17521,Profile!$B$2:$B$17521,$B104,Profile!$C$2:$C$17521,CK$8))*$C$9</f>
        <v>0.0928535572</v>
      </c>
      <c r="CL104" s="193">
        <f>(SUMIFS(Profile!$E$2:$E$17521,Profile!$B$2:$B$17521,$B104,Profile!$C$2:$C$17521,CL$8))*$C$9</f>
        <v>0.04187390216</v>
      </c>
      <c r="CM104" s="193">
        <f>(SUMIFS(Profile!$E$2:$E$17521,Profile!$B$2:$B$17521,$B104,Profile!$C$2:$C$17521,CM$8))*$C$9</f>
        <v>0.01510669634</v>
      </c>
      <c r="CN104" s="193">
        <f>(SUMIFS(Profile!$E$2:$E$17521,Profile!$B$2:$B$17521,$B104,Profile!$C$2:$C$17521,CN$8))*$C$9</f>
        <v>0.005356835845</v>
      </c>
      <c r="CO104" s="193">
        <f>(SUMIFS(Profile!$E$2:$E$17521,Profile!$B$2:$B$17521,$B104,Profile!$C$2:$C$17521,CO$8))*$C$9</f>
        <v>0.001807649904</v>
      </c>
      <c r="CP104" s="193">
        <f>(SUMIFS(Profile!$E$2:$E$17521,Profile!$B$2:$B$17521,$B104,Profile!$C$2:$C$17521,CP$8))*$C$9</f>
        <v>0.0003479847006</v>
      </c>
      <c r="CQ104" s="193">
        <f>(SUMIFS(Profile!$E$2:$E$17521,Profile!$B$2:$B$17521,$B104,Profile!$C$2:$C$17521,CQ$8))*$C$9</f>
        <v>0.00004147032687</v>
      </c>
      <c r="CR104" s="193">
        <f>(SUMIFS(Profile!$E$2:$E$17521,Profile!$B$2:$B$17521,$B104,Profile!$C$2:$C$17521,CR$8))*$C$9</f>
        <v>0</v>
      </c>
      <c r="CS104" s="193">
        <f>(SUMIFS(Profile!$E$2:$E$17521,Profile!$B$2:$B$17521,$B104,Profile!$C$2:$C$17521,CS$8))*$C$9</f>
        <v>0</v>
      </c>
      <c r="CT104" s="193">
        <f>(SUMIFS(Profile!$E$2:$E$17521,Profile!$B$2:$B$17521,$B104,Profile!$C$2:$C$17521,CT$8))*$C$9</f>
        <v>0</v>
      </c>
      <c r="CU104" s="193">
        <f>(SUMIFS(Profile!$E$2:$E$17521,Profile!$B$2:$B$17521,$B104,Profile!$C$2:$C$17521,CU$8))*$C$9</f>
        <v>0</v>
      </c>
      <c r="CV104" s="193">
        <f>(SUMIFS(Profile!$E$2:$E$17521,Profile!$B$2:$B$17521,$B104,Profile!$C$2:$C$17521,CV$8))*$C$9</f>
        <v>0</v>
      </c>
      <c r="CW104" s="193">
        <f>(SUMIFS(Profile!$E$2:$E$17521,Profile!$B$2:$B$17521,$B104,Profile!$C$2:$C$17521,CW$8))*$C$9</f>
        <v>0</v>
      </c>
      <c r="CX104" s="193">
        <f t="shared" si="17"/>
        <v>3.602771375</v>
      </c>
      <c r="CY104" s="193">
        <f t="shared" ref="CY104:ET104" si="482">MAX(BB104-E104,0)</f>
        <v>0</v>
      </c>
      <c r="CZ104" s="193">
        <f t="shared" si="482"/>
        <v>0</v>
      </c>
      <c r="DA104" s="193">
        <f t="shared" si="482"/>
        <v>0</v>
      </c>
      <c r="DB104" s="193">
        <f t="shared" si="482"/>
        <v>0</v>
      </c>
      <c r="DC104" s="193">
        <f t="shared" si="482"/>
        <v>0</v>
      </c>
      <c r="DD104" s="193">
        <f t="shared" si="482"/>
        <v>0</v>
      </c>
      <c r="DE104" s="193">
        <f t="shared" si="482"/>
        <v>0</v>
      </c>
      <c r="DF104" s="193">
        <f t="shared" si="482"/>
        <v>0</v>
      </c>
      <c r="DG104" s="193">
        <f t="shared" si="482"/>
        <v>0</v>
      </c>
      <c r="DH104" s="193">
        <f t="shared" si="482"/>
        <v>0</v>
      </c>
      <c r="DI104" s="193">
        <f t="shared" si="482"/>
        <v>0</v>
      </c>
      <c r="DJ104" s="193">
        <f t="shared" si="482"/>
        <v>0</v>
      </c>
      <c r="DK104" s="193">
        <f t="shared" si="482"/>
        <v>0</v>
      </c>
      <c r="DL104" s="193">
        <f t="shared" si="482"/>
        <v>0</v>
      </c>
      <c r="DM104" s="193">
        <f t="shared" si="482"/>
        <v>0</v>
      </c>
      <c r="DN104" s="193">
        <f t="shared" si="482"/>
        <v>0</v>
      </c>
      <c r="DO104" s="193">
        <f t="shared" si="482"/>
        <v>0.003727144543</v>
      </c>
      <c r="DP104" s="193">
        <f t="shared" si="482"/>
        <v>0.06446691463</v>
      </c>
      <c r="DQ104" s="193">
        <f t="shared" si="482"/>
        <v>0.1091432172</v>
      </c>
      <c r="DR104" s="193">
        <f t="shared" si="482"/>
        <v>0.2067732838</v>
      </c>
      <c r="DS104" s="193">
        <f t="shared" si="482"/>
        <v>0.3107399102</v>
      </c>
      <c r="DT104" s="193">
        <f t="shared" si="482"/>
        <v>0.3305217907</v>
      </c>
      <c r="DU104" s="193">
        <f t="shared" si="482"/>
        <v>0.4003273712</v>
      </c>
      <c r="DV104" s="193">
        <f t="shared" si="482"/>
        <v>0.4334971395</v>
      </c>
      <c r="DW104" s="193">
        <f t="shared" si="482"/>
        <v>0.4056589836</v>
      </c>
      <c r="DX104" s="193">
        <f t="shared" si="482"/>
        <v>0.3300712636</v>
      </c>
      <c r="DY104" s="193">
        <f t="shared" si="482"/>
        <v>0.2778936845</v>
      </c>
      <c r="DZ104" s="193">
        <f t="shared" si="482"/>
        <v>0.2052295352</v>
      </c>
      <c r="EA104" s="193">
        <f t="shared" si="482"/>
        <v>0.1634734449</v>
      </c>
      <c r="EB104" s="193">
        <f t="shared" si="482"/>
        <v>0.2165311902</v>
      </c>
      <c r="EC104" s="193">
        <f t="shared" si="482"/>
        <v>0.1153574788</v>
      </c>
      <c r="ED104" s="193">
        <f t="shared" si="482"/>
        <v>0.004545389896</v>
      </c>
      <c r="EE104" s="193">
        <f t="shared" si="482"/>
        <v>0.02481363273</v>
      </c>
      <c r="EF104" s="193">
        <f t="shared" si="482"/>
        <v>0</v>
      </c>
      <c r="EG104" s="193">
        <f t="shared" si="482"/>
        <v>0</v>
      </c>
      <c r="EH104" s="193">
        <f t="shared" si="482"/>
        <v>0</v>
      </c>
      <c r="EI104" s="193">
        <f t="shared" si="482"/>
        <v>0</v>
      </c>
      <c r="EJ104" s="193">
        <f t="shared" si="482"/>
        <v>0</v>
      </c>
      <c r="EK104" s="193">
        <f t="shared" si="482"/>
        <v>0</v>
      </c>
      <c r="EL104" s="193">
        <f t="shared" si="482"/>
        <v>0</v>
      </c>
      <c r="EM104" s="193">
        <f t="shared" si="482"/>
        <v>0</v>
      </c>
      <c r="EN104" s="193">
        <f t="shared" si="482"/>
        <v>0</v>
      </c>
      <c r="EO104" s="193">
        <f t="shared" si="482"/>
        <v>0</v>
      </c>
      <c r="EP104" s="193">
        <f t="shared" si="482"/>
        <v>0</v>
      </c>
      <c r="EQ104" s="193">
        <f t="shared" si="482"/>
        <v>0</v>
      </c>
      <c r="ER104" s="193">
        <f t="shared" si="482"/>
        <v>0</v>
      </c>
      <c r="ES104" s="193">
        <f t="shared" si="482"/>
        <v>0</v>
      </c>
      <c r="ET104" s="193">
        <f t="shared" si="482"/>
        <v>0</v>
      </c>
      <c r="EU104" s="193">
        <f t="shared" si="19"/>
        <v>4.900817509</v>
      </c>
      <c r="EV104" s="193">
        <f t="shared" ref="EV104:GQ104" si="483">BB104-CY104</f>
        <v>0</v>
      </c>
      <c r="EW104" s="193">
        <f t="shared" si="483"/>
        <v>0</v>
      </c>
      <c r="EX104" s="193">
        <f t="shared" si="483"/>
        <v>0</v>
      </c>
      <c r="EY104" s="193">
        <f t="shared" si="483"/>
        <v>0</v>
      </c>
      <c r="EZ104" s="193">
        <f t="shared" si="483"/>
        <v>0</v>
      </c>
      <c r="FA104" s="193">
        <f t="shared" si="483"/>
        <v>0</v>
      </c>
      <c r="FB104" s="193">
        <f t="shared" si="483"/>
        <v>0</v>
      </c>
      <c r="FC104" s="193">
        <f t="shared" si="483"/>
        <v>0</v>
      </c>
      <c r="FD104" s="193">
        <f t="shared" si="483"/>
        <v>0.000005805120121</v>
      </c>
      <c r="FE104" s="193">
        <f t="shared" si="483"/>
        <v>0.000288320966</v>
      </c>
      <c r="FF104" s="193">
        <f t="shared" si="483"/>
        <v>0.002308664022</v>
      </c>
      <c r="FG104" s="193">
        <f t="shared" si="483"/>
        <v>0.01044859247</v>
      </c>
      <c r="FH104" s="193">
        <f t="shared" si="483"/>
        <v>0.02763678941</v>
      </c>
      <c r="FI104" s="193">
        <f t="shared" si="483"/>
        <v>0.06401949346</v>
      </c>
      <c r="FJ104" s="193">
        <f t="shared" si="483"/>
        <v>0.1132643292</v>
      </c>
      <c r="FK104" s="193">
        <f t="shared" si="483"/>
        <v>0.1695980328</v>
      </c>
      <c r="FL104" s="193">
        <f t="shared" si="483"/>
        <v>0.2346288815</v>
      </c>
      <c r="FM104" s="193">
        <f t="shared" si="483"/>
        <v>0.2510542386</v>
      </c>
      <c r="FN104" s="193">
        <f t="shared" si="483"/>
        <v>0.2511877781</v>
      </c>
      <c r="FO104" s="193">
        <f t="shared" si="483"/>
        <v>0.2463803565</v>
      </c>
      <c r="FP104" s="193">
        <f t="shared" si="483"/>
        <v>0.2421070929</v>
      </c>
      <c r="FQ104" s="193">
        <f t="shared" si="483"/>
        <v>0.2395698426</v>
      </c>
      <c r="FR104" s="193">
        <f t="shared" si="483"/>
        <v>0.2383679872</v>
      </c>
      <c r="FS104" s="193">
        <f t="shared" si="483"/>
        <v>0.2372996713</v>
      </c>
      <c r="FT104" s="193">
        <f t="shared" si="483"/>
        <v>0.2351630395</v>
      </c>
      <c r="FU104" s="193">
        <f t="shared" si="483"/>
        <v>0.2334270261</v>
      </c>
      <c r="FV104" s="193">
        <f t="shared" si="483"/>
        <v>0.2307562363</v>
      </c>
      <c r="FW104" s="193">
        <f t="shared" si="483"/>
        <v>0.2275512886</v>
      </c>
      <c r="FX104" s="193">
        <f t="shared" si="483"/>
        <v>0.2196724588</v>
      </c>
      <c r="FY104" s="193">
        <f t="shared" si="483"/>
        <v>0.2242128014</v>
      </c>
      <c r="FZ104" s="193">
        <f t="shared" si="483"/>
        <v>0.2248804989</v>
      </c>
      <c r="GA104" s="193">
        <f t="shared" si="483"/>
        <v>0.2303556179</v>
      </c>
      <c r="GB104" s="193">
        <f t="shared" si="483"/>
        <v>0.2417064744</v>
      </c>
      <c r="GC104" s="193">
        <f t="shared" si="483"/>
        <v>0.1986649936</v>
      </c>
      <c r="GD104" s="193">
        <f t="shared" si="483"/>
        <v>0.1488731007</v>
      </c>
      <c r="GE104" s="193">
        <f t="shared" si="483"/>
        <v>0.0928535572</v>
      </c>
      <c r="GF104" s="193">
        <f t="shared" si="483"/>
        <v>0.04187390216</v>
      </c>
      <c r="GG104" s="193">
        <f t="shared" si="483"/>
        <v>0.01510669634</v>
      </c>
      <c r="GH104" s="193">
        <f t="shared" si="483"/>
        <v>0.005356835845</v>
      </c>
      <c r="GI104" s="193">
        <f t="shared" si="483"/>
        <v>0.001807649904</v>
      </c>
      <c r="GJ104" s="193">
        <f t="shared" si="483"/>
        <v>0.0003479847006</v>
      </c>
      <c r="GK104" s="193">
        <f t="shared" si="483"/>
        <v>0.00004147032687</v>
      </c>
      <c r="GL104" s="193">
        <f t="shared" si="483"/>
        <v>0</v>
      </c>
      <c r="GM104" s="193">
        <f t="shared" si="483"/>
        <v>0</v>
      </c>
      <c r="GN104" s="193">
        <f t="shared" si="483"/>
        <v>0</v>
      </c>
      <c r="GO104" s="193">
        <f t="shared" si="483"/>
        <v>0</v>
      </c>
      <c r="GP104" s="193">
        <f t="shared" si="483"/>
        <v>0</v>
      </c>
      <c r="GQ104" s="193">
        <f t="shared" si="483"/>
        <v>0</v>
      </c>
      <c r="GR104" s="193">
        <f t="shared" si="21"/>
        <v>5.848844247</v>
      </c>
      <c r="GS104" s="193">
        <f t="shared" ref="GS104:IN104" si="484">E104-EV104</f>
        <v>0.1667908213</v>
      </c>
      <c r="GT104" s="193">
        <f t="shared" si="484"/>
        <v>0.1506325432</v>
      </c>
      <c r="GU104" s="193">
        <f t="shared" si="484"/>
        <v>0.1396823051</v>
      </c>
      <c r="GV104" s="193">
        <f t="shared" si="484"/>
        <v>0.1291326855</v>
      </c>
      <c r="GW104" s="193">
        <f t="shared" si="484"/>
        <v>0.1252600403</v>
      </c>
      <c r="GX104" s="193">
        <f t="shared" si="484"/>
        <v>0.1224557111</v>
      </c>
      <c r="GY104" s="193">
        <f t="shared" si="484"/>
        <v>0.1197849213</v>
      </c>
      <c r="GZ104" s="193">
        <f t="shared" si="484"/>
        <v>0.1183159869</v>
      </c>
      <c r="HA104" s="193">
        <f t="shared" si="484"/>
        <v>0.1187108003</v>
      </c>
      <c r="HB104" s="193">
        <f t="shared" si="484"/>
        <v>0.1212326137</v>
      </c>
      <c r="HC104" s="193">
        <f t="shared" si="484"/>
        <v>0.1224172184</v>
      </c>
      <c r="HD104" s="193">
        <f t="shared" si="484"/>
        <v>0.1201530274</v>
      </c>
      <c r="HE104" s="193">
        <f t="shared" si="484"/>
        <v>0.1212597404</v>
      </c>
      <c r="HF104" s="193">
        <f t="shared" si="484"/>
        <v>0.1065104335</v>
      </c>
      <c r="HG104" s="193">
        <f t="shared" si="484"/>
        <v>0.0797002319</v>
      </c>
      <c r="HH104" s="193">
        <f t="shared" si="484"/>
        <v>0.05167689985</v>
      </c>
      <c r="HI104" s="193">
        <f t="shared" si="484"/>
        <v>0</v>
      </c>
      <c r="HJ104" s="193">
        <f t="shared" si="484"/>
        <v>0</v>
      </c>
      <c r="HK104" s="193">
        <f t="shared" si="484"/>
        <v>0</v>
      </c>
      <c r="HL104" s="193">
        <f t="shared" si="484"/>
        <v>0</v>
      </c>
      <c r="HM104" s="193">
        <f t="shared" si="484"/>
        <v>0</v>
      </c>
      <c r="HN104" s="193">
        <f t="shared" si="484"/>
        <v>0</v>
      </c>
      <c r="HO104" s="193">
        <f t="shared" si="484"/>
        <v>0</v>
      </c>
      <c r="HP104" s="193">
        <f t="shared" si="484"/>
        <v>0</v>
      </c>
      <c r="HQ104" s="193">
        <f t="shared" si="484"/>
        <v>0</v>
      </c>
      <c r="HR104" s="193">
        <f t="shared" si="484"/>
        <v>0</v>
      </c>
      <c r="HS104" s="193">
        <f t="shared" si="484"/>
        <v>0</v>
      </c>
      <c r="HT104" s="193">
        <f t="shared" si="484"/>
        <v>0</v>
      </c>
      <c r="HU104" s="193">
        <f t="shared" si="484"/>
        <v>0</v>
      </c>
      <c r="HV104" s="193">
        <f t="shared" si="484"/>
        <v>0</v>
      </c>
      <c r="HW104" s="193">
        <f t="shared" si="484"/>
        <v>0</v>
      </c>
      <c r="HX104" s="193">
        <f t="shared" si="484"/>
        <v>0</v>
      </c>
      <c r="HY104" s="193">
        <f t="shared" si="484"/>
        <v>0</v>
      </c>
      <c r="HZ104" s="193">
        <f t="shared" si="484"/>
        <v>0.06454133849</v>
      </c>
      <c r="IA104" s="193">
        <f t="shared" si="484"/>
        <v>0.143177761</v>
      </c>
      <c r="IB104" s="193">
        <f t="shared" si="484"/>
        <v>0.2206971621</v>
      </c>
      <c r="IC104" s="193">
        <f t="shared" si="484"/>
        <v>0.279021489</v>
      </c>
      <c r="ID104" s="193">
        <f t="shared" si="484"/>
        <v>0.3067234713</v>
      </c>
      <c r="IE104" s="193">
        <f t="shared" si="484"/>
        <v>0.3182093451</v>
      </c>
      <c r="IF104" s="193">
        <f t="shared" si="484"/>
        <v>0.3320410717</v>
      </c>
      <c r="IG104" s="193">
        <f t="shared" si="484"/>
        <v>0.3389758559</v>
      </c>
      <c r="IH104" s="193">
        <f t="shared" si="484"/>
        <v>0.3319376984</v>
      </c>
      <c r="II104" s="193">
        <f t="shared" si="484"/>
        <v>0.3220972466</v>
      </c>
      <c r="IJ104" s="193">
        <f t="shared" si="484"/>
        <v>0.3080756003</v>
      </c>
      <c r="IK104" s="193">
        <f t="shared" si="484"/>
        <v>0.2897806903</v>
      </c>
      <c r="IL104" s="193">
        <f t="shared" si="484"/>
        <v>0.2613367792</v>
      </c>
      <c r="IM104" s="193">
        <f t="shared" si="484"/>
        <v>0.2267500517</v>
      </c>
      <c r="IN104" s="193">
        <f t="shared" si="484"/>
        <v>0.1917627057</v>
      </c>
      <c r="IO104" s="193">
        <f t="shared" si="23"/>
        <v>3.602771375</v>
      </c>
      <c r="IP104" s="193">
        <f t="shared" si="29"/>
        <v>0.9554675546</v>
      </c>
      <c r="IQ104" s="193">
        <f t="shared" ref="IQ104:KK104" si="485">MAX((MIN(CZ104+IP104,$IO$7))-GT104,0)</f>
        <v>0.8048350115</v>
      </c>
      <c r="IR104" s="193">
        <f t="shared" si="485"/>
        <v>0.6651527064</v>
      </c>
      <c r="IS104" s="193">
        <f t="shared" si="485"/>
        <v>0.5360200209</v>
      </c>
      <c r="IT104" s="193">
        <f t="shared" si="485"/>
        <v>0.4107599805</v>
      </c>
      <c r="IU104" s="193">
        <f t="shared" si="485"/>
        <v>0.2883042695</v>
      </c>
      <c r="IV104" s="193">
        <f t="shared" si="485"/>
        <v>0.1685193482</v>
      </c>
      <c r="IW104" s="193">
        <f t="shared" si="485"/>
        <v>0.05020336124</v>
      </c>
      <c r="IX104" s="193">
        <f t="shared" si="485"/>
        <v>0</v>
      </c>
      <c r="IY104" s="193">
        <f t="shared" si="485"/>
        <v>0</v>
      </c>
      <c r="IZ104" s="193">
        <f t="shared" si="485"/>
        <v>0</v>
      </c>
      <c r="JA104" s="193">
        <f t="shared" si="485"/>
        <v>0</v>
      </c>
      <c r="JB104" s="193">
        <f t="shared" si="485"/>
        <v>0</v>
      </c>
      <c r="JC104" s="193">
        <f t="shared" si="485"/>
        <v>0</v>
      </c>
      <c r="JD104" s="193">
        <f t="shared" si="485"/>
        <v>0</v>
      </c>
      <c r="JE104" s="193">
        <f t="shared" si="485"/>
        <v>0</v>
      </c>
      <c r="JF104" s="193">
        <f t="shared" si="485"/>
        <v>0.003727144543</v>
      </c>
      <c r="JG104" s="193">
        <f t="shared" si="485"/>
        <v>0.06819405917</v>
      </c>
      <c r="JH104" s="193">
        <f t="shared" si="485"/>
        <v>0.1773372764</v>
      </c>
      <c r="JI104" s="193">
        <f t="shared" si="485"/>
        <v>0.3841105602</v>
      </c>
      <c r="JJ104" s="193">
        <f t="shared" si="485"/>
        <v>0.6948504704</v>
      </c>
      <c r="JK104" s="193">
        <f t="shared" si="485"/>
        <v>1.025372261</v>
      </c>
      <c r="JL104" s="193">
        <f t="shared" si="485"/>
        <v>1.425699632</v>
      </c>
      <c r="JM104" s="193">
        <f t="shared" si="485"/>
        <v>1.859196772</v>
      </c>
      <c r="JN104" s="193">
        <f t="shared" si="485"/>
        <v>2.264855755</v>
      </c>
      <c r="JO104" s="193">
        <f t="shared" si="485"/>
        <v>2.594927019</v>
      </c>
      <c r="JP104" s="193">
        <f t="shared" si="485"/>
        <v>2.872820704</v>
      </c>
      <c r="JQ104" s="193">
        <f t="shared" si="485"/>
        <v>3.078050239</v>
      </c>
      <c r="JR104" s="193">
        <f t="shared" si="485"/>
        <v>3.241523684</v>
      </c>
      <c r="JS104" s="193">
        <f t="shared" si="485"/>
        <v>3.458054874</v>
      </c>
      <c r="JT104" s="193">
        <f t="shared" si="485"/>
        <v>3.573412353</v>
      </c>
      <c r="JU104" s="193">
        <f t="shared" si="485"/>
        <v>3.577957742</v>
      </c>
      <c r="JV104" s="193">
        <f t="shared" si="485"/>
        <v>3.602771375</v>
      </c>
      <c r="JW104" s="193">
        <f t="shared" si="485"/>
        <v>3.538230037</v>
      </c>
      <c r="JX104" s="193">
        <f t="shared" si="485"/>
        <v>3.395052276</v>
      </c>
      <c r="JY104" s="193">
        <f t="shared" si="485"/>
        <v>3.174355114</v>
      </c>
      <c r="JZ104" s="193">
        <f t="shared" si="485"/>
        <v>2.895333625</v>
      </c>
      <c r="KA104" s="193">
        <f t="shared" si="485"/>
        <v>2.588610153</v>
      </c>
      <c r="KB104" s="193">
        <f t="shared" si="485"/>
        <v>2.270400808</v>
      </c>
      <c r="KC104" s="193">
        <f t="shared" si="485"/>
        <v>1.938359737</v>
      </c>
      <c r="KD104" s="193">
        <f t="shared" si="485"/>
        <v>1.599383881</v>
      </c>
      <c r="KE104" s="193">
        <f t="shared" si="485"/>
        <v>1.267446182</v>
      </c>
      <c r="KF104" s="193">
        <f t="shared" si="485"/>
        <v>0.9453489358</v>
      </c>
      <c r="KG104" s="193">
        <f t="shared" si="485"/>
        <v>0.6372733355</v>
      </c>
      <c r="KH104" s="193">
        <f t="shared" si="485"/>
        <v>0.3474926452</v>
      </c>
      <c r="KI104" s="193">
        <f t="shared" si="485"/>
        <v>0.08615586592</v>
      </c>
      <c r="KJ104" s="193">
        <f t="shared" si="485"/>
        <v>0</v>
      </c>
      <c r="KK104" s="193">
        <f t="shared" si="485"/>
        <v>0</v>
      </c>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row>
    <row r="105" ht="14.25" customHeight="1">
      <c r="A105" s="1">
        <v>4.0</v>
      </c>
      <c r="B105" s="1">
        <f t="shared" ref="B105:C105" si="486">B104+1</f>
        <v>95</v>
      </c>
      <c r="C105" s="267">
        <f t="shared" si="486"/>
        <v>43560</v>
      </c>
      <c r="D105" s="193">
        <f t="shared" si="15"/>
        <v>10.74138231</v>
      </c>
      <c r="E105" s="193">
        <f>(SUMIFS(Profile!$F$2:$F$17521,Profile!$B$2:$B$17521,$B105,Profile!$C$2:$C$17521,E$8))*$C$6</f>
        <v>0.1694616111</v>
      </c>
      <c r="F105" s="193">
        <f>(SUMIFS(Profile!$F$2:$F$17521,Profile!$B$2:$B$17521,$B105,Profile!$C$2:$C$17521,F$8))*$C$6</f>
        <v>0.1526356355</v>
      </c>
      <c r="G105" s="193">
        <f>(SUMIFS(Profile!$F$2:$F$17521,Profile!$B$2:$B$17521,$B105,Profile!$C$2:$C$17521,G$8))*$C$6</f>
        <v>0.1398158446</v>
      </c>
      <c r="H105" s="193">
        <f>(SUMIFS(Profile!$F$2:$F$17521,Profile!$B$2:$B$17521,$B105,Profile!$C$2:$C$17521,H$8))*$C$6</f>
        <v>0.1293997645</v>
      </c>
      <c r="I105" s="193">
        <f>(SUMIFS(Profile!$F$2:$F$17521,Profile!$B$2:$B$17521,$B105,Profile!$C$2:$C$17521,I$8))*$C$6</f>
        <v>0.1269960537</v>
      </c>
      <c r="J105" s="193">
        <f>(SUMIFS(Profile!$F$2:$F$17521,Profile!$B$2:$B$17521,$B105,Profile!$C$2:$C$17521,J$8))*$C$6</f>
        <v>0.1233904875</v>
      </c>
      <c r="K105" s="193">
        <f>(SUMIFS(Profile!$F$2:$F$17521,Profile!$B$2:$B$17521,$B105,Profile!$C$2:$C$17521,K$8))*$C$6</f>
        <v>0.1213873952</v>
      </c>
      <c r="L105" s="193">
        <f>(SUMIFS(Profile!$F$2:$F$17521,Profile!$B$2:$B$17521,$B105,Profile!$C$2:$C$17521,L$8))*$C$6</f>
        <v>0.1193843028</v>
      </c>
      <c r="M105" s="193">
        <f>(SUMIFS(Profile!$F$2:$F$17521,Profile!$B$2:$B$17521,$B105,Profile!$C$2:$C$17521,M$8))*$C$6</f>
        <v>0.1205861582</v>
      </c>
      <c r="N105" s="193">
        <f>(SUMIFS(Profile!$F$2:$F$17521,Profile!$B$2:$B$17521,$B105,Profile!$C$2:$C$17521,N$8))*$C$6</f>
        <v>0.1225892506</v>
      </c>
      <c r="O105" s="193">
        <f>(SUMIFS(Profile!$F$2:$F$17521,Profile!$B$2:$B$17521,$B105,Profile!$C$2:$C$17521,O$8))*$C$6</f>
        <v>0.1245923429</v>
      </c>
      <c r="P105" s="193">
        <f>(SUMIFS(Profile!$F$2:$F$17521,Profile!$B$2:$B$17521,$B105,Profile!$C$2:$C$17521,P$8))*$C$6</f>
        <v>0.1322040937</v>
      </c>
      <c r="Q105" s="193">
        <f>(SUMIFS(Profile!$F$2:$F$17521,Profile!$B$2:$B$17521,$B105,Profile!$C$2:$C$17521,Q$8))*$C$6</f>
        <v>0.1494306878</v>
      </c>
      <c r="R105" s="193">
        <f>(SUMIFS(Profile!$F$2:$F$17521,Profile!$B$2:$B$17521,$B105,Profile!$C$2:$C$17521,R$8))*$C$6</f>
        <v>0.1678591372</v>
      </c>
      <c r="S105" s="193">
        <f>(SUMIFS(Profile!$F$2:$F$17521,Profile!$B$2:$B$17521,$B105,Profile!$C$2:$C$17521,S$8))*$C$6</f>
        <v>0.1926974821</v>
      </c>
      <c r="T105" s="193">
        <f>(SUMIFS(Profile!$F$2:$F$17521,Profile!$B$2:$B$17521,$B105,Profile!$C$2:$C$17521,T$8))*$C$6</f>
        <v>0.2195389193</v>
      </c>
      <c r="U105" s="193">
        <f>(SUMIFS(Profile!$F$2:$F$17521,Profile!$B$2:$B$17521,$B105,Profile!$C$2:$C$17521,U$8))*$C$6</f>
        <v>0.2363648949</v>
      </c>
      <c r="V105" s="193">
        <f>(SUMIFS(Profile!$F$2:$F$17521,Profile!$B$2:$B$17521,$B105,Profile!$C$2:$C$17521,V$8))*$C$6</f>
        <v>0.252790252</v>
      </c>
      <c r="W105" s="193">
        <f>(SUMIFS(Profile!$F$2:$F$17521,Profile!$B$2:$B$17521,$B105,Profile!$C$2:$C$17521,W$8))*$C$6</f>
        <v>0.2455791196</v>
      </c>
      <c r="X105" s="193">
        <f>(SUMIFS(Profile!$F$2:$F$17521,Profile!$B$2:$B$17521,$B105,Profile!$C$2:$C$17521,X$8))*$C$6</f>
        <v>0.2403710795</v>
      </c>
      <c r="Y105" s="193">
        <f>(SUMIFS(Profile!$F$2:$F$17521,Profile!$B$2:$B$17521,$B105,Profile!$C$2:$C$17521,Y$8))*$C$6</f>
        <v>0.2339611841</v>
      </c>
      <c r="Z105" s="193">
        <f>(SUMIFS(Profile!$F$2:$F$17521,Profile!$B$2:$B$17521,$B105,Profile!$C$2:$C$17521,Z$8))*$C$6</f>
        <v>0.2375667503</v>
      </c>
      <c r="AA105" s="193">
        <f>(SUMIFS(Profile!$F$2:$F$17521,Profile!$B$2:$B$17521,$B105,Profile!$C$2:$C$17521,AA$8))*$C$6</f>
        <v>0.2379673687</v>
      </c>
      <c r="AB105" s="193">
        <f>(SUMIFS(Profile!$F$2:$F$17521,Profile!$B$2:$B$17521,$B105,Profile!$C$2:$C$17521,AB$8))*$C$6</f>
        <v>0.2343618025</v>
      </c>
      <c r="AC105" s="193">
        <f>(SUMIFS(Profile!$F$2:$F$17521,Profile!$B$2:$B$17521,$B105,Profile!$C$2:$C$17521,AC$8))*$C$6</f>
        <v>0.2323587102</v>
      </c>
      <c r="AD105" s="193">
        <f>(SUMIFS(Profile!$F$2:$F$17521,Profile!$B$2:$B$17521,$B105,Profile!$C$2:$C$17521,AD$8))*$C$6</f>
        <v>0.2303556179</v>
      </c>
      <c r="AE105" s="193">
        <f>(SUMIFS(Profile!$F$2:$F$17521,Profile!$B$2:$B$17521,$B105,Profile!$C$2:$C$17521,AE$8))*$C$6</f>
        <v>0.2291537625</v>
      </c>
      <c r="AF105" s="193">
        <f>(SUMIFS(Profile!$F$2:$F$17521,Profile!$B$2:$B$17521,$B105,Profile!$C$2:$C$17521,AF$8))*$C$6</f>
        <v>0.2271506702</v>
      </c>
      <c r="AG105" s="193">
        <f>(SUMIFS(Profile!$F$2:$F$17521,Profile!$B$2:$B$17521,$B105,Profile!$C$2:$C$17521,AG$8))*$C$6</f>
        <v>0.2171352085</v>
      </c>
      <c r="AH105" s="193">
        <f>(SUMIFS(Profile!$F$2:$F$17521,Profile!$B$2:$B$17521,$B105,Profile!$C$2:$C$17521,AH$8))*$C$6</f>
        <v>0.2211413932</v>
      </c>
      <c r="AI105" s="193">
        <f>(SUMIFS(Profile!$F$2:$F$17521,Profile!$B$2:$B$17521,$B105,Profile!$C$2:$C$17521,AI$8))*$C$6</f>
        <v>0.2223432486</v>
      </c>
      <c r="AJ105" s="193">
        <f>(SUMIFS(Profile!$F$2:$F$17521,Profile!$B$2:$B$17521,$B105,Profile!$C$2:$C$17521,AJ$8))*$C$6</f>
        <v>0.2279519071</v>
      </c>
      <c r="AK105" s="193">
        <f>(SUMIFS(Profile!$F$2:$F$17521,Profile!$B$2:$B$17521,$B105,Profile!$C$2:$C$17521,AK$8))*$C$6</f>
        <v>0.2399704611</v>
      </c>
      <c r="AL105" s="193">
        <f>(SUMIFS(Profile!$F$2:$F$17521,Profile!$B$2:$B$17521,$B105,Profile!$C$2:$C$17521,AL$8))*$C$6</f>
        <v>0.2632063321</v>
      </c>
      <c r="AM105" s="193">
        <f>(SUMIFS(Profile!$F$2:$F$17521,Profile!$B$2:$B$17521,$B105,Profile!$C$2:$C$17521,AM$8))*$C$6</f>
        <v>0.2952558094</v>
      </c>
      <c r="AN105" s="193">
        <f>(SUMIFS(Profile!$F$2:$F$17521,Profile!$B$2:$B$17521,$B105,Profile!$C$2:$C$17521,AN$8))*$C$6</f>
        <v>0.3192929173</v>
      </c>
      <c r="AO105" s="193">
        <f>(SUMIFS(Profile!$F$2:$F$17521,Profile!$B$2:$B$17521,$B105,Profile!$C$2:$C$17521,AO$8))*$C$6</f>
        <v>0.3188922988</v>
      </c>
      <c r="AP105" s="193">
        <f>(SUMIFS(Profile!$F$2:$F$17521,Profile!$B$2:$B$17521,$B105,Profile!$C$2:$C$17521,AP$8))*$C$6</f>
        <v>0.3188922988</v>
      </c>
      <c r="AQ105" s="193">
        <f>(SUMIFS(Profile!$F$2:$F$17521,Profile!$B$2:$B$17521,$B105,Profile!$C$2:$C$17521,AQ$8))*$C$6</f>
        <v>0.3204947727</v>
      </c>
      <c r="AR105" s="193">
        <f>(SUMIFS(Profile!$F$2:$F$17521,Profile!$B$2:$B$17521,$B105,Profile!$C$2:$C$17521,AR$8))*$C$6</f>
        <v>0.3365195113</v>
      </c>
      <c r="AS105" s="193">
        <f>(SUMIFS(Profile!$F$2:$F$17521,Profile!$B$2:$B$17521,$B105,Profile!$C$2:$C$17521,AS$8))*$C$6</f>
        <v>0.3437306437</v>
      </c>
      <c r="AT105" s="193">
        <f>(SUMIFS(Profile!$F$2:$F$17521,Profile!$B$2:$B$17521,$B105,Profile!$C$2:$C$17521,AT$8))*$C$6</f>
        <v>0.3349170375</v>
      </c>
      <c r="AU105" s="193">
        <f>(SUMIFS(Profile!$F$2:$F$17521,Profile!$B$2:$B$17521,$B105,Profile!$C$2:$C$17521,AU$8))*$C$6</f>
        <v>0.3204947727</v>
      </c>
      <c r="AV105" s="193">
        <f>(SUMIFS(Profile!$F$2:$F$17521,Profile!$B$2:$B$17521,$B105,Profile!$C$2:$C$17521,AV$8))*$C$6</f>
        <v>0.3116811665</v>
      </c>
      <c r="AW105" s="193">
        <f>(SUMIFS(Profile!$F$2:$F$17521,Profile!$B$2:$B$17521,$B105,Profile!$C$2:$C$17521,AW$8))*$C$6</f>
        <v>0.294053954</v>
      </c>
      <c r="AX105" s="193">
        <f>(SUMIFS(Profile!$F$2:$F$17521,Profile!$B$2:$B$17521,$B105,Profile!$C$2:$C$17521,AX$8))*$C$6</f>
        <v>0.264007569</v>
      </c>
      <c r="AY105" s="193">
        <f>(SUMIFS(Profile!$F$2:$F$17521,Profile!$B$2:$B$17521,$B105,Profile!$C$2:$C$17521,AY$8))*$C$6</f>
        <v>0.2291537625</v>
      </c>
      <c r="AZ105" s="193">
        <f>(SUMIFS(Profile!$F$2:$F$17521,Profile!$B$2:$B$17521,$B105,Profile!$C$2:$C$17521,AZ$8))*$C$6</f>
        <v>0.1922968636</v>
      </c>
      <c r="BA105" s="193">
        <f t="shared" si="16"/>
        <v>7.136190861</v>
      </c>
      <c r="BB105" s="193">
        <f>(SUMIFS(Profile!$E$2:$E$17521,Profile!$B$2:$B$17521,$B105,Profile!$C$2:$C$17521,BB$8))*$C$9</f>
        <v>0</v>
      </c>
      <c r="BC105" s="193">
        <f>(SUMIFS(Profile!$E$2:$E$17521,Profile!$B$2:$B$17521,$B105,Profile!$C$2:$C$17521,BC$8))*$C$9</f>
        <v>0</v>
      </c>
      <c r="BD105" s="193">
        <f>(SUMIFS(Profile!$E$2:$E$17521,Profile!$B$2:$B$17521,$B105,Profile!$C$2:$C$17521,BD$8))*$C$9</f>
        <v>0</v>
      </c>
      <c r="BE105" s="193">
        <f>(SUMIFS(Profile!$E$2:$E$17521,Profile!$B$2:$B$17521,$B105,Profile!$C$2:$C$17521,BE$8))*$C$9</f>
        <v>0</v>
      </c>
      <c r="BF105" s="193">
        <f>(SUMIFS(Profile!$E$2:$E$17521,Profile!$B$2:$B$17521,$B105,Profile!$C$2:$C$17521,BF$8))*$C$9</f>
        <v>0</v>
      </c>
      <c r="BG105" s="193">
        <f>(SUMIFS(Profile!$E$2:$E$17521,Profile!$B$2:$B$17521,$B105,Profile!$C$2:$C$17521,BG$8))*$C$9</f>
        <v>0</v>
      </c>
      <c r="BH105" s="193">
        <f>(SUMIFS(Profile!$E$2:$E$17521,Profile!$B$2:$B$17521,$B105,Profile!$C$2:$C$17521,BH$8))*$C$9</f>
        <v>0</v>
      </c>
      <c r="BI105" s="193">
        <f>(SUMIFS(Profile!$E$2:$E$17521,Profile!$B$2:$B$17521,$B105,Profile!$C$2:$C$17521,BI$8))*$C$9</f>
        <v>0</v>
      </c>
      <c r="BJ105" s="193">
        <f>(SUMIFS(Profile!$E$2:$E$17521,Profile!$B$2:$B$17521,$B105,Profile!$C$2:$C$17521,BJ$8))*$C$9</f>
        <v>0.00001144898691</v>
      </c>
      <c r="BK105" s="193">
        <f>(SUMIFS(Profile!$E$2:$E$17521,Profile!$B$2:$B$17521,$B105,Profile!$C$2:$C$17521,BK$8))*$C$9</f>
        <v>0.0002205945646</v>
      </c>
      <c r="BL105" s="193">
        <f>(SUMIFS(Profile!$E$2:$E$17521,Profile!$B$2:$B$17521,$B105,Profile!$C$2:$C$17521,BL$8))*$C$9</f>
        <v>0.001663973181</v>
      </c>
      <c r="BM105" s="193">
        <f>(SUMIFS(Profile!$E$2:$E$17521,Profile!$B$2:$B$17521,$B105,Profile!$C$2:$C$17521,BM$8))*$C$9</f>
        <v>0.008955271981</v>
      </c>
      <c r="BN105" s="193">
        <f>(SUMIFS(Profile!$E$2:$E$17521,Profile!$B$2:$B$17521,$B105,Profile!$C$2:$C$17521,BN$8))*$C$9</f>
        <v>0.02333422174</v>
      </c>
      <c r="BO105" s="193">
        <f>(SUMIFS(Profile!$E$2:$E$17521,Profile!$B$2:$B$17521,$B105,Profile!$C$2:$C$17521,BO$8))*$C$9</f>
        <v>0.05110116158</v>
      </c>
      <c r="BP105" s="193">
        <f>(SUMIFS(Profile!$E$2:$E$17521,Profile!$B$2:$B$17521,$B105,Profile!$C$2:$C$17521,BP$8))*$C$9</f>
        <v>0.08884938171</v>
      </c>
      <c r="BQ105" s="193">
        <f>(SUMIFS(Profile!$E$2:$E$17521,Profile!$B$2:$B$17521,$B105,Profile!$C$2:$C$17521,BQ$8))*$C$9</f>
        <v>0.139177171</v>
      </c>
      <c r="BR105" s="193">
        <f>(SUMIFS(Profile!$E$2:$E$17521,Profile!$B$2:$B$17521,$B105,Profile!$C$2:$C$17521,BR$8))*$C$9</f>
        <v>0.1828163698</v>
      </c>
      <c r="BS105" s="193">
        <f>(SUMIFS(Profile!$E$2:$E$17521,Profile!$B$2:$B$17521,$B105,Profile!$C$2:$C$17521,BS$8))*$C$9</f>
        <v>0.2370881624</v>
      </c>
      <c r="BT105" s="193">
        <f>(SUMIFS(Profile!$E$2:$E$17521,Profile!$B$2:$B$17521,$B105,Profile!$C$2:$C$17521,BT$8))*$C$9</f>
        <v>0.2848435992</v>
      </c>
      <c r="BU105" s="193">
        <f>(SUMIFS(Profile!$E$2:$E$17521,Profile!$B$2:$B$17521,$B105,Profile!$C$2:$C$17521,BU$8))*$C$9</f>
        <v>0.3329445292</v>
      </c>
      <c r="BV105" s="193">
        <f>(SUMIFS(Profile!$E$2:$E$17521,Profile!$B$2:$B$17521,$B105,Profile!$C$2:$C$17521,BV$8))*$C$9</f>
        <v>0.4202512297</v>
      </c>
      <c r="BW105" s="193">
        <f>(SUMIFS(Profile!$E$2:$E$17521,Profile!$B$2:$B$17521,$B105,Profile!$C$2:$C$17521,BW$8))*$C$9</f>
        <v>0.4347964591</v>
      </c>
      <c r="BX105" s="193">
        <f>(SUMIFS(Profile!$E$2:$E$17521,Profile!$B$2:$B$17521,$B105,Profile!$C$2:$C$17521,BX$8))*$C$9</f>
        <v>0.4769634403</v>
      </c>
      <c r="BY105" s="193">
        <f>(SUMIFS(Profile!$E$2:$E$17521,Profile!$B$2:$B$17521,$B105,Profile!$C$2:$C$17521,BY$8))*$C$9</f>
        <v>0.477484193</v>
      </c>
      <c r="BZ105" s="193">
        <f>(SUMIFS(Profile!$E$2:$E$17521,Profile!$B$2:$B$17521,$B105,Profile!$C$2:$C$17521,BZ$8))*$C$9</f>
        <v>0.4580707982</v>
      </c>
      <c r="CA105" s="193">
        <f>(SUMIFS(Profile!$E$2:$E$17521,Profile!$B$2:$B$17521,$B105,Profile!$C$2:$C$17521,CA$8))*$C$9</f>
        <v>0.4743354747</v>
      </c>
      <c r="CB105" s="193">
        <f>(SUMIFS(Profile!$E$2:$E$17521,Profile!$B$2:$B$17521,$B105,Profile!$C$2:$C$17521,CB$8))*$C$9</f>
        <v>0.4301740666</v>
      </c>
      <c r="CC105" s="193">
        <f>(SUMIFS(Profile!$E$2:$E$17521,Profile!$B$2:$B$17521,$B105,Profile!$C$2:$C$17521,CC$8))*$C$9</f>
        <v>0.4323768556</v>
      </c>
      <c r="CD105" s="193">
        <f>(SUMIFS(Profile!$E$2:$E$17521,Profile!$B$2:$B$17521,$B105,Profile!$C$2:$C$17521,CD$8))*$C$9</f>
        <v>0.3797022317</v>
      </c>
      <c r="CE105" s="193">
        <f>(SUMIFS(Profile!$E$2:$E$17521,Profile!$B$2:$B$17521,$B105,Profile!$C$2:$C$17521,CE$8))*$C$9</f>
        <v>0.3412072914</v>
      </c>
      <c r="CF105" s="193">
        <f>(SUMIFS(Profile!$E$2:$E$17521,Profile!$B$2:$B$17521,$B105,Profile!$C$2:$C$17521,CF$8))*$C$9</f>
        <v>0.3544608016</v>
      </c>
      <c r="CG105" s="193">
        <f>(SUMIFS(Profile!$E$2:$E$17521,Profile!$B$2:$B$17521,$B105,Profile!$C$2:$C$17521,CG$8))*$C$9</f>
        <v>0.2979893922</v>
      </c>
      <c r="CH105" s="193">
        <f>(SUMIFS(Profile!$E$2:$E$17521,Profile!$B$2:$B$17521,$B105,Profile!$C$2:$C$17521,CH$8))*$C$9</f>
        <v>0.2617673277</v>
      </c>
      <c r="CI105" s="193">
        <f>(SUMIFS(Profile!$E$2:$E$17521,Profile!$B$2:$B$17521,$B105,Profile!$C$2:$C$17521,CI$8))*$C$9</f>
        <v>0.1938000096</v>
      </c>
      <c r="CJ105" s="193">
        <f>(SUMIFS(Profile!$E$2:$E$17521,Profile!$B$2:$B$17521,$B105,Profile!$C$2:$C$17521,CJ$8))*$C$9</f>
        <v>0.1556747063</v>
      </c>
      <c r="CK105" s="193">
        <f>(SUMIFS(Profile!$E$2:$E$17521,Profile!$B$2:$B$17521,$B105,Profile!$C$2:$C$17521,CK$8))*$C$9</f>
        <v>0.1146330937</v>
      </c>
      <c r="CL105" s="193">
        <f>(SUMIFS(Profile!$E$2:$E$17521,Profile!$B$2:$B$17521,$B105,Profile!$C$2:$C$17521,CL$8))*$C$9</f>
        <v>0.04811864911</v>
      </c>
      <c r="CM105" s="193">
        <f>(SUMIFS(Profile!$E$2:$E$17521,Profile!$B$2:$B$17521,$B105,Profile!$C$2:$C$17521,CM$8))*$C$9</f>
        <v>0.02335488115</v>
      </c>
      <c r="CN105" s="193">
        <f>(SUMIFS(Profile!$E$2:$E$17521,Profile!$B$2:$B$17521,$B105,Profile!$C$2:$C$17521,CN$8))*$C$9</f>
        <v>0.007239791058</v>
      </c>
      <c r="CO105" s="193">
        <f>(SUMIFS(Profile!$E$2:$E$17521,Profile!$B$2:$B$17521,$B105,Profile!$C$2:$C$17521,CO$8))*$C$9</f>
        <v>0.002346558556</v>
      </c>
      <c r="CP105" s="193">
        <f>(SUMIFS(Profile!$E$2:$E$17521,Profile!$B$2:$B$17521,$B105,Profile!$C$2:$C$17521,CP$8))*$C$9</f>
        <v>0.000431030169</v>
      </c>
      <c r="CQ105" s="193">
        <f>(SUMIFS(Profile!$E$2:$E$17521,Profile!$B$2:$B$17521,$B105,Profile!$C$2:$C$17521,CQ$8))*$C$9</f>
        <v>0.00000669402914</v>
      </c>
      <c r="CR105" s="193">
        <f>(SUMIFS(Profile!$E$2:$E$17521,Profile!$B$2:$B$17521,$B105,Profile!$C$2:$C$17521,CR$8))*$C$9</f>
        <v>0</v>
      </c>
      <c r="CS105" s="193">
        <f>(SUMIFS(Profile!$E$2:$E$17521,Profile!$B$2:$B$17521,$B105,Profile!$C$2:$C$17521,CS$8))*$C$9</f>
        <v>0</v>
      </c>
      <c r="CT105" s="193">
        <f>(SUMIFS(Profile!$E$2:$E$17521,Profile!$B$2:$B$17521,$B105,Profile!$C$2:$C$17521,CT$8))*$C$9</f>
        <v>0</v>
      </c>
      <c r="CU105" s="193">
        <f>(SUMIFS(Profile!$E$2:$E$17521,Profile!$B$2:$B$17521,$B105,Profile!$C$2:$C$17521,CU$8))*$C$9</f>
        <v>0</v>
      </c>
      <c r="CV105" s="193">
        <f>(SUMIFS(Profile!$E$2:$E$17521,Profile!$B$2:$B$17521,$B105,Profile!$C$2:$C$17521,CV$8))*$C$9</f>
        <v>0</v>
      </c>
      <c r="CW105" s="193">
        <f>(SUMIFS(Profile!$E$2:$E$17521,Profile!$B$2:$B$17521,$B105,Profile!$C$2:$C$17521,CW$8))*$C$9</f>
        <v>0</v>
      </c>
      <c r="CX105" s="193">
        <f t="shared" si="17"/>
        <v>2.379999407</v>
      </c>
      <c r="CY105" s="193">
        <f t="shared" ref="CY105:ET105" si="487">MAX(BB105-E105,0)</f>
        <v>0</v>
      </c>
      <c r="CZ105" s="193">
        <f t="shared" si="487"/>
        <v>0</v>
      </c>
      <c r="DA105" s="193">
        <f t="shared" si="487"/>
        <v>0</v>
      </c>
      <c r="DB105" s="193">
        <f t="shared" si="487"/>
        <v>0</v>
      </c>
      <c r="DC105" s="193">
        <f t="shared" si="487"/>
        <v>0</v>
      </c>
      <c r="DD105" s="193">
        <f t="shared" si="487"/>
        <v>0</v>
      </c>
      <c r="DE105" s="193">
        <f t="shared" si="487"/>
        <v>0</v>
      </c>
      <c r="DF105" s="193">
        <f t="shared" si="487"/>
        <v>0</v>
      </c>
      <c r="DG105" s="193">
        <f t="shared" si="487"/>
        <v>0</v>
      </c>
      <c r="DH105" s="193">
        <f t="shared" si="487"/>
        <v>0</v>
      </c>
      <c r="DI105" s="193">
        <f t="shared" si="487"/>
        <v>0</v>
      </c>
      <c r="DJ105" s="193">
        <f t="shared" si="487"/>
        <v>0</v>
      </c>
      <c r="DK105" s="193">
        <f t="shared" si="487"/>
        <v>0</v>
      </c>
      <c r="DL105" s="193">
        <f t="shared" si="487"/>
        <v>0</v>
      </c>
      <c r="DM105" s="193">
        <f t="shared" si="487"/>
        <v>0</v>
      </c>
      <c r="DN105" s="193">
        <f t="shared" si="487"/>
        <v>0</v>
      </c>
      <c r="DO105" s="193">
        <f t="shared" si="487"/>
        <v>0</v>
      </c>
      <c r="DP105" s="193">
        <f t="shared" si="487"/>
        <v>0</v>
      </c>
      <c r="DQ105" s="193">
        <f t="shared" si="487"/>
        <v>0.03926447965</v>
      </c>
      <c r="DR105" s="193">
        <f t="shared" si="487"/>
        <v>0.09257344965</v>
      </c>
      <c r="DS105" s="193">
        <f t="shared" si="487"/>
        <v>0.1862900457</v>
      </c>
      <c r="DT105" s="193">
        <f t="shared" si="487"/>
        <v>0.1972297088</v>
      </c>
      <c r="DU105" s="193">
        <f t="shared" si="487"/>
        <v>0.2389960716</v>
      </c>
      <c r="DV105" s="193">
        <f t="shared" si="487"/>
        <v>0.2431223905</v>
      </c>
      <c r="DW105" s="193">
        <f t="shared" si="487"/>
        <v>0.225712088</v>
      </c>
      <c r="DX105" s="193">
        <f t="shared" si="487"/>
        <v>0.2439798569</v>
      </c>
      <c r="DY105" s="193">
        <f t="shared" si="487"/>
        <v>0.2010203041</v>
      </c>
      <c r="DZ105" s="193">
        <f t="shared" si="487"/>
        <v>0.2052261855</v>
      </c>
      <c r="EA105" s="193">
        <f t="shared" si="487"/>
        <v>0.1625670232</v>
      </c>
      <c r="EB105" s="193">
        <f t="shared" si="487"/>
        <v>0.1200658983</v>
      </c>
      <c r="EC105" s="193">
        <f t="shared" si="487"/>
        <v>0.1321175531</v>
      </c>
      <c r="ED105" s="193">
        <f t="shared" si="487"/>
        <v>0.07003748513</v>
      </c>
      <c r="EE105" s="193">
        <f t="shared" si="487"/>
        <v>0.02179686668</v>
      </c>
      <c r="EF105" s="193">
        <f t="shared" si="487"/>
        <v>0</v>
      </c>
      <c r="EG105" s="193">
        <f t="shared" si="487"/>
        <v>0</v>
      </c>
      <c r="EH105" s="193">
        <f t="shared" si="487"/>
        <v>0</v>
      </c>
      <c r="EI105" s="193">
        <f t="shared" si="487"/>
        <v>0</v>
      </c>
      <c r="EJ105" s="193">
        <f t="shared" si="487"/>
        <v>0</v>
      </c>
      <c r="EK105" s="193">
        <f t="shared" si="487"/>
        <v>0</v>
      </c>
      <c r="EL105" s="193">
        <f t="shared" si="487"/>
        <v>0</v>
      </c>
      <c r="EM105" s="193">
        <f t="shared" si="487"/>
        <v>0</v>
      </c>
      <c r="EN105" s="193">
        <f t="shared" si="487"/>
        <v>0</v>
      </c>
      <c r="EO105" s="193">
        <f t="shared" si="487"/>
        <v>0</v>
      </c>
      <c r="EP105" s="193">
        <f t="shared" si="487"/>
        <v>0</v>
      </c>
      <c r="EQ105" s="193">
        <f t="shared" si="487"/>
        <v>0</v>
      </c>
      <c r="ER105" s="193">
        <f t="shared" si="487"/>
        <v>0</v>
      </c>
      <c r="ES105" s="193">
        <f t="shared" si="487"/>
        <v>0</v>
      </c>
      <c r="ET105" s="193">
        <f t="shared" si="487"/>
        <v>0</v>
      </c>
      <c r="EU105" s="193">
        <f t="shared" si="19"/>
        <v>4.756191455</v>
      </c>
      <c r="EV105" s="193">
        <f t="shared" ref="EV105:GQ105" si="488">BB105-CY105</f>
        <v>0</v>
      </c>
      <c r="EW105" s="193">
        <f t="shared" si="488"/>
        <v>0</v>
      </c>
      <c r="EX105" s="193">
        <f t="shared" si="488"/>
        <v>0</v>
      </c>
      <c r="EY105" s="193">
        <f t="shared" si="488"/>
        <v>0</v>
      </c>
      <c r="EZ105" s="193">
        <f t="shared" si="488"/>
        <v>0</v>
      </c>
      <c r="FA105" s="193">
        <f t="shared" si="488"/>
        <v>0</v>
      </c>
      <c r="FB105" s="193">
        <f t="shared" si="488"/>
        <v>0</v>
      </c>
      <c r="FC105" s="193">
        <f t="shared" si="488"/>
        <v>0</v>
      </c>
      <c r="FD105" s="193">
        <f t="shared" si="488"/>
        <v>0.00001144898691</v>
      </c>
      <c r="FE105" s="193">
        <f t="shared" si="488"/>
        <v>0.0002205945646</v>
      </c>
      <c r="FF105" s="193">
        <f t="shared" si="488"/>
        <v>0.001663973181</v>
      </c>
      <c r="FG105" s="193">
        <f t="shared" si="488"/>
        <v>0.008955271981</v>
      </c>
      <c r="FH105" s="193">
        <f t="shared" si="488"/>
        <v>0.02333422174</v>
      </c>
      <c r="FI105" s="193">
        <f t="shared" si="488"/>
        <v>0.05110116158</v>
      </c>
      <c r="FJ105" s="193">
        <f t="shared" si="488"/>
        <v>0.08884938171</v>
      </c>
      <c r="FK105" s="193">
        <f t="shared" si="488"/>
        <v>0.139177171</v>
      </c>
      <c r="FL105" s="193">
        <f t="shared" si="488"/>
        <v>0.1828163698</v>
      </c>
      <c r="FM105" s="193">
        <f t="shared" si="488"/>
        <v>0.2370881624</v>
      </c>
      <c r="FN105" s="193">
        <f t="shared" si="488"/>
        <v>0.2455791196</v>
      </c>
      <c r="FO105" s="193">
        <f t="shared" si="488"/>
        <v>0.2403710795</v>
      </c>
      <c r="FP105" s="193">
        <f t="shared" si="488"/>
        <v>0.2339611841</v>
      </c>
      <c r="FQ105" s="193">
        <f t="shared" si="488"/>
        <v>0.2375667503</v>
      </c>
      <c r="FR105" s="193">
        <f t="shared" si="488"/>
        <v>0.2379673687</v>
      </c>
      <c r="FS105" s="193">
        <f t="shared" si="488"/>
        <v>0.2343618025</v>
      </c>
      <c r="FT105" s="193">
        <f t="shared" si="488"/>
        <v>0.2323587102</v>
      </c>
      <c r="FU105" s="193">
        <f t="shared" si="488"/>
        <v>0.2303556179</v>
      </c>
      <c r="FV105" s="193">
        <f t="shared" si="488"/>
        <v>0.2291537625</v>
      </c>
      <c r="FW105" s="193">
        <f t="shared" si="488"/>
        <v>0.2271506702</v>
      </c>
      <c r="FX105" s="193">
        <f t="shared" si="488"/>
        <v>0.2171352085</v>
      </c>
      <c r="FY105" s="193">
        <f t="shared" si="488"/>
        <v>0.2211413932</v>
      </c>
      <c r="FZ105" s="193">
        <f t="shared" si="488"/>
        <v>0.2223432486</v>
      </c>
      <c r="GA105" s="193">
        <f t="shared" si="488"/>
        <v>0.2279519071</v>
      </c>
      <c r="GB105" s="193">
        <f t="shared" si="488"/>
        <v>0.2399704611</v>
      </c>
      <c r="GC105" s="193">
        <f t="shared" si="488"/>
        <v>0.1938000096</v>
      </c>
      <c r="GD105" s="193">
        <f t="shared" si="488"/>
        <v>0.1556747063</v>
      </c>
      <c r="GE105" s="193">
        <f t="shared" si="488"/>
        <v>0.1146330937</v>
      </c>
      <c r="GF105" s="193">
        <f t="shared" si="488"/>
        <v>0.04811864911</v>
      </c>
      <c r="GG105" s="193">
        <f t="shared" si="488"/>
        <v>0.02335488115</v>
      </c>
      <c r="GH105" s="193">
        <f t="shared" si="488"/>
        <v>0.007239791058</v>
      </c>
      <c r="GI105" s="193">
        <f t="shared" si="488"/>
        <v>0.002346558556</v>
      </c>
      <c r="GJ105" s="193">
        <f t="shared" si="488"/>
        <v>0.000431030169</v>
      </c>
      <c r="GK105" s="193">
        <f t="shared" si="488"/>
        <v>0.00000669402914</v>
      </c>
      <c r="GL105" s="193">
        <f t="shared" si="488"/>
        <v>0</v>
      </c>
      <c r="GM105" s="193">
        <f t="shared" si="488"/>
        <v>0</v>
      </c>
      <c r="GN105" s="193">
        <f t="shared" si="488"/>
        <v>0</v>
      </c>
      <c r="GO105" s="193">
        <f t="shared" si="488"/>
        <v>0</v>
      </c>
      <c r="GP105" s="193">
        <f t="shared" si="488"/>
        <v>0</v>
      </c>
      <c r="GQ105" s="193">
        <f t="shared" si="488"/>
        <v>0</v>
      </c>
      <c r="GR105" s="193">
        <f t="shared" si="21"/>
        <v>5.985190853</v>
      </c>
      <c r="GS105" s="193">
        <f t="shared" ref="GS105:IN105" si="489">E105-EV105</f>
        <v>0.1694616111</v>
      </c>
      <c r="GT105" s="193">
        <f t="shared" si="489"/>
        <v>0.1526356355</v>
      </c>
      <c r="GU105" s="193">
        <f t="shared" si="489"/>
        <v>0.1398158446</v>
      </c>
      <c r="GV105" s="193">
        <f t="shared" si="489"/>
        <v>0.1293997645</v>
      </c>
      <c r="GW105" s="193">
        <f t="shared" si="489"/>
        <v>0.1269960537</v>
      </c>
      <c r="GX105" s="193">
        <f t="shared" si="489"/>
        <v>0.1233904875</v>
      </c>
      <c r="GY105" s="193">
        <f t="shared" si="489"/>
        <v>0.1213873952</v>
      </c>
      <c r="GZ105" s="193">
        <f t="shared" si="489"/>
        <v>0.1193843028</v>
      </c>
      <c r="HA105" s="193">
        <f t="shared" si="489"/>
        <v>0.1205747092</v>
      </c>
      <c r="HB105" s="193">
        <f t="shared" si="489"/>
        <v>0.122368656</v>
      </c>
      <c r="HC105" s="193">
        <f t="shared" si="489"/>
        <v>0.1229283697</v>
      </c>
      <c r="HD105" s="193">
        <f t="shared" si="489"/>
        <v>0.1232488218</v>
      </c>
      <c r="HE105" s="193">
        <f t="shared" si="489"/>
        <v>0.126096466</v>
      </c>
      <c r="HF105" s="193">
        <f t="shared" si="489"/>
        <v>0.1167579756</v>
      </c>
      <c r="HG105" s="193">
        <f t="shared" si="489"/>
        <v>0.1038481004</v>
      </c>
      <c r="HH105" s="193">
        <f t="shared" si="489"/>
        <v>0.08036174831</v>
      </c>
      <c r="HI105" s="193">
        <f t="shared" si="489"/>
        <v>0.05354852507</v>
      </c>
      <c r="HJ105" s="193">
        <f t="shared" si="489"/>
        <v>0.01570208956</v>
      </c>
      <c r="HK105" s="193">
        <f t="shared" si="489"/>
        <v>0</v>
      </c>
      <c r="HL105" s="193">
        <f t="shared" si="489"/>
        <v>0</v>
      </c>
      <c r="HM105" s="193">
        <f t="shared" si="489"/>
        <v>0</v>
      </c>
      <c r="HN105" s="193">
        <f t="shared" si="489"/>
        <v>0</v>
      </c>
      <c r="HO105" s="193">
        <f t="shared" si="489"/>
        <v>0</v>
      </c>
      <c r="HP105" s="193">
        <f t="shared" si="489"/>
        <v>0</v>
      </c>
      <c r="HQ105" s="193">
        <f t="shared" si="489"/>
        <v>0</v>
      </c>
      <c r="HR105" s="193">
        <f t="shared" si="489"/>
        <v>0</v>
      </c>
      <c r="HS105" s="193">
        <f t="shared" si="489"/>
        <v>0</v>
      </c>
      <c r="HT105" s="193">
        <f t="shared" si="489"/>
        <v>0</v>
      </c>
      <c r="HU105" s="193">
        <f t="shared" si="489"/>
        <v>0</v>
      </c>
      <c r="HV105" s="193">
        <f t="shared" si="489"/>
        <v>0</v>
      </c>
      <c r="HW105" s="193">
        <f t="shared" si="489"/>
        <v>0</v>
      </c>
      <c r="HX105" s="193">
        <f t="shared" si="489"/>
        <v>0</v>
      </c>
      <c r="HY105" s="193">
        <f t="shared" si="489"/>
        <v>0</v>
      </c>
      <c r="HZ105" s="193">
        <f t="shared" si="489"/>
        <v>0.06940632253</v>
      </c>
      <c r="IA105" s="193">
        <f t="shared" si="489"/>
        <v>0.139581103</v>
      </c>
      <c r="IB105" s="193">
        <f t="shared" si="489"/>
        <v>0.2046598236</v>
      </c>
      <c r="IC105" s="193">
        <f t="shared" si="489"/>
        <v>0.2707736497</v>
      </c>
      <c r="ID105" s="193">
        <f t="shared" si="489"/>
        <v>0.2955374177</v>
      </c>
      <c r="IE105" s="193">
        <f t="shared" si="489"/>
        <v>0.3132549816</v>
      </c>
      <c r="IF105" s="193">
        <f t="shared" si="489"/>
        <v>0.3341729528</v>
      </c>
      <c r="IG105" s="193">
        <f t="shared" si="489"/>
        <v>0.3432996136</v>
      </c>
      <c r="IH105" s="193">
        <f t="shared" si="489"/>
        <v>0.3349103435</v>
      </c>
      <c r="II105" s="193">
        <f t="shared" si="489"/>
        <v>0.3204947727</v>
      </c>
      <c r="IJ105" s="193">
        <f t="shared" si="489"/>
        <v>0.3116811665</v>
      </c>
      <c r="IK105" s="193">
        <f t="shared" si="489"/>
        <v>0.294053954</v>
      </c>
      <c r="IL105" s="193">
        <f t="shared" si="489"/>
        <v>0.264007569</v>
      </c>
      <c r="IM105" s="193">
        <f t="shared" si="489"/>
        <v>0.2291537625</v>
      </c>
      <c r="IN105" s="193">
        <f t="shared" si="489"/>
        <v>0.1922968636</v>
      </c>
      <c r="IO105" s="193">
        <f t="shared" si="23"/>
        <v>2.379999407</v>
      </c>
      <c r="IP105" s="193">
        <f t="shared" si="29"/>
        <v>0</v>
      </c>
      <c r="IQ105" s="193">
        <f t="shared" ref="IQ105:KK105" si="490">MAX((MIN(CZ105+IP105,$IO$7))-GT105,0)</f>
        <v>0</v>
      </c>
      <c r="IR105" s="193">
        <f t="shared" si="490"/>
        <v>0</v>
      </c>
      <c r="IS105" s="193">
        <f t="shared" si="490"/>
        <v>0</v>
      </c>
      <c r="IT105" s="193">
        <f t="shared" si="490"/>
        <v>0</v>
      </c>
      <c r="IU105" s="193">
        <f t="shared" si="490"/>
        <v>0</v>
      </c>
      <c r="IV105" s="193">
        <f t="shared" si="490"/>
        <v>0</v>
      </c>
      <c r="IW105" s="193">
        <f t="shared" si="490"/>
        <v>0</v>
      </c>
      <c r="IX105" s="193">
        <f t="shared" si="490"/>
        <v>0</v>
      </c>
      <c r="IY105" s="193">
        <f t="shared" si="490"/>
        <v>0</v>
      </c>
      <c r="IZ105" s="193">
        <f t="shared" si="490"/>
        <v>0</v>
      </c>
      <c r="JA105" s="193">
        <f t="shared" si="490"/>
        <v>0</v>
      </c>
      <c r="JB105" s="193">
        <f t="shared" si="490"/>
        <v>0</v>
      </c>
      <c r="JC105" s="193">
        <f t="shared" si="490"/>
        <v>0</v>
      </c>
      <c r="JD105" s="193">
        <f t="shared" si="490"/>
        <v>0</v>
      </c>
      <c r="JE105" s="193">
        <f t="shared" si="490"/>
        <v>0</v>
      </c>
      <c r="JF105" s="193">
        <f t="shared" si="490"/>
        <v>0</v>
      </c>
      <c r="JG105" s="193">
        <f t="shared" si="490"/>
        <v>0</v>
      </c>
      <c r="JH105" s="193">
        <f t="shared" si="490"/>
        <v>0.03926447965</v>
      </c>
      <c r="JI105" s="193">
        <f t="shared" si="490"/>
        <v>0.1318379293</v>
      </c>
      <c r="JJ105" s="193">
        <f t="shared" si="490"/>
        <v>0.318127975</v>
      </c>
      <c r="JK105" s="193">
        <f t="shared" si="490"/>
        <v>0.5153576838</v>
      </c>
      <c r="JL105" s="193">
        <f t="shared" si="490"/>
        <v>0.7543537554</v>
      </c>
      <c r="JM105" s="193">
        <f t="shared" si="490"/>
        <v>0.9974761459</v>
      </c>
      <c r="JN105" s="193">
        <f t="shared" si="490"/>
        <v>1.223188234</v>
      </c>
      <c r="JO105" s="193">
        <f t="shared" si="490"/>
        <v>1.467168091</v>
      </c>
      <c r="JP105" s="193">
        <f t="shared" si="490"/>
        <v>1.668188395</v>
      </c>
      <c r="JQ105" s="193">
        <f t="shared" si="490"/>
        <v>1.87341458</v>
      </c>
      <c r="JR105" s="193">
        <f t="shared" si="490"/>
        <v>2.035981603</v>
      </c>
      <c r="JS105" s="193">
        <f t="shared" si="490"/>
        <v>2.156047502</v>
      </c>
      <c r="JT105" s="193">
        <f t="shared" si="490"/>
        <v>2.288165055</v>
      </c>
      <c r="JU105" s="193">
        <f t="shared" si="490"/>
        <v>2.35820254</v>
      </c>
      <c r="JV105" s="193">
        <f t="shared" si="490"/>
        <v>2.379999407</v>
      </c>
      <c r="JW105" s="193">
        <f t="shared" si="490"/>
        <v>2.310593084</v>
      </c>
      <c r="JX105" s="193">
        <f t="shared" si="490"/>
        <v>2.171011981</v>
      </c>
      <c r="JY105" s="193">
        <f t="shared" si="490"/>
        <v>1.966352157</v>
      </c>
      <c r="JZ105" s="193">
        <f t="shared" si="490"/>
        <v>1.695578508</v>
      </c>
      <c r="KA105" s="193">
        <f t="shared" si="490"/>
        <v>1.40004109</v>
      </c>
      <c r="KB105" s="193">
        <f t="shared" si="490"/>
        <v>1.086786108</v>
      </c>
      <c r="KC105" s="193">
        <f t="shared" si="490"/>
        <v>0.7526131555</v>
      </c>
      <c r="KD105" s="193">
        <f t="shared" si="490"/>
        <v>0.409313542</v>
      </c>
      <c r="KE105" s="193">
        <f t="shared" si="490"/>
        <v>0.07440319854</v>
      </c>
      <c r="KF105" s="193">
        <f t="shared" si="490"/>
        <v>0</v>
      </c>
      <c r="KG105" s="193">
        <f t="shared" si="490"/>
        <v>0</v>
      </c>
      <c r="KH105" s="193">
        <f t="shared" si="490"/>
        <v>0</v>
      </c>
      <c r="KI105" s="193">
        <f t="shared" si="490"/>
        <v>0</v>
      </c>
      <c r="KJ105" s="193">
        <f t="shared" si="490"/>
        <v>0</v>
      </c>
      <c r="KK105" s="193">
        <f t="shared" si="490"/>
        <v>0</v>
      </c>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row>
    <row r="106" ht="14.25" customHeight="1">
      <c r="A106" s="1">
        <v>4.0</v>
      </c>
      <c r="B106" s="1">
        <f t="shared" ref="B106:C106" si="491">B105+1</f>
        <v>96</v>
      </c>
      <c r="C106" s="267">
        <f t="shared" si="491"/>
        <v>43561</v>
      </c>
      <c r="D106" s="193">
        <f t="shared" si="15"/>
        <v>10.68249139</v>
      </c>
      <c r="E106" s="193">
        <f>(SUMIFS(Profile!$F$2:$F$17521,Profile!$B$2:$B$17521,$B106,Profile!$C$2:$C$17521,E$8))*$C$6</f>
        <v>0.164253571</v>
      </c>
      <c r="F106" s="193">
        <f>(SUMIFS(Profile!$F$2:$F$17521,Profile!$B$2:$B$17521,$B106,Profile!$C$2:$C$17521,F$8))*$C$6</f>
        <v>0.1490300693</v>
      </c>
      <c r="G106" s="193">
        <f>(SUMIFS(Profile!$F$2:$F$17521,Profile!$B$2:$B$17521,$B106,Profile!$C$2:$C$17521,G$8))*$C$6</f>
        <v>0.1386139892</v>
      </c>
      <c r="H106" s="193">
        <f>(SUMIFS(Profile!$F$2:$F$17521,Profile!$B$2:$B$17521,$B106,Profile!$C$2:$C$17521,H$8))*$C$6</f>
        <v>0.1285985275</v>
      </c>
      <c r="I106" s="193">
        <f>(SUMIFS(Profile!$F$2:$F$17521,Profile!$B$2:$B$17521,$B106,Profile!$C$2:$C$17521,I$8))*$C$6</f>
        <v>0.1245923429</v>
      </c>
      <c r="J106" s="193">
        <f>(SUMIFS(Profile!$F$2:$F$17521,Profile!$B$2:$B$17521,$B106,Profile!$C$2:$C$17521,J$8))*$C$6</f>
        <v>0.1217880136</v>
      </c>
      <c r="K106" s="193">
        <f>(SUMIFS(Profile!$F$2:$F$17521,Profile!$B$2:$B$17521,$B106,Profile!$C$2:$C$17521,K$8))*$C$6</f>
        <v>0.1181824474</v>
      </c>
      <c r="L106" s="193">
        <f>(SUMIFS(Profile!$F$2:$F$17521,Profile!$B$2:$B$17521,$B106,Profile!$C$2:$C$17521,L$8))*$C$6</f>
        <v>0.1181824474</v>
      </c>
      <c r="M106" s="193">
        <f>(SUMIFS(Profile!$F$2:$F$17521,Profile!$B$2:$B$17521,$B106,Profile!$C$2:$C$17521,M$8))*$C$6</f>
        <v>0.1181824474</v>
      </c>
      <c r="N106" s="193">
        <f>(SUMIFS(Profile!$F$2:$F$17521,Profile!$B$2:$B$17521,$B106,Profile!$C$2:$C$17521,N$8))*$C$6</f>
        <v>0.1209867767</v>
      </c>
      <c r="O106" s="193">
        <f>(SUMIFS(Profile!$F$2:$F$17521,Profile!$B$2:$B$17521,$B106,Profile!$C$2:$C$17521,O$8))*$C$6</f>
        <v>0.1253935798</v>
      </c>
      <c r="P106" s="193">
        <f>(SUMIFS(Profile!$F$2:$F$17521,Profile!$B$2:$B$17521,$B106,Profile!$C$2:$C$17521,P$8))*$C$6</f>
        <v>0.1310022383</v>
      </c>
      <c r="Q106" s="193">
        <f>(SUMIFS(Profile!$F$2:$F$17521,Profile!$B$2:$B$17521,$B106,Profile!$C$2:$C$17521,Q$8))*$C$6</f>
        <v>0.1466263585</v>
      </c>
      <c r="R106" s="193">
        <f>(SUMIFS(Profile!$F$2:$F$17521,Profile!$B$2:$B$17521,$B106,Profile!$C$2:$C$17521,R$8))*$C$6</f>
        <v>0.170262848</v>
      </c>
      <c r="S106" s="193">
        <f>(SUMIFS(Profile!$F$2:$F$17521,Profile!$B$2:$B$17521,$B106,Profile!$C$2:$C$17521,S$8))*$C$6</f>
        <v>0.1910950082</v>
      </c>
      <c r="T106" s="193">
        <f>(SUMIFS(Profile!$F$2:$F$17521,Profile!$B$2:$B$17521,$B106,Profile!$C$2:$C$17521,T$8))*$C$6</f>
        <v>0.2211413932</v>
      </c>
      <c r="U106" s="193">
        <f>(SUMIFS(Profile!$F$2:$F$17521,Profile!$B$2:$B$17521,$B106,Profile!$C$2:$C$17521,U$8))*$C$6</f>
        <v>0.2363648949</v>
      </c>
      <c r="V106" s="193">
        <f>(SUMIFS(Profile!$F$2:$F$17521,Profile!$B$2:$B$17521,$B106,Profile!$C$2:$C$17521,V$8))*$C$6</f>
        <v>0.2515883966</v>
      </c>
      <c r="W106" s="193">
        <f>(SUMIFS(Profile!$F$2:$F$17521,Profile!$B$2:$B$17521,$B106,Profile!$C$2:$C$17521,W$8))*$C$6</f>
        <v>0.2539921074</v>
      </c>
      <c r="X106" s="193">
        <f>(SUMIFS(Profile!$F$2:$F$17521,Profile!$B$2:$B$17521,$B106,Profile!$C$2:$C$17521,X$8))*$C$6</f>
        <v>0.2479828304</v>
      </c>
      <c r="Y106" s="193">
        <f>(SUMIFS(Profile!$F$2:$F$17521,Profile!$B$2:$B$17521,$B106,Profile!$C$2:$C$17521,Y$8))*$C$6</f>
        <v>0.2395698426</v>
      </c>
      <c r="Z106" s="193">
        <f>(SUMIFS(Profile!$F$2:$F$17521,Profile!$B$2:$B$17521,$B106,Profile!$C$2:$C$17521,Z$8))*$C$6</f>
        <v>0.2371661318</v>
      </c>
      <c r="AA106" s="193">
        <f>(SUMIFS(Profile!$F$2:$F$17521,Profile!$B$2:$B$17521,$B106,Profile!$C$2:$C$17521,AA$8))*$C$6</f>
        <v>0.2367655133</v>
      </c>
      <c r="AB106" s="193">
        <f>(SUMIFS(Profile!$F$2:$F$17521,Profile!$B$2:$B$17521,$B106,Profile!$C$2:$C$17521,AB$8))*$C$6</f>
        <v>0.2375667503</v>
      </c>
      <c r="AC106" s="193">
        <f>(SUMIFS(Profile!$F$2:$F$17521,Profile!$B$2:$B$17521,$B106,Profile!$C$2:$C$17521,AC$8))*$C$6</f>
        <v>0.2355636579</v>
      </c>
      <c r="AD106" s="193">
        <f>(SUMIFS(Profile!$F$2:$F$17521,Profile!$B$2:$B$17521,$B106,Profile!$C$2:$C$17521,AD$8))*$C$6</f>
        <v>0.2315574733</v>
      </c>
      <c r="AE106" s="193">
        <f>(SUMIFS(Profile!$F$2:$F$17521,Profile!$B$2:$B$17521,$B106,Profile!$C$2:$C$17521,AE$8))*$C$6</f>
        <v>0.2275512886</v>
      </c>
      <c r="AF106" s="193">
        <f>(SUMIFS(Profile!$F$2:$F$17521,Profile!$B$2:$B$17521,$B106,Profile!$C$2:$C$17521,AF$8))*$C$6</f>
        <v>0.2219426301</v>
      </c>
      <c r="AG106" s="193">
        <f>(SUMIFS(Profile!$F$2:$F$17521,Profile!$B$2:$B$17521,$B106,Profile!$C$2:$C$17521,AG$8))*$C$6</f>
        <v>0.2135296423</v>
      </c>
      <c r="AH106" s="193">
        <f>(SUMIFS(Profile!$F$2:$F$17521,Profile!$B$2:$B$17521,$B106,Profile!$C$2:$C$17521,AH$8))*$C$6</f>
        <v>0.2171352085</v>
      </c>
      <c r="AI106" s="193">
        <f>(SUMIFS(Profile!$F$2:$F$17521,Profile!$B$2:$B$17521,$B106,Profile!$C$2:$C$17521,AI$8))*$C$6</f>
        <v>0.2183370639</v>
      </c>
      <c r="AJ106" s="193">
        <f>(SUMIFS(Profile!$F$2:$F$17521,Profile!$B$2:$B$17521,$B106,Profile!$C$2:$C$17521,AJ$8))*$C$6</f>
        <v>0.2255481963</v>
      </c>
      <c r="AK106" s="193">
        <f>(SUMIFS(Profile!$F$2:$F$17521,Profile!$B$2:$B$17521,$B106,Profile!$C$2:$C$17521,AK$8))*$C$6</f>
        <v>0.2351630395</v>
      </c>
      <c r="AL106" s="193">
        <f>(SUMIFS(Profile!$F$2:$F$17521,Profile!$B$2:$B$17521,$B106,Profile!$C$2:$C$17521,AL$8))*$C$6</f>
        <v>0.2583989105</v>
      </c>
      <c r="AM106" s="193">
        <f>(SUMIFS(Profile!$F$2:$F$17521,Profile!$B$2:$B$17521,$B106,Profile!$C$2:$C$17521,AM$8))*$C$6</f>
        <v>0.2868428216</v>
      </c>
      <c r="AN106" s="193">
        <f>(SUMIFS(Profile!$F$2:$F$17521,Profile!$B$2:$B$17521,$B106,Profile!$C$2:$C$17521,AN$8))*$C$6</f>
        <v>0.3080756003</v>
      </c>
      <c r="AO106" s="193">
        <f>(SUMIFS(Profile!$F$2:$F$17521,Profile!$B$2:$B$17521,$B106,Profile!$C$2:$C$17521,AO$8))*$C$6</f>
        <v>0.3249015758</v>
      </c>
      <c r="AP106" s="193">
        <f>(SUMIFS(Profile!$F$2:$F$17521,Profile!$B$2:$B$17521,$B106,Profile!$C$2:$C$17521,AP$8))*$C$6</f>
        <v>0.3281065236</v>
      </c>
      <c r="AQ106" s="193">
        <f>(SUMIFS(Profile!$F$2:$F$17521,Profile!$B$2:$B$17521,$B106,Profile!$C$2:$C$17521,AQ$8))*$C$6</f>
        <v>0.3269046682</v>
      </c>
      <c r="AR106" s="193">
        <f>(SUMIFS(Profile!$F$2:$F$17521,Profile!$B$2:$B$17521,$B106,Profile!$C$2:$C$17521,AR$8))*$C$6</f>
        <v>0.3361188929</v>
      </c>
      <c r="AS106" s="193">
        <f>(SUMIFS(Profile!$F$2:$F$17521,Profile!$B$2:$B$17521,$B106,Profile!$C$2:$C$17521,AS$8))*$C$6</f>
        <v>0.3369201298</v>
      </c>
      <c r="AT106" s="193">
        <f>(SUMIFS(Profile!$F$2:$F$17521,Profile!$B$2:$B$17521,$B106,Profile!$C$2:$C$17521,AT$8))*$C$6</f>
        <v>0.3305102344</v>
      </c>
      <c r="AU106" s="193">
        <f>(SUMIFS(Profile!$F$2:$F$17521,Profile!$B$2:$B$17521,$B106,Profile!$C$2:$C$17521,AU$8))*$C$6</f>
        <v>0.3228984835</v>
      </c>
      <c r="AV106" s="193">
        <f>(SUMIFS(Profile!$F$2:$F$17521,Profile!$B$2:$B$17521,$B106,Profile!$C$2:$C$17521,AV$8))*$C$6</f>
        <v>0.3056718895</v>
      </c>
      <c r="AW106" s="193">
        <f>(SUMIFS(Profile!$F$2:$F$17521,Profile!$B$2:$B$17521,$B106,Profile!$C$2:$C$17521,AW$8))*$C$6</f>
        <v>0.2860415846</v>
      </c>
      <c r="AX106" s="193">
        <f>(SUMIFS(Profile!$F$2:$F$17521,Profile!$B$2:$B$17521,$B106,Profile!$C$2:$C$17521,AX$8))*$C$6</f>
        <v>0.2583989105</v>
      </c>
      <c r="AY106" s="193">
        <f>(SUMIFS(Profile!$F$2:$F$17521,Profile!$B$2:$B$17521,$B106,Profile!$C$2:$C$17521,AY$8))*$C$6</f>
        <v>0.2255481963</v>
      </c>
      <c r="AZ106" s="193">
        <f>(SUMIFS(Profile!$F$2:$F$17521,Profile!$B$2:$B$17521,$B106,Profile!$C$2:$C$17521,AZ$8))*$C$6</f>
        <v>0.1918962452</v>
      </c>
      <c r="BA106" s="193">
        <f t="shared" si="16"/>
        <v>10.24539383</v>
      </c>
      <c r="BB106" s="193">
        <f>(SUMIFS(Profile!$E$2:$E$17521,Profile!$B$2:$B$17521,$B106,Profile!$C$2:$C$17521,BB$8))*$C$9</f>
        <v>0</v>
      </c>
      <c r="BC106" s="193">
        <f>(SUMIFS(Profile!$E$2:$E$17521,Profile!$B$2:$B$17521,$B106,Profile!$C$2:$C$17521,BC$8))*$C$9</f>
        <v>0</v>
      </c>
      <c r="BD106" s="193">
        <f>(SUMIFS(Profile!$E$2:$E$17521,Profile!$B$2:$B$17521,$B106,Profile!$C$2:$C$17521,BD$8))*$C$9</f>
        <v>0</v>
      </c>
      <c r="BE106" s="193">
        <f>(SUMIFS(Profile!$E$2:$E$17521,Profile!$B$2:$B$17521,$B106,Profile!$C$2:$C$17521,BE$8))*$C$9</f>
        <v>0</v>
      </c>
      <c r="BF106" s="193">
        <f>(SUMIFS(Profile!$E$2:$E$17521,Profile!$B$2:$B$17521,$B106,Profile!$C$2:$C$17521,BF$8))*$C$9</f>
        <v>0</v>
      </c>
      <c r="BG106" s="193">
        <f>(SUMIFS(Profile!$E$2:$E$17521,Profile!$B$2:$B$17521,$B106,Profile!$C$2:$C$17521,BG$8))*$C$9</f>
        <v>0</v>
      </c>
      <c r="BH106" s="193">
        <f>(SUMIFS(Profile!$E$2:$E$17521,Profile!$B$2:$B$17521,$B106,Profile!$C$2:$C$17521,BH$8))*$C$9</f>
        <v>0</v>
      </c>
      <c r="BI106" s="193">
        <f>(SUMIFS(Profile!$E$2:$E$17521,Profile!$B$2:$B$17521,$B106,Profile!$C$2:$C$17521,BI$8))*$C$9</f>
        <v>0</v>
      </c>
      <c r="BJ106" s="193">
        <f>(SUMIFS(Profile!$E$2:$E$17521,Profile!$B$2:$B$17521,$B106,Profile!$C$2:$C$17521,BJ$8))*$C$9</f>
        <v>0</v>
      </c>
      <c r="BK106" s="193">
        <f>(SUMIFS(Profile!$E$2:$E$17521,Profile!$B$2:$B$17521,$B106,Profile!$C$2:$C$17521,BK$8))*$C$9</f>
        <v>0.0001146511224</v>
      </c>
      <c r="BL106" s="193">
        <f>(SUMIFS(Profile!$E$2:$E$17521,Profile!$B$2:$B$17521,$B106,Profile!$C$2:$C$17521,BL$8))*$C$9</f>
        <v>0.001545129472</v>
      </c>
      <c r="BM106" s="193">
        <f>(SUMIFS(Profile!$E$2:$E$17521,Profile!$B$2:$B$17521,$B106,Profile!$C$2:$C$17521,BM$8))*$C$9</f>
        <v>0.01131110632</v>
      </c>
      <c r="BN106" s="193">
        <f>(SUMIFS(Profile!$E$2:$E$17521,Profile!$B$2:$B$17521,$B106,Profile!$C$2:$C$17521,BN$8))*$C$9</f>
        <v>0.03597426576</v>
      </c>
      <c r="BO106" s="193">
        <f>(SUMIFS(Profile!$E$2:$E$17521,Profile!$B$2:$B$17521,$B106,Profile!$C$2:$C$17521,BO$8))*$C$9</f>
        <v>0.08025446656</v>
      </c>
      <c r="BP106" s="193">
        <f>(SUMIFS(Profile!$E$2:$E$17521,Profile!$B$2:$B$17521,$B106,Profile!$C$2:$C$17521,BP$8))*$C$9</f>
        <v>0.145876327</v>
      </c>
      <c r="BQ106" s="193">
        <f>(SUMIFS(Profile!$E$2:$E$17521,Profile!$B$2:$B$17521,$B106,Profile!$C$2:$C$17521,BQ$8))*$C$9</f>
        <v>0.2175388154</v>
      </c>
      <c r="BR106" s="193">
        <f>(SUMIFS(Profile!$E$2:$E$17521,Profile!$B$2:$B$17521,$B106,Profile!$C$2:$C$17521,BR$8))*$C$9</f>
        <v>0.2836228301</v>
      </c>
      <c r="BS106" s="193">
        <f>(SUMIFS(Profile!$E$2:$E$17521,Profile!$B$2:$B$17521,$B106,Profile!$C$2:$C$17521,BS$8))*$C$9</f>
        <v>0.3643978602</v>
      </c>
      <c r="BT106" s="193">
        <f>(SUMIFS(Profile!$E$2:$E$17521,Profile!$B$2:$B$17521,$B106,Profile!$C$2:$C$17521,BT$8))*$C$9</f>
        <v>0.4299851818</v>
      </c>
      <c r="BU106" s="193">
        <f>(SUMIFS(Profile!$E$2:$E$17521,Profile!$B$2:$B$17521,$B106,Profile!$C$2:$C$17521,BU$8))*$C$9</f>
        <v>0.4632987927</v>
      </c>
      <c r="BV106" s="193">
        <f>(SUMIFS(Profile!$E$2:$E$17521,Profile!$B$2:$B$17521,$B106,Profile!$C$2:$C$17521,BV$8))*$C$9</f>
        <v>0.5870683446</v>
      </c>
      <c r="BW106" s="193">
        <f>(SUMIFS(Profile!$E$2:$E$17521,Profile!$B$2:$B$17521,$B106,Profile!$C$2:$C$17521,BW$8))*$C$9</f>
        <v>0.5612360866</v>
      </c>
      <c r="BX106" s="193">
        <f>(SUMIFS(Profile!$E$2:$E$17521,Profile!$B$2:$B$17521,$B106,Profile!$C$2:$C$17521,BX$8))*$C$9</f>
        <v>0.6327230115</v>
      </c>
      <c r="BY106" s="193">
        <f>(SUMIFS(Profile!$E$2:$E$17521,Profile!$B$2:$B$17521,$B106,Profile!$C$2:$C$17521,BY$8))*$C$9</f>
        <v>0.6437317211</v>
      </c>
      <c r="BZ106" s="193">
        <f>(SUMIFS(Profile!$E$2:$E$17521,Profile!$B$2:$B$17521,$B106,Profile!$C$2:$C$17521,BZ$8))*$C$9</f>
        <v>0.6784945342</v>
      </c>
      <c r="CA106" s="193">
        <f>(SUMIFS(Profile!$E$2:$E$17521,Profile!$B$2:$B$17521,$B106,Profile!$C$2:$C$17521,CA$8))*$C$9</f>
        <v>0.6799118883</v>
      </c>
      <c r="CB106" s="193">
        <f>(SUMIFS(Profile!$E$2:$E$17521,Profile!$B$2:$B$17521,$B106,Profile!$C$2:$C$17521,CB$8))*$C$9</f>
        <v>0.6752420244</v>
      </c>
      <c r="CC106" s="193">
        <f>(SUMIFS(Profile!$E$2:$E$17521,Profile!$B$2:$B$17521,$B106,Profile!$C$2:$C$17521,CC$8))*$C$9</f>
        <v>0.615410849</v>
      </c>
      <c r="CD106" s="193">
        <f>(SUMIFS(Profile!$E$2:$E$17521,Profile!$B$2:$B$17521,$B106,Profile!$C$2:$C$17521,CD$8))*$C$9</f>
        <v>0.5520245939</v>
      </c>
      <c r="CE106" s="193">
        <f>(SUMIFS(Profile!$E$2:$E$17521,Profile!$B$2:$B$17521,$B106,Profile!$C$2:$C$17521,CE$8))*$C$9</f>
        <v>0.4984601441</v>
      </c>
      <c r="CF106" s="193">
        <f>(SUMIFS(Profile!$E$2:$E$17521,Profile!$B$2:$B$17521,$B106,Profile!$C$2:$C$17521,CF$8))*$C$9</f>
        <v>0.5572238539</v>
      </c>
      <c r="CG106" s="193">
        <f>(SUMIFS(Profile!$E$2:$E$17521,Profile!$B$2:$B$17521,$B106,Profile!$C$2:$C$17521,CG$8))*$C$9</f>
        <v>0.4325455338</v>
      </c>
      <c r="CH106" s="193">
        <f>(SUMIFS(Profile!$E$2:$E$17521,Profile!$B$2:$B$17521,$B106,Profile!$C$2:$C$17521,CH$8))*$C$9</f>
        <v>0.3218973827</v>
      </c>
      <c r="CI106" s="193">
        <f>(SUMIFS(Profile!$E$2:$E$17521,Profile!$B$2:$B$17521,$B106,Profile!$C$2:$C$17521,CI$8))*$C$9</f>
        <v>0.3278268178</v>
      </c>
      <c r="CJ106" s="193">
        <f>(SUMIFS(Profile!$E$2:$E$17521,Profile!$B$2:$B$17521,$B106,Profile!$C$2:$C$17521,CJ$8))*$C$9</f>
        <v>0.200404999</v>
      </c>
      <c r="CK106" s="193">
        <f>(SUMIFS(Profile!$E$2:$E$17521,Profile!$B$2:$B$17521,$B106,Profile!$C$2:$C$17521,CK$8))*$C$9</f>
        <v>0.1387370366</v>
      </c>
      <c r="CL106" s="193">
        <f>(SUMIFS(Profile!$E$2:$E$17521,Profile!$B$2:$B$17521,$B106,Profile!$C$2:$C$17521,CL$8))*$C$9</f>
        <v>0.06663375952</v>
      </c>
      <c r="CM106" s="193">
        <f>(SUMIFS(Profile!$E$2:$E$17521,Profile!$B$2:$B$17521,$B106,Profile!$C$2:$C$17521,CM$8))*$C$9</f>
        <v>0.03013469692</v>
      </c>
      <c r="CN106" s="193">
        <f>(SUMIFS(Profile!$E$2:$E$17521,Profile!$B$2:$B$17521,$B106,Profile!$C$2:$C$17521,CN$8))*$C$9</f>
        <v>0.007711940828</v>
      </c>
      <c r="CO106" s="193">
        <f>(SUMIFS(Profile!$E$2:$E$17521,Profile!$B$2:$B$17521,$B106,Profile!$C$2:$C$17521,CO$8))*$C$9</f>
        <v>0.003057040757</v>
      </c>
      <c r="CP106" s="193">
        <f>(SUMIFS(Profile!$E$2:$E$17521,Profile!$B$2:$B$17521,$B106,Profile!$C$2:$C$17521,CP$8))*$C$9</f>
        <v>0.000907533779</v>
      </c>
      <c r="CQ106" s="193">
        <f>(SUMIFS(Profile!$E$2:$E$17521,Profile!$B$2:$B$17521,$B106,Profile!$C$2:$C$17521,CQ$8))*$C$9</f>
        <v>0.00009061429689</v>
      </c>
      <c r="CR106" s="193">
        <f>(SUMIFS(Profile!$E$2:$E$17521,Profile!$B$2:$B$17521,$B106,Profile!$C$2:$C$17521,CR$8))*$C$9</f>
        <v>0</v>
      </c>
      <c r="CS106" s="193">
        <f>(SUMIFS(Profile!$E$2:$E$17521,Profile!$B$2:$B$17521,$B106,Profile!$C$2:$C$17521,CS$8))*$C$9</f>
        <v>0</v>
      </c>
      <c r="CT106" s="193">
        <f>(SUMIFS(Profile!$E$2:$E$17521,Profile!$B$2:$B$17521,$B106,Profile!$C$2:$C$17521,CT$8))*$C$9</f>
        <v>0</v>
      </c>
      <c r="CU106" s="193">
        <f>(SUMIFS(Profile!$E$2:$E$17521,Profile!$B$2:$B$17521,$B106,Profile!$C$2:$C$17521,CU$8))*$C$9</f>
        <v>0</v>
      </c>
      <c r="CV106" s="193">
        <f>(SUMIFS(Profile!$E$2:$E$17521,Profile!$B$2:$B$17521,$B106,Profile!$C$2:$C$17521,CV$8))*$C$9</f>
        <v>0</v>
      </c>
      <c r="CW106" s="193">
        <f>(SUMIFS(Profile!$E$2:$E$17521,Profile!$B$2:$B$17521,$B106,Profile!$C$2:$C$17521,CW$8))*$C$9</f>
        <v>0</v>
      </c>
      <c r="CX106" s="193">
        <f t="shared" si="17"/>
        <v>5.079377872</v>
      </c>
      <c r="CY106" s="193">
        <f t="shared" ref="CY106:ET106" si="492">MAX(BB106-E106,0)</f>
        <v>0</v>
      </c>
      <c r="CZ106" s="193">
        <f t="shared" si="492"/>
        <v>0</v>
      </c>
      <c r="DA106" s="193">
        <f t="shared" si="492"/>
        <v>0</v>
      </c>
      <c r="DB106" s="193">
        <f t="shared" si="492"/>
        <v>0</v>
      </c>
      <c r="DC106" s="193">
        <f t="shared" si="492"/>
        <v>0</v>
      </c>
      <c r="DD106" s="193">
        <f t="shared" si="492"/>
        <v>0</v>
      </c>
      <c r="DE106" s="193">
        <f t="shared" si="492"/>
        <v>0</v>
      </c>
      <c r="DF106" s="193">
        <f t="shared" si="492"/>
        <v>0</v>
      </c>
      <c r="DG106" s="193">
        <f t="shared" si="492"/>
        <v>0</v>
      </c>
      <c r="DH106" s="193">
        <f t="shared" si="492"/>
        <v>0</v>
      </c>
      <c r="DI106" s="193">
        <f t="shared" si="492"/>
        <v>0</v>
      </c>
      <c r="DJ106" s="193">
        <f t="shared" si="492"/>
        <v>0</v>
      </c>
      <c r="DK106" s="193">
        <f t="shared" si="492"/>
        <v>0</v>
      </c>
      <c r="DL106" s="193">
        <f t="shared" si="492"/>
        <v>0</v>
      </c>
      <c r="DM106" s="193">
        <f t="shared" si="492"/>
        <v>0</v>
      </c>
      <c r="DN106" s="193">
        <f t="shared" si="492"/>
        <v>0</v>
      </c>
      <c r="DO106" s="193">
        <f t="shared" si="492"/>
        <v>0.04725793528</v>
      </c>
      <c r="DP106" s="193">
        <f t="shared" si="492"/>
        <v>0.1128094636</v>
      </c>
      <c r="DQ106" s="193">
        <f t="shared" si="492"/>
        <v>0.1759930745</v>
      </c>
      <c r="DR106" s="193">
        <f t="shared" si="492"/>
        <v>0.2153159623</v>
      </c>
      <c r="DS106" s="193">
        <f t="shared" si="492"/>
        <v>0.347498502</v>
      </c>
      <c r="DT106" s="193">
        <f t="shared" si="492"/>
        <v>0.3240699548</v>
      </c>
      <c r="DU106" s="193">
        <f t="shared" si="492"/>
        <v>0.3959574981</v>
      </c>
      <c r="DV106" s="193">
        <f t="shared" si="492"/>
        <v>0.4061649709</v>
      </c>
      <c r="DW106" s="193">
        <f t="shared" si="492"/>
        <v>0.4429308763</v>
      </c>
      <c r="DX106" s="193">
        <f t="shared" si="492"/>
        <v>0.448354415</v>
      </c>
      <c r="DY106" s="193">
        <f t="shared" si="492"/>
        <v>0.4476907358</v>
      </c>
      <c r="DZ106" s="193">
        <f t="shared" si="492"/>
        <v>0.3934682189</v>
      </c>
      <c r="EA106" s="193">
        <f t="shared" si="492"/>
        <v>0.3384949516</v>
      </c>
      <c r="EB106" s="193">
        <f t="shared" si="492"/>
        <v>0.2813249356</v>
      </c>
      <c r="EC106" s="193">
        <f t="shared" si="492"/>
        <v>0.33888679</v>
      </c>
      <c r="ED106" s="193">
        <f t="shared" si="492"/>
        <v>0.2069973375</v>
      </c>
      <c r="EE106" s="193">
        <f t="shared" si="492"/>
        <v>0.08673434326</v>
      </c>
      <c r="EF106" s="193">
        <f t="shared" si="492"/>
        <v>0.06942790725</v>
      </c>
      <c r="EG106" s="193">
        <f t="shared" si="492"/>
        <v>0</v>
      </c>
      <c r="EH106" s="193">
        <f t="shared" si="492"/>
        <v>0</v>
      </c>
      <c r="EI106" s="193">
        <f t="shared" si="492"/>
        <v>0</v>
      </c>
      <c r="EJ106" s="193">
        <f t="shared" si="492"/>
        <v>0</v>
      </c>
      <c r="EK106" s="193">
        <f t="shared" si="492"/>
        <v>0</v>
      </c>
      <c r="EL106" s="193">
        <f t="shared" si="492"/>
        <v>0</v>
      </c>
      <c r="EM106" s="193">
        <f t="shared" si="492"/>
        <v>0</v>
      </c>
      <c r="EN106" s="193">
        <f t="shared" si="492"/>
        <v>0</v>
      </c>
      <c r="EO106" s="193">
        <f t="shared" si="492"/>
        <v>0</v>
      </c>
      <c r="EP106" s="193">
        <f t="shared" si="492"/>
        <v>0</v>
      </c>
      <c r="EQ106" s="193">
        <f t="shared" si="492"/>
        <v>0</v>
      </c>
      <c r="ER106" s="193">
        <f t="shared" si="492"/>
        <v>0</v>
      </c>
      <c r="ES106" s="193">
        <f t="shared" si="492"/>
        <v>0</v>
      </c>
      <c r="ET106" s="193">
        <f t="shared" si="492"/>
        <v>0</v>
      </c>
      <c r="EU106" s="193">
        <f t="shared" si="19"/>
        <v>5.166015961</v>
      </c>
      <c r="EV106" s="193">
        <f t="shared" ref="EV106:GQ106" si="493">BB106-CY106</f>
        <v>0</v>
      </c>
      <c r="EW106" s="193">
        <f t="shared" si="493"/>
        <v>0</v>
      </c>
      <c r="EX106" s="193">
        <f t="shared" si="493"/>
        <v>0</v>
      </c>
      <c r="EY106" s="193">
        <f t="shared" si="493"/>
        <v>0</v>
      </c>
      <c r="EZ106" s="193">
        <f t="shared" si="493"/>
        <v>0</v>
      </c>
      <c r="FA106" s="193">
        <f t="shared" si="493"/>
        <v>0</v>
      </c>
      <c r="FB106" s="193">
        <f t="shared" si="493"/>
        <v>0</v>
      </c>
      <c r="FC106" s="193">
        <f t="shared" si="493"/>
        <v>0</v>
      </c>
      <c r="FD106" s="193">
        <f t="shared" si="493"/>
        <v>0</v>
      </c>
      <c r="FE106" s="193">
        <f t="shared" si="493"/>
        <v>0.0001146511224</v>
      </c>
      <c r="FF106" s="193">
        <f t="shared" si="493"/>
        <v>0.001545129472</v>
      </c>
      <c r="FG106" s="193">
        <f t="shared" si="493"/>
        <v>0.01131110632</v>
      </c>
      <c r="FH106" s="193">
        <f t="shared" si="493"/>
        <v>0.03597426576</v>
      </c>
      <c r="FI106" s="193">
        <f t="shared" si="493"/>
        <v>0.08025446656</v>
      </c>
      <c r="FJ106" s="193">
        <f t="shared" si="493"/>
        <v>0.145876327</v>
      </c>
      <c r="FK106" s="193">
        <f t="shared" si="493"/>
        <v>0.2175388154</v>
      </c>
      <c r="FL106" s="193">
        <f t="shared" si="493"/>
        <v>0.2363648949</v>
      </c>
      <c r="FM106" s="193">
        <f t="shared" si="493"/>
        <v>0.2515883966</v>
      </c>
      <c r="FN106" s="193">
        <f t="shared" si="493"/>
        <v>0.2539921074</v>
      </c>
      <c r="FO106" s="193">
        <f t="shared" si="493"/>
        <v>0.2479828304</v>
      </c>
      <c r="FP106" s="193">
        <f t="shared" si="493"/>
        <v>0.2395698426</v>
      </c>
      <c r="FQ106" s="193">
        <f t="shared" si="493"/>
        <v>0.2371661318</v>
      </c>
      <c r="FR106" s="193">
        <f t="shared" si="493"/>
        <v>0.2367655133</v>
      </c>
      <c r="FS106" s="193">
        <f t="shared" si="493"/>
        <v>0.2375667503</v>
      </c>
      <c r="FT106" s="193">
        <f t="shared" si="493"/>
        <v>0.2355636579</v>
      </c>
      <c r="FU106" s="193">
        <f t="shared" si="493"/>
        <v>0.2315574733</v>
      </c>
      <c r="FV106" s="193">
        <f t="shared" si="493"/>
        <v>0.2275512886</v>
      </c>
      <c r="FW106" s="193">
        <f t="shared" si="493"/>
        <v>0.2219426301</v>
      </c>
      <c r="FX106" s="193">
        <f t="shared" si="493"/>
        <v>0.2135296423</v>
      </c>
      <c r="FY106" s="193">
        <f t="shared" si="493"/>
        <v>0.2171352085</v>
      </c>
      <c r="FZ106" s="193">
        <f t="shared" si="493"/>
        <v>0.2183370639</v>
      </c>
      <c r="GA106" s="193">
        <f t="shared" si="493"/>
        <v>0.2255481963</v>
      </c>
      <c r="GB106" s="193">
        <f t="shared" si="493"/>
        <v>0.2351630395</v>
      </c>
      <c r="GC106" s="193">
        <f t="shared" si="493"/>
        <v>0.2583989105</v>
      </c>
      <c r="GD106" s="193">
        <f t="shared" si="493"/>
        <v>0.200404999</v>
      </c>
      <c r="GE106" s="193">
        <f t="shared" si="493"/>
        <v>0.1387370366</v>
      </c>
      <c r="GF106" s="193">
        <f t="shared" si="493"/>
        <v>0.06663375952</v>
      </c>
      <c r="GG106" s="193">
        <f t="shared" si="493"/>
        <v>0.03013469692</v>
      </c>
      <c r="GH106" s="193">
        <f t="shared" si="493"/>
        <v>0.007711940828</v>
      </c>
      <c r="GI106" s="193">
        <f t="shared" si="493"/>
        <v>0.003057040757</v>
      </c>
      <c r="GJ106" s="193">
        <f t="shared" si="493"/>
        <v>0.000907533779</v>
      </c>
      <c r="GK106" s="193">
        <f t="shared" si="493"/>
        <v>0.00009061429689</v>
      </c>
      <c r="GL106" s="193">
        <f t="shared" si="493"/>
        <v>0</v>
      </c>
      <c r="GM106" s="193">
        <f t="shared" si="493"/>
        <v>0</v>
      </c>
      <c r="GN106" s="193">
        <f t="shared" si="493"/>
        <v>0</v>
      </c>
      <c r="GO106" s="193">
        <f t="shared" si="493"/>
        <v>0</v>
      </c>
      <c r="GP106" s="193">
        <f t="shared" si="493"/>
        <v>0</v>
      </c>
      <c r="GQ106" s="193">
        <f t="shared" si="493"/>
        <v>0</v>
      </c>
      <c r="GR106" s="193">
        <f t="shared" si="21"/>
        <v>5.516475431</v>
      </c>
      <c r="GS106" s="193">
        <f t="shared" ref="GS106:IN106" si="494">E106-EV106</f>
        <v>0.164253571</v>
      </c>
      <c r="GT106" s="193">
        <f t="shared" si="494"/>
        <v>0.1490300693</v>
      </c>
      <c r="GU106" s="193">
        <f t="shared" si="494"/>
        <v>0.1386139892</v>
      </c>
      <c r="GV106" s="193">
        <f t="shared" si="494"/>
        <v>0.1285985275</v>
      </c>
      <c r="GW106" s="193">
        <f t="shared" si="494"/>
        <v>0.1245923429</v>
      </c>
      <c r="GX106" s="193">
        <f t="shared" si="494"/>
        <v>0.1217880136</v>
      </c>
      <c r="GY106" s="193">
        <f t="shared" si="494"/>
        <v>0.1181824474</v>
      </c>
      <c r="GZ106" s="193">
        <f t="shared" si="494"/>
        <v>0.1181824474</v>
      </c>
      <c r="HA106" s="193">
        <f t="shared" si="494"/>
        <v>0.1181824474</v>
      </c>
      <c r="HB106" s="193">
        <f t="shared" si="494"/>
        <v>0.1208721256</v>
      </c>
      <c r="HC106" s="193">
        <f t="shared" si="494"/>
        <v>0.1238484503</v>
      </c>
      <c r="HD106" s="193">
        <f t="shared" si="494"/>
        <v>0.119691132</v>
      </c>
      <c r="HE106" s="193">
        <f t="shared" si="494"/>
        <v>0.1106520928</v>
      </c>
      <c r="HF106" s="193">
        <f t="shared" si="494"/>
        <v>0.09000838144</v>
      </c>
      <c r="HG106" s="193">
        <f t="shared" si="494"/>
        <v>0.04521868123</v>
      </c>
      <c r="HH106" s="193">
        <f t="shared" si="494"/>
        <v>0.003602577812</v>
      </c>
      <c r="HI106" s="193">
        <f t="shared" si="494"/>
        <v>0</v>
      </c>
      <c r="HJ106" s="193">
        <f t="shared" si="494"/>
        <v>0</v>
      </c>
      <c r="HK106" s="193">
        <f t="shared" si="494"/>
        <v>0</v>
      </c>
      <c r="HL106" s="193">
        <f t="shared" si="494"/>
        <v>0</v>
      </c>
      <c r="HM106" s="193">
        <f t="shared" si="494"/>
        <v>0</v>
      </c>
      <c r="HN106" s="193">
        <f t="shared" si="494"/>
        <v>0</v>
      </c>
      <c r="HO106" s="193">
        <f t="shared" si="494"/>
        <v>0</v>
      </c>
      <c r="HP106" s="193">
        <f t="shared" si="494"/>
        <v>0</v>
      </c>
      <c r="HQ106" s="193">
        <f t="shared" si="494"/>
        <v>0</v>
      </c>
      <c r="HR106" s="193">
        <f t="shared" si="494"/>
        <v>0</v>
      </c>
      <c r="HS106" s="193">
        <f t="shared" si="494"/>
        <v>0</v>
      </c>
      <c r="HT106" s="193">
        <f t="shared" si="494"/>
        <v>0</v>
      </c>
      <c r="HU106" s="193">
        <f t="shared" si="494"/>
        <v>0</v>
      </c>
      <c r="HV106" s="193">
        <f t="shared" si="494"/>
        <v>0</v>
      </c>
      <c r="HW106" s="193">
        <f t="shared" si="494"/>
        <v>0</v>
      </c>
      <c r="HX106" s="193">
        <f t="shared" si="494"/>
        <v>0</v>
      </c>
      <c r="HY106" s="193">
        <f t="shared" si="494"/>
        <v>0</v>
      </c>
      <c r="HZ106" s="193">
        <f t="shared" si="494"/>
        <v>0</v>
      </c>
      <c r="IA106" s="193">
        <f t="shared" si="494"/>
        <v>0.08643782255</v>
      </c>
      <c r="IB106" s="193">
        <f t="shared" si="494"/>
        <v>0.1693385637</v>
      </c>
      <c r="IC106" s="193">
        <f t="shared" si="494"/>
        <v>0.2582678163</v>
      </c>
      <c r="ID106" s="193">
        <f t="shared" si="494"/>
        <v>0.2979718266</v>
      </c>
      <c r="IE106" s="193">
        <f t="shared" si="494"/>
        <v>0.3191927273</v>
      </c>
      <c r="IF106" s="193">
        <f t="shared" si="494"/>
        <v>0.3330618521</v>
      </c>
      <c r="IG106" s="193">
        <f t="shared" si="494"/>
        <v>0.336012596</v>
      </c>
      <c r="IH106" s="193">
        <f t="shared" si="494"/>
        <v>0.3304196201</v>
      </c>
      <c r="II106" s="193">
        <f t="shared" si="494"/>
        <v>0.3228984835</v>
      </c>
      <c r="IJ106" s="193">
        <f t="shared" si="494"/>
        <v>0.3056718895</v>
      </c>
      <c r="IK106" s="193">
        <f t="shared" si="494"/>
        <v>0.2860415846</v>
      </c>
      <c r="IL106" s="193">
        <f t="shared" si="494"/>
        <v>0.2583989105</v>
      </c>
      <c r="IM106" s="193">
        <f t="shared" si="494"/>
        <v>0.2255481963</v>
      </c>
      <c r="IN106" s="193">
        <f t="shared" si="494"/>
        <v>0.1918962452</v>
      </c>
      <c r="IO106" s="193">
        <f t="shared" si="23"/>
        <v>3.721158134</v>
      </c>
      <c r="IP106" s="193">
        <f t="shared" si="29"/>
        <v>0</v>
      </c>
      <c r="IQ106" s="193">
        <f t="shared" ref="IQ106:KK106" si="495">MAX((MIN(CZ106+IP106,$IO$7))-GT106,0)</f>
        <v>0</v>
      </c>
      <c r="IR106" s="193">
        <f t="shared" si="495"/>
        <v>0</v>
      </c>
      <c r="IS106" s="193">
        <f t="shared" si="495"/>
        <v>0</v>
      </c>
      <c r="IT106" s="193">
        <f t="shared" si="495"/>
        <v>0</v>
      </c>
      <c r="IU106" s="193">
        <f t="shared" si="495"/>
        <v>0</v>
      </c>
      <c r="IV106" s="193">
        <f t="shared" si="495"/>
        <v>0</v>
      </c>
      <c r="IW106" s="193">
        <f t="shared" si="495"/>
        <v>0</v>
      </c>
      <c r="IX106" s="193">
        <f t="shared" si="495"/>
        <v>0</v>
      </c>
      <c r="IY106" s="193">
        <f t="shared" si="495"/>
        <v>0</v>
      </c>
      <c r="IZ106" s="193">
        <f t="shared" si="495"/>
        <v>0</v>
      </c>
      <c r="JA106" s="193">
        <f t="shared" si="495"/>
        <v>0</v>
      </c>
      <c r="JB106" s="193">
        <f t="shared" si="495"/>
        <v>0</v>
      </c>
      <c r="JC106" s="193">
        <f t="shared" si="495"/>
        <v>0</v>
      </c>
      <c r="JD106" s="193">
        <f t="shared" si="495"/>
        <v>0</v>
      </c>
      <c r="JE106" s="193">
        <f t="shared" si="495"/>
        <v>0</v>
      </c>
      <c r="JF106" s="193">
        <f t="shared" si="495"/>
        <v>0.04725793528</v>
      </c>
      <c r="JG106" s="193">
        <f t="shared" si="495"/>
        <v>0.1600673989</v>
      </c>
      <c r="JH106" s="193">
        <f t="shared" si="495"/>
        <v>0.3360604733</v>
      </c>
      <c r="JI106" s="193">
        <f t="shared" si="495"/>
        <v>0.5513764356</v>
      </c>
      <c r="JJ106" s="193">
        <f t="shared" si="495"/>
        <v>0.8988749376</v>
      </c>
      <c r="JK106" s="193">
        <f t="shared" si="495"/>
        <v>1.222944892</v>
      </c>
      <c r="JL106" s="193">
        <f t="shared" si="495"/>
        <v>1.618902391</v>
      </c>
      <c r="JM106" s="193">
        <f t="shared" si="495"/>
        <v>2.025067361</v>
      </c>
      <c r="JN106" s="193">
        <f t="shared" si="495"/>
        <v>2.467998238</v>
      </c>
      <c r="JO106" s="193">
        <f t="shared" si="495"/>
        <v>2.916352653</v>
      </c>
      <c r="JP106" s="193">
        <f t="shared" si="495"/>
        <v>3.364043388</v>
      </c>
      <c r="JQ106" s="193">
        <f t="shared" si="495"/>
        <v>3.757511607</v>
      </c>
      <c r="JR106" s="193">
        <f t="shared" si="495"/>
        <v>4.096006559</v>
      </c>
      <c r="JS106" s="193">
        <f t="shared" si="495"/>
        <v>4.377331495</v>
      </c>
      <c r="JT106" s="193">
        <f t="shared" si="495"/>
        <v>4.716218285</v>
      </c>
      <c r="JU106" s="193">
        <f t="shared" si="495"/>
        <v>4.923215622</v>
      </c>
      <c r="JV106" s="193">
        <f t="shared" si="495"/>
        <v>5</v>
      </c>
      <c r="JW106" s="193">
        <f t="shared" si="495"/>
        <v>5</v>
      </c>
      <c r="JX106" s="193">
        <f t="shared" si="495"/>
        <v>4.913562177</v>
      </c>
      <c r="JY106" s="193">
        <f t="shared" si="495"/>
        <v>4.744223614</v>
      </c>
      <c r="JZ106" s="193">
        <f t="shared" si="495"/>
        <v>4.485955797</v>
      </c>
      <c r="KA106" s="193">
        <f t="shared" si="495"/>
        <v>4.187983971</v>
      </c>
      <c r="KB106" s="193">
        <f t="shared" si="495"/>
        <v>3.868791243</v>
      </c>
      <c r="KC106" s="193">
        <f t="shared" si="495"/>
        <v>3.535729391</v>
      </c>
      <c r="KD106" s="193">
        <f t="shared" si="495"/>
        <v>3.199716795</v>
      </c>
      <c r="KE106" s="193">
        <f t="shared" si="495"/>
        <v>2.869297175</v>
      </c>
      <c r="KF106" s="193">
        <f t="shared" si="495"/>
        <v>2.546398692</v>
      </c>
      <c r="KG106" s="193">
        <f t="shared" si="495"/>
        <v>2.240726802</v>
      </c>
      <c r="KH106" s="193">
        <f t="shared" si="495"/>
        <v>1.954685218</v>
      </c>
      <c r="KI106" s="193">
        <f t="shared" si="495"/>
        <v>1.696286307</v>
      </c>
      <c r="KJ106" s="193">
        <f t="shared" si="495"/>
        <v>1.470738111</v>
      </c>
      <c r="KK106" s="193">
        <f t="shared" si="495"/>
        <v>1.278841866</v>
      </c>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row>
    <row r="107" ht="14.25" customHeight="1">
      <c r="A107" s="1">
        <v>4.0</v>
      </c>
      <c r="B107" s="1">
        <f t="shared" ref="B107:C107" si="496">B106+1</f>
        <v>97</v>
      </c>
      <c r="C107" s="267">
        <f t="shared" si="496"/>
        <v>43562</v>
      </c>
      <c r="D107" s="193">
        <f t="shared" si="15"/>
        <v>10.82511157</v>
      </c>
      <c r="E107" s="193">
        <f>(SUMIFS(Profile!$F$2:$F$17521,Profile!$B$2:$B$17521,$B107,Profile!$C$2:$C$17521,E$8))*$C$6</f>
        <v>0.1666572818</v>
      </c>
      <c r="F107" s="193">
        <f>(SUMIFS(Profile!$F$2:$F$17521,Profile!$B$2:$B$17521,$B107,Profile!$C$2:$C$17521,F$8))*$C$6</f>
        <v>0.1502319247</v>
      </c>
      <c r="G107" s="193">
        <f>(SUMIFS(Profile!$F$2:$F$17521,Profile!$B$2:$B$17521,$B107,Profile!$C$2:$C$17521,G$8))*$C$6</f>
        <v>0.1406170815</v>
      </c>
      <c r="H107" s="193">
        <f>(SUMIFS(Profile!$F$2:$F$17521,Profile!$B$2:$B$17521,$B107,Profile!$C$2:$C$17521,H$8))*$C$6</f>
        <v>0.1293997645</v>
      </c>
      <c r="I107" s="193">
        <f>(SUMIFS(Profile!$F$2:$F$17521,Profile!$B$2:$B$17521,$B107,Profile!$C$2:$C$17521,I$8))*$C$6</f>
        <v>0.1241917244</v>
      </c>
      <c r="J107" s="193">
        <f>(SUMIFS(Profile!$F$2:$F$17521,Profile!$B$2:$B$17521,$B107,Profile!$C$2:$C$17521,J$8))*$C$6</f>
        <v>0.1221886321</v>
      </c>
      <c r="K107" s="193">
        <f>(SUMIFS(Profile!$F$2:$F$17521,Profile!$B$2:$B$17521,$B107,Profile!$C$2:$C$17521,K$8))*$C$6</f>
        <v>0.1197849213</v>
      </c>
      <c r="L107" s="193">
        <f>(SUMIFS(Profile!$F$2:$F$17521,Profile!$B$2:$B$17521,$B107,Profile!$C$2:$C$17521,L$8))*$C$6</f>
        <v>0.1173812105</v>
      </c>
      <c r="M107" s="193">
        <f>(SUMIFS(Profile!$F$2:$F$17521,Profile!$B$2:$B$17521,$B107,Profile!$C$2:$C$17521,M$8))*$C$6</f>
        <v>0.1173812105</v>
      </c>
      <c r="N107" s="193">
        <f>(SUMIFS(Profile!$F$2:$F$17521,Profile!$B$2:$B$17521,$B107,Profile!$C$2:$C$17521,N$8))*$C$6</f>
        <v>0.1209867767</v>
      </c>
      <c r="O107" s="193">
        <f>(SUMIFS(Profile!$F$2:$F$17521,Profile!$B$2:$B$17521,$B107,Profile!$C$2:$C$17521,O$8))*$C$6</f>
        <v>0.1241917244</v>
      </c>
      <c r="P107" s="193">
        <f>(SUMIFS(Profile!$F$2:$F$17521,Profile!$B$2:$B$17521,$B107,Profile!$C$2:$C$17521,P$8))*$C$6</f>
        <v>0.1285985275</v>
      </c>
      <c r="Q107" s="193">
        <f>(SUMIFS(Profile!$F$2:$F$17521,Profile!$B$2:$B$17521,$B107,Profile!$C$2:$C$17521,Q$8))*$C$6</f>
        <v>0.1506325432</v>
      </c>
      <c r="R107" s="193">
        <f>(SUMIFS(Profile!$F$2:$F$17521,Profile!$B$2:$B$17521,$B107,Profile!$C$2:$C$17521,R$8))*$C$6</f>
        <v>0.1734677957</v>
      </c>
      <c r="S107" s="193">
        <f>(SUMIFS(Profile!$F$2:$F$17521,Profile!$B$2:$B$17521,$B107,Profile!$C$2:$C$17521,S$8))*$C$6</f>
        <v>0.1951011929</v>
      </c>
      <c r="T107" s="193">
        <f>(SUMIFS(Profile!$F$2:$F$17521,Profile!$B$2:$B$17521,$B107,Profile!$C$2:$C$17521,T$8))*$C$6</f>
        <v>0.2231444855</v>
      </c>
      <c r="U107" s="193">
        <f>(SUMIFS(Profile!$F$2:$F$17521,Profile!$B$2:$B$17521,$B107,Profile!$C$2:$C$17521,U$8))*$C$6</f>
        <v>0.2311568548</v>
      </c>
      <c r="V107" s="193">
        <f>(SUMIFS(Profile!$F$2:$F$17521,Profile!$B$2:$B$17521,$B107,Profile!$C$2:$C$17521,V$8))*$C$6</f>
        <v>0.2487840673</v>
      </c>
      <c r="W107" s="193">
        <f>(SUMIFS(Profile!$F$2:$F$17521,Profile!$B$2:$B$17521,$B107,Profile!$C$2:$C$17521,W$8))*$C$6</f>
        <v>0.2539921074</v>
      </c>
      <c r="X107" s="193">
        <f>(SUMIFS(Profile!$F$2:$F$17521,Profile!$B$2:$B$17521,$B107,Profile!$C$2:$C$17521,X$8))*$C$6</f>
        <v>0.2507871596</v>
      </c>
      <c r="Y107" s="193">
        <f>(SUMIFS(Profile!$F$2:$F$17521,Profile!$B$2:$B$17521,$B107,Profile!$C$2:$C$17521,Y$8))*$C$6</f>
        <v>0.252790252</v>
      </c>
      <c r="Z107" s="193">
        <f>(SUMIFS(Profile!$F$2:$F$17521,Profile!$B$2:$B$17521,$B107,Profile!$C$2:$C$17521,Z$8))*$C$6</f>
        <v>0.2439766457</v>
      </c>
      <c r="AA107" s="193">
        <f>(SUMIFS(Profile!$F$2:$F$17521,Profile!$B$2:$B$17521,$B107,Profile!$C$2:$C$17521,AA$8))*$C$6</f>
        <v>0.2403710795</v>
      </c>
      <c r="AB107" s="193">
        <f>(SUMIFS(Profile!$F$2:$F$17521,Profile!$B$2:$B$17521,$B107,Profile!$C$2:$C$17521,AB$8))*$C$6</f>
        <v>0.2399704611</v>
      </c>
      <c r="AC107" s="193">
        <f>(SUMIFS(Profile!$F$2:$F$17521,Profile!$B$2:$B$17521,$B107,Profile!$C$2:$C$17521,AC$8))*$C$6</f>
        <v>0.2375667503</v>
      </c>
      <c r="AD107" s="193">
        <f>(SUMIFS(Profile!$F$2:$F$17521,Profile!$B$2:$B$17521,$B107,Profile!$C$2:$C$17521,AD$8))*$C$6</f>
        <v>0.2383679872</v>
      </c>
      <c r="AE107" s="193">
        <f>(SUMIFS(Profile!$F$2:$F$17521,Profile!$B$2:$B$17521,$B107,Profile!$C$2:$C$17521,AE$8))*$C$6</f>
        <v>0.2355636579</v>
      </c>
      <c r="AF107" s="193">
        <f>(SUMIFS(Profile!$F$2:$F$17521,Profile!$B$2:$B$17521,$B107,Profile!$C$2:$C$17521,AF$8))*$C$6</f>
        <v>0.2335605656</v>
      </c>
      <c r="AG107" s="193">
        <f>(SUMIFS(Profile!$F$2:$F$17521,Profile!$B$2:$B$17521,$B107,Profile!$C$2:$C$17521,AG$8))*$C$6</f>
        <v>0.2283525256</v>
      </c>
      <c r="AH107" s="193">
        <f>(SUMIFS(Profile!$F$2:$F$17521,Profile!$B$2:$B$17521,$B107,Profile!$C$2:$C$17521,AH$8))*$C$6</f>
        <v>0.2343618025</v>
      </c>
      <c r="AI107" s="193">
        <f>(SUMIFS(Profile!$F$2:$F$17521,Profile!$B$2:$B$17521,$B107,Profile!$C$2:$C$17521,AI$8))*$C$6</f>
        <v>0.2339611841</v>
      </c>
      <c r="AJ107" s="193">
        <f>(SUMIFS(Profile!$F$2:$F$17521,Profile!$B$2:$B$17521,$B107,Profile!$C$2:$C$17521,AJ$8))*$C$6</f>
        <v>0.2375667503</v>
      </c>
      <c r="AK107" s="193">
        <f>(SUMIFS(Profile!$F$2:$F$17521,Profile!$B$2:$B$17521,$B107,Profile!$C$2:$C$17521,AK$8))*$C$6</f>
        <v>0.2499859227</v>
      </c>
      <c r="AL107" s="193">
        <f>(SUMIFS(Profile!$F$2:$F$17521,Profile!$B$2:$B$17521,$B107,Profile!$C$2:$C$17521,AL$8))*$C$6</f>
        <v>0.2680137537</v>
      </c>
      <c r="AM107" s="193">
        <f>(SUMIFS(Profile!$F$2:$F$17521,Profile!$B$2:$B$17521,$B107,Profile!$C$2:$C$17521,AM$8))*$C$6</f>
        <v>0.294053954</v>
      </c>
      <c r="AN107" s="193">
        <f>(SUMIFS(Profile!$F$2:$F$17521,Profile!$B$2:$B$17521,$B107,Profile!$C$2:$C$17521,AN$8))*$C$6</f>
        <v>0.3132836403</v>
      </c>
      <c r="AO107" s="193">
        <f>(SUMIFS(Profile!$F$2:$F$17521,Profile!$B$2:$B$17521,$B107,Profile!$C$2:$C$17521,AO$8))*$C$6</f>
        <v>0.3188922988</v>
      </c>
      <c r="AP107" s="193">
        <f>(SUMIFS(Profile!$F$2:$F$17521,Profile!$B$2:$B$17521,$B107,Profile!$C$2:$C$17521,AP$8))*$C$6</f>
        <v>0.3184916804</v>
      </c>
      <c r="AQ107" s="193">
        <f>(SUMIFS(Profile!$F$2:$F$17521,Profile!$B$2:$B$17521,$B107,Profile!$C$2:$C$17521,AQ$8))*$C$6</f>
        <v>0.323299102</v>
      </c>
      <c r="AR107" s="193">
        <f>(SUMIFS(Profile!$F$2:$F$17521,Profile!$B$2:$B$17521,$B107,Profile!$C$2:$C$17521,AR$8))*$C$6</f>
        <v>0.3289077605</v>
      </c>
      <c r="AS107" s="193">
        <f>(SUMIFS(Profile!$F$2:$F$17521,Profile!$B$2:$B$17521,$B107,Profile!$C$2:$C$17521,AS$8))*$C$6</f>
        <v>0.3373207483</v>
      </c>
      <c r="AT107" s="193">
        <f>(SUMIFS(Profile!$F$2:$F$17521,Profile!$B$2:$B$17521,$B107,Profile!$C$2:$C$17521,AT$8))*$C$6</f>
        <v>0.3305102344</v>
      </c>
      <c r="AU107" s="193">
        <f>(SUMIFS(Profile!$F$2:$F$17521,Profile!$B$2:$B$17521,$B107,Profile!$C$2:$C$17521,AU$8))*$C$6</f>
        <v>0.3228984835</v>
      </c>
      <c r="AV107" s="193">
        <f>(SUMIFS(Profile!$F$2:$F$17521,Profile!$B$2:$B$17521,$B107,Profile!$C$2:$C$17521,AV$8))*$C$6</f>
        <v>0.3068737449</v>
      </c>
      <c r="AW107" s="193">
        <f>(SUMIFS(Profile!$F$2:$F$17521,Profile!$B$2:$B$17521,$B107,Profile!$C$2:$C$17521,AW$8))*$C$6</f>
        <v>0.2892465324</v>
      </c>
      <c r="AX107" s="193">
        <f>(SUMIFS(Profile!$F$2:$F$17521,Profile!$B$2:$B$17521,$B107,Profile!$C$2:$C$17521,AX$8))*$C$6</f>
        <v>0.2616038582</v>
      </c>
      <c r="AY107" s="193">
        <f>(SUMIFS(Profile!$F$2:$F$17521,Profile!$B$2:$B$17521,$B107,Profile!$C$2:$C$17521,AY$8))*$C$6</f>
        <v>0.2255481963</v>
      </c>
      <c r="AZ107" s="193">
        <f>(SUMIFS(Profile!$F$2:$F$17521,Profile!$B$2:$B$17521,$B107,Profile!$C$2:$C$17521,AZ$8))*$C$6</f>
        <v>0.1910950082</v>
      </c>
      <c r="BA107" s="193">
        <f t="shared" si="16"/>
        <v>9.432623309</v>
      </c>
      <c r="BB107" s="193">
        <f>(SUMIFS(Profile!$E$2:$E$17521,Profile!$B$2:$B$17521,$B107,Profile!$C$2:$C$17521,BB$8))*$C$9</f>
        <v>0</v>
      </c>
      <c r="BC107" s="193">
        <f>(SUMIFS(Profile!$E$2:$E$17521,Profile!$B$2:$B$17521,$B107,Profile!$C$2:$C$17521,BC$8))*$C$9</f>
        <v>0</v>
      </c>
      <c r="BD107" s="193">
        <f>(SUMIFS(Profile!$E$2:$E$17521,Profile!$B$2:$B$17521,$B107,Profile!$C$2:$C$17521,BD$8))*$C$9</f>
        <v>0</v>
      </c>
      <c r="BE107" s="193">
        <f>(SUMIFS(Profile!$E$2:$E$17521,Profile!$B$2:$B$17521,$B107,Profile!$C$2:$C$17521,BE$8))*$C$9</f>
        <v>0</v>
      </c>
      <c r="BF107" s="193">
        <f>(SUMIFS(Profile!$E$2:$E$17521,Profile!$B$2:$B$17521,$B107,Profile!$C$2:$C$17521,BF$8))*$C$9</f>
        <v>0</v>
      </c>
      <c r="BG107" s="193">
        <f>(SUMIFS(Profile!$E$2:$E$17521,Profile!$B$2:$B$17521,$B107,Profile!$C$2:$C$17521,BG$8))*$C$9</f>
        <v>0</v>
      </c>
      <c r="BH107" s="193">
        <f>(SUMIFS(Profile!$E$2:$E$17521,Profile!$B$2:$B$17521,$B107,Profile!$C$2:$C$17521,BH$8))*$C$9</f>
        <v>0</v>
      </c>
      <c r="BI107" s="193">
        <f>(SUMIFS(Profile!$E$2:$E$17521,Profile!$B$2:$B$17521,$B107,Profile!$C$2:$C$17521,BI$8))*$C$9</f>
        <v>0</v>
      </c>
      <c r="BJ107" s="193">
        <f>(SUMIFS(Profile!$E$2:$E$17521,Profile!$B$2:$B$17521,$B107,Profile!$C$2:$C$17521,BJ$8))*$C$9</f>
        <v>0.000007417653488</v>
      </c>
      <c r="BK107" s="193">
        <f>(SUMIFS(Profile!$E$2:$E$17521,Profile!$B$2:$B$17521,$B107,Profile!$C$2:$C$17521,BK$8))*$C$9</f>
        <v>0.0002944485928</v>
      </c>
      <c r="BL107" s="193">
        <f>(SUMIFS(Profile!$E$2:$E$17521,Profile!$B$2:$B$17521,$B107,Profile!$C$2:$C$17521,BL$8))*$C$9</f>
        <v>0.002142734338</v>
      </c>
      <c r="BM107" s="193">
        <f>(SUMIFS(Profile!$E$2:$E$17521,Profile!$B$2:$B$17521,$B107,Profile!$C$2:$C$17521,BM$8))*$C$9</f>
        <v>0.0101925373</v>
      </c>
      <c r="BN107" s="193">
        <f>(SUMIFS(Profile!$E$2:$E$17521,Profile!$B$2:$B$17521,$B107,Profile!$C$2:$C$17521,BN$8))*$C$9</f>
        <v>0.0257102694</v>
      </c>
      <c r="BO107" s="193">
        <f>(SUMIFS(Profile!$E$2:$E$17521,Profile!$B$2:$B$17521,$B107,Profile!$C$2:$C$17521,BO$8))*$C$9</f>
        <v>0.05765388727</v>
      </c>
      <c r="BP107" s="193">
        <f>(SUMIFS(Profile!$E$2:$E$17521,Profile!$B$2:$B$17521,$B107,Profile!$C$2:$C$17521,BP$8))*$C$9</f>
        <v>0.09866828732</v>
      </c>
      <c r="BQ107" s="193">
        <f>(SUMIFS(Profile!$E$2:$E$17521,Profile!$B$2:$B$17521,$B107,Profile!$C$2:$C$17521,BQ$8))*$C$9</f>
        <v>0.1410248819</v>
      </c>
      <c r="BR107" s="193">
        <f>(SUMIFS(Profile!$E$2:$E$17521,Profile!$B$2:$B$17521,$B107,Profile!$C$2:$C$17521,BR$8))*$C$9</f>
        <v>0.2011648547</v>
      </c>
      <c r="BS107" s="193">
        <f>(SUMIFS(Profile!$E$2:$E$17521,Profile!$B$2:$B$17521,$B107,Profile!$C$2:$C$17521,BS$8))*$C$9</f>
        <v>0.2729603671</v>
      </c>
      <c r="BT107" s="193">
        <f>(SUMIFS(Profile!$E$2:$E$17521,Profile!$B$2:$B$17521,$B107,Profile!$C$2:$C$17521,BT$8))*$C$9</f>
        <v>0.3553672409</v>
      </c>
      <c r="BU107" s="193">
        <f>(SUMIFS(Profile!$E$2:$E$17521,Profile!$B$2:$B$17521,$B107,Profile!$C$2:$C$17521,BU$8))*$C$9</f>
        <v>0.4447723254</v>
      </c>
      <c r="BV107" s="193">
        <f>(SUMIFS(Profile!$E$2:$E$17521,Profile!$B$2:$B$17521,$B107,Profile!$C$2:$C$17521,BV$8))*$C$9</f>
        <v>0.5289053663</v>
      </c>
      <c r="BW107" s="193">
        <f>(SUMIFS(Profile!$E$2:$E$17521,Profile!$B$2:$B$17521,$B107,Profile!$C$2:$C$17521,BW$8))*$C$9</f>
        <v>0.6023472752</v>
      </c>
      <c r="BX107" s="193">
        <f>(SUMIFS(Profile!$E$2:$E$17521,Profile!$B$2:$B$17521,$B107,Profile!$C$2:$C$17521,BX$8))*$C$9</f>
        <v>0.7162224737</v>
      </c>
      <c r="BY107" s="193">
        <f>(SUMIFS(Profile!$E$2:$E$17521,Profile!$B$2:$B$17521,$B107,Profile!$C$2:$C$17521,BY$8))*$C$9</f>
        <v>0.6112015718</v>
      </c>
      <c r="BZ107" s="193">
        <f>(SUMIFS(Profile!$E$2:$E$17521,Profile!$B$2:$B$17521,$B107,Profile!$C$2:$C$17521,BZ$8))*$C$9</f>
        <v>0.6113978071</v>
      </c>
      <c r="CA107" s="193">
        <f>(SUMIFS(Profile!$E$2:$E$17521,Profile!$B$2:$B$17521,$B107,Profile!$C$2:$C$17521,CA$8))*$C$9</f>
        <v>0.6347531781</v>
      </c>
      <c r="CB107" s="193">
        <f>(SUMIFS(Profile!$E$2:$E$17521,Profile!$B$2:$B$17521,$B107,Profile!$C$2:$C$17521,CB$8))*$C$9</f>
        <v>0.6236445186</v>
      </c>
      <c r="CC107" s="193">
        <f>(SUMIFS(Profile!$E$2:$E$17521,Profile!$B$2:$B$17521,$B107,Profile!$C$2:$C$17521,CC$8))*$C$9</f>
        <v>0.5727118516</v>
      </c>
      <c r="CD107" s="193">
        <f>(SUMIFS(Profile!$E$2:$E$17521,Profile!$B$2:$B$17521,$B107,Profile!$C$2:$C$17521,CD$8))*$C$9</f>
        <v>0.5913924713</v>
      </c>
      <c r="CE107" s="193">
        <f>(SUMIFS(Profile!$E$2:$E$17521,Profile!$B$2:$B$17521,$B107,Profile!$C$2:$C$17521,CE$8))*$C$9</f>
        <v>0.4885142238</v>
      </c>
      <c r="CF107" s="193">
        <f>(SUMIFS(Profile!$E$2:$E$17521,Profile!$B$2:$B$17521,$B107,Profile!$C$2:$C$17521,CF$8))*$C$9</f>
        <v>0.4404304424</v>
      </c>
      <c r="CG107" s="193">
        <f>(SUMIFS(Profile!$E$2:$E$17521,Profile!$B$2:$B$17521,$B107,Profile!$C$2:$C$17521,CG$8))*$C$9</f>
        <v>0.4038824293</v>
      </c>
      <c r="CH107" s="193">
        <f>(SUMIFS(Profile!$E$2:$E$17521,Profile!$B$2:$B$17521,$B107,Profile!$C$2:$C$17521,CH$8))*$C$9</f>
        <v>0.3238273654</v>
      </c>
      <c r="CI107" s="193">
        <f>(SUMIFS(Profile!$E$2:$E$17521,Profile!$B$2:$B$17521,$B107,Profile!$C$2:$C$17521,CI$8))*$C$9</f>
        <v>0.2824335697</v>
      </c>
      <c r="CJ107" s="193">
        <f>(SUMIFS(Profile!$E$2:$E$17521,Profile!$B$2:$B$17521,$B107,Profile!$C$2:$C$17521,CJ$8))*$C$9</f>
        <v>0.1722549056</v>
      </c>
      <c r="CK107" s="193">
        <f>(SUMIFS(Profile!$E$2:$E$17521,Profile!$B$2:$B$17521,$B107,Profile!$C$2:$C$17521,CK$8))*$C$9</f>
        <v>0.1132664534</v>
      </c>
      <c r="CL107" s="193">
        <f>(SUMIFS(Profile!$E$2:$E$17521,Profile!$B$2:$B$17521,$B107,Profile!$C$2:$C$17521,CL$8))*$C$9</f>
        <v>0.06820781256</v>
      </c>
      <c r="CM107" s="193">
        <f>(SUMIFS(Profile!$E$2:$E$17521,Profile!$B$2:$B$17521,$B107,Profile!$C$2:$C$17521,CM$8))*$C$9</f>
        <v>0.02932348704</v>
      </c>
      <c r="CN107" s="193">
        <f>(SUMIFS(Profile!$E$2:$E$17521,Profile!$B$2:$B$17521,$B107,Profile!$C$2:$C$17521,CN$8))*$C$9</f>
        <v>0.005784802201</v>
      </c>
      <c r="CO107" s="193">
        <f>(SUMIFS(Profile!$E$2:$E$17521,Profile!$B$2:$B$17521,$B107,Profile!$C$2:$C$17521,CO$8))*$C$9</f>
        <v>0.001651395421</v>
      </c>
      <c r="CP107" s="193">
        <f>(SUMIFS(Profile!$E$2:$E$17521,Profile!$B$2:$B$17521,$B107,Profile!$C$2:$C$17521,CP$8))*$C$9</f>
        <v>0.0005002078505</v>
      </c>
      <c r="CQ107" s="193">
        <f>(SUMIFS(Profile!$E$2:$E$17521,Profile!$B$2:$B$17521,$B107,Profile!$C$2:$C$17521,CQ$8))*$C$9</f>
        <v>0.00001044921622</v>
      </c>
      <c r="CR107" s="193">
        <f>(SUMIFS(Profile!$E$2:$E$17521,Profile!$B$2:$B$17521,$B107,Profile!$C$2:$C$17521,CR$8))*$C$9</f>
        <v>0</v>
      </c>
      <c r="CS107" s="193">
        <f>(SUMIFS(Profile!$E$2:$E$17521,Profile!$B$2:$B$17521,$B107,Profile!$C$2:$C$17521,CS$8))*$C$9</f>
        <v>0</v>
      </c>
      <c r="CT107" s="193">
        <f>(SUMIFS(Profile!$E$2:$E$17521,Profile!$B$2:$B$17521,$B107,Profile!$C$2:$C$17521,CT$8))*$C$9</f>
        <v>0</v>
      </c>
      <c r="CU107" s="193">
        <f>(SUMIFS(Profile!$E$2:$E$17521,Profile!$B$2:$B$17521,$B107,Profile!$C$2:$C$17521,CU$8))*$C$9</f>
        <v>0</v>
      </c>
      <c r="CV107" s="193">
        <f>(SUMIFS(Profile!$E$2:$E$17521,Profile!$B$2:$B$17521,$B107,Profile!$C$2:$C$17521,CV$8))*$C$9</f>
        <v>0</v>
      </c>
      <c r="CW107" s="193">
        <f>(SUMIFS(Profile!$E$2:$E$17521,Profile!$B$2:$B$17521,$B107,Profile!$C$2:$C$17521,CW$8))*$C$9</f>
        <v>0</v>
      </c>
      <c r="CX107" s="193">
        <f t="shared" si="17"/>
        <v>4.376791805</v>
      </c>
      <c r="CY107" s="193">
        <f t="shared" ref="CY107:ET107" si="497">MAX(BB107-E107,0)</f>
        <v>0</v>
      </c>
      <c r="CZ107" s="193">
        <f t="shared" si="497"/>
        <v>0</v>
      </c>
      <c r="DA107" s="193">
        <f t="shared" si="497"/>
        <v>0</v>
      </c>
      <c r="DB107" s="193">
        <f t="shared" si="497"/>
        <v>0</v>
      </c>
      <c r="DC107" s="193">
        <f t="shared" si="497"/>
        <v>0</v>
      </c>
      <c r="DD107" s="193">
        <f t="shared" si="497"/>
        <v>0</v>
      </c>
      <c r="DE107" s="193">
        <f t="shared" si="497"/>
        <v>0</v>
      </c>
      <c r="DF107" s="193">
        <f t="shared" si="497"/>
        <v>0</v>
      </c>
      <c r="DG107" s="193">
        <f t="shared" si="497"/>
        <v>0</v>
      </c>
      <c r="DH107" s="193">
        <f t="shared" si="497"/>
        <v>0</v>
      </c>
      <c r="DI107" s="193">
        <f t="shared" si="497"/>
        <v>0</v>
      </c>
      <c r="DJ107" s="193">
        <f t="shared" si="497"/>
        <v>0</v>
      </c>
      <c r="DK107" s="193">
        <f t="shared" si="497"/>
        <v>0</v>
      </c>
      <c r="DL107" s="193">
        <f t="shared" si="497"/>
        <v>0</v>
      </c>
      <c r="DM107" s="193">
        <f t="shared" si="497"/>
        <v>0</v>
      </c>
      <c r="DN107" s="193">
        <f t="shared" si="497"/>
        <v>0</v>
      </c>
      <c r="DO107" s="193">
        <f t="shared" si="497"/>
        <v>0</v>
      </c>
      <c r="DP107" s="193">
        <f t="shared" si="497"/>
        <v>0.02417629977</v>
      </c>
      <c r="DQ107" s="193">
        <f t="shared" si="497"/>
        <v>0.1013751335</v>
      </c>
      <c r="DR107" s="193">
        <f t="shared" si="497"/>
        <v>0.1939851658</v>
      </c>
      <c r="DS107" s="193">
        <f t="shared" si="497"/>
        <v>0.2761151143</v>
      </c>
      <c r="DT107" s="193">
        <f t="shared" si="497"/>
        <v>0.3583706295</v>
      </c>
      <c r="DU107" s="193">
        <f t="shared" si="497"/>
        <v>0.4758513941</v>
      </c>
      <c r="DV107" s="193">
        <f t="shared" si="497"/>
        <v>0.3712311107</v>
      </c>
      <c r="DW107" s="193">
        <f t="shared" si="497"/>
        <v>0.3738310568</v>
      </c>
      <c r="DX107" s="193">
        <f t="shared" si="497"/>
        <v>0.3963851909</v>
      </c>
      <c r="DY107" s="193">
        <f t="shared" si="497"/>
        <v>0.3880808606</v>
      </c>
      <c r="DZ107" s="193">
        <f t="shared" si="497"/>
        <v>0.339151286</v>
      </c>
      <c r="EA107" s="193">
        <f t="shared" si="497"/>
        <v>0.3630399457</v>
      </c>
      <c r="EB107" s="193">
        <f t="shared" si="497"/>
        <v>0.2541524213</v>
      </c>
      <c r="EC107" s="193">
        <f t="shared" si="497"/>
        <v>0.2064692583</v>
      </c>
      <c r="ED107" s="193">
        <f t="shared" si="497"/>
        <v>0.166315679</v>
      </c>
      <c r="EE107" s="193">
        <f t="shared" si="497"/>
        <v>0.07384144271</v>
      </c>
      <c r="EF107" s="193">
        <f t="shared" si="497"/>
        <v>0.01441981598</v>
      </c>
      <c r="EG107" s="193">
        <f t="shared" si="497"/>
        <v>0</v>
      </c>
      <c r="EH107" s="193">
        <f t="shared" si="497"/>
        <v>0</v>
      </c>
      <c r="EI107" s="193">
        <f t="shared" si="497"/>
        <v>0</v>
      </c>
      <c r="EJ107" s="193">
        <f t="shared" si="497"/>
        <v>0</v>
      </c>
      <c r="EK107" s="193">
        <f t="shared" si="497"/>
        <v>0</v>
      </c>
      <c r="EL107" s="193">
        <f t="shared" si="497"/>
        <v>0</v>
      </c>
      <c r="EM107" s="193">
        <f t="shared" si="497"/>
        <v>0</v>
      </c>
      <c r="EN107" s="193">
        <f t="shared" si="497"/>
        <v>0</v>
      </c>
      <c r="EO107" s="193">
        <f t="shared" si="497"/>
        <v>0</v>
      </c>
      <c r="EP107" s="193">
        <f t="shared" si="497"/>
        <v>0</v>
      </c>
      <c r="EQ107" s="193">
        <f t="shared" si="497"/>
        <v>0</v>
      </c>
      <c r="ER107" s="193">
        <f t="shared" si="497"/>
        <v>0</v>
      </c>
      <c r="ES107" s="193">
        <f t="shared" si="497"/>
        <v>0</v>
      </c>
      <c r="ET107" s="193">
        <f t="shared" si="497"/>
        <v>0</v>
      </c>
      <c r="EU107" s="193">
        <f t="shared" si="19"/>
        <v>5.055831504</v>
      </c>
      <c r="EV107" s="193">
        <f t="shared" ref="EV107:GQ107" si="498">BB107-CY107</f>
        <v>0</v>
      </c>
      <c r="EW107" s="193">
        <f t="shared" si="498"/>
        <v>0</v>
      </c>
      <c r="EX107" s="193">
        <f t="shared" si="498"/>
        <v>0</v>
      </c>
      <c r="EY107" s="193">
        <f t="shared" si="498"/>
        <v>0</v>
      </c>
      <c r="EZ107" s="193">
        <f t="shared" si="498"/>
        <v>0</v>
      </c>
      <c r="FA107" s="193">
        <f t="shared" si="498"/>
        <v>0</v>
      </c>
      <c r="FB107" s="193">
        <f t="shared" si="498"/>
        <v>0</v>
      </c>
      <c r="FC107" s="193">
        <f t="shared" si="498"/>
        <v>0</v>
      </c>
      <c r="FD107" s="193">
        <f t="shared" si="498"/>
        <v>0.000007417653488</v>
      </c>
      <c r="FE107" s="193">
        <f t="shared" si="498"/>
        <v>0.0002944485928</v>
      </c>
      <c r="FF107" s="193">
        <f t="shared" si="498"/>
        <v>0.002142734338</v>
      </c>
      <c r="FG107" s="193">
        <f t="shared" si="498"/>
        <v>0.0101925373</v>
      </c>
      <c r="FH107" s="193">
        <f t="shared" si="498"/>
        <v>0.0257102694</v>
      </c>
      <c r="FI107" s="193">
        <f t="shared" si="498"/>
        <v>0.05765388727</v>
      </c>
      <c r="FJ107" s="193">
        <f t="shared" si="498"/>
        <v>0.09866828732</v>
      </c>
      <c r="FK107" s="193">
        <f t="shared" si="498"/>
        <v>0.1410248819</v>
      </c>
      <c r="FL107" s="193">
        <f t="shared" si="498"/>
        <v>0.2011648547</v>
      </c>
      <c r="FM107" s="193">
        <f t="shared" si="498"/>
        <v>0.2487840673</v>
      </c>
      <c r="FN107" s="193">
        <f t="shared" si="498"/>
        <v>0.2539921074</v>
      </c>
      <c r="FO107" s="193">
        <f t="shared" si="498"/>
        <v>0.2507871596</v>
      </c>
      <c r="FP107" s="193">
        <f t="shared" si="498"/>
        <v>0.252790252</v>
      </c>
      <c r="FQ107" s="193">
        <f t="shared" si="498"/>
        <v>0.2439766457</v>
      </c>
      <c r="FR107" s="193">
        <f t="shared" si="498"/>
        <v>0.2403710795</v>
      </c>
      <c r="FS107" s="193">
        <f t="shared" si="498"/>
        <v>0.2399704611</v>
      </c>
      <c r="FT107" s="193">
        <f t="shared" si="498"/>
        <v>0.2375667503</v>
      </c>
      <c r="FU107" s="193">
        <f t="shared" si="498"/>
        <v>0.2383679872</v>
      </c>
      <c r="FV107" s="193">
        <f t="shared" si="498"/>
        <v>0.2355636579</v>
      </c>
      <c r="FW107" s="193">
        <f t="shared" si="498"/>
        <v>0.2335605656</v>
      </c>
      <c r="FX107" s="193">
        <f t="shared" si="498"/>
        <v>0.2283525256</v>
      </c>
      <c r="FY107" s="193">
        <f t="shared" si="498"/>
        <v>0.2343618025</v>
      </c>
      <c r="FZ107" s="193">
        <f t="shared" si="498"/>
        <v>0.2339611841</v>
      </c>
      <c r="GA107" s="193">
        <f t="shared" si="498"/>
        <v>0.2375667503</v>
      </c>
      <c r="GB107" s="193">
        <f t="shared" si="498"/>
        <v>0.2499859227</v>
      </c>
      <c r="GC107" s="193">
        <f t="shared" si="498"/>
        <v>0.2680137537</v>
      </c>
      <c r="GD107" s="193">
        <f t="shared" si="498"/>
        <v>0.1722549056</v>
      </c>
      <c r="GE107" s="193">
        <f t="shared" si="498"/>
        <v>0.1132664534</v>
      </c>
      <c r="GF107" s="193">
        <f t="shared" si="498"/>
        <v>0.06820781256</v>
      </c>
      <c r="GG107" s="193">
        <f t="shared" si="498"/>
        <v>0.02932348704</v>
      </c>
      <c r="GH107" s="193">
        <f t="shared" si="498"/>
        <v>0.005784802201</v>
      </c>
      <c r="GI107" s="193">
        <f t="shared" si="498"/>
        <v>0.001651395421</v>
      </c>
      <c r="GJ107" s="193">
        <f t="shared" si="498"/>
        <v>0.0005002078505</v>
      </c>
      <c r="GK107" s="193">
        <f t="shared" si="498"/>
        <v>0.00001044921622</v>
      </c>
      <c r="GL107" s="193">
        <f t="shared" si="498"/>
        <v>0</v>
      </c>
      <c r="GM107" s="193">
        <f t="shared" si="498"/>
        <v>0</v>
      </c>
      <c r="GN107" s="193">
        <f t="shared" si="498"/>
        <v>0</v>
      </c>
      <c r="GO107" s="193">
        <f t="shared" si="498"/>
        <v>0</v>
      </c>
      <c r="GP107" s="193">
        <f t="shared" si="498"/>
        <v>0</v>
      </c>
      <c r="GQ107" s="193">
        <f t="shared" si="498"/>
        <v>0</v>
      </c>
      <c r="GR107" s="193">
        <f t="shared" si="21"/>
        <v>5.769280062</v>
      </c>
      <c r="GS107" s="193">
        <f t="shared" ref="GS107:IN107" si="499">E107-EV107</f>
        <v>0.1666572818</v>
      </c>
      <c r="GT107" s="193">
        <f t="shared" si="499"/>
        <v>0.1502319247</v>
      </c>
      <c r="GU107" s="193">
        <f t="shared" si="499"/>
        <v>0.1406170815</v>
      </c>
      <c r="GV107" s="193">
        <f t="shared" si="499"/>
        <v>0.1293997645</v>
      </c>
      <c r="GW107" s="193">
        <f t="shared" si="499"/>
        <v>0.1241917244</v>
      </c>
      <c r="GX107" s="193">
        <f t="shared" si="499"/>
        <v>0.1221886321</v>
      </c>
      <c r="GY107" s="193">
        <f t="shared" si="499"/>
        <v>0.1197849213</v>
      </c>
      <c r="GZ107" s="193">
        <f t="shared" si="499"/>
        <v>0.1173812105</v>
      </c>
      <c r="HA107" s="193">
        <f t="shared" si="499"/>
        <v>0.1173737929</v>
      </c>
      <c r="HB107" s="193">
        <f t="shared" si="499"/>
        <v>0.1206923281</v>
      </c>
      <c r="HC107" s="193">
        <f t="shared" si="499"/>
        <v>0.1220489901</v>
      </c>
      <c r="HD107" s="193">
        <f t="shared" si="499"/>
        <v>0.1184059903</v>
      </c>
      <c r="HE107" s="193">
        <f t="shared" si="499"/>
        <v>0.1249222738</v>
      </c>
      <c r="HF107" s="193">
        <f t="shared" si="499"/>
        <v>0.1158139085</v>
      </c>
      <c r="HG107" s="193">
        <f t="shared" si="499"/>
        <v>0.09643290556</v>
      </c>
      <c r="HH107" s="193">
        <f t="shared" si="499"/>
        <v>0.08211960355</v>
      </c>
      <c r="HI107" s="193">
        <f t="shared" si="499"/>
        <v>0.0299920001</v>
      </c>
      <c r="HJ107" s="193">
        <f t="shared" si="499"/>
        <v>0</v>
      </c>
      <c r="HK107" s="193">
        <f t="shared" si="499"/>
        <v>0</v>
      </c>
      <c r="HL107" s="193">
        <f t="shared" si="499"/>
        <v>0</v>
      </c>
      <c r="HM107" s="193">
        <f t="shared" si="499"/>
        <v>0</v>
      </c>
      <c r="HN107" s="193">
        <f t="shared" si="499"/>
        <v>0</v>
      </c>
      <c r="HO107" s="193">
        <f t="shared" si="499"/>
        <v>0</v>
      </c>
      <c r="HP107" s="193">
        <f t="shared" si="499"/>
        <v>0</v>
      </c>
      <c r="HQ107" s="193">
        <f t="shared" si="499"/>
        <v>0</v>
      </c>
      <c r="HR107" s="193">
        <f t="shared" si="499"/>
        <v>0</v>
      </c>
      <c r="HS107" s="193">
        <f t="shared" si="499"/>
        <v>0</v>
      </c>
      <c r="HT107" s="193">
        <f t="shared" si="499"/>
        <v>0</v>
      </c>
      <c r="HU107" s="193">
        <f t="shared" si="499"/>
        <v>0</v>
      </c>
      <c r="HV107" s="193">
        <f t="shared" si="499"/>
        <v>0</v>
      </c>
      <c r="HW107" s="193">
        <f t="shared" si="499"/>
        <v>0</v>
      </c>
      <c r="HX107" s="193">
        <f t="shared" si="499"/>
        <v>0</v>
      </c>
      <c r="HY107" s="193">
        <f t="shared" si="499"/>
        <v>0</v>
      </c>
      <c r="HZ107" s="193">
        <f t="shared" si="499"/>
        <v>0</v>
      </c>
      <c r="IA107" s="193">
        <f t="shared" si="499"/>
        <v>0.1217990484</v>
      </c>
      <c r="IB107" s="193">
        <f t="shared" si="499"/>
        <v>0.2000171869</v>
      </c>
      <c r="IC107" s="193">
        <f t="shared" si="499"/>
        <v>0.2506844863</v>
      </c>
      <c r="ID107" s="193">
        <f t="shared" si="499"/>
        <v>0.2891681933</v>
      </c>
      <c r="IE107" s="193">
        <f t="shared" si="499"/>
        <v>0.3175142998</v>
      </c>
      <c r="IF107" s="193">
        <f t="shared" si="499"/>
        <v>0.3272563651</v>
      </c>
      <c r="IG107" s="193">
        <f t="shared" si="499"/>
        <v>0.3368205404</v>
      </c>
      <c r="IH107" s="193">
        <f t="shared" si="499"/>
        <v>0.3304997851</v>
      </c>
      <c r="II107" s="193">
        <f t="shared" si="499"/>
        <v>0.3228984835</v>
      </c>
      <c r="IJ107" s="193">
        <f t="shared" si="499"/>
        <v>0.3068737449</v>
      </c>
      <c r="IK107" s="193">
        <f t="shared" si="499"/>
        <v>0.2892465324</v>
      </c>
      <c r="IL107" s="193">
        <f t="shared" si="499"/>
        <v>0.2616038582</v>
      </c>
      <c r="IM107" s="193">
        <f t="shared" si="499"/>
        <v>0.2255481963</v>
      </c>
      <c r="IN107" s="193">
        <f t="shared" si="499"/>
        <v>0.1910950082</v>
      </c>
      <c r="IO107" s="193">
        <f t="shared" si="23"/>
        <v>3.771025729</v>
      </c>
      <c r="IP107" s="193">
        <f t="shared" si="29"/>
        <v>1.112184584</v>
      </c>
      <c r="IQ107" s="193">
        <f t="shared" ref="IQ107:KK107" si="500">MAX((MIN(CZ107+IP107,$IO$7))-GT107,0)</f>
        <v>0.9619526592</v>
      </c>
      <c r="IR107" s="193">
        <f t="shared" si="500"/>
        <v>0.8213355777</v>
      </c>
      <c r="IS107" s="193">
        <f t="shared" si="500"/>
        <v>0.6919358132</v>
      </c>
      <c r="IT107" s="193">
        <f t="shared" si="500"/>
        <v>0.5677440888</v>
      </c>
      <c r="IU107" s="193">
        <f t="shared" si="500"/>
        <v>0.4455554567</v>
      </c>
      <c r="IV107" s="193">
        <f t="shared" si="500"/>
        <v>0.3257705354</v>
      </c>
      <c r="IW107" s="193">
        <f t="shared" si="500"/>
        <v>0.2083893249</v>
      </c>
      <c r="IX107" s="193">
        <f t="shared" si="500"/>
        <v>0.09101553201</v>
      </c>
      <c r="IY107" s="193">
        <f t="shared" si="500"/>
        <v>0</v>
      </c>
      <c r="IZ107" s="193">
        <f t="shared" si="500"/>
        <v>0</v>
      </c>
      <c r="JA107" s="193">
        <f t="shared" si="500"/>
        <v>0</v>
      </c>
      <c r="JB107" s="193">
        <f t="shared" si="500"/>
        <v>0</v>
      </c>
      <c r="JC107" s="193">
        <f t="shared" si="500"/>
        <v>0</v>
      </c>
      <c r="JD107" s="193">
        <f t="shared" si="500"/>
        <v>0</v>
      </c>
      <c r="JE107" s="193">
        <f t="shared" si="500"/>
        <v>0</v>
      </c>
      <c r="JF107" s="193">
        <f t="shared" si="500"/>
        <v>0</v>
      </c>
      <c r="JG107" s="193">
        <f t="shared" si="500"/>
        <v>0.02417629977</v>
      </c>
      <c r="JH107" s="193">
        <f t="shared" si="500"/>
        <v>0.1255514333</v>
      </c>
      <c r="JI107" s="193">
        <f t="shared" si="500"/>
        <v>0.3195365991</v>
      </c>
      <c r="JJ107" s="193">
        <f t="shared" si="500"/>
        <v>0.5956517134</v>
      </c>
      <c r="JK107" s="193">
        <f t="shared" si="500"/>
        <v>0.9540223429</v>
      </c>
      <c r="JL107" s="193">
        <f t="shared" si="500"/>
        <v>1.429873737</v>
      </c>
      <c r="JM107" s="193">
        <f t="shared" si="500"/>
        <v>1.801104848</v>
      </c>
      <c r="JN107" s="193">
        <f t="shared" si="500"/>
        <v>2.174935905</v>
      </c>
      <c r="JO107" s="193">
        <f t="shared" si="500"/>
        <v>2.571321095</v>
      </c>
      <c r="JP107" s="193">
        <f t="shared" si="500"/>
        <v>2.959401956</v>
      </c>
      <c r="JQ107" s="193">
        <f t="shared" si="500"/>
        <v>3.298553242</v>
      </c>
      <c r="JR107" s="193">
        <f t="shared" si="500"/>
        <v>3.661593188</v>
      </c>
      <c r="JS107" s="193">
        <f t="shared" si="500"/>
        <v>3.915745609</v>
      </c>
      <c r="JT107" s="193">
        <f t="shared" si="500"/>
        <v>4.122214867</v>
      </c>
      <c r="JU107" s="193">
        <f t="shared" si="500"/>
        <v>4.288530546</v>
      </c>
      <c r="JV107" s="193">
        <f t="shared" si="500"/>
        <v>4.362371989</v>
      </c>
      <c r="JW107" s="193">
        <f t="shared" si="500"/>
        <v>4.376791805</v>
      </c>
      <c r="JX107" s="193">
        <f t="shared" si="500"/>
        <v>4.254992757</v>
      </c>
      <c r="JY107" s="193">
        <f t="shared" si="500"/>
        <v>4.05497557</v>
      </c>
      <c r="JZ107" s="193">
        <f t="shared" si="500"/>
        <v>3.804291083</v>
      </c>
      <c r="KA107" s="193">
        <f t="shared" si="500"/>
        <v>3.51512289</v>
      </c>
      <c r="KB107" s="193">
        <f t="shared" si="500"/>
        <v>3.19760859</v>
      </c>
      <c r="KC107" s="193">
        <f t="shared" si="500"/>
        <v>2.870352225</v>
      </c>
      <c r="KD107" s="193">
        <f t="shared" si="500"/>
        <v>2.533531685</v>
      </c>
      <c r="KE107" s="193">
        <f t="shared" si="500"/>
        <v>2.2030319</v>
      </c>
      <c r="KF107" s="193">
        <f t="shared" si="500"/>
        <v>1.880133416</v>
      </c>
      <c r="KG107" s="193">
        <f t="shared" si="500"/>
        <v>1.573259671</v>
      </c>
      <c r="KH107" s="193">
        <f t="shared" si="500"/>
        <v>1.284013139</v>
      </c>
      <c r="KI107" s="193">
        <f t="shared" si="500"/>
        <v>1.022409281</v>
      </c>
      <c r="KJ107" s="193">
        <f t="shared" si="500"/>
        <v>0.7968610844</v>
      </c>
      <c r="KK107" s="193">
        <f t="shared" si="500"/>
        <v>0.6057660762</v>
      </c>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row>
    <row r="108" ht="14.25" customHeight="1">
      <c r="A108" s="1">
        <v>4.0</v>
      </c>
      <c r="B108" s="1">
        <f t="shared" ref="B108:C108" si="501">B107+1</f>
        <v>98</v>
      </c>
      <c r="C108" s="267">
        <f t="shared" si="501"/>
        <v>43563</v>
      </c>
      <c r="D108" s="193">
        <f t="shared" si="15"/>
        <v>10.71053469</v>
      </c>
      <c r="E108" s="193">
        <f>(SUMIFS(Profile!$F$2:$F$17521,Profile!$B$2:$B$17521,$B108,Profile!$C$2:$C$17521,E$8))*$C$6</f>
        <v>0.1662566633</v>
      </c>
      <c r="F108" s="193">
        <f>(SUMIFS(Profile!$F$2:$F$17521,Profile!$B$2:$B$17521,$B108,Profile!$C$2:$C$17521,F$8))*$C$6</f>
        <v>0.1498313062</v>
      </c>
      <c r="G108" s="193">
        <f>(SUMIFS(Profile!$F$2:$F$17521,Profile!$B$2:$B$17521,$B108,Profile!$C$2:$C$17521,G$8))*$C$6</f>
        <v>0.1366108969</v>
      </c>
      <c r="H108" s="193">
        <f>(SUMIFS(Profile!$F$2:$F$17521,Profile!$B$2:$B$17521,$B108,Profile!$C$2:$C$17521,H$8))*$C$6</f>
        <v>0.1277972906</v>
      </c>
      <c r="I108" s="193">
        <f>(SUMIFS(Profile!$F$2:$F$17521,Profile!$B$2:$B$17521,$B108,Profile!$C$2:$C$17521,I$8))*$C$6</f>
        <v>0.1253935798</v>
      </c>
      <c r="J108" s="193">
        <f>(SUMIFS(Profile!$F$2:$F$17521,Profile!$B$2:$B$17521,$B108,Profile!$C$2:$C$17521,J$8))*$C$6</f>
        <v>0.1233904875</v>
      </c>
      <c r="K108" s="193">
        <f>(SUMIFS(Profile!$F$2:$F$17521,Profile!$B$2:$B$17521,$B108,Profile!$C$2:$C$17521,K$8))*$C$6</f>
        <v>0.1185830659</v>
      </c>
      <c r="L108" s="193">
        <f>(SUMIFS(Profile!$F$2:$F$17521,Profile!$B$2:$B$17521,$B108,Profile!$C$2:$C$17521,L$8))*$C$6</f>
        <v>0.116980592</v>
      </c>
      <c r="M108" s="193">
        <f>(SUMIFS(Profile!$F$2:$F$17521,Profile!$B$2:$B$17521,$B108,Profile!$C$2:$C$17521,M$8))*$C$6</f>
        <v>0.1181824474</v>
      </c>
      <c r="N108" s="193">
        <f>(SUMIFS(Profile!$F$2:$F$17521,Profile!$B$2:$B$17521,$B108,Profile!$C$2:$C$17521,N$8))*$C$6</f>
        <v>0.1213873952</v>
      </c>
      <c r="O108" s="193">
        <f>(SUMIFS(Profile!$F$2:$F$17521,Profile!$B$2:$B$17521,$B108,Profile!$C$2:$C$17521,O$8))*$C$6</f>
        <v>0.122989869</v>
      </c>
      <c r="P108" s="193">
        <f>(SUMIFS(Profile!$F$2:$F$17521,Profile!$B$2:$B$17521,$B108,Profile!$C$2:$C$17521,P$8))*$C$6</f>
        <v>0.1281979091</v>
      </c>
      <c r="Q108" s="193">
        <f>(SUMIFS(Profile!$F$2:$F$17521,Profile!$B$2:$B$17521,$B108,Profile!$C$2:$C$17521,Q$8))*$C$6</f>
        <v>0.14622574</v>
      </c>
      <c r="R108" s="193">
        <f>(SUMIFS(Profile!$F$2:$F$17521,Profile!$B$2:$B$17521,$B108,Profile!$C$2:$C$17521,R$8))*$C$6</f>
        <v>0.1706634665</v>
      </c>
      <c r="S108" s="193">
        <f>(SUMIFS(Profile!$F$2:$F$17521,Profile!$B$2:$B$17521,$B108,Profile!$C$2:$C$17521,S$8))*$C$6</f>
        <v>0.194299956</v>
      </c>
      <c r="T108" s="193">
        <f>(SUMIFS(Profile!$F$2:$F$17521,Profile!$B$2:$B$17521,$B108,Profile!$C$2:$C$17521,T$8))*$C$6</f>
        <v>0.2191383008</v>
      </c>
      <c r="U108" s="193">
        <f>(SUMIFS(Profile!$F$2:$F$17521,Profile!$B$2:$B$17521,$B108,Profile!$C$2:$C$17521,U$8))*$C$6</f>
        <v>0.2335605656</v>
      </c>
      <c r="V108" s="193">
        <f>(SUMIFS(Profile!$F$2:$F$17521,Profile!$B$2:$B$17521,$B108,Profile!$C$2:$C$17521,V$8))*$C$6</f>
        <v>0.2515883966</v>
      </c>
      <c r="W108" s="193">
        <f>(SUMIFS(Profile!$F$2:$F$17521,Profile!$B$2:$B$17521,$B108,Profile!$C$2:$C$17521,W$8))*$C$6</f>
        <v>0.258799529</v>
      </c>
      <c r="X108" s="193">
        <f>(SUMIFS(Profile!$F$2:$F$17521,Profile!$B$2:$B$17521,$B108,Profile!$C$2:$C$17521,X$8))*$C$6</f>
        <v>0.2563958182</v>
      </c>
      <c r="Y108" s="193">
        <f>(SUMIFS(Profile!$F$2:$F$17521,Profile!$B$2:$B$17521,$B108,Profile!$C$2:$C$17521,Y$8))*$C$6</f>
        <v>0.2511877781</v>
      </c>
      <c r="Z108" s="193">
        <f>(SUMIFS(Profile!$F$2:$F$17521,Profile!$B$2:$B$17521,$B108,Profile!$C$2:$C$17521,Z$8))*$C$6</f>
        <v>0.2523896335</v>
      </c>
      <c r="AA108" s="193">
        <f>(SUMIFS(Profile!$F$2:$F$17521,Profile!$B$2:$B$17521,$B108,Profile!$C$2:$C$17521,AA$8))*$C$6</f>
        <v>0.2491846858</v>
      </c>
      <c r="AB108" s="193">
        <f>(SUMIFS(Profile!$F$2:$F$17521,Profile!$B$2:$B$17521,$B108,Profile!$C$2:$C$17521,AB$8))*$C$6</f>
        <v>0.2443772642</v>
      </c>
      <c r="AC108" s="193">
        <f>(SUMIFS(Profile!$F$2:$F$17521,Profile!$B$2:$B$17521,$B108,Profile!$C$2:$C$17521,AC$8))*$C$6</f>
        <v>0.2459797381</v>
      </c>
      <c r="AD108" s="193">
        <f>(SUMIFS(Profile!$F$2:$F$17521,Profile!$B$2:$B$17521,$B108,Profile!$C$2:$C$17521,AD$8))*$C$6</f>
        <v>0.2411723165</v>
      </c>
      <c r="AE108" s="193">
        <f>(SUMIFS(Profile!$F$2:$F$17521,Profile!$B$2:$B$17521,$B108,Profile!$C$2:$C$17521,AE$8))*$C$6</f>
        <v>0.2423741719</v>
      </c>
      <c r="AF108" s="193">
        <f>(SUMIFS(Profile!$F$2:$F$17521,Profile!$B$2:$B$17521,$B108,Profile!$C$2:$C$17521,AF$8))*$C$6</f>
        <v>0.2339611841</v>
      </c>
      <c r="AG108" s="193">
        <f>(SUMIFS(Profile!$F$2:$F$17521,Profile!$B$2:$B$17521,$B108,Profile!$C$2:$C$17521,AG$8))*$C$6</f>
        <v>0.2215420116</v>
      </c>
      <c r="AH108" s="193">
        <f>(SUMIFS(Profile!$F$2:$F$17521,Profile!$B$2:$B$17521,$B108,Profile!$C$2:$C$17521,AH$8))*$C$6</f>
        <v>0.2251475778</v>
      </c>
      <c r="AI108" s="193">
        <f>(SUMIFS(Profile!$F$2:$F$17521,Profile!$B$2:$B$17521,$B108,Profile!$C$2:$C$17521,AI$8))*$C$6</f>
        <v>0.2223432486</v>
      </c>
      <c r="AJ108" s="193">
        <f>(SUMIFS(Profile!$F$2:$F$17521,Profile!$B$2:$B$17521,$B108,Profile!$C$2:$C$17521,AJ$8))*$C$6</f>
        <v>0.2299549994</v>
      </c>
      <c r="AK108" s="193">
        <f>(SUMIFS(Profile!$F$2:$F$17521,Profile!$B$2:$B$17521,$B108,Profile!$C$2:$C$17521,AK$8))*$C$6</f>
        <v>0.2355636579</v>
      </c>
      <c r="AL108" s="193">
        <f>(SUMIFS(Profile!$F$2:$F$17521,Profile!$B$2:$B$17521,$B108,Profile!$C$2:$C$17521,AL$8))*$C$6</f>
        <v>0.2555945812</v>
      </c>
      <c r="AM108" s="193">
        <f>(SUMIFS(Profile!$F$2:$F$17521,Profile!$B$2:$B$17521,$B108,Profile!$C$2:$C$17521,AM$8))*$C$6</f>
        <v>0.2768273599</v>
      </c>
      <c r="AN108" s="193">
        <f>(SUMIFS(Profile!$F$2:$F$17521,Profile!$B$2:$B$17521,$B108,Profile!$C$2:$C$17521,AN$8))*$C$6</f>
        <v>0.2912496247</v>
      </c>
      <c r="AO108" s="193">
        <f>(SUMIFS(Profile!$F$2:$F$17521,Profile!$B$2:$B$17521,$B108,Profile!$C$2:$C$17521,AO$8))*$C$6</f>
        <v>0.3076749818</v>
      </c>
      <c r="AP108" s="193">
        <f>(SUMIFS(Profile!$F$2:$F$17521,Profile!$B$2:$B$17521,$B108,Profile!$C$2:$C$17521,AP$8))*$C$6</f>
        <v>0.3124824034</v>
      </c>
      <c r="AQ108" s="193">
        <f>(SUMIFS(Profile!$F$2:$F$17521,Profile!$B$2:$B$17521,$B108,Profile!$C$2:$C$17521,AQ$8))*$C$6</f>
        <v>0.3148861142</v>
      </c>
      <c r="AR108" s="193">
        <f>(SUMIFS(Profile!$F$2:$F$17521,Profile!$B$2:$B$17521,$B108,Profile!$C$2:$C$17521,AR$8))*$C$6</f>
        <v>0.3208953912</v>
      </c>
      <c r="AS108" s="193">
        <f>(SUMIFS(Profile!$F$2:$F$17521,Profile!$B$2:$B$17521,$B108,Profile!$C$2:$C$17521,AS$8))*$C$6</f>
        <v>0.3329139452</v>
      </c>
      <c r="AT108" s="193">
        <f>(SUMIFS(Profile!$F$2:$F$17521,Profile!$B$2:$B$17521,$B108,Profile!$C$2:$C$17521,AT$8))*$C$6</f>
        <v>0.3269046682</v>
      </c>
      <c r="AU108" s="193">
        <f>(SUMIFS(Profile!$F$2:$F$17521,Profile!$B$2:$B$17521,$B108,Profile!$C$2:$C$17521,AU$8))*$C$6</f>
        <v>0.3176904434</v>
      </c>
      <c r="AV108" s="193">
        <f>(SUMIFS(Profile!$F$2:$F$17521,Profile!$B$2:$B$17521,$B108,Profile!$C$2:$C$17521,AV$8))*$C$6</f>
        <v>0.2984607571</v>
      </c>
      <c r="AW108" s="193">
        <f>(SUMIFS(Profile!$F$2:$F$17521,Profile!$B$2:$B$17521,$B108,Profile!$C$2:$C$17521,AW$8))*$C$6</f>
        <v>0.2852403477</v>
      </c>
      <c r="AX108" s="193">
        <f>(SUMIFS(Profile!$F$2:$F$17521,Profile!$B$2:$B$17521,$B108,Profile!$C$2:$C$17521,AX$8))*$C$6</f>
        <v>0.2575976736</v>
      </c>
      <c r="AY108" s="193">
        <f>(SUMIFS(Profile!$F$2:$F$17521,Profile!$B$2:$B$17521,$B108,Profile!$C$2:$C$17521,AY$8))*$C$6</f>
        <v>0.2275512886</v>
      </c>
      <c r="AZ108" s="193">
        <f>(SUMIFS(Profile!$F$2:$F$17521,Profile!$B$2:$B$17521,$B108,Profile!$C$2:$C$17521,AZ$8))*$C$6</f>
        <v>0.2031135622</v>
      </c>
      <c r="BA108" s="193">
        <f t="shared" si="16"/>
        <v>8.555947712</v>
      </c>
      <c r="BB108" s="193">
        <f>(SUMIFS(Profile!$E$2:$E$17521,Profile!$B$2:$B$17521,$B108,Profile!$C$2:$C$17521,BB$8))*$C$9</f>
        <v>0</v>
      </c>
      <c r="BC108" s="193">
        <f>(SUMIFS(Profile!$E$2:$E$17521,Profile!$B$2:$B$17521,$B108,Profile!$C$2:$C$17521,BC$8))*$C$9</f>
        <v>0</v>
      </c>
      <c r="BD108" s="193">
        <f>(SUMIFS(Profile!$E$2:$E$17521,Profile!$B$2:$B$17521,$B108,Profile!$C$2:$C$17521,BD$8))*$C$9</f>
        <v>0</v>
      </c>
      <c r="BE108" s="193">
        <f>(SUMIFS(Profile!$E$2:$E$17521,Profile!$B$2:$B$17521,$B108,Profile!$C$2:$C$17521,BE$8))*$C$9</f>
        <v>0</v>
      </c>
      <c r="BF108" s="193">
        <f>(SUMIFS(Profile!$E$2:$E$17521,Profile!$B$2:$B$17521,$B108,Profile!$C$2:$C$17521,BF$8))*$C$9</f>
        <v>0</v>
      </c>
      <c r="BG108" s="193">
        <f>(SUMIFS(Profile!$E$2:$E$17521,Profile!$B$2:$B$17521,$B108,Profile!$C$2:$C$17521,BG$8))*$C$9</f>
        <v>0</v>
      </c>
      <c r="BH108" s="193">
        <f>(SUMIFS(Profile!$E$2:$E$17521,Profile!$B$2:$B$17521,$B108,Profile!$C$2:$C$17521,BH$8))*$C$9</f>
        <v>0</v>
      </c>
      <c r="BI108" s="193">
        <f>(SUMIFS(Profile!$E$2:$E$17521,Profile!$B$2:$B$17521,$B108,Profile!$C$2:$C$17521,BI$8))*$C$9</f>
        <v>0</v>
      </c>
      <c r="BJ108" s="193">
        <f>(SUMIFS(Profile!$E$2:$E$17521,Profile!$B$2:$B$17521,$B108,Profile!$C$2:$C$17521,BJ$8))*$C$9</f>
        <v>0</v>
      </c>
      <c r="BK108" s="193">
        <f>(SUMIFS(Profile!$E$2:$E$17521,Profile!$B$2:$B$17521,$B108,Profile!$C$2:$C$17521,BK$8))*$C$9</f>
        <v>0.0002320435515</v>
      </c>
      <c r="BL108" s="193">
        <f>(SUMIFS(Profile!$E$2:$E$17521,Profile!$B$2:$B$17521,$B108,Profile!$C$2:$C$17521,BL$8))*$C$9</f>
        <v>0.01497510186</v>
      </c>
      <c r="BM108" s="193">
        <f>(SUMIFS(Profile!$E$2:$E$17521,Profile!$B$2:$B$17521,$B108,Profile!$C$2:$C$17521,BM$8))*$C$9</f>
        <v>0.01503857351</v>
      </c>
      <c r="BN108" s="193">
        <f>(SUMIFS(Profile!$E$2:$E$17521,Profile!$B$2:$B$17521,$B108,Profile!$C$2:$C$17521,BN$8))*$C$9</f>
        <v>0.04575754433</v>
      </c>
      <c r="BO108" s="193">
        <f>(SUMIFS(Profile!$E$2:$E$17521,Profile!$B$2:$B$17521,$B108,Profile!$C$2:$C$17521,BO$8))*$C$9</f>
        <v>0.1117859275</v>
      </c>
      <c r="BP108" s="193">
        <f>(SUMIFS(Profile!$E$2:$E$17521,Profile!$B$2:$B$17521,$B108,Profile!$C$2:$C$17521,BP$8))*$C$9</f>
        <v>0.185198749</v>
      </c>
      <c r="BQ108" s="193">
        <f>(SUMIFS(Profile!$E$2:$E$17521,Profile!$B$2:$B$17521,$B108,Profile!$C$2:$C$17521,BQ$8))*$C$9</f>
        <v>0.2296626215</v>
      </c>
      <c r="BR108" s="193">
        <f>(SUMIFS(Profile!$E$2:$E$17521,Profile!$B$2:$B$17521,$B108,Profile!$C$2:$C$17521,BR$8))*$C$9</f>
        <v>0.2698170458</v>
      </c>
      <c r="BS108" s="193">
        <f>(SUMIFS(Profile!$E$2:$E$17521,Profile!$B$2:$B$17521,$B108,Profile!$C$2:$C$17521,BS$8))*$C$9</f>
        <v>0.3123943814</v>
      </c>
      <c r="BT108" s="193">
        <f>(SUMIFS(Profile!$E$2:$E$17521,Profile!$B$2:$B$17521,$B108,Profile!$C$2:$C$17521,BT$8))*$C$9</f>
        <v>0.3829107911</v>
      </c>
      <c r="BU108" s="193">
        <f>(SUMIFS(Profile!$E$2:$E$17521,Profile!$B$2:$B$17521,$B108,Profile!$C$2:$C$17521,BU$8))*$C$9</f>
        <v>0.4173691794</v>
      </c>
      <c r="BV108" s="193">
        <f>(SUMIFS(Profile!$E$2:$E$17521,Profile!$B$2:$B$17521,$B108,Profile!$C$2:$C$17521,BV$8))*$C$9</f>
        <v>0.4520277466</v>
      </c>
      <c r="BW108" s="193">
        <f>(SUMIFS(Profile!$E$2:$E$17521,Profile!$B$2:$B$17521,$B108,Profile!$C$2:$C$17521,BW$8))*$C$9</f>
        <v>0.4966802809</v>
      </c>
      <c r="BX108" s="193">
        <f>(SUMIFS(Profile!$E$2:$E$17521,Profile!$B$2:$B$17521,$B108,Profile!$C$2:$C$17521,BX$8))*$C$9</f>
        <v>0.4302269095</v>
      </c>
      <c r="BY108" s="193">
        <f>(SUMIFS(Profile!$E$2:$E$17521,Profile!$B$2:$B$17521,$B108,Profile!$C$2:$C$17521,BY$8))*$C$9</f>
        <v>0.5141867479</v>
      </c>
      <c r="BZ108" s="193">
        <f>(SUMIFS(Profile!$E$2:$E$17521,Profile!$B$2:$B$17521,$B108,Profile!$C$2:$C$17521,BZ$8))*$C$9</f>
        <v>0.5469343833</v>
      </c>
      <c r="CA108" s="193">
        <f>(SUMIFS(Profile!$E$2:$E$17521,Profile!$B$2:$B$17521,$B108,Profile!$C$2:$C$17521,CA$8))*$C$9</f>
        <v>0.5157650498</v>
      </c>
      <c r="CB108" s="193">
        <f>(SUMIFS(Profile!$E$2:$E$17521,Profile!$B$2:$B$17521,$B108,Profile!$C$2:$C$17521,CB$8))*$C$9</f>
        <v>0.5117025975</v>
      </c>
      <c r="CC108" s="193">
        <f>(SUMIFS(Profile!$E$2:$E$17521,Profile!$B$2:$B$17521,$B108,Profile!$C$2:$C$17521,CC$8))*$C$9</f>
        <v>0.4955032338</v>
      </c>
      <c r="CD108" s="193">
        <f>(SUMIFS(Profile!$E$2:$E$17521,Profile!$B$2:$B$17521,$B108,Profile!$C$2:$C$17521,CD$8))*$C$9</f>
        <v>0.4439501707</v>
      </c>
      <c r="CE108" s="193">
        <f>(SUMIFS(Profile!$E$2:$E$17521,Profile!$B$2:$B$17521,$B108,Profile!$C$2:$C$17521,CE$8))*$C$9</f>
        <v>0.4470761465</v>
      </c>
      <c r="CF108" s="193">
        <f>(SUMIFS(Profile!$E$2:$E$17521,Profile!$B$2:$B$17521,$B108,Profile!$C$2:$C$17521,CF$8))*$C$9</f>
        <v>0.4540591215</v>
      </c>
      <c r="CG108" s="193">
        <f>(SUMIFS(Profile!$E$2:$E$17521,Profile!$B$2:$B$17521,$B108,Profile!$C$2:$C$17521,CG$8))*$C$9</f>
        <v>0.3764934068</v>
      </c>
      <c r="CH108" s="193">
        <f>(SUMIFS(Profile!$E$2:$E$17521,Profile!$B$2:$B$17521,$B108,Profile!$C$2:$C$17521,CH$8))*$C$9</f>
        <v>0.303227817</v>
      </c>
      <c r="CI108" s="193">
        <f>(SUMIFS(Profile!$E$2:$E$17521,Profile!$B$2:$B$17521,$B108,Profile!$C$2:$C$17521,CI$8))*$C$9</f>
        <v>0.224959585</v>
      </c>
      <c r="CJ108" s="193">
        <f>(SUMIFS(Profile!$E$2:$E$17521,Profile!$B$2:$B$17521,$B108,Profile!$C$2:$C$17521,CJ$8))*$C$9</f>
        <v>0.1441727401</v>
      </c>
      <c r="CK108" s="193">
        <f>(SUMIFS(Profile!$E$2:$E$17521,Profile!$B$2:$B$17521,$B108,Profile!$C$2:$C$17521,CK$8))*$C$9</f>
        <v>0.1163430947</v>
      </c>
      <c r="CL108" s="193">
        <f>(SUMIFS(Profile!$E$2:$E$17521,Profile!$B$2:$B$17521,$B108,Profile!$C$2:$C$17521,CL$8))*$C$9</f>
        <v>0.06173937729</v>
      </c>
      <c r="CM108" s="193">
        <f>(SUMIFS(Profile!$E$2:$E$17521,Profile!$B$2:$B$17521,$B108,Profile!$C$2:$C$17521,CM$8))*$C$9</f>
        <v>0.02278225165</v>
      </c>
      <c r="CN108" s="193">
        <f>(SUMIFS(Profile!$E$2:$E$17521,Profile!$B$2:$B$17521,$B108,Profile!$C$2:$C$17521,CN$8))*$C$9</f>
        <v>0.009815651859</v>
      </c>
      <c r="CO108" s="193">
        <f>(SUMIFS(Profile!$E$2:$E$17521,Profile!$B$2:$B$17521,$B108,Profile!$C$2:$C$17521,CO$8))*$C$9</f>
        <v>0.002401707197</v>
      </c>
      <c r="CP108" s="193">
        <f>(SUMIFS(Profile!$E$2:$E$17521,Profile!$B$2:$B$17521,$B108,Profile!$C$2:$C$17521,CP$8))*$C$9</f>
        <v>0.0006920993211</v>
      </c>
      <c r="CQ108" s="193">
        <f>(SUMIFS(Profile!$E$2:$E$17521,Profile!$B$2:$B$17521,$B108,Profile!$C$2:$C$17521,CQ$8))*$C$9</f>
        <v>0.00006563413937</v>
      </c>
      <c r="CR108" s="193">
        <f>(SUMIFS(Profile!$E$2:$E$17521,Profile!$B$2:$B$17521,$B108,Profile!$C$2:$C$17521,CR$8))*$C$9</f>
        <v>0</v>
      </c>
      <c r="CS108" s="193">
        <f>(SUMIFS(Profile!$E$2:$E$17521,Profile!$B$2:$B$17521,$B108,Profile!$C$2:$C$17521,CS$8))*$C$9</f>
        <v>0</v>
      </c>
      <c r="CT108" s="193">
        <f>(SUMIFS(Profile!$E$2:$E$17521,Profile!$B$2:$B$17521,$B108,Profile!$C$2:$C$17521,CT$8))*$C$9</f>
        <v>0</v>
      </c>
      <c r="CU108" s="193">
        <f>(SUMIFS(Profile!$E$2:$E$17521,Profile!$B$2:$B$17521,$B108,Profile!$C$2:$C$17521,CU$8))*$C$9</f>
        <v>0</v>
      </c>
      <c r="CV108" s="193">
        <f>(SUMIFS(Profile!$E$2:$E$17521,Profile!$B$2:$B$17521,$B108,Profile!$C$2:$C$17521,CV$8))*$C$9</f>
        <v>0</v>
      </c>
      <c r="CW108" s="193">
        <f>(SUMIFS(Profile!$E$2:$E$17521,Profile!$B$2:$B$17521,$B108,Profile!$C$2:$C$17521,CW$8))*$C$9</f>
        <v>0</v>
      </c>
      <c r="CX108" s="193">
        <f t="shared" si="17"/>
        <v>3.285326753</v>
      </c>
      <c r="CY108" s="193">
        <f t="shared" ref="CY108:ET108" si="502">MAX(BB108-E108,0)</f>
        <v>0</v>
      </c>
      <c r="CZ108" s="193">
        <f t="shared" si="502"/>
        <v>0</v>
      </c>
      <c r="DA108" s="193">
        <f t="shared" si="502"/>
        <v>0</v>
      </c>
      <c r="DB108" s="193">
        <f t="shared" si="502"/>
        <v>0</v>
      </c>
      <c r="DC108" s="193">
        <f t="shared" si="502"/>
        <v>0</v>
      </c>
      <c r="DD108" s="193">
        <f t="shared" si="502"/>
        <v>0</v>
      </c>
      <c r="DE108" s="193">
        <f t="shared" si="502"/>
        <v>0</v>
      </c>
      <c r="DF108" s="193">
        <f t="shared" si="502"/>
        <v>0</v>
      </c>
      <c r="DG108" s="193">
        <f t="shared" si="502"/>
        <v>0</v>
      </c>
      <c r="DH108" s="193">
        <f t="shared" si="502"/>
        <v>0</v>
      </c>
      <c r="DI108" s="193">
        <f t="shared" si="502"/>
        <v>0</v>
      </c>
      <c r="DJ108" s="193">
        <f t="shared" si="502"/>
        <v>0</v>
      </c>
      <c r="DK108" s="193">
        <f t="shared" si="502"/>
        <v>0</v>
      </c>
      <c r="DL108" s="193">
        <f t="shared" si="502"/>
        <v>0</v>
      </c>
      <c r="DM108" s="193">
        <f t="shared" si="502"/>
        <v>0</v>
      </c>
      <c r="DN108" s="193">
        <f t="shared" si="502"/>
        <v>0.01052432064</v>
      </c>
      <c r="DO108" s="193">
        <f t="shared" si="502"/>
        <v>0.03625648019</v>
      </c>
      <c r="DP108" s="193">
        <f t="shared" si="502"/>
        <v>0.06080598481</v>
      </c>
      <c r="DQ108" s="193">
        <f t="shared" si="502"/>
        <v>0.1241112621</v>
      </c>
      <c r="DR108" s="193">
        <f t="shared" si="502"/>
        <v>0.1609733612</v>
      </c>
      <c r="DS108" s="193">
        <f t="shared" si="502"/>
        <v>0.2008399685</v>
      </c>
      <c r="DT108" s="193">
        <f t="shared" si="502"/>
        <v>0.2442906474</v>
      </c>
      <c r="DU108" s="193">
        <f t="shared" si="502"/>
        <v>0.1810422237</v>
      </c>
      <c r="DV108" s="193">
        <f t="shared" si="502"/>
        <v>0.2698094837</v>
      </c>
      <c r="DW108" s="193">
        <f t="shared" si="502"/>
        <v>0.3009546452</v>
      </c>
      <c r="DX108" s="193">
        <f t="shared" si="502"/>
        <v>0.2745927333</v>
      </c>
      <c r="DY108" s="193">
        <f t="shared" si="502"/>
        <v>0.2693284256</v>
      </c>
      <c r="DZ108" s="193">
        <f t="shared" si="502"/>
        <v>0.2615420497</v>
      </c>
      <c r="EA108" s="193">
        <f t="shared" si="502"/>
        <v>0.2224081591</v>
      </c>
      <c r="EB108" s="193">
        <f t="shared" si="502"/>
        <v>0.2219285687</v>
      </c>
      <c r="EC108" s="193">
        <f t="shared" si="502"/>
        <v>0.231715873</v>
      </c>
      <c r="ED108" s="193">
        <f t="shared" si="502"/>
        <v>0.1465384074</v>
      </c>
      <c r="EE108" s="193">
        <f t="shared" si="502"/>
        <v>0.06766415902</v>
      </c>
      <c r="EF108" s="193">
        <f t="shared" si="502"/>
        <v>0</v>
      </c>
      <c r="EG108" s="193">
        <f t="shared" si="502"/>
        <v>0</v>
      </c>
      <c r="EH108" s="193">
        <f t="shared" si="502"/>
        <v>0</v>
      </c>
      <c r="EI108" s="193">
        <f t="shared" si="502"/>
        <v>0</v>
      </c>
      <c r="EJ108" s="193">
        <f t="shared" si="502"/>
        <v>0</v>
      </c>
      <c r="EK108" s="193">
        <f t="shared" si="502"/>
        <v>0</v>
      </c>
      <c r="EL108" s="193">
        <f t="shared" si="502"/>
        <v>0</v>
      </c>
      <c r="EM108" s="193">
        <f t="shared" si="502"/>
        <v>0</v>
      </c>
      <c r="EN108" s="193">
        <f t="shared" si="502"/>
        <v>0</v>
      </c>
      <c r="EO108" s="193">
        <f t="shared" si="502"/>
        <v>0</v>
      </c>
      <c r="EP108" s="193">
        <f t="shared" si="502"/>
        <v>0</v>
      </c>
      <c r="EQ108" s="193">
        <f t="shared" si="502"/>
        <v>0</v>
      </c>
      <c r="ER108" s="193">
        <f t="shared" si="502"/>
        <v>0</v>
      </c>
      <c r="ES108" s="193">
        <f t="shared" si="502"/>
        <v>0</v>
      </c>
      <c r="ET108" s="193">
        <f t="shared" si="502"/>
        <v>0</v>
      </c>
      <c r="EU108" s="193">
        <f t="shared" si="19"/>
        <v>5.270620959</v>
      </c>
      <c r="EV108" s="193">
        <f t="shared" ref="EV108:GQ108" si="503">BB108-CY108</f>
        <v>0</v>
      </c>
      <c r="EW108" s="193">
        <f t="shared" si="503"/>
        <v>0</v>
      </c>
      <c r="EX108" s="193">
        <f t="shared" si="503"/>
        <v>0</v>
      </c>
      <c r="EY108" s="193">
        <f t="shared" si="503"/>
        <v>0</v>
      </c>
      <c r="EZ108" s="193">
        <f t="shared" si="503"/>
        <v>0</v>
      </c>
      <c r="FA108" s="193">
        <f t="shared" si="503"/>
        <v>0</v>
      </c>
      <c r="FB108" s="193">
        <f t="shared" si="503"/>
        <v>0</v>
      </c>
      <c r="FC108" s="193">
        <f t="shared" si="503"/>
        <v>0</v>
      </c>
      <c r="FD108" s="193">
        <f t="shared" si="503"/>
        <v>0</v>
      </c>
      <c r="FE108" s="193">
        <f t="shared" si="503"/>
        <v>0.0002320435515</v>
      </c>
      <c r="FF108" s="193">
        <f t="shared" si="503"/>
        <v>0.01497510186</v>
      </c>
      <c r="FG108" s="193">
        <f t="shared" si="503"/>
        <v>0.01503857351</v>
      </c>
      <c r="FH108" s="193">
        <f t="shared" si="503"/>
        <v>0.04575754433</v>
      </c>
      <c r="FI108" s="193">
        <f t="shared" si="503"/>
        <v>0.1117859275</v>
      </c>
      <c r="FJ108" s="193">
        <f t="shared" si="503"/>
        <v>0.185198749</v>
      </c>
      <c r="FK108" s="193">
        <f t="shared" si="503"/>
        <v>0.2191383008</v>
      </c>
      <c r="FL108" s="193">
        <f t="shared" si="503"/>
        <v>0.2335605656</v>
      </c>
      <c r="FM108" s="193">
        <f t="shared" si="503"/>
        <v>0.2515883966</v>
      </c>
      <c r="FN108" s="193">
        <f t="shared" si="503"/>
        <v>0.258799529</v>
      </c>
      <c r="FO108" s="193">
        <f t="shared" si="503"/>
        <v>0.2563958182</v>
      </c>
      <c r="FP108" s="193">
        <f t="shared" si="503"/>
        <v>0.2511877781</v>
      </c>
      <c r="FQ108" s="193">
        <f t="shared" si="503"/>
        <v>0.2523896335</v>
      </c>
      <c r="FR108" s="193">
        <f t="shared" si="503"/>
        <v>0.2491846858</v>
      </c>
      <c r="FS108" s="193">
        <f t="shared" si="503"/>
        <v>0.2443772642</v>
      </c>
      <c r="FT108" s="193">
        <f t="shared" si="503"/>
        <v>0.2459797381</v>
      </c>
      <c r="FU108" s="193">
        <f t="shared" si="503"/>
        <v>0.2411723165</v>
      </c>
      <c r="FV108" s="193">
        <f t="shared" si="503"/>
        <v>0.2423741719</v>
      </c>
      <c r="FW108" s="193">
        <f t="shared" si="503"/>
        <v>0.2339611841</v>
      </c>
      <c r="FX108" s="193">
        <f t="shared" si="503"/>
        <v>0.2215420116</v>
      </c>
      <c r="FY108" s="193">
        <f t="shared" si="503"/>
        <v>0.2251475778</v>
      </c>
      <c r="FZ108" s="193">
        <f t="shared" si="503"/>
        <v>0.2223432486</v>
      </c>
      <c r="GA108" s="193">
        <f t="shared" si="503"/>
        <v>0.2299549994</v>
      </c>
      <c r="GB108" s="193">
        <f t="shared" si="503"/>
        <v>0.2355636579</v>
      </c>
      <c r="GC108" s="193">
        <f t="shared" si="503"/>
        <v>0.224959585</v>
      </c>
      <c r="GD108" s="193">
        <f t="shared" si="503"/>
        <v>0.1441727401</v>
      </c>
      <c r="GE108" s="193">
        <f t="shared" si="503"/>
        <v>0.1163430947</v>
      </c>
      <c r="GF108" s="193">
        <f t="shared" si="503"/>
        <v>0.06173937729</v>
      </c>
      <c r="GG108" s="193">
        <f t="shared" si="503"/>
        <v>0.02278225165</v>
      </c>
      <c r="GH108" s="193">
        <f t="shared" si="503"/>
        <v>0.009815651859</v>
      </c>
      <c r="GI108" s="193">
        <f t="shared" si="503"/>
        <v>0.002401707197</v>
      </c>
      <c r="GJ108" s="193">
        <f t="shared" si="503"/>
        <v>0.0006920993211</v>
      </c>
      <c r="GK108" s="193">
        <f t="shared" si="503"/>
        <v>0.00006563413937</v>
      </c>
      <c r="GL108" s="193">
        <f t="shared" si="503"/>
        <v>0</v>
      </c>
      <c r="GM108" s="193">
        <f t="shared" si="503"/>
        <v>0</v>
      </c>
      <c r="GN108" s="193">
        <f t="shared" si="503"/>
        <v>0</v>
      </c>
      <c r="GO108" s="193">
        <f t="shared" si="503"/>
        <v>0</v>
      </c>
      <c r="GP108" s="193">
        <f t="shared" si="503"/>
        <v>0</v>
      </c>
      <c r="GQ108" s="193">
        <f t="shared" si="503"/>
        <v>0</v>
      </c>
      <c r="GR108" s="193">
        <f t="shared" si="21"/>
        <v>5.439913727</v>
      </c>
      <c r="GS108" s="193">
        <f t="shared" ref="GS108:IN108" si="504">E108-EV108</f>
        <v>0.1662566633</v>
      </c>
      <c r="GT108" s="193">
        <f t="shared" si="504"/>
        <v>0.1498313062</v>
      </c>
      <c r="GU108" s="193">
        <f t="shared" si="504"/>
        <v>0.1366108969</v>
      </c>
      <c r="GV108" s="193">
        <f t="shared" si="504"/>
        <v>0.1277972906</v>
      </c>
      <c r="GW108" s="193">
        <f t="shared" si="504"/>
        <v>0.1253935798</v>
      </c>
      <c r="GX108" s="193">
        <f t="shared" si="504"/>
        <v>0.1233904875</v>
      </c>
      <c r="GY108" s="193">
        <f t="shared" si="504"/>
        <v>0.1185830659</v>
      </c>
      <c r="GZ108" s="193">
        <f t="shared" si="504"/>
        <v>0.116980592</v>
      </c>
      <c r="HA108" s="193">
        <f t="shared" si="504"/>
        <v>0.1181824474</v>
      </c>
      <c r="HB108" s="193">
        <f t="shared" si="504"/>
        <v>0.1211553516</v>
      </c>
      <c r="HC108" s="193">
        <f t="shared" si="504"/>
        <v>0.1080147672</v>
      </c>
      <c r="HD108" s="193">
        <f t="shared" si="504"/>
        <v>0.1131593356</v>
      </c>
      <c r="HE108" s="193">
        <f t="shared" si="504"/>
        <v>0.1004681957</v>
      </c>
      <c r="HF108" s="193">
        <f t="shared" si="504"/>
        <v>0.05887753893</v>
      </c>
      <c r="HG108" s="193">
        <f t="shared" si="504"/>
        <v>0.00910120692</v>
      </c>
      <c r="HH108" s="193">
        <f t="shared" si="504"/>
        <v>0</v>
      </c>
      <c r="HI108" s="193">
        <f t="shared" si="504"/>
        <v>0</v>
      </c>
      <c r="HJ108" s="193">
        <f t="shared" si="504"/>
        <v>0</v>
      </c>
      <c r="HK108" s="193">
        <f t="shared" si="504"/>
        <v>0</v>
      </c>
      <c r="HL108" s="193">
        <f t="shared" si="504"/>
        <v>0</v>
      </c>
      <c r="HM108" s="193">
        <f t="shared" si="504"/>
        <v>0</v>
      </c>
      <c r="HN108" s="193">
        <f t="shared" si="504"/>
        <v>0</v>
      </c>
      <c r="HO108" s="193">
        <f t="shared" si="504"/>
        <v>0</v>
      </c>
      <c r="HP108" s="193">
        <f t="shared" si="504"/>
        <v>0</v>
      </c>
      <c r="HQ108" s="193">
        <f t="shared" si="504"/>
        <v>0</v>
      </c>
      <c r="HR108" s="193">
        <f t="shared" si="504"/>
        <v>0</v>
      </c>
      <c r="HS108" s="193">
        <f t="shared" si="504"/>
        <v>0</v>
      </c>
      <c r="HT108" s="193">
        <f t="shared" si="504"/>
        <v>0</v>
      </c>
      <c r="HU108" s="193">
        <f t="shared" si="504"/>
        <v>0</v>
      </c>
      <c r="HV108" s="193">
        <f t="shared" si="504"/>
        <v>0</v>
      </c>
      <c r="HW108" s="193">
        <f t="shared" si="504"/>
        <v>0</v>
      </c>
      <c r="HX108" s="193">
        <f t="shared" si="504"/>
        <v>0</v>
      </c>
      <c r="HY108" s="193">
        <f t="shared" si="504"/>
        <v>0</v>
      </c>
      <c r="HZ108" s="193">
        <f t="shared" si="504"/>
        <v>0.03063499623</v>
      </c>
      <c r="IA108" s="193">
        <f t="shared" si="504"/>
        <v>0.1326546198</v>
      </c>
      <c r="IB108" s="193">
        <f t="shared" si="504"/>
        <v>0.17490653</v>
      </c>
      <c r="IC108" s="193">
        <f t="shared" si="504"/>
        <v>0.2459356045</v>
      </c>
      <c r="ID108" s="193">
        <f t="shared" si="504"/>
        <v>0.2897001517</v>
      </c>
      <c r="IE108" s="193">
        <f t="shared" si="504"/>
        <v>0.3050704623</v>
      </c>
      <c r="IF108" s="193">
        <f t="shared" si="504"/>
        <v>0.318493684</v>
      </c>
      <c r="IG108" s="193">
        <f t="shared" si="504"/>
        <v>0.3322218458</v>
      </c>
      <c r="IH108" s="193">
        <f t="shared" si="504"/>
        <v>0.326839034</v>
      </c>
      <c r="II108" s="193">
        <f t="shared" si="504"/>
        <v>0.3176904434</v>
      </c>
      <c r="IJ108" s="193">
        <f t="shared" si="504"/>
        <v>0.2984607571</v>
      </c>
      <c r="IK108" s="193">
        <f t="shared" si="504"/>
        <v>0.2852403477</v>
      </c>
      <c r="IL108" s="193">
        <f t="shared" si="504"/>
        <v>0.2575976736</v>
      </c>
      <c r="IM108" s="193">
        <f t="shared" si="504"/>
        <v>0.2275512886</v>
      </c>
      <c r="IN108" s="193">
        <f t="shared" si="504"/>
        <v>0.2031135622</v>
      </c>
      <c r="IO108" s="193">
        <f t="shared" si="23"/>
        <v>3.285326753</v>
      </c>
      <c r="IP108" s="193">
        <f t="shared" si="29"/>
        <v>0.4395094129</v>
      </c>
      <c r="IQ108" s="193">
        <f t="shared" ref="IQ108:KK108" si="505">MAX((MIN(CZ108+IP108,$IO$7))-GT108,0)</f>
        <v>0.2896781066</v>
      </c>
      <c r="IR108" s="193">
        <f t="shared" si="505"/>
        <v>0.1530672098</v>
      </c>
      <c r="IS108" s="193">
        <f t="shared" si="505"/>
        <v>0.02526991914</v>
      </c>
      <c r="IT108" s="193">
        <f t="shared" si="505"/>
        <v>0</v>
      </c>
      <c r="IU108" s="193">
        <f t="shared" si="505"/>
        <v>0</v>
      </c>
      <c r="IV108" s="193">
        <f t="shared" si="505"/>
        <v>0</v>
      </c>
      <c r="IW108" s="193">
        <f t="shared" si="505"/>
        <v>0</v>
      </c>
      <c r="IX108" s="193">
        <f t="shared" si="505"/>
        <v>0</v>
      </c>
      <c r="IY108" s="193">
        <f t="shared" si="505"/>
        <v>0</v>
      </c>
      <c r="IZ108" s="193">
        <f t="shared" si="505"/>
        <v>0</v>
      </c>
      <c r="JA108" s="193">
        <f t="shared" si="505"/>
        <v>0</v>
      </c>
      <c r="JB108" s="193">
        <f t="shared" si="505"/>
        <v>0</v>
      </c>
      <c r="JC108" s="193">
        <f t="shared" si="505"/>
        <v>0</v>
      </c>
      <c r="JD108" s="193">
        <f t="shared" si="505"/>
        <v>0</v>
      </c>
      <c r="JE108" s="193">
        <f t="shared" si="505"/>
        <v>0.01052432064</v>
      </c>
      <c r="JF108" s="193">
        <f t="shared" si="505"/>
        <v>0.04678080083</v>
      </c>
      <c r="JG108" s="193">
        <f t="shared" si="505"/>
        <v>0.1075867856</v>
      </c>
      <c r="JH108" s="193">
        <f t="shared" si="505"/>
        <v>0.2316980477</v>
      </c>
      <c r="JI108" s="193">
        <f t="shared" si="505"/>
        <v>0.3926714089</v>
      </c>
      <c r="JJ108" s="193">
        <f t="shared" si="505"/>
        <v>0.5935113775</v>
      </c>
      <c r="JK108" s="193">
        <f t="shared" si="505"/>
        <v>0.8378020249</v>
      </c>
      <c r="JL108" s="193">
        <f t="shared" si="505"/>
        <v>1.018844249</v>
      </c>
      <c r="JM108" s="193">
        <f t="shared" si="505"/>
        <v>1.288653732</v>
      </c>
      <c r="JN108" s="193">
        <f t="shared" si="505"/>
        <v>1.589608378</v>
      </c>
      <c r="JO108" s="193">
        <f t="shared" si="505"/>
        <v>1.864201111</v>
      </c>
      <c r="JP108" s="193">
        <f t="shared" si="505"/>
        <v>2.133529536</v>
      </c>
      <c r="JQ108" s="193">
        <f t="shared" si="505"/>
        <v>2.395071586</v>
      </c>
      <c r="JR108" s="193">
        <f t="shared" si="505"/>
        <v>2.617479745</v>
      </c>
      <c r="JS108" s="193">
        <f t="shared" si="505"/>
        <v>2.839408314</v>
      </c>
      <c r="JT108" s="193">
        <f t="shared" si="505"/>
        <v>3.071124187</v>
      </c>
      <c r="JU108" s="193">
        <f t="shared" si="505"/>
        <v>3.217662594</v>
      </c>
      <c r="JV108" s="193">
        <f t="shared" si="505"/>
        <v>3.285326753</v>
      </c>
      <c r="JW108" s="193">
        <f t="shared" si="505"/>
        <v>3.254691757</v>
      </c>
      <c r="JX108" s="193">
        <f t="shared" si="505"/>
        <v>3.122037137</v>
      </c>
      <c r="JY108" s="193">
        <f t="shared" si="505"/>
        <v>2.947130607</v>
      </c>
      <c r="JZ108" s="193">
        <f t="shared" si="505"/>
        <v>2.701195003</v>
      </c>
      <c r="KA108" s="193">
        <f t="shared" si="505"/>
        <v>2.411494851</v>
      </c>
      <c r="KB108" s="193">
        <f t="shared" si="505"/>
        <v>2.106424389</v>
      </c>
      <c r="KC108" s="193">
        <f t="shared" si="505"/>
        <v>1.787930705</v>
      </c>
      <c r="KD108" s="193">
        <f t="shared" si="505"/>
        <v>1.455708859</v>
      </c>
      <c r="KE108" s="193">
        <f t="shared" si="505"/>
        <v>1.128869825</v>
      </c>
      <c r="KF108" s="193">
        <f t="shared" si="505"/>
        <v>0.8111793814</v>
      </c>
      <c r="KG108" s="193">
        <f t="shared" si="505"/>
        <v>0.5127186244</v>
      </c>
      <c r="KH108" s="193">
        <f t="shared" si="505"/>
        <v>0.2274782766</v>
      </c>
      <c r="KI108" s="193">
        <f t="shared" si="505"/>
        <v>0</v>
      </c>
      <c r="KJ108" s="193">
        <f t="shared" si="505"/>
        <v>0</v>
      </c>
      <c r="KK108" s="193">
        <f t="shared" si="505"/>
        <v>0</v>
      </c>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row>
    <row r="109" ht="14.25" customHeight="1">
      <c r="A109" s="1">
        <v>4.0</v>
      </c>
      <c r="B109" s="1">
        <f t="shared" ref="B109:C109" si="506">B108+1</f>
        <v>99</v>
      </c>
      <c r="C109" s="267">
        <f t="shared" si="506"/>
        <v>43564</v>
      </c>
      <c r="D109" s="193">
        <f t="shared" si="15"/>
        <v>10.0338901</v>
      </c>
      <c r="E109" s="193">
        <f>(SUMIFS(Profile!$F$2:$F$17521,Profile!$B$2:$B$17521,$B109,Profile!$C$2:$C$17521,E$8))*$C$6</f>
        <v>0.170262848</v>
      </c>
      <c r="F109" s="193">
        <f>(SUMIFS(Profile!$F$2:$F$17521,Profile!$B$2:$B$17521,$B109,Profile!$C$2:$C$17521,F$8))*$C$6</f>
        <v>0.1518343986</v>
      </c>
      <c r="G109" s="193">
        <f>(SUMIFS(Profile!$F$2:$F$17521,Profile!$B$2:$B$17521,$B109,Profile!$C$2:$C$17521,G$8))*$C$6</f>
        <v>0.153036254</v>
      </c>
      <c r="H109" s="193">
        <f>(SUMIFS(Profile!$F$2:$F$17521,Profile!$B$2:$B$17521,$B109,Profile!$C$2:$C$17521,H$8))*$C$6</f>
        <v>0.1277972906</v>
      </c>
      <c r="I109" s="193">
        <f>(SUMIFS(Profile!$F$2:$F$17521,Profile!$B$2:$B$17521,$B109,Profile!$C$2:$C$17521,I$8))*$C$6</f>
        <v>0.1217880136</v>
      </c>
      <c r="J109" s="193">
        <f>(SUMIFS(Profile!$F$2:$F$17521,Profile!$B$2:$B$17521,$B109,Profile!$C$2:$C$17521,J$8))*$C$6</f>
        <v>0.123791106</v>
      </c>
      <c r="K109" s="193">
        <f>(SUMIFS(Profile!$F$2:$F$17521,Profile!$B$2:$B$17521,$B109,Profile!$C$2:$C$17521,K$8))*$C$6</f>
        <v>0.1157787366</v>
      </c>
      <c r="L109" s="193">
        <f>(SUMIFS(Profile!$F$2:$F$17521,Profile!$B$2:$B$17521,$B109,Profile!$C$2:$C$17521,L$8))*$C$6</f>
        <v>0.111772552</v>
      </c>
      <c r="M109" s="193">
        <f>(SUMIFS(Profile!$F$2:$F$17521,Profile!$B$2:$B$17521,$B109,Profile!$C$2:$C$17521,M$8))*$C$6</f>
        <v>0.1225892506</v>
      </c>
      <c r="N109" s="193">
        <f>(SUMIFS(Profile!$F$2:$F$17521,Profile!$B$2:$B$17521,$B109,Profile!$C$2:$C$17521,N$8))*$C$6</f>
        <v>0.1181824474</v>
      </c>
      <c r="O109" s="193">
        <f>(SUMIFS(Profile!$F$2:$F$17521,Profile!$B$2:$B$17521,$B109,Profile!$C$2:$C$17521,O$8))*$C$6</f>
        <v>0.1209867767</v>
      </c>
      <c r="P109" s="193">
        <f>(SUMIFS(Profile!$F$2:$F$17521,Profile!$B$2:$B$17521,$B109,Profile!$C$2:$C$17521,P$8))*$C$6</f>
        <v>0.1209867767</v>
      </c>
      <c r="Q109" s="193">
        <f>(SUMIFS(Profile!$F$2:$F$17521,Profile!$B$2:$B$17521,$B109,Profile!$C$2:$C$17521,Q$8))*$C$6</f>
        <v>0.1225892506</v>
      </c>
      <c r="R109" s="193">
        <f>(SUMIFS(Profile!$F$2:$F$17521,Profile!$B$2:$B$17521,$B109,Profile!$C$2:$C$17521,R$8))*$C$6</f>
        <v>0.1490300693</v>
      </c>
      <c r="S109" s="193">
        <f>(SUMIFS(Profile!$F$2:$F$17521,Profile!$B$2:$B$17521,$B109,Profile!$C$2:$C$17521,S$8))*$C$6</f>
        <v>0.1802783096</v>
      </c>
      <c r="T109" s="193">
        <f>(SUMIFS(Profile!$F$2:$F$17521,Profile!$B$2:$B$17521,$B109,Profile!$C$2:$C$17521,T$8))*$C$6</f>
        <v>0.1971042852</v>
      </c>
      <c r="U109" s="193">
        <f>(SUMIFS(Profile!$F$2:$F$17521,Profile!$B$2:$B$17521,$B109,Profile!$C$2:$C$17521,U$8))*$C$6</f>
        <v>0.2275512886</v>
      </c>
      <c r="V109" s="193">
        <f>(SUMIFS(Profile!$F$2:$F$17521,Profile!$B$2:$B$17521,$B109,Profile!$C$2:$C$17521,V$8))*$C$6</f>
        <v>0.2311568548</v>
      </c>
      <c r="W109" s="193">
        <f>(SUMIFS(Profile!$F$2:$F$17521,Profile!$B$2:$B$17521,$B109,Profile!$C$2:$C$17521,W$8))*$C$6</f>
        <v>0.2535914889</v>
      </c>
      <c r="X109" s="193">
        <f>(SUMIFS(Profile!$F$2:$F$17521,Profile!$B$2:$B$17521,$B109,Profile!$C$2:$C$17521,X$8))*$C$6</f>
        <v>0.2419735534</v>
      </c>
      <c r="Y109" s="193">
        <f>(SUMIFS(Profile!$F$2:$F$17521,Profile!$B$2:$B$17521,$B109,Profile!$C$2:$C$17521,Y$8))*$C$6</f>
        <v>0.2335605656</v>
      </c>
      <c r="Z109" s="193">
        <f>(SUMIFS(Profile!$F$2:$F$17521,Profile!$B$2:$B$17521,$B109,Profile!$C$2:$C$17521,Z$8))*$C$6</f>
        <v>0.2592001474</v>
      </c>
      <c r="AA109" s="193">
        <f>(SUMIFS(Profile!$F$2:$F$17521,Profile!$B$2:$B$17521,$B109,Profile!$C$2:$C$17521,AA$8))*$C$6</f>
        <v>0.2908490062</v>
      </c>
      <c r="AB109" s="193">
        <f>(SUMIFS(Profile!$F$2:$F$17521,Profile!$B$2:$B$17521,$B109,Profile!$C$2:$C$17521,AB$8))*$C$6</f>
        <v>0.258799529</v>
      </c>
      <c r="AC109" s="193">
        <f>(SUMIFS(Profile!$F$2:$F$17521,Profile!$B$2:$B$17521,$B109,Profile!$C$2:$C$17521,AC$8))*$C$6</f>
        <v>0.2067191284</v>
      </c>
      <c r="AD109" s="193">
        <f>(SUMIFS(Profile!$F$2:$F$17521,Profile!$B$2:$B$17521,$B109,Profile!$C$2:$C$17521,AD$8))*$C$6</f>
        <v>0.2159333531</v>
      </c>
      <c r="AE109" s="193">
        <f>(SUMIFS(Profile!$F$2:$F$17521,Profile!$B$2:$B$17521,$B109,Profile!$C$2:$C$17521,AE$8))*$C$6</f>
        <v>0.2043154176</v>
      </c>
      <c r="AF109" s="193">
        <f>(SUMIFS(Profile!$F$2:$F$17521,Profile!$B$2:$B$17521,$B109,Profile!$C$2:$C$17521,AF$8))*$C$6</f>
        <v>0.2151321162</v>
      </c>
      <c r="AG109" s="193">
        <f>(SUMIFS(Profile!$F$2:$F$17521,Profile!$B$2:$B$17521,$B109,Profile!$C$2:$C$17521,AG$8))*$C$6</f>
        <v>0.2019117068</v>
      </c>
      <c r="AH109" s="193">
        <f>(SUMIFS(Profile!$F$2:$F$17521,Profile!$B$2:$B$17521,$B109,Profile!$C$2:$C$17521,AH$8))*$C$6</f>
        <v>0.2111259315</v>
      </c>
      <c r="AI109" s="193">
        <f>(SUMIFS(Profile!$F$2:$F$17521,Profile!$B$2:$B$17521,$B109,Profile!$C$2:$C$17521,AI$8))*$C$6</f>
        <v>0.2091228392</v>
      </c>
      <c r="AJ109" s="193">
        <f>(SUMIFS(Profile!$F$2:$F$17521,Profile!$B$2:$B$17521,$B109,Profile!$C$2:$C$17521,AJ$8))*$C$6</f>
        <v>0.1991073775</v>
      </c>
      <c r="AK109" s="193">
        <f>(SUMIFS(Profile!$F$2:$F$17521,Profile!$B$2:$B$17521,$B109,Profile!$C$2:$C$17521,AK$8))*$C$6</f>
        <v>0.2195389193</v>
      </c>
      <c r="AL109" s="193">
        <f>(SUMIFS(Profile!$F$2:$F$17521,Profile!$B$2:$B$17521,$B109,Profile!$C$2:$C$17521,AL$8))*$C$6</f>
        <v>0.2343618025</v>
      </c>
      <c r="AM109" s="193">
        <f>(SUMIFS(Profile!$F$2:$F$17521,Profile!$B$2:$B$17521,$B109,Profile!$C$2:$C$17521,AM$8))*$C$6</f>
        <v>0.2443772642</v>
      </c>
      <c r="AN109" s="193">
        <f>(SUMIFS(Profile!$F$2:$F$17521,Profile!$B$2:$B$17521,$B109,Profile!$C$2:$C$17521,AN$8))*$C$6</f>
        <v>0.2796316892</v>
      </c>
      <c r="AO109" s="193">
        <f>(SUMIFS(Profile!$F$2:$F$17521,Profile!$B$2:$B$17521,$B109,Profile!$C$2:$C$17521,AO$8))*$C$6</f>
        <v>0.2952558094</v>
      </c>
      <c r="AP109" s="193">
        <f>(SUMIFS(Profile!$F$2:$F$17521,Profile!$B$2:$B$17521,$B109,Profile!$C$2:$C$17521,AP$8))*$C$6</f>
        <v>0.3068737449</v>
      </c>
      <c r="AQ109" s="193">
        <f>(SUMIFS(Profile!$F$2:$F$17521,Profile!$B$2:$B$17521,$B109,Profile!$C$2:$C$17521,AQ$8))*$C$6</f>
        <v>0.2680137537</v>
      </c>
      <c r="AR109" s="193">
        <f>(SUMIFS(Profile!$F$2:$F$17521,Profile!$B$2:$B$17521,$B109,Profile!$C$2:$C$17521,AR$8))*$C$6</f>
        <v>0.3076749818</v>
      </c>
      <c r="AS109" s="193">
        <f>(SUMIFS(Profile!$F$2:$F$17521,Profile!$B$2:$B$17521,$B109,Profile!$C$2:$C$17521,AS$8))*$C$6</f>
        <v>0.2988613756</v>
      </c>
      <c r="AT109" s="193">
        <f>(SUMIFS(Profile!$F$2:$F$17521,Profile!$B$2:$B$17521,$B109,Profile!$C$2:$C$17521,AT$8))*$C$6</f>
        <v>0.2820354</v>
      </c>
      <c r="AU109" s="193">
        <f>(SUMIFS(Profile!$F$2:$F$17521,Profile!$B$2:$B$17521,$B109,Profile!$C$2:$C$17521,AU$8))*$C$6</f>
        <v>0.2708180829</v>
      </c>
      <c r="AV109" s="193">
        <f>(SUMIFS(Profile!$F$2:$F$17521,Profile!$B$2:$B$17521,$B109,Profile!$C$2:$C$17521,AV$8))*$C$6</f>
        <v>0.2708180829</v>
      </c>
      <c r="AW109" s="193">
        <f>(SUMIFS(Profile!$F$2:$F$17521,Profile!$B$2:$B$17521,$B109,Profile!$C$2:$C$17521,AW$8))*$C$6</f>
        <v>0.2624050952</v>
      </c>
      <c r="AX109" s="193">
        <f>(SUMIFS(Profile!$F$2:$F$17521,Profile!$B$2:$B$17521,$B109,Profile!$C$2:$C$17521,AX$8))*$C$6</f>
        <v>0.2339611841</v>
      </c>
      <c r="AY109" s="193">
        <f>(SUMIFS(Profile!$F$2:$F$17521,Profile!$B$2:$B$17521,$B109,Profile!$C$2:$C$17521,AY$8))*$C$6</f>
        <v>0.2243463409</v>
      </c>
      <c r="AZ109" s="193">
        <f>(SUMIFS(Profile!$F$2:$F$17521,Profile!$B$2:$B$17521,$B109,Profile!$C$2:$C$17521,AZ$8))*$C$6</f>
        <v>0.1670579003</v>
      </c>
      <c r="BA109" s="193">
        <f t="shared" si="16"/>
        <v>9.655991261</v>
      </c>
      <c r="BB109" s="193">
        <f>(SUMIFS(Profile!$E$2:$E$17521,Profile!$B$2:$B$17521,$B109,Profile!$C$2:$C$17521,BB$8))*$C$9</f>
        <v>0</v>
      </c>
      <c r="BC109" s="193">
        <f>(SUMIFS(Profile!$E$2:$E$17521,Profile!$B$2:$B$17521,$B109,Profile!$C$2:$C$17521,BC$8))*$C$9</f>
        <v>0</v>
      </c>
      <c r="BD109" s="193">
        <f>(SUMIFS(Profile!$E$2:$E$17521,Profile!$B$2:$B$17521,$B109,Profile!$C$2:$C$17521,BD$8))*$C$9</f>
        <v>0</v>
      </c>
      <c r="BE109" s="193">
        <f>(SUMIFS(Profile!$E$2:$E$17521,Profile!$B$2:$B$17521,$B109,Profile!$C$2:$C$17521,BE$8))*$C$9</f>
        <v>0</v>
      </c>
      <c r="BF109" s="193">
        <f>(SUMIFS(Profile!$E$2:$E$17521,Profile!$B$2:$B$17521,$B109,Profile!$C$2:$C$17521,BF$8))*$C$9</f>
        <v>0</v>
      </c>
      <c r="BG109" s="193">
        <f>(SUMIFS(Profile!$E$2:$E$17521,Profile!$B$2:$B$17521,$B109,Profile!$C$2:$C$17521,BG$8))*$C$9</f>
        <v>0</v>
      </c>
      <c r="BH109" s="193">
        <f>(SUMIFS(Profile!$E$2:$E$17521,Profile!$B$2:$B$17521,$B109,Profile!$C$2:$C$17521,BH$8))*$C$9</f>
        <v>0</v>
      </c>
      <c r="BI109" s="193">
        <f>(SUMIFS(Profile!$E$2:$E$17521,Profile!$B$2:$B$17521,$B109,Profile!$C$2:$C$17521,BI$8))*$C$9</f>
        <v>0</v>
      </c>
      <c r="BJ109" s="193">
        <f>(SUMIFS(Profile!$E$2:$E$17521,Profile!$B$2:$B$17521,$B109,Profile!$C$2:$C$17521,BJ$8))*$C$9</f>
        <v>0</v>
      </c>
      <c r="BK109" s="193">
        <f>(SUMIFS(Profile!$E$2:$E$17521,Profile!$B$2:$B$17521,$B109,Profile!$C$2:$C$17521,BK$8))*$C$9</f>
        <v>0.0002568765654</v>
      </c>
      <c r="BL109" s="193">
        <f>(SUMIFS(Profile!$E$2:$E$17521,Profile!$B$2:$B$17521,$B109,Profile!$C$2:$C$17521,BL$8))*$C$9</f>
        <v>0.003924200564</v>
      </c>
      <c r="BM109" s="193">
        <f>(SUMIFS(Profile!$E$2:$E$17521,Profile!$B$2:$B$17521,$B109,Profile!$C$2:$C$17521,BM$8))*$C$9</f>
        <v>0.01231534492</v>
      </c>
      <c r="BN109" s="193">
        <f>(SUMIFS(Profile!$E$2:$E$17521,Profile!$B$2:$B$17521,$B109,Profile!$C$2:$C$17521,BN$8))*$C$9</f>
        <v>0.04103811927</v>
      </c>
      <c r="BO109" s="193">
        <f>(SUMIFS(Profile!$E$2:$E$17521,Profile!$B$2:$B$17521,$B109,Profile!$C$2:$C$17521,BO$8))*$C$9</f>
        <v>0.08276508318</v>
      </c>
      <c r="BP109" s="193">
        <f>(SUMIFS(Profile!$E$2:$E$17521,Profile!$B$2:$B$17521,$B109,Profile!$C$2:$C$17521,BP$8))*$C$9</f>
        <v>0.1528844355</v>
      </c>
      <c r="BQ109" s="193">
        <f>(SUMIFS(Profile!$E$2:$E$17521,Profile!$B$2:$B$17521,$B109,Profile!$C$2:$C$17521,BQ$8))*$C$9</f>
        <v>0.2548339448</v>
      </c>
      <c r="BR109" s="193">
        <f>(SUMIFS(Profile!$E$2:$E$17521,Profile!$B$2:$B$17521,$B109,Profile!$C$2:$C$17521,BR$8))*$C$9</f>
        <v>0.333929794</v>
      </c>
      <c r="BS109" s="193">
        <f>(SUMIFS(Profile!$E$2:$E$17521,Profile!$B$2:$B$17521,$B109,Profile!$C$2:$C$17521,BS$8))*$C$9</f>
        <v>0.4464800993</v>
      </c>
      <c r="BT109" s="193">
        <f>(SUMIFS(Profile!$E$2:$E$17521,Profile!$B$2:$B$17521,$B109,Profile!$C$2:$C$17521,BT$8))*$C$9</f>
        <v>0.5047682381</v>
      </c>
      <c r="BU109" s="193">
        <f>(SUMIFS(Profile!$E$2:$E$17521,Profile!$B$2:$B$17521,$B109,Profile!$C$2:$C$17521,BU$8))*$C$9</f>
        <v>0.5879473722</v>
      </c>
      <c r="BV109" s="193">
        <f>(SUMIFS(Profile!$E$2:$E$17521,Profile!$B$2:$B$17521,$B109,Profile!$C$2:$C$17521,BV$8))*$C$9</f>
        <v>0.6131975322</v>
      </c>
      <c r="BW109" s="193">
        <f>(SUMIFS(Profile!$E$2:$E$17521,Profile!$B$2:$B$17521,$B109,Profile!$C$2:$C$17521,BW$8))*$C$9</f>
        <v>0.5941617711</v>
      </c>
      <c r="BX109" s="193">
        <f>(SUMIFS(Profile!$E$2:$E$17521,Profile!$B$2:$B$17521,$B109,Profile!$C$2:$C$17521,BX$8))*$C$9</f>
        <v>0.624021053</v>
      </c>
      <c r="BY109" s="193">
        <f>(SUMIFS(Profile!$E$2:$E$17521,Profile!$B$2:$B$17521,$B109,Profile!$C$2:$C$17521,BY$8))*$C$9</f>
        <v>0.656436684</v>
      </c>
      <c r="BZ109" s="193">
        <f>(SUMIFS(Profile!$E$2:$E$17521,Profile!$B$2:$B$17521,$B109,Profile!$C$2:$C$17521,BZ$8))*$C$9</f>
        <v>0.6763040479</v>
      </c>
      <c r="CA109" s="193">
        <f>(SUMIFS(Profile!$E$2:$E$17521,Profile!$B$2:$B$17521,$B109,Profile!$C$2:$C$17521,CA$8))*$C$9</f>
        <v>0.7392860521</v>
      </c>
      <c r="CB109" s="193">
        <f>(SUMIFS(Profile!$E$2:$E$17521,Profile!$B$2:$B$17521,$B109,Profile!$C$2:$C$17521,CB$8))*$C$9</f>
        <v>0.6284777875</v>
      </c>
      <c r="CC109" s="193">
        <f>(SUMIFS(Profile!$E$2:$E$17521,Profile!$B$2:$B$17521,$B109,Profile!$C$2:$C$17521,CC$8))*$C$9</f>
        <v>0.544965859</v>
      </c>
      <c r="CD109" s="193">
        <f>(SUMIFS(Profile!$E$2:$E$17521,Profile!$B$2:$B$17521,$B109,Profile!$C$2:$C$17521,CD$8))*$C$9</f>
        <v>0.444230605</v>
      </c>
      <c r="CE109" s="193">
        <f>(SUMIFS(Profile!$E$2:$E$17521,Profile!$B$2:$B$17521,$B109,Profile!$C$2:$C$17521,CE$8))*$C$9</f>
        <v>0.3895331446</v>
      </c>
      <c r="CF109" s="193">
        <f>(SUMIFS(Profile!$E$2:$E$17521,Profile!$B$2:$B$17521,$B109,Profile!$C$2:$C$17521,CF$8))*$C$9</f>
        <v>0.3414550065</v>
      </c>
      <c r="CG109" s="193">
        <f>(SUMIFS(Profile!$E$2:$E$17521,Profile!$B$2:$B$17521,$B109,Profile!$C$2:$C$17521,CG$8))*$C$9</f>
        <v>0.283929568</v>
      </c>
      <c r="CH109" s="193">
        <f>(SUMIFS(Profile!$E$2:$E$17521,Profile!$B$2:$B$17521,$B109,Profile!$C$2:$C$17521,CH$8))*$C$9</f>
        <v>0.2302436661</v>
      </c>
      <c r="CI109" s="193">
        <f>(SUMIFS(Profile!$E$2:$E$17521,Profile!$B$2:$B$17521,$B109,Profile!$C$2:$C$17521,CI$8))*$C$9</f>
        <v>0.1674409029</v>
      </c>
      <c r="CJ109" s="193">
        <f>(SUMIFS(Profile!$E$2:$E$17521,Profile!$B$2:$B$17521,$B109,Profile!$C$2:$C$17521,CJ$8))*$C$9</f>
        <v>0.1237284665</v>
      </c>
      <c r="CK109" s="193">
        <f>(SUMIFS(Profile!$E$2:$E$17521,Profile!$B$2:$B$17521,$B109,Profile!$C$2:$C$17521,CK$8))*$C$9</f>
        <v>0.08280158547</v>
      </c>
      <c r="CL109" s="193">
        <f>(SUMIFS(Profile!$E$2:$E$17521,Profile!$B$2:$B$17521,$B109,Profile!$C$2:$C$17521,CL$8))*$C$9</f>
        <v>0.05005669727</v>
      </c>
      <c r="CM109" s="193">
        <f>(SUMIFS(Profile!$E$2:$E$17521,Profile!$B$2:$B$17521,$B109,Profile!$C$2:$C$17521,CM$8))*$C$9</f>
        <v>0.0316929276</v>
      </c>
      <c r="CN109" s="193">
        <f>(SUMIFS(Profile!$E$2:$E$17521,Profile!$B$2:$B$17521,$B109,Profile!$C$2:$C$17521,CN$8))*$C$9</f>
        <v>0.008651886528</v>
      </c>
      <c r="CO109" s="193">
        <f>(SUMIFS(Profile!$E$2:$E$17521,Profile!$B$2:$B$17521,$B109,Profile!$C$2:$C$17521,CO$8))*$C$9</f>
        <v>0.00319007476</v>
      </c>
      <c r="CP109" s="193">
        <f>(SUMIFS(Profile!$E$2:$E$17521,Profile!$B$2:$B$17521,$B109,Profile!$C$2:$C$17521,CP$8))*$C$9</f>
        <v>0.001021862395</v>
      </c>
      <c r="CQ109" s="193">
        <f>(SUMIFS(Profile!$E$2:$E$17521,Profile!$B$2:$B$17521,$B109,Profile!$C$2:$C$17521,CQ$8))*$C$9</f>
        <v>0.00002057189443</v>
      </c>
      <c r="CR109" s="193">
        <f>(SUMIFS(Profile!$E$2:$E$17521,Profile!$B$2:$B$17521,$B109,Profile!$C$2:$C$17521,CR$8))*$C$9</f>
        <v>0</v>
      </c>
      <c r="CS109" s="193">
        <f>(SUMIFS(Profile!$E$2:$E$17521,Profile!$B$2:$B$17521,$B109,Profile!$C$2:$C$17521,CS$8))*$C$9</f>
        <v>0</v>
      </c>
      <c r="CT109" s="193">
        <f>(SUMIFS(Profile!$E$2:$E$17521,Profile!$B$2:$B$17521,$B109,Profile!$C$2:$C$17521,CT$8))*$C$9</f>
        <v>0</v>
      </c>
      <c r="CU109" s="193">
        <f>(SUMIFS(Profile!$E$2:$E$17521,Profile!$B$2:$B$17521,$B109,Profile!$C$2:$C$17521,CU$8))*$C$9</f>
        <v>0</v>
      </c>
      <c r="CV109" s="193">
        <f>(SUMIFS(Profile!$E$2:$E$17521,Profile!$B$2:$B$17521,$B109,Profile!$C$2:$C$17521,CV$8))*$C$9</f>
        <v>0</v>
      </c>
      <c r="CW109" s="193">
        <f>(SUMIFS(Profile!$E$2:$E$17521,Profile!$B$2:$B$17521,$B109,Profile!$C$2:$C$17521,CW$8))*$C$9</f>
        <v>0</v>
      </c>
      <c r="CX109" s="193">
        <f t="shared" si="17"/>
        <v>4.817508717</v>
      </c>
      <c r="CY109" s="193">
        <f t="shared" ref="CY109:ET109" si="507">MAX(BB109-E109,0)</f>
        <v>0</v>
      </c>
      <c r="CZ109" s="193">
        <f t="shared" si="507"/>
        <v>0</v>
      </c>
      <c r="DA109" s="193">
        <f t="shared" si="507"/>
        <v>0</v>
      </c>
      <c r="DB109" s="193">
        <f t="shared" si="507"/>
        <v>0</v>
      </c>
      <c r="DC109" s="193">
        <f t="shared" si="507"/>
        <v>0</v>
      </c>
      <c r="DD109" s="193">
        <f t="shared" si="507"/>
        <v>0</v>
      </c>
      <c r="DE109" s="193">
        <f t="shared" si="507"/>
        <v>0</v>
      </c>
      <c r="DF109" s="193">
        <f t="shared" si="507"/>
        <v>0</v>
      </c>
      <c r="DG109" s="193">
        <f t="shared" si="507"/>
        <v>0</v>
      </c>
      <c r="DH109" s="193">
        <f t="shared" si="507"/>
        <v>0</v>
      </c>
      <c r="DI109" s="193">
        <f t="shared" si="507"/>
        <v>0</v>
      </c>
      <c r="DJ109" s="193">
        <f t="shared" si="507"/>
        <v>0</v>
      </c>
      <c r="DK109" s="193">
        <f t="shared" si="507"/>
        <v>0</v>
      </c>
      <c r="DL109" s="193">
        <f t="shared" si="507"/>
        <v>0</v>
      </c>
      <c r="DM109" s="193">
        <f t="shared" si="507"/>
        <v>0</v>
      </c>
      <c r="DN109" s="193">
        <f t="shared" si="507"/>
        <v>0.05772965961</v>
      </c>
      <c r="DO109" s="193">
        <f t="shared" si="507"/>
        <v>0.1063785054</v>
      </c>
      <c r="DP109" s="193">
        <f t="shared" si="507"/>
        <v>0.2153232444</v>
      </c>
      <c r="DQ109" s="193">
        <f t="shared" si="507"/>
        <v>0.2511767492</v>
      </c>
      <c r="DR109" s="193">
        <f t="shared" si="507"/>
        <v>0.3459738188</v>
      </c>
      <c r="DS109" s="193">
        <f t="shared" si="507"/>
        <v>0.3796369666</v>
      </c>
      <c r="DT109" s="193">
        <f t="shared" si="507"/>
        <v>0.3349616237</v>
      </c>
      <c r="DU109" s="193">
        <f t="shared" si="507"/>
        <v>0.3331720468</v>
      </c>
      <c r="DV109" s="193">
        <f t="shared" si="507"/>
        <v>0.3976371551</v>
      </c>
      <c r="DW109" s="193">
        <f t="shared" si="507"/>
        <v>0.4695849195</v>
      </c>
      <c r="DX109" s="193">
        <f t="shared" si="507"/>
        <v>0.523352699</v>
      </c>
      <c r="DY109" s="193">
        <f t="shared" si="507"/>
        <v>0.4241623699</v>
      </c>
      <c r="DZ109" s="193">
        <f t="shared" si="507"/>
        <v>0.3298337428</v>
      </c>
      <c r="EA109" s="193">
        <f t="shared" si="507"/>
        <v>0.2423188982</v>
      </c>
      <c r="EB109" s="193">
        <f t="shared" si="507"/>
        <v>0.1784072131</v>
      </c>
      <c r="EC109" s="193">
        <f t="shared" si="507"/>
        <v>0.1323321673</v>
      </c>
      <c r="ED109" s="193">
        <f t="shared" si="507"/>
        <v>0.08482219047</v>
      </c>
      <c r="EE109" s="193">
        <f t="shared" si="507"/>
        <v>0.01070474677</v>
      </c>
      <c r="EF109" s="193">
        <f t="shared" si="507"/>
        <v>0</v>
      </c>
      <c r="EG109" s="193">
        <f t="shared" si="507"/>
        <v>0</v>
      </c>
      <c r="EH109" s="193">
        <f t="shared" si="507"/>
        <v>0</v>
      </c>
      <c r="EI109" s="193">
        <f t="shared" si="507"/>
        <v>0</v>
      </c>
      <c r="EJ109" s="193">
        <f t="shared" si="507"/>
        <v>0</v>
      </c>
      <c r="EK109" s="193">
        <f t="shared" si="507"/>
        <v>0</v>
      </c>
      <c r="EL109" s="193">
        <f t="shared" si="507"/>
        <v>0</v>
      </c>
      <c r="EM109" s="193">
        <f t="shared" si="507"/>
        <v>0</v>
      </c>
      <c r="EN109" s="193">
        <f t="shared" si="507"/>
        <v>0</v>
      </c>
      <c r="EO109" s="193">
        <f t="shared" si="507"/>
        <v>0</v>
      </c>
      <c r="EP109" s="193">
        <f t="shared" si="507"/>
        <v>0</v>
      </c>
      <c r="EQ109" s="193">
        <f t="shared" si="507"/>
        <v>0</v>
      </c>
      <c r="ER109" s="193">
        <f t="shared" si="507"/>
        <v>0</v>
      </c>
      <c r="ES109" s="193">
        <f t="shared" si="507"/>
        <v>0</v>
      </c>
      <c r="ET109" s="193">
        <f t="shared" si="507"/>
        <v>0</v>
      </c>
      <c r="EU109" s="193">
        <f t="shared" si="19"/>
        <v>4.838482544</v>
      </c>
      <c r="EV109" s="193">
        <f t="shared" ref="EV109:GQ109" si="508">BB109-CY109</f>
        <v>0</v>
      </c>
      <c r="EW109" s="193">
        <f t="shared" si="508"/>
        <v>0</v>
      </c>
      <c r="EX109" s="193">
        <f t="shared" si="508"/>
        <v>0</v>
      </c>
      <c r="EY109" s="193">
        <f t="shared" si="508"/>
        <v>0</v>
      </c>
      <c r="EZ109" s="193">
        <f t="shared" si="508"/>
        <v>0</v>
      </c>
      <c r="FA109" s="193">
        <f t="shared" si="508"/>
        <v>0</v>
      </c>
      <c r="FB109" s="193">
        <f t="shared" si="508"/>
        <v>0</v>
      </c>
      <c r="FC109" s="193">
        <f t="shared" si="508"/>
        <v>0</v>
      </c>
      <c r="FD109" s="193">
        <f t="shared" si="508"/>
        <v>0</v>
      </c>
      <c r="FE109" s="193">
        <f t="shared" si="508"/>
        <v>0.0002568765654</v>
      </c>
      <c r="FF109" s="193">
        <f t="shared" si="508"/>
        <v>0.003924200564</v>
      </c>
      <c r="FG109" s="193">
        <f t="shared" si="508"/>
        <v>0.01231534492</v>
      </c>
      <c r="FH109" s="193">
        <f t="shared" si="508"/>
        <v>0.04103811927</v>
      </c>
      <c r="FI109" s="193">
        <f t="shared" si="508"/>
        <v>0.08276508318</v>
      </c>
      <c r="FJ109" s="193">
        <f t="shared" si="508"/>
        <v>0.1528844355</v>
      </c>
      <c r="FK109" s="193">
        <f t="shared" si="508"/>
        <v>0.1971042852</v>
      </c>
      <c r="FL109" s="193">
        <f t="shared" si="508"/>
        <v>0.2275512886</v>
      </c>
      <c r="FM109" s="193">
        <f t="shared" si="508"/>
        <v>0.2311568548</v>
      </c>
      <c r="FN109" s="193">
        <f t="shared" si="508"/>
        <v>0.2535914889</v>
      </c>
      <c r="FO109" s="193">
        <f t="shared" si="508"/>
        <v>0.2419735534</v>
      </c>
      <c r="FP109" s="193">
        <f t="shared" si="508"/>
        <v>0.2335605656</v>
      </c>
      <c r="FQ109" s="193">
        <f t="shared" si="508"/>
        <v>0.2592001474</v>
      </c>
      <c r="FR109" s="193">
        <f t="shared" si="508"/>
        <v>0.2908490062</v>
      </c>
      <c r="FS109" s="193">
        <f t="shared" si="508"/>
        <v>0.258799529</v>
      </c>
      <c r="FT109" s="193">
        <f t="shared" si="508"/>
        <v>0.2067191284</v>
      </c>
      <c r="FU109" s="193">
        <f t="shared" si="508"/>
        <v>0.2159333531</v>
      </c>
      <c r="FV109" s="193">
        <f t="shared" si="508"/>
        <v>0.2043154176</v>
      </c>
      <c r="FW109" s="193">
        <f t="shared" si="508"/>
        <v>0.2151321162</v>
      </c>
      <c r="FX109" s="193">
        <f t="shared" si="508"/>
        <v>0.2019117068</v>
      </c>
      <c r="FY109" s="193">
        <f t="shared" si="508"/>
        <v>0.2111259315</v>
      </c>
      <c r="FZ109" s="193">
        <f t="shared" si="508"/>
        <v>0.2091228392</v>
      </c>
      <c r="GA109" s="193">
        <f t="shared" si="508"/>
        <v>0.1991073775</v>
      </c>
      <c r="GB109" s="193">
        <f t="shared" si="508"/>
        <v>0.2195389193</v>
      </c>
      <c r="GC109" s="193">
        <f t="shared" si="508"/>
        <v>0.1674409029</v>
      </c>
      <c r="GD109" s="193">
        <f t="shared" si="508"/>
        <v>0.1237284665</v>
      </c>
      <c r="GE109" s="193">
        <f t="shared" si="508"/>
        <v>0.08280158547</v>
      </c>
      <c r="GF109" s="193">
        <f t="shared" si="508"/>
        <v>0.05005669727</v>
      </c>
      <c r="GG109" s="193">
        <f t="shared" si="508"/>
        <v>0.0316929276</v>
      </c>
      <c r="GH109" s="193">
        <f t="shared" si="508"/>
        <v>0.008651886528</v>
      </c>
      <c r="GI109" s="193">
        <f t="shared" si="508"/>
        <v>0.00319007476</v>
      </c>
      <c r="GJ109" s="193">
        <f t="shared" si="508"/>
        <v>0.001021862395</v>
      </c>
      <c r="GK109" s="193">
        <f t="shared" si="508"/>
        <v>0.00002057189443</v>
      </c>
      <c r="GL109" s="193">
        <f t="shared" si="508"/>
        <v>0</v>
      </c>
      <c r="GM109" s="193">
        <f t="shared" si="508"/>
        <v>0</v>
      </c>
      <c r="GN109" s="193">
        <f t="shared" si="508"/>
        <v>0</v>
      </c>
      <c r="GO109" s="193">
        <f t="shared" si="508"/>
        <v>0</v>
      </c>
      <c r="GP109" s="193">
        <f t="shared" si="508"/>
        <v>0</v>
      </c>
      <c r="GQ109" s="193">
        <f t="shared" si="508"/>
        <v>0</v>
      </c>
      <c r="GR109" s="193">
        <f t="shared" si="21"/>
        <v>5.195407552</v>
      </c>
      <c r="GS109" s="193">
        <f t="shared" ref="GS109:IN109" si="509">E109-EV109</f>
        <v>0.170262848</v>
      </c>
      <c r="GT109" s="193">
        <f t="shared" si="509"/>
        <v>0.1518343986</v>
      </c>
      <c r="GU109" s="193">
        <f t="shared" si="509"/>
        <v>0.153036254</v>
      </c>
      <c r="GV109" s="193">
        <f t="shared" si="509"/>
        <v>0.1277972906</v>
      </c>
      <c r="GW109" s="193">
        <f t="shared" si="509"/>
        <v>0.1217880136</v>
      </c>
      <c r="GX109" s="193">
        <f t="shared" si="509"/>
        <v>0.123791106</v>
      </c>
      <c r="GY109" s="193">
        <f t="shared" si="509"/>
        <v>0.1157787366</v>
      </c>
      <c r="GZ109" s="193">
        <f t="shared" si="509"/>
        <v>0.111772552</v>
      </c>
      <c r="HA109" s="193">
        <f t="shared" si="509"/>
        <v>0.1225892506</v>
      </c>
      <c r="HB109" s="193">
        <f t="shared" si="509"/>
        <v>0.1179255709</v>
      </c>
      <c r="HC109" s="193">
        <f t="shared" si="509"/>
        <v>0.1170625761</v>
      </c>
      <c r="HD109" s="193">
        <f t="shared" si="509"/>
        <v>0.1086714318</v>
      </c>
      <c r="HE109" s="193">
        <f t="shared" si="509"/>
        <v>0.08155113129</v>
      </c>
      <c r="HF109" s="193">
        <f t="shared" si="509"/>
        <v>0.06626498613</v>
      </c>
      <c r="HG109" s="193">
        <f t="shared" si="509"/>
        <v>0.02739387419</v>
      </c>
      <c r="HH109" s="193">
        <f t="shared" si="509"/>
        <v>0</v>
      </c>
      <c r="HI109" s="193">
        <f t="shared" si="509"/>
        <v>0</v>
      </c>
      <c r="HJ109" s="193">
        <f t="shared" si="509"/>
        <v>0</v>
      </c>
      <c r="HK109" s="193">
        <f t="shared" si="509"/>
        <v>0</v>
      </c>
      <c r="HL109" s="193">
        <f t="shared" si="509"/>
        <v>0</v>
      </c>
      <c r="HM109" s="193">
        <f t="shared" si="509"/>
        <v>0</v>
      </c>
      <c r="HN109" s="193">
        <f t="shared" si="509"/>
        <v>0</v>
      </c>
      <c r="HO109" s="193">
        <f t="shared" si="509"/>
        <v>0</v>
      </c>
      <c r="HP109" s="193">
        <f t="shared" si="509"/>
        <v>0</v>
      </c>
      <c r="HQ109" s="193">
        <f t="shared" si="509"/>
        <v>0</v>
      </c>
      <c r="HR109" s="193">
        <f t="shared" si="509"/>
        <v>0</v>
      </c>
      <c r="HS109" s="193">
        <f t="shared" si="509"/>
        <v>0</v>
      </c>
      <c r="HT109" s="193">
        <f t="shared" si="509"/>
        <v>0</v>
      </c>
      <c r="HU109" s="193">
        <f t="shared" si="509"/>
        <v>0</v>
      </c>
      <c r="HV109" s="193">
        <f t="shared" si="509"/>
        <v>0</v>
      </c>
      <c r="HW109" s="193">
        <f t="shared" si="509"/>
        <v>0</v>
      </c>
      <c r="HX109" s="193">
        <f t="shared" si="509"/>
        <v>0</v>
      </c>
      <c r="HY109" s="193">
        <f t="shared" si="509"/>
        <v>0</v>
      </c>
      <c r="HZ109" s="193">
        <f t="shared" si="509"/>
        <v>0.06692089968</v>
      </c>
      <c r="IA109" s="193">
        <f t="shared" si="509"/>
        <v>0.1206487976</v>
      </c>
      <c r="IB109" s="193">
        <f t="shared" si="509"/>
        <v>0.1968301037</v>
      </c>
      <c r="IC109" s="193">
        <f t="shared" si="509"/>
        <v>0.2451991121</v>
      </c>
      <c r="ID109" s="193">
        <f t="shared" si="509"/>
        <v>0.2751808173</v>
      </c>
      <c r="IE109" s="193">
        <f t="shared" si="509"/>
        <v>0.2593618671</v>
      </c>
      <c r="IF109" s="193">
        <f t="shared" si="509"/>
        <v>0.304484907</v>
      </c>
      <c r="IG109" s="193">
        <f t="shared" si="509"/>
        <v>0.2978395132</v>
      </c>
      <c r="IH109" s="193">
        <f t="shared" si="509"/>
        <v>0.2820148281</v>
      </c>
      <c r="II109" s="193">
        <f t="shared" si="509"/>
        <v>0.2708180829</v>
      </c>
      <c r="IJ109" s="193">
        <f t="shared" si="509"/>
        <v>0.2708180829</v>
      </c>
      <c r="IK109" s="193">
        <f t="shared" si="509"/>
        <v>0.2624050952</v>
      </c>
      <c r="IL109" s="193">
        <f t="shared" si="509"/>
        <v>0.2339611841</v>
      </c>
      <c r="IM109" s="193">
        <f t="shared" si="509"/>
        <v>0.2243463409</v>
      </c>
      <c r="IN109" s="193">
        <f t="shared" si="509"/>
        <v>0.1670579003</v>
      </c>
      <c r="IO109" s="193">
        <f t="shared" si="23"/>
        <v>3.477887532</v>
      </c>
      <c r="IP109" s="193">
        <f t="shared" si="29"/>
        <v>0</v>
      </c>
      <c r="IQ109" s="193">
        <f t="shared" ref="IQ109:KK109" si="510">MAX((MIN(CZ109+IP109,$IO$7))-GT109,0)</f>
        <v>0</v>
      </c>
      <c r="IR109" s="193">
        <f t="shared" si="510"/>
        <v>0</v>
      </c>
      <c r="IS109" s="193">
        <f t="shared" si="510"/>
        <v>0</v>
      </c>
      <c r="IT109" s="193">
        <f t="shared" si="510"/>
        <v>0</v>
      </c>
      <c r="IU109" s="193">
        <f t="shared" si="510"/>
        <v>0</v>
      </c>
      <c r="IV109" s="193">
        <f t="shared" si="510"/>
        <v>0</v>
      </c>
      <c r="IW109" s="193">
        <f t="shared" si="510"/>
        <v>0</v>
      </c>
      <c r="IX109" s="193">
        <f t="shared" si="510"/>
        <v>0</v>
      </c>
      <c r="IY109" s="193">
        <f t="shared" si="510"/>
        <v>0</v>
      </c>
      <c r="IZ109" s="193">
        <f t="shared" si="510"/>
        <v>0</v>
      </c>
      <c r="JA109" s="193">
        <f t="shared" si="510"/>
        <v>0</v>
      </c>
      <c r="JB109" s="193">
        <f t="shared" si="510"/>
        <v>0</v>
      </c>
      <c r="JC109" s="193">
        <f t="shared" si="510"/>
        <v>0</v>
      </c>
      <c r="JD109" s="193">
        <f t="shared" si="510"/>
        <v>0</v>
      </c>
      <c r="JE109" s="193">
        <f t="shared" si="510"/>
        <v>0.05772965961</v>
      </c>
      <c r="JF109" s="193">
        <f t="shared" si="510"/>
        <v>0.164108165</v>
      </c>
      <c r="JG109" s="193">
        <f t="shared" si="510"/>
        <v>0.3794314095</v>
      </c>
      <c r="JH109" s="193">
        <f t="shared" si="510"/>
        <v>0.6306081586</v>
      </c>
      <c r="JI109" s="193">
        <f t="shared" si="510"/>
        <v>0.9765819774</v>
      </c>
      <c r="JJ109" s="193">
        <f t="shared" si="510"/>
        <v>1.356218944</v>
      </c>
      <c r="JK109" s="193">
        <f t="shared" si="510"/>
        <v>1.691180568</v>
      </c>
      <c r="JL109" s="193">
        <f t="shared" si="510"/>
        <v>2.024352614</v>
      </c>
      <c r="JM109" s="193">
        <f t="shared" si="510"/>
        <v>2.42198977</v>
      </c>
      <c r="JN109" s="193">
        <f t="shared" si="510"/>
        <v>2.891574689</v>
      </c>
      <c r="JO109" s="193">
        <f t="shared" si="510"/>
        <v>3.414927388</v>
      </c>
      <c r="JP109" s="193">
        <f t="shared" si="510"/>
        <v>3.839089758</v>
      </c>
      <c r="JQ109" s="193">
        <f t="shared" si="510"/>
        <v>4.168923501</v>
      </c>
      <c r="JR109" s="193">
        <f t="shared" si="510"/>
        <v>4.411242399</v>
      </c>
      <c r="JS109" s="193">
        <f t="shared" si="510"/>
        <v>4.589649612</v>
      </c>
      <c r="JT109" s="193">
        <f t="shared" si="510"/>
        <v>4.721981779</v>
      </c>
      <c r="JU109" s="193">
        <f t="shared" si="510"/>
        <v>4.80680397</v>
      </c>
      <c r="JV109" s="193">
        <f t="shared" si="510"/>
        <v>4.817508717</v>
      </c>
      <c r="JW109" s="193">
        <f t="shared" si="510"/>
        <v>4.750587817</v>
      </c>
      <c r="JX109" s="193">
        <f t="shared" si="510"/>
        <v>4.629939019</v>
      </c>
      <c r="JY109" s="193">
        <f t="shared" si="510"/>
        <v>4.433108915</v>
      </c>
      <c r="JZ109" s="193">
        <f t="shared" si="510"/>
        <v>4.187909803</v>
      </c>
      <c r="KA109" s="193">
        <f t="shared" si="510"/>
        <v>3.912728986</v>
      </c>
      <c r="KB109" s="193">
        <f t="shared" si="510"/>
        <v>3.653367119</v>
      </c>
      <c r="KC109" s="193">
        <f t="shared" si="510"/>
        <v>3.348882212</v>
      </c>
      <c r="KD109" s="193">
        <f t="shared" si="510"/>
        <v>3.051042699</v>
      </c>
      <c r="KE109" s="193">
        <f t="shared" si="510"/>
        <v>2.769027871</v>
      </c>
      <c r="KF109" s="193">
        <f t="shared" si="510"/>
        <v>2.498209788</v>
      </c>
      <c r="KG109" s="193">
        <f t="shared" si="510"/>
        <v>2.227391705</v>
      </c>
      <c r="KH109" s="193">
        <f t="shared" si="510"/>
        <v>1.96498661</v>
      </c>
      <c r="KI109" s="193">
        <f t="shared" si="510"/>
        <v>1.731025426</v>
      </c>
      <c r="KJ109" s="193">
        <f t="shared" si="510"/>
        <v>1.506679085</v>
      </c>
      <c r="KK109" s="193">
        <f t="shared" si="510"/>
        <v>1.339621184</v>
      </c>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row>
    <row r="110" ht="14.25" customHeight="1">
      <c r="A110" s="1">
        <v>4.0</v>
      </c>
      <c r="B110" s="1">
        <f t="shared" ref="B110:C110" si="511">B109+1</f>
        <v>100</v>
      </c>
      <c r="C110" s="267">
        <f t="shared" si="511"/>
        <v>43565</v>
      </c>
      <c r="D110" s="193">
        <f t="shared" si="15"/>
        <v>10.80668312</v>
      </c>
      <c r="E110" s="193">
        <f>(SUMIFS(Profile!$F$2:$F$17521,Profile!$B$2:$B$17521,$B110,Profile!$C$2:$C$17521,E$8))*$C$6</f>
        <v>0.1710640849</v>
      </c>
      <c r="F110" s="193">
        <f>(SUMIFS(Profile!$F$2:$F$17521,Profile!$B$2:$B$17521,$B110,Profile!$C$2:$C$17521,F$8))*$C$6</f>
        <v>0.1446232662</v>
      </c>
      <c r="G110" s="193">
        <f>(SUMIFS(Profile!$F$2:$F$17521,Profile!$B$2:$B$17521,$B110,Profile!$C$2:$C$17521,G$8))*$C$6</f>
        <v>0.1318034753</v>
      </c>
      <c r="H110" s="193">
        <f>(SUMIFS(Profile!$F$2:$F$17521,Profile!$B$2:$B$17521,$B110,Profile!$C$2:$C$17521,H$8))*$C$6</f>
        <v>0.1310022383</v>
      </c>
      <c r="I110" s="193">
        <f>(SUMIFS(Profile!$F$2:$F$17521,Profile!$B$2:$B$17521,$B110,Profile!$C$2:$C$17521,I$8))*$C$6</f>
        <v>0.1269960537</v>
      </c>
      <c r="J110" s="193">
        <f>(SUMIFS(Profile!$F$2:$F$17521,Profile!$B$2:$B$17521,$B110,Profile!$C$2:$C$17521,J$8))*$C$6</f>
        <v>0.1213873952</v>
      </c>
      <c r="K110" s="193">
        <f>(SUMIFS(Profile!$F$2:$F$17521,Profile!$B$2:$B$17521,$B110,Profile!$C$2:$C$17521,K$8))*$C$6</f>
        <v>0.1173812105</v>
      </c>
      <c r="L110" s="193">
        <f>(SUMIFS(Profile!$F$2:$F$17521,Profile!$B$2:$B$17521,$B110,Profile!$C$2:$C$17521,L$8))*$C$6</f>
        <v>0.1173812105</v>
      </c>
      <c r="M110" s="193">
        <f>(SUMIFS(Profile!$F$2:$F$17521,Profile!$B$2:$B$17521,$B110,Profile!$C$2:$C$17521,M$8))*$C$6</f>
        <v>0.116980592</v>
      </c>
      <c r="N110" s="193">
        <f>(SUMIFS(Profile!$F$2:$F$17521,Profile!$B$2:$B$17521,$B110,Profile!$C$2:$C$17521,N$8))*$C$6</f>
        <v>0.1221886321</v>
      </c>
      <c r="O110" s="193">
        <f>(SUMIFS(Profile!$F$2:$F$17521,Profile!$B$2:$B$17521,$B110,Profile!$C$2:$C$17521,O$8))*$C$6</f>
        <v>0.1181824474</v>
      </c>
      <c r="P110" s="193">
        <f>(SUMIFS(Profile!$F$2:$F$17521,Profile!$B$2:$B$17521,$B110,Profile!$C$2:$C$17521,P$8))*$C$6</f>
        <v>0.1165799736</v>
      </c>
      <c r="Q110" s="193">
        <f>(SUMIFS(Profile!$F$2:$F$17521,Profile!$B$2:$B$17521,$B110,Profile!$C$2:$C$17521,Q$8))*$C$6</f>
        <v>0.123791106</v>
      </c>
      <c r="R110" s="193">
        <f>(SUMIFS(Profile!$F$2:$F$17521,Profile!$B$2:$B$17521,$B110,Profile!$C$2:$C$17521,R$8))*$C$6</f>
        <v>0.1406170815</v>
      </c>
      <c r="S110" s="193">
        <f>(SUMIFS(Profile!$F$2:$F$17521,Profile!$B$2:$B$17521,$B110,Profile!$C$2:$C$17521,S$8))*$C$6</f>
        <v>0.1638529525</v>
      </c>
      <c r="T110" s="193">
        <f>(SUMIFS(Profile!$F$2:$F$17521,Profile!$B$2:$B$17521,$B110,Profile!$C$2:$C$17521,T$8))*$C$6</f>
        <v>0.1810795466</v>
      </c>
      <c r="U110" s="193">
        <f>(SUMIFS(Profile!$F$2:$F$17521,Profile!$B$2:$B$17521,$B110,Profile!$C$2:$C$17521,U$8))*$C$6</f>
        <v>0.2099240761</v>
      </c>
      <c r="V110" s="193">
        <f>(SUMIFS(Profile!$F$2:$F$17521,Profile!$B$2:$B$17521,$B110,Profile!$C$2:$C$17521,V$8))*$C$6</f>
        <v>0.2403710795</v>
      </c>
      <c r="W110" s="193">
        <f>(SUMIFS(Profile!$F$2:$F$17521,Profile!$B$2:$B$17521,$B110,Profile!$C$2:$C$17521,W$8))*$C$6</f>
        <v>0.2435760273</v>
      </c>
      <c r="X110" s="193">
        <f>(SUMIFS(Profile!$F$2:$F$17521,Profile!$B$2:$B$17521,$B110,Profile!$C$2:$C$17521,X$8))*$C$6</f>
        <v>0.2676131352</v>
      </c>
      <c r="Y110" s="193">
        <f>(SUMIFS(Profile!$F$2:$F$17521,Profile!$B$2:$B$17521,$B110,Profile!$C$2:$C$17521,Y$8))*$C$6</f>
        <v>0.2680137537</v>
      </c>
      <c r="Z110" s="193">
        <f>(SUMIFS(Profile!$F$2:$F$17521,Profile!$B$2:$B$17521,$B110,Profile!$C$2:$C$17521,Z$8))*$C$6</f>
        <v>0.2784298338</v>
      </c>
      <c r="AA110" s="193">
        <f>(SUMIFS(Profile!$F$2:$F$17521,Profile!$B$2:$B$17521,$B110,Profile!$C$2:$C$17521,AA$8))*$C$6</f>
        <v>0.276026123</v>
      </c>
      <c r="AB110" s="193">
        <f>(SUMIFS(Profile!$F$2:$F$17521,Profile!$B$2:$B$17521,$B110,Profile!$C$2:$C$17521,AB$8))*$C$6</f>
        <v>0.2652094244</v>
      </c>
      <c r="AC110" s="193">
        <f>(SUMIFS(Profile!$F$2:$F$17521,Profile!$B$2:$B$17521,$B110,Profile!$C$2:$C$17521,AC$8))*$C$6</f>
        <v>0.2704174645</v>
      </c>
      <c r="AD110" s="193">
        <f>(SUMIFS(Profile!$F$2:$F$17521,Profile!$B$2:$B$17521,$B110,Profile!$C$2:$C$17521,AD$8))*$C$6</f>
        <v>0.2648088059</v>
      </c>
      <c r="AE110" s="193">
        <f>(SUMIFS(Profile!$F$2:$F$17521,Profile!$B$2:$B$17521,$B110,Profile!$C$2:$C$17521,AE$8))*$C$6</f>
        <v>0.2664112798</v>
      </c>
      <c r="AF110" s="193">
        <f>(SUMIFS(Profile!$F$2:$F$17521,Profile!$B$2:$B$17521,$B110,Profile!$C$2:$C$17521,AF$8))*$C$6</f>
        <v>0.2415729349</v>
      </c>
      <c r="AG110" s="193">
        <f>(SUMIFS(Profile!$F$2:$F$17521,Profile!$B$2:$B$17521,$B110,Profile!$C$2:$C$17521,AG$8))*$C$6</f>
        <v>0.2387686057</v>
      </c>
      <c r="AH110" s="193">
        <f>(SUMIFS(Profile!$F$2:$F$17521,Profile!$B$2:$B$17521,$B110,Profile!$C$2:$C$17521,AH$8))*$C$6</f>
        <v>0.2511877781</v>
      </c>
      <c r="AI110" s="193">
        <f>(SUMIFS(Profile!$F$2:$F$17521,Profile!$B$2:$B$17521,$B110,Profile!$C$2:$C$17521,AI$8))*$C$6</f>
        <v>0.2351630395</v>
      </c>
      <c r="AJ110" s="193">
        <f>(SUMIFS(Profile!$F$2:$F$17521,Profile!$B$2:$B$17521,$B110,Profile!$C$2:$C$17521,AJ$8))*$C$6</f>
        <v>0.2383679872</v>
      </c>
      <c r="AK110" s="193">
        <f>(SUMIFS(Profile!$F$2:$F$17521,Profile!$B$2:$B$17521,$B110,Profile!$C$2:$C$17521,AK$8))*$C$6</f>
        <v>0.2567964366</v>
      </c>
      <c r="AL110" s="193">
        <f>(SUMIFS(Profile!$F$2:$F$17521,Profile!$B$2:$B$17521,$B110,Profile!$C$2:$C$17521,AL$8))*$C$6</f>
        <v>0.2652094244</v>
      </c>
      <c r="AM110" s="193">
        <f>(SUMIFS(Profile!$F$2:$F$17521,Profile!$B$2:$B$17521,$B110,Profile!$C$2:$C$17521,AM$8))*$C$6</f>
        <v>0.2928520986</v>
      </c>
      <c r="AN110" s="193">
        <f>(SUMIFS(Profile!$F$2:$F$17521,Profile!$B$2:$B$17521,$B110,Profile!$C$2:$C$17521,AN$8))*$C$6</f>
        <v>0.3168892065</v>
      </c>
      <c r="AO110" s="193">
        <f>(SUMIFS(Profile!$F$2:$F$17521,Profile!$B$2:$B$17521,$B110,Profile!$C$2:$C$17521,AO$8))*$C$6</f>
        <v>0.3208953912</v>
      </c>
      <c r="AP110" s="193">
        <f>(SUMIFS(Profile!$F$2:$F$17521,Profile!$B$2:$B$17521,$B110,Profile!$C$2:$C$17521,AP$8))*$C$6</f>
        <v>0.3136842588</v>
      </c>
      <c r="AQ110" s="193">
        <f>(SUMIFS(Profile!$F$2:$F$17521,Profile!$B$2:$B$17521,$B110,Profile!$C$2:$C$17521,AQ$8))*$C$6</f>
        <v>0.3116811665</v>
      </c>
      <c r="AR110" s="193">
        <f>(SUMIFS(Profile!$F$2:$F$17521,Profile!$B$2:$B$17521,$B110,Profile!$C$2:$C$17521,AR$8))*$C$6</f>
        <v>0.3168892065</v>
      </c>
      <c r="AS110" s="193">
        <f>(SUMIFS(Profile!$F$2:$F$17521,Profile!$B$2:$B$17521,$B110,Profile!$C$2:$C$17521,AS$8))*$C$6</f>
        <v>0.3253021943</v>
      </c>
      <c r="AT110" s="193">
        <f>(SUMIFS(Profile!$F$2:$F$17521,Profile!$B$2:$B$17521,$B110,Profile!$C$2:$C$17521,AT$8))*$C$6</f>
        <v>0.3128830219</v>
      </c>
      <c r="AU110" s="193">
        <f>(SUMIFS(Profile!$F$2:$F$17521,Profile!$B$2:$B$17521,$B110,Profile!$C$2:$C$17521,AU$8))*$C$6</f>
        <v>0.3208953912</v>
      </c>
      <c r="AV110" s="193">
        <f>(SUMIFS(Profile!$F$2:$F$17521,Profile!$B$2:$B$17521,$B110,Profile!$C$2:$C$17521,AV$8))*$C$6</f>
        <v>0.2956564278</v>
      </c>
      <c r="AW110" s="193">
        <f>(SUMIFS(Profile!$F$2:$F$17521,Profile!$B$2:$B$17521,$B110,Profile!$C$2:$C$17521,AW$8))*$C$6</f>
        <v>0.2908490062</v>
      </c>
      <c r="AX110" s="193">
        <f>(SUMIFS(Profile!$F$2:$F$17521,Profile!$B$2:$B$17521,$B110,Profile!$C$2:$C$17521,AX$8))*$C$6</f>
        <v>0.251989015</v>
      </c>
      <c r="AY110" s="193">
        <f>(SUMIFS(Profile!$F$2:$F$17521,Profile!$B$2:$B$17521,$B110,Profile!$C$2:$C$17521,AY$8))*$C$6</f>
        <v>0.2239457224</v>
      </c>
      <c r="AZ110" s="193">
        <f>(SUMIFS(Profile!$F$2:$F$17521,Profile!$B$2:$B$17521,$B110,Profile!$C$2:$C$17521,AZ$8))*$C$6</f>
        <v>0.1894925344</v>
      </c>
      <c r="BA110" s="193">
        <f t="shared" si="16"/>
        <v>10.71943704</v>
      </c>
      <c r="BB110" s="193">
        <f>(SUMIFS(Profile!$E$2:$E$17521,Profile!$B$2:$B$17521,$B110,Profile!$C$2:$C$17521,BB$8))*$C$9</f>
        <v>0</v>
      </c>
      <c r="BC110" s="193">
        <f>(SUMIFS(Profile!$E$2:$E$17521,Profile!$B$2:$B$17521,$B110,Profile!$C$2:$C$17521,BC$8))*$C$9</f>
        <v>0</v>
      </c>
      <c r="BD110" s="193">
        <f>(SUMIFS(Profile!$E$2:$E$17521,Profile!$B$2:$B$17521,$B110,Profile!$C$2:$C$17521,BD$8))*$C$9</f>
        <v>0</v>
      </c>
      <c r="BE110" s="193">
        <f>(SUMIFS(Profile!$E$2:$E$17521,Profile!$B$2:$B$17521,$B110,Profile!$C$2:$C$17521,BE$8))*$C$9</f>
        <v>0</v>
      </c>
      <c r="BF110" s="193">
        <f>(SUMIFS(Profile!$E$2:$E$17521,Profile!$B$2:$B$17521,$B110,Profile!$C$2:$C$17521,BF$8))*$C$9</f>
        <v>0</v>
      </c>
      <c r="BG110" s="193">
        <f>(SUMIFS(Profile!$E$2:$E$17521,Profile!$B$2:$B$17521,$B110,Profile!$C$2:$C$17521,BG$8))*$C$9</f>
        <v>0</v>
      </c>
      <c r="BH110" s="193">
        <f>(SUMIFS(Profile!$E$2:$E$17521,Profile!$B$2:$B$17521,$B110,Profile!$C$2:$C$17521,BH$8))*$C$9</f>
        <v>0</v>
      </c>
      <c r="BI110" s="193">
        <f>(SUMIFS(Profile!$E$2:$E$17521,Profile!$B$2:$B$17521,$B110,Profile!$C$2:$C$17521,BI$8))*$C$9</f>
        <v>0</v>
      </c>
      <c r="BJ110" s="193">
        <f>(SUMIFS(Profile!$E$2:$E$17521,Profile!$B$2:$B$17521,$B110,Profile!$C$2:$C$17521,BJ$8))*$C$9</f>
        <v>0</v>
      </c>
      <c r="BK110" s="193">
        <f>(SUMIFS(Profile!$E$2:$E$17521,Profile!$B$2:$B$17521,$B110,Profile!$C$2:$C$17521,BK$8))*$C$9</f>
        <v>0.000238009925</v>
      </c>
      <c r="BL110" s="193">
        <f>(SUMIFS(Profile!$E$2:$E$17521,Profile!$B$2:$B$17521,$B110,Profile!$C$2:$C$17521,BL$8))*$C$9</f>
        <v>0.001145543704</v>
      </c>
      <c r="BM110" s="193">
        <f>(SUMIFS(Profile!$E$2:$E$17521,Profile!$B$2:$B$17521,$B110,Profile!$C$2:$C$17521,BM$8))*$C$9</f>
        <v>0.008594737781</v>
      </c>
      <c r="BN110" s="193">
        <f>(SUMIFS(Profile!$E$2:$E$17521,Profile!$B$2:$B$17521,$B110,Profile!$C$2:$C$17521,BN$8))*$C$9</f>
        <v>0.03889030317</v>
      </c>
      <c r="BO110" s="193">
        <f>(SUMIFS(Profile!$E$2:$E$17521,Profile!$B$2:$B$17521,$B110,Profile!$C$2:$C$17521,BO$8))*$C$9</f>
        <v>0.09919104477</v>
      </c>
      <c r="BP110" s="193">
        <f>(SUMIFS(Profile!$E$2:$E$17521,Profile!$B$2:$B$17521,$B110,Profile!$C$2:$C$17521,BP$8))*$C$9</f>
        <v>0.1785890072</v>
      </c>
      <c r="BQ110" s="193">
        <f>(SUMIFS(Profile!$E$2:$E$17521,Profile!$B$2:$B$17521,$B110,Profile!$C$2:$C$17521,BQ$8))*$C$9</f>
        <v>0.2859453721</v>
      </c>
      <c r="BR110" s="193">
        <f>(SUMIFS(Profile!$E$2:$E$17521,Profile!$B$2:$B$17521,$B110,Profile!$C$2:$C$17521,BR$8))*$C$9</f>
        <v>0.3918217731</v>
      </c>
      <c r="BS110" s="193">
        <f>(SUMIFS(Profile!$E$2:$E$17521,Profile!$B$2:$B$17521,$B110,Profile!$C$2:$C$17521,BS$8))*$C$9</f>
        <v>0.4519684838</v>
      </c>
      <c r="BT110" s="193">
        <f>(SUMIFS(Profile!$E$2:$E$17521,Profile!$B$2:$B$17521,$B110,Profile!$C$2:$C$17521,BT$8))*$C$9</f>
        <v>0.4884783446</v>
      </c>
      <c r="BU110" s="193">
        <f>(SUMIFS(Profile!$E$2:$E$17521,Profile!$B$2:$B$17521,$B110,Profile!$C$2:$C$17521,BU$8))*$C$9</f>
        <v>0.6254761232</v>
      </c>
      <c r="BV110" s="193">
        <f>(SUMIFS(Profile!$E$2:$E$17521,Profile!$B$2:$B$17521,$B110,Profile!$C$2:$C$17521,BV$8))*$C$9</f>
        <v>0.6692338302</v>
      </c>
      <c r="BW110" s="193">
        <f>(SUMIFS(Profile!$E$2:$E$17521,Profile!$B$2:$B$17521,$B110,Profile!$C$2:$C$17521,BW$8))*$C$9</f>
        <v>0.6923525776</v>
      </c>
      <c r="BX110" s="193">
        <f>(SUMIFS(Profile!$E$2:$E$17521,Profile!$B$2:$B$17521,$B110,Profile!$C$2:$C$17521,BX$8))*$C$9</f>
        <v>0.7195238966</v>
      </c>
      <c r="BY110" s="193">
        <f>(SUMIFS(Profile!$E$2:$E$17521,Profile!$B$2:$B$17521,$B110,Profile!$C$2:$C$17521,BY$8))*$C$9</f>
        <v>0.7087414511</v>
      </c>
      <c r="BZ110" s="193">
        <f>(SUMIFS(Profile!$E$2:$E$17521,Profile!$B$2:$B$17521,$B110,Profile!$C$2:$C$17521,BZ$8))*$C$9</f>
        <v>0.7196065662</v>
      </c>
      <c r="CA110" s="193">
        <f>(SUMIFS(Profile!$E$2:$E$17521,Profile!$B$2:$B$17521,$B110,Profile!$C$2:$C$17521,CA$8))*$C$9</f>
        <v>0.72737154</v>
      </c>
      <c r="CB110" s="193">
        <f>(SUMIFS(Profile!$E$2:$E$17521,Profile!$B$2:$B$17521,$B110,Profile!$C$2:$C$17521,CB$8))*$C$9</f>
        <v>0.6889959369</v>
      </c>
      <c r="CC110" s="193">
        <f>(SUMIFS(Profile!$E$2:$E$17521,Profile!$B$2:$B$17521,$B110,Profile!$C$2:$C$17521,CC$8))*$C$9</f>
        <v>0.6413409453</v>
      </c>
      <c r="CD110" s="193">
        <f>(SUMIFS(Profile!$E$2:$E$17521,Profile!$B$2:$B$17521,$B110,Profile!$C$2:$C$17521,CD$8))*$C$9</f>
        <v>0.5431831337</v>
      </c>
      <c r="CE110" s="193">
        <f>(SUMIFS(Profile!$E$2:$E$17521,Profile!$B$2:$B$17521,$B110,Profile!$C$2:$C$17521,CE$8))*$C$9</f>
        <v>0.4522619531</v>
      </c>
      <c r="CF110" s="193">
        <f>(SUMIFS(Profile!$E$2:$E$17521,Profile!$B$2:$B$17521,$B110,Profile!$C$2:$C$17521,CF$8))*$C$9</f>
        <v>0.3918311496</v>
      </c>
      <c r="CG110" s="193">
        <f>(SUMIFS(Profile!$E$2:$E$17521,Profile!$B$2:$B$17521,$B110,Profile!$C$2:$C$17521,CG$8))*$C$9</f>
        <v>0.3271601053</v>
      </c>
      <c r="CH110" s="193">
        <f>(SUMIFS(Profile!$E$2:$E$17521,Profile!$B$2:$B$17521,$B110,Profile!$C$2:$C$17521,CH$8))*$C$9</f>
        <v>0.2741643203</v>
      </c>
      <c r="CI110" s="193">
        <f>(SUMIFS(Profile!$E$2:$E$17521,Profile!$B$2:$B$17521,$B110,Profile!$C$2:$C$17521,CI$8))*$C$9</f>
        <v>0.2067833337</v>
      </c>
      <c r="CJ110" s="193">
        <f>(SUMIFS(Profile!$E$2:$E$17521,Profile!$B$2:$B$17521,$B110,Profile!$C$2:$C$17521,CJ$8))*$C$9</f>
        <v>0.1634384485</v>
      </c>
      <c r="CK110" s="193">
        <f>(SUMIFS(Profile!$E$2:$E$17521,Profile!$B$2:$B$17521,$B110,Profile!$C$2:$C$17521,CK$8))*$C$9</f>
        <v>0.1257314815</v>
      </c>
      <c r="CL110" s="193">
        <f>(SUMIFS(Profile!$E$2:$E$17521,Profile!$B$2:$B$17521,$B110,Profile!$C$2:$C$17521,CL$8))*$C$9</f>
        <v>0.06454641621</v>
      </c>
      <c r="CM110" s="193">
        <f>(SUMIFS(Profile!$E$2:$E$17521,Profile!$B$2:$B$17521,$B110,Profile!$C$2:$C$17521,CM$8))*$C$9</f>
        <v>0.02629236102</v>
      </c>
      <c r="CN110" s="193">
        <f>(SUMIFS(Profile!$E$2:$E$17521,Profile!$B$2:$B$17521,$B110,Profile!$C$2:$C$17521,CN$8))*$C$9</f>
        <v>0.004667800338</v>
      </c>
      <c r="CO110" s="193">
        <f>(SUMIFS(Profile!$E$2:$E$17521,Profile!$B$2:$B$17521,$B110,Profile!$C$2:$C$17521,CO$8))*$C$9</f>
        <v>0.00141499803</v>
      </c>
      <c r="CP110" s="193">
        <f>(SUMIFS(Profile!$E$2:$E$17521,Profile!$B$2:$B$17521,$B110,Profile!$C$2:$C$17521,CP$8))*$C$9</f>
        <v>0.0004144210753</v>
      </c>
      <c r="CQ110" s="193">
        <f>(SUMIFS(Profile!$E$2:$E$17521,Profile!$B$2:$B$17521,$B110,Profile!$C$2:$C$17521,CQ$8))*$C$9</f>
        <v>0.00002677611656</v>
      </c>
      <c r="CR110" s="193">
        <f>(SUMIFS(Profile!$E$2:$E$17521,Profile!$B$2:$B$17521,$B110,Profile!$C$2:$C$17521,CR$8))*$C$9</f>
        <v>0.00001485747931</v>
      </c>
      <c r="CS110" s="193">
        <f>(SUMIFS(Profile!$E$2:$E$17521,Profile!$B$2:$B$17521,$B110,Profile!$C$2:$C$17521,CS$8))*$C$9</f>
        <v>0</v>
      </c>
      <c r="CT110" s="193">
        <f>(SUMIFS(Profile!$E$2:$E$17521,Profile!$B$2:$B$17521,$B110,Profile!$C$2:$C$17521,CT$8))*$C$9</f>
        <v>0</v>
      </c>
      <c r="CU110" s="193">
        <f>(SUMIFS(Profile!$E$2:$E$17521,Profile!$B$2:$B$17521,$B110,Profile!$C$2:$C$17521,CU$8))*$C$9</f>
        <v>0</v>
      </c>
      <c r="CV110" s="193">
        <f>(SUMIFS(Profile!$E$2:$E$17521,Profile!$B$2:$B$17521,$B110,Profile!$C$2:$C$17521,CV$8))*$C$9</f>
        <v>0</v>
      </c>
      <c r="CW110" s="193">
        <f>(SUMIFS(Profile!$E$2:$E$17521,Profile!$B$2:$B$17521,$B110,Profile!$C$2:$C$17521,CW$8))*$C$9</f>
        <v>0</v>
      </c>
      <c r="CX110" s="193">
        <f t="shared" si="17"/>
        <v>5.320456226</v>
      </c>
      <c r="CY110" s="193">
        <f t="shared" ref="CY110:ET110" si="512">MAX(BB110-E110,0)</f>
        <v>0</v>
      </c>
      <c r="CZ110" s="193">
        <f t="shared" si="512"/>
        <v>0</v>
      </c>
      <c r="DA110" s="193">
        <f t="shared" si="512"/>
        <v>0</v>
      </c>
      <c r="DB110" s="193">
        <f t="shared" si="512"/>
        <v>0</v>
      </c>
      <c r="DC110" s="193">
        <f t="shared" si="512"/>
        <v>0</v>
      </c>
      <c r="DD110" s="193">
        <f t="shared" si="512"/>
        <v>0</v>
      </c>
      <c r="DE110" s="193">
        <f t="shared" si="512"/>
        <v>0</v>
      </c>
      <c r="DF110" s="193">
        <f t="shared" si="512"/>
        <v>0</v>
      </c>
      <c r="DG110" s="193">
        <f t="shared" si="512"/>
        <v>0</v>
      </c>
      <c r="DH110" s="193">
        <f t="shared" si="512"/>
        <v>0</v>
      </c>
      <c r="DI110" s="193">
        <f t="shared" si="512"/>
        <v>0</v>
      </c>
      <c r="DJ110" s="193">
        <f t="shared" si="512"/>
        <v>0</v>
      </c>
      <c r="DK110" s="193">
        <f t="shared" si="512"/>
        <v>0</v>
      </c>
      <c r="DL110" s="193">
        <f t="shared" si="512"/>
        <v>0</v>
      </c>
      <c r="DM110" s="193">
        <f t="shared" si="512"/>
        <v>0.01473605468</v>
      </c>
      <c r="DN110" s="193">
        <f t="shared" si="512"/>
        <v>0.1048658255</v>
      </c>
      <c r="DO110" s="193">
        <f t="shared" si="512"/>
        <v>0.181897697</v>
      </c>
      <c r="DP110" s="193">
        <f t="shared" si="512"/>
        <v>0.2115974042</v>
      </c>
      <c r="DQ110" s="193">
        <f t="shared" si="512"/>
        <v>0.2449023173</v>
      </c>
      <c r="DR110" s="193">
        <f t="shared" si="512"/>
        <v>0.357862988</v>
      </c>
      <c r="DS110" s="193">
        <f t="shared" si="512"/>
        <v>0.4012200765</v>
      </c>
      <c r="DT110" s="193">
        <f t="shared" si="512"/>
        <v>0.4139227438</v>
      </c>
      <c r="DU110" s="193">
        <f t="shared" si="512"/>
        <v>0.4434977736</v>
      </c>
      <c r="DV110" s="193">
        <f t="shared" si="512"/>
        <v>0.4435320267</v>
      </c>
      <c r="DW110" s="193">
        <f t="shared" si="512"/>
        <v>0.4491891017</v>
      </c>
      <c r="DX110" s="193">
        <f t="shared" si="512"/>
        <v>0.4625627341</v>
      </c>
      <c r="DY110" s="193">
        <f t="shared" si="512"/>
        <v>0.422584657</v>
      </c>
      <c r="DZ110" s="193">
        <f t="shared" si="512"/>
        <v>0.3997680104</v>
      </c>
      <c r="EA110" s="193">
        <f t="shared" si="512"/>
        <v>0.304414528</v>
      </c>
      <c r="EB110" s="193">
        <f t="shared" si="512"/>
        <v>0.201074175</v>
      </c>
      <c r="EC110" s="193">
        <f t="shared" si="512"/>
        <v>0.1566681102</v>
      </c>
      <c r="ED110" s="193">
        <f t="shared" si="512"/>
        <v>0.08879211807</v>
      </c>
      <c r="EE110" s="193">
        <f t="shared" si="512"/>
        <v>0.01736788367</v>
      </c>
      <c r="EF110" s="193">
        <f t="shared" si="512"/>
        <v>0</v>
      </c>
      <c r="EG110" s="193">
        <f t="shared" si="512"/>
        <v>0</v>
      </c>
      <c r="EH110" s="193">
        <f t="shared" si="512"/>
        <v>0</v>
      </c>
      <c r="EI110" s="193">
        <f t="shared" si="512"/>
        <v>0</v>
      </c>
      <c r="EJ110" s="193">
        <f t="shared" si="512"/>
        <v>0</v>
      </c>
      <c r="EK110" s="193">
        <f t="shared" si="512"/>
        <v>0</v>
      </c>
      <c r="EL110" s="193">
        <f t="shared" si="512"/>
        <v>0</v>
      </c>
      <c r="EM110" s="193">
        <f t="shared" si="512"/>
        <v>0</v>
      </c>
      <c r="EN110" s="193">
        <f t="shared" si="512"/>
        <v>0</v>
      </c>
      <c r="EO110" s="193">
        <f t="shared" si="512"/>
        <v>0</v>
      </c>
      <c r="EP110" s="193">
        <f t="shared" si="512"/>
        <v>0</v>
      </c>
      <c r="EQ110" s="193">
        <f t="shared" si="512"/>
        <v>0</v>
      </c>
      <c r="ER110" s="193">
        <f t="shared" si="512"/>
        <v>0</v>
      </c>
      <c r="ES110" s="193">
        <f t="shared" si="512"/>
        <v>0</v>
      </c>
      <c r="ET110" s="193">
        <f t="shared" si="512"/>
        <v>0</v>
      </c>
      <c r="EU110" s="193">
        <f t="shared" si="19"/>
        <v>5.398980818</v>
      </c>
      <c r="EV110" s="193">
        <f t="shared" ref="EV110:GQ110" si="513">BB110-CY110</f>
        <v>0</v>
      </c>
      <c r="EW110" s="193">
        <f t="shared" si="513"/>
        <v>0</v>
      </c>
      <c r="EX110" s="193">
        <f t="shared" si="513"/>
        <v>0</v>
      </c>
      <c r="EY110" s="193">
        <f t="shared" si="513"/>
        <v>0</v>
      </c>
      <c r="EZ110" s="193">
        <f t="shared" si="513"/>
        <v>0</v>
      </c>
      <c r="FA110" s="193">
        <f t="shared" si="513"/>
        <v>0</v>
      </c>
      <c r="FB110" s="193">
        <f t="shared" si="513"/>
        <v>0</v>
      </c>
      <c r="FC110" s="193">
        <f t="shared" si="513"/>
        <v>0</v>
      </c>
      <c r="FD110" s="193">
        <f t="shared" si="513"/>
        <v>0</v>
      </c>
      <c r="FE110" s="193">
        <f t="shared" si="513"/>
        <v>0.000238009925</v>
      </c>
      <c r="FF110" s="193">
        <f t="shared" si="513"/>
        <v>0.001145543704</v>
      </c>
      <c r="FG110" s="193">
        <f t="shared" si="513"/>
        <v>0.008594737781</v>
      </c>
      <c r="FH110" s="193">
        <f t="shared" si="513"/>
        <v>0.03889030317</v>
      </c>
      <c r="FI110" s="193">
        <f t="shared" si="513"/>
        <v>0.09919104477</v>
      </c>
      <c r="FJ110" s="193">
        <f t="shared" si="513"/>
        <v>0.1638529525</v>
      </c>
      <c r="FK110" s="193">
        <f t="shared" si="513"/>
        <v>0.1810795466</v>
      </c>
      <c r="FL110" s="193">
        <f t="shared" si="513"/>
        <v>0.2099240761</v>
      </c>
      <c r="FM110" s="193">
        <f t="shared" si="513"/>
        <v>0.2403710795</v>
      </c>
      <c r="FN110" s="193">
        <f t="shared" si="513"/>
        <v>0.2435760273</v>
      </c>
      <c r="FO110" s="193">
        <f t="shared" si="513"/>
        <v>0.2676131352</v>
      </c>
      <c r="FP110" s="193">
        <f t="shared" si="513"/>
        <v>0.2680137537</v>
      </c>
      <c r="FQ110" s="193">
        <f t="shared" si="513"/>
        <v>0.2784298338</v>
      </c>
      <c r="FR110" s="193">
        <f t="shared" si="513"/>
        <v>0.276026123</v>
      </c>
      <c r="FS110" s="193">
        <f t="shared" si="513"/>
        <v>0.2652094244</v>
      </c>
      <c r="FT110" s="193">
        <f t="shared" si="513"/>
        <v>0.2704174645</v>
      </c>
      <c r="FU110" s="193">
        <f t="shared" si="513"/>
        <v>0.2648088059</v>
      </c>
      <c r="FV110" s="193">
        <f t="shared" si="513"/>
        <v>0.2664112798</v>
      </c>
      <c r="FW110" s="193">
        <f t="shared" si="513"/>
        <v>0.2415729349</v>
      </c>
      <c r="FX110" s="193">
        <f t="shared" si="513"/>
        <v>0.2387686057</v>
      </c>
      <c r="FY110" s="193">
        <f t="shared" si="513"/>
        <v>0.2511877781</v>
      </c>
      <c r="FZ110" s="193">
        <f t="shared" si="513"/>
        <v>0.2351630395</v>
      </c>
      <c r="GA110" s="193">
        <f t="shared" si="513"/>
        <v>0.2383679872</v>
      </c>
      <c r="GB110" s="193">
        <f t="shared" si="513"/>
        <v>0.2567964366</v>
      </c>
      <c r="GC110" s="193">
        <f t="shared" si="513"/>
        <v>0.2067833337</v>
      </c>
      <c r="GD110" s="193">
        <f t="shared" si="513"/>
        <v>0.1634384485</v>
      </c>
      <c r="GE110" s="193">
        <f t="shared" si="513"/>
        <v>0.1257314815</v>
      </c>
      <c r="GF110" s="193">
        <f t="shared" si="513"/>
        <v>0.06454641621</v>
      </c>
      <c r="GG110" s="193">
        <f t="shared" si="513"/>
        <v>0.02629236102</v>
      </c>
      <c r="GH110" s="193">
        <f t="shared" si="513"/>
        <v>0.004667800338</v>
      </c>
      <c r="GI110" s="193">
        <f t="shared" si="513"/>
        <v>0.00141499803</v>
      </c>
      <c r="GJ110" s="193">
        <f t="shared" si="513"/>
        <v>0.0004144210753</v>
      </c>
      <c r="GK110" s="193">
        <f t="shared" si="513"/>
        <v>0.00002677611656</v>
      </c>
      <c r="GL110" s="193">
        <f t="shared" si="513"/>
        <v>0.00001485747931</v>
      </c>
      <c r="GM110" s="193">
        <f t="shared" si="513"/>
        <v>0</v>
      </c>
      <c r="GN110" s="193">
        <f t="shared" si="513"/>
        <v>0</v>
      </c>
      <c r="GO110" s="193">
        <f t="shared" si="513"/>
        <v>0</v>
      </c>
      <c r="GP110" s="193">
        <f t="shared" si="513"/>
        <v>0</v>
      </c>
      <c r="GQ110" s="193">
        <f t="shared" si="513"/>
        <v>0</v>
      </c>
      <c r="GR110" s="193">
        <f t="shared" si="21"/>
        <v>5.407702299</v>
      </c>
      <c r="GS110" s="193">
        <f t="shared" ref="GS110:IN110" si="514">E110-EV110</f>
        <v>0.1710640849</v>
      </c>
      <c r="GT110" s="193">
        <f t="shared" si="514"/>
        <v>0.1446232662</v>
      </c>
      <c r="GU110" s="193">
        <f t="shared" si="514"/>
        <v>0.1318034753</v>
      </c>
      <c r="GV110" s="193">
        <f t="shared" si="514"/>
        <v>0.1310022383</v>
      </c>
      <c r="GW110" s="193">
        <f t="shared" si="514"/>
        <v>0.1269960537</v>
      </c>
      <c r="GX110" s="193">
        <f t="shared" si="514"/>
        <v>0.1213873952</v>
      </c>
      <c r="GY110" s="193">
        <f t="shared" si="514"/>
        <v>0.1173812105</v>
      </c>
      <c r="GZ110" s="193">
        <f t="shared" si="514"/>
        <v>0.1173812105</v>
      </c>
      <c r="HA110" s="193">
        <f t="shared" si="514"/>
        <v>0.116980592</v>
      </c>
      <c r="HB110" s="193">
        <f t="shared" si="514"/>
        <v>0.1219506222</v>
      </c>
      <c r="HC110" s="193">
        <f t="shared" si="514"/>
        <v>0.1170369037</v>
      </c>
      <c r="HD110" s="193">
        <f t="shared" si="514"/>
        <v>0.1079852358</v>
      </c>
      <c r="HE110" s="193">
        <f t="shared" si="514"/>
        <v>0.08490080279</v>
      </c>
      <c r="HF110" s="193">
        <f t="shared" si="514"/>
        <v>0.04142603676</v>
      </c>
      <c r="HG110" s="193">
        <f t="shared" si="514"/>
        <v>0</v>
      </c>
      <c r="HH110" s="193">
        <f t="shared" si="514"/>
        <v>0</v>
      </c>
      <c r="HI110" s="193">
        <f t="shared" si="514"/>
        <v>0</v>
      </c>
      <c r="HJ110" s="193">
        <f t="shared" si="514"/>
        <v>0</v>
      </c>
      <c r="HK110" s="193">
        <f t="shared" si="514"/>
        <v>0</v>
      </c>
      <c r="HL110" s="193">
        <f t="shared" si="514"/>
        <v>0</v>
      </c>
      <c r="HM110" s="193">
        <f t="shared" si="514"/>
        <v>0</v>
      </c>
      <c r="HN110" s="193">
        <f t="shared" si="514"/>
        <v>0</v>
      </c>
      <c r="HO110" s="193">
        <f t="shared" si="514"/>
        <v>0</v>
      </c>
      <c r="HP110" s="193">
        <f t="shared" si="514"/>
        <v>0</v>
      </c>
      <c r="HQ110" s="193">
        <f t="shared" si="514"/>
        <v>0</v>
      </c>
      <c r="HR110" s="193">
        <f t="shared" si="514"/>
        <v>0</v>
      </c>
      <c r="HS110" s="193">
        <f t="shared" si="514"/>
        <v>0</v>
      </c>
      <c r="HT110" s="193">
        <f t="shared" si="514"/>
        <v>0</v>
      </c>
      <c r="HU110" s="193">
        <f t="shared" si="514"/>
        <v>0</v>
      </c>
      <c r="HV110" s="193">
        <f t="shared" si="514"/>
        <v>0</v>
      </c>
      <c r="HW110" s="193">
        <f t="shared" si="514"/>
        <v>0</v>
      </c>
      <c r="HX110" s="193">
        <f t="shared" si="514"/>
        <v>0</v>
      </c>
      <c r="HY110" s="193">
        <f t="shared" si="514"/>
        <v>0</v>
      </c>
      <c r="HZ110" s="193">
        <f t="shared" si="514"/>
        <v>0.05842609068</v>
      </c>
      <c r="IA110" s="193">
        <f t="shared" si="514"/>
        <v>0.12941365</v>
      </c>
      <c r="IB110" s="193">
        <f t="shared" si="514"/>
        <v>0.191157725</v>
      </c>
      <c r="IC110" s="193">
        <f t="shared" si="514"/>
        <v>0.256348975</v>
      </c>
      <c r="ID110" s="193">
        <f t="shared" si="514"/>
        <v>0.2873918978</v>
      </c>
      <c r="IE110" s="193">
        <f t="shared" si="514"/>
        <v>0.3070133661</v>
      </c>
      <c r="IF110" s="193">
        <f t="shared" si="514"/>
        <v>0.3154742085</v>
      </c>
      <c r="IG110" s="193">
        <f t="shared" si="514"/>
        <v>0.3248877732</v>
      </c>
      <c r="IH110" s="193">
        <f t="shared" si="514"/>
        <v>0.3128562457</v>
      </c>
      <c r="II110" s="193">
        <f t="shared" si="514"/>
        <v>0.3208805337</v>
      </c>
      <c r="IJ110" s="193">
        <f t="shared" si="514"/>
        <v>0.2956564278</v>
      </c>
      <c r="IK110" s="193">
        <f t="shared" si="514"/>
        <v>0.2908490062</v>
      </c>
      <c r="IL110" s="193">
        <f t="shared" si="514"/>
        <v>0.251989015</v>
      </c>
      <c r="IM110" s="193">
        <f t="shared" si="514"/>
        <v>0.2239457224</v>
      </c>
      <c r="IN110" s="193">
        <f t="shared" si="514"/>
        <v>0.1894925344</v>
      </c>
      <c r="IO110" s="193">
        <f t="shared" si="23"/>
        <v>3.755783172</v>
      </c>
      <c r="IP110" s="193">
        <f t="shared" si="29"/>
        <v>1.168557099</v>
      </c>
      <c r="IQ110" s="193">
        <f t="shared" ref="IQ110:KK110" si="515">MAX((MIN(CZ110+IP110,$IO$7))-GT110,0)</f>
        <v>1.023933833</v>
      </c>
      <c r="IR110" s="193">
        <f t="shared" si="515"/>
        <v>0.892130358</v>
      </c>
      <c r="IS110" s="193">
        <f t="shared" si="515"/>
        <v>0.7611281197</v>
      </c>
      <c r="IT110" s="193">
        <f t="shared" si="515"/>
        <v>0.634132066</v>
      </c>
      <c r="IU110" s="193">
        <f t="shared" si="515"/>
        <v>0.5127446708</v>
      </c>
      <c r="IV110" s="193">
        <f t="shared" si="515"/>
        <v>0.3953634603</v>
      </c>
      <c r="IW110" s="193">
        <f t="shared" si="515"/>
        <v>0.2779822498</v>
      </c>
      <c r="IX110" s="193">
        <f t="shared" si="515"/>
        <v>0.1610016578</v>
      </c>
      <c r="IY110" s="193">
        <f t="shared" si="515"/>
        <v>0.03905103561</v>
      </c>
      <c r="IZ110" s="193">
        <f t="shared" si="515"/>
        <v>0</v>
      </c>
      <c r="JA110" s="193">
        <f t="shared" si="515"/>
        <v>0</v>
      </c>
      <c r="JB110" s="193">
        <f t="shared" si="515"/>
        <v>0</v>
      </c>
      <c r="JC110" s="193">
        <f t="shared" si="515"/>
        <v>0</v>
      </c>
      <c r="JD110" s="193">
        <f t="shared" si="515"/>
        <v>0.01473605468</v>
      </c>
      <c r="JE110" s="193">
        <f t="shared" si="515"/>
        <v>0.1196018802</v>
      </c>
      <c r="JF110" s="193">
        <f t="shared" si="515"/>
        <v>0.3014995772</v>
      </c>
      <c r="JG110" s="193">
        <f t="shared" si="515"/>
        <v>0.5130969814</v>
      </c>
      <c r="JH110" s="193">
        <f t="shared" si="515"/>
        <v>0.7579992987</v>
      </c>
      <c r="JI110" s="193">
        <f t="shared" si="515"/>
        <v>1.115862287</v>
      </c>
      <c r="JJ110" s="193">
        <f t="shared" si="515"/>
        <v>1.517082363</v>
      </c>
      <c r="JK110" s="193">
        <f t="shared" si="515"/>
        <v>1.931005107</v>
      </c>
      <c r="JL110" s="193">
        <f t="shared" si="515"/>
        <v>2.374502881</v>
      </c>
      <c r="JM110" s="193">
        <f t="shared" si="515"/>
        <v>2.818034907</v>
      </c>
      <c r="JN110" s="193">
        <f t="shared" si="515"/>
        <v>3.267224009</v>
      </c>
      <c r="JO110" s="193">
        <f t="shared" si="515"/>
        <v>3.729786743</v>
      </c>
      <c r="JP110" s="193">
        <f t="shared" si="515"/>
        <v>4.1523714</v>
      </c>
      <c r="JQ110" s="193">
        <f t="shared" si="515"/>
        <v>4.552139411</v>
      </c>
      <c r="JR110" s="193">
        <f t="shared" si="515"/>
        <v>4.856553939</v>
      </c>
      <c r="JS110" s="193">
        <f t="shared" si="515"/>
        <v>5</v>
      </c>
      <c r="JT110" s="193">
        <f t="shared" si="515"/>
        <v>5</v>
      </c>
      <c r="JU110" s="193">
        <f t="shared" si="515"/>
        <v>5</v>
      </c>
      <c r="JV110" s="193">
        <f t="shared" si="515"/>
        <v>5</v>
      </c>
      <c r="JW110" s="193">
        <f t="shared" si="515"/>
        <v>4.941573909</v>
      </c>
      <c r="JX110" s="193">
        <f t="shared" si="515"/>
        <v>4.812160259</v>
      </c>
      <c r="JY110" s="193">
        <f t="shared" si="515"/>
        <v>4.621002534</v>
      </c>
      <c r="JZ110" s="193">
        <f t="shared" si="515"/>
        <v>4.364653559</v>
      </c>
      <c r="KA110" s="193">
        <f t="shared" si="515"/>
        <v>4.077261662</v>
      </c>
      <c r="KB110" s="193">
        <f t="shared" si="515"/>
        <v>3.770248295</v>
      </c>
      <c r="KC110" s="193">
        <f t="shared" si="515"/>
        <v>3.454774087</v>
      </c>
      <c r="KD110" s="193">
        <f t="shared" si="515"/>
        <v>3.129886314</v>
      </c>
      <c r="KE110" s="193">
        <f t="shared" si="515"/>
        <v>2.817030068</v>
      </c>
      <c r="KF110" s="193">
        <f t="shared" si="515"/>
        <v>2.496149534</v>
      </c>
      <c r="KG110" s="193">
        <f t="shared" si="515"/>
        <v>2.200493106</v>
      </c>
      <c r="KH110" s="193">
        <f t="shared" si="515"/>
        <v>1.9096441</v>
      </c>
      <c r="KI110" s="193">
        <f t="shared" si="515"/>
        <v>1.657655085</v>
      </c>
      <c r="KJ110" s="193">
        <f t="shared" si="515"/>
        <v>1.433709363</v>
      </c>
      <c r="KK110" s="193">
        <f t="shared" si="515"/>
        <v>1.244216828</v>
      </c>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row>
    <row r="111" ht="14.25" customHeight="1">
      <c r="A111" s="1">
        <v>4.0</v>
      </c>
      <c r="B111" s="1">
        <f t="shared" ref="B111:C111" si="516">B110+1</f>
        <v>101</v>
      </c>
      <c r="C111" s="267">
        <f t="shared" si="516"/>
        <v>43566</v>
      </c>
      <c r="D111" s="193">
        <f t="shared" si="15"/>
        <v>10.87318578</v>
      </c>
      <c r="E111" s="193">
        <f>(SUMIFS(Profile!$F$2:$F$17521,Profile!$B$2:$B$17521,$B111,Profile!$C$2:$C$17521,E$8))*$C$6</f>
        <v>0.1662566633</v>
      </c>
      <c r="F111" s="193">
        <f>(SUMIFS(Profile!$F$2:$F$17521,Profile!$B$2:$B$17521,$B111,Profile!$C$2:$C$17521,F$8))*$C$6</f>
        <v>0.1494306878</v>
      </c>
      <c r="G111" s="193">
        <f>(SUMIFS(Profile!$F$2:$F$17521,Profile!$B$2:$B$17521,$B111,Profile!$C$2:$C$17521,G$8))*$C$6</f>
        <v>0.1346078045</v>
      </c>
      <c r="H111" s="193">
        <f>(SUMIFS(Profile!$F$2:$F$17521,Profile!$B$2:$B$17521,$B111,Profile!$C$2:$C$17521,H$8))*$C$6</f>
        <v>0.1245923429</v>
      </c>
      <c r="I111" s="193">
        <f>(SUMIFS(Profile!$F$2:$F$17521,Profile!$B$2:$B$17521,$B111,Profile!$C$2:$C$17521,I$8))*$C$6</f>
        <v>0.1221886321</v>
      </c>
      <c r="J111" s="193">
        <f>(SUMIFS(Profile!$F$2:$F$17521,Profile!$B$2:$B$17521,$B111,Profile!$C$2:$C$17521,J$8))*$C$6</f>
        <v>0.117781829</v>
      </c>
      <c r="K111" s="193">
        <f>(SUMIFS(Profile!$F$2:$F$17521,Profile!$B$2:$B$17521,$B111,Profile!$C$2:$C$17521,K$8))*$C$6</f>
        <v>0.1149774997</v>
      </c>
      <c r="L111" s="193">
        <f>(SUMIFS(Profile!$F$2:$F$17521,Profile!$B$2:$B$17521,$B111,Profile!$C$2:$C$17521,L$8))*$C$6</f>
        <v>0.1137756443</v>
      </c>
      <c r="M111" s="193">
        <f>(SUMIFS(Profile!$F$2:$F$17521,Profile!$B$2:$B$17521,$B111,Profile!$C$2:$C$17521,M$8))*$C$6</f>
        <v>0.1161793551</v>
      </c>
      <c r="N111" s="193">
        <f>(SUMIFS(Profile!$F$2:$F$17521,Profile!$B$2:$B$17521,$B111,Profile!$C$2:$C$17521,N$8))*$C$6</f>
        <v>0.117781829</v>
      </c>
      <c r="O111" s="193">
        <f>(SUMIFS(Profile!$F$2:$F$17521,Profile!$B$2:$B$17521,$B111,Profile!$C$2:$C$17521,O$8))*$C$6</f>
        <v>0.1205861582</v>
      </c>
      <c r="P111" s="193">
        <f>(SUMIFS(Profile!$F$2:$F$17521,Profile!$B$2:$B$17521,$B111,Profile!$C$2:$C$17521,P$8))*$C$6</f>
        <v>0.1265954352</v>
      </c>
      <c r="Q111" s="193">
        <f>(SUMIFS(Profile!$F$2:$F$17521,Profile!$B$2:$B$17521,$B111,Profile!$C$2:$C$17521,Q$8))*$C$6</f>
        <v>0.1486294508</v>
      </c>
      <c r="R111" s="193">
        <f>(SUMIFS(Profile!$F$2:$F$17521,Profile!$B$2:$B$17521,$B111,Profile!$C$2:$C$17521,R$8))*$C$6</f>
        <v>0.170262848</v>
      </c>
      <c r="S111" s="193">
        <f>(SUMIFS(Profile!$F$2:$F$17521,Profile!$B$2:$B$17521,$B111,Profile!$C$2:$C$17521,S$8))*$C$6</f>
        <v>0.1971042852</v>
      </c>
      <c r="T111" s="193">
        <f>(SUMIFS(Profile!$F$2:$F$17521,Profile!$B$2:$B$17521,$B111,Profile!$C$2:$C$17521,T$8))*$C$6</f>
        <v>0.2271506702</v>
      </c>
      <c r="U111" s="193">
        <f>(SUMIFS(Profile!$F$2:$F$17521,Profile!$B$2:$B$17521,$B111,Profile!$C$2:$C$17521,U$8))*$C$6</f>
        <v>0.2363648949</v>
      </c>
      <c r="V111" s="193">
        <f>(SUMIFS(Profile!$F$2:$F$17521,Profile!$B$2:$B$17521,$B111,Profile!$C$2:$C$17521,V$8))*$C$6</f>
        <v>0.2523896335</v>
      </c>
      <c r="W111" s="193">
        <f>(SUMIFS(Profile!$F$2:$F$17521,Profile!$B$2:$B$17521,$B111,Profile!$C$2:$C$17521,W$8))*$C$6</f>
        <v>0.2600013844</v>
      </c>
      <c r="X111" s="193">
        <f>(SUMIFS(Profile!$F$2:$F$17521,Profile!$B$2:$B$17521,$B111,Profile!$C$2:$C$17521,X$8))*$C$6</f>
        <v>0.2596007659</v>
      </c>
      <c r="Y111" s="193">
        <f>(SUMIFS(Profile!$F$2:$F$17521,Profile!$B$2:$B$17521,$B111,Profile!$C$2:$C$17521,Y$8))*$C$6</f>
        <v>0.2503865412</v>
      </c>
      <c r="Z111" s="193">
        <f>(SUMIFS(Profile!$F$2:$F$17521,Profile!$B$2:$B$17521,$B111,Profile!$C$2:$C$17521,Z$8))*$C$6</f>
        <v>0.2483834488</v>
      </c>
      <c r="AA111" s="193">
        <f>(SUMIFS(Profile!$F$2:$F$17521,Profile!$B$2:$B$17521,$B111,Profile!$C$2:$C$17521,AA$8))*$C$6</f>
        <v>0.2487840673</v>
      </c>
      <c r="AB111" s="193">
        <f>(SUMIFS(Profile!$F$2:$F$17521,Profile!$B$2:$B$17521,$B111,Profile!$C$2:$C$17521,AB$8))*$C$6</f>
        <v>0.2499859227</v>
      </c>
      <c r="AC111" s="193">
        <f>(SUMIFS(Profile!$F$2:$F$17521,Profile!$B$2:$B$17521,$B111,Profile!$C$2:$C$17521,AC$8))*$C$6</f>
        <v>0.2499859227</v>
      </c>
      <c r="AD111" s="193">
        <f>(SUMIFS(Profile!$F$2:$F$17521,Profile!$B$2:$B$17521,$B111,Profile!$C$2:$C$17521,AD$8))*$C$6</f>
        <v>0.246780975</v>
      </c>
      <c r="AE111" s="193">
        <f>(SUMIFS(Profile!$F$2:$F$17521,Profile!$B$2:$B$17521,$B111,Profile!$C$2:$C$17521,AE$8))*$C$6</f>
        <v>0.2443772642</v>
      </c>
      <c r="AF111" s="193">
        <f>(SUMIFS(Profile!$F$2:$F$17521,Profile!$B$2:$B$17521,$B111,Profile!$C$2:$C$17521,AF$8))*$C$6</f>
        <v>0.2375667503</v>
      </c>
      <c r="AG111" s="193">
        <f>(SUMIFS(Profile!$F$2:$F$17521,Profile!$B$2:$B$17521,$B111,Profile!$C$2:$C$17521,AG$8))*$C$6</f>
        <v>0.2359642764</v>
      </c>
      <c r="AH111" s="193">
        <f>(SUMIFS(Profile!$F$2:$F$17521,Profile!$B$2:$B$17521,$B111,Profile!$C$2:$C$17521,AH$8))*$C$6</f>
        <v>0.2327593287</v>
      </c>
      <c r="AI111" s="193">
        <f>(SUMIFS(Profile!$F$2:$F$17521,Profile!$B$2:$B$17521,$B111,Profile!$C$2:$C$17521,AI$8))*$C$6</f>
        <v>0.228753144</v>
      </c>
      <c r="AJ111" s="193">
        <f>(SUMIFS(Profile!$F$2:$F$17521,Profile!$B$2:$B$17521,$B111,Profile!$C$2:$C$17521,AJ$8))*$C$6</f>
        <v>0.2395698426</v>
      </c>
      <c r="AK111" s="193">
        <f>(SUMIFS(Profile!$F$2:$F$17521,Profile!$B$2:$B$17521,$B111,Profile!$C$2:$C$17521,AK$8))*$C$6</f>
        <v>0.2499859227</v>
      </c>
      <c r="AL111" s="193">
        <f>(SUMIFS(Profile!$F$2:$F$17521,Profile!$B$2:$B$17521,$B111,Profile!$C$2:$C$17521,AL$8))*$C$6</f>
        <v>0.2776285969</v>
      </c>
      <c r="AM111" s="193">
        <f>(SUMIFS(Profile!$F$2:$F$17521,Profile!$B$2:$B$17521,$B111,Profile!$C$2:$C$17521,AM$8))*$C$6</f>
        <v>0.3048706525</v>
      </c>
      <c r="AN111" s="193">
        <f>(SUMIFS(Profile!$F$2:$F$17521,Profile!$B$2:$B$17521,$B111,Profile!$C$2:$C$17521,AN$8))*$C$6</f>
        <v>0.3176904434</v>
      </c>
      <c r="AO111" s="193">
        <f>(SUMIFS(Profile!$F$2:$F$17521,Profile!$B$2:$B$17521,$B111,Profile!$C$2:$C$17521,AO$8))*$C$6</f>
        <v>0.3192929173</v>
      </c>
      <c r="AP111" s="193">
        <f>(SUMIFS(Profile!$F$2:$F$17521,Profile!$B$2:$B$17521,$B111,Profile!$C$2:$C$17521,AP$8))*$C$6</f>
        <v>0.3208953912</v>
      </c>
      <c r="AQ111" s="193">
        <f>(SUMIFS(Profile!$F$2:$F$17521,Profile!$B$2:$B$17521,$B111,Profile!$C$2:$C$17521,AQ$8))*$C$6</f>
        <v>0.3184916804</v>
      </c>
      <c r="AR111" s="193">
        <f>(SUMIFS(Profile!$F$2:$F$17521,Profile!$B$2:$B$17521,$B111,Profile!$C$2:$C$17521,AR$8))*$C$6</f>
        <v>0.3249015758</v>
      </c>
      <c r="AS111" s="193">
        <f>(SUMIFS(Profile!$F$2:$F$17521,Profile!$B$2:$B$17521,$B111,Profile!$C$2:$C$17521,AS$8))*$C$6</f>
        <v>0.3297089974</v>
      </c>
      <c r="AT111" s="193">
        <f>(SUMIFS(Profile!$F$2:$F$17521,Profile!$B$2:$B$17521,$B111,Profile!$C$2:$C$17521,AT$8))*$C$6</f>
        <v>0.3277059051</v>
      </c>
      <c r="AU111" s="193">
        <f>(SUMIFS(Profile!$F$2:$F$17521,Profile!$B$2:$B$17521,$B111,Profile!$C$2:$C$17521,AU$8))*$C$6</f>
        <v>0.3273052866</v>
      </c>
      <c r="AV111" s="193">
        <f>(SUMIFS(Profile!$F$2:$F$17521,Profile!$B$2:$B$17521,$B111,Profile!$C$2:$C$17521,AV$8))*$C$6</f>
        <v>0.3088768372</v>
      </c>
      <c r="AW111" s="193">
        <f>(SUMIFS(Profile!$F$2:$F$17521,Profile!$B$2:$B$17521,$B111,Profile!$C$2:$C$17521,AW$8))*$C$6</f>
        <v>0.2908490062</v>
      </c>
      <c r="AX111" s="193">
        <f>(SUMIFS(Profile!$F$2:$F$17521,Profile!$B$2:$B$17521,$B111,Profile!$C$2:$C$17521,AX$8))*$C$6</f>
        <v>0.2612032398</v>
      </c>
      <c r="AY111" s="193">
        <f>(SUMIFS(Profile!$F$2:$F$17521,Profile!$B$2:$B$17521,$B111,Profile!$C$2:$C$17521,AY$8))*$C$6</f>
        <v>0.2203401562</v>
      </c>
      <c r="AZ111" s="193">
        <f>(SUMIFS(Profile!$F$2:$F$17521,Profile!$B$2:$B$17521,$B111,Profile!$C$2:$C$17521,AZ$8))*$C$6</f>
        <v>0.1838838758</v>
      </c>
      <c r="BA111" s="193">
        <f t="shared" si="16"/>
        <v>10.0613878</v>
      </c>
      <c r="BB111" s="193">
        <f>(SUMIFS(Profile!$E$2:$E$17521,Profile!$B$2:$B$17521,$B111,Profile!$C$2:$C$17521,BB$8))*$C$9</f>
        <v>0</v>
      </c>
      <c r="BC111" s="193">
        <f>(SUMIFS(Profile!$E$2:$E$17521,Profile!$B$2:$B$17521,$B111,Profile!$C$2:$C$17521,BC$8))*$C$9</f>
        <v>0</v>
      </c>
      <c r="BD111" s="193">
        <f>(SUMIFS(Profile!$E$2:$E$17521,Profile!$B$2:$B$17521,$B111,Profile!$C$2:$C$17521,BD$8))*$C$9</f>
        <v>0</v>
      </c>
      <c r="BE111" s="193">
        <f>(SUMIFS(Profile!$E$2:$E$17521,Profile!$B$2:$B$17521,$B111,Profile!$C$2:$C$17521,BE$8))*$C$9</f>
        <v>0</v>
      </c>
      <c r="BF111" s="193">
        <f>(SUMIFS(Profile!$E$2:$E$17521,Profile!$B$2:$B$17521,$B111,Profile!$C$2:$C$17521,BF$8))*$C$9</f>
        <v>0</v>
      </c>
      <c r="BG111" s="193">
        <f>(SUMIFS(Profile!$E$2:$E$17521,Profile!$B$2:$B$17521,$B111,Profile!$C$2:$C$17521,BG$8))*$C$9</f>
        <v>0</v>
      </c>
      <c r="BH111" s="193">
        <f>(SUMIFS(Profile!$E$2:$E$17521,Profile!$B$2:$B$17521,$B111,Profile!$C$2:$C$17521,BH$8))*$C$9</f>
        <v>0</v>
      </c>
      <c r="BI111" s="193">
        <f>(SUMIFS(Profile!$E$2:$E$17521,Profile!$B$2:$B$17521,$B111,Profile!$C$2:$C$17521,BI$8))*$C$9</f>
        <v>0</v>
      </c>
      <c r="BJ111" s="193">
        <f>(SUMIFS(Profile!$E$2:$E$17521,Profile!$B$2:$B$17521,$B111,Profile!$C$2:$C$17521,BJ$8))*$C$9</f>
        <v>0</v>
      </c>
      <c r="BK111" s="193">
        <f>(SUMIFS(Profile!$E$2:$E$17521,Profile!$B$2:$B$17521,$B111,Profile!$C$2:$C$17521,BK$8))*$C$9</f>
        <v>0.0002301085115</v>
      </c>
      <c r="BL111" s="193">
        <f>(SUMIFS(Profile!$E$2:$E$17521,Profile!$B$2:$B$17521,$B111,Profile!$C$2:$C$17521,BL$8))*$C$9</f>
        <v>0.007911073941</v>
      </c>
      <c r="BM111" s="193">
        <f>(SUMIFS(Profile!$E$2:$E$17521,Profile!$B$2:$B$17521,$B111,Profile!$C$2:$C$17521,BM$8))*$C$9</f>
        <v>0.02236158761</v>
      </c>
      <c r="BN111" s="193">
        <f>(SUMIFS(Profile!$E$2:$E$17521,Profile!$B$2:$B$17521,$B111,Profile!$C$2:$C$17521,BN$8))*$C$9</f>
        <v>0.06702397624</v>
      </c>
      <c r="BO111" s="193">
        <f>(SUMIFS(Profile!$E$2:$E$17521,Profile!$B$2:$B$17521,$B111,Profile!$C$2:$C$17521,BO$8))*$C$9</f>
        <v>0.1198288403</v>
      </c>
      <c r="BP111" s="193">
        <f>(SUMIFS(Profile!$E$2:$E$17521,Profile!$B$2:$B$17521,$B111,Profile!$C$2:$C$17521,BP$8))*$C$9</f>
        <v>0.1860099927</v>
      </c>
      <c r="BQ111" s="193">
        <f>(SUMIFS(Profile!$E$2:$E$17521,Profile!$B$2:$B$17521,$B111,Profile!$C$2:$C$17521,BQ$8))*$C$9</f>
        <v>0.2777250961</v>
      </c>
      <c r="BR111" s="193">
        <f>(SUMIFS(Profile!$E$2:$E$17521,Profile!$B$2:$B$17521,$B111,Profile!$C$2:$C$17521,BR$8))*$C$9</f>
        <v>0.3599491979</v>
      </c>
      <c r="BS111" s="193">
        <f>(SUMIFS(Profile!$E$2:$E$17521,Profile!$B$2:$B$17521,$B111,Profile!$C$2:$C$17521,BS$8))*$C$9</f>
        <v>0.4333629826</v>
      </c>
      <c r="BT111" s="193">
        <f>(SUMIFS(Profile!$E$2:$E$17521,Profile!$B$2:$B$17521,$B111,Profile!$C$2:$C$17521,BT$8))*$C$9</f>
        <v>0.4884911212</v>
      </c>
      <c r="BU111" s="193">
        <f>(SUMIFS(Profile!$E$2:$E$17521,Profile!$B$2:$B$17521,$B111,Profile!$C$2:$C$17521,BU$8))*$C$9</f>
        <v>0.5437850251</v>
      </c>
      <c r="BV111" s="193">
        <f>(SUMIFS(Profile!$E$2:$E$17521,Profile!$B$2:$B$17521,$B111,Profile!$C$2:$C$17521,BV$8))*$C$9</f>
        <v>0.5684325696</v>
      </c>
      <c r="BW111" s="193">
        <f>(SUMIFS(Profile!$E$2:$E$17521,Profile!$B$2:$B$17521,$B111,Profile!$C$2:$C$17521,BW$8))*$C$9</f>
        <v>0.5921315081</v>
      </c>
      <c r="BX111" s="193">
        <f>(SUMIFS(Profile!$E$2:$E$17521,Profile!$B$2:$B$17521,$B111,Profile!$C$2:$C$17521,BX$8))*$C$9</f>
        <v>0.6240265808</v>
      </c>
      <c r="BY111" s="193">
        <f>(SUMIFS(Profile!$E$2:$E$17521,Profile!$B$2:$B$17521,$B111,Profile!$C$2:$C$17521,BY$8))*$C$9</f>
        <v>0.6353793956</v>
      </c>
      <c r="BZ111" s="193">
        <f>(SUMIFS(Profile!$E$2:$E$17521,Profile!$B$2:$B$17521,$B111,Profile!$C$2:$C$17521,BZ$8))*$C$9</f>
        <v>0.6715340387</v>
      </c>
      <c r="CA111" s="193">
        <f>(SUMIFS(Profile!$E$2:$E$17521,Profile!$B$2:$B$17521,$B111,Profile!$C$2:$C$17521,CA$8))*$C$9</f>
        <v>0.6781034819</v>
      </c>
      <c r="CB111" s="193">
        <f>(SUMIFS(Profile!$E$2:$E$17521,Profile!$B$2:$B$17521,$B111,Profile!$C$2:$C$17521,CB$8))*$C$9</f>
        <v>0.6479379576</v>
      </c>
      <c r="CC111" s="193">
        <f>(SUMIFS(Profile!$E$2:$E$17521,Profile!$B$2:$B$17521,$B111,Profile!$C$2:$C$17521,CC$8))*$C$9</f>
        <v>0.5658310055</v>
      </c>
      <c r="CD111" s="193">
        <f>(SUMIFS(Profile!$E$2:$E$17521,Profile!$B$2:$B$17521,$B111,Profile!$C$2:$C$17521,CD$8))*$C$9</f>
        <v>0.5184472197</v>
      </c>
      <c r="CE111" s="193">
        <f>(SUMIFS(Profile!$E$2:$E$17521,Profile!$B$2:$B$17521,$B111,Profile!$C$2:$C$17521,CE$8))*$C$9</f>
        <v>0.5012190358</v>
      </c>
      <c r="CF111" s="193">
        <f>(SUMIFS(Profile!$E$2:$E$17521,Profile!$B$2:$B$17521,$B111,Profile!$C$2:$C$17521,CF$8))*$C$9</f>
        <v>0.4526917406</v>
      </c>
      <c r="CG111" s="193">
        <f>(SUMIFS(Profile!$E$2:$E$17521,Profile!$B$2:$B$17521,$B111,Profile!$C$2:$C$17521,CG$8))*$C$9</f>
        <v>0.3479899252</v>
      </c>
      <c r="CH111" s="193">
        <f>(SUMIFS(Profile!$E$2:$E$17521,Profile!$B$2:$B$17521,$B111,Profile!$C$2:$C$17521,CH$8))*$C$9</f>
        <v>0.2681019523</v>
      </c>
      <c r="CI111" s="193">
        <f>(SUMIFS(Profile!$E$2:$E$17521,Profile!$B$2:$B$17521,$B111,Profile!$C$2:$C$17521,CI$8))*$C$9</f>
        <v>0.1920021087</v>
      </c>
      <c r="CJ111" s="193">
        <f>(SUMIFS(Profile!$E$2:$E$17521,Profile!$B$2:$B$17521,$B111,Profile!$C$2:$C$17521,CJ$8))*$C$9</f>
        <v>0.1355979238</v>
      </c>
      <c r="CK111" s="193">
        <f>(SUMIFS(Profile!$E$2:$E$17521,Profile!$B$2:$B$17521,$B111,Profile!$C$2:$C$17521,CK$8))*$C$9</f>
        <v>0.08420120675</v>
      </c>
      <c r="CL111" s="193">
        <f>(SUMIFS(Profile!$E$2:$E$17521,Profile!$B$2:$B$17521,$B111,Profile!$C$2:$C$17521,CL$8))*$C$9</f>
        <v>0.04243299605</v>
      </c>
      <c r="CM111" s="193">
        <f>(SUMIFS(Profile!$E$2:$E$17521,Profile!$B$2:$B$17521,$B111,Profile!$C$2:$C$17521,CM$8))*$C$9</f>
        <v>0.02310345944</v>
      </c>
      <c r="CN111" s="193">
        <f>(SUMIFS(Profile!$E$2:$E$17521,Profile!$B$2:$B$17521,$B111,Profile!$C$2:$C$17521,CN$8))*$C$9</f>
        <v>0.004236608915</v>
      </c>
      <c r="CO111" s="193">
        <f>(SUMIFS(Profile!$E$2:$E$17521,Profile!$B$2:$B$17521,$B111,Profile!$C$2:$C$17521,CO$8))*$C$9</f>
        <v>0.001026538741</v>
      </c>
      <c r="CP111" s="193">
        <f>(SUMIFS(Profile!$E$2:$E$17521,Profile!$B$2:$B$17521,$B111,Profile!$C$2:$C$17521,CP$8))*$C$9</f>
        <v>0.0002815483259</v>
      </c>
      <c r="CQ111" s="193">
        <f>(SUMIFS(Profile!$E$2:$E$17521,Profile!$B$2:$B$17521,$B111,Profile!$C$2:$C$17521,CQ$8))*$C$9</f>
        <v>0</v>
      </c>
      <c r="CR111" s="193">
        <f>(SUMIFS(Profile!$E$2:$E$17521,Profile!$B$2:$B$17521,$B111,Profile!$C$2:$C$17521,CR$8))*$C$9</f>
        <v>0</v>
      </c>
      <c r="CS111" s="193">
        <f>(SUMIFS(Profile!$E$2:$E$17521,Profile!$B$2:$B$17521,$B111,Profile!$C$2:$C$17521,CS$8))*$C$9</f>
        <v>0</v>
      </c>
      <c r="CT111" s="193">
        <f>(SUMIFS(Profile!$E$2:$E$17521,Profile!$B$2:$B$17521,$B111,Profile!$C$2:$C$17521,CT$8))*$C$9</f>
        <v>0</v>
      </c>
      <c r="CU111" s="193">
        <f>(SUMIFS(Profile!$E$2:$E$17521,Profile!$B$2:$B$17521,$B111,Profile!$C$2:$C$17521,CU$8))*$C$9</f>
        <v>0</v>
      </c>
      <c r="CV111" s="193">
        <f>(SUMIFS(Profile!$E$2:$E$17521,Profile!$B$2:$B$17521,$B111,Profile!$C$2:$C$17521,CV$8))*$C$9</f>
        <v>0</v>
      </c>
      <c r="CW111" s="193">
        <f>(SUMIFS(Profile!$E$2:$E$17521,Profile!$B$2:$B$17521,$B111,Profile!$C$2:$C$17521,CW$8))*$C$9</f>
        <v>0</v>
      </c>
      <c r="CX111" s="193">
        <f t="shared" si="17"/>
        <v>4.776349079</v>
      </c>
      <c r="CY111" s="193">
        <f t="shared" ref="CY111:ET111" si="517">MAX(BB111-E111,0)</f>
        <v>0</v>
      </c>
      <c r="CZ111" s="193">
        <f t="shared" si="517"/>
        <v>0</v>
      </c>
      <c r="DA111" s="193">
        <f t="shared" si="517"/>
        <v>0</v>
      </c>
      <c r="DB111" s="193">
        <f t="shared" si="517"/>
        <v>0</v>
      </c>
      <c r="DC111" s="193">
        <f t="shared" si="517"/>
        <v>0</v>
      </c>
      <c r="DD111" s="193">
        <f t="shared" si="517"/>
        <v>0</v>
      </c>
      <c r="DE111" s="193">
        <f t="shared" si="517"/>
        <v>0</v>
      </c>
      <c r="DF111" s="193">
        <f t="shared" si="517"/>
        <v>0</v>
      </c>
      <c r="DG111" s="193">
        <f t="shared" si="517"/>
        <v>0</v>
      </c>
      <c r="DH111" s="193">
        <f t="shared" si="517"/>
        <v>0</v>
      </c>
      <c r="DI111" s="193">
        <f t="shared" si="517"/>
        <v>0</v>
      </c>
      <c r="DJ111" s="193">
        <f t="shared" si="517"/>
        <v>0</v>
      </c>
      <c r="DK111" s="193">
        <f t="shared" si="517"/>
        <v>0</v>
      </c>
      <c r="DL111" s="193">
        <f t="shared" si="517"/>
        <v>0</v>
      </c>
      <c r="DM111" s="193">
        <f t="shared" si="517"/>
        <v>0</v>
      </c>
      <c r="DN111" s="193">
        <f t="shared" si="517"/>
        <v>0.05057442592</v>
      </c>
      <c r="DO111" s="193">
        <f t="shared" si="517"/>
        <v>0.1235843031</v>
      </c>
      <c r="DP111" s="193">
        <f t="shared" si="517"/>
        <v>0.1809733491</v>
      </c>
      <c r="DQ111" s="193">
        <f t="shared" si="517"/>
        <v>0.2284897368</v>
      </c>
      <c r="DR111" s="193">
        <f t="shared" si="517"/>
        <v>0.2841842592</v>
      </c>
      <c r="DS111" s="193">
        <f t="shared" si="517"/>
        <v>0.3180460284</v>
      </c>
      <c r="DT111" s="193">
        <f t="shared" si="517"/>
        <v>0.3437480592</v>
      </c>
      <c r="DU111" s="193">
        <f t="shared" si="517"/>
        <v>0.3752425134</v>
      </c>
      <c r="DV111" s="193">
        <f t="shared" si="517"/>
        <v>0.3853934728</v>
      </c>
      <c r="DW111" s="193">
        <f t="shared" si="517"/>
        <v>0.421548116</v>
      </c>
      <c r="DX111" s="193">
        <f t="shared" si="517"/>
        <v>0.4313225069</v>
      </c>
      <c r="DY111" s="193">
        <f t="shared" si="517"/>
        <v>0.4035606934</v>
      </c>
      <c r="DZ111" s="193">
        <f t="shared" si="517"/>
        <v>0.3282642552</v>
      </c>
      <c r="EA111" s="193">
        <f t="shared" si="517"/>
        <v>0.2824829433</v>
      </c>
      <c r="EB111" s="193">
        <f t="shared" si="517"/>
        <v>0.2684597072</v>
      </c>
      <c r="EC111" s="193">
        <f t="shared" si="517"/>
        <v>0.2239385965</v>
      </c>
      <c r="ED111" s="193">
        <f t="shared" si="517"/>
        <v>0.1084200826</v>
      </c>
      <c r="EE111" s="193">
        <f t="shared" si="517"/>
        <v>0.01811602956</v>
      </c>
      <c r="EF111" s="193">
        <f t="shared" si="517"/>
        <v>0</v>
      </c>
      <c r="EG111" s="193">
        <f t="shared" si="517"/>
        <v>0</v>
      </c>
      <c r="EH111" s="193">
        <f t="shared" si="517"/>
        <v>0</v>
      </c>
      <c r="EI111" s="193">
        <f t="shared" si="517"/>
        <v>0</v>
      </c>
      <c r="EJ111" s="193">
        <f t="shared" si="517"/>
        <v>0</v>
      </c>
      <c r="EK111" s="193">
        <f t="shared" si="517"/>
        <v>0</v>
      </c>
      <c r="EL111" s="193">
        <f t="shared" si="517"/>
        <v>0</v>
      </c>
      <c r="EM111" s="193">
        <f t="shared" si="517"/>
        <v>0</v>
      </c>
      <c r="EN111" s="193">
        <f t="shared" si="517"/>
        <v>0</v>
      </c>
      <c r="EO111" s="193">
        <f t="shared" si="517"/>
        <v>0</v>
      </c>
      <c r="EP111" s="193">
        <f t="shared" si="517"/>
        <v>0</v>
      </c>
      <c r="EQ111" s="193">
        <f t="shared" si="517"/>
        <v>0</v>
      </c>
      <c r="ER111" s="193">
        <f t="shared" si="517"/>
        <v>0</v>
      </c>
      <c r="ES111" s="193">
        <f t="shared" si="517"/>
        <v>0</v>
      </c>
      <c r="ET111" s="193">
        <f t="shared" si="517"/>
        <v>0</v>
      </c>
      <c r="EU111" s="193">
        <f t="shared" si="19"/>
        <v>5.285038725</v>
      </c>
      <c r="EV111" s="193">
        <f t="shared" ref="EV111:GQ111" si="518">BB111-CY111</f>
        <v>0</v>
      </c>
      <c r="EW111" s="193">
        <f t="shared" si="518"/>
        <v>0</v>
      </c>
      <c r="EX111" s="193">
        <f t="shared" si="518"/>
        <v>0</v>
      </c>
      <c r="EY111" s="193">
        <f t="shared" si="518"/>
        <v>0</v>
      </c>
      <c r="EZ111" s="193">
        <f t="shared" si="518"/>
        <v>0</v>
      </c>
      <c r="FA111" s="193">
        <f t="shared" si="518"/>
        <v>0</v>
      </c>
      <c r="FB111" s="193">
        <f t="shared" si="518"/>
        <v>0</v>
      </c>
      <c r="FC111" s="193">
        <f t="shared" si="518"/>
        <v>0</v>
      </c>
      <c r="FD111" s="193">
        <f t="shared" si="518"/>
        <v>0</v>
      </c>
      <c r="FE111" s="193">
        <f t="shared" si="518"/>
        <v>0.0002301085115</v>
      </c>
      <c r="FF111" s="193">
        <f t="shared" si="518"/>
        <v>0.007911073941</v>
      </c>
      <c r="FG111" s="193">
        <f t="shared" si="518"/>
        <v>0.02236158761</v>
      </c>
      <c r="FH111" s="193">
        <f t="shared" si="518"/>
        <v>0.06702397624</v>
      </c>
      <c r="FI111" s="193">
        <f t="shared" si="518"/>
        <v>0.1198288403</v>
      </c>
      <c r="FJ111" s="193">
        <f t="shared" si="518"/>
        <v>0.1860099927</v>
      </c>
      <c r="FK111" s="193">
        <f t="shared" si="518"/>
        <v>0.2271506702</v>
      </c>
      <c r="FL111" s="193">
        <f t="shared" si="518"/>
        <v>0.2363648949</v>
      </c>
      <c r="FM111" s="193">
        <f t="shared" si="518"/>
        <v>0.2523896335</v>
      </c>
      <c r="FN111" s="193">
        <f t="shared" si="518"/>
        <v>0.2600013844</v>
      </c>
      <c r="FO111" s="193">
        <f t="shared" si="518"/>
        <v>0.2596007659</v>
      </c>
      <c r="FP111" s="193">
        <f t="shared" si="518"/>
        <v>0.2503865412</v>
      </c>
      <c r="FQ111" s="193">
        <f t="shared" si="518"/>
        <v>0.2483834488</v>
      </c>
      <c r="FR111" s="193">
        <f t="shared" si="518"/>
        <v>0.2487840673</v>
      </c>
      <c r="FS111" s="193">
        <f t="shared" si="518"/>
        <v>0.2499859227</v>
      </c>
      <c r="FT111" s="193">
        <f t="shared" si="518"/>
        <v>0.2499859227</v>
      </c>
      <c r="FU111" s="193">
        <f t="shared" si="518"/>
        <v>0.246780975</v>
      </c>
      <c r="FV111" s="193">
        <f t="shared" si="518"/>
        <v>0.2443772642</v>
      </c>
      <c r="FW111" s="193">
        <f t="shared" si="518"/>
        <v>0.2375667503</v>
      </c>
      <c r="FX111" s="193">
        <f t="shared" si="518"/>
        <v>0.2359642764</v>
      </c>
      <c r="FY111" s="193">
        <f t="shared" si="518"/>
        <v>0.2327593287</v>
      </c>
      <c r="FZ111" s="193">
        <f t="shared" si="518"/>
        <v>0.228753144</v>
      </c>
      <c r="GA111" s="193">
        <f t="shared" si="518"/>
        <v>0.2395698426</v>
      </c>
      <c r="GB111" s="193">
        <f t="shared" si="518"/>
        <v>0.2499859227</v>
      </c>
      <c r="GC111" s="193">
        <f t="shared" si="518"/>
        <v>0.1920021087</v>
      </c>
      <c r="GD111" s="193">
        <f t="shared" si="518"/>
        <v>0.1355979238</v>
      </c>
      <c r="GE111" s="193">
        <f t="shared" si="518"/>
        <v>0.08420120675</v>
      </c>
      <c r="GF111" s="193">
        <f t="shared" si="518"/>
        <v>0.04243299605</v>
      </c>
      <c r="GG111" s="193">
        <f t="shared" si="518"/>
        <v>0.02310345944</v>
      </c>
      <c r="GH111" s="193">
        <f t="shared" si="518"/>
        <v>0.004236608915</v>
      </c>
      <c r="GI111" s="193">
        <f t="shared" si="518"/>
        <v>0.001026538741</v>
      </c>
      <c r="GJ111" s="193">
        <f t="shared" si="518"/>
        <v>0.0002815483259</v>
      </c>
      <c r="GK111" s="193">
        <f t="shared" si="518"/>
        <v>0</v>
      </c>
      <c r="GL111" s="193">
        <f t="shared" si="518"/>
        <v>0</v>
      </c>
      <c r="GM111" s="193">
        <f t="shared" si="518"/>
        <v>0</v>
      </c>
      <c r="GN111" s="193">
        <f t="shared" si="518"/>
        <v>0</v>
      </c>
      <c r="GO111" s="193">
        <f t="shared" si="518"/>
        <v>0</v>
      </c>
      <c r="GP111" s="193">
        <f t="shared" si="518"/>
        <v>0</v>
      </c>
      <c r="GQ111" s="193">
        <f t="shared" si="518"/>
        <v>0</v>
      </c>
      <c r="GR111" s="193">
        <f t="shared" si="21"/>
        <v>5.588147057</v>
      </c>
      <c r="GS111" s="193">
        <f t="shared" ref="GS111:IN111" si="519">E111-EV111</f>
        <v>0.1662566633</v>
      </c>
      <c r="GT111" s="193">
        <f t="shared" si="519"/>
        <v>0.1494306878</v>
      </c>
      <c r="GU111" s="193">
        <f t="shared" si="519"/>
        <v>0.1346078045</v>
      </c>
      <c r="GV111" s="193">
        <f t="shared" si="519"/>
        <v>0.1245923429</v>
      </c>
      <c r="GW111" s="193">
        <f t="shared" si="519"/>
        <v>0.1221886321</v>
      </c>
      <c r="GX111" s="193">
        <f t="shared" si="519"/>
        <v>0.117781829</v>
      </c>
      <c r="GY111" s="193">
        <f t="shared" si="519"/>
        <v>0.1149774997</v>
      </c>
      <c r="GZ111" s="193">
        <f t="shared" si="519"/>
        <v>0.1137756443</v>
      </c>
      <c r="HA111" s="193">
        <f t="shared" si="519"/>
        <v>0.1161793551</v>
      </c>
      <c r="HB111" s="193">
        <f t="shared" si="519"/>
        <v>0.1175517205</v>
      </c>
      <c r="HC111" s="193">
        <f t="shared" si="519"/>
        <v>0.1126750843</v>
      </c>
      <c r="HD111" s="193">
        <f t="shared" si="519"/>
        <v>0.1042338476</v>
      </c>
      <c r="HE111" s="193">
        <f t="shared" si="519"/>
        <v>0.08160547461</v>
      </c>
      <c r="HF111" s="193">
        <f t="shared" si="519"/>
        <v>0.05043400771</v>
      </c>
      <c r="HG111" s="193">
        <f t="shared" si="519"/>
        <v>0.01109429257</v>
      </c>
      <c r="HH111" s="193">
        <f t="shared" si="519"/>
        <v>0</v>
      </c>
      <c r="HI111" s="193">
        <f t="shared" si="519"/>
        <v>0</v>
      </c>
      <c r="HJ111" s="193">
        <f t="shared" si="519"/>
        <v>0</v>
      </c>
      <c r="HK111" s="193">
        <f t="shared" si="519"/>
        <v>0</v>
      </c>
      <c r="HL111" s="193">
        <f t="shared" si="519"/>
        <v>0</v>
      </c>
      <c r="HM111" s="193">
        <f t="shared" si="519"/>
        <v>0</v>
      </c>
      <c r="HN111" s="193">
        <f t="shared" si="519"/>
        <v>0</v>
      </c>
      <c r="HO111" s="193">
        <f t="shared" si="519"/>
        <v>0</v>
      </c>
      <c r="HP111" s="193">
        <f t="shared" si="519"/>
        <v>0</v>
      </c>
      <c r="HQ111" s="193">
        <f t="shared" si="519"/>
        <v>0</v>
      </c>
      <c r="HR111" s="193">
        <f t="shared" si="519"/>
        <v>0</v>
      </c>
      <c r="HS111" s="193">
        <f t="shared" si="519"/>
        <v>0</v>
      </c>
      <c r="HT111" s="193">
        <f t="shared" si="519"/>
        <v>0</v>
      </c>
      <c r="HU111" s="193">
        <f t="shared" si="519"/>
        <v>0</v>
      </c>
      <c r="HV111" s="193">
        <f t="shared" si="519"/>
        <v>0</v>
      </c>
      <c r="HW111" s="193">
        <f t="shared" si="519"/>
        <v>0</v>
      </c>
      <c r="HX111" s="193">
        <f t="shared" si="519"/>
        <v>0</v>
      </c>
      <c r="HY111" s="193">
        <f t="shared" si="519"/>
        <v>0</v>
      </c>
      <c r="HZ111" s="193">
        <f t="shared" si="519"/>
        <v>0.08562648816</v>
      </c>
      <c r="IA111" s="193">
        <f t="shared" si="519"/>
        <v>0.1692727288</v>
      </c>
      <c r="IB111" s="193">
        <f t="shared" si="519"/>
        <v>0.2334892367</v>
      </c>
      <c r="IC111" s="193">
        <f t="shared" si="519"/>
        <v>0.2768599213</v>
      </c>
      <c r="ID111" s="193">
        <f t="shared" si="519"/>
        <v>0.2977919317</v>
      </c>
      <c r="IE111" s="193">
        <f t="shared" si="519"/>
        <v>0.3142550715</v>
      </c>
      <c r="IF111" s="193">
        <f t="shared" si="519"/>
        <v>0.3238750371</v>
      </c>
      <c r="IG111" s="193">
        <f t="shared" si="519"/>
        <v>0.3294274491</v>
      </c>
      <c r="IH111" s="193">
        <f t="shared" si="519"/>
        <v>0.3277059051</v>
      </c>
      <c r="II111" s="193">
        <f t="shared" si="519"/>
        <v>0.3273052866</v>
      </c>
      <c r="IJ111" s="193">
        <f t="shared" si="519"/>
        <v>0.3088768372</v>
      </c>
      <c r="IK111" s="193">
        <f t="shared" si="519"/>
        <v>0.2908490062</v>
      </c>
      <c r="IL111" s="193">
        <f t="shared" si="519"/>
        <v>0.2612032398</v>
      </c>
      <c r="IM111" s="193">
        <f t="shared" si="519"/>
        <v>0.2203401562</v>
      </c>
      <c r="IN111" s="193">
        <f t="shared" si="519"/>
        <v>0.1838838758</v>
      </c>
      <c r="IO111" s="193">
        <f t="shared" si="23"/>
        <v>3.950762171</v>
      </c>
      <c r="IP111" s="193">
        <f t="shared" si="29"/>
        <v>1.077960165</v>
      </c>
      <c r="IQ111" s="193">
        <f t="shared" ref="IQ111:KK111" si="520">MAX((MIN(CZ111+IP111,$IO$7))-GT111,0)</f>
        <v>0.9285294773</v>
      </c>
      <c r="IR111" s="193">
        <f t="shared" si="520"/>
        <v>0.7939216727</v>
      </c>
      <c r="IS111" s="193">
        <f t="shared" si="520"/>
        <v>0.6693293298</v>
      </c>
      <c r="IT111" s="193">
        <f t="shared" si="520"/>
        <v>0.5471406977</v>
      </c>
      <c r="IU111" s="193">
        <f t="shared" si="520"/>
        <v>0.4293588688</v>
      </c>
      <c r="IV111" s="193">
        <f t="shared" si="520"/>
        <v>0.3143813691</v>
      </c>
      <c r="IW111" s="193">
        <f t="shared" si="520"/>
        <v>0.2006057248</v>
      </c>
      <c r="IX111" s="193">
        <f t="shared" si="520"/>
        <v>0.08442636965</v>
      </c>
      <c r="IY111" s="193">
        <f t="shared" si="520"/>
        <v>0</v>
      </c>
      <c r="IZ111" s="193">
        <f t="shared" si="520"/>
        <v>0</v>
      </c>
      <c r="JA111" s="193">
        <f t="shared" si="520"/>
        <v>0</v>
      </c>
      <c r="JB111" s="193">
        <f t="shared" si="520"/>
        <v>0</v>
      </c>
      <c r="JC111" s="193">
        <f t="shared" si="520"/>
        <v>0</v>
      </c>
      <c r="JD111" s="193">
        <f t="shared" si="520"/>
        <v>0</v>
      </c>
      <c r="JE111" s="193">
        <f t="shared" si="520"/>
        <v>0.05057442592</v>
      </c>
      <c r="JF111" s="193">
        <f t="shared" si="520"/>
        <v>0.174158729</v>
      </c>
      <c r="JG111" s="193">
        <f t="shared" si="520"/>
        <v>0.3551320781</v>
      </c>
      <c r="JH111" s="193">
        <f t="shared" si="520"/>
        <v>0.5836218149</v>
      </c>
      <c r="JI111" s="193">
        <f t="shared" si="520"/>
        <v>0.8678060741</v>
      </c>
      <c r="JJ111" s="193">
        <f t="shared" si="520"/>
        <v>1.185852102</v>
      </c>
      <c r="JK111" s="193">
        <f t="shared" si="520"/>
        <v>1.529600162</v>
      </c>
      <c r="JL111" s="193">
        <f t="shared" si="520"/>
        <v>1.904842675</v>
      </c>
      <c r="JM111" s="193">
        <f t="shared" si="520"/>
        <v>2.290236148</v>
      </c>
      <c r="JN111" s="193">
        <f t="shared" si="520"/>
        <v>2.711784264</v>
      </c>
      <c r="JO111" s="193">
        <f t="shared" si="520"/>
        <v>3.143106771</v>
      </c>
      <c r="JP111" s="193">
        <f t="shared" si="520"/>
        <v>3.546667464</v>
      </c>
      <c r="JQ111" s="193">
        <f t="shared" si="520"/>
        <v>3.874931719</v>
      </c>
      <c r="JR111" s="193">
        <f t="shared" si="520"/>
        <v>4.157414663</v>
      </c>
      <c r="JS111" s="193">
        <f t="shared" si="520"/>
        <v>4.42587437</v>
      </c>
      <c r="JT111" s="193">
        <f t="shared" si="520"/>
        <v>4.649812967</v>
      </c>
      <c r="JU111" s="193">
        <f t="shared" si="520"/>
        <v>4.758233049</v>
      </c>
      <c r="JV111" s="193">
        <f t="shared" si="520"/>
        <v>4.776349079</v>
      </c>
      <c r="JW111" s="193">
        <f t="shared" si="520"/>
        <v>4.69072259</v>
      </c>
      <c r="JX111" s="193">
        <f t="shared" si="520"/>
        <v>4.521449862</v>
      </c>
      <c r="JY111" s="193">
        <f t="shared" si="520"/>
        <v>4.287960625</v>
      </c>
      <c r="JZ111" s="193">
        <f t="shared" si="520"/>
        <v>4.011100704</v>
      </c>
      <c r="KA111" s="193">
        <f t="shared" si="520"/>
        <v>3.713308772</v>
      </c>
      <c r="KB111" s="193">
        <f t="shared" si="520"/>
        <v>3.399053701</v>
      </c>
      <c r="KC111" s="193">
        <f t="shared" si="520"/>
        <v>3.075178663</v>
      </c>
      <c r="KD111" s="193">
        <f t="shared" si="520"/>
        <v>2.745751214</v>
      </c>
      <c r="KE111" s="193">
        <f t="shared" si="520"/>
        <v>2.418045309</v>
      </c>
      <c r="KF111" s="193">
        <f t="shared" si="520"/>
        <v>2.090740023</v>
      </c>
      <c r="KG111" s="193">
        <f t="shared" si="520"/>
        <v>1.781863185</v>
      </c>
      <c r="KH111" s="193">
        <f t="shared" si="520"/>
        <v>1.491014179</v>
      </c>
      <c r="KI111" s="193">
        <f t="shared" si="520"/>
        <v>1.229810939</v>
      </c>
      <c r="KJ111" s="193">
        <f t="shared" si="520"/>
        <v>1.009470783</v>
      </c>
      <c r="KK111" s="193">
        <f t="shared" si="520"/>
        <v>0.8255869074</v>
      </c>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row>
    <row r="112" ht="14.25" customHeight="1">
      <c r="A112" s="1">
        <v>4.0</v>
      </c>
      <c r="B112" s="1">
        <f t="shared" ref="B112:C112" si="521">B111+1</f>
        <v>102</v>
      </c>
      <c r="C112" s="267">
        <f t="shared" si="521"/>
        <v>43567</v>
      </c>
      <c r="D112" s="193">
        <f t="shared" si="15"/>
        <v>10.42970114</v>
      </c>
      <c r="E112" s="193">
        <f>(SUMIFS(Profile!$F$2:$F$17521,Profile!$B$2:$B$17521,$B112,Profile!$C$2:$C$17521,E$8))*$C$6</f>
        <v>0.1634523341</v>
      </c>
      <c r="F112" s="193">
        <f>(SUMIFS(Profile!$F$2:$F$17521,Profile!$B$2:$B$17521,$B112,Profile!$C$2:$C$17521,F$8))*$C$6</f>
        <v>0.1474275954</v>
      </c>
      <c r="G112" s="193">
        <f>(SUMIFS(Profile!$F$2:$F$17521,Profile!$B$2:$B$17521,$B112,Profile!$C$2:$C$17521,G$8))*$C$6</f>
        <v>0.1334059491</v>
      </c>
      <c r="H112" s="193">
        <f>(SUMIFS(Profile!$F$2:$F$17521,Profile!$B$2:$B$17521,$B112,Profile!$C$2:$C$17521,H$8))*$C$6</f>
        <v>0.123791106</v>
      </c>
      <c r="I112" s="193">
        <f>(SUMIFS(Profile!$F$2:$F$17521,Profile!$B$2:$B$17521,$B112,Profile!$C$2:$C$17521,I$8))*$C$6</f>
        <v>0.1217880136</v>
      </c>
      <c r="J112" s="193">
        <f>(SUMIFS(Profile!$F$2:$F$17521,Profile!$B$2:$B$17521,$B112,Profile!$C$2:$C$17521,J$8))*$C$6</f>
        <v>0.1181824474</v>
      </c>
      <c r="K112" s="193">
        <f>(SUMIFS(Profile!$F$2:$F$17521,Profile!$B$2:$B$17521,$B112,Profile!$C$2:$C$17521,K$8))*$C$6</f>
        <v>0.116980592</v>
      </c>
      <c r="L112" s="193">
        <f>(SUMIFS(Profile!$F$2:$F$17521,Profile!$B$2:$B$17521,$B112,Profile!$C$2:$C$17521,L$8))*$C$6</f>
        <v>0.1145768812</v>
      </c>
      <c r="M112" s="193">
        <f>(SUMIFS(Profile!$F$2:$F$17521,Profile!$B$2:$B$17521,$B112,Profile!$C$2:$C$17521,M$8))*$C$6</f>
        <v>0.1157787366</v>
      </c>
      <c r="N112" s="193">
        <f>(SUMIFS(Profile!$F$2:$F$17521,Profile!$B$2:$B$17521,$B112,Profile!$C$2:$C$17521,N$8))*$C$6</f>
        <v>0.1193843028</v>
      </c>
      <c r="O112" s="193">
        <f>(SUMIFS(Profile!$F$2:$F$17521,Profile!$B$2:$B$17521,$B112,Profile!$C$2:$C$17521,O$8))*$C$6</f>
        <v>0.1209867767</v>
      </c>
      <c r="P112" s="193">
        <f>(SUMIFS(Profile!$F$2:$F$17521,Profile!$B$2:$B$17521,$B112,Profile!$C$2:$C$17521,P$8))*$C$6</f>
        <v>0.1293997645</v>
      </c>
      <c r="Q112" s="193">
        <f>(SUMIFS(Profile!$F$2:$F$17521,Profile!$B$2:$B$17521,$B112,Profile!$C$2:$C$17521,Q$8))*$C$6</f>
        <v>0.1466263585</v>
      </c>
      <c r="R112" s="193">
        <f>(SUMIFS(Profile!$F$2:$F$17521,Profile!$B$2:$B$17521,$B112,Profile!$C$2:$C$17521,R$8))*$C$6</f>
        <v>0.1682597557</v>
      </c>
      <c r="S112" s="193">
        <f>(SUMIFS(Profile!$F$2:$F$17521,Profile!$B$2:$B$17521,$B112,Profile!$C$2:$C$17521,S$8))*$C$6</f>
        <v>0.1947005744</v>
      </c>
      <c r="T112" s="193">
        <f>(SUMIFS(Profile!$F$2:$F$17521,Profile!$B$2:$B$17521,$B112,Profile!$C$2:$C$17521,T$8))*$C$6</f>
        <v>0.2195389193</v>
      </c>
      <c r="U112" s="193">
        <f>(SUMIFS(Profile!$F$2:$F$17521,Profile!$B$2:$B$17521,$B112,Profile!$C$2:$C$17521,U$8))*$C$6</f>
        <v>0.2315574733</v>
      </c>
      <c r="V112" s="193">
        <f>(SUMIFS(Profile!$F$2:$F$17521,Profile!$B$2:$B$17521,$B112,Profile!$C$2:$C$17521,V$8))*$C$6</f>
        <v>0.2475822119</v>
      </c>
      <c r="W112" s="193">
        <f>(SUMIFS(Profile!$F$2:$F$17521,Profile!$B$2:$B$17521,$B112,Profile!$C$2:$C$17521,W$8))*$C$6</f>
        <v>0.2399704611</v>
      </c>
      <c r="X112" s="193">
        <f>(SUMIFS(Profile!$F$2:$F$17521,Profile!$B$2:$B$17521,$B112,Profile!$C$2:$C$17521,X$8))*$C$6</f>
        <v>0.2351630395</v>
      </c>
      <c r="Y112" s="193">
        <f>(SUMIFS(Profile!$F$2:$F$17521,Profile!$B$2:$B$17521,$B112,Profile!$C$2:$C$17521,Y$8))*$C$6</f>
        <v>0.2259488148</v>
      </c>
      <c r="Z112" s="193">
        <f>(SUMIFS(Profile!$F$2:$F$17521,Profile!$B$2:$B$17521,$B112,Profile!$C$2:$C$17521,Z$8))*$C$6</f>
        <v>0.229554381</v>
      </c>
      <c r="AA112" s="193">
        <f>(SUMIFS(Profile!$F$2:$F$17521,Profile!$B$2:$B$17521,$B112,Profile!$C$2:$C$17521,AA$8))*$C$6</f>
        <v>0.229554381</v>
      </c>
      <c r="AB112" s="193">
        <f>(SUMIFS(Profile!$F$2:$F$17521,Profile!$B$2:$B$17521,$B112,Profile!$C$2:$C$17521,AB$8))*$C$6</f>
        <v>0.2243463409</v>
      </c>
      <c r="AC112" s="193">
        <f>(SUMIFS(Profile!$F$2:$F$17521,Profile!$B$2:$B$17521,$B112,Profile!$C$2:$C$17521,AC$8))*$C$6</f>
        <v>0.2251475778</v>
      </c>
      <c r="AD112" s="193">
        <f>(SUMIFS(Profile!$F$2:$F$17521,Profile!$B$2:$B$17521,$B112,Profile!$C$2:$C$17521,AD$8))*$C$6</f>
        <v>0.223545104</v>
      </c>
      <c r="AE112" s="193">
        <f>(SUMIFS(Profile!$F$2:$F$17521,Profile!$B$2:$B$17521,$B112,Profile!$C$2:$C$17521,AE$8))*$C$6</f>
        <v>0.2231444855</v>
      </c>
      <c r="AF112" s="193">
        <f>(SUMIFS(Profile!$F$2:$F$17521,Profile!$B$2:$B$17521,$B112,Profile!$C$2:$C$17521,AF$8))*$C$6</f>
        <v>0.2195389193</v>
      </c>
      <c r="AG112" s="193">
        <f>(SUMIFS(Profile!$F$2:$F$17521,Profile!$B$2:$B$17521,$B112,Profile!$C$2:$C$17521,AG$8))*$C$6</f>
        <v>0.2091228392</v>
      </c>
      <c r="AH112" s="193">
        <f>(SUMIFS(Profile!$F$2:$F$17521,Profile!$B$2:$B$17521,$B112,Profile!$C$2:$C$17521,AH$8))*$C$6</f>
        <v>0.2143308792</v>
      </c>
      <c r="AI112" s="193">
        <f>(SUMIFS(Profile!$F$2:$F$17521,Profile!$B$2:$B$17521,$B112,Profile!$C$2:$C$17521,AI$8))*$C$6</f>
        <v>0.2119271685</v>
      </c>
      <c r="AJ112" s="193">
        <f>(SUMIFS(Profile!$F$2:$F$17521,Profile!$B$2:$B$17521,$B112,Profile!$C$2:$C$17521,AJ$8))*$C$6</f>
        <v>0.2187376824</v>
      </c>
      <c r="AK112" s="193">
        <f>(SUMIFS(Profile!$F$2:$F$17521,Profile!$B$2:$B$17521,$B112,Profile!$C$2:$C$17521,AK$8))*$C$6</f>
        <v>0.2331599471</v>
      </c>
      <c r="AL112" s="193">
        <f>(SUMIFS(Profile!$F$2:$F$17521,Profile!$B$2:$B$17521,$B112,Profile!$C$2:$C$17521,AL$8))*$C$6</f>
        <v>0.257998292</v>
      </c>
      <c r="AM112" s="193">
        <f>(SUMIFS(Profile!$F$2:$F$17521,Profile!$B$2:$B$17521,$B112,Profile!$C$2:$C$17521,AM$8))*$C$6</f>
        <v>0.2884452954</v>
      </c>
      <c r="AN112" s="193">
        <f>(SUMIFS(Profile!$F$2:$F$17521,Profile!$B$2:$B$17521,$B112,Profile!$C$2:$C$17521,AN$8))*$C$6</f>
        <v>0.3128830219</v>
      </c>
      <c r="AO112" s="193">
        <f>(SUMIFS(Profile!$F$2:$F$17521,Profile!$B$2:$B$17521,$B112,Profile!$C$2:$C$17521,AO$8))*$C$6</f>
        <v>0.3124824034</v>
      </c>
      <c r="AP112" s="193">
        <f>(SUMIFS(Profile!$F$2:$F$17521,Profile!$B$2:$B$17521,$B112,Profile!$C$2:$C$17521,AP$8))*$C$6</f>
        <v>0.3120817849</v>
      </c>
      <c r="AQ112" s="193">
        <f>(SUMIFS(Profile!$F$2:$F$17521,Profile!$B$2:$B$17521,$B112,Profile!$C$2:$C$17521,AQ$8))*$C$6</f>
        <v>0.3084762187</v>
      </c>
      <c r="AR112" s="193">
        <f>(SUMIFS(Profile!$F$2:$F$17521,Profile!$B$2:$B$17521,$B112,Profile!$C$2:$C$17521,AR$8))*$C$6</f>
        <v>0.3176904434</v>
      </c>
      <c r="AS112" s="193">
        <f>(SUMIFS(Profile!$F$2:$F$17521,Profile!$B$2:$B$17521,$B112,Profile!$C$2:$C$17521,AS$8))*$C$6</f>
        <v>0.3281065236</v>
      </c>
      <c r="AT112" s="193">
        <f>(SUMIFS(Profile!$F$2:$F$17521,Profile!$B$2:$B$17521,$B112,Profile!$C$2:$C$17521,AT$8))*$C$6</f>
        <v>0.3265040497</v>
      </c>
      <c r="AU112" s="193">
        <f>(SUMIFS(Profile!$F$2:$F$17521,Profile!$B$2:$B$17521,$B112,Profile!$C$2:$C$17521,AU$8))*$C$6</f>
        <v>0.3168892065</v>
      </c>
      <c r="AV112" s="193">
        <f>(SUMIFS(Profile!$F$2:$F$17521,Profile!$B$2:$B$17521,$B112,Profile!$C$2:$C$17521,AV$8))*$C$6</f>
        <v>0.3032681787</v>
      </c>
      <c r="AW112" s="193">
        <f>(SUMIFS(Profile!$F$2:$F$17521,Profile!$B$2:$B$17521,$B112,Profile!$C$2:$C$17521,AW$8))*$C$6</f>
        <v>0.2876440585</v>
      </c>
      <c r="AX112" s="193">
        <f>(SUMIFS(Profile!$F$2:$F$17521,Profile!$B$2:$B$17521,$B112,Profile!$C$2:$C$17521,AX$8))*$C$6</f>
        <v>0.2559951997</v>
      </c>
      <c r="AY112" s="193">
        <f>(SUMIFS(Profile!$F$2:$F$17521,Profile!$B$2:$B$17521,$B112,Profile!$C$2:$C$17521,AY$8))*$C$6</f>
        <v>0.2203401562</v>
      </c>
      <c r="AZ112" s="193">
        <f>(SUMIFS(Profile!$F$2:$F$17521,Profile!$B$2:$B$17521,$B112,Profile!$C$2:$C$17521,AZ$8))*$C$6</f>
        <v>0.1842844943</v>
      </c>
      <c r="BA112" s="193">
        <f t="shared" si="16"/>
        <v>6.507758209</v>
      </c>
      <c r="BB112" s="193">
        <f>(SUMIFS(Profile!$E$2:$E$17521,Profile!$B$2:$B$17521,$B112,Profile!$C$2:$C$17521,BB$8))*$C$9</f>
        <v>0</v>
      </c>
      <c r="BC112" s="193">
        <f>(SUMIFS(Profile!$E$2:$E$17521,Profile!$B$2:$B$17521,$B112,Profile!$C$2:$C$17521,BC$8))*$C$9</f>
        <v>0</v>
      </c>
      <c r="BD112" s="193">
        <f>(SUMIFS(Profile!$E$2:$E$17521,Profile!$B$2:$B$17521,$B112,Profile!$C$2:$C$17521,BD$8))*$C$9</f>
        <v>0</v>
      </c>
      <c r="BE112" s="193">
        <f>(SUMIFS(Profile!$E$2:$E$17521,Profile!$B$2:$B$17521,$B112,Profile!$C$2:$C$17521,BE$8))*$C$9</f>
        <v>0</v>
      </c>
      <c r="BF112" s="193">
        <f>(SUMIFS(Profile!$E$2:$E$17521,Profile!$B$2:$B$17521,$B112,Profile!$C$2:$C$17521,BF$8))*$C$9</f>
        <v>0</v>
      </c>
      <c r="BG112" s="193">
        <f>(SUMIFS(Profile!$E$2:$E$17521,Profile!$B$2:$B$17521,$B112,Profile!$C$2:$C$17521,BG$8))*$C$9</f>
        <v>0</v>
      </c>
      <c r="BH112" s="193">
        <f>(SUMIFS(Profile!$E$2:$E$17521,Profile!$B$2:$B$17521,$B112,Profile!$C$2:$C$17521,BH$8))*$C$9</f>
        <v>0</v>
      </c>
      <c r="BI112" s="193">
        <f>(SUMIFS(Profile!$E$2:$E$17521,Profile!$B$2:$B$17521,$B112,Profile!$C$2:$C$17521,BI$8))*$C$9</f>
        <v>0</v>
      </c>
      <c r="BJ112" s="193">
        <f>(SUMIFS(Profile!$E$2:$E$17521,Profile!$B$2:$B$17521,$B112,Profile!$C$2:$C$17521,BJ$8))*$C$9</f>
        <v>0.000007417653488</v>
      </c>
      <c r="BK112" s="193">
        <f>(SUMIFS(Profile!$E$2:$E$17521,Profile!$B$2:$B$17521,$B112,Profile!$C$2:$C$17521,BK$8))*$C$9</f>
        <v>0.0001917302173</v>
      </c>
      <c r="BL112" s="193">
        <f>(SUMIFS(Profile!$E$2:$E$17521,Profile!$B$2:$B$17521,$B112,Profile!$C$2:$C$17521,BL$8))*$C$9</f>
        <v>0.006927001037</v>
      </c>
      <c r="BM112" s="193">
        <f>(SUMIFS(Profile!$E$2:$E$17521,Profile!$B$2:$B$17521,$B112,Profile!$C$2:$C$17521,BM$8))*$C$9</f>
        <v>0.01482734792</v>
      </c>
      <c r="BN112" s="193">
        <f>(SUMIFS(Profile!$E$2:$E$17521,Profile!$B$2:$B$17521,$B112,Profile!$C$2:$C$17521,BN$8))*$C$9</f>
        <v>0.03462930064</v>
      </c>
      <c r="BO112" s="193">
        <f>(SUMIFS(Profile!$E$2:$E$17521,Profile!$B$2:$B$17521,$B112,Profile!$C$2:$C$17521,BO$8))*$C$9</f>
        <v>0.07020733748</v>
      </c>
      <c r="BP112" s="193">
        <f>(SUMIFS(Profile!$E$2:$E$17521,Profile!$B$2:$B$17521,$B112,Profile!$C$2:$C$17521,BP$8))*$C$9</f>
        <v>0.1074104189</v>
      </c>
      <c r="BQ112" s="193">
        <f>(SUMIFS(Profile!$E$2:$E$17521,Profile!$B$2:$B$17521,$B112,Profile!$C$2:$C$17521,BQ$8))*$C$9</f>
        <v>0.1659287357</v>
      </c>
      <c r="BR112" s="193">
        <f>(SUMIFS(Profile!$E$2:$E$17521,Profile!$B$2:$B$17521,$B112,Profile!$C$2:$C$17521,BR$8))*$C$9</f>
        <v>0.22425301</v>
      </c>
      <c r="BS112" s="193">
        <f>(SUMIFS(Profile!$E$2:$E$17521,Profile!$B$2:$B$17521,$B112,Profile!$C$2:$C$17521,BS$8))*$C$9</f>
        <v>0.2726383535</v>
      </c>
      <c r="BT112" s="193">
        <f>(SUMIFS(Profile!$E$2:$E$17521,Profile!$B$2:$B$17521,$B112,Profile!$C$2:$C$17521,BT$8))*$C$9</f>
        <v>0.3052486351</v>
      </c>
      <c r="BU112" s="193">
        <f>(SUMIFS(Profile!$E$2:$E$17521,Profile!$B$2:$B$17521,$B112,Profile!$C$2:$C$17521,BU$8))*$C$9</f>
        <v>0.3502412867</v>
      </c>
      <c r="BV112" s="193">
        <f>(SUMIFS(Profile!$E$2:$E$17521,Profile!$B$2:$B$17521,$B112,Profile!$C$2:$C$17521,BV$8))*$C$9</f>
        <v>0.3819635137</v>
      </c>
      <c r="BW112" s="193">
        <f>(SUMIFS(Profile!$E$2:$E$17521,Profile!$B$2:$B$17521,$B112,Profile!$C$2:$C$17521,BW$8))*$C$9</f>
        <v>0.4054279247</v>
      </c>
      <c r="BX112" s="193">
        <f>(SUMIFS(Profile!$E$2:$E$17521,Profile!$B$2:$B$17521,$B112,Profile!$C$2:$C$17521,BX$8))*$C$9</f>
        <v>0.431072932</v>
      </c>
      <c r="BY112" s="193">
        <f>(SUMIFS(Profile!$E$2:$E$17521,Profile!$B$2:$B$17521,$B112,Profile!$C$2:$C$17521,BY$8))*$C$9</f>
        <v>0.4054896684</v>
      </c>
      <c r="BZ112" s="193">
        <f>(SUMIFS(Profile!$E$2:$E$17521,Profile!$B$2:$B$17521,$B112,Profile!$C$2:$C$17521,BZ$8))*$C$9</f>
        <v>0.4036810657</v>
      </c>
      <c r="CA112" s="193">
        <f>(SUMIFS(Profile!$E$2:$E$17521,Profile!$B$2:$B$17521,$B112,Profile!$C$2:$C$17521,CA$8))*$C$9</f>
        <v>0.3867156495</v>
      </c>
      <c r="CB112" s="193">
        <f>(SUMIFS(Profile!$E$2:$E$17521,Profile!$B$2:$B$17521,$B112,Profile!$C$2:$C$17521,CB$8))*$C$9</f>
        <v>0.3724280372</v>
      </c>
      <c r="CC112" s="193">
        <f>(SUMIFS(Profile!$E$2:$E$17521,Profile!$B$2:$B$17521,$B112,Profile!$C$2:$C$17521,CC$8))*$C$9</f>
        <v>0.34944471</v>
      </c>
      <c r="CD112" s="193">
        <f>(SUMIFS(Profile!$E$2:$E$17521,Profile!$B$2:$B$17521,$B112,Profile!$C$2:$C$17521,CD$8))*$C$9</f>
        <v>0.3266181536</v>
      </c>
      <c r="CE112" s="193">
        <f>(SUMIFS(Profile!$E$2:$E$17521,Profile!$B$2:$B$17521,$B112,Profile!$C$2:$C$17521,CE$8))*$C$9</f>
        <v>0.3128035772</v>
      </c>
      <c r="CF112" s="193">
        <f>(SUMIFS(Profile!$E$2:$E$17521,Profile!$B$2:$B$17521,$B112,Profile!$C$2:$C$17521,CF$8))*$C$9</f>
        <v>0.2904259161</v>
      </c>
      <c r="CG112" s="193">
        <f>(SUMIFS(Profile!$E$2:$E$17521,Profile!$B$2:$B$17521,$B112,Profile!$C$2:$C$17521,CG$8))*$C$9</f>
        <v>0.2501507618</v>
      </c>
      <c r="CH112" s="193">
        <f>(SUMIFS(Profile!$E$2:$E$17521,Profile!$B$2:$B$17521,$B112,Profile!$C$2:$C$17521,CH$8))*$C$9</f>
        <v>0.2138345545</v>
      </c>
      <c r="CI112" s="193">
        <f>(SUMIFS(Profile!$E$2:$E$17521,Profile!$B$2:$B$17521,$B112,Profile!$C$2:$C$17521,CI$8))*$C$9</f>
        <v>0.159992481</v>
      </c>
      <c r="CJ112" s="193">
        <f>(SUMIFS(Profile!$E$2:$E$17521,Profile!$B$2:$B$17521,$B112,Profile!$C$2:$C$17521,CJ$8))*$C$9</f>
        <v>0.1091229367</v>
      </c>
      <c r="CK112" s="193">
        <f>(SUMIFS(Profile!$E$2:$E$17521,Profile!$B$2:$B$17521,$B112,Profile!$C$2:$C$17521,CK$8))*$C$9</f>
        <v>0.08015683399</v>
      </c>
      <c r="CL112" s="193">
        <f>(SUMIFS(Profile!$E$2:$E$17521,Profile!$B$2:$B$17521,$B112,Profile!$C$2:$C$17521,CL$8))*$C$9</f>
        <v>0.04276329762</v>
      </c>
      <c r="CM112" s="193">
        <f>(SUMIFS(Profile!$E$2:$E$17521,Profile!$B$2:$B$17521,$B112,Profile!$C$2:$C$17521,CM$8))*$C$9</f>
        <v>0.02507225911</v>
      </c>
      <c r="CN112" s="193">
        <f>(SUMIFS(Profile!$E$2:$E$17521,Profile!$B$2:$B$17521,$B112,Profile!$C$2:$C$17521,CN$8))*$C$9</f>
        <v>0.005709013133</v>
      </c>
      <c r="CO112" s="193">
        <f>(SUMIFS(Profile!$E$2:$E$17521,Profile!$B$2:$B$17521,$B112,Profile!$C$2:$C$17521,CO$8))*$C$9</f>
        <v>0.001729764543</v>
      </c>
      <c r="CP112" s="193">
        <f>(SUMIFS(Profile!$E$2:$E$17521,Profile!$B$2:$B$17521,$B112,Profile!$C$2:$C$17521,CP$8))*$C$9</f>
        <v>0.0005226220643</v>
      </c>
      <c r="CQ112" s="193">
        <f>(SUMIFS(Profile!$E$2:$E$17521,Profile!$B$2:$B$17521,$B112,Profile!$C$2:$C$17521,CQ$8))*$C$9</f>
        <v>0.0001219619456</v>
      </c>
      <c r="CR112" s="193">
        <f>(SUMIFS(Profile!$E$2:$E$17521,Profile!$B$2:$B$17521,$B112,Profile!$C$2:$C$17521,CR$8))*$C$9</f>
        <v>0</v>
      </c>
      <c r="CS112" s="193">
        <f>(SUMIFS(Profile!$E$2:$E$17521,Profile!$B$2:$B$17521,$B112,Profile!$C$2:$C$17521,CS$8))*$C$9</f>
        <v>0</v>
      </c>
      <c r="CT112" s="193">
        <f>(SUMIFS(Profile!$E$2:$E$17521,Profile!$B$2:$B$17521,$B112,Profile!$C$2:$C$17521,CT$8))*$C$9</f>
        <v>0</v>
      </c>
      <c r="CU112" s="193">
        <f>(SUMIFS(Profile!$E$2:$E$17521,Profile!$B$2:$B$17521,$B112,Profile!$C$2:$C$17521,CU$8))*$C$9</f>
        <v>0</v>
      </c>
      <c r="CV112" s="193">
        <f>(SUMIFS(Profile!$E$2:$E$17521,Profile!$B$2:$B$17521,$B112,Profile!$C$2:$C$17521,CV$8))*$C$9</f>
        <v>0</v>
      </c>
      <c r="CW112" s="193">
        <f>(SUMIFS(Profile!$E$2:$E$17521,Profile!$B$2:$B$17521,$B112,Profile!$C$2:$C$17521,CW$8))*$C$9</f>
        <v>0</v>
      </c>
      <c r="CX112" s="193">
        <f t="shared" si="17"/>
        <v>1.866735899</v>
      </c>
      <c r="CY112" s="193">
        <f t="shared" ref="CY112:ET112" si="522">MAX(BB112-E112,0)</f>
        <v>0</v>
      </c>
      <c r="CZ112" s="193">
        <f t="shared" si="522"/>
        <v>0</v>
      </c>
      <c r="DA112" s="193">
        <f t="shared" si="522"/>
        <v>0</v>
      </c>
      <c r="DB112" s="193">
        <f t="shared" si="522"/>
        <v>0</v>
      </c>
      <c r="DC112" s="193">
        <f t="shared" si="522"/>
        <v>0</v>
      </c>
      <c r="DD112" s="193">
        <f t="shared" si="522"/>
        <v>0</v>
      </c>
      <c r="DE112" s="193">
        <f t="shared" si="522"/>
        <v>0</v>
      </c>
      <c r="DF112" s="193">
        <f t="shared" si="522"/>
        <v>0</v>
      </c>
      <c r="DG112" s="193">
        <f t="shared" si="522"/>
        <v>0</v>
      </c>
      <c r="DH112" s="193">
        <f t="shared" si="522"/>
        <v>0</v>
      </c>
      <c r="DI112" s="193">
        <f t="shared" si="522"/>
        <v>0</v>
      </c>
      <c r="DJ112" s="193">
        <f t="shared" si="522"/>
        <v>0</v>
      </c>
      <c r="DK112" s="193">
        <f t="shared" si="522"/>
        <v>0</v>
      </c>
      <c r="DL112" s="193">
        <f t="shared" si="522"/>
        <v>0</v>
      </c>
      <c r="DM112" s="193">
        <f t="shared" si="522"/>
        <v>0</v>
      </c>
      <c r="DN112" s="193">
        <f t="shared" si="522"/>
        <v>0</v>
      </c>
      <c r="DO112" s="193">
        <f t="shared" si="522"/>
        <v>0</v>
      </c>
      <c r="DP112" s="193">
        <f t="shared" si="522"/>
        <v>0.02505614158</v>
      </c>
      <c r="DQ112" s="193">
        <f t="shared" si="522"/>
        <v>0.06527817403</v>
      </c>
      <c r="DR112" s="193">
        <f t="shared" si="522"/>
        <v>0.1150782473</v>
      </c>
      <c r="DS112" s="193">
        <f t="shared" si="522"/>
        <v>0.1560146989</v>
      </c>
      <c r="DT112" s="193">
        <f t="shared" si="522"/>
        <v>0.1758735437</v>
      </c>
      <c r="DU112" s="193">
        <f t="shared" si="522"/>
        <v>0.201518551</v>
      </c>
      <c r="DV112" s="193">
        <f t="shared" si="522"/>
        <v>0.1811433275</v>
      </c>
      <c r="DW112" s="193">
        <f t="shared" si="522"/>
        <v>0.1785334879</v>
      </c>
      <c r="DX112" s="193">
        <f t="shared" si="522"/>
        <v>0.1631705455</v>
      </c>
      <c r="DY112" s="193">
        <f t="shared" si="522"/>
        <v>0.1492835517</v>
      </c>
      <c r="DZ112" s="193">
        <f t="shared" si="522"/>
        <v>0.1299057907</v>
      </c>
      <c r="EA112" s="193">
        <f t="shared" si="522"/>
        <v>0.1174953144</v>
      </c>
      <c r="EB112" s="193">
        <f t="shared" si="522"/>
        <v>0.098472698</v>
      </c>
      <c r="EC112" s="193">
        <f t="shared" si="522"/>
        <v>0.07849874763</v>
      </c>
      <c r="ED112" s="193">
        <f t="shared" si="522"/>
        <v>0.03141307946</v>
      </c>
      <c r="EE112" s="193">
        <f t="shared" si="522"/>
        <v>0</v>
      </c>
      <c r="EF112" s="193">
        <f t="shared" si="522"/>
        <v>0</v>
      </c>
      <c r="EG112" s="193">
        <f t="shared" si="522"/>
        <v>0</v>
      </c>
      <c r="EH112" s="193">
        <f t="shared" si="522"/>
        <v>0</v>
      </c>
      <c r="EI112" s="193">
        <f t="shared" si="522"/>
        <v>0</v>
      </c>
      <c r="EJ112" s="193">
        <f t="shared" si="522"/>
        <v>0</v>
      </c>
      <c r="EK112" s="193">
        <f t="shared" si="522"/>
        <v>0</v>
      </c>
      <c r="EL112" s="193">
        <f t="shared" si="522"/>
        <v>0</v>
      </c>
      <c r="EM112" s="193">
        <f t="shared" si="522"/>
        <v>0</v>
      </c>
      <c r="EN112" s="193">
        <f t="shared" si="522"/>
        <v>0</v>
      </c>
      <c r="EO112" s="193">
        <f t="shared" si="522"/>
        <v>0</v>
      </c>
      <c r="EP112" s="193">
        <f t="shared" si="522"/>
        <v>0</v>
      </c>
      <c r="EQ112" s="193">
        <f t="shared" si="522"/>
        <v>0</v>
      </c>
      <c r="ER112" s="193">
        <f t="shared" si="522"/>
        <v>0</v>
      </c>
      <c r="ES112" s="193">
        <f t="shared" si="522"/>
        <v>0</v>
      </c>
      <c r="ET112" s="193">
        <f t="shared" si="522"/>
        <v>0</v>
      </c>
      <c r="EU112" s="193">
        <f t="shared" si="19"/>
        <v>4.64102231</v>
      </c>
      <c r="EV112" s="193">
        <f t="shared" ref="EV112:GQ112" si="523">BB112-CY112</f>
        <v>0</v>
      </c>
      <c r="EW112" s="193">
        <f t="shared" si="523"/>
        <v>0</v>
      </c>
      <c r="EX112" s="193">
        <f t="shared" si="523"/>
        <v>0</v>
      </c>
      <c r="EY112" s="193">
        <f t="shared" si="523"/>
        <v>0</v>
      </c>
      <c r="EZ112" s="193">
        <f t="shared" si="523"/>
        <v>0</v>
      </c>
      <c r="FA112" s="193">
        <f t="shared" si="523"/>
        <v>0</v>
      </c>
      <c r="FB112" s="193">
        <f t="shared" si="523"/>
        <v>0</v>
      </c>
      <c r="FC112" s="193">
        <f t="shared" si="523"/>
        <v>0</v>
      </c>
      <c r="FD112" s="193">
        <f t="shared" si="523"/>
        <v>0.000007417653488</v>
      </c>
      <c r="FE112" s="193">
        <f t="shared" si="523"/>
        <v>0.0001917302173</v>
      </c>
      <c r="FF112" s="193">
        <f t="shared" si="523"/>
        <v>0.006927001037</v>
      </c>
      <c r="FG112" s="193">
        <f t="shared" si="523"/>
        <v>0.01482734792</v>
      </c>
      <c r="FH112" s="193">
        <f t="shared" si="523"/>
        <v>0.03462930064</v>
      </c>
      <c r="FI112" s="193">
        <f t="shared" si="523"/>
        <v>0.07020733748</v>
      </c>
      <c r="FJ112" s="193">
        <f t="shared" si="523"/>
        <v>0.1074104189</v>
      </c>
      <c r="FK112" s="193">
        <f t="shared" si="523"/>
        <v>0.1659287357</v>
      </c>
      <c r="FL112" s="193">
        <f t="shared" si="523"/>
        <v>0.22425301</v>
      </c>
      <c r="FM112" s="193">
        <f t="shared" si="523"/>
        <v>0.2475822119</v>
      </c>
      <c r="FN112" s="193">
        <f t="shared" si="523"/>
        <v>0.2399704611</v>
      </c>
      <c r="FO112" s="193">
        <f t="shared" si="523"/>
        <v>0.2351630395</v>
      </c>
      <c r="FP112" s="193">
        <f t="shared" si="523"/>
        <v>0.2259488148</v>
      </c>
      <c r="FQ112" s="193">
        <f t="shared" si="523"/>
        <v>0.229554381</v>
      </c>
      <c r="FR112" s="193">
        <f t="shared" si="523"/>
        <v>0.229554381</v>
      </c>
      <c r="FS112" s="193">
        <f t="shared" si="523"/>
        <v>0.2243463409</v>
      </c>
      <c r="FT112" s="193">
        <f t="shared" si="523"/>
        <v>0.2251475778</v>
      </c>
      <c r="FU112" s="193">
        <f t="shared" si="523"/>
        <v>0.223545104</v>
      </c>
      <c r="FV112" s="193">
        <f t="shared" si="523"/>
        <v>0.2231444855</v>
      </c>
      <c r="FW112" s="193">
        <f t="shared" si="523"/>
        <v>0.2195389193</v>
      </c>
      <c r="FX112" s="193">
        <f t="shared" si="523"/>
        <v>0.2091228392</v>
      </c>
      <c r="FY112" s="193">
        <f t="shared" si="523"/>
        <v>0.2143308792</v>
      </c>
      <c r="FZ112" s="193">
        <f t="shared" si="523"/>
        <v>0.2119271685</v>
      </c>
      <c r="GA112" s="193">
        <f t="shared" si="523"/>
        <v>0.2187376824</v>
      </c>
      <c r="GB112" s="193">
        <f t="shared" si="523"/>
        <v>0.2138345545</v>
      </c>
      <c r="GC112" s="193">
        <f t="shared" si="523"/>
        <v>0.159992481</v>
      </c>
      <c r="GD112" s="193">
        <f t="shared" si="523"/>
        <v>0.1091229367</v>
      </c>
      <c r="GE112" s="193">
        <f t="shared" si="523"/>
        <v>0.08015683399</v>
      </c>
      <c r="GF112" s="193">
        <f t="shared" si="523"/>
        <v>0.04276329762</v>
      </c>
      <c r="GG112" s="193">
        <f t="shared" si="523"/>
        <v>0.02507225911</v>
      </c>
      <c r="GH112" s="193">
        <f t="shared" si="523"/>
        <v>0.005709013133</v>
      </c>
      <c r="GI112" s="193">
        <f t="shared" si="523"/>
        <v>0.001729764543</v>
      </c>
      <c r="GJ112" s="193">
        <f t="shared" si="523"/>
        <v>0.0005226220643</v>
      </c>
      <c r="GK112" s="193">
        <f t="shared" si="523"/>
        <v>0.0001219619456</v>
      </c>
      <c r="GL112" s="193">
        <f t="shared" si="523"/>
        <v>0</v>
      </c>
      <c r="GM112" s="193">
        <f t="shared" si="523"/>
        <v>0</v>
      </c>
      <c r="GN112" s="193">
        <f t="shared" si="523"/>
        <v>0</v>
      </c>
      <c r="GO112" s="193">
        <f t="shared" si="523"/>
        <v>0</v>
      </c>
      <c r="GP112" s="193">
        <f t="shared" si="523"/>
        <v>0</v>
      </c>
      <c r="GQ112" s="193">
        <f t="shared" si="523"/>
        <v>0</v>
      </c>
      <c r="GR112" s="193">
        <f t="shared" si="21"/>
        <v>5.788678831</v>
      </c>
      <c r="GS112" s="193">
        <f t="shared" ref="GS112:IN112" si="524">E112-EV112</f>
        <v>0.1634523341</v>
      </c>
      <c r="GT112" s="193">
        <f t="shared" si="524"/>
        <v>0.1474275954</v>
      </c>
      <c r="GU112" s="193">
        <f t="shared" si="524"/>
        <v>0.1334059491</v>
      </c>
      <c r="GV112" s="193">
        <f t="shared" si="524"/>
        <v>0.123791106</v>
      </c>
      <c r="GW112" s="193">
        <f t="shared" si="524"/>
        <v>0.1217880136</v>
      </c>
      <c r="GX112" s="193">
        <f t="shared" si="524"/>
        <v>0.1181824474</v>
      </c>
      <c r="GY112" s="193">
        <f t="shared" si="524"/>
        <v>0.116980592</v>
      </c>
      <c r="GZ112" s="193">
        <f t="shared" si="524"/>
        <v>0.1145768812</v>
      </c>
      <c r="HA112" s="193">
        <f t="shared" si="524"/>
        <v>0.115771319</v>
      </c>
      <c r="HB112" s="193">
        <f t="shared" si="524"/>
        <v>0.1191925726</v>
      </c>
      <c r="HC112" s="193">
        <f t="shared" si="524"/>
        <v>0.1140597757</v>
      </c>
      <c r="HD112" s="193">
        <f t="shared" si="524"/>
        <v>0.1145724166</v>
      </c>
      <c r="HE112" s="193">
        <f t="shared" si="524"/>
        <v>0.1119970579</v>
      </c>
      <c r="HF112" s="193">
        <f t="shared" si="524"/>
        <v>0.0980524182</v>
      </c>
      <c r="HG112" s="193">
        <f t="shared" si="524"/>
        <v>0.08729015552</v>
      </c>
      <c r="HH112" s="193">
        <f t="shared" si="524"/>
        <v>0.05361018361</v>
      </c>
      <c r="HI112" s="193">
        <f t="shared" si="524"/>
        <v>0.007304463287</v>
      </c>
      <c r="HJ112" s="193">
        <f t="shared" si="524"/>
        <v>0</v>
      </c>
      <c r="HK112" s="193">
        <f t="shared" si="524"/>
        <v>0</v>
      </c>
      <c r="HL112" s="193">
        <f t="shared" si="524"/>
        <v>0</v>
      </c>
      <c r="HM112" s="193">
        <f t="shared" si="524"/>
        <v>0</v>
      </c>
      <c r="HN112" s="193">
        <f t="shared" si="524"/>
        <v>0</v>
      </c>
      <c r="HO112" s="193">
        <f t="shared" si="524"/>
        <v>0</v>
      </c>
      <c r="HP112" s="193">
        <f t="shared" si="524"/>
        <v>0</v>
      </c>
      <c r="HQ112" s="193">
        <f t="shared" si="524"/>
        <v>0</v>
      </c>
      <c r="HR112" s="193">
        <f t="shared" si="524"/>
        <v>0</v>
      </c>
      <c r="HS112" s="193">
        <f t="shared" si="524"/>
        <v>0</v>
      </c>
      <c r="HT112" s="193">
        <f t="shared" si="524"/>
        <v>0</v>
      </c>
      <c r="HU112" s="193">
        <f t="shared" si="524"/>
        <v>0</v>
      </c>
      <c r="HV112" s="193">
        <f t="shared" si="524"/>
        <v>0</v>
      </c>
      <c r="HW112" s="193">
        <f t="shared" si="524"/>
        <v>0</v>
      </c>
      <c r="HX112" s="193">
        <f t="shared" si="524"/>
        <v>0</v>
      </c>
      <c r="HY112" s="193">
        <f t="shared" si="524"/>
        <v>0.01932539261</v>
      </c>
      <c r="HZ112" s="193">
        <f t="shared" si="524"/>
        <v>0.09800581101</v>
      </c>
      <c r="IA112" s="193">
        <f t="shared" si="524"/>
        <v>0.1793223588</v>
      </c>
      <c r="IB112" s="193">
        <f t="shared" si="524"/>
        <v>0.2327261879</v>
      </c>
      <c r="IC112" s="193">
        <f t="shared" si="524"/>
        <v>0.2697191058</v>
      </c>
      <c r="ID112" s="193">
        <f t="shared" si="524"/>
        <v>0.2870095258</v>
      </c>
      <c r="IE112" s="193">
        <f t="shared" si="524"/>
        <v>0.3027672056</v>
      </c>
      <c r="IF112" s="193">
        <f t="shared" si="524"/>
        <v>0.3159606789</v>
      </c>
      <c r="IG112" s="193">
        <f t="shared" si="524"/>
        <v>0.3275839015</v>
      </c>
      <c r="IH112" s="193">
        <f t="shared" si="524"/>
        <v>0.3263820878</v>
      </c>
      <c r="II112" s="193">
        <f t="shared" si="524"/>
        <v>0.3168892065</v>
      </c>
      <c r="IJ112" s="193">
        <f t="shared" si="524"/>
        <v>0.3032681787</v>
      </c>
      <c r="IK112" s="193">
        <f t="shared" si="524"/>
        <v>0.2876440585</v>
      </c>
      <c r="IL112" s="193">
        <f t="shared" si="524"/>
        <v>0.2559951997</v>
      </c>
      <c r="IM112" s="193">
        <f t="shared" si="524"/>
        <v>0.2203401562</v>
      </c>
      <c r="IN112" s="193">
        <f t="shared" si="524"/>
        <v>0.1842844943</v>
      </c>
      <c r="IO112" s="193">
        <f t="shared" si="23"/>
        <v>1.866735899</v>
      </c>
      <c r="IP112" s="193">
        <f t="shared" si="29"/>
        <v>0.6621345733</v>
      </c>
      <c r="IQ112" s="193">
        <f t="shared" ref="IQ112:KK112" si="525">MAX((MIN(CZ112+IP112,$IO$7))-GT112,0)</f>
        <v>0.5147069778</v>
      </c>
      <c r="IR112" s="193">
        <f t="shared" si="525"/>
        <v>0.3813010287</v>
      </c>
      <c r="IS112" s="193">
        <f t="shared" si="525"/>
        <v>0.2575099227</v>
      </c>
      <c r="IT112" s="193">
        <f t="shared" si="525"/>
        <v>0.1357219091</v>
      </c>
      <c r="IU112" s="193">
        <f t="shared" si="525"/>
        <v>0.01753946167</v>
      </c>
      <c r="IV112" s="193">
        <f t="shared" si="525"/>
        <v>0</v>
      </c>
      <c r="IW112" s="193">
        <f t="shared" si="525"/>
        <v>0</v>
      </c>
      <c r="IX112" s="193">
        <f t="shared" si="525"/>
        <v>0</v>
      </c>
      <c r="IY112" s="193">
        <f t="shared" si="525"/>
        <v>0</v>
      </c>
      <c r="IZ112" s="193">
        <f t="shared" si="525"/>
        <v>0</v>
      </c>
      <c r="JA112" s="193">
        <f t="shared" si="525"/>
        <v>0</v>
      </c>
      <c r="JB112" s="193">
        <f t="shared" si="525"/>
        <v>0</v>
      </c>
      <c r="JC112" s="193">
        <f t="shared" si="525"/>
        <v>0</v>
      </c>
      <c r="JD112" s="193">
        <f t="shared" si="525"/>
        <v>0</v>
      </c>
      <c r="JE112" s="193">
        <f t="shared" si="525"/>
        <v>0</v>
      </c>
      <c r="JF112" s="193">
        <f t="shared" si="525"/>
        <v>0</v>
      </c>
      <c r="JG112" s="193">
        <f t="shared" si="525"/>
        <v>0.02505614158</v>
      </c>
      <c r="JH112" s="193">
        <f t="shared" si="525"/>
        <v>0.09033431561</v>
      </c>
      <c r="JI112" s="193">
        <f t="shared" si="525"/>
        <v>0.2054125629</v>
      </c>
      <c r="JJ112" s="193">
        <f t="shared" si="525"/>
        <v>0.3614272618</v>
      </c>
      <c r="JK112" s="193">
        <f t="shared" si="525"/>
        <v>0.5373008055</v>
      </c>
      <c r="JL112" s="193">
        <f t="shared" si="525"/>
        <v>0.7388193565</v>
      </c>
      <c r="JM112" s="193">
        <f t="shared" si="525"/>
        <v>0.919962684</v>
      </c>
      <c r="JN112" s="193">
        <f t="shared" si="525"/>
        <v>1.098496172</v>
      </c>
      <c r="JO112" s="193">
        <f t="shared" si="525"/>
        <v>1.261666717</v>
      </c>
      <c r="JP112" s="193">
        <f t="shared" si="525"/>
        <v>1.410950269</v>
      </c>
      <c r="JQ112" s="193">
        <f t="shared" si="525"/>
        <v>1.54085606</v>
      </c>
      <c r="JR112" s="193">
        <f t="shared" si="525"/>
        <v>1.658351374</v>
      </c>
      <c r="JS112" s="193">
        <f t="shared" si="525"/>
        <v>1.756824072</v>
      </c>
      <c r="JT112" s="193">
        <f t="shared" si="525"/>
        <v>1.83532282</v>
      </c>
      <c r="JU112" s="193">
        <f t="shared" si="525"/>
        <v>1.866735899</v>
      </c>
      <c r="JV112" s="193">
        <f t="shared" si="525"/>
        <v>1.847410507</v>
      </c>
      <c r="JW112" s="193">
        <f t="shared" si="525"/>
        <v>1.749404696</v>
      </c>
      <c r="JX112" s="193">
        <f t="shared" si="525"/>
        <v>1.570082337</v>
      </c>
      <c r="JY112" s="193">
        <f t="shared" si="525"/>
        <v>1.337356149</v>
      </c>
      <c r="JZ112" s="193">
        <f t="shared" si="525"/>
        <v>1.067637043</v>
      </c>
      <c r="KA112" s="193">
        <f t="shared" si="525"/>
        <v>0.7806275175</v>
      </c>
      <c r="KB112" s="193">
        <f t="shared" si="525"/>
        <v>0.4778603119</v>
      </c>
      <c r="KC112" s="193">
        <f t="shared" si="525"/>
        <v>0.161899633</v>
      </c>
      <c r="KD112" s="193">
        <f t="shared" si="525"/>
        <v>0</v>
      </c>
      <c r="KE112" s="193">
        <f t="shared" si="525"/>
        <v>0</v>
      </c>
      <c r="KF112" s="193">
        <f t="shared" si="525"/>
        <v>0</v>
      </c>
      <c r="KG112" s="193">
        <f t="shared" si="525"/>
        <v>0</v>
      </c>
      <c r="KH112" s="193">
        <f t="shared" si="525"/>
        <v>0</v>
      </c>
      <c r="KI112" s="193">
        <f t="shared" si="525"/>
        <v>0</v>
      </c>
      <c r="KJ112" s="193">
        <f t="shared" si="525"/>
        <v>0</v>
      </c>
      <c r="KK112" s="193">
        <f t="shared" si="525"/>
        <v>0</v>
      </c>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row>
    <row r="113" ht="14.25" customHeight="1">
      <c r="A113" s="1">
        <v>4.0</v>
      </c>
      <c r="B113" s="1">
        <f t="shared" ref="B113:C113" si="526">B112+1</f>
        <v>103</v>
      </c>
      <c r="C113" s="267">
        <f t="shared" si="526"/>
        <v>43568</v>
      </c>
      <c r="D113" s="193">
        <f t="shared" si="15"/>
        <v>10.35638796</v>
      </c>
      <c r="E113" s="193">
        <f>(SUMIFS(Profile!$F$2:$F$17521,Profile!$B$2:$B$17521,$B113,Profile!$C$2:$C$17521,E$8))*$C$6</f>
        <v>0.1578436756</v>
      </c>
      <c r="F113" s="193">
        <f>(SUMIFS(Profile!$F$2:$F$17521,Profile!$B$2:$B$17521,$B113,Profile!$C$2:$C$17521,F$8))*$C$6</f>
        <v>0.1430207923</v>
      </c>
      <c r="G113" s="193">
        <f>(SUMIFS(Profile!$F$2:$F$17521,Profile!$B$2:$B$17521,$B113,Profile!$C$2:$C$17521,G$8))*$C$6</f>
        <v>0.1318034753</v>
      </c>
      <c r="H113" s="193">
        <f>(SUMIFS(Profile!$F$2:$F$17521,Profile!$B$2:$B$17521,$B113,Profile!$C$2:$C$17521,H$8))*$C$6</f>
        <v>0.122989869</v>
      </c>
      <c r="I113" s="193">
        <f>(SUMIFS(Profile!$F$2:$F$17521,Profile!$B$2:$B$17521,$B113,Profile!$C$2:$C$17521,I$8))*$C$6</f>
        <v>0.1189836844</v>
      </c>
      <c r="J113" s="193">
        <f>(SUMIFS(Profile!$F$2:$F$17521,Profile!$B$2:$B$17521,$B113,Profile!$C$2:$C$17521,J$8))*$C$6</f>
        <v>0.1165799736</v>
      </c>
      <c r="K113" s="193">
        <f>(SUMIFS(Profile!$F$2:$F$17521,Profile!$B$2:$B$17521,$B113,Profile!$C$2:$C$17521,K$8))*$C$6</f>
        <v>0.1137756443</v>
      </c>
      <c r="L113" s="193">
        <f>(SUMIFS(Profile!$F$2:$F$17521,Profile!$B$2:$B$17521,$B113,Profile!$C$2:$C$17521,L$8))*$C$6</f>
        <v>0.1137756443</v>
      </c>
      <c r="M113" s="193">
        <f>(SUMIFS(Profile!$F$2:$F$17521,Profile!$B$2:$B$17521,$B113,Profile!$C$2:$C$17521,M$8))*$C$6</f>
        <v>0.1137756443</v>
      </c>
      <c r="N113" s="193">
        <f>(SUMIFS(Profile!$F$2:$F$17521,Profile!$B$2:$B$17521,$B113,Profile!$C$2:$C$17521,N$8))*$C$6</f>
        <v>0.1173812105</v>
      </c>
      <c r="O113" s="193">
        <f>(SUMIFS(Profile!$F$2:$F$17521,Profile!$B$2:$B$17521,$B113,Profile!$C$2:$C$17521,O$8))*$C$6</f>
        <v>0.1217880136</v>
      </c>
      <c r="P113" s="193">
        <f>(SUMIFS(Profile!$F$2:$F$17521,Profile!$B$2:$B$17521,$B113,Profile!$C$2:$C$17521,P$8))*$C$6</f>
        <v>0.1277972906</v>
      </c>
      <c r="Q113" s="193">
        <f>(SUMIFS(Profile!$F$2:$F$17521,Profile!$B$2:$B$17521,$B113,Profile!$C$2:$C$17521,Q$8))*$C$6</f>
        <v>0.1438220293</v>
      </c>
      <c r="R113" s="193">
        <f>(SUMIFS(Profile!$F$2:$F$17521,Profile!$B$2:$B$17521,$B113,Profile!$C$2:$C$17521,R$8))*$C$6</f>
        <v>0.1698622295</v>
      </c>
      <c r="S113" s="193">
        <f>(SUMIFS(Profile!$F$2:$F$17521,Profile!$B$2:$B$17521,$B113,Profile!$C$2:$C$17521,S$8))*$C$6</f>
        <v>0.1922968636</v>
      </c>
      <c r="T113" s="193">
        <f>(SUMIFS(Profile!$F$2:$F$17521,Profile!$B$2:$B$17521,$B113,Profile!$C$2:$C$17521,T$8))*$C$6</f>
        <v>0.2207407747</v>
      </c>
      <c r="U113" s="193">
        <f>(SUMIFS(Profile!$F$2:$F$17521,Profile!$B$2:$B$17521,$B113,Profile!$C$2:$C$17521,U$8))*$C$6</f>
        <v>0.2311568548</v>
      </c>
      <c r="V113" s="193">
        <f>(SUMIFS(Profile!$F$2:$F$17521,Profile!$B$2:$B$17521,$B113,Profile!$C$2:$C$17521,V$8))*$C$6</f>
        <v>0.2459797381</v>
      </c>
      <c r="W113" s="193">
        <f>(SUMIFS(Profile!$F$2:$F$17521,Profile!$B$2:$B$17521,$B113,Profile!$C$2:$C$17521,W$8))*$C$6</f>
        <v>0.2483834488</v>
      </c>
      <c r="X113" s="193">
        <f>(SUMIFS(Profile!$F$2:$F$17521,Profile!$B$2:$B$17521,$B113,Profile!$C$2:$C$17521,X$8))*$C$6</f>
        <v>0.2423741719</v>
      </c>
      <c r="Y113" s="193">
        <f>(SUMIFS(Profile!$F$2:$F$17521,Profile!$B$2:$B$17521,$B113,Profile!$C$2:$C$17521,Y$8))*$C$6</f>
        <v>0.2315574733</v>
      </c>
      <c r="Z113" s="193">
        <f>(SUMIFS(Profile!$F$2:$F$17521,Profile!$B$2:$B$17521,$B113,Profile!$C$2:$C$17521,Z$8))*$C$6</f>
        <v>0.2291537625</v>
      </c>
      <c r="AA113" s="193">
        <f>(SUMIFS(Profile!$F$2:$F$17521,Profile!$B$2:$B$17521,$B113,Profile!$C$2:$C$17521,AA$8))*$C$6</f>
        <v>0.2279519071</v>
      </c>
      <c r="AB113" s="193">
        <f>(SUMIFS(Profile!$F$2:$F$17521,Profile!$B$2:$B$17521,$B113,Profile!$C$2:$C$17521,AB$8))*$C$6</f>
        <v>0.2275512886</v>
      </c>
      <c r="AC113" s="193">
        <f>(SUMIFS(Profile!$F$2:$F$17521,Profile!$B$2:$B$17521,$B113,Profile!$C$2:$C$17521,AC$8))*$C$6</f>
        <v>0.2279519071</v>
      </c>
      <c r="AD113" s="193">
        <f>(SUMIFS(Profile!$F$2:$F$17521,Profile!$B$2:$B$17521,$B113,Profile!$C$2:$C$17521,AD$8))*$C$6</f>
        <v>0.2247469594</v>
      </c>
      <c r="AE113" s="193">
        <f>(SUMIFS(Profile!$F$2:$F$17521,Profile!$B$2:$B$17521,$B113,Profile!$C$2:$C$17521,AE$8))*$C$6</f>
        <v>0.2215420116</v>
      </c>
      <c r="AF113" s="193">
        <f>(SUMIFS(Profile!$F$2:$F$17521,Profile!$B$2:$B$17521,$B113,Profile!$C$2:$C$17521,AF$8))*$C$6</f>
        <v>0.2143308792</v>
      </c>
      <c r="AG113" s="193">
        <f>(SUMIFS(Profile!$F$2:$F$17521,Profile!$B$2:$B$17521,$B113,Profile!$C$2:$C$17521,AG$8))*$C$6</f>
        <v>0.2051166545</v>
      </c>
      <c r="AH113" s="193">
        <f>(SUMIFS(Profile!$F$2:$F$17521,Profile!$B$2:$B$17521,$B113,Profile!$C$2:$C$17521,AH$8))*$C$6</f>
        <v>0.2103246946</v>
      </c>
      <c r="AI113" s="193">
        <f>(SUMIFS(Profile!$F$2:$F$17521,Profile!$B$2:$B$17521,$B113,Profile!$C$2:$C$17521,AI$8))*$C$6</f>
        <v>0.2079209838</v>
      </c>
      <c r="AJ113" s="193">
        <f>(SUMIFS(Profile!$F$2:$F$17521,Profile!$B$2:$B$17521,$B113,Profile!$C$2:$C$17521,AJ$8))*$C$6</f>
        <v>0.2159333531</v>
      </c>
      <c r="AK113" s="193">
        <f>(SUMIFS(Profile!$F$2:$F$17521,Profile!$B$2:$B$17521,$B113,Profile!$C$2:$C$17521,AK$8))*$C$6</f>
        <v>0.2275512886</v>
      </c>
      <c r="AL113" s="193">
        <f>(SUMIFS(Profile!$F$2:$F$17521,Profile!$B$2:$B$17521,$B113,Profile!$C$2:$C$17521,AL$8))*$C$6</f>
        <v>0.2523896335</v>
      </c>
      <c r="AM113" s="193">
        <f>(SUMIFS(Profile!$F$2:$F$17521,Profile!$B$2:$B$17521,$B113,Profile!$C$2:$C$17521,AM$8))*$C$6</f>
        <v>0.2796316892</v>
      </c>
      <c r="AN113" s="193">
        <f>(SUMIFS(Profile!$F$2:$F$17521,Profile!$B$2:$B$17521,$B113,Profile!$C$2:$C$17521,AN$8))*$C$6</f>
        <v>0.3008644679</v>
      </c>
      <c r="AO113" s="193">
        <f>(SUMIFS(Profile!$F$2:$F$17521,Profile!$B$2:$B$17521,$B113,Profile!$C$2:$C$17521,AO$8))*$C$6</f>
        <v>0.3180910619</v>
      </c>
      <c r="AP113" s="193">
        <f>(SUMIFS(Profile!$F$2:$F$17521,Profile!$B$2:$B$17521,$B113,Profile!$C$2:$C$17521,AP$8))*$C$6</f>
        <v>0.3208953912</v>
      </c>
      <c r="AQ113" s="193">
        <f>(SUMIFS(Profile!$F$2:$F$17521,Profile!$B$2:$B$17521,$B113,Profile!$C$2:$C$17521,AQ$8))*$C$6</f>
        <v>0.3144854957</v>
      </c>
      <c r="AR113" s="193">
        <f>(SUMIFS(Profile!$F$2:$F$17521,Profile!$B$2:$B$17521,$B113,Profile!$C$2:$C$17521,AR$8))*$C$6</f>
        <v>0.316488588</v>
      </c>
      <c r="AS113" s="193">
        <f>(SUMIFS(Profile!$F$2:$F$17521,Profile!$B$2:$B$17521,$B113,Profile!$C$2:$C$17521,AS$8))*$C$6</f>
        <v>0.3208953912</v>
      </c>
      <c r="AT113" s="193">
        <f>(SUMIFS(Profile!$F$2:$F$17521,Profile!$B$2:$B$17521,$B113,Profile!$C$2:$C$17521,AT$8))*$C$6</f>
        <v>0.3212960096</v>
      </c>
      <c r="AU113" s="193">
        <f>(SUMIFS(Profile!$F$2:$F$17521,Profile!$B$2:$B$17521,$B113,Profile!$C$2:$C$17521,AU$8))*$C$6</f>
        <v>0.3184916804</v>
      </c>
      <c r="AV113" s="193">
        <f>(SUMIFS(Profile!$F$2:$F$17521,Profile!$B$2:$B$17521,$B113,Profile!$C$2:$C$17521,AV$8))*$C$6</f>
        <v>0.2968582832</v>
      </c>
      <c r="AW113" s="193">
        <f>(SUMIFS(Profile!$F$2:$F$17521,Profile!$B$2:$B$17521,$B113,Profile!$C$2:$C$17521,AW$8))*$C$6</f>
        <v>0.2792310707</v>
      </c>
      <c r="AX113" s="193">
        <f>(SUMIFS(Profile!$F$2:$F$17521,Profile!$B$2:$B$17521,$B113,Profile!$C$2:$C$17521,AX$8))*$C$6</f>
        <v>0.2503865412</v>
      </c>
      <c r="AY113" s="193">
        <f>(SUMIFS(Profile!$F$2:$F$17521,Profile!$B$2:$B$17521,$B113,Profile!$C$2:$C$17521,AY$8))*$C$6</f>
        <v>0.2163339716</v>
      </c>
      <c r="AZ113" s="193">
        <f>(SUMIFS(Profile!$F$2:$F$17521,Profile!$B$2:$B$17521,$B113,Profile!$C$2:$C$17521,AZ$8))*$C$6</f>
        <v>0.1842844943</v>
      </c>
      <c r="BA113" s="193">
        <f t="shared" si="16"/>
        <v>11.11269285</v>
      </c>
      <c r="BB113" s="193">
        <f>(SUMIFS(Profile!$E$2:$E$17521,Profile!$B$2:$B$17521,$B113,Profile!$C$2:$C$17521,BB$8))*$C$9</f>
        <v>0</v>
      </c>
      <c r="BC113" s="193">
        <f>(SUMIFS(Profile!$E$2:$E$17521,Profile!$B$2:$B$17521,$B113,Profile!$C$2:$C$17521,BC$8))*$C$9</f>
        <v>0</v>
      </c>
      <c r="BD113" s="193">
        <f>(SUMIFS(Profile!$E$2:$E$17521,Profile!$B$2:$B$17521,$B113,Profile!$C$2:$C$17521,BD$8))*$C$9</f>
        <v>0</v>
      </c>
      <c r="BE113" s="193">
        <f>(SUMIFS(Profile!$E$2:$E$17521,Profile!$B$2:$B$17521,$B113,Profile!$C$2:$C$17521,BE$8))*$C$9</f>
        <v>0</v>
      </c>
      <c r="BF113" s="193">
        <f>(SUMIFS(Profile!$E$2:$E$17521,Profile!$B$2:$B$17521,$B113,Profile!$C$2:$C$17521,BF$8))*$C$9</f>
        <v>0</v>
      </c>
      <c r="BG113" s="193">
        <f>(SUMIFS(Profile!$E$2:$E$17521,Profile!$B$2:$B$17521,$B113,Profile!$C$2:$C$17521,BG$8))*$C$9</f>
        <v>0</v>
      </c>
      <c r="BH113" s="193">
        <f>(SUMIFS(Profile!$E$2:$E$17521,Profile!$B$2:$B$17521,$B113,Profile!$C$2:$C$17521,BH$8))*$C$9</f>
        <v>0</v>
      </c>
      <c r="BI113" s="193">
        <f>(SUMIFS(Profile!$E$2:$E$17521,Profile!$B$2:$B$17521,$B113,Profile!$C$2:$C$17521,BI$8))*$C$9</f>
        <v>0</v>
      </c>
      <c r="BJ113" s="193">
        <f>(SUMIFS(Profile!$E$2:$E$17521,Profile!$B$2:$B$17521,$B113,Profile!$C$2:$C$17521,BJ$8))*$C$9</f>
        <v>0</v>
      </c>
      <c r="BK113" s="193">
        <f>(SUMIFS(Profile!$E$2:$E$17521,Profile!$B$2:$B$17521,$B113,Profile!$C$2:$C$17521,BK$8))*$C$9</f>
        <v>0.0003273442735</v>
      </c>
      <c r="BL113" s="193">
        <f>(SUMIFS(Profile!$E$2:$E$17521,Profile!$B$2:$B$17521,$B113,Profile!$C$2:$C$17521,BL$8))*$C$9</f>
        <v>0.005131433283</v>
      </c>
      <c r="BM113" s="193">
        <f>(SUMIFS(Profile!$E$2:$E$17521,Profile!$B$2:$B$17521,$B113,Profile!$C$2:$C$17521,BM$8))*$C$9</f>
        <v>0.01508118285</v>
      </c>
      <c r="BN113" s="193">
        <f>(SUMIFS(Profile!$E$2:$E$17521,Profile!$B$2:$B$17521,$B113,Profile!$C$2:$C$17521,BN$8))*$C$9</f>
        <v>0.0438963568</v>
      </c>
      <c r="BO113" s="193">
        <f>(SUMIFS(Profile!$E$2:$E$17521,Profile!$B$2:$B$17521,$B113,Profile!$C$2:$C$17521,BO$8))*$C$9</f>
        <v>0.09019135993</v>
      </c>
      <c r="BP113" s="193">
        <f>(SUMIFS(Profile!$E$2:$E$17521,Profile!$B$2:$B$17521,$B113,Profile!$C$2:$C$17521,BP$8))*$C$9</f>
        <v>0.1521144196</v>
      </c>
      <c r="BQ113" s="193">
        <f>(SUMIFS(Profile!$E$2:$E$17521,Profile!$B$2:$B$17521,$B113,Profile!$C$2:$C$17521,BQ$8))*$C$9</f>
        <v>0.2425910055</v>
      </c>
      <c r="BR113" s="193">
        <f>(SUMIFS(Profile!$E$2:$E$17521,Profile!$B$2:$B$17521,$B113,Profile!$C$2:$C$17521,BR$8))*$C$9</f>
        <v>0.3558831575</v>
      </c>
      <c r="BS113" s="193">
        <f>(SUMIFS(Profile!$E$2:$E$17521,Profile!$B$2:$B$17521,$B113,Profile!$C$2:$C$17521,BS$8))*$C$9</f>
        <v>0.4724631674</v>
      </c>
      <c r="BT113" s="193">
        <f>(SUMIFS(Profile!$E$2:$E$17521,Profile!$B$2:$B$17521,$B113,Profile!$C$2:$C$17521,BT$8))*$C$9</f>
        <v>0.5398609731</v>
      </c>
      <c r="BU113" s="193">
        <f>(SUMIFS(Profile!$E$2:$E$17521,Profile!$B$2:$B$17521,$B113,Profile!$C$2:$C$17521,BU$8))*$C$9</f>
        <v>0.6131701176</v>
      </c>
      <c r="BV113" s="193">
        <f>(SUMIFS(Profile!$E$2:$E$17521,Profile!$B$2:$B$17521,$B113,Profile!$C$2:$C$17521,BV$8))*$C$9</f>
        <v>0.6578036448</v>
      </c>
      <c r="BW113" s="193">
        <f>(SUMIFS(Profile!$E$2:$E$17521,Profile!$B$2:$B$17521,$B113,Profile!$C$2:$C$17521,BW$8))*$C$9</f>
        <v>0.720657765</v>
      </c>
      <c r="BX113" s="193">
        <f>(SUMIFS(Profile!$E$2:$E$17521,Profile!$B$2:$B$17521,$B113,Profile!$C$2:$C$17521,BX$8))*$C$9</f>
        <v>0.7493383826</v>
      </c>
      <c r="BY113" s="193">
        <f>(SUMIFS(Profile!$E$2:$E$17521,Profile!$B$2:$B$17521,$B113,Profile!$C$2:$C$17521,BY$8))*$C$9</f>
        <v>0.7494849131</v>
      </c>
      <c r="BZ113" s="193">
        <f>(SUMIFS(Profile!$E$2:$E$17521,Profile!$B$2:$B$17521,$B113,Profile!$C$2:$C$17521,BZ$8))*$C$9</f>
        <v>0.7428617237</v>
      </c>
      <c r="CA113" s="193">
        <f>(SUMIFS(Profile!$E$2:$E$17521,Profile!$B$2:$B$17521,$B113,Profile!$C$2:$C$17521,CA$8))*$C$9</f>
        <v>0.6946445898</v>
      </c>
      <c r="CB113" s="193">
        <f>(SUMIFS(Profile!$E$2:$E$17521,Profile!$B$2:$B$17521,$B113,Profile!$C$2:$C$17521,CB$8))*$C$9</f>
        <v>0.6492102683</v>
      </c>
      <c r="CC113" s="193">
        <f>(SUMIFS(Profile!$E$2:$E$17521,Profile!$B$2:$B$17521,$B113,Profile!$C$2:$C$17521,CC$8))*$C$9</f>
        <v>0.5709018725</v>
      </c>
      <c r="CD113" s="193">
        <f>(SUMIFS(Profile!$E$2:$E$17521,Profile!$B$2:$B$17521,$B113,Profile!$C$2:$C$17521,CD$8))*$C$9</f>
        <v>0.4876647818</v>
      </c>
      <c r="CE113" s="193">
        <f>(SUMIFS(Profile!$E$2:$E$17521,Profile!$B$2:$B$17521,$B113,Profile!$C$2:$C$17521,CE$8))*$C$9</f>
        <v>0.5115998837</v>
      </c>
      <c r="CF113" s="193">
        <f>(SUMIFS(Profile!$E$2:$E$17521,Profile!$B$2:$B$17521,$B113,Profile!$C$2:$C$17521,CF$8))*$C$9</f>
        <v>0.5004114288</v>
      </c>
      <c r="CG113" s="193">
        <f>(SUMIFS(Profile!$E$2:$E$17521,Profile!$B$2:$B$17521,$B113,Profile!$C$2:$C$17521,CG$8))*$C$9</f>
        <v>0.4432904905</v>
      </c>
      <c r="CH113" s="193">
        <f>(SUMIFS(Profile!$E$2:$E$17521,Profile!$B$2:$B$17521,$B113,Profile!$C$2:$C$17521,CH$8))*$C$9</f>
        <v>0.3688673133</v>
      </c>
      <c r="CI113" s="193">
        <f>(SUMIFS(Profile!$E$2:$E$17521,Profile!$B$2:$B$17521,$B113,Profile!$C$2:$C$17521,CI$8))*$C$9</f>
        <v>0.266569544</v>
      </c>
      <c r="CJ113" s="193">
        <f>(SUMIFS(Profile!$E$2:$E$17521,Profile!$B$2:$B$17521,$B113,Profile!$C$2:$C$17521,CJ$8))*$C$9</f>
        <v>0.2129866652</v>
      </c>
      <c r="CK113" s="193">
        <f>(SUMIFS(Profile!$E$2:$E$17521,Profile!$B$2:$B$17521,$B113,Profile!$C$2:$C$17521,CK$8))*$C$9</f>
        <v>0.1387239602</v>
      </c>
      <c r="CL113" s="193">
        <f>(SUMIFS(Profile!$E$2:$E$17521,Profile!$B$2:$B$17521,$B113,Profile!$C$2:$C$17521,CL$8))*$C$9</f>
        <v>0.06673128798</v>
      </c>
      <c r="CM113" s="193">
        <f>(SUMIFS(Profile!$E$2:$E$17521,Profile!$B$2:$B$17521,$B113,Profile!$C$2:$C$17521,CM$8))*$C$9</f>
        <v>0.03484170523</v>
      </c>
      <c r="CN113" s="193">
        <f>(SUMIFS(Profile!$E$2:$E$17521,Profile!$B$2:$B$17521,$B113,Profile!$C$2:$C$17521,CN$8))*$C$9</f>
        <v>0.01061208209</v>
      </c>
      <c r="CO113" s="193">
        <f>(SUMIFS(Profile!$E$2:$E$17521,Profile!$B$2:$B$17521,$B113,Profile!$C$2:$C$17521,CO$8))*$C$9</f>
        <v>0.003462109139</v>
      </c>
      <c r="CP113" s="193">
        <f>(SUMIFS(Profile!$E$2:$E$17521,Profile!$B$2:$B$17521,$B113,Profile!$C$2:$C$17521,CP$8))*$C$9</f>
        <v>0.001135062237</v>
      </c>
      <c r="CQ113" s="193">
        <f>(SUMIFS(Profile!$E$2:$E$17521,Profile!$B$2:$B$17521,$B113,Profile!$C$2:$C$17521,CQ$8))*$C$9</f>
        <v>0.0001828612838</v>
      </c>
      <c r="CR113" s="193">
        <f>(SUMIFS(Profile!$E$2:$E$17521,Profile!$B$2:$B$17521,$B113,Profile!$C$2:$C$17521,CR$8))*$C$9</f>
        <v>0</v>
      </c>
      <c r="CS113" s="193">
        <f>(SUMIFS(Profile!$E$2:$E$17521,Profile!$B$2:$B$17521,$B113,Profile!$C$2:$C$17521,CS$8))*$C$9</f>
        <v>0</v>
      </c>
      <c r="CT113" s="193">
        <f>(SUMIFS(Profile!$E$2:$E$17521,Profile!$B$2:$B$17521,$B113,Profile!$C$2:$C$17521,CT$8))*$C$9</f>
        <v>0</v>
      </c>
      <c r="CU113" s="193">
        <f>(SUMIFS(Profile!$E$2:$E$17521,Profile!$B$2:$B$17521,$B113,Profile!$C$2:$C$17521,CU$8))*$C$9</f>
        <v>0</v>
      </c>
      <c r="CV113" s="193">
        <f>(SUMIFS(Profile!$E$2:$E$17521,Profile!$B$2:$B$17521,$B113,Profile!$C$2:$C$17521,CV$8))*$C$9</f>
        <v>0</v>
      </c>
      <c r="CW113" s="193">
        <f>(SUMIFS(Profile!$E$2:$E$17521,Profile!$B$2:$B$17521,$B113,Profile!$C$2:$C$17521,CW$8))*$C$9</f>
        <v>0</v>
      </c>
      <c r="CX113" s="193">
        <f t="shared" si="17"/>
        <v>6.024617238</v>
      </c>
      <c r="CY113" s="193">
        <f t="shared" ref="CY113:ET113" si="527">MAX(BB113-E113,0)</f>
        <v>0</v>
      </c>
      <c r="CZ113" s="193">
        <f t="shared" si="527"/>
        <v>0</v>
      </c>
      <c r="DA113" s="193">
        <f t="shared" si="527"/>
        <v>0</v>
      </c>
      <c r="DB113" s="193">
        <f t="shared" si="527"/>
        <v>0</v>
      </c>
      <c r="DC113" s="193">
        <f t="shared" si="527"/>
        <v>0</v>
      </c>
      <c r="DD113" s="193">
        <f t="shared" si="527"/>
        <v>0</v>
      </c>
      <c r="DE113" s="193">
        <f t="shared" si="527"/>
        <v>0</v>
      </c>
      <c r="DF113" s="193">
        <f t="shared" si="527"/>
        <v>0</v>
      </c>
      <c r="DG113" s="193">
        <f t="shared" si="527"/>
        <v>0</v>
      </c>
      <c r="DH113" s="193">
        <f t="shared" si="527"/>
        <v>0</v>
      </c>
      <c r="DI113" s="193">
        <f t="shared" si="527"/>
        <v>0</v>
      </c>
      <c r="DJ113" s="193">
        <f t="shared" si="527"/>
        <v>0</v>
      </c>
      <c r="DK113" s="193">
        <f t="shared" si="527"/>
        <v>0</v>
      </c>
      <c r="DL113" s="193">
        <f t="shared" si="527"/>
        <v>0</v>
      </c>
      <c r="DM113" s="193">
        <f t="shared" si="527"/>
        <v>0</v>
      </c>
      <c r="DN113" s="193">
        <f t="shared" si="527"/>
        <v>0.02185023082</v>
      </c>
      <c r="DO113" s="193">
        <f t="shared" si="527"/>
        <v>0.1247263027</v>
      </c>
      <c r="DP113" s="193">
        <f t="shared" si="527"/>
        <v>0.2264834293</v>
      </c>
      <c r="DQ113" s="193">
        <f t="shared" si="527"/>
        <v>0.2914775243</v>
      </c>
      <c r="DR113" s="193">
        <f t="shared" si="527"/>
        <v>0.3707959457</v>
      </c>
      <c r="DS113" s="193">
        <f t="shared" si="527"/>
        <v>0.4262461716</v>
      </c>
      <c r="DT113" s="193">
        <f t="shared" si="527"/>
        <v>0.4915040025</v>
      </c>
      <c r="DU113" s="193">
        <f t="shared" si="527"/>
        <v>0.5213864755</v>
      </c>
      <c r="DV113" s="193">
        <f t="shared" si="527"/>
        <v>0.5219336244</v>
      </c>
      <c r="DW113" s="193">
        <f t="shared" si="527"/>
        <v>0.5149098166</v>
      </c>
      <c r="DX113" s="193">
        <f t="shared" si="527"/>
        <v>0.4698976304</v>
      </c>
      <c r="DY113" s="193">
        <f t="shared" si="527"/>
        <v>0.4276682567</v>
      </c>
      <c r="DZ113" s="193">
        <f t="shared" si="527"/>
        <v>0.3565709933</v>
      </c>
      <c r="EA113" s="193">
        <f t="shared" si="527"/>
        <v>0.2825481273</v>
      </c>
      <c r="EB113" s="193">
        <f t="shared" si="527"/>
        <v>0.3012751891</v>
      </c>
      <c r="EC113" s="193">
        <f t="shared" si="527"/>
        <v>0.292490445</v>
      </c>
      <c r="ED113" s="193">
        <f t="shared" si="527"/>
        <v>0.2273571374</v>
      </c>
      <c r="EE113" s="193">
        <f t="shared" si="527"/>
        <v>0.1413160247</v>
      </c>
      <c r="EF113" s="193">
        <f t="shared" si="527"/>
        <v>0.01417991051</v>
      </c>
      <c r="EG113" s="193">
        <f t="shared" si="527"/>
        <v>0</v>
      </c>
      <c r="EH113" s="193">
        <f t="shared" si="527"/>
        <v>0</v>
      </c>
      <c r="EI113" s="193">
        <f t="shared" si="527"/>
        <v>0</v>
      </c>
      <c r="EJ113" s="193">
        <f t="shared" si="527"/>
        <v>0</v>
      </c>
      <c r="EK113" s="193">
        <f t="shared" si="527"/>
        <v>0</v>
      </c>
      <c r="EL113" s="193">
        <f t="shared" si="527"/>
        <v>0</v>
      </c>
      <c r="EM113" s="193">
        <f t="shared" si="527"/>
        <v>0</v>
      </c>
      <c r="EN113" s="193">
        <f t="shared" si="527"/>
        <v>0</v>
      </c>
      <c r="EO113" s="193">
        <f t="shared" si="527"/>
        <v>0</v>
      </c>
      <c r="EP113" s="193">
        <f t="shared" si="527"/>
        <v>0</v>
      </c>
      <c r="EQ113" s="193">
        <f t="shared" si="527"/>
        <v>0</v>
      </c>
      <c r="ER113" s="193">
        <f t="shared" si="527"/>
        <v>0</v>
      </c>
      <c r="ES113" s="193">
        <f t="shared" si="527"/>
        <v>0</v>
      </c>
      <c r="ET113" s="193">
        <f t="shared" si="527"/>
        <v>0</v>
      </c>
      <c r="EU113" s="193">
        <f t="shared" si="19"/>
        <v>5.088075615</v>
      </c>
      <c r="EV113" s="193">
        <f t="shared" ref="EV113:GQ113" si="528">BB113-CY113</f>
        <v>0</v>
      </c>
      <c r="EW113" s="193">
        <f t="shared" si="528"/>
        <v>0</v>
      </c>
      <c r="EX113" s="193">
        <f t="shared" si="528"/>
        <v>0</v>
      </c>
      <c r="EY113" s="193">
        <f t="shared" si="528"/>
        <v>0</v>
      </c>
      <c r="EZ113" s="193">
        <f t="shared" si="528"/>
        <v>0</v>
      </c>
      <c r="FA113" s="193">
        <f t="shared" si="528"/>
        <v>0</v>
      </c>
      <c r="FB113" s="193">
        <f t="shared" si="528"/>
        <v>0</v>
      </c>
      <c r="FC113" s="193">
        <f t="shared" si="528"/>
        <v>0</v>
      </c>
      <c r="FD113" s="193">
        <f t="shared" si="528"/>
        <v>0</v>
      </c>
      <c r="FE113" s="193">
        <f t="shared" si="528"/>
        <v>0.0003273442735</v>
      </c>
      <c r="FF113" s="193">
        <f t="shared" si="528"/>
        <v>0.005131433283</v>
      </c>
      <c r="FG113" s="193">
        <f t="shared" si="528"/>
        <v>0.01508118285</v>
      </c>
      <c r="FH113" s="193">
        <f t="shared" si="528"/>
        <v>0.0438963568</v>
      </c>
      <c r="FI113" s="193">
        <f t="shared" si="528"/>
        <v>0.09019135993</v>
      </c>
      <c r="FJ113" s="193">
        <f t="shared" si="528"/>
        <v>0.1521144196</v>
      </c>
      <c r="FK113" s="193">
        <f t="shared" si="528"/>
        <v>0.2207407747</v>
      </c>
      <c r="FL113" s="193">
        <f t="shared" si="528"/>
        <v>0.2311568548</v>
      </c>
      <c r="FM113" s="193">
        <f t="shared" si="528"/>
        <v>0.2459797381</v>
      </c>
      <c r="FN113" s="193">
        <f t="shared" si="528"/>
        <v>0.2483834488</v>
      </c>
      <c r="FO113" s="193">
        <f t="shared" si="528"/>
        <v>0.2423741719</v>
      </c>
      <c r="FP113" s="193">
        <f t="shared" si="528"/>
        <v>0.2315574733</v>
      </c>
      <c r="FQ113" s="193">
        <f t="shared" si="528"/>
        <v>0.2291537625</v>
      </c>
      <c r="FR113" s="193">
        <f t="shared" si="528"/>
        <v>0.2279519071</v>
      </c>
      <c r="FS113" s="193">
        <f t="shared" si="528"/>
        <v>0.2275512886</v>
      </c>
      <c r="FT113" s="193">
        <f t="shared" si="528"/>
        <v>0.2279519071</v>
      </c>
      <c r="FU113" s="193">
        <f t="shared" si="528"/>
        <v>0.2247469594</v>
      </c>
      <c r="FV113" s="193">
        <f t="shared" si="528"/>
        <v>0.2215420116</v>
      </c>
      <c r="FW113" s="193">
        <f t="shared" si="528"/>
        <v>0.2143308792</v>
      </c>
      <c r="FX113" s="193">
        <f t="shared" si="528"/>
        <v>0.2051166545</v>
      </c>
      <c r="FY113" s="193">
        <f t="shared" si="528"/>
        <v>0.2103246946</v>
      </c>
      <c r="FZ113" s="193">
        <f t="shared" si="528"/>
        <v>0.2079209838</v>
      </c>
      <c r="GA113" s="193">
        <f t="shared" si="528"/>
        <v>0.2159333531</v>
      </c>
      <c r="GB113" s="193">
        <f t="shared" si="528"/>
        <v>0.2275512886</v>
      </c>
      <c r="GC113" s="193">
        <f t="shared" si="528"/>
        <v>0.2523896335</v>
      </c>
      <c r="GD113" s="193">
        <f t="shared" si="528"/>
        <v>0.2129866652</v>
      </c>
      <c r="GE113" s="193">
        <f t="shared" si="528"/>
        <v>0.1387239602</v>
      </c>
      <c r="GF113" s="193">
        <f t="shared" si="528"/>
        <v>0.06673128798</v>
      </c>
      <c r="GG113" s="193">
        <f t="shared" si="528"/>
        <v>0.03484170523</v>
      </c>
      <c r="GH113" s="193">
        <f t="shared" si="528"/>
        <v>0.01061208209</v>
      </c>
      <c r="GI113" s="193">
        <f t="shared" si="528"/>
        <v>0.003462109139</v>
      </c>
      <c r="GJ113" s="193">
        <f t="shared" si="528"/>
        <v>0.001135062237</v>
      </c>
      <c r="GK113" s="193">
        <f t="shared" si="528"/>
        <v>0.0001828612838</v>
      </c>
      <c r="GL113" s="193">
        <f t="shared" si="528"/>
        <v>0</v>
      </c>
      <c r="GM113" s="193">
        <f t="shared" si="528"/>
        <v>0</v>
      </c>
      <c r="GN113" s="193">
        <f t="shared" si="528"/>
        <v>0</v>
      </c>
      <c r="GO113" s="193">
        <f t="shared" si="528"/>
        <v>0</v>
      </c>
      <c r="GP113" s="193">
        <f t="shared" si="528"/>
        <v>0</v>
      </c>
      <c r="GQ113" s="193">
        <f t="shared" si="528"/>
        <v>0</v>
      </c>
      <c r="GR113" s="193">
        <f t="shared" si="21"/>
        <v>5.268312346</v>
      </c>
      <c r="GS113" s="193">
        <f t="shared" ref="GS113:IN113" si="529">E113-EV113</f>
        <v>0.1578436756</v>
      </c>
      <c r="GT113" s="193">
        <f t="shared" si="529"/>
        <v>0.1430207923</v>
      </c>
      <c r="GU113" s="193">
        <f t="shared" si="529"/>
        <v>0.1318034753</v>
      </c>
      <c r="GV113" s="193">
        <f t="shared" si="529"/>
        <v>0.122989869</v>
      </c>
      <c r="GW113" s="193">
        <f t="shared" si="529"/>
        <v>0.1189836844</v>
      </c>
      <c r="GX113" s="193">
        <f t="shared" si="529"/>
        <v>0.1165799736</v>
      </c>
      <c r="GY113" s="193">
        <f t="shared" si="529"/>
        <v>0.1137756443</v>
      </c>
      <c r="GZ113" s="193">
        <f t="shared" si="529"/>
        <v>0.1137756443</v>
      </c>
      <c r="HA113" s="193">
        <f t="shared" si="529"/>
        <v>0.1137756443</v>
      </c>
      <c r="HB113" s="193">
        <f t="shared" si="529"/>
        <v>0.1170538662</v>
      </c>
      <c r="HC113" s="193">
        <f t="shared" si="529"/>
        <v>0.1166565803</v>
      </c>
      <c r="HD113" s="193">
        <f t="shared" si="529"/>
        <v>0.1127161078</v>
      </c>
      <c r="HE113" s="193">
        <f t="shared" si="529"/>
        <v>0.09992567246</v>
      </c>
      <c r="HF113" s="193">
        <f t="shared" si="529"/>
        <v>0.07967086961</v>
      </c>
      <c r="HG113" s="193">
        <f t="shared" si="529"/>
        <v>0.04018244406</v>
      </c>
      <c r="HH113" s="193">
        <f t="shared" si="529"/>
        <v>0</v>
      </c>
      <c r="HI113" s="193">
        <f t="shared" si="529"/>
        <v>0</v>
      </c>
      <c r="HJ113" s="193">
        <f t="shared" si="529"/>
        <v>0</v>
      </c>
      <c r="HK113" s="193">
        <f t="shared" si="529"/>
        <v>0</v>
      </c>
      <c r="HL113" s="193">
        <f t="shared" si="529"/>
        <v>0</v>
      </c>
      <c r="HM113" s="193">
        <f t="shared" si="529"/>
        <v>0</v>
      </c>
      <c r="HN113" s="193">
        <f t="shared" si="529"/>
        <v>0</v>
      </c>
      <c r="HO113" s="193">
        <f t="shared" si="529"/>
        <v>0</v>
      </c>
      <c r="HP113" s="193">
        <f t="shared" si="529"/>
        <v>0</v>
      </c>
      <c r="HQ113" s="193">
        <f t="shared" si="529"/>
        <v>0</v>
      </c>
      <c r="HR113" s="193">
        <f t="shared" si="529"/>
        <v>0</v>
      </c>
      <c r="HS113" s="193">
        <f t="shared" si="529"/>
        <v>0</v>
      </c>
      <c r="HT113" s="193">
        <f t="shared" si="529"/>
        <v>0</v>
      </c>
      <c r="HU113" s="193">
        <f t="shared" si="529"/>
        <v>0</v>
      </c>
      <c r="HV113" s="193">
        <f t="shared" si="529"/>
        <v>0</v>
      </c>
      <c r="HW113" s="193">
        <f t="shared" si="529"/>
        <v>0</v>
      </c>
      <c r="HX113" s="193">
        <f t="shared" si="529"/>
        <v>0</v>
      </c>
      <c r="HY113" s="193">
        <f t="shared" si="529"/>
        <v>0</v>
      </c>
      <c r="HZ113" s="193">
        <f t="shared" si="529"/>
        <v>0</v>
      </c>
      <c r="IA113" s="193">
        <f t="shared" si="529"/>
        <v>0.06664502401</v>
      </c>
      <c r="IB113" s="193">
        <f t="shared" si="529"/>
        <v>0.1621405077</v>
      </c>
      <c r="IC113" s="193">
        <f t="shared" si="529"/>
        <v>0.2513597739</v>
      </c>
      <c r="ID113" s="193">
        <f t="shared" si="529"/>
        <v>0.2860536859</v>
      </c>
      <c r="IE113" s="193">
        <f t="shared" si="529"/>
        <v>0.3038734136</v>
      </c>
      <c r="IF113" s="193">
        <f t="shared" si="529"/>
        <v>0.3130264789</v>
      </c>
      <c r="IG113" s="193">
        <f t="shared" si="529"/>
        <v>0.3197603289</v>
      </c>
      <c r="IH113" s="193">
        <f t="shared" si="529"/>
        <v>0.3211131484</v>
      </c>
      <c r="II113" s="193">
        <f t="shared" si="529"/>
        <v>0.3184916804</v>
      </c>
      <c r="IJ113" s="193">
        <f t="shared" si="529"/>
        <v>0.2968582832</v>
      </c>
      <c r="IK113" s="193">
        <f t="shared" si="529"/>
        <v>0.2792310707</v>
      </c>
      <c r="IL113" s="193">
        <f t="shared" si="529"/>
        <v>0.2503865412</v>
      </c>
      <c r="IM113" s="193">
        <f t="shared" si="529"/>
        <v>0.2163339716</v>
      </c>
      <c r="IN113" s="193">
        <f t="shared" si="529"/>
        <v>0.1842844943</v>
      </c>
      <c r="IO113" s="193">
        <f t="shared" si="23"/>
        <v>3.569558403</v>
      </c>
      <c r="IP113" s="193">
        <f t="shared" si="29"/>
        <v>0</v>
      </c>
      <c r="IQ113" s="193">
        <f t="shared" ref="IQ113:KK113" si="530">MAX((MIN(CZ113+IP113,$IO$7))-GT113,0)</f>
        <v>0</v>
      </c>
      <c r="IR113" s="193">
        <f t="shared" si="530"/>
        <v>0</v>
      </c>
      <c r="IS113" s="193">
        <f t="shared" si="530"/>
        <v>0</v>
      </c>
      <c r="IT113" s="193">
        <f t="shared" si="530"/>
        <v>0</v>
      </c>
      <c r="IU113" s="193">
        <f t="shared" si="530"/>
        <v>0</v>
      </c>
      <c r="IV113" s="193">
        <f t="shared" si="530"/>
        <v>0</v>
      </c>
      <c r="IW113" s="193">
        <f t="shared" si="530"/>
        <v>0</v>
      </c>
      <c r="IX113" s="193">
        <f t="shared" si="530"/>
        <v>0</v>
      </c>
      <c r="IY113" s="193">
        <f t="shared" si="530"/>
        <v>0</v>
      </c>
      <c r="IZ113" s="193">
        <f t="shared" si="530"/>
        <v>0</v>
      </c>
      <c r="JA113" s="193">
        <f t="shared" si="530"/>
        <v>0</v>
      </c>
      <c r="JB113" s="193">
        <f t="shared" si="530"/>
        <v>0</v>
      </c>
      <c r="JC113" s="193">
        <f t="shared" si="530"/>
        <v>0</v>
      </c>
      <c r="JD113" s="193">
        <f t="shared" si="530"/>
        <v>0</v>
      </c>
      <c r="JE113" s="193">
        <f t="shared" si="530"/>
        <v>0.02185023082</v>
      </c>
      <c r="JF113" s="193">
        <f t="shared" si="530"/>
        <v>0.1465765335</v>
      </c>
      <c r="JG113" s="193">
        <f t="shared" si="530"/>
        <v>0.3730599628</v>
      </c>
      <c r="JH113" s="193">
        <f t="shared" si="530"/>
        <v>0.6645374871</v>
      </c>
      <c r="JI113" s="193">
        <f t="shared" si="530"/>
        <v>1.035333433</v>
      </c>
      <c r="JJ113" s="193">
        <f t="shared" si="530"/>
        <v>1.461579604</v>
      </c>
      <c r="JK113" s="193">
        <f t="shared" si="530"/>
        <v>1.953083607</v>
      </c>
      <c r="JL113" s="193">
        <f t="shared" si="530"/>
        <v>2.474470082</v>
      </c>
      <c r="JM113" s="193">
        <f t="shared" si="530"/>
        <v>2.996403707</v>
      </c>
      <c r="JN113" s="193">
        <f t="shared" si="530"/>
        <v>3.511313523</v>
      </c>
      <c r="JO113" s="193">
        <f t="shared" si="530"/>
        <v>3.981211154</v>
      </c>
      <c r="JP113" s="193">
        <f t="shared" si="530"/>
        <v>4.408879411</v>
      </c>
      <c r="JQ113" s="193">
        <f t="shared" si="530"/>
        <v>4.765450404</v>
      </c>
      <c r="JR113" s="193">
        <f t="shared" si="530"/>
        <v>5</v>
      </c>
      <c r="JS113" s="193">
        <f t="shared" si="530"/>
        <v>5</v>
      </c>
      <c r="JT113" s="193">
        <f t="shared" si="530"/>
        <v>5</v>
      </c>
      <c r="JU113" s="193">
        <f t="shared" si="530"/>
        <v>5</v>
      </c>
      <c r="JV113" s="193">
        <f t="shared" si="530"/>
        <v>5</v>
      </c>
      <c r="JW113" s="193">
        <f t="shared" si="530"/>
        <v>5</v>
      </c>
      <c r="JX113" s="193">
        <f t="shared" si="530"/>
        <v>4.933354976</v>
      </c>
      <c r="JY113" s="193">
        <f t="shared" si="530"/>
        <v>4.771214468</v>
      </c>
      <c r="JZ113" s="193">
        <f t="shared" si="530"/>
        <v>4.519854694</v>
      </c>
      <c r="KA113" s="193">
        <f t="shared" si="530"/>
        <v>4.233801008</v>
      </c>
      <c r="KB113" s="193">
        <f t="shared" si="530"/>
        <v>3.929927595</v>
      </c>
      <c r="KC113" s="193">
        <f t="shared" si="530"/>
        <v>3.616901116</v>
      </c>
      <c r="KD113" s="193">
        <f t="shared" si="530"/>
        <v>3.297140787</v>
      </c>
      <c r="KE113" s="193">
        <f t="shared" si="530"/>
        <v>2.976027639</v>
      </c>
      <c r="KF113" s="193">
        <f t="shared" si="530"/>
        <v>2.657535958</v>
      </c>
      <c r="KG113" s="193">
        <f t="shared" si="530"/>
        <v>2.360677675</v>
      </c>
      <c r="KH113" s="193">
        <f t="shared" si="530"/>
        <v>2.081446604</v>
      </c>
      <c r="KI113" s="193">
        <f t="shared" si="530"/>
        <v>1.831060063</v>
      </c>
      <c r="KJ113" s="193">
        <f t="shared" si="530"/>
        <v>1.614726092</v>
      </c>
      <c r="KK113" s="193">
        <f t="shared" si="530"/>
        <v>1.430441597</v>
      </c>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row>
    <row r="114" ht="14.25" customHeight="1">
      <c r="A114" s="1">
        <v>4.0</v>
      </c>
      <c r="B114" s="1">
        <f t="shared" ref="B114:C114" si="531">B113+1</f>
        <v>104</v>
      </c>
      <c r="C114" s="267">
        <f t="shared" si="531"/>
        <v>43569</v>
      </c>
      <c r="D114" s="193">
        <f t="shared" si="15"/>
        <v>10.51182793</v>
      </c>
      <c r="E114" s="193">
        <f>(SUMIFS(Profile!$F$2:$F$17521,Profile!$B$2:$B$17521,$B114,Profile!$C$2:$C$17521,E$8))*$C$6</f>
        <v>0.1606480048</v>
      </c>
      <c r="F114" s="193">
        <f>(SUMIFS(Profile!$F$2:$F$17521,Profile!$B$2:$B$17521,$B114,Profile!$C$2:$C$17521,F$8))*$C$6</f>
        <v>0.1450238847</v>
      </c>
      <c r="G114" s="193">
        <f>(SUMIFS(Profile!$F$2:$F$17521,Profile!$B$2:$B$17521,$B114,Profile!$C$2:$C$17521,G$8))*$C$6</f>
        <v>0.1342071861</v>
      </c>
      <c r="H114" s="193">
        <f>(SUMIFS(Profile!$F$2:$F$17521,Profile!$B$2:$B$17521,$B114,Profile!$C$2:$C$17521,H$8))*$C$6</f>
        <v>0.1241917244</v>
      </c>
      <c r="I114" s="193">
        <f>(SUMIFS(Profile!$F$2:$F$17521,Profile!$B$2:$B$17521,$B114,Profile!$C$2:$C$17521,I$8))*$C$6</f>
        <v>0.1189836844</v>
      </c>
      <c r="J114" s="193">
        <f>(SUMIFS(Profile!$F$2:$F$17521,Profile!$B$2:$B$17521,$B114,Profile!$C$2:$C$17521,J$8))*$C$6</f>
        <v>0.1165799736</v>
      </c>
      <c r="K114" s="193">
        <f>(SUMIFS(Profile!$F$2:$F$17521,Profile!$B$2:$B$17521,$B114,Profile!$C$2:$C$17521,K$8))*$C$6</f>
        <v>0.1153781182</v>
      </c>
      <c r="L114" s="193">
        <f>(SUMIFS(Profile!$F$2:$F$17521,Profile!$B$2:$B$17521,$B114,Profile!$C$2:$C$17521,L$8))*$C$6</f>
        <v>0.1125737889</v>
      </c>
      <c r="M114" s="193">
        <f>(SUMIFS(Profile!$F$2:$F$17521,Profile!$B$2:$B$17521,$B114,Profile!$C$2:$C$17521,M$8))*$C$6</f>
        <v>0.1125737889</v>
      </c>
      <c r="N114" s="193">
        <f>(SUMIFS(Profile!$F$2:$F$17521,Profile!$B$2:$B$17521,$B114,Profile!$C$2:$C$17521,N$8))*$C$6</f>
        <v>0.1173812105</v>
      </c>
      <c r="O114" s="193">
        <f>(SUMIFS(Profile!$F$2:$F$17521,Profile!$B$2:$B$17521,$B114,Profile!$C$2:$C$17521,O$8))*$C$6</f>
        <v>0.1209867767</v>
      </c>
      <c r="P114" s="193">
        <f>(SUMIFS(Profile!$F$2:$F$17521,Profile!$B$2:$B$17521,$B114,Profile!$C$2:$C$17521,P$8))*$C$6</f>
        <v>0.1257941983</v>
      </c>
      <c r="Q114" s="193">
        <f>(SUMIFS(Profile!$F$2:$F$17521,Profile!$B$2:$B$17521,$B114,Profile!$C$2:$C$17521,Q$8))*$C$6</f>
        <v>0.1482288324</v>
      </c>
      <c r="R114" s="193">
        <f>(SUMIFS(Profile!$F$2:$F$17521,Profile!$B$2:$B$17521,$B114,Profile!$C$2:$C$17521,R$8))*$C$6</f>
        <v>0.1738684142</v>
      </c>
      <c r="S114" s="193">
        <f>(SUMIFS(Profile!$F$2:$F$17521,Profile!$B$2:$B$17521,$B114,Profile!$C$2:$C$17521,S$8))*$C$6</f>
        <v>0.1971042852</v>
      </c>
      <c r="T114" s="193">
        <f>(SUMIFS(Profile!$F$2:$F$17521,Profile!$B$2:$B$17521,$B114,Profile!$C$2:$C$17521,T$8))*$C$6</f>
        <v>0.2231444855</v>
      </c>
      <c r="U114" s="193">
        <f>(SUMIFS(Profile!$F$2:$F$17521,Profile!$B$2:$B$17521,$B114,Profile!$C$2:$C$17521,U$8))*$C$6</f>
        <v>0.2263494332</v>
      </c>
      <c r="V114" s="193">
        <f>(SUMIFS(Profile!$F$2:$F$17521,Profile!$B$2:$B$17521,$B114,Profile!$C$2:$C$17521,V$8))*$C$6</f>
        <v>0.2431754088</v>
      </c>
      <c r="W114" s="193">
        <f>(SUMIFS(Profile!$F$2:$F$17521,Profile!$B$2:$B$17521,$B114,Profile!$C$2:$C$17521,W$8))*$C$6</f>
        <v>0.2483834488</v>
      </c>
      <c r="X114" s="193">
        <f>(SUMIFS(Profile!$F$2:$F$17521,Profile!$B$2:$B$17521,$B114,Profile!$C$2:$C$17521,X$8))*$C$6</f>
        <v>0.2447778827</v>
      </c>
      <c r="Y114" s="193">
        <f>(SUMIFS(Profile!$F$2:$F$17521,Profile!$B$2:$B$17521,$B114,Profile!$C$2:$C$17521,Y$8))*$C$6</f>
        <v>0.2443772642</v>
      </c>
      <c r="Z114" s="193">
        <f>(SUMIFS(Profile!$F$2:$F$17521,Profile!$B$2:$B$17521,$B114,Profile!$C$2:$C$17521,Z$8))*$C$6</f>
        <v>0.2359642764</v>
      </c>
      <c r="AA114" s="193">
        <f>(SUMIFS(Profile!$F$2:$F$17521,Profile!$B$2:$B$17521,$B114,Profile!$C$2:$C$17521,AA$8))*$C$6</f>
        <v>0.2315574733</v>
      </c>
      <c r="AB114" s="193">
        <f>(SUMIFS(Profile!$F$2:$F$17521,Profile!$B$2:$B$17521,$B114,Profile!$C$2:$C$17521,AB$8))*$C$6</f>
        <v>0.2299549994</v>
      </c>
      <c r="AC114" s="193">
        <f>(SUMIFS(Profile!$F$2:$F$17521,Profile!$B$2:$B$17521,$B114,Profile!$C$2:$C$17521,AC$8))*$C$6</f>
        <v>0.2303556179</v>
      </c>
      <c r="AD114" s="193">
        <f>(SUMIFS(Profile!$F$2:$F$17521,Profile!$B$2:$B$17521,$B114,Profile!$C$2:$C$17521,AD$8))*$C$6</f>
        <v>0.2315574733</v>
      </c>
      <c r="AE114" s="193">
        <f>(SUMIFS(Profile!$F$2:$F$17521,Profile!$B$2:$B$17521,$B114,Profile!$C$2:$C$17521,AE$8))*$C$6</f>
        <v>0.229554381</v>
      </c>
      <c r="AF114" s="193">
        <f>(SUMIFS(Profile!$F$2:$F$17521,Profile!$B$2:$B$17521,$B114,Profile!$C$2:$C$17521,AF$8))*$C$6</f>
        <v>0.2263494332</v>
      </c>
      <c r="AG114" s="193">
        <f>(SUMIFS(Profile!$F$2:$F$17521,Profile!$B$2:$B$17521,$B114,Profile!$C$2:$C$17521,AG$8))*$C$6</f>
        <v>0.2203401562</v>
      </c>
      <c r="AH114" s="193">
        <f>(SUMIFS(Profile!$F$2:$F$17521,Profile!$B$2:$B$17521,$B114,Profile!$C$2:$C$17521,AH$8))*$C$6</f>
        <v>0.2275512886</v>
      </c>
      <c r="AI114" s="193">
        <f>(SUMIFS(Profile!$F$2:$F$17521,Profile!$B$2:$B$17521,$B114,Profile!$C$2:$C$17521,AI$8))*$C$6</f>
        <v>0.2239457224</v>
      </c>
      <c r="AJ114" s="193">
        <f>(SUMIFS(Profile!$F$2:$F$17521,Profile!$B$2:$B$17521,$B114,Profile!$C$2:$C$17521,AJ$8))*$C$6</f>
        <v>0.228753144</v>
      </c>
      <c r="AK114" s="193">
        <f>(SUMIFS(Profile!$F$2:$F$17521,Profile!$B$2:$B$17521,$B114,Profile!$C$2:$C$17521,AK$8))*$C$6</f>
        <v>0.2431754088</v>
      </c>
      <c r="AL114" s="193">
        <f>(SUMIFS(Profile!$F$2:$F$17521,Profile!$B$2:$B$17521,$B114,Profile!$C$2:$C$17521,AL$8))*$C$6</f>
        <v>0.2632063321</v>
      </c>
      <c r="AM114" s="193">
        <f>(SUMIFS(Profile!$F$2:$F$17521,Profile!$B$2:$B$17521,$B114,Profile!$C$2:$C$17521,AM$8))*$C$6</f>
        <v>0.288044677</v>
      </c>
      <c r="AN114" s="193">
        <f>(SUMIFS(Profile!$F$2:$F$17521,Profile!$B$2:$B$17521,$B114,Profile!$C$2:$C$17521,AN$8))*$C$6</f>
        <v>0.3068737449</v>
      </c>
      <c r="AO114" s="193">
        <f>(SUMIFS(Profile!$F$2:$F$17521,Profile!$B$2:$B$17521,$B114,Profile!$C$2:$C$17521,AO$8))*$C$6</f>
        <v>0.3124824034</v>
      </c>
      <c r="AP114" s="193">
        <f>(SUMIFS(Profile!$F$2:$F$17521,Profile!$B$2:$B$17521,$B114,Profile!$C$2:$C$17521,AP$8))*$C$6</f>
        <v>0.3116811665</v>
      </c>
      <c r="AQ114" s="193">
        <f>(SUMIFS(Profile!$F$2:$F$17521,Profile!$B$2:$B$17521,$B114,Profile!$C$2:$C$17521,AQ$8))*$C$6</f>
        <v>0.3108799295</v>
      </c>
      <c r="AR114" s="193">
        <f>(SUMIFS(Profile!$F$2:$F$17521,Profile!$B$2:$B$17521,$B114,Profile!$C$2:$C$17521,AR$8))*$C$6</f>
        <v>0.3096780741</v>
      </c>
      <c r="AS114" s="193">
        <f>(SUMIFS(Profile!$F$2:$F$17521,Profile!$B$2:$B$17521,$B114,Profile!$C$2:$C$17521,AS$8))*$C$6</f>
        <v>0.3208953912</v>
      </c>
      <c r="AT114" s="193">
        <f>(SUMIFS(Profile!$F$2:$F$17521,Profile!$B$2:$B$17521,$B114,Profile!$C$2:$C$17521,AT$8))*$C$6</f>
        <v>0.3212960096</v>
      </c>
      <c r="AU114" s="193">
        <f>(SUMIFS(Profile!$F$2:$F$17521,Profile!$B$2:$B$17521,$B114,Profile!$C$2:$C$17521,AU$8))*$C$6</f>
        <v>0.3184916804</v>
      </c>
      <c r="AV114" s="193">
        <f>(SUMIFS(Profile!$F$2:$F$17521,Profile!$B$2:$B$17521,$B114,Profile!$C$2:$C$17521,AV$8))*$C$6</f>
        <v>0.2984607571</v>
      </c>
      <c r="AW114" s="193">
        <f>(SUMIFS(Profile!$F$2:$F$17521,Profile!$B$2:$B$17521,$B114,Profile!$C$2:$C$17521,AW$8))*$C$6</f>
        <v>0.2828366369</v>
      </c>
      <c r="AX114" s="193">
        <f>(SUMIFS(Profile!$F$2:$F$17521,Profile!$B$2:$B$17521,$B114,Profile!$C$2:$C$17521,AX$8))*$C$6</f>
        <v>0.2539921074</v>
      </c>
      <c r="AY114" s="193">
        <f>(SUMIFS(Profile!$F$2:$F$17521,Profile!$B$2:$B$17521,$B114,Profile!$C$2:$C$17521,AY$8))*$C$6</f>
        <v>0.21673459</v>
      </c>
      <c r="AZ114" s="193">
        <f>(SUMIFS(Profile!$F$2:$F$17521,Profile!$B$2:$B$17521,$B114,Profile!$C$2:$C$17521,AZ$8))*$C$6</f>
        <v>0.1834832574</v>
      </c>
      <c r="BA114" s="193">
        <f t="shared" si="16"/>
        <v>9.390757648</v>
      </c>
      <c r="BB114" s="193">
        <f>(SUMIFS(Profile!$E$2:$E$17521,Profile!$B$2:$B$17521,$B114,Profile!$C$2:$C$17521,BB$8))*$C$9</f>
        <v>0</v>
      </c>
      <c r="BC114" s="193">
        <f>(SUMIFS(Profile!$E$2:$E$17521,Profile!$B$2:$B$17521,$B114,Profile!$C$2:$C$17521,BC$8))*$C$9</f>
        <v>0</v>
      </c>
      <c r="BD114" s="193">
        <f>(SUMIFS(Profile!$E$2:$E$17521,Profile!$B$2:$B$17521,$B114,Profile!$C$2:$C$17521,BD$8))*$C$9</f>
        <v>0</v>
      </c>
      <c r="BE114" s="193">
        <f>(SUMIFS(Profile!$E$2:$E$17521,Profile!$B$2:$B$17521,$B114,Profile!$C$2:$C$17521,BE$8))*$C$9</f>
        <v>0</v>
      </c>
      <c r="BF114" s="193">
        <f>(SUMIFS(Profile!$E$2:$E$17521,Profile!$B$2:$B$17521,$B114,Profile!$C$2:$C$17521,BF$8))*$C$9</f>
        <v>0</v>
      </c>
      <c r="BG114" s="193">
        <f>(SUMIFS(Profile!$E$2:$E$17521,Profile!$B$2:$B$17521,$B114,Profile!$C$2:$C$17521,BG$8))*$C$9</f>
        <v>0</v>
      </c>
      <c r="BH114" s="193">
        <f>(SUMIFS(Profile!$E$2:$E$17521,Profile!$B$2:$B$17521,$B114,Profile!$C$2:$C$17521,BH$8))*$C$9</f>
        <v>0</v>
      </c>
      <c r="BI114" s="193">
        <f>(SUMIFS(Profile!$E$2:$E$17521,Profile!$B$2:$B$17521,$B114,Profile!$C$2:$C$17521,BI$8))*$C$9</f>
        <v>0</v>
      </c>
      <c r="BJ114" s="193">
        <f>(SUMIFS(Profile!$E$2:$E$17521,Profile!$B$2:$B$17521,$B114,Profile!$C$2:$C$17521,BJ$8))*$C$9</f>
        <v>0</v>
      </c>
      <c r="BK114" s="193">
        <f>(SUMIFS(Profile!$E$2:$E$17521,Profile!$B$2:$B$17521,$B114,Profile!$C$2:$C$17521,BK$8))*$C$9</f>
        <v>0.00003015437396</v>
      </c>
      <c r="BL114" s="193">
        <f>(SUMIFS(Profile!$E$2:$E$17521,Profile!$B$2:$B$17521,$B114,Profile!$C$2:$C$17521,BL$8))*$C$9</f>
        <v>0.004743008026</v>
      </c>
      <c r="BM114" s="193">
        <f>(SUMIFS(Profile!$E$2:$E$17521,Profile!$B$2:$B$17521,$B114,Profile!$C$2:$C$17521,BM$8))*$C$9</f>
        <v>0.01885146639</v>
      </c>
      <c r="BN114" s="193">
        <f>(SUMIFS(Profile!$E$2:$E$17521,Profile!$B$2:$B$17521,$B114,Profile!$C$2:$C$17521,BN$8))*$C$9</f>
        <v>0.06576254608</v>
      </c>
      <c r="BO114" s="193">
        <f>(SUMIFS(Profile!$E$2:$E$17521,Profile!$B$2:$B$17521,$B114,Profile!$C$2:$C$17521,BO$8))*$C$9</f>
        <v>0.1161060022</v>
      </c>
      <c r="BP114" s="193">
        <f>(SUMIFS(Profile!$E$2:$E$17521,Profile!$B$2:$B$17521,$B114,Profile!$C$2:$C$17521,BP$8))*$C$9</f>
        <v>0.1718356748</v>
      </c>
      <c r="BQ114" s="193">
        <f>(SUMIFS(Profile!$E$2:$E$17521,Profile!$B$2:$B$17521,$B114,Profile!$C$2:$C$17521,BQ$8))*$C$9</f>
        <v>0.2397018579</v>
      </c>
      <c r="BR114" s="193">
        <f>(SUMIFS(Profile!$E$2:$E$17521,Profile!$B$2:$B$17521,$B114,Profile!$C$2:$C$17521,BR$8))*$C$9</f>
        <v>0.3223290132</v>
      </c>
      <c r="BS114" s="193">
        <f>(SUMIFS(Profile!$E$2:$E$17521,Profile!$B$2:$B$17521,$B114,Profile!$C$2:$C$17521,BS$8))*$C$9</f>
        <v>0.3900513289</v>
      </c>
      <c r="BT114" s="193">
        <f>(SUMIFS(Profile!$E$2:$E$17521,Profile!$B$2:$B$17521,$B114,Profile!$C$2:$C$17521,BT$8))*$C$9</f>
        <v>0.4653207518</v>
      </c>
      <c r="BU114" s="193">
        <f>(SUMIFS(Profile!$E$2:$E$17521,Profile!$B$2:$B$17521,$B114,Profile!$C$2:$C$17521,BU$8))*$C$9</f>
        <v>0.5517537596</v>
      </c>
      <c r="BV114" s="193">
        <f>(SUMIFS(Profile!$E$2:$E$17521,Profile!$B$2:$B$17521,$B114,Profile!$C$2:$C$17521,BV$8))*$C$9</f>
        <v>0.5743423905</v>
      </c>
      <c r="BW114" s="193">
        <f>(SUMIFS(Profile!$E$2:$E$17521,Profile!$B$2:$B$17521,$B114,Profile!$C$2:$C$17521,BW$8))*$C$9</f>
        <v>0.5676839533</v>
      </c>
      <c r="BX114" s="193">
        <f>(SUMIFS(Profile!$E$2:$E$17521,Profile!$B$2:$B$17521,$B114,Profile!$C$2:$C$17521,BX$8))*$C$9</f>
        <v>0.579516661</v>
      </c>
      <c r="BY114" s="193">
        <f>(SUMIFS(Profile!$E$2:$E$17521,Profile!$B$2:$B$17521,$B114,Profile!$C$2:$C$17521,BY$8))*$C$9</f>
        <v>0.5974035424</v>
      </c>
      <c r="BZ114" s="193">
        <f>(SUMIFS(Profile!$E$2:$E$17521,Profile!$B$2:$B$17521,$B114,Profile!$C$2:$C$17521,BZ$8))*$C$9</f>
        <v>0.6500839586</v>
      </c>
      <c r="CA114" s="193">
        <f>(SUMIFS(Profile!$E$2:$E$17521,Profile!$B$2:$B$17521,$B114,Profile!$C$2:$C$17521,CA$8))*$C$9</f>
        <v>0.6191293286</v>
      </c>
      <c r="CB114" s="193">
        <f>(SUMIFS(Profile!$E$2:$E$17521,Profile!$B$2:$B$17521,$B114,Profile!$C$2:$C$17521,CB$8))*$C$9</f>
        <v>0.5442133908</v>
      </c>
      <c r="CC114" s="193">
        <f>(SUMIFS(Profile!$E$2:$E$17521,Profile!$B$2:$B$17521,$B114,Profile!$C$2:$C$17521,CC$8))*$C$9</f>
        <v>0.4959627574</v>
      </c>
      <c r="CD114" s="193">
        <f>(SUMIFS(Profile!$E$2:$E$17521,Profile!$B$2:$B$17521,$B114,Profile!$C$2:$C$17521,CD$8))*$C$9</f>
        <v>0.4291133254</v>
      </c>
      <c r="CE114" s="193">
        <f>(SUMIFS(Profile!$E$2:$E$17521,Profile!$B$2:$B$17521,$B114,Profile!$C$2:$C$17521,CE$8))*$C$9</f>
        <v>0.3810052074</v>
      </c>
      <c r="CF114" s="193">
        <f>(SUMIFS(Profile!$E$2:$E$17521,Profile!$B$2:$B$17521,$B114,Profile!$C$2:$C$17521,CF$8))*$C$9</f>
        <v>0.3545374648</v>
      </c>
      <c r="CG114" s="193">
        <f>(SUMIFS(Profile!$E$2:$E$17521,Profile!$B$2:$B$17521,$B114,Profile!$C$2:$C$17521,CG$8))*$C$9</f>
        <v>0.3784090949</v>
      </c>
      <c r="CH114" s="193">
        <f>(SUMIFS(Profile!$E$2:$E$17521,Profile!$B$2:$B$17521,$B114,Profile!$C$2:$C$17521,CH$8))*$C$9</f>
        <v>0.2953997722</v>
      </c>
      <c r="CI114" s="193">
        <f>(SUMIFS(Profile!$E$2:$E$17521,Profile!$B$2:$B$17521,$B114,Profile!$C$2:$C$17521,CI$8))*$C$9</f>
        <v>0.218705503</v>
      </c>
      <c r="CJ114" s="193">
        <f>(SUMIFS(Profile!$E$2:$E$17521,Profile!$B$2:$B$17521,$B114,Profile!$C$2:$C$17521,CJ$8))*$C$9</f>
        <v>0.1581369699</v>
      </c>
      <c r="CK114" s="193">
        <f>(SUMIFS(Profile!$E$2:$E$17521,Profile!$B$2:$B$17521,$B114,Profile!$C$2:$C$17521,CK$8))*$C$9</f>
        <v>0.1036573095</v>
      </c>
      <c r="CL114" s="193">
        <f>(SUMIFS(Profile!$E$2:$E$17521,Profile!$B$2:$B$17521,$B114,Profile!$C$2:$C$17521,CL$8))*$C$9</f>
        <v>0.05694637482</v>
      </c>
      <c r="CM114" s="193">
        <f>(SUMIFS(Profile!$E$2:$E$17521,Profile!$B$2:$B$17521,$B114,Profile!$C$2:$C$17521,CM$8))*$C$9</f>
        <v>0.02959128178</v>
      </c>
      <c r="CN114" s="193">
        <f>(SUMIFS(Profile!$E$2:$E$17521,Profile!$B$2:$B$17521,$B114,Profile!$C$2:$C$17521,CN$8))*$C$9</f>
        <v>0.007695492988</v>
      </c>
      <c r="CO114" s="193">
        <f>(SUMIFS(Profile!$E$2:$E$17521,Profile!$B$2:$B$17521,$B114,Profile!$C$2:$C$17521,CO$8))*$C$9</f>
        <v>0.001981642255</v>
      </c>
      <c r="CP114" s="193">
        <f>(SUMIFS(Profile!$E$2:$E$17521,Profile!$B$2:$B$17521,$B114,Profile!$C$2:$C$17521,CP$8))*$C$9</f>
        <v>0.000686294201</v>
      </c>
      <c r="CQ114" s="193">
        <f>(SUMIFS(Profile!$E$2:$E$17521,Profile!$B$2:$B$17521,$B114,Profile!$C$2:$C$17521,CQ$8))*$C$9</f>
        <v>0.00007036894047</v>
      </c>
      <c r="CR114" s="193">
        <f>(SUMIFS(Profile!$E$2:$E$17521,Profile!$B$2:$B$17521,$B114,Profile!$C$2:$C$17521,CR$8))*$C$9</f>
        <v>0</v>
      </c>
      <c r="CS114" s="193">
        <f>(SUMIFS(Profile!$E$2:$E$17521,Profile!$B$2:$B$17521,$B114,Profile!$C$2:$C$17521,CS$8))*$C$9</f>
        <v>0</v>
      </c>
      <c r="CT114" s="193">
        <f>(SUMIFS(Profile!$E$2:$E$17521,Profile!$B$2:$B$17521,$B114,Profile!$C$2:$C$17521,CT$8))*$C$9</f>
        <v>0</v>
      </c>
      <c r="CU114" s="193">
        <f>(SUMIFS(Profile!$E$2:$E$17521,Profile!$B$2:$B$17521,$B114,Profile!$C$2:$C$17521,CU$8))*$C$9</f>
        <v>0</v>
      </c>
      <c r="CV114" s="193">
        <f>(SUMIFS(Profile!$E$2:$E$17521,Profile!$B$2:$B$17521,$B114,Profile!$C$2:$C$17521,CV$8))*$C$9</f>
        <v>0</v>
      </c>
      <c r="CW114" s="193">
        <f>(SUMIFS(Profile!$E$2:$E$17521,Profile!$B$2:$B$17521,$B114,Profile!$C$2:$C$17521,CW$8))*$C$9</f>
        <v>0</v>
      </c>
      <c r="CX114" s="193">
        <f t="shared" si="17"/>
        <v>4.246690261</v>
      </c>
      <c r="CY114" s="193">
        <f t="shared" ref="CY114:ET114" si="532">MAX(BB114-E114,0)</f>
        <v>0</v>
      </c>
      <c r="CZ114" s="193">
        <f t="shared" si="532"/>
        <v>0</v>
      </c>
      <c r="DA114" s="193">
        <f t="shared" si="532"/>
        <v>0</v>
      </c>
      <c r="DB114" s="193">
        <f t="shared" si="532"/>
        <v>0</v>
      </c>
      <c r="DC114" s="193">
        <f t="shared" si="532"/>
        <v>0</v>
      </c>
      <c r="DD114" s="193">
        <f t="shared" si="532"/>
        <v>0</v>
      </c>
      <c r="DE114" s="193">
        <f t="shared" si="532"/>
        <v>0</v>
      </c>
      <c r="DF114" s="193">
        <f t="shared" si="532"/>
        <v>0</v>
      </c>
      <c r="DG114" s="193">
        <f t="shared" si="532"/>
        <v>0</v>
      </c>
      <c r="DH114" s="193">
        <f t="shared" si="532"/>
        <v>0</v>
      </c>
      <c r="DI114" s="193">
        <f t="shared" si="532"/>
        <v>0</v>
      </c>
      <c r="DJ114" s="193">
        <f t="shared" si="532"/>
        <v>0</v>
      </c>
      <c r="DK114" s="193">
        <f t="shared" si="532"/>
        <v>0</v>
      </c>
      <c r="DL114" s="193">
        <f t="shared" si="532"/>
        <v>0</v>
      </c>
      <c r="DM114" s="193">
        <f t="shared" si="532"/>
        <v>0</v>
      </c>
      <c r="DN114" s="193">
        <f t="shared" si="532"/>
        <v>0.01655737242</v>
      </c>
      <c r="DO114" s="193">
        <f t="shared" si="532"/>
        <v>0.09597958002</v>
      </c>
      <c r="DP114" s="193">
        <f t="shared" si="532"/>
        <v>0.1468759201</v>
      </c>
      <c r="DQ114" s="193">
        <f t="shared" si="532"/>
        <v>0.216937303</v>
      </c>
      <c r="DR114" s="193">
        <f t="shared" si="532"/>
        <v>0.3069758769</v>
      </c>
      <c r="DS114" s="193">
        <f t="shared" si="532"/>
        <v>0.3299651263</v>
      </c>
      <c r="DT114" s="193">
        <f t="shared" si="532"/>
        <v>0.3317196769</v>
      </c>
      <c r="DU114" s="193">
        <f t="shared" si="532"/>
        <v>0.3479591878</v>
      </c>
      <c r="DV114" s="193">
        <f t="shared" si="532"/>
        <v>0.367448543</v>
      </c>
      <c r="DW114" s="193">
        <f t="shared" si="532"/>
        <v>0.4197283408</v>
      </c>
      <c r="DX114" s="193">
        <f t="shared" si="532"/>
        <v>0.3875718554</v>
      </c>
      <c r="DY114" s="193">
        <f t="shared" si="532"/>
        <v>0.3146590098</v>
      </c>
      <c r="DZ114" s="193">
        <f t="shared" si="532"/>
        <v>0.2696133242</v>
      </c>
      <c r="EA114" s="193">
        <f t="shared" si="532"/>
        <v>0.2087731692</v>
      </c>
      <c r="EB114" s="193">
        <f t="shared" si="532"/>
        <v>0.1534539188</v>
      </c>
      <c r="EC114" s="193">
        <f t="shared" si="532"/>
        <v>0.1305917423</v>
      </c>
      <c r="ED114" s="193">
        <f t="shared" si="532"/>
        <v>0.1496559509</v>
      </c>
      <c r="EE114" s="193">
        <f t="shared" si="532"/>
        <v>0.05222436342</v>
      </c>
      <c r="EF114" s="193">
        <f t="shared" si="532"/>
        <v>0</v>
      </c>
      <c r="EG114" s="193">
        <f t="shared" si="532"/>
        <v>0</v>
      </c>
      <c r="EH114" s="193">
        <f t="shared" si="532"/>
        <v>0</v>
      </c>
      <c r="EI114" s="193">
        <f t="shared" si="532"/>
        <v>0</v>
      </c>
      <c r="EJ114" s="193">
        <f t="shared" si="532"/>
        <v>0</v>
      </c>
      <c r="EK114" s="193">
        <f t="shared" si="532"/>
        <v>0</v>
      </c>
      <c r="EL114" s="193">
        <f t="shared" si="532"/>
        <v>0</v>
      </c>
      <c r="EM114" s="193">
        <f t="shared" si="532"/>
        <v>0</v>
      </c>
      <c r="EN114" s="193">
        <f t="shared" si="532"/>
        <v>0</v>
      </c>
      <c r="EO114" s="193">
        <f t="shared" si="532"/>
        <v>0</v>
      </c>
      <c r="EP114" s="193">
        <f t="shared" si="532"/>
        <v>0</v>
      </c>
      <c r="EQ114" s="193">
        <f t="shared" si="532"/>
        <v>0</v>
      </c>
      <c r="ER114" s="193">
        <f t="shared" si="532"/>
        <v>0</v>
      </c>
      <c r="ES114" s="193">
        <f t="shared" si="532"/>
        <v>0</v>
      </c>
      <c r="ET114" s="193">
        <f t="shared" si="532"/>
        <v>0</v>
      </c>
      <c r="EU114" s="193">
        <f t="shared" si="19"/>
        <v>5.144067387</v>
      </c>
      <c r="EV114" s="193">
        <f t="shared" ref="EV114:GQ114" si="533">BB114-CY114</f>
        <v>0</v>
      </c>
      <c r="EW114" s="193">
        <f t="shared" si="533"/>
        <v>0</v>
      </c>
      <c r="EX114" s="193">
        <f t="shared" si="533"/>
        <v>0</v>
      </c>
      <c r="EY114" s="193">
        <f t="shared" si="533"/>
        <v>0</v>
      </c>
      <c r="EZ114" s="193">
        <f t="shared" si="533"/>
        <v>0</v>
      </c>
      <c r="FA114" s="193">
        <f t="shared" si="533"/>
        <v>0</v>
      </c>
      <c r="FB114" s="193">
        <f t="shared" si="533"/>
        <v>0</v>
      </c>
      <c r="FC114" s="193">
        <f t="shared" si="533"/>
        <v>0</v>
      </c>
      <c r="FD114" s="193">
        <f t="shared" si="533"/>
        <v>0</v>
      </c>
      <c r="FE114" s="193">
        <f t="shared" si="533"/>
        <v>0.00003015437396</v>
      </c>
      <c r="FF114" s="193">
        <f t="shared" si="533"/>
        <v>0.004743008026</v>
      </c>
      <c r="FG114" s="193">
        <f t="shared" si="533"/>
        <v>0.01885146639</v>
      </c>
      <c r="FH114" s="193">
        <f t="shared" si="533"/>
        <v>0.06576254608</v>
      </c>
      <c r="FI114" s="193">
        <f t="shared" si="533"/>
        <v>0.1161060022</v>
      </c>
      <c r="FJ114" s="193">
        <f t="shared" si="533"/>
        <v>0.1718356748</v>
      </c>
      <c r="FK114" s="193">
        <f t="shared" si="533"/>
        <v>0.2231444855</v>
      </c>
      <c r="FL114" s="193">
        <f t="shared" si="533"/>
        <v>0.2263494332</v>
      </c>
      <c r="FM114" s="193">
        <f t="shared" si="533"/>
        <v>0.2431754088</v>
      </c>
      <c r="FN114" s="193">
        <f t="shared" si="533"/>
        <v>0.2483834488</v>
      </c>
      <c r="FO114" s="193">
        <f t="shared" si="533"/>
        <v>0.2447778827</v>
      </c>
      <c r="FP114" s="193">
        <f t="shared" si="533"/>
        <v>0.2443772642</v>
      </c>
      <c r="FQ114" s="193">
        <f t="shared" si="533"/>
        <v>0.2359642764</v>
      </c>
      <c r="FR114" s="193">
        <f t="shared" si="533"/>
        <v>0.2315574733</v>
      </c>
      <c r="FS114" s="193">
        <f t="shared" si="533"/>
        <v>0.2299549994</v>
      </c>
      <c r="FT114" s="193">
        <f t="shared" si="533"/>
        <v>0.2303556179</v>
      </c>
      <c r="FU114" s="193">
        <f t="shared" si="533"/>
        <v>0.2315574733</v>
      </c>
      <c r="FV114" s="193">
        <f t="shared" si="533"/>
        <v>0.229554381</v>
      </c>
      <c r="FW114" s="193">
        <f t="shared" si="533"/>
        <v>0.2263494332</v>
      </c>
      <c r="FX114" s="193">
        <f t="shared" si="533"/>
        <v>0.2203401562</v>
      </c>
      <c r="FY114" s="193">
        <f t="shared" si="533"/>
        <v>0.2275512886</v>
      </c>
      <c r="FZ114" s="193">
        <f t="shared" si="533"/>
        <v>0.2239457224</v>
      </c>
      <c r="GA114" s="193">
        <f t="shared" si="533"/>
        <v>0.228753144</v>
      </c>
      <c r="GB114" s="193">
        <f t="shared" si="533"/>
        <v>0.2431754088</v>
      </c>
      <c r="GC114" s="193">
        <f t="shared" si="533"/>
        <v>0.218705503</v>
      </c>
      <c r="GD114" s="193">
        <f t="shared" si="533"/>
        <v>0.1581369699</v>
      </c>
      <c r="GE114" s="193">
        <f t="shared" si="533"/>
        <v>0.1036573095</v>
      </c>
      <c r="GF114" s="193">
        <f t="shared" si="533"/>
        <v>0.05694637482</v>
      </c>
      <c r="GG114" s="193">
        <f t="shared" si="533"/>
        <v>0.02959128178</v>
      </c>
      <c r="GH114" s="193">
        <f t="shared" si="533"/>
        <v>0.007695492988</v>
      </c>
      <c r="GI114" s="193">
        <f t="shared" si="533"/>
        <v>0.001981642255</v>
      </c>
      <c r="GJ114" s="193">
        <f t="shared" si="533"/>
        <v>0.000686294201</v>
      </c>
      <c r="GK114" s="193">
        <f t="shared" si="533"/>
        <v>0.00007036894047</v>
      </c>
      <c r="GL114" s="193">
        <f t="shared" si="533"/>
        <v>0</v>
      </c>
      <c r="GM114" s="193">
        <f t="shared" si="533"/>
        <v>0</v>
      </c>
      <c r="GN114" s="193">
        <f t="shared" si="533"/>
        <v>0</v>
      </c>
      <c r="GO114" s="193">
        <f t="shared" si="533"/>
        <v>0</v>
      </c>
      <c r="GP114" s="193">
        <f t="shared" si="533"/>
        <v>0</v>
      </c>
      <c r="GQ114" s="193">
        <f t="shared" si="533"/>
        <v>0</v>
      </c>
      <c r="GR114" s="193">
        <f t="shared" si="21"/>
        <v>5.367760539</v>
      </c>
      <c r="GS114" s="193">
        <f t="shared" ref="GS114:IN114" si="534">E114-EV114</f>
        <v>0.1606480048</v>
      </c>
      <c r="GT114" s="193">
        <f t="shared" si="534"/>
        <v>0.1450238847</v>
      </c>
      <c r="GU114" s="193">
        <f t="shared" si="534"/>
        <v>0.1342071861</v>
      </c>
      <c r="GV114" s="193">
        <f t="shared" si="534"/>
        <v>0.1241917244</v>
      </c>
      <c r="GW114" s="193">
        <f t="shared" si="534"/>
        <v>0.1189836844</v>
      </c>
      <c r="GX114" s="193">
        <f t="shared" si="534"/>
        <v>0.1165799736</v>
      </c>
      <c r="GY114" s="193">
        <f t="shared" si="534"/>
        <v>0.1153781182</v>
      </c>
      <c r="GZ114" s="193">
        <f t="shared" si="534"/>
        <v>0.1125737889</v>
      </c>
      <c r="HA114" s="193">
        <f t="shared" si="534"/>
        <v>0.1125737889</v>
      </c>
      <c r="HB114" s="193">
        <f t="shared" si="534"/>
        <v>0.1173510561</v>
      </c>
      <c r="HC114" s="193">
        <f t="shared" si="534"/>
        <v>0.1162437687</v>
      </c>
      <c r="HD114" s="193">
        <f t="shared" si="534"/>
        <v>0.1069427319</v>
      </c>
      <c r="HE114" s="193">
        <f t="shared" si="534"/>
        <v>0.0824662863</v>
      </c>
      <c r="HF114" s="193">
        <f t="shared" si="534"/>
        <v>0.05776241202</v>
      </c>
      <c r="HG114" s="193">
        <f t="shared" si="534"/>
        <v>0.02526861039</v>
      </c>
      <c r="HH114" s="193">
        <f t="shared" si="534"/>
        <v>0</v>
      </c>
      <c r="HI114" s="193">
        <f t="shared" si="534"/>
        <v>0</v>
      </c>
      <c r="HJ114" s="193">
        <f t="shared" si="534"/>
        <v>0</v>
      </c>
      <c r="HK114" s="193">
        <f t="shared" si="534"/>
        <v>0</v>
      </c>
      <c r="HL114" s="193">
        <f t="shared" si="534"/>
        <v>0</v>
      </c>
      <c r="HM114" s="193">
        <f t="shared" si="534"/>
        <v>0</v>
      </c>
      <c r="HN114" s="193">
        <f t="shared" si="534"/>
        <v>0</v>
      </c>
      <c r="HO114" s="193">
        <f t="shared" si="534"/>
        <v>0</v>
      </c>
      <c r="HP114" s="193">
        <f t="shared" si="534"/>
        <v>0</v>
      </c>
      <c r="HQ114" s="193">
        <f t="shared" si="534"/>
        <v>0</v>
      </c>
      <c r="HR114" s="193">
        <f t="shared" si="534"/>
        <v>0</v>
      </c>
      <c r="HS114" s="193">
        <f t="shared" si="534"/>
        <v>0</v>
      </c>
      <c r="HT114" s="193">
        <f t="shared" si="534"/>
        <v>0</v>
      </c>
      <c r="HU114" s="193">
        <f t="shared" si="534"/>
        <v>0</v>
      </c>
      <c r="HV114" s="193">
        <f t="shared" si="534"/>
        <v>0</v>
      </c>
      <c r="HW114" s="193">
        <f t="shared" si="534"/>
        <v>0</v>
      </c>
      <c r="HX114" s="193">
        <f t="shared" si="534"/>
        <v>0</v>
      </c>
      <c r="HY114" s="193">
        <f t="shared" si="534"/>
        <v>0</v>
      </c>
      <c r="HZ114" s="193">
        <f t="shared" si="534"/>
        <v>0.04450082905</v>
      </c>
      <c r="IA114" s="193">
        <f t="shared" si="534"/>
        <v>0.1299077071</v>
      </c>
      <c r="IB114" s="193">
        <f t="shared" si="534"/>
        <v>0.2032164354</v>
      </c>
      <c r="IC114" s="193">
        <f t="shared" si="534"/>
        <v>0.2555360286</v>
      </c>
      <c r="ID114" s="193">
        <f t="shared" si="534"/>
        <v>0.2820898847</v>
      </c>
      <c r="IE114" s="193">
        <f t="shared" si="534"/>
        <v>0.3031844365</v>
      </c>
      <c r="IF114" s="193">
        <f t="shared" si="534"/>
        <v>0.3076964319</v>
      </c>
      <c r="IG114" s="193">
        <f t="shared" si="534"/>
        <v>0.320209097</v>
      </c>
      <c r="IH114" s="193">
        <f t="shared" si="534"/>
        <v>0.3212256407</v>
      </c>
      <c r="II114" s="193">
        <f t="shared" si="534"/>
        <v>0.3184916804</v>
      </c>
      <c r="IJ114" s="193">
        <f t="shared" si="534"/>
        <v>0.2984607571</v>
      </c>
      <c r="IK114" s="193">
        <f t="shared" si="534"/>
        <v>0.2828366369</v>
      </c>
      <c r="IL114" s="193">
        <f t="shared" si="534"/>
        <v>0.2539921074</v>
      </c>
      <c r="IM114" s="193">
        <f t="shared" si="534"/>
        <v>0.21673459</v>
      </c>
      <c r="IN114" s="193">
        <f t="shared" si="534"/>
        <v>0.1834832574</v>
      </c>
      <c r="IO114" s="193">
        <f t="shared" si="23"/>
        <v>3.72156552</v>
      </c>
      <c r="IP114" s="193">
        <f t="shared" si="29"/>
        <v>1.269793592</v>
      </c>
      <c r="IQ114" s="193">
        <f t="shared" ref="IQ114:KK114" si="535">MAX((MIN(CZ114+IP114,$IO$7))-GT114,0)</f>
        <v>1.124769708</v>
      </c>
      <c r="IR114" s="193">
        <f t="shared" si="535"/>
        <v>0.9905625217</v>
      </c>
      <c r="IS114" s="193">
        <f t="shared" si="535"/>
        <v>0.8663707972</v>
      </c>
      <c r="IT114" s="193">
        <f t="shared" si="535"/>
        <v>0.7473871129</v>
      </c>
      <c r="IU114" s="193">
        <f t="shared" si="535"/>
        <v>0.6308071393</v>
      </c>
      <c r="IV114" s="193">
        <f t="shared" si="535"/>
        <v>0.5154290211</v>
      </c>
      <c r="IW114" s="193">
        <f t="shared" si="535"/>
        <v>0.4028552322</v>
      </c>
      <c r="IX114" s="193">
        <f t="shared" si="535"/>
        <v>0.2902814433</v>
      </c>
      <c r="IY114" s="193">
        <f t="shared" si="535"/>
        <v>0.1729303872</v>
      </c>
      <c r="IZ114" s="193">
        <f t="shared" si="535"/>
        <v>0.05668661849</v>
      </c>
      <c r="JA114" s="193">
        <f t="shared" si="535"/>
        <v>0</v>
      </c>
      <c r="JB114" s="193">
        <f t="shared" si="535"/>
        <v>0</v>
      </c>
      <c r="JC114" s="193">
        <f t="shared" si="535"/>
        <v>0</v>
      </c>
      <c r="JD114" s="193">
        <f t="shared" si="535"/>
        <v>0</v>
      </c>
      <c r="JE114" s="193">
        <f t="shared" si="535"/>
        <v>0.01655737242</v>
      </c>
      <c r="JF114" s="193">
        <f t="shared" si="535"/>
        <v>0.1125369524</v>
      </c>
      <c r="JG114" s="193">
        <f t="shared" si="535"/>
        <v>0.2594128725</v>
      </c>
      <c r="JH114" s="193">
        <f t="shared" si="535"/>
        <v>0.4763501755</v>
      </c>
      <c r="JI114" s="193">
        <f t="shared" si="535"/>
        <v>0.7833260524</v>
      </c>
      <c r="JJ114" s="193">
        <f t="shared" si="535"/>
        <v>1.113291179</v>
      </c>
      <c r="JK114" s="193">
        <f t="shared" si="535"/>
        <v>1.445010856</v>
      </c>
      <c r="JL114" s="193">
        <f t="shared" si="535"/>
        <v>1.792970043</v>
      </c>
      <c r="JM114" s="193">
        <f t="shared" si="535"/>
        <v>2.160418586</v>
      </c>
      <c r="JN114" s="193">
        <f t="shared" si="535"/>
        <v>2.580146927</v>
      </c>
      <c r="JO114" s="193">
        <f t="shared" si="535"/>
        <v>2.967718782</v>
      </c>
      <c r="JP114" s="193">
        <f t="shared" si="535"/>
        <v>3.282377792</v>
      </c>
      <c r="JQ114" s="193">
        <f t="shared" si="535"/>
        <v>3.551991116</v>
      </c>
      <c r="JR114" s="193">
        <f t="shared" si="535"/>
        <v>3.760764286</v>
      </c>
      <c r="JS114" s="193">
        <f t="shared" si="535"/>
        <v>3.914218204</v>
      </c>
      <c r="JT114" s="193">
        <f t="shared" si="535"/>
        <v>4.044809947</v>
      </c>
      <c r="JU114" s="193">
        <f t="shared" si="535"/>
        <v>4.194465898</v>
      </c>
      <c r="JV114" s="193">
        <f t="shared" si="535"/>
        <v>4.246690261</v>
      </c>
      <c r="JW114" s="193">
        <f t="shared" si="535"/>
        <v>4.202189432</v>
      </c>
      <c r="JX114" s="193">
        <f t="shared" si="535"/>
        <v>4.072281725</v>
      </c>
      <c r="JY114" s="193">
        <f t="shared" si="535"/>
        <v>3.86906529</v>
      </c>
      <c r="JZ114" s="193">
        <f t="shared" si="535"/>
        <v>3.613529261</v>
      </c>
      <c r="KA114" s="193">
        <f t="shared" si="535"/>
        <v>3.331439376</v>
      </c>
      <c r="KB114" s="193">
        <f t="shared" si="535"/>
        <v>3.02825494</v>
      </c>
      <c r="KC114" s="193">
        <f t="shared" si="535"/>
        <v>2.720558508</v>
      </c>
      <c r="KD114" s="193">
        <f t="shared" si="535"/>
        <v>2.400349411</v>
      </c>
      <c r="KE114" s="193">
        <f t="shared" si="535"/>
        <v>2.07912377</v>
      </c>
      <c r="KF114" s="193">
        <f t="shared" si="535"/>
        <v>1.76063209</v>
      </c>
      <c r="KG114" s="193">
        <f t="shared" si="535"/>
        <v>1.462171333</v>
      </c>
      <c r="KH114" s="193">
        <f t="shared" si="535"/>
        <v>1.179334696</v>
      </c>
      <c r="KI114" s="193">
        <f t="shared" si="535"/>
        <v>0.9253425885</v>
      </c>
      <c r="KJ114" s="193">
        <f t="shared" si="535"/>
        <v>0.7086079985</v>
      </c>
      <c r="KK114" s="193">
        <f t="shared" si="535"/>
        <v>0.5251247411</v>
      </c>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row>
    <row r="115" ht="14.25" customHeight="1">
      <c r="A115" s="1">
        <v>4.0</v>
      </c>
      <c r="B115" s="1">
        <f t="shared" ref="B115:C115" si="536">B114+1</f>
        <v>105</v>
      </c>
      <c r="C115" s="267">
        <f t="shared" si="536"/>
        <v>43570</v>
      </c>
      <c r="D115" s="193">
        <f t="shared" si="15"/>
        <v>10.4809803</v>
      </c>
      <c r="E115" s="193">
        <f>(SUMIFS(Profile!$F$2:$F$17521,Profile!$B$2:$B$17521,$B115,Profile!$C$2:$C$17521,E$8))*$C$6</f>
        <v>0.1618498602</v>
      </c>
      <c r="F115" s="193">
        <f>(SUMIFS(Profile!$F$2:$F$17521,Profile!$B$2:$B$17521,$B115,Profile!$C$2:$C$17521,F$8))*$C$6</f>
        <v>0.1458251216</v>
      </c>
      <c r="G115" s="193">
        <f>(SUMIFS(Profile!$F$2:$F$17521,Profile!$B$2:$B$17521,$B115,Profile!$C$2:$C$17521,G$8))*$C$6</f>
        <v>0.1322040937</v>
      </c>
      <c r="H115" s="193">
        <f>(SUMIFS(Profile!$F$2:$F$17521,Profile!$B$2:$B$17521,$B115,Profile!$C$2:$C$17521,H$8))*$C$6</f>
        <v>0.123791106</v>
      </c>
      <c r="I115" s="193">
        <f>(SUMIFS(Profile!$F$2:$F$17521,Profile!$B$2:$B$17521,$B115,Profile!$C$2:$C$17521,I$8))*$C$6</f>
        <v>0.1213873952</v>
      </c>
      <c r="J115" s="193">
        <f>(SUMIFS(Profile!$F$2:$F$17521,Profile!$B$2:$B$17521,$B115,Profile!$C$2:$C$17521,J$8))*$C$6</f>
        <v>0.1185830659</v>
      </c>
      <c r="K115" s="193">
        <f>(SUMIFS(Profile!$F$2:$F$17521,Profile!$B$2:$B$17521,$B115,Profile!$C$2:$C$17521,K$8))*$C$6</f>
        <v>0.1149774997</v>
      </c>
      <c r="L115" s="193">
        <f>(SUMIFS(Profile!$F$2:$F$17521,Profile!$B$2:$B$17521,$B115,Profile!$C$2:$C$17521,L$8))*$C$6</f>
        <v>0.1133750258</v>
      </c>
      <c r="M115" s="193">
        <f>(SUMIFS(Profile!$F$2:$F$17521,Profile!$B$2:$B$17521,$B115,Profile!$C$2:$C$17521,M$8))*$C$6</f>
        <v>0.1145768812</v>
      </c>
      <c r="N115" s="193">
        <f>(SUMIFS(Profile!$F$2:$F$17521,Profile!$B$2:$B$17521,$B115,Profile!$C$2:$C$17521,N$8))*$C$6</f>
        <v>0.1181824474</v>
      </c>
      <c r="O115" s="193">
        <f>(SUMIFS(Profile!$F$2:$F$17521,Profile!$B$2:$B$17521,$B115,Profile!$C$2:$C$17521,O$8))*$C$6</f>
        <v>0.1201855398</v>
      </c>
      <c r="P115" s="193">
        <f>(SUMIFS(Profile!$F$2:$F$17521,Profile!$B$2:$B$17521,$B115,Profile!$C$2:$C$17521,P$8))*$C$6</f>
        <v>0.1261948168</v>
      </c>
      <c r="Q115" s="193">
        <f>(SUMIFS(Profile!$F$2:$F$17521,Profile!$B$2:$B$17521,$B115,Profile!$C$2:$C$17521,Q$8))*$C$6</f>
        <v>0.1454245031</v>
      </c>
      <c r="R115" s="193">
        <f>(SUMIFS(Profile!$F$2:$F$17521,Profile!$B$2:$B$17521,$B115,Profile!$C$2:$C$17521,R$8))*$C$6</f>
        <v>0.1718653219</v>
      </c>
      <c r="S115" s="193">
        <f>(SUMIFS(Profile!$F$2:$F$17521,Profile!$B$2:$B$17521,$B115,Profile!$C$2:$C$17521,S$8))*$C$6</f>
        <v>0.1975049037</v>
      </c>
      <c r="T115" s="193">
        <f>(SUMIFS(Profile!$F$2:$F$17521,Profile!$B$2:$B$17521,$B115,Profile!$C$2:$C$17521,T$8))*$C$6</f>
        <v>0.2203401562</v>
      </c>
      <c r="U115" s="193">
        <f>(SUMIFS(Profile!$F$2:$F$17521,Profile!$B$2:$B$17521,$B115,Profile!$C$2:$C$17521,U$8))*$C$6</f>
        <v>0.2307562363</v>
      </c>
      <c r="V115" s="193">
        <f>(SUMIFS(Profile!$F$2:$F$17521,Profile!$B$2:$B$17521,$B115,Profile!$C$2:$C$17521,V$8))*$C$6</f>
        <v>0.2471815935</v>
      </c>
      <c r="W115" s="193">
        <f>(SUMIFS(Profile!$F$2:$F$17521,Profile!$B$2:$B$17521,$B115,Profile!$C$2:$C$17521,W$8))*$C$6</f>
        <v>0.2535914889</v>
      </c>
      <c r="X115" s="193">
        <f>(SUMIFS(Profile!$F$2:$F$17521,Profile!$B$2:$B$17521,$B115,Profile!$C$2:$C$17521,X$8))*$C$6</f>
        <v>0.2511877781</v>
      </c>
      <c r="Y115" s="193">
        <f>(SUMIFS(Profile!$F$2:$F$17521,Profile!$B$2:$B$17521,$B115,Profile!$C$2:$C$17521,Y$8))*$C$6</f>
        <v>0.2443772642</v>
      </c>
      <c r="Z115" s="193">
        <f>(SUMIFS(Profile!$F$2:$F$17521,Profile!$B$2:$B$17521,$B115,Profile!$C$2:$C$17521,Z$8))*$C$6</f>
        <v>0.2459797381</v>
      </c>
      <c r="AA115" s="193">
        <f>(SUMIFS(Profile!$F$2:$F$17521,Profile!$B$2:$B$17521,$B115,Profile!$C$2:$C$17521,AA$8))*$C$6</f>
        <v>0.2419735534</v>
      </c>
      <c r="AB115" s="193">
        <f>(SUMIFS(Profile!$F$2:$F$17521,Profile!$B$2:$B$17521,$B115,Profile!$C$2:$C$17521,AB$8))*$C$6</f>
        <v>0.2367655133</v>
      </c>
      <c r="AC115" s="193">
        <f>(SUMIFS(Profile!$F$2:$F$17521,Profile!$B$2:$B$17521,$B115,Profile!$C$2:$C$17521,AC$8))*$C$6</f>
        <v>0.2399704611</v>
      </c>
      <c r="AD115" s="193">
        <f>(SUMIFS(Profile!$F$2:$F$17521,Profile!$B$2:$B$17521,$B115,Profile!$C$2:$C$17521,AD$8))*$C$6</f>
        <v>0.2367655133</v>
      </c>
      <c r="AE115" s="193">
        <f>(SUMIFS(Profile!$F$2:$F$17521,Profile!$B$2:$B$17521,$B115,Profile!$C$2:$C$17521,AE$8))*$C$6</f>
        <v>0.2379673687</v>
      </c>
      <c r="AF115" s="193">
        <f>(SUMIFS(Profile!$F$2:$F$17521,Profile!$B$2:$B$17521,$B115,Profile!$C$2:$C$17521,AF$8))*$C$6</f>
        <v>0.2279519071</v>
      </c>
      <c r="AG115" s="193">
        <f>(SUMIFS(Profile!$F$2:$F$17521,Profile!$B$2:$B$17521,$B115,Profile!$C$2:$C$17521,AG$8))*$C$6</f>
        <v>0.2159333531</v>
      </c>
      <c r="AH115" s="193">
        <f>(SUMIFS(Profile!$F$2:$F$17521,Profile!$B$2:$B$17521,$B115,Profile!$C$2:$C$17521,AH$8))*$C$6</f>
        <v>0.2199395378</v>
      </c>
      <c r="AI115" s="193">
        <f>(SUMIFS(Profile!$F$2:$F$17521,Profile!$B$2:$B$17521,$B115,Profile!$C$2:$C$17521,AI$8))*$C$6</f>
        <v>0.2151321162</v>
      </c>
      <c r="AJ115" s="193">
        <f>(SUMIFS(Profile!$F$2:$F$17521,Profile!$B$2:$B$17521,$B115,Profile!$C$2:$C$17521,AJ$8))*$C$6</f>
        <v>0.2247469594</v>
      </c>
      <c r="AK115" s="193">
        <f>(SUMIFS(Profile!$F$2:$F$17521,Profile!$B$2:$B$17521,$B115,Profile!$C$2:$C$17521,AK$8))*$C$6</f>
        <v>0.2315574733</v>
      </c>
      <c r="AL115" s="193">
        <f>(SUMIFS(Profile!$F$2:$F$17521,Profile!$B$2:$B$17521,$B115,Profile!$C$2:$C$17521,AL$8))*$C$6</f>
        <v>0.252790252</v>
      </c>
      <c r="AM115" s="193">
        <f>(SUMIFS(Profile!$F$2:$F$17521,Profile!$B$2:$B$17521,$B115,Profile!$C$2:$C$17521,AM$8))*$C$6</f>
        <v>0.2732217937</v>
      </c>
      <c r="AN115" s="193">
        <f>(SUMIFS(Profile!$F$2:$F$17521,Profile!$B$2:$B$17521,$B115,Profile!$C$2:$C$17521,AN$8))*$C$6</f>
        <v>0.2876440585</v>
      </c>
      <c r="AO115" s="193">
        <f>(SUMIFS(Profile!$F$2:$F$17521,Profile!$B$2:$B$17521,$B115,Profile!$C$2:$C$17521,AO$8))*$C$6</f>
        <v>0.3032681787</v>
      </c>
      <c r="AP115" s="193">
        <f>(SUMIFS(Profile!$F$2:$F$17521,Profile!$B$2:$B$17521,$B115,Profile!$C$2:$C$17521,AP$8))*$C$6</f>
        <v>0.3080756003</v>
      </c>
      <c r="AQ115" s="193">
        <f>(SUMIFS(Profile!$F$2:$F$17521,Profile!$B$2:$B$17521,$B115,Profile!$C$2:$C$17521,AQ$8))*$C$6</f>
        <v>0.3056718895</v>
      </c>
      <c r="AR115" s="193">
        <f>(SUMIFS(Profile!$F$2:$F$17521,Profile!$B$2:$B$17521,$B115,Profile!$C$2:$C$17521,AR$8))*$C$6</f>
        <v>0.3056718895</v>
      </c>
      <c r="AS115" s="193">
        <f>(SUMIFS(Profile!$F$2:$F$17521,Profile!$B$2:$B$17521,$B115,Profile!$C$2:$C$17521,AS$8))*$C$6</f>
        <v>0.3196935358</v>
      </c>
      <c r="AT115" s="193">
        <f>(SUMIFS(Profile!$F$2:$F$17521,Profile!$B$2:$B$17521,$B115,Profile!$C$2:$C$17521,AT$8))*$C$6</f>
        <v>0.3196935358</v>
      </c>
      <c r="AU115" s="193">
        <f>(SUMIFS(Profile!$F$2:$F$17521,Profile!$B$2:$B$17521,$B115,Profile!$C$2:$C$17521,AU$8))*$C$6</f>
        <v>0.3140848773</v>
      </c>
      <c r="AV115" s="193">
        <f>(SUMIFS(Profile!$F$2:$F$17521,Profile!$B$2:$B$17521,$B115,Profile!$C$2:$C$17521,AV$8))*$C$6</f>
        <v>0.2924514801</v>
      </c>
      <c r="AW115" s="193">
        <f>(SUMIFS(Profile!$F$2:$F$17521,Profile!$B$2:$B$17521,$B115,Profile!$C$2:$C$17521,AW$8))*$C$6</f>
        <v>0.2804329261</v>
      </c>
      <c r="AX115" s="193">
        <f>(SUMIFS(Profile!$F$2:$F$17521,Profile!$B$2:$B$17521,$B115,Profile!$C$2:$C$17521,AX$8))*$C$6</f>
        <v>0.251989015</v>
      </c>
      <c r="AY115" s="193">
        <f>(SUMIFS(Profile!$F$2:$F$17521,Profile!$B$2:$B$17521,$B115,Profile!$C$2:$C$17521,AY$8))*$C$6</f>
        <v>0.2215420116</v>
      </c>
      <c r="AZ115" s="193">
        <f>(SUMIFS(Profile!$F$2:$F$17521,Profile!$B$2:$B$17521,$B115,Profile!$C$2:$C$17521,AZ$8))*$C$6</f>
        <v>0.1967036667</v>
      </c>
      <c r="BA115" s="193">
        <f t="shared" si="16"/>
        <v>8.90296445</v>
      </c>
      <c r="BB115" s="193">
        <f>(SUMIFS(Profile!$E$2:$E$17521,Profile!$B$2:$B$17521,$B115,Profile!$C$2:$C$17521,BB$8))*$C$9</f>
        <v>0</v>
      </c>
      <c r="BC115" s="193">
        <f>(SUMIFS(Profile!$E$2:$E$17521,Profile!$B$2:$B$17521,$B115,Profile!$C$2:$C$17521,BC$8))*$C$9</f>
        <v>0</v>
      </c>
      <c r="BD115" s="193">
        <f>(SUMIFS(Profile!$E$2:$E$17521,Profile!$B$2:$B$17521,$B115,Profile!$C$2:$C$17521,BD$8))*$C$9</f>
        <v>0</v>
      </c>
      <c r="BE115" s="193">
        <f>(SUMIFS(Profile!$E$2:$E$17521,Profile!$B$2:$B$17521,$B115,Profile!$C$2:$C$17521,BE$8))*$C$9</f>
        <v>0</v>
      </c>
      <c r="BF115" s="193">
        <f>(SUMIFS(Profile!$E$2:$E$17521,Profile!$B$2:$B$17521,$B115,Profile!$C$2:$C$17521,BF$8))*$C$9</f>
        <v>0</v>
      </c>
      <c r="BG115" s="193">
        <f>(SUMIFS(Profile!$E$2:$E$17521,Profile!$B$2:$B$17521,$B115,Profile!$C$2:$C$17521,BG$8))*$C$9</f>
        <v>0</v>
      </c>
      <c r="BH115" s="193">
        <f>(SUMIFS(Profile!$E$2:$E$17521,Profile!$B$2:$B$17521,$B115,Profile!$C$2:$C$17521,BH$8))*$C$9</f>
        <v>0</v>
      </c>
      <c r="BI115" s="193">
        <f>(SUMIFS(Profile!$E$2:$E$17521,Profile!$B$2:$B$17521,$B115,Profile!$C$2:$C$17521,BI$8))*$C$9</f>
        <v>0</v>
      </c>
      <c r="BJ115" s="193">
        <f>(SUMIFS(Profile!$E$2:$E$17521,Profile!$B$2:$B$17521,$B115,Profile!$C$2:$C$17521,BJ$8))*$C$9</f>
        <v>0.00002047917376</v>
      </c>
      <c r="BK115" s="193">
        <f>(SUMIFS(Profile!$E$2:$E$17521,Profile!$B$2:$B$17521,$B115,Profile!$C$2:$C$17521,BK$8))*$C$9</f>
        <v>0.0006925830811</v>
      </c>
      <c r="BL115" s="193">
        <f>(SUMIFS(Profile!$E$2:$E$17521,Profile!$B$2:$B$17521,$B115,Profile!$C$2:$C$17521,BL$8))*$C$9</f>
        <v>0.006814020135</v>
      </c>
      <c r="BM115" s="193">
        <f>(SUMIFS(Profile!$E$2:$E$17521,Profile!$B$2:$B$17521,$B115,Profile!$C$2:$C$17521,BM$8))*$C$9</f>
        <v>0.02264203377</v>
      </c>
      <c r="BN115" s="193">
        <f>(SUMIFS(Profile!$E$2:$E$17521,Profile!$B$2:$B$17521,$B115,Profile!$C$2:$C$17521,BN$8))*$C$9</f>
        <v>0.05487969147</v>
      </c>
      <c r="BO115" s="193">
        <f>(SUMIFS(Profile!$E$2:$E$17521,Profile!$B$2:$B$17521,$B115,Profile!$C$2:$C$17521,BO$8))*$C$9</f>
        <v>0.1031550409</v>
      </c>
      <c r="BP115" s="193">
        <f>(SUMIFS(Profile!$E$2:$E$17521,Profile!$B$2:$B$17521,$B115,Profile!$C$2:$C$17521,BP$8))*$C$9</f>
        <v>0.1671018019</v>
      </c>
      <c r="BQ115" s="193">
        <f>(SUMIFS(Profile!$E$2:$E$17521,Profile!$B$2:$B$17521,$B115,Profile!$C$2:$C$17521,BQ$8))*$C$9</f>
        <v>0.2361747561</v>
      </c>
      <c r="BR115" s="193">
        <f>(SUMIFS(Profile!$E$2:$E$17521,Profile!$B$2:$B$17521,$B115,Profile!$C$2:$C$17521,BR$8))*$C$9</f>
        <v>0.3128037044</v>
      </c>
      <c r="BS115" s="193">
        <f>(SUMIFS(Profile!$E$2:$E$17521,Profile!$B$2:$B$17521,$B115,Profile!$C$2:$C$17521,BS$8))*$C$9</f>
        <v>0.3754570362</v>
      </c>
      <c r="BT115" s="193">
        <f>(SUMIFS(Profile!$E$2:$E$17521,Profile!$B$2:$B$17521,$B115,Profile!$C$2:$C$17521,BT$8))*$C$9</f>
        <v>0.4337078913</v>
      </c>
      <c r="BU115" s="193">
        <f>(SUMIFS(Profile!$E$2:$E$17521,Profile!$B$2:$B$17521,$B115,Profile!$C$2:$C$17521,BU$8))*$C$9</f>
        <v>0.5566570367</v>
      </c>
      <c r="BV115" s="193">
        <f>(SUMIFS(Profile!$E$2:$E$17521,Profile!$B$2:$B$17521,$B115,Profile!$C$2:$C$17521,BV$8))*$C$9</f>
        <v>0.606116101</v>
      </c>
      <c r="BW115" s="193">
        <f>(SUMIFS(Profile!$E$2:$E$17521,Profile!$B$2:$B$17521,$B115,Profile!$C$2:$C$17521,BW$8))*$C$9</f>
        <v>0.5784327111</v>
      </c>
      <c r="BX115" s="193">
        <f>(SUMIFS(Profile!$E$2:$E$17521,Profile!$B$2:$B$17521,$B115,Profile!$C$2:$C$17521,BX$8))*$C$9</f>
        <v>0.5745558762</v>
      </c>
      <c r="BY115" s="193">
        <f>(SUMIFS(Profile!$E$2:$E$17521,Profile!$B$2:$B$17521,$B115,Profile!$C$2:$C$17521,BY$8))*$C$9</f>
        <v>0.5702542334</v>
      </c>
      <c r="BZ115" s="193">
        <f>(SUMIFS(Profile!$E$2:$E$17521,Profile!$B$2:$B$17521,$B115,Profile!$C$2:$C$17521,BZ$8))*$C$9</f>
        <v>0.568306407</v>
      </c>
      <c r="CA115" s="193">
        <f>(SUMIFS(Profile!$E$2:$E$17521,Profile!$B$2:$B$17521,$B115,Profile!$C$2:$C$17521,CA$8))*$C$9</f>
        <v>0.5267417942</v>
      </c>
      <c r="CB115" s="193">
        <f>(SUMIFS(Profile!$E$2:$E$17521,Profile!$B$2:$B$17521,$B115,Profile!$C$2:$C$17521,CB$8))*$C$9</f>
        <v>0.4999682547</v>
      </c>
      <c r="CC115" s="193">
        <f>(SUMIFS(Profile!$E$2:$E$17521,Profile!$B$2:$B$17521,$B115,Profile!$C$2:$C$17521,CC$8))*$C$9</f>
        <v>0.489852784</v>
      </c>
      <c r="CD115" s="193">
        <f>(SUMIFS(Profile!$E$2:$E$17521,Profile!$B$2:$B$17521,$B115,Profile!$C$2:$C$17521,CD$8))*$C$9</f>
        <v>0.4453063662</v>
      </c>
      <c r="CE115" s="193">
        <f>(SUMIFS(Profile!$E$2:$E$17521,Profile!$B$2:$B$17521,$B115,Profile!$C$2:$C$17521,CE$8))*$C$9</f>
        <v>0.4194456802</v>
      </c>
      <c r="CF115" s="193">
        <f>(SUMIFS(Profile!$E$2:$E$17521,Profile!$B$2:$B$17521,$B115,Profile!$C$2:$C$17521,CF$8))*$C$9</f>
        <v>0.3617132693</v>
      </c>
      <c r="CG115" s="193">
        <f>(SUMIFS(Profile!$E$2:$E$17521,Profile!$B$2:$B$17521,$B115,Profile!$C$2:$C$17521,CG$8))*$C$9</f>
        <v>0.2755892896</v>
      </c>
      <c r="CH115" s="193">
        <f>(SUMIFS(Profile!$E$2:$E$17521,Profile!$B$2:$B$17521,$B115,Profile!$C$2:$C$17521,CH$8))*$C$9</f>
        <v>0.2307462795</v>
      </c>
      <c r="CI115" s="193">
        <f>(SUMIFS(Profile!$E$2:$E$17521,Profile!$B$2:$B$17521,$B115,Profile!$C$2:$C$17521,CI$8))*$C$9</f>
        <v>0.1766176705</v>
      </c>
      <c r="CJ115" s="193">
        <f>(SUMIFS(Profile!$E$2:$E$17521,Profile!$B$2:$B$17521,$B115,Profile!$C$2:$C$17521,CJ$8))*$C$9</f>
        <v>0.1247500582</v>
      </c>
      <c r="CK115" s="193">
        <f>(SUMIFS(Profile!$E$2:$E$17521,Profile!$B$2:$B$17521,$B115,Profile!$C$2:$C$17521,CK$8))*$C$9</f>
        <v>0.08742932102</v>
      </c>
      <c r="CL115" s="193">
        <f>(SUMIFS(Profile!$E$2:$E$17521,Profile!$B$2:$B$17521,$B115,Profile!$C$2:$C$17521,CL$8))*$C$9</f>
        <v>0.05312776412</v>
      </c>
      <c r="CM115" s="193">
        <f>(SUMIFS(Profile!$E$2:$E$17521,Profile!$B$2:$B$17521,$B115,Profile!$C$2:$C$17521,CM$8))*$C$9</f>
        <v>0.0292068553</v>
      </c>
      <c r="CN115" s="193">
        <f>(SUMIFS(Profile!$E$2:$E$17521,Profile!$B$2:$B$17521,$B115,Profile!$C$2:$C$17521,CN$8))*$C$9</f>
        <v>0.01071657425</v>
      </c>
      <c r="CO115" s="193">
        <f>(SUMIFS(Profile!$E$2:$E$17521,Profile!$B$2:$B$17521,$B115,Profile!$C$2:$C$17521,CO$8))*$C$9</f>
        <v>0.00319152604</v>
      </c>
      <c r="CP115" s="193">
        <f>(SUMIFS(Profile!$E$2:$E$17521,Profile!$B$2:$B$17521,$B115,Profile!$C$2:$C$17521,CP$8))*$C$9</f>
        <v>0.0007191898817</v>
      </c>
      <c r="CQ115" s="193">
        <f>(SUMIFS(Profile!$E$2:$E$17521,Profile!$B$2:$B$17521,$B115,Profile!$C$2:$C$17521,CQ$8))*$C$9</f>
        <v>0.00007036894047</v>
      </c>
      <c r="CR115" s="193">
        <f>(SUMIFS(Profile!$E$2:$E$17521,Profile!$B$2:$B$17521,$B115,Profile!$C$2:$C$17521,CR$8))*$C$9</f>
        <v>0</v>
      </c>
      <c r="CS115" s="193">
        <f>(SUMIFS(Profile!$E$2:$E$17521,Profile!$B$2:$B$17521,$B115,Profile!$C$2:$C$17521,CS$8))*$C$9</f>
        <v>0</v>
      </c>
      <c r="CT115" s="193">
        <f>(SUMIFS(Profile!$E$2:$E$17521,Profile!$B$2:$B$17521,$B115,Profile!$C$2:$C$17521,CT$8))*$C$9</f>
        <v>0</v>
      </c>
      <c r="CU115" s="193">
        <f>(SUMIFS(Profile!$E$2:$E$17521,Profile!$B$2:$B$17521,$B115,Profile!$C$2:$C$17521,CU$8))*$C$9</f>
        <v>0</v>
      </c>
      <c r="CV115" s="193">
        <f>(SUMIFS(Profile!$E$2:$E$17521,Profile!$B$2:$B$17521,$B115,Profile!$C$2:$C$17521,CV$8))*$C$9</f>
        <v>0</v>
      </c>
      <c r="CW115" s="193">
        <f>(SUMIFS(Profile!$E$2:$E$17521,Profile!$B$2:$B$17521,$B115,Profile!$C$2:$C$17521,CW$8))*$C$9</f>
        <v>0</v>
      </c>
      <c r="CX115" s="193">
        <f t="shared" si="17"/>
        <v>3.840522653</v>
      </c>
      <c r="CY115" s="193">
        <f t="shared" ref="CY115:ET115" si="537">MAX(BB115-E115,0)</f>
        <v>0</v>
      </c>
      <c r="CZ115" s="193">
        <f t="shared" si="537"/>
        <v>0</v>
      </c>
      <c r="DA115" s="193">
        <f t="shared" si="537"/>
        <v>0</v>
      </c>
      <c r="DB115" s="193">
        <f t="shared" si="537"/>
        <v>0</v>
      </c>
      <c r="DC115" s="193">
        <f t="shared" si="537"/>
        <v>0</v>
      </c>
      <c r="DD115" s="193">
        <f t="shared" si="537"/>
        <v>0</v>
      </c>
      <c r="DE115" s="193">
        <f t="shared" si="537"/>
        <v>0</v>
      </c>
      <c r="DF115" s="193">
        <f t="shared" si="537"/>
        <v>0</v>
      </c>
      <c r="DG115" s="193">
        <f t="shared" si="537"/>
        <v>0</v>
      </c>
      <c r="DH115" s="193">
        <f t="shared" si="537"/>
        <v>0</v>
      </c>
      <c r="DI115" s="193">
        <f t="shared" si="537"/>
        <v>0</v>
      </c>
      <c r="DJ115" s="193">
        <f t="shared" si="537"/>
        <v>0</v>
      </c>
      <c r="DK115" s="193">
        <f t="shared" si="537"/>
        <v>0</v>
      </c>
      <c r="DL115" s="193">
        <f t="shared" si="537"/>
        <v>0</v>
      </c>
      <c r="DM115" s="193">
        <f t="shared" si="537"/>
        <v>0</v>
      </c>
      <c r="DN115" s="193">
        <f t="shared" si="537"/>
        <v>0.01583459985</v>
      </c>
      <c r="DO115" s="193">
        <f t="shared" si="537"/>
        <v>0.08204746807</v>
      </c>
      <c r="DP115" s="193">
        <f t="shared" si="537"/>
        <v>0.1282754427</v>
      </c>
      <c r="DQ115" s="193">
        <f t="shared" si="537"/>
        <v>0.1801164024</v>
      </c>
      <c r="DR115" s="193">
        <f t="shared" si="537"/>
        <v>0.3054692586</v>
      </c>
      <c r="DS115" s="193">
        <f t="shared" si="537"/>
        <v>0.3617388368</v>
      </c>
      <c r="DT115" s="193">
        <f t="shared" si="537"/>
        <v>0.3324529731</v>
      </c>
      <c r="DU115" s="193">
        <f t="shared" si="537"/>
        <v>0.3325823228</v>
      </c>
      <c r="DV115" s="193">
        <f t="shared" si="537"/>
        <v>0.33348872</v>
      </c>
      <c r="DW115" s="193">
        <f t="shared" si="537"/>
        <v>0.3283359459</v>
      </c>
      <c r="DX115" s="193">
        <f t="shared" si="537"/>
        <v>0.2899762809</v>
      </c>
      <c r="DY115" s="193">
        <f t="shared" si="537"/>
        <v>0.262000886</v>
      </c>
      <c r="DZ115" s="193">
        <f t="shared" si="537"/>
        <v>0.261900877</v>
      </c>
      <c r="EA115" s="193">
        <f t="shared" si="537"/>
        <v>0.2293730131</v>
      </c>
      <c r="EB115" s="193">
        <f t="shared" si="537"/>
        <v>0.1995061425</v>
      </c>
      <c r="EC115" s="193">
        <f t="shared" si="537"/>
        <v>0.1465811531</v>
      </c>
      <c r="ED115" s="193">
        <f t="shared" si="537"/>
        <v>0.0508423302</v>
      </c>
      <c r="EE115" s="193">
        <f t="shared" si="537"/>
        <v>0</v>
      </c>
      <c r="EF115" s="193">
        <f t="shared" si="537"/>
        <v>0</v>
      </c>
      <c r="EG115" s="193">
        <f t="shared" si="537"/>
        <v>0</v>
      </c>
      <c r="EH115" s="193">
        <f t="shared" si="537"/>
        <v>0</v>
      </c>
      <c r="EI115" s="193">
        <f t="shared" si="537"/>
        <v>0</v>
      </c>
      <c r="EJ115" s="193">
        <f t="shared" si="537"/>
        <v>0</v>
      </c>
      <c r="EK115" s="193">
        <f t="shared" si="537"/>
        <v>0</v>
      </c>
      <c r="EL115" s="193">
        <f t="shared" si="537"/>
        <v>0</v>
      </c>
      <c r="EM115" s="193">
        <f t="shared" si="537"/>
        <v>0</v>
      </c>
      <c r="EN115" s="193">
        <f t="shared" si="537"/>
        <v>0</v>
      </c>
      <c r="EO115" s="193">
        <f t="shared" si="537"/>
        <v>0</v>
      </c>
      <c r="EP115" s="193">
        <f t="shared" si="537"/>
        <v>0</v>
      </c>
      <c r="EQ115" s="193">
        <f t="shared" si="537"/>
        <v>0</v>
      </c>
      <c r="ER115" s="193">
        <f t="shared" si="537"/>
        <v>0</v>
      </c>
      <c r="ES115" s="193">
        <f t="shared" si="537"/>
        <v>0</v>
      </c>
      <c r="ET115" s="193">
        <f t="shared" si="537"/>
        <v>0</v>
      </c>
      <c r="EU115" s="193">
        <f t="shared" si="19"/>
        <v>5.062441797</v>
      </c>
      <c r="EV115" s="193">
        <f t="shared" ref="EV115:GQ115" si="538">BB115-CY115</f>
        <v>0</v>
      </c>
      <c r="EW115" s="193">
        <f t="shared" si="538"/>
        <v>0</v>
      </c>
      <c r="EX115" s="193">
        <f t="shared" si="538"/>
        <v>0</v>
      </c>
      <c r="EY115" s="193">
        <f t="shared" si="538"/>
        <v>0</v>
      </c>
      <c r="EZ115" s="193">
        <f t="shared" si="538"/>
        <v>0</v>
      </c>
      <c r="FA115" s="193">
        <f t="shared" si="538"/>
        <v>0</v>
      </c>
      <c r="FB115" s="193">
        <f t="shared" si="538"/>
        <v>0</v>
      </c>
      <c r="FC115" s="193">
        <f t="shared" si="538"/>
        <v>0</v>
      </c>
      <c r="FD115" s="193">
        <f t="shared" si="538"/>
        <v>0.00002047917376</v>
      </c>
      <c r="FE115" s="193">
        <f t="shared" si="538"/>
        <v>0.0006925830811</v>
      </c>
      <c r="FF115" s="193">
        <f t="shared" si="538"/>
        <v>0.006814020135</v>
      </c>
      <c r="FG115" s="193">
        <f t="shared" si="538"/>
        <v>0.02264203377</v>
      </c>
      <c r="FH115" s="193">
        <f t="shared" si="538"/>
        <v>0.05487969147</v>
      </c>
      <c r="FI115" s="193">
        <f t="shared" si="538"/>
        <v>0.1031550409</v>
      </c>
      <c r="FJ115" s="193">
        <f t="shared" si="538"/>
        <v>0.1671018019</v>
      </c>
      <c r="FK115" s="193">
        <f t="shared" si="538"/>
        <v>0.2203401562</v>
      </c>
      <c r="FL115" s="193">
        <f t="shared" si="538"/>
        <v>0.2307562363</v>
      </c>
      <c r="FM115" s="193">
        <f t="shared" si="538"/>
        <v>0.2471815935</v>
      </c>
      <c r="FN115" s="193">
        <f t="shared" si="538"/>
        <v>0.2535914889</v>
      </c>
      <c r="FO115" s="193">
        <f t="shared" si="538"/>
        <v>0.2511877781</v>
      </c>
      <c r="FP115" s="193">
        <f t="shared" si="538"/>
        <v>0.2443772642</v>
      </c>
      <c r="FQ115" s="193">
        <f t="shared" si="538"/>
        <v>0.2459797381</v>
      </c>
      <c r="FR115" s="193">
        <f t="shared" si="538"/>
        <v>0.2419735534</v>
      </c>
      <c r="FS115" s="193">
        <f t="shared" si="538"/>
        <v>0.2367655133</v>
      </c>
      <c r="FT115" s="193">
        <f t="shared" si="538"/>
        <v>0.2399704611</v>
      </c>
      <c r="FU115" s="193">
        <f t="shared" si="538"/>
        <v>0.2367655133</v>
      </c>
      <c r="FV115" s="193">
        <f t="shared" si="538"/>
        <v>0.2379673687</v>
      </c>
      <c r="FW115" s="193">
        <f t="shared" si="538"/>
        <v>0.2279519071</v>
      </c>
      <c r="FX115" s="193">
        <f t="shared" si="538"/>
        <v>0.2159333531</v>
      </c>
      <c r="FY115" s="193">
        <f t="shared" si="538"/>
        <v>0.2199395378</v>
      </c>
      <c r="FZ115" s="193">
        <f t="shared" si="538"/>
        <v>0.2151321162</v>
      </c>
      <c r="GA115" s="193">
        <f t="shared" si="538"/>
        <v>0.2247469594</v>
      </c>
      <c r="GB115" s="193">
        <f t="shared" si="538"/>
        <v>0.2307462795</v>
      </c>
      <c r="GC115" s="193">
        <f t="shared" si="538"/>
        <v>0.1766176705</v>
      </c>
      <c r="GD115" s="193">
        <f t="shared" si="538"/>
        <v>0.1247500582</v>
      </c>
      <c r="GE115" s="193">
        <f t="shared" si="538"/>
        <v>0.08742932102</v>
      </c>
      <c r="GF115" s="193">
        <f t="shared" si="538"/>
        <v>0.05312776412</v>
      </c>
      <c r="GG115" s="193">
        <f t="shared" si="538"/>
        <v>0.0292068553</v>
      </c>
      <c r="GH115" s="193">
        <f t="shared" si="538"/>
        <v>0.01071657425</v>
      </c>
      <c r="GI115" s="193">
        <f t="shared" si="538"/>
        <v>0.00319152604</v>
      </c>
      <c r="GJ115" s="193">
        <f t="shared" si="538"/>
        <v>0.0007191898817</v>
      </c>
      <c r="GK115" s="193">
        <f t="shared" si="538"/>
        <v>0.00007036894047</v>
      </c>
      <c r="GL115" s="193">
        <f t="shared" si="538"/>
        <v>0</v>
      </c>
      <c r="GM115" s="193">
        <f t="shared" si="538"/>
        <v>0</v>
      </c>
      <c r="GN115" s="193">
        <f t="shared" si="538"/>
        <v>0</v>
      </c>
      <c r="GO115" s="193">
        <f t="shared" si="538"/>
        <v>0</v>
      </c>
      <c r="GP115" s="193">
        <f t="shared" si="538"/>
        <v>0</v>
      </c>
      <c r="GQ115" s="193">
        <f t="shared" si="538"/>
        <v>0</v>
      </c>
      <c r="GR115" s="193">
        <f t="shared" si="21"/>
        <v>5.418538508</v>
      </c>
      <c r="GS115" s="193">
        <f t="shared" ref="GS115:IN115" si="539">E115-EV115</f>
        <v>0.1618498602</v>
      </c>
      <c r="GT115" s="193">
        <f t="shared" si="539"/>
        <v>0.1458251216</v>
      </c>
      <c r="GU115" s="193">
        <f t="shared" si="539"/>
        <v>0.1322040937</v>
      </c>
      <c r="GV115" s="193">
        <f t="shared" si="539"/>
        <v>0.123791106</v>
      </c>
      <c r="GW115" s="193">
        <f t="shared" si="539"/>
        <v>0.1213873952</v>
      </c>
      <c r="GX115" s="193">
        <f t="shared" si="539"/>
        <v>0.1185830659</v>
      </c>
      <c r="GY115" s="193">
        <f t="shared" si="539"/>
        <v>0.1149774997</v>
      </c>
      <c r="GZ115" s="193">
        <f t="shared" si="539"/>
        <v>0.1133750258</v>
      </c>
      <c r="HA115" s="193">
        <f t="shared" si="539"/>
        <v>0.1145564021</v>
      </c>
      <c r="HB115" s="193">
        <f t="shared" si="539"/>
        <v>0.1174898644</v>
      </c>
      <c r="HC115" s="193">
        <f t="shared" si="539"/>
        <v>0.1133715196</v>
      </c>
      <c r="HD115" s="193">
        <f t="shared" si="539"/>
        <v>0.103552783</v>
      </c>
      <c r="HE115" s="193">
        <f t="shared" si="539"/>
        <v>0.09054481165</v>
      </c>
      <c r="HF115" s="193">
        <f t="shared" si="539"/>
        <v>0.06871028094</v>
      </c>
      <c r="HG115" s="193">
        <f t="shared" si="539"/>
        <v>0.03040310183</v>
      </c>
      <c r="HH115" s="193">
        <f t="shared" si="539"/>
        <v>0</v>
      </c>
      <c r="HI115" s="193">
        <f t="shared" si="539"/>
        <v>0</v>
      </c>
      <c r="HJ115" s="193">
        <f t="shared" si="539"/>
        <v>0</v>
      </c>
      <c r="HK115" s="193">
        <f t="shared" si="539"/>
        <v>0</v>
      </c>
      <c r="HL115" s="193">
        <f t="shared" si="539"/>
        <v>0</v>
      </c>
      <c r="HM115" s="193">
        <f t="shared" si="539"/>
        <v>0</v>
      </c>
      <c r="HN115" s="193">
        <f t="shared" si="539"/>
        <v>0</v>
      </c>
      <c r="HO115" s="193">
        <f t="shared" si="539"/>
        <v>0</v>
      </c>
      <c r="HP115" s="193">
        <f t="shared" si="539"/>
        <v>0</v>
      </c>
      <c r="HQ115" s="193">
        <f t="shared" si="539"/>
        <v>0</v>
      </c>
      <c r="HR115" s="193">
        <f t="shared" si="539"/>
        <v>0</v>
      </c>
      <c r="HS115" s="193">
        <f t="shared" si="539"/>
        <v>0</v>
      </c>
      <c r="HT115" s="193">
        <f t="shared" si="539"/>
        <v>0</v>
      </c>
      <c r="HU115" s="193">
        <f t="shared" si="539"/>
        <v>0</v>
      </c>
      <c r="HV115" s="193">
        <f t="shared" si="539"/>
        <v>0</v>
      </c>
      <c r="HW115" s="193">
        <f t="shared" si="539"/>
        <v>0</v>
      </c>
      <c r="HX115" s="193">
        <f t="shared" si="539"/>
        <v>0</v>
      </c>
      <c r="HY115" s="193">
        <f t="shared" si="539"/>
        <v>0.0008111937916</v>
      </c>
      <c r="HZ115" s="193">
        <f t="shared" si="539"/>
        <v>0.07617258146</v>
      </c>
      <c r="IA115" s="193">
        <f t="shared" si="539"/>
        <v>0.1484717355</v>
      </c>
      <c r="IB115" s="193">
        <f t="shared" si="539"/>
        <v>0.2002147375</v>
      </c>
      <c r="IC115" s="193">
        <f t="shared" si="539"/>
        <v>0.2501404146</v>
      </c>
      <c r="ID115" s="193">
        <f t="shared" si="539"/>
        <v>0.278868745</v>
      </c>
      <c r="IE115" s="193">
        <f t="shared" si="539"/>
        <v>0.2949553152</v>
      </c>
      <c r="IF115" s="193">
        <f t="shared" si="539"/>
        <v>0.3024803634</v>
      </c>
      <c r="IG115" s="193">
        <f t="shared" si="539"/>
        <v>0.3189743459</v>
      </c>
      <c r="IH115" s="193">
        <f t="shared" si="539"/>
        <v>0.3196231668</v>
      </c>
      <c r="II115" s="193">
        <f t="shared" si="539"/>
        <v>0.3140848773</v>
      </c>
      <c r="IJ115" s="193">
        <f t="shared" si="539"/>
        <v>0.2924514801</v>
      </c>
      <c r="IK115" s="193">
        <f t="shared" si="539"/>
        <v>0.2804329261</v>
      </c>
      <c r="IL115" s="193">
        <f t="shared" si="539"/>
        <v>0.251989015</v>
      </c>
      <c r="IM115" s="193">
        <f t="shared" si="539"/>
        <v>0.2215420116</v>
      </c>
      <c r="IN115" s="193">
        <f t="shared" si="539"/>
        <v>0.1967036667</v>
      </c>
      <c r="IO115" s="193">
        <f t="shared" si="23"/>
        <v>3.747916576</v>
      </c>
      <c r="IP115" s="193">
        <f t="shared" si="29"/>
        <v>0.3632748809</v>
      </c>
      <c r="IQ115" s="193">
        <f t="shared" ref="IQ115:KK115" si="540">MAX((MIN(CZ115+IP115,$IO$7))-GT115,0)</f>
        <v>0.2174497593</v>
      </c>
      <c r="IR115" s="193">
        <f t="shared" si="540"/>
        <v>0.08524566553</v>
      </c>
      <c r="IS115" s="193">
        <f t="shared" si="540"/>
        <v>0</v>
      </c>
      <c r="IT115" s="193">
        <f t="shared" si="540"/>
        <v>0</v>
      </c>
      <c r="IU115" s="193">
        <f t="shared" si="540"/>
        <v>0</v>
      </c>
      <c r="IV115" s="193">
        <f t="shared" si="540"/>
        <v>0</v>
      </c>
      <c r="IW115" s="193">
        <f t="shared" si="540"/>
        <v>0</v>
      </c>
      <c r="IX115" s="193">
        <f t="shared" si="540"/>
        <v>0</v>
      </c>
      <c r="IY115" s="193">
        <f t="shared" si="540"/>
        <v>0</v>
      </c>
      <c r="IZ115" s="193">
        <f t="shared" si="540"/>
        <v>0</v>
      </c>
      <c r="JA115" s="193">
        <f t="shared" si="540"/>
        <v>0</v>
      </c>
      <c r="JB115" s="193">
        <f t="shared" si="540"/>
        <v>0</v>
      </c>
      <c r="JC115" s="193">
        <f t="shared" si="540"/>
        <v>0</v>
      </c>
      <c r="JD115" s="193">
        <f t="shared" si="540"/>
        <v>0</v>
      </c>
      <c r="JE115" s="193">
        <f t="shared" si="540"/>
        <v>0.01583459985</v>
      </c>
      <c r="JF115" s="193">
        <f t="shared" si="540"/>
        <v>0.09788206793</v>
      </c>
      <c r="JG115" s="193">
        <f t="shared" si="540"/>
        <v>0.2261575106</v>
      </c>
      <c r="JH115" s="193">
        <f t="shared" si="540"/>
        <v>0.4062739131</v>
      </c>
      <c r="JI115" s="193">
        <f t="shared" si="540"/>
        <v>0.7117431716</v>
      </c>
      <c r="JJ115" s="193">
        <f t="shared" si="540"/>
        <v>1.073482008</v>
      </c>
      <c r="JK115" s="193">
        <f t="shared" si="540"/>
        <v>1.405934982</v>
      </c>
      <c r="JL115" s="193">
        <f t="shared" si="540"/>
        <v>1.738517304</v>
      </c>
      <c r="JM115" s="193">
        <f t="shared" si="540"/>
        <v>2.072006024</v>
      </c>
      <c r="JN115" s="193">
        <f t="shared" si="540"/>
        <v>2.40034197</v>
      </c>
      <c r="JO115" s="193">
        <f t="shared" si="540"/>
        <v>2.690318251</v>
      </c>
      <c r="JP115" s="193">
        <f t="shared" si="540"/>
        <v>2.952319137</v>
      </c>
      <c r="JQ115" s="193">
        <f t="shared" si="540"/>
        <v>3.214220014</v>
      </c>
      <c r="JR115" s="193">
        <f t="shared" si="540"/>
        <v>3.443593027</v>
      </c>
      <c r="JS115" s="193">
        <f t="shared" si="540"/>
        <v>3.64309917</v>
      </c>
      <c r="JT115" s="193">
        <f t="shared" si="540"/>
        <v>3.789680323</v>
      </c>
      <c r="JU115" s="193">
        <f t="shared" si="540"/>
        <v>3.840522653</v>
      </c>
      <c r="JV115" s="193">
        <f t="shared" si="540"/>
        <v>3.839711459</v>
      </c>
      <c r="JW115" s="193">
        <f t="shared" si="540"/>
        <v>3.763538878</v>
      </c>
      <c r="JX115" s="193">
        <f t="shared" si="540"/>
        <v>3.615067142</v>
      </c>
      <c r="JY115" s="193">
        <f t="shared" si="540"/>
        <v>3.414852405</v>
      </c>
      <c r="JZ115" s="193">
        <f t="shared" si="540"/>
        <v>3.16471199</v>
      </c>
      <c r="KA115" s="193">
        <f t="shared" si="540"/>
        <v>2.885843245</v>
      </c>
      <c r="KB115" s="193">
        <f t="shared" si="540"/>
        <v>2.59088793</v>
      </c>
      <c r="KC115" s="193">
        <f t="shared" si="540"/>
        <v>2.288407566</v>
      </c>
      <c r="KD115" s="193">
        <f t="shared" si="540"/>
        <v>1.969433221</v>
      </c>
      <c r="KE115" s="193">
        <f t="shared" si="540"/>
        <v>1.649810054</v>
      </c>
      <c r="KF115" s="193">
        <f t="shared" si="540"/>
        <v>1.335725177</v>
      </c>
      <c r="KG115" s="193">
        <f t="shared" si="540"/>
        <v>1.043273696</v>
      </c>
      <c r="KH115" s="193">
        <f t="shared" si="540"/>
        <v>0.7628407703</v>
      </c>
      <c r="KI115" s="193">
        <f t="shared" si="540"/>
        <v>0.5108517553</v>
      </c>
      <c r="KJ115" s="193">
        <f t="shared" si="540"/>
        <v>0.2893097436</v>
      </c>
      <c r="KK115" s="193">
        <f t="shared" si="540"/>
        <v>0.09260607687</v>
      </c>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row>
    <row r="116" ht="14.25" customHeight="1">
      <c r="A116" s="1">
        <v>4.0</v>
      </c>
      <c r="B116" s="1">
        <f t="shared" ref="B116:C116" si="541">B115+1</f>
        <v>106</v>
      </c>
      <c r="C116" s="267">
        <f t="shared" si="541"/>
        <v>43571</v>
      </c>
      <c r="D116" s="193">
        <f t="shared" si="15"/>
        <v>10.06834328</v>
      </c>
      <c r="E116" s="193">
        <f>(SUMIFS(Profile!$F$2:$F$17521,Profile!$B$2:$B$17521,$B116,Profile!$C$2:$C$17521,E$8))*$C$6</f>
        <v>0.1654554264</v>
      </c>
      <c r="F116" s="193">
        <f>(SUMIFS(Profile!$F$2:$F$17521,Profile!$B$2:$B$17521,$B116,Profile!$C$2:$C$17521,F$8))*$C$6</f>
        <v>0.1450238847</v>
      </c>
      <c r="G116" s="193">
        <f>(SUMIFS(Profile!$F$2:$F$17521,Profile!$B$2:$B$17521,$B116,Profile!$C$2:$C$17521,G$8))*$C$6</f>
        <v>0.1430207923</v>
      </c>
      <c r="H116" s="193">
        <f>(SUMIFS(Profile!$F$2:$F$17521,Profile!$B$2:$B$17521,$B116,Profile!$C$2:$C$17521,H$8))*$C$6</f>
        <v>0.123791106</v>
      </c>
      <c r="I116" s="193">
        <f>(SUMIFS(Profile!$F$2:$F$17521,Profile!$B$2:$B$17521,$B116,Profile!$C$2:$C$17521,I$8))*$C$6</f>
        <v>0.1185830659</v>
      </c>
      <c r="J116" s="193">
        <f>(SUMIFS(Profile!$F$2:$F$17521,Profile!$B$2:$B$17521,$B116,Profile!$C$2:$C$17521,J$8))*$C$6</f>
        <v>0.1209867767</v>
      </c>
      <c r="K116" s="193">
        <f>(SUMIFS(Profile!$F$2:$F$17521,Profile!$B$2:$B$17521,$B116,Profile!$C$2:$C$17521,K$8))*$C$6</f>
        <v>0.1153781182</v>
      </c>
      <c r="L116" s="193">
        <f>(SUMIFS(Profile!$F$2:$F$17521,Profile!$B$2:$B$17521,$B116,Profile!$C$2:$C$17521,L$8))*$C$6</f>
        <v>0.1121731704</v>
      </c>
      <c r="M116" s="193">
        <f>(SUMIFS(Profile!$F$2:$F$17521,Profile!$B$2:$B$17521,$B116,Profile!$C$2:$C$17521,M$8))*$C$6</f>
        <v>0.1201855398</v>
      </c>
      <c r="N116" s="193">
        <f>(SUMIFS(Profile!$F$2:$F$17521,Profile!$B$2:$B$17521,$B116,Profile!$C$2:$C$17521,N$8))*$C$6</f>
        <v>0.1157787366</v>
      </c>
      <c r="O116" s="193">
        <f>(SUMIFS(Profile!$F$2:$F$17521,Profile!$B$2:$B$17521,$B116,Profile!$C$2:$C$17521,O$8))*$C$6</f>
        <v>0.1213873952</v>
      </c>
      <c r="P116" s="193">
        <f>(SUMIFS(Profile!$F$2:$F$17521,Profile!$B$2:$B$17521,$B116,Profile!$C$2:$C$17521,P$8))*$C$6</f>
        <v>0.1189836844</v>
      </c>
      <c r="Q116" s="193">
        <f>(SUMIFS(Profile!$F$2:$F$17521,Profile!$B$2:$B$17521,$B116,Profile!$C$2:$C$17521,Q$8))*$C$6</f>
        <v>0.122989869</v>
      </c>
      <c r="R116" s="193">
        <f>(SUMIFS(Profile!$F$2:$F$17521,Profile!$B$2:$B$17521,$B116,Profile!$C$2:$C$17521,R$8))*$C$6</f>
        <v>0.1490300693</v>
      </c>
      <c r="S116" s="193">
        <f>(SUMIFS(Profile!$F$2:$F$17521,Profile!$B$2:$B$17521,$B116,Profile!$C$2:$C$17521,S$8))*$C$6</f>
        <v>0.1758715065</v>
      </c>
      <c r="T116" s="193">
        <f>(SUMIFS(Profile!$F$2:$F$17521,Profile!$B$2:$B$17521,$B116,Profile!$C$2:$C$17521,T$8))*$C$6</f>
        <v>0.2011104699</v>
      </c>
      <c r="U116" s="193">
        <f>(SUMIFS(Profile!$F$2:$F$17521,Profile!$B$2:$B$17521,$B116,Profile!$C$2:$C$17521,U$8))*$C$6</f>
        <v>0.228753144</v>
      </c>
      <c r="V116" s="193">
        <f>(SUMIFS(Profile!$F$2:$F$17521,Profile!$B$2:$B$17521,$B116,Profile!$C$2:$C$17521,V$8))*$C$6</f>
        <v>0.2351630395</v>
      </c>
      <c r="W116" s="193">
        <f>(SUMIFS(Profile!$F$2:$F$17521,Profile!$B$2:$B$17521,$B116,Profile!$C$2:$C$17521,W$8))*$C$6</f>
        <v>0.2563958182</v>
      </c>
      <c r="X116" s="193">
        <f>(SUMIFS(Profile!$F$2:$F$17521,Profile!$B$2:$B$17521,$B116,Profile!$C$2:$C$17521,X$8))*$C$6</f>
        <v>0.2495853042</v>
      </c>
      <c r="Y116" s="193">
        <f>(SUMIFS(Profile!$F$2:$F$17521,Profile!$B$2:$B$17521,$B116,Profile!$C$2:$C$17521,Y$8))*$C$6</f>
        <v>0.2403710795</v>
      </c>
      <c r="Z116" s="193">
        <f>(SUMIFS(Profile!$F$2:$F$17521,Profile!$B$2:$B$17521,$B116,Profile!$C$2:$C$17521,Z$8))*$C$6</f>
        <v>0.2620044767</v>
      </c>
      <c r="AA116" s="193">
        <f>(SUMIFS(Profile!$F$2:$F$17521,Profile!$B$2:$B$17521,$B116,Profile!$C$2:$C$17521,AA$8))*$C$6</f>
        <v>0.2792310707</v>
      </c>
      <c r="AB116" s="193">
        <f>(SUMIFS(Profile!$F$2:$F$17521,Profile!$B$2:$B$17521,$B116,Profile!$C$2:$C$17521,AB$8))*$C$6</f>
        <v>0.2628057136</v>
      </c>
      <c r="AC116" s="193">
        <f>(SUMIFS(Profile!$F$2:$F$17521,Profile!$B$2:$B$17521,$B116,Profile!$C$2:$C$17521,AC$8))*$C$6</f>
        <v>0.2187376824</v>
      </c>
      <c r="AD116" s="193">
        <f>(SUMIFS(Profile!$F$2:$F$17521,Profile!$B$2:$B$17521,$B116,Profile!$C$2:$C$17521,AD$8))*$C$6</f>
        <v>0.2231444855</v>
      </c>
      <c r="AE116" s="193">
        <f>(SUMIFS(Profile!$F$2:$F$17521,Profile!$B$2:$B$17521,$B116,Profile!$C$2:$C$17521,AE$8))*$C$6</f>
        <v>0.2155327346</v>
      </c>
      <c r="AF116" s="193">
        <f>(SUMIFS(Profile!$F$2:$F$17521,Profile!$B$2:$B$17521,$B116,Profile!$C$2:$C$17521,AF$8))*$C$6</f>
        <v>0.2191383008</v>
      </c>
      <c r="AG116" s="193">
        <f>(SUMIFS(Profile!$F$2:$F$17521,Profile!$B$2:$B$17521,$B116,Profile!$C$2:$C$17521,AG$8))*$C$6</f>
        <v>0.2071197469</v>
      </c>
      <c r="AH116" s="193">
        <f>(SUMIFS(Profile!$F$2:$F$17521,Profile!$B$2:$B$17521,$B116,Profile!$C$2:$C$17521,AH$8))*$C$6</f>
        <v>0.2127284054</v>
      </c>
      <c r="AI116" s="193">
        <f>(SUMIFS(Profile!$F$2:$F$17521,Profile!$B$2:$B$17521,$B116,Profile!$C$2:$C$17521,AI$8))*$C$6</f>
        <v>0.2135296423</v>
      </c>
      <c r="AJ116" s="193">
        <f>(SUMIFS(Profile!$F$2:$F$17521,Profile!$B$2:$B$17521,$B116,Profile!$C$2:$C$17521,AJ$8))*$C$6</f>
        <v>0.2059178915</v>
      </c>
      <c r="AK116" s="193">
        <f>(SUMIFS(Profile!$F$2:$F$17521,Profile!$B$2:$B$17521,$B116,Profile!$C$2:$C$17521,AK$8))*$C$6</f>
        <v>0.2263494332</v>
      </c>
      <c r="AL116" s="193">
        <f>(SUMIFS(Profile!$F$2:$F$17521,Profile!$B$2:$B$17521,$B116,Profile!$C$2:$C$17521,AL$8))*$C$6</f>
        <v>0.2423741719</v>
      </c>
      <c r="AM116" s="193">
        <f>(SUMIFS(Profile!$F$2:$F$17521,Profile!$B$2:$B$17521,$B116,Profile!$C$2:$C$17521,AM$8))*$C$6</f>
        <v>0.2531908704</v>
      </c>
      <c r="AN116" s="193">
        <f>(SUMIFS(Profile!$F$2:$F$17521,Profile!$B$2:$B$17521,$B116,Profile!$C$2:$C$17521,AN$8))*$C$6</f>
        <v>0.2840384923</v>
      </c>
      <c r="AO116" s="193">
        <f>(SUMIFS(Profile!$F$2:$F$17521,Profile!$B$2:$B$17521,$B116,Profile!$C$2:$C$17521,AO$8))*$C$6</f>
        <v>0.2964576648</v>
      </c>
      <c r="AP116" s="193">
        <f>(SUMIFS(Profile!$F$2:$F$17521,Profile!$B$2:$B$17521,$B116,Profile!$C$2:$C$17521,AP$8))*$C$6</f>
        <v>0.2964576648</v>
      </c>
      <c r="AQ116" s="193">
        <f>(SUMIFS(Profile!$F$2:$F$17521,Profile!$B$2:$B$17521,$B116,Profile!$C$2:$C$17521,AQ$8))*$C$6</f>
        <v>0.2668118983</v>
      </c>
      <c r="AR116" s="193">
        <f>(SUMIFS(Profile!$F$2:$F$17521,Profile!$B$2:$B$17521,$B116,Profile!$C$2:$C$17521,AR$8))*$C$6</f>
        <v>0.2956564278</v>
      </c>
      <c r="AS116" s="193">
        <f>(SUMIFS(Profile!$F$2:$F$17521,Profile!$B$2:$B$17521,$B116,Profile!$C$2:$C$17521,AS$8))*$C$6</f>
        <v>0.2916502432</v>
      </c>
      <c r="AT116" s="193">
        <f>(SUMIFS(Profile!$F$2:$F$17521,Profile!$B$2:$B$17521,$B116,Profile!$C$2:$C$17521,AT$8))*$C$6</f>
        <v>0.2768273599</v>
      </c>
      <c r="AU116" s="193">
        <f>(SUMIFS(Profile!$F$2:$F$17521,Profile!$B$2:$B$17521,$B116,Profile!$C$2:$C$17521,AU$8))*$C$6</f>
        <v>0.2688149906</v>
      </c>
      <c r="AV116" s="193">
        <f>(SUMIFS(Profile!$F$2:$F$17521,Profile!$B$2:$B$17521,$B116,Profile!$C$2:$C$17521,AV$8))*$C$6</f>
        <v>0.2716193199</v>
      </c>
      <c r="AW116" s="193">
        <f>(SUMIFS(Profile!$F$2:$F$17521,Profile!$B$2:$B$17521,$B116,Profile!$C$2:$C$17521,AW$8))*$C$6</f>
        <v>0.2632063321</v>
      </c>
      <c r="AX116" s="193">
        <f>(SUMIFS(Profile!$F$2:$F$17521,Profile!$B$2:$B$17521,$B116,Profile!$C$2:$C$17521,AX$8))*$C$6</f>
        <v>0.2399704611</v>
      </c>
      <c r="AY116" s="193">
        <f>(SUMIFS(Profile!$F$2:$F$17521,Profile!$B$2:$B$17521,$B116,Profile!$C$2:$C$17521,AY$8))*$C$6</f>
        <v>0.2243463409</v>
      </c>
      <c r="AZ116" s="193">
        <f>(SUMIFS(Profile!$F$2:$F$17521,Profile!$B$2:$B$17521,$B116,Profile!$C$2:$C$17521,AZ$8))*$C$6</f>
        <v>0.1706634665</v>
      </c>
      <c r="BA116" s="193">
        <f t="shared" si="16"/>
        <v>7.97556951</v>
      </c>
      <c r="BB116" s="193">
        <f>(SUMIFS(Profile!$E$2:$E$17521,Profile!$B$2:$B$17521,$B116,Profile!$C$2:$C$17521,BB$8))*$C$9</f>
        <v>0</v>
      </c>
      <c r="BC116" s="193">
        <f>(SUMIFS(Profile!$E$2:$E$17521,Profile!$B$2:$B$17521,$B116,Profile!$C$2:$C$17521,BC$8))*$C$9</f>
        <v>0</v>
      </c>
      <c r="BD116" s="193">
        <f>(SUMIFS(Profile!$E$2:$E$17521,Profile!$B$2:$B$17521,$B116,Profile!$C$2:$C$17521,BD$8))*$C$9</f>
        <v>0</v>
      </c>
      <c r="BE116" s="193">
        <f>(SUMIFS(Profile!$E$2:$E$17521,Profile!$B$2:$B$17521,$B116,Profile!$C$2:$C$17521,BE$8))*$C$9</f>
        <v>0</v>
      </c>
      <c r="BF116" s="193">
        <f>(SUMIFS(Profile!$E$2:$E$17521,Profile!$B$2:$B$17521,$B116,Profile!$C$2:$C$17521,BF$8))*$C$9</f>
        <v>0</v>
      </c>
      <c r="BG116" s="193">
        <f>(SUMIFS(Profile!$E$2:$E$17521,Profile!$B$2:$B$17521,$B116,Profile!$C$2:$C$17521,BG$8))*$C$9</f>
        <v>0</v>
      </c>
      <c r="BH116" s="193">
        <f>(SUMIFS(Profile!$E$2:$E$17521,Profile!$B$2:$B$17521,$B116,Profile!$C$2:$C$17521,BH$8))*$C$9</f>
        <v>0</v>
      </c>
      <c r="BI116" s="193">
        <f>(SUMIFS(Profile!$E$2:$E$17521,Profile!$B$2:$B$17521,$B116,Profile!$C$2:$C$17521,BI$8))*$C$9</f>
        <v>0</v>
      </c>
      <c r="BJ116" s="193">
        <f>(SUMIFS(Profile!$E$2:$E$17521,Profile!$B$2:$B$17521,$B116,Profile!$C$2:$C$17521,BJ$8))*$C$9</f>
        <v>0</v>
      </c>
      <c r="BK116" s="193">
        <f>(SUMIFS(Profile!$E$2:$E$17521,Profile!$B$2:$B$17521,$B116,Profile!$C$2:$C$17521,BK$8))*$C$9</f>
        <v>0.000109652269</v>
      </c>
      <c r="BL116" s="193">
        <f>(SUMIFS(Profile!$E$2:$E$17521,Profile!$B$2:$B$17521,$B116,Profile!$C$2:$C$17521,BL$8))*$C$9</f>
        <v>0.003417187519</v>
      </c>
      <c r="BM116" s="193">
        <f>(SUMIFS(Profile!$E$2:$E$17521,Profile!$B$2:$B$17521,$B116,Profile!$C$2:$C$17521,BM$8))*$C$9</f>
        <v>0.01176746672</v>
      </c>
      <c r="BN116" s="193">
        <f>(SUMIFS(Profile!$E$2:$E$17521,Profile!$B$2:$B$17521,$B116,Profile!$C$2:$C$17521,BN$8))*$C$9</f>
        <v>0.04169088749</v>
      </c>
      <c r="BO116" s="193">
        <f>(SUMIFS(Profile!$E$2:$E$17521,Profile!$B$2:$B$17521,$B116,Profile!$C$2:$C$17521,BO$8))*$C$9</f>
        <v>0.09954226778</v>
      </c>
      <c r="BP116" s="193">
        <f>(SUMIFS(Profile!$E$2:$E$17521,Profile!$B$2:$B$17521,$B116,Profile!$C$2:$C$17521,BP$8))*$C$9</f>
        <v>0.1745866164</v>
      </c>
      <c r="BQ116" s="193">
        <f>(SUMIFS(Profile!$E$2:$E$17521,Profile!$B$2:$B$17521,$B116,Profile!$C$2:$C$17521,BQ$8))*$C$9</f>
        <v>0.2632611978</v>
      </c>
      <c r="BR116" s="193">
        <f>(SUMIFS(Profile!$E$2:$E$17521,Profile!$B$2:$B$17521,$B116,Profile!$C$2:$C$17521,BR$8))*$C$9</f>
        <v>0.3550707851</v>
      </c>
      <c r="BS116" s="193">
        <f>(SUMIFS(Profile!$E$2:$E$17521,Profile!$B$2:$B$17521,$B116,Profile!$C$2:$C$17521,BS$8))*$C$9</f>
        <v>0.4082745543</v>
      </c>
      <c r="BT116" s="193">
        <f>(SUMIFS(Profile!$E$2:$E$17521,Profile!$B$2:$B$17521,$B116,Profile!$C$2:$C$17521,BT$8))*$C$9</f>
        <v>0.4075077016</v>
      </c>
      <c r="BU116" s="193">
        <f>(SUMIFS(Profile!$E$2:$E$17521,Profile!$B$2:$B$17521,$B116,Profile!$C$2:$C$17521,BU$8))*$C$9</f>
        <v>0.4055353174</v>
      </c>
      <c r="BV116" s="193">
        <f>(SUMIFS(Profile!$E$2:$E$17521,Profile!$B$2:$B$17521,$B116,Profile!$C$2:$C$17521,BV$8))*$C$9</f>
        <v>0.4054352605</v>
      </c>
      <c r="BW116" s="193">
        <f>(SUMIFS(Profile!$E$2:$E$17521,Profile!$B$2:$B$17521,$B116,Profile!$C$2:$C$17521,BW$8))*$C$9</f>
        <v>0.4130552544</v>
      </c>
      <c r="BX116" s="193">
        <f>(SUMIFS(Profile!$E$2:$E$17521,Profile!$B$2:$B$17521,$B116,Profile!$C$2:$C$17521,BX$8))*$C$9</f>
        <v>0.423124429</v>
      </c>
      <c r="BY116" s="193">
        <f>(SUMIFS(Profile!$E$2:$E$17521,Profile!$B$2:$B$17521,$B116,Profile!$C$2:$C$17521,BY$8))*$C$9</f>
        <v>0.4289032633</v>
      </c>
      <c r="BZ116" s="193">
        <f>(SUMIFS(Profile!$E$2:$E$17521,Profile!$B$2:$B$17521,$B116,Profile!$C$2:$C$17521,BZ$8))*$C$9</f>
        <v>0.4746143266</v>
      </c>
      <c r="CA116" s="193">
        <f>(SUMIFS(Profile!$E$2:$E$17521,Profile!$B$2:$B$17521,$B116,Profile!$C$2:$C$17521,CA$8))*$C$9</f>
        <v>0.4651278401</v>
      </c>
      <c r="CB116" s="193">
        <f>(SUMIFS(Profile!$E$2:$E$17521,Profile!$B$2:$B$17521,$B116,Profile!$C$2:$C$17521,CB$8))*$C$9</f>
        <v>0.4855943384</v>
      </c>
      <c r="CC116" s="193">
        <f>(SUMIFS(Profile!$E$2:$E$17521,Profile!$B$2:$B$17521,$B116,Profile!$C$2:$C$17521,CC$8))*$C$9</f>
        <v>0.4734046336</v>
      </c>
      <c r="CD116" s="193">
        <f>(SUMIFS(Profile!$E$2:$E$17521,Profile!$B$2:$B$17521,$B116,Profile!$C$2:$C$17521,CD$8))*$C$9</f>
        <v>0.4700755096</v>
      </c>
      <c r="CE116" s="193">
        <f>(SUMIFS(Profile!$E$2:$E$17521,Profile!$B$2:$B$17521,$B116,Profile!$C$2:$C$17521,CE$8))*$C$9</f>
        <v>0.422949429</v>
      </c>
      <c r="CF116" s="193">
        <f>(SUMIFS(Profile!$E$2:$E$17521,Profile!$B$2:$B$17521,$B116,Profile!$C$2:$C$17521,CF$8))*$C$9</f>
        <v>0.3927858132</v>
      </c>
      <c r="CG116" s="193">
        <f>(SUMIFS(Profile!$E$2:$E$17521,Profile!$B$2:$B$17521,$B116,Profile!$C$2:$C$17521,CG$8))*$C$9</f>
        <v>0.2436023198</v>
      </c>
      <c r="CH116" s="193">
        <f>(SUMIFS(Profile!$E$2:$E$17521,Profile!$B$2:$B$17521,$B116,Profile!$C$2:$C$17521,CH$8))*$C$9</f>
        <v>0.199115116</v>
      </c>
      <c r="CI116" s="193">
        <f>(SUMIFS(Profile!$E$2:$E$17521,Profile!$B$2:$B$17521,$B116,Profile!$C$2:$C$17521,CI$8))*$C$9</f>
        <v>0.1622140192</v>
      </c>
      <c r="CJ116" s="193">
        <f>(SUMIFS(Profile!$E$2:$E$17521,Profile!$B$2:$B$17521,$B116,Profile!$C$2:$C$17521,CJ$8))*$C$9</f>
        <v>0.1236840345</v>
      </c>
      <c r="CK116" s="193">
        <f>(SUMIFS(Profile!$E$2:$E$17521,Profile!$B$2:$B$17521,$B116,Profile!$C$2:$C$17521,CK$8))*$C$9</f>
        <v>0.1113192188</v>
      </c>
      <c r="CL116" s="193">
        <f>(SUMIFS(Profile!$E$2:$E$17521,Profile!$B$2:$B$17521,$B116,Profile!$C$2:$C$17521,CL$8))*$C$9</f>
        <v>0.06061741203</v>
      </c>
      <c r="CM116" s="193">
        <f>(SUMIFS(Profile!$E$2:$E$17521,Profile!$B$2:$B$17521,$B116,Profile!$C$2:$C$17521,CM$8))*$C$9</f>
        <v>0.02944426015</v>
      </c>
      <c r="CN116" s="193">
        <f>(SUMIFS(Profile!$E$2:$E$17521,Profile!$B$2:$B$17521,$B116,Profile!$C$2:$C$17521,CN$8))*$C$9</f>
        <v>0.01770619484</v>
      </c>
      <c r="CO116" s="193">
        <f>(SUMIFS(Profile!$E$2:$E$17521,Profile!$B$2:$B$17521,$B116,Profile!$C$2:$C$17521,CO$8))*$C$9</f>
        <v>0.001571736273</v>
      </c>
      <c r="CP116" s="193">
        <f>(SUMIFS(Profile!$E$2:$E$17521,Profile!$B$2:$B$17521,$B116,Profile!$C$2:$C$17521,CP$8))*$C$9</f>
        <v>0.0003602399542</v>
      </c>
      <c r="CQ116" s="193">
        <f>(SUMIFS(Profile!$E$2:$E$17521,Profile!$B$2:$B$17521,$B116,Profile!$C$2:$C$17521,CQ$8))*$C$9</f>
        <v>0.00009453275298</v>
      </c>
      <c r="CR116" s="193">
        <f>(SUMIFS(Profile!$E$2:$E$17521,Profile!$B$2:$B$17521,$B116,Profile!$C$2:$C$17521,CR$8))*$C$9</f>
        <v>0.00000669402914</v>
      </c>
      <c r="CS116" s="193">
        <f>(SUMIFS(Profile!$E$2:$E$17521,Profile!$B$2:$B$17521,$B116,Profile!$C$2:$C$17521,CS$8))*$C$9</f>
        <v>0</v>
      </c>
      <c r="CT116" s="193">
        <f>(SUMIFS(Profile!$E$2:$E$17521,Profile!$B$2:$B$17521,$B116,Profile!$C$2:$C$17521,CT$8))*$C$9</f>
        <v>0</v>
      </c>
      <c r="CU116" s="193">
        <f>(SUMIFS(Profile!$E$2:$E$17521,Profile!$B$2:$B$17521,$B116,Profile!$C$2:$C$17521,CU$8))*$C$9</f>
        <v>0</v>
      </c>
      <c r="CV116" s="193">
        <f>(SUMIFS(Profile!$E$2:$E$17521,Profile!$B$2:$B$17521,$B116,Profile!$C$2:$C$17521,CV$8))*$C$9</f>
        <v>0</v>
      </c>
      <c r="CW116" s="193">
        <f>(SUMIFS(Profile!$E$2:$E$17521,Profile!$B$2:$B$17521,$B116,Profile!$C$2:$C$17521,CW$8))*$C$9</f>
        <v>0</v>
      </c>
      <c r="CX116" s="193">
        <f t="shared" si="17"/>
        <v>3.007052968</v>
      </c>
      <c r="CY116" s="193">
        <f t="shared" ref="CY116:ET116" si="542">MAX(BB116-E116,0)</f>
        <v>0</v>
      </c>
      <c r="CZ116" s="193">
        <f t="shared" si="542"/>
        <v>0</v>
      </c>
      <c r="DA116" s="193">
        <f t="shared" si="542"/>
        <v>0</v>
      </c>
      <c r="DB116" s="193">
        <f t="shared" si="542"/>
        <v>0</v>
      </c>
      <c r="DC116" s="193">
        <f t="shared" si="542"/>
        <v>0</v>
      </c>
      <c r="DD116" s="193">
        <f t="shared" si="542"/>
        <v>0</v>
      </c>
      <c r="DE116" s="193">
        <f t="shared" si="542"/>
        <v>0</v>
      </c>
      <c r="DF116" s="193">
        <f t="shared" si="542"/>
        <v>0</v>
      </c>
      <c r="DG116" s="193">
        <f t="shared" si="542"/>
        <v>0</v>
      </c>
      <c r="DH116" s="193">
        <f t="shared" si="542"/>
        <v>0</v>
      </c>
      <c r="DI116" s="193">
        <f t="shared" si="542"/>
        <v>0</v>
      </c>
      <c r="DJ116" s="193">
        <f t="shared" si="542"/>
        <v>0</v>
      </c>
      <c r="DK116" s="193">
        <f t="shared" si="542"/>
        <v>0</v>
      </c>
      <c r="DL116" s="193">
        <f t="shared" si="542"/>
        <v>0</v>
      </c>
      <c r="DM116" s="193">
        <f t="shared" si="542"/>
        <v>0</v>
      </c>
      <c r="DN116" s="193">
        <f t="shared" si="542"/>
        <v>0.0621507279</v>
      </c>
      <c r="DO116" s="193">
        <f t="shared" si="542"/>
        <v>0.1263176411</v>
      </c>
      <c r="DP116" s="193">
        <f t="shared" si="542"/>
        <v>0.1731115149</v>
      </c>
      <c r="DQ116" s="193">
        <f t="shared" si="542"/>
        <v>0.1511118834</v>
      </c>
      <c r="DR116" s="193">
        <f t="shared" si="542"/>
        <v>0.1559500132</v>
      </c>
      <c r="DS116" s="193">
        <f t="shared" si="542"/>
        <v>0.165064181</v>
      </c>
      <c r="DT116" s="193">
        <f t="shared" si="542"/>
        <v>0.1510507777</v>
      </c>
      <c r="DU116" s="193">
        <f t="shared" si="542"/>
        <v>0.1438933583</v>
      </c>
      <c r="DV116" s="193">
        <f t="shared" si="542"/>
        <v>0.1660975497</v>
      </c>
      <c r="DW116" s="193">
        <f t="shared" si="542"/>
        <v>0.2558766442</v>
      </c>
      <c r="DX116" s="193">
        <f t="shared" si="542"/>
        <v>0.2419833546</v>
      </c>
      <c r="DY116" s="193">
        <f t="shared" si="542"/>
        <v>0.2700616038</v>
      </c>
      <c r="DZ116" s="193">
        <f t="shared" si="542"/>
        <v>0.2542663327</v>
      </c>
      <c r="EA116" s="193">
        <f t="shared" si="542"/>
        <v>0.2629557627</v>
      </c>
      <c r="EB116" s="193">
        <f t="shared" si="542"/>
        <v>0.2102210236</v>
      </c>
      <c r="EC116" s="193">
        <f t="shared" si="542"/>
        <v>0.1792561709</v>
      </c>
      <c r="ED116" s="193">
        <f t="shared" si="542"/>
        <v>0.03768442832</v>
      </c>
      <c r="EE116" s="193">
        <f t="shared" si="542"/>
        <v>0</v>
      </c>
      <c r="EF116" s="193">
        <f t="shared" si="542"/>
        <v>0</v>
      </c>
      <c r="EG116" s="193">
        <f t="shared" si="542"/>
        <v>0</v>
      </c>
      <c r="EH116" s="193">
        <f t="shared" si="542"/>
        <v>0</v>
      </c>
      <c r="EI116" s="193">
        <f t="shared" si="542"/>
        <v>0</v>
      </c>
      <c r="EJ116" s="193">
        <f t="shared" si="542"/>
        <v>0</v>
      </c>
      <c r="EK116" s="193">
        <f t="shared" si="542"/>
        <v>0</v>
      </c>
      <c r="EL116" s="193">
        <f t="shared" si="542"/>
        <v>0</v>
      </c>
      <c r="EM116" s="193">
        <f t="shared" si="542"/>
        <v>0</v>
      </c>
      <c r="EN116" s="193">
        <f t="shared" si="542"/>
        <v>0</v>
      </c>
      <c r="EO116" s="193">
        <f t="shared" si="542"/>
        <v>0</v>
      </c>
      <c r="EP116" s="193">
        <f t="shared" si="542"/>
        <v>0</v>
      </c>
      <c r="EQ116" s="193">
        <f t="shared" si="542"/>
        <v>0</v>
      </c>
      <c r="ER116" s="193">
        <f t="shared" si="542"/>
        <v>0</v>
      </c>
      <c r="ES116" s="193">
        <f t="shared" si="542"/>
        <v>0</v>
      </c>
      <c r="ET116" s="193">
        <f t="shared" si="542"/>
        <v>0</v>
      </c>
      <c r="EU116" s="193">
        <f t="shared" si="19"/>
        <v>4.968516542</v>
      </c>
      <c r="EV116" s="193">
        <f t="shared" ref="EV116:GQ116" si="543">BB116-CY116</f>
        <v>0</v>
      </c>
      <c r="EW116" s="193">
        <f t="shared" si="543"/>
        <v>0</v>
      </c>
      <c r="EX116" s="193">
        <f t="shared" si="543"/>
        <v>0</v>
      </c>
      <c r="EY116" s="193">
        <f t="shared" si="543"/>
        <v>0</v>
      </c>
      <c r="EZ116" s="193">
        <f t="shared" si="543"/>
        <v>0</v>
      </c>
      <c r="FA116" s="193">
        <f t="shared" si="543"/>
        <v>0</v>
      </c>
      <c r="FB116" s="193">
        <f t="shared" si="543"/>
        <v>0</v>
      </c>
      <c r="FC116" s="193">
        <f t="shared" si="543"/>
        <v>0</v>
      </c>
      <c r="FD116" s="193">
        <f t="shared" si="543"/>
        <v>0</v>
      </c>
      <c r="FE116" s="193">
        <f t="shared" si="543"/>
        <v>0.000109652269</v>
      </c>
      <c r="FF116" s="193">
        <f t="shared" si="543"/>
        <v>0.003417187519</v>
      </c>
      <c r="FG116" s="193">
        <f t="shared" si="543"/>
        <v>0.01176746672</v>
      </c>
      <c r="FH116" s="193">
        <f t="shared" si="543"/>
        <v>0.04169088749</v>
      </c>
      <c r="FI116" s="193">
        <f t="shared" si="543"/>
        <v>0.09954226778</v>
      </c>
      <c r="FJ116" s="193">
        <f t="shared" si="543"/>
        <v>0.1745866164</v>
      </c>
      <c r="FK116" s="193">
        <f t="shared" si="543"/>
        <v>0.2011104699</v>
      </c>
      <c r="FL116" s="193">
        <f t="shared" si="543"/>
        <v>0.228753144</v>
      </c>
      <c r="FM116" s="193">
        <f t="shared" si="543"/>
        <v>0.2351630395</v>
      </c>
      <c r="FN116" s="193">
        <f t="shared" si="543"/>
        <v>0.2563958182</v>
      </c>
      <c r="FO116" s="193">
        <f t="shared" si="543"/>
        <v>0.2495853042</v>
      </c>
      <c r="FP116" s="193">
        <f t="shared" si="543"/>
        <v>0.2403710795</v>
      </c>
      <c r="FQ116" s="193">
        <f t="shared" si="543"/>
        <v>0.2620044767</v>
      </c>
      <c r="FR116" s="193">
        <f t="shared" si="543"/>
        <v>0.2792310707</v>
      </c>
      <c r="FS116" s="193">
        <f t="shared" si="543"/>
        <v>0.2628057136</v>
      </c>
      <c r="FT116" s="193">
        <f t="shared" si="543"/>
        <v>0.2187376824</v>
      </c>
      <c r="FU116" s="193">
        <f t="shared" si="543"/>
        <v>0.2231444855</v>
      </c>
      <c r="FV116" s="193">
        <f t="shared" si="543"/>
        <v>0.2155327346</v>
      </c>
      <c r="FW116" s="193">
        <f t="shared" si="543"/>
        <v>0.2191383008</v>
      </c>
      <c r="FX116" s="193">
        <f t="shared" si="543"/>
        <v>0.2071197469</v>
      </c>
      <c r="FY116" s="193">
        <f t="shared" si="543"/>
        <v>0.2127284054</v>
      </c>
      <c r="FZ116" s="193">
        <f t="shared" si="543"/>
        <v>0.2135296423</v>
      </c>
      <c r="GA116" s="193">
        <f t="shared" si="543"/>
        <v>0.2059178915</v>
      </c>
      <c r="GB116" s="193">
        <f t="shared" si="543"/>
        <v>0.199115116</v>
      </c>
      <c r="GC116" s="193">
        <f t="shared" si="543"/>
        <v>0.1622140192</v>
      </c>
      <c r="GD116" s="193">
        <f t="shared" si="543"/>
        <v>0.1236840345</v>
      </c>
      <c r="GE116" s="193">
        <f t="shared" si="543"/>
        <v>0.1113192188</v>
      </c>
      <c r="GF116" s="193">
        <f t="shared" si="543"/>
        <v>0.06061741203</v>
      </c>
      <c r="GG116" s="193">
        <f t="shared" si="543"/>
        <v>0.02944426015</v>
      </c>
      <c r="GH116" s="193">
        <f t="shared" si="543"/>
        <v>0.01770619484</v>
      </c>
      <c r="GI116" s="193">
        <f t="shared" si="543"/>
        <v>0.001571736273</v>
      </c>
      <c r="GJ116" s="193">
        <f t="shared" si="543"/>
        <v>0.0003602399542</v>
      </c>
      <c r="GK116" s="193">
        <f t="shared" si="543"/>
        <v>0.00009453275298</v>
      </c>
      <c r="GL116" s="193">
        <f t="shared" si="543"/>
        <v>0.00000669402914</v>
      </c>
      <c r="GM116" s="193">
        <f t="shared" si="543"/>
        <v>0</v>
      </c>
      <c r="GN116" s="193">
        <f t="shared" si="543"/>
        <v>0</v>
      </c>
      <c r="GO116" s="193">
        <f t="shared" si="543"/>
        <v>0</v>
      </c>
      <c r="GP116" s="193">
        <f t="shared" si="543"/>
        <v>0</v>
      </c>
      <c r="GQ116" s="193">
        <f t="shared" si="543"/>
        <v>0</v>
      </c>
      <c r="GR116" s="193">
        <f t="shared" si="21"/>
        <v>5.099826742</v>
      </c>
      <c r="GS116" s="193">
        <f t="shared" ref="GS116:IN116" si="544">E116-EV116</f>
        <v>0.1654554264</v>
      </c>
      <c r="GT116" s="193">
        <f t="shared" si="544"/>
        <v>0.1450238847</v>
      </c>
      <c r="GU116" s="193">
        <f t="shared" si="544"/>
        <v>0.1430207923</v>
      </c>
      <c r="GV116" s="193">
        <f t="shared" si="544"/>
        <v>0.123791106</v>
      </c>
      <c r="GW116" s="193">
        <f t="shared" si="544"/>
        <v>0.1185830659</v>
      </c>
      <c r="GX116" s="193">
        <f t="shared" si="544"/>
        <v>0.1209867767</v>
      </c>
      <c r="GY116" s="193">
        <f t="shared" si="544"/>
        <v>0.1153781182</v>
      </c>
      <c r="GZ116" s="193">
        <f t="shared" si="544"/>
        <v>0.1121731704</v>
      </c>
      <c r="HA116" s="193">
        <f t="shared" si="544"/>
        <v>0.1201855398</v>
      </c>
      <c r="HB116" s="193">
        <f t="shared" si="544"/>
        <v>0.1156690844</v>
      </c>
      <c r="HC116" s="193">
        <f t="shared" si="544"/>
        <v>0.1179702076</v>
      </c>
      <c r="HD116" s="193">
        <f t="shared" si="544"/>
        <v>0.1072162177</v>
      </c>
      <c r="HE116" s="193">
        <f t="shared" si="544"/>
        <v>0.08129898154</v>
      </c>
      <c r="HF116" s="193">
        <f t="shared" si="544"/>
        <v>0.04948780153</v>
      </c>
      <c r="HG116" s="193">
        <f t="shared" si="544"/>
        <v>0.001284890101</v>
      </c>
      <c r="HH116" s="193">
        <f t="shared" si="544"/>
        <v>0</v>
      </c>
      <c r="HI116" s="193">
        <f t="shared" si="544"/>
        <v>0</v>
      </c>
      <c r="HJ116" s="193">
        <f t="shared" si="544"/>
        <v>0</v>
      </c>
      <c r="HK116" s="193">
        <f t="shared" si="544"/>
        <v>0</v>
      </c>
      <c r="HL116" s="193">
        <f t="shared" si="544"/>
        <v>0</v>
      </c>
      <c r="HM116" s="193">
        <f t="shared" si="544"/>
        <v>0</v>
      </c>
      <c r="HN116" s="193">
        <f t="shared" si="544"/>
        <v>0</v>
      </c>
      <c r="HO116" s="193">
        <f t="shared" si="544"/>
        <v>0</v>
      </c>
      <c r="HP116" s="193">
        <f t="shared" si="544"/>
        <v>0</v>
      </c>
      <c r="HQ116" s="193">
        <f t="shared" si="544"/>
        <v>0</v>
      </c>
      <c r="HR116" s="193">
        <f t="shared" si="544"/>
        <v>0</v>
      </c>
      <c r="HS116" s="193">
        <f t="shared" si="544"/>
        <v>0</v>
      </c>
      <c r="HT116" s="193">
        <f t="shared" si="544"/>
        <v>0</v>
      </c>
      <c r="HU116" s="193">
        <f t="shared" si="544"/>
        <v>0</v>
      </c>
      <c r="HV116" s="193">
        <f t="shared" si="544"/>
        <v>0</v>
      </c>
      <c r="HW116" s="193">
        <f t="shared" si="544"/>
        <v>0</v>
      </c>
      <c r="HX116" s="193">
        <f t="shared" si="544"/>
        <v>0</v>
      </c>
      <c r="HY116" s="193">
        <f t="shared" si="544"/>
        <v>0.02723431722</v>
      </c>
      <c r="HZ116" s="193">
        <f t="shared" si="544"/>
        <v>0.08016015263</v>
      </c>
      <c r="IA116" s="193">
        <f t="shared" si="544"/>
        <v>0.129506836</v>
      </c>
      <c r="IB116" s="193">
        <f t="shared" si="544"/>
        <v>0.1727192735</v>
      </c>
      <c r="IC116" s="193">
        <f t="shared" si="544"/>
        <v>0.2358402527</v>
      </c>
      <c r="ID116" s="193">
        <f t="shared" si="544"/>
        <v>0.2670134046</v>
      </c>
      <c r="IE116" s="193">
        <f t="shared" si="544"/>
        <v>0.2491057034</v>
      </c>
      <c r="IF116" s="193">
        <f t="shared" si="544"/>
        <v>0.2940846916</v>
      </c>
      <c r="IG116" s="193">
        <f t="shared" si="544"/>
        <v>0.2912900032</v>
      </c>
      <c r="IH116" s="193">
        <f t="shared" si="544"/>
        <v>0.2767328272</v>
      </c>
      <c r="II116" s="193">
        <f t="shared" si="544"/>
        <v>0.2688082966</v>
      </c>
      <c r="IJ116" s="193">
        <f t="shared" si="544"/>
        <v>0.2716193199</v>
      </c>
      <c r="IK116" s="193">
        <f t="shared" si="544"/>
        <v>0.2632063321</v>
      </c>
      <c r="IL116" s="193">
        <f t="shared" si="544"/>
        <v>0.2399704611</v>
      </c>
      <c r="IM116" s="193">
        <f t="shared" si="544"/>
        <v>0.2243463409</v>
      </c>
      <c r="IN116" s="193">
        <f t="shared" si="544"/>
        <v>0.1706634665</v>
      </c>
      <c r="IO116" s="193">
        <f t="shared" si="23"/>
        <v>3.007052968</v>
      </c>
      <c r="IP116" s="193">
        <f t="shared" si="29"/>
        <v>0</v>
      </c>
      <c r="IQ116" s="193">
        <f t="shared" ref="IQ116:KK116" si="545">MAX((MIN(CZ116+IP116,$IO$7))-GT116,0)</f>
        <v>0</v>
      </c>
      <c r="IR116" s="193">
        <f t="shared" si="545"/>
        <v>0</v>
      </c>
      <c r="IS116" s="193">
        <f t="shared" si="545"/>
        <v>0</v>
      </c>
      <c r="IT116" s="193">
        <f t="shared" si="545"/>
        <v>0</v>
      </c>
      <c r="IU116" s="193">
        <f t="shared" si="545"/>
        <v>0</v>
      </c>
      <c r="IV116" s="193">
        <f t="shared" si="545"/>
        <v>0</v>
      </c>
      <c r="IW116" s="193">
        <f t="shared" si="545"/>
        <v>0</v>
      </c>
      <c r="IX116" s="193">
        <f t="shared" si="545"/>
        <v>0</v>
      </c>
      <c r="IY116" s="193">
        <f t="shared" si="545"/>
        <v>0</v>
      </c>
      <c r="IZ116" s="193">
        <f t="shared" si="545"/>
        <v>0</v>
      </c>
      <c r="JA116" s="193">
        <f t="shared" si="545"/>
        <v>0</v>
      </c>
      <c r="JB116" s="193">
        <f t="shared" si="545"/>
        <v>0</v>
      </c>
      <c r="JC116" s="193">
        <f t="shared" si="545"/>
        <v>0</v>
      </c>
      <c r="JD116" s="193">
        <f t="shared" si="545"/>
        <v>0</v>
      </c>
      <c r="JE116" s="193">
        <f t="shared" si="545"/>
        <v>0.0621507279</v>
      </c>
      <c r="JF116" s="193">
        <f t="shared" si="545"/>
        <v>0.188468369</v>
      </c>
      <c r="JG116" s="193">
        <f t="shared" si="545"/>
        <v>0.3615798839</v>
      </c>
      <c r="JH116" s="193">
        <f t="shared" si="545"/>
        <v>0.5126917673</v>
      </c>
      <c r="JI116" s="193">
        <f t="shared" si="545"/>
        <v>0.6686417805</v>
      </c>
      <c r="JJ116" s="193">
        <f t="shared" si="545"/>
        <v>0.8337059614</v>
      </c>
      <c r="JK116" s="193">
        <f t="shared" si="545"/>
        <v>0.9847567391</v>
      </c>
      <c r="JL116" s="193">
        <f t="shared" si="545"/>
        <v>1.128650097</v>
      </c>
      <c r="JM116" s="193">
        <f t="shared" si="545"/>
        <v>1.294747647</v>
      </c>
      <c r="JN116" s="193">
        <f t="shared" si="545"/>
        <v>1.550624291</v>
      </c>
      <c r="JO116" s="193">
        <f t="shared" si="545"/>
        <v>1.792607646</v>
      </c>
      <c r="JP116" s="193">
        <f t="shared" si="545"/>
        <v>2.06266925</v>
      </c>
      <c r="JQ116" s="193">
        <f t="shared" si="545"/>
        <v>2.316935582</v>
      </c>
      <c r="JR116" s="193">
        <f t="shared" si="545"/>
        <v>2.579891345</v>
      </c>
      <c r="JS116" s="193">
        <f t="shared" si="545"/>
        <v>2.790112369</v>
      </c>
      <c r="JT116" s="193">
        <f t="shared" si="545"/>
        <v>2.96936854</v>
      </c>
      <c r="JU116" s="193">
        <f t="shared" si="545"/>
        <v>3.007052968</v>
      </c>
      <c r="JV116" s="193">
        <f t="shared" si="545"/>
        <v>2.979818651</v>
      </c>
      <c r="JW116" s="193">
        <f t="shared" si="545"/>
        <v>2.899658498</v>
      </c>
      <c r="JX116" s="193">
        <f t="shared" si="545"/>
        <v>2.770151662</v>
      </c>
      <c r="JY116" s="193">
        <f t="shared" si="545"/>
        <v>2.597432389</v>
      </c>
      <c r="JZ116" s="193">
        <f t="shared" si="545"/>
        <v>2.361592136</v>
      </c>
      <c r="KA116" s="193">
        <f t="shared" si="545"/>
        <v>2.094578731</v>
      </c>
      <c r="KB116" s="193">
        <f t="shared" si="545"/>
        <v>1.845473028</v>
      </c>
      <c r="KC116" s="193">
        <f t="shared" si="545"/>
        <v>1.551388336</v>
      </c>
      <c r="KD116" s="193">
        <f t="shared" si="545"/>
        <v>1.260098333</v>
      </c>
      <c r="KE116" s="193">
        <f t="shared" si="545"/>
        <v>0.983365506</v>
      </c>
      <c r="KF116" s="193">
        <f t="shared" si="545"/>
        <v>0.7145572094</v>
      </c>
      <c r="KG116" s="193">
        <f t="shared" si="545"/>
        <v>0.4429378895</v>
      </c>
      <c r="KH116" s="193">
        <f t="shared" si="545"/>
        <v>0.1797315574</v>
      </c>
      <c r="KI116" s="193">
        <f t="shared" si="545"/>
        <v>0</v>
      </c>
      <c r="KJ116" s="193">
        <f t="shared" si="545"/>
        <v>0</v>
      </c>
      <c r="KK116" s="193">
        <f t="shared" si="545"/>
        <v>0</v>
      </c>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row>
    <row r="117" ht="14.25" customHeight="1">
      <c r="A117" s="1">
        <v>4.0</v>
      </c>
      <c r="B117" s="1">
        <f t="shared" ref="B117:C117" si="546">B116+1</f>
        <v>107</v>
      </c>
      <c r="C117" s="267">
        <f t="shared" si="546"/>
        <v>43572</v>
      </c>
      <c r="D117" s="193">
        <f t="shared" si="15"/>
        <v>10.74899406</v>
      </c>
      <c r="E117" s="193">
        <f>(SUMIFS(Profile!$F$2:$F$17521,Profile!$B$2:$B$17521,$B117,Profile!$C$2:$C$17521,E$8))*$C$6</f>
        <v>0.1678591372</v>
      </c>
      <c r="F117" s="193">
        <f>(SUMIFS(Profile!$F$2:$F$17521,Profile!$B$2:$B$17521,$B117,Profile!$C$2:$C$17521,F$8))*$C$6</f>
        <v>0.1454245031</v>
      </c>
      <c r="G117" s="193">
        <f>(SUMIFS(Profile!$F$2:$F$17521,Profile!$B$2:$B$17521,$B117,Profile!$C$2:$C$17521,G$8))*$C$6</f>
        <v>0.1310022383</v>
      </c>
      <c r="H117" s="193">
        <f>(SUMIFS(Profile!$F$2:$F$17521,Profile!$B$2:$B$17521,$B117,Profile!$C$2:$C$17521,H$8))*$C$6</f>
        <v>0.1265954352</v>
      </c>
      <c r="I117" s="193">
        <f>(SUMIFS(Profile!$F$2:$F$17521,Profile!$B$2:$B$17521,$B117,Profile!$C$2:$C$17521,I$8))*$C$6</f>
        <v>0.1225892506</v>
      </c>
      <c r="J117" s="193">
        <f>(SUMIFS(Profile!$F$2:$F$17521,Profile!$B$2:$B$17521,$B117,Profile!$C$2:$C$17521,J$8))*$C$6</f>
        <v>0.1197849213</v>
      </c>
      <c r="K117" s="193">
        <f>(SUMIFS(Profile!$F$2:$F$17521,Profile!$B$2:$B$17521,$B117,Profile!$C$2:$C$17521,K$8))*$C$6</f>
        <v>0.1153781182</v>
      </c>
      <c r="L117" s="193">
        <f>(SUMIFS(Profile!$F$2:$F$17521,Profile!$B$2:$B$17521,$B117,Profile!$C$2:$C$17521,L$8))*$C$6</f>
        <v>0.1129744074</v>
      </c>
      <c r="M117" s="193">
        <f>(SUMIFS(Profile!$F$2:$F$17521,Profile!$B$2:$B$17521,$B117,Profile!$C$2:$C$17521,M$8))*$C$6</f>
        <v>0.1153781182</v>
      </c>
      <c r="N117" s="193">
        <f>(SUMIFS(Profile!$F$2:$F$17521,Profile!$B$2:$B$17521,$B117,Profile!$C$2:$C$17521,N$8))*$C$6</f>
        <v>0.117781829</v>
      </c>
      <c r="O117" s="193">
        <f>(SUMIFS(Profile!$F$2:$F$17521,Profile!$B$2:$B$17521,$B117,Profile!$C$2:$C$17521,O$8))*$C$6</f>
        <v>0.1161793551</v>
      </c>
      <c r="P117" s="193">
        <f>(SUMIFS(Profile!$F$2:$F$17521,Profile!$B$2:$B$17521,$B117,Profile!$C$2:$C$17521,P$8))*$C$6</f>
        <v>0.1149774997</v>
      </c>
      <c r="Q117" s="193">
        <f>(SUMIFS(Profile!$F$2:$F$17521,Profile!$B$2:$B$17521,$B117,Profile!$C$2:$C$17521,Q$8))*$C$6</f>
        <v>0.1201855398</v>
      </c>
      <c r="R117" s="193">
        <f>(SUMIFS(Profile!$F$2:$F$17521,Profile!$B$2:$B$17521,$B117,Profile!$C$2:$C$17521,R$8))*$C$6</f>
        <v>0.1354090415</v>
      </c>
      <c r="S117" s="193">
        <f>(SUMIFS(Profile!$F$2:$F$17521,Profile!$B$2:$B$17521,$B117,Profile!$C$2:$C$17521,S$8))*$C$6</f>
        <v>0.1578436756</v>
      </c>
      <c r="T117" s="193">
        <f>(SUMIFS(Profile!$F$2:$F$17521,Profile!$B$2:$B$17521,$B117,Profile!$C$2:$C$17521,T$8))*$C$6</f>
        <v>0.1738684142</v>
      </c>
      <c r="U117" s="193">
        <f>(SUMIFS(Profile!$F$2:$F$17521,Profile!$B$2:$B$17521,$B117,Profile!$C$2:$C$17521,U$8))*$C$6</f>
        <v>0.2023123253</v>
      </c>
      <c r="V117" s="193">
        <f>(SUMIFS(Profile!$F$2:$F$17521,Profile!$B$2:$B$17521,$B117,Profile!$C$2:$C$17521,V$8))*$C$6</f>
        <v>0.2367655133</v>
      </c>
      <c r="W117" s="193">
        <f>(SUMIFS(Profile!$F$2:$F$17521,Profile!$B$2:$B$17521,$B117,Profile!$C$2:$C$17521,W$8))*$C$6</f>
        <v>0.2435760273</v>
      </c>
      <c r="X117" s="193">
        <f>(SUMIFS(Profile!$F$2:$F$17521,Profile!$B$2:$B$17521,$B117,Profile!$C$2:$C$17521,X$8))*$C$6</f>
        <v>0.2692156091</v>
      </c>
      <c r="Y117" s="193">
        <f>(SUMIFS(Profile!$F$2:$F$17521,Profile!$B$2:$B$17521,$B117,Profile!$C$2:$C$17521,Y$8))*$C$6</f>
        <v>0.2708180829</v>
      </c>
      <c r="Z117" s="193">
        <f>(SUMIFS(Profile!$F$2:$F$17521,Profile!$B$2:$B$17521,$B117,Profile!$C$2:$C$17521,Z$8))*$C$6</f>
        <v>0.2756255045</v>
      </c>
      <c r="AA117" s="193">
        <f>(SUMIFS(Profile!$F$2:$F$17521,Profile!$B$2:$B$17521,$B117,Profile!$C$2:$C$17521,AA$8))*$C$6</f>
        <v>0.2716193199</v>
      </c>
      <c r="AB117" s="193">
        <f>(SUMIFS(Profile!$F$2:$F$17521,Profile!$B$2:$B$17521,$B117,Profile!$C$2:$C$17521,AB$8))*$C$6</f>
        <v>0.2676131352</v>
      </c>
      <c r="AC117" s="193">
        <f>(SUMIFS(Profile!$F$2:$F$17521,Profile!$B$2:$B$17521,$B117,Profile!$C$2:$C$17521,AC$8))*$C$6</f>
        <v>0.2748242676</v>
      </c>
      <c r="AD117" s="193">
        <f>(SUMIFS(Profile!$F$2:$F$17521,Profile!$B$2:$B$17521,$B117,Profile!$C$2:$C$17521,AD$8))*$C$6</f>
        <v>0.2720199383</v>
      </c>
      <c r="AE117" s="193">
        <f>(SUMIFS(Profile!$F$2:$F$17521,Profile!$B$2:$B$17521,$B117,Profile!$C$2:$C$17521,AE$8))*$C$6</f>
        <v>0.2680137537</v>
      </c>
      <c r="AF117" s="193">
        <f>(SUMIFS(Profile!$F$2:$F$17521,Profile!$B$2:$B$17521,$B117,Profile!$C$2:$C$17521,AF$8))*$C$6</f>
        <v>0.2495853042</v>
      </c>
      <c r="AG117" s="193">
        <f>(SUMIFS(Profile!$F$2:$F$17521,Profile!$B$2:$B$17521,$B117,Profile!$C$2:$C$17521,AG$8))*$C$6</f>
        <v>0.2455791196</v>
      </c>
      <c r="AH117" s="193">
        <f>(SUMIFS(Profile!$F$2:$F$17521,Profile!$B$2:$B$17521,$B117,Profile!$C$2:$C$17521,AH$8))*$C$6</f>
        <v>0.2583989105</v>
      </c>
      <c r="AI117" s="193">
        <f>(SUMIFS(Profile!$F$2:$F$17521,Profile!$B$2:$B$17521,$B117,Profile!$C$2:$C$17521,AI$8))*$C$6</f>
        <v>0.2431754088</v>
      </c>
      <c r="AJ117" s="193">
        <f>(SUMIFS(Profile!$F$2:$F$17521,Profile!$B$2:$B$17521,$B117,Profile!$C$2:$C$17521,AJ$8))*$C$6</f>
        <v>0.2399704611</v>
      </c>
      <c r="AK117" s="193">
        <f>(SUMIFS(Profile!$F$2:$F$17521,Profile!$B$2:$B$17521,$B117,Profile!$C$2:$C$17521,AK$8))*$C$6</f>
        <v>0.2571970551</v>
      </c>
      <c r="AL117" s="193">
        <f>(SUMIFS(Profile!$F$2:$F$17521,Profile!$B$2:$B$17521,$B117,Profile!$C$2:$C$17521,AL$8))*$C$6</f>
        <v>0.2680137537</v>
      </c>
      <c r="AM117" s="193">
        <f>(SUMIFS(Profile!$F$2:$F$17521,Profile!$B$2:$B$17521,$B117,Profile!$C$2:$C$17521,AM$8))*$C$6</f>
        <v>0.2980601386</v>
      </c>
      <c r="AN117" s="193">
        <f>(SUMIFS(Profile!$F$2:$F$17521,Profile!$B$2:$B$17521,$B117,Profile!$C$2:$C$17521,AN$8))*$C$6</f>
        <v>0.3188922988</v>
      </c>
      <c r="AO117" s="193">
        <f>(SUMIFS(Profile!$F$2:$F$17521,Profile!$B$2:$B$17521,$B117,Profile!$C$2:$C$17521,AO$8))*$C$6</f>
        <v>0.3156873511</v>
      </c>
      <c r="AP117" s="193">
        <f>(SUMIFS(Profile!$F$2:$F$17521,Profile!$B$2:$B$17521,$B117,Profile!$C$2:$C$17521,AP$8))*$C$6</f>
        <v>0.3104793111</v>
      </c>
      <c r="AQ117" s="193">
        <f>(SUMIFS(Profile!$F$2:$F$17521,Profile!$B$2:$B$17521,$B117,Profile!$C$2:$C$17521,AQ$8))*$C$6</f>
        <v>0.3096780741</v>
      </c>
      <c r="AR117" s="193">
        <f>(SUMIFS(Profile!$F$2:$F$17521,Profile!$B$2:$B$17521,$B117,Profile!$C$2:$C$17521,AR$8))*$C$6</f>
        <v>0.3096780741</v>
      </c>
      <c r="AS117" s="193">
        <f>(SUMIFS(Profile!$F$2:$F$17521,Profile!$B$2:$B$17521,$B117,Profile!$C$2:$C$17521,AS$8))*$C$6</f>
        <v>0.3148861142</v>
      </c>
      <c r="AT117" s="193">
        <f>(SUMIFS(Profile!$F$2:$F$17521,Profile!$B$2:$B$17521,$B117,Profile!$C$2:$C$17521,AT$8))*$C$6</f>
        <v>0.3156873511</v>
      </c>
      <c r="AU117" s="193">
        <f>(SUMIFS(Profile!$F$2:$F$17521,Profile!$B$2:$B$17521,$B117,Profile!$C$2:$C$17521,AU$8))*$C$6</f>
        <v>0.3132836403</v>
      </c>
      <c r="AV117" s="193">
        <f>(SUMIFS(Profile!$F$2:$F$17521,Profile!$B$2:$B$17521,$B117,Profile!$C$2:$C$17521,AV$8))*$C$6</f>
        <v>0.294053954</v>
      </c>
      <c r="AW117" s="193">
        <f>(SUMIFS(Profile!$F$2:$F$17521,Profile!$B$2:$B$17521,$B117,Profile!$C$2:$C$17521,AW$8))*$C$6</f>
        <v>0.2876440585</v>
      </c>
      <c r="AX117" s="193">
        <f>(SUMIFS(Profile!$F$2:$F$17521,Profile!$B$2:$B$17521,$B117,Profile!$C$2:$C$17521,AX$8))*$C$6</f>
        <v>0.2499859227</v>
      </c>
      <c r="AY117" s="193">
        <f>(SUMIFS(Profile!$F$2:$F$17521,Profile!$B$2:$B$17521,$B117,Profile!$C$2:$C$17521,AY$8))*$C$6</f>
        <v>0.2183370639</v>
      </c>
      <c r="AZ117" s="193">
        <f>(SUMIFS(Profile!$F$2:$F$17521,Profile!$B$2:$B$17521,$B117,Profile!$C$2:$C$17521,AZ$8))*$C$6</f>
        <v>0.1850857312</v>
      </c>
      <c r="BA117" s="193">
        <f t="shared" si="16"/>
        <v>11.34760558</v>
      </c>
      <c r="BB117" s="193">
        <f>(SUMIFS(Profile!$E$2:$E$17521,Profile!$B$2:$B$17521,$B117,Profile!$C$2:$C$17521,BB$8))*$C$9</f>
        <v>0</v>
      </c>
      <c r="BC117" s="193">
        <f>(SUMIFS(Profile!$E$2:$E$17521,Profile!$B$2:$B$17521,$B117,Profile!$C$2:$C$17521,BC$8))*$C$9</f>
        <v>0</v>
      </c>
      <c r="BD117" s="193">
        <f>(SUMIFS(Profile!$E$2:$E$17521,Profile!$B$2:$B$17521,$B117,Profile!$C$2:$C$17521,BD$8))*$C$9</f>
        <v>0</v>
      </c>
      <c r="BE117" s="193">
        <f>(SUMIFS(Profile!$E$2:$E$17521,Profile!$B$2:$B$17521,$B117,Profile!$C$2:$C$17521,BE$8))*$C$9</f>
        <v>0</v>
      </c>
      <c r="BF117" s="193">
        <f>(SUMIFS(Profile!$E$2:$E$17521,Profile!$B$2:$B$17521,$B117,Profile!$C$2:$C$17521,BF$8))*$C$9</f>
        <v>0</v>
      </c>
      <c r="BG117" s="193">
        <f>(SUMIFS(Profile!$E$2:$E$17521,Profile!$B$2:$B$17521,$B117,Profile!$C$2:$C$17521,BG$8))*$C$9</f>
        <v>0</v>
      </c>
      <c r="BH117" s="193">
        <f>(SUMIFS(Profile!$E$2:$E$17521,Profile!$B$2:$B$17521,$B117,Profile!$C$2:$C$17521,BH$8))*$C$9</f>
        <v>0</v>
      </c>
      <c r="BI117" s="193">
        <f>(SUMIFS(Profile!$E$2:$E$17521,Profile!$B$2:$B$17521,$B117,Profile!$C$2:$C$17521,BI$8))*$C$9</f>
        <v>0</v>
      </c>
      <c r="BJ117" s="193">
        <f>(SUMIFS(Profile!$E$2:$E$17521,Profile!$B$2:$B$17521,$B117,Profile!$C$2:$C$17521,BJ$8))*$C$9</f>
        <v>0</v>
      </c>
      <c r="BK117" s="193">
        <f>(SUMIFS(Profile!$E$2:$E$17521,Profile!$B$2:$B$17521,$B117,Profile!$C$2:$C$17521,BK$8))*$C$9</f>
        <v>0.0001541581899</v>
      </c>
      <c r="BL117" s="193">
        <f>(SUMIFS(Profile!$E$2:$E$17521,Profile!$B$2:$B$17521,$B117,Profile!$C$2:$C$17521,BL$8))*$C$9</f>
        <v>0.00548045504</v>
      </c>
      <c r="BM117" s="193">
        <f>(SUMIFS(Profile!$E$2:$E$17521,Profile!$B$2:$B$17521,$B117,Profile!$C$2:$C$17521,BM$8))*$C$9</f>
        <v>0.0212110036</v>
      </c>
      <c r="BN117" s="193">
        <f>(SUMIFS(Profile!$E$2:$E$17521,Profile!$B$2:$B$17521,$B117,Profile!$C$2:$C$17521,BN$8))*$C$9</f>
        <v>0.05968429527</v>
      </c>
      <c r="BO117" s="193">
        <f>(SUMIFS(Profile!$E$2:$E$17521,Profile!$B$2:$B$17521,$B117,Profile!$C$2:$C$17521,BO$8))*$C$9</f>
        <v>0.124772968</v>
      </c>
      <c r="BP117" s="193">
        <f>(SUMIFS(Profile!$E$2:$E$17521,Profile!$B$2:$B$17521,$B117,Profile!$C$2:$C$17521,BP$8))*$C$9</f>
        <v>0.2045261375</v>
      </c>
      <c r="BQ117" s="193">
        <f>(SUMIFS(Profile!$E$2:$E$17521,Profile!$B$2:$B$17521,$B117,Profile!$C$2:$C$17521,BQ$8))*$C$9</f>
        <v>0.3100127729</v>
      </c>
      <c r="BR117" s="193">
        <f>(SUMIFS(Profile!$E$2:$E$17521,Profile!$B$2:$B$17521,$B117,Profile!$C$2:$C$17521,BR$8))*$C$9</f>
        <v>0.3943829746</v>
      </c>
      <c r="BS117" s="193">
        <f>(SUMIFS(Profile!$E$2:$E$17521,Profile!$B$2:$B$17521,$B117,Profile!$C$2:$C$17521,BS$8))*$C$9</f>
        <v>0.4770570175</v>
      </c>
      <c r="BT117" s="193">
        <f>(SUMIFS(Profile!$E$2:$E$17521,Profile!$B$2:$B$17521,$B117,Profile!$C$2:$C$17521,BT$8))*$C$9</f>
        <v>0.5664182363</v>
      </c>
      <c r="BU117" s="193">
        <f>(SUMIFS(Profile!$E$2:$E$17521,Profile!$B$2:$B$17521,$B117,Profile!$C$2:$C$17521,BU$8))*$C$9</f>
        <v>0.6176109501</v>
      </c>
      <c r="BV117" s="193">
        <f>(SUMIFS(Profile!$E$2:$E$17521,Profile!$B$2:$B$17521,$B117,Profile!$C$2:$C$17521,BV$8))*$C$9</f>
        <v>0.6602406116</v>
      </c>
      <c r="BW117" s="193">
        <f>(SUMIFS(Profile!$E$2:$E$17521,Profile!$B$2:$B$17521,$B117,Profile!$C$2:$C$17521,BW$8))*$C$9</f>
        <v>0.6957911377</v>
      </c>
      <c r="BX117" s="193">
        <f>(SUMIFS(Profile!$E$2:$E$17521,Profile!$B$2:$B$17521,$B117,Profile!$C$2:$C$17521,BX$8))*$C$9</f>
        <v>0.6339320219</v>
      </c>
      <c r="BY117" s="193">
        <f>(SUMIFS(Profile!$E$2:$E$17521,Profile!$B$2:$B$17521,$B117,Profile!$C$2:$C$17521,BY$8))*$C$9</f>
        <v>0.5381095965</v>
      </c>
      <c r="BZ117" s="193">
        <f>(SUMIFS(Profile!$E$2:$E$17521,Profile!$B$2:$B$17521,$B117,Profile!$C$2:$C$17521,BZ$8))*$C$9</f>
        <v>0.6138963273</v>
      </c>
      <c r="CA117" s="193">
        <f>(SUMIFS(Profile!$E$2:$E$17521,Profile!$B$2:$B$17521,$B117,Profile!$C$2:$C$17521,CA$8))*$C$9</f>
        <v>0.6477040243</v>
      </c>
      <c r="CB117" s="193">
        <f>(SUMIFS(Profile!$E$2:$E$17521,Profile!$B$2:$B$17521,$B117,Profile!$C$2:$C$17521,CB$8))*$C$9</f>
        <v>0.6673619984</v>
      </c>
      <c r="CC117" s="193">
        <f>(SUMIFS(Profile!$E$2:$E$17521,Profile!$B$2:$B$17521,$B117,Profile!$C$2:$C$17521,CC$8))*$C$9</f>
        <v>0.616729757</v>
      </c>
      <c r="CD117" s="193">
        <f>(SUMIFS(Profile!$E$2:$E$17521,Profile!$B$2:$B$17521,$B117,Profile!$C$2:$C$17521,CD$8))*$C$9</f>
        <v>0.5892555244</v>
      </c>
      <c r="CE117" s="193">
        <f>(SUMIFS(Profile!$E$2:$E$17521,Profile!$B$2:$B$17521,$B117,Profile!$C$2:$C$17521,CE$8))*$C$9</f>
        <v>0.5968940609</v>
      </c>
      <c r="CF117" s="193">
        <f>(SUMIFS(Profile!$E$2:$E$17521,Profile!$B$2:$B$17521,$B117,Profile!$C$2:$C$17521,CF$8))*$C$9</f>
        <v>0.5703133819</v>
      </c>
      <c r="CG117" s="193">
        <f>(SUMIFS(Profile!$E$2:$E$17521,Profile!$B$2:$B$17521,$B117,Profile!$C$2:$C$17521,CG$8))*$C$9</f>
        <v>0.4703128943</v>
      </c>
      <c r="CH117" s="193">
        <f>(SUMIFS(Profile!$E$2:$E$17521,Profile!$B$2:$B$17521,$B117,Profile!$C$2:$C$17521,CH$8))*$C$9</f>
        <v>0.401797378</v>
      </c>
      <c r="CI117" s="193">
        <f>(SUMIFS(Profile!$E$2:$E$17521,Profile!$B$2:$B$17521,$B117,Profile!$C$2:$C$17521,CI$8))*$C$9</f>
        <v>0.3355501637</v>
      </c>
      <c r="CJ117" s="193">
        <f>(SUMIFS(Profile!$E$2:$E$17521,Profile!$B$2:$B$17521,$B117,Profile!$C$2:$C$17521,CJ$8))*$C$9</f>
        <v>0.2312527391</v>
      </c>
      <c r="CK117" s="193">
        <f>(SUMIFS(Profile!$E$2:$E$17521,Profile!$B$2:$B$17521,$B117,Profile!$C$2:$C$17521,CK$8))*$C$9</f>
        <v>0.144910517</v>
      </c>
      <c r="CL117" s="193">
        <f>(SUMIFS(Profile!$E$2:$E$17521,Profile!$B$2:$B$17521,$B117,Profile!$C$2:$C$17521,CL$8))*$C$9</f>
        <v>0.08907963797</v>
      </c>
      <c r="CM117" s="193">
        <f>(SUMIFS(Profile!$E$2:$E$17521,Profile!$B$2:$B$17521,$B117,Profile!$C$2:$C$17521,CM$8))*$C$9</f>
        <v>0.04205917826</v>
      </c>
      <c r="CN117" s="193">
        <f>(SUMIFS(Profile!$E$2:$E$17521,Profile!$B$2:$B$17521,$B117,Profile!$C$2:$C$17521,CN$8))*$C$9</f>
        <v>0.01799899392</v>
      </c>
      <c r="CO117" s="193">
        <f>(SUMIFS(Profile!$E$2:$E$17521,Profile!$B$2:$B$17521,$B117,Profile!$C$2:$C$17521,CO$8))*$C$9</f>
        <v>0.002546190187</v>
      </c>
      <c r="CP117" s="193">
        <f>(SUMIFS(Profile!$E$2:$E$17521,Profile!$B$2:$B$17521,$B117,Profile!$C$2:$C$17521,CP$8))*$C$9</f>
        <v>0.0004885976102</v>
      </c>
      <c r="CQ117" s="193">
        <f>(SUMIFS(Profile!$E$2:$E$17521,Profile!$B$2:$B$17521,$B117,Profile!$C$2:$C$17521,CQ$8))*$C$9</f>
        <v>0.00006318510432</v>
      </c>
      <c r="CR117" s="193">
        <f>(SUMIFS(Profile!$E$2:$E$17521,Profile!$B$2:$B$17521,$B117,Profile!$C$2:$C$17521,CR$8))*$C$9</f>
        <v>0.00000669402914</v>
      </c>
      <c r="CS117" s="193">
        <f>(SUMIFS(Profile!$E$2:$E$17521,Profile!$B$2:$B$17521,$B117,Profile!$C$2:$C$17521,CS$8))*$C$9</f>
        <v>0</v>
      </c>
      <c r="CT117" s="193">
        <f>(SUMIFS(Profile!$E$2:$E$17521,Profile!$B$2:$B$17521,$B117,Profile!$C$2:$C$17521,CT$8))*$C$9</f>
        <v>0</v>
      </c>
      <c r="CU117" s="193">
        <f>(SUMIFS(Profile!$E$2:$E$17521,Profile!$B$2:$B$17521,$B117,Profile!$C$2:$C$17521,CU$8))*$C$9</f>
        <v>0</v>
      </c>
      <c r="CV117" s="193">
        <f>(SUMIFS(Profile!$E$2:$E$17521,Profile!$B$2:$B$17521,$B117,Profile!$C$2:$C$17521,CV$8))*$C$9</f>
        <v>0</v>
      </c>
      <c r="CW117" s="193">
        <f>(SUMIFS(Profile!$E$2:$E$17521,Profile!$B$2:$B$17521,$B117,Profile!$C$2:$C$17521,CW$8))*$C$9</f>
        <v>0</v>
      </c>
      <c r="CX117" s="193">
        <f t="shared" si="17"/>
        <v>5.661861387</v>
      </c>
      <c r="CY117" s="193">
        <f t="shared" ref="CY117:ET117" si="547">MAX(BB117-E117,0)</f>
        <v>0</v>
      </c>
      <c r="CZ117" s="193">
        <f t="shared" si="547"/>
        <v>0</v>
      </c>
      <c r="DA117" s="193">
        <f t="shared" si="547"/>
        <v>0</v>
      </c>
      <c r="DB117" s="193">
        <f t="shared" si="547"/>
        <v>0</v>
      </c>
      <c r="DC117" s="193">
        <f t="shared" si="547"/>
        <v>0</v>
      </c>
      <c r="DD117" s="193">
        <f t="shared" si="547"/>
        <v>0</v>
      </c>
      <c r="DE117" s="193">
        <f t="shared" si="547"/>
        <v>0</v>
      </c>
      <c r="DF117" s="193">
        <f t="shared" si="547"/>
        <v>0</v>
      </c>
      <c r="DG117" s="193">
        <f t="shared" si="547"/>
        <v>0</v>
      </c>
      <c r="DH117" s="193">
        <f t="shared" si="547"/>
        <v>0</v>
      </c>
      <c r="DI117" s="193">
        <f t="shared" si="547"/>
        <v>0</v>
      </c>
      <c r="DJ117" s="193">
        <f t="shared" si="547"/>
        <v>0</v>
      </c>
      <c r="DK117" s="193">
        <f t="shared" si="547"/>
        <v>0</v>
      </c>
      <c r="DL117" s="193">
        <f t="shared" si="547"/>
        <v>0</v>
      </c>
      <c r="DM117" s="193">
        <f t="shared" si="547"/>
        <v>0.04668246197</v>
      </c>
      <c r="DN117" s="193">
        <f t="shared" si="547"/>
        <v>0.1361443587</v>
      </c>
      <c r="DO117" s="193">
        <f t="shared" si="547"/>
        <v>0.1920706493</v>
      </c>
      <c r="DP117" s="193">
        <f t="shared" si="547"/>
        <v>0.2402915042</v>
      </c>
      <c r="DQ117" s="193">
        <f t="shared" si="547"/>
        <v>0.3228422091</v>
      </c>
      <c r="DR117" s="193">
        <f t="shared" si="547"/>
        <v>0.348395341</v>
      </c>
      <c r="DS117" s="193">
        <f t="shared" si="547"/>
        <v>0.3894225287</v>
      </c>
      <c r="DT117" s="193">
        <f t="shared" si="547"/>
        <v>0.4201656332</v>
      </c>
      <c r="DU117" s="193">
        <f t="shared" si="547"/>
        <v>0.362312702</v>
      </c>
      <c r="DV117" s="193">
        <f t="shared" si="547"/>
        <v>0.2704964613</v>
      </c>
      <c r="DW117" s="193">
        <f t="shared" si="547"/>
        <v>0.3390720597</v>
      </c>
      <c r="DX117" s="193">
        <f t="shared" si="547"/>
        <v>0.375684086</v>
      </c>
      <c r="DY117" s="193">
        <f t="shared" si="547"/>
        <v>0.3993482448</v>
      </c>
      <c r="DZ117" s="193">
        <f t="shared" si="547"/>
        <v>0.3671444528</v>
      </c>
      <c r="EA117" s="193">
        <f t="shared" si="547"/>
        <v>0.3436764048</v>
      </c>
      <c r="EB117" s="193">
        <f t="shared" si="547"/>
        <v>0.3384951504</v>
      </c>
      <c r="EC117" s="193">
        <f t="shared" si="547"/>
        <v>0.3271379731</v>
      </c>
      <c r="ED117" s="193">
        <f t="shared" si="547"/>
        <v>0.2303424332</v>
      </c>
      <c r="EE117" s="193">
        <f t="shared" si="547"/>
        <v>0.1446003229</v>
      </c>
      <c r="EF117" s="193">
        <f t="shared" si="547"/>
        <v>0.06753641001</v>
      </c>
      <c r="EG117" s="193">
        <f t="shared" si="547"/>
        <v>0</v>
      </c>
      <c r="EH117" s="193">
        <f t="shared" si="547"/>
        <v>0</v>
      </c>
      <c r="EI117" s="193">
        <f t="shared" si="547"/>
        <v>0</v>
      </c>
      <c r="EJ117" s="193">
        <f t="shared" si="547"/>
        <v>0</v>
      </c>
      <c r="EK117" s="193">
        <f t="shared" si="547"/>
        <v>0</v>
      </c>
      <c r="EL117" s="193">
        <f t="shared" si="547"/>
        <v>0</v>
      </c>
      <c r="EM117" s="193">
        <f t="shared" si="547"/>
        <v>0</v>
      </c>
      <c r="EN117" s="193">
        <f t="shared" si="547"/>
        <v>0</v>
      </c>
      <c r="EO117" s="193">
        <f t="shared" si="547"/>
        <v>0</v>
      </c>
      <c r="EP117" s="193">
        <f t="shared" si="547"/>
        <v>0</v>
      </c>
      <c r="EQ117" s="193">
        <f t="shared" si="547"/>
        <v>0</v>
      </c>
      <c r="ER117" s="193">
        <f t="shared" si="547"/>
        <v>0</v>
      </c>
      <c r="ES117" s="193">
        <f t="shared" si="547"/>
        <v>0</v>
      </c>
      <c r="ET117" s="193">
        <f t="shared" si="547"/>
        <v>0</v>
      </c>
      <c r="EU117" s="193">
        <f t="shared" si="19"/>
        <v>5.685744193</v>
      </c>
      <c r="EV117" s="193">
        <f t="shared" ref="EV117:GQ117" si="548">BB117-CY117</f>
        <v>0</v>
      </c>
      <c r="EW117" s="193">
        <f t="shared" si="548"/>
        <v>0</v>
      </c>
      <c r="EX117" s="193">
        <f t="shared" si="548"/>
        <v>0</v>
      </c>
      <c r="EY117" s="193">
        <f t="shared" si="548"/>
        <v>0</v>
      </c>
      <c r="EZ117" s="193">
        <f t="shared" si="548"/>
        <v>0</v>
      </c>
      <c r="FA117" s="193">
        <f t="shared" si="548"/>
        <v>0</v>
      </c>
      <c r="FB117" s="193">
        <f t="shared" si="548"/>
        <v>0</v>
      </c>
      <c r="FC117" s="193">
        <f t="shared" si="548"/>
        <v>0</v>
      </c>
      <c r="FD117" s="193">
        <f t="shared" si="548"/>
        <v>0</v>
      </c>
      <c r="FE117" s="193">
        <f t="shared" si="548"/>
        <v>0.0001541581899</v>
      </c>
      <c r="FF117" s="193">
        <f t="shared" si="548"/>
        <v>0.00548045504</v>
      </c>
      <c r="FG117" s="193">
        <f t="shared" si="548"/>
        <v>0.0212110036</v>
      </c>
      <c r="FH117" s="193">
        <f t="shared" si="548"/>
        <v>0.05968429527</v>
      </c>
      <c r="FI117" s="193">
        <f t="shared" si="548"/>
        <v>0.124772968</v>
      </c>
      <c r="FJ117" s="193">
        <f t="shared" si="548"/>
        <v>0.1578436756</v>
      </c>
      <c r="FK117" s="193">
        <f t="shared" si="548"/>
        <v>0.1738684142</v>
      </c>
      <c r="FL117" s="193">
        <f t="shared" si="548"/>
        <v>0.2023123253</v>
      </c>
      <c r="FM117" s="193">
        <f t="shared" si="548"/>
        <v>0.2367655133</v>
      </c>
      <c r="FN117" s="193">
        <f t="shared" si="548"/>
        <v>0.2435760273</v>
      </c>
      <c r="FO117" s="193">
        <f t="shared" si="548"/>
        <v>0.2692156091</v>
      </c>
      <c r="FP117" s="193">
        <f t="shared" si="548"/>
        <v>0.2708180829</v>
      </c>
      <c r="FQ117" s="193">
        <f t="shared" si="548"/>
        <v>0.2756255045</v>
      </c>
      <c r="FR117" s="193">
        <f t="shared" si="548"/>
        <v>0.2716193199</v>
      </c>
      <c r="FS117" s="193">
        <f t="shared" si="548"/>
        <v>0.2676131352</v>
      </c>
      <c r="FT117" s="193">
        <f t="shared" si="548"/>
        <v>0.2748242676</v>
      </c>
      <c r="FU117" s="193">
        <f t="shared" si="548"/>
        <v>0.2720199383</v>
      </c>
      <c r="FV117" s="193">
        <f t="shared" si="548"/>
        <v>0.2680137537</v>
      </c>
      <c r="FW117" s="193">
        <f t="shared" si="548"/>
        <v>0.2495853042</v>
      </c>
      <c r="FX117" s="193">
        <f t="shared" si="548"/>
        <v>0.2455791196</v>
      </c>
      <c r="FY117" s="193">
        <f t="shared" si="548"/>
        <v>0.2583989105</v>
      </c>
      <c r="FZ117" s="193">
        <f t="shared" si="548"/>
        <v>0.2431754088</v>
      </c>
      <c r="GA117" s="193">
        <f t="shared" si="548"/>
        <v>0.2399704611</v>
      </c>
      <c r="GB117" s="193">
        <f t="shared" si="548"/>
        <v>0.2571970551</v>
      </c>
      <c r="GC117" s="193">
        <f t="shared" si="548"/>
        <v>0.2680137537</v>
      </c>
      <c r="GD117" s="193">
        <f t="shared" si="548"/>
        <v>0.2312527391</v>
      </c>
      <c r="GE117" s="193">
        <f t="shared" si="548"/>
        <v>0.144910517</v>
      </c>
      <c r="GF117" s="193">
        <f t="shared" si="548"/>
        <v>0.08907963797</v>
      </c>
      <c r="GG117" s="193">
        <f t="shared" si="548"/>
        <v>0.04205917826</v>
      </c>
      <c r="GH117" s="193">
        <f t="shared" si="548"/>
        <v>0.01799899392</v>
      </c>
      <c r="GI117" s="193">
        <f t="shared" si="548"/>
        <v>0.002546190187</v>
      </c>
      <c r="GJ117" s="193">
        <f t="shared" si="548"/>
        <v>0.0004885976102</v>
      </c>
      <c r="GK117" s="193">
        <f t="shared" si="548"/>
        <v>0.00006318510432</v>
      </c>
      <c r="GL117" s="193">
        <f t="shared" si="548"/>
        <v>0.00000669402914</v>
      </c>
      <c r="GM117" s="193">
        <f t="shared" si="548"/>
        <v>0</v>
      </c>
      <c r="GN117" s="193">
        <f t="shared" si="548"/>
        <v>0</v>
      </c>
      <c r="GO117" s="193">
        <f t="shared" si="548"/>
        <v>0</v>
      </c>
      <c r="GP117" s="193">
        <f t="shared" si="548"/>
        <v>0</v>
      </c>
      <c r="GQ117" s="193">
        <f t="shared" si="548"/>
        <v>0</v>
      </c>
      <c r="GR117" s="193">
        <f t="shared" si="21"/>
        <v>5.063249865</v>
      </c>
      <c r="GS117" s="193">
        <f t="shared" ref="GS117:IN117" si="549">E117-EV117</f>
        <v>0.1678591372</v>
      </c>
      <c r="GT117" s="193">
        <f t="shared" si="549"/>
        <v>0.1454245031</v>
      </c>
      <c r="GU117" s="193">
        <f t="shared" si="549"/>
        <v>0.1310022383</v>
      </c>
      <c r="GV117" s="193">
        <f t="shared" si="549"/>
        <v>0.1265954352</v>
      </c>
      <c r="GW117" s="193">
        <f t="shared" si="549"/>
        <v>0.1225892506</v>
      </c>
      <c r="GX117" s="193">
        <f t="shared" si="549"/>
        <v>0.1197849213</v>
      </c>
      <c r="GY117" s="193">
        <f t="shared" si="549"/>
        <v>0.1153781182</v>
      </c>
      <c r="GZ117" s="193">
        <f t="shared" si="549"/>
        <v>0.1129744074</v>
      </c>
      <c r="HA117" s="193">
        <f t="shared" si="549"/>
        <v>0.1153781182</v>
      </c>
      <c r="HB117" s="193">
        <f t="shared" si="549"/>
        <v>0.1176276708</v>
      </c>
      <c r="HC117" s="193">
        <f t="shared" si="549"/>
        <v>0.1106989001</v>
      </c>
      <c r="HD117" s="193">
        <f t="shared" si="549"/>
        <v>0.0937664961</v>
      </c>
      <c r="HE117" s="193">
        <f t="shared" si="549"/>
        <v>0.0605012445</v>
      </c>
      <c r="HF117" s="193">
        <f t="shared" si="549"/>
        <v>0.01063607348</v>
      </c>
      <c r="HG117" s="193">
        <f t="shared" si="549"/>
        <v>0</v>
      </c>
      <c r="HH117" s="193">
        <f t="shared" si="549"/>
        <v>0</v>
      </c>
      <c r="HI117" s="193">
        <f t="shared" si="549"/>
        <v>0</v>
      </c>
      <c r="HJ117" s="193">
        <f t="shared" si="549"/>
        <v>0</v>
      </c>
      <c r="HK117" s="193">
        <f t="shared" si="549"/>
        <v>0</v>
      </c>
      <c r="HL117" s="193">
        <f t="shared" si="549"/>
        <v>0</v>
      </c>
      <c r="HM117" s="193">
        <f t="shared" si="549"/>
        <v>0</v>
      </c>
      <c r="HN117" s="193">
        <f t="shared" si="549"/>
        <v>0</v>
      </c>
      <c r="HO117" s="193">
        <f t="shared" si="549"/>
        <v>0</v>
      </c>
      <c r="HP117" s="193">
        <f t="shared" si="549"/>
        <v>0</v>
      </c>
      <c r="HQ117" s="193">
        <f t="shared" si="549"/>
        <v>0</v>
      </c>
      <c r="HR117" s="193">
        <f t="shared" si="549"/>
        <v>0</v>
      </c>
      <c r="HS117" s="193">
        <f t="shared" si="549"/>
        <v>0</v>
      </c>
      <c r="HT117" s="193">
        <f t="shared" si="549"/>
        <v>0</v>
      </c>
      <c r="HU117" s="193">
        <f t="shared" si="549"/>
        <v>0</v>
      </c>
      <c r="HV117" s="193">
        <f t="shared" si="549"/>
        <v>0</v>
      </c>
      <c r="HW117" s="193">
        <f t="shared" si="549"/>
        <v>0</v>
      </c>
      <c r="HX117" s="193">
        <f t="shared" si="549"/>
        <v>0</v>
      </c>
      <c r="HY117" s="193">
        <f t="shared" si="549"/>
        <v>0</v>
      </c>
      <c r="HZ117" s="193">
        <f t="shared" si="549"/>
        <v>0</v>
      </c>
      <c r="IA117" s="193">
        <f t="shared" si="549"/>
        <v>0.06680739951</v>
      </c>
      <c r="IB117" s="193">
        <f t="shared" si="549"/>
        <v>0.1739817818</v>
      </c>
      <c r="IC117" s="193">
        <f t="shared" si="549"/>
        <v>0.2266077131</v>
      </c>
      <c r="ID117" s="193">
        <f t="shared" si="549"/>
        <v>0.2684201328</v>
      </c>
      <c r="IE117" s="193">
        <f t="shared" si="549"/>
        <v>0.2916790802</v>
      </c>
      <c r="IF117" s="193">
        <f t="shared" si="549"/>
        <v>0.3071318839</v>
      </c>
      <c r="IG117" s="193">
        <f t="shared" si="549"/>
        <v>0.3143975166</v>
      </c>
      <c r="IH117" s="193">
        <f t="shared" si="549"/>
        <v>0.315624166</v>
      </c>
      <c r="II117" s="193">
        <f t="shared" si="549"/>
        <v>0.3132769463</v>
      </c>
      <c r="IJ117" s="193">
        <f t="shared" si="549"/>
        <v>0.294053954</v>
      </c>
      <c r="IK117" s="193">
        <f t="shared" si="549"/>
        <v>0.2876440585</v>
      </c>
      <c r="IL117" s="193">
        <f t="shared" si="549"/>
        <v>0.2499859227</v>
      </c>
      <c r="IM117" s="193">
        <f t="shared" si="549"/>
        <v>0.2183370639</v>
      </c>
      <c r="IN117" s="193">
        <f t="shared" si="549"/>
        <v>0.1850857312</v>
      </c>
      <c r="IO117" s="193">
        <f t="shared" si="23"/>
        <v>3.513033351</v>
      </c>
      <c r="IP117" s="193">
        <f t="shared" si="29"/>
        <v>0</v>
      </c>
      <c r="IQ117" s="193">
        <f t="shared" ref="IQ117:KK117" si="550">MAX((MIN(CZ117+IP117,$IO$7))-GT117,0)</f>
        <v>0</v>
      </c>
      <c r="IR117" s="193">
        <f t="shared" si="550"/>
        <v>0</v>
      </c>
      <c r="IS117" s="193">
        <f t="shared" si="550"/>
        <v>0</v>
      </c>
      <c r="IT117" s="193">
        <f t="shared" si="550"/>
        <v>0</v>
      </c>
      <c r="IU117" s="193">
        <f t="shared" si="550"/>
        <v>0</v>
      </c>
      <c r="IV117" s="193">
        <f t="shared" si="550"/>
        <v>0</v>
      </c>
      <c r="IW117" s="193">
        <f t="shared" si="550"/>
        <v>0</v>
      </c>
      <c r="IX117" s="193">
        <f t="shared" si="550"/>
        <v>0</v>
      </c>
      <c r="IY117" s="193">
        <f t="shared" si="550"/>
        <v>0</v>
      </c>
      <c r="IZ117" s="193">
        <f t="shared" si="550"/>
        <v>0</v>
      </c>
      <c r="JA117" s="193">
        <f t="shared" si="550"/>
        <v>0</v>
      </c>
      <c r="JB117" s="193">
        <f t="shared" si="550"/>
        <v>0</v>
      </c>
      <c r="JC117" s="193">
        <f t="shared" si="550"/>
        <v>0</v>
      </c>
      <c r="JD117" s="193">
        <f t="shared" si="550"/>
        <v>0.04668246197</v>
      </c>
      <c r="JE117" s="193">
        <f t="shared" si="550"/>
        <v>0.1828268207</v>
      </c>
      <c r="JF117" s="193">
        <f t="shared" si="550"/>
        <v>0.37489747</v>
      </c>
      <c r="JG117" s="193">
        <f t="shared" si="550"/>
        <v>0.6151889742</v>
      </c>
      <c r="JH117" s="193">
        <f t="shared" si="550"/>
        <v>0.9380311832</v>
      </c>
      <c r="JI117" s="193">
        <f t="shared" si="550"/>
        <v>1.286426524</v>
      </c>
      <c r="JJ117" s="193">
        <f t="shared" si="550"/>
        <v>1.675849053</v>
      </c>
      <c r="JK117" s="193">
        <f t="shared" si="550"/>
        <v>2.096014686</v>
      </c>
      <c r="JL117" s="193">
        <f t="shared" si="550"/>
        <v>2.458327388</v>
      </c>
      <c r="JM117" s="193">
        <f t="shared" si="550"/>
        <v>2.728823849</v>
      </c>
      <c r="JN117" s="193">
        <f t="shared" si="550"/>
        <v>3.067895909</v>
      </c>
      <c r="JO117" s="193">
        <f t="shared" si="550"/>
        <v>3.443579995</v>
      </c>
      <c r="JP117" s="193">
        <f t="shared" si="550"/>
        <v>3.84292824</v>
      </c>
      <c r="JQ117" s="193">
        <f t="shared" si="550"/>
        <v>4.210072693</v>
      </c>
      <c r="JR117" s="193">
        <f t="shared" si="550"/>
        <v>4.553749097</v>
      </c>
      <c r="JS117" s="193">
        <f t="shared" si="550"/>
        <v>4.892244248</v>
      </c>
      <c r="JT117" s="193">
        <f t="shared" si="550"/>
        <v>5</v>
      </c>
      <c r="JU117" s="193">
        <f t="shared" si="550"/>
        <v>5</v>
      </c>
      <c r="JV117" s="193">
        <f t="shared" si="550"/>
        <v>5</v>
      </c>
      <c r="JW117" s="193">
        <f t="shared" si="550"/>
        <v>5</v>
      </c>
      <c r="JX117" s="193">
        <f t="shared" si="550"/>
        <v>4.9331926</v>
      </c>
      <c r="JY117" s="193">
        <f t="shared" si="550"/>
        <v>4.759210819</v>
      </c>
      <c r="JZ117" s="193">
        <f t="shared" si="550"/>
        <v>4.532603106</v>
      </c>
      <c r="KA117" s="193">
        <f t="shared" si="550"/>
        <v>4.264182973</v>
      </c>
      <c r="KB117" s="193">
        <f t="shared" si="550"/>
        <v>3.972503893</v>
      </c>
      <c r="KC117" s="193">
        <f t="shared" si="550"/>
        <v>3.665372009</v>
      </c>
      <c r="KD117" s="193">
        <f t="shared" si="550"/>
        <v>3.350974492</v>
      </c>
      <c r="KE117" s="193">
        <f t="shared" si="550"/>
        <v>3.035350326</v>
      </c>
      <c r="KF117" s="193">
        <f t="shared" si="550"/>
        <v>2.72207338</v>
      </c>
      <c r="KG117" s="193">
        <f t="shared" si="550"/>
        <v>2.428019426</v>
      </c>
      <c r="KH117" s="193">
        <f t="shared" si="550"/>
        <v>2.140375367</v>
      </c>
      <c r="KI117" s="193">
        <f t="shared" si="550"/>
        <v>1.890389445</v>
      </c>
      <c r="KJ117" s="193">
        <f t="shared" si="550"/>
        <v>1.672052381</v>
      </c>
      <c r="KK117" s="193">
        <f t="shared" si="550"/>
        <v>1.486966649</v>
      </c>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row>
    <row r="118" ht="14.25" customHeight="1">
      <c r="A118" s="1">
        <v>4.0</v>
      </c>
      <c r="B118" s="1">
        <f t="shared" ref="B118:C118" si="551">B117+1</f>
        <v>108</v>
      </c>
      <c r="C118" s="267">
        <f t="shared" si="551"/>
        <v>43573</v>
      </c>
      <c r="D118" s="193">
        <f t="shared" si="15"/>
        <v>10.58033368</v>
      </c>
      <c r="E118" s="193">
        <f>(SUMIFS(Profile!$F$2:$F$17521,Profile!$B$2:$B$17521,$B118,Profile!$C$2:$C$17521,E$8))*$C$6</f>
        <v>0.1606480048</v>
      </c>
      <c r="F118" s="193">
        <f>(SUMIFS(Profile!$F$2:$F$17521,Profile!$B$2:$B$17521,$B118,Profile!$C$2:$C$17521,F$8))*$C$6</f>
        <v>0.1446232662</v>
      </c>
      <c r="G118" s="193">
        <f>(SUMIFS(Profile!$F$2:$F$17521,Profile!$B$2:$B$17521,$B118,Profile!$C$2:$C$17521,G$8))*$C$6</f>
        <v>0.128999146</v>
      </c>
      <c r="H118" s="193">
        <f>(SUMIFS(Profile!$F$2:$F$17521,Profile!$B$2:$B$17521,$B118,Profile!$C$2:$C$17521,H$8))*$C$6</f>
        <v>0.1197849213</v>
      </c>
      <c r="I118" s="193">
        <f>(SUMIFS(Profile!$F$2:$F$17521,Profile!$B$2:$B$17521,$B118,Profile!$C$2:$C$17521,I$8))*$C$6</f>
        <v>0.1173812105</v>
      </c>
      <c r="J118" s="193">
        <f>(SUMIFS(Profile!$F$2:$F$17521,Profile!$B$2:$B$17521,$B118,Profile!$C$2:$C$17521,J$8))*$C$6</f>
        <v>0.1133750258</v>
      </c>
      <c r="K118" s="193">
        <f>(SUMIFS(Profile!$F$2:$F$17521,Profile!$B$2:$B$17521,$B118,Profile!$C$2:$C$17521,K$8))*$C$6</f>
        <v>0.1109713151</v>
      </c>
      <c r="L118" s="193">
        <f>(SUMIFS(Profile!$F$2:$F$17521,Profile!$B$2:$B$17521,$B118,Profile!$C$2:$C$17521,L$8))*$C$6</f>
        <v>0.1097694597</v>
      </c>
      <c r="M118" s="193">
        <f>(SUMIFS(Profile!$F$2:$F$17521,Profile!$B$2:$B$17521,$B118,Profile!$C$2:$C$17521,M$8))*$C$6</f>
        <v>0.111772552</v>
      </c>
      <c r="N118" s="193">
        <f>(SUMIFS(Profile!$F$2:$F$17521,Profile!$B$2:$B$17521,$B118,Profile!$C$2:$C$17521,N$8))*$C$6</f>
        <v>0.1145768812</v>
      </c>
      <c r="O118" s="193">
        <f>(SUMIFS(Profile!$F$2:$F$17521,Profile!$B$2:$B$17521,$B118,Profile!$C$2:$C$17521,O$8))*$C$6</f>
        <v>0.1173812105</v>
      </c>
      <c r="P118" s="193">
        <f>(SUMIFS(Profile!$F$2:$F$17521,Profile!$B$2:$B$17521,$B118,Profile!$C$2:$C$17521,P$8))*$C$6</f>
        <v>0.123791106</v>
      </c>
      <c r="Q118" s="193">
        <f>(SUMIFS(Profile!$F$2:$F$17521,Profile!$B$2:$B$17521,$B118,Profile!$C$2:$C$17521,Q$8))*$C$6</f>
        <v>0.14622574</v>
      </c>
      <c r="R118" s="193">
        <f>(SUMIFS(Profile!$F$2:$F$17521,Profile!$B$2:$B$17521,$B118,Profile!$C$2:$C$17521,R$8))*$C$6</f>
        <v>0.170262848</v>
      </c>
      <c r="S118" s="193">
        <f>(SUMIFS(Profile!$F$2:$F$17521,Profile!$B$2:$B$17521,$B118,Profile!$C$2:$C$17521,S$8))*$C$6</f>
        <v>0.1987067591</v>
      </c>
      <c r="T118" s="193">
        <f>(SUMIFS(Profile!$F$2:$F$17521,Profile!$B$2:$B$17521,$B118,Profile!$C$2:$C$17521,T$8))*$C$6</f>
        <v>0.2263494332</v>
      </c>
      <c r="U118" s="193">
        <f>(SUMIFS(Profile!$F$2:$F$17521,Profile!$B$2:$B$17521,$B118,Profile!$C$2:$C$17521,U$8))*$C$6</f>
        <v>0.2319580917</v>
      </c>
      <c r="V118" s="193">
        <f>(SUMIFS(Profile!$F$2:$F$17521,Profile!$B$2:$B$17521,$B118,Profile!$C$2:$C$17521,V$8))*$C$6</f>
        <v>0.246780975</v>
      </c>
      <c r="W118" s="193">
        <f>(SUMIFS(Profile!$F$2:$F$17521,Profile!$B$2:$B$17521,$B118,Profile!$C$2:$C$17521,W$8))*$C$6</f>
        <v>0.2539921074</v>
      </c>
      <c r="X118" s="193">
        <f>(SUMIFS(Profile!$F$2:$F$17521,Profile!$B$2:$B$17521,$B118,Profile!$C$2:$C$17521,X$8))*$C$6</f>
        <v>0.2535914889</v>
      </c>
      <c r="Y118" s="193">
        <f>(SUMIFS(Profile!$F$2:$F$17521,Profile!$B$2:$B$17521,$B118,Profile!$C$2:$C$17521,Y$8))*$C$6</f>
        <v>0.2423741719</v>
      </c>
      <c r="Z118" s="193">
        <f>(SUMIFS(Profile!$F$2:$F$17521,Profile!$B$2:$B$17521,$B118,Profile!$C$2:$C$17521,Z$8))*$C$6</f>
        <v>0.240771698</v>
      </c>
      <c r="AA118" s="193">
        <f>(SUMIFS(Profile!$F$2:$F$17521,Profile!$B$2:$B$17521,$B118,Profile!$C$2:$C$17521,AA$8))*$C$6</f>
        <v>0.2403710795</v>
      </c>
      <c r="AB118" s="193">
        <f>(SUMIFS(Profile!$F$2:$F$17521,Profile!$B$2:$B$17521,$B118,Profile!$C$2:$C$17521,AB$8))*$C$6</f>
        <v>0.240771698</v>
      </c>
      <c r="AC118" s="193">
        <f>(SUMIFS(Profile!$F$2:$F$17521,Profile!$B$2:$B$17521,$B118,Profile!$C$2:$C$17521,AC$8))*$C$6</f>
        <v>0.2431754088</v>
      </c>
      <c r="AD118" s="193">
        <f>(SUMIFS(Profile!$F$2:$F$17521,Profile!$B$2:$B$17521,$B118,Profile!$C$2:$C$17521,AD$8))*$C$6</f>
        <v>0.240771698</v>
      </c>
      <c r="AE118" s="193">
        <f>(SUMIFS(Profile!$F$2:$F$17521,Profile!$B$2:$B$17521,$B118,Profile!$C$2:$C$17521,AE$8))*$C$6</f>
        <v>0.2387686057</v>
      </c>
      <c r="AF118" s="193">
        <f>(SUMIFS(Profile!$F$2:$F$17521,Profile!$B$2:$B$17521,$B118,Profile!$C$2:$C$17521,AF$8))*$C$6</f>
        <v>0.2303556179</v>
      </c>
      <c r="AG118" s="193">
        <f>(SUMIFS(Profile!$F$2:$F$17521,Profile!$B$2:$B$17521,$B118,Profile!$C$2:$C$17521,AG$8))*$C$6</f>
        <v>0.2291537625</v>
      </c>
      <c r="AH118" s="193">
        <f>(SUMIFS(Profile!$F$2:$F$17521,Profile!$B$2:$B$17521,$B118,Profile!$C$2:$C$17521,AH$8))*$C$6</f>
        <v>0.2267500517</v>
      </c>
      <c r="AI118" s="193">
        <f>(SUMIFS(Profile!$F$2:$F$17521,Profile!$B$2:$B$17521,$B118,Profile!$C$2:$C$17521,AI$8))*$C$6</f>
        <v>0.2203401562</v>
      </c>
      <c r="AJ118" s="193">
        <f>(SUMIFS(Profile!$F$2:$F$17521,Profile!$B$2:$B$17521,$B118,Profile!$C$2:$C$17521,AJ$8))*$C$6</f>
        <v>0.2323587102</v>
      </c>
      <c r="AK118" s="193">
        <f>(SUMIFS(Profile!$F$2:$F$17521,Profile!$B$2:$B$17521,$B118,Profile!$C$2:$C$17521,AK$8))*$C$6</f>
        <v>0.2443772642</v>
      </c>
      <c r="AL118" s="193">
        <f>(SUMIFS(Profile!$F$2:$F$17521,Profile!$B$2:$B$17521,$B118,Profile!$C$2:$C$17521,AL$8))*$C$6</f>
        <v>0.2728211753</v>
      </c>
      <c r="AM118" s="193">
        <f>(SUMIFS(Profile!$F$2:$F$17521,Profile!$B$2:$B$17521,$B118,Profile!$C$2:$C$17521,AM$8))*$C$6</f>
        <v>0.2988613756</v>
      </c>
      <c r="AN118" s="193">
        <f>(SUMIFS(Profile!$F$2:$F$17521,Profile!$B$2:$B$17521,$B118,Profile!$C$2:$C$17521,AN$8))*$C$6</f>
        <v>0.3116811665</v>
      </c>
      <c r="AO118" s="193">
        <f>(SUMIFS(Profile!$F$2:$F$17521,Profile!$B$2:$B$17521,$B118,Profile!$C$2:$C$17521,AO$8))*$C$6</f>
        <v>0.3128830219</v>
      </c>
      <c r="AP118" s="193">
        <f>(SUMIFS(Profile!$F$2:$F$17521,Profile!$B$2:$B$17521,$B118,Profile!$C$2:$C$17521,AP$8))*$C$6</f>
        <v>0.3140848773</v>
      </c>
      <c r="AQ118" s="193">
        <f>(SUMIFS(Profile!$F$2:$F$17521,Profile!$B$2:$B$17521,$B118,Profile!$C$2:$C$17521,AQ$8))*$C$6</f>
        <v>0.3068737449</v>
      </c>
      <c r="AR118" s="193">
        <f>(SUMIFS(Profile!$F$2:$F$17521,Profile!$B$2:$B$17521,$B118,Profile!$C$2:$C$17521,AR$8))*$C$6</f>
        <v>0.3072743633</v>
      </c>
      <c r="AS118" s="193">
        <f>(SUMIFS(Profile!$F$2:$F$17521,Profile!$B$2:$B$17521,$B118,Profile!$C$2:$C$17521,AS$8))*$C$6</f>
        <v>0.3144854957</v>
      </c>
      <c r="AT118" s="193">
        <f>(SUMIFS(Profile!$F$2:$F$17521,Profile!$B$2:$B$17521,$B118,Profile!$C$2:$C$17521,AT$8))*$C$6</f>
        <v>0.3176904434</v>
      </c>
      <c r="AU118" s="193">
        <f>(SUMIFS(Profile!$F$2:$F$17521,Profile!$B$2:$B$17521,$B118,Profile!$C$2:$C$17521,AU$8))*$C$6</f>
        <v>0.3220972466</v>
      </c>
      <c r="AV118" s="193">
        <f>(SUMIFS(Profile!$F$2:$F$17521,Profile!$B$2:$B$17521,$B118,Profile!$C$2:$C$17521,AV$8))*$C$6</f>
        <v>0.3008644679</v>
      </c>
      <c r="AW118" s="193">
        <f>(SUMIFS(Profile!$F$2:$F$17521,Profile!$B$2:$B$17521,$B118,Profile!$C$2:$C$17521,AW$8))*$C$6</f>
        <v>0.2848397292</v>
      </c>
      <c r="AX118" s="193">
        <f>(SUMIFS(Profile!$F$2:$F$17521,Profile!$B$2:$B$17521,$B118,Profile!$C$2:$C$17521,AX$8))*$C$6</f>
        <v>0.2543927258</v>
      </c>
      <c r="AY118" s="193">
        <f>(SUMIFS(Profile!$F$2:$F$17521,Profile!$B$2:$B$17521,$B118,Profile!$C$2:$C$17521,AY$8))*$C$6</f>
        <v>0.2131290239</v>
      </c>
      <c r="AZ118" s="193">
        <f>(SUMIFS(Profile!$F$2:$F$17521,Profile!$B$2:$B$17521,$B118,Profile!$C$2:$C$17521,AZ$8))*$C$6</f>
        <v>0.1770733619</v>
      </c>
      <c r="BA118" s="193">
        <f t="shared" si="16"/>
        <v>11.46753109</v>
      </c>
      <c r="BB118" s="193">
        <f>(SUMIFS(Profile!$E$2:$E$17521,Profile!$B$2:$B$17521,$B118,Profile!$C$2:$C$17521,BB$8))*$C$9</f>
        <v>0</v>
      </c>
      <c r="BC118" s="193">
        <f>(SUMIFS(Profile!$E$2:$E$17521,Profile!$B$2:$B$17521,$B118,Profile!$C$2:$C$17521,BC$8))*$C$9</f>
        <v>0</v>
      </c>
      <c r="BD118" s="193">
        <f>(SUMIFS(Profile!$E$2:$E$17521,Profile!$B$2:$B$17521,$B118,Profile!$C$2:$C$17521,BD$8))*$C$9</f>
        <v>0</v>
      </c>
      <c r="BE118" s="193">
        <f>(SUMIFS(Profile!$E$2:$E$17521,Profile!$B$2:$B$17521,$B118,Profile!$C$2:$C$17521,BE$8))*$C$9</f>
        <v>0</v>
      </c>
      <c r="BF118" s="193">
        <f>(SUMIFS(Profile!$E$2:$E$17521,Profile!$B$2:$B$17521,$B118,Profile!$C$2:$C$17521,BF$8))*$C$9</f>
        <v>0</v>
      </c>
      <c r="BG118" s="193">
        <f>(SUMIFS(Profile!$E$2:$E$17521,Profile!$B$2:$B$17521,$B118,Profile!$C$2:$C$17521,BG$8))*$C$9</f>
        <v>0</v>
      </c>
      <c r="BH118" s="193">
        <f>(SUMIFS(Profile!$E$2:$E$17521,Profile!$B$2:$B$17521,$B118,Profile!$C$2:$C$17521,BH$8))*$C$9</f>
        <v>0</v>
      </c>
      <c r="BI118" s="193">
        <f>(SUMIFS(Profile!$E$2:$E$17521,Profile!$B$2:$B$17521,$B118,Profile!$C$2:$C$17521,BI$8))*$C$9</f>
        <v>0</v>
      </c>
      <c r="BJ118" s="193">
        <f>(SUMIFS(Profile!$E$2:$E$17521,Profile!$B$2:$B$17521,$B118,Profile!$C$2:$C$17521,BJ$8))*$C$9</f>
        <v>0</v>
      </c>
      <c r="BK118" s="193">
        <f>(SUMIFS(Profile!$E$2:$E$17521,Profile!$B$2:$B$17521,$B118,Profile!$C$2:$C$17521,BK$8))*$C$9</f>
        <v>0.0002325273115</v>
      </c>
      <c r="BL118" s="193">
        <f>(SUMIFS(Profile!$E$2:$E$17521,Profile!$B$2:$B$17521,$B118,Profile!$C$2:$C$17521,BL$8))*$C$9</f>
        <v>0.008972496662</v>
      </c>
      <c r="BM118" s="193">
        <f>(SUMIFS(Profile!$E$2:$E$17521,Profile!$B$2:$B$17521,$B118,Profile!$C$2:$C$17521,BM$8))*$C$9</f>
        <v>0.04018035508</v>
      </c>
      <c r="BN118" s="193">
        <f>(SUMIFS(Profile!$E$2:$E$17521,Profile!$B$2:$B$17521,$B118,Profile!$C$2:$C$17521,BN$8))*$C$9</f>
        <v>0.09000270403</v>
      </c>
      <c r="BO118" s="193">
        <f>(SUMIFS(Profile!$E$2:$E$17521,Profile!$B$2:$B$17521,$B118,Profile!$C$2:$C$17521,BO$8))*$C$9</f>
        <v>0.1573001688</v>
      </c>
      <c r="BP118" s="193">
        <f>(SUMIFS(Profile!$E$2:$E$17521,Profile!$B$2:$B$17521,$B118,Profile!$C$2:$C$17521,BP$8))*$C$9</f>
        <v>0.2420116034</v>
      </c>
      <c r="BQ118" s="193">
        <f>(SUMIFS(Profile!$E$2:$E$17521,Profile!$B$2:$B$17521,$B118,Profile!$C$2:$C$17521,BQ$8))*$C$9</f>
        <v>0.3382396078</v>
      </c>
      <c r="BR118" s="193">
        <f>(SUMIFS(Profile!$E$2:$E$17521,Profile!$B$2:$B$17521,$B118,Profile!$C$2:$C$17521,BR$8))*$C$9</f>
        <v>0.4291485911</v>
      </c>
      <c r="BS118" s="193">
        <f>(SUMIFS(Profile!$E$2:$E$17521,Profile!$B$2:$B$17521,$B118,Profile!$C$2:$C$17521,BS$8))*$C$9</f>
        <v>0.5188132296</v>
      </c>
      <c r="BT118" s="193">
        <f>(SUMIFS(Profile!$E$2:$E$17521,Profile!$B$2:$B$17521,$B118,Profile!$C$2:$C$17521,BT$8))*$C$9</f>
        <v>0.5872796302</v>
      </c>
      <c r="BU118" s="193">
        <f>(SUMIFS(Profile!$E$2:$E$17521,Profile!$B$2:$B$17521,$B118,Profile!$C$2:$C$17521,BU$8))*$C$9</f>
        <v>0.6076885005</v>
      </c>
      <c r="BV118" s="193">
        <f>(SUMIFS(Profile!$E$2:$E$17521,Profile!$B$2:$B$17521,$B118,Profile!$C$2:$C$17521,BV$8))*$C$9</f>
        <v>0.6367661549</v>
      </c>
      <c r="BW118" s="193">
        <f>(SUMIFS(Profile!$E$2:$E$17521,Profile!$B$2:$B$17521,$B118,Profile!$C$2:$C$17521,BW$8))*$C$9</f>
        <v>0.6606650786</v>
      </c>
      <c r="BX118" s="193">
        <f>(SUMIFS(Profile!$E$2:$E$17521,Profile!$B$2:$B$17521,$B118,Profile!$C$2:$C$17521,BX$8))*$C$9</f>
        <v>0.6689302618</v>
      </c>
      <c r="BY118" s="193">
        <f>(SUMIFS(Profile!$E$2:$E$17521,Profile!$B$2:$B$17521,$B118,Profile!$C$2:$C$17521,BY$8))*$C$9</f>
        <v>0.6834465949</v>
      </c>
      <c r="BZ118" s="193">
        <f>(SUMIFS(Profile!$E$2:$E$17521,Profile!$B$2:$B$17521,$B118,Profile!$C$2:$C$17521,BZ$8))*$C$9</f>
        <v>0.6841286625</v>
      </c>
      <c r="CA118" s="193">
        <f>(SUMIFS(Profile!$E$2:$E$17521,Profile!$B$2:$B$17521,$B118,Profile!$C$2:$C$17521,CA$8))*$C$9</f>
        <v>0.6780285581</v>
      </c>
      <c r="CB118" s="193">
        <f>(SUMIFS(Profile!$E$2:$E$17521,Profile!$B$2:$B$17521,$B118,Profile!$C$2:$C$17521,CB$8))*$C$9</f>
        <v>0.6715332234</v>
      </c>
      <c r="CC118" s="193">
        <f>(SUMIFS(Profile!$E$2:$E$17521,Profile!$B$2:$B$17521,$B118,Profile!$C$2:$C$17521,CC$8))*$C$9</f>
        <v>0.6205517871</v>
      </c>
      <c r="CD118" s="193">
        <f>(SUMIFS(Profile!$E$2:$E$17521,Profile!$B$2:$B$17521,$B118,Profile!$C$2:$C$17521,CD$8))*$C$9</f>
        <v>0.5614334703</v>
      </c>
      <c r="CE118" s="193">
        <f>(SUMIFS(Profile!$E$2:$E$17521,Profile!$B$2:$B$17521,$B118,Profile!$C$2:$C$17521,CE$8))*$C$9</f>
        <v>0.5185291766</v>
      </c>
      <c r="CF118" s="193">
        <f>(SUMIFS(Profile!$E$2:$E$17521,Profile!$B$2:$B$17521,$B118,Profile!$C$2:$C$17521,CF$8))*$C$9</f>
        <v>0.5171644184</v>
      </c>
      <c r="CG118" s="193">
        <f>(SUMIFS(Profile!$E$2:$E$17521,Profile!$B$2:$B$17521,$B118,Profile!$C$2:$C$17521,CG$8))*$C$9</f>
        <v>0.4066420661</v>
      </c>
      <c r="CH118" s="193">
        <f>(SUMIFS(Profile!$E$2:$E$17521,Profile!$B$2:$B$17521,$B118,Profile!$C$2:$C$17521,CH$8))*$C$9</f>
        <v>0.3599530263</v>
      </c>
      <c r="CI118" s="193">
        <f>(SUMIFS(Profile!$E$2:$E$17521,Profile!$B$2:$B$17521,$B118,Profile!$C$2:$C$17521,CI$8))*$C$9</f>
        <v>0.270365356</v>
      </c>
      <c r="CJ118" s="193">
        <f>(SUMIFS(Profile!$E$2:$E$17521,Profile!$B$2:$B$17521,$B118,Profile!$C$2:$C$17521,CJ$8))*$C$9</f>
        <v>0.2163278729</v>
      </c>
      <c r="CK118" s="193">
        <f>(SUMIFS(Profile!$E$2:$E$17521,Profile!$B$2:$B$17521,$B118,Profile!$C$2:$C$17521,CK$8))*$C$9</f>
        <v>0.1432170375</v>
      </c>
      <c r="CL118" s="193">
        <f>(SUMIFS(Profile!$E$2:$E$17521,Profile!$B$2:$B$17521,$B118,Profile!$C$2:$C$17521,CL$8))*$C$9</f>
        <v>0.0874186029</v>
      </c>
      <c r="CM118" s="193">
        <f>(SUMIFS(Profile!$E$2:$E$17521,Profile!$B$2:$B$17521,$B118,Profile!$C$2:$C$17521,CM$8))*$C$9</f>
        <v>0.04342565531</v>
      </c>
      <c r="CN118" s="193">
        <f>(SUMIFS(Profile!$E$2:$E$17521,Profile!$B$2:$B$17521,$B118,Profile!$C$2:$C$17521,CN$8))*$C$9</f>
        <v>0.01429688209</v>
      </c>
      <c r="CO118" s="193">
        <f>(SUMIFS(Profile!$E$2:$E$17521,Profile!$B$2:$B$17521,$B118,Profile!$C$2:$C$17521,CO$8))*$C$9</f>
        <v>0.003549024688</v>
      </c>
      <c r="CP118" s="193">
        <f>(SUMIFS(Profile!$E$2:$E$17521,Profile!$B$2:$B$17521,$B118,Profile!$C$2:$C$17521,CP$8))*$C$9</f>
        <v>0.00112990213</v>
      </c>
      <c r="CQ118" s="193">
        <f>(SUMIFS(Profile!$E$2:$E$17521,Profile!$B$2:$B$17521,$B118,Profile!$C$2:$C$17521,CQ$8))*$C$9</f>
        <v>0.0001588607403</v>
      </c>
      <c r="CR118" s="193">
        <f>(SUMIFS(Profile!$E$2:$E$17521,Profile!$B$2:$B$17521,$B118,Profile!$C$2:$C$17521,CR$8))*$C$9</f>
        <v>0</v>
      </c>
      <c r="CS118" s="193">
        <f>(SUMIFS(Profile!$E$2:$E$17521,Profile!$B$2:$B$17521,$B118,Profile!$C$2:$C$17521,CS$8))*$C$9</f>
        <v>0</v>
      </c>
      <c r="CT118" s="193">
        <f>(SUMIFS(Profile!$E$2:$E$17521,Profile!$B$2:$B$17521,$B118,Profile!$C$2:$C$17521,CT$8))*$C$9</f>
        <v>0</v>
      </c>
      <c r="CU118" s="193">
        <f>(SUMIFS(Profile!$E$2:$E$17521,Profile!$B$2:$B$17521,$B118,Profile!$C$2:$C$17521,CU$8))*$C$9</f>
        <v>0</v>
      </c>
      <c r="CV118" s="193">
        <f>(SUMIFS(Profile!$E$2:$E$17521,Profile!$B$2:$B$17521,$B118,Profile!$C$2:$C$17521,CV$8))*$C$9</f>
        <v>0</v>
      </c>
      <c r="CW118" s="193">
        <f>(SUMIFS(Profile!$E$2:$E$17521,Profile!$B$2:$B$17521,$B118,Profile!$C$2:$C$17521,CW$8))*$C$9</f>
        <v>0</v>
      </c>
      <c r="CX118" s="193">
        <f t="shared" si="17"/>
        <v>5.909234864</v>
      </c>
      <c r="CY118" s="193">
        <f t="shared" ref="CY118:ET118" si="552">MAX(BB118-E118,0)</f>
        <v>0</v>
      </c>
      <c r="CZ118" s="193">
        <f t="shared" si="552"/>
        <v>0</v>
      </c>
      <c r="DA118" s="193">
        <f t="shared" si="552"/>
        <v>0</v>
      </c>
      <c r="DB118" s="193">
        <f t="shared" si="552"/>
        <v>0</v>
      </c>
      <c r="DC118" s="193">
        <f t="shared" si="552"/>
        <v>0</v>
      </c>
      <c r="DD118" s="193">
        <f t="shared" si="552"/>
        <v>0</v>
      </c>
      <c r="DE118" s="193">
        <f t="shared" si="552"/>
        <v>0</v>
      </c>
      <c r="DF118" s="193">
        <f t="shared" si="552"/>
        <v>0</v>
      </c>
      <c r="DG118" s="193">
        <f t="shared" si="552"/>
        <v>0</v>
      </c>
      <c r="DH118" s="193">
        <f t="shared" si="552"/>
        <v>0</v>
      </c>
      <c r="DI118" s="193">
        <f t="shared" si="552"/>
        <v>0</v>
      </c>
      <c r="DJ118" s="193">
        <f t="shared" si="552"/>
        <v>0</v>
      </c>
      <c r="DK118" s="193">
        <f t="shared" si="552"/>
        <v>0</v>
      </c>
      <c r="DL118" s="193">
        <f t="shared" si="552"/>
        <v>0</v>
      </c>
      <c r="DM118" s="193">
        <f t="shared" si="552"/>
        <v>0.04330484432</v>
      </c>
      <c r="DN118" s="193">
        <f t="shared" si="552"/>
        <v>0.1118901746</v>
      </c>
      <c r="DO118" s="193">
        <f t="shared" si="552"/>
        <v>0.1971904993</v>
      </c>
      <c r="DP118" s="193">
        <f t="shared" si="552"/>
        <v>0.2720322546</v>
      </c>
      <c r="DQ118" s="193">
        <f t="shared" si="552"/>
        <v>0.3332875228</v>
      </c>
      <c r="DR118" s="193">
        <f t="shared" si="552"/>
        <v>0.3540970116</v>
      </c>
      <c r="DS118" s="193">
        <f t="shared" si="552"/>
        <v>0.3943919831</v>
      </c>
      <c r="DT118" s="193">
        <f t="shared" si="552"/>
        <v>0.4198933806</v>
      </c>
      <c r="DU118" s="193">
        <f t="shared" si="552"/>
        <v>0.4285591823</v>
      </c>
      <c r="DV118" s="193">
        <f t="shared" si="552"/>
        <v>0.4426748969</v>
      </c>
      <c r="DW118" s="193">
        <f t="shared" si="552"/>
        <v>0.4409532537</v>
      </c>
      <c r="DX118" s="193">
        <f t="shared" si="552"/>
        <v>0.4372568601</v>
      </c>
      <c r="DY118" s="193">
        <f t="shared" si="552"/>
        <v>0.4327646177</v>
      </c>
      <c r="DZ118" s="193">
        <f t="shared" si="552"/>
        <v>0.3901961692</v>
      </c>
      <c r="EA118" s="193">
        <f t="shared" si="552"/>
        <v>0.3322797078</v>
      </c>
      <c r="EB118" s="193">
        <f t="shared" si="552"/>
        <v>0.2917791249</v>
      </c>
      <c r="EC118" s="193">
        <f t="shared" si="552"/>
        <v>0.2968242621</v>
      </c>
      <c r="ED118" s="193">
        <f t="shared" si="552"/>
        <v>0.1742833559</v>
      </c>
      <c r="EE118" s="193">
        <f t="shared" si="552"/>
        <v>0.1155757622</v>
      </c>
      <c r="EF118" s="193">
        <f t="shared" si="552"/>
        <v>0</v>
      </c>
      <c r="EG118" s="193">
        <f t="shared" si="552"/>
        <v>0</v>
      </c>
      <c r="EH118" s="193">
        <f t="shared" si="552"/>
        <v>0</v>
      </c>
      <c r="EI118" s="193">
        <f t="shared" si="552"/>
        <v>0</v>
      </c>
      <c r="EJ118" s="193">
        <f t="shared" si="552"/>
        <v>0</v>
      </c>
      <c r="EK118" s="193">
        <f t="shared" si="552"/>
        <v>0</v>
      </c>
      <c r="EL118" s="193">
        <f t="shared" si="552"/>
        <v>0</v>
      </c>
      <c r="EM118" s="193">
        <f t="shared" si="552"/>
        <v>0</v>
      </c>
      <c r="EN118" s="193">
        <f t="shared" si="552"/>
        <v>0</v>
      </c>
      <c r="EO118" s="193">
        <f t="shared" si="552"/>
        <v>0</v>
      </c>
      <c r="EP118" s="193">
        <f t="shared" si="552"/>
        <v>0</v>
      </c>
      <c r="EQ118" s="193">
        <f t="shared" si="552"/>
        <v>0</v>
      </c>
      <c r="ER118" s="193">
        <f t="shared" si="552"/>
        <v>0</v>
      </c>
      <c r="ES118" s="193">
        <f t="shared" si="552"/>
        <v>0</v>
      </c>
      <c r="ET118" s="193">
        <f t="shared" si="552"/>
        <v>0</v>
      </c>
      <c r="EU118" s="193">
        <f t="shared" si="19"/>
        <v>5.558296224</v>
      </c>
      <c r="EV118" s="193">
        <f t="shared" ref="EV118:GQ118" si="553">BB118-CY118</f>
        <v>0</v>
      </c>
      <c r="EW118" s="193">
        <f t="shared" si="553"/>
        <v>0</v>
      </c>
      <c r="EX118" s="193">
        <f t="shared" si="553"/>
        <v>0</v>
      </c>
      <c r="EY118" s="193">
        <f t="shared" si="553"/>
        <v>0</v>
      </c>
      <c r="EZ118" s="193">
        <f t="shared" si="553"/>
        <v>0</v>
      </c>
      <c r="FA118" s="193">
        <f t="shared" si="553"/>
        <v>0</v>
      </c>
      <c r="FB118" s="193">
        <f t="shared" si="553"/>
        <v>0</v>
      </c>
      <c r="FC118" s="193">
        <f t="shared" si="553"/>
        <v>0</v>
      </c>
      <c r="FD118" s="193">
        <f t="shared" si="553"/>
        <v>0</v>
      </c>
      <c r="FE118" s="193">
        <f t="shared" si="553"/>
        <v>0.0002325273115</v>
      </c>
      <c r="FF118" s="193">
        <f t="shared" si="553"/>
        <v>0.008972496662</v>
      </c>
      <c r="FG118" s="193">
        <f t="shared" si="553"/>
        <v>0.04018035508</v>
      </c>
      <c r="FH118" s="193">
        <f t="shared" si="553"/>
        <v>0.09000270403</v>
      </c>
      <c r="FI118" s="193">
        <f t="shared" si="553"/>
        <v>0.1573001688</v>
      </c>
      <c r="FJ118" s="193">
        <f t="shared" si="553"/>
        <v>0.1987067591</v>
      </c>
      <c r="FK118" s="193">
        <f t="shared" si="553"/>
        <v>0.2263494332</v>
      </c>
      <c r="FL118" s="193">
        <f t="shared" si="553"/>
        <v>0.2319580917</v>
      </c>
      <c r="FM118" s="193">
        <f t="shared" si="553"/>
        <v>0.246780975</v>
      </c>
      <c r="FN118" s="193">
        <f t="shared" si="553"/>
        <v>0.2539921074</v>
      </c>
      <c r="FO118" s="193">
        <f t="shared" si="553"/>
        <v>0.2535914889</v>
      </c>
      <c r="FP118" s="193">
        <f t="shared" si="553"/>
        <v>0.2423741719</v>
      </c>
      <c r="FQ118" s="193">
        <f t="shared" si="553"/>
        <v>0.240771698</v>
      </c>
      <c r="FR118" s="193">
        <f t="shared" si="553"/>
        <v>0.2403710795</v>
      </c>
      <c r="FS118" s="193">
        <f t="shared" si="553"/>
        <v>0.240771698</v>
      </c>
      <c r="FT118" s="193">
        <f t="shared" si="553"/>
        <v>0.2431754088</v>
      </c>
      <c r="FU118" s="193">
        <f t="shared" si="553"/>
        <v>0.240771698</v>
      </c>
      <c r="FV118" s="193">
        <f t="shared" si="553"/>
        <v>0.2387686057</v>
      </c>
      <c r="FW118" s="193">
        <f t="shared" si="553"/>
        <v>0.2303556179</v>
      </c>
      <c r="FX118" s="193">
        <f t="shared" si="553"/>
        <v>0.2291537625</v>
      </c>
      <c r="FY118" s="193">
        <f t="shared" si="553"/>
        <v>0.2267500517</v>
      </c>
      <c r="FZ118" s="193">
        <f t="shared" si="553"/>
        <v>0.2203401562</v>
      </c>
      <c r="GA118" s="193">
        <f t="shared" si="553"/>
        <v>0.2323587102</v>
      </c>
      <c r="GB118" s="193">
        <f t="shared" si="553"/>
        <v>0.2443772642</v>
      </c>
      <c r="GC118" s="193">
        <f t="shared" si="553"/>
        <v>0.270365356</v>
      </c>
      <c r="GD118" s="193">
        <f t="shared" si="553"/>
        <v>0.2163278729</v>
      </c>
      <c r="GE118" s="193">
        <f t="shared" si="553"/>
        <v>0.1432170375</v>
      </c>
      <c r="GF118" s="193">
        <f t="shared" si="553"/>
        <v>0.0874186029</v>
      </c>
      <c r="GG118" s="193">
        <f t="shared" si="553"/>
        <v>0.04342565531</v>
      </c>
      <c r="GH118" s="193">
        <f t="shared" si="553"/>
        <v>0.01429688209</v>
      </c>
      <c r="GI118" s="193">
        <f t="shared" si="553"/>
        <v>0.003549024688</v>
      </c>
      <c r="GJ118" s="193">
        <f t="shared" si="553"/>
        <v>0.00112990213</v>
      </c>
      <c r="GK118" s="193">
        <f t="shared" si="553"/>
        <v>0.0001588607403</v>
      </c>
      <c r="GL118" s="193">
        <f t="shared" si="553"/>
        <v>0</v>
      </c>
      <c r="GM118" s="193">
        <f t="shared" si="553"/>
        <v>0</v>
      </c>
      <c r="GN118" s="193">
        <f t="shared" si="553"/>
        <v>0</v>
      </c>
      <c r="GO118" s="193">
        <f t="shared" si="553"/>
        <v>0</v>
      </c>
      <c r="GP118" s="193">
        <f t="shared" si="553"/>
        <v>0</v>
      </c>
      <c r="GQ118" s="193">
        <f t="shared" si="553"/>
        <v>0</v>
      </c>
      <c r="GR118" s="193">
        <f t="shared" si="21"/>
        <v>5.02203746</v>
      </c>
      <c r="GS118" s="193">
        <f t="shared" ref="GS118:IN118" si="554">E118-EV118</f>
        <v>0.1606480048</v>
      </c>
      <c r="GT118" s="193">
        <f t="shared" si="554"/>
        <v>0.1446232662</v>
      </c>
      <c r="GU118" s="193">
        <f t="shared" si="554"/>
        <v>0.128999146</v>
      </c>
      <c r="GV118" s="193">
        <f t="shared" si="554"/>
        <v>0.1197849213</v>
      </c>
      <c r="GW118" s="193">
        <f t="shared" si="554"/>
        <v>0.1173812105</v>
      </c>
      <c r="GX118" s="193">
        <f t="shared" si="554"/>
        <v>0.1133750258</v>
      </c>
      <c r="GY118" s="193">
        <f t="shared" si="554"/>
        <v>0.1109713151</v>
      </c>
      <c r="GZ118" s="193">
        <f t="shared" si="554"/>
        <v>0.1097694597</v>
      </c>
      <c r="HA118" s="193">
        <f t="shared" si="554"/>
        <v>0.111772552</v>
      </c>
      <c r="HB118" s="193">
        <f t="shared" si="554"/>
        <v>0.1143443539</v>
      </c>
      <c r="HC118" s="193">
        <f t="shared" si="554"/>
        <v>0.1084087138</v>
      </c>
      <c r="HD118" s="193">
        <f t="shared" si="554"/>
        <v>0.08361075088</v>
      </c>
      <c r="HE118" s="193">
        <f t="shared" si="554"/>
        <v>0.05622303602</v>
      </c>
      <c r="HF118" s="193">
        <f t="shared" si="554"/>
        <v>0.01296267917</v>
      </c>
      <c r="HG118" s="193">
        <f t="shared" si="554"/>
        <v>0</v>
      </c>
      <c r="HH118" s="193">
        <f t="shared" si="554"/>
        <v>0</v>
      </c>
      <c r="HI118" s="193">
        <f t="shared" si="554"/>
        <v>0</v>
      </c>
      <c r="HJ118" s="193">
        <f t="shared" si="554"/>
        <v>0</v>
      </c>
      <c r="HK118" s="193">
        <f t="shared" si="554"/>
        <v>0</v>
      </c>
      <c r="HL118" s="193">
        <f t="shared" si="554"/>
        <v>0</v>
      </c>
      <c r="HM118" s="193">
        <f t="shared" si="554"/>
        <v>0</v>
      </c>
      <c r="HN118" s="193">
        <f t="shared" si="554"/>
        <v>0</v>
      </c>
      <c r="HO118" s="193">
        <f t="shared" si="554"/>
        <v>0</v>
      </c>
      <c r="HP118" s="193">
        <f t="shared" si="554"/>
        <v>0</v>
      </c>
      <c r="HQ118" s="193">
        <f t="shared" si="554"/>
        <v>0</v>
      </c>
      <c r="HR118" s="193">
        <f t="shared" si="554"/>
        <v>0</v>
      </c>
      <c r="HS118" s="193">
        <f t="shared" si="554"/>
        <v>0</v>
      </c>
      <c r="HT118" s="193">
        <f t="shared" si="554"/>
        <v>0</v>
      </c>
      <c r="HU118" s="193">
        <f t="shared" si="554"/>
        <v>0</v>
      </c>
      <c r="HV118" s="193">
        <f t="shared" si="554"/>
        <v>0</v>
      </c>
      <c r="HW118" s="193">
        <f t="shared" si="554"/>
        <v>0</v>
      </c>
      <c r="HX118" s="193">
        <f t="shared" si="554"/>
        <v>0</v>
      </c>
      <c r="HY118" s="193">
        <f t="shared" si="554"/>
        <v>0</v>
      </c>
      <c r="HZ118" s="193">
        <f t="shared" si="554"/>
        <v>0.002455819287</v>
      </c>
      <c r="IA118" s="193">
        <f t="shared" si="554"/>
        <v>0.08253350261</v>
      </c>
      <c r="IB118" s="193">
        <f t="shared" si="554"/>
        <v>0.168464129</v>
      </c>
      <c r="IC118" s="193">
        <f t="shared" si="554"/>
        <v>0.225464419</v>
      </c>
      <c r="ID118" s="193">
        <f t="shared" si="554"/>
        <v>0.2706592219</v>
      </c>
      <c r="IE118" s="193">
        <f t="shared" si="554"/>
        <v>0.2925768628</v>
      </c>
      <c r="IF118" s="193">
        <f t="shared" si="554"/>
        <v>0.3037253386</v>
      </c>
      <c r="IG118" s="193">
        <f t="shared" si="554"/>
        <v>0.3133555936</v>
      </c>
      <c r="IH118" s="193">
        <f t="shared" si="554"/>
        <v>0.3175315827</v>
      </c>
      <c r="II118" s="193">
        <f t="shared" si="554"/>
        <v>0.3220972466</v>
      </c>
      <c r="IJ118" s="193">
        <f t="shared" si="554"/>
        <v>0.3008644679</v>
      </c>
      <c r="IK118" s="193">
        <f t="shared" si="554"/>
        <v>0.2848397292</v>
      </c>
      <c r="IL118" s="193">
        <f t="shared" si="554"/>
        <v>0.2543927258</v>
      </c>
      <c r="IM118" s="193">
        <f t="shared" si="554"/>
        <v>0.2131290239</v>
      </c>
      <c r="IN118" s="193">
        <f t="shared" si="554"/>
        <v>0.1770733619</v>
      </c>
      <c r="IO118" s="193">
        <f t="shared" si="23"/>
        <v>3.529163025</v>
      </c>
      <c r="IP118" s="193">
        <f t="shared" si="29"/>
        <v>1.326318645</v>
      </c>
      <c r="IQ118" s="193">
        <f t="shared" ref="IQ118:KK118" si="555">MAX((MIN(CZ118+IP118,$IO$7))-GT118,0)</f>
        <v>1.181695378</v>
      </c>
      <c r="IR118" s="193">
        <f t="shared" si="555"/>
        <v>1.052696232</v>
      </c>
      <c r="IS118" s="193">
        <f t="shared" si="555"/>
        <v>0.9329113111</v>
      </c>
      <c r="IT118" s="193">
        <f t="shared" si="555"/>
        <v>0.8155301006</v>
      </c>
      <c r="IU118" s="193">
        <f t="shared" si="555"/>
        <v>0.7021550747</v>
      </c>
      <c r="IV118" s="193">
        <f t="shared" si="555"/>
        <v>0.5911837597</v>
      </c>
      <c r="IW118" s="193">
        <f t="shared" si="555"/>
        <v>0.4814143</v>
      </c>
      <c r="IX118" s="193">
        <f t="shared" si="555"/>
        <v>0.369641748</v>
      </c>
      <c r="IY118" s="193">
        <f t="shared" si="555"/>
        <v>0.2552973941</v>
      </c>
      <c r="IZ118" s="193">
        <f t="shared" si="555"/>
        <v>0.1468886802</v>
      </c>
      <c r="JA118" s="193">
        <f t="shared" si="555"/>
        <v>0.06327792937</v>
      </c>
      <c r="JB118" s="193">
        <f t="shared" si="555"/>
        <v>0.00705489335</v>
      </c>
      <c r="JC118" s="193">
        <f t="shared" si="555"/>
        <v>0</v>
      </c>
      <c r="JD118" s="193">
        <f t="shared" si="555"/>
        <v>0.04330484432</v>
      </c>
      <c r="JE118" s="193">
        <f t="shared" si="555"/>
        <v>0.1551950189</v>
      </c>
      <c r="JF118" s="193">
        <f t="shared" si="555"/>
        <v>0.3523855182</v>
      </c>
      <c r="JG118" s="193">
        <f t="shared" si="555"/>
        <v>0.6244177729</v>
      </c>
      <c r="JH118" s="193">
        <f t="shared" si="555"/>
        <v>0.9577052957</v>
      </c>
      <c r="JI118" s="193">
        <f t="shared" si="555"/>
        <v>1.311802307</v>
      </c>
      <c r="JJ118" s="193">
        <f t="shared" si="555"/>
        <v>1.70619429</v>
      </c>
      <c r="JK118" s="193">
        <f t="shared" si="555"/>
        <v>2.126087671</v>
      </c>
      <c r="JL118" s="193">
        <f t="shared" si="555"/>
        <v>2.554646853</v>
      </c>
      <c r="JM118" s="193">
        <f t="shared" si="555"/>
        <v>2.99732175</v>
      </c>
      <c r="JN118" s="193">
        <f t="shared" si="555"/>
        <v>3.438275004</v>
      </c>
      <c r="JO118" s="193">
        <f t="shared" si="555"/>
        <v>3.875531864</v>
      </c>
      <c r="JP118" s="193">
        <f t="shared" si="555"/>
        <v>4.308296482</v>
      </c>
      <c r="JQ118" s="193">
        <f t="shared" si="555"/>
        <v>4.698492651</v>
      </c>
      <c r="JR118" s="193">
        <f t="shared" si="555"/>
        <v>5</v>
      </c>
      <c r="JS118" s="193">
        <f t="shared" si="555"/>
        <v>5</v>
      </c>
      <c r="JT118" s="193">
        <f t="shared" si="555"/>
        <v>5</v>
      </c>
      <c r="JU118" s="193">
        <f t="shared" si="555"/>
        <v>5</v>
      </c>
      <c r="JV118" s="193">
        <f t="shared" si="555"/>
        <v>5</v>
      </c>
      <c r="JW118" s="193">
        <f t="shared" si="555"/>
        <v>4.997544181</v>
      </c>
      <c r="JX118" s="193">
        <f t="shared" si="555"/>
        <v>4.915010678</v>
      </c>
      <c r="JY118" s="193">
        <f t="shared" si="555"/>
        <v>4.746546549</v>
      </c>
      <c r="JZ118" s="193">
        <f t="shared" si="555"/>
        <v>4.52108213</v>
      </c>
      <c r="KA118" s="193">
        <f t="shared" si="555"/>
        <v>4.250422908</v>
      </c>
      <c r="KB118" s="193">
        <f t="shared" si="555"/>
        <v>3.957846045</v>
      </c>
      <c r="KC118" s="193">
        <f t="shared" si="555"/>
        <v>3.654120707</v>
      </c>
      <c r="KD118" s="193">
        <f t="shared" si="555"/>
        <v>3.340765113</v>
      </c>
      <c r="KE118" s="193">
        <f t="shared" si="555"/>
        <v>3.023233531</v>
      </c>
      <c r="KF118" s="193">
        <f t="shared" si="555"/>
        <v>2.701136284</v>
      </c>
      <c r="KG118" s="193">
        <f t="shared" si="555"/>
        <v>2.400271816</v>
      </c>
      <c r="KH118" s="193">
        <f t="shared" si="555"/>
        <v>2.115432087</v>
      </c>
      <c r="KI118" s="193">
        <f t="shared" si="555"/>
        <v>1.861039361</v>
      </c>
      <c r="KJ118" s="193">
        <f t="shared" si="555"/>
        <v>1.647910337</v>
      </c>
      <c r="KK118" s="193">
        <f t="shared" si="555"/>
        <v>1.470836975</v>
      </c>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row>
    <row r="119" ht="14.25" customHeight="1">
      <c r="A119" s="1">
        <v>4.0</v>
      </c>
      <c r="B119" s="1">
        <f t="shared" ref="B119:C119" si="556">B118+1</f>
        <v>109</v>
      </c>
      <c r="C119" s="267">
        <f t="shared" si="556"/>
        <v>43574</v>
      </c>
      <c r="D119" s="193">
        <f t="shared" si="15"/>
        <v>10.09959152</v>
      </c>
      <c r="E119" s="193">
        <f>(SUMIFS(Profile!$F$2:$F$17521,Profile!$B$2:$B$17521,$B119,Profile!$C$2:$C$17521,E$8))*$C$6</f>
        <v>0.1574430571</v>
      </c>
      <c r="F119" s="193">
        <f>(SUMIFS(Profile!$F$2:$F$17521,Profile!$B$2:$B$17521,$B119,Profile!$C$2:$C$17521,F$8))*$C$6</f>
        <v>0.1418189369</v>
      </c>
      <c r="G119" s="193">
        <f>(SUMIFS(Profile!$F$2:$F$17521,Profile!$B$2:$B$17521,$B119,Profile!$C$2:$C$17521,G$8))*$C$6</f>
        <v>0.1273966722</v>
      </c>
      <c r="H119" s="193">
        <f>(SUMIFS(Profile!$F$2:$F$17521,Profile!$B$2:$B$17521,$B119,Profile!$C$2:$C$17521,H$8))*$C$6</f>
        <v>0.1185830659</v>
      </c>
      <c r="I119" s="193">
        <f>(SUMIFS(Profile!$F$2:$F$17521,Profile!$B$2:$B$17521,$B119,Profile!$C$2:$C$17521,I$8))*$C$6</f>
        <v>0.1165799736</v>
      </c>
      <c r="J119" s="193">
        <f>(SUMIFS(Profile!$F$2:$F$17521,Profile!$B$2:$B$17521,$B119,Profile!$C$2:$C$17521,J$8))*$C$6</f>
        <v>0.1137756443</v>
      </c>
      <c r="K119" s="193">
        <f>(SUMIFS(Profile!$F$2:$F$17521,Profile!$B$2:$B$17521,$B119,Profile!$C$2:$C$17521,K$8))*$C$6</f>
        <v>0.1129744074</v>
      </c>
      <c r="L119" s="193">
        <f>(SUMIFS(Profile!$F$2:$F$17521,Profile!$B$2:$B$17521,$B119,Profile!$C$2:$C$17521,L$8))*$C$6</f>
        <v>0.1105706966</v>
      </c>
      <c r="M119" s="193">
        <f>(SUMIFS(Profile!$F$2:$F$17521,Profile!$B$2:$B$17521,$B119,Profile!$C$2:$C$17521,M$8))*$C$6</f>
        <v>0.1113719335</v>
      </c>
      <c r="N119" s="193">
        <f>(SUMIFS(Profile!$F$2:$F$17521,Profile!$B$2:$B$17521,$B119,Profile!$C$2:$C$17521,N$8))*$C$6</f>
        <v>0.1157787366</v>
      </c>
      <c r="O119" s="193">
        <f>(SUMIFS(Profile!$F$2:$F$17521,Profile!$B$2:$B$17521,$B119,Profile!$C$2:$C$17521,O$8))*$C$6</f>
        <v>0.117781829</v>
      </c>
      <c r="P119" s="193">
        <f>(SUMIFS(Profile!$F$2:$F$17521,Profile!$B$2:$B$17521,$B119,Profile!$C$2:$C$17521,P$8))*$C$6</f>
        <v>0.1261948168</v>
      </c>
      <c r="Q119" s="193">
        <f>(SUMIFS(Profile!$F$2:$F$17521,Profile!$B$2:$B$17521,$B119,Profile!$C$2:$C$17521,Q$8))*$C$6</f>
        <v>0.1430207923</v>
      </c>
      <c r="R119" s="193">
        <f>(SUMIFS(Profile!$F$2:$F$17521,Profile!$B$2:$B$17521,$B119,Profile!$C$2:$C$17521,R$8))*$C$6</f>
        <v>0.1666572818</v>
      </c>
      <c r="S119" s="193">
        <f>(SUMIFS(Profile!$F$2:$F$17521,Profile!$B$2:$B$17521,$B119,Profile!$C$2:$C$17521,S$8))*$C$6</f>
        <v>0.1947005744</v>
      </c>
      <c r="T119" s="193">
        <f>(SUMIFS(Profile!$F$2:$F$17521,Profile!$B$2:$B$17521,$B119,Profile!$C$2:$C$17521,T$8))*$C$6</f>
        <v>0.217535827</v>
      </c>
      <c r="U119" s="193">
        <f>(SUMIFS(Profile!$F$2:$F$17521,Profile!$B$2:$B$17521,$B119,Profile!$C$2:$C$17521,U$8))*$C$6</f>
        <v>0.2259488148</v>
      </c>
      <c r="V119" s="193">
        <f>(SUMIFS(Profile!$F$2:$F$17521,Profile!$B$2:$B$17521,$B119,Profile!$C$2:$C$17521,V$8))*$C$6</f>
        <v>0.2411723165</v>
      </c>
      <c r="W119" s="193">
        <f>(SUMIFS(Profile!$F$2:$F$17521,Profile!$B$2:$B$17521,$B119,Profile!$C$2:$C$17521,W$8))*$C$6</f>
        <v>0.2339611841</v>
      </c>
      <c r="X119" s="193">
        <f>(SUMIFS(Profile!$F$2:$F$17521,Profile!$B$2:$B$17521,$B119,Profile!$C$2:$C$17521,X$8))*$C$6</f>
        <v>0.229554381</v>
      </c>
      <c r="Y119" s="193">
        <f>(SUMIFS(Profile!$F$2:$F$17521,Profile!$B$2:$B$17521,$B119,Profile!$C$2:$C$17521,Y$8))*$C$6</f>
        <v>0.2179364454</v>
      </c>
      <c r="Z119" s="193">
        <f>(SUMIFS(Profile!$F$2:$F$17521,Profile!$B$2:$B$17521,$B119,Profile!$C$2:$C$17521,Z$8))*$C$6</f>
        <v>0.2211413932</v>
      </c>
      <c r="AA119" s="193">
        <f>(SUMIFS(Profile!$F$2:$F$17521,Profile!$B$2:$B$17521,$B119,Profile!$C$2:$C$17521,AA$8))*$C$6</f>
        <v>0.2207407747</v>
      </c>
      <c r="AB119" s="193">
        <f>(SUMIFS(Profile!$F$2:$F$17521,Profile!$B$2:$B$17521,$B119,Profile!$C$2:$C$17521,AB$8))*$C$6</f>
        <v>0.2147314977</v>
      </c>
      <c r="AC119" s="193">
        <f>(SUMIFS(Profile!$F$2:$F$17521,Profile!$B$2:$B$17521,$B119,Profile!$C$2:$C$17521,AC$8))*$C$6</f>
        <v>0.2179364454</v>
      </c>
      <c r="AD119" s="193">
        <f>(SUMIFS(Profile!$F$2:$F$17521,Profile!$B$2:$B$17521,$B119,Profile!$C$2:$C$17521,AD$8))*$C$6</f>
        <v>0.21673459</v>
      </c>
      <c r="AE119" s="193">
        <f>(SUMIFS(Profile!$F$2:$F$17521,Profile!$B$2:$B$17521,$B119,Profile!$C$2:$C$17521,AE$8))*$C$6</f>
        <v>0.2171352085</v>
      </c>
      <c r="AF119" s="193">
        <f>(SUMIFS(Profile!$F$2:$F$17521,Profile!$B$2:$B$17521,$B119,Profile!$C$2:$C$17521,AF$8))*$C$6</f>
        <v>0.2123277869</v>
      </c>
      <c r="AG119" s="193">
        <f>(SUMIFS(Profile!$F$2:$F$17521,Profile!$B$2:$B$17521,$B119,Profile!$C$2:$C$17521,AG$8))*$C$6</f>
        <v>0.2011104699</v>
      </c>
      <c r="AH119" s="193">
        <f>(SUMIFS(Profile!$F$2:$F$17521,Profile!$B$2:$B$17521,$B119,Profile!$C$2:$C$17521,AH$8))*$C$6</f>
        <v>0.2075203653</v>
      </c>
      <c r="AI119" s="193">
        <f>(SUMIFS(Profile!$F$2:$F$17521,Profile!$B$2:$B$17521,$B119,Profile!$C$2:$C$17521,AI$8))*$C$6</f>
        <v>0.2023123253</v>
      </c>
      <c r="AJ119" s="193">
        <f>(SUMIFS(Profile!$F$2:$F$17521,Profile!$B$2:$B$17521,$B119,Profile!$C$2:$C$17521,AJ$8))*$C$6</f>
        <v>0.2099240761</v>
      </c>
      <c r="AK119" s="193">
        <f>(SUMIFS(Profile!$F$2:$F$17521,Profile!$B$2:$B$17521,$B119,Profile!$C$2:$C$17521,AK$8))*$C$6</f>
        <v>0.2259488148</v>
      </c>
      <c r="AL119" s="193">
        <f>(SUMIFS(Profile!$F$2:$F$17521,Profile!$B$2:$B$17521,$B119,Profile!$C$2:$C$17521,AL$8))*$C$6</f>
        <v>0.2511877781</v>
      </c>
      <c r="AM119" s="193">
        <f>(SUMIFS(Profile!$F$2:$F$17521,Profile!$B$2:$B$17521,$B119,Profile!$C$2:$C$17521,AM$8))*$C$6</f>
        <v>0.2808335446</v>
      </c>
      <c r="AN119" s="193">
        <f>(SUMIFS(Profile!$F$2:$F$17521,Profile!$B$2:$B$17521,$B119,Profile!$C$2:$C$17521,AN$8))*$C$6</f>
        <v>0.3048706525</v>
      </c>
      <c r="AO119" s="193">
        <f>(SUMIFS(Profile!$F$2:$F$17521,Profile!$B$2:$B$17521,$B119,Profile!$C$2:$C$17521,AO$8))*$C$6</f>
        <v>0.3048706525</v>
      </c>
      <c r="AP119" s="193">
        <f>(SUMIFS(Profile!$F$2:$F$17521,Profile!$B$2:$B$17521,$B119,Profile!$C$2:$C$17521,AP$8))*$C$6</f>
        <v>0.3032681787</v>
      </c>
      <c r="AQ119" s="193">
        <f>(SUMIFS(Profile!$F$2:$F$17521,Profile!$B$2:$B$17521,$B119,Profile!$C$2:$C$17521,AQ$8))*$C$6</f>
        <v>0.2956564278</v>
      </c>
      <c r="AR119" s="193">
        <f>(SUMIFS(Profile!$F$2:$F$17521,Profile!$B$2:$B$17521,$B119,Profile!$C$2:$C$17521,AR$8))*$C$6</f>
        <v>0.2988613756</v>
      </c>
      <c r="AS119" s="193">
        <f>(SUMIFS(Profile!$F$2:$F$17521,Profile!$B$2:$B$17521,$B119,Profile!$C$2:$C$17521,AS$8))*$C$6</f>
        <v>0.3120817849</v>
      </c>
      <c r="AT119" s="193">
        <f>(SUMIFS(Profile!$F$2:$F$17521,Profile!$B$2:$B$17521,$B119,Profile!$C$2:$C$17521,AT$8))*$C$6</f>
        <v>0.3156873511</v>
      </c>
      <c r="AU119" s="193">
        <f>(SUMIFS(Profile!$F$2:$F$17521,Profile!$B$2:$B$17521,$B119,Profile!$C$2:$C$17521,AU$8))*$C$6</f>
        <v>0.3104793111</v>
      </c>
      <c r="AV119" s="193">
        <f>(SUMIFS(Profile!$F$2:$F$17521,Profile!$B$2:$B$17521,$B119,Profile!$C$2:$C$17521,AV$8))*$C$6</f>
        <v>0.2944545724</v>
      </c>
      <c r="AW119" s="193">
        <f>(SUMIFS(Profile!$F$2:$F$17521,Profile!$B$2:$B$17521,$B119,Profile!$C$2:$C$17521,AW$8))*$C$6</f>
        <v>0.2808335446</v>
      </c>
      <c r="AX119" s="193">
        <f>(SUMIFS(Profile!$F$2:$F$17521,Profile!$B$2:$B$17521,$B119,Profile!$C$2:$C$17521,AX$8))*$C$6</f>
        <v>0.2483834488</v>
      </c>
      <c r="AY119" s="193">
        <f>(SUMIFS(Profile!$F$2:$F$17521,Profile!$B$2:$B$17521,$B119,Profile!$C$2:$C$17521,AY$8))*$C$6</f>
        <v>0.2123277869</v>
      </c>
      <c r="AZ119" s="193">
        <f>(SUMIFS(Profile!$F$2:$F$17521,Profile!$B$2:$B$17521,$B119,Profile!$C$2:$C$17521,AZ$8))*$C$6</f>
        <v>0.1774739804</v>
      </c>
      <c r="BA119" s="193">
        <f t="shared" si="16"/>
        <v>12.17948306</v>
      </c>
      <c r="BB119" s="193">
        <f>(SUMIFS(Profile!$E$2:$E$17521,Profile!$B$2:$B$17521,$B119,Profile!$C$2:$C$17521,BB$8))*$C$9</f>
        <v>0</v>
      </c>
      <c r="BC119" s="193">
        <f>(SUMIFS(Profile!$E$2:$E$17521,Profile!$B$2:$B$17521,$B119,Profile!$C$2:$C$17521,BC$8))*$C$9</f>
        <v>0</v>
      </c>
      <c r="BD119" s="193">
        <f>(SUMIFS(Profile!$E$2:$E$17521,Profile!$B$2:$B$17521,$B119,Profile!$C$2:$C$17521,BD$8))*$C$9</f>
        <v>0</v>
      </c>
      <c r="BE119" s="193">
        <f>(SUMIFS(Profile!$E$2:$E$17521,Profile!$B$2:$B$17521,$B119,Profile!$C$2:$C$17521,BE$8))*$C$9</f>
        <v>0</v>
      </c>
      <c r="BF119" s="193">
        <f>(SUMIFS(Profile!$E$2:$E$17521,Profile!$B$2:$B$17521,$B119,Profile!$C$2:$C$17521,BF$8))*$C$9</f>
        <v>0</v>
      </c>
      <c r="BG119" s="193">
        <f>(SUMIFS(Profile!$E$2:$E$17521,Profile!$B$2:$B$17521,$B119,Profile!$C$2:$C$17521,BG$8))*$C$9</f>
        <v>0</v>
      </c>
      <c r="BH119" s="193">
        <f>(SUMIFS(Profile!$E$2:$E$17521,Profile!$B$2:$B$17521,$B119,Profile!$C$2:$C$17521,BH$8))*$C$9</f>
        <v>0</v>
      </c>
      <c r="BI119" s="193">
        <f>(SUMIFS(Profile!$E$2:$E$17521,Profile!$B$2:$B$17521,$B119,Profile!$C$2:$C$17521,BI$8))*$C$9</f>
        <v>0</v>
      </c>
      <c r="BJ119" s="193">
        <f>(SUMIFS(Profile!$E$2:$E$17521,Profile!$B$2:$B$17521,$B119,Profile!$C$2:$C$17521,BJ$8))*$C$9</f>
        <v>0</v>
      </c>
      <c r="BK119" s="193">
        <f>(SUMIFS(Profile!$E$2:$E$17521,Profile!$B$2:$B$17521,$B119,Profile!$C$2:$C$17521,BK$8))*$C$9</f>
        <v>0.000747086709</v>
      </c>
      <c r="BL119" s="193">
        <f>(SUMIFS(Profile!$E$2:$E$17521,Profile!$B$2:$B$17521,$B119,Profile!$C$2:$C$17521,BL$8))*$C$9</f>
        <v>0.009806553654</v>
      </c>
      <c r="BM119" s="193">
        <f>(SUMIFS(Profile!$E$2:$E$17521,Profile!$B$2:$B$17521,$B119,Profile!$C$2:$C$17521,BM$8))*$C$9</f>
        <v>0.03502425147</v>
      </c>
      <c r="BN119" s="193">
        <f>(SUMIFS(Profile!$E$2:$E$17521,Profile!$B$2:$B$17521,$B119,Profile!$C$2:$C$17521,BN$8))*$C$9</f>
        <v>0.08771143158</v>
      </c>
      <c r="BO119" s="193">
        <f>(SUMIFS(Profile!$E$2:$E$17521,Profile!$B$2:$B$17521,$B119,Profile!$C$2:$C$17521,BO$8))*$C$9</f>
        <v>0.1642479876</v>
      </c>
      <c r="BP119" s="193">
        <f>(SUMIFS(Profile!$E$2:$E$17521,Profile!$B$2:$B$17521,$B119,Profile!$C$2:$C$17521,BP$8))*$C$9</f>
        <v>0.2602729044</v>
      </c>
      <c r="BQ119" s="193">
        <f>(SUMIFS(Profile!$E$2:$E$17521,Profile!$B$2:$B$17521,$B119,Profile!$C$2:$C$17521,BQ$8))*$C$9</f>
        <v>0.3680971155</v>
      </c>
      <c r="BR119" s="193">
        <f>(SUMIFS(Profile!$E$2:$E$17521,Profile!$B$2:$B$17521,$B119,Profile!$C$2:$C$17521,BR$8))*$C$9</f>
        <v>0.4691390112</v>
      </c>
      <c r="BS119" s="193">
        <f>(SUMIFS(Profile!$E$2:$E$17521,Profile!$B$2:$B$17521,$B119,Profile!$C$2:$C$17521,BS$8))*$C$9</f>
        <v>0.5537857949</v>
      </c>
      <c r="BT119" s="193">
        <f>(SUMIFS(Profile!$E$2:$E$17521,Profile!$B$2:$B$17521,$B119,Profile!$C$2:$C$17521,BT$8))*$C$9</f>
        <v>0.603458724</v>
      </c>
      <c r="BU119" s="193">
        <f>(SUMIFS(Profile!$E$2:$E$17521,Profile!$B$2:$B$17521,$B119,Profile!$C$2:$C$17521,BU$8))*$C$9</f>
        <v>0.6361002841</v>
      </c>
      <c r="BV119" s="193">
        <f>(SUMIFS(Profile!$E$2:$E$17521,Profile!$B$2:$B$17521,$B119,Profile!$C$2:$C$17521,BV$8))*$C$9</f>
        <v>0.6675077267</v>
      </c>
      <c r="BW119" s="193">
        <f>(SUMIFS(Profile!$E$2:$E$17521,Profile!$B$2:$B$17521,$B119,Profile!$C$2:$C$17521,BW$8))*$C$9</f>
        <v>0.7151833882</v>
      </c>
      <c r="BX119" s="193">
        <f>(SUMIFS(Profile!$E$2:$E$17521,Profile!$B$2:$B$17521,$B119,Profile!$C$2:$C$17521,BX$8))*$C$9</f>
        <v>0.7172091193</v>
      </c>
      <c r="BY119" s="193">
        <f>(SUMIFS(Profile!$E$2:$E$17521,Profile!$B$2:$B$17521,$B119,Profile!$C$2:$C$17521,BY$8))*$C$9</f>
        <v>0.7435011711</v>
      </c>
      <c r="BZ119" s="193">
        <f>(SUMIFS(Profile!$E$2:$E$17521,Profile!$B$2:$B$17521,$B119,Profile!$C$2:$C$17521,BZ$8))*$C$9</f>
        <v>0.7272796654</v>
      </c>
      <c r="CA119" s="193">
        <f>(SUMIFS(Profile!$E$2:$E$17521,Profile!$B$2:$B$17521,$B119,Profile!$C$2:$C$17521,CA$8))*$C$9</f>
        <v>0.7165262455</v>
      </c>
      <c r="CB119" s="193">
        <f>(SUMIFS(Profile!$E$2:$E$17521,Profile!$B$2:$B$17521,$B119,Profile!$C$2:$C$17521,CB$8))*$C$9</f>
        <v>0.7028121492</v>
      </c>
      <c r="CC119" s="193">
        <f>(SUMIFS(Profile!$E$2:$E$17521,Profile!$B$2:$B$17521,$B119,Profile!$C$2:$C$17521,CC$8))*$C$9</f>
        <v>0.7083323184</v>
      </c>
      <c r="CD119" s="193">
        <f>(SUMIFS(Profile!$E$2:$E$17521,Profile!$B$2:$B$17521,$B119,Profile!$C$2:$C$17521,CD$8))*$C$9</f>
        <v>0.6333483199</v>
      </c>
      <c r="CE119" s="193">
        <f>(SUMIFS(Profile!$E$2:$E$17521,Profile!$B$2:$B$17521,$B119,Profile!$C$2:$C$17521,CE$8))*$C$9</f>
        <v>0.5723102512</v>
      </c>
      <c r="CF119" s="193">
        <f>(SUMIFS(Profile!$E$2:$E$17521,Profile!$B$2:$B$17521,$B119,Profile!$C$2:$C$17521,CF$8))*$C$9</f>
        <v>0.5143509288</v>
      </c>
      <c r="CG119" s="193">
        <f>(SUMIFS(Profile!$E$2:$E$17521,Profile!$B$2:$B$17521,$B119,Profile!$C$2:$C$17521,CG$8))*$C$9</f>
        <v>0.4502112009</v>
      </c>
      <c r="CH119" s="193">
        <f>(SUMIFS(Profile!$E$2:$E$17521,Profile!$B$2:$B$17521,$B119,Profile!$C$2:$C$17521,CH$8))*$C$9</f>
        <v>0.3714271846</v>
      </c>
      <c r="CI119" s="193">
        <f>(SUMIFS(Profile!$E$2:$E$17521,Profile!$B$2:$B$17521,$B119,Profile!$C$2:$C$17521,CI$8))*$C$9</f>
        <v>0.2833447699</v>
      </c>
      <c r="CJ119" s="193">
        <f>(SUMIFS(Profile!$E$2:$E$17521,Profile!$B$2:$B$17521,$B119,Profile!$C$2:$C$17521,CJ$8))*$C$9</f>
        <v>0.2013135449</v>
      </c>
      <c r="CK119" s="193">
        <f>(SUMIFS(Profile!$E$2:$E$17521,Profile!$B$2:$B$17521,$B119,Profile!$C$2:$C$17521,CK$8))*$C$9</f>
        <v>0.1281160114</v>
      </c>
      <c r="CL119" s="193">
        <f>(SUMIFS(Profile!$E$2:$E$17521,Profile!$B$2:$B$17521,$B119,Profile!$C$2:$C$17521,CL$8))*$C$9</f>
        <v>0.07363310385</v>
      </c>
      <c r="CM119" s="193">
        <f>(SUMIFS(Profile!$E$2:$E$17521,Profile!$B$2:$B$17521,$B119,Profile!$C$2:$C$17521,CM$8))*$C$9</f>
        <v>0.04032467669</v>
      </c>
      <c r="CN119" s="193">
        <f>(SUMIFS(Profile!$E$2:$E$17521,Profile!$B$2:$B$17521,$B119,Profile!$C$2:$C$17521,CN$8))*$C$9</f>
        <v>0.01957385022</v>
      </c>
      <c r="CO119" s="193">
        <f>(SUMIFS(Profile!$E$2:$E$17521,Profile!$B$2:$B$17521,$B119,Profile!$C$2:$C$17521,CO$8))*$C$9</f>
        <v>0.003643196636</v>
      </c>
      <c r="CP119" s="193">
        <f>(SUMIFS(Profile!$E$2:$E$17521,Profile!$B$2:$B$17521,$B119,Profile!$C$2:$C$17521,CP$8))*$C$9</f>
        <v>0.001054435569</v>
      </c>
      <c r="CQ119" s="193">
        <f>(SUMIFS(Profile!$E$2:$E$17521,Profile!$B$2:$B$17521,$B119,Profile!$C$2:$C$17521,CQ$8))*$C$9</f>
        <v>0.00008865506885</v>
      </c>
      <c r="CR119" s="193">
        <f>(SUMIFS(Profile!$E$2:$E$17521,Profile!$B$2:$B$17521,$B119,Profile!$C$2:$C$17521,CR$8))*$C$9</f>
        <v>0</v>
      </c>
      <c r="CS119" s="193">
        <f>(SUMIFS(Profile!$E$2:$E$17521,Profile!$B$2:$B$17521,$B119,Profile!$C$2:$C$17521,CS$8))*$C$9</f>
        <v>0</v>
      </c>
      <c r="CT119" s="193">
        <f>(SUMIFS(Profile!$E$2:$E$17521,Profile!$B$2:$B$17521,$B119,Profile!$C$2:$C$17521,CT$8))*$C$9</f>
        <v>0</v>
      </c>
      <c r="CU119" s="193">
        <f>(SUMIFS(Profile!$E$2:$E$17521,Profile!$B$2:$B$17521,$B119,Profile!$C$2:$C$17521,CU$8))*$C$9</f>
        <v>0</v>
      </c>
      <c r="CV119" s="193">
        <f>(SUMIFS(Profile!$E$2:$E$17521,Profile!$B$2:$B$17521,$B119,Profile!$C$2:$C$17521,CV$8))*$C$9</f>
        <v>0</v>
      </c>
      <c r="CW119" s="193">
        <f>(SUMIFS(Profile!$E$2:$E$17521,Profile!$B$2:$B$17521,$B119,Profile!$C$2:$C$17521,CW$8))*$C$9</f>
        <v>0</v>
      </c>
      <c r="CX119" s="193">
        <f t="shared" si="17"/>
        <v>7.034637204</v>
      </c>
      <c r="CY119" s="193">
        <f t="shared" ref="CY119:ET119" si="557">MAX(BB119-E119,0)</f>
        <v>0</v>
      </c>
      <c r="CZ119" s="193">
        <f t="shared" si="557"/>
        <v>0</v>
      </c>
      <c r="DA119" s="193">
        <f t="shared" si="557"/>
        <v>0</v>
      </c>
      <c r="DB119" s="193">
        <f t="shared" si="557"/>
        <v>0</v>
      </c>
      <c r="DC119" s="193">
        <f t="shared" si="557"/>
        <v>0</v>
      </c>
      <c r="DD119" s="193">
        <f t="shared" si="557"/>
        <v>0</v>
      </c>
      <c r="DE119" s="193">
        <f t="shared" si="557"/>
        <v>0</v>
      </c>
      <c r="DF119" s="193">
        <f t="shared" si="557"/>
        <v>0</v>
      </c>
      <c r="DG119" s="193">
        <f t="shared" si="557"/>
        <v>0</v>
      </c>
      <c r="DH119" s="193">
        <f t="shared" si="557"/>
        <v>0</v>
      </c>
      <c r="DI119" s="193">
        <f t="shared" si="557"/>
        <v>0</v>
      </c>
      <c r="DJ119" s="193">
        <f t="shared" si="557"/>
        <v>0</v>
      </c>
      <c r="DK119" s="193">
        <f t="shared" si="557"/>
        <v>0</v>
      </c>
      <c r="DL119" s="193">
        <f t="shared" si="557"/>
        <v>0</v>
      </c>
      <c r="DM119" s="193">
        <f t="shared" si="557"/>
        <v>0.06557233</v>
      </c>
      <c r="DN119" s="193">
        <f t="shared" si="557"/>
        <v>0.1505612885</v>
      </c>
      <c r="DO119" s="193">
        <f t="shared" si="557"/>
        <v>0.2431901964</v>
      </c>
      <c r="DP119" s="193">
        <f t="shared" si="557"/>
        <v>0.3126134784</v>
      </c>
      <c r="DQ119" s="193">
        <f t="shared" si="557"/>
        <v>0.3694975399</v>
      </c>
      <c r="DR119" s="193">
        <f t="shared" si="557"/>
        <v>0.4065459032</v>
      </c>
      <c r="DS119" s="193">
        <f t="shared" si="557"/>
        <v>0.4495712813</v>
      </c>
      <c r="DT119" s="193">
        <f t="shared" si="557"/>
        <v>0.4940419951</v>
      </c>
      <c r="DU119" s="193">
        <f t="shared" si="557"/>
        <v>0.4964683446</v>
      </c>
      <c r="DV119" s="193">
        <f t="shared" si="557"/>
        <v>0.5287696734</v>
      </c>
      <c r="DW119" s="193">
        <f t="shared" si="557"/>
        <v>0.5093432199</v>
      </c>
      <c r="DX119" s="193">
        <f t="shared" si="557"/>
        <v>0.4997916554</v>
      </c>
      <c r="DY119" s="193">
        <f t="shared" si="557"/>
        <v>0.4856769407</v>
      </c>
      <c r="DZ119" s="193">
        <f t="shared" si="557"/>
        <v>0.4960045315</v>
      </c>
      <c r="EA119" s="193">
        <f t="shared" si="557"/>
        <v>0.4322378501</v>
      </c>
      <c r="EB119" s="193">
        <f t="shared" si="557"/>
        <v>0.3647898858</v>
      </c>
      <c r="EC119" s="193">
        <f t="shared" si="557"/>
        <v>0.3120386035</v>
      </c>
      <c r="ED119" s="193">
        <f t="shared" si="557"/>
        <v>0.2402871248</v>
      </c>
      <c r="EE119" s="193">
        <f t="shared" si="557"/>
        <v>0.1454783699</v>
      </c>
      <c r="EF119" s="193">
        <f t="shared" si="557"/>
        <v>0.03215699177</v>
      </c>
      <c r="EG119" s="193">
        <f t="shared" si="557"/>
        <v>0</v>
      </c>
      <c r="EH119" s="193">
        <f t="shared" si="557"/>
        <v>0</v>
      </c>
      <c r="EI119" s="193">
        <f t="shared" si="557"/>
        <v>0</v>
      </c>
      <c r="EJ119" s="193">
        <f t="shared" si="557"/>
        <v>0</v>
      </c>
      <c r="EK119" s="193">
        <f t="shared" si="557"/>
        <v>0</v>
      </c>
      <c r="EL119" s="193">
        <f t="shared" si="557"/>
        <v>0</v>
      </c>
      <c r="EM119" s="193">
        <f t="shared" si="557"/>
        <v>0</v>
      </c>
      <c r="EN119" s="193">
        <f t="shared" si="557"/>
        <v>0</v>
      </c>
      <c r="EO119" s="193">
        <f t="shared" si="557"/>
        <v>0</v>
      </c>
      <c r="EP119" s="193">
        <f t="shared" si="557"/>
        <v>0</v>
      </c>
      <c r="EQ119" s="193">
        <f t="shared" si="557"/>
        <v>0</v>
      </c>
      <c r="ER119" s="193">
        <f t="shared" si="557"/>
        <v>0</v>
      </c>
      <c r="ES119" s="193">
        <f t="shared" si="557"/>
        <v>0</v>
      </c>
      <c r="ET119" s="193">
        <f t="shared" si="557"/>
        <v>0</v>
      </c>
      <c r="EU119" s="193">
        <f t="shared" si="19"/>
        <v>5.144845854</v>
      </c>
      <c r="EV119" s="193">
        <f t="shared" ref="EV119:GQ119" si="558">BB119-CY119</f>
        <v>0</v>
      </c>
      <c r="EW119" s="193">
        <f t="shared" si="558"/>
        <v>0</v>
      </c>
      <c r="EX119" s="193">
        <f t="shared" si="558"/>
        <v>0</v>
      </c>
      <c r="EY119" s="193">
        <f t="shared" si="558"/>
        <v>0</v>
      </c>
      <c r="EZ119" s="193">
        <f t="shared" si="558"/>
        <v>0</v>
      </c>
      <c r="FA119" s="193">
        <f t="shared" si="558"/>
        <v>0</v>
      </c>
      <c r="FB119" s="193">
        <f t="shared" si="558"/>
        <v>0</v>
      </c>
      <c r="FC119" s="193">
        <f t="shared" si="558"/>
        <v>0</v>
      </c>
      <c r="FD119" s="193">
        <f t="shared" si="558"/>
        <v>0</v>
      </c>
      <c r="FE119" s="193">
        <f t="shared" si="558"/>
        <v>0.000747086709</v>
      </c>
      <c r="FF119" s="193">
        <f t="shared" si="558"/>
        <v>0.009806553654</v>
      </c>
      <c r="FG119" s="193">
        <f t="shared" si="558"/>
        <v>0.03502425147</v>
      </c>
      <c r="FH119" s="193">
        <f t="shared" si="558"/>
        <v>0.08771143158</v>
      </c>
      <c r="FI119" s="193">
        <f t="shared" si="558"/>
        <v>0.1642479876</v>
      </c>
      <c r="FJ119" s="193">
        <f t="shared" si="558"/>
        <v>0.1947005744</v>
      </c>
      <c r="FK119" s="193">
        <f t="shared" si="558"/>
        <v>0.217535827</v>
      </c>
      <c r="FL119" s="193">
        <f t="shared" si="558"/>
        <v>0.2259488148</v>
      </c>
      <c r="FM119" s="193">
        <f t="shared" si="558"/>
        <v>0.2411723165</v>
      </c>
      <c r="FN119" s="193">
        <f t="shared" si="558"/>
        <v>0.2339611841</v>
      </c>
      <c r="FO119" s="193">
        <f t="shared" si="558"/>
        <v>0.229554381</v>
      </c>
      <c r="FP119" s="193">
        <f t="shared" si="558"/>
        <v>0.2179364454</v>
      </c>
      <c r="FQ119" s="193">
        <f t="shared" si="558"/>
        <v>0.2211413932</v>
      </c>
      <c r="FR119" s="193">
        <f t="shared" si="558"/>
        <v>0.2207407747</v>
      </c>
      <c r="FS119" s="193">
        <f t="shared" si="558"/>
        <v>0.2147314977</v>
      </c>
      <c r="FT119" s="193">
        <f t="shared" si="558"/>
        <v>0.2179364454</v>
      </c>
      <c r="FU119" s="193">
        <f t="shared" si="558"/>
        <v>0.21673459</v>
      </c>
      <c r="FV119" s="193">
        <f t="shared" si="558"/>
        <v>0.2171352085</v>
      </c>
      <c r="FW119" s="193">
        <f t="shared" si="558"/>
        <v>0.2123277869</v>
      </c>
      <c r="FX119" s="193">
        <f t="shared" si="558"/>
        <v>0.2011104699</v>
      </c>
      <c r="FY119" s="193">
        <f t="shared" si="558"/>
        <v>0.2075203653</v>
      </c>
      <c r="FZ119" s="193">
        <f t="shared" si="558"/>
        <v>0.2023123253</v>
      </c>
      <c r="GA119" s="193">
        <f t="shared" si="558"/>
        <v>0.2099240761</v>
      </c>
      <c r="GB119" s="193">
        <f t="shared" si="558"/>
        <v>0.2259488148</v>
      </c>
      <c r="GC119" s="193">
        <f t="shared" si="558"/>
        <v>0.2511877781</v>
      </c>
      <c r="GD119" s="193">
        <f t="shared" si="558"/>
        <v>0.2013135449</v>
      </c>
      <c r="GE119" s="193">
        <f t="shared" si="558"/>
        <v>0.1281160114</v>
      </c>
      <c r="GF119" s="193">
        <f t="shared" si="558"/>
        <v>0.07363310385</v>
      </c>
      <c r="GG119" s="193">
        <f t="shared" si="558"/>
        <v>0.04032467669</v>
      </c>
      <c r="GH119" s="193">
        <f t="shared" si="558"/>
        <v>0.01957385022</v>
      </c>
      <c r="GI119" s="193">
        <f t="shared" si="558"/>
        <v>0.003643196636</v>
      </c>
      <c r="GJ119" s="193">
        <f t="shared" si="558"/>
        <v>0.001054435569</v>
      </c>
      <c r="GK119" s="193">
        <f t="shared" si="558"/>
        <v>0.00008865506885</v>
      </c>
      <c r="GL119" s="193">
        <f t="shared" si="558"/>
        <v>0</v>
      </c>
      <c r="GM119" s="193">
        <f t="shared" si="558"/>
        <v>0</v>
      </c>
      <c r="GN119" s="193">
        <f t="shared" si="558"/>
        <v>0</v>
      </c>
      <c r="GO119" s="193">
        <f t="shared" si="558"/>
        <v>0</v>
      </c>
      <c r="GP119" s="193">
        <f t="shared" si="558"/>
        <v>0</v>
      </c>
      <c r="GQ119" s="193">
        <f t="shared" si="558"/>
        <v>0</v>
      </c>
      <c r="GR119" s="193">
        <f t="shared" si="21"/>
        <v>4.954745671</v>
      </c>
      <c r="GS119" s="193">
        <f t="shared" ref="GS119:IN119" si="559">E119-EV119</f>
        <v>0.1574430571</v>
      </c>
      <c r="GT119" s="193">
        <f t="shared" si="559"/>
        <v>0.1418189369</v>
      </c>
      <c r="GU119" s="193">
        <f t="shared" si="559"/>
        <v>0.1273966722</v>
      </c>
      <c r="GV119" s="193">
        <f t="shared" si="559"/>
        <v>0.1185830659</v>
      </c>
      <c r="GW119" s="193">
        <f t="shared" si="559"/>
        <v>0.1165799736</v>
      </c>
      <c r="GX119" s="193">
        <f t="shared" si="559"/>
        <v>0.1137756443</v>
      </c>
      <c r="GY119" s="193">
        <f t="shared" si="559"/>
        <v>0.1129744074</v>
      </c>
      <c r="GZ119" s="193">
        <f t="shared" si="559"/>
        <v>0.1105706966</v>
      </c>
      <c r="HA119" s="193">
        <f t="shared" si="559"/>
        <v>0.1113719335</v>
      </c>
      <c r="HB119" s="193">
        <f t="shared" si="559"/>
        <v>0.1150316499</v>
      </c>
      <c r="HC119" s="193">
        <f t="shared" si="559"/>
        <v>0.1079752753</v>
      </c>
      <c r="HD119" s="193">
        <f t="shared" si="559"/>
        <v>0.09117056528</v>
      </c>
      <c r="HE119" s="193">
        <f t="shared" si="559"/>
        <v>0.05530936074</v>
      </c>
      <c r="HF119" s="193">
        <f t="shared" si="559"/>
        <v>0.002409294197</v>
      </c>
      <c r="HG119" s="193">
        <f t="shared" si="559"/>
        <v>0</v>
      </c>
      <c r="HH119" s="193">
        <f t="shared" si="559"/>
        <v>0</v>
      </c>
      <c r="HI119" s="193">
        <f t="shared" si="559"/>
        <v>0</v>
      </c>
      <c r="HJ119" s="193">
        <f t="shared" si="559"/>
        <v>0</v>
      </c>
      <c r="HK119" s="193">
        <f t="shared" si="559"/>
        <v>0</v>
      </c>
      <c r="HL119" s="193">
        <f t="shared" si="559"/>
        <v>0</v>
      </c>
      <c r="HM119" s="193">
        <f t="shared" si="559"/>
        <v>0</v>
      </c>
      <c r="HN119" s="193">
        <f t="shared" si="559"/>
        <v>0</v>
      </c>
      <c r="HO119" s="193">
        <f t="shared" si="559"/>
        <v>0</v>
      </c>
      <c r="HP119" s="193">
        <f t="shared" si="559"/>
        <v>0</v>
      </c>
      <c r="HQ119" s="193">
        <f t="shared" si="559"/>
        <v>0</v>
      </c>
      <c r="HR119" s="193">
        <f t="shared" si="559"/>
        <v>0</v>
      </c>
      <c r="HS119" s="193">
        <f t="shared" si="559"/>
        <v>0</v>
      </c>
      <c r="HT119" s="193">
        <f t="shared" si="559"/>
        <v>0</v>
      </c>
      <c r="HU119" s="193">
        <f t="shared" si="559"/>
        <v>0</v>
      </c>
      <c r="HV119" s="193">
        <f t="shared" si="559"/>
        <v>0</v>
      </c>
      <c r="HW119" s="193">
        <f t="shared" si="559"/>
        <v>0</v>
      </c>
      <c r="HX119" s="193">
        <f t="shared" si="559"/>
        <v>0</v>
      </c>
      <c r="HY119" s="193">
        <f t="shared" si="559"/>
        <v>0</v>
      </c>
      <c r="HZ119" s="193">
        <f t="shared" si="559"/>
        <v>0</v>
      </c>
      <c r="IA119" s="193">
        <f t="shared" si="559"/>
        <v>0.07951999969</v>
      </c>
      <c r="IB119" s="193">
        <f t="shared" si="559"/>
        <v>0.1767546411</v>
      </c>
      <c r="IC119" s="193">
        <f t="shared" si="559"/>
        <v>0.2312375487</v>
      </c>
      <c r="ID119" s="193">
        <f t="shared" si="559"/>
        <v>0.262943502</v>
      </c>
      <c r="IE119" s="193">
        <f t="shared" si="559"/>
        <v>0.2760825776</v>
      </c>
      <c r="IF119" s="193">
        <f t="shared" si="559"/>
        <v>0.2952181789</v>
      </c>
      <c r="IG119" s="193">
        <f t="shared" si="559"/>
        <v>0.3110273494</v>
      </c>
      <c r="IH119" s="193">
        <f t="shared" si="559"/>
        <v>0.315598696</v>
      </c>
      <c r="II119" s="193">
        <f t="shared" si="559"/>
        <v>0.3104793111</v>
      </c>
      <c r="IJ119" s="193">
        <f t="shared" si="559"/>
        <v>0.2944545724</v>
      </c>
      <c r="IK119" s="193">
        <f t="shared" si="559"/>
        <v>0.2808335446</v>
      </c>
      <c r="IL119" s="193">
        <f t="shared" si="559"/>
        <v>0.2483834488</v>
      </c>
      <c r="IM119" s="193">
        <f t="shared" si="559"/>
        <v>0.2123277869</v>
      </c>
      <c r="IN119" s="193">
        <f t="shared" si="559"/>
        <v>0.1774739804</v>
      </c>
      <c r="IO119" s="193">
        <f t="shared" si="23"/>
        <v>3.472335138</v>
      </c>
      <c r="IP119" s="193">
        <f t="shared" si="29"/>
        <v>1.313393918</v>
      </c>
      <c r="IQ119" s="193">
        <f t="shared" ref="IQ119:KK119" si="560">MAX((MIN(CZ119+IP119,$IO$7))-GT119,0)</f>
        <v>1.171574981</v>
      </c>
      <c r="IR119" s="193">
        <f t="shared" si="560"/>
        <v>1.044178309</v>
      </c>
      <c r="IS119" s="193">
        <f t="shared" si="560"/>
        <v>0.9255952431</v>
      </c>
      <c r="IT119" s="193">
        <f t="shared" si="560"/>
        <v>0.8090152696</v>
      </c>
      <c r="IU119" s="193">
        <f t="shared" si="560"/>
        <v>0.6952396252</v>
      </c>
      <c r="IV119" s="193">
        <f t="shared" si="560"/>
        <v>0.5822652179</v>
      </c>
      <c r="IW119" s="193">
        <f t="shared" si="560"/>
        <v>0.4716945213</v>
      </c>
      <c r="IX119" s="193">
        <f t="shared" si="560"/>
        <v>0.3603225878</v>
      </c>
      <c r="IY119" s="193">
        <f t="shared" si="560"/>
        <v>0.2452909378</v>
      </c>
      <c r="IZ119" s="193">
        <f t="shared" si="560"/>
        <v>0.1373156625</v>
      </c>
      <c r="JA119" s="193">
        <f t="shared" si="560"/>
        <v>0.04614509724</v>
      </c>
      <c r="JB119" s="193">
        <f t="shared" si="560"/>
        <v>0</v>
      </c>
      <c r="JC119" s="193">
        <f t="shared" si="560"/>
        <v>0</v>
      </c>
      <c r="JD119" s="193">
        <f t="shared" si="560"/>
        <v>0.06557233</v>
      </c>
      <c r="JE119" s="193">
        <f t="shared" si="560"/>
        <v>0.2161336185</v>
      </c>
      <c r="JF119" s="193">
        <f t="shared" si="560"/>
        <v>0.4593238149</v>
      </c>
      <c r="JG119" s="193">
        <f t="shared" si="560"/>
        <v>0.7719372934</v>
      </c>
      <c r="JH119" s="193">
        <f t="shared" si="560"/>
        <v>1.141434833</v>
      </c>
      <c r="JI119" s="193">
        <f t="shared" si="560"/>
        <v>1.547980736</v>
      </c>
      <c r="JJ119" s="193">
        <f t="shared" si="560"/>
        <v>1.997552018</v>
      </c>
      <c r="JK119" s="193">
        <f t="shared" si="560"/>
        <v>2.491594013</v>
      </c>
      <c r="JL119" s="193">
        <f t="shared" si="560"/>
        <v>2.988062357</v>
      </c>
      <c r="JM119" s="193">
        <f t="shared" si="560"/>
        <v>3.516832031</v>
      </c>
      <c r="JN119" s="193">
        <f t="shared" si="560"/>
        <v>4.026175251</v>
      </c>
      <c r="JO119" s="193">
        <f t="shared" si="560"/>
        <v>4.525966906</v>
      </c>
      <c r="JP119" s="193">
        <f t="shared" si="560"/>
        <v>5</v>
      </c>
      <c r="JQ119" s="193">
        <f t="shared" si="560"/>
        <v>5</v>
      </c>
      <c r="JR119" s="193">
        <f t="shared" si="560"/>
        <v>5</v>
      </c>
      <c r="JS119" s="193">
        <f t="shared" si="560"/>
        <v>5</v>
      </c>
      <c r="JT119" s="193">
        <f t="shared" si="560"/>
        <v>5</v>
      </c>
      <c r="JU119" s="193">
        <f t="shared" si="560"/>
        <v>5</v>
      </c>
      <c r="JV119" s="193">
        <f t="shared" si="560"/>
        <v>5</v>
      </c>
      <c r="JW119" s="193">
        <f t="shared" si="560"/>
        <v>5</v>
      </c>
      <c r="JX119" s="193">
        <f t="shared" si="560"/>
        <v>4.92048</v>
      </c>
      <c r="JY119" s="193">
        <f t="shared" si="560"/>
        <v>4.743725359</v>
      </c>
      <c r="JZ119" s="193">
        <f t="shared" si="560"/>
        <v>4.512487811</v>
      </c>
      <c r="KA119" s="193">
        <f t="shared" si="560"/>
        <v>4.249544309</v>
      </c>
      <c r="KB119" s="193">
        <f t="shared" si="560"/>
        <v>3.973461731</v>
      </c>
      <c r="KC119" s="193">
        <f t="shared" si="560"/>
        <v>3.678243552</v>
      </c>
      <c r="KD119" s="193">
        <f t="shared" si="560"/>
        <v>3.367216203</v>
      </c>
      <c r="KE119" s="193">
        <f t="shared" si="560"/>
        <v>3.051617507</v>
      </c>
      <c r="KF119" s="193">
        <f t="shared" si="560"/>
        <v>2.741138196</v>
      </c>
      <c r="KG119" s="193">
        <f t="shared" si="560"/>
        <v>2.446683623</v>
      </c>
      <c r="KH119" s="193">
        <f t="shared" si="560"/>
        <v>2.165850079</v>
      </c>
      <c r="KI119" s="193">
        <f t="shared" si="560"/>
        <v>1.91746663</v>
      </c>
      <c r="KJ119" s="193">
        <f t="shared" si="560"/>
        <v>1.705138843</v>
      </c>
      <c r="KK119" s="193">
        <f t="shared" si="560"/>
        <v>1.527664862</v>
      </c>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row>
    <row r="120" ht="14.25" customHeight="1">
      <c r="A120" s="1">
        <v>4.0</v>
      </c>
      <c r="B120" s="1">
        <f t="shared" ref="B120:C120" si="561">B119+1</f>
        <v>110</v>
      </c>
      <c r="C120" s="267">
        <f t="shared" si="561"/>
        <v>43575</v>
      </c>
      <c r="D120" s="193">
        <f t="shared" si="15"/>
        <v>9.993427632</v>
      </c>
      <c r="E120" s="193">
        <f>(SUMIFS(Profile!$F$2:$F$17521,Profile!$B$2:$B$17521,$B120,Profile!$C$2:$C$17521,E$8))*$C$6</f>
        <v>0.1514337801</v>
      </c>
      <c r="F120" s="193">
        <f>(SUMIFS(Profile!$F$2:$F$17521,Profile!$B$2:$B$17521,$B120,Profile!$C$2:$C$17521,F$8))*$C$6</f>
        <v>0.1370115153</v>
      </c>
      <c r="G120" s="193">
        <f>(SUMIFS(Profile!$F$2:$F$17521,Profile!$B$2:$B$17521,$B120,Profile!$C$2:$C$17521,G$8))*$C$6</f>
        <v>0.1253935798</v>
      </c>
      <c r="H120" s="193">
        <f>(SUMIFS(Profile!$F$2:$F$17521,Profile!$B$2:$B$17521,$B120,Profile!$C$2:$C$17521,H$8))*$C$6</f>
        <v>0.1173812105</v>
      </c>
      <c r="I120" s="193">
        <f>(SUMIFS(Profile!$F$2:$F$17521,Profile!$B$2:$B$17521,$B120,Profile!$C$2:$C$17521,I$8))*$C$6</f>
        <v>0.1133750258</v>
      </c>
      <c r="J120" s="193">
        <f>(SUMIFS(Profile!$F$2:$F$17521,Profile!$B$2:$B$17521,$B120,Profile!$C$2:$C$17521,J$8))*$C$6</f>
        <v>0.111772552</v>
      </c>
      <c r="K120" s="193">
        <f>(SUMIFS(Profile!$F$2:$F$17521,Profile!$B$2:$B$17521,$B120,Profile!$C$2:$C$17521,K$8))*$C$6</f>
        <v>0.1097694597</v>
      </c>
      <c r="L120" s="193">
        <f>(SUMIFS(Profile!$F$2:$F$17521,Profile!$B$2:$B$17521,$B120,Profile!$C$2:$C$17521,L$8))*$C$6</f>
        <v>0.1093688412</v>
      </c>
      <c r="M120" s="193">
        <f>(SUMIFS(Profile!$F$2:$F$17521,Profile!$B$2:$B$17521,$B120,Profile!$C$2:$C$17521,M$8))*$C$6</f>
        <v>0.1089682227</v>
      </c>
      <c r="N120" s="193">
        <f>(SUMIFS(Profile!$F$2:$F$17521,Profile!$B$2:$B$17521,$B120,Profile!$C$2:$C$17521,N$8))*$C$6</f>
        <v>0.1137756443</v>
      </c>
      <c r="O120" s="193">
        <f>(SUMIFS(Profile!$F$2:$F$17521,Profile!$B$2:$B$17521,$B120,Profile!$C$2:$C$17521,O$8))*$C$6</f>
        <v>0.1181824474</v>
      </c>
      <c r="P120" s="193">
        <f>(SUMIFS(Profile!$F$2:$F$17521,Profile!$B$2:$B$17521,$B120,Profile!$C$2:$C$17521,P$8))*$C$6</f>
        <v>0.1245923429</v>
      </c>
      <c r="Q120" s="193">
        <f>(SUMIFS(Profile!$F$2:$F$17521,Profile!$B$2:$B$17521,$B120,Profile!$C$2:$C$17521,Q$8))*$C$6</f>
        <v>0.1394152261</v>
      </c>
      <c r="R120" s="193">
        <f>(SUMIFS(Profile!$F$2:$F$17521,Profile!$B$2:$B$17521,$B120,Profile!$C$2:$C$17521,R$8))*$C$6</f>
        <v>0.1678591372</v>
      </c>
      <c r="S120" s="193">
        <f>(SUMIFS(Profile!$F$2:$F$17521,Profile!$B$2:$B$17521,$B120,Profile!$C$2:$C$17521,S$8))*$C$6</f>
        <v>0.1910950082</v>
      </c>
      <c r="T120" s="193">
        <f>(SUMIFS(Profile!$F$2:$F$17521,Profile!$B$2:$B$17521,$B120,Profile!$C$2:$C$17521,T$8))*$C$6</f>
        <v>0.217535827</v>
      </c>
      <c r="U120" s="193">
        <f>(SUMIFS(Profile!$F$2:$F$17521,Profile!$B$2:$B$17521,$B120,Profile!$C$2:$C$17521,U$8))*$C$6</f>
        <v>0.2251475778</v>
      </c>
      <c r="V120" s="193">
        <f>(SUMIFS(Profile!$F$2:$F$17521,Profile!$B$2:$B$17521,$B120,Profile!$C$2:$C$17521,V$8))*$C$6</f>
        <v>0.2391692241</v>
      </c>
      <c r="W120" s="193">
        <f>(SUMIFS(Profile!$F$2:$F$17521,Profile!$B$2:$B$17521,$B120,Profile!$C$2:$C$17521,W$8))*$C$6</f>
        <v>0.2423741719</v>
      </c>
      <c r="X120" s="193">
        <f>(SUMIFS(Profile!$F$2:$F$17521,Profile!$B$2:$B$17521,$B120,Profile!$C$2:$C$17521,X$8))*$C$6</f>
        <v>0.2367655133</v>
      </c>
      <c r="Y120" s="193">
        <f>(SUMIFS(Profile!$F$2:$F$17521,Profile!$B$2:$B$17521,$B120,Profile!$C$2:$C$17521,Y$8))*$C$6</f>
        <v>0.2231444855</v>
      </c>
      <c r="Z120" s="193">
        <f>(SUMIFS(Profile!$F$2:$F$17521,Profile!$B$2:$B$17521,$B120,Profile!$C$2:$C$17521,Z$8))*$C$6</f>
        <v>0.2199395378</v>
      </c>
      <c r="AA120" s="193">
        <f>(SUMIFS(Profile!$F$2:$F$17521,Profile!$B$2:$B$17521,$B120,Profile!$C$2:$C$17521,AA$8))*$C$6</f>
        <v>0.2187376824</v>
      </c>
      <c r="AB120" s="193">
        <f>(SUMIFS(Profile!$F$2:$F$17521,Profile!$B$2:$B$17521,$B120,Profile!$C$2:$C$17521,AB$8))*$C$6</f>
        <v>0.2171352085</v>
      </c>
      <c r="AC120" s="193">
        <f>(SUMIFS(Profile!$F$2:$F$17521,Profile!$B$2:$B$17521,$B120,Profile!$C$2:$C$17521,AC$8))*$C$6</f>
        <v>0.2203401562</v>
      </c>
      <c r="AD120" s="193">
        <f>(SUMIFS(Profile!$F$2:$F$17521,Profile!$B$2:$B$17521,$B120,Profile!$C$2:$C$17521,AD$8))*$C$6</f>
        <v>0.2171352085</v>
      </c>
      <c r="AE120" s="193">
        <f>(SUMIFS(Profile!$F$2:$F$17521,Profile!$B$2:$B$17521,$B120,Profile!$C$2:$C$17521,AE$8))*$C$6</f>
        <v>0.2147314977</v>
      </c>
      <c r="AF120" s="193">
        <f>(SUMIFS(Profile!$F$2:$F$17521,Profile!$B$2:$B$17521,$B120,Profile!$C$2:$C$17521,AF$8))*$C$6</f>
        <v>0.2067191284</v>
      </c>
      <c r="AG120" s="193">
        <f>(SUMIFS(Profile!$F$2:$F$17521,Profile!$B$2:$B$17521,$B120,Profile!$C$2:$C$17521,AG$8))*$C$6</f>
        <v>0.1963030483</v>
      </c>
      <c r="AH120" s="193">
        <f>(SUMIFS(Profile!$F$2:$F$17521,Profile!$B$2:$B$17521,$B120,Profile!$C$2:$C$17521,AH$8))*$C$6</f>
        <v>0.2027129437</v>
      </c>
      <c r="AI120" s="193">
        <f>(SUMIFS(Profile!$F$2:$F$17521,Profile!$B$2:$B$17521,$B120,Profile!$C$2:$C$17521,AI$8))*$C$6</f>
        <v>0.1971042852</v>
      </c>
      <c r="AJ120" s="193">
        <f>(SUMIFS(Profile!$F$2:$F$17521,Profile!$B$2:$B$17521,$B120,Profile!$C$2:$C$17521,AJ$8))*$C$6</f>
        <v>0.205517273</v>
      </c>
      <c r="AK120" s="193">
        <f>(SUMIFS(Profile!$F$2:$F$17521,Profile!$B$2:$B$17521,$B120,Profile!$C$2:$C$17521,AK$8))*$C$6</f>
        <v>0.2195389193</v>
      </c>
      <c r="AL120" s="193">
        <f>(SUMIFS(Profile!$F$2:$F$17521,Profile!$B$2:$B$17521,$B120,Profile!$C$2:$C$17521,AL$8))*$C$6</f>
        <v>0.2447778827</v>
      </c>
      <c r="AM120" s="193">
        <f>(SUMIFS(Profile!$F$2:$F$17521,Profile!$B$2:$B$17521,$B120,Profile!$C$2:$C$17521,AM$8))*$C$6</f>
        <v>0.2704174645</v>
      </c>
      <c r="AN120" s="193">
        <f>(SUMIFS(Profile!$F$2:$F$17521,Profile!$B$2:$B$17521,$B120,Profile!$C$2:$C$17521,AN$8))*$C$6</f>
        <v>0.2916502432</v>
      </c>
      <c r="AO120" s="193">
        <f>(SUMIFS(Profile!$F$2:$F$17521,Profile!$B$2:$B$17521,$B120,Profile!$C$2:$C$17521,AO$8))*$C$6</f>
        <v>0.3092774557</v>
      </c>
      <c r="AP120" s="193">
        <f>(SUMIFS(Profile!$F$2:$F$17521,Profile!$B$2:$B$17521,$B120,Profile!$C$2:$C$17521,AP$8))*$C$6</f>
        <v>0.3104793111</v>
      </c>
      <c r="AQ120" s="193">
        <f>(SUMIFS(Profile!$F$2:$F$17521,Profile!$B$2:$B$17521,$B120,Profile!$C$2:$C$17521,AQ$8))*$C$6</f>
        <v>0.3004638494</v>
      </c>
      <c r="AR120" s="193">
        <f>(SUMIFS(Profile!$F$2:$F$17521,Profile!$B$2:$B$17521,$B120,Profile!$C$2:$C$17521,AR$8))*$C$6</f>
        <v>0.2968582832</v>
      </c>
      <c r="AS120" s="193">
        <f>(SUMIFS(Profile!$F$2:$F$17521,Profile!$B$2:$B$17521,$B120,Profile!$C$2:$C$17521,AS$8))*$C$6</f>
        <v>0.3044700341</v>
      </c>
      <c r="AT120" s="193">
        <f>(SUMIFS(Profile!$F$2:$F$17521,Profile!$B$2:$B$17521,$B120,Profile!$C$2:$C$17521,AT$8))*$C$6</f>
        <v>0.3088768372</v>
      </c>
      <c r="AU120" s="193">
        <f>(SUMIFS(Profile!$F$2:$F$17521,Profile!$B$2:$B$17521,$B120,Profile!$C$2:$C$17521,AU$8))*$C$6</f>
        <v>0.311280548</v>
      </c>
      <c r="AV120" s="193">
        <f>(SUMIFS(Profile!$F$2:$F$17521,Profile!$B$2:$B$17521,$B120,Profile!$C$2:$C$17521,AV$8))*$C$6</f>
        <v>0.28724344</v>
      </c>
      <c r="AW120" s="193">
        <f>(SUMIFS(Profile!$F$2:$F$17521,Profile!$B$2:$B$17521,$B120,Profile!$C$2:$C$17521,AW$8))*$C$6</f>
        <v>0.2716193199</v>
      </c>
      <c r="AX120" s="193">
        <f>(SUMIFS(Profile!$F$2:$F$17521,Profile!$B$2:$B$17521,$B120,Profile!$C$2:$C$17521,AX$8))*$C$6</f>
        <v>0.2419735534</v>
      </c>
      <c r="AY120" s="193">
        <f>(SUMIFS(Profile!$F$2:$F$17521,Profile!$B$2:$B$17521,$B120,Profile!$C$2:$C$17521,AY$8))*$C$6</f>
        <v>0.2079209838</v>
      </c>
      <c r="AZ120" s="193">
        <f>(SUMIFS(Profile!$F$2:$F$17521,Profile!$B$2:$B$17521,$B120,Profile!$C$2:$C$17521,AZ$8))*$C$6</f>
        <v>0.1766727435</v>
      </c>
      <c r="BA120" s="193">
        <f t="shared" si="16"/>
        <v>15.18568506</v>
      </c>
      <c r="BB120" s="193">
        <f>(SUMIFS(Profile!$E$2:$E$17521,Profile!$B$2:$B$17521,$B120,Profile!$C$2:$C$17521,BB$8))*$C$9</f>
        <v>0</v>
      </c>
      <c r="BC120" s="193">
        <f>(SUMIFS(Profile!$E$2:$E$17521,Profile!$B$2:$B$17521,$B120,Profile!$C$2:$C$17521,BC$8))*$C$9</f>
        <v>0</v>
      </c>
      <c r="BD120" s="193">
        <f>(SUMIFS(Profile!$E$2:$E$17521,Profile!$B$2:$B$17521,$B120,Profile!$C$2:$C$17521,BD$8))*$C$9</f>
        <v>0</v>
      </c>
      <c r="BE120" s="193">
        <f>(SUMIFS(Profile!$E$2:$E$17521,Profile!$B$2:$B$17521,$B120,Profile!$C$2:$C$17521,BE$8))*$C$9</f>
        <v>0</v>
      </c>
      <c r="BF120" s="193">
        <f>(SUMIFS(Profile!$E$2:$E$17521,Profile!$B$2:$B$17521,$B120,Profile!$C$2:$C$17521,BF$8))*$C$9</f>
        <v>0</v>
      </c>
      <c r="BG120" s="193">
        <f>(SUMIFS(Profile!$E$2:$E$17521,Profile!$B$2:$B$17521,$B120,Profile!$C$2:$C$17521,BG$8))*$C$9</f>
        <v>0</v>
      </c>
      <c r="BH120" s="193">
        <f>(SUMIFS(Profile!$E$2:$E$17521,Profile!$B$2:$B$17521,$B120,Profile!$C$2:$C$17521,BH$8))*$C$9</f>
        <v>0</v>
      </c>
      <c r="BI120" s="193">
        <f>(SUMIFS(Profile!$E$2:$E$17521,Profile!$B$2:$B$17521,$B120,Profile!$C$2:$C$17521,BI$8))*$C$9</f>
        <v>0</v>
      </c>
      <c r="BJ120" s="193">
        <f>(SUMIFS(Profile!$E$2:$E$17521,Profile!$B$2:$B$17521,$B120,Profile!$C$2:$C$17521,BJ$8))*$C$9</f>
        <v>0</v>
      </c>
      <c r="BK120" s="193">
        <f>(SUMIFS(Profile!$E$2:$E$17521,Profile!$B$2:$B$17521,$B120,Profile!$C$2:$C$17521,BK$8))*$C$9</f>
        <v>0.0007624057759</v>
      </c>
      <c r="BL120" s="193">
        <f>(SUMIFS(Profile!$E$2:$E$17521,Profile!$B$2:$B$17521,$B120,Profile!$C$2:$C$17521,BL$8))*$C$9</f>
        <v>0.009630860005</v>
      </c>
      <c r="BM120" s="193">
        <f>(SUMIFS(Profile!$E$2:$E$17521,Profile!$B$2:$B$17521,$B120,Profile!$C$2:$C$17521,BM$8))*$C$9</f>
        <v>0.04069667194</v>
      </c>
      <c r="BN120" s="193">
        <f>(SUMIFS(Profile!$E$2:$E$17521,Profile!$B$2:$B$17521,$B120,Profile!$C$2:$C$17521,BN$8))*$C$9</f>
        <v>0.09679713251</v>
      </c>
      <c r="BO120" s="193">
        <f>(SUMIFS(Profile!$E$2:$E$17521,Profile!$B$2:$B$17521,$B120,Profile!$C$2:$C$17521,BO$8))*$C$9</f>
        <v>0.1714566746</v>
      </c>
      <c r="BP120" s="193">
        <f>(SUMIFS(Profile!$E$2:$E$17521,Profile!$B$2:$B$17521,$B120,Profile!$C$2:$C$17521,BP$8))*$C$9</f>
        <v>0.2784270833</v>
      </c>
      <c r="BQ120" s="193">
        <f>(SUMIFS(Profile!$E$2:$E$17521,Profile!$B$2:$B$17521,$B120,Profile!$C$2:$C$17521,BQ$8))*$C$9</f>
        <v>0.4020820538</v>
      </c>
      <c r="BR120" s="193">
        <f>(SUMIFS(Profile!$E$2:$E$17521,Profile!$B$2:$B$17521,$B120,Profile!$C$2:$C$17521,BR$8))*$C$9</f>
        <v>0.5269732101</v>
      </c>
      <c r="BS120" s="193">
        <f>(SUMIFS(Profile!$E$2:$E$17521,Profile!$B$2:$B$17521,$B120,Profile!$C$2:$C$17521,BS$8))*$C$9</f>
        <v>0.6396308496</v>
      </c>
      <c r="BT120" s="193">
        <f>(SUMIFS(Profile!$E$2:$E$17521,Profile!$B$2:$B$17521,$B120,Profile!$C$2:$C$17521,BT$8))*$C$9</f>
        <v>0.7140732322</v>
      </c>
      <c r="BU120" s="193">
        <f>(SUMIFS(Profile!$E$2:$E$17521,Profile!$B$2:$B$17521,$B120,Profile!$C$2:$C$17521,BU$8))*$C$9</f>
        <v>0.7510469136</v>
      </c>
      <c r="BV120" s="193">
        <f>(SUMIFS(Profile!$E$2:$E$17521,Profile!$B$2:$B$17521,$B120,Profile!$C$2:$C$17521,BV$8))*$C$9</f>
        <v>0.7838556787</v>
      </c>
      <c r="BW120" s="193">
        <f>(SUMIFS(Profile!$E$2:$E$17521,Profile!$B$2:$B$17521,$B120,Profile!$C$2:$C$17521,BW$8))*$C$9</f>
        <v>0.8527121481</v>
      </c>
      <c r="BX120" s="193">
        <f>(SUMIFS(Profile!$E$2:$E$17521,Profile!$B$2:$B$17521,$B120,Profile!$C$2:$C$17521,BX$8))*$C$9</f>
        <v>0.8907287408</v>
      </c>
      <c r="BY120" s="193">
        <f>(SUMIFS(Profile!$E$2:$E$17521,Profile!$B$2:$B$17521,$B120,Profile!$C$2:$C$17521,BY$8))*$C$9</f>
        <v>0.9271002595</v>
      </c>
      <c r="BZ120" s="193">
        <f>(SUMIFS(Profile!$E$2:$E$17521,Profile!$B$2:$B$17521,$B120,Profile!$C$2:$C$17521,BZ$8))*$C$9</f>
        <v>0.9276292401</v>
      </c>
      <c r="CA120" s="193">
        <f>(SUMIFS(Profile!$E$2:$E$17521,Profile!$B$2:$B$17521,$B120,Profile!$C$2:$C$17521,CA$8))*$C$9</f>
        <v>0.9252781044</v>
      </c>
      <c r="CB120" s="193">
        <f>(SUMIFS(Profile!$E$2:$E$17521,Profile!$B$2:$B$17521,$B120,Profile!$C$2:$C$17521,CB$8))*$C$9</f>
        <v>0.9013013117</v>
      </c>
      <c r="CC120" s="193">
        <f>(SUMIFS(Profile!$E$2:$E$17521,Profile!$B$2:$B$17521,$B120,Profile!$C$2:$C$17521,CC$8))*$C$9</f>
        <v>0.8858696573</v>
      </c>
      <c r="CD120" s="193">
        <f>(SUMIFS(Profile!$E$2:$E$17521,Profile!$B$2:$B$17521,$B120,Profile!$C$2:$C$17521,CD$8))*$C$9</f>
        <v>0.8341498715</v>
      </c>
      <c r="CE120" s="193">
        <f>(SUMIFS(Profile!$E$2:$E$17521,Profile!$B$2:$B$17521,$B120,Profile!$C$2:$C$17521,CE$8))*$C$9</f>
        <v>0.7856777574</v>
      </c>
      <c r="CF120" s="193">
        <f>(SUMIFS(Profile!$E$2:$E$17521,Profile!$B$2:$B$17521,$B120,Profile!$C$2:$C$17521,CF$8))*$C$9</f>
        <v>0.7026826739</v>
      </c>
      <c r="CG120" s="193">
        <f>(SUMIFS(Profile!$E$2:$E$17521,Profile!$B$2:$B$17521,$B120,Profile!$C$2:$C$17521,CG$8))*$C$9</f>
        <v>0.615953574</v>
      </c>
      <c r="CH120" s="193">
        <f>(SUMIFS(Profile!$E$2:$E$17521,Profile!$B$2:$B$17521,$B120,Profile!$C$2:$C$17521,CH$8))*$C$9</f>
        <v>0.4994826156</v>
      </c>
      <c r="CI120" s="193">
        <f>(SUMIFS(Profile!$E$2:$E$17521,Profile!$B$2:$B$17521,$B120,Profile!$C$2:$C$17521,CI$8))*$C$9</f>
        <v>0.387379269</v>
      </c>
      <c r="CJ120" s="193">
        <f>(SUMIFS(Profile!$E$2:$E$17521,Profile!$B$2:$B$17521,$B120,Profile!$C$2:$C$17521,CJ$8))*$C$9</f>
        <v>0.2738024856</v>
      </c>
      <c r="CK120" s="193">
        <f>(SUMIFS(Profile!$E$2:$E$17521,Profile!$B$2:$B$17521,$B120,Profile!$C$2:$C$17521,CK$8))*$C$9</f>
        <v>0.1783929721</v>
      </c>
      <c r="CL120" s="193">
        <f>(SUMIFS(Profile!$E$2:$E$17521,Profile!$B$2:$B$17521,$B120,Profile!$C$2:$C$17521,CL$8))*$C$9</f>
        <v>0.103110174</v>
      </c>
      <c r="CM120" s="193">
        <f>(SUMIFS(Profile!$E$2:$E$17521,Profile!$B$2:$B$17521,$B120,Profile!$C$2:$C$17521,CM$8))*$C$9</f>
        <v>0.04994820338</v>
      </c>
      <c r="CN120" s="193">
        <f>(SUMIFS(Profile!$E$2:$E$17521,Profile!$B$2:$B$17521,$B120,Profile!$C$2:$C$17521,CN$8))*$C$9</f>
        <v>0.02367197212</v>
      </c>
      <c r="CO120" s="193">
        <f>(SUMIFS(Profile!$E$2:$E$17521,Profile!$B$2:$B$17521,$B120,Profile!$C$2:$C$17521,CO$8))*$C$9</f>
        <v>0.004195489314</v>
      </c>
      <c r="CP120" s="193">
        <f>(SUMIFS(Profile!$E$2:$E$17521,Profile!$B$2:$B$17521,$B120,Profile!$C$2:$C$17521,CP$8))*$C$9</f>
        <v>0.001048791702</v>
      </c>
      <c r="CQ120" s="193">
        <f>(SUMIFS(Profile!$E$2:$E$17521,Profile!$B$2:$B$17521,$B120,Profile!$C$2:$C$17521,CQ$8))*$C$9</f>
        <v>0.0001369826939</v>
      </c>
      <c r="CR120" s="193">
        <f>(SUMIFS(Profile!$E$2:$E$17521,Profile!$B$2:$B$17521,$B120,Profile!$C$2:$C$17521,CR$8))*$C$9</f>
        <v>0</v>
      </c>
      <c r="CS120" s="193">
        <f>(SUMIFS(Profile!$E$2:$E$17521,Profile!$B$2:$B$17521,$B120,Profile!$C$2:$C$17521,CS$8))*$C$9</f>
        <v>0</v>
      </c>
      <c r="CT120" s="193">
        <f>(SUMIFS(Profile!$E$2:$E$17521,Profile!$B$2:$B$17521,$B120,Profile!$C$2:$C$17521,CT$8))*$C$9</f>
        <v>0</v>
      </c>
      <c r="CU120" s="193">
        <f>(SUMIFS(Profile!$E$2:$E$17521,Profile!$B$2:$B$17521,$B120,Profile!$C$2:$C$17521,CU$8))*$C$9</f>
        <v>0</v>
      </c>
      <c r="CV120" s="193">
        <f>(SUMIFS(Profile!$E$2:$E$17521,Profile!$B$2:$B$17521,$B120,Profile!$C$2:$C$17521,CV$8))*$C$9</f>
        <v>0</v>
      </c>
      <c r="CW120" s="193">
        <f>(SUMIFS(Profile!$E$2:$E$17521,Profile!$B$2:$B$17521,$B120,Profile!$C$2:$C$17521,CW$8))*$C$9</f>
        <v>0</v>
      </c>
      <c r="CX120" s="193">
        <f t="shared" si="17"/>
        <v>9.883092223</v>
      </c>
      <c r="CY120" s="193">
        <f t="shared" ref="CY120:ET120" si="562">MAX(BB120-E120,0)</f>
        <v>0</v>
      </c>
      <c r="CZ120" s="193">
        <f t="shared" si="562"/>
        <v>0</v>
      </c>
      <c r="DA120" s="193">
        <f t="shared" si="562"/>
        <v>0</v>
      </c>
      <c r="DB120" s="193">
        <f t="shared" si="562"/>
        <v>0</v>
      </c>
      <c r="DC120" s="193">
        <f t="shared" si="562"/>
        <v>0</v>
      </c>
      <c r="DD120" s="193">
        <f t="shared" si="562"/>
        <v>0</v>
      </c>
      <c r="DE120" s="193">
        <f t="shared" si="562"/>
        <v>0</v>
      </c>
      <c r="DF120" s="193">
        <f t="shared" si="562"/>
        <v>0</v>
      </c>
      <c r="DG120" s="193">
        <f t="shared" si="562"/>
        <v>0</v>
      </c>
      <c r="DH120" s="193">
        <f t="shared" si="562"/>
        <v>0</v>
      </c>
      <c r="DI120" s="193">
        <f t="shared" si="562"/>
        <v>0</v>
      </c>
      <c r="DJ120" s="193">
        <f t="shared" si="562"/>
        <v>0</v>
      </c>
      <c r="DK120" s="193">
        <f t="shared" si="562"/>
        <v>0</v>
      </c>
      <c r="DL120" s="193">
        <f t="shared" si="562"/>
        <v>0.003597537366</v>
      </c>
      <c r="DM120" s="193">
        <f t="shared" si="562"/>
        <v>0.08733207507</v>
      </c>
      <c r="DN120" s="193">
        <f t="shared" si="562"/>
        <v>0.1845462268</v>
      </c>
      <c r="DO120" s="193">
        <f t="shared" si="562"/>
        <v>0.3018256323</v>
      </c>
      <c r="DP120" s="193">
        <f t="shared" si="562"/>
        <v>0.4004616254</v>
      </c>
      <c r="DQ120" s="193">
        <f t="shared" si="562"/>
        <v>0.4716990603</v>
      </c>
      <c r="DR120" s="193">
        <f t="shared" si="562"/>
        <v>0.5142814002</v>
      </c>
      <c r="DS120" s="193">
        <f t="shared" si="562"/>
        <v>0.5607111932</v>
      </c>
      <c r="DT120" s="193">
        <f t="shared" si="562"/>
        <v>0.6327726103</v>
      </c>
      <c r="DU120" s="193">
        <f t="shared" si="562"/>
        <v>0.6719910584</v>
      </c>
      <c r="DV120" s="193">
        <f t="shared" si="562"/>
        <v>0.709965051</v>
      </c>
      <c r="DW120" s="193">
        <f t="shared" si="562"/>
        <v>0.7072890839</v>
      </c>
      <c r="DX120" s="193">
        <f t="shared" si="562"/>
        <v>0.7081428959</v>
      </c>
      <c r="DY120" s="193">
        <f t="shared" si="562"/>
        <v>0.686569814</v>
      </c>
      <c r="DZ120" s="193">
        <f t="shared" si="562"/>
        <v>0.6791505289</v>
      </c>
      <c r="EA120" s="193">
        <f t="shared" si="562"/>
        <v>0.6378468232</v>
      </c>
      <c r="EB120" s="193">
        <f t="shared" si="562"/>
        <v>0.5829648137</v>
      </c>
      <c r="EC120" s="193">
        <f t="shared" si="562"/>
        <v>0.5055783886</v>
      </c>
      <c r="ED120" s="193">
        <f t="shared" si="562"/>
        <v>0.410436301</v>
      </c>
      <c r="EE120" s="193">
        <f t="shared" si="562"/>
        <v>0.2799436963</v>
      </c>
      <c r="EF120" s="193">
        <f t="shared" si="562"/>
        <v>0.1426013864</v>
      </c>
      <c r="EG120" s="193">
        <f t="shared" si="562"/>
        <v>0.003385021139</v>
      </c>
      <c r="EH120" s="193">
        <f t="shared" si="562"/>
        <v>0</v>
      </c>
      <c r="EI120" s="193">
        <f t="shared" si="562"/>
        <v>0</v>
      </c>
      <c r="EJ120" s="193">
        <f t="shared" si="562"/>
        <v>0</v>
      </c>
      <c r="EK120" s="193">
        <f t="shared" si="562"/>
        <v>0</v>
      </c>
      <c r="EL120" s="193">
        <f t="shared" si="562"/>
        <v>0</v>
      </c>
      <c r="EM120" s="193">
        <f t="shared" si="562"/>
        <v>0</v>
      </c>
      <c r="EN120" s="193">
        <f t="shared" si="562"/>
        <v>0</v>
      </c>
      <c r="EO120" s="193">
        <f t="shared" si="562"/>
        <v>0</v>
      </c>
      <c r="EP120" s="193">
        <f t="shared" si="562"/>
        <v>0</v>
      </c>
      <c r="EQ120" s="193">
        <f t="shared" si="562"/>
        <v>0</v>
      </c>
      <c r="ER120" s="193">
        <f t="shared" si="562"/>
        <v>0</v>
      </c>
      <c r="ES120" s="193">
        <f t="shared" si="562"/>
        <v>0</v>
      </c>
      <c r="ET120" s="193">
        <f t="shared" si="562"/>
        <v>0</v>
      </c>
      <c r="EU120" s="193">
        <f t="shared" si="19"/>
        <v>5.302592837</v>
      </c>
      <c r="EV120" s="193">
        <f t="shared" ref="EV120:GQ120" si="563">BB120-CY120</f>
        <v>0</v>
      </c>
      <c r="EW120" s="193">
        <f t="shared" si="563"/>
        <v>0</v>
      </c>
      <c r="EX120" s="193">
        <f t="shared" si="563"/>
        <v>0</v>
      </c>
      <c r="EY120" s="193">
        <f t="shared" si="563"/>
        <v>0</v>
      </c>
      <c r="EZ120" s="193">
        <f t="shared" si="563"/>
        <v>0</v>
      </c>
      <c r="FA120" s="193">
        <f t="shared" si="563"/>
        <v>0</v>
      </c>
      <c r="FB120" s="193">
        <f t="shared" si="563"/>
        <v>0</v>
      </c>
      <c r="FC120" s="193">
        <f t="shared" si="563"/>
        <v>0</v>
      </c>
      <c r="FD120" s="193">
        <f t="shared" si="563"/>
        <v>0</v>
      </c>
      <c r="FE120" s="193">
        <f t="shared" si="563"/>
        <v>0.0007624057759</v>
      </c>
      <c r="FF120" s="193">
        <f t="shared" si="563"/>
        <v>0.009630860005</v>
      </c>
      <c r="FG120" s="193">
        <f t="shared" si="563"/>
        <v>0.04069667194</v>
      </c>
      <c r="FH120" s="193">
        <f t="shared" si="563"/>
        <v>0.09679713251</v>
      </c>
      <c r="FI120" s="193">
        <f t="shared" si="563"/>
        <v>0.1678591372</v>
      </c>
      <c r="FJ120" s="193">
        <f t="shared" si="563"/>
        <v>0.1910950082</v>
      </c>
      <c r="FK120" s="193">
        <f t="shared" si="563"/>
        <v>0.217535827</v>
      </c>
      <c r="FL120" s="193">
        <f t="shared" si="563"/>
        <v>0.2251475778</v>
      </c>
      <c r="FM120" s="193">
        <f t="shared" si="563"/>
        <v>0.2391692241</v>
      </c>
      <c r="FN120" s="193">
        <f t="shared" si="563"/>
        <v>0.2423741719</v>
      </c>
      <c r="FO120" s="193">
        <f t="shared" si="563"/>
        <v>0.2367655133</v>
      </c>
      <c r="FP120" s="193">
        <f t="shared" si="563"/>
        <v>0.2231444855</v>
      </c>
      <c r="FQ120" s="193">
        <f t="shared" si="563"/>
        <v>0.2199395378</v>
      </c>
      <c r="FR120" s="193">
        <f t="shared" si="563"/>
        <v>0.2187376824</v>
      </c>
      <c r="FS120" s="193">
        <f t="shared" si="563"/>
        <v>0.2171352085</v>
      </c>
      <c r="FT120" s="193">
        <f t="shared" si="563"/>
        <v>0.2203401562</v>
      </c>
      <c r="FU120" s="193">
        <f t="shared" si="563"/>
        <v>0.2171352085</v>
      </c>
      <c r="FV120" s="193">
        <f t="shared" si="563"/>
        <v>0.2147314977</v>
      </c>
      <c r="FW120" s="193">
        <f t="shared" si="563"/>
        <v>0.2067191284</v>
      </c>
      <c r="FX120" s="193">
        <f t="shared" si="563"/>
        <v>0.1963030483</v>
      </c>
      <c r="FY120" s="193">
        <f t="shared" si="563"/>
        <v>0.2027129437</v>
      </c>
      <c r="FZ120" s="193">
        <f t="shared" si="563"/>
        <v>0.1971042852</v>
      </c>
      <c r="GA120" s="193">
        <f t="shared" si="563"/>
        <v>0.205517273</v>
      </c>
      <c r="GB120" s="193">
        <f t="shared" si="563"/>
        <v>0.2195389193</v>
      </c>
      <c r="GC120" s="193">
        <f t="shared" si="563"/>
        <v>0.2447778827</v>
      </c>
      <c r="GD120" s="193">
        <f t="shared" si="563"/>
        <v>0.2704174645</v>
      </c>
      <c r="GE120" s="193">
        <f t="shared" si="563"/>
        <v>0.1783929721</v>
      </c>
      <c r="GF120" s="193">
        <f t="shared" si="563"/>
        <v>0.103110174</v>
      </c>
      <c r="GG120" s="193">
        <f t="shared" si="563"/>
        <v>0.04994820338</v>
      </c>
      <c r="GH120" s="193">
        <f t="shared" si="563"/>
        <v>0.02367197212</v>
      </c>
      <c r="GI120" s="193">
        <f t="shared" si="563"/>
        <v>0.004195489314</v>
      </c>
      <c r="GJ120" s="193">
        <f t="shared" si="563"/>
        <v>0.001048791702</v>
      </c>
      <c r="GK120" s="193">
        <f t="shared" si="563"/>
        <v>0.0001369826939</v>
      </c>
      <c r="GL120" s="193">
        <f t="shared" si="563"/>
        <v>0</v>
      </c>
      <c r="GM120" s="193">
        <f t="shared" si="563"/>
        <v>0</v>
      </c>
      <c r="GN120" s="193">
        <f t="shared" si="563"/>
        <v>0</v>
      </c>
      <c r="GO120" s="193">
        <f t="shared" si="563"/>
        <v>0</v>
      </c>
      <c r="GP120" s="193">
        <f t="shared" si="563"/>
        <v>0</v>
      </c>
      <c r="GQ120" s="193">
        <f t="shared" si="563"/>
        <v>0</v>
      </c>
      <c r="GR120" s="193">
        <f t="shared" si="21"/>
        <v>4.690834795</v>
      </c>
      <c r="GS120" s="193">
        <f t="shared" ref="GS120:IN120" si="564">E120-EV120</f>
        <v>0.1514337801</v>
      </c>
      <c r="GT120" s="193">
        <f t="shared" si="564"/>
        <v>0.1370115153</v>
      </c>
      <c r="GU120" s="193">
        <f t="shared" si="564"/>
        <v>0.1253935798</v>
      </c>
      <c r="GV120" s="193">
        <f t="shared" si="564"/>
        <v>0.1173812105</v>
      </c>
      <c r="GW120" s="193">
        <f t="shared" si="564"/>
        <v>0.1133750258</v>
      </c>
      <c r="GX120" s="193">
        <f t="shared" si="564"/>
        <v>0.111772552</v>
      </c>
      <c r="GY120" s="193">
        <f t="shared" si="564"/>
        <v>0.1097694597</v>
      </c>
      <c r="GZ120" s="193">
        <f t="shared" si="564"/>
        <v>0.1093688412</v>
      </c>
      <c r="HA120" s="193">
        <f t="shared" si="564"/>
        <v>0.1089682227</v>
      </c>
      <c r="HB120" s="193">
        <f t="shared" si="564"/>
        <v>0.1130132385</v>
      </c>
      <c r="HC120" s="193">
        <f t="shared" si="564"/>
        <v>0.1085515874</v>
      </c>
      <c r="HD120" s="193">
        <f t="shared" si="564"/>
        <v>0.08389567095</v>
      </c>
      <c r="HE120" s="193">
        <f t="shared" si="564"/>
        <v>0.04261809362</v>
      </c>
      <c r="HF120" s="193">
        <f t="shared" si="564"/>
        <v>0</v>
      </c>
      <c r="HG120" s="193">
        <f t="shared" si="564"/>
        <v>0</v>
      </c>
      <c r="HH120" s="193">
        <f t="shared" si="564"/>
        <v>0</v>
      </c>
      <c r="HI120" s="193">
        <f t="shared" si="564"/>
        <v>0</v>
      </c>
      <c r="HJ120" s="193">
        <f t="shared" si="564"/>
        <v>0</v>
      </c>
      <c r="HK120" s="193">
        <f t="shared" si="564"/>
        <v>0</v>
      </c>
      <c r="HL120" s="193">
        <f t="shared" si="564"/>
        <v>0</v>
      </c>
      <c r="HM120" s="193">
        <f t="shared" si="564"/>
        <v>0</v>
      </c>
      <c r="HN120" s="193">
        <f t="shared" si="564"/>
        <v>0</v>
      </c>
      <c r="HO120" s="193">
        <f t="shared" si="564"/>
        <v>0</v>
      </c>
      <c r="HP120" s="193">
        <f t="shared" si="564"/>
        <v>0</v>
      </c>
      <c r="HQ120" s="193">
        <f t="shared" si="564"/>
        <v>0</v>
      </c>
      <c r="HR120" s="193">
        <f t="shared" si="564"/>
        <v>0</v>
      </c>
      <c r="HS120" s="193">
        <f t="shared" si="564"/>
        <v>0</v>
      </c>
      <c r="HT120" s="193">
        <f t="shared" si="564"/>
        <v>0</v>
      </c>
      <c r="HU120" s="193">
        <f t="shared" si="564"/>
        <v>0</v>
      </c>
      <c r="HV120" s="193">
        <f t="shared" si="564"/>
        <v>0</v>
      </c>
      <c r="HW120" s="193">
        <f t="shared" si="564"/>
        <v>0</v>
      </c>
      <c r="HX120" s="193">
        <f t="shared" si="564"/>
        <v>0</v>
      </c>
      <c r="HY120" s="193">
        <f t="shared" si="564"/>
        <v>0</v>
      </c>
      <c r="HZ120" s="193">
        <f t="shared" si="564"/>
        <v>0</v>
      </c>
      <c r="IA120" s="193">
        <f t="shared" si="564"/>
        <v>0</v>
      </c>
      <c r="IB120" s="193">
        <f t="shared" si="564"/>
        <v>0.1132572711</v>
      </c>
      <c r="IC120" s="193">
        <f t="shared" si="564"/>
        <v>0.2061672817</v>
      </c>
      <c r="ID120" s="193">
        <f t="shared" si="564"/>
        <v>0.2605311077</v>
      </c>
      <c r="IE120" s="193">
        <f t="shared" si="564"/>
        <v>0.2767918773</v>
      </c>
      <c r="IF120" s="193">
        <f t="shared" si="564"/>
        <v>0.2926627939</v>
      </c>
      <c r="IG120" s="193">
        <f t="shared" si="564"/>
        <v>0.3034212424</v>
      </c>
      <c r="IH120" s="193">
        <f t="shared" si="564"/>
        <v>0.3087398545</v>
      </c>
      <c r="II120" s="193">
        <f t="shared" si="564"/>
        <v>0.311280548</v>
      </c>
      <c r="IJ120" s="193">
        <f t="shared" si="564"/>
        <v>0.28724344</v>
      </c>
      <c r="IK120" s="193">
        <f t="shared" si="564"/>
        <v>0.2716193199</v>
      </c>
      <c r="IL120" s="193">
        <f t="shared" si="564"/>
        <v>0.2419735534</v>
      </c>
      <c r="IM120" s="193">
        <f t="shared" si="564"/>
        <v>0.2079209838</v>
      </c>
      <c r="IN120" s="193">
        <f t="shared" si="564"/>
        <v>0.1766727435</v>
      </c>
      <c r="IO120" s="193">
        <f t="shared" si="23"/>
        <v>3.258282017</v>
      </c>
      <c r="IP120" s="193">
        <f t="shared" si="29"/>
        <v>1.376231082</v>
      </c>
      <c r="IQ120" s="193">
        <f t="shared" ref="IQ120:KK120" si="565">MAX((MIN(CZ120+IP120,$IO$7))-GT120,0)</f>
        <v>1.239219567</v>
      </c>
      <c r="IR120" s="193">
        <f t="shared" si="565"/>
        <v>1.113825987</v>
      </c>
      <c r="IS120" s="193">
        <f t="shared" si="565"/>
        <v>0.9964447766</v>
      </c>
      <c r="IT120" s="193">
        <f t="shared" si="565"/>
        <v>0.8830697508</v>
      </c>
      <c r="IU120" s="193">
        <f t="shared" si="565"/>
        <v>0.7712971988</v>
      </c>
      <c r="IV120" s="193">
        <f t="shared" si="565"/>
        <v>0.6615277391</v>
      </c>
      <c r="IW120" s="193">
        <f t="shared" si="565"/>
        <v>0.552158898</v>
      </c>
      <c r="IX120" s="193">
        <f t="shared" si="565"/>
        <v>0.4431906752</v>
      </c>
      <c r="IY120" s="193">
        <f t="shared" si="565"/>
        <v>0.3301774367</v>
      </c>
      <c r="IZ120" s="193">
        <f t="shared" si="565"/>
        <v>0.2216258493</v>
      </c>
      <c r="JA120" s="193">
        <f t="shared" si="565"/>
        <v>0.1377301783</v>
      </c>
      <c r="JB120" s="193">
        <f t="shared" si="565"/>
        <v>0.09511208471</v>
      </c>
      <c r="JC120" s="193">
        <f t="shared" si="565"/>
        <v>0.09870962208</v>
      </c>
      <c r="JD120" s="193">
        <f t="shared" si="565"/>
        <v>0.1860416971</v>
      </c>
      <c r="JE120" s="193">
        <f t="shared" si="565"/>
        <v>0.3705879239</v>
      </c>
      <c r="JF120" s="193">
        <f t="shared" si="565"/>
        <v>0.6724135563</v>
      </c>
      <c r="JG120" s="193">
        <f t="shared" si="565"/>
        <v>1.072875182</v>
      </c>
      <c r="JH120" s="193">
        <f t="shared" si="565"/>
        <v>1.544574242</v>
      </c>
      <c r="JI120" s="193">
        <f t="shared" si="565"/>
        <v>2.058855642</v>
      </c>
      <c r="JJ120" s="193">
        <f t="shared" si="565"/>
        <v>2.619566835</v>
      </c>
      <c r="JK120" s="193">
        <f t="shared" si="565"/>
        <v>3.252339446</v>
      </c>
      <c r="JL120" s="193">
        <f t="shared" si="565"/>
        <v>3.924330504</v>
      </c>
      <c r="JM120" s="193">
        <f t="shared" si="565"/>
        <v>4.634295555</v>
      </c>
      <c r="JN120" s="193">
        <f t="shared" si="565"/>
        <v>5</v>
      </c>
      <c r="JO120" s="193">
        <f t="shared" si="565"/>
        <v>5</v>
      </c>
      <c r="JP120" s="193">
        <f t="shared" si="565"/>
        <v>5</v>
      </c>
      <c r="JQ120" s="193">
        <f t="shared" si="565"/>
        <v>5</v>
      </c>
      <c r="JR120" s="193">
        <f t="shared" si="565"/>
        <v>5</v>
      </c>
      <c r="JS120" s="193">
        <f t="shared" si="565"/>
        <v>5</v>
      </c>
      <c r="JT120" s="193">
        <f t="shared" si="565"/>
        <v>5</v>
      </c>
      <c r="JU120" s="193">
        <f t="shared" si="565"/>
        <v>5</v>
      </c>
      <c r="JV120" s="193">
        <f t="shared" si="565"/>
        <v>5</v>
      </c>
      <c r="JW120" s="193">
        <f t="shared" si="565"/>
        <v>5</v>
      </c>
      <c r="JX120" s="193">
        <f t="shared" si="565"/>
        <v>5</v>
      </c>
      <c r="JY120" s="193">
        <f t="shared" si="565"/>
        <v>4.886742729</v>
      </c>
      <c r="JZ120" s="193">
        <f t="shared" si="565"/>
        <v>4.680575447</v>
      </c>
      <c r="KA120" s="193">
        <f t="shared" si="565"/>
        <v>4.42004434</v>
      </c>
      <c r="KB120" s="193">
        <f t="shared" si="565"/>
        <v>4.143252462</v>
      </c>
      <c r="KC120" s="193">
        <f t="shared" si="565"/>
        <v>3.850589668</v>
      </c>
      <c r="KD120" s="193">
        <f t="shared" si="565"/>
        <v>3.547168426</v>
      </c>
      <c r="KE120" s="193">
        <f t="shared" si="565"/>
        <v>3.238428571</v>
      </c>
      <c r="KF120" s="193">
        <f t="shared" si="565"/>
        <v>2.927148024</v>
      </c>
      <c r="KG120" s="193">
        <f t="shared" si="565"/>
        <v>2.639904583</v>
      </c>
      <c r="KH120" s="193">
        <f t="shared" si="565"/>
        <v>2.368285264</v>
      </c>
      <c r="KI120" s="193">
        <f t="shared" si="565"/>
        <v>2.12631171</v>
      </c>
      <c r="KJ120" s="193">
        <f t="shared" si="565"/>
        <v>1.918390726</v>
      </c>
      <c r="KK120" s="193">
        <f t="shared" si="565"/>
        <v>1.741717983</v>
      </c>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row>
    <row r="121" ht="14.25" customHeight="1">
      <c r="A121" s="1">
        <v>4.0</v>
      </c>
      <c r="B121" s="1">
        <f t="shared" ref="B121:C121" si="566">B120+1</f>
        <v>111</v>
      </c>
      <c r="C121" s="267">
        <f t="shared" si="566"/>
        <v>43576</v>
      </c>
      <c r="D121" s="193">
        <f t="shared" si="15"/>
        <v>10.13284286</v>
      </c>
      <c r="E121" s="193">
        <f>(SUMIFS(Profile!$F$2:$F$17521,Profile!$B$2:$B$17521,$B121,Profile!$C$2:$C$17521,E$8))*$C$6</f>
        <v>0.1538374909</v>
      </c>
      <c r="F121" s="193">
        <f>(SUMIFS(Profile!$F$2:$F$17521,Profile!$B$2:$B$17521,$B121,Profile!$C$2:$C$17521,F$8))*$C$6</f>
        <v>0.1386139892</v>
      </c>
      <c r="G121" s="193">
        <f>(SUMIFS(Profile!$F$2:$F$17521,Profile!$B$2:$B$17521,$B121,Profile!$C$2:$C$17521,G$8))*$C$6</f>
        <v>0.1273966722</v>
      </c>
      <c r="H121" s="193">
        <f>(SUMIFS(Profile!$F$2:$F$17521,Profile!$B$2:$B$17521,$B121,Profile!$C$2:$C$17521,H$8))*$C$6</f>
        <v>0.1181824474</v>
      </c>
      <c r="I121" s="193">
        <f>(SUMIFS(Profile!$F$2:$F$17521,Profile!$B$2:$B$17521,$B121,Profile!$C$2:$C$17521,I$8))*$C$6</f>
        <v>0.1133750258</v>
      </c>
      <c r="J121" s="193">
        <f>(SUMIFS(Profile!$F$2:$F$17521,Profile!$B$2:$B$17521,$B121,Profile!$C$2:$C$17521,J$8))*$C$6</f>
        <v>0.1121731704</v>
      </c>
      <c r="K121" s="193">
        <f>(SUMIFS(Profile!$F$2:$F$17521,Profile!$B$2:$B$17521,$B121,Profile!$C$2:$C$17521,K$8))*$C$6</f>
        <v>0.1113719335</v>
      </c>
      <c r="L121" s="193">
        <f>(SUMIFS(Profile!$F$2:$F$17521,Profile!$B$2:$B$17521,$B121,Profile!$C$2:$C$17521,L$8))*$C$6</f>
        <v>0.1081669858</v>
      </c>
      <c r="M121" s="193">
        <f>(SUMIFS(Profile!$F$2:$F$17521,Profile!$B$2:$B$17521,$B121,Profile!$C$2:$C$17521,M$8))*$C$6</f>
        <v>0.1077663673</v>
      </c>
      <c r="N121" s="193">
        <f>(SUMIFS(Profile!$F$2:$F$17521,Profile!$B$2:$B$17521,$B121,Profile!$C$2:$C$17521,N$8))*$C$6</f>
        <v>0.1133750258</v>
      </c>
      <c r="O121" s="193">
        <f>(SUMIFS(Profile!$F$2:$F$17521,Profile!$B$2:$B$17521,$B121,Profile!$C$2:$C$17521,O$8))*$C$6</f>
        <v>0.1173812105</v>
      </c>
      <c r="P121" s="193">
        <f>(SUMIFS(Profile!$F$2:$F$17521,Profile!$B$2:$B$17521,$B121,Profile!$C$2:$C$17521,P$8))*$C$6</f>
        <v>0.1217880136</v>
      </c>
      <c r="Q121" s="193">
        <f>(SUMIFS(Profile!$F$2:$F$17521,Profile!$B$2:$B$17521,$B121,Profile!$C$2:$C$17521,Q$8))*$C$6</f>
        <v>0.1434214108</v>
      </c>
      <c r="R121" s="193">
        <f>(SUMIFS(Profile!$F$2:$F$17521,Profile!$B$2:$B$17521,$B121,Profile!$C$2:$C$17521,R$8))*$C$6</f>
        <v>0.1710640849</v>
      </c>
      <c r="S121" s="193">
        <f>(SUMIFS(Profile!$F$2:$F$17521,Profile!$B$2:$B$17521,$B121,Profile!$C$2:$C$17521,S$8))*$C$6</f>
        <v>0.1951011929</v>
      </c>
      <c r="T121" s="193">
        <f>(SUMIFS(Profile!$F$2:$F$17521,Profile!$B$2:$B$17521,$B121,Profile!$C$2:$C$17521,T$8))*$C$6</f>
        <v>0.2195389193</v>
      </c>
      <c r="U121" s="193">
        <f>(SUMIFS(Profile!$F$2:$F$17521,Profile!$B$2:$B$17521,$B121,Profile!$C$2:$C$17521,U$8))*$C$6</f>
        <v>0.2199395378</v>
      </c>
      <c r="V121" s="193">
        <f>(SUMIFS(Profile!$F$2:$F$17521,Profile!$B$2:$B$17521,$B121,Profile!$C$2:$C$17521,V$8))*$C$6</f>
        <v>0.2359642764</v>
      </c>
      <c r="W121" s="193">
        <f>(SUMIFS(Profile!$F$2:$F$17521,Profile!$B$2:$B$17521,$B121,Profile!$C$2:$C$17521,W$8))*$C$6</f>
        <v>0.2419735534</v>
      </c>
      <c r="X121" s="193">
        <f>(SUMIFS(Profile!$F$2:$F$17521,Profile!$B$2:$B$17521,$B121,Profile!$C$2:$C$17521,X$8))*$C$6</f>
        <v>0.2391692241</v>
      </c>
      <c r="Y121" s="193">
        <f>(SUMIFS(Profile!$F$2:$F$17521,Profile!$B$2:$B$17521,$B121,Profile!$C$2:$C$17521,Y$8))*$C$6</f>
        <v>0.2359642764</v>
      </c>
      <c r="Z121" s="193">
        <f>(SUMIFS(Profile!$F$2:$F$17521,Profile!$B$2:$B$17521,$B121,Profile!$C$2:$C$17521,Z$8))*$C$6</f>
        <v>0.2267500517</v>
      </c>
      <c r="AA121" s="193">
        <f>(SUMIFS(Profile!$F$2:$F$17521,Profile!$B$2:$B$17521,$B121,Profile!$C$2:$C$17521,AA$8))*$C$6</f>
        <v>0.2219426301</v>
      </c>
      <c r="AB121" s="193">
        <f>(SUMIFS(Profile!$F$2:$F$17521,Profile!$B$2:$B$17521,$B121,Profile!$C$2:$C$17521,AB$8))*$C$6</f>
        <v>0.2195389193</v>
      </c>
      <c r="AC121" s="193">
        <f>(SUMIFS(Profile!$F$2:$F$17521,Profile!$B$2:$B$17521,$B121,Profile!$C$2:$C$17521,AC$8))*$C$6</f>
        <v>0.2223432486</v>
      </c>
      <c r="AD121" s="193">
        <f>(SUMIFS(Profile!$F$2:$F$17521,Profile!$B$2:$B$17521,$B121,Profile!$C$2:$C$17521,AD$8))*$C$6</f>
        <v>0.223545104</v>
      </c>
      <c r="AE121" s="193">
        <f>(SUMIFS(Profile!$F$2:$F$17521,Profile!$B$2:$B$17521,$B121,Profile!$C$2:$C$17521,AE$8))*$C$6</f>
        <v>0.222743867</v>
      </c>
      <c r="AF121" s="193">
        <f>(SUMIFS(Profile!$F$2:$F$17521,Profile!$B$2:$B$17521,$B121,Profile!$C$2:$C$17521,AF$8))*$C$6</f>
        <v>0.2183370639</v>
      </c>
      <c r="AG121" s="193">
        <f>(SUMIFS(Profile!$F$2:$F$17521,Profile!$B$2:$B$17521,$B121,Profile!$C$2:$C$17521,AG$8))*$C$6</f>
        <v>0.2111259315</v>
      </c>
      <c r="AH121" s="193">
        <f>(SUMIFS(Profile!$F$2:$F$17521,Profile!$B$2:$B$17521,$B121,Profile!$C$2:$C$17521,AH$8))*$C$6</f>
        <v>0.2199395378</v>
      </c>
      <c r="AI121" s="193">
        <f>(SUMIFS(Profile!$F$2:$F$17521,Profile!$B$2:$B$17521,$B121,Profile!$C$2:$C$17521,AI$8))*$C$6</f>
        <v>0.2127284054</v>
      </c>
      <c r="AJ121" s="193">
        <f>(SUMIFS(Profile!$F$2:$F$17521,Profile!$B$2:$B$17521,$B121,Profile!$C$2:$C$17521,AJ$8))*$C$6</f>
        <v>0.217535827</v>
      </c>
      <c r="AK121" s="193">
        <f>(SUMIFS(Profile!$F$2:$F$17521,Profile!$B$2:$B$17521,$B121,Profile!$C$2:$C$17521,AK$8))*$C$6</f>
        <v>0.2343618025</v>
      </c>
      <c r="AL121" s="193">
        <f>(SUMIFS(Profile!$F$2:$F$17521,Profile!$B$2:$B$17521,$B121,Profile!$C$2:$C$17521,AL$8))*$C$6</f>
        <v>0.2547933443</v>
      </c>
      <c r="AM121" s="193">
        <f>(SUMIFS(Profile!$F$2:$F$17521,Profile!$B$2:$B$17521,$B121,Profile!$C$2:$C$17521,AM$8))*$C$6</f>
        <v>0.2780292153</v>
      </c>
      <c r="AN121" s="193">
        <f>(SUMIFS(Profile!$F$2:$F$17521,Profile!$B$2:$B$17521,$B121,Profile!$C$2:$C$17521,AN$8))*$C$6</f>
        <v>0.2968582832</v>
      </c>
      <c r="AO121" s="193">
        <f>(SUMIFS(Profile!$F$2:$F$17521,Profile!$B$2:$B$17521,$B121,Profile!$C$2:$C$17521,AO$8))*$C$6</f>
        <v>0.3032681787</v>
      </c>
      <c r="AP121" s="193">
        <f>(SUMIFS(Profile!$F$2:$F$17521,Profile!$B$2:$B$17521,$B121,Profile!$C$2:$C$17521,AP$8))*$C$6</f>
        <v>0.3004638494</v>
      </c>
      <c r="AQ121" s="193">
        <f>(SUMIFS(Profile!$F$2:$F$17521,Profile!$B$2:$B$17521,$B121,Profile!$C$2:$C$17521,AQ$8))*$C$6</f>
        <v>0.2968582832</v>
      </c>
      <c r="AR121" s="193">
        <f>(SUMIFS(Profile!$F$2:$F$17521,Profile!$B$2:$B$17521,$B121,Profile!$C$2:$C$17521,AR$8))*$C$6</f>
        <v>0.2896471508</v>
      </c>
      <c r="AS121" s="193">
        <f>(SUMIFS(Profile!$F$2:$F$17521,Profile!$B$2:$B$17521,$B121,Profile!$C$2:$C$17521,AS$8))*$C$6</f>
        <v>0.3040694156</v>
      </c>
      <c r="AT121" s="193">
        <f>(SUMIFS(Profile!$F$2:$F$17521,Profile!$B$2:$B$17521,$B121,Profile!$C$2:$C$17521,AT$8))*$C$6</f>
        <v>0.3084762187</v>
      </c>
      <c r="AU121" s="193">
        <f>(SUMIFS(Profile!$F$2:$F$17521,Profile!$B$2:$B$17521,$B121,Profile!$C$2:$C$17521,AU$8))*$C$6</f>
        <v>0.3108799295</v>
      </c>
      <c r="AV121" s="193">
        <f>(SUMIFS(Profile!$F$2:$F$17521,Profile!$B$2:$B$17521,$B121,Profile!$C$2:$C$17521,AV$8))*$C$6</f>
        <v>0.288044677</v>
      </c>
      <c r="AW121" s="193">
        <f>(SUMIFS(Profile!$F$2:$F$17521,Profile!$B$2:$B$17521,$B121,Profile!$C$2:$C$17521,AW$8))*$C$6</f>
        <v>0.2748242676</v>
      </c>
      <c r="AX121" s="193">
        <f>(SUMIFS(Profile!$F$2:$F$17521,Profile!$B$2:$B$17521,$B121,Profile!$C$2:$C$17521,AX$8))*$C$6</f>
        <v>0.2455791196</v>
      </c>
      <c r="AY121" s="193">
        <f>(SUMIFS(Profile!$F$2:$F$17521,Profile!$B$2:$B$17521,$B121,Profile!$C$2:$C$17521,AY$8))*$C$6</f>
        <v>0.2083216023</v>
      </c>
      <c r="AZ121" s="193">
        <f>(SUMIFS(Profile!$F$2:$F$17521,Profile!$B$2:$B$17521,$B121,Profile!$C$2:$C$17521,AZ$8))*$C$6</f>
        <v>0.176272125</v>
      </c>
      <c r="BA121" s="193">
        <f t="shared" si="16"/>
        <v>16.44493599</v>
      </c>
      <c r="BB121" s="193">
        <f>(SUMIFS(Profile!$E$2:$E$17521,Profile!$B$2:$B$17521,$B121,Profile!$C$2:$C$17521,BB$8))*$C$9</f>
        <v>0</v>
      </c>
      <c r="BC121" s="193">
        <f>(SUMIFS(Profile!$E$2:$E$17521,Profile!$B$2:$B$17521,$B121,Profile!$C$2:$C$17521,BC$8))*$C$9</f>
        <v>0</v>
      </c>
      <c r="BD121" s="193">
        <f>(SUMIFS(Profile!$E$2:$E$17521,Profile!$B$2:$B$17521,$B121,Profile!$C$2:$C$17521,BD$8))*$C$9</f>
        <v>0</v>
      </c>
      <c r="BE121" s="193">
        <f>(SUMIFS(Profile!$E$2:$E$17521,Profile!$B$2:$B$17521,$B121,Profile!$C$2:$C$17521,BE$8))*$C$9</f>
        <v>0</v>
      </c>
      <c r="BF121" s="193">
        <f>(SUMIFS(Profile!$E$2:$E$17521,Profile!$B$2:$B$17521,$B121,Profile!$C$2:$C$17521,BF$8))*$C$9</f>
        <v>0</v>
      </c>
      <c r="BG121" s="193">
        <f>(SUMIFS(Profile!$E$2:$E$17521,Profile!$B$2:$B$17521,$B121,Profile!$C$2:$C$17521,BG$8))*$C$9</f>
        <v>0</v>
      </c>
      <c r="BH121" s="193">
        <f>(SUMIFS(Profile!$E$2:$E$17521,Profile!$B$2:$B$17521,$B121,Profile!$C$2:$C$17521,BH$8))*$C$9</f>
        <v>0</v>
      </c>
      <c r="BI121" s="193">
        <f>(SUMIFS(Profile!$E$2:$E$17521,Profile!$B$2:$B$17521,$B121,Profile!$C$2:$C$17521,BI$8))*$C$9</f>
        <v>0</v>
      </c>
      <c r="BJ121" s="193">
        <f>(SUMIFS(Profile!$E$2:$E$17521,Profile!$B$2:$B$17521,$B121,Profile!$C$2:$C$17521,BJ$8))*$C$9</f>
        <v>0.000007740160162</v>
      </c>
      <c r="BK121" s="193">
        <f>(SUMIFS(Profile!$E$2:$E$17521,Profile!$B$2:$B$17521,$B121,Profile!$C$2:$C$17521,BK$8))*$C$9</f>
        <v>0.000619696573</v>
      </c>
      <c r="BL121" s="193">
        <f>(SUMIFS(Profile!$E$2:$E$17521,Profile!$B$2:$B$17521,$B121,Profile!$C$2:$C$17521,BL$8))*$C$9</f>
        <v>0.0134503687</v>
      </c>
      <c r="BM121" s="193">
        <f>(SUMIFS(Profile!$E$2:$E$17521,Profile!$B$2:$B$17521,$B121,Profile!$C$2:$C$17521,BM$8))*$C$9</f>
        <v>0.05498800639</v>
      </c>
      <c r="BN121" s="193">
        <f>(SUMIFS(Profile!$E$2:$E$17521,Profile!$B$2:$B$17521,$B121,Profile!$C$2:$C$17521,BN$8))*$C$9</f>
        <v>0.114592357</v>
      </c>
      <c r="BO121" s="193">
        <f>(SUMIFS(Profile!$E$2:$E$17521,Profile!$B$2:$B$17521,$B121,Profile!$C$2:$C$17521,BO$8))*$C$9</f>
        <v>0.195858117</v>
      </c>
      <c r="BP121" s="193">
        <f>(SUMIFS(Profile!$E$2:$E$17521,Profile!$B$2:$B$17521,$B121,Profile!$C$2:$C$17521,BP$8))*$C$9</f>
        <v>0.314569899</v>
      </c>
      <c r="BQ121" s="193">
        <f>(SUMIFS(Profile!$E$2:$E$17521,Profile!$B$2:$B$17521,$B121,Profile!$C$2:$C$17521,BQ$8))*$C$9</f>
        <v>0.4465592009</v>
      </c>
      <c r="BR121" s="193">
        <f>(SUMIFS(Profile!$E$2:$E$17521,Profile!$B$2:$B$17521,$B121,Profile!$C$2:$C$17521,BR$8))*$C$9</f>
        <v>0.5655106394</v>
      </c>
      <c r="BS121" s="193">
        <f>(SUMIFS(Profile!$E$2:$E$17521,Profile!$B$2:$B$17521,$B121,Profile!$C$2:$C$17521,BS$8))*$C$9</f>
        <v>0.6836332521</v>
      </c>
      <c r="BT121" s="193">
        <f>(SUMIFS(Profile!$E$2:$E$17521,Profile!$B$2:$B$17521,$B121,Profile!$C$2:$C$17521,BT$8))*$C$9</f>
        <v>0.7867560941</v>
      </c>
      <c r="BU121" s="193">
        <f>(SUMIFS(Profile!$E$2:$E$17521,Profile!$B$2:$B$17521,$B121,Profile!$C$2:$C$17521,BU$8))*$C$9</f>
        <v>0.8653732813</v>
      </c>
      <c r="BV121" s="193">
        <f>(SUMIFS(Profile!$E$2:$E$17521,Profile!$B$2:$B$17521,$B121,Profile!$C$2:$C$17521,BV$8))*$C$9</f>
        <v>0.9288359746</v>
      </c>
      <c r="BW121" s="193">
        <f>(SUMIFS(Profile!$E$2:$E$17521,Profile!$B$2:$B$17521,$B121,Profile!$C$2:$C$17521,BW$8))*$C$9</f>
        <v>1.004455104</v>
      </c>
      <c r="BX121" s="193">
        <f>(SUMIFS(Profile!$E$2:$E$17521,Profile!$B$2:$B$17521,$B121,Profile!$C$2:$C$17521,BX$8))*$C$9</f>
        <v>1.042931251</v>
      </c>
      <c r="BY121" s="193">
        <f>(SUMIFS(Profile!$E$2:$E$17521,Profile!$B$2:$B$17521,$B121,Profile!$C$2:$C$17521,BY$8))*$C$9</f>
        <v>1.049438777</v>
      </c>
      <c r="BZ121" s="193">
        <f>(SUMIFS(Profile!$E$2:$E$17521,Profile!$B$2:$B$17521,$B121,Profile!$C$2:$C$17521,BZ$8))*$C$9</f>
        <v>1.01056734</v>
      </c>
      <c r="CA121" s="193">
        <f>(SUMIFS(Profile!$E$2:$E$17521,Profile!$B$2:$B$17521,$B121,Profile!$C$2:$C$17521,CA$8))*$C$9</f>
        <v>0.9709122726</v>
      </c>
      <c r="CB121" s="193">
        <f>(SUMIFS(Profile!$E$2:$E$17521,Profile!$B$2:$B$17521,$B121,Profile!$C$2:$C$17521,CB$8))*$C$9</f>
        <v>0.9626916558</v>
      </c>
      <c r="CC121" s="193">
        <f>(SUMIFS(Profile!$E$2:$E$17521,Profile!$B$2:$B$17521,$B121,Profile!$C$2:$C$17521,CC$8))*$C$9</f>
        <v>0.9329479082</v>
      </c>
      <c r="CD121" s="193">
        <f>(SUMIFS(Profile!$E$2:$E$17521,Profile!$B$2:$B$17521,$B121,Profile!$C$2:$C$17521,CD$8))*$C$9</f>
        <v>0.8663205693</v>
      </c>
      <c r="CE121" s="193">
        <f>(SUMIFS(Profile!$E$2:$E$17521,Profile!$B$2:$B$17521,$B121,Profile!$C$2:$C$17521,CE$8))*$C$9</f>
        <v>0.7924878337</v>
      </c>
      <c r="CF121" s="193">
        <f>(SUMIFS(Profile!$E$2:$E$17521,Profile!$B$2:$B$17521,$B121,Profile!$C$2:$C$17521,CF$8))*$C$9</f>
        <v>0.6996965907</v>
      </c>
      <c r="CG121" s="193">
        <f>(SUMIFS(Profile!$E$2:$E$17521,Profile!$B$2:$B$17521,$B121,Profile!$C$2:$C$17521,CG$8))*$C$9</f>
        <v>0.6143588303</v>
      </c>
      <c r="CH121" s="193">
        <f>(SUMIFS(Profile!$E$2:$E$17521,Profile!$B$2:$B$17521,$B121,Profile!$C$2:$C$17521,CH$8))*$C$9</f>
        <v>0.4954445126</v>
      </c>
      <c r="CI121" s="193">
        <f>(SUMIFS(Profile!$E$2:$E$17521,Profile!$B$2:$B$17521,$B121,Profile!$C$2:$C$17521,CI$8))*$C$9</f>
        <v>0.3792275919</v>
      </c>
      <c r="CJ121" s="193">
        <f>(SUMIFS(Profile!$E$2:$E$17521,Profile!$B$2:$B$17521,$B121,Profile!$C$2:$C$17521,CJ$8))*$C$9</f>
        <v>0.2763696077</v>
      </c>
      <c r="CK121" s="193">
        <f>(SUMIFS(Profile!$E$2:$E$17521,Profile!$B$2:$B$17521,$B121,Profile!$C$2:$C$17521,CK$8))*$C$9</f>
        <v>0.1809630929</v>
      </c>
      <c r="CL121" s="193">
        <f>(SUMIFS(Profile!$E$2:$E$17521,Profile!$B$2:$B$17521,$B121,Profile!$C$2:$C$17521,CL$8))*$C$9</f>
        <v>0.1103635237</v>
      </c>
      <c r="CM121" s="193">
        <f>(SUMIFS(Profile!$E$2:$E$17521,Profile!$B$2:$B$17521,$B121,Profile!$C$2:$C$17521,CM$8))*$C$9</f>
        <v>0.0527681825</v>
      </c>
      <c r="CN121" s="193">
        <f>(SUMIFS(Profile!$E$2:$E$17521,Profile!$B$2:$B$17521,$B121,Profile!$C$2:$C$17521,CN$8))*$C$9</f>
        <v>0.02509309925</v>
      </c>
      <c r="CO121" s="193">
        <f>(SUMIFS(Profile!$E$2:$E$17521,Profile!$B$2:$B$17521,$B121,Profile!$C$2:$C$17521,CO$8))*$C$9</f>
        <v>0.005351030725</v>
      </c>
      <c r="CP121" s="193">
        <f>(SUMIFS(Profile!$E$2:$E$17521,Profile!$B$2:$B$17521,$B121,Profile!$C$2:$C$17521,CP$8))*$C$9</f>
        <v>0.001562383579</v>
      </c>
      <c r="CQ121" s="193">
        <f>(SUMIFS(Profile!$E$2:$E$17521,Profile!$B$2:$B$17521,$B121,Profile!$C$2:$C$17521,CQ$8))*$C$9</f>
        <v>0.0002302092948</v>
      </c>
      <c r="CR121" s="193">
        <f>(SUMIFS(Profile!$E$2:$E$17521,Profile!$B$2:$B$17521,$B121,Profile!$C$2:$C$17521,CR$8))*$C$9</f>
        <v>0</v>
      </c>
      <c r="CS121" s="193">
        <f>(SUMIFS(Profile!$E$2:$E$17521,Profile!$B$2:$B$17521,$B121,Profile!$C$2:$C$17521,CS$8))*$C$9</f>
        <v>0</v>
      </c>
      <c r="CT121" s="193">
        <f>(SUMIFS(Profile!$E$2:$E$17521,Profile!$B$2:$B$17521,$B121,Profile!$C$2:$C$17521,CT$8))*$C$9</f>
        <v>0</v>
      </c>
      <c r="CU121" s="193">
        <f>(SUMIFS(Profile!$E$2:$E$17521,Profile!$B$2:$B$17521,$B121,Profile!$C$2:$C$17521,CU$8))*$C$9</f>
        <v>0</v>
      </c>
      <c r="CV121" s="193">
        <f>(SUMIFS(Profile!$E$2:$E$17521,Profile!$B$2:$B$17521,$B121,Profile!$C$2:$C$17521,CV$8))*$C$9</f>
        <v>0</v>
      </c>
      <c r="CW121" s="193">
        <f>(SUMIFS(Profile!$E$2:$E$17521,Profile!$B$2:$B$17521,$B121,Profile!$C$2:$C$17521,CW$8))*$C$9</f>
        <v>0</v>
      </c>
      <c r="CX121" s="193">
        <f t="shared" si="17"/>
        <v>10.9441759</v>
      </c>
      <c r="CY121" s="193">
        <f t="shared" ref="CY121:ET121" si="567">MAX(BB121-E121,0)</f>
        <v>0</v>
      </c>
      <c r="CZ121" s="193">
        <f t="shared" si="567"/>
        <v>0</v>
      </c>
      <c r="DA121" s="193">
        <f t="shared" si="567"/>
        <v>0</v>
      </c>
      <c r="DB121" s="193">
        <f t="shared" si="567"/>
        <v>0</v>
      </c>
      <c r="DC121" s="193">
        <f t="shared" si="567"/>
        <v>0</v>
      </c>
      <c r="DD121" s="193">
        <f t="shared" si="567"/>
        <v>0</v>
      </c>
      <c r="DE121" s="193">
        <f t="shared" si="567"/>
        <v>0</v>
      </c>
      <c r="DF121" s="193">
        <f t="shared" si="567"/>
        <v>0</v>
      </c>
      <c r="DG121" s="193">
        <f t="shared" si="567"/>
        <v>0</v>
      </c>
      <c r="DH121" s="193">
        <f t="shared" si="567"/>
        <v>0</v>
      </c>
      <c r="DI121" s="193">
        <f t="shared" si="567"/>
        <v>0</v>
      </c>
      <c r="DJ121" s="193">
        <f t="shared" si="567"/>
        <v>0</v>
      </c>
      <c r="DK121" s="193">
        <f t="shared" si="567"/>
        <v>0</v>
      </c>
      <c r="DL121" s="193">
        <f t="shared" si="567"/>
        <v>0.02479403205</v>
      </c>
      <c r="DM121" s="193">
        <f t="shared" si="567"/>
        <v>0.1194687061</v>
      </c>
      <c r="DN121" s="193">
        <f t="shared" si="567"/>
        <v>0.2270202816</v>
      </c>
      <c r="DO121" s="193">
        <f t="shared" si="567"/>
        <v>0.3455711016</v>
      </c>
      <c r="DP121" s="193">
        <f t="shared" si="567"/>
        <v>0.4476689756</v>
      </c>
      <c r="DQ121" s="193">
        <f t="shared" si="567"/>
        <v>0.5447825407</v>
      </c>
      <c r="DR121" s="193">
        <f t="shared" si="567"/>
        <v>0.6262040572</v>
      </c>
      <c r="DS121" s="193">
        <f t="shared" si="567"/>
        <v>0.6928716982</v>
      </c>
      <c r="DT121" s="193">
        <f t="shared" si="567"/>
        <v>0.7777050525</v>
      </c>
      <c r="DU121" s="193">
        <f t="shared" si="567"/>
        <v>0.820988621</v>
      </c>
      <c r="DV121" s="193">
        <f t="shared" si="567"/>
        <v>0.8298998582</v>
      </c>
      <c r="DW121" s="193">
        <f t="shared" si="567"/>
        <v>0.788224091</v>
      </c>
      <c r="DX121" s="193">
        <f t="shared" si="567"/>
        <v>0.7473671686</v>
      </c>
      <c r="DY121" s="193">
        <f t="shared" si="567"/>
        <v>0.7399477888</v>
      </c>
      <c r="DZ121" s="193">
        <f t="shared" si="567"/>
        <v>0.7146108443</v>
      </c>
      <c r="EA121" s="193">
        <f t="shared" si="567"/>
        <v>0.6551946378</v>
      </c>
      <c r="EB121" s="193">
        <f t="shared" si="567"/>
        <v>0.572548296</v>
      </c>
      <c r="EC121" s="193">
        <f t="shared" si="567"/>
        <v>0.4869681853</v>
      </c>
      <c r="ED121" s="193">
        <f t="shared" si="567"/>
        <v>0.3968230033</v>
      </c>
      <c r="EE121" s="193">
        <f t="shared" si="567"/>
        <v>0.2610827101</v>
      </c>
      <c r="EF121" s="193">
        <f t="shared" si="567"/>
        <v>0.1244342476</v>
      </c>
      <c r="EG121" s="193">
        <f t="shared" si="567"/>
        <v>0</v>
      </c>
      <c r="EH121" s="193">
        <f t="shared" si="567"/>
        <v>0</v>
      </c>
      <c r="EI121" s="193">
        <f t="shared" si="567"/>
        <v>0</v>
      </c>
      <c r="EJ121" s="193">
        <f t="shared" si="567"/>
        <v>0</v>
      </c>
      <c r="EK121" s="193">
        <f t="shared" si="567"/>
        <v>0</v>
      </c>
      <c r="EL121" s="193">
        <f t="shared" si="567"/>
        <v>0</v>
      </c>
      <c r="EM121" s="193">
        <f t="shared" si="567"/>
        <v>0</v>
      </c>
      <c r="EN121" s="193">
        <f t="shared" si="567"/>
        <v>0</v>
      </c>
      <c r="EO121" s="193">
        <f t="shared" si="567"/>
        <v>0</v>
      </c>
      <c r="EP121" s="193">
        <f t="shared" si="567"/>
        <v>0</v>
      </c>
      <c r="EQ121" s="193">
        <f t="shared" si="567"/>
        <v>0</v>
      </c>
      <c r="ER121" s="193">
        <f t="shared" si="567"/>
        <v>0</v>
      </c>
      <c r="ES121" s="193">
        <f t="shared" si="567"/>
        <v>0</v>
      </c>
      <c r="ET121" s="193">
        <f t="shared" si="567"/>
        <v>0</v>
      </c>
      <c r="EU121" s="193">
        <f t="shared" si="19"/>
        <v>5.500760097</v>
      </c>
      <c r="EV121" s="193">
        <f t="shared" ref="EV121:GQ121" si="568">BB121-CY121</f>
        <v>0</v>
      </c>
      <c r="EW121" s="193">
        <f t="shared" si="568"/>
        <v>0</v>
      </c>
      <c r="EX121" s="193">
        <f t="shared" si="568"/>
        <v>0</v>
      </c>
      <c r="EY121" s="193">
        <f t="shared" si="568"/>
        <v>0</v>
      </c>
      <c r="EZ121" s="193">
        <f t="shared" si="568"/>
        <v>0</v>
      </c>
      <c r="FA121" s="193">
        <f t="shared" si="568"/>
        <v>0</v>
      </c>
      <c r="FB121" s="193">
        <f t="shared" si="568"/>
        <v>0</v>
      </c>
      <c r="FC121" s="193">
        <f t="shared" si="568"/>
        <v>0</v>
      </c>
      <c r="FD121" s="193">
        <f t="shared" si="568"/>
        <v>0.000007740160162</v>
      </c>
      <c r="FE121" s="193">
        <f t="shared" si="568"/>
        <v>0.000619696573</v>
      </c>
      <c r="FF121" s="193">
        <f t="shared" si="568"/>
        <v>0.0134503687</v>
      </c>
      <c r="FG121" s="193">
        <f t="shared" si="568"/>
        <v>0.05498800639</v>
      </c>
      <c r="FH121" s="193">
        <f t="shared" si="568"/>
        <v>0.114592357</v>
      </c>
      <c r="FI121" s="193">
        <f t="shared" si="568"/>
        <v>0.1710640849</v>
      </c>
      <c r="FJ121" s="193">
        <f t="shared" si="568"/>
        <v>0.1951011929</v>
      </c>
      <c r="FK121" s="193">
        <f t="shared" si="568"/>
        <v>0.2195389193</v>
      </c>
      <c r="FL121" s="193">
        <f t="shared" si="568"/>
        <v>0.2199395378</v>
      </c>
      <c r="FM121" s="193">
        <f t="shared" si="568"/>
        <v>0.2359642764</v>
      </c>
      <c r="FN121" s="193">
        <f t="shared" si="568"/>
        <v>0.2419735534</v>
      </c>
      <c r="FO121" s="193">
        <f t="shared" si="568"/>
        <v>0.2391692241</v>
      </c>
      <c r="FP121" s="193">
        <f t="shared" si="568"/>
        <v>0.2359642764</v>
      </c>
      <c r="FQ121" s="193">
        <f t="shared" si="568"/>
        <v>0.2267500517</v>
      </c>
      <c r="FR121" s="193">
        <f t="shared" si="568"/>
        <v>0.2219426301</v>
      </c>
      <c r="FS121" s="193">
        <f t="shared" si="568"/>
        <v>0.2195389193</v>
      </c>
      <c r="FT121" s="193">
        <f t="shared" si="568"/>
        <v>0.2223432486</v>
      </c>
      <c r="FU121" s="193">
        <f t="shared" si="568"/>
        <v>0.223545104</v>
      </c>
      <c r="FV121" s="193">
        <f t="shared" si="568"/>
        <v>0.222743867</v>
      </c>
      <c r="FW121" s="193">
        <f t="shared" si="568"/>
        <v>0.2183370639</v>
      </c>
      <c r="FX121" s="193">
        <f t="shared" si="568"/>
        <v>0.2111259315</v>
      </c>
      <c r="FY121" s="193">
        <f t="shared" si="568"/>
        <v>0.2199395378</v>
      </c>
      <c r="FZ121" s="193">
        <f t="shared" si="568"/>
        <v>0.2127284054</v>
      </c>
      <c r="GA121" s="193">
        <f t="shared" si="568"/>
        <v>0.217535827</v>
      </c>
      <c r="GB121" s="193">
        <f t="shared" si="568"/>
        <v>0.2343618025</v>
      </c>
      <c r="GC121" s="193">
        <f t="shared" si="568"/>
        <v>0.2547933443</v>
      </c>
      <c r="GD121" s="193">
        <f t="shared" si="568"/>
        <v>0.2763696077</v>
      </c>
      <c r="GE121" s="193">
        <f t="shared" si="568"/>
        <v>0.1809630929</v>
      </c>
      <c r="GF121" s="193">
        <f t="shared" si="568"/>
        <v>0.1103635237</v>
      </c>
      <c r="GG121" s="193">
        <f t="shared" si="568"/>
        <v>0.0527681825</v>
      </c>
      <c r="GH121" s="193">
        <f t="shared" si="568"/>
        <v>0.02509309925</v>
      </c>
      <c r="GI121" s="193">
        <f t="shared" si="568"/>
        <v>0.005351030725</v>
      </c>
      <c r="GJ121" s="193">
        <f t="shared" si="568"/>
        <v>0.001562383579</v>
      </c>
      <c r="GK121" s="193">
        <f t="shared" si="568"/>
        <v>0.0002302092948</v>
      </c>
      <c r="GL121" s="193">
        <f t="shared" si="568"/>
        <v>0</v>
      </c>
      <c r="GM121" s="193">
        <f t="shared" si="568"/>
        <v>0</v>
      </c>
      <c r="GN121" s="193">
        <f t="shared" si="568"/>
        <v>0</v>
      </c>
      <c r="GO121" s="193">
        <f t="shared" si="568"/>
        <v>0</v>
      </c>
      <c r="GP121" s="193">
        <f t="shared" si="568"/>
        <v>0</v>
      </c>
      <c r="GQ121" s="193">
        <f t="shared" si="568"/>
        <v>0</v>
      </c>
      <c r="GR121" s="193">
        <f t="shared" si="21"/>
        <v>4.632082761</v>
      </c>
      <c r="GS121" s="193">
        <f t="shared" ref="GS121:IN121" si="569">E121-EV121</f>
        <v>0.1538374909</v>
      </c>
      <c r="GT121" s="193">
        <f t="shared" si="569"/>
        <v>0.1386139892</v>
      </c>
      <c r="GU121" s="193">
        <f t="shared" si="569"/>
        <v>0.1273966722</v>
      </c>
      <c r="GV121" s="193">
        <f t="shared" si="569"/>
        <v>0.1181824474</v>
      </c>
      <c r="GW121" s="193">
        <f t="shared" si="569"/>
        <v>0.1133750258</v>
      </c>
      <c r="GX121" s="193">
        <f t="shared" si="569"/>
        <v>0.1121731704</v>
      </c>
      <c r="GY121" s="193">
        <f t="shared" si="569"/>
        <v>0.1113719335</v>
      </c>
      <c r="GZ121" s="193">
        <f t="shared" si="569"/>
        <v>0.1081669858</v>
      </c>
      <c r="HA121" s="193">
        <f t="shared" si="569"/>
        <v>0.1077586272</v>
      </c>
      <c r="HB121" s="193">
        <f t="shared" si="569"/>
        <v>0.1127553293</v>
      </c>
      <c r="HC121" s="193">
        <f t="shared" si="569"/>
        <v>0.1039308418</v>
      </c>
      <c r="HD121" s="193">
        <f t="shared" si="569"/>
        <v>0.06680000723</v>
      </c>
      <c r="HE121" s="193">
        <f t="shared" si="569"/>
        <v>0.02882905375</v>
      </c>
      <c r="HF121" s="193">
        <f t="shared" si="569"/>
        <v>0</v>
      </c>
      <c r="HG121" s="193">
        <f t="shared" si="569"/>
        <v>0</v>
      </c>
      <c r="HH121" s="193">
        <f t="shared" si="569"/>
        <v>0</v>
      </c>
      <c r="HI121" s="193">
        <f t="shared" si="569"/>
        <v>0</v>
      </c>
      <c r="HJ121" s="193">
        <f t="shared" si="569"/>
        <v>0</v>
      </c>
      <c r="HK121" s="193">
        <f t="shared" si="569"/>
        <v>0</v>
      </c>
      <c r="HL121" s="193">
        <f t="shared" si="569"/>
        <v>0</v>
      </c>
      <c r="HM121" s="193">
        <f t="shared" si="569"/>
        <v>0</v>
      </c>
      <c r="HN121" s="193">
        <f t="shared" si="569"/>
        <v>0</v>
      </c>
      <c r="HO121" s="193">
        <f t="shared" si="569"/>
        <v>0</v>
      </c>
      <c r="HP121" s="193">
        <f t="shared" si="569"/>
        <v>0</v>
      </c>
      <c r="HQ121" s="193">
        <f t="shared" si="569"/>
        <v>0</v>
      </c>
      <c r="HR121" s="193">
        <f t="shared" si="569"/>
        <v>0</v>
      </c>
      <c r="HS121" s="193">
        <f t="shared" si="569"/>
        <v>0</v>
      </c>
      <c r="HT121" s="193">
        <f t="shared" si="569"/>
        <v>0</v>
      </c>
      <c r="HU121" s="193">
        <f t="shared" si="569"/>
        <v>0</v>
      </c>
      <c r="HV121" s="193">
        <f t="shared" si="569"/>
        <v>0</v>
      </c>
      <c r="HW121" s="193">
        <f t="shared" si="569"/>
        <v>0</v>
      </c>
      <c r="HX121" s="193">
        <f t="shared" si="569"/>
        <v>0</v>
      </c>
      <c r="HY121" s="193">
        <f t="shared" si="569"/>
        <v>0</v>
      </c>
      <c r="HZ121" s="193">
        <f t="shared" si="569"/>
        <v>0</v>
      </c>
      <c r="IA121" s="193">
        <f t="shared" si="569"/>
        <v>0.001659607628</v>
      </c>
      <c r="IB121" s="193">
        <f t="shared" si="569"/>
        <v>0.1158951903</v>
      </c>
      <c r="IC121" s="193">
        <f t="shared" si="569"/>
        <v>0.192904655</v>
      </c>
      <c r="ID121" s="193">
        <f t="shared" si="569"/>
        <v>0.2476956669</v>
      </c>
      <c r="IE121" s="193">
        <f t="shared" si="569"/>
        <v>0.271765184</v>
      </c>
      <c r="IF121" s="193">
        <f t="shared" si="569"/>
        <v>0.2842961201</v>
      </c>
      <c r="IG121" s="193">
        <f t="shared" si="569"/>
        <v>0.302507032</v>
      </c>
      <c r="IH121" s="193">
        <f t="shared" si="569"/>
        <v>0.3082460094</v>
      </c>
      <c r="II121" s="193">
        <f t="shared" si="569"/>
        <v>0.3108799295</v>
      </c>
      <c r="IJ121" s="193">
        <f t="shared" si="569"/>
        <v>0.288044677</v>
      </c>
      <c r="IK121" s="193">
        <f t="shared" si="569"/>
        <v>0.2748242676</v>
      </c>
      <c r="IL121" s="193">
        <f t="shared" si="569"/>
        <v>0.2455791196</v>
      </c>
      <c r="IM121" s="193">
        <f t="shared" si="569"/>
        <v>0.2083216023</v>
      </c>
      <c r="IN121" s="193">
        <f t="shared" si="569"/>
        <v>0.176272125</v>
      </c>
      <c r="IO121" s="193">
        <f t="shared" si="23"/>
        <v>3.228891186</v>
      </c>
      <c r="IP121" s="193">
        <f t="shared" si="29"/>
        <v>1.587880492</v>
      </c>
      <c r="IQ121" s="193">
        <f t="shared" ref="IQ121:KK121" si="570">MAX((MIN(CZ121+IP121,$IO$7))-GT121,0)</f>
        <v>1.449266503</v>
      </c>
      <c r="IR121" s="193">
        <f t="shared" si="570"/>
        <v>1.321869831</v>
      </c>
      <c r="IS121" s="193">
        <f t="shared" si="570"/>
        <v>1.203687383</v>
      </c>
      <c r="IT121" s="193">
        <f t="shared" si="570"/>
        <v>1.090312357</v>
      </c>
      <c r="IU121" s="193">
        <f t="shared" si="570"/>
        <v>0.978139187</v>
      </c>
      <c r="IV121" s="193">
        <f t="shared" si="570"/>
        <v>0.8667672535</v>
      </c>
      <c r="IW121" s="193">
        <f t="shared" si="570"/>
        <v>0.7586002677</v>
      </c>
      <c r="IX121" s="193">
        <f t="shared" si="570"/>
        <v>0.6508416405</v>
      </c>
      <c r="IY121" s="193">
        <f t="shared" si="570"/>
        <v>0.5380863112</v>
      </c>
      <c r="IZ121" s="193">
        <f t="shared" si="570"/>
        <v>0.4341554694</v>
      </c>
      <c r="JA121" s="193">
        <f t="shared" si="570"/>
        <v>0.3673554622</v>
      </c>
      <c r="JB121" s="193">
        <f t="shared" si="570"/>
        <v>0.3385264084</v>
      </c>
      <c r="JC121" s="193">
        <f t="shared" si="570"/>
        <v>0.3633204405</v>
      </c>
      <c r="JD121" s="193">
        <f t="shared" si="570"/>
        <v>0.4827891466</v>
      </c>
      <c r="JE121" s="193">
        <f t="shared" si="570"/>
        <v>0.7098094281</v>
      </c>
      <c r="JF121" s="193">
        <f t="shared" si="570"/>
        <v>1.05538053</v>
      </c>
      <c r="JG121" s="193">
        <f t="shared" si="570"/>
        <v>1.503049505</v>
      </c>
      <c r="JH121" s="193">
        <f t="shared" si="570"/>
        <v>2.047832046</v>
      </c>
      <c r="JI121" s="193">
        <f t="shared" si="570"/>
        <v>2.674036103</v>
      </c>
      <c r="JJ121" s="193">
        <f t="shared" si="570"/>
        <v>3.366907801</v>
      </c>
      <c r="JK121" s="193">
        <f t="shared" si="570"/>
        <v>4.144612854</v>
      </c>
      <c r="JL121" s="193">
        <f t="shared" si="570"/>
        <v>4.965601475</v>
      </c>
      <c r="JM121" s="193">
        <f t="shared" si="570"/>
        <v>5</v>
      </c>
      <c r="JN121" s="193">
        <f t="shared" si="570"/>
        <v>5</v>
      </c>
      <c r="JO121" s="193">
        <f t="shared" si="570"/>
        <v>5</v>
      </c>
      <c r="JP121" s="193">
        <f t="shared" si="570"/>
        <v>5</v>
      </c>
      <c r="JQ121" s="193">
        <f t="shared" si="570"/>
        <v>5</v>
      </c>
      <c r="JR121" s="193">
        <f t="shared" si="570"/>
        <v>5</v>
      </c>
      <c r="JS121" s="193">
        <f t="shared" si="570"/>
        <v>5</v>
      </c>
      <c r="JT121" s="193">
        <f t="shared" si="570"/>
        <v>5</v>
      </c>
      <c r="JU121" s="193">
        <f t="shared" si="570"/>
        <v>5</v>
      </c>
      <c r="JV121" s="193">
        <f t="shared" si="570"/>
        <v>5</v>
      </c>
      <c r="JW121" s="193">
        <f t="shared" si="570"/>
        <v>5</v>
      </c>
      <c r="JX121" s="193">
        <f t="shared" si="570"/>
        <v>4.998340392</v>
      </c>
      <c r="JY121" s="193">
        <f t="shared" si="570"/>
        <v>4.882445202</v>
      </c>
      <c r="JZ121" s="193">
        <f t="shared" si="570"/>
        <v>4.689540547</v>
      </c>
      <c r="KA121" s="193">
        <f t="shared" si="570"/>
        <v>4.44184488</v>
      </c>
      <c r="KB121" s="193">
        <f t="shared" si="570"/>
        <v>4.170079696</v>
      </c>
      <c r="KC121" s="193">
        <f t="shared" si="570"/>
        <v>3.885783576</v>
      </c>
      <c r="KD121" s="193">
        <f t="shared" si="570"/>
        <v>3.583276544</v>
      </c>
      <c r="KE121" s="193">
        <f t="shared" si="570"/>
        <v>3.275030535</v>
      </c>
      <c r="KF121" s="193">
        <f t="shared" si="570"/>
        <v>2.964150605</v>
      </c>
      <c r="KG121" s="193">
        <f t="shared" si="570"/>
        <v>2.676105928</v>
      </c>
      <c r="KH121" s="193">
        <f t="shared" si="570"/>
        <v>2.40128166</v>
      </c>
      <c r="KI121" s="193">
        <f t="shared" si="570"/>
        <v>2.155702541</v>
      </c>
      <c r="KJ121" s="193">
        <f t="shared" si="570"/>
        <v>1.947380939</v>
      </c>
      <c r="KK121" s="193">
        <f t="shared" si="570"/>
        <v>1.771108814</v>
      </c>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row>
    <row r="122" ht="14.25" customHeight="1">
      <c r="A122" s="1">
        <v>4.0</v>
      </c>
      <c r="B122" s="1">
        <f t="shared" ref="B122:C122" si="571">B121+1</f>
        <v>112</v>
      </c>
      <c r="C122" s="267">
        <f t="shared" si="571"/>
        <v>43577</v>
      </c>
      <c r="D122" s="193">
        <f t="shared" si="15"/>
        <v>10.08356679</v>
      </c>
      <c r="E122" s="193">
        <f>(SUMIFS(Profile!$F$2:$F$17521,Profile!$B$2:$B$17521,$B122,Profile!$C$2:$C$17521,E$8))*$C$6</f>
        <v>0.1546387278</v>
      </c>
      <c r="F122" s="193">
        <f>(SUMIFS(Profile!$F$2:$F$17521,Profile!$B$2:$B$17521,$B122,Profile!$C$2:$C$17521,F$8))*$C$6</f>
        <v>0.1390146077</v>
      </c>
      <c r="G122" s="193">
        <f>(SUMIFS(Profile!$F$2:$F$17521,Profile!$B$2:$B$17521,$B122,Profile!$C$2:$C$17521,G$8))*$C$6</f>
        <v>0.1249929614</v>
      </c>
      <c r="H122" s="193">
        <f>(SUMIFS(Profile!$F$2:$F$17521,Profile!$B$2:$B$17521,$B122,Profile!$C$2:$C$17521,H$8))*$C$6</f>
        <v>0.1173812105</v>
      </c>
      <c r="I122" s="193">
        <f>(SUMIFS(Profile!$F$2:$F$17521,Profile!$B$2:$B$17521,$B122,Profile!$C$2:$C$17521,I$8))*$C$6</f>
        <v>0.1153781182</v>
      </c>
      <c r="J122" s="193">
        <f>(SUMIFS(Profile!$F$2:$F$17521,Profile!$B$2:$B$17521,$B122,Profile!$C$2:$C$17521,J$8))*$C$6</f>
        <v>0.1141762628</v>
      </c>
      <c r="K122" s="193">
        <f>(SUMIFS(Profile!$F$2:$F$17521,Profile!$B$2:$B$17521,$B122,Profile!$C$2:$C$17521,K$8))*$C$6</f>
        <v>0.1105706966</v>
      </c>
      <c r="L122" s="193">
        <f>(SUMIFS(Profile!$F$2:$F$17521,Profile!$B$2:$B$17521,$B122,Profile!$C$2:$C$17521,L$8))*$C$6</f>
        <v>0.1085676043</v>
      </c>
      <c r="M122" s="193">
        <f>(SUMIFS(Profile!$F$2:$F$17521,Profile!$B$2:$B$17521,$B122,Profile!$C$2:$C$17521,M$8))*$C$6</f>
        <v>0.1097694597</v>
      </c>
      <c r="N122" s="193">
        <f>(SUMIFS(Profile!$F$2:$F$17521,Profile!$B$2:$B$17521,$B122,Profile!$C$2:$C$17521,N$8))*$C$6</f>
        <v>0.1145768812</v>
      </c>
      <c r="O122" s="193">
        <f>(SUMIFS(Profile!$F$2:$F$17521,Profile!$B$2:$B$17521,$B122,Profile!$C$2:$C$17521,O$8))*$C$6</f>
        <v>0.1165799736</v>
      </c>
      <c r="P122" s="193">
        <f>(SUMIFS(Profile!$F$2:$F$17521,Profile!$B$2:$B$17521,$B122,Profile!$C$2:$C$17521,P$8))*$C$6</f>
        <v>0.1221886321</v>
      </c>
      <c r="Q122" s="193">
        <f>(SUMIFS(Profile!$F$2:$F$17521,Profile!$B$2:$B$17521,$B122,Profile!$C$2:$C$17521,Q$8))*$C$6</f>
        <v>0.1402164631</v>
      </c>
      <c r="R122" s="193">
        <f>(SUMIFS(Profile!$F$2:$F$17521,Profile!$B$2:$B$17521,$B122,Profile!$C$2:$C$17521,R$8))*$C$6</f>
        <v>0.1686603741</v>
      </c>
      <c r="S122" s="193">
        <f>(SUMIFS(Profile!$F$2:$F$17521,Profile!$B$2:$B$17521,$B122,Profile!$C$2:$C$17521,S$8))*$C$6</f>
        <v>0.1951011929</v>
      </c>
      <c r="T122" s="193">
        <f>(SUMIFS(Profile!$F$2:$F$17521,Profile!$B$2:$B$17521,$B122,Profile!$C$2:$C$17521,T$8))*$C$6</f>
        <v>0.2163339716</v>
      </c>
      <c r="U122" s="193">
        <f>(SUMIFS(Profile!$F$2:$F$17521,Profile!$B$2:$B$17521,$B122,Profile!$C$2:$C$17521,U$8))*$C$6</f>
        <v>0.223545104</v>
      </c>
      <c r="V122" s="193">
        <f>(SUMIFS(Profile!$F$2:$F$17521,Profile!$B$2:$B$17521,$B122,Profile!$C$2:$C$17521,V$8))*$C$6</f>
        <v>0.2395698426</v>
      </c>
      <c r="W122" s="193">
        <f>(SUMIFS(Profile!$F$2:$F$17521,Profile!$B$2:$B$17521,$B122,Profile!$C$2:$C$17521,W$8))*$C$6</f>
        <v>0.246780975</v>
      </c>
      <c r="X122" s="193">
        <f>(SUMIFS(Profile!$F$2:$F$17521,Profile!$B$2:$B$17521,$B122,Profile!$C$2:$C$17521,X$8))*$C$6</f>
        <v>0.2455791196</v>
      </c>
      <c r="Y122" s="193">
        <f>(SUMIFS(Profile!$F$2:$F$17521,Profile!$B$2:$B$17521,$B122,Profile!$C$2:$C$17521,Y$8))*$C$6</f>
        <v>0.2355636579</v>
      </c>
      <c r="Z122" s="193">
        <f>(SUMIFS(Profile!$F$2:$F$17521,Profile!$B$2:$B$17521,$B122,Profile!$C$2:$C$17521,Z$8))*$C$6</f>
        <v>0.2363648949</v>
      </c>
      <c r="AA122" s="193">
        <f>(SUMIFS(Profile!$F$2:$F$17521,Profile!$B$2:$B$17521,$B122,Profile!$C$2:$C$17521,AA$8))*$C$6</f>
        <v>0.2323587102</v>
      </c>
      <c r="AB122" s="193">
        <f>(SUMIFS(Profile!$F$2:$F$17521,Profile!$B$2:$B$17521,$B122,Profile!$C$2:$C$17521,AB$8))*$C$6</f>
        <v>0.2255481963</v>
      </c>
      <c r="AC122" s="193">
        <f>(SUMIFS(Profile!$F$2:$F$17521,Profile!$B$2:$B$17521,$B122,Profile!$C$2:$C$17521,AC$8))*$C$6</f>
        <v>0.2319580917</v>
      </c>
      <c r="AD122" s="193">
        <f>(SUMIFS(Profile!$F$2:$F$17521,Profile!$B$2:$B$17521,$B122,Profile!$C$2:$C$17521,AD$8))*$C$6</f>
        <v>0.2279519071</v>
      </c>
      <c r="AE122" s="193">
        <f>(SUMIFS(Profile!$F$2:$F$17521,Profile!$B$2:$B$17521,$B122,Profile!$C$2:$C$17521,AE$8))*$C$6</f>
        <v>0.2307562363</v>
      </c>
      <c r="AF122" s="193">
        <f>(SUMIFS(Profile!$F$2:$F$17521,Profile!$B$2:$B$17521,$B122,Profile!$C$2:$C$17521,AF$8))*$C$6</f>
        <v>0.2199395378</v>
      </c>
      <c r="AG122" s="193">
        <f>(SUMIFS(Profile!$F$2:$F$17521,Profile!$B$2:$B$17521,$B122,Profile!$C$2:$C$17521,AG$8))*$C$6</f>
        <v>0.2063185099</v>
      </c>
      <c r="AH122" s="193">
        <f>(SUMIFS(Profile!$F$2:$F$17521,Profile!$B$2:$B$17521,$B122,Profile!$C$2:$C$17521,AH$8))*$C$6</f>
        <v>0.2123277869</v>
      </c>
      <c r="AI122" s="193">
        <f>(SUMIFS(Profile!$F$2:$F$17521,Profile!$B$2:$B$17521,$B122,Profile!$C$2:$C$17521,AI$8))*$C$6</f>
        <v>0.2039147991</v>
      </c>
      <c r="AJ122" s="193">
        <f>(SUMIFS(Profile!$F$2:$F$17521,Profile!$B$2:$B$17521,$B122,Profile!$C$2:$C$17521,AJ$8))*$C$6</f>
        <v>0.2131290239</v>
      </c>
      <c r="AK122" s="193">
        <f>(SUMIFS(Profile!$F$2:$F$17521,Profile!$B$2:$B$17521,$B122,Profile!$C$2:$C$17521,AK$8))*$C$6</f>
        <v>0.2223432486</v>
      </c>
      <c r="AL122" s="193">
        <f>(SUMIFS(Profile!$F$2:$F$17521,Profile!$B$2:$B$17521,$B122,Profile!$C$2:$C$17521,AL$8))*$C$6</f>
        <v>0.2439766457</v>
      </c>
      <c r="AM122" s="193">
        <f>(SUMIFS(Profile!$F$2:$F$17521,Profile!$B$2:$B$17521,$B122,Profile!$C$2:$C$17521,AM$8))*$C$6</f>
        <v>0.2628057136</v>
      </c>
      <c r="AN122" s="193">
        <f>(SUMIFS(Profile!$F$2:$F$17521,Profile!$B$2:$B$17521,$B122,Profile!$C$2:$C$17521,AN$8))*$C$6</f>
        <v>0.2768273599</v>
      </c>
      <c r="AO122" s="193">
        <f>(SUMIFS(Profile!$F$2:$F$17521,Profile!$B$2:$B$17521,$B122,Profile!$C$2:$C$17521,AO$8))*$C$6</f>
        <v>0.293252717</v>
      </c>
      <c r="AP122" s="193">
        <f>(SUMIFS(Profile!$F$2:$F$17521,Profile!$B$2:$B$17521,$B122,Profile!$C$2:$C$17521,AP$8))*$C$6</f>
        <v>0.2964576648</v>
      </c>
      <c r="AQ122" s="193">
        <f>(SUMIFS(Profile!$F$2:$F$17521,Profile!$B$2:$B$17521,$B122,Profile!$C$2:$C$17521,AQ$8))*$C$6</f>
        <v>0.2904483878</v>
      </c>
      <c r="AR122" s="193">
        <f>(SUMIFS(Profile!$F$2:$F$17521,Profile!$B$2:$B$17521,$B122,Profile!$C$2:$C$17521,AR$8))*$C$6</f>
        <v>0.2852403477</v>
      </c>
      <c r="AS122" s="193">
        <f>(SUMIFS(Profile!$F$2:$F$17521,Profile!$B$2:$B$17521,$B122,Profile!$C$2:$C$17521,AS$8))*$C$6</f>
        <v>0.3020663233</v>
      </c>
      <c r="AT122" s="193">
        <f>(SUMIFS(Profile!$F$2:$F$17521,Profile!$B$2:$B$17521,$B122,Profile!$C$2:$C$17521,AT$8))*$C$6</f>
        <v>0.3060725079</v>
      </c>
      <c r="AU122" s="193">
        <f>(SUMIFS(Profile!$F$2:$F$17521,Profile!$B$2:$B$17521,$B122,Profile!$C$2:$C$17521,AU$8))*$C$6</f>
        <v>0.3060725079</v>
      </c>
      <c r="AV122" s="193">
        <f>(SUMIFS(Profile!$F$2:$F$17521,Profile!$B$2:$B$17521,$B122,Profile!$C$2:$C$17521,AV$8))*$C$6</f>
        <v>0.2816347815</v>
      </c>
      <c r="AW122" s="193">
        <f>(SUMIFS(Profile!$F$2:$F$17521,Profile!$B$2:$B$17521,$B122,Profile!$C$2:$C$17521,AW$8))*$C$6</f>
        <v>0.2720199383</v>
      </c>
      <c r="AX122" s="193">
        <f>(SUMIFS(Profile!$F$2:$F$17521,Profile!$B$2:$B$17521,$B122,Profile!$C$2:$C$17521,AX$8))*$C$6</f>
        <v>0.2427747903</v>
      </c>
      <c r="AY122" s="193">
        <f>(SUMIFS(Profile!$F$2:$F$17521,Profile!$B$2:$B$17521,$B122,Profile!$C$2:$C$17521,AY$8))*$C$6</f>
        <v>0.2123277869</v>
      </c>
      <c r="AZ122" s="193">
        <f>(SUMIFS(Profile!$F$2:$F$17521,Profile!$B$2:$B$17521,$B122,Profile!$C$2:$C$17521,AZ$8))*$C$6</f>
        <v>0.1894925344</v>
      </c>
      <c r="BA122" s="193">
        <f t="shared" si="16"/>
        <v>12.72245408</v>
      </c>
      <c r="BB122" s="193">
        <f>(SUMIFS(Profile!$E$2:$E$17521,Profile!$B$2:$B$17521,$B122,Profile!$C$2:$C$17521,BB$8))*$C$9</f>
        <v>0</v>
      </c>
      <c r="BC122" s="193">
        <f>(SUMIFS(Profile!$E$2:$E$17521,Profile!$B$2:$B$17521,$B122,Profile!$C$2:$C$17521,BC$8))*$C$9</f>
        <v>0</v>
      </c>
      <c r="BD122" s="193">
        <f>(SUMIFS(Profile!$E$2:$E$17521,Profile!$B$2:$B$17521,$B122,Profile!$C$2:$C$17521,BD$8))*$C$9</f>
        <v>0</v>
      </c>
      <c r="BE122" s="193">
        <f>(SUMIFS(Profile!$E$2:$E$17521,Profile!$B$2:$B$17521,$B122,Profile!$C$2:$C$17521,BE$8))*$C$9</f>
        <v>0</v>
      </c>
      <c r="BF122" s="193">
        <f>(SUMIFS(Profile!$E$2:$E$17521,Profile!$B$2:$B$17521,$B122,Profile!$C$2:$C$17521,BF$8))*$C$9</f>
        <v>0</v>
      </c>
      <c r="BG122" s="193">
        <f>(SUMIFS(Profile!$E$2:$E$17521,Profile!$B$2:$B$17521,$B122,Profile!$C$2:$C$17521,BG$8))*$C$9</f>
        <v>0</v>
      </c>
      <c r="BH122" s="193">
        <f>(SUMIFS(Profile!$E$2:$E$17521,Profile!$B$2:$B$17521,$B122,Profile!$C$2:$C$17521,BH$8))*$C$9</f>
        <v>0</v>
      </c>
      <c r="BI122" s="193">
        <f>(SUMIFS(Profile!$E$2:$E$17521,Profile!$B$2:$B$17521,$B122,Profile!$C$2:$C$17521,BI$8))*$C$9</f>
        <v>0</v>
      </c>
      <c r="BJ122" s="193">
        <f>(SUMIFS(Profile!$E$2:$E$17521,Profile!$B$2:$B$17521,$B122,Profile!$C$2:$C$17521,BJ$8))*$C$9</f>
        <v>0.00003144440066</v>
      </c>
      <c r="BK122" s="193">
        <f>(SUMIFS(Profile!$E$2:$E$17521,Profile!$B$2:$B$17521,$B122,Profile!$C$2:$C$17521,BK$8))*$C$9</f>
        <v>0.005114050478</v>
      </c>
      <c r="BL122" s="193">
        <f>(SUMIFS(Profile!$E$2:$E$17521,Profile!$B$2:$B$17521,$B122,Profile!$C$2:$C$17521,BL$8))*$C$9</f>
        <v>0.01373311681</v>
      </c>
      <c r="BM122" s="193">
        <f>(SUMIFS(Profile!$E$2:$E$17521,Profile!$B$2:$B$17521,$B122,Profile!$C$2:$C$17521,BM$8))*$C$9</f>
        <v>0.04259034536</v>
      </c>
      <c r="BN122" s="193">
        <f>(SUMIFS(Profile!$E$2:$E$17521,Profile!$B$2:$B$17521,$B122,Profile!$C$2:$C$17521,BN$8))*$C$9</f>
        <v>0.09647348821</v>
      </c>
      <c r="BO122" s="193">
        <f>(SUMIFS(Profile!$E$2:$E$17521,Profile!$B$2:$B$17521,$B122,Profile!$C$2:$C$17521,BO$8))*$C$9</f>
        <v>0.15335631</v>
      </c>
      <c r="BP122" s="193">
        <f>(SUMIFS(Profile!$E$2:$E$17521,Profile!$B$2:$B$17521,$B122,Profile!$C$2:$C$17521,BP$8))*$C$9</f>
        <v>0.243201678</v>
      </c>
      <c r="BQ122" s="193">
        <f>(SUMIFS(Profile!$E$2:$E$17521,Profile!$B$2:$B$17521,$B122,Profile!$C$2:$C$17521,BQ$8))*$C$9</f>
        <v>0.3624430617</v>
      </c>
      <c r="BR122" s="193">
        <f>(SUMIFS(Profile!$E$2:$E$17521,Profile!$B$2:$B$17521,$B122,Profile!$C$2:$C$17521,BR$8))*$C$9</f>
        <v>0.4640593271</v>
      </c>
      <c r="BS122" s="193">
        <f>(SUMIFS(Profile!$E$2:$E$17521,Profile!$B$2:$B$17521,$B122,Profile!$C$2:$C$17521,BS$8))*$C$9</f>
        <v>0.5558334966</v>
      </c>
      <c r="BT122" s="193">
        <f>(SUMIFS(Profile!$E$2:$E$17521,Profile!$B$2:$B$17521,$B122,Profile!$C$2:$C$17521,BT$8))*$C$9</f>
        <v>0.6565062524</v>
      </c>
      <c r="BU122" s="193">
        <f>(SUMIFS(Profile!$E$2:$E$17521,Profile!$B$2:$B$17521,$B122,Profile!$C$2:$C$17521,BU$8))*$C$9</f>
        <v>0.7164026032</v>
      </c>
      <c r="BV122" s="193">
        <f>(SUMIFS(Profile!$E$2:$E$17521,Profile!$B$2:$B$17521,$B122,Profile!$C$2:$C$17521,BV$8))*$C$9</f>
        <v>0.7421020211</v>
      </c>
      <c r="BW122" s="193">
        <f>(SUMIFS(Profile!$E$2:$E$17521,Profile!$B$2:$B$17521,$B122,Profile!$C$2:$C$17521,BW$8))*$C$9</f>
        <v>0.8658622676</v>
      </c>
      <c r="BX122" s="193">
        <f>(SUMIFS(Profile!$E$2:$E$17521,Profile!$B$2:$B$17521,$B122,Profile!$C$2:$C$17521,BX$8))*$C$9</f>
        <v>0.8704498482</v>
      </c>
      <c r="BY122" s="193">
        <f>(SUMIFS(Profile!$E$2:$E$17521,Profile!$B$2:$B$17521,$B122,Profile!$C$2:$C$17521,BY$8))*$C$9</f>
        <v>0.8924079592</v>
      </c>
      <c r="BZ122" s="193">
        <f>(SUMIFS(Profile!$E$2:$E$17521,Profile!$B$2:$B$17521,$B122,Profile!$C$2:$C$17521,BZ$8))*$C$9</f>
        <v>0.876158283</v>
      </c>
      <c r="CA122" s="193">
        <f>(SUMIFS(Profile!$E$2:$E$17521,Profile!$B$2:$B$17521,$B122,Profile!$C$2:$C$17521,CA$8))*$C$9</f>
        <v>0.8233725668</v>
      </c>
      <c r="CB122" s="193">
        <f>(SUMIFS(Profile!$E$2:$E$17521,Profile!$B$2:$B$17521,$B122,Profile!$C$2:$C$17521,CB$8))*$C$9</f>
        <v>0.7731898804</v>
      </c>
      <c r="CC122" s="193">
        <f>(SUMIFS(Profile!$E$2:$E$17521,Profile!$B$2:$B$17521,$B122,Profile!$C$2:$C$17521,CC$8))*$C$9</f>
        <v>0.7840640582</v>
      </c>
      <c r="CD122" s="193">
        <f>(SUMIFS(Profile!$E$2:$E$17521,Profile!$B$2:$B$17521,$B122,Profile!$C$2:$C$17521,CD$8))*$C$9</f>
        <v>0.6431615478</v>
      </c>
      <c r="CE122" s="193">
        <f>(SUMIFS(Profile!$E$2:$E$17521,Profile!$B$2:$B$17521,$B122,Profile!$C$2:$C$17521,CE$8))*$C$9</f>
        <v>0.5223003727</v>
      </c>
      <c r="CF122" s="193">
        <f>(SUMIFS(Profile!$E$2:$E$17521,Profile!$B$2:$B$17521,$B122,Profile!$C$2:$C$17521,CF$8))*$C$9</f>
        <v>0.4255542629</v>
      </c>
      <c r="CG122" s="193">
        <f>(SUMIFS(Profile!$E$2:$E$17521,Profile!$B$2:$B$17521,$B122,Profile!$C$2:$C$17521,CG$8))*$C$9</f>
        <v>0.342606101</v>
      </c>
      <c r="CH122" s="193">
        <f>(SUMIFS(Profile!$E$2:$E$17521,Profile!$B$2:$B$17521,$B122,Profile!$C$2:$C$17521,CH$8))*$C$9</f>
        <v>0.2705437495</v>
      </c>
      <c r="CI122" s="193">
        <f>(SUMIFS(Profile!$E$2:$E$17521,Profile!$B$2:$B$17521,$B122,Profile!$C$2:$C$17521,CI$8))*$C$9</f>
        <v>0.2035788601</v>
      </c>
      <c r="CJ122" s="193">
        <f>(SUMIFS(Profile!$E$2:$E$17521,Profile!$B$2:$B$17521,$B122,Profile!$C$2:$C$17521,CJ$8))*$C$9</f>
        <v>0.1470712126</v>
      </c>
      <c r="CK122" s="193">
        <f>(SUMIFS(Profile!$E$2:$E$17521,Profile!$B$2:$B$17521,$B122,Profile!$C$2:$C$17521,CK$8))*$C$9</f>
        <v>0.09784457498</v>
      </c>
      <c r="CL122" s="193">
        <f>(SUMIFS(Profile!$E$2:$E$17521,Profile!$B$2:$B$17521,$B122,Profile!$C$2:$C$17521,CL$8))*$C$9</f>
        <v>0.06116366294</v>
      </c>
      <c r="CM122" s="193">
        <f>(SUMIFS(Profile!$E$2:$E$17521,Profile!$B$2:$B$17521,$B122,Profile!$C$2:$C$17521,CM$8))*$C$9</f>
        <v>0.04443109205</v>
      </c>
      <c r="CN122" s="193">
        <f>(SUMIFS(Profile!$E$2:$E$17521,Profile!$B$2:$B$17521,$B122,Profile!$C$2:$C$17521,CN$8))*$C$9</f>
        <v>0.02275918799</v>
      </c>
      <c r="CO122" s="193">
        <f>(SUMIFS(Profile!$E$2:$E$17521,Profile!$B$2:$B$17521,$B122,Profile!$C$2:$C$17521,CO$8))*$C$9</f>
        <v>0.003276022789</v>
      </c>
      <c r="CP122" s="193">
        <f>(SUMIFS(Profile!$E$2:$E$17521,Profile!$B$2:$B$17521,$B122,Profile!$C$2:$C$17521,CP$8))*$C$9</f>
        <v>0.0006851654277</v>
      </c>
      <c r="CQ122" s="193">
        <f>(SUMIFS(Profile!$E$2:$E$17521,Profile!$B$2:$B$17521,$B122,Profile!$C$2:$C$17521,CQ$8))*$C$9</f>
        <v>0.0001262069396</v>
      </c>
      <c r="CR122" s="193">
        <f>(SUMIFS(Profile!$E$2:$E$17521,Profile!$B$2:$B$17521,$B122,Profile!$C$2:$C$17521,CR$8))*$C$9</f>
        <v>0</v>
      </c>
      <c r="CS122" s="193">
        <f>(SUMIFS(Profile!$E$2:$E$17521,Profile!$B$2:$B$17521,$B122,Profile!$C$2:$C$17521,CS$8))*$C$9</f>
        <v>0</v>
      </c>
      <c r="CT122" s="193">
        <f>(SUMIFS(Profile!$E$2:$E$17521,Profile!$B$2:$B$17521,$B122,Profile!$C$2:$C$17521,CT$8))*$C$9</f>
        <v>0</v>
      </c>
      <c r="CU122" s="193">
        <f>(SUMIFS(Profile!$E$2:$E$17521,Profile!$B$2:$B$17521,$B122,Profile!$C$2:$C$17521,CU$8))*$C$9</f>
        <v>0</v>
      </c>
      <c r="CV122" s="193">
        <f>(SUMIFS(Profile!$E$2:$E$17521,Profile!$B$2:$B$17521,$B122,Profile!$C$2:$C$17521,CV$8))*$C$9</f>
        <v>0</v>
      </c>
      <c r="CW122" s="193">
        <f>(SUMIFS(Profile!$E$2:$E$17521,Profile!$B$2:$B$17521,$B122,Profile!$C$2:$C$17521,CW$8))*$C$9</f>
        <v>0</v>
      </c>
      <c r="CX122" s="193">
        <f t="shared" si="17"/>
        <v>7.564834531</v>
      </c>
      <c r="CY122" s="193">
        <f t="shared" ref="CY122:ET122" si="572">MAX(BB122-E122,0)</f>
        <v>0</v>
      </c>
      <c r="CZ122" s="193">
        <f t="shared" si="572"/>
        <v>0</v>
      </c>
      <c r="DA122" s="193">
        <f t="shared" si="572"/>
        <v>0</v>
      </c>
      <c r="DB122" s="193">
        <f t="shared" si="572"/>
        <v>0</v>
      </c>
      <c r="DC122" s="193">
        <f t="shared" si="572"/>
        <v>0</v>
      </c>
      <c r="DD122" s="193">
        <f t="shared" si="572"/>
        <v>0</v>
      </c>
      <c r="DE122" s="193">
        <f t="shared" si="572"/>
        <v>0</v>
      </c>
      <c r="DF122" s="193">
        <f t="shared" si="572"/>
        <v>0</v>
      </c>
      <c r="DG122" s="193">
        <f t="shared" si="572"/>
        <v>0</v>
      </c>
      <c r="DH122" s="193">
        <f t="shared" si="572"/>
        <v>0</v>
      </c>
      <c r="DI122" s="193">
        <f t="shared" si="572"/>
        <v>0</v>
      </c>
      <c r="DJ122" s="193">
        <f t="shared" si="572"/>
        <v>0</v>
      </c>
      <c r="DK122" s="193">
        <f t="shared" si="572"/>
        <v>0</v>
      </c>
      <c r="DL122" s="193">
        <f t="shared" si="572"/>
        <v>0</v>
      </c>
      <c r="DM122" s="193">
        <f t="shared" si="572"/>
        <v>0.0481004851</v>
      </c>
      <c r="DN122" s="193">
        <f t="shared" si="572"/>
        <v>0.1461090902</v>
      </c>
      <c r="DO122" s="193">
        <f t="shared" si="572"/>
        <v>0.2405142231</v>
      </c>
      <c r="DP122" s="193">
        <f t="shared" si="572"/>
        <v>0.316263654</v>
      </c>
      <c r="DQ122" s="193">
        <f t="shared" si="572"/>
        <v>0.4097252774</v>
      </c>
      <c r="DR122" s="193">
        <f t="shared" si="572"/>
        <v>0.4708234836</v>
      </c>
      <c r="DS122" s="193">
        <f t="shared" si="572"/>
        <v>0.5065383631</v>
      </c>
      <c r="DT122" s="193">
        <f t="shared" si="572"/>
        <v>0.6294973727</v>
      </c>
      <c r="DU122" s="193">
        <f t="shared" si="572"/>
        <v>0.638091138</v>
      </c>
      <c r="DV122" s="193">
        <f t="shared" si="572"/>
        <v>0.6668597629</v>
      </c>
      <c r="DW122" s="193">
        <f t="shared" si="572"/>
        <v>0.6442001912</v>
      </c>
      <c r="DX122" s="193">
        <f t="shared" si="572"/>
        <v>0.5954206597</v>
      </c>
      <c r="DY122" s="193">
        <f t="shared" si="572"/>
        <v>0.542433644</v>
      </c>
      <c r="DZ122" s="193">
        <f t="shared" si="572"/>
        <v>0.5641245204</v>
      </c>
      <c r="EA122" s="193">
        <f t="shared" si="572"/>
        <v>0.4368430379</v>
      </c>
      <c r="EB122" s="193">
        <f t="shared" si="572"/>
        <v>0.3099725858</v>
      </c>
      <c r="EC122" s="193">
        <f t="shared" si="572"/>
        <v>0.2216394637</v>
      </c>
      <c r="ED122" s="193">
        <f t="shared" si="572"/>
        <v>0.1294770771</v>
      </c>
      <c r="EE122" s="193">
        <f t="shared" si="572"/>
        <v>0.04820050092</v>
      </c>
      <c r="EF122" s="193">
        <f t="shared" si="572"/>
        <v>0</v>
      </c>
      <c r="EG122" s="193">
        <f t="shared" si="572"/>
        <v>0</v>
      </c>
      <c r="EH122" s="193">
        <f t="shared" si="572"/>
        <v>0</v>
      </c>
      <c r="EI122" s="193">
        <f t="shared" si="572"/>
        <v>0</v>
      </c>
      <c r="EJ122" s="193">
        <f t="shared" si="572"/>
        <v>0</v>
      </c>
      <c r="EK122" s="193">
        <f t="shared" si="572"/>
        <v>0</v>
      </c>
      <c r="EL122" s="193">
        <f t="shared" si="572"/>
        <v>0</v>
      </c>
      <c r="EM122" s="193">
        <f t="shared" si="572"/>
        <v>0</v>
      </c>
      <c r="EN122" s="193">
        <f t="shared" si="572"/>
        <v>0</v>
      </c>
      <c r="EO122" s="193">
        <f t="shared" si="572"/>
        <v>0</v>
      </c>
      <c r="EP122" s="193">
        <f t="shared" si="572"/>
        <v>0</v>
      </c>
      <c r="EQ122" s="193">
        <f t="shared" si="572"/>
        <v>0</v>
      </c>
      <c r="ER122" s="193">
        <f t="shared" si="572"/>
        <v>0</v>
      </c>
      <c r="ES122" s="193">
        <f t="shared" si="572"/>
        <v>0</v>
      </c>
      <c r="ET122" s="193">
        <f t="shared" si="572"/>
        <v>0</v>
      </c>
      <c r="EU122" s="193">
        <f t="shared" si="19"/>
        <v>5.157619547</v>
      </c>
      <c r="EV122" s="193">
        <f t="shared" ref="EV122:GQ122" si="573">BB122-CY122</f>
        <v>0</v>
      </c>
      <c r="EW122" s="193">
        <f t="shared" si="573"/>
        <v>0</v>
      </c>
      <c r="EX122" s="193">
        <f t="shared" si="573"/>
        <v>0</v>
      </c>
      <c r="EY122" s="193">
        <f t="shared" si="573"/>
        <v>0</v>
      </c>
      <c r="EZ122" s="193">
        <f t="shared" si="573"/>
        <v>0</v>
      </c>
      <c r="FA122" s="193">
        <f t="shared" si="573"/>
        <v>0</v>
      </c>
      <c r="FB122" s="193">
        <f t="shared" si="573"/>
        <v>0</v>
      </c>
      <c r="FC122" s="193">
        <f t="shared" si="573"/>
        <v>0</v>
      </c>
      <c r="FD122" s="193">
        <f t="shared" si="573"/>
        <v>0.00003144440066</v>
      </c>
      <c r="FE122" s="193">
        <f t="shared" si="573"/>
        <v>0.005114050478</v>
      </c>
      <c r="FF122" s="193">
        <f t="shared" si="573"/>
        <v>0.01373311681</v>
      </c>
      <c r="FG122" s="193">
        <f t="shared" si="573"/>
        <v>0.04259034536</v>
      </c>
      <c r="FH122" s="193">
        <f t="shared" si="573"/>
        <v>0.09647348821</v>
      </c>
      <c r="FI122" s="193">
        <f t="shared" si="573"/>
        <v>0.15335631</v>
      </c>
      <c r="FJ122" s="193">
        <f t="shared" si="573"/>
        <v>0.1951011929</v>
      </c>
      <c r="FK122" s="193">
        <f t="shared" si="573"/>
        <v>0.2163339716</v>
      </c>
      <c r="FL122" s="193">
        <f t="shared" si="573"/>
        <v>0.223545104</v>
      </c>
      <c r="FM122" s="193">
        <f t="shared" si="573"/>
        <v>0.2395698426</v>
      </c>
      <c r="FN122" s="193">
        <f t="shared" si="573"/>
        <v>0.246780975</v>
      </c>
      <c r="FO122" s="193">
        <f t="shared" si="573"/>
        <v>0.2455791196</v>
      </c>
      <c r="FP122" s="193">
        <f t="shared" si="573"/>
        <v>0.2355636579</v>
      </c>
      <c r="FQ122" s="193">
        <f t="shared" si="573"/>
        <v>0.2363648949</v>
      </c>
      <c r="FR122" s="193">
        <f t="shared" si="573"/>
        <v>0.2323587102</v>
      </c>
      <c r="FS122" s="193">
        <f t="shared" si="573"/>
        <v>0.2255481963</v>
      </c>
      <c r="FT122" s="193">
        <f t="shared" si="573"/>
        <v>0.2319580917</v>
      </c>
      <c r="FU122" s="193">
        <f t="shared" si="573"/>
        <v>0.2279519071</v>
      </c>
      <c r="FV122" s="193">
        <f t="shared" si="573"/>
        <v>0.2307562363</v>
      </c>
      <c r="FW122" s="193">
        <f t="shared" si="573"/>
        <v>0.2199395378</v>
      </c>
      <c r="FX122" s="193">
        <f t="shared" si="573"/>
        <v>0.2063185099</v>
      </c>
      <c r="FY122" s="193">
        <f t="shared" si="573"/>
        <v>0.2123277869</v>
      </c>
      <c r="FZ122" s="193">
        <f t="shared" si="573"/>
        <v>0.2039147991</v>
      </c>
      <c r="GA122" s="193">
        <f t="shared" si="573"/>
        <v>0.2131290239</v>
      </c>
      <c r="GB122" s="193">
        <f t="shared" si="573"/>
        <v>0.2223432486</v>
      </c>
      <c r="GC122" s="193">
        <f t="shared" si="573"/>
        <v>0.2035788601</v>
      </c>
      <c r="GD122" s="193">
        <f t="shared" si="573"/>
        <v>0.1470712126</v>
      </c>
      <c r="GE122" s="193">
        <f t="shared" si="573"/>
        <v>0.09784457498</v>
      </c>
      <c r="GF122" s="193">
        <f t="shared" si="573"/>
        <v>0.06116366294</v>
      </c>
      <c r="GG122" s="193">
        <f t="shared" si="573"/>
        <v>0.04443109205</v>
      </c>
      <c r="GH122" s="193">
        <f t="shared" si="573"/>
        <v>0.02275918799</v>
      </c>
      <c r="GI122" s="193">
        <f t="shared" si="573"/>
        <v>0.003276022789</v>
      </c>
      <c r="GJ122" s="193">
        <f t="shared" si="573"/>
        <v>0.0006851654277</v>
      </c>
      <c r="GK122" s="193">
        <f t="shared" si="573"/>
        <v>0.0001262069396</v>
      </c>
      <c r="GL122" s="193">
        <f t="shared" si="573"/>
        <v>0</v>
      </c>
      <c r="GM122" s="193">
        <f t="shared" si="573"/>
        <v>0</v>
      </c>
      <c r="GN122" s="193">
        <f t="shared" si="573"/>
        <v>0</v>
      </c>
      <c r="GO122" s="193">
        <f t="shared" si="573"/>
        <v>0</v>
      </c>
      <c r="GP122" s="193">
        <f t="shared" si="573"/>
        <v>0</v>
      </c>
      <c r="GQ122" s="193">
        <f t="shared" si="573"/>
        <v>0</v>
      </c>
      <c r="GR122" s="193">
        <f t="shared" si="21"/>
        <v>4.925947239</v>
      </c>
      <c r="GS122" s="193">
        <f t="shared" ref="GS122:IN122" si="574">E122-EV122</f>
        <v>0.1546387278</v>
      </c>
      <c r="GT122" s="193">
        <f t="shared" si="574"/>
        <v>0.1390146077</v>
      </c>
      <c r="GU122" s="193">
        <f t="shared" si="574"/>
        <v>0.1249929614</v>
      </c>
      <c r="GV122" s="193">
        <f t="shared" si="574"/>
        <v>0.1173812105</v>
      </c>
      <c r="GW122" s="193">
        <f t="shared" si="574"/>
        <v>0.1153781182</v>
      </c>
      <c r="GX122" s="193">
        <f t="shared" si="574"/>
        <v>0.1141762628</v>
      </c>
      <c r="GY122" s="193">
        <f t="shared" si="574"/>
        <v>0.1105706966</v>
      </c>
      <c r="GZ122" s="193">
        <f t="shared" si="574"/>
        <v>0.1085676043</v>
      </c>
      <c r="HA122" s="193">
        <f t="shared" si="574"/>
        <v>0.1097380153</v>
      </c>
      <c r="HB122" s="193">
        <f t="shared" si="574"/>
        <v>0.1094628308</v>
      </c>
      <c r="HC122" s="193">
        <f t="shared" si="574"/>
        <v>0.1028468568</v>
      </c>
      <c r="HD122" s="193">
        <f t="shared" si="574"/>
        <v>0.07959828673</v>
      </c>
      <c r="HE122" s="193">
        <f t="shared" si="574"/>
        <v>0.04374297485</v>
      </c>
      <c r="HF122" s="193">
        <f t="shared" si="574"/>
        <v>0.0153040641</v>
      </c>
      <c r="HG122" s="193">
        <f t="shared" si="574"/>
        <v>0</v>
      </c>
      <c r="HH122" s="193">
        <f t="shared" si="574"/>
        <v>0</v>
      </c>
      <c r="HI122" s="193">
        <f t="shared" si="574"/>
        <v>0</v>
      </c>
      <c r="HJ122" s="193">
        <f t="shared" si="574"/>
        <v>0</v>
      </c>
      <c r="HK122" s="193">
        <f t="shared" si="574"/>
        <v>0</v>
      </c>
      <c r="HL122" s="193">
        <f t="shared" si="574"/>
        <v>0</v>
      </c>
      <c r="HM122" s="193">
        <f t="shared" si="574"/>
        <v>0</v>
      </c>
      <c r="HN122" s="193">
        <f t="shared" si="574"/>
        <v>0</v>
      </c>
      <c r="HO122" s="193">
        <f t="shared" si="574"/>
        <v>0</v>
      </c>
      <c r="HP122" s="193">
        <f t="shared" si="574"/>
        <v>0</v>
      </c>
      <c r="HQ122" s="193">
        <f t="shared" si="574"/>
        <v>0</v>
      </c>
      <c r="HR122" s="193">
        <f t="shared" si="574"/>
        <v>0</v>
      </c>
      <c r="HS122" s="193">
        <f t="shared" si="574"/>
        <v>0</v>
      </c>
      <c r="HT122" s="193">
        <f t="shared" si="574"/>
        <v>0</v>
      </c>
      <c r="HU122" s="193">
        <f t="shared" si="574"/>
        <v>0</v>
      </c>
      <c r="HV122" s="193">
        <f t="shared" si="574"/>
        <v>0</v>
      </c>
      <c r="HW122" s="193">
        <f t="shared" si="574"/>
        <v>0</v>
      </c>
      <c r="HX122" s="193">
        <f t="shared" si="574"/>
        <v>0</v>
      </c>
      <c r="HY122" s="193">
        <f t="shared" si="574"/>
        <v>0</v>
      </c>
      <c r="HZ122" s="193">
        <f t="shared" si="574"/>
        <v>0.04039778561</v>
      </c>
      <c r="IA122" s="193">
        <f t="shared" si="574"/>
        <v>0.115734501</v>
      </c>
      <c r="IB122" s="193">
        <f t="shared" si="574"/>
        <v>0.1789827849</v>
      </c>
      <c r="IC122" s="193">
        <f t="shared" si="574"/>
        <v>0.2320890541</v>
      </c>
      <c r="ID122" s="193">
        <f t="shared" si="574"/>
        <v>0.2520265727</v>
      </c>
      <c r="IE122" s="193">
        <f t="shared" si="574"/>
        <v>0.2676891998</v>
      </c>
      <c r="IF122" s="193">
        <f t="shared" si="574"/>
        <v>0.2819643249</v>
      </c>
      <c r="IG122" s="193">
        <f t="shared" si="574"/>
        <v>0.3013811578</v>
      </c>
      <c r="IH122" s="193">
        <f t="shared" si="574"/>
        <v>0.305946301</v>
      </c>
      <c r="II122" s="193">
        <f t="shared" si="574"/>
        <v>0.3060725079</v>
      </c>
      <c r="IJ122" s="193">
        <f t="shared" si="574"/>
        <v>0.2816347815</v>
      </c>
      <c r="IK122" s="193">
        <f t="shared" si="574"/>
        <v>0.2720199383</v>
      </c>
      <c r="IL122" s="193">
        <f t="shared" si="574"/>
        <v>0.2427747903</v>
      </c>
      <c r="IM122" s="193">
        <f t="shared" si="574"/>
        <v>0.2123277869</v>
      </c>
      <c r="IN122" s="193">
        <f t="shared" si="574"/>
        <v>0.1894925344</v>
      </c>
      <c r="IO122" s="193">
        <f t="shared" si="23"/>
        <v>3.480534021</v>
      </c>
      <c r="IP122" s="193">
        <f t="shared" si="29"/>
        <v>1.616470086</v>
      </c>
      <c r="IQ122" s="193">
        <f t="shared" ref="IQ122:KK122" si="575">MAX((MIN(CZ122+IP122,$IO$7))-GT122,0)</f>
        <v>1.477455478</v>
      </c>
      <c r="IR122" s="193">
        <f t="shared" si="575"/>
        <v>1.352462517</v>
      </c>
      <c r="IS122" s="193">
        <f t="shared" si="575"/>
        <v>1.235081306</v>
      </c>
      <c r="IT122" s="193">
        <f t="shared" si="575"/>
        <v>1.119703188</v>
      </c>
      <c r="IU122" s="193">
        <f t="shared" si="575"/>
        <v>1.005526925</v>
      </c>
      <c r="IV122" s="193">
        <f t="shared" si="575"/>
        <v>0.8949562287</v>
      </c>
      <c r="IW122" s="193">
        <f t="shared" si="575"/>
        <v>0.7863886245</v>
      </c>
      <c r="IX122" s="193">
        <f t="shared" si="575"/>
        <v>0.6766506092</v>
      </c>
      <c r="IY122" s="193">
        <f t="shared" si="575"/>
        <v>0.5671877785</v>
      </c>
      <c r="IZ122" s="193">
        <f t="shared" si="575"/>
        <v>0.4643409217</v>
      </c>
      <c r="JA122" s="193">
        <f t="shared" si="575"/>
        <v>0.384742635</v>
      </c>
      <c r="JB122" s="193">
        <f t="shared" si="575"/>
        <v>0.3409996601</v>
      </c>
      <c r="JC122" s="193">
        <f t="shared" si="575"/>
        <v>0.325695596</v>
      </c>
      <c r="JD122" s="193">
        <f t="shared" si="575"/>
        <v>0.3737960811</v>
      </c>
      <c r="JE122" s="193">
        <f t="shared" si="575"/>
        <v>0.5199051713</v>
      </c>
      <c r="JF122" s="193">
        <f t="shared" si="575"/>
        <v>0.7604193944</v>
      </c>
      <c r="JG122" s="193">
        <f t="shared" si="575"/>
        <v>1.076683048</v>
      </c>
      <c r="JH122" s="193">
        <f t="shared" si="575"/>
        <v>1.486408326</v>
      </c>
      <c r="JI122" s="193">
        <f t="shared" si="575"/>
        <v>1.957231809</v>
      </c>
      <c r="JJ122" s="193">
        <f t="shared" si="575"/>
        <v>2.463770172</v>
      </c>
      <c r="JK122" s="193">
        <f t="shared" si="575"/>
        <v>3.093267545</v>
      </c>
      <c r="JL122" s="193">
        <f t="shared" si="575"/>
        <v>3.731358683</v>
      </c>
      <c r="JM122" s="193">
        <f t="shared" si="575"/>
        <v>4.398218446</v>
      </c>
      <c r="JN122" s="193">
        <f t="shared" si="575"/>
        <v>5</v>
      </c>
      <c r="JO122" s="193">
        <f t="shared" si="575"/>
        <v>5</v>
      </c>
      <c r="JP122" s="193">
        <f t="shared" si="575"/>
        <v>5</v>
      </c>
      <c r="JQ122" s="193">
        <f t="shared" si="575"/>
        <v>5</v>
      </c>
      <c r="JR122" s="193">
        <f t="shared" si="575"/>
        <v>5</v>
      </c>
      <c r="JS122" s="193">
        <f t="shared" si="575"/>
        <v>5</v>
      </c>
      <c r="JT122" s="193">
        <f t="shared" si="575"/>
        <v>5</v>
      </c>
      <c r="JU122" s="193">
        <f t="shared" si="575"/>
        <v>5</v>
      </c>
      <c r="JV122" s="193">
        <f t="shared" si="575"/>
        <v>5</v>
      </c>
      <c r="JW122" s="193">
        <f t="shared" si="575"/>
        <v>4.959602214</v>
      </c>
      <c r="JX122" s="193">
        <f t="shared" si="575"/>
        <v>4.843867713</v>
      </c>
      <c r="JY122" s="193">
        <f t="shared" si="575"/>
        <v>4.664884928</v>
      </c>
      <c r="JZ122" s="193">
        <f t="shared" si="575"/>
        <v>4.432795874</v>
      </c>
      <c r="KA122" s="193">
        <f t="shared" si="575"/>
        <v>4.180769302</v>
      </c>
      <c r="KB122" s="193">
        <f t="shared" si="575"/>
        <v>3.913080102</v>
      </c>
      <c r="KC122" s="193">
        <f t="shared" si="575"/>
        <v>3.631115777</v>
      </c>
      <c r="KD122" s="193">
        <f t="shared" si="575"/>
        <v>3.329734619</v>
      </c>
      <c r="KE122" s="193">
        <f t="shared" si="575"/>
        <v>3.023788318</v>
      </c>
      <c r="KF122" s="193">
        <f t="shared" si="575"/>
        <v>2.71771581</v>
      </c>
      <c r="KG122" s="193">
        <f t="shared" si="575"/>
        <v>2.436081029</v>
      </c>
      <c r="KH122" s="193">
        <f t="shared" si="575"/>
        <v>2.16406109</v>
      </c>
      <c r="KI122" s="193">
        <f t="shared" si="575"/>
        <v>1.9212863</v>
      </c>
      <c r="KJ122" s="193">
        <f t="shared" si="575"/>
        <v>1.708958513</v>
      </c>
      <c r="KK122" s="193">
        <f t="shared" si="575"/>
        <v>1.519465979</v>
      </c>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row>
    <row r="123" ht="14.25" customHeight="1">
      <c r="A123" s="1">
        <v>4.0</v>
      </c>
      <c r="B123" s="1">
        <f t="shared" ref="B123:C123" si="576">B122+1</f>
        <v>113</v>
      </c>
      <c r="C123" s="267">
        <f t="shared" si="576"/>
        <v>43578</v>
      </c>
      <c r="D123" s="193">
        <f t="shared" si="15"/>
        <v>9.7562615</v>
      </c>
      <c r="E123" s="193">
        <f>(SUMIFS(Profile!$F$2:$F$17521,Profile!$B$2:$B$17521,$B123,Profile!$C$2:$C$17521,E$8))*$C$6</f>
        <v>0.1550393463</v>
      </c>
      <c r="F123" s="193">
        <f>(SUMIFS(Profile!$F$2:$F$17521,Profile!$B$2:$B$17521,$B123,Profile!$C$2:$C$17521,F$8))*$C$6</f>
        <v>0.1334059491</v>
      </c>
      <c r="G123" s="193">
        <f>(SUMIFS(Profile!$F$2:$F$17521,Profile!$B$2:$B$17521,$B123,Profile!$C$2:$C$17521,G$8))*$C$6</f>
        <v>0.1354090415</v>
      </c>
      <c r="H123" s="193">
        <f>(SUMIFS(Profile!$F$2:$F$17521,Profile!$B$2:$B$17521,$B123,Profile!$C$2:$C$17521,H$8))*$C$6</f>
        <v>0.1205861582</v>
      </c>
      <c r="I123" s="193">
        <f>(SUMIFS(Profile!$F$2:$F$17521,Profile!$B$2:$B$17521,$B123,Profile!$C$2:$C$17521,I$8))*$C$6</f>
        <v>0.1125737889</v>
      </c>
      <c r="J123" s="193">
        <f>(SUMIFS(Profile!$F$2:$F$17521,Profile!$B$2:$B$17521,$B123,Profile!$C$2:$C$17521,J$8))*$C$6</f>
        <v>0.1189836844</v>
      </c>
      <c r="K123" s="193">
        <f>(SUMIFS(Profile!$F$2:$F$17521,Profile!$B$2:$B$17521,$B123,Profile!$C$2:$C$17521,K$8))*$C$6</f>
        <v>0.1129744074</v>
      </c>
      <c r="L123" s="193">
        <f>(SUMIFS(Profile!$F$2:$F$17521,Profile!$B$2:$B$17521,$B123,Profile!$C$2:$C$17521,L$8))*$C$6</f>
        <v>0.1105706966</v>
      </c>
      <c r="M123" s="193">
        <f>(SUMIFS(Profile!$F$2:$F$17521,Profile!$B$2:$B$17521,$B123,Profile!$C$2:$C$17521,M$8))*$C$6</f>
        <v>0.1181824474</v>
      </c>
      <c r="N123" s="193">
        <f>(SUMIFS(Profile!$F$2:$F$17521,Profile!$B$2:$B$17521,$B123,Profile!$C$2:$C$17521,N$8))*$C$6</f>
        <v>0.1121731704</v>
      </c>
      <c r="O123" s="193">
        <f>(SUMIFS(Profile!$F$2:$F$17521,Profile!$B$2:$B$17521,$B123,Profile!$C$2:$C$17521,O$8))*$C$6</f>
        <v>0.1241917244</v>
      </c>
      <c r="P123" s="193">
        <f>(SUMIFS(Profile!$F$2:$F$17521,Profile!$B$2:$B$17521,$B123,Profile!$C$2:$C$17521,P$8))*$C$6</f>
        <v>0.1145768812</v>
      </c>
      <c r="Q123" s="193">
        <f>(SUMIFS(Profile!$F$2:$F$17521,Profile!$B$2:$B$17521,$B123,Profile!$C$2:$C$17521,Q$8))*$C$6</f>
        <v>0.1125737889</v>
      </c>
      <c r="R123" s="193">
        <f>(SUMIFS(Profile!$F$2:$F$17521,Profile!$B$2:$B$17521,$B123,Profile!$C$2:$C$17521,R$8))*$C$6</f>
        <v>0.1434214108</v>
      </c>
      <c r="S123" s="193">
        <f>(SUMIFS(Profile!$F$2:$F$17521,Profile!$B$2:$B$17521,$B123,Profile!$C$2:$C$17521,S$8))*$C$6</f>
        <v>0.1690609926</v>
      </c>
      <c r="T123" s="193">
        <f>(SUMIFS(Profile!$F$2:$F$17521,Profile!$B$2:$B$17521,$B123,Profile!$C$2:$C$17521,T$8))*$C$6</f>
        <v>0.1999086145</v>
      </c>
      <c r="U123" s="193">
        <f>(SUMIFS(Profile!$F$2:$F$17521,Profile!$B$2:$B$17521,$B123,Profile!$C$2:$C$17521,U$8))*$C$6</f>
        <v>0.2299549994</v>
      </c>
      <c r="V123" s="193">
        <f>(SUMIFS(Profile!$F$2:$F$17521,Profile!$B$2:$B$17521,$B123,Profile!$C$2:$C$17521,V$8))*$C$6</f>
        <v>0.2331599471</v>
      </c>
      <c r="W123" s="193">
        <f>(SUMIFS(Profile!$F$2:$F$17521,Profile!$B$2:$B$17521,$B123,Profile!$C$2:$C$17521,W$8))*$C$6</f>
        <v>0.2592001474</v>
      </c>
      <c r="X123" s="193">
        <f>(SUMIFS(Profile!$F$2:$F$17521,Profile!$B$2:$B$17521,$B123,Profile!$C$2:$C$17521,X$8))*$C$6</f>
        <v>0.2439766457</v>
      </c>
      <c r="Y123" s="193">
        <f>(SUMIFS(Profile!$F$2:$F$17521,Profile!$B$2:$B$17521,$B123,Profile!$C$2:$C$17521,Y$8))*$C$6</f>
        <v>0.2335605656</v>
      </c>
      <c r="Z123" s="193">
        <f>(SUMIFS(Profile!$F$2:$F$17521,Profile!$B$2:$B$17521,$B123,Profile!$C$2:$C$17521,Z$8))*$C$6</f>
        <v>0.2652094244</v>
      </c>
      <c r="AA123" s="193">
        <f>(SUMIFS(Profile!$F$2:$F$17521,Profile!$B$2:$B$17521,$B123,Profile!$C$2:$C$17521,AA$8))*$C$6</f>
        <v>0.2764267415</v>
      </c>
      <c r="AB123" s="193">
        <f>(SUMIFS(Profile!$F$2:$F$17521,Profile!$B$2:$B$17521,$B123,Profile!$C$2:$C$17521,AB$8))*$C$6</f>
        <v>0.2696162275</v>
      </c>
      <c r="AC123" s="193">
        <f>(SUMIFS(Profile!$F$2:$F$17521,Profile!$B$2:$B$17521,$B123,Profile!$C$2:$C$17521,AC$8))*$C$6</f>
        <v>0.2103246946</v>
      </c>
      <c r="AD123" s="193">
        <f>(SUMIFS(Profile!$F$2:$F$17521,Profile!$B$2:$B$17521,$B123,Profile!$C$2:$C$17521,AD$8))*$C$6</f>
        <v>0.2083216023</v>
      </c>
      <c r="AE123" s="193">
        <f>(SUMIFS(Profile!$F$2:$F$17521,Profile!$B$2:$B$17521,$B123,Profile!$C$2:$C$17521,AE$8))*$C$6</f>
        <v>0.2043154176</v>
      </c>
      <c r="AF123" s="193">
        <f>(SUMIFS(Profile!$F$2:$F$17521,Profile!$B$2:$B$17521,$B123,Profile!$C$2:$C$17521,AF$8))*$C$6</f>
        <v>0.2087222207</v>
      </c>
      <c r="AG123" s="193">
        <f>(SUMIFS(Profile!$F$2:$F$17521,Profile!$B$2:$B$17521,$B123,Profile!$C$2:$C$17521,AG$8))*$C$6</f>
        <v>0.1971042852</v>
      </c>
      <c r="AH123" s="193">
        <f>(SUMIFS(Profile!$F$2:$F$17521,Profile!$B$2:$B$17521,$B123,Profile!$C$2:$C$17521,AH$8))*$C$6</f>
        <v>0.2063185099</v>
      </c>
      <c r="AI123" s="193">
        <f>(SUMIFS(Profile!$F$2:$F$17521,Profile!$B$2:$B$17521,$B123,Profile!$C$2:$C$17521,AI$8))*$C$6</f>
        <v>0.2051166545</v>
      </c>
      <c r="AJ123" s="193">
        <f>(SUMIFS(Profile!$F$2:$F$17521,Profile!$B$2:$B$17521,$B123,Profile!$C$2:$C$17521,AJ$8))*$C$6</f>
        <v>0.199507996</v>
      </c>
      <c r="AK123" s="193">
        <f>(SUMIFS(Profile!$F$2:$F$17521,Profile!$B$2:$B$17521,$B123,Profile!$C$2:$C$17521,AK$8))*$C$6</f>
        <v>0.2231444855</v>
      </c>
      <c r="AL123" s="193">
        <f>(SUMIFS(Profile!$F$2:$F$17521,Profile!$B$2:$B$17521,$B123,Profile!$C$2:$C$17521,AL$8))*$C$6</f>
        <v>0.2387686057</v>
      </c>
      <c r="AM123" s="193">
        <f>(SUMIFS(Profile!$F$2:$F$17521,Profile!$B$2:$B$17521,$B123,Profile!$C$2:$C$17521,AM$8))*$C$6</f>
        <v>0.2383679872</v>
      </c>
      <c r="AN123" s="193">
        <f>(SUMIFS(Profile!$F$2:$F$17521,Profile!$B$2:$B$17521,$B123,Profile!$C$2:$C$17521,AN$8))*$C$6</f>
        <v>0.2804329261</v>
      </c>
      <c r="AO123" s="193">
        <f>(SUMIFS(Profile!$F$2:$F$17521,Profile!$B$2:$B$17521,$B123,Profile!$C$2:$C$17521,AO$8))*$C$6</f>
        <v>0.305271271</v>
      </c>
      <c r="AP123" s="193">
        <f>(SUMIFS(Profile!$F$2:$F$17521,Profile!$B$2:$B$17521,$B123,Profile!$C$2:$C$17521,AP$8))*$C$6</f>
        <v>0.2832372554</v>
      </c>
      <c r="AQ123" s="193">
        <f>(SUMIFS(Profile!$F$2:$F$17521,Profile!$B$2:$B$17521,$B123,Profile!$C$2:$C$17521,AQ$8))*$C$6</f>
        <v>0.2315574733</v>
      </c>
      <c r="AR123" s="193">
        <f>(SUMIFS(Profile!$F$2:$F$17521,Profile!$B$2:$B$17521,$B123,Profile!$C$2:$C$17521,AR$8))*$C$6</f>
        <v>0.276026123</v>
      </c>
      <c r="AS123" s="193">
        <f>(SUMIFS(Profile!$F$2:$F$17521,Profile!$B$2:$B$17521,$B123,Profile!$C$2:$C$17521,AS$8))*$C$6</f>
        <v>0.2824360184</v>
      </c>
      <c r="AT123" s="193">
        <f>(SUMIFS(Profile!$F$2:$F$17521,Profile!$B$2:$B$17521,$B123,Profile!$C$2:$C$17521,AT$8))*$C$6</f>
        <v>0.2547933443</v>
      </c>
      <c r="AU123" s="193">
        <f>(SUMIFS(Profile!$F$2:$F$17521,Profile!$B$2:$B$17521,$B123,Profile!$C$2:$C$17521,AU$8))*$C$6</f>
        <v>0.2523896335</v>
      </c>
      <c r="AV123" s="193">
        <f>(SUMIFS(Profile!$F$2:$F$17521,Profile!$B$2:$B$17521,$B123,Profile!$C$2:$C$17521,AV$8))*$C$6</f>
        <v>0.2616038582</v>
      </c>
      <c r="AW123" s="193">
        <f>(SUMIFS(Profile!$F$2:$F$17521,Profile!$B$2:$B$17521,$B123,Profile!$C$2:$C$17521,AW$8))*$C$6</f>
        <v>0.2592001474</v>
      </c>
      <c r="AX123" s="193">
        <f>(SUMIFS(Profile!$F$2:$F$17521,Profile!$B$2:$B$17521,$B123,Profile!$C$2:$C$17521,AX$8))*$C$6</f>
        <v>0.2355636579</v>
      </c>
      <c r="AY123" s="193">
        <f>(SUMIFS(Profile!$F$2:$F$17521,Profile!$B$2:$B$17521,$B123,Profile!$C$2:$C$17521,AY$8))*$C$6</f>
        <v>0.223545104</v>
      </c>
      <c r="AZ123" s="193">
        <f>(SUMIFS(Profile!$F$2:$F$17521,Profile!$B$2:$B$17521,$B123,Profile!$C$2:$C$17521,AZ$8))*$C$6</f>
        <v>0.1654554264</v>
      </c>
      <c r="BA123" s="193">
        <f t="shared" si="16"/>
        <v>8.889702282</v>
      </c>
      <c r="BB123" s="193">
        <f>(SUMIFS(Profile!$E$2:$E$17521,Profile!$B$2:$B$17521,$B123,Profile!$C$2:$C$17521,BB$8))*$C$9</f>
        <v>0</v>
      </c>
      <c r="BC123" s="193">
        <f>(SUMIFS(Profile!$E$2:$E$17521,Profile!$B$2:$B$17521,$B123,Profile!$C$2:$C$17521,BC$8))*$C$9</f>
        <v>0</v>
      </c>
      <c r="BD123" s="193">
        <f>(SUMIFS(Profile!$E$2:$E$17521,Profile!$B$2:$B$17521,$B123,Profile!$C$2:$C$17521,BD$8))*$C$9</f>
        <v>0</v>
      </c>
      <c r="BE123" s="193">
        <f>(SUMIFS(Profile!$E$2:$E$17521,Profile!$B$2:$B$17521,$B123,Profile!$C$2:$C$17521,BE$8))*$C$9</f>
        <v>0</v>
      </c>
      <c r="BF123" s="193">
        <f>(SUMIFS(Profile!$E$2:$E$17521,Profile!$B$2:$B$17521,$B123,Profile!$C$2:$C$17521,BF$8))*$C$9</f>
        <v>0</v>
      </c>
      <c r="BG123" s="193">
        <f>(SUMIFS(Profile!$E$2:$E$17521,Profile!$B$2:$B$17521,$B123,Profile!$C$2:$C$17521,BG$8))*$C$9</f>
        <v>0</v>
      </c>
      <c r="BH123" s="193">
        <f>(SUMIFS(Profile!$E$2:$E$17521,Profile!$B$2:$B$17521,$B123,Profile!$C$2:$C$17521,BH$8))*$C$9</f>
        <v>0</v>
      </c>
      <c r="BI123" s="193">
        <f>(SUMIFS(Profile!$E$2:$E$17521,Profile!$B$2:$B$17521,$B123,Profile!$C$2:$C$17521,BI$8))*$C$9</f>
        <v>0</v>
      </c>
      <c r="BJ123" s="193">
        <f>(SUMIFS(Profile!$E$2:$E$17521,Profile!$B$2:$B$17521,$B123,Profile!$C$2:$C$17521,BJ$8))*$C$9</f>
        <v>0</v>
      </c>
      <c r="BK123" s="193">
        <f>(SUMIFS(Profile!$E$2:$E$17521,Profile!$B$2:$B$17521,$B123,Profile!$C$2:$C$17521,BK$8))*$C$9</f>
        <v>0.0002847733926</v>
      </c>
      <c r="BL123" s="193">
        <f>(SUMIFS(Profile!$E$2:$E$17521,Profile!$B$2:$B$17521,$B123,Profile!$C$2:$C$17521,BL$8))*$C$9</f>
        <v>0.01002460072</v>
      </c>
      <c r="BM123" s="193">
        <f>(SUMIFS(Profile!$E$2:$E$17521,Profile!$B$2:$B$17521,$B123,Profile!$C$2:$C$17521,BM$8))*$C$9</f>
        <v>0.03200016703</v>
      </c>
      <c r="BN123" s="193">
        <f>(SUMIFS(Profile!$E$2:$E$17521,Profile!$B$2:$B$17521,$B123,Profile!$C$2:$C$17521,BN$8))*$C$9</f>
        <v>0.07396798123</v>
      </c>
      <c r="BO123" s="193">
        <f>(SUMIFS(Profile!$E$2:$E$17521,Profile!$B$2:$B$17521,$B123,Profile!$C$2:$C$17521,BO$8))*$C$9</f>
        <v>0.1346545577</v>
      </c>
      <c r="BP123" s="193">
        <f>(SUMIFS(Profile!$E$2:$E$17521,Profile!$B$2:$B$17521,$B123,Profile!$C$2:$C$17521,BP$8))*$C$9</f>
        <v>0.2174550705</v>
      </c>
      <c r="BQ123" s="193">
        <f>(SUMIFS(Profile!$E$2:$E$17521,Profile!$B$2:$B$17521,$B123,Profile!$C$2:$C$17521,BQ$8))*$C$9</f>
        <v>0.3028701953</v>
      </c>
      <c r="BR123" s="193">
        <f>(SUMIFS(Profile!$E$2:$E$17521,Profile!$B$2:$B$17521,$B123,Profile!$C$2:$C$17521,BR$8))*$C$9</f>
        <v>0.4019224644</v>
      </c>
      <c r="BS123" s="193">
        <f>(SUMIFS(Profile!$E$2:$E$17521,Profile!$B$2:$B$17521,$B123,Profile!$C$2:$C$17521,BS$8))*$C$9</f>
        <v>0.460718918</v>
      </c>
      <c r="BT123" s="193">
        <f>(SUMIFS(Profile!$E$2:$E$17521,Profile!$B$2:$B$17521,$B123,Profile!$C$2:$C$17521,BT$8))*$C$9</f>
        <v>0.527906689</v>
      </c>
      <c r="BU123" s="193">
        <f>(SUMIFS(Profile!$E$2:$E$17521,Profile!$B$2:$B$17521,$B123,Profile!$C$2:$C$17521,BU$8))*$C$9</f>
        <v>0.5493793003</v>
      </c>
      <c r="BV123" s="193">
        <f>(SUMIFS(Profile!$E$2:$E$17521,Profile!$B$2:$B$17521,$B123,Profile!$C$2:$C$17521,BV$8))*$C$9</f>
        <v>0.5883147425</v>
      </c>
      <c r="BW123" s="193">
        <f>(SUMIFS(Profile!$E$2:$E$17521,Profile!$B$2:$B$17521,$B123,Profile!$C$2:$C$17521,BW$8))*$C$9</f>
        <v>0.620723376</v>
      </c>
      <c r="BX123" s="193">
        <f>(SUMIFS(Profile!$E$2:$E$17521,Profile!$B$2:$B$17521,$B123,Profile!$C$2:$C$17521,BX$8))*$C$9</f>
        <v>0.6146579294</v>
      </c>
      <c r="BY123" s="193">
        <f>(SUMIFS(Profile!$E$2:$E$17521,Profile!$B$2:$B$17521,$B123,Profile!$C$2:$C$17521,BY$8))*$C$9</f>
        <v>0.58991891</v>
      </c>
      <c r="BZ123" s="193">
        <f>(SUMIFS(Profile!$E$2:$E$17521,Profile!$B$2:$B$17521,$B123,Profile!$C$2:$C$17521,BZ$8))*$C$9</f>
        <v>0.5427608407</v>
      </c>
      <c r="CA123" s="193">
        <f>(SUMIFS(Profile!$E$2:$E$17521,Profile!$B$2:$B$17521,$B123,Profile!$C$2:$C$17521,CA$8))*$C$9</f>
        <v>0.4750595119</v>
      </c>
      <c r="CB123" s="193">
        <f>(SUMIFS(Profile!$E$2:$E$17521,Profile!$B$2:$B$17521,$B123,Profile!$C$2:$C$17521,CB$8))*$C$9</f>
        <v>0.421027806</v>
      </c>
      <c r="CC123" s="193">
        <f>(SUMIFS(Profile!$E$2:$E$17521,Profile!$B$2:$B$17521,$B123,Profile!$C$2:$C$17521,CC$8))*$C$9</f>
        <v>0.4497179315</v>
      </c>
      <c r="CD123" s="193">
        <f>(SUMIFS(Profile!$E$2:$E$17521,Profile!$B$2:$B$17521,$B123,Profile!$C$2:$C$17521,CD$8))*$C$9</f>
        <v>0.3908402713</v>
      </c>
      <c r="CE123" s="193">
        <f>(SUMIFS(Profile!$E$2:$E$17521,Profile!$B$2:$B$17521,$B123,Profile!$C$2:$C$17521,CE$8))*$C$9</f>
        <v>0.322591082</v>
      </c>
      <c r="CF123" s="193">
        <f>(SUMIFS(Profile!$E$2:$E$17521,Profile!$B$2:$B$17521,$B123,Profile!$C$2:$C$17521,CF$8))*$C$9</f>
        <v>0.2706089193</v>
      </c>
      <c r="CG123" s="193">
        <f>(SUMIFS(Profile!$E$2:$E$17521,Profile!$B$2:$B$17521,$B123,Profile!$C$2:$C$17521,CG$8))*$C$9</f>
        <v>0.2487244034</v>
      </c>
      <c r="CH123" s="193">
        <f>(SUMIFS(Profile!$E$2:$E$17521,Profile!$B$2:$B$17521,$B123,Profile!$C$2:$C$17521,CH$8))*$C$9</f>
        <v>0.1986582661</v>
      </c>
      <c r="CI123" s="193">
        <f>(SUMIFS(Profile!$E$2:$E$17521,Profile!$B$2:$B$17521,$B123,Profile!$C$2:$C$17521,CI$8))*$C$9</f>
        <v>0.1430449135</v>
      </c>
      <c r="CJ123" s="193">
        <f>(SUMIFS(Profile!$E$2:$E$17521,Profile!$B$2:$B$17521,$B123,Profile!$C$2:$C$17521,CJ$8))*$C$9</f>
        <v>0.1135967906</v>
      </c>
      <c r="CK123" s="193">
        <f>(SUMIFS(Profile!$E$2:$E$17521,Profile!$B$2:$B$17521,$B123,Profile!$C$2:$C$17521,CK$8))*$C$9</f>
        <v>0.07567705647</v>
      </c>
      <c r="CL123" s="193">
        <f>(SUMIFS(Profile!$E$2:$E$17521,Profile!$B$2:$B$17521,$B123,Profile!$C$2:$C$17521,CL$8))*$C$9</f>
        <v>0.04880026305</v>
      </c>
      <c r="CM123" s="193">
        <f>(SUMIFS(Profile!$E$2:$E$17521,Profile!$B$2:$B$17521,$B123,Profile!$C$2:$C$17521,CM$8))*$C$9</f>
        <v>0.03992300795</v>
      </c>
      <c r="CN123" s="193">
        <f>(SUMIFS(Profile!$E$2:$E$17521,Profile!$B$2:$B$17521,$B123,Profile!$C$2:$C$17521,CN$8))*$C$9</f>
        <v>0.01978138031</v>
      </c>
      <c r="CO123" s="193">
        <f>(SUMIFS(Profile!$E$2:$E$17521,Profile!$B$2:$B$17521,$B123,Profile!$C$2:$C$17521,CO$8))*$C$9</f>
        <v>0.003116704492</v>
      </c>
      <c r="CP123" s="193">
        <f>(SUMIFS(Profile!$E$2:$E$17521,Profile!$B$2:$B$17521,$B123,Profile!$C$2:$C$17521,CP$8))*$C$9</f>
        <v>0.0008190056971</v>
      </c>
      <c r="CQ123" s="193">
        <f>(SUMIFS(Profile!$E$2:$E$17521,Profile!$B$2:$B$17521,$B123,Profile!$C$2:$C$17521,CQ$8))*$C$9</f>
        <v>0.0001544524772</v>
      </c>
      <c r="CR123" s="193">
        <f>(SUMIFS(Profile!$E$2:$E$17521,Profile!$B$2:$B$17521,$B123,Profile!$C$2:$C$17521,CR$8))*$C$9</f>
        <v>0</v>
      </c>
      <c r="CS123" s="193">
        <f>(SUMIFS(Profile!$E$2:$E$17521,Profile!$B$2:$B$17521,$B123,Profile!$C$2:$C$17521,CS$8))*$C$9</f>
        <v>0</v>
      </c>
      <c r="CT123" s="193">
        <f>(SUMIFS(Profile!$E$2:$E$17521,Profile!$B$2:$B$17521,$B123,Profile!$C$2:$C$17521,CT$8))*$C$9</f>
        <v>0</v>
      </c>
      <c r="CU123" s="193">
        <f>(SUMIFS(Profile!$E$2:$E$17521,Profile!$B$2:$B$17521,$B123,Profile!$C$2:$C$17521,CU$8))*$C$9</f>
        <v>0</v>
      </c>
      <c r="CV123" s="193">
        <f>(SUMIFS(Profile!$E$2:$E$17521,Profile!$B$2:$B$17521,$B123,Profile!$C$2:$C$17521,CV$8))*$C$9</f>
        <v>0</v>
      </c>
      <c r="CW123" s="193">
        <f>(SUMIFS(Profile!$E$2:$E$17521,Profile!$B$2:$B$17521,$B123,Profile!$C$2:$C$17521,CW$8))*$C$9</f>
        <v>0</v>
      </c>
      <c r="CX123" s="193">
        <f t="shared" si="17"/>
        <v>3.975392675</v>
      </c>
      <c r="CY123" s="193">
        <f t="shared" ref="CY123:ET123" si="577">MAX(BB123-E123,0)</f>
        <v>0</v>
      </c>
      <c r="CZ123" s="193">
        <f t="shared" si="577"/>
        <v>0</v>
      </c>
      <c r="DA123" s="193">
        <f t="shared" si="577"/>
        <v>0</v>
      </c>
      <c r="DB123" s="193">
        <f t="shared" si="577"/>
        <v>0</v>
      </c>
      <c r="DC123" s="193">
        <f t="shared" si="577"/>
        <v>0</v>
      </c>
      <c r="DD123" s="193">
        <f t="shared" si="577"/>
        <v>0</v>
      </c>
      <c r="DE123" s="193">
        <f t="shared" si="577"/>
        <v>0</v>
      </c>
      <c r="DF123" s="193">
        <f t="shared" si="577"/>
        <v>0</v>
      </c>
      <c r="DG123" s="193">
        <f t="shared" si="577"/>
        <v>0</v>
      </c>
      <c r="DH123" s="193">
        <f t="shared" si="577"/>
        <v>0</v>
      </c>
      <c r="DI123" s="193">
        <f t="shared" si="577"/>
        <v>0</v>
      </c>
      <c r="DJ123" s="193">
        <f t="shared" si="577"/>
        <v>0</v>
      </c>
      <c r="DK123" s="193">
        <f t="shared" si="577"/>
        <v>0</v>
      </c>
      <c r="DL123" s="193">
        <f t="shared" si="577"/>
        <v>0</v>
      </c>
      <c r="DM123" s="193">
        <f t="shared" si="577"/>
        <v>0.04839407793</v>
      </c>
      <c r="DN123" s="193">
        <f t="shared" si="577"/>
        <v>0.1029615808</v>
      </c>
      <c r="DO123" s="193">
        <f t="shared" si="577"/>
        <v>0.171967465</v>
      </c>
      <c r="DP123" s="193">
        <f t="shared" si="577"/>
        <v>0.2275589709</v>
      </c>
      <c r="DQ123" s="193">
        <f t="shared" si="577"/>
        <v>0.2687065416</v>
      </c>
      <c r="DR123" s="193">
        <f t="shared" si="577"/>
        <v>0.3054026546</v>
      </c>
      <c r="DS123" s="193">
        <f t="shared" si="577"/>
        <v>0.3547541769</v>
      </c>
      <c r="DT123" s="193">
        <f t="shared" si="577"/>
        <v>0.3555139516</v>
      </c>
      <c r="DU123" s="193">
        <f t="shared" si="577"/>
        <v>0.338231188</v>
      </c>
      <c r="DV123" s="193">
        <f t="shared" si="577"/>
        <v>0.3203026825</v>
      </c>
      <c r="DW123" s="193">
        <f t="shared" si="577"/>
        <v>0.3324361461</v>
      </c>
      <c r="DX123" s="193">
        <f t="shared" si="577"/>
        <v>0.2667379096</v>
      </c>
      <c r="DY123" s="193">
        <f t="shared" si="577"/>
        <v>0.2167123884</v>
      </c>
      <c r="DZ123" s="193">
        <f t="shared" si="577"/>
        <v>0.2409957108</v>
      </c>
      <c r="EA123" s="193">
        <f t="shared" si="577"/>
        <v>0.1937359861</v>
      </c>
      <c r="EB123" s="193">
        <f t="shared" si="577"/>
        <v>0.1162725721</v>
      </c>
      <c r="EC123" s="193">
        <f t="shared" si="577"/>
        <v>0.06549226474</v>
      </c>
      <c r="ED123" s="193">
        <f t="shared" si="577"/>
        <v>0.04921640736</v>
      </c>
      <c r="EE123" s="193">
        <f t="shared" si="577"/>
        <v>0</v>
      </c>
      <c r="EF123" s="193">
        <f t="shared" si="577"/>
        <v>0</v>
      </c>
      <c r="EG123" s="193">
        <f t="shared" si="577"/>
        <v>0</v>
      </c>
      <c r="EH123" s="193">
        <f t="shared" si="577"/>
        <v>0</v>
      </c>
      <c r="EI123" s="193">
        <f t="shared" si="577"/>
        <v>0</v>
      </c>
      <c r="EJ123" s="193">
        <f t="shared" si="577"/>
        <v>0</v>
      </c>
      <c r="EK123" s="193">
        <f t="shared" si="577"/>
        <v>0</v>
      </c>
      <c r="EL123" s="193">
        <f t="shared" si="577"/>
        <v>0</v>
      </c>
      <c r="EM123" s="193">
        <f t="shared" si="577"/>
        <v>0</v>
      </c>
      <c r="EN123" s="193">
        <f t="shared" si="577"/>
        <v>0</v>
      </c>
      <c r="EO123" s="193">
        <f t="shared" si="577"/>
        <v>0</v>
      </c>
      <c r="EP123" s="193">
        <f t="shared" si="577"/>
        <v>0</v>
      </c>
      <c r="EQ123" s="193">
        <f t="shared" si="577"/>
        <v>0</v>
      </c>
      <c r="ER123" s="193">
        <f t="shared" si="577"/>
        <v>0</v>
      </c>
      <c r="ES123" s="193">
        <f t="shared" si="577"/>
        <v>0</v>
      </c>
      <c r="ET123" s="193">
        <f t="shared" si="577"/>
        <v>0</v>
      </c>
      <c r="EU123" s="193">
        <f t="shared" si="19"/>
        <v>4.914309607</v>
      </c>
      <c r="EV123" s="193">
        <f t="shared" ref="EV123:GQ123" si="578">BB123-CY123</f>
        <v>0</v>
      </c>
      <c r="EW123" s="193">
        <f t="shared" si="578"/>
        <v>0</v>
      </c>
      <c r="EX123" s="193">
        <f t="shared" si="578"/>
        <v>0</v>
      </c>
      <c r="EY123" s="193">
        <f t="shared" si="578"/>
        <v>0</v>
      </c>
      <c r="EZ123" s="193">
        <f t="shared" si="578"/>
        <v>0</v>
      </c>
      <c r="FA123" s="193">
        <f t="shared" si="578"/>
        <v>0</v>
      </c>
      <c r="FB123" s="193">
        <f t="shared" si="578"/>
        <v>0</v>
      </c>
      <c r="FC123" s="193">
        <f t="shared" si="578"/>
        <v>0</v>
      </c>
      <c r="FD123" s="193">
        <f t="shared" si="578"/>
        <v>0</v>
      </c>
      <c r="FE123" s="193">
        <f t="shared" si="578"/>
        <v>0.0002847733926</v>
      </c>
      <c r="FF123" s="193">
        <f t="shared" si="578"/>
        <v>0.01002460072</v>
      </c>
      <c r="FG123" s="193">
        <f t="shared" si="578"/>
        <v>0.03200016703</v>
      </c>
      <c r="FH123" s="193">
        <f t="shared" si="578"/>
        <v>0.07396798123</v>
      </c>
      <c r="FI123" s="193">
        <f t="shared" si="578"/>
        <v>0.1346545577</v>
      </c>
      <c r="FJ123" s="193">
        <f t="shared" si="578"/>
        <v>0.1690609926</v>
      </c>
      <c r="FK123" s="193">
        <f t="shared" si="578"/>
        <v>0.1999086145</v>
      </c>
      <c r="FL123" s="193">
        <f t="shared" si="578"/>
        <v>0.2299549994</v>
      </c>
      <c r="FM123" s="193">
        <f t="shared" si="578"/>
        <v>0.2331599471</v>
      </c>
      <c r="FN123" s="193">
        <f t="shared" si="578"/>
        <v>0.2592001474</v>
      </c>
      <c r="FO123" s="193">
        <f t="shared" si="578"/>
        <v>0.2439766457</v>
      </c>
      <c r="FP123" s="193">
        <f t="shared" si="578"/>
        <v>0.2335605656</v>
      </c>
      <c r="FQ123" s="193">
        <f t="shared" si="578"/>
        <v>0.2652094244</v>
      </c>
      <c r="FR123" s="193">
        <f t="shared" si="578"/>
        <v>0.2764267415</v>
      </c>
      <c r="FS123" s="193">
        <f t="shared" si="578"/>
        <v>0.2696162275</v>
      </c>
      <c r="FT123" s="193">
        <f t="shared" si="578"/>
        <v>0.2103246946</v>
      </c>
      <c r="FU123" s="193">
        <f t="shared" si="578"/>
        <v>0.2083216023</v>
      </c>
      <c r="FV123" s="193">
        <f t="shared" si="578"/>
        <v>0.2043154176</v>
      </c>
      <c r="FW123" s="193">
        <f t="shared" si="578"/>
        <v>0.2087222207</v>
      </c>
      <c r="FX123" s="193">
        <f t="shared" si="578"/>
        <v>0.1971042852</v>
      </c>
      <c r="FY123" s="193">
        <f t="shared" si="578"/>
        <v>0.2063185099</v>
      </c>
      <c r="FZ123" s="193">
        <f t="shared" si="578"/>
        <v>0.2051166545</v>
      </c>
      <c r="GA123" s="193">
        <f t="shared" si="578"/>
        <v>0.199507996</v>
      </c>
      <c r="GB123" s="193">
        <f t="shared" si="578"/>
        <v>0.1986582661</v>
      </c>
      <c r="GC123" s="193">
        <f t="shared" si="578"/>
        <v>0.1430449135</v>
      </c>
      <c r="GD123" s="193">
        <f t="shared" si="578"/>
        <v>0.1135967906</v>
      </c>
      <c r="GE123" s="193">
        <f t="shared" si="578"/>
        <v>0.07567705647</v>
      </c>
      <c r="GF123" s="193">
        <f t="shared" si="578"/>
        <v>0.04880026305</v>
      </c>
      <c r="GG123" s="193">
        <f t="shared" si="578"/>
        <v>0.03992300795</v>
      </c>
      <c r="GH123" s="193">
        <f t="shared" si="578"/>
        <v>0.01978138031</v>
      </c>
      <c r="GI123" s="193">
        <f t="shared" si="578"/>
        <v>0.003116704492</v>
      </c>
      <c r="GJ123" s="193">
        <f t="shared" si="578"/>
        <v>0.0008190056971</v>
      </c>
      <c r="GK123" s="193">
        <f t="shared" si="578"/>
        <v>0.0001544524772</v>
      </c>
      <c r="GL123" s="193">
        <f t="shared" si="578"/>
        <v>0</v>
      </c>
      <c r="GM123" s="193">
        <f t="shared" si="578"/>
        <v>0</v>
      </c>
      <c r="GN123" s="193">
        <f t="shared" si="578"/>
        <v>0</v>
      </c>
      <c r="GO123" s="193">
        <f t="shared" si="578"/>
        <v>0</v>
      </c>
      <c r="GP123" s="193">
        <f t="shared" si="578"/>
        <v>0</v>
      </c>
      <c r="GQ123" s="193">
        <f t="shared" si="578"/>
        <v>0</v>
      </c>
      <c r="GR123" s="193">
        <f t="shared" si="21"/>
        <v>4.841951892</v>
      </c>
      <c r="GS123" s="193">
        <f t="shared" ref="GS123:IN123" si="579">E123-EV123</f>
        <v>0.1550393463</v>
      </c>
      <c r="GT123" s="193">
        <f t="shared" si="579"/>
        <v>0.1334059491</v>
      </c>
      <c r="GU123" s="193">
        <f t="shared" si="579"/>
        <v>0.1354090415</v>
      </c>
      <c r="GV123" s="193">
        <f t="shared" si="579"/>
        <v>0.1205861582</v>
      </c>
      <c r="GW123" s="193">
        <f t="shared" si="579"/>
        <v>0.1125737889</v>
      </c>
      <c r="GX123" s="193">
        <f t="shared" si="579"/>
        <v>0.1189836844</v>
      </c>
      <c r="GY123" s="193">
        <f t="shared" si="579"/>
        <v>0.1129744074</v>
      </c>
      <c r="GZ123" s="193">
        <f t="shared" si="579"/>
        <v>0.1105706966</v>
      </c>
      <c r="HA123" s="193">
        <f t="shared" si="579"/>
        <v>0.1181824474</v>
      </c>
      <c r="HB123" s="193">
        <f t="shared" si="579"/>
        <v>0.1118883971</v>
      </c>
      <c r="HC123" s="193">
        <f t="shared" si="579"/>
        <v>0.1141671237</v>
      </c>
      <c r="HD123" s="193">
        <f t="shared" si="579"/>
        <v>0.08257671421</v>
      </c>
      <c r="HE123" s="193">
        <f t="shared" si="579"/>
        <v>0.03860580768</v>
      </c>
      <c r="HF123" s="193">
        <f t="shared" si="579"/>
        <v>0.008766853121</v>
      </c>
      <c r="HG123" s="193">
        <f t="shared" si="579"/>
        <v>0</v>
      </c>
      <c r="HH123" s="193">
        <f t="shared" si="579"/>
        <v>0</v>
      </c>
      <c r="HI123" s="193">
        <f t="shared" si="579"/>
        <v>0</v>
      </c>
      <c r="HJ123" s="193">
        <f t="shared" si="579"/>
        <v>0</v>
      </c>
      <c r="HK123" s="193">
        <f t="shared" si="579"/>
        <v>0</v>
      </c>
      <c r="HL123" s="193">
        <f t="shared" si="579"/>
        <v>0</v>
      </c>
      <c r="HM123" s="193">
        <f t="shared" si="579"/>
        <v>0</v>
      </c>
      <c r="HN123" s="193">
        <f t="shared" si="579"/>
        <v>0</v>
      </c>
      <c r="HO123" s="193">
        <f t="shared" si="579"/>
        <v>0</v>
      </c>
      <c r="HP123" s="193">
        <f t="shared" si="579"/>
        <v>0</v>
      </c>
      <c r="HQ123" s="193">
        <f t="shared" si="579"/>
        <v>0</v>
      </c>
      <c r="HR123" s="193">
        <f t="shared" si="579"/>
        <v>0</v>
      </c>
      <c r="HS123" s="193">
        <f t="shared" si="579"/>
        <v>0</v>
      </c>
      <c r="HT123" s="193">
        <f t="shared" si="579"/>
        <v>0</v>
      </c>
      <c r="HU123" s="193">
        <f t="shared" si="579"/>
        <v>0</v>
      </c>
      <c r="HV123" s="193">
        <f t="shared" si="579"/>
        <v>0</v>
      </c>
      <c r="HW123" s="193">
        <f t="shared" si="579"/>
        <v>0</v>
      </c>
      <c r="HX123" s="193">
        <f t="shared" si="579"/>
        <v>0</v>
      </c>
      <c r="HY123" s="193">
        <f t="shared" si="579"/>
        <v>0.02448621939</v>
      </c>
      <c r="HZ123" s="193">
        <f t="shared" si="579"/>
        <v>0.09572369221</v>
      </c>
      <c r="IA123" s="193">
        <f t="shared" si="579"/>
        <v>0.1247711966</v>
      </c>
      <c r="IB123" s="193">
        <f t="shared" si="579"/>
        <v>0.2047558696</v>
      </c>
      <c r="IC123" s="193">
        <f t="shared" si="579"/>
        <v>0.256471008</v>
      </c>
      <c r="ID123" s="193">
        <f t="shared" si="579"/>
        <v>0.2433142474</v>
      </c>
      <c r="IE123" s="193">
        <f t="shared" si="579"/>
        <v>0.211776093</v>
      </c>
      <c r="IF123" s="193">
        <f t="shared" si="579"/>
        <v>0.2729094185</v>
      </c>
      <c r="IG123" s="193">
        <f t="shared" si="579"/>
        <v>0.2816170128</v>
      </c>
      <c r="IH123" s="193">
        <f t="shared" si="579"/>
        <v>0.2546388918</v>
      </c>
      <c r="II123" s="193">
        <f t="shared" si="579"/>
        <v>0.2523896335</v>
      </c>
      <c r="IJ123" s="193">
        <f t="shared" si="579"/>
        <v>0.2616038582</v>
      </c>
      <c r="IK123" s="193">
        <f t="shared" si="579"/>
        <v>0.2592001474</v>
      </c>
      <c r="IL123" s="193">
        <f t="shared" si="579"/>
        <v>0.2355636579</v>
      </c>
      <c r="IM123" s="193">
        <f t="shared" si="579"/>
        <v>0.223545104</v>
      </c>
      <c r="IN123" s="193">
        <f t="shared" si="579"/>
        <v>0.1654554264</v>
      </c>
      <c r="IO123" s="193">
        <f t="shared" si="23"/>
        <v>3.368221477</v>
      </c>
      <c r="IP123" s="193">
        <f t="shared" si="29"/>
        <v>1.364426632</v>
      </c>
      <c r="IQ123" s="193">
        <f t="shared" ref="IQ123:KK123" si="580">MAX((MIN(CZ123+IP123,$IO$7))-GT123,0)</f>
        <v>1.231020683</v>
      </c>
      <c r="IR123" s="193">
        <f t="shared" si="580"/>
        <v>1.095611642</v>
      </c>
      <c r="IS123" s="193">
        <f t="shared" si="580"/>
        <v>0.9750254836</v>
      </c>
      <c r="IT123" s="193">
        <f t="shared" si="580"/>
        <v>0.8624516947</v>
      </c>
      <c r="IU123" s="193">
        <f t="shared" si="580"/>
        <v>0.7434680103</v>
      </c>
      <c r="IV123" s="193">
        <f t="shared" si="580"/>
        <v>0.6304936029</v>
      </c>
      <c r="IW123" s="193">
        <f t="shared" si="580"/>
        <v>0.5199229064</v>
      </c>
      <c r="IX123" s="193">
        <f t="shared" si="580"/>
        <v>0.4017404589</v>
      </c>
      <c r="IY123" s="193">
        <f t="shared" si="580"/>
        <v>0.2898520619</v>
      </c>
      <c r="IZ123" s="193">
        <f t="shared" si="580"/>
        <v>0.1756849382</v>
      </c>
      <c r="JA123" s="193">
        <f t="shared" si="580"/>
        <v>0.09310822395</v>
      </c>
      <c r="JB123" s="193">
        <f t="shared" si="580"/>
        <v>0.05450241627</v>
      </c>
      <c r="JC123" s="193">
        <f t="shared" si="580"/>
        <v>0.04573556315</v>
      </c>
      <c r="JD123" s="193">
        <f t="shared" si="580"/>
        <v>0.09412964107</v>
      </c>
      <c r="JE123" s="193">
        <f t="shared" si="580"/>
        <v>0.1970912219</v>
      </c>
      <c r="JF123" s="193">
        <f t="shared" si="580"/>
        <v>0.3690586868</v>
      </c>
      <c r="JG123" s="193">
        <f t="shared" si="580"/>
        <v>0.5966176577</v>
      </c>
      <c r="JH123" s="193">
        <f t="shared" si="580"/>
        <v>0.8653241993</v>
      </c>
      <c r="JI123" s="193">
        <f t="shared" si="580"/>
        <v>1.170726854</v>
      </c>
      <c r="JJ123" s="193">
        <f t="shared" si="580"/>
        <v>1.525481031</v>
      </c>
      <c r="JK123" s="193">
        <f t="shared" si="580"/>
        <v>1.880994982</v>
      </c>
      <c r="JL123" s="193">
        <f t="shared" si="580"/>
        <v>2.21922617</v>
      </c>
      <c r="JM123" s="193">
        <f t="shared" si="580"/>
        <v>2.539528853</v>
      </c>
      <c r="JN123" s="193">
        <f t="shared" si="580"/>
        <v>2.871964999</v>
      </c>
      <c r="JO123" s="193">
        <f t="shared" si="580"/>
        <v>3.138702909</v>
      </c>
      <c r="JP123" s="193">
        <f t="shared" si="580"/>
        <v>3.355415297</v>
      </c>
      <c r="JQ123" s="193">
        <f t="shared" si="580"/>
        <v>3.596411008</v>
      </c>
      <c r="JR123" s="193">
        <f t="shared" si="580"/>
        <v>3.790146994</v>
      </c>
      <c r="JS123" s="193">
        <f t="shared" si="580"/>
        <v>3.906419566</v>
      </c>
      <c r="JT123" s="193">
        <f t="shared" si="580"/>
        <v>3.971911831</v>
      </c>
      <c r="JU123" s="193">
        <f t="shared" si="580"/>
        <v>4.021128238</v>
      </c>
      <c r="JV123" s="193">
        <f t="shared" si="580"/>
        <v>3.996642019</v>
      </c>
      <c r="JW123" s="193">
        <f t="shared" si="580"/>
        <v>3.900918326</v>
      </c>
      <c r="JX123" s="193">
        <f t="shared" si="580"/>
        <v>3.77614713</v>
      </c>
      <c r="JY123" s="193">
        <f t="shared" si="580"/>
        <v>3.57139126</v>
      </c>
      <c r="JZ123" s="193">
        <f t="shared" si="580"/>
        <v>3.314920252</v>
      </c>
      <c r="KA123" s="193">
        <f t="shared" si="580"/>
        <v>3.071606005</v>
      </c>
      <c r="KB123" s="193">
        <f t="shared" si="580"/>
        <v>2.859829912</v>
      </c>
      <c r="KC123" s="193">
        <f t="shared" si="580"/>
        <v>2.586920493</v>
      </c>
      <c r="KD123" s="193">
        <f t="shared" si="580"/>
        <v>2.30530348</v>
      </c>
      <c r="KE123" s="193">
        <f t="shared" si="580"/>
        <v>2.050664589</v>
      </c>
      <c r="KF123" s="193">
        <f t="shared" si="580"/>
        <v>1.798274955</v>
      </c>
      <c r="KG123" s="193">
        <f t="shared" si="580"/>
        <v>1.536671097</v>
      </c>
      <c r="KH123" s="193">
        <f t="shared" si="580"/>
        <v>1.277470949</v>
      </c>
      <c r="KI123" s="193">
        <f t="shared" si="580"/>
        <v>1.041907292</v>
      </c>
      <c r="KJ123" s="193">
        <f t="shared" si="580"/>
        <v>0.8183621876</v>
      </c>
      <c r="KK123" s="193">
        <f t="shared" si="580"/>
        <v>0.6529067612</v>
      </c>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row>
    <row r="124" ht="14.25" customHeight="1">
      <c r="A124" s="1">
        <v>4.0</v>
      </c>
      <c r="B124" s="1">
        <f t="shared" ref="B124:C124" si="581">B123+1</f>
        <v>114</v>
      </c>
      <c r="C124" s="267">
        <f t="shared" si="581"/>
        <v>43579</v>
      </c>
      <c r="D124" s="193">
        <f t="shared" si="15"/>
        <v>10.4809803</v>
      </c>
      <c r="E124" s="193">
        <f>(SUMIFS(Profile!$F$2:$F$17521,Profile!$B$2:$B$17521,$B124,Profile!$C$2:$C$17521,E$8))*$C$6</f>
        <v>0.158244294</v>
      </c>
      <c r="F124" s="193">
        <f>(SUMIFS(Profile!$F$2:$F$17521,Profile!$B$2:$B$17521,$B124,Profile!$C$2:$C$17521,F$8))*$C$6</f>
        <v>0.1414183185</v>
      </c>
      <c r="G124" s="193">
        <f>(SUMIFS(Profile!$F$2:$F$17521,Profile!$B$2:$B$17521,$B124,Profile!$C$2:$C$17521,G$8))*$C$6</f>
        <v>0.1249929614</v>
      </c>
      <c r="H124" s="193">
        <f>(SUMIFS(Profile!$F$2:$F$17521,Profile!$B$2:$B$17521,$B124,Profile!$C$2:$C$17521,H$8))*$C$6</f>
        <v>0.1197849213</v>
      </c>
      <c r="I124" s="193">
        <f>(SUMIFS(Profile!$F$2:$F$17521,Profile!$B$2:$B$17521,$B124,Profile!$C$2:$C$17521,I$8))*$C$6</f>
        <v>0.1153781182</v>
      </c>
      <c r="J124" s="193">
        <f>(SUMIFS(Profile!$F$2:$F$17521,Profile!$B$2:$B$17521,$B124,Profile!$C$2:$C$17521,J$8))*$C$6</f>
        <v>0.116980592</v>
      </c>
      <c r="K124" s="193">
        <f>(SUMIFS(Profile!$F$2:$F$17521,Profile!$B$2:$B$17521,$B124,Profile!$C$2:$C$17521,K$8))*$C$6</f>
        <v>0.1129744074</v>
      </c>
      <c r="L124" s="193">
        <f>(SUMIFS(Profile!$F$2:$F$17521,Profile!$B$2:$B$17521,$B124,Profile!$C$2:$C$17521,L$8))*$C$6</f>
        <v>0.1041608011</v>
      </c>
      <c r="M124" s="193">
        <f>(SUMIFS(Profile!$F$2:$F$17521,Profile!$B$2:$B$17521,$B124,Profile!$C$2:$C$17521,M$8))*$C$6</f>
        <v>0.1137756443</v>
      </c>
      <c r="N124" s="193">
        <f>(SUMIFS(Profile!$F$2:$F$17521,Profile!$B$2:$B$17521,$B124,Profile!$C$2:$C$17521,N$8))*$C$6</f>
        <v>0.1097694597</v>
      </c>
      <c r="O124" s="193">
        <f>(SUMIFS(Profile!$F$2:$F$17521,Profile!$B$2:$B$17521,$B124,Profile!$C$2:$C$17521,O$8))*$C$6</f>
        <v>0.1101700781</v>
      </c>
      <c r="P124" s="193">
        <f>(SUMIFS(Profile!$F$2:$F$17521,Profile!$B$2:$B$17521,$B124,Profile!$C$2:$C$17521,P$8))*$C$6</f>
        <v>0.1121731704</v>
      </c>
      <c r="Q124" s="193">
        <f>(SUMIFS(Profile!$F$2:$F$17521,Profile!$B$2:$B$17521,$B124,Profile!$C$2:$C$17521,Q$8))*$C$6</f>
        <v>0.111772552</v>
      </c>
      <c r="R124" s="193">
        <f>(SUMIFS(Profile!$F$2:$F$17521,Profile!$B$2:$B$17521,$B124,Profile!$C$2:$C$17521,R$8))*$C$6</f>
        <v>0.1241917244</v>
      </c>
      <c r="S124" s="193">
        <f>(SUMIFS(Profile!$F$2:$F$17521,Profile!$B$2:$B$17521,$B124,Profile!$C$2:$C$17521,S$8))*$C$6</f>
        <v>0.1442226477</v>
      </c>
      <c r="T124" s="193">
        <f>(SUMIFS(Profile!$F$2:$F$17521,Profile!$B$2:$B$17521,$B124,Profile!$C$2:$C$17521,T$8))*$C$6</f>
        <v>0.1630517156</v>
      </c>
      <c r="U124" s="193">
        <f>(SUMIFS(Profile!$F$2:$F$17521,Profile!$B$2:$B$17521,$B124,Profile!$C$2:$C$17521,U$8))*$C$6</f>
        <v>0.1894925344</v>
      </c>
      <c r="V124" s="193">
        <f>(SUMIFS(Profile!$F$2:$F$17521,Profile!$B$2:$B$17521,$B124,Profile!$C$2:$C$17521,V$8))*$C$6</f>
        <v>0.229554381</v>
      </c>
      <c r="W124" s="193">
        <f>(SUMIFS(Profile!$F$2:$F$17521,Profile!$B$2:$B$17521,$B124,Profile!$C$2:$C$17521,W$8))*$C$6</f>
        <v>0.2379673687</v>
      </c>
      <c r="X124" s="193">
        <f>(SUMIFS(Profile!$F$2:$F$17521,Profile!$B$2:$B$17521,$B124,Profile!$C$2:$C$17521,X$8))*$C$6</f>
        <v>0.2652094244</v>
      </c>
      <c r="Y124" s="193">
        <f>(SUMIFS(Profile!$F$2:$F$17521,Profile!$B$2:$B$17521,$B124,Profile!$C$2:$C$17521,Y$8))*$C$6</f>
        <v>0.2660106613</v>
      </c>
      <c r="Z124" s="193">
        <f>(SUMIFS(Profile!$F$2:$F$17521,Profile!$B$2:$B$17521,$B124,Profile!$C$2:$C$17521,Z$8))*$C$6</f>
        <v>0.2728211753</v>
      </c>
      <c r="AA124" s="193">
        <f>(SUMIFS(Profile!$F$2:$F$17521,Profile!$B$2:$B$17521,$B124,Profile!$C$2:$C$17521,AA$8))*$C$6</f>
        <v>0.2624050952</v>
      </c>
      <c r="AB124" s="193">
        <f>(SUMIFS(Profile!$F$2:$F$17521,Profile!$B$2:$B$17521,$B124,Profile!$C$2:$C$17521,AB$8))*$C$6</f>
        <v>0.2612032398</v>
      </c>
      <c r="AC124" s="193">
        <f>(SUMIFS(Profile!$F$2:$F$17521,Profile!$B$2:$B$17521,$B124,Profile!$C$2:$C$17521,AC$8))*$C$6</f>
        <v>0.2736224122</v>
      </c>
      <c r="AD124" s="193">
        <f>(SUMIFS(Profile!$F$2:$F$17521,Profile!$B$2:$B$17521,$B124,Profile!$C$2:$C$17521,AD$8))*$C$6</f>
        <v>0.2732217937</v>
      </c>
      <c r="AE124" s="193">
        <f>(SUMIFS(Profile!$F$2:$F$17521,Profile!$B$2:$B$17521,$B124,Profile!$C$2:$C$17521,AE$8))*$C$6</f>
        <v>0.2656100429</v>
      </c>
      <c r="AF124" s="193">
        <f>(SUMIFS(Profile!$F$2:$F$17521,Profile!$B$2:$B$17521,$B124,Profile!$C$2:$C$17521,AF$8))*$C$6</f>
        <v>0.2567964366</v>
      </c>
      <c r="AG124" s="193">
        <f>(SUMIFS(Profile!$F$2:$F$17521,Profile!$B$2:$B$17521,$B124,Profile!$C$2:$C$17521,AG$8))*$C$6</f>
        <v>0.2511877781</v>
      </c>
      <c r="AH124" s="193">
        <f>(SUMIFS(Profile!$F$2:$F$17521,Profile!$B$2:$B$17521,$B124,Profile!$C$2:$C$17521,AH$8))*$C$6</f>
        <v>0.2624050952</v>
      </c>
      <c r="AI124" s="193">
        <f>(SUMIFS(Profile!$F$2:$F$17521,Profile!$B$2:$B$17521,$B124,Profile!$C$2:$C$17521,AI$8))*$C$6</f>
        <v>0.2567964366</v>
      </c>
      <c r="AJ124" s="193">
        <f>(SUMIFS(Profile!$F$2:$F$17521,Profile!$B$2:$B$17521,$B124,Profile!$C$2:$C$17521,AJ$8))*$C$6</f>
        <v>0.2431754088</v>
      </c>
      <c r="AK124" s="193">
        <f>(SUMIFS(Profile!$F$2:$F$17521,Profile!$B$2:$B$17521,$B124,Profile!$C$2:$C$17521,AK$8))*$C$6</f>
        <v>0.2491846858</v>
      </c>
      <c r="AL124" s="193">
        <f>(SUMIFS(Profile!$F$2:$F$17521,Profile!$B$2:$B$17521,$B124,Profile!$C$2:$C$17521,AL$8))*$C$6</f>
        <v>0.2668118983</v>
      </c>
      <c r="AM124" s="193">
        <f>(SUMIFS(Profile!$F$2:$F$17521,Profile!$B$2:$B$17521,$B124,Profile!$C$2:$C$17521,AM$8))*$C$6</f>
        <v>0.3040694156</v>
      </c>
      <c r="AN124" s="193">
        <f>(SUMIFS(Profile!$F$2:$F$17521,Profile!$B$2:$B$17521,$B124,Profile!$C$2:$C$17521,AN$8))*$C$6</f>
        <v>0.317289825</v>
      </c>
      <c r="AO124" s="193">
        <f>(SUMIFS(Profile!$F$2:$F$17521,Profile!$B$2:$B$17521,$B124,Profile!$C$2:$C$17521,AO$8))*$C$6</f>
        <v>0.3024669417</v>
      </c>
      <c r="AP124" s="193">
        <f>(SUMIFS(Profile!$F$2:$F$17521,Profile!$B$2:$B$17521,$B124,Profile!$C$2:$C$17521,AP$8))*$C$6</f>
        <v>0.3064731264</v>
      </c>
      <c r="AQ124" s="193">
        <f>(SUMIFS(Profile!$F$2:$F$17521,Profile!$B$2:$B$17521,$B124,Profile!$C$2:$C$17521,AQ$8))*$C$6</f>
        <v>0.305271271</v>
      </c>
      <c r="AR124" s="193">
        <f>(SUMIFS(Profile!$F$2:$F$17521,Profile!$B$2:$B$17521,$B124,Profile!$C$2:$C$17521,AR$8))*$C$6</f>
        <v>0.2908490062</v>
      </c>
      <c r="AS124" s="193">
        <f>(SUMIFS(Profile!$F$2:$F$17521,Profile!$B$2:$B$17521,$B124,Profile!$C$2:$C$17521,AS$8))*$C$6</f>
        <v>0.2868428216</v>
      </c>
      <c r="AT124" s="193">
        <f>(SUMIFS(Profile!$F$2:$F$17521,Profile!$B$2:$B$17521,$B124,Profile!$C$2:$C$17521,AT$8))*$C$6</f>
        <v>0.3196935358</v>
      </c>
      <c r="AU124" s="193">
        <f>(SUMIFS(Profile!$F$2:$F$17521,Profile!$B$2:$B$17521,$B124,Profile!$C$2:$C$17521,AU$8))*$C$6</f>
        <v>0.2928520986</v>
      </c>
      <c r="AV124" s="193">
        <f>(SUMIFS(Profile!$F$2:$F$17521,Profile!$B$2:$B$17521,$B124,Profile!$C$2:$C$17521,AV$8))*$C$6</f>
        <v>0.294053954</v>
      </c>
      <c r="AW124" s="193">
        <f>(SUMIFS(Profile!$F$2:$F$17521,Profile!$B$2:$B$17521,$B124,Profile!$C$2:$C$17521,AW$8))*$C$6</f>
        <v>0.2756255045</v>
      </c>
      <c r="AX124" s="193">
        <f>(SUMIFS(Profile!$F$2:$F$17521,Profile!$B$2:$B$17521,$B124,Profile!$C$2:$C$17521,AX$8))*$C$6</f>
        <v>0.2463803565</v>
      </c>
      <c r="AY124" s="193">
        <f>(SUMIFS(Profile!$F$2:$F$17521,Profile!$B$2:$B$17521,$B124,Profile!$C$2:$C$17521,AY$8))*$C$6</f>
        <v>0.2007098514</v>
      </c>
      <c r="AZ124" s="193">
        <f>(SUMIFS(Profile!$F$2:$F$17521,Profile!$B$2:$B$17521,$B124,Profile!$C$2:$C$17521,AZ$8))*$C$6</f>
        <v>0.1718653219</v>
      </c>
      <c r="BA124" s="193">
        <f t="shared" si="16"/>
        <v>10.62224353</v>
      </c>
      <c r="BB124" s="193">
        <f>(SUMIFS(Profile!$E$2:$E$17521,Profile!$B$2:$B$17521,$B124,Profile!$C$2:$C$17521,BB$8))*$C$9</f>
        <v>0</v>
      </c>
      <c r="BC124" s="193">
        <f>(SUMIFS(Profile!$E$2:$E$17521,Profile!$B$2:$B$17521,$B124,Profile!$C$2:$C$17521,BC$8))*$C$9</f>
        <v>0</v>
      </c>
      <c r="BD124" s="193">
        <f>(SUMIFS(Profile!$E$2:$E$17521,Profile!$B$2:$B$17521,$B124,Profile!$C$2:$C$17521,BD$8))*$C$9</f>
        <v>0</v>
      </c>
      <c r="BE124" s="193">
        <f>(SUMIFS(Profile!$E$2:$E$17521,Profile!$B$2:$B$17521,$B124,Profile!$C$2:$C$17521,BE$8))*$C$9</f>
        <v>0</v>
      </c>
      <c r="BF124" s="193">
        <f>(SUMIFS(Profile!$E$2:$E$17521,Profile!$B$2:$B$17521,$B124,Profile!$C$2:$C$17521,BF$8))*$C$9</f>
        <v>0</v>
      </c>
      <c r="BG124" s="193">
        <f>(SUMIFS(Profile!$E$2:$E$17521,Profile!$B$2:$B$17521,$B124,Profile!$C$2:$C$17521,BG$8))*$C$9</f>
        <v>0</v>
      </c>
      <c r="BH124" s="193">
        <f>(SUMIFS(Profile!$E$2:$E$17521,Profile!$B$2:$B$17521,$B124,Profile!$C$2:$C$17521,BH$8))*$C$9</f>
        <v>0</v>
      </c>
      <c r="BI124" s="193">
        <f>(SUMIFS(Profile!$E$2:$E$17521,Profile!$B$2:$B$17521,$B124,Profile!$C$2:$C$17521,BI$8))*$C$9</f>
        <v>0</v>
      </c>
      <c r="BJ124" s="193">
        <f>(SUMIFS(Profile!$E$2:$E$17521,Profile!$B$2:$B$17521,$B124,Profile!$C$2:$C$17521,BJ$8))*$C$9</f>
        <v>0.00001435154697</v>
      </c>
      <c r="BK124" s="193">
        <f>(SUMIFS(Profile!$E$2:$E$17521,Profile!$B$2:$B$17521,$B124,Profile!$C$2:$C$17521,BK$8))*$C$9</f>
        <v>0.0003865242481</v>
      </c>
      <c r="BL124" s="193">
        <f>(SUMIFS(Profile!$E$2:$E$17521,Profile!$B$2:$B$17521,$B124,Profile!$C$2:$C$17521,BL$8))*$C$9</f>
        <v>0.01468294927</v>
      </c>
      <c r="BM124" s="193">
        <f>(SUMIFS(Profile!$E$2:$E$17521,Profile!$B$2:$B$17521,$B124,Profile!$C$2:$C$17521,BM$8))*$C$9</f>
        <v>0.0524473299</v>
      </c>
      <c r="BN124" s="193">
        <f>(SUMIFS(Profile!$E$2:$E$17521,Profile!$B$2:$B$17521,$B124,Profile!$C$2:$C$17521,BN$8))*$C$9</f>
        <v>0.1085125648</v>
      </c>
      <c r="BO124" s="193">
        <f>(SUMIFS(Profile!$E$2:$E$17521,Profile!$B$2:$B$17521,$B124,Profile!$C$2:$C$17521,BO$8))*$C$9</f>
        <v>0.182082777</v>
      </c>
      <c r="BP124" s="193">
        <f>(SUMIFS(Profile!$E$2:$E$17521,Profile!$B$2:$B$17521,$B124,Profile!$C$2:$C$17521,BP$8))*$C$9</f>
        <v>0.2704571936</v>
      </c>
      <c r="BQ124" s="193">
        <f>(SUMIFS(Profile!$E$2:$E$17521,Profile!$B$2:$B$17521,$B124,Profile!$C$2:$C$17521,BQ$8))*$C$9</f>
        <v>0.3618273435</v>
      </c>
      <c r="BR124" s="193">
        <f>(SUMIFS(Profile!$E$2:$E$17521,Profile!$B$2:$B$17521,$B124,Profile!$C$2:$C$17521,BR$8))*$C$9</f>
        <v>0.4808684507</v>
      </c>
      <c r="BS124" s="193">
        <f>(SUMIFS(Profile!$E$2:$E$17521,Profile!$B$2:$B$17521,$B124,Profile!$C$2:$C$17521,BS$8))*$C$9</f>
        <v>0.5206984348</v>
      </c>
      <c r="BT124" s="193">
        <f>(SUMIFS(Profile!$E$2:$E$17521,Profile!$B$2:$B$17521,$B124,Profile!$C$2:$C$17521,BT$8))*$C$9</f>
        <v>0.5841153143</v>
      </c>
      <c r="BU124" s="193">
        <f>(SUMIFS(Profile!$E$2:$E$17521,Profile!$B$2:$B$17521,$B124,Profile!$C$2:$C$17521,BU$8))*$C$9</f>
        <v>0.6024180579</v>
      </c>
      <c r="BV124" s="193">
        <f>(SUMIFS(Profile!$E$2:$E$17521,Profile!$B$2:$B$17521,$B124,Profile!$C$2:$C$17521,BV$8))*$C$9</f>
        <v>0.6101067014</v>
      </c>
      <c r="BW124" s="193">
        <f>(SUMIFS(Profile!$E$2:$E$17521,Profile!$B$2:$B$17521,$B124,Profile!$C$2:$C$17521,BW$8))*$C$9</f>
        <v>0.6122665153</v>
      </c>
      <c r="BX124" s="193">
        <f>(SUMIFS(Profile!$E$2:$E$17521,Profile!$B$2:$B$17521,$B124,Profile!$C$2:$C$17521,BX$8))*$C$9</f>
        <v>0.6199852924</v>
      </c>
      <c r="BY124" s="193">
        <f>(SUMIFS(Profile!$E$2:$E$17521,Profile!$B$2:$B$17521,$B124,Profile!$C$2:$C$17521,BY$8))*$C$9</f>
        <v>0.64151877</v>
      </c>
      <c r="BZ124" s="193">
        <f>(SUMIFS(Profile!$E$2:$E$17521,Profile!$B$2:$B$17521,$B124,Profile!$C$2:$C$17521,BZ$8))*$C$9</f>
        <v>0.6255958062</v>
      </c>
      <c r="CA124" s="193">
        <f>(SUMIFS(Profile!$E$2:$E$17521,Profile!$B$2:$B$17521,$B124,Profile!$C$2:$C$17521,CA$8))*$C$9</f>
        <v>0.5629799386</v>
      </c>
      <c r="CB124" s="193">
        <f>(SUMIFS(Profile!$E$2:$E$17521,Profile!$B$2:$B$17521,$B124,Profile!$C$2:$C$17521,CB$8))*$C$9</f>
        <v>0.5227780911</v>
      </c>
      <c r="CC124" s="193">
        <f>(SUMIFS(Profile!$E$2:$E$17521,Profile!$B$2:$B$17521,$B124,Profile!$C$2:$C$17521,CC$8))*$C$9</f>
        <v>0.5659342061</v>
      </c>
      <c r="CD124" s="193">
        <f>(SUMIFS(Profile!$E$2:$E$17521,Profile!$B$2:$B$17521,$B124,Profile!$C$2:$C$17521,CD$8))*$C$9</f>
        <v>0.5005641967</v>
      </c>
      <c r="CE124" s="193">
        <f>(SUMIFS(Profile!$E$2:$E$17521,Profile!$B$2:$B$17521,$B124,Profile!$C$2:$C$17521,CE$8))*$C$9</f>
        <v>0.452049559</v>
      </c>
      <c r="CF124" s="193">
        <f>(SUMIFS(Profile!$E$2:$E$17521,Profile!$B$2:$B$17521,$B124,Profile!$C$2:$C$17521,CF$8))*$C$9</f>
        <v>0.4041585384</v>
      </c>
      <c r="CG124" s="193">
        <f>(SUMIFS(Profile!$E$2:$E$17521,Profile!$B$2:$B$17521,$B124,Profile!$C$2:$C$17521,CG$8))*$C$9</f>
        <v>0.360879409</v>
      </c>
      <c r="CH124" s="193">
        <f>(SUMIFS(Profile!$E$2:$E$17521,Profile!$B$2:$B$17521,$B124,Profile!$C$2:$C$17521,CH$8))*$C$9</f>
        <v>0.2858008331</v>
      </c>
      <c r="CI124" s="193">
        <f>(SUMIFS(Profile!$E$2:$E$17521,Profile!$B$2:$B$17521,$B124,Profile!$C$2:$C$17521,CI$8))*$C$9</f>
        <v>0.208412318</v>
      </c>
      <c r="CJ124" s="193">
        <f>(SUMIFS(Profile!$E$2:$E$17521,Profile!$B$2:$B$17521,$B124,Profile!$C$2:$C$17521,CJ$8))*$C$9</f>
        <v>0.1693429984</v>
      </c>
      <c r="CK124" s="193">
        <f>(SUMIFS(Profile!$E$2:$E$17521,Profile!$B$2:$B$17521,$B124,Profile!$C$2:$C$17521,CK$8))*$C$9</f>
        <v>0.1317047534</v>
      </c>
      <c r="CL124" s="193">
        <f>(SUMIFS(Profile!$E$2:$E$17521,Profile!$B$2:$B$17521,$B124,Profile!$C$2:$C$17521,CL$8))*$C$9</f>
        <v>0.09026193116</v>
      </c>
      <c r="CM124" s="193">
        <f>(SUMIFS(Profile!$E$2:$E$17521,Profile!$B$2:$B$17521,$B124,Profile!$C$2:$C$17521,CM$8))*$C$9</f>
        <v>0.04916362303</v>
      </c>
      <c r="CN124" s="193">
        <f>(SUMIFS(Profile!$E$2:$E$17521,Profile!$B$2:$B$17521,$B124,Profile!$C$2:$C$17521,CN$8))*$C$9</f>
        <v>0.02297573052</v>
      </c>
      <c r="CO124" s="193">
        <f>(SUMIFS(Profile!$E$2:$E$17521,Profile!$B$2:$B$17521,$B124,Profile!$C$2:$C$17521,CO$8))*$C$9</f>
        <v>0.005422627207</v>
      </c>
      <c r="CP124" s="193">
        <f>(SUMIFS(Profile!$E$2:$E$17521,Profile!$B$2:$B$17521,$B124,Profile!$C$2:$C$17521,CP$8))*$C$9</f>
        <v>0.00159431174</v>
      </c>
      <c r="CQ124" s="193">
        <f>(SUMIFS(Profile!$E$2:$E$17521,Profile!$B$2:$B$17521,$B124,Profile!$C$2:$C$17521,CQ$8))*$C$9</f>
        <v>0.0002360869789</v>
      </c>
      <c r="CR124" s="193">
        <f>(SUMIFS(Profile!$E$2:$E$17521,Profile!$B$2:$B$17521,$B124,Profile!$C$2:$C$17521,CR$8))*$C$9</f>
        <v>0</v>
      </c>
      <c r="CS124" s="193">
        <f>(SUMIFS(Profile!$E$2:$E$17521,Profile!$B$2:$B$17521,$B124,Profile!$C$2:$C$17521,CS$8))*$C$9</f>
        <v>0</v>
      </c>
      <c r="CT124" s="193">
        <f>(SUMIFS(Profile!$E$2:$E$17521,Profile!$B$2:$B$17521,$B124,Profile!$C$2:$C$17521,CT$8))*$C$9</f>
        <v>0</v>
      </c>
      <c r="CU124" s="193">
        <f>(SUMIFS(Profile!$E$2:$E$17521,Profile!$B$2:$B$17521,$B124,Profile!$C$2:$C$17521,CU$8))*$C$9</f>
        <v>0</v>
      </c>
      <c r="CV124" s="193">
        <f>(SUMIFS(Profile!$E$2:$E$17521,Profile!$B$2:$B$17521,$B124,Profile!$C$2:$C$17521,CV$8))*$C$9</f>
        <v>0</v>
      </c>
      <c r="CW124" s="193">
        <f>(SUMIFS(Profile!$E$2:$E$17521,Profile!$B$2:$B$17521,$B124,Profile!$C$2:$C$17521,CW$8))*$C$9</f>
        <v>0</v>
      </c>
      <c r="CX124" s="193">
        <f t="shared" si="17"/>
        <v>5.018955371</v>
      </c>
      <c r="CY124" s="193">
        <f t="shared" ref="CY124:ET124" si="582">MAX(BB124-E124,0)</f>
        <v>0</v>
      </c>
      <c r="CZ124" s="193">
        <f t="shared" si="582"/>
        <v>0</v>
      </c>
      <c r="DA124" s="193">
        <f t="shared" si="582"/>
        <v>0</v>
      </c>
      <c r="DB124" s="193">
        <f t="shared" si="582"/>
        <v>0</v>
      </c>
      <c r="DC124" s="193">
        <f t="shared" si="582"/>
        <v>0</v>
      </c>
      <c r="DD124" s="193">
        <f t="shared" si="582"/>
        <v>0</v>
      </c>
      <c r="DE124" s="193">
        <f t="shared" si="582"/>
        <v>0</v>
      </c>
      <c r="DF124" s="193">
        <f t="shared" si="582"/>
        <v>0</v>
      </c>
      <c r="DG124" s="193">
        <f t="shared" si="582"/>
        <v>0</v>
      </c>
      <c r="DH124" s="193">
        <f t="shared" si="582"/>
        <v>0</v>
      </c>
      <c r="DI124" s="193">
        <f t="shared" si="582"/>
        <v>0</v>
      </c>
      <c r="DJ124" s="193">
        <f t="shared" si="582"/>
        <v>0</v>
      </c>
      <c r="DK124" s="193">
        <f t="shared" si="582"/>
        <v>0</v>
      </c>
      <c r="DL124" s="193">
        <f t="shared" si="582"/>
        <v>0.05789105259</v>
      </c>
      <c r="DM124" s="193">
        <f t="shared" si="582"/>
        <v>0.1262345458</v>
      </c>
      <c r="DN124" s="193">
        <f t="shared" si="582"/>
        <v>0.1987756279</v>
      </c>
      <c r="DO124" s="193">
        <f t="shared" si="582"/>
        <v>0.2913759163</v>
      </c>
      <c r="DP124" s="193">
        <f t="shared" si="582"/>
        <v>0.2911440538</v>
      </c>
      <c r="DQ124" s="193">
        <f t="shared" si="582"/>
        <v>0.3461479456</v>
      </c>
      <c r="DR124" s="193">
        <f t="shared" si="582"/>
        <v>0.3372086334</v>
      </c>
      <c r="DS124" s="193">
        <f t="shared" si="582"/>
        <v>0.34409604</v>
      </c>
      <c r="DT124" s="193">
        <f t="shared" si="582"/>
        <v>0.3394453401</v>
      </c>
      <c r="DU124" s="193">
        <f t="shared" si="582"/>
        <v>0.3575801972</v>
      </c>
      <c r="DV124" s="193">
        <f t="shared" si="582"/>
        <v>0.3803155302</v>
      </c>
      <c r="DW124" s="193">
        <f t="shared" si="582"/>
        <v>0.351973394</v>
      </c>
      <c r="DX124" s="193">
        <f t="shared" si="582"/>
        <v>0.2897581449</v>
      </c>
      <c r="DY124" s="193">
        <f t="shared" si="582"/>
        <v>0.2571680482</v>
      </c>
      <c r="DZ124" s="193">
        <f t="shared" si="582"/>
        <v>0.3091377695</v>
      </c>
      <c r="EA124" s="193">
        <f t="shared" si="582"/>
        <v>0.2493764186</v>
      </c>
      <c r="EB124" s="193">
        <f t="shared" si="582"/>
        <v>0.1896444639</v>
      </c>
      <c r="EC124" s="193">
        <f t="shared" si="582"/>
        <v>0.1473621018</v>
      </c>
      <c r="ED124" s="193">
        <f t="shared" si="582"/>
        <v>0.1177040002</v>
      </c>
      <c r="EE124" s="193">
        <f t="shared" si="582"/>
        <v>0.03661614734</v>
      </c>
      <c r="EF124" s="193">
        <f t="shared" si="582"/>
        <v>0</v>
      </c>
      <c r="EG124" s="193">
        <f t="shared" si="582"/>
        <v>0</v>
      </c>
      <c r="EH124" s="193">
        <f t="shared" si="582"/>
        <v>0</v>
      </c>
      <c r="EI124" s="193">
        <f t="shared" si="582"/>
        <v>0</v>
      </c>
      <c r="EJ124" s="193">
        <f t="shared" si="582"/>
        <v>0</v>
      </c>
      <c r="EK124" s="193">
        <f t="shared" si="582"/>
        <v>0</v>
      </c>
      <c r="EL124" s="193">
        <f t="shared" si="582"/>
        <v>0</v>
      </c>
      <c r="EM124" s="193">
        <f t="shared" si="582"/>
        <v>0</v>
      </c>
      <c r="EN124" s="193">
        <f t="shared" si="582"/>
        <v>0</v>
      </c>
      <c r="EO124" s="193">
        <f t="shared" si="582"/>
        <v>0</v>
      </c>
      <c r="EP124" s="193">
        <f t="shared" si="582"/>
        <v>0</v>
      </c>
      <c r="EQ124" s="193">
        <f t="shared" si="582"/>
        <v>0</v>
      </c>
      <c r="ER124" s="193">
        <f t="shared" si="582"/>
        <v>0</v>
      </c>
      <c r="ES124" s="193">
        <f t="shared" si="582"/>
        <v>0</v>
      </c>
      <c r="ET124" s="193">
        <f t="shared" si="582"/>
        <v>0</v>
      </c>
      <c r="EU124" s="193">
        <f t="shared" si="19"/>
        <v>5.603288158</v>
      </c>
      <c r="EV124" s="193">
        <f t="shared" ref="EV124:GQ124" si="583">BB124-CY124</f>
        <v>0</v>
      </c>
      <c r="EW124" s="193">
        <f t="shared" si="583"/>
        <v>0</v>
      </c>
      <c r="EX124" s="193">
        <f t="shared" si="583"/>
        <v>0</v>
      </c>
      <c r="EY124" s="193">
        <f t="shared" si="583"/>
        <v>0</v>
      </c>
      <c r="EZ124" s="193">
        <f t="shared" si="583"/>
        <v>0</v>
      </c>
      <c r="FA124" s="193">
        <f t="shared" si="583"/>
        <v>0</v>
      </c>
      <c r="FB124" s="193">
        <f t="shared" si="583"/>
        <v>0</v>
      </c>
      <c r="FC124" s="193">
        <f t="shared" si="583"/>
        <v>0</v>
      </c>
      <c r="FD124" s="193">
        <f t="shared" si="583"/>
        <v>0.00001435154697</v>
      </c>
      <c r="FE124" s="193">
        <f t="shared" si="583"/>
        <v>0.0003865242481</v>
      </c>
      <c r="FF124" s="193">
        <f t="shared" si="583"/>
        <v>0.01468294927</v>
      </c>
      <c r="FG124" s="193">
        <f t="shared" si="583"/>
        <v>0.0524473299</v>
      </c>
      <c r="FH124" s="193">
        <f t="shared" si="583"/>
        <v>0.1085125648</v>
      </c>
      <c r="FI124" s="193">
        <f t="shared" si="583"/>
        <v>0.1241917244</v>
      </c>
      <c r="FJ124" s="193">
        <f t="shared" si="583"/>
        <v>0.1442226477</v>
      </c>
      <c r="FK124" s="193">
        <f t="shared" si="583"/>
        <v>0.1630517156</v>
      </c>
      <c r="FL124" s="193">
        <f t="shared" si="583"/>
        <v>0.1894925344</v>
      </c>
      <c r="FM124" s="193">
        <f t="shared" si="583"/>
        <v>0.229554381</v>
      </c>
      <c r="FN124" s="193">
        <f t="shared" si="583"/>
        <v>0.2379673687</v>
      </c>
      <c r="FO124" s="193">
        <f t="shared" si="583"/>
        <v>0.2652094244</v>
      </c>
      <c r="FP124" s="193">
        <f t="shared" si="583"/>
        <v>0.2660106613</v>
      </c>
      <c r="FQ124" s="193">
        <f t="shared" si="583"/>
        <v>0.2728211753</v>
      </c>
      <c r="FR124" s="193">
        <f t="shared" si="583"/>
        <v>0.2624050952</v>
      </c>
      <c r="FS124" s="193">
        <f t="shared" si="583"/>
        <v>0.2612032398</v>
      </c>
      <c r="FT124" s="193">
        <f t="shared" si="583"/>
        <v>0.2736224122</v>
      </c>
      <c r="FU124" s="193">
        <f t="shared" si="583"/>
        <v>0.2732217937</v>
      </c>
      <c r="FV124" s="193">
        <f t="shared" si="583"/>
        <v>0.2656100429</v>
      </c>
      <c r="FW124" s="193">
        <f t="shared" si="583"/>
        <v>0.2567964366</v>
      </c>
      <c r="FX124" s="193">
        <f t="shared" si="583"/>
        <v>0.2511877781</v>
      </c>
      <c r="FY124" s="193">
        <f t="shared" si="583"/>
        <v>0.2624050952</v>
      </c>
      <c r="FZ124" s="193">
        <f t="shared" si="583"/>
        <v>0.2567964366</v>
      </c>
      <c r="GA124" s="193">
        <f t="shared" si="583"/>
        <v>0.2431754088</v>
      </c>
      <c r="GB124" s="193">
        <f t="shared" si="583"/>
        <v>0.2491846858</v>
      </c>
      <c r="GC124" s="193">
        <f t="shared" si="583"/>
        <v>0.208412318</v>
      </c>
      <c r="GD124" s="193">
        <f t="shared" si="583"/>
        <v>0.1693429984</v>
      </c>
      <c r="GE124" s="193">
        <f t="shared" si="583"/>
        <v>0.1317047534</v>
      </c>
      <c r="GF124" s="193">
        <f t="shared" si="583"/>
        <v>0.09026193116</v>
      </c>
      <c r="GG124" s="193">
        <f t="shared" si="583"/>
        <v>0.04916362303</v>
      </c>
      <c r="GH124" s="193">
        <f t="shared" si="583"/>
        <v>0.02297573052</v>
      </c>
      <c r="GI124" s="193">
        <f t="shared" si="583"/>
        <v>0.005422627207</v>
      </c>
      <c r="GJ124" s="193">
        <f t="shared" si="583"/>
        <v>0.00159431174</v>
      </c>
      <c r="GK124" s="193">
        <f t="shared" si="583"/>
        <v>0.0002360869789</v>
      </c>
      <c r="GL124" s="193">
        <f t="shared" si="583"/>
        <v>0</v>
      </c>
      <c r="GM124" s="193">
        <f t="shared" si="583"/>
        <v>0</v>
      </c>
      <c r="GN124" s="193">
        <f t="shared" si="583"/>
        <v>0</v>
      </c>
      <c r="GO124" s="193">
        <f t="shared" si="583"/>
        <v>0</v>
      </c>
      <c r="GP124" s="193">
        <f t="shared" si="583"/>
        <v>0</v>
      </c>
      <c r="GQ124" s="193">
        <f t="shared" si="583"/>
        <v>0</v>
      </c>
      <c r="GR124" s="193">
        <f t="shared" si="21"/>
        <v>4.877692147</v>
      </c>
      <c r="GS124" s="193">
        <f t="shared" ref="GS124:IN124" si="584">E124-EV124</f>
        <v>0.158244294</v>
      </c>
      <c r="GT124" s="193">
        <f t="shared" si="584"/>
        <v>0.1414183185</v>
      </c>
      <c r="GU124" s="193">
        <f t="shared" si="584"/>
        <v>0.1249929614</v>
      </c>
      <c r="GV124" s="193">
        <f t="shared" si="584"/>
        <v>0.1197849213</v>
      </c>
      <c r="GW124" s="193">
        <f t="shared" si="584"/>
        <v>0.1153781182</v>
      </c>
      <c r="GX124" s="193">
        <f t="shared" si="584"/>
        <v>0.116980592</v>
      </c>
      <c r="GY124" s="193">
        <f t="shared" si="584"/>
        <v>0.1129744074</v>
      </c>
      <c r="GZ124" s="193">
        <f t="shared" si="584"/>
        <v>0.1041608011</v>
      </c>
      <c r="HA124" s="193">
        <f t="shared" si="584"/>
        <v>0.1137612928</v>
      </c>
      <c r="HB124" s="193">
        <f t="shared" si="584"/>
        <v>0.1093829354</v>
      </c>
      <c r="HC124" s="193">
        <f t="shared" si="584"/>
        <v>0.09548712885</v>
      </c>
      <c r="HD124" s="193">
        <f t="shared" si="584"/>
        <v>0.05972584055</v>
      </c>
      <c r="HE124" s="193">
        <f t="shared" si="584"/>
        <v>0.003259987187</v>
      </c>
      <c r="HF124" s="193">
        <f t="shared" si="584"/>
        <v>0</v>
      </c>
      <c r="HG124" s="193">
        <f t="shared" si="584"/>
        <v>0</v>
      </c>
      <c r="HH124" s="193">
        <f t="shared" si="584"/>
        <v>0</v>
      </c>
      <c r="HI124" s="193">
        <f t="shared" si="584"/>
        <v>0</v>
      </c>
      <c r="HJ124" s="193">
        <f t="shared" si="584"/>
        <v>0</v>
      </c>
      <c r="HK124" s="193">
        <f t="shared" si="584"/>
        <v>0</v>
      </c>
      <c r="HL124" s="193">
        <f t="shared" si="584"/>
        <v>0</v>
      </c>
      <c r="HM124" s="193">
        <f t="shared" si="584"/>
        <v>0</v>
      </c>
      <c r="HN124" s="193">
        <f t="shared" si="584"/>
        <v>0</v>
      </c>
      <c r="HO124" s="193">
        <f t="shared" si="584"/>
        <v>0</v>
      </c>
      <c r="HP124" s="193">
        <f t="shared" si="584"/>
        <v>0</v>
      </c>
      <c r="HQ124" s="193">
        <f t="shared" si="584"/>
        <v>0</v>
      </c>
      <c r="HR124" s="193">
        <f t="shared" si="584"/>
        <v>0</v>
      </c>
      <c r="HS124" s="193">
        <f t="shared" si="584"/>
        <v>0</v>
      </c>
      <c r="HT124" s="193">
        <f t="shared" si="584"/>
        <v>0</v>
      </c>
      <c r="HU124" s="193">
        <f t="shared" si="584"/>
        <v>0</v>
      </c>
      <c r="HV124" s="193">
        <f t="shared" si="584"/>
        <v>0</v>
      </c>
      <c r="HW124" s="193">
        <f t="shared" si="584"/>
        <v>0</v>
      </c>
      <c r="HX124" s="193">
        <f t="shared" si="584"/>
        <v>0</v>
      </c>
      <c r="HY124" s="193">
        <f t="shared" si="584"/>
        <v>0</v>
      </c>
      <c r="HZ124" s="193">
        <f t="shared" si="584"/>
        <v>0.0583995803</v>
      </c>
      <c r="IA124" s="193">
        <f t="shared" si="584"/>
        <v>0.1347264172</v>
      </c>
      <c r="IB124" s="193">
        <f t="shared" si="584"/>
        <v>0.1855850716</v>
      </c>
      <c r="IC124" s="193">
        <f t="shared" si="584"/>
        <v>0.2122050106</v>
      </c>
      <c r="ID124" s="193">
        <f t="shared" si="584"/>
        <v>0.2573095034</v>
      </c>
      <c r="IE124" s="193">
        <f t="shared" si="584"/>
        <v>0.2822955405</v>
      </c>
      <c r="IF124" s="193">
        <f t="shared" si="584"/>
        <v>0.285426379</v>
      </c>
      <c r="IG124" s="193">
        <f t="shared" si="584"/>
        <v>0.2852485098</v>
      </c>
      <c r="IH124" s="193">
        <f t="shared" si="584"/>
        <v>0.3194574488</v>
      </c>
      <c r="II124" s="193">
        <f t="shared" si="584"/>
        <v>0.2928520986</v>
      </c>
      <c r="IJ124" s="193">
        <f t="shared" si="584"/>
        <v>0.294053954</v>
      </c>
      <c r="IK124" s="193">
        <f t="shared" si="584"/>
        <v>0.2756255045</v>
      </c>
      <c r="IL124" s="193">
        <f t="shared" si="584"/>
        <v>0.2463803565</v>
      </c>
      <c r="IM124" s="193">
        <f t="shared" si="584"/>
        <v>0.2007098514</v>
      </c>
      <c r="IN124" s="193">
        <f t="shared" si="584"/>
        <v>0.1718653219</v>
      </c>
      <c r="IO124" s="193">
        <f t="shared" si="23"/>
        <v>3.502140548</v>
      </c>
      <c r="IP124" s="193">
        <f t="shared" si="29"/>
        <v>0.4946624672</v>
      </c>
      <c r="IQ124" s="193">
        <f t="shared" ref="IQ124:KK124" si="585">MAX((MIN(CZ124+IP124,$IO$7))-GT124,0)</f>
        <v>0.3532441487</v>
      </c>
      <c r="IR124" s="193">
        <f t="shared" si="585"/>
        <v>0.2282511873</v>
      </c>
      <c r="IS124" s="193">
        <f t="shared" si="585"/>
        <v>0.108466266</v>
      </c>
      <c r="IT124" s="193">
        <f t="shared" si="585"/>
        <v>0</v>
      </c>
      <c r="IU124" s="193">
        <f t="shared" si="585"/>
        <v>0</v>
      </c>
      <c r="IV124" s="193">
        <f t="shared" si="585"/>
        <v>0</v>
      </c>
      <c r="IW124" s="193">
        <f t="shared" si="585"/>
        <v>0</v>
      </c>
      <c r="IX124" s="193">
        <f t="shared" si="585"/>
        <v>0</v>
      </c>
      <c r="IY124" s="193">
        <f t="shared" si="585"/>
        <v>0</v>
      </c>
      <c r="IZ124" s="193">
        <f t="shared" si="585"/>
        <v>0</v>
      </c>
      <c r="JA124" s="193">
        <f t="shared" si="585"/>
        <v>0</v>
      </c>
      <c r="JB124" s="193">
        <f t="shared" si="585"/>
        <v>0</v>
      </c>
      <c r="JC124" s="193">
        <f t="shared" si="585"/>
        <v>0.05789105259</v>
      </c>
      <c r="JD124" s="193">
        <f t="shared" si="585"/>
        <v>0.1841255984</v>
      </c>
      <c r="JE124" s="193">
        <f t="shared" si="585"/>
        <v>0.3829012264</v>
      </c>
      <c r="JF124" s="193">
        <f t="shared" si="585"/>
        <v>0.6742771426</v>
      </c>
      <c r="JG124" s="193">
        <f t="shared" si="585"/>
        <v>0.9654211965</v>
      </c>
      <c r="JH124" s="193">
        <f t="shared" si="585"/>
        <v>1.311569142</v>
      </c>
      <c r="JI124" s="193">
        <f t="shared" si="585"/>
        <v>1.648777775</v>
      </c>
      <c r="JJ124" s="193">
        <f t="shared" si="585"/>
        <v>1.992873816</v>
      </c>
      <c r="JK124" s="193">
        <f t="shared" si="585"/>
        <v>2.332319156</v>
      </c>
      <c r="JL124" s="193">
        <f t="shared" si="585"/>
        <v>2.689899353</v>
      </c>
      <c r="JM124" s="193">
        <f t="shared" si="585"/>
        <v>3.070214883</v>
      </c>
      <c r="JN124" s="193">
        <f t="shared" si="585"/>
        <v>3.422188277</v>
      </c>
      <c r="JO124" s="193">
        <f t="shared" si="585"/>
        <v>3.711946422</v>
      </c>
      <c r="JP124" s="193">
        <f t="shared" si="585"/>
        <v>3.96911447</v>
      </c>
      <c r="JQ124" s="193">
        <f t="shared" si="585"/>
        <v>4.27825224</v>
      </c>
      <c r="JR124" s="193">
        <f t="shared" si="585"/>
        <v>4.527628658</v>
      </c>
      <c r="JS124" s="193">
        <f t="shared" si="585"/>
        <v>4.717273122</v>
      </c>
      <c r="JT124" s="193">
        <f t="shared" si="585"/>
        <v>4.864635224</v>
      </c>
      <c r="JU124" s="193">
        <f t="shared" si="585"/>
        <v>4.982339224</v>
      </c>
      <c r="JV124" s="193">
        <f t="shared" si="585"/>
        <v>5</v>
      </c>
      <c r="JW124" s="193">
        <f t="shared" si="585"/>
        <v>4.94160042</v>
      </c>
      <c r="JX124" s="193">
        <f t="shared" si="585"/>
        <v>4.806874002</v>
      </c>
      <c r="JY124" s="193">
        <f t="shared" si="585"/>
        <v>4.621288931</v>
      </c>
      <c r="JZ124" s="193">
        <f t="shared" si="585"/>
        <v>4.40908392</v>
      </c>
      <c r="KA124" s="193">
        <f t="shared" si="585"/>
        <v>4.151774417</v>
      </c>
      <c r="KB124" s="193">
        <f t="shared" si="585"/>
        <v>3.869478876</v>
      </c>
      <c r="KC124" s="193">
        <f t="shared" si="585"/>
        <v>3.584052497</v>
      </c>
      <c r="KD124" s="193">
        <f t="shared" si="585"/>
        <v>3.298803988</v>
      </c>
      <c r="KE124" s="193">
        <f t="shared" si="585"/>
        <v>2.979346539</v>
      </c>
      <c r="KF124" s="193">
        <f t="shared" si="585"/>
        <v>2.68649444</v>
      </c>
      <c r="KG124" s="193">
        <f t="shared" si="585"/>
        <v>2.392440486</v>
      </c>
      <c r="KH124" s="193">
        <f t="shared" si="585"/>
        <v>2.116814982</v>
      </c>
      <c r="KI124" s="193">
        <f t="shared" si="585"/>
        <v>1.870434625</v>
      </c>
      <c r="KJ124" s="193">
        <f t="shared" si="585"/>
        <v>1.669724774</v>
      </c>
      <c r="KK124" s="193">
        <f t="shared" si="585"/>
        <v>1.497859452</v>
      </c>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row>
    <row r="125" ht="14.25" customHeight="1">
      <c r="A125" s="1">
        <v>4.0</v>
      </c>
      <c r="B125" s="1">
        <f t="shared" ref="B125:C125" si="586">B124+1</f>
        <v>115</v>
      </c>
      <c r="C125" s="267">
        <f t="shared" si="586"/>
        <v>43580</v>
      </c>
      <c r="D125" s="193">
        <f t="shared" si="15"/>
        <v>10.30911498</v>
      </c>
      <c r="E125" s="193">
        <f>(SUMIFS(Profile!$F$2:$F$17521,Profile!$B$2:$B$17521,$B125,Profile!$C$2:$C$17521,E$8))*$C$6</f>
        <v>0.1562412017</v>
      </c>
      <c r="F125" s="193">
        <f>(SUMIFS(Profile!$F$2:$F$17521,Profile!$B$2:$B$17521,$B125,Profile!$C$2:$C$17521,F$8))*$C$6</f>
        <v>0.1402164631</v>
      </c>
      <c r="G125" s="193">
        <f>(SUMIFS(Profile!$F$2:$F$17521,Profile!$B$2:$B$17521,$B125,Profile!$C$2:$C$17521,G$8))*$C$6</f>
        <v>0.1245923429</v>
      </c>
      <c r="H125" s="193">
        <f>(SUMIFS(Profile!$F$2:$F$17521,Profile!$B$2:$B$17521,$B125,Profile!$C$2:$C$17521,H$8))*$C$6</f>
        <v>0.1157787366</v>
      </c>
      <c r="I125" s="193">
        <f>(SUMIFS(Profile!$F$2:$F$17521,Profile!$B$2:$B$17521,$B125,Profile!$C$2:$C$17521,I$8))*$C$6</f>
        <v>0.1133750258</v>
      </c>
      <c r="J125" s="193">
        <f>(SUMIFS(Profile!$F$2:$F$17521,Profile!$B$2:$B$17521,$B125,Profile!$C$2:$C$17521,J$8))*$C$6</f>
        <v>0.1093688412</v>
      </c>
      <c r="K125" s="193">
        <f>(SUMIFS(Profile!$F$2:$F$17521,Profile!$B$2:$B$17521,$B125,Profile!$C$2:$C$17521,K$8))*$C$6</f>
        <v>0.1077663673</v>
      </c>
      <c r="L125" s="193">
        <f>(SUMIFS(Profile!$F$2:$F$17521,Profile!$B$2:$B$17521,$B125,Profile!$C$2:$C$17521,L$8))*$C$6</f>
        <v>0.1065645119</v>
      </c>
      <c r="M125" s="193">
        <f>(SUMIFS(Profile!$F$2:$F$17521,Profile!$B$2:$B$17521,$B125,Profile!$C$2:$C$17521,M$8))*$C$6</f>
        <v>0.1085676043</v>
      </c>
      <c r="N125" s="193">
        <f>(SUMIFS(Profile!$F$2:$F$17521,Profile!$B$2:$B$17521,$B125,Profile!$C$2:$C$17521,N$8))*$C$6</f>
        <v>0.1113719335</v>
      </c>
      <c r="O125" s="193">
        <f>(SUMIFS(Profile!$F$2:$F$17521,Profile!$B$2:$B$17521,$B125,Profile!$C$2:$C$17521,O$8))*$C$6</f>
        <v>0.1145768812</v>
      </c>
      <c r="P125" s="193">
        <f>(SUMIFS(Profile!$F$2:$F$17521,Profile!$B$2:$B$17521,$B125,Profile!$C$2:$C$17521,P$8))*$C$6</f>
        <v>0.1209867767</v>
      </c>
      <c r="Q125" s="193">
        <f>(SUMIFS(Profile!$F$2:$F$17521,Profile!$B$2:$B$17521,$B125,Profile!$C$2:$C$17521,Q$8))*$C$6</f>
        <v>0.1438220293</v>
      </c>
      <c r="R125" s="193">
        <f>(SUMIFS(Profile!$F$2:$F$17521,Profile!$B$2:$B$17521,$B125,Profile!$C$2:$C$17521,R$8))*$C$6</f>
        <v>0.1690609926</v>
      </c>
      <c r="S125" s="193">
        <f>(SUMIFS(Profile!$F$2:$F$17521,Profile!$B$2:$B$17521,$B125,Profile!$C$2:$C$17521,S$8))*$C$6</f>
        <v>0.1987067591</v>
      </c>
      <c r="T125" s="193">
        <f>(SUMIFS(Profile!$F$2:$F$17521,Profile!$B$2:$B$17521,$B125,Profile!$C$2:$C$17521,T$8))*$C$6</f>
        <v>0.2239457224</v>
      </c>
      <c r="U125" s="193">
        <f>(SUMIFS(Profile!$F$2:$F$17521,Profile!$B$2:$B$17521,$B125,Profile!$C$2:$C$17521,U$8))*$C$6</f>
        <v>0.2275512886</v>
      </c>
      <c r="V125" s="193">
        <f>(SUMIFS(Profile!$F$2:$F$17521,Profile!$B$2:$B$17521,$B125,Profile!$C$2:$C$17521,V$8))*$C$6</f>
        <v>0.2411723165</v>
      </c>
      <c r="W125" s="193">
        <f>(SUMIFS(Profile!$F$2:$F$17521,Profile!$B$2:$B$17521,$B125,Profile!$C$2:$C$17521,W$8))*$C$6</f>
        <v>0.2475822119</v>
      </c>
      <c r="X125" s="193">
        <f>(SUMIFS(Profile!$F$2:$F$17521,Profile!$B$2:$B$17521,$B125,Profile!$C$2:$C$17521,X$8))*$C$6</f>
        <v>0.2475822119</v>
      </c>
      <c r="Y125" s="193">
        <f>(SUMIFS(Profile!$F$2:$F$17521,Profile!$B$2:$B$17521,$B125,Profile!$C$2:$C$17521,Y$8))*$C$6</f>
        <v>0.2355636579</v>
      </c>
      <c r="Z125" s="193">
        <f>(SUMIFS(Profile!$F$2:$F$17521,Profile!$B$2:$B$17521,$B125,Profile!$C$2:$C$17521,Z$8))*$C$6</f>
        <v>0.2335605656</v>
      </c>
      <c r="AA125" s="193">
        <f>(SUMIFS(Profile!$F$2:$F$17521,Profile!$B$2:$B$17521,$B125,Profile!$C$2:$C$17521,AA$8))*$C$6</f>
        <v>0.2323587102</v>
      </c>
      <c r="AB125" s="193">
        <f>(SUMIFS(Profile!$F$2:$F$17521,Profile!$B$2:$B$17521,$B125,Profile!$C$2:$C$17521,AB$8))*$C$6</f>
        <v>0.2331599471</v>
      </c>
      <c r="AC125" s="193">
        <f>(SUMIFS(Profile!$F$2:$F$17521,Profile!$B$2:$B$17521,$B125,Profile!$C$2:$C$17521,AC$8))*$C$6</f>
        <v>0.2371661318</v>
      </c>
      <c r="AD125" s="193">
        <f>(SUMIFS(Profile!$F$2:$F$17521,Profile!$B$2:$B$17521,$B125,Profile!$C$2:$C$17521,AD$8))*$C$6</f>
        <v>0.2351630395</v>
      </c>
      <c r="AE125" s="193">
        <f>(SUMIFS(Profile!$F$2:$F$17521,Profile!$B$2:$B$17521,$B125,Profile!$C$2:$C$17521,AE$8))*$C$6</f>
        <v>0.2331599471</v>
      </c>
      <c r="AF125" s="193">
        <f>(SUMIFS(Profile!$F$2:$F$17521,Profile!$B$2:$B$17521,$B125,Profile!$C$2:$C$17521,AF$8))*$C$6</f>
        <v>0.2243463409</v>
      </c>
      <c r="AG125" s="193">
        <f>(SUMIFS(Profile!$F$2:$F$17521,Profile!$B$2:$B$17521,$B125,Profile!$C$2:$C$17521,AG$8))*$C$6</f>
        <v>0.2231444855</v>
      </c>
      <c r="AH125" s="193">
        <f>(SUMIFS(Profile!$F$2:$F$17521,Profile!$B$2:$B$17521,$B125,Profile!$C$2:$C$17521,AH$8))*$C$6</f>
        <v>0.2211413932</v>
      </c>
      <c r="AI125" s="193">
        <f>(SUMIFS(Profile!$F$2:$F$17521,Profile!$B$2:$B$17521,$B125,Profile!$C$2:$C$17521,AI$8))*$C$6</f>
        <v>0.2135296423</v>
      </c>
      <c r="AJ125" s="193">
        <f>(SUMIFS(Profile!$F$2:$F$17521,Profile!$B$2:$B$17521,$B125,Profile!$C$2:$C$17521,AJ$8))*$C$6</f>
        <v>0.2267500517</v>
      </c>
      <c r="AK125" s="193">
        <f>(SUMIFS(Profile!$F$2:$F$17521,Profile!$B$2:$B$17521,$B125,Profile!$C$2:$C$17521,AK$8))*$C$6</f>
        <v>0.2399704611</v>
      </c>
      <c r="AL125" s="193">
        <f>(SUMIFS(Profile!$F$2:$F$17521,Profile!$B$2:$B$17521,$B125,Profile!$C$2:$C$17521,AL$8))*$C$6</f>
        <v>0.2676131352</v>
      </c>
      <c r="AM125" s="193">
        <f>(SUMIFS(Profile!$F$2:$F$17521,Profile!$B$2:$B$17521,$B125,Profile!$C$2:$C$17521,AM$8))*$C$6</f>
        <v>0.293252717</v>
      </c>
      <c r="AN125" s="193">
        <f>(SUMIFS(Profile!$F$2:$F$17521,Profile!$B$2:$B$17521,$B125,Profile!$C$2:$C$17521,AN$8))*$C$6</f>
        <v>0.3056718895</v>
      </c>
      <c r="AO125" s="193">
        <f>(SUMIFS(Profile!$F$2:$F$17521,Profile!$B$2:$B$17521,$B125,Profile!$C$2:$C$17521,AO$8))*$C$6</f>
        <v>0.3056718895</v>
      </c>
      <c r="AP125" s="193">
        <f>(SUMIFS(Profile!$F$2:$F$17521,Profile!$B$2:$B$17521,$B125,Profile!$C$2:$C$17521,AP$8))*$C$6</f>
        <v>0.3060725079</v>
      </c>
      <c r="AQ125" s="193">
        <f>(SUMIFS(Profile!$F$2:$F$17521,Profile!$B$2:$B$17521,$B125,Profile!$C$2:$C$17521,AQ$8))*$C$6</f>
        <v>0.2964576648</v>
      </c>
      <c r="AR125" s="193">
        <f>(SUMIFS(Profile!$F$2:$F$17521,Profile!$B$2:$B$17521,$B125,Profile!$C$2:$C$17521,AR$8))*$C$6</f>
        <v>0.2928520986</v>
      </c>
      <c r="AS125" s="193">
        <f>(SUMIFS(Profile!$F$2:$F$17521,Profile!$B$2:$B$17521,$B125,Profile!$C$2:$C$17521,AS$8))*$C$6</f>
        <v>0.3008644679</v>
      </c>
      <c r="AT125" s="193">
        <f>(SUMIFS(Profile!$F$2:$F$17521,Profile!$B$2:$B$17521,$B125,Profile!$C$2:$C$17521,AT$8))*$C$6</f>
        <v>0.3064731264</v>
      </c>
      <c r="AU125" s="193">
        <f>(SUMIFS(Profile!$F$2:$F$17521,Profile!$B$2:$B$17521,$B125,Profile!$C$2:$C$17521,AU$8))*$C$6</f>
        <v>0.3148861142</v>
      </c>
      <c r="AV125" s="193">
        <f>(SUMIFS(Profile!$F$2:$F$17521,Profile!$B$2:$B$17521,$B125,Profile!$C$2:$C$17521,AV$8))*$C$6</f>
        <v>0.293252717</v>
      </c>
      <c r="AW125" s="193">
        <f>(SUMIFS(Profile!$F$2:$F$17521,Profile!$B$2:$B$17521,$B125,Profile!$C$2:$C$17521,AW$8))*$C$6</f>
        <v>0.2792310707</v>
      </c>
      <c r="AX125" s="193">
        <f>(SUMIFS(Profile!$F$2:$F$17521,Profile!$B$2:$B$17521,$B125,Profile!$C$2:$C$17521,AX$8))*$C$6</f>
        <v>0.2487840673</v>
      </c>
      <c r="AY125" s="193">
        <f>(SUMIFS(Profile!$F$2:$F$17521,Profile!$B$2:$B$17521,$B125,Profile!$C$2:$C$17521,AY$8))*$C$6</f>
        <v>0.2079209838</v>
      </c>
      <c r="AZ125" s="193">
        <f>(SUMIFS(Profile!$F$2:$F$17521,Profile!$B$2:$B$17521,$B125,Profile!$C$2:$C$17521,AZ$8))*$C$6</f>
        <v>0.1722659403</v>
      </c>
      <c r="BA125" s="193">
        <f t="shared" si="16"/>
        <v>10.02490577</v>
      </c>
      <c r="BB125" s="193">
        <f>(SUMIFS(Profile!$E$2:$E$17521,Profile!$B$2:$B$17521,$B125,Profile!$C$2:$C$17521,BB$8))*$C$9</f>
        <v>0</v>
      </c>
      <c r="BC125" s="193">
        <f>(SUMIFS(Profile!$E$2:$E$17521,Profile!$B$2:$B$17521,$B125,Profile!$C$2:$C$17521,BC$8))*$C$9</f>
        <v>0</v>
      </c>
      <c r="BD125" s="193">
        <f>(SUMIFS(Profile!$E$2:$E$17521,Profile!$B$2:$B$17521,$B125,Profile!$C$2:$C$17521,BD$8))*$C$9</f>
        <v>0</v>
      </c>
      <c r="BE125" s="193">
        <f>(SUMIFS(Profile!$E$2:$E$17521,Profile!$B$2:$B$17521,$B125,Profile!$C$2:$C$17521,BE$8))*$C$9</f>
        <v>0</v>
      </c>
      <c r="BF125" s="193">
        <f>(SUMIFS(Profile!$E$2:$E$17521,Profile!$B$2:$B$17521,$B125,Profile!$C$2:$C$17521,BF$8))*$C$9</f>
        <v>0</v>
      </c>
      <c r="BG125" s="193">
        <f>(SUMIFS(Profile!$E$2:$E$17521,Profile!$B$2:$B$17521,$B125,Profile!$C$2:$C$17521,BG$8))*$C$9</f>
        <v>0</v>
      </c>
      <c r="BH125" s="193">
        <f>(SUMIFS(Profile!$E$2:$E$17521,Profile!$B$2:$B$17521,$B125,Profile!$C$2:$C$17521,BH$8))*$C$9</f>
        <v>0</v>
      </c>
      <c r="BI125" s="193">
        <f>(SUMIFS(Profile!$E$2:$E$17521,Profile!$B$2:$B$17521,$B125,Profile!$C$2:$C$17521,BI$8))*$C$9</f>
        <v>0</v>
      </c>
      <c r="BJ125" s="193">
        <f>(SUMIFS(Profile!$E$2:$E$17521,Profile!$B$2:$B$17521,$B125,Profile!$C$2:$C$17521,BJ$8))*$C$9</f>
        <v>0.00002015666709</v>
      </c>
      <c r="BK125" s="193">
        <f>(SUMIFS(Profile!$E$2:$E$17521,Profile!$B$2:$B$17521,$B125,Profile!$C$2:$C$17521,BK$8))*$C$9</f>
        <v>0.0008828620185</v>
      </c>
      <c r="BL125" s="193">
        <f>(SUMIFS(Profile!$E$2:$E$17521,Profile!$B$2:$B$17521,$B125,Profile!$C$2:$C$17521,BL$8))*$C$9</f>
        <v>0.01204157521</v>
      </c>
      <c r="BM125" s="193">
        <f>(SUMIFS(Profile!$E$2:$E$17521,Profile!$B$2:$B$17521,$B125,Profile!$C$2:$C$17521,BM$8))*$C$9</f>
        <v>0.04177011913</v>
      </c>
      <c r="BN125" s="193">
        <f>(SUMIFS(Profile!$E$2:$E$17521,Profile!$B$2:$B$17521,$B125,Profile!$C$2:$C$17521,BN$8))*$C$9</f>
        <v>0.08341587791</v>
      </c>
      <c r="BO125" s="193">
        <f>(SUMIFS(Profile!$E$2:$E$17521,Profile!$B$2:$B$17521,$B125,Profile!$C$2:$C$17521,BO$8))*$C$9</f>
        <v>0.1360944613</v>
      </c>
      <c r="BP125" s="193">
        <f>(SUMIFS(Profile!$E$2:$E$17521,Profile!$B$2:$B$17521,$B125,Profile!$C$2:$C$17521,BP$8))*$C$9</f>
        <v>0.2160251206</v>
      </c>
      <c r="BQ125" s="193">
        <f>(SUMIFS(Profile!$E$2:$E$17521,Profile!$B$2:$B$17521,$B125,Profile!$C$2:$C$17521,BQ$8))*$C$9</f>
        <v>0.2979446637</v>
      </c>
      <c r="BR125" s="193">
        <f>(SUMIFS(Profile!$E$2:$E$17521,Profile!$B$2:$B$17521,$B125,Profile!$C$2:$C$17521,BR$8))*$C$9</f>
        <v>0.4491499132</v>
      </c>
      <c r="BS125" s="193">
        <f>(SUMIFS(Profile!$E$2:$E$17521,Profile!$B$2:$B$17521,$B125,Profile!$C$2:$C$17521,BS$8))*$C$9</f>
        <v>0.51439025</v>
      </c>
      <c r="BT125" s="193">
        <f>(SUMIFS(Profile!$E$2:$E$17521,Profile!$B$2:$B$17521,$B125,Profile!$C$2:$C$17521,BT$8))*$C$9</f>
        <v>0.5436881663</v>
      </c>
      <c r="BU125" s="193">
        <f>(SUMIFS(Profile!$E$2:$E$17521,Profile!$B$2:$B$17521,$B125,Profile!$C$2:$C$17521,BU$8))*$C$9</f>
        <v>0.5723179418</v>
      </c>
      <c r="BV125" s="193">
        <f>(SUMIFS(Profile!$E$2:$E$17521,Profile!$B$2:$B$17521,$B125,Profile!$C$2:$C$17521,BV$8))*$C$9</f>
        <v>0.531314655</v>
      </c>
      <c r="BW125" s="193">
        <f>(SUMIFS(Profile!$E$2:$E$17521,Profile!$B$2:$B$17521,$B125,Profile!$C$2:$C$17521,BW$8))*$C$9</f>
        <v>0.6658299828</v>
      </c>
      <c r="BX125" s="193">
        <f>(SUMIFS(Profile!$E$2:$E$17521,Profile!$B$2:$B$17521,$B125,Profile!$C$2:$C$17521,BX$8))*$C$9</f>
        <v>0.730427747</v>
      </c>
      <c r="BY125" s="193">
        <f>(SUMIFS(Profile!$E$2:$E$17521,Profile!$B$2:$B$17521,$B125,Profile!$C$2:$C$17521,BY$8))*$C$9</f>
        <v>0.6516918523</v>
      </c>
      <c r="BZ125" s="193">
        <f>(SUMIFS(Profile!$E$2:$E$17521,Profile!$B$2:$B$17521,$B125,Profile!$C$2:$C$17521,BZ$8))*$C$9</f>
        <v>0.5639971217</v>
      </c>
      <c r="CA125" s="193">
        <f>(SUMIFS(Profile!$E$2:$E$17521,Profile!$B$2:$B$17521,$B125,Profile!$C$2:$C$17521,CA$8))*$C$9</f>
        <v>0.5347836889</v>
      </c>
      <c r="CB125" s="193">
        <f>(SUMIFS(Profile!$E$2:$E$17521,Profile!$B$2:$B$17521,$B125,Profile!$C$2:$C$17521,CB$8))*$C$9</f>
        <v>0.4830673871</v>
      </c>
      <c r="CC125" s="193">
        <f>(SUMIFS(Profile!$E$2:$E$17521,Profile!$B$2:$B$17521,$B125,Profile!$C$2:$C$17521,CC$8))*$C$9</f>
        <v>0.438029083</v>
      </c>
      <c r="CD125" s="193">
        <f>(SUMIFS(Profile!$E$2:$E$17521,Profile!$B$2:$B$17521,$B125,Profile!$C$2:$C$17521,CD$8))*$C$9</f>
        <v>0.4150283389</v>
      </c>
      <c r="CE125" s="193">
        <f>(SUMIFS(Profile!$E$2:$E$17521,Profile!$B$2:$B$17521,$B125,Profile!$C$2:$C$17521,CE$8))*$C$9</f>
        <v>0.4358102605</v>
      </c>
      <c r="CF125" s="193">
        <f>(SUMIFS(Profile!$E$2:$E$17521,Profile!$B$2:$B$17521,$B125,Profile!$C$2:$C$17521,CF$8))*$C$9</f>
        <v>0.3353223692</v>
      </c>
      <c r="CG125" s="193">
        <f>(SUMIFS(Profile!$E$2:$E$17521,Profile!$B$2:$B$17521,$B125,Profile!$C$2:$C$17521,CG$8))*$C$9</f>
        <v>0.3449515262</v>
      </c>
      <c r="CH125" s="193">
        <f>(SUMIFS(Profile!$E$2:$E$17521,Profile!$B$2:$B$17521,$B125,Profile!$C$2:$C$17521,CH$8))*$C$9</f>
        <v>0.334196004</v>
      </c>
      <c r="CI125" s="193">
        <f>(SUMIFS(Profile!$E$2:$E$17521,Profile!$B$2:$B$17521,$B125,Profile!$C$2:$C$17521,CI$8))*$C$9</f>
        <v>0.2185774842</v>
      </c>
      <c r="CJ125" s="193">
        <f>(SUMIFS(Profile!$E$2:$E$17521,Profile!$B$2:$B$17521,$B125,Profile!$C$2:$C$17521,CJ$8))*$C$9</f>
        <v>0.1695609463</v>
      </c>
      <c r="CK125" s="193">
        <f>(SUMIFS(Profile!$E$2:$E$17521,Profile!$B$2:$B$17521,$B125,Profile!$C$2:$C$17521,CK$8))*$C$9</f>
        <v>0.12393622</v>
      </c>
      <c r="CL125" s="193">
        <f>(SUMIFS(Profile!$E$2:$E$17521,Profile!$B$2:$B$17521,$B125,Profile!$C$2:$C$17521,CL$8))*$C$9</f>
        <v>0.09368637208</v>
      </c>
      <c r="CM125" s="193">
        <f>(SUMIFS(Profile!$E$2:$E$17521,Profile!$B$2:$B$17521,$B125,Profile!$C$2:$C$17521,CM$8))*$C$9</f>
        <v>0.05312733509</v>
      </c>
      <c r="CN125" s="193">
        <f>(SUMIFS(Profile!$E$2:$E$17521,Profile!$B$2:$B$17521,$B125,Profile!$C$2:$C$17521,CN$8))*$C$9</f>
        <v>0.0245551596</v>
      </c>
      <c r="CO125" s="193">
        <f>(SUMIFS(Profile!$E$2:$E$17521,Profile!$B$2:$B$17521,$B125,Profile!$C$2:$C$17521,CO$8))*$C$9</f>
        <v>0.006488834269</v>
      </c>
      <c r="CP125" s="193">
        <f>(SUMIFS(Profile!$E$2:$E$17521,Profile!$B$2:$B$17521,$B125,Profile!$C$2:$C$17521,CP$8))*$C$9</f>
        <v>0.002453630771</v>
      </c>
      <c r="CQ125" s="193">
        <f>(SUMIFS(Profile!$E$2:$E$17521,Profile!$B$2:$B$17521,$B125,Profile!$C$2:$C$17521,CQ$8))*$C$9</f>
        <v>0.0003286605039</v>
      </c>
      <c r="CR125" s="193">
        <f>(SUMIFS(Profile!$E$2:$E$17521,Profile!$B$2:$B$17521,$B125,Profile!$C$2:$C$17521,CR$8))*$C$9</f>
        <v>0</v>
      </c>
      <c r="CS125" s="193">
        <f>(SUMIFS(Profile!$E$2:$E$17521,Profile!$B$2:$B$17521,$B125,Profile!$C$2:$C$17521,CS$8))*$C$9</f>
        <v>0</v>
      </c>
      <c r="CT125" s="193">
        <f>(SUMIFS(Profile!$E$2:$E$17521,Profile!$B$2:$B$17521,$B125,Profile!$C$2:$C$17521,CT$8))*$C$9</f>
        <v>0</v>
      </c>
      <c r="CU125" s="193">
        <f>(SUMIFS(Profile!$E$2:$E$17521,Profile!$B$2:$B$17521,$B125,Profile!$C$2:$C$17521,CU$8))*$C$9</f>
        <v>0</v>
      </c>
      <c r="CV125" s="193">
        <f>(SUMIFS(Profile!$E$2:$E$17521,Profile!$B$2:$B$17521,$B125,Profile!$C$2:$C$17521,CV$8))*$C$9</f>
        <v>0</v>
      </c>
      <c r="CW125" s="193">
        <f>(SUMIFS(Profile!$E$2:$E$17521,Profile!$B$2:$B$17521,$B125,Profile!$C$2:$C$17521,CW$8))*$C$9</f>
        <v>0</v>
      </c>
      <c r="CX125" s="193">
        <f t="shared" si="17"/>
        <v>4.682411188</v>
      </c>
      <c r="CY125" s="193">
        <f t="shared" ref="CY125:ET125" si="587">MAX(BB125-E125,0)</f>
        <v>0</v>
      </c>
      <c r="CZ125" s="193">
        <f t="shared" si="587"/>
        <v>0</v>
      </c>
      <c r="DA125" s="193">
        <f t="shared" si="587"/>
        <v>0</v>
      </c>
      <c r="DB125" s="193">
        <f t="shared" si="587"/>
        <v>0</v>
      </c>
      <c r="DC125" s="193">
        <f t="shared" si="587"/>
        <v>0</v>
      </c>
      <c r="DD125" s="193">
        <f t="shared" si="587"/>
        <v>0</v>
      </c>
      <c r="DE125" s="193">
        <f t="shared" si="587"/>
        <v>0</v>
      </c>
      <c r="DF125" s="193">
        <f t="shared" si="587"/>
        <v>0</v>
      </c>
      <c r="DG125" s="193">
        <f t="shared" si="587"/>
        <v>0</v>
      </c>
      <c r="DH125" s="193">
        <f t="shared" si="587"/>
        <v>0</v>
      </c>
      <c r="DI125" s="193">
        <f t="shared" si="587"/>
        <v>0</v>
      </c>
      <c r="DJ125" s="193">
        <f t="shared" si="587"/>
        <v>0</v>
      </c>
      <c r="DK125" s="193">
        <f t="shared" si="587"/>
        <v>0</v>
      </c>
      <c r="DL125" s="193">
        <f t="shared" si="587"/>
        <v>0</v>
      </c>
      <c r="DM125" s="193">
        <f t="shared" si="587"/>
        <v>0.01731836148</v>
      </c>
      <c r="DN125" s="193">
        <f t="shared" si="587"/>
        <v>0.07399894126</v>
      </c>
      <c r="DO125" s="193">
        <f t="shared" si="587"/>
        <v>0.2215986246</v>
      </c>
      <c r="DP125" s="193">
        <f t="shared" si="587"/>
        <v>0.2732179336</v>
      </c>
      <c r="DQ125" s="193">
        <f t="shared" si="587"/>
        <v>0.2961059544</v>
      </c>
      <c r="DR125" s="193">
        <f t="shared" si="587"/>
        <v>0.3247357299</v>
      </c>
      <c r="DS125" s="193">
        <f t="shared" si="587"/>
        <v>0.295750997</v>
      </c>
      <c r="DT125" s="193">
        <f t="shared" si="587"/>
        <v>0.4322694172</v>
      </c>
      <c r="DU125" s="193">
        <f t="shared" si="587"/>
        <v>0.4980690368</v>
      </c>
      <c r="DV125" s="193">
        <f t="shared" si="587"/>
        <v>0.4185319052</v>
      </c>
      <c r="DW125" s="193">
        <f t="shared" si="587"/>
        <v>0.3268309898</v>
      </c>
      <c r="DX125" s="193">
        <f t="shared" si="587"/>
        <v>0.2996206494</v>
      </c>
      <c r="DY125" s="193">
        <f t="shared" si="587"/>
        <v>0.2499074399</v>
      </c>
      <c r="DZ125" s="193">
        <f t="shared" si="587"/>
        <v>0.2136827421</v>
      </c>
      <c r="EA125" s="193">
        <f t="shared" si="587"/>
        <v>0.1918838534</v>
      </c>
      <c r="EB125" s="193">
        <f t="shared" si="587"/>
        <v>0.2146688673</v>
      </c>
      <c r="EC125" s="193">
        <f t="shared" si="587"/>
        <v>0.1217927268</v>
      </c>
      <c r="ED125" s="193">
        <f t="shared" si="587"/>
        <v>0.1182014745</v>
      </c>
      <c r="EE125" s="193">
        <f t="shared" si="587"/>
        <v>0.0942255429</v>
      </c>
      <c r="EF125" s="193">
        <f t="shared" si="587"/>
        <v>0</v>
      </c>
      <c r="EG125" s="193">
        <f t="shared" si="587"/>
        <v>0</v>
      </c>
      <c r="EH125" s="193">
        <f t="shared" si="587"/>
        <v>0</v>
      </c>
      <c r="EI125" s="193">
        <f t="shared" si="587"/>
        <v>0</v>
      </c>
      <c r="EJ125" s="193">
        <f t="shared" si="587"/>
        <v>0</v>
      </c>
      <c r="EK125" s="193">
        <f t="shared" si="587"/>
        <v>0</v>
      </c>
      <c r="EL125" s="193">
        <f t="shared" si="587"/>
        <v>0</v>
      </c>
      <c r="EM125" s="193">
        <f t="shared" si="587"/>
        <v>0</v>
      </c>
      <c r="EN125" s="193">
        <f t="shared" si="587"/>
        <v>0</v>
      </c>
      <c r="EO125" s="193">
        <f t="shared" si="587"/>
        <v>0</v>
      </c>
      <c r="EP125" s="193">
        <f t="shared" si="587"/>
        <v>0</v>
      </c>
      <c r="EQ125" s="193">
        <f t="shared" si="587"/>
        <v>0</v>
      </c>
      <c r="ER125" s="193">
        <f t="shared" si="587"/>
        <v>0</v>
      </c>
      <c r="ES125" s="193">
        <f t="shared" si="587"/>
        <v>0</v>
      </c>
      <c r="ET125" s="193">
        <f t="shared" si="587"/>
        <v>0</v>
      </c>
      <c r="EU125" s="193">
        <f t="shared" si="19"/>
        <v>5.342494579</v>
      </c>
      <c r="EV125" s="193">
        <f t="shared" ref="EV125:GQ125" si="588">BB125-CY125</f>
        <v>0</v>
      </c>
      <c r="EW125" s="193">
        <f t="shared" si="588"/>
        <v>0</v>
      </c>
      <c r="EX125" s="193">
        <f t="shared" si="588"/>
        <v>0</v>
      </c>
      <c r="EY125" s="193">
        <f t="shared" si="588"/>
        <v>0</v>
      </c>
      <c r="EZ125" s="193">
        <f t="shared" si="588"/>
        <v>0</v>
      </c>
      <c r="FA125" s="193">
        <f t="shared" si="588"/>
        <v>0</v>
      </c>
      <c r="FB125" s="193">
        <f t="shared" si="588"/>
        <v>0</v>
      </c>
      <c r="FC125" s="193">
        <f t="shared" si="588"/>
        <v>0</v>
      </c>
      <c r="FD125" s="193">
        <f t="shared" si="588"/>
        <v>0.00002015666709</v>
      </c>
      <c r="FE125" s="193">
        <f t="shared" si="588"/>
        <v>0.0008828620185</v>
      </c>
      <c r="FF125" s="193">
        <f t="shared" si="588"/>
        <v>0.01204157521</v>
      </c>
      <c r="FG125" s="193">
        <f t="shared" si="588"/>
        <v>0.04177011913</v>
      </c>
      <c r="FH125" s="193">
        <f t="shared" si="588"/>
        <v>0.08341587791</v>
      </c>
      <c r="FI125" s="193">
        <f t="shared" si="588"/>
        <v>0.1360944613</v>
      </c>
      <c r="FJ125" s="193">
        <f t="shared" si="588"/>
        <v>0.1987067591</v>
      </c>
      <c r="FK125" s="193">
        <f t="shared" si="588"/>
        <v>0.2239457224</v>
      </c>
      <c r="FL125" s="193">
        <f t="shared" si="588"/>
        <v>0.2275512886</v>
      </c>
      <c r="FM125" s="193">
        <f t="shared" si="588"/>
        <v>0.2411723165</v>
      </c>
      <c r="FN125" s="193">
        <f t="shared" si="588"/>
        <v>0.2475822119</v>
      </c>
      <c r="FO125" s="193">
        <f t="shared" si="588"/>
        <v>0.2475822119</v>
      </c>
      <c r="FP125" s="193">
        <f t="shared" si="588"/>
        <v>0.2355636579</v>
      </c>
      <c r="FQ125" s="193">
        <f t="shared" si="588"/>
        <v>0.2335605656</v>
      </c>
      <c r="FR125" s="193">
        <f t="shared" si="588"/>
        <v>0.2323587102</v>
      </c>
      <c r="FS125" s="193">
        <f t="shared" si="588"/>
        <v>0.2331599471</v>
      </c>
      <c r="FT125" s="193">
        <f t="shared" si="588"/>
        <v>0.2371661318</v>
      </c>
      <c r="FU125" s="193">
        <f t="shared" si="588"/>
        <v>0.2351630395</v>
      </c>
      <c r="FV125" s="193">
        <f t="shared" si="588"/>
        <v>0.2331599471</v>
      </c>
      <c r="FW125" s="193">
        <f t="shared" si="588"/>
        <v>0.2243463409</v>
      </c>
      <c r="FX125" s="193">
        <f t="shared" si="588"/>
        <v>0.2231444855</v>
      </c>
      <c r="FY125" s="193">
        <f t="shared" si="588"/>
        <v>0.2211413932</v>
      </c>
      <c r="FZ125" s="193">
        <f t="shared" si="588"/>
        <v>0.2135296423</v>
      </c>
      <c r="GA125" s="193">
        <f t="shared" si="588"/>
        <v>0.2267500517</v>
      </c>
      <c r="GB125" s="193">
        <f t="shared" si="588"/>
        <v>0.2399704611</v>
      </c>
      <c r="GC125" s="193">
        <f t="shared" si="588"/>
        <v>0.2185774842</v>
      </c>
      <c r="GD125" s="193">
        <f t="shared" si="588"/>
        <v>0.1695609463</v>
      </c>
      <c r="GE125" s="193">
        <f t="shared" si="588"/>
        <v>0.12393622</v>
      </c>
      <c r="GF125" s="193">
        <f t="shared" si="588"/>
        <v>0.09368637208</v>
      </c>
      <c r="GG125" s="193">
        <f t="shared" si="588"/>
        <v>0.05312733509</v>
      </c>
      <c r="GH125" s="193">
        <f t="shared" si="588"/>
        <v>0.0245551596</v>
      </c>
      <c r="GI125" s="193">
        <f t="shared" si="588"/>
        <v>0.006488834269</v>
      </c>
      <c r="GJ125" s="193">
        <f t="shared" si="588"/>
        <v>0.002453630771</v>
      </c>
      <c r="GK125" s="193">
        <f t="shared" si="588"/>
        <v>0.0003286605039</v>
      </c>
      <c r="GL125" s="193">
        <f t="shared" si="588"/>
        <v>0</v>
      </c>
      <c r="GM125" s="193">
        <f t="shared" si="588"/>
        <v>0</v>
      </c>
      <c r="GN125" s="193">
        <f t="shared" si="588"/>
        <v>0</v>
      </c>
      <c r="GO125" s="193">
        <f t="shared" si="588"/>
        <v>0</v>
      </c>
      <c r="GP125" s="193">
        <f t="shared" si="588"/>
        <v>0</v>
      </c>
      <c r="GQ125" s="193">
        <f t="shared" si="588"/>
        <v>0</v>
      </c>
      <c r="GR125" s="193">
        <f t="shared" si="21"/>
        <v>4.966620403</v>
      </c>
      <c r="GS125" s="193">
        <f t="shared" ref="GS125:IN125" si="589">E125-EV125</f>
        <v>0.1562412017</v>
      </c>
      <c r="GT125" s="193">
        <f t="shared" si="589"/>
        <v>0.1402164631</v>
      </c>
      <c r="GU125" s="193">
        <f t="shared" si="589"/>
        <v>0.1245923429</v>
      </c>
      <c r="GV125" s="193">
        <f t="shared" si="589"/>
        <v>0.1157787366</v>
      </c>
      <c r="GW125" s="193">
        <f t="shared" si="589"/>
        <v>0.1133750258</v>
      </c>
      <c r="GX125" s="193">
        <f t="shared" si="589"/>
        <v>0.1093688412</v>
      </c>
      <c r="GY125" s="193">
        <f t="shared" si="589"/>
        <v>0.1077663673</v>
      </c>
      <c r="GZ125" s="193">
        <f t="shared" si="589"/>
        <v>0.1065645119</v>
      </c>
      <c r="HA125" s="193">
        <f t="shared" si="589"/>
        <v>0.1085474476</v>
      </c>
      <c r="HB125" s="193">
        <f t="shared" si="589"/>
        <v>0.1104890715</v>
      </c>
      <c r="HC125" s="193">
        <f t="shared" si="589"/>
        <v>0.102535306</v>
      </c>
      <c r="HD125" s="193">
        <f t="shared" si="589"/>
        <v>0.07921665757</v>
      </c>
      <c r="HE125" s="193">
        <f t="shared" si="589"/>
        <v>0.06040615135</v>
      </c>
      <c r="HF125" s="193">
        <f t="shared" si="589"/>
        <v>0.03296653128</v>
      </c>
      <c r="HG125" s="193">
        <f t="shared" si="589"/>
        <v>0</v>
      </c>
      <c r="HH125" s="193">
        <f t="shared" si="589"/>
        <v>0</v>
      </c>
      <c r="HI125" s="193">
        <f t="shared" si="589"/>
        <v>0</v>
      </c>
      <c r="HJ125" s="193">
        <f t="shared" si="589"/>
        <v>0</v>
      </c>
      <c r="HK125" s="193">
        <f t="shared" si="589"/>
        <v>0</v>
      </c>
      <c r="HL125" s="193">
        <f t="shared" si="589"/>
        <v>0</v>
      </c>
      <c r="HM125" s="193">
        <f t="shared" si="589"/>
        <v>0</v>
      </c>
      <c r="HN125" s="193">
        <f t="shared" si="589"/>
        <v>0</v>
      </c>
      <c r="HO125" s="193">
        <f t="shared" si="589"/>
        <v>0</v>
      </c>
      <c r="HP125" s="193">
        <f t="shared" si="589"/>
        <v>0</v>
      </c>
      <c r="HQ125" s="193">
        <f t="shared" si="589"/>
        <v>0</v>
      </c>
      <c r="HR125" s="193">
        <f t="shared" si="589"/>
        <v>0</v>
      </c>
      <c r="HS125" s="193">
        <f t="shared" si="589"/>
        <v>0</v>
      </c>
      <c r="HT125" s="193">
        <f t="shared" si="589"/>
        <v>0</v>
      </c>
      <c r="HU125" s="193">
        <f t="shared" si="589"/>
        <v>0</v>
      </c>
      <c r="HV125" s="193">
        <f t="shared" si="589"/>
        <v>0</v>
      </c>
      <c r="HW125" s="193">
        <f t="shared" si="589"/>
        <v>0</v>
      </c>
      <c r="HX125" s="193">
        <f t="shared" si="589"/>
        <v>0</v>
      </c>
      <c r="HY125" s="193">
        <f t="shared" si="589"/>
        <v>0</v>
      </c>
      <c r="HZ125" s="193">
        <f t="shared" si="589"/>
        <v>0.04903565104</v>
      </c>
      <c r="IA125" s="193">
        <f t="shared" si="589"/>
        <v>0.1236917708</v>
      </c>
      <c r="IB125" s="193">
        <f t="shared" si="589"/>
        <v>0.1817356695</v>
      </c>
      <c r="IC125" s="193">
        <f t="shared" si="589"/>
        <v>0.2119855174</v>
      </c>
      <c r="ID125" s="193">
        <f t="shared" si="589"/>
        <v>0.2529451728</v>
      </c>
      <c r="IE125" s="193">
        <f t="shared" si="589"/>
        <v>0.2719025052</v>
      </c>
      <c r="IF125" s="193">
        <f t="shared" si="589"/>
        <v>0.2863632643</v>
      </c>
      <c r="IG125" s="193">
        <f t="shared" si="589"/>
        <v>0.2984108371</v>
      </c>
      <c r="IH125" s="193">
        <f t="shared" si="589"/>
        <v>0.3061444659</v>
      </c>
      <c r="II125" s="193">
        <f t="shared" si="589"/>
        <v>0.3148861142</v>
      </c>
      <c r="IJ125" s="193">
        <f t="shared" si="589"/>
        <v>0.293252717</v>
      </c>
      <c r="IK125" s="193">
        <f t="shared" si="589"/>
        <v>0.2792310707</v>
      </c>
      <c r="IL125" s="193">
        <f t="shared" si="589"/>
        <v>0.2487840673</v>
      </c>
      <c r="IM125" s="193">
        <f t="shared" si="589"/>
        <v>0.2079209838</v>
      </c>
      <c r="IN125" s="193">
        <f t="shared" si="589"/>
        <v>0.1722659403</v>
      </c>
      <c r="IO125" s="193">
        <f t="shared" si="23"/>
        <v>3.498555747</v>
      </c>
      <c r="IP125" s="193">
        <f t="shared" si="29"/>
        <v>1.34161825</v>
      </c>
      <c r="IQ125" s="193">
        <f t="shared" ref="IQ125:KK125" si="590">MAX((MIN(CZ125+IP125,$IO$7))-GT125,0)</f>
        <v>1.201401787</v>
      </c>
      <c r="IR125" s="193">
        <f t="shared" si="590"/>
        <v>1.076809444</v>
      </c>
      <c r="IS125" s="193">
        <f t="shared" si="590"/>
        <v>0.9610307076</v>
      </c>
      <c r="IT125" s="193">
        <f t="shared" si="590"/>
        <v>0.8476556818</v>
      </c>
      <c r="IU125" s="193">
        <f t="shared" si="590"/>
        <v>0.7382868406</v>
      </c>
      <c r="IV125" s="193">
        <f t="shared" si="590"/>
        <v>0.6305204733</v>
      </c>
      <c r="IW125" s="193">
        <f t="shared" si="590"/>
        <v>0.5239559614</v>
      </c>
      <c r="IX125" s="193">
        <f t="shared" si="590"/>
        <v>0.4154085138</v>
      </c>
      <c r="IY125" s="193">
        <f t="shared" si="590"/>
        <v>0.3049194423</v>
      </c>
      <c r="IZ125" s="193">
        <f t="shared" si="590"/>
        <v>0.2023841362</v>
      </c>
      <c r="JA125" s="193">
        <f t="shared" si="590"/>
        <v>0.1231674787</v>
      </c>
      <c r="JB125" s="193">
        <f t="shared" si="590"/>
        <v>0.06276132734</v>
      </c>
      <c r="JC125" s="193">
        <f t="shared" si="590"/>
        <v>0.02979479606</v>
      </c>
      <c r="JD125" s="193">
        <f t="shared" si="590"/>
        <v>0.04711315754</v>
      </c>
      <c r="JE125" s="193">
        <f t="shared" si="590"/>
        <v>0.1211120988</v>
      </c>
      <c r="JF125" s="193">
        <f t="shared" si="590"/>
        <v>0.3427107234</v>
      </c>
      <c r="JG125" s="193">
        <f t="shared" si="590"/>
        <v>0.615928657</v>
      </c>
      <c r="JH125" s="193">
        <f t="shared" si="590"/>
        <v>0.9120346114</v>
      </c>
      <c r="JI125" s="193">
        <f t="shared" si="590"/>
        <v>1.236770341</v>
      </c>
      <c r="JJ125" s="193">
        <f t="shared" si="590"/>
        <v>1.532521338</v>
      </c>
      <c r="JK125" s="193">
        <f t="shared" si="590"/>
        <v>1.964790756</v>
      </c>
      <c r="JL125" s="193">
        <f t="shared" si="590"/>
        <v>2.462859792</v>
      </c>
      <c r="JM125" s="193">
        <f t="shared" si="590"/>
        <v>2.881391697</v>
      </c>
      <c r="JN125" s="193">
        <f t="shared" si="590"/>
        <v>3.208222687</v>
      </c>
      <c r="JO125" s="193">
        <f t="shared" si="590"/>
        <v>3.507843337</v>
      </c>
      <c r="JP125" s="193">
        <f t="shared" si="590"/>
        <v>3.757750777</v>
      </c>
      <c r="JQ125" s="193">
        <f t="shared" si="590"/>
        <v>3.971433519</v>
      </c>
      <c r="JR125" s="193">
        <f t="shared" si="590"/>
        <v>4.163317372</v>
      </c>
      <c r="JS125" s="193">
        <f t="shared" si="590"/>
        <v>4.377986239</v>
      </c>
      <c r="JT125" s="193">
        <f t="shared" si="590"/>
        <v>4.499778966</v>
      </c>
      <c r="JU125" s="193">
        <f t="shared" si="590"/>
        <v>4.617980441</v>
      </c>
      <c r="JV125" s="193">
        <f t="shared" si="590"/>
        <v>4.712205984</v>
      </c>
      <c r="JW125" s="193">
        <f t="shared" si="590"/>
        <v>4.663170333</v>
      </c>
      <c r="JX125" s="193">
        <f t="shared" si="590"/>
        <v>4.539478562</v>
      </c>
      <c r="JY125" s="193">
        <f t="shared" si="590"/>
        <v>4.357742892</v>
      </c>
      <c r="JZ125" s="193">
        <f t="shared" si="590"/>
        <v>4.145757375</v>
      </c>
      <c r="KA125" s="193">
        <f t="shared" si="590"/>
        <v>3.892812202</v>
      </c>
      <c r="KB125" s="193">
        <f t="shared" si="590"/>
        <v>3.620909697</v>
      </c>
      <c r="KC125" s="193">
        <f t="shared" si="590"/>
        <v>3.334546433</v>
      </c>
      <c r="KD125" s="193">
        <f t="shared" si="590"/>
        <v>3.036135596</v>
      </c>
      <c r="KE125" s="193">
        <f t="shared" si="590"/>
        <v>2.72999113</v>
      </c>
      <c r="KF125" s="193">
        <f t="shared" si="590"/>
        <v>2.415105016</v>
      </c>
      <c r="KG125" s="193">
        <f t="shared" si="590"/>
        <v>2.121852299</v>
      </c>
      <c r="KH125" s="193">
        <f t="shared" si="590"/>
        <v>1.842621228</v>
      </c>
      <c r="KI125" s="193">
        <f t="shared" si="590"/>
        <v>1.59383716</v>
      </c>
      <c r="KJ125" s="193">
        <f t="shared" si="590"/>
        <v>1.385916177</v>
      </c>
      <c r="KK125" s="193">
        <f t="shared" si="590"/>
        <v>1.213650236</v>
      </c>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row>
    <row r="126" ht="14.25" customHeight="1">
      <c r="A126" s="1">
        <v>4.0</v>
      </c>
      <c r="B126" s="1">
        <f t="shared" ref="B126:C126" si="591">B125+1</f>
        <v>116</v>
      </c>
      <c r="C126" s="267">
        <f t="shared" si="591"/>
        <v>43581</v>
      </c>
      <c r="D126" s="193">
        <f t="shared" si="15"/>
        <v>9.921316308</v>
      </c>
      <c r="E126" s="193">
        <f>(SUMIFS(Profile!$F$2:$F$17521,Profile!$B$2:$B$17521,$B126,Profile!$C$2:$C$17521,E$8))*$C$6</f>
        <v>0.1546387278</v>
      </c>
      <c r="F126" s="193">
        <f>(SUMIFS(Profile!$F$2:$F$17521,Profile!$B$2:$B$17521,$B126,Profile!$C$2:$C$17521,F$8))*$C$6</f>
        <v>0.1394152261</v>
      </c>
      <c r="G126" s="193">
        <f>(SUMIFS(Profile!$F$2:$F$17521,Profile!$B$2:$B$17521,$B126,Profile!$C$2:$C$17521,G$8))*$C$6</f>
        <v>0.1249929614</v>
      </c>
      <c r="H126" s="193">
        <f>(SUMIFS(Profile!$F$2:$F$17521,Profile!$B$2:$B$17521,$B126,Profile!$C$2:$C$17521,H$8))*$C$6</f>
        <v>0.1157787366</v>
      </c>
      <c r="I126" s="193">
        <f>(SUMIFS(Profile!$F$2:$F$17521,Profile!$B$2:$B$17521,$B126,Profile!$C$2:$C$17521,I$8))*$C$6</f>
        <v>0.1137756443</v>
      </c>
      <c r="J126" s="193">
        <f>(SUMIFS(Profile!$F$2:$F$17521,Profile!$B$2:$B$17521,$B126,Profile!$C$2:$C$17521,J$8))*$C$6</f>
        <v>0.1105706966</v>
      </c>
      <c r="K126" s="193">
        <f>(SUMIFS(Profile!$F$2:$F$17521,Profile!$B$2:$B$17521,$B126,Profile!$C$2:$C$17521,K$8))*$C$6</f>
        <v>0.1101700781</v>
      </c>
      <c r="L126" s="193">
        <f>(SUMIFS(Profile!$F$2:$F$17521,Profile!$B$2:$B$17521,$B126,Profile!$C$2:$C$17521,L$8))*$C$6</f>
        <v>0.1077663673</v>
      </c>
      <c r="M126" s="193">
        <f>(SUMIFS(Profile!$F$2:$F$17521,Profile!$B$2:$B$17521,$B126,Profile!$C$2:$C$17521,M$8))*$C$6</f>
        <v>0.1093688412</v>
      </c>
      <c r="N126" s="193">
        <f>(SUMIFS(Profile!$F$2:$F$17521,Profile!$B$2:$B$17521,$B126,Profile!$C$2:$C$17521,N$8))*$C$6</f>
        <v>0.1133750258</v>
      </c>
      <c r="O126" s="193">
        <f>(SUMIFS(Profile!$F$2:$F$17521,Profile!$B$2:$B$17521,$B126,Profile!$C$2:$C$17521,O$8))*$C$6</f>
        <v>0.1153781182</v>
      </c>
      <c r="P126" s="193">
        <f>(SUMIFS(Profile!$F$2:$F$17521,Profile!$B$2:$B$17521,$B126,Profile!$C$2:$C$17521,P$8))*$C$6</f>
        <v>0.123791106</v>
      </c>
      <c r="Q126" s="193">
        <f>(SUMIFS(Profile!$F$2:$F$17521,Profile!$B$2:$B$17521,$B126,Profile!$C$2:$C$17521,Q$8))*$C$6</f>
        <v>0.1426201739</v>
      </c>
      <c r="R126" s="193">
        <f>(SUMIFS(Profile!$F$2:$F$17521,Profile!$B$2:$B$17521,$B126,Profile!$C$2:$C$17521,R$8))*$C$6</f>
        <v>0.1674585187</v>
      </c>
      <c r="S126" s="193">
        <f>(SUMIFS(Profile!$F$2:$F$17521,Profile!$B$2:$B$17521,$B126,Profile!$C$2:$C$17521,S$8))*$C$6</f>
        <v>0.1967036667</v>
      </c>
      <c r="T126" s="193">
        <f>(SUMIFS(Profile!$F$2:$F$17521,Profile!$B$2:$B$17521,$B126,Profile!$C$2:$C$17521,T$8))*$C$6</f>
        <v>0.2171352085</v>
      </c>
      <c r="U126" s="193">
        <f>(SUMIFS(Profile!$F$2:$F$17521,Profile!$B$2:$B$17521,$B126,Profile!$C$2:$C$17521,U$8))*$C$6</f>
        <v>0.223545104</v>
      </c>
      <c r="V126" s="193">
        <f>(SUMIFS(Profile!$F$2:$F$17521,Profile!$B$2:$B$17521,$B126,Profile!$C$2:$C$17521,V$8))*$C$6</f>
        <v>0.2367655133</v>
      </c>
      <c r="W126" s="193">
        <f>(SUMIFS(Profile!$F$2:$F$17521,Profile!$B$2:$B$17521,$B126,Profile!$C$2:$C$17521,W$8))*$C$6</f>
        <v>0.2279519071</v>
      </c>
      <c r="X126" s="193">
        <f>(SUMIFS(Profile!$F$2:$F$17521,Profile!$B$2:$B$17521,$B126,Profile!$C$2:$C$17521,X$8))*$C$6</f>
        <v>0.2239457224</v>
      </c>
      <c r="Y126" s="193">
        <f>(SUMIFS(Profile!$F$2:$F$17521,Profile!$B$2:$B$17521,$B126,Profile!$C$2:$C$17521,Y$8))*$C$6</f>
        <v>0.2123277869</v>
      </c>
      <c r="Z126" s="193">
        <f>(SUMIFS(Profile!$F$2:$F$17521,Profile!$B$2:$B$17521,$B126,Profile!$C$2:$C$17521,Z$8))*$C$6</f>
        <v>0.2155327346</v>
      </c>
      <c r="AA126" s="193">
        <f>(SUMIFS(Profile!$F$2:$F$17521,Profile!$B$2:$B$17521,$B126,Profile!$C$2:$C$17521,AA$8))*$C$6</f>
        <v>0.2143308792</v>
      </c>
      <c r="AB126" s="193">
        <f>(SUMIFS(Profile!$F$2:$F$17521,Profile!$B$2:$B$17521,$B126,Profile!$C$2:$C$17521,AB$8))*$C$6</f>
        <v>0.2091228392</v>
      </c>
      <c r="AC126" s="193">
        <f>(SUMIFS(Profile!$F$2:$F$17521,Profile!$B$2:$B$17521,$B126,Profile!$C$2:$C$17521,AC$8))*$C$6</f>
        <v>0.2135296423</v>
      </c>
      <c r="AD126" s="193">
        <f>(SUMIFS(Profile!$F$2:$F$17521,Profile!$B$2:$B$17521,$B126,Profile!$C$2:$C$17521,AD$8))*$C$6</f>
        <v>0.2131290239</v>
      </c>
      <c r="AE126" s="193">
        <f>(SUMIFS(Profile!$F$2:$F$17521,Profile!$B$2:$B$17521,$B126,Profile!$C$2:$C$17521,AE$8))*$C$6</f>
        <v>0.2135296423</v>
      </c>
      <c r="AF126" s="193">
        <f>(SUMIFS(Profile!$F$2:$F$17521,Profile!$B$2:$B$17521,$B126,Profile!$C$2:$C$17521,AF$8))*$C$6</f>
        <v>0.2079209838</v>
      </c>
      <c r="AG126" s="193">
        <f>(SUMIFS(Profile!$F$2:$F$17521,Profile!$B$2:$B$17521,$B126,Profile!$C$2:$C$17521,AG$8))*$C$6</f>
        <v>0.1979055221</v>
      </c>
      <c r="AH126" s="193">
        <f>(SUMIFS(Profile!$F$2:$F$17521,Profile!$B$2:$B$17521,$B126,Profile!$C$2:$C$17521,AH$8))*$C$6</f>
        <v>0.2035141807</v>
      </c>
      <c r="AI126" s="193">
        <f>(SUMIFS(Profile!$F$2:$F$17521,Profile!$B$2:$B$17521,$B126,Profile!$C$2:$C$17521,AI$8))*$C$6</f>
        <v>0.1991073775</v>
      </c>
      <c r="AJ126" s="193">
        <f>(SUMIFS(Profile!$F$2:$F$17521,Profile!$B$2:$B$17521,$B126,Profile!$C$2:$C$17521,AJ$8))*$C$6</f>
        <v>0.2083216023</v>
      </c>
      <c r="AK126" s="193">
        <f>(SUMIFS(Profile!$F$2:$F$17521,Profile!$B$2:$B$17521,$B126,Profile!$C$2:$C$17521,AK$8))*$C$6</f>
        <v>0.2243463409</v>
      </c>
      <c r="AL126" s="193">
        <f>(SUMIFS(Profile!$F$2:$F$17521,Profile!$B$2:$B$17521,$B126,Profile!$C$2:$C$17521,AL$8))*$C$6</f>
        <v>0.2491846858</v>
      </c>
      <c r="AM126" s="193">
        <f>(SUMIFS(Profile!$F$2:$F$17521,Profile!$B$2:$B$17521,$B126,Profile!$C$2:$C$17521,AM$8))*$C$6</f>
        <v>0.2788304523</v>
      </c>
      <c r="AN126" s="193">
        <f>(SUMIFS(Profile!$F$2:$F$17521,Profile!$B$2:$B$17521,$B126,Profile!$C$2:$C$17521,AN$8))*$C$6</f>
        <v>0.3020663233</v>
      </c>
      <c r="AO126" s="193">
        <f>(SUMIFS(Profile!$F$2:$F$17521,Profile!$B$2:$B$17521,$B126,Profile!$C$2:$C$17521,AO$8))*$C$6</f>
        <v>0.3000632309</v>
      </c>
      <c r="AP126" s="193">
        <f>(SUMIFS(Profile!$F$2:$F$17521,Profile!$B$2:$B$17521,$B126,Profile!$C$2:$C$17521,AP$8))*$C$6</f>
        <v>0.2988613756</v>
      </c>
      <c r="AQ126" s="193">
        <f>(SUMIFS(Profile!$F$2:$F$17521,Profile!$B$2:$B$17521,$B126,Profile!$C$2:$C$17521,AQ$8))*$C$6</f>
        <v>0.288044677</v>
      </c>
      <c r="AR126" s="193">
        <f>(SUMIFS(Profile!$F$2:$F$17521,Profile!$B$2:$B$17521,$B126,Profile!$C$2:$C$17521,AR$8))*$C$6</f>
        <v>0.2884452954</v>
      </c>
      <c r="AS126" s="193">
        <f>(SUMIFS(Profile!$F$2:$F$17521,Profile!$B$2:$B$17521,$B126,Profile!$C$2:$C$17521,AS$8))*$C$6</f>
        <v>0.3012650863</v>
      </c>
      <c r="AT126" s="193">
        <f>(SUMIFS(Profile!$F$2:$F$17521,Profile!$B$2:$B$17521,$B126,Profile!$C$2:$C$17521,AT$8))*$C$6</f>
        <v>0.3064731264</v>
      </c>
      <c r="AU126" s="193">
        <f>(SUMIFS(Profile!$F$2:$F$17521,Profile!$B$2:$B$17521,$B126,Profile!$C$2:$C$17521,AU$8))*$C$6</f>
        <v>0.305271271</v>
      </c>
      <c r="AV126" s="193">
        <f>(SUMIFS(Profile!$F$2:$F$17521,Profile!$B$2:$B$17521,$B126,Profile!$C$2:$C$17521,AV$8))*$C$6</f>
        <v>0.2892465324</v>
      </c>
      <c r="AW126" s="193">
        <f>(SUMIFS(Profile!$F$2:$F$17521,Profile!$B$2:$B$17521,$B126,Profile!$C$2:$C$17521,AW$8))*$C$6</f>
        <v>0.2772279784</v>
      </c>
      <c r="AX126" s="193">
        <f>(SUMIFS(Profile!$F$2:$F$17521,Profile!$B$2:$B$17521,$B126,Profile!$C$2:$C$17521,AX$8))*$C$6</f>
        <v>0.2451785011</v>
      </c>
      <c r="AY126" s="193">
        <f>(SUMIFS(Profile!$F$2:$F$17521,Profile!$B$2:$B$17521,$B126,Profile!$C$2:$C$17521,AY$8))*$C$6</f>
        <v>0.2095234577</v>
      </c>
      <c r="AZ126" s="193">
        <f>(SUMIFS(Profile!$F$2:$F$17521,Profile!$B$2:$B$17521,$B126,Profile!$C$2:$C$17521,AZ$8))*$C$6</f>
        <v>0.1738684142</v>
      </c>
      <c r="BA126" s="193">
        <f t="shared" si="16"/>
        <v>10.14497036</v>
      </c>
      <c r="BB126" s="193">
        <f>(SUMIFS(Profile!$E$2:$E$17521,Profile!$B$2:$B$17521,$B126,Profile!$C$2:$C$17521,BB$8))*$C$9</f>
        <v>0</v>
      </c>
      <c r="BC126" s="193">
        <f>(SUMIFS(Profile!$E$2:$E$17521,Profile!$B$2:$B$17521,$B126,Profile!$C$2:$C$17521,BC$8))*$C$9</f>
        <v>0</v>
      </c>
      <c r="BD126" s="193">
        <f>(SUMIFS(Profile!$E$2:$E$17521,Profile!$B$2:$B$17521,$B126,Profile!$C$2:$C$17521,BD$8))*$C$9</f>
        <v>0</v>
      </c>
      <c r="BE126" s="193">
        <f>(SUMIFS(Profile!$E$2:$E$17521,Profile!$B$2:$B$17521,$B126,Profile!$C$2:$C$17521,BE$8))*$C$9</f>
        <v>0</v>
      </c>
      <c r="BF126" s="193">
        <f>(SUMIFS(Profile!$E$2:$E$17521,Profile!$B$2:$B$17521,$B126,Profile!$C$2:$C$17521,BF$8))*$C$9</f>
        <v>0</v>
      </c>
      <c r="BG126" s="193">
        <f>(SUMIFS(Profile!$E$2:$E$17521,Profile!$B$2:$B$17521,$B126,Profile!$C$2:$C$17521,BG$8))*$C$9</f>
        <v>0</v>
      </c>
      <c r="BH126" s="193">
        <f>(SUMIFS(Profile!$E$2:$E$17521,Profile!$B$2:$B$17521,$B126,Profile!$C$2:$C$17521,BH$8))*$C$9</f>
        <v>0</v>
      </c>
      <c r="BI126" s="193">
        <f>(SUMIFS(Profile!$E$2:$E$17521,Profile!$B$2:$B$17521,$B126,Profile!$C$2:$C$17521,BI$8))*$C$9</f>
        <v>0</v>
      </c>
      <c r="BJ126" s="193">
        <f>(SUMIFS(Profile!$E$2:$E$17521,Profile!$B$2:$B$17521,$B126,Profile!$C$2:$C$17521,BJ$8))*$C$9</f>
        <v>0.00001144898691</v>
      </c>
      <c r="BK126" s="193">
        <f>(SUMIFS(Profile!$E$2:$E$17521,Profile!$B$2:$B$17521,$B126,Profile!$C$2:$C$17521,BK$8))*$C$9</f>
        <v>0.004547496493</v>
      </c>
      <c r="BL126" s="193">
        <f>(SUMIFS(Profile!$E$2:$E$17521,Profile!$B$2:$B$17521,$B126,Profile!$C$2:$C$17521,BL$8))*$C$9</f>
        <v>0.01339011616</v>
      </c>
      <c r="BM126" s="193">
        <f>(SUMIFS(Profile!$E$2:$E$17521,Profile!$B$2:$B$17521,$B126,Profile!$C$2:$C$17521,BM$8))*$C$9</f>
        <v>0.03638642642</v>
      </c>
      <c r="BN126" s="193">
        <f>(SUMIFS(Profile!$E$2:$E$17521,Profile!$B$2:$B$17521,$B126,Profile!$C$2:$C$17521,BN$8))*$C$9</f>
        <v>0.08362629567</v>
      </c>
      <c r="BO126" s="193">
        <f>(SUMIFS(Profile!$E$2:$E$17521,Profile!$B$2:$B$17521,$B126,Profile!$C$2:$C$17521,BO$8))*$C$9</f>
        <v>0.1497387791</v>
      </c>
      <c r="BP126" s="193">
        <f>(SUMIFS(Profile!$E$2:$E$17521,Profile!$B$2:$B$17521,$B126,Profile!$C$2:$C$17521,BP$8))*$C$9</f>
        <v>0.2354501514</v>
      </c>
      <c r="BQ126" s="193">
        <f>(SUMIFS(Profile!$E$2:$E$17521,Profile!$B$2:$B$17521,$B126,Profile!$C$2:$C$17521,BQ$8))*$C$9</f>
        <v>0.3226346973</v>
      </c>
      <c r="BR126" s="193">
        <f>(SUMIFS(Profile!$E$2:$E$17521,Profile!$B$2:$B$17521,$B126,Profile!$C$2:$C$17521,BR$8))*$C$9</f>
        <v>0.3630681209</v>
      </c>
      <c r="BS126" s="193">
        <f>(SUMIFS(Profile!$E$2:$E$17521,Profile!$B$2:$B$17521,$B126,Profile!$C$2:$C$17521,BS$8))*$C$9</f>
        <v>0.4294706355</v>
      </c>
      <c r="BT126" s="193">
        <f>(SUMIFS(Profile!$E$2:$E$17521,Profile!$B$2:$B$17521,$B126,Profile!$C$2:$C$17521,BT$8))*$C$9</f>
        <v>0.5196910609</v>
      </c>
      <c r="BU126" s="193">
        <f>(SUMIFS(Profile!$E$2:$E$17521,Profile!$B$2:$B$17521,$B126,Profile!$C$2:$C$17521,BU$8))*$C$9</f>
        <v>0.5119888827</v>
      </c>
      <c r="BV126" s="193">
        <f>(SUMIFS(Profile!$E$2:$E$17521,Profile!$B$2:$B$17521,$B126,Profile!$C$2:$C$17521,BV$8))*$C$9</f>
        <v>0.4728496224</v>
      </c>
      <c r="BW126" s="193">
        <f>(SUMIFS(Profile!$E$2:$E$17521,Profile!$B$2:$B$17521,$B126,Profile!$C$2:$C$17521,BW$8))*$C$9</f>
        <v>0.594128905</v>
      </c>
      <c r="BX126" s="193">
        <f>(SUMIFS(Profile!$E$2:$E$17521,Profile!$B$2:$B$17521,$B126,Profile!$C$2:$C$17521,BX$8))*$C$9</f>
        <v>0.5915805061</v>
      </c>
      <c r="BY126" s="193">
        <f>(SUMIFS(Profile!$E$2:$E$17521,Profile!$B$2:$B$17521,$B126,Profile!$C$2:$C$17521,BY$8))*$C$9</f>
        <v>0.5870155853</v>
      </c>
      <c r="BZ126" s="193">
        <f>(SUMIFS(Profile!$E$2:$E$17521,Profile!$B$2:$B$17521,$B126,Profile!$C$2:$C$17521,BZ$8))*$C$9</f>
        <v>0.5834429999</v>
      </c>
      <c r="CA126" s="193">
        <f>(SUMIFS(Profile!$E$2:$E$17521,Profile!$B$2:$B$17521,$B126,Profile!$C$2:$C$17521,CA$8))*$C$9</f>
        <v>0.5868477161</v>
      </c>
      <c r="CB126" s="193">
        <f>(SUMIFS(Profile!$E$2:$E$17521,Profile!$B$2:$B$17521,$B126,Profile!$C$2:$C$17521,CB$8))*$C$9</f>
        <v>0.5751588493</v>
      </c>
      <c r="CC126" s="193">
        <f>(SUMIFS(Profile!$E$2:$E$17521,Profile!$B$2:$B$17521,$B126,Profile!$C$2:$C$17521,CC$8))*$C$9</f>
        <v>0.6032264927</v>
      </c>
      <c r="CD126" s="193">
        <f>(SUMIFS(Profile!$E$2:$E$17521,Profile!$B$2:$B$17521,$B126,Profile!$C$2:$C$17521,CD$8))*$C$9</f>
        <v>0.50839766</v>
      </c>
      <c r="CE126" s="193">
        <f>(SUMIFS(Profile!$E$2:$E$17521,Profile!$B$2:$B$17521,$B126,Profile!$C$2:$C$17521,CE$8))*$C$9</f>
        <v>0.5108965185</v>
      </c>
      <c r="CF126" s="193">
        <f>(SUMIFS(Profile!$E$2:$E$17521,Profile!$B$2:$B$17521,$B126,Profile!$C$2:$C$17521,CF$8))*$C$9</f>
        <v>0.3212594641</v>
      </c>
      <c r="CG126" s="193">
        <f>(SUMIFS(Profile!$E$2:$E$17521,Profile!$B$2:$B$17521,$B126,Profile!$C$2:$C$17521,CG$8))*$C$9</f>
        <v>0.3972981317</v>
      </c>
      <c r="CH126" s="193">
        <f>(SUMIFS(Profile!$E$2:$E$17521,Profile!$B$2:$B$17521,$B126,Profile!$C$2:$C$17521,CH$8))*$C$9</f>
        <v>0.3511783192</v>
      </c>
      <c r="CI126" s="193">
        <f>(SUMIFS(Profile!$E$2:$E$17521,Profile!$B$2:$B$17521,$B126,Profile!$C$2:$C$17521,CI$8))*$C$9</f>
        <v>0.2553492942</v>
      </c>
      <c r="CJ126" s="193">
        <f>(SUMIFS(Profile!$E$2:$E$17521,Profile!$B$2:$B$17521,$B126,Profile!$C$2:$C$17521,CJ$8))*$C$9</f>
        <v>0.1993554857</v>
      </c>
      <c r="CK126" s="193">
        <f>(SUMIFS(Profile!$E$2:$E$17521,Profile!$B$2:$B$17521,$B126,Profile!$C$2:$C$17521,CK$8))*$C$9</f>
        <v>0.1483640028</v>
      </c>
      <c r="CL126" s="193">
        <f>(SUMIFS(Profile!$E$2:$E$17521,Profile!$B$2:$B$17521,$B126,Profile!$C$2:$C$17521,CL$8))*$C$9</f>
        <v>0.09697188668</v>
      </c>
      <c r="CM126" s="193">
        <f>(SUMIFS(Profile!$E$2:$E$17521,Profile!$B$2:$B$17521,$B126,Profile!$C$2:$C$17521,CM$8))*$C$9</f>
        <v>0.0574904125</v>
      </c>
      <c r="CN126" s="193">
        <f>(SUMIFS(Profile!$E$2:$E$17521,Profile!$B$2:$B$17521,$B126,Profile!$C$2:$C$17521,CN$8))*$C$9</f>
        <v>0.0275757867</v>
      </c>
      <c r="CO126" s="193">
        <f>(SUMIFS(Profile!$E$2:$E$17521,Profile!$B$2:$B$17521,$B126,Profile!$C$2:$C$17521,CO$8))*$C$9</f>
        <v>0.005048196959</v>
      </c>
      <c r="CP126" s="193">
        <f>(SUMIFS(Profile!$E$2:$E$17521,Profile!$B$2:$B$17521,$B126,Profile!$C$2:$C$17521,CP$8))*$C$9</f>
        <v>0.001259549813</v>
      </c>
      <c r="CQ126" s="193">
        <f>(SUMIFS(Profile!$E$2:$E$17521,Profile!$B$2:$B$17521,$B126,Profile!$C$2:$C$17521,CQ$8))*$C$9</f>
        <v>0.0002708632767</v>
      </c>
      <c r="CR126" s="193">
        <f>(SUMIFS(Profile!$E$2:$E$17521,Profile!$B$2:$B$17521,$B126,Profile!$C$2:$C$17521,CR$8))*$C$9</f>
        <v>0</v>
      </c>
      <c r="CS126" s="193">
        <f>(SUMIFS(Profile!$E$2:$E$17521,Profile!$B$2:$B$17521,$B126,Profile!$C$2:$C$17521,CS$8))*$C$9</f>
        <v>0</v>
      </c>
      <c r="CT126" s="193">
        <f>(SUMIFS(Profile!$E$2:$E$17521,Profile!$B$2:$B$17521,$B126,Profile!$C$2:$C$17521,CT$8))*$C$9</f>
        <v>0</v>
      </c>
      <c r="CU126" s="193">
        <f>(SUMIFS(Profile!$E$2:$E$17521,Profile!$B$2:$B$17521,$B126,Profile!$C$2:$C$17521,CU$8))*$C$9</f>
        <v>0</v>
      </c>
      <c r="CV126" s="193">
        <f>(SUMIFS(Profile!$E$2:$E$17521,Profile!$B$2:$B$17521,$B126,Profile!$C$2:$C$17521,CV$8))*$C$9</f>
        <v>0</v>
      </c>
      <c r="CW126" s="193">
        <f>(SUMIFS(Profile!$E$2:$E$17521,Profile!$B$2:$B$17521,$B126,Profile!$C$2:$C$17521,CW$8))*$C$9</f>
        <v>0</v>
      </c>
      <c r="CX126" s="193">
        <f t="shared" si="17"/>
        <v>5.01308325</v>
      </c>
      <c r="CY126" s="193">
        <f t="shared" ref="CY126:ET126" si="592">MAX(BB126-E126,0)</f>
        <v>0</v>
      </c>
      <c r="CZ126" s="193">
        <f t="shared" si="592"/>
        <v>0</v>
      </c>
      <c r="DA126" s="193">
        <f t="shared" si="592"/>
        <v>0</v>
      </c>
      <c r="DB126" s="193">
        <f t="shared" si="592"/>
        <v>0</v>
      </c>
      <c r="DC126" s="193">
        <f t="shared" si="592"/>
        <v>0</v>
      </c>
      <c r="DD126" s="193">
        <f t="shared" si="592"/>
        <v>0</v>
      </c>
      <c r="DE126" s="193">
        <f t="shared" si="592"/>
        <v>0</v>
      </c>
      <c r="DF126" s="193">
        <f t="shared" si="592"/>
        <v>0</v>
      </c>
      <c r="DG126" s="193">
        <f t="shared" si="592"/>
        <v>0</v>
      </c>
      <c r="DH126" s="193">
        <f t="shared" si="592"/>
        <v>0</v>
      </c>
      <c r="DI126" s="193">
        <f t="shared" si="592"/>
        <v>0</v>
      </c>
      <c r="DJ126" s="193">
        <f t="shared" si="592"/>
        <v>0</v>
      </c>
      <c r="DK126" s="193">
        <f t="shared" si="592"/>
        <v>0</v>
      </c>
      <c r="DL126" s="193">
        <f t="shared" si="592"/>
        <v>0</v>
      </c>
      <c r="DM126" s="193">
        <f t="shared" si="592"/>
        <v>0.03874648469</v>
      </c>
      <c r="DN126" s="193">
        <f t="shared" si="592"/>
        <v>0.1054994888</v>
      </c>
      <c r="DO126" s="193">
        <f t="shared" si="592"/>
        <v>0.1395230169</v>
      </c>
      <c r="DP126" s="193">
        <f t="shared" si="592"/>
        <v>0.1927051221</v>
      </c>
      <c r="DQ126" s="193">
        <f t="shared" si="592"/>
        <v>0.2917391538</v>
      </c>
      <c r="DR126" s="193">
        <f t="shared" si="592"/>
        <v>0.2880431603</v>
      </c>
      <c r="DS126" s="193">
        <f t="shared" si="592"/>
        <v>0.2605218355</v>
      </c>
      <c r="DT126" s="193">
        <f t="shared" si="592"/>
        <v>0.3785961703</v>
      </c>
      <c r="DU126" s="193">
        <f t="shared" si="592"/>
        <v>0.3772496268</v>
      </c>
      <c r="DV126" s="193">
        <f t="shared" si="592"/>
        <v>0.3778927462</v>
      </c>
      <c r="DW126" s="193">
        <f t="shared" si="592"/>
        <v>0.3699133576</v>
      </c>
      <c r="DX126" s="193">
        <f t="shared" si="592"/>
        <v>0.3737186922</v>
      </c>
      <c r="DY126" s="193">
        <f t="shared" si="592"/>
        <v>0.361629207</v>
      </c>
      <c r="DZ126" s="193">
        <f t="shared" si="592"/>
        <v>0.3953055089</v>
      </c>
      <c r="EA126" s="193">
        <f t="shared" si="592"/>
        <v>0.3104921379</v>
      </c>
      <c r="EB126" s="193">
        <f t="shared" si="592"/>
        <v>0.3073823379</v>
      </c>
      <c r="EC126" s="193">
        <f t="shared" si="592"/>
        <v>0.1221520866</v>
      </c>
      <c r="ED126" s="193">
        <f t="shared" si="592"/>
        <v>0.1889765295</v>
      </c>
      <c r="EE126" s="193">
        <f t="shared" si="592"/>
        <v>0.1268319784</v>
      </c>
      <c r="EF126" s="193">
        <f t="shared" si="592"/>
        <v>0.006164608434</v>
      </c>
      <c r="EG126" s="193">
        <f t="shared" si="592"/>
        <v>0</v>
      </c>
      <c r="EH126" s="193">
        <f t="shared" si="592"/>
        <v>0</v>
      </c>
      <c r="EI126" s="193">
        <f t="shared" si="592"/>
        <v>0</v>
      </c>
      <c r="EJ126" s="193">
        <f t="shared" si="592"/>
        <v>0</v>
      </c>
      <c r="EK126" s="193">
        <f t="shared" si="592"/>
        <v>0</v>
      </c>
      <c r="EL126" s="193">
        <f t="shared" si="592"/>
        <v>0</v>
      </c>
      <c r="EM126" s="193">
        <f t="shared" si="592"/>
        <v>0</v>
      </c>
      <c r="EN126" s="193">
        <f t="shared" si="592"/>
        <v>0</v>
      </c>
      <c r="EO126" s="193">
        <f t="shared" si="592"/>
        <v>0</v>
      </c>
      <c r="EP126" s="193">
        <f t="shared" si="592"/>
        <v>0</v>
      </c>
      <c r="EQ126" s="193">
        <f t="shared" si="592"/>
        <v>0</v>
      </c>
      <c r="ER126" s="193">
        <f t="shared" si="592"/>
        <v>0</v>
      </c>
      <c r="ES126" s="193">
        <f t="shared" si="592"/>
        <v>0</v>
      </c>
      <c r="ET126" s="193">
        <f t="shared" si="592"/>
        <v>0</v>
      </c>
      <c r="EU126" s="193">
        <f t="shared" si="19"/>
        <v>5.131887111</v>
      </c>
      <c r="EV126" s="193">
        <f t="shared" ref="EV126:GQ126" si="593">BB126-CY126</f>
        <v>0</v>
      </c>
      <c r="EW126" s="193">
        <f t="shared" si="593"/>
        <v>0</v>
      </c>
      <c r="EX126" s="193">
        <f t="shared" si="593"/>
        <v>0</v>
      </c>
      <c r="EY126" s="193">
        <f t="shared" si="593"/>
        <v>0</v>
      </c>
      <c r="EZ126" s="193">
        <f t="shared" si="593"/>
        <v>0</v>
      </c>
      <c r="FA126" s="193">
        <f t="shared" si="593"/>
        <v>0</v>
      </c>
      <c r="FB126" s="193">
        <f t="shared" si="593"/>
        <v>0</v>
      </c>
      <c r="FC126" s="193">
        <f t="shared" si="593"/>
        <v>0</v>
      </c>
      <c r="FD126" s="193">
        <f t="shared" si="593"/>
        <v>0.00001144898691</v>
      </c>
      <c r="FE126" s="193">
        <f t="shared" si="593"/>
        <v>0.004547496493</v>
      </c>
      <c r="FF126" s="193">
        <f t="shared" si="593"/>
        <v>0.01339011616</v>
      </c>
      <c r="FG126" s="193">
        <f t="shared" si="593"/>
        <v>0.03638642642</v>
      </c>
      <c r="FH126" s="193">
        <f t="shared" si="593"/>
        <v>0.08362629567</v>
      </c>
      <c r="FI126" s="193">
        <f t="shared" si="593"/>
        <v>0.1497387791</v>
      </c>
      <c r="FJ126" s="193">
        <f t="shared" si="593"/>
        <v>0.1967036667</v>
      </c>
      <c r="FK126" s="193">
        <f t="shared" si="593"/>
        <v>0.2171352085</v>
      </c>
      <c r="FL126" s="193">
        <f t="shared" si="593"/>
        <v>0.223545104</v>
      </c>
      <c r="FM126" s="193">
        <f t="shared" si="593"/>
        <v>0.2367655133</v>
      </c>
      <c r="FN126" s="193">
        <f t="shared" si="593"/>
        <v>0.2279519071</v>
      </c>
      <c r="FO126" s="193">
        <f t="shared" si="593"/>
        <v>0.2239457224</v>
      </c>
      <c r="FP126" s="193">
        <f t="shared" si="593"/>
        <v>0.2123277869</v>
      </c>
      <c r="FQ126" s="193">
        <f t="shared" si="593"/>
        <v>0.2155327346</v>
      </c>
      <c r="FR126" s="193">
        <f t="shared" si="593"/>
        <v>0.2143308792</v>
      </c>
      <c r="FS126" s="193">
        <f t="shared" si="593"/>
        <v>0.2091228392</v>
      </c>
      <c r="FT126" s="193">
        <f t="shared" si="593"/>
        <v>0.2135296423</v>
      </c>
      <c r="FU126" s="193">
        <f t="shared" si="593"/>
        <v>0.2131290239</v>
      </c>
      <c r="FV126" s="193">
        <f t="shared" si="593"/>
        <v>0.2135296423</v>
      </c>
      <c r="FW126" s="193">
        <f t="shared" si="593"/>
        <v>0.2079209838</v>
      </c>
      <c r="FX126" s="193">
        <f t="shared" si="593"/>
        <v>0.1979055221</v>
      </c>
      <c r="FY126" s="193">
        <f t="shared" si="593"/>
        <v>0.2035141807</v>
      </c>
      <c r="FZ126" s="193">
        <f t="shared" si="593"/>
        <v>0.1991073775</v>
      </c>
      <c r="GA126" s="193">
        <f t="shared" si="593"/>
        <v>0.2083216023</v>
      </c>
      <c r="GB126" s="193">
        <f t="shared" si="593"/>
        <v>0.2243463409</v>
      </c>
      <c r="GC126" s="193">
        <f t="shared" si="593"/>
        <v>0.2491846858</v>
      </c>
      <c r="GD126" s="193">
        <f t="shared" si="593"/>
        <v>0.1993554857</v>
      </c>
      <c r="GE126" s="193">
        <f t="shared" si="593"/>
        <v>0.1483640028</v>
      </c>
      <c r="GF126" s="193">
        <f t="shared" si="593"/>
        <v>0.09697188668</v>
      </c>
      <c r="GG126" s="193">
        <f t="shared" si="593"/>
        <v>0.0574904125</v>
      </c>
      <c r="GH126" s="193">
        <f t="shared" si="593"/>
        <v>0.0275757867</v>
      </c>
      <c r="GI126" s="193">
        <f t="shared" si="593"/>
        <v>0.005048196959</v>
      </c>
      <c r="GJ126" s="193">
        <f t="shared" si="593"/>
        <v>0.001259549813</v>
      </c>
      <c r="GK126" s="193">
        <f t="shared" si="593"/>
        <v>0.0002708632767</v>
      </c>
      <c r="GL126" s="193">
        <f t="shared" si="593"/>
        <v>0</v>
      </c>
      <c r="GM126" s="193">
        <f t="shared" si="593"/>
        <v>0</v>
      </c>
      <c r="GN126" s="193">
        <f t="shared" si="593"/>
        <v>0</v>
      </c>
      <c r="GO126" s="193">
        <f t="shared" si="593"/>
        <v>0</v>
      </c>
      <c r="GP126" s="193">
        <f t="shared" si="593"/>
        <v>0</v>
      </c>
      <c r="GQ126" s="193">
        <f t="shared" si="593"/>
        <v>0</v>
      </c>
      <c r="GR126" s="193">
        <f t="shared" si="21"/>
        <v>4.789429197</v>
      </c>
      <c r="GS126" s="193">
        <f t="shared" ref="GS126:IN126" si="594">E126-EV126</f>
        <v>0.1546387278</v>
      </c>
      <c r="GT126" s="193">
        <f t="shared" si="594"/>
        <v>0.1394152261</v>
      </c>
      <c r="GU126" s="193">
        <f t="shared" si="594"/>
        <v>0.1249929614</v>
      </c>
      <c r="GV126" s="193">
        <f t="shared" si="594"/>
        <v>0.1157787366</v>
      </c>
      <c r="GW126" s="193">
        <f t="shared" si="594"/>
        <v>0.1137756443</v>
      </c>
      <c r="GX126" s="193">
        <f t="shared" si="594"/>
        <v>0.1105706966</v>
      </c>
      <c r="GY126" s="193">
        <f t="shared" si="594"/>
        <v>0.1101700781</v>
      </c>
      <c r="GZ126" s="193">
        <f t="shared" si="594"/>
        <v>0.1077663673</v>
      </c>
      <c r="HA126" s="193">
        <f t="shared" si="594"/>
        <v>0.1093573922</v>
      </c>
      <c r="HB126" s="193">
        <f t="shared" si="594"/>
        <v>0.1088275294</v>
      </c>
      <c r="HC126" s="193">
        <f t="shared" si="594"/>
        <v>0.101988002</v>
      </c>
      <c r="HD126" s="193">
        <f t="shared" si="594"/>
        <v>0.08740467954</v>
      </c>
      <c r="HE126" s="193">
        <f t="shared" si="594"/>
        <v>0.05899387818</v>
      </c>
      <c r="HF126" s="193">
        <f t="shared" si="594"/>
        <v>0.01771973963</v>
      </c>
      <c r="HG126" s="193">
        <f t="shared" si="594"/>
        <v>0</v>
      </c>
      <c r="HH126" s="193">
        <f t="shared" si="594"/>
        <v>0</v>
      </c>
      <c r="HI126" s="193">
        <f t="shared" si="594"/>
        <v>0</v>
      </c>
      <c r="HJ126" s="193">
        <f t="shared" si="594"/>
        <v>0</v>
      </c>
      <c r="HK126" s="193">
        <f t="shared" si="594"/>
        <v>0</v>
      </c>
      <c r="HL126" s="193">
        <f t="shared" si="594"/>
        <v>0</v>
      </c>
      <c r="HM126" s="193">
        <f t="shared" si="594"/>
        <v>0</v>
      </c>
      <c r="HN126" s="193">
        <f t="shared" si="594"/>
        <v>0</v>
      </c>
      <c r="HO126" s="193">
        <f t="shared" si="594"/>
        <v>0</v>
      </c>
      <c r="HP126" s="193">
        <f t="shared" si="594"/>
        <v>0</v>
      </c>
      <c r="HQ126" s="193">
        <f t="shared" si="594"/>
        <v>0</v>
      </c>
      <c r="HR126" s="193">
        <f t="shared" si="594"/>
        <v>0</v>
      </c>
      <c r="HS126" s="193">
        <f t="shared" si="594"/>
        <v>0</v>
      </c>
      <c r="HT126" s="193">
        <f t="shared" si="594"/>
        <v>0</v>
      </c>
      <c r="HU126" s="193">
        <f t="shared" si="594"/>
        <v>0</v>
      </c>
      <c r="HV126" s="193">
        <f t="shared" si="594"/>
        <v>0</v>
      </c>
      <c r="HW126" s="193">
        <f t="shared" si="594"/>
        <v>0</v>
      </c>
      <c r="HX126" s="193">
        <f t="shared" si="594"/>
        <v>0</v>
      </c>
      <c r="HY126" s="193">
        <f t="shared" si="594"/>
        <v>0</v>
      </c>
      <c r="HZ126" s="193">
        <f t="shared" si="594"/>
        <v>0</v>
      </c>
      <c r="IA126" s="193">
        <f t="shared" si="594"/>
        <v>0.07947496656</v>
      </c>
      <c r="IB126" s="193">
        <f t="shared" si="594"/>
        <v>0.1537023205</v>
      </c>
      <c r="IC126" s="193">
        <f t="shared" si="594"/>
        <v>0.2030913443</v>
      </c>
      <c r="ID126" s="193">
        <f t="shared" si="594"/>
        <v>0.241370963</v>
      </c>
      <c r="IE126" s="193">
        <f t="shared" si="594"/>
        <v>0.2604688903</v>
      </c>
      <c r="IF126" s="193">
        <f t="shared" si="594"/>
        <v>0.2833970985</v>
      </c>
      <c r="IG126" s="193">
        <f t="shared" si="594"/>
        <v>0.3000055365</v>
      </c>
      <c r="IH126" s="193">
        <f t="shared" si="594"/>
        <v>0.3062022631</v>
      </c>
      <c r="II126" s="193">
        <f t="shared" si="594"/>
        <v>0.305271271</v>
      </c>
      <c r="IJ126" s="193">
        <f t="shared" si="594"/>
        <v>0.2892465324</v>
      </c>
      <c r="IK126" s="193">
        <f t="shared" si="594"/>
        <v>0.2772279784</v>
      </c>
      <c r="IL126" s="193">
        <f t="shared" si="594"/>
        <v>0.2451785011</v>
      </c>
      <c r="IM126" s="193">
        <f t="shared" si="594"/>
        <v>0.2095234577</v>
      </c>
      <c r="IN126" s="193">
        <f t="shared" si="594"/>
        <v>0.1738684142</v>
      </c>
      <c r="IO126" s="193">
        <f t="shared" si="23"/>
        <v>3.328029538</v>
      </c>
      <c r="IP126" s="193">
        <f t="shared" si="29"/>
        <v>1.059011509</v>
      </c>
      <c r="IQ126" s="193">
        <f t="shared" ref="IQ126:KK126" si="595">MAX((MIN(CZ126+IP126,$IO$7))-GT126,0)</f>
        <v>0.9195962824</v>
      </c>
      <c r="IR126" s="193">
        <f t="shared" si="595"/>
        <v>0.794603321</v>
      </c>
      <c r="IS126" s="193">
        <f t="shared" si="595"/>
        <v>0.6788245844</v>
      </c>
      <c r="IT126" s="193">
        <f t="shared" si="595"/>
        <v>0.5650489401</v>
      </c>
      <c r="IU126" s="193">
        <f t="shared" si="595"/>
        <v>0.4544782435</v>
      </c>
      <c r="IV126" s="193">
        <f t="shared" si="595"/>
        <v>0.3443081654</v>
      </c>
      <c r="IW126" s="193">
        <f t="shared" si="595"/>
        <v>0.2365417981</v>
      </c>
      <c r="IX126" s="193">
        <f t="shared" si="595"/>
        <v>0.1271844059</v>
      </c>
      <c r="IY126" s="193">
        <f t="shared" si="595"/>
        <v>0.01835687651</v>
      </c>
      <c r="IZ126" s="193">
        <f t="shared" si="595"/>
        <v>0</v>
      </c>
      <c r="JA126" s="193">
        <f t="shared" si="595"/>
        <v>0</v>
      </c>
      <c r="JB126" s="193">
        <f t="shared" si="595"/>
        <v>0</v>
      </c>
      <c r="JC126" s="193">
        <f t="shared" si="595"/>
        <v>0</v>
      </c>
      <c r="JD126" s="193">
        <f t="shared" si="595"/>
        <v>0.03874648469</v>
      </c>
      <c r="JE126" s="193">
        <f t="shared" si="595"/>
        <v>0.1442459735</v>
      </c>
      <c r="JF126" s="193">
        <f t="shared" si="595"/>
        <v>0.2837689904</v>
      </c>
      <c r="JG126" s="193">
        <f t="shared" si="595"/>
        <v>0.4764741125</v>
      </c>
      <c r="JH126" s="193">
        <f t="shared" si="595"/>
        <v>0.7682132663</v>
      </c>
      <c r="JI126" s="193">
        <f t="shared" si="595"/>
        <v>1.056256427</v>
      </c>
      <c r="JJ126" s="193">
        <f t="shared" si="595"/>
        <v>1.316778262</v>
      </c>
      <c r="JK126" s="193">
        <f t="shared" si="595"/>
        <v>1.695374432</v>
      </c>
      <c r="JL126" s="193">
        <f t="shared" si="595"/>
        <v>2.072624059</v>
      </c>
      <c r="JM126" s="193">
        <f t="shared" si="595"/>
        <v>2.450516805</v>
      </c>
      <c r="JN126" s="193">
        <f t="shared" si="595"/>
        <v>2.820430163</v>
      </c>
      <c r="JO126" s="193">
        <f t="shared" si="595"/>
        <v>3.194148855</v>
      </c>
      <c r="JP126" s="193">
        <f t="shared" si="595"/>
        <v>3.555778062</v>
      </c>
      <c r="JQ126" s="193">
        <f t="shared" si="595"/>
        <v>3.951083571</v>
      </c>
      <c r="JR126" s="193">
        <f t="shared" si="595"/>
        <v>4.261575709</v>
      </c>
      <c r="JS126" s="193">
        <f t="shared" si="595"/>
        <v>4.568958047</v>
      </c>
      <c r="JT126" s="193">
        <f t="shared" si="595"/>
        <v>4.691110133</v>
      </c>
      <c r="JU126" s="193">
        <f t="shared" si="595"/>
        <v>4.880086663</v>
      </c>
      <c r="JV126" s="193">
        <f t="shared" si="595"/>
        <v>5</v>
      </c>
      <c r="JW126" s="193">
        <f t="shared" si="595"/>
        <v>5</v>
      </c>
      <c r="JX126" s="193">
        <f t="shared" si="595"/>
        <v>4.920525033</v>
      </c>
      <c r="JY126" s="193">
        <f t="shared" si="595"/>
        <v>4.766822713</v>
      </c>
      <c r="JZ126" s="193">
        <f t="shared" si="595"/>
        <v>4.563731369</v>
      </c>
      <c r="KA126" s="193">
        <f t="shared" si="595"/>
        <v>4.322360406</v>
      </c>
      <c r="KB126" s="193">
        <f t="shared" si="595"/>
        <v>4.061891515</v>
      </c>
      <c r="KC126" s="193">
        <f t="shared" si="595"/>
        <v>3.778494417</v>
      </c>
      <c r="KD126" s="193">
        <f t="shared" si="595"/>
        <v>3.47848888</v>
      </c>
      <c r="KE126" s="193">
        <f t="shared" si="595"/>
        <v>3.172286617</v>
      </c>
      <c r="KF126" s="193">
        <f t="shared" si="595"/>
        <v>2.867015346</v>
      </c>
      <c r="KG126" s="193">
        <f t="shared" si="595"/>
        <v>2.577768814</v>
      </c>
      <c r="KH126" s="193">
        <f t="shared" si="595"/>
        <v>2.300540835</v>
      </c>
      <c r="KI126" s="193">
        <f t="shared" si="595"/>
        <v>2.055362334</v>
      </c>
      <c r="KJ126" s="193">
        <f t="shared" si="595"/>
        <v>1.845838877</v>
      </c>
      <c r="KK126" s="193">
        <f t="shared" si="595"/>
        <v>1.671970462</v>
      </c>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row>
    <row r="127" ht="14.25" customHeight="1">
      <c r="A127" s="1">
        <v>4.0</v>
      </c>
      <c r="B127" s="1">
        <f t="shared" ref="B127:C127" si="596">B126+1</f>
        <v>117</v>
      </c>
      <c r="C127" s="267">
        <f t="shared" si="596"/>
        <v>43582</v>
      </c>
      <c r="D127" s="193">
        <f t="shared" si="15"/>
        <v>9.887263738</v>
      </c>
      <c r="E127" s="193">
        <f>(SUMIFS(Profile!$F$2:$F$17521,Profile!$B$2:$B$17521,$B127,Profile!$C$2:$C$17521,E$8))*$C$6</f>
        <v>0.1502319247</v>
      </c>
      <c r="F127" s="193">
        <f>(SUMIFS(Profile!$F$2:$F$17521,Profile!$B$2:$B$17521,$B127,Profile!$C$2:$C$17521,F$8))*$C$6</f>
        <v>0.1362102784</v>
      </c>
      <c r="G127" s="193">
        <f>(SUMIFS(Profile!$F$2:$F$17521,Profile!$B$2:$B$17521,$B127,Profile!$C$2:$C$17521,G$8))*$C$6</f>
        <v>0.1245923429</v>
      </c>
      <c r="H127" s="193">
        <f>(SUMIFS(Profile!$F$2:$F$17521,Profile!$B$2:$B$17521,$B127,Profile!$C$2:$C$17521,H$8))*$C$6</f>
        <v>0.1157787366</v>
      </c>
      <c r="I127" s="193">
        <f>(SUMIFS(Profile!$F$2:$F$17521,Profile!$B$2:$B$17521,$B127,Profile!$C$2:$C$17521,I$8))*$C$6</f>
        <v>0.111772552</v>
      </c>
      <c r="J127" s="193">
        <f>(SUMIFS(Profile!$F$2:$F$17521,Profile!$B$2:$B$17521,$B127,Profile!$C$2:$C$17521,J$8))*$C$6</f>
        <v>0.1093688412</v>
      </c>
      <c r="K127" s="193">
        <f>(SUMIFS(Profile!$F$2:$F$17521,Profile!$B$2:$B$17521,$B127,Profile!$C$2:$C$17521,K$8))*$C$6</f>
        <v>0.1073657489</v>
      </c>
      <c r="L127" s="193">
        <f>(SUMIFS(Profile!$F$2:$F$17521,Profile!$B$2:$B$17521,$B127,Profile!$C$2:$C$17521,L$8))*$C$6</f>
        <v>0.1073657489</v>
      </c>
      <c r="M127" s="193">
        <f>(SUMIFS(Profile!$F$2:$F$17521,Profile!$B$2:$B$17521,$B127,Profile!$C$2:$C$17521,M$8))*$C$6</f>
        <v>0.1073657489</v>
      </c>
      <c r="N127" s="193">
        <f>(SUMIFS(Profile!$F$2:$F$17521,Profile!$B$2:$B$17521,$B127,Profile!$C$2:$C$17521,N$8))*$C$6</f>
        <v>0.1121731704</v>
      </c>
      <c r="O127" s="193">
        <f>(SUMIFS(Profile!$F$2:$F$17521,Profile!$B$2:$B$17521,$B127,Profile!$C$2:$C$17521,O$8))*$C$6</f>
        <v>0.1165799736</v>
      </c>
      <c r="P127" s="193">
        <f>(SUMIFS(Profile!$F$2:$F$17521,Profile!$B$2:$B$17521,$B127,Profile!$C$2:$C$17521,P$8))*$C$6</f>
        <v>0.1225892506</v>
      </c>
      <c r="Q127" s="193">
        <f>(SUMIFS(Profile!$F$2:$F$17521,Profile!$B$2:$B$17521,$B127,Profile!$C$2:$C$17521,Q$8))*$C$6</f>
        <v>0.1406170815</v>
      </c>
      <c r="R127" s="193">
        <f>(SUMIFS(Profile!$F$2:$F$17521,Profile!$B$2:$B$17521,$B127,Profile!$C$2:$C$17521,R$8))*$C$6</f>
        <v>0.1694616111</v>
      </c>
      <c r="S127" s="193">
        <f>(SUMIFS(Profile!$F$2:$F$17521,Profile!$B$2:$B$17521,$B127,Profile!$C$2:$C$17521,S$8))*$C$6</f>
        <v>0.1947005744</v>
      </c>
      <c r="T127" s="193">
        <f>(SUMIFS(Profile!$F$2:$F$17521,Profile!$B$2:$B$17521,$B127,Profile!$C$2:$C$17521,T$8))*$C$6</f>
        <v>0.2183370639</v>
      </c>
      <c r="U127" s="193">
        <f>(SUMIFS(Profile!$F$2:$F$17521,Profile!$B$2:$B$17521,$B127,Profile!$C$2:$C$17521,U$8))*$C$6</f>
        <v>0.2239457224</v>
      </c>
      <c r="V127" s="193">
        <f>(SUMIFS(Profile!$F$2:$F$17521,Profile!$B$2:$B$17521,$B127,Profile!$C$2:$C$17521,V$8))*$C$6</f>
        <v>0.2355636579</v>
      </c>
      <c r="W127" s="193">
        <f>(SUMIFS(Profile!$F$2:$F$17521,Profile!$B$2:$B$17521,$B127,Profile!$C$2:$C$17521,W$8))*$C$6</f>
        <v>0.2363648949</v>
      </c>
      <c r="X127" s="193">
        <f>(SUMIFS(Profile!$F$2:$F$17521,Profile!$B$2:$B$17521,$B127,Profile!$C$2:$C$17521,X$8))*$C$6</f>
        <v>0.2311568548</v>
      </c>
      <c r="Y127" s="193">
        <f>(SUMIFS(Profile!$F$2:$F$17521,Profile!$B$2:$B$17521,$B127,Profile!$C$2:$C$17521,Y$8))*$C$6</f>
        <v>0.2183370639</v>
      </c>
      <c r="Z127" s="193">
        <f>(SUMIFS(Profile!$F$2:$F$17521,Profile!$B$2:$B$17521,$B127,Profile!$C$2:$C$17521,Z$8))*$C$6</f>
        <v>0.2159333531</v>
      </c>
      <c r="AA127" s="193">
        <f>(SUMIFS(Profile!$F$2:$F$17521,Profile!$B$2:$B$17521,$B127,Profile!$C$2:$C$17521,AA$8))*$C$6</f>
        <v>0.2135296423</v>
      </c>
      <c r="AB127" s="193">
        <f>(SUMIFS(Profile!$F$2:$F$17521,Profile!$B$2:$B$17521,$B127,Profile!$C$2:$C$17521,AB$8))*$C$6</f>
        <v>0.2135296423</v>
      </c>
      <c r="AC127" s="193">
        <f>(SUMIFS(Profile!$F$2:$F$17521,Profile!$B$2:$B$17521,$B127,Profile!$C$2:$C$17521,AC$8))*$C$6</f>
        <v>0.2171352085</v>
      </c>
      <c r="AD127" s="193">
        <f>(SUMIFS(Profile!$F$2:$F$17521,Profile!$B$2:$B$17521,$B127,Profile!$C$2:$C$17521,AD$8))*$C$6</f>
        <v>0.2147314977</v>
      </c>
      <c r="AE127" s="193">
        <f>(SUMIFS(Profile!$F$2:$F$17521,Profile!$B$2:$B$17521,$B127,Profile!$C$2:$C$17521,AE$8))*$C$6</f>
        <v>0.2123277869</v>
      </c>
      <c r="AF127" s="193">
        <f>(SUMIFS(Profile!$F$2:$F$17521,Profile!$B$2:$B$17521,$B127,Profile!$C$2:$C$17521,AF$8))*$C$6</f>
        <v>0.2035141807</v>
      </c>
      <c r="AG127" s="193">
        <f>(SUMIFS(Profile!$F$2:$F$17521,Profile!$B$2:$B$17521,$B127,Profile!$C$2:$C$17521,AG$8))*$C$6</f>
        <v>0.1951011929</v>
      </c>
      <c r="AH127" s="193">
        <f>(SUMIFS(Profile!$F$2:$F$17521,Profile!$B$2:$B$17521,$B127,Profile!$C$2:$C$17521,AH$8))*$C$6</f>
        <v>0.2003092329</v>
      </c>
      <c r="AI127" s="193">
        <f>(SUMIFS(Profile!$F$2:$F$17521,Profile!$B$2:$B$17521,$B127,Profile!$C$2:$C$17521,AI$8))*$C$6</f>
        <v>0.1963030483</v>
      </c>
      <c r="AJ127" s="193">
        <f>(SUMIFS(Profile!$F$2:$F$17521,Profile!$B$2:$B$17521,$B127,Profile!$C$2:$C$17521,AJ$8))*$C$6</f>
        <v>0.2071197469</v>
      </c>
      <c r="AK127" s="193">
        <f>(SUMIFS(Profile!$F$2:$F$17521,Profile!$B$2:$B$17521,$B127,Profile!$C$2:$C$17521,AK$8))*$C$6</f>
        <v>0.2207407747</v>
      </c>
      <c r="AL127" s="193">
        <f>(SUMIFS(Profile!$F$2:$F$17521,Profile!$B$2:$B$17521,$B127,Profile!$C$2:$C$17521,AL$8))*$C$6</f>
        <v>0.2447778827</v>
      </c>
      <c r="AM127" s="193">
        <f>(SUMIFS(Profile!$F$2:$F$17521,Profile!$B$2:$B$17521,$B127,Profile!$C$2:$C$17521,AM$8))*$C$6</f>
        <v>0.2712187014</v>
      </c>
      <c r="AN127" s="193">
        <f>(SUMIFS(Profile!$F$2:$F$17521,Profile!$B$2:$B$17521,$B127,Profile!$C$2:$C$17521,AN$8))*$C$6</f>
        <v>0.2916502432</v>
      </c>
      <c r="AO127" s="193">
        <f>(SUMIFS(Profile!$F$2:$F$17521,Profile!$B$2:$B$17521,$B127,Profile!$C$2:$C$17521,AO$8))*$C$6</f>
        <v>0.3068737449</v>
      </c>
      <c r="AP127" s="193">
        <f>(SUMIFS(Profile!$F$2:$F$17521,Profile!$B$2:$B$17521,$B127,Profile!$C$2:$C$17521,AP$8))*$C$6</f>
        <v>0.3080756003</v>
      </c>
      <c r="AQ127" s="193">
        <f>(SUMIFS(Profile!$F$2:$F$17521,Profile!$B$2:$B$17521,$B127,Profile!$C$2:$C$17521,AQ$8))*$C$6</f>
        <v>0.2952558094</v>
      </c>
      <c r="AR127" s="193">
        <f>(SUMIFS(Profile!$F$2:$F$17521,Profile!$B$2:$B$17521,$B127,Profile!$C$2:$C$17521,AR$8))*$C$6</f>
        <v>0.2892465324</v>
      </c>
      <c r="AS127" s="193">
        <f>(SUMIFS(Profile!$F$2:$F$17521,Profile!$B$2:$B$17521,$B127,Profile!$C$2:$C$17521,AS$8))*$C$6</f>
        <v>0.2956564278</v>
      </c>
      <c r="AT127" s="193">
        <f>(SUMIFS(Profile!$F$2:$F$17521,Profile!$B$2:$B$17521,$B127,Profile!$C$2:$C$17521,AT$8))*$C$6</f>
        <v>0.3016657048</v>
      </c>
      <c r="AU127" s="193">
        <f>(SUMIFS(Profile!$F$2:$F$17521,Profile!$B$2:$B$17521,$B127,Profile!$C$2:$C$17521,AU$8))*$C$6</f>
        <v>0.3068737449</v>
      </c>
      <c r="AV127" s="193">
        <f>(SUMIFS(Profile!$F$2:$F$17521,Profile!$B$2:$B$17521,$B127,Profile!$C$2:$C$17521,AV$8))*$C$6</f>
        <v>0.2840384923</v>
      </c>
      <c r="AW127" s="193">
        <f>(SUMIFS(Profile!$F$2:$F$17521,Profile!$B$2:$B$17521,$B127,Profile!$C$2:$C$17521,AW$8))*$C$6</f>
        <v>0.2696162275</v>
      </c>
      <c r="AX127" s="193">
        <f>(SUMIFS(Profile!$F$2:$F$17521,Profile!$B$2:$B$17521,$B127,Profile!$C$2:$C$17521,AX$8))*$C$6</f>
        <v>0.2403710795</v>
      </c>
      <c r="AY127" s="193">
        <f>(SUMIFS(Profile!$F$2:$F$17521,Profile!$B$2:$B$17521,$B127,Profile!$C$2:$C$17521,AY$8))*$C$6</f>
        <v>0.2071197469</v>
      </c>
      <c r="AZ127" s="193">
        <f>(SUMIFS(Profile!$F$2:$F$17521,Profile!$B$2:$B$17521,$B127,Profile!$C$2:$C$17521,AZ$8))*$C$6</f>
        <v>0.1746696511</v>
      </c>
      <c r="BA127" s="193">
        <f t="shared" si="16"/>
        <v>11.22468015</v>
      </c>
      <c r="BB127" s="193">
        <f>(SUMIFS(Profile!$E$2:$E$17521,Profile!$B$2:$B$17521,$B127,Profile!$C$2:$C$17521,BB$8))*$C$9</f>
        <v>0</v>
      </c>
      <c r="BC127" s="193">
        <f>(SUMIFS(Profile!$E$2:$E$17521,Profile!$B$2:$B$17521,$B127,Profile!$C$2:$C$17521,BC$8))*$C$9</f>
        <v>0</v>
      </c>
      <c r="BD127" s="193">
        <f>(SUMIFS(Profile!$E$2:$E$17521,Profile!$B$2:$B$17521,$B127,Profile!$C$2:$C$17521,BD$8))*$C$9</f>
        <v>0</v>
      </c>
      <c r="BE127" s="193">
        <f>(SUMIFS(Profile!$E$2:$E$17521,Profile!$B$2:$B$17521,$B127,Profile!$C$2:$C$17521,BE$8))*$C$9</f>
        <v>0</v>
      </c>
      <c r="BF127" s="193">
        <f>(SUMIFS(Profile!$E$2:$E$17521,Profile!$B$2:$B$17521,$B127,Profile!$C$2:$C$17521,BF$8))*$C$9</f>
        <v>0</v>
      </c>
      <c r="BG127" s="193">
        <f>(SUMIFS(Profile!$E$2:$E$17521,Profile!$B$2:$B$17521,$B127,Profile!$C$2:$C$17521,BG$8))*$C$9</f>
        <v>0</v>
      </c>
      <c r="BH127" s="193">
        <f>(SUMIFS(Profile!$E$2:$E$17521,Profile!$B$2:$B$17521,$B127,Profile!$C$2:$C$17521,BH$8))*$C$9</f>
        <v>0</v>
      </c>
      <c r="BI127" s="193">
        <f>(SUMIFS(Profile!$E$2:$E$17521,Profile!$B$2:$B$17521,$B127,Profile!$C$2:$C$17521,BI$8))*$C$9</f>
        <v>0</v>
      </c>
      <c r="BJ127" s="193">
        <f>(SUMIFS(Profile!$E$2:$E$17521,Profile!$B$2:$B$17521,$B127,Profile!$C$2:$C$17521,BJ$8))*$C$9</f>
        <v>0.00001354528028</v>
      </c>
      <c r="BK127" s="193">
        <f>(SUMIFS(Profile!$E$2:$E$17521,Profile!$B$2:$B$17521,$B127,Profile!$C$2:$C$17521,BK$8))*$C$9</f>
        <v>0.00793241264</v>
      </c>
      <c r="BL127" s="193">
        <f>(SUMIFS(Profile!$E$2:$E$17521,Profile!$B$2:$B$17521,$B127,Profile!$C$2:$C$17521,BL$8))*$C$9</f>
        <v>0.02205185841</v>
      </c>
      <c r="BM127" s="193">
        <f>(SUMIFS(Profile!$E$2:$E$17521,Profile!$B$2:$B$17521,$B127,Profile!$C$2:$C$17521,BM$8))*$C$9</f>
        <v>0.06915667142</v>
      </c>
      <c r="BN127" s="193">
        <f>(SUMIFS(Profile!$E$2:$E$17521,Profile!$B$2:$B$17521,$B127,Profile!$C$2:$C$17521,BN$8))*$C$9</f>
        <v>0.1295083603</v>
      </c>
      <c r="BO127" s="193">
        <f>(SUMIFS(Profile!$E$2:$E$17521,Profile!$B$2:$B$17521,$B127,Profile!$C$2:$C$17521,BO$8))*$C$9</f>
        <v>0.2133497517</v>
      </c>
      <c r="BP127" s="193">
        <f>(SUMIFS(Profile!$E$2:$E$17521,Profile!$B$2:$B$17521,$B127,Profile!$C$2:$C$17521,BP$8))*$C$9</f>
        <v>0.3120797288</v>
      </c>
      <c r="BQ127" s="193">
        <f>(SUMIFS(Profile!$E$2:$E$17521,Profile!$B$2:$B$17521,$B127,Profile!$C$2:$C$17521,BQ$8))*$C$9</f>
        <v>0.4296056848</v>
      </c>
      <c r="BR127" s="193">
        <f>(SUMIFS(Profile!$E$2:$E$17521,Profile!$B$2:$B$17521,$B127,Profile!$C$2:$C$17521,BR$8))*$C$9</f>
        <v>0.5208587308</v>
      </c>
      <c r="BS127" s="193">
        <f>(SUMIFS(Profile!$E$2:$E$17521,Profile!$B$2:$B$17521,$B127,Profile!$C$2:$C$17521,BS$8))*$C$9</f>
        <v>0.591112913</v>
      </c>
      <c r="BT127" s="193">
        <f>(SUMIFS(Profile!$E$2:$E$17521,Profile!$B$2:$B$17521,$B127,Profile!$C$2:$C$17521,BT$8))*$C$9</f>
        <v>0.6310037828</v>
      </c>
      <c r="BU127" s="193">
        <f>(SUMIFS(Profile!$E$2:$E$17521,Profile!$B$2:$B$17521,$B127,Profile!$C$2:$C$17521,BU$8))*$C$9</f>
        <v>0.6052027031</v>
      </c>
      <c r="BV127" s="193">
        <f>(SUMIFS(Profile!$E$2:$E$17521,Profile!$B$2:$B$17521,$B127,Profile!$C$2:$C$17521,BV$8))*$C$9</f>
        <v>0.5454371556</v>
      </c>
      <c r="BW127" s="193">
        <f>(SUMIFS(Profile!$E$2:$E$17521,Profile!$B$2:$B$17521,$B127,Profile!$C$2:$C$17521,BW$8))*$C$9</f>
        <v>0.6535565223</v>
      </c>
      <c r="BX127" s="193">
        <f>(SUMIFS(Profile!$E$2:$E$17521,Profile!$B$2:$B$17521,$B127,Profile!$C$2:$C$17521,BX$8))*$C$9</f>
        <v>0.6544007013</v>
      </c>
      <c r="BY127" s="193">
        <f>(SUMIFS(Profile!$E$2:$E$17521,Profile!$B$2:$B$17521,$B127,Profile!$C$2:$C$17521,BY$8))*$C$9</f>
        <v>0.6671225112</v>
      </c>
      <c r="BZ127" s="193">
        <f>(SUMIFS(Profile!$E$2:$E$17521,Profile!$B$2:$B$17521,$B127,Profile!$C$2:$C$17521,BZ$8))*$C$9</f>
        <v>0.6701078105</v>
      </c>
      <c r="CA127" s="193">
        <f>(SUMIFS(Profile!$E$2:$E$17521,Profile!$B$2:$B$17521,$B127,Profile!$C$2:$C$17521,CA$8))*$C$9</f>
        <v>0.6722844671</v>
      </c>
      <c r="CB127" s="193">
        <f>(SUMIFS(Profile!$E$2:$E$17521,Profile!$B$2:$B$17521,$B127,Profile!$C$2:$C$17521,CB$8))*$C$9</f>
        <v>0.5339853963</v>
      </c>
      <c r="CC127" s="193">
        <f>(SUMIFS(Profile!$E$2:$E$17521,Profile!$B$2:$B$17521,$B127,Profile!$C$2:$C$17521,CC$8))*$C$9</f>
        <v>0.5784888334</v>
      </c>
      <c r="CD127" s="193">
        <f>(SUMIFS(Profile!$E$2:$E$17521,Profile!$B$2:$B$17521,$B127,Profile!$C$2:$C$17521,CD$8))*$C$9</f>
        <v>0.4347922864</v>
      </c>
      <c r="CE127" s="193">
        <f>(SUMIFS(Profile!$E$2:$E$17521,Profile!$B$2:$B$17521,$B127,Profile!$C$2:$C$17521,CE$8))*$C$9</f>
        <v>0.4126669201</v>
      </c>
      <c r="CF127" s="193">
        <f>(SUMIFS(Profile!$E$2:$E$17521,Profile!$B$2:$B$17521,$B127,Profile!$C$2:$C$17521,CF$8))*$C$9</f>
        <v>0.3732550038</v>
      </c>
      <c r="CG127" s="193">
        <f>(SUMIFS(Profile!$E$2:$E$17521,Profile!$B$2:$B$17521,$B127,Profile!$C$2:$C$17521,CG$8))*$C$9</f>
        <v>0.3455192122</v>
      </c>
      <c r="CH127" s="193">
        <f>(SUMIFS(Profile!$E$2:$E$17521,Profile!$B$2:$B$17521,$B127,Profile!$C$2:$C$17521,CH$8))*$C$9</f>
        <v>0.3462235948</v>
      </c>
      <c r="CI127" s="193">
        <f>(SUMIFS(Profile!$E$2:$E$17521,Profile!$B$2:$B$17521,$B127,Profile!$C$2:$C$17521,CI$8))*$C$9</f>
        <v>0.2743636325</v>
      </c>
      <c r="CJ127" s="193">
        <f>(SUMIFS(Profile!$E$2:$E$17521,Profile!$B$2:$B$17521,$B127,Profile!$C$2:$C$17521,CJ$8))*$C$9</f>
        <v>0.2060521653</v>
      </c>
      <c r="CK127" s="193">
        <f>(SUMIFS(Profile!$E$2:$E$17521,Profile!$B$2:$B$17521,$B127,Profile!$C$2:$C$17521,CK$8))*$C$9</f>
        <v>0.1475419008</v>
      </c>
      <c r="CL127" s="193">
        <f>(SUMIFS(Profile!$E$2:$E$17521,Profile!$B$2:$B$17521,$B127,Profile!$C$2:$C$17521,CL$8))*$C$9</f>
        <v>0.09079004625</v>
      </c>
      <c r="CM127" s="193">
        <f>(SUMIFS(Profile!$E$2:$E$17521,Profile!$B$2:$B$17521,$B127,Profile!$C$2:$C$17521,CM$8))*$C$9</f>
        <v>0.05263449168</v>
      </c>
      <c r="CN127" s="193">
        <f>(SUMIFS(Profile!$E$2:$E$17521,Profile!$B$2:$B$17521,$B127,Profile!$C$2:$C$17521,CN$8))*$C$9</f>
        <v>0.02597138701</v>
      </c>
      <c r="CO127" s="193">
        <f>(SUMIFS(Profile!$E$2:$E$17521,Profile!$B$2:$B$17521,$B127,Profile!$C$2:$C$17521,CO$8))*$C$9</f>
        <v>0.006060061647</v>
      </c>
      <c r="CP127" s="193">
        <f>(SUMIFS(Profile!$E$2:$E$17521,Profile!$B$2:$B$17521,$B127,Profile!$C$2:$C$17521,CP$8))*$C$9</f>
        <v>0.001371620882</v>
      </c>
      <c r="CQ127" s="193">
        <f>(SUMIFS(Profile!$E$2:$E$17521,Profile!$B$2:$B$17521,$B127,Profile!$C$2:$C$17521,CQ$8))*$C$9</f>
        <v>0.0001782897517</v>
      </c>
      <c r="CR127" s="193">
        <f>(SUMIFS(Profile!$E$2:$E$17521,Profile!$B$2:$B$17521,$B127,Profile!$C$2:$C$17521,CR$8))*$C$9</f>
        <v>0</v>
      </c>
      <c r="CS127" s="193">
        <f>(SUMIFS(Profile!$E$2:$E$17521,Profile!$B$2:$B$17521,$B127,Profile!$C$2:$C$17521,CS$8))*$C$9</f>
        <v>0</v>
      </c>
      <c r="CT127" s="193">
        <f>(SUMIFS(Profile!$E$2:$E$17521,Profile!$B$2:$B$17521,$B127,Profile!$C$2:$C$17521,CT$8))*$C$9</f>
        <v>0</v>
      </c>
      <c r="CU127" s="193">
        <f>(SUMIFS(Profile!$E$2:$E$17521,Profile!$B$2:$B$17521,$B127,Profile!$C$2:$C$17521,CU$8))*$C$9</f>
        <v>0</v>
      </c>
      <c r="CV127" s="193">
        <f>(SUMIFS(Profile!$E$2:$E$17521,Profile!$B$2:$B$17521,$B127,Profile!$C$2:$C$17521,CV$8))*$C$9</f>
        <v>0</v>
      </c>
      <c r="CW127" s="193">
        <f>(SUMIFS(Profile!$E$2:$E$17521,Profile!$B$2:$B$17521,$B127,Profile!$C$2:$C$17521,CW$8))*$C$9</f>
        <v>0</v>
      </c>
      <c r="CX127" s="193">
        <f t="shared" si="17"/>
        <v>5.982496709</v>
      </c>
      <c r="CY127" s="193">
        <f t="shared" ref="CY127:ET127" si="597">MAX(BB127-E127,0)</f>
        <v>0</v>
      </c>
      <c r="CZ127" s="193">
        <f t="shared" si="597"/>
        <v>0</v>
      </c>
      <c r="DA127" s="193">
        <f t="shared" si="597"/>
        <v>0</v>
      </c>
      <c r="DB127" s="193">
        <f t="shared" si="597"/>
        <v>0</v>
      </c>
      <c r="DC127" s="193">
        <f t="shared" si="597"/>
        <v>0</v>
      </c>
      <c r="DD127" s="193">
        <f t="shared" si="597"/>
        <v>0</v>
      </c>
      <c r="DE127" s="193">
        <f t="shared" si="597"/>
        <v>0</v>
      </c>
      <c r="DF127" s="193">
        <f t="shared" si="597"/>
        <v>0</v>
      </c>
      <c r="DG127" s="193">
        <f t="shared" si="597"/>
        <v>0</v>
      </c>
      <c r="DH127" s="193">
        <f t="shared" si="597"/>
        <v>0</v>
      </c>
      <c r="DI127" s="193">
        <f t="shared" si="597"/>
        <v>0</v>
      </c>
      <c r="DJ127" s="193">
        <f t="shared" si="597"/>
        <v>0</v>
      </c>
      <c r="DK127" s="193">
        <f t="shared" si="597"/>
        <v>0</v>
      </c>
      <c r="DL127" s="193">
        <f t="shared" si="597"/>
        <v>0.04388814062</v>
      </c>
      <c r="DM127" s="193">
        <f t="shared" si="597"/>
        <v>0.1173791544</v>
      </c>
      <c r="DN127" s="193">
        <f t="shared" si="597"/>
        <v>0.2112686209</v>
      </c>
      <c r="DO127" s="193">
        <f t="shared" si="597"/>
        <v>0.2969130084</v>
      </c>
      <c r="DP127" s="193">
        <f t="shared" si="597"/>
        <v>0.3555492551</v>
      </c>
      <c r="DQ127" s="193">
        <f t="shared" si="597"/>
        <v>0.3946388879</v>
      </c>
      <c r="DR127" s="193">
        <f t="shared" si="597"/>
        <v>0.3740458483</v>
      </c>
      <c r="DS127" s="193">
        <f t="shared" si="597"/>
        <v>0.3271000917</v>
      </c>
      <c r="DT127" s="193">
        <f t="shared" si="597"/>
        <v>0.4376231692</v>
      </c>
      <c r="DU127" s="193">
        <f t="shared" si="597"/>
        <v>0.440871059</v>
      </c>
      <c r="DV127" s="193">
        <f t="shared" si="597"/>
        <v>0.4535928689</v>
      </c>
      <c r="DW127" s="193">
        <f t="shared" si="597"/>
        <v>0.452972602</v>
      </c>
      <c r="DX127" s="193">
        <f t="shared" si="597"/>
        <v>0.4575529693</v>
      </c>
      <c r="DY127" s="193">
        <f t="shared" si="597"/>
        <v>0.3216576094</v>
      </c>
      <c r="DZ127" s="193">
        <f t="shared" si="597"/>
        <v>0.3749746527</v>
      </c>
      <c r="EA127" s="193">
        <f t="shared" si="597"/>
        <v>0.2396910935</v>
      </c>
      <c r="EB127" s="193">
        <f t="shared" si="597"/>
        <v>0.2123576871</v>
      </c>
      <c r="EC127" s="193">
        <f t="shared" si="597"/>
        <v>0.1769519555</v>
      </c>
      <c r="ED127" s="193">
        <f t="shared" si="597"/>
        <v>0.1383994653</v>
      </c>
      <c r="EE127" s="193">
        <f t="shared" si="597"/>
        <v>0.12548282</v>
      </c>
      <c r="EF127" s="193">
        <f t="shared" si="597"/>
        <v>0.02958574981</v>
      </c>
      <c r="EG127" s="193">
        <f t="shared" si="597"/>
        <v>0</v>
      </c>
      <c r="EH127" s="193">
        <f t="shared" si="597"/>
        <v>0</v>
      </c>
      <c r="EI127" s="193">
        <f t="shared" si="597"/>
        <v>0</v>
      </c>
      <c r="EJ127" s="193">
        <f t="shared" si="597"/>
        <v>0</v>
      </c>
      <c r="EK127" s="193">
        <f t="shared" si="597"/>
        <v>0</v>
      </c>
      <c r="EL127" s="193">
        <f t="shared" si="597"/>
        <v>0</v>
      </c>
      <c r="EM127" s="193">
        <f t="shared" si="597"/>
        <v>0</v>
      </c>
      <c r="EN127" s="193">
        <f t="shared" si="597"/>
        <v>0</v>
      </c>
      <c r="EO127" s="193">
        <f t="shared" si="597"/>
        <v>0</v>
      </c>
      <c r="EP127" s="193">
        <f t="shared" si="597"/>
        <v>0</v>
      </c>
      <c r="EQ127" s="193">
        <f t="shared" si="597"/>
        <v>0</v>
      </c>
      <c r="ER127" s="193">
        <f t="shared" si="597"/>
        <v>0</v>
      </c>
      <c r="ES127" s="193">
        <f t="shared" si="597"/>
        <v>0</v>
      </c>
      <c r="ET127" s="193">
        <f t="shared" si="597"/>
        <v>0</v>
      </c>
      <c r="EU127" s="193">
        <f t="shared" si="19"/>
        <v>5.242183445</v>
      </c>
      <c r="EV127" s="193">
        <f t="shared" ref="EV127:GQ127" si="598">BB127-CY127</f>
        <v>0</v>
      </c>
      <c r="EW127" s="193">
        <f t="shared" si="598"/>
        <v>0</v>
      </c>
      <c r="EX127" s="193">
        <f t="shared" si="598"/>
        <v>0</v>
      </c>
      <c r="EY127" s="193">
        <f t="shared" si="598"/>
        <v>0</v>
      </c>
      <c r="EZ127" s="193">
        <f t="shared" si="598"/>
        <v>0</v>
      </c>
      <c r="FA127" s="193">
        <f t="shared" si="598"/>
        <v>0</v>
      </c>
      <c r="FB127" s="193">
        <f t="shared" si="598"/>
        <v>0</v>
      </c>
      <c r="FC127" s="193">
        <f t="shared" si="598"/>
        <v>0</v>
      </c>
      <c r="FD127" s="193">
        <f t="shared" si="598"/>
        <v>0.00001354528028</v>
      </c>
      <c r="FE127" s="193">
        <f t="shared" si="598"/>
        <v>0.00793241264</v>
      </c>
      <c r="FF127" s="193">
        <f t="shared" si="598"/>
        <v>0.02205185841</v>
      </c>
      <c r="FG127" s="193">
        <f t="shared" si="598"/>
        <v>0.06915667142</v>
      </c>
      <c r="FH127" s="193">
        <f t="shared" si="598"/>
        <v>0.1295083603</v>
      </c>
      <c r="FI127" s="193">
        <f t="shared" si="598"/>
        <v>0.1694616111</v>
      </c>
      <c r="FJ127" s="193">
        <f t="shared" si="598"/>
        <v>0.1947005744</v>
      </c>
      <c r="FK127" s="193">
        <f t="shared" si="598"/>
        <v>0.2183370639</v>
      </c>
      <c r="FL127" s="193">
        <f t="shared" si="598"/>
        <v>0.2239457224</v>
      </c>
      <c r="FM127" s="193">
        <f t="shared" si="598"/>
        <v>0.2355636579</v>
      </c>
      <c r="FN127" s="193">
        <f t="shared" si="598"/>
        <v>0.2363648949</v>
      </c>
      <c r="FO127" s="193">
        <f t="shared" si="598"/>
        <v>0.2311568548</v>
      </c>
      <c r="FP127" s="193">
        <f t="shared" si="598"/>
        <v>0.2183370639</v>
      </c>
      <c r="FQ127" s="193">
        <f t="shared" si="598"/>
        <v>0.2159333531</v>
      </c>
      <c r="FR127" s="193">
        <f t="shared" si="598"/>
        <v>0.2135296423</v>
      </c>
      <c r="FS127" s="193">
        <f t="shared" si="598"/>
        <v>0.2135296423</v>
      </c>
      <c r="FT127" s="193">
        <f t="shared" si="598"/>
        <v>0.2171352085</v>
      </c>
      <c r="FU127" s="193">
        <f t="shared" si="598"/>
        <v>0.2147314977</v>
      </c>
      <c r="FV127" s="193">
        <f t="shared" si="598"/>
        <v>0.2123277869</v>
      </c>
      <c r="FW127" s="193">
        <f t="shared" si="598"/>
        <v>0.2035141807</v>
      </c>
      <c r="FX127" s="193">
        <f t="shared" si="598"/>
        <v>0.1951011929</v>
      </c>
      <c r="FY127" s="193">
        <f t="shared" si="598"/>
        <v>0.2003092329</v>
      </c>
      <c r="FZ127" s="193">
        <f t="shared" si="598"/>
        <v>0.1963030483</v>
      </c>
      <c r="GA127" s="193">
        <f t="shared" si="598"/>
        <v>0.2071197469</v>
      </c>
      <c r="GB127" s="193">
        <f t="shared" si="598"/>
        <v>0.2207407747</v>
      </c>
      <c r="GC127" s="193">
        <f t="shared" si="598"/>
        <v>0.2447778827</v>
      </c>
      <c r="GD127" s="193">
        <f t="shared" si="598"/>
        <v>0.2060521653</v>
      </c>
      <c r="GE127" s="193">
        <f t="shared" si="598"/>
        <v>0.1475419008</v>
      </c>
      <c r="GF127" s="193">
        <f t="shared" si="598"/>
        <v>0.09079004625</v>
      </c>
      <c r="GG127" s="193">
        <f t="shared" si="598"/>
        <v>0.05263449168</v>
      </c>
      <c r="GH127" s="193">
        <f t="shared" si="598"/>
        <v>0.02597138701</v>
      </c>
      <c r="GI127" s="193">
        <f t="shared" si="598"/>
        <v>0.006060061647</v>
      </c>
      <c r="GJ127" s="193">
        <f t="shared" si="598"/>
        <v>0.001371620882</v>
      </c>
      <c r="GK127" s="193">
        <f t="shared" si="598"/>
        <v>0.0001782897517</v>
      </c>
      <c r="GL127" s="193">
        <f t="shared" si="598"/>
        <v>0</v>
      </c>
      <c r="GM127" s="193">
        <f t="shared" si="598"/>
        <v>0</v>
      </c>
      <c r="GN127" s="193">
        <f t="shared" si="598"/>
        <v>0</v>
      </c>
      <c r="GO127" s="193">
        <f t="shared" si="598"/>
        <v>0</v>
      </c>
      <c r="GP127" s="193">
        <f t="shared" si="598"/>
        <v>0</v>
      </c>
      <c r="GQ127" s="193">
        <f t="shared" si="598"/>
        <v>0</v>
      </c>
      <c r="GR127" s="193">
        <f t="shared" si="21"/>
        <v>4.645080293</v>
      </c>
      <c r="GS127" s="193">
        <f t="shared" ref="GS127:IN127" si="599">E127-EV127</f>
        <v>0.1502319247</v>
      </c>
      <c r="GT127" s="193">
        <f t="shared" si="599"/>
        <v>0.1362102784</v>
      </c>
      <c r="GU127" s="193">
        <f t="shared" si="599"/>
        <v>0.1245923429</v>
      </c>
      <c r="GV127" s="193">
        <f t="shared" si="599"/>
        <v>0.1157787366</v>
      </c>
      <c r="GW127" s="193">
        <f t="shared" si="599"/>
        <v>0.111772552</v>
      </c>
      <c r="GX127" s="193">
        <f t="shared" si="599"/>
        <v>0.1093688412</v>
      </c>
      <c r="GY127" s="193">
        <f t="shared" si="599"/>
        <v>0.1073657489</v>
      </c>
      <c r="GZ127" s="193">
        <f t="shared" si="599"/>
        <v>0.1073657489</v>
      </c>
      <c r="HA127" s="193">
        <f t="shared" si="599"/>
        <v>0.1073522036</v>
      </c>
      <c r="HB127" s="193">
        <f t="shared" si="599"/>
        <v>0.1042407578</v>
      </c>
      <c r="HC127" s="193">
        <f t="shared" si="599"/>
        <v>0.09452811516</v>
      </c>
      <c r="HD127" s="193">
        <f t="shared" si="599"/>
        <v>0.05343257914</v>
      </c>
      <c r="HE127" s="193">
        <f t="shared" si="599"/>
        <v>0.01110872127</v>
      </c>
      <c r="HF127" s="193">
        <f t="shared" si="599"/>
        <v>0</v>
      </c>
      <c r="HG127" s="193">
        <f t="shared" si="599"/>
        <v>0</v>
      </c>
      <c r="HH127" s="193">
        <f t="shared" si="599"/>
        <v>0</v>
      </c>
      <c r="HI127" s="193">
        <f t="shared" si="599"/>
        <v>0</v>
      </c>
      <c r="HJ127" s="193">
        <f t="shared" si="599"/>
        <v>0</v>
      </c>
      <c r="HK127" s="193">
        <f t="shared" si="599"/>
        <v>0</v>
      </c>
      <c r="HL127" s="193">
        <f t="shared" si="599"/>
        <v>0</v>
      </c>
      <c r="HM127" s="193">
        <f t="shared" si="599"/>
        <v>0</v>
      </c>
      <c r="HN127" s="193">
        <f t="shared" si="599"/>
        <v>0</v>
      </c>
      <c r="HO127" s="193">
        <f t="shared" si="599"/>
        <v>0</v>
      </c>
      <c r="HP127" s="193">
        <f t="shared" si="599"/>
        <v>0</v>
      </c>
      <c r="HQ127" s="193">
        <f t="shared" si="599"/>
        <v>0</v>
      </c>
      <c r="HR127" s="193">
        <f t="shared" si="599"/>
        <v>0</v>
      </c>
      <c r="HS127" s="193">
        <f t="shared" si="599"/>
        <v>0</v>
      </c>
      <c r="HT127" s="193">
        <f t="shared" si="599"/>
        <v>0</v>
      </c>
      <c r="HU127" s="193">
        <f t="shared" si="599"/>
        <v>0</v>
      </c>
      <c r="HV127" s="193">
        <f t="shared" si="599"/>
        <v>0</v>
      </c>
      <c r="HW127" s="193">
        <f t="shared" si="599"/>
        <v>0</v>
      </c>
      <c r="HX127" s="193">
        <f t="shared" si="599"/>
        <v>0</v>
      </c>
      <c r="HY127" s="193">
        <f t="shared" si="599"/>
        <v>0</v>
      </c>
      <c r="HZ127" s="193">
        <f t="shared" si="599"/>
        <v>0</v>
      </c>
      <c r="IA127" s="193">
        <f t="shared" si="599"/>
        <v>0.06516653609</v>
      </c>
      <c r="IB127" s="193">
        <f t="shared" si="599"/>
        <v>0.1441083424</v>
      </c>
      <c r="IC127" s="193">
        <f t="shared" si="599"/>
        <v>0.2160836986</v>
      </c>
      <c r="ID127" s="193">
        <f t="shared" si="599"/>
        <v>0.2554411086</v>
      </c>
      <c r="IE127" s="193">
        <f t="shared" si="599"/>
        <v>0.2692844223</v>
      </c>
      <c r="IF127" s="193">
        <f t="shared" si="599"/>
        <v>0.2831864707</v>
      </c>
      <c r="IG127" s="193">
        <f t="shared" si="599"/>
        <v>0.2942848069</v>
      </c>
      <c r="IH127" s="193">
        <f t="shared" si="599"/>
        <v>0.3014874151</v>
      </c>
      <c r="II127" s="193">
        <f t="shared" si="599"/>
        <v>0.3068737449</v>
      </c>
      <c r="IJ127" s="193">
        <f t="shared" si="599"/>
        <v>0.2840384923</v>
      </c>
      <c r="IK127" s="193">
        <f t="shared" si="599"/>
        <v>0.2696162275</v>
      </c>
      <c r="IL127" s="193">
        <f t="shared" si="599"/>
        <v>0.2403710795</v>
      </c>
      <c r="IM127" s="193">
        <f t="shared" si="599"/>
        <v>0.2071197469</v>
      </c>
      <c r="IN127" s="193">
        <f t="shared" si="599"/>
        <v>0.1746696511</v>
      </c>
      <c r="IO127" s="193">
        <f t="shared" si="23"/>
        <v>3.311731743</v>
      </c>
      <c r="IP127" s="193">
        <f t="shared" si="29"/>
        <v>1.521738538</v>
      </c>
      <c r="IQ127" s="193">
        <f t="shared" ref="IQ127:KK127" si="600">MAX((MIN(CZ127+IP127,$IO$7))-GT127,0)</f>
        <v>1.385528259</v>
      </c>
      <c r="IR127" s="193">
        <f t="shared" si="600"/>
        <v>1.260935916</v>
      </c>
      <c r="IS127" s="193">
        <f t="shared" si="600"/>
        <v>1.14515718</v>
      </c>
      <c r="IT127" s="193">
        <f t="shared" si="600"/>
        <v>1.033384628</v>
      </c>
      <c r="IU127" s="193">
        <f t="shared" si="600"/>
        <v>0.9240157867</v>
      </c>
      <c r="IV127" s="193">
        <f t="shared" si="600"/>
        <v>0.8166500378</v>
      </c>
      <c r="IW127" s="193">
        <f t="shared" si="600"/>
        <v>0.709284289</v>
      </c>
      <c r="IX127" s="193">
        <f t="shared" si="600"/>
        <v>0.6019320854</v>
      </c>
      <c r="IY127" s="193">
        <f t="shared" si="600"/>
        <v>0.4976913276</v>
      </c>
      <c r="IZ127" s="193">
        <f t="shared" si="600"/>
        <v>0.4031632124</v>
      </c>
      <c r="JA127" s="193">
        <f t="shared" si="600"/>
        <v>0.3497306333</v>
      </c>
      <c r="JB127" s="193">
        <f t="shared" si="600"/>
        <v>0.338621912</v>
      </c>
      <c r="JC127" s="193">
        <f t="shared" si="600"/>
        <v>0.3825100526</v>
      </c>
      <c r="JD127" s="193">
        <f t="shared" si="600"/>
        <v>0.499889207</v>
      </c>
      <c r="JE127" s="193">
        <f t="shared" si="600"/>
        <v>0.7111578279</v>
      </c>
      <c r="JF127" s="193">
        <f t="shared" si="600"/>
        <v>1.008070836</v>
      </c>
      <c r="JG127" s="193">
        <f t="shared" si="600"/>
        <v>1.363620091</v>
      </c>
      <c r="JH127" s="193">
        <f t="shared" si="600"/>
        <v>1.758258979</v>
      </c>
      <c r="JI127" s="193">
        <f t="shared" si="600"/>
        <v>2.132304828</v>
      </c>
      <c r="JJ127" s="193">
        <f t="shared" si="600"/>
        <v>2.459404919</v>
      </c>
      <c r="JK127" s="193">
        <f t="shared" si="600"/>
        <v>2.897028089</v>
      </c>
      <c r="JL127" s="193">
        <f t="shared" si="600"/>
        <v>3.337899148</v>
      </c>
      <c r="JM127" s="193">
        <f t="shared" si="600"/>
        <v>3.791492016</v>
      </c>
      <c r="JN127" s="193">
        <f t="shared" si="600"/>
        <v>4.244464618</v>
      </c>
      <c r="JO127" s="193">
        <f t="shared" si="600"/>
        <v>4.702017588</v>
      </c>
      <c r="JP127" s="193">
        <f t="shared" si="600"/>
        <v>5</v>
      </c>
      <c r="JQ127" s="193">
        <f t="shared" si="600"/>
        <v>5</v>
      </c>
      <c r="JR127" s="193">
        <f t="shared" si="600"/>
        <v>5</v>
      </c>
      <c r="JS127" s="193">
        <f t="shared" si="600"/>
        <v>5</v>
      </c>
      <c r="JT127" s="193">
        <f t="shared" si="600"/>
        <v>5</v>
      </c>
      <c r="JU127" s="193">
        <f t="shared" si="600"/>
        <v>5</v>
      </c>
      <c r="JV127" s="193">
        <f t="shared" si="600"/>
        <v>5</v>
      </c>
      <c r="JW127" s="193">
        <f t="shared" si="600"/>
        <v>5</v>
      </c>
      <c r="JX127" s="193">
        <f t="shared" si="600"/>
        <v>4.934833464</v>
      </c>
      <c r="JY127" s="193">
        <f t="shared" si="600"/>
        <v>4.790725122</v>
      </c>
      <c r="JZ127" s="193">
        <f t="shared" si="600"/>
        <v>4.574641423</v>
      </c>
      <c r="KA127" s="193">
        <f t="shared" si="600"/>
        <v>4.319200314</v>
      </c>
      <c r="KB127" s="193">
        <f t="shared" si="600"/>
        <v>4.049915892</v>
      </c>
      <c r="KC127" s="193">
        <f t="shared" si="600"/>
        <v>3.766729421</v>
      </c>
      <c r="KD127" s="193">
        <f t="shared" si="600"/>
        <v>3.472444614</v>
      </c>
      <c r="KE127" s="193">
        <f t="shared" si="600"/>
        <v>3.170957199</v>
      </c>
      <c r="KF127" s="193">
        <f t="shared" si="600"/>
        <v>2.864083454</v>
      </c>
      <c r="KG127" s="193">
        <f t="shared" si="600"/>
        <v>2.580044962</v>
      </c>
      <c r="KH127" s="193">
        <f t="shared" si="600"/>
        <v>2.310428735</v>
      </c>
      <c r="KI127" s="193">
        <f t="shared" si="600"/>
        <v>2.070057655</v>
      </c>
      <c r="KJ127" s="193">
        <f t="shared" si="600"/>
        <v>1.862937908</v>
      </c>
      <c r="KK127" s="193">
        <f t="shared" si="600"/>
        <v>1.688268257</v>
      </c>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row>
    <row r="128" ht="14.25" customHeight="1">
      <c r="A128" s="1">
        <v>4.0</v>
      </c>
      <c r="B128" s="1">
        <f t="shared" ref="B128:C128" si="601">B127+1</f>
        <v>118</v>
      </c>
      <c r="C128" s="267">
        <f t="shared" si="601"/>
        <v>43583</v>
      </c>
      <c r="D128" s="193">
        <f t="shared" si="15"/>
        <v>10.01826598</v>
      </c>
      <c r="E128" s="193">
        <f>(SUMIFS(Profile!$F$2:$F$17521,Profile!$B$2:$B$17521,$B128,Profile!$C$2:$C$17521,E$8))*$C$6</f>
        <v>0.1526356355</v>
      </c>
      <c r="F128" s="193">
        <f>(SUMIFS(Profile!$F$2:$F$17521,Profile!$B$2:$B$17521,$B128,Profile!$C$2:$C$17521,F$8))*$C$6</f>
        <v>0.1374121338</v>
      </c>
      <c r="G128" s="193">
        <f>(SUMIFS(Profile!$F$2:$F$17521,Profile!$B$2:$B$17521,$B128,Profile!$C$2:$C$17521,G$8))*$C$6</f>
        <v>0.1265954352</v>
      </c>
      <c r="H128" s="193">
        <f>(SUMIFS(Profile!$F$2:$F$17521,Profile!$B$2:$B$17521,$B128,Profile!$C$2:$C$17521,H$8))*$C$6</f>
        <v>0.1165799736</v>
      </c>
      <c r="I128" s="193">
        <f>(SUMIFS(Profile!$F$2:$F$17521,Profile!$B$2:$B$17521,$B128,Profile!$C$2:$C$17521,I$8))*$C$6</f>
        <v>0.111772552</v>
      </c>
      <c r="J128" s="193">
        <f>(SUMIFS(Profile!$F$2:$F$17521,Profile!$B$2:$B$17521,$B128,Profile!$C$2:$C$17521,J$8))*$C$6</f>
        <v>0.1093688412</v>
      </c>
      <c r="K128" s="193">
        <f>(SUMIFS(Profile!$F$2:$F$17521,Profile!$B$2:$B$17521,$B128,Profile!$C$2:$C$17521,K$8))*$C$6</f>
        <v>0.1089682227</v>
      </c>
      <c r="L128" s="193">
        <f>(SUMIFS(Profile!$F$2:$F$17521,Profile!$B$2:$B$17521,$B128,Profile!$C$2:$C$17521,L$8))*$C$6</f>
        <v>0.1061638935</v>
      </c>
      <c r="M128" s="193">
        <f>(SUMIFS(Profile!$F$2:$F$17521,Profile!$B$2:$B$17521,$B128,Profile!$C$2:$C$17521,M$8))*$C$6</f>
        <v>0.1065645119</v>
      </c>
      <c r="N128" s="193">
        <f>(SUMIFS(Profile!$F$2:$F$17521,Profile!$B$2:$B$17521,$B128,Profile!$C$2:$C$17521,N$8))*$C$6</f>
        <v>0.1113719335</v>
      </c>
      <c r="O128" s="193">
        <f>(SUMIFS(Profile!$F$2:$F$17521,Profile!$B$2:$B$17521,$B128,Profile!$C$2:$C$17521,O$8))*$C$6</f>
        <v>0.1153781182</v>
      </c>
      <c r="P128" s="193">
        <f>(SUMIFS(Profile!$F$2:$F$17521,Profile!$B$2:$B$17521,$B128,Profile!$C$2:$C$17521,P$8))*$C$6</f>
        <v>0.1201855398</v>
      </c>
      <c r="Q128" s="193">
        <f>(SUMIFS(Profile!$F$2:$F$17521,Profile!$B$2:$B$17521,$B128,Profile!$C$2:$C$17521,Q$8))*$C$6</f>
        <v>0.1446232662</v>
      </c>
      <c r="R128" s="193">
        <f>(SUMIFS(Profile!$F$2:$F$17521,Profile!$B$2:$B$17521,$B128,Profile!$C$2:$C$17521,R$8))*$C$6</f>
        <v>0.1722659403</v>
      </c>
      <c r="S128" s="193">
        <f>(SUMIFS(Profile!$F$2:$F$17521,Profile!$B$2:$B$17521,$B128,Profile!$C$2:$C$17521,S$8))*$C$6</f>
        <v>0.1983061406</v>
      </c>
      <c r="T128" s="193">
        <f>(SUMIFS(Profile!$F$2:$F$17521,Profile!$B$2:$B$17521,$B128,Profile!$C$2:$C$17521,T$8))*$C$6</f>
        <v>0.2195389193</v>
      </c>
      <c r="U128" s="193">
        <f>(SUMIFS(Profile!$F$2:$F$17521,Profile!$B$2:$B$17521,$B128,Profile!$C$2:$C$17521,U$8))*$C$6</f>
        <v>0.2187376824</v>
      </c>
      <c r="V128" s="193">
        <f>(SUMIFS(Profile!$F$2:$F$17521,Profile!$B$2:$B$17521,$B128,Profile!$C$2:$C$17521,V$8))*$C$6</f>
        <v>0.2323587102</v>
      </c>
      <c r="W128" s="193">
        <f>(SUMIFS(Profile!$F$2:$F$17521,Profile!$B$2:$B$17521,$B128,Profile!$C$2:$C$17521,W$8))*$C$6</f>
        <v>0.2359642764</v>
      </c>
      <c r="X128" s="193">
        <f>(SUMIFS(Profile!$F$2:$F$17521,Profile!$B$2:$B$17521,$B128,Profile!$C$2:$C$17521,X$8))*$C$6</f>
        <v>0.2335605656</v>
      </c>
      <c r="Y128" s="193">
        <f>(SUMIFS(Profile!$F$2:$F$17521,Profile!$B$2:$B$17521,$B128,Profile!$C$2:$C$17521,Y$8))*$C$6</f>
        <v>0.2307562363</v>
      </c>
      <c r="Z128" s="193">
        <f>(SUMIFS(Profile!$F$2:$F$17521,Profile!$B$2:$B$17521,$B128,Profile!$C$2:$C$17521,Z$8))*$C$6</f>
        <v>0.2223432486</v>
      </c>
      <c r="AA128" s="193">
        <f>(SUMIFS(Profile!$F$2:$F$17521,Profile!$B$2:$B$17521,$B128,Profile!$C$2:$C$17521,AA$8))*$C$6</f>
        <v>0.2163339716</v>
      </c>
      <c r="AB128" s="193">
        <f>(SUMIFS(Profile!$F$2:$F$17521,Profile!$B$2:$B$17521,$B128,Profile!$C$2:$C$17521,AB$8))*$C$6</f>
        <v>0.2155327346</v>
      </c>
      <c r="AC128" s="193">
        <f>(SUMIFS(Profile!$F$2:$F$17521,Profile!$B$2:$B$17521,$B128,Profile!$C$2:$C$17521,AC$8))*$C$6</f>
        <v>0.2191383008</v>
      </c>
      <c r="AD128" s="193">
        <f>(SUMIFS(Profile!$F$2:$F$17521,Profile!$B$2:$B$17521,$B128,Profile!$C$2:$C$17521,AD$8))*$C$6</f>
        <v>0.2211413932</v>
      </c>
      <c r="AE128" s="193">
        <f>(SUMIFS(Profile!$F$2:$F$17521,Profile!$B$2:$B$17521,$B128,Profile!$C$2:$C$17521,AE$8))*$C$6</f>
        <v>0.2199395378</v>
      </c>
      <c r="AF128" s="193">
        <f>(SUMIFS(Profile!$F$2:$F$17521,Profile!$B$2:$B$17521,$B128,Profile!$C$2:$C$17521,AF$8))*$C$6</f>
        <v>0.2151321162</v>
      </c>
      <c r="AG128" s="193">
        <f>(SUMIFS(Profile!$F$2:$F$17521,Profile!$B$2:$B$17521,$B128,Profile!$C$2:$C$17521,AG$8))*$C$6</f>
        <v>0.2099240761</v>
      </c>
      <c r="AH128" s="193">
        <f>(SUMIFS(Profile!$F$2:$F$17521,Profile!$B$2:$B$17521,$B128,Profile!$C$2:$C$17521,AH$8))*$C$6</f>
        <v>0.217535827</v>
      </c>
      <c r="AI128" s="193">
        <f>(SUMIFS(Profile!$F$2:$F$17521,Profile!$B$2:$B$17521,$B128,Profile!$C$2:$C$17521,AI$8))*$C$6</f>
        <v>0.2119271685</v>
      </c>
      <c r="AJ128" s="193">
        <f>(SUMIFS(Profile!$F$2:$F$17521,Profile!$B$2:$B$17521,$B128,Profile!$C$2:$C$17521,AJ$8))*$C$6</f>
        <v>0.2191383008</v>
      </c>
      <c r="AK128" s="193">
        <f>(SUMIFS(Profile!$F$2:$F$17521,Profile!$B$2:$B$17521,$B128,Profile!$C$2:$C$17521,AK$8))*$C$6</f>
        <v>0.2355636579</v>
      </c>
      <c r="AL128" s="193">
        <f>(SUMIFS(Profile!$F$2:$F$17521,Profile!$B$2:$B$17521,$B128,Profile!$C$2:$C$17521,AL$8))*$C$6</f>
        <v>0.2543927258</v>
      </c>
      <c r="AM128" s="193">
        <f>(SUMIFS(Profile!$F$2:$F$17521,Profile!$B$2:$B$17521,$B128,Profile!$C$2:$C$17521,AM$8))*$C$6</f>
        <v>0.2784298338</v>
      </c>
      <c r="AN128" s="193">
        <f>(SUMIFS(Profile!$F$2:$F$17521,Profile!$B$2:$B$17521,$B128,Profile!$C$2:$C$17521,AN$8))*$C$6</f>
        <v>0.2968582832</v>
      </c>
      <c r="AO128" s="193">
        <f>(SUMIFS(Profile!$F$2:$F$17521,Profile!$B$2:$B$17521,$B128,Profile!$C$2:$C$17521,AO$8))*$C$6</f>
        <v>0.3000632309</v>
      </c>
      <c r="AP128" s="193">
        <f>(SUMIFS(Profile!$F$2:$F$17521,Profile!$B$2:$B$17521,$B128,Profile!$C$2:$C$17521,AP$8))*$C$6</f>
        <v>0.2980601386</v>
      </c>
      <c r="AQ128" s="193">
        <f>(SUMIFS(Profile!$F$2:$F$17521,Profile!$B$2:$B$17521,$B128,Profile!$C$2:$C$17521,AQ$8))*$C$6</f>
        <v>0.2912496247</v>
      </c>
      <c r="AR128" s="193">
        <f>(SUMIFS(Profile!$F$2:$F$17521,Profile!$B$2:$B$17521,$B128,Profile!$C$2:$C$17521,AR$8))*$C$6</f>
        <v>0.2820354</v>
      </c>
      <c r="AS128" s="193">
        <f>(SUMIFS(Profile!$F$2:$F$17521,Profile!$B$2:$B$17521,$B128,Profile!$C$2:$C$17521,AS$8))*$C$6</f>
        <v>0.2952558094</v>
      </c>
      <c r="AT128" s="193">
        <f>(SUMIFS(Profile!$F$2:$F$17521,Profile!$B$2:$B$17521,$B128,Profile!$C$2:$C$17521,AT$8))*$C$6</f>
        <v>0.3004638494</v>
      </c>
      <c r="AU128" s="193">
        <f>(SUMIFS(Profile!$F$2:$F$17521,Profile!$B$2:$B$17521,$B128,Profile!$C$2:$C$17521,AU$8))*$C$6</f>
        <v>0.3060725079</v>
      </c>
      <c r="AV128" s="193">
        <f>(SUMIFS(Profile!$F$2:$F$17521,Profile!$B$2:$B$17521,$B128,Profile!$C$2:$C$17521,AV$8))*$C$6</f>
        <v>0.2848397292</v>
      </c>
      <c r="AW128" s="193">
        <f>(SUMIFS(Profile!$F$2:$F$17521,Profile!$B$2:$B$17521,$B128,Profile!$C$2:$C$17521,AW$8))*$C$6</f>
        <v>0.2724205568</v>
      </c>
      <c r="AX128" s="193">
        <f>(SUMIFS(Profile!$F$2:$F$17521,Profile!$B$2:$B$17521,$B128,Profile!$C$2:$C$17521,AX$8))*$C$6</f>
        <v>0.2439766457</v>
      </c>
      <c r="AY128" s="193">
        <f>(SUMIFS(Profile!$F$2:$F$17521,Profile!$B$2:$B$17521,$B128,Profile!$C$2:$C$17521,AY$8))*$C$6</f>
        <v>0.2075203653</v>
      </c>
      <c r="AZ128" s="193">
        <f>(SUMIFS(Profile!$F$2:$F$17521,Profile!$B$2:$B$17521,$B128,Profile!$C$2:$C$17521,AZ$8))*$C$6</f>
        <v>0.1738684142</v>
      </c>
      <c r="BA128" s="193">
        <f t="shared" si="16"/>
        <v>10.94666655</v>
      </c>
      <c r="BB128" s="193">
        <f>(SUMIFS(Profile!$E$2:$E$17521,Profile!$B$2:$B$17521,$B128,Profile!$C$2:$C$17521,BB$8))*$C$9</f>
        <v>0</v>
      </c>
      <c r="BC128" s="193">
        <f>(SUMIFS(Profile!$E$2:$E$17521,Profile!$B$2:$B$17521,$B128,Profile!$C$2:$C$17521,BC$8))*$C$9</f>
        <v>0</v>
      </c>
      <c r="BD128" s="193">
        <f>(SUMIFS(Profile!$E$2:$E$17521,Profile!$B$2:$B$17521,$B128,Profile!$C$2:$C$17521,BD$8))*$C$9</f>
        <v>0</v>
      </c>
      <c r="BE128" s="193">
        <f>(SUMIFS(Profile!$E$2:$E$17521,Profile!$B$2:$B$17521,$B128,Profile!$C$2:$C$17521,BE$8))*$C$9</f>
        <v>0</v>
      </c>
      <c r="BF128" s="193">
        <f>(SUMIFS(Profile!$E$2:$E$17521,Profile!$B$2:$B$17521,$B128,Profile!$C$2:$C$17521,BF$8))*$C$9</f>
        <v>0</v>
      </c>
      <c r="BG128" s="193">
        <f>(SUMIFS(Profile!$E$2:$E$17521,Profile!$B$2:$B$17521,$B128,Profile!$C$2:$C$17521,BG$8))*$C$9</f>
        <v>0</v>
      </c>
      <c r="BH128" s="193">
        <f>(SUMIFS(Profile!$E$2:$E$17521,Profile!$B$2:$B$17521,$B128,Profile!$C$2:$C$17521,BH$8))*$C$9</f>
        <v>0</v>
      </c>
      <c r="BI128" s="193">
        <f>(SUMIFS(Profile!$E$2:$E$17521,Profile!$B$2:$B$17521,$B128,Profile!$C$2:$C$17521,BI$8))*$C$9</f>
        <v>0</v>
      </c>
      <c r="BJ128" s="193">
        <f>(SUMIFS(Profile!$E$2:$E$17521,Profile!$B$2:$B$17521,$B128,Profile!$C$2:$C$17521,BJ$8))*$C$9</f>
        <v>0.00003757202745</v>
      </c>
      <c r="BK128" s="193">
        <f>(SUMIFS(Profile!$E$2:$E$17521,Profile!$B$2:$B$17521,$B128,Profile!$C$2:$C$17521,BK$8))*$C$9</f>
        <v>0.00619045053</v>
      </c>
      <c r="BL128" s="193">
        <f>(SUMIFS(Profile!$E$2:$E$17521,Profile!$B$2:$B$17521,$B128,Profile!$C$2:$C$17521,BL$8))*$C$9</f>
        <v>0.02625229037</v>
      </c>
      <c r="BM128" s="193">
        <f>(SUMIFS(Profile!$E$2:$E$17521,Profile!$B$2:$B$17521,$B128,Profile!$C$2:$C$17521,BM$8))*$C$9</f>
        <v>0.07774308614</v>
      </c>
      <c r="BN128" s="193">
        <f>(SUMIFS(Profile!$E$2:$E$17521,Profile!$B$2:$B$17521,$B128,Profile!$C$2:$C$17521,BN$8))*$C$9</f>
        <v>0.1205759255</v>
      </c>
      <c r="BO128" s="193">
        <f>(SUMIFS(Profile!$E$2:$E$17521,Profile!$B$2:$B$17521,$B128,Profile!$C$2:$C$17521,BO$8))*$C$9</f>
        <v>0.1828529881</v>
      </c>
      <c r="BP128" s="193">
        <f>(SUMIFS(Profile!$E$2:$E$17521,Profile!$B$2:$B$17521,$B128,Profile!$C$2:$C$17521,BP$8))*$C$9</f>
        <v>0.2704948159</v>
      </c>
      <c r="BQ128" s="193">
        <f>(SUMIFS(Profile!$E$2:$E$17521,Profile!$B$2:$B$17521,$B128,Profile!$C$2:$C$17521,BQ$8))*$C$9</f>
        <v>0.3817567914</v>
      </c>
      <c r="BR128" s="193">
        <f>(SUMIFS(Profile!$E$2:$E$17521,Profile!$B$2:$B$17521,$B128,Profile!$C$2:$C$17521,BR$8))*$C$9</f>
        <v>0.5019367215</v>
      </c>
      <c r="BS128" s="193">
        <f>(SUMIFS(Profile!$E$2:$E$17521,Profile!$B$2:$B$17521,$B128,Profile!$C$2:$C$17521,BS$8))*$C$9</f>
        <v>0.6229970103</v>
      </c>
      <c r="BT128" s="193">
        <f>(SUMIFS(Profile!$E$2:$E$17521,Profile!$B$2:$B$17521,$B128,Profile!$C$2:$C$17521,BT$8))*$C$9</f>
        <v>0.6426124329</v>
      </c>
      <c r="BU128" s="193">
        <f>(SUMIFS(Profile!$E$2:$E$17521,Profile!$B$2:$B$17521,$B128,Profile!$C$2:$C$17521,BU$8))*$C$9</f>
        <v>0.6513742631</v>
      </c>
      <c r="BV128" s="193">
        <f>(SUMIFS(Profile!$E$2:$E$17521,Profile!$B$2:$B$17521,$B128,Profile!$C$2:$C$17521,BV$8))*$C$9</f>
        <v>0.5996618166</v>
      </c>
      <c r="BW128" s="193">
        <f>(SUMIFS(Profile!$E$2:$E$17521,Profile!$B$2:$B$17521,$B128,Profile!$C$2:$C$17521,BW$8))*$C$9</f>
        <v>0.6049394445</v>
      </c>
      <c r="BX128" s="193">
        <f>(SUMIFS(Profile!$E$2:$E$17521,Profile!$B$2:$B$17521,$B128,Profile!$C$2:$C$17521,BX$8))*$C$9</f>
        <v>0.5939780419</v>
      </c>
      <c r="BY128" s="193">
        <f>(SUMIFS(Profile!$E$2:$E$17521,Profile!$B$2:$B$17521,$B128,Profile!$C$2:$C$17521,BY$8))*$C$9</f>
        <v>0.589854729</v>
      </c>
      <c r="BZ128" s="193">
        <f>(SUMIFS(Profile!$E$2:$E$17521,Profile!$B$2:$B$17521,$B128,Profile!$C$2:$C$17521,BZ$8))*$C$9</f>
        <v>0.5442551864</v>
      </c>
      <c r="CA128" s="193">
        <f>(SUMIFS(Profile!$E$2:$E$17521,Profile!$B$2:$B$17521,$B128,Profile!$C$2:$C$17521,CA$8))*$C$9</f>
        <v>0.5555826371</v>
      </c>
      <c r="CB128" s="193">
        <f>(SUMIFS(Profile!$E$2:$E$17521,Profile!$B$2:$B$17521,$B128,Profile!$C$2:$C$17521,CB$8))*$C$9</f>
        <v>0.5480370935</v>
      </c>
      <c r="CC128" s="193">
        <f>(SUMIFS(Profile!$E$2:$E$17521,Profile!$B$2:$B$17521,$B128,Profile!$C$2:$C$17521,CC$8))*$C$9</f>
        <v>0.5474134912</v>
      </c>
      <c r="CD128" s="193">
        <f>(SUMIFS(Profile!$E$2:$E$17521,Profile!$B$2:$B$17521,$B128,Profile!$C$2:$C$17521,CD$8))*$C$9</f>
        <v>0.56671419</v>
      </c>
      <c r="CE128" s="193">
        <f>(SUMIFS(Profile!$E$2:$E$17521,Profile!$B$2:$B$17521,$B128,Profile!$C$2:$C$17521,CE$8))*$C$9</f>
        <v>0.4532266122</v>
      </c>
      <c r="CF128" s="193">
        <f>(SUMIFS(Profile!$E$2:$E$17521,Profile!$B$2:$B$17521,$B128,Profile!$C$2:$C$17521,CF$8))*$C$9</f>
        <v>0.3966026124</v>
      </c>
      <c r="CG128" s="193">
        <f>(SUMIFS(Profile!$E$2:$E$17521,Profile!$B$2:$B$17521,$B128,Profile!$C$2:$C$17521,CG$8))*$C$9</f>
        <v>0.3444031763</v>
      </c>
      <c r="CH128" s="193">
        <f>(SUMIFS(Profile!$E$2:$E$17521,Profile!$B$2:$B$17521,$B128,Profile!$C$2:$C$17521,CH$8))*$C$9</f>
        <v>0.2986422634</v>
      </c>
      <c r="CI128" s="193">
        <f>(SUMIFS(Profile!$E$2:$E$17521,Profile!$B$2:$B$17521,$B128,Profile!$C$2:$C$17521,CI$8))*$C$9</f>
        <v>0.2525649389</v>
      </c>
      <c r="CJ128" s="193">
        <f>(SUMIFS(Profile!$E$2:$E$17521,Profile!$B$2:$B$17521,$B128,Profile!$C$2:$C$17521,CJ$8))*$C$9</f>
        <v>0.1900865671</v>
      </c>
      <c r="CK128" s="193">
        <f>(SUMIFS(Profile!$E$2:$E$17521,Profile!$B$2:$B$17521,$B128,Profile!$C$2:$C$17521,CK$8))*$C$9</f>
        <v>0.1403050344</v>
      </c>
      <c r="CL128" s="193">
        <f>(SUMIFS(Profile!$E$2:$E$17521,Profile!$B$2:$B$17521,$B128,Profile!$C$2:$C$17521,CL$8))*$C$9</f>
        <v>0.127094371</v>
      </c>
      <c r="CM128" s="193">
        <f>(SUMIFS(Profile!$E$2:$E$17521,Profile!$B$2:$B$17521,$B128,Profile!$C$2:$C$17521,CM$8))*$C$9</f>
        <v>0.07306650403</v>
      </c>
      <c r="CN128" s="193">
        <f>(SUMIFS(Profile!$E$2:$E$17521,Profile!$B$2:$B$17521,$B128,Profile!$C$2:$C$17521,CN$8))*$C$9</f>
        <v>0.02672071056</v>
      </c>
      <c r="CO128" s="193">
        <f>(SUMIFS(Profile!$E$2:$E$17521,Profile!$B$2:$B$17521,$B128,Profile!$C$2:$C$17521,CO$8))*$C$9</f>
        <v>0.006738776941</v>
      </c>
      <c r="CP128" s="193">
        <f>(SUMIFS(Profile!$E$2:$E$17521,Profile!$B$2:$B$17521,$B128,Profile!$C$2:$C$17521,CP$8))*$C$9</f>
        <v>0.001697675129</v>
      </c>
      <c r="CQ128" s="193">
        <f>(SUMIFS(Profile!$E$2:$E$17521,Profile!$B$2:$B$17521,$B128,Profile!$C$2:$C$17521,CQ$8))*$C$9</f>
        <v>0.0002563323354</v>
      </c>
      <c r="CR128" s="193">
        <f>(SUMIFS(Profile!$E$2:$E$17521,Profile!$B$2:$B$17521,$B128,Profile!$C$2:$C$17521,CR$8))*$C$9</f>
        <v>0</v>
      </c>
      <c r="CS128" s="193">
        <f>(SUMIFS(Profile!$E$2:$E$17521,Profile!$B$2:$B$17521,$B128,Profile!$C$2:$C$17521,CS$8))*$C$9</f>
        <v>0</v>
      </c>
      <c r="CT128" s="193">
        <f>(SUMIFS(Profile!$E$2:$E$17521,Profile!$B$2:$B$17521,$B128,Profile!$C$2:$C$17521,CT$8))*$C$9</f>
        <v>0</v>
      </c>
      <c r="CU128" s="193">
        <f>(SUMIFS(Profile!$E$2:$E$17521,Profile!$B$2:$B$17521,$B128,Profile!$C$2:$C$17521,CU$8))*$C$9</f>
        <v>0</v>
      </c>
      <c r="CV128" s="193">
        <f>(SUMIFS(Profile!$E$2:$E$17521,Profile!$B$2:$B$17521,$B128,Profile!$C$2:$C$17521,CV$8))*$C$9</f>
        <v>0</v>
      </c>
      <c r="CW128" s="193">
        <f>(SUMIFS(Profile!$E$2:$E$17521,Profile!$B$2:$B$17521,$B128,Profile!$C$2:$C$17521,CW$8))*$C$9</f>
        <v>0</v>
      </c>
      <c r="CX128" s="193">
        <f t="shared" si="17"/>
        <v>5.532197514</v>
      </c>
      <c r="CY128" s="193">
        <f t="shared" ref="CY128:ET128" si="602">MAX(BB128-E128,0)</f>
        <v>0</v>
      </c>
      <c r="CZ128" s="193">
        <f t="shared" si="602"/>
        <v>0</v>
      </c>
      <c r="DA128" s="193">
        <f t="shared" si="602"/>
        <v>0</v>
      </c>
      <c r="DB128" s="193">
        <f t="shared" si="602"/>
        <v>0</v>
      </c>
      <c r="DC128" s="193">
        <f t="shared" si="602"/>
        <v>0</v>
      </c>
      <c r="DD128" s="193">
        <f t="shared" si="602"/>
        <v>0</v>
      </c>
      <c r="DE128" s="193">
        <f t="shared" si="602"/>
        <v>0</v>
      </c>
      <c r="DF128" s="193">
        <f t="shared" si="602"/>
        <v>0</v>
      </c>
      <c r="DG128" s="193">
        <f t="shared" si="602"/>
        <v>0</v>
      </c>
      <c r="DH128" s="193">
        <f t="shared" si="602"/>
        <v>0</v>
      </c>
      <c r="DI128" s="193">
        <f t="shared" si="602"/>
        <v>0</v>
      </c>
      <c r="DJ128" s="193">
        <f t="shared" si="602"/>
        <v>0</v>
      </c>
      <c r="DK128" s="193">
        <f t="shared" si="602"/>
        <v>0</v>
      </c>
      <c r="DL128" s="193">
        <f t="shared" si="602"/>
        <v>0.01058704773</v>
      </c>
      <c r="DM128" s="193">
        <f t="shared" si="602"/>
        <v>0.07218867532</v>
      </c>
      <c r="DN128" s="193">
        <f t="shared" si="602"/>
        <v>0.1622178721</v>
      </c>
      <c r="DO128" s="193">
        <f t="shared" si="602"/>
        <v>0.2831990391</v>
      </c>
      <c r="DP128" s="193">
        <f t="shared" si="602"/>
        <v>0.3906383001</v>
      </c>
      <c r="DQ128" s="193">
        <f t="shared" si="602"/>
        <v>0.4066481565</v>
      </c>
      <c r="DR128" s="193">
        <f t="shared" si="602"/>
        <v>0.4178136975</v>
      </c>
      <c r="DS128" s="193">
        <f t="shared" si="602"/>
        <v>0.3689055803</v>
      </c>
      <c r="DT128" s="193">
        <f t="shared" si="602"/>
        <v>0.382596196</v>
      </c>
      <c r="DU128" s="193">
        <f t="shared" si="602"/>
        <v>0.3776440704</v>
      </c>
      <c r="DV128" s="193">
        <f t="shared" si="602"/>
        <v>0.3743219944</v>
      </c>
      <c r="DW128" s="193">
        <f t="shared" si="602"/>
        <v>0.3251168856</v>
      </c>
      <c r="DX128" s="193">
        <f t="shared" si="602"/>
        <v>0.334441244</v>
      </c>
      <c r="DY128" s="193">
        <f t="shared" si="602"/>
        <v>0.3280975557</v>
      </c>
      <c r="DZ128" s="193">
        <f t="shared" si="602"/>
        <v>0.3322813751</v>
      </c>
      <c r="EA128" s="193">
        <f t="shared" si="602"/>
        <v>0.3567901139</v>
      </c>
      <c r="EB128" s="193">
        <f t="shared" si="602"/>
        <v>0.2356907853</v>
      </c>
      <c r="EC128" s="193">
        <f t="shared" si="602"/>
        <v>0.184675444</v>
      </c>
      <c r="ED128" s="193">
        <f t="shared" si="602"/>
        <v>0.1252648755</v>
      </c>
      <c r="EE128" s="193">
        <f t="shared" si="602"/>
        <v>0.06307860548</v>
      </c>
      <c r="EF128" s="193">
        <f t="shared" si="602"/>
        <v>0</v>
      </c>
      <c r="EG128" s="193">
        <f t="shared" si="602"/>
        <v>0</v>
      </c>
      <c r="EH128" s="193">
        <f t="shared" si="602"/>
        <v>0</v>
      </c>
      <c r="EI128" s="193">
        <f t="shared" si="602"/>
        <v>0</v>
      </c>
      <c r="EJ128" s="193">
        <f t="shared" si="602"/>
        <v>0</v>
      </c>
      <c r="EK128" s="193">
        <f t="shared" si="602"/>
        <v>0</v>
      </c>
      <c r="EL128" s="193">
        <f t="shared" si="602"/>
        <v>0</v>
      </c>
      <c r="EM128" s="193">
        <f t="shared" si="602"/>
        <v>0</v>
      </c>
      <c r="EN128" s="193">
        <f t="shared" si="602"/>
        <v>0</v>
      </c>
      <c r="EO128" s="193">
        <f t="shared" si="602"/>
        <v>0</v>
      </c>
      <c r="EP128" s="193">
        <f t="shared" si="602"/>
        <v>0</v>
      </c>
      <c r="EQ128" s="193">
        <f t="shared" si="602"/>
        <v>0</v>
      </c>
      <c r="ER128" s="193">
        <f t="shared" si="602"/>
        <v>0</v>
      </c>
      <c r="ES128" s="193">
        <f t="shared" si="602"/>
        <v>0</v>
      </c>
      <c r="ET128" s="193">
        <f t="shared" si="602"/>
        <v>0</v>
      </c>
      <c r="EU128" s="193">
        <f t="shared" si="19"/>
        <v>5.414469039</v>
      </c>
      <c r="EV128" s="193">
        <f t="shared" ref="EV128:GQ128" si="603">BB128-CY128</f>
        <v>0</v>
      </c>
      <c r="EW128" s="193">
        <f t="shared" si="603"/>
        <v>0</v>
      </c>
      <c r="EX128" s="193">
        <f t="shared" si="603"/>
        <v>0</v>
      </c>
      <c r="EY128" s="193">
        <f t="shared" si="603"/>
        <v>0</v>
      </c>
      <c r="EZ128" s="193">
        <f t="shared" si="603"/>
        <v>0</v>
      </c>
      <c r="FA128" s="193">
        <f t="shared" si="603"/>
        <v>0</v>
      </c>
      <c r="FB128" s="193">
        <f t="shared" si="603"/>
        <v>0</v>
      </c>
      <c r="FC128" s="193">
        <f t="shared" si="603"/>
        <v>0</v>
      </c>
      <c r="FD128" s="193">
        <f t="shared" si="603"/>
        <v>0.00003757202745</v>
      </c>
      <c r="FE128" s="193">
        <f t="shared" si="603"/>
        <v>0.00619045053</v>
      </c>
      <c r="FF128" s="193">
        <f t="shared" si="603"/>
        <v>0.02625229037</v>
      </c>
      <c r="FG128" s="193">
        <f t="shared" si="603"/>
        <v>0.07774308614</v>
      </c>
      <c r="FH128" s="193">
        <f t="shared" si="603"/>
        <v>0.1205759255</v>
      </c>
      <c r="FI128" s="193">
        <f t="shared" si="603"/>
        <v>0.1722659403</v>
      </c>
      <c r="FJ128" s="193">
        <f t="shared" si="603"/>
        <v>0.1983061406</v>
      </c>
      <c r="FK128" s="193">
        <f t="shared" si="603"/>
        <v>0.2195389193</v>
      </c>
      <c r="FL128" s="193">
        <f t="shared" si="603"/>
        <v>0.2187376824</v>
      </c>
      <c r="FM128" s="193">
        <f t="shared" si="603"/>
        <v>0.2323587102</v>
      </c>
      <c r="FN128" s="193">
        <f t="shared" si="603"/>
        <v>0.2359642764</v>
      </c>
      <c r="FO128" s="193">
        <f t="shared" si="603"/>
        <v>0.2335605656</v>
      </c>
      <c r="FP128" s="193">
        <f t="shared" si="603"/>
        <v>0.2307562363</v>
      </c>
      <c r="FQ128" s="193">
        <f t="shared" si="603"/>
        <v>0.2223432486</v>
      </c>
      <c r="FR128" s="193">
        <f t="shared" si="603"/>
        <v>0.2163339716</v>
      </c>
      <c r="FS128" s="193">
        <f t="shared" si="603"/>
        <v>0.2155327346</v>
      </c>
      <c r="FT128" s="193">
        <f t="shared" si="603"/>
        <v>0.2191383008</v>
      </c>
      <c r="FU128" s="193">
        <f t="shared" si="603"/>
        <v>0.2211413932</v>
      </c>
      <c r="FV128" s="193">
        <f t="shared" si="603"/>
        <v>0.2199395378</v>
      </c>
      <c r="FW128" s="193">
        <f t="shared" si="603"/>
        <v>0.2151321162</v>
      </c>
      <c r="FX128" s="193">
        <f t="shared" si="603"/>
        <v>0.2099240761</v>
      </c>
      <c r="FY128" s="193">
        <f t="shared" si="603"/>
        <v>0.217535827</v>
      </c>
      <c r="FZ128" s="193">
        <f t="shared" si="603"/>
        <v>0.2119271685</v>
      </c>
      <c r="GA128" s="193">
        <f t="shared" si="603"/>
        <v>0.2191383008</v>
      </c>
      <c r="GB128" s="193">
        <f t="shared" si="603"/>
        <v>0.2355636579</v>
      </c>
      <c r="GC128" s="193">
        <f t="shared" si="603"/>
        <v>0.2525649389</v>
      </c>
      <c r="GD128" s="193">
        <f t="shared" si="603"/>
        <v>0.1900865671</v>
      </c>
      <c r="GE128" s="193">
        <f t="shared" si="603"/>
        <v>0.1403050344</v>
      </c>
      <c r="GF128" s="193">
        <f t="shared" si="603"/>
        <v>0.127094371</v>
      </c>
      <c r="GG128" s="193">
        <f t="shared" si="603"/>
        <v>0.07306650403</v>
      </c>
      <c r="GH128" s="193">
        <f t="shared" si="603"/>
        <v>0.02672071056</v>
      </c>
      <c r="GI128" s="193">
        <f t="shared" si="603"/>
        <v>0.006738776941</v>
      </c>
      <c r="GJ128" s="193">
        <f t="shared" si="603"/>
        <v>0.001697675129</v>
      </c>
      <c r="GK128" s="193">
        <f t="shared" si="603"/>
        <v>0.0002563323354</v>
      </c>
      <c r="GL128" s="193">
        <f t="shared" si="603"/>
        <v>0</v>
      </c>
      <c r="GM128" s="193">
        <f t="shared" si="603"/>
        <v>0</v>
      </c>
      <c r="GN128" s="193">
        <f t="shared" si="603"/>
        <v>0</v>
      </c>
      <c r="GO128" s="193">
        <f t="shared" si="603"/>
        <v>0</v>
      </c>
      <c r="GP128" s="193">
        <f t="shared" si="603"/>
        <v>0</v>
      </c>
      <c r="GQ128" s="193">
        <f t="shared" si="603"/>
        <v>0</v>
      </c>
      <c r="GR128" s="193">
        <f t="shared" si="21"/>
        <v>4.603796937</v>
      </c>
      <c r="GS128" s="193">
        <f t="shared" ref="GS128:IN128" si="604">E128-EV128</f>
        <v>0.1526356355</v>
      </c>
      <c r="GT128" s="193">
        <f t="shared" si="604"/>
        <v>0.1374121338</v>
      </c>
      <c r="GU128" s="193">
        <f t="shared" si="604"/>
        <v>0.1265954352</v>
      </c>
      <c r="GV128" s="193">
        <f t="shared" si="604"/>
        <v>0.1165799736</v>
      </c>
      <c r="GW128" s="193">
        <f t="shared" si="604"/>
        <v>0.111772552</v>
      </c>
      <c r="GX128" s="193">
        <f t="shared" si="604"/>
        <v>0.1093688412</v>
      </c>
      <c r="GY128" s="193">
        <f t="shared" si="604"/>
        <v>0.1089682227</v>
      </c>
      <c r="GZ128" s="193">
        <f t="shared" si="604"/>
        <v>0.1061638935</v>
      </c>
      <c r="HA128" s="193">
        <f t="shared" si="604"/>
        <v>0.1065269399</v>
      </c>
      <c r="HB128" s="193">
        <f t="shared" si="604"/>
        <v>0.105181483</v>
      </c>
      <c r="HC128" s="193">
        <f t="shared" si="604"/>
        <v>0.08912582781</v>
      </c>
      <c r="HD128" s="193">
        <f t="shared" si="604"/>
        <v>0.04244245363</v>
      </c>
      <c r="HE128" s="193">
        <f t="shared" si="604"/>
        <v>0.0240473407</v>
      </c>
      <c r="HF128" s="193">
        <f t="shared" si="604"/>
        <v>0</v>
      </c>
      <c r="HG128" s="193">
        <f t="shared" si="604"/>
        <v>0</v>
      </c>
      <c r="HH128" s="193">
        <f t="shared" si="604"/>
        <v>0</v>
      </c>
      <c r="HI128" s="193">
        <f t="shared" si="604"/>
        <v>0</v>
      </c>
      <c r="HJ128" s="193">
        <f t="shared" si="604"/>
        <v>0</v>
      </c>
      <c r="HK128" s="193">
        <f t="shared" si="604"/>
        <v>0</v>
      </c>
      <c r="HL128" s="193">
        <f t="shared" si="604"/>
        <v>0</v>
      </c>
      <c r="HM128" s="193">
        <f t="shared" si="604"/>
        <v>0</v>
      </c>
      <c r="HN128" s="193">
        <f t="shared" si="604"/>
        <v>0</v>
      </c>
      <c r="HO128" s="193">
        <f t="shared" si="604"/>
        <v>0</v>
      </c>
      <c r="HP128" s="193">
        <f t="shared" si="604"/>
        <v>0</v>
      </c>
      <c r="HQ128" s="193">
        <f t="shared" si="604"/>
        <v>0</v>
      </c>
      <c r="HR128" s="193">
        <f t="shared" si="604"/>
        <v>0</v>
      </c>
      <c r="HS128" s="193">
        <f t="shared" si="604"/>
        <v>0</v>
      </c>
      <c r="HT128" s="193">
        <f t="shared" si="604"/>
        <v>0</v>
      </c>
      <c r="HU128" s="193">
        <f t="shared" si="604"/>
        <v>0</v>
      </c>
      <c r="HV128" s="193">
        <f t="shared" si="604"/>
        <v>0</v>
      </c>
      <c r="HW128" s="193">
        <f t="shared" si="604"/>
        <v>0</v>
      </c>
      <c r="HX128" s="193">
        <f t="shared" si="604"/>
        <v>0</v>
      </c>
      <c r="HY128" s="193">
        <f t="shared" si="604"/>
        <v>0</v>
      </c>
      <c r="HZ128" s="193">
        <f t="shared" si="604"/>
        <v>0.001827786911</v>
      </c>
      <c r="IA128" s="193">
        <f t="shared" si="604"/>
        <v>0.08834326672</v>
      </c>
      <c r="IB128" s="193">
        <f t="shared" si="604"/>
        <v>0.1565532488</v>
      </c>
      <c r="IC128" s="193">
        <f t="shared" si="604"/>
        <v>0.17296886</v>
      </c>
      <c r="ID128" s="193">
        <f t="shared" si="604"/>
        <v>0.2249936346</v>
      </c>
      <c r="IE128" s="193">
        <f t="shared" si="604"/>
        <v>0.2645289141</v>
      </c>
      <c r="IF128" s="193">
        <f t="shared" si="604"/>
        <v>0.275296623</v>
      </c>
      <c r="IG128" s="193">
        <f t="shared" si="604"/>
        <v>0.2935581342</v>
      </c>
      <c r="IH128" s="193">
        <f t="shared" si="604"/>
        <v>0.3002075171</v>
      </c>
      <c r="II128" s="193">
        <f t="shared" si="604"/>
        <v>0.3060725079</v>
      </c>
      <c r="IJ128" s="193">
        <f t="shared" si="604"/>
        <v>0.2848397292</v>
      </c>
      <c r="IK128" s="193">
        <f t="shared" si="604"/>
        <v>0.2724205568</v>
      </c>
      <c r="IL128" s="193">
        <f t="shared" si="604"/>
        <v>0.2439766457</v>
      </c>
      <c r="IM128" s="193">
        <f t="shared" si="604"/>
        <v>0.2075203653</v>
      </c>
      <c r="IN128" s="193">
        <f t="shared" si="604"/>
        <v>0.1738684142</v>
      </c>
      <c r="IO128" s="193">
        <f t="shared" si="23"/>
        <v>3.266976205</v>
      </c>
      <c r="IP128" s="193">
        <f t="shared" si="29"/>
        <v>1.535632622</v>
      </c>
      <c r="IQ128" s="193">
        <f t="shared" ref="IQ128:KK128" si="605">MAX((MIN(CZ128+IP128,$IO$7))-GT128,0)</f>
        <v>1.398220488</v>
      </c>
      <c r="IR128" s="193">
        <f t="shared" si="605"/>
        <v>1.271625053</v>
      </c>
      <c r="IS128" s="193">
        <f t="shared" si="605"/>
        <v>1.155045079</v>
      </c>
      <c r="IT128" s="193">
        <f t="shared" si="605"/>
        <v>1.043272527</v>
      </c>
      <c r="IU128" s="193">
        <f t="shared" si="605"/>
        <v>0.9339036858</v>
      </c>
      <c r="IV128" s="193">
        <f t="shared" si="605"/>
        <v>0.8249354631</v>
      </c>
      <c r="IW128" s="193">
        <f t="shared" si="605"/>
        <v>0.7187715696</v>
      </c>
      <c r="IX128" s="193">
        <f t="shared" si="605"/>
        <v>0.6122446297</v>
      </c>
      <c r="IY128" s="193">
        <f t="shared" si="605"/>
        <v>0.5070631467</v>
      </c>
      <c r="IZ128" s="193">
        <f t="shared" si="605"/>
        <v>0.4179373189</v>
      </c>
      <c r="JA128" s="193">
        <f t="shared" si="605"/>
        <v>0.3754948653</v>
      </c>
      <c r="JB128" s="193">
        <f t="shared" si="605"/>
        <v>0.3514475246</v>
      </c>
      <c r="JC128" s="193">
        <f t="shared" si="605"/>
        <v>0.3620345723</v>
      </c>
      <c r="JD128" s="193">
        <f t="shared" si="605"/>
        <v>0.4342232476</v>
      </c>
      <c r="JE128" s="193">
        <f t="shared" si="605"/>
        <v>0.5964411198</v>
      </c>
      <c r="JF128" s="193">
        <f t="shared" si="605"/>
        <v>0.8796401589</v>
      </c>
      <c r="JG128" s="193">
        <f t="shared" si="605"/>
        <v>1.270278459</v>
      </c>
      <c r="JH128" s="193">
        <f t="shared" si="605"/>
        <v>1.676926615</v>
      </c>
      <c r="JI128" s="193">
        <f t="shared" si="605"/>
        <v>2.094740313</v>
      </c>
      <c r="JJ128" s="193">
        <f t="shared" si="605"/>
        <v>2.463645893</v>
      </c>
      <c r="JK128" s="193">
        <f t="shared" si="605"/>
        <v>2.846242089</v>
      </c>
      <c r="JL128" s="193">
        <f t="shared" si="605"/>
        <v>3.22388616</v>
      </c>
      <c r="JM128" s="193">
        <f t="shared" si="605"/>
        <v>3.598208154</v>
      </c>
      <c r="JN128" s="193">
        <f t="shared" si="605"/>
        <v>3.92332504</v>
      </c>
      <c r="JO128" s="193">
        <f t="shared" si="605"/>
        <v>4.257766283</v>
      </c>
      <c r="JP128" s="193">
        <f t="shared" si="605"/>
        <v>4.585863839</v>
      </c>
      <c r="JQ128" s="193">
        <f t="shared" si="605"/>
        <v>4.918145214</v>
      </c>
      <c r="JR128" s="193">
        <f t="shared" si="605"/>
        <v>5</v>
      </c>
      <c r="JS128" s="193">
        <f t="shared" si="605"/>
        <v>5</v>
      </c>
      <c r="JT128" s="193">
        <f t="shared" si="605"/>
        <v>5</v>
      </c>
      <c r="JU128" s="193">
        <f t="shared" si="605"/>
        <v>5</v>
      </c>
      <c r="JV128" s="193">
        <f t="shared" si="605"/>
        <v>5</v>
      </c>
      <c r="JW128" s="193">
        <f t="shared" si="605"/>
        <v>4.998172213</v>
      </c>
      <c r="JX128" s="193">
        <f t="shared" si="605"/>
        <v>4.909828946</v>
      </c>
      <c r="JY128" s="193">
        <f t="shared" si="605"/>
        <v>4.753275698</v>
      </c>
      <c r="JZ128" s="193">
        <f t="shared" si="605"/>
        <v>4.580306838</v>
      </c>
      <c r="KA128" s="193">
        <f t="shared" si="605"/>
        <v>4.355313203</v>
      </c>
      <c r="KB128" s="193">
        <f t="shared" si="605"/>
        <v>4.090784289</v>
      </c>
      <c r="KC128" s="193">
        <f t="shared" si="605"/>
        <v>3.815487666</v>
      </c>
      <c r="KD128" s="193">
        <f t="shared" si="605"/>
        <v>3.521929532</v>
      </c>
      <c r="KE128" s="193">
        <f t="shared" si="605"/>
        <v>3.221722015</v>
      </c>
      <c r="KF128" s="193">
        <f t="shared" si="605"/>
        <v>2.915649507</v>
      </c>
      <c r="KG128" s="193">
        <f t="shared" si="605"/>
        <v>2.630809777</v>
      </c>
      <c r="KH128" s="193">
        <f t="shared" si="605"/>
        <v>2.358389221</v>
      </c>
      <c r="KI128" s="193">
        <f t="shared" si="605"/>
        <v>2.114412575</v>
      </c>
      <c r="KJ128" s="193">
        <f t="shared" si="605"/>
        <v>1.90689221</v>
      </c>
      <c r="KK128" s="193">
        <f t="shared" si="605"/>
        <v>1.733023795</v>
      </c>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row>
    <row r="129" ht="14.25" customHeight="1">
      <c r="A129" s="1">
        <v>4.0</v>
      </c>
      <c r="B129" s="1">
        <f t="shared" ref="B129:C129" si="606">B128+1</f>
        <v>119</v>
      </c>
      <c r="C129" s="267">
        <f t="shared" si="606"/>
        <v>43584</v>
      </c>
      <c r="D129" s="193">
        <f t="shared" si="15"/>
        <v>9.934536717</v>
      </c>
      <c r="E129" s="193">
        <f>(SUMIFS(Profile!$F$2:$F$17521,Profile!$B$2:$B$17521,$B129,Profile!$C$2:$C$17521,E$8))*$C$6</f>
        <v>0.153036254</v>
      </c>
      <c r="F129" s="193">
        <f>(SUMIFS(Profile!$F$2:$F$17521,Profile!$B$2:$B$17521,$B129,Profile!$C$2:$C$17521,F$8))*$C$6</f>
        <v>0.1374121338</v>
      </c>
      <c r="G129" s="193">
        <f>(SUMIFS(Profile!$F$2:$F$17521,Profile!$B$2:$B$17521,$B129,Profile!$C$2:$C$17521,G$8))*$C$6</f>
        <v>0.123791106</v>
      </c>
      <c r="H129" s="193">
        <f>(SUMIFS(Profile!$F$2:$F$17521,Profile!$B$2:$B$17521,$B129,Profile!$C$2:$C$17521,H$8))*$C$6</f>
        <v>0.1153781182</v>
      </c>
      <c r="I129" s="193">
        <f>(SUMIFS(Profile!$F$2:$F$17521,Profile!$B$2:$B$17521,$B129,Profile!$C$2:$C$17521,I$8))*$C$6</f>
        <v>0.1133750258</v>
      </c>
      <c r="J129" s="193">
        <f>(SUMIFS(Profile!$F$2:$F$17521,Profile!$B$2:$B$17521,$B129,Profile!$C$2:$C$17521,J$8))*$C$6</f>
        <v>0.1113719335</v>
      </c>
      <c r="K129" s="193">
        <f>(SUMIFS(Profile!$F$2:$F$17521,Profile!$B$2:$B$17521,$B129,Profile!$C$2:$C$17521,K$8))*$C$6</f>
        <v>0.1081669858</v>
      </c>
      <c r="L129" s="193">
        <f>(SUMIFS(Profile!$F$2:$F$17521,Profile!$B$2:$B$17521,$B129,Profile!$C$2:$C$17521,L$8))*$C$6</f>
        <v>0.1065645119</v>
      </c>
      <c r="M129" s="193">
        <f>(SUMIFS(Profile!$F$2:$F$17521,Profile!$B$2:$B$17521,$B129,Profile!$C$2:$C$17521,M$8))*$C$6</f>
        <v>0.1081669858</v>
      </c>
      <c r="N129" s="193">
        <f>(SUMIFS(Profile!$F$2:$F$17521,Profile!$B$2:$B$17521,$B129,Profile!$C$2:$C$17521,N$8))*$C$6</f>
        <v>0.1121731704</v>
      </c>
      <c r="O129" s="193">
        <f>(SUMIFS(Profile!$F$2:$F$17521,Profile!$B$2:$B$17521,$B129,Profile!$C$2:$C$17521,O$8))*$C$6</f>
        <v>0.1141762628</v>
      </c>
      <c r="P129" s="193">
        <f>(SUMIFS(Profile!$F$2:$F$17521,Profile!$B$2:$B$17521,$B129,Profile!$C$2:$C$17521,P$8))*$C$6</f>
        <v>0.1197849213</v>
      </c>
      <c r="Q129" s="193">
        <f>(SUMIFS(Profile!$F$2:$F$17521,Profile!$B$2:$B$17521,$B129,Profile!$C$2:$C$17521,Q$8))*$C$6</f>
        <v>0.1406170815</v>
      </c>
      <c r="R129" s="193">
        <f>(SUMIFS(Profile!$F$2:$F$17521,Profile!$B$2:$B$17521,$B129,Profile!$C$2:$C$17521,R$8))*$C$6</f>
        <v>0.1694616111</v>
      </c>
      <c r="S129" s="193">
        <f>(SUMIFS(Profile!$F$2:$F$17521,Profile!$B$2:$B$17521,$B129,Profile!$C$2:$C$17521,S$8))*$C$6</f>
        <v>0.1975049037</v>
      </c>
      <c r="T129" s="193">
        <f>(SUMIFS(Profile!$F$2:$F$17521,Profile!$B$2:$B$17521,$B129,Profile!$C$2:$C$17521,T$8))*$C$6</f>
        <v>0.2155327346</v>
      </c>
      <c r="U129" s="193">
        <f>(SUMIFS(Profile!$F$2:$F$17521,Profile!$B$2:$B$17521,$B129,Profile!$C$2:$C$17521,U$8))*$C$6</f>
        <v>0.2215420116</v>
      </c>
      <c r="V129" s="193">
        <f>(SUMIFS(Profile!$F$2:$F$17521,Profile!$B$2:$B$17521,$B129,Profile!$C$2:$C$17521,V$8))*$C$6</f>
        <v>0.2351630395</v>
      </c>
      <c r="W129" s="193">
        <f>(SUMIFS(Profile!$F$2:$F$17521,Profile!$B$2:$B$17521,$B129,Profile!$C$2:$C$17521,W$8))*$C$6</f>
        <v>0.2403710795</v>
      </c>
      <c r="X129" s="193">
        <f>(SUMIFS(Profile!$F$2:$F$17521,Profile!$B$2:$B$17521,$B129,Profile!$C$2:$C$17521,X$8))*$C$6</f>
        <v>0.2391692241</v>
      </c>
      <c r="Y129" s="193">
        <f>(SUMIFS(Profile!$F$2:$F$17521,Profile!$B$2:$B$17521,$B129,Profile!$C$2:$C$17521,Y$8))*$C$6</f>
        <v>0.2299549994</v>
      </c>
      <c r="Z129" s="193">
        <f>(SUMIFS(Profile!$F$2:$F$17521,Profile!$B$2:$B$17521,$B129,Profile!$C$2:$C$17521,Z$8))*$C$6</f>
        <v>0.2311568548</v>
      </c>
      <c r="AA129" s="193">
        <f>(SUMIFS(Profile!$F$2:$F$17521,Profile!$B$2:$B$17521,$B129,Profile!$C$2:$C$17521,AA$8))*$C$6</f>
        <v>0.2259488148</v>
      </c>
      <c r="AB129" s="193">
        <f>(SUMIFS(Profile!$F$2:$F$17521,Profile!$B$2:$B$17521,$B129,Profile!$C$2:$C$17521,AB$8))*$C$6</f>
        <v>0.2211413932</v>
      </c>
      <c r="AC129" s="193">
        <f>(SUMIFS(Profile!$F$2:$F$17521,Profile!$B$2:$B$17521,$B129,Profile!$C$2:$C$17521,AC$8))*$C$6</f>
        <v>0.2283525256</v>
      </c>
      <c r="AD129" s="193">
        <f>(SUMIFS(Profile!$F$2:$F$17521,Profile!$B$2:$B$17521,$B129,Profile!$C$2:$C$17521,AD$8))*$C$6</f>
        <v>0.2251475778</v>
      </c>
      <c r="AE129" s="193">
        <f>(SUMIFS(Profile!$F$2:$F$17521,Profile!$B$2:$B$17521,$B129,Profile!$C$2:$C$17521,AE$8))*$C$6</f>
        <v>0.2271506702</v>
      </c>
      <c r="AF129" s="193">
        <f>(SUMIFS(Profile!$F$2:$F$17521,Profile!$B$2:$B$17521,$B129,Profile!$C$2:$C$17521,AF$8))*$C$6</f>
        <v>0.2159333531</v>
      </c>
      <c r="AG129" s="193">
        <f>(SUMIFS(Profile!$F$2:$F$17521,Profile!$B$2:$B$17521,$B129,Profile!$C$2:$C$17521,AG$8))*$C$6</f>
        <v>0.2043154176</v>
      </c>
      <c r="AH129" s="193">
        <f>(SUMIFS(Profile!$F$2:$F$17521,Profile!$B$2:$B$17521,$B129,Profile!$C$2:$C$17521,AH$8))*$C$6</f>
        <v>0.2091228392</v>
      </c>
      <c r="AI129" s="193">
        <f>(SUMIFS(Profile!$F$2:$F$17521,Profile!$B$2:$B$17521,$B129,Profile!$C$2:$C$17521,AI$8))*$C$6</f>
        <v>0.2023123253</v>
      </c>
      <c r="AJ129" s="193">
        <f>(SUMIFS(Profile!$F$2:$F$17521,Profile!$B$2:$B$17521,$B129,Profile!$C$2:$C$17521,AJ$8))*$C$6</f>
        <v>0.2135296423</v>
      </c>
      <c r="AK129" s="193">
        <f>(SUMIFS(Profile!$F$2:$F$17521,Profile!$B$2:$B$17521,$B129,Profile!$C$2:$C$17521,AK$8))*$C$6</f>
        <v>0.2223432486</v>
      </c>
      <c r="AL129" s="193">
        <f>(SUMIFS(Profile!$F$2:$F$17521,Profile!$B$2:$B$17521,$B129,Profile!$C$2:$C$17521,AL$8))*$C$6</f>
        <v>0.2423741719</v>
      </c>
      <c r="AM129" s="193">
        <f>(SUMIFS(Profile!$F$2:$F$17521,Profile!$B$2:$B$17521,$B129,Profile!$C$2:$C$17521,AM$8))*$C$6</f>
        <v>0.2620044767</v>
      </c>
      <c r="AN129" s="193">
        <f>(SUMIFS(Profile!$F$2:$F$17521,Profile!$B$2:$B$17521,$B129,Profile!$C$2:$C$17521,AN$8))*$C$6</f>
        <v>0.2756255045</v>
      </c>
      <c r="AO129" s="193">
        <f>(SUMIFS(Profile!$F$2:$F$17521,Profile!$B$2:$B$17521,$B129,Profile!$C$2:$C$17521,AO$8))*$C$6</f>
        <v>0.2892465324</v>
      </c>
      <c r="AP129" s="193">
        <f>(SUMIFS(Profile!$F$2:$F$17521,Profile!$B$2:$B$17521,$B129,Profile!$C$2:$C$17521,AP$8))*$C$6</f>
        <v>0.2924514801</v>
      </c>
      <c r="AQ129" s="193">
        <f>(SUMIFS(Profile!$F$2:$F$17521,Profile!$B$2:$B$17521,$B129,Profile!$C$2:$C$17521,AQ$8))*$C$6</f>
        <v>0.2840384923</v>
      </c>
      <c r="AR129" s="193">
        <f>(SUMIFS(Profile!$F$2:$F$17521,Profile!$B$2:$B$17521,$B129,Profile!$C$2:$C$17521,AR$8))*$C$6</f>
        <v>0.276026123</v>
      </c>
      <c r="AS129" s="193">
        <f>(SUMIFS(Profile!$F$2:$F$17521,Profile!$B$2:$B$17521,$B129,Profile!$C$2:$C$17521,AS$8))*$C$6</f>
        <v>0.2920508616</v>
      </c>
      <c r="AT129" s="193">
        <f>(SUMIFS(Profile!$F$2:$F$17521,Profile!$B$2:$B$17521,$B129,Profile!$C$2:$C$17521,AT$8))*$C$6</f>
        <v>0.2964576648</v>
      </c>
      <c r="AU129" s="193">
        <f>(SUMIFS(Profile!$F$2:$F$17521,Profile!$B$2:$B$17521,$B129,Profile!$C$2:$C$17521,AU$8))*$C$6</f>
        <v>0.3000632309</v>
      </c>
      <c r="AV129" s="193">
        <f>(SUMIFS(Profile!$F$2:$F$17521,Profile!$B$2:$B$17521,$B129,Profile!$C$2:$C$17521,AV$8))*$C$6</f>
        <v>0.2772279784</v>
      </c>
      <c r="AW129" s="193">
        <f>(SUMIFS(Profile!$F$2:$F$17521,Profile!$B$2:$B$17521,$B129,Profile!$C$2:$C$17521,AW$8))*$C$6</f>
        <v>0.2692156091</v>
      </c>
      <c r="AX129" s="193">
        <f>(SUMIFS(Profile!$F$2:$F$17521,Profile!$B$2:$B$17521,$B129,Profile!$C$2:$C$17521,AX$8))*$C$6</f>
        <v>0.2403710795</v>
      </c>
      <c r="AY129" s="193">
        <f>(SUMIFS(Profile!$F$2:$F$17521,Profile!$B$2:$B$17521,$B129,Profile!$C$2:$C$17521,AY$8))*$C$6</f>
        <v>0.2111259315</v>
      </c>
      <c r="AZ129" s="193">
        <f>(SUMIFS(Profile!$F$2:$F$17521,Profile!$B$2:$B$17521,$B129,Profile!$C$2:$C$17521,AZ$8))*$C$6</f>
        <v>0.1870888236</v>
      </c>
      <c r="BA129" s="193">
        <f t="shared" si="16"/>
        <v>10.07777909</v>
      </c>
      <c r="BB129" s="193">
        <f>(SUMIFS(Profile!$E$2:$E$17521,Profile!$B$2:$B$17521,$B129,Profile!$C$2:$C$17521,BB$8))*$C$9</f>
        <v>0</v>
      </c>
      <c r="BC129" s="193">
        <f>(SUMIFS(Profile!$E$2:$E$17521,Profile!$B$2:$B$17521,$B129,Profile!$C$2:$C$17521,BC$8))*$C$9</f>
        <v>0</v>
      </c>
      <c r="BD129" s="193">
        <f>(SUMIFS(Profile!$E$2:$E$17521,Profile!$B$2:$B$17521,$B129,Profile!$C$2:$C$17521,BD$8))*$C$9</f>
        <v>0</v>
      </c>
      <c r="BE129" s="193">
        <f>(SUMIFS(Profile!$E$2:$E$17521,Profile!$B$2:$B$17521,$B129,Profile!$C$2:$C$17521,BE$8))*$C$9</f>
        <v>0</v>
      </c>
      <c r="BF129" s="193">
        <f>(SUMIFS(Profile!$E$2:$E$17521,Profile!$B$2:$B$17521,$B129,Profile!$C$2:$C$17521,BF$8))*$C$9</f>
        <v>0</v>
      </c>
      <c r="BG129" s="193">
        <f>(SUMIFS(Profile!$E$2:$E$17521,Profile!$B$2:$B$17521,$B129,Profile!$C$2:$C$17521,BG$8))*$C$9</f>
        <v>0</v>
      </c>
      <c r="BH129" s="193">
        <f>(SUMIFS(Profile!$E$2:$E$17521,Profile!$B$2:$B$17521,$B129,Profile!$C$2:$C$17521,BH$8))*$C$9</f>
        <v>0</v>
      </c>
      <c r="BI129" s="193">
        <f>(SUMIFS(Profile!$E$2:$E$17521,Profile!$B$2:$B$17521,$B129,Profile!$C$2:$C$17521,BI$8))*$C$9</f>
        <v>0</v>
      </c>
      <c r="BJ129" s="193">
        <f>(SUMIFS(Profile!$E$2:$E$17521,Profile!$B$2:$B$17521,$B129,Profile!$C$2:$C$17521,BJ$8))*$C$9</f>
        <v>0.00003628200076</v>
      </c>
      <c r="BK129" s="193">
        <f>(SUMIFS(Profile!$E$2:$E$17521,Profile!$B$2:$B$17521,$B129,Profile!$C$2:$C$17521,BK$8))*$C$9</f>
        <v>0.009939317305</v>
      </c>
      <c r="BL129" s="193">
        <f>(SUMIFS(Profile!$E$2:$E$17521,Profile!$B$2:$B$17521,$B129,Profile!$C$2:$C$17521,BL$8))*$C$9</f>
        <v>0.02419108581</v>
      </c>
      <c r="BM129" s="193">
        <f>(SUMIFS(Profile!$E$2:$E$17521,Profile!$B$2:$B$17521,$B129,Profile!$C$2:$C$17521,BM$8))*$C$9</f>
        <v>0.06519988845</v>
      </c>
      <c r="BN129" s="193">
        <f>(SUMIFS(Profile!$E$2:$E$17521,Profile!$B$2:$B$17521,$B129,Profile!$C$2:$C$17521,BN$8))*$C$9</f>
        <v>0.1141284361</v>
      </c>
      <c r="BO129" s="193">
        <f>(SUMIFS(Profile!$E$2:$E$17521,Profile!$B$2:$B$17521,$B129,Profile!$C$2:$C$17521,BO$8))*$C$9</f>
        <v>0.1771858164</v>
      </c>
      <c r="BP129" s="193">
        <f>(SUMIFS(Profile!$E$2:$E$17521,Profile!$B$2:$B$17521,$B129,Profile!$C$2:$C$17521,BP$8))*$C$9</f>
        <v>0.2662291374</v>
      </c>
      <c r="BQ129" s="193">
        <f>(SUMIFS(Profile!$E$2:$E$17521,Profile!$B$2:$B$17521,$B129,Profile!$C$2:$C$17521,BQ$8))*$C$9</f>
        <v>0.3402647025</v>
      </c>
      <c r="BR129" s="193">
        <f>(SUMIFS(Profile!$E$2:$E$17521,Profile!$B$2:$B$17521,$B129,Profile!$C$2:$C$17521,BR$8))*$C$9</f>
        <v>0.4183729073</v>
      </c>
      <c r="BS129" s="193">
        <f>(SUMIFS(Profile!$E$2:$E$17521,Profile!$B$2:$B$17521,$B129,Profile!$C$2:$C$17521,BS$8))*$C$9</f>
        <v>0.5354279278</v>
      </c>
      <c r="BT129" s="193">
        <f>(SUMIFS(Profile!$E$2:$E$17521,Profile!$B$2:$B$17521,$B129,Profile!$C$2:$C$17521,BT$8))*$C$9</f>
        <v>0.5645395825</v>
      </c>
      <c r="BU129" s="193">
        <f>(SUMIFS(Profile!$E$2:$E$17521,Profile!$B$2:$B$17521,$B129,Profile!$C$2:$C$17521,BU$8))*$C$9</f>
        <v>0.5389257961</v>
      </c>
      <c r="BV129" s="193">
        <f>(SUMIFS(Profile!$E$2:$E$17521,Profile!$B$2:$B$17521,$B129,Profile!$C$2:$C$17521,BV$8))*$C$9</f>
        <v>0.5313948069</v>
      </c>
      <c r="BW129" s="193">
        <f>(SUMIFS(Profile!$E$2:$E$17521,Profile!$B$2:$B$17521,$B129,Profile!$C$2:$C$17521,BW$8))*$C$9</f>
        <v>0.5551595956</v>
      </c>
      <c r="BX129" s="193">
        <f>(SUMIFS(Profile!$E$2:$E$17521,Profile!$B$2:$B$17521,$B129,Profile!$C$2:$C$17521,BX$8))*$C$9</f>
        <v>0.5431889564</v>
      </c>
      <c r="BY129" s="193">
        <f>(SUMIFS(Profile!$E$2:$E$17521,Profile!$B$2:$B$17521,$B129,Profile!$C$2:$C$17521,BY$8))*$C$9</f>
        <v>0.5621912062</v>
      </c>
      <c r="BZ129" s="193">
        <f>(SUMIFS(Profile!$E$2:$E$17521,Profile!$B$2:$B$17521,$B129,Profile!$C$2:$C$17521,BZ$8))*$C$9</f>
        <v>0.5280384658</v>
      </c>
      <c r="CA129" s="193">
        <f>(SUMIFS(Profile!$E$2:$E$17521,Profile!$B$2:$B$17521,$B129,Profile!$C$2:$C$17521,CA$8))*$C$9</f>
        <v>0.5652869637</v>
      </c>
      <c r="CB129" s="193">
        <f>(SUMIFS(Profile!$E$2:$E$17521,Profile!$B$2:$B$17521,$B129,Profile!$C$2:$C$17521,CB$8))*$C$9</f>
        <v>0.5281647501</v>
      </c>
      <c r="CC129" s="193">
        <f>(SUMIFS(Profile!$E$2:$E$17521,Profile!$B$2:$B$17521,$B129,Profile!$C$2:$C$17521,CC$8))*$C$9</f>
        <v>0.4962702154</v>
      </c>
      <c r="CD129" s="193">
        <f>(SUMIFS(Profile!$E$2:$E$17521,Profile!$B$2:$B$17521,$B129,Profile!$C$2:$C$17521,CD$8))*$C$9</f>
        <v>0.4955604172</v>
      </c>
      <c r="CE129" s="193">
        <f>(SUMIFS(Profile!$E$2:$E$17521,Profile!$B$2:$B$17521,$B129,Profile!$C$2:$C$17521,CE$8))*$C$9</f>
        <v>0.4097518774</v>
      </c>
      <c r="CF129" s="193">
        <f>(SUMIFS(Profile!$E$2:$E$17521,Profile!$B$2:$B$17521,$B129,Profile!$C$2:$C$17521,CF$8))*$C$9</f>
        <v>0.3982695156</v>
      </c>
      <c r="CG129" s="193">
        <f>(SUMIFS(Profile!$E$2:$E$17521,Profile!$B$2:$B$17521,$B129,Profile!$C$2:$C$17521,CG$8))*$C$9</f>
        <v>0.3371229505</v>
      </c>
      <c r="CH129" s="193">
        <f>(SUMIFS(Profile!$E$2:$E$17521,Profile!$B$2:$B$17521,$B129,Profile!$C$2:$C$17521,CH$8))*$C$9</f>
        <v>0.3062938118</v>
      </c>
      <c r="CI129" s="193">
        <f>(SUMIFS(Profile!$E$2:$E$17521,Profile!$B$2:$B$17521,$B129,Profile!$C$2:$C$17521,CI$8))*$C$9</f>
        <v>0.2521991777</v>
      </c>
      <c r="CJ129" s="193">
        <f>(SUMIFS(Profile!$E$2:$E$17521,Profile!$B$2:$B$17521,$B129,Profile!$C$2:$C$17521,CJ$8))*$C$9</f>
        <v>0.2079126782</v>
      </c>
      <c r="CK129" s="193">
        <f>(SUMIFS(Profile!$E$2:$E$17521,Profile!$B$2:$B$17521,$B129,Profile!$C$2:$C$17521,CK$8))*$C$9</f>
        <v>0.1443362991</v>
      </c>
      <c r="CL129" s="193">
        <f>(SUMIFS(Profile!$E$2:$E$17521,Profile!$B$2:$B$17521,$B129,Profile!$C$2:$C$17521,CL$8))*$C$9</f>
        <v>0.08621436472</v>
      </c>
      <c r="CM129" s="193">
        <f>(SUMIFS(Profile!$E$2:$E$17521,Profile!$B$2:$B$17521,$B129,Profile!$C$2:$C$17521,CM$8))*$C$9</f>
        <v>0.04707096283</v>
      </c>
      <c r="CN129" s="193">
        <f>(SUMIFS(Profile!$E$2:$E$17521,Profile!$B$2:$B$17521,$B129,Profile!$C$2:$C$17521,CN$8))*$C$9</f>
        <v>0.02214267426</v>
      </c>
      <c r="CO129" s="193">
        <f>(SUMIFS(Profile!$E$2:$E$17521,Profile!$B$2:$B$17521,$B129,Profile!$C$2:$C$17521,CO$8))*$C$9</f>
        <v>0.005841885882</v>
      </c>
      <c r="CP129" s="193">
        <f>(SUMIFS(Profile!$E$2:$E$17521,Profile!$B$2:$B$17521,$B129,Profile!$C$2:$C$17521,CP$8))*$C$9</f>
        <v>0.0008683492182</v>
      </c>
      <c r="CQ129" s="193">
        <f>(SUMIFS(Profile!$E$2:$E$17521,Profile!$B$2:$B$17521,$B129,Profile!$C$2:$C$17521,CQ$8))*$C$9</f>
        <v>0.0000524093501</v>
      </c>
      <c r="CR129" s="193">
        <f>(SUMIFS(Profile!$E$2:$E$17521,Profile!$B$2:$B$17521,$B129,Profile!$C$2:$C$17521,CR$8))*$C$9</f>
        <v>0.000005877684123</v>
      </c>
      <c r="CS129" s="193">
        <f>(SUMIFS(Profile!$E$2:$E$17521,Profile!$B$2:$B$17521,$B129,Profile!$C$2:$C$17521,CS$8))*$C$9</f>
        <v>0</v>
      </c>
      <c r="CT129" s="193">
        <f>(SUMIFS(Profile!$E$2:$E$17521,Profile!$B$2:$B$17521,$B129,Profile!$C$2:$C$17521,CT$8))*$C$9</f>
        <v>0</v>
      </c>
      <c r="CU129" s="193">
        <f>(SUMIFS(Profile!$E$2:$E$17521,Profile!$B$2:$B$17521,$B129,Profile!$C$2:$C$17521,CU$8))*$C$9</f>
        <v>0</v>
      </c>
      <c r="CV129" s="193">
        <f>(SUMIFS(Profile!$E$2:$E$17521,Profile!$B$2:$B$17521,$B129,Profile!$C$2:$C$17521,CV$8))*$C$9</f>
        <v>0</v>
      </c>
      <c r="CW129" s="193">
        <f>(SUMIFS(Profile!$E$2:$E$17521,Profile!$B$2:$B$17521,$B129,Profile!$C$2:$C$17521,CW$8))*$C$9</f>
        <v>0</v>
      </c>
      <c r="CX129" s="193">
        <f t="shared" si="17"/>
        <v>4.732310143</v>
      </c>
      <c r="CY129" s="193">
        <f t="shared" ref="CY129:ET129" si="607">MAX(BB129-E129,0)</f>
        <v>0</v>
      </c>
      <c r="CZ129" s="193">
        <f t="shared" si="607"/>
        <v>0</v>
      </c>
      <c r="DA129" s="193">
        <f t="shared" si="607"/>
        <v>0</v>
      </c>
      <c r="DB129" s="193">
        <f t="shared" si="607"/>
        <v>0</v>
      </c>
      <c r="DC129" s="193">
        <f t="shared" si="607"/>
        <v>0</v>
      </c>
      <c r="DD129" s="193">
        <f t="shared" si="607"/>
        <v>0</v>
      </c>
      <c r="DE129" s="193">
        <f t="shared" si="607"/>
        <v>0</v>
      </c>
      <c r="DF129" s="193">
        <f t="shared" si="607"/>
        <v>0</v>
      </c>
      <c r="DG129" s="193">
        <f t="shared" si="607"/>
        <v>0</v>
      </c>
      <c r="DH129" s="193">
        <f t="shared" si="607"/>
        <v>0</v>
      </c>
      <c r="DI129" s="193">
        <f t="shared" si="607"/>
        <v>0</v>
      </c>
      <c r="DJ129" s="193">
        <f t="shared" si="607"/>
        <v>0</v>
      </c>
      <c r="DK129" s="193">
        <f t="shared" si="607"/>
        <v>0</v>
      </c>
      <c r="DL129" s="193">
        <f t="shared" si="607"/>
        <v>0.007724205378</v>
      </c>
      <c r="DM129" s="193">
        <f t="shared" si="607"/>
        <v>0.06872423375</v>
      </c>
      <c r="DN129" s="193">
        <f t="shared" si="607"/>
        <v>0.1247319679</v>
      </c>
      <c r="DO129" s="193">
        <f t="shared" si="607"/>
        <v>0.1968308956</v>
      </c>
      <c r="DP129" s="193">
        <f t="shared" si="607"/>
        <v>0.3002648883</v>
      </c>
      <c r="DQ129" s="193">
        <f t="shared" si="607"/>
        <v>0.3241685029</v>
      </c>
      <c r="DR129" s="193">
        <f t="shared" si="607"/>
        <v>0.299756572</v>
      </c>
      <c r="DS129" s="193">
        <f t="shared" si="607"/>
        <v>0.3014398074</v>
      </c>
      <c r="DT129" s="193">
        <f t="shared" si="607"/>
        <v>0.3240027408</v>
      </c>
      <c r="DU129" s="193">
        <f t="shared" si="607"/>
        <v>0.3172401417</v>
      </c>
      <c r="DV129" s="193">
        <f t="shared" si="607"/>
        <v>0.341049813</v>
      </c>
      <c r="DW129" s="193">
        <f t="shared" si="607"/>
        <v>0.2996859403</v>
      </c>
      <c r="DX129" s="193">
        <f t="shared" si="607"/>
        <v>0.3401393859</v>
      </c>
      <c r="DY129" s="193">
        <f t="shared" si="607"/>
        <v>0.3010140799</v>
      </c>
      <c r="DZ129" s="193">
        <f t="shared" si="607"/>
        <v>0.2803368622</v>
      </c>
      <c r="EA129" s="193">
        <f t="shared" si="607"/>
        <v>0.2912449996</v>
      </c>
      <c r="EB129" s="193">
        <f t="shared" si="607"/>
        <v>0.2006290382</v>
      </c>
      <c r="EC129" s="193">
        <f t="shared" si="607"/>
        <v>0.1959571903</v>
      </c>
      <c r="ED129" s="193">
        <f t="shared" si="607"/>
        <v>0.1235933082</v>
      </c>
      <c r="EE129" s="193">
        <f t="shared" si="607"/>
        <v>0.08395056327</v>
      </c>
      <c r="EF129" s="193">
        <f t="shared" si="607"/>
        <v>0.009825005823</v>
      </c>
      <c r="EG129" s="193">
        <f t="shared" si="607"/>
        <v>0</v>
      </c>
      <c r="EH129" s="193">
        <f t="shared" si="607"/>
        <v>0</v>
      </c>
      <c r="EI129" s="193">
        <f t="shared" si="607"/>
        <v>0</v>
      </c>
      <c r="EJ129" s="193">
        <f t="shared" si="607"/>
        <v>0</v>
      </c>
      <c r="EK129" s="193">
        <f t="shared" si="607"/>
        <v>0</v>
      </c>
      <c r="EL129" s="193">
        <f t="shared" si="607"/>
        <v>0</v>
      </c>
      <c r="EM129" s="193">
        <f t="shared" si="607"/>
        <v>0</v>
      </c>
      <c r="EN129" s="193">
        <f t="shared" si="607"/>
        <v>0</v>
      </c>
      <c r="EO129" s="193">
        <f t="shared" si="607"/>
        <v>0</v>
      </c>
      <c r="EP129" s="193">
        <f t="shared" si="607"/>
        <v>0</v>
      </c>
      <c r="EQ129" s="193">
        <f t="shared" si="607"/>
        <v>0</v>
      </c>
      <c r="ER129" s="193">
        <f t="shared" si="607"/>
        <v>0</v>
      </c>
      <c r="ES129" s="193">
        <f t="shared" si="607"/>
        <v>0</v>
      </c>
      <c r="ET129" s="193">
        <f t="shared" si="607"/>
        <v>0</v>
      </c>
      <c r="EU129" s="193">
        <f t="shared" si="19"/>
        <v>5.345468949</v>
      </c>
      <c r="EV129" s="193">
        <f t="shared" ref="EV129:GQ129" si="608">BB129-CY129</f>
        <v>0</v>
      </c>
      <c r="EW129" s="193">
        <f t="shared" si="608"/>
        <v>0</v>
      </c>
      <c r="EX129" s="193">
        <f t="shared" si="608"/>
        <v>0</v>
      </c>
      <c r="EY129" s="193">
        <f t="shared" si="608"/>
        <v>0</v>
      </c>
      <c r="EZ129" s="193">
        <f t="shared" si="608"/>
        <v>0</v>
      </c>
      <c r="FA129" s="193">
        <f t="shared" si="608"/>
        <v>0</v>
      </c>
      <c r="FB129" s="193">
        <f t="shared" si="608"/>
        <v>0</v>
      </c>
      <c r="FC129" s="193">
        <f t="shared" si="608"/>
        <v>0</v>
      </c>
      <c r="FD129" s="193">
        <f t="shared" si="608"/>
        <v>0.00003628200076</v>
      </c>
      <c r="FE129" s="193">
        <f t="shared" si="608"/>
        <v>0.009939317305</v>
      </c>
      <c r="FF129" s="193">
        <f t="shared" si="608"/>
        <v>0.02419108581</v>
      </c>
      <c r="FG129" s="193">
        <f t="shared" si="608"/>
        <v>0.06519988845</v>
      </c>
      <c r="FH129" s="193">
        <f t="shared" si="608"/>
        <v>0.1141284361</v>
      </c>
      <c r="FI129" s="193">
        <f t="shared" si="608"/>
        <v>0.1694616111</v>
      </c>
      <c r="FJ129" s="193">
        <f t="shared" si="608"/>
        <v>0.1975049037</v>
      </c>
      <c r="FK129" s="193">
        <f t="shared" si="608"/>
        <v>0.2155327346</v>
      </c>
      <c r="FL129" s="193">
        <f t="shared" si="608"/>
        <v>0.2215420116</v>
      </c>
      <c r="FM129" s="193">
        <f t="shared" si="608"/>
        <v>0.2351630395</v>
      </c>
      <c r="FN129" s="193">
        <f t="shared" si="608"/>
        <v>0.2403710795</v>
      </c>
      <c r="FO129" s="193">
        <f t="shared" si="608"/>
        <v>0.2391692241</v>
      </c>
      <c r="FP129" s="193">
        <f t="shared" si="608"/>
        <v>0.2299549994</v>
      </c>
      <c r="FQ129" s="193">
        <f t="shared" si="608"/>
        <v>0.2311568548</v>
      </c>
      <c r="FR129" s="193">
        <f t="shared" si="608"/>
        <v>0.2259488148</v>
      </c>
      <c r="FS129" s="193">
        <f t="shared" si="608"/>
        <v>0.2211413932</v>
      </c>
      <c r="FT129" s="193">
        <f t="shared" si="608"/>
        <v>0.2283525256</v>
      </c>
      <c r="FU129" s="193">
        <f t="shared" si="608"/>
        <v>0.2251475778</v>
      </c>
      <c r="FV129" s="193">
        <f t="shared" si="608"/>
        <v>0.2271506702</v>
      </c>
      <c r="FW129" s="193">
        <f t="shared" si="608"/>
        <v>0.2159333531</v>
      </c>
      <c r="FX129" s="193">
        <f t="shared" si="608"/>
        <v>0.2043154176</v>
      </c>
      <c r="FY129" s="193">
        <f t="shared" si="608"/>
        <v>0.2091228392</v>
      </c>
      <c r="FZ129" s="193">
        <f t="shared" si="608"/>
        <v>0.2023123253</v>
      </c>
      <c r="GA129" s="193">
        <f t="shared" si="608"/>
        <v>0.2135296423</v>
      </c>
      <c r="GB129" s="193">
        <f t="shared" si="608"/>
        <v>0.2223432486</v>
      </c>
      <c r="GC129" s="193">
        <f t="shared" si="608"/>
        <v>0.2423741719</v>
      </c>
      <c r="GD129" s="193">
        <f t="shared" si="608"/>
        <v>0.2079126782</v>
      </c>
      <c r="GE129" s="193">
        <f t="shared" si="608"/>
        <v>0.1443362991</v>
      </c>
      <c r="GF129" s="193">
        <f t="shared" si="608"/>
        <v>0.08621436472</v>
      </c>
      <c r="GG129" s="193">
        <f t="shared" si="608"/>
        <v>0.04707096283</v>
      </c>
      <c r="GH129" s="193">
        <f t="shared" si="608"/>
        <v>0.02214267426</v>
      </c>
      <c r="GI129" s="193">
        <f t="shared" si="608"/>
        <v>0.005841885882</v>
      </c>
      <c r="GJ129" s="193">
        <f t="shared" si="608"/>
        <v>0.0008683492182</v>
      </c>
      <c r="GK129" s="193">
        <f t="shared" si="608"/>
        <v>0.0000524093501</v>
      </c>
      <c r="GL129" s="193">
        <f t="shared" si="608"/>
        <v>0.000005877684123</v>
      </c>
      <c r="GM129" s="193">
        <f t="shared" si="608"/>
        <v>0</v>
      </c>
      <c r="GN129" s="193">
        <f t="shared" si="608"/>
        <v>0</v>
      </c>
      <c r="GO129" s="193">
        <f t="shared" si="608"/>
        <v>0</v>
      </c>
      <c r="GP129" s="193">
        <f t="shared" si="608"/>
        <v>0</v>
      </c>
      <c r="GQ129" s="193">
        <f t="shared" si="608"/>
        <v>0</v>
      </c>
      <c r="GR129" s="193">
        <f t="shared" si="21"/>
        <v>4.589067768</v>
      </c>
      <c r="GS129" s="193">
        <f t="shared" ref="GS129:IN129" si="609">E129-EV129</f>
        <v>0.153036254</v>
      </c>
      <c r="GT129" s="193">
        <f t="shared" si="609"/>
        <v>0.1374121338</v>
      </c>
      <c r="GU129" s="193">
        <f t="shared" si="609"/>
        <v>0.123791106</v>
      </c>
      <c r="GV129" s="193">
        <f t="shared" si="609"/>
        <v>0.1153781182</v>
      </c>
      <c r="GW129" s="193">
        <f t="shared" si="609"/>
        <v>0.1133750258</v>
      </c>
      <c r="GX129" s="193">
        <f t="shared" si="609"/>
        <v>0.1113719335</v>
      </c>
      <c r="GY129" s="193">
        <f t="shared" si="609"/>
        <v>0.1081669858</v>
      </c>
      <c r="GZ129" s="193">
        <f t="shared" si="609"/>
        <v>0.1065645119</v>
      </c>
      <c r="HA129" s="193">
        <f t="shared" si="609"/>
        <v>0.1081307038</v>
      </c>
      <c r="HB129" s="193">
        <f t="shared" si="609"/>
        <v>0.1022338531</v>
      </c>
      <c r="HC129" s="193">
        <f t="shared" si="609"/>
        <v>0.08998517696</v>
      </c>
      <c r="HD129" s="193">
        <f t="shared" si="609"/>
        <v>0.05458503285</v>
      </c>
      <c r="HE129" s="193">
        <f t="shared" si="609"/>
        <v>0.0264886454</v>
      </c>
      <c r="HF129" s="193">
        <f t="shared" si="609"/>
        <v>0</v>
      </c>
      <c r="HG129" s="193">
        <f t="shared" si="609"/>
        <v>0</v>
      </c>
      <c r="HH129" s="193">
        <f t="shared" si="609"/>
        <v>0</v>
      </c>
      <c r="HI129" s="193">
        <f t="shared" si="609"/>
        <v>0</v>
      </c>
      <c r="HJ129" s="193">
        <f t="shared" si="609"/>
        <v>0</v>
      </c>
      <c r="HK129" s="193">
        <f t="shared" si="609"/>
        <v>0</v>
      </c>
      <c r="HL129" s="193">
        <f t="shared" si="609"/>
        <v>0</v>
      </c>
      <c r="HM129" s="193">
        <f t="shared" si="609"/>
        <v>0</v>
      </c>
      <c r="HN129" s="193">
        <f t="shared" si="609"/>
        <v>0</v>
      </c>
      <c r="HO129" s="193">
        <f t="shared" si="609"/>
        <v>0</v>
      </c>
      <c r="HP129" s="193">
        <f t="shared" si="609"/>
        <v>0</v>
      </c>
      <c r="HQ129" s="193">
        <f t="shared" si="609"/>
        <v>0</v>
      </c>
      <c r="HR129" s="193">
        <f t="shared" si="609"/>
        <v>0</v>
      </c>
      <c r="HS129" s="193">
        <f t="shared" si="609"/>
        <v>0</v>
      </c>
      <c r="HT129" s="193">
        <f t="shared" si="609"/>
        <v>0</v>
      </c>
      <c r="HU129" s="193">
        <f t="shared" si="609"/>
        <v>0</v>
      </c>
      <c r="HV129" s="193">
        <f t="shared" si="609"/>
        <v>0</v>
      </c>
      <c r="HW129" s="193">
        <f t="shared" si="609"/>
        <v>0</v>
      </c>
      <c r="HX129" s="193">
        <f t="shared" si="609"/>
        <v>0</v>
      </c>
      <c r="HY129" s="193">
        <f t="shared" si="609"/>
        <v>0</v>
      </c>
      <c r="HZ129" s="193">
        <f t="shared" si="609"/>
        <v>0</v>
      </c>
      <c r="IA129" s="193">
        <f t="shared" si="609"/>
        <v>0.05409179845</v>
      </c>
      <c r="IB129" s="193">
        <f t="shared" si="609"/>
        <v>0.1312892054</v>
      </c>
      <c r="IC129" s="193">
        <f t="shared" si="609"/>
        <v>0.2030321676</v>
      </c>
      <c r="ID129" s="193">
        <f t="shared" si="609"/>
        <v>0.2453805173</v>
      </c>
      <c r="IE129" s="193">
        <f t="shared" si="609"/>
        <v>0.2618958181</v>
      </c>
      <c r="IF129" s="193">
        <f t="shared" si="609"/>
        <v>0.2701842371</v>
      </c>
      <c r="IG129" s="193">
        <f t="shared" si="609"/>
        <v>0.2911825124</v>
      </c>
      <c r="IH129" s="193">
        <f t="shared" si="609"/>
        <v>0.2964052554</v>
      </c>
      <c r="II129" s="193">
        <f t="shared" si="609"/>
        <v>0.3000573533</v>
      </c>
      <c r="IJ129" s="193">
        <f t="shared" si="609"/>
        <v>0.2772279784</v>
      </c>
      <c r="IK129" s="193">
        <f t="shared" si="609"/>
        <v>0.2692156091</v>
      </c>
      <c r="IL129" s="193">
        <f t="shared" si="609"/>
        <v>0.2403710795</v>
      </c>
      <c r="IM129" s="193">
        <f t="shared" si="609"/>
        <v>0.2111259315</v>
      </c>
      <c r="IN129" s="193">
        <f t="shared" si="609"/>
        <v>0.1870888236</v>
      </c>
      <c r="IO129" s="193">
        <f t="shared" si="23"/>
        <v>3.238548287</v>
      </c>
      <c r="IP129" s="193">
        <f t="shared" si="29"/>
        <v>1.579987541</v>
      </c>
      <c r="IQ129" s="193">
        <f t="shared" ref="IQ129:KK129" si="610">MAX((MIN(CZ129+IP129,$IO$7))-GT129,0)</f>
        <v>1.442575408</v>
      </c>
      <c r="IR129" s="193">
        <f t="shared" si="610"/>
        <v>1.318784302</v>
      </c>
      <c r="IS129" s="193">
        <f t="shared" si="610"/>
        <v>1.203406183</v>
      </c>
      <c r="IT129" s="193">
        <f t="shared" si="610"/>
        <v>1.090031158</v>
      </c>
      <c r="IU129" s="193">
        <f t="shared" si="610"/>
        <v>0.9786592241</v>
      </c>
      <c r="IV129" s="193">
        <f t="shared" si="610"/>
        <v>0.8704922383</v>
      </c>
      <c r="IW129" s="193">
        <f t="shared" si="610"/>
        <v>0.7639277264</v>
      </c>
      <c r="IX129" s="193">
        <f t="shared" si="610"/>
        <v>0.6557970226</v>
      </c>
      <c r="IY129" s="193">
        <f t="shared" si="610"/>
        <v>0.5535631694</v>
      </c>
      <c r="IZ129" s="193">
        <f t="shared" si="610"/>
        <v>0.4635779925</v>
      </c>
      <c r="JA129" s="193">
        <f t="shared" si="610"/>
        <v>0.4089929596</v>
      </c>
      <c r="JB129" s="193">
        <f t="shared" si="610"/>
        <v>0.3825043142</v>
      </c>
      <c r="JC129" s="193">
        <f t="shared" si="610"/>
        <v>0.3902285196</v>
      </c>
      <c r="JD129" s="193">
        <f t="shared" si="610"/>
        <v>0.4589527533</v>
      </c>
      <c r="JE129" s="193">
        <f t="shared" si="610"/>
        <v>0.5836847212</v>
      </c>
      <c r="JF129" s="193">
        <f t="shared" si="610"/>
        <v>0.7805156169</v>
      </c>
      <c r="JG129" s="193">
        <f t="shared" si="610"/>
        <v>1.080780505</v>
      </c>
      <c r="JH129" s="193">
        <f t="shared" si="610"/>
        <v>1.404949008</v>
      </c>
      <c r="JI129" s="193">
        <f t="shared" si="610"/>
        <v>1.70470558</v>
      </c>
      <c r="JJ129" s="193">
        <f t="shared" si="610"/>
        <v>2.006145388</v>
      </c>
      <c r="JK129" s="193">
        <f t="shared" si="610"/>
        <v>2.330148128</v>
      </c>
      <c r="JL129" s="193">
        <f t="shared" si="610"/>
        <v>2.64738827</v>
      </c>
      <c r="JM129" s="193">
        <f t="shared" si="610"/>
        <v>2.988438083</v>
      </c>
      <c r="JN129" s="193">
        <f t="shared" si="610"/>
        <v>3.288124023</v>
      </c>
      <c r="JO129" s="193">
        <f t="shared" si="610"/>
        <v>3.628263409</v>
      </c>
      <c r="JP129" s="193">
        <f t="shared" si="610"/>
        <v>3.929277489</v>
      </c>
      <c r="JQ129" s="193">
        <f t="shared" si="610"/>
        <v>4.209614351</v>
      </c>
      <c r="JR129" s="193">
        <f t="shared" si="610"/>
        <v>4.500859351</v>
      </c>
      <c r="JS129" s="193">
        <f t="shared" si="610"/>
        <v>4.701488389</v>
      </c>
      <c r="JT129" s="193">
        <f t="shared" si="610"/>
        <v>4.89744558</v>
      </c>
      <c r="JU129" s="193">
        <f t="shared" si="610"/>
        <v>5</v>
      </c>
      <c r="JV129" s="193">
        <f t="shared" si="610"/>
        <v>5</v>
      </c>
      <c r="JW129" s="193">
        <f t="shared" si="610"/>
        <v>5</v>
      </c>
      <c r="JX129" s="193">
        <f t="shared" si="610"/>
        <v>4.945908202</v>
      </c>
      <c r="JY129" s="193">
        <f t="shared" si="610"/>
        <v>4.814618996</v>
      </c>
      <c r="JZ129" s="193">
        <f t="shared" si="610"/>
        <v>4.611586828</v>
      </c>
      <c r="KA129" s="193">
        <f t="shared" si="610"/>
        <v>4.366206311</v>
      </c>
      <c r="KB129" s="193">
        <f t="shared" si="610"/>
        <v>4.104310493</v>
      </c>
      <c r="KC129" s="193">
        <f t="shared" si="610"/>
        <v>3.834126256</v>
      </c>
      <c r="KD129" s="193">
        <f t="shared" si="610"/>
        <v>3.542943744</v>
      </c>
      <c r="KE129" s="193">
        <f t="shared" si="610"/>
        <v>3.246538488</v>
      </c>
      <c r="KF129" s="193">
        <f t="shared" si="610"/>
        <v>2.946481135</v>
      </c>
      <c r="KG129" s="193">
        <f t="shared" si="610"/>
        <v>2.669253157</v>
      </c>
      <c r="KH129" s="193">
        <f t="shared" si="610"/>
        <v>2.400037547</v>
      </c>
      <c r="KI129" s="193">
        <f t="shared" si="610"/>
        <v>2.159666468</v>
      </c>
      <c r="KJ129" s="193">
        <f t="shared" si="610"/>
        <v>1.948540536</v>
      </c>
      <c r="KK129" s="193">
        <f t="shared" si="610"/>
        <v>1.761451713</v>
      </c>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row>
    <row r="130" ht="14.25" customHeight="1">
      <c r="A130" s="1">
        <v>4.0</v>
      </c>
      <c r="B130" s="1">
        <f t="shared" ref="B130:C130" si="611">B129+1</f>
        <v>120</v>
      </c>
      <c r="C130" s="267">
        <f t="shared" si="611"/>
        <v>43585</v>
      </c>
      <c r="D130" s="193">
        <f t="shared" si="15"/>
        <v>9.820761073</v>
      </c>
      <c r="E130" s="193">
        <f>(SUMIFS(Profile!$F$2:$F$17521,Profile!$B$2:$B$17521,$B130,Profile!$C$2:$C$17521,E$8))*$C$6</f>
        <v>0.1554399648</v>
      </c>
      <c r="F130" s="193">
        <f>(SUMIFS(Profile!$F$2:$F$17521,Profile!$B$2:$B$17521,$B130,Profile!$C$2:$C$17521,F$8))*$C$6</f>
        <v>0.1354090415</v>
      </c>
      <c r="G130" s="193">
        <f>(SUMIFS(Profile!$F$2:$F$17521,Profile!$B$2:$B$17521,$B130,Profile!$C$2:$C$17521,G$8))*$C$6</f>
        <v>0.1326047122</v>
      </c>
      <c r="H130" s="193">
        <f>(SUMIFS(Profile!$F$2:$F$17521,Profile!$B$2:$B$17521,$B130,Profile!$C$2:$C$17521,H$8))*$C$6</f>
        <v>0.1193843028</v>
      </c>
      <c r="I130" s="193">
        <f>(SUMIFS(Profile!$F$2:$F$17521,Profile!$B$2:$B$17521,$B130,Profile!$C$2:$C$17521,I$8))*$C$6</f>
        <v>0.1125737889</v>
      </c>
      <c r="J130" s="193">
        <f>(SUMIFS(Profile!$F$2:$F$17521,Profile!$B$2:$B$17521,$B130,Profile!$C$2:$C$17521,J$8))*$C$6</f>
        <v>0.1153781182</v>
      </c>
      <c r="K130" s="193">
        <f>(SUMIFS(Profile!$F$2:$F$17521,Profile!$B$2:$B$17521,$B130,Profile!$C$2:$C$17521,K$8))*$C$6</f>
        <v>0.1109713151</v>
      </c>
      <c r="L130" s="193">
        <f>(SUMIFS(Profile!$F$2:$F$17521,Profile!$B$2:$B$17521,$B130,Profile!$C$2:$C$17521,L$8))*$C$6</f>
        <v>0.1105706966</v>
      </c>
      <c r="M130" s="193">
        <f>(SUMIFS(Profile!$F$2:$F$17521,Profile!$B$2:$B$17521,$B130,Profile!$C$2:$C$17521,M$8))*$C$6</f>
        <v>0.1149774997</v>
      </c>
      <c r="N130" s="193">
        <f>(SUMIFS(Profile!$F$2:$F$17521,Profile!$B$2:$B$17521,$B130,Profile!$C$2:$C$17521,N$8))*$C$6</f>
        <v>0.1109713151</v>
      </c>
      <c r="O130" s="193">
        <f>(SUMIFS(Profile!$F$2:$F$17521,Profile!$B$2:$B$17521,$B130,Profile!$C$2:$C$17521,O$8))*$C$6</f>
        <v>0.1217880136</v>
      </c>
      <c r="P130" s="193">
        <f>(SUMIFS(Profile!$F$2:$F$17521,Profile!$B$2:$B$17521,$B130,Profile!$C$2:$C$17521,P$8))*$C$6</f>
        <v>0.1145768812</v>
      </c>
      <c r="Q130" s="193">
        <f>(SUMIFS(Profile!$F$2:$F$17521,Profile!$B$2:$B$17521,$B130,Profile!$C$2:$C$17521,Q$8))*$C$6</f>
        <v>0.116980592</v>
      </c>
      <c r="R130" s="193">
        <f>(SUMIFS(Profile!$F$2:$F$17521,Profile!$B$2:$B$17521,$B130,Profile!$C$2:$C$17521,R$8))*$C$6</f>
        <v>0.1438220293</v>
      </c>
      <c r="S130" s="193">
        <f>(SUMIFS(Profile!$F$2:$F$17521,Profile!$B$2:$B$17521,$B130,Profile!$C$2:$C$17521,S$8))*$C$6</f>
        <v>0.1662566633</v>
      </c>
      <c r="T130" s="193">
        <f>(SUMIFS(Profile!$F$2:$F$17521,Profile!$B$2:$B$17521,$B130,Profile!$C$2:$C$17521,T$8))*$C$6</f>
        <v>0.1983061406</v>
      </c>
      <c r="U130" s="193">
        <f>(SUMIFS(Profile!$F$2:$F$17521,Profile!$B$2:$B$17521,$B130,Profile!$C$2:$C$17521,U$8))*$C$6</f>
        <v>0.2259488148</v>
      </c>
      <c r="V130" s="193">
        <f>(SUMIFS(Profile!$F$2:$F$17521,Profile!$B$2:$B$17521,$B130,Profile!$C$2:$C$17521,V$8))*$C$6</f>
        <v>0.2359642764</v>
      </c>
      <c r="W130" s="193">
        <f>(SUMIFS(Profile!$F$2:$F$17521,Profile!$B$2:$B$17521,$B130,Profile!$C$2:$C$17521,W$8))*$C$6</f>
        <v>0.2567964366</v>
      </c>
      <c r="X130" s="193">
        <f>(SUMIFS(Profile!$F$2:$F$17521,Profile!$B$2:$B$17521,$B130,Profile!$C$2:$C$17521,X$8))*$C$6</f>
        <v>0.2495853042</v>
      </c>
      <c r="Y130" s="193">
        <f>(SUMIFS(Profile!$F$2:$F$17521,Profile!$B$2:$B$17521,$B130,Profile!$C$2:$C$17521,Y$8))*$C$6</f>
        <v>0.2423741719</v>
      </c>
      <c r="Z130" s="193">
        <f>(SUMIFS(Profile!$F$2:$F$17521,Profile!$B$2:$B$17521,$B130,Profile!$C$2:$C$17521,Z$8))*$C$6</f>
        <v>0.2624050952</v>
      </c>
      <c r="AA130" s="193">
        <f>(SUMIFS(Profile!$F$2:$F$17521,Profile!$B$2:$B$17521,$B130,Profile!$C$2:$C$17521,AA$8))*$C$6</f>
        <v>0.2628057136</v>
      </c>
      <c r="AB130" s="193">
        <f>(SUMIFS(Profile!$F$2:$F$17521,Profile!$B$2:$B$17521,$B130,Profile!$C$2:$C$17521,AB$8))*$C$6</f>
        <v>0.2624050952</v>
      </c>
      <c r="AC130" s="193">
        <f>(SUMIFS(Profile!$F$2:$F$17521,Profile!$B$2:$B$17521,$B130,Profile!$C$2:$C$17521,AC$8))*$C$6</f>
        <v>0.2215420116</v>
      </c>
      <c r="AD130" s="193">
        <f>(SUMIFS(Profile!$F$2:$F$17521,Profile!$B$2:$B$17521,$B130,Profile!$C$2:$C$17521,AD$8))*$C$6</f>
        <v>0.2215420116</v>
      </c>
      <c r="AE130" s="193">
        <f>(SUMIFS(Profile!$F$2:$F$17521,Profile!$B$2:$B$17521,$B130,Profile!$C$2:$C$17521,AE$8))*$C$6</f>
        <v>0.2151321162</v>
      </c>
      <c r="AF130" s="193">
        <f>(SUMIFS(Profile!$F$2:$F$17521,Profile!$B$2:$B$17521,$B130,Profile!$C$2:$C$17521,AF$8))*$C$6</f>
        <v>0.2147314977</v>
      </c>
      <c r="AG130" s="193">
        <f>(SUMIFS(Profile!$F$2:$F$17521,Profile!$B$2:$B$17521,$B130,Profile!$C$2:$C$17521,AG$8))*$C$6</f>
        <v>0.205517273</v>
      </c>
      <c r="AH130" s="193">
        <f>(SUMIFS(Profile!$F$2:$F$17521,Profile!$B$2:$B$17521,$B130,Profile!$C$2:$C$17521,AH$8))*$C$6</f>
        <v>0.2111259315</v>
      </c>
      <c r="AI130" s="193">
        <f>(SUMIFS(Profile!$F$2:$F$17521,Profile!$B$2:$B$17521,$B130,Profile!$C$2:$C$17521,AI$8))*$C$6</f>
        <v>0.2107253131</v>
      </c>
      <c r="AJ130" s="193">
        <f>(SUMIFS(Profile!$F$2:$F$17521,Profile!$B$2:$B$17521,$B130,Profile!$C$2:$C$17521,AJ$8))*$C$6</f>
        <v>0.2063185099</v>
      </c>
      <c r="AK130" s="193">
        <f>(SUMIFS(Profile!$F$2:$F$17521,Profile!$B$2:$B$17521,$B130,Profile!$C$2:$C$17521,AK$8))*$C$6</f>
        <v>0.2251475778</v>
      </c>
      <c r="AL130" s="193">
        <f>(SUMIFS(Profile!$F$2:$F$17521,Profile!$B$2:$B$17521,$B130,Profile!$C$2:$C$17521,AL$8))*$C$6</f>
        <v>0.2435760273</v>
      </c>
      <c r="AM130" s="193">
        <f>(SUMIFS(Profile!$F$2:$F$17521,Profile!$B$2:$B$17521,$B130,Profile!$C$2:$C$17521,AM$8))*$C$6</f>
        <v>0.2475822119</v>
      </c>
      <c r="AN130" s="193">
        <f>(SUMIFS(Profile!$F$2:$F$17521,Profile!$B$2:$B$17521,$B130,Profile!$C$2:$C$17521,AN$8))*$C$6</f>
        <v>0.2808335446</v>
      </c>
      <c r="AO130" s="193">
        <f>(SUMIFS(Profile!$F$2:$F$17521,Profile!$B$2:$B$17521,$B130,Profile!$C$2:$C$17521,AO$8))*$C$6</f>
        <v>0.3024669417</v>
      </c>
      <c r="AP130" s="193">
        <f>(SUMIFS(Profile!$F$2:$F$17521,Profile!$B$2:$B$17521,$B130,Profile!$C$2:$C$17521,AP$8))*$C$6</f>
        <v>0.2756255045</v>
      </c>
      <c r="AQ130" s="193">
        <f>(SUMIFS(Profile!$F$2:$F$17521,Profile!$B$2:$B$17521,$B130,Profile!$C$2:$C$17521,AQ$8))*$C$6</f>
        <v>0.2411723165</v>
      </c>
      <c r="AR130" s="193">
        <f>(SUMIFS(Profile!$F$2:$F$17521,Profile!$B$2:$B$17521,$B130,Profile!$C$2:$C$17521,AR$8))*$C$6</f>
        <v>0.2728211753</v>
      </c>
      <c r="AS130" s="193">
        <f>(SUMIFS(Profile!$F$2:$F$17521,Profile!$B$2:$B$17521,$B130,Profile!$C$2:$C$17521,AS$8))*$C$6</f>
        <v>0.2784298338</v>
      </c>
      <c r="AT130" s="193">
        <f>(SUMIFS(Profile!$F$2:$F$17521,Profile!$B$2:$B$17521,$B130,Profile!$C$2:$C$17521,AT$8))*$C$6</f>
        <v>0.2575976736</v>
      </c>
      <c r="AU130" s="193">
        <f>(SUMIFS(Profile!$F$2:$F$17521,Profile!$B$2:$B$17521,$B130,Profile!$C$2:$C$17521,AU$8))*$C$6</f>
        <v>0.2555945812</v>
      </c>
      <c r="AV130" s="193">
        <f>(SUMIFS(Profile!$F$2:$F$17521,Profile!$B$2:$B$17521,$B130,Profile!$C$2:$C$17521,AV$8))*$C$6</f>
        <v>0.2620044767</v>
      </c>
      <c r="AW130" s="193">
        <f>(SUMIFS(Profile!$F$2:$F$17521,Profile!$B$2:$B$17521,$B130,Profile!$C$2:$C$17521,AW$8))*$C$6</f>
        <v>0.2592001474</v>
      </c>
      <c r="AX130" s="193">
        <f>(SUMIFS(Profile!$F$2:$F$17521,Profile!$B$2:$B$17521,$B130,Profile!$C$2:$C$17521,AX$8))*$C$6</f>
        <v>0.2387686057</v>
      </c>
      <c r="AY130" s="193">
        <f>(SUMIFS(Profile!$F$2:$F$17521,Profile!$B$2:$B$17521,$B130,Profile!$C$2:$C$17521,AY$8))*$C$6</f>
        <v>0.2219426301</v>
      </c>
      <c r="AZ130" s="193">
        <f>(SUMIFS(Profile!$F$2:$F$17521,Profile!$B$2:$B$17521,$B130,Profile!$C$2:$C$17521,AZ$8))*$C$6</f>
        <v>0.1730671773</v>
      </c>
      <c r="BA130" s="193">
        <f t="shared" si="16"/>
        <v>11.53223718</v>
      </c>
      <c r="BB130" s="193">
        <f>(SUMIFS(Profile!$E$2:$E$17521,Profile!$B$2:$B$17521,$B130,Profile!$C$2:$C$17521,BB$8))*$C$9</f>
        <v>0</v>
      </c>
      <c r="BC130" s="193">
        <f>(SUMIFS(Profile!$E$2:$E$17521,Profile!$B$2:$B$17521,$B130,Profile!$C$2:$C$17521,BC$8))*$C$9</f>
        <v>0</v>
      </c>
      <c r="BD130" s="193">
        <f>(SUMIFS(Profile!$E$2:$E$17521,Profile!$B$2:$B$17521,$B130,Profile!$C$2:$C$17521,BD$8))*$C$9</f>
        <v>0</v>
      </c>
      <c r="BE130" s="193">
        <f>(SUMIFS(Profile!$E$2:$E$17521,Profile!$B$2:$B$17521,$B130,Profile!$C$2:$C$17521,BE$8))*$C$9</f>
        <v>0</v>
      </c>
      <c r="BF130" s="193">
        <f>(SUMIFS(Profile!$E$2:$E$17521,Profile!$B$2:$B$17521,$B130,Profile!$C$2:$C$17521,BF$8))*$C$9</f>
        <v>0</v>
      </c>
      <c r="BG130" s="193">
        <f>(SUMIFS(Profile!$E$2:$E$17521,Profile!$B$2:$B$17521,$B130,Profile!$C$2:$C$17521,BG$8))*$C$9</f>
        <v>0</v>
      </c>
      <c r="BH130" s="193">
        <f>(SUMIFS(Profile!$E$2:$E$17521,Profile!$B$2:$B$17521,$B130,Profile!$C$2:$C$17521,BH$8))*$C$9</f>
        <v>0</v>
      </c>
      <c r="BI130" s="193">
        <f>(SUMIFS(Profile!$E$2:$E$17521,Profile!$B$2:$B$17521,$B130,Profile!$C$2:$C$17521,BI$8))*$C$9</f>
        <v>0</v>
      </c>
      <c r="BJ130" s="193">
        <f>(SUMIFS(Profile!$E$2:$E$17521,Profile!$B$2:$B$17521,$B130,Profile!$C$2:$C$17521,BJ$8))*$C$9</f>
        <v>0.00002128544045</v>
      </c>
      <c r="BK130" s="193">
        <f>(SUMIFS(Profile!$E$2:$E$17521,Profile!$B$2:$B$17521,$B130,Profile!$C$2:$C$17521,BK$8))*$C$9</f>
        <v>0.01107006878</v>
      </c>
      <c r="BL130" s="193">
        <f>(SUMIFS(Profile!$E$2:$E$17521,Profile!$B$2:$B$17521,$B130,Profile!$C$2:$C$17521,BL$8))*$C$9</f>
        <v>0.02250954522</v>
      </c>
      <c r="BM130" s="193">
        <f>(SUMIFS(Profile!$E$2:$E$17521,Profile!$B$2:$B$17521,$B130,Profile!$C$2:$C$17521,BM$8))*$C$9</f>
        <v>0.06059682898</v>
      </c>
      <c r="BN130" s="193">
        <f>(SUMIFS(Profile!$E$2:$E$17521,Profile!$B$2:$B$17521,$B130,Profile!$C$2:$C$17521,BN$8))*$C$9</f>
        <v>0.1142365371</v>
      </c>
      <c r="BO130" s="193">
        <f>(SUMIFS(Profile!$E$2:$E$17521,Profile!$B$2:$B$17521,$B130,Profile!$C$2:$C$17521,BO$8))*$C$9</f>
        <v>0.1823493993</v>
      </c>
      <c r="BP130" s="193">
        <f>(SUMIFS(Profile!$E$2:$E$17521,Profile!$B$2:$B$17521,$B130,Profile!$C$2:$C$17521,BP$8))*$C$9</f>
        <v>0.2551315445</v>
      </c>
      <c r="BQ130" s="193">
        <f>(SUMIFS(Profile!$E$2:$E$17521,Profile!$B$2:$B$17521,$B130,Profile!$C$2:$C$17521,BQ$8))*$C$9</f>
        <v>0.3304286819</v>
      </c>
      <c r="BR130" s="193">
        <f>(SUMIFS(Profile!$E$2:$E$17521,Profile!$B$2:$B$17521,$B130,Profile!$C$2:$C$17521,BR$8))*$C$9</f>
        <v>0.3926059576</v>
      </c>
      <c r="BS130" s="193">
        <f>(SUMIFS(Profile!$E$2:$E$17521,Profile!$B$2:$B$17521,$B130,Profile!$C$2:$C$17521,BS$8))*$C$9</f>
        <v>0.4458352351</v>
      </c>
      <c r="BT130" s="193">
        <f>(SUMIFS(Profile!$E$2:$E$17521,Profile!$B$2:$B$17521,$B130,Profile!$C$2:$C$17521,BT$8))*$C$9</f>
        <v>0.545212225</v>
      </c>
      <c r="BU130" s="193">
        <f>(SUMIFS(Profile!$E$2:$E$17521,Profile!$B$2:$B$17521,$B130,Profile!$C$2:$C$17521,BU$8))*$C$9</f>
        <v>0.583998656</v>
      </c>
      <c r="BV130" s="193">
        <f>(SUMIFS(Profile!$E$2:$E$17521,Profile!$B$2:$B$17521,$B130,Profile!$C$2:$C$17521,BV$8))*$C$9</f>
        <v>0.5440443892</v>
      </c>
      <c r="BW130" s="193">
        <f>(SUMIFS(Profile!$E$2:$E$17521,Profile!$B$2:$B$17521,$B130,Profile!$C$2:$C$17521,BW$8))*$C$9</f>
        <v>0.720267228</v>
      </c>
      <c r="BX130" s="193">
        <f>(SUMIFS(Profile!$E$2:$E$17521,Profile!$B$2:$B$17521,$B130,Profile!$C$2:$C$17521,BX$8))*$C$9</f>
        <v>0.5766490837</v>
      </c>
      <c r="BY130" s="193">
        <f>(SUMIFS(Profile!$E$2:$E$17521,Profile!$B$2:$B$17521,$B130,Profile!$C$2:$C$17521,BY$8))*$C$9</f>
        <v>0.6656468781</v>
      </c>
      <c r="BZ130" s="193">
        <f>(SUMIFS(Profile!$E$2:$E$17521,Profile!$B$2:$B$17521,$B130,Profile!$C$2:$C$17521,BZ$8))*$C$9</f>
        <v>0.6925570193</v>
      </c>
      <c r="CA130" s="193">
        <f>(SUMIFS(Profile!$E$2:$E$17521,Profile!$B$2:$B$17521,$B130,Profile!$C$2:$C$17521,CA$8))*$C$9</f>
        <v>0.6777623251</v>
      </c>
      <c r="CB130" s="193">
        <f>(SUMIFS(Profile!$E$2:$E$17521,Profile!$B$2:$B$17521,$B130,Profile!$C$2:$C$17521,CB$8))*$C$9</f>
        <v>0.5829499381</v>
      </c>
      <c r="CC130" s="193">
        <f>(SUMIFS(Profile!$E$2:$E$17521,Profile!$B$2:$B$17521,$B130,Profile!$C$2:$C$17521,CC$8))*$C$9</f>
        <v>0.6164002979</v>
      </c>
      <c r="CD130" s="193">
        <f>(SUMIFS(Profile!$E$2:$E$17521,Profile!$B$2:$B$17521,$B130,Profile!$C$2:$C$17521,CD$8))*$C$9</f>
        <v>0.5493419529</v>
      </c>
      <c r="CE130" s="193">
        <f>(SUMIFS(Profile!$E$2:$E$17521,Profile!$B$2:$B$17521,$B130,Profile!$C$2:$C$17521,CE$8))*$C$9</f>
        <v>0.5495611007</v>
      </c>
      <c r="CF130" s="193">
        <f>(SUMIFS(Profile!$E$2:$E$17521,Profile!$B$2:$B$17521,$B130,Profile!$C$2:$C$17521,CF$8))*$C$9</f>
        <v>0.5259033979</v>
      </c>
      <c r="CG130" s="193">
        <f>(SUMIFS(Profile!$E$2:$E$17521,Profile!$B$2:$B$17521,$B130,Profile!$C$2:$C$17521,CG$8))*$C$9</f>
        <v>0.4698697361</v>
      </c>
      <c r="CH130" s="193">
        <f>(SUMIFS(Profile!$E$2:$E$17521,Profile!$B$2:$B$17521,$B130,Profile!$C$2:$C$17521,CH$8))*$C$9</f>
        <v>0.4163202326</v>
      </c>
      <c r="CI130" s="193">
        <f>(SUMIFS(Profile!$E$2:$E$17521,Profile!$B$2:$B$17521,$B130,Profile!$C$2:$C$17521,CI$8))*$C$9</f>
        <v>0.3406411206</v>
      </c>
      <c r="CJ130" s="193">
        <f>(SUMIFS(Profile!$E$2:$E$17521,Profile!$B$2:$B$17521,$B130,Profile!$C$2:$C$17521,CJ$8))*$C$9</f>
        <v>0.2535173156</v>
      </c>
      <c r="CK130" s="193">
        <f>(SUMIFS(Profile!$E$2:$E$17521,Profile!$B$2:$B$17521,$B130,Profile!$C$2:$C$17521,CK$8))*$C$9</f>
        <v>0.1870394456</v>
      </c>
      <c r="CL130" s="193">
        <f>(SUMIFS(Profile!$E$2:$E$17521,Profile!$B$2:$B$17521,$B130,Profile!$C$2:$C$17521,CL$8))*$C$9</f>
        <v>0.1203615727</v>
      </c>
      <c r="CM130" s="193">
        <f>(SUMIFS(Profile!$E$2:$E$17521,Profile!$B$2:$B$17521,$B130,Profile!$C$2:$C$17521,CM$8))*$C$9</f>
        <v>0.06546365461</v>
      </c>
      <c r="CN130" s="193">
        <f>(SUMIFS(Profile!$E$2:$E$17521,Profile!$B$2:$B$17521,$B130,Profile!$C$2:$C$17521,CN$8))*$C$9</f>
        <v>0.02582027107</v>
      </c>
      <c r="CO130" s="193">
        <f>(SUMIFS(Profile!$E$2:$E$17521,Profile!$B$2:$B$17521,$B130,Profile!$C$2:$C$17521,CO$8))*$C$9</f>
        <v>0.006497058189</v>
      </c>
      <c r="CP130" s="193">
        <f>(SUMIFS(Profile!$E$2:$E$17521,Profile!$B$2:$B$17521,$B130,Profile!$C$2:$C$17521,CP$8))*$C$9</f>
        <v>0.001393228829</v>
      </c>
      <c r="CQ130" s="193">
        <f>(SUMIFS(Profile!$E$2:$E$17521,Profile!$B$2:$B$17521,$B130,Profile!$C$2:$C$17521,CQ$8))*$C$9</f>
        <v>0.0002339644819</v>
      </c>
      <c r="CR130" s="193">
        <f>(SUMIFS(Profile!$E$2:$E$17521,Profile!$B$2:$B$17521,$B130,Profile!$C$2:$C$17521,CR$8))*$C$9</f>
        <v>0</v>
      </c>
      <c r="CS130" s="193">
        <f>(SUMIFS(Profile!$E$2:$E$17521,Profile!$B$2:$B$17521,$B130,Profile!$C$2:$C$17521,CS$8))*$C$9</f>
        <v>0</v>
      </c>
      <c r="CT130" s="193">
        <f>(SUMIFS(Profile!$E$2:$E$17521,Profile!$B$2:$B$17521,$B130,Profile!$C$2:$C$17521,CT$8))*$C$9</f>
        <v>0</v>
      </c>
      <c r="CU130" s="193">
        <f>(SUMIFS(Profile!$E$2:$E$17521,Profile!$B$2:$B$17521,$B130,Profile!$C$2:$C$17521,CU$8))*$C$9</f>
        <v>0</v>
      </c>
      <c r="CV130" s="193">
        <f>(SUMIFS(Profile!$E$2:$E$17521,Profile!$B$2:$B$17521,$B130,Profile!$C$2:$C$17521,CV$8))*$C$9</f>
        <v>0</v>
      </c>
      <c r="CW130" s="193">
        <f>(SUMIFS(Profile!$E$2:$E$17521,Profile!$B$2:$B$17521,$B130,Profile!$C$2:$C$17521,CW$8))*$C$9</f>
        <v>0</v>
      </c>
      <c r="CX130" s="193">
        <f t="shared" si="17"/>
        <v>5.987383492</v>
      </c>
      <c r="CY130" s="193">
        <f t="shared" ref="CY130:ET130" si="612">MAX(BB130-E130,0)</f>
        <v>0</v>
      </c>
      <c r="CZ130" s="193">
        <f t="shared" si="612"/>
        <v>0</v>
      </c>
      <c r="DA130" s="193">
        <f t="shared" si="612"/>
        <v>0</v>
      </c>
      <c r="DB130" s="193">
        <f t="shared" si="612"/>
        <v>0</v>
      </c>
      <c r="DC130" s="193">
        <f t="shared" si="612"/>
        <v>0</v>
      </c>
      <c r="DD130" s="193">
        <f t="shared" si="612"/>
        <v>0</v>
      </c>
      <c r="DE130" s="193">
        <f t="shared" si="612"/>
        <v>0</v>
      </c>
      <c r="DF130" s="193">
        <f t="shared" si="612"/>
        <v>0</v>
      </c>
      <c r="DG130" s="193">
        <f t="shared" si="612"/>
        <v>0</v>
      </c>
      <c r="DH130" s="193">
        <f t="shared" si="612"/>
        <v>0</v>
      </c>
      <c r="DI130" s="193">
        <f t="shared" si="612"/>
        <v>0</v>
      </c>
      <c r="DJ130" s="193">
        <f t="shared" si="612"/>
        <v>0</v>
      </c>
      <c r="DK130" s="193">
        <f t="shared" si="612"/>
        <v>0</v>
      </c>
      <c r="DL130" s="193">
        <f t="shared" si="612"/>
        <v>0.03852737002</v>
      </c>
      <c r="DM130" s="193">
        <f t="shared" si="612"/>
        <v>0.08887488111</v>
      </c>
      <c r="DN130" s="193">
        <f t="shared" si="612"/>
        <v>0.1321225413</v>
      </c>
      <c r="DO130" s="193">
        <f t="shared" si="612"/>
        <v>0.1666571429</v>
      </c>
      <c r="DP130" s="193">
        <f t="shared" si="612"/>
        <v>0.2098709587</v>
      </c>
      <c r="DQ130" s="193">
        <f t="shared" si="612"/>
        <v>0.2884157883</v>
      </c>
      <c r="DR130" s="193">
        <f t="shared" si="612"/>
        <v>0.3344133517</v>
      </c>
      <c r="DS130" s="193">
        <f t="shared" si="612"/>
        <v>0.3016702174</v>
      </c>
      <c r="DT130" s="193">
        <f t="shared" si="612"/>
        <v>0.4578621328</v>
      </c>
      <c r="DU130" s="193">
        <f t="shared" si="612"/>
        <v>0.3138433701</v>
      </c>
      <c r="DV130" s="193">
        <f t="shared" si="612"/>
        <v>0.403241783</v>
      </c>
      <c r="DW130" s="193">
        <f t="shared" si="612"/>
        <v>0.4710150077</v>
      </c>
      <c r="DX130" s="193">
        <f t="shared" si="612"/>
        <v>0.4562203134</v>
      </c>
      <c r="DY130" s="193">
        <f t="shared" si="612"/>
        <v>0.3678178219</v>
      </c>
      <c r="DZ130" s="193">
        <f t="shared" si="612"/>
        <v>0.4016688002</v>
      </c>
      <c r="EA130" s="193">
        <f t="shared" si="612"/>
        <v>0.34382468</v>
      </c>
      <c r="EB130" s="193">
        <f t="shared" si="612"/>
        <v>0.3384351692</v>
      </c>
      <c r="EC130" s="193">
        <f t="shared" si="612"/>
        <v>0.3151780848</v>
      </c>
      <c r="ED130" s="193">
        <f t="shared" si="612"/>
        <v>0.2635512262</v>
      </c>
      <c r="EE130" s="193">
        <f t="shared" si="612"/>
        <v>0.1911726548</v>
      </c>
      <c r="EF130" s="193">
        <f t="shared" si="612"/>
        <v>0.09706509333</v>
      </c>
      <c r="EG130" s="193">
        <f t="shared" si="612"/>
        <v>0.005935103664</v>
      </c>
      <c r="EH130" s="193">
        <f t="shared" si="612"/>
        <v>0</v>
      </c>
      <c r="EI130" s="193">
        <f t="shared" si="612"/>
        <v>0</v>
      </c>
      <c r="EJ130" s="193">
        <f t="shared" si="612"/>
        <v>0</v>
      </c>
      <c r="EK130" s="193">
        <f t="shared" si="612"/>
        <v>0</v>
      </c>
      <c r="EL130" s="193">
        <f t="shared" si="612"/>
        <v>0</v>
      </c>
      <c r="EM130" s="193">
        <f t="shared" si="612"/>
        <v>0</v>
      </c>
      <c r="EN130" s="193">
        <f t="shared" si="612"/>
        <v>0</v>
      </c>
      <c r="EO130" s="193">
        <f t="shared" si="612"/>
        <v>0</v>
      </c>
      <c r="EP130" s="193">
        <f t="shared" si="612"/>
        <v>0</v>
      </c>
      <c r="EQ130" s="193">
        <f t="shared" si="612"/>
        <v>0</v>
      </c>
      <c r="ER130" s="193">
        <f t="shared" si="612"/>
        <v>0</v>
      </c>
      <c r="ES130" s="193">
        <f t="shared" si="612"/>
        <v>0</v>
      </c>
      <c r="ET130" s="193">
        <f t="shared" si="612"/>
        <v>0</v>
      </c>
      <c r="EU130" s="193">
        <f t="shared" si="19"/>
        <v>5.544853684</v>
      </c>
      <c r="EV130" s="193">
        <f t="shared" ref="EV130:GQ130" si="613">BB130-CY130</f>
        <v>0</v>
      </c>
      <c r="EW130" s="193">
        <f t="shared" si="613"/>
        <v>0</v>
      </c>
      <c r="EX130" s="193">
        <f t="shared" si="613"/>
        <v>0</v>
      </c>
      <c r="EY130" s="193">
        <f t="shared" si="613"/>
        <v>0</v>
      </c>
      <c r="EZ130" s="193">
        <f t="shared" si="613"/>
        <v>0</v>
      </c>
      <c r="FA130" s="193">
        <f t="shared" si="613"/>
        <v>0</v>
      </c>
      <c r="FB130" s="193">
        <f t="shared" si="613"/>
        <v>0</v>
      </c>
      <c r="FC130" s="193">
        <f t="shared" si="613"/>
        <v>0</v>
      </c>
      <c r="FD130" s="193">
        <f t="shared" si="613"/>
        <v>0.00002128544045</v>
      </c>
      <c r="FE130" s="193">
        <f t="shared" si="613"/>
        <v>0.01107006878</v>
      </c>
      <c r="FF130" s="193">
        <f t="shared" si="613"/>
        <v>0.02250954522</v>
      </c>
      <c r="FG130" s="193">
        <f t="shared" si="613"/>
        <v>0.06059682898</v>
      </c>
      <c r="FH130" s="193">
        <f t="shared" si="613"/>
        <v>0.1142365371</v>
      </c>
      <c r="FI130" s="193">
        <f t="shared" si="613"/>
        <v>0.1438220293</v>
      </c>
      <c r="FJ130" s="193">
        <f t="shared" si="613"/>
        <v>0.1662566633</v>
      </c>
      <c r="FK130" s="193">
        <f t="shared" si="613"/>
        <v>0.1983061406</v>
      </c>
      <c r="FL130" s="193">
        <f t="shared" si="613"/>
        <v>0.2259488148</v>
      </c>
      <c r="FM130" s="193">
        <f t="shared" si="613"/>
        <v>0.2359642764</v>
      </c>
      <c r="FN130" s="193">
        <f t="shared" si="613"/>
        <v>0.2567964366</v>
      </c>
      <c r="FO130" s="193">
        <f t="shared" si="613"/>
        <v>0.2495853042</v>
      </c>
      <c r="FP130" s="193">
        <f t="shared" si="613"/>
        <v>0.2423741719</v>
      </c>
      <c r="FQ130" s="193">
        <f t="shared" si="613"/>
        <v>0.2624050952</v>
      </c>
      <c r="FR130" s="193">
        <f t="shared" si="613"/>
        <v>0.2628057136</v>
      </c>
      <c r="FS130" s="193">
        <f t="shared" si="613"/>
        <v>0.2624050952</v>
      </c>
      <c r="FT130" s="193">
        <f t="shared" si="613"/>
        <v>0.2215420116</v>
      </c>
      <c r="FU130" s="193">
        <f t="shared" si="613"/>
        <v>0.2215420116</v>
      </c>
      <c r="FV130" s="193">
        <f t="shared" si="613"/>
        <v>0.2151321162</v>
      </c>
      <c r="FW130" s="193">
        <f t="shared" si="613"/>
        <v>0.2147314977</v>
      </c>
      <c r="FX130" s="193">
        <f t="shared" si="613"/>
        <v>0.205517273</v>
      </c>
      <c r="FY130" s="193">
        <f t="shared" si="613"/>
        <v>0.2111259315</v>
      </c>
      <c r="FZ130" s="193">
        <f t="shared" si="613"/>
        <v>0.2107253131</v>
      </c>
      <c r="GA130" s="193">
        <f t="shared" si="613"/>
        <v>0.2063185099</v>
      </c>
      <c r="GB130" s="193">
        <f t="shared" si="613"/>
        <v>0.2251475778</v>
      </c>
      <c r="GC130" s="193">
        <f t="shared" si="613"/>
        <v>0.2435760273</v>
      </c>
      <c r="GD130" s="193">
        <f t="shared" si="613"/>
        <v>0.2475822119</v>
      </c>
      <c r="GE130" s="193">
        <f t="shared" si="613"/>
        <v>0.1870394456</v>
      </c>
      <c r="GF130" s="193">
        <f t="shared" si="613"/>
        <v>0.1203615727</v>
      </c>
      <c r="GG130" s="193">
        <f t="shared" si="613"/>
        <v>0.06546365461</v>
      </c>
      <c r="GH130" s="193">
        <f t="shared" si="613"/>
        <v>0.02582027107</v>
      </c>
      <c r="GI130" s="193">
        <f t="shared" si="613"/>
        <v>0.006497058189</v>
      </c>
      <c r="GJ130" s="193">
        <f t="shared" si="613"/>
        <v>0.001393228829</v>
      </c>
      <c r="GK130" s="193">
        <f t="shared" si="613"/>
        <v>0.0002339644819</v>
      </c>
      <c r="GL130" s="193">
        <f t="shared" si="613"/>
        <v>0</v>
      </c>
      <c r="GM130" s="193">
        <f t="shared" si="613"/>
        <v>0</v>
      </c>
      <c r="GN130" s="193">
        <f t="shared" si="613"/>
        <v>0</v>
      </c>
      <c r="GO130" s="193">
        <f t="shared" si="613"/>
        <v>0</v>
      </c>
      <c r="GP130" s="193">
        <f t="shared" si="613"/>
        <v>0</v>
      </c>
      <c r="GQ130" s="193">
        <f t="shared" si="613"/>
        <v>0</v>
      </c>
      <c r="GR130" s="193">
        <f t="shared" si="21"/>
        <v>4.275907389</v>
      </c>
      <c r="GS130" s="193">
        <f t="shared" ref="GS130:IN130" si="614">E130-EV130</f>
        <v>0.1554399648</v>
      </c>
      <c r="GT130" s="193">
        <f t="shared" si="614"/>
        <v>0.1354090415</v>
      </c>
      <c r="GU130" s="193">
        <f t="shared" si="614"/>
        <v>0.1326047122</v>
      </c>
      <c r="GV130" s="193">
        <f t="shared" si="614"/>
        <v>0.1193843028</v>
      </c>
      <c r="GW130" s="193">
        <f t="shared" si="614"/>
        <v>0.1125737889</v>
      </c>
      <c r="GX130" s="193">
        <f t="shared" si="614"/>
        <v>0.1153781182</v>
      </c>
      <c r="GY130" s="193">
        <f t="shared" si="614"/>
        <v>0.1109713151</v>
      </c>
      <c r="GZ130" s="193">
        <f t="shared" si="614"/>
        <v>0.1105706966</v>
      </c>
      <c r="HA130" s="193">
        <f t="shared" si="614"/>
        <v>0.1149562143</v>
      </c>
      <c r="HB130" s="193">
        <f t="shared" si="614"/>
        <v>0.09990124627</v>
      </c>
      <c r="HC130" s="193">
        <f t="shared" si="614"/>
        <v>0.09927846841</v>
      </c>
      <c r="HD130" s="193">
        <f t="shared" si="614"/>
        <v>0.05398005226</v>
      </c>
      <c r="HE130" s="193">
        <f t="shared" si="614"/>
        <v>0.002744054976</v>
      </c>
      <c r="HF130" s="193">
        <f t="shared" si="614"/>
        <v>0</v>
      </c>
      <c r="HG130" s="193">
        <f t="shared" si="614"/>
        <v>0</v>
      </c>
      <c r="HH130" s="193">
        <f t="shared" si="614"/>
        <v>0</v>
      </c>
      <c r="HI130" s="193">
        <f t="shared" si="614"/>
        <v>0</v>
      </c>
      <c r="HJ130" s="193">
        <f t="shared" si="614"/>
        <v>0</v>
      </c>
      <c r="HK130" s="193">
        <f t="shared" si="614"/>
        <v>0</v>
      </c>
      <c r="HL130" s="193">
        <f t="shared" si="614"/>
        <v>0</v>
      </c>
      <c r="HM130" s="193">
        <f t="shared" si="614"/>
        <v>0</v>
      </c>
      <c r="HN130" s="193">
        <f t="shared" si="614"/>
        <v>0</v>
      </c>
      <c r="HO130" s="193">
        <f t="shared" si="614"/>
        <v>0</v>
      </c>
      <c r="HP130" s="193">
        <f t="shared" si="614"/>
        <v>0</v>
      </c>
      <c r="HQ130" s="193">
        <f t="shared" si="614"/>
        <v>0</v>
      </c>
      <c r="HR130" s="193">
        <f t="shared" si="614"/>
        <v>0</v>
      </c>
      <c r="HS130" s="193">
        <f t="shared" si="614"/>
        <v>0</v>
      </c>
      <c r="HT130" s="193">
        <f t="shared" si="614"/>
        <v>0</v>
      </c>
      <c r="HU130" s="193">
        <f t="shared" si="614"/>
        <v>0</v>
      </c>
      <c r="HV130" s="193">
        <f t="shared" si="614"/>
        <v>0</v>
      </c>
      <c r="HW130" s="193">
        <f t="shared" si="614"/>
        <v>0</v>
      </c>
      <c r="HX130" s="193">
        <f t="shared" si="614"/>
        <v>0</v>
      </c>
      <c r="HY130" s="193">
        <f t="shared" si="614"/>
        <v>0</v>
      </c>
      <c r="HZ130" s="193">
        <f t="shared" si="614"/>
        <v>0</v>
      </c>
      <c r="IA130" s="193">
        <f t="shared" si="614"/>
        <v>0</v>
      </c>
      <c r="IB130" s="193">
        <f t="shared" si="614"/>
        <v>0.09379409896</v>
      </c>
      <c r="IC130" s="193">
        <f t="shared" si="614"/>
        <v>0.182105369</v>
      </c>
      <c r="ID130" s="193">
        <f t="shared" si="614"/>
        <v>0.2101618499</v>
      </c>
      <c r="IE130" s="193">
        <f t="shared" si="614"/>
        <v>0.2153520454</v>
      </c>
      <c r="IF130" s="193">
        <f t="shared" si="614"/>
        <v>0.2663241171</v>
      </c>
      <c r="IG130" s="193">
        <f t="shared" si="614"/>
        <v>0.277036605</v>
      </c>
      <c r="IH130" s="193">
        <f t="shared" si="614"/>
        <v>0.2573637091</v>
      </c>
      <c r="II130" s="193">
        <f t="shared" si="614"/>
        <v>0.2555945812</v>
      </c>
      <c r="IJ130" s="193">
        <f t="shared" si="614"/>
        <v>0.2620044767</v>
      </c>
      <c r="IK130" s="193">
        <f t="shared" si="614"/>
        <v>0.2592001474</v>
      </c>
      <c r="IL130" s="193">
        <f t="shared" si="614"/>
        <v>0.2387686057</v>
      </c>
      <c r="IM130" s="193">
        <f t="shared" si="614"/>
        <v>0.2219426301</v>
      </c>
      <c r="IN130" s="193">
        <f t="shared" si="614"/>
        <v>0.1730671773</v>
      </c>
      <c r="IO130" s="193">
        <f t="shared" si="23"/>
        <v>2.912715413</v>
      </c>
      <c r="IP130" s="193">
        <f t="shared" si="29"/>
        <v>1.606011748</v>
      </c>
      <c r="IQ130" s="193">
        <f t="shared" ref="IQ130:KK130" si="615">MAX((MIN(CZ130+IP130,$IO$7))-GT130,0)</f>
        <v>1.470602707</v>
      </c>
      <c r="IR130" s="193">
        <f t="shared" si="615"/>
        <v>1.337997994</v>
      </c>
      <c r="IS130" s="193">
        <f t="shared" si="615"/>
        <v>1.218613692</v>
      </c>
      <c r="IT130" s="193">
        <f t="shared" si="615"/>
        <v>1.106039903</v>
      </c>
      <c r="IU130" s="193">
        <f t="shared" si="615"/>
        <v>0.9906617845</v>
      </c>
      <c r="IV130" s="193">
        <f t="shared" si="615"/>
        <v>0.8796904695</v>
      </c>
      <c r="IW130" s="193">
        <f t="shared" si="615"/>
        <v>0.7691197729</v>
      </c>
      <c r="IX130" s="193">
        <f t="shared" si="615"/>
        <v>0.6541635586</v>
      </c>
      <c r="IY130" s="193">
        <f t="shared" si="615"/>
        <v>0.5542623123</v>
      </c>
      <c r="IZ130" s="193">
        <f t="shared" si="615"/>
        <v>0.4549838439</v>
      </c>
      <c r="JA130" s="193">
        <f t="shared" si="615"/>
        <v>0.4010037917</v>
      </c>
      <c r="JB130" s="193">
        <f t="shared" si="615"/>
        <v>0.3982597367</v>
      </c>
      <c r="JC130" s="193">
        <f t="shared" si="615"/>
        <v>0.4367871067</v>
      </c>
      <c r="JD130" s="193">
        <f t="shared" si="615"/>
        <v>0.5256619878</v>
      </c>
      <c r="JE130" s="193">
        <f t="shared" si="615"/>
        <v>0.6577845291</v>
      </c>
      <c r="JF130" s="193">
        <f t="shared" si="615"/>
        <v>0.824441672</v>
      </c>
      <c r="JG130" s="193">
        <f t="shared" si="615"/>
        <v>1.034312631</v>
      </c>
      <c r="JH130" s="193">
        <f t="shared" si="615"/>
        <v>1.322728419</v>
      </c>
      <c r="JI130" s="193">
        <f t="shared" si="615"/>
        <v>1.657141771</v>
      </c>
      <c r="JJ130" s="193">
        <f t="shared" si="615"/>
        <v>1.958811988</v>
      </c>
      <c r="JK130" s="193">
        <f t="shared" si="615"/>
        <v>2.416674121</v>
      </c>
      <c r="JL130" s="193">
        <f t="shared" si="615"/>
        <v>2.730517491</v>
      </c>
      <c r="JM130" s="193">
        <f t="shared" si="615"/>
        <v>3.133759274</v>
      </c>
      <c r="JN130" s="193">
        <f t="shared" si="615"/>
        <v>3.604774282</v>
      </c>
      <c r="JO130" s="193">
        <f t="shared" si="615"/>
        <v>4.060994595</v>
      </c>
      <c r="JP130" s="193">
        <f t="shared" si="615"/>
        <v>4.428812417</v>
      </c>
      <c r="JQ130" s="193">
        <f t="shared" si="615"/>
        <v>4.830481217</v>
      </c>
      <c r="JR130" s="193">
        <f t="shared" si="615"/>
        <v>5</v>
      </c>
      <c r="JS130" s="193">
        <f t="shared" si="615"/>
        <v>5</v>
      </c>
      <c r="JT130" s="193">
        <f t="shared" si="615"/>
        <v>5</v>
      </c>
      <c r="JU130" s="193">
        <f t="shared" si="615"/>
        <v>5</v>
      </c>
      <c r="JV130" s="193">
        <f t="shared" si="615"/>
        <v>5</v>
      </c>
      <c r="JW130" s="193">
        <f t="shared" si="615"/>
        <v>5</v>
      </c>
      <c r="JX130" s="193">
        <f t="shared" si="615"/>
        <v>5</v>
      </c>
      <c r="JY130" s="193">
        <f t="shared" si="615"/>
        <v>4.906205901</v>
      </c>
      <c r="JZ130" s="193">
        <f t="shared" si="615"/>
        <v>4.724100532</v>
      </c>
      <c r="KA130" s="193">
        <f t="shared" si="615"/>
        <v>4.513938682</v>
      </c>
      <c r="KB130" s="193">
        <f t="shared" si="615"/>
        <v>4.298586637</v>
      </c>
      <c r="KC130" s="193">
        <f t="shared" si="615"/>
        <v>4.03226252</v>
      </c>
      <c r="KD130" s="193">
        <f t="shared" si="615"/>
        <v>3.755225915</v>
      </c>
      <c r="KE130" s="193">
        <f t="shared" si="615"/>
        <v>3.497862206</v>
      </c>
      <c r="KF130" s="193">
        <f t="shared" si="615"/>
        <v>3.242267624</v>
      </c>
      <c r="KG130" s="193">
        <f t="shared" si="615"/>
        <v>2.980263148</v>
      </c>
      <c r="KH130" s="193">
        <f t="shared" si="615"/>
        <v>2.721063</v>
      </c>
      <c r="KI130" s="193">
        <f t="shared" si="615"/>
        <v>2.482294395</v>
      </c>
      <c r="KJ130" s="193">
        <f t="shared" si="615"/>
        <v>2.260351764</v>
      </c>
      <c r="KK130" s="193">
        <f t="shared" si="615"/>
        <v>2.087284587</v>
      </c>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row>
    <row r="131" ht="14.25" customHeight="1">
      <c r="A131" s="1">
        <v>5.0</v>
      </c>
      <c r="B131" s="1">
        <f t="shared" ref="B131:C131" si="616">B130+1</f>
        <v>121</v>
      </c>
      <c r="C131" s="267">
        <f t="shared" si="616"/>
        <v>43586</v>
      </c>
      <c r="D131" s="193">
        <f t="shared" si="15"/>
        <v>10.4657568</v>
      </c>
      <c r="E131" s="193">
        <f>(SUMIFS(Profile!$F$2:$F$17521,Profile!$B$2:$B$17521,$B131,Profile!$C$2:$C$17521,E$8))*$C$6</f>
        <v>0.1622504787</v>
      </c>
      <c r="F131" s="193">
        <f>(SUMIFS(Profile!$F$2:$F$17521,Profile!$B$2:$B$17521,$B131,Profile!$C$2:$C$17521,F$8))*$C$6</f>
        <v>0.1466263585</v>
      </c>
      <c r="G131" s="193">
        <f>(SUMIFS(Profile!$F$2:$F$17521,Profile!$B$2:$B$17521,$B131,Profile!$C$2:$C$17521,G$8))*$C$6</f>
        <v>0.1306016199</v>
      </c>
      <c r="H131" s="193">
        <f>(SUMIFS(Profile!$F$2:$F$17521,Profile!$B$2:$B$17521,$B131,Profile!$C$2:$C$17521,H$8))*$C$6</f>
        <v>0.122989869</v>
      </c>
      <c r="I131" s="193">
        <f>(SUMIFS(Profile!$F$2:$F$17521,Profile!$B$2:$B$17521,$B131,Profile!$C$2:$C$17521,I$8))*$C$6</f>
        <v>0.1161793551</v>
      </c>
      <c r="J131" s="193">
        <f>(SUMIFS(Profile!$F$2:$F$17521,Profile!$B$2:$B$17521,$B131,Profile!$C$2:$C$17521,J$8))*$C$6</f>
        <v>0.1145768812</v>
      </c>
      <c r="K131" s="193">
        <f>(SUMIFS(Profile!$F$2:$F$17521,Profile!$B$2:$B$17521,$B131,Profile!$C$2:$C$17521,K$8))*$C$6</f>
        <v>0.111772552</v>
      </c>
      <c r="L131" s="193">
        <f>(SUMIFS(Profile!$F$2:$F$17521,Profile!$B$2:$B$17521,$B131,Profile!$C$2:$C$17521,L$8))*$C$6</f>
        <v>0.1053626565</v>
      </c>
      <c r="M131" s="193">
        <f>(SUMIFS(Profile!$F$2:$F$17521,Profile!$B$2:$B$17521,$B131,Profile!$C$2:$C$17521,M$8))*$C$6</f>
        <v>0.1129744074</v>
      </c>
      <c r="N131" s="193">
        <f>(SUMIFS(Profile!$F$2:$F$17521,Profile!$B$2:$B$17521,$B131,Profile!$C$2:$C$17521,N$8))*$C$6</f>
        <v>0.1101700781</v>
      </c>
      <c r="O131" s="193">
        <f>(SUMIFS(Profile!$F$2:$F$17521,Profile!$B$2:$B$17521,$B131,Profile!$C$2:$C$17521,O$8))*$C$6</f>
        <v>0.1113719335</v>
      </c>
      <c r="P131" s="193">
        <f>(SUMIFS(Profile!$F$2:$F$17521,Profile!$B$2:$B$17521,$B131,Profile!$C$2:$C$17521,P$8))*$C$6</f>
        <v>0.111772552</v>
      </c>
      <c r="Q131" s="193">
        <f>(SUMIFS(Profile!$F$2:$F$17521,Profile!$B$2:$B$17521,$B131,Profile!$C$2:$C$17521,Q$8))*$C$6</f>
        <v>0.1129744074</v>
      </c>
      <c r="R131" s="193">
        <f>(SUMIFS(Profile!$F$2:$F$17521,Profile!$B$2:$B$17521,$B131,Profile!$C$2:$C$17521,R$8))*$C$6</f>
        <v>0.1253935798</v>
      </c>
      <c r="S131" s="193">
        <f>(SUMIFS(Profile!$F$2:$F$17521,Profile!$B$2:$B$17521,$B131,Profile!$C$2:$C$17521,S$8))*$C$6</f>
        <v>0.1438220293</v>
      </c>
      <c r="T131" s="193">
        <f>(SUMIFS(Profile!$F$2:$F$17521,Profile!$B$2:$B$17521,$B131,Profile!$C$2:$C$17521,T$8))*$C$6</f>
        <v>0.1618498602</v>
      </c>
      <c r="U131" s="193">
        <f>(SUMIFS(Profile!$F$2:$F$17521,Profile!$B$2:$B$17521,$B131,Profile!$C$2:$C$17521,U$8))*$C$6</f>
        <v>0.1906943898</v>
      </c>
      <c r="V131" s="193">
        <f>(SUMIFS(Profile!$F$2:$F$17521,Profile!$B$2:$B$17521,$B131,Profile!$C$2:$C$17521,V$8))*$C$6</f>
        <v>0.2279519071</v>
      </c>
      <c r="W131" s="193">
        <f>(SUMIFS(Profile!$F$2:$F$17521,Profile!$B$2:$B$17521,$B131,Profile!$C$2:$C$17521,W$8))*$C$6</f>
        <v>0.2375667503</v>
      </c>
      <c r="X131" s="193">
        <f>(SUMIFS(Profile!$F$2:$F$17521,Profile!$B$2:$B$17521,$B131,Profile!$C$2:$C$17521,X$8))*$C$6</f>
        <v>0.2636069506</v>
      </c>
      <c r="Y131" s="193">
        <f>(SUMIFS(Profile!$F$2:$F$17521,Profile!$B$2:$B$17521,$B131,Profile!$C$2:$C$17521,Y$8))*$C$6</f>
        <v>0.2664112798</v>
      </c>
      <c r="Z131" s="193">
        <f>(SUMIFS(Profile!$F$2:$F$17521,Profile!$B$2:$B$17521,$B131,Profile!$C$2:$C$17521,Z$8))*$C$6</f>
        <v>0.2652094244</v>
      </c>
      <c r="AA131" s="193">
        <f>(SUMIFS(Profile!$F$2:$F$17521,Profile!$B$2:$B$17521,$B131,Profile!$C$2:$C$17521,AA$8))*$C$6</f>
        <v>0.2620044767</v>
      </c>
      <c r="AB131" s="193">
        <f>(SUMIFS(Profile!$F$2:$F$17521,Profile!$B$2:$B$17521,$B131,Profile!$C$2:$C$17521,AB$8))*$C$6</f>
        <v>0.2632063321</v>
      </c>
      <c r="AC131" s="193">
        <f>(SUMIFS(Profile!$F$2:$F$17521,Profile!$B$2:$B$17521,$B131,Profile!$C$2:$C$17521,AC$8))*$C$6</f>
        <v>0.2748242676</v>
      </c>
      <c r="AD131" s="193">
        <f>(SUMIFS(Profile!$F$2:$F$17521,Profile!$B$2:$B$17521,$B131,Profile!$C$2:$C$17521,AD$8))*$C$6</f>
        <v>0.2732217937</v>
      </c>
      <c r="AE131" s="193">
        <f>(SUMIFS(Profile!$F$2:$F$17521,Profile!$B$2:$B$17521,$B131,Profile!$C$2:$C$17521,AE$8))*$C$6</f>
        <v>0.2672125167</v>
      </c>
      <c r="AF131" s="193">
        <f>(SUMIFS(Profile!$F$2:$F$17521,Profile!$B$2:$B$17521,$B131,Profile!$C$2:$C$17521,AF$8))*$C$6</f>
        <v>0.2575976736</v>
      </c>
      <c r="AG131" s="193">
        <f>(SUMIFS(Profile!$F$2:$F$17521,Profile!$B$2:$B$17521,$B131,Profile!$C$2:$C$17521,AG$8))*$C$6</f>
        <v>0.2499859227</v>
      </c>
      <c r="AH131" s="193">
        <f>(SUMIFS(Profile!$F$2:$F$17521,Profile!$B$2:$B$17521,$B131,Profile!$C$2:$C$17521,AH$8))*$C$6</f>
        <v>0.2583989105</v>
      </c>
      <c r="AI131" s="193">
        <f>(SUMIFS(Profile!$F$2:$F$17521,Profile!$B$2:$B$17521,$B131,Profile!$C$2:$C$17521,AI$8))*$C$6</f>
        <v>0.2539921074</v>
      </c>
      <c r="AJ131" s="193">
        <f>(SUMIFS(Profile!$F$2:$F$17521,Profile!$B$2:$B$17521,$B131,Profile!$C$2:$C$17521,AJ$8))*$C$6</f>
        <v>0.2459797381</v>
      </c>
      <c r="AK131" s="193">
        <f>(SUMIFS(Profile!$F$2:$F$17521,Profile!$B$2:$B$17521,$B131,Profile!$C$2:$C$17521,AK$8))*$C$6</f>
        <v>0.2535914889</v>
      </c>
      <c r="AL131" s="193">
        <f>(SUMIFS(Profile!$F$2:$F$17521,Profile!$B$2:$B$17521,$B131,Profile!$C$2:$C$17521,AL$8))*$C$6</f>
        <v>0.2704174645</v>
      </c>
      <c r="AM131" s="193">
        <f>(SUMIFS(Profile!$F$2:$F$17521,Profile!$B$2:$B$17521,$B131,Profile!$C$2:$C$17521,AM$8))*$C$6</f>
        <v>0.3008644679</v>
      </c>
      <c r="AN131" s="193">
        <f>(SUMIFS(Profile!$F$2:$F$17521,Profile!$B$2:$B$17521,$B131,Profile!$C$2:$C$17521,AN$8))*$C$6</f>
        <v>0.3160879696</v>
      </c>
      <c r="AO131" s="193">
        <f>(SUMIFS(Profile!$F$2:$F$17521,Profile!$B$2:$B$17521,$B131,Profile!$C$2:$C$17521,AO$8))*$C$6</f>
        <v>0.3060725079</v>
      </c>
      <c r="AP131" s="193">
        <f>(SUMIFS(Profile!$F$2:$F$17521,Profile!$B$2:$B$17521,$B131,Profile!$C$2:$C$17521,AP$8))*$C$6</f>
        <v>0.3028675602</v>
      </c>
      <c r="AQ131" s="193">
        <f>(SUMIFS(Profile!$F$2:$F$17521,Profile!$B$2:$B$17521,$B131,Profile!$C$2:$C$17521,AQ$8))*$C$6</f>
        <v>0.3016657048</v>
      </c>
      <c r="AR131" s="193">
        <f>(SUMIFS(Profile!$F$2:$F$17521,Profile!$B$2:$B$17521,$B131,Profile!$C$2:$C$17521,AR$8))*$C$6</f>
        <v>0.2888459139</v>
      </c>
      <c r="AS131" s="193">
        <f>(SUMIFS(Profile!$F$2:$F$17521,Profile!$B$2:$B$17521,$B131,Profile!$C$2:$C$17521,AS$8))*$C$6</f>
        <v>0.2852403477</v>
      </c>
      <c r="AT131" s="193">
        <f>(SUMIFS(Profile!$F$2:$F$17521,Profile!$B$2:$B$17521,$B131,Profile!$C$2:$C$17521,AT$8))*$C$6</f>
        <v>0.3056718895</v>
      </c>
      <c r="AU131" s="193">
        <f>(SUMIFS(Profile!$F$2:$F$17521,Profile!$B$2:$B$17521,$B131,Profile!$C$2:$C$17521,AU$8))*$C$6</f>
        <v>0.2916502432</v>
      </c>
      <c r="AV131" s="193">
        <f>(SUMIFS(Profile!$F$2:$F$17521,Profile!$B$2:$B$17521,$B131,Profile!$C$2:$C$17521,AV$8))*$C$6</f>
        <v>0.2892465324</v>
      </c>
      <c r="AW131" s="193">
        <f>(SUMIFS(Profile!$F$2:$F$17521,Profile!$B$2:$B$17521,$B131,Profile!$C$2:$C$17521,AW$8))*$C$6</f>
        <v>0.2716193199</v>
      </c>
      <c r="AX131" s="193">
        <f>(SUMIFS(Profile!$F$2:$F$17521,Profile!$B$2:$B$17521,$B131,Profile!$C$2:$C$17521,AX$8))*$C$6</f>
        <v>0.2435760273</v>
      </c>
      <c r="AY131" s="193">
        <f>(SUMIFS(Profile!$F$2:$F$17521,Profile!$B$2:$B$17521,$B131,Profile!$C$2:$C$17521,AY$8))*$C$6</f>
        <v>0.2051166545</v>
      </c>
      <c r="AZ131" s="193">
        <f>(SUMIFS(Profile!$F$2:$F$17521,Profile!$B$2:$B$17521,$B131,Profile!$C$2:$C$17521,AZ$8))*$C$6</f>
        <v>0.1746696511</v>
      </c>
      <c r="BA131" s="193">
        <f t="shared" si="16"/>
        <v>11.36751676</v>
      </c>
      <c r="BB131" s="193">
        <f>(SUMIFS(Profile!$E$2:$E$17521,Profile!$B$2:$B$17521,$B131,Profile!$C$2:$C$17521,BB$8))*$C$9</f>
        <v>0</v>
      </c>
      <c r="BC131" s="193">
        <f>(SUMIFS(Profile!$E$2:$E$17521,Profile!$B$2:$B$17521,$B131,Profile!$C$2:$C$17521,BC$8))*$C$9</f>
        <v>0</v>
      </c>
      <c r="BD131" s="193">
        <f>(SUMIFS(Profile!$E$2:$E$17521,Profile!$B$2:$B$17521,$B131,Profile!$C$2:$C$17521,BD$8))*$C$9</f>
        <v>0</v>
      </c>
      <c r="BE131" s="193">
        <f>(SUMIFS(Profile!$E$2:$E$17521,Profile!$B$2:$B$17521,$B131,Profile!$C$2:$C$17521,BE$8))*$C$9</f>
        <v>0</v>
      </c>
      <c r="BF131" s="193">
        <f>(SUMIFS(Profile!$E$2:$E$17521,Profile!$B$2:$B$17521,$B131,Profile!$C$2:$C$17521,BF$8))*$C$9</f>
        <v>0</v>
      </c>
      <c r="BG131" s="193">
        <f>(SUMIFS(Profile!$E$2:$E$17521,Profile!$B$2:$B$17521,$B131,Profile!$C$2:$C$17521,BG$8))*$C$9</f>
        <v>0</v>
      </c>
      <c r="BH131" s="193">
        <f>(SUMIFS(Profile!$E$2:$E$17521,Profile!$B$2:$B$17521,$B131,Profile!$C$2:$C$17521,BH$8))*$C$9</f>
        <v>0</v>
      </c>
      <c r="BI131" s="193">
        <f>(SUMIFS(Profile!$E$2:$E$17521,Profile!$B$2:$B$17521,$B131,Profile!$C$2:$C$17521,BI$8))*$C$9</f>
        <v>0</v>
      </c>
      <c r="BJ131" s="193">
        <f>(SUMIFS(Profile!$E$2:$E$17521,Profile!$B$2:$B$17521,$B131,Profile!$C$2:$C$17521,BJ$8))*$C$9</f>
        <v>0</v>
      </c>
      <c r="BK131" s="193">
        <f>(SUMIFS(Profile!$E$2:$E$17521,Profile!$B$2:$B$17521,$B131,Profile!$C$2:$C$17521,BK$8))*$C$9</f>
        <v>0.007511108807</v>
      </c>
      <c r="BL131" s="193">
        <f>(SUMIFS(Profile!$E$2:$E$17521,Profile!$B$2:$B$17521,$B131,Profile!$C$2:$C$17521,BL$8))*$C$9</f>
        <v>0.0270917067</v>
      </c>
      <c r="BM131" s="193">
        <f>(SUMIFS(Profile!$E$2:$E$17521,Profile!$B$2:$B$17521,$B131,Profile!$C$2:$C$17521,BM$8))*$C$9</f>
        <v>0.07175204394</v>
      </c>
      <c r="BN131" s="193">
        <f>(SUMIFS(Profile!$E$2:$E$17521,Profile!$B$2:$B$17521,$B131,Profile!$C$2:$C$17521,BN$8))*$C$9</f>
        <v>0.1302785084</v>
      </c>
      <c r="BO131" s="193">
        <f>(SUMIFS(Profile!$E$2:$E$17521,Profile!$B$2:$B$17521,$B131,Profile!$C$2:$C$17521,BO$8))*$C$9</f>
        <v>0.1949814122</v>
      </c>
      <c r="BP131" s="193">
        <f>(SUMIFS(Profile!$E$2:$E$17521,Profile!$B$2:$B$17521,$B131,Profile!$C$2:$C$17521,BP$8))*$C$9</f>
        <v>0.2692635359</v>
      </c>
      <c r="BQ131" s="193">
        <f>(SUMIFS(Profile!$E$2:$E$17521,Profile!$B$2:$B$17521,$B131,Profile!$C$2:$C$17521,BQ$8))*$C$9</f>
        <v>0.3544751114</v>
      </c>
      <c r="BR131" s="193">
        <f>(SUMIFS(Profile!$E$2:$E$17521,Profile!$B$2:$B$17521,$B131,Profile!$C$2:$C$17521,BR$8))*$C$9</f>
        <v>0.4280418877</v>
      </c>
      <c r="BS131" s="193">
        <f>(SUMIFS(Profile!$E$2:$E$17521,Profile!$B$2:$B$17521,$B131,Profile!$C$2:$C$17521,BS$8))*$C$9</f>
        <v>0.5022695239</v>
      </c>
      <c r="BT131" s="193">
        <f>(SUMIFS(Profile!$E$2:$E$17521,Profile!$B$2:$B$17521,$B131,Profile!$C$2:$C$17521,BT$8))*$C$9</f>
        <v>0.5717428542</v>
      </c>
      <c r="BU131" s="193">
        <f>(SUMIFS(Profile!$E$2:$E$17521,Profile!$B$2:$B$17521,$B131,Profile!$C$2:$C$17521,BU$8))*$C$9</f>
        <v>0.5766566834</v>
      </c>
      <c r="BV131" s="193">
        <f>(SUMIFS(Profile!$E$2:$E$17521,Profile!$B$2:$B$17521,$B131,Profile!$C$2:$C$17521,BV$8))*$C$9</f>
        <v>0.6155153835</v>
      </c>
      <c r="BW131" s="193">
        <f>(SUMIFS(Profile!$E$2:$E$17521,Profile!$B$2:$B$17521,$B131,Profile!$C$2:$C$17521,BW$8))*$C$9</f>
        <v>0.6388905636</v>
      </c>
      <c r="BX131" s="193">
        <f>(SUMIFS(Profile!$E$2:$E$17521,Profile!$B$2:$B$17521,$B131,Profile!$C$2:$C$17521,BX$8))*$C$9</f>
        <v>0.6697918377</v>
      </c>
      <c r="BY131" s="193">
        <f>(SUMIFS(Profile!$E$2:$E$17521,Profile!$B$2:$B$17521,$B131,Profile!$C$2:$C$17521,BY$8))*$C$9</f>
        <v>0.6982929918</v>
      </c>
      <c r="BZ131" s="193">
        <f>(SUMIFS(Profile!$E$2:$E$17521,Profile!$B$2:$B$17521,$B131,Profile!$C$2:$C$17521,BZ$8))*$C$9</f>
        <v>0.6640231631</v>
      </c>
      <c r="CA131" s="193">
        <f>(SUMIFS(Profile!$E$2:$E$17521,Profile!$B$2:$B$17521,$B131,Profile!$C$2:$C$17521,CA$8))*$C$9</f>
        <v>0.6158343518</v>
      </c>
      <c r="CB131" s="193">
        <f>(SUMIFS(Profile!$E$2:$E$17521,Profile!$B$2:$B$17521,$B131,Profile!$C$2:$C$17521,CB$8))*$C$9</f>
        <v>0.5976091449</v>
      </c>
      <c r="CC131" s="193">
        <f>(SUMIFS(Profile!$E$2:$E$17521,Profile!$B$2:$B$17521,$B131,Profile!$C$2:$C$17521,CC$8))*$C$9</f>
        <v>0.5873843449</v>
      </c>
      <c r="CD131" s="193">
        <f>(SUMIFS(Profile!$E$2:$E$17521,Profile!$B$2:$B$17521,$B131,Profile!$C$2:$C$17521,CD$8))*$C$9</f>
        <v>0.5394239974</v>
      </c>
      <c r="CE131" s="193">
        <f>(SUMIFS(Profile!$E$2:$E$17521,Profile!$B$2:$B$17521,$B131,Profile!$C$2:$C$17521,CE$8))*$C$9</f>
        <v>0.5058543675</v>
      </c>
      <c r="CF131" s="193">
        <f>(SUMIFS(Profile!$E$2:$E$17521,Profile!$B$2:$B$17521,$B131,Profile!$C$2:$C$17521,CF$8))*$C$9</f>
        <v>0.4504874974</v>
      </c>
      <c r="CG131" s="193">
        <f>(SUMIFS(Profile!$E$2:$E$17521,Profile!$B$2:$B$17521,$B131,Profile!$C$2:$C$17521,CG$8))*$C$9</f>
        <v>0.3990432231</v>
      </c>
      <c r="CH131" s="193">
        <f>(SUMIFS(Profile!$E$2:$E$17521,Profile!$B$2:$B$17521,$B131,Profile!$C$2:$C$17521,CH$8))*$C$9</f>
        <v>0.3506982794</v>
      </c>
      <c r="CI131" s="193">
        <f>(SUMIFS(Profile!$E$2:$E$17521,Profile!$B$2:$B$17521,$B131,Profile!$C$2:$C$17521,CI$8))*$C$9</f>
        <v>0.2837982068</v>
      </c>
      <c r="CJ131" s="193">
        <f>(SUMIFS(Profile!$E$2:$E$17521,Profile!$B$2:$B$17521,$B131,Profile!$C$2:$C$17521,CJ$8))*$C$9</f>
        <v>0.2345792976</v>
      </c>
      <c r="CK131" s="193">
        <f>(SUMIFS(Profile!$E$2:$E$17521,Profile!$B$2:$B$17521,$B131,Profile!$C$2:$C$17521,CK$8))*$C$9</f>
        <v>0.1728552013</v>
      </c>
      <c r="CL131" s="193">
        <f>(SUMIFS(Profile!$E$2:$E$17521,Profile!$B$2:$B$17521,$B131,Profile!$C$2:$C$17521,CL$8))*$C$9</f>
        <v>0.1180135344</v>
      </c>
      <c r="CM131" s="193">
        <f>(SUMIFS(Profile!$E$2:$E$17521,Profile!$B$2:$B$17521,$B131,Profile!$C$2:$C$17521,CM$8))*$C$9</f>
        <v>0.05907050693</v>
      </c>
      <c r="CN131" s="193">
        <f>(SUMIFS(Profile!$E$2:$E$17521,Profile!$B$2:$B$17521,$B131,Profile!$C$2:$C$17521,CN$8))*$C$9</f>
        <v>0.02537487763</v>
      </c>
      <c r="CO131" s="193">
        <f>(SUMIFS(Profile!$E$2:$E$17521,Profile!$B$2:$B$17521,$B131,Profile!$C$2:$C$17521,CO$8))*$C$9</f>
        <v>0.005798347481</v>
      </c>
      <c r="CP131" s="193">
        <f>(SUMIFS(Profile!$E$2:$E$17521,Profile!$B$2:$B$17521,$B131,Profile!$C$2:$C$17521,CP$8))*$C$9</f>
        <v>0.001011058421</v>
      </c>
      <c r="CQ131" s="193">
        <f>(SUMIFS(Profile!$E$2:$E$17521,Profile!$B$2:$B$17521,$B131,Profile!$C$2:$C$17521,CQ$8))*$C$9</f>
        <v>0.0001022063961</v>
      </c>
      <c r="CR131" s="193">
        <f>(SUMIFS(Profile!$E$2:$E$17521,Profile!$B$2:$B$17521,$B131,Profile!$C$2:$C$17521,CR$8))*$C$9</f>
        <v>0</v>
      </c>
      <c r="CS131" s="193">
        <f>(SUMIFS(Profile!$E$2:$E$17521,Profile!$B$2:$B$17521,$B131,Profile!$C$2:$C$17521,CS$8))*$C$9</f>
        <v>0</v>
      </c>
      <c r="CT131" s="193">
        <f>(SUMIFS(Profile!$E$2:$E$17521,Profile!$B$2:$B$17521,$B131,Profile!$C$2:$C$17521,CT$8))*$C$9</f>
        <v>0</v>
      </c>
      <c r="CU131" s="193">
        <f>(SUMIFS(Profile!$E$2:$E$17521,Profile!$B$2:$B$17521,$B131,Profile!$C$2:$C$17521,CU$8))*$C$9</f>
        <v>0</v>
      </c>
      <c r="CV131" s="193">
        <f>(SUMIFS(Profile!$E$2:$E$17521,Profile!$B$2:$B$17521,$B131,Profile!$C$2:$C$17521,CV$8))*$C$9</f>
        <v>0</v>
      </c>
      <c r="CW131" s="193">
        <f>(SUMIFS(Profile!$E$2:$E$17521,Profile!$B$2:$B$17521,$B131,Profile!$C$2:$C$17521,CW$8))*$C$9</f>
        <v>0</v>
      </c>
      <c r="CX131" s="193">
        <f t="shared" si="17"/>
        <v>5.518443599</v>
      </c>
      <c r="CY131" s="193">
        <f t="shared" ref="CY131:ET131" si="617">MAX(BB131-E131,0)</f>
        <v>0</v>
      </c>
      <c r="CZ131" s="193">
        <f t="shared" si="617"/>
        <v>0</v>
      </c>
      <c r="DA131" s="193">
        <f t="shared" si="617"/>
        <v>0</v>
      </c>
      <c r="DB131" s="193">
        <f t="shared" si="617"/>
        <v>0</v>
      </c>
      <c r="DC131" s="193">
        <f t="shared" si="617"/>
        <v>0</v>
      </c>
      <c r="DD131" s="193">
        <f t="shared" si="617"/>
        <v>0</v>
      </c>
      <c r="DE131" s="193">
        <f t="shared" si="617"/>
        <v>0</v>
      </c>
      <c r="DF131" s="193">
        <f t="shared" si="617"/>
        <v>0</v>
      </c>
      <c r="DG131" s="193">
        <f t="shared" si="617"/>
        <v>0</v>
      </c>
      <c r="DH131" s="193">
        <f t="shared" si="617"/>
        <v>0</v>
      </c>
      <c r="DI131" s="193">
        <f t="shared" si="617"/>
        <v>0</v>
      </c>
      <c r="DJ131" s="193">
        <f t="shared" si="617"/>
        <v>0</v>
      </c>
      <c r="DK131" s="193">
        <f t="shared" si="617"/>
        <v>0.01730410101</v>
      </c>
      <c r="DL131" s="193">
        <f t="shared" si="617"/>
        <v>0.06958783236</v>
      </c>
      <c r="DM131" s="193">
        <f t="shared" si="617"/>
        <v>0.1254415066</v>
      </c>
      <c r="DN131" s="193">
        <f t="shared" si="617"/>
        <v>0.1926252511</v>
      </c>
      <c r="DO131" s="193">
        <f t="shared" si="617"/>
        <v>0.2373474979</v>
      </c>
      <c r="DP131" s="193">
        <f t="shared" si="617"/>
        <v>0.2743176168</v>
      </c>
      <c r="DQ131" s="193">
        <f t="shared" si="617"/>
        <v>0.334176104</v>
      </c>
      <c r="DR131" s="193">
        <f t="shared" si="617"/>
        <v>0.3130497329</v>
      </c>
      <c r="DS131" s="193">
        <f t="shared" si="617"/>
        <v>0.3491041037</v>
      </c>
      <c r="DT131" s="193">
        <f t="shared" si="617"/>
        <v>0.3736811392</v>
      </c>
      <c r="DU131" s="193">
        <f t="shared" si="617"/>
        <v>0.407787361</v>
      </c>
      <c r="DV131" s="193">
        <f t="shared" si="617"/>
        <v>0.4350866597</v>
      </c>
      <c r="DW131" s="193">
        <f t="shared" si="617"/>
        <v>0.3891988955</v>
      </c>
      <c r="DX131" s="193">
        <f t="shared" si="617"/>
        <v>0.3426125581</v>
      </c>
      <c r="DY131" s="193">
        <f t="shared" si="617"/>
        <v>0.3303966282</v>
      </c>
      <c r="DZ131" s="193">
        <f t="shared" si="617"/>
        <v>0.3297866714</v>
      </c>
      <c r="EA131" s="193">
        <f t="shared" si="617"/>
        <v>0.2894380747</v>
      </c>
      <c r="EB131" s="193">
        <f t="shared" si="617"/>
        <v>0.247455457</v>
      </c>
      <c r="EC131" s="193">
        <f t="shared" si="617"/>
        <v>0.1964953901</v>
      </c>
      <c r="ED131" s="193">
        <f t="shared" si="617"/>
        <v>0.1530634851</v>
      </c>
      <c r="EE131" s="193">
        <f t="shared" si="617"/>
        <v>0.09710679054</v>
      </c>
      <c r="EF131" s="193">
        <f t="shared" si="617"/>
        <v>0.0133807423</v>
      </c>
      <c r="EG131" s="193">
        <f t="shared" si="617"/>
        <v>0</v>
      </c>
      <c r="EH131" s="193">
        <f t="shared" si="617"/>
        <v>0</v>
      </c>
      <c r="EI131" s="193">
        <f t="shared" si="617"/>
        <v>0</v>
      </c>
      <c r="EJ131" s="193">
        <f t="shared" si="617"/>
        <v>0</v>
      </c>
      <c r="EK131" s="193">
        <f t="shared" si="617"/>
        <v>0</v>
      </c>
      <c r="EL131" s="193">
        <f t="shared" si="617"/>
        <v>0</v>
      </c>
      <c r="EM131" s="193">
        <f t="shared" si="617"/>
        <v>0</v>
      </c>
      <c r="EN131" s="193">
        <f t="shared" si="617"/>
        <v>0</v>
      </c>
      <c r="EO131" s="193">
        <f t="shared" si="617"/>
        <v>0</v>
      </c>
      <c r="EP131" s="193">
        <f t="shared" si="617"/>
        <v>0</v>
      </c>
      <c r="EQ131" s="193">
        <f t="shared" si="617"/>
        <v>0</v>
      </c>
      <c r="ER131" s="193">
        <f t="shared" si="617"/>
        <v>0</v>
      </c>
      <c r="ES131" s="193">
        <f t="shared" si="617"/>
        <v>0</v>
      </c>
      <c r="ET131" s="193">
        <f t="shared" si="617"/>
        <v>0</v>
      </c>
      <c r="EU131" s="193">
        <f t="shared" si="19"/>
        <v>5.849073161</v>
      </c>
      <c r="EV131" s="193">
        <f t="shared" ref="EV131:GQ131" si="618">BB131-CY131</f>
        <v>0</v>
      </c>
      <c r="EW131" s="193">
        <f t="shared" si="618"/>
        <v>0</v>
      </c>
      <c r="EX131" s="193">
        <f t="shared" si="618"/>
        <v>0</v>
      </c>
      <c r="EY131" s="193">
        <f t="shared" si="618"/>
        <v>0</v>
      </c>
      <c r="EZ131" s="193">
        <f t="shared" si="618"/>
        <v>0</v>
      </c>
      <c r="FA131" s="193">
        <f t="shared" si="618"/>
        <v>0</v>
      </c>
      <c r="FB131" s="193">
        <f t="shared" si="618"/>
        <v>0</v>
      </c>
      <c r="FC131" s="193">
        <f t="shared" si="618"/>
        <v>0</v>
      </c>
      <c r="FD131" s="193">
        <f t="shared" si="618"/>
        <v>0</v>
      </c>
      <c r="FE131" s="193">
        <f t="shared" si="618"/>
        <v>0.007511108807</v>
      </c>
      <c r="FF131" s="193">
        <f t="shared" si="618"/>
        <v>0.0270917067</v>
      </c>
      <c r="FG131" s="193">
        <f t="shared" si="618"/>
        <v>0.07175204394</v>
      </c>
      <c r="FH131" s="193">
        <f t="shared" si="618"/>
        <v>0.1129744074</v>
      </c>
      <c r="FI131" s="193">
        <f t="shared" si="618"/>
        <v>0.1253935798</v>
      </c>
      <c r="FJ131" s="193">
        <f t="shared" si="618"/>
        <v>0.1438220293</v>
      </c>
      <c r="FK131" s="193">
        <f t="shared" si="618"/>
        <v>0.1618498602</v>
      </c>
      <c r="FL131" s="193">
        <f t="shared" si="618"/>
        <v>0.1906943898</v>
      </c>
      <c r="FM131" s="193">
        <f t="shared" si="618"/>
        <v>0.2279519071</v>
      </c>
      <c r="FN131" s="193">
        <f t="shared" si="618"/>
        <v>0.2375667503</v>
      </c>
      <c r="FO131" s="193">
        <f t="shared" si="618"/>
        <v>0.2636069506</v>
      </c>
      <c r="FP131" s="193">
        <f t="shared" si="618"/>
        <v>0.2664112798</v>
      </c>
      <c r="FQ131" s="193">
        <f t="shared" si="618"/>
        <v>0.2652094244</v>
      </c>
      <c r="FR131" s="193">
        <f t="shared" si="618"/>
        <v>0.2620044767</v>
      </c>
      <c r="FS131" s="193">
        <f t="shared" si="618"/>
        <v>0.2632063321</v>
      </c>
      <c r="FT131" s="193">
        <f t="shared" si="618"/>
        <v>0.2748242676</v>
      </c>
      <c r="FU131" s="193">
        <f t="shared" si="618"/>
        <v>0.2732217937</v>
      </c>
      <c r="FV131" s="193">
        <f t="shared" si="618"/>
        <v>0.2672125167</v>
      </c>
      <c r="FW131" s="193">
        <f t="shared" si="618"/>
        <v>0.2575976736</v>
      </c>
      <c r="FX131" s="193">
        <f t="shared" si="618"/>
        <v>0.2499859227</v>
      </c>
      <c r="FY131" s="193">
        <f t="shared" si="618"/>
        <v>0.2583989105</v>
      </c>
      <c r="FZ131" s="193">
        <f t="shared" si="618"/>
        <v>0.2539921074</v>
      </c>
      <c r="GA131" s="193">
        <f t="shared" si="618"/>
        <v>0.2459797381</v>
      </c>
      <c r="GB131" s="193">
        <f t="shared" si="618"/>
        <v>0.2535914889</v>
      </c>
      <c r="GC131" s="193">
        <f t="shared" si="618"/>
        <v>0.2704174645</v>
      </c>
      <c r="GD131" s="193">
        <f t="shared" si="618"/>
        <v>0.2345792976</v>
      </c>
      <c r="GE131" s="193">
        <f t="shared" si="618"/>
        <v>0.1728552013</v>
      </c>
      <c r="GF131" s="193">
        <f t="shared" si="618"/>
        <v>0.1180135344</v>
      </c>
      <c r="GG131" s="193">
        <f t="shared" si="618"/>
        <v>0.05907050693</v>
      </c>
      <c r="GH131" s="193">
        <f t="shared" si="618"/>
        <v>0.02537487763</v>
      </c>
      <c r="GI131" s="193">
        <f t="shared" si="618"/>
        <v>0.005798347481</v>
      </c>
      <c r="GJ131" s="193">
        <f t="shared" si="618"/>
        <v>0.001011058421</v>
      </c>
      <c r="GK131" s="193">
        <f t="shared" si="618"/>
        <v>0.0001022063961</v>
      </c>
      <c r="GL131" s="193">
        <f t="shared" si="618"/>
        <v>0</v>
      </c>
      <c r="GM131" s="193">
        <f t="shared" si="618"/>
        <v>0</v>
      </c>
      <c r="GN131" s="193">
        <f t="shared" si="618"/>
        <v>0</v>
      </c>
      <c r="GO131" s="193">
        <f t="shared" si="618"/>
        <v>0</v>
      </c>
      <c r="GP131" s="193">
        <f t="shared" si="618"/>
        <v>0</v>
      </c>
      <c r="GQ131" s="193">
        <f t="shared" si="618"/>
        <v>0</v>
      </c>
      <c r="GR131" s="193">
        <f t="shared" si="21"/>
        <v>4.616683642</v>
      </c>
      <c r="GS131" s="193">
        <f t="shared" ref="GS131:IN131" si="619">E131-EV131</f>
        <v>0.1622504787</v>
      </c>
      <c r="GT131" s="193">
        <f t="shared" si="619"/>
        <v>0.1466263585</v>
      </c>
      <c r="GU131" s="193">
        <f t="shared" si="619"/>
        <v>0.1306016199</v>
      </c>
      <c r="GV131" s="193">
        <f t="shared" si="619"/>
        <v>0.122989869</v>
      </c>
      <c r="GW131" s="193">
        <f t="shared" si="619"/>
        <v>0.1161793551</v>
      </c>
      <c r="GX131" s="193">
        <f t="shared" si="619"/>
        <v>0.1145768812</v>
      </c>
      <c r="GY131" s="193">
        <f t="shared" si="619"/>
        <v>0.111772552</v>
      </c>
      <c r="GZ131" s="193">
        <f t="shared" si="619"/>
        <v>0.1053626565</v>
      </c>
      <c r="HA131" s="193">
        <f t="shared" si="619"/>
        <v>0.1129744074</v>
      </c>
      <c r="HB131" s="193">
        <f t="shared" si="619"/>
        <v>0.1026589693</v>
      </c>
      <c r="HC131" s="193">
        <f t="shared" si="619"/>
        <v>0.08428022681</v>
      </c>
      <c r="HD131" s="193">
        <f t="shared" si="619"/>
        <v>0.04002050804</v>
      </c>
      <c r="HE131" s="193">
        <f t="shared" si="619"/>
        <v>0</v>
      </c>
      <c r="HF131" s="193">
        <f t="shared" si="619"/>
        <v>0</v>
      </c>
      <c r="HG131" s="193">
        <f t="shared" si="619"/>
        <v>0</v>
      </c>
      <c r="HH131" s="193">
        <f t="shared" si="619"/>
        <v>0</v>
      </c>
      <c r="HI131" s="193">
        <f t="shared" si="619"/>
        <v>0</v>
      </c>
      <c r="HJ131" s="193">
        <f t="shared" si="619"/>
        <v>0</v>
      </c>
      <c r="HK131" s="193">
        <f t="shared" si="619"/>
        <v>0</v>
      </c>
      <c r="HL131" s="193">
        <f t="shared" si="619"/>
        <v>0</v>
      </c>
      <c r="HM131" s="193">
        <f t="shared" si="619"/>
        <v>0</v>
      </c>
      <c r="HN131" s="193">
        <f t="shared" si="619"/>
        <v>0</v>
      </c>
      <c r="HO131" s="193">
        <f t="shared" si="619"/>
        <v>0</v>
      </c>
      <c r="HP131" s="193">
        <f t="shared" si="619"/>
        <v>0</v>
      </c>
      <c r="HQ131" s="193">
        <f t="shared" si="619"/>
        <v>0</v>
      </c>
      <c r="HR131" s="193">
        <f t="shared" si="619"/>
        <v>0</v>
      </c>
      <c r="HS131" s="193">
        <f t="shared" si="619"/>
        <v>0</v>
      </c>
      <c r="HT131" s="193">
        <f t="shared" si="619"/>
        <v>0</v>
      </c>
      <c r="HU131" s="193">
        <f t="shared" si="619"/>
        <v>0</v>
      </c>
      <c r="HV131" s="193">
        <f t="shared" si="619"/>
        <v>0</v>
      </c>
      <c r="HW131" s="193">
        <f t="shared" si="619"/>
        <v>0</v>
      </c>
      <c r="HX131" s="193">
        <f t="shared" si="619"/>
        <v>0</v>
      </c>
      <c r="HY131" s="193">
        <f t="shared" si="619"/>
        <v>0</v>
      </c>
      <c r="HZ131" s="193">
        <f t="shared" si="619"/>
        <v>0</v>
      </c>
      <c r="IA131" s="193">
        <f t="shared" si="619"/>
        <v>0.06628517029</v>
      </c>
      <c r="IB131" s="193">
        <f t="shared" si="619"/>
        <v>0.1432327682</v>
      </c>
      <c r="IC131" s="193">
        <f t="shared" si="619"/>
        <v>0.1880589736</v>
      </c>
      <c r="ID131" s="193">
        <f t="shared" si="619"/>
        <v>0.2437970533</v>
      </c>
      <c r="IE131" s="193">
        <f t="shared" si="619"/>
        <v>0.2762908272</v>
      </c>
      <c r="IF131" s="193">
        <f t="shared" si="619"/>
        <v>0.2830475664</v>
      </c>
      <c r="IG131" s="193">
        <f t="shared" si="619"/>
        <v>0.2842292893</v>
      </c>
      <c r="IH131" s="193">
        <f t="shared" si="619"/>
        <v>0.3055696831</v>
      </c>
      <c r="II131" s="193">
        <f t="shared" si="619"/>
        <v>0.2916502432</v>
      </c>
      <c r="IJ131" s="193">
        <f t="shared" si="619"/>
        <v>0.2892465324</v>
      </c>
      <c r="IK131" s="193">
        <f t="shared" si="619"/>
        <v>0.2716193199</v>
      </c>
      <c r="IL131" s="193">
        <f t="shared" si="619"/>
        <v>0.2435760273</v>
      </c>
      <c r="IM131" s="193">
        <f t="shared" si="619"/>
        <v>0.2051166545</v>
      </c>
      <c r="IN131" s="193">
        <f t="shared" si="619"/>
        <v>0.1746696511</v>
      </c>
      <c r="IO131" s="193">
        <f t="shared" si="23"/>
        <v>3.26638976</v>
      </c>
      <c r="IP131" s="193">
        <f t="shared" si="29"/>
        <v>1.925034109</v>
      </c>
      <c r="IQ131" s="193">
        <f t="shared" ref="IQ131:KK131" si="620">MAX((MIN(CZ131+IP131,$IO$7))-GT131,0)</f>
        <v>1.77840775</v>
      </c>
      <c r="IR131" s="193">
        <f t="shared" si="620"/>
        <v>1.64780613</v>
      </c>
      <c r="IS131" s="193">
        <f t="shared" si="620"/>
        <v>1.524816261</v>
      </c>
      <c r="IT131" s="193">
        <f t="shared" si="620"/>
        <v>1.408636906</v>
      </c>
      <c r="IU131" s="193">
        <f t="shared" si="620"/>
        <v>1.294060025</v>
      </c>
      <c r="IV131" s="193">
        <f t="shared" si="620"/>
        <v>1.182287473</v>
      </c>
      <c r="IW131" s="193">
        <f t="shared" si="620"/>
        <v>1.076924816</v>
      </c>
      <c r="IX131" s="193">
        <f t="shared" si="620"/>
        <v>0.9639504089</v>
      </c>
      <c r="IY131" s="193">
        <f t="shared" si="620"/>
        <v>0.8612914396</v>
      </c>
      <c r="IZ131" s="193">
        <f t="shared" si="620"/>
        <v>0.7770112128</v>
      </c>
      <c r="JA131" s="193">
        <f t="shared" si="620"/>
        <v>0.7369907047</v>
      </c>
      <c r="JB131" s="193">
        <f t="shared" si="620"/>
        <v>0.7542948057</v>
      </c>
      <c r="JC131" s="193">
        <f t="shared" si="620"/>
        <v>0.8238826381</v>
      </c>
      <c r="JD131" s="193">
        <f t="shared" si="620"/>
        <v>0.9493241447</v>
      </c>
      <c r="JE131" s="193">
        <f t="shared" si="620"/>
        <v>1.141949396</v>
      </c>
      <c r="JF131" s="193">
        <f t="shared" si="620"/>
        <v>1.379296894</v>
      </c>
      <c r="JG131" s="193">
        <f t="shared" si="620"/>
        <v>1.653614511</v>
      </c>
      <c r="JH131" s="193">
        <f t="shared" si="620"/>
        <v>1.987790615</v>
      </c>
      <c r="JI131" s="193">
        <f t="shared" si="620"/>
        <v>2.300840347</v>
      </c>
      <c r="JJ131" s="193">
        <f t="shared" si="620"/>
        <v>2.649944451</v>
      </c>
      <c r="JK131" s="193">
        <f t="shared" si="620"/>
        <v>3.02362559</v>
      </c>
      <c r="JL131" s="193">
        <f t="shared" si="620"/>
        <v>3.431412951</v>
      </c>
      <c r="JM131" s="193">
        <f t="shared" si="620"/>
        <v>3.866499611</v>
      </c>
      <c r="JN131" s="193">
        <f t="shared" si="620"/>
        <v>4.255698507</v>
      </c>
      <c r="JO131" s="193">
        <f t="shared" si="620"/>
        <v>4.598311065</v>
      </c>
      <c r="JP131" s="193">
        <f t="shared" si="620"/>
        <v>4.928707693</v>
      </c>
      <c r="JQ131" s="193">
        <f t="shared" si="620"/>
        <v>5</v>
      </c>
      <c r="JR131" s="193">
        <f t="shared" si="620"/>
        <v>5</v>
      </c>
      <c r="JS131" s="193">
        <f t="shared" si="620"/>
        <v>5</v>
      </c>
      <c r="JT131" s="193">
        <f t="shared" si="620"/>
        <v>5</v>
      </c>
      <c r="JU131" s="193">
        <f t="shared" si="620"/>
        <v>5</v>
      </c>
      <c r="JV131" s="193">
        <f t="shared" si="620"/>
        <v>5</v>
      </c>
      <c r="JW131" s="193">
        <f t="shared" si="620"/>
        <v>5</v>
      </c>
      <c r="JX131" s="193">
        <f t="shared" si="620"/>
        <v>4.93371483</v>
      </c>
      <c r="JY131" s="193">
        <f t="shared" si="620"/>
        <v>4.790482061</v>
      </c>
      <c r="JZ131" s="193">
        <f t="shared" si="620"/>
        <v>4.602423088</v>
      </c>
      <c r="KA131" s="193">
        <f t="shared" si="620"/>
        <v>4.358626035</v>
      </c>
      <c r="KB131" s="193">
        <f t="shared" si="620"/>
        <v>4.082335207</v>
      </c>
      <c r="KC131" s="193">
        <f t="shared" si="620"/>
        <v>3.799287641</v>
      </c>
      <c r="KD131" s="193">
        <f t="shared" si="620"/>
        <v>3.515058352</v>
      </c>
      <c r="KE131" s="193">
        <f t="shared" si="620"/>
        <v>3.209488669</v>
      </c>
      <c r="KF131" s="193">
        <f t="shared" si="620"/>
        <v>2.917838425</v>
      </c>
      <c r="KG131" s="193">
        <f t="shared" si="620"/>
        <v>2.628591893</v>
      </c>
      <c r="KH131" s="193">
        <f t="shared" si="620"/>
        <v>2.356972573</v>
      </c>
      <c r="KI131" s="193">
        <f t="shared" si="620"/>
        <v>2.113396546</v>
      </c>
      <c r="KJ131" s="193">
        <f t="shared" si="620"/>
        <v>1.908279891</v>
      </c>
      <c r="KK131" s="193">
        <f t="shared" si="620"/>
        <v>1.73361024</v>
      </c>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row>
    <row r="132" ht="14.25" customHeight="1">
      <c r="A132" s="1">
        <v>5.0</v>
      </c>
      <c r="B132" s="1">
        <f t="shared" ref="B132:C132" si="621">B131+1</f>
        <v>122</v>
      </c>
      <c r="C132" s="267">
        <f t="shared" si="621"/>
        <v>43587</v>
      </c>
      <c r="D132" s="193">
        <f t="shared" si="15"/>
        <v>9.487446509</v>
      </c>
      <c r="E132" s="193">
        <f>(SUMIFS(Profile!$F$2:$F$17521,Profile!$B$2:$B$17521,$B132,Profile!$C$2:$C$17521,E$8))*$C$6</f>
        <v>0.1534368724</v>
      </c>
      <c r="F132" s="193">
        <f>(SUMIFS(Profile!$F$2:$F$17521,Profile!$B$2:$B$17521,$B132,Profile!$C$2:$C$17521,F$8))*$C$6</f>
        <v>0.1265954352</v>
      </c>
      <c r="G132" s="193">
        <f>(SUMIFS(Profile!$F$2:$F$17521,Profile!$B$2:$B$17521,$B132,Profile!$C$2:$C$17521,G$8))*$C$6</f>
        <v>0.1273966722</v>
      </c>
      <c r="H132" s="193">
        <f>(SUMIFS(Profile!$F$2:$F$17521,Profile!$B$2:$B$17521,$B132,Profile!$C$2:$C$17521,H$8))*$C$6</f>
        <v>0.1197849213</v>
      </c>
      <c r="I132" s="193">
        <f>(SUMIFS(Profile!$F$2:$F$17521,Profile!$B$2:$B$17521,$B132,Profile!$C$2:$C$17521,I$8))*$C$6</f>
        <v>0.1113719335</v>
      </c>
      <c r="J132" s="193">
        <f>(SUMIFS(Profile!$F$2:$F$17521,Profile!$B$2:$B$17521,$B132,Profile!$C$2:$C$17521,J$8))*$C$6</f>
        <v>0.1085676043</v>
      </c>
      <c r="K132" s="193">
        <f>(SUMIFS(Profile!$F$2:$F$17521,Profile!$B$2:$B$17521,$B132,Profile!$C$2:$C$17521,K$8))*$C$6</f>
        <v>0.09654905028</v>
      </c>
      <c r="L132" s="193">
        <f>(SUMIFS(Profile!$F$2:$F$17521,Profile!$B$2:$B$17521,$B132,Profile!$C$2:$C$17521,L$8))*$C$6</f>
        <v>0.1009558534</v>
      </c>
      <c r="M132" s="193">
        <f>(SUMIFS(Profile!$F$2:$F$17521,Profile!$B$2:$B$17521,$B132,Profile!$C$2:$C$17521,M$8))*$C$6</f>
        <v>0.09294348409</v>
      </c>
      <c r="N132" s="193">
        <f>(SUMIFS(Profile!$F$2:$F$17521,Profile!$B$2:$B$17521,$B132,Profile!$C$2:$C$17521,N$8))*$C$6</f>
        <v>0.1021577088</v>
      </c>
      <c r="O132" s="193">
        <f>(SUMIFS(Profile!$F$2:$F$17521,Profile!$B$2:$B$17521,$B132,Profile!$C$2:$C$17521,O$8))*$C$6</f>
        <v>0.09855214261</v>
      </c>
      <c r="P132" s="193">
        <f>(SUMIFS(Profile!$F$2:$F$17521,Profile!$B$2:$B$17521,$B132,Profile!$C$2:$C$17521,P$8))*$C$6</f>
        <v>0.1009558534</v>
      </c>
      <c r="Q132" s="193">
        <f>(SUMIFS(Profile!$F$2:$F$17521,Profile!$B$2:$B$17521,$B132,Profile!$C$2:$C$17521,Q$8))*$C$6</f>
        <v>0.1121731704</v>
      </c>
      <c r="R132" s="193">
        <f>(SUMIFS(Profile!$F$2:$F$17521,Profile!$B$2:$B$17521,$B132,Profile!$C$2:$C$17521,R$8))*$C$6</f>
        <v>0.1253935798</v>
      </c>
      <c r="S132" s="193">
        <f>(SUMIFS(Profile!$F$2:$F$17521,Profile!$B$2:$B$17521,$B132,Profile!$C$2:$C$17521,S$8))*$C$6</f>
        <v>0.1442226477</v>
      </c>
      <c r="T132" s="193">
        <f>(SUMIFS(Profile!$F$2:$F$17521,Profile!$B$2:$B$17521,$B132,Profile!$C$2:$C$17521,T$8))*$C$6</f>
        <v>0.1718653219</v>
      </c>
      <c r="U132" s="193">
        <f>(SUMIFS(Profile!$F$2:$F$17521,Profile!$B$2:$B$17521,$B132,Profile!$C$2:$C$17521,U$8))*$C$6</f>
        <v>0.1902937713</v>
      </c>
      <c r="V132" s="193">
        <f>(SUMIFS(Profile!$F$2:$F$17521,Profile!$B$2:$B$17521,$B132,Profile!$C$2:$C$17521,V$8))*$C$6</f>
        <v>0.2259488148</v>
      </c>
      <c r="W132" s="193">
        <f>(SUMIFS(Profile!$F$2:$F$17521,Profile!$B$2:$B$17521,$B132,Profile!$C$2:$C$17521,W$8))*$C$6</f>
        <v>0.2367655133</v>
      </c>
      <c r="X132" s="193">
        <f>(SUMIFS(Profile!$F$2:$F$17521,Profile!$B$2:$B$17521,$B132,Profile!$C$2:$C$17521,X$8))*$C$6</f>
        <v>0.2199395378</v>
      </c>
      <c r="Y132" s="193">
        <f>(SUMIFS(Profile!$F$2:$F$17521,Profile!$B$2:$B$17521,$B132,Profile!$C$2:$C$17521,Y$8))*$C$6</f>
        <v>0.2011104699</v>
      </c>
      <c r="Z132" s="193">
        <f>(SUMIFS(Profile!$F$2:$F$17521,Profile!$B$2:$B$17521,$B132,Profile!$C$2:$C$17521,Z$8))*$C$6</f>
        <v>0.2079209838</v>
      </c>
      <c r="AA132" s="193">
        <f>(SUMIFS(Profile!$F$2:$F$17521,Profile!$B$2:$B$17521,$B132,Profile!$C$2:$C$17521,AA$8))*$C$6</f>
        <v>0.2323587102</v>
      </c>
      <c r="AB132" s="193">
        <f>(SUMIFS(Profile!$F$2:$F$17521,Profile!$B$2:$B$17521,$B132,Profile!$C$2:$C$17521,AB$8))*$C$6</f>
        <v>0.2427747903</v>
      </c>
      <c r="AC132" s="193">
        <f>(SUMIFS(Profile!$F$2:$F$17521,Profile!$B$2:$B$17521,$B132,Profile!$C$2:$C$17521,AC$8))*$C$6</f>
        <v>0.2231444855</v>
      </c>
      <c r="AD132" s="193">
        <f>(SUMIFS(Profile!$F$2:$F$17521,Profile!$B$2:$B$17521,$B132,Profile!$C$2:$C$17521,AD$8))*$C$6</f>
        <v>0.2327593287</v>
      </c>
      <c r="AE132" s="193">
        <f>(SUMIFS(Profile!$F$2:$F$17521,Profile!$B$2:$B$17521,$B132,Profile!$C$2:$C$17521,AE$8))*$C$6</f>
        <v>0.2203401562</v>
      </c>
      <c r="AF132" s="193">
        <f>(SUMIFS(Profile!$F$2:$F$17521,Profile!$B$2:$B$17521,$B132,Profile!$C$2:$C$17521,AF$8))*$C$6</f>
        <v>0.2131290239</v>
      </c>
      <c r="AG132" s="193">
        <f>(SUMIFS(Profile!$F$2:$F$17521,Profile!$B$2:$B$17521,$B132,Profile!$C$2:$C$17521,AG$8))*$C$6</f>
        <v>0.1842844943</v>
      </c>
      <c r="AH132" s="193">
        <f>(SUMIFS(Profile!$F$2:$F$17521,Profile!$B$2:$B$17521,$B132,Profile!$C$2:$C$17521,AH$8))*$C$6</f>
        <v>0.1902937713</v>
      </c>
      <c r="AI132" s="193">
        <f>(SUMIFS(Profile!$F$2:$F$17521,Profile!$B$2:$B$17521,$B132,Profile!$C$2:$C$17521,AI$8))*$C$6</f>
        <v>0.1878900605</v>
      </c>
      <c r="AJ132" s="193">
        <f>(SUMIFS(Profile!$F$2:$F$17521,Profile!$B$2:$B$17521,$B132,Profile!$C$2:$C$17521,AJ$8))*$C$6</f>
        <v>0.2159333531</v>
      </c>
      <c r="AK132" s="193">
        <f>(SUMIFS(Profile!$F$2:$F$17521,Profile!$B$2:$B$17521,$B132,Profile!$C$2:$C$17521,AK$8))*$C$6</f>
        <v>0.2323587102</v>
      </c>
      <c r="AL132" s="193">
        <f>(SUMIFS(Profile!$F$2:$F$17521,Profile!$B$2:$B$17521,$B132,Profile!$C$2:$C$17521,AL$8))*$C$6</f>
        <v>0.2383679872</v>
      </c>
      <c r="AM132" s="193">
        <f>(SUMIFS(Profile!$F$2:$F$17521,Profile!$B$2:$B$17521,$B132,Profile!$C$2:$C$17521,AM$8))*$C$6</f>
        <v>0.246780975</v>
      </c>
      <c r="AN132" s="193">
        <f>(SUMIFS(Profile!$F$2:$F$17521,Profile!$B$2:$B$17521,$B132,Profile!$C$2:$C$17521,AN$8))*$C$6</f>
        <v>0.2904483878</v>
      </c>
      <c r="AO132" s="193">
        <f>(SUMIFS(Profile!$F$2:$F$17521,Profile!$B$2:$B$17521,$B132,Profile!$C$2:$C$17521,AO$8))*$C$6</f>
        <v>0.2892465324</v>
      </c>
      <c r="AP132" s="193">
        <f>(SUMIFS(Profile!$F$2:$F$17521,Profile!$B$2:$B$17521,$B132,Profile!$C$2:$C$17521,AP$8))*$C$6</f>
        <v>0.2916502432</v>
      </c>
      <c r="AQ132" s="193">
        <f>(SUMIFS(Profile!$F$2:$F$17521,Profile!$B$2:$B$17521,$B132,Profile!$C$2:$C$17521,AQ$8))*$C$6</f>
        <v>0.2828366369</v>
      </c>
      <c r="AR132" s="193">
        <f>(SUMIFS(Profile!$F$2:$F$17521,Profile!$B$2:$B$17521,$B132,Profile!$C$2:$C$17521,AR$8))*$C$6</f>
        <v>0.2888459139</v>
      </c>
      <c r="AS132" s="193">
        <f>(SUMIFS(Profile!$F$2:$F$17521,Profile!$B$2:$B$17521,$B132,Profile!$C$2:$C$17521,AS$8))*$C$6</f>
        <v>0.3028675602</v>
      </c>
      <c r="AT132" s="193">
        <f>(SUMIFS(Profile!$F$2:$F$17521,Profile!$B$2:$B$17521,$B132,Profile!$C$2:$C$17521,AT$8))*$C$6</f>
        <v>0.2728211753</v>
      </c>
      <c r="AU132" s="193">
        <f>(SUMIFS(Profile!$F$2:$F$17521,Profile!$B$2:$B$17521,$B132,Profile!$C$2:$C$17521,AU$8))*$C$6</f>
        <v>0.299261994</v>
      </c>
      <c r="AV132" s="193">
        <f>(SUMIFS(Profile!$F$2:$F$17521,Profile!$B$2:$B$17521,$B132,Profile!$C$2:$C$17521,AV$8))*$C$6</f>
        <v>0.270016846</v>
      </c>
      <c r="AW132" s="193">
        <f>(SUMIFS(Profile!$F$2:$F$17521,Profile!$B$2:$B$17521,$B132,Profile!$C$2:$C$17521,AW$8))*$C$6</f>
        <v>0.258799529</v>
      </c>
      <c r="AX132" s="193">
        <f>(SUMIFS(Profile!$F$2:$F$17521,Profile!$B$2:$B$17521,$B132,Profile!$C$2:$C$17521,AX$8))*$C$6</f>
        <v>0.2291537625</v>
      </c>
      <c r="AY132" s="193">
        <f>(SUMIFS(Profile!$F$2:$F$17521,Profile!$B$2:$B$17521,$B132,Profile!$C$2:$C$17521,AY$8))*$C$6</f>
        <v>0.2031135622</v>
      </c>
      <c r="AZ132" s="193">
        <f>(SUMIFS(Profile!$F$2:$F$17521,Profile!$B$2:$B$17521,$B132,Profile!$C$2:$C$17521,AZ$8))*$C$6</f>
        <v>0.1730671773</v>
      </c>
      <c r="BA132" s="193">
        <f t="shared" si="16"/>
        <v>10.99783491</v>
      </c>
      <c r="BB132" s="193">
        <f>(SUMIFS(Profile!$E$2:$E$17521,Profile!$B$2:$B$17521,$B132,Profile!$C$2:$C$17521,BB$8))*$C$9</f>
        <v>0</v>
      </c>
      <c r="BC132" s="193">
        <f>(SUMIFS(Profile!$E$2:$E$17521,Profile!$B$2:$B$17521,$B132,Profile!$C$2:$C$17521,BC$8))*$C$9</f>
        <v>0</v>
      </c>
      <c r="BD132" s="193">
        <f>(SUMIFS(Profile!$E$2:$E$17521,Profile!$B$2:$B$17521,$B132,Profile!$C$2:$C$17521,BD$8))*$C$9</f>
        <v>0</v>
      </c>
      <c r="BE132" s="193">
        <f>(SUMIFS(Profile!$E$2:$E$17521,Profile!$B$2:$B$17521,$B132,Profile!$C$2:$C$17521,BE$8))*$C$9</f>
        <v>0</v>
      </c>
      <c r="BF132" s="193">
        <f>(SUMIFS(Profile!$E$2:$E$17521,Profile!$B$2:$B$17521,$B132,Profile!$C$2:$C$17521,BF$8))*$C$9</f>
        <v>0</v>
      </c>
      <c r="BG132" s="193">
        <f>(SUMIFS(Profile!$E$2:$E$17521,Profile!$B$2:$B$17521,$B132,Profile!$C$2:$C$17521,BG$8))*$C$9</f>
        <v>0</v>
      </c>
      <c r="BH132" s="193">
        <f>(SUMIFS(Profile!$E$2:$E$17521,Profile!$B$2:$B$17521,$B132,Profile!$C$2:$C$17521,BH$8))*$C$9</f>
        <v>0</v>
      </c>
      <c r="BI132" s="193">
        <f>(SUMIFS(Profile!$E$2:$E$17521,Profile!$B$2:$B$17521,$B132,Profile!$C$2:$C$17521,BI$8))*$C$9</f>
        <v>0</v>
      </c>
      <c r="BJ132" s="193">
        <f>(SUMIFS(Profile!$E$2:$E$17521,Profile!$B$2:$B$17521,$B132,Profile!$C$2:$C$17521,BJ$8))*$C$9</f>
        <v>0</v>
      </c>
      <c r="BK132" s="193">
        <f>(SUMIFS(Profile!$E$2:$E$17521,Profile!$B$2:$B$17521,$B132,Profile!$C$2:$C$17521,BK$8))*$C$9</f>
        <v>0.007113122901</v>
      </c>
      <c r="BL132" s="193">
        <f>(SUMIFS(Profile!$E$2:$E$17521,Profile!$B$2:$B$17521,$B132,Profile!$C$2:$C$17521,BL$8))*$C$9</f>
        <v>0.02649827162</v>
      </c>
      <c r="BM132" s="193">
        <f>(SUMIFS(Profile!$E$2:$E$17521,Profile!$B$2:$B$17521,$B132,Profile!$C$2:$C$17521,BM$8))*$C$9</f>
        <v>0.06362579167</v>
      </c>
      <c r="BN132" s="193">
        <f>(SUMIFS(Profile!$E$2:$E$17521,Profile!$B$2:$B$17521,$B132,Profile!$C$2:$C$17521,BN$8))*$C$9</f>
        <v>0.108690635</v>
      </c>
      <c r="BO132" s="193">
        <f>(SUMIFS(Profile!$E$2:$E$17521,Profile!$B$2:$B$17521,$B132,Profile!$C$2:$C$17521,BO$8))*$C$9</f>
        <v>0.1826897084</v>
      </c>
      <c r="BP132" s="193">
        <f>(SUMIFS(Profile!$E$2:$E$17521,Profile!$B$2:$B$17521,$B132,Profile!$C$2:$C$17521,BP$8))*$C$9</f>
        <v>0.2417934725</v>
      </c>
      <c r="BQ132" s="193">
        <f>(SUMIFS(Profile!$E$2:$E$17521,Profile!$B$2:$B$17521,$B132,Profile!$C$2:$C$17521,BQ$8))*$C$9</f>
        <v>0.3022473762</v>
      </c>
      <c r="BR132" s="193">
        <f>(SUMIFS(Profile!$E$2:$E$17521,Profile!$B$2:$B$17521,$B132,Profile!$C$2:$C$17521,BR$8))*$C$9</f>
        <v>0.3710687662</v>
      </c>
      <c r="BS132" s="193">
        <f>(SUMIFS(Profile!$E$2:$E$17521,Profile!$B$2:$B$17521,$B132,Profile!$C$2:$C$17521,BS$8))*$C$9</f>
        <v>0.4210713251</v>
      </c>
      <c r="BT132" s="193">
        <f>(SUMIFS(Profile!$E$2:$E$17521,Profile!$B$2:$B$17521,$B132,Profile!$C$2:$C$17521,BT$8))*$C$9</f>
        <v>0.4751719095</v>
      </c>
      <c r="BU132" s="193">
        <f>(SUMIFS(Profile!$E$2:$E$17521,Profile!$B$2:$B$17521,$B132,Profile!$C$2:$C$17521,BU$8))*$C$9</f>
        <v>0.4962725076</v>
      </c>
      <c r="BV132" s="193">
        <f>(SUMIFS(Profile!$E$2:$E$17521,Profile!$B$2:$B$17521,$B132,Profile!$C$2:$C$17521,BV$8))*$C$9</f>
        <v>0.5288271698</v>
      </c>
      <c r="BW132" s="193">
        <f>(SUMIFS(Profile!$E$2:$E$17521,Profile!$B$2:$B$17521,$B132,Profile!$C$2:$C$17521,BW$8))*$C$9</f>
        <v>0.5791321386</v>
      </c>
      <c r="BX132" s="193">
        <f>(SUMIFS(Profile!$E$2:$E$17521,Profile!$B$2:$B$17521,$B132,Profile!$C$2:$C$17521,BX$8))*$C$9</f>
        <v>0.602411244</v>
      </c>
      <c r="BY132" s="193">
        <f>(SUMIFS(Profile!$E$2:$E$17521,Profile!$B$2:$B$17521,$B132,Profile!$C$2:$C$17521,BY$8))*$C$9</f>
        <v>0.6189230328</v>
      </c>
      <c r="BZ132" s="193">
        <f>(SUMIFS(Profile!$E$2:$E$17521,Profile!$B$2:$B$17521,$B132,Profile!$C$2:$C$17521,BZ$8))*$C$9</f>
        <v>0.6082333464</v>
      </c>
      <c r="CA132" s="193">
        <f>(SUMIFS(Profile!$E$2:$E$17521,Profile!$B$2:$B$17521,$B132,Profile!$C$2:$C$17521,CA$8))*$C$9</f>
        <v>0.628423667</v>
      </c>
      <c r="CB132" s="193">
        <f>(SUMIFS(Profile!$E$2:$E$17521,Profile!$B$2:$B$17521,$B132,Profile!$C$2:$C$17521,CB$8))*$C$9</f>
        <v>0.6672129129</v>
      </c>
      <c r="CC132" s="193">
        <f>(SUMIFS(Profile!$E$2:$E$17521,Profile!$B$2:$B$17521,$B132,Profile!$C$2:$C$17521,CC$8))*$C$9</f>
        <v>0.7047970389</v>
      </c>
      <c r="CD132" s="193">
        <f>(SUMIFS(Profile!$E$2:$E$17521,Profile!$B$2:$B$17521,$B132,Profile!$C$2:$C$17521,CD$8))*$C$9</f>
        <v>0.6374152495</v>
      </c>
      <c r="CE132" s="193">
        <f>(SUMIFS(Profile!$E$2:$E$17521,Profile!$B$2:$B$17521,$B132,Profile!$C$2:$C$17521,CE$8))*$C$9</f>
        <v>0.612124435</v>
      </c>
      <c r="CF132" s="193">
        <f>(SUMIFS(Profile!$E$2:$E$17521,Profile!$B$2:$B$17521,$B132,Profile!$C$2:$C$17521,CF$8))*$C$9</f>
        <v>0.5409653392</v>
      </c>
      <c r="CG132" s="193">
        <f>(SUMIFS(Profile!$E$2:$E$17521,Profile!$B$2:$B$17521,$B132,Profile!$C$2:$C$17521,CG$8))*$C$9</f>
        <v>0.4604646326</v>
      </c>
      <c r="CH132" s="193">
        <f>(SUMIFS(Profile!$E$2:$E$17521,Profile!$B$2:$B$17521,$B132,Profile!$C$2:$C$17521,CH$8))*$C$9</f>
        <v>0.3486677172</v>
      </c>
      <c r="CI132" s="193">
        <f>(SUMIFS(Profile!$E$2:$E$17521,Profile!$B$2:$B$17521,$B132,Profile!$C$2:$C$17521,CI$8))*$C$9</f>
        <v>0.2478525272</v>
      </c>
      <c r="CJ132" s="193">
        <f>(SUMIFS(Profile!$E$2:$E$17521,Profile!$B$2:$B$17521,$B132,Profile!$C$2:$C$17521,CJ$8))*$C$9</f>
        <v>0.2135964225</v>
      </c>
      <c r="CK132" s="193">
        <f>(SUMIFS(Profile!$E$2:$E$17521,Profile!$B$2:$B$17521,$B132,Profile!$C$2:$C$17521,CK$8))*$C$9</f>
        <v>0.1429425457</v>
      </c>
      <c r="CL132" s="193">
        <f>(SUMIFS(Profile!$E$2:$E$17521,Profile!$B$2:$B$17521,$B132,Profile!$C$2:$C$17521,CL$8))*$C$9</f>
        <v>0.079527078</v>
      </c>
      <c r="CM132" s="193">
        <f>(SUMIFS(Profile!$E$2:$E$17521,Profile!$B$2:$B$17521,$B132,Profile!$C$2:$C$17521,CM$8))*$C$9</f>
        <v>0.05020749548</v>
      </c>
      <c r="CN132" s="193">
        <f>(SUMIFS(Profile!$E$2:$E$17521,Profile!$B$2:$B$17521,$B132,Profile!$C$2:$C$17521,CN$8))*$C$9</f>
        <v>0.02104319832</v>
      </c>
      <c r="CO132" s="193">
        <f>(SUMIFS(Profile!$E$2:$E$17521,Profile!$B$2:$B$17521,$B132,Profile!$C$2:$C$17521,CO$8))*$C$9</f>
        <v>0.00812861945</v>
      </c>
      <c r="CP132" s="193">
        <f>(SUMIFS(Profile!$E$2:$E$17521,Profile!$B$2:$B$17521,$B132,Profile!$C$2:$C$17521,CP$8))*$C$9</f>
        <v>0.000624050413</v>
      </c>
      <c r="CQ132" s="193">
        <f>(SUMIFS(Profile!$E$2:$E$17521,Profile!$B$2:$B$17521,$B132,Profile!$C$2:$C$17521,CQ$8))*$C$9</f>
        <v>0.00007216489951</v>
      </c>
      <c r="CR132" s="193">
        <f>(SUMIFS(Profile!$E$2:$E$17521,Profile!$B$2:$B$17521,$B132,Profile!$C$2:$C$17521,CR$8))*$C$9</f>
        <v>0</v>
      </c>
      <c r="CS132" s="193">
        <f>(SUMIFS(Profile!$E$2:$E$17521,Profile!$B$2:$B$17521,$B132,Profile!$C$2:$C$17521,CS$8))*$C$9</f>
        <v>0</v>
      </c>
      <c r="CT132" s="193">
        <f>(SUMIFS(Profile!$E$2:$E$17521,Profile!$B$2:$B$17521,$B132,Profile!$C$2:$C$17521,CT$8))*$C$9</f>
        <v>0</v>
      </c>
      <c r="CU132" s="193">
        <f>(SUMIFS(Profile!$E$2:$E$17521,Profile!$B$2:$B$17521,$B132,Profile!$C$2:$C$17521,CU$8))*$C$9</f>
        <v>0</v>
      </c>
      <c r="CV132" s="193">
        <f>(SUMIFS(Profile!$E$2:$E$17521,Profile!$B$2:$B$17521,$B132,Profile!$C$2:$C$17521,CV$8))*$C$9</f>
        <v>0</v>
      </c>
      <c r="CW132" s="193">
        <f>(SUMIFS(Profile!$E$2:$E$17521,Profile!$B$2:$B$17521,$B132,Profile!$C$2:$C$17521,CW$8))*$C$9</f>
        <v>0</v>
      </c>
      <c r="CX132" s="193">
        <f t="shared" si="17"/>
        <v>5.938670005</v>
      </c>
      <c r="CY132" s="193">
        <f t="shared" ref="CY132:ET132" si="622">MAX(BB132-E132,0)</f>
        <v>0</v>
      </c>
      <c r="CZ132" s="193">
        <f t="shared" si="622"/>
        <v>0</v>
      </c>
      <c r="DA132" s="193">
        <f t="shared" si="622"/>
        <v>0</v>
      </c>
      <c r="DB132" s="193">
        <f t="shared" si="622"/>
        <v>0</v>
      </c>
      <c r="DC132" s="193">
        <f t="shared" si="622"/>
        <v>0</v>
      </c>
      <c r="DD132" s="193">
        <f t="shared" si="622"/>
        <v>0</v>
      </c>
      <c r="DE132" s="193">
        <f t="shared" si="622"/>
        <v>0</v>
      </c>
      <c r="DF132" s="193">
        <f t="shared" si="622"/>
        <v>0</v>
      </c>
      <c r="DG132" s="193">
        <f t="shared" si="622"/>
        <v>0</v>
      </c>
      <c r="DH132" s="193">
        <f t="shared" si="622"/>
        <v>0</v>
      </c>
      <c r="DI132" s="193">
        <f t="shared" si="622"/>
        <v>0</v>
      </c>
      <c r="DJ132" s="193">
        <f t="shared" si="622"/>
        <v>0</v>
      </c>
      <c r="DK132" s="193">
        <f t="shared" si="622"/>
        <v>0</v>
      </c>
      <c r="DL132" s="193">
        <f t="shared" si="622"/>
        <v>0.05729612857</v>
      </c>
      <c r="DM132" s="193">
        <f t="shared" si="622"/>
        <v>0.09757082474</v>
      </c>
      <c r="DN132" s="193">
        <f t="shared" si="622"/>
        <v>0.1303820543</v>
      </c>
      <c r="DO132" s="193">
        <f t="shared" si="622"/>
        <v>0.1807749949</v>
      </c>
      <c r="DP132" s="193">
        <f t="shared" si="622"/>
        <v>0.1951225104</v>
      </c>
      <c r="DQ132" s="193">
        <f t="shared" si="622"/>
        <v>0.2384063962</v>
      </c>
      <c r="DR132" s="193">
        <f t="shared" si="622"/>
        <v>0.2763329699</v>
      </c>
      <c r="DS132" s="193">
        <f t="shared" si="622"/>
        <v>0.3277166999</v>
      </c>
      <c r="DT132" s="193">
        <f t="shared" si="622"/>
        <v>0.3712111548</v>
      </c>
      <c r="DU132" s="193">
        <f t="shared" si="622"/>
        <v>0.3700525337</v>
      </c>
      <c r="DV132" s="193">
        <f t="shared" si="622"/>
        <v>0.3761482425</v>
      </c>
      <c r="DW132" s="193">
        <f t="shared" si="622"/>
        <v>0.3850888609</v>
      </c>
      <c r="DX132" s="193">
        <f t="shared" si="622"/>
        <v>0.3956643383</v>
      </c>
      <c r="DY132" s="193">
        <f t="shared" si="622"/>
        <v>0.4468727567</v>
      </c>
      <c r="DZ132" s="193">
        <f t="shared" si="622"/>
        <v>0.491668015</v>
      </c>
      <c r="EA132" s="193">
        <f t="shared" si="622"/>
        <v>0.4531307552</v>
      </c>
      <c r="EB132" s="193">
        <f t="shared" si="622"/>
        <v>0.4218306637</v>
      </c>
      <c r="EC132" s="193">
        <f t="shared" si="622"/>
        <v>0.3530752787</v>
      </c>
      <c r="ED132" s="193">
        <f t="shared" si="622"/>
        <v>0.2445312795</v>
      </c>
      <c r="EE132" s="193">
        <f t="shared" si="622"/>
        <v>0.116309007</v>
      </c>
      <c r="EF132" s="193">
        <f t="shared" si="622"/>
        <v>0.009484539962</v>
      </c>
      <c r="EG132" s="193">
        <f t="shared" si="622"/>
        <v>0</v>
      </c>
      <c r="EH132" s="193">
        <f t="shared" si="622"/>
        <v>0</v>
      </c>
      <c r="EI132" s="193">
        <f t="shared" si="622"/>
        <v>0</v>
      </c>
      <c r="EJ132" s="193">
        <f t="shared" si="622"/>
        <v>0</v>
      </c>
      <c r="EK132" s="193">
        <f t="shared" si="622"/>
        <v>0</v>
      </c>
      <c r="EL132" s="193">
        <f t="shared" si="622"/>
        <v>0</v>
      </c>
      <c r="EM132" s="193">
        <f t="shared" si="622"/>
        <v>0</v>
      </c>
      <c r="EN132" s="193">
        <f t="shared" si="622"/>
        <v>0</v>
      </c>
      <c r="EO132" s="193">
        <f t="shared" si="622"/>
        <v>0</v>
      </c>
      <c r="EP132" s="193">
        <f t="shared" si="622"/>
        <v>0</v>
      </c>
      <c r="EQ132" s="193">
        <f t="shared" si="622"/>
        <v>0</v>
      </c>
      <c r="ER132" s="193">
        <f t="shared" si="622"/>
        <v>0</v>
      </c>
      <c r="ES132" s="193">
        <f t="shared" si="622"/>
        <v>0</v>
      </c>
      <c r="ET132" s="193">
        <f t="shared" si="622"/>
        <v>0</v>
      </c>
      <c r="EU132" s="193">
        <f t="shared" si="19"/>
        <v>5.059164908</v>
      </c>
      <c r="EV132" s="193">
        <f t="shared" ref="EV132:GQ132" si="623">BB132-CY132</f>
        <v>0</v>
      </c>
      <c r="EW132" s="193">
        <f t="shared" si="623"/>
        <v>0</v>
      </c>
      <c r="EX132" s="193">
        <f t="shared" si="623"/>
        <v>0</v>
      </c>
      <c r="EY132" s="193">
        <f t="shared" si="623"/>
        <v>0</v>
      </c>
      <c r="EZ132" s="193">
        <f t="shared" si="623"/>
        <v>0</v>
      </c>
      <c r="FA132" s="193">
        <f t="shared" si="623"/>
        <v>0</v>
      </c>
      <c r="FB132" s="193">
        <f t="shared" si="623"/>
        <v>0</v>
      </c>
      <c r="FC132" s="193">
        <f t="shared" si="623"/>
        <v>0</v>
      </c>
      <c r="FD132" s="193">
        <f t="shared" si="623"/>
        <v>0</v>
      </c>
      <c r="FE132" s="193">
        <f t="shared" si="623"/>
        <v>0.007113122901</v>
      </c>
      <c r="FF132" s="193">
        <f t="shared" si="623"/>
        <v>0.02649827162</v>
      </c>
      <c r="FG132" s="193">
        <f t="shared" si="623"/>
        <v>0.06362579167</v>
      </c>
      <c r="FH132" s="193">
        <f t="shared" si="623"/>
        <v>0.108690635</v>
      </c>
      <c r="FI132" s="193">
        <f t="shared" si="623"/>
        <v>0.1253935798</v>
      </c>
      <c r="FJ132" s="193">
        <f t="shared" si="623"/>
        <v>0.1442226477</v>
      </c>
      <c r="FK132" s="193">
        <f t="shared" si="623"/>
        <v>0.1718653219</v>
      </c>
      <c r="FL132" s="193">
        <f t="shared" si="623"/>
        <v>0.1902937713</v>
      </c>
      <c r="FM132" s="193">
        <f t="shared" si="623"/>
        <v>0.2259488148</v>
      </c>
      <c r="FN132" s="193">
        <f t="shared" si="623"/>
        <v>0.2367655133</v>
      </c>
      <c r="FO132" s="193">
        <f t="shared" si="623"/>
        <v>0.2199395378</v>
      </c>
      <c r="FP132" s="193">
        <f t="shared" si="623"/>
        <v>0.2011104699</v>
      </c>
      <c r="FQ132" s="193">
        <f t="shared" si="623"/>
        <v>0.2079209838</v>
      </c>
      <c r="FR132" s="193">
        <f t="shared" si="623"/>
        <v>0.2323587102</v>
      </c>
      <c r="FS132" s="193">
        <f t="shared" si="623"/>
        <v>0.2427747903</v>
      </c>
      <c r="FT132" s="193">
        <f t="shared" si="623"/>
        <v>0.2231444855</v>
      </c>
      <c r="FU132" s="193">
        <f t="shared" si="623"/>
        <v>0.2327593287</v>
      </c>
      <c r="FV132" s="193">
        <f t="shared" si="623"/>
        <v>0.2203401562</v>
      </c>
      <c r="FW132" s="193">
        <f t="shared" si="623"/>
        <v>0.2131290239</v>
      </c>
      <c r="FX132" s="193">
        <f t="shared" si="623"/>
        <v>0.1842844943</v>
      </c>
      <c r="FY132" s="193">
        <f t="shared" si="623"/>
        <v>0.1902937713</v>
      </c>
      <c r="FZ132" s="193">
        <f t="shared" si="623"/>
        <v>0.1878900605</v>
      </c>
      <c r="GA132" s="193">
        <f t="shared" si="623"/>
        <v>0.2159333531</v>
      </c>
      <c r="GB132" s="193">
        <f t="shared" si="623"/>
        <v>0.2323587102</v>
      </c>
      <c r="GC132" s="193">
        <f t="shared" si="623"/>
        <v>0.2383679872</v>
      </c>
      <c r="GD132" s="193">
        <f t="shared" si="623"/>
        <v>0.2135964225</v>
      </c>
      <c r="GE132" s="193">
        <f t="shared" si="623"/>
        <v>0.1429425457</v>
      </c>
      <c r="GF132" s="193">
        <f t="shared" si="623"/>
        <v>0.079527078</v>
      </c>
      <c r="GG132" s="193">
        <f t="shared" si="623"/>
        <v>0.05020749548</v>
      </c>
      <c r="GH132" s="193">
        <f t="shared" si="623"/>
        <v>0.02104319832</v>
      </c>
      <c r="GI132" s="193">
        <f t="shared" si="623"/>
        <v>0.00812861945</v>
      </c>
      <c r="GJ132" s="193">
        <f t="shared" si="623"/>
        <v>0.000624050413</v>
      </c>
      <c r="GK132" s="193">
        <f t="shared" si="623"/>
        <v>0.00007216489951</v>
      </c>
      <c r="GL132" s="193">
        <f t="shared" si="623"/>
        <v>0</v>
      </c>
      <c r="GM132" s="193">
        <f t="shared" si="623"/>
        <v>0</v>
      </c>
      <c r="GN132" s="193">
        <f t="shared" si="623"/>
        <v>0</v>
      </c>
      <c r="GO132" s="193">
        <f t="shared" si="623"/>
        <v>0</v>
      </c>
      <c r="GP132" s="193">
        <f t="shared" si="623"/>
        <v>0</v>
      </c>
      <c r="GQ132" s="193">
        <f t="shared" si="623"/>
        <v>0</v>
      </c>
      <c r="GR132" s="193">
        <f t="shared" si="21"/>
        <v>4.428281602</v>
      </c>
      <c r="GS132" s="193">
        <f t="shared" ref="GS132:IN132" si="624">E132-EV132</f>
        <v>0.1534368724</v>
      </c>
      <c r="GT132" s="193">
        <f t="shared" si="624"/>
        <v>0.1265954352</v>
      </c>
      <c r="GU132" s="193">
        <f t="shared" si="624"/>
        <v>0.1273966722</v>
      </c>
      <c r="GV132" s="193">
        <f t="shared" si="624"/>
        <v>0.1197849213</v>
      </c>
      <c r="GW132" s="193">
        <f t="shared" si="624"/>
        <v>0.1113719335</v>
      </c>
      <c r="GX132" s="193">
        <f t="shared" si="624"/>
        <v>0.1085676043</v>
      </c>
      <c r="GY132" s="193">
        <f t="shared" si="624"/>
        <v>0.09654905028</v>
      </c>
      <c r="GZ132" s="193">
        <f t="shared" si="624"/>
        <v>0.1009558534</v>
      </c>
      <c r="HA132" s="193">
        <f t="shared" si="624"/>
        <v>0.09294348409</v>
      </c>
      <c r="HB132" s="193">
        <f t="shared" si="624"/>
        <v>0.0950445859</v>
      </c>
      <c r="HC132" s="193">
        <f t="shared" si="624"/>
        <v>0.07205387099</v>
      </c>
      <c r="HD132" s="193">
        <f t="shared" si="624"/>
        <v>0.03733006174</v>
      </c>
      <c r="HE132" s="193">
        <f t="shared" si="624"/>
        <v>0.003482535484</v>
      </c>
      <c r="HF132" s="193">
        <f t="shared" si="624"/>
        <v>0</v>
      </c>
      <c r="HG132" s="193">
        <f t="shared" si="624"/>
        <v>0</v>
      </c>
      <c r="HH132" s="193">
        <f t="shared" si="624"/>
        <v>0</v>
      </c>
      <c r="HI132" s="193">
        <f t="shared" si="624"/>
        <v>0</v>
      </c>
      <c r="HJ132" s="193">
        <f t="shared" si="624"/>
        <v>0</v>
      </c>
      <c r="HK132" s="193">
        <f t="shared" si="624"/>
        <v>0</v>
      </c>
      <c r="HL132" s="193">
        <f t="shared" si="624"/>
        <v>0</v>
      </c>
      <c r="HM132" s="193">
        <f t="shared" si="624"/>
        <v>0</v>
      </c>
      <c r="HN132" s="193">
        <f t="shared" si="624"/>
        <v>0</v>
      </c>
      <c r="HO132" s="193">
        <f t="shared" si="624"/>
        <v>0</v>
      </c>
      <c r="HP132" s="193">
        <f t="shared" si="624"/>
        <v>0</v>
      </c>
      <c r="HQ132" s="193">
        <f t="shared" si="624"/>
        <v>0</v>
      </c>
      <c r="HR132" s="193">
        <f t="shared" si="624"/>
        <v>0</v>
      </c>
      <c r="HS132" s="193">
        <f t="shared" si="624"/>
        <v>0</v>
      </c>
      <c r="HT132" s="193">
        <f t="shared" si="624"/>
        <v>0</v>
      </c>
      <c r="HU132" s="193">
        <f t="shared" si="624"/>
        <v>0</v>
      </c>
      <c r="HV132" s="193">
        <f t="shared" si="624"/>
        <v>0</v>
      </c>
      <c r="HW132" s="193">
        <f t="shared" si="624"/>
        <v>0</v>
      </c>
      <c r="HX132" s="193">
        <f t="shared" si="624"/>
        <v>0</v>
      </c>
      <c r="HY132" s="193">
        <f t="shared" si="624"/>
        <v>0</v>
      </c>
      <c r="HZ132" s="193">
        <f t="shared" si="624"/>
        <v>0</v>
      </c>
      <c r="IA132" s="193">
        <f t="shared" si="624"/>
        <v>0.03318455251</v>
      </c>
      <c r="IB132" s="193">
        <f t="shared" si="624"/>
        <v>0.1475058421</v>
      </c>
      <c r="IC132" s="193">
        <f t="shared" si="624"/>
        <v>0.2097194544</v>
      </c>
      <c r="ID132" s="193">
        <f t="shared" si="624"/>
        <v>0.2414427477</v>
      </c>
      <c r="IE132" s="193">
        <f t="shared" si="624"/>
        <v>0.2617934386</v>
      </c>
      <c r="IF132" s="193">
        <f t="shared" si="624"/>
        <v>0.2807172945</v>
      </c>
      <c r="IG132" s="193">
        <f t="shared" si="624"/>
        <v>0.3022435098</v>
      </c>
      <c r="IH132" s="193">
        <f t="shared" si="624"/>
        <v>0.2727490104</v>
      </c>
      <c r="II132" s="193">
        <f t="shared" si="624"/>
        <v>0.299261994</v>
      </c>
      <c r="IJ132" s="193">
        <f t="shared" si="624"/>
        <v>0.270016846</v>
      </c>
      <c r="IK132" s="193">
        <f t="shared" si="624"/>
        <v>0.258799529</v>
      </c>
      <c r="IL132" s="193">
        <f t="shared" si="624"/>
        <v>0.2291537625</v>
      </c>
      <c r="IM132" s="193">
        <f t="shared" si="624"/>
        <v>0.2031135622</v>
      </c>
      <c r="IN132" s="193">
        <f t="shared" si="624"/>
        <v>0.1730671773</v>
      </c>
      <c r="IO132" s="193">
        <f t="shared" si="23"/>
        <v>3.182768721</v>
      </c>
      <c r="IP132" s="193">
        <f t="shared" si="29"/>
        <v>1.580173368</v>
      </c>
      <c r="IQ132" s="193">
        <f t="shared" ref="IQ132:KK132" si="625">MAX((MIN(CZ132+IP132,$IO$7))-GT132,0)</f>
        <v>1.453577933</v>
      </c>
      <c r="IR132" s="193">
        <f t="shared" si="625"/>
        <v>1.326181261</v>
      </c>
      <c r="IS132" s="193">
        <f t="shared" si="625"/>
        <v>1.206396339</v>
      </c>
      <c r="IT132" s="193">
        <f t="shared" si="625"/>
        <v>1.095024406</v>
      </c>
      <c r="IU132" s="193">
        <f t="shared" si="625"/>
        <v>0.9864568014</v>
      </c>
      <c r="IV132" s="193">
        <f t="shared" si="625"/>
        <v>0.8899077512</v>
      </c>
      <c r="IW132" s="193">
        <f t="shared" si="625"/>
        <v>0.7889518978</v>
      </c>
      <c r="IX132" s="193">
        <f t="shared" si="625"/>
        <v>0.6960084137</v>
      </c>
      <c r="IY132" s="193">
        <f t="shared" si="625"/>
        <v>0.6009638278</v>
      </c>
      <c r="IZ132" s="193">
        <f t="shared" si="625"/>
        <v>0.5289099568</v>
      </c>
      <c r="JA132" s="193">
        <f t="shared" si="625"/>
        <v>0.491579895</v>
      </c>
      <c r="JB132" s="193">
        <f t="shared" si="625"/>
        <v>0.4880973596</v>
      </c>
      <c r="JC132" s="193">
        <f t="shared" si="625"/>
        <v>0.5453934881</v>
      </c>
      <c r="JD132" s="193">
        <f t="shared" si="625"/>
        <v>0.6429643129</v>
      </c>
      <c r="JE132" s="193">
        <f t="shared" si="625"/>
        <v>0.7733463672</v>
      </c>
      <c r="JF132" s="193">
        <f t="shared" si="625"/>
        <v>0.9541213621</v>
      </c>
      <c r="JG132" s="193">
        <f t="shared" si="625"/>
        <v>1.149243872</v>
      </c>
      <c r="JH132" s="193">
        <f t="shared" si="625"/>
        <v>1.387650269</v>
      </c>
      <c r="JI132" s="193">
        <f t="shared" si="625"/>
        <v>1.663983238</v>
      </c>
      <c r="JJ132" s="193">
        <f t="shared" si="625"/>
        <v>1.991699938</v>
      </c>
      <c r="JK132" s="193">
        <f t="shared" si="625"/>
        <v>2.362911093</v>
      </c>
      <c r="JL132" s="193">
        <f t="shared" si="625"/>
        <v>2.732963627</v>
      </c>
      <c r="JM132" s="193">
        <f t="shared" si="625"/>
        <v>3.109111869</v>
      </c>
      <c r="JN132" s="193">
        <f t="shared" si="625"/>
        <v>3.49420073</v>
      </c>
      <c r="JO132" s="193">
        <f t="shared" si="625"/>
        <v>3.889865069</v>
      </c>
      <c r="JP132" s="193">
        <f t="shared" si="625"/>
        <v>4.336737825</v>
      </c>
      <c r="JQ132" s="193">
        <f t="shared" si="625"/>
        <v>4.82840584</v>
      </c>
      <c r="JR132" s="193">
        <f t="shared" si="625"/>
        <v>5</v>
      </c>
      <c r="JS132" s="193">
        <f t="shared" si="625"/>
        <v>5</v>
      </c>
      <c r="JT132" s="193">
        <f t="shared" si="625"/>
        <v>5</v>
      </c>
      <c r="JU132" s="193">
        <f t="shared" si="625"/>
        <v>5</v>
      </c>
      <c r="JV132" s="193">
        <f t="shared" si="625"/>
        <v>5</v>
      </c>
      <c r="JW132" s="193">
        <f t="shared" si="625"/>
        <v>5</v>
      </c>
      <c r="JX132" s="193">
        <f t="shared" si="625"/>
        <v>4.966815447</v>
      </c>
      <c r="JY132" s="193">
        <f t="shared" si="625"/>
        <v>4.819309605</v>
      </c>
      <c r="JZ132" s="193">
        <f t="shared" si="625"/>
        <v>4.609590151</v>
      </c>
      <c r="KA132" s="193">
        <f t="shared" si="625"/>
        <v>4.368147403</v>
      </c>
      <c r="KB132" s="193">
        <f t="shared" si="625"/>
        <v>4.106353965</v>
      </c>
      <c r="KC132" s="193">
        <f t="shared" si="625"/>
        <v>3.82563667</v>
      </c>
      <c r="KD132" s="193">
        <f t="shared" si="625"/>
        <v>3.52339316</v>
      </c>
      <c r="KE132" s="193">
        <f t="shared" si="625"/>
        <v>3.25064415</v>
      </c>
      <c r="KF132" s="193">
        <f t="shared" si="625"/>
        <v>2.951382156</v>
      </c>
      <c r="KG132" s="193">
        <f t="shared" si="625"/>
        <v>2.68136531</v>
      </c>
      <c r="KH132" s="193">
        <f t="shared" si="625"/>
        <v>2.422565781</v>
      </c>
      <c r="KI132" s="193">
        <f t="shared" si="625"/>
        <v>2.193412019</v>
      </c>
      <c r="KJ132" s="193">
        <f t="shared" si="625"/>
        <v>1.990298456</v>
      </c>
      <c r="KK132" s="193">
        <f t="shared" si="625"/>
        <v>1.817231279</v>
      </c>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row>
    <row r="133" ht="14.25" customHeight="1">
      <c r="A133" s="1">
        <v>5.0</v>
      </c>
      <c r="B133" s="1">
        <f t="shared" ref="B133:C133" si="626">B132+1</f>
        <v>123</v>
      </c>
      <c r="C133" s="267">
        <f t="shared" si="626"/>
        <v>43588</v>
      </c>
      <c r="D133" s="193">
        <f t="shared" si="15"/>
        <v>9.648094514</v>
      </c>
      <c r="E133" s="193">
        <f>(SUMIFS(Profile!$F$2:$F$17521,Profile!$B$2:$B$17521,$B133,Profile!$C$2:$C$17521,E$8))*$C$6</f>
        <v>0.1510331616</v>
      </c>
      <c r="F133" s="193">
        <f>(SUMIFS(Profile!$F$2:$F$17521,Profile!$B$2:$B$17521,$B133,Profile!$C$2:$C$17521,F$8))*$C$6</f>
        <v>0.1354090415</v>
      </c>
      <c r="G133" s="193">
        <f>(SUMIFS(Profile!$F$2:$F$17521,Profile!$B$2:$B$17521,$B133,Profile!$C$2:$C$17521,G$8))*$C$6</f>
        <v>0.1213873952</v>
      </c>
      <c r="H133" s="193">
        <f>(SUMIFS(Profile!$F$2:$F$17521,Profile!$B$2:$B$17521,$B133,Profile!$C$2:$C$17521,H$8))*$C$6</f>
        <v>0.1121731704</v>
      </c>
      <c r="I133" s="193">
        <f>(SUMIFS(Profile!$F$2:$F$17521,Profile!$B$2:$B$17521,$B133,Profile!$C$2:$C$17521,I$8))*$C$6</f>
        <v>0.1101700781</v>
      </c>
      <c r="J133" s="193">
        <f>(SUMIFS(Profile!$F$2:$F$17521,Profile!$B$2:$B$17521,$B133,Profile!$C$2:$C$17521,J$8))*$C$6</f>
        <v>0.1073657489</v>
      </c>
      <c r="K133" s="193">
        <f>(SUMIFS(Profile!$F$2:$F$17521,Profile!$B$2:$B$17521,$B133,Profile!$C$2:$C$17521,K$8))*$C$6</f>
        <v>0.1073657489</v>
      </c>
      <c r="L133" s="193">
        <f>(SUMIFS(Profile!$F$2:$F$17521,Profile!$B$2:$B$17521,$B133,Profile!$C$2:$C$17521,L$8))*$C$6</f>
        <v>0.1049620381</v>
      </c>
      <c r="M133" s="193">
        <f>(SUMIFS(Profile!$F$2:$F$17521,Profile!$B$2:$B$17521,$B133,Profile!$C$2:$C$17521,M$8))*$C$6</f>
        <v>0.1061638935</v>
      </c>
      <c r="N133" s="193">
        <f>(SUMIFS(Profile!$F$2:$F$17521,Profile!$B$2:$B$17521,$B133,Profile!$C$2:$C$17521,N$8))*$C$6</f>
        <v>0.1105706966</v>
      </c>
      <c r="O133" s="193">
        <f>(SUMIFS(Profile!$F$2:$F$17521,Profile!$B$2:$B$17521,$B133,Profile!$C$2:$C$17521,O$8))*$C$6</f>
        <v>0.1125737889</v>
      </c>
      <c r="P133" s="193">
        <f>(SUMIFS(Profile!$F$2:$F$17521,Profile!$B$2:$B$17521,$B133,Profile!$C$2:$C$17521,P$8))*$C$6</f>
        <v>0.1205861582</v>
      </c>
      <c r="Q133" s="193">
        <f>(SUMIFS(Profile!$F$2:$F$17521,Profile!$B$2:$B$17521,$B133,Profile!$C$2:$C$17521,Q$8))*$C$6</f>
        <v>0.1402164631</v>
      </c>
      <c r="R133" s="193">
        <f>(SUMIFS(Profile!$F$2:$F$17521,Profile!$B$2:$B$17521,$B133,Profile!$C$2:$C$17521,R$8))*$C$6</f>
        <v>0.1646541895</v>
      </c>
      <c r="S133" s="193">
        <f>(SUMIFS(Profile!$F$2:$F$17521,Profile!$B$2:$B$17521,$B133,Profile!$C$2:$C$17521,S$8))*$C$6</f>
        <v>0.1947005744</v>
      </c>
      <c r="T133" s="193">
        <f>(SUMIFS(Profile!$F$2:$F$17521,Profile!$B$2:$B$17521,$B133,Profile!$C$2:$C$17521,T$8))*$C$6</f>
        <v>0.2127284054</v>
      </c>
      <c r="U133" s="193">
        <f>(SUMIFS(Profile!$F$2:$F$17521,Profile!$B$2:$B$17521,$B133,Profile!$C$2:$C$17521,U$8))*$C$6</f>
        <v>0.2187376824</v>
      </c>
      <c r="V133" s="193">
        <f>(SUMIFS(Profile!$F$2:$F$17521,Profile!$B$2:$B$17521,$B133,Profile!$C$2:$C$17521,V$8))*$C$6</f>
        <v>0.2303556179</v>
      </c>
      <c r="W133" s="193">
        <f>(SUMIFS(Profile!$F$2:$F$17521,Profile!$B$2:$B$17521,$B133,Profile!$C$2:$C$17521,W$8))*$C$6</f>
        <v>0.2211413932</v>
      </c>
      <c r="X133" s="193">
        <f>(SUMIFS(Profile!$F$2:$F$17521,Profile!$B$2:$B$17521,$B133,Profile!$C$2:$C$17521,X$8))*$C$6</f>
        <v>0.2179364454</v>
      </c>
      <c r="Y133" s="193">
        <f>(SUMIFS(Profile!$F$2:$F$17521,Profile!$B$2:$B$17521,$B133,Profile!$C$2:$C$17521,Y$8))*$C$6</f>
        <v>0.205517273</v>
      </c>
      <c r="Z133" s="193">
        <f>(SUMIFS(Profile!$F$2:$F$17521,Profile!$B$2:$B$17521,$B133,Profile!$C$2:$C$17521,Z$8))*$C$6</f>
        <v>0.2083216023</v>
      </c>
      <c r="AA133" s="193">
        <f>(SUMIFS(Profile!$F$2:$F$17521,Profile!$B$2:$B$17521,$B133,Profile!$C$2:$C$17521,AA$8))*$C$6</f>
        <v>0.2063185099</v>
      </c>
      <c r="AB133" s="193">
        <f>(SUMIFS(Profile!$F$2:$F$17521,Profile!$B$2:$B$17521,$B133,Profile!$C$2:$C$17521,AB$8))*$C$6</f>
        <v>0.2023123253</v>
      </c>
      <c r="AC133" s="193">
        <f>(SUMIFS(Profile!$F$2:$F$17521,Profile!$B$2:$B$17521,$B133,Profile!$C$2:$C$17521,AC$8))*$C$6</f>
        <v>0.2083216023</v>
      </c>
      <c r="AD133" s="193">
        <f>(SUMIFS(Profile!$F$2:$F$17521,Profile!$B$2:$B$17521,$B133,Profile!$C$2:$C$17521,AD$8))*$C$6</f>
        <v>0.2071197469</v>
      </c>
      <c r="AE133" s="193">
        <f>(SUMIFS(Profile!$F$2:$F$17521,Profile!$B$2:$B$17521,$B133,Profile!$C$2:$C$17521,AE$8))*$C$6</f>
        <v>0.2079209838</v>
      </c>
      <c r="AF133" s="193">
        <f>(SUMIFS(Profile!$F$2:$F$17521,Profile!$B$2:$B$17521,$B133,Profile!$C$2:$C$17521,AF$8))*$C$6</f>
        <v>0.2023123253</v>
      </c>
      <c r="AG133" s="193">
        <f>(SUMIFS(Profile!$F$2:$F$17521,Profile!$B$2:$B$17521,$B133,Profile!$C$2:$C$17521,AG$8))*$C$6</f>
        <v>0.1926974821</v>
      </c>
      <c r="AH133" s="193">
        <f>(SUMIFS(Profile!$F$2:$F$17521,Profile!$B$2:$B$17521,$B133,Profile!$C$2:$C$17521,AH$8))*$C$6</f>
        <v>0.1983061406</v>
      </c>
      <c r="AI133" s="193">
        <f>(SUMIFS(Profile!$F$2:$F$17521,Profile!$B$2:$B$17521,$B133,Profile!$C$2:$C$17521,AI$8))*$C$6</f>
        <v>0.193498719</v>
      </c>
      <c r="AJ133" s="193">
        <f>(SUMIFS(Profile!$F$2:$F$17521,Profile!$B$2:$B$17521,$B133,Profile!$C$2:$C$17521,AJ$8))*$C$6</f>
        <v>0.2031135622</v>
      </c>
      <c r="AK133" s="193">
        <f>(SUMIFS(Profile!$F$2:$F$17521,Profile!$B$2:$B$17521,$B133,Profile!$C$2:$C$17521,AK$8))*$C$6</f>
        <v>0.2203401562</v>
      </c>
      <c r="AL133" s="193">
        <f>(SUMIFS(Profile!$F$2:$F$17521,Profile!$B$2:$B$17521,$B133,Profile!$C$2:$C$17521,AL$8))*$C$6</f>
        <v>0.2431754088</v>
      </c>
      <c r="AM133" s="193">
        <f>(SUMIFS(Profile!$F$2:$F$17521,Profile!$B$2:$B$17521,$B133,Profile!$C$2:$C$17521,AM$8))*$C$6</f>
        <v>0.2724205568</v>
      </c>
      <c r="AN133" s="193">
        <f>(SUMIFS(Profile!$F$2:$F$17521,Profile!$B$2:$B$17521,$B133,Profile!$C$2:$C$17521,AN$8))*$C$6</f>
        <v>0.2952558094</v>
      </c>
      <c r="AO133" s="193">
        <f>(SUMIFS(Profile!$F$2:$F$17521,Profile!$B$2:$B$17521,$B133,Profile!$C$2:$C$17521,AO$8))*$C$6</f>
        <v>0.2920508616</v>
      </c>
      <c r="AP133" s="193">
        <f>(SUMIFS(Profile!$F$2:$F$17521,Profile!$B$2:$B$17521,$B133,Profile!$C$2:$C$17521,AP$8))*$C$6</f>
        <v>0.2892465324</v>
      </c>
      <c r="AQ133" s="193">
        <f>(SUMIFS(Profile!$F$2:$F$17521,Profile!$B$2:$B$17521,$B133,Profile!$C$2:$C$17521,AQ$8))*$C$6</f>
        <v>0.2772279784</v>
      </c>
      <c r="AR133" s="193">
        <f>(SUMIFS(Profile!$F$2:$F$17521,Profile!$B$2:$B$17521,$B133,Profile!$C$2:$C$17521,AR$8))*$C$6</f>
        <v>0.2752248861</v>
      </c>
      <c r="AS133" s="193">
        <f>(SUMIFS(Profile!$F$2:$F$17521,Profile!$B$2:$B$17521,$B133,Profile!$C$2:$C$17521,AS$8))*$C$6</f>
        <v>0.2884452954</v>
      </c>
      <c r="AT133" s="193">
        <f>(SUMIFS(Profile!$F$2:$F$17521,Profile!$B$2:$B$17521,$B133,Profile!$C$2:$C$17521,AT$8))*$C$6</f>
        <v>0.293252717</v>
      </c>
      <c r="AU133" s="193">
        <f>(SUMIFS(Profile!$F$2:$F$17521,Profile!$B$2:$B$17521,$B133,Profile!$C$2:$C$17521,AU$8))*$C$6</f>
        <v>0.2960570463</v>
      </c>
      <c r="AV133" s="193">
        <f>(SUMIFS(Profile!$F$2:$F$17521,Profile!$B$2:$B$17521,$B133,Profile!$C$2:$C$17521,AV$8))*$C$6</f>
        <v>0.2816347815</v>
      </c>
      <c r="AW133" s="193">
        <f>(SUMIFS(Profile!$F$2:$F$17521,Profile!$B$2:$B$17521,$B133,Profile!$C$2:$C$17521,AW$8))*$C$6</f>
        <v>0.2716193199</v>
      </c>
      <c r="AX133" s="193">
        <f>(SUMIFS(Profile!$F$2:$F$17521,Profile!$B$2:$B$17521,$B133,Profile!$C$2:$C$17521,AX$8))*$C$6</f>
        <v>0.2399704611</v>
      </c>
      <c r="AY133" s="193">
        <f>(SUMIFS(Profile!$F$2:$F$17521,Profile!$B$2:$B$17521,$B133,Profile!$C$2:$C$17521,AY$8))*$C$6</f>
        <v>0.2059178915</v>
      </c>
      <c r="AZ133" s="193">
        <f>(SUMIFS(Profile!$F$2:$F$17521,Profile!$B$2:$B$17521,$B133,Profile!$C$2:$C$17521,AZ$8))*$C$6</f>
        <v>0.170262848</v>
      </c>
      <c r="BA133" s="193">
        <f t="shared" si="16"/>
        <v>11.13723201</v>
      </c>
      <c r="BB133" s="193">
        <f>(SUMIFS(Profile!$E$2:$E$17521,Profile!$B$2:$B$17521,$B133,Profile!$C$2:$C$17521,BB$8))*$C$9</f>
        <v>0</v>
      </c>
      <c r="BC133" s="193">
        <f>(SUMIFS(Profile!$E$2:$E$17521,Profile!$B$2:$B$17521,$B133,Profile!$C$2:$C$17521,BC$8))*$C$9</f>
        <v>0</v>
      </c>
      <c r="BD133" s="193">
        <f>(SUMIFS(Profile!$E$2:$E$17521,Profile!$B$2:$B$17521,$B133,Profile!$C$2:$C$17521,BD$8))*$C$9</f>
        <v>0</v>
      </c>
      <c r="BE133" s="193">
        <f>(SUMIFS(Profile!$E$2:$E$17521,Profile!$B$2:$B$17521,$B133,Profile!$C$2:$C$17521,BE$8))*$C$9</f>
        <v>0</v>
      </c>
      <c r="BF133" s="193">
        <f>(SUMIFS(Profile!$E$2:$E$17521,Profile!$B$2:$B$17521,$B133,Profile!$C$2:$C$17521,BF$8))*$C$9</f>
        <v>0</v>
      </c>
      <c r="BG133" s="193">
        <f>(SUMIFS(Profile!$E$2:$E$17521,Profile!$B$2:$B$17521,$B133,Profile!$C$2:$C$17521,BG$8))*$C$9</f>
        <v>0</v>
      </c>
      <c r="BH133" s="193">
        <f>(SUMIFS(Profile!$E$2:$E$17521,Profile!$B$2:$B$17521,$B133,Profile!$C$2:$C$17521,BH$8))*$C$9</f>
        <v>0</v>
      </c>
      <c r="BI133" s="193">
        <f>(SUMIFS(Profile!$E$2:$E$17521,Profile!$B$2:$B$17521,$B133,Profile!$C$2:$C$17521,BI$8))*$C$9</f>
        <v>0</v>
      </c>
      <c r="BJ133" s="193">
        <f>(SUMIFS(Profile!$E$2:$E$17521,Profile!$B$2:$B$17521,$B133,Profile!$C$2:$C$17521,BJ$8))*$C$9</f>
        <v>0.00001144898691</v>
      </c>
      <c r="BK133" s="193">
        <f>(SUMIFS(Profile!$E$2:$E$17521,Profile!$B$2:$B$17521,$B133,Profile!$C$2:$C$17521,BK$8))*$C$9</f>
        <v>0.004191420906</v>
      </c>
      <c r="BL133" s="193">
        <f>(SUMIFS(Profile!$E$2:$E$17521,Profile!$B$2:$B$17521,$B133,Profile!$C$2:$C$17521,BL$8))*$C$9</f>
        <v>0.01185463375</v>
      </c>
      <c r="BM133" s="193">
        <f>(SUMIFS(Profile!$E$2:$E$17521,Profile!$B$2:$B$17521,$B133,Profile!$C$2:$C$17521,BM$8))*$C$9</f>
        <v>0.03563672601</v>
      </c>
      <c r="BN133" s="193">
        <f>(SUMIFS(Profile!$E$2:$E$17521,Profile!$B$2:$B$17521,$B133,Profile!$C$2:$C$17521,BN$8))*$C$9</f>
        <v>0.07604502094</v>
      </c>
      <c r="BO133" s="193">
        <f>(SUMIFS(Profile!$E$2:$E$17521,Profile!$B$2:$B$17521,$B133,Profile!$C$2:$C$17521,BO$8))*$C$9</f>
        <v>0.1212307381</v>
      </c>
      <c r="BP133" s="193">
        <f>(SUMIFS(Profile!$E$2:$E$17521,Profile!$B$2:$B$17521,$B133,Profile!$C$2:$C$17521,BP$8))*$C$9</f>
        <v>0.1828981892</v>
      </c>
      <c r="BQ133" s="193">
        <f>(SUMIFS(Profile!$E$2:$E$17521,Profile!$B$2:$B$17521,$B133,Profile!$C$2:$C$17521,BQ$8))*$C$9</f>
        <v>0.2585233907</v>
      </c>
      <c r="BR133" s="193">
        <f>(SUMIFS(Profile!$E$2:$E$17521,Profile!$B$2:$B$17521,$B133,Profile!$C$2:$C$17521,BR$8))*$C$9</f>
        <v>0.3081076078</v>
      </c>
      <c r="BS133" s="193">
        <f>(SUMIFS(Profile!$E$2:$E$17521,Profile!$B$2:$B$17521,$B133,Profile!$C$2:$C$17521,BS$8))*$C$9</f>
        <v>0.3928623317</v>
      </c>
      <c r="BT133" s="193">
        <f>(SUMIFS(Profile!$E$2:$E$17521,Profile!$B$2:$B$17521,$B133,Profile!$C$2:$C$17521,BT$8))*$C$9</f>
        <v>0.4240466861</v>
      </c>
      <c r="BU133" s="193">
        <f>(SUMIFS(Profile!$E$2:$E$17521,Profile!$B$2:$B$17521,$B133,Profile!$C$2:$C$17521,BU$8))*$C$9</f>
        <v>0.4561786411</v>
      </c>
      <c r="BV133" s="193">
        <f>(SUMIFS(Profile!$E$2:$E$17521,Profile!$B$2:$B$17521,$B133,Profile!$C$2:$C$17521,BV$8))*$C$9</f>
        <v>0.5325375511</v>
      </c>
      <c r="BW133" s="193">
        <f>(SUMIFS(Profile!$E$2:$E$17521,Profile!$B$2:$B$17521,$B133,Profile!$C$2:$C$17521,BW$8))*$C$9</f>
        <v>0.5669085455</v>
      </c>
      <c r="BX133" s="193">
        <f>(SUMIFS(Profile!$E$2:$E$17521,Profile!$B$2:$B$17521,$B133,Profile!$C$2:$C$17521,BX$8))*$C$9</f>
        <v>0.6040437699</v>
      </c>
      <c r="BY133" s="193">
        <f>(SUMIFS(Profile!$E$2:$E$17521,Profile!$B$2:$B$17521,$B133,Profile!$C$2:$C$17521,BY$8))*$C$9</f>
        <v>0.6382632438</v>
      </c>
      <c r="BZ133" s="193">
        <f>(SUMIFS(Profile!$E$2:$E$17521,Profile!$B$2:$B$17521,$B133,Profile!$C$2:$C$17521,BZ$8))*$C$9</f>
        <v>0.6794850679</v>
      </c>
      <c r="CA133" s="193">
        <f>(SUMIFS(Profile!$E$2:$E$17521,Profile!$B$2:$B$17521,$B133,Profile!$C$2:$C$17521,CA$8))*$C$9</f>
        <v>0.6896925815</v>
      </c>
      <c r="CB133" s="193">
        <f>(SUMIFS(Profile!$E$2:$E$17521,Profile!$B$2:$B$17521,$B133,Profile!$C$2:$C$17521,CB$8))*$C$9</f>
        <v>0.6980207036</v>
      </c>
      <c r="CC133" s="193">
        <f>(SUMIFS(Profile!$E$2:$E$17521,Profile!$B$2:$B$17521,$B133,Profile!$C$2:$C$17521,CC$8))*$C$9</f>
        <v>0.6909475148</v>
      </c>
      <c r="CD133" s="193">
        <f>(SUMIFS(Profile!$E$2:$E$17521,Profile!$B$2:$B$17521,$B133,Profile!$C$2:$C$17521,CD$8))*$C$9</f>
        <v>0.6563769579</v>
      </c>
      <c r="CE133" s="193">
        <f>(SUMIFS(Profile!$E$2:$E$17521,Profile!$B$2:$B$17521,$B133,Profile!$C$2:$C$17521,CE$8))*$C$9</f>
        <v>0.6101243016</v>
      </c>
      <c r="CF133" s="193">
        <f>(SUMIFS(Profile!$E$2:$E$17521,Profile!$B$2:$B$17521,$B133,Profile!$C$2:$C$17521,CF$8))*$C$9</f>
        <v>0.5532255134</v>
      </c>
      <c r="CG133" s="193">
        <f>(SUMIFS(Profile!$E$2:$E$17521,Profile!$B$2:$B$17521,$B133,Profile!$C$2:$C$17521,CG$8))*$C$9</f>
        <v>0.4972680645</v>
      </c>
      <c r="CH133" s="193">
        <f>(SUMIFS(Profile!$E$2:$E$17521,Profile!$B$2:$B$17521,$B133,Profile!$C$2:$C$17521,CH$8))*$C$9</f>
        <v>0.4335363021</v>
      </c>
      <c r="CI133" s="193">
        <f>(SUMIFS(Profile!$E$2:$E$17521,Profile!$B$2:$B$17521,$B133,Profile!$C$2:$C$17521,CI$8))*$C$9</f>
        <v>0.3515687569</v>
      </c>
      <c r="CJ133" s="193">
        <f>(SUMIFS(Profile!$E$2:$E$17521,Profile!$B$2:$B$17521,$B133,Profile!$C$2:$C$17521,CJ$8))*$C$9</f>
        <v>0.2594888445</v>
      </c>
      <c r="CK133" s="193">
        <f>(SUMIFS(Profile!$E$2:$E$17521,Profile!$B$2:$B$17521,$B133,Profile!$C$2:$C$17521,CK$8))*$C$9</f>
        <v>0.1789796053</v>
      </c>
      <c r="CL133" s="193">
        <f>(SUMIFS(Profile!$E$2:$E$17521,Profile!$B$2:$B$17521,$B133,Profile!$C$2:$C$17521,CL$8))*$C$9</f>
        <v>0.110115735</v>
      </c>
      <c r="CM133" s="193">
        <f>(SUMIFS(Profile!$E$2:$E$17521,Profile!$B$2:$B$17521,$B133,Profile!$C$2:$C$17521,CM$8))*$C$9</f>
        <v>0.06896338646</v>
      </c>
      <c r="CN133" s="193">
        <f>(SUMIFS(Profile!$E$2:$E$17521,Profile!$B$2:$B$17521,$B133,Profile!$C$2:$C$17521,CN$8))*$C$9</f>
        <v>0.03437118354</v>
      </c>
      <c r="CO133" s="193">
        <f>(SUMIFS(Profile!$E$2:$E$17521,Profile!$B$2:$B$17521,$B133,Profile!$C$2:$C$17521,CO$8))*$C$9</f>
        <v>0.01030231443</v>
      </c>
      <c r="CP133" s="193">
        <f>(SUMIFS(Profile!$E$2:$E$17521,Profile!$B$2:$B$17521,$B133,Profile!$C$2:$C$17521,CP$8))*$C$9</f>
        <v>0.001353721762</v>
      </c>
      <c r="CQ133" s="193">
        <f>(SUMIFS(Profile!$E$2:$E$17521,Profile!$B$2:$B$17521,$B133,Profile!$C$2:$C$17521,CQ$8))*$C$9</f>
        <v>0.0000715118235</v>
      </c>
      <c r="CR133" s="193">
        <f>(SUMIFS(Profile!$E$2:$E$17521,Profile!$B$2:$B$17521,$B133,Profile!$C$2:$C$17521,CR$8))*$C$9</f>
        <v>0</v>
      </c>
      <c r="CS133" s="193">
        <f>(SUMIFS(Profile!$E$2:$E$17521,Profile!$B$2:$B$17521,$B133,Profile!$C$2:$C$17521,CS$8))*$C$9</f>
        <v>0</v>
      </c>
      <c r="CT133" s="193">
        <f>(SUMIFS(Profile!$E$2:$E$17521,Profile!$B$2:$B$17521,$B133,Profile!$C$2:$C$17521,CT$8))*$C$9</f>
        <v>0</v>
      </c>
      <c r="CU133" s="193">
        <f>(SUMIFS(Profile!$E$2:$E$17521,Profile!$B$2:$B$17521,$B133,Profile!$C$2:$C$17521,CU$8))*$C$9</f>
        <v>0</v>
      </c>
      <c r="CV133" s="193">
        <f>(SUMIFS(Profile!$E$2:$E$17521,Profile!$B$2:$B$17521,$B133,Profile!$C$2:$C$17521,CV$8))*$C$9</f>
        <v>0</v>
      </c>
      <c r="CW133" s="193">
        <f>(SUMIFS(Profile!$E$2:$E$17521,Profile!$B$2:$B$17521,$B133,Profile!$C$2:$C$17521,CW$8))*$C$9</f>
        <v>0</v>
      </c>
      <c r="CX133" s="193">
        <f t="shared" si="17"/>
        <v>6.04154215</v>
      </c>
      <c r="CY133" s="193">
        <f t="shared" ref="CY133:ET133" si="627">MAX(BB133-E133,0)</f>
        <v>0</v>
      </c>
      <c r="CZ133" s="193">
        <f t="shared" si="627"/>
        <v>0</v>
      </c>
      <c r="DA133" s="193">
        <f t="shared" si="627"/>
        <v>0</v>
      </c>
      <c r="DB133" s="193">
        <f t="shared" si="627"/>
        <v>0</v>
      </c>
      <c r="DC133" s="193">
        <f t="shared" si="627"/>
        <v>0</v>
      </c>
      <c r="DD133" s="193">
        <f t="shared" si="627"/>
        <v>0</v>
      </c>
      <c r="DE133" s="193">
        <f t="shared" si="627"/>
        <v>0</v>
      </c>
      <c r="DF133" s="193">
        <f t="shared" si="627"/>
        <v>0</v>
      </c>
      <c r="DG133" s="193">
        <f t="shared" si="627"/>
        <v>0</v>
      </c>
      <c r="DH133" s="193">
        <f t="shared" si="627"/>
        <v>0</v>
      </c>
      <c r="DI133" s="193">
        <f t="shared" si="627"/>
        <v>0</v>
      </c>
      <c r="DJ133" s="193">
        <f t="shared" si="627"/>
        <v>0</v>
      </c>
      <c r="DK133" s="193">
        <f t="shared" si="627"/>
        <v>0</v>
      </c>
      <c r="DL133" s="193">
        <f t="shared" si="627"/>
        <v>0</v>
      </c>
      <c r="DM133" s="193">
        <f t="shared" si="627"/>
        <v>0</v>
      </c>
      <c r="DN133" s="193">
        <f t="shared" si="627"/>
        <v>0.04579498531</v>
      </c>
      <c r="DO133" s="193">
        <f t="shared" si="627"/>
        <v>0.08936992539</v>
      </c>
      <c r="DP133" s="193">
        <f t="shared" si="627"/>
        <v>0.1625067138</v>
      </c>
      <c r="DQ133" s="193">
        <f t="shared" si="627"/>
        <v>0.2029052929</v>
      </c>
      <c r="DR133" s="193">
        <f t="shared" si="627"/>
        <v>0.2382421957</v>
      </c>
      <c r="DS133" s="193">
        <f t="shared" si="627"/>
        <v>0.3270202781</v>
      </c>
      <c r="DT133" s="193">
        <f t="shared" si="627"/>
        <v>0.3585869432</v>
      </c>
      <c r="DU133" s="193">
        <f t="shared" si="627"/>
        <v>0.39772526</v>
      </c>
      <c r="DV133" s="193">
        <f t="shared" si="627"/>
        <v>0.4359509186</v>
      </c>
      <c r="DW133" s="193">
        <f t="shared" si="627"/>
        <v>0.4711634656</v>
      </c>
      <c r="DX133" s="193">
        <f t="shared" si="627"/>
        <v>0.4825728346</v>
      </c>
      <c r="DY133" s="193">
        <f t="shared" si="627"/>
        <v>0.4900997198</v>
      </c>
      <c r="DZ133" s="193">
        <f t="shared" si="627"/>
        <v>0.4886351896</v>
      </c>
      <c r="EA133" s="193">
        <f t="shared" si="627"/>
        <v>0.4636794758</v>
      </c>
      <c r="EB133" s="193">
        <f t="shared" si="627"/>
        <v>0.4118181609</v>
      </c>
      <c r="EC133" s="193">
        <f t="shared" si="627"/>
        <v>0.3597267943</v>
      </c>
      <c r="ED133" s="193">
        <f t="shared" si="627"/>
        <v>0.2941545023</v>
      </c>
      <c r="EE133" s="193">
        <f t="shared" si="627"/>
        <v>0.2131961459</v>
      </c>
      <c r="EF133" s="193">
        <f t="shared" si="627"/>
        <v>0.1083933481</v>
      </c>
      <c r="EG133" s="193">
        <f t="shared" si="627"/>
        <v>0</v>
      </c>
      <c r="EH133" s="193">
        <f t="shared" si="627"/>
        <v>0</v>
      </c>
      <c r="EI133" s="193">
        <f t="shared" si="627"/>
        <v>0</v>
      </c>
      <c r="EJ133" s="193">
        <f t="shared" si="627"/>
        <v>0</v>
      </c>
      <c r="EK133" s="193">
        <f t="shared" si="627"/>
        <v>0</v>
      </c>
      <c r="EL133" s="193">
        <f t="shared" si="627"/>
        <v>0</v>
      </c>
      <c r="EM133" s="193">
        <f t="shared" si="627"/>
        <v>0</v>
      </c>
      <c r="EN133" s="193">
        <f t="shared" si="627"/>
        <v>0</v>
      </c>
      <c r="EO133" s="193">
        <f t="shared" si="627"/>
        <v>0</v>
      </c>
      <c r="EP133" s="193">
        <f t="shared" si="627"/>
        <v>0</v>
      </c>
      <c r="EQ133" s="193">
        <f t="shared" si="627"/>
        <v>0</v>
      </c>
      <c r="ER133" s="193">
        <f t="shared" si="627"/>
        <v>0</v>
      </c>
      <c r="ES133" s="193">
        <f t="shared" si="627"/>
        <v>0</v>
      </c>
      <c r="ET133" s="193">
        <f t="shared" si="627"/>
        <v>0</v>
      </c>
      <c r="EU133" s="193">
        <f t="shared" si="19"/>
        <v>5.095689862</v>
      </c>
      <c r="EV133" s="193">
        <f t="shared" ref="EV133:GQ133" si="628">BB133-CY133</f>
        <v>0</v>
      </c>
      <c r="EW133" s="193">
        <f t="shared" si="628"/>
        <v>0</v>
      </c>
      <c r="EX133" s="193">
        <f t="shared" si="628"/>
        <v>0</v>
      </c>
      <c r="EY133" s="193">
        <f t="shared" si="628"/>
        <v>0</v>
      </c>
      <c r="EZ133" s="193">
        <f t="shared" si="628"/>
        <v>0</v>
      </c>
      <c r="FA133" s="193">
        <f t="shared" si="628"/>
        <v>0</v>
      </c>
      <c r="FB133" s="193">
        <f t="shared" si="628"/>
        <v>0</v>
      </c>
      <c r="FC133" s="193">
        <f t="shared" si="628"/>
        <v>0</v>
      </c>
      <c r="FD133" s="193">
        <f t="shared" si="628"/>
        <v>0.00001144898691</v>
      </c>
      <c r="FE133" s="193">
        <f t="shared" si="628"/>
        <v>0.004191420906</v>
      </c>
      <c r="FF133" s="193">
        <f t="shared" si="628"/>
        <v>0.01185463375</v>
      </c>
      <c r="FG133" s="193">
        <f t="shared" si="628"/>
        <v>0.03563672601</v>
      </c>
      <c r="FH133" s="193">
        <f t="shared" si="628"/>
        <v>0.07604502094</v>
      </c>
      <c r="FI133" s="193">
        <f t="shared" si="628"/>
        <v>0.1212307381</v>
      </c>
      <c r="FJ133" s="193">
        <f t="shared" si="628"/>
        <v>0.1828981892</v>
      </c>
      <c r="FK133" s="193">
        <f t="shared" si="628"/>
        <v>0.2127284054</v>
      </c>
      <c r="FL133" s="193">
        <f t="shared" si="628"/>
        <v>0.2187376824</v>
      </c>
      <c r="FM133" s="193">
        <f t="shared" si="628"/>
        <v>0.2303556179</v>
      </c>
      <c r="FN133" s="193">
        <f t="shared" si="628"/>
        <v>0.2211413932</v>
      </c>
      <c r="FO133" s="193">
        <f t="shared" si="628"/>
        <v>0.2179364454</v>
      </c>
      <c r="FP133" s="193">
        <f t="shared" si="628"/>
        <v>0.205517273</v>
      </c>
      <c r="FQ133" s="193">
        <f t="shared" si="628"/>
        <v>0.2083216023</v>
      </c>
      <c r="FR133" s="193">
        <f t="shared" si="628"/>
        <v>0.2063185099</v>
      </c>
      <c r="FS133" s="193">
        <f t="shared" si="628"/>
        <v>0.2023123253</v>
      </c>
      <c r="FT133" s="193">
        <f t="shared" si="628"/>
        <v>0.2083216023</v>
      </c>
      <c r="FU133" s="193">
        <f t="shared" si="628"/>
        <v>0.2071197469</v>
      </c>
      <c r="FV133" s="193">
        <f t="shared" si="628"/>
        <v>0.2079209838</v>
      </c>
      <c r="FW133" s="193">
        <f t="shared" si="628"/>
        <v>0.2023123253</v>
      </c>
      <c r="FX133" s="193">
        <f t="shared" si="628"/>
        <v>0.1926974821</v>
      </c>
      <c r="FY133" s="193">
        <f t="shared" si="628"/>
        <v>0.1983061406</v>
      </c>
      <c r="FZ133" s="193">
        <f t="shared" si="628"/>
        <v>0.193498719</v>
      </c>
      <c r="GA133" s="193">
        <f t="shared" si="628"/>
        <v>0.2031135622</v>
      </c>
      <c r="GB133" s="193">
        <f t="shared" si="628"/>
        <v>0.2203401562</v>
      </c>
      <c r="GC133" s="193">
        <f t="shared" si="628"/>
        <v>0.2431754088</v>
      </c>
      <c r="GD133" s="193">
        <f t="shared" si="628"/>
        <v>0.2594888445</v>
      </c>
      <c r="GE133" s="193">
        <f t="shared" si="628"/>
        <v>0.1789796053</v>
      </c>
      <c r="GF133" s="193">
        <f t="shared" si="628"/>
        <v>0.110115735</v>
      </c>
      <c r="GG133" s="193">
        <f t="shared" si="628"/>
        <v>0.06896338646</v>
      </c>
      <c r="GH133" s="193">
        <f t="shared" si="628"/>
        <v>0.03437118354</v>
      </c>
      <c r="GI133" s="193">
        <f t="shared" si="628"/>
        <v>0.01030231443</v>
      </c>
      <c r="GJ133" s="193">
        <f t="shared" si="628"/>
        <v>0.001353721762</v>
      </c>
      <c r="GK133" s="193">
        <f t="shared" si="628"/>
        <v>0.0000715118235</v>
      </c>
      <c r="GL133" s="193">
        <f t="shared" si="628"/>
        <v>0</v>
      </c>
      <c r="GM133" s="193">
        <f t="shared" si="628"/>
        <v>0</v>
      </c>
      <c r="GN133" s="193">
        <f t="shared" si="628"/>
        <v>0</v>
      </c>
      <c r="GO133" s="193">
        <f t="shared" si="628"/>
        <v>0</v>
      </c>
      <c r="GP133" s="193">
        <f t="shared" si="628"/>
        <v>0</v>
      </c>
      <c r="GQ133" s="193">
        <f t="shared" si="628"/>
        <v>0</v>
      </c>
      <c r="GR133" s="193">
        <f t="shared" si="21"/>
        <v>4.552404651</v>
      </c>
      <c r="GS133" s="193">
        <f t="shared" ref="GS133:IN133" si="629">E133-EV133</f>
        <v>0.1510331616</v>
      </c>
      <c r="GT133" s="193">
        <f t="shared" si="629"/>
        <v>0.1354090415</v>
      </c>
      <c r="GU133" s="193">
        <f t="shared" si="629"/>
        <v>0.1213873952</v>
      </c>
      <c r="GV133" s="193">
        <f t="shared" si="629"/>
        <v>0.1121731704</v>
      </c>
      <c r="GW133" s="193">
        <f t="shared" si="629"/>
        <v>0.1101700781</v>
      </c>
      <c r="GX133" s="193">
        <f t="shared" si="629"/>
        <v>0.1073657489</v>
      </c>
      <c r="GY133" s="193">
        <f t="shared" si="629"/>
        <v>0.1073657489</v>
      </c>
      <c r="GZ133" s="193">
        <f t="shared" si="629"/>
        <v>0.1049620381</v>
      </c>
      <c r="HA133" s="193">
        <f t="shared" si="629"/>
        <v>0.1061524445</v>
      </c>
      <c r="HB133" s="193">
        <f t="shared" si="629"/>
        <v>0.1063792757</v>
      </c>
      <c r="HC133" s="193">
        <f t="shared" si="629"/>
        <v>0.1007191552</v>
      </c>
      <c r="HD133" s="193">
        <f t="shared" si="629"/>
        <v>0.08494943222</v>
      </c>
      <c r="HE133" s="193">
        <f t="shared" si="629"/>
        <v>0.06417144212</v>
      </c>
      <c r="HF133" s="193">
        <f t="shared" si="629"/>
        <v>0.04342345141</v>
      </c>
      <c r="HG133" s="193">
        <f t="shared" si="629"/>
        <v>0.01180238527</v>
      </c>
      <c r="HH133" s="193">
        <f t="shared" si="629"/>
        <v>0</v>
      </c>
      <c r="HI133" s="193">
        <f t="shared" si="629"/>
        <v>0</v>
      </c>
      <c r="HJ133" s="193">
        <f t="shared" si="629"/>
        <v>0</v>
      </c>
      <c r="HK133" s="193">
        <f t="shared" si="629"/>
        <v>0</v>
      </c>
      <c r="HL133" s="193">
        <f t="shared" si="629"/>
        <v>0</v>
      </c>
      <c r="HM133" s="193">
        <f t="shared" si="629"/>
        <v>0</v>
      </c>
      <c r="HN133" s="193">
        <f t="shared" si="629"/>
        <v>0</v>
      </c>
      <c r="HO133" s="193">
        <f t="shared" si="629"/>
        <v>0</v>
      </c>
      <c r="HP133" s="193">
        <f t="shared" si="629"/>
        <v>0</v>
      </c>
      <c r="HQ133" s="193">
        <f t="shared" si="629"/>
        <v>0</v>
      </c>
      <c r="HR133" s="193">
        <f t="shared" si="629"/>
        <v>0</v>
      </c>
      <c r="HS133" s="193">
        <f t="shared" si="629"/>
        <v>0</v>
      </c>
      <c r="HT133" s="193">
        <f t="shared" si="629"/>
        <v>0</v>
      </c>
      <c r="HU133" s="193">
        <f t="shared" si="629"/>
        <v>0</v>
      </c>
      <c r="HV133" s="193">
        <f t="shared" si="629"/>
        <v>0</v>
      </c>
      <c r="HW133" s="193">
        <f t="shared" si="629"/>
        <v>0</v>
      </c>
      <c r="HX133" s="193">
        <f t="shared" si="629"/>
        <v>0</v>
      </c>
      <c r="HY133" s="193">
        <f t="shared" si="629"/>
        <v>0</v>
      </c>
      <c r="HZ133" s="193">
        <f t="shared" si="629"/>
        <v>0</v>
      </c>
      <c r="IA133" s="193">
        <f t="shared" si="629"/>
        <v>0.01293171235</v>
      </c>
      <c r="IB133" s="193">
        <f t="shared" si="629"/>
        <v>0.116276204</v>
      </c>
      <c r="IC133" s="193">
        <f t="shared" si="629"/>
        <v>0.1819351266</v>
      </c>
      <c r="ID133" s="193">
        <f t="shared" si="629"/>
        <v>0.2202831459</v>
      </c>
      <c r="IE133" s="193">
        <f t="shared" si="629"/>
        <v>0.2428567949</v>
      </c>
      <c r="IF133" s="193">
        <f t="shared" si="629"/>
        <v>0.2649225716</v>
      </c>
      <c r="IG133" s="193">
        <f t="shared" si="629"/>
        <v>0.2870915737</v>
      </c>
      <c r="IH133" s="193">
        <f t="shared" si="629"/>
        <v>0.2931812052</v>
      </c>
      <c r="II133" s="193">
        <f t="shared" si="629"/>
        <v>0.2960570463</v>
      </c>
      <c r="IJ133" s="193">
        <f t="shared" si="629"/>
        <v>0.2816347815</v>
      </c>
      <c r="IK133" s="193">
        <f t="shared" si="629"/>
        <v>0.2716193199</v>
      </c>
      <c r="IL133" s="193">
        <f t="shared" si="629"/>
        <v>0.2399704611</v>
      </c>
      <c r="IM133" s="193">
        <f t="shared" si="629"/>
        <v>0.2059178915</v>
      </c>
      <c r="IN133" s="193">
        <f t="shared" si="629"/>
        <v>0.170262848</v>
      </c>
      <c r="IO133" s="193">
        <f t="shared" si="23"/>
        <v>3.084940683</v>
      </c>
      <c r="IP133" s="193">
        <f t="shared" si="29"/>
        <v>1.666198118</v>
      </c>
      <c r="IQ133" s="193">
        <f t="shared" ref="IQ133:KK133" si="630">MAX((MIN(CZ133+IP133,$IO$7))-GT133,0)</f>
        <v>1.530789076</v>
      </c>
      <c r="IR133" s="193">
        <f t="shared" si="630"/>
        <v>1.409401681</v>
      </c>
      <c r="IS133" s="193">
        <f t="shared" si="630"/>
        <v>1.29722851</v>
      </c>
      <c r="IT133" s="193">
        <f t="shared" si="630"/>
        <v>1.187058432</v>
      </c>
      <c r="IU133" s="193">
        <f t="shared" si="630"/>
        <v>1.079692683</v>
      </c>
      <c r="IV133" s="193">
        <f t="shared" si="630"/>
        <v>0.9723269346</v>
      </c>
      <c r="IW133" s="193">
        <f t="shared" si="630"/>
        <v>0.8673648966</v>
      </c>
      <c r="IX133" s="193">
        <f t="shared" si="630"/>
        <v>0.7612124521</v>
      </c>
      <c r="IY133" s="193">
        <f t="shared" si="630"/>
        <v>0.6548331764</v>
      </c>
      <c r="IZ133" s="193">
        <f t="shared" si="630"/>
        <v>0.5541140213</v>
      </c>
      <c r="JA133" s="193">
        <f t="shared" si="630"/>
        <v>0.469164589</v>
      </c>
      <c r="JB133" s="193">
        <f t="shared" si="630"/>
        <v>0.4049931469</v>
      </c>
      <c r="JC133" s="193">
        <f t="shared" si="630"/>
        <v>0.3615696955</v>
      </c>
      <c r="JD133" s="193">
        <f t="shared" si="630"/>
        <v>0.3497673102</v>
      </c>
      <c r="JE133" s="193">
        <f t="shared" si="630"/>
        <v>0.3955622955</v>
      </c>
      <c r="JF133" s="193">
        <f t="shared" si="630"/>
        <v>0.4849322209</v>
      </c>
      <c r="JG133" s="193">
        <f t="shared" si="630"/>
        <v>0.6474389347</v>
      </c>
      <c r="JH133" s="193">
        <f t="shared" si="630"/>
        <v>0.8503442277</v>
      </c>
      <c r="JI133" s="193">
        <f t="shared" si="630"/>
        <v>1.088586423</v>
      </c>
      <c r="JJ133" s="193">
        <f t="shared" si="630"/>
        <v>1.415606701</v>
      </c>
      <c r="JK133" s="193">
        <f t="shared" si="630"/>
        <v>1.774193645</v>
      </c>
      <c r="JL133" s="193">
        <f t="shared" si="630"/>
        <v>2.171918905</v>
      </c>
      <c r="JM133" s="193">
        <f t="shared" si="630"/>
        <v>2.607869823</v>
      </c>
      <c r="JN133" s="193">
        <f t="shared" si="630"/>
        <v>3.079033289</v>
      </c>
      <c r="JO133" s="193">
        <f t="shared" si="630"/>
        <v>3.561606123</v>
      </c>
      <c r="JP133" s="193">
        <f t="shared" si="630"/>
        <v>4.051705843</v>
      </c>
      <c r="JQ133" s="193">
        <f t="shared" si="630"/>
        <v>4.540341033</v>
      </c>
      <c r="JR133" s="193">
        <f t="shared" si="630"/>
        <v>5</v>
      </c>
      <c r="JS133" s="193">
        <f t="shared" si="630"/>
        <v>5</v>
      </c>
      <c r="JT133" s="193">
        <f t="shared" si="630"/>
        <v>5</v>
      </c>
      <c r="JU133" s="193">
        <f t="shared" si="630"/>
        <v>5</v>
      </c>
      <c r="JV133" s="193">
        <f t="shared" si="630"/>
        <v>5</v>
      </c>
      <c r="JW133" s="193">
        <f t="shared" si="630"/>
        <v>5</v>
      </c>
      <c r="JX133" s="193">
        <f t="shared" si="630"/>
        <v>4.987068288</v>
      </c>
      <c r="JY133" s="193">
        <f t="shared" si="630"/>
        <v>4.870792084</v>
      </c>
      <c r="JZ133" s="193">
        <f t="shared" si="630"/>
        <v>4.688856957</v>
      </c>
      <c r="KA133" s="193">
        <f t="shared" si="630"/>
        <v>4.468573811</v>
      </c>
      <c r="KB133" s="193">
        <f t="shared" si="630"/>
        <v>4.225717016</v>
      </c>
      <c r="KC133" s="193">
        <f t="shared" si="630"/>
        <v>3.960794445</v>
      </c>
      <c r="KD133" s="193">
        <f t="shared" si="630"/>
        <v>3.673702871</v>
      </c>
      <c r="KE133" s="193">
        <f t="shared" si="630"/>
        <v>3.380521666</v>
      </c>
      <c r="KF133" s="193">
        <f t="shared" si="630"/>
        <v>3.084464619</v>
      </c>
      <c r="KG133" s="193">
        <f t="shared" si="630"/>
        <v>2.802829838</v>
      </c>
      <c r="KH133" s="193">
        <f t="shared" si="630"/>
        <v>2.531210518</v>
      </c>
      <c r="KI133" s="193">
        <f t="shared" si="630"/>
        <v>2.291240057</v>
      </c>
      <c r="KJ133" s="193">
        <f t="shared" si="630"/>
        <v>2.085322165</v>
      </c>
      <c r="KK133" s="193">
        <f t="shared" si="630"/>
        <v>1.915059317</v>
      </c>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row>
    <row r="134" ht="14.25" customHeight="1">
      <c r="A134" s="1">
        <v>5.0</v>
      </c>
      <c r="B134" s="1">
        <f t="shared" ref="B134:C134" si="631">B133+1</f>
        <v>124</v>
      </c>
      <c r="C134" s="267">
        <f t="shared" si="631"/>
        <v>43589</v>
      </c>
      <c r="D134" s="193">
        <f t="shared" si="15"/>
        <v>9.510281762</v>
      </c>
      <c r="E134" s="193">
        <f>(SUMIFS(Profile!$F$2:$F$17521,Profile!$B$2:$B$17521,$B134,Profile!$C$2:$C$17521,E$8))*$C$6</f>
        <v>0.1442226477</v>
      </c>
      <c r="F134" s="193">
        <f>(SUMIFS(Profile!$F$2:$F$17521,Profile!$B$2:$B$17521,$B134,Profile!$C$2:$C$17521,F$8))*$C$6</f>
        <v>0.1302010014</v>
      </c>
      <c r="G134" s="193">
        <f>(SUMIFS(Profile!$F$2:$F$17521,Profile!$B$2:$B$17521,$B134,Profile!$C$2:$C$17521,G$8))*$C$6</f>
        <v>0.1189836844</v>
      </c>
      <c r="H134" s="193">
        <f>(SUMIFS(Profile!$F$2:$F$17521,Profile!$B$2:$B$17521,$B134,Profile!$C$2:$C$17521,H$8))*$C$6</f>
        <v>0.1105706966</v>
      </c>
      <c r="I134" s="193">
        <f>(SUMIFS(Profile!$F$2:$F$17521,Profile!$B$2:$B$17521,$B134,Profile!$C$2:$C$17521,I$8))*$C$6</f>
        <v>0.1069651304</v>
      </c>
      <c r="J134" s="193">
        <f>(SUMIFS(Profile!$F$2:$F$17521,Profile!$B$2:$B$17521,$B134,Profile!$C$2:$C$17521,J$8))*$C$6</f>
        <v>0.105763275</v>
      </c>
      <c r="K134" s="193">
        <f>(SUMIFS(Profile!$F$2:$F$17521,Profile!$B$2:$B$17521,$B134,Profile!$C$2:$C$17521,K$8))*$C$6</f>
        <v>0.1041608011</v>
      </c>
      <c r="L134" s="193">
        <f>(SUMIFS(Profile!$F$2:$F$17521,Profile!$B$2:$B$17521,$B134,Profile!$C$2:$C$17521,L$8))*$C$6</f>
        <v>0.1037601827</v>
      </c>
      <c r="M134" s="193">
        <f>(SUMIFS(Profile!$F$2:$F$17521,Profile!$B$2:$B$17521,$B134,Profile!$C$2:$C$17521,M$8))*$C$6</f>
        <v>0.1033595642</v>
      </c>
      <c r="N134" s="193">
        <f>(SUMIFS(Profile!$F$2:$F$17521,Profile!$B$2:$B$17521,$B134,Profile!$C$2:$C$17521,N$8))*$C$6</f>
        <v>0.1085676043</v>
      </c>
      <c r="O134" s="193">
        <f>(SUMIFS(Profile!$F$2:$F$17521,Profile!$B$2:$B$17521,$B134,Profile!$C$2:$C$17521,O$8))*$C$6</f>
        <v>0.1129744074</v>
      </c>
      <c r="P134" s="193">
        <f>(SUMIFS(Profile!$F$2:$F$17521,Profile!$B$2:$B$17521,$B134,Profile!$C$2:$C$17521,P$8))*$C$6</f>
        <v>0.1185830659</v>
      </c>
      <c r="Q134" s="193">
        <f>(SUMIFS(Profile!$F$2:$F$17521,Profile!$B$2:$B$17521,$B134,Profile!$C$2:$C$17521,Q$8))*$C$6</f>
        <v>0.1358096599</v>
      </c>
      <c r="R134" s="193">
        <f>(SUMIFS(Profile!$F$2:$F$17521,Profile!$B$2:$B$17521,$B134,Profile!$C$2:$C$17521,R$8))*$C$6</f>
        <v>0.1646541895</v>
      </c>
      <c r="S134" s="193">
        <f>(SUMIFS(Profile!$F$2:$F$17521,Profile!$B$2:$B$17521,$B134,Profile!$C$2:$C$17521,S$8))*$C$6</f>
        <v>0.1894925344</v>
      </c>
      <c r="T134" s="193">
        <f>(SUMIFS(Profile!$F$2:$F$17521,Profile!$B$2:$B$17521,$B134,Profile!$C$2:$C$17521,T$8))*$C$6</f>
        <v>0.21152655</v>
      </c>
      <c r="U134" s="193">
        <f>(SUMIFS(Profile!$F$2:$F$17521,Profile!$B$2:$B$17521,$B134,Profile!$C$2:$C$17521,U$8))*$C$6</f>
        <v>0.2171352085</v>
      </c>
      <c r="V134" s="193">
        <f>(SUMIFS(Profile!$F$2:$F$17521,Profile!$B$2:$B$17521,$B134,Profile!$C$2:$C$17521,V$8))*$C$6</f>
        <v>0.2275512886</v>
      </c>
      <c r="W134" s="193">
        <f>(SUMIFS(Profile!$F$2:$F$17521,Profile!$B$2:$B$17521,$B134,Profile!$C$2:$C$17521,W$8))*$C$6</f>
        <v>0.2291537625</v>
      </c>
      <c r="X134" s="193">
        <f>(SUMIFS(Profile!$F$2:$F$17521,Profile!$B$2:$B$17521,$B134,Profile!$C$2:$C$17521,X$8))*$C$6</f>
        <v>0.2251475778</v>
      </c>
      <c r="Y134" s="193">
        <f>(SUMIFS(Profile!$F$2:$F$17521,Profile!$B$2:$B$17521,$B134,Profile!$C$2:$C$17521,Y$8))*$C$6</f>
        <v>0.2103246946</v>
      </c>
      <c r="Z134" s="193">
        <f>(SUMIFS(Profile!$F$2:$F$17521,Profile!$B$2:$B$17521,$B134,Profile!$C$2:$C$17521,Z$8))*$C$6</f>
        <v>0.2067191284</v>
      </c>
      <c r="AA134" s="193">
        <f>(SUMIFS(Profile!$F$2:$F$17521,Profile!$B$2:$B$17521,$B134,Profile!$C$2:$C$17521,AA$8))*$C$6</f>
        <v>0.2039147991</v>
      </c>
      <c r="AB134" s="193">
        <f>(SUMIFS(Profile!$F$2:$F$17521,Profile!$B$2:$B$17521,$B134,Profile!$C$2:$C$17521,AB$8))*$C$6</f>
        <v>0.2043154176</v>
      </c>
      <c r="AC134" s="193">
        <f>(SUMIFS(Profile!$F$2:$F$17521,Profile!$B$2:$B$17521,$B134,Profile!$C$2:$C$17521,AC$8))*$C$6</f>
        <v>0.2099240761</v>
      </c>
      <c r="AD134" s="193">
        <f>(SUMIFS(Profile!$F$2:$F$17521,Profile!$B$2:$B$17521,$B134,Profile!$C$2:$C$17521,AD$8))*$C$6</f>
        <v>0.2067191284</v>
      </c>
      <c r="AE134" s="193">
        <f>(SUMIFS(Profile!$F$2:$F$17521,Profile!$B$2:$B$17521,$B134,Profile!$C$2:$C$17521,AE$8))*$C$6</f>
        <v>0.2047160361</v>
      </c>
      <c r="AF134" s="193">
        <f>(SUMIFS(Profile!$F$2:$F$17521,Profile!$B$2:$B$17521,$B134,Profile!$C$2:$C$17521,AF$8))*$C$6</f>
        <v>0.1963030483</v>
      </c>
      <c r="AG134" s="193">
        <f>(SUMIFS(Profile!$F$2:$F$17521,Profile!$B$2:$B$17521,$B134,Profile!$C$2:$C$17521,AG$8))*$C$6</f>
        <v>0.1870888236</v>
      </c>
      <c r="AH134" s="193">
        <f>(SUMIFS(Profile!$F$2:$F$17521,Profile!$B$2:$B$17521,$B134,Profile!$C$2:$C$17521,AH$8))*$C$6</f>
        <v>0.193498719</v>
      </c>
      <c r="AI134" s="193">
        <f>(SUMIFS(Profile!$F$2:$F$17521,Profile!$B$2:$B$17521,$B134,Profile!$C$2:$C$17521,AI$8))*$C$6</f>
        <v>0.1878900605</v>
      </c>
      <c r="AJ134" s="193">
        <f>(SUMIFS(Profile!$F$2:$F$17521,Profile!$B$2:$B$17521,$B134,Profile!$C$2:$C$17521,AJ$8))*$C$6</f>
        <v>0.1979055221</v>
      </c>
      <c r="AK134" s="193">
        <f>(SUMIFS(Profile!$F$2:$F$17521,Profile!$B$2:$B$17521,$B134,Profile!$C$2:$C$17521,AK$8))*$C$6</f>
        <v>0.2127284054</v>
      </c>
      <c r="AL134" s="193">
        <f>(SUMIFS(Profile!$F$2:$F$17521,Profile!$B$2:$B$17521,$B134,Profile!$C$2:$C$17521,AL$8))*$C$6</f>
        <v>0.2351630395</v>
      </c>
      <c r="AM134" s="193">
        <f>(SUMIFS(Profile!$F$2:$F$17521,Profile!$B$2:$B$17521,$B134,Profile!$C$2:$C$17521,AM$8))*$C$6</f>
        <v>0.2608026213</v>
      </c>
      <c r="AN134" s="193">
        <f>(SUMIFS(Profile!$F$2:$F$17521,Profile!$B$2:$B$17521,$B134,Profile!$C$2:$C$17521,AN$8))*$C$6</f>
        <v>0.2804329261</v>
      </c>
      <c r="AO134" s="193">
        <f>(SUMIFS(Profile!$F$2:$F$17521,Profile!$B$2:$B$17521,$B134,Profile!$C$2:$C$17521,AO$8))*$C$6</f>
        <v>0.2956564278</v>
      </c>
      <c r="AP134" s="193">
        <f>(SUMIFS(Profile!$F$2:$F$17521,Profile!$B$2:$B$17521,$B134,Profile!$C$2:$C$17521,AP$8))*$C$6</f>
        <v>0.2948551909</v>
      </c>
      <c r="AQ134" s="193">
        <f>(SUMIFS(Profile!$F$2:$F$17521,Profile!$B$2:$B$17521,$B134,Profile!$C$2:$C$17521,AQ$8))*$C$6</f>
        <v>0.2812341631</v>
      </c>
      <c r="AR134" s="193">
        <f>(SUMIFS(Profile!$F$2:$F$17521,Profile!$B$2:$B$17521,$B134,Profile!$C$2:$C$17521,AR$8))*$C$6</f>
        <v>0.2720199383</v>
      </c>
      <c r="AS134" s="193">
        <f>(SUMIFS(Profile!$F$2:$F$17521,Profile!$B$2:$B$17521,$B134,Profile!$C$2:$C$17521,AS$8))*$C$6</f>
        <v>0.2796316892</v>
      </c>
      <c r="AT134" s="193">
        <f>(SUMIFS(Profile!$F$2:$F$17521,Profile!$B$2:$B$17521,$B134,Profile!$C$2:$C$17521,AT$8))*$C$6</f>
        <v>0.2852403477</v>
      </c>
      <c r="AU134" s="193">
        <f>(SUMIFS(Profile!$F$2:$F$17521,Profile!$B$2:$B$17521,$B134,Profile!$C$2:$C$17521,AU$8))*$C$6</f>
        <v>0.2956564278</v>
      </c>
      <c r="AV134" s="193">
        <f>(SUMIFS(Profile!$F$2:$F$17521,Profile!$B$2:$B$17521,$B134,Profile!$C$2:$C$17521,AV$8))*$C$6</f>
        <v>0.2736224122</v>
      </c>
      <c r="AW134" s="193">
        <f>(SUMIFS(Profile!$F$2:$F$17521,Profile!$B$2:$B$17521,$B134,Profile!$C$2:$C$17521,AW$8))*$C$6</f>
        <v>0.2620044767</v>
      </c>
      <c r="AX134" s="193">
        <f>(SUMIFS(Profile!$F$2:$F$17521,Profile!$B$2:$B$17521,$B134,Profile!$C$2:$C$17521,AX$8))*$C$6</f>
        <v>0.2327593287</v>
      </c>
      <c r="AY134" s="193">
        <f>(SUMIFS(Profile!$F$2:$F$17521,Profile!$B$2:$B$17521,$B134,Profile!$C$2:$C$17521,AY$8))*$C$6</f>
        <v>0.2011104699</v>
      </c>
      <c r="AZ134" s="193">
        <f>(SUMIFS(Profile!$F$2:$F$17521,Profile!$B$2:$B$17521,$B134,Profile!$C$2:$C$17521,AZ$8))*$C$6</f>
        <v>0.1694616111</v>
      </c>
      <c r="BA134" s="193">
        <f t="shared" si="16"/>
        <v>15.72599424</v>
      </c>
      <c r="BB134" s="193">
        <f>(SUMIFS(Profile!$E$2:$E$17521,Profile!$B$2:$B$17521,$B134,Profile!$C$2:$C$17521,BB$8))*$C$9</f>
        <v>0</v>
      </c>
      <c r="BC134" s="193">
        <f>(SUMIFS(Profile!$E$2:$E$17521,Profile!$B$2:$B$17521,$B134,Profile!$C$2:$C$17521,BC$8))*$C$9</f>
        <v>0</v>
      </c>
      <c r="BD134" s="193">
        <f>(SUMIFS(Profile!$E$2:$E$17521,Profile!$B$2:$B$17521,$B134,Profile!$C$2:$C$17521,BD$8))*$C$9</f>
        <v>0</v>
      </c>
      <c r="BE134" s="193">
        <f>(SUMIFS(Profile!$E$2:$E$17521,Profile!$B$2:$B$17521,$B134,Profile!$C$2:$C$17521,BE$8))*$C$9</f>
        <v>0</v>
      </c>
      <c r="BF134" s="193">
        <f>(SUMIFS(Profile!$E$2:$E$17521,Profile!$B$2:$B$17521,$B134,Profile!$C$2:$C$17521,BF$8))*$C$9</f>
        <v>0</v>
      </c>
      <c r="BG134" s="193">
        <f>(SUMIFS(Profile!$E$2:$E$17521,Profile!$B$2:$B$17521,$B134,Profile!$C$2:$C$17521,BG$8))*$C$9</f>
        <v>0</v>
      </c>
      <c r="BH134" s="193">
        <f>(SUMIFS(Profile!$E$2:$E$17521,Profile!$B$2:$B$17521,$B134,Profile!$C$2:$C$17521,BH$8))*$C$9</f>
        <v>0</v>
      </c>
      <c r="BI134" s="193">
        <f>(SUMIFS(Profile!$E$2:$E$17521,Profile!$B$2:$B$17521,$B134,Profile!$C$2:$C$17521,BI$8))*$C$9</f>
        <v>0</v>
      </c>
      <c r="BJ134" s="193">
        <f>(SUMIFS(Profile!$E$2:$E$17521,Profile!$B$2:$B$17521,$B134,Profile!$C$2:$C$17521,BJ$8))*$C$9</f>
        <v>0.000007740160162</v>
      </c>
      <c r="BK134" s="193">
        <f>(SUMIFS(Profile!$E$2:$E$17521,Profile!$B$2:$B$17521,$B134,Profile!$C$2:$C$17521,BK$8))*$C$9</f>
        <v>0.008322704454</v>
      </c>
      <c r="BL134" s="193">
        <f>(SUMIFS(Profile!$E$2:$E$17521,Profile!$B$2:$B$17521,$B134,Profile!$C$2:$C$17521,BL$8))*$C$9</f>
        <v>0.03226621318</v>
      </c>
      <c r="BM134" s="193">
        <f>(SUMIFS(Profile!$E$2:$E$17521,Profile!$B$2:$B$17521,$B134,Profile!$C$2:$C$17521,BM$8))*$C$9</f>
        <v>0.08050330054</v>
      </c>
      <c r="BN134" s="193">
        <f>(SUMIFS(Profile!$E$2:$E$17521,Profile!$B$2:$B$17521,$B134,Profile!$C$2:$C$17521,BN$8))*$C$9</f>
        <v>0.1511762613</v>
      </c>
      <c r="BO134" s="193">
        <f>(SUMIFS(Profile!$E$2:$E$17521,Profile!$B$2:$B$17521,$B134,Profile!$C$2:$C$17521,BO$8))*$C$9</f>
        <v>0.2424254611</v>
      </c>
      <c r="BP134" s="193">
        <f>(SUMIFS(Profile!$E$2:$E$17521,Profile!$B$2:$B$17521,$B134,Profile!$C$2:$C$17521,BP$8))*$C$9</f>
        <v>0.3502149916</v>
      </c>
      <c r="BQ134" s="193">
        <f>(SUMIFS(Profile!$E$2:$E$17521,Profile!$B$2:$B$17521,$B134,Profile!$C$2:$C$17521,BQ$8))*$C$9</f>
        <v>0.4693767777</v>
      </c>
      <c r="BR134" s="193">
        <f>(SUMIFS(Profile!$E$2:$E$17521,Profile!$B$2:$B$17521,$B134,Profile!$C$2:$C$17521,BR$8))*$C$9</f>
        <v>0.5721672083</v>
      </c>
      <c r="BS134" s="193">
        <f>(SUMIFS(Profile!$E$2:$E$17521,Profile!$B$2:$B$17521,$B134,Profile!$C$2:$C$17521,BS$8))*$C$9</f>
        <v>0.6846366768</v>
      </c>
      <c r="BT134" s="193">
        <f>(SUMIFS(Profile!$E$2:$E$17521,Profile!$B$2:$B$17521,$B134,Profile!$C$2:$C$17521,BT$8))*$C$9</f>
        <v>0.7656690449</v>
      </c>
      <c r="BU134" s="193">
        <f>(SUMIFS(Profile!$E$2:$E$17521,Profile!$B$2:$B$17521,$B134,Profile!$C$2:$C$17521,BU$8))*$C$9</f>
        <v>0.8282065213</v>
      </c>
      <c r="BV134" s="193">
        <f>(SUMIFS(Profile!$E$2:$E$17521,Profile!$B$2:$B$17521,$B134,Profile!$C$2:$C$17521,BV$8))*$C$9</f>
        <v>0.8856863652</v>
      </c>
      <c r="BW134" s="193">
        <f>(SUMIFS(Profile!$E$2:$E$17521,Profile!$B$2:$B$17521,$B134,Profile!$C$2:$C$17521,BW$8))*$C$9</f>
        <v>0.9294489659</v>
      </c>
      <c r="BX134" s="193">
        <f>(SUMIFS(Profile!$E$2:$E$17521,Profile!$B$2:$B$17521,$B134,Profile!$C$2:$C$17521,BX$8))*$C$9</f>
        <v>0.9357355124</v>
      </c>
      <c r="BY134" s="193">
        <f>(SUMIFS(Profile!$E$2:$E$17521,Profile!$B$2:$B$17521,$B134,Profile!$C$2:$C$17521,BY$8))*$C$9</f>
        <v>0.9436260206</v>
      </c>
      <c r="BZ134" s="193">
        <f>(SUMIFS(Profile!$E$2:$E$17521,Profile!$B$2:$B$17521,$B134,Profile!$C$2:$C$17521,BZ$8))*$C$9</f>
        <v>0.9311109533</v>
      </c>
      <c r="CA134" s="193">
        <f>(SUMIFS(Profile!$E$2:$E$17521,Profile!$B$2:$B$17521,$B134,Profile!$C$2:$C$17521,CA$8))*$C$9</f>
        <v>0.8915942129</v>
      </c>
      <c r="CB134" s="193">
        <f>(SUMIFS(Profile!$E$2:$E$17521,Profile!$B$2:$B$17521,$B134,Profile!$C$2:$C$17521,CB$8))*$C$9</f>
        <v>0.8665236751</v>
      </c>
      <c r="CC134" s="193">
        <f>(SUMIFS(Profile!$E$2:$E$17521,Profile!$B$2:$B$17521,$B134,Profile!$C$2:$C$17521,CC$8))*$C$9</f>
        <v>0.8178499774</v>
      </c>
      <c r="CD134" s="193">
        <f>(SUMIFS(Profile!$E$2:$E$17521,Profile!$B$2:$B$17521,$B134,Profile!$C$2:$C$17521,CD$8))*$C$9</f>
        <v>0.7516530177</v>
      </c>
      <c r="CE134" s="193">
        <f>(SUMIFS(Profile!$E$2:$E$17521,Profile!$B$2:$B$17521,$B134,Profile!$C$2:$C$17521,CE$8))*$C$9</f>
        <v>0.7304059854</v>
      </c>
      <c r="CF134" s="193">
        <f>(SUMIFS(Profile!$E$2:$E$17521,Profile!$B$2:$B$17521,$B134,Profile!$C$2:$C$17521,CF$8))*$C$9</f>
        <v>0.6560612516</v>
      </c>
      <c r="CG134" s="193">
        <f>(SUMIFS(Profile!$E$2:$E$17521,Profile!$B$2:$B$17521,$B134,Profile!$C$2:$C$17521,CG$8))*$C$9</f>
        <v>0.5703950225</v>
      </c>
      <c r="CH134" s="193">
        <f>(SUMIFS(Profile!$E$2:$E$17521,Profile!$B$2:$B$17521,$B134,Profile!$C$2:$C$17521,CH$8))*$C$9</f>
        <v>0.4841637962</v>
      </c>
      <c r="CI134" s="193">
        <f>(SUMIFS(Profile!$E$2:$E$17521,Profile!$B$2:$B$17521,$B134,Profile!$C$2:$C$17521,CI$8))*$C$9</f>
        <v>0.3951503393</v>
      </c>
      <c r="CJ134" s="193">
        <f>(SUMIFS(Profile!$E$2:$E$17521,Profile!$B$2:$B$17521,$B134,Profile!$C$2:$C$17521,CJ$8))*$C$9</f>
        <v>0.3010816756</v>
      </c>
      <c r="CK134" s="193">
        <f>(SUMIFS(Profile!$E$2:$E$17521,Profile!$B$2:$B$17521,$B134,Profile!$C$2:$C$17521,CK$8))*$C$9</f>
        <v>0.2090295448</v>
      </c>
      <c r="CL134" s="193">
        <f>(SUMIFS(Profile!$E$2:$E$17521,Profile!$B$2:$B$17521,$B134,Profile!$C$2:$C$17521,CL$8))*$C$9</f>
        <v>0.1291655373</v>
      </c>
      <c r="CM134" s="193">
        <f>(SUMIFS(Profile!$E$2:$E$17521,Profile!$B$2:$B$17521,$B134,Profile!$C$2:$C$17521,CM$8))*$C$9</f>
        <v>0.07056456207</v>
      </c>
      <c r="CN134" s="193">
        <f>(SUMIFS(Profile!$E$2:$E$17521,Profile!$B$2:$B$17521,$B134,Profile!$C$2:$C$17521,CN$8))*$C$9</f>
        <v>0.03269354944</v>
      </c>
      <c r="CO134" s="193">
        <f>(SUMIFS(Profile!$E$2:$E$17521,Profile!$B$2:$B$17521,$B134,Profile!$C$2:$C$17521,CO$8))*$C$9</f>
        <v>0.007788697416</v>
      </c>
      <c r="CP134" s="193">
        <f>(SUMIFS(Profile!$E$2:$E$17521,Profile!$B$2:$B$17521,$B134,Profile!$C$2:$C$17521,CP$8))*$C$9</f>
        <v>0.001182309465</v>
      </c>
      <c r="CQ134" s="193">
        <f>(SUMIFS(Profile!$E$2:$E$17521,Profile!$B$2:$B$17521,$B134,Profile!$C$2:$C$17521,CQ$8))*$C$9</f>
        <v>0.0001103698463</v>
      </c>
      <c r="CR134" s="193">
        <f>(SUMIFS(Profile!$E$2:$E$17521,Profile!$B$2:$B$17521,$B134,Profile!$C$2:$C$17521,CR$8))*$C$9</f>
        <v>0</v>
      </c>
      <c r="CS134" s="193">
        <f>(SUMIFS(Profile!$E$2:$E$17521,Profile!$B$2:$B$17521,$B134,Profile!$C$2:$C$17521,CS$8))*$C$9</f>
        <v>0</v>
      </c>
      <c r="CT134" s="193">
        <f>(SUMIFS(Profile!$E$2:$E$17521,Profile!$B$2:$B$17521,$B134,Profile!$C$2:$C$17521,CT$8))*$C$9</f>
        <v>0</v>
      </c>
      <c r="CU134" s="193">
        <f>(SUMIFS(Profile!$E$2:$E$17521,Profile!$B$2:$B$17521,$B134,Profile!$C$2:$C$17521,CU$8))*$C$9</f>
        <v>0</v>
      </c>
      <c r="CV134" s="193">
        <f>(SUMIFS(Profile!$E$2:$E$17521,Profile!$B$2:$B$17521,$B134,Profile!$C$2:$C$17521,CV$8))*$C$9</f>
        <v>0</v>
      </c>
      <c r="CW134" s="193">
        <f>(SUMIFS(Profile!$E$2:$E$17521,Profile!$B$2:$B$17521,$B134,Profile!$C$2:$C$17521,CW$8))*$C$9</f>
        <v>0</v>
      </c>
      <c r="CX134" s="193">
        <f t="shared" si="17"/>
        <v>10.43587542</v>
      </c>
      <c r="CY134" s="193">
        <f t="shared" ref="CY134:ET134" si="632">MAX(BB134-E134,0)</f>
        <v>0</v>
      </c>
      <c r="CZ134" s="193">
        <f t="shared" si="632"/>
        <v>0</v>
      </c>
      <c r="DA134" s="193">
        <f t="shared" si="632"/>
        <v>0</v>
      </c>
      <c r="DB134" s="193">
        <f t="shared" si="632"/>
        <v>0</v>
      </c>
      <c r="DC134" s="193">
        <f t="shared" si="632"/>
        <v>0</v>
      </c>
      <c r="DD134" s="193">
        <f t="shared" si="632"/>
        <v>0</v>
      </c>
      <c r="DE134" s="193">
        <f t="shared" si="632"/>
        <v>0</v>
      </c>
      <c r="DF134" s="193">
        <f t="shared" si="632"/>
        <v>0</v>
      </c>
      <c r="DG134" s="193">
        <f t="shared" si="632"/>
        <v>0</v>
      </c>
      <c r="DH134" s="193">
        <f t="shared" si="632"/>
        <v>0</v>
      </c>
      <c r="DI134" s="193">
        <f t="shared" si="632"/>
        <v>0</v>
      </c>
      <c r="DJ134" s="193">
        <f t="shared" si="632"/>
        <v>0</v>
      </c>
      <c r="DK134" s="193">
        <f t="shared" si="632"/>
        <v>0.01536660134</v>
      </c>
      <c r="DL134" s="193">
        <f t="shared" si="632"/>
        <v>0.0777712716</v>
      </c>
      <c r="DM134" s="193">
        <f t="shared" si="632"/>
        <v>0.1607224572</v>
      </c>
      <c r="DN134" s="193">
        <f t="shared" si="632"/>
        <v>0.2578502277</v>
      </c>
      <c r="DO134" s="193">
        <f t="shared" si="632"/>
        <v>0.3550319998</v>
      </c>
      <c r="DP134" s="193">
        <f t="shared" si="632"/>
        <v>0.4570853882</v>
      </c>
      <c r="DQ134" s="193">
        <f t="shared" si="632"/>
        <v>0.5365152824</v>
      </c>
      <c r="DR134" s="193">
        <f t="shared" si="632"/>
        <v>0.6030589435</v>
      </c>
      <c r="DS134" s="193">
        <f t="shared" si="632"/>
        <v>0.6753616706</v>
      </c>
      <c r="DT134" s="193">
        <f t="shared" si="632"/>
        <v>0.7227298375</v>
      </c>
      <c r="DU134" s="193">
        <f t="shared" si="632"/>
        <v>0.7318207133</v>
      </c>
      <c r="DV134" s="193">
        <f t="shared" si="632"/>
        <v>0.739310603</v>
      </c>
      <c r="DW134" s="193">
        <f t="shared" si="632"/>
        <v>0.7211868772</v>
      </c>
      <c r="DX134" s="193">
        <f t="shared" si="632"/>
        <v>0.6848750845</v>
      </c>
      <c r="DY134" s="193">
        <f t="shared" si="632"/>
        <v>0.6618076391</v>
      </c>
      <c r="DZ134" s="193">
        <f t="shared" si="632"/>
        <v>0.6215469291</v>
      </c>
      <c r="EA134" s="193">
        <f t="shared" si="632"/>
        <v>0.5645641941</v>
      </c>
      <c r="EB134" s="193">
        <f t="shared" si="632"/>
        <v>0.5369072663</v>
      </c>
      <c r="EC134" s="193">
        <f t="shared" si="632"/>
        <v>0.4681711911</v>
      </c>
      <c r="ED134" s="193">
        <f t="shared" si="632"/>
        <v>0.3724895003</v>
      </c>
      <c r="EE134" s="193">
        <f t="shared" si="632"/>
        <v>0.2714353908</v>
      </c>
      <c r="EF134" s="193">
        <f t="shared" si="632"/>
        <v>0.1599872998</v>
      </c>
      <c r="EG134" s="193">
        <f t="shared" si="632"/>
        <v>0.04027905432</v>
      </c>
      <c r="EH134" s="193">
        <f t="shared" si="632"/>
        <v>0</v>
      </c>
      <c r="EI134" s="193">
        <f t="shared" si="632"/>
        <v>0</v>
      </c>
      <c r="EJ134" s="193">
        <f t="shared" si="632"/>
        <v>0</v>
      </c>
      <c r="EK134" s="193">
        <f t="shared" si="632"/>
        <v>0</v>
      </c>
      <c r="EL134" s="193">
        <f t="shared" si="632"/>
        <v>0</v>
      </c>
      <c r="EM134" s="193">
        <f t="shared" si="632"/>
        <v>0</v>
      </c>
      <c r="EN134" s="193">
        <f t="shared" si="632"/>
        <v>0</v>
      </c>
      <c r="EO134" s="193">
        <f t="shared" si="632"/>
        <v>0</v>
      </c>
      <c r="EP134" s="193">
        <f t="shared" si="632"/>
        <v>0</v>
      </c>
      <c r="EQ134" s="193">
        <f t="shared" si="632"/>
        <v>0</v>
      </c>
      <c r="ER134" s="193">
        <f t="shared" si="632"/>
        <v>0</v>
      </c>
      <c r="ES134" s="193">
        <f t="shared" si="632"/>
        <v>0</v>
      </c>
      <c r="ET134" s="193">
        <f t="shared" si="632"/>
        <v>0</v>
      </c>
      <c r="EU134" s="193">
        <f t="shared" si="19"/>
        <v>5.29011882</v>
      </c>
      <c r="EV134" s="193">
        <f t="shared" ref="EV134:GQ134" si="633">BB134-CY134</f>
        <v>0</v>
      </c>
      <c r="EW134" s="193">
        <f t="shared" si="633"/>
        <v>0</v>
      </c>
      <c r="EX134" s="193">
        <f t="shared" si="633"/>
        <v>0</v>
      </c>
      <c r="EY134" s="193">
        <f t="shared" si="633"/>
        <v>0</v>
      </c>
      <c r="EZ134" s="193">
        <f t="shared" si="633"/>
        <v>0</v>
      </c>
      <c r="FA134" s="193">
        <f t="shared" si="633"/>
        <v>0</v>
      </c>
      <c r="FB134" s="193">
        <f t="shared" si="633"/>
        <v>0</v>
      </c>
      <c r="FC134" s="193">
        <f t="shared" si="633"/>
        <v>0</v>
      </c>
      <c r="FD134" s="193">
        <f t="shared" si="633"/>
        <v>0.000007740160162</v>
      </c>
      <c r="FE134" s="193">
        <f t="shared" si="633"/>
        <v>0.008322704454</v>
      </c>
      <c r="FF134" s="193">
        <f t="shared" si="633"/>
        <v>0.03226621318</v>
      </c>
      <c r="FG134" s="193">
        <f t="shared" si="633"/>
        <v>0.08050330054</v>
      </c>
      <c r="FH134" s="193">
        <f t="shared" si="633"/>
        <v>0.1358096599</v>
      </c>
      <c r="FI134" s="193">
        <f t="shared" si="633"/>
        <v>0.1646541895</v>
      </c>
      <c r="FJ134" s="193">
        <f t="shared" si="633"/>
        <v>0.1894925344</v>
      </c>
      <c r="FK134" s="193">
        <f t="shared" si="633"/>
        <v>0.21152655</v>
      </c>
      <c r="FL134" s="193">
        <f t="shared" si="633"/>
        <v>0.2171352085</v>
      </c>
      <c r="FM134" s="193">
        <f t="shared" si="633"/>
        <v>0.2275512886</v>
      </c>
      <c r="FN134" s="193">
        <f t="shared" si="633"/>
        <v>0.2291537625</v>
      </c>
      <c r="FO134" s="193">
        <f t="shared" si="633"/>
        <v>0.2251475778</v>
      </c>
      <c r="FP134" s="193">
        <f t="shared" si="633"/>
        <v>0.2103246946</v>
      </c>
      <c r="FQ134" s="193">
        <f t="shared" si="633"/>
        <v>0.2067191284</v>
      </c>
      <c r="FR134" s="193">
        <f t="shared" si="633"/>
        <v>0.2039147991</v>
      </c>
      <c r="FS134" s="193">
        <f t="shared" si="633"/>
        <v>0.2043154176</v>
      </c>
      <c r="FT134" s="193">
        <f t="shared" si="633"/>
        <v>0.2099240761</v>
      </c>
      <c r="FU134" s="193">
        <f t="shared" si="633"/>
        <v>0.2067191284</v>
      </c>
      <c r="FV134" s="193">
        <f t="shared" si="633"/>
        <v>0.2047160361</v>
      </c>
      <c r="FW134" s="193">
        <f t="shared" si="633"/>
        <v>0.1963030483</v>
      </c>
      <c r="FX134" s="193">
        <f t="shared" si="633"/>
        <v>0.1870888236</v>
      </c>
      <c r="FY134" s="193">
        <f t="shared" si="633"/>
        <v>0.193498719</v>
      </c>
      <c r="FZ134" s="193">
        <f t="shared" si="633"/>
        <v>0.1878900605</v>
      </c>
      <c r="GA134" s="193">
        <f t="shared" si="633"/>
        <v>0.1979055221</v>
      </c>
      <c r="GB134" s="193">
        <f t="shared" si="633"/>
        <v>0.2127284054</v>
      </c>
      <c r="GC134" s="193">
        <f t="shared" si="633"/>
        <v>0.2351630395</v>
      </c>
      <c r="GD134" s="193">
        <f t="shared" si="633"/>
        <v>0.2608026213</v>
      </c>
      <c r="GE134" s="193">
        <f t="shared" si="633"/>
        <v>0.2090295448</v>
      </c>
      <c r="GF134" s="193">
        <f t="shared" si="633"/>
        <v>0.1291655373</v>
      </c>
      <c r="GG134" s="193">
        <f t="shared" si="633"/>
        <v>0.07056456207</v>
      </c>
      <c r="GH134" s="193">
        <f t="shared" si="633"/>
        <v>0.03269354944</v>
      </c>
      <c r="GI134" s="193">
        <f t="shared" si="633"/>
        <v>0.007788697416</v>
      </c>
      <c r="GJ134" s="193">
        <f t="shared" si="633"/>
        <v>0.001182309465</v>
      </c>
      <c r="GK134" s="193">
        <f t="shared" si="633"/>
        <v>0.0001103698463</v>
      </c>
      <c r="GL134" s="193">
        <f t="shared" si="633"/>
        <v>0</v>
      </c>
      <c r="GM134" s="193">
        <f t="shared" si="633"/>
        <v>0</v>
      </c>
      <c r="GN134" s="193">
        <f t="shared" si="633"/>
        <v>0</v>
      </c>
      <c r="GO134" s="193">
        <f t="shared" si="633"/>
        <v>0</v>
      </c>
      <c r="GP134" s="193">
        <f t="shared" si="633"/>
        <v>0</v>
      </c>
      <c r="GQ134" s="193">
        <f t="shared" si="633"/>
        <v>0</v>
      </c>
      <c r="GR134" s="193">
        <f t="shared" si="21"/>
        <v>4.220162942</v>
      </c>
      <c r="GS134" s="193">
        <f t="shared" ref="GS134:IN134" si="634">E134-EV134</f>
        <v>0.1442226477</v>
      </c>
      <c r="GT134" s="193">
        <f t="shared" si="634"/>
        <v>0.1302010014</v>
      </c>
      <c r="GU134" s="193">
        <f t="shared" si="634"/>
        <v>0.1189836844</v>
      </c>
      <c r="GV134" s="193">
        <f t="shared" si="634"/>
        <v>0.1105706966</v>
      </c>
      <c r="GW134" s="193">
        <f t="shared" si="634"/>
        <v>0.1069651304</v>
      </c>
      <c r="GX134" s="193">
        <f t="shared" si="634"/>
        <v>0.105763275</v>
      </c>
      <c r="GY134" s="193">
        <f t="shared" si="634"/>
        <v>0.1041608011</v>
      </c>
      <c r="GZ134" s="193">
        <f t="shared" si="634"/>
        <v>0.1037601827</v>
      </c>
      <c r="HA134" s="193">
        <f t="shared" si="634"/>
        <v>0.103351824</v>
      </c>
      <c r="HB134" s="193">
        <f t="shared" si="634"/>
        <v>0.1002448998</v>
      </c>
      <c r="HC134" s="193">
        <f t="shared" si="634"/>
        <v>0.0807081942</v>
      </c>
      <c r="HD134" s="193">
        <f t="shared" si="634"/>
        <v>0.03807976537</v>
      </c>
      <c r="HE134" s="193">
        <f t="shared" si="634"/>
        <v>0</v>
      </c>
      <c r="HF134" s="193">
        <f t="shared" si="634"/>
        <v>0</v>
      </c>
      <c r="HG134" s="193">
        <f t="shared" si="634"/>
        <v>0</v>
      </c>
      <c r="HH134" s="193">
        <f t="shared" si="634"/>
        <v>0</v>
      </c>
      <c r="HI134" s="193">
        <f t="shared" si="634"/>
        <v>0</v>
      </c>
      <c r="HJ134" s="193">
        <f t="shared" si="634"/>
        <v>0</v>
      </c>
      <c r="HK134" s="193">
        <f t="shared" si="634"/>
        <v>0</v>
      </c>
      <c r="HL134" s="193">
        <f t="shared" si="634"/>
        <v>0</v>
      </c>
      <c r="HM134" s="193">
        <f t="shared" si="634"/>
        <v>0</v>
      </c>
      <c r="HN134" s="193">
        <f t="shared" si="634"/>
        <v>0</v>
      </c>
      <c r="HO134" s="193">
        <f t="shared" si="634"/>
        <v>0</v>
      </c>
      <c r="HP134" s="193">
        <f t="shared" si="634"/>
        <v>0</v>
      </c>
      <c r="HQ134" s="193">
        <f t="shared" si="634"/>
        <v>0</v>
      </c>
      <c r="HR134" s="193">
        <f t="shared" si="634"/>
        <v>0</v>
      </c>
      <c r="HS134" s="193">
        <f t="shared" si="634"/>
        <v>0</v>
      </c>
      <c r="HT134" s="193">
        <f t="shared" si="634"/>
        <v>0</v>
      </c>
      <c r="HU134" s="193">
        <f t="shared" si="634"/>
        <v>0</v>
      </c>
      <c r="HV134" s="193">
        <f t="shared" si="634"/>
        <v>0</v>
      </c>
      <c r="HW134" s="193">
        <f t="shared" si="634"/>
        <v>0</v>
      </c>
      <c r="HX134" s="193">
        <f t="shared" si="634"/>
        <v>0</v>
      </c>
      <c r="HY134" s="193">
        <f t="shared" si="634"/>
        <v>0</v>
      </c>
      <c r="HZ134" s="193">
        <f t="shared" si="634"/>
        <v>0</v>
      </c>
      <c r="IA134" s="193">
        <f t="shared" si="634"/>
        <v>0</v>
      </c>
      <c r="IB134" s="193">
        <f t="shared" si="634"/>
        <v>0.07140338136</v>
      </c>
      <c r="IC134" s="193">
        <f t="shared" si="634"/>
        <v>0.1664908905</v>
      </c>
      <c r="ID134" s="193">
        <f t="shared" si="634"/>
        <v>0.2242906288</v>
      </c>
      <c r="IE134" s="193">
        <f t="shared" si="634"/>
        <v>0.2485406136</v>
      </c>
      <c r="IF134" s="193">
        <f t="shared" si="634"/>
        <v>0.2642312409</v>
      </c>
      <c r="IG134" s="193">
        <f t="shared" si="634"/>
        <v>0.2784493797</v>
      </c>
      <c r="IH134" s="193">
        <f t="shared" si="634"/>
        <v>0.2851299779</v>
      </c>
      <c r="II134" s="193">
        <f t="shared" si="634"/>
        <v>0.2956564278</v>
      </c>
      <c r="IJ134" s="193">
        <f t="shared" si="634"/>
        <v>0.2736224122</v>
      </c>
      <c r="IK134" s="193">
        <f t="shared" si="634"/>
        <v>0.2620044767</v>
      </c>
      <c r="IL134" s="193">
        <f t="shared" si="634"/>
        <v>0.2327593287</v>
      </c>
      <c r="IM134" s="193">
        <f t="shared" si="634"/>
        <v>0.2011104699</v>
      </c>
      <c r="IN134" s="193">
        <f t="shared" si="634"/>
        <v>0.1694616111</v>
      </c>
      <c r="IO134" s="193">
        <f t="shared" si="23"/>
        <v>2.973150839</v>
      </c>
      <c r="IP134" s="193">
        <f t="shared" si="29"/>
        <v>1.77083667</v>
      </c>
      <c r="IQ134" s="193">
        <f t="shared" ref="IQ134:KK134" si="635">MAX((MIN(CZ134+IP134,$IO$7))-GT134,0)</f>
        <v>1.640635668</v>
      </c>
      <c r="IR134" s="193">
        <f t="shared" si="635"/>
        <v>1.521651984</v>
      </c>
      <c r="IS134" s="193">
        <f t="shared" si="635"/>
        <v>1.411081287</v>
      </c>
      <c r="IT134" s="193">
        <f t="shared" si="635"/>
        <v>1.304116157</v>
      </c>
      <c r="IU134" s="193">
        <f t="shared" si="635"/>
        <v>1.198352882</v>
      </c>
      <c r="IV134" s="193">
        <f t="shared" si="635"/>
        <v>1.094192081</v>
      </c>
      <c r="IW134" s="193">
        <f t="shared" si="635"/>
        <v>0.9904318982</v>
      </c>
      <c r="IX134" s="193">
        <f t="shared" si="635"/>
        <v>0.8870800742</v>
      </c>
      <c r="IY134" s="193">
        <f t="shared" si="635"/>
        <v>0.7868351744</v>
      </c>
      <c r="IZ134" s="193">
        <f t="shared" si="635"/>
        <v>0.7061269802</v>
      </c>
      <c r="JA134" s="193">
        <f t="shared" si="635"/>
        <v>0.6680472148</v>
      </c>
      <c r="JB134" s="193">
        <f t="shared" si="635"/>
        <v>0.6834138162</v>
      </c>
      <c r="JC134" s="193">
        <f t="shared" si="635"/>
        <v>0.7611850878</v>
      </c>
      <c r="JD134" s="193">
        <f t="shared" si="635"/>
        <v>0.9219075449</v>
      </c>
      <c r="JE134" s="193">
        <f t="shared" si="635"/>
        <v>1.179757773</v>
      </c>
      <c r="JF134" s="193">
        <f t="shared" si="635"/>
        <v>1.534789772</v>
      </c>
      <c r="JG134" s="193">
        <f t="shared" si="635"/>
        <v>1.991875161</v>
      </c>
      <c r="JH134" s="193">
        <f t="shared" si="635"/>
        <v>2.528390443</v>
      </c>
      <c r="JI134" s="193">
        <f t="shared" si="635"/>
        <v>3.131449387</v>
      </c>
      <c r="JJ134" s="193">
        <f t="shared" si="635"/>
        <v>3.806811057</v>
      </c>
      <c r="JK134" s="193">
        <f t="shared" si="635"/>
        <v>4.529540895</v>
      </c>
      <c r="JL134" s="193">
        <f t="shared" si="635"/>
        <v>5</v>
      </c>
      <c r="JM134" s="193">
        <f t="shared" si="635"/>
        <v>5</v>
      </c>
      <c r="JN134" s="193">
        <f t="shared" si="635"/>
        <v>5</v>
      </c>
      <c r="JO134" s="193">
        <f t="shared" si="635"/>
        <v>5</v>
      </c>
      <c r="JP134" s="193">
        <f t="shared" si="635"/>
        <v>5</v>
      </c>
      <c r="JQ134" s="193">
        <f t="shared" si="635"/>
        <v>5</v>
      </c>
      <c r="JR134" s="193">
        <f t="shared" si="635"/>
        <v>5</v>
      </c>
      <c r="JS134" s="193">
        <f t="shared" si="635"/>
        <v>5</v>
      </c>
      <c r="JT134" s="193">
        <f t="shared" si="635"/>
        <v>5</v>
      </c>
      <c r="JU134" s="193">
        <f t="shared" si="635"/>
        <v>5</v>
      </c>
      <c r="JV134" s="193">
        <f t="shared" si="635"/>
        <v>5</v>
      </c>
      <c r="JW134" s="193">
        <f t="shared" si="635"/>
        <v>5</v>
      </c>
      <c r="JX134" s="193">
        <f t="shared" si="635"/>
        <v>5</v>
      </c>
      <c r="JY134" s="193">
        <f t="shared" si="635"/>
        <v>4.928596619</v>
      </c>
      <c r="JZ134" s="193">
        <f t="shared" si="635"/>
        <v>4.762105728</v>
      </c>
      <c r="KA134" s="193">
        <f t="shared" si="635"/>
        <v>4.537815099</v>
      </c>
      <c r="KB134" s="193">
        <f t="shared" si="635"/>
        <v>4.289274486</v>
      </c>
      <c r="KC134" s="193">
        <f t="shared" si="635"/>
        <v>4.025043245</v>
      </c>
      <c r="KD134" s="193">
        <f t="shared" si="635"/>
        <v>3.746593865</v>
      </c>
      <c r="KE134" s="193">
        <f t="shared" si="635"/>
        <v>3.461463887</v>
      </c>
      <c r="KF134" s="193">
        <f t="shared" si="635"/>
        <v>3.165807459</v>
      </c>
      <c r="KG134" s="193">
        <f t="shared" si="635"/>
        <v>2.892185047</v>
      </c>
      <c r="KH134" s="193">
        <f t="shared" si="635"/>
        <v>2.63018057</v>
      </c>
      <c r="KI134" s="193">
        <f t="shared" si="635"/>
        <v>2.397421242</v>
      </c>
      <c r="KJ134" s="193">
        <f t="shared" si="635"/>
        <v>2.196310772</v>
      </c>
      <c r="KK134" s="193">
        <f t="shared" si="635"/>
        <v>2.026849161</v>
      </c>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row>
    <row r="135" ht="14.25" customHeight="1">
      <c r="A135" s="1">
        <v>5.0</v>
      </c>
      <c r="B135" s="1">
        <f t="shared" ref="B135:C135" si="636">B134+1</f>
        <v>125</v>
      </c>
      <c r="C135" s="267">
        <f t="shared" si="636"/>
        <v>43590</v>
      </c>
      <c r="D135" s="193">
        <f t="shared" si="15"/>
        <v>9.690560071</v>
      </c>
      <c r="E135" s="193">
        <f>(SUMIFS(Profile!$F$2:$F$17521,Profile!$B$2:$B$17521,$B135,Profile!$C$2:$C$17521,E$8))*$C$6</f>
        <v>0.1478282139</v>
      </c>
      <c r="F135" s="193">
        <f>(SUMIFS(Profile!$F$2:$F$17521,Profile!$B$2:$B$17521,$B135,Profile!$C$2:$C$17521,F$8))*$C$6</f>
        <v>0.1326047122</v>
      </c>
      <c r="G135" s="193">
        <f>(SUMIFS(Profile!$F$2:$F$17521,Profile!$B$2:$B$17521,$B135,Profile!$C$2:$C$17521,G$8))*$C$6</f>
        <v>0.1221886321</v>
      </c>
      <c r="H135" s="193">
        <f>(SUMIFS(Profile!$F$2:$F$17521,Profile!$B$2:$B$17521,$B135,Profile!$C$2:$C$17521,H$8))*$C$6</f>
        <v>0.1121731704</v>
      </c>
      <c r="I135" s="193">
        <f>(SUMIFS(Profile!$F$2:$F$17521,Profile!$B$2:$B$17521,$B135,Profile!$C$2:$C$17521,I$8))*$C$6</f>
        <v>0.1073657489</v>
      </c>
      <c r="J135" s="193">
        <f>(SUMIFS(Profile!$F$2:$F$17521,Profile!$B$2:$B$17521,$B135,Profile!$C$2:$C$17521,J$8))*$C$6</f>
        <v>0.1065645119</v>
      </c>
      <c r="K135" s="193">
        <f>(SUMIFS(Profile!$F$2:$F$17521,Profile!$B$2:$B$17521,$B135,Profile!$C$2:$C$17521,K$8))*$C$6</f>
        <v>0.1061638935</v>
      </c>
      <c r="L135" s="193">
        <f>(SUMIFS(Profile!$F$2:$F$17521,Profile!$B$2:$B$17521,$B135,Profile!$C$2:$C$17521,L$8))*$C$6</f>
        <v>0.1033595642</v>
      </c>
      <c r="M135" s="193">
        <f>(SUMIFS(Profile!$F$2:$F$17521,Profile!$B$2:$B$17521,$B135,Profile!$C$2:$C$17521,M$8))*$C$6</f>
        <v>0.1029589457</v>
      </c>
      <c r="N135" s="193">
        <f>(SUMIFS(Profile!$F$2:$F$17521,Profile!$B$2:$B$17521,$B135,Profile!$C$2:$C$17521,N$8))*$C$6</f>
        <v>0.1081669858</v>
      </c>
      <c r="O135" s="193">
        <f>(SUMIFS(Profile!$F$2:$F$17521,Profile!$B$2:$B$17521,$B135,Profile!$C$2:$C$17521,O$8))*$C$6</f>
        <v>0.1121731704</v>
      </c>
      <c r="P135" s="193">
        <f>(SUMIFS(Profile!$F$2:$F$17521,Profile!$B$2:$B$17521,$B135,Profile!$C$2:$C$17521,P$8))*$C$6</f>
        <v>0.1161793551</v>
      </c>
      <c r="Q135" s="193">
        <f>(SUMIFS(Profile!$F$2:$F$17521,Profile!$B$2:$B$17521,$B135,Profile!$C$2:$C$17521,Q$8))*$C$6</f>
        <v>0.1406170815</v>
      </c>
      <c r="R135" s="193">
        <f>(SUMIFS(Profile!$F$2:$F$17521,Profile!$B$2:$B$17521,$B135,Profile!$C$2:$C$17521,R$8))*$C$6</f>
        <v>0.1682597557</v>
      </c>
      <c r="S135" s="193">
        <f>(SUMIFS(Profile!$F$2:$F$17521,Profile!$B$2:$B$17521,$B135,Profile!$C$2:$C$17521,S$8))*$C$6</f>
        <v>0.194299956</v>
      </c>
      <c r="T135" s="193">
        <f>(SUMIFS(Profile!$F$2:$F$17521,Profile!$B$2:$B$17521,$B135,Profile!$C$2:$C$17521,T$8))*$C$6</f>
        <v>0.2135296423</v>
      </c>
      <c r="U135" s="193">
        <f>(SUMIFS(Profile!$F$2:$F$17521,Profile!$B$2:$B$17521,$B135,Profile!$C$2:$C$17521,U$8))*$C$6</f>
        <v>0.2127284054</v>
      </c>
      <c r="V135" s="193">
        <f>(SUMIFS(Profile!$F$2:$F$17521,Profile!$B$2:$B$17521,$B135,Profile!$C$2:$C$17521,V$8))*$C$6</f>
        <v>0.2247469594</v>
      </c>
      <c r="W135" s="193">
        <f>(SUMIFS(Profile!$F$2:$F$17521,Profile!$B$2:$B$17521,$B135,Profile!$C$2:$C$17521,W$8))*$C$6</f>
        <v>0.228753144</v>
      </c>
      <c r="X135" s="193">
        <f>(SUMIFS(Profile!$F$2:$F$17521,Profile!$B$2:$B$17521,$B135,Profile!$C$2:$C$17521,X$8))*$C$6</f>
        <v>0.2275512886</v>
      </c>
      <c r="Y135" s="193">
        <f>(SUMIFS(Profile!$F$2:$F$17521,Profile!$B$2:$B$17521,$B135,Profile!$C$2:$C$17521,Y$8))*$C$6</f>
        <v>0.223545104</v>
      </c>
      <c r="Z135" s="193">
        <f>(SUMIFS(Profile!$F$2:$F$17521,Profile!$B$2:$B$17521,$B135,Profile!$C$2:$C$17521,Z$8))*$C$6</f>
        <v>0.2139302608</v>
      </c>
      <c r="AA135" s="193">
        <f>(SUMIFS(Profile!$F$2:$F$17521,Profile!$B$2:$B$17521,$B135,Profile!$C$2:$C$17521,AA$8))*$C$6</f>
        <v>0.2075203653</v>
      </c>
      <c r="AB135" s="193">
        <f>(SUMIFS(Profile!$F$2:$F$17521,Profile!$B$2:$B$17521,$B135,Profile!$C$2:$C$17521,AB$8))*$C$6</f>
        <v>0.2075203653</v>
      </c>
      <c r="AC135" s="193">
        <f>(SUMIFS(Profile!$F$2:$F$17521,Profile!$B$2:$B$17521,$B135,Profile!$C$2:$C$17521,AC$8))*$C$6</f>
        <v>0.2127284054</v>
      </c>
      <c r="AD135" s="193">
        <f>(SUMIFS(Profile!$F$2:$F$17521,Profile!$B$2:$B$17521,$B135,Profile!$C$2:$C$17521,AD$8))*$C$6</f>
        <v>0.2143308792</v>
      </c>
      <c r="AE135" s="193">
        <f>(SUMIFS(Profile!$F$2:$F$17521,Profile!$B$2:$B$17521,$B135,Profile!$C$2:$C$17521,AE$8))*$C$6</f>
        <v>0.2131290239</v>
      </c>
      <c r="AF135" s="193">
        <f>(SUMIFS(Profile!$F$2:$F$17521,Profile!$B$2:$B$17521,$B135,Profile!$C$2:$C$17521,AF$8))*$C$6</f>
        <v>0.2087222207</v>
      </c>
      <c r="AG135" s="193">
        <f>(SUMIFS(Profile!$F$2:$F$17521,Profile!$B$2:$B$17521,$B135,Profile!$C$2:$C$17521,AG$8))*$C$6</f>
        <v>0.2035141807</v>
      </c>
      <c r="AH135" s="193">
        <f>(SUMIFS(Profile!$F$2:$F$17521,Profile!$B$2:$B$17521,$B135,Profile!$C$2:$C$17521,AH$8))*$C$6</f>
        <v>0.21152655</v>
      </c>
      <c r="AI135" s="193">
        <f>(SUMIFS(Profile!$F$2:$F$17521,Profile!$B$2:$B$17521,$B135,Profile!$C$2:$C$17521,AI$8))*$C$6</f>
        <v>0.205517273</v>
      </c>
      <c r="AJ135" s="193">
        <f>(SUMIFS(Profile!$F$2:$F$17521,Profile!$B$2:$B$17521,$B135,Profile!$C$2:$C$17521,AJ$8))*$C$6</f>
        <v>0.2123277869</v>
      </c>
      <c r="AK135" s="193">
        <f>(SUMIFS(Profile!$F$2:$F$17521,Profile!$B$2:$B$17521,$B135,Profile!$C$2:$C$17521,AK$8))*$C$6</f>
        <v>0.229554381</v>
      </c>
      <c r="AL135" s="193">
        <f>(SUMIFS(Profile!$F$2:$F$17521,Profile!$B$2:$B$17521,$B135,Profile!$C$2:$C$17521,AL$8))*$C$6</f>
        <v>0.2463803565</v>
      </c>
      <c r="AM135" s="193">
        <f>(SUMIFS(Profile!$F$2:$F$17521,Profile!$B$2:$B$17521,$B135,Profile!$C$2:$C$17521,AM$8))*$C$6</f>
        <v>0.270016846</v>
      </c>
      <c r="AN135" s="193">
        <f>(SUMIFS(Profile!$F$2:$F$17521,Profile!$B$2:$B$17521,$B135,Profile!$C$2:$C$17521,AN$8))*$C$6</f>
        <v>0.28724344</v>
      </c>
      <c r="AO135" s="193">
        <f>(SUMIFS(Profile!$F$2:$F$17521,Profile!$B$2:$B$17521,$B135,Profile!$C$2:$C$17521,AO$8))*$C$6</f>
        <v>0.2900477693</v>
      </c>
      <c r="AP135" s="193">
        <f>(SUMIFS(Profile!$F$2:$F$17521,Profile!$B$2:$B$17521,$B135,Profile!$C$2:$C$17521,AP$8))*$C$6</f>
        <v>0.2860415846</v>
      </c>
      <c r="AQ135" s="193">
        <f>(SUMIFS(Profile!$F$2:$F$17521,Profile!$B$2:$B$17521,$B135,Profile!$C$2:$C$17521,AQ$8))*$C$6</f>
        <v>0.2788304523</v>
      </c>
      <c r="AR135" s="193">
        <f>(SUMIFS(Profile!$F$2:$F$17521,Profile!$B$2:$B$17521,$B135,Profile!$C$2:$C$17521,AR$8))*$C$6</f>
        <v>0.2672125167</v>
      </c>
      <c r="AS135" s="193">
        <f>(SUMIFS(Profile!$F$2:$F$17521,Profile!$B$2:$B$17521,$B135,Profile!$C$2:$C$17521,AS$8))*$C$6</f>
        <v>0.2808335446</v>
      </c>
      <c r="AT135" s="193">
        <f>(SUMIFS(Profile!$F$2:$F$17521,Profile!$B$2:$B$17521,$B135,Profile!$C$2:$C$17521,AT$8))*$C$6</f>
        <v>0.2848397292</v>
      </c>
      <c r="AU135" s="193">
        <f>(SUMIFS(Profile!$F$2:$F$17521,Profile!$B$2:$B$17521,$B135,Profile!$C$2:$C$17521,AU$8))*$C$6</f>
        <v>0.2952558094</v>
      </c>
      <c r="AV135" s="193">
        <f>(SUMIFS(Profile!$F$2:$F$17521,Profile!$B$2:$B$17521,$B135,Profile!$C$2:$C$17521,AV$8))*$C$6</f>
        <v>0.2756255045</v>
      </c>
      <c r="AW135" s="193">
        <f>(SUMIFS(Profile!$F$2:$F$17521,Profile!$B$2:$B$17521,$B135,Profile!$C$2:$C$17521,AW$8))*$C$6</f>
        <v>0.2660106613</v>
      </c>
      <c r="AX135" s="193">
        <f>(SUMIFS(Profile!$F$2:$F$17521,Profile!$B$2:$B$17521,$B135,Profile!$C$2:$C$17521,AX$8))*$C$6</f>
        <v>0.2375667503</v>
      </c>
      <c r="AY135" s="193">
        <f>(SUMIFS(Profile!$F$2:$F$17521,Profile!$B$2:$B$17521,$B135,Profile!$C$2:$C$17521,AY$8))*$C$6</f>
        <v>0.2027129437</v>
      </c>
      <c r="AZ135" s="193">
        <f>(SUMIFS(Profile!$F$2:$F$17521,Profile!$B$2:$B$17521,$B135,Profile!$C$2:$C$17521,AZ$8))*$C$6</f>
        <v>0.1698622295</v>
      </c>
      <c r="BA135" s="193">
        <f t="shared" si="16"/>
        <v>15.98408457</v>
      </c>
      <c r="BB135" s="193">
        <f>(SUMIFS(Profile!$E$2:$E$17521,Profile!$B$2:$B$17521,$B135,Profile!$C$2:$C$17521,BB$8))*$C$9</f>
        <v>0</v>
      </c>
      <c r="BC135" s="193">
        <f>(SUMIFS(Profile!$E$2:$E$17521,Profile!$B$2:$B$17521,$B135,Profile!$C$2:$C$17521,BC$8))*$C$9</f>
        <v>0</v>
      </c>
      <c r="BD135" s="193">
        <f>(SUMIFS(Profile!$E$2:$E$17521,Profile!$B$2:$B$17521,$B135,Profile!$C$2:$C$17521,BD$8))*$C$9</f>
        <v>0</v>
      </c>
      <c r="BE135" s="193">
        <f>(SUMIFS(Profile!$E$2:$E$17521,Profile!$B$2:$B$17521,$B135,Profile!$C$2:$C$17521,BE$8))*$C$9</f>
        <v>0</v>
      </c>
      <c r="BF135" s="193">
        <f>(SUMIFS(Profile!$E$2:$E$17521,Profile!$B$2:$B$17521,$B135,Profile!$C$2:$C$17521,BF$8))*$C$9</f>
        <v>0</v>
      </c>
      <c r="BG135" s="193">
        <f>(SUMIFS(Profile!$E$2:$E$17521,Profile!$B$2:$B$17521,$B135,Profile!$C$2:$C$17521,BG$8))*$C$9</f>
        <v>0</v>
      </c>
      <c r="BH135" s="193">
        <f>(SUMIFS(Profile!$E$2:$E$17521,Profile!$B$2:$B$17521,$B135,Profile!$C$2:$C$17521,BH$8))*$C$9</f>
        <v>0</v>
      </c>
      <c r="BI135" s="193">
        <f>(SUMIFS(Profile!$E$2:$E$17521,Profile!$B$2:$B$17521,$B135,Profile!$C$2:$C$17521,BI$8))*$C$9</f>
        <v>0</v>
      </c>
      <c r="BJ135" s="193">
        <f>(SUMIFS(Profile!$E$2:$E$17521,Profile!$B$2:$B$17521,$B135,Profile!$C$2:$C$17521,BJ$8))*$C$9</f>
        <v>0.00001548032032</v>
      </c>
      <c r="BK135" s="193">
        <f>(SUMIFS(Profile!$E$2:$E$17521,Profile!$B$2:$B$17521,$B135,Profile!$C$2:$C$17521,BK$8))*$C$9</f>
        <v>0.007788628334</v>
      </c>
      <c r="BL135" s="193">
        <f>(SUMIFS(Profile!$E$2:$E$17521,Profile!$B$2:$B$17521,$B135,Profile!$C$2:$C$17521,BL$8))*$C$9</f>
        <v>0.03152445543</v>
      </c>
      <c r="BM135" s="193">
        <f>(SUMIFS(Profile!$E$2:$E$17521,Profile!$B$2:$B$17521,$B135,Profile!$C$2:$C$17521,BM$8))*$C$9</f>
        <v>0.08205894442</v>
      </c>
      <c r="BN135" s="193">
        <f>(SUMIFS(Profile!$E$2:$E$17521,Profile!$B$2:$B$17521,$B135,Profile!$C$2:$C$17521,BN$8))*$C$9</f>
        <v>0.1467188712</v>
      </c>
      <c r="BO135" s="193">
        <f>(SUMIFS(Profile!$E$2:$E$17521,Profile!$B$2:$B$17521,$B135,Profile!$C$2:$C$17521,BO$8))*$C$9</f>
        <v>0.2288647857</v>
      </c>
      <c r="BP135" s="193">
        <f>(SUMIFS(Profile!$E$2:$E$17521,Profile!$B$2:$B$17521,$B135,Profile!$C$2:$C$17521,BP$8))*$C$9</f>
        <v>0.3345081448</v>
      </c>
      <c r="BQ135" s="193">
        <f>(SUMIFS(Profile!$E$2:$E$17521,Profile!$B$2:$B$17521,$B135,Profile!$C$2:$C$17521,BQ$8))*$C$9</f>
        <v>0.4466311629</v>
      </c>
      <c r="BR135" s="193">
        <f>(SUMIFS(Profile!$E$2:$E$17521,Profile!$B$2:$B$17521,$B135,Profile!$C$2:$C$17521,BR$8))*$C$9</f>
        <v>0.5532289875</v>
      </c>
      <c r="BS135" s="193">
        <f>(SUMIFS(Profile!$E$2:$E$17521,Profile!$B$2:$B$17521,$B135,Profile!$C$2:$C$17521,BS$8))*$C$9</f>
        <v>0.6628570687</v>
      </c>
      <c r="BT135" s="193">
        <f>(SUMIFS(Profile!$E$2:$E$17521,Profile!$B$2:$B$17521,$B135,Profile!$C$2:$C$17521,BT$8))*$C$9</f>
        <v>0.7646959686</v>
      </c>
      <c r="BU135" s="193">
        <f>(SUMIFS(Profile!$E$2:$E$17521,Profile!$B$2:$B$17521,$B135,Profile!$C$2:$C$17521,BU$8))*$C$9</f>
        <v>0.8121469124</v>
      </c>
      <c r="BV135" s="193">
        <f>(SUMIFS(Profile!$E$2:$E$17521,Profile!$B$2:$B$17521,$B135,Profile!$C$2:$C$17521,BV$8))*$C$9</f>
        <v>0.8957493016</v>
      </c>
      <c r="BW135" s="193">
        <f>(SUMIFS(Profile!$E$2:$E$17521,Profile!$B$2:$B$17521,$B135,Profile!$C$2:$C$17521,BW$8))*$C$9</f>
        <v>0.9511234971</v>
      </c>
      <c r="BX135" s="193">
        <f>(SUMIFS(Profile!$E$2:$E$17521,Profile!$B$2:$B$17521,$B135,Profile!$C$2:$C$17521,BX$8))*$C$9</f>
        <v>0.9885022464</v>
      </c>
      <c r="BY135" s="193">
        <f>(SUMIFS(Profile!$E$2:$E$17521,Profile!$B$2:$B$17521,$B135,Profile!$C$2:$C$17521,BY$8))*$C$9</f>
        <v>1.01727781</v>
      </c>
      <c r="BZ135" s="193">
        <f>(SUMIFS(Profile!$E$2:$E$17521,Profile!$B$2:$B$17521,$B135,Profile!$C$2:$C$17521,BZ$8))*$C$9</f>
        <v>0.998231865</v>
      </c>
      <c r="CA135" s="193">
        <f>(SUMIFS(Profile!$E$2:$E$17521,Profile!$B$2:$B$17521,$B135,Profile!$C$2:$C$17521,CA$8))*$C$9</f>
        <v>0.9607641938</v>
      </c>
      <c r="CB135" s="193">
        <f>(SUMIFS(Profile!$E$2:$E$17521,Profile!$B$2:$B$17521,$B135,Profile!$C$2:$C$17521,CB$8))*$C$9</f>
        <v>0.9006925504</v>
      </c>
      <c r="CC135" s="193">
        <f>(SUMIFS(Profile!$E$2:$E$17521,Profile!$B$2:$B$17521,$B135,Profile!$C$2:$C$17521,CC$8))*$C$9</f>
        <v>0.8252206628</v>
      </c>
      <c r="CD135" s="193">
        <f>(SUMIFS(Profile!$E$2:$E$17521,Profile!$B$2:$B$17521,$B135,Profile!$C$2:$C$17521,CD$8))*$C$9</f>
        <v>0.7732638332</v>
      </c>
      <c r="CE135" s="193">
        <f>(SUMIFS(Profile!$E$2:$E$17521,Profile!$B$2:$B$17521,$B135,Profile!$C$2:$C$17521,CE$8))*$C$9</f>
        <v>0.7353063479</v>
      </c>
      <c r="CF135" s="193">
        <f>(SUMIFS(Profile!$E$2:$E$17521,Profile!$B$2:$B$17521,$B135,Profile!$C$2:$C$17521,CF$8))*$C$9</f>
        <v>0.6543697067</v>
      </c>
      <c r="CG135" s="193">
        <f>(SUMIFS(Profile!$E$2:$E$17521,Profile!$B$2:$B$17521,$B135,Profile!$C$2:$C$17521,CG$8))*$C$9</f>
        <v>0.5712108679</v>
      </c>
      <c r="CH135" s="193">
        <f>(SUMIFS(Profile!$E$2:$E$17521,Profile!$B$2:$B$17521,$B135,Profile!$C$2:$C$17521,CH$8))*$C$9</f>
        <v>0.4692499244</v>
      </c>
      <c r="CI135" s="193">
        <f>(SUMIFS(Profile!$E$2:$E$17521,Profile!$B$2:$B$17521,$B135,Profile!$C$2:$C$17521,CI$8))*$C$9</f>
        <v>0.3875333031</v>
      </c>
      <c r="CJ135" s="193">
        <f>(SUMIFS(Profile!$E$2:$E$17521,Profile!$B$2:$B$17521,$B135,Profile!$C$2:$C$17521,CJ$8))*$C$9</f>
        <v>0.3166855714</v>
      </c>
      <c r="CK135" s="193">
        <f>(SUMIFS(Profile!$E$2:$E$17521,Profile!$B$2:$B$17521,$B135,Profile!$C$2:$C$17521,CK$8))*$C$9</f>
        <v>0.2158112036</v>
      </c>
      <c r="CL135" s="193">
        <f>(SUMIFS(Profile!$E$2:$E$17521,Profile!$B$2:$B$17521,$B135,Profile!$C$2:$C$17521,CL$8))*$C$9</f>
        <v>0.1328858301</v>
      </c>
      <c r="CM135" s="193">
        <f>(SUMIFS(Profile!$E$2:$E$17521,Profile!$B$2:$B$17521,$B135,Profile!$C$2:$C$17521,CM$8))*$C$9</f>
        <v>0.07745370062</v>
      </c>
      <c r="CN135" s="193">
        <f>(SUMIFS(Profile!$E$2:$E$17521,Profile!$B$2:$B$17521,$B135,Profile!$C$2:$C$17521,CN$8))*$C$9</f>
        <v>0.03353108153</v>
      </c>
      <c r="CO135" s="193">
        <f>(SUMIFS(Profile!$E$2:$E$17521,Profile!$B$2:$B$17521,$B135,Profile!$C$2:$C$17521,CO$8))*$C$9</f>
        <v>0.007059832334</v>
      </c>
      <c r="CP135" s="193">
        <f>(SUMIFS(Profile!$E$2:$E$17521,Profile!$B$2:$B$17521,$B135,Profile!$C$2:$C$17521,CP$8))*$C$9</f>
        <v>0.001057015622</v>
      </c>
      <c r="CQ135" s="193">
        <f>(SUMIFS(Profile!$E$2:$E$17521,Profile!$B$2:$B$17521,$B135,Profile!$C$2:$C$17521,CQ$8))*$C$9</f>
        <v>0.00005436857814</v>
      </c>
      <c r="CR135" s="193">
        <f>(SUMIFS(Profile!$E$2:$E$17521,Profile!$B$2:$B$17521,$B135,Profile!$C$2:$C$17521,CR$8))*$C$9</f>
        <v>0.00001044921622</v>
      </c>
      <c r="CS135" s="193">
        <f>(SUMIFS(Profile!$E$2:$E$17521,Profile!$B$2:$B$17521,$B135,Profile!$C$2:$C$17521,CS$8))*$C$9</f>
        <v>0</v>
      </c>
      <c r="CT135" s="193">
        <f>(SUMIFS(Profile!$E$2:$E$17521,Profile!$B$2:$B$17521,$B135,Profile!$C$2:$C$17521,CT$8))*$C$9</f>
        <v>0</v>
      </c>
      <c r="CU135" s="193">
        <f>(SUMIFS(Profile!$E$2:$E$17521,Profile!$B$2:$B$17521,$B135,Profile!$C$2:$C$17521,CU$8))*$C$9</f>
        <v>0</v>
      </c>
      <c r="CV135" s="193">
        <f>(SUMIFS(Profile!$E$2:$E$17521,Profile!$B$2:$B$17521,$B135,Profile!$C$2:$C$17521,CV$8))*$C$9</f>
        <v>0</v>
      </c>
      <c r="CW135" s="193">
        <f>(SUMIFS(Profile!$E$2:$E$17521,Profile!$B$2:$B$17521,$B135,Profile!$C$2:$C$17521,CW$8))*$C$9</f>
        <v>0</v>
      </c>
      <c r="CX135" s="193">
        <f t="shared" si="17"/>
        <v>10.50408335</v>
      </c>
      <c r="CY135" s="193">
        <f t="shared" ref="CY135:ET135" si="637">MAX(BB135-E135,0)</f>
        <v>0</v>
      </c>
      <c r="CZ135" s="193">
        <f t="shared" si="637"/>
        <v>0</v>
      </c>
      <c r="DA135" s="193">
        <f t="shared" si="637"/>
        <v>0</v>
      </c>
      <c r="DB135" s="193">
        <f t="shared" si="637"/>
        <v>0</v>
      </c>
      <c r="DC135" s="193">
        <f t="shared" si="637"/>
        <v>0</v>
      </c>
      <c r="DD135" s="193">
        <f t="shared" si="637"/>
        <v>0</v>
      </c>
      <c r="DE135" s="193">
        <f t="shared" si="637"/>
        <v>0</v>
      </c>
      <c r="DF135" s="193">
        <f t="shared" si="637"/>
        <v>0</v>
      </c>
      <c r="DG135" s="193">
        <f t="shared" si="637"/>
        <v>0</v>
      </c>
      <c r="DH135" s="193">
        <f t="shared" si="637"/>
        <v>0</v>
      </c>
      <c r="DI135" s="193">
        <f t="shared" si="637"/>
        <v>0</v>
      </c>
      <c r="DJ135" s="193">
        <f t="shared" si="637"/>
        <v>0</v>
      </c>
      <c r="DK135" s="193">
        <f t="shared" si="637"/>
        <v>0.006101789669</v>
      </c>
      <c r="DL135" s="193">
        <f t="shared" si="637"/>
        <v>0.06060503003</v>
      </c>
      <c r="DM135" s="193">
        <f t="shared" si="637"/>
        <v>0.1402081889</v>
      </c>
      <c r="DN135" s="193">
        <f t="shared" si="637"/>
        <v>0.2331015206</v>
      </c>
      <c r="DO135" s="193">
        <f t="shared" si="637"/>
        <v>0.3405005821</v>
      </c>
      <c r="DP135" s="193">
        <f t="shared" si="637"/>
        <v>0.4381101093</v>
      </c>
      <c r="DQ135" s="193">
        <f t="shared" si="637"/>
        <v>0.5359428246</v>
      </c>
      <c r="DR135" s="193">
        <f t="shared" si="637"/>
        <v>0.5845956238</v>
      </c>
      <c r="DS135" s="193">
        <f t="shared" si="637"/>
        <v>0.6722041976</v>
      </c>
      <c r="DT135" s="193">
        <f t="shared" si="637"/>
        <v>0.7371932363</v>
      </c>
      <c r="DU135" s="193">
        <f t="shared" si="637"/>
        <v>0.780981881</v>
      </c>
      <c r="DV135" s="193">
        <f t="shared" si="637"/>
        <v>0.8097574446</v>
      </c>
      <c r="DW135" s="193">
        <f t="shared" si="637"/>
        <v>0.7855034596</v>
      </c>
      <c r="DX135" s="193">
        <f t="shared" si="637"/>
        <v>0.7464333145</v>
      </c>
      <c r="DY135" s="193">
        <f t="shared" si="637"/>
        <v>0.6875635265</v>
      </c>
      <c r="DZ135" s="193">
        <f t="shared" si="637"/>
        <v>0.616498442</v>
      </c>
      <c r="EA135" s="193">
        <f t="shared" si="637"/>
        <v>0.5697496525</v>
      </c>
      <c r="EB135" s="193">
        <f t="shared" si="637"/>
        <v>0.5237797979</v>
      </c>
      <c r="EC135" s="193">
        <f t="shared" si="637"/>
        <v>0.4488524337</v>
      </c>
      <c r="ED135" s="193">
        <f t="shared" si="637"/>
        <v>0.3588830809</v>
      </c>
      <c r="EE135" s="193">
        <f t="shared" si="637"/>
        <v>0.2396955435</v>
      </c>
      <c r="EF135" s="193">
        <f t="shared" si="637"/>
        <v>0.1411529466</v>
      </c>
      <c r="EG135" s="193">
        <f t="shared" si="637"/>
        <v>0.04666872536</v>
      </c>
      <c r="EH135" s="193">
        <f t="shared" si="637"/>
        <v>0</v>
      </c>
      <c r="EI135" s="193">
        <f t="shared" si="637"/>
        <v>0</v>
      </c>
      <c r="EJ135" s="193">
        <f t="shared" si="637"/>
        <v>0</v>
      </c>
      <c r="EK135" s="193">
        <f t="shared" si="637"/>
        <v>0</v>
      </c>
      <c r="EL135" s="193">
        <f t="shared" si="637"/>
        <v>0</v>
      </c>
      <c r="EM135" s="193">
        <f t="shared" si="637"/>
        <v>0</v>
      </c>
      <c r="EN135" s="193">
        <f t="shared" si="637"/>
        <v>0</v>
      </c>
      <c r="EO135" s="193">
        <f t="shared" si="637"/>
        <v>0</v>
      </c>
      <c r="EP135" s="193">
        <f t="shared" si="637"/>
        <v>0</v>
      </c>
      <c r="EQ135" s="193">
        <f t="shared" si="637"/>
        <v>0</v>
      </c>
      <c r="ER135" s="193">
        <f t="shared" si="637"/>
        <v>0</v>
      </c>
      <c r="ES135" s="193">
        <f t="shared" si="637"/>
        <v>0</v>
      </c>
      <c r="ET135" s="193">
        <f t="shared" si="637"/>
        <v>0</v>
      </c>
      <c r="EU135" s="193">
        <f t="shared" si="19"/>
        <v>5.480001222</v>
      </c>
      <c r="EV135" s="193">
        <f t="shared" ref="EV135:GQ135" si="638">BB135-CY135</f>
        <v>0</v>
      </c>
      <c r="EW135" s="193">
        <f t="shared" si="638"/>
        <v>0</v>
      </c>
      <c r="EX135" s="193">
        <f t="shared" si="638"/>
        <v>0</v>
      </c>
      <c r="EY135" s="193">
        <f t="shared" si="638"/>
        <v>0</v>
      </c>
      <c r="EZ135" s="193">
        <f t="shared" si="638"/>
        <v>0</v>
      </c>
      <c r="FA135" s="193">
        <f t="shared" si="638"/>
        <v>0</v>
      </c>
      <c r="FB135" s="193">
        <f t="shared" si="638"/>
        <v>0</v>
      </c>
      <c r="FC135" s="193">
        <f t="shared" si="638"/>
        <v>0</v>
      </c>
      <c r="FD135" s="193">
        <f t="shared" si="638"/>
        <v>0.00001548032032</v>
      </c>
      <c r="FE135" s="193">
        <f t="shared" si="638"/>
        <v>0.007788628334</v>
      </c>
      <c r="FF135" s="193">
        <f t="shared" si="638"/>
        <v>0.03152445543</v>
      </c>
      <c r="FG135" s="193">
        <f t="shared" si="638"/>
        <v>0.08205894442</v>
      </c>
      <c r="FH135" s="193">
        <f t="shared" si="638"/>
        <v>0.1406170815</v>
      </c>
      <c r="FI135" s="193">
        <f t="shared" si="638"/>
        <v>0.1682597557</v>
      </c>
      <c r="FJ135" s="193">
        <f t="shared" si="638"/>
        <v>0.194299956</v>
      </c>
      <c r="FK135" s="193">
        <f t="shared" si="638"/>
        <v>0.2135296423</v>
      </c>
      <c r="FL135" s="193">
        <f t="shared" si="638"/>
        <v>0.2127284054</v>
      </c>
      <c r="FM135" s="193">
        <f t="shared" si="638"/>
        <v>0.2247469594</v>
      </c>
      <c r="FN135" s="193">
        <f t="shared" si="638"/>
        <v>0.228753144</v>
      </c>
      <c r="FO135" s="193">
        <f t="shared" si="638"/>
        <v>0.2275512886</v>
      </c>
      <c r="FP135" s="193">
        <f t="shared" si="638"/>
        <v>0.223545104</v>
      </c>
      <c r="FQ135" s="193">
        <f t="shared" si="638"/>
        <v>0.2139302608</v>
      </c>
      <c r="FR135" s="193">
        <f t="shared" si="638"/>
        <v>0.2075203653</v>
      </c>
      <c r="FS135" s="193">
        <f t="shared" si="638"/>
        <v>0.2075203653</v>
      </c>
      <c r="FT135" s="193">
        <f t="shared" si="638"/>
        <v>0.2127284054</v>
      </c>
      <c r="FU135" s="193">
        <f t="shared" si="638"/>
        <v>0.2143308792</v>
      </c>
      <c r="FV135" s="193">
        <f t="shared" si="638"/>
        <v>0.2131290239</v>
      </c>
      <c r="FW135" s="193">
        <f t="shared" si="638"/>
        <v>0.2087222207</v>
      </c>
      <c r="FX135" s="193">
        <f t="shared" si="638"/>
        <v>0.2035141807</v>
      </c>
      <c r="FY135" s="193">
        <f t="shared" si="638"/>
        <v>0.21152655</v>
      </c>
      <c r="FZ135" s="193">
        <f t="shared" si="638"/>
        <v>0.205517273</v>
      </c>
      <c r="GA135" s="193">
        <f t="shared" si="638"/>
        <v>0.2123277869</v>
      </c>
      <c r="GB135" s="193">
        <f t="shared" si="638"/>
        <v>0.229554381</v>
      </c>
      <c r="GC135" s="193">
        <f t="shared" si="638"/>
        <v>0.2463803565</v>
      </c>
      <c r="GD135" s="193">
        <f t="shared" si="638"/>
        <v>0.270016846</v>
      </c>
      <c r="GE135" s="193">
        <f t="shared" si="638"/>
        <v>0.2158112036</v>
      </c>
      <c r="GF135" s="193">
        <f t="shared" si="638"/>
        <v>0.1328858301</v>
      </c>
      <c r="GG135" s="193">
        <f t="shared" si="638"/>
        <v>0.07745370062</v>
      </c>
      <c r="GH135" s="193">
        <f t="shared" si="638"/>
        <v>0.03353108153</v>
      </c>
      <c r="GI135" s="193">
        <f t="shared" si="638"/>
        <v>0.007059832334</v>
      </c>
      <c r="GJ135" s="193">
        <f t="shared" si="638"/>
        <v>0.001057015622</v>
      </c>
      <c r="GK135" s="193">
        <f t="shared" si="638"/>
        <v>0.00005436857814</v>
      </c>
      <c r="GL135" s="193">
        <f t="shared" si="638"/>
        <v>0.00001044921622</v>
      </c>
      <c r="GM135" s="193">
        <f t="shared" si="638"/>
        <v>0</v>
      </c>
      <c r="GN135" s="193">
        <f t="shared" si="638"/>
        <v>0</v>
      </c>
      <c r="GO135" s="193">
        <f t="shared" si="638"/>
        <v>0</v>
      </c>
      <c r="GP135" s="193">
        <f t="shared" si="638"/>
        <v>0</v>
      </c>
      <c r="GQ135" s="193">
        <f t="shared" si="638"/>
        <v>0</v>
      </c>
      <c r="GR135" s="193">
        <f t="shared" si="21"/>
        <v>4.21055885</v>
      </c>
      <c r="GS135" s="193">
        <f t="shared" ref="GS135:IN135" si="639">E135-EV135</f>
        <v>0.1478282139</v>
      </c>
      <c r="GT135" s="193">
        <f t="shared" si="639"/>
        <v>0.1326047122</v>
      </c>
      <c r="GU135" s="193">
        <f t="shared" si="639"/>
        <v>0.1221886321</v>
      </c>
      <c r="GV135" s="193">
        <f t="shared" si="639"/>
        <v>0.1121731704</v>
      </c>
      <c r="GW135" s="193">
        <f t="shared" si="639"/>
        <v>0.1073657489</v>
      </c>
      <c r="GX135" s="193">
        <f t="shared" si="639"/>
        <v>0.1065645119</v>
      </c>
      <c r="GY135" s="193">
        <f t="shared" si="639"/>
        <v>0.1061638935</v>
      </c>
      <c r="GZ135" s="193">
        <f t="shared" si="639"/>
        <v>0.1033595642</v>
      </c>
      <c r="HA135" s="193">
        <f t="shared" si="639"/>
        <v>0.1029434654</v>
      </c>
      <c r="HB135" s="193">
        <f t="shared" si="639"/>
        <v>0.1003783575</v>
      </c>
      <c r="HC135" s="193">
        <f t="shared" si="639"/>
        <v>0.08064871502</v>
      </c>
      <c r="HD135" s="193">
        <f t="shared" si="639"/>
        <v>0.03412041069</v>
      </c>
      <c r="HE135" s="193">
        <f t="shared" si="639"/>
        <v>0</v>
      </c>
      <c r="HF135" s="193">
        <f t="shared" si="639"/>
        <v>0</v>
      </c>
      <c r="HG135" s="193">
        <f t="shared" si="639"/>
        <v>0</v>
      </c>
      <c r="HH135" s="193">
        <f t="shared" si="639"/>
        <v>0</v>
      </c>
      <c r="HI135" s="193">
        <f t="shared" si="639"/>
        <v>0</v>
      </c>
      <c r="HJ135" s="193">
        <f t="shared" si="639"/>
        <v>0</v>
      </c>
      <c r="HK135" s="193">
        <f t="shared" si="639"/>
        <v>0</v>
      </c>
      <c r="HL135" s="193">
        <f t="shared" si="639"/>
        <v>0</v>
      </c>
      <c r="HM135" s="193">
        <f t="shared" si="639"/>
        <v>0</v>
      </c>
      <c r="HN135" s="193">
        <f t="shared" si="639"/>
        <v>0</v>
      </c>
      <c r="HO135" s="193">
        <f t="shared" si="639"/>
        <v>0</v>
      </c>
      <c r="HP135" s="193">
        <f t="shared" si="639"/>
        <v>0</v>
      </c>
      <c r="HQ135" s="193">
        <f t="shared" si="639"/>
        <v>0</v>
      </c>
      <c r="HR135" s="193">
        <f t="shared" si="639"/>
        <v>0</v>
      </c>
      <c r="HS135" s="193">
        <f t="shared" si="639"/>
        <v>0</v>
      </c>
      <c r="HT135" s="193">
        <f t="shared" si="639"/>
        <v>0</v>
      </c>
      <c r="HU135" s="193">
        <f t="shared" si="639"/>
        <v>0</v>
      </c>
      <c r="HV135" s="193">
        <f t="shared" si="639"/>
        <v>0</v>
      </c>
      <c r="HW135" s="193">
        <f t="shared" si="639"/>
        <v>0</v>
      </c>
      <c r="HX135" s="193">
        <f t="shared" si="639"/>
        <v>0</v>
      </c>
      <c r="HY135" s="193">
        <f t="shared" si="639"/>
        <v>0</v>
      </c>
      <c r="HZ135" s="193">
        <f t="shared" si="639"/>
        <v>0</v>
      </c>
      <c r="IA135" s="193">
        <f t="shared" si="639"/>
        <v>0</v>
      </c>
      <c r="IB135" s="193">
        <f t="shared" si="639"/>
        <v>0.07143223641</v>
      </c>
      <c r="IC135" s="193">
        <f t="shared" si="639"/>
        <v>0.1571619392</v>
      </c>
      <c r="ID135" s="193">
        <f t="shared" si="639"/>
        <v>0.208587884</v>
      </c>
      <c r="IE135" s="193">
        <f t="shared" si="639"/>
        <v>0.2452993707</v>
      </c>
      <c r="IF135" s="193">
        <f t="shared" si="639"/>
        <v>0.2601526844</v>
      </c>
      <c r="IG135" s="193">
        <f t="shared" si="639"/>
        <v>0.279776529</v>
      </c>
      <c r="IH135" s="193">
        <f t="shared" si="639"/>
        <v>0.2847853607</v>
      </c>
      <c r="II135" s="193">
        <f t="shared" si="639"/>
        <v>0.2952453601</v>
      </c>
      <c r="IJ135" s="193">
        <f t="shared" si="639"/>
        <v>0.2756255045</v>
      </c>
      <c r="IK135" s="193">
        <f t="shared" si="639"/>
        <v>0.2660106613</v>
      </c>
      <c r="IL135" s="193">
        <f t="shared" si="639"/>
        <v>0.2375667503</v>
      </c>
      <c r="IM135" s="193">
        <f t="shared" si="639"/>
        <v>0.2027129437</v>
      </c>
      <c r="IN135" s="193">
        <f t="shared" si="639"/>
        <v>0.1698622295</v>
      </c>
      <c r="IO135" s="193">
        <f t="shared" si="23"/>
        <v>2.954219454</v>
      </c>
      <c r="IP135" s="193">
        <f t="shared" si="29"/>
        <v>1.879020947</v>
      </c>
      <c r="IQ135" s="193">
        <f t="shared" ref="IQ135:KK135" si="640">MAX((MIN(CZ135+IP135,$IO$7))-GT135,0)</f>
        <v>1.746416235</v>
      </c>
      <c r="IR135" s="193">
        <f t="shared" si="640"/>
        <v>1.624227603</v>
      </c>
      <c r="IS135" s="193">
        <f t="shared" si="640"/>
        <v>1.512054432</v>
      </c>
      <c r="IT135" s="193">
        <f t="shared" si="640"/>
        <v>1.404688683</v>
      </c>
      <c r="IU135" s="193">
        <f t="shared" si="640"/>
        <v>1.298124171</v>
      </c>
      <c r="IV135" s="193">
        <f t="shared" si="640"/>
        <v>1.191960278</v>
      </c>
      <c r="IW135" s="193">
        <f t="shared" si="640"/>
        <v>1.088600714</v>
      </c>
      <c r="IX135" s="193">
        <f t="shared" si="640"/>
        <v>0.9856572483</v>
      </c>
      <c r="IY135" s="193">
        <f t="shared" si="640"/>
        <v>0.8852788909</v>
      </c>
      <c r="IZ135" s="193">
        <f t="shared" si="640"/>
        <v>0.8046301759</v>
      </c>
      <c r="JA135" s="193">
        <f t="shared" si="640"/>
        <v>0.7705097652</v>
      </c>
      <c r="JB135" s="193">
        <f t="shared" si="640"/>
        <v>0.7766115548</v>
      </c>
      <c r="JC135" s="193">
        <f t="shared" si="640"/>
        <v>0.8372165849</v>
      </c>
      <c r="JD135" s="193">
        <f t="shared" si="640"/>
        <v>0.9774247737</v>
      </c>
      <c r="JE135" s="193">
        <f t="shared" si="640"/>
        <v>1.210526294</v>
      </c>
      <c r="JF135" s="193">
        <f t="shared" si="640"/>
        <v>1.551026877</v>
      </c>
      <c r="JG135" s="193">
        <f t="shared" si="640"/>
        <v>1.989136986</v>
      </c>
      <c r="JH135" s="193">
        <f t="shared" si="640"/>
        <v>2.52507981</v>
      </c>
      <c r="JI135" s="193">
        <f t="shared" si="640"/>
        <v>3.109675434</v>
      </c>
      <c r="JJ135" s="193">
        <f t="shared" si="640"/>
        <v>3.781879632</v>
      </c>
      <c r="JK135" s="193">
        <f t="shared" si="640"/>
        <v>4.519072868</v>
      </c>
      <c r="JL135" s="193">
        <f t="shared" si="640"/>
        <v>5</v>
      </c>
      <c r="JM135" s="193">
        <f t="shared" si="640"/>
        <v>5</v>
      </c>
      <c r="JN135" s="193">
        <f t="shared" si="640"/>
        <v>5</v>
      </c>
      <c r="JO135" s="193">
        <f t="shared" si="640"/>
        <v>5</v>
      </c>
      <c r="JP135" s="193">
        <f t="shared" si="640"/>
        <v>5</v>
      </c>
      <c r="JQ135" s="193">
        <f t="shared" si="640"/>
        <v>5</v>
      </c>
      <c r="JR135" s="193">
        <f t="shared" si="640"/>
        <v>5</v>
      </c>
      <c r="JS135" s="193">
        <f t="shared" si="640"/>
        <v>5</v>
      </c>
      <c r="JT135" s="193">
        <f t="shared" si="640"/>
        <v>5</v>
      </c>
      <c r="JU135" s="193">
        <f t="shared" si="640"/>
        <v>5</v>
      </c>
      <c r="JV135" s="193">
        <f t="shared" si="640"/>
        <v>5</v>
      </c>
      <c r="JW135" s="193">
        <f t="shared" si="640"/>
        <v>5</v>
      </c>
      <c r="JX135" s="193">
        <f t="shared" si="640"/>
        <v>5</v>
      </c>
      <c r="JY135" s="193">
        <f t="shared" si="640"/>
        <v>4.928567764</v>
      </c>
      <c r="JZ135" s="193">
        <f t="shared" si="640"/>
        <v>4.771405824</v>
      </c>
      <c r="KA135" s="193">
        <f t="shared" si="640"/>
        <v>4.56281794</v>
      </c>
      <c r="KB135" s="193">
        <f t="shared" si="640"/>
        <v>4.31751857</v>
      </c>
      <c r="KC135" s="193">
        <f t="shared" si="640"/>
        <v>4.057365885</v>
      </c>
      <c r="KD135" s="193">
        <f t="shared" si="640"/>
        <v>3.777589356</v>
      </c>
      <c r="KE135" s="193">
        <f t="shared" si="640"/>
        <v>3.492803996</v>
      </c>
      <c r="KF135" s="193">
        <f t="shared" si="640"/>
        <v>3.197558635</v>
      </c>
      <c r="KG135" s="193">
        <f t="shared" si="640"/>
        <v>2.921933131</v>
      </c>
      <c r="KH135" s="193">
        <f t="shared" si="640"/>
        <v>2.65592247</v>
      </c>
      <c r="KI135" s="193">
        <f t="shared" si="640"/>
        <v>2.418355719</v>
      </c>
      <c r="KJ135" s="193">
        <f t="shared" si="640"/>
        <v>2.215642776</v>
      </c>
      <c r="KK135" s="193">
        <f t="shared" si="640"/>
        <v>2.045780546</v>
      </c>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row>
    <row r="136" ht="14.25" customHeight="1">
      <c r="A136" s="1">
        <v>5.0</v>
      </c>
      <c r="B136" s="1">
        <f t="shared" ref="B136:C136" si="641">B135+1</f>
        <v>126</v>
      </c>
      <c r="C136" s="267">
        <f t="shared" si="641"/>
        <v>43591</v>
      </c>
      <c r="D136" s="193">
        <f t="shared" si="15"/>
        <v>9.702178007</v>
      </c>
      <c r="E136" s="193">
        <f>(SUMIFS(Profile!$F$2:$F$17521,Profile!$B$2:$B$17521,$B136,Profile!$C$2:$C$17521,E$8))*$C$6</f>
        <v>0.1498313062</v>
      </c>
      <c r="F136" s="193">
        <f>(SUMIFS(Profile!$F$2:$F$17521,Profile!$B$2:$B$17521,$B136,Profile!$C$2:$C$17521,F$8))*$C$6</f>
        <v>0.1346078045</v>
      </c>
      <c r="G136" s="193">
        <f>(SUMIFS(Profile!$F$2:$F$17521,Profile!$B$2:$B$17521,$B136,Profile!$C$2:$C$17521,G$8))*$C$6</f>
        <v>0.1209867767</v>
      </c>
      <c r="H136" s="193">
        <f>(SUMIFS(Profile!$F$2:$F$17521,Profile!$B$2:$B$17521,$B136,Profile!$C$2:$C$17521,H$8))*$C$6</f>
        <v>0.1125737889</v>
      </c>
      <c r="I136" s="193">
        <f>(SUMIFS(Profile!$F$2:$F$17521,Profile!$B$2:$B$17521,$B136,Profile!$C$2:$C$17521,I$8))*$C$6</f>
        <v>0.1105706966</v>
      </c>
      <c r="J136" s="193">
        <f>(SUMIFS(Profile!$F$2:$F$17521,Profile!$B$2:$B$17521,$B136,Profile!$C$2:$C$17521,J$8))*$C$6</f>
        <v>0.1089682227</v>
      </c>
      <c r="K136" s="193">
        <f>(SUMIFS(Profile!$F$2:$F$17521,Profile!$B$2:$B$17521,$B136,Profile!$C$2:$C$17521,K$8))*$C$6</f>
        <v>0.105763275</v>
      </c>
      <c r="L136" s="193">
        <f>(SUMIFS(Profile!$F$2:$F$17521,Profile!$B$2:$B$17521,$B136,Profile!$C$2:$C$17521,L$8))*$C$6</f>
        <v>0.1041608011</v>
      </c>
      <c r="M136" s="193">
        <f>(SUMIFS(Profile!$F$2:$F$17521,Profile!$B$2:$B$17521,$B136,Profile!$C$2:$C$17521,M$8))*$C$6</f>
        <v>0.105763275</v>
      </c>
      <c r="N136" s="193">
        <f>(SUMIFS(Profile!$F$2:$F$17521,Profile!$B$2:$B$17521,$B136,Profile!$C$2:$C$17521,N$8))*$C$6</f>
        <v>0.1097694597</v>
      </c>
      <c r="O136" s="193">
        <f>(SUMIFS(Profile!$F$2:$F$17521,Profile!$B$2:$B$17521,$B136,Profile!$C$2:$C$17521,O$8))*$C$6</f>
        <v>0.1113719335</v>
      </c>
      <c r="P136" s="193">
        <f>(SUMIFS(Profile!$F$2:$F$17521,Profile!$B$2:$B$17521,$B136,Profile!$C$2:$C$17521,P$8))*$C$6</f>
        <v>0.116980592</v>
      </c>
      <c r="Q136" s="193">
        <f>(SUMIFS(Profile!$F$2:$F$17521,Profile!$B$2:$B$17521,$B136,Profile!$C$2:$C$17521,Q$8))*$C$6</f>
        <v>0.1386139892</v>
      </c>
      <c r="R136" s="193">
        <f>(SUMIFS(Profile!$F$2:$F$17521,Profile!$B$2:$B$17521,$B136,Profile!$C$2:$C$17521,R$8))*$C$6</f>
        <v>0.1670579003</v>
      </c>
      <c r="S136" s="193">
        <f>(SUMIFS(Profile!$F$2:$F$17521,Profile!$B$2:$B$17521,$B136,Profile!$C$2:$C$17521,S$8))*$C$6</f>
        <v>0.1955018114</v>
      </c>
      <c r="T136" s="193">
        <f>(SUMIFS(Profile!$F$2:$F$17521,Profile!$B$2:$B$17521,$B136,Profile!$C$2:$C$17521,T$8))*$C$6</f>
        <v>0.21152655</v>
      </c>
      <c r="U136" s="193">
        <f>(SUMIFS(Profile!$F$2:$F$17521,Profile!$B$2:$B$17521,$B136,Profile!$C$2:$C$17521,U$8))*$C$6</f>
        <v>0.217535827</v>
      </c>
      <c r="V136" s="193">
        <f>(SUMIFS(Profile!$F$2:$F$17521,Profile!$B$2:$B$17521,$B136,Profile!$C$2:$C$17521,V$8))*$C$6</f>
        <v>0.2291537625</v>
      </c>
      <c r="W136" s="193">
        <f>(SUMIFS(Profile!$F$2:$F$17521,Profile!$B$2:$B$17521,$B136,Profile!$C$2:$C$17521,W$8))*$C$6</f>
        <v>0.2339611841</v>
      </c>
      <c r="X136" s="193">
        <f>(SUMIFS(Profile!$F$2:$F$17521,Profile!$B$2:$B$17521,$B136,Profile!$C$2:$C$17521,X$8))*$C$6</f>
        <v>0.2339611841</v>
      </c>
      <c r="Y136" s="193">
        <f>(SUMIFS(Profile!$F$2:$F$17521,Profile!$B$2:$B$17521,$B136,Profile!$C$2:$C$17521,Y$8))*$C$6</f>
        <v>0.2243463409</v>
      </c>
      <c r="Z136" s="193">
        <f>(SUMIFS(Profile!$F$2:$F$17521,Profile!$B$2:$B$17521,$B136,Profile!$C$2:$C$17521,Z$8))*$C$6</f>
        <v>0.2247469594</v>
      </c>
      <c r="AA136" s="193">
        <f>(SUMIFS(Profile!$F$2:$F$17521,Profile!$B$2:$B$17521,$B136,Profile!$C$2:$C$17521,AA$8))*$C$6</f>
        <v>0.2191383008</v>
      </c>
      <c r="AB136" s="193">
        <f>(SUMIFS(Profile!$F$2:$F$17521,Profile!$B$2:$B$17521,$B136,Profile!$C$2:$C$17521,AB$8))*$C$6</f>
        <v>0.2155327346</v>
      </c>
      <c r="AC136" s="193">
        <f>(SUMIFS(Profile!$F$2:$F$17521,Profile!$B$2:$B$17521,$B136,Profile!$C$2:$C$17521,AC$8))*$C$6</f>
        <v>0.223545104</v>
      </c>
      <c r="AD136" s="193">
        <f>(SUMIFS(Profile!$F$2:$F$17521,Profile!$B$2:$B$17521,$B136,Profile!$C$2:$C$17521,AD$8))*$C$6</f>
        <v>0.2199395378</v>
      </c>
      <c r="AE136" s="193">
        <f>(SUMIFS(Profile!$F$2:$F$17521,Profile!$B$2:$B$17521,$B136,Profile!$C$2:$C$17521,AE$8))*$C$6</f>
        <v>0.2223432486</v>
      </c>
      <c r="AF136" s="193">
        <f>(SUMIFS(Profile!$F$2:$F$17521,Profile!$B$2:$B$17521,$B136,Profile!$C$2:$C$17521,AF$8))*$C$6</f>
        <v>0.2111259315</v>
      </c>
      <c r="AG136" s="193">
        <f>(SUMIFS(Profile!$F$2:$F$17521,Profile!$B$2:$B$17521,$B136,Profile!$C$2:$C$17521,AG$8))*$C$6</f>
        <v>0.1999086145</v>
      </c>
      <c r="AH136" s="193">
        <f>(SUMIFS(Profile!$F$2:$F$17521,Profile!$B$2:$B$17521,$B136,Profile!$C$2:$C$17521,AH$8))*$C$6</f>
        <v>0.2047160361</v>
      </c>
      <c r="AI136" s="193">
        <f>(SUMIFS(Profile!$F$2:$F$17521,Profile!$B$2:$B$17521,$B136,Profile!$C$2:$C$17521,AI$8))*$C$6</f>
        <v>0.1983061406</v>
      </c>
      <c r="AJ136" s="193">
        <f>(SUMIFS(Profile!$F$2:$F$17521,Profile!$B$2:$B$17521,$B136,Profile!$C$2:$C$17521,AJ$8))*$C$6</f>
        <v>0.2103246946</v>
      </c>
      <c r="AK136" s="193">
        <f>(SUMIFS(Profile!$F$2:$F$17521,Profile!$B$2:$B$17521,$B136,Profile!$C$2:$C$17521,AK$8))*$C$6</f>
        <v>0.2195389193</v>
      </c>
      <c r="AL136" s="193">
        <f>(SUMIFS(Profile!$F$2:$F$17521,Profile!$B$2:$B$17521,$B136,Profile!$C$2:$C$17521,AL$8))*$C$6</f>
        <v>0.2371661318</v>
      </c>
      <c r="AM136" s="193">
        <f>(SUMIFS(Profile!$F$2:$F$17521,Profile!$B$2:$B$17521,$B136,Profile!$C$2:$C$17521,AM$8))*$C$6</f>
        <v>0.2571970551</v>
      </c>
      <c r="AN136" s="193">
        <f>(SUMIFS(Profile!$F$2:$F$17521,Profile!$B$2:$B$17521,$B136,Profile!$C$2:$C$17521,AN$8))*$C$6</f>
        <v>0.2696162275</v>
      </c>
      <c r="AO136" s="193">
        <f>(SUMIFS(Profile!$F$2:$F$17521,Profile!$B$2:$B$17521,$B136,Profile!$C$2:$C$17521,AO$8))*$C$6</f>
        <v>0.2816347815</v>
      </c>
      <c r="AP136" s="193">
        <f>(SUMIFS(Profile!$F$2:$F$17521,Profile!$B$2:$B$17521,$B136,Profile!$C$2:$C$17521,AP$8))*$C$6</f>
        <v>0.2836378738</v>
      </c>
      <c r="AQ136" s="193">
        <f>(SUMIFS(Profile!$F$2:$F$17521,Profile!$B$2:$B$17521,$B136,Profile!$C$2:$C$17521,AQ$8))*$C$6</f>
        <v>0.2748242676</v>
      </c>
      <c r="AR136" s="193">
        <f>(SUMIFS(Profile!$F$2:$F$17521,Profile!$B$2:$B$17521,$B136,Profile!$C$2:$C$17521,AR$8))*$C$6</f>
        <v>0.2652094244</v>
      </c>
      <c r="AS136" s="193">
        <f>(SUMIFS(Profile!$F$2:$F$17521,Profile!$B$2:$B$17521,$B136,Profile!$C$2:$C$17521,AS$8))*$C$6</f>
        <v>0.2808335446</v>
      </c>
      <c r="AT136" s="193">
        <f>(SUMIFS(Profile!$F$2:$F$17521,Profile!$B$2:$B$17521,$B136,Profile!$C$2:$C$17521,AT$8))*$C$6</f>
        <v>0.2840384923</v>
      </c>
      <c r="AU136" s="193">
        <f>(SUMIFS(Profile!$F$2:$F$17521,Profile!$B$2:$B$17521,$B136,Profile!$C$2:$C$17521,AU$8))*$C$6</f>
        <v>0.2912496247</v>
      </c>
      <c r="AV136" s="193">
        <f>(SUMIFS(Profile!$F$2:$F$17521,Profile!$B$2:$B$17521,$B136,Profile!$C$2:$C$17521,AV$8))*$C$6</f>
        <v>0.2708180829</v>
      </c>
      <c r="AW136" s="193">
        <f>(SUMIFS(Profile!$F$2:$F$17521,Profile!$B$2:$B$17521,$B136,Profile!$C$2:$C$17521,AW$8))*$C$6</f>
        <v>0.2644081875</v>
      </c>
      <c r="AX136" s="193">
        <f>(SUMIFS(Profile!$F$2:$F$17521,Profile!$B$2:$B$17521,$B136,Profile!$C$2:$C$17521,AX$8))*$C$6</f>
        <v>0.2363648949</v>
      </c>
      <c r="AY136" s="193">
        <f>(SUMIFS(Profile!$F$2:$F$17521,Profile!$B$2:$B$17521,$B136,Profile!$C$2:$C$17521,AY$8))*$C$6</f>
        <v>0.2087222207</v>
      </c>
      <c r="AZ136" s="193">
        <f>(SUMIFS(Profile!$F$2:$F$17521,Profile!$B$2:$B$17521,$B136,Profile!$C$2:$C$17521,AZ$8))*$C$6</f>
        <v>0.1842844943</v>
      </c>
      <c r="BA136" s="193">
        <f t="shared" si="16"/>
        <v>14.90089365</v>
      </c>
      <c r="BB136" s="193">
        <f>(SUMIFS(Profile!$E$2:$E$17521,Profile!$B$2:$B$17521,$B136,Profile!$C$2:$C$17521,BB$8))*$C$9</f>
        <v>0</v>
      </c>
      <c r="BC136" s="193">
        <f>(SUMIFS(Profile!$E$2:$E$17521,Profile!$B$2:$B$17521,$B136,Profile!$C$2:$C$17521,BC$8))*$C$9</f>
        <v>0</v>
      </c>
      <c r="BD136" s="193">
        <f>(SUMIFS(Profile!$E$2:$E$17521,Profile!$B$2:$B$17521,$B136,Profile!$C$2:$C$17521,BD$8))*$C$9</f>
        <v>0</v>
      </c>
      <c r="BE136" s="193">
        <f>(SUMIFS(Profile!$E$2:$E$17521,Profile!$B$2:$B$17521,$B136,Profile!$C$2:$C$17521,BE$8))*$C$9</f>
        <v>0</v>
      </c>
      <c r="BF136" s="193">
        <f>(SUMIFS(Profile!$E$2:$E$17521,Profile!$B$2:$B$17521,$B136,Profile!$C$2:$C$17521,BF$8))*$C$9</f>
        <v>0</v>
      </c>
      <c r="BG136" s="193">
        <f>(SUMIFS(Profile!$E$2:$E$17521,Profile!$B$2:$B$17521,$B136,Profile!$C$2:$C$17521,BG$8))*$C$9</f>
        <v>0</v>
      </c>
      <c r="BH136" s="193">
        <f>(SUMIFS(Profile!$E$2:$E$17521,Profile!$B$2:$B$17521,$B136,Profile!$C$2:$C$17521,BH$8))*$C$9</f>
        <v>0</v>
      </c>
      <c r="BI136" s="193">
        <f>(SUMIFS(Profile!$E$2:$E$17521,Profile!$B$2:$B$17521,$B136,Profile!$C$2:$C$17521,BI$8))*$C$9</f>
        <v>0</v>
      </c>
      <c r="BJ136" s="193">
        <f>(SUMIFS(Profile!$E$2:$E$17521,Profile!$B$2:$B$17521,$B136,Profile!$C$2:$C$17521,BJ$8))*$C$9</f>
        <v>0.00001548032032</v>
      </c>
      <c r="BK136" s="193">
        <f>(SUMIFS(Profile!$E$2:$E$17521,Profile!$B$2:$B$17521,$B136,Profile!$C$2:$C$17521,BK$8))*$C$9</f>
        <v>0.007896511885</v>
      </c>
      <c r="BL136" s="193">
        <f>(SUMIFS(Profile!$E$2:$E$17521,Profile!$B$2:$B$17521,$B136,Profile!$C$2:$C$17521,BL$8))*$C$9</f>
        <v>0.03293304641</v>
      </c>
      <c r="BM136" s="193">
        <f>(SUMIFS(Profile!$E$2:$E$17521,Profile!$B$2:$B$17521,$B136,Profile!$C$2:$C$17521,BM$8))*$C$9</f>
        <v>0.08086920463</v>
      </c>
      <c r="BN136" s="193">
        <f>(SUMIFS(Profile!$E$2:$E$17521,Profile!$B$2:$B$17521,$B136,Profile!$C$2:$C$17521,BN$8))*$C$9</f>
        <v>0.1476048731</v>
      </c>
      <c r="BO136" s="193">
        <f>(SUMIFS(Profile!$E$2:$E$17521,Profile!$B$2:$B$17521,$B136,Profile!$C$2:$C$17521,BO$8))*$C$9</f>
        <v>0.2214184199</v>
      </c>
      <c r="BP136" s="193">
        <f>(SUMIFS(Profile!$E$2:$E$17521,Profile!$B$2:$B$17521,$B136,Profile!$C$2:$C$17521,BP$8))*$C$9</f>
        <v>0.3006743429</v>
      </c>
      <c r="BQ136" s="193">
        <f>(SUMIFS(Profile!$E$2:$E$17521,Profile!$B$2:$B$17521,$B136,Profile!$C$2:$C$17521,BQ$8))*$C$9</f>
        <v>0.3793384823</v>
      </c>
      <c r="BR136" s="193">
        <f>(SUMIFS(Profile!$E$2:$E$17521,Profile!$B$2:$B$17521,$B136,Profile!$C$2:$C$17521,BR$8))*$C$9</f>
        <v>0.4760949559</v>
      </c>
      <c r="BS136" s="193">
        <f>(SUMIFS(Profile!$E$2:$E$17521,Profile!$B$2:$B$17521,$B136,Profile!$C$2:$C$17521,BS$8))*$C$9</f>
        <v>0.6024672357</v>
      </c>
      <c r="BT136" s="193">
        <f>(SUMIFS(Profile!$E$2:$E$17521,Profile!$B$2:$B$17521,$B136,Profile!$C$2:$C$17521,BT$8))*$C$9</f>
        <v>0.7297316288</v>
      </c>
      <c r="BU136" s="193">
        <f>(SUMIFS(Profile!$E$2:$E$17521,Profile!$B$2:$B$17521,$B136,Profile!$C$2:$C$17521,BU$8))*$C$9</f>
        <v>0.7853008027</v>
      </c>
      <c r="BV136" s="193">
        <f>(SUMIFS(Profile!$E$2:$E$17521,Profile!$B$2:$B$17521,$B136,Profile!$C$2:$C$17521,BV$8))*$C$9</f>
        <v>0.8263612007</v>
      </c>
      <c r="BW136" s="193">
        <f>(SUMIFS(Profile!$E$2:$E$17521,Profile!$B$2:$B$17521,$B136,Profile!$C$2:$C$17521,BW$8))*$C$9</f>
        <v>0.8801685321</v>
      </c>
      <c r="BX136" s="193">
        <f>(SUMIFS(Profile!$E$2:$E$17521,Profile!$B$2:$B$17521,$B136,Profile!$C$2:$C$17521,BX$8))*$C$9</f>
        <v>0.9427972203</v>
      </c>
      <c r="BY136" s="193">
        <f>(SUMIFS(Profile!$E$2:$E$17521,Profile!$B$2:$B$17521,$B136,Profile!$C$2:$C$17521,BY$8))*$C$9</f>
        <v>0.9769320799</v>
      </c>
      <c r="BZ136" s="193">
        <f>(SUMIFS(Profile!$E$2:$E$17521,Profile!$B$2:$B$17521,$B136,Profile!$C$2:$C$17521,BZ$8))*$C$9</f>
        <v>0.9607856474</v>
      </c>
      <c r="CA136" s="193">
        <f>(SUMIFS(Profile!$E$2:$E$17521,Profile!$B$2:$B$17521,$B136,Profile!$C$2:$C$17521,CA$8))*$C$9</f>
        <v>0.9540295841</v>
      </c>
      <c r="CB136" s="193">
        <f>(SUMIFS(Profile!$E$2:$E$17521,Profile!$B$2:$B$17521,$B136,Profile!$C$2:$C$17521,CB$8))*$C$9</f>
        <v>0.8747366627</v>
      </c>
      <c r="CC136" s="193">
        <f>(SUMIFS(Profile!$E$2:$E$17521,Profile!$B$2:$B$17521,$B136,Profile!$C$2:$C$17521,CC$8))*$C$9</f>
        <v>0.795629989</v>
      </c>
      <c r="CD136" s="193">
        <f>(SUMIFS(Profile!$E$2:$E$17521,Profile!$B$2:$B$17521,$B136,Profile!$C$2:$C$17521,CD$8))*$C$9</f>
        <v>0.7364877706</v>
      </c>
      <c r="CE136" s="193">
        <f>(SUMIFS(Profile!$E$2:$E$17521,Profile!$B$2:$B$17521,$B136,Profile!$C$2:$C$17521,CE$8))*$C$9</f>
        <v>0.65579441</v>
      </c>
      <c r="CF136" s="193">
        <f>(SUMIFS(Profile!$E$2:$E$17521,Profile!$B$2:$B$17521,$B136,Profile!$C$2:$C$17521,CF$8))*$C$9</f>
        <v>0.5696246488</v>
      </c>
      <c r="CG136" s="193">
        <f>(SUMIFS(Profile!$E$2:$E$17521,Profile!$B$2:$B$17521,$B136,Profile!$C$2:$C$17521,CG$8))*$C$9</f>
        <v>0.5181207913</v>
      </c>
      <c r="CH136" s="193">
        <f>(SUMIFS(Profile!$E$2:$E$17521,Profile!$B$2:$B$17521,$B136,Profile!$C$2:$C$17521,CH$8))*$C$9</f>
        <v>0.4326740993</v>
      </c>
      <c r="CI136" s="193">
        <f>(SUMIFS(Profile!$E$2:$E$17521,Profile!$B$2:$B$17521,$B136,Profile!$C$2:$C$17521,CI$8))*$C$9</f>
        <v>0.3328539137</v>
      </c>
      <c r="CJ136" s="193">
        <f>(SUMIFS(Profile!$E$2:$E$17521,Profile!$B$2:$B$17521,$B136,Profile!$C$2:$C$17521,CJ$8))*$C$9</f>
        <v>0.2696517025</v>
      </c>
      <c r="CK136" s="193">
        <f>(SUMIFS(Profile!$E$2:$E$17521,Profile!$B$2:$B$17521,$B136,Profile!$C$2:$C$17521,CK$8))*$C$9</f>
        <v>0.1798666162</v>
      </c>
      <c r="CL136" s="193">
        <f>(SUMIFS(Profile!$E$2:$E$17521,Profile!$B$2:$B$17521,$B136,Profile!$C$2:$C$17521,CL$8))*$C$9</f>
        <v>0.1165479186</v>
      </c>
      <c r="CM136" s="193">
        <f>(SUMIFS(Profile!$E$2:$E$17521,Profile!$B$2:$B$17521,$B136,Profile!$C$2:$C$17521,CM$8))*$C$9</f>
        <v>0.0677029949</v>
      </c>
      <c r="CN136" s="193">
        <f>(SUMIFS(Profile!$E$2:$E$17521,Profile!$B$2:$B$17521,$B136,Profile!$C$2:$C$17521,CN$8))*$C$9</f>
        <v>0.02950048089</v>
      </c>
      <c r="CO136" s="193">
        <f>(SUMIFS(Profile!$E$2:$E$17521,Profile!$B$2:$B$17521,$B136,Profile!$C$2:$C$17521,CO$8))*$C$9</f>
        <v>0.0140004091</v>
      </c>
      <c r="CP136" s="193">
        <f>(SUMIFS(Profile!$E$2:$E$17521,Profile!$B$2:$B$17521,$B136,Profile!$C$2:$C$17521,CP$8))*$C$9</f>
        <v>0.001986641108</v>
      </c>
      <c r="CQ136" s="193">
        <f>(SUMIFS(Profile!$E$2:$E$17521,Profile!$B$2:$B$17521,$B136,Profile!$C$2:$C$17521,CQ$8))*$C$9</f>
        <v>0.0002953536272</v>
      </c>
      <c r="CR136" s="193">
        <f>(SUMIFS(Profile!$E$2:$E$17521,Profile!$B$2:$B$17521,$B136,Profile!$C$2:$C$17521,CR$8))*$C$9</f>
        <v>0</v>
      </c>
      <c r="CS136" s="193">
        <f>(SUMIFS(Profile!$E$2:$E$17521,Profile!$B$2:$B$17521,$B136,Profile!$C$2:$C$17521,CS$8))*$C$9</f>
        <v>0</v>
      </c>
      <c r="CT136" s="193">
        <f>(SUMIFS(Profile!$E$2:$E$17521,Profile!$B$2:$B$17521,$B136,Profile!$C$2:$C$17521,CT$8))*$C$9</f>
        <v>0</v>
      </c>
      <c r="CU136" s="193">
        <f>(SUMIFS(Profile!$E$2:$E$17521,Profile!$B$2:$B$17521,$B136,Profile!$C$2:$C$17521,CU$8))*$C$9</f>
        <v>0</v>
      </c>
      <c r="CV136" s="193">
        <f>(SUMIFS(Profile!$E$2:$E$17521,Profile!$B$2:$B$17521,$B136,Profile!$C$2:$C$17521,CV$8))*$C$9</f>
        <v>0</v>
      </c>
      <c r="CW136" s="193">
        <f>(SUMIFS(Profile!$E$2:$E$17521,Profile!$B$2:$B$17521,$B136,Profile!$C$2:$C$17521,CW$8))*$C$9</f>
        <v>0</v>
      </c>
      <c r="CX136" s="193">
        <f t="shared" si="17"/>
        <v>9.454091036</v>
      </c>
      <c r="CY136" s="193">
        <f t="shared" ref="CY136:ET136" si="642">MAX(BB136-E136,0)</f>
        <v>0</v>
      </c>
      <c r="CZ136" s="193">
        <f t="shared" si="642"/>
        <v>0</v>
      </c>
      <c r="DA136" s="193">
        <f t="shared" si="642"/>
        <v>0</v>
      </c>
      <c r="DB136" s="193">
        <f t="shared" si="642"/>
        <v>0</v>
      </c>
      <c r="DC136" s="193">
        <f t="shared" si="642"/>
        <v>0</v>
      </c>
      <c r="DD136" s="193">
        <f t="shared" si="642"/>
        <v>0</v>
      </c>
      <c r="DE136" s="193">
        <f t="shared" si="642"/>
        <v>0</v>
      </c>
      <c r="DF136" s="193">
        <f t="shared" si="642"/>
        <v>0</v>
      </c>
      <c r="DG136" s="193">
        <f t="shared" si="642"/>
        <v>0</v>
      </c>
      <c r="DH136" s="193">
        <f t="shared" si="642"/>
        <v>0</v>
      </c>
      <c r="DI136" s="193">
        <f t="shared" si="642"/>
        <v>0</v>
      </c>
      <c r="DJ136" s="193">
        <f t="shared" si="642"/>
        <v>0</v>
      </c>
      <c r="DK136" s="193">
        <f t="shared" si="642"/>
        <v>0.008990883858</v>
      </c>
      <c r="DL136" s="193">
        <f t="shared" si="642"/>
        <v>0.05436051964</v>
      </c>
      <c r="DM136" s="193">
        <f t="shared" si="642"/>
        <v>0.1051725316</v>
      </c>
      <c r="DN136" s="193">
        <f t="shared" si="642"/>
        <v>0.1678119323</v>
      </c>
      <c r="DO136" s="193">
        <f t="shared" si="642"/>
        <v>0.2585591289</v>
      </c>
      <c r="DP136" s="193">
        <f t="shared" si="642"/>
        <v>0.3733134732</v>
      </c>
      <c r="DQ136" s="193">
        <f t="shared" si="642"/>
        <v>0.4957704447</v>
      </c>
      <c r="DR136" s="193">
        <f t="shared" si="642"/>
        <v>0.5513396186</v>
      </c>
      <c r="DS136" s="193">
        <f t="shared" si="642"/>
        <v>0.6020148598</v>
      </c>
      <c r="DT136" s="193">
        <f t="shared" si="642"/>
        <v>0.6554215727</v>
      </c>
      <c r="DU136" s="193">
        <f t="shared" si="642"/>
        <v>0.7236589194</v>
      </c>
      <c r="DV136" s="193">
        <f t="shared" si="642"/>
        <v>0.7613993453</v>
      </c>
      <c r="DW136" s="193">
        <f t="shared" si="642"/>
        <v>0.7372405434</v>
      </c>
      <c r="DX136" s="193">
        <f t="shared" si="642"/>
        <v>0.7340900463</v>
      </c>
      <c r="DY136" s="193">
        <f t="shared" si="642"/>
        <v>0.6523934142</v>
      </c>
      <c r="DZ136" s="193">
        <f t="shared" si="642"/>
        <v>0.5845040575</v>
      </c>
      <c r="EA136" s="193">
        <f t="shared" si="642"/>
        <v>0.5365791561</v>
      </c>
      <c r="EB136" s="193">
        <f t="shared" si="642"/>
        <v>0.4510783739</v>
      </c>
      <c r="EC136" s="193">
        <f t="shared" si="642"/>
        <v>0.3713185082</v>
      </c>
      <c r="ED136" s="193">
        <f t="shared" si="642"/>
        <v>0.3077960967</v>
      </c>
      <c r="EE136" s="193">
        <f t="shared" si="642"/>
        <v>0.21313518</v>
      </c>
      <c r="EF136" s="193">
        <f t="shared" si="642"/>
        <v>0.09568778188</v>
      </c>
      <c r="EG136" s="193">
        <f t="shared" si="642"/>
        <v>0.01245464743</v>
      </c>
      <c r="EH136" s="193">
        <f t="shared" si="642"/>
        <v>0</v>
      </c>
      <c r="EI136" s="193">
        <f t="shared" si="642"/>
        <v>0</v>
      </c>
      <c r="EJ136" s="193">
        <f t="shared" si="642"/>
        <v>0</v>
      </c>
      <c r="EK136" s="193">
        <f t="shared" si="642"/>
        <v>0</v>
      </c>
      <c r="EL136" s="193">
        <f t="shared" si="642"/>
        <v>0</v>
      </c>
      <c r="EM136" s="193">
        <f t="shared" si="642"/>
        <v>0</v>
      </c>
      <c r="EN136" s="193">
        <f t="shared" si="642"/>
        <v>0</v>
      </c>
      <c r="EO136" s="193">
        <f t="shared" si="642"/>
        <v>0</v>
      </c>
      <c r="EP136" s="193">
        <f t="shared" si="642"/>
        <v>0</v>
      </c>
      <c r="EQ136" s="193">
        <f t="shared" si="642"/>
        <v>0</v>
      </c>
      <c r="ER136" s="193">
        <f t="shared" si="642"/>
        <v>0</v>
      </c>
      <c r="ES136" s="193">
        <f t="shared" si="642"/>
        <v>0</v>
      </c>
      <c r="ET136" s="193">
        <f t="shared" si="642"/>
        <v>0</v>
      </c>
      <c r="EU136" s="193">
        <f t="shared" si="19"/>
        <v>5.446802616</v>
      </c>
      <c r="EV136" s="193">
        <f t="shared" ref="EV136:GQ136" si="643">BB136-CY136</f>
        <v>0</v>
      </c>
      <c r="EW136" s="193">
        <f t="shared" si="643"/>
        <v>0</v>
      </c>
      <c r="EX136" s="193">
        <f t="shared" si="643"/>
        <v>0</v>
      </c>
      <c r="EY136" s="193">
        <f t="shared" si="643"/>
        <v>0</v>
      </c>
      <c r="EZ136" s="193">
        <f t="shared" si="643"/>
        <v>0</v>
      </c>
      <c r="FA136" s="193">
        <f t="shared" si="643"/>
        <v>0</v>
      </c>
      <c r="FB136" s="193">
        <f t="shared" si="643"/>
        <v>0</v>
      </c>
      <c r="FC136" s="193">
        <f t="shared" si="643"/>
        <v>0</v>
      </c>
      <c r="FD136" s="193">
        <f t="shared" si="643"/>
        <v>0.00001548032032</v>
      </c>
      <c r="FE136" s="193">
        <f t="shared" si="643"/>
        <v>0.007896511885</v>
      </c>
      <c r="FF136" s="193">
        <f t="shared" si="643"/>
        <v>0.03293304641</v>
      </c>
      <c r="FG136" s="193">
        <f t="shared" si="643"/>
        <v>0.08086920463</v>
      </c>
      <c r="FH136" s="193">
        <f t="shared" si="643"/>
        <v>0.1386139892</v>
      </c>
      <c r="FI136" s="193">
        <f t="shared" si="643"/>
        <v>0.1670579003</v>
      </c>
      <c r="FJ136" s="193">
        <f t="shared" si="643"/>
        <v>0.1955018114</v>
      </c>
      <c r="FK136" s="193">
        <f t="shared" si="643"/>
        <v>0.21152655</v>
      </c>
      <c r="FL136" s="193">
        <f t="shared" si="643"/>
        <v>0.217535827</v>
      </c>
      <c r="FM136" s="193">
        <f t="shared" si="643"/>
        <v>0.2291537625</v>
      </c>
      <c r="FN136" s="193">
        <f t="shared" si="643"/>
        <v>0.2339611841</v>
      </c>
      <c r="FO136" s="193">
        <f t="shared" si="643"/>
        <v>0.2339611841</v>
      </c>
      <c r="FP136" s="193">
        <f t="shared" si="643"/>
        <v>0.2243463409</v>
      </c>
      <c r="FQ136" s="193">
        <f t="shared" si="643"/>
        <v>0.2247469594</v>
      </c>
      <c r="FR136" s="193">
        <f t="shared" si="643"/>
        <v>0.2191383008</v>
      </c>
      <c r="FS136" s="193">
        <f t="shared" si="643"/>
        <v>0.2155327346</v>
      </c>
      <c r="FT136" s="193">
        <f t="shared" si="643"/>
        <v>0.223545104</v>
      </c>
      <c r="FU136" s="193">
        <f t="shared" si="643"/>
        <v>0.2199395378</v>
      </c>
      <c r="FV136" s="193">
        <f t="shared" si="643"/>
        <v>0.2223432486</v>
      </c>
      <c r="FW136" s="193">
        <f t="shared" si="643"/>
        <v>0.2111259315</v>
      </c>
      <c r="FX136" s="193">
        <f t="shared" si="643"/>
        <v>0.1999086145</v>
      </c>
      <c r="FY136" s="193">
        <f t="shared" si="643"/>
        <v>0.2047160361</v>
      </c>
      <c r="FZ136" s="193">
        <f t="shared" si="643"/>
        <v>0.1983061406</v>
      </c>
      <c r="GA136" s="193">
        <f t="shared" si="643"/>
        <v>0.2103246946</v>
      </c>
      <c r="GB136" s="193">
        <f t="shared" si="643"/>
        <v>0.2195389193</v>
      </c>
      <c r="GC136" s="193">
        <f t="shared" si="643"/>
        <v>0.2371661318</v>
      </c>
      <c r="GD136" s="193">
        <f t="shared" si="643"/>
        <v>0.2571970551</v>
      </c>
      <c r="GE136" s="193">
        <f t="shared" si="643"/>
        <v>0.1798666162</v>
      </c>
      <c r="GF136" s="193">
        <f t="shared" si="643"/>
        <v>0.1165479186</v>
      </c>
      <c r="GG136" s="193">
        <f t="shared" si="643"/>
        <v>0.0677029949</v>
      </c>
      <c r="GH136" s="193">
        <f t="shared" si="643"/>
        <v>0.02950048089</v>
      </c>
      <c r="GI136" s="193">
        <f t="shared" si="643"/>
        <v>0.0140004091</v>
      </c>
      <c r="GJ136" s="193">
        <f t="shared" si="643"/>
        <v>0.001986641108</v>
      </c>
      <c r="GK136" s="193">
        <f t="shared" si="643"/>
        <v>0.0002953536272</v>
      </c>
      <c r="GL136" s="193">
        <f t="shared" si="643"/>
        <v>0</v>
      </c>
      <c r="GM136" s="193">
        <f t="shared" si="643"/>
        <v>0</v>
      </c>
      <c r="GN136" s="193">
        <f t="shared" si="643"/>
        <v>0</v>
      </c>
      <c r="GO136" s="193">
        <f t="shared" si="643"/>
        <v>0</v>
      </c>
      <c r="GP136" s="193">
        <f t="shared" si="643"/>
        <v>0</v>
      </c>
      <c r="GQ136" s="193">
        <f t="shared" si="643"/>
        <v>0</v>
      </c>
      <c r="GR136" s="193">
        <f t="shared" si="21"/>
        <v>4.255375391</v>
      </c>
      <c r="GS136" s="193">
        <f t="shared" ref="GS136:IN136" si="644">E136-EV136</f>
        <v>0.1498313062</v>
      </c>
      <c r="GT136" s="193">
        <f t="shared" si="644"/>
        <v>0.1346078045</v>
      </c>
      <c r="GU136" s="193">
        <f t="shared" si="644"/>
        <v>0.1209867767</v>
      </c>
      <c r="GV136" s="193">
        <f t="shared" si="644"/>
        <v>0.1125737889</v>
      </c>
      <c r="GW136" s="193">
        <f t="shared" si="644"/>
        <v>0.1105706966</v>
      </c>
      <c r="GX136" s="193">
        <f t="shared" si="644"/>
        <v>0.1089682227</v>
      </c>
      <c r="GY136" s="193">
        <f t="shared" si="644"/>
        <v>0.105763275</v>
      </c>
      <c r="GZ136" s="193">
        <f t="shared" si="644"/>
        <v>0.1041608011</v>
      </c>
      <c r="HA136" s="193">
        <f t="shared" si="644"/>
        <v>0.1057477947</v>
      </c>
      <c r="HB136" s="193">
        <f t="shared" si="644"/>
        <v>0.1018729478</v>
      </c>
      <c r="HC136" s="193">
        <f t="shared" si="644"/>
        <v>0.07843888711</v>
      </c>
      <c r="HD136" s="193">
        <f t="shared" si="644"/>
        <v>0.03611138741</v>
      </c>
      <c r="HE136" s="193">
        <f t="shared" si="644"/>
        <v>0</v>
      </c>
      <c r="HF136" s="193">
        <f t="shared" si="644"/>
        <v>0</v>
      </c>
      <c r="HG136" s="193">
        <f t="shared" si="644"/>
        <v>0</v>
      </c>
      <c r="HH136" s="193">
        <f t="shared" si="644"/>
        <v>0</v>
      </c>
      <c r="HI136" s="193">
        <f t="shared" si="644"/>
        <v>0</v>
      </c>
      <c r="HJ136" s="193">
        <f t="shared" si="644"/>
        <v>0</v>
      </c>
      <c r="HK136" s="193">
        <f t="shared" si="644"/>
        <v>0</v>
      </c>
      <c r="HL136" s="193">
        <f t="shared" si="644"/>
        <v>0</v>
      </c>
      <c r="HM136" s="193">
        <f t="shared" si="644"/>
        <v>0</v>
      </c>
      <c r="HN136" s="193">
        <f t="shared" si="644"/>
        <v>0</v>
      </c>
      <c r="HO136" s="193">
        <f t="shared" si="644"/>
        <v>0</v>
      </c>
      <c r="HP136" s="193">
        <f t="shared" si="644"/>
        <v>0</v>
      </c>
      <c r="HQ136" s="193">
        <f t="shared" si="644"/>
        <v>0</v>
      </c>
      <c r="HR136" s="193">
        <f t="shared" si="644"/>
        <v>0</v>
      </c>
      <c r="HS136" s="193">
        <f t="shared" si="644"/>
        <v>0</v>
      </c>
      <c r="HT136" s="193">
        <f t="shared" si="644"/>
        <v>0</v>
      </c>
      <c r="HU136" s="193">
        <f t="shared" si="644"/>
        <v>0</v>
      </c>
      <c r="HV136" s="193">
        <f t="shared" si="644"/>
        <v>0</v>
      </c>
      <c r="HW136" s="193">
        <f t="shared" si="644"/>
        <v>0</v>
      </c>
      <c r="HX136" s="193">
        <f t="shared" si="644"/>
        <v>0</v>
      </c>
      <c r="HY136" s="193">
        <f t="shared" si="644"/>
        <v>0</v>
      </c>
      <c r="HZ136" s="193">
        <f t="shared" si="644"/>
        <v>0</v>
      </c>
      <c r="IA136" s="193">
        <f t="shared" si="644"/>
        <v>0</v>
      </c>
      <c r="IB136" s="193">
        <f t="shared" si="644"/>
        <v>0.08974961135</v>
      </c>
      <c r="IC136" s="193">
        <f t="shared" si="644"/>
        <v>0.1650868629</v>
      </c>
      <c r="ID136" s="193">
        <f t="shared" si="644"/>
        <v>0.2159348789</v>
      </c>
      <c r="IE136" s="193">
        <f t="shared" si="644"/>
        <v>0.2453237867</v>
      </c>
      <c r="IF136" s="193">
        <f t="shared" si="644"/>
        <v>0.2512090153</v>
      </c>
      <c r="IG136" s="193">
        <f t="shared" si="644"/>
        <v>0.2788469035</v>
      </c>
      <c r="IH136" s="193">
        <f t="shared" si="644"/>
        <v>0.2837431387</v>
      </c>
      <c r="II136" s="193">
        <f t="shared" si="644"/>
        <v>0.2912496247</v>
      </c>
      <c r="IJ136" s="193">
        <f t="shared" si="644"/>
        <v>0.2708180829</v>
      </c>
      <c r="IK136" s="193">
        <f t="shared" si="644"/>
        <v>0.2644081875</v>
      </c>
      <c r="IL136" s="193">
        <f t="shared" si="644"/>
        <v>0.2363648949</v>
      </c>
      <c r="IM136" s="193">
        <f t="shared" si="644"/>
        <v>0.2087222207</v>
      </c>
      <c r="IN136" s="193">
        <f t="shared" si="644"/>
        <v>0.1842844943</v>
      </c>
      <c r="IO136" s="193">
        <f t="shared" si="23"/>
        <v>2.985741702</v>
      </c>
      <c r="IP136" s="193">
        <f t="shared" si="29"/>
        <v>1.89594924</v>
      </c>
      <c r="IQ136" s="193">
        <f t="shared" ref="IQ136:KK136" si="645">MAX((MIN(CZ136+IP136,$IO$7))-GT136,0)</f>
        <v>1.761341435</v>
      </c>
      <c r="IR136" s="193">
        <f t="shared" si="645"/>
        <v>1.640354659</v>
      </c>
      <c r="IS136" s="193">
        <f t="shared" si="645"/>
        <v>1.52778087</v>
      </c>
      <c r="IT136" s="193">
        <f t="shared" si="645"/>
        <v>1.417210173</v>
      </c>
      <c r="IU136" s="193">
        <f t="shared" si="645"/>
        <v>1.30824195</v>
      </c>
      <c r="IV136" s="193">
        <f t="shared" si="645"/>
        <v>1.202478675</v>
      </c>
      <c r="IW136" s="193">
        <f t="shared" si="645"/>
        <v>1.098317874</v>
      </c>
      <c r="IX136" s="193">
        <f t="shared" si="645"/>
        <v>0.9925700796</v>
      </c>
      <c r="IY136" s="193">
        <f t="shared" si="645"/>
        <v>0.8906971318</v>
      </c>
      <c r="IZ136" s="193">
        <f t="shared" si="645"/>
        <v>0.8122582447</v>
      </c>
      <c r="JA136" s="193">
        <f t="shared" si="645"/>
        <v>0.7761468573</v>
      </c>
      <c r="JB136" s="193">
        <f t="shared" si="645"/>
        <v>0.7851377411</v>
      </c>
      <c r="JC136" s="193">
        <f t="shared" si="645"/>
        <v>0.8394982608</v>
      </c>
      <c r="JD136" s="193">
        <f t="shared" si="645"/>
        <v>0.9446707924</v>
      </c>
      <c r="JE136" s="193">
        <f t="shared" si="645"/>
        <v>1.112482725</v>
      </c>
      <c r="JF136" s="193">
        <f t="shared" si="645"/>
        <v>1.371041854</v>
      </c>
      <c r="JG136" s="193">
        <f t="shared" si="645"/>
        <v>1.744355327</v>
      </c>
      <c r="JH136" s="193">
        <f t="shared" si="645"/>
        <v>2.240125771</v>
      </c>
      <c r="JI136" s="193">
        <f t="shared" si="645"/>
        <v>2.79146539</v>
      </c>
      <c r="JJ136" s="193">
        <f t="shared" si="645"/>
        <v>3.39348025</v>
      </c>
      <c r="JK136" s="193">
        <f t="shared" si="645"/>
        <v>4.048901823</v>
      </c>
      <c r="JL136" s="193">
        <f t="shared" si="645"/>
        <v>4.772560742</v>
      </c>
      <c r="JM136" s="193">
        <f t="shared" si="645"/>
        <v>5</v>
      </c>
      <c r="JN136" s="193">
        <f t="shared" si="645"/>
        <v>5</v>
      </c>
      <c r="JO136" s="193">
        <f t="shared" si="645"/>
        <v>5</v>
      </c>
      <c r="JP136" s="193">
        <f t="shared" si="645"/>
        <v>5</v>
      </c>
      <c r="JQ136" s="193">
        <f t="shared" si="645"/>
        <v>5</v>
      </c>
      <c r="JR136" s="193">
        <f t="shared" si="645"/>
        <v>5</v>
      </c>
      <c r="JS136" s="193">
        <f t="shared" si="645"/>
        <v>5</v>
      </c>
      <c r="JT136" s="193">
        <f t="shared" si="645"/>
        <v>5</v>
      </c>
      <c r="JU136" s="193">
        <f t="shared" si="645"/>
        <v>5</v>
      </c>
      <c r="JV136" s="193">
        <f t="shared" si="645"/>
        <v>5</v>
      </c>
      <c r="JW136" s="193">
        <f t="shared" si="645"/>
        <v>5</v>
      </c>
      <c r="JX136" s="193">
        <f t="shared" si="645"/>
        <v>5</v>
      </c>
      <c r="JY136" s="193">
        <f t="shared" si="645"/>
        <v>4.910250389</v>
      </c>
      <c r="JZ136" s="193">
        <f t="shared" si="645"/>
        <v>4.745163526</v>
      </c>
      <c r="KA136" s="193">
        <f t="shared" si="645"/>
        <v>4.529228647</v>
      </c>
      <c r="KB136" s="193">
        <f t="shared" si="645"/>
        <v>4.28390486</v>
      </c>
      <c r="KC136" s="193">
        <f t="shared" si="645"/>
        <v>4.032695845</v>
      </c>
      <c r="KD136" s="193">
        <f t="shared" si="645"/>
        <v>3.753848941</v>
      </c>
      <c r="KE136" s="193">
        <f t="shared" si="645"/>
        <v>3.470105803</v>
      </c>
      <c r="KF136" s="193">
        <f t="shared" si="645"/>
        <v>3.178856178</v>
      </c>
      <c r="KG136" s="193">
        <f t="shared" si="645"/>
        <v>2.908038095</v>
      </c>
      <c r="KH136" s="193">
        <f t="shared" si="645"/>
        <v>2.643629908</v>
      </c>
      <c r="KI136" s="193">
        <f t="shared" si="645"/>
        <v>2.407265013</v>
      </c>
      <c r="KJ136" s="193">
        <f t="shared" si="645"/>
        <v>2.198542792</v>
      </c>
      <c r="KK136" s="193">
        <f t="shared" si="645"/>
        <v>2.014258298</v>
      </c>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row>
    <row r="137" ht="14.25" customHeight="1">
      <c r="A137" s="1">
        <v>5.0</v>
      </c>
      <c r="B137" s="1">
        <f t="shared" ref="B137:C137" si="646">B136+1</f>
        <v>127</v>
      </c>
      <c r="C137" s="267">
        <f t="shared" si="646"/>
        <v>43592</v>
      </c>
      <c r="D137" s="193">
        <f t="shared" si="15"/>
        <v>9.739435524</v>
      </c>
      <c r="E137" s="193">
        <f>(SUMIFS(Profile!$F$2:$F$17521,Profile!$B$2:$B$17521,$B137,Profile!$C$2:$C$17521,E$8))*$C$6</f>
        <v>0.1550393463</v>
      </c>
      <c r="F137" s="193">
        <f>(SUMIFS(Profile!$F$2:$F$17521,Profile!$B$2:$B$17521,$B137,Profile!$C$2:$C$17521,F$8))*$C$6</f>
        <v>0.1374121338</v>
      </c>
      <c r="G137" s="193">
        <f>(SUMIFS(Profile!$F$2:$F$17521,Profile!$B$2:$B$17521,$B137,Profile!$C$2:$C$17521,G$8))*$C$6</f>
        <v>0.1330053307</v>
      </c>
      <c r="H137" s="193">
        <f>(SUMIFS(Profile!$F$2:$F$17521,Profile!$B$2:$B$17521,$B137,Profile!$C$2:$C$17521,H$8))*$C$6</f>
        <v>0.1193843028</v>
      </c>
      <c r="I137" s="193">
        <f>(SUMIFS(Profile!$F$2:$F$17521,Profile!$B$2:$B$17521,$B137,Profile!$C$2:$C$17521,I$8))*$C$6</f>
        <v>0.1121731704</v>
      </c>
      <c r="J137" s="193">
        <f>(SUMIFS(Profile!$F$2:$F$17521,Profile!$B$2:$B$17521,$B137,Profile!$C$2:$C$17521,J$8))*$C$6</f>
        <v>0.111772552</v>
      </c>
      <c r="K137" s="193">
        <f>(SUMIFS(Profile!$F$2:$F$17521,Profile!$B$2:$B$17521,$B137,Profile!$C$2:$C$17521,K$8))*$C$6</f>
        <v>0.1077663673</v>
      </c>
      <c r="L137" s="193">
        <f>(SUMIFS(Profile!$F$2:$F$17521,Profile!$B$2:$B$17521,$B137,Profile!$C$2:$C$17521,L$8))*$C$6</f>
        <v>0.1097694597</v>
      </c>
      <c r="M137" s="193">
        <f>(SUMIFS(Profile!$F$2:$F$17521,Profile!$B$2:$B$17521,$B137,Profile!$C$2:$C$17521,M$8))*$C$6</f>
        <v>0.1121731704</v>
      </c>
      <c r="N137" s="193">
        <f>(SUMIFS(Profile!$F$2:$F$17521,Profile!$B$2:$B$17521,$B137,Profile!$C$2:$C$17521,N$8))*$C$6</f>
        <v>0.1097694597</v>
      </c>
      <c r="O137" s="193">
        <f>(SUMIFS(Profile!$F$2:$F$17521,Profile!$B$2:$B$17521,$B137,Profile!$C$2:$C$17521,O$8))*$C$6</f>
        <v>0.1197849213</v>
      </c>
      <c r="P137" s="193">
        <f>(SUMIFS(Profile!$F$2:$F$17521,Profile!$B$2:$B$17521,$B137,Profile!$C$2:$C$17521,P$8))*$C$6</f>
        <v>0.1133750258</v>
      </c>
      <c r="Q137" s="193">
        <f>(SUMIFS(Profile!$F$2:$F$17521,Profile!$B$2:$B$17521,$B137,Profile!$C$2:$C$17521,Q$8))*$C$6</f>
        <v>0.117781829</v>
      </c>
      <c r="R137" s="193">
        <f>(SUMIFS(Profile!$F$2:$F$17521,Profile!$B$2:$B$17521,$B137,Profile!$C$2:$C$17521,R$8))*$C$6</f>
        <v>0.1418189369</v>
      </c>
      <c r="S137" s="193">
        <f>(SUMIFS(Profile!$F$2:$F$17521,Profile!$B$2:$B$17521,$B137,Profile!$C$2:$C$17521,S$8))*$C$6</f>
        <v>0.1630517156</v>
      </c>
      <c r="T137" s="193">
        <f>(SUMIFS(Profile!$F$2:$F$17521,Profile!$B$2:$B$17521,$B137,Profile!$C$2:$C$17521,T$8))*$C$6</f>
        <v>0.1926974821</v>
      </c>
      <c r="U137" s="193">
        <f>(SUMIFS(Profile!$F$2:$F$17521,Profile!$B$2:$B$17521,$B137,Profile!$C$2:$C$17521,U$8))*$C$6</f>
        <v>0.2203401562</v>
      </c>
      <c r="V137" s="193">
        <f>(SUMIFS(Profile!$F$2:$F$17521,Profile!$B$2:$B$17521,$B137,Profile!$C$2:$C$17521,V$8))*$C$6</f>
        <v>0.2359642764</v>
      </c>
      <c r="W137" s="193">
        <f>(SUMIFS(Profile!$F$2:$F$17521,Profile!$B$2:$B$17521,$B137,Profile!$C$2:$C$17521,W$8))*$C$6</f>
        <v>0.252790252</v>
      </c>
      <c r="X137" s="193">
        <f>(SUMIFS(Profile!$F$2:$F$17521,Profile!$B$2:$B$17521,$B137,Profile!$C$2:$C$17521,X$8))*$C$6</f>
        <v>0.2487840673</v>
      </c>
      <c r="Y137" s="193">
        <f>(SUMIFS(Profile!$F$2:$F$17521,Profile!$B$2:$B$17521,$B137,Profile!$C$2:$C$17521,Y$8))*$C$6</f>
        <v>0.2455791196</v>
      </c>
      <c r="Z137" s="193">
        <f>(SUMIFS(Profile!$F$2:$F$17521,Profile!$B$2:$B$17521,$B137,Profile!$C$2:$C$17521,Z$8))*$C$6</f>
        <v>0.2575976736</v>
      </c>
      <c r="AA137" s="193">
        <f>(SUMIFS(Profile!$F$2:$F$17521,Profile!$B$2:$B$17521,$B137,Profile!$C$2:$C$17521,AA$8))*$C$6</f>
        <v>0.251989015</v>
      </c>
      <c r="AB137" s="193">
        <f>(SUMIFS(Profile!$F$2:$F$17521,Profile!$B$2:$B$17521,$B137,Profile!$C$2:$C$17521,AB$8))*$C$6</f>
        <v>0.2531908704</v>
      </c>
      <c r="AC137" s="193">
        <f>(SUMIFS(Profile!$F$2:$F$17521,Profile!$B$2:$B$17521,$B137,Profile!$C$2:$C$17521,AC$8))*$C$6</f>
        <v>0.223545104</v>
      </c>
      <c r="AD137" s="193">
        <f>(SUMIFS(Profile!$F$2:$F$17521,Profile!$B$2:$B$17521,$B137,Profile!$C$2:$C$17521,AD$8))*$C$6</f>
        <v>0.2263494332</v>
      </c>
      <c r="AE137" s="193">
        <f>(SUMIFS(Profile!$F$2:$F$17521,Profile!$B$2:$B$17521,$B137,Profile!$C$2:$C$17521,AE$8))*$C$6</f>
        <v>0.2163339716</v>
      </c>
      <c r="AF137" s="193">
        <f>(SUMIFS(Profile!$F$2:$F$17521,Profile!$B$2:$B$17521,$B137,Profile!$C$2:$C$17521,AF$8))*$C$6</f>
        <v>0.2147314977</v>
      </c>
      <c r="AG137" s="193">
        <f>(SUMIFS(Profile!$F$2:$F$17521,Profile!$B$2:$B$17521,$B137,Profile!$C$2:$C$17521,AG$8))*$C$6</f>
        <v>0.2087222207</v>
      </c>
      <c r="AH137" s="193">
        <f>(SUMIFS(Profile!$F$2:$F$17521,Profile!$B$2:$B$17521,$B137,Profile!$C$2:$C$17521,AH$8))*$C$6</f>
        <v>0.2135296423</v>
      </c>
      <c r="AI137" s="193">
        <f>(SUMIFS(Profile!$F$2:$F$17521,Profile!$B$2:$B$17521,$B137,Profile!$C$2:$C$17521,AI$8))*$C$6</f>
        <v>0.2111259315</v>
      </c>
      <c r="AJ137" s="193">
        <f>(SUMIFS(Profile!$F$2:$F$17521,Profile!$B$2:$B$17521,$B137,Profile!$C$2:$C$17521,AJ$8))*$C$6</f>
        <v>0.2071197469</v>
      </c>
      <c r="AK137" s="193">
        <f>(SUMIFS(Profile!$F$2:$F$17521,Profile!$B$2:$B$17521,$B137,Profile!$C$2:$C$17521,AK$8))*$C$6</f>
        <v>0.2215420116</v>
      </c>
      <c r="AL137" s="193">
        <f>(SUMIFS(Profile!$F$2:$F$17521,Profile!$B$2:$B$17521,$B137,Profile!$C$2:$C$17521,AL$8))*$C$6</f>
        <v>0.2423741719</v>
      </c>
      <c r="AM137" s="193">
        <f>(SUMIFS(Profile!$F$2:$F$17521,Profile!$B$2:$B$17521,$B137,Profile!$C$2:$C$17521,AM$8))*$C$6</f>
        <v>0.2459797381</v>
      </c>
      <c r="AN137" s="193">
        <f>(SUMIFS(Profile!$F$2:$F$17521,Profile!$B$2:$B$17521,$B137,Profile!$C$2:$C$17521,AN$8))*$C$6</f>
        <v>0.2768273599</v>
      </c>
      <c r="AO137" s="193">
        <f>(SUMIFS(Profile!$F$2:$F$17521,Profile!$B$2:$B$17521,$B137,Profile!$C$2:$C$17521,AO$8))*$C$6</f>
        <v>0.3020663233</v>
      </c>
      <c r="AP137" s="193">
        <f>(SUMIFS(Profile!$F$2:$F$17521,Profile!$B$2:$B$17521,$B137,Profile!$C$2:$C$17521,AP$8))*$C$6</f>
        <v>0.2684143721</v>
      </c>
      <c r="AQ137" s="193">
        <f>(SUMIFS(Profile!$F$2:$F$17521,Profile!$B$2:$B$17521,$B137,Profile!$C$2:$C$17521,AQ$8))*$C$6</f>
        <v>0.2383679872</v>
      </c>
      <c r="AR137" s="193">
        <f>(SUMIFS(Profile!$F$2:$F$17521,Profile!$B$2:$B$17521,$B137,Profile!$C$2:$C$17521,AR$8))*$C$6</f>
        <v>0.2680137537</v>
      </c>
      <c r="AS137" s="193">
        <f>(SUMIFS(Profile!$F$2:$F$17521,Profile!$B$2:$B$17521,$B137,Profile!$C$2:$C$17521,AS$8))*$C$6</f>
        <v>0.2740230307</v>
      </c>
      <c r="AT137" s="193">
        <f>(SUMIFS(Profile!$F$2:$F$17521,Profile!$B$2:$B$17521,$B137,Profile!$C$2:$C$17521,AT$8))*$C$6</f>
        <v>0.2547933443</v>
      </c>
      <c r="AU137" s="193">
        <f>(SUMIFS(Profile!$F$2:$F$17521,Profile!$B$2:$B$17521,$B137,Profile!$C$2:$C$17521,AU$8))*$C$6</f>
        <v>0.2543927258</v>
      </c>
      <c r="AV137" s="193">
        <f>(SUMIFS(Profile!$F$2:$F$17521,Profile!$B$2:$B$17521,$B137,Profile!$C$2:$C$17521,AV$8))*$C$6</f>
        <v>0.2575976736</v>
      </c>
      <c r="AW137" s="193">
        <f>(SUMIFS(Profile!$F$2:$F$17521,Profile!$B$2:$B$17521,$B137,Profile!$C$2:$C$17521,AW$8))*$C$6</f>
        <v>0.2567964366</v>
      </c>
      <c r="AX137" s="193">
        <f>(SUMIFS(Profile!$F$2:$F$17521,Profile!$B$2:$B$17521,$B137,Profile!$C$2:$C$17521,AX$8))*$C$6</f>
        <v>0.2363648949</v>
      </c>
      <c r="AY137" s="193">
        <f>(SUMIFS(Profile!$F$2:$F$17521,Profile!$B$2:$B$17521,$B137,Profile!$C$2:$C$17521,AY$8))*$C$6</f>
        <v>0.2199395378</v>
      </c>
      <c r="AZ137" s="193">
        <f>(SUMIFS(Profile!$F$2:$F$17521,Profile!$B$2:$B$17521,$B137,Profile!$C$2:$C$17521,AZ$8))*$C$6</f>
        <v>0.1774739804</v>
      </c>
      <c r="BA137" s="193">
        <f t="shared" si="16"/>
        <v>13.82315229</v>
      </c>
      <c r="BB137" s="193">
        <f>(SUMIFS(Profile!$E$2:$E$17521,Profile!$B$2:$B$17521,$B137,Profile!$C$2:$C$17521,BB$8))*$C$9</f>
        <v>0</v>
      </c>
      <c r="BC137" s="193">
        <f>(SUMIFS(Profile!$E$2:$E$17521,Profile!$B$2:$B$17521,$B137,Profile!$C$2:$C$17521,BC$8))*$C$9</f>
        <v>0</v>
      </c>
      <c r="BD137" s="193">
        <f>(SUMIFS(Profile!$E$2:$E$17521,Profile!$B$2:$B$17521,$B137,Profile!$C$2:$C$17521,BD$8))*$C$9</f>
        <v>0</v>
      </c>
      <c r="BE137" s="193">
        <f>(SUMIFS(Profile!$E$2:$E$17521,Profile!$B$2:$B$17521,$B137,Profile!$C$2:$C$17521,BE$8))*$C$9</f>
        <v>0</v>
      </c>
      <c r="BF137" s="193">
        <f>(SUMIFS(Profile!$E$2:$E$17521,Profile!$B$2:$B$17521,$B137,Profile!$C$2:$C$17521,BF$8))*$C$9</f>
        <v>0</v>
      </c>
      <c r="BG137" s="193">
        <f>(SUMIFS(Profile!$E$2:$E$17521,Profile!$B$2:$B$17521,$B137,Profile!$C$2:$C$17521,BG$8))*$C$9</f>
        <v>0</v>
      </c>
      <c r="BH137" s="193">
        <f>(SUMIFS(Profile!$E$2:$E$17521,Profile!$B$2:$B$17521,$B137,Profile!$C$2:$C$17521,BH$8))*$C$9</f>
        <v>0</v>
      </c>
      <c r="BI137" s="193">
        <f>(SUMIFS(Profile!$E$2:$E$17521,Profile!$B$2:$B$17521,$B137,Profile!$C$2:$C$17521,BI$8))*$C$9</f>
        <v>0</v>
      </c>
      <c r="BJ137" s="193">
        <f>(SUMIFS(Profile!$E$2:$E$17521,Profile!$B$2:$B$17521,$B137,Profile!$C$2:$C$17521,BJ$8))*$C$9</f>
        <v>0.00003870080081</v>
      </c>
      <c r="BK137" s="193">
        <f>(SUMIFS(Profile!$E$2:$E$17521,Profile!$B$2:$B$17521,$B137,Profile!$C$2:$C$17521,BK$8))*$C$9</f>
        <v>0.009614537879</v>
      </c>
      <c r="BL137" s="193">
        <f>(SUMIFS(Profile!$E$2:$E$17521,Profile!$B$2:$B$17521,$B137,Profile!$C$2:$C$17521,BL$8))*$C$9</f>
        <v>0.0297221893</v>
      </c>
      <c r="BM137" s="193">
        <f>(SUMIFS(Profile!$E$2:$E$17521,Profile!$B$2:$B$17521,$B137,Profile!$C$2:$C$17521,BM$8))*$C$9</f>
        <v>0.06929567759</v>
      </c>
      <c r="BN137" s="193">
        <f>(SUMIFS(Profile!$E$2:$E$17521,Profile!$B$2:$B$17521,$B137,Profile!$C$2:$C$17521,BN$8))*$C$9</f>
        <v>0.1330546988</v>
      </c>
      <c r="BO137" s="193">
        <f>(SUMIFS(Profile!$E$2:$E$17521,Profile!$B$2:$B$17521,$B137,Profile!$C$2:$C$17521,BO$8))*$C$9</f>
        <v>0.2164093521</v>
      </c>
      <c r="BP137" s="193">
        <f>(SUMIFS(Profile!$E$2:$E$17521,Profile!$B$2:$B$17521,$B137,Profile!$C$2:$C$17521,BP$8))*$C$9</f>
        <v>0.2950729847</v>
      </c>
      <c r="BQ137" s="193">
        <f>(SUMIFS(Profile!$E$2:$E$17521,Profile!$B$2:$B$17521,$B137,Profile!$C$2:$C$17521,BQ$8))*$C$9</f>
        <v>0.3669918809</v>
      </c>
      <c r="BR137" s="193">
        <f>(SUMIFS(Profile!$E$2:$E$17521,Profile!$B$2:$B$17521,$B137,Profile!$C$2:$C$17521,BR$8))*$C$9</f>
        <v>0.465878997</v>
      </c>
      <c r="BS137" s="193">
        <f>(SUMIFS(Profile!$E$2:$E$17521,Profile!$B$2:$B$17521,$B137,Profile!$C$2:$C$17521,BS$8))*$C$9</f>
        <v>0.5801754475</v>
      </c>
      <c r="BT137" s="193">
        <f>(SUMIFS(Profile!$E$2:$E$17521,Profile!$B$2:$B$17521,$B137,Profile!$C$2:$C$17521,BT$8))*$C$9</f>
        <v>0.6983290363</v>
      </c>
      <c r="BU137" s="193">
        <f>(SUMIFS(Profile!$E$2:$E$17521,Profile!$B$2:$B$17521,$B137,Profile!$C$2:$C$17521,BU$8))*$C$9</f>
        <v>0.7680165525</v>
      </c>
      <c r="BV137" s="193">
        <f>(SUMIFS(Profile!$E$2:$E$17521,Profile!$B$2:$B$17521,$B137,Profile!$C$2:$C$17521,BV$8))*$C$9</f>
        <v>0.8133572176</v>
      </c>
      <c r="BW137" s="193">
        <f>(SUMIFS(Profile!$E$2:$E$17521,Profile!$B$2:$B$17521,$B137,Profile!$C$2:$C$17521,BW$8))*$C$9</f>
        <v>0.8972651312</v>
      </c>
      <c r="BX137" s="193">
        <f>(SUMIFS(Profile!$E$2:$E$17521,Profile!$B$2:$B$17521,$B137,Profile!$C$2:$C$17521,BX$8))*$C$9</f>
        <v>0.9127185798</v>
      </c>
      <c r="BY137" s="193">
        <f>(SUMIFS(Profile!$E$2:$E$17521,Profile!$B$2:$B$17521,$B137,Profile!$C$2:$C$17521,BY$8))*$C$9</f>
        <v>0.8460941745</v>
      </c>
      <c r="BZ137" s="193">
        <f>(SUMIFS(Profile!$E$2:$E$17521,Profile!$B$2:$B$17521,$B137,Profile!$C$2:$C$17521,BZ$8))*$C$9</f>
        <v>0.79051806</v>
      </c>
      <c r="CA137" s="193">
        <f>(SUMIFS(Profile!$E$2:$E$17521,Profile!$B$2:$B$17521,$B137,Profile!$C$2:$C$17521,CA$8))*$C$9</f>
        <v>0.8492893195</v>
      </c>
      <c r="CB137" s="193">
        <f>(SUMIFS(Profile!$E$2:$E$17521,Profile!$B$2:$B$17521,$B137,Profile!$C$2:$C$17521,CB$8))*$C$9</f>
        <v>0.8060979817</v>
      </c>
      <c r="CC137" s="193">
        <f>(SUMIFS(Profile!$E$2:$E$17521,Profile!$B$2:$B$17521,$B137,Profile!$C$2:$C$17521,CC$8))*$C$9</f>
        <v>0.7569584092</v>
      </c>
      <c r="CD137" s="193">
        <f>(SUMIFS(Profile!$E$2:$E$17521,Profile!$B$2:$B$17521,$B137,Profile!$C$2:$C$17521,CD$8))*$C$9</f>
        <v>0.6999045137</v>
      </c>
      <c r="CE137" s="193">
        <f>(SUMIFS(Profile!$E$2:$E$17521,Profile!$B$2:$B$17521,$B137,Profile!$C$2:$C$17521,CE$8))*$C$9</f>
        <v>0.5764293091</v>
      </c>
      <c r="CF137" s="193">
        <f>(SUMIFS(Profile!$E$2:$E$17521,Profile!$B$2:$B$17521,$B137,Profile!$C$2:$C$17521,CF$8))*$C$9</f>
        <v>0.5014654639</v>
      </c>
      <c r="CG137" s="193">
        <f>(SUMIFS(Profile!$E$2:$E$17521,Profile!$B$2:$B$17521,$B137,Profile!$C$2:$C$17521,CG$8))*$C$9</f>
        <v>0.4548488196</v>
      </c>
      <c r="CH137" s="193">
        <f>(SUMIFS(Profile!$E$2:$E$17521,Profile!$B$2:$B$17521,$B137,Profile!$C$2:$C$17521,CH$8))*$C$9</f>
        <v>0.3926201363</v>
      </c>
      <c r="CI137" s="193">
        <f>(SUMIFS(Profile!$E$2:$E$17521,Profile!$B$2:$B$17521,$B137,Profile!$C$2:$C$17521,CI$8))*$C$9</f>
        <v>0.3098616296</v>
      </c>
      <c r="CJ137" s="193">
        <f>(SUMIFS(Profile!$E$2:$E$17521,Profile!$B$2:$B$17521,$B137,Profile!$C$2:$C$17521,CJ$8))*$C$9</f>
        <v>0.2320818358</v>
      </c>
      <c r="CK137" s="193">
        <f>(SUMIFS(Profile!$E$2:$E$17521,Profile!$B$2:$B$17521,$B137,Profile!$C$2:$C$17521,CK$8))*$C$9</f>
        <v>0.150398412</v>
      </c>
      <c r="CL137" s="193">
        <f>(SUMIFS(Profile!$E$2:$E$17521,Profile!$B$2:$B$17521,$B137,Profile!$C$2:$C$17521,CL$8))*$C$9</f>
        <v>0.0921353081</v>
      </c>
      <c r="CM137" s="193">
        <f>(SUMIFS(Profile!$E$2:$E$17521,Profile!$B$2:$B$17521,$B137,Profile!$C$2:$C$17521,CM$8))*$C$9</f>
        <v>0.06505895341</v>
      </c>
      <c r="CN137" s="193">
        <f>(SUMIFS(Profile!$E$2:$E$17521,Profile!$B$2:$B$17521,$B137,Profile!$C$2:$C$17521,CN$8))*$C$9</f>
        <v>0.0269819005</v>
      </c>
      <c r="CO137" s="193">
        <f>(SUMIFS(Profile!$E$2:$E$17521,Profile!$B$2:$B$17521,$B137,Profile!$C$2:$C$17521,CO$8))*$C$9</f>
        <v>0.01504106811</v>
      </c>
      <c r="CP137" s="193">
        <f>(SUMIFS(Profile!$E$2:$E$17521,Profile!$B$2:$B$17521,$B137,Profile!$C$2:$C$17521,CP$8))*$C$9</f>
        <v>0.001396292643</v>
      </c>
      <c r="CQ137" s="193">
        <f>(SUMIFS(Profile!$E$2:$E$17521,Profile!$B$2:$B$17521,$B137,Profile!$C$2:$C$17521,CQ$8))*$C$9</f>
        <v>0.00002971495862</v>
      </c>
      <c r="CR137" s="193">
        <f>(SUMIFS(Profile!$E$2:$E$17521,Profile!$B$2:$B$17521,$B137,Profile!$C$2:$C$17521,CR$8))*$C$9</f>
        <v>0</v>
      </c>
      <c r="CS137" s="193">
        <f>(SUMIFS(Profile!$E$2:$E$17521,Profile!$B$2:$B$17521,$B137,Profile!$C$2:$C$17521,CS$8))*$C$9</f>
        <v>0</v>
      </c>
      <c r="CT137" s="193">
        <f>(SUMIFS(Profile!$E$2:$E$17521,Profile!$B$2:$B$17521,$B137,Profile!$C$2:$C$17521,CT$8))*$C$9</f>
        <v>0</v>
      </c>
      <c r="CU137" s="193">
        <f>(SUMIFS(Profile!$E$2:$E$17521,Profile!$B$2:$B$17521,$B137,Profile!$C$2:$C$17521,CU$8))*$C$9</f>
        <v>0</v>
      </c>
      <c r="CV137" s="193">
        <f>(SUMIFS(Profile!$E$2:$E$17521,Profile!$B$2:$B$17521,$B137,Profile!$C$2:$C$17521,CV$8))*$C$9</f>
        <v>0</v>
      </c>
      <c r="CW137" s="193">
        <f>(SUMIFS(Profile!$E$2:$E$17521,Profile!$B$2:$B$17521,$B137,Profile!$C$2:$C$17521,CW$8))*$C$9</f>
        <v>0</v>
      </c>
      <c r="CX137" s="193">
        <f t="shared" si="17"/>
        <v>8.36439857</v>
      </c>
      <c r="CY137" s="193">
        <f t="shared" ref="CY137:ET137" si="647">MAX(BB137-E137,0)</f>
        <v>0</v>
      </c>
      <c r="CZ137" s="193">
        <f t="shared" si="647"/>
        <v>0</v>
      </c>
      <c r="DA137" s="193">
        <f t="shared" si="647"/>
        <v>0</v>
      </c>
      <c r="DB137" s="193">
        <f t="shared" si="647"/>
        <v>0</v>
      </c>
      <c r="DC137" s="193">
        <f t="shared" si="647"/>
        <v>0</v>
      </c>
      <c r="DD137" s="193">
        <f t="shared" si="647"/>
        <v>0</v>
      </c>
      <c r="DE137" s="193">
        <f t="shared" si="647"/>
        <v>0</v>
      </c>
      <c r="DF137" s="193">
        <f t="shared" si="647"/>
        <v>0</v>
      </c>
      <c r="DG137" s="193">
        <f t="shared" si="647"/>
        <v>0</v>
      </c>
      <c r="DH137" s="193">
        <f t="shared" si="647"/>
        <v>0</v>
      </c>
      <c r="DI137" s="193">
        <f t="shared" si="647"/>
        <v>0</v>
      </c>
      <c r="DJ137" s="193">
        <f t="shared" si="647"/>
        <v>0</v>
      </c>
      <c r="DK137" s="193">
        <f t="shared" si="647"/>
        <v>0.0152728698</v>
      </c>
      <c r="DL137" s="193">
        <f t="shared" si="647"/>
        <v>0.07459041522</v>
      </c>
      <c r="DM137" s="193">
        <f t="shared" si="647"/>
        <v>0.1320212691</v>
      </c>
      <c r="DN137" s="193">
        <f t="shared" si="647"/>
        <v>0.1742943988</v>
      </c>
      <c r="DO137" s="193">
        <f t="shared" si="647"/>
        <v>0.2455388408</v>
      </c>
      <c r="DP137" s="193">
        <f t="shared" si="647"/>
        <v>0.3442111711</v>
      </c>
      <c r="DQ137" s="193">
        <f t="shared" si="647"/>
        <v>0.4455387843</v>
      </c>
      <c r="DR137" s="193">
        <f t="shared" si="647"/>
        <v>0.5192324852</v>
      </c>
      <c r="DS137" s="193">
        <f t="shared" si="647"/>
        <v>0.567778098</v>
      </c>
      <c r="DT137" s="193">
        <f t="shared" si="647"/>
        <v>0.6396674576</v>
      </c>
      <c r="DU137" s="193">
        <f t="shared" si="647"/>
        <v>0.6607295648</v>
      </c>
      <c r="DV137" s="193">
        <f t="shared" si="647"/>
        <v>0.5929033041</v>
      </c>
      <c r="DW137" s="193">
        <f t="shared" si="647"/>
        <v>0.566972956</v>
      </c>
      <c r="DX137" s="193">
        <f t="shared" si="647"/>
        <v>0.6229398862</v>
      </c>
      <c r="DY137" s="193">
        <f t="shared" si="647"/>
        <v>0.5897640102</v>
      </c>
      <c r="DZ137" s="193">
        <f t="shared" si="647"/>
        <v>0.5422269115</v>
      </c>
      <c r="EA137" s="193">
        <f t="shared" si="647"/>
        <v>0.491182293</v>
      </c>
      <c r="EB137" s="193">
        <f t="shared" si="647"/>
        <v>0.3628996668</v>
      </c>
      <c r="EC137" s="193">
        <f t="shared" si="647"/>
        <v>0.2903395324</v>
      </c>
      <c r="ED137" s="193">
        <f t="shared" si="647"/>
        <v>0.2477290727</v>
      </c>
      <c r="EE137" s="193">
        <f t="shared" si="647"/>
        <v>0.1710781247</v>
      </c>
      <c r="EF137" s="193">
        <f t="shared" si="647"/>
        <v>0.06748745771</v>
      </c>
      <c r="EG137" s="193">
        <f t="shared" si="647"/>
        <v>0</v>
      </c>
      <c r="EH137" s="193">
        <f t="shared" si="647"/>
        <v>0</v>
      </c>
      <c r="EI137" s="193">
        <f t="shared" si="647"/>
        <v>0</v>
      </c>
      <c r="EJ137" s="193">
        <f t="shared" si="647"/>
        <v>0</v>
      </c>
      <c r="EK137" s="193">
        <f t="shared" si="647"/>
        <v>0</v>
      </c>
      <c r="EL137" s="193">
        <f t="shared" si="647"/>
        <v>0</v>
      </c>
      <c r="EM137" s="193">
        <f t="shared" si="647"/>
        <v>0</v>
      </c>
      <c r="EN137" s="193">
        <f t="shared" si="647"/>
        <v>0</v>
      </c>
      <c r="EO137" s="193">
        <f t="shared" si="647"/>
        <v>0</v>
      </c>
      <c r="EP137" s="193">
        <f t="shared" si="647"/>
        <v>0</v>
      </c>
      <c r="EQ137" s="193">
        <f t="shared" si="647"/>
        <v>0</v>
      </c>
      <c r="ER137" s="193">
        <f t="shared" si="647"/>
        <v>0</v>
      </c>
      <c r="ES137" s="193">
        <f t="shared" si="647"/>
        <v>0</v>
      </c>
      <c r="ET137" s="193">
        <f t="shared" si="647"/>
        <v>0</v>
      </c>
      <c r="EU137" s="193">
        <f t="shared" si="19"/>
        <v>5.458753717</v>
      </c>
      <c r="EV137" s="193">
        <f t="shared" ref="EV137:GQ137" si="648">BB137-CY137</f>
        <v>0</v>
      </c>
      <c r="EW137" s="193">
        <f t="shared" si="648"/>
        <v>0</v>
      </c>
      <c r="EX137" s="193">
        <f t="shared" si="648"/>
        <v>0</v>
      </c>
      <c r="EY137" s="193">
        <f t="shared" si="648"/>
        <v>0</v>
      </c>
      <c r="EZ137" s="193">
        <f t="shared" si="648"/>
        <v>0</v>
      </c>
      <c r="FA137" s="193">
        <f t="shared" si="648"/>
        <v>0</v>
      </c>
      <c r="FB137" s="193">
        <f t="shared" si="648"/>
        <v>0</v>
      </c>
      <c r="FC137" s="193">
        <f t="shared" si="648"/>
        <v>0</v>
      </c>
      <c r="FD137" s="193">
        <f t="shared" si="648"/>
        <v>0.00003870080081</v>
      </c>
      <c r="FE137" s="193">
        <f t="shared" si="648"/>
        <v>0.009614537879</v>
      </c>
      <c r="FF137" s="193">
        <f t="shared" si="648"/>
        <v>0.0297221893</v>
      </c>
      <c r="FG137" s="193">
        <f t="shared" si="648"/>
        <v>0.06929567759</v>
      </c>
      <c r="FH137" s="193">
        <f t="shared" si="648"/>
        <v>0.117781829</v>
      </c>
      <c r="FI137" s="193">
        <f t="shared" si="648"/>
        <v>0.1418189369</v>
      </c>
      <c r="FJ137" s="193">
        <f t="shared" si="648"/>
        <v>0.1630517156</v>
      </c>
      <c r="FK137" s="193">
        <f t="shared" si="648"/>
        <v>0.1926974821</v>
      </c>
      <c r="FL137" s="193">
        <f t="shared" si="648"/>
        <v>0.2203401562</v>
      </c>
      <c r="FM137" s="193">
        <f t="shared" si="648"/>
        <v>0.2359642764</v>
      </c>
      <c r="FN137" s="193">
        <f t="shared" si="648"/>
        <v>0.252790252</v>
      </c>
      <c r="FO137" s="193">
        <f t="shared" si="648"/>
        <v>0.2487840673</v>
      </c>
      <c r="FP137" s="193">
        <f t="shared" si="648"/>
        <v>0.2455791196</v>
      </c>
      <c r="FQ137" s="193">
        <f t="shared" si="648"/>
        <v>0.2575976736</v>
      </c>
      <c r="FR137" s="193">
        <f t="shared" si="648"/>
        <v>0.251989015</v>
      </c>
      <c r="FS137" s="193">
        <f t="shared" si="648"/>
        <v>0.2531908704</v>
      </c>
      <c r="FT137" s="193">
        <f t="shared" si="648"/>
        <v>0.223545104</v>
      </c>
      <c r="FU137" s="193">
        <f t="shared" si="648"/>
        <v>0.2263494332</v>
      </c>
      <c r="FV137" s="193">
        <f t="shared" si="648"/>
        <v>0.2163339716</v>
      </c>
      <c r="FW137" s="193">
        <f t="shared" si="648"/>
        <v>0.2147314977</v>
      </c>
      <c r="FX137" s="193">
        <f t="shared" si="648"/>
        <v>0.2087222207</v>
      </c>
      <c r="FY137" s="193">
        <f t="shared" si="648"/>
        <v>0.2135296423</v>
      </c>
      <c r="FZ137" s="193">
        <f t="shared" si="648"/>
        <v>0.2111259315</v>
      </c>
      <c r="GA137" s="193">
        <f t="shared" si="648"/>
        <v>0.2071197469</v>
      </c>
      <c r="GB137" s="193">
        <f t="shared" si="648"/>
        <v>0.2215420116</v>
      </c>
      <c r="GC137" s="193">
        <f t="shared" si="648"/>
        <v>0.2423741719</v>
      </c>
      <c r="GD137" s="193">
        <f t="shared" si="648"/>
        <v>0.2320818358</v>
      </c>
      <c r="GE137" s="193">
        <f t="shared" si="648"/>
        <v>0.150398412</v>
      </c>
      <c r="GF137" s="193">
        <f t="shared" si="648"/>
        <v>0.0921353081</v>
      </c>
      <c r="GG137" s="193">
        <f t="shared" si="648"/>
        <v>0.06505895341</v>
      </c>
      <c r="GH137" s="193">
        <f t="shared" si="648"/>
        <v>0.0269819005</v>
      </c>
      <c r="GI137" s="193">
        <f t="shared" si="648"/>
        <v>0.01504106811</v>
      </c>
      <c r="GJ137" s="193">
        <f t="shared" si="648"/>
        <v>0.001396292643</v>
      </c>
      <c r="GK137" s="193">
        <f t="shared" si="648"/>
        <v>0.00002971495862</v>
      </c>
      <c r="GL137" s="193">
        <f t="shared" si="648"/>
        <v>0</v>
      </c>
      <c r="GM137" s="193">
        <f t="shared" si="648"/>
        <v>0</v>
      </c>
      <c r="GN137" s="193">
        <f t="shared" si="648"/>
        <v>0</v>
      </c>
      <c r="GO137" s="193">
        <f t="shared" si="648"/>
        <v>0</v>
      </c>
      <c r="GP137" s="193">
        <f t="shared" si="648"/>
        <v>0</v>
      </c>
      <c r="GQ137" s="193">
        <f t="shared" si="648"/>
        <v>0</v>
      </c>
      <c r="GR137" s="193">
        <f t="shared" si="21"/>
        <v>4.280681808</v>
      </c>
      <c r="GS137" s="193">
        <f t="shared" ref="GS137:IN137" si="649">E137-EV137</f>
        <v>0.1550393463</v>
      </c>
      <c r="GT137" s="193">
        <f t="shared" si="649"/>
        <v>0.1374121338</v>
      </c>
      <c r="GU137" s="193">
        <f t="shared" si="649"/>
        <v>0.1330053307</v>
      </c>
      <c r="GV137" s="193">
        <f t="shared" si="649"/>
        <v>0.1193843028</v>
      </c>
      <c r="GW137" s="193">
        <f t="shared" si="649"/>
        <v>0.1121731704</v>
      </c>
      <c r="GX137" s="193">
        <f t="shared" si="649"/>
        <v>0.111772552</v>
      </c>
      <c r="GY137" s="193">
        <f t="shared" si="649"/>
        <v>0.1077663673</v>
      </c>
      <c r="GZ137" s="193">
        <f t="shared" si="649"/>
        <v>0.1097694597</v>
      </c>
      <c r="HA137" s="193">
        <f t="shared" si="649"/>
        <v>0.1121344696</v>
      </c>
      <c r="HB137" s="193">
        <f t="shared" si="649"/>
        <v>0.1001549218</v>
      </c>
      <c r="HC137" s="193">
        <f t="shared" si="649"/>
        <v>0.090062732</v>
      </c>
      <c r="HD137" s="193">
        <f t="shared" si="649"/>
        <v>0.04407934826</v>
      </c>
      <c r="HE137" s="193">
        <f t="shared" si="649"/>
        <v>0</v>
      </c>
      <c r="HF137" s="193">
        <f t="shared" si="649"/>
        <v>0</v>
      </c>
      <c r="HG137" s="193">
        <f t="shared" si="649"/>
        <v>0</v>
      </c>
      <c r="HH137" s="193">
        <f t="shared" si="649"/>
        <v>0</v>
      </c>
      <c r="HI137" s="193">
        <f t="shared" si="649"/>
        <v>0</v>
      </c>
      <c r="HJ137" s="193">
        <f t="shared" si="649"/>
        <v>0</v>
      </c>
      <c r="HK137" s="193">
        <f t="shared" si="649"/>
        <v>0</v>
      </c>
      <c r="HL137" s="193">
        <f t="shared" si="649"/>
        <v>0</v>
      </c>
      <c r="HM137" s="193">
        <f t="shared" si="649"/>
        <v>0</v>
      </c>
      <c r="HN137" s="193">
        <f t="shared" si="649"/>
        <v>0</v>
      </c>
      <c r="HO137" s="193">
        <f t="shared" si="649"/>
        <v>0</v>
      </c>
      <c r="HP137" s="193">
        <f t="shared" si="649"/>
        <v>0</v>
      </c>
      <c r="HQ137" s="193">
        <f t="shared" si="649"/>
        <v>0</v>
      </c>
      <c r="HR137" s="193">
        <f t="shared" si="649"/>
        <v>0</v>
      </c>
      <c r="HS137" s="193">
        <f t="shared" si="649"/>
        <v>0</v>
      </c>
      <c r="HT137" s="193">
        <f t="shared" si="649"/>
        <v>0</v>
      </c>
      <c r="HU137" s="193">
        <f t="shared" si="649"/>
        <v>0</v>
      </c>
      <c r="HV137" s="193">
        <f t="shared" si="649"/>
        <v>0</v>
      </c>
      <c r="HW137" s="193">
        <f t="shared" si="649"/>
        <v>0</v>
      </c>
      <c r="HX137" s="193">
        <f t="shared" si="649"/>
        <v>0</v>
      </c>
      <c r="HY137" s="193">
        <f t="shared" si="649"/>
        <v>0</v>
      </c>
      <c r="HZ137" s="193">
        <f t="shared" si="649"/>
        <v>0</v>
      </c>
      <c r="IA137" s="193">
        <f t="shared" si="649"/>
        <v>0.01389790229</v>
      </c>
      <c r="IB137" s="193">
        <f t="shared" si="649"/>
        <v>0.126428948</v>
      </c>
      <c r="IC137" s="193">
        <f t="shared" si="649"/>
        <v>0.2099310152</v>
      </c>
      <c r="ID137" s="193">
        <f t="shared" si="649"/>
        <v>0.2033554187</v>
      </c>
      <c r="IE137" s="193">
        <f t="shared" si="649"/>
        <v>0.2113860867</v>
      </c>
      <c r="IF137" s="193">
        <f t="shared" si="649"/>
        <v>0.2529726856</v>
      </c>
      <c r="IG137" s="193">
        <f t="shared" si="649"/>
        <v>0.272626738</v>
      </c>
      <c r="IH137" s="193">
        <f t="shared" si="649"/>
        <v>0.2547636293</v>
      </c>
      <c r="II137" s="193">
        <f t="shared" si="649"/>
        <v>0.2543927258</v>
      </c>
      <c r="IJ137" s="193">
        <f t="shared" si="649"/>
        <v>0.2575976736</v>
      </c>
      <c r="IK137" s="193">
        <f t="shared" si="649"/>
        <v>0.2567964366</v>
      </c>
      <c r="IL137" s="193">
        <f t="shared" si="649"/>
        <v>0.2363648949</v>
      </c>
      <c r="IM137" s="193">
        <f t="shared" si="649"/>
        <v>0.2199395378</v>
      </c>
      <c r="IN137" s="193">
        <f t="shared" si="649"/>
        <v>0.1774739804</v>
      </c>
      <c r="IO137" s="193">
        <f t="shared" si="23"/>
        <v>2.947927673</v>
      </c>
      <c r="IP137" s="193">
        <f t="shared" si="29"/>
        <v>1.859218951</v>
      </c>
      <c r="IQ137" s="193">
        <f t="shared" ref="IQ137:KK137" si="650">MAX((MIN(CZ137+IP137,$IO$7))-GT137,0)</f>
        <v>1.721806818</v>
      </c>
      <c r="IR137" s="193">
        <f t="shared" si="650"/>
        <v>1.588801487</v>
      </c>
      <c r="IS137" s="193">
        <f t="shared" si="650"/>
        <v>1.469417184</v>
      </c>
      <c r="IT137" s="193">
        <f t="shared" si="650"/>
        <v>1.357244014</v>
      </c>
      <c r="IU137" s="193">
        <f t="shared" si="650"/>
        <v>1.245471462</v>
      </c>
      <c r="IV137" s="193">
        <f t="shared" si="650"/>
        <v>1.137705094</v>
      </c>
      <c r="IW137" s="193">
        <f t="shared" si="650"/>
        <v>1.027935635</v>
      </c>
      <c r="IX137" s="193">
        <f t="shared" si="650"/>
        <v>0.915801165</v>
      </c>
      <c r="IY137" s="193">
        <f t="shared" si="650"/>
        <v>0.8156462432</v>
      </c>
      <c r="IZ137" s="193">
        <f t="shared" si="650"/>
        <v>0.7255835112</v>
      </c>
      <c r="JA137" s="193">
        <f t="shared" si="650"/>
        <v>0.6815041629</v>
      </c>
      <c r="JB137" s="193">
        <f t="shared" si="650"/>
        <v>0.6967770327</v>
      </c>
      <c r="JC137" s="193">
        <f t="shared" si="650"/>
        <v>0.771367448</v>
      </c>
      <c r="JD137" s="193">
        <f t="shared" si="650"/>
        <v>0.903388717</v>
      </c>
      <c r="JE137" s="193">
        <f t="shared" si="650"/>
        <v>1.077683116</v>
      </c>
      <c r="JF137" s="193">
        <f t="shared" si="650"/>
        <v>1.323221957</v>
      </c>
      <c r="JG137" s="193">
        <f t="shared" si="650"/>
        <v>1.667433128</v>
      </c>
      <c r="JH137" s="193">
        <f t="shared" si="650"/>
        <v>2.112971912</v>
      </c>
      <c r="JI137" s="193">
        <f t="shared" si="650"/>
        <v>2.632204397</v>
      </c>
      <c r="JJ137" s="193">
        <f t="shared" si="650"/>
        <v>3.199982495</v>
      </c>
      <c r="JK137" s="193">
        <f t="shared" si="650"/>
        <v>3.839649953</v>
      </c>
      <c r="JL137" s="193">
        <f t="shared" si="650"/>
        <v>4.500379518</v>
      </c>
      <c r="JM137" s="193">
        <f t="shared" si="650"/>
        <v>5</v>
      </c>
      <c r="JN137" s="193">
        <f t="shared" si="650"/>
        <v>5</v>
      </c>
      <c r="JO137" s="193">
        <f t="shared" si="650"/>
        <v>5</v>
      </c>
      <c r="JP137" s="193">
        <f t="shared" si="650"/>
        <v>5</v>
      </c>
      <c r="JQ137" s="193">
        <f t="shared" si="650"/>
        <v>5</v>
      </c>
      <c r="JR137" s="193">
        <f t="shared" si="650"/>
        <v>5</v>
      </c>
      <c r="JS137" s="193">
        <f t="shared" si="650"/>
        <v>5</v>
      </c>
      <c r="JT137" s="193">
        <f t="shared" si="650"/>
        <v>5</v>
      </c>
      <c r="JU137" s="193">
        <f t="shared" si="650"/>
        <v>5</v>
      </c>
      <c r="JV137" s="193">
        <f t="shared" si="650"/>
        <v>5</v>
      </c>
      <c r="JW137" s="193">
        <f t="shared" si="650"/>
        <v>5</v>
      </c>
      <c r="JX137" s="193">
        <f t="shared" si="650"/>
        <v>4.986102098</v>
      </c>
      <c r="JY137" s="193">
        <f t="shared" si="650"/>
        <v>4.85967315</v>
      </c>
      <c r="JZ137" s="193">
        <f t="shared" si="650"/>
        <v>4.649742135</v>
      </c>
      <c r="KA137" s="193">
        <f t="shared" si="650"/>
        <v>4.446386716</v>
      </c>
      <c r="KB137" s="193">
        <f t="shared" si="650"/>
        <v>4.235000629</v>
      </c>
      <c r="KC137" s="193">
        <f t="shared" si="650"/>
        <v>3.982027944</v>
      </c>
      <c r="KD137" s="193">
        <f t="shared" si="650"/>
        <v>3.709401206</v>
      </c>
      <c r="KE137" s="193">
        <f t="shared" si="650"/>
        <v>3.454637576</v>
      </c>
      <c r="KF137" s="193">
        <f t="shared" si="650"/>
        <v>3.20024485</v>
      </c>
      <c r="KG137" s="193">
        <f t="shared" si="650"/>
        <v>2.942647177</v>
      </c>
      <c r="KH137" s="193">
        <f t="shared" si="650"/>
        <v>2.68585074</v>
      </c>
      <c r="KI137" s="193">
        <f t="shared" si="650"/>
        <v>2.449485845</v>
      </c>
      <c r="KJ137" s="193">
        <f t="shared" si="650"/>
        <v>2.229546308</v>
      </c>
      <c r="KK137" s="193">
        <f t="shared" si="650"/>
        <v>2.052072327</v>
      </c>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row>
    <row r="138" ht="14.25" customHeight="1">
      <c r="A138" s="1">
        <v>5.0</v>
      </c>
      <c r="B138" s="1">
        <f t="shared" ref="B138:C138" si="651">B137+1</f>
        <v>128</v>
      </c>
      <c r="C138" s="267">
        <f t="shared" si="651"/>
        <v>43593</v>
      </c>
      <c r="D138" s="193">
        <f t="shared" si="15"/>
        <v>10.23059376</v>
      </c>
      <c r="E138" s="193">
        <f>(SUMIFS(Profile!$F$2:$F$17521,Profile!$B$2:$B$17521,$B138,Profile!$C$2:$C$17521,E$8))*$C$6</f>
        <v>0.1594461494</v>
      </c>
      <c r="F138" s="193">
        <f>(SUMIFS(Profile!$F$2:$F$17521,Profile!$B$2:$B$17521,$B138,Profile!$C$2:$C$17521,F$8))*$C$6</f>
        <v>0.147026977</v>
      </c>
      <c r="G138" s="193">
        <f>(SUMIFS(Profile!$F$2:$F$17521,Profile!$B$2:$B$17521,$B138,Profile!$C$2:$C$17521,G$8))*$C$6</f>
        <v>0.1306016199</v>
      </c>
      <c r="H138" s="193">
        <f>(SUMIFS(Profile!$F$2:$F$17521,Profile!$B$2:$B$17521,$B138,Profile!$C$2:$C$17521,H$8))*$C$6</f>
        <v>0.123791106</v>
      </c>
      <c r="I138" s="193">
        <f>(SUMIFS(Profile!$F$2:$F$17521,Profile!$B$2:$B$17521,$B138,Profile!$C$2:$C$17521,I$8))*$C$6</f>
        <v>0.1133750258</v>
      </c>
      <c r="J138" s="193">
        <f>(SUMIFS(Profile!$F$2:$F$17521,Profile!$B$2:$B$17521,$B138,Profile!$C$2:$C$17521,J$8))*$C$6</f>
        <v>0.1113719335</v>
      </c>
      <c r="K138" s="193">
        <f>(SUMIFS(Profile!$F$2:$F$17521,Profile!$B$2:$B$17521,$B138,Profile!$C$2:$C$17521,K$8))*$C$6</f>
        <v>0.1101700781</v>
      </c>
      <c r="L138" s="193">
        <f>(SUMIFS(Profile!$F$2:$F$17521,Profile!$B$2:$B$17521,$B138,Profile!$C$2:$C$17521,L$8))*$C$6</f>
        <v>0.1017570903</v>
      </c>
      <c r="M138" s="193">
        <f>(SUMIFS(Profile!$F$2:$F$17521,Profile!$B$2:$B$17521,$B138,Profile!$C$2:$C$17521,M$8))*$C$6</f>
        <v>0.111772552</v>
      </c>
      <c r="N138" s="193">
        <f>(SUMIFS(Profile!$F$2:$F$17521,Profile!$B$2:$B$17521,$B138,Profile!$C$2:$C$17521,N$8))*$C$6</f>
        <v>0.1069651304</v>
      </c>
      <c r="O138" s="193">
        <f>(SUMIFS(Profile!$F$2:$F$17521,Profile!$B$2:$B$17521,$B138,Profile!$C$2:$C$17521,O$8))*$C$6</f>
        <v>0.1081669858</v>
      </c>
      <c r="P138" s="193">
        <f>(SUMIFS(Profile!$F$2:$F$17521,Profile!$B$2:$B$17521,$B138,Profile!$C$2:$C$17521,P$8))*$C$6</f>
        <v>0.1101700781</v>
      </c>
      <c r="Q138" s="193">
        <f>(SUMIFS(Profile!$F$2:$F$17521,Profile!$B$2:$B$17521,$B138,Profile!$C$2:$C$17521,Q$8))*$C$6</f>
        <v>0.1089682227</v>
      </c>
      <c r="R138" s="193">
        <f>(SUMIFS(Profile!$F$2:$F$17521,Profile!$B$2:$B$17521,$B138,Profile!$C$2:$C$17521,R$8))*$C$6</f>
        <v>0.1205861582</v>
      </c>
      <c r="S138" s="193">
        <f>(SUMIFS(Profile!$F$2:$F$17521,Profile!$B$2:$B$17521,$B138,Profile!$C$2:$C$17521,S$8))*$C$6</f>
        <v>0.1358096599</v>
      </c>
      <c r="T138" s="193">
        <f>(SUMIFS(Profile!$F$2:$F$17521,Profile!$B$2:$B$17521,$B138,Profile!$C$2:$C$17521,T$8))*$C$6</f>
        <v>0.1566418202</v>
      </c>
      <c r="U138" s="193">
        <f>(SUMIFS(Profile!$F$2:$F$17521,Profile!$B$2:$B$17521,$B138,Profile!$C$2:$C$17521,U$8))*$C$6</f>
        <v>0.1862875866</v>
      </c>
      <c r="V138" s="193">
        <f>(SUMIFS(Profile!$F$2:$F$17521,Profile!$B$2:$B$17521,$B138,Profile!$C$2:$C$17521,V$8))*$C$6</f>
        <v>0.2223432486</v>
      </c>
      <c r="W138" s="193">
        <f>(SUMIFS(Profile!$F$2:$F$17521,Profile!$B$2:$B$17521,$B138,Profile!$C$2:$C$17521,W$8))*$C$6</f>
        <v>0.2311568548</v>
      </c>
      <c r="X138" s="193">
        <f>(SUMIFS(Profile!$F$2:$F$17521,Profile!$B$2:$B$17521,$B138,Profile!$C$2:$C$17521,X$8))*$C$6</f>
        <v>0.2567964366</v>
      </c>
      <c r="Y138" s="193">
        <f>(SUMIFS(Profile!$F$2:$F$17521,Profile!$B$2:$B$17521,$B138,Profile!$C$2:$C$17521,Y$8))*$C$6</f>
        <v>0.2592001474</v>
      </c>
      <c r="Z138" s="193">
        <f>(SUMIFS(Profile!$F$2:$F$17521,Profile!$B$2:$B$17521,$B138,Profile!$C$2:$C$17521,Z$8))*$C$6</f>
        <v>0.2575976736</v>
      </c>
      <c r="AA138" s="193">
        <f>(SUMIFS(Profile!$F$2:$F$17521,Profile!$B$2:$B$17521,$B138,Profile!$C$2:$C$17521,AA$8))*$C$6</f>
        <v>0.2559951997</v>
      </c>
      <c r="AB138" s="193">
        <f>(SUMIFS(Profile!$F$2:$F$17521,Profile!$B$2:$B$17521,$B138,Profile!$C$2:$C$17521,AB$8))*$C$6</f>
        <v>0.2559951997</v>
      </c>
      <c r="AC138" s="193">
        <f>(SUMIFS(Profile!$F$2:$F$17521,Profile!$B$2:$B$17521,$B138,Profile!$C$2:$C$17521,AC$8))*$C$6</f>
        <v>0.270016846</v>
      </c>
      <c r="AD138" s="193">
        <f>(SUMIFS(Profile!$F$2:$F$17521,Profile!$B$2:$B$17521,$B138,Profile!$C$2:$C$17521,AD$8))*$C$6</f>
        <v>0.2672125167</v>
      </c>
      <c r="AE138" s="193">
        <f>(SUMIFS(Profile!$F$2:$F$17521,Profile!$B$2:$B$17521,$B138,Profile!$C$2:$C$17521,AE$8))*$C$6</f>
        <v>0.264007569</v>
      </c>
      <c r="AF138" s="193">
        <f>(SUMIFS(Profile!$F$2:$F$17521,Profile!$B$2:$B$17521,$B138,Profile!$C$2:$C$17521,AF$8))*$C$6</f>
        <v>0.257998292</v>
      </c>
      <c r="AG138" s="193">
        <f>(SUMIFS(Profile!$F$2:$F$17521,Profile!$B$2:$B$17521,$B138,Profile!$C$2:$C$17521,AG$8))*$C$6</f>
        <v>0.2475822119</v>
      </c>
      <c r="AH138" s="193">
        <f>(SUMIFS(Profile!$F$2:$F$17521,Profile!$B$2:$B$17521,$B138,Profile!$C$2:$C$17521,AH$8))*$C$6</f>
        <v>0.251989015</v>
      </c>
      <c r="AI138" s="193">
        <f>(SUMIFS(Profile!$F$2:$F$17521,Profile!$B$2:$B$17521,$B138,Profile!$C$2:$C$17521,AI$8))*$C$6</f>
        <v>0.2575976736</v>
      </c>
      <c r="AJ138" s="193">
        <f>(SUMIFS(Profile!$F$2:$F$17521,Profile!$B$2:$B$17521,$B138,Profile!$C$2:$C$17521,AJ$8))*$C$6</f>
        <v>0.2507871596</v>
      </c>
      <c r="AK138" s="193">
        <f>(SUMIFS(Profile!$F$2:$F$17521,Profile!$B$2:$B$17521,$B138,Profile!$C$2:$C$17521,AK$8))*$C$6</f>
        <v>0.2491846858</v>
      </c>
      <c r="AL138" s="193">
        <f>(SUMIFS(Profile!$F$2:$F$17521,Profile!$B$2:$B$17521,$B138,Profile!$C$2:$C$17521,AL$8))*$C$6</f>
        <v>0.2696162275</v>
      </c>
      <c r="AM138" s="193">
        <f>(SUMIFS(Profile!$F$2:$F$17521,Profile!$B$2:$B$17521,$B138,Profile!$C$2:$C$17521,AM$8))*$C$6</f>
        <v>0.2980601386</v>
      </c>
      <c r="AN138" s="193">
        <f>(SUMIFS(Profile!$F$2:$F$17521,Profile!$B$2:$B$17521,$B138,Profile!$C$2:$C$17521,AN$8))*$C$6</f>
        <v>0.3108799295</v>
      </c>
      <c r="AO138" s="193">
        <f>(SUMIFS(Profile!$F$2:$F$17521,Profile!$B$2:$B$17521,$B138,Profile!$C$2:$C$17521,AO$8))*$C$6</f>
        <v>0.3012650863</v>
      </c>
      <c r="AP138" s="193">
        <f>(SUMIFS(Profile!$F$2:$F$17521,Profile!$B$2:$B$17521,$B138,Profile!$C$2:$C$17521,AP$8))*$C$6</f>
        <v>0.2988613756</v>
      </c>
      <c r="AQ138" s="193">
        <f>(SUMIFS(Profile!$F$2:$F$17521,Profile!$B$2:$B$17521,$B138,Profile!$C$2:$C$17521,AQ$8))*$C$6</f>
        <v>0.2952558094</v>
      </c>
      <c r="AR138" s="193">
        <f>(SUMIFS(Profile!$F$2:$F$17521,Profile!$B$2:$B$17521,$B138,Profile!$C$2:$C$17521,AR$8))*$C$6</f>
        <v>0.2744236491</v>
      </c>
      <c r="AS138" s="193">
        <f>(SUMIFS(Profile!$F$2:$F$17521,Profile!$B$2:$B$17521,$B138,Profile!$C$2:$C$17521,AS$8))*$C$6</f>
        <v>0.2648088059</v>
      </c>
      <c r="AT138" s="193">
        <f>(SUMIFS(Profile!$F$2:$F$17521,Profile!$B$2:$B$17521,$B138,Profile!$C$2:$C$17521,AT$8))*$C$6</f>
        <v>0.2936533355</v>
      </c>
      <c r="AU138" s="193">
        <f>(SUMIFS(Profile!$F$2:$F$17521,Profile!$B$2:$B$17521,$B138,Profile!$C$2:$C$17521,AU$8))*$C$6</f>
        <v>0.2764267415</v>
      </c>
      <c r="AV138" s="193">
        <f>(SUMIFS(Profile!$F$2:$F$17521,Profile!$B$2:$B$17521,$B138,Profile!$C$2:$C$17521,AV$8))*$C$6</f>
        <v>0.2864422031</v>
      </c>
      <c r="AW138" s="193">
        <f>(SUMIFS(Profile!$F$2:$F$17521,Profile!$B$2:$B$17521,$B138,Profile!$C$2:$C$17521,AW$8))*$C$6</f>
        <v>0.2583989105</v>
      </c>
      <c r="AX138" s="193">
        <f>(SUMIFS(Profile!$F$2:$F$17521,Profile!$B$2:$B$17521,$B138,Profile!$C$2:$C$17521,AX$8))*$C$6</f>
        <v>0.2395698426</v>
      </c>
      <c r="AY138" s="193">
        <f>(SUMIFS(Profile!$F$2:$F$17521,Profile!$B$2:$B$17521,$B138,Profile!$C$2:$C$17521,AY$8))*$C$6</f>
        <v>0.1963030483</v>
      </c>
      <c r="AZ138" s="193">
        <f>(SUMIFS(Profile!$F$2:$F$17521,Profile!$B$2:$B$17521,$B138,Profile!$C$2:$C$17521,AZ$8))*$C$6</f>
        <v>0.1682597557</v>
      </c>
      <c r="BA138" s="193">
        <f t="shared" si="16"/>
        <v>13.55433023</v>
      </c>
      <c r="BB138" s="193">
        <f>(SUMIFS(Profile!$E$2:$E$17521,Profile!$B$2:$B$17521,$B138,Profile!$C$2:$C$17521,BB$8))*$C$9</f>
        <v>0</v>
      </c>
      <c r="BC138" s="193">
        <f>(SUMIFS(Profile!$E$2:$E$17521,Profile!$B$2:$B$17521,$B138,Profile!$C$2:$C$17521,BC$8))*$C$9</f>
        <v>0</v>
      </c>
      <c r="BD138" s="193">
        <f>(SUMIFS(Profile!$E$2:$E$17521,Profile!$B$2:$B$17521,$B138,Profile!$C$2:$C$17521,BD$8))*$C$9</f>
        <v>0</v>
      </c>
      <c r="BE138" s="193">
        <f>(SUMIFS(Profile!$E$2:$E$17521,Profile!$B$2:$B$17521,$B138,Profile!$C$2:$C$17521,BE$8))*$C$9</f>
        <v>0</v>
      </c>
      <c r="BF138" s="193">
        <f>(SUMIFS(Profile!$E$2:$E$17521,Profile!$B$2:$B$17521,$B138,Profile!$C$2:$C$17521,BF$8))*$C$9</f>
        <v>0</v>
      </c>
      <c r="BG138" s="193">
        <f>(SUMIFS(Profile!$E$2:$E$17521,Profile!$B$2:$B$17521,$B138,Profile!$C$2:$C$17521,BG$8))*$C$9</f>
        <v>0</v>
      </c>
      <c r="BH138" s="193">
        <f>(SUMIFS(Profile!$E$2:$E$17521,Profile!$B$2:$B$17521,$B138,Profile!$C$2:$C$17521,BH$8))*$C$9</f>
        <v>0</v>
      </c>
      <c r="BI138" s="193">
        <f>(SUMIFS(Profile!$E$2:$E$17521,Profile!$B$2:$B$17521,$B138,Profile!$C$2:$C$17521,BI$8))*$C$9</f>
        <v>0</v>
      </c>
      <c r="BJ138" s="193">
        <f>(SUMIFS(Profile!$E$2:$E$17521,Profile!$B$2:$B$17521,$B138,Profile!$C$2:$C$17521,BJ$8))*$C$9</f>
        <v>0.004463808202</v>
      </c>
      <c r="BK138" s="193">
        <f>(SUMIFS(Profile!$E$2:$E$17521,Profile!$B$2:$B$17521,$B138,Profile!$C$2:$C$17521,BK$8))*$C$9</f>
        <v>0.007339520052</v>
      </c>
      <c r="BL138" s="193">
        <f>(SUMIFS(Profile!$E$2:$E$17521,Profile!$B$2:$B$17521,$B138,Profile!$C$2:$C$17521,BL$8))*$C$9</f>
        <v>0.02658384551</v>
      </c>
      <c r="BM138" s="193">
        <f>(SUMIFS(Profile!$E$2:$E$17521,Profile!$B$2:$B$17521,$B138,Profile!$C$2:$C$17521,BM$8))*$C$9</f>
        <v>0.06162315325</v>
      </c>
      <c r="BN138" s="193">
        <f>(SUMIFS(Profile!$E$2:$E$17521,Profile!$B$2:$B$17521,$B138,Profile!$C$2:$C$17521,BN$8))*$C$9</f>
        <v>0.1094668744</v>
      </c>
      <c r="BO138" s="193">
        <f>(SUMIFS(Profile!$E$2:$E$17521,Profile!$B$2:$B$17521,$B138,Profile!$C$2:$C$17521,BO$8))*$C$9</f>
        <v>0.1738169692</v>
      </c>
      <c r="BP138" s="193">
        <f>(SUMIFS(Profile!$E$2:$E$17521,Profile!$B$2:$B$17521,$B138,Profile!$C$2:$C$17521,BP$8))*$C$9</f>
        <v>0.250393797</v>
      </c>
      <c r="BQ138" s="193">
        <f>(SUMIFS(Profile!$E$2:$E$17521,Profile!$B$2:$B$17521,$B138,Profile!$C$2:$C$17521,BQ$8))*$C$9</f>
        <v>0.3785401283</v>
      </c>
      <c r="BR138" s="193">
        <f>(SUMIFS(Profile!$E$2:$E$17521,Profile!$B$2:$B$17521,$B138,Profile!$C$2:$C$17521,BR$8))*$C$9</f>
        <v>0.4737923247</v>
      </c>
      <c r="BS138" s="193">
        <f>(SUMIFS(Profile!$E$2:$E$17521,Profile!$B$2:$B$17521,$B138,Profile!$C$2:$C$17521,BS$8))*$C$9</f>
        <v>0.5679347918</v>
      </c>
      <c r="BT138" s="193">
        <f>(SUMIFS(Profile!$E$2:$E$17521,Profile!$B$2:$B$17521,$B138,Profile!$C$2:$C$17521,BT$8))*$C$9</f>
        <v>0.6550793639</v>
      </c>
      <c r="BU138" s="193">
        <f>(SUMIFS(Profile!$E$2:$E$17521,Profile!$B$2:$B$17521,$B138,Profile!$C$2:$C$17521,BU$8))*$C$9</f>
        <v>0.731517606</v>
      </c>
      <c r="BV138" s="193">
        <f>(SUMIFS(Profile!$E$2:$E$17521,Profile!$B$2:$B$17521,$B138,Profile!$C$2:$C$17521,BV$8))*$C$9</f>
        <v>0.7965268151</v>
      </c>
      <c r="BW138" s="193">
        <f>(SUMIFS(Profile!$E$2:$E$17521,Profile!$B$2:$B$17521,$B138,Profile!$C$2:$C$17521,BW$8))*$C$9</f>
        <v>0.8493606601</v>
      </c>
      <c r="BX138" s="193">
        <f>(SUMIFS(Profile!$E$2:$E$17521,Profile!$B$2:$B$17521,$B138,Profile!$C$2:$C$17521,BX$8))*$C$9</f>
        <v>0.8198804933</v>
      </c>
      <c r="BY138" s="193">
        <f>(SUMIFS(Profile!$E$2:$E$17521,Profile!$B$2:$B$17521,$B138,Profile!$C$2:$C$17521,BY$8))*$C$9</f>
        <v>0.8491690819</v>
      </c>
      <c r="BZ138" s="193">
        <f>(SUMIFS(Profile!$E$2:$E$17521,Profile!$B$2:$B$17521,$B138,Profile!$C$2:$C$17521,BZ$8))*$C$9</f>
        <v>0.8214847013</v>
      </c>
      <c r="CA138" s="193">
        <f>(SUMIFS(Profile!$E$2:$E$17521,Profile!$B$2:$B$17521,$B138,Profile!$C$2:$C$17521,CA$8))*$C$9</f>
        <v>0.8408989096</v>
      </c>
      <c r="CB138" s="193">
        <f>(SUMIFS(Profile!$E$2:$E$17521,Profile!$B$2:$B$17521,$B138,Profile!$C$2:$C$17521,CB$8))*$C$9</f>
        <v>0.797478576</v>
      </c>
      <c r="CC138" s="193">
        <f>(SUMIFS(Profile!$E$2:$E$17521,Profile!$B$2:$B$17521,$B138,Profile!$C$2:$C$17521,CC$8))*$C$9</f>
        <v>0.7121298639</v>
      </c>
      <c r="CD138" s="193">
        <f>(SUMIFS(Profile!$E$2:$E$17521,Profile!$B$2:$B$17521,$B138,Profile!$C$2:$C$17521,CD$8))*$C$9</f>
        <v>0.6162396134</v>
      </c>
      <c r="CE138" s="193">
        <f>(SUMIFS(Profile!$E$2:$E$17521,Profile!$B$2:$B$17521,$B138,Profile!$C$2:$C$17521,CE$8))*$C$9</f>
        <v>0.6578362822</v>
      </c>
      <c r="CF138" s="193">
        <f>(SUMIFS(Profile!$E$2:$E$17521,Profile!$B$2:$B$17521,$B138,Profile!$C$2:$C$17521,CF$8))*$C$9</f>
        <v>0.5365240608</v>
      </c>
      <c r="CG138" s="193">
        <f>(SUMIFS(Profile!$E$2:$E$17521,Profile!$B$2:$B$17521,$B138,Profile!$C$2:$C$17521,CG$8))*$C$9</f>
        <v>0.466502681</v>
      </c>
      <c r="CH138" s="193">
        <f>(SUMIFS(Profile!$E$2:$E$17521,Profile!$B$2:$B$17521,$B138,Profile!$C$2:$C$17521,CH$8))*$C$9</f>
        <v>0.391933091</v>
      </c>
      <c r="CI138" s="193">
        <f>(SUMIFS(Profile!$E$2:$E$17521,Profile!$B$2:$B$17521,$B138,Profile!$C$2:$C$17521,CI$8))*$C$9</f>
        <v>0.3364804412</v>
      </c>
      <c r="CJ138" s="193">
        <f>(SUMIFS(Profile!$E$2:$E$17521,Profile!$B$2:$B$17521,$B138,Profile!$C$2:$C$17521,CJ$8))*$C$9</f>
        <v>0.2390515205</v>
      </c>
      <c r="CK138" s="193">
        <f>(SUMIFS(Profile!$E$2:$E$17521,Profile!$B$2:$B$17521,$B138,Profile!$C$2:$C$17521,CK$8))*$C$9</f>
        <v>0.1669508034</v>
      </c>
      <c r="CL138" s="193">
        <f>(SUMIFS(Profile!$E$2:$E$17521,Profile!$B$2:$B$17521,$B138,Profile!$C$2:$C$17521,CL$8))*$C$9</f>
        <v>0.106429453</v>
      </c>
      <c r="CM138" s="193">
        <f>(SUMIFS(Profile!$E$2:$E$17521,Profile!$B$2:$B$17521,$B138,Profile!$C$2:$C$17521,CM$8))*$C$9</f>
        <v>0.06546611555</v>
      </c>
      <c r="CN138" s="193">
        <f>(SUMIFS(Profile!$E$2:$E$17521,Profile!$B$2:$B$17521,$B138,Profile!$C$2:$C$17521,CN$8))*$C$9</f>
        <v>0.03194267281</v>
      </c>
      <c r="CO138" s="193">
        <f>(SUMIFS(Profile!$E$2:$E$17521,Profile!$B$2:$B$17521,$B138,Profile!$C$2:$C$17521,CO$8))*$C$9</f>
        <v>0.009633919348</v>
      </c>
      <c r="CP138" s="193">
        <f>(SUMIFS(Profile!$E$2:$E$17521,Profile!$B$2:$B$17521,$B138,Profile!$C$2:$C$17521,CP$8))*$C$9</f>
        <v>0.001805231104</v>
      </c>
      <c r="CQ138" s="193">
        <f>(SUMIFS(Profile!$E$2:$E$17521,Profile!$B$2:$B$17521,$B138,Profile!$C$2:$C$17521,CQ$8))*$C$9</f>
        <v>0.00005306242611</v>
      </c>
      <c r="CR138" s="193">
        <f>(SUMIFS(Profile!$E$2:$E$17521,Profile!$B$2:$B$17521,$B138,Profile!$C$2:$C$17521,CR$8))*$C$9</f>
        <v>0</v>
      </c>
      <c r="CS138" s="193">
        <f>(SUMIFS(Profile!$E$2:$E$17521,Profile!$B$2:$B$17521,$B138,Profile!$C$2:$C$17521,CS$8))*$C$9</f>
        <v>0</v>
      </c>
      <c r="CT138" s="193">
        <f>(SUMIFS(Profile!$E$2:$E$17521,Profile!$B$2:$B$17521,$B138,Profile!$C$2:$C$17521,CT$8))*$C$9</f>
        <v>0</v>
      </c>
      <c r="CU138" s="193">
        <f>(SUMIFS(Profile!$E$2:$E$17521,Profile!$B$2:$B$17521,$B138,Profile!$C$2:$C$17521,CU$8))*$C$9</f>
        <v>0</v>
      </c>
      <c r="CV138" s="193">
        <f>(SUMIFS(Profile!$E$2:$E$17521,Profile!$B$2:$B$17521,$B138,Profile!$C$2:$C$17521,CV$8))*$C$9</f>
        <v>0</v>
      </c>
      <c r="CW138" s="193">
        <f>(SUMIFS(Profile!$E$2:$E$17521,Profile!$B$2:$B$17521,$B138,Profile!$C$2:$C$17521,CW$8))*$C$9</f>
        <v>0</v>
      </c>
      <c r="CX138" s="193">
        <f t="shared" si="17"/>
        <v>7.799616721</v>
      </c>
      <c r="CY138" s="193">
        <f t="shared" ref="CY138:ET138" si="652">MAX(BB138-E138,0)</f>
        <v>0</v>
      </c>
      <c r="CZ138" s="193">
        <f t="shared" si="652"/>
        <v>0</v>
      </c>
      <c r="DA138" s="193">
        <f t="shared" si="652"/>
        <v>0</v>
      </c>
      <c r="DB138" s="193">
        <f t="shared" si="652"/>
        <v>0</v>
      </c>
      <c r="DC138" s="193">
        <f t="shared" si="652"/>
        <v>0</v>
      </c>
      <c r="DD138" s="193">
        <f t="shared" si="652"/>
        <v>0</v>
      </c>
      <c r="DE138" s="193">
        <f t="shared" si="652"/>
        <v>0</v>
      </c>
      <c r="DF138" s="193">
        <f t="shared" si="652"/>
        <v>0</v>
      </c>
      <c r="DG138" s="193">
        <f t="shared" si="652"/>
        <v>0</v>
      </c>
      <c r="DH138" s="193">
        <f t="shared" si="652"/>
        <v>0</v>
      </c>
      <c r="DI138" s="193">
        <f t="shared" si="652"/>
        <v>0</v>
      </c>
      <c r="DJ138" s="193">
        <f t="shared" si="652"/>
        <v>0</v>
      </c>
      <c r="DK138" s="193">
        <f t="shared" si="652"/>
        <v>0.0004986516416</v>
      </c>
      <c r="DL138" s="193">
        <f t="shared" si="652"/>
        <v>0.05323081095</v>
      </c>
      <c r="DM138" s="193">
        <f t="shared" si="652"/>
        <v>0.114584137</v>
      </c>
      <c r="DN138" s="193">
        <f t="shared" si="652"/>
        <v>0.2218983082</v>
      </c>
      <c r="DO138" s="193">
        <f t="shared" si="652"/>
        <v>0.2875047381</v>
      </c>
      <c r="DP138" s="193">
        <f t="shared" si="652"/>
        <v>0.3455915432</v>
      </c>
      <c r="DQ138" s="193">
        <f t="shared" si="652"/>
        <v>0.4239225091</v>
      </c>
      <c r="DR138" s="193">
        <f t="shared" si="652"/>
        <v>0.4747211694</v>
      </c>
      <c r="DS138" s="193">
        <f t="shared" si="652"/>
        <v>0.5373266677</v>
      </c>
      <c r="DT138" s="193">
        <f t="shared" si="652"/>
        <v>0.5917629865</v>
      </c>
      <c r="DU138" s="193">
        <f t="shared" si="652"/>
        <v>0.5638852936</v>
      </c>
      <c r="DV138" s="193">
        <f t="shared" si="652"/>
        <v>0.5931738822</v>
      </c>
      <c r="DW138" s="193">
        <f t="shared" si="652"/>
        <v>0.5514678553</v>
      </c>
      <c r="DX138" s="193">
        <f t="shared" si="652"/>
        <v>0.5736863929</v>
      </c>
      <c r="DY138" s="193">
        <f t="shared" si="652"/>
        <v>0.533471007</v>
      </c>
      <c r="DZ138" s="193">
        <f t="shared" si="652"/>
        <v>0.4541315719</v>
      </c>
      <c r="EA138" s="193">
        <f t="shared" si="652"/>
        <v>0.3686574015</v>
      </c>
      <c r="EB138" s="193">
        <f t="shared" si="652"/>
        <v>0.4058472671</v>
      </c>
      <c r="EC138" s="193">
        <f t="shared" si="652"/>
        <v>0.2789263872</v>
      </c>
      <c r="ED138" s="193">
        <f t="shared" si="652"/>
        <v>0.2157155214</v>
      </c>
      <c r="EE138" s="193">
        <f t="shared" si="652"/>
        <v>0.1427484052</v>
      </c>
      <c r="EF138" s="193">
        <f t="shared" si="652"/>
        <v>0.06686421362</v>
      </c>
      <c r="EG138" s="193">
        <f t="shared" si="652"/>
        <v>0</v>
      </c>
      <c r="EH138" s="193">
        <f t="shared" si="652"/>
        <v>0</v>
      </c>
      <c r="EI138" s="193">
        <f t="shared" si="652"/>
        <v>0</v>
      </c>
      <c r="EJ138" s="193">
        <f t="shared" si="652"/>
        <v>0</v>
      </c>
      <c r="EK138" s="193">
        <f t="shared" si="652"/>
        <v>0</v>
      </c>
      <c r="EL138" s="193">
        <f t="shared" si="652"/>
        <v>0</v>
      </c>
      <c r="EM138" s="193">
        <f t="shared" si="652"/>
        <v>0</v>
      </c>
      <c r="EN138" s="193">
        <f t="shared" si="652"/>
        <v>0</v>
      </c>
      <c r="EO138" s="193">
        <f t="shared" si="652"/>
        <v>0</v>
      </c>
      <c r="EP138" s="193">
        <f t="shared" si="652"/>
        <v>0</v>
      </c>
      <c r="EQ138" s="193">
        <f t="shared" si="652"/>
        <v>0</v>
      </c>
      <c r="ER138" s="193">
        <f t="shared" si="652"/>
        <v>0</v>
      </c>
      <c r="ES138" s="193">
        <f t="shared" si="652"/>
        <v>0</v>
      </c>
      <c r="ET138" s="193">
        <f t="shared" si="652"/>
        <v>0</v>
      </c>
      <c r="EU138" s="193">
        <f t="shared" si="19"/>
        <v>5.754713511</v>
      </c>
      <c r="EV138" s="193">
        <f t="shared" ref="EV138:GQ138" si="653">BB138-CY138</f>
        <v>0</v>
      </c>
      <c r="EW138" s="193">
        <f t="shared" si="653"/>
        <v>0</v>
      </c>
      <c r="EX138" s="193">
        <f t="shared" si="653"/>
        <v>0</v>
      </c>
      <c r="EY138" s="193">
        <f t="shared" si="653"/>
        <v>0</v>
      </c>
      <c r="EZ138" s="193">
        <f t="shared" si="653"/>
        <v>0</v>
      </c>
      <c r="FA138" s="193">
        <f t="shared" si="653"/>
        <v>0</v>
      </c>
      <c r="FB138" s="193">
        <f t="shared" si="653"/>
        <v>0</v>
      </c>
      <c r="FC138" s="193">
        <f t="shared" si="653"/>
        <v>0</v>
      </c>
      <c r="FD138" s="193">
        <f t="shared" si="653"/>
        <v>0.004463808202</v>
      </c>
      <c r="FE138" s="193">
        <f t="shared" si="653"/>
        <v>0.007339520052</v>
      </c>
      <c r="FF138" s="193">
        <f t="shared" si="653"/>
        <v>0.02658384551</v>
      </c>
      <c r="FG138" s="193">
        <f t="shared" si="653"/>
        <v>0.06162315325</v>
      </c>
      <c r="FH138" s="193">
        <f t="shared" si="653"/>
        <v>0.1089682227</v>
      </c>
      <c r="FI138" s="193">
        <f t="shared" si="653"/>
        <v>0.1205861582</v>
      </c>
      <c r="FJ138" s="193">
        <f t="shared" si="653"/>
        <v>0.1358096599</v>
      </c>
      <c r="FK138" s="193">
        <f t="shared" si="653"/>
        <v>0.1566418202</v>
      </c>
      <c r="FL138" s="193">
        <f t="shared" si="653"/>
        <v>0.1862875866</v>
      </c>
      <c r="FM138" s="193">
        <f t="shared" si="653"/>
        <v>0.2223432486</v>
      </c>
      <c r="FN138" s="193">
        <f t="shared" si="653"/>
        <v>0.2311568548</v>
      </c>
      <c r="FO138" s="193">
        <f t="shared" si="653"/>
        <v>0.2567964366</v>
      </c>
      <c r="FP138" s="193">
        <f t="shared" si="653"/>
        <v>0.2592001474</v>
      </c>
      <c r="FQ138" s="193">
        <f t="shared" si="653"/>
        <v>0.2575976736</v>
      </c>
      <c r="FR138" s="193">
        <f t="shared" si="653"/>
        <v>0.2559951997</v>
      </c>
      <c r="FS138" s="193">
        <f t="shared" si="653"/>
        <v>0.2559951997</v>
      </c>
      <c r="FT138" s="193">
        <f t="shared" si="653"/>
        <v>0.270016846</v>
      </c>
      <c r="FU138" s="193">
        <f t="shared" si="653"/>
        <v>0.2672125167</v>
      </c>
      <c r="FV138" s="193">
        <f t="shared" si="653"/>
        <v>0.264007569</v>
      </c>
      <c r="FW138" s="193">
        <f t="shared" si="653"/>
        <v>0.257998292</v>
      </c>
      <c r="FX138" s="193">
        <f t="shared" si="653"/>
        <v>0.2475822119</v>
      </c>
      <c r="FY138" s="193">
        <f t="shared" si="653"/>
        <v>0.251989015</v>
      </c>
      <c r="FZ138" s="193">
        <f t="shared" si="653"/>
        <v>0.2575976736</v>
      </c>
      <c r="GA138" s="193">
        <f t="shared" si="653"/>
        <v>0.2507871596</v>
      </c>
      <c r="GB138" s="193">
        <f t="shared" si="653"/>
        <v>0.2491846858</v>
      </c>
      <c r="GC138" s="193">
        <f t="shared" si="653"/>
        <v>0.2696162275</v>
      </c>
      <c r="GD138" s="193">
        <f t="shared" si="653"/>
        <v>0.2390515205</v>
      </c>
      <c r="GE138" s="193">
        <f t="shared" si="653"/>
        <v>0.1669508034</v>
      </c>
      <c r="GF138" s="193">
        <f t="shared" si="653"/>
        <v>0.106429453</v>
      </c>
      <c r="GG138" s="193">
        <f t="shared" si="653"/>
        <v>0.06546611555</v>
      </c>
      <c r="GH138" s="193">
        <f t="shared" si="653"/>
        <v>0.03194267281</v>
      </c>
      <c r="GI138" s="193">
        <f t="shared" si="653"/>
        <v>0.009633919348</v>
      </c>
      <c r="GJ138" s="193">
        <f t="shared" si="653"/>
        <v>0.001805231104</v>
      </c>
      <c r="GK138" s="193">
        <f t="shared" si="653"/>
        <v>0.00005306242611</v>
      </c>
      <c r="GL138" s="193">
        <f t="shared" si="653"/>
        <v>0</v>
      </c>
      <c r="GM138" s="193">
        <f t="shared" si="653"/>
        <v>0</v>
      </c>
      <c r="GN138" s="193">
        <f t="shared" si="653"/>
        <v>0</v>
      </c>
      <c r="GO138" s="193">
        <f t="shared" si="653"/>
        <v>0</v>
      </c>
      <c r="GP138" s="193">
        <f t="shared" si="653"/>
        <v>0</v>
      </c>
      <c r="GQ138" s="193">
        <f t="shared" si="653"/>
        <v>0</v>
      </c>
      <c r="GR138" s="193">
        <f t="shared" si="21"/>
        <v>4.475880253</v>
      </c>
      <c r="GS138" s="193">
        <f t="shared" ref="GS138:IN138" si="654">E138-EV138</f>
        <v>0.1594461494</v>
      </c>
      <c r="GT138" s="193">
        <f t="shared" si="654"/>
        <v>0.147026977</v>
      </c>
      <c r="GU138" s="193">
        <f t="shared" si="654"/>
        <v>0.1306016199</v>
      </c>
      <c r="GV138" s="193">
        <f t="shared" si="654"/>
        <v>0.123791106</v>
      </c>
      <c r="GW138" s="193">
        <f t="shared" si="654"/>
        <v>0.1133750258</v>
      </c>
      <c r="GX138" s="193">
        <f t="shared" si="654"/>
        <v>0.1113719335</v>
      </c>
      <c r="GY138" s="193">
        <f t="shared" si="654"/>
        <v>0.1101700781</v>
      </c>
      <c r="GZ138" s="193">
        <f t="shared" si="654"/>
        <v>0.1017570903</v>
      </c>
      <c r="HA138" s="193">
        <f t="shared" si="654"/>
        <v>0.1073087438</v>
      </c>
      <c r="HB138" s="193">
        <f t="shared" si="654"/>
        <v>0.09962561034</v>
      </c>
      <c r="HC138" s="193">
        <f t="shared" si="654"/>
        <v>0.08158314027</v>
      </c>
      <c r="HD138" s="193">
        <f t="shared" si="654"/>
        <v>0.04854692487</v>
      </c>
      <c r="HE138" s="193">
        <f t="shared" si="654"/>
        <v>0</v>
      </c>
      <c r="HF138" s="193">
        <f t="shared" si="654"/>
        <v>0</v>
      </c>
      <c r="HG138" s="193">
        <f t="shared" si="654"/>
        <v>0</v>
      </c>
      <c r="HH138" s="193">
        <f t="shared" si="654"/>
        <v>0</v>
      </c>
      <c r="HI138" s="193">
        <f t="shared" si="654"/>
        <v>0</v>
      </c>
      <c r="HJ138" s="193">
        <f t="shared" si="654"/>
        <v>0</v>
      </c>
      <c r="HK138" s="193">
        <f t="shared" si="654"/>
        <v>0</v>
      </c>
      <c r="HL138" s="193">
        <f t="shared" si="654"/>
        <v>0</v>
      </c>
      <c r="HM138" s="193">
        <f t="shared" si="654"/>
        <v>0</v>
      </c>
      <c r="HN138" s="193">
        <f t="shared" si="654"/>
        <v>0</v>
      </c>
      <c r="HO138" s="193">
        <f t="shared" si="654"/>
        <v>0</v>
      </c>
      <c r="HP138" s="193">
        <f t="shared" si="654"/>
        <v>0</v>
      </c>
      <c r="HQ138" s="193">
        <f t="shared" si="654"/>
        <v>0</v>
      </c>
      <c r="HR138" s="193">
        <f t="shared" si="654"/>
        <v>0</v>
      </c>
      <c r="HS138" s="193">
        <f t="shared" si="654"/>
        <v>0</v>
      </c>
      <c r="HT138" s="193">
        <f t="shared" si="654"/>
        <v>0</v>
      </c>
      <c r="HU138" s="193">
        <f t="shared" si="654"/>
        <v>0</v>
      </c>
      <c r="HV138" s="193">
        <f t="shared" si="654"/>
        <v>0</v>
      </c>
      <c r="HW138" s="193">
        <f t="shared" si="654"/>
        <v>0</v>
      </c>
      <c r="HX138" s="193">
        <f t="shared" si="654"/>
        <v>0</v>
      </c>
      <c r="HY138" s="193">
        <f t="shared" si="654"/>
        <v>0</v>
      </c>
      <c r="HZ138" s="193">
        <f t="shared" si="654"/>
        <v>0</v>
      </c>
      <c r="IA138" s="193">
        <f t="shared" si="654"/>
        <v>0.05900861809</v>
      </c>
      <c r="IB138" s="193">
        <f t="shared" si="654"/>
        <v>0.1439291261</v>
      </c>
      <c r="IC138" s="193">
        <f t="shared" si="654"/>
        <v>0.1948356333</v>
      </c>
      <c r="ID138" s="193">
        <f t="shared" si="654"/>
        <v>0.23339526</v>
      </c>
      <c r="IE138" s="193">
        <f t="shared" si="654"/>
        <v>0.2633131365</v>
      </c>
      <c r="IF138" s="193">
        <f t="shared" si="654"/>
        <v>0.2647897298</v>
      </c>
      <c r="IG138" s="193">
        <f t="shared" si="654"/>
        <v>0.2630035748</v>
      </c>
      <c r="IH138" s="193">
        <f t="shared" si="654"/>
        <v>0.2936002731</v>
      </c>
      <c r="II138" s="193">
        <f t="shared" si="654"/>
        <v>0.2764267415</v>
      </c>
      <c r="IJ138" s="193">
        <f t="shared" si="654"/>
        <v>0.2864422031</v>
      </c>
      <c r="IK138" s="193">
        <f t="shared" si="654"/>
        <v>0.2583989105</v>
      </c>
      <c r="IL138" s="193">
        <f t="shared" si="654"/>
        <v>0.2395698426</v>
      </c>
      <c r="IM138" s="193">
        <f t="shared" si="654"/>
        <v>0.1963030483</v>
      </c>
      <c r="IN138" s="193">
        <f t="shared" si="654"/>
        <v>0.1682597557</v>
      </c>
      <c r="IO138" s="193">
        <f t="shared" si="23"/>
        <v>3.141275853</v>
      </c>
      <c r="IP138" s="193">
        <f t="shared" si="29"/>
        <v>1.892626178</v>
      </c>
      <c r="IQ138" s="193">
        <f t="shared" ref="IQ138:KK138" si="655">MAX((MIN(CZ138+IP138,$IO$7))-GT138,0)</f>
        <v>1.745599201</v>
      </c>
      <c r="IR138" s="193">
        <f t="shared" si="655"/>
        <v>1.614997581</v>
      </c>
      <c r="IS138" s="193">
        <f t="shared" si="655"/>
        <v>1.491206475</v>
      </c>
      <c r="IT138" s="193">
        <f t="shared" si="655"/>
        <v>1.377831449</v>
      </c>
      <c r="IU138" s="193">
        <f t="shared" si="655"/>
        <v>1.266459516</v>
      </c>
      <c r="IV138" s="193">
        <f t="shared" si="655"/>
        <v>1.156289437</v>
      </c>
      <c r="IW138" s="193">
        <f t="shared" si="655"/>
        <v>1.054532347</v>
      </c>
      <c r="IX138" s="193">
        <f t="shared" si="655"/>
        <v>0.9472236033</v>
      </c>
      <c r="IY138" s="193">
        <f t="shared" si="655"/>
        <v>0.847597993</v>
      </c>
      <c r="IZ138" s="193">
        <f t="shared" si="655"/>
        <v>0.7660148527</v>
      </c>
      <c r="JA138" s="193">
        <f t="shared" si="655"/>
        <v>0.7174679278</v>
      </c>
      <c r="JB138" s="193">
        <f t="shared" si="655"/>
        <v>0.7179665795</v>
      </c>
      <c r="JC138" s="193">
        <f t="shared" si="655"/>
        <v>0.7711973904</v>
      </c>
      <c r="JD138" s="193">
        <f t="shared" si="655"/>
        <v>0.8857815275</v>
      </c>
      <c r="JE138" s="193">
        <f t="shared" si="655"/>
        <v>1.107679836</v>
      </c>
      <c r="JF138" s="193">
        <f t="shared" si="655"/>
        <v>1.395184574</v>
      </c>
      <c r="JG138" s="193">
        <f t="shared" si="655"/>
        <v>1.740776117</v>
      </c>
      <c r="JH138" s="193">
        <f t="shared" si="655"/>
        <v>2.164698626</v>
      </c>
      <c r="JI138" s="193">
        <f t="shared" si="655"/>
        <v>2.639419795</v>
      </c>
      <c r="JJ138" s="193">
        <f t="shared" si="655"/>
        <v>3.176746463</v>
      </c>
      <c r="JK138" s="193">
        <f t="shared" si="655"/>
        <v>3.768509449</v>
      </c>
      <c r="JL138" s="193">
        <f t="shared" si="655"/>
        <v>4.332394743</v>
      </c>
      <c r="JM138" s="193">
        <f t="shared" si="655"/>
        <v>4.925568625</v>
      </c>
      <c r="JN138" s="193">
        <f t="shared" si="655"/>
        <v>5</v>
      </c>
      <c r="JO138" s="193">
        <f t="shared" si="655"/>
        <v>5</v>
      </c>
      <c r="JP138" s="193">
        <f t="shared" si="655"/>
        <v>5</v>
      </c>
      <c r="JQ138" s="193">
        <f t="shared" si="655"/>
        <v>5</v>
      </c>
      <c r="JR138" s="193">
        <f t="shared" si="655"/>
        <v>5</v>
      </c>
      <c r="JS138" s="193">
        <f t="shared" si="655"/>
        <v>5</v>
      </c>
      <c r="JT138" s="193">
        <f t="shared" si="655"/>
        <v>5</v>
      </c>
      <c r="JU138" s="193">
        <f t="shared" si="655"/>
        <v>5</v>
      </c>
      <c r="JV138" s="193">
        <f t="shared" si="655"/>
        <v>5</v>
      </c>
      <c r="JW138" s="193">
        <f t="shared" si="655"/>
        <v>5</v>
      </c>
      <c r="JX138" s="193">
        <f t="shared" si="655"/>
        <v>4.940991382</v>
      </c>
      <c r="JY138" s="193">
        <f t="shared" si="655"/>
        <v>4.797062256</v>
      </c>
      <c r="JZ138" s="193">
        <f t="shared" si="655"/>
        <v>4.602226622</v>
      </c>
      <c r="KA138" s="193">
        <f t="shared" si="655"/>
        <v>4.368831362</v>
      </c>
      <c r="KB138" s="193">
        <f t="shared" si="655"/>
        <v>4.105518226</v>
      </c>
      <c r="KC138" s="193">
        <f t="shared" si="655"/>
        <v>3.840728496</v>
      </c>
      <c r="KD138" s="193">
        <f t="shared" si="655"/>
        <v>3.577724921</v>
      </c>
      <c r="KE138" s="193">
        <f t="shared" si="655"/>
        <v>3.284124648</v>
      </c>
      <c r="KF138" s="193">
        <f t="shared" si="655"/>
        <v>3.007697907</v>
      </c>
      <c r="KG138" s="193">
        <f t="shared" si="655"/>
        <v>2.721255704</v>
      </c>
      <c r="KH138" s="193">
        <f t="shared" si="655"/>
        <v>2.462856793</v>
      </c>
      <c r="KI138" s="193">
        <f t="shared" si="655"/>
        <v>2.223286951</v>
      </c>
      <c r="KJ138" s="193">
        <f t="shared" si="655"/>
        <v>2.026983902</v>
      </c>
      <c r="KK138" s="193">
        <f t="shared" si="655"/>
        <v>1.858724147</v>
      </c>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row>
    <row r="139" ht="14.25" customHeight="1">
      <c r="A139" s="1">
        <v>5.0</v>
      </c>
      <c r="B139" s="1">
        <f t="shared" ref="B139:C139" si="656">B138+1</f>
        <v>129</v>
      </c>
      <c r="C139" s="267">
        <f t="shared" si="656"/>
        <v>43594</v>
      </c>
      <c r="D139" s="193">
        <f t="shared" si="15"/>
        <v>9.850807458</v>
      </c>
      <c r="E139" s="193">
        <f>(SUMIFS(Profile!$F$2:$F$17521,Profile!$B$2:$B$17521,$B139,Profile!$C$2:$C$17521,E$8))*$C$6</f>
        <v>0.1506325432</v>
      </c>
      <c r="F139" s="193">
        <f>(SUMIFS(Profile!$F$2:$F$17521,Profile!$B$2:$B$17521,$B139,Profile!$C$2:$C$17521,F$8))*$C$6</f>
        <v>0.1342071861</v>
      </c>
      <c r="G139" s="193">
        <f>(SUMIFS(Profile!$F$2:$F$17521,Profile!$B$2:$B$17521,$B139,Profile!$C$2:$C$17521,G$8))*$C$6</f>
        <v>0.1197849213</v>
      </c>
      <c r="H139" s="193">
        <f>(SUMIFS(Profile!$F$2:$F$17521,Profile!$B$2:$B$17521,$B139,Profile!$C$2:$C$17521,H$8))*$C$6</f>
        <v>0.1097694597</v>
      </c>
      <c r="I139" s="193">
        <f>(SUMIFS(Profile!$F$2:$F$17521,Profile!$B$2:$B$17521,$B139,Profile!$C$2:$C$17521,I$8))*$C$6</f>
        <v>0.1081669858</v>
      </c>
      <c r="J139" s="193">
        <f>(SUMIFS(Profile!$F$2:$F$17521,Profile!$B$2:$B$17521,$B139,Profile!$C$2:$C$17521,J$8))*$C$6</f>
        <v>0.1045614196</v>
      </c>
      <c r="K139" s="193">
        <f>(SUMIFS(Profile!$F$2:$F$17521,Profile!$B$2:$B$17521,$B139,Profile!$C$2:$C$17521,K$8))*$C$6</f>
        <v>0.1029589457</v>
      </c>
      <c r="L139" s="193">
        <f>(SUMIFS(Profile!$F$2:$F$17521,Profile!$B$2:$B$17521,$B139,Profile!$C$2:$C$17521,L$8))*$C$6</f>
        <v>0.1017570903</v>
      </c>
      <c r="M139" s="193">
        <f>(SUMIFS(Profile!$F$2:$F$17521,Profile!$B$2:$B$17521,$B139,Profile!$C$2:$C$17521,M$8))*$C$6</f>
        <v>0.1037601827</v>
      </c>
      <c r="N139" s="193">
        <f>(SUMIFS(Profile!$F$2:$F$17521,Profile!$B$2:$B$17521,$B139,Profile!$C$2:$C$17521,N$8))*$C$6</f>
        <v>0.1065645119</v>
      </c>
      <c r="O139" s="193">
        <f>(SUMIFS(Profile!$F$2:$F$17521,Profile!$B$2:$B$17521,$B139,Profile!$C$2:$C$17521,O$8))*$C$6</f>
        <v>0.1093688412</v>
      </c>
      <c r="P139" s="193">
        <f>(SUMIFS(Profile!$F$2:$F$17521,Profile!$B$2:$B$17521,$B139,Profile!$C$2:$C$17521,P$8))*$C$6</f>
        <v>0.1145768812</v>
      </c>
      <c r="Q139" s="193">
        <f>(SUMIFS(Profile!$F$2:$F$17521,Profile!$B$2:$B$17521,$B139,Profile!$C$2:$C$17521,Q$8))*$C$6</f>
        <v>0.1402164631</v>
      </c>
      <c r="R139" s="193">
        <f>(SUMIFS(Profile!$F$2:$F$17521,Profile!$B$2:$B$17521,$B139,Profile!$C$2:$C$17521,R$8))*$C$6</f>
        <v>0.1646541895</v>
      </c>
      <c r="S139" s="193">
        <f>(SUMIFS(Profile!$F$2:$F$17521,Profile!$B$2:$B$17521,$B139,Profile!$C$2:$C$17521,S$8))*$C$6</f>
        <v>0.1951011929</v>
      </c>
      <c r="T139" s="193">
        <f>(SUMIFS(Profile!$F$2:$F$17521,Profile!$B$2:$B$17521,$B139,Profile!$C$2:$C$17521,T$8))*$C$6</f>
        <v>0.2159333531</v>
      </c>
      <c r="U139" s="193">
        <f>(SUMIFS(Profile!$F$2:$F$17521,Profile!$B$2:$B$17521,$B139,Profile!$C$2:$C$17521,U$8))*$C$6</f>
        <v>0.2195389193</v>
      </c>
      <c r="V139" s="193">
        <f>(SUMIFS(Profile!$F$2:$F$17521,Profile!$B$2:$B$17521,$B139,Profile!$C$2:$C$17521,V$8))*$C$6</f>
        <v>0.2291537625</v>
      </c>
      <c r="W139" s="193">
        <f>(SUMIFS(Profile!$F$2:$F$17521,Profile!$B$2:$B$17521,$B139,Profile!$C$2:$C$17521,W$8))*$C$6</f>
        <v>0.2343618025</v>
      </c>
      <c r="X139" s="193">
        <f>(SUMIFS(Profile!$F$2:$F$17521,Profile!$B$2:$B$17521,$B139,Profile!$C$2:$C$17521,X$8))*$C$6</f>
        <v>0.2363648949</v>
      </c>
      <c r="Y139" s="193">
        <f>(SUMIFS(Profile!$F$2:$F$17521,Profile!$B$2:$B$17521,$B139,Profile!$C$2:$C$17521,Y$8))*$C$6</f>
        <v>0.223545104</v>
      </c>
      <c r="Z139" s="193">
        <f>(SUMIFS(Profile!$F$2:$F$17521,Profile!$B$2:$B$17521,$B139,Profile!$C$2:$C$17521,Z$8))*$C$6</f>
        <v>0.2207407747</v>
      </c>
      <c r="AA139" s="193">
        <f>(SUMIFS(Profile!$F$2:$F$17521,Profile!$B$2:$B$17521,$B139,Profile!$C$2:$C$17521,AA$8))*$C$6</f>
        <v>0.2179364454</v>
      </c>
      <c r="AB139" s="193">
        <f>(SUMIFS(Profile!$F$2:$F$17521,Profile!$B$2:$B$17521,$B139,Profile!$C$2:$C$17521,AB$8))*$C$6</f>
        <v>0.2215420116</v>
      </c>
      <c r="AC139" s="193">
        <f>(SUMIFS(Profile!$F$2:$F$17521,Profile!$B$2:$B$17521,$B139,Profile!$C$2:$C$17521,AC$8))*$C$6</f>
        <v>0.2279519071</v>
      </c>
      <c r="AD139" s="193">
        <f>(SUMIFS(Profile!$F$2:$F$17521,Profile!$B$2:$B$17521,$B139,Profile!$C$2:$C$17521,AD$8))*$C$6</f>
        <v>0.2251475778</v>
      </c>
      <c r="AE139" s="193">
        <f>(SUMIFS(Profile!$F$2:$F$17521,Profile!$B$2:$B$17521,$B139,Profile!$C$2:$C$17521,AE$8))*$C$6</f>
        <v>0.223545104</v>
      </c>
      <c r="AF139" s="193">
        <f>(SUMIFS(Profile!$F$2:$F$17521,Profile!$B$2:$B$17521,$B139,Profile!$C$2:$C$17521,AF$8))*$C$6</f>
        <v>0.2147314977</v>
      </c>
      <c r="AG139" s="193">
        <f>(SUMIFS(Profile!$F$2:$F$17521,Profile!$B$2:$B$17521,$B139,Profile!$C$2:$C$17521,AG$8))*$C$6</f>
        <v>0.2151321162</v>
      </c>
      <c r="AH139" s="193">
        <f>(SUMIFS(Profile!$F$2:$F$17521,Profile!$B$2:$B$17521,$B139,Profile!$C$2:$C$17521,AH$8))*$C$6</f>
        <v>0.2127284054</v>
      </c>
      <c r="AI139" s="193">
        <f>(SUMIFS(Profile!$F$2:$F$17521,Profile!$B$2:$B$17521,$B139,Profile!$C$2:$C$17521,AI$8))*$C$6</f>
        <v>0.2067191284</v>
      </c>
      <c r="AJ139" s="193">
        <f>(SUMIFS(Profile!$F$2:$F$17521,Profile!$B$2:$B$17521,$B139,Profile!$C$2:$C$17521,AJ$8))*$C$6</f>
        <v>0.2207407747</v>
      </c>
      <c r="AK139" s="193">
        <f>(SUMIFS(Profile!$F$2:$F$17521,Profile!$B$2:$B$17521,$B139,Profile!$C$2:$C$17521,AK$8))*$C$6</f>
        <v>0.2343618025</v>
      </c>
      <c r="AL139" s="193">
        <f>(SUMIFS(Profile!$F$2:$F$17521,Profile!$B$2:$B$17521,$B139,Profile!$C$2:$C$17521,AL$8))*$C$6</f>
        <v>0.257998292</v>
      </c>
      <c r="AM139" s="193">
        <f>(SUMIFS(Profile!$F$2:$F$17521,Profile!$B$2:$B$17521,$B139,Profile!$C$2:$C$17521,AM$8))*$C$6</f>
        <v>0.2840384923</v>
      </c>
      <c r="AN139" s="193">
        <f>(SUMIFS(Profile!$F$2:$F$17521,Profile!$B$2:$B$17521,$B139,Profile!$C$2:$C$17521,AN$8))*$C$6</f>
        <v>0.294053954</v>
      </c>
      <c r="AO139" s="193">
        <f>(SUMIFS(Profile!$F$2:$F$17521,Profile!$B$2:$B$17521,$B139,Profile!$C$2:$C$17521,AO$8))*$C$6</f>
        <v>0.2912496247</v>
      </c>
      <c r="AP139" s="193">
        <f>(SUMIFS(Profile!$F$2:$F$17521,Profile!$B$2:$B$17521,$B139,Profile!$C$2:$C$17521,AP$8))*$C$6</f>
        <v>0.2892465324</v>
      </c>
      <c r="AQ139" s="193">
        <f>(SUMIFS(Profile!$F$2:$F$17521,Profile!$B$2:$B$17521,$B139,Profile!$C$2:$C$17521,AQ$8))*$C$6</f>
        <v>0.2780292153</v>
      </c>
      <c r="AR139" s="193">
        <f>(SUMIFS(Profile!$F$2:$F$17521,Profile!$B$2:$B$17521,$B139,Profile!$C$2:$C$17521,AR$8))*$C$6</f>
        <v>0.2712187014</v>
      </c>
      <c r="AS139" s="193">
        <f>(SUMIFS(Profile!$F$2:$F$17521,Profile!$B$2:$B$17521,$B139,Profile!$C$2:$C$17521,AS$8))*$C$6</f>
        <v>0.2784298338</v>
      </c>
      <c r="AT139" s="193">
        <f>(SUMIFS(Profile!$F$2:$F$17521,Profile!$B$2:$B$17521,$B139,Profile!$C$2:$C$17521,AT$8))*$C$6</f>
        <v>0.2812341631</v>
      </c>
      <c r="AU139" s="193">
        <f>(SUMIFS(Profile!$F$2:$F$17521,Profile!$B$2:$B$17521,$B139,Profile!$C$2:$C$17521,AU$8))*$C$6</f>
        <v>0.2972589017</v>
      </c>
      <c r="AV139" s="193">
        <f>(SUMIFS(Profile!$F$2:$F$17521,Profile!$B$2:$B$17521,$B139,Profile!$C$2:$C$17521,AV$8))*$C$6</f>
        <v>0.2804329261</v>
      </c>
      <c r="AW139" s="193">
        <f>(SUMIFS(Profile!$F$2:$F$17521,Profile!$B$2:$B$17521,$B139,Profile!$C$2:$C$17521,AW$8))*$C$6</f>
        <v>0.270016846</v>
      </c>
      <c r="AX139" s="193">
        <f>(SUMIFS(Profile!$F$2:$F$17521,Profile!$B$2:$B$17521,$B139,Profile!$C$2:$C$17521,AX$8))*$C$6</f>
        <v>0.240771698</v>
      </c>
      <c r="AY139" s="193">
        <f>(SUMIFS(Profile!$F$2:$F$17521,Profile!$B$2:$B$17521,$B139,Profile!$C$2:$C$17521,AY$8))*$C$6</f>
        <v>0.2035141807</v>
      </c>
      <c r="AZ139" s="193">
        <f>(SUMIFS(Profile!$F$2:$F$17521,Profile!$B$2:$B$17521,$B139,Profile!$C$2:$C$17521,AZ$8))*$C$6</f>
        <v>0.1670579003</v>
      </c>
      <c r="BA139" s="193">
        <f t="shared" si="16"/>
        <v>15.69174428</v>
      </c>
      <c r="BB139" s="193">
        <f>(SUMIFS(Profile!$E$2:$E$17521,Profile!$B$2:$B$17521,$B139,Profile!$C$2:$C$17521,BB$8))*$C$9</f>
        <v>0</v>
      </c>
      <c r="BC139" s="193">
        <f>(SUMIFS(Profile!$E$2:$E$17521,Profile!$B$2:$B$17521,$B139,Profile!$C$2:$C$17521,BC$8))*$C$9</f>
        <v>0</v>
      </c>
      <c r="BD139" s="193">
        <f>(SUMIFS(Profile!$E$2:$E$17521,Profile!$B$2:$B$17521,$B139,Profile!$C$2:$C$17521,BD$8))*$C$9</f>
        <v>0</v>
      </c>
      <c r="BE139" s="193">
        <f>(SUMIFS(Profile!$E$2:$E$17521,Profile!$B$2:$B$17521,$B139,Profile!$C$2:$C$17521,BE$8))*$C$9</f>
        <v>0</v>
      </c>
      <c r="BF139" s="193">
        <f>(SUMIFS(Profile!$E$2:$E$17521,Profile!$B$2:$B$17521,$B139,Profile!$C$2:$C$17521,BF$8))*$C$9</f>
        <v>0</v>
      </c>
      <c r="BG139" s="193">
        <f>(SUMIFS(Profile!$E$2:$E$17521,Profile!$B$2:$B$17521,$B139,Profile!$C$2:$C$17521,BG$8))*$C$9</f>
        <v>0</v>
      </c>
      <c r="BH139" s="193">
        <f>(SUMIFS(Profile!$E$2:$E$17521,Profile!$B$2:$B$17521,$B139,Profile!$C$2:$C$17521,BH$8))*$C$9</f>
        <v>0</v>
      </c>
      <c r="BI139" s="193">
        <f>(SUMIFS(Profile!$E$2:$E$17521,Profile!$B$2:$B$17521,$B139,Profile!$C$2:$C$17521,BI$8))*$C$9</f>
        <v>0</v>
      </c>
      <c r="BJ139" s="193">
        <f>(SUMIFS(Profile!$E$2:$E$17521,Profile!$B$2:$B$17521,$B139,Profile!$C$2:$C$17521,BJ$8))*$C$9</f>
        <v>0.0000206404271</v>
      </c>
      <c r="BK139" s="193">
        <f>(SUMIFS(Profile!$E$2:$E$17521,Profile!$B$2:$B$17521,$B139,Profile!$C$2:$C$17521,BK$8))*$C$9</f>
        <v>0.009590682522</v>
      </c>
      <c r="BL139" s="193">
        <f>(SUMIFS(Profile!$E$2:$E$17521,Profile!$B$2:$B$17521,$B139,Profile!$C$2:$C$17521,BL$8))*$C$9</f>
        <v>0.03330737529</v>
      </c>
      <c r="BM139" s="193">
        <f>(SUMIFS(Profile!$E$2:$E$17521,Profile!$B$2:$B$17521,$B139,Profile!$C$2:$C$17521,BM$8))*$C$9</f>
        <v>0.07232189868</v>
      </c>
      <c r="BN139" s="193">
        <f>(SUMIFS(Profile!$E$2:$E$17521,Profile!$B$2:$B$17521,$B139,Profile!$C$2:$C$17521,BN$8))*$C$9</f>
        <v>0.1243340262</v>
      </c>
      <c r="BO139" s="193">
        <f>(SUMIFS(Profile!$E$2:$E$17521,Profile!$B$2:$B$17521,$B139,Profile!$C$2:$C$17521,BO$8))*$C$9</f>
        <v>0.198941179</v>
      </c>
      <c r="BP139" s="193">
        <f>(SUMIFS(Profile!$E$2:$E$17521,Profile!$B$2:$B$17521,$B139,Profile!$C$2:$C$17521,BP$8))*$C$9</f>
        <v>0.2939253792</v>
      </c>
      <c r="BQ139" s="193">
        <f>(SUMIFS(Profile!$E$2:$E$17521,Profile!$B$2:$B$17521,$B139,Profile!$C$2:$C$17521,BQ$8))*$C$9</f>
        <v>0.4065954539</v>
      </c>
      <c r="BR139" s="193">
        <f>(SUMIFS(Profile!$E$2:$E$17521,Profile!$B$2:$B$17521,$B139,Profile!$C$2:$C$17521,BR$8))*$C$9</f>
        <v>0.5193251577</v>
      </c>
      <c r="BS139" s="193">
        <f>(SUMIFS(Profile!$E$2:$E$17521,Profile!$B$2:$B$17521,$B139,Profile!$C$2:$C$17521,BS$8))*$C$9</f>
        <v>0.6358096709</v>
      </c>
      <c r="BT139" s="193">
        <f>(SUMIFS(Profile!$E$2:$E$17521,Profile!$B$2:$B$17521,$B139,Profile!$C$2:$C$17521,BT$8))*$C$9</f>
        <v>0.71434827</v>
      </c>
      <c r="BU139" s="193">
        <f>(SUMIFS(Profile!$E$2:$E$17521,Profile!$B$2:$B$17521,$B139,Profile!$C$2:$C$17521,BU$8))*$C$9</f>
        <v>0.7816936322</v>
      </c>
      <c r="BV139" s="193">
        <f>(SUMIFS(Profile!$E$2:$E$17521,Profile!$B$2:$B$17521,$B139,Profile!$C$2:$C$17521,BV$8))*$C$9</f>
        <v>0.8742806818</v>
      </c>
      <c r="BW139" s="193">
        <f>(SUMIFS(Profile!$E$2:$E$17521,Profile!$B$2:$B$17521,$B139,Profile!$C$2:$C$17521,BW$8))*$C$9</f>
        <v>0.9312348882</v>
      </c>
      <c r="BX139" s="193">
        <f>(SUMIFS(Profile!$E$2:$E$17521,Profile!$B$2:$B$17521,$B139,Profile!$C$2:$C$17521,BX$8))*$C$9</f>
        <v>0.9472054418</v>
      </c>
      <c r="BY139" s="193">
        <f>(SUMIFS(Profile!$E$2:$E$17521,Profile!$B$2:$B$17521,$B139,Profile!$C$2:$C$17521,BY$8))*$C$9</f>
        <v>0.9671884621</v>
      </c>
      <c r="BZ139" s="193">
        <f>(SUMIFS(Profile!$E$2:$E$17521,Profile!$B$2:$B$17521,$B139,Profile!$C$2:$C$17521,BZ$8))*$C$9</f>
        <v>0.9857745816</v>
      </c>
      <c r="CA139" s="193">
        <f>(SUMIFS(Profile!$E$2:$E$17521,Profile!$B$2:$B$17521,$B139,Profile!$C$2:$C$17521,CA$8))*$C$9</f>
        <v>0.9501952469</v>
      </c>
      <c r="CB139" s="193">
        <f>(SUMIFS(Profile!$E$2:$E$17521,Profile!$B$2:$B$17521,$B139,Profile!$C$2:$C$17521,CB$8))*$C$9</f>
        <v>0.9104061518</v>
      </c>
      <c r="CC139" s="193">
        <f>(SUMIFS(Profile!$E$2:$E$17521,Profile!$B$2:$B$17521,$B139,Profile!$C$2:$C$17521,CC$8))*$C$9</f>
        <v>0.8602713559</v>
      </c>
      <c r="CD139" s="193">
        <f>(SUMIFS(Profile!$E$2:$E$17521,Profile!$B$2:$B$17521,$B139,Profile!$C$2:$C$17521,CD$8))*$C$9</f>
        <v>0.8149247844</v>
      </c>
      <c r="CE139" s="193">
        <f>(SUMIFS(Profile!$E$2:$E$17521,Profile!$B$2:$B$17521,$B139,Profile!$C$2:$C$17521,CE$8))*$C$9</f>
        <v>0.7539496408</v>
      </c>
      <c r="CF139" s="193">
        <f>(SUMIFS(Profile!$E$2:$E$17521,Profile!$B$2:$B$17521,$B139,Profile!$C$2:$C$17521,CF$8))*$C$9</f>
        <v>0.6724477306</v>
      </c>
      <c r="CG139" s="193">
        <f>(SUMIFS(Profile!$E$2:$E$17521,Profile!$B$2:$B$17521,$B139,Profile!$C$2:$C$17521,CG$8))*$C$9</f>
        <v>0.5978127685</v>
      </c>
      <c r="CH139" s="193">
        <f>(SUMIFS(Profile!$E$2:$E$17521,Profile!$B$2:$B$17521,$B139,Profile!$C$2:$C$17521,CH$8))*$C$9</f>
        <v>0.5035138189</v>
      </c>
      <c r="CI139" s="193">
        <f>(SUMIFS(Profile!$E$2:$E$17521,Profile!$B$2:$B$17521,$B139,Profile!$C$2:$C$17521,CI$8))*$C$9</f>
        <v>0.3935845165</v>
      </c>
      <c r="CJ139" s="193">
        <f>(SUMIFS(Profile!$E$2:$E$17521,Profile!$B$2:$B$17521,$B139,Profile!$C$2:$C$17521,CJ$8))*$C$9</f>
        <v>0.2876907309</v>
      </c>
      <c r="CK139" s="193">
        <f>(SUMIFS(Profile!$E$2:$E$17521,Profile!$B$2:$B$17521,$B139,Profile!$C$2:$C$17521,CK$8))*$C$9</f>
        <v>0.1993258787</v>
      </c>
      <c r="CL139" s="193">
        <f>(SUMIFS(Profile!$E$2:$E$17521,Profile!$B$2:$B$17521,$B139,Profile!$C$2:$C$17521,CL$8))*$C$9</f>
        <v>0.1250687578</v>
      </c>
      <c r="CM139" s="193">
        <f>(SUMIFS(Profile!$E$2:$E$17521,Profile!$B$2:$B$17521,$B139,Profile!$C$2:$C$17521,CM$8))*$C$9</f>
        <v>0.06896540513</v>
      </c>
      <c r="CN139" s="193">
        <f>(SUMIFS(Profile!$E$2:$E$17521,Profile!$B$2:$B$17521,$B139,Profile!$C$2:$C$17521,CN$8))*$C$9</f>
        <v>0.03618144138</v>
      </c>
      <c r="CO139" s="193">
        <f>(SUMIFS(Profile!$E$2:$E$17521,Profile!$B$2:$B$17521,$B139,Profile!$C$2:$C$17521,CO$8))*$C$9</f>
        <v>0.01840954641</v>
      </c>
      <c r="CP139" s="193">
        <f>(SUMIFS(Profile!$E$2:$E$17521,Profile!$B$2:$B$17521,$B139,Profile!$C$2:$C$17521,CP$8))*$C$9</f>
        <v>0.002959321235</v>
      </c>
      <c r="CQ139" s="193">
        <f>(SUMIFS(Profile!$E$2:$E$17521,Profile!$B$2:$B$17521,$B139,Profile!$C$2:$C$17521,CQ$8))*$C$9</f>
        <v>0.0001397582669</v>
      </c>
      <c r="CR139" s="193">
        <f>(SUMIFS(Profile!$E$2:$E$17521,Profile!$B$2:$B$17521,$B139,Profile!$C$2:$C$17521,CR$8))*$C$9</f>
        <v>0</v>
      </c>
      <c r="CS139" s="193">
        <f>(SUMIFS(Profile!$E$2:$E$17521,Profile!$B$2:$B$17521,$B139,Profile!$C$2:$C$17521,CS$8))*$C$9</f>
        <v>0</v>
      </c>
      <c r="CT139" s="193">
        <f>(SUMIFS(Profile!$E$2:$E$17521,Profile!$B$2:$B$17521,$B139,Profile!$C$2:$C$17521,CT$8))*$C$9</f>
        <v>0</v>
      </c>
      <c r="CU139" s="193">
        <f>(SUMIFS(Profile!$E$2:$E$17521,Profile!$B$2:$B$17521,$B139,Profile!$C$2:$C$17521,CU$8))*$C$9</f>
        <v>0</v>
      </c>
      <c r="CV139" s="193">
        <f>(SUMIFS(Profile!$E$2:$E$17521,Profile!$B$2:$B$17521,$B139,Profile!$C$2:$C$17521,CV$8))*$C$9</f>
        <v>0</v>
      </c>
      <c r="CW139" s="193">
        <f>(SUMIFS(Profile!$E$2:$E$17521,Profile!$B$2:$B$17521,$B139,Profile!$C$2:$C$17521,CW$8))*$C$9</f>
        <v>0</v>
      </c>
      <c r="CX139" s="193">
        <f t="shared" si="17"/>
        <v>10.099152</v>
      </c>
      <c r="CY139" s="193">
        <f t="shared" ref="CY139:ET139" si="657">MAX(BB139-E139,0)</f>
        <v>0</v>
      </c>
      <c r="CZ139" s="193">
        <f t="shared" si="657"/>
        <v>0</v>
      </c>
      <c r="DA139" s="193">
        <f t="shared" si="657"/>
        <v>0</v>
      </c>
      <c r="DB139" s="193">
        <f t="shared" si="657"/>
        <v>0</v>
      </c>
      <c r="DC139" s="193">
        <f t="shared" si="657"/>
        <v>0</v>
      </c>
      <c r="DD139" s="193">
        <f t="shared" si="657"/>
        <v>0</v>
      </c>
      <c r="DE139" s="193">
        <f t="shared" si="657"/>
        <v>0</v>
      </c>
      <c r="DF139" s="193">
        <f t="shared" si="657"/>
        <v>0</v>
      </c>
      <c r="DG139" s="193">
        <f t="shared" si="657"/>
        <v>0</v>
      </c>
      <c r="DH139" s="193">
        <f t="shared" si="657"/>
        <v>0</v>
      </c>
      <c r="DI139" s="193">
        <f t="shared" si="657"/>
        <v>0</v>
      </c>
      <c r="DJ139" s="193">
        <f t="shared" si="657"/>
        <v>0</v>
      </c>
      <c r="DK139" s="193">
        <f t="shared" si="657"/>
        <v>0</v>
      </c>
      <c r="DL139" s="193">
        <f t="shared" si="657"/>
        <v>0.03428698949</v>
      </c>
      <c r="DM139" s="193">
        <f t="shared" si="657"/>
        <v>0.09882418635</v>
      </c>
      <c r="DN139" s="193">
        <f t="shared" si="657"/>
        <v>0.1906621008</v>
      </c>
      <c r="DO139" s="193">
        <f t="shared" si="657"/>
        <v>0.2997862384</v>
      </c>
      <c r="DP139" s="193">
        <f t="shared" si="657"/>
        <v>0.4066559084</v>
      </c>
      <c r="DQ139" s="193">
        <f t="shared" si="657"/>
        <v>0.4799864674</v>
      </c>
      <c r="DR139" s="193">
        <f t="shared" si="657"/>
        <v>0.5453287373</v>
      </c>
      <c r="DS139" s="193">
        <f t="shared" si="657"/>
        <v>0.6507355779</v>
      </c>
      <c r="DT139" s="193">
        <f t="shared" si="657"/>
        <v>0.7104941135</v>
      </c>
      <c r="DU139" s="193">
        <f t="shared" si="657"/>
        <v>0.7292689964</v>
      </c>
      <c r="DV139" s="193">
        <f t="shared" si="657"/>
        <v>0.7456464505</v>
      </c>
      <c r="DW139" s="193">
        <f t="shared" si="657"/>
        <v>0.7578226745</v>
      </c>
      <c r="DX139" s="193">
        <f t="shared" si="657"/>
        <v>0.725047669</v>
      </c>
      <c r="DY139" s="193">
        <f t="shared" si="657"/>
        <v>0.6868610478</v>
      </c>
      <c r="DZ139" s="193">
        <f t="shared" si="657"/>
        <v>0.6455398582</v>
      </c>
      <c r="EA139" s="193">
        <f t="shared" si="657"/>
        <v>0.5997926682</v>
      </c>
      <c r="EB139" s="193">
        <f t="shared" si="657"/>
        <v>0.5412212354</v>
      </c>
      <c r="EC139" s="193">
        <f t="shared" si="657"/>
        <v>0.4657286022</v>
      </c>
      <c r="ED139" s="193">
        <f t="shared" si="657"/>
        <v>0.3770719938</v>
      </c>
      <c r="EE139" s="193">
        <f t="shared" si="657"/>
        <v>0.2691520163</v>
      </c>
      <c r="EF139" s="193">
        <f t="shared" si="657"/>
        <v>0.1355862245</v>
      </c>
      <c r="EG139" s="193">
        <f t="shared" si="657"/>
        <v>0.003652238602</v>
      </c>
      <c r="EH139" s="193">
        <f t="shared" si="657"/>
        <v>0</v>
      </c>
      <c r="EI139" s="193">
        <f t="shared" si="657"/>
        <v>0</v>
      </c>
      <c r="EJ139" s="193">
        <f t="shared" si="657"/>
        <v>0</v>
      </c>
      <c r="EK139" s="193">
        <f t="shared" si="657"/>
        <v>0</v>
      </c>
      <c r="EL139" s="193">
        <f t="shared" si="657"/>
        <v>0</v>
      </c>
      <c r="EM139" s="193">
        <f t="shared" si="657"/>
        <v>0</v>
      </c>
      <c r="EN139" s="193">
        <f t="shared" si="657"/>
        <v>0</v>
      </c>
      <c r="EO139" s="193">
        <f t="shared" si="657"/>
        <v>0</v>
      </c>
      <c r="EP139" s="193">
        <f t="shared" si="657"/>
        <v>0</v>
      </c>
      <c r="EQ139" s="193">
        <f t="shared" si="657"/>
        <v>0</v>
      </c>
      <c r="ER139" s="193">
        <f t="shared" si="657"/>
        <v>0</v>
      </c>
      <c r="ES139" s="193">
        <f t="shared" si="657"/>
        <v>0</v>
      </c>
      <c r="ET139" s="193">
        <f t="shared" si="657"/>
        <v>0</v>
      </c>
      <c r="EU139" s="193">
        <f t="shared" si="19"/>
        <v>5.592592281</v>
      </c>
      <c r="EV139" s="193">
        <f t="shared" ref="EV139:GQ139" si="658">BB139-CY139</f>
        <v>0</v>
      </c>
      <c r="EW139" s="193">
        <f t="shared" si="658"/>
        <v>0</v>
      </c>
      <c r="EX139" s="193">
        <f t="shared" si="658"/>
        <v>0</v>
      </c>
      <c r="EY139" s="193">
        <f t="shared" si="658"/>
        <v>0</v>
      </c>
      <c r="EZ139" s="193">
        <f t="shared" si="658"/>
        <v>0</v>
      </c>
      <c r="FA139" s="193">
        <f t="shared" si="658"/>
        <v>0</v>
      </c>
      <c r="FB139" s="193">
        <f t="shared" si="658"/>
        <v>0</v>
      </c>
      <c r="FC139" s="193">
        <f t="shared" si="658"/>
        <v>0</v>
      </c>
      <c r="FD139" s="193">
        <f t="shared" si="658"/>
        <v>0.0000206404271</v>
      </c>
      <c r="FE139" s="193">
        <f t="shared" si="658"/>
        <v>0.009590682522</v>
      </c>
      <c r="FF139" s="193">
        <f t="shared" si="658"/>
        <v>0.03330737529</v>
      </c>
      <c r="FG139" s="193">
        <f t="shared" si="658"/>
        <v>0.07232189868</v>
      </c>
      <c r="FH139" s="193">
        <f t="shared" si="658"/>
        <v>0.1243340262</v>
      </c>
      <c r="FI139" s="193">
        <f t="shared" si="658"/>
        <v>0.1646541895</v>
      </c>
      <c r="FJ139" s="193">
        <f t="shared" si="658"/>
        <v>0.1951011929</v>
      </c>
      <c r="FK139" s="193">
        <f t="shared" si="658"/>
        <v>0.2159333531</v>
      </c>
      <c r="FL139" s="193">
        <f t="shared" si="658"/>
        <v>0.2195389193</v>
      </c>
      <c r="FM139" s="193">
        <f t="shared" si="658"/>
        <v>0.2291537625</v>
      </c>
      <c r="FN139" s="193">
        <f t="shared" si="658"/>
        <v>0.2343618025</v>
      </c>
      <c r="FO139" s="193">
        <f t="shared" si="658"/>
        <v>0.2363648949</v>
      </c>
      <c r="FP139" s="193">
        <f t="shared" si="658"/>
        <v>0.223545104</v>
      </c>
      <c r="FQ139" s="193">
        <f t="shared" si="658"/>
        <v>0.2207407747</v>
      </c>
      <c r="FR139" s="193">
        <f t="shared" si="658"/>
        <v>0.2179364454</v>
      </c>
      <c r="FS139" s="193">
        <f t="shared" si="658"/>
        <v>0.2215420116</v>
      </c>
      <c r="FT139" s="193">
        <f t="shared" si="658"/>
        <v>0.2279519071</v>
      </c>
      <c r="FU139" s="193">
        <f t="shared" si="658"/>
        <v>0.2251475778</v>
      </c>
      <c r="FV139" s="193">
        <f t="shared" si="658"/>
        <v>0.223545104</v>
      </c>
      <c r="FW139" s="193">
        <f t="shared" si="658"/>
        <v>0.2147314977</v>
      </c>
      <c r="FX139" s="193">
        <f t="shared" si="658"/>
        <v>0.2151321162</v>
      </c>
      <c r="FY139" s="193">
        <f t="shared" si="658"/>
        <v>0.2127284054</v>
      </c>
      <c r="FZ139" s="193">
        <f t="shared" si="658"/>
        <v>0.2067191284</v>
      </c>
      <c r="GA139" s="193">
        <f t="shared" si="658"/>
        <v>0.2207407747</v>
      </c>
      <c r="GB139" s="193">
        <f t="shared" si="658"/>
        <v>0.2343618025</v>
      </c>
      <c r="GC139" s="193">
        <f t="shared" si="658"/>
        <v>0.257998292</v>
      </c>
      <c r="GD139" s="193">
        <f t="shared" si="658"/>
        <v>0.2840384923</v>
      </c>
      <c r="GE139" s="193">
        <f t="shared" si="658"/>
        <v>0.1993258787</v>
      </c>
      <c r="GF139" s="193">
        <f t="shared" si="658"/>
        <v>0.1250687578</v>
      </c>
      <c r="GG139" s="193">
        <f t="shared" si="658"/>
        <v>0.06896540513</v>
      </c>
      <c r="GH139" s="193">
        <f t="shared" si="658"/>
        <v>0.03618144138</v>
      </c>
      <c r="GI139" s="193">
        <f t="shared" si="658"/>
        <v>0.01840954641</v>
      </c>
      <c r="GJ139" s="193">
        <f t="shared" si="658"/>
        <v>0.002959321235</v>
      </c>
      <c r="GK139" s="193">
        <f t="shared" si="658"/>
        <v>0.0001397582669</v>
      </c>
      <c r="GL139" s="193">
        <f t="shared" si="658"/>
        <v>0</v>
      </c>
      <c r="GM139" s="193">
        <f t="shared" si="658"/>
        <v>0</v>
      </c>
      <c r="GN139" s="193">
        <f t="shared" si="658"/>
        <v>0</v>
      </c>
      <c r="GO139" s="193">
        <f t="shared" si="658"/>
        <v>0</v>
      </c>
      <c r="GP139" s="193">
        <f t="shared" si="658"/>
        <v>0</v>
      </c>
      <c r="GQ139" s="193">
        <f t="shared" si="658"/>
        <v>0</v>
      </c>
      <c r="GR139" s="193">
        <f t="shared" si="21"/>
        <v>4.258215177</v>
      </c>
      <c r="GS139" s="193">
        <f t="shared" ref="GS139:IN139" si="659">E139-EV139</f>
        <v>0.1506325432</v>
      </c>
      <c r="GT139" s="193">
        <f t="shared" si="659"/>
        <v>0.1342071861</v>
      </c>
      <c r="GU139" s="193">
        <f t="shared" si="659"/>
        <v>0.1197849213</v>
      </c>
      <c r="GV139" s="193">
        <f t="shared" si="659"/>
        <v>0.1097694597</v>
      </c>
      <c r="GW139" s="193">
        <f t="shared" si="659"/>
        <v>0.1081669858</v>
      </c>
      <c r="GX139" s="193">
        <f t="shared" si="659"/>
        <v>0.1045614196</v>
      </c>
      <c r="GY139" s="193">
        <f t="shared" si="659"/>
        <v>0.1029589457</v>
      </c>
      <c r="GZ139" s="193">
        <f t="shared" si="659"/>
        <v>0.1017570903</v>
      </c>
      <c r="HA139" s="193">
        <f t="shared" si="659"/>
        <v>0.1037395422</v>
      </c>
      <c r="HB139" s="193">
        <f t="shared" si="659"/>
        <v>0.0969738294</v>
      </c>
      <c r="HC139" s="193">
        <f t="shared" si="659"/>
        <v>0.0760614659</v>
      </c>
      <c r="HD139" s="193">
        <f t="shared" si="659"/>
        <v>0.04225498256</v>
      </c>
      <c r="HE139" s="193">
        <f t="shared" si="659"/>
        <v>0.01588243691</v>
      </c>
      <c r="HF139" s="193">
        <f t="shared" si="659"/>
        <v>0</v>
      </c>
      <c r="HG139" s="193">
        <f t="shared" si="659"/>
        <v>0</v>
      </c>
      <c r="HH139" s="193">
        <f t="shared" si="659"/>
        <v>0</v>
      </c>
      <c r="HI139" s="193">
        <f t="shared" si="659"/>
        <v>0</v>
      </c>
      <c r="HJ139" s="193">
        <f t="shared" si="659"/>
        <v>0</v>
      </c>
      <c r="HK139" s="193">
        <f t="shared" si="659"/>
        <v>0</v>
      </c>
      <c r="HL139" s="193">
        <f t="shared" si="659"/>
        <v>0</v>
      </c>
      <c r="HM139" s="193">
        <f t="shared" si="659"/>
        <v>0</v>
      </c>
      <c r="HN139" s="193">
        <f t="shared" si="659"/>
        <v>0</v>
      </c>
      <c r="HO139" s="193">
        <f t="shared" si="659"/>
        <v>0</v>
      </c>
      <c r="HP139" s="193">
        <f t="shared" si="659"/>
        <v>0</v>
      </c>
      <c r="HQ139" s="193">
        <f t="shared" si="659"/>
        <v>0</v>
      </c>
      <c r="HR139" s="193">
        <f t="shared" si="659"/>
        <v>0</v>
      </c>
      <c r="HS139" s="193">
        <f t="shared" si="659"/>
        <v>0</v>
      </c>
      <c r="HT139" s="193">
        <f t="shared" si="659"/>
        <v>0</v>
      </c>
      <c r="HU139" s="193">
        <f t="shared" si="659"/>
        <v>0</v>
      </c>
      <c r="HV139" s="193">
        <f t="shared" si="659"/>
        <v>0</v>
      </c>
      <c r="HW139" s="193">
        <f t="shared" si="659"/>
        <v>0</v>
      </c>
      <c r="HX139" s="193">
        <f t="shared" si="659"/>
        <v>0</v>
      </c>
      <c r="HY139" s="193">
        <f t="shared" si="659"/>
        <v>0</v>
      </c>
      <c r="HZ139" s="193">
        <f t="shared" si="659"/>
        <v>0</v>
      </c>
      <c r="IA139" s="193">
        <f t="shared" si="659"/>
        <v>0</v>
      </c>
      <c r="IB139" s="193">
        <f t="shared" si="659"/>
        <v>0.09472807522</v>
      </c>
      <c r="IC139" s="193">
        <f t="shared" si="659"/>
        <v>0.1661808669</v>
      </c>
      <c r="ID139" s="193">
        <f t="shared" si="659"/>
        <v>0.2202811272</v>
      </c>
      <c r="IE139" s="193">
        <f t="shared" si="659"/>
        <v>0.2418477739</v>
      </c>
      <c r="IF139" s="193">
        <f t="shared" si="659"/>
        <v>0.252809155</v>
      </c>
      <c r="IG139" s="193">
        <f t="shared" si="659"/>
        <v>0.2754705126</v>
      </c>
      <c r="IH139" s="193">
        <f t="shared" si="659"/>
        <v>0.2810944048</v>
      </c>
      <c r="II139" s="193">
        <f t="shared" si="659"/>
        <v>0.2972589017</v>
      </c>
      <c r="IJ139" s="193">
        <f t="shared" si="659"/>
        <v>0.2804329261</v>
      </c>
      <c r="IK139" s="193">
        <f t="shared" si="659"/>
        <v>0.270016846</v>
      </c>
      <c r="IL139" s="193">
        <f t="shared" si="659"/>
        <v>0.240771698</v>
      </c>
      <c r="IM139" s="193">
        <f t="shared" si="659"/>
        <v>0.2035141807</v>
      </c>
      <c r="IN139" s="193">
        <f t="shared" si="659"/>
        <v>0.1670579003</v>
      </c>
      <c r="IO139" s="193">
        <f t="shared" si="23"/>
        <v>2.991464368</v>
      </c>
      <c r="IP139" s="193">
        <f t="shared" si="29"/>
        <v>1.708091603</v>
      </c>
      <c r="IQ139" s="193">
        <f t="shared" ref="IQ139:KK139" si="660">MAX((MIN(CZ139+IP139,$IO$7))-GT139,0)</f>
        <v>1.573884417</v>
      </c>
      <c r="IR139" s="193">
        <f t="shared" si="660"/>
        <v>1.454099496</v>
      </c>
      <c r="IS139" s="193">
        <f t="shared" si="660"/>
        <v>1.344330036</v>
      </c>
      <c r="IT139" s="193">
        <f t="shared" si="660"/>
        <v>1.236163051</v>
      </c>
      <c r="IU139" s="193">
        <f t="shared" si="660"/>
        <v>1.131601631</v>
      </c>
      <c r="IV139" s="193">
        <f t="shared" si="660"/>
        <v>1.028642685</v>
      </c>
      <c r="IW139" s="193">
        <f t="shared" si="660"/>
        <v>0.926885595</v>
      </c>
      <c r="IX139" s="193">
        <f t="shared" si="660"/>
        <v>0.8231460527</v>
      </c>
      <c r="IY139" s="193">
        <f t="shared" si="660"/>
        <v>0.7261722233</v>
      </c>
      <c r="IZ139" s="193">
        <f t="shared" si="660"/>
        <v>0.6501107574</v>
      </c>
      <c r="JA139" s="193">
        <f t="shared" si="660"/>
        <v>0.6078557749</v>
      </c>
      <c r="JB139" s="193">
        <f t="shared" si="660"/>
        <v>0.591973338</v>
      </c>
      <c r="JC139" s="193">
        <f t="shared" si="660"/>
        <v>0.6262603274</v>
      </c>
      <c r="JD139" s="193">
        <f t="shared" si="660"/>
        <v>0.7250845138</v>
      </c>
      <c r="JE139" s="193">
        <f t="shared" si="660"/>
        <v>0.9157466146</v>
      </c>
      <c r="JF139" s="193">
        <f t="shared" si="660"/>
        <v>1.215532853</v>
      </c>
      <c r="JG139" s="193">
        <f t="shared" si="660"/>
        <v>1.622188761</v>
      </c>
      <c r="JH139" s="193">
        <f t="shared" si="660"/>
        <v>2.102175229</v>
      </c>
      <c r="JI139" s="193">
        <f t="shared" si="660"/>
        <v>2.647503966</v>
      </c>
      <c r="JJ139" s="193">
        <f t="shared" si="660"/>
        <v>3.298239544</v>
      </c>
      <c r="JK139" s="193">
        <f t="shared" si="660"/>
        <v>4.008733658</v>
      </c>
      <c r="JL139" s="193">
        <f t="shared" si="660"/>
        <v>4.738002654</v>
      </c>
      <c r="JM139" s="193">
        <f t="shared" si="660"/>
        <v>5</v>
      </c>
      <c r="JN139" s="193">
        <f t="shared" si="660"/>
        <v>5</v>
      </c>
      <c r="JO139" s="193">
        <f t="shared" si="660"/>
        <v>5</v>
      </c>
      <c r="JP139" s="193">
        <f t="shared" si="660"/>
        <v>5</v>
      </c>
      <c r="JQ139" s="193">
        <f t="shared" si="660"/>
        <v>5</v>
      </c>
      <c r="JR139" s="193">
        <f t="shared" si="660"/>
        <v>5</v>
      </c>
      <c r="JS139" s="193">
        <f t="shared" si="660"/>
        <v>5</v>
      </c>
      <c r="JT139" s="193">
        <f t="shared" si="660"/>
        <v>5</v>
      </c>
      <c r="JU139" s="193">
        <f t="shared" si="660"/>
        <v>5</v>
      </c>
      <c r="JV139" s="193">
        <f t="shared" si="660"/>
        <v>5</v>
      </c>
      <c r="JW139" s="193">
        <f t="shared" si="660"/>
        <v>5</v>
      </c>
      <c r="JX139" s="193">
        <f t="shared" si="660"/>
        <v>5</v>
      </c>
      <c r="JY139" s="193">
        <f t="shared" si="660"/>
        <v>4.905271925</v>
      </c>
      <c r="JZ139" s="193">
        <f t="shared" si="660"/>
        <v>4.739091058</v>
      </c>
      <c r="KA139" s="193">
        <f t="shared" si="660"/>
        <v>4.518809931</v>
      </c>
      <c r="KB139" s="193">
        <f t="shared" si="660"/>
        <v>4.276962157</v>
      </c>
      <c r="KC139" s="193">
        <f t="shared" si="660"/>
        <v>4.024153002</v>
      </c>
      <c r="KD139" s="193">
        <f t="shared" si="660"/>
        <v>3.748682489</v>
      </c>
      <c r="KE139" s="193">
        <f t="shared" si="660"/>
        <v>3.467588084</v>
      </c>
      <c r="KF139" s="193">
        <f t="shared" si="660"/>
        <v>3.170329183</v>
      </c>
      <c r="KG139" s="193">
        <f t="shared" si="660"/>
        <v>2.889896257</v>
      </c>
      <c r="KH139" s="193">
        <f t="shared" si="660"/>
        <v>2.619879411</v>
      </c>
      <c r="KI139" s="193">
        <f t="shared" si="660"/>
        <v>2.379107713</v>
      </c>
      <c r="KJ139" s="193">
        <f t="shared" si="660"/>
        <v>2.175593532</v>
      </c>
      <c r="KK139" s="193">
        <f t="shared" si="660"/>
        <v>2.008535632</v>
      </c>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row>
    <row r="140" ht="14.25" customHeight="1">
      <c r="A140" s="1">
        <v>5.0</v>
      </c>
      <c r="B140" s="1">
        <f t="shared" ref="B140:C140" si="661">B139+1</f>
        <v>130</v>
      </c>
      <c r="C140" s="267">
        <f t="shared" si="661"/>
        <v>43595</v>
      </c>
      <c r="D140" s="193">
        <f t="shared" si="15"/>
        <v>9.451791466</v>
      </c>
      <c r="E140" s="193">
        <f>(SUMIFS(Profile!$F$2:$F$17521,Profile!$B$2:$B$17521,$B140,Profile!$C$2:$C$17521,E$8))*$C$6</f>
        <v>0.1490300693</v>
      </c>
      <c r="F140" s="193">
        <f>(SUMIFS(Profile!$F$2:$F$17521,Profile!$B$2:$B$17521,$B140,Profile!$C$2:$C$17521,F$8))*$C$6</f>
        <v>0.1334059491</v>
      </c>
      <c r="G140" s="193">
        <f>(SUMIFS(Profile!$F$2:$F$17521,Profile!$B$2:$B$17521,$B140,Profile!$C$2:$C$17521,G$8))*$C$6</f>
        <v>0.1201855398</v>
      </c>
      <c r="H140" s="193">
        <f>(SUMIFS(Profile!$F$2:$F$17521,Profile!$B$2:$B$17521,$B140,Profile!$C$2:$C$17521,H$8))*$C$6</f>
        <v>0.1101700781</v>
      </c>
      <c r="I140" s="193">
        <f>(SUMIFS(Profile!$F$2:$F$17521,Profile!$B$2:$B$17521,$B140,Profile!$C$2:$C$17521,I$8))*$C$6</f>
        <v>0.1081669858</v>
      </c>
      <c r="J140" s="193">
        <f>(SUMIFS(Profile!$F$2:$F$17521,Profile!$B$2:$B$17521,$B140,Profile!$C$2:$C$17521,J$8))*$C$6</f>
        <v>0.1053626565</v>
      </c>
      <c r="K140" s="193">
        <f>(SUMIFS(Profile!$F$2:$F$17521,Profile!$B$2:$B$17521,$B140,Profile!$C$2:$C$17521,K$8))*$C$6</f>
        <v>0.105763275</v>
      </c>
      <c r="L140" s="193">
        <f>(SUMIFS(Profile!$F$2:$F$17521,Profile!$B$2:$B$17521,$B140,Profile!$C$2:$C$17521,L$8))*$C$6</f>
        <v>0.1033595642</v>
      </c>
      <c r="M140" s="193">
        <f>(SUMIFS(Profile!$F$2:$F$17521,Profile!$B$2:$B$17521,$B140,Profile!$C$2:$C$17521,M$8))*$C$6</f>
        <v>0.1045614196</v>
      </c>
      <c r="N140" s="193">
        <f>(SUMIFS(Profile!$F$2:$F$17521,Profile!$B$2:$B$17521,$B140,Profile!$C$2:$C$17521,N$8))*$C$6</f>
        <v>0.1081669858</v>
      </c>
      <c r="O140" s="193">
        <f>(SUMIFS(Profile!$F$2:$F$17521,Profile!$B$2:$B$17521,$B140,Profile!$C$2:$C$17521,O$8))*$C$6</f>
        <v>0.1101700781</v>
      </c>
      <c r="P140" s="193">
        <f>(SUMIFS(Profile!$F$2:$F$17521,Profile!$B$2:$B$17521,$B140,Profile!$C$2:$C$17521,P$8))*$C$6</f>
        <v>0.1173812105</v>
      </c>
      <c r="Q140" s="193">
        <f>(SUMIFS(Profile!$F$2:$F$17521,Profile!$B$2:$B$17521,$B140,Profile!$C$2:$C$17521,Q$8))*$C$6</f>
        <v>0.1390146077</v>
      </c>
      <c r="R140" s="193">
        <f>(SUMIFS(Profile!$F$2:$F$17521,Profile!$B$2:$B$17521,$B140,Profile!$C$2:$C$17521,R$8))*$C$6</f>
        <v>0.1626510971</v>
      </c>
      <c r="S140" s="193">
        <f>(SUMIFS(Profile!$F$2:$F$17521,Profile!$B$2:$B$17521,$B140,Profile!$C$2:$C$17521,S$8))*$C$6</f>
        <v>0.1926974821</v>
      </c>
      <c r="T140" s="193">
        <f>(SUMIFS(Profile!$F$2:$F$17521,Profile!$B$2:$B$17521,$B140,Profile!$C$2:$C$17521,T$8))*$C$6</f>
        <v>0.2083216023</v>
      </c>
      <c r="U140" s="193">
        <f>(SUMIFS(Profile!$F$2:$F$17521,Profile!$B$2:$B$17521,$B140,Profile!$C$2:$C$17521,U$8))*$C$6</f>
        <v>0.2155327346</v>
      </c>
      <c r="V140" s="193">
        <f>(SUMIFS(Profile!$F$2:$F$17521,Profile!$B$2:$B$17521,$B140,Profile!$C$2:$C$17521,V$8))*$C$6</f>
        <v>0.2243463409</v>
      </c>
      <c r="W140" s="193">
        <f>(SUMIFS(Profile!$F$2:$F$17521,Profile!$B$2:$B$17521,$B140,Profile!$C$2:$C$17521,W$8))*$C$6</f>
        <v>0.2139302608</v>
      </c>
      <c r="X140" s="193">
        <f>(SUMIFS(Profile!$F$2:$F$17521,Profile!$B$2:$B$17521,$B140,Profile!$C$2:$C$17521,X$8))*$C$6</f>
        <v>0.2123277869</v>
      </c>
      <c r="Y140" s="193">
        <f>(SUMIFS(Profile!$F$2:$F$17521,Profile!$B$2:$B$17521,$B140,Profile!$C$2:$C$17521,Y$8))*$C$6</f>
        <v>0.1999086145</v>
      </c>
      <c r="Z140" s="193">
        <f>(SUMIFS(Profile!$F$2:$F$17521,Profile!$B$2:$B$17521,$B140,Profile!$C$2:$C$17521,Z$8))*$C$6</f>
        <v>0.2027129437</v>
      </c>
      <c r="AA140" s="193">
        <f>(SUMIFS(Profile!$F$2:$F$17521,Profile!$B$2:$B$17521,$B140,Profile!$C$2:$C$17521,AA$8))*$C$6</f>
        <v>0.199507996</v>
      </c>
      <c r="AB140" s="193">
        <f>(SUMIFS(Profile!$F$2:$F$17521,Profile!$B$2:$B$17521,$B140,Profile!$C$2:$C$17521,AB$8))*$C$6</f>
        <v>0.1975049037</v>
      </c>
      <c r="AC140" s="193">
        <f>(SUMIFS(Profile!$F$2:$F$17521,Profile!$B$2:$B$17521,$B140,Profile!$C$2:$C$17521,AC$8))*$C$6</f>
        <v>0.2043154176</v>
      </c>
      <c r="AD140" s="193">
        <f>(SUMIFS(Profile!$F$2:$F$17521,Profile!$B$2:$B$17521,$B140,Profile!$C$2:$C$17521,AD$8))*$C$6</f>
        <v>0.2027129437</v>
      </c>
      <c r="AE140" s="193">
        <f>(SUMIFS(Profile!$F$2:$F$17521,Profile!$B$2:$B$17521,$B140,Profile!$C$2:$C$17521,AE$8))*$C$6</f>
        <v>0.2035141807</v>
      </c>
      <c r="AF140" s="193">
        <f>(SUMIFS(Profile!$F$2:$F$17521,Profile!$B$2:$B$17521,$B140,Profile!$C$2:$C$17521,AF$8))*$C$6</f>
        <v>0.1979055221</v>
      </c>
      <c r="AG140" s="193">
        <f>(SUMIFS(Profile!$F$2:$F$17521,Profile!$B$2:$B$17521,$B140,Profile!$C$2:$C$17521,AG$8))*$C$6</f>
        <v>0.1898931528</v>
      </c>
      <c r="AH140" s="193">
        <f>(SUMIFS(Profile!$F$2:$F$17521,Profile!$B$2:$B$17521,$B140,Profile!$C$2:$C$17521,AH$8))*$C$6</f>
        <v>0.1951011929</v>
      </c>
      <c r="AI140" s="193">
        <f>(SUMIFS(Profile!$F$2:$F$17521,Profile!$B$2:$B$17521,$B140,Profile!$C$2:$C$17521,AI$8))*$C$6</f>
        <v>0.1922968636</v>
      </c>
      <c r="AJ140" s="193">
        <f>(SUMIFS(Profile!$F$2:$F$17521,Profile!$B$2:$B$17521,$B140,Profile!$C$2:$C$17521,AJ$8))*$C$6</f>
        <v>0.2027129437</v>
      </c>
      <c r="AK140" s="193">
        <f>(SUMIFS(Profile!$F$2:$F$17521,Profile!$B$2:$B$17521,$B140,Profile!$C$2:$C$17521,AK$8))*$C$6</f>
        <v>0.2191383008</v>
      </c>
      <c r="AL140" s="193">
        <f>(SUMIFS(Profile!$F$2:$F$17521,Profile!$B$2:$B$17521,$B140,Profile!$C$2:$C$17521,AL$8))*$C$6</f>
        <v>0.2387686057</v>
      </c>
      <c r="AM140" s="193">
        <f>(SUMIFS(Profile!$F$2:$F$17521,Profile!$B$2:$B$17521,$B140,Profile!$C$2:$C$17521,AM$8))*$C$6</f>
        <v>0.2692156091</v>
      </c>
      <c r="AN140" s="193">
        <f>(SUMIFS(Profile!$F$2:$F$17521,Profile!$B$2:$B$17521,$B140,Profile!$C$2:$C$17521,AN$8))*$C$6</f>
        <v>0.2904483878</v>
      </c>
      <c r="AO140" s="193">
        <f>(SUMIFS(Profile!$F$2:$F$17521,Profile!$B$2:$B$17521,$B140,Profile!$C$2:$C$17521,AO$8))*$C$6</f>
        <v>0.2852403477</v>
      </c>
      <c r="AP140" s="193">
        <f>(SUMIFS(Profile!$F$2:$F$17521,Profile!$B$2:$B$17521,$B140,Profile!$C$2:$C$17521,AP$8))*$C$6</f>
        <v>0.2812341631</v>
      </c>
      <c r="AQ140" s="193">
        <f>(SUMIFS(Profile!$F$2:$F$17521,Profile!$B$2:$B$17521,$B140,Profile!$C$2:$C$17521,AQ$8))*$C$6</f>
        <v>0.2692156091</v>
      </c>
      <c r="AR140" s="193">
        <f>(SUMIFS(Profile!$F$2:$F$17521,Profile!$B$2:$B$17521,$B140,Profile!$C$2:$C$17521,AR$8))*$C$6</f>
        <v>0.2664112798</v>
      </c>
      <c r="AS140" s="193">
        <f>(SUMIFS(Profile!$F$2:$F$17521,Profile!$B$2:$B$17521,$B140,Profile!$C$2:$C$17521,AS$8))*$C$6</f>
        <v>0.2780292153</v>
      </c>
      <c r="AT140" s="193">
        <f>(SUMIFS(Profile!$F$2:$F$17521,Profile!$B$2:$B$17521,$B140,Profile!$C$2:$C$17521,AT$8))*$C$6</f>
        <v>0.2800323077</v>
      </c>
      <c r="AU140" s="193">
        <f>(SUMIFS(Profile!$F$2:$F$17521,Profile!$B$2:$B$17521,$B140,Profile!$C$2:$C$17521,AU$8))*$C$6</f>
        <v>0.2860415846</v>
      </c>
      <c r="AV140" s="193">
        <f>(SUMIFS(Profile!$F$2:$F$17521,Profile!$B$2:$B$17521,$B140,Profile!$C$2:$C$17521,AV$8))*$C$6</f>
        <v>0.276026123</v>
      </c>
      <c r="AW140" s="193">
        <f>(SUMIFS(Profile!$F$2:$F$17521,Profile!$B$2:$B$17521,$B140,Profile!$C$2:$C$17521,AW$8))*$C$6</f>
        <v>0.2676131352</v>
      </c>
      <c r="AX140" s="193">
        <f>(SUMIFS(Profile!$F$2:$F$17521,Profile!$B$2:$B$17521,$B140,Profile!$C$2:$C$17521,AX$8))*$C$6</f>
        <v>0.2371661318</v>
      </c>
      <c r="AY140" s="193">
        <f>(SUMIFS(Profile!$F$2:$F$17521,Profile!$B$2:$B$17521,$B140,Profile!$C$2:$C$17521,AY$8))*$C$6</f>
        <v>0.205517273</v>
      </c>
      <c r="AZ140" s="193">
        <f>(SUMIFS(Profile!$F$2:$F$17521,Profile!$B$2:$B$17521,$B140,Profile!$C$2:$C$17521,AZ$8))*$C$6</f>
        <v>0.1690609926</v>
      </c>
      <c r="BA140" s="193">
        <f t="shared" si="16"/>
        <v>10.33315549</v>
      </c>
      <c r="BB140" s="193">
        <f>(SUMIFS(Profile!$E$2:$E$17521,Profile!$B$2:$B$17521,$B140,Profile!$C$2:$C$17521,BB$8))*$C$9</f>
        <v>0</v>
      </c>
      <c r="BC140" s="193">
        <f>(SUMIFS(Profile!$E$2:$E$17521,Profile!$B$2:$B$17521,$B140,Profile!$C$2:$C$17521,BC$8))*$C$9</f>
        <v>0</v>
      </c>
      <c r="BD140" s="193">
        <f>(SUMIFS(Profile!$E$2:$E$17521,Profile!$B$2:$B$17521,$B140,Profile!$C$2:$C$17521,BD$8))*$C$9</f>
        <v>0</v>
      </c>
      <c r="BE140" s="193">
        <f>(SUMIFS(Profile!$E$2:$E$17521,Profile!$B$2:$B$17521,$B140,Profile!$C$2:$C$17521,BE$8))*$C$9</f>
        <v>0</v>
      </c>
      <c r="BF140" s="193">
        <f>(SUMIFS(Profile!$E$2:$E$17521,Profile!$B$2:$B$17521,$B140,Profile!$C$2:$C$17521,BF$8))*$C$9</f>
        <v>0</v>
      </c>
      <c r="BG140" s="193">
        <f>(SUMIFS(Profile!$E$2:$E$17521,Profile!$B$2:$B$17521,$B140,Profile!$C$2:$C$17521,BG$8))*$C$9</f>
        <v>0</v>
      </c>
      <c r="BH140" s="193">
        <f>(SUMIFS(Profile!$E$2:$E$17521,Profile!$B$2:$B$17521,$B140,Profile!$C$2:$C$17521,BH$8))*$C$9</f>
        <v>0</v>
      </c>
      <c r="BI140" s="193">
        <f>(SUMIFS(Profile!$E$2:$E$17521,Profile!$B$2:$B$17521,$B140,Profile!$C$2:$C$17521,BI$8))*$C$9</f>
        <v>0</v>
      </c>
      <c r="BJ140" s="193">
        <f>(SUMIFS(Profile!$E$2:$E$17521,Profile!$B$2:$B$17521,$B140,Profile!$C$2:$C$17521,BJ$8))*$C$9</f>
        <v>0.004726174984</v>
      </c>
      <c r="BK140" s="193">
        <f>(SUMIFS(Profile!$E$2:$E$17521,Profile!$B$2:$B$17521,$B140,Profile!$C$2:$C$17521,BK$8))*$C$9</f>
        <v>0.01205648586</v>
      </c>
      <c r="BL140" s="193">
        <f>(SUMIFS(Profile!$E$2:$E$17521,Profile!$B$2:$B$17521,$B140,Profile!$C$2:$C$17521,BL$8))*$C$9</f>
        <v>0.03300383409</v>
      </c>
      <c r="BM140" s="193">
        <f>(SUMIFS(Profile!$E$2:$E$17521,Profile!$B$2:$B$17521,$B140,Profile!$C$2:$C$17521,BM$8))*$C$9</f>
        <v>0.06379971052</v>
      </c>
      <c r="BN140" s="193">
        <f>(SUMIFS(Profile!$E$2:$E$17521,Profile!$B$2:$B$17521,$B140,Profile!$C$2:$C$17521,BN$8))*$C$9</f>
        <v>0.1033312172</v>
      </c>
      <c r="BO140" s="193">
        <f>(SUMIFS(Profile!$E$2:$E$17521,Profile!$B$2:$B$17521,$B140,Profile!$C$2:$C$17521,BO$8))*$C$9</f>
        <v>0.1624548702</v>
      </c>
      <c r="BP140" s="193">
        <f>(SUMIFS(Profile!$E$2:$E$17521,Profile!$B$2:$B$17521,$B140,Profile!$C$2:$C$17521,BP$8))*$C$9</f>
        <v>0.2295397323</v>
      </c>
      <c r="BQ140" s="193">
        <f>(SUMIFS(Profile!$E$2:$E$17521,Profile!$B$2:$B$17521,$B140,Profile!$C$2:$C$17521,BQ$8))*$C$9</f>
        <v>0.3174156482</v>
      </c>
      <c r="BR140" s="193">
        <f>(SUMIFS(Profile!$E$2:$E$17521,Profile!$B$2:$B$17521,$B140,Profile!$C$2:$C$17521,BR$8))*$C$9</f>
        <v>0.4116842752</v>
      </c>
      <c r="BS140" s="193">
        <f>(SUMIFS(Profile!$E$2:$E$17521,Profile!$B$2:$B$17521,$B140,Profile!$C$2:$C$17521,BS$8))*$C$9</f>
        <v>0.4941815608</v>
      </c>
      <c r="BT140" s="193">
        <f>(SUMIFS(Profile!$E$2:$E$17521,Profile!$B$2:$B$17521,$B140,Profile!$C$2:$C$17521,BT$8))*$C$9</f>
        <v>0.5160319409</v>
      </c>
      <c r="BU140" s="193">
        <f>(SUMIFS(Profile!$E$2:$E$17521,Profile!$B$2:$B$17521,$B140,Profile!$C$2:$C$17521,BU$8))*$C$9</f>
        <v>0.5352399248</v>
      </c>
      <c r="BV140" s="193">
        <f>(SUMIFS(Profile!$E$2:$E$17521,Profile!$B$2:$B$17521,$B140,Profile!$C$2:$C$17521,BV$8))*$C$9</f>
        <v>0.5952668389</v>
      </c>
      <c r="BW140" s="193">
        <f>(SUMIFS(Profile!$E$2:$E$17521,Profile!$B$2:$B$17521,$B140,Profile!$C$2:$C$17521,BW$8))*$C$9</f>
        <v>0.6494127009</v>
      </c>
      <c r="BX140" s="193">
        <f>(SUMIFS(Profile!$E$2:$E$17521,Profile!$B$2:$B$17521,$B140,Profile!$C$2:$C$17521,BX$8))*$C$9</f>
        <v>0.6525844757</v>
      </c>
      <c r="BY140" s="193">
        <f>(SUMIFS(Profile!$E$2:$E$17521,Profile!$B$2:$B$17521,$B140,Profile!$C$2:$C$17521,BY$8))*$C$9</f>
        <v>0.6469855986</v>
      </c>
      <c r="BZ140" s="193">
        <f>(SUMIFS(Profile!$E$2:$E$17521,Profile!$B$2:$B$17521,$B140,Profile!$C$2:$C$17521,BZ$8))*$C$9</f>
        <v>0.6080462557</v>
      </c>
      <c r="CA140" s="193">
        <f>(SUMIFS(Profile!$E$2:$E$17521,Profile!$B$2:$B$17521,$B140,Profile!$C$2:$C$17521,CA$8))*$C$9</f>
        <v>0.563019567</v>
      </c>
      <c r="CB140" s="193">
        <f>(SUMIFS(Profile!$E$2:$E$17521,Profile!$B$2:$B$17521,$B140,Profile!$C$2:$C$17521,CB$8))*$C$9</f>
        <v>0.5319155421</v>
      </c>
      <c r="CC140" s="193">
        <f>(SUMIFS(Profile!$E$2:$E$17521,Profile!$B$2:$B$17521,$B140,Profile!$C$2:$C$17521,CC$8))*$C$9</f>
        <v>0.5139969216</v>
      </c>
      <c r="CD140" s="193">
        <f>(SUMIFS(Profile!$E$2:$E$17521,Profile!$B$2:$B$17521,$B140,Profile!$C$2:$C$17521,CD$8))*$C$9</f>
        <v>0.4778604012</v>
      </c>
      <c r="CE140" s="193">
        <f>(SUMIFS(Profile!$E$2:$E$17521,Profile!$B$2:$B$17521,$B140,Profile!$C$2:$C$17521,CE$8))*$C$9</f>
        <v>0.4422935058</v>
      </c>
      <c r="CF140" s="193">
        <f>(SUMIFS(Profile!$E$2:$E$17521,Profile!$B$2:$B$17521,$B140,Profile!$C$2:$C$17521,CF$8))*$C$9</f>
        <v>0.4091409116</v>
      </c>
      <c r="CG140" s="193">
        <f>(SUMIFS(Profile!$E$2:$E$17521,Profile!$B$2:$B$17521,$B140,Profile!$C$2:$C$17521,CG$8))*$C$9</f>
        <v>0.3659195139</v>
      </c>
      <c r="CH140" s="193">
        <f>(SUMIFS(Profile!$E$2:$E$17521,Profile!$B$2:$B$17521,$B140,Profile!$C$2:$C$17521,CH$8))*$C$9</f>
        <v>0.3052207516</v>
      </c>
      <c r="CI140" s="193">
        <f>(SUMIFS(Profile!$E$2:$E$17521,Profile!$B$2:$B$17521,$B140,Profile!$C$2:$C$17521,CI$8))*$C$9</f>
        <v>0.2292889118</v>
      </c>
      <c r="CJ140" s="193">
        <f>(SUMIFS(Profile!$E$2:$E$17521,Profile!$B$2:$B$17521,$B140,Profile!$C$2:$C$17521,CJ$8))*$C$9</f>
        <v>0.1648034605</v>
      </c>
      <c r="CK140" s="193">
        <f>(SUMIFS(Profile!$E$2:$E$17521,Profile!$B$2:$B$17521,$B140,Profile!$C$2:$C$17521,CK$8))*$C$9</f>
        <v>0.1169286885</v>
      </c>
      <c r="CL140" s="193">
        <f>(SUMIFS(Profile!$E$2:$E$17521,Profile!$B$2:$B$17521,$B140,Profile!$C$2:$C$17521,CL$8))*$C$9</f>
        <v>0.08185843181</v>
      </c>
      <c r="CM140" s="193">
        <f>(SUMIFS(Profile!$E$2:$E$17521,Profile!$B$2:$B$17521,$B140,Profile!$C$2:$C$17521,CM$8))*$C$9</f>
        <v>0.04987679717</v>
      </c>
      <c r="CN140" s="193">
        <f>(SUMIFS(Profile!$E$2:$E$17521,Profile!$B$2:$B$17521,$B140,Profile!$C$2:$C$17521,CN$8))*$C$9</f>
        <v>0.02743162339</v>
      </c>
      <c r="CO140" s="193">
        <f>(SUMIFS(Profile!$E$2:$E$17521,Profile!$B$2:$B$17521,$B140,Profile!$C$2:$C$17521,CO$8))*$C$9</f>
        <v>0.01458668315</v>
      </c>
      <c r="CP140" s="193">
        <f>(SUMIFS(Profile!$E$2:$E$17521,Profile!$B$2:$B$17521,$B140,Profile!$C$2:$C$17521,CP$8))*$C$9</f>
        <v>0.002921910461</v>
      </c>
      <c r="CQ140" s="193">
        <f>(SUMIFS(Profile!$E$2:$E$17521,Profile!$B$2:$B$17521,$B140,Profile!$C$2:$C$17521,CQ$8))*$C$9</f>
        <v>0.0003306197319</v>
      </c>
      <c r="CR140" s="193">
        <f>(SUMIFS(Profile!$E$2:$E$17521,Profile!$B$2:$B$17521,$B140,Profile!$C$2:$C$17521,CR$8))*$C$9</f>
        <v>0</v>
      </c>
      <c r="CS140" s="193">
        <f>(SUMIFS(Profile!$E$2:$E$17521,Profile!$B$2:$B$17521,$B140,Profile!$C$2:$C$17521,CS$8))*$C$9</f>
        <v>0</v>
      </c>
      <c r="CT140" s="193">
        <f>(SUMIFS(Profile!$E$2:$E$17521,Profile!$B$2:$B$17521,$B140,Profile!$C$2:$C$17521,CT$8))*$C$9</f>
        <v>0</v>
      </c>
      <c r="CU140" s="193">
        <f>(SUMIFS(Profile!$E$2:$E$17521,Profile!$B$2:$B$17521,$B140,Profile!$C$2:$C$17521,CU$8))*$C$9</f>
        <v>0</v>
      </c>
      <c r="CV140" s="193">
        <f>(SUMIFS(Profile!$E$2:$E$17521,Profile!$B$2:$B$17521,$B140,Profile!$C$2:$C$17521,CV$8))*$C$9</f>
        <v>0</v>
      </c>
      <c r="CW140" s="193">
        <f>(SUMIFS(Profile!$E$2:$E$17521,Profile!$B$2:$B$17521,$B140,Profile!$C$2:$C$17521,CW$8))*$C$9</f>
        <v>0</v>
      </c>
      <c r="CX140" s="193">
        <f t="shared" si="17"/>
        <v>5.391374883</v>
      </c>
      <c r="CY140" s="193">
        <f t="shared" ref="CY140:ET140" si="662">MAX(BB140-E140,0)</f>
        <v>0</v>
      </c>
      <c r="CZ140" s="193">
        <f t="shared" si="662"/>
        <v>0</v>
      </c>
      <c r="DA140" s="193">
        <f t="shared" si="662"/>
        <v>0</v>
      </c>
      <c r="DB140" s="193">
        <f t="shared" si="662"/>
        <v>0</v>
      </c>
      <c r="DC140" s="193">
        <f t="shared" si="662"/>
        <v>0</v>
      </c>
      <c r="DD140" s="193">
        <f t="shared" si="662"/>
        <v>0</v>
      </c>
      <c r="DE140" s="193">
        <f t="shared" si="662"/>
        <v>0</v>
      </c>
      <c r="DF140" s="193">
        <f t="shared" si="662"/>
        <v>0</v>
      </c>
      <c r="DG140" s="193">
        <f t="shared" si="662"/>
        <v>0</v>
      </c>
      <c r="DH140" s="193">
        <f t="shared" si="662"/>
        <v>0</v>
      </c>
      <c r="DI140" s="193">
        <f t="shared" si="662"/>
        <v>0</v>
      </c>
      <c r="DJ140" s="193">
        <f t="shared" si="662"/>
        <v>0</v>
      </c>
      <c r="DK140" s="193">
        <f t="shared" si="662"/>
        <v>0</v>
      </c>
      <c r="DL140" s="193">
        <f t="shared" si="662"/>
        <v>0</v>
      </c>
      <c r="DM140" s="193">
        <f t="shared" si="662"/>
        <v>0.03684225019</v>
      </c>
      <c r="DN140" s="193">
        <f t="shared" si="662"/>
        <v>0.1090940459</v>
      </c>
      <c r="DO140" s="193">
        <f t="shared" si="662"/>
        <v>0.1961515406</v>
      </c>
      <c r="DP140" s="193">
        <f t="shared" si="662"/>
        <v>0.2698352199</v>
      </c>
      <c r="DQ140" s="193">
        <f t="shared" si="662"/>
        <v>0.3021016801</v>
      </c>
      <c r="DR140" s="193">
        <f t="shared" si="662"/>
        <v>0.3229121379</v>
      </c>
      <c r="DS140" s="193">
        <f t="shared" si="662"/>
        <v>0.3953582244</v>
      </c>
      <c r="DT140" s="193">
        <f t="shared" si="662"/>
        <v>0.4466997571</v>
      </c>
      <c r="DU140" s="193">
        <f t="shared" si="662"/>
        <v>0.4530764797</v>
      </c>
      <c r="DV140" s="193">
        <f t="shared" si="662"/>
        <v>0.4494806949</v>
      </c>
      <c r="DW140" s="193">
        <f t="shared" si="662"/>
        <v>0.4037308381</v>
      </c>
      <c r="DX140" s="193">
        <f t="shared" si="662"/>
        <v>0.3603066233</v>
      </c>
      <c r="DY140" s="193">
        <f t="shared" si="662"/>
        <v>0.3284013615</v>
      </c>
      <c r="DZ140" s="193">
        <f t="shared" si="662"/>
        <v>0.3160913994</v>
      </c>
      <c r="EA140" s="193">
        <f t="shared" si="662"/>
        <v>0.2879672483</v>
      </c>
      <c r="EB140" s="193">
        <f t="shared" si="662"/>
        <v>0.2471923129</v>
      </c>
      <c r="EC140" s="193">
        <f t="shared" si="662"/>
        <v>0.216844048</v>
      </c>
      <c r="ED140" s="193">
        <f t="shared" si="662"/>
        <v>0.1632065702</v>
      </c>
      <c r="EE140" s="193">
        <f t="shared" si="662"/>
        <v>0.08608245076</v>
      </c>
      <c r="EF140" s="193">
        <f t="shared" si="662"/>
        <v>0</v>
      </c>
      <c r="EG140" s="193">
        <f t="shared" si="662"/>
        <v>0</v>
      </c>
      <c r="EH140" s="193">
        <f t="shared" si="662"/>
        <v>0</v>
      </c>
      <c r="EI140" s="193">
        <f t="shared" si="662"/>
        <v>0</v>
      </c>
      <c r="EJ140" s="193">
        <f t="shared" si="662"/>
        <v>0</v>
      </c>
      <c r="EK140" s="193">
        <f t="shared" si="662"/>
        <v>0</v>
      </c>
      <c r="EL140" s="193">
        <f t="shared" si="662"/>
        <v>0</v>
      </c>
      <c r="EM140" s="193">
        <f t="shared" si="662"/>
        <v>0</v>
      </c>
      <c r="EN140" s="193">
        <f t="shared" si="662"/>
        <v>0</v>
      </c>
      <c r="EO140" s="193">
        <f t="shared" si="662"/>
        <v>0</v>
      </c>
      <c r="EP140" s="193">
        <f t="shared" si="662"/>
        <v>0</v>
      </c>
      <c r="EQ140" s="193">
        <f t="shared" si="662"/>
        <v>0</v>
      </c>
      <c r="ER140" s="193">
        <f t="shared" si="662"/>
        <v>0</v>
      </c>
      <c r="ES140" s="193">
        <f t="shared" si="662"/>
        <v>0</v>
      </c>
      <c r="ET140" s="193">
        <f t="shared" si="662"/>
        <v>0</v>
      </c>
      <c r="EU140" s="193">
        <f t="shared" si="19"/>
        <v>4.941780603</v>
      </c>
      <c r="EV140" s="193">
        <f t="shared" ref="EV140:GQ140" si="663">BB140-CY140</f>
        <v>0</v>
      </c>
      <c r="EW140" s="193">
        <f t="shared" si="663"/>
        <v>0</v>
      </c>
      <c r="EX140" s="193">
        <f t="shared" si="663"/>
        <v>0</v>
      </c>
      <c r="EY140" s="193">
        <f t="shared" si="663"/>
        <v>0</v>
      </c>
      <c r="EZ140" s="193">
        <f t="shared" si="663"/>
        <v>0</v>
      </c>
      <c r="FA140" s="193">
        <f t="shared" si="663"/>
        <v>0</v>
      </c>
      <c r="FB140" s="193">
        <f t="shared" si="663"/>
        <v>0</v>
      </c>
      <c r="FC140" s="193">
        <f t="shared" si="663"/>
        <v>0</v>
      </c>
      <c r="FD140" s="193">
        <f t="shared" si="663"/>
        <v>0.004726174984</v>
      </c>
      <c r="FE140" s="193">
        <f t="shared" si="663"/>
        <v>0.01205648586</v>
      </c>
      <c r="FF140" s="193">
        <f t="shared" si="663"/>
        <v>0.03300383409</v>
      </c>
      <c r="FG140" s="193">
        <f t="shared" si="663"/>
        <v>0.06379971052</v>
      </c>
      <c r="FH140" s="193">
        <f t="shared" si="663"/>
        <v>0.1033312172</v>
      </c>
      <c r="FI140" s="193">
        <f t="shared" si="663"/>
        <v>0.1624548702</v>
      </c>
      <c r="FJ140" s="193">
        <f t="shared" si="663"/>
        <v>0.1926974821</v>
      </c>
      <c r="FK140" s="193">
        <f t="shared" si="663"/>
        <v>0.2083216023</v>
      </c>
      <c r="FL140" s="193">
        <f t="shared" si="663"/>
        <v>0.2155327346</v>
      </c>
      <c r="FM140" s="193">
        <f t="shared" si="663"/>
        <v>0.2243463409</v>
      </c>
      <c r="FN140" s="193">
        <f t="shared" si="663"/>
        <v>0.2139302608</v>
      </c>
      <c r="FO140" s="193">
        <f t="shared" si="663"/>
        <v>0.2123277869</v>
      </c>
      <c r="FP140" s="193">
        <f t="shared" si="663"/>
        <v>0.1999086145</v>
      </c>
      <c r="FQ140" s="193">
        <f t="shared" si="663"/>
        <v>0.2027129437</v>
      </c>
      <c r="FR140" s="193">
        <f t="shared" si="663"/>
        <v>0.199507996</v>
      </c>
      <c r="FS140" s="193">
        <f t="shared" si="663"/>
        <v>0.1975049037</v>
      </c>
      <c r="FT140" s="193">
        <f t="shared" si="663"/>
        <v>0.2043154176</v>
      </c>
      <c r="FU140" s="193">
        <f t="shared" si="663"/>
        <v>0.2027129437</v>
      </c>
      <c r="FV140" s="193">
        <f t="shared" si="663"/>
        <v>0.2035141807</v>
      </c>
      <c r="FW140" s="193">
        <f t="shared" si="663"/>
        <v>0.1979055221</v>
      </c>
      <c r="FX140" s="193">
        <f t="shared" si="663"/>
        <v>0.1898931528</v>
      </c>
      <c r="FY140" s="193">
        <f t="shared" si="663"/>
        <v>0.1951011929</v>
      </c>
      <c r="FZ140" s="193">
        <f t="shared" si="663"/>
        <v>0.1922968636</v>
      </c>
      <c r="GA140" s="193">
        <f t="shared" si="663"/>
        <v>0.2027129437</v>
      </c>
      <c r="GB140" s="193">
        <f t="shared" si="663"/>
        <v>0.2191383008</v>
      </c>
      <c r="GC140" s="193">
        <f t="shared" si="663"/>
        <v>0.2292889118</v>
      </c>
      <c r="GD140" s="193">
        <f t="shared" si="663"/>
        <v>0.1648034605</v>
      </c>
      <c r="GE140" s="193">
        <f t="shared" si="663"/>
        <v>0.1169286885</v>
      </c>
      <c r="GF140" s="193">
        <f t="shared" si="663"/>
        <v>0.08185843181</v>
      </c>
      <c r="GG140" s="193">
        <f t="shared" si="663"/>
        <v>0.04987679717</v>
      </c>
      <c r="GH140" s="193">
        <f t="shared" si="663"/>
        <v>0.02743162339</v>
      </c>
      <c r="GI140" s="193">
        <f t="shared" si="663"/>
        <v>0.01458668315</v>
      </c>
      <c r="GJ140" s="193">
        <f t="shared" si="663"/>
        <v>0.002921910461</v>
      </c>
      <c r="GK140" s="193">
        <f t="shared" si="663"/>
        <v>0.0003306197319</v>
      </c>
      <c r="GL140" s="193">
        <f t="shared" si="663"/>
        <v>0</v>
      </c>
      <c r="GM140" s="193">
        <f t="shared" si="663"/>
        <v>0</v>
      </c>
      <c r="GN140" s="193">
        <f t="shared" si="663"/>
        <v>0</v>
      </c>
      <c r="GO140" s="193">
        <f t="shared" si="663"/>
        <v>0</v>
      </c>
      <c r="GP140" s="193">
        <f t="shared" si="663"/>
        <v>0</v>
      </c>
      <c r="GQ140" s="193">
        <f t="shared" si="663"/>
        <v>0</v>
      </c>
      <c r="GR140" s="193">
        <f t="shared" si="21"/>
        <v>4.510010863</v>
      </c>
      <c r="GS140" s="193">
        <f t="shared" ref="GS140:IN140" si="664">E140-EV140</f>
        <v>0.1490300693</v>
      </c>
      <c r="GT140" s="193">
        <f t="shared" si="664"/>
        <v>0.1334059491</v>
      </c>
      <c r="GU140" s="193">
        <f t="shared" si="664"/>
        <v>0.1201855398</v>
      </c>
      <c r="GV140" s="193">
        <f t="shared" si="664"/>
        <v>0.1101700781</v>
      </c>
      <c r="GW140" s="193">
        <f t="shared" si="664"/>
        <v>0.1081669858</v>
      </c>
      <c r="GX140" s="193">
        <f t="shared" si="664"/>
        <v>0.1053626565</v>
      </c>
      <c r="GY140" s="193">
        <f t="shared" si="664"/>
        <v>0.105763275</v>
      </c>
      <c r="GZ140" s="193">
        <f t="shared" si="664"/>
        <v>0.1033595642</v>
      </c>
      <c r="HA140" s="193">
        <f t="shared" si="664"/>
        <v>0.09983524461</v>
      </c>
      <c r="HB140" s="193">
        <f t="shared" si="664"/>
        <v>0.09611049993</v>
      </c>
      <c r="HC140" s="193">
        <f t="shared" si="664"/>
        <v>0.07716624403</v>
      </c>
      <c r="HD140" s="193">
        <f t="shared" si="664"/>
        <v>0.05358149998</v>
      </c>
      <c r="HE140" s="193">
        <f t="shared" si="664"/>
        <v>0.03568339047</v>
      </c>
      <c r="HF140" s="193">
        <f t="shared" si="664"/>
        <v>0.0001962269209</v>
      </c>
      <c r="HG140" s="193">
        <f t="shared" si="664"/>
        <v>0</v>
      </c>
      <c r="HH140" s="193">
        <f t="shared" si="664"/>
        <v>0</v>
      </c>
      <c r="HI140" s="193">
        <f t="shared" si="664"/>
        <v>0</v>
      </c>
      <c r="HJ140" s="193">
        <f t="shared" si="664"/>
        <v>0</v>
      </c>
      <c r="HK140" s="193">
        <f t="shared" si="664"/>
        <v>0</v>
      </c>
      <c r="HL140" s="193">
        <f t="shared" si="664"/>
        <v>0</v>
      </c>
      <c r="HM140" s="193">
        <f t="shared" si="664"/>
        <v>0</v>
      </c>
      <c r="HN140" s="193">
        <f t="shared" si="664"/>
        <v>0</v>
      </c>
      <c r="HO140" s="193">
        <f t="shared" si="664"/>
        <v>0</v>
      </c>
      <c r="HP140" s="193">
        <f t="shared" si="664"/>
        <v>0</v>
      </c>
      <c r="HQ140" s="193">
        <f t="shared" si="664"/>
        <v>0</v>
      </c>
      <c r="HR140" s="193">
        <f t="shared" si="664"/>
        <v>0</v>
      </c>
      <c r="HS140" s="193">
        <f t="shared" si="664"/>
        <v>0</v>
      </c>
      <c r="HT140" s="193">
        <f t="shared" si="664"/>
        <v>0</v>
      </c>
      <c r="HU140" s="193">
        <f t="shared" si="664"/>
        <v>0</v>
      </c>
      <c r="HV140" s="193">
        <f t="shared" si="664"/>
        <v>0</v>
      </c>
      <c r="HW140" s="193">
        <f t="shared" si="664"/>
        <v>0</v>
      </c>
      <c r="HX140" s="193">
        <f t="shared" si="664"/>
        <v>0</v>
      </c>
      <c r="HY140" s="193">
        <f t="shared" si="664"/>
        <v>0</v>
      </c>
      <c r="HZ140" s="193">
        <f t="shared" si="664"/>
        <v>0.009479693844</v>
      </c>
      <c r="IA140" s="193">
        <f t="shared" si="664"/>
        <v>0.1044121486</v>
      </c>
      <c r="IB140" s="193">
        <f t="shared" si="664"/>
        <v>0.1735196993</v>
      </c>
      <c r="IC140" s="193">
        <f t="shared" si="664"/>
        <v>0.2033819159</v>
      </c>
      <c r="ID140" s="193">
        <f t="shared" si="664"/>
        <v>0.2313573659</v>
      </c>
      <c r="IE140" s="193">
        <f t="shared" si="664"/>
        <v>0.2417839857</v>
      </c>
      <c r="IF140" s="193">
        <f t="shared" si="664"/>
        <v>0.2518245967</v>
      </c>
      <c r="IG140" s="193">
        <f t="shared" si="664"/>
        <v>0.2751073049</v>
      </c>
      <c r="IH140" s="193">
        <f t="shared" si="664"/>
        <v>0.2797016879</v>
      </c>
      <c r="II140" s="193">
        <f t="shared" si="664"/>
        <v>0.2860415846</v>
      </c>
      <c r="IJ140" s="193">
        <f t="shared" si="664"/>
        <v>0.276026123</v>
      </c>
      <c r="IK140" s="193">
        <f t="shared" si="664"/>
        <v>0.2676131352</v>
      </c>
      <c r="IL140" s="193">
        <f t="shared" si="664"/>
        <v>0.2371661318</v>
      </c>
      <c r="IM140" s="193">
        <f t="shared" si="664"/>
        <v>0.205517273</v>
      </c>
      <c r="IN140" s="193">
        <f t="shared" si="664"/>
        <v>0.1690609926</v>
      </c>
      <c r="IO140" s="193">
        <f t="shared" si="23"/>
        <v>3.211993639</v>
      </c>
      <c r="IP140" s="193">
        <f t="shared" si="29"/>
        <v>1.859505562</v>
      </c>
      <c r="IQ140" s="193">
        <f t="shared" ref="IQ140:KK140" si="665">MAX((MIN(CZ140+IP140,$IO$7))-GT140,0)</f>
        <v>1.726099613</v>
      </c>
      <c r="IR140" s="193">
        <f t="shared" si="665"/>
        <v>1.605914073</v>
      </c>
      <c r="IS140" s="193">
        <f t="shared" si="665"/>
        <v>1.495743995</v>
      </c>
      <c r="IT140" s="193">
        <f t="shared" si="665"/>
        <v>1.38757701</v>
      </c>
      <c r="IU140" s="193">
        <f t="shared" si="665"/>
        <v>1.282214353</v>
      </c>
      <c r="IV140" s="193">
        <f t="shared" si="665"/>
        <v>1.176451078</v>
      </c>
      <c r="IW140" s="193">
        <f t="shared" si="665"/>
        <v>1.073091514</v>
      </c>
      <c r="IX140" s="193">
        <f t="shared" si="665"/>
        <v>0.9732562692</v>
      </c>
      <c r="IY140" s="193">
        <f t="shared" si="665"/>
        <v>0.8771457693</v>
      </c>
      <c r="IZ140" s="193">
        <f t="shared" si="665"/>
        <v>0.7999795252</v>
      </c>
      <c r="JA140" s="193">
        <f t="shared" si="665"/>
        <v>0.7463980252</v>
      </c>
      <c r="JB140" s="193">
        <f t="shared" si="665"/>
        <v>0.7107146348</v>
      </c>
      <c r="JC140" s="193">
        <f t="shared" si="665"/>
        <v>0.7105184079</v>
      </c>
      <c r="JD140" s="193">
        <f t="shared" si="665"/>
        <v>0.747360658</v>
      </c>
      <c r="JE140" s="193">
        <f t="shared" si="665"/>
        <v>0.856454704</v>
      </c>
      <c r="JF140" s="193">
        <f t="shared" si="665"/>
        <v>1.052606245</v>
      </c>
      <c r="JG140" s="193">
        <f t="shared" si="665"/>
        <v>1.322441464</v>
      </c>
      <c r="JH140" s="193">
        <f t="shared" si="665"/>
        <v>1.624543145</v>
      </c>
      <c r="JI140" s="193">
        <f t="shared" si="665"/>
        <v>1.947455282</v>
      </c>
      <c r="JJ140" s="193">
        <f t="shared" si="665"/>
        <v>2.342813507</v>
      </c>
      <c r="JK140" s="193">
        <f t="shared" si="665"/>
        <v>2.789513264</v>
      </c>
      <c r="JL140" s="193">
        <f t="shared" si="665"/>
        <v>3.242589744</v>
      </c>
      <c r="JM140" s="193">
        <f t="shared" si="665"/>
        <v>3.692070439</v>
      </c>
      <c r="JN140" s="193">
        <f t="shared" si="665"/>
        <v>4.095801277</v>
      </c>
      <c r="JO140" s="193">
        <f t="shared" si="665"/>
        <v>4.4561079</v>
      </c>
      <c r="JP140" s="193">
        <f t="shared" si="665"/>
        <v>4.784509261</v>
      </c>
      <c r="JQ140" s="193">
        <f t="shared" si="665"/>
        <v>5</v>
      </c>
      <c r="JR140" s="193">
        <f t="shared" si="665"/>
        <v>5</v>
      </c>
      <c r="JS140" s="193">
        <f t="shared" si="665"/>
        <v>5</v>
      </c>
      <c r="JT140" s="193">
        <f t="shared" si="665"/>
        <v>5</v>
      </c>
      <c r="JU140" s="193">
        <f t="shared" si="665"/>
        <v>5</v>
      </c>
      <c r="JV140" s="193">
        <f t="shared" si="665"/>
        <v>5</v>
      </c>
      <c r="JW140" s="193">
        <f t="shared" si="665"/>
        <v>4.990520306</v>
      </c>
      <c r="JX140" s="193">
        <f t="shared" si="665"/>
        <v>4.886108158</v>
      </c>
      <c r="JY140" s="193">
        <f t="shared" si="665"/>
        <v>4.712588458</v>
      </c>
      <c r="JZ140" s="193">
        <f t="shared" si="665"/>
        <v>4.509206542</v>
      </c>
      <c r="KA140" s="193">
        <f t="shared" si="665"/>
        <v>4.277849176</v>
      </c>
      <c r="KB140" s="193">
        <f t="shared" si="665"/>
        <v>4.036065191</v>
      </c>
      <c r="KC140" s="193">
        <f t="shared" si="665"/>
        <v>3.784240594</v>
      </c>
      <c r="KD140" s="193">
        <f t="shared" si="665"/>
        <v>3.509133289</v>
      </c>
      <c r="KE140" s="193">
        <f t="shared" si="665"/>
        <v>3.229431601</v>
      </c>
      <c r="KF140" s="193">
        <f t="shared" si="665"/>
        <v>2.943390017</v>
      </c>
      <c r="KG140" s="193">
        <f t="shared" si="665"/>
        <v>2.667363894</v>
      </c>
      <c r="KH140" s="193">
        <f t="shared" si="665"/>
        <v>2.399750759</v>
      </c>
      <c r="KI140" s="193">
        <f t="shared" si="665"/>
        <v>2.162584627</v>
      </c>
      <c r="KJ140" s="193">
        <f t="shared" si="665"/>
        <v>1.957067354</v>
      </c>
      <c r="KK140" s="193">
        <f t="shared" si="665"/>
        <v>1.788006361</v>
      </c>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row>
    <row r="141" ht="14.25" customHeight="1">
      <c r="A141" s="1">
        <v>5.0</v>
      </c>
      <c r="B141" s="1">
        <f t="shared" ref="B141:C141" si="666">B140+1</f>
        <v>131</v>
      </c>
      <c r="C141" s="267">
        <f t="shared" si="666"/>
        <v>43596</v>
      </c>
      <c r="D141" s="193">
        <f t="shared" si="15"/>
        <v>9.47142177</v>
      </c>
      <c r="E141" s="193">
        <f>(SUMIFS(Profile!$F$2:$F$17521,Profile!$B$2:$B$17521,$B141,Profile!$C$2:$C$17521,E$8))*$C$6</f>
        <v>0.1454245031</v>
      </c>
      <c r="F141" s="193">
        <f>(SUMIFS(Profile!$F$2:$F$17521,Profile!$B$2:$B$17521,$B141,Profile!$C$2:$C$17521,F$8))*$C$6</f>
        <v>0.1310022383</v>
      </c>
      <c r="G141" s="193">
        <f>(SUMIFS(Profile!$F$2:$F$17521,Profile!$B$2:$B$17521,$B141,Profile!$C$2:$C$17521,G$8))*$C$6</f>
        <v>0.1209867767</v>
      </c>
      <c r="H141" s="193">
        <f>(SUMIFS(Profile!$F$2:$F$17521,Profile!$B$2:$B$17521,$B141,Profile!$C$2:$C$17521,H$8))*$C$6</f>
        <v>0.1109713151</v>
      </c>
      <c r="I141" s="193">
        <f>(SUMIFS(Profile!$F$2:$F$17521,Profile!$B$2:$B$17521,$B141,Profile!$C$2:$C$17521,I$8))*$C$6</f>
        <v>0.1069651304</v>
      </c>
      <c r="J141" s="193">
        <f>(SUMIFS(Profile!$F$2:$F$17521,Profile!$B$2:$B$17521,$B141,Profile!$C$2:$C$17521,J$8))*$C$6</f>
        <v>0.1049620381</v>
      </c>
      <c r="K141" s="193">
        <f>(SUMIFS(Profile!$F$2:$F$17521,Profile!$B$2:$B$17521,$B141,Profile!$C$2:$C$17521,K$8))*$C$6</f>
        <v>0.1029589457</v>
      </c>
      <c r="L141" s="193">
        <f>(SUMIFS(Profile!$F$2:$F$17521,Profile!$B$2:$B$17521,$B141,Profile!$C$2:$C$17521,L$8))*$C$6</f>
        <v>0.1033595642</v>
      </c>
      <c r="M141" s="193">
        <f>(SUMIFS(Profile!$F$2:$F$17521,Profile!$B$2:$B$17521,$B141,Profile!$C$2:$C$17521,M$8))*$C$6</f>
        <v>0.1033595642</v>
      </c>
      <c r="N141" s="193">
        <f>(SUMIFS(Profile!$F$2:$F$17521,Profile!$B$2:$B$17521,$B141,Profile!$C$2:$C$17521,N$8))*$C$6</f>
        <v>0.1073657489</v>
      </c>
      <c r="O141" s="193">
        <f>(SUMIFS(Profile!$F$2:$F$17521,Profile!$B$2:$B$17521,$B141,Profile!$C$2:$C$17521,O$8))*$C$6</f>
        <v>0.1113719335</v>
      </c>
      <c r="P141" s="193">
        <f>(SUMIFS(Profile!$F$2:$F$17521,Profile!$B$2:$B$17521,$B141,Profile!$C$2:$C$17521,P$8))*$C$6</f>
        <v>0.1165799736</v>
      </c>
      <c r="Q141" s="193">
        <f>(SUMIFS(Profile!$F$2:$F$17521,Profile!$B$2:$B$17521,$B141,Profile!$C$2:$C$17521,Q$8))*$C$6</f>
        <v>0.1378127523</v>
      </c>
      <c r="R141" s="193">
        <f>(SUMIFS(Profile!$F$2:$F$17521,Profile!$B$2:$B$17521,$B141,Profile!$C$2:$C$17521,R$8))*$C$6</f>
        <v>0.1654554264</v>
      </c>
      <c r="S141" s="193">
        <f>(SUMIFS(Profile!$F$2:$F$17521,Profile!$B$2:$B$17521,$B141,Profile!$C$2:$C$17521,S$8))*$C$6</f>
        <v>0.1914956267</v>
      </c>
      <c r="T141" s="193">
        <f>(SUMIFS(Profile!$F$2:$F$17521,Profile!$B$2:$B$17521,$B141,Profile!$C$2:$C$17521,T$8))*$C$6</f>
        <v>0.2099240761</v>
      </c>
      <c r="U141" s="193">
        <f>(SUMIFS(Profile!$F$2:$F$17521,Profile!$B$2:$B$17521,$B141,Profile!$C$2:$C$17521,U$8))*$C$6</f>
        <v>0.2171352085</v>
      </c>
      <c r="V141" s="193">
        <f>(SUMIFS(Profile!$F$2:$F$17521,Profile!$B$2:$B$17521,$B141,Profile!$C$2:$C$17521,V$8))*$C$6</f>
        <v>0.2239457224</v>
      </c>
      <c r="W141" s="193">
        <f>(SUMIFS(Profile!$F$2:$F$17521,Profile!$B$2:$B$17521,$B141,Profile!$C$2:$C$17521,W$8))*$C$6</f>
        <v>0.2223432486</v>
      </c>
      <c r="X141" s="193">
        <f>(SUMIFS(Profile!$F$2:$F$17521,Profile!$B$2:$B$17521,$B141,Profile!$C$2:$C$17521,X$8))*$C$6</f>
        <v>0.2195389193</v>
      </c>
      <c r="Y141" s="193">
        <f>(SUMIFS(Profile!$F$2:$F$17521,Profile!$B$2:$B$17521,$B141,Profile!$C$2:$C$17521,Y$8))*$C$6</f>
        <v>0.2067191284</v>
      </c>
      <c r="Z141" s="193">
        <f>(SUMIFS(Profile!$F$2:$F$17521,Profile!$B$2:$B$17521,$B141,Profile!$C$2:$C$17521,Z$8))*$C$6</f>
        <v>0.2039147991</v>
      </c>
      <c r="AA141" s="193">
        <f>(SUMIFS(Profile!$F$2:$F$17521,Profile!$B$2:$B$17521,$B141,Profile!$C$2:$C$17521,AA$8))*$C$6</f>
        <v>0.199507996</v>
      </c>
      <c r="AB141" s="193">
        <f>(SUMIFS(Profile!$F$2:$F$17521,Profile!$B$2:$B$17521,$B141,Profile!$C$2:$C$17521,AB$8))*$C$6</f>
        <v>0.2035141807</v>
      </c>
      <c r="AC141" s="193">
        <f>(SUMIFS(Profile!$F$2:$F$17521,Profile!$B$2:$B$17521,$B141,Profile!$C$2:$C$17521,AC$8))*$C$6</f>
        <v>0.2091228392</v>
      </c>
      <c r="AD141" s="193">
        <f>(SUMIFS(Profile!$F$2:$F$17521,Profile!$B$2:$B$17521,$B141,Profile!$C$2:$C$17521,AD$8))*$C$6</f>
        <v>0.2059178915</v>
      </c>
      <c r="AE141" s="193">
        <f>(SUMIFS(Profile!$F$2:$F$17521,Profile!$B$2:$B$17521,$B141,Profile!$C$2:$C$17521,AE$8))*$C$6</f>
        <v>0.2031135622</v>
      </c>
      <c r="AF141" s="193">
        <f>(SUMIFS(Profile!$F$2:$F$17521,Profile!$B$2:$B$17521,$B141,Profile!$C$2:$C$17521,AF$8))*$C$6</f>
        <v>0.1947005744</v>
      </c>
      <c r="AG141" s="193">
        <f>(SUMIFS(Profile!$F$2:$F$17521,Profile!$B$2:$B$17521,$B141,Profile!$C$2:$C$17521,AG$8))*$C$6</f>
        <v>0.1890919159</v>
      </c>
      <c r="AH141" s="193">
        <f>(SUMIFS(Profile!$F$2:$F$17521,Profile!$B$2:$B$17521,$B141,Profile!$C$2:$C$17521,AH$8))*$C$6</f>
        <v>0.1930981006</v>
      </c>
      <c r="AI141" s="193">
        <f>(SUMIFS(Profile!$F$2:$F$17521,Profile!$B$2:$B$17521,$B141,Profile!$C$2:$C$17521,AI$8))*$C$6</f>
        <v>0.1918962452</v>
      </c>
      <c r="AJ141" s="193">
        <f>(SUMIFS(Profile!$F$2:$F$17521,Profile!$B$2:$B$17521,$B141,Profile!$C$2:$C$17521,AJ$8))*$C$6</f>
        <v>0.2043154176</v>
      </c>
      <c r="AK141" s="193">
        <f>(SUMIFS(Profile!$F$2:$F$17521,Profile!$B$2:$B$17521,$B141,Profile!$C$2:$C$17521,AK$8))*$C$6</f>
        <v>0.217535827</v>
      </c>
      <c r="AL141" s="193">
        <f>(SUMIFS(Profile!$F$2:$F$17521,Profile!$B$2:$B$17521,$B141,Profile!$C$2:$C$17521,AL$8))*$C$6</f>
        <v>0.2359642764</v>
      </c>
      <c r="AM141" s="193">
        <f>(SUMIFS(Profile!$F$2:$F$17521,Profile!$B$2:$B$17521,$B141,Profile!$C$2:$C$17521,AM$8))*$C$6</f>
        <v>0.2636069506</v>
      </c>
      <c r="AN141" s="193">
        <f>(SUMIFS(Profile!$F$2:$F$17521,Profile!$B$2:$B$17521,$B141,Profile!$C$2:$C$17521,AN$8))*$C$6</f>
        <v>0.2816347815</v>
      </c>
      <c r="AO141" s="193">
        <f>(SUMIFS(Profile!$F$2:$F$17521,Profile!$B$2:$B$17521,$B141,Profile!$C$2:$C$17521,AO$8))*$C$6</f>
        <v>0.2928520986</v>
      </c>
      <c r="AP141" s="193">
        <f>(SUMIFS(Profile!$F$2:$F$17521,Profile!$B$2:$B$17521,$B141,Profile!$C$2:$C$17521,AP$8))*$C$6</f>
        <v>0.2924514801</v>
      </c>
      <c r="AQ141" s="193">
        <f>(SUMIFS(Profile!$F$2:$F$17521,Profile!$B$2:$B$17521,$B141,Profile!$C$2:$C$17521,AQ$8))*$C$6</f>
        <v>0.2784298338</v>
      </c>
      <c r="AR141" s="193">
        <f>(SUMIFS(Profile!$F$2:$F$17521,Profile!$B$2:$B$17521,$B141,Profile!$C$2:$C$17521,AR$8))*$C$6</f>
        <v>0.270016846</v>
      </c>
      <c r="AS141" s="193">
        <f>(SUMIFS(Profile!$F$2:$F$17521,Profile!$B$2:$B$17521,$B141,Profile!$C$2:$C$17521,AS$8))*$C$6</f>
        <v>0.2740230307</v>
      </c>
      <c r="AT141" s="193">
        <f>(SUMIFS(Profile!$F$2:$F$17521,Profile!$B$2:$B$17521,$B141,Profile!$C$2:$C$17521,AT$8))*$C$6</f>
        <v>0.2756255045</v>
      </c>
      <c r="AU141" s="193">
        <f>(SUMIFS(Profile!$F$2:$F$17521,Profile!$B$2:$B$17521,$B141,Profile!$C$2:$C$17521,AU$8))*$C$6</f>
        <v>0.2884452954</v>
      </c>
      <c r="AV141" s="193">
        <f>(SUMIFS(Profile!$F$2:$F$17521,Profile!$B$2:$B$17521,$B141,Profile!$C$2:$C$17521,AV$8))*$C$6</f>
        <v>0.2720199383</v>
      </c>
      <c r="AW141" s="193">
        <f>(SUMIFS(Profile!$F$2:$F$17521,Profile!$B$2:$B$17521,$B141,Profile!$C$2:$C$17521,AW$8))*$C$6</f>
        <v>0.2612032398</v>
      </c>
      <c r="AX141" s="193">
        <f>(SUMIFS(Profile!$F$2:$F$17521,Profile!$B$2:$B$17521,$B141,Profile!$C$2:$C$17521,AX$8))*$C$6</f>
        <v>0.2339611841</v>
      </c>
      <c r="AY141" s="193">
        <f>(SUMIFS(Profile!$F$2:$F$17521,Profile!$B$2:$B$17521,$B141,Profile!$C$2:$C$17521,AY$8))*$C$6</f>
        <v>0.2047160361</v>
      </c>
      <c r="AZ141" s="193">
        <f>(SUMIFS(Profile!$F$2:$F$17521,Profile!$B$2:$B$17521,$B141,Profile!$C$2:$C$17521,AZ$8))*$C$6</f>
        <v>0.1710640849</v>
      </c>
      <c r="BA141" s="193">
        <f t="shared" si="16"/>
        <v>8.489107951</v>
      </c>
      <c r="BB141" s="193">
        <f>(SUMIFS(Profile!$E$2:$E$17521,Profile!$B$2:$B$17521,$B141,Profile!$C$2:$C$17521,BB$8))*$C$9</f>
        <v>0</v>
      </c>
      <c r="BC141" s="193">
        <f>(SUMIFS(Profile!$E$2:$E$17521,Profile!$B$2:$B$17521,$B141,Profile!$C$2:$C$17521,BC$8))*$C$9</f>
        <v>0</v>
      </c>
      <c r="BD141" s="193">
        <f>(SUMIFS(Profile!$E$2:$E$17521,Profile!$B$2:$B$17521,$B141,Profile!$C$2:$C$17521,BD$8))*$C$9</f>
        <v>0</v>
      </c>
      <c r="BE141" s="193">
        <f>(SUMIFS(Profile!$E$2:$E$17521,Profile!$B$2:$B$17521,$B141,Profile!$C$2:$C$17521,BE$8))*$C$9</f>
        <v>0</v>
      </c>
      <c r="BF141" s="193">
        <f>(SUMIFS(Profile!$E$2:$E$17521,Profile!$B$2:$B$17521,$B141,Profile!$C$2:$C$17521,BF$8))*$C$9</f>
        <v>0</v>
      </c>
      <c r="BG141" s="193">
        <f>(SUMIFS(Profile!$E$2:$E$17521,Profile!$B$2:$B$17521,$B141,Profile!$C$2:$C$17521,BG$8))*$C$9</f>
        <v>0</v>
      </c>
      <c r="BH141" s="193">
        <f>(SUMIFS(Profile!$E$2:$E$17521,Profile!$B$2:$B$17521,$B141,Profile!$C$2:$C$17521,BH$8))*$C$9</f>
        <v>0</v>
      </c>
      <c r="BI141" s="193">
        <f>(SUMIFS(Profile!$E$2:$E$17521,Profile!$B$2:$B$17521,$B141,Profile!$C$2:$C$17521,BI$8))*$C$9</f>
        <v>0</v>
      </c>
      <c r="BJ141" s="193">
        <f>(SUMIFS(Profile!$E$2:$E$17521,Profile!$B$2:$B$17521,$B141,Profile!$C$2:$C$17521,BJ$8))*$C$9</f>
        <v>0.002264559169</v>
      </c>
      <c r="BK141" s="193">
        <f>(SUMIFS(Profile!$E$2:$E$17521,Profile!$B$2:$B$17521,$B141,Profile!$C$2:$C$17521,BK$8))*$C$9</f>
        <v>0.006191030705</v>
      </c>
      <c r="BL141" s="193">
        <f>(SUMIFS(Profile!$E$2:$E$17521,Profile!$B$2:$B$17521,$B141,Profile!$C$2:$C$17521,BL$8))*$C$9</f>
        <v>0.01925471917</v>
      </c>
      <c r="BM141" s="193">
        <f>(SUMIFS(Profile!$E$2:$E$17521,Profile!$B$2:$B$17521,$B141,Profile!$C$2:$C$17521,BM$8))*$C$9</f>
        <v>0.04271840197</v>
      </c>
      <c r="BN141" s="193">
        <f>(SUMIFS(Profile!$E$2:$E$17521,Profile!$B$2:$B$17521,$B141,Profile!$C$2:$C$17521,BN$8))*$C$9</f>
        <v>0.07699082592</v>
      </c>
      <c r="BO141" s="193">
        <f>(SUMIFS(Profile!$E$2:$E$17521,Profile!$B$2:$B$17521,$B141,Profile!$C$2:$C$17521,BO$8))*$C$9</f>
        <v>0.12063628</v>
      </c>
      <c r="BP141" s="193">
        <f>(SUMIFS(Profile!$E$2:$E$17521,Profile!$B$2:$B$17521,$B141,Profile!$C$2:$C$17521,BP$8))*$C$9</f>
        <v>0.1714977914</v>
      </c>
      <c r="BQ141" s="193">
        <f>(SUMIFS(Profile!$E$2:$E$17521,Profile!$B$2:$B$17521,$B141,Profile!$C$2:$C$17521,BQ$8))*$C$9</f>
        <v>0.228424587</v>
      </c>
      <c r="BR141" s="193">
        <f>(SUMIFS(Profile!$E$2:$E$17521,Profile!$B$2:$B$17521,$B141,Profile!$C$2:$C$17521,BR$8))*$C$9</f>
        <v>0.2738039044</v>
      </c>
      <c r="BS141" s="193">
        <f>(SUMIFS(Profile!$E$2:$E$17521,Profile!$B$2:$B$17521,$B141,Profile!$C$2:$C$17521,BS$8))*$C$9</f>
        <v>0.307032852</v>
      </c>
      <c r="BT141" s="193">
        <f>(SUMIFS(Profile!$E$2:$E$17521,Profile!$B$2:$B$17521,$B141,Profile!$C$2:$C$17521,BT$8))*$C$9</f>
        <v>0.3411448482</v>
      </c>
      <c r="BU141" s="193">
        <f>(SUMIFS(Profile!$E$2:$E$17521,Profile!$B$2:$B$17521,$B141,Profile!$C$2:$C$17521,BU$8))*$C$9</f>
        <v>0.3682697028</v>
      </c>
      <c r="BV141" s="193">
        <f>(SUMIFS(Profile!$E$2:$E$17521,Profile!$B$2:$B$17521,$B141,Profile!$C$2:$C$17521,BV$8))*$C$9</f>
        <v>0.4353067094</v>
      </c>
      <c r="BW141" s="193">
        <f>(SUMIFS(Profile!$E$2:$E$17521,Profile!$B$2:$B$17521,$B141,Profile!$C$2:$C$17521,BW$8))*$C$9</f>
        <v>0.466400034</v>
      </c>
      <c r="BX141" s="193">
        <f>(SUMIFS(Profile!$E$2:$E$17521,Profile!$B$2:$B$17521,$B141,Profile!$C$2:$C$17521,BX$8))*$C$9</f>
        <v>0.4696512814</v>
      </c>
      <c r="BY141" s="193">
        <f>(SUMIFS(Profile!$E$2:$E$17521,Profile!$B$2:$B$17521,$B141,Profile!$C$2:$C$17521,BY$8))*$C$9</f>
        <v>0.492815519</v>
      </c>
      <c r="BZ141" s="193">
        <f>(SUMIFS(Profile!$E$2:$E$17521,Profile!$B$2:$B$17521,$B141,Profile!$C$2:$C$17521,BZ$8))*$C$9</f>
        <v>0.4553461339</v>
      </c>
      <c r="CA141" s="193">
        <f>(SUMIFS(Profile!$E$2:$E$17521,Profile!$B$2:$B$17521,$B141,Profile!$C$2:$C$17521,CA$8))*$C$9</f>
        <v>0.4459362898</v>
      </c>
      <c r="CB141" s="193">
        <f>(SUMIFS(Profile!$E$2:$E$17521,Profile!$B$2:$B$17521,$B141,Profile!$C$2:$C$17521,CB$8))*$C$9</f>
        <v>0.4345652067</v>
      </c>
      <c r="CC141" s="193">
        <f>(SUMIFS(Profile!$E$2:$E$17521,Profile!$B$2:$B$17521,$B141,Profile!$C$2:$C$17521,CC$8))*$C$9</f>
        <v>0.4593886398</v>
      </c>
      <c r="CD141" s="193">
        <f>(SUMIFS(Profile!$E$2:$E$17521,Profile!$B$2:$B$17521,$B141,Profile!$C$2:$C$17521,CD$8))*$C$9</f>
        <v>0.4239039101</v>
      </c>
      <c r="CE141" s="193">
        <f>(SUMIFS(Profile!$E$2:$E$17521,Profile!$B$2:$B$17521,$B141,Profile!$C$2:$C$17521,CE$8))*$C$9</f>
        <v>0.4594105817</v>
      </c>
      <c r="CF141" s="193">
        <f>(SUMIFS(Profile!$E$2:$E$17521,Profile!$B$2:$B$17521,$B141,Profile!$C$2:$C$17521,CF$8))*$C$9</f>
        <v>0.4652318455</v>
      </c>
      <c r="CG141" s="193">
        <f>(SUMIFS(Profile!$E$2:$E$17521,Profile!$B$2:$B$17521,$B141,Profile!$C$2:$C$17521,CG$8))*$C$9</f>
        <v>0.4348615971</v>
      </c>
      <c r="CH141" s="193">
        <f>(SUMIFS(Profile!$E$2:$E$17521,Profile!$B$2:$B$17521,$B141,Profile!$C$2:$C$17521,CH$8))*$C$9</f>
        <v>0.3273758127</v>
      </c>
      <c r="CI141" s="193">
        <f>(SUMIFS(Profile!$E$2:$E$17521,Profile!$B$2:$B$17521,$B141,Profile!$C$2:$C$17521,CI$8))*$C$9</f>
        <v>0.2495182234</v>
      </c>
      <c r="CJ141" s="193">
        <f>(SUMIFS(Profile!$E$2:$E$17521,Profile!$B$2:$B$17521,$B141,Profile!$C$2:$C$17521,CJ$8))*$C$9</f>
        <v>0.182843299</v>
      </c>
      <c r="CK141" s="193">
        <f>(SUMIFS(Profile!$E$2:$E$17521,Profile!$B$2:$B$17521,$B141,Profile!$C$2:$C$17521,CK$8))*$C$9</f>
        <v>0.128578688</v>
      </c>
      <c r="CL141" s="193">
        <f>(SUMIFS(Profile!$E$2:$E$17521,Profile!$B$2:$B$17521,$B141,Profile!$C$2:$C$17521,CL$8))*$C$9</f>
        <v>0.08797017628</v>
      </c>
      <c r="CM141" s="193">
        <f>(SUMIFS(Profile!$E$2:$E$17521,Profile!$B$2:$B$17521,$B141,Profile!$C$2:$C$17521,CM$8))*$C$9</f>
        <v>0.05498746412</v>
      </c>
      <c r="CN141" s="193">
        <f>(SUMIFS(Profile!$E$2:$E$17521,Profile!$B$2:$B$17521,$B141,Profile!$C$2:$C$17521,CN$8))*$C$9</f>
        <v>0.03488247225</v>
      </c>
      <c r="CO141" s="193">
        <f>(SUMIFS(Profile!$E$2:$E$17521,Profile!$B$2:$B$17521,$B141,Profile!$C$2:$C$17521,CO$8))*$C$9</f>
        <v>0.01994888184</v>
      </c>
      <c r="CP141" s="193">
        <f>(SUMIFS(Profile!$E$2:$E$17521,Profile!$B$2:$B$17521,$B141,Profile!$C$2:$C$17521,CP$8))*$C$9</f>
        <v>0.00177265793</v>
      </c>
      <c r="CQ141" s="193">
        <f>(SUMIFS(Profile!$E$2:$E$17521,Profile!$B$2:$B$17521,$B141,Profile!$C$2:$C$17521,CQ$8))*$C$9</f>
        <v>0.0001830245528</v>
      </c>
      <c r="CR141" s="193">
        <f>(SUMIFS(Profile!$E$2:$E$17521,Profile!$B$2:$B$17521,$B141,Profile!$C$2:$C$17521,CR$8))*$C$9</f>
        <v>0</v>
      </c>
      <c r="CS141" s="193">
        <f>(SUMIFS(Profile!$E$2:$E$17521,Profile!$B$2:$B$17521,$B141,Profile!$C$2:$C$17521,CS$8))*$C$9</f>
        <v>0</v>
      </c>
      <c r="CT141" s="193">
        <f>(SUMIFS(Profile!$E$2:$E$17521,Profile!$B$2:$B$17521,$B141,Profile!$C$2:$C$17521,CT$8))*$C$9</f>
        <v>0</v>
      </c>
      <c r="CU141" s="193">
        <f>(SUMIFS(Profile!$E$2:$E$17521,Profile!$B$2:$B$17521,$B141,Profile!$C$2:$C$17521,CU$8))*$C$9</f>
        <v>0</v>
      </c>
      <c r="CV141" s="193">
        <f>(SUMIFS(Profile!$E$2:$E$17521,Profile!$B$2:$B$17521,$B141,Profile!$C$2:$C$17521,CV$8))*$C$9</f>
        <v>0</v>
      </c>
      <c r="CW141" s="193">
        <f>(SUMIFS(Profile!$E$2:$E$17521,Profile!$B$2:$B$17521,$B141,Profile!$C$2:$C$17521,CW$8))*$C$9</f>
        <v>0</v>
      </c>
      <c r="CX141" s="193">
        <f t="shared" si="17"/>
        <v>3.58708775</v>
      </c>
      <c r="CY141" s="193">
        <f t="shared" ref="CY141:ET141" si="667">MAX(BB141-E141,0)</f>
        <v>0</v>
      </c>
      <c r="CZ141" s="193">
        <f t="shared" si="667"/>
        <v>0</v>
      </c>
      <c r="DA141" s="193">
        <f t="shared" si="667"/>
        <v>0</v>
      </c>
      <c r="DB141" s="193">
        <f t="shared" si="667"/>
        <v>0</v>
      </c>
      <c r="DC141" s="193">
        <f t="shared" si="667"/>
        <v>0</v>
      </c>
      <c r="DD141" s="193">
        <f t="shared" si="667"/>
        <v>0</v>
      </c>
      <c r="DE141" s="193">
        <f t="shared" si="667"/>
        <v>0</v>
      </c>
      <c r="DF141" s="193">
        <f t="shared" si="667"/>
        <v>0</v>
      </c>
      <c r="DG141" s="193">
        <f t="shared" si="667"/>
        <v>0</v>
      </c>
      <c r="DH141" s="193">
        <f t="shared" si="667"/>
        <v>0</v>
      </c>
      <c r="DI141" s="193">
        <f t="shared" si="667"/>
        <v>0</v>
      </c>
      <c r="DJ141" s="193">
        <f t="shared" si="667"/>
        <v>0</v>
      </c>
      <c r="DK141" s="193">
        <f t="shared" si="667"/>
        <v>0</v>
      </c>
      <c r="DL141" s="193">
        <f t="shared" si="667"/>
        <v>0</v>
      </c>
      <c r="DM141" s="193">
        <f t="shared" si="667"/>
        <v>0</v>
      </c>
      <c r="DN141" s="193">
        <f t="shared" si="667"/>
        <v>0.01850051087</v>
      </c>
      <c r="DO141" s="193">
        <f t="shared" si="667"/>
        <v>0.05666869592</v>
      </c>
      <c r="DP141" s="193">
        <f t="shared" si="667"/>
        <v>0.08308712959</v>
      </c>
      <c r="DQ141" s="193">
        <f t="shared" si="667"/>
        <v>0.1188015997</v>
      </c>
      <c r="DR141" s="193">
        <f t="shared" si="667"/>
        <v>0.1487307835</v>
      </c>
      <c r="DS141" s="193">
        <f t="shared" si="667"/>
        <v>0.228587581</v>
      </c>
      <c r="DT141" s="193">
        <f t="shared" si="667"/>
        <v>0.2624852348</v>
      </c>
      <c r="DU141" s="193">
        <f t="shared" si="667"/>
        <v>0.2701432854</v>
      </c>
      <c r="DV141" s="193">
        <f t="shared" si="667"/>
        <v>0.2893013383</v>
      </c>
      <c r="DW141" s="193">
        <f t="shared" si="667"/>
        <v>0.2462232947</v>
      </c>
      <c r="DX141" s="193">
        <f t="shared" si="667"/>
        <v>0.2400183984</v>
      </c>
      <c r="DY141" s="193">
        <f t="shared" si="667"/>
        <v>0.2314516445</v>
      </c>
      <c r="DZ141" s="193">
        <f t="shared" si="667"/>
        <v>0.2646880654</v>
      </c>
      <c r="EA141" s="193">
        <f t="shared" si="667"/>
        <v>0.2348119942</v>
      </c>
      <c r="EB141" s="193">
        <f t="shared" si="667"/>
        <v>0.2663124811</v>
      </c>
      <c r="EC141" s="193">
        <f t="shared" si="667"/>
        <v>0.2733356004</v>
      </c>
      <c r="ED141" s="193">
        <f t="shared" si="667"/>
        <v>0.2305461795</v>
      </c>
      <c r="EE141" s="193">
        <f t="shared" si="667"/>
        <v>0.1098399857</v>
      </c>
      <c r="EF141" s="193">
        <f t="shared" si="667"/>
        <v>0.01355394704</v>
      </c>
      <c r="EG141" s="193">
        <f t="shared" si="667"/>
        <v>0</v>
      </c>
      <c r="EH141" s="193">
        <f t="shared" si="667"/>
        <v>0</v>
      </c>
      <c r="EI141" s="193">
        <f t="shared" si="667"/>
        <v>0</v>
      </c>
      <c r="EJ141" s="193">
        <f t="shared" si="667"/>
        <v>0</v>
      </c>
      <c r="EK141" s="193">
        <f t="shared" si="667"/>
        <v>0</v>
      </c>
      <c r="EL141" s="193">
        <f t="shared" si="667"/>
        <v>0</v>
      </c>
      <c r="EM141" s="193">
        <f t="shared" si="667"/>
        <v>0</v>
      </c>
      <c r="EN141" s="193">
        <f t="shared" si="667"/>
        <v>0</v>
      </c>
      <c r="EO141" s="193">
        <f t="shared" si="667"/>
        <v>0</v>
      </c>
      <c r="EP141" s="193">
        <f t="shared" si="667"/>
        <v>0</v>
      </c>
      <c r="EQ141" s="193">
        <f t="shared" si="667"/>
        <v>0</v>
      </c>
      <c r="ER141" s="193">
        <f t="shared" si="667"/>
        <v>0</v>
      </c>
      <c r="ES141" s="193">
        <f t="shared" si="667"/>
        <v>0</v>
      </c>
      <c r="ET141" s="193">
        <f t="shared" si="667"/>
        <v>0</v>
      </c>
      <c r="EU141" s="193">
        <f t="shared" si="19"/>
        <v>4.902020201</v>
      </c>
      <c r="EV141" s="193">
        <f t="shared" ref="EV141:GQ141" si="668">BB141-CY141</f>
        <v>0</v>
      </c>
      <c r="EW141" s="193">
        <f t="shared" si="668"/>
        <v>0</v>
      </c>
      <c r="EX141" s="193">
        <f t="shared" si="668"/>
        <v>0</v>
      </c>
      <c r="EY141" s="193">
        <f t="shared" si="668"/>
        <v>0</v>
      </c>
      <c r="EZ141" s="193">
        <f t="shared" si="668"/>
        <v>0</v>
      </c>
      <c r="FA141" s="193">
        <f t="shared" si="668"/>
        <v>0</v>
      </c>
      <c r="FB141" s="193">
        <f t="shared" si="668"/>
        <v>0</v>
      </c>
      <c r="FC141" s="193">
        <f t="shared" si="668"/>
        <v>0</v>
      </c>
      <c r="FD141" s="193">
        <f t="shared" si="668"/>
        <v>0.002264559169</v>
      </c>
      <c r="FE141" s="193">
        <f t="shared" si="668"/>
        <v>0.006191030705</v>
      </c>
      <c r="FF141" s="193">
        <f t="shared" si="668"/>
        <v>0.01925471917</v>
      </c>
      <c r="FG141" s="193">
        <f t="shared" si="668"/>
        <v>0.04271840197</v>
      </c>
      <c r="FH141" s="193">
        <f t="shared" si="668"/>
        <v>0.07699082592</v>
      </c>
      <c r="FI141" s="193">
        <f t="shared" si="668"/>
        <v>0.12063628</v>
      </c>
      <c r="FJ141" s="193">
        <f t="shared" si="668"/>
        <v>0.1714977914</v>
      </c>
      <c r="FK141" s="193">
        <f t="shared" si="668"/>
        <v>0.2099240761</v>
      </c>
      <c r="FL141" s="193">
        <f t="shared" si="668"/>
        <v>0.2171352085</v>
      </c>
      <c r="FM141" s="193">
        <f t="shared" si="668"/>
        <v>0.2239457224</v>
      </c>
      <c r="FN141" s="193">
        <f t="shared" si="668"/>
        <v>0.2223432486</v>
      </c>
      <c r="FO141" s="193">
        <f t="shared" si="668"/>
        <v>0.2195389193</v>
      </c>
      <c r="FP141" s="193">
        <f t="shared" si="668"/>
        <v>0.2067191284</v>
      </c>
      <c r="FQ141" s="193">
        <f t="shared" si="668"/>
        <v>0.2039147991</v>
      </c>
      <c r="FR141" s="193">
        <f t="shared" si="668"/>
        <v>0.199507996</v>
      </c>
      <c r="FS141" s="193">
        <f t="shared" si="668"/>
        <v>0.2035141807</v>
      </c>
      <c r="FT141" s="193">
        <f t="shared" si="668"/>
        <v>0.2091228392</v>
      </c>
      <c r="FU141" s="193">
        <f t="shared" si="668"/>
        <v>0.2059178915</v>
      </c>
      <c r="FV141" s="193">
        <f t="shared" si="668"/>
        <v>0.2031135622</v>
      </c>
      <c r="FW141" s="193">
        <f t="shared" si="668"/>
        <v>0.1947005744</v>
      </c>
      <c r="FX141" s="193">
        <f t="shared" si="668"/>
        <v>0.1890919159</v>
      </c>
      <c r="FY141" s="193">
        <f t="shared" si="668"/>
        <v>0.1930981006</v>
      </c>
      <c r="FZ141" s="193">
        <f t="shared" si="668"/>
        <v>0.1918962452</v>
      </c>
      <c r="GA141" s="193">
        <f t="shared" si="668"/>
        <v>0.2043154176</v>
      </c>
      <c r="GB141" s="193">
        <f t="shared" si="668"/>
        <v>0.217535827</v>
      </c>
      <c r="GC141" s="193">
        <f t="shared" si="668"/>
        <v>0.2359642764</v>
      </c>
      <c r="GD141" s="193">
        <f t="shared" si="668"/>
        <v>0.182843299</v>
      </c>
      <c r="GE141" s="193">
        <f t="shared" si="668"/>
        <v>0.128578688</v>
      </c>
      <c r="GF141" s="193">
        <f t="shared" si="668"/>
        <v>0.08797017628</v>
      </c>
      <c r="GG141" s="193">
        <f t="shared" si="668"/>
        <v>0.05498746412</v>
      </c>
      <c r="GH141" s="193">
        <f t="shared" si="668"/>
        <v>0.03488247225</v>
      </c>
      <c r="GI141" s="193">
        <f t="shared" si="668"/>
        <v>0.01994888184</v>
      </c>
      <c r="GJ141" s="193">
        <f t="shared" si="668"/>
        <v>0.00177265793</v>
      </c>
      <c r="GK141" s="193">
        <f t="shared" si="668"/>
        <v>0.0001830245528</v>
      </c>
      <c r="GL141" s="193">
        <f t="shared" si="668"/>
        <v>0</v>
      </c>
      <c r="GM141" s="193">
        <f t="shared" si="668"/>
        <v>0</v>
      </c>
      <c r="GN141" s="193">
        <f t="shared" si="668"/>
        <v>0</v>
      </c>
      <c r="GO141" s="193">
        <f t="shared" si="668"/>
        <v>0</v>
      </c>
      <c r="GP141" s="193">
        <f t="shared" si="668"/>
        <v>0</v>
      </c>
      <c r="GQ141" s="193">
        <f t="shared" si="668"/>
        <v>0</v>
      </c>
      <c r="GR141" s="193">
        <f t="shared" si="21"/>
        <v>4.569401569</v>
      </c>
      <c r="GS141" s="193">
        <f t="shared" ref="GS141:IN141" si="669">E141-EV141</f>
        <v>0.1454245031</v>
      </c>
      <c r="GT141" s="193">
        <f t="shared" si="669"/>
        <v>0.1310022383</v>
      </c>
      <c r="GU141" s="193">
        <f t="shared" si="669"/>
        <v>0.1209867767</v>
      </c>
      <c r="GV141" s="193">
        <f t="shared" si="669"/>
        <v>0.1109713151</v>
      </c>
      <c r="GW141" s="193">
        <f t="shared" si="669"/>
        <v>0.1069651304</v>
      </c>
      <c r="GX141" s="193">
        <f t="shared" si="669"/>
        <v>0.1049620381</v>
      </c>
      <c r="GY141" s="193">
        <f t="shared" si="669"/>
        <v>0.1029589457</v>
      </c>
      <c r="GZ141" s="193">
        <f t="shared" si="669"/>
        <v>0.1033595642</v>
      </c>
      <c r="HA141" s="193">
        <f t="shared" si="669"/>
        <v>0.101095005</v>
      </c>
      <c r="HB141" s="193">
        <f t="shared" si="669"/>
        <v>0.1011747182</v>
      </c>
      <c r="HC141" s="193">
        <f t="shared" si="669"/>
        <v>0.09211721435</v>
      </c>
      <c r="HD141" s="193">
        <f t="shared" si="669"/>
        <v>0.0738615716</v>
      </c>
      <c r="HE141" s="193">
        <f t="shared" si="669"/>
        <v>0.06082192635</v>
      </c>
      <c r="HF141" s="193">
        <f t="shared" si="669"/>
        <v>0.04481914642</v>
      </c>
      <c r="HG141" s="193">
        <f t="shared" si="669"/>
        <v>0.01999783529</v>
      </c>
      <c r="HH141" s="193">
        <f t="shared" si="669"/>
        <v>0</v>
      </c>
      <c r="HI141" s="193">
        <f t="shared" si="669"/>
        <v>0</v>
      </c>
      <c r="HJ141" s="193">
        <f t="shared" si="669"/>
        <v>0</v>
      </c>
      <c r="HK141" s="193">
        <f t="shared" si="669"/>
        <v>0</v>
      </c>
      <c r="HL141" s="193">
        <f t="shared" si="669"/>
        <v>0</v>
      </c>
      <c r="HM141" s="193">
        <f t="shared" si="669"/>
        <v>0</v>
      </c>
      <c r="HN141" s="193">
        <f t="shared" si="669"/>
        <v>0</v>
      </c>
      <c r="HO141" s="193">
        <f t="shared" si="669"/>
        <v>0</v>
      </c>
      <c r="HP141" s="193">
        <f t="shared" si="669"/>
        <v>0</v>
      </c>
      <c r="HQ141" s="193">
        <f t="shared" si="669"/>
        <v>0</v>
      </c>
      <c r="HR141" s="193">
        <f t="shared" si="669"/>
        <v>0</v>
      </c>
      <c r="HS141" s="193">
        <f t="shared" si="669"/>
        <v>0</v>
      </c>
      <c r="HT141" s="193">
        <f t="shared" si="669"/>
        <v>0</v>
      </c>
      <c r="HU141" s="193">
        <f t="shared" si="669"/>
        <v>0</v>
      </c>
      <c r="HV141" s="193">
        <f t="shared" si="669"/>
        <v>0</v>
      </c>
      <c r="HW141" s="193">
        <f t="shared" si="669"/>
        <v>0</v>
      </c>
      <c r="HX141" s="193">
        <f t="shared" si="669"/>
        <v>0</v>
      </c>
      <c r="HY141" s="193">
        <f t="shared" si="669"/>
        <v>0</v>
      </c>
      <c r="HZ141" s="193">
        <f t="shared" si="669"/>
        <v>0</v>
      </c>
      <c r="IA141" s="193">
        <f t="shared" si="669"/>
        <v>0.08076365155</v>
      </c>
      <c r="IB141" s="193">
        <f t="shared" si="669"/>
        <v>0.1530560935</v>
      </c>
      <c r="IC141" s="193">
        <f t="shared" si="669"/>
        <v>0.2048819223</v>
      </c>
      <c r="ID141" s="193">
        <f t="shared" si="669"/>
        <v>0.237464016</v>
      </c>
      <c r="IE141" s="193">
        <f t="shared" si="669"/>
        <v>0.2435473615</v>
      </c>
      <c r="IF141" s="193">
        <f t="shared" si="669"/>
        <v>0.2500679642</v>
      </c>
      <c r="IG141" s="193">
        <f t="shared" si="669"/>
        <v>0.2722503727</v>
      </c>
      <c r="IH141" s="193">
        <f t="shared" si="669"/>
        <v>0.27544248</v>
      </c>
      <c r="II141" s="193">
        <f t="shared" si="669"/>
        <v>0.2884452954</v>
      </c>
      <c r="IJ141" s="193">
        <f t="shared" si="669"/>
        <v>0.2720199383</v>
      </c>
      <c r="IK141" s="193">
        <f t="shared" si="669"/>
        <v>0.2612032398</v>
      </c>
      <c r="IL141" s="193">
        <f t="shared" si="669"/>
        <v>0.2339611841</v>
      </c>
      <c r="IM141" s="193">
        <f t="shared" si="669"/>
        <v>0.2047160361</v>
      </c>
      <c r="IN141" s="193">
        <f t="shared" si="669"/>
        <v>0.1710640849</v>
      </c>
      <c r="IO141" s="193">
        <f t="shared" si="23"/>
        <v>3.14888364</v>
      </c>
      <c r="IP141" s="193">
        <f t="shared" si="29"/>
        <v>1.642581858</v>
      </c>
      <c r="IQ141" s="193">
        <f t="shared" ref="IQ141:KK141" si="670">MAX((MIN(CZ141+IP141,$IO$7))-GT141,0)</f>
        <v>1.51157962</v>
      </c>
      <c r="IR141" s="193">
        <f t="shared" si="670"/>
        <v>1.390592843</v>
      </c>
      <c r="IS141" s="193">
        <f t="shared" si="670"/>
        <v>1.279621528</v>
      </c>
      <c r="IT141" s="193">
        <f t="shared" si="670"/>
        <v>1.172656398</v>
      </c>
      <c r="IU141" s="193">
        <f t="shared" si="670"/>
        <v>1.067694359</v>
      </c>
      <c r="IV141" s="193">
        <f t="shared" si="670"/>
        <v>0.9647354137</v>
      </c>
      <c r="IW141" s="193">
        <f t="shared" si="670"/>
        <v>0.8613758495</v>
      </c>
      <c r="IX141" s="193">
        <f t="shared" si="670"/>
        <v>0.7602808445</v>
      </c>
      <c r="IY141" s="193">
        <f t="shared" si="670"/>
        <v>0.6591061263</v>
      </c>
      <c r="IZ141" s="193">
        <f t="shared" si="670"/>
        <v>0.566988912</v>
      </c>
      <c r="JA141" s="193">
        <f t="shared" si="670"/>
        <v>0.4931273404</v>
      </c>
      <c r="JB141" s="193">
        <f t="shared" si="670"/>
        <v>0.432305414</v>
      </c>
      <c r="JC141" s="193">
        <f t="shared" si="670"/>
        <v>0.3874862676</v>
      </c>
      <c r="JD141" s="193">
        <f t="shared" si="670"/>
        <v>0.3674884323</v>
      </c>
      <c r="JE141" s="193">
        <f t="shared" si="670"/>
        <v>0.3859889432</v>
      </c>
      <c r="JF141" s="193">
        <f t="shared" si="670"/>
        <v>0.4426576391</v>
      </c>
      <c r="JG141" s="193">
        <f t="shared" si="670"/>
        <v>0.5257447687</v>
      </c>
      <c r="JH141" s="193">
        <f t="shared" si="670"/>
        <v>0.6445463684</v>
      </c>
      <c r="JI141" s="193">
        <f t="shared" si="670"/>
        <v>0.7932771519</v>
      </c>
      <c r="JJ141" s="193">
        <f t="shared" si="670"/>
        <v>1.021864733</v>
      </c>
      <c r="JK141" s="193">
        <f t="shared" si="670"/>
        <v>1.284349968</v>
      </c>
      <c r="JL141" s="193">
        <f t="shared" si="670"/>
        <v>1.554493253</v>
      </c>
      <c r="JM141" s="193">
        <f t="shared" si="670"/>
        <v>1.843794591</v>
      </c>
      <c r="JN141" s="193">
        <f t="shared" si="670"/>
        <v>2.090017886</v>
      </c>
      <c r="JO141" s="193">
        <f t="shared" si="670"/>
        <v>2.330036285</v>
      </c>
      <c r="JP141" s="193">
        <f t="shared" si="670"/>
        <v>2.561487929</v>
      </c>
      <c r="JQ141" s="193">
        <f t="shared" si="670"/>
        <v>2.826175994</v>
      </c>
      <c r="JR141" s="193">
        <f t="shared" si="670"/>
        <v>3.060987989</v>
      </c>
      <c r="JS141" s="193">
        <f t="shared" si="670"/>
        <v>3.32730047</v>
      </c>
      <c r="JT141" s="193">
        <f t="shared" si="670"/>
        <v>3.60063607</v>
      </c>
      <c r="JU141" s="193">
        <f t="shared" si="670"/>
        <v>3.83118225</v>
      </c>
      <c r="JV141" s="193">
        <f t="shared" si="670"/>
        <v>3.941022235</v>
      </c>
      <c r="JW141" s="193">
        <f t="shared" si="670"/>
        <v>3.954576182</v>
      </c>
      <c r="JX141" s="193">
        <f t="shared" si="670"/>
        <v>3.873812531</v>
      </c>
      <c r="JY141" s="193">
        <f t="shared" si="670"/>
        <v>3.720756437</v>
      </c>
      <c r="JZ141" s="193">
        <f t="shared" si="670"/>
        <v>3.515874515</v>
      </c>
      <c r="KA141" s="193">
        <f t="shared" si="670"/>
        <v>3.278410499</v>
      </c>
      <c r="KB141" s="193">
        <f t="shared" si="670"/>
        <v>3.034863137</v>
      </c>
      <c r="KC141" s="193">
        <f t="shared" si="670"/>
        <v>2.784795173</v>
      </c>
      <c r="KD141" s="193">
        <f t="shared" si="670"/>
        <v>2.512544801</v>
      </c>
      <c r="KE141" s="193">
        <f t="shared" si="670"/>
        <v>2.237102321</v>
      </c>
      <c r="KF141" s="193">
        <f t="shared" si="670"/>
        <v>1.948657025</v>
      </c>
      <c r="KG141" s="193">
        <f t="shared" si="670"/>
        <v>1.676637087</v>
      </c>
      <c r="KH141" s="193">
        <f t="shared" si="670"/>
        <v>1.415433847</v>
      </c>
      <c r="KI141" s="193">
        <f t="shared" si="670"/>
        <v>1.181472663</v>
      </c>
      <c r="KJ141" s="193">
        <f t="shared" si="670"/>
        <v>0.9767566269</v>
      </c>
      <c r="KK141" s="193">
        <f t="shared" si="670"/>
        <v>0.805692542</v>
      </c>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row>
    <row r="142" ht="14.25" customHeight="1">
      <c r="A142" s="1">
        <v>5.0</v>
      </c>
      <c r="B142" s="1">
        <f t="shared" ref="B142:C142" si="671">B141+1</f>
        <v>132</v>
      </c>
      <c r="C142" s="267">
        <f t="shared" si="671"/>
        <v>43597</v>
      </c>
      <c r="D142" s="193">
        <f t="shared" si="15"/>
        <v>9.716199653</v>
      </c>
      <c r="E142" s="193">
        <f>(SUMIFS(Profile!$F$2:$F$17521,Profile!$B$2:$B$17521,$B142,Profile!$C$2:$C$17521,E$8))*$C$6</f>
        <v>0.1502319247</v>
      </c>
      <c r="F142" s="193">
        <f>(SUMIFS(Profile!$F$2:$F$17521,Profile!$B$2:$B$17521,$B142,Profile!$C$2:$C$17521,F$8))*$C$6</f>
        <v>0.1346078045</v>
      </c>
      <c r="G142" s="193">
        <f>(SUMIFS(Profile!$F$2:$F$17521,Profile!$B$2:$B$17521,$B142,Profile!$C$2:$C$17521,G$8))*$C$6</f>
        <v>0.1249929614</v>
      </c>
      <c r="H142" s="193">
        <f>(SUMIFS(Profile!$F$2:$F$17521,Profile!$B$2:$B$17521,$B142,Profile!$C$2:$C$17521,H$8))*$C$6</f>
        <v>0.1133750258</v>
      </c>
      <c r="I142" s="193">
        <f>(SUMIFS(Profile!$F$2:$F$17521,Profile!$B$2:$B$17521,$B142,Profile!$C$2:$C$17521,I$8))*$C$6</f>
        <v>0.1085676043</v>
      </c>
      <c r="J142" s="193">
        <f>(SUMIFS(Profile!$F$2:$F$17521,Profile!$B$2:$B$17521,$B142,Profile!$C$2:$C$17521,J$8))*$C$6</f>
        <v>0.105763275</v>
      </c>
      <c r="K142" s="193">
        <f>(SUMIFS(Profile!$F$2:$F$17521,Profile!$B$2:$B$17521,$B142,Profile!$C$2:$C$17521,K$8))*$C$6</f>
        <v>0.105763275</v>
      </c>
      <c r="L142" s="193">
        <f>(SUMIFS(Profile!$F$2:$F$17521,Profile!$B$2:$B$17521,$B142,Profile!$C$2:$C$17521,L$8))*$C$6</f>
        <v>0.1033595642</v>
      </c>
      <c r="M142" s="193">
        <f>(SUMIFS(Profile!$F$2:$F$17521,Profile!$B$2:$B$17521,$B142,Profile!$C$2:$C$17521,M$8))*$C$6</f>
        <v>0.1037601827</v>
      </c>
      <c r="N142" s="193">
        <f>(SUMIFS(Profile!$F$2:$F$17521,Profile!$B$2:$B$17521,$B142,Profile!$C$2:$C$17521,N$8))*$C$6</f>
        <v>0.1077663673</v>
      </c>
      <c r="O142" s="193">
        <f>(SUMIFS(Profile!$F$2:$F$17521,Profile!$B$2:$B$17521,$B142,Profile!$C$2:$C$17521,O$8))*$C$6</f>
        <v>0.1109713151</v>
      </c>
      <c r="P142" s="193">
        <f>(SUMIFS(Profile!$F$2:$F$17521,Profile!$B$2:$B$17521,$B142,Profile!$C$2:$C$17521,P$8))*$C$6</f>
        <v>0.1149774997</v>
      </c>
      <c r="Q142" s="193">
        <f>(SUMIFS(Profile!$F$2:$F$17521,Profile!$B$2:$B$17521,$B142,Profile!$C$2:$C$17521,Q$8))*$C$6</f>
        <v>0.1438220293</v>
      </c>
      <c r="R142" s="193">
        <f>(SUMIFS(Profile!$F$2:$F$17521,Profile!$B$2:$B$17521,$B142,Profile!$C$2:$C$17521,R$8))*$C$6</f>
        <v>0.170262848</v>
      </c>
      <c r="S142" s="193">
        <f>(SUMIFS(Profile!$F$2:$F$17521,Profile!$B$2:$B$17521,$B142,Profile!$C$2:$C$17521,S$8))*$C$6</f>
        <v>0.1975049037</v>
      </c>
      <c r="T142" s="193">
        <f>(SUMIFS(Profile!$F$2:$F$17521,Profile!$B$2:$B$17521,$B142,Profile!$C$2:$C$17521,T$8))*$C$6</f>
        <v>0.2131290239</v>
      </c>
      <c r="U142" s="193">
        <f>(SUMIFS(Profile!$F$2:$F$17521,Profile!$B$2:$B$17521,$B142,Profile!$C$2:$C$17521,U$8))*$C$6</f>
        <v>0.2139302608</v>
      </c>
      <c r="V142" s="193">
        <f>(SUMIFS(Profile!$F$2:$F$17521,Profile!$B$2:$B$17521,$B142,Profile!$C$2:$C$17521,V$8))*$C$6</f>
        <v>0.2223432486</v>
      </c>
      <c r="W142" s="193">
        <f>(SUMIFS(Profile!$F$2:$F$17521,Profile!$B$2:$B$17521,$B142,Profile!$C$2:$C$17521,W$8))*$C$6</f>
        <v>0.222743867</v>
      </c>
      <c r="X142" s="193">
        <f>(SUMIFS(Profile!$F$2:$F$17521,Profile!$B$2:$B$17521,$B142,Profile!$C$2:$C$17521,X$8))*$C$6</f>
        <v>0.2223432486</v>
      </c>
      <c r="Y142" s="193">
        <f>(SUMIFS(Profile!$F$2:$F$17521,Profile!$B$2:$B$17521,$B142,Profile!$C$2:$C$17521,Y$8))*$C$6</f>
        <v>0.2211413932</v>
      </c>
      <c r="Z142" s="193">
        <f>(SUMIFS(Profile!$F$2:$F$17521,Profile!$B$2:$B$17521,$B142,Profile!$C$2:$C$17521,Z$8))*$C$6</f>
        <v>0.2123277869</v>
      </c>
      <c r="AA142" s="193">
        <f>(SUMIFS(Profile!$F$2:$F$17521,Profile!$B$2:$B$17521,$B142,Profile!$C$2:$C$17521,AA$8))*$C$6</f>
        <v>0.2047160361</v>
      </c>
      <c r="AB142" s="193">
        <f>(SUMIFS(Profile!$F$2:$F$17521,Profile!$B$2:$B$17521,$B142,Profile!$C$2:$C$17521,AB$8))*$C$6</f>
        <v>0.2083216023</v>
      </c>
      <c r="AC142" s="193">
        <f>(SUMIFS(Profile!$F$2:$F$17521,Profile!$B$2:$B$17521,$B142,Profile!$C$2:$C$17521,AC$8))*$C$6</f>
        <v>0.2131290239</v>
      </c>
      <c r="AD142" s="193">
        <f>(SUMIFS(Profile!$F$2:$F$17521,Profile!$B$2:$B$17521,$B142,Profile!$C$2:$C$17521,AD$8))*$C$6</f>
        <v>0.2147314977</v>
      </c>
      <c r="AE142" s="193">
        <f>(SUMIFS(Profile!$F$2:$F$17521,Profile!$B$2:$B$17521,$B142,Profile!$C$2:$C$17521,AE$8))*$C$6</f>
        <v>0.2127284054</v>
      </c>
      <c r="AF142" s="193">
        <f>(SUMIFS(Profile!$F$2:$F$17521,Profile!$B$2:$B$17521,$B142,Profile!$C$2:$C$17521,AF$8))*$C$6</f>
        <v>0.2079209838</v>
      </c>
      <c r="AG142" s="193">
        <f>(SUMIFS(Profile!$F$2:$F$17521,Profile!$B$2:$B$17521,$B142,Profile!$C$2:$C$17521,AG$8))*$C$6</f>
        <v>0.2067191284</v>
      </c>
      <c r="AH142" s="193">
        <f>(SUMIFS(Profile!$F$2:$F$17521,Profile!$B$2:$B$17521,$B142,Profile!$C$2:$C$17521,AH$8))*$C$6</f>
        <v>0.2123277869</v>
      </c>
      <c r="AI142" s="193">
        <f>(SUMIFS(Profile!$F$2:$F$17521,Profile!$B$2:$B$17521,$B142,Profile!$C$2:$C$17521,AI$8))*$C$6</f>
        <v>0.2111259315</v>
      </c>
      <c r="AJ142" s="193">
        <f>(SUMIFS(Profile!$F$2:$F$17521,Profile!$B$2:$B$17521,$B142,Profile!$C$2:$C$17521,AJ$8))*$C$6</f>
        <v>0.2211413932</v>
      </c>
      <c r="AK142" s="193">
        <f>(SUMIFS(Profile!$F$2:$F$17521,Profile!$B$2:$B$17521,$B142,Profile!$C$2:$C$17521,AK$8))*$C$6</f>
        <v>0.2359642764</v>
      </c>
      <c r="AL142" s="193">
        <f>(SUMIFS(Profile!$F$2:$F$17521,Profile!$B$2:$B$17521,$B142,Profile!$C$2:$C$17521,AL$8))*$C$6</f>
        <v>0.2487840673</v>
      </c>
      <c r="AM142" s="193">
        <f>(SUMIFS(Profile!$F$2:$F$17521,Profile!$B$2:$B$17521,$B142,Profile!$C$2:$C$17521,AM$8))*$C$6</f>
        <v>0.2752248861</v>
      </c>
      <c r="AN142" s="193">
        <f>(SUMIFS(Profile!$F$2:$F$17521,Profile!$B$2:$B$17521,$B142,Profile!$C$2:$C$17521,AN$8))*$C$6</f>
        <v>0.2908490062</v>
      </c>
      <c r="AO142" s="193">
        <f>(SUMIFS(Profile!$F$2:$F$17521,Profile!$B$2:$B$17521,$B142,Profile!$C$2:$C$17521,AO$8))*$C$6</f>
        <v>0.2892465324</v>
      </c>
      <c r="AP142" s="193">
        <f>(SUMIFS(Profile!$F$2:$F$17521,Profile!$B$2:$B$17521,$B142,Profile!$C$2:$C$17521,AP$8))*$C$6</f>
        <v>0.2860415846</v>
      </c>
      <c r="AQ142" s="193">
        <f>(SUMIFS(Profile!$F$2:$F$17521,Profile!$B$2:$B$17521,$B142,Profile!$C$2:$C$17521,AQ$8))*$C$6</f>
        <v>0.2780292153</v>
      </c>
      <c r="AR142" s="193">
        <f>(SUMIFS(Profile!$F$2:$F$17521,Profile!$B$2:$B$17521,$B142,Profile!$C$2:$C$17521,AR$8))*$C$6</f>
        <v>0.2680137537</v>
      </c>
      <c r="AS142" s="193">
        <f>(SUMIFS(Profile!$F$2:$F$17521,Profile!$B$2:$B$17521,$B142,Profile!$C$2:$C$17521,AS$8))*$C$6</f>
        <v>0.2776285969</v>
      </c>
      <c r="AT142" s="193">
        <f>(SUMIFS(Profile!$F$2:$F$17521,Profile!$B$2:$B$17521,$B142,Profile!$C$2:$C$17521,AT$8))*$C$6</f>
        <v>0.2776285969</v>
      </c>
      <c r="AU142" s="193">
        <f>(SUMIFS(Profile!$F$2:$F$17521,Profile!$B$2:$B$17521,$B142,Profile!$C$2:$C$17521,AU$8))*$C$6</f>
        <v>0.2892465324</v>
      </c>
      <c r="AV142" s="193">
        <f>(SUMIFS(Profile!$F$2:$F$17521,Profile!$B$2:$B$17521,$B142,Profile!$C$2:$C$17521,AV$8))*$C$6</f>
        <v>0.276026123</v>
      </c>
      <c r="AW142" s="193">
        <f>(SUMIFS(Profile!$F$2:$F$17521,Profile!$B$2:$B$17521,$B142,Profile!$C$2:$C$17521,AW$8))*$C$6</f>
        <v>0.2668118983</v>
      </c>
      <c r="AX142" s="193">
        <f>(SUMIFS(Profile!$F$2:$F$17521,Profile!$B$2:$B$17521,$B142,Profile!$C$2:$C$17521,AX$8))*$C$6</f>
        <v>0.2399704611</v>
      </c>
      <c r="AY142" s="193">
        <f>(SUMIFS(Profile!$F$2:$F$17521,Profile!$B$2:$B$17521,$B142,Profile!$C$2:$C$17521,AY$8))*$C$6</f>
        <v>0.2079209838</v>
      </c>
      <c r="AZ142" s="193">
        <f>(SUMIFS(Profile!$F$2:$F$17521,Profile!$B$2:$B$17521,$B142,Profile!$C$2:$C$17521,AZ$8))*$C$6</f>
        <v>0.1722659403</v>
      </c>
      <c r="BA142" s="193">
        <f t="shared" si="16"/>
        <v>12.47468433</v>
      </c>
      <c r="BB142" s="193">
        <f>(SUMIFS(Profile!$E$2:$E$17521,Profile!$B$2:$B$17521,$B142,Profile!$C$2:$C$17521,BB$8))*$C$9</f>
        <v>0</v>
      </c>
      <c r="BC142" s="193">
        <f>(SUMIFS(Profile!$E$2:$E$17521,Profile!$B$2:$B$17521,$B142,Profile!$C$2:$C$17521,BC$8))*$C$9</f>
        <v>0</v>
      </c>
      <c r="BD142" s="193">
        <f>(SUMIFS(Profile!$E$2:$E$17521,Profile!$B$2:$B$17521,$B142,Profile!$C$2:$C$17521,BD$8))*$C$9</f>
        <v>0</v>
      </c>
      <c r="BE142" s="193">
        <f>(SUMIFS(Profile!$E$2:$E$17521,Profile!$B$2:$B$17521,$B142,Profile!$C$2:$C$17521,BE$8))*$C$9</f>
        <v>0</v>
      </c>
      <c r="BF142" s="193">
        <f>(SUMIFS(Profile!$E$2:$E$17521,Profile!$B$2:$B$17521,$B142,Profile!$C$2:$C$17521,BF$8))*$C$9</f>
        <v>0</v>
      </c>
      <c r="BG142" s="193">
        <f>(SUMIFS(Profile!$E$2:$E$17521,Profile!$B$2:$B$17521,$B142,Profile!$C$2:$C$17521,BG$8))*$C$9</f>
        <v>0</v>
      </c>
      <c r="BH142" s="193">
        <f>(SUMIFS(Profile!$E$2:$E$17521,Profile!$B$2:$B$17521,$B142,Profile!$C$2:$C$17521,BH$8))*$C$9</f>
        <v>0</v>
      </c>
      <c r="BI142" s="193">
        <f>(SUMIFS(Profile!$E$2:$E$17521,Profile!$B$2:$B$17521,$B142,Profile!$C$2:$C$17521,BI$8))*$C$9</f>
        <v>0</v>
      </c>
      <c r="BJ142" s="193">
        <f>(SUMIFS(Profile!$E$2:$E$17521,Profile!$B$2:$B$17521,$B142,Profile!$C$2:$C$17521,BJ$8))*$C$9</f>
        <v>0.003391274246</v>
      </c>
      <c r="BK142" s="193">
        <f>(SUMIFS(Profile!$E$2:$E$17521,Profile!$B$2:$B$17521,$B142,Profile!$C$2:$C$17521,BK$8))*$C$9</f>
        <v>0.008012440363</v>
      </c>
      <c r="BL142" s="193">
        <f>(SUMIFS(Profile!$E$2:$E$17521,Profile!$B$2:$B$17521,$B142,Profile!$C$2:$C$17521,BL$8))*$C$9</f>
        <v>0.02280212372</v>
      </c>
      <c r="BM142" s="193">
        <f>(SUMIFS(Profile!$E$2:$E$17521,Profile!$B$2:$B$17521,$B142,Profile!$C$2:$C$17521,BM$8))*$C$9</f>
        <v>0.04973014027</v>
      </c>
      <c r="BN142" s="193">
        <f>(SUMIFS(Profile!$E$2:$E$17521,Profile!$B$2:$B$17521,$B142,Profile!$C$2:$C$17521,BN$8))*$C$9</f>
        <v>0.09362745084</v>
      </c>
      <c r="BO142" s="193">
        <f>(SUMIFS(Profile!$E$2:$E$17521,Profile!$B$2:$B$17521,$B142,Profile!$C$2:$C$17521,BO$8))*$C$9</f>
        <v>0.1590352247</v>
      </c>
      <c r="BP142" s="193">
        <f>(SUMIFS(Profile!$E$2:$E$17521,Profile!$B$2:$B$17521,$B142,Profile!$C$2:$C$17521,BP$8))*$C$9</f>
        <v>0.2312420234</v>
      </c>
      <c r="BQ142" s="193">
        <f>(SUMIFS(Profile!$E$2:$E$17521,Profile!$B$2:$B$17521,$B142,Profile!$C$2:$C$17521,BQ$8))*$C$9</f>
        <v>0.3066701217</v>
      </c>
      <c r="BR142" s="193">
        <f>(SUMIFS(Profile!$E$2:$E$17521,Profile!$B$2:$B$17521,$B142,Profile!$C$2:$C$17521,BR$8))*$C$9</f>
        <v>0.3820172085</v>
      </c>
      <c r="BS142" s="193">
        <f>(SUMIFS(Profile!$E$2:$E$17521,Profile!$B$2:$B$17521,$B142,Profile!$C$2:$C$17521,BS$8))*$C$9</f>
        <v>0.4541439901</v>
      </c>
      <c r="BT142" s="193">
        <f>(SUMIFS(Profile!$E$2:$E$17521,Profile!$B$2:$B$17521,$B142,Profile!$C$2:$C$17521,BT$8))*$C$9</f>
        <v>0.5234447908</v>
      </c>
      <c r="BU142" s="193">
        <f>(SUMIFS(Profile!$E$2:$E$17521,Profile!$B$2:$B$17521,$B142,Profile!$C$2:$C$17521,BU$8))*$C$9</f>
        <v>0.5866021942</v>
      </c>
      <c r="BV142" s="193">
        <f>(SUMIFS(Profile!$E$2:$E$17521,Profile!$B$2:$B$17521,$B142,Profile!$C$2:$C$17521,BV$8))*$C$9</f>
        <v>0.6467057727</v>
      </c>
      <c r="BW142" s="193">
        <f>(SUMIFS(Profile!$E$2:$E$17521,Profile!$B$2:$B$17521,$B142,Profile!$C$2:$C$17521,BW$8))*$C$9</f>
        <v>0.6986987921</v>
      </c>
      <c r="BX142" s="193">
        <f>(SUMIFS(Profile!$E$2:$E$17521,Profile!$B$2:$B$17521,$B142,Profile!$C$2:$C$17521,BX$8))*$C$9</f>
        <v>0.7329859233</v>
      </c>
      <c r="BY142" s="193">
        <f>(SUMIFS(Profile!$E$2:$E$17521,Profile!$B$2:$B$17521,$B142,Profile!$C$2:$C$17521,BY$8))*$C$9</f>
        <v>0.760253471</v>
      </c>
      <c r="BZ142" s="193">
        <f>(SUMIFS(Profile!$E$2:$E$17521,Profile!$B$2:$B$17521,$B142,Profile!$C$2:$C$17521,BZ$8))*$C$9</f>
        <v>0.755257739</v>
      </c>
      <c r="CA142" s="193">
        <f>(SUMIFS(Profile!$E$2:$E$17521,Profile!$B$2:$B$17521,$B142,Profile!$C$2:$C$17521,CA$8))*$C$9</f>
        <v>0.7355444172</v>
      </c>
      <c r="CB142" s="193">
        <f>(SUMIFS(Profile!$E$2:$E$17521,Profile!$B$2:$B$17521,$B142,Profile!$C$2:$C$17521,CB$8))*$C$9</f>
        <v>0.7236734994</v>
      </c>
      <c r="CC142" s="193">
        <f>(SUMIFS(Profile!$E$2:$E$17521,Profile!$B$2:$B$17521,$B142,Profile!$C$2:$C$17521,CC$8))*$C$9</f>
        <v>0.7106330181</v>
      </c>
      <c r="CD142" s="193">
        <f>(SUMIFS(Profile!$E$2:$E$17521,Profile!$B$2:$B$17521,$B142,Profile!$C$2:$C$17521,CD$8))*$C$9</f>
        <v>0.6652212196</v>
      </c>
      <c r="CE142" s="193">
        <f>(SUMIFS(Profile!$E$2:$E$17521,Profile!$B$2:$B$17521,$B142,Profile!$C$2:$C$17521,CE$8))*$C$9</f>
        <v>0.613472499</v>
      </c>
      <c r="CF142" s="193">
        <f>(SUMIFS(Profile!$E$2:$E$17521,Profile!$B$2:$B$17521,$B142,Profile!$C$2:$C$17521,CF$8))*$C$9</f>
        <v>0.5701198734</v>
      </c>
      <c r="CG142" s="193">
        <f>(SUMIFS(Profile!$E$2:$E$17521,Profile!$B$2:$B$17521,$B142,Profile!$C$2:$C$17521,CG$8))*$C$9</f>
        <v>0.5251242283</v>
      </c>
      <c r="CH142" s="193">
        <f>(SUMIFS(Profile!$E$2:$E$17521,Profile!$B$2:$B$17521,$B142,Profile!$C$2:$C$17521,CH$8))*$C$9</f>
        <v>0.4440441363</v>
      </c>
      <c r="CI142" s="193">
        <f>(SUMIFS(Profile!$E$2:$E$17521,Profile!$B$2:$B$17521,$B142,Profile!$C$2:$C$17521,CI$8))*$C$9</f>
        <v>0.3554901985</v>
      </c>
      <c r="CJ142" s="193">
        <f>(SUMIFS(Profile!$E$2:$E$17521,Profile!$B$2:$B$17521,$B142,Profile!$C$2:$C$17521,CJ$8))*$C$9</f>
        <v>0.2619706439</v>
      </c>
      <c r="CK142" s="193">
        <f>(SUMIFS(Profile!$E$2:$E$17521,Profile!$B$2:$B$17521,$B142,Profile!$C$2:$C$17521,CK$8))*$C$9</f>
        <v>0.1854124524</v>
      </c>
      <c r="CL142" s="193">
        <f>(SUMIFS(Profile!$E$2:$E$17521,Profile!$B$2:$B$17521,$B142,Profile!$C$2:$C$17521,CL$8))*$C$9</f>
        <v>0.1223380261</v>
      </c>
      <c r="CM142" s="193">
        <f>(SUMIFS(Profile!$E$2:$E$17521,Profile!$B$2:$B$17521,$B142,Profile!$C$2:$C$17521,CM$8))*$C$9</f>
        <v>0.07512582877</v>
      </c>
      <c r="CN142" s="193">
        <f>(SUMIFS(Profile!$E$2:$E$17521,Profile!$B$2:$B$17521,$B142,Profile!$C$2:$C$17521,CN$8))*$C$9</f>
        <v>0.04063865499</v>
      </c>
      <c r="CO142" s="193">
        <f>(SUMIFS(Profile!$E$2:$E$17521,Profile!$B$2:$B$17521,$B142,Profile!$C$2:$C$17521,CO$8))*$C$9</f>
        <v>0.02791000469</v>
      </c>
      <c r="CP142" s="193">
        <f>(SUMIFS(Profile!$E$2:$E$17521,Profile!$B$2:$B$17521,$B142,Profile!$C$2:$C$17521,CP$8))*$C$9</f>
        <v>0.003026080117</v>
      </c>
      <c r="CQ142" s="193">
        <f>(SUMIFS(Profile!$E$2:$E$17521,Profile!$B$2:$B$17521,$B142,Profile!$C$2:$C$17521,CQ$8))*$C$9</f>
        <v>0.0003188643637</v>
      </c>
      <c r="CR142" s="193">
        <f>(SUMIFS(Profile!$E$2:$E$17521,Profile!$B$2:$B$17521,$B142,Profile!$C$2:$C$17521,CR$8))*$C$9</f>
        <v>0</v>
      </c>
      <c r="CS142" s="193">
        <f>(SUMIFS(Profile!$E$2:$E$17521,Profile!$B$2:$B$17521,$B142,Profile!$C$2:$C$17521,CS$8))*$C$9</f>
        <v>0</v>
      </c>
      <c r="CT142" s="193">
        <f>(SUMIFS(Profile!$E$2:$E$17521,Profile!$B$2:$B$17521,$B142,Profile!$C$2:$C$17521,CT$8))*$C$9</f>
        <v>0</v>
      </c>
      <c r="CU142" s="193">
        <f>(SUMIFS(Profile!$E$2:$E$17521,Profile!$B$2:$B$17521,$B142,Profile!$C$2:$C$17521,CU$8))*$C$9</f>
        <v>0</v>
      </c>
      <c r="CV142" s="193">
        <f>(SUMIFS(Profile!$E$2:$E$17521,Profile!$B$2:$B$17521,$B142,Profile!$C$2:$C$17521,CV$8))*$C$9</f>
        <v>0</v>
      </c>
      <c r="CW142" s="193">
        <f>(SUMIFS(Profile!$E$2:$E$17521,Profile!$B$2:$B$17521,$B142,Profile!$C$2:$C$17521,CW$8))*$C$9</f>
        <v>0</v>
      </c>
      <c r="CX142" s="193">
        <f t="shared" si="17"/>
        <v>7.098271251</v>
      </c>
      <c r="CY142" s="193">
        <f t="shared" ref="CY142:ET142" si="672">MAX(BB142-E142,0)</f>
        <v>0</v>
      </c>
      <c r="CZ142" s="193">
        <f t="shared" si="672"/>
        <v>0</v>
      </c>
      <c r="DA142" s="193">
        <f t="shared" si="672"/>
        <v>0</v>
      </c>
      <c r="DB142" s="193">
        <f t="shared" si="672"/>
        <v>0</v>
      </c>
      <c r="DC142" s="193">
        <f t="shared" si="672"/>
        <v>0</v>
      </c>
      <c r="DD142" s="193">
        <f t="shared" si="672"/>
        <v>0</v>
      </c>
      <c r="DE142" s="193">
        <f t="shared" si="672"/>
        <v>0</v>
      </c>
      <c r="DF142" s="193">
        <f t="shared" si="672"/>
        <v>0</v>
      </c>
      <c r="DG142" s="193">
        <f t="shared" si="672"/>
        <v>0</v>
      </c>
      <c r="DH142" s="193">
        <f t="shared" si="672"/>
        <v>0</v>
      </c>
      <c r="DI142" s="193">
        <f t="shared" si="672"/>
        <v>0</v>
      </c>
      <c r="DJ142" s="193">
        <f t="shared" si="672"/>
        <v>0</v>
      </c>
      <c r="DK142" s="193">
        <f t="shared" si="672"/>
        <v>0</v>
      </c>
      <c r="DL142" s="193">
        <f t="shared" si="672"/>
        <v>0</v>
      </c>
      <c r="DM142" s="193">
        <f t="shared" si="672"/>
        <v>0.03373711973</v>
      </c>
      <c r="DN142" s="193">
        <f t="shared" si="672"/>
        <v>0.0935410979</v>
      </c>
      <c r="DO142" s="193">
        <f t="shared" si="672"/>
        <v>0.1680869477</v>
      </c>
      <c r="DP142" s="193">
        <f t="shared" si="672"/>
        <v>0.2318007415</v>
      </c>
      <c r="DQ142" s="193">
        <f t="shared" si="672"/>
        <v>0.3007009238</v>
      </c>
      <c r="DR142" s="193">
        <f t="shared" si="672"/>
        <v>0.3642589456</v>
      </c>
      <c r="DS142" s="193">
        <f t="shared" si="672"/>
        <v>0.4255643795</v>
      </c>
      <c r="DT142" s="193">
        <f t="shared" si="672"/>
        <v>0.4863710052</v>
      </c>
      <c r="DU142" s="193">
        <f t="shared" si="672"/>
        <v>0.5282698872</v>
      </c>
      <c r="DV142" s="193">
        <f t="shared" si="672"/>
        <v>0.5519318687</v>
      </c>
      <c r="DW142" s="193">
        <f t="shared" si="672"/>
        <v>0.5421287151</v>
      </c>
      <c r="DX142" s="193">
        <f t="shared" si="672"/>
        <v>0.5208129195</v>
      </c>
      <c r="DY142" s="193">
        <f t="shared" si="672"/>
        <v>0.510945094</v>
      </c>
      <c r="DZ142" s="193">
        <f t="shared" si="672"/>
        <v>0.5027120343</v>
      </c>
      <c r="EA142" s="193">
        <f t="shared" si="672"/>
        <v>0.4585020912</v>
      </c>
      <c r="EB142" s="193">
        <f t="shared" si="672"/>
        <v>0.4011447121</v>
      </c>
      <c r="EC142" s="193">
        <f t="shared" si="672"/>
        <v>0.3589939419</v>
      </c>
      <c r="ED142" s="193">
        <f t="shared" si="672"/>
        <v>0.3039828352</v>
      </c>
      <c r="EE142" s="193">
        <f t="shared" si="672"/>
        <v>0.2080798598</v>
      </c>
      <c r="EF142" s="193">
        <f t="shared" si="672"/>
        <v>0.1067061312</v>
      </c>
      <c r="EG142" s="193">
        <f t="shared" si="672"/>
        <v>0</v>
      </c>
      <c r="EH142" s="193">
        <f t="shared" si="672"/>
        <v>0</v>
      </c>
      <c r="EI142" s="193">
        <f t="shared" si="672"/>
        <v>0</v>
      </c>
      <c r="EJ142" s="193">
        <f t="shared" si="672"/>
        <v>0</v>
      </c>
      <c r="EK142" s="193">
        <f t="shared" si="672"/>
        <v>0</v>
      </c>
      <c r="EL142" s="193">
        <f t="shared" si="672"/>
        <v>0</v>
      </c>
      <c r="EM142" s="193">
        <f t="shared" si="672"/>
        <v>0</v>
      </c>
      <c r="EN142" s="193">
        <f t="shared" si="672"/>
        <v>0</v>
      </c>
      <c r="EO142" s="193">
        <f t="shared" si="672"/>
        <v>0</v>
      </c>
      <c r="EP142" s="193">
        <f t="shared" si="672"/>
        <v>0</v>
      </c>
      <c r="EQ142" s="193">
        <f t="shared" si="672"/>
        <v>0</v>
      </c>
      <c r="ER142" s="193">
        <f t="shared" si="672"/>
        <v>0</v>
      </c>
      <c r="ES142" s="193">
        <f t="shared" si="672"/>
        <v>0</v>
      </c>
      <c r="ET142" s="193">
        <f t="shared" si="672"/>
        <v>0</v>
      </c>
      <c r="EU142" s="193">
        <f t="shared" si="19"/>
        <v>5.376413075</v>
      </c>
      <c r="EV142" s="193">
        <f t="shared" ref="EV142:GQ142" si="673">BB142-CY142</f>
        <v>0</v>
      </c>
      <c r="EW142" s="193">
        <f t="shared" si="673"/>
        <v>0</v>
      </c>
      <c r="EX142" s="193">
        <f t="shared" si="673"/>
        <v>0</v>
      </c>
      <c r="EY142" s="193">
        <f t="shared" si="673"/>
        <v>0</v>
      </c>
      <c r="EZ142" s="193">
        <f t="shared" si="673"/>
        <v>0</v>
      </c>
      <c r="FA142" s="193">
        <f t="shared" si="673"/>
        <v>0</v>
      </c>
      <c r="FB142" s="193">
        <f t="shared" si="673"/>
        <v>0</v>
      </c>
      <c r="FC142" s="193">
        <f t="shared" si="673"/>
        <v>0</v>
      </c>
      <c r="FD142" s="193">
        <f t="shared" si="673"/>
        <v>0.003391274246</v>
      </c>
      <c r="FE142" s="193">
        <f t="shared" si="673"/>
        <v>0.008012440363</v>
      </c>
      <c r="FF142" s="193">
        <f t="shared" si="673"/>
        <v>0.02280212372</v>
      </c>
      <c r="FG142" s="193">
        <f t="shared" si="673"/>
        <v>0.04973014027</v>
      </c>
      <c r="FH142" s="193">
        <f t="shared" si="673"/>
        <v>0.09362745084</v>
      </c>
      <c r="FI142" s="193">
        <f t="shared" si="673"/>
        <v>0.1590352247</v>
      </c>
      <c r="FJ142" s="193">
        <f t="shared" si="673"/>
        <v>0.1975049037</v>
      </c>
      <c r="FK142" s="193">
        <f t="shared" si="673"/>
        <v>0.2131290239</v>
      </c>
      <c r="FL142" s="193">
        <f t="shared" si="673"/>
        <v>0.2139302608</v>
      </c>
      <c r="FM142" s="193">
        <f t="shared" si="673"/>
        <v>0.2223432486</v>
      </c>
      <c r="FN142" s="193">
        <f t="shared" si="673"/>
        <v>0.222743867</v>
      </c>
      <c r="FO142" s="193">
        <f t="shared" si="673"/>
        <v>0.2223432486</v>
      </c>
      <c r="FP142" s="193">
        <f t="shared" si="673"/>
        <v>0.2211413932</v>
      </c>
      <c r="FQ142" s="193">
        <f t="shared" si="673"/>
        <v>0.2123277869</v>
      </c>
      <c r="FR142" s="193">
        <f t="shared" si="673"/>
        <v>0.2047160361</v>
      </c>
      <c r="FS142" s="193">
        <f t="shared" si="673"/>
        <v>0.2083216023</v>
      </c>
      <c r="FT142" s="193">
        <f t="shared" si="673"/>
        <v>0.2131290239</v>
      </c>
      <c r="FU142" s="193">
        <f t="shared" si="673"/>
        <v>0.2147314977</v>
      </c>
      <c r="FV142" s="193">
        <f t="shared" si="673"/>
        <v>0.2127284054</v>
      </c>
      <c r="FW142" s="193">
        <f t="shared" si="673"/>
        <v>0.2079209838</v>
      </c>
      <c r="FX142" s="193">
        <f t="shared" si="673"/>
        <v>0.2067191284</v>
      </c>
      <c r="FY142" s="193">
        <f t="shared" si="673"/>
        <v>0.2123277869</v>
      </c>
      <c r="FZ142" s="193">
        <f t="shared" si="673"/>
        <v>0.2111259315</v>
      </c>
      <c r="GA142" s="193">
        <f t="shared" si="673"/>
        <v>0.2211413932</v>
      </c>
      <c r="GB142" s="193">
        <f t="shared" si="673"/>
        <v>0.2359642764</v>
      </c>
      <c r="GC142" s="193">
        <f t="shared" si="673"/>
        <v>0.2487840673</v>
      </c>
      <c r="GD142" s="193">
        <f t="shared" si="673"/>
        <v>0.2619706439</v>
      </c>
      <c r="GE142" s="193">
        <f t="shared" si="673"/>
        <v>0.1854124524</v>
      </c>
      <c r="GF142" s="193">
        <f t="shared" si="673"/>
        <v>0.1223380261</v>
      </c>
      <c r="GG142" s="193">
        <f t="shared" si="673"/>
        <v>0.07512582877</v>
      </c>
      <c r="GH142" s="193">
        <f t="shared" si="673"/>
        <v>0.04063865499</v>
      </c>
      <c r="GI142" s="193">
        <f t="shared" si="673"/>
        <v>0.02791000469</v>
      </c>
      <c r="GJ142" s="193">
        <f t="shared" si="673"/>
        <v>0.003026080117</v>
      </c>
      <c r="GK142" s="193">
        <f t="shared" si="673"/>
        <v>0.0003188643637</v>
      </c>
      <c r="GL142" s="193">
        <f t="shared" si="673"/>
        <v>0</v>
      </c>
      <c r="GM142" s="193">
        <f t="shared" si="673"/>
        <v>0</v>
      </c>
      <c r="GN142" s="193">
        <f t="shared" si="673"/>
        <v>0</v>
      </c>
      <c r="GO142" s="193">
        <f t="shared" si="673"/>
        <v>0</v>
      </c>
      <c r="GP142" s="193">
        <f t="shared" si="673"/>
        <v>0</v>
      </c>
      <c r="GQ142" s="193">
        <f t="shared" si="673"/>
        <v>0</v>
      </c>
      <c r="GR142" s="193">
        <f t="shared" si="21"/>
        <v>4.339786578</v>
      </c>
      <c r="GS142" s="193">
        <f t="shared" ref="GS142:IN142" si="674">E142-EV142</f>
        <v>0.1502319247</v>
      </c>
      <c r="GT142" s="193">
        <f t="shared" si="674"/>
        <v>0.1346078045</v>
      </c>
      <c r="GU142" s="193">
        <f t="shared" si="674"/>
        <v>0.1249929614</v>
      </c>
      <c r="GV142" s="193">
        <f t="shared" si="674"/>
        <v>0.1133750258</v>
      </c>
      <c r="GW142" s="193">
        <f t="shared" si="674"/>
        <v>0.1085676043</v>
      </c>
      <c r="GX142" s="193">
        <f t="shared" si="674"/>
        <v>0.105763275</v>
      </c>
      <c r="GY142" s="193">
        <f t="shared" si="674"/>
        <v>0.105763275</v>
      </c>
      <c r="GZ142" s="193">
        <f t="shared" si="674"/>
        <v>0.1033595642</v>
      </c>
      <c r="HA142" s="193">
        <f t="shared" si="674"/>
        <v>0.1003689084</v>
      </c>
      <c r="HB142" s="193">
        <f t="shared" si="674"/>
        <v>0.09975392696</v>
      </c>
      <c r="HC142" s="193">
        <f t="shared" si="674"/>
        <v>0.08816919133</v>
      </c>
      <c r="HD142" s="193">
        <f t="shared" si="674"/>
        <v>0.06524735944</v>
      </c>
      <c r="HE142" s="193">
        <f t="shared" si="674"/>
        <v>0.05019457842</v>
      </c>
      <c r="HF142" s="193">
        <f t="shared" si="674"/>
        <v>0.01122762331</v>
      </c>
      <c r="HG142" s="193">
        <f t="shared" si="674"/>
        <v>0</v>
      </c>
      <c r="HH142" s="193">
        <f t="shared" si="674"/>
        <v>0</v>
      </c>
      <c r="HI142" s="193">
        <f t="shared" si="674"/>
        <v>0</v>
      </c>
      <c r="HJ142" s="193">
        <f t="shared" si="674"/>
        <v>0</v>
      </c>
      <c r="HK142" s="193">
        <f t="shared" si="674"/>
        <v>0</v>
      </c>
      <c r="HL142" s="193">
        <f t="shared" si="674"/>
        <v>0</v>
      </c>
      <c r="HM142" s="193">
        <f t="shared" si="674"/>
        <v>0</v>
      </c>
      <c r="HN142" s="193">
        <f t="shared" si="674"/>
        <v>0</v>
      </c>
      <c r="HO142" s="193">
        <f t="shared" si="674"/>
        <v>0</v>
      </c>
      <c r="HP142" s="193">
        <f t="shared" si="674"/>
        <v>0</v>
      </c>
      <c r="HQ142" s="193">
        <f t="shared" si="674"/>
        <v>0</v>
      </c>
      <c r="HR142" s="193">
        <f t="shared" si="674"/>
        <v>0</v>
      </c>
      <c r="HS142" s="193">
        <f t="shared" si="674"/>
        <v>0</v>
      </c>
      <c r="HT142" s="193">
        <f t="shared" si="674"/>
        <v>0</v>
      </c>
      <c r="HU142" s="193">
        <f t="shared" si="674"/>
        <v>0</v>
      </c>
      <c r="HV142" s="193">
        <f t="shared" si="674"/>
        <v>0</v>
      </c>
      <c r="HW142" s="193">
        <f t="shared" si="674"/>
        <v>0</v>
      </c>
      <c r="HX142" s="193">
        <f t="shared" si="674"/>
        <v>0</v>
      </c>
      <c r="HY142" s="193">
        <f t="shared" si="674"/>
        <v>0</v>
      </c>
      <c r="HZ142" s="193">
        <f t="shared" si="674"/>
        <v>0</v>
      </c>
      <c r="IA142" s="193">
        <f t="shared" si="674"/>
        <v>0.01325424219</v>
      </c>
      <c r="IB142" s="193">
        <f t="shared" si="674"/>
        <v>0.1054365538</v>
      </c>
      <c r="IC142" s="193">
        <f t="shared" si="674"/>
        <v>0.1669085063</v>
      </c>
      <c r="ID142" s="193">
        <f t="shared" si="674"/>
        <v>0.2109157559</v>
      </c>
      <c r="IE142" s="193">
        <f t="shared" si="674"/>
        <v>0.2373905603</v>
      </c>
      <c r="IF142" s="193">
        <f t="shared" si="674"/>
        <v>0.240103749</v>
      </c>
      <c r="IG142" s="193">
        <f t="shared" si="674"/>
        <v>0.2746025167</v>
      </c>
      <c r="IH142" s="193">
        <f t="shared" si="674"/>
        <v>0.2773097325</v>
      </c>
      <c r="II142" s="193">
        <f t="shared" si="674"/>
        <v>0.2892465324</v>
      </c>
      <c r="IJ142" s="193">
        <f t="shared" si="674"/>
        <v>0.276026123</v>
      </c>
      <c r="IK142" s="193">
        <f t="shared" si="674"/>
        <v>0.2668118983</v>
      </c>
      <c r="IL142" s="193">
        <f t="shared" si="674"/>
        <v>0.2399704611</v>
      </c>
      <c r="IM142" s="193">
        <f t="shared" si="674"/>
        <v>0.2079209838</v>
      </c>
      <c r="IN142" s="193">
        <f t="shared" si="674"/>
        <v>0.1722659403</v>
      </c>
      <c r="IO142" s="193">
        <f t="shared" si="23"/>
        <v>2.978163556</v>
      </c>
      <c r="IP142" s="193">
        <f t="shared" si="29"/>
        <v>0.6554606172</v>
      </c>
      <c r="IQ142" s="193">
        <f t="shared" ref="IQ142:KK142" si="675">MAX((MIN(CZ142+IP142,$IO$7))-GT142,0)</f>
        <v>0.5208528127</v>
      </c>
      <c r="IR142" s="193">
        <f t="shared" si="675"/>
        <v>0.3958598514</v>
      </c>
      <c r="IS142" s="193">
        <f t="shared" si="675"/>
        <v>0.2824848255</v>
      </c>
      <c r="IT142" s="193">
        <f t="shared" si="675"/>
        <v>0.1739172213</v>
      </c>
      <c r="IU142" s="193">
        <f t="shared" si="675"/>
        <v>0.06815394626</v>
      </c>
      <c r="IV142" s="193">
        <f t="shared" si="675"/>
        <v>0</v>
      </c>
      <c r="IW142" s="193">
        <f t="shared" si="675"/>
        <v>0</v>
      </c>
      <c r="IX142" s="193">
        <f t="shared" si="675"/>
        <v>0</v>
      </c>
      <c r="IY142" s="193">
        <f t="shared" si="675"/>
        <v>0</v>
      </c>
      <c r="IZ142" s="193">
        <f t="shared" si="675"/>
        <v>0</v>
      </c>
      <c r="JA142" s="193">
        <f t="shared" si="675"/>
        <v>0</v>
      </c>
      <c r="JB142" s="193">
        <f t="shared" si="675"/>
        <v>0</v>
      </c>
      <c r="JC142" s="193">
        <f t="shared" si="675"/>
        <v>0</v>
      </c>
      <c r="JD142" s="193">
        <f t="shared" si="675"/>
        <v>0.03373711973</v>
      </c>
      <c r="JE142" s="193">
        <f t="shared" si="675"/>
        <v>0.1272782176</v>
      </c>
      <c r="JF142" s="193">
        <f t="shared" si="675"/>
        <v>0.2953651653</v>
      </c>
      <c r="JG142" s="193">
        <f t="shared" si="675"/>
        <v>0.5271659068</v>
      </c>
      <c r="JH142" s="193">
        <f t="shared" si="675"/>
        <v>0.8278668306</v>
      </c>
      <c r="JI142" s="193">
        <f t="shared" si="675"/>
        <v>1.192125776</v>
      </c>
      <c r="JJ142" s="193">
        <f t="shared" si="675"/>
        <v>1.617690156</v>
      </c>
      <c r="JK142" s="193">
        <f t="shared" si="675"/>
        <v>2.104061161</v>
      </c>
      <c r="JL142" s="193">
        <f t="shared" si="675"/>
        <v>2.632331048</v>
      </c>
      <c r="JM142" s="193">
        <f t="shared" si="675"/>
        <v>3.184262917</v>
      </c>
      <c r="JN142" s="193">
        <f t="shared" si="675"/>
        <v>3.726391632</v>
      </c>
      <c r="JO142" s="193">
        <f t="shared" si="675"/>
        <v>4.247204551</v>
      </c>
      <c r="JP142" s="193">
        <f t="shared" si="675"/>
        <v>4.758149645</v>
      </c>
      <c r="JQ142" s="193">
        <f t="shared" si="675"/>
        <v>5</v>
      </c>
      <c r="JR142" s="193">
        <f t="shared" si="675"/>
        <v>5</v>
      </c>
      <c r="JS142" s="193">
        <f t="shared" si="675"/>
        <v>5</v>
      </c>
      <c r="JT142" s="193">
        <f t="shared" si="675"/>
        <v>5</v>
      </c>
      <c r="JU142" s="193">
        <f t="shared" si="675"/>
        <v>5</v>
      </c>
      <c r="JV142" s="193">
        <f t="shared" si="675"/>
        <v>5</v>
      </c>
      <c r="JW142" s="193">
        <f t="shared" si="675"/>
        <v>5</v>
      </c>
      <c r="JX142" s="193">
        <f t="shared" si="675"/>
        <v>4.986745758</v>
      </c>
      <c r="JY142" s="193">
        <f t="shared" si="675"/>
        <v>4.881309204</v>
      </c>
      <c r="JZ142" s="193">
        <f t="shared" si="675"/>
        <v>4.714400698</v>
      </c>
      <c r="KA142" s="193">
        <f t="shared" si="675"/>
        <v>4.503484942</v>
      </c>
      <c r="KB142" s="193">
        <f t="shared" si="675"/>
        <v>4.266094381</v>
      </c>
      <c r="KC142" s="193">
        <f t="shared" si="675"/>
        <v>4.025990632</v>
      </c>
      <c r="KD142" s="193">
        <f t="shared" si="675"/>
        <v>3.751388116</v>
      </c>
      <c r="KE142" s="193">
        <f t="shared" si="675"/>
        <v>3.474078383</v>
      </c>
      <c r="KF142" s="193">
        <f t="shared" si="675"/>
        <v>3.184831851</v>
      </c>
      <c r="KG142" s="193">
        <f t="shared" si="675"/>
        <v>2.908805728</v>
      </c>
      <c r="KH142" s="193">
        <f t="shared" si="675"/>
        <v>2.64199383</v>
      </c>
      <c r="KI142" s="193">
        <f t="shared" si="675"/>
        <v>2.402023369</v>
      </c>
      <c r="KJ142" s="193">
        <f t="shared" si="675"/>
        <v>2.194102385</v>
      </c>
      <c r="KK142" s="193">
        <f t="shared" si="675"/>
        <v>2.021836444</v>
      </c>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row>
    <row r="143" ht="14.25" customHeight="1">
      <c r="A143" s="1">
        <v>5.0</v>
      </c>
      <c r="B143" s="1">
        <f t="shared" ref="B143:C143" si="676">B142+1</f>
        <v>133</v>
      </c>
      <c r="C143" s="267">
        <f t="shared" si="676"/>
        <v>43598</v>
      </c>
      <c r="D143" s="193">
        <f t="shared" si="15"/>
        <v>9.724212022</v>
      </c>
      <c r="E143" s="193">
        <f>(SUMIFS(Profile!$F$2:$F$17521,Profile!$B$2:$B$17521,$B143,Profile!$C$2:$C$17521,E$8))*$C$6</f>
        <v>0.152235017</v>
      </c>
      <c r="F143" s="193">
        <f>(SUMIFS(Profile!$F$2:$F$17521,Profile!$B$2:$B$17521,$B143,Profile!$C$2:$C$17521,F$8))*$C$6</f>
        <v>0.1366108969</v>
      </c>
      <c r="G143" s="193">
        <f>(SUMIFS(Profile!$F$2:$F$17521,Profile!$B$2:$B$17521,$B143,Profile!$C$2:$C$17521,G$8))*$C$6</f>
        <v>0.1241917244</v>
      </c>
      <c r="H143" s="193">
        <f>(SUMIFS(Profile!$F$2:$F$17521,Profile!$B$2:$B$17521,$B143,Profile!$C$2:$C$17521,H$8))*$C$6</f>
        <v>0.1137756443</v>
      </c>
      <c r="I143" s="193">
        <f>(SUMIFS(Profile!$F$2:$F$17521,Profile!$B$2:$B$17521,$B143,Profile!$C$2:$C$17521,I$8))*$C$6</f>
        <v>0.1113719335</v>
      </c>
      <c r="J143" s="193">
        <f>(SUMIFS(Profile!$F$2:$F$17521,Profile!$B$2:$B$17521,$B143,Profile!$C$2:$C$17521,J$8))*$C$6</f>
        <v>0.1081669858</v>
      </c>
      <c r="K143" s="193">
        <f>(SUMIFS(Profile!$F$2:$F$17521,Profile!$B$2:$B$17521,$B143,Profile!$C$2:$C$17521,K$8))*$C$6</f>
        <v>0.1053626565</v>
      </c>
      <c r="L143" s="193">
        <f>(SUMIFS(Profile!$F$2:$F$17521,Profile!$B$2:$B$17521,$B143,Profile!$C$2:$C$17521,L$8))*$C$6</f>
        <v>0.1041608011</v>
      </c>
      <c r="M143" s="193">
        <f>(SUMIFS(Profile!$F$2:$F$17521,Profile!$B$2:$B$17521,$B143,Profile!$C$2:$C$17521,M$8))*$C$6</f>
        <v>0.1065645119</v>
      </c>
      <c r="N143" s="193">
        <f>(SUMIFS(Profile!$F$2:$F$17521,Profile!$B$2:$B$17521,$B143,Profile!$C$2:$C$17521,N$8))*$C$6</f>
        <v>0.1093688412</v>
      </c>
      <c r="O143" s="193">
        <f>(SUMIFS(Profile!$F$2:$F$17521,Profile!$B$2:$B$17521,$B143,Profile!$C$2:$C$17521,O$8))*$C$6</f>
        <v>0.1105706966</v>
      </c>
      <c r="P143" s="193">
        <f>(SUMIFS(Profile!$F$2:$F$17521,Profile!$B$2:$B$17521,$B143,Profile!$C$2:$C$17521,P$8))*$C$6</f>
        <v>0.1153781182</v>
      </c>
      <c r="Q143" s="193">
        <f>(SUMIFS(Profile!$F$2:$F$17521,Profile!$B$2:$B$17521,$B143,Profile!$C$2:$C$17521,Q$8))*$C$6</f>
        <v>0.1422195554</v>
      </c>
      <c r="R143" s="193">
        <f>(SUMIFS(Profile!$F$2:$F$17521,Profile!$B$2:$B$17521,$B143,Profile!$C$2:$C$17521,R$8))*$C$6</f>
        <v>0.1686603741</v>
      </c>
      <c r="S143" s="193">
        <f>(SUMIFS(Profile!$F$2:$F$17521,Profile!$B$2:$B$17521,$B143,Profile!$C$2:$C$17521,S$8))*$C$6</f>
        <v>0.1987067591</v>
      </c>
      <c r="T143" s="193">
        <f>(SUMIFS(Profile!$F$2:$F$17521,Profile!$B$2:$B$17521,$B143,Profile!$C$2:$C$17521,T$8))*$C$6</f>
        <v>0.2107253131</v>
      </c>
      <c r="U143" s="193">
        <f>(SUMIFS(Profile!$F$2:$F$17521,Profile!$B$2:$B$17521,$B143,Profile!$C$2:$C$17521,U$8))*$C$6</f>
        <v>0.2187376824</v>
      </c>
      <c r="V143" s="193">
        <f>(SUMIFS(Profile!$F$2:$F$17521,Profile!$B$2:$B$17521,$B143,Profile!$C$2:$C$17521,V$8))*$C$6</f>
        <v>0.2263494332</v>
      </c>
      <c r="W143" s="193">
        <f>(SUMIFS(Profile!$F$2:$F$17521,Profile!$B$2:$B$17521,$B143,Profile!$C$2:$C$17521,W$8))*$C$6</f>
        <v>0.2275512886</v>
      </c>
      <c r="X143" s="193">
        <f>(SUMIFS(Profile!$F$2:$F$17521,Profile!$B$2:$B$17521,$B143,Profile!$C$2:$C$17521,X$8))*$C$6</f>
        <v>0.2279519071</v>
      </c>
      <c r="Y143" s="193">
        <f>(SUMIFS(Profile!$F$2:$F$17521,Profile!$B$2:$B$17521,$B143,Profile!$C$2:$C$17521,Y$8))*$C$6</f>
        <v>0.2215420116</v>
      </c>
      <c r="Z143" s="193">
        <f>(SUMIFS(Profile!$F$2:$F$17521,Profile!$B$2:$B$17521,$B143,Profile!$C$2:$C$17521,Z$8))*$C$6</f>
        <v>0.222743867</v>
      </c>
      <c r="AA143" s="193">
        <f>(SUMIFS(Profile!$F$2:$F$17521,Profile!$B$2:$B$17521,$B143,Profile!$C$2:$C$17521,AA$8))*$C$6</f>
        <v>0.2159333531</v>
      </c>
      <c r="AB143" s="193">
        <f>(SUMIFS(Profile!$F$2:$F$17521,Profile!$B$2:$B$17521,$B143,Profile!$C$2:$C$17521,AB$8))*$C$6</f>
        <v>0.2163339716</v>
      </c>
      <c r="AC143" s="193">
        <f>(SUMIFS(Profile!$F$2:$F$17521,Profile!$B$2:$B$17521,$B143,Profile!$C$2:$C$17521,AC$8))*$C$6</f>
        <v>0.2239457224</v>
      </c>
      <c r="AD143" s="193">
        <f>(SUMIFS(Profile!$F$2:$F$17521,Profile!$B$2:$B$17521,$B143,Profile!$C$2:$C$17521,AD$8))*$C$6</f>
        <v>0.2207407747</v>
      </c>
      <c r="AE143" s="193">
        <f>(SUMIFS(Profile!$F$2:$F$17521,Profile!$B$2:$B$17521,$B143,Profile!$C$2:$C$17521,AE$8))*$C$6</f>
        <v>0.2215420116</v>
      </c>
      <c r="AF143" s="193">
        <f>(SUMIFS(Profile!$F$2:$F$17521,Profile!$B$2:$B$17521,$B143,Profile!$C$2:$C$17521,AF$8))*$C$6</f>
        <v>0.2103246946</v>
      </c>
      <c r="AG143" s="193">
        <f>(SUMIFS(Profile!$F$2:$F$17521,Profile!$B$2:$B$17521,$B143,Profile!$C$2:$C$17521,AG$8))*$C$6</f>
        <v>0.2039147991</v>
      </c>
      <c r="AH143" s="193">
        <f>(SUMIFS(Profile!$F$2:$F$17521,Profile!$B$2:$B$17521,$B143,Profile!$C$2:$C$17521,AH$8))*$C$6</f>
        <v>0.205517273</v>
      </c>
      <c r="AI143" s="193">
        <f>(SUMIFS(Profile!$F$2:$F$17521,Profile!$B$2:$B$17521,$B143,Profile!$C$2:$C$17521,AI$8))*$C$6</f>
        <v>0.2047160361</v>
      </c>
      <c r="AJ143" s="193">
        <f>(SUMIFS(Profile!$F$2:$F$17521,Profile!$B$2:$B$17521,$B143,Profile!$C$2:$C$17521,AJ$8))*$C$6</f>
        <v>0.2195389193</v>
      </c>
      <c r="AK143" s="193">
        <f>(SUMIFS(Profile!$F$2:$F$17521,Profile!$B$2:$B$17521,$B143,Profile!$C$2:$C$17521,AK$8))*$C$6</f>
        <v>0.2263494332</v>
      </c>
      <c r="AL143" s="193">
        <f>(SUMIFS(Profile!$F$2:$F$17521,Profile!$B$2:$B$17521,$B143,Profile!$C$2:$C$17521,AL$8))*$C$6</f>
        <v>0.2399704611</v>
      </c>
      <c r="AM143" s="193">
        <f>(SUMIFS(Profile!$F$2:$F$17521,Profile!$B$2:$B$17521,$B143,Profile!$C$2:$C$17521,AM$8))*$C$6</f>
        <v>0.2624050952</v>
      </c>
      <c r="AN143" s="193">
        <f>(SUMIFS(Profile!$F$2:$F$17521,Profile!$B$2:$B$17521,$B143,Profile!$C$2:$C$17521,AN$8))*$C$6</f>
        <v>0.2732217937</v>
      </c>
      <c r="AO143" s="193">
        <f>(SUMIFS(Profile!$F$2:$F$17521,Profile!$B$2:$B$17521,$B143,Profile!$C$2:$C$17521,AO$8))*$C$6</f>
        <v>0.2804329261</v>
      </c>
      <c r="AP143" s="193">
        <f>(SUMIFS(Profile!$F$2:$F$17521,Profile!$B$2:$B$17521,$B143,Profile!$C$2:$C$17521,AP$8))*$C$6</f>
        <v>0.2832372554</v>
      </c>
      <c r="AQ143" s="193">
        <f>(SUMIFS(Profile!$F$2:$F$17521,Profile!$B$2:$B$17521,$B143,Profile!$C$2:$C$17521,AQ$8))*$C$6</f>
        <v>0.2736224122</v>
      </c>
      <c r="AR143" s="193">
        <f>(SUMIFS(Profile!$F$2:$F$17521,Profile!$B$2:$B$17521,$B143,Profile!$C$2:$C$17521,AR$8))*$C$6</f>
        <v>0.2664112798</v>
      </c>
      <c r="AS143" s="193">
        <f>(SUMIFS(Profile!$F$2:$F$17521,Profile!$B$2:$B$17521,$B143,Profile!$C$2:$C$17521,AS$8))*$C$6</f>
        <v>0.2772279784</v>
      </c>
      <c r="AT143" s="193">
        <f>(SUMIFS(Profile!$F$2:$F$17521,Profile!$B$2:$B$17521,$B143,Profile!$C$2:$C$17521,AT$8))*$C$6</f>
        <v>0.2752248861</v>
      </c>
      <c r="AU143" s="193">
        <f>(SUMIFS(Profile!$F$2:$F$17521,Profile!$B$2:$B$17521,$B143,Profile!$C$2:$C$17521,AU$8))*$C$6</f>
        <v>0.2844391108</v>
      </c>
      <c r="AV143" s="193">
        <f>(SUMIFS(Profile!$F$2:$F$17521,Profile!$B$2:$B$17521,$B143,Profile!$C$2:$C$17521,AV$8))*$C$6</f>
        <v>0.2708180829</v>
      </c>
      <c r="AW143" s="193">
        <f>(SUMIFS(Profile!$F$2:$F$17521,Profile!$B$2:$B$17521,$B143,Profile!$C$2:$C$17521,AW$8))*$C$6</f>
        <v>0.2652094244</v>
      </c>
      <c r="AX143" s="193">
        <f>(SUMIFS(Profile!$F$2:$F$17521,Profile!$B$2:$B$17521,$B143,Profile!$C$2:$C$17521,AX$8))*$C$6</f>
        <v>0.2391692241</v>
      </c>
      <c r="AY143" s="193">
        <f>(SUMIFS(Profile!$F$2:$F$17521,Profile!$B$2:$B$17521,$B143,Profile!$C$2:$C$17521,AY$8))*$C$6</f>
        <v>0.2143308792</v>
      </c>
      <c r="AZ143" s="193">
        <f>(SUMIFS(Profile!$F$2:$F$17521,Profile!$B$2:$B$17521,$B143,Profile!$C$2:$C$17521,AZ$8))*$C$6</f>
        <v>0.1866882051</v>
      </c>
      <c r="BA143" s="193">
        <f t="shared" si="16"/>
        <v>16.92131315</v>
      </c>
      <c r="BB143" s="193">
        <f>(SUMIFS(Profile!$E$2:$E$17521,Profile!$B$2:$B$17521,$B143,Profile!$C$2:$C$17521,BB$8))*$C$9</f>
        <v>0</v>
      </c>
      <c r="BC143" s="193">
        <f>(SUMIFS(Profile!$E$2:$E$17521,Profile!$B$2:$B$17521,$B143,Profile!$C$2:$C$17521,BC$8))*$C$9</f>
        <v>0</v>
      </c>
      <c r="BD143" s="193">
        <f>(SUMIFS(Profile!$E$2:$E$17521,Profile!$B$2:$B$17521,$B143,Profile!$C$2:$C$17521,BD$8))*$C$9</f>
        <v>0</v>
      </c>
      <c r="BE143" s="193">
        <f>(SUMIFS(Profile!$E$2:$E$17521,Profile!$B$2:$B$17521,$B143,Profile!$C$2:$C$17521,BE$8))*$C$9</f>
        <v>0</v>
      </c>
      <c r="BF143" s="193">
        <f>(SUMIFS(Profile!$E$2:$E$17521,Profile!$B$2:$B$17521,$B143,Profile!$C$2:$C$17521,BF$8))*$C$9</f>
        <v>0</v>
      </c>
      <c r="BG143" s="193">
        <f>(SUMIFS(Profile!$E$2:$E$17521,Profile!$B$2:$B$17521,$B143,Profile!$C$2:$C$17521,BG$8))*$C$9</f>
        <v>0</v>
      </c>
      <c r="BH143" s="193">
        <f>(SUMIFS(Profile!$E$2:$E$17521,Profile!$B$2:$B$17521,$B143,Profile!$C$2:$C$17521,BH$8))*$C$9</f>
        <v>0</v>
      </c>
      <c r="BI143" s="193">
        <f>(SUMIFS(Profile!$E$2:$E$17521,Profile!$B$2:$B$17521,$B143,Profile!$C$2:$C$17521,BI$8))*$C$9</f>
        <v>0</v>
      </c>
      <c r="BJ143" s="193">
        <f>(SUMIFS(Profile!$E$2:$E$17521,Profile!$B$2:$B$17521,$B143,Profile!$C$2:$C$17521,BJ$8))*$C$9</f>
        <v>0.01596366528</v>
      </c>
      <c r="BK143" s="193">
        <f>(SUMIFS(Profile!$E$2:$E$17521,Profile!$B$2:$B$17521,$B143,Profile!$C$2:$C$17521,BK$8))*$C$9</f>
        <v>0.01263149751</v>
      </c>
      <c r="BL143" s="193">
        <f>(SUMIFS(Profile!$E$2:$E$17521,Profile!$B$2:$B$17521,$B143,Profile!$C$2:$C$17521,BL$8))*$C$9</f>
        <v>0.04102144535</v>
      </c>
      <c r="BM143" s="193">
        <f>(SUMIFS(Profile!$E$2:$E$17521,Profile!$B$2:$B$17521,$B143,Profile!$C$2:$C$17521,BM$8))*$C$9</f>
        <v>0.08789827372</v>
      </c>
      <c r="BN143" s="193">
        <f>(SUMIFS(Profile!$E$2:$E$17521,Profile!$B$2:$B$17521,$B143,Profile!$C$2:$C$17521,BN$8))*$C$9</f>
        <v>0.1409684182</v>
      </c>
      <c r="BO143" s="193">
        <f>(SUMIFS(Profile!$E$2:$E$17521,Profile!$B$2:$B$17521,$B143,Profile!$C$2:$C$17521,BO$8))*$C$9</f>
        <v>0.208001382</v>
      </c>
      <c r="BP143" s="193">
        <f>(SUMIFS(Profile!$E$2:$E$17521,Profile!$B$2:$B$17521,$B143,Profile!$C$2:$C$17521,BP$8))*$C$9</f>
        <v>0.3064975349</v>
      </c>
      <c r="BQ143" s="193">
        <f>(SUMIFS(Profile!$E$2:$E$17521,Profile!$B$2:$B$17521,$B143,Profile!$C$2:$C$17521,BQ$8))*$C$9</f>
        <v>0.4168484203</v>
      </c>
      <c r="BR143" s="193">
        <f>(SUMIFS(Profile!$E$2:$E$17521,Profile!$B$2:$B$17521,$B143,Profile!$C$2:$C$17521,BR$8))*$C$9</f>
        <v>0.5338524917</v>
      </c>
      <c r="BS143" s="193">
        <f>(SUMIFS(Profile!$E$2:$E$17521,Profile!$B$2:$B$17521,$B143,Profile!$C$2:$C$17521,BS$8))*$C$9</f>
        <v>0.6724794722</v>
      </c>
      <c r="BT143" s="193">
        <f>(SUMIFS(Profile!$E$2:$E$17521,Profile!$B$2:$B$17521,$B143,Profile!$C$2:$C$17521,BT$8))*$C$9</f>
        <v>0.7963644009</v>
      </c>
      <c r="BU143" s="193">
        <f>(SUMIFS(Profile!$E$2:$E$17521,Profile!$B$2:$B$17521,$B143,Profile!$C$2:$C$17521,BU$8))*$C$9</f>
        <v>0.9046058462</v>
      </c>
      <c r="BV143" s="193">
        <f>(SUMIFS(Profile!$E$2:$E$17521,Profile!$B$2:$B$17521,$B143,Profile!$C$2:$C$17521,BV$8))*$C$9</f>
        <v>0.9602648658</v>
      </c>
      <c r="BW143" s="193">
        <f>(SUMIFS(Profile!$E$2:$E$17521,Profile!$B$2:$B$17521,$B143,Profile!$C$2:$C$17521,BW$8))*$C$9</f>
        <v>1.013675666</v>
      </c>
      <c r="BX143" s="193">
        <f>(SUMIFS(Profile!$E$2:$E$17521,Profile!$B$2:$B$17521,$B143,Profile!$C$2:$C$17521,BX$8))*$C$9</f>
        <v>1.053297993</v>
      </c>
      <c r="BY143" s="193">
        <f>(SUMIFS(Profile!$E$2:$E$17521,Profile!$B$2:$B$17521,$B143,Profile!$C$2:$C$17521,BY$8))*$C$9</f>
        <v>1.061168342</v>
      </c>
      <c r="BZ143" s="193">
        <f>(SUMIFS(Profile!$E$2:$E$17521,Profile!$B$2:$B$17521,$B143,Profile!$C$2:$C$17521,BZ$8))*$C$9</f>
        <v>1.049819595</v>
      </c>
      <c r="CA143" s="193">
        <f>(SUMIFS(Profile!$E$2:$E$17521,Profile!$B$2:$B$17521,$B143,Profile!$C$2:$C$17521,CA$8))*$C$9</f>
        <v>1.039427379</v>
      </c>
      <c r="CB143" s="193">
        <f>(SUMIFS(Profile!$E$2:$E$17521,Profile!$B$2:$B$17521,$B143,Profile!$C$2:$C$17521,CB$8))*$C$9</f>
        <v>0.9803622885</v>
      </c>
      <c r="CC143" s="193">
        <f>(SUMIFS(Profile!$E$2:$E$17521,Profile!$B$2:$B$17521,$B143,Profile!$C$2:$C$17521,CC$8))*$C$9</f>
        <v>0.9300895796</v>
      </c>
      <c r="CD143" s="193">
        <f>(SUMIFS(Profile!$E$2:$E$17521,Profile!$B$2:$B$17521,$B143,Profile!$C$2:$C$17521,CD$8))*$C$9</f>
        <v>0.8546529488</v>
      </c>
      <c r="CE143" s="193">
        <f>(SUMIFS(Profile!$E$2:$E$17521,Profile!$B$2:$B$17521,$B143,Profile!$C$2:$C$17521,CE$8))*$C$9</f>
        <v>0.7787684415</v>
      </c>
      <c r="CF143" s="193">
        <f>(SUMIFS(Profile!$E$2:$E$17521,Profile!$B$2:$B$17521,$B143,Profile!$C$2:$C$17521,CF$8))*$C$9</f>
        <v>0.7113953874</v>
      </c>
      <c r="CG143" s="193">
        <f>(SUMIFS(Profile!$E$2:$E$17521,Profile!$B$2:$B$17521,$B143,Profile!$C$2:$C$17521,CG$8))*$C$9</f>
        <v>0.6061026276</v>
      </c>
      <c r="CH143" s="193">
        <f>(SUMIFS(Profile!$E$2:$E$17521,Profile!$B$2:$B$17521,$B143,Profile!$C$2:$C$17521,CH$8))*$C$9</f>
        <v>0.5287082568</v>
      </c>
      <c r="CI143" s="193">
        <f>(SUMIFS(Profile!$E$2:$E$17521,Profile!$B$2:$B$17521,$B143,Profile!$C$2:$C$17521,CI$8))*$C$9</f>
        <v>0.4047553207</v>
      </c>
      <c r="CJ143" s="193">
        <f>(SUMIFS(Profile!$E$2:$E$17521,Profile!$B$2:$B$17521,$B143,Profile!$C$2:$C$17521,CJ$8))*$C$9</f>
        <v>0.3047330502</v>
      </c>
      <c r="CK143" s="193">
        <f>(SUMIFS(Profile!$E$2:$E$17521,Profile!$B$2:$B$17521,$B143,Profile!$C$2:$C$17521,CK$8))*$C$9</f>
        <v>0.216594547</v>
      </c>
      <c r="CL143" s="193">
        <f>(SUMIFS(Profile!$E$2:$E$17521,Profile!$B$2:$B$17521,$B143,Profile!$C$2:$C$17521,CL$8))*$C$9</f>
        <v>0.13449275</v>
      </c>
      <c r="CM143" s="193">
        <f>(SUMIFS(Profile!$E$2:$E$17521,Profile!$B$2:$B$17521,$B143,Profile!$C$2:$C$17521,CM$8))*$C$9</f>
        <v>0.08619670129</v>
      </c>
      <c r="CN143" s="193">
        <f>(SUMIFS(Profile!$E$2:$E$17521,Profile!$B$2:$B$17521,$B143,Profile!$C$2:$C$17521,CN$8))*$C$9</f>
        <v>0.04569180359</v>
      </c>
      <c r="CO143" s="193">
        <f>(SUMIFS(Profile!$E$2:$E$17521,Profile!$B$2:$B$17521,$B143,Profile!$C$2:$C$17521,CO$8))*$C$9</f>
        <v>0.02094511922</v>
      </c>
      <c r="CP143" s="193">
        <f>(SUMIFS(Profile!$E$2:$E$17521,Profile!$B$2:$B$17521,$B143,Profile!$C$2:$C$17521,CP$8))*$C$9</f>
        <v>0.002858860406</v>
      </c>
      <c r="CQ143" s="193">
        <f>(SUMIFS(Profile!$E$2:$E$17521,Profile!$B$2:$B$17521,$B143,Profile!$C$2:$C$17521,CQ$8))*$C$9</f>
        <v>0.0001787795587</v>
      </c>
      <c r="CR143" s="193">
        <f>(SUMIFS(Profile!$E$2:$E$17521,Profile!$B$2:$B$17521,$B143,Profile!$C$2:$C$17521,CR$8))*$C$9</f>
        <v>0</v>
      </c>
      <c r="CS143" s="193">
        <f>(SUMIFS(Profile!$E$2:$E$17521,Profile!$B$2:$B$17521,$B143,Profile!$C$2:$C$17521,CS$8))*$C$9</f>
        <v>0</v>
      </c>
      <c r="CT143" s="193">
        <f>(SUMIFS(Profile!$E$2:$E$17521,Profile!$B$2:$B$17521,$B143,Profile!$C$2:$C$17521,CT$8))*$C$9</f>
        <v>0</v>
      </c>
      <c r="CU143" s="193">
        <f>(SUMIFS(Profile!$E$2:$E$17521,Profile!$B$2:$B$17521,$B143,Profile!$C$2:$C$17521,CU$8))*$C$9</f>
        <v>0</v>
      </c>
      <c r="CV143" s="193">
        <f>(SUMIFS(Profile!$E$2:$E$17521,Profile!$B$2:$B$17521,$B143,Profile!$C$2:$C$17521,CV$8))*$C$9</f>
        <v>0</v>
      </c>
      <c r="CW143" s="193">
        <f>(SUMIFS(Profile!$E$2:$E$17521,Profile!$B$2:$B$17521,$B143,Profile!$C$2:$C$17521,CW$8))*$C$9</f>
        <v>0</v>
      </c>
      <c r="CX143" s="193">
        <f t="shared" si="17"/>
        <v>11.32167011</v>
      </c>
      <c r="CY143" s="193">
        <f t="shared" ref="CY143:ET143" si="677">MAX(BB143-E143,0)</f>
        <v>0</v>
      </c>
      <c r="CZ143" s="193">
        <f t="shared" si="677"/>
        <v>0</v>
      </c>
      <c r="DA143" s="193">
        <f t="shared" si="677"/>
        <v>0</v>
      </c>
      <c r="DB143" s="193">
        <f t="shared" si="677"/>
        <v>0</v>
      </c>
      <c r="DC143" s="193">
        <f t="shared" si="677"/>
        <v>0</v>
      </c>
      <c r="DD143" s="193">
        <f t="shared" si="677"/>
        <v>0</v>
      </c>
      <c r="DE143" s="193">
        <f t="shared" si="677"/>
        <v>0</v>
      </c>
      <c r="DF143" s="193">
        <f t="shared" si="677"/>
        <v>0</v>
      </c>
      <c r="DG143" s="193">
        <f t="shared" si="677"/>
        <v>0</v>
      </c>
      <c r="DH143" s="193">
        <f t="shared" si="677"/>
        <v>0</v>
      </c>
      <c r="DI143" s="193">
        <f t="shared" si="677"/>
        <v>0</v>
      </c>
      <c r="DJ143" s="193">
        <f t="shared" si="677"/>
        <v>0</v>
      </c>
      <c r="DK143" s="193">
        <f t="shared" si="677"/>
        <v>0</v>
      </c>
      <c r="DL143" s="193">
        <f t="shared" si="677"/>
        <v>0.03934100789</v>
      </c>
      <c r="DM143" s="193">
        <f t="shared" si="677"/>
        <v>0.1077907758</v>
      </c>
      <c r="DN143" s="193">
        <f t="shared" si="677"/>
        <v>0.2061231072</v>
      </c>
      <c r="DO143" s="193">
        <f t="shared" si="677"/>
        <v>0.3151148093</v>
      </c>
      <c r="DP143" s="193">
        <f t="shared" si="677"/>
        <v>0.446130039</v>
      </c>
      <c r="DQ143" s="193">
        <f t="shared" si="677"/>
        <v>0.5688131123</v>
      </c>
      <c r="DR143" s="193">
        <f t="shared" si="677"/>
        <v>0.6766539391</v>
      </c>
      <c r="DS143" s="193">
        <f t="shared" si="677"/>
        <v>0.7387228541</v>
      </c>
      <c r="DT143" s="193">
        <f t="shared" si="677"/>
        <v>0.790931799</v>
      </c>
      <c r="DU143" s="193">
        <f t="shared" si="677"/>
        <v>0.8373646397</v>
      </c>
      <c r="DV143" s="193">
        <f t="shared" si="677"/>
        <v>0.8448343705</v>
      </c>
      <c r="DW143" s="193">
        <f t="shared" si="677"/>
        <v>0.8258738724</v>
      </c>
      <c r="DX143" s="193">
        <f t="shared" si="677"/>
        <v>0.8186866047</v>
      </c>
      <c r="DY143" s="193">
        <f t="shared" si="677"/>
        <v>0.7588202769</v>
      </c>
      <c r="DZ143" s="193">
        <f t="shared" si="677"/>
        <v>0.719764885</v>
      </c>
      <c r="EA143" s="193">
        <f t="shared" si="677"/>
        <v>0.6507381497</v>
      </c>
      <c r="EB143" s="193">
        <f t="shared" si="677"/>
        <v>0.5732511685</v>
      </c>
      <c r="EC143" s="193">
        <f t="shared" si="677"/>
        <v>0.5066793513</v>
      </c>
      <c r="ED143" s="193">
        <f t="shared" si="677"/>
        <v>0.3865637083</v>
      </c>
      <c r="EE143" s="193">
        <f t="shared" si="677"/>
        <v>0.3023588236</v>
      </c>
      <c r="EF143" s="193">
        <f t="shared" si="677"/>
        <v>0.1647848597</v>
      </c>
      <c r="EG143" s="193">
        <f t="shared" si="677"/>
        <v>0.04232795502</v>
      </c>
      <c r="EH143" s="193">
        <f t="shared" si="677"/>
        <v>0</v>
      </c>
      <c r="EI143" s="193">
        <f t="shared" si="677"/>
        <v>0</v>
      </c>
      <c r="EJ143" s="193">
        <f t="shared" si="677"/>
        <v>0</v>
      </c>
      <c r="EK143" s="193">
        <f t="shared" si="677"/>
        <v>0</v>
      </c>
      <c r="EL143" s="193">
        <f t="shared" si="677"/>
        <v>0</v>
      </c>
      <c r="EM143" s="193">
        <f t="shared" si="677"/>
        <v>0</v>
      </c>
      <c r="EN143" s="193">
        <f t="shared" si="677"/>
        <v>0</v>
      </c>
      <c r="EO143" s="193">
        <f t="shared" si="677"/>
        <v>0</v>
      </c>
      <c r="EP143" s="193">
        <f t="shared" si="677"/>
        <v>0</v>
      </c>
      <c r="EQ143" s="193">
        <f t="shared" si="677"/>
        <v>0</v>
      </c>
      <c r="ER143" s="193">
        <f t="shared" si="677"/>
        <v>0</v>
      </c>
      <c r="ES143" s="193">
        <f t="shared" si="677"/>
        <v>0</v>
      </c>
      <c r="ET143" s="193">
        <f t="shared" si="677"/>
        <v>0</v>
      </c>
      <c r="EU143" s="193">
        <f t="shared" si="19"/>
        <v>5.599643042</v>
      </c>
      <c r="EV143" s="193">
        <f t="shared" ref="EV143:GQ143" si="678">BB143-CY143</f>
        <v>0</v>
      </c>
      <c r="EW143" s="193">
        <f t="shared" si="678"/>
        <v>0</v>
      </c>
      <c r="EX143" s="193">
        <f t="shared" si="678"/>
        <v>0</v>
      </c>
      <c r="EY143" s="193">
        <f t="shared" si="678"/>
        <v>0</v>
      </c>
      <c r="EZ143" s="193">
        <f t="shared" si="678"/>
        <v>0</v>
      </c>
      <c r="FA143" s="193">
        <f t="shared" si="678"/>
        <v>0</v>
      </c>
      <c r="FB143" s="193">
        <f t="shared" si="678"/>
        <v>0</v>
      </c>
      <c r="FC143" s="193">
        <f t="shared" si="678"/>
        <v>0</v>
      </c>
      <c r="FD143" s="193">
        <f t="shared" si="678"/>
        <v>0.01596366528</v>
      </c>
      <c r="FE143" s="193">
        <f t="shared" si="678"/>
        <v>0.01263149751</v>
      </c>
      <c r="FF143" s="193">
        <f t="shared" si="678"/>
        <v>0.04102144535</v>
      </c>
      <c r="FG143" s="193">
        <f t="shared" si="678"/>
        <v>0.08789827372</v>
      </c>
      <c r="FH143" s="193">
        <f t="shared" si="678"/>
        <v>0.1409684182</v>
      </c>
      <c r="FI143" s="193">
        <f t="shared" si="678"/>
        <v>0.1686603741</v>
      </c>
      <c r="FJ143" s="193">
        <f t="shared" si="678"/>
        <v>0.1987067591</v>
      </c>
      <c r="FK143" s="193">
        <f t="shared" si="678"/>
        <v>0.2107253131</v>
      </c>
      <c r="FL143" s="193">
        <f t="shared" si="678"/>
        <v>0.2187376824</v>
      </c>
      <c r="FM143" s="193">
        <f t="shared" si="678"/>
        <v>0.2263494332</v>
      </c>
      <c r="FN143" s="193">
        <f t="shared" si="678"/>
        <v>0.2275512886</v>
      </c>
      <c r="FO143" s="193">
        <f t="shared" si="678"/>
        <v>0.2279519071</v>
      </c>
      <c r="FP143" s="193">
        <f t="shared" si="678"/>
        <v>0.2215420116</v>
      </c>
      <c r="FQ143" s="193">
        <f t="shared" si="678"/>
        <v>0.222743867</v>
      </c>
      <c r="FR143" s="193">
        <f t="shared" si="678"/>
        <v>0.2159333531</v>
      </c>
      <c r="FS143" s="193">
        <f t="shared" si="678"/>
        <v>0.2163339716</v>
      </c>
      <c r="FT143" s="193">
        <f t="shared" si="678"/>
        <v>0.2239457224</v>
      </c>
      <c r="FU143" s="193">
        <f t="shared" si="678"/>
        <v>0.2207407747</v>
      </c>
      <c r="FV143" s="193">
        <f t="shared" si="678"/>
        <v>0.2215420116</v>
      </c>
      <c r="FW143" s="193">
        <f t="shared" si="678"/>
        <v>0.2103246946</v>
      </c>
      <c r="FX143" s="193">
        <f t="shared" si="678"/>
        <v>0.2039147991</v>
      </c>
      <c r="FY143" s="193">
        <f t="shared" si="678"/>
        <v>0.205517273</v>
      </c>
      <c r="FZ143" s="193">
        <f t="shared" si="678"/>
        <v>0.2047160361</v>
      </c>
      <c r="GA143" s="193">
        <f t="shared" si="678"/>
        <v>0.2195389193</v>
      </c>
      <c r="GB143" s="193">
        <f t="shared" si="678"/>
        <v>0.2263494332</v>
      </c>
      <c r="GC143" s="193">
        <f t="shared" si="678"/>
        <v>0.2399704611</v>
      </c>
      <c r="GD143" s="193">
        <f t="shared" si="678"/>
        <v>0.2624050952</v>
      </c>
      <c r="GE143" s="193">
        <f t="shared" si="678"/>
        <v>0.216594547</v>
      </c>
      <c r="GF143" s="193">
        <f t="shared" si="678"/>
        <v>0.13449275</v>
      </c>
      <c r="GG143" s="193">
        <f t="shared" si="678"/>
        <v>0.08619670129</v>
      </c>
      <c r="GH143" s="193">
        <f t="shared" si="678"/>
        <v>0.04569180359</v>
      </c>
      <c r="GI143" s="193">
        <f t="shared" si="678"/>
        <v>0.02094511922</v>
      </c>
      <c r="GJ143" s="193">
        <f t="shared" si="678"/>
        <v>0.002858860406</v>
      </c>
      <c r="GK143" s="193">
        <f t="shared" si="678"/>
        <v>0.0001787795587</v>
      </c>
      <c r="GL143" s="193">
        <f t="shared" si="678"/>
        <v>0</v>
      </c>
      <c r="GM143" s="193">
        <f t="shared" si="678"/>
        <v>0</v>
      </c>
      <c r="GN143" s="193">
        <f t="shared" si="678"/>
        <v>0</v>
      </c>
      <c r="GO143" s="193">
        <f t="shared" si="678"/>
        <v>0</v>
      </c>
      <c r="GP143" s="193">
        <f t="shared" si="678"/>
        <v>0</v>
      </c>
      <c r="GQ143" s="193">
        <f t="shared" si="678"/>
        <v>0</v>
      </c>
      <c r="GR143" s="193">
        <f t="shared" si="21"/>
        <v>4.12456898</v>
      </c>
      <c r="GS143" s="193">
        <f t="shared" ref="GS143:IN143" si="679">E143-EV143</f>
        <v>0.152235017</v>
      </c>
      <c r="GT143" s="193">
        <f t="shared" si="679"/>
        <v>0.1366108969</v>
      </c>
      <c r="GU143" s="193">
        <f t="shared" si="679"/>
        <v>0.1241917244</v>
      </c>
      <c r="GV143" s="193">
        <f t="shared" si="679"/>
        <v>0.1137756443</v>
      </c>
      <c r="GW143" s="193">
        <f t="shared" si="679"/>
        <v>0.1113719335</v>
      </c>
      <c r="GX143" s="193">
        <f t="shared" si="679"/>
        <v>0.1081669858</v>
      </c>
      <c r="GY143" s="193">
        <f t="shared" si="679"/>
        <v>0.1053626565</v>
      </c>
      <c r="GZ143" s="193">
        <f t="shared" si="679"/>
        <v>0.1041608011</v>
      </c>
      <c r="HA143" s="193">
        <f t="shared" si="679"/>
        <v>0.09060084665</v>
      </c>
      <c r="HB143" s="193">
        <f t="shared" si="679"/>
        <v>0.09673734367</v>
      </c>
      <c r="HC143" s="193">
        <f t="shared" si="679"/>
        <v>0.06954925123</v>
      </c>
      <c r="HD143" s="193">
        <f t="shared" si="679"/>
        <v>0.02747984446</v>
      </c>
      <c r="HE143" s="193">
        <f t="shared" si="679"/>
        <v>0.001251137181</v>
      </c>
      <c r="HF143" s="193">
        <f t="shared" si="679"/>
        <v>0</v>
      </c>
      <c r="HG143" s="193">
        <f t="shared" si="679"/>
        <v>0</v>
      </c>
      <c r="HH143" s="193">
        <f t="shared" si="679"/>
        <v>0</v>
      </c>
      <c r="HI143" s="193">
        <f t="shared" si="679"/>
        <v>0</v>
      </c>
      <c r="HJ143" s="193">
        <f t="shared" si="679"/>
        <v>0</v>
      </c>
      <c r="HK143" s="193">
        <f t="shared" si="679"/>
        <v>0</v>
      </c>
      <c r="HL143" s="193">
        <f t="shared" si="679"/>
        <v>0</v>
      </c>
      <c r="HM143" s="193">
        <f t="shared" si="679"/>
        <v>0</v>
      </c>
      <c r="HN143" s="193">
        <f t="shared" si="679"/>
        <v>0</v>
      </c>
      <c r="HO143" s="193">
        <f t="shared" si="679"/>
        <v>0</v>
      </c>
      <c r="HP143" s="193">
        <f t="shared" si="679"/>
        <v>0</v>
      </c>
      <c r="HQ143" s="193">
        <f t="shared" si="679"/>
        <v>0</v>
      </c>
      <c r="HR143" s="193">
        <f t="shared" si="679"/>
        <v>0</v>
      </c>
      <c r="HS143" s="193">
        <f t="shared" si="679"/>
        <v>0</v>
      </c>
      <c r="HT143" s="193">
        <f t="shared" si="679"/>
        <v>0</v>
      </c>
      <c r="HU143" s="193">
        <f t="shared" si="679"/>
        <v>0</v>
      </c>
      <c r="HV143" s="193">
        <f t="shared" si="679"/>
        <v>0</v>
      </c>
      <c r="HW143" s="193">
        <f t="shared" si="679"/>
        <v>0</v>
      </c>
      <c r="HX143" s="193">
        <f t="shared" si="679"/>
        <v>0</v>
      </c>
      <c r="HY143" s="193">
        <f t="shared" si="679"/>
        <v>0</v>
      </c>
      <c r="HZ143" s="193">
        <f t="shared" si="679"/>
        <v>0</v>
      </c>
      <c r="IA143" s="193">
        <f t="shared" si="679"/>
        <v>0</v>
      </c>
      <c r="IB143" s="193">
        <f t="shared" si="679"/>
        <v>0.05662724673</v>
      </c>
      <c r="IC143" s="193">
        <f t="shared" si="679"/>
        <v>0.1459401761</v>
      </c>
      <c r="ID143" s="193">
        <f t="shared" si="679"/>
        <v>0.1970405541</v>
      </c>
      <c r="IE143" s="193">
        <f t="shared" si="679"/>
        <v>0.2279306086</v>
      </c>
      <c r="IF143" s="193">
        <f t="shared" si="679"/>
        <v>0.2454661606</v>
      </c>
      <c r="IG143" s="193">
        <f t="shared" si="679"/>
        <v>0.274369118</v>
      </c>
      <c r="IH143" s="193">
        <f t="shared" si="679"/>
        <v>0.2750461065</v>
      </c>
      <c r="II143" s="193">
        <f t="shared" si="679"/>
        <v>0.2844391108</v>
      </c>
      <c r="IJ143" s="193">
        <f t="shared" si="679"/>
        <v>0.2708180829</v>
      </c>
      <c r="IK143" s="193">
        <f t="shared" si="679"/>
        <v>0.2652094244</v>
      </c>
      <c r="IL143" s="193">
        <f t="shared" si="679"/>
        <v>0.2391692241</v>
      </c>
      <c r="IM143" s="193">
        <f t="shared" si="679"/>
        <v>0.2143308792</v>
      </c>
      <c r="IN143" s="193">
        <f t="shared" si="679"/>
        <v>0.1866882051</v>
      </c>
      <c r="IO143" s="193">
        <f t="shared" si="23"/>
        <v>2.883074897</v>
      </c>
      <c r="IP143" s="193">
        <f t="shared" si="29"/>
        <v>1.869601427</v>
      </c>
      <c r="IQ143" s="193">
        <f t="shared" ref="IQ143:KK143" si="680">MAX((MIN(CZ143+IP143,$IO$7))-GT143,0)</f>
        <v>1.732990531</v>
      </c>
      <c r="IR143" s="193">
        <f t="shared" si="680"/>
        <v>1.608798806</v>
      </c>
      <c r="IS143" s="193">
        <f t="shared" si="680"/>
        <v>1.495023162</v>
      </c>
      <c r="IT143" s="193">
        <f t="shared" si="680"/>
        <v>1.383651228</v>
      </c>
      <c r="IU143" s="193">
        <f t="shared" si="680"/>
        <v>1.275484242</v>
      </c>
      <c r="IV143" s="193">
        <f t="shared" si="680"/>
        <v>1.170121586</v>
      </c>
      <c r="IW143" s="193">
        <f t="shared" si="680"/>
        <v>1.065960785</v>
      </c>
      <c r="IX143" s="193">
        <f t="shared" si="680"/>
        <v>0.9753599382</v>
      </c>
      <c r="IY143" s="193">
        <f t="shared" si="680"/>
        <v>0.8786225945</v>
      </c>
      <c r="IZ143" s="193">
        <f t="shared" si="680"/>
        <v>0.8090733433</v>
      </c>
      <c r="JA143" s="193">
        <f t="shared" si="680"/>
        <v>0.7815934988</v>
      </c>
      <c r="JB143" s="193">
        <f t="shared" si="680"/>
        <v>0.7803423616</v>
      </c>
      <c r="JC143" s="193">
        <f t="shared" si="680"/>
        <v>0.8196833695</v>
      </c>
      <c r="JD143" s="193">
        <f t="shared" si="680"/>
        <v>0.9274741453</v>
      </c>
      <c r="JE143" s="193">
        <f t="shared" si="680"/>
        <v>1.133597253</v>
      </c>
      <c r="JF143" s="193">
        <f t="shared" si="680"/>
        <v>1.448712062</v>
      </c>
      <c r="JG143" s="193">
        <f t="shared" si="680"/>
        <v>1.894842101</v>
      </c>
      <c r="JH143" s="193">
        <f t="shared" si="680"/>
        <v>2.463655213</v>
      </c>
      <c r="JI143" s="193">
        <f t="shared" si="680"/>
        <v>3.140309152</v>
      </c>
      <c r="JJ143" s="193">
        <f t="shared" si="680"/>
        <v>3.879032006</v>
      </c>
      <c r="JK143" s="193">
        <f t="shared" si="680"/>
        <v>4.669963805</v>
      </c>
      <c r="JL143" s="193">
        <f t="shared" si="680"/>
        <v>5</v>
      </c>
      <c r="JM143" s="193">
        <f t="shared" si="680"/>
        <v>5</v>
      </c>
      <c r="JN143" s="193">
        <f t="shared" si="680"/>
        <v>5</v>
      </c>
      <c r="JO143" s="193">
        <f t="shared" si="680"/>
        <v>5</v>
      </c>
      <c r="JP143" s="193">
        <f t="shared" si="680"/>
        <v>5</v>
      </c>
      <c r="JQ143" s="193">
        <f t="shared" si="680"/>
        <v>5</v>
      </c>
      <c r="JR143" s="193">
        <f t="shared" si="680"/>
        <v>5</v>
      </c>
      <c r="JS143" s="193">
        <f t="shared" si="680"/>
        <v>5</v>
      </c>
      <c r="JT143" s="193">
        <f t="shared" si="680"/>
        <v>5</v>
      </c>
      <c r="JU143" s="193">
        <f t="shared" si="680"/>
        <v>5</v>
      </c>
      <c r="JV143" s="193">
        <f t="shared" si="680"/>
        <v>5</v>
      </c>
      <c r="JW143" s="193">
        <f t="shared" si="680"/>
        <v>5</v>
      </c>
      <c r="JX143" s="193">
        <f t="shared" si="680"/>
        <v>5</v>
      </c>
      <c r="JY143" s="193">
        <f t="shared" si="680"/>
        <v>4.943372753</v>
      </c>
      <c r="JZ143" s="193">
        <f t="shared" si="680"/>
        <v>4.797432577</v>
      </c>
      <c r="KA143" s="193">
        <f t="shared" si="680"/>
        <v>4.600392023</v>
      </c>
      <c r="KB143" s="193">
        <f t="shared" si="680"/>
        <v>4.372461414</v>
      </c>
      <c r="KC143" s="193">
        <f t="shared" si="680"/>
        <v>4.126995254</v>
      </c>
      <c r="KD143" s="193">
        <f t="shared" si="680"/>
        <v>3.852626136</v>
      </c>
      <c r="KE143" s="193">
        <f t="shared" si="680"/>
        <v>3.577580029</v>
      </c>
      <c r="KF143" s="193">
        <f t="shared" si="680"/>
        <v>3.293140919</v>
      </c>
      <c r="KG143" s="193">
        <f t="shared" si="680"/>
        <v>3.022322836</v>
      </c>
      <c r="KH143" s="193">
        <f t="shared" si="680"/>
        <v>2.757113411</v>
      </c>
      <c r="KI143" s="193">
        <f t="shared" si="680"/>
        <v>2.517944187</v>
      </c>
      <c r="KJ143" s="193">
        <f t="shared" si="680"/>
        <v>2.303613308</v>
      </c>
      <c r="KK143" s="193">
        <f t="shared" si="680"/>
        <v>2.116925103</v>
      </c>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row>
    <row r="144" ht="14.25" customHeight="1">
      <c r="A144" s="1">
        <v>5.0</v>
      </c>
      <c r="B144" s="1">
        <f t="shared" ref="B144:C144" si="681">B143+1</f>
        <v>134</v>
      </c>
      <c r="C144" s="267">
        <f t="shared" si="681"/>
        <v>43599</v>
      </c>
      <c r="D144" s="193">
        <f t="shared" si="15"/>
        <v>9.98862021</v>
      </c>
      <c r="E144" s="193">
        <f>(SUMIFS(Profile!$F$2:$F$17521,Profile!$B$2:$B$17521,$B144,Profile!$C$2:$C$17521,E$8))*$C$6</f>
        <v>0.164253571</v>
      </c>
      <c r="F144" s="193">
        <f>(SUMIFS(Profile!$F$2:$F$17521,Profile!$B$2:$B$17521,$B144,Profile!$C$2:$C$17521,F$8))*$C$6</f>
        <v>0.1478282139</v>
      </c>
      <c r="G144" s="193">
        <f>(SUMIFS(Profile!$F$2:$F$17521,Profile!$B$2:$B$17521,$B144,Profile!$C$2:$C$17521,G$8))*$C$6</f>
        <v>0.1322040937</v>
      </c>
      <c r="H144" s="193">
        <f>(SUMIFS(Profile!$F$2:$F$17521,Profile!$B$2:$B$17521,$B144,Profile!$C$2:$C$17521,H$8))*$C$6</f>
        <v>0.122989869</v>
      </c>
      <c r="I144" s="193">
        <f>(SUMIFS(Profile!$F$2:$F$17521,Profile!$B$2:$B$17521,$B144,Profile!$C$2:$C$17521,I$8))*$C$6</f>
        <v>0.1145768812</v>
      </c>
      <c r="J144" s="193">
        <f>(SUMIFS(Profile!$F$2:$F$17521,Profile!$B$2:$B$17521,$B144,Profile!$C$2:$C$17521,J$8))*$C$6</f>
        <v>0.1105706966</v>
      </c>
      <c r="K144" s="193">
        <f>(SUMIFS(Profile!$F$2:$F$17521,Profile!$B$2:$B$17521,$B144,Profile!$C$2:$C$17521,K$8))*$C$6</f>
        <v>0.1121731704</v>
      </c>
      <c r="L144" s="193">
        <f>(SUMIFS(Profile!$F$2:$F$17521,Profile!$B$2:$B$17521,$B144,Profile!$C$2:$C$17521,L$8))*$C$6</f>
        <v>0.1093688412</v>
      </c>
      <c r="M144" s="193">
        <f>(SUMIFS(Profile!$F$2:$F$17521,Profile!$B$2:$B$17521,$B144,Profile!$C$2:$C$17521,M$8))*$C$6</f>
        <v>0.1085676043</v>
      </c>
      <c r="N144" s="193">
        <f>(SUMIFS(Profile!$F$2:$F$17521,Profile!$B$2:$B$17521,$B144,Profile!$C$2:$C$17521,N$8))*$C$6</f>
        <v>0.1077663673</v>
      </c>
      <c r="O144" s="193">
        <f>(SUMIFS(Profile!$F$2:$F$17521,Profile!$B$2:$B$17521,$B144,Profile!$C$2:$C$17521,O$8))*$C$6</f>
        <v>0.1125737889</v>
      </c>
      <c r="P144" s="193">
        <f>(SUMIFS(Profile!$F$2:$F$17521,Profile!$B$2:$B$17521,$B144,Profile!$C$2:$C$17521,P$8))*$C$6</f>
        <v>0.1129744074</v>
      </c>
      <c r="Q144" s="193">
        <f>(SUMIFS(Profile!$F$2:$F$17521,Profile!$B$2:$B$17521,$B144,Profile!$C$2:$C$17521,Q$8))*$C$6</f>
        <v>0.1261948168</v>
      </c>
      <c r="R144" s="193">
        <f>(SUMIFS(Profile!$F$2:$F$17521,Profile!$B$2:$B$17521,$B144,Profile!$C$2:$C$17521,R$8))*$C$6</f>
        <v>0.1374121338</v>
      </c>
      <c r="S144" s="193">
        <f>(SUMIFS(Profile!$F$2:$F$17521,Profile!$B$2:$B$17521,$B144,Profile!$C$2:$C$17521,S$8))*$C$6</f>
        <v>0.1638529525</v>
      </c>
      <c r="T144" s="193">
        <f>(SUMIFS(Profile!$F$2:$F$17521,Profile!$B$2:$B$17521,$B144,Profile!$C$2:$C$17521,T$8))*$C$6</f>
        <v>0.182281402</v>
      </c>
      <c r="U144" s="193">
        <f>(SUMIFS(Profile!$F$2:$F$17521,Profile!$B$2:$B$17521,$B144,Profile!$C$2:$C$17521,U$8))*$C$6</f>
        <v>0.2107253131</v>
      </c>
      <c r="V144" s="193">
        <f>(SUMIFS(Profile!$F$2:$F$17521,Profile!$B$2:$B$17521,$B144,Profile!$C$2:$C$17521,V$8))*$C$6</f>
        <v>0.2355636579</v>
      </c>
      <c r="W144" s="193">
        <f>(SUMIFS(Profile!$F$2:$F$17521,Profile!$B$2:$B$17521,$B144,Profile!$C$2:$C$17521,W$8))*$C$6</f>
        <v>0.2415729349</v>
      </c>
      <c r="X144" s="193">
        <f>(SUMIFS(Profile!$F$2:$F$17521,Profile!$B$2:$B$17521,$B144,Profile!$C$2:$C$17521,X$8))*$C$6</f>
        <v>0.2495853042</v>
      </c>
      <c r="Y144" s="193">
        <f>(SUMIFS(Profile!$F$2:$F$17521,Profile!$B$2:$B$17521,$B144,Profile!$C$2:$C$17521,Y$8))*$C$6</f>
        <v>0.2511877781</v>
      </c>
      <c r="Z144" s="193">
        <f>(SUMIFS(Profile!$F$2:$F$17521,Profile!$B$2:$B$17521,$B144,Profile!$C$2:$C$17521,Z$8))*$C$6</f>
        <v>0.2495853042</v>
      </c>
      <c r="AA144" s="193">
        <f>(SUMIFS(Profile!$F$2:$F$17521,Profile!$B$2:$B$17521,$B144,Profile!$C$2:$C$17521,AA$8))*$C$6</f>
        <v>0.2427747903</v>
      </c>
      <c r="AB144" s="193">
        <f>(SUMIFS(Profile!$F$2:$F$17521,Profile!$B$2:$B$17521,$B144,Profile!$C$2:$C$17521,AB$8))*$C$6</f>
        <v>0.2427747903</v>
      </c>
      <c r="AC144" s="193">
        <f>(SUMIFS(Profile!$F$2:$F$17521,Profile!$B$2:$B$17521,$B144,Profile!$C$2:$C$17521,AC$8))*$C$6</f>
        <v>0.2503865412</v>
      </c>
      <c r="AD144" s="193">
        <f>(SUMIFS(Profile!$F$2:$F$17521,Profile!$B$2:$B$17521,$B144,Profile!$C$2:$C$17521,AD$8))*$C$6</f>
        <v>0.2435760273</v>
      </c>
      <c r="AE144" s="193">
        <f>(SUMIFS(Profile!$F$2:$F$17521,Profile!$B$2:$B$17521,$B144,Profile!$C$2:$C$17521,AE$8))*$C$6</f>
        <v>0.2375667503</v>
      </c>
      <c r="AF144" s="193">
        <f>(SUMIFS(Profile!$F$2:$F$17521,Profile!$B$2:$B$17521,$B144,Profile!$C$2:$C$17521,AF$8))*$C$6</f>
        <v>0.2327593287</v>
      </c>
      <c r="AG144" s="193">
        <f>(SUMIFS(Profile!$F$2:$F$17521,Profile!$B$2:$B$17521,$B144,Profile!$C$2:$C$17521,AG$8))*$C$6</f>
        <v>0.2311568548</v>
      </c>
      <c r="AH144" s="193">
        <f>(SUMIFS(Profile!$F$2:$F$17521,Profile!$B$2:$B$17521,$B144,Profile!$C$2:$C$17521,AH$8))*$C$6</f>
        <v>0.234762421</v>
      </c>
      <c r="AI144" s="193">
        <f>(SUMIFS(Profile!$F$2:$F$17521,Profile!$B$2:$B$17521,$B144,Profile!$C$2:$C$17521,AI$8))*$C$6</f>
        <v>0.2303556179</v>
      </c>
      <c r="AJ144" s="193">
        <f>(SUMIFS(Profile!$F$2:$F$17521,Profile!$B$2:$B$17521,$B144,Profile!$C$2:$C$17521,AJ$8))*$C$6</f>
        <v>0.234762421</v>
      </c>
      <c r="AK144" s="193">
        <f>(SUMIFS(Profile!$F$2:$F$17521,Profile!$B$2:$B$17521,$B144,Profile!$C$2:$C$17521,AK$8))*$C$6</f>
        <v>0.2315574733</v>
      </c>
      <c r="AL144" s="193">
        <f>(SUMIFS(Profile!$F$2:$F$17521,Profile!$B$2:$B$17521,$B144,Profile!$C$2:$C$17521,AL$8))*$C$6</f>
        <v>0.2455791196</v>
      </c>
      <c r="AM144" s="193">
        <f>(SUMIFS(Profile!$F$2:$F$17521,Profile!$B$2:$B$17521,$B144,Profile!$C$2:$C$17521,AM$8))*$C$6</f>
        <v>0.2648088059</v>
      </c>
      <c r="AN144" s="193">
        <f>(SUMIFS(Profile!$F$2:$F$17521,Profile!$B$2:$B$17521,$B144,Profile!$C$2:$C$17521,AN$8))*$C$6</f>
        <v>0.276026123</v>
      </c>
      <c r="AO144" s="193">
        <f>(SUMIFS(Profile!$F$2:$F$17521,Profile!$B$2:$B$17521,$B144,Profile!$C$2:$C$17521,AO$8))*$C$6</f>
        <v>0.2804329261</v>
      </c>
      <c r="AP144" s="193">
        <f>(SUMIFS(Profile!$F$2:$F$17521,Profile!$B$2:$B$17521,$B144,Profile!$C$2:$C$17521,AP$8))*$C$6</f>
        <v>0.2780292153</v>
      </c>
      <c r="AQ144" s="193">
        <f>(SUMIFS(Profile!$F$2:$F$17521,Profile!$B$2:$B$17521,$B144,Profile!$C$2:$C$17521,AQ$8))*$C$6</f>
        <v>0.2840384923</v>
      </c>
      <c r="AR144" s="193">
        <f>(SUMIFS(Profile!$F$2:$F$17521,Profile!$B$2:$B$17521,$B144,Profile!$C$2:$C$17521,AR$8))*$C$6</f>
        <v>0.2708180829</v>
      </c>
      <c r="AS144" s="193">
        <f>(SUMIFS(Profile!$F$2:$F$17521,Profile!$B$2:$B$17521,$B144,Profile!$C$2:$C$17521,AS$8))*$C$6</f>
        <v>0.2668118983</v>
      </c>
      <c r="AT144" s="193">
        <f>(SUMIFS(Profile!$F$2:$F$17521,Profile!$B$2:$B$17521,$B144,Profile!$C$2:$C$17521,AT$8))*$C$6</f>
        <v>0.2660106613</v>
      </c>
      <c r="AU144" s="193">
        <f>(SUMIFS(Profile!$F$2:$F$17521,Profile!$B$2:$B$17521,$B144,Profile!$C$2:$C$17521,AU$8))*$C$6</f>
        <v>0.2644081875</v>
      </c>
      <c r="AV144" s="193">
        <f>(SUMIFS(Profile!$F$2:$F$17521,Profile!$B$2:$B$17521,$B144,Profile!$C$2:$C$17521,AV$8))*$C$6</f>
        <v>0.2660106613</v>
      </c>
      <c r="AW144" s="193">
        <f>(SUMIFS(Profile!$F$2:$F$17521,Profile!$B$2:$B$17521,$B144,Profile!$C$2:$C$17521,AW$8))*$C$6</f>
        <v>0.257998292</v>
      </c>
      <c r="AX144" s="193">
        <f>(SUMIFS(Profile!$F$2:$F$17521,Profile!$B$2:$B$17521,$B144,Profile!$C$2:$C$17521,AX$8))*$C$6</f>
        <v>0.2423741719</v>
      </c>
      <c r="AY144" s="193">
        <f>(SUMIFS(Profile!$F$2:$F$17521,Profile!$B$2:$B$17521,$B144,Profile!$C$2:$C$17521,AY$8))*$C$6</f>
        <v>0.2151321162</v>
      </c>
      <c r="AZ144" s="193">
        <f>(SUMIFS(Profile!$F$2:$F$17521,Profile!$B$2:$B$17521,$B144,Profile!$C$2:$C$17521,AZ$8))*$C$6</f>
        <v>0.1938993375</v>
      </c>
      <c r="BA144" s="193">
        <f t="shared" si="16"/>
        <v>14.57506372</v>
      </c>
      <c r="BB144" s="193">
        <f>(SUMIFS(Profile!$E$2:$E$17521,Profile!$B$2:$B$17521,$B144,Profile!$C$2:$C$17521,BB$8))*$C$9</f>
        <v>0</v>
      </c>
      <c r="BC144" s="193">
        <f>(SUMIFS(Profile!$E$2:$E$17521,Profile!$B$2:$B$17521,$B144,Profile!$C$2:$C$17521,BC$8))*$C$9</f>
        <v>0</v>
      </c>
      <c r="BD144" s="193">
        <f>(SUMIFS(Profile!$E$2:$E$17521,Profile!$B$2:$B$17521,$B144,Profile!$C$2:$C$17521,BD$8))*$C$9</f>
        <v>0</v>
      </c>
      <c r="BE144" s="193">
        <f>(SUMIFS(Profile!$E$2:$E$17521,Profile!$B$2:$B$17521,$B144,Profile!$C$2:$C$17521,BE$8))*$C$9</f>
        <v>0</v>
      </c>
      <c r="BF144" s="193">
        <f>(SUMIFS(Profile!$E$2:$E$17521,Profile!$B$2:$B$17521,$B144,Profile!$C$2:$C$17521,BF$8))*$C$9</f>
        <v>0</v>
      </c>
      <c r="BG144" s="193">
        <f>(SUMIFS(Profile!$E$2:$E$17521,Profile!$B$2:$B$17521,$B144,Profile!$C$2:$C$17521,BG$8))*$C$9</f>
        <v>0</v>
      </c>
      <c r="BH144" s="193">
        <f>(SUMIFS(Profile!$E$2:$E$17521,Profile!$B$2:$B$17521,$B144,Profile!$C$2:$C$17521,BH$8))*$C$9</f>
        <v>0</v>
      </c>
      <c r="BI144" s="193">
        <f>(SUMIFS(Profile!$E$2:$E$17521,Profile!$B$2:$B$17521,$B144,Profile!$C$2:$C$17521,BI$8))*$C$9</f>
        <v>0</v>
      </c>
      <c r="BJ144" s="193">
        <f>(SUMIFS(Profile!$E$2:$E$17521,Profile!$B$2:$B$17521,$B144,Profile!$C$2:$C$17521,BJ$8))*$C$9</f>
        <v>0.00450960415</v>
      </c>
      <c r="BK144" s="193">
        <f>(SUMIFS(Profile!$E$2:$E$17521,Profile!$B$2:$B$17521,$B144,Profile!$C$2:$C$17521,BK$8))*$C$9</f>
        <v>0.009066253726</v>
      </c>
      <c r="BL144" s="193">
        <f>(SUMIFS(Profile!$E$2:$E$17521,Profile!$B$2:$B$17521,$B144,Profile!$C$2:$C$17521,BL$8))*$C$9</f>
        <v>0.0311201569</v>
      </c>
      <c r="BM144" s="193">
        <f>(SUMIFS(Profile!$E$2:$E$17521,Profile!$B$2:$B$17521,$B144,Profile!$C$2:$C$17521,BM$8))*$C$9</f>
        <v>0.0707966978</v>
      </c>
      <c r="BN144" s="193">
        <f>(SUMIFS(Profile!$E$2:$E$17521,Profile!$B$2:$B$17521,$B144,Profile!$C$2:$C$17521,BN$8))*$C$9</f>
        <v>0.1212522291</v>
      </c>
      <c r="BO144" s="193">
        <f>(SUMIFS(Profile!$E$2:$E$17521,Profile!$B$2:$B$17521,$B144,Profile!$C$2:$C$17521,BO$8))*$C$9</f>
        <v>0.1959113232</v>
      </c>
      <c r="BP144" s="193">
        <f>(SUMIFS(Profile!$E$2:$E$17521,Profile!$B$2:$B$17521,$B144,Profile!$C$2:$C$17521,BP$8))*$C$9</f>
        <v>0.2877881048</v>
      </c>
      <c r="BQ144" s="193">
        <f>(SUMIFS(Profile!$E$2:$E$17521,Profile!$B$2:$B$17521,$B144,Profile!$C$2:$C$17521,BQ$8))*$C$9</f>
        <v>0.3971148726</v>
      </c>
      <c r="BR144" s="193">
        <f>(SUMIFS(Profile!$E$2:$E$17521,Profile!$B$2:$B$17521,$B144,Profile!$C$2:$C$17521,BR$8))*$C$9</f>
        <v>0.498996947</v>
      </c>
      <c r="BS144" s="193">
        <f>(SUMIFS(Profile!$E$2:$E$17521,Profile!$B$2:$B$17521,$B144,Profile!$C$2:$C$17521,BS$8))*$C$9</f>
        <v>0.5935146391</v>
      </c>
      <c r="BT144" s="193">
        <f>(SUMIFS(Profile!$E$2:$E$17521,Profile!$B$2:$B$17521,$B144,Profile!$C$2:$C$17521,BT$8))*$C$9</f>
        <v>0.684964802</v>
      </c>
      <c r="BU144" s="193">
        <f>(SUMIFS(Profile!$E$2:$E$17521,Profile!$B$2:$B$17521,$B144,Profile!$C$2:$C$17521,BU$8))*$C$9</f>
        <v>0.7486524295</v>
      </c>
      <c r="BV144" s="193">
        <f>(SUMIFS(Profile!$E$2:$E$17521,Profile!$B$2:$B$17521,$B144,Profile!$C$2:$C$17521,BV$8))*$C$9</f>
        <v>0.8122923766</v>
      </c>
      <c r="BW144" s="193">
        <f>(SUMIFS(Profile!$E$2:$E$17521,Profile!$B$2:$B$17521,$B144,Profile!$C$2:$C$17521,BW$8))*$C$9</f>
        <v>0.8613732022</v>
      </c>
      <c r="BX144" s="193">
        <f>(SUMIFS(Profile!$E$2:$E$17521,Profile!$B$2:$B$17521,$B144,Profile!$C$2:$C$17521,BX$8))*$C$9</f>
        <v>0.8919665885</v>
      </c>
      <c r="BY144" s="193">
        <f>(SUMIFS(Profile!$E$2:$E$17521,Profile!$B$2:$B$17521,$B144,Profile!$C$2:$C$17521,BY$8))*$C$9</f>
        <v>0.9068782421</v>
      </c>
      <c r="BZ144" s="193">
        <f>(SUMIFS(Profile!$E$2:$E$17521,Profile!$B$2:$B$17521,$B144,Profile!$C$2:$C$17521,BZ$8))*$C$9</f>
        <v>0.8904886994</v>
      </c>
      <c r="CA144" s="193">
        <f>(SUMIFS(Profile!$E$2:$E$17521,Profile!$B$2:$B$17521,$B144,Profile!$C$2:$C$17521,CA$8))*$C$9</f>
        <v>0.8768601294</v>
      </c>
      <c r="CB144" s="193">
        <f>(SUMIFS(Profile!$E$2:$E$17521,Profile!$B$2:$B$17521,$B144,Profile!$C$2:$C$17521,CB$8))*$C$9</f>
        <v>0.8514421414</v>
      </c>
      <c r="CC144" s="193">
        <f>(SUMIFS(Profile!$E$2:$E$17521,Profile!$B$2:$B$17521,$B144,Profile!$C$2:$C$17521,CC$8))*$C$9</f>
        <v>0.7944183911</v>
      </c>
      <c r="CD144" s="193">
        <f>(SUMIFS(Profile!$E$2:$E$17521,Profile!$B$2:$B$17521,$B144,Profile!$C$2:$C$17521,CD$8))*$C$9</f>
        <v>0.7303797313</v>
      </c>
      <c r="CE144" s="193">
        <f>(SUMIFS(Profile!$E$2:$E$17521,Profile!$B$2:$B$17521,$B144,Profile!$C$2:$C$17521,CE$8))*$C$9</f>
        <v>0.6480261225</v>
      </c>
      <c r="CF144" s="193">
        <f>(SUMIFS(Profile!$E$2:$E$17521,Profile!$B$2:$B$17521,$B144,Profile!$C$2:$C$17521,CF$8))*$C$9</f>
        <v>0.6173513746</v>
      </c>
      <c r="CG144" s="193">
        <f>(SUMIFS(Profile!$E$2:$E$17521,Profile!$B$2:$B$17521,$B144,Profile!$C$2:$C$17521,CG$8))*$C$9</f>
        <v>0.5388041277</v>
      </c>
      <c r="CH144" s="193">
        <f>(SUMIFS(Profile!$E$2:$E$17521,Profile!$B$2:$B$17521,$B144,Profile!$C$2:$C$17521,CH$8))*$C$9</f>
        <v>0.4608665452</v>
      </c>
      <c r="CI144" s="193">
        <f>(SUMIFS(Profile!$E$2:$E$17521,Profile!$B$2:$B$17521,$B144,Profile!$C$2:$C$17521,CI$8))*$C$9</f>
        <v>0.3435583408</v>
      </c>
      <c r="CJ144" s="193">
        <f>(SUMIFS(Profile!$E$2:$E$17521,Profile!$B$2:$B$17521,$B144,Profile!$C$2:$C$17521,CJ$8))*$C$9</f>
        <v>0.2537811628</v>
      </c>
      <c r="CK144" s="193">
        <f>(SUMIFS(Profile!$E$2:$E$17521,Profile!$B$2:$B$17521,$B144,Profile!$C$2:$C$17521,CK$8))*$C$9</f>
        <v>0.1775430523</v>
      </c>
      <c r="CL144" s="193">
        <f>(SUMIFS(Profile!$E$2:$E$17521,Profile!$B$2:$B$17521,$B144,Profile!$C$2:$C$17521,CL$8))*$C$9</f>
        <v>0.1244835388</v>
      </c>
      <c r="CM144" s="193">
        <f>(SUMIFS(Profile!$E$2:$E$17521,Profile!$B$2:$B$17521,$B144,Profile!$C$2:$C$17521,CM$8))*$C$9</f>
        <v>0.08014644887</v>
      </c>
      <c r="CN144" s="193">
        <f>(SUMIFS(Profile!$E$2:$E$17521,Profile!$B$2:$B$17521,$B144,Profile!$C$2:$C$17521,CN$8))*$C$9</f>
        <v>0.04761782358</v>
      </c>
      <c r="CO144" s="193">
        <f>(SUMIFS(Profile!$E$2:$E$17521,Profile!$B$2:$B$17521,$B144,Profile!$C$2:$C$17521,CO$8))*$C$9</f>
        <v>0.01816789515</v>
      </c>
      <c r="CP144" s="193">
        <f>(SUMIFS(Profile!$E$2:$E$17521,Profile!$B$2:$B$17521,$B144,Profile!$C$2:$C$17521,CP$8))*$C$9</f>
        <v>0.004324975744</v>
      </c>
      <c r="CQ144" s="193">
        <f>(SUMIFS(Profile!$E$2:$E$17521,Profile!$B$2:$B$17521,$B144,Profile!$C$2:$C$17521,CQ$8))*$C$9</f>
        <v>0.0005916868684</v>
      </c>
      <c r="CR144" s="193">
        <f>(SUMIFS(Profile!$E$2:$E$17521,Profile!$B$2:$B$17521,$B144,Profile!$C$2:$C$17521,CR$8))*$C$9</f>
        <v>0.00001306152027</v>
      </c>
      <c r="CS144" s="193">
        <f>(SUMIFS(Profile!$E$2:$E$17521,Profile!$B$2:$B$17521,$B144,Profile!$C$2:$C$17521,CS$8))*$C$9</f>
        <v>0</v>
      </c>
      <c r="CT144" s="193">
        <f>(SUMIFS(Profile!$E$2:$E$17521,Profile!$B$2:$B$17521,$B144,Profile!$C$2:$C$17521,CT$8))*$C$9</f>
        <v>0</v>
      </c>
      <c r="CU144" s="193">
        <f>(SUMIFS(Profile!$E$2:$E$17521,Profile!$B$2:$B$17521,$B144,Profile!$C$2:$C$17521,CU$8))*$C$9</f>
        <v>0</v>
      </c>
      <c r="CV144" s="193">
        <f>(SUMIFS(Profile!$E$2:$E$17521,Profile!$B$2:$B$17521,$B144,Profile!$C$2:$C$17521,CV$8))*$C$9</f>
        <v>0</v>
      </c>
      <c r="CW144" s="193">
        <f>(SUMIFS(Profile!$E$2:$E$17521,Profile!$B$2:$B$17521,$B144,Profile!$C$2:$C$17521,CW$8))*$C$9</f>
        <v>0</v>
      </c>
      <c r="CX144" s="193">
        <f t="shared" si="17"/>
        <v>8.851870215</v>
      </c>
      <c r="CY144" s="193">
        <f t="shared" ref="CY144:ET144" si="682">MAX(BB144-E144,0)</f>
        <v>0</v>
      </c>
      <c r="CZ144" s="193">
        <f t="shared" si="682"/>
        <v>0</v>
      </c>
      <c r="DA144" s="193">
        <f t="shared" si="682"/>
        <v>0</v>
      </c>
      <c r="DB144" s="193">
        <f t="shared" si="682"/>
        <v>0</v>
      </c>
      <c r="DC144" s="193">
        <f t="shared" si="682"/>
        <v>0</v>
      </c>
      <c r="DD144" s="193">
        <f t="shared" si="682"/>
        <v>0</v>
      </c>
      <c r="DE144" s="193">
        <f t="shared" si="682"/>
        <v>0</v>
      </c>
      <c r="DF144" s="193">
        <f t="shared" si="682"/>
        <v>0</v>
      </c>
      <c r="DG144" s="193">
        <f t="shared" si="682"/>
        <v>0</v>
      </c>
      <c r="DH144" s="193">
        <f t="shared" si="682"/>
        <v>0</v>
      </c>
      <c r="DI144" s="193">
        <f t="shared" si="682"/>
        <v>0</v>
      </c>
      <c r="DJ144" s="193">
        <f t="shared" si="682"/>
        <v>0</v>
      </c>
      <c r="DK144" s="193">
        <f t="shared" si="682"/>
        <v>0</v>
      </c>
      <c r="DL144" s="193">
        <f t="shared" si="682"/>
        <v>0.05849918939</v>
      </c>
      <c r="DM144" s="193">
        <f t="shared" si="682"/>
        <v>0.1239351523</v>
      </c>
      <c r="DN144" s="193">
        <f t="shared" si="682"/>
        <v>0.2148334706</v>
      </c>
      <c r="DO144" s="193">
        <f t="shared" si="682"/>
        <v>0.2882716339</v>
      </c>
      <c r="DP144" s="193">
        <f t="shared" si="682"/>
        <v>0.3579509811</v>
      </c>
      <c r="DQ144" s="193">
        <f t="shared" si="682"/>
        <v>0.4433918671</v>
      </c>
      <c r="DR144" s="193">
        <f t="shared" si="682"/>
        <v>0.4990671252</v>
      </c>
      <c r="DS144" s="193">
        <f t="shared" si="682"/>
        <v>0.5611045985</v>
      </c>
      <c r="DT144" s="193">
        <f t="shared" si="682"/>
        <v>0.611787898</v>
      </c>
      <c r="DU144" s="193">
        <f t="shared" si="682"/>
        <v>0.6491917982</v>
      </c>
      <c r="DV144" s="193">
        <f t="shared" si="682"/>
        <v>0.6641034518</v>
      </c>
      <c r="DW144" s="193">
        <f t="shared" si="682"/>
        <v>0.6401021582</v>
      </c>
      <c r="DX144" s="193">
        <f t="shared" si="682"/>
        <v>0.6332841022</v>
      </c>
      <c r="DY144" s="193">
        <f t="shared" si="682"/>
        <v>0.6138753912</v>
      </c>
      <c r="DZ144" s="193">
        <f t="shared" si="682"/>
        <v>0.5616590624</v>
      </c>
      <c r="EA144" s="193">
        <f t="shared" si="682"/>
        <v>0.4992228765</v>
      </c>
      <c r="EB144" s="193">
        <f t="shared" si="682"/>
        <v>0.4132637015</v>
      </c>
      <c r="EC144" s="193">
        <f t="shared" si="682"/>
        <v>0.3869957567</v>
      </c>
      <c r="ED144" s="193">
        <f t="shared" si="682"/>
        <v>0.3040417067</v>
      </c>
      <c r="EE144" s="193">
        <f t="shared" si="682"/>
        <v>0.2293090719</v>
      </c>
      <c r="EF144" s="193">
        <f t="shared" si="682"/>
        <v>0.09797922122</v>
      </c>
      <c r="EG144" s="193">
        <f t="shared" si="682"/>
        <v>0</v>
      </c>
      <c r="EH144" s="193">
        <f t="shared" si="682"/>
        <v>0</v>
      </c>
      <c r="EI144" s="193">
        <f t="shared" si="682"/>
        <v>0</v>
      </c>
      <c r="EJ144" s="193">
        <f t="shared" si="682"/>
        <v>0</v>
      </c>
      <c r="EK144" s="193">
        <f t="shared" si="682"/>
        <v>0</v>
      </c>
      <c r="EL144" s="193">
        <f t="shared" si="682"/>
        <v>0</v>
      </c>
      <c r="EM144" s="193">
        <f t="shared" si="682"/>
        <v>0</v>
      </c>
      <c r="EN144" s="193">
        <f t="shared" si="682"/>
        <v>0</v>
      </c>
      <c r="EO144" s="193">
        <f t="shared" si="682"/>
        <v>0</v>
      </c>
      <c r="EP144" s="193">
        <f t="shared" si="682"/>
        <v>0</v>
      </c>
      <c r="EQ144" s="193">
        <f t="shared" si="682"/>
        <v>0</v>
      </c>
      <c r="ER144" s="193">
        <f t="shared" si="682"/>
        <v>0</v>
      </c>
      <c r="ES144" s="193">
        <f t="shared" si="682"/>
        <v>0</v>
      </c>
      <c r="ET144" s="193">
        <f t="shared" si="682"/>
        <v>0</v>
      </c>
      <c r="EU144" s="193">
        <f t="shared" si="19"/>
        <v>5.723193504</v>
      </c>
      <c r="EV144" s="193">
        <f t="shared" ref="EV144:GQ144" si="683">BB144-CY144</f>
        <v>0</v>
      </c>
      <c r="EW144" s="193">
        <f t="shared" si="683"/>
        <v>0</v>
      </c>
      <c r="EX144" s="193">
        <f t="shared" si="683"/>
        <v>0</v>
      </c>
      <c r="EY144" s="193">
        <f t="shared" si="683"/>
        <v>0</v>
      </c>
      <c r="EZ144" s="193">
        <f t="shared" si="683"/>
        <v>0</v>
      </c>
      <c r="FA144" s="193">
        <f t="shared" si="683"/>
        <v>0</v>
      </c>
      <c r="FB144" s="193">
        <f t="shared" si="683"/>
        <v>0</v>
      </c>
      <c r="FC144" s="193">
        <f t="shared" si="683"/>
        <v>0</v>
      </c>
      <c r="FD144" s="193">
        <f t="shared" si="683"/>
        <v>0.00450960415</v>
      </c>
      <c r="FE144" s="193">
        <f t="shared" si="683"/>
        <v>0.009066253726</v>
      </c>
      <c r="FF144" s="193">
        <f t="shared" si="683"/>
        <v>0.0311201569</v>
      </c>
      <c r="FG144" s="193">
        <f t="shared" si="683"/>
        <v>0.0707966978</v>
      </c>
      <c r="FH144" s="193">
        <f t="shared" si="683"/>
        <v>0.1212522291</v>
      </c>
      <c r="FI144" s="193">
        <f t="shared" si="683"/>
        <v>0.1374121338</v>
      </c>
      <c r="FJ144" s="193">
        <f t="shared" si="683"/>
        <v>0.1638529525</v>
      </c>
      <c r="FK144" s="193">
        <f t="shared" si="683"/>
        <v>0.182281402</v>
      </c>
      <c r="FL144" s="193">
        <f t="shared" si="683"/>
        <v>0.2107253131</v>
      </c>
      <c r="FM144" s="193">
        <f t="shared" si="683"/>
        <v>0.2355636579</v>
      </c>
      <c r="FN144" s="193">
        <f t="shared" si="683"/>
        <v>0.2415729349</v>
      </c>
      <c r="FO144" s="193">
        <f t="shared" si="683"/>
        <v>0.2495853042</v>
      </c>
      <c r="FP144" s="193">
        <f t="shared" si="683"/>
        <v>0.2511877781</v>
      </c>
      <c r="FQ144" s="193">
        <f t="shared" si="683"/>
        <v>0.2495853042</v>
      </c>
      <c r="FR144" s="193">
        <f t="shared" si="683"/>
        <v>0.2427747903</v>
      </c>
      <c r="FS144" s="193">
        <f t="shared" si="683"/>
        <v>0.2427747903</v>
      </c>
      <c r="FT144" s="193">
        <f t="shared" si="683"/>
        <v>0.2503865412</v>
      </c>
      <c r="FU144" s="193">
        <f t="shared" si="683"/>
        <v>0.2435760273</v>
      </c>
      <c r="FV144" s="193">
        <f t="shared" si="683"/>
        <v>0.2375667503</v>
      </c>
      <c r="FW144" s="193">
        <f t="shared" si="683"/>
        <v>0.2327593287</v>
      </c>
      <c r="FX144" s="193">
        <f t="shared" si="683"/>
        <v>0.2311568548</v>
      </c>
      <c r="FY144" s="193">
        <f t="shared" si="683"/>
        <v>0.234762421</v>
      </c>
      <c r="FZ144" s="193">
        <f t="shared" si="683"/>
        <v>0.2303556179</v>
      </c>
      <c r="GA144" s="193">
        <f t="shared" si="683"/>
        <v>0.234762421</v>
      </c>
      <c r="GB144" s="193">
        <f t="shared" si="683"/>
        <v>0.2315574733</v>
      </c>
      <c r="GC144" s="193">
        <f t="shared" si="683"/>
        <v>0.2455791196</v>
      </c>
      <c r="GD144" s="193">
        <f t="shared" si="683"/>
        <v>0.2537811628</v>
      </c>
      <c r="GE144" s="193">
        <f t="shared" si="683"/>
        <v>0.1775430523</v>
      </c>
      <c r="GF144" s="193">
        <f t="shared" si="683"/>
        <v>0.1244835388</v>
      </c>
      <c r="GG144" s="193">
        <f t="shared" si="683"/>
        <v>0.08014644887</v>
      </c>
      <c r="GH144" s="193">
        <f t="shared" si="683"/>
        <v>0.04761782358</v>
      </c>
      <c r="GI144" s="193">
        <f t="shared" si="683"/>
        <v>0.01816789515</v>
      </c>
      <c r="GJ144" s="193">
        <f t="shared" si="683"/>
        <v>0.004324975744</v>
      </c>
      <c r="GK144" s="193">
        <f t="shared" si="683"/>
        <v>0.0005916868684</v>
      </c>
      <c r="GL144" s="193">
        <f t="shared" si="683"/>
        <v>0.00001306152027</v>
      </c>
      <c r="GM144" s="193">
        <f t="shared" si="683"/>
        <v>0</v>
      </c>
      <c r="GN144" s="193">
        <f t="shared" si="683"/>
        <v>0</v>
      </c>
      <c r="GO144" s="193">
        <f t="shared" si="683"/>
        <v>0</v>
      </c>
      <c r="GP144" s="193">
        <f t="shared" si="683"/>
        <v>0</v>
      </c>
      <c r="GQ144" s="193">
        <f t="shared" si="683"/>
        <v>0</v>
      </c>
      <c r="GR144" s="193">
        <f t="shared" si="21"/>
        <v>4.265426706</v>
      </c>
      <c r="GS144" s="193">
        <f t="shared" ref="GS144:IN144" si="684">E144-EV144</f>
        <v>0.164253571</v>
      </c>
      <c r="GT144" s="193">
        <f t="shared" si="684"/>
        <v>0.1478282139</v>
      </c>
      <c r="GU144" s="193">
        <f t="shared" si="684"/>
        <v>0.1322040937</v>
      </c>
      <c r="GV144" s="193">
        <f t="shared" si="684"/>
        <v>0.122989869</v>
      </c>
      <c r="GW144" s="193">
        <f t="shared" si="684"/>
        <v>0.1145768812</v>
      </c>
      <c r="GX144" s="193">
        <f t="shared" si="684"/>
        <v>0.1105706966</v>
      </c>
      <c r="GY144" s="193">
        <f t="shared" si="684"/>
        <v>0.1121731704</v>
      </c>
      <c r="GZ144" s="193">
        <f t="shared" si="684"/>
        <v>0.1093688412</v>
      </c>
      <c r="HA144" s="193">
        <f t="shared" si="684"/>
        <v>0.1040580001</v>
      </c>
      <c r="HB144" s="193">
        <f t="shared" si="684"/>
        <v>0.0987001136</v>
      </c>
      <c r="HC144" s="193">
        <f t="shared" si="684"/>
        <v>0.08145363202</v>
      </c>
      <c r="HD144" s="193">
        <f t="shared" si="684"/>
        <v>0.04217770958</v>
      </c>
      <c r="HE144" s="193">
        <f t="shared" si="684"/>
        <v>0.004942587689</v>
      </c>
      <c r="HF144" s="193">
        <f t="shared" si="684"/>
        <v>0</v>
      </c>
      <c r="HG144" s="193">
        <f t="shared" si="684"/>
        <v>0</v>
      </c>
      <c r="HH144" s="193">
        <f t="shared" si="684"/>
        <v>0</v>
      </c>
      <c r="HI144" s="193">
        <f t="shared" si="684"/>
        <v>0</v>
      </c>
      <c r="HJ144" s="193">
        <f t="shared" si="684"/>
        <v>0</v>
      </c>
      <c r="HK144" s="193">
        <f t="shared" si="684"/>
        <v>0</v>
      </c>
      <c r="HL144" s="193">
        <f t="shared" si="684"/>
        <v>0</v>
      </c>
      <c r="HM144" s="193">
        <f t="shared" si="684"/>
        <v>0</v>
      </c>
      <c r="HN144" s="193">
        <f t="shared" si="684"/>
        <v>0</v>
      </c>
      <c r="HO144" s="193">
        <f t="shared" si="684"/>
        <v>0</v>
      </c>
      <c r="HP144" s="193">
        <f t="shared" si="684"/>
        <v>0</v>
      </c>
      <c r="HQ144" s="193">
        <f t="shared" si="684"/>
        <v>0</v>
      </c>
      <c r="HR144" s="193">
        <f t="shared" si="684"/>
        <v>0</v>
      </c>
      <c r="HS144" s="193">
        <f t="shared" si="684"/>
        <v>0</v>
      </c>
      <c r="HT144" s="193">
        <f t="shared" si="684"/>
        <v>0</v>
      </c>
      <c r="HU144" s="193">
        <f t="shared" si="684"/>
        <v>0</v>
      </c>
      <c r="HV144" s="193">
        <f t="shared" si="684"/>
        <v>0</v>
      </c>
      <c r="HW144" s="193">
        <f t="shared" si="684"/>
        <v>0</v>
      </c>
      <c r="HX144" s="193">
        <f t="shared" si="684"/>
        <v>0</v>
      </c>
      <c r="HY144" s="193">
        <f t="shared" si="684"/>
        <v>0</v>
      </c>
      <c r="HZ144" s="193">
        <f t="shared" si="684"/>
        <v>0</v>
      </c>
      <c r="IA144" s="193">
        <f t="shared" si="684"/>
        <v>0.01102764312</v>
      </c>
      <c r="IB144" s="193">
        <f t="shared" si="684"/>
        <v>0.09848307071</v>
      </c>
      <c r="IC144" s="193">
        <f t="shared" si="684"/>
        <v>0.1559493873</v>
      </c>
      <c r="ID144" s="193">
        <f t="shared" si="684"/>
        <v>0.1978827664</v>
      </c>
      <c r="IE144" s="193">
        <f t="shared" si="684"/>
        <v>0.2364206687</v>
      </c>
      <c r="IF144" s="193">
        <f t="shared" si="684"/>
        <v>0.2526501878</v>
      </c>
      <c r="IG144" s="193">
        <f t="shared" si="684"/>
        <v>0.2624869225</v>
      </c>
      <c r="IH144" s="193">
        <f t="shared" si="684"/>
        <v>0.2654189745</v>
      </c>
      <c r="II144" s="193">
        <f t="shared" si="684"/>
        <v>0.264395126</v>
      </c>
      <c r="IJ144" s="193">
        <f t="shared" si="684"/>
        <v>0.2660106613</v>
      </c>
      <c r="IK144" s="193">
        <f t="shared" si="684"/>
        <v>0.257998292</v>
      </c>
      <c r="IL144" s="193">
        <f t="shared" si="684"/>
        <v>0.2423741719</v>
      </c>
      <c r="IM144" s="193">
        <f t="shared" si="684"/>
        <v>0.2151321162</v>
      </c>
      <c r="IN144" s="193">
        <f t="shared" si="684"/>
        <v>0.1938993375</v>
      </c>
      <c r="IO144" s="193">
        <f t="shared" si="23"/>
        <v>2.920129326</v>
      </c>
      <c r="IP144" s="193">
        <f t="shared" si="29"/>
        <v>1.952671532</v>
      </c>
      <c r="IQ144" s="193">
        <f t="shared" ref="IQ144:KK144" si="685">MAX((MIN(CZ144+IP144,$IO$7))-GT144,0)</f>
        <v>1.804843318</v>
      </c>
      <c r="IR144" s="193">
        <f t="shared" si="685"/>
        <v>1.672639224</v>
      </c>
      <c r="IS144" s="193">
        <f t="shared" si="685"/>
        <v>1.549649355</v>
      </c>
      <c r="IT144" s="193">
        <f t="shared" si="685"/>
        <v>1.435072474</v>
      </c>
      <c r="IU144" s="193">
        <f t="shared" si="685"/>
        <v>1.324501777</v>
      </c>
      <c r="IV144" s="193">
        <f t="shared" si="685"/>
        <v>1.212328607</v>
      </c>
      <c r="IW144" s="193">
        <f t="shared" si="685"/>
        <v>1.102959766</v>
      </c>
      <c r="IX144" s="193">
        <f t="shared" si="685"/>
        <v>0.9989017655</v>
      </c>
      <c r="IY144" s="193">
        <f t="shared" si="685"/>
        <v>0.9002016519</v>
      </c>
      <c r="IZ144" s="193">
        <f t="shared" si="685"/>
        <v>0.8187480199</v>
      </c>
      <c r="JA144" s="193">
        <f t="shared" si="685"/>
        <v>0.7765703103</v>
      </c>
      <c r="JB144" s="193">
        <f t="shared" si="685"/>
        <v>0.7716277226</v>
      </c>
      <c r="JC144" s="193">
        <f t="shared" si="685"/>
        <v>0.830126912</v>
      </c>
      <c r="JD144" s="193">
        <f t="shared" si="685"/>
        <v>0.9540620643</v>
      </c>
      <c r="JE144" s="193">
        <f t="shared" si="685"/>
        <v>1.168895535</v>
      </c>
      <c r="JF144" s="193">
        <f t="shared" si="685"/>
        <v>1.457167169</v>
      </c>
      <c r="JG144" s="193">
        <f t="shared" si="685"/>
        <v>1.81511815</v>
      </c>
      <c r="JH144" s="193">
        <f t="shared" si="685"/>
        <v>2.258510017</v>
      </c>
      <c r="JI144" s="193">
        <f t="shared" si="685"/>
        <v>2.757577142</v>
      </c>
      <c r="JJ144" s="193">
        <f t="shared" si="685"/>
        <v>3.318681741</v>
      </c>
      <c r="JK144" s="193">
        <f t="shared" si="685"/>
        <v>3.930469639</v>
      </c>
      <c r="JL144" s="193">
        <f t="shared" si="685"/>
        <v>4.579661437</v>
      </c>
      <c r="JM144" s="193">
        <f t="shared" si="685"/>
        <v>5</v>
      </c>
      <c r="JN144" s="193">
        <f t="shared" si="685"/>
        <v>5</v>
      </c>
      <c r="JO144" s="193">
        <f t="shared" si="685"/>
        <v>5</v>
      </c>
      <c r="JP144" s="193">
        <f t="shared" si="685"/>
        <v>5</v>
      </c>
      <c r="JQ144" s="193">
        <f t="shared" si="685"/>
        <v>5</v>
      </c>
      <c r="JR144" s="193">
        <f t="shared" si="685"/>
        <v>5</v>
      </c>
      <c r="JS144" s="193">
        <f t="shared" si="685"/>
        <v>5</v>
      </c>
      <c r="JT144" s="193">
        <f t="shared" si="685"/>
        <v>5</v>
      </c>
      <c r="JU144" s="193">
        <f t="shared" si="685"/>
        <v>5</v>
      </c>
      <c r="JV144" s="193">
        <f t="shared" si="685"/>
        <v>5</v>
      </c>
      <c r="JW144" s="193">
        <f t="shared" si="685"/>
        <v>5</v>
      </c>
      <c r="JX144" s="193">
        <f t="shared" si="685"/>
        <v>4.988972357</v>
      </c>
      <c r="JY144" s="193">
        <f t="shared" si="685"/>
        <v>4.890489286</v>
      </c>
      <c r="JZ144" s="193">
        <f t="shared" si="685"/>
        <v>4.734539899</v>
      </c>
      <c r="KA144" s="193">
        <f t="shared" si="685"/>
        <v>4.536657132</v>
      </c>
      <c r="KB144" s="193">
        <f t="shared" si="685"/>
        <v>4.300236464</v>
      </c>
      <c r="KC144" s="193">
        <f t="shared" si="685"/>
        <v>4.047586276</v>
      </c>
      <c r="KD144" s="193">
        <f t="shared" si="685"/>
        <v>3.785099353</v>
      </c>
      <c r="KE144" s="193">
        <f t="shared" si="685"/>
        <v>3.519680379</v>
      </c>
      <c r="KF144" s="193">
        <f t="shared" si="685"/>
        <v>3.255285253</v>
      </c>
      <c r="KG144" s="193">
        <f t="shared" si="685"/>
        <v>2.989274592</v>
      </c>
      <c r="KH144" s="193">
        <f t="shared" si="685"/>
        <v>2.7312763</v>
      </c>
      <c r="KI144" s="193">
        <f t="shared" si="685"/>
        <v>2.488902128</v>
      </c>
      <c r="KJ144" s="193">
        <f t="shared" si="685"/>
        <v>2.273770011</v>
      </c>
      <c r="KK144" s="193">
        <f t="shared" si="685"/>
        <v>2.079870674</v>
      </c>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row>
    <row r="145" ht="14.25" customHeight="1">
      <c r="A145" s="1">
        <v>5.0</v>
      </c>
      <c r="B145" s="1">
        <f t="shared" ref="B145:C145" si="686">B144+1</f>
        <v>135</v>
      </c>
      <c r="C145" s="267">
        <f t="shared" si="686"/>
        <v>43600</v>
      </c>
      <c r="D145" s="193">
        <f t="shared" si="15"/>
        <v>10.12162554</v>
      </c>
      <c r="E145" s="193">
        <f>(SUMIFS(Profile!$F$2:$F$17521,Profile!$B$2:$B$17521,$B145,Profile!$C$2:$C$17521,E$8))*$C$6</f>
        <v>0.1714647034</v>
      </c>
      <c r="F145" s="193">
        <f>(SUMIFS(Profile!$F$2:$F$17521,Profile!$B$2:$B$17521,$B145,Profile!$C$2:$C$17521,F$8))*$C$6</f>
        <v>0.1546387278</v>
      </c>
      <c r="G145" s="193">
        <f>(SUMIFS(Profile!$F$2:$F$17521,Profile!$B$2:$B$17521,$B145,Profile!$C$2:$C$17521,G$8))*$C$6</f>
        <v>0.1370115153</v>
      </c>
      <c r="H145" s="193">
        <f>(SUMIFS(Profile!$F$2:$F$17521,Profile!$B$2:$B$17521,$B145,Profile!$C$2:$C$17521,H$8))*$C$6</f>
        <v>0.1273966722</v>
      </c>
      <c r="I145" s="193">
        <f>(SUMIFS(Profile!$F$2:$F$17521,Profile!$B$2:$B$17521,$B145,Profile!$C$2:$C$17521,I$8))*$C$6</f>
        <v>0.1173812105</v>
      </c>
      <c r="J145" s="193">
        <f>(SUMIFS(Profile!$F$2:$F$17521,Profile!$B$2:$B$17521,$B145,Profile!$C$2:$C$17521,J$8))*$C$6</f>
        <v>0.1145768812</v>
      </c>
      <c r="K145" s="193">
        <f>(SUMIFS(Profile!$F$2:$F$17521,Profile!$B$2:$B$17521,$B145,Profile!$C$2:$C$17521,K$8))*$C$6</f>
        <v>0.1125737889</v>
      </c>
      <c r="L145" s="193">
        <f>(SUMIFS(Profile!$F$2:$F$17521,Profile!$B$2:$B$17521,$B145,Profile!$C$2:$C$17521,L$8))*$C$6</f>
        <v>0.1085676043</v>
      </c>
      <c r="M145" s="193">
        <f>(SUMIFS(Profile!$F$2:$F$17521,Profile!$B$2:$B$17521,$B145,Profile!$C$2:$C$17521,M$8))*$C$6</f>
        <v>0.1069651304</v>
      </c>
      <c r="N145" s="193">
        <f>(SUMIFS(Profile!$F$2:$F$17521,Profile!$B$2:$B$17521,$B145,Profile!$C$2:$C$17521,N$8))*$C$6</f>
        <v>0.1077663673</v>
      </c>
      <c r="O145" s="193">
        <f>(SUMIFS(Profile!$F$2:$F$17521,Profile!$B$2:$B$17521,$B145,Profile!$C$2:$C$17521,O$8))*$C$6</f>
        <v>0.1133750258</v>
      </c>
      <c r="P145" s="193">
        <f>(SUMIFS(Profile!$F$2:$F$17521,Profile!$B$2:$B$17521,$B145,Profile!$C$2:$C$17521,P$8))*$C$6</f>
        <v>0.1101700781</v>
      </c>
      <c r="Q145" s="193">
        <f>(SUMIFS(Profile!$F$2:$F$17521,Profile!$B$2:$B$17521,$B145,Profile!$C$2:$C$17521,Q$8))*$C$6</f>
        <v>0.1141762628</v>
      </c>
      <c r="R145" s="193">
        <f>(SUMIFS(Profile!$F$2:$F$17521,Profile!$B$2:$B$17521,$B145,Profile!$C$2:$C$17521,R$8))*$C$6</f>
        <v>0.1261948168</v>
      </c>
      <c r="S145" s="193">
        <f>(SUMIFS(Profile!$F$2:$F$17521,Profile!$B$2:$B$17521,$B145,Profile!$C$2:$C$17521,S$8))*$C$6</f>
        <v>0.1422195554</v>
      </c>
      <c r="T145" s="193">
        <f>(SUMIFS(Profile!$F$2:$F$17521,Profile!$B$2:$B$17521,$B145,Profile!$C$2:$C$17521,T$8))*$C$6</f>
        <v>0.1562412017</v>
      </c>
      <c r="U145" s="193">
        <f>(SUMIFS(Profile!$F$2:$F$17521,Profile!$B$2:$B$17521,$B145,Profile!$C$2:$C$17521,U$8))*$C$6</f>
        <v>0.1894925344</v>
      </c>
      <c r="V145" s="193">
        <f>(SUMIFS(Profile!$F$2:$F$17521,Profile!$B$2:$B$17521,$B145,Profile!$C$2:$C$17521,V$8))*$C$6</f>
        <v>0.2207407747</v>
      </c>
      <c r="W145" s="193">
        <f>(SUMIFS(Profile!$F$2:$F$17521,Profile!$B$2:$B$17521,$B145,Profile!$C$2:$C$17521,W$8))*$C$6</f>
        <v>0.2351630395</v>
      </c>
      <c r="X145" s="193">
        <f>(SUMIFS(Profile!$F$2:$F$17521,Profile!$B$2:$B$17521,$B145,Profile!$C$2:$C$17521,X$8))*$C$6</f>
        <v>0.246780975</v>
      </c>
      <c r="Y145" s="193">
        <f>(SUMIFS(Profile!$F$2:$F$17521,Profile!$B$2:$B$17521,$B145,Profile!$C$2:$C$17521,Y$8))*$C$6</f>
        <v>0.2507871596</v>
      </c>
      <c r="Z145" s="193">
        <f>(SUMIFS(Profile!$F$2:$F$17521,Profile!$B$2:$B$17521,$B145,Profile!$C$2:$C$17521,Z$8))*$C$6</f>
        <v>0.246780975</v>
      </c>
      <c r="AA145" s="193">
        <f>(SUMIFS(Profile!$F$2:$F$17521,Profile!$B$2:$B$17521,$B145,Profile!$C$2:$C$17521,AA$8))*$C$6</f>
        <v>0.2523896335</v>
      </c>
      <c r="AB145" s="193">
        <f>(SUMIFS(Profile!$F$2:$F$17521,Profile!$B$2:$B$17521,$B145,Profile!$C$2:$C$17521,AB$8))*$C$6</f>
        <v>0.2624050952</v>
      </c>
      <c r="AC145" s="193">
        <f>(SUMIFS(Profile!$F$2:$F$17521,Profile!$B$2:$B$17521,$B145,Profile!$C$2:$C$17521,AC$8))*$C$6</f>
        <v>0.257998292</v>
      </c>
      <c r="AD145" s="193">
        <f>(SUMIFS(Profile!$F$2:$F$17521,Profile!$B$2:$B$17521,$B145,Profile!$C$2:$C$17521,AD$8))*$C$6</f>
        <v>0.2656100429</v>
      </c>
      <c r="AE145" s="193">
        <f>(SUMIFS(Profile!$F$2:$F$17521,Profile!$B$2:$B$17521,$B145,Profile!$C$2:$C$17521,AE$8))*$C$6</f>
        <v>0.2604020028</v>
      </c>
      <c r="AF145" s="193">
        <f>(SUMIFS(Profile!$F$2:$F$17521,Profile!$B$2:$B$17521,$B145,Profile!$C$2:$C$17521,AF$8))*$C$6</f>
        <v>0.2423741719</v>
      </c>
      <c r="AG145" s="193">
        <f>(SUMIFS(Profile!$F$2:$F$17521,Profile!$B$2:$B$17521,$B145,Profile!$C$2:$C$17521,AG$8))*$C$6</f>
        <v>0.2375667503</v>
      </c>
      <c r="AH145" s="193">
        <f>(SUMIFS(Profile!$F$2:$F$17521,Profile!$B$2:$B$17521,$B145,Profile!$C$2:$C$17521,AH$8))*$C$6</f>
        <v>0.234762421</v>
      </c>
      <c r="AI145" s="193">
        <f>(SUMIFS(Profile!$F$2:$F$17521,Profile!$B$2:$B$17521,$B145,Profile!$C$2:$C$17521,AI$8))*$C$6</f>
        <v>0.2447778827</v>
      </c>
      <c r="AJ145" s="193">
        <f>(SUMIFS(Profile!$F$2:$F$17521,Profile!$B$2:$B$17521,$B145,Profile!$C$2:$C$17521,AJ$8))*$C$6</f>
        <v>0.2427747903</v>
      </c>
      <c r="AK145" s="193">
        <f>(SUMIFS(Profile!$F$2:$F$17521,Profile!$B$2:$B$17521,$B145,Profile!$C$2:$C$17521,AK$8))*$C$6</f>
        <v>0.2459797381</v>
      </c>
      <c r="AL145" s="193">
        <f>(SUMIFS(Profile!$F$2:$F$17521,Profile!$B$2:$B$17521,$B145,Profile!$C$2:$C$17521,AL$8))*$C$6</f>
        <v>0.2644081875</v>
      </c>
      <c r="AM145" s="193">
        <f>(SUMIFS(Profile!$F$2:$F$17521,Profile!$B$2:$B$17521,$B145,Profile!$C$2:$C$17521,AM$8))*$C$6</f>
        <v>0.2768273599</v>
      </c>
      <c r="AN145" s="193">
        <f>(SUMIFS(Profile!$F$2:$F$17521,Profile!$B$2:$B$17521,$B145,Profile!$C$2:$C$17521,AN$8))*$C$6</f>
        <v>0.2812341631</v>
      </c>
      <c r="AO145" s="193">
        <f>(SUMIFS(Profile!$F$2:$F$17521,Profile!$B$2:$B$17521,$B145,Profile!$C$2:$C$17521,AO$8))*$C$6</f>
        <v>0.2848397292</v>
      </c>
      <c r="AP145" s="193">
        <f>(SUMIFS(Profile!$F$2:$F$17521,Profile!$B$2:$B$17521,$B145,Profile!$C$2:$C$17521,AP$8))*$C$6</f>
        <v>0.2924514801</v>
      </c>
      <c r="AQ145" s="193">
        <f>(SUMIFS(Profile!$F$2:$F$17521,Profile!$B$2:$B$17521,$B145,Profile!$C$2:$C$17521,AQ$8))*$C$6</f>
        <v>0.2800323077</v>
      </c>
      <c r="AR145" s="193">
        <f>(SUMIFS(Profile!$F$2:$F$17521,Profile!$B$2:$B$17521,$B145,Profile!$C$2:$C$17521,AR$8))*$C$6</f>
        <v>0.2768273599</v>
      </c>
      <c r="AS145" s="193">
        <f>(SUMIFS(Profile!$F$2:$F$17521,Profile!$B$2:$B$17521,$B145,Profile!$C$2:$C$17521,AS$8))*$C$6</f>
        <v>0.2840384923</v>
      </c>
      <c r="AT145" s="193">
        <f>(SUMIFS(Profile!$F$2:$F$17521,Profile!$B$2:$B$17521,$B145,Profile!$C$2:$C$17521,AT$8))*$C$6</f>
        <v>0.2808335446</v>
      </c>
      <c r="AU145" s="193">
        <f>(SUMIFS(Profile!$F$2:$F$17521,Profile!$B$2:$B$17521,$B145,Profile!$C$2:$C$17521,AU$8))*$C$6</f>
        <v>0.2788304523</v>
      </c>
      <c r="AV145" s="193">
        <f>(SUMIFS(Profile!$F$2:$F$17521,Profile!$B$2:$B$17521,$B145,Profile!$C$2:$C$17521,AV$8))*$C$6</f>
        <v>0.2780292153</v>
      </c>
      <c r="AW145" s="193">
        <f>(SUMIFS(Profile!$F$2:$F$17521,Profile!$B$2:$B$17521,$B145,Profile!$C$2:$C$17521,AW$8))*$C$6</f>
        <v>0.2660106613</v>
      </c>
      <c r="AX145" s="193">
        <f>(SUMIFS(Profile!$F$2:$F$17521,Profile!$B$2:$B$17521,$B145,Profile!$C$2:$C$17521,AX$8))*$C$6</f>
        <v>0.2339611841</v>
      </c>
      <c r="AY145" s="193">
        <f>(SUMIFS(Profile!$F$2:$F$17521,Profile!$B$2:$B$17521,$B145,Profile!$C$2:$C$17521,AY$8))*$C$6</f>
        <v>0.205517273</v>
      </c>
      <c r="AZ145" s="193">
        <f>(SUMIFS(Profile!$F$2:$F$17521,Profile!$B$2:$B$17521,$B145,Profile!$C$2:$C$17521,AZ$8))*$C$6</f>
        <v>0.1802783096</v>
      </c>
      <c r="BA145" s="193">
        <f t="shared" si="16"/>
        <v>15.12319018</v>
      </c>
      <c r="BB145" s="193">
        <f>(SUMIFS(Profile!$E$2:$E$17521,Profile!$B$2:$B$17521,$B145,Profile!$C$2:$C$17521,BB$8))*$C$9</f>
        <v>0</v>
      </c>
      <c r="BC145" s="193">
        <f>(SUMIFS(Profile!$E$2:$E$17521,Profile!$B$2:$B$17521,$B145,Profile!$C$2:$C$17521,BC$8))*$C$9</f>
        <v>0</v>
      </c>
      <c r="BD145" s="193">
        <f>(SUMIFS(Profile!$E$2:$E$17521,Profile!$B$2:$B$17521,$B145,Profile!$C$2:$C$17521,BD$8))*$C$9</f>
        <v>0</v>
      </c>
      <c r="BE145" s="193">
        <f>(SUMIFS(Profile!$E$2:$E$17521,Profile!$B$2:$B$17521,$B145,Profile!$C$2:$C$17521,BE$8))*$C$9</f>
        <v>0</v>
      </c>
      <c r="BF145" s="193">
        <f>(SUMIFS(Profile!$E$2:$E$17521,Profile!$B$2:$B$17521,$B145,Profile!$C$2:$C$17521,BF$8))*$C$9</f>
        <v>0</v>
      </c>
      <c r="BG145" s="193">
        <f>(SUMIFS(Profile!$E$2:$E$17521,Profile!$B$2:$B$17521,$B145,Profile!$C$2:$C$17521,BG$8))*$C$9</f>
        <v>0</v>
      </c>
      <c r="BH145" s="193">
        <f>(SUMIFS(Profile!$E$2:$E$17521,Profile!$B$2:$B$17521,$B145,Profile!$C$2:$C$17521,BH$8))*$C$9</f>
        <v>0</v>
      </c>
      <c r="BI145" s="193">
        <f>(SUMIFS(Profile!$E$2:$E$17521,Profile!$B$2:$B$17521,$B145,Profile!$C$2:$C$17521,BI$8))*$C$9</f>
        <v>0</v>
      </c>
      <c r="BJ145" s="193">
        <f>(SUMIFS(Profile!$E$2:$E$17521,Profile!$B$2:$B$17521,$B145,Profile!$C$2:$C$17521,BJ$8))*$C$9</f>
        <v>0.003218728107</v>
      </c>
      <c r="BK145" s="193">
        <f>(SUMIFS(Profile!$E$2:$E$17521,Profile!$B$2:$B$17521,$B145,Profile!$C$2:$C$17521,BK$8))*$C$9</f>
        <v>0.01320497267</v>
      </c>
      <c r="BL145" s="193">
        <f>(SUMIFS(Profile!$E$2:$E$17521,Profile!$B$2:$B$17521,$B145,Profile!$C$2:$C$17521,BL$8))*$C$9</f>
        <v>0.0369076744</v>
      </c>
      <c r="BM145" s="193">
        <f>(SUMIFS(Profile!$E$2:$E$17521,Profile!$B$2:$B$17521,$B145,Profile!$C$2:$C$17521,BM$8))*$C$9</f>
        <v>0.08164831993</v>
      </c>
      <c r="BN145" s="193">
        <f>(SUMIFS(Profile!$E$2:$E$17521,Profile!$B$2:$B$17521,$B145,Profile!$C$2:$C$17521,BN$8))*$C$9</f>
        <v>0.1441309509</v>
      </c>
      <c r="BO145" s="193">
        <f>(SUMIFS(Profile!$E$2:$E$17521,Profile!$B$2:$B$17521,$B145,Profile!$C$2:$C$17521,BO$8))*$C$9</f>
        <v>0.2261632072</v>
      </c>
      <c r="BP145" s="193">
        <f>(SUMIFS(Profile!$E$2:$E$17521,Profile!$B$2:$B$17521,$B145,Profile!$C$2:$C$17521,BP$8))*$C$9</f>
        <v>0.3237266292</v>
      </c>
      <c r="BQ145" s="193">
        <f>(SUMIFS(Profile!$E$2:$E$17521,Profile!$B$2:$B$17521,$B145,Profile!$C$2:$C$17521,BQ$8))*$C$9</f>
        <v>0.4169940159</v>
      </c>
      <c r="BR145" s="193">
        <f>(SUMIFS(Profile!$E$2:$E$17521,Profile!$B$2:$B$17521,$B145,Profile!$C$2:$C$17521,BR$8))*$C$9</f>
        <v>0.4686040887</v>
      </c>
      <c r="BS145" s="193">
        <f>(SUMIFS(Profile!$E$2:$E$17521,Profile!$B$2:$B$17521,$B145,Profile!$C$2:$C$17521,BS$8))*$C$9</f>
        <v>0.584744031</v>
      </c>
      <c r="BT145" s="193">
        <f>(SUMIFS(Profile!$E$2:$E$17521,Profile!$B$2:$B$17521,$B145,Profile!$C$2:$C$17521,BT$8))*$C$9</f>
        <v>0.698447841</v>
      </c>
      <c r="BU145" s="193">
        <f>(SUMIFS(Profile!$E$2:$E$17521,Profile!$B$2:$B$17521,$B145,Profile!$C$2:$C$17521,BU$8))*$C$9</f>
        <v>0.6920096449</v>
      </c>
      <c r="BV145" s="193">
        <f>(SUMIFS(Profile!$E$2:$E$17521,Profile!$B$2:$B$17521,$B145,Profile!$C$2:$C$17521,BV$8))*$C$9</f>
        <v>0.7912624928</v>
      </c>
      <c r="BW145" s="193">
        <f>(SUMIFS(Profile!$E$2:$E$17521,Profile!$B$2:$B$17521,$B145,Profile!$C$2:$C$17521,BW$8))*$C$9</f>
        <v>0.8804532108</v>
      </c>
      <c r="BX145" s="193">
        <f>(SUMIFS(Profile!$E$2:$E$17521,Profile!$B$2:$B$17521,$B145,Profile!$C$2:$C$17521,BX$8))*$C$9</f>
        <v>0.9048177124</v>
      </c>
      <c r="BY145" s="193">
        <f>(SUMIFS(Profile!$E$2:$E$17521,Profile!$B$2:$B$17521,$B145,Profile!$C$2:$C$17521,BY$8))*$C$9</f>
        <v>0.9252528364</v>
      </c>
      <c r="BZ145" s="193">
        <f>(SUMIFS(Profile!$E$2:$E$17521,Profile!$B$2:$B$17521,$B145,Profile!$C$2:$C$17521,BZ$8))*$C$9</f>
        <v>0.8870642776</v>
      </c>
      <c r="CA145" s="193">
        <f>(SUMIFS(Profile!$E$2:$E$17521,Profile!$B$2:$B$17521,$B145,Profile!$C$2:$C$17521,CA$8))*$C$9</f>
        <v>0.843782668</v>
      </c>
      <c r="CB145" s="193">
        <f>(SUMIFS(Profile!$E$2:$E$17521,Profile!$B$2:$B$17521,$B145,Profile!$C$2:$C$17521,CB$8))*$C$9</f>
        <v>0.8472692139</v>
      </c>
      <c r="CC145" s="193">
        <f>(SUMIFS(Profile!$E$2:$E$17521,Profile!$B$2:$B$17521,$B145,Profile!$C$2:$C$17521,CC$8))*$C$9</f>
        <v>0.7932986919</v>
      </c>
      <c r="CD145" s="193">
        <f>(SUMIFS(Profile!$E$2:$E$17521,Profile!$B$2:$B$17521,$B145,Profile!$C$2:$C$17521,CD$8))*$C$9</f>
        <v>0.7699304825</v>
      </c>
      <c r="CE145" s="193">
        <f>(SUMIFS(Profile!$E$2:$E$17521,Profile!$B$2:$B$17521,$B145,Profile!$C$2:$C$17521,CE$8))*$C$9</f>
        <v>0.7295180764</v>
      </c>
      <c r="CF145" s="193">
        <f>(SUMIFS(Profile!$E$2:$E$17521,Profile!$B$2:$B$17521,$B145,Profile!$C$2:$C$17521,CF$8))*$C$9</f>
        <v>0.6917503449</v>
      </c>
      <c r="CG145" s="193">
        <f>(SUMIFS(Profile!$E$2:$E$17521,Profile!$B$2:$B$17521,$B145,Profile!$C$2:$C$17521,CG$8))*$C$9</f>
        <v>0.6057599481</v>
      </c>
      <c r="CH145" s="193">
        <f>(SUMIFS(Profile!$E$2:$E$17521,Profile!$B$2:$B$17521,$B145,Profile!$C$2:$C$17521,CH$8))*$C$9</f>
        <v>0.5053193426</v>
      </c>
      <c r="CI145" s="193">
        <f>(SUMIFS(Profile!$E$2:$E$17521,Profile!$B$2:$B$17521,$B145,Profile!$C$2:$C$17521,CI$8))*$C$9</f>
        <v>0.4062305077</v>
      </c>
      <c r="CJ145" s="193">
        <f>(SUMIFS(Profile!$E$2:$E$17521,Profile!$B$2:$B$17521,$B145,Profile!$C$2:$C$17521,CJ$8))*$C$9</f>
        <v>0.3022893572</v>
      </c>
      <c r="CK145" s="193">
        <f>(SUMIFS(Profile!$E$2:$E$17521,Profile!$B$2:$B$17521,$B145,Profile!$C$2:$C$17521,CK$8))*$C$9</f>
        <v>0.2237294198</v>
      </c>
      <c r="CL145" s="193">
        <f>(SUMIFS(Profile!$E$2:$E$17521,Profile!$B$2:$B$17521,$B145,Profile!$C$2:$C$17521,CL$8))*$C$9</f>
        <v>0.1562666398</v>
      </c>
      <c r="CM145" s="193">
        <f>(SUMIFS(Profile!$E$2:$E$17521,Profile!$B$2:$B$17521,$B145,Profile!$C$2:$C$17521,CM$8))*$C$9</f>
        <v>0.09331756782</v>
      </c>
      <c r="CN145" s="193">
        <f>(SUMIFS(Profile!$E$2:$E$17521,Profile!$B$2:$B$17521,$B145,Profile!$C$2:$C$17521,CN$8))*$C$9</f>
        <v>0.048676012</v>
      </c>
      <c r="CO145" s="193">
        <f>(SUMIFS(Profile!$E$2:$E$17521,Profile!$B$2:$B$17521,$B145,Profile!$C$2:$C$17521,CO$8))*$C$9</f>
        <v>0.02240075056</v>
      </c>
      <c r="CP145" s="193">
        <f>(SUMIFS(Profile!$E$2:$E$17521,Profile!$B$2:$B$17521,$B145,Profile!$C$2:$C$17521,CP$8))*$C$9</f>
        <v>0.004565081962</v>
      </c>
      <c r="CQ145" s="193">
        <f>(SUMIFS(Profile!$E$2:$E$17521,Profile!$B$2:$B$17521,$B145,Profile!$C$2:$C$17521,CQ$8))*$C$9</f>
        <v>0.000428254596</v>
      </c>
      <c r="CR145" s="193">
        <f>(SUMIFS(Profile!$E$2:$E$17521,Profile!$B$2:$B$17521,$B145,Profile!$C$2:$C$17521,CR$8))*$C$9</f>
        <v>0.00000718383615</v>
      </c>
      <c r="CS145" s="193">
        <f>(SUMIFS(Profile!$E$2:$E$17521,Profile!$B$2:$B$17521,$B145,Profile!$C$2:$C$17521,CS$8))*$C$9</f>
        <v>0</v>
      </c>
      <c r="CT145" s="193">
        <f>(SUMIFS(Profile!$E$2:$E$17521,Profile!$B$2:$B$17521,$B145,Profile!$C$2:$C$17521,CT$8))*$C$9</f>
        <v>0</v>
      </c>
      <c r="CU145" s="193">
        <f>(SUMIFS(Profile!$E$2:$E$17521,Profile!$B$2:$B$17521,$B145,Profile!$C$2:$C$17521,CU$8))*$C$9</f>
        <v>0</v>
      </c>
      <c r="CV145" s="193">
        <f>(SUMIFS(Profile!$E$2:$E$17521,Profile!$B$2:$B$17521,$B145,Profile!$C$2:$C$17521,CV$8))*$C$9</f>
        <v>0</v>
      </c>
      <c r="CW145" s="193">
        <f>(SUMIFS(Profile!$E$2:$E$17521,Profile!$B$2:$B$17521,$B145,Profile!$C$2:$C$17521,CW$8))*$C$9</f>
        <v>0</v>
      </c>
      <c r="CX145" s="193">
        <f t="shared" si="17"/>
        <v>9.221965909</v>
      </c>
      <c r="CY145" s="193">
        <f t="shared" ref="CY145:ET145" si="687">MAX(BB145-E145,0)</f>
        <v>0</v>
      </c>
      <c r="CZ145" s="193">
        <f t="shared" si="687"/>
        <v>0</v>
      </c>
      <c r="DA145" s="193">
        <f t="shared" si="687"/>
        <v>0</v>
      </c>
      <c r="DB145" s="193">
        <f t="shared" si="687"/>
        <v>0</v>
      </c>
      <c r="DC145" s="193">
        <f t="shared" si="687"/>
        <v>0</v>
      </c>
      <c r="DD145" s="193">
        <f t="shared" si="687"/>
        <v>0</v>
      </c>
      <c r="DE145" s="193">
        <f t="shared" si="687"/>
        <v>0</v>
      </c>
      <c r="DF145" s="193">
        <f t="shared" si="687"/>
        <v>0</v>
      </c>
      <c r="DG145" s="193">
        <f t="shared" si="687"/>
        <v>0</v>
      </c>
      <c r="DH145" s="193">
        <f t="shared" si="687"/>
        <v>0</v>
      </c>
      <c r="DI145" s="193">
        <f t="shared" si="687"/>
        <v>0</v>
      </c>
      <c r="DJ145" s="193">
        <f t="shared" si="687"/>
        <v>0</v>
      </c>
      <c r="DK145" s="193">
        <f t="shared" si="687"/>
        <v>0.02995468816</v>
      </c>
      <c r="DL145" s="193">
        <f t="shared" si="687"/>
        <v>0.09996839042</v>
      </c>
      <c r="DM145" s="193">
        <f t="shared" si="687"/>
        <v>0.1815070738</v>
      </c>
      <c r="DN145" s="193">
        <f t="shared" si="687"/>
        <v>0.2607528142</v>
      </c>
      <c r="DO145" s="193">
        <f t="shared" si="687"/>
        <v>0.2791115543</v>
      </c>
      <c r="DP145" s="193">
        <f t="shared" si="687"/>
        <v>0.3640032563</v>
      </c>
      <c r="DQ145" s="193">
        <f t="shared" si="687"/>
        <v>0.4632848015</v>
      </c>
      <c r="DR145" s="193">
        <f t="shared" si="687"/>
        <v>0.4452286699</v>
      </c>
      <c r="DS145" s="193">
        <f t="shared" si="687"/>
        <v>0.5404753332</v>
      </c>
      <c r="DT145" s="193">
        <f t="shared" si="687"/>
        <v>0.6336722359</v>
      </c>
      <c r="DU145" s="193">
        <f t="shared" si="687"/>
        <v>0.6524280789</v>
      </c>
      <c r="DV145" s="193">
        <f t="shared" si="687"/>
        <v>0.6628477413</v>
      </c>
      <c r="DW145" s="193">
        <f t="shared" si="687"/>
        <v>0.6290659855</v>
      </c>
      <c r="DX145" s="193">
        <f t="shared" si="687"/>
        <v>0.5781726251</v>
      </c>
      <c r="DY145" s="193">
        <f t="shared" si="687"/>
        <v>0.5868672111</v>
      </c>
      <c r="DZ145" s="193">
        <f t="shared" si="687"/>
        <v>0.55092452</v>
      </c>
      <c r="EA145" s="193">
        <f t="shared" si="687"/>
        <v>0.5323637322</v>
      </c>
      <c r="EB145" s="193">
        <f t="shared" si="687"/>
        <v>0.4947556554</v>
      </c>
      <c r="EC145" s="193">
        <f t="shared" si="687"/>
        <v>0.4469724622</v>
      </c>
      <c r="ED145" s="193">
        <f t="shared" si="687"/>
        <v>0.3629851578</v>
      </c>
      <c r="EE145" s="193">
        <f t="shared" si="687"/>
        <v>0.2593396046</v>
      </c>
      <c r="EF145" s="193">
        <f t="shared" si="687"/>
        <v>0.1418223203</v>
      </c>
      <c r="EG145" s="193">
        <f t="shared" si="687"/>
        <v>0.0254619973</v>
      </c>
      <c r="EH145" s="193">
        <f t="shared" si="687"/>
        <v>0</v>
      </c>
      <c r="EI145" s="193">
        <f t="shared" si="687"/>
        <v>0</v>
      </c>
      <c r="EJ145" s="193">
        <f t="shared" si="687"/>
        <v>0</v>
      </c>
      <c r="EK145" s="193">
        <f t="shared" si="687"/>
        <v>0</v>
      </c>
      <c r="EL145" s="193">
        <f t="shared" si="687"/>
        <v>0</v>
      </c>
      <c r="EM145" s="193">
        <f t="shared" si="687"/>
        <v>0</v>
      </c>
      <c r="EN145" s="193">
        <f t="shared" si="687"/>
        <v>0</v>
      </c>
      <c r="EO145" s="193">
        <f t="shared" si="687"/>
        <v>0</v>
      </c>
      <c r="EP145" s="193">
        <f t="shared" si="687"/>
        <v>0</v>
      </c>
      <c r="EQ145" s="193">
        <f t="shared" si="687"/>
        <v>0</v>
      </c>
      <c r="ER145" s="193">
        <f t="shared" si="687"/>
        <v>0</v>
      </c>
      <c r="ES145" s="193">
        <f t="shared" si="687"/>
        <v>0</v>
      </c>
      <c r="ET145" s="193">
        <f t="shared" si="687"/>
        <v>0</v>
      </c>
      <c r="EU145" s="193">
        <f t="shared" si="19"/>
        <v>5.901224268</v>
      </c>
      <c r="EV145" s="193">
        <f t="shared" ref="EV145:GQ145" si="688">BB145-CY145</f>
        <v>0</v>
      </c>
      <c r="EW145" s="193">
        <f t="shared" si="688"/>
        <v>0</v>
      </c>
      <c r="EX145" s="193">
        <f t="shared" si="688"/>
        <v>0</v>
      </c>
      <c r="EY145" s="193">
        <f t="shared" si="688"/>
        <v>0</v>
      </c>
      <c r="EZ145" s="193">
        <f t="shared" si="688"/>
        <v>0</v>
      </c>
      <c r="FA145" s="193">
        <f t="shared" si="688"/>
        <v>0</v>
      </c>
      <c r="FB145" s="193">
        <f t="shared" si="688"/>
        <v>0</v>
      </c>
      <c r="FC145" s="193">
        <f t="shared" si="688"/>
        <v>0</v>
      </c>
      <c r="FD145" s="193">
        <f t="shared" si="688"/>
        <v>0.003218728107</v>
      </c>
      <c r="FE145" s="193">
        <f t="shared" si="688"/>
        <v>0.01320497267</v>
      </c>
      <c r="FF145" s="193">
        <f t="shared" si="688"/>
        <v>0.0369076744</v>
      </c>
      <c r="FG145" s="193">
        <f t="shared" si="688"/>
        <v>0.08164831993</v>
      </c>
      <c r="FH145" s="193">
        <f t="shared" si="688"/>
        <v>0.1141762628</v>
      </c>
      <c r="FI145" s="193">
        <f t="shared" si="688"/>
        <v>0.1261948168</v>
      </c>
      <c r="FJ145" s="193">
        <f t="shared" si="688"/>
        <v>0.1422195554</v>
      </c>
      <c r="FK145" s="193">
        <f t="shared" si="688"/>
        <v>0.1562412017</v>
      </c>
      <c r="FL145" s="193">
        <f t="shared" si="688"/>
        <v>0.1894925344</v>
      </c>
      <c r="FM145" s="193">
        <f t="shared" si="688"/>
        <v>0.2207407747</v>
      </c>
      <c r="FN145" s="193">
        <f t="shared" si="688"/>
        <v>0.2351630395</v>
      </c>
      <c r="FO145" s="193">
        <f t="shared" si="688"/>
        <v>0.246780975</v>
      </c>
      <c r="FP145" s="193">
        <f t="shared" si="688"/>
        <v>0.2507871596</v>
      </c>
      <c r="FQ145" s="193">
        <f t="shared" si="688"/>
        <v>0.246780975</v>
      </c>
      <c r="FR145" s="193">
        <f t="shared" si="688"/>
        <v>0.2523896335</v>
      </c>
      <c r="FS145" s="193">
        <f t="shared" si="688"/>
        <v>0.2624050952</v>
      </c>
      <c r="FT145" s="193">
        <f t="shared" si="688"/>
        <v>0.257998292</v>
      </c>
      <c r="FU145" s="193">
        <f t="shared" si="688"/>
        <v>0.2656100429</v>
      </c>
      <c r="FV145" s="193">
        <f t="shared" si="688"/>
        <v>0.2604020028</v>
      </c>
      <c r="FW145" s="193">
        <f t="shared" si="688"/>
        <v>0.2423741719</v>
      </c>
      <c r="FX145" s="193">
        <f t="shared" si="688"/>
        <v>0.2375667503</v>
      </c>
      <c r="FY145" s="193">
        <f t="shared" si="688"/>
        <v>0.234762421</v>
      </c>
      <c r="FZ145" s="193">
        <f t="shared" si="688"/>
        <v>0.2447778827</v>
      </c>
      <c r="GA145" s="193">
        <f t="shared" si="688"/>
        <v>0.2427747903</v>
      </c>
      <c r="GB145" s="193">
        <f t="shared" si="688"/>
        <v>0.2459797381</v>
      </c>
      <c r="GC145" s="193">
        <f t="shared" si="688"/>
        <v>0.2644081875</v>
      </c>
      <c r="GD145" s="193">
        <f t="shared" si="688"/>
        <v>0.2768273599</v>
      </c>
      <c r="GE145" s="193">
        <f t="shared" si="688"/>
        <v>0.2237294198</v>
      </c>
      <c r="GF145" s="193">
        <f t="shared" si="688"/>
        <v>0.1562666398</v>
      </c>
      <c r="GG145" s="193">
        <f t="shared" si="688"/>
        <v>0.09331756782</v>
      </c>
      <c r="GH145" s="193">
        <f t="shared" si="688"/>
        <v>0.048676012</v>
      </c>
      <c r="GI145" s="193">
        <f t="shared" si="688"/>
        <v>0.02240075056</v>
      </c>
      <c r="GJ145" s="193">
        <f t="shared" si="688"/>
        <v>0.004565081962</v>
      </c>
      <c r="GK145" s="193">
        <f t="shared" si="688"/>
        <v>0.000428254596</v>
      </c>
      <c r="GL145" s="193">
        <f t="shared" si="688"/>
        <v>0.00000718383615</v>
      </c>
      <c r="GM145" s="193">
        <f t="shared" si="688"/>
        <v>0</v>
      </c>
      <c r="GN145" s="193">
        <f t="shared" si="688"/>
        <v>0</v>
      </c>
      <c r="GO145" s="193">
        <f t="shared" si="688"/>
        <v>0</v>
      </c>
      <c r="GP145" s="193">
        <f t="shared" si="688"/>
        <v>0</v>
      </c>
      <c r="GQ145" s="193">
        <f t="shared" si="688"/>
        <v>0</v>
      </c>
      <c r="GR145" s="193">
        <f t="shared" si="21"/>
        <v>4.220401272</v>
      </c>
      <c r="GS145" s="193">
        <f t="shared" ref="GS145:IN145" si="689">E145-EV145</f>
        <v>0.1714647034</v>
      </c>
      <c r="GT145" s="193">
        <f t="shared" si="689"/>
        <v>0.1546387278</v>
      </c>
      <c r="GU145" s="193">
        <f t="shared" si="689"/>
        <v>0.1370115153</v>
      </c>
      <c r="GV145" s="193">
        <f t="shared" si="689"/>
        <v>0.1273966722</v>
      </c>
      <c r="GW145" s="193">
        <f t="shared" si="689"/>
        <v>0.1173812105</v>
      </c>
      <c r="GX145" s="193">
        <f t="shared" si="689"/>
        <v>0.1145768812</v>
      </c>
      <c r="GY145" s="193">
        <f t="shared" si="689"/>
        <v>0.1125737889</v>
      </c>
      <c r="GZ145" s="193">
        <f t="shared" si="689"/>
        <v>0.1085676043</v>
      </c>
      <c r="HA145" s="193">
        <f t="shared" si="689"/>
        <v>0.1037464023</v>
      </c>
      <c r="HB145" s="193">
        <f t="shared" si="689"/>
        <v>0.09456139466</v>
      </c>
      <c r="HC145" s="193">
        <f t="shared" si="689"/>
        <v>0.07646735144</v>
      </c>
      <c r="HD145" s="193">
        <f t="shared" si="689"/>
        <v>0.02852175819</v>
      </c>
      <c r="HE145" s="193">
        <f t="shared" si="689"/>
        <v>0</v>
      </c>
      <c r="HF145" s="193">
        <f t="shared" si="689"/>
        <v>0</v>
      </c>
      <c r="HG145" s="193">
        <f t="shared" si="689"/>
        <v>0</v>
      </c>
      <c r="HH145" s="193">
        <f t="shared" si="689"/>
        <v>0</v>
      </c>
      <c r="HI145" s="193">
        <f t="shared" si="689"/>
        <v>0</v>
      </c>
      <c r="HJ145" s="193">
        <f t="shared" si="689"/>
        <v>0</v>
      </c>
      <c r="HK145" s="193">
        <f t="shared" si="689"/>
        <v>0</v>
      </c>
      <c r="HL145" s="193">
        <f t="shared" si="689"/>
        <v>0</v>
      </c>
      <c r="HM145" s="193">
        <f t="shared" si="689"/>
        <v>0</v>
      </c>
      <c r="HN145" s="193">
        <f t="shared" si="689"/>
        <v>0</v>
      </c>
      <c r="HO145" s="193">
        <f t="shared" si="689"/>
        <v>0</v>
      </c>
      <c r="HP145" s="193">
        <f t="shared" si="689"/>
        <v>0</v>
      </c>
      <c r="HQ145" s="193">
        <f t="shared" si="689"/>
        <v>0</v>
      </c>
      <c r="HR145" s="193">
        <f t="shared" si="689"/>
        <v>0</v>
      </c>
      <c r="HS145" s="193">
        <f t="shared" si="689"/>
        <v>0</v>
      </c>
      <c r="HT145" s="193">
        <f t="shared" si="689"/>
        <v>0</v>
      </c>
      <c r="HU145" s="193">
        <f t="shared" si="689"/>
        <v>0</v>
      </c>
      <c r="HV145" s="193">
        <f t="shared" si="689"/>
        <v>0</v>
      </c>
      <c r="HW145" s="193">
        <f t="shared" si="689"/>
        <v>0</v>
      </c>
      <c r="HX145" s="193">
        <f t="shared" si="689"/>
        <v>0</v>
      </c>
      <c r="HY145" s="193">
        <f t="shared" si="689"/>
        <v>0</v>
      </c>
      <c r="HZ145" s="193">
        <f t="shared" si="689"/>
        <v>0</v>
      </c>
      <c r="IA145" s="193">
        <f t="shared" si="689"/>
        <v>0</v>
      </c>
      <c r="IB145" s="193">
        <f t="shared" si="689"/>
        <v>0.05750474328</v>
      </c>
      <c r="IC145" s="193">
        <f t="shared" si="689"/>
        <v>0.1285730895</v>
      </c>
      <c r="ID145" s="193">
        <f t="shared" si="689"/>
        <v>0.1991339123</v>
      </c>
      <c r="IE145" s="193">
        <f t="shared" si="689"/>
        <v>0.2313562957</v>
      </c>
      <c r="IF145" s="193">
        <f t="shared" si="689"/>
        <v>0.2544266094</v>
      </c>
      <c r="IG145" s="193">
        <f t="shared" si="689"/>
        <v>0.2794734104</v>
      </c>
      <c r="IH145" s="193">
        <f t="shared" si="689"/>
        <v>0.28040529</v>
      </c>
      <c r="II145" s="193">
        <f t="shared" si="689"/>
        <v>0.2788232684</v>
      </c>
      <c r="IJ145" s="193">
        <f t="shared" si="689"/>
        <v>0.2780292153</v>
      </c>
      <c r="IK145" s="193">
        <f t="shared" si="689"/>
        <v>0.2660106613</v>
      </c>
      <c r="IL145" s="193">
        <f t="shared" si="689"/>
        <v>0.2339611841</v>
      </c>
      <c r="IM145" s="193">
        <f t="shared" si="689"/>
        <v>0.205517273</v>
      </c>
      <c r="IN145" s="193">
        <f t="shared" si="689"/>
        <v>0.1802783096</v>
      </c>
      <c r="IO145" s="193">
        <f t="shared" si="23"/>
        <v>2.873493262</v>
      </c>
      <c r="IP145" s="193">
        <f t="shared" si="29"/>
        <v>1.908405971</v>
      </c>
      <c r="IQ145" s="193">
        <f t="shared" ref="IQ145:KK145" si="690">MAX((MIN(CZ145+IP145,$IO$7))-GT145,0)</f>
        <v>1.753767243</v>
      </c>
      <c r="IR145" s="193">
        <f t="shared" si="690"/>
        <v>1.616755727</v>
      </c>
      <c r="IS145" s="193">
        <f t="shared" si="690"/>
        <v>1.489359055</v>
      </c>
      <c r="IT145" s="193">
        <f t="shared" si="690"/>
        <v>1.371977845</v>
      </c>
      <c r="IU145" s="193">
        <f t="shared" si="690"/>
        <v>1.257400964</v>
      </c>
      <c r="IV145" s="193">
        <f t="shared" si="690"/>
        <v>1.144827175</v>
      </c>
      <c r="IW145" s="193">
        <f t="shared" si="690"/>
        <v>1.03625957</v>
      </c>
      <c r="IX145" s="193">
        <f t="shared" si="690"/>
        <v>0.9325131681</v>
      </c>
      <c r="IY145" s="193">
        <f t="shared" si="690"/>
        <v>0.8379517734</v>
      </c>
      <c r="IZ145" s="193">
        <f t="shared" si="690"/>
        <v>0.761484422</v>
      </c>
      <c r="JA145" s="193">
        <f t="shared" si="690"/>
        <v>0.7329626638</v>
      </c>
      <c r="JB145" s="193">
        <f t="shared" si="690"/>
        <v>0.7629173519</v>
      </c>
      <c r="JC145" s="193">
        <f t="shared" si="690"/>
        <v>0.8628857424</v>
      </c>
      <c r="JD145" s="193">
        <f t="shared" si="690"/>
        <v>1.044392816</v>
      </c>
      <c r="JE145" s="193">
        <f t="shared" si="690"/>
        <v>1.30514563</v>
      </c>
      <c r="JF145" s="193">
        <f t="shared" si="690"/>
        <v>1.584257185</v>
      </c>
      <c r="JG145" s="193">
        <f t="shared" si="690"/>
        <v>1.948260441</v>
      </c>
      <c r="JH145" s="193">
        <f t="shared" si="690"/>
        <v>2.411545243</v>
      </c>
      <c r="JI145" s="193">
        <f t="shared" si="690"/>
        <v>2.856773913</v>
      </c>
      <c r="JJ145" s="193">
        <f t="shared" si="690"/>
        <v>3.397249246</v>
      </c>
      <c r="JK145" s="193">
        <f t="shared" si="690"/>
        <v>4.030921482</v>
      </c>
      <c r="JL145" s="193">
        <f t="shared" si="690"/>
        <v>4.68334956</v>
      </c>
      <c r="JM145" s="193">
        <f t="shared" si="690"/>
        <v>5</v>
      </c>
      <c r="JN145" s="193">
        <f t="shared" si="690"/>
        <v>5</v>
      </c>
      <c r="JO145" s="193">
        <f t="shared" si="690"/>
        <v>5</v>
      </c>
      <c r="JP145" s="193">
        <f t="shared" si="690"/>
        <v>5</v>
      </c>
      <c r="JQ145" s="193">
        <f t="shared" si="690"/>
        <v>5</v>
      </c>
      <c r="JR145" s="193">
        <f t="shared" si="690"/>
        <v>5</v>
      </c>
      <c r="JS145" s="193">
        <f t="shared" si="690"/>
        <v>5</v>
      </c>
      <c r="JT145" s="193">
        <f t="shared" si="690"/>
        <v>5</v>
      </c>
      <c r="JU145" s="193">
        <f t="shared" si="690"/>
        <v>5</v>
      </c>
      <c r="JV145" s="193">
        <f t="shared" si="690"/>
        <v>5</v>
      </c>
      <c r="JW145" s="193">
        <f t="shared" si="690"/>
        <v>5</v>
      </c>
      <c r="JX145" s="193">
        <f t="shared" si="690"/>
        <v>5</v>
      </c>
      <c r="JY145" s="193">
        <f t="shared" si="690"/>
        <v>4.942495257</v>
      </c>
      <c r="JZ145" s="193">
        <f t="shared" si="690"/>
        <v>4.813922167</v>
      </c>
      <c r="KA145" s="193">
        <f t="shared" si="690"/>
        <v>4.614788255</v>
      </c>
      <c r="KB145" s="193">
        <f t="shared" si="690"/>
        <v>4.383431959</v>
      </c>
      <c r="KC145" s="193">
        <f t="shared" si="690"/>
        <v>4.12900535</v>
      </c>
      <c r="KD145" s="193">
        <f t="shared" si="690"/>
        <v>3.84953194</v>
      </c>
      <c r="KE145" s="193">
        <f t="shared" si="690"/>
        <v>3.56912665</v>
      </c>
      <c r="KF145" s="193">
        <f t="shared" si="690"/>
        <v>3.290303381</v>
      </c>
      <c r="KG145" s="193">
        <f t="shared" si="690"/>
        <v>3.012274166</v>
      </c>
      <c r="KH145" s="193">
        <f t="shared" si="690"/>
        <v>2.746263505</v>
      </c>
      <c r="KI145" s="193">
        <f t="shared" si="690"/>
        <v>2.51230232</v>
      </c>
      <c r="KJ145" s="193">
        <f t="shared" si="690"/>
        <v>2.306785047</v>
      </c>
      <c r="KK145" s="193">
        <f t="shared" si="690"/>
        <v>2.126506738</v>
      </c>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row>
    <row r="146" ht="14.25" customHeight="1">
      <c r="A146" s="1">
        <v>5.0</v>
      </c>
      <c r="B146" s="1">
        <f t="shared" ref="B146:C146" si="691">B145+1</f>
        <v>136</v>
      </c>
      <c r="C146" s="267">
        <f t="shared" si="691"/>
        <v>43601</v>
      </c>
      <c r="D146" s="193">
        <f t="shared" si="15"/>
        <v>9.890068067</v>
      </c>
      <c r="E146" s="193">
        <f>(SUMIFS(Profile!$F$2:$F$17521,Profile!$B$2:$B$17521,$B146,Profile!$C$2:$C$17521,E$8))*$C$6</f>
        <v>0.1498313062</v>
      </c>
      <c r="F146" s="193">
        <f>(SUMIFS(Profile!$F$2:$F$17521,Profile!$B$2:$B$17521,$B146,Profile!$C$2:$C$17521,F$8))*$C$6</f>
        <v>0.1330053307</v>
      </c>
      <c r="G146" s="193">
        <f>(SUMIFS(Profile!$F$2:$F$17521,Profile!$B$2:$B$17521,$B146,Profile!$C$2:$C$17521,G$8))*$C$6</f>
        <v>0.1213873952</v>
      </c>
      <c r="H146" s="193">
        <f>(SUMIFS(Profile!$F$2:$F$17521,Profile!$B$2:$B$17521,$B146,Profile!$C$2:$C$17521,H$8))*$C$6</f>
        <v>0.1157787366</v>
      </c>
      <c r="I146" s="193">
        <f>(SUMIFS(Profile!$F$2:$F$17521,Profile!$B$2:$B$17521,$B146,Profile!$C$2:$C$17521,I$8))*$C$6</f>
        <v>0.1097694597</v>
      </c>
      <c r="J146" s="193">
        <f>(SUMIFS(Profile!$F$2:$F$17521,Profile!$B$2:$B$17521,$B146,Profile!$C$2:$C$17521,J$8))*$C$6</f>
        <v>0.1077663673</v>
      </c>
      <c r="K146" s="193">
        <f>(SUMIFS(Profile!$F$2:$F$17521,Profile!$B$2:$B$17521,$B146,Profile!$C$2:$C$17521,K$8))*$C$6</f>
        <v>0.1073657489</v>
      </c>
      <c r="L146" s="193">
        <f>(SUMIFS(Profile!$F$2:$F$17521,Profile!$B$2:$B$17521,$B146,Profile!$C$2:$C$17521,L$8))*$C$6</f>
        <v>0.1061638935</v>
      </c>
      <c r="M146" s="193">
        <f>(SUMIFS(Profile!$F$2:$F$17521,Profile!$B$2:$B$17521,$B146,Profile!$C$2:$C$17521,M$8))*$C$6</f>
        <v>0.1065645119</v>
      </c>
      <c r="N146" s="193">
        <f>(SUMIFS(Profile!$F$2:$F$17521,Profile!$B$2:$B$17521,$B146,Profile!$C$2:$C$17521,N$8))*$C$6</f>
        <v>0.1077663673</v>
      </c>
      <c r="O146" s="193">
        <f>(SUMIFS(Profile!$F$2:$F$17521,Profile!$B$2:$B$17521,$B146,Profile!$C$2:$C$17521,O$8))*$C$6</f>
        <v>0.1121731704</v>
      </c>
      <c r="P146" s="193">
        <f>(SUMIFS(Profile!$F$2:$F$17521,Profile!$B$2:$B$17521,$B146,Profile!$C$2:$C$17521,P$8))*$C$6</f>
        <v>0.1173812105</v>
      </c>
      <c r="Q146" s="193">
        <f>(SUMIFS(Profile!$F$2:$F$17521,Profile!$B$2:$B$17521,$B146,Profile!$C$2:$C$17521,Q$8))*$C$6</f>
        <v>0.1394152261</v>
      </c>
      <c r="R146" s="193">
        <f>(SUMIFS(Profile!$F$2:$F$17521,Profile!$B$2:$B$17521,$B146,Profile!$C$2:$C$17521,R$8))*$C$6</f>
        <v>0.1678591372</v>
      </c>
      <c r="S146" s="193">
        <f>(SUMIFS(Profile!$F$2:$F$17521,Profile!$B$2:$B$17521,$B146,Profile!$C$2:$C$17521,S$8))*$C$6</f>
        <v>0.188290679</v>
      </c>
      <c r="T146" s="193">
        <f>(SUMIFS(Profile!$F$2:$F$17521,Profile!$B$2:$B$17521,$B146,Profile!$C$2:$C$17521,T$8))*$C$6</f>
        <v>0.2039147991</v>
      </c>
      <c r="U146" s="193">
        <f>(SUMIFS(Profile!$F$2:$F$17521,Profile!$B$2:$B$17521,$B146,Profile!$C$2:$C$17521,U$8))*$C$6</f>
        <v>0.2111259315</v>
      </c>
      <c r="V146" s="193">
        <f>(SUMIFS(Profile!$F$2:$F$17521,Profile!$B$2:$B$17521,$B146,Profile!$C$2:$C$17521,V$8))*$C$6</f>
        <v>0.2299549994</v>
      </c>
      <c r="W146" s="193">
        <f>(SUMIFS(Profile!$F$2:$F$17521,Profile!$B$2:$B$17521,$B146,Profile!$C$2:$C$17521,W$8))*$C$6</f>
        <v>0.2331599471</v>
      </c>
      <c r="X146" s="193">
        <f>(SUMIFS(Profile!$F$2:$F$17521,Profile!$B$2:$B$17521,$B146,Profile!$C$2:$C$17521,X$8))*$C$6</f>
        <v>0.234762421</v>
      </c>
      <c r="Y146" s="193">
        <f>(SUMIFS(Profile!$F$2:$F$17521,Profile!$B$2:$B$17521,$B146,Profile!$C$2:$C$17521,Y$8))*$C$6</f>
        <v>0.2291537625</v>
      </c>
      <c r="Z146" s="193">
        <f>(SUMIFS(Profile!$F$2:$F$17521,Profile!$B$2:$B$17521,$B146,Profile!$C$2:$C$17521,Z$8))*$C$6</f>
        <v>0.2215420116</v>
      </c>
      <c r="AA146" s="193">
        <f>(SUMIFS(Profile!$F$2:$F$17521,Profile!$B$2:$B$17521,$B146,Profile!$C$2:$C$17521,AA$8))*$C$6</f>
        <v>0.2255481963</v>
      </c>
      <c r="AB146" s="193">
        <f>(SUMIFS(Profile!$F$2:$F$17521,Profile!$B$2:$B$17521,$B146,Profile!$C$2:$C$17521,AB$8))*$C$6</f>
        <v>0.2255481963</v>
      </c>
      <c r="AC146" s="193">
        <f>(SUMIFS(Profile!$F$2:$F$17521,Profile!$B$2:$B$17521,$B146,Profile!$C$2:$C$17521,AC$8))*$C$6</f>
        <v>0.2279519071</v>
      </c>
      <c r="AD146" s="193">
        <f>(SUMIFS(Profile!$F$2:$F$17521,Profile!$B$2:$B$17521,$B146,Profile!$C$2:$C$17521,AD$8))*$C$6</f>
        <v>0.2279519071</v>
      </c>
      <c r="AE146" s="193">
        <f>(SUMIFS(Profile!$F$2:$F$17521,Profile!$B$2:$B$17521,$B146,Profile!$C$2:$C$17521,AE$8))*$C$6</f>
        <v>0.2219426301</v>
      </c>
      <c r="AF146" s="193">
        <f>(SUMIFS(Profile!$F$2:$F$17521,Profile!$B$2:$B$17521,$B146,Profile!$C$2:$C$17521,AF$8))*$C$6</f>
        <v>0.2179364454</v>
      </c>
      <c r="AG146" s="193">
        <f>(SUMIFS(Profile!$F$2:$F$17521,Profile!$B$2:$B$17521,$B146,Profile!$C$2:$C$17521,AG$8))*$C$6</f>
        <v>0.2119271685</v>
      </c>
      <c r="AH146" s="193">
        <f>(SUMIFS(Profile!$F$2:$F$17521,Profile!$B$2:$B$17521,$B146,Profile!$C$2:$C$17521,AH$8))*$C$6</f>
        <v>0.2131290239</v>
      </c>
      <c r="AI146" s="193">
        <f>(SUMIFS(Profile!$F$2:$F$17521,Profile!$B$2:$B$17521,$B146,Profile!$C$2:$C$17521,AI$8))*$C$6</f>
        <v>0.2159333531</v>
      </c>
      <c r="AJ146" s="193">
        <f>(SUMIFS(Profile!$F$2:$F$17521,Profile!$B$2:$B$17521,$B146,Profile!$C$2:$C$17521,AJ$8))*$C$6</f>
        <v>0.2231444855</v>
      </c>
      <c r="AK146" s="193">
        <f>(SUMIFS(Profile!$F$2:$F$17521,Profile!$B$2:$B$17521,$B146,Profile!$C$2:$C$17521,AK$8))*$C$6</f>
        <v>0.2383679872</v>
      </c>
      <c r="AL146" s="193">
        <f>(SUMIFS(Profile!$F$2:$F$17521,Profile!$B$2:$B$17521,$B146,Profile!$C$2:$C$17521,AL$8))*$C$6</f>
        <v>0.2612032398</v>
      </c>
      <c r="AM146" s="193">
        <f>(SUMIFS(Profile!$F$2:$F$17521,Profile!$B$2:$B$17521,$B146,Profile!$C$2:$C$17521,AM$8))*$C$6</f>
        <v>0.2888459139</v>
      </c>
      <c r="AN146" s="193">
        <f>(SUMIFS(Profile!$F$2:$F$17521,Profile!$B$2:$B$17521,$B146,Profile!$C$2:$C$17521,AN$8))*$C$6</f>
        <v>0.288044677</v>
      </c>
      <c r="AO146" s="193">
        <f>(SUMIFS(Profile!$F$2:$F$17521,Profile!$B$2:$B$17521,$B146,Profile!$C$2:$C$17521,AO$8))*$C$6</f>
        <v>0.2848397292</v>
      </c>
      <c r="AP146" s="193">
        <f>(SUMIFS(Profile!$F$2:$F$17521,Profile!$B$2:$B$17521,$B146,Profile!$C$2:$C$17521,AP$8))*$C$6</f>
        <v>0.2948551909</v>
      </c>
      <c r="AQ146" s="193">
        <f>(SUMIFS(Profile!$F$2:$F$17521,Profile!$B$2:$B$17521,$B146,Profile!$C$2:$C$17521,AQ$8))*$C$6</f>
        <v>0.28724344</v>
      </c>
      <c r="AR146" s="193">
        <f>(SUMIFS(Profile!$F$2:$F$17521,Profile!$B$2:$B$17521,$B146,Profile!$C$2:$C$17521,AR$8))*$C$6</f>
        <v>0.2768273599</v>
      </c>
      <c r="AS146" s="193">
        <f>(SUMIFS(Profile!$F$2:$F$17521,Profile!$B$2:$B$17521,$B146,Profile!$C$2:$C$17521,AS$8))*$C$6</f>
        <v>0.2768273599</v>
      </c>
      <c r="AT146" s="193">
        <f>(SUMIFS(Profile!$F$2:$F$17521,Profile!$B$2:$B$17521,$B146,Profile!$C$2:$C$17521,AT$8))*$C$6</f>
        <v>0.2792310707</v>
      </c>
      <c r="AU146" s="193">
        <f>(SUMIFS(Profile!$F$2:$F$17521,Profile!$B$2:$B$17521,$B146,Profile!$C$2:$C$17521,AU$8))*$C$6</f>
        <v>0.2816347815</v>
      </c>
      <c r="AV146" s="193">
        <f>(SUMIFS(Profile!$F$2:$F$17521,Profile!$B$2:$B$17521,$B146,Profile!$C$2:$C$17521,AV$8))*$C$6</f>
        <v>0.2772279784</v>
      </c>
      <c r="AW146" s="193">
        <f>(SUMIFS(Profile!$F$2:$F$17521,Profile!$B$2:$B$17521,$B146,Profile!$C$2:$C$17521,AW$8))*$C$6</f>
        <v>0.2628057136</v>
      </c>
      <c r="AX146" s="193">
        <f>(SUMIFS(Profile!$F$2:$F$17521,Profile!$B$2:$B$17521,$B146,Profile!$C$2:$C$17521,AX$8))*$C$6</f>
        <v>0.2371661318</v>
      </c>
      <c r="AY146" s="193">
        <f>(SUMIFS(Profile!$F$2:$F$17521,Profile!$B$2:$B$17521,$B146,Profile!$C$2:$C$17521,AY$8))*$C$6</f>
        <v>0.2135296423</v>
      </c>
      <c r="AZ146" s="193">
        <f>(SUMIFS(Profile!$F$2:$F$17521,Profile!$B$2:$B$17521,$B146,Profile!$C$2:$C$17521,AZ$8))*$C$6</f>
        <v>0.176272125</v>
      </c>
      <c r="BA146" s="193">
        <f t="shared" si="16"/>
        <v>12.5046428</v>
      </c>
      <c r="BB146" s="193">
        <f>(SUMIFS(Profile!$E$2:$E$17521,Profile!$B$2:$B$17521,$B146,Profile!$C$2:$C$17521,BB$8))*$C$9</f>
        <v>0</v>
      </c>
      <c r="BC146" s="193">
        <f>(SUMIFS(Profile!$E$2:$E$17521,Profile!$B$2:$B$17521,$B146,Profile!$C$2:$C$17521,BC$8))*$C$9</f>
        <v>0</v>
      </c>
      <c r="BD146" s="193">
        <f>(SUMIFS(Profile!$E$2:$E$17521,Profile!$B$2:$B$17521,$B146,Profile!$C$2:$C$17521,BD$8))*$C$9</f>
        <v>0</v>
      </c>
      <c r="BE146" s="193">
        <f>(SUMIFS(Profile!$E$2:$E$17521,Profile!$B$2:$B$17521,$B146,Profile!$C$2:$C$17521,BE$8))*$C$9</f>
        <v>0</v>
      </c>
      <c r="BF146" s="193">
        <f>(SUMIFS(Profile!$E$2:$E$17521,Profile!$B$2:$B$17521,$B146,Profile!$C$2:$C$17521,BF$8))*$C$9</f>
        <v>0</v>
      </c>
      <c r="BG146" s="193">
        <f>(SUMIFS(Profile!$E$2:$E$17521,Profile!$B$2:$B$17521,$B146,Profile!$C$2:$C$17521,BG$8))*$C$9</f>
        <v>0</v>
      </c>
      <c r="BH146" s="193">
        <f>(SUMIFS(Profile!$E$2:$E$17521,Profile!$B$2:$B$17521,$B146,Profile!$C$2:$C$17521,BH$8))*$C$9</f>
        <v>0</v>
      </c>
      <c r="BI146" s="193">
        <f>(SUMIFS(Profile!$E$2:$E$17521,Profile!$B$2:$B$17521,$B146,Profile!$C$2:$C$17521,BI$8))*$C$9</f>
        <v>0</v>
      </c>
      <c r="BJ146" s="193">
        <f>(SUMIFS(Profile!$E$2:$E$17521,Profile!$B$2:$B$17521,$B146,Profile!$C$2:$C$17521,BJ$8))*$C$9</f>
        <v>0.004615068901</v>
      </c>
      <c r="BK146" s="193">
        <f>(SUMIFS(Profile!$E$2:$E$17521,Profile!$B$2:$B$17521,$B146,Profile!$C$2:$C$17521,BK$8))*$C$9</f>
        <v>0.01515185263</v>
      </c>
      <c r="BL146" s="193">
        <f>(SUMIFS(Profile!$E$2:$E$17521,Profile!$B$2:$B$17521,$B146,Profile!$C$2:$C$17521,BL$8))*$C$9</f>
        <v>0.04763599922</v>
      </c>
      <c r="BM146" s="193">
        <f>(SUMIFS(Profile!$E$2:$E$17521,Profile!$B$2:$B$17521,$B146,Profile!$C$2:$C$17521,BM$8))*$C$9</f>
        <v>0.09753148939</v>
      </c>
      <c r="BN146" s="193">
        <f>(SUMIFS(Profile!$E$2:$E$17521,Profile!$B$2:$B$17521,$B146,Profile!$C$2:$C$17521,BN$8))*$C$9</f>
        <v>0.1567449219</v>
      </c>
      <c r="BO146" s="193">
        <f>(SUMIFS(Profile!$E$2:$E$17521,Profile!$B$2:$B$17521,$B146,Profile!$C$2:$C$17521,BO$8))*$C$9</f>
        <v>0.2204257675</v>
      </c>
      <c r="BP146" s="193">
        <f>(SUMIFS(Profile!$E$2:$E$17521,Profile!$B$2:$B$17521,$B146,Profile!$C$2:$C$17521,BP$8))*$C$9</f>
        <v>0.2899854076</v>
      </c>
      <c r="BQ146" s="193">
        <f>(SUMIFS(Profile!$E$2:$E$17521,Profile!$B$2:$B$17521,$B146,Profile!$C$2:$C$17521,BQ$8))*$C$9</f>
        <v>0.378712467</v>
      </c>
      <c r="BR146" s="193">
        <f>(SUMIFS(Profile!$E$2:$E$17521,Profile!$B$2:$B$17521,$B146,Profile!$C$2:$C$17521,BR$8))*$C$9</f>
        <v>0.4639938997</v>
      </c>
      <c r="BS146" s="193">
        <f>(SUMIFS(Profile!$E$2:$E$17521,Profile!$B$2:$B$17521,$B146,Profile!$C$2:$C$17521,BS$8))*$C$9</f>
        <v>0.5253890277</v>
      </c>
      <c r="BT146" s="193">
        <f>(SUMIFS(Profile!$E$2:$E$17521,Profile!$B$2:$B$17521,$B146,Profile!$C$2:$C$17521,BT$8))*$C$9</f>
        <v>0.5787688074</v>
      </c>
      <c r="BU146" s="193">
        <f>(SUMIFS(Profile!$E$2:$E$17521,Profile!$B$2:$B$17521,$B146,Profile!$C$2:$C$17521,BU$8))*$C$9</f>
        <v>0.6154018614</v>
      </c>
      <c r="BV146" s="193">
        <f>(SUMIFS(Profile!$E$2:$E$17521,Profile!$B$2:$B$17521,$B146,Profile!$C$2:$C$17521,BV$8))*$C$9</f>
        <v>0.6738722499</v>
      </c>
      <c r="BW146" s="193">
        <f>(SUMIFS(Profile!$E$2:$E$17521,Profile!$B$2:$B$17521,$B146,Profile!$C$2:$C$17521,BW$8))*$C$9</f>
        <v>0.7149516803</v>
      </c>
      <c r="BX146" s="193">
        <f>(SUMIFS(Profile!$E$2:$E$17521,Profile!$B$2:$B$17521,$B146,Profile!$C$2:$C$17521,BX$8))*$C$9</f>
        <v>0.7281028989</v>
      </c>
      <c r="BY146" s="193">
        <f>(SUMIFS(Profile!$E$2:$E$17521,Profile!$B$2:$B$17521,$B146,Profile!$C$2:$C$17521,BY$8))*$C$9</f>
        <v>0.7417944521</v>
      </c>
      <c r="BZ146" s="193">
        <f>(SUMIFS(Profile!$E$2:$E$17521,Profile!$B$2:$B$17521,$B146,Profile!$C$2:$C$17521,BZ$8))*$C$9</f>
        <v>0.7049407668</v>
      </c>
      <c r="CA146" s="193">
        <f>(SUMIFS(Profile!$E$2:$E$17521,Profile!$B$2:$B$17521,$B146,Profile!$C$2:$C$17521,CA$8))*$C$9</f>
        <v>0.6756476653</v>
      </c>
      <c r="CB146" s="193">
        <f>(SUMIFS(Profile!$E$2:$E$17521,Profile!$B$2:$B$17521,$B146,Profile!$C$2:$C$17521,CB$8))*$C$9</f>
        <v>0.6593686595</v>
      </c>
      <c r="CC146" s="193">
        <f>(SUMIFS(Profile!$E$2:$E$17521,Profile!$B$2:$B$17521,$B146,Profile!$C$2:$C$17521,CC$8))*$C$9</f>
        <v>0.609852049</v>
      </c>
      <c r="CD146" s="193">
        <f>(SUMIFS(Profile!$E$2:$E$17521,Profile!$B$2:$B$17521,$B146,Profile!$C$2:$C$17521,CD$8))*$C$9</f>
        <v>0.6141529173</v>
      </c>
      <c r="CE146" s="193">
        <f>(SUMIFS(Profile!$E$2:$E$17521,Profile!$B$2:$B$17521,$B146,Profile!$C$2:$C$17521,CE$8))*$C$9</f>
        <v>0.5749343112</v>
      </c>
      <c r="CF146" s="193">
        <f>(SUMIFS(Profile!$E$2:$E$17521,Profile!$B$2:$B$17521,$B146,Profile!$C$2:$C$17521,CF$8))*$C$9</f>
        <v>0.51509631</v>
      </c>
      <c r="CG146" s="193">
        <f>(SUMIFS(Profile!$E$2:$E$17521,Profile!$B$2:$B$17521,$B146,Profile!$C$2:$C$17521,CG$8))*$C$9</f>
        <v>0.4635846594</v>
      </c>
      <c r="CH146" s="193">
        <f>(SUMIFS(Profile!$E$2:$E$17521,Profile!$B$2:$B$17521,$B146,Profile!$C$2:$C$17521,CH$8))*$C$9</f>
        <v>0.3824317176</v>
      </c>
      <c r="CI146" s="193">
        <f>(SUMIFS(Profile!$E$2:$E$17521,Profile!$B$2:$B$17521,$B146,Profile!$C$2:$C$17521,CI$8))*$C$9</f>
        <v>0.3030143293</v>
      </c>
      <c r="CJ146" s="193">
        <f>(SUMIFS(Profile!$E$2:$E$17521,Profile!$B$2:$B$17521,$B146,Profile!$C$2:$C$17521,CJ$8))*$C$9</f>
        <v>0.2360750974</v>
      </c>
      <c r="CK146" s="193">
        <f>(SUMIFS(Profile!$E$2:$E$17521,Profile!$B$2:$B$17521,$B146,Profile!$C$2:$C$17521,CK$8))*$C$9</f>
        <v>0.194826526</v>
      </c>
      <c r="CL146" s="193">
        <f>(SUMIFS(Profile!$E$2:$E$17521,Profile!$B$2:$B$17521,$B146,Profile!$C$2:$C$17521,CL$8))*$C$9</f>
        <v>0.1537235825</v>
      </c>
      <c r="CM146" s="193">
        <f>(SUMIFS(Profile!$E$2:$E$17521,Profile!$B$2:$B$17521,$B146,Profile!$C$2:$C$17521,CM$8))*$C$9</f>
        <v>0.0929312343</v>
      </c>
      <c r="CN146" s="193">
        <f>(SUMIFS(Profile!$E$2:$E$17521,Profile!$B$2:$B$17521,$B146,Profile!$C$2:$C$17521,CN$8))*$C$9</f>
        <v>0.04574820012</v>
      </c>
      <c r="CO146" s="193">
        <f>(SUMIFS(Profile!$E$2:$E$17521,Profile!$B$2:$B$17521,$B146,Profile!$C$2:$C$17521,CO$8))*$C$9</f>
        <v>0.02146747707</v>
      </c>
      <c r="CP146" s="193">
        <f>(SUMIFS(Profile!$E$2:$E$17521,Profile!$B$2:$B$17521,$B146,Profile!$C$2:$C$17521,CP$8))*$C$9</f>
        <v>0.003482749566</v>
      </c>
      <c r="CQ146" s="193">
        <f>(SUMIFS(Profile!$E$2:$E$17521,Profile!$B$2:$B$17521,$B146,Profile!$C$2:$C$17521,CQ$8))*$C$9</f>
        <v>0.00028670037</v>
      </c>
      <c r="CR146" s="193">
        <f>(SUMIFS(Profile!$E$2:$E$17521,Profile!$B$2:$B$17521,$B146,Profile!$C$2:$C$17521,CR$8))*$C$9</f>
        <v>0</v>
      </c>
      <c r="CS146" s="193">
        <f>(SUMIFS(Profile!$E$2:$E$17521,Profile!$B$2:$B$17521,$B146,Profile!$C$2:$C$17521,CS$8))*$C$9</f>
        <v>0</v>
      </c>
      <c r="CT146" s="193">
        <f>(SUMIFS(Profile!$E$2:$E$17521,Profile!$B$2:$B$17521,$B146,Profile!$C$2:$C$17521,CT$8))*$C$9</f>
        <v>0</v>
      </c>
      <c r="CU146" s="193">
        <f>(SUMIFS(Profile!$E$2:$E$17521,Profile!$B$2:$B$17521,$B146,Profile!$C$2:$C$17521,CU$8))*$C$9</f>
        <v>0</v>
      </c>
      <c r="CV146" s="193">
        <f>(SUMIFS(Profile!$E$2:$E$17521,Profile!$B$2:$B$17521,$B146,Profile!$C$2:$C$17521,CV$8))*$C$9</f>
        <v>0</v>
      </c>
      <c r="CW146" s="193">
        <f>(SUMIFS(Profile!$E$2:$E$17521,Profile!$B$2:$B$17521,$B146,Profile!$C$2:$C$17521,CW$8))*$C$9</f>
        <v>0</v>
      </c>
      <c r="CX146" s="193">
        <f t="shared" si="17"/>
        <v>6.821403372</v>
      </c>
      <c r="CY146" s="193">
        <f t="shared" ref="CY146:ET146" si="692">MAX(BB146-E146,0)</f>
        <v>0</v>
      </c>
      <c r="CZ146" s="193">
        <f t="shared" si="692"/>
        <v>0</v>
      </c>
      <c r="DA146" s="193">
        <f t="shared" si="692"/>
        <v>0</v>
      </c>
      <c r="DB146" s="193">
        <f t="shared" si="692"/>
        <v>0</v>
      </c>
      <c r="DC146" s="193">
        <f t="shared" si="692"/>
        <v>0</v>
      </c>
      <c r="DD146" s="193">
        <f t="shared" si="692"/>
        <v>0</v>
      </c>
      <c r="DE146" s="193">
        <f t="shared" si="692"/>
        <v>0</v>
      </c>
      <c r="DF146" s="193">
        <f t="shared" si="692"/>
        <v>0</v>
      </c>
      <c r="DG146" s="193">
        <f t="shared" si="692"/>
        <v>0</v>
      </c>
      <c r="DH146" s="193">
        <f t="shared" si="692"/>
        <v>0</v>
      </c>
      <c r="DI146" s="193">
        <f t="shared" si="692"/>
        <v>0</v>
      </c>
      <c r="DJ146" s="193">
        <f t="shared" si="692"/>
        <v>0</v>
      </c>
      <c r="DK146" s="193">
        <f t="shared" si="692"/>
        <v>0.01732969574</v>
      </c>
      <c r="DL146" s="193">
        <f t="shared" si="692"/>
        <v>0.05256663026</v>
      </c>
      <c r="DM146" s="193">
        <f t="shared" si="692"/>
        <v>0.1016947286</v>
      </c>
      <c r="DN146" s="193">
        <f t="shared" si="692"/>
        <v>0.1747976679</v>
      </c>
      <c r="DO146" s="193">
        <f t="shared" si="692"/>
        <v>0.2528679682</v>
      </c>
      <c r="DP146" s="193">
        <f t="shared" si="692"/>
        <v>0.2954340283</v>
      </c>
      <c r="DQ146" s="193">
        <f t="shared" si="692"/>
        <v>0.3456088603</v>
      </c>
      <c r="DR146" s="193">
        <f t="shared" si="692"/>
        <v>0.3806394404</v>
      </c>
      <c r="DS146" s="193">
        <f t="shared" si="692"/>
        <v>0.4447184875</v>
      </c>
      <c r="DT146" s="193">
        <f t="shared" si="692"/>
        <v>0.4934096687</v>
      </c>
      <c r="DU146" s="193">
        <f t="shared" si="692"/>
        <v>0.5025547026</v>
      </c>
      <c r="DV146" s="193">
        <f t="shared" si="692"/>
        <v>0.5162462558</v>
      </c>
      <c r="DW146" s="193">
        <f t="shared" si="692"/>
        <v>0.4769888597</v>
      </c>
      <c r="DX146" s="193">
        <f t="shared" si="692"/>
        <v>0.4476957582</v>
      </c>
      <c r="DY146" s="193">
        <f t="shared" si="692"/>
        <v>0.4374260294</v>
      </c>
      <c r="DZ146" s="193">
        <f t="shared" si="692"/>
        <v>0.3919156036</v>
      </c>
      <c r="EA146" s="193">
        <f t="shared" si="692"/>
        <v>0.4022257489</v>
      </c>
      <c r="EB146" s="193">
        <f t="shared" si="692"/>
        <v>0.3618052874</v>
      </c>
      <c r="EC146" s="193">
        <f t="shared" si="692"/>
        <v>0.2991629569</v>
      </c>
      <c r="ED146" s="193">
        <f t="shared" si="692"/>
        <v>0.2404401739</v>
      </c>
      <c r="EE146" s="193">
        <f t="shared" si="692"/>
        <v>0.1440637304</v>
      </c>
      <c r="EF146" s="193">
        <f t="shared" si="692"/>
        <v>0.04181108957</v>
      </c>
      <c r="EG146" s="193">
        <f t="shared" si="692"/>
        <v>0</v>
      </c>
      <c r="EH146" s="193">
        <f t="shared" si="692"/>
        <v>0</v>
      </c>
      <c r="EI146" s="193">
        <f t="shared" si="692"/>
        <v>0</v>
      </c>
      <c r="EJ146" s="193">
        <f t="shared" si="692"/>
        <v>0</v>
      </c>
      <c r="EK146" s="193">
        <f t="shared" si="692"/>
        <v>0</v>
      </c>
      <c r="EL146" s="193">
        <f t="shared" si="692"/>
        <v>0</v>
      </c>
      <c r="EM146" s="193">
        <f t="shared" si="692"/>
        <v>0</v>
      </c>
      <c r="EN146" s="193">
        <f t="shared" si="692"/>
        <v>0</v>
      </c>
      <c r="EO146" s="193">
        <f t="shared" si="692"/>
        <v>0</v>
      </c>
      <c r="EP146" s="193">
        <f t="shared" si="692"/>
        <v>0</v>
      </c>
      <c r="EQ146" s="193">
        <f t="shared" si="692"/>
        <v>0</v>
      </c>
      <c r="ER146" s="193">
        <f t="shared" si="692"/>
        <v>0</v>
      </c>
      <c r="ES146" s="193">
        <f t="shared" si="692"/>
        <v>0</v>
      </c>
      <c r="ET146" s="193">
        <f t="shared" si="692"/>
        <v>0</v>
      </c>
      <c r="EU146" s="193">
        <f t="shared" si="19"/>
        <v>5.683239432</v>
      </c>
      <c r="EV146" s="193">
        <f t="shared" ref="EV146:GQ146" si="693">BB146-CY146</f>
        <v>0</v>
      </c>
      <c r="EW146" s="193">
        <f t="shared" si="693"/>
        <v>0</v>
      </c>
      <c r="EX146" s="193">
        <f t="shared" si="693"/>
        <v>0</v>
      </c>
      <c r="EY146" s="193">
        <f t="shared" si="693"/>
        <v>0</v>
      </c>
      <c r="EZ146" s="193">
        <f t="shared" si="693"/>
        <v>0</v>
      </c>
      <c r="FA146" s="193">
        <f t="shared" si="693"/>
        <v>0</v>
      </c>
      <c r="FB146" s="193">
        <f t="shared" si="693"/>
        <v>0</v>
      </c>
      <c r="FC146" s="193">
        <f t="shared" si="693"/>
        <v>0</v>
      </c>
      <c r="FD146" s="193">
        <f t="shared" si="693"/>
        <v>0.004615068901</v>
      </c>
      <c r="FE146" s="193">
        <f t="shared" si="693"/>
        <v>0.01515185263</v>
      </c>
      <c r="FF146" s="193">
        <f t="shared" si="693"/>
        <v>0.04763599922</v>
      </c>
      <c r="FG146" s="193">
        <f t="shared" si="693"/>
        <v>0.09753148939</v>
      </c>
      <c r="FH146" s="193">
        <f t="shared" si="693"/>
        <v>0.1394152261</v>
      </c>
      <c r="FI146" s="193">
        <f t="shared" si="693"/>
        <v>0.1678591372</v>
      </c>
      <c r="FJ146" s="193">
        <f t="shared" si="693"/>
        <v>0.188290679</v>
      </c>
      <c r="FK146" s="193">
        <f t="shared" si="693"/>
        <v>0.2039147991</v>
      </c>
      <c r="FL146" s="193">
        <f t="shared" si="693"/>
        <v>0.2111259315</v>
      </c>
      <c r="FM146" s="193">
        <f t="shared" si="693"/>
        <v>0.2299549994</v>
      </c>
      <c r="FN146" s="193">
        <f t="shared" si="693"/>
        <v>0.2331599471</v>
      </c>
      <c r="FO146" s="193">
        <f t="shared" si="693"/>
        <v>0.234762421</v>
      </c>
      <c r="FP146" s="193">
        <f t="shared" si="693"/>
        <v>0.2291537625</v>
      </c>
      <c r="FQ146" s="193">
        <f t="shared" si="693"/>
        <v>0.2215420116</v>
      </c>
      <c r="FR146" s="193">
        <f t="shared" si="693"/>
        <v>0.2255481963</v>
      </c>
      <c r="FS146" s="193">
        <f t="shared" si="693"/>
        <v>0.2255481963</v>
      </c>
      <c r="FT146" s="193">
        <f t="shared" si="693"/>
        <v>0.2279519071</v>
      </c>
      <c r="FU146" s="193">
        <f t="shared" si="693"/>
        <v>0.2279519071</v>
      </c>
      <c r="FV146" s="193">
        <f t="shared" si="693"/>
        <v>0.2219426301</v>
      </c>
      <c r="FW146" s="193">
        <f t="shared" si="693"/>
        <v>0.2179364454</v>
      </c>
      <c r="FX146" s="193">
        <f t="shared" si="693"/>
        <v>0.2119271685</v>
      </c>
      <c r="FY146" s="193">
        <f t="shared" si="693"/>
        <v>0.2131290239</v>
      </c>
      <c r="FZ146" s="193">
        <f t="shared" si="693"/>
        <v>0.2159333531</v>
      </c>
      <c r="GA146" s="193">
        <f t="shared" si="693"/>
        <v>0.2231444855</v>
      </c>
      <c r="GB146" s="193">
        <f t="shared" si="693"/>
        <v>0.2383679872</v>
      </c>
      <c r="GC146" s="193">
        <f t="shared" si="693"/>
        <v>0.2612032398</v>
      </c>
      <c r="GD146" s="193">
        <f t="shared" si="693"/>
        <v>0.2360750974</v>
      </c>
      <c r="GE146" s="193">
        <f t="shared" si="693"/>
        <v>0.194826526</v>
      </c>
      <c r="GF146" s="193">
        <f t="shared" si="693"/>
        <v>0.1537235825</v>
      </c>
      <c r="GG146" s="193">
        <f t="shared" si="693"/>
        <v>0.0929312343</v>
      </c>
      <c r="GH146" s="193">
        <f t="shared" si="693"/>
        <v>0.04574820012</v>
      </c>
      <c r="GI146" s="193">
        <f t="shared" si="693"/>
        <v>0.02146747707</v>
      </c>
      <c r="GJ146" s="193">
        <f t="shared" si="693"/>
        <v>0.003482749566</v>
      </c>
      <c r="GK146" s="193">
        <f t="shared" si="693"/>
        <v>0.00028670037</v>
      </c>
      <c r="GL146" s="193">
        <f t="shared" si="693"/>
        <v>0</v>
      </c>
      <c r="GM146" s="193">
        <f t="shared" si="693"/>
        <v>0</v>
      </c>
      <c r="GN146" s="193">
        <f t="shared" si="693"/>
        <v>0</v>
      </c>
      <c r="GO146" s="193">
        <f t="shared" si="693"/>
        <v>0</v>
      </c>
      <c r="GP146" s="193">
        <f t="shared" si="693"/>
        <v>0</v>
      </c>
      <c r="GQ146" s="193">
        <f t="shared" si="693"/>
        <v>0</v>
      </c>
      <c r="GR146" s="193">
        <f t="shared" si="21"/>
        <v>4.206828635</v>
      </c>
      <c r="GS146" s="193">
        <f t="shared" ref="GS146:IN146" si="694">E146-EV146</f>
        <v>0.1498313062</v>
      </c>
      <c r="GT146" s="193">
        <f t="shared" si="694"/>
        <v>0.1330053307</v>
      </c>
      <c r="GU146" s="193">
        <f t="shared" si="694"/>
        <v>0.1213873952</v>
      </c>
      <c r="GV146" s="193">
        <f t="shared" si="694"/>
        <v>0.1157787366</v>
      </c>
      <c r="GW146" s="193">
        <f t="shared" si="694"/>
        <v>0.1097694597</v>
      </c>
      <c r="GX146" s="193">
        <f t="shared" si="694"/>
        <v>0.1077663673</v>
      </c>
      <c r="GY146" s="193">
        <f t="shared" si="694"/>
        <v>0.1073657489</v>
      </c>
      <c r="GZ146" s="193">
        <f t="shared" si="694"/>
        <v>0.1061638935</v>
      </c>
      <c r="HA146" s="193">
        <f t="shared" si="694"/>
        <v>0.101949443</v>
      </c>
      <c r="HB146" s="193">
        <f t="shared" si="694"/>
        <v>0.0926145147</v>
      </c>
      <c r="HC146" s="193">
        <f t="shared" si="694"/>
        <v>0.06453717123</v>
      </c>
      <c r="HD146" s="193">
        <f t="shared" si="694"/>
        <v>0.01984972112</v>
      </c>
      <c r="HE146" s="193">
        <f t="shared" si="694"/>
        <v>0</v>
      </c>
      <c r="HF146" s="193">
        <f t="shared" si="694"/>
        <v>0</v>
      </c>
      <c r="HG146" s="193">
        <f t="shared" si="694"/>
        <v>0</v>
      </c>
      <c r="HH146" s="193">
        <f t="shared" si="694"/>
        <v>0</v>
      </c>
      <c r="HI146" s="193">
        <f t="shared" si="694"/>
        <v>0</v>
      </c>
      <c r="HJ146" s="193">
        <f t="shared" si="694"/>
        <v>0</v>
      </c>
      <c r="HK146" s="193">
        <f t="shared" si="694"/>
        <v>0</v>
      </c>
      <c r="HL146" s="193">
        <f t="shared" si="694"/>
        <v>0</v>
      </c>
      <c r="HM146" s="193">
        <f t="shared" si="694"/>
        <v>0</v>
      </c>
      <c r="HN146" s="193">
        <f t="shared" si="694"/>
        <v>0</v>
      </c>
      <c r="HO146" s="193">
        <f t="shared" si="694"/>
        <v>0</v>
      </c>
      <c r="HP146" s="193">
        <f t="shared" si="694"/>
        <v>0</v>
      </c>
      <c r="HQ146" s="193">
        <f t="shared" si="694"/>
        <v>0</v>
      </c>
      <c r="HR146" s="193">
        <f t="shared" si="694"/>
        <v>0</v>
      </c>
      <c r="HS146" s="193">
        <f t="shared" si="694"/>
        <v>0</v>
      </c>
      <c r="HT146" s="193">
        <f t="shared" si="694"/>
        <v>0</v>
      </c>
      <c r="HU146" s="193">
        <f t="shared" si="694"/>
        <v>0</v>
      </c>
      <c r="HV146" s="193">
        <f t="shared" si="694"/>
        <v>0</v>
      </c>
      <c r="HW146" s="193">
        <f t="shared" si="694"/>
        <v>0</v>
      </c>
      <c r="HX146" s="193">
        <f t="shared" si="694"/>
        <v>0</v>
      </c>
      <c r="HY146" s="193">
        <f t="shared" si="694"/>
        <v>0</v>
      </c>
      <c r="HZ146" s="193">
        <f t="shared" si="694"/>
        <v>0</v>
      </c>
      <c r="IA146" s="193">
        <f t="shared" si="694"/>
        <v>0.05277081647</v>
      </c>
      <c r="IB146" s="193">
        <f t="shared" si="694"/>
        <v>0.09321815097</v>
      </c>
      <c r="IC146" s="193">
        <f t="shared" si="694"/>
        <v>0.1311161468</v>
      </c>
      <c r="ID146" s="193">
        <f t="shared" si="694"/>
        <v>0.2019239566</v>
      </c>
      <c r="IE146" s="193">
        <f t="shared" si="694"/>
        <v>0.2414952399</v>
      </c>
      <c r="IF146" s="193">
        <f t="shared" si="694"/>
        <v>0.2553598829</v>
      </c>
      <c r="IG146" s="193">
        <f t="shared" si="694"/>
        <v>0.2733446104</v>
      </c>
      <c r="IH146" s="193">
        <f t="shared" si="694"/>
        <v>0.2789443704</v>
      </c>
      <c r="II146" s="193">
        <f t="shared" si="694"/>
        <v>0.2816347815</v>
      </c>
      <c r="IJ146" s="193">
        <f t="shared" si="694"/>
        <v>0.2772279784</v>
      </c>
      <c r="IK146" s="193">
        <f t="shared" si="694"/>
        <v>0.2628057136</v>
      </c>
      <c r="IL146" s="193">
        <f t="shared" si="694"/>
        <v>0.2371661318</v>
      </c>
      <c r="IM146" s="193">
        <f t="shared" si="694"/>
        <v>0.2135296423</v>
      </c>
      <c r="IN146" s="193">
        <f t="shared" si="694"/>
        <v>0.176272125</v>
      </c>
      <c r="IO146" s="193">
        <f t="shared" si="23"/>
        <v>2.976809547</v>
      </c>
      <c r="IP146" s="193">
        <f t="shared" si="29"/>
        <v>1.976675432</v>
      </c>
      <c r="IQ146" s="193">
        <f t="shared" ref="IQ146:KK146" si="695">MAX((MIN(CZ146+IP146,$IO$7))-GT146,0)</f>
        <v>1.843670101</v>
      </c>
      <c r="IR146" s="193">
        <f t="shared" si="695"/>
        <v>1.722282706</v>
      </c>
      <c r="IS146" s="193">
        <f t="shared" si="695"/>
        <v>1.606503969</v>
      </c>
      <c r="IT146" s="193">
        <f t="shared" si="695"/>
        <v>1.496734509</v>
      </c>
      <c r="IU146" s="193">
        <f t="shared" si="695"/>
        <v>1.388968142</v>
      </c>
      <c r="IV146" s="193">
        <f t="shared" si="695"/>
        <v>1.281602393</v>
      </c>
      <c r="IW146" s="193">
        <f t="shared" si="695"/>
        <v>1.1754385</v>
      </c>
      <c r="IX146" s="193">
        <f t="shared" si="695"/>
        <v>1.073489057</v>
      </c>
      <c r="IY146" s="193">
        <f t="shared" si="695"/>
        <v>0.9808745421</v>
      </c>
      <c r="IZ146" s="193">
        <f t="shared" si="695"/>
        <v>0.9163373708</v>
      </c>
      <c r="JA146" s="193">
        <f t="shared" si="695"/>
        <v>0.8964876497</v>
      </c>
      <c r="JB146" s="193">
        <f t="shared" si="695"/>
        <v>0.9138173454</v>
      </c>
      <c r="JC146" s="193">
        <f t="shared" si="695"/>
        <v>0.9663839757</v>
      </c>
      <c r="JD146" s="193">
        <f t="shared" si="695"/>
        <v>1.068078704</v>
      </c>
      <c r="JE146" s="193">
        <f t="shared" si="695"/>
        <v>1.242876372</v>
      </c>
      <c r="JF146" s="193">
        <f t="shared" si="695"/>
        <v>1.49574434</v>
      </c>
      <c r="JG146" s="193">
        <f t="shared" si="695"/>
        <v>1.791178369</v>
      </c>
      <c r="JH146" s="193">
        <f t="shared" si="695"/>
        <v>2.136787229</v>
      </c>
      <c r="JI146" s="193">
        <f t="shared" si="695"/>
        <v>2.517426669</v>
      </c>
      <c r="JJ146" s="193">
        <f t="shared" si="695"/>
        <v>2.962145157</v>
      </c>
      <c r="JK146" s="193">
        <f t="shared" si="695"/>
        <v>3.455554825</v>
      </c>
      <c r="JL146" s="193">
        <f t="shared" si="695"/>
        <v>3.958109528</v>
      </c>
      <c r="JM146" s="193">
        <f t="shared" si="695"/>
        <v>4.474355784</v>
      </c>
      <c r="JN146" s="193">
        <f t="shared" si="695"/>
        <v>4.951344644</v>
      </c>
      <c r="JO146" s="193">
        <f t="shared" si="695"/>
        <v>5</v>
      </c>
      <c r="JP146" s="193">
        <f t="shared" si="695"/>
        <v>5</v>
      </c>
      <c r="JQ146" s="193">
        <f t="shared" si="695"/>
        <v>5</v>
      </c>
      <c r="JR146" s="193">
        <f t="shared" si="695"/>
        <v>5</v>
      </c>
      <c r="JS146" s="193">
        <f t="shared" si="695"/>
        <v>5</v>
      </c>
      <c r="JT146" s="193">
        <f t="shared" si="695"/>
        <v>5</v>
      </c>
      <c r="JU146" s="193">
        <f t="shared" si="695"/>
        <v>5</v>
      </c>
      <c r="JV146" s="193">
        <f t="shared" si="695"/>
        <v>5</v>
      </c>
      <c r="JW146" s="193">
        <f t="shared" si="695"/>
        <v>5</v>
      </c>
      <c r="JX146" s="193">
        <f t="shared" si="695"/>
        <v>4.947229184</v>
      </c>
      <c r="JY146" s="193">
        <f t="shared" si="695"/>
        <v>4.854011033</v>
      </c>
      <c r="JZ146" s="193">
        <f t="shared" si="695"/>
        <v>4.722894886</v>
      </c>
      <c r="KA146" s="193">
        <f t="shared" si="695"/>
        <v>4.520970929</v>
      </c>
      <c r="KB146" s="193">
        <f t="shared" si="695"/>
        <v>4.279475689</v>
      </c>
      <c r="KC146" s="193">
        <f t="shared" si="695"/>
        <v>4.024115806</v>
      </c>
      <c r="KD146" s="193">
        <f t="shared" si="695"/>
        <v>3.750771196</v>
      </c>
      <c r="KE146" s="193">
        <f t="shared" si="695"/>
        <v>3.471826826</v>
      </c>
      <c r="KF146" s="193">
        <f t="shared" si="695"/>
        <v>3.190192044</v>
      </c>
      <c r="KG146" s="193">
        <f t="shared" si="695"/>
        <v>2.912964066</v>
      </c>
      <c r="KH146" s="193">
        <f t="shared" si="695"/>
        <v>2.650158352</v>
      </c>
      <c r="KI146" s="193">
        <f t="shared" si="695"/>
        <v>2.41299222</v>
      </c>
      <c r="KJ146" s="193">
        <f t="shared" si="695"/>
        <v>2.199462578</v>
      </c>
      <c r="KK146" s="193">
        <f t="shared" si="695"/>
        <v>2.023190453</v>
      </c>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row>
    <row r="147" ht="14.25" customHeight="1">
      <c r="A147" s="1">
        <v>5.0</v>
      </c>
      <c r="B147" s="1">
        <f t="shared" ref="B147:C147" si="696">B146+1</f>
        <v>137</v>
      </c>
      <c r="C147" s="267">
        <f t="shared" si="696"/>
        <v>43602</v>
      </c>
      <c r="D147" s="193">
        <f t="shared" si="15"/>
        <v>9.459803835</v>
      </c>
      <c r="E147" s="193">
        <f>(SUMIFS(Profile!$F$2:$F$17521,Profile!$B$2:$B$17521,$B147,Profile!$C$2:$C$17521,E$8))*$C$6</f>
        <v>0.1510331616</v>
      </c>
      <c r="F147" s="193">
        <f>(SUMIFS(Profile!$F$2:$F$17521,Profile!$B$2:$B$17521,$B147,Profile!$C$2:$C$17521,F$8))*$C$6</f>
        <v>0.1318034753</v>
      </c>
      <c r="G147" s="193">
        <f>(SUMIFS(Profile!$F$2:$F$17521,Profile!$B$2:$B$17521,$B147,Profile!$C$2:$C$17521,G$8))*$C$6</f>
        <v>0.1225892506</v>
      </c>
      <c r="H147" s="193">
        <f>(SUMIFS(Profile!$F$2:$F$17521,Profile!$B$2:$B$17521,$B147,Profile!$C$2:$C$17521,H$8))*$C$6</f>
        <v>0.117781829</v>
      </c>
      <c r="I147" s="193">
        <f>(SUMIFS(Profile!$F$2:$F$17521,Profile!$B$2:$B$17521,$B147,Profile!$C$2:$C$17521,I$8))*$C$6</f>
        <v>0.1101700781</v>
      </c>
      <c r="J147" s="193">
        <f>(SUMIFS(Profile!$F$2:$F$17521,Profile!$B$2:$B$17521,$B147,Profile!$C$2:$C$17521,J$8))*$C$6</f>
        <v>0.1069651304</v>
      </c>
      <c r="K147" s="193">
        <f>(SUMIFS(Profile!$F$2:$F$17521,Profile!$B$2:$B$17521,$B147,Profile!$C$2:$C$17521,K$8))*$C$6</f>
        <v>0.1045614196</v>
      </c>
      <c r="L147" s="193">
        <f>(SUMIFS(Profile!$F$2:$F$17521,Profile!$B$2:$B$17521,$B147,Profile!$C$2:$C$17521,L$8))*$C$6</f>
        <v>0.1041608011</v>
      </c>
      <c r="M147" s="193">
        <f>(SUMIFS(Profile!$F$2:$F$17521,Profile!$B$2:$B$17521,$B147,Profile!$C$2:$C$17521,M$8))*$C$6</f>
        <v>0.1049620381</v>
      </c>
      <c r="N147" s="193">
        <f>(SUMIFS(Profile!$F$2:$F$17521,Profile!$B$2:$B$17521,$B147,Profile!$C$2:$C$17521,N$8))*$C$6</f>
        <v>0.1065645119</v>
      </c>
      <c r="O147" s="193">
        <f>(SUMIFS(Profile!$F$2:$F$17521,Profile!$B$2:$B$17521,$B147,Profile!$C$2:$C$17521,O$8))*$C$6</f>
        <v>0.1109713151</v>
      </c>
      <c r="P147" s="193">
        <f>(SUMIFS(Profile!$F$2:$F$17521,Profile!$B$2:$B$17521,$B147,Profile!$C$2:$C$17521,P$8))*$C$6</f>
        <v>0.1193843028</v>
      </c>
      <c r="Q147" s="193">
        <f>(SUMIFS(Profile!$F$2:$F$17521,Profile!$B$2:$B$17521,$B147,Profile!$C$2:$C$17521,Q$8))*$C$6</f>
        <v>0.1322040937</v>
      </c>
      <c r="R147" s="193">
        <f>(SUMIFS(Profile!$F$2:$F$17521,Profile!$B$2:$B$17521,$B147,Profile!$C$2:$C$17521,R$8))*$C$6</f>
        <v>0.158244294</v>
      </c>
      <c r="S147" s="193">
        <f>(SUMIFS(Profile!$F$2:$F$17521,Profile!$B$2:$B$17521,$B147,Profile!$C$2:$C$17521,S$8))*$C$6</f>
        <v>0.1830826389</v>
      </c>
      <c r="T147" s="193">
        <f>(SUMIFS(Profile!$F$2:$F$17521,Profile!$B$2:$B$17521,$B147,Profile!$C$2:$C$17521,T$8))*$C$6</f>
        <v>0.1959024298</v>
      </c>
      <c r="U147" s="193">
        <f>(SUMIFS(Profile!$F$2:$F$17521,Profile!$B$2:$B$17521,$B147,Profile!$C$2:$C$17521,U$8))*$C$6</f>
        <v>0.2047160361</v>
      </c>
      <c r="V147" s="193">
        <f>(SUMIFS(Profile!$F$2:$F$17521,Profile!$B$2:$B$17521,$B147,Profile!$C$2:$C$17521,V$8))*$C$6</f>
        <v>0.217535827</v>
      </c>
      <c r="W147" s="193">
        <f>(SUMIFS(Profile!$F$2:$F$17521,Profile!$B$2:$B$17521,$B147,Profile!$C$2:$C$17521,W$8))*$C$6</f>
        <v>0.2147314977</v>
      </c>
      <c r="X147" s="193">
        <f>(SUMIFS(Profile!$F$2:$F$17521,Profile!$B$2:$B$17521,$B147,Profile!$C$2:$C$17521,X$8))*$C$6</f>
        <v>0.2155327346</v>
      </c>
      <c r="Y147" s="193">
        <f>(SUMIFS(Profile!$F$2:$F$17521,Profile!$B$2:$B$17521,$B147,Profile!$C$2:$C$17521,Y$8))*$C$6</f>
        <v>0.2071197469</v>
      </c>
      <c r="Z147" s="193">
        <f>(SUMIFS(Profile!$F$2:$F$17521,Profile!$B$2:$B$17521,$B147,Profile!$C$2:$C$17521,Z$8))*$C$6</f>
        <v>0.2019117068</v>
      </c>
      <c r="AA147" s="193">
        <f>(SUMIFS(Profile!$F$2:$F$17521,Profile!$B$2:$B$17521,$B147,Profile!$C$2:$C$17521,AA$8))*$C$6</f>
        <v>0.2043154176</v>
      </c>
      <c r="AB147" s="193">
        <f>(SUMIFS(Profile!$F$2:$F$17521,Profile!$B$2:$B$17521,$B147,Profile!$C$2:$C$17521,AB$8))*$C$6</f>
        <v>0.2067191284</v>
      </c>
      <c r="AC147" s="193">
        <f>(SUMIFS(Profile!$F$2:$F$17521,Profile!$B$2:$B$17521,$B147,Profile!$C$2:$C$17521,AC$8))*$C$6</f>
        <v>0.2083216023</v>
      </c>
      <c r="AD147" s="193">
        <f>(SUMIFS(Profile!$F$2:$F$17521,Profile!$B$2:$B$17521,$B147,Profile!$C$2:$C$17521,AD$8))*$C$6</f>
        <v>0.2083216023</v>
      </c>
      <c r="AE147" s="193">
        <f>(SUMIFS(Profile!$F$2:$F$17521,Profile!$B$2:$B$17521,$B147,Profile!$C$2:$C$17521,AE$8))*$C$6</f>
        <v>0.2011104699</v>
      </c>
      <c r="AF147" s="193">
        <f>(SUMIFS(Profile!$F$2:$F$17521,Profile!$B$2:$B$17521,$B147,Profile!$C$2:$C$17521,AF$8))*$C$6</f>
        <v>0.1999086145</v>
      </c>
      <c r="AG147" s="193">
        <f>(SUMIFS(Profile!$F$2:$F$17521,Profile!$B$2:$B$17521,$B147,Profile!$C$2:$C$17521,AG$8))*$C$6</f>
        <v>0.1951011929</v>
      </c>
      <c r="AH147" s="193">
        <f>(SUMIFS(Profile!$F$2:$F$17521,Profile!$B$2:$B$17521,$B147,Profile!$C$2:$C$17521,AH$8))*$C$6</f>
        <v>0.1910950082</v>
      </c>
      <c r="AI147" s="193">
        <f>(SUMIFS(Profile!$F$2:$F$17521,Profile!$B$2:$B$17521,$B147,Profile!$C$2:$C$17521,AI$8))*$C$6</f>
        <v>0.1963030483</v>
      </c>
      <c r="AJ147" s="193">
        <f>(SUMIFS(Profile!$F$2:$F$17521,Profile!$B$2:$B$17521,$B147,Profile!$C$2:$C$17521,AJ$8))*$C$6</f>
        <v>0.2059178915</v>
      </c>
      <c r="AK147" s="193">
        <f>(SUMIFS(Profile!$F$2:$F$17521,Profile!$B$2:$B$17521,$B147,Profile!$C$2:$C$17521,AK$8))*$C$6</f>
        <v>0.2247469594</v>
      </c>
      <c r="AL147" s="193">
        <f>(SUMIFS(Profile!$F$2:$F$17521,Profile!$B$2:$B$17521,$B147,Profile!$C$2:$C$17521,AL$8))*$C$6</f>
        <v>0.2459797381</v>
      </c>
      <c r="AM147" s="193">
        <f>(SUMIFS(Profile!$F$2:$F$17521,Profile!$B$2:$B$17521,$B147,Profile!$C$2:$C$17521,AM$8))*$C$6</f>
        <v>0.2792310707</v>
      </c>
      <c r="AN147" s="193">
        <f>(SUMIFS(Profile!$F$2:$F$17521,Profile!$B$2:$B$17521,$B147,Profile!$C$2:$C$17521,AN$8))*$C$6</f>
        <v>0.2848397292</v>
      </c>
      <c r="AO147" s="193">
        <f>(SUMIFS(Profile!$F$2:$F$17521,Profile!$B$2:$B$17521,$B147,Profile!$C$2:$C$17521,AO$8))*$C$6</f>
        <v>0.2828366369</v>
      </c>
      <c r="AP147" s="193">
        <f>(SUMIFS(Profile!$F$2:$F$17521,Profile!$B$2:$B$17521,$B147,Profile!$C$2:$C$17521,AP$8))*$C$6</f>
        <v>0.2808335446</v>
      </c>
      <c r="AQ147" s="193">
        <f>(SUMIFS(Profile!$F$2:$F$17521,Profile!$B$2:$B$17521,$B147,Profile!$C$2:$C$17521,AQ$8))*$C$6</f>
        <v>0.2768273599</v>
      </c>
      <c r="AR147" s="193">
        <f>(SUMIFS(Profile!$F$2:$F$17521,Profile!$B$2:$B$17521,$B147,Profile!$C$2:$C$17521,AR$8))*$C$6</f>
        <v>0.2672125167</v>
      </c>
      <c r="AS147" s="193">
        <f>(SUMIFS(Profile!$F$2:$F$17521,Profile!$B$2:$B$17521,$B147,Profile!$C$2:$C$17521,AS$8))*$C$6</f>
        <v>0.2720199383</v>
      </c>
      <c r="AT147" s="193">
        <f>(SUMIFS(Profile!$F$2:$F$17521,Profile!$B$2:$B$17521,$B147,Profile!$C$2:$C$17521,AT$8))*$C$6</f>
        <v>0.2724205568</v>
      </c>
      <c r="AU147" s="193">
        <f>(SUMIFS(Profile!$F$2:$F$17521,Profile!$B$2:$B$17521,$B147,Profile!$C$2:$C$17521,AU$8))*$C$6</f>
        <v>0.2728211753</v>
      </c>
      <c r="AV147" s="193">
        <f>(SUMIFS(Profile!$F$2:$F$17521,Profile!$B$2:$B$17521,$B147,Profile!$C$2:$C$17521,AV$8))*$C$6</f>
        <v>0.270016846</v>
      </c>
      <c r="AW147" s="193">
        <f>(SUMIFS(Profile!$F$2:$F$17521,Profile!$B$2:$B$17521,$B147,Profile!$C$2:$C$17521,AW$8))*$C$6</f>
        <v>0.2636069506</v>
      </c>
      <c r="AX147" s="193">
        <f>(SUMIFS(Profile!$F$2:$F$17521,Profile!$B$2:$B$17521,$B147,Profile!$C$2:$C$17521,AX$8))*$C$6</f>
        <v>0.240771698</v>
      </c>
      <c r="AY147" s="193">
        <f>(SUMIFS(Profile!$F$2:$F$17521,Profile!$B$2:$B$17521,$B147,Profile!$C$2:$C$17521,AY$8))*$C$6</f>
        <v>0.2103246946</v>
      </c>
      <c r="AZ147" s="193">
        <f>(SUMIFS(Profile!$F$2:$F$17521,Profile!$B$2:$B$17521,$B147,Profile!$C$2:$C$17521,AZ$8))*$C$6</f>
        <v>0.176272125</v>
      </c>
      <c r="BA147" s="193">
        <f t="shared" si="16"/>
        <v>13.44685462</v>
      </c>
      <c r="BB147" s="193">
        <f>(SUMIFS(Profile!$E$2:$E$17521,Profile!$B$2:$B$17521,$B147,Profile!$C$2:$C$17521,BB$8))*$C$9</f>
        <v>0</v>
      </c>
      <c r="BC147" s="193">
        <f>(SUMIFS(Profile!$E$2:$E$17521,Profile!$B$2:$B$17521,$B147,Profile!$C$2:$C$17521,BC$8))*$C$9</f>
        <v>0</v>
      </c>
      <c r="BD147" s="193">
        <f>(SUMIFS(Profile!$E$2:$E$17521,Profile!$B$2:$B$17521,$B147,Profile!$C$2:$C$17521,BD$8))*$C$9</f>
        <v>0</v>
      </c>
      <c r="BE147" s="193">
        <f>(SUMIFS(Profile!$E$2:$E$17521,Profile!$B$2:$B$17521,$B147,Profile!$C$2:$C$17521,BE$8))*$C$9</f>
        <v>0</v>
      </c>
      <c r="BF147" s="193">
        <f>(SUMIFS(Profile!$E$2:$E$17521,Profile!$B$2:$B$17521,$B147,Profile!$C$2:$C$17521,BF$8))*$C$9</f>
        <v>0</v>
      </c>
      <c r="BG147" s="193">
        <f>(SUMIFS(Profile!$E$2:$E$17521,Profile!$B$2:$B$17521,$B147,Profile!$C$2:$C$17521,BG$8))*$C$9</f>
        <v>0</v>
      </c>
      <c r="BH147" s="193">
        <f>(SUMIFS(Profile!$E$2:$E$17521,Profile!$B$2:$B$17521,$B147,Profile!$C$2:$C$17521,BH$8))*$C$9</f>
        <v>0</v>
      </c>
      <c r="BI147" s="193">
        <f>(SUMIFS(Profile!$E$2:$E$17521,Profile!$B$2:$B$17521,$B147,Profile!$C$2:$C$17521,BI$8))*$C$9</f>
        <v>0</v>
      </c>
      <c r="BJ147" s="193">
        <f>(SUMIFS(Profile!$E$2:$E$17521,Profile!$B$2:$B$17521,$B147,Profile!$C$2:$C$17521,BJ$8))*$C$9</f>
        <v>0.007147894913</v>
      </c>
      <c r="BK147" s="193">
        <f>(SUMIFS(Profile!$E$2:$E$17521,Profile!$B$2:$B$17521,$B147,Profile!$C$2:$C$17521,BK$8))*$C$9</f>
        <v>0.01472474022</v>
      </c>
      <c r="BL147" s="193">
        <f>(SUMIFS(Profile!$E$2:$E$17521,Profile!$B$2:$B$17521,$B147,Profile!$C$2:$C$17521,BL$8))*$C$9</f>
        <v>0.04478589216</v>
      </c>
      <c r="BM147" s="193">
        <f>(SUMIFS(Profile!$E$2:$E$17521,Profile!$B$2:$B$17521,$B147,Profile!$C$2:$C$17521,BM$8))*$C$9</f>
        <v>0.09408505152</v>
      </c>
      <c r="BN147" s="193">
        <f>(SUMIFS(Profile!$E$2:$E$17521,Profile!$B$2:$B$17521,$B147,Profile!$C$2:$C$17521,BN$8))*$C$9</f>
        <v>0.145956221</v>
      </c>
      <c r="BO147" s="193">
        <f>(SUMIFS(Profile!$E$2:$E$17521,Profile!$B$2:$B$17521,$B147,Profile!$C$2:$C$17521,BO$8))*$C$9</f>
        <v>0.2362665603</v>
      </c>
      <c r="BP147" s="193">
        <f>(SUMIFS(Profile!$E$2:$E$17521,Profile!$B$2:$B$17521,$B147,Profile!$C$2:$C$17521,BP$8))*$C$9</f>
        <v>0.3236098195</v>
      </c>
      <c r="BQ147" s="193">
        <f>(SUMIFS(Profile!$E$2:$E$17521,Profile!$B$2:$B$17521,$B147,Profile!$C$2:$C$17521,BQ$8))*$C$9</f>
        <v>0.4214584634</v>
      </c>
      <c r="BR147" s="193">
        <f>(SUMIFS(Profile!$E$2:$E$17521,Profile!$B$2:$B$17521,$B147,Profile!$C$2:$C$17521,BR$8))*$C$9</f>
        <v>0.4857348903</v>
      </c>
      <c r="BS147" s="193">
        <f>(SUMIFS(Profile!$E$2:$E$17521,Profile!$B$2:$B$17521,$B147,Profile!$C$2:$C$17521,BS$8))*$C$9</f>
        <v>0.499933351</v>
      </c>
      <c r="BT147" s="193">
        <f>(SUMIFS(Profile!$E$2:$E$17521,Profile!$B$2:$B$17521,$B147,Profile!$C$2:$C$17521,BT$8))*$C$9</f>
        <v>0.5939929243</v>
      </c>
      <c r="BU147" s="193">
        <f>(SUMIFS(Profile!$E$2:$E$17521,Profile!$B$2:$B$17521,$B147,Profile!$C$2:$C$17521,BU$8))*$C$9</f>
        <v>0.6774843215</v>
      </c>
      <c r="BV147" s="193">
        <f>(SUMIFS(Profile!$E$2:$E$17521,Profile!$B$2:$B$17521,$B147,Profile!$C$2:$C$17521,BV$8))*$C$9</f>
        <v>0.7319839027</v>
      </c>
      <c r="BW147" s="193">
        <f>(SUMIFS(Profile!$E$2:$E$17521,Profile!$B$2:$B$17521,$B147,Profile!$C$2:$C$17521,BW$8))*$C$9</f>
        <v>0.7296002781</v>
      </c>
      <c r="BX147" s="193">
        <f>(SUMIFS(Profile!$E$2:$E$17521,Profile!$B$2:$B$17521,$B147,Profile!$C$2:$C$17521,BX$8))*$C$9</f>
        <v>0.7530638233</v>
      </c>
      <c r="BY147" s="193">
        <f>(SUMIFS(Profile!$E$2:$E$17521,Profile!$B$2:$B$17521,$B147,Profile!$C$2:$C$17521,BY$8))*$C$9</f>
        <v>0.7504785084</v>
      </c>
      <c r="BZ147" s="193">
        <f>(SUMIFS(Profile!$E$2:$E$17521,Profile!$B$2:$B$17521,$B147,Profile!$C$2:$C$17521,BZ$8))*$C$9</f>
        <v>0.6883321249</v>
      </c>
      <c r="CA147" s="193">
        <f>(SUMIFS(Profile!$E$2:$E$17521,Profile!$B$2:$B$17521,$B147,Profile!$C$2:$C$17521,CA$8))*$C$9</f>
        <v>0.7053986493</v>
      </c>
      <c r="CB147" s="193">
        <f>(SUMIFS(Profile!$E$2:$E$17521,Profile!$B$2:$B$17521,$B147,Profile!$C$2:$C$17521,CB$8))*$C$9</f>
        <v>0.7224012313</v>
      </c>
      <c r="CC147" s="193">
        <f>(SUMIFS(Profile!$E$2:$E$17521,Profile!$B$2:$B$17521,$B147,Profile!$C$2:$C$17521,CC$8))*$C$9</f>
        <v>0.6542317734</v>
      </c>
      <c r="CD147" s="193">
        <f>(SUMIFS(Profile!$E$2:$E$17521,Profile!$B$2:$B$17521,$B147,Profile!$C$2:$C$17521,CD$8))*$C$9</f>
        <v>0.6785189601</v>
      </c>
      <c r="CE147" s="193">
        <f>(SUMIFS(Profile!$E$2:$E$17521,Profile!$B$2:$B$17521,$B147,Profile!$C$2:$C$17521,CE$8))*$C$9</f>
        <v>0.6563194011</v>
      </c>
      <c r="CF147" s="193">
        <f>(SUMIFS(Profile!$E$2:$E$17521,Profile!$B$2:$B$17521,$B147,Profile!$C$2:$C$17521,CF$8))*$C$9</f>
        <v>0.5964579442</v>
      </c>
      <c r="CG147" s="193">
        <f>(SUMIFS(Profile!$E$2:$E$17521,Profile!$B$2:$B$17521,$B147,Profile!$C$2:$C$17521,CG$8))*$C$9</f>
        <v>0.5933763</v>
      </c>
      <c r="CH147" s="193">
        <f>(SUMIFS(Profile!$E$2:$E$17521,Profile!$B$2:$B$17521,$B147,Profile!$C$2:$C$17521,CH$8))*$C$9</f>
        <v>0.4733181063</v>
      </c>
      <c r="CI147" s="193">
        <f>(SUMIFS(Profile!$E$2:$E$17521,Profile!$B$2:$B$17521,$B147,Profile!$C$2:$C$17521,CI$8))*$C$9</f>
        <v>0.3523897823</v>
      </c>
      <c r="CJ147" s="193">
        <f>(SUMIFS(Profile!$E$2:$E$17521,Profile!$B$2:$B$17521,$B147,Profile!$C$2:$C$17521,CJ$8))*$C$9</f>
        <v>0.2833008134</v>
      </c>
      <c r="CK147" s="193">
        <f>(SUMIFS(Profile!$E$2:$E$17521,Profile!$B$2:$B$17521,$B147,Profile!$C$2:$C$17521,CK$8))*$C$9</f>
        <v>0.2149832354</v>
      </c>
      <c r="CL147" s="193">
        <f>(SUMIFS(Profile!$E$2:$E$17521,Profile!$B$2:$B$17521,$B147,Profile!$C$2:$C$17521,CL$8))*$C$9</f>
        <v>0.1508408062</v>
      </c>
      <c r="CM147" s="193">
        <f>(SUMIFS(Profile!$E$2:$E$17521,Profile!$B$2:$B$17521,$B147,Profile!$C$2:$C$17521,CM$8))*$C$9</f>
        <v>0.08469113293</v>
      </c>
      <c r="CN147" s="193">
        <f>(SUMIFS(Profile!$E$2:$E$17521,Profile!$B$2:$B$17521,$B147,Profile!$C$2:$C$17521,CN$8))*$C$9</f>
        <v>0.05216407443</v>
      </c>
      <c r="CO147" s="193">
        <f>(SUMIFS(Profile!$E$2:$E$17521,Profile!$B$2:$B$17521,$B147,Profile!$C$2:$C$17521,CO$8))*$C$9</f>
        <v>0.02481351704</v>
      </c>
      <c r="CP147" s="193">
        <f>(SUMIFS(Profile!$E$2:$E$17521,Profile!$B$2:$B$17521,$B147,Profile!$C$2:$C$17521,CP$8))*$C$9</f>
        <v>0.004854692955</v>
      </c>
      <c r="CQ147" s="193">
        <f>(SUMIFS(Profile!$E$2:$E$17521,Profile!$B$2:$B$17521,$B147,Profile!$C$2:$C$17521,CQ$8))*$C$9</f>
        <v>0.0001554320913</v>
      </c>
      <c r="CR147" s="193">
        <f>(SUMIFS(Profile!$E$2:$E$17521,Profile!$B$2:$B$17521,$B147,Profile!$C$2:$C$17521,CR$8))*$C$9</f>
        <v>0</v>
      </c>
      <c r="CS147" s="193">
        <f>(SUMIFS(Profile!$E$2:$E$17521,Profile!$B$2:$B$17521,$B147,Profile!$C$2:$C$17521,CS$8))*$C$9</f>
        <v>0</v>
      </c>
      <c r="CT147" s="193">
        <f>(SUMIFS(Profile!$E$2:$E$17521,Profile!$B$2:$B$17521,$B147,Profile!$C$2:$C$17521,CT$8))*$C$9</f>
        <v>0</v>
      </c>
      <c r="CU147" s="193">
        <f>(SUMIFS(Profile!$E$2:$E$17521,Profile!$B$2:$B$17521,$B147,Profile!$C$2:$C$17521,CU$8))*$C$9</f>
        <v>0</v>
      </c>
      <c r="CV147" s="193">
        <f>(SUMIFS(Profile!$E$2:$E$17521,Profile!$B$2:$B$17521,$B147,Profile!$C$2:$C$17521,CV$8))*$C$9</f>
        <v>0</v>
      </c>
      <c r="CW147" s="193">
        <f>(SUMIFS(Profile!$E$2:$E$17521,Profile!$B$2:$B$17521,$B147,Profile!$C$2:$C$17521,CW$8))*$C$9</f>
        <v>0</v>
      </c>
      <c r="CX147" s="193">
        <f t="shared" si="17"/>
        <v>8.055555401</v>
      </c>
      <c r="CY147" s="193">
        <f t="shared" ref="CY147:ET147" si="697">MAX(BB147-E147,0)</f>
        <v>0</v>
      </c>
      <c r="CZ147" s="193">
        <f t="shared" si="697"/>
        <v>0</v>
      </c>
      <c r="DA147" s="193">
        <f t="shared" si="697"/>
        <v>0</v>
      </c>
      <c r="DB147" s="193">
        <f t="shared" si="697"/>
        <v>0</v>
      </c>
      <c r="DC147" s="193">
        <f t="shared" si="697"/>
        <v>0</v>
      </c>
      <c r="DD147" s="193">
        <f t="shared" si="697"/>
        <v>0</v>
      </c>
      <c r="DE147" s="193">
        <f t="shared" si="697"/>
        <v>0</v>
      </c>
      <c r="DF147" s="193">
        <f t="shared" si="697"/>
        <v>0</v>
      </c>
      <c r="DG147" s="193">
        <f t="shared" si="697"/>
        <v>0</v>
      </c>
      <c r="DH147" s="193">
        <f t="shared" si="697"/>
        <v>0</v>
      </c>
      <c r="DI147" s="193">
        <f t="shared" si="697"/>
        <v>0</v>
      </c>
      <c r="DJ147" s="193">
        <f t="shared" si="697"/>
        <v>0</v>
      </c>
      <c r="DK147" s="193">
        <f t="shared" si="697"/>
        <v>0.01375212726</v>
      </c>
      <c r="DL147" s="193">
        <f t="shared" si="697"/>
        <v>0.0780222663</v>
      </c>
      <c r="DM147" s="193">
        <f t="shared" si="697"/>
        <v>0.1405271806</v>
      </c>
      <c r="DN147" s="193">
        <f t="shared" si="697"/>
        <v>0.2255560336</v>
      </c>
      <c r="DO147" s="193">
        <f t="shared" si="697"/>
        <v>0.2810188542</v>
      </c>
      <c r="DP147" s="193">
        <f t="shared" si="697"/>
        <v>0.282397524</v>
      </c>
      <c r="DQ147" s="193">
        <f t="shared" si="697"/>
        <v>0.3792614266</v>
      </c>
      <c r="DR147" s="193">
        <f t="shared" si="697"/>
        <v>0.4619515869</v>
      </c>
      <c r="DS147" s="193">
        <f t="shared" si="697"/>
        <v>0.5248641558</v>
      </c>
      <c r="DT147" s="193">
        <f t="shared" si="697"/>
        <v>0.5276885713</v>
      </c>
      <c r="DU147" s="193">
        <f t="shared" si="697"/>
        <v>0.5487484057</v>
      </c>
      <c r="DV147" s="193">
        <f t="shared" si="697"/>
        <v>0.54375938</v>
      </c>
      <c r="DW147" s="193">
        <f t="shared" si="697"/>
        <v>0.4800105226</v>
      </c>
      <c r="DX147" s="193">
        <f t="shared" si="697"/>
        <v>0.497077047</v>
      </c>
      <c r="DY147" s="193">
        <f t="shared" si="697"/>
        <v>0.5212907614</v>
      </c>
      <c r="DZ147" s="193">
        <f t="shared" si="697"/>
        <v>0.454323159</v>
      </c>
      <c r="EA147" s="193">
        <f t="shared" si="697"/>
        <v>0.4834177672</v>
      </c>
      <c r="EB147" s="193">
        <f t="shared" si="697"/>
        <v>0.4652243929</v>
      </c>
      <c r="EC147" s="193">
        <f t="shared" si="697"/>
        <v>0.400154896</v>
      </c>
      <c r="ED147" s="193">
        <f t="shared" si="697"/>
        <v>0.3874584085</v>
      </c>
      <c r="EE147" s="193">
        <f t="shared" si="697"/>
        <v>0.248571147</v>
      </c>
      <c r="EF147" s="193">
        <f t="shared" si="697"/>
        <v>0.1064100442</v>
      </c>
      <c r="EG147" s="193">
        <f t="shared" si="697"/>
        <v>0.004069742665</v>
      </c>
      <c r="EH147" s="193">
        <f t="shared" si="697"/>
        <v>0</v>
      </c>
      <c r="EI147" s="193">
        <f t="shared" si="697"/>
        <v>0</v>
      </c>
      <c r="EJ147" s="193">
        <f t="shared" si="697"/>
        <v>0</v>
      </c>
      <c r="EK147" s="193">
        <f t="shared" si="697"/>
        <v>0</v>
      </c>
      <c r="EL147" s="193">
        <f t="shared" si="697"/>
        <v>0</v>
      </c>
      <c r="EM147" s="193">
        <f t="shared" si="697"/>
        <v>0</v>
      </c>
      <c r="EN147" s="193">
        <f t="shared" si="697"/>
        <v>0</v>
      </c>
      <c r="EO147" s="193">
        <f t="shared" si="697"/>
        <v>0</v>
      </c>
      <c r="EP147" s="193">
        <f t="shared" si="697"/>
        <v>0</v>
      </c>
      <c r="EQ147" s="193">
        <f t="shared" si="697"/>
        <v>0</v>
      </c>
      <c r="ER147" s="193">
        <f t="shared" si="697"/>
        <v>0</v>
      </c>
      <c r="ES147" s="193">
        <f t="shared" si="697"/>
        <v>0</v>
      </c>
      <c r="ET147" s="193">
        <f t="shared" si="697"/>
        <v>0</v>
      </c>
      <c r="EU147" s="193">
        <f t="shared" si="19"/>
        <v>5.391299219</v>
      </c>
      <c r="EV147" s="193">
        <f t="shared" ref="EV147:GQ147" si="698">BB147-CY147</f>
        <v>0</v>
      </c>
      <c r="EW147" s="193">
        <f t="shared" si="698"/>
        <v>0</v>
      </c>
      <c r="EX147" s="193">
        <f t="shared" si="698"/>
        <v>0</v>
      </c>
      <c r="EY147" s="193">
        <f t="shared" si="698"/>
        <v>0</v>
      </c>
      <c r="EZ147" s="193">
        <f t="shared" si="698"/>
        <v>0</v>
      </c>
      <c r="FA147" s="193">
        <f t="shared" si="698"/>
        <v>0</v>
      </c>
      <c r="FB147" s="193">
        <f t="shared" si="698"/>
        <v>0</v>
      </c>
      <c r="FC147" s="193">
        <f t="shared" si="698"/>
        <v>0</v>
      </c>
      <c r="FD147" s="193">
        <f t="shared" si="698"/>
        <v>0.007147894913</v>
      </c>
      <c r="FE147" s="193">
        <f t="shared" si="698"/>
        <v>0.01472474022</v>
      </c>
      <c r="FF147" s="193">
        <f t="shared" si="698"/>
        <v>0.04478589216</v>
      </c>
      <c r="FG147" s="193">
        <f t="shared" si="698"/>
        <v>0.09408505152</v>
      </c>
      <c r="FH147" s="193">
        <f t="shared" si="698"/>
        <v>0.1322040937</v>
      </c>
      <c r="FI147" s="193">
        <f t="shared" si="698"/>
        <v>0.158244294</v>
      </c>
      <c r="FJ147" s="193">
        <f t="shared" si="698"/>
        <v>0.1830826389</v>
      </c>
      <c r="FK147" s="193">
        <f t="shared" si="698"/>
        <v>0.1959024298</v>
      </c>
      <c r="FL147" s="193">
        <f t="shared" si="698"/>
        <v>0.2047160361</v>
      </c>
      <c r="FM147" s="193">
        <f t="shared" si="698"/>
        <v>0.217535827</v>
      </c>
      <c r="FN147" s="193">
        <f t="shared" si="698"/>
        <v>0.2147314977</v>
      </c>
      <c r="FO147" s="193">
        <f t="shared" si="698"/>
        <v>0.2155327346</v>
      </c>
      <c r="FP147" s="193">
        <f t="shared" si="698"/>
        <v>0.2071197469</v>
      </c>
      <c r="FQ147" s="193">
        <f t="shared" si="698"/>
        <v>0.2019117068</v>
      </c>
      <c r="FR147" s="193">
        <f t="shared" si="698"/>
        <v>0.2043154176</v>
      </c>
      <c r="FS147" s="193">
        <f t="shared" si="698"/>
        <v>0.2067191284</v>
      </c>
      <c r="FT147" s="193">
        <f t="shared" si="698"/>
        <v>0.2083216023</v>
      </c>
      <c r="FU147" s="193">
        <f t="shared" si="698"/>
        <v>0.2083216023</v>
      </c>
      <c r="FV147" s="193">
        <f t="shared" si="698"/>
        <v>0.2011104699</v>
      </c>
      <c r="FW147" s="193">
        <f t="shared" si="698"/>
        <v>0.1999086145</v>
      </c>
      <c r="FX147" s="193">
        <f t="shared" si="698"/>
        <v>0.1951011929</v>
      </c>
      <c r="FY147" s="193">
        <f t="shared" si="698"/>
        <v>0.1910950082</v>
      </c>
      <c r="FZ147" s="193">
        <f t="shared" si="698"/>
        <v>0.1963030483</v>
      </c>
      <c r="GA147" s="193">
        <f t="shared" si="698"/>
        <v>0.2059178915</v>
      </c>
      <c r="GB147" s="193">
        <f t="shared" si="698"/>
        <v>0.2247469594</v>
      </c>
      <c r="GC147" s="193">
        <f t="shared" si="698"/>
        <v>0.2459797381</v>
      </c>
      <c r="GD147" s="193">
        <f t="shared" si="698"/>
        <v>0.2792310707</v>
      </c>
      <c r="GE147" s="193">
        <f t="shared" si="698"/>
        <v>0.2149832354</v>
      </c>
      <c r="GF147" s="193">
        <f t="shared" si="698"/>
        <v>0.1508408062</v>
      </c>
      <c r="GG147" s="193">
        <f t="shared" si="698"/>
        <v>0.08469113293</v>
      </c>
      <c r="GH147" s="193">
        <f t="shared" si="698"/>
        <v>0.05216407443</v>
      </c>
      <c r="GI147" s="193">
        <f t="shared" si="698"/>
        <v>0.02481351704</v>
      </c>
      <c r="GJ147" s="193">
        <f t="shared" si="698"/>
        <v>0.004854692955</v>
      </c>
      <c r="GK147" s="193">
        <f t="shared" si="698"/>
        <v>0.0001554320913</v>
      </c>
      <c r="GL147" s="193">
        <f t="shared" si="698"/>
        <v>0</v>
      </c>
      <c r="GM147" s="193">
        <f t="shared" si="698"/>
        <v>0</v>
      </c>
      <c r="GN147" s="193">
        <f t="shared" si="698"/>
        <v>0</v>
      </c>
      <c r="GO147" s="193">
        <f t="shared" si="698"/>
        <v>0</v>
      </c>
      <c r="GP147" s="193">
        <f t="shared" si="698"/>
        <v>0</v>
      </c>
      <c r="GQ147" s="193">
        <f t="shared" si="698"/>
        <v>0</v>
      </c>
      <c r="GR147" s="193">
        <f t="shared" si="21"/>
        <v>4.068504616</v>
      </c>
      <c r="GS147" s="193">
        <f t="shared" ref="GS147:IN147" si="699">E147-EV147</f>
        <v>0.1510331616</v>
      </c>
      <c r="GT147" s="193">
        <f t="shared" si="699"/>
        <v>0.1318034753</v>
      </c>
      <c r="GU147" s="193">
        <f t="shared" si="699"/>
        <v>0.1225892506</v>
      </c>
      <c r="GV147" s="193">
        <f t="shared" si="699"/>
        <v>0.117781829</v>
      </c>
      <c r="GW147" s="193">
        <f t="shared" si="699"/>
        <v>0.1101700781</v>
      </c>
      <c r="GX147" s="193">
        <f t="shared" si="699"/>
        <v>0.1069651304</v>
      </c>
      <c r="GY147" s="193">
        <f t="shared" si="699"/>
        <v>0.1045614196</v>
      </c>
      <c r="GZ147" s="193">
        <f t="shared" si="699"/>
        <v>0.1041608011</v>
      </c>
      <c r="HA147" s="193">
        <f t="shared" si="699"/>
        <v>0.09781414315</v>
      </c>
      <c r="HB147" s="193">
        <f t="shared" si="699"/>
        <v>0.0918397717</v>
      </c>
      <c r="HC147" s="193">
        <f t="shared" si="699"/>
        <v>0.06618542289</v>
      </c>
      <c r="HD147" s="193">
        <f t="shared" si="699"/>
        <v>0.02529925131</v>
      </c>
      <c r="HE147" s="193">
        <f t="shared" si="699"/>
        <v>0</v>
      </c>
      <c r="HF147" s="193">
        <f t="shared" si="699"/>
        <v>0</v>
      </c>
      <c r="HG147" s="193">
        <f t="shared" si="699"/>
        <v>0</v>
      </c>
      <c r="HH147" s="193">
        <f t="shared" si="699"/>
        <v>0</v>
      </c>
      <c r="HI147" s="193">
        <f t="shared" si="699"/>
        <v>0</v>
      </c>
      <c r="HJ147" s="193">
        <f t="shared" si="699"/>
        <v>0</v>
      </c>
      <c r="HK147" s="193">
        <f t="shared" si="699"/>
        <v>0</v>
      </c>
      <c r="HL147" s="193">
        <f t="shared" si="699"/>
        <v>0</v>
      </c>
      <c r="HM147" s="193">
        <f t="shared" si="699"/>
        <v>0</v>
      </c>
      <c r="HN147" s="193">
        <f t="shared" si="699"/>
        <v>0</v>
      </c>
      <c r="HO147" s="193">
        <f t="shared" si="699"/>
        <v>0</v>
      </c>
      <c r="HP147" s="193">
        <f t="shared" si="699"/>
        <v>0</v>
      </c>
      <c r="HQ147" s="193">
        <f t="shared" si="699"/>
        <v>0</v>
      </c>
      <c r="HR147" s="193">
        <f t="shared" si="699"/>
        <v>0</v>
      </c>
      <c r="HS147" s="193">
        <f t="shared" si="699"/>
        <v>0</v>
      </c>
      <c r="HT147" s="193">
        <f t="shared" si="699"/>
        <v>0</v>
      </c>
      <c r="HU147" s="193">
        <f t="shared" si="699"/>
        <v>0</v>
      </c>
      <c r="HV147" s="193">
        <f t="shared" si="699"/>
        <v>0</v>
      </c>
      <c r="HW147" s="193">
        <f t="shared" si="699"/>
        <v>0</v>
      </c>
      <c r="HX147" s="193">
        <f t="shared" si="699"/>
        <v>0</v>
      </c>
      <c r="HY147" s="193">
        <f t="shared" si="699"/>
        <v>0</v>
      </c>
      <c r="HZ147" s="193">
        <f t="shared" si="699"/>
        <v>0</v>
      </c>
      <c r="IA147" s="193">
        <f t="shared" si="699"/>
        <v>0</v>
      </c>
      <c r="IB147" s="193">
        <f t="shared" si="699"/>
        <v>0.06985649379</v>
      </c>
      <c r="IC147" s="193">
        <f t="shared" si="699"/>
        <v>0.1319958308</v>
      </c>
      <c r="ID147" s="193">
        <f t="shared" si="699"/>
        <v>0.1961424117</v>
      </c>
      <c r="IE147" s="193">
        <f t="shared" si="699"/>
        <v>0.2246632855</v>
      </c>
      <c r="IF147" s="193">
        <f t="shared" si="699"/>
        <v>0.2423989997</v>
      </c>
      <c r="IG147" s="193">
        <f t="shared" si="699"/>
        <v>0.2671652454</v>
      </c>
      <c r="IH147" s="193">
        <f t="shared" si="699"/>
        <v>0.2722651247</v>
      </c>
      <c r="II147" s="193">
        <f t="shared" si="699"/>
        <v>0.2728211753</v>
      </c>
      <c r="IJ147" s="193">
        <f t="shared" si="699"/>
        <v>0.270016846</v>
      </c>
      <c r="IK147" s="193">
        <f t="shared" si="699"/>
        <v>0.2636069506</v>
      </c>
      <c r="IL147" s="193">
        <f t="shared" si="699"/>
        <v>0.240771698</v>
      </c>
      <c r="IM147" s="193">
        <f t="shared" si="699"/>
        <v>0.2103246946</v>
      </c>
      <c r="IN147" s="193">
        <f t="shared" si="699"/>
        <v>0.176272125</v>
      </c>
      <c r="IO147" s="193">
        <f t="shared" si="23"/>
        <v>2.838300881</v>
      </c>
      <c r="IP147" s="193">
        <f t="shared" si="29"/>
        <v>1.872157291</v>
      </c>
      <c r="IQ147" s="193">
        <f t="shared" ref="IQ147:KK147" si="700">MAX((MIN(CZ147+IP147,$IO$7))-GT147,0)</f>
        <v>1.740353816</v>
      </c>
      <c r="IR147" s="193">
        <f t="shared" si="700"/>
        <v>1.617764566</v>
      </c>
      <c r="IS147" s="193">
        <f t="shared" si="700"/>
        <v>1.499982737</v>
      </c>
      <c r="IT147" s="193">
        <f t="shared" si="700"/>
        <v>1.389812659</v>
      </c>
      <c r="IU147" s="193">
        <f t="shared" si="700"/>
        <v>1.282847528</v>
      </c>
      <c r="IV147" s="193">
        <f t="shared" si="700"/>
        <v>1.178286109</v>
      </c>
      <c r="IW147" s="193">
        <f t="shared" si="700"/>
        <v>1.074125307</v>
      </c>
      <c r="IX147" s="193">
        <f t="shared" si="700"/>
        <v>0.9763111642</v>
      </c>
      <c r="IY147" s="193">
        <f t="shared" si="700"/>
        <v>0.8844713925</v>
      </c>
      <c r="IZ147" s="193">
        <f t="shared" si="700"/>
        <v>0.8182859696</v>
      </c>
      <c r="JA147" s="193">
        <f t="shared" si="700"/>
        <v>0.7929867183</v>
      </c>
      <c r="JB147" s="193">
        <f t="shared" si="700"/>
        <v>0.8067388456</v>
      </c>
      <c r="JC147" s="193">
        <f t="shared" si="700"/>
        <v>0.8847611119</v>
      </c>
      <c r="JD147" s="193">
        <f t="shared" si="700"/>
        <v>1.025288292</v>
      </c>
      <c r="JE147" s="193">
        <f t="shared" si="700"/>
        <v>1.250844326</v>
      </c>
      <c r="JF147" s="193">
        <f t="shared" si="700"/>
        <v>1.53186318</v>
      </c>
      <c r="JG147" s="193">
        <f t="shared" si="700"/>
        <v>1.814260704</v>
      </c>
      <c r="JH147" s="193">
        <f t="shared" si="700"/>
        <v>2.193522131</v>
      </c>
      <c r="JI147" s="193">
        <f t="shared" si="700"/>
        <v>2.655473718</v>
      </c>
      <c r="JJ147" s="193">
        <f t="shared" si="700"/>
        <v>3.180337874</v>
      </c>
      <c r="JK147" s="193">
        <f t="shared" si="700"/>
        <v>3.708026445</v>
      </c>
      <c r="JL147" s="193">
        <f t="shared" si="700"/>
        <v>4.256774851</v>
      </c>
      <c r="JM147" s="193">
        <f t="shared" si="700"/>
        <v>4.800534231</v>
      </c>
      <c r="JN147" s="193">
        <f t="shared" si="700"/>
        <v>5</v>
      </c>
      <c r="JO147" s="193">
        <f t="shared" si="700"/>
        <v>5</v>
      </c>
      <c r="JP147" s="193">
        <f t="shared" si="700"/>
        <v>5</v>
      </c>
      <c r="JQ147" s="193">
        <f t="shared" si="700"/>
        <v>5</v>
      </c>
      <c r="JR147" s="193">
        <f t="shared" si="700"/>
        <v>5</v>
      </c>
      <c r="JS147" s="193">
        <f t="shared" si="700"/>
        <v>5</v>
      </c>
      <c r="JT147" s="193">
        <f t="shared" si="700"/>
        <v>5</v>
      </c>
      <c r="JU147" s="193">
        <f t="shared" si="700"/>
        <v>5</v>
      </c>
      <c r="JV147" s="193">
        <f t="shared" si="700"/>
        <v>5</v>
      </c>
      <c r="JW147" s="193">
        <f t="shared" si="700"/>
        <v>5</v>
      </c>
      <c r="JX147" s="193">
        <f t="shared" si="700"/>
        <v>5</v>
      </c>
      <c r="JY147" s="193">
        <f t="shared" si="700"/>
        <v>4.930143506</v>
      </c>
      <c r="JZ147" s="193">
        <f t="shared" si="700"/>
        <v>4.798147675</v>
      </c>
      <c r="KA147" s="193">
        <f t="shared" si="700"/>
        <v>4.602005264</v>
      </c>
      <c r="KB147" s="193">
        <f t="shared" si="700"/>
        <v>4.377341978</v>
      </c>
      <c r="KC147" s="193">
        <f t="shared" si="700"/>
        <v>4.134942979</v>
      </c>
      <c r="KD147" s="193">
        <f t="shared" si="700"/>
        <v>3.867777733</v>
      </c>
      <c r="KE147" s="193">
        <f t="shared" si="700"/>
        <v>3.595512609</v>
      </c>
      <c r="KF147" s="193">
        <f t="shared" si="700"/>
        <v>3.322691433</v>
      </c>
      <c r="KG147" s="193">
        <f t="shared" si="700"/>
        <v>3.052674587</v>
      </c>
      <c r="KH147" s="193">
        <f t="shared" si="700"/>
        <v>2.789067637</v>
      </c>
      <c r="KI147" s="193">
        <f t="shared" si="700"/>
        <v>2.548295939</v>
      </c>
      <c r="KJ147" s="193">
        <f t="shared" si="700"/>
        <v>2.337971244</v>
      </c>
      <c r="KK147" s="193">
        <f t="shared" si="700"/>
        <v>2.161699119</v>
      </c>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row>
    <row r="148" ht="14.25" customHeight="1">
      <c r="A148" s="1">
        <v>5.0</v>
      </c>
      <c r="B148" s="1">
        <f t="shared" ref="B148:C148" si="701">B147+1</f>
        <v>138</v>
      </c>
      <c r="C148" s="267">
        <f t="shared" si="701"/>
        <v>43603</v>
      </c>
      <c r="D148" s="193">
        <f t="shared" si="15"/>
        <v>9.479033521</v>
      </c>
      <c r="E148" s="193">
        <f>(SUMIFS(Profile!$F$2:$F$17521,Profile!$B$2:$B$17521,$B148,Profile!$C$2:$C$17521,E$8))*$C$6</f>
        <v>0.1482288324</v>
      </c>
      <c r="F148" s="193">
        <f>(SUMIFS(Profile!$F$2:$F$17521,Profile!$B$2:$B$17521,$B148,Profile!$C$2:$C$17521,F$8))*$C$6</f>
        <v>0.1314028568</v>
      </c>
      <c r="G148" s="193">
        <f>(SUMIFS(Profile!$F$2:$F$17521,Profile!$B$2:$B$17521,$B148,Profile!$C$2:$C$17521,G$8))*$C$6</f>
        <v>0.1217880136</v>
      </c>
      <c r="H148" s="193">
        <f>(SUMIFS(Profile!$F$2:$F$17521,Profile!$B$2:$B$17521,$B148,Profile!$C$2:$C$17521,H$8))*$C$6</f>
        <v>0.1165799736</v>
      </c>
      <c r="I148" s="193">
        <f>(SUMIFS(Profile!$F$2:$F$17521,Profile!$B$2:$B$17521,$B148,Profile!$C$2:$C$17521,I$8))*$C$6</f>
        <v>0.1097694597</v>
      </c>
      <c r="J148" s="193">
        <f>(SUMIFS(Profile!$F$2:$F$17521,Profile!$B$2:$B$17521,$B148,Profile!$C$2:$C$17521,J$8))*$C$6</f>
        <v>0.1081669858</v>
      </c>
      <c r="K148" s="193">
        <f>(SUMIFS(Profile!$F$2:$F$17521,Profile!$B$2:$B$17521,$B148,Profile!$C$2:$C$17521,K$8))*$C$6</f>
        <v>0.1053626565</v>
      </c>
      <c r="L148" s="193">
        <f>(SUMIFS(Profile!$F$2:$F$17521,Profile!$B$2:$B$17521,$B148,Profile!$C$2:$C$17521,L$8))*$C$6</f>
        <v>0.1041608011</v>
      </c>
      <c r="M148" s="193">
        <f>(SUMIFS(Profile!$F$2:$F$17521,Profile!$B$2:$B$17521,$B148,Profile!$C$2:$C$17521,M$8))*$C$6</f>
        <v>0.1053626565</v>
      </c>
      <c r="N148" s="193">
        <f>(SUMIFS(Profile!$F$2:$F$17521,Profile!$B$2:$B$17521,$B148,Profile!$C$2:$C$17521,N$8))*$C$6</f>
        <v>0.1073657489</v>
      </c>
      <c r="O148" s="193">
        <f>(SUMIFS(Profile!$F$2:$F$17521,Profile!$B$2:$B$17521,$B148,Profile!$C$2:$C$17521,O$8))*$C$6</f>
        <v>0.1101700781</v>
      </c>
      <c r="P148" s="193">
        <f>(SUMIFS(Profile!$F$2:$F$17521,Profile!$B$2:$B$17521,$B148,Profile!$C$2:$C$17521,P$8))*$C$6</f>
        <v>0.1193843028</v>
      </c>
      <c r="Q148" s="193">
        <f>(SUMIFS(Profile!$F$2:$F$17521,Profile!$B$2:$B$17521,$B148,Profile!$C$2:$C$17521,Q$8))*$C$6</f>
        <v>0.1358096599</v>
      </c>
      <c r="R148" s="193">
        <f>(SUMIFS(Profile!$F$2:$F$17521,Profile!$B$2:$B$17521,$B148,Profile!$C$2:$C$17521,R$8))*$C$6</f>
        <v>0.1602473864</v>
      </c>
      <c r="S148" s="193">
        <f>(SUMIFS(Profile!$F$2:$F$17521,Profile!$B$2:$B$17521,$B148,Profile!$C$2:$C$17521,S$8))*$C$6</f>
        <v>0.181480165</v>
      </c>
      <c r="T148" s="193">
        <f>(SUMIFS(Profile!$F$2:$F$17521,Profile!$B$2:$B$17521,$B148,Profile!$C$2:$C$17521,T$8))*$C$6</f>
        <v>0.1979055221</v>
      </c>
      <c r="U148" s="193">
        <f>(SUMIFS(Profile!$F$2:$F$17521,Profile!$B$2:$B$17521,$B148,Profile!$C$2:$C$17521,U$8))*$C$6</f>
        <v>0.2047160361</v>
      </c>
      <c r="V148" s="193">
        <f>(SUMIFS(Profile!$F$2:$F$17521,Profile!$B$2:$B$17521,$B148,Profile!$C$2:$C$17521,V$8))*$C$6</f>
        <v>0.2199395378</v>
      </c>
      <c r="W148" s="193">
        <f>(SUMIFS(Profile!$F$2:$F$17521,Profile!$B$2:$B$17521,$B148,Profile!$C$2:$C$17521,W$8))*$C$6</f>
        <v>0.2179364454</v>
      </c>
      <c r="X148" s="193">
        <f>(SUMIFS(Profile!$F$2:$F$17521,Profile!$B$2:$B$17521,$B148,Profile!$C$2:$C$17521,X$8))*$C$6</f>
        <v>0.2139302608</v>
      </c>
      <c r="Y148" s="193">
        <f>(SUMIFS(Profile!$F$2:$F$17521,Profile!$B$2:$B$17521,$B148,Profile!$C$2:$C$17521,Y$8))*$C$6</f>
        <v>0.2095234577</v>
      </c>
      <c r="Z148" s="193">
        <f>(SUMIFS(Profile!$F$2:$F$17521,Profile!$B$2:$B$17521,$B148,Profile!$C$2:$C$17521,Z$8))*$C$6</f>
        <v>0.2023123253</v>
      </c>
      <c r="AA148" s="193">
        <f>(SUMIFS(Profile!$F$2:$F$17521,Profile!$B$2:$B$17521,$B148,Profile!$C$2:$C$17521,AA$8))*$C$6</f>
        <v>0.2051166545</v>
      </c>
      <c r="AB148" s="193">
        <f>(SUMIFS(Profile!$F$2:$F$17521,Profile!$B$2:$B$17521,$B148,Profile!$C$2:$C$17521,AB$8))*$C$6</f>
        <v>0.2059178915</v>
      </c>
      <c r="AC148" s="193">
        <f>(SUMIFS(Profile!$F$2:$F$17521,Profile!$B$2:$B$17521,$B148,Profile!$C$2:$C$17521,AC$8))*$C$6</f>
        <v>0.2119271685</v>
      </c>
      <c r="AD148" s="193">
        <f>(SUMIFS(Profile!$F$2:$F$17521,Profile!$B$2:$B$17521,$B148,Profile!$C$2:$C$17521,AD$8))*$C$6</f>
        <v>0.2135296423</v>
      </c>
      <c r="AE148" s="193">
        <f>(SUMIFS(Profile!$F$2:$F$17521,Profile!$B$2:$B$17521,$B148,Profile!$C$2:$C$17521,AE$8))*$C$6</f>
        <v>0.2051166545</v>
      </c>
      <c r="AF148" s="193">
        <f>(SUMIFS(Profile!$F$2:$F$17521,Profile!$B$2:$B$17521,$B148,Profile!$C$2:$C$17521,AF$8))*$C$6</f>
        <v>0.199507996</v>
      </c>
      <c r="AG148" s="193">
        <f>(SUMIFS(Profile!$F$2:$F$17521,Profile!$B$2:$B$17521,$B148,Profile!$C$2:$C$17521,AG$8))*$C$6</f>
        <v>0.1922968636</v>
      </c>
      <c r="AH148" s="193">
        <f>(SUMIFS(Profile!$F$2:$F$17521,Profile!$B$2:$B$17521,$B148,Profile!$C$2:$C$17521,AH$8))*$C$6</f>
        <v>0.1926974821</v>
      </c>
      <c r="AI148" s="193">
        <f>(SUMIFS(Profile!$F$2:$F$17521,Profile!$B$2:$B$17521,$B148,Profile!$C$2:$C$17521,AI$8))*$C$6</f>
        <v>0.1926974821</v>
      </c>
      <c r="AJ148" s="193">
        <f>(SUMIFS(Profile!$F$2:$F$17521,Profile!$B$2:$B$17521,$B148,Profile!$C$2:$C$17521,AJ$8))*$C$6</f>
        <v>0.2071197469</v>
      </c>
      <c r="AK148" s="193">
        <f>(SUMIFS(Profile!$F$2:$F$17521,Profile!$B$2:$B$17521,$B148,Profile!$C$2:$C$17521,AK$8))*$C$6</f>
        <v>0.2223432486</v>
      </c>
      <c r="AL148" s="193">
        <f>(SUMIFS(Profile!$F$2:$F$17521,Profile!$B$2:$B$17521,$B148,Profile!$C$2:$C$17521,AL$8))*$C$6</f>
        <v>0.240771698</v>
      </c>
      <c r="AM148" s="193">
        <f>(SUMIFS(Profile!$F$2:$F$17521,Profile!$B$2:$B$17521,$B148,Profile!$C$2:$C$17521,AM$8))*$C$6</f>
        <v>0.2748242676</v>
      </c>
      <c r="AN148" s="193">
        <f>(SUMIFS(Profile!$F$2:$F$17521,Profile!$B$2:$B$17521,$B148,Profile!$C$2:$C$17521,AN$8))*$C$6</f>
        <v>0.2796316892</v>
      </c>
      <c r="AO148" s="193">
        <f>(SUMIFS(Profile!$F$2:$F$17521,Profile!$B$2:$B$17521,$B148,Profile!$C$2:$C$17521,AO$8))*$C$6</f>
        <v>0.2816347815</v>
      </c>
      <c r="AP148" s="193">
        <f>(SUMIFS(Profile!$F$2:$F$17521,Profile!$B$2:$B$17521,$B148,Profile!$C$2:$C$17521,AP$8))*$C$6</f>
        <v>0.2836378738</v>
      </c>
      <c r="AQ148" s="193">
        <f>(SUMIFS(Profile!$F$2:$F$17521,Profile!$B$2:$B$17521,$B148,Profile!$C$2:$C$17521,AQ$8))*$C$6</f>
        <v>0.2800323077</v>
      </c>
      <c r="AR148" s="193">
        <f>(SUMIFS(Profile!$F$2:$F$17521,Profile!$B$2:$B$17521,$B148,Profile!$C$2:$C$17521,AR$8))*$C$6</f>
        <v>0.276026123</v>
      </c>
      <c r="AS148" s="193">
        <f>(SUMIFS(Profile!$F$2:$F$17521,Profile!$B$2:$B$17521,$B148,Profile!$C$2:$C$17521,AS$8))*$C$6</f>
        <v>0.2708180829</v>
      </c>
      <c r="AT148" s="193">
        <f>(SUMIFS(Profile!$F$2:$F$17521,Profile!$B$2:$B$17521,$B148,Profile!$C$2:$C$17521,AT$8))*$C$6</f>
        <v>0.2736224122</v>
      </c>
      <c r="AU148" s="193">
        <f>(SUMIFS(Profile!$F$2:$F$17521,Profile!$B$2:$B$17521,$B148,Profile!$C$2:$C$17521,AU$8))*$C$6</f>
        <v>0.2776285969</v>
      </c>
      <c r="AV148" s="193">
        <f>(SUMIFS(Profile!$F$2:$F$17521,Profile!$B$2:$B$17521,$B148,Profile!$C$2:$C$17521,AV$8))*$C$6</f>
        <v>0.2708180829</v>
      </c>
      <c r="AW148" s="193">
        <f>(SUMIFS(Profile!$F$2:$F$17521,Profile!$B$2:$B$17521,$B148,Profile!$C$2:$C$17521,AW$8))*$C$6</f>
        <v>0.2583989105</v>
      </c>
      <c r="AX148" s="193">
        <f>(SUMIFS(Profile!$F$2:$F$17521,Profile!$B$2:$B$17521,$B148,Profile!$C$2:$C$17521,AX$8))*$C$6</f>
        <v>0.2367655133</v>
      </c>
      <c r="AY148" s="193">
        <f>(SUMIFS(Profile!$F$2:$F$17521,Profile!$B$2:$B$17521,$B148,Profile!$C$2:$C$17521,AY$8))*$C$6</f>
        <v>0.2151321162</v>
      </c>
      <c r="AZ148" s="193">
        <f>(SUMIFS(Profile!$F$2:$F$17521,Profile!$B$2:$B$17521,$B148,Profile!$C$2:$C$17521,AZ$8))*$C$6</f>
        <v>0.1794770727</v>
      </c>
      <c r="BA148" s="193">
        <f t="shared" si="16"/>
        <v>10.36636327</v>
      </c>
      <c r="BB148" s="193">
        <f>(SUMIFS(Profile!$E$2:$E$17521,Profile!$B$2:$B$17521,$B148,Profile!$C$2:$C$17521,BB$8))*$C$9</f>
        <v>0</v>
      </c>
      <c r="BC148" s="193">
        <f>(SUMIFS(Profile!$E$2:$E$17521,Profile!$B$2:$B$17521,$B148,Profile!$C$2:$C$17521,BC$8))*$C$9</f>
        <v>0</v>
      </c>
      <c r="BD148" s="193">
        <f>(SUMIFS(Profile!$E$2:$E$17521,Profile!$B$2:$B$17521,$B148,Profile!$C$2:$C$17521,BD$8))*$C$9</f>
        <v>0</v>
      </c>
      <c r="BE148" s="193">
        <f>(SUMIFS(Profile!$E$2:$E$17521,Profile!$B$2:$B$17521,$B148,Profile!$C$2:$C$17521,BE$8))*$C$9</f>
        <v>0</v>
      </c>
      <c r="BF148" s="193">
        <f>(SUMIFS(Profile!$E$2:$E$17521,Profile!$B$2:$B$17521,$B148,Profile!$C$2:$C$17521,BF$8))*$C$9</f>
        <v>0</v>
      </c>
      <c r="BG148" s="193">
        <f>(SUMIFS(Profile!$E$2:$E$17521,Profile!$B$2:$B$17521,$B148,Profile!$C$2:$C$17521,BG$8))*$C$9</f>
        <v>0</v>
      </c>
      <c r="BH148" s="193">
        <f>(SUMIFS(Profile!$E$2:$E$17521,Profile!$B$2:$B$17521,$B148,Profile!$C$2:$C$17521,BH$8))*$C$9</f>
        <v>0</v>
      </c>
      <c r="BI148" s="193">
        <f>(SUMIFS(Profile!$E$2:$E$17521,Profile!$B$2:$B$17521,$B148,Profile!$C$2:$C$17521,BI$8))*$C$9</f>
        <v>0</v>
      </c>
      <c r="BJ148" s="193">
        <f>(SUMIFS(Profile!$E$2:$E$17521,Profile!$B$2:$B$17521,$B148,Profile!$C$2:$C$17521,BJ$8))*$C$9</f>
        <v>0.00561143152</v>
      </c>
      <c r="BK148" s="193">
        <f>(SUMIFS(Profile!$E$2:$E$17521,Profile!$B$2:$B$17521,$B148,Profile!$C$2:$C$17521,BK$8))*$C$9</f>
        <v>0.01612994226</v>
      </c>
      <c r="BL148" s="193">
        <f>(SUMIFS(Profile!$E$2:$E$17521,Profile!$B$2:$B$17521,$B148,Profile!$C$2:$C$17521,BL$8))*$C$9</f>
        <v>0.04188951443</v>
      </c>
      <c r="BM148" s="193">
        <f>(SUMIFS(Profile!$E$2:$E$17521,Profile!$B$2:$B$17521,$B148,Profile!$C$2:$C$17521,BM$8))*$C$9</f>
        <v>0.0817159377</v>
      </c>
      <c r="BN148" s="193">
        <f>(SUMIFS(Profile!$E$2:$E$17521,Profile!$B$2:$B$17521,$B148,Profile!$C$2:$C$17521,BN$8))*$C$9</f>
        <v>0.1318849061</v>
      </c>
      <c r="BO148" s="193">
        <f>(SUMIFS(Profile!$E$2:$E$17521,Profile!$B$2:$B$17521,$B148,Profile!$C$2:$C$17521,BO$8))*$C$9</f>
        <v>0.1844421043</v>
      </c>
      <c r="BP148" s="193">
        <f>(SUMIFS(Profile!$E$2:$E$17521,Profile!$B$2:$B$17521,$B148,Profile!$C$2:$C$17521,BP$8))*$C$9</f>
        <v>0.2447867172</v>
      </c>
      <c r="BQ148" s="193">
        <f>(SUMIFS(Profile!$E$2:$E$17521,Profile!$B$2:$B$17521,$B148,Profile!$C$2:$C$17521,BQ$8))*$C$9</f>
        <v>0.2991280485</v>
      </c>
      <c r="BR148" s="193">
        <f>(SUMIFS(Profile!$E$2:$E$17521,Profile!$B$2:$B$17521,$B148,Profile!$C$2:$C$17521,BR$8))*$C$9</f>
        <v>0.3621665598</v>
      </c>
      <c r="BS148" s="193">
        <f>(SUMIFS(Profile!$E$2:$E$17521,Profile!$B$2:$B$17521,$B148,Profile!$C$2:$C$17521,BS$8))*$C$9</f>
        <v>0.4591821952</v>
      </c>
      <c r="BT148" s="193">
        <f>(SUMIFS(Profile!$E$2:$E$17521,Profile!$B$2:$B$17521,$B148,Profile!$C$2:$C$17521,BT$8))*$C$9</f>
        <v>0.5365226887</v>
      </c>
      <c r="BU148" s="193">
        <f>(SUMIFS(Profile!$E$2:$E$17521,Profile!$B$2:$B$17521,$B148,Profile!$C$2:$C$17521,BU$8))*$C$9</f>
        <v>0.5572306132</v>
      </c>
      <c r="BV148" s="193">
        <f>(SUMIFS(Profile!$E$2:$E$17521,Profile!$B$2:$B$17521,$B148,Profile!$C$2:$C$17521,BV$8))*$C$9</f>
        <v>0.610576952</v>
      </c>
      <c r="BW148" s="193">
        <f>(SUMIFS(Profile!$E$2:$E$17521,Profile!$B$2:$B$17521,$B148,Profile!$C$2:$C$17521,BW$8))*$C$9</f>
        <v>0.5758189116</v>
      </c>
      <c r="BX148" s="193">
        <f>(SUMIFS(Profile!$E$2:$E$17521,Profile!$B$2:$B$17521,$B148,Profile!$C$2:$C$17521,BX$8))*$C$9</f>
        <v>0.555033308</v>
      </c>
      <c r="BY148" s="193">
        <f>(SUMIFS(Profile!$E$2:$E$17521,Profile!$B$2:$B$17521,$B148,Profile!$C$2:$C$17521,BY$8))*$C$9</f>
        <v>0.5570348858</v>
      </c>
      <c r="BZ148" s="193">
        <f>(SUMIFS(Profile!$E$2:$E$17521,Profile!$B$2:$B$17521,$B148,Profile!$C$2:$C$17521,BZ$8))*$C$9</f>
        <v>0.5582542464</v>
      </c>
      <c r="CA148" s="193">
        <f>(SUMIFS(Profile!$E$2:$E$17521,Profile!$B$2:$B$17521,$B148,Profile!$C$2:$C$17521,CA$8))*$C$9</f>
        <v>0.5614746219</v>
      </c>
      <c r="CB148" s="193">
        <f>(SUMIFS(Profile!$E$2:$E$17521,Profile!$B$2:$B$17521,$B148,Profile!$C$2:$C$17521,CB$8))*$C$9</f>
        <v>0.5387183938</v>
      </c>
      <c r="CC148" s="193">
        <f>(SUMIFS(Profile!$E$2:$E$17521,Profile!$B$2:$B$17521,$B148,Profile!$C$2:$C$17521,CC$8))*$C$9</f>
        <v>0.4369247315</v>
      </c>
      <c r="CD148" s="193">
        <f>(SUMIFS(Profile!$E$2:$E$17521,Profile!$B$2:$B$17521,$B148,Profile!$C$2:$C$17521,CD$8))*$C$9</f>
        <v>0.4512628123</v>
      </c>
      <c r="CE148" s="193">
        <f>(SUMIFS(Profile!$E$2:$E$17521,Profile!$B$2:$B$17521,$B148,Profile!$C$2:$C$17521,CE$8))*$C$9</f>
        <v>0.4503331383</v>
      </c>
      <c r="CF148" s="193">
        <f>(SUMIFS(Profile!$E$2:$E$17521,Profile!$B$2:$B$17521,$B148,Profile!$C$2:$C$17521,CF$8))*$C$9</f>
        <v>0.4669507413</v>
      </c>
      <c r="CG148" s="193">
        <f>(SUMIFS(Profile!$E$2:$E$17521,Profile!$B$2:$B$17521,$B148,Profile!$C$2:$C$17521,CG$8))*$C$9</f>
        <v>0.4483445067</v>
      </c>
      <c r="CH148" s="193">
        <f>(SUMIFS(Profile!$E$2:$E$17521,Profile!$B$2:$B$17521,$B148,Profile!$C$2:$C$17521,CH$8))*$C$9</f>
        <v>0.3964195715</v>
      </c>
      <c r="CI148" s="193">
        <f>(SUMIFS(Profile!$E$2:$E$17521,Profile!$B$2:$B$17521,$B148,Profile!$C$2:$C$17521,CI$8))*$C$9</f>
        <v>0.2668818379</v>
      </c>
      <c r="CJ148" s="193">
        <f>(SUMIFS(Profile!$E$2:$E$17521,Profile!$B$2:$B$17521,$B148,Profile!$C$2:$C$17521,CJ$8))*$C$9</f>
        <v>0.1791226836</v>
      </c>
      <c r="CK148" s="193">
        <f>(SUMIFS(Profile!$E$2:$E$17521,Profile!$B$2:$B$17521,$B148,Profile!$C$2:$C$17521,CK$8))*$C$9</f>
        <v>0.1276816543</v>
      </c>
      <c r="CL148" s="193">
        <f>(SUMIFS(Profile!$E$2:$E$17521,Profile!$B$2:$B$17521,$B148,Profile!$C$2:$C$17521,CL$8))*$C$9</f>
        <v>0.1116605364</v>
      </c>
      <c r="CM148" s="193">
        <f>(SUMIFS(Profile!$E$2:$E$17521,Profile!$B$2:$B$17521,$B148,Profile!$C$2:$C$17521,CM$8))*$C$9</f>
        <v>0.08090675181</v>
      </c>
      <c r="CN148" s="193">
        <f>(SUMIFS(Profile!$E$2:$E$17521,Profile!$B$2:$B$17521,$B148,Profile!$C$2:$C$17521,CN$8))*$C$9</f>
        <v>0.04262901475</v>
      </c>
      <c r="CO148" s="193">
        <f>(SUMIFS(Profile!$E$2:$E$17521,Profile!$B$2:$B$17521,$B148,Profile!$C$2:$C$17521,CO$8))*$C$9</f>
        <v>0.02185615305</v>
      </c>
      <c r="CP148" s="193">
        <f>(SUMIFS(Profile!$E$2:$E$17521,Profile!$B$2:$B$17521,$B148,Profile!$C$2:$C$17521,CP$8))*$C$9</f>
        <v>0.007376372634</v>
      </c>
      <c r="CQ148" s="193">
        <f>(SUMIFS(Profile!$E$2:$E$17521,Profile!$B$2:$B$17521,$B148,Profile!$C$2:$C$17521,CQ$8))*$C$9</f>
        <v>0.0004107848126</v>
      </c>
      <c r="CR148" s="193">
        <f>(SUMIFS(Profile!$E$2:$E$17521,Profile!$B$2:$B$17521,$B148,Profile!$C$2:$C$17521,CR$8))*$C$9</f>
        <v>0</v>
      </c>
      <c r="CS148" s="193">
        <f>(SUMIFS(Profile!$E$2:$E$17521,Profile!$B$2:$B$17521,$B148,Profile!$C$2:$C$17521,CS$8))*$C$9</f>
        <v>0</v>
      </c>
      <c r="CT148" s="193">
        <f>(SUMIFS(Profile!$E$2:$E$17521,Profile!$B$2:$B$17521,$B148,Profile!$C$2:$C$17521,CT$8))*$C$9</f>
        <v>0</v>
      </c>
      <c r="CU148" s="193">
        <f>(SUMIFS(Profile!$E$2:$E$17521,Profile!$B$2:$B$17521,$B148,Profile!$C$2:$C$17521,CU$8))*$C$9</f>
        <v>0</v>
      </c>
      <c r="CV148" s="193">
        <f>(SUMIFS(Profile!$E$2:$E$17521,Profile!$B$2:$B$17521,$B148,Profile!$C$2:$C$17521,CV$8))*$C$9</f>
        <v>0</v>
      </c>
      <c r="CW148" s="193">
        <f>(SUMIFS(Profile!$E$2:$E$17521,Profile!$B$2:$B$17521,$B148,Profile!$C$2:$C$17521,CW$8))*$C$9</f>
        <v>0</v>
      </c>
      <c r="CX148" s="193">
        <f t="shared" si="17"/>
        <v>5.220453921</v>
      </c>
      <c r="CY148" s="193">
        <f t="shared" ref="CY148:ET148" si="702">MAX(BB148-E148,0)</f>
        <v>0</v>
      </c>
      <c r="CZ148" s="193">
        <f t="shared" si="702"/>
        <v>0</v>
      </c>
      <c r="DA148" s="193">
        <f t="shared" si="702"/>
        <v>0</v>
      </c>
      <c r="DB148" s="193">
        <f t="shared" si="702"/>
        <v>0</v>
      </c>
      <c r="DC148" s="193">
        <f t="shared" si="702"/>
        <v>0</v>
      </c>
      <c r="DD148" s="193">
        <f t="shared" si="702"/>
        <v>0</v>
      </c>
      <c r="DE148" s="193">
        <f t="shared" si="702"/>
        <v>0</v>
      </c>
      <c r="DF148" s="193">
        <f t="shared" si="702"/>
        <v>0</v>
      </c>
      <c r="DG148" s="193">
        <f t="shared" si="702"/>
        <v>0</v>
      </c>
      <c r="DH148" s="193">
        <f t="shared" si="702"/>
        <v>0</v>
      </c>
      <c r="DI148" s="193">
        <f t="shared" si="702"/>
        <v>0</v>
      </c>
      <c r="DJ148" s="193">
        <f t="shared" si="702"/>
        <v>0</v>
      </c>
      <c r="DK148" s="193">
        <f t="shared" si="702"/>
        <v>0</v>
      </c>
      <c r="DL148" s="193">
        <f t="shared" si="702"/>
        <v>0.02419471792</v>
      </c>
      <c r="DM148" s="193">
        <f t="shared" si="702"/>
        <v>0.0633065522</v>
      </c>
      <c r="DN148" s="193">
        <f t="shared" si="702"/>
        <v>0.1012225264</v>
      </c>
      <c r="DO148" s="193">
        <f t="shared" si="702"/>
        <v>0.1574505237</v>
      </c>
      <c r="DP148" s="193">
        <f t="shared" si="702"/>
        <v>0.2392426574</v>
      </c>
      <c r="DQ148" s="193">
        <f t="shared" si="702"/>
        <v>0.3185862433</v>
      </c>
      <c r="DR148" s="193">
        <f t="shared" si="702"/>
        <v>0.3433003524</v>
      </c>
      <c r="DS148" s="193">
        <f t="shared" si="702"/>
        <v>0.4010534944</v>
      </c>
      <c r="DT148" s="193">
        <f t="shared" si="702"/>
        <v>0.3735065863</v>
      </c>
      <c r="DU148" s="193">
        <f t="shared" si="702"/>
        <v>0.3499166534</v>
      </c>
      <c r="DV148" s="193">
        <f t="shared" si="702"/>
        <v>0.3511169943</v>
      </c>
      <c r="DW148" s="193">
        <f t="shared" si="702"/>
        <v>0.3463270779</v>
      </c>
      <c r="DX148" s="193">
        <f t="shared" si="702"/>
        <v>0.3479449796</v>
      </c>
      <c r="DY148" s="193">
        <f t="shared" si="702"/>
        <v>0.3336017392</v>
      </c>
      <c r="DZ148" s="193">
        <f t="shared" si="702"/>
        <v>0.2374167355</v>
      </c>
      <c r="EA148" s="193">
        <f t="shared" si="702"/>
        <v>0.2589659487</v>
      </c>
      <c r="EB148" s="193">
        <f t="shared" si="702"/>
        <v>0.2576356562</v>
      </c>
      <c r="EC148" s="193">
        <f t="shared" si="702"/>
        <v>0.2742532592</v>
      </c>
      <c r="ED148" s="193">
        <f t="shared" si="702"/>
        <v>0.2412247599</v>
      </c>
      <c r="EE148" s="193">
        <f t="shared" si="702"/>
        <v>0.174076323</v>
      </c>
      <c r="EF148" s="193">
        <f t="shared" si="702"/>
        <v>0.02611013987</v>
      </c>
      <c r="EG148" s="193">
        <f t="shared" si="702"/>
        <v>0</v>
      </c>
      <c r="EH148" s="193">
        <f t="shared" si="702"/>
        <v>0</v>
      </c>
      <c r="EI148" s="193">
        <f t="shared" si="702"/>
        <v>0</v>
      </c>
      <c r="EJ148" s="193">
        <f t="shared" si="702"/>
        <v>0</v>
      </c>
      <c r="EK148" s="193">
        <f t="shared" si="702"/>
        <v>0</v>
      </c>
      <c r="EL148" s="193">
        <f t="shared" si="702"/>
        <v>0</v>
      </c>
      <c r="EM148" s="193">
        <f t="shared" si="702"/>
        <v>0</v>
      </c>
      <c r="EN148" s="193">
        <f t="shared" si="702"/>
        <v>0</v>
      </c>
      <c r="EO148" s="193">
        <f t="shared" si="702"/>
        <v>0</v>
      </c>
      <c r="EP148" s="193">
        <f t="shared" si="702"/>
        <v>0</v>
      </c>
      <c r="EQ148" s="193">
        <f t="shared" si="702"/>
        <v>0</v>
      </c>
      <c r="ER148" s="193">
        <f t="shared" si="702"/>
        <v>0</v>
      </c>
      <c r="ES148" s="193">
        <f t="shared" si="702"/>
        <v>0</v>
      </c>
      <c r="ET148" s="193">
        <f t="shared" si="702"/>
        <v>0</v>
      </c>
      <c r="EU148" s="193">
        <f t="shared" si="19"/>
        <v>5.145909349</v>
      </c>
      <c r="EV148" s="193">
        <f t="shared" ref="EV148:GQ148" si="703">BB148-CY148</f>
        <v>0</v>
      </c>
      <c r="EW148" s="193">
        <f t="shared" si="703"/>
        <v>0</v>
      </c>
      <c r="EX148" s="193">
        <f t="shared" si="703"/>
        <v>0</v>
      </c>
      <c r="EY148" s="193">
        <f t="shared" si="703"/>
        <v>0</v>
      </c>
      <c r="EZ148" s="193">
        <f t="shared" si="703"/>
        <v>0</v>
      </c>
      <c r="FA148" s="193">
        <f t="shared" si="703"/>
        <v>0</v>
      </c>
      <c r="FB148" s="193">
        <f t="shared" si="703"/>
        <v>0</v>
      </c>
      <c r="FC148" s="193">
        <f t="shared" si="703"/>
        <v>0</v>
      </c>
      <c r="FD148" s="193">
        <f t="shared" si="703"/>
        <v>0.00561143152</v>
      </c>
      <c r="FE148" s="193">
        <f t="shared" si="703"/>
        <v>0.01612994226</v>
      </c>
      <c r="FF148" s="193">
        <f t="shared" si="703"/>
        <v>0.04188951443</v>
      </c>
      <c r="FG148" s="193">
        <f t="shared" si="703"/>
        <v>0.0817159377</v>
      </c>
      <c r="FH148" s="193">
        <f t="shared" si="703"/>
        <v>0.1318849061</v>
      </c>
      <c r="FI148" s="193">
        <f t="shared" si="703"/>
        <v>0.1602473864</v>
      </c>
      <c r="FJ148" s="193">
        <f t="shared" si="703"/>
        <v>0.181480165</v>
      </c>
      <c r="FK148" s="193">
        <f t="shared" si="703"/>
        <v>0.1979055221</v>
      </c>
      <c r="FL148" s="193">
        <f t="shared" si="703"/>
        <v>0.2047160361</v>
      </c>
      <c r="FM148" s="193">
        <f t="shared" si="703"/>
        <v>0.2199395378</v>
      </c>
      <c r="FN148" s="193">
        <f t="shared" si="703"/>
        <v>0.2179364454</v>
      </c>
      <c r="FO148" s="193">
        <f t="shared" si="703"/>
        <v>0.2139302608</v>
      </c>
      <c r="FP148" s="193">
        <f t="shared" si="703"/>
        <v>0.2095234577</v>
      </c>
      <c r="FQ148" s="193">
        <f t="shared" si="703"/>
        <v>0.2023123253</v>
      </c>
      <c r="FR148" s="193">
        <f t="shared" si="703"/>
        <v>0.2051166545</v>
      </c>
      <c r="FS148" s="193">
        <f t="shared" si="703"/>
        <v>0.2059178915</v>
      </c>
      <c r="FT148" s="193">
        <f t="shared" si="703"/>
        <v>0.2119271685</v>
      </c>
      <c r="FU148" s="193">
        <f t="shared" si="703"/>
        <v>0.2135296423</v>
      </c>
      <c r="FV148" s="193">
        <f t="shared" si="703"/>
        <v>0.2051166545</v>
      </c>
      <c r="FW148" s="193">
        <f t="shared" si="703"/>
        <v>0.199507996</v>
      </c>
      <c r="FX148" s="193">
        <f t="shared" si="703"/>
        <v>0.1922968636</v>
      </c>
      <c r="FY148" s="193">
        <f t="shared" si="703"/>
        <v>0.1926974821</v>
      </c>
      <c r="FZ148" s="193">
        <f t="shared" si="703"/>
        <v>0.1926974821</v>
      </c>
      <c r="GA148" s="193">
        <f t="shared" si="703"/>
        <v>0.2071197469</v>
      </c>
      <c r="GB148" s="193">
        <f t="shared" si="703"/>
        <v>0.2223432486</v>
      </c>
      <c r="GC148" s="193">
        <f t="shared" si="703"/>
        <v>0.240771698</v>
      </c>
      <c r="GD148" s="193">
        <f t="shared" si="703"/>
        <v>0.1791226836</v>
      </c>
      <c r="GE148" s="193">
        <f t="shared" si="703"/>
        <v>0.1276816543</v>
      </c>
      <c r="GF148" s="193">
        <f t="shared" si="703"/>
        <v>0.1116605364</v>
      </c>
      <c r="GG148" s="193">
        <f t="shared" si="703"/>
        <v>0.08090675181</v>
      </c>
      <c r="GH148" s="193">
        <f t="shared" si="703"/>
        <v>0.04262901475</v>
      </c>
      <c r="GI148" s="193">
        <f t="shared" si="703"/>
        <v>0.02185615305</v>
      </c>
      <c r="GJ148" s="193">
        <f t="shared" si="703"/>
        <v>0.007376372634</v>
      </c>
      <c r="GK148" s="193">
        <f t="shared" si="703"/>
        <v>0.0004107848126</v>
      </c>
      <c r="GL148" s="193">
        <f t="shared" si="703"/>
        <v>0</v>
      </c>
      <c r="GM148" s="193">
        <f t="shared" si="703"/>
        <v>0</v>
      </c>
      <c r="GN148" s="193">
        <f t="shared" si="703"/>
        <v>0</v>
      </c>
      <c r="GO148" s="193">
        <f t="shared" si="703"/>
        <v>0</v>
      </c>
      <c r="GP148" s="193">
        <f t="shared" si="703"/>
        <v>0</v>
      </c>
      <c r="GQ148" s="193">
        <f t="shared" si="703"/>
        <v>0</v>
      </c>
      <c r="GR148" s="193">
        <f t="shared" si="21"/>
        <v>4.333124173</v>
      </c>
      <c r="GS148" s="193">
        <f t="shared" ref="GS148:IN148" si="704">E148-EV148</f>
        <v>0.1482288324</v>
      </c>
      <c r="GT148" s="193">
        <f t="shared" si="704"/>
        <v>0.1314028568</v>
      </c>
      <c r="GU148" s="193">
        <f t="shared" si="704"/>
        <v>0.1217880136</v>
      </c>
      <c r="GV148" s="193">
        <f t="shared" si="704"/>
        <v>0.1165799736</v>
      </c>
      <c r="GW148" s="193">
        <f t="shared" si="704"/>
        <v>0.1097694597</v>
      </c>
      <c r="GX148" s="193">
        <f t="shared" si="704"/>
        <v>0.1081669858</v>
      </c>
      <c r="GY148" s="193">
        <f t="shared" si="704"/>
        <v>0.1053626565</v>
      </c>
      <c r="GZ148" s="193">
        <f t="shared" si="704"/>
        <v>0.1041608011</v>
      </c>
      <c r="HA148" s="193">
        <f t="shared" si="704"/>
        <v>0.09975122501</v>
      </c>
      <c r="HB148" s="193">
        <f t="shared" si="704"/>
        <v>0.0912358066</v>
      </c>
      <c r="HC148" s="193">
        <f t="shared" si="704"/>
        <v>0.06828056368</v>
      </c>
      <c r="HD148" s="193">
        <f t="shared" si="704"/>
        <v>0.03766836514</v>
      </c>
      <c r="HE148" s="193">
        <f t="shared" si="704"/>
        <v>0.003924753816</v>
      </c>
      <c r="HF148" s="193">
        <f t="shared" si="704"/>
        <v>0</v>
      </c>
      <c r="HG148" s="193">
        <f t="shared" si="704"/>
        <v>0</v>
      </c>
      <c r="HH148" s="193">
        <f t="shared" si="704"/>
        <v>0</v>
      </c>
      <c r="HI148" s="193">
        <f t="shared" si="704"/>
        <v>0</v>
      </c>
      <c r="HJ148" s="193">
        <f t="shared" si="704"/>
        <v>0</v>
      </c>
      <c r="HK148" s="193">
        <f t="shared" si="704"/>
        <v>0</v>
      </c>
      <c r="HL148" s="193">
        <f t="shared" si="704"/>
        <v>0</v>
      </c>
      <c r="HM148" s="193">
        <f t="shared" si="704"/>
        <v>0</v>
      </c>
      <c r="HN148" s="193">
        <f t="shared" si="704"/>
        <v>0</v>
      </c>
      <c r="HO148" s="193">
        <f t="shared" si="704"/>
        <v>0</v>
      </c>
      <c r="HP148" s="193">
        <f t="shared" si="704"/>
        <v>0</v>
      </c>
      <c r="HQ148" s="193">
        <f t="shared" si="704"/>
        <v>0</v>
      </c>
      <c r="HR148" s="193">
        <f t="shared" si="704"/>
        <v>0</v>
      </c>
      <c r="HS148" s="193">
        <f t="shared" si="704"/>
        <v>0</v>
      </c>
      <c r="HT148" s="193">
        <f t="shared" si="704"/>
        <v>0</v>
      </c>
      <c r="HU148" s="193">
        <f t="shared" si="704"/>
        <v>0</v>
      </c>
      <c r="HV148" s="193">
        <f t="shared" si="704"/>
        <v>0</v>
      </c>
      <c r="HW148" s="193">
        <f t="shared" si="704"/>
        <v>0</v>
      </c>
      <c r="HX148" s="193">
        <f t="shared" si="704"/>
        <v>0</v>
      </c>
      <c r="HY148" s="193">
        <f t="shared" si="704"/>
        <v>0</v>
      </c>
      <c r="HZ148" s="193">
        <f t="shared" si="704"/>
        <v>0</v>
      </c>
      <c r="IA148" s="193">
        <f t="shared" si="704"/>
        <v>0.09570158396</v>
      </c>
      <c r="IB148" s="193">
        <f t="shared" si="704"/>
        <v>0.1519500349</v>
      </c>
      <c r="IC148" s="193">
        <f t="shared" si="704"/>
        <v>0.1699742451</v>
      </c>
      <c r="ID148" s="193">
        <f t="shared" si="704"/>
        <v>0.202731122</v>
      </c>
      <c r="IE148" s="193">
        <f t="shared" si="704"/>
        <v>0.2374032929</v>
      </c>
      <c r="IF148" s="193">
        <f t="shared" si="704"/>
        <v>0.2541699699</v>
      </c>
      <c r="IG148" s="193">
        <f t="shared" si="704"/>
        <v>0.2634417103</v>
      </c>
      <c r="IH148" s="193">
        <f t="shared" si="704"/>
        <v>0.2732116274</v>
      </c>
      <c r="II148" s="193">
        <f t="shared" si="704"/>
        <v>0.2776285969</v>
      </c>
      <c r="IJ148" s="193">
        <f t="shared" si="704"/>
        <v>0.2708180829</v>
      </c>
      <c r="IK148" s="193">
        <f t="shared" si="704"/>
        <v>0.2583989105</v>
      </c>
      <c r="IL148" s="193">
        <f t="shared" si="704"/>
        <v>0.2367655133</v>
      </c>
      <c r="IM148" s="193">
        <f t="shared" si="704"/>
        <v>0.2151321162</v>
      </c>
      <c r="IN148" s="193">
        <f t="shared" si="704"/>
        <v>0.1794770727</v>
      </c>
      <c r="IO148" s="193">
        <f t="shared" si="23"/>
        <v>3.086803879</v>
      </c>
      <c r="IP148" s="193">
        <f t="shared" si="29"/>
        <v>2.013470287</v>
      </c>
      <c r="IQ148" s="193">
        <f t="shared" ref="IQ148:KK148" si="705">MAX((MIN(CZ148+IP148,$IO$7))-GT148,0)</f>
        <v>1.88206743</v>
      </c>
      <c r="IR148" s="193">
        <f t="shared" si="705"/>
        <v>1.760279416</v>
      </c>
      <c r="IS148" s="193">
        <f t="shared" si="705"/>
        <v>1.643699443</v>
      </c>
      <c r="IT148" s="193">
        <f t="shared" si="705"/>
        <v>1.533929983</v>
      </c>
      <c r="IU148" s="193">
        <f t="shared" si="705"/>
        <v>1.425762997</v>
      </c>
      <c r="IV148" s="193">
        <f t="shared" si="705"/>
        <v>1.320400341</v>
      </c>
      <c r="IW148" s="193">
        <f t="shared" si="705"/>
        <v>1.21623954</v>
      </c>
      <c r="IX148" s="193">
        <f t="shared" si="705"/>
        <v>1.116488315</v>
      </c>
      <c r="IY148" s="193">
        <f t="shared" si="705"/>
        <v>1.025252508</v>
      </c>
      <c r="IZ148" s="193">
        <f t="shared" si="705"/>
        <v>0.9569719443</v>
      </c>
      <c r="JA148" s="193">
        <f t="shared" si="705"/>
        <v>0.9193035792</v>
      </c>
      <c r="JB148" s="193">
        <f t="shared" si="705"/>
        <v>0.9153788254</v>
      </c>
      <c r="JC148" s="193">
        <f t="shared" si="705"/>
        <v>0.9395735433</v>
      </c>
      <c r="JD148" s="193">
        <f t="shared" si="705"/>
        <v>1.002880095</v>
      </c>
      <c r="JE148" s="193">
        <f t="shared" si="705"/>
        <v>1.104102622</v>
      </c>
      <c r="JF148" s="193">
        <f t="shared" si="705"/>
        <v>1.261553146</v>
      </c>
      <c r="JG148" s="193">
        <f t="shared" si="705"/>
        <v>1.500795803</v>
      </c>
      <c r="JH148" s="193">
        <f t="shared" si="705"/>
        <v>1.819382046</v>
      </c>
      <c r="JI148" s="193">
        <f t="shared" si="705"/>
        <v>2.162682399</v>
      </c>
      <c r="JJ148" s="193">
        <f t="shared" si="705"/>
        <v>2.563735893</v>
      </c>
      <c r="JK148" s="193">
        <f t="shared" si="705"/>
        <v>2.937242479</v>
      </c>
      <c r="JL148" s="193">
        <f t="shared" si="705"/>
        <v>3.287159133</v>
      </c>
      <c r="JM148" s="193">
        <f t="shared" si="705"/>
        <v>3.638276127</v>
      </c>
      <c r="JN148" s="193">
        <f t="shared" si="705"/>
        <v>3.984603205</v>
      </c>
      <c r="JO148" s="193">
        <f t="shared" si="705"/>
        <v>4.332548185</v>
      </c>
      <c r="JP148" s="193">
        <f t="shared" si="705"/>
        <v>4.666149924</v>
      </c>
      <c r="JQ148" s="193">
        <f t="shared" si="705"/>
        <v>4.903566659</v>
      </c>
      <c r="JR148" s="193">
        <f t="shared" si="705"/>
        <v>5</v>
      </c>
      <c r="JS148" s="193">
        <f t="shared" si="705"/>
        <v>5</v>
      </c>
      <c r="JT148" s="193">
        <f t="shared" si="705"/>
        <v>5</v>
      </c>
      <c r="JU148" s="193">
        <f t="shared" si="705"/>
        <v>5</v>
      </c>
      <c r="JV148" s="193">
        <f t="shared" si="705"/>
        <v>5</v>
      </c>
      <c r="JW148" s="193">
        <f t="shared" si="705"/>
        <v>5</v>
      </c>
      <c r="JX148" s="193">
        <f t="shared" si="705"/>
        <v>4.904298416</v>
      </c>
      <c r="JY148" s="193">
        <f t="shared" si="705"/>
        <v>4.752348381</v>
      </c>
      <c r="JZ148" s="193">
        <f t="shared" si="705"/>
        <v>4.582374136</v>
      </c>
      <c r="KA148" s="193">
        <f t="shared" si="705"/>
        <v>4.379643014</v>
      </c>
      <c r="KB148" s="193">
        <f t="shared" si="705"/>
        <v>4.142239721</v>
      </c>
      <c r="KC148" s="193">
        <f t="shared" si="705"/>
        <v>3.888069751</v>
      </c>
      <c r="KD148" s="193">
        <f t="shared" si="705"/>
        <v>3.624628041</v>
      </c>
      <c r="KE148" s="193">
        <f t="shared" si="705"/>
        <v>3.351416413</v>
      </c>
      <c r="KF148" s="193">
        <f t="shared" si="705"/>
        <v>3.073787817</v>
      </c>
      <c r="KG148" s="193">
        <f t="shared" si="705"/>
        <v>2.802969734</v>
      </c>
      <c r="KH148" s="193">
        <f t="shared" si="705"/>
        <v>2.544570823</v>
      </c>
      <c r="KI148" s="193">
        <f t="shared" si="705"/>
        <v>2.30780531</v>
      </c>
      <c r="KJ148" s="193">
        <f t="shared" si="705"/>
        <v>2.092673194</v>
      </c>
      <c r="KK148" s="193">
        <f t="shared" si="705"/>
        <v>1.913196121</v>
      </c>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row>
    <row r="149" ht="14.25" customHeight="1">
      <c r="A149" s="1">
        <v>5.0</v>
      </c>
      <c r="B149" s="1">
        <f t="shared" ref="B149:C149" si="706">B148+1</f>
        <v>139</v>
      </c>
      <c r="C149" s="267">
        <f t="shared" si="706"/>
        <v>43604</v>
      </c>
      <c r="D149" s="193">
        <f t="shared" si="15"/>
        <v>9.694966874</v>
      </c>
      <c r="E149" s="193">
        <f>(SUMIFS(Profile!$F$2:$F$17521,Profile!$B$2:$B$17521,$B149,Profile!$C$2:$C$17521,E$8))*$C$6</f>
        <v>0.1506325432</v>
      </c>
      <c r="F149" s="193">
        <f>(SUMIFS(Profile!$F$2:$F$17521,Profile!$B$2:$B$17521,$B149,Profile!$C$2:$C$17521,F$8))*$C$6</f>
        <v>0.1334059491</v>
      </c>
      <c r="G149" s="193">
        <f>(SUMIFS(Profile!$F$2:$F$17521,Profile!$B$2:$B$17521,$B149,Profile!$C$2:$C$17521,G$8))*$C$6</f>
        <v>0.123791106</v>
      </c>
      <c r="H149" s="193">
        <f>(SUMIFS(Profile!$F$2:$F$17521,Profile!$B$2:$B$17521,$B149,Profile!$C$2:$C$17521,H$8))*$C$6</f>
        <v>0.117781829</v>
      </c>
      <c r="I149" s="193">
        <f>(SUMIFS(Profile!$F$2:$F$17521,Profile!$B$2:$B$17521,$B149,Profile!$C$2:$C$17521,I$8))*$C$6</f>
        <v>0.1089682227</v>
      </c>
      <c r="J149" s="193">
        <f>(SUMIFS(Profile!$F$2:$F$17521,Profile!$B$2:$B$17521,$B149,Profile!$C$2:$C$17521,J$8))*$C$6</f>
        <v>0.1077663673</v>
      </c>
      <c r="K149" s="193">
        <f>(SUMIFS(Profile!$F$2:$F$17521,Profile!$B$2:$B$17521,$B149,Profile!$C$2:$C$17521,K$8))*$C$6</f>
        <v>0.1065645119</v>
      </c>
      <c r="L149" s="193">
        <f>(SUMIFS(Profile!$F$2:$F$17521,Profile!$B$2:$B$17521,$B149,Profile!$C$2:$C$17521,L$8))*$C$6</f>
        <v>0.105763275</v>
      </c>
      <c r="M149" s="193">
        <f>(SUMIFS(Profile!$F$2:$F$17521,Profile!$B$2:$B$17521,$B149,Profile!$C$2:$C$17521,M$8))*$C$6</f>
        <v>0.105763275</v>
      </c>
      <c r="N149" s="193">
        <f>(SUMIFS(Profile!$F$2:$F$17521,Profile!$B$2:$B$17521,$B149,Profile!$C$2:$C$17521,N$8))*$C$6</f>
        <v>0.1085676043</v>
      </c>
      <c r="O149" s="193">
        <f>(SUMIFS(Profile!$F$2:$F$17521,Profile!$B$2:$B$17521,$B149,Profile!$C$2:$C$17521,O$8))*$C$6</f>
        <v>0.1109713151</v>
      </c>
      <c r="P149" s="193">
        <f>(SUMIFS(Profile!$F$2:$F$17521,Profile!$B$2:$B$17521,$B149,Profile!$C$2:$C$17521,P$8))*$C$6</f>
        <v>0.117781829</v>
      </c>
      <c r="Q149" s="193">
        <f>(SUMIFS(Profile!$F$2:$F$17521,Profile!$B$2:$B$17521,$B149,Profile!$C$2:$C$17521,Q$8))*$C$6</f>
        <v>0.1394152261</v>
      </c>
      <c r="R149" s="193">
        <f>(SUMIFS(Profile!$F$2:$F$17521,Profile!$B$2:$B$17521,$B149,Profile!$C$2:$C$17521,R$8))*$C$6</f>
        <v>0.1690609926</v>
      </c>
      <c r="S149" s="193">
        <f>(SUMIFS(Profile!$F$2:$F$17521,Profile!$B$2:$B$17521,$B149,Profile!$C$2:$C$17521,S$8))*$C$6</f>
        <v>0.1866882051</v>
      </c>
      <c r="T149" s="193">
        <f>(SUMIFS(Profile!$F$2:$F$17521,Profile!$B$2:$B$17521,$B149,Profile!$C$2:$C$17521,T$8))*$C$6</f>
        <v>0.2023123253</v>
      </c>
      <c r="U149" s="193">
        <f>(SUMIFS(Profile!$F$2:$F$17521,Profile!$B$2:$B$17521,$B149,Profile!$C$2:$C$17521,U$8))*$C$6</f>
        <v>0.2099240761</v>
      </c>
      <c r="V149" s="193">
        <f>(SUMIFS(Profile!$F$2:$F$17521,Profile!$B$2:$B$17521,$B149,Profile!$C$2:$C$17521,V$8))*$C$6</f>
        <v>0.2211413932</v>
      </c>
      <c r="W149" s="193">
        <f>(SUMIFS(Profile!$F$2:$F$17521,Profile!$B$2:$B$17521,$B149,Profile!$C$2:$C$17521,W$8))*$C$6</f>
        <v>0.2215420116</v>
      </c>
      <c r="X149" s="193">
        <f>(SUMIFS(Profile!$F$2:$F$17521,Profile!$B$2:$B$17521,$B149,Profile!$C$2:$C$17521,X$8))*$C$6</f>
        <v>0.2243463409</v>
      </c>
      <c r="Y149" s="193">
        <f>(SUMIFS(Profile!$F$2:$F$17521,Profile!$B$2:$B$17521,$B149,Profile!$C$2:$C$17521,Y$8))*$C$6</f>
        <v>0.222743867</v>
      </c>
      <c r="Z149" s="193">
        <f>(SUMIFS(Profile!$F$2:$F$17521,Profile!$B$2:$B$17521,$B149,Profile!$C$2:$C$17521,Z$8))*$C$6</f>
        <v>0.2127284054</v>
      </c>
      <c r="AA149" s="193">
        <f>(SUMIFS(Profile!$F$2:$F$17521,Profile!$B$2:$B$17521,$B149,Profile!$C$2:$C$17521,AA$8))*$C$6</f>
        <v>0.2147314977</v>
      </c>
      <c r="AB149" s="193">
        <f>(SUMIFS(Profile!$F$2:$F$17521,Profile!$B$2:$B$17521,$B149,Profile!$C$2:$C$17521,AB$8))*$C$6</f>
        <v>0.2191383008</v>
      </c>
      <c r="AC149" s="193">
        <f>(SUMIFS(Profile!$F$2:$F$17521,Profile!$B$2:$B$17521,$B149,Profile!$C$2:$C$17521,AC$8))*$C$6</f>
        <v>0.2187376824</v>
      </c>
      <c r="AD149" s="193">
        <f>(SUMIFS(Profile!$F$2:$F$17521,Profile!$B$2:$B$17521,$B149,Profile!$C$2:$C$17521,AD$8))*$C$6</f>
        <v>0.2151321162</v>
      </c>
      <c r="AE149" s="193">
        <f>(SUMIFS(Profile!$F$2:$F$17521,Profile!$B$2:$B$17521,$B149,Profile!$C$2:$C$17521,AE$8))*$C$6</f>
        <v>0.2127284054</v>
      </c>
      <c r="AF149" s="193">
        <f>(SUMIFS(Profile!$F$2:$F$17521,Profile!$B$2:$B$17521,$B149,Profile!$C$2:$C$17521,AF$8))*$C$6</f>
        <v>0.21152655</v>
      </c>
      <c r="AG149" s="193">
        <f>(SUMIFS(Profile!$F$2:$F$17521,Profile!$B$2:$B$17521,$B149,Profile!$C$2:$C$17521,AG$8))*$C$6</f>
        <v>0.2047160361</v>
      </c>
      <c r="AH149" s="193">
        <f>(SUMIFS(Profile!$F$2:$F$17521,Profile!$B$2:$B$17521,$B149,Profile!$C$2:$C$17521,AH$8))*$C$6</f>
        <v>0.2067191284</v>
      </c>
      <c r="AI149" s="193">
        <f>(SUMIFS(Profile!$F$2:$F$17521,Profile!$B$2:$B$17521,$B149,Profile!$C$2:$C$17521,AI$8))*$C$6</f>
        <v>0.2103246946</v>
      </c>
      <c r="AJ149" s="193">
        <f>(SUMIFS(Profile!$F$2:$F$17521,Profile!$B$2:$B$17521,$B149,Profile!$C$2:$C$17521,AJ$8))*$C$6</f>
        <v>0.2203401562</v>
      </c>
      <c r="AK149" s="193">
        <f>(SUMIFS(Profile!$F$2:$F$17521,Profile!$B$2:$B$17521,$B149,Profile!$C$2:$C$17521,AK$8))*$C$6</f>
        <v>0.2319580917</v>
      </c>
      <c r="AL149" s="193">
        <f>(SUMIFS(Profile!$F$2:$F$17521,Profile!$B$2:$B$17521,$B149,Profile!$C$2:$C$17521,AL$8))*$C$6</f>
        <v>0.2515883966</v>
      </c>
      <c r="AM149" s="193">
        <f>(SUMIFS(Profile!$F$2:$F$17521,Profile!$B$2:$B$17521,$B149,Profile!$C$2:$C$17521,AM$8))*$C$6</f>
        <v>0.276026123</v>
      </c>
      <c r="AN149" s="193">
        <f>(SUMIFS(Profile!$F$2:$F$17521,Profile!$B$2:$B$17521,$B149,Profile!$C$2:$C$17521,AN$8))*$C$6</f>
        <v>0.2812341631</v>
      </c>
      <c r="AO149" s="193">
        <f>(SUMIFS(Profile!$F$2:$F$17521,Profile!$B$2:$B$17521,$B149,Profile!$C$2:$C$17521,AO$8))*$C$6</f>
        <v>0.2832372554</v>
      </c>
      <c r="AP149" s="193">
        <f>(SUMIFS(Profile!$F$2:$F$17521,Profile!$B$2:$B$17521,$B149,Profile!$C$2:$C$17521,AP$8))*$C$6</f>
        <v>0.2844391108</v>
      </c>
      <c r="AQ149" s="193">
        <f>(SUMIFS(Profile!$F$2:$F$17521,Profile!$B$2:$B$17521,$B149,Profile!$C$2:$C$17521,AQ$8))*$C$6</f>
        <v>0.2776285969</v>
      </c>
      <c r="AR149" s="193">
        <f>(SUMIFS(Profile!$F$2:$F$17521,Profile!$B$2:$B$17521,$B149,Profile!$C$2:$C$17521,AR$8))*$C$6</f>
        <v>0.2772279784</v>
      </c>
      <c r="AS149" s="193">
        <f>(SUMIFS(Profile!$F$2:$F$17521,Profile!$B$2:$B$17521,$B149,Profile!$C$2:$C$17521,AS$8))*$C$6</f>
        <v>0.2720199383</v>
      </c>
      <c r="AT149" s="193">
        <f>(SUMIFS(Profile!$F$2:$F$17521,Profile!$B$2:$B$17521,$B149,Profile!$C$2:$C$17521,AT$8))*$C$6</f>
        <v>0.2716193199</v>
      </c>
      <c r="AU149" s="193">
        <f>(SUMIFS(Profile!$F$2:$F$17521,Profile!$B$2:$B$17521,$B149,Profile!$C$2:$C$17521,AU$8))*$C$6</f>
        <v>0.2780292153</v>
      </c>
      <c r="AV149" s="193">
        <f>(SUMIFS(Profile!$F$2:$F$17521,Profile!$B$2:$B$17521,$B149,Profile!$C$2:$C$17521,AV$8))*$C$6</f>
        <v>0.2724205568</v>
      </c>
      <c r="AW149" s="193">
        <f>(SUMIFS(Profile!$F$2:$F$17521,Profile!$B$2:$B$17521,$B149,Profile!$C$2:$C$17521,AW$8))*$C$6</f>
        <v>0.2624050952</v>
      </c>
      <c r="AX149" s="193">
        <f>(SUMIFS(Profile!$F$2:$F$17521,Profile!$B$2:$B$17521,$B149,Profile!$C$2:$C$17521,AX$8))*$C$6</f>
        <v>0.2383679872</v>
      </c>
      <c r="AY149" s="193">
        <f>(SUMIFS(Profile!$F$2:$F$17521,Profile!$B$2:$B$17521,$B149,Profile!$C$2:$C$17521,AY$8))*$C$6</f>
        <v>0.2135296423</v>
      </c>
      <c r="AZ149" s="193">
        <f>(SUMIFS(Profile!$F$2:$F$17521,Profile!$B$2:$B$17521,$B149,Profile!$C$2:$C$17521,AZ$8))*$C$6</f>
        <v>0.181480165</v>
      </c>
      <c r="BA149" s="193">
        <f t="shared" si="16"/>
        <v>8.580205471</v>
      </c>
      <c r="BB149" s="193">
        <f>(SUMIFS(Profile!$E$2:$E$17521,Profile!$B$2:$B$17521,$B149,Profile!$C$2:$C$17521,BB$8))*$C$9</f>
        <v>0</v>
      </c>
      <c r="BC149" s="193">
        <f>(SUMIFS(Profile!$E$2:$E$17521,Profile!$B$2:$B$17521,$B149,Profile!$C$2:$C$17521,BC$8))*$C$9</f>
        <v>0</v>
      </c>
      <c r="BD149" s="193">
        <f>(SUMIFS(Profile!$E$2:$E$17521,Profile!$B$2:$B$17521,$B149,Profile!$C$2:$C$17521,BD$8))*$C$9</f>
        <v>0</v>
      </c>
      <c r="BE149" s="193">
        <f>(SUMIFS(Profile!$E$2:$E$17521,Profile!$B$2:$B$17521,$B149,Profile!$C$2:$C$17521,BE$8))*$C$9</f>
        <v>0</v>
      </c>
      <c r="BF149" s="193">
        <f>(SUMIFS(Profile!$E$2:$E$17521,Profile!$B$2:$B$17521,$B149,Profile!$C$2:$C$17521,BF$8))*$C$9</f>
        <v>0</v>
      </c>
      <c r="BG149" s="193">
        <f>(SUMIFS(Profile!$E$2:$E$17521,Profile!$B$2:$B$17521,$B149,Profile!$C$2:$C$17521,BG$8))*$C$9</f>
        <v>0</v>
      </c>
      <c r="BH149" s="193">
        <f>(SUMIFS(Profile!$E$2:$E$17521,Profile!$B$2:$B$17521,$B149,Profile!$C$2:$C$17521,BH$8))*$C$9</f>
        <v>0</v>
      </c>
      <c r="BI149" s="193">
        <f>(SUMIFS(Profile!$E$2:$E$17521,Profile!$B$2:$B$17521,$B149,Profile!$C$2:$C$17521,BI$8))*$C$9</f>
        <v>0.0008684358305</v>
      </c>
      <c r="BJ149" s="193">
        <f>(SUMIFS(Profile!$E$2:$E$17521,Profile!$B$2:$B$17521,$B149,Profile!$C$2:$C$17521,BJ$8))*$C$9</f>
        <v>0.006057237738</v>
      </c>
      <c r="BK149" s="193">
        <f>(SUMIFS(Profile!$E$2:$E$17521,Profile!$B$2:$B$17521,$B149,Profile!$C$2:$C$17521,BK$8))*$C$9</f>
        <v>0.007655199047</v>
      </c>
      <c r="BL149" s="193">
        <f>(SUMIFS(Profile!$E$2:$E$17521,Profile!$B$2:$B$17521,$B149,Profile!$C$2:$C$17521,BL$8))*$C$9</f>
        <v>0.02076347028</v>
      </c>
      <c r="BM149" s="193">
        <f>(SUMIFS(Profile!$E$2:$E$17521,Profile!$B$2:$B$17521,$B149,Profile!$C$2:$C$17521,BM$8))*$C$9</f>
        <v>0.04271091325</v>
      </c>
      <c r="BN149" s="193">
        <f>(SUMIFS(Profile!$E$2:$E$17521,Profile!$B$2:$B$17521,$B149,Profile!$C$2:$C$17521,BN$8))*$C$9</f>
        <v>0.07588243519</v>
      </c>
      <c r="BO149" s="193">
        <f>(SUMIFS(Profile!$E$2:$E$17521,Profile!$B$2:$B$17521,$B149,Profile!$C$2:$C$17521,BO$8))*$C$9</f>
        <v>0.1120805888</v>
      </c>
      <c r="BP149" s="193">
        <f>(SUMIFS(Profile!$E$2:$E$17521,Profile!$B$2:$B$17521,$B149,Profile!$C$2:$C$17521,BP$8))*$C$9</f>
        <v>0.1530416407</v>
      </c>
      <c r="BQ149" s="193">
        <f>(SUMIFS(Profile!$E$2:$E$17521,Profile!$B$2:$B$17521,$B149,Profile!$C$2:$C$17521,BQ$8))*$C$9</f>
        <v>0.188422955</v>
      </c>
      <c r="BR149" s="193">
        <f>(SUMIFS(Profile!$E$2:$E$17521,Profile!$B$2:$B$17521,$B149,Profile!$C$2:$C$17521,BR$8))*$C$9</f>
        <v>0.2442586101</v>
      </c>
      <c r="BS149" s="193">
        <f>(SUMIFS(Profile!$E$2:$E$17521,Profile!$B$2:$B$17521,$B149,Profile!$C$2:$C$17521,BS$8))*$C$9</f>
        <v>0.3017869038</v>
      </c>
      <c r="BT149" s="193">
        <f>(SUMIFS(Profile!$E$2:$E$17521,Profile!$B$2:$B$17521,$B149,Profile!$C$2:$C$17521,BT$8))*$C$9</f>
        <v>0.3306675223</v>
      </c>
      <c r="BU149" s="193">
        <f>(SUMIFS(Profile!$E$2:$E$17521,Profile!$B$2:$B$17521,$B149,Profile!$C$2:$C$17521,BU$8))*$C$9</f>
        <v>0.391802982</v>
      </c>
      <c r="BV149" s="193">
        <f>(SUMIFS(Profile!$E$2:$E$17521,Profile!$B$2:$B$17521,$B149,Profile!$C$2:$C$17521,BV$8))*$C$9</f>
        <v>0.4539250386</v>
      </c>
      <c r="BW149" s="193">
        <f>(SUMIFS(Profile!$E$2:$E$17521,Profile!$B$2:$B$17521,$B149,Profile!$C$2:$C$17521,BW$8))*$C$9</f>
        <v>0.5453994212</v>
      </c>
      <c r="BX149" s="193">
        <f>(SUMIFS(Profile!$E$2:$E$17521,Profile!$B$2:$B$17521,$B149,Profile!$C$2:$C$17521,BX$8))*$C$9</f>
        <v>0.586115026</v>
      </c>
      <c r="BY149" s="193">
        <f>(SUMIFS(Profile!$E$2:$E$17521,Profile!$B$2:$B$17521,$B149,Profile!$C$2:$C$17521,BY$8))*$C$9</f>
        <v>0.5775904733</v>
      </c>
      <c r="BZ149" s="193">
        <f>(SUMIFS(Profile!$E$2:$E$17521,Profile!$B$2:$B$17521,$B149,Profile!$C$2:$C$17521,BZ$8))*$C$9</f>
        <v>0.5777401273</v>
      </c>
      <c r="CA149" s="193">
        <f>(SUMIFS(Profile!$E$2:$E$17521,Profile!$B$2:$B$17521,$B149,Profile!$C$2:$C$17521,CA$8))*$C$9</f>
        <v>0.5209959818</v>
      </c>
      <c r="CB149" s="193">
        <f>(SUMIFS(Profile!$E$2:$E$17521,Profile!$B$2:$B$17521,$B149,Profile!$C$2:$C$17521,CB$8))*$C$9</f>
        <v>0.4677425551</v>
      </c>
      <c r="CC149" s="193">
        <f>(SUMIFS(Profile!$E$2:$E$17521,Profile!$B$2:$B$17521,$B149,Profile!$C$2:$C$17521,CC$8))*$C$9</f>
        <v>0.4379967035</v>
      </c>
      <c r="CD149" s="193">
        <f>(SUMIFS(Profile!$E$2:$E$17521,Profile!$B$2:$B$17521,$B149,Profile!$C$2:$C$17521,CD$8))*$C$9</f>
        <v>0.4145267493</v>
      </c>
      <c r="CE149" s="193">
        <f>(SUMIFS(Profile!$E$2:$E$17521,Profile!$B$2:$B$17521,$B149,Profile!$C$2:$C$17521,CE$8))*$C$9</f>
        <v>0.4159324248</v>
      </c>
      <c r="CF149" s="193">
        <f>(SUMIFS(Profile!$E$2:$E$17521,Profile!$B$2:$B$17521,$B149,Profile!$C$2:$C$17521,CF$8))*$C$9</f>
        <v>0.3739519824</v>
      </c>
      <c r="CG149" s="193">
        <f>(SUMIFS(Profile!$E$2:$E$17521,Profile!$B$2:$B$17521,$B149,Profile!$C$2:$C$17521,CG$8))*$C$9</f>
        <v>0.3266631405</v>
      </c>
      <c r="CH149" s="193">
        <f>(SUMIFS(Profile!$E$2:$E$17521,Profile!$B$2:$B$17521,$B149,Profile!$C$2:$C$17521,CH$8))*$C$9</f>
        <v>0.2658545676</v>
      </c>
      <c r="CI149" s="193">
        <f>(SUMIFS(Profile!$E$2:$E$17521,Profile!$B$2:$B$17521,$B149,Profile!$C$2:$C$17521,CI$8))*$C$9</f>
        <v>0.2124654259</v>
      </c>
      <c r="CJ149" s="193">
        <f>(SUMIFS(Profile!$E$2:$E$17521,Profile!$B$2:$B$17521,$B149,Profile!$C$2:$C$17521,CJ$8))*$C$9</f>
        <v>0.1693558203</v>
      </c>
      <c r="CK149" s="193">
        <f>(SUMIFS(Profile!$E$2:$E$17521,Profile!$B$2:$B$17521,$B149,Profile!$C$2:$C$17521,CK$8))*$C$9</f>
        <v>0.1313798161</v>
      </c>
      <c r="CL149" s="193">
        <f>(SUMIFS(Profile!$E$2:$E$17521,Profile!$B$2:$B$17521,$B149,Profile!$C$2:$C$17521,CL$8))*$C$9</f>
        <v>0.1062457895</v>
      </c>
      <c r="CM149" s="193">
        <f>(SUMIFS(Profile!$E$2:$E$17521,Profile!$B$2:$B$17521,$B149,Profile!$C$2:$C$17521,CM$8))*$C$9</f>
        <v>0.06710023999</v>
      </c>
      <c r="CN149" s="193">
        <f>(SUMIFS(Profile!$E$2:$E$17521,Profile!$B$2:$B$17521,$B149,Profile!$C$2:$C$17521,CN$8))*$C$9</f>
        <v>0.03228789412</v>
      </c>
      <c r="CO149" s="193">
        <f>(SUMIFS(Profile!$E$2:$E$17521,Profile!$B$2:$B$17521,$B149,Profile!$C$2:$C$17521,CO$8))*$C$9</f>
        <v>0.0164348136</v>
      </c>
      <c r="CP149" s="193">
        <f>(SUMIFS(Profile!$E$2:$E$17521,Profile!$B$2:$B$17521,$B149,Profile!$C$2:$C$17521,CP$8))*$C$9</f>
        <v>0.003909103388</v>
      </c>
      <c r="CQ149" s="193">
        <f>(SUMIFS(Profile!$E$2:$E$17521,Profile!$B$2:$B$17521,$B149,Profile!$C$2:$C$17521,CQ$8))*$C$9</f>
        <v>0.0005862989913</v>
      </c>
      <c r="CR149" s="193">
        <f>(SUMIFS(Profile!$E$2:$E$17521,Profile!$B$2:$B$17521,$B149,Profile!$C$2:$C$17521,CR$8))*$C$9</f>
        <v>0.00000718383615</v>
      </c>
      <c r="CS149" s="193">
        <f>(SUMIFS(Profile!$E$2:$E$17521,Profile!$B$2:$B$17521,$B149,Profile!$C$2:$C$17521,CS$8))*$C$9</f>
        <v>0</v>
      </c>
      <c r="CT149" s="193">
        <f>(SUMIFS(Profile!$E$2:$E$17521,Profile!$B$2:$B$17521,$B149,Profile!$C$2:$C$17521,CT$8))*$C$9</f>
        <v>0</v>
      </c>
      <c r="CU149" s="193">
        <f>(SUMIFS(Profile!$E$2:$E$17521,Profile!$B$2:$B$17521,$B149,Profile!$C$2:$C$17521,CU$8))*$C$9</f>
        <v>0</v>
      </c>
      <c r="CV149" s="193">
        <f>(SUMIFS(Profile!$E$2:$E$17521,Profile!$B$2:$B$17521,$B149,Profile!$C$2:$C$17521,CV$8))*$C$9</f>
        <v>0</v>
      </c>
      <c r="CW149" s="193">
        <f>(SUMIFS(Profile!$E$2:$E$17521,Profile!$B$2:$B$17521,$B149,Profile!$C$2:$C$17521,CW$8))*$C$9</f>
        <v>0</v>
      </c>
      <c r="CX149" s="193">
        <f t="shared" si="17"/>
        <v>3.554471456</v>
      </c>
      <c r="CY149" s="193">
        <f t="shared" ref="CY149:ET149" si="707">MAX(BB149-E149,0)</f>
        <v>0</v>
      </c>
      <c r="CZ149" s="193">
        <f t="shared" si="707"/>
        <v>0</v>
      </c>
      <c r="DA149" s="193">
        <f t="shared" si="707"/>
        <v>0</v>
      </c>
      <c r="DB149" s="193">
        <f t="shared" si="707"/>
        <v>0</v>
      </c>
      <c r="DC149" s="193">
        <f t="shared" si="707"/>
        <v>0</v>
      </c>
      <c r="DD149" s="193">
        <f t="shared" si="707"/>
        <v>0</v>
      </c>
      <c r="DE149" s="193">
        <f t="shared" si="707"/>
        <v>0</v>
      </c>
      <c r="DF149" s="193">
        <f t="shared" si="707"/>
        <v>0</v>
      </c>
      <c r="DG149" s="193">
        <f t="shared" si="707"/>
        <v>0</v>
      </c>
      <c r="DH149" s="193">
        <f t="shared" si="707"/>
        <v>0</v>
      </c>
      <c r="DI149" s="193">
        <f t="shared" si="707"/>
        <v>0</v>
      </c>
      <c r="DJ149" s="193">
        <f t="shared" si="707"/>
        <v>0</v>
      </c>
      <c r="DK149" s="193">
        <f t="shared" si="707"/>
        <v>0</v>
      </c>
      <c r="DL149" s="193">
        <f t="shared" si="707"/>
        <v>0</v>
      </c>
      <c r="DM149" s="193">
        <f t="shared" si="707"/>
        <v>0</v>
      </c>
      <c r="DN149" s="193">
        <f t="shared" si="707"/>
        <v>0</v>
      </c>
      <c r="DO149" s="193">
        <f t="shared" si="707"/>
        <v>0.03433453393</v>
      </c>
      <c r="DP149" s="193">
        <f t="shared" si="707"/>
        <v>0.08064551064</v>
      </c>
      <c r="DQ149" s="193">
        <f t="shared" si="707"/>
        <v>0.1091255107</v>
      </c>
      <c r="DR149" s="193">
        <f t="shared" si="707"/>
        <v>0.1674566411</v>
      </c>
      <c r="DS149" s="193">
        <f t="shared" si="707"/>
        <v>0.2311811715</v>
      </c>
      <c r="DT149" s="193">
        <f t="shared" si="707"/>
        <v>0.3326710158</v>
      </c>
      <c r="DU149" s="193">
        <f t="shared" si="707"/>
        <v>0.3713835283</v>
      </c>
      <c r="DV149" s="193">
        <f t="shared" si="707"/>
        <v>0.3584521724</v>
      </c>
      <c r="DW149" s="193">
        <f t="shared" si="707"/>
        <v>0.3590024449</v>
      </c>
      <c r="DX149" s="193">
        <f t="shared" si="707"/>
        <v>0.3058638656</v>
      </c>
      <c r="DY149" s="193">
        <f t="shared" si="707"/>
        <v>0.2550141497</v>
      </c>
      <c r="DZ149" s="193">
        <f t="shared" si="707"/>
        <v>0.2264701536</v>
      </c>
      <c r="EA149" s="193">
        <f t="shared" si="707"/>
        <v>0.2098107132</v>
      </c>
      <c r="EB149" s="193">
        <f t="shared" si="707"/>
        <v>0.2092132964</v>
      </c>
      <c r="EC149" s="193">
        <f t="shared" si="707"/>
        <v>0.1636272878</v>
      </c>
      <c r="ED149" s="193">
        <f t="shared" si="707"/>
        <v>0.1063229843</v>
      </c>
      <c r="EE149" s="193">
        <f t="shared" si="707"/>
        <v>0.03389647581</v>
      </c>
      <c r="EF149" s="193">
        <f t="shared" si="707"/>
        <v>0</v>
      </c>
      <c r="EG149" s="193">
        <f t="shared" si="707"/>
        <v>0</v>
      </c>
      <c r="EH149" s="193">
        <f t="shared" si="707"/>
        <v>0</v>
      </c>
      <c r="EI149" s="193">
        <f t="shared" si="707"/>
        <v>0</v>
      </c>
      <c r="EJ149" s="193">
        <f t="shared" si="707"/>
        <v>0</v>
      </c>
      <c r="EK149" s="193">
        <f t="shared" si="707"/>
        <v>0</v>
      </c>
      <c r="EL149" s="193">
        <f t="shared" si="707"/>
        <v>0</v>
      </c>
      <c r="EM149" s="193">
        <f t="shared" si="707"/>
        <v>0</v>
      </c>
      <c r="EN149" s="193">
        <f t="shared" si="707"/>
        <v>0</v>
      </c>
      <c r="EO149" s="193">
        <f t="shared" si="707"/>
        <v>0</v>
      </c>
      <c r="EP149" s="193">
        <f t="shared" si="707"/>
        <v>0</v>
      </c>
      <c r="EQ149" s="193">
        <f t="shared" si="707"/>
        <v>0</v>
      </c>
      <c r="ER149" s="193">
        <f t="shared" si="707"/>
        <v>0</v>
      </c>
      <c r="ES149" s="193">
        <f t="shared" si="707"/>
        <v>0</v>
      </c>
      <c r="ET149" s="193">
        <f t="shared" si="707"/>
        <v>0</v>
      </c>
      <c r="EU149" s="193">
        <f t="shared" si="19"/>
        <v>5.025734015</v>
      </c>
      <c r="EV149" s="193">
        <f t="shared" ref="EV149:GQ149" si="708">BB149-CY149</f>
        <v>0</v>
      </c>
      <c r="EW149" s="193">
        <f t="shared" si="708"/>
        <v>0</v>
      </c>
      <c r="EX149" s="193">
        <f t="shared" si="708"/>
        <v>0</v>
      </c>
      <c r="EY149" s="193">
        <f t="shared" si="708"/>
        <v>0</v>
      </c>
      <c r="EZ149" s="193">
        <f t="shared" si="708"/>
        <v>0</v>
      </c>
      <c r="FA149" s="193">
        <f t="shared" si="708"/>
        <v>0</v>
      </c>
      <c r="FB149" s="193">
        <f t="shared" si="708"/>
        <v>0</v>
      </c>
      <c r="FC149" s="193">
        <f t="shared" si="708"/>
        <v>0.0008684358305</v>
      </c>
      <c r="FD149" s="193">
        <f t="shared" si="708"/>
        <v>0.006057237738</v>
      </c>
      <c r="FE149" s="193">
        <f t="shared" si="708"/>
        <v>0.007655199047</v>
      </c>
      <c r="FF149" s="193">
        <f t="shared" si="708"/>
        <v>0.02076347028</v>
      </c>
      <c r="FG149" s="193">
        <f t="shared" si="708"/>
        <v>0.04271091325</v>
      </c>
      <c r="FH149" s="193">
        <f t="shared" si="708"/>
        <v>0.07588243519</v>
      </c>
      <c r="FI149" s="193">
        <f t="shared" si="708"/>
        <v>0.1120805888</v>
      </c>
      <c r="FJ149" s="193">
        <f t="shared" si="708"/>
        <v>0.1530416407</v>
      </c>
      <c r="FK149" s="193">
        <f t="shared" si="708"/>
        <v>0.188422955</v>
      </c>
      <c r="FL149" s="193">
        <f t="shared" si="708"/>
        <v>0.2099240761</v>
      </c>
      <c r="FM149" s="193">
        <f t="shared" si="708"/>
        <v>0.2211413932</v>
      </c>
      <c r="FN149" s="193">
        <f t="shared" si="708"/>
        <v>0.2215420116</v>
      </c>
      <c r="FO149" s="193">
        <f t="shared" si="708"/>
        <v>0.2243463409</v>
      </c>
      <c r="FP149" s="193">
        <f t="shared" si="708"/>
        <v>0.222743867</v>
      </c>
      <c r="FQ149" s="193">
        <f t="shared" si="708"/>
        <v>0.2127284054</v>
      </c>
      <c r="FR149" s="193">
        <f t="shared" si="708"/>
        <v>0.2147314977</v>
      </c>
      <c r="FS149" s="193">
        <f t="shared" si="708"/>
        <v>0.2191383008</v>
      </c>
      <c r="FT149" s="193">
        <f t="shared" si="708"/>
        <v>0.2187376824</v>
      </c>
      <c r="FU149" s="193">
        <f t="shared" si="708"/>
        <v>0.2151321162</v>
      </c>
      <c r="FV149" s="193">
        <f t="shared" si="708"/>
        <v>0.2127284054</v>
      </c>
      <c r="FW149" s="193">
        <f t="shared" si="708"/>
        <v>0.21152655</v>
      </c>
      <c r="FX149" s="193">
        <f t="shared" si="708"/>
        <v>0.2047160361</v>
      </c>
      <c r="FY149" s="193">
        <f t="shared" si="708"/>
        <v>0.2067191284</v>
      </c>
      <c r="FZ149" s="193">
        <f t="shared" si="708"/>
        <v>0.2103246946</v>
      </c>
      <c r="GA149" s="193">
        <f t="shared" si="708"/>
        <v>0.2203401562</v>
      </c>
      <c r="GB149" s="193">
        <f t="shared" si="708"/>
        <v>0.2319580917</v>
      </c>
      <c r="GC149" s="193">
        <f t="shared" si="708"/>
        <v>0.2124654259</v>
      </c>
      <c r="GD149" s="193">
        <f t="shared" si="708"/>
        <v>0.1693558203</v>
      </c>
      <c r="GE149" s="193">
        <f t="shared" si="708"/>
        <v>0.1313798161</v>
      </c>
      <c r="GF149" s="193">
        <f t="shared" si="708"/>
        <v>0.1062457895</v>
      </c>
      <c r="GG149" s="193">
        <f t="shared" si="708"/>
        <v>0.06710023999</v>
      </c>
      <c r="GH149" s="193">
        <f t="shared" si="708"/>
        <v>0.03228789412</v>
      </c>
      <c r="GI149" s="193">
        <f t="shared" si="708"/>
        <v>0.0164348136</v>
      </c>
      <c r="GJ149" s="193">
        <f t="shared" si="708"/>
        <v>0.003909103388</v>
      </c>
      <c r="GK149" s="193">
        <f t="shared" si="708"/>
        <v>0.0005862989913</v>
      </c>
      <c r="GL149" s="193">
        <f t="shared" si="708"/>
        <v>0.00000718383615</v>
      </c>
      <c r="GM149" s="193">
        <f t="shared" si="708"/>
        <v>0</v>
      </c>
      <c r="GN149" s="193">
        <f t="shared" si="708"/>
        <v>0</v>
      </c>
      <c r="GO149" s="193">
        <f t="shared" si="708"/>
        <v>0</v>
      </c>
      <c r="GP149" s="193">
        <f t="shared" si="708"/>
        <v>0</v>
      </c>
      <c r="GQ149" s="193">
        <f t="shared" si="708"/>
        <v>0</v>
      </c>
      <c r="GR149" s="193">
        <f t="shared" si="21"/>
        <v>4.669232859</v>
      </c>
      <c r="GS149" s="193">
        <f t="shared" ref="GS149:IN149" si="709">E149-EV149</f>
        <v>0.1506325432</v>
      </c>
      <c r="GT149" s="193">
        <f t="shared" si="709"/>
        <v>0.1334059491</v>
      </c>
      <c r="GU149" s="193">
        <f t="shared" si="709"/>
        <v>0.123791106</v>
      </c>
      <c r="GV149" s="193">
        <f t="shared" si="709"/>
        <v>0.117781829</v>
      </c>
      <c r="GW149" s="193">
        <f t="shared" si="709"/>
        <v>0.1089682227</v>
      </c>
      <c r="GX149" s="193">
        <f t="shared" si="709"/>
        <v>0.1077663673</v>
      </c>
      <c r="GY149" s="193">
        <f t="shared" si="709"/>
        <v>0.1065645119</v>
      </c>
      <c r="GZ149" s="193">
        <f t="shared" si="709"/>
        <v>0.1048948392</v>
      </c>
      <c r="HA149" s="193">
        <f t="shared" si="709"/>
        <v>0.09970603726</v>
      </c>
      <c r="HB149" s="193">
        <f t="shared" si="709"/>
        <v>0.1009124052</v>
      </c>
      <c r="HC149" s="193">
        <f t="shared" si="709"/>
        <v>0.09020784477</v>
      </c>
      <c r="HD149" s="193">
        <f t="shared" si="709"/>
        <v>0.07507091572</v>
      </c>
      <c r="HE149" s="193">
        <f t="shared" si="709"/>
        <v>0.06353279094</v>
      </c>
      <c r="HF149" s="193">
        <f t="shared" si="709"/>
        <v>0.05698040378</v>
      </c>
      <c r="HG149" s="193">
        <f t="shared" si="709"/>
        <v>0.03364656444</v>
      </c>
      <c r="HH149" s="193">
        <f t="shared" si="709"/>
        <v>0.01388937029</v>
      </c>
      <c r="HI149" s="193">
        <f t="shared" si="709"/>
        <v>0</v>
      </c>
      <c r="HJ149" s="193">
        <f t="shared" si="709"/>
        <v>0</v>
      </c>
      <c r="HK149" s="193">
        <f t="shared" si="709"/>
        <v>0</v>
      </c>
      <c r="HL149" s="193">
        <f t="shared" si="709"/>
        <v>0</v>
      </c>
      <c r="HM149" s="193">
        <f t="shared" si="709"/>
        <v>0</v>
      </c>
      <c r="HN149" s="193">
        <f t="shared" si="709"/>
        <v>0</v>
      </c>
      <c r="HO149" s="193">
        <f t="shared" si="709"/>
        <v>0</v>
      </c>
      <c r="HP149" s="193">
        <f t="shared" si="709"/>
        <v>0</v>
      </c>
      <c r="HQ149" s="193">
        <f t="shared" si="709"/>
        <v>0</v>
      </c>
      <c r="HR149" s="193">
        <f t="shared" si="709"/>
        <v>0</v>
      </c>
      <c r="HS149" s="193">
        <f t="shared" si="709"/>
        <v>0</v>
      </c>
      <c r="HT149" s="193">
        <f t="shared" si="709"/>
        <v>0</v>
      </c>
      <c r="HU149" s="193">
        <f t="shared" si="709"/>
        <v>0</v>
      </c>
      <c r="HV149" s="193">
        <f t="shared" si="709"/>
        <v>0</v>
      </c>
      <c r="HW149" s="193">
        <f t="shared" si="709"/>
        <v>0</v>
      </c>
      <c r="HX149" s="193">
        <f t="shared" si="709"/>
        <v>0</v>
      </c>
      <c r="HY149" s="193">
        <f t="shared" si="709"/>
        <v>0</v>
      </c>
      <c r="HZ149" s="193">
        <f t="shared" si="709"/>
        <v>0.03912297073</v>
      </c>
      <c r="IA149" s="193">
        <f t="shared" si="709"/>
        <v>0.1066703027</v>
      </c>
      <c r="IB149" s="193">
        <f t="shared" si="709"/>
        <v>0.1498543469</v>
      </c>
      <c r="IC149" s="193">
        <f t="shared" si="709"/>
        <v>0.1769914659</v>
      </c>
      <c r="ID149" s="193">
        <f t="shared" si="709"/>
        <v>0.2173388708</v>
      </c>
      <c r="IE149" s="193">
        <f t="shared" si="709"/>
        <v>0.2453407027</v>
      </c>
      <c r="IF149" s="193">
        <f t="shared" si="709"/>
        <v>0.2607931648</v>
      </c>
      <c r="IG149" s="193">
        <f t="shared" si="709"/>
        <v>0.2681108349</v>
      </c>
      <c r="IH149" s="193">
        <f t="shared" si="709"/>
        <v>0.2710330209</v>
      </c>
      <c r="II149" s="193">
        <f t="shared" si="709"/>
        <v>0.2780220315</v>
      </c>
      <c r="IJ149" s="193">
        <f t="shared" si="709"/>
        <v>0.2724205568</v>
      </c>
      <c r="IK149" s="193">
        <f t="shared" si="709"/>
        <v>0.2624050952</v>
      </c>
      <c r="IL149" s="193">
        <f t="shared" si="709"/>
        <v>0.2383679872</v>
      </c>
      <c r="IM149" s="193">
        <f t="shared" si="709"/>
        <v>0.2135296423</v>
      </c>
      <c r="IN149" s="193">
        <f t="shared" si="709"/>
        <v>0.181480165</v>
      </c>
      <c r="IO149" s="193">
        <f t="shared" si="23"/>
        <v>3.181481158</v>
      </c>
      <c r="IP149" s="193">
        <f t="shared" si="29"/>
        <v>1.762563578</v>
      </c>
      <c r="IQ149" s="193">
        <f t="shared" ref="IQ149:KK149" si="710">MAX((MIN(CZ149+IP149,$IO$7))-GT149,0)</f>
        <v>1.629157629</v>
      </c>
      <c r="IR149" s="193">
        <f t="shared" si="710"/>
        <v>1.505366523</v>
      </c>
      <c r="IS149" s="193">
        <f t="shared" si="710"/>
        <v>1.387584694</v>
      </c>
      <c r="IT149" s="193">
        <f t="shared" si="710"/>
        <v>1.278616471</v>
      </c>
      <c r="IU149" s="193">
        <f t="shared" si="710"/>
        <v>1.170850104</v>
      </c>
      <c r="IV149" s="193">
        <f t="shared" si="710"/>
        <v>1.064285592</v>
      </c>
      <c r="IW149" s="193">
        <f t="shared" si="710"/>
        <v>0.9593907526</v>
      </c>
      <c r="IX149" s="193">
        <f t="shared" si="710"/>
        <v>0.8596847153</v>
      </c>
      <c r="IY149" s="193">
        <f t="shared" si="710"/>
        <v>0.7587723101</v>
      </c>
      <c r="IZ149" s="193">
        <f t="shared" si="710"/>
        <v>0.6685644653</v>
      </c>
      <c r="JA149" s="193">
        <f t="shared" si="710"/>
        <v>0.5934935496</v>
      </c>
      <c r="JB149" s="193">
        <f t="shared" si="710"/>
        <v>0.5299607587</v>
      </c>
      <c r="JC149" s="193">
        <f t="shared" si="710"/>
        <v>0.4729803549</v>
      </c>
      <c r="JD149" s="193">
        <f t="shared" si="710"/>
        <v>0.4393337905</v>
      </c>
      <c r="JE149" s="193">
        <f t="shared" si="710"/>
        <v>0.4254444202</v>
      </c>
      <c r="JF149" s="193">
        <f t="shared" si="710"/>
        <v>0.4597789541</v>
      </c>
      <c r="JG149" s="193">
        <f t="shared" si="710"/>
        <v>0.5404244647</v>
      </c>
      <c r="JH149" s="193">
        <f t="shared" si="710"/>
        <v>0.6495499755</v>
      </c>
      <c r="JI149" s="193">
        <f t="shared" si="710"/>
        <v>0.8170066166</v>
      </c>
      <c r="JJ149" s="193">
        <f t="shared" si="710"/>
        <v>1.048187788</v>
      </c>
      <c r="JK149" s="193">
        <f t="shared" si="710"/>
        <v>1.380858804</v>
      </c>
      <c r="JL149" s="193">
        <f t="shared" si="710"/>
        <v>1.752242332</v>
      </c>
      <c r="JM149" s="193">
        <f t="shared" si="710"/>
        <v>2.110694505</v>
      </c>
      <c r="JN149" s="193">
        <f t="shared" si="710"/>
        <v>2.46969695</v>
      </c>
      <c r="JO149" s="193">
        <f t="shared" si="710"/>
        <v>2.775560815</v>
      </c>
      <c r="JP149" s="193">
        <f t="shared" si="710"/>
        <v>3.030574965</v>
      </c>
      <c r="JQ149" s="193">
        <f t="shared" si="710"/>
        <v>3.257045118</v>
      </c>
      <c r="JR149" s="193">
        <f t="shared" si="710"/>
        <v>3.466855832</v>
      </c>
      <c r="JS149" s="193">
        <f t="shared" si="710"/>
        <v>3.676069128</v>
      </c>
      <c r="JT149" s="193">
        <f t="shared" si="710"/>
        <v>3.839696416</v>
      </c>
      <c r="JU149" s="193">
        <f t="shared" si="710"/>
        <v>3.9460194</v>
      </c>
      <c r="JV149" s="193">
        <f t="shared" si="710"/>
        <v>3.979915876</v>
      </c>
      <c r="JW149" s="193">
        <f t="shared" si="710"/>
        <v>3.940792905</v>
      </c>
      <c r="JX149" s="193">
        <f t="shared" si="710"/>
        <v>3.834122602</v>
      </c>
      <c r="JY149" s="193">
        <f t="shared" si="710"/>
        <v>3.684268256</v>
      </c>
      <c r="JZ149" s="193">
        <f t="shared" si="710"/>
        <v>3.50727679</v>
      </c>
      <c r="KA149" s="193">
        <f t="shared" si="710"/>
        <v>3.289937919</v>
      </c>
      <c r="KB149" s="193">
        <f t="shared" si="710"/>
        <v>3.044597216</v>
      </c>
      <c r="KC149" s="193">
        <f t="shared" si="710"/>
        <v>2.783804051</v>
      </c>
      <c r="KD149" s="193">
        <f t="shared" si="710"/>
        <v>2.515693216</v>
      </c>
      <c r="KE149" s="193">
        <f t="shared" si="710"/>
        <v>2.244660196</v>
      </c>
      <c r="KF149" s="193">
        <f t="shared" si="710"/>
        <v>1.966638164</v>
      </c>
      <c r="KG149" s="193">
        <f t="shared" si="710"/>
        <v>1.694217607</v>
      </c>
      <c r="KH149" s="193">
        <f t="shared" si="710"/>
        <v>1.431812512</v>
      </c>
      <c r="KI149" s="193">
        <f t="shared" si="710"/>
        <v>1.193444525</v>
      </c>
      <c r="KJ149" s="193">
        <f t="shared" si="710"/>
        <v>0.9799148826</v>
      </c>
      <c r="KK149" s="193">
        <f t="shared" si="710"/>
        <v>0.7984347176</v>
      </c>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row>
    <row r="150" ht="14.25" customHeight="1">
      <c r="A150" s="1">
        <v>5.0</v>
      </c>
      <c r="B150" s="1">
        <f t="shared" ref="B150:C150" si="711">B149+1</f>
        <v>140</v>
      </c>
      <c r="C150" s="267">
        <f t="shared" si="711"/>
        <v>43605</v>
      </c>
      <c r="D150" s="193">
        <f t="shared" si="15"/>
        <v>9.64649204</v>
      </c>
      <c r="E150" s="193">
        <f>(SUMIFS(Profile!$F$2:$F$17521,Profile!$B$2:$B$17521,$B150,Profile!$C$2:$C$17521,E$8))*$C$6</f>
        <v>0.1542381094</v>
      </c>
      <c r="F150" s="193">
        <f>(SUMIFS(Profile!$F$2:$F$17521,Profile!$B$2:$B$17521,$B150,Profile!$C$2:$C$17521,F$8))*$C$6</f>
        <v>0.1354090415</v>
      </c>
      <c r="G150" s="193">
        <f>(SUMIFS(Profile!$F$2:$F$17521,Profile!$B$2:$B$17521,$B150,Profile!$C$2:$C$17521,G$8))*$C$6</f>
        <v>0.1233904875</v>
      </c>
      <c r="H150" s="193">
        <f>(SUMIFS(Profile!$F$2:$F$17521,Profile!$B$2:$B$17521,$B150,Profile!$C$2:$C$17521,H$8))*$C$6</f>
        <v>0.1205861582</v>
      </c>
      <c r="I150" s="193">
        <f>(SUMIFS(Profile!$F$2:$F$17521,Profile!$B$2:$B$17521,$B150,Profile!$C$2:$C$17521,I$8))*$C$6</f>
        <v>0.1121731704</v>
      </c>
      <c r="J150" s="193">
        <f>(SUMIFS(Profile!$F$2:$F$17521,Profile!$B$2:$B$17521,$B150,Profile!$C$2:$C$17521,J$8))*$C$6</f>
        <v>0.1081669858</v>
      </c>
      <c r="K150" s="193">
        <f>(SUMIFS(Profile!$F$2:$F$17521,Profile!$B$2:$B$17521,$B150,Profile!$C$2:$C$17521,K$8))*$C$6</f>
        <v>0.1085676043</v>
      </c>
      <c r="L150" s="193">
        <f>(SUMIFS(Profile!$F$2:$F$17521,Profile!$B$2:$B$17521,$B150,Profile!$C$2:$C$17521,L$8))*$C$6</f>
        <v>0.1069651304</v>
      </c>
      <c r="M150" s="193">
        <f>(SUMIFS(Profile!$F$2:$F$17521,Profile!$B$2:$B$17521,$B150,Profile!$C$2:$C$17521,M$8))*$C$6</f>
        <v>0.1073657489</v>
      </c>
      <c r="N150" s="193">
        <f>(SUMIFS(Profile!$F$2:$F$17521,Profile!$B$2:$B$17521,$B150,Profile!$C$2:$C$17521,N$8))*$C$6</f>
        <v>0.1105706966</v>
      </c>
      <c r="O150" s="193">
        <f>(SUMIFS(Profile!$F$2:$F$17521,Profile!$B$2:$B$17521,$B150,Profile!$C$2:$C$17521,O$8))*$C$6</f>
        <v>0.1133750258</v>
      </c>
      <c r="P150" s="193">
        <f>(SUMIFS(Profile!$F$2:$F$17521,Profile!$B$2:$B$17521,$B150,Profile!$C$2:$C$17521,P$8))*$C$6</f>
        <v>0.1185830659</v>
      </c>
      <c r="Q150" s="193">
        <f>(SUMIFS(Profile!$F$2:$F$17521,Profile!$B$2:$B$17521,$B150,Profile!$C$2:$C$17521,Q$8))*$C$6</f>
        <v>0.1366108969</v>
      </c>
      <c r="R150" s="193">
        <f>(SUMIFS(Profile!$F$2:$F$17521,Profile!$B$2:$B$17521,$B150,Profile!$C$2:$C$17521,R$8))*$C$6</f>
        <v>0.1658560449</v>
      </c>
      <c r="S150" s="193">
        <f>(SUMIFS(Profile!$F$2:$F$17521,Profile!$B$2:$B$17521,$B150,Profile!$C$2:$C$17521,S$8))*$C$6</f>
        <v>0.1838838758</v>
      </c>
      <c r="T150" s="193">
        <f>(SUMIFS(Profile!$F$2:$F$17521,Profile!$B$2:$B$17521,$B150,Profile!$C$2:$C$17521,T$8))*$C$6</f>
        <v>0.2015110883</v>
      </c>
      <c r="U150" s="193">
        <f>(SUMIFS(Profile!$F$2:$F$17521,Profile!$B$2:$B$17521,$B150,Profile!$C$2:$C$17521,U$8))*$C$6</f>
        <v>0.2143308792</v>
      </c>
      <c r="V150" s="193">
        <f>(SUMIFS(Profile!$F$2:$F$17521,Profile!$B$2:$B$17521,$B150,Profile!$C$2:$C$17521,V$8))*$C$6</f>
        <v>0.2271506702</v>
      </c>
      <c r="W150" s="193">
        <f>(SUMIFS(Profile!$F$2:$F$17521,Profile!$B$2:$B$17521,$B150,Profile!$C$2:$C$17521,W$8))*$C$6</f>
        <v>0.2283525256</v>
      </c>
      <c r="X150" s="193">
        <f>(SUMIFS(Profile!$F$2:$F$17521,Profile!$B$2:$B$17521,$B150,Profile!$C$2:$C$17521,X$8))*$C$6</f>
        <v>0.2279519071</v>
      </c>
      <c r="Y150" s="193">
        <f>(SUMIFS(Profile!$F$2:$F$17521,Profile!$B$2:$B$17521,$B150,Profile!$C$2:$C$17521,Y$8))*$C$6</f>
        <v>0.2259488148</v>
      </c>
      <c r="Z150" s="193">
        <f>(SUMIFS(Profile!$F$2:$F$17521,Profile!$B$2:$B$17521,$B150,Profile!$C$2:$C$17521,Z$8))*$C$6</f>
        <v>0.2171352085</v>
      </c>
      <c r="AA150" s="193">
        <f>(SUMIFS(Profile!$F$2:$F$17521,Profile!$B$2:$B$17521,$B150,Profile!$C$2:$C$17521,AA$8))*$C$6</f>
        <v>0.2231444855</v>
      </c>
      <c r="AB150" s="193">
        <f>(SUMIFS(Profile!$F$2:$F$17521,Profile!$B$2:$B$17521,$B150,Profile!$C$2:$C$17521,AB$8))*$C$6</f>
        <v>0.2255481963</v>
      </c>
      <c r="AC150" s="193">
        <f>(SUMIFS(Profile!$F$2:$F$17521,Profile!$B$2:$B$17521,$B150,Profile!$C$2:$C$17521,AC$8))*$C$6</f>
        <v>0.2291537625</v>
      </c>
      <c r="AD150" s="193">
        <f>(SUMIFS(Profile!$F$2:$F$17521,Profile!$B$2:$B$17521,$B150,Profile!$C$2:$C$17521,AD$8))*$C$6</f>
        <v>0.2247469594</v>
      </c>
      <c r="AE150" s="193">
        <f>(SUMIFS(Profile!$F$2:$F$17521,Profile!$B$2:$B$17521,$B150,Profile!$C$2:$C$17521,AE$8))*$C$6</f>
        <v>0.2195389193</v>
      </c>
      <c r="AF150" s="193">
        <f>(SUMIFS(Profile!$F$2:$F$17521,Profile!$B$2:$B$17521,$B150,Profile!$C$2:$C$17521,AF$8))*$C$6</f>
        <v>0.2135296423</v>
      </c>
      <c r="AG150" s="193">
        <f>(SUMIFS(Profile!$F$2:$F$17521,Profile!$B$2:$B$17521,$B150,Profile!$C$2:$C$17521,AG$8))*$C$6</f>
        <v>0.2083216023</v>
      </c>
      <c r="AH150" s="193">
        <f>(SUMIFS(Profile!$F$2:$F$17521,Profile!$B$2:$B$17521,$B150,Profile!$C$2:$C$17521,AH$8))*$C$6</f>
        <v>0.2075203653</v>
      </c>
      <c r="AI150" s="193">
        <f>(SUMIFS(Profile!$F$2:$F$17521,Profile!$B$2:$B$17521,$B150,Profile!$C$2:$C$17521,AI$8))*$C$6</f>
        <v>0.2067191284</v>
      </c>
      <c r="AJ150" s="193">
        <f>(SUMIFS(Profile!$F$2:$F$17521,Profile!$B$2:$B$17521,$B150,Profile!$C$2:$C$17521,AJ$8))*$C$6</f>
        <v>0.2187376824</v>
      </c>
      <c r="AK150" s="193">
        <f>(SUMIFS(Profile!$F$2:$F$17521,Profile!$B$2:$B$17521,$B150,Profile!$C$2:$C$17521,AK$8))*$C$6</f>
        <v>0.2271506702</v>
      </c>
      <c r="AL150" s="193">
        <f>(SUMIFS(Profile!$F$2:$F$17521,Profile!$B$2:$B$17521,$B150,Profile!$C$2:$C$17521,AL$8))*$C$6</f>
        <v>0.2403710795</v>
      </c>
      <c r="AM150" s="193">
        <f>(SUMIFS(Profile!$F$2:$F$17521,Profile!$B$2:$B$17521,$B150,Profile!$C$2:$C$17521,AM$8))*$C$6</f>
        <v>0.2604020028</v>
      </c>
      <c r="AN150" s="193">
        <f>(SUMIFS(Profile!$F$2:$F$17521,Profile!$B$2:$B$17521,$B150,Profile!$C$2:$C$17521,AN$8))*$C$6</f>
        <v>0.2672125167</v>
      </c>
      <c r="AO150" s="193">
        <f>(SUMIFS(Profile!$F$2:$F$17521,Profile!$B$2:$B$17521,$B150,Profile!$C$2:$C$17521,AO$8))*$C$6</f>
        <v>0.2692156091</v>
      </c>
      <c r="AP150" s="193">
        <f>(SUMIFS(Profile!$F$2:$F$17521,Profile!$B$2:$B$17521,$B150,Profile!$C$2:$C$17521,AP$8))*$C$6</f>
        <v>0.2744236491</v>
      </c>
      <c r="AQ150" s="193">
        <f>(SUMIFS(Profile!$F$2:$F$17521,Profile!$B$2:$B$17521,$B150,Profile!$C$2:$C$17521,AQ$8))*$C$6</f>
        <v>0.2712187014</v>
      </c>
      <c r="AR150" s="193">
        <f>(SUMIFS(Profile!$F$2:$F$17521,Profile!$B$2:$B$17521,$B150,Profile!$C$2:$C$17521,AR$8))*$C$6</f>
        <v>0.2600013844</v>
      </c>
      <c r="AS150" s="193">
        <f>(SUMIFS(Profile!$F$2:$F$17521,Profile!$B$2:$B$17521,$B150,Profile!$C$2:$C$17521,AS$8))*$C$6</f>
        <v>0.2612032398</v>
      </c>
      <c r="AT150" s="193">
        <f>(SUMIFS(Profile!$F$2:$F$17521,Profile!$B$2:$B$17521,$B150,Profile!$C$2:$C$17521,AT$8))*$C$6</f>
        <v>0.2612032398</v>
      </c>
      <c r="AU150" s="193">
        <f>(SUMIFS(Profile!$F$2:$F$17521,Profile!$B$2:$B$17521,$B150,Profile!$C$2:$C$17521,AU$8))*$C$6</f>
        <v>0.2652094244</v>
      </c>
      <c r="AV150" s="193">
        <f>(SUMIFS(Profile!$F$2:$F$17521,Profile!$B$2:$B$17521,$B150,Profile!$C$2:$C$17521,AV$8))*$C$6</f>
        <v>0.2660106613</v>
      </c>
      <c r="AW150" s="193">
        <f>(SUMIFS(Profile!$F$2:$F$17521,Profile!$B$2:$B$17521,$B150,Profile!$C$2:$C$17521,AW$8))*$C$6</f>
        <v>0.2571970551</v>
      </c>
      <c r="AX150" s="193">
        <f>(SUMIFS(Profile!$F$2:$F$17521,Profile!$B$2:$B$17521,$B150,Profile!$C$2:$C$17521,AX$8))*$C$6</f>
        <v>0.2383679872</v>
      </c>
      <c r="AY150" s="193">
        <f>(SUMIFS(Profile!$F$2:$F$17521,Profile!$B$2:$B$17521,$B150,Profile!$C$2:$C$17521,AY$8))*$C$6</f>
        <v>0.2147314977</v>
      </c>
      <c r="AZ150" s="193">
        <f>(SUMIFS(Profile!$F$2:$F$17521,Profile!$B$2:$B$17521,$B150,Profile!$C$2:$C$17521,AZ$8))*$C$6</f>
        <v>0.187489442</v>
      </c>
      <c r="BA150" s="193">
        <f t="shared" si="16"/>
        <v>9.129270539</v>
      </c>
      <c r="BB150" s="193">
        <f>(SUMIFS(Profile!$E$2:$E$17521,Profile!$B$2:$B$17521,$B150,Profile!$C$2:$C$17521,BB$8))*$C$9</f>
        <v>0</v>
      </c>
      <c r="BC150" s="193">
        <f>(SUMIFS(Profile!$E$2:$E$17521,Profile!$B$2:$B$17521,$B150,Profile!$C$2:$C$17521,BC$8))*$C$9</f>
        <v>0</v>
      </c>
      <c r="BD150" s="193">
        <f>(SUMIFS(Profile!$E$2:$E$17521,Profile!$B$2:$B$17521,$B150,Profile!$C$2:$C$17521,BD$8))*$C$9</f>
        <v>0</v>
      </c>
      <c r="BE150" s="193">
        <f>(SUMIFS(Profile!$E$2:$E$17521,Profile!$B$2:$B$17521,$B150,Profile!$C$2:$C$17521,BE$8))*$C$9</f>
        <v>0</v>
      </c>
      <c r="BF150" s="193">
        <f>(SUMIFS(Profile!$E$2:$E$17521,Profile!$B$2:$B$17521,$B150,Profile!$C$2:$C$17521,BF$8))*$C$9</f>
        <v>0</v>
      </c>
      <c r="BG150" s="193">
        <f>(SUMIFS(Profile!$E$2:$E$17521,Profile!$B$2:$B$17521,$B150,Profile!$C$2:$C$17521,BG$8))*$C$9</f>
        <v>0</v>
      </c>
      <c r="BH150" s="193">
        <f>(SUMIFS(Profile!$E$2:$E$17521,Profile!$B$2:$B$17521,$B150,Profile!$C$2:$C$17521,BH$8))*$C$9</f>
        <v>0</v>
      </c>
      <c r="BI150" s="193">
        <f>(SUMIFS(Profile!$E$2:$E$17521,Profile!$B$2:$B$17521,$B150,Profile!$C$2:$C$17521,BI$8))*$C$9</f>
        <v>0</v>
      </c>
      <c r="BJ150" s="193">
        <f>(SUMIFS(Profile!$E$2:$E$17521,Profile!$B$2:$B$17521,$B150,Profile!$C$2:$C$17521,BJ$8))*$C$9</f>
        <v>0.004253240814</v>
      </c>
      <c r="BK150" s="193">
        <f>(SUMIFS(Profile!$E$2:$E$17521,Profile!$B$2:$B$17521,$B150,Profile!$C$2:$C$17521,BK$8))*$C$9</f>
        <v>0.01542309879</v>
      </c>
      <c r="BL150" s="193">
        <f>(SUMIFS(Profile!$E$2:$E$17521,Profile!$B$2:$B$17521,$B150,Profile!$C$2:$C$17521,BL$8))*$C$9</f>
        <v>0.04204294668</v>
      </c>
      <c r="BM150" s="193">
        <f>(SUMIFS(Profile!$E$2:$E$17521,Profile!$B$2:$B$17521,$B150,Profile!$C$2:$C$17521,BM$8))*$C$9</f>
        <v>0.07763974676</v>
      </c>
      <c r="BN150" s="193">
        <f>(SUMIFS(Profile!$E$2:$E$17521,Profile!$B$2:$B$17521,$B150,Profile!$C$2:$C$17521,BN$8))*$C$9</f>
        <v>0.125821106</v>
      </c>
      <c r="BO150" s="193">
        <f>(SUMIFS(Profile!$E$2:$E$17521,Profile!$B$2:$B$17521,$B150,Profile!$C$2:$C$17521,BO$8))*$C$9</f>
        <v>0.1709371452</v>
      </c>
      <c r="BP150" s="193">
        <f>(SUMIFS(Profile!$E$2:$E$17521,Profile!$B$2:$B$17521,$B150,Profile!$C$2:$C$17521,BP$8))*$C$9</f>
        <v>0.2092121655</v>
      </c>
      <c r="BQ150" s="193">
        <f>(SUMIFS(Profile!$E$2:$E$17521,Profile!$B$2:$B$17521,$B150,Profile!$C$2:$C$17521,BQ$8))*$C$9</f>
        <v>0.2728950678</v>
      </c>
      <c r="BR150" s="193">
        <f>(SUMIFS(Profile!$E$2:$E$17521,Profile!$B$2:$B$17521,$B150,Profile!$C$2:$C$17521,BR$8))*$C$9</f>
        <v>0.3419244407</v>
      </c>
      <c r="BS150" s="193">
        <f>(SUMIFS(Profile!$E$2:$E$17521,Profile!$B$2:$B$17521,$B150,Profile!$C$2:$C$17521,BS$8))*$C$9</f>
        <v>0.4079281911</v>
      </c>
      <c r="BT150" s="193">
        <f>(SUMIFS(Profile!$E$2:$E$17521,Profile!$B$2:$B$17521,$B150,Profile!$C$2:$C$17521,BT$8))*$C$9</f>
        <v>0.4524675736</v>
      </c>
      <c r="BU150" s="193">
        <f>(SUMIFS(Profile!$E$2:$E$17521,Profile!$B$2:$B$17521,$B150,Profile!$C$2:$C$17521,BU$8))*$C$9</f>
        <v>0.4710939574</v>
      </c>
      <c r="BV150" s="193">
        <f>(SUMIFS(Profile!$E$2:$E$17521,Profile!$B$2:$B$17521,$B150,Profile!$C$2:$C$17521,BV$8))*$C$9</f>
        <v>0.5280917464</v>
      </c>
      <c r="BW150" s="193">
        <f>(SUMIFS(Profile!$E$2:$E$17521,Profile!$B$2:$B$17521,$B150,Profile!$C$2:$C$17521,BW$8))*$C$9</f>
        <v>0.5989205607</v>
      </c>
      <c r="BX150" s="193">
        <f>(SUMIFS(Profile!$E$2:$E$17521,Profile!$B$2:$B$17521,$B150,Profile!$C$2:$C$17521,BX$8))*$C$9</f>
        <v>0.5641712541</v>
      </c>
      <c r="BY150" s="193">
        <f>(SUMIFS(Profile!$E$2:$E$17521,Profile!$B$2:$B$17521,$B150,Profile!$C$2:$C$17521,BY$8))*$C$9</f>
        <v>0.5621247806</v>
      </c>
      <c r="BZ150" s="193">
        <f>(SUMIFS(Profile!$E$2:$E$17521,Profile!$B$2:$B$17521,$B150,Profile!$C$2:$C$17521,BZ$8))*$C$9</f>
        <v>0.5514743167</v>
      </c>
      <c r="CA150" s="193">
        <f>(SUMIFS(Profile!$E$2:$E$17521,Profile!$B$2:$B$17521,$B150,Profile!$C$2:$C$17521,CA$8))*$C$9</f>
        <v>0.4906458908</v>
      </c>
      <c r="CB150" s="193">
        <f>(SUMIFS(Profile!$E$2:$E$17521,Profile!$B$2:$B$17521,$B150,Profile!$C$2:$C$17521,CB$8))*$C$9</f>
        <v>0.5339188316</v>
      </c>
      <c r="CC150" s="193">
        <f>(SUMIFS(Profile!$E$2:$E$17521,Profile!$B$2:$B$17521,$B150,Profile!$C$2:$C$17521,CC$8))*$C$9</f>
        <v>0.4439080031</v>
      </c>
      <c r="CD150" s="193">
        <f>(SUMIFS(Profile!$E$2:$E$17521,Profile!$B$2:$B$17521,$B150,Profile!$C$2:$C$17521,CD$8))*$C$9</f>
        <v>0.3742563347</v>
      </c>
      <c r="CE150" s="193">
        <f>(SUMIFS(Profile!$E$2:$E$17521,Profile!$B$2:$B$17521,$B150,Profile!$C$2:$C$17521,CE$8))*$C$9</f>
        <v>0.3448639021</v>
      </c>
      <c r="CF150" s="193">
        <f>(SUMIFS(Profile!$E$2:$E$17521,Profile!$B$2:$B$17521,$B150,Profile!$C$2:$C$17521,CF$8))*$C$9</f>
        <v>0.3023090718</v>
      </c>
      <c r="CG150" s="193">
        <f>(SUMIFS(Profile!$E$2:$E$17521,Profile!$B$2:$B$17521,$B150,Profile!$C$2:$C$17521,CG$8))*$C$9</f>
        <v>0.3467745523</v>
      </c>
      <c r="CH150" s="193">
        <f>(SUMIFS(Profile!$E$2:$E$17521,Profile!$B$2:$B$17521,$B150,Profile!$C$2:$C$17521,CH$8))*$C$9</f>
        <v>0.2613126655</v>
      </c>
      <c r="CI150" s="193">
        <f>(SUMIFS(Profile!$E$2:$E$17521,Profile!$B$2:$B$17521,$B150,Profile!$C$2:$C$17521,CI$8))*$C$9</f>
        <v>0.202224077</v>
      </c>
      <c r="CJ150" s="193">
        <f>(SUMIFS(Profile!$E$2:$E$17521,Profile!$B$2:$B$17521,$B150,Profile!$C$2:$C$17521,CJ$8))*$C$9</f>
        <v>0.1534818172</v>
      </c>
      <c r="CK150" s="193">
        <f>(SUMIFS(Profile!$E$2:$E$17521,Profile!$B$2:$B$17521,$B150,Profile!$C$2:$C$17521,CK$8))*$C$9</f>
        <v>0.1165949614</v>
      </c>
      <c r="CL150" s="193">
        <f>(SUMIFS(Profile!$E$2:$E$17521,Profile!$B$2:$B$17521,$B150,Profile!$C$2:$C$17521,CL$8))*$C$9</f>
        <v>0.07670271721</v>
      </c>
      <c r="CM150" s="193">
        <f>(SUMIFS(Profile!$E$2:$E$17521,Profile!$B$2:$B$17521,$B150,Profile!$C$2:$C$17521,CM$8))*$C$9</f>
        <v>0.04874292933</v>
      </c>
      <c r="CN150" s="193">
        <f>(SUMIFS(Profile!$E$2:$E$17521,Profile!$B$2:$B$17521,$B150,Profile!$C$2:$C$17521,CN$8))*$C$9</f>
        <v>0.02371476757</v>
      </c>
      <c r="CO150" s="193">
        <f>(SUMIFS(Profile!$E$2:$E$17521,Profile!$B$2:$B$17521,$B150,Profile!$C$2:$C$17521,CO$8))*$C$9</f>
        <v>0.01056114998</v>
      </c>
      <c r="CP150" s="193">
        <f>(SUMIFS(Profile!$E$2:$E$17521,Profile!$B$2:$B$17521,$B150,Profile!$C$2:$C$17521,CP$8))*$C$9</f>
        <v>0.002527807306</v>
      </c>
      <c r="CQ150" s="193">
        <f>(SUMIFS(Profile!$E$2:$E$17521,Profile!$B$2:$B$17521,$B150,Profile!$C$2:$C$17521,CQ$8))*$C$9</f>
        <v>0.0003097212995</v>
      </c>
      <c r="CR150" s="193">
        <f>(SUMIFS(Profile!$E$2:$E$17521,Profile!$B$2:$B$17521,$B150,Profile!$C$2:$C$17521,CR$8))*$C$9</f>
        <v>0</v>
      </c>
      <c r="CS150" s="193">
        <f>(SUMIFS(Profile!$E$2:$E$17521,Profile!$B$2:$B$17521,$B150,Profile!$C$2:$C$17521,CS$8))*$C$9</f>
        <v>0</v>
      </c>
      <c r="CT150" s="193">
        <f>(SUMIFS(Profile!$E$2:$E$17521,Profile!$B$2:$B$17521,$B150,Profile!$C$2:$C$17521,CT$8))*$C$9</f>
        <v>0</v>
      </c>
      <c r="CU150" s="193">
        <f>(SUMIFS(Profile!$E$2:$E$17521,Profile!$B$2:$B$17521,$B150,Profile!$C$2:$C$17521,CU$8))*$C$9</f>
        <v>0</v>
      </c>
      <c r="CV150" s="193">
        <f>(SUMIFS(Profile!$E$2:$E$17521,Profile!$B$2:$B$17521,$B150,Profile!$C$2:$C$17521,CV$8))*$C$9</f>
        <v>0</v>
      </c>
      <c r="CW150" s="193">
        <f>(SUMIFS(Profile!$E$2:$E$17521,Profile!$B$2:$B$17521,$B150,Profile!$C$2:$C$17521,CW$8))*$C$9</f>
        <v>0</v>
      </c>
      <c r="CX150" s="193">
        <f t="shared" si="17"/>
        <v>3.932998023</v>
      </c>
      <c r="CY150" s="193">
        <f t="shared" ref="CY150:ET150" si="712">MAX(BB150-E150,0)</f>
        <v>0</v>
      </c>
      <c r="CZ150" s="193">
        <f t="shared" si="712"/>
        <v>0</v>
      </c>
      <c r="DA150" s="193">
        <f t="shared" si="712"/>
        <v>0</v>
      </c>
      <c r="DB150" s="193">
        <f t="shared" si="712"/>
        <v>0</v>
      </c>
      <c r="DC150" s="193">
        <f t="shared" si="712"/>
        <v>0</v>
      </c>
      <c r="DD150" s="193">
        <f t="shared" si="712"/>
        <v>0</v>
      </c>
      <c r="DE150" s="193">
        <f t="shared" si="712"/>
        <v>0</v>
      </c>
      <c r="DF150" s="193">
        <f t="shared" si="712"/>
        <v>0</v>
      </c>
      <c r="DG150" s="193">
        <f t="shared" si="712"/>
        <v>0</v>
      </c>
      <c r="DH150" s="193">
        <f t="shared" si="712"/>
        <v>0</v>
      </c>
      <c r="DI150" s="193">
        <f t="shared" si="712"/>
        <v>0</v>
      </c>
      <c r="DJ150" s="193">
        <f t="shared" si="712"/>
        <v>0</v>
      </c>
      <c r="DK150" s="193">
        <f t="shared" si="712"/>
        <v>0</v>
      </c>
      <c r="DL150" s="193">
        <f t="shared" si="712"/>
        <v>0.005081100352</v>
      </c>
      <c r="DM150" s="193">
        <f t="shared" si="712"/>
        <v>0.02532828968</v>
      </c>
      <c r="DN150" s="193">
        <f t="shared" si="712"/>
        <v>0.07138397947</v>
      </c>
      <c r="DO150" s="193">
        <f t="shared" si="712"/>
        <v>0.1275935615</v>
      </c>
      <c r="DP150" s="193">
        <f t="shared" si="712"/>
        <v>0.1807775209</v>
      </c>
      <c r="DQ150" s="193">
        <f t="shared" si="712"/>
        <v>0.224115048</v>
      </c>
      <c r="DR150" s="193">
        <f t="shared" si="712"/>
        <v>0.2431420503</v>
      </c>
      <c r="DS150" s="193">
        <f t="shared" si="712"/>
        <v>0.3021429317</v>
      </c>
      <c r="DT150" s="193">
        <f t="shared" si="712"/>
        <v>0.3817853522</v>
      </c>
      <c r="DU150" s="193">
        <f t="shared" si="712"/>
        <v>0.3410267686</v>
      </c>
      <c r="DV150" s="193">
        <f t="shared" si="712"/>
        <v>0.3365765843</v>
      </c>
      <c r="DW150" s="193">
        <f t="shared" si="712"/>
        <v>0.3223205542</v>
      </c>
      <c r="DX150" s="193">
        <f t="shared" si="712"/>
        <v>0.2658989314</v>
      </c>
      <c r="DY150" s="193">
        <f t="shared" si="712"/>
        <v>0.3143799123</v>
      </c>
      <c r="DZ150" s="193">
        <f t="shared" si="712"/>
        <v>0.2303783607</v>
      </c>
      <c r="EA150" s="193">
        <f t="shared" si="712"/>
        <v>0.1659347325</v>
      </c>
      <c r="EB150" s="193">
        <f t="shared" si="712"/>
        <v>0.1373435367</v>
      </c>
      <c r="EC150" s="193">
        <f t="shared" si="712"/>
        <v>0.0955899434</v>
      </c>
      <c r="ED150" s="193">
        <f t="shared" si="712"/>
        <v>0.1280368699</v>
      </c>
      <c r="EE150" s="193">
        <f t="shared" si="712"/>
        <v>0.03416199534</v>
      </c>
      <c r="EF150" s="193">
        <f t="shared" si="712"/>
        <v>0</v>
      </c>
      <c r="EG150" s="193">
        <f t="shared" si="712"/>
        <v>0</v>
      </c>
      <c r="EH150" s="193">
        <f t="shared" si="712"/>
        <v>0</v>
      </c>
      <c r="EI150" s="193">
        <f t="shared" si="712"/>
        <v>0</v>
      </c>
      <c r="EJ150" s="193">
        <f t="shared" si="712"/>
        <v>0</v>
      </c>
      <c r="EK150" s="193">
        <f t="shared" si="712"/>
        <v>0</v>
      </c>
      <c r="EL150" s="193">
        <f t="shared" si="712"/>
        <v>0</v>
      </c>
      <c r="EM150" s="193">
        <f t="shared" si="712"/>
        <v>0</v>
      </c>
      <c r="EN150" s="193">
        <f t="shared" si="712"/>
        <v>0</v>
      </c>
      <c r="EO150" s="193">
        <f t="shared" si="712"/>
        <v>0</v>
      </c>
      <c r="EP150" s="193">
        <f t="shared" si="712"/>
        <v>0</v>
      </c>
      <c r="EQ150" s="193">
        <f t="shared" si="712"/>
        <v>0</v>
      </c>
      <c r="ER150" s="193">
        <f t="shared" si="712"/>
        <v>0</v>
      </c>
      <c r="ES150" s="193">
        <f t="shared" si="712"/>
        <v>0</v>
      </c>
      <c r="ET150" s="193">
        <f t="shared" si="712"/>
        <v>0</v>
      </c>
      <c r="EU150" s="193">
        <f t="shared" si="19"/>
        <v>5.196272515</v>
      </c>
      <c r="EV150" s="193">
        <f t="shared" ref="EV150:GQ150" si="713">BB150-CY150</f>
        <v>0</v>
      </c>
      <c r="EW150" s="193">
        <f t="shared" si="713"/>
        <v>0</v>
      </c>
      <c r="EX150" s="193">
        <f t="shared" si="713"/>
        <v>0</v>
      </c>
      <c r="EY150" s="193">
        <f t="shared" si="713"/>
        <v>0</v>
      </c>
      <c r="EZ150" s="193">
        <f t="shared" si="713"/>
        <v>0</v>
      </c>
      <c r="FA150" s="193">
        <f t="shared" si="713"/>
        <v>0</v>
      </c>
      <c r="FB150" s="193">
        <f t="shared" si="713"/>
        <v>0</v>
      </c>
      <c r="FC150" s="193">
        <f t="shared" si="713"/>
        <v>0</v>
      </c>
      <c r="FD150" s="193">
        <f t="shared" si="713"/>
        <v>0.004253240814</v>
      </c>
      <c r="FE150" s="193">
        <f t="shared" si="713"/>
        <v>0.01542309879</v>
      </c>
      <c r="FF150" s="193">
        <f t="shared" si="713"/>
        <v>0.04204294668</v>
      </c>
      <c r="FG150" s="193">
        <f t="shared" si="713"/>
        <v>0.07763974676</v>
      </c>
      <c r="FH150" s="193">
        <f t="shared" si="713"/>
        <v>0.125821106</v>
      </c>
      <c r="FI150" s="193">
        <f t="shared" si="713"/>
        <v>0.1658560449</v>
      </c>
      <c r="FJ150" s="193">
        <f t="shared" si="713"/>
        <v>0.1838838758</v>
      </c>
      <c r="FK150" s="193">
        <f t="shared" si="713"/>
        <v>0.2015110883</v>
      </c>
      <c r="FL150" s="193">
        <f t="shared" si="713"/>
        <v>0.2143308792</v>
      </c>
      <c r="FM150" s="193">
        <f t="shared" si="713"/>
        <v>0.2271506702</v>
      </c>
      <c r="FN150" s="193">
        <f t="shared" si="713"/>
        <v>0.2283525256</v>
      </c>
      <c r="FO150" s="193">
        <f t="shared" si="713"/>
        <v>0.2279519071</v>
      </c>
      <c r="FP150" s="193">
        <f t="shared" si="713"/>
        <v>0.2259488148</v>
      </c>
      <c r="FQ150" s="193">
        <f t="shared" si="713"/>
        <v>0.2171352085</v>
      </c>
      <c r="FR150" s="193">
        <f t="shared" si="713"/>
        <v>0.2231444855</v>
      </c>
      <c r="FS150" s="193">
        <f t="shared" si="713"/>
        <v>0.2255481963</v>
      </c>
      <c r="FT150" s="193">
        <f t="shared" si="713"/>
        <v>0.2291537625</v>
      </c>
      <c r="FU150" s="193">
        <f t="shared" si="713"/>
        <v>0.2247469594</v>
      </c>
      <c r="FV150" s="193">
        <f t="shared" si="713"/>
        <v>0.2195389193</v>
      </c>
      <c r="FW150" s="193">
        <f t="shared" si="713"/>
        <v>0.2135296423</v>
      </c>
      <c r="FX150" s="193">
        <f t="shared" si="713"/>
        <v>0.2083216023</v>
      </c>
      <c r="FY150" s="193">
        <f t="shared" si="713"/>
        <v>0.2075203653</v>
      </c>
      <c r="FZ150" s="193">
        <f t="shared" si="713"/>
        <v>0.2067191284</v>
      </c>
      <c r="GA150" s="193">
        <f t="shared" si="713"/>
        <v>0.2187376824</v>
      </c>
      <c r="GB150" s="193">
        <f t="shared" si="713"/>
        <v>0.2271506702</v>
      </c>
      <c r="GC150" s="193">
        <f t="shared" si="713"/>
        <v>0.202224077</v>
      </c>
      <c r="GD150" s="193">
        <f t="shared" si="713"/>
        <v>0.1534818172</v>
      </c>
      <c r="GE150" s="193">
        <f t="shared" si="713"/>
        <v>0.1165949614</v>
      </c>
      <c r="GF150" s="193">
        <f t="shared" si="713"/>
        <v>0.07670271721</v>
      </c>
      <c r="GG150" s="193">
        <f t="shared" si="713"/>
        <v>0.04874292933</v>
      </c>
      <c r="GH150" s="193">
        <f t="shared" si="713"/>
        <v>0.02371476757</v>
      </c>
      <c r="GI150" s="193">
        <f t="shared" si="713"/>
        <v>0.01056114998</v>
      </c>
      <c r="GJ150" s="193">
        <f t="shared" si="713"/>
        <v>0.002527807306</v>
      </c>
      <c r="GK150" s="193">
        <f t="shared" si="713"/>
        <v>0.0003097212995</v>
      </c>
      <c r="GL150" s="193">
        <f t="shared" si="713"/>
        <v>0</v>
      </c>
      <c r="GM150" s="193">
        <f t="shared" si="713"/>
        <v>0</v>
      </c>
      <c r="GN150" s="193">
        <f t="shared" si="713"/>
        <v>0</v>
      </c>
      <c r="GO150" s="193">
        <f t="shared" si="713"/>
        <v>0</v>
      </c>
      <c r="GP150" s="193">
        <f t="shared" si="713"/>
        <v>0</v>
      </c>
      <c r="GQ150" s="193">
        <f t="shared" si="713"/>
        <v>0</v>
      </c>
      <c r="GR150" s="193">
        <f t="shared" si="21"/>
        <v>4.450219525</v>
      </c>
      <c r="GS150" s="193">
        <f t="shared" ref="GS150:IN150" si="714">E150-EV150</f>
        <v>0.1542381094</v>
      </c>
      <c r="GT150" s="193">
        <f t="shared" si="714"/>
        <v>0.1354090415</v>
      </c>
      <c r="GU150" s="193">
        <f t="shared" si="714"/>
        <v>0.1233904875</v>
      </c>
      <c r="GV150" s="193">
        <f t="shared" si="714"/>
        <v>0.1205861582</v>
      </c>
      <c r="GW150" s="193">
        <f t="shared" si="714"/>
        <v>0.1121731704</v>
      </c>
      <c r="GX150" s="193">
        <f t="shared" si="714"/>
        <v>0.1081669858</v>
      </c>
      <c r="GY150" s="193">
        <f t="shared" si="714"/>
        <v>0.1085676043</v>
      </c>
      <c r="GZ150" s="193">
        <f t="shared" si="714"/>
        <v>0.1069651304</v>
      </c>
      <c r="HA150" s="193">
        <f t="shared" si="714"/>
        <v>0.103112508</v>
      </c>
      <c r="HB150" s="193">
        <f t="shared" si="714"/>
        <v>0.09514759779</v>
      </c>
      <c r="HC150" s="193">
        <f t="shared" si="714"/>
        <v>0.07133207916</v>
      </c>
      <c r="HD150" s="193">
        <f t="shared" si="714"/>
        <v>0.04094331914</v>
      </c>
      <c r="HE150" s="193">
        <f t="shared" si="714"/>
        <v>0.01078979091</v>
      </c>
      <c r="HF150" s="193">
        <f t="shared" si="714"/>
        <v>0</v>
      </c>
      <c r="HG150" s="193">
        <f t="shared" si="714"/>
        <v>0</v>
      </c>
      <c r="HH150" s="193">
        <f t="shared" si="714"/>
        <v>0</v>
      </c>
      <c r="HI150" s="193">
        <f t="shared" si="714"/>
        <v>0</v>
      </c>
      <c r="HJ150" s="193">
        <f t="shared" si="714"/>
        <v>0</v>
      </c>
      <c r="HK150" s="193">
        <f t="shared" si="714"/>
        <v>0</v>
      </c>
      <c r="HL150" s="193">
        <f t="shared" si="714"/>
        <v>0</v>
      </c>
      <c r="HM150" s="193">
        <f t="shared" si="714"/>
        <v>0</v>
      </c>
      <c r="HN150" s="193">
        <f t="shared" si="714"/>
        <v>0</v>
      </c>
      <c r="HO150" s="193">
        <f t="shared" si="714"/>
        <v>0</v>
      </c>
      <c r="HP150" s="193">
        <f t="shared" si="714"/>
        <v>0</v>
      </c>
      <c r="HQ150" s="193">
        <f t="shared" si="714"/>
        <v>0</v>
      </c>
      <c r="HR150" s="193">
        <f t="shared" si="714"/>
        <v>0</v>
      </c>
      <c r="HS150" s="193">
        <f t="shared" si="714"/>
        <v>0</v>
      </c>
      <c r="HT150" s="193">
        <f t="shared" si="714"/>
        <v>0</v>
      </c>
      <c r="HU150" s="193">
        <f t="shared" si="714"/>
        <v>0</v>
      </c>
      <c r="HV150" s="193">
        <f t="shared" si="714"/>
        <v>0</v>
      </c>
      <c r="HW150" s="193">
        <f t="shared" si="714"/>
        <v>0</v>
      </c>
      <c r="HX150" s="193">
        <f t="shared" si="714"/>
        <v>0</v>
      </c>
      <c r="HY150" s="193">
        <f t="shared" si="714"/>
        <v>0</v>
      </c>
      <c r="HZ150" s="193">
        <f t="shared" si="714"/>
        <v>0.0381470025</v>
      </c>
      <c r="IA150" s="193">
        <f t="shared" si="714"/>
        <v>0.1069201856</v>
      </c>
      <c r="IB150" s="193">
        <f t="shared" si="714"/>
        <v>0.1506175553</v>
      </c>
      <c r="IC150" s="193">
        <f t="shared" si="714"/>
        <v>0.1925128919</v>
      </c>
      <c r="ID150" s="193">
        <f t="shared" si="714"/>
        <v>0.2256807198</v>
      </c>
      <c r="IE150" s="193">
        <f t="shared" si="714"/>
        <v>0.2475039338</v>
      </c>
      <c r="IF150" s="193">
        <f t="shared" si="714"/>
        <v>0.2494402344</v>
      </c>
      <c r="IG150" s="193">
        <f t="shared" si="714"/>
        <v>0.2586754325</v>
      </c>
      <c r="IH150" s="193">
        <f t="shared" si="714"/>
        <v>0.2608935185</v>
      </c>
      <c r="II150" s="193">
        <f t="shared" si="714"/>
        <v>0.2652094244</v>
      </c>
      <c r="IJ150" s="193">
        <f t="shared" si="714"/>
        <v>0.2660106613</v>
      </c>
      <c r="IK150" s="193">
        <f t="shared" si="714"/>
        <v>0.2571970551</v>
      </c>
      <c r="IL150" s="193">
        <f t="shared" si="714"/>
        <v>0.2383679872</v>
      </c>
      <c r="IM150" s="193">
        <f t="shared" si="714"/>
        <v>0.2147314977</v>
      </c>
      <c r="IN150" s="193">
        <f t="shared" si="714"/>
        <v>0.187489442</v>
      </c>
      <c r="IO150" s="193">
        <f t="shared" si="23"/>
        <v>3.159397542</v>
      </c>
      <c r="IP150" s="193">
        <f t="shared" si="29"/>
        <v>0.6441966082</v>
      </c>
      <c r="IQ150" s="193">
        <f t="shared" ref="IQ150:KK150" si="715">MAX((MIN(CZ150+IP150,$IO$7))-GT150,0)</f>
        <v>0.5087875667</v>
      </c>
      <c r="IR150" s="193">
        <f t="shared" si="715"/>
        <v>0.3853970792</v>
      </c>
      <c r="IS150" s="193">
        <f t="shared" si="715"/>
        <v>0.264810921</v>
      </c>
      <c r="IT150" s="193">
        <f t="shared" si="715"/>
        <v>0.1526377506</v>
      </c>
      <c r="IU150" s="193">
        <f t="shared" si="715"/>
        <v>0.04447076477</v>
      </c>
      <c r="IV150" s="193">
        <f t="shared" si="715"/>
        <v>0</v>
      </c>
      <c r="IW150" s="193">
        <f t="shared" si="715"/>
        <v>0</v>
      </c>
      <c r="IX150" s="193">
        <f t="shared" si="715"/>
        <v>0</v>
      </c>
      <c r="IY150" s="193">
        <f t="shared" si="715"/>
        <v>0</v>
      </c>
      <c r="IZ150" s="193">
        <f t="shared" si="715"/>
        <v>0</v>
      </c>
      <c r="JA150" s="193">
        <f t="shared" si="715"/>
        <v>0</v>
      </c>
      <c r="JB150" s="193">
        <f t="shared" si="715"/>
        <v>0</v>
      </c>
      <c r="JC150" s="193">
        <f t="shared" si="715"/>
        <v>0.005081100352</v>
      </c>
      <c r="JD150" s="193">
        <f t="shared" si="715"/>
        <v>0.03040939003</v>
      </c>
      <c r="JE150" s="193">
        <f t="shared" si="715"/>
        <v>0.1017933695</v>
      </c>
      <c r="JF150" s="193">
        <f t="shared" si="715"/>
        <v>0.229386931</v>
      </c>
      <c r="JG150" s="193">
        <f t="shared" si="715"/>
        <v>0.4101644519</v>
      </c>
      <c r="JH150" s="193">
        <f t="shared" si="715"/>
        <v>0.6342794999</v>
      </c>
      <c r="JI150" s="193">
        <f t="shared" si="715"/>
        <v>0.8774215502</v>
      </c>
      <c r="JJ150" s="193">
        <f t="shared" si="715"/>
        <v>1.179564482</v>
      </c>
      <c r="JK150" s="193">
        <f t="shared" si="715"/>
        <v>1.561349834</v>
      </c>
      <c r="JL150" s="193">
        <f t="shared" si="715"/>
        <v>1.902376603</v>
      </c>
      <c r="JM150" s="193">
        <f t="shared" si="715"/>
        <v>2.238953187</v>
      </c>
      <c r="JN150" s="193">
        <f t="shared" si="715"/>
        <v>2.561273741</v>
      </c>
      <c r="JO150" s="193">
        <f t="shared" si="715"/>
        <v>2.827172672</v>
      </c>
      <c r="JP150" s="193">
        <f t="shared" si="715"/>
        <v>3.141552585</v>
      </c>
      <c r="JQ150" s="193">
        <f t="shared" si="715"/>
        <v>3.371930946</v>
      </c>
      <c r="JR150" s="193">
        <f t="shared" si="715"/>
        <v>3.537865678</v>
      </c>
      <c r="JS150" s="193">
        <f t="shared" si="715"/>
        <v>3.675209215</v>
      </c>
      <c r="JT150" s="193">
        <f t="shared" si="715"/>
        <v>3.770799158</v>
      </c>
      <c r="JU150" s="193">
        <f t="shared" si="715"/>
        <v>3.898836028</v>
      </c>
      <c r="JV150" s="193">
        <f t="shared" si="715"/>
        <v>3.932998023</v>
      </c>
      <c r="JW150" s="193">
        <f t="shared" si="715"/>
        <v>3.894851021</v>
      </c>
      <c r="JX150" s="193">
        <f t="shared" si="715"/>
        <v>3.787930835</v>
      </c>
      <c r="JY150" s="193">
        <f t="shared" si="715"/>
        <v>3.63731328</v>
      </c>
      <c r="JZ150" s="193">
        <f t="shared" si="715"/>
        <v>3.444800388</v>
      </c>
      <c r="KA150" s="193">
        <f t="shared" si="715"/>
        <v>3.219119668</v>
      </c>
      <c r="KB150" s="193">
        <f t="shared" si="715"/>
        <v>2.971615734</v>
      </c>
      <c r="KC150" s="193">
        <f t="shared" si="715"/>
        <v>2.7221755</v>
      </c>
      <c r="KD150" s="193">
        <f t="shared" si="715"/>
        <v>2.463500068</v>
      </c>
      <c r="KE150" s="193">
        <f t="shared" si="715"/>
        <v>2.202606549</v>
      </c>
      <c r="KF150" s="193">
        <f t="shared" si="715"/>
        <v>1.937397125</v>
      </c>
      <c r="KG150" s="193">
        <f t="shared" si="715"/>
        <v>1.671386463</v>
      </c>
      <c r="KH150" s="193">
        <f t="shared" si="715"/>
        <v>1.414189408</v>
      </c>
      <c r="KI150" s="193">
        <f t="shared" si="715"/>
        <v>1.175821421</v>
      </c>
      <c r="KJ150" s="193">
        <f t="shared" si="715"/>
        <v>0.9610899233</v>
      </c>
      <c r="KK150" s="193">
        <f t="shared" si="715"/>
        <v>0.7736004813</v>
      </c>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row>
    <row r="151" ht="14.25" customHeight="1">
      <c r="A151" s="1">
        <v>5.0</v>
      </c>
      <c r="B151" s="1">
        <f t="shared" ref="B151:C151" si="716">B150+1</f>
        <v>141</v>
      </c>
      <c r="C151" s="267">
        <f t="shared" si="716"/>
        <v>43606</v>
      </c>
      <c r="D151" s="193">
        <f t="shared" si="15"/>
        <v>9.649296369</v>
      </c>
      <c r="E151" s="193">
        <f>(SUMIFS(Profile!$F$2:$F$17521,Profile!$B$2:$B$17521,$B151,Profile!$C$2:$C$17521,E$8))*$C$6</f>
        <v>0.1598467679</v>
      </c>
      <c r="F151" s="193">
        <f>(SUMIFS(Profile!$F$2:$F$17521,Profile!$B$2:$B$17521,$B151,Profile!$C$2:$C$17521,F$8))*$C$6</f>
        <v>0.1450238847</v>
      </c>
      <c r="G151" s="193">
        <f>(SUMIFS(Profile!$F$2:$F$17521,Profile!$B$2:$B$17521,$B151,Profile!$C$2:$C$17521,G$8))*$C$6</f>
        <v>0.1298003829</v>
      </c>
      <c r="H151" s="193">
        <f>(SUMIFS(Profile!$F$2:$F$17521,Profile!$B$2:$B$17521,$B151,Profile!$C$2:$C$17521,H$8))*$C$6</f>
        <v>0.1201855398</v>
      </c>
      <c r="I151" s="193">
        <f>(SUMIFS(Profile!$F$2:$F$17521,Profile!$B$2:$B$17521,$B151,Profile!$C$2:$C$17521,I$8))*$C$6</f>
        <v>0.1125737889</v>
      </c>
      <c r="J151" s="193">
        <f>(SUMIFS(Profile!$F$2:$F$17521,Profile!$B$2:$B$17521,$B151,Profile!$C$2:$C$17521,J$8))*$C$6</f>
        <v>0.1093688412</v>
      </c>
      <c r="K151" s="193">
        <f>(SUMIFS(Profile!$F$2:$F$17521,Profile!$B$2:$B$17521,$B151,Profile!$C$2:$C$17521,K$8))*$C$6</f>
        <v>0.1105706966</v>
      </c>
      <c r="L151" s="193">
        <f>(SUMIFS(Profile!$F$2:$F$17521,Profile!$B$2:$B$17521,$B151,Profile!$C$2:$C$17521,L$8))*$C$6</f>
        <v>0.1065645119</v>
      </c>
      <c r="M151" s="193">
        <f>(SUMIFS(Profile!$F$2:$F$17521,Profile!$B$2:$B$17521,$B151,Profile!$C$2:$C$17521,M$8))*$C$6</f>
        <v>0.1061638935</v>
      </c>
      <c r="N151" s="193">
        <f>(SUMIFS(Profile!$F$2:$F$17521,Profile!$B$2:$B$17521,$B151,Profile!$C$2:$C$17521,N$8))*$C$6</f>
        <v>0.1045614196</v>
      </c>
      <c r="O151" s="193">
        <f>(SUMIFS(Profile!$F$2:$F$17521,Profile!$B$2:$B$17521,$B151,Profile!$C$2:$C$17521,O$8))*$C$6</f>
        <v>0.1085676043</v>
      </c>
      <c r="P151" s="193">
        <f>(SUMIFS(Profile!$F$2:$F$17521,Profile!$B$2:$B$17521,$B151,Profile!$C$2:$C$17521,P$8))*$C$6</f>
        <v>0.1073657489</v>
      </c>
      <c r="Q151" s="193">
        <f>(SUMIFS(Profile!$F$2:$F$17521,Profile!$B$2:$B$17521,$B151,Profile!$C$2:$C$17521,Q$8))*$C$6</f>
        <v>0.1221886321</v>
      </c>
      <c r="R151" s="193">
        <f>(SUMIFS(Profile!$F$2:$F$17521,Profile!$B$2:$B$17521,$B151,Profile!$C$2:$C$17521,R$8))*$C$6</f>
        <v>0.1326047122</v>
      </c>
      <c r="S151" s="193">
        <f>(SUMIFS(Profile!$F$2:$F$17521,Profile!$B$2:$B$17521,$B151,Profile!$C$2:$C$17521,S$8))*$C$6</f>
        <v>0.1566418202</v>
      </c>
      <c r="T151" s="193">
        <f>(SUMIFS(Profile!$F$2:$F$17521,Profile!$B$2:$B$17521,$B151,Profile!$C$2:$C$17521,T$8))*$C$6</f>
        <v>0.1734677957</v>
      </c>
      <c r="U151" s="193">
        <f>(SUMIFS(Profile!$F$2:$F$17521,Profile!$B$2:$B$17521,$B151,Profile!$C$2:$C$17521,U$8))*$C$6</f>
        <v>0.2035141807</v>
      </c>
      <c r="V151" s="193">
        <f>(SUMIFS(Profile!$F$2:$F$17521,Profile!$B$2:$B$17521,$B151,Profile!$C$2:$C$17521,V$8))*$C$6</f>
        <v>0.2255481963</v>
      </c>
      <c r="W151" s="193">
        <f>(SUMIFS(Profile!$F$2:$F$17521,Profile!$B$2:$B$17521,$B151,Profile!$C$2:$C$17521,W$8))*$C$6</f>
        <v>0.2331599471</v>
      </c>
      <c r="X151" s="193">
        <f>(SUMIFS(Profile!$F$2:$F$17521,Profile!$B$2:$B$17521,$B151,Profile!$C$2:$C$17521,X$8))*$C$6</f>
        <v>0.240771698</v>
      </c>
      <c r="Y151" s="193">
        <f>(SUMIFS(Profile!$F$2:$F$17521,Profile!$B$2:$B$17521,$B151,Profile!$C$2:$C$17521,Y$8))*$C$6</f>
        <v>0.2439766457</v>
      </c>
      <c r="Z151" s="193">
        <f>(SUMIFS(Profile!$F$2:$F$17521,Profile!$B$2:$B$17521,$B151,Profile!$C$2:$C$17521,Z$8))*$C$6</f>
        <v>0.2391692241</v>
      </c>
      <c r="AA151" s="193">
        <f>(SUMIFS(Profile!$F$2:$F$17521,Profile!$B$2:$B$17521,$B151,Profile!$C$2:$C$17521,AA$8))*$C$6</f>
        <v>0.2367655133</v>
      </c>
      <c r="AB151" s="193">
        <f>(SUMIFS(Profile!$F$2:$F$17521,Profile!$B$2:$B$17521,$B151,Profile!$C$2:$C$17521,AB$8))*$C$6</f>
        <v>0.2367655133</v>
      </c>
      <c r="AC151" s="193">
        <f>(SUMIFS(Profile!$F$2:$F$17521,Profile!$B$2:$B$17521,$B151,Profile!$C$2:$C$17521,AC$8))*$C$6</f>
        <v>0.2447778827</v>
      </c>
      <c r="AD151" s="193">
        <f>(SUMIFS(Profile!$F$2:$F$17521,Profile!$B$2:$B$17521,$B151,Profile!$C$2:$C$17521,AD$8))*$C$6</f>
        <v>0.2363648949</v>
      </c>
      <c r="AE151" s="193">
        <f>(SUMIFS(Profile!$F$2:$F$17521,Profile!$B$2:$B$17521,$B151,Profile!$C$2:$C$17521,AE$8))*$C$6</f>
        <v>0.2307562363</v>
      </c>
      <c r="AF151" s="193">
        <f>(SUMIFS(Profile!$F$2:$F$17521,Profile!$B$2:$B$17521,$B151,Profile!$C$2:$C$17521,AF$8))*$C$6</f>
        <v>0.2279519071</v>
      </c>
      <c r="AG151" s="193">
        <f>(SUMIFS(Profile!$F$2:$F$17521,Profile!$B$2:$B$17521,$B151,Profile!$C$2:$C$17521,AG$8))*$C$6</f>
        <v>0.2251475778</v>
      </c>
      <c r="AH151" s="193">
        <f>(SUMIFS(Profile!$F$2:$F$17521,Profile!$B$2:$B$17521,$B151,Profile!$C$2:$C$17521,AH$8))*$C$6</f>
        <v>0.2307562363</v>
      </c>
      <c r="AI151" s="193">
        <f>(SUMIFS(Profile!$F$2:$F$17521,Profile!$B$2:$B$17521,$B151,Profile!$C$2:$C$17521,AI$8))*$C$6</f>
        <v>0.223545104</v>
      </c>
      <c r="AJ151" s="193">
        <f>(SUMIFS(Profile!$F$2:$F$17521,Profile!$B$2:$B$17521,$B151,Profile!$C$2:$C$17521,AJ$8))*$C$6</f>
        <v>0.2299549994</v>
      </c>
      <c r="AK151" s="193">
        <f>(SUMIFS(Profile!$F$2:$F$17521,Profile!$B$2:$B$17521,$B151,Profile!$C$2:$C$17521,AK$8))*$C$6</f>
        <v>0.2275512886</v>
      </c>
      <c r="AL151" s="193">
        <f>(SUMIFS(Profile!$F$2:$F$17521,Profile!$B$2:$B$17521,$B151,Profile!$C$2:$C$17521,AL$8))*$C$6</f>
        <v>0.2335605656</v>
      </c>
      <c r="AM151" s="193">
        <f>(SUMIFS(Profile!$F$2:$F$17521,Profile!$B$2:$B$17521,$B151,Profile!$C$2:$C$17521,AM$8))*$C$6</f>
        <v>0.252790252</v>
      </c>
      <c r="AN151" s="193">
        <f>(SUMIFS(Profile!$F$2:$F$17521,Profile!$B$2:$B$17521,$B151,Profile!$C$2:$C$17521,AN$8))*$C$6</f>
        <v>0.2660106613</v>
      </c>
      <c r="AO151" s="193">
        <f>(SUMIFS(Profile!$F$2:$F$17521,Profile!$B$2:$B$17521,$B151,Profile!$C$2:$C$17521,AO$8))*$C$6</f>
        <v>0.2664112798</v>
      </c>
      <c r="AP151" s="193">
        <f>(SUMIFS(Profile!$F$2:$F$17521,Profile!$B$2:$B$17521,$B151,Profile!$C$2:$C$17521,AP$8))*$C$6</f>
        <v>0.2660106613</v>
      </c>
      <c r="AQ151" s="193">
        <f>(SUMIFS(Profile!$F$2:$F$17521,Profile!$B$2:$B$17521,$B151,Profile!$C$2:$C$17521,AQ$8))*$C$6</f>
        <v>0.2704174645</v>
      </c>
      <c r="AR151" s="193">
        <f>(SUMIFS(Profile!$F$2:$F$17521,Profile!$B$2:$B$17521,$B151,Profile!$C$2:$C$17521,AR$8))*$C$6</f>
        <v>0.2575976736</v>
      </c>
      <c r="AS151" s="193">
        <f>(SUMIFS(Profile!$F$2:$F$17521,Profile!$B$2:$B$17521,$B151,Profile!$C$2:$C$17521,AS$8))*$C$6</f>
        <v>0.2539921074</v>
      </c>
      <c r="AT151" s="193">
        <f>(SUMIFS(Profile!$F$2:$F$17521,Profile!$B$2:$B$17521,$B151,Profile!$C$2:$C$17521,AT$8))*$C$6</f>
        <v>0.2487840673</v>
      </c>
      <c r="AU151" s="193">
        <f>(SUMIFS(Profile!$F$2:$F$17521,Profile!$B$2:$B$17521,$B151,Profile!$C$2:$C$17521,AU$8))*$C$6</f>
        <v>0.2507871596</v>
      </c>
      <c r="AV151" s="193">
        <f>(SUMIFS(Profile!$F$2:$F$17521,Profile!$B$2:$B$17521,$B151,Profile!$C$2:$C$17521,AV$8))*$C$6</f>
        <v>0.2543927258</v>
      </c>
      <c r="AW151" s="193">
        <f>(SUMIFS(Profile!$F$2:$F$17521,Profile!$B$2:$B$17521,$B151,Profile!$C$2:$C$17521,AW$8))*$C$6</f>
        <v>0.2475822119</v>
      </c>
      <c r="AX151" s="193">
        <f>(SUMIFS(Profile!$F$2:$F$17521,Profile!$B$2:$B$17521,$B151,Profile!$C$2:$C$17521,AX$8))*$C$6</f>
        <v>0.234762421</v>
      </c>
      <c r="AY151" s="193">
        <f>(SUMIFS(Profile!$F$2:$F$17521,Profile!$B$2:$B$17521,$B151,Profile!$C$2:$C$17521,AY$8))*$C$6</f>
        <v>0.21152655</v>
      </c>
      <c r="AZ151" s="193">
        <f>(SUMIFS(Profile!$F$2:$F$17521,Profile!$B$2:$B$17521,$B151,Profile!$C$2:$C$17521,AZ$8))*$C$6</f>
        <v>0.1926974821</v>
      </c>
      <c r="BA151" s="193">
        <f t="shared" si="16"/>
        <v>9.676392516</v>
      </c>
      <c r="BB151" s="193">
        <f>(SUMIFS(Profile!$E$2:$E$17521,Profile!$B$2:$B$17521,$B151,Profile!$C$2:$C$17521,BB$8))*$C$9</f>
        <v>0</v>
      </c>
      <c r="BC151" s="193">
        <f>(SUMIFS(Profile!$E$2:$E$17521,Profile!$B$2:$B$17521,$B151,Profile!$C$2:$C$17521,BC$8))*$C$9</f>
        <v>0</v>
      </c>
      <c r="BD151" s="193">
        <f>(SUMIFS(Profile!$E$2:$E$17521,Profile!$B$2:$B$17521,$B151,Profile!$C$2:$C$17521,BD$8))*$C$9</f>
        <v>0</v>
      </c>
      <c r="BE151" s="193">
        <f>(SUMIFS(Profile!$E$2:$E$17521,Profile!$B$2:$B$17521,$B151,Profile!$C$2:$C$17521,BE$8))*$C$9</f>
        <v>0</v>
      </c>
      <c r="BF151" s="193">
        <f>(SUMIFS(Profile!$E$2:$E$17521,Profile!$B$2:$B$17521,$B151,Profile!$C$2:$C$17521,BF$8))*$C$9</f>
        <v>0</v>
      </c>
      <c r="BG151" s="193">
        <f>(SUMIFS(Profile!$E$2:$E$17521,Profile!$B$2:$B$17521,$B151,Profile!$C$2:$C$17521,BG$8))*$C$9</f>
        <v>0</v>
      </c>
      <c r="BH151" s="193">
        <f>(SUMIFS(Profile!$E$2:$E$17521,Profile!$B$2:$B$17521,$B151,Profile!$C$2:$C$17521,BH$8))*$C$9</f>
        <v>0</v>
      </c>
      <c r="BI151" s="193">
        <f>(SUMIFS(Profile!$E$2:$E$17521,Profile!$B$2:$B$17521,$B151,Profile!$C$2:$C$17521,BI$8))*$C$9</f>
        <v>0</v>
      </c>
      <c r="BJ151" s="193">
        <f>(SUMIFS(Profile!$E$2:$E$17521,Profile!$B$2:$B$17521,$B151,Profile!$C$2:$C$17521,BJ$8))*$C$9</f>
        <v>0.005105712565</v>
      </c>
      <c r="BK151" s="193">
        <f>(SUMIFS(Profile!$E$2:$E$17521,Profile!$B$2:$B$17521,$B151,Profile!$C$2:$C$17521,BK$8))*$C$9</f>
        <v>0.01317383753</v>
      </c>
      <c r="BL151" s="193">
        <f>(SUMIFS(Profile!$E$2:$E$17521,Profile!$B$2:$B$17521,$B151,Profile!$C$2:$C$17521,BL$8))*$C$9</f>
        <v>0.03501357184</v>
      </c>
      <c r="BM151" s="193">
        <f>(SUMIFS(Profile!$E$2:$E$17521,Profile!$B$2:$B$17521,$B151,Profile!$C$2:$C$17521,BM$8))*$C$9</f>
        <v>0.07198241957</v>
      </c>
      <c r="BN151" s="193">
        <f>(SUMIFS(Profile!$E$2:$E$17521,Profile!$B$2:$B$17521,$B151,Profile!$C$2:$C$17521,BN$8))*$C$9</f>
        <v>0.1166422099</v>
      </c>
      <c r="BO151" s="193">
        <f>(SUMIFS(Profile!$E$2:$E$17521,Profile!$B$2:$B$17521,$B151,Profile!$C$2:$C$17521,BO$8))*$C$9</f>
        <v>0.1774964136</v>
      </c>
      <c r="BP151" s="193">
        <f>(SUMIFS(Profile!$E$2:$E$17521,Profile!$B$2:$B$17521,$B151,Profile!$C$2:$C$17521,BP$8))*$C$9</f>
        <v>0.2187483055</v>
      </c>
      <c r="BQ151" s="193">
        <f>(SUMIFS(Profile!$E$2:$E$17521,Profile!$B$2:$B$17521,$B151,Profile!$C$2:$C$17521,BQ$8))*$C$9</f>
        <v>0.2786947167</v>
      </c>
      <c r="BR151" s="193">
        <f>(SUMIFS(Profile!$E$2:$E$17521,Profile!$B$2:$B$17521,$B151,Profile!$C$2:$C$17521,BR$8))*$C$9</f>
        <v>0.3231330646</v>
      </c>
      <c r="BS151" s="193">
        <f>(SUMIFS(Profile!$E$2:$E$17521,Profile!$B$2:$B$17521,$B151,Profile!$C$2:$C$17521,BS$8))*$C$9</f>
        <v>0.37548621</v>
      </c>
      <c r="BT151" s="193">
        <f>(SUMIFS(Profile!$E$2:$E$17521,Profile!$B$2:$B$17521,$B151,Profile!$C$2:$C$17521,BT$8))*$C$9</f>
        <v>0.4266093975</v>
      </c>
      <c r="BU151" s="193">
        <f>(SUMIFS(Profile!$E$2:$E$17521,Profile!$B$2:$B$17521,$B151,Profile!$C$2:$C$17521,BU$8))*$C$9</f>
        <v>0.4840037912</v>
      </c>
      <c r="BV151" s="193">
        <f>(SUMIFS(Profile!$E$2:$E$17521,Profile!$B$2:$B$17521,$B151,Profile!$C$2:$C$17521,BV$8))*$C$9</f>
        <v>0.5257228152</v>
      </c>
      <c r="BW151" s="193">
        <f>(SUMIFS(Profile!$E$2:$E$17521,Profile!$B$2:$B$17521,$B151,Profile!$C$2:$C$17521,BW$8))*$C$9</f>
        <v>0.5699338745</v>
      </c>
      <c r="BX151" s="193">
        <f>(SUMIFS(Profile!$E$2:$E$17521,Profile!$B$2:$B$17521,$B151,Profile!$C$2:$C$17521,BX$8))*$C$9</f>
        <v>0.5584133881</v>
      </c>
      <c r="BY151" s="193">
        <f>(SUMIFS(Profile!$E$2:$E$17521,Profile!$B$2:$B$17521,$B151,Profile!$C$2:$C$17521,BY$8))*$C$9</f>
        <v>0.5847114895</v>
      </c>
      <c r="BZ151" s="193">
        <f>(SUMIFS(Profile!$E$2:$E$17521,Profile!$B$2:$B$17521,$B151,Profile!$C$2:$C$17521,BZ$8))*$C$9</f>
        <v>0.607627812</v>
      </c>
      <c r="CA151" s="193">
        <f>(SUMIFS(Profile!$E$2:$E$17521,Profile!$B$2:$B$17521,$B151,Profile!$C$2:$C$17521,CA$8))*$C$9</f>
        <v>0.542641735</v>
      </c>
      <c r="CB151" s="193">
        <f>(SUMIFS(Profile!$E$2:$E$17521,Profile!$B$2:$B$17521,$B151,Profile!$C$2:$C$17521,CB$8))*$C$9</f>
        <v>0.5384464786</v>
      </c>
      <c r="CC151" s="193">
        <f>(SUMIFS(Profile!$E$2:$E$17521,Profile!$B$2:$B$17521,$B151,Profile!$C$2:$C$17521,CC$8))*$C$9</f>
        <v>0.5283317023</v>
      </c>
      <c r="CD151" s="193">
        <f>(SUMIFS(Profile!$E$2:$E$17521,Profile!$B$2:$B$17521,$B151,Profile!$C$2:$C$17521,CD$8))*$C$9</f>
        <v>0.4510880958</v>
      </c>
      <c r="CE151" s="193">
        <f>(SUMIFS(Profile!$E$2:$E$17521,Profile!$B$2:$B$17521,$B151,Profile!$C$2:$C$17521,CE$8))*$C$9</f>
        <v>0.4368529668</v>
      </c>
      <c r="CF151" s="193">
        <f>(SUMIFS(Profile!$E$2:$E$17521,Profile!$B$2:$B$17521,$B151,Profile!$C$2:$C$17521,CF$8))*$C$9</f>
        <v>0.4048691668</v>
      </c>
      <c r="CG151" s="193">
        <f>(SUMIFS(Profile!$E$2:$E$17521,Profile!$B$2:$B$17521,$B151,Profile!$C$2:$C$17521,CG$8))*$C$9</f>
        <v>0.3620939408</v>
      </c>
      <c r="CH151" s="193">
        <f>(SUMIFS(Profile!$E$2:$E$17521,Profile!$B$2:$B$17521,$B151,Profile!$C$2:$C$17521,CH$8))*$C$9</f>
        <v>0.3083630583</v>
      </c>
      <c r="CI151" s="193">
        <f>(SUMIFS(Profile!$E$2:$E$17521,Profile!$B$2:$B$17521,$B151,Profile!$C$2:$C$17521,CI$8))*$C$9</f>
        <v>0.2430969969</v>
      </c>
      <c r="CJ151" s="193">
        <f>(SUMIFS(Profile!$E$2:$E$17521,Profile!$B$2:$B$17521,$B151,Profile!$C$2:$C$17521,CJ$8))*$C$9</f>
        <v>0.1681173873</v>
      </c>
      <c r="CK151" s="193">
        <f>(SUMIFS(Profile!$E$2:$E$17521,Profile!$B$2:$B$17521,$B151,Profile!$C$2:$C$17521,CK$8))*$C$9</f>
        <v>0.1197144597</v>
      </c>
      <c r="CL151" s="193">
        <f>(SUMIFS(Profile!$E$2:$E$17521,Profile!$B$2:$B$17521,$B151,Profile!$C$2:$C$17521,CL$8))*$C$9</f>
        <v>0.08850065921</v>
      </c>
      <c r="CM151" s="193">
        <f>(SUMIFS(Profile!$E$2:$E$17521,Profile!$B$2:$B$17521,$B151,Profile!$C$2:$C$17521,CM$8))*$C$9</f>
        <v>0.05809003484</v>
      </c>
      <c r="CN151" s="193">
        <f>(SUMIFS(Profile!$E$2:$E$17521,Profile!$B$2:$B$17521,$B151,Profile!$C$2:$C$17521,CN$8))*$C$9</f>
        <v>0.03238053613</v>
      </c>
      <c r="CO151" s="193">
        <f>(SUMIFS(Profile!$E$2:$E$17521,Profile!$B$2:$B$17521,$B151,Profile!$C$2:$C$17521,CO$8))*$C$9</f>
        <v>0.01684772414</v>
      </c>
      <c r="CP151" s="193">
        <f>(SUMIFS(Profile!$E$2:$E$17521,Profile!$B$2:$B$17521,$B151,Profile!$C$2:$C$17521,CP$8))*$C$9</f>
        <v>0.003866693761</v>
      </c>
      <c r="CQ151" s="193">
        <f>(SUMIFS(Profile!$E$2:$E$17521,Profile!$B$2:$B$17521,$B151,Profile!$C$2:$C$17521,CQ$8))*$C$9</f>
        <v>0.0005918501374</v>
      </c>
      <c r="CR151" s="193">
        <f>(SUMIFS(Profile!$E$2:$E$17521,Profile!$B$2:$B$17521,$B151,Profile!$C$2:$C$17521,CR$8))*$C$9</f>
        <v>0</v>
      </c>
      <c r="CS151" s="193">
        <f>(SUMIFS(Profile!$E$2:$E$17521,Profile!$B$2:$B$17521,$B151,Profile!$C$2:$C$17521,CS$8))*$C$9</f>
        <v>0</v>
      </c>
      <c r="CT151" s="193">
        <f>(SUMIFS(Profile!$E$2:$E$17521,Profile!$B$2:$B$17521,$B151,Profile!$C$2:$C$17521,CT$8))*$C$9</f>
        <v>0</v>
      </c>
      <c r="CU151" s="193">
        <f>(SUMIFS(Profile!$E$2:$E$17521,Profile!$B$2:$B$17521,$B151,Profile!$C$2:$C$17521,CU$8))*$C$9</f>
        <v>0</v>
      </c>
      <c r="CV151" s="193">
        <f>(SUMIFS(Profile!$E$2:$E$17521,Profile!$B$2:$B$17521,$B151,Profile!$C$2:$C$17521,CV$8))*$C$9</f>
        <v>0</v>
      </c>
      <c r="CW151" s="193">
        <f>(SUMIFS(Profile!$E$2:$E$17521,Profile!$B$2:$B$17521,$B151,Profile!$C$2:$C$17521,CW$8))*$C$9</f>
        <v>0</v>
      </c>
      <c r="CX151" s="193">
        <f t="shared" si="17"/>
        <v>4.31361348</v>
      </c>
      <c r="CY151" s="193">
        <f t="shared" ref="CY151:ET151" si="717">MAX(BB151-E151,0)</f>
        <v>0</v>
      </c>
      <c r="CZ151" s="193">
        <f t="shared" si="717"/>
        <v>0</v>
      </c>
      <c r="DA151" s="193">
        <f t="shared" si="717"/>
        <v>0</v>
      </c>
      <c r="DB151" s="193">
        <f t="shared" si="717"/>
        <v>0</v>
      </c>
      <c r="DC151" s="193">
        <f t="shared" si="717"/>
        <v>0</v>
      </c>
      <c r="DD151" s="193">
        <f t="shared" si="717"/>
        <v>0</v>
      </c>
      <c r="DE151" s="193">
        <f t="shared" si="717"/>
        <v>0</v>
      </c>
      <c r="DF151" s="193">
        <f t="shared" si="717"/>
        <v>0</v>
      </c>
      <c r="DG151" s="193">
        <f t="shared" si="717"/>
        <v>0</v>
      </c>
      <c r="DH151" s="193">
        <f t="shared" si="717"/>
        <v>0</v>
      </c>
      <c r="DI151" s="193">
        <f t="shared" si="717"/>
        <v>0</v>
      </c>
      <c r="DJ151" s="193">
        <f t="shared" si="717"/>
        <v>0</v>
      </c>
      <c r="DK151" s="193">
        <f t="shared" si="717"/>
        <v>0</v>
      </c>
      <c r="DL151" s="193">
        <f t="shared" si="717"/>
        <v>0.04489170136</v>
      </c>
      <c r="DM151" s="193">
        <f t="shared" si="717"/>
        <v>0.06210648533</v>
      </c>
      <c r="DN151" s="193">
        <f t="shared" si="717"/>
        <v>0.105226921</v>
      </c>
      <c r="DO151" s="193">
        <f t="shared" si="717"/>
        <v>0.1196188839</v>
      </c>
      <c r="DP151" s="193">
        <f t="shared" si="717"/>
        <v>0.1499380137</v>
      </c>
      <c r="DQ151" s="193">
        <f t="shared" si="717"/>
        <v>0.1934494504</v>
      </c>
      <c r="DR151" s="193">
        <f t="shared" si="717"/>
        <v>0.2432320932</v>
      </c>
      <c r="DS151" s="193">
        <f t="shared" si="717"/>
        <v>0.2817461695</v>
      </c>
      <c r="DT151" s="193">
        <f t="shared" si="717"/>
        <v>0.3307646504</v>
      </c>
      <c r="DU151" s="193">
        <f t="shared" si="717"/>
        <v>0.3216478748</v>
      </c>
      <c r="DV151" s="193">
        <f t="shared" si="717"/>
        <v>0.3479459761</v>
      </c>
      <c r="DW151" s="193">
        <f t="shared" si="717"/>
        <v>0.3628499294</v>
      </c>
      <c r="DX151" s="193">
        <f t="shared" si="717"/>
        <v>0.3062768401</v>
      </c>
      <c r="DY151" s="193">
        <f t="shared" si="717"/>
        <v>0.3076902423</v>
      </c>
      <c r="DZ151" s="193">
        <f t="shared" si="717"/>
        <v>0.3003797952</v>
      </c>
      <c r="EA151" s="193">
        <f t="shared" si="717"/>
        <v>0.225940518</v>
      </c>
      <c r="EB151" s="193">
        <f t="shared" si="717"/>
        <v>0.2060967304</v>
      </c>
      <c r="EC151" s="193">
        <f t="shared" si="717"/>
        <v>0.1813240628</v>
      </c>
      <c r="ED151" s="193">
        <f t="shared" si="717"/>
        <v>0.1321389414</v>
      </c>
      <c r="EE151" s="193">
        <f t="shared" si="717"/>
        <v>0.08081176963</v>
      </c>
      <c r="EF151" s="193">
        <f t="shared" si="717"/>
        <v>0.009536431311</v>
      </c>
      <c r="EG151" s="193">
        <f t="shared" si="717"/>
        <v>0</v>
      </c>
      <c r="EH151" s="193">
        <f t="shared" si="717"/>
        <v>0</v>
      </c>
      <c r="EI151" s="193">
        <f t="shared" si="717"/>
        <v>0</v>
      </c>
      <c r="EJ151" s="193">
        <f t="shared" si="717"/>
        <v>0</v>
      </c>
      <c r="EK151" s="193">
        <f t="shared" si="717"/>
        <v>0</v>
      </c>
      <c r="EL151" s="193">
        <f t="shared" si="717"/>
        <v>0</v>
      </c>
      <c r="EM151" s="193">
        <f t="shared" si="717"/>
        <v>0</v>
      </c>
      <c r="EN151" s="193">
        <f t="shared" si="717"/>
        <v>0</v>
      </c>
      <c r="EO151" s="193">
        <f t="shared" si="717"/>
        <v>0</v>
      </c>
      <c r="EP151" s="193">
        <f t="shared" si="717"/>
        <v>0</v>
      </c>
      <c r="EQ151" s="193">
        <f t="shared" si="717"/>
        <v>0</v>
      </c>
      <c r="ER151" s="193">
        <f t="shared" si="717"/>
        <v>0</v>
      </c>
      <c r="ES151" s="193">
        <f t="shared" si="717"/>
        <v>0</v>
      </c>
      <c r="ET151" s="193">
        <f t="shared" si="717"/>
        <v>0</v>
      </c>
      <c r="EU151" s="193">
        <f t="shared" si="19"/>
        <v>5.362779036</v>
      </c>
      <c r="EV151" s="193">
        <f t="shared" ref="EV151:GQ151" si="718">BB151-CY151</f>
        <v>0</v>
      </c>
      <c r="EW151" s="193">
        <f t="shared" si="718"/>
        <v>0</v>
      </c>
      <c r="EX151" s="193">
        <f t="shared" si="718"/>
        <v>0</v>
      </c>
      <c r="EY151" s="193">
        <f t="shared" si="718"/>
        <v>0</v>
      </c>
      <c r="EZ151" s="193">
        <f t="shared" si="718"/>
        <v>0</v>
      </c>
      <c r="FA151" s="193">
        <f t="shared" si="718"/>
        <v>0</v>
      </c>
      <c r="FB151" s="193">
        <f t="shared" si="718"/>
        <v>0</v>
      </c>
      <c r="FC151" s="193">
        <f t="shared" si="718"/>
        <v>0</v>
      </c>
      <c r="FD151" s="193">
        <f t="shared" si="718"/>
        <v>0.005105712565</v>
      </c>
      <c r="FE151" s="193">
        <f t="shared" si="718"/>
        <v>0.01317383753</v>
      </c>
      <c r="FF151" s="193">
        <f t="shared" si="718"/>
        <v>0.03501357184</v>
      </c>
      <c r="FG151" s="193">
        <f t="shared" si="718"/>
        <v>0.07198241957</v>
      </c>
      <c r="FH151" s="193">
        <f t="shared" si="718"/>
        <v>0.1166422099</v>
      </c>
      <c r="FI151" s="193">
        <f t="shared" si="718"/>
        <v>0.1326047122</v>
      </c>
      <c r="FJ151" s="193">
        <f t="shared" si="718"/>
        <v>0.1566418202</v>
      </c>
      <c r="FK151" s="193">
        <f t="shared" si="718"/>
        <v>0.1734677957</v>
      </c>
      <c r="FL151" s="193">
        <f t="shared" si="718"/>
        <v>0.2035141807</v>
      </c>
      <c r="FM151" s="193">
        <f t="shared" si="718"/>
        <v>0.2255481963</v>
      </c>
      <c r="FN151" s="193">
        <f t="shared" si="718"/>
        <v>0.2331599471</v>
      </c>
      <c r="FO151" s="193">
        <f t="shared" si="718"/>
        <v>0.240771698</v>
      </c>
      <c r="FP151" s="193">
        <f t="shared" si="718"/>
        <v>0.2439766457</v>
      </c>
      <c r="FQ151" s="193">
        <f t="shared" si="718"/>
        <v>0.2391692241</v>
      </c>
      <c r="FR151" s="193">
        <f t="shared" si="718"/>
        <v>0.2367655133</v>
      </c>
      <c r="FS151" s="193">
        <f t="shared" si="718"/>
        <v>0.2367655133</v>
      </c>
      <c r="FT151" s="193">
        <f t="shared" si="718"/>
        <v>0.2447778827</v>
      </c>
      <c r="FU151" s="193">
        <f t="shared" si="718"/>
        <v>0.2363648949</v>
      </c>
      <c r="FV151" s="193">
        <f t="shared" si="718"/>
        <v>0.2307562363</v>
      </c>
      <c r="FW151" s="193">
        <f t="shared" si="718"/>
        <v>0.2279519071</v>
      </c>
      <c r="FX151" s="193">
        <f t="shared" si="718"/>
        <v>0.2251475778</v>
      </c>
      <c r="FY151" s="193">
        <f t="shared" si="718"/>
        <v>0.2307562363</v>
      </c>
      <c r="FZ151" s="193">
        <f t="shared" si="718"/>
        <v>0.223545104</v>
      </c>
      <c r="GA151" s="193">
        <f t="shared" si="718"/>
        <v>0.2299549994</v>
      </c>
      <c r="GB151" s="193">
        <f t="shared" si="718"/>
        <v>0.2275512886</v>
      </c>
      <c r="GC151" s="193">
        <f t="shared" si="718"/>
        <v>0.2335605656</v>
      </c>
      <c r="GD151" s="193">
        <f t="shared" si="718"/>
        <v>0.1681173873</v>
      </c>
      <c r="GE151" s="193">
        <f t="shared" si="718"/>
        <v>0.1197144597</v>
      </c>
      <c r="GF151" s="193">
        <f t="shared" si="718"/>
        <v>0.08850065921</v>
      </c>
      <c r="GG151" s="193">
        <f t="shared" si="718"/>
        <v>0.05809003484</v>
      </c>
      <c r="GH151" s="193">
        <f t="shared" si="718"/>
        <v>0.03238053613</v>
      </c>
      <c r="GI151" s="193">
        <f t="shared" si="718"/>
        <v>0.01684772414</v>
      </c>
      <c r="GJ151" s="193">
        <f t="shared" si="718"/>
        <v>0.003866693761</v>
      </c>
      <c r="GK151" s="193">
        <f t="shared" si="718"/>
        <v>0.0005918501374</v>
      </c>
      <c r="GL151" s="193">
        <f t="shared" si="718"/>
        <v>0</v>
      </c>
      <c r="GM151" s="193">
        <f t="shared" si="718"/>
        <v>0</v>
      </c>
      <c r="GN151" s="193">
        <f t="shared" si="718"/>
        <v>0</v>
      </c>
      <c r="GO151" s="193">
        <f t="shared" si="718"/>
        <v>0</v>
      </c>
      <c r="GP151" s="193">
        <f t="shared" si="718"/>
        <v>0</v>
      </c>
      <c r="GQ151" s="193">
        <f t="shared" si="718"/>
        <v>0</v>
      </c>
      <c r="GR151" s="193">
        <f t="shared" si="21"/>
        <v>4.286517333</v>
      </c>
      <c r="GS151" s="193">
        <f t="shared" ref="GS151:IN151" si="719">E151-EV151</f>
        <v>0.1598467679</v>
      </c>
      <c r="GT151" s="193">
        <f t="shared" si="719"/>
        <v>0.1450238847</v>
      </c>
      <c r="GU151" s="193">
        <f t="shared" si="719"/>
        <v>0.1298003829</v>
      </c>
      <c r="GV151" s="193">
        <f t="shared" si="719"/>
        <v>0.1201855398</v>
      </c>
      <c r="GW151" s="193">
        <f t="shared" si="719"/>
        <v>0.1125737889</v>
      </c>
      <c r="GX151" s="193">
        <f t="shared" si="719"/>
        <v>0.1093688412</v>
      </c>
      <c r="GY151" s="193">
        <f t="shared" si="719"/>
        <v>0.1105706966</v>
      </c>
      <c r="GZ151" s="193">
        <f t="shared" si="719"/>
        <v>0.1065645119</v>
      </c>
      <c r="HA151" s="193">
        <f t="shared" si="719"/>
        <v>0.1010581809</v>
      </c>
      <c r="HB151" s="193">
        <f t="shared" si="719"/>
        <v>0.09138758206</v>
      </c>
      <c r="HC151" s="193">
        <f t="shared" si="719"/>
        <v>0.07355403242</v>
      </c>
      <c r="HD151" s="193">
        <f t="shared" si="719"/>
        <v>0.03538332929</v>
      </c>
      <c r="HE151" s="193">
        <f t="shared" si="719"/>
        <v>0.00554642221</v>
      </c>
      <c r="HF151" s="193">
        <f t="shared" si="719"/>
        <v>0</v>
      </c>
      <c r="HG151" s="193">
        <f t="shared" si="719"/>
        <v>0</v>
      </c>
      <c r="HH151" s="193">
        <f t="shared" si="719"/>
        <v>0</v>
      </c>
      <c r="HI151" s="193">
        <f t="shared" si="719"/>
        <v>0</v>
      </c>
      <c r="HJ151" s="193">
        <f t="shared" si="719"/>
        <v>0</v>
      </c>
      <c r="HK151" s="193">
        <f t="shared" si="719"/>
        <v>0</v>
      </c>
      <c r="HL151" s="193">
        <f t="shared" si="719"/>
        <v>0</v>
      </c>
      <c r="HM151" s="193">
        <f t="shared" si="719"/>
        <v>0</v>
      </c>
      <c r="HN151" s="193">
        <f t="shared" si="719"/>
        <v>0</v>
      </c>
      <c r="HO151" s="193">
        <f t="shared" si="719"/>
        <v>0</v>
      </c>
      <c r="HP151" s="193">
        <f t="shared" si="719"/>
        <v>0</v>
      </c>
      <c r="HQ151" s="193">
        <f t="shared" si="719"/>
        <v>0</v>
      </c>
      <c r="HR151" s="193">
        <f t="shared" si="719"/>
        <v>0</v>
      </c>
      <c r="HS151" s="193">
        <f t="shared" si="719"/>
        <v>0</v>
      </c>
      <c r="HT151" s="193">
        <f t="shared" si="719"/>
        <v>0</v>
      </c>
      <c r="HU151" s="193">
        <f t="shared" si="719"/>
        <v>0</v>
      </c>
      <c r="HV151" s="193">
        <f t="shared" si="719"/>
        <v>0</v>
      </c>
      <c r="HW151" s="193">
        <f t="shared" si="719"/>
        <v>0</v>
      </c>
      <c r="HX151" s="193">
        <f t="shared" si="719"/>
        <v>0</v>
      </c>
      <c r="HY151" s="193">
        <f t="shared" si="719"/>
        <v>0</v>
      </c>
      <c r="HZ151" s="193">
        <f t="shared" si="719"/>
        <v>0</v>
      </c>
      <c r="IA151" s="193">
        <f t="shared" si="719"/>
        <v>0.08467286471</v>
      </c>
      <c r="IB151" s="193">
        <f t="shared" si="719"/>
        <v>0.1462962017</v>
      </c>
      <c r="IC151" s="193">
        <f t="shared" si="719"/>
        <v>0.1779106206</v>
      </c>
      <c r="ID151" s="193">
        <f t="shared" si="719"/>
        <v>0.2079206265</v>
      </c>
      <c r="IE151" s="193">
        <f t="shared" si="719"/>
        <v>0.2380369283</v>
      </c>
      <c r="IF151" s="193">
        <f t="shared" si="719"/>
        <v>0.2407499494</v>
      </c>
      <c r="IG151" s="193">
        <f t="shared" si="719"/>
        <v>0.2501254136</v>
      </c>
      <c r="IH151" s="193">
        <f t="shared" si="719"/>
        <v>0.2481922172</v>
      </c>
      <c r="II151" s="193">
        <f t="shared" si="719"/>
        <v>0.2507871596</v>
      </c>
      <c r="IJ151" s="193">
        <f t="shared" si="719"/>
        <v>0.2543927258</v>
      </c>
      <c r="IK151" s="193">
        <f t="shared" si="719"/>
        <v>0.2475822119</v>
      </c>
      <c r="IL151" s="193">
        <f t="shared" si="719"/>
        <v>0.234762421</v>
      </c>
      <c r="IM151" s="193">
        <f t="shared" si="719"/>
        <v>0.21152655</v>
      </c>
      <c r="IN151" s="193">
        <f t="shared" si="719"/>
        <v>0.1926974821</v>
      </c>
      <c r="IO151" s="193">
        <f t="shared" si="23"/>
        <v>2.985653373</v>
      </c>
      <c r="IP151" s="193">
        <f t="shared" si="29"/>
        <v>0.6137537134</v>
      </c>
      <c r="IQ151" s="193">
        <f t="shared" ref="IQ151:KK151" si="720">MAX((MIN(CZ151+IP151,$IO$7))-GT151,0)</f>
        <v>0.4687298288</v>
      </c>
      <c r="IR151" s="193">
        <f t="shared" si="720"/>
        <v>0.3389294458</v>
      </c>
      <c r="IS151" s="193">
        <f t="shared" si="720"/>
        <v>0.2187439061</v>
      </c>
      <c r="IT151" s="193">
        <f t="shared" si="720"/>
        <v>0.1061701171</v>
      </c>
      <c r="IU151" s="193">
        <f t="shared" si="720"/>
        <v>0</v>
      </c>
      <c r="IV151" s="193">
        <f t="shared" si="720"/>
        <v>0</v>
      </c>
      <c r="IW151" s="193">
        <f t="shared" si="720"/>
        <v>0</v>
      </c>
      <c r="IX151" s="193">
        <f t="shared" si="720"/>
        <v>0</v>
      </c>
      <c r="IY151" s="193">
        <f t="shared" si="720"/>
        <v>0</v>
      </c>
      <c r="IZ151" s="193">
        <f t="shared" si="720"/>
        <v>0</v>
      </c>
      <c r="JA151" s="193">
        <f t="shared" si="720"/>
        <v>0</v>
      </c>
      <c r="JB151" s="193">
        <f t="shared" si="720"/>
        <v>0</v>
      </c>
      <c r="JC151" s="193">
        <f t="shared" si="720"/>
        <v>0.04489170136</v>
      </c>
      <c r="JD151" s="193">
        <f t="shared" si="720"/>
        <v>0.1069981867</v>
      </c>
      <c r="JE151" s="193">
        <f t="shared" si="720"/>
        <v>0.2122251077</v>
      </c>
      <c r="JF151" s="193">
        <f t="shared" si="720"/>
        <v>0.3318439916</v>
      </c>
      <c r="JG151" s="193">
        <f t="shared" si="720"/>
        <v>0.4817820052</v>
      </c>
      <c r="JH151" s="193">
        <f t="shared" si="720"/>
        <v>0.6752314556</v>
      </c>
      <c r="JI151" s="193">
        <f t="shared" si="720"/>
        <v>0.9184635488</v>
      </c>
      <c r="JJ151" s="193">
        <f t="shared" si="720"/>
        <v>1.200209718</v>
      </c>
      <c r="JK151" s="193">
        <f t="shared" si="720"/>
        <v>1.530974369</v>
      </c>
      <c r="JL151" s="193">
        <f t="shared" si="720"/>
        <v>1.852622243</v>
      </c>
      <c r="JM151" s="193">
        <f t="shared" si="720"/>
        <v>2.20056822</v>
      </c>
      <c r="JN151" s="193">
        <f t="shared" si="720"/>
        <v>2.563418149</v>
      </c>
      <c r="JO151" s="193">
        <f t="shared" si="720"/>
        <v>2.869694989</v>
      </c>
      <c r="JP151" s="193">
        <f t="shared" si="720"/>
        <v>3.177385231</v>
      </c>
      <c r="JQ151" s="193">
        <f t="shared" si="720"/>
        <v>3.477765027</v>
      </c>
      <c r="JR151" s="193">
        <f t="shared" si="720"/>
        <v>3.703705545</v>
      </c>
      <c r="JS151" s="193">
        <f t="shared" si="720"/>
        <v>3.909802275</v>
      </c>
      <c r="JT151" s="193">
        <f t="shared" si="720"/>
        <v>4.091126338</v>
      </c>
      <c r="JU151" s="193">
        <f t="shared" si="720"/>
        <v>4.223265279</v>
      </c>
      <c r="JV151" s="193">
        <f t="shared" si="720"/>
        <v>4.304077049</v>
      </c>
      <c r="JW151" s="193">
        <f t="shared" si="720"/>
        <v>4.31361348</v>
      </c>
      <c r="JX151" s="193">
        <f t="shared" si="720"/>
        <v>4.228940615</v>
      </c>
      <c r="JY151" s="193">
        <f t="shared" si="720"/>
        <v>4.082644414</v>
      </c>
      <c r="JZ151" s="193">
        <f t="shared" si="720"/>
        <v>3.904733793</v>
      </c>
      <c r="KA151" s="193">
        <f t="shared" si="720"/>
        <v>3.696813167</v>
      </c>
      <c r="KB151" s="193">
        <f t="shared" si="720"/>
        <v>3.458776238</v>
      </c>
      <c r="KC151" s="193">
        <f t="shared" si="720"/>
        <v>3.218026289</v>
      </c>
      <c r="KD151" s="193">
        <f t="shared" si="720"/>
        <v>2.967900875</v>
      </c>
      <c r="KE151" s="193">
        <f t="shared" si="720"/>
        <v>2.719708658</v>
      </c>
      <c r="KF151" s="193">
        <f t="shared" si="720"/>
        <v>2.468921498</v>
      </c>
      <c r="KG151" s="193">
        <f t="shared" si="720"/>
        <v>2.214528773</v>
      </c>
      <c r="KH151" s="193">
        <f t="shared" si="720"/>
        <v>1.966946561</v>
      </c>
      <c r="KI151" s="193">
        <f t="shared" si="720"/>
        <v>1.73218414</v>
      </c>
      <c r="KJ151" s="193">
        <f t="shared" si="720"/>
        <v>1.52065759</v>
      </c>
      <c r="KK151" s="193">
        <f t="shared" si="720"/>
        <v>1.327960108</v>
      </c>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row>
    <row r="152" ht="14.25" customHeight="1">
      <c r="A152" s="1">
        <v>5.0</v>
      </c>
      <c r="B152" s="1">
        <f t="shared" ref="B152:C152" si="721">B151+1</f>
        <v>142</v>
      </c>
      <c r="C152" s="267">
        <f t="shared" si="721"/>
        <v>43607</v>
      </c>
      <c r="D152" s="193">
        <f t="shared" si="15"/>
        <v>9.834782719</v>
      </c>
      <c r="E152" s="193">
        <f>(SUMIFS(Profile!$F$2:$F$17521,Profile!$B$2:$B$17521,$B152,Profile!$C$2:$C$17521,E$8))*$C$6</f>
        <v>0.1698622295</v>
      </c>
      <c r="F152" s="193">
        <f>(SUMIFS(Profile!$F$2:$F$17521,Profile!$B$2:$B$17521,$B152,Profile!$C$2:$C$17521,F$8))*$C$6</f>
        <v>0.1514337801</v>
      </c>
      <c r="G152" s="193">
        <f>(SUMIFS(Profile!$F$2:$F$17521,Profile!$B$2:$B$17521,$B152,Profile!$C$2:$C$17521,G$8))*$C$6</f>
        <v>0.1354090415</v>
      </c>
      <c r="H152" s="193">
        <f>(SUMIFS(Profile!$F$2:$F$17521,Profile!$B$2:$B$17521,$B152,Profile!$C$2:$C$17521,H$8))*$C$6</f>
        <v>0.1257941983</v>
      </c>
      <c r="I152" s="193">
        <f>(SUMIFS(Profile!$F$2:$F$17521,Profile!$B$2:$B$17521,$B152,Profile!$C$2:$C$17521,I$8))*$C$6</f>
        <v>0.1165799736</v>
      </c>
      <c r="J152" s="193">
        <f>(SUMIFS(Profile!$F$2:$F$17521,Profile!$B$2:$B$17521,$B152,Profile!$C$2:$C$17521,J$8))*$C$6</f>
        <v>0.1129744074</v>
      </c>
      <c r="K152" s="193">
        <f>(SUMIFS(Profile!$F$2:$F$17521,Profile!$B$2:$B$17521,$B152,Profile!$C$2:$C$17521,K$8))*$C$6</f>
        <v>0.111772552</v>
      </c>
      <c r="L152" s="193">
        <f>(SUMIFS(Profile!$F$2:$F$17521,Profile!$B$2:$B$17521,$B152,Profile!$C$2:$C$17521,L$8))*$C$6</f>
        <v>0.1081669858</v>
      </c>
      <c r="M152" s="193">
        <f>(SUMIFS(Profile!$F$2:$F$17521,Profile!$B$2:$B$17521,$B152,Profile!$C$2:$C$17521,M$8))*$C$6</f>
        <v>0.105763275</v>
      </c>
      <c r="N152" s="193">
        <f>(SUMIFS(Profile!$F$2:$F$17521,Profile!$B$2:$B$17521,$B152,Profile!$C$2:$C$17521,N$8))*$C$6</f>
        <v>0.105763275</v>
      </c>
      <c r="O152" s="193">
        <f>(SUMIFS(Profile!$F$2:$F$17521,Profile!$B$2:$B$17521,$B152,Profile!$C$2:$C$17521,O$8))*$C$6</f>
        <v>0.1105706966</v>
      </c>
      <c r="P152" s="193">
        <f>(SUMIFS(Profile!$F$2:$F$17521,Profile!$B$2:$B$17521,$B152,Profile!$C$2:$C$17521,P$8))*$C$6</f>
        <v>0.1077663673</v>
      </c>
      <c r="Q152" s="193">
        <f>(SUMIFS(Profile!$F$2:$F$17521,Profile!$B$2:$B$17521,$B152,Profile!$C$2:$C$17521,Q$8))*$C$6</f>
        <v>0.1133750258</v>
      </c>
      <c r="R152" s="193">
        <f>(SUMIFS(Profile!$F$2:$F$17521,Profile!$B$2:$B$17521,$B152,Profile!$C$2:$C$17521,R$8))*$C$6</f>
        <v>0.122989869</v>
      </c>
      <c r="S152" s="193">
        <f>(SUMIFS(Profile!$F$2:$F$17521,Profile!$B$2:$B$17521,$B152,Profile!$C$2:$C$17521,S$8))*$C$6</f>
        <v>0.1394152261</v>
      </c>
      <c r="T152" s="193">
        <f>(SUMIFS(Profile!$F$2:$F$17521,Profile!$B$2:$B$17521,$B152,Profile!$C$2:$C$17521,T$8))*$C$6</f>
        <v>0.1538374909</v>
      </c>
      <c r="U152" s="193">
        <f>(SUMIFS(Profile!$F$2:$F$17521,Profile!$B$2:$B$17521,$B152,Profile!$C$2:$C$17521,U$8))*$C$6</f>
        <v>0.1842844943</v>
      </c>
      <c r="V152" s="193">
        <f>(SUMIFS(Profile!$F$2:$F$17521,Profile!$B$2:$B$17521,$B152,Profile!$C$2:$C$17521,V$8))*$C$6</f>
        <v>0.2135296423</v>
      </c>
      <c r="W152" s="193">
        <f>(SUMIFS(Profile!$F$2:$F$17521,Profile!$B$2:$B$17521,$B152,Profile!$C$2:$C$17521,W$8))*$C$6</f>
        <v>0.228753144</v>
      </c>
      <c r="X152" s="193">
        <f>(SUMIFS(Profile!$F$2:$F$17521,Profile!$B$2:$B$17521,$B152,Profile!$C$2:$C$17521,X$8))*$C$6</f>
        <v>0.2395698426</v>
      </c>
      <c r="Y152" s="193">
        <f>(SUMIFS(Profile!$F$2:$F$17521,Profile!$B$2:$B$17521,$B152,Profile!$C$2:$C$17521,Y$8))*$C$6</f>
        <v>0.2451785011</v>
      </c>
      <c r="Z152" s="193">
        <f>(SUMIFS(Profile!$F$2:$F$17521,Profile!$B$2:$B$17521,$B152,Profile!$C$2:$C$17521,Z$8))*$C$6</f>
        <v>0.240771698</v>
      </c>
      <c r="AA152" s="193">
        <f>(SUMIFS(Profile!$F$2:$F$17521,Profile!$B$2:$B$17521,$B152,Profile!$C$2:$C$17521,AA$8))*$C$6</f>
        <v>0.2455791196</v>
      </c>
      <c r="AB152" s="193">
        <f>(SUMIFS(Profile!$F$2:$F$17521,Profile!$B$2:$B$17521,$B152,Profile!$C$2:$C$17521,AB$8))*$C$6</f>
        <v>0.2543927258</v>
      </c>
      <c r="AC152" s="193">
        <f>(SUMIFS(Profile!$F$2:$F$17521,Profile!$B$2:$B$17521,$B152,Profile!$C$2:$C$17521,AC$8))*$C$6</f>
        <v>0.2503865412</v>
      </c>
      <c r="AD152" s="193">
        <f>(SUMIFS(Profile!$F$2:$F$17521,Profile!$B$2:$B$17521,$B152,Profile!$C$2:$C$17521,AD$8))*$C$6</f>
        <v>0.2551939628</v>
      </c>
      <c r="AE152" s="193">
        <f>(SUMIFS(Profile!$F$2:$F$17521,Profile!$B$2:$B$17521,$B152,Profile!$C$2:$C$17521,AE$8))*$C$6</f>
        <v>0.2511877781</v>
      </c>
      <c r="AF152" s="193">
        <f>(SUMIFS(Profile!$F$2:$F$17521,Profile!$B$2:$B$17521,$B152,Profile!$C$2:$C$17521,AF$8))*$C$6</f>
        <v>0.2319580917</v>
      </c>
      <c r="AG152" s="193">
        <f>(SUMIFS(Profile!$F$2:$F$17521,Profile!$B$2:$B$17521,$B152,Profile!$C$2:$C$17521,AG$8))*$C$6</f>
        <v>0.2263494332</v>
      </c>
      <c r="AH152" s="193">
        <f>(SUMIFS(Profile!$F$2:$F$17521,Profile!$B$2:$B$17521,$B152,Profile!$C$2:$C$17521,AH$8))*$C$6</f>
        <v>0.2243463409</v>
      </c>
      <c r="AI152" s="193">
        <f>(SUMIFS(Profile!$F$2:$F$17521,Profile!$B$2:$B$17521,$B152,Profile!$C$2:$C$17521,AI$8))*$C$6</f>
        <v>0.2359642764</v>
      </c>
      <c r="AJ152" s="193">
        <f>(SUMIFS(Profile!$F$2:$F$17521,Profile!$B$2:$B$17521,$B152,Profile!$C$2:$C$17521,AJ$8))*$C$6</f>
        <v>0.2327593287</v>
      </c>
      <c r="AK152" s="193">
        <f>(SUMIFS(Profile!$F$2:$F$17521,Profile!$B$2:$B$17521,$B152,Profile!$C$2:$C$17521,AK$8))*$C$6</f>
        <v>0.2387686057</v>
      </c>
      <c r="AL152" s="193">
        <f>(SUMIFS(Profile!$F$2:$F$17521,Profile!$B$2:$B$17521,$B152,Profile!$C$2:$C$17521,AL$8))*$C$6</f>
        <v>0.2571970551</v>
      </c>
      <c r="AM152" s="193">
        <f>(SUMIFS(Profile!$F$2:$F$17521,Profile!$B$2:$B$17521,$B152,Profile!$C$2:$C$17521,AM$8))*$C$6</f>
        <v>0.2656100429</v>
      </c>
      <c r="AN152" s="193">
        <f>(SUMIFS(Profile!$F$2:$F$17521,Profile!$B$2:$B$17521,$B152,Profile!$C$2:$C$17521,AN$8))*$C$6</f>
        <v>0.2684143721</v>
      </c>
      <c r="AO152" s="193">
        <f>(SUMIFS(Profile!$F$2:$F$17521,Profile!$B$2:$B$17521,$B152,Profile!$C$2:$C$17521,AO$8))*$C$6</f>
        <v>0.2740230307</v>
      </c>
      <c r="AP152" s="193">
        <f>(SUMIFS(Profile!$F$2:$F$17521,Profile!$B$2:$B$17521,$B152,Profile!$C$2:$C$17521,AP$8))*$C$6</f>
        <v>0.2804329261</v>
      </c>
      <c r="AQ152" s="193">
        <f>(SUMIFS(Profile!$F$2:$F$17521,Profile!$B$2:$B$17521,$B152,Profile!$C$2:$C$17521,AQ$8))*$C$6</f>
        <v>0.2696162275</v>
      </c>
      <c r="AR152" s="193">
        <f>(SUMIFS(Profile!$F$2:$F$17521,Profile!$B$2:$B$17521,$B152,Profile!$C$2:$C$17521,AR$8))*$C$6</f>
        <v>0.2712187014</v>
      </c>
      <c r="AS152" s="193">
        <f>(SUMIFS(Profile!$F$2:$F$17521,Profile!$B$2:$B$17521,$B152,Profile!$C$2:$C$17521,AS$8))*$C$6</f>
        <v>0.2756255045</v>
      </c>
      <c r="AT152" s="193">
        <f>(SUMIFS(Profile!$F$2:$F$17521,Profile!$B$2:$B$17521,$B152,Profile!$C$2:$C$17521,AT$8))*$C$6</f>
        <v>0.2688149906</v>
      </c>
      <c r="AU152" s="193">
        <f>(SUMIFS(Profile!$F$2:$F$17521,Profile!$B$2:$B$17521,$B152,Profile!$C$2:$C$17521,AU$8))*$C$6</f>
        <v>0.2708180829</v>
      </c>
      <c r="AV152" s="193">
        <f>(SUMIFS(Profile!$F$2:$F$17521,Profile!$B$2:$B$17521,$B152,Profile!$C$2:$C$17521,AV$8))*$C$6</f>
        <v>0.270016846</v>
      </c>
      <c r="AW152" s="193">
        <f>(SUMIFS(Profile!$F$2:$F$17521,Profile!$B$2:$B$17521,$B152,Profile!$C$2:$C$17521,AW$8))*$C$6</f>
        <v>0.2620044767</v>
      </c>
      <c r="AX152" s="193">
        <f>(SUMIFS(Profile!$F$2:$F$17521,Profile!$B$2:$B$17521,$B152,Profile!$C$2:$C$17521,AX$8))*$C$6</f>
        <v>0.2303556179</v>
      </c>
      <c r="AY152" s="193">
        <f>(SUMIFS(Profile!$F$2:$F$17521,Profile!$B$2:$B$17521,$B152,Profile!$C$2:$C$17521,AY$8))*$C$6</f>
        <v>0.2035141807</v>
      </c>
      <c r="AZ152" s="193">
        <f>(SUMIFS(Profile!$F$2:$F$17521,Profile!$B$2:$B$17521,$B152,Profile!$C$2:$C$17521,AZ$8))*$C$6</f>
        <v>0.1766727435</v>
      </c>
      <c r="BA152" s="193">
        <f t="shared" si="16"/>
        <v>9.51703728</v>
      </c>
      <c r="BB152" s="193">
        <f>(SUMIFS(Profile!$E$2:$E$17521,Profile!$B$2:$B$17521,$B152,Profile!$C$2:$C$17521,BB$8))*$C$9</f>
        <v>0</v>
      </c>
      <c r="BC152" s="193">
        <f>(SUMIFS(Profile!$E$2:$E$17521,Profile!$B$2:$B$17521,$B152,Profile!$C$2:$C$17521,BC$8))*$C$9</f>
        <v>0</v>
      </c>
      <c r="BD152" s="193">
        <f>(SUMIFS(Profile!$E$2:$E$17521,Profile!$B$2:$B$17521,$B152,Profile!$C$2:$C$17521,BD$8))*$C$9</f>
        <v>0</v>
      </c>
      <c r="BE152" s="193">
        <f>(SUMIFS(Profile!$E$2:$E$17521,Profile!$B$2:$B$17521,$B152,Profile!$C$2:$C$17521,BE$8))*$C$9</f>
        <v>0</v>
      </c>
      <c r="BF152" s="193">
        <f>(SUMIFS(Profile!$E$2:$E$17521,Profile!$B$2:$B$17521,$B152,Profile!$C$2:$C$17521,BF$8))*$C$9</f>
        <v>0</v>
      </c>
      <c r="BG152" s="193">
        <f>(SUMIFS(Profile!$E$2:$E$17521,Profile!$B$2:$B$17521,$B152,Profile!$C$2:$C$17521,BG$8))*$C$9</f>
        <v>0</v>
      </c>
      <c r="BH152" s="193">
        <f>(SUMIFS(Profile!$E$2:$E$17521,Profile!$B$2:$B$17521,$B152,Profile!$C$2:$C$17521,BH$8))*$C$9</f>
        <v>0</v>
      </c>
      <c r="BI152" s="193">
        <f>(SUMIFS(Profile!$E$2:$E$17521,Profile!$B$2:$B$17521,$B152,Profile!$C$2:$C$17521,BI$8))*$C$9</f>
        <v>0</v>
      </c>
      <c r="BJ152" s="193">
        <f>(SUMIFS(Profile!$E$2:$E$17521,Profile!$B$2:$B$17521,$B152,Profile!$C$2:$C$17521,BJ$8))*$C$9</f>
        <v>0.003255553312</v>
      </c>
      <c r="BK152" s="193">
        <f>(SUMIFS(Profile!$E$2:$E$17521,Profile!$B$2:$B$17521,$B152,Profile!$C$2:$C$17521,BK$8))*$C$9</f>
        <v>0.008175433077</v>
      </c>
      <c r="BL152" s="193">
        <f>(SUMIFS(Profile!$E$2:$E$17521,Profile!$B$2:$B$17521,$B152,Profile!$C$2:$C$17521,BL$8))*$C$9</f>
        <v>0.02722463051</v>
      </c>
      <c r="BM152" s="193">
        <f>(SUMIFS(Profile!$E$2:$E$17521,Profile!$B$2:$B$17521,$B152,Profile!$C$2:$C$17521,BM$8))*$C$9</f>
        <v>0.05490450025</v>
      </c>
      <c r="BN152" s="193">
        <f>(SUMIFS(Profile!$E$2:$E$17521,Profile!$B$2:$B$17521,$B152,Profile!$C$2:$C$17521,BN$8))*$C$9</f>
        <v>0.0858986349</v>
      </c>
      <c r="BO152" s="193">
        <f>(SUMIFS(Profile!$E$2:$E$17521,Profile!$B$2:$B$17521,$B152,Profile!$C$2:$C$17521,BO$8))*$C$9</f>
        <v>0.1354047347</v>
      </c>
      <c r="BP152" s="193">
        <f>(SUMIFS(Profile!$E$2:$E$17521,Profile!$B$2:$B$17521,$B152,Profile!$C$2:$C$17521,BP$8))*$C$9</f>
        <v>0.1786392796</v>
      </c>
      <c r="BQ152" s="193">
        <f>(SUMIFS(Profile!$E$2:$E$17521,Profile!$B$2:$B$17521,$B152,Profile!$C$2:$C$17521,BQ$8))*$C$9</f>
        <v>0.2440462809</v>
      </c>
      <c r="BR152" s="193">
        <f>(SUMIFS(Profile!$E$2:$E$17521,Profile!$B$2:$B$17521,$B152,Profile!$C$2:$C$17521,BR$8))*$C$9</f>
        <v>0.338784446</v>
      </c>
      <c r="BS152" s="193">
        <f>(SUMIFS(Profile!$E$2:$E$17521,Profile!$B$2:$B$17521,$B152,Profile!$C$2:$C$17521,BS$8))*$C$9</f>
        <v>0.4323438154</v>
      </c>
      <c r="BT152" s="193">
        <f>(SUMIFS(Profile!$E$2:$E$17521,Profile!$B$2:$B$17521,$B152,Profile!$C$2:$C$17521,BT$8))*$C$9</f>
        <v>0.5055549038</v>
      </c>
      <c r="BU152" s="193">
        <f>(SUMIFS(Profile!$E$2:$E$17521,Profile!$B$2:$B$17521,$B152,Profile!$C$2:$C$17521,BU$8))*$C$9</f>
        <v>0.4908107723</v>
      </c>
      <c r="BV152" s="193">
        <f>(SUMIFS(Profile!$E$2:$E$17521,Profile!$B$2:$B$17521,$B152,Profile!$C$2:$C$17521,BV$8))*$C$9</f>
        <v>0.5094083818</v>
      </c>
      <c r="BW152" s="193">
        <f>(SUMIFS(Profile!$E$2:$E$17521,Profile!$B$2:$B$17521,$B152,Profile!$C$2:$C$17521,BW$8))*$C$9</f>
        <v>0.5786937013</v>
      </c>
      <c r="BX152" s="193">
        <f>(SUMIFS(Profile!$E$2:$E$17521,Profile!$B$2:$B$17521,$B152,Profile!$C$2:$C$17521,BX$8))*$C$9</f>
        <v>0.5460564271</v>
      </c>
      <c r="BY152" s="193">
        <f>(SUMIFS(Profile!$E$2:$E$17521,Profile!$B$2:$B$17521,$B152,Profile!$C$2:$C$17521,BY$8))*$C$9</f>
        <v>0.656091695</v>
      </c>
      <c r="BZ152" s="193">
        <f>(SUMIFS(Profile!$E$2:$E$17521,Profile!$B$2:$B$17521,$B152,Profile!$C$2:$C$17521,BZ$8))*$C$9</f>
        <v>0.5836008501</v>
      </c>
      <c r="CA152" s="193">
        <f>(SUMIFS(Profile!$E$2:$E$17521,Profile!$B$2:$B$17521,$B152,Profile!$C$2:$C$17521,CA$8))*$C$9</f>
        <v>0.5187535894</v>
      </c>
      <c r="CB152" s="193">
        <f>(SUMIFS(Profile!$E$2:$E$17521,Profile!$B$2:$B$17521,$B152,Profile!$C$2:$C$17521,CB$8))*$C$9</f>
        <v>0.417853233</v>
      </c>
      <c r="CC152" s="193">
        <f>(SUMIFS(Profile!$E$2:$E$17521,Profile!$B$2:$B$17521,$B152,Profile!$C$2:$C$17521,CC$8))*$C$9</f>
        <v>0.371720345</v>
      </c>
      <c r="CD152" s="193">
        <f>(SUMIFS(Profile!$E$2:$E$17521,Profile!$B$2:$B$17521,$B152,Profile!$C$2:$C$17521,CD$8))*$C$9</f>
        <v>0.3478313161</v>
      </c>
      <c r="CE152" s="193">
        <f>(SUMIFS(Profile!$E$2:$E$17521,Profile!$B$2:$B$17521,$B152,Profile!$C$2:$C$17521,CE$8))*$C$9</f>
        <v>0.4330534948</v>
      </c>
      <c r="CF152" s="193">
        <f>(SUMIFS(Profile!$E$2:$E$17521,Profile!$B$2:$B$17521,$B152,Profile!$C$2:$C$17521,CF$8))*$C$9</f>
        <v>0.4812717416</v>
      </c>
      <c r="CG152" s="193">
        <f>(SUMIFS(Profile!$E$2:$E$17521,Profile!$B$2:$B$17521,$B152,Profile!$C$2:$C$17521,CG$8))*$C$9</f>
        <v>0.4145814868</v>
      </c>
      <c r="CH152" s="193">
        <f>(SUMIFS(Profile!$E$2:$E$17521,Profile!$B$2:$B$17521,$B152,Profile!$C$2:$C$17521,CH$8))*$C$9</f>
        <v>0.3544271523</v>
      </c>
      <c r="CI152" s="193">
        <f>(SUMIFS(Profile!$E$2:$E$17521,Profile!$B$2:$B$17521,$B152,Profile!$C$2:$C$17521,CI$8))*$C$9</f>
        <v>0.243687935</v>
      </c>
      <c r="CJ152" s="193">
        <f>(SUMIFS(Profile!$E$2:$E$17521,Profile!$B$2:$B$17521,$B152,Profile!$C$2:$C$17521,CJ$8))*$C$9</f>
        <v>0.162621421</v>
      </c>
      <c r="CK152" s="193">
        <f>(SUMIFS(Profile!$E$2:$E$17521,Profile!$B$2:$B$17521,$B152,Profile!$C$2:$C$17521,CK$8))*$C$9</f>
        <v>0.130180028</v>
      </c>
      <c r="CL152" s="193">
        <f>(SUMIFS(Profile!$E$2:$E$17521,Profile!$B$2:$B$17521,$B152,Profile!$C$2:$C$17521,CL$8))*$C$9</f>
        <v>0.09942685196</v>
      </c>
      <c r="CM152" s="193">
        <f>(SUMIFS(Profile!$E$2:$E$17521,Profile!$B$2:$B$17521,$B152,Profile!$C$2:$C$17521,CM$8))*$C$9</f>
        <v>0.07426227443</v>
      </c>
      <c r="CN152" s="193">
        <f>(SUMIFS(Profile!$E$2:$E$17521,Profile!$B$2:$B$17521,$B152,Profile!$C$2:$C$17521,CN$8))*$C$9</f>
        <v>0.04645621797</v>
      </c>
      <c r="CO152" s="193">
        <f>(SUMIFS(Profile!$E$2:$E$17521,Profile!$B$2:$B$17521,$B152,Profile!$C$2:$C$17521,CO$8))*$C$9</f>
        <v>0.02941795793</v>
      </c>
      <c r="CP152" s="193">
        <f>(SUMIFS(Profile!$E$2:$E$17521,Profile!$B$2:$B$17521,$B152,Profile!$C$2:$C$17521,CP$8))*$C$9</f>
        <v>0.01146984216</v>
      </c>
      <c r="CQ152" s="193">
        <f>(SUMIFS(Profile!$E$2:$E$17521,Profile!$B$2:$B$17521,$B152,Profile!$C$2:$C$17521,CQ$8))*$C$9</f>
        <v>0.00111398441</v>
      </c>
      <c r="CR152" s="193">
        <f>(SUMIFS(Profile!$E$2:$E$17521,Profile!$B$2:$B$17521,$B152,Profile!$C$2:$C$17521,CR$8))*$C$9</f>
        <v>0.0000143676723</v>
      </c>
      <c r="CS152" s="193">
        <f>(SUMIFS(Profile!$E$2:$E$17521,Profile!$B$2:$B$17521,$B152,Profile!$C$2:$C$17521,CS$8))*$C$9</f>
        <v>0</v>
      </c>
      <c r="CT152" s="193">
        <f>(SUMIFS(Profile!$E$2:$E$17521,Profile!$B$2:$B$17521,$B152,Profile!$C$2:$C$17521,CT$8))*$C$9</f>
        <v>0</v>
      </c>
      <c r="CU152" s="193">
        <f>(SUMIFS(Profile!$E$2:$E$17521,Profile!$B$2:$B$17521,$B152,Profile!$C$2:$C$17521,CU$8))*$C$9</f>
        <v>0</v>
      </c>
      <c r="CV152" s="193">
        <f>(SUMIFS(Profile!$E$2:$E$17521,Profile!$B$2:$B$17521,$B152,Profile!$C$2:$C$17521,CV$8))*$C$9</f>
        <v>0</v>
      </c>
      <c r="CW152" s="193">
        <f>(SUMIFS(Profile!$E$2:$E$17521,Profile!$B$2:$B$17521,$B152,Profile!$C$2:$C$17521,CW$8))*$C$9</f>
        <v>0</v>
      </c>
      <c r="CX152" s="193">
        <f t="shared" si="17"/>
        <v>4.123711535</v>
      </c>
      <c r="CY152" s="193">
        <f t="shared" ref="CY152:ET152" si="722">MAX(BB152-E152,0)</f>
        <v>0</v>
      </c>
      <c r="CZ152" s="193">
        <f t="shared" si="722"/>
        <v>0</v>
      </c>
      <c r="DA152" s="193">
        <f t="shared" si="722"/>
        <v>0</v>
      </c>
      <c r="DB152" s="193">
        <f t="shared" si="722"/>
        <v>0</v>
      </c>
      <c r="DC152" s="193">
        <f t="shared" si="722"/>
        <v>0</v>
      </c>
      <c r="DD152" s="193">
        <f t="shared" si="722"/>
        <v>0</v>
      </c>
      <c r="DE152" s="193">
        <f t="shared" si="722"/>
        <v>0</v>
      </c>
      <c r="DF152" s="193">
        <f t="shared" si="722"/>
        <v>0</v>
      </c>
      <c r="DG152" s="193">
        <f t="shared" si="722"/>
        <v>0</v>
      </c>
      <c r="DH152" s="193">
        <f t="shared" si="722"/>
        <v>0</v>
      </c>
      <c r="DI152" s="193">
        <f t="shared" si="722"/>
        <v>0</v>
      </c>
      <c r="DJ152" s="193">
        <f t="shared" si="722"/>
        <v>0</v>
      </c>
      <c r="DK152" s="193">
        <f t="shared" si="722"/>
        <v>0</v>
      </c>
      <c r="DL152" s="193">
        <f t="shared" si="722"/>
        <v>0.01241486565</v>
      </c>
      <c r="DM152" s="193">
        <f t="shared" si="722"/>
        <v>0.03922405352</v>
      </c>
      <c r="DN152" s="193">
        <f t="shared" si="722"/>
        <v>0.09020879005</v>
      </c>
      <c r="DO152" s="193">
        <f t="shared" si="722"/>
        <v>0.1544999516</v>
      </c>
      <c r="DP152" s="193">
        <f t="shared" si="722"/>
        <v>0.2188141731</v>
      </c>
      <c r="DQ152" s="193">
        <f t="shared" si="722"/>
        <v>0.2768017598</v>
      </c>
      <c r="DR152" s="193">
        <f t="shared" si="722"/>
        <v>0.2512409297</v>
      </c>
      <c r="DS152" s="193">
        <f t="shared" si="722"/>
        <v>0.2642298807</v>
      </c>
      <c r="DT152" s="193">
        <f t="shared" si="722"/>
        <v>0.3379220033</v>
      </c>
      <c r="DU152" s="193">
        <f t="shared" si="722"/>
        <v>0.3004773075</v>
      </c>
      <c r="DV152" s="193">
        <f t="shared" si="722"/>
        <v>0.4016989692</v>
      </c>
      <c r="DW152" s="193">
        <f t="shared" si="722"/>
        <v>0.3332143089</v>
      </c>
      <c r="DX152" s="193">
        <f t="shared" si="722"/>
        <v>0.2635596266</v>
      </c>
      <c r="DY152" s="193">
        <f t="shared" si="722"/>
        <v>0.1666654549</v>
      </c>
      <c r="DZ152" s="193">
        <f t="shared" si="722"/>
        <v>0.1397622533</v>
      </c>
      <c r="EA152" s="193">
        <f t="shared" si="722"/>
        <v>0.1214818829</v>
      </c>
      <c r="EB152" s="193">
        <f t="shared" si="722"/>
        <v>0.2087071539</v>
      </c>
      <c r="EC152" s="193">
        <f t="shared" si="722"/>
        <v>0.2453074652</v>
      </c>
      <c r="ED152" s="193">
        <f t="shared" si="722"/>
        <v>0.1818221582</v>
      </c>
      <c r="EE152" s="193">
        <f t="shared" si="722"/>
        <v>0.1156585467</v>
      </c>
      <c r="EF152" s="193">
        <f t="shared" si="722"/>
        <v>0</v>
      </c>
      <c r="EG152" s="193">
        <f t="shared" si="722"/>
        <v>0</v>
      </c>
      <c r="EH152" s="193">
        <f t="shared" si="722"/>
        <v>0</v>
      </c>
      <c r="EI152" s="193">
        <f t="shared" si="722"/>
        <v>0</v>
      </c>
      <c r="EJ152" s="193">
        <f t="shared" si="722"/>
        <v>0</v>
      </c>
      <c r="EK152" s="193">
        <f t="shared" si="722"/>
        <v>0</v>
      </c>
      <c r="EL152" s="193">
        <f t="shared" si="722"/>
        <v>0</v>
      </c>
      <c r="EM152" s="193">
        <f t="shared" si="722"/>
        <v>0</v>
      </c>
      <c r="EN152" s="193">
        <f t="shared" si="722"/>
        <v>0</v>
      </c>
      <c r="EO152" s="193">
        <f t="shared" si="722"/>
        <v>0</v>
      </c>
      <c r="EP152" s="193">
        <f t="shared" si="722"/>
        <v>0</v>
      </c>
      <c r="EQ152" s="193">
        <f t="shared" si="722"/>
        <v>0</v>
      </c>
      <c r="ER152" s="193">
        <f t="shared" si="722"/>
        <v>0</v>
      </c>
      <c r="ES152" s="193">
        <f t="shared" si="722"/>
        <v>0</v>
      </c>
      <c r="ET152" s="193">
        <f t="shared" si="722"/>
        <v>0</v>
      </c>
      <c r="EU152" s="193">
        <f t="shared" si="19"/>
        <v>5.393325745</v>
      </c>
      <c r="EV152" s="193">
        <f t="shared" ref="EV152:GQ152" si="723">BB152-CY152</f>
        <v>0</v>
      </c>
      <c r="EW152" s="193">
        <f t="shared" si="723"/>
        <v>0</v>
      </c>
      <c r="EX152" s="193">
        <f t="shared" si="723"/>
        <v>0</v>
      </c>
      <c r="EY152" s="193">
        <f t="shared" si="723"/>
        <v>0</v>
      </c>
      <c r="EZ152" s="193">
        <f t="shared" si="723"/>
        <v>0</v>
      </c>
      <c r="FA152" s="193">
        <f t="shared" si="723"/>
        <v>0</v>
      </c>
      <c r="FB152" s="193">
        <f t="shared" si="723"/>
        <v>0</v>
      </c>
      <c r="FC152" s="193">
        <f t="shared" si="723"/>
        <v>0</v>
      </c>
      <c r="FD152" s="193">
        <f t="shared" si="723"/>
        <v>0.003255553312</v>
      </c>
      <c r="FE152" s="193">
        <f t="shared" si="723"/>
        <v>0.008175433077</v>
      </c>
      <c r="FF152" s="193">
        <f t="shared" si="723"/>
        <v>0.02722463051</v>
      </c>
      <c r="FG152" s="193">
        <f t="shared" si="723"/>
        <v>0.05490450025</v>
      </c>
      <c r="FH152" s="193">
        <f t="shared" si="723"/>
        <v>0.0858986349</v>
      </c>
      <c r="FI152" s="193">
        <f t="shared" si="723"/>
        <v>0.122989869</v>
      </c>
      <c r="FJ152" s="193">
        <f t="shared" si="723"/>
        <v>0.1394152261</v>
      </c>
      <c r="FK152" s="193">
        <f t="shared" si="723"/>
        <v>0.1538374909</v>
      </c>
      <c r="FL152" s="193">
        <f t="shared" si="723"/>
        <v>0.1842844943</v>
      </c>
      <c r="FM152" s="193">
        <f t="shared" si="723"/>
        <v>0.2135296423</v>
      </c>
      <c r="FN152" s="193">
        <f t="shared" si="723"/>
        <v>0.228753144</v>
      </c>
      <c r="FO152" s="193">
        <f t="shared" si="723"/>
        <v>0.2395698426</v>
      </c>
      <c r="FP152" s="193">
        <f t="shared" si="723"/>
        <v>0.2451785011</v>
      </c>
      <c r="FQ152" s="193">
        <f t="shared" si="723"/>
        <v>0.240771698</v>
      </c>
      <c r="FR152" s="193">
        <f t="shared" si="723"/>
        <v>0.2455791196</v>
      </c>
      <c r="FS152" s="193">
        <f t="shared" si="723"/>
        <v>0.2543927258</v>
      </c>
      <c r="FT152" s="193">
        <f t="shared" si="723"/>
        <v>0.2503865412</v>
      </c>
      <c r="FU152" s="193">
        <f t="shared" si="723"/>
        <v>0.2551939628</v>
      </c>
      <c r="FV152" s="193">
        <f t="shared" si="723"/>
        <v>0.2511877781</v>
      </c>
      <c r="FW152" s="193">
        <f t="shared" si="723"/>
        <v>0.2319580917</v>
      </c>
      <c r="FX152" s="193">
        <f t="shared" si="723"/>
        <v>0.2263494332</v>
      </c>
      <c r="FY152" s="193">
        <f t="shared" si="723"/>
        <v>0.2243463409</v>
      </c>
      <c r="FZ152" s="193">
        <f t="shared" si="723"/>
        <v>0.2359642764</v>
      </c>
      <c r="GA152" s="193">
        <f t="shared" si="723"/>
        <v>0.2327593287</v>
      </c>
      <c r="GB152" s="193">
        <f t="shared" si="723"/>
        <v>0.2387686057</v>
      </c>
      <c r="GC152" s="193">
        <f t="shared" si="723"/>
        <v>0.243687935</v>
      </c>
      <c r="GD152" s="193">
        <f t="shared" si="723"/>
        <v>0.162621421</v>
      </c>
      <c r="GE152" s="193">
        <f t="shared" si="723"/>
        <v>0.130180028</v>
      </c>
      <c r="GF152" s="193">
        <f t="shared" si="723"/>
        <v>0.09942685196</v>
      </c>
      <c r="GG152" s="193">
        <f t="shared" si="723"/>
        <v>0.07426227443</v>
      </c>
      <c r="GH152" s="193">
        <f t="shared" si="723"/>
        <v>0.04645621797</v>
      </c>
      <c r="GI152" s="193">
        <f t="shared" si="723"/>
        <v>0.02941795793</v>
      </c>
      <c r="GJ152" s="193">
        <f t="shared" si="723"/>
        <v>0.01146984216</v>
      </c>
      <c r="GK152" s="193">
        <f t="shared" si="723"/>
        <v>0.00111398441</v>
      </c>
      <c r="GL152" s="193">
        <f t="shared" si="723"/>
        <v>0.0000143676723</v>
      </c>
      <c r="GM152" s="193">
        <f t="shared" si="723"/>
        <v>0</v>
      </c>
      <c r="GN152" s="193">
        <f t="shared" si="723"/>
        <v>0</v>
      </c>
      <c r="GO152" s="193">
        <f t="shared" si="723"/>
        <v>0</v>
      </c>
      <c r="GP152" s="193">
        <f t="shared" si="723"/>
        <v>0</v>
      </c>
      <c r="GQ152" s="193">
        <f t="shared" si="723"/>
        <v>0</v>
      </c>
      <c r="GR152" s="193">
        <f t="shared" si="21"/>
        <v>4.441456974</v>
      </c>
      <c r="GS152" s="193">
        <f t="shared" ref="GS152:IN152" si="724">E152-EV152</f>
        <v>0.1698622295</v>
      </c>
      <c r="GT152" s="193">
        <f t="shared" si="724"/>
        <v>0.1514337801</v>
      </c>
      <c r="GU152" s="193">
        <f t="shared" si="724"/>
        <v>0.1354090415</v>
      </c>
      <c r="GV152" s="193">
        <f t="shared" si="724"/>
        <v>0.1257941983</v>
      </c>
      <c r="GW152" s="193">
        <f t="shared" si="724"/>
        <v>0.1165799736</v>
      </c>
      <c r="GX152" s="193">
        <f t="shared" si="724"/>
        <v>0.1129744074</v>
      </c>
      <c r="GY152" s="193">
        <f t="shared" si="724"/>
        <v>0.111772552</v>
      </c>
      <c r="GZ152" s="193">
        <f t="shared" si="724"/>
        <v>0.1081669858</v>
      </c>
      <c r="HA152" s="193">
        <f t="shared" si="724"/>
        <v>0.1025077217</v>
      </c>
      <c r="HB152" s="193">
        <f t="shared" si="724"/>
        <v>0.09758784192</v>
      </c>
      <c r="HC152" s="193">
        <f t="shared" si="724"/>
        <v>0.08334606608</v>
      </c>
      <c r="HD152" s="193">
        <f t="shared" si="724"/>
        <v>0.05286186707</v>
      </c>
      <c r="HE152" s="193">
        <f t="shared" si="724"/>
        <v>0.02747639094</v>
      </c>
      <c r="HF152" s="193">
        <f t="shared" si="724"/>
        <v>0</v>
      </c>
      <c r="HG152" s="193">
        <f t="shared" si="724"/>
        <v>0</v>
      </c>
      <c r="HH152" s="193">
        <f t="shared" si="724"/>
        <v>0</v>
      </c>
      <c r="HI152" s="193">
        <f t="shared" si="724"/>
        <v>0</v>
      </c>
      <c r="HJ152" s="193">
        <f t="shared" si="724"/>
        <v>0</v>
      </c>
      <c r="HK152" s="193">
        <f t="shared" si="724"/>
        <v>0</v>
      </c>
      <c r="HL152" s="193">
        <f t="shared" si="724"/>
        <v>0</v>
      </c>
      <c r="HM152" s="193">
        <f t="shared" si="724"/>
        <v>0</v>
      </c>
      <c r="HN152" s="193">
        <f t="shared" si="724"/>
        <v>0</v>
      </c>
      <c r="HO152" s="193">
        <f t="shared" si="724"/>
        <v>0</v>
      </c>
      <c r="HP152" s="193">
        <f t="shared" si="724"/>
        <v>0</v>
      </c>
      <c r="HQ152" s="193">
        <f t="shared" si="724"/>
        <v>0</v>
      </c>
      <c r="HR152" s="193">
        <f t="shared" si="724"/>
        <v>0</v>
      </c>
      <c r="HS152" s="193">
        <f t="shared" si="724"/>
        <v>0</v>
      </c>
      <c r="HT152" s="193">
        <f t="shared" si="724"/>
        <v>0</v>
      </c>
      <c r="HU152" s="193">
        <f t="shared" si="724"/>
        <v>0</v>
      </c>
      <c r="HV152" s="193">
        <f t="shared" si="724"/>
        <v>0</v>
      </c>
      <c r="HW152" s="193">
        <f t="shared" si="724"/>
        <v>0</v>
      </c>
      <c r="HX152" s="193">
        <f t="shared" si="724"/>
        <v>0</v>
      </c>
      <c r="HY152" s="193">
        <f t="shared" si="724"/>
        <v>0</v>
      </c>
      <c r="HZ152" s="193">
        <f t="shared" si="724"/>
        <v>0.01350912013</v>
      </c>
      <c r="IA152" s="193">
        <f t="shared" si="724"/>
        <v>0.1029886219</v>
      </c>
      <c r="IB152" s="193">
        <f t="shared" si="724"/>
        <v>0.1382343442</v>
      </c>
      <c r="IC152" s="193">
        <f t="shared" si="724"/>
        <v>0.1745961787</v>
      </c>
      <c r="ID152" s="193">
        <f t="shared" si="724"/>
        <v>0.2061706517</v>
      </c>
      <c r="IE152" s="193">
        <f t="shared" si="724"/>
        <v>0.2231600096</v>
      </c>
      <c r="IF152" s="193">
        <f t="shared" si="724"/>
        <v>0.2418007435</v>
      </c>
      <c r="IG152" s="193">
        <f t="shared" si="724"/>
        <v>0.2641556624</v>
      </c>
      <c r="IH152" s="193">
        <f t="shared" si="724"/>
        <v>0.2677010062</v>
      </c>
      <c r="II152" s="193">
        <f t="shared" si="724"/>
        <v>0.2708037153</v>
      </c>
      <c r="IJ152" s="193">
        <f t="shared" si="724"/>
        <v>0.270016846</v>
      </c>
      <c r="IK152" s="193">
        <f t="shared" si="724"/>
        <v>0.2620044767</v>
      </c>
      <c r="IL152" s="193">
        <f t="shared" si="724"/>
        <v>0.2303556179</v>
      </c>
      <c r="IM152" s="193">
        <f t="shared" si="724"/>
        <v>0.2035141807</v>
      </c>
      <c r="IN152" s="193">
        <f t="shared" si="724"/>
        <v>0.1766727435</v>
      </c>
      <c r="IO152" s="193">
        <f t="shared" si="23"/>
        <v>3.045683918</v>
      </c>
      <c r="IP152" s="193">
        <f t="shared" si="29"/>
        <v>1.158097878</v>
      </c>
      <c r="IQ152" s="193">
        <f t="shared" ref="IQ152:KK152" si="725">MAX((MIN(CZ152+IP152,$IO$7))-GT152,0)</f>
        <v>1.006664098</v>
      </c>
      <c r="IR152" s="193">
        <f t="shared" si="725"/>
        <v>0.8712550565</v>
      </c>
      <c r="IS152" s="193">
        <f t="shared" si="725"/>
        <v>0.7454608582</v>
      </c>
      <c r="IT152" s="193">
        <f t="shared" si="725"/>
        <v>0.6288808846</v>
      </c>
      <c r="IU152" s="193">
        <f t="shared" si="725"/>
        <v>0.5159064773</v>
      </c>
      <c r="IV152" s="193">
        <f t="shared" si="725"/>
        <v>0.4041339253</v>
      </c>
      <c r="IW152" s="193">
        <f t="shared" si="725"/>
        <v>0.2959669395</v>
      </c>
      <c r="IX152" s="193">
        <f t="shared" si="725"/>
        <v>0.1934592178</v>
      </c>
      <c r="IY152" s="193">
        <f t="shared" si="725"/>
        <v>0.09587137588</v>
      </c>
      <c r="IZ152" s="193">
        <f t="shared" si="725"/>
        <v>0.0125253098</v>
      </c>
      <c r="JA152" s="193">
        <f t="shared" si="725"/>
        <v>0</v>
      </c>
      <c r="JB152" s="193">
        <f t="shared" si="725"/>
        <v>0</v>
      </c>
      <c r="JC152" s="193">
        <f t="shared" si="725"/>
        <v>0.01241486565</v>
      </c>
      <c r="JD152" s="193">
        <f t="shared" si="725"/>
        <v>0.05163891917</v>
      </c>
      <c r="JE152" s="193">
        <f t="shared" si="725"/>
        <v>0.1418477092</v>
      </c>
      <c r="JF152" s="193">
        <f t="shared" si="725"/>
        <v>0.2963476609</v>
      </c>
      <c r="JG152" s="193">
        <f t="shared" si="725"/>
        <v>0.515161834</v>
      </c>
      <c r="JH152" s="193">
        <f t="shared" si="725"/>
        <v>0.7919635938</v>
      </c>
      <c r="JI152" s="193">
        <f t="shared" si="725"/>
        <v>1.043204523</v>
      </c>
      <c r="JJ152" s="193">
        <f t="shared" si="725"/>
        <v>1.307434404</v>
      </c>
      <c r="JK152" s="193">
        <f t="shared" si="725"/>
        <v>1.645356407</v>
      </c>
      <c r="JL152" s="193">
        <f t="shared" si="725"/>
        <v>1.945833715</v>
      </c>
      <c r="JM152" s="193">
        <f t="shared" si="725"/>
        <v>2.347532684</v>
      </c>
      <c r="JN152" s="193">
        <f t="shared" si="725"/>
        <v>2.680746993</v>
      </c>
      <c r="JO152" s="193">
        <f t="shared" si="725"/>
        <v>2.94430662</v>
      </c>
      <c r="JP152" s="193">
        <f t="shared" si="725"/>
        <v>3.110972075</v>
      </c>
      <c r="JQ152" s="193">
        <f t="shared" si="725"/>
        <v>3.250734328</v>
      </c>
      <c r="JR152" s="193">
        <f t="shared" si="725"/>
        <v>3.372216211</v>
      </c>
      <c r="JS152" s="193">
        <f t="shared" si="725"/>
        <v>3.580923365</v>
      </c>
      <c r="JT152" s="193">
        <f t="shared" si="725"/>
        <v>3.82623083</v>
      </c>
      <c r="JU152" s="193">
        <f t="shared" si="725"/>
        <v>4.008052988</v>
      </c>
      <c r="JV152" s="193">
        <f t="shared" si="725"/>
        <v>4.123711535</v>
      </c>
      <c r="JW152" s="193">
        <f t="shared" si="725"/>
        <v>4.110202415</v>
      </c>
      <c r="JX152" s="193">
        <f t="shared" si="725"/>
        <v>4.007213793</v>
      </c>
      <c r="JY152" s="193">
        <f t="shared" si="725"/>
        <v>3.868979449</v>
      </c>
      <c r="JZ152" s="193">
        <f t="shared" si="725"/>
        <v>3.69438327</v>
      </c>
      <c r="KA152" s="193">
        <f t="shared" si="725"/>
        <v>3.488212618</v>
      </c>
      <c r="KB152" s="193">
        <f t="shared" si="725"/>
        <v>3.265052609</v>
      </c>
      <c r="KC152" s="193">
        <f t="shared" si="725"/>
        <v>3.023251865</v>
      </c>
      <c r="KD152" s="193">
        <f t="shared" si="725"/>
        <v>2.759096203</v>
      </c>
      <c r="KE152" s="193">
        <f t="shared" si="725"/>
        <v>2.491395197</v>
      </c>
      <c r="KF152" s="193">
        <f t="shared" si="725"/>
        <v>2.220591481</v>
      </c>
      <c r="KG152" s="193">
        <f t="shared" si="725"/>
        <v>1.950574635</v>
      </c>
      <c r="KH152" s="193">
        <f t="shared" si="725"/>
        <v>1.688570159</v>
      </c>
      <c r="KI152" s="193">
        <f t="shared" si="725"/>
        <v>1.458214541</v>
      </c>
      <c r="KJ152" s="193">
        <f t="shared" si="725"/>
        <v>1.25470036</v>
      </c>
      <c r="KK152" s="193">
        <f t="shared" si="725"/>
        <v>1.078027617</v>
      </c>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row>
    <row r="153" ht="14.25" customHeight="1">
      <c r="A153" s="1">
        <v>5.0</v>
      </c>
      <c r="B153" s="1">
        <f t="shared" ref="B153:C153" si="726">B152+1</f>
        <v>143</v>
      </c>
      <c r="C153" s="267">
        <f t="shared" si="726"/>
        <v>43608</v>
      </c>
      <c r="D153" s="193">
        <f t="shared" si="15"/>
        <v>9.566168038</v>
      </c>
      <c r="E153" s="193">
        <f>(SUMIFS(Profile!$F$2:$F$17521,Profile!$B$2:$B$17521,$B153,Profile!$C$2:$C$17521,E$8))*$C$6</f>
        <v>0.1606480048</v>
      </c>
      <c r="F153" s="193">
        <f>(SUMIFS(Profile!$F$2:$F$17521,Profile!$B$2:$B$17521,$B153,Profile!$C$2:$C$17521,F$8))*$C$6</f>
        <v>0.1418189369</v>
      </c>
      <c r="G153" s="193">
        <f>(SUMIFS(Profile!$F$2:$F$17521,Profile!$B$2:$B$17521,$B153,Profile!$C$2:$C$17521,G$8))*$C$6</f>
        <v>0.1291994552</v>
      </c>
      <c r="H153" s="193">
        <f>(SUMIFS(Profile!$F$2:$F$17521,Profile!$B$2:$B$17521,$B153,Profile!$C$2:$C$17521,H$8))*$C$6</f>
        <v>0.1221886321</v>
      </c>
      <c r="I153" s="193">
        <f>(SUMIFS(Profile!$F$2:$F$17521,Profile!$B$2:$B$17521,$B153,Profile!$C$2:$C$17521,I$8))*$C$6</f>
        <v>0.1131747166</v>
      </c>
      <c r="J153" s="193">
        <f>(SUMIFS(Profile!$F$2:$F$17521,Profile!$B$2:$B$17521,$B153,Profile!$C$2:$C$17521,J$8))*$C$6</f>
        <v>0.1097694597</v>
      </c>
      <c r="K153" s="193">
        <f>(SUMIFS(Profile!$F$2:$F$17521,Profile!$B$2:$B$17521,$B153,Profile!$C$2:$C$17521,K$8))*$C$6</f>
        <v>0.1077663673</v>
      </c>
      <c r="L153" s="193">
        <f>(SUMIFS(Profile!$F$2:$F$17521,Profile!$B$2:$B$17521,$B153,Profile!$C$2:$C$17521,L$8))*$C$6</f>
        <v>0.105763275</v>
      </c>
      <c r="M153" s="193">
        <f>(SUMIFS(Profile!$F$2:$F$17521,Profile!$B$2:$B$17521,$B153,Profile!$C$2:$C$17521,M$8))*$C$6</f>
        <v>0.1049620381</v>
      </c>
      <c r="N153" s="193">
        <f>(SUMIFS(Profile!$F$2:$F$17521,Profile!$B$2:$B$17521,$B153,Profile!$C$2:$C$17521,N$8))*$C$6</f>
        <v>0.1055629658</v>
      </c>
      <c r="O153" s="193">
        <f>(SUMIFS(Profile!$F$2:$F$17521,Profile!$B$2:$B$17521,$B153,Profile!$C$2:$C$17521,O$8))*$C$6</f>
        <v>0.1099697689</v>
      </c>
      <c r="P153" s="193">
        <f>(SUMIFS(Profile!$F$2:$F$17521,Profile!$B$2:$B$17521,$B153,Profile!$C$2:$C$17521,P$8))*$C$6</f>
        <v>0.1129744074</v>
      </c>
      <c r="Q153" s="193">
        <f>(SUMIFS(Profile!$F$2:$F$17521,Profile!$B$2:$B$17521,$B153,Profile!$C$2:$C$17521,Q$8))*$C$6</f>
        <v>0.1213873952</v>
      </c>
      <c r="R153" s="193">
        <f>(SUMIFS(Profile!$F$2:$F$17521,Profile!$B$2:$B$17521,$B153,Profile!$C$2:$C$17521,R$8))*$C$6</f>
        <v>0.1390146077</v>
      </c>
      <c r="S153" s="193">
        <f>(SUMIFS(Profile!$F$2:$F$17521,Profile!$B$2:$B$17521,$B153,Profile!$C$2:$C$17521,S$8))*$C$6</f>
        <v>0.1584446033</v>
      </c>
      <c r="T153" s="193">
        <f>(SUMIFS(Profile!$F$2:$F$17521,Profile!$B$2:$B$17521,$B153,Profile!$C$2:$C$17521,T$8))*$C$6</f>
        <v>0.1718653219</v>
      </c>
      <c r="U153" s="193">
        <f>(SUMIFS(Profile!$F$2:$F$17521,Profile!$B$2:$B$17521,$B153,Profile!$C$2:$C$17521,U$8))*$C$6</f>
        <v>0.1930981006</v>
      </c>
      <c r="V153" s="193">
        <f>(SUMIFS(Profile!$F$2:$F$17521,Profile!$B$2:$B$17521,$B153,Profile!$C$2:$C$17521,V$8))*$C$6</f>
        <v>0.2139302608</v>
      </c>
      <c r="W153" s="193">
        <f>(SUMIFS(Profile!$F$2:$F$17521,Profile!$B$2:$B$17521,$B153,Profile!$C$2:$C$17521,W$8))*$C$6</f>
        <v>0.2199395378</v>
      </c>
      <c r="X153" s="193">
        <f>(SUMIFS(Profile!$F$2:$F$17521,Profile!$B$2:$B$17521,$B153,Profile!$C$2:$C$17521,X$8))*$C$6</f>
        <v>0.2255481963</v>
      </c>
      <c r="Y153" s="193">
        <f>(SUMIFS(Profile!$F$2:$F$17521,Profile!$B$2:$B$17521,$B153,Profile!$C$2:$C$17521,Y$8))*$C$6</f>
        <v>0.2249472686</v>
      </c>
      <c r="Z153" s="193">
        <f>(SUMIFS(Profile!$F$2:$F$17521,Profile!$B$2:$B$17521,$B153,Profile!$C$2:$C$17521,Z$8))*$C$6</f>
        <v>0.2199395378</v>
      </c>
      <c r="AA153" s="193">
        <f>(SUMIFS(Profile!$F$2:$F$17521,Profile!$B$2:$B$17521,$B153,Profile!$C$2:$C$17521,AA$8))*$C$6</f>
        <v>0.2245466501</v>
      </c>
      <c r="AB153" s="193">
        <f>(SUMIFS(Profile!$F$2:$F$17521,Profile!$B$2:$B$17521,$B153,Profile!$C$2:$C$17521,AB$8))*$C$6</f>
        <v>0.2297546902</v>
      </c>
      <c r="AC153" s="193">
        <f>(SUMIFS(Profile!$F$2:$F$17521,Profile!$B$2:$B$17521,$B153,Profile!$C$2:$C$17521,AC$8))*$C$6</f>
        <v>0.2273509794</v>
      </c>
      <c r="AD153" s="193">
        <f>(SUMIFS(Profile!$F$2:$F$17521,Profile!$B$2:$B$17521,$B153,Profile!$C$2:$C$17521,AD$8))*$C$6</f>
        <v>0.2301553087</v>
      </c>
      <c r="AE153" s="193">
        <f>(SUMIFS(Profile!$F$2:$F$17521,Profile!$B$2:$B$17521,$B153,Profile!$C$2:$C$17521,AE$8))*$C$6</f>
        <v>0.2241460317</v>
      </c>
      <c r="AF153" s="193">
        <f>(SUMIFS(Profile!$F$2:$F$17521,Profile!$B$2:$B$17521,$B153,Profile!$C$2:$C$17521,AF$8))*$C$6</f>
        <v>0.2139302608</v>
      </c>
      <c r="AG153" s="193">
        <f>(SUMIFS(Profile!$F$2:$F$17521,Profile!$B$2:$B$17521,$B153,Profile!$C$2:$C$17521,AG$8))*$C$6</f>
        <v>0.2091228392</v>
      </c>
      <c r="AH153" s="193">
        <f>(SUMIFS(Profile!$F$2:$F$17521,Profile!$B$2:$B$17521,$B153,Profile!$C$2:$C$17521,AH$8))*$C$6</f>
        <v>0.2061182007</v>
      </c>
      <c r="AI153" s="193">
        <f>(SUMIFS(Profile!$F$2:$F$17521,Profile!$B$2:$B$17521,$B153,Profile!$C$2:$C$17521,AI$8))*$C$6</f>
        <v>0.2145311885</v>
      </c>
      <c r="AJ153" s="193">
        <f>(SUMIFS(Profile!$F$2:$F$17521,Profile!$B$2:$B$17521,$B153,Profile!$C$2:$C$17521,AJ$8))*$C$6</f>
        <v>0.2173355177</v>
      </c>
      <c r="AK153" s="193">
        <f>(SUMIFS(Profile!$F$2:$F$17521,Profile!$B$2:$B$17521,$B153,Profile!$C$2:$C$17521,AK$8))*$C$6</f>
        <v>0.2289534533</v>
      </c>
      <c r="AL153" s="193">
        <f>(SUMIFS(Profile!$F$2:$F$17521,Profile!$B$2:$B$17521,$B153,Profile!$C$2:$C$17521,AL$8))*$C$6</f>
        <v>0.2489843765</v>
      </c>
      <c r="AM153" s="193">
        <f>(SUMIFS(Profile!$F$2:$F$17521,Profile!$B$2:$B$17521,$B153,Profile!$C$2:$C$17521,AM$8))*$C$6</f>
        <v>0.2690152998</v>
      </c>
      <c r="AN153" s="193">
        <f>(SUMIFS(Profile!$F$2:$F$17521,Profile!$B$2:$B$17521,$B153,Profile!$C$2:$C$17521,AN$8))*$C$6</f>
        <v>0.273422103</v>
      </c>
      <c r="AO153" s="193">
        <f>(SUMIFS(Profile!$F$2:$F$17521,Profile!$B$2:$B$17521,$B153,Profile!$C$2:$C$17521,AO$8))*$C$6</f>
        <v>0.2746239584</v>
      </c>
      <c r="AP153" s="193">
        <f>(SUMIFS(Profile!$F$2:$F$17521,Profile!$B$2:$B$17521,$B153,Profile!$C$2:$C$17521,AP$8))*$C$6</f>
        <v>0.2772279784</v>
      </c>
      <c r="AQ153" s="193">
        <f>(SUMIFS(Profile!$F$2:$F$17521,Profile!$B$2:$B$17521,$B153,Profile!$C$2:$C$17521,AQ$8))*$C$6</f>
        <v>0.2702171552</v>
      </c>
      <c r="AR153" s="193">
        <f>(SUMIFS(Profile!$F$2:$F$17521,Profile!$B$2:$B$17521,$B153,Profile!$C$2:$C$17521,AR$8))*$C$6</f>
        <v>0.2662109706</v>
      </c>
      <c r="AS153" s="193">
        <f>(SUMIFS(Profile!$F$2:$F$17521,Profile!$B$2:$B$17521,$B153,Profile!$C$2:$C$17521,AS$8))*$C$6</f>
        <v>0.270016846</v>
      </c>
      <c r="AT153" s="193">
        <f>(SUMIFS(Profile!$F$2:$F$17521,Profile!$B$2:$B$17521,$B153,Profile!$C$2:$C$17521,AT$8))*$C$6</f>
        <v>0.2662109706</v>
      </c>
      <c r="AU153" s="193">
        <f>(SUMIFS(Profile!$F$2:$F$17521,Profile!$B$2:$B$17521,$B153,Profile!$C$2:$C$17521,AU$8))*$C$6</f>
        <v>0.2676131352</v>
      </c>
      <c r="AV153" s="193">
        <f>(SUMIFS(Profile!$F$2:$F$17521,Profile!$B$2:$B$17521,$B153,Profile!$C$2:$C$17521,AV$8))*$C$6</f>
        <v>0.2668118983</v>
      </c>
      <c r="AW153" s="193">
        <f>(SUMIFS(Profile!$F$2:$F$17521,Profile!$B$2:$B$17521,$B153,Profile!$C$2:$C$17521,AW$8))*$C$6</f>
        <v>0.2608026213</v>
      </c>
      <c r="AX153" s="193">
        <f>(SUMIFS(Profile!$F$2:$F$17521,Profile!$B$2:$B$17521,$B153,Profile!$C$2:$C$17521,AX$8))*$C$6</f>
        <v>0.2341614933</v>
      </c>
      <c r="AY153" s="193">
        <f>(SUMIFS(Profile!$F$2:$F$17521,Profile!$B$2:$B$17521,$B153,Profile!$C$2:$C$17521,AY$8))*$C$6</f>
        <v>0.2063185099</v>
      </c>
      <c r="AZ153" s="193">
        <f>(SUMIFS(Profile!$F$2:$F$17521,Profile!$B$2:$B$17521,$B153,Profile!$C$2:$C$17521,AZ$8))*$C$6</f>
        <v>0.1766727435</v>
      </c>
      <c r="BA153" s="193">
        <f t="shared" si="16"/>
        <v>12.38612997</v>
      </c>
      <c r="BB153" s="193">
        <f>(SUMIFS(Profile!$E$2:$E$17521,Profile!$B$2:$B$17521,$B153,Profile!$C$2:$C$17521,BB$8))*$C$9</f>
        <v>0</v>
      </c>
      <c r="BC153" s="193">
        <f>(SUMIFS(Profile!$E$2:$E$17521,Profile!$B$2:$B$17521,$B153,Profile!$C$2:$C$17521,BC$8))*$C$9</f>
        <v>0</v>
      </c>
      <c r="BD153" s="193">
        <f>(SUMIFS(Profile!$E$2:$E$17521,Profile!$B$2:$B$17521,$B153,Profile!$C$2:$C$17521,BD$8))*$C$9</f>
        <v>0</v>
      </c>
      <c r="BE153" s="193">
        <f>(SUMIFS(Profile!$E$2:$E$17521,Profile!$B$2:$B$17521,$B153,Profile!$C$2:$C$17521,BE$8))*$C$9</f>
        <v>0</v>
      </c>
      <c r="BF153" s="193">
        <f>(SUMIFS(Profile!$E$2:$E$17521,Profile!$B$2:$B$17521,$B153,Profile!$C$2:$C$17521,BF$8))*$C$9</f>
        <v>0</v>
      </c>
      <c r="BG153" s="193">
        <f>(SUMIFS(Profile!$E$2:$E$17521,Profile!$B$2:$B$17521,$B153,Profile!$C$2:$C$17521,BG$8))*$C$9</f>
        <v>0</v>
      </c>
      <c r="BH153" s="193">
        <f>(SUMIFS(Profile!$E$2:$E$17521,Profile!$B$2:$B$17521,$B153,Profile!$C$2:$C$17521,BH$8))*$C$9</f>
        <v>0</v>
      </c>
      <c r="BI153" s="193">
        <f>(SUMIFS(Profile!$E$2:$E$17521,Profile!$B$2:$B$17521,$B153,Profile!$C$2:$C$17521,BI$8))*$C$9</f>
        <v>0</v>
      </c>
      <c r="BJ153" s="193">
        <f>(SUMIFS(Profile!$E$2:$E$17521,Profile!$B$2:$B$17521,$B153,Profile!$C$2:$C$17521,BJ$8))*$C$9</f>
        <v>0.003709788578</v>
      </c>
      <c r="BK153" s="193">
        <f>(SUMIFS(Profile!$E$2:$E$17521,Profile!$B$2:$B$17521,$B153,Profile!$C$2:$C$17521,BK$8))*$C$9</f>
        <v>0.0142514782</v>
      </c>
      <c r="BL153" s="193">
        <f>(SUMIFS(Profile!$E$2:$E$17521,Profile!$B$2:$B$17521,$B153,Profile!$C$2:$C$17521,BL$8))*$C$9</f>
        <v>0.04223173615</v>
      </c>
      <c r="BM153" s="193">
        <f>(SUMIFS(Profile!$E$2:$E$17521,Profile!$B$2:$B$17521,$B153,Profile!$C$2:$C$17521,BM$8))*$C$9</f>
        <v>0.0811257949</v>
      </c>
      <c r="BN153" s="193">
        <f>(SUMIFS(Profile!$E$2:$E$17521,Profile!$B$2:$B$17521,$B153,Profile!$C$2:$C$17521,BN$8))*$C$9</f>
        <v>0.1361220027</v>
      </c>
      <c r="BO153" s="193">
        <f>(SUMIFS(Profile!$E$2:$E$17521,Profile!$B$2:$B$17521,$B153,Profile!$C$2:$C$17521,BO$8))*$C$9</f>
        <v>0.1991974148</v>
      </c>
      <c r="BP153" s="193">
        <f>(SUMIFS(Profile!$E$2:$E$17521,Profile!$B$2:$B$17521,$B153,Profile!$C$2:$C$17521,BP$8))*$C$9</f>
        <v>0.2651702717</v>
      </c>
      <c r="BQ153" s="193">
        <f>(SUMIFS(Profile!$E$2:$E$17521,Profile!$B$2:$B$17521,$B153,Profile!$C$2:$C$17521,BQ$8))*$C$9</f>
        <v>0.3652530732</v>
      </c>
      <c r="BR153" s="193">
        <f>(SUMIFS(Profile!$E$2:$E$17521,Profile!$B$2:$B$17521,$B153,Profile!$C$2:$C$17521,BR$8))*$C$9</f>
        <v>0.4941355332</v>
      </c>
      <c r="BS153" s="193">
        <f>(SUMIFS(Profile!$E$2:$E$17521,Profile!$B$2:$B$17521,$B153,Profile!$C$2:$C$17521,BS$8))*$C$9</f>
        <v>0.5867334574</v>
      </c>
      <c r="BT153" s="193">
        <f>(SUMIFS(Profile!$E$2:$E$17521,Profile!$B$2:$B$17521,$B153,Profile!$C$2:$C$17521,BT$8))*$C$9</f>
        <v>0.6621544065</v>
      </c>
      <c r="BU153" s="193">
        <f>(SUMIFS(Profile!$E$2:$E$17521,Profile!$B$2:$B$17521,$B153,Profile!$C$2:$C$17521,BU$8))*$C$9</f>
        <v>0.7416207968</v>
      </c>
      <c r="BV153" s="193">
        <f>(SUMIFS(Profile!$E$2:$E$17521,Profile!$B$2:$B$17521,$B153,Profile!$C$2:$C$17521,BV$8))*$C$9</f>
        <v>0.7430328131</v>
      </c>
      <c r="BW153" s="193">
        <f>(SUMIFS(Profile!$E$2:$E$17521,Profile!$B$2:$B$17521,$B153,Profile!$C$2:$C$17521,BW$8))*$C$9</f>
        <v>0.6853587795</v>
      </c>
      <c r="BX153" s="193">
        <f>(SUMIFS(Profile!$E$2:$E$17521,Profile!$B$2:$B$17521,$B153,Profile!$C$2:$C$17521,BX$8))*$C$9</f>
        <v>0.6419063192</v>
      </c>
      <c r="BY153" s="193">
        <f>(SUMIFS(Profile!$E$2:$E$17521,Profile!$B$2:$B$17521,$B153,Profile!$C$2:$C$17521,BY$8))*$C$9</f>
        <v>0.6824453972</v>
      </c>
      <c r="BZ153" s="193">
        <f>(SUMIFS(Profile!$E$2:$E$17521,Profile!$B$2:$B$17521,$B153,Profile!$C$2:$C$17521,BZ$8))*$C$9</f>
        <v>0.631005883</v>
      </c>
      <c r="CA153" s="193">
        <f>(SUMIFS(Profile!$E$2:$E$17521,Profile!$B$2:$B$17521,$B153,Profile!$C$2:$C$17521,CA$8))*$C$9</f>
        <v>0.6336784923</v>
      </c>
      <c r="CB153" s="193">
        <f>(SUMIFS(Profile!$E$2:$E$17521,Profile!$B$2:$B$17521,$B153,Profile!$C$2:$C$17521,CB$8))*$C$9</f>
        <v>0.6297929848</v>
      </c>
      <c r="CC153" s="193">
        <f>(SUMIFS(Profile!$E$2:$E$17521,Profile!$B$2:$B$17521,$B153,Profile!$C$2:$C$17521,CC$8))*$C$9</f>
        <v>0.6355682919</v>
      </c>
      <c r="CD153" s="193">
        <f>(SUMIFS(Profile!$E$2:$E$17521,Profile!$B$2:$B$17521,$B153,Profile!$C$2:$C$17521,CD$8))*$C$9</f>
        <v>0.57101698</v>
      </c>
      <c r="CE153" s="193">
        <f>(SUMIFS(Profile!$E$2:$E$17521,Profile!$B$2:$B$17521,$B153,Profile!$C$2:$C$17521,CE$8))*$C$9</f>
        <v>0.5744468914</v>
      </c>
      <c r="CF153" s="193">
        <f>(SUMIFS(Profile!$E$2:$E$17521,Profile!$B$2:$B$17521,$B153,Profile!$C$2:$C$17521,CF$8))*$C$9</f>
        <v>0.5174074203</v>
      </c>
      <c r="CG153" s="193">
        <f>(SUMIFS(Profile!$E$2:$E$17521,Profile!$B$2:$B$17521,$B153,Profile!$C$2:$C$17521,CG$8))*$C$9</f>
        <v>0.4755125851</v>
      </c>
      <c r="CH153" s="193">
        <f>(SUMIFS(Profile!$E$2:$E$17521,Profile!$B$2:$B$17521,$B153,Profile!$C$2:$C$17521,CH$8))*$C$9</f>
        <v>0.3997128296</v>
      </c>
      <c r="CI153" s="193">
        <f>(SUMIFS(Profile!$E$2:$E$17521,Profile!$B$2:$B$17521,$B153,Profile!$C$2:$C$17521,CI$8))*$C$9</f>
        <v>0.3038648029</v>
      </c>
      <c r="CJ153" s="193">
        <f>(SUMIFS(Profile!$E$2:$E$17521,Profile!$B$2:$B$17521,$B153,Profile!$C$2:$C$17521,CJ$8))*$C$9</f>
        <v>0.2193369143</v>
      </c>
      <c r="CK153" s="193">
        <f>(SUMIFS(Profile!$E$2:$E$17521,Profile!$B$2:$B$17521,$B153,Profile!$C$2:$C$17521,CK$8))*$C$9</f>
        <v>0.1577647994</v>
      </c>
      <c r="CL153" s="193">
        <f>(SUMIFS(Profile!$E$2:$E$17521,Profile!$B$2:$B$17521,$B153,Profile!$C$2:$C$17521,CL$8))*$C$9</f>
        <v>0.1231694013</v>
      </c>
      <c r="CM153" s="193">
        <f>(SUMIFS(Profile!$E$2:$E$17521,Profile!$B$2:$B$17521,$B153,Profile!$C$2:$C$17521,CM$8))*$C$9</f>
        <v>0.0824769223</v>
      </c>
      <c r="CN153" s="193">
        <f>(SUMIFS(Profile!$E$2:$E$17521,Profile!$B$2:$B$17521,$B153,Profile!$C$2:$C$17521,CN$8))*$C$9</f>
        <v>0.0508102484</v>
      </c>
      <c r="CO153" s="193">
        <f>(SUMIFS(Profile!$E$2:$E$17521,Profile!$B$2:$B$17521,$B153,Profile!$C$2:$C$17521,CO$8))*$C$9</f>
        <v>0.02635343912</v>
      </c>
      <c r="CP153" s="193">
        <f>(SUMIFS(Profile!$E$2:$E$17521,Profile!$B$2:$B$17521,$B153,Profile!$C$2:$C$17521,CP$8))*$C$9</f>
        <v>0.009314176787</v>
      </c>
      <c r="CQ153" s="193">
        <f>(SUMIFS(Profile!$E$2:$E$17521,Profile!$B$2:$B$17521,$B153,Profile!$C$2:$C$17521,CQ$8))*$C$9</f>
        <v>0.0004073561635</v>
      </c>
      <c r="CR153" s="193">
        <f>(SUMIFS(Profile!$E$2:$E$17521,Profile!$B$2:$B$17521,$B153,Profile!$C$2:$C$17521,CR$8))*$C$9</f>
        <v>0.00004049071285</v>
      </c>
      <c r="CS153" s="193">
        <f>(SUMIFS(Profile!$E$2:$E$17521,Profile!$B$2:$B$17521,$B153,Profile!$C$2:$C$17521,CS$8))*$C$9</f>
        <v>0</v>
      </c>
      <c r="CT153" s="193">
        <f>(SUMIFS(Profile!$E$2:$E$17521,Profile!$B$2:$B$17521,$B153,Profile!$C$2:$C$17521,CT$8))*$C$9</f>
        <v>0</v>
      </c>
      <c r="CU153" s="193">
        <f>(SUMIFS(Profile!$E$2:$E$17521,Profile!$B$2:$B$17521,$B153,Profile!$C$2:$C$17521,CU$8))*$C$9</f>
        <v>0</v>
      </c>
      <c r="CV153" s="193">
        <f>(SUMIFS(Profile!$E$2:$E$17521,Profile!$B$2:$B$17521,$B153,Profile!$C$2:$C$17521,CV$8))*$C$9</f>
        <v>0</v>
      </c>
      <c r="CW153" s="193">
        <f>(SUMIFS(Profile!$E$2:$E$17521,Profile!$B$2:$B$17521,$B153,Profile!$C$2:$C$17521,CW$8))*$C$9</f>
        <v>0</v>
      </c>
      <c r="CX153" s="193">
        <f t="shared" si="17"/>
        <v>7.012093101</v>
      </c>
      <c r="CY153" s="193">
        <f t="shared" ref="CY153:ET153" si="727">MAX(BB153-E153,0)</f>
        <v>0</v>
      </c>
      <c r="CZ153" s="193">
        <f t="shared" si="727"/>
        <v>0</v>
      </c>
      <c r="DA153" s="193">
        <f t="shared" si="727"/>
        <v>0</v>
      </c>
      <c r="DB153" s="193">
        <f t="shared" si="727"/>
        <v>0</v>
      </c>
      <c r="DC153" s="193">
        <f t="shared" si="727"/>
        <v>0</v>
      </c>
      <c r="DD153" s="193">
        <f t="shared" si="727"/>
        <v>0</v>
      </c>
      <c r="DE153" s="193">
        <f t="shared" si="727"/>
        <v>0</v>
      </c>
      <c r="DF153" s="193">
        <f t="shared" si="727"/>
        <v>0</v>
      </c>
      <c r="DG153" s="193">
        <f t="shared" si="727"/>
        <v>0</v>
      </c>
      <c r="DH153" s="193">
        <f t="shared" si="727"/>
        <v>0</v>
      </c>
      <c r="DI153" s="193">
        <f t="shared" si="727"/>
        <v>0</v>
      </c>
      <c r="DJ153" s="193">
        <f t="shared" si="727"/>
        <v>0</v>
      </c>
      <c r="DK153" s="193">
        <f t="shared" si="727"/>
        <v>0.01473460758</v>
      </c>
      <c r="DL153" s="193">
        <f t="shared" si="727"/>
        <v>0.06018280709</v>
      </c>
      <c r="DM153" s="193">
        <f t="shared" si="727"/>
        <v>0.1067256685</v>
      </c>
      <c r="DN153" s="193">
        <f t="shared" si="727"/>
        <v>0.1933877514</v>
      </c>
      <c r="DO153" s="193">
        <f t="shared" si="727"/>
        <v>0.3010374326</v>
      </c>
      <c r="DP153" s="193">
        <f t="shared" si="727"/>
        <v>0.3728031966</v>
      </c>
      <c r="DQ153" s="193">
        <f t="shared" si="727"/>
        <v>0.4422148688</v>
      </c>
      <c r="DR153" s="193">
        <f t="shared" si="727"/>
        <v>0.5160726005</v>
      </c>
      <c r="DS153" s="193">
        <f t="shared" si="727"/>
        <v>0.5180855445</v>
      </c>
      <c r="DT153" s="193">
        <f t="shared" si="727"/>
        <v>0.4654192417</v>
      </c>
      <c r="DU153" s="193">
        <f t="shared" si="727"/>
        <v>0.4173596691</v>
      </c>
      <c r="DV153" s="193">
        <f t="shared" si="727"/>
        <v>0.452690707</v>
      </c>
      <c r="DW153" s="193">
        <f t="shared" si="727"/>
        <v>0.4036549036</v>
      </c>
      <c r="DX153" s="193">
        <f t="shared" si="727"/>
        <v>0.4035231837</v>
      </c>
      <c r="DY153" s="193">
        <f t="shared" si="727"/>
        <v>0.4056469532</v>
      </c>
      <c r="DZ153" s="193">
        <f t="shared" si="727"/>
        <v>0.4216380311</v>
      </c>
      <c r="EA153" s="193">
        <f t="shared" si="727"/>
        <v>0.3618941409</v>
      </c>
      <c r="EB153" s="193">
        <f t="shared" si="727"/>
        <v>0.3683286907</v>
      </c>
      <c r="EC153" s="193">
        <f t="shared" si="727"/>
        <v>0.3028762319</v>
      </c>
      <c r="ED153" s="193">
        <f t="shared" si="727"/>
        <v>0.2581770674</v>
      </c>
      <c r="EE153" s="193">
        <f t="shared" si="727"/>
        <v>0.1707593764</v>
      </c>
      <c r="EF153" s="193">
        <f t="shared" si="727"/>
        <v>0.05488042638</v>
      </c>
      <c r="EG153" s="193">
        <f t="shared" si="727"/>
        <v>0</v>
      </c>
      <c r="EH153" s="193">
        <f t="shared" si="727"/>
        <v>0</v>
      </c>
      <c r="EI153" s="193">
        <f t="shared" si="727"/>
        <v>0</v>
      </c>
      <c r="EJ153" s="193">
        <f t="shared" si="727"/>
        <v>0</v>
      </c>
      <c r="EK153" s="193">
        <f t="shared" si="727"/>
        <v>0</v>
      </c>
      <c r="EL153" s="193">
        <f t="shared" si="727"/>
        <v>0</v>
      </c>
      <c r="EM153" s="193">
        <f t="shared" si="727"/>
        <v>0</v>
      </c>
      <c r="EN153" s="193">
        <f t="shared" si="727"/>
        <v>0</v>
      </c>
      <c r="EO153" s="193">
        <f t="shared" si="727"/>
        <v>0</v>
      </c>
      <c r="EP153" s="193">
        <f t="shared" si="727"/>
        <v>0</v>
      </c>
      <c r="EQ153" s="193">
        <f t="shared" si="727"/>
        <v>0</v>
      </c>
      <c r="ER153" s="193">
        <f t="shared" si="727"/>
        <v>0</v>
      </c>
      <c r="ES153" s="193">
        <f t="shared" si="727"/>
        <v>0</v>
      </c>
      <c r="ET153" s="193">
        <f t="shared" si="727"/>
        <v>0</v>
      </c>
      <c r="EU153" s="193">
        <f t="shared" si="19"/>
        <v>5.374036873</v>
      </c>
      <c r="EV153" s="193">
        <f t="shared" ref="EV153:GQ153" si="728">BB153-CY153</f>
        <v>0</v>
      </c>
      <c r="EW153" s="193">
        <f t="shared" si="728"/>
        <v>0</v>
      </c>
      <c r="EX153" s="193">
        <f t="shared" si="728"/>
        <v>0</v>
      </c>
      <c r="EY153" s="193">
        <f t="shared" si="728"/>
        <v>0</v>
      </c>
      <c r="EZ153" s="193">
        <f t="shared" si="728"/>
        <v>0</v>
      </c>
      <c r="FA153" s="193">
        <f t="shared" si="728"/>
        <v>0</v>
      </c>
      <c r="FB153" s="193">
        <f t="shared" si="728"/>
        <v>0</v>
      </c>
      <c r="FC153" s="193">
        <f t="shared" si="728"/>
        <v>0</v>
      </c>
      <c r="FD153" s="193">
        <f t="shared" si="728"/>
        <v>0.003709788578</v>
      </c>
      <c r="FE153" s="193">
        <f t="shared" si="728"/>
        <v>0.0142514782</v>
      </c>
      <c r="FF153" s="193">
        <f t="shared" si="728"/>
        <v>0.04223173615</v>
      </c>
      <c r="FG153" s="193">
        <f t="shared" si="728"/>
        <v>0.0811257949</v>
      </c>
      <c r="FH153" s="193">
        <f t="shared" si="728"/>
        <v>0.1213873952</v>
      </c>
      <c r="FI153" s="193">
        <f t="shared" si="728"/>
        <v>0.1390146077</v>
      </c>
      <c r="FJ153" s="193">
        <f t="shared" si="728"/>
        <v>0.1584446033</v>
      </c>
      <c r="FK153" s="193">
        <f t="shared" si="728"/>
        <v>0.1718653219</v>
      </c>
      <c r="FL153" s="193">
        <f t="shared" si="728"/>
        <v>0.1930981006</v>
      </c>
      <c r="FM153" s="193">
        <f t="shared" si="728"/>
        <v>0.2139302608</v>
      </c>
      <c r="FN153" s="193">
        <f t="shared" si="728"/>
        <v>0.2199395378</v>
      </c>
      <c r="FO153" s="193">
        <f t="shared" si="728"/>
        <v>0.2255481963</v>
      </c>
      <c r="FP153" s="193">
        <f t="shared" si="728"/>
        <v>0.2249472686</v>
      </c>
      <c r="FQ153" s="193">
        <f t="shared" si="728"/>
        <v>0.2199395378</v>
      </c>
      <c r="FR153" s="193">
        <f t="shared" si="728"/>
        <v>0.2245466501</v>
      </c>
      <c r="FS153" s="193">
        <f t="shared" si="728"/>
        <v>0.2297546902</v>
      </c>
      <c r="FT153" s="193">
        <f t="shared" si="728"/>
        <v>0.2273509794</v>
      </c>
      <c r="FU153" s="193">
        <f t="shared" si="728"/>
        <v>0.2301553087</v>
      </c>
      <c r="FV153" s="193">
        <f t="shared" si="728"/>
        <v>0.2241460317</v>
      </c>
      <c r="FW153" s="193">
        <f t="shared" si="728"/>
        <v>0.2139302608</v>
      </c>
      <c r="FX153" s="193">
        <f t="shared" si="728"/>
        <v>0.2091228392</v>
      </c>
      <c r="FY153" s="193">
        <f t="shared" si="728"/>
        <v>0.2061182007</v>
      </c>
      <c r="FZ153" s="193">
        <f t="shared" si="728"/>
        <v>0.2145311885</v>
      </c>
      <c r="GA153" s="193">
        <f t="shared" si="728"/>
        <v>0.2173355177</v>
      </c>
      <c r="GB153" s="193">
        <f t="shared" si="728"/>
        <v>0.2289534533</v>
      </c>
      <c r="GC153" s="193">
        <f t="shared" si="728"/>
        <v>0.2489843765</v>
      </c>
      <c r="GD153" s="193">
        <f t="shared" si="728"/>
        <v>0.2193369143</v>
      </c>
      <c r="GE153" s="193">
        <f t="shared" si="728"/>
        <v>0.1577647994</v>
      </c>
      <c r="GF153" s="193">
        <f t="shared" si="728"/>
        <v>0.1231694013</v>
      </c>
      <c r="GG153" s="193">
        <f t="shared" si="728"/>
        <v>0.0824769223</v>
      </c>
      <c r="GH153" s="193">
        <f t="shared" si="728"/>
        <v>0.0508102484</v>
      </c>
      <c r="GI153" s="193">
        <f t="shared" si="728"/>
        <v>0.02635343912</v>
      </c>
      <c r="GJ153" s="193">
        <f t="shared" si="728"/>
        <v>0.009314176787</v>
      </c>
      <c r="GK153" s="193">
        <f t="shared" si="728"/>
        <v>0.0004073561635</v>
      </c>
      <c r="GL153" s="193">
        <f t="shared" si="728"/>
        <v>0.00004049071285</v>
      </c>
      <c r="GM153" s="193">
        <f t="shared" si="728"/>
        <v>0</v>
      </c>
      <c r="GN153" s="193">
        <f t="shared" si="728"/>
        <v>0</v>
      </c>
      <c r="GO153" s="193">
        <f t="shared" si="728"/>
        <v>0</v>
      </c>
      <c r="GP153" s="193">
        <f t="shared" si="728"/>
        <v>0</v>
      </c>
      <c r="GQ153" s="193">
        <f t="shared" si="728"/>
        <v>0</v>
      </c>
      <c r="GR153" s="193">
        <f t="shared" si="21"/>
        <v>4.192131165</v>
      </c>
      <c r="GS153" s="193">
        <f t="shared" ref="GS153:IN153" si="729">E153-EV153</f>
        <v>0.1606480048</v>
      </c>
      <c r="GT153" s="193">
        <f t="shared" si="729"/>
        <v>0.1418189369</v>
      </c>
      <c r="GU153" s="193">
        <f t="shared" si="729"/>
        <v>0.1291994552</v>
      </c>
      <c r="GV153" s="193">
        <f t="shared" si="729"/>
        <v>0.1221886321</v>
      </c>
      <c r="GW153" s="193">
        <f t="shared" si="729"/>
        <v>0.1131747166</v>
      </c>
      <c r="GX153" s="193">
        <f t="shared" si="729"/>
        <v>0.1097694597</v>
      </c>
      <c r="GY153" s="193">
        <f t="shared" si="729"/>
        <v>0.1077663673</v>
      </c>
      <c r="GZ153" s="193">
        <f t="shared" si="729"/>
        <v>0.105763275</v>
      </c>
      <c r="HA153" s="193">
        <f t="shared" si="729"/>
        <v>0.1012522495</v>
      </c>
      <c r="HB153" s="193">
        <f t="shared" si="729"/>
        <v>0.09131148756</v>
      </c>
      <c r="HC153" s="193">
        <f t="shared" si="729"/>
        <v>0.06773803273</v>
      </c>
      <c r="HD153" s="193">
        <f t="shared" si="729"/>
        <v>0.03184861248</v>
      </c>
      <c r="HE153" s="193">
        <f t="shared" si="729"/>
        <v>0</v>
      </c>
      <c r="HF153" s="193">
        <f t="shared" si="729"/>
        <v>0</v>
      </c>
      <c r="HG153" s="193">
        <f t="shared" si="729"/>
        <v>0</v>
      </c>
      <c r="HH153" s="193">
        <f t="shared" si="729"/>
        <v>0</v>
      </c>
      <c r="HI153" s="193">
        <f t="shared" si="729"/>
        <v>0</v>
      </c>
      <c r="HJ153" s="193">
        <f t="shared" si="729"/>
        <v>0</v>
      </c>
      <c r="HK153" s="193">
        <f t="shared" si="729"/>
        <v>0</v>
      </c>
      <c r="HL153" s="193">
        <f t="shared" si="729"/>
        <v>0</v>
      </c>
      <c r="HM153" s="193">
        <f t="shared" si="729"/>
        <v>0</v>
      </c>
      <c r="HN153" s="193">
        <f t="shared" si="729"/>
        <v>0</v>
      </c>
      <c r="HO153" s="193">
        <f t="shared" si="729"/>
        <v>0</v>
      </c>
      <c r="HP153" s="193">
        <f t="shared" si="729"/>
        <v>0</v>
      </c>
      <c r="HQ153" s="193">
        <f t="shared" si="729"/>
        <v>0</v>
      </c>
      <c r="HR153" s="193">
        <f t="shared" si="729"/>
        <v>0</v>
      </c>
      <c r="HS153" s="193">
        <f t="shared" si="729"/>
        <v>0</v>
      </c>
      <c r="HT153" s="193">
        <f t="shared" si="729"/>
        <v>0</v>
      </c>
      <c r="HU153" s="193">
        <f t="shared" si="729"/>
        <v>0</v>
      </c>
      <c r="HV153" s="193">
        <f t="shared" si="729"/>
        <v>0</v>
      </c>
      <c r="HW153" s="193">
        <f t="shared" si="729"/>
        <v>0</v>
      </c>
      <c r="HX153" s="193">
        <f t="shared" si="729"/>
        <v>0</v>
      </c>
      <c r="HY153" s="193">
        <f t="shared" si="729"/>
        <v>0</v>
      </c>
      <c r="HZ153" s="193">
        <f t="shared" si="729"/>
        <v>0</v>
      </c>
      <c r="IA153" s="193">
        <f t="shared" si="729"/>
        <v>0.04967838555</v>
      </c>
      <c r="IB153" s="193">
        <f t="shared" si="729"/>
        <v>0.1156573036</v>
      </c>
      <c r="IC153" s="193">
        <f t="shared" si="729"/>
        <v>0.151454557</v>
      </c>
      <c r="ID153" s="193">
        <f t="shared" si="729"/>
        <v>0.1947510561</v>
      </c>
      <c r="IE153" s="193">
        <f t="shared" si="729"/>
        <v>0.2194069068</v>
      </c>
      <c r="IF153" s="193">
        <f t="shared" si="729"/>
        <v>0.2398575315</v>
      </c>
      <c r="IG153" s="193">
        <f t="shared" si="729"/>
        <v>0.2607026692</v>
      </c>
      <c r="IH153" s="193">
        <f t="shared" si="729"/>
        <v>0.2658036144</v>
      </c>
      <c r="II153" s="193">
        <f t="shared" si="729"/>
        <v>0.2675726445</v>
      </c>
      <c r="IJ153" s="193">
        <f t="shared" si="729"/>
        <v>0.2668118983</v>
      </c>
      <c r="IK153" s="193">
        <f t="shared" si="729"/>
        <v>0.2608026213</v>
      </c>
      <c r="IL153" s="193">
        <f t="shared" si="729"/>
        <v>0.2341614933</v>
      </c>
      <c r="IM153" s="193">
        <f t="shared" si="729"/>
        <v>0.2063185099</v>
      </c>
      <c r="IN153" s="193">
        <f t="shared" si="729"/>
        <v>0.1766727435</v>
      </c>
      <c r="IO153" s="193">
        <f t="shared" si="23"/>
        <v>2.909651935</v>
      </c>
      <c r="IP153" s="193">
        <f t="shared" si="29"/>
        <v>0.9173796119</v>
      </c>
      <c r="IQ153" s="193">
        <f t="shared" ref="IQ153:KK153" si="730">MAX((MIN(CZ153+IP153,$IO$7))-GT153,0)</f>
        <v>0.775560675</v>
      </c>
      <c r="IR153" s="193">
        <f t="shared" si="730"/>
        <v>0.6463612197</v>
      </c>
      <c r="IS153" s="193">
        <f t="shared" si="730"/>
        <v>0.5241725877</v>
      </c>
      <c r="IT153" s="193">
        <f t="shared" si="730"/>
        <v>0.410997871</v>
      </c>
      <c r="IU153" s="193">
        <f t="shared" si="730"/>
        <v>0.3012284114</v>
      </c>
      <c r="IV153" s="193">
        <f t="shared" si="730"/>
        <v>0.1934620441</v>
      </c>
      <c r="IW153" s="193">
        <f t="shared" si="730"/>
        <v>0.08769876907</v>
      </c>
      <c r="IX153" s="193">
        <f t="shared" si="730"/>
        <v>0</v>
      </c>
      <c r="IY153" s="193">
        <f t="shared" si="730"/>
        <v>0</v>
      </c>
      <c r="IZ153" s="193">
        <f t="shared" si="730"/>
        <v>0</v>
      </c>
      <c r="JA153" s="193">
        <f t="shared" si="730"/>
        <v>0</v>
      </c>
      <c r="JB153" s="193">
        <f t="shared" si="730"/>
        <v>0.01473460758</v>
      </c>
      <c r="JC153" s="193">
        <f t="shared" si="730"/>
        <v>0.07491741467</v>
      </c>
      <c r="JD153" s="193">
        <f t="shared" si="730"/>
        <v>0.1816430831</v>
      </c>
      <c r="JE153" s="193">
        <f t="shared" si="730"/>
        <v>0.3750308345</v>
      </c>
      <c r="JF153" s="193">
        <f t="shared" si="730"/>
        <v>0.6760682672</v>
      </c>
      <c r="JG153" s="193">
        <f t="shared" si="730"/>
        <v>1.048871464</v>
      </c>
      <c r="JH153" s="193">
        <f t="shared" si="730"/>
        <v>1.491086333</v>
      </c>
      <c r="JI153" s="193">
        <f t="shared" si="730"/>
        <v>2.007158933</v>
      </c>
      <c r="JJ153" s="193">
        <f t="shared" si="730"/>
        <v>2.525244478</v>
      </c>
      <c r="JK153" s="193">
        <f t="shared" si="730"/>
        <v>2.990663719</v>
      </c>
      <c r="JL153" s="193">
        <f t="shared" si="730"/>
        <v>3.408023388</v>
      </c>
      <c r="JM153" s="193">
        <f t="shared" si="730"/>
        <v>3.860714095</v>
      </c>
      <c r="JN153" s="193">
        <f t="shared" si="730"/>
        <v>4.264368999</v>
      </c>
      <c r="JO153" s="193">
        <f t="shared" si="730"/>
        <v>4.667892183</v>
      </c>
      <c r="JP153" s="193">
        <f t="shared" si="730"/>
        <v>5</v>
      </c>
      <c r="JQ153" s="193">
        <f t="shared" si="730"/>
        <v>5</v>
      </c>
      <c r="JR153" s="193">
        <f t="shared" si="730"/>
        <v>5</v>
      </c>
      <c r="JS153" s="193">
        <f t="shared" si="730"/>
        <v>5</v>
      </c>
      <c r="JT153" s="193">
        <f t="shared" si="730"/>
        <v>5</v>
      </c>
      <c r="JU153" s="193">
        <f t="shared" si="730"/>
        <v>5</v>
      </c>
      <c r="JV153" s="193">
        <f t="shared" si="730"/>
        <v>5</v>
      </c>
      <c r="JW153" s="193">
        <f t="shared" si="730"/>
        <v>5</v>
      </c>
      <c r="JX153" s="193">
        <f t="shared" si="730"/>
        <v>4.950321614</v>
      </c>
      <c r="JY153" s="193">
        <f t="shared" si="730"/>
        <v>4.834664311</v>
      </c>
      <c r="JZ153" s="193">
        <f t="shared" si="730"/>
        <v>4.683209754</v>
      </c>
      <c r="KA153" s="193">
        <f t="shared" si="730"/>
        <v>4.488458698</v>
      </c>
      <c r="KB153" s="193">
        <f t="shared" si="730"/>
        <v>4.269051791</v>
      </c>
      <c r="KC153" s="193">
        <f t="shared" si="730"/>
        <v>4.029194259</v>
      </c>
      <c r="KD153" s="193">
        <f t="shared" si="730"/>
        <v>3.76849159</v>
      </c>
      <c r="KE153" s="193">
        <f t="shared" si="730"/>
        <v>3.502687976</v>
      </c>
      <c r="KF153" s="193">
        <f t="shared" si="730"/>
        <v>3.235115331</v>
      </c>
      <c r="KG153" s="193">
        <f t="shared" si="730"/>
        <v>2.968303433</v>
      </c>
      <c r="KH153" s="193">
        <f t="shared" si="730"/>
        <v>2.707500812</v>
      </c>
      <c r="KI153" s="193">
        <f t="shared" si="730"/>
        <v>2.473339318</v>
      </c>
      <c r="KJ153" s="193">
        <f t="shared" si="730"/>
        <v>2.267020808</v>
      </c>
      <c r="KK153" s="193">
        <f t="shared" si="730"/>
        <v>2.090348065</v>
      </c>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row>
    <row r="154" ht="14.25" customHeight="1">
      <c r="A154" s="1">
        <v>5.0</v>
      </c>
      <c r="B154" s="1">
        <f t="shared" ref="B154:C154" si="731">B153+1</f>
        <v>144</v>
      </c>
      <c r="C154" s="267">
        <f t="shared" si="731"/>
        <v>43609</v>
      </c>
      <c r="D154" s="193">
        <f t="shared" si="15"/>
        <v>9.297553356</v>
      </c>
      <c r="E154" s="193">
        <f>(SUMIFS(Profile!$F$2:$F$17521,Profile!$B$2:$B$17521,$B154,Profile!$C$2:$C$17521,E$8))*$C$6</f>
        <v>0.1514337801</v>
      </c>
      <c r="F154" s="193">
        <f>(SUMIFS(Profile!$F$2:$F$17521,Profile!$B$2:$B$17521,$B154,Profile!$C$2:$C$17521,F$8))*$C$6</f>
        <v>0.1322040937</v>
      </c>
      <c r="G154" s="193">
        <f>(SUMIFS(Profile!$F$2:$F$17521,Profile!$B$2:$B$17521,$B154,Profile!$C$2:$C$17521,G$8))*$C$6</f>
        <v>0.122989869</v>
      </c>
      <c r="H154" s="193">
        <f>(SUMIFS(Profile!$F$2:$F$17521,Profile!$B$2:$B$17521,$B154,Profile!$C$2:$C$17521,H$8))*$C$6</f>
        <v>0.1185830659</v>
      </c>
      <c r="I154" s="193">
        <f>(SUMIFS(Profile!$F$2:$F$17521,Profile!$B$2:$B$17521,$B154,Profile!$C$2:$C$17521,I$8))*$C$6</f>
        <v>0.1097694597</v>
      </c>
      <c r="J154" s="193">
        <f>(SUMIFS(Profile!$F$2:$F$17521,Profile!$B$2:$B$17521,$B154,Profile!$C$2:$C$17521,J$8))*$C$6</f>
        <v>0.1065645119</v>
      </c>
      <c r="K154" s="193">
        <f>(SUMIFS(Profile!$F$2:$F$17521,Profile!$B$2:$B$17521,$B154,Profile!$C$2:$C$17521,K$8))*$C$6</f>
        <v>0.1037601827</v>
      </c>
      <c r="L154" s="193">
        <f>(SUMIFS(Profile!$F$2:$F$17521,Profile!$B$2:$B$17521,$B154,Profile!$C$2:$C$17521,L$8))*$C$6</f>
        <v>0.1033595642</v>
      </c>
      <c r="M154" s="193">
        <f>(SUMIFS(Profile!$F$2:$F$17521,Profile!$B$2:$B$17521,$B154,Profile!$C$2:$C$17521,M$8))*$C$6</f>
        <v>0.1041608011</v>
      </c>
      <c r="N154" s="193">
        <f>(SUMIFS(Profile!$F$2:$F$17521,Profile!$B$2:$B$17521,$B154,Profile!$C$2:$C$17521,N$8))*$C$6</f>
        <v>0.1053626565</v>
      </c>
      <c r="O154" s="193">
        <f>(SUMIFS(Profile!$F$2:$F$17521,Profile!$B$2:$B$17521,$B154,Profile!$C$2:$C$17521,O$8))*$C$6</f>
        <v>0.1093688412</v>
      </c>
      <c r="P154" s="193">
        <f>(SUMIFS(Profile!$F$2:$F$17521,Profile!$B$2:$B$17521,$B154,Profile!$C$2:$C$17521,P$8))*$C$6</f>
        <v>0.1181824474</v>
      </c>
      <c r="Q154" s="193">
        <f>(SUMIFS(Profile!$F$2:$F$17521,Profile!$B$2:$B$17521,$B154,Profile!$C$2:$C$17521,Q$8))*$C$6</f>
        <v>0.1293997645</v>
      </c>
      <c r="R154" s="193">
        <f>(SUMIFS(Profile!$F$2:$F$17521,Profile!$B$2:$B$17521,$B154,Profile!$C$2:$C$17521,R$8))*$C$6</f>
        <v>0.1550393463</v>
      </c>
      <c r="S154" s="193">
        <f>(SUMIFS(Profile!$F$2:$F$17521,Profile!$B$2:$B$17521,$B154,Profile!$C$2:$C$17521,S$8))*$C$6</f>
        <v>0.1774739804</v>
      </c>
      <c r="T154" s="193">
        <f>(SUMIFS(Profile!$F$2:$F$17521,Profile!$B$2:$B$17521,$B154,Profile!$C$2:$C$17521,T$8))*$C$6</f>
        <v>0.1898931528</v>
      </c>
      <c r="U154" s="193">
        <f>(SUMIFS(Profile!$F$2:$F$17521,Profile!$B$2:$B$17521,$B154,Profile!$C$2:$C$17521,U$8))*$C$6</f>
        <v>0.2019117068</v>
      </c>
      <c r="V154" s="193">
        <f>(SUMIFS(Profile!$F$2:$F$17521,Profile!$B$2:$B$17521,$B154,Profile!$C$2:$C$17521,V$8))*$C$6</f>
        <v>0.2143308792</v>
      </c>
      <c r="W154" s="193">
        <f>(SUMIFS(Profile!$F$2:$F$17521,Profile!$B$2:$B$17521,$B154,Profile!$C$2:$C$17521,W$8))*$C$6</f>
        <v>0.2111259315</v>
      </c>
      <c r="X154" s="193">
        <f>(SUMIFS(Profile!$F$2:$F$17521,Profile!$B$2:$B$17521,$B154,Profile!$C$2:$C$17521,X$8))*$C$6</f>
        <v>0.21152655</v>
      </c>
      <c r="Y154" s="193">
        <f>(SUMIFS(Profile!$F$2:$F$17521,Profile!$B$2:$B$17521,$B154,Profile!$C$2:$C$17521,Y$8))*$C$6</f>
        <v>0.2047160361</v>
      </c>
      <c r="Z154" s="193">
        <f>(SUMIFS(Profile!$F$2:$F$17521,Profile!$B$2:$B$17521,$B154,Profile!$C$2:$C$17521,Z$8))*$C$6</f>
        <v>0.1991073775</v>
      </c>
      <c r="AA154" s="193">
        <f>(SUMIFS(Profile!$F$2:$F$17521,Profile!$B$2:$B$17521,$B154,Profile!$C$2:$C$17521,AA$8))*$C$6</f>
        <v>0.2035141807</v>
      </c>
      <c r="AB154" s="193">
        <f>(SUMIFS(Profile!$F$2:$F$17521,Profile!$B$2:$B$17521,$B154,Profile!$C$2:$C$17521,AB$8))*$C$6</f>
        <v>0.2051166545</v>
      </c>
      <c r="AC154" s="193">
        <f>(SUMIFS(Profile!$F$2:$F$17521,Profile!$B$2:$B$17521,$B154,Profile!$C$2:$C$17521,AC$8))*$C$6</f>
        <v>0.2043154176</v>
      </c>
      <c r="AD154" s="193">
        <f>(SUMIFS(Profile!$F$2:$F$17521,Profile!$B$2:$B$17521,$B154,Profile!$C$2:$C$17521,AD$8))*$C$6</f>
        <v>0.2051166545</v>
      </c>
      <c r="AE154" s="193">
        <f>(SUMIFS(Profile!$F$2:$F$17521,Profile!$B$2:$B$17521,$B154,Profile!$C$2:$C$17521,AE$8))*$C$6</f>
        <v>0.1971042852</v>
      </c>
      <c r="AF154" s="193">
        <f>(SUMIFS(Profile!$F$2:$F$17521,Profile!$B$2:$B$17521,$B154,Profile!$C$2:$C$17521,AF$8))*$C$6</f>
        <v>0.1959024298</v>
      </c>
      <c r="AG154" s="193">
        <f>(SUMIFS(Profile!$F$2:$F$17521,Profile!$B$2:$B$17521,$B154,Profile!$C$2:$C$17521,AG$8))*$C$6</f>
        <v>0.1918962452</v>
      </c>
      <c r="AH154" s="193">
        <f>(SUMIFS(Profile!$F$2:$F$17521,Profile!$B$2:$B$17521,$B154,Profile!$C$2:$C$17521,AH$8))*$C$6</f>
        <v>0.1878900605</v>
      </c>
      <c r="AI154" s="193">
        <f>(SUMIFS(Profile!$F$2:$F$17521,Profile!$B$2:$B$17521,$B154,Profile!$C$2:$C$17521,AI$8))*$C$6</f>
        <v>0.1930981006</v>
      </c>
      <c r="AJ154" s="193">
        <f>(SUMIFS(Profile!$F$2:$F$17521,Profile!$B$2:$B$17521,$B154,Profile!$C$2:$C$17521,AJ$8))*$C$6</f>
        <v>0.2019117068</v>
      </c>
      <c r="AK154" s="193">
        <f>(SUMIFS(Profile!$F$2:$F$17521,Profile!$B$2:$B$17521,$B154,Profile!$C$2:$C$17521,AK$8))*$C$6</f>
        <v>0.2191383008</v>
      </c>
      <c r="AL154" s="193">
        <f>(SUMIFS(Profile!$F$2:$F$17521,Profile!$B$2:$B$17521,$B154,Profile!$C$2:$C$17521,AL$8))*$C$6</f>
        <v>0.240771698</v>
      </c>
      <c r="AM154" s="193">
        <f>(SUMIFS(Profile!$F$2:$F$17521,Profile!$B$2:$B$17521,$B154,Profile!$C$2:$C$17521,AM$8))*$C$6</f>
        <v>0.2724205568</v>
      </c>
      <c r="AN154" s="193">
        <f>(SUMIFS(Profile!$F$2:$F$17521,Profile!$B$2:$B$17521,$B154,Profile!$C$2:$C$17521,AN$8))*$C$6</f>
        <v>0.2784298338</v>
      </c>
      <c r="AO154" s="193">
        <f>(SUMIFS(Profile!$F$2:$F$17521,Profile!$B$2:$B$17521,$B154,Profile!$C$2:$C$17521,AO$8))*$C$6</f>
        <v>0.2752248861</v>
      </c>
      <c r="AP154" s="193">
        <f>(SUMIFS(Profile!$F$2:$F$17521,Profile!$B$2:$B$17521,$B154,Profile!$C$2:$C$17521,AP$8))*$C$6</f>
        <v>0.2740230307</v>
      </c>
      <c r="AQ154" s="193">
        <f>(SUMIFS(Profile!$F$2:$F$17521,Profile!$B$2:$B$17521,$B154,Profile!$C$2:$C$17521,AQ$8))*$C$6</f>
        <v>0.2708180829</v>
      </c>
      <c r="AR154" s="193">
        <f>(SUMIFS(Profile!$F$2:$F$17521,Profile!$B$2:$B$17521,$B154,Profile!$C$2:$C$17521,AR$8))*$C$6</f>
        <v>0.2612032398</v>
      </c>
      <c r="AS154" s="193">
        <f>(SUMIFS(Profile!$F$2:$F$17521,Profile!$B$2:$B$17521,$B154,Profile!$C$2:$C$17521,AS$8))*$C$6</f>
        <v>0.2644081875</v>
      </c>
      <c r="AT154" s="193">
        <f>(SUMIFS(Profile!$F$2:$F$17521,Profile!$B$2:$B$17521,$B154,Profile!$C$2:$C$17521,AT$8))*$C$6</f>
        <v>0.2636069506</v>
      </c>
      <c r="AU154" s="193">
        <f>(SUMIFS(Profile!$F$2:$F$17521,Profile!$B$2:$B$17521,$B154,Profile!$C$2:$C$17521,AU$8))*$C$6</f>
        <v>0.2644081875</v>
      </c>
      <c r="AV154" s="193">
        <f>(SUMIFS(Profile!$F$2:$F$17521,Profile!$B$2:$B$17521,$B154,Profile!$C$2:$C$17521,AV$8))*$C$6</f>
        <v>0.2636069506</v>
      </c>
      <c r="AW154" s="193">
        <f>(SUMIFS(Profile!$F$2:$F$17521,Profile!$B$2:$B$17521,$B154,Profile!$C$2:$C$17521,AW$8))*$C$6</f>
        <v>0.2596007659</v>
      </c>
      <c r="AX154" s="193">
        <f>(SUMIFS(Profile!$F$2:$F$17521,Profile!$B$2:$B$17521,$B154,Profile!$C$2:$C$17521,AX$8))*$C$6</f>
        <v>0.2379673687</v>
      </c>
      <c r="AY154" s="193">
        <f>(SUMIFS(Profile!$F$2:$F$17521,Profile!$B$2:$B$17521,$B154,Profile!$C$2:$C$17521,AY$8))*$C$6</f>
        <v>0.2091228392</v>
      </c>
      <c r="AZ154" s="193">
        <f>(SUMIFS(Profile!$F$2:$F$17521,Profile!$B$2:$B$17521,$B154,Profile!$C$2:$C$17521,AZ$8))*$C$6</f>
        <v>0.1766727435</v>
      </c>
      <c r="BA154" s="193">
        <f t="shared" si="16"/>
        <v>13.58470998</v>
      </c>
      <c r="BB154" s="193">
        <f>(SUMIFS(Profile!$E$2:$E$17521,Profile!$B$2:$B$17521,$B154,Profile!$C$2:$C$17521,BB$8))*$C$9</f>
        <v>0</v>
      </c>
      <c r="BC154" s="193">
        <f>(SUMIFS(Profile!$E$2:$E$17521,Profile!$B$2:$B$17521,$B154,Profile!$C$2:$C$17521,BC$8))*$C$9</f>
        <v>0</v>
      </c>
      <c r="BD154" s="193">
        <f>(SUMIFS(Profile!$E$2:$E$17521,Profile!$B$2:$B$17521,$B154,Profile!$C$2:$C$17521,BD$8))*$C$9</f>
        <v>0</v>
      </c>
      <c r="BE154" s="193">
        <f>(SUMIFS(Profile!$E$2:$E$17521,Profile!$B$2:$B$17521,$B154,Profile!$C$2:$C$17521,BE$8))*$C$9</f>
        <v>0</v>
      </c>
      <c r="BF154" s="193">
        <f>(SUMIFS(Profile!$E$2:$E$17521,Profile!$B$2:$B$17521,$B154,Profile!$C$2:$C$17521,BF$8))*$C$9</f>
        <v>0</v>
      </c>
      <c r="BG154" s="193">
        <f>(SUMIFS(Profile!$E$2:$E$17521,Profile!$B$2:$B$17521,$B154,Profile!$C$2:$C$17521,BG$8))*$C$9</f>
        <v>0</v>
      </c>
      <c r="BH154" s="193">
        <f>(SUMIFS(Profile!$E$2:$E$17521,Profile!$B$2:$B$17521,$B154,Profile!$C$2:$C$17521,BH$8))*$C$9</f>
        <v>0</v>
      </c>
      <c r="BI154" s="193">
        <f>(SUMIFS(Profile!$E$2:$E$17521,Profile!$B$2:$B$17521,$B154,Profile!$C$2:$C$17521,BI$8))*$C$9</f>
        <v>0</v>
      </c>
      <c r="BJ154" s="193">
        <f>(SUMIFS(Profile!$E$2:$E$17521,Profile!$B$2:$B$17521,$B154,Profile!$C$2:$C$17521,BJ$8))*$C$9</f>
        <v>0.004328106237</v>
      </c>
      <c r="BK154" s="193">
        <f>(SUMIFS(Profile!$E$2:$E$17521,Profile!$B$2:$B$17521,$B154,Profile!$C$2:$C$17521,BK$8))*$C$9</f>
        <v>0.01933074863</v>
      </c>
      <c r="BL154" s="193">
        <f>(SUMIFS(Profile!$E$2:$E$17521,Profile!$B$2:$B$17521,$B154,Profile!$C$2:$C$17521,BL$8))*$C$9</f>
        <v>0.05223441854</v>
      </c>
      <c r="BM154" s="193">
        <f>(SUMIFS(Profile!$E$2:$E$17521,Profile!$B$2:$B$17521,$B154,Profile!$C$2:$C$17521,BM$8))*$C$9</f>
        <v>0.09883761413</v>
      </c>
      <c r="BN154" s="193">
        <f>(SUMIFS(Profile!$E$2:$E$17521,Profile!$B$2:$B$17521,$B154,Profile!$C$2:$C$17521,BN$8))*$C$9</f>
        <v>0.1582080809</v>
      </c>
      <c r="BO154" s="193">
        <f>(SUMIFS(Profile!$E$2:$E$17521,Profile!$B$2:$B$17521,$B154,Profile!$C$2:$C$17521,BO$8))*$C$9</f>
        <v>0.2422440528</v>
      </c>
      <c r="BP154" s="193">
        <f>(SUMIFS(Profile!$E$2:$E$17521,Profile!$B$2:$B$17521,$B154,Profile!$C$2:$C$17521,BP$8))*$C$9</f>
        <v>0.3370479039</v>
      </c>
      <c r="BQ154" s="193">
        <f>(SUMIFS(Profile!$E$2:$E$17521,Profile!$B$2:$B$17521,$B154,Profile!$C$2:$C$17521,BQ$8))*$C$9</f>
        <v>0.4422112767</v>
      </c>
      <c r="BR154" s="193">
        <f>(SUMIFS(Profile!$E$2:$E$17521,Profile!$B$2:$B$17521,$B154,Profile!$C$2:$C$17521,BR$8))*$C$9</f>
        <v>0.5392147919</v>
      </c>
      <c r="BS154" s="193">
        <f>(SUMIFS(Profile!$E$2:$E$17521,Profile!$B$2:$B$17521,$B154,Profile!$C$2:$C$17521,BS$8))*$C$9</f>
        <v>0.6334016688</v>
      </c>
      <c r="BT154" s="193">
        <f>(SUMIFS(Profile!$E$2:$E$17521,Profile!$B$2:$B$17521,$B154,Profile!$C$2:$C$17521,BT$8))*$C$9</f>
        <v>0.6957172403</v>
      </c>
      <c r="BU154" s="193">
        <f>(SUMIFS(Profile!$E$2:$E$17521,Profile!$B$2:$B$17521,$B154,Profile!$C$2:$C$17521,BU$8))*$C$9</f>
        <v>0.7353323134</v>
      </c>
      <c r="BV154" s="193">
        <f>(SUMIFS(Profile!$E$2:$E$17521,Profile!$B$2:$B$17521,$B154,Profile!$C$2:$C$17521,BV$8))*$C$9</f>
        <v>0.7718898847</v>
      </c>
      <c r="BW154" s="193">
        <f>(SUMIFS(Profile!$E$2:$E$17521,Profile!$B$2:$B$17521,$B154,Profile!$C$2:$C$17521,BW$8))*$C$9</f>
        <v>0.7897190399</v>
      </c>
      <c r="BX154" s="193">
        <f>(SUMIFS(Profile!$E$2:$E$17521,Profile!$B$2:$B$17521,$B154,Profile!$C$2:$C$17521,BX$8))*$C$9</f>
        <v>0.8166393244</v>
      </c>
      <c r="BY154" s="193">
        <f>(SUMIFS(Profile!$E$2:$E$17521,Profile!$B$2:$B$17521,$B154,Profile!$C$2:$C$17521,BY$8))*$C$9</f>
        <v>0.8066221098</v>
      </c>
      <c r="BZ154" s="193">
        <f>(SUMIFS(Profile!$E$2:$E$17521,Profile!$B$2:$B$17521,$B154,Profile!$C$2:$C$17521,BZ$8))*$C$9</f>
        <v>0.7791246324</v>
      </c>
      <c r="CA154" s="193">
        <f>(SUMIFS(Profile!$E$2:$E$17521,Profile!$B$2:$B$17521,$B154,Profile!$C$2:$C$17521,CA$8))*$C$9</f>
        <v>0.7447586626</v>
      </c>
      <c r="CB154" s="193">
        <f>(SUMIFS(Profile!$E$2:$E$17521,Profile!$B$2:$B$17521,$B154,Profile!$C$2:$C$17521,CB$8))*$C$9</f>
        <v>0.6728815854</v>
      </c>
      <c r="CC154" s="193">
        <f>(SUMIFS(Profile!$E$2:$E$17521,Profile!$B$2:$B$17521,$B154,Profile!$C$2:$C$17521,CC$8))*$C$9</f>
        <v>0.6084564637</v>
      </c>
      <c r="CD154" s="193">
        <f>(SUMIFS(Profile!$E$2:$E$17521,Profile!$B$2:$B$17521,$B154,Profile!$C$2:$C$17521,CD$8))*$C$9</f>
        <v>0.5392180536</v>
      </c>
      <c r="CE154" s="193">
        <f>(SUMIFS(Profile!$E$2:$E$17521,Profile!$B$2:$B$17521,$B154,Profile!$C$2:$C$17521,CE$8))*$C$9</f>
        <v>0.5148383718</v>
      </c>
      <c r="CF154" s="193">
        <f>(SUMIFS(Profile!$E$2:$E$17521,Profile!$B$2:$B$17521,$B154,Profile!$C$2:$C$17521,CF$8))*$C$9</f>
        <v>0.5286914288</v>
      </c>
      <c r="CG154" s="193">
        <f>(SUMIFS(Profile!$E$2:$E$17521,Profile!$B$2:$B$17521,$B154,Profile!$C$2:$C$17521,CG$8))*$C$9</f>
        <v>0.4516442813</v>
      </c>
      <c r="CH154" s="193">
        <f>(SUMIFS(Profile!$E$2:$E$17521,Profile!$B$2:$B$17521,$B154,Profile!$C$2:$C$17521,CH$8))*$C$9</f>
        <v>0.3895644513</v>
      </c>
      <c r="CI154" s="193">
        <f>(SUMIFS(Profile!$E$2:$E$17521,Profile!$B$2:$B$17521,$B154,Profile!$C$2:$C$17521,CI$8))*$C$9</f>
        <v>0.3760256593</v>
      </c>
      <c r="CJ154" s="193">
        <f>(SUMIFS(Profile!$E$2:$E$17521,Profile!$B$2:$B$17521,$B154,Profile!$C$2:$C$17521,CJ$8))*$C$9</f>
        <v>0.2903219152</v>
      </c>
      <c r="CK154" s="193">
        <f>(SUMIFS(Profile!$E$2:$E$17521,Profile!$B$2:$B$17521,$B154,Profile!$C$2:$C$17521,CK$8))*$C$9</f>
        <v>0.2166823732</v>
      </c>
      <c r="CL154" s="193">
        <f>(SUMIFS(Profile!$E$2:$E$17521,Profile!$B$2:$B$17521,$B154,Profile!$C$2:$C$17521,CL$8))*$C$9</f>
        <v>0.145969418</v>
      </c>
      <c r="CM154" s="193">
        <f>(SUMIFS(Profile!$E$2:$E$17521,Profile!$B$2:$B$17521,$B154,Profile!$C$2:$C$17521,CM$8))*$C$9</f>
        <v>0.09289987134</v>
      </c>
      <c r="CN154" s="193">
        <f>(SUMIFS(Profile!$E$2:$E$17521,Profile!$B$2:$B$17521,$B154,Profile!$C$2:$C$17521,CN$8))*$C$9</f>
        <v>0.05375319416</v>
      </c>
      <c r="CO154" s="193">
        <f>(SUMIFS(Profile!$E$2:$E$17521,Profile!$B$2:$B$17521,$B154,Profile!$C$2:$C$17521,CO$8))*$C$9</f>
        <v>0.02606085548</v>
      </c>
      <c r="CP154" s="193">
        <f>(SUMIFS(Profile!$E$2:$E$17521,Profile!$B$2:$B$17521,$B154,Profile!$C$2:$C$17521,CP$8))*$C$9</f>
        <v>0.01029895091</v>
      </c>
      <c r="CQ154" s="193">
        <f>(SUMIFS(Profile!$E$2:$E$17521,Profile!$B$2:$B$17521,$B154,Profile!$C$2:$C$17521,CQ$8))*$C$9</f>
        <v>0.0005412367463</v>
      </c>
      <c r="CR154" s="193">
        <f>(SUMIFS(Profile!$E$2:$E$17521,Profile!$B$2:$B$17521,$B154,Profile!$C$2:$C$17521,CR$8))*$C$9</f>
        <v>0</v>
      </c>
      <c r="CS154" s="193">
        <f>(SUMIFS(Profile!$E$2:$E$17521,Profile!$B$2:$B$17521,$B154,Profile!$C$2:$C$17521,CS$8))*$C$9</f>
        <v>0</v>
      </c>
      <c r="CT154" s="193">
        <f>(SUMIFS(Profile!$E$2:$E$17521,Profile!$B$2:$B$17521,$B154,Profile!$C$2:$C$17521,CT$8))*$C$9</f>
        <v>0</v>
      </c>
      <c r="CU154" s="193">
        <f>(SUMIFS(Profile!$E$2:$E$17521,Profile!$B$2:$B$17521,$B154,Profile!$C$2:$C$17521,CU$8))*$C$9</f>
        <v>0</v>
      </c>
      <c r="CV154" s="193">
        <f>(SUMIFS(Profile!$E$2:$E$17521,Profile!$B$2:$B$17521,$B154,Profile!$C$2:$C$17521,CV$8))*$C$9</f>
        <v>0</v>
      </c>
      <c r="CW154" s="193">
        <f>(SUMIFS(Profile!$E$2:$E$17521,Profile!$B$2:$B$17521,$B154,Profile!$C$2:$C$17521,CW$8))*$C$9</f>
        <v>0</v>
      </c>
      <c r="CX154" s="193">
        <f t="shared" si="17"/>
        <v>8.251052177</v>
      </c>
      <c r="CY154" s="193">
        <f t="shared" ref="CY154:ET154" si="732">MAX(BB154-E154,0)</f>
        <v>0</v>
      </c>
      <c r="CZ154" s="193">
        <f t="shared" si="732"/>
        <v>0</v>
      </c>
      <c r="DA154" s="193">
        <f t="shared" si="732"/>
        <v>0</v>
      </c>
      <c r="DB154" s="193">
        <f t="shared" si="732"/>
        <v>0</v>
      </c>
      <c r="DC154" s="193">
        <f t="shared" si="732"/>
        <v>0</v>
      </c>
      <c r="DD154" s="193">
        <f t="shared" si="732"/>
        <v>0</v>
      </c>
      <c r="DE154" s="193">
        <f t="shared" si="732"/>
        <v>0</v>
      </c>
      <c r="DF154" s="193">
        <f t="shared" si="732"/>
        <v>0</v>
      </c>
      <c r="DG154" s="193">
        <f t="shared" si="732"/>
        <v>0</v>
      </c>
      <c r="DH154" s="193">
        <f t="shared" si="732"/>
        <v>0</v>
      </c>
      <c r="DI154" s="193">
        <f t="shared" si="732"/>
        <v>0</v>
      </c>
      <c r="DJ154" s="193">
        <f t="shared" si="732"/>
        <v>0</v>
      </c>
      <c r="DK154" s="193">
        <f t="shared" si="732"/>
        <v>0.02880831637</v>
      </c>
      <c r="DL154" s="193">
        <f t="shared" si="732"/>
        <v>0.08720470655</v>
      </c>
      <c r="DM154" s="193">
        <f t="shared" si="732"/>
        <v>0.1595739235</v>
      </c>
      <c r="DN154" s="193">
        <f t="shared" si="732"/>
        <v>0.2523181238</v>
      </c>
      <c r="DO154" s="193">
        <f t="shared" si="732"/>
        <v>0.3373030851</v>
      </c>
      <c r="DP154" s="193">
        <f t="shared" si="732"/>
        <v>0.4190707896</v>
      </c>
      <c r="DQ154" s="193">
        <f t="shared" si="732"/>
        <v>0.4845913088</v>
      </c>
      <c r="DR154" s="193">
        <f t="shared" si="732"/>
        <v>0.5238057634</v>
      </c>
      <c r="DS154" s="193">
        <f t="shared" si="732"/>
        <v>0.5671738487</v>
      </c>
      <c r="DT154" s="193">
        <f t="shared" si="732"/>
        <v>0.5906116624</v>
      </c>
      <c r="DU154" s="193">
        <f t="shared" si="732"/>
        <v>0.6131251437</v>
      </c>
      <c r="DV154" s="193">
        <f t="shared" si="732"/>
        <v>0.6015054553</v>
      </c>
      <c r="DW154" s="193">
        <f t="shared" si="732"/>
        <v>0.5748092148</v>
      </c>
      <c r="DX154" s="193">
        <f t="shared" si="732"/>
        <v>0.539642008</v>
      </c>
      <c r="DY154" s="193">
        <f t="shared" si="732"/>
        <v>0.4757773002</v>
      </c>
      <c r="DZ154" s="193">
        <f t="shared" si="732"/>
        <v>0.4125540339</v>
      </c>
      <c r="EA154" s="193">
        <f t="shared" si="732"/>
        <v>0.3473218084</v>
      </c>
      <c r="EB154" s="193">
        <f t="shared" si="732"/>
        <v>0.3269483113</v>
      </c>
      <c r="EC154" s="193">
        <f t="shared" si="732"/>
        <v>0.3355933283</v>
      </c>
      <c r="ED154" s="193">
        <f t="shared" si="732"/>
        <v>0.2497325745</v>
      </c>
      <c r="EE154" s="193">
        <f t="shared" si="732"/>
        <v>0.1704261505</v>
      </c>
      <c r="EF154" s="193">
        <f t="shared" si="732"/>
        <v>0.1352539613</v>
      </c>
      <c r="EG154" s="193">
        <f t="shared" si="732"/>
        <v>0.01790135843</v>
      </c>
      <c r="EH154" s="193">
        <f t="shared" si="732"/>
        <v>0</v>
      </c>
      <c r="EI154" s="193">
        <f t="shared" si="732"/>
        <v>0</v>
      </c>
      <c r="EJ154" s="193">
        <f t="shared" si="732"/>
        <v>0</v>
      </c>
      <c r="EK154" s="193">
        <f t="shared" si="732"/>
        <v>0</v>
      </c>
      <c r="EL154" s="193">
        <f t="shared" si="732"/>
        <v>0</v>
      </c>
      <c r="EM154" s="193">
        <f t="shared" si="732"/>
        <v>0</v>
      </c>
      <c r="EN154" s="193">
        <f t="shared" si="732"/>
        <v>0</v>
      </c>
      <c r="EO154" s="193">
        <f t="shared" si="732"/>
        <v>0</v>
      </c>
      <c r="EP154" s="193">
        <f t="shared" si="732"/>
        <v>0</v>
      </c>
      <c r="EQ154" s="193">
        <f t="shared" si="732"/>
        <v>0</v>
      </c>
      <c r="ER154" s="193">
        <f t="shared" si="732"/>
        <v>0</v>
      </c>
      <c r="ES154" s="193">
        <f t="shared" si="732"/>
        <v>0</v>
      </c>
      <c r="ET154" s="193">
        <f t="shared" si="732"/>
        <v>0</v>
      </c>
      <c r="EU154" s="193">
        <f t="shared" si="19"/>
        <v>5.333657804</v>
      </c>
      <c r="EV154" s="193">
        <f t="shared" ref="EV154:GQ154" si="733">BB154-CY154</f>
        <v>0</v>
      </c>
      <c r="EW154" s="193">
        <f t="shared" si="733"/>
        <v>0</v>
      </c>
      <c r="EX154" s="193">
        <f t="shared" si="733"/>
        <v>0</v>
      </c>
      <c r="EY154" s="193">
        <f t="shared" si="733"/>
        <v>0</v>
      </c>
      <c r="EZ154" s="193">
        <f t="shared" si="733"/>
        <v>0</v>
      </c>
      <c r="FA154" s="193">
        <f t="shared" si="733"/>
        <v>0</v>
      </c>
      <c r="FB154" s="193">
        <f t="shared" si="733"/>
        <v>0</v>
      </c>
      <c r="FC154" s="193">
        <f t="shared" si="733"/>
        <v>0</v>
      </c>
      <c r="FD154" s="193">
        <f t="shared" si="733"/>
        <v>0.004328106237</v>
      </c>
      <c r="FE154" s="193">
        <f t="shared" si="733"/>
        <v>0.01933074863</v>
      </c>
      <c r="FF154" s="193">
        <f t="shared" si="733"/>
        <v>0.05223441854</v>
      </c>
      <c r="FG154" s="193">
        <f t="shared" si="733"/>
        <v>0.09883761413</v>
      </c>
      <c r="FH154" s="193">
        <f t="shared" si="733"/>
        <v>0.1293997645</v>
      </c>
      <c r="FI154" s="193">
        <f t="shared" si="733"/>
        <v>0.1550393463</v>
      </c>
      <c r="FJ154" s="193">
        <f t="shared" si="733"/>
        <v>0.1774739804</v>
      </c>
      <c r="FK154" s="193">
        <f t="shared" si="733"/>
        <v>0.1898931528</v>
      </c>
      <c r="FL154" s="193">
        <f t="shared" si="733"/>
        <v>0.2019117068</v>
      </c>
      <c r="FM154" s="193">
        <f t="shared" si="733"/>
        <v>0.2143308792</v>
      </c>
      <c r="FN154" s="193">
        <f t="shared" si="733"/>
        <v>0.2111259315</v>
      </c>
      <c r="FO154" s="193">
        <f t="shared" si="733"/>
        <v>0.21152655</v>
      </c>
      <c r="FP154" s="193">
        <f t="shared" si="733"/>
        <v>0.2047160361</v>
      </c>
      <c r="FQ154" s="193">
        <f t="shared" si="733"/>
        <v>0.1991073775</v>
      </c>
      <c r="FR154" s="193">
        <f t="shared" si="733"/>
        <v>0.2035141807</v>
      </c>
      <c r="FS154" s="193">
        <f t="shared" si="733"/>
        <v>0.2051166545</v>
      </c>
      <c r="FT154" s="193">
        <f t="shared" si="733"/>
        <v>0.2043154176</v>
      </c>
      <c r="FU154" s="193">
        <f t="shared" si="733"/>
        <v>0.2051166545</v>
      </c>
      <c r="FV154" s="193">
        <f t="shared" si="733"/>
        <v>0.1971042852</v>
      </c>
      <c r="FW154" s="193">
        <f t="shared" si="733"/>
        <v>0.1959024298</v>
      </c>
      <c r="FX154" s="193">
        <f t="shared" si="733"/>
        <v>0.1918962452</v>
      </c>
      <c r="FY154" s="193">
        <f t="shared" si="733"/>
        <v>0.1878900605</v>
      </c>
      <c r="FZ154" s="193">
        <f t="shared" si="733"/>
        <v>0.1930981006</v>
      </c>
      <c r="GA154" s="193">
        <f t="shared" si="733"/>
        <v>0.2019117068</v>
      </c>
      <c r="GB154" s="193">
        <f t="shared" si="733"/>
        <v>0.2191383008</v>
      </c>
      <c r="GC154" s="193">
        <f t="shared" si="733"/>
        <v>0.240771698</v>
      </c>
      <c r="GD154" s="193">
        <f t="shared" si="733"/>
        <v>0.2724205568</v>
      </c>
      <c r="GE154" s="193">
        <f t="shared" si="733"/>
        <v>0.2166823732</v>
      </c>
      <c r="GF154" s="193">
        <f t="shared" si="733"/>
        <v>0.145969418</v>
      </c>
      <c r="GG154" s="193">
        <f t="shared" si="733"/>
        <v>0.09289987134</v>
      </c>
      <c r="GH154" s="193">
        <f t="shared" si="733"/>
        <v>0.05375319416</v>
      </c>
      <c r="GI154" s="193">
        <f t="shared" si="733"/>
        <v>0.02606085548</v>
      </c>
      <c r="GJ154" s="193">
        <f t="shared" si="733"/>
        <v>0.01029895091</v>
      </c>
      <c r="GK154" s="193">
        <f t="shared" si="733"/>
        <v>0.0005412367463</v>
      </c>
      <c r="GL154" s="193">
        <f t="shared" si="733"/>
        <v>0</v>
      </c>
      <c r="GM154" s="193">
        <f t="shared" si="733"/>
        <v>0</v>
      </c>
      <c r="GN154" s="193">
        <f t="shared" si="733"/>
        <v>0</v>
      </c>
      <c r="GO154" s="193">
        <f t="shared" si="733"/>
        <v>0</v>
      </c>
      <c r="GP154" s="193">
        <f t="shared" si="733"/>
        <v>0</v>
      </c>
      <c r="GQ154" s="193">
        <f t="shared" si="733"/>
        <v>0</v>
      </c>
      <c r="GR154" s="193">
        <f t="shared" si="21"/>
        <v>3.963895553</v>
      </c>
      <c r="GS154" s="193">
        <f t="shared" ref="GS154:IN154" si="734">E154-EV154</f>
        <v>0.1514337801</v>
      </c>
      <c r="GT154" s="193">
        <f t="shared" si="734"/>
        <v>0.1322040937</v>
      </c>
      <c r="GU154" s="193">
        <f t="shared" si="734"/>
        <v>0.122989869</v>
      </c>
      <c r="GV154" s="193">
        <f t="shared" si="734"/>
        <v>0.1185830659</v>
      </c>
      <c r="GW154" s="193">
        <f t="shared" si="734"/>
        <v>0.1097694597</v>
      </c>
      <c r="GX154" s="193">
        <f t="shared" si="734"/>
        <v>0.1065645119</v>
      </c>
      <c r="GY154" s="193">
        <f t="shared" si="734"/>
        <v>0.1037601827</v>
      </c>
      <c r="GZ154" s="193">
        <f t="shared" si="734"/>
        <v>0.1033595642</v>
      </c>
      <c r="HA154" s="193">
        <f t="shared" si="734"/>
        <v>0.09983269489</v>
      </c>
      <c r="HB154" s="193">
        <f t="shared" si="734"/>
        <v>0.0860319079</v>
      </c>
      <c r="HC154" s="193">
        <f t="shared" si="734"/>
        <v>0.05713442265</v>
      </c>
      <c r="HD154" s="193">
        <f t="shared" si="734"/>
        <v>0.0193448333</v>
      </c>
      <c r="HE154" s="193">
        <f t="shared" si="734"/>
        <v>0</v>
      </c>
      <c r="HF154" s="193">
        <f t="shared" si="734"/>
        <v>0</v>
      </c>
      <c r="HG154" s="193">
        <f t="shared" si="734"/>
        <v>0</v>
      </c>
      <c r="HH154" s="193">
        <f t="shared" si="734"/>
        <v>0</v>
      </c>
      <c r="HI154" s="193">
        <f t="shared" si="734"/>
        <v>0</v>
      </c>
      <c r="HJ154" s="193">
        <f t="shared" si="734"/>
        <v>0</v>
      </c>
      <c r="HK154" s="193">
        <f t="shared" si="734"/>
        <v>0</v>
      </c>
      <c r="HL154" s="193">
        <f t="shared" si="734"/>
        <v>0</v>
      </c>
      <c r="HM154" s="193">
        <f t="shared" si="734"/>
        <v>0</v>
      </c>
      <c r="HN154" s="193">
        <f t="shared" si="734"/>
        <v>0</v>
      </c>
      <c r="HO154" s="193">
        <f t="shared" si="734"/>
        <v>0</v>
      </c>
      <c r="HP154" s="193">
        <f t="shared" si="734"/>
        <v>0</v>
      </c>
      <c r="HQ154" s="193">
        <f t="shared" si="734"/>
        <v>0</v>
      </c>
      <c r="HR154" s="193">
        <f t="shared" si="734"/>
        <v>0</v>
      </c>
      <c r="HS154" s="193">
        <f t="shared" si="734"/>
        <v>0</v>
      </c>
      <c r="HT154" s="193">
        <f t="shared" si="734"/>
        <v>0</v>
      </c>
      <c r="HU154" s="193">
        <f t="shared" si="734"/>
        <v>0</v>
      </c>
      <c r="HV154" s="193">
        <f t="shared" si="734"/>
        <v>0</v>
      </c>
      <c r="HW154" s="193">
        <f t="shared" si="734"/>
        <v>0</v>
      </c>
      <c r="HX154" s="193">
        <f t="shared" si="734"/>
        <v>0</v>
      </c>
      <c r="HY154" s="193">
        <f t="shared" si="734"/>
        <v>0</v>
      </c>
      <c r="HZ154" s="193">
        <f t="shared" si="734"/>
        <v>0</v>
      </c>
      <c r="IA154" s="193">
        <f t="shared" si="734"/>
        <v>0</v>
      </c>
      <c r="IB154" s="193">
        <f t="shared" si="734"/>
        <v>0.06174746056</v>
      </c>
      <c r="IC154" s="193">
        <f t="shared" si="734"/>
        <v>0.129255468</v>
      </c>
      <c r="ID154" s="193">
        <f t="shared" si="734"/>
        <v>0.1811231593</v>
      </c>
      <c r="IE154" s="193">
        <f t="shared" si="734"/>
        <v>0.2170648888</v>
      </c>
      <c r="IF154" s="193">
        <f t="shared" si="734"/>
        <v>0.2351423843</v>
      </c>
      <c r="IG154" s="193">
        <f t="shared" si="734"/>
        <v>0.2541092366</v>
      </c>
      <c r="IH154" s="193">
        <f t="shared" si="734"/>
        <v>0.2630657138</v>
      </c>
      <c r="II154" s="193">
        <f t="shared" si="734"/>
        <v>0.2644081875</v>
      </c>
      <c r="IJ154" s="193">
        <f t="shared" si="734"/>
        <v>0.2636069506</v>
      </c>
      <c r="IK154" s="193">
        <f t="shared" si="734"/>
        <v>0.2596007659</v>
      </c>
      <c r="IL154" s="193">
        <f t="shared" si="734"/>
        <v>0.2379673687</v>
      </c>
      <c r="IM154" s="193">
        <f t="shared" si="734"/>
        <v>0.2091228392</v>
      </c>
      <c r="IN154" s="193">
        <f t="shared" si="734"/>
        <v>0.1766727435</v>
      </c>
      <c r="IO154" s="193">
        <f t="shared" si="23"/>
        <v>2.752887167</v>
      </c>
      <c r="IP154" s="193">
        <f t="shared" si="29"/>
        <v>1.938914285</v>
      </c>
      <c r="IQ154" s="193">
        <f t="shared" ref="IQ154:KK154" si="735">MAX((MIN(CZ154+IP154,$IO$7))-GT154,0)</f>
        <v>1.806710191</v>
      </c>
      <c r="IR154" s="193">
        <f t="shared" si="735"/>
        <v>1.683720322</v>
      </c>
      <c r="IS154" s="193">
        <f t="shared" si="735"/>
        <v>1.565137256</v>
      </c>
      <c r="IT154" s="193">
        <f t="shared" si="735"/>
        <v>1.455367797</v>
      </c>
      <c r="IU154" s="193">
        <f t="shared" si="735"/>
        <v>1.348803285</v>
      </c>
      <c r="IV154" s="193">
        <f t="shared" si="735"/>
        <v>1.245043102</v>
      </c>
      <c r="IW154" s="193">
        <f t="shared" si="735"/>
        <v>1.141683538</v>
      </c>
      <c r="IX154" s="193">
        <f t="shared" si="735"/>
        <v>1.041850843</v>
      </c>
      <c r="IY154" s="193">
        <f t="shared" si="735"/>
        <v>0.955818935</v>
      </c>
      <c r="IZ154" s="193">
        <f t="shared" si="735"/>
        <v>0.8986845124</v>
      </c>
      <c r="JA154" s="193">
        <f t="shared" si="735"/>
        <v>0.8793396791</v>
      </c>
      <c r="JB154" s="193">
        <f t="shared" si="735"/>
        <v>0.9081479954</v>
      </c>
      <c r="JC154" s="193">
        <f t="shared" si="735"/>
        <v>0.995352702</v>
      </c>
      <c r="JD154" s="193">
        <f t="shared" si="735"/>
        <v>1.154926625</v>
      </c>
      <c r="JE154" s="193">
        <f t="shared" si="735"/>
        <v>1.407244749</v>
      </c>
      <c r="JF154" s="193">
        <f t="shared" si="735"/>
        <v>1.744547834</v>
      </c>
      <c r="JG154" s="193">
        <f t="shared" si="735"/>
        <v>2.163618624</v>
      </c>
      <c r="JH154" s="193">
        <f t="shared" si="735"/>
        <v>2.648209933</v>
      </c>
      <c r="JI154" s="193">
        <f t="shared" si="735"/>
        <v>3.172015696</v>
      </c>
      <c r="JJ154" s="193">
        <f t="shared" si="735"/>
        <v>3.739189545</v>
      </c>
      <c r="JK154" s="193">
        <f t="shared" si="735"/>
        <v>4.329801207</v>
      </c>
      <c r="JL154" s="193">
        <f t="shared" si="735"/>
        <v>4.942926351</v>
      </c>
      <c r="JM154" s="193">
        <f t="shared" si="735"/>
        <v>5</v>
      </c>
      <c r="JN154" s="193">
        <f t="shared" si="735"/>
        <v>5</v>
      </c>
      <c r="JO154" s="193">
        <f t="shared" si="735"/>
        <v>5</v>
      </c>
      <c r="JP154" s="193">
        <f t="shared" si="735"/>
        <v>5</v>
      </c>
      <c r="JQ154" s="193">
        <f t="shared" si="735"/>
        <v>5</v>
      </c>
      <c r="JR154" s="193">
        <f t="shared" si="735"/>
        <v>5</v>
      </c>
      <c r="JS154" s="193">
        <f t="shared" si="735"/>
        <v>5</v>
      </c>
      <c r="JT154" s="193">
        <f t="shared" si="735"/>
        <v>5</v>
      </c>
      <c r="JU154" s="193">
        <f t="shared" si="735"/>
        <v>5</v>
      </c>
      <c r="JV154" s="193">
        <f t="shared" si="735"/>
        <v>5</v>
      </c>
      <c r="JW154" s="193">
        <f t="shared" si="735"/>
        <v>5</v>
      </c>
      <c r="JX154" s="193">
        <f t="shared" si="735"/>
        <v>5</v>
      </c>
      <c r="JY154" s="193">
        <f t="shared" si="735"/>
        <v>4.938252539</v>
      </c>
      <c r="JZ154" s="193">
        <f t="shared" si="735"/>
        <v>4.808997071</v>
      </c>
      <c r="KA154" s="193">
        <f t="shared" si="735"/>
        <v>4.627873912</v>
      </c>
      <c r="KB154" s="193">
        <f t="shared" si="735"/>
        <v>4.410809023</v>
      </c>
      <c r="KC154" s="193">
        <f t="shared" si="735"/>
        <v>4.175666639</v>
      </c>
      <c r="KD154" s="193">
        <f t="shared" si="735"/>
        <v>3.921557402</v>
      </c>
      <c r="KE154" s="193">
        <f t="shared" si="735"/>
        <v>3.658491689</v>
      </c>
      <c r="KF154" s="193">
        <f t="shared" si="735"/>
        <v>3.394083501</v>
      </c>
      <c r="KG154" s="193">
        <f t="shared" si="735"/>
        <v>3.130476551</v>
      </c>
      <c r="KH154" s="193">
        <f t="shared" si="735"/>
        <v>2.870875785</v>
      </c>
      <c r="KI154" s="193">
        <f t="shared" si="735"/>
        <v>2.632908416</v>
      </c>
      <c r="KJ154" s="193">
        <f t="shared" si="735"/>
        <v>2.423785577</v>
      </c>
      <c r="KK154" s="193">
        <f t="shared" si="735"/>
        <v>2.247112833</v>
      </c>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row>
    <row r="155" ht="14.25" customHeight="1">
      <c r="A155" s="1">
        <v>5.0</v>
      </c>
      <c r="B155" s="1">
        <f t="shared" ref="B155:C155" si="736">B154+1</f>
        <v>145</v>
      </c>
      <c r="C155" s="267">
        <f t="shared" si="736"/>
        <v>43610</v>
      </c>
      <c r="D155" s="193">
        <f t="shared" si="15"/>
        <v>9.386490656</v>
      </c>
      <c r="E155" s="193">
        <f>(SUMIFS(Profile!$F$2:$F$17521,Profile!$B$2:$B$17521,$B155,Profile!$C$2:$C$17521,E$8))*$C$6</f>
        <v>0.1490300693</v>
      </c>
      <c r="F155" s="193">
        <f>(SUMIFS(Profile!$F$2:$F$17521,Profile!$B$2:$B$17521,$B155,Profile!$C$2:$C$17521,F$8))*$C$6</f>
        <v>0.1318034753</v>
      </c>
      <c r="G155" s="193">
        <f>(SUMIFS(Profile!$F$2:$F$17521,Profile!$B$2:$B$17521,$B155,Profile!$C$2:$C$17521,G$8))*$C$6</f>
        <v>0.1221886321</v>
      </c>
      <c r="H155" s="193">
        <f>(SUMIFS(Profile!$F$2:$F$17521,Profile!$B$2:$B$17521,$B155,Profile!$C$2:$C$17521,H$8))*$C$6</f>
        <v>0.116980592</v>
      </c>
      <c r="I155" s="193">
        <f>(SUMIFS(Profile!$F$2:$F$17521,Profile!$B$2:$B$17521,$B155,Profile!$C$2:$C$17521,I$8))*$C$6</f>
        <v>0.1093688412</v>
      </c>
      <c r="J155" s="193">
        <f>(SUMIFS(Profile!$F$2:$F$17521,Profile!$B$2:$B$17521,$B155,Profile!$C$2:$C$17521,J$8))*$C$6</f>
        <v>0.1073657489</v>
      </c>
      <c r="K155" s="193">
        <f>(SUMIFS(Profile!$F$2:$F$17521,Profile!$B$2:$B$17521,$B155,Profile!$C$2:$C$17521,K$8))*$C$6</f>
        <v>0.1045614196</v>
      </c>
      <c r="L155" s="193">
        <f>(SUMIFS(Profile!$F$2:$F$17521,Profile!$B$2:$B$17521,$B155,Profile!$C$2:$C$17521,L$8))*$C$6</f>
        <v>0.1029589457</v>
      </c>
      <c r="M155" s="193">
        <f>(SUMIFS(Profile!$F$2:$F$17521,Profile!$B$2:$B$17521,$B155,Profile!$C$2:$C$17521,M$8))*$C$6</f>
        <v>0.1041608011</v>
      </c>
      <c r="N155" s="193">
        <f>(SUMIFS(Profile!$F$2:$F$17521,Profile!$B$2:$B$17521,$B155,Profile!$C$2:$C$17521,N$8))*$C$6</f>
        <v>0.1061638935</v>
      </c>
      <c r="O155" s="193">
        <f>(SUMIFS(Profile!$F$2:$F$17521,Profile!$B$2:$B$17521,$B155,Profile!$C$2:$C$17521,O$8))*$C$6</f>
        <v>0.1085676043</v>
      </c>
      <c r="P155" s="193">
        <f>(SUMIFS(Profile!$F$2:$F$17521,Profile!$B$2:$B$17521,$B155,Profile!$C$2:$C$17521,P$8))*$C$6</f>
        <v>0.117781829</v>
      </c>
      <c r="Q155" s="193">
        <f>(SUMIFS(Profile!$F$2:$F$17521,Profile!$B$2:$B$17521,$B155,Profile!$C$2:$C$17521,Q$8))*$C$6</f>
        <v>0.1330053307</v>
      </c>
      <c r="R155" s="193">
        <f>(SUMIFS(Profile!$F$2:$F$17521,Profile!$B$2:$B$17521,$B155,Profile!$C$2:$C$17521,R$8))*$C$6</f>
        <v>0.1574430571</v>
      </c>
      <c r="S155" s="193">
        <f>(SUMIFS(Profile!$F$2:$F$17521,Profile!$B$2:$B$17521,$B155,Profile!$C$2:$C$17521,S$8))*$C$6</f>
        <v>0.1766727435</v>
      </c>
      <c r="T155" s="193">
        <f>(SUMIFS(Profile!$F$2:$F$17521,Profile!$B$2:$B$17521,$B155,Profile!$C$2:$C$17521,T$8))*$C$6</f>
        <v>0.1930981006</v>
      </c>
      <c r="U155" s="193">
        <f>(SUMIFS(Profile!$F$2:$F$17521,Profile!$B$2:$B$17521,$B155,Profile!$C$2:$C$17521,U$8))*$C$6</f>
        <v>0.2023123253</v>
      </c>
      <c r="V155" s="193">
        <f>(SUMIFS(Profile!$F$2:$F$17521,Profile!$B$2:$B$17521,$B155,Profile!$C$2:$C$17521,V$8))*$C$6</f>
        <v>0.2183370639</v>
      </c>
      <c r="W155" s="193">
        <f>(SUMIFS(Profile!$F$2:$F$17521,Profile!$B$2:$B$17521,$B155,Profile!$C$2:$C$17521,W$8))*$C$6</f>
        <v>0.2155327346</v>
      </c>
      <c r="X155" s="193">
        <f>(SUMIFS(Profile!$F$2:$F$17521,Profile!$B$2:$B$17521,$B155,Profile!$C$2:$C$17521,X$8))*$C$6</f>
        <v>0.2119271685</v>
      </c>
      <c r="Y155" s="193">
        <f>(SUMIFS(Profile!$F$2:$F$17521,Profile!$B$2:$B$17521,$B155,Profile!$C$2:$C$17521,Y$8))*$C$6</f>
        <v>0.2087222207</v>
      </c>
      <c r="Z155" s="193">
        <f>(SUMIFS(Profile!$F$2:$F$17521,Profile!$B$2:$B$17521,$B155,Profile!$C$2:$C$17521,Z$8))*$C$6</f>
        <v>0.2007098514</v>
      </c>
      <c r="AA155" s="193">
        <f>(SUMIFS(Profile!$F$2:$F$17521,Profile!$B$2:$B$17521,$B155,Profile!$C$2:$C$17521,AA$8))*$C$6</f>
        <v>0.205517273</v>
      </c>
      <c r="AB155" s="193">
        <f>(SUMIFS(Profile!$F$2:$F$17521,Profile!$B$2:$B$17521,$B155,Profile!$C$2:$C$17521,AB$8))*$C$6</f>
        <v>0.2059178915</v>
      </c>
      <c r="AC155" s="193">
        <f>(SUMIFS(Profile!$F$2:$F$17521,Profile!$B$2:$B$17521,$B155,Profile!$C$2:$C$17521,AC$8))*$C$6</f>
        <v>0.2107253131</v>
      </c>
      <c r="AD155" s="193">
        <f>(SUMIFS(Profile!$F$2:$F$17521,Profile!$B$2:$B$17521,$B155,Profile!$C$2:$C$17521,AD$8))*$C$6</f>
        <v>0.2123277869</v>
      </c>
      <c r="AE155" s="193">
        <f>(SUMIFS(Profile!$F$2:$F$17521,Profile!$B$2:$B$17521,$B155,Profile!$C$2:$C$17521,AE$8))*$C$6</f>
        <v>0.2031135622</v>
      </c>
      <c r="AF155" s="193">
        <f>(SUMIFS(Profile!$F$2:$F$17521,Profile!$B$2:$B$17521,$B155,Profile!$C$2:$C$17521,AF$8))*$C$6</f>
        <v>0.1979055221</v>
      </c>
      <c r="AG155" s="193">
        <f>(SUMIFS(Profile!$F$2:$F$17521,Profile!$B$2:$B$17521,$B155,Profile!$C$2:$C$17521,AG$8))*$C$6</f>
        <v>0.1914956267</v>
      </c>
      <c r="AH155" s="193">
        <f>(SUMIFS(Profile!$F$2:$F$17521,Profile!$B$2:$B$17521,$B155,Profile!$C$2:$C$17521,AH$8))*$C$6</f>
        <v>0.1914956267</v>
      </c>
      <c r="AI155" s="193">
        <f>(SUMIFS(Profile!$F$2:$F$17521,Profile!$B$2:$B$17521,$B155,Profile!$C$2:$C$17521,AI$8))*$C$6</f>
        <v>0.1918962452</v>
      </c>
      <c r="AJ155" s="193">
        <f>(SUMIFS(Profile!$F$2:$F$17521,Profile!$B$2:$B$17521,$B155,Profile!$C$2:$C$17521,AJ$8))*$C$6</f>
        <v>0.2059178915</v>
      </c>
      <c r="AK155" s="193">
        <f>(SUMIFS(Profile!$F$2:$F$17521,Profile!$B$2:$B$17521,$B155,Profile!$C$2:$C$17521,AK$8))*$C$6</f>
        <v>0.2199395378</v>
      </c>
      <c r="AL155" s="193">
        <f>(SUMIFS(Profile!$F$2:$F$17521,Profile!$B$2:$B$17521,$B155,Profile!$C$2:$C$17521,AL$8))*$C$6</f>
        <v>0.2387686057</v>
      </c>
      <c r="AM155" s="193">
        <f>(SUMIFS(Profile!$F$2:$F$17521,Profile!$B$2:$B$17521,$B155,Profile!$C$2:$C$17521,AM$8))*$C$6</f>
        <v>0.2712187014</v>
      </c>
      <c r="AN155" s="193">
        <f>(SUMIFS(Profile!$F$2:$F$17521,Profile!$B$2:$B$17521,$B155,Profile!$C$2:$C$17521,AN$8))*$C$6</f>
        <v>0.2772279784</v>
      </c>
      <c r="AO155" s="193">
        <f>(SUMIFS(Profile!$F$2:$F$17521,Profile!$B$2:$B$17521,$B155,Profile!$C$2:$C$17521,AO$8))*$C$6</f>
        <v>0.2776285969</v>
      </c>
      <c r="AP155" s="193">
        <f>(SUMIFS(Profile!$F$2:$F$17521,Profile!$B$2:$B$17521,$B155,Profile!$C$2:$C$17521,AP$8))*$C$6</f>
        <v>0.2808335446</v>
      </c>
      <c r="AQ155" s="193">
        <f>(SUMIFS(Profile!$F$2:$F$17521,Profile!$B$2:$B$17521,$B155,Profile!$C$2:$C$17521,AQ$8))*$C$6</f>
        <v>0.2768273599</v>
      </c>
      <c r="AR155" s="193">
        <f>(SUMIFS(Profile!$F$2:$F$17521,Profile!$B$2:$B$17521,$B155,Profile!$C$2:$C$17521,AR$8))*$C$6</f>
        <v>0.2728211753</v>
      </c>
      <c r="AS155" s="193">
        <f>(SUMIFS(Profile!$F$2:$F$17521,Profile!$B$2:$B$17521,$B155,Profile!$C$2:$C$17521,AS$8))*$C$6</f>
        <v>0.2664112798</v>
      </c>
      <c r="AT155" s="193">
        <f>(SUMIFS(Profile!$F$2:$F$17521,Profile!$B$2:$B$17521,$B155,Profile!$C$2:$C$17521,AT$8))*$C$6</f>
        <v>0.2676131352</v>
      </c>
      <c r="AU155" s="193">
        <f>(SUMIFS(Profile!$F$2:$F$17521,Profile!$B$2:$B$17521,$B155,Profile!$C$2:$C$17521,AU$8))*$C$6</f>
        <v>0.2712187014</v>
      </c>
      <c r="AV155" s="193">
        <f>(SUMIFS(Profile!$F$2:$F$17521,Profile!$B$2:$B$17521,$B155,Profile!$C$2:$C$17521,AV$8))*$C$6</f>
        <v>0.2660106613</v>
      </c>
      <c r="AW155" s="193">
        <f>(SUMIFS(Profile!$F$2:$F$17521,Profile!$B$2:$B$17521,$B155,Profile!$C$2:$C$17521,AW$8))*$C$6</f>
        <v>0.2551939628</v>
      </c>
      <c r="AX155" s="193">
        <f>(SUMIFS(Profile!$F$2:$F$17521,Profile!$B$2:$B$17521,$B155,Profile!$C$2:$C$17521,AX$8))*$C$6</f>
        <v>0.2351630395</v>
      </c>
      <c r="AY155" s="193">
        <f>(SUMIFS(Profile!$F$2:$F$17521,Profile!$B$2:$B$17521,$B155,Profile!$C$2:$C$17521,AY$8))*$C$6</f>
        <v>0.2147314977</v>
      </c>
      <c r="AZ155" s="193">
        <f>(SUMIFS(Profile!$F$2:$F$17521,Profile!$B$2:$B$17521,$B155,Profile!$C$2:$C$17521,AZ$8))*$C$6</f>
        <v>0.1798776912</v>
      </c>
      <c r="BA155" s="193">
        <f t="shared" si="16"/>
        <v>11.56060532</v>
      </c>
      <c r="BB155" s="193">
        <f>(SUMIFS(Profile!$E$2:$E$17521,Profile!$B$2:$B$17521,$B155,Profile!$C$2:$C$17521,BB$8))*$C$9</f>
        <v>0</v>
      </c>
      <c r="BC155" s="193">
        <f>(SUMIFS(Profile!$E$2:$E$17521,Profile!$B$2:$B$17521,$B155,Profile!$C$2:$C$17521,BC$8))*$C$9</f>
        <v>0</v>
      </c>
      <c r="BD155" s="193">
        <f>(SUMIFS(Profile!$E$2:$E$17521,Profile!$B$2:$B$17521,$B155,Profile!$C$2:$C$17521,BD$8))*$C$9</f>
        <v>0</v>
      </c>
      <c r="BE155" s="193">
        <f>(SUMIFS(Profile!$E$2:$E$17521,Profile!$B$2:$B$17521,$B155,Profile!$C$2:$C$17521,BE$8))*$C$9</f>
        <v>0</v>
      </c>
      <c r="BF155" s="193">
        <f>(SUMIFS(Profile!$E$2:$E$17521,Profile!$B$2:$B$17521,$B155,Profile!$C$2:$C$17521,BF$8))*$C$9</f>
        <v>0</v>
      </c>
      <c r="BG155" s="193">
        <f>(SUMIFS(Profile!$E$2:$E$17521,Profile!$B$2:$B$17521,$B155,Profile!$C$2:$C$17521,BG$8))*$C$9</f>
        <v>0</v>
      </c>
      <c r="BH155" s="193">
        <f>(SUMIFS(Profile!$E$2:$E$17521,Profile!$B$2:$B$17521,$B155,Profile!$C$2:$C$17521,BH$8))*$C$9</f>
        <v>0</v>
      </c>
      <c r="BI155" s="193">
        <f>(SUMIFS(Profile!$E$2:$E$17521,Profile!$B$2:$B$17521,$B155,Profile!$C$2:$C$17521,BI$8))*$C$9</f>
        <v>0</v>
      </c>
      <c r="BJ155" s="193">
        <f>(SUMIFS(Profile!$E$2:$E$17521,Profile!$B$2:$B$17521,$B155,Profile!$C$2:$C$17521,BJ$8))*$C$9</f>
        <v>0.007429941244</v>
      </c>
      <c r="BK155" s="193">
        <f>(SUMIFS(Profile!$E$2:$E$17521,Profile!$B$2:$B$17521,$B155,Profile!$C$2:$C$17521,BK$8))*$C$9</f>
        <v>0.02241302469</v>
      </c>
      <c r="BL155" s="193">
        <f>(SUMIFS(Profile!$E$2:$E$17521,Profile!$B$2:$B$17521,$B155,Profile!$C$2:$C$17521,BL$8))*$C$9</f>
        <v>0.05578665578</v>
      </c>
      <c r="BM155" s="193">
        <f>(SUMIFS(Profile!$E$2:$E$17521,Profile!$B$2:$B$17521,$B155,Profile!$C$2:$C$17521,BM$8))*$C$9</f>
        <v>0.0985235975</v>
      </c>
      <c r="BN155" s="193">
        <f>(SUMIFS(Profile!$E$2:$E$17521,Profile!$B$2:$B$17521,$B155,Profile!$C$2:$C$17521,BN$8))*$C$9</f>
        <v>0.1519266857</v>
      </c>
      <c r="BO155" s="193">
        <f>(SUMIFS(Profile!$E$2:$E$17521,Profile!$B$2:$B$17521,$B155,Profile!$C$2:$C$17521,BO$8))*$C$9</f>
        <v>0.2186171462</v>
      </c>
      <c r="BP155" s="193">
        <f>(SUMIFS(Profile!$E$2:$E$17521,Profile!$B$2:$B$17521,$B155,Profile!$C$2:$C$17521,BP$8))*$C$9</f>
        <v>0.2844379037</v>
      </c>
      <c r="BQ155" s="193">
        <f>(SUMIFS(Profile!$E$2:$E$17521,Profile!$B$2:$B$17521,$B155,Profile!$C$2:$C$17521,BQ$8))*$C$9</f>
        <v>0.3679467796</v>
      </c>
      <c r="BR155" s="193">
        <f>(SUMIFS(Profile!$E$2:$E$17521,Profile!$B$2:$B$17521,$B155,Profile!$C$2:$C$17521,BR$8))*$C$9</f>
        <v>0.4471600916</v>
      </c>
      <c r="BS155" s="193">
        <f>(SUMIFS(Profile!$E$2:$E$17521,Profile!$B$2:$B$17521,$B155,Profile!$C$2:$C$17521,BS$8))*$C$9</f>
        <v>0.5063523957</v>
      </c>
      <c r="BT155" s="193">
        <f>(SUMIFS(Profile!$E$2:$E$17521,Profile!$B$2:$B$17521,$B155,Profile!$C$2:$C$17521,BT$8))*$C$9</f>
        <v>0.5655161881</v>
      </c>
      <c r="BU155" s="193">
        <f>(SUMIFS(Profile!$E$2:$E$17521,Profile!$B$2:$B$17521,$B155,Profile!$C$2:$C$17521,BU$8))*$C$9</f>
        <v>0.6020281282</v>
      </c>
      <c r="BV155" s="193">
        <f>(SUMIFS(Profile!$E$2:$E$17521,Profile!$B$2:$B$17521,$B155,Profile!$C$2:$C$17521,BV$8))*$C$9</f>
        <v>0.627122646</v>
      </c>
      <c r="BW155" s="193">
        <f>(SUMIFS(Profile!$E$2:$E$17521,Profile!$B$2:$B$17521,$B155,Profile!$C$2:$C$17521,BW$8))*$C$9</f>
        <v>0.6542883917</v>
      </c>
      <c r="BX155" s="193">
        <f>(SUMIFS(Profile!$E$2:$E$17521,Profile!$B$2:$B$17521,$B155,Profile!$C$2:$C$17521,BX$8))*$C$9</f>
        <v>0.6730972697</v>
      </c>
      <c r="BY155" s="193">
        <f>(SUMIFS(Profile!$E$2:$E$17521,Profile!$B$2:$B$17521,$B155,Profile!$C$2:$C$17521,BY$8))*$C$9</f>
        <v>0.6571693403</v>
      </c>
      <c r="BZ155" s="193">
        <f>(SUMIFS(Profile!$E$2:$E$17521,Profile!$B$2:$B$17521,$B155,Profile!$C$2:$C$17521,BZ$8))*$C$9</f>
        <v>0.661685514</v>
      </c>
      <c r="CA155" s="193">
        <f>(SUMIFS(Profile!$E$2:$E$17521,Profile!$B$2:$B$17521,$B155,Profile!$C$2:$C$17521,CA$8))*$C$9</f>
        <v>0.6191503755</v>
      </c>
      <c r="CB155" s="193">
        <f>(SUMIFS(Profile!$E$2:$E$17521,Profile!$B$2:$B$17521,$B155,Profile!$C$2:$C$17521,CB$8))*$C$9</f>
        <v>0.5909811992</v>
      </c>
      <c r="CC155" s="193">
        <f>(SUMIFS(Profile!$E$2:$E$17521,Profile!$B$2:$B$17521,$B155,Profile!$C$2:$C$17521,CC$8))*$C$9</f>
        <v>0.5778202534</v>
      </c>
      <c r="CD155" s="193">
        <f>(SUMIFS(Profile!$E$2:$E$17521,Profile!$B$2:$B$17521,$B155,Profile!$C$2:$C$17521,CD$8))*$C$9</f>
        <v>0.5430222824</v>
      </c>
      <c r="CE155" s="193">
        <f>(SUMIFS(Profile!$E$2:$E$17521,Profile!$B$2:$B$17521,$B155,Profile!$C$2:$C$17521,CE$8))*$C$9</f>
        <v>0.481577205</v>
      </c>
      <c r="CF155" s="193">
        <f>(SUMIFS(Profile!$E$2:$E$17521,Profile!$B$2:$B$17521,$B155,Profile!$C$2:$C$17521,CF$8))*$C$9</f>
        <v>0.4579555603</v>
      </c>
      <c r="CG155" s="193">
        <f>(SUMIFS(Profile!$E$2:$E$17521,Profile!$B$2:$B$17521,$B155,Profile!$C$2:$C$17521,CG$8))*$C$9</f>
        <v>0.4087631267</v>
      </c>
      <c r="CH155" s="193">
        <f>(SUMIFS(Profile!$E$2:$E$17521,Profile!$B$2:$B$17521,$B155,Profile!$C$2:$C$17521,CH$8))*$C$9</f>
        <v>0.3266805589</v>
      </c>
      <c r="CI155" s="193">
        <f>(SUMIFS(Profile!$E$2:$E$17521,Profile!$B$2:$B$17521,$B155,Profile!$C$2:$C$17521,CI$8))*$C$9</f>
        <v>0.2709299971</v>
      </c>
      <c r="CJ155" s="193">
        <f>(SUMIFS(Profile!$E$2:$E$17521,Profile!$B$2:$B$17521,$B155,Profile!$C$2:$C$17521,CJ$8))*$C$9</f>
        <v>0.2285494594</v>
      </c>
      <c r="CK155" s="193">
        <f>(SUMIFS(Profile!$E$2:$E$17521,Profile!$B$2:$B$17521,$B155,Profile!$C$2:$C$17521,CK$8))*$C$9</f>
        <v>0.1715407016</v>
      </c>
      <c r="CL155" s="193">
        <f>(SUMIFS(Profile!$E$2:$E$17521,Profile!$B$2:$B$17521,$B155,Profile!$C$2:$C$17521,CL$8))*$C$9</f>
        <v>0.1253409049</v>
      </c>
      <c r="CM155" s="193">
        <f>(SUMIFS(Profile!$E$2:$E$17521,Profile!$B$2:$B$17521,$B155,Profile!$C$2:$C$17521,CM$8))*$C$9</f>
        <v>0.08122141866</v>
      </c>
      <c r="CN155" s="193">
        <f>(SUMIFS(Profile!$E$2:$E$17521,Profile!$B$2:$B$17521,$B155,Profile!$C$2:$C$17521,CN$8))*$C$9</f>
        <v>0.04667568208</v>
      </c>
      <c r="CO155" s="193">
        <f>(SUMIFS(Profile!$E$2:$E$17521,Profile!$B$2:$B$17521,$B155,Profile!$C$2:$C$17521,CO$8))*$C$9</f>
        <v>0.01911243495</v>
      </c>
      <c r="CP155" s="193">
        <f>(SUMIFS(Profile!$E$2:$E$17521,Profile!$B$2:$B$17521,$B155,Profile!$C$2:$C$17521,CP$8))*$C$9</f>
        <v>0.009377063314</v>
      </c>
      <c r="CQ155" s="193">
        <f>(SUMIFS(Profile!$E$2:$E$17521,Profile!$B$2:$B$17521,$B155,Profile!$C$2:$C$17521,CQ$8))*$C$9</f>
        <v>0.0004053969355</v>
      </c>
      <c r="CR155" s="193">
        <f>(SUMIFS(Profile!$E$2:$E$17521,Profile!$B$2:$B$17521,$B155,Profile!$C$2:$C$17521,CR$8))*$C$9</f>
        <v>0</v>
      </c>
      <c r="CS155" s="193">
        <f>(SUMIFS(Profile!$E$2:$E$17521,Profile!$B$2:$B$17521,$B155,Profile!$C$2:$C$17521,CS$8))*$C$9</f>
        <v>0</v>
      </c>
      <c r="CT155" s="193">
        <f>(SUMIFS(Profile!$E$2:$E$17521,Profile!$B$2:$B$17521,$B155,Profile!$C$2:$C$17521,CT$8))*$C$9</f>
        <v>0</v>
      </c>
      <c r="CU155" s="193">
        <f>(SUMIFS(Profile!$E$2:$E$17521,Profile!$B$2:$B$17521,$B155,Profile!$C$2:$C$17521,CU$8))*$C$9</f>
        <v>0</v>
      </c>
      <c r="CV155" s="193">
        <f>(SUMIFS(Profile!$E$2:$E$17521,Profile!$B$2:$B$17521,$B155,Profile!$C$2:$C$17521,CV$8))*$C$9</f>
        <v>0</v>
      </c>
      <c r="CW155" s="193">
        <f>(SUMIFS(Profile!$E$2:$E$17521,Profile!$B$2:$B$17521,$B155,Profile!$C$2:$C$17521,CW$8))*$C$9</f>
        <v>0</v>
      </c>
      <c r="CX155" s="193">
        <f t="shared" si="17"/>
        <v>6.30144756</v>
      </c>
      <c r="CY155" s="193">
        <f t="shared" ref="CY155:ET155" si="737">MAX(BB155-E155,0)</f>
        <v>0</v>
      </c>
      <c r="CZ155" s="193">
        <f t="shared" si="737"/>
        <v>0</v>
      </c>
      <c r="DA155" s="193">
        <f t="shared" si="737"/>
        <v>0</v>
      </c>
      <c r="DB155" s="193">
        <f t="shared" si="737"/>
        <v>0</v>
      </c>
      <c r="DC155" s="193">
        <f t="shared" si="737"/>
        <v>0</v>
      </c>
      <c r="DD155" s="193">
        <f t="shared" si="737"/>
        <v>0</v>
      </c>
      <c r="DE155" s="193">
        <f t="shared" si="737"/>
        <v>0</v>
      </c>
      <c r="DF155" s="193">
        <f t="shared" si="737"/>
        <v>0</v>
      </c>
      <c r="DG155" s="193">
        <f t="shared" si="737"/>
        <v>0</v>
      </c>
      <c r="DH155" s="193">
        <f t="shared" si="737"/>
        <v>0</v>
      </c>
      <c r="DI155" s="193">
        <f t="shared" si="737"/>
        <v>0</v>
      </c>
      <c r="DJ155" s="193">
        <f t="shared" si="737"/>
        <v>0</v>
      </c>
      <c r="DK155" s="193">
        <f t="shared" si="737"/>
        <v>0.01892135498</v>
      </c>
      <c r="DL155" s="193">
        <f t="shared" si="737"/>
        <v>0.0611740891</v>
      </c>
      <c r="DM155" s="193">
        <f t="shared" si="737"/>
        <v>0.1077651602</v>
      </c>
      <c r="DN155" s="193">
        <f t="shared" si="737"/>
        <v>0.174848679</v>
      </c>
      <c r="DO155" s="193">
        <f t="shared" si="737"/>
        <v>0.2448477664</v>
      </c>
      <c r="DP155" s="193">
        <f t="shared" si="737"/>
        <v>0.2880153318</v>
      </c>
      <c r="DQ155" s="193">
        <f t="shared" si="737"/>
        <v>0.3499834534</v>
      </c>
      <c r="DR155" s="193">
        <f t="shared" si="737"/>
        <v>0.3901009597</v>
      </c>
      <c r="DS155" s="193">
        <f t="shared" si="737"/>
        <v>0.4184004253</v>
      </c>
      <c r="DT155" s="193">
        <f t="shared" si="737"/>
        <v>0.4535785403</v>
      </c>
      <c r="DU155" s="193">
        <f t="shared" si="737"/>
        <v>0.4675799967</v>
      </c>
      <c r="DV155" s="193">
        <f t="shared" si="737"/>
        <v>0.4512514488</v>
      </c>
      <c r="DW155" s="193">
        <f t="shared" si="737"/>
        <v>0.450960201</v>
      </c>
      <c r="DX155" s="193">
        <f t="shared" si="737"/>
        <v>0.4068225886</v>
      </c>
      <c r="DY155" s="193">
        <f t="shared" si="737"/>
        <v>0.387867637</v>
      </c>
      <c r="DZ155" s="193">
        <f t="shared" si="737"/>
        <v>0.3799147313</v>
      </c>
      <c r="EA155" s="193">
        <f t="shared" si="737"/>
        <v>0.3515266557</v>
      </c>
      <c r="EB155" s="193">
        <f t="shared" si="737"/>
        <v>0.2900815783</v>
      </c>
      <c r="EC155" s="193">
        <f t="shared" si="737"/>
        <v>0.2660593152</v>
      </c>
      <c r="ED155" s="193">
        <f t="shared" si="737"/>
        <v>0.2028452353</v>
      </c>
      <c r="EE155" s="193">
        <f t="shared" si="737"/>
        <v>0.1067410211</v>
      </c>
      <c r="EF155" s="193">
        <f t="shared" si="737"/>
        <v>0.03216139139</v>
      </c>
      <c r="EG155" s="193">
        <f t="shared" si="737"/>
        <v>0</v>
      </c>
      <c r="EH155" s="193">
        <f t="shared" si="737"/>
        <v>0</v>
      </c>
      <c r="EI155" s="193">
        <f t="shared" si="737"/>
        <v>0</v>
      </c>
      <c r="EJ155" s="193">
        <f t="shared" si="737"/>
        <v>0</v>
      </c>
      <c r="EK155" s="193">
        <f t="shared" si="737"/>
        <v>0</v>
      </c>
      <c r="EL155" s="193">
        <f t="shared" si="737"/>
        <v>0</v>
      </c>
      <c r="EM155" s="193">
        <f t="shared" si="737"/>
        <v>0</v>
      </c>
      <c r="EN155" s="193">
        <f t="shared" si="737"/>
        <v>0</v>
      </c>
      <c r="EO155" s="193">
        <f t="shared" si="737"/>
        <v>0</v>
      </c>
      <c r="EP155" s="193">
        <f t="shared" si="737"/>
        <v>0</v>
      </c>
      <c r="EQ155" s="193">
        <f t="shared" si="737"/>
        <v>0</v>
      </c>
      <c r="ER155" s="193">
        <f t="shared" si="737"/>
        <v>0</v>
      </c>
      <c r="ES155" s="193">
        <f t="shared" si="737"/>
        <v>0</v>
      </c>
      <c r="ET155" s="193">
        <f t="shared" si="737"/>
        <v>0</v>
      </c>
      <c r="EU155" s="193">
        <f t="shared" si="19"/>
        <v>5.25915776</v>
      </c>
      <c r="EV155" s="193">
        <f t="shared" ref="EV155:GQ155" si="738">BB155-CY155</f>
        <v>0</v>
      </c>
      <c r="EW155" s="193">
        <f t="shared" si="738"/>
        <v>0</v>
      </c>
      <c r="EX155" s="193">
        <f t="shared" si="738"/>
        <v>0</v>
      </c>
      <c r="EY155" s="193">
        <f t="shared" si="738"/>
        <v>0</v>
      </c>
      <c r="EZ155" s="193">
        <f t="shared" si="738"/>
        <v>0</v>
      </c>
      <c r="FA155" s="193">
        <f t="shared" si="738"/>
        <v>0</v>
      </c>
      <c r="FB155" s="193">
        <f t="shared" si="738"/>
        <v>0</v>
      </c>
      <c r="FC155" s="193">
        <f t="shared" si="738"/>
        <v>0</v>
      </c>
      <c r="FD155" s="193">
        <f t="shared" si="738"/>
        <v>0.007429941244</v>
      </c>
      <c r="FE155" s="193">
        <f t="shared" si="738"/>
        <v>0.02241302469</v>
      </c>
      <c r="FF155" s="193">
        <f t="shared" si="738"/>
        <v>0.05578665578</v>
      </c>
      <c r="FG155" s="193">
        <f t="shared" si="738"/>
        <v>0.0985235975</v>
      </c>
      <c r="FH155" s="193">
        <f t="shared" si="738"/>
        <v>0.1330053307</v>
      </c>
      <c r="FI155" s="193">
        <f t="shared" si="738"/>
        <v>0.1574430571</v>
      </c>
      <c r="FJ155" s="193">
        <f t="shared" si="738"/>
        <v>0.1766727435</v>
      </c>
      <c r="FK155" s="193">
        <f t="shared" si="738"/>
        <v>0.1930981006</v>
      </c>
      <c r="FL155" s="193">
        <f t="shared" si="738"/>
        <v>0.2023123253</v>
      </c>
      <c r="FM155" s="193">
        <f t="shared" si="738"/>
        <v>0.2183370639</v>
      </c>
      <c r="FN155" s="193">
        <f t="shared" si="738"/>
        <v>0.2155327346</v>
      </c>
      <c r="FO155" s="193">
        <f t="shared" si="738"/>
        <v>0.2119271685</v>
      </c>
      <c r="FP155" s="193">
        <f t="shared" si="738"/>
        <v>0.2087222207</v>
      </c>
      <c r="FQ155" s="193">
        <f t="shared" si="738"/>
        <v>0.2007098514</v>
      </c>
      <c r="FR155" s="193">
        <f t="shared" si="738"/>
        <v>0.205517273</v>
      </c>
      <c r="FS155" s="193">
        <f t="shared" si="738"/>
        <v>0.2059178915</v>
      </c>
      <c r="FT155" s="193">
        <f t="shared" si="738"/>
        <v>0.2107253131</v>
      </c>
      <c r="FU155" s="193">
        <f t="shared" si="738"/>
        <v>0.2123277869</v>
      </c>
      <c r="FV155" s="193">
        <f t="shared" si="738"/>
        <v>0.2031135622</v>
      </c>
      <c r="FW155" s="193">
        <f t="shared" si="738"/>
        <v>0.1979055221</v>
      </c>
      <c r="FX155" s="193">
        <f t="shared" si="738"/>
        <v>0.1914956267</v>
      </c>
      <c r="FY155" s="193">
        <f t="shared" si="738"/>
        <v>0.1914956267</v>
      </c>
      <c r="FZ155" s="193">
        <f t="shared" si="738"/>
        <v>0.1918962452</v>
      </c>
      <c r="GA155" s="193">
        <f t="shared" si="738"/>
        <v>0.2059178915</v>
      </c>
      <c r="GB155" s="193">
        <f t="shared" si="738"/>
        <v>0.2199395378</v>
      </c>
      <c r="GC155" s="193">
        <f t="shared" si="738"/>
        <v>0.2387686057</v>
      </c>
      <c r="GD155" s="193">
        <f t="shared" si="738"/>
        <v>0.2285494594</v>
      </c>
      <c r="GE155" s="193">
        <f t="shared" si="738"/>
        <v>0.1715407016</v>
      </c>
      <c r="GF155" s="193">
        <f t="shared" si="738"/>
        <v>0.1253409049</v>
      </c>
      <c r="GG155" s="193">
        <f t="shared" si="738"/>
        <v>0.08122141866</v>
      </c>
      <c r="GH155" s="193">
        <f t="shared" si="738"/>
        <v>0.04667568208</v>
      </c>
      <c r="GI155" s="193">
        <f t="shared" si="738"/>
        <v>0.01911243495</v>
      </c>
      <c r="GJ155" s="193">
        <f t="shared" si="738"/>
        <v>0.009377063314</v>
      </c>
      <c r="GK155" s="193">
        <f t="shared" si="738"/>
        <v>0.0004053969355</v>
      </c>
      <c r="GL155" s="193">
        <f t="shared" si="738"/>
        <v>0</v>
      </c>
      <c r="GM155" s="193">
        <f t="shared" si="738"/>
        <v>0</v>
      </c>
      <c r="GN155" s="193">
        <f t="shared" si="738"/>
        <v>0</v>
      </c>
      <c r="GO155" s="193">
        <f t="shared" si="738"/>
        <v>0</v>
      </c>
      <c r="GP155" s="193">
        <f t="shared" si="738"/>
        <v>0</v>
      </c>
      <c r="GQ155" s="193">
        <f t="shared" si="738"/>
        <v>0</v>
      </c>
      <c r="GR155" s="193">
        <f t="shared" si="21"/>
        <v>4.127332896</v>
      </c>
      <c r="GS155" s="193">
        <f t="shared" ref="GS155:IN155" si="739">E155-EV155</f>
        <v>0.1490300693</v>
      </c>
      <c r="GT155" s="193">
        <f t="shared" si="739"/>
        <v>0.1318034753</v>
      </c>
      <c r="GU155" s="193">
        <f t="shared" si="739"/>
        <v>0.1221886321</v>
      </c>
      <c r="GV155" s="193">
        <f t="shared" si="739"/>
        <v>0.116980592</v>
      </c>
      <c r="GW155" s="193">
        <f t="shared" si="739"/>
        <v>0.1093688412</v>
      </c>
      <c r="GX155" s="193">
        <f t="shared" si="739"/>
        <v>0.1073657489</v>
      </c>
      <c r="GY155" s="193">
        <f t="shared" si="739"/>
        <v>0.1045614196</v>
      </c>
      <c r="GZ155" s="193">
        <f t="shared" si="739"/>
        <v>0.1029589457</v>
      </c>
      <c r="HA155" s="193">
        <f t="shared" si="739"/>
        <v>0.09673085989</v>
      </c>
      <c r="HB155" s="193">
        <f t="shared" si="739"/>
        <v>0.08375086877</v>
      </c>
      <c r="HC155" s="193">
        <f t="shared" si="739"/>
        <v>0.05278094847</v>
      </c>
      <c r="HD155" s="193">
        <f t="shared" si="739"/>
        <v>0.01925823147</v>
      </c>
      <c r="HE155" s="193">
        <f t="shared" si="739"/>
        <v>0</v>
      </c>
      <c r="HF155" s="193">
        <f t="shared" si="739"/>
        <v>0</v>
      </c>
      <c r="HG155" s="193">
        <f t="shared" si="739"/>
        <v>0</v>
      </c>
      <c r="HH155" s="193">
        <f t="shared" si="739"/>
        <v>0</v>
      </c>
      <c r="HI155" s="193">
        <f t="shared" si="739"/>
        <v>0</v>
      </c>
      <c r="HJ155" s="193">
        <f t="shared" si="739"/>
        <v>0</v>
      </c>
      <c r="HK155" s="193">
        <f t="shared" si="739"/>
        <v>0</v>
      </c>
      <c r="HL155" s="193">
        <f t="shared" si="739"/>
        <v>0</v>
      </c>
      <c r="HM155" s="193">
        <f t="shared" si="739"/>
        <v>0</v>
      </c>
      <c r="HN155" s="193">
        <f t="shared" si="739"/>
        <v>0</v>
      </c>
      <c r="HO155" s="193">
        <f t="shared" si="739"/>
        <v>0</v>
      </c>
      <c r="HP155" s="193">
        <f t="shared" si="739"/>
        <v>0</v>
      </c>
      <c r="HQ155" s="193">
        <f t="shared" si="739"/>
        <v>0</v>
      </c>
      <c r="HR155" s="193">
        <f t="shared" si="739"/>
        <v>0</v>
      </c>
      <c r="HS155" s="193">
        <f t="shared" si="739"/>
        <v>0</v>
      </c>
      <c r="HT155" s="193">
        <f t="shared" si="739"/>
        <v>0</v>
      </c>
      <c r="HU155" s="193">
        <f t="shared" si="739"/>
        <v>0</v>
      </c>
      <c r="HV155" s="193">
        <f t="shared" si="739"/>
        <v>0</v>
      </c>
      <c r="HW155" s="193">
        <f t="shared" si="739"/>
        <v>0</v>
      </c>
      <c r="HX155" s="193">
        <f t="shared" si="739"/>
        <v>0</v>
      </c>
      <c r="HY155" s="193">
        <f t="shared" si="739"/>
        <v>0</v>
      </c>
      <c r="HZ155" s="193">
        <f t="shared" si="739"/>
        <v>0</v>
      </c>
      <c r="IA155" s="193">
        <f t="shared" si="739"/>
        <v>0.04266924201</v>
      </c>
      <c r="IB155" s="193">
        <f t="shared" si="739"/>
        <v>0.1056872768</v>
      </c>
      <c r="IC155" s="193">
        <f t="shared" si="739"/>
        <v>0.152287692</v>
      </c>
      <c r="ID155" s="193">
        <f t="shared" si="739"/>
        <v>0.1996121259</v>
      </c>
      <c r="IE155" s="193">
        <f t="shared" si="739"/>
        <v>0.2301516778</v>
      </c>
      <c r="IF155" s="193">
        <f t="shared" si="739"/>
        <v>0.2537087403</v>
      </c>
      <c r="IG155" s="193">
        <f t="shared" si="739"/>
        <v>0.2570342165</v>
      </c>
      <c r="IH155" s="193">
        <f t="shared" si="739"/>
        <v>0.2672077383</v>
      </c>
      <c r="II155" s="193">
        <f t="shared" si="739"/>
        <v>0.2712187014</v>
      </c>
      <c r="IJ155" s="193">
        <f t="shared" si="739"/>
        <v>0.2660106613</v>
      </c>
      <c r="IK155" s="193">
        <f t="shared" si="739"/>
        <v>0.2551939628</v>
      </c>
      <c r="IL155" s="193">
        <f t="shared" si="739"/>
        <v>0.2351630395</v>
      </c>
      <c r="IM155" s="193">
        <f t="shared" si="739"/>
        <v>0.2147314977</v>
      </c>
      <c r="IN155" s="193">
        <f t="shared" si="739"/>
        <v>0.1798776912</v>
      </c>
      <c r="IO155" s="193">
        <f t="shared" si="23"/>
        <v>2.930554263</v>
      </c>
      <c r="IP155" s="193">
        <f t="shared" si="29"/>
        <v>2.098082764</v>
      </c>
      <c r="IQ155" s="193">
        <f t="shared" ref="IQ155:KK155" si="740">MAX((MIN(CZ155+IP155,$IO$7))-GT155,0)</f>
        <v>1.966279289</v>
      </c>
      <c r="IR155" s="193">
        <f t="shared" si="740"/>
        <v>1.844090657</v>
      </c>
      <c r="IS155" s="193">
        <f t="shared" si="740"/>
        <v>1.727110065</v>
      </c>
      <c r="IT155" s="193">
        <f t="shared" si="740"/>
        <v>1.617741223</v>
      </c>
      <c r="IU155" s="193">
        <f t="shared" si="740"/>
        <v>1.510375475</v>
      </c>
      <c r="IV155" s="193">
        <f t="shared" si="740"/>
        <v>1.405814055</v>
      </c>
      <c r="IW155" s="193">
        <f t="shared" si="740"/>
        <v>1.302855109</v>
      </c>
      <c r="IX155" s="193">
        <f t="shared" si="740"/>
        <v>1.206124249</v>
      </c>
      <c r="IY155" s="193">
        <f t="shared" si="740"/>
        <v>1.122373381</v>
      </c>
      <c r="IZ155" s="193">
        <f t="shared" si="740"/>
        <v>1.069592432</v>
      </c>
      <c r="JA155" s="193">
        <f t="shared" si="740"/>
        <v>1.050334201</v>
      </c>
      <c r="JB155" s="193">
        <f t="shared" si="740"/>
        <v>1.069255556</v>
      </c>
      <c r="JC155" s="193">
        <f t="shared" si="740"/>
        <v>1.130429645</v>
      </c>
      <c r="JD155" s="193">
        <f t="shared" si="740"/>
        <v>1.238194805</v>
      </c>
      <c r="JE155" s="193">
        <f t="shared" si="740"/>
        <v>1.413043484</v>
      </c>
      <c r="JF155" s="193">
        <f t="shared" si="740"/>
        <v>1.65789125</v>
      </c>
      <c r="JG155" s="193">
        <f t="shared" si="740"/>
        <v>1.945906582</v>
      </c>
      <c r="JH155" s="193">
        <f t="shared" si="740"/>
        <v>2.295890036</v>
      </c>
      <c r="JI155" s="193">
        <f t="shared" si="740"/>
        <v>2.685990995</v>
      </c>
      <c r="JJ155" s="193">
        <f t="shared" si="740"/>
        <v>3.104391421</v>
      </c>
      <c r="JK155" s="193">
        <f t="shared" si="740"/>
        <v>3.557969961</v>
      </c>
      <c r="JL155" s="193">
        <f t="shared" si="740"/>
        <v>4.025549958</v>
      </c>
      <c r="JM155" s="193">
        <f t="shared" si="740"/>
        <v>4.476801406</v>
      </c>
      <c r="JN155" s="193">
        <f t="shared" si="740"/>
        <v>4.927761607</v>
      </c>
      <c r="JO155" s="193">
        <f t="shared" si="740"/>
        <v>5</v>
      </c>
      <c r="JP155" s="193">
        <f t="shared" si="740"/>
        <v>5</v>
      </c>
      <c r="JQ155" s="193">
        <f t="shared" si="740"/>
        <v>5</v>
      </c>
      <c r="JR155" s="193">
        <f t="shared" si="740"/>
        <v>5</v>
      </c>
      <c r="JS155" s="193">
        <f t="shared" si="740"/>
        <v>5</v>
      </c>
      <c r="JT155" s="193">
        <f t="shared" si="740"/>
        <v>5</v>
      </c>
      <c r="JU155" s="193">
        <f t="shared" si="740"/>
        <v>5</v>
      </c>
      <c r="JV155" s="193">
        <f t="shared" si="740"/>
        <v>5</v>
      </c>
      <c r="JW155" s="193">
        <f t="shared" si="740"/>
        <v>5</v>
      </c>
      <c r="JX155" s="193">
        <f t="shared" si="740"/>
        <v>4.957330758</v>
      </c>
      <c r="JY155" s="193">
        <f t="shared" si="740"/>
        <v>4.851643481</v>
      </c>
      <c r="JZ155" s="193">
        <f t="shared" si="740"/>
        <v>4.699355789</v>
      </c>
      <c r="KA155" s="193">
        <f t="shared" si="740"/>
        <v>4.499743663</v>
      </c>
      <c r="KB155" s="193">
        <f t="shared" si="740"/>
        <v>4.269591985</v>
      </c>
      <c r="KC155" s="193">
        <f t="shared" si="740"/>
        <v>4.015883245</v>
      </c>
      <c r="KD155" s="193">
        <f t="shared" si="740"/>
        <v>3.758849029</v>
      </c>
      <c r="KE155" s="193">
        <f t="shared" si="740"/>
        <v>3.49164129</v>
      </c>
      <c r="KF155" s="193">
        <f t="shared" si="740"/>
        <v>3.220422589</v>
      </c>
      <c r="KG155" s="193">
        <f t="shared" si="740"/>
        <v>2.954411928</v>
      </c>
      <c r="KH155" s="193">
        <f t="shared" si="740"/>
        <v>2.699217965</v>
      </c>
      <c r="KI155" s="193">
        <f t="shared" si="740"/>
        <v>2.464054925</v>
      </c>
      <c r="KJ155" s="193">
        <f t="shared" si="740"/>
        <v>2.249323428</v>
      </c>
      <c r="KK155" s="193">
        <f t="shared" si="740"/>
        <v>2.069445737</v>
      </c>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row>
    <row r="156" ht="14.25" customHeight="1">
      <c r="A156" s="1">
        <v>5.0</v>
      </c>
      <c r="B156" s="1">
        <f t="shared" ref="B156:C156" si="741">B155+1</f>
        <v>146</v>
      </c>
      <c r="C156" s="267">
        <f t="shared" si="741"/>
        <v>43611</v>
      </c>
      <c r="D156" s="193">
        <f t="shared" si="15"/>
        <v>9.646091422</v>
      </c>
      <c r="E156" s="193">
        <f>(SUMIFS(Profile!$F$2:$F$17521,Profile!$B$2:$B$17521,$B156,Profile!$C$2:$C$17521,E$8))*$C$6</f>
        <v>0.1510331616</v>
      </c>
      <c r="F156" s="193">
        <f>(SUMIFS(Profile!$F$2:$F$17521,Profile!$B$2:$B$17521,$B156,Profile!$C$2:$C$17521,F$8))*$C$6</f>
        <v>0.1334059491</v>
      </c>
      <c r="G156" s="193">
        <f>(SUMIFS(Profile!$F$2:$F$17521,Profile!$B$2:$B$17521,$B156,Profile!$C$2:$C$17521,G$8))*$C$6</f>
        <v>0.1241917244</v>
      </c>
      <c r="H156" s="193">
        <f>(SUMIFS(Profile!$F$2:$F$17521,Profile!$B$2:$B$17521,$B156,Profile!$C$2:$C$17521,H$8))*$C$6</f>
        <v>0.117781829</v>
      </c>
      <c r="I156" s="193">
        <f>(SUMIFS(Profile!$F$2:$F$17521,Profile!$B$2:$B$17521,$B156,Profile!$C$2:$C$17521,I$8))*$C$6</f>
        <v>0.1085676043</v>
      </c>
      <c r="J156" s="193">
        <f>(SUMIFS(Profile!$F$2:$F$17521,Profile!$B$2:$B$17521,$B156,Profile!$C$2:$C$17521,J$8))*$C$6</f>
        <v>0.1069651304</v>
      </c>
      <c r="K156" s="193">
        <f>(SUMIFS(Profile!$F$2:$F$17521,Profile!$B$2:$B$17521,$B156,Profile!$C$2:$C$17521,K$8))*$C$6</f>
        <v>0.105763275</v>
      </c>
      <c r="L156" s="193">
        <f>(SUMIFS(Profile!$F$2:$F$17521,Profile!$B$2:$B$17521,$B156,Profile!$C$2:$C$17521,L$8))*$C$6</f>
        <v>0.1045614196</v>
      </c>
      <c r="M156" s="193">
        <f>(SUMIFS(Profile!$F$2:$F$17521,Profile!$B$2:$B$17521,$B156,Profile!$C$2:$C$17521,M$8))*$C$6</f>
        <v>0.1049620381</v>
      </c>
      <c r="N156" s="193">
        <f>(SUMIFS(Profile!$F$2:$F$17521,Profile!$B$2:$B$17521,$B156,Profile!$C$2:$C$17521,N$8))*$C$6</f>
        <v>0.1073657489</v>
      </c>
      <c r="O156" s="193">
        <f>(SUMIFS(Profile!$F$2:$F$17521,Profile!$B$2:$B$17521,$B156,Profile!$C$2:$C$17521,O$8))*$C$6</f>
        <v>0.1093688412</v>
      </c>
      <c r="P156" s="193">
        <f>(SUMIFS(Profile!$F$2:$F$17521,Profile!$B$2:$B$17521,$B156,Profile!$C$2:$C$17521,P$8))*$C$6</f>
        <v>0.1161793551</v>
      </c>
      <c r="Q156" s="193">
        <f>(SUMIFS(Profile!$F$2:$F$17521,Profile!$B$2:$B$17521,$B156,Profile!$C$2:$C$17521,Q$8))*$C$6</f>
        <v>0.1366108969</v>
      </c>
      <c r="R156" s="193">
        <f>(SUMIFS(Profile!$F$2:$F$17521,Profile!$B$2:$B$17521,$B156,Profile!$C$2:$C$17521,R$8))*$C$6</f>
        <v>0.1666572818</v>
      </c>
      <c r="S156" s="193">
        <f>(SUMIFS(Profile!$F$2:$F$17521,Profile!$B$2:$B$17521,$B156,Profile!$C$2:$C$17521,S$8))*$C$6</f>
        <v>0.1826820204</v>
      </c>
      <c r="T156" s="193">
        <f>(SUMIFS(Profile!$F$2:$F$17521,Profile!$B$2:$B$17521,$B156,Profile!$C$2:$C$17521,T$8))*$C$6</f>
        <v>0.1991073775</v>
      </c>
      <c r="U156" s="193">
        <f>(SUMIFS(Profile!$F$2:$F$17521,Profile!$B$2:$B$17521,$B156,Profile!$C$2:$C$17521,U$8))*$C$6</f>
        <v>0.2083216023</v>
      </c>
      <c r="V156" s="193">
        <f>(SUMIFS(Profile!$F$2:$F$17521,Profile!$B$2:$B$17521,$B156,Profile!$C$2:$C$17521,V$8))*$C$6</f>
        <v>0.2199395378</v>
      </c>
      <c r="W156" s="193">
        <f>(SUMIFS(Profile!$F$2:$F$17521,Profile!$B$2:$B$17521,$B156,Profile!$C$2:$C$17521,W$8))*$C$6</f>
        <v>0.2199395378</v>
      </c>
      <c r="X156" s="193">
        <f>(SUMIFS(Profile!$F$2:$F$17521,Profile!$B$2:$B$17521,$B156,Profile!$C$2:$C$17521,X$8))*$C$6</f>
        <v>0.223545104</v>
      </c>
      <c r="Y156" s="193">
        <f>(SUMIFS(Profile!$F$2:$F$17521,Profile!$B$2:$B$17521,$B156,Profile!$C$2:$C$17521,Y$8))*$C$6</f>
        <v>0.222743867</v>
      </c>
      <c r="Z156" s="193">
        <f>(SUMIFS(Profile!$F$2:$F$17521,Profile!$B$2:$B$17521,$B156,Profile!$C$2:$C$17521,Z$8))*$C$6</f>
        <v>0.2123277869</v>
      </c>
      <c r="AA156" s="193">
        <f>(SUMIFS(Profile!$F$2:$F$17521,Profile!$B$2:$B$17521,$B156,Profile!$C$2:$C$17521,AA$8))*$C$6</f>
        <v>0.2159333531</v>
      </c>
      <c r="AB156" s="193">
        <f>(SUMIFS(Profile!$F$2:$F$17521,Profile!$B$2:$B$17521,$B156,Profile!$C$2:$C$17521,AB$8))*$C$6</f>
        <v>0.2199395378</v>
      </c>
      <c r="AC156" s="193">
        <f>(SUMIFS(Profile!$F$2:$F$17521,Profile!$B$2:$B$17521,$B156,Profile!$C$2:$C$17521,AC$8))*$C$6</f>
        <v>0.2191383008</v>
      </c>
      <c r="AD156" s="193">
        <f>(SUMIFS(Profile!$F$2:$F$17521,Profile!$B$2:$B$17521,$B156,Profile!$C$2:$C$17521,AD$8))*$C$6</f>
        <v>0.2151321162</v>
      </c>
      <c r="AE156" s="193">
        <f>(SUMIFS(Profile!$F$2:$F$17521,Profile!$B$2:$B$17521,$B156,Profile!$C$2:$C$17521,AE$8))*$C$6</f>
        <v>0.2119271685</v>
      </c>
      <c r="AF156" s="193">
        <f>(SUMIFS(Profile!$F$2:$F$17521,Profile!$B$2:$B$17521,$B156,Profile!$C$2:$C$17521,AF$8))*$C$6</f>
        <v>0.2111259315</v>
      </c>
      <c r="AG156" s="193">
        <f>(SUMIFS(Profile!$F$2:$F$17521,Profile!$B$2:$B$17521,$B156,Profile!$C$2:$C$17521,AG$8))*$C$6</f>
        <v>0.2051166545</v>
      </c>
      <c r="AH156" s="193">
        <f>(SUMIFS(Profile!$F$2:$F$17521,Profile!$B$2:$B$17521,$B156,Profile!$C$2:$C$17521,AH$8))*$C$6</f>
        <v>0.2071197469</v>
      </c>
      <c r="AI156" s="193">
        <f>(SUMIFS(Profile!$F$2:$F$17521,Profile!$B$2:$B$17521,$B156,Profile!$C$2:$C$17521,AI$8))*$C$6</f>
        <v>0.2107253131</v>
      </c>
      <c r="AJ156" s="193">
        <f>(SUMIFS(Profile!$F$2:$F$17521,Profile!$B$2:$B$17521,$B156,Profile!$C$2:$C$17521,AJ$8))*$C$6</f>
        <v>0.2207407747</v>
      </c>
      <c r="AK156" s="193">
        <f>(SUMIFS(Profile!$F$2:$F$17521,Profile!$B$2:$B$17521,$B156,Profile!$C$2:$C$17521,AK$8))*$C$6</f>
        <v>0.2311568548</v>
      </c>
      <c r="AL156" s="193">
        <f>(SUMIFS(Profile!$F$2:$F$17521,Profile!$B$2:$B$17521,$B156,Profile!$C$2:$C$17521,AL$8))*$C$6</f>
        <v>0.2515883966</v>
      </c>
      <c r="AM156" s="193">
        <f>(SUMIFS(Profile!$F$2:$F$17521,Profile!$B$2:$B$17521,$B156,Profile!$C$2:$C$17521,AM$8))*$C$6</f>
        <v>0.2744236491</v>
      </c>
      <c r="AN156" s="193">
        <f>(SUMIFS(Profile!$F$2:$F$17521,Profile!$B$2:$B$17521,$B156,Profile!$C$2:$C$17521,AN$8))*$C$6</f>
        <v>0.2812341631</v>
      </c>
      <c r="AO156" s="193">
        <f>(SUMIFS(Profile!$F$2:$F$17521,Profile!$B$2:$B$17521,$B156,Profile!$C$2:$C$17521,AO$8))*$C$6</f>
        <v>0.2816347815</v>
      </c>
      <c r="AP156" s="193">
        <f>(SUMIFS(Profile!$F$2:$F$17521,Profile!$B$2:$B$17521,$B156,Profile!$C$2:$C$17521,AP$8))*$C$6</f>
        <v>0.2836378738</v>
      </c>
      <c r="AQ156" s="193">
        <f>(SUMIFS(Profile!$F$2:$F$17521,Profile!$B$2:$B$17521,$B156,Profile!$C$2:$C$17521,AQ$8))*$C$6</f>
        <v>0.2768273599</v>
      </c>
      <c r="AR156" s="193">
        <f>(SUMIFS(Profile!$F$2:$F$17521,Profile!$B$2:$B$17521,$B156,Profile!$C$2:$C$17521,AR$8))*$C$6</f>
        <v>0.2756255045</v>
      </c>
      <c r="AS156" s="193">
        <f>(SUMIFS(Profile!$F$2:$F$17521,Profile!$B$2:$B$17521,$B156,Profile!$C$2:$C$17521,AS$8))*$C$6</f>
        <v>0.2696162275</v>
      </c>
      <c r="AT156" s="193">
        <f>(SUMIFS(Profile!$F$2:$F$17521,Profile!$B$2:$B$17521,$B156,Profile!$C$2:$C$17521,AT$8))*$C$6</f>
        <v>0.2676131352</v>
      </c>
      <c r="AU156" s="193">
        <f>(SUMIFS(Profile!$F$2:$F$17521,Profile!$B$2:$B$17521,$B156,Profile!$C$2:$C$17521,AU$8))*$C$6</f>
        <v>0.2732217937</v>
      </c>
      <c r="AV156" s="193">
        <f>(SUMIFS(Profile!$F$2:$F$17521,Profile!$B$2:$B$17521,$B156,Profile!$C$2:$C$17521,AV$8))*$C$6</f>
        <v>0.2684143721</v>
      </c>
      <c r="AW156" s="193">
        <f>(SUMIFS(Profile!$F$2:$F$17521,Profile!$B$2:$B$17521,$B156,Profile!$C$2:$C$17521,AW$8))*$C$6</f>
        <v>0.2604020028</v>
      </c>
      <c r="AX156" s="193">
        <f>(SUMIFS(Profile!$F$2:$F$17521,Profile!$B$2:$B$17521,$B156,Profile!$C$2:$C$17521,AX$8))*$C$6</f>
        <v>0.2371661318</v>
      </c>
      <c r="AY156" s="193">
        <f>(SUMIFS(Profile!$F$2:$F$17521,Profile!$B$2:$B$17521,$B156,Profile!$C$2:$C$17521,AY$8))*$C$6</f>
        <v>0.2127284054</v>
      </c>
      <c r="AZ156" s="193">
        <f>(SUMIFS(Profile!$F$2:$F$17521,Profile!$B$2:$B$17521,$B156,Profile!$C$2:$C$17521,AZ$8))*$C$6</f>
        <v>0.1818807835</v>
      </c>
      <c r="BA156" s="193">
        <f t="shared" si="16"/>
        <v>7.696339944</v>
      </c>
      <c r="BB156" s="193">
        <f>(SUMIFS(Profile!$E$2:$E$17521,Profile!$B$2:$B$17521,$B156,Profile!$C$2:$C$17521,BB$8))*$C$9</f>
        <v>0</v>
      </c>
      <c r="BC156" s="193">
        <f>(SUMIFS(Profile!$E$2:$E$17521,Profile!$B$2:$B$17521,$B156,Profile!$C$2:$C$17521,BC$8))*$C$9</f>
        <v>0</v>
      </c>
      <c r="BD156" s="193">
        <f>(SUMIFS(Profile!$E$2:$E$17521,Profile!$B$2:$B$17521,$B156,Profile!$C$2:$C$17521,BD$8))*$C$9</f>
        <v>0</v>
      </c>
      <c r="BE156" s="193">
        <f>(SUMIFS(Profile!$E$2:$E$17521,Profile!$B$2:$B$17521,$B156,Profile!$C$2:$C$17521,BE$8))*$C$9</f>
        <v>0</v>
      </c>
      <c r="BF156" s="193">
        <f>(SUMIFS(Profile!$E$2:$E$17521,Profile!$B$2:$B$17521,$B156,Profile!$C$2:$C$17521,BF$8))*$C$9</f>
        <v>0</v>
      </c>
      <c r="BG156" s="193">
        <f>(SUMIFS(Profile!$E$2:$E$17521,Profile!$B$2:$B$17521,$B156,Profile!$C$2:$C$17521,BG$8))*$C$9</f>
        <v>0</v>
      </c>
      <c r="BH156" s="193">
        <f>(SUMIFS(Profile!$E$2:$E$17521,Profile!$B$2:$B$17521,$B156,Profile!$C$2:$C$17521,BH$8))*$C$9</f>
        <v>0</v>
      </c>
      <c r="BI156" s="193">
        <f>(SUMIFS(Profile!$E$2:$E$17521,Profile!$B$2:$B$17521,$B156,Profile!$C$2:$C$17521,BI$8))*$C$9</f>
        <v>0</v>
      </c>
      <c r="BJ156" s="193">
        <f>(SUMIFS(Profile!$E$2:$E$17521,Profile!$B$2:$B$17521,$B156,Profile!$C$2:$C$17521,BJ$8))*$C$9</f>
        <v>0.002367605827</v>
      </c>
      <c r="BK156" s="193">
        <f>(SUMIFS(Profile!$E$2:$E$17521,Profile!$B$2:$B$17521,$B156,Profile!$C$2:$C$17521,BK$8))*$C$9</f>
        <v>0.01114995145</v>
      </c>
      <c r="BL156" s="193">
        <f>(SUMIFS(Profile!$E$2:$E$17521,Profile!$B$2:$B$17521,$B156,Profile!$C$2:$C$17521,BL$8))*$C$9</f>
        <v>0.03228758131</v>
      </c>
      <c r="BM156" s="193">
        <f>(SUMIFS(Profile!$E$2:$E$17521,Profile!$B$2:$B$17521,$B156,Profile!$C$2:$C$17521,BM$8))*$C$9</f>
        <v>0.05886415004</v>
      </c>
      <c r="BN156" s="193">
        <f>(SUMIFS(Profile!$E$2:$E$17521,Profile!$B$2:$B$17521,$B156,Profile!$C$2:$C$17521,BN$8))*$C$9</f>
        <v>0.0946741099</v>
      </c>
      <c r="BO156" s="193">
        <f>(SUMIFS(Profile!$E$2:$E$17521,Profile!$B$2:$B$17521,$B156,Profile!$C$2:$C$17521,BO$8))*$C$9</f>
        <v>0.1278964802</v>
      </c>
      <c r="BP156" s="193">
        <f>(SUMIFS(Profile!$E$2:$E$17521,Profile!$B$2:$B$17521,$B156,Profile!$C$2:$C$17521,BP$8))*$C$9</f>
        <v>0.1653752782</v>
      </c>
      <c r="BQ156" s="193">
        <f>(SUMIFS(Profile!$E$2:$E$17521,Profile!$B$2:$B$17521,$B156,Profile!$C$2:$C$17521,BQ$8))*$C$9</f>
        <v>0.2202214116</v>
      </c>
      <c r="BR156" s="193">
        <f>(SUMIFS(Profile!$E$2:$E$17521,Profile!$B$2:$B$17521,$B156,Profile!$C$2:$C$17521,BR$8))*$C$9</f>
        <v>0.2487595394</v>
      </c>
      <c r="BS156" s="193">
        <f>(SUMIFS(Profile!$E$2:$E$17521,Profile!$B$2:$B$17521,$B156,Profile!$C$2:$C$17521,BS$8))*$C$9</f>
        <v>0.3022649863</v>
      </c>
      <c r="BT156" s="193">
        <f>(SUMIFS(Profile!$E$2:$E$17521,Profile!$B$2:$B$17521,$B156,Profile!$C$2:$C$17521,BT$8))*$C$9</f>
        <v>0.348048791</v>
      </c>
      <c r="BU156" s="193">
        <f>(SUMIFS(Profile!$E$2:$E$17521,Profile!$B$2:$B$17521,$B156,Profile!$C$2:$C$17521,BU$8))*$C$9</f>
        <v>0.3412086005</v>
      </c>
      <c r="BV156" s="193">
        <f>(SUMIFS(Profile!$E$2:$E$17521,Profile!$B$2:$B$17521,$B156,Profile!$C$2:$C$17521,BV$8))*$C$9</f>
        <v>0.3667773758</v>
      </c>
      <c r="BW156" s="193">
        <f>(SUMIFS(Profile!$E$2:$E$17521,Profile!$B$2:$B$17521,$B156,Profile!$C$2:$C$17521,BW$8))*$C$9</f>
        <v>0.4003864561</v>
      </c>
      <c r="BX156" s="193">
        <f>(SUMIFS(Profile!$E$2:$E$17521,Profile!$B$2:$B$17521,$B156,Profile!$C$2:$C$17521,BX$8))*$C$9</f>
        <v>0.442945194</v>
      </c>
      <c r="BY156" s="193">
        <f>(SUMIFS(Profile!$E$2:$E$17521,Profile!$B$2:$B$17521,$B156,Profile!$C$2:$C$17521,BY$8))*$C$9</f>
        <v>0.4717235482</v>
      </c>
      <c r="BZ156" s="193">
        <f>(SUMIFS(Profile!$E$2:$E$17521,Profile!$B$2:$B$17521,$B156,Profile!$C$2:$C$17521,BZ$8))*$C$9</f>
        <v>0.4539462003</v>
      </c>
      <c r="CA156" s="193">
        <f>(SUMIFS(Profile!$E$2:$E$17521,Profile!$B$2:$B$17521,$B156,Profile!$C$2:$C$17521,CA$8))*$C$9</f>
        <v>0.4367284203</v>
      </c>
      <c r="CB156" s="193">
        <f>(SUMIFS(Profile!$E$2:$E$17521,Profile!$B$2:$B$17521,$B156,Profile!$C$2:$C$17521,CB$8))*$C$9</f>
        <v>0.4281057582</v>
      </c>
      <c r="CC156" s="193">
        <f>(SUMIFS(Profile!$E$2:$E$17521,Profile!$B$2:$B$17521,$B156,Profile!$C$2:$C$17521,CC$8))*$C$9</f>
        <v>0.391926041</v>
      </c>
      <c r="CD156" s="193">
        <f>(SUMIFS(Profile!$E$2:$E$17521,Profile!$B$2:$B$17521,$B156,Profile!$C$2:$C$17521,CD$8))*$C$9</f>
        <v>0.3548605331</v>
      </c>
      <c r="CE156" s="193">
        <f>(SUMIFS(Profile!$E$2:$E$17521,Profile!$B$2:$B$17521,$B156,Profile!$C$2:$C$17521,CE$8))*$C$9</f>
        <v>0.3650495542</v>
      </c>
      <c r="CF156" s="193">
        <f>(SUMIFS(Profile!$E$2:$E$17521,Profile!$B$2:$B$17521,$B156,Profile!$C$2:$C$17521,CF$8))*$C$9</f>
        <v>0.3444014997</v>
      </c>
      <c r="CG156" s="193">
        <f>(SUMIFS(Profile!$E$2:$E$17521,Profile!$B$2:$B$17521,$B156,Profile!$C$2:$C$17521,CG$8))*$C$9</f>
        <v>0.3175671746</v>
      </c>
      <c r="CH156" s="193">
        <f>(SUMIFS(Profile!$E$2:$E$17521,Profile!$B$2:$B$17521,$B156,Profile!$C$2:$C$17521,CH$8))*$C$9</f>
        <v>0.2416808033</v>
      </c>
      <c r="CI156" s="193">
        <f>(SUMIFS(Profile!$E$2:$E$17521,Profile!$B$2:$B$17521,$B156,Profile!$C$2:$C$17521,CI$8))*$C$9</f>
        <v>0.1930567023</v>
      </c>
      <c r="CJ156" s="193">
        <f>(SUMIFS(Profile!$E$2:$E$17521,Profile!$B$2:$B$17521,$B156,Profile!$C$2:$C$17521,CJ$8))*$C$9</f>
        <v>0.1624444794</v>
      </c>
      <c r="CK156" s="193">
        <f>(SUMIFS(Profile!$E$2:$E$17521,Profile!$B$2:$B$17521,$B156,Profile!$C$2:$C$17521,CK$8))*$C$9</f>
        <v>0.1307864516</v>
      </c>
      <c r="CL156" s="193">
        <f>(SUMIFS(Profile!$E$2:$E$17521,Profile!$B$2:$B$17521,$B156,Profile!$C$2:$C$17521,CL$8))*$C$9</f>
        <v>0.09630994917</v>
      </c>
      <c r="CM156" s="193">
        <f>(SUMIFS(Profile!$E$2:$E$17521,Profile!$B$2:$B$17521,$B156,Profile!$C$2:$C$17521,CM$8))*$C$9</f>
        <v>0.06571361111</v>
      </c>
      <c r="CN156" s="193">
        <f>(SUMIFS(Profile!$E$2:$E$17521,Profile!$B$2:$B$17521,$B156,Profile!$C$2:$C$17521,CN$8))*$C$9</f>
        <v>0.04325984349</v>
      </c>
      <c r="CO156" s="193">
        <f>(SUMIFS(Profile!$E$2:$E$17521,Profile!$B$2:$B$17521,$B156,Profile!$C$2:$C$17521,CO$8))*$C$9</f>
        <v>0.02278102642</v>
      </c>
      <c r="CP156" s="193">
        <f>(SUMIFS(Profile!$E$2:$E$17521,Profile!$B$2:$B$17521,$B156,Profile!$C$2:$C$17521,CP$8))*$C$9</f>
        <v>0.01210404585</v>
      </c>
      <c r="CQ156" s="193">
        <f>(SUMIFS(Profile!$E$2:$E$17521,Profile!$B$2:$B$17521,$B156,Profile!$C$2:$C$17521,CQ$8))*$C$9</f>
        <v>0.0006667906099</v>
      </c>
      <c r="CR156" s="193">
        <f>(SUMIFS(Profile!$E$2:$E$17521,Profile!$B$2:$B$17521,$B156,Profile!$C$2:$C$17521,CR$8))*$C$9</f>
        <v>0</v>
      </c>
      <c r="CS156" s="193">
        <f>(SUMIFS(Profile!$E$2:$E$17521,Profile!$B$2:$B$17521,$B156,Profile!$C$2:$C$17521,CS$8))*$C$9</f>
        <v>0</v>
      </c>
      <c r="CT156" s="193">
        <f>(SUMIFS(Profile!$E$2:$E$17521,Profile!$B$2:$B$17521,$B156,Profile!$C$2:$C$17521,CT$8))*$C$9</f>
        <v>0</v>
      </c>
      <c r="CU156" s="193">
        <f>(SUMIFS(Profile!$E$2:$E$17521,Profile!$B$2:$B$17521,$B156,Profile!$C$2:$C$17521,CU$8))*$C$9</f>
        <v>0</v>
      </c>
      <c r="CV156" s="193">
        <f>(SUMIFS(Profile!$E$2:$E$17521,Profile!$B$2:$B$17521,$B156,Profile!$C$2:$C$17521,CV$8))*$C$9</f>
        <v>0</v>
      </c>
      <c r="CW156" s="193">
        <f>(SUMIFS(Profile!$E$2:$E$17521,Profile!$B$2:$B$17521,$B156,Profile!$C$2:$C$17521,CW$8))*$C$9</f>
        <v>0</v>
      </c>
      <c r="CX156" s="193">
        <f t="shared" si="17"/>
        <v>2.602621322</v>
      </c>
      <c r="CY156" s="193">
        <f t="shared" ref="CY156:ET156" si="742">MAX(BB156-E156,0)</f>
        <v>0</v>
      </c>
      <c r="CZ156" s="193">
        <f t="shared" si="742"/>
        <v>0</v>
      </c>
      <c r="DA156" s="193">
        <f t="shared" si="742"/>
        <v>0</v>
      </c>
      <c r="DB156" s="193">
        <f t="shared" si="742"/>
        <v>0</v>
      </c>
      <c r="DC156" s="193">
        <f t="shared" si="742"/>
        <v>0</v>
      </c>
      <c r="DD156" s="193">
        <f t="shared" si="742"/>
        <v>0</v>
      </c>
      <c r="DE156" s="193">
        <f t="shared" si="742"/>
        <v>0</v>
      </c>
      <c r="DF156" s="193">
        <f t="shared" si="742"/>
        <v>0</v>
      </c>
      <c r="DG156" s="193">
        <f t="shared" si="742"/>
        <v>0</v>
      </c>
      <c r="DH156" s="193">
        <f t="shared" si="742"/>
        <v>0</v>
      </c>
      <c r="DI156" s="193">
        <f t="shared" si="742"/>
        <v>0</v>
      </c>
      <c r="DJ156" s="193">
        <f t="shared" si="742"/>
        <v>0</v>
      </c>
      <c r="DK156" s="193">
        <f t="shared" si="742"/>
        <v>0</v>
      </c>
      <c r="DL156" s="193">
        <f t="shared" si="742"/>
        <v>0</v>
      </c>
      <c r="DM156" s="193">
        <f t="shared" si="742"/>
        <v>0</v>
      </c>
      <c r="DN156" s="193">
        <f t="shared" si="742"/>
        <v>0.02111403404</v>
      </c>
      <c r="DO156" s="193">
        <f t="shared" si="742"/>
        <v>0.04043793714</v>
      </c>
      <c r="DP156" s="193">
        <f t="shared" si="742"/>
        <v>0.08232544854</v>
      </c>
      <c r="DQ156" s="193">
        <f t="shared" si="742"/>
        <v>0.1281092532</v>
      </c>
      <c r="DR156" s="193">
        <f t="shared" si="742"/>
        <v>0.1176634966</v>
      </c>
      <c r="DS156" s="193">
        <f t="shared" si="742"/>
        <v>0.1440335087</v>
      </c>
      <c r="DT156" s="193">
        <f t="shared" si="742"/>
        <v>0.1880586691</v>
      </c>
      <c r="DU156" s="193">
        <f t="shared" si="742"/>
        <v>0.2270118409</v>
      </c>
      <c r="DV156" s="193">
        <f t="shared" si="742"/>
        <v>0.2517840104</v>
      </c>
      <c r="DW156" s="193">
        <f t="shared" si="742"/>
        <v>0.2348078995</v>
      </c>
      <c r="DX156" s="193">
        <f t="shared" si="742"/>
        <v>0.2215963041</v>
      </c>
      <c r="DY156" s="193">
        <f t="shared" si="742"/>
        <v>0.2161785898</v>
      </c>
      <c r="DZ156" s="193">
        <f t="shared" si="742"/>
        <v>0.1808001095</v>
      </c>
      <c r="EA156" s="193">
        <f t="shared" si="742"/>
        <v>0.1497438785</v>
      </c>
      <c r="EB156" s="193">
        <f t="shared" si="742"/>
        <v>0.1579298073</v>
      </c>
      <c r="EC156" s="193">
        <f t="shared" si="742"/>
        <v>0.1336761866</v>
      </c>
      <c r="ED156" s="193">
        <f t="shared" si="742"/>
        <v>0.09682639991</v>
      </c>
      <c r="EE156" s="193">
        <f t="shared" si="742"/>
        <v>0.0105239485</v>
      </c>
      <c r="EF156" s="193">
        <f t="shared" si="742"/>
        <v>0</v>
      </c>
      <c r="EG156" s="193">
        <f t="shared" si="742"/>
        <v>0</v>
      </c>
      <c r="EH156" s="193">
        <f t="shared" si="742"/>
        <v>0</v>
      </c>
      <c r="EI156" s="193">
        <f t="shared" si="742"/>
        <v>0</v>
      </c>
      <c r="EJ156" s="193">
        <f t="shared" si="742"/>
        <v>0</v>
      </c>
      <c r="EK156" s="193">
        <f t="shared" si="742"/>
        <v>0</v>
      </c>
      <c r="EL156" s="193">
        <f t="shared" si="742"/>
        <v>0</v>
      </c>
      <c r="EM156" s="193">
        <f t="shared" si="742"/>
        <v>0</v>
      </c>
      <c r="EN156" s="193">
        <f t="shared" si="742"/>
        <v>0</v>
      </c>
      <c r="EO156" s="193">
        <f t="shared" si="742"/>
        <v>0</v>
      </c>
      <c r="EP156" s="193">
        <f t="shared" si="742"/>
        <v>0</v>
      </c>
      <c r="EQ156" s="193">
        <f t="shared" si="742"/>
        <v>0</v>
      </c>
      <c r="ER156" s="193">
        <f t="shared" si="742"/>
        <v>0</v>
      </c>
      <c r="ES156" s="193">
        <f t="shared" si="742"/>
        <v>0</v>
      </c>
      <c r="ET156" s="193">
        <f t="shared" si="742"/>
        <v>0</v>
      </c>
      <c r="EU156" s="193">
        <f t="shared" si="19"/>
        <v>5.093718622</v>
      </c>
      <c r="EV156" s="193">
        <f t="shared" ref="EV156:GQ156" si="743">BB156-CY156</f>
        <v>0</v>
      </c>
      <c r="EW156" s="193">
        <f t="shared" si="743"/>
        <v>0</v>
      </c>
      <c r="EX156" s="193">
        <f t="shared" si="743"/>
        <v>0</v>
      </c>
      <c r="EY156" s="193">
        <f t="shared" si="743"/>
        <v>0</v>
      </c>
      <c r="EZ156" s="193">
        <f t="shared" si="743"/>
        <v>0</v>
      </c>
      <c r="FA156" s="193">
        <f t="shared" si="743"/>
        <v>0</v>
      </c>
      <c r="FB156" s="193">
        <f t="shared" si="743"/>
        <v>0</v>
      </c>
      <c r="FC156" s="193">
        <f t="shared" si="743"/>
        <v>0</v>
      </c>
      <c r="FD156" s="193">
        <f t="shared" si="743"/>
        <v>0.002367605827</v>
      </c>
      <c r="FE156" s="193">
        <f t="shared" si="743"/>
        <v>0.01114995145</v>
      </c>
      <c r="FF156" s="193">
        <f t="shared" si="743"/>
        <v>0.03228758131</v>
      </c>
      <c r="FG156" s="193">
        <f t="shared" si="743"/>
        <v>0.05886415004</v>
      </c>
      <c r="FH156" s="193">
        <f t="shared" si="743"/>
        <v>0.0946741099</v>
      </c>
      <c r="FI156" s="193">
        <f t="shared" si="743"/>
        <v>0.1278964802</v>
      </c>
      <c r="FJ156" s="193">
        <f t="shared" si="743"/>
        <v>0.1653752782</v>
      </c>
      <c r="FK156" s="193">
        <f t="shared" si="743"/>
        <v>0.1991073775</v>
      </c>
      <c r="FL156" s="193">
        <f t="shared" si="743"/>
        <v>0.2083216023</v>
      </c>
      <c r="FM156" s="193">
        <f t="shared" si="743"/>
        <v>0.2199395378</v>
      </c>
      <c r="FN156" s="193">
        <f t="shared" si="743"/>
        <v>0.2199395378</v>
      </c>
      <c r="FO156" s="193">
        <f t="shared" si="743"/>
        <v>0.223545104</v>
      </c>
      <c r="FP156" s="193">
        <f t="shared" si="743"/>
        <v>0.222743867</v>
      </c>
      <c r="FQ156" s="193">
        <f t="shared" si="743"/>
        <v>0.2123277869</v>
      </c>
      <c r="FR156" s="193">
        <f t="shared" si="743"/>
        <v>0.2159333531</v>
      </c>
      <c r="FS156" s="193">
        <f t="shared" si="743"/>
        <v>0.2199395378</v>
      </c>
      <c r="FT156" s="193">
        <f t="shared" si="743"/>
        <v>0.2191383008</v>
      </c>
      <c r="FU156" s="193">
        <f t="shared" si="743"/>
        <v>0.2151321162</v>
      </c>
      <c r="FV156" s="193">
        <f t="shared" si="743"/>
        <v>0.2119271685</v>
      </c>
      <c r="FW156" s="193">
        <f t="shared" si="743"/>
        <v>0.2111259315</v>
      </c>
      <c r="FX156" s="193">
        <f t="shared" si="743"/>
        <v>0.2051166545</v>
      </c>
      <c r="FY156" s="193">
        <f t="shared" si="743"/>
        <v>0.2071197469</v>
      </c>
      <c r="FZ156" s="193">
        <f t="shared" si="743"/>
        <v>0.2107253131</v>
      </c>
      <c r="GA156" s="193">
        <f t="shared" si="743"/>
        <v>0.2207407747</v>
      </c>
      <c r="GB156" s="193">
        <f t="shared" si="743"/>
        <v>0.2311568548</v>
      </c>
      <c r="GC156" s="193">
        <f t="shared" si="743"/>
        <v>0.1930567023</v>
      </c>
      <c r="GD156" s="193">
        <f t="shared" si="743"/>
        <v>0.1624444794</v>
      </c>
      <c r="GE156" s="193">
        <f t="shared" si="743"/>
        <v>0.1307864516</v>
      </c>
      <c r="GF156" s="193">
        <f t="shared" si="743"/>
        <v>0.09630994917</v>
      </c>
      <c r="GG156" s="193">
        <f t="shared" si="743"/>
        <v>0.06571361111</v>
      </c>
      <c r="GH156" s="193">
        <f t="shared" si="743"/>
        <v>0.04325984349</v>
      </c>
      <c r="GI156" s="193">
        <f t="shared" si="743"/>
        <v>0.02278102642</v>
      </c>
      <c r="GJ156" s="193">
        <f t="shared" si="743"/>
        <v>0.01210404585</v>
      </c>
      <c r="GK156" s="193">
        <f t="shared" si="743"/>
        <v>0.0006667906099</v>
      </c>
      <c r="GL156" s="193">
        <f t="shared" si="743"/>
        <v>0</v>
      </c>
      <c r="GM156" s="193">
        <f t="shared" si="743"/>
        <v>0</v>
      </c>
      <c r="GN156" s="193">
        <f t="shared" si="743"/>
        <v>0</v>
      </c>
      <c r="GO156" s="193">
        <f t="shared" si="743"/>
        <v>0</v>
      </c>
      <c r="GP156" s="193">
        <f t="shared" si="743"/>
        <v>0</v>
      </c>
      <c r="GQ156" s="193">
        <f t="shared" si="743"/>
        <v>0</v>
      </c>
      <c r="GR156" s="193">
        <f t="shared" si="21"/>
        <v>4.5523728</v>
      </c>
      <c r="GS156" s="193">
        <f t="shared" ref="GS156:IN156" si="744">E156-EV156</f>
        <v>0.1510331616</v>
      </c>
      <c r="GT156" s="193">
        <f t="shared" si="744"/>
        <v>0.1334059491</v>
      </c>
      <c r="GU156" s="193">
        <f t="shared" si="744"/>
        <v>0.1241917244</v>
      </c>
      <c r="GV156" s="193">
        <f t="shared" si="744"/>
        <v>0.117781829</v>
      </c>
      <c r="GW156" s="193">
        <f t="shared" si="744"/>
        <v>0.1085676043</v>
      </c>
      <c r="GX156" s="193">
        <f t="shared" si="744"/>
        <v>0.1069651304</v>
      </c>
      <c r="GY156" s="193">
        <f t="shared" si="744"/>
        <v>0.105763275</v>
      </c>
      <c r="GZ156" s="193">
        <f t="shared" si="744"/>
        <v>0.1045614196</v>
      </c>
      <c r="HA156" s="193">
        <f t="shared" si="744"/>
        <v>0.1025944322</v>
      </c>
      <c r="HB156" s="193">
        <f t="shared" si="744"/>
        <v>0.09621579741</v>
      </c>
      <c r="HC156" s="193">
        <f t="shared" si="744"/>
        <v>0.07708125988</v>
      </c>
      <c r="HD156" s="193">
        <f t="shared" si="744"/>
        <v>0.05731520507</v>
      </c>
      <c r="HE156" s="193">
        <f t="shared" si="744"/>
        <v>0.04193678696</v>
      </c>
      <c r="HF156" s="193">
        <f t="shared" si="744"/>
        <v>0.03876080159</v>
      </c>
      <c r="HG156" s="193">
        <f t="shared" si="744"/>
        <v>0.01730674222</v>
      </c>
      <c r="HH156" s="193">
        <f t="shared" si="744"/>
        <v>0</v>
      </c>
      <c r="HI156" s="193">
        <f t="shared" si="744"/>
        <v>0</v>
      </c>
      <c r="HJ156" s="193">
        <f t="shared" si="744"/>
        <v>0</v>
      </c>
      <c r="HK156" s="193">
        <f t="shared" si="744"/>
        <v>0</v>
      </c>
      <c r="HL156" s="193">
        <f t="shared" si="744"/>
        <v>0</v>
      </c>
      <c r="HM156" s="193">
        <f t="shared" si="744"/>
        <v>0</v>
      </c>
      <c r="HN156" s="193">
        <f t="shared" si="744"/>
        <v>0</v>
      </c>
      <c r="HO156" s="193">
        <f t="shared" si="744"/>
        <v>0</v>
      </c>
      <c r="HP156" s="193">
        <f t="shared" si="744"/>
        <v>0</v>
      </c>
      <c r="HQ156" s="193">
        <f t="shared" si="744"/>
        <v>0</v>
      </c>
      <c r="HR156" s="193">
        <f t="shared" si="744"/>
        <v>0</v>
      </c>
      <c r="HS156" s="193">
        <f t="shared" si="744"/>
        <v>0</v>
      </c>
      <c r="HT156" s="193">
        <f t="shared" si="744"/>
        <v>0</v>
      </c>
      <c r="HU156" s="193">
        <f t="shared" si="744"/>
        <v>0</v>
      </c>
      <c r="HV156" s="193">
        <f t="shared" si="744"/>
        <v>0</v>
      </c>
      <c r="HW156" s="193">
        <f t="shared" si="744"/>
        <v>0</v>
      </c>
      <c r="HX156" s="193">
        <f t="shared" si="744"/>
        <v>0</v>
      </c>
      <c r="HY156" s="193">
        <f t="shared" si="744"/>
        <v>0</v>
      </c>
      <c r="HZ156" s="193">
        <f t="shared" si="744"/>
        <v>0.05853169426</v>
      </c>
      <c r="IA156" s="193">
        <f t="shared" si="744"/>
        <v>0.1119791698</v>
      </c>
      <c r="IB156" s="193">
        <f t="shared" si="744"/>
        <v>0.1504477114</v>
      </c>
      <c r="IC156" s="193">
        <f t="shared" si="744"/>
        <v>0.1853248324</v>
      </c>
      <c r="ID156" s="193">
        <f t="shared" si="744"/>
        <v>0.2179242627</v>
      </c>
      <c r="IE156" s="193">
        <f t="shared" si="744"/>
        <v>0.2335675164</v>
      </c>
      <c r="IF156" s="193">
        <f t="shared" si="744"/>
        <v>0.2528444781</v>
      </c>
      <c r="IG156" s="193">
        <f t="shared" si="744"/>
        <v>0.2575121817</v>
      </c>
      <c r="IH156" s="193">
        <f t="shared" si="744"/>
        <v>0.2669463446</v>
      </c>
      <c r="II156" s="193">
        <f t="shared" si="744"/>
        <v>0.2732217937</v>
      </c>
      <c r="IJ156" s="193">
        <f t="shared" si="744"/>
        <v>0.2684143721</v>
      </c>
      <c r="IK156" s="193">
        <f t="shared" si="744"/>
        <v>0.2604020028</v>
      </c>
      <c r="IL156" s="193">
        <f t="shared" si="744"/>
        <v>0.2371661318</v>
      </c>
      <c r="IM156" s="193">
        <f t="shared" si="744"/>
        <v>0.2127284054</v>
      </c>
      <c r="IN156" s="193">
        <f t="shared" si="744"/>
        <v>0.1818807835</v>
      </c>
      <c r="IO156" s="193">
        <f t="shared" si="23"/>
        <v>3.168891681</v>
      </c>
      <c r="IP156" s="193">
        <f t="shared" si="29"/>
        <v>1.918412575</v>
      </c>
      <c r="IQ156" s="193">
        <f t="shared" ref="IQ156:KK156" si="745">MAX((MIN(CZ156+IP156,$IO$7))-GT156,0)</f>
        <v>1.785006626</v>
      </c>
      <c r="IR156" s="193">
        <f t="shared" si="745"/>
        <v>1.660814901</v>
      </c>
      <c r="IS156" s="193">
        <f t="shared" si="745"/>
        <v>1.543033072</v>
      </c>
      <c r="IT156" s="193">
        <f t="shared" si="745"/>
        <v>1.434465468</v>
      </c>
      <c r="IU156" s="193">
        <f t="shared" si="745"/>
        <v>1.327500338</v>
      </c>
      <c r="IV156" s="193">
        <f t="shared" si="745"/>
        <v>1.221737063</v>
      </c>
      <c r="IW156" s="193">
        <f t="shared" si="745"/>
        <v>1.117175643</v>
      </c>
      <c r="IX156" s="193">
        <f t="shared" si="745"/>
        <v>1.014581211</v>
      </c>
      <c r="IY156" s="193">
        <f t="shared" si="745"/>
        <v>0.9183654135</v>
      </c>
      <c r="IZ156" s="193">
        <f t="shared" si="745"/>
        <v>0.8412841536</v>
      </c>
      <c r="JA156" s="193">
        <f t="shared" si="745"/>
        <v>0.7839689485</v>
      </c>
      <c r="JB156" s="193">
        <f t="shared" si="745"/>
        <v>0.7420321615</v>
      </c>
      <c r="JC156" s="193">
        <f t="shared" si="745"/>
        <v>0.70327136</v>
      </c>
      <c r="JD156" s="193">
        <f t="shared" si="745"/>
        <v>0.6859646177</v>
      </c>
      <c r="JE156" s="193">
        <f t="shared" si="745"/>
        <v>0.7070786518</v>
      </c>
      <c r="JF156" s="193">
        <f t="shared" si="745"/>
        <v>0.7475165889</v>
      </c>
      <c r="JG156" s="193">
        <f t="shared" si="745"/>
        <v>0.8298420374</v>
      </c>
      <c r="JH156" s="193">
        <f t="shared" si="745"/>
        <v>0.9579512907</v>
      </c>
      <c r="JI156" s="193">
        <f t="shared" si="745"/>
        <v>1.075614787</v>
      </c>
      <c r="JJ156" s="193">
        <f t="shared" si="745"/>
        <v>1.219648296</v>
      </c>
      <c r="JK156" s="193">
        <f t="shared" si="745"/>
        <v>1.407706965</v>
      </c>
      <c r="JL156" s="193">
        <f t="shared" si="745"/>
        <v>1.634718806</v>
      </c>
      <c r="JM156" s="193">
        <f t="shared" si="745"/>
        <v>1.886502816</v>
      </c>
      <c r="JN156" s="193">
        <f t="shared" si="745"/>
        <v>2.121310716</v>
      </c>
      <c r="JO156" s="193">
        <f t="shared" si="745"/>
        <v>2.34290702</v>
      </c>
      <c r="JP156" s="193">
        <f t="shared" si="745"/>
        <v>2.55908561</v>
      </c>
      <c r="JQ156" s="193">
        <f t="shared" si="745"/>
        <v>2.739885719</v>
      </c>
      <c r="JR156" s="193">
        <f t="shared" si="745"/>
        <v>2.889629598</v>
      </c>
      <c r="JS156" s="193">
        <f t="shared" si="745"/>
        <v>3.047559405</v>
      </c>
      <c r="JT156" s="193">
        <f t="shared" si="745"/>
        <v>3.181235592</v>
      </c>
      <c r="JU156" s="193">
        <f t="shared" si="745"/>
        <v>3.278061992</v>
      </c>
      <c r="JV156" s="193">
        <f t="shared" si="745"/>
        <v>3.28858594</v>
      </c>
      <c r="JW156" s="193">
        <f t="shared" si="745"/>
        <v>3.230054246</v>
      </c>
      <c r="JX156" s="193">
        <f t="shared" si="745"/>
        <v>3.118075076</v>
      </c>
      <c r="JY156" s="193">
        <f t="shared" si="745"/>
        <v>2.967627365</v>
      </c>
      <c r="JZ156" s="193">
        <f t="shared" si="745"/>
        <v>2.782302532</v>
      </c>
      <c r="KA156" s="193">
        <f t="shared" si="745"/>
        <v>2.56437827</v>
      </c>
      <c r="KB156" s="193">
        <f t="shared" si="745"/>
        <v>2.330810753</v>
      </c>
      <c r="KC156" s="193">
        <f t="shared" si="745"/>
        <v>2.077966275</v>
      </c>
      <c r="KD156" s="193">
        <f t="shared" si="745"/>
        <v>1.820454093</v>
      </c>
      <c r="KE156" s="193">
        <f t="shared" si="745"/>
        <v>1.553507749</v>
      </c>
      <c r="KF156" s="193">
        <f t="shared" si="745"/>
        <v>1.280285955</v>
      </c>
      <c r="KG156" s="193">
        <f t="shared" si="745"/>
        <v>1.011871583</v>
      </c>
      <c r="KH156" s="193">
        <f t="shared" si="745"/>
        <v>0.7514695801</v>
      </c>
      <c r="KI156" s="193">
        <f t="shared" si="745"/>
        <v>0.5143034483</v>
      </c>
      <c r="KJ156" s="193">
        <f t="shared" si="745"/>
        <v>0.3015750429</v>
      </c>
      <c r="KK156" s="193">
        <f t="shared" si="745"/>
        <v>0.1196942594</v>
      </c>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row>
    <row r="157" ht="14.25" customHeight="1">
      <c r="A157" s="1">
        <v>5.0</v>
      </c>
      <c r="B157" s="1">
        <f t="shared" ref="B157:C157" si="746">B156+1</f>
        <v>147</v>
      </c>
      <c r="C157" s="267">
        <f t="shared" si="746"/>
        <v>43612</v>
      </c>
      <c r="D157" s="193">
        <f t="shared" si="15"/>
        <v>9.62045184</v>
      </c>
      <c r="E157" s="193">
        <f>(SUMIFS(Profile!$F$2:$F$17521,Profile!$B$2:$B$17521,$B157,Profile!$C$2:$C$17521,E$8))*$C$6</f>
        <v>0.1546387278</v>
      </c>
      <c r="F157" s="193">
        <f>(SUMIFS(Profile!$F$2:$F$17521,Profile!$B$2:$B$17521,$B157,Profile!$C$2:$C$17521,F$8))*$C$6</f>
        <v>0.1354090415</v>
      </c>
      <c r="G157" s="193">
        <f>(SUMIFS(Profile!$F$2:$F$17521,Profile!$B$2:$B$17521,$B157,Profile!$C$2:$C$17521,G$8))*$C$6</f>
        <v>0.123791106</v>
      </c>
      <c r="H157" s="193">
        <f>(SUMIFS(Profile!$F$2:$F$17521,Profile!$B$2:$B$17521,$B157,Profile!$C$2:$C$17521,H$8))*$C$6</f>
        <v>0.1201855398</v>
      </c>
      <c r="I157" s="193">
        <f>(SUMIFS(Profile!$F$2:$F$17521,Profile!$B$2:$B$17521,$B157,Profile!$C$2:$C$17521,I$8))*$C$6</f>
        <v>0.1109713151</v>
      </c>
      <c r="J157" s="193">
        <f>(SUMIFS(Profile!$F$2:$F$17521,Profile!$B$2:$B$17521,$B157,Profile!$C$2:$C$17521,J$8))*$C$6</f>
        <v>0.1069651304</v>
      </c>
      <c r="K157" s="193">
        <f>(SUMIFS(Profile!$F$2:$F$17521,Profile!$B$2:$B$17521,$B157,Profile!$C$2:$C$17521,K$8))*$C$6</f>
        <v>0.1073657489</v>
      </c>
      <c r="L157" s="193">
        <f>(SUMIFS(Profile!$F$2:$F$17521,Profile!$B$2:$B$17521,$B157,Profile!$C$2:$C$17521,L$8))*$C$6</f>
        <v>0.1053626565</v>
      </c>
      <c r="M157" s="193">
        <f>(SUMIFS(Profile!$F$2:$F$17521,Profile!$B$2:$B$17521,$B157,Profile!$C$2:$C$17521,M$8))*$C$6</f>
        <v>0.105763275</v>
      </c>
      <c r="N157" s="193">
        <f>(SUMIFS(Profile!$F$2:$F$17521,Profile!$B$2:$B$17521,$B157,Profile!$C$2:$C$17521,N$8))*$C$6</f>
        <v>0.1093688412</v>
      </c>
      <c r="O157" s="193">
        <f>(SUMIFS(Profile!$F$2:$F$17521,Profile!$B$2:$B$17521,$B157,Profile!$C$2:$C$17521,O$8))*$C$6</f>
        <v>0.1113719335</v>
      </c>
      <c r="P157" s="193">
        <f>(SUMIFS(Profile!$F$2:$F$17521,Profile!$B$2:$B$17521,$B157,Profile!$C$2:$C$17521,P$8))*$C$6</f>
        <v>0.116980592</v>
      </c>
      <c r="Q157" s="193">
        <f>(SUMIFS(Profile!$F$2:$F$17521,Profile!$B$2:$B$17521,$B157,Profile!$C$2:$C$17521,Q$8))*$C$6</f>
        <v>0.1338065676</v>
      </c>
      <c r="R157" s="193">
        <f>(SUMIFS(Profile!$F$2:$F$17521,Profile!$B$2:$B$17521,$B157,Profile!$C$2:$C$17521,R$8))*$C$6</f>
        <v>0.1630517156</v>
      </c>
      <c r="S157" s="193">
        <f>(SUMIFS(Profile!$F$2:$F$17521,Profile!$B$2:$B$17521,$B157,Profile!$C$2:$C$17521,S$8))*$C$6</f>
        <v>0.1798776912</v>
      </c>
      <c r="T157" s="193">
        <f>(SUMIFS(Profile!$F$2:$F$17521,Profile!$B$2:$B$17521,$B157,Profile!$C$2:$C$17521,T$8))*$C$6</f>
        <v>0.1987067591</v>
      </c>
      <c r="U157" s="193">
        <f>(SUMIFS(Profile!$F$2:$F$17521,Profile!$B$2:$B$17521,$B157,Profile!$C$2:$C$17521,U$8))*$C$6</f>
        <v>0.2123277869</v>
      </c>
      <c r="V157" s="193">
        <f>(SUMIFS(Profile!$F$2:$F$17521,Profile!$B$2:$B$17521,$B157,Profile!$C$2:$C$17521,V$8))*$C$6</f>
        <v>0.2263494332</v>
      </c>
      <c r="W157" s="193">
        <f>(SUMIFS(Profile!$F$2:$F$17521,Profile!$B$2:$B$17521,$B157,Profile!$C$2:$C$17521,W$8))*$C$6</f>
        <v>0.2271506702</v>
      </c>
      <c r="X157" s="193">
        <f>(SUMIFS(Profile!$F$2:$F$17521,Profile!$B$2:$B$17521,$B157,Profile!$C$2:$C$17521,X$8))*$C$6</f>
        <v>0.2275512886</v>
      </c>
      <c r="Y157" s="193">
        <f>(SUMIFS(Profile!$F$2:$F$17521,Profile!$B$2:$B$17521,$B157,Profile!$C$2:$C$17521,Y$8))*$C$6</f>
        <v>0.2267500517</v>
      </c>
      <c r="Z157" s="193">
        <f>(SUMIFS(Profile!$F$2:$F$17521,Profile!$B$2:$B$17521,$B157,Profile!$C$2:$C$17521,Z$8))*$C$6</f>
        <v>0.2171352085</v>
      </c>
      <c r="AA157" s="193">
        <f>(SUMIFS(Profile!$F$2:$F$17521,Profile!$B$2:$B$17521,$B157,Profile!$C$2:$C$17521,AA$8))*$C$6</f>
        <v>0.2247469594</v>
      </c>
      <c r="AB157" s="193">
        <f>(SUMIFS(Profile!$F$2:$F$17521,Profile!$B$2:$B$17521,$B157,Profile!$C$2:$C$17521,AB$8))*$C$6</f>
        <v>0.2271506702</v>
      </c>
      <c r="AC157" s="193">
        <f>(SUMIFS(Profile!$F$2:$F$17521,Profile!$B$2:$B$17521,$B157,Profile!$C$2:$C$17521,AC$8))*$C$6</f>
        <v>0.2303556179</v>
      </c>
      <c r="AD157" s="193">
        <f>(SUMIFS(Profile!$F$2:$F$17521,Profile!$B$2:$B$17521,$B157,Profile!$C$2:$C$17521,AD$8))*$C$6</f>
        <v>0.2255481963</v>
      </c>
      <c r="AE157" s="193">
        <f>(SUMIFS(Profile!$F$2:$F$17521,Profile!$B$2:$B$17521,$B157,Profile!$C$2:$C$17521,AE$8))*$C$6</f>
        <v>0.2195389193</v>
      </c>
      <c r="AF157" s="193">
        <f>(SUMIFS(Profile!$F$2:$F$17521,Profile!$B$2:$B$17521,$B157,Profile!$C$2:$C$17521,AF$8))*$C$6</f>
        <v>0.2139302608</v>
      </c>
      <c r="AG157" s="193">
        <f>(SUMIFS(Profile!$F$2:$F$17521,Profile!$B$2:$B$17521,$B157,Profile!$C$2:$C$17521,AG$8))*$C$6</f>
        <v>0.2095234577</v>
      </c>
      <c r="AH157" s="193">
        <f>(SUMIFS(Profile!$F$2:$F$17521,Profile!$B$2:$B$17521,$B157,Profile!$C$2:$C$17521,AH$8))*$C$6</f>
        <v>0.2091228392</v>
      </c>
      <c r="AI157" s="193">
        <f>(SUMIFS(Profile!$F$2:$F$17521,Profile!$B$2:$B$17521,$B157,Profile!$C$2:$C$17521,AI$8))*$C$6</f>
        <v>0.2087222207</v>
      </c>
      <c r="AJ157" s="193">
        <f>(SUMIFS(Profile!$F$2:$F$17521,Profile!$B$2:$B$17521,$B157,Profile!$C$2:$C$17521,AJ$8))*$C$6</f>
        <v>0.2203401562</v>
      </c>
      <c r="AK157" s="193">
        <f>(SUMIFS(Profile!$F$2:$F$17521,Profile!$B$2:$B$17521,$B157,Profile!$C$2:$C$17521,AK$8))*$C$6</f>
        <v>0.2279519071</v>
      </c>
      <c r="AL157" s="193">
        <f>(SUMIFS(Profile!$F$2:$F$17521,Profile!$B$2:$B$17521,$B157,Profile!$C$2:$C$17521,AL$8))*$C$6</f>
        <v>0.2415729349</v>
      </c>
      <c r="AM157" s="193">
        <f>(SUMIFS(Profile!$F$2:$F$17521,Profile!$B$2:$B$17521,$B157,Profile!$C$2:$C$17521,AM$8))*$C$6</f>
        <v>0.2604020028</v>
      </c>
      <c r="AN157" s="193">
        <f>(SUMIFS(Profile!$F$2:$F$17521,Profile!$B$2:$B$17521,$B157,Profile!$C$2:$C$17521,AN$8))*$C$6</f>
        <v>0.2688149906</v>
      </c>
      <c r="AO157" s="193">
        <f>(SUMIFS(Profile!$F$2:$F$17521,Profile!$B$2:$B$17521,$B157,Profile!$C$2:$C$17521,AO$8))*$C$6</f>
        <v>0.2696162275</v>
      </c>
      <c r="AP157" s="193">
        <f>(SUMIFS(Profile!$F$2:$F$17521,Profile!$B$2:$B$17521,$B157,Profile!$C$2:$C$17521,AP$8))*$C$6</f>
        <v>0.2752248861</v>
      </c>
      <c r="AQ157" s="193">
        <f>(SUMIFS(Profile!$F$2:$F$17521,Profile!$B$2:$B$17521,$B157,Profile!$C$2:$C$17521,AQ$8))*$C$6</f>
        <v>0.2712187014</v>
      </c>
      <c r="AR157" s="193">
        <f>(SUMIFS(Profile!$F$2:$F$17521,Profile!$B$2:$B$17521,$B157,Profile!$C$2:$C$17521,AR$8))*$C$6</f>
        <v>0.2596007659</v>
      </c>
      <c r="AS157" s="193">
        <f>(SUMIFS(Profile!$F$2:$F$17521,Profile!$B$2:$B$17521,$B157,Profile!$C$2:$C$17521,AS$8))*$C$6</f>
        <v>0.2604020028</v>
      </c>
      <c r="AT157" s="193">
        <f>(SUMIFS(Profile!$F$2:$F$17521,Profile!$B$2:$B$17521,$B157,Profile!$C$2:$C$17521,AT$8))*$C$6</f>
        <v>0.257998292</v>
      </c>
      <c r="AU157" s="193">
        <f>(SUMIFS(Profile!$F$2:$F$17521,Profile!$B$2:$B$17521,$B157,Profile!$C$2:$C$17521,AU$8))*$C$6</f>
        <v>0.2608026213</v>
      </c>
      <c r="AV157" s="193">
        <f>(SUMIFS(Profile!$F$2:$F$17521,Profile!$B$2:$B$17521,$B157,Profile!$C$2:$C$17521,AV$8))*$C$6</f>
        <v>0.2624050952</v>
      </c>
      <c r="AW157" s="193">
        <f>(SUMIFS(Profile!$F$2:$F$17521,Profile!$B$2:$B$17521,$B157,Profile!$C$2:$C$17521,AW$8))*$C$6</f>
        <v>0.2551939628</v>
      </c>
      <c r="AX157" s="193">
        <f>(SUMIFS(Profile!$F$2:$F$17521,Profile!$B$2:$B$17521,$B157,Profile!$C$2:$C$17521,AX$8))*$C$6</f>
        <v>0.2371661318</v>
      </c>
      <c r="AY157" s="193">
        <f>(SUMIFS(Profile!$F$2:$F$17521,Profile!$B$2:$B$17521,$B157,Profile!$C$2:$C$17521,AY$8))*$C$6</f>
        <v>0.2139302608</v>
      </c>
      <c r="AZ157" s="193">
        <f>(SUMIFS(Profile!$F$2:$F$17521,Profile!$B$2:$B$17521,$B157,Profile!$C$2:$C$17521,AZ$8))*$C$6</f>
        <v>0.188290679</v>
      </c>
      <c r="BA157" s="193">
        <f t="shared" si="16"/>
        <v>11.77657585</v>
      </c>
      <c r="BB157" s="193">
        <f>(SUMIFS(Profile!$E$2:$E$17521,Profile!$B$2:$B$17521,$B157,Profile!$C$2:$C$17521,BB$8))*$C$9</f>
        <v>0</v>
      </c>
      <c r="BC157" s="193">
        <f>(SUMIFS(Profile!$E$2:$E$17521,Profile!$B$2:$B$17521,$B157,Profile!$C$2:$C$17521,BC$8))*$C$9</f>
        <v>0</v>
      </c>
      <c r="BD157" s="193">
        <f>(SUMIFS(Profile!$E$2:$E$17521,Profile!$B$2:$B$17521,$B157,Profile!$C$2:$C$17521,BD$8))*$C$9</f>
        <v>0</v>
      </c>
      <c r="BE157" s="193">
        <f>(SUMIFS(Profile!$E$2:$E$17521,Profile!$B$2:$B$17521,$B157,Profile!$C$2:$C$17521,BE$8))*$C$9</f>
        <v>0</v>
      </c>
      <c r="BF157" s="193">
        <f>(SUMIFS(Profile!$E$2:$E$17521,Profile!$B$2:$B$17521,$B157,Profile!$C$2:$C$17521,BF$8))*$C$9</f>
        <v>0</v>
      </c>
      <c r="BG157" s="193">
        <f>(SUMIFS(Profile!$E$2:$E$17521,Profile!$B$2:$B$17521,$B157,Profile!$C$2:$C$17521,BG$8))*$C$9</f>
        <v>0</v>
      </c>
      <c r="BH157" s="193">
        <f>(SUMIFS(Profile!$E$2:$E$17521,Profile!$B$2:$B$17521,$B157,Profile!$C$2:$C$17521,BH$8))*$C$9</f>
        <v>0</v>
      </c>
      <c r="BI157" s="193">
        <f>(SUMIFS(Profile!$E$2:$E$17521,Profile!$B$2:$B$17521,$B157,Profile!$C$2:$C$17521,BI$8))*$C$9</f>
        <v>0</v>
      </c>
      <c r="BJ157" s="193">
        <f>(SUMIFS(Profile!$E$2:$E$17521,Profile!$B$2:$B$17521,$B157,Profile!$C$2:$C$17521,BJ$8))*$C$9</f>
        <v>0.004736985441</v>
      </c>
      <c r="BK157" s="193">
        <f>(SUMIFS(Profile!$E$2:$E$17521,Profile!$B$2:$B$17521,$B157,Profile!$C$2:$C$17521,BK$8))*$C$9</f>
        <v>0.01511956417</v>
      </c>
      <c r="BL157" s="193">
        <f>(SUMIFS(Profile!$E$2:$E$17521,Profile!$B$2:$B$17521,$B157,Profile!$C$2:$C$17521,BL$8))*$C$9</f>
        <v>0.04084342411</v>
      </c>
      <c r="BM157" s="193">
        <f>(SUMIFS(Profile!$E$2:$E$17521,Profile!$B$2:$B$17521,$B157,Profile!$C$2:$C$17521,BM$8))*$C$9</f>
        <v>0.08327716736</v>
      </c>
      <c r="BN157" s="193">
        <f>(SUMIFS(Profile!$E$2:$E$17521,Profile!$B$2:$B$17521,$B157,Profile!$C$2:$C$17521,BN$8))*$C$9</f>
        <v>0.1337250772</v>
      </c>
      <c r="BO157" s="193">
        <f>(SUMIFS(Profile!$E$2:$E$17521,Profile!$B$2:$B$17521,$B157,Profile!$C$2:$C$17521,BO$8))*$C$9</f>
        <v>0.19350701</v>
      </c>
      <c r="BP157" s="193">
        <f>(SUMIFS(Profile!$E$2:$E$17521,Profile!$B$2:$B$17521,$B157,Profile!$C$2:$C$17521,BP$8))*$C$9</f>
        <v>0.2685356971</v>
      </c>
      <c r="BQ157" s="193">
        <f>(SUMIFS(Profile!$E$2:$E$17521,Profile!$B$2:$B$17521,$B157,Profile!$C$2:$C$17521,BQ$8))*$C$9</f>
        <v>0.3352630886</v>
      </c>
      <c r="BR157" s="193">
        <f>(SUMIFS(Profile!$E$2:$E$17521,Profile!$B$2:$B$17521,$B157,Profile!$C$2:$C$17521,BR$8))*$C$9</f>
        <v>0.3775836252</v>
      </c>
      <c r="BS157" s="193">
        <f>(SUMIFS(Profile!$E$2:$E$17521,Profile!$B$2:$B$17521,$B157,Profile!$C$2:$C$17521,BS$8))*$C$9</f>
        <v>0.4212197001</v>
      </c>
      <c r="BT157" s="193">
        <f>(SUMIFS(Profile!$E$2:$E$17521,Profile!$B$2:$B$17521,$B157,Profile!$C$2:$C$17521,BT$8))*$C$9</f>
        <v>0.4908679708</v>
      </c>
      <c r="BU157" s="193">
        <f>(SUMIFS(Profile!$E$2:$E$17521,Profile!$B$2:$B$17521,$B157,Profile!$C$2:$C$17521,BU$8))*$C$9</f>
        <v>0.5161169203</v>
      </c>
      <c r="BV157" s="193">
        <f>(SUMIFS(Profile!$E$2:$E$17521,Profile!$B$2:$B$17521,$B157,Profile!$C$2:$C$17521,BV$8))*$C$9</f>
        <v>0.549842054</v>
      </c>
      <c r="BW157" s="193">
        <f>(SUMIFS(Profile!$E$2:$E$17521,Profile!$B$2:$B$17521,$B157,Profile!$C$2:$C$17521,BW$8))*$C$9</f>
        <v>0.5663686533</v>
      </c>
      <c r="BX157" s="193">
        <f>(SUMIFS(Profile!$E$2:$E$17521,Profile!$B$2:$B$17521,$B157,Profile!$C$2:$C$17521,BX$8))*$C$9</f>
        <v>0.6637249087</v>
      </c>
      <c r="BY157" s="193">
        <f>(SUMIFS(Profile!$E$2:$E$17521,Profile!$B$2:$B$17521,$B157,Profile!$C$2:$C$17521,BY$8))*$C$9</f>
        <v>0.7071100927</v>
      </c>
      <c r="BZ157" s="193">
        <f>(SUMIFS(Profile!$E$2:$E$17521,Profile!$B$2:$B$17521,$B157,Profile!$C$2:$C$17521,BZ$8))*$C$9</f>
        <v>0.7366204095</v>
      </c>
      <c r="CA157" s="193">
        <f>(SUMIFS(Profile!$E$2:$E$17521,Profile!$B$2:$B$17521,$B157,Profile!$C$2:$C$17521,CA$8))*$C$9</f>
        <v>0.7259459411</v>
      </c>
      <c r="CB157" s="193">
        <f>(SUMIFS(Profile!$E$2:$E$17521,Profile!$B$2:$B$17521,$B157,Profile!$C$2:$C$17521,CB$8))*$C$9</f>
        <v>0.6870442676</v>
      </c>
      <c r="CC157" s="193">
        <f>(SUMIFS(Profile!$E$2:$E$17521,Profile!$B$2:$B$17521,$B157,Profile!$C$2:$C$17521,CC$8))*$C$9</f>
        <v>0.6074130913</v>
      </c>
      <c r="CD157" s="193">
        <f>(SUMIFS(Profile!$E$2:$E$17521,Profile!$B$2:$B$17521,$B157,Profile!$C$2:$C$17521,CD$8))*$C$9</f>
        <v>0.5606684606</v>
      </c>
      <c r="CE157" s="193">
        <f>(SUMIFS(Profile!$E$2:$E$17521,Profile!$B$2:$B$17521,$B157,Profile!$C$2:$C$17521,CE$8))*$C$9</f>
        <v>0.5526876882</v>
      </c>
      <c r="CF157" s="193">
        <f>(SUMIFS(Profile!$E$2:$E$17521,Profile!$B$2:$B$17521,$B157,Profile!$C$2:$C$17521,CF$8))*$C$9</f>
        <v>0.503532699</v>
      </c>
      <c r="CG157" s="193">
        <f>(SUMIFS(Profile!$E$2:$E$17521,Profile!$B$2:$B$17521,$B157,Profile!$C$2:$C$17521,CG$8))*$C$9</f>
        <v>0.4350847156</v>
      </c>
      <c r="CH157" s="193">
        <f>(SUMIFS(Profile!$E$2:$E$17521,Profile!$B$2:$B$17521,$B157,Profile!$C$2:$C$17521,CH$8))*$C$9</f>
        <v>0.406715559</v>
      </c>
      <c r="CI157" s="193">
        <f>(SUMIFS(Profile!$E$2:$E$17521,Profile!$B$2:$B$17521,$B157,Profile!$C$2:$C$17521,CI$8))*$C$9</f>
        <v>0.367750697</v>
      </c>
      <c r="CJ157" s="193">
        <f>(SUMIFS(Profile!$E$2:$E$17521,Profile!$B$2:$B$17521,$B157,Profile!$C$2:$C$17521,CJ$8))*$C$9</f>
        <v>0.288747224</v>
      </c>
      <c r="CK157" s="193">
        <f>(SUMIFS(Profile!$E$2:$E$17521,Profile!$B$2:$B$17521,$B157,Profile!$C$2:$C$17521,CK$8))*$C$9</f>
        <v>0.2035427277</v>
      </c>
      <c r="CL157" s="193">
        <f>(SUMIFS(Profile!$E$2:$E$17521,Profile!$B$2:$B$17521,$B157,Profile!$C$2:$C$17521,CL$8))*$C$9</f>
        <v>0.1391385392</v>
      </c>
      <c r="CM157" s="193">
        <f>(SUMIFS(Profile!$E$2:$E$17521,Profile!$B$2:$B$17521,$B157,Profile!$C$2:$C$17521,CM$8))*$C$9</f>
        <v>0.09668693558</v>
      </c>
      <c r="CN157" s="193">
        <f>(SUMIFS(Profile!$E$2:$E$17521,Profile!$B$2:$B$17521,$B157,Profile!$C$2:$C$17521,CN$8))*$C$9</f>
        <v>0.06165041394</v>
      </c>
      <c r="CO157" s="193">
        <f>(SUMIFS(Profile!$E$2:$E$17521,Profile!$B$2:$B$17521,$B157,Profile!$C$2:$C$17521,CO$8))*$C$9</f>
        <v>0.02809292729</v>
      </c>
      <c r="CP157" s="193">
        <f>(SUMIFS(Profile!$E$2:$E$17521,Profile!$B$2:$B$17521,$B157,Profile!$C$2:$C$17521,CP$8))*$C$9</f>
        <v>0.006646540032</v>
      </c>
      <c r="CQ157" s="193">
        <f>(SUMIFS(Profile!$E$2:$E$17521,Profile!$B$2:$B$17521,$B157,Profile!$C$2:$C$17521,CQ$8))*$C$9</f>
        <v>0.00076507855</v>
      </c>
      <c r="CR157" s="193">
        <f>(SUMIFS(Profile!$E$2:$E$17521,Profile!$B$2:$B$17521,$B157,Profile!$C$2:$C$17521,CR$8))*$C$9</f>
        <v>0</v>
      </c>
      <c r="CS157" s="193">
        <f>(SUMIFS(Profile!$E$2:$E$17521,Profile!$B$2:$B$17521,$B157,Profile!$C$2:$C$17521,CS$8))*$C$9</f>
        <v>0</v>
      </c>
      <c r="CT157" s="193">
        <f>(SUMIFS(Profile!$E$2:$E$17521,Profile!$B$2:$B$17521,$B157,Profile!$C$2:$C$17521,CT$8))*$C$9</f>
        <v>0</v>
      </c>
      <c r="CU157" s="193">
        <f>(SUMIFS(Profile!$E$2:$E$17521,Profile!$B$2:$B$17521,$B157,Profile!$C$2:$C$17521,CU$8))*$C$9</f>
        <v>0</v>
      </c>
      <c r="CV157" s="193">
        <f>(SUMIFS(Profile!$E$2:$E$17521,Profile!$B$2:$B$17521,$B157,Profile!$C$2:$C$17521,CV$8))*$C$9</f>
        <v>0</v>
      </c>
      <c r="CW157" s="193">
        <f>(SUMIFS(Profile!$E$2:$E$17521,Profile!$B$2:$B$17521,$B157,Profile!$C$2:$C$17521,CW$8))*$C$9</f>
        <v>0</v>
      </c>
      <c r="CX157" s="193">
        <f t="shared" si="17"/>
        <v>6.164543726</v>
      </c>
      <c r="CY157" s="193">
        <f t="shared" ref="CY157:ET157" si="747">MAX(BB157-E157,0)</f>
        <v>0</v>
      </c>
      <c r="CZ157" s="193">
        <f t="shared" si="747"/>
        <v>0</v>
      </c>
      <c r="DA157" s="193">
        <f t="shared" si="747"/>
        <v>0</v>
      </c>
      <c r="DB157" s="193">
        <f t="shared" si="747"/>
        <v>0</v>
      </c>
      <c r="DC157" s="193">
        <f t="shared" si="747"/>
        <v>0</v>
      </c>
      <c r="DD157" s="193">
        <f t="shared" si="747"/>
        <v>0</v>
      </c>
      <c r="DE157" s="193">
        <f t="shared" si="747"/>
        <v>0</v>
      </c>
      <c r="DF157" s="193">
        <f t="shared" si="747"/>
        <v>0</v>
      </c>
      <c r="DG157" s="193">
        <f t="shared" si="747"/>
        <v>0</v>
      </c>
      <c r="DH157" s="193">
        <f t="shared" si="747"/>
        <v>0</v>
      </c>
      <c r="DI157" s="193">
        <f t="shared" si="747"/>
        <v>0</v>
      </c>
      <c r="DJ157" s="193">
        <f t="shared" si="747"/>
        <v>0</v>
      </c>
      <c r="DK157" s="193">
        <f t="shared" si="747"/>
        <v>0</v>
      </c>
      <c r="DL157" s="193">
        <f t="shared" si="747"/>
        <v>0.03045529443</v>
      </c>
      <c r="DM157" s="193">
        <f t="shared" si="747"/>
        <v>0.08865800592</v>
      </c>
      <c r="DN157" s="193">
        <f t="shared" si="747"/>
        <v>0.1365563295</v>
      </c>
      <c r="DO157" s="193">
        <f t="shared" si="747"/>
        <v>0.1652558383</v>
      </c>
      <c r="DP157" s="193">
        <f t="shared" si="747"/>
        <v>0.1948702669</v>
      </c>
      <c r="DQ157" s="193">
        <f t="shared" si="747"/>
        <v>0.2637173006</v>
      </c>
      <c r="DR157" s="193">
        <f t="shared" si="747"/>
        <v>0.2885656317</v>
      </c>
      <c r="DS157" s="193">
        <f t="shared" si="747"/>
        <v>0.3230920023</v>
      </c>
      <c r="DT157" s="193">
        <f t="shared" si="747"/>
        <v>0.3492334448</v>
      </c>
      <c r="DU157" s="193">
        <f t="shared" si="747"/>
        <v>0.4389779493</v>
      </c>
      <c r="DV157" s="193">
        <f t="shared" si="747"/>
        <v>0.4799594225</v>
      </c>
      <c r="DW157" s="193">
        <f t="shared" si="747"/>
        <v>0.5062647916</v>
      </c>
      <c r="DX157" s="193">
        <f t="shared" si="747"/>
        <v>0.5003977448</v>
      </c>
      <c r="DY157" s="193">
        <f t="shared" si="747"/>
        <v>0.4675053483</v>
      </c>
      <c r="DZ157" s="193">
        <f t="shared" si="747"/>
        <v>0.3934828305</v>
      </c>
      <c r="EA157" s="193">
        <f t="shared" si="747"/>
        <v>0.351145003</v>
      </c>
      <c r="EB157" s="193">
        <f t="shared" si="747"/>
        <v>0.343564849</v>
      </c>
      <c r="EC157" s="193">
        <f t="shared" si="747"/>
        <v>0.2948104783</v>
      </c>
      <c r="ED157" s="193">
        <f t="shared" si="747"/>
        <v>0.2147445594</v>
      </c>
      <c r="EE157" s="193">
        <f t="shared" si="747"/>
        <v>0.1787636519</v>
      </c>
      <c r="EF157" s="193">
        <f t="shared" si="747"/>
        <v>0.126177762</v>
      </c>
      <c r="EG157" s="193">
        <f t="shared" si="747"/>
        <v>0.02834522114</v>
      </c>
      <c r="EH157" s="193">
        <f t="shared" si="747"/>
        <v>0</v>
      </c>
      <c r="EI157" s="193">
        <f t="shared" si="747"/>
        <v>0</v>
      </c>
      <c r="EJ157" s="193">
        <f t="shared" si="747"/>
        <v>0</v>
      </c>
      <c r="EK157" s="193">
        <f t="shared" si="747"/>
        <v>0</v>
      </c>
      <c r="EL157" s="193">
        <f t="shared" si="747"/>
        <v>0</v>
      </c>
      <c r="EM157" s="193">
        <f t="shared" si="747"/>
        <v>0</v>
      </c>
      <c r="EN157" s="193">
        <f t="shared" si="747"/>
        <v>0</v>
      </c>
      <c r="EO157" s="193">
        <f t="shared" si="747"/>
        <v>0</v>
      </c>
      <c r="EP157" s="193">
        <f t="shared" si="747"/>
        <v>0</v>
      </c>
      <c r="EQ157" s="193">
        <f t="shared" si="747"/>
        <v>0</v>
      </c>
      <c r="ER157" s="193">
        <f t="shared" si="747"/>
        <v>0</v>
      </c>
      <c r="ES157" s="193">
        <f t="shared" si="747"/>
        <v>0</v>
      </c>
      <c r="ET157" s="193">
        <f t="shared" si="747"/>
        <v>0</v>
      </c>
      <c r="EU157" s="193">
        <f t="shared" si="19"/>
        <v>5.612032128</v>
      </c>
      <c r="EV157" s="193">
        <f t="shared" ref="EV157:GQ157" si="748">BB157-CY157</f>
        <v>0</v>
      </c>
      <c r="EW157" s="193">
        <f t="shared" si="748"/>
        <v>0</v>
      </c>
      <c r="EX157" s="193">
        <f t="shared" si="748"/>
        <v>0</v>
      </c>
      <c r="EY157" s="193">
        <f t="shared" si="748"/>
        <v>0</v>
      </c>
      <c r="EZ157" s="193">
        <f t="shared" si="748"/>
        <v>0</v>
      </c>
      <c r="FA157" s="193">
        <f t="shared" si="748"/>
        <v>0</v>
      </c>
      <c r="FB157" s="193">
        <f t="shared" si="748"/>
        <v>0</v>
      </c>
      <c r="FC157" s="193">
        <f t="shared" si="748"/>
        <v>0</v>
      </c>
      <c r="FD157" s="193">
        <f t="shared" si="748"/>
        <v>0.004736985441</v>
      </c>
      <c r="FE157" s="193">
        <f t="shared" si="748"/>
        <v>0.01511956417</v>
      </c>
      <c r="FF157" s="193">
        <f t="shared" si="748"/>
        <v>0.04084342411</v>
      </c>
      <c r="FG157" s="193">
        <f t="shared" si="748"/>
        <v>0.08327716736</v>
      </c>
      <c r="FH157" s="193">
        <f t="shared" si="748"/>
        <v>0.1337250772</v>
      </c>
      <c r="FI157" s="193">
        <f t="shared" si="748"/>
        <v>0.1630517156</v>
      </c>
      <c r="FJ157" s="193">
        <f t="shared" si="748"/>
        <v>0.1798776912</v>
      </c>
      <c r="FK157" s="193">
        <f t="shared" si="748"/>
        <v>0.1987067591</v>
      </c>
      <c r="FL157" s="193">
        <f t="shared" si="748"/>
        <v>0.2123277869</v>
      </c>
      <c r="FM157" s="193">
        <f t="shared" si="748"/>
        <v>0.2263494332</v>
      </c>
      <c r="FN157" s="193">
        <f t="shared" si="748"/>
        <v>0.2271506702</v>
      </c>
      <c r="FO157" s="193">
        <f t="shared" si="748"/>
        <v>0.2275512886</v>
      </c>
      <c r="FP157" s="193">
        <f t="shared" si="748"/>
        <v>0.2267500517</v>
      </c>
      <c r="FQ157" s="193">
        <f t="shared" si="748"/>
        <v>0.2171352085</v>
      </c>
      <c r="FR157" s="193">
        <f t="shared" si="748"/>
        <v>0.2247469594</v>
      </c>
      <c r="FS157" s="193">
        <f t="shared" si="748"/>
        <v>0.2271506702</v>
      </c>
      <c r="FT157" s="193">
        <f t="shared" si="748"/>
        <v>0.2303556179</v>
      </c>
      <c r="FU157" s="193">
        <f t="shared" si="748"/>
        <v>0.2255481963</v>
      </c>
      <c r="FV157" s="193">
        <f t="shared" si="748"/>
        <v>0.2195389193</v>
      </c>
      <c r="FW157" s="193">
        <f t="shared" si="748"/>
        <v>0.2139302608</v>
      </c>
      <c r="FX157" s="193">
        <f t="shared" si="748"/>
        <v>0.2095234577</v>
      </c>
      <c r="FY157" s="193">
        <f t="shared" si="748"/>
        <v>0.2091228392</v>
      </c>
      <c r="FZ157" s="193">
        <f t="shared" si="748"/>
        <v>0.2087222207</v>
      </c>
      <c r="GA157" s="193">
        <f t="shared" si="748"/>
        <v>0.2203401562</v>
      </c>
      <c r="GB157" s="193">
        <f t="shared" si="748"/>
        <v>0.2279519071</v>
      </c>
      <c r="GC157" s="193">
        <f t="shared" si="748"/>
        <v>0.2415729349</v>
      </c>
      <c r="GD157" s="193">
        <f t="shared" si="748"/>
        <v>0.2604020028</v>
      </c>
      <c r="GE157" s="193">
        <f t="shared" si="748"/>
        <v>0.2035427277</v>
      </c>
      <c r="GF157" s="193">
        <f t="shared" si="748"/>
        <v>0.1391385392</v>
      </c>
      <c r="GG157" s="193">
        <f t="shared" si="748"/>
        <v>0.09668693558</v>
      </c>
      <c r="GH157" s="193">
        <f t="shared" si="748"/>
        <v>0.06165041394</v>
      </c>
      <c r="GI157" s="193">
        <f t="shared" si="748"/>
        <v>0.02809292729</v>
      </c>
      <c r="GJ157" s="193">
        <f t="shared" si="748"/>
        <v>0.006646540032</v>
      </c>
      <c r="GK157" s="193">
        <f t="shared" si="748"/>
        <v>0.00076507855</v>
      </c>
      <c r="GL157" s="193">
        <f t="shared" si="748"/>
        <v>0</v>
      </c>
      <c r="GM157" s="193">
        <f t="shared" si="748"/>
        <v>0</v>
      </c>
      <c r="GN157" s="193">
        <f t="shared" si="748"/>
        <v>0</v>
      </c>
      <c r="GO157" s="193">
        <f t="shared" si="748"/>
        <v>0</v>
      </c>
      <c r="GP157" s="193">
        <f t="shared" si="748"/>
        <v>0</v>
      </c>
      <c r="GQ157" s="193">
        <f t="shared" si="748"/>
        <v>0</v>
      </c>
      <c r="GR157" s="193">
        <f t="shared" si="21"/>
        <v>4.008419712</v>
      </c>
      <c r="GS157" s="193">
        <f t="shared" ref="GS157:IN157" si="749">E157-EV157</f>
        <v>0.1546387278</v>
      </c>
      <c r="GT157" s="193">
        <f t="shared" si="749"/>
        <v>0.1354090415</v>
      </c>
      <c r="GU157" s="193">
        <f t="shared" si="749"/>
        <v>0.123791106</v>
      </c>
      <c r="GV157" s="193">
        <f t="shared" si="749"/>
        <v>0.1201855398</v>
      </c>
      <c r="GW157" s="193">
        <f t="shared" si="749"/>
        <v>0.1109713151</v>
      </c>
      <c r="GX157" s="193">
        <f t="shared" si="749"/>
        <v>0.1069651304</v>
      </c>
      <c r="GY157" s="193">
        <f t="shared" si="749"/>
        <v>0.1073657489</v>
      </c>
      <c r="GZ157" s="193">
        <f t="shared" si="749"/>
        <v>0.1053626565</v>
      </c>
      <c r="HA157" s="193">
        <f t="shared" si="749"/>
        <v>0.1010262896</v>
      </c>
      <c r="HB157" s="193">
        <f t="shared" si="749"/>
        <v>0.09424927702</v>
      </c>
      <c r="HC157" s="193">
        <f t="shared" si="749"/>
        <v>0.0705285094</v>
      </c>
      <c r="HD157" s="193">
        <f t="shared" si="749"/>
        <v>0.03370342468</v>
      </c>
      <c r="HE157" s="193">
        <f t="shared" si="749"/>
        <v>0.00008149036382</v>
      </c>
      <c r="HF157" s="193">
        <f t="shared" si="749"/>
        <v>0</v>
      </c>
      <c r="HG157" s="193">
        <f t="shared" si="749"/>
        <v>0</v>
      </c>
      <c r="HH157" s="193">
        <f t="shared" si="749"/>
        <v>0</v>
      </c>
      <c r="HI157" s="193">
        <f t="shared" si="749"/>
        <v>0</v>
      </c>
      <c r="HJ157" s="193">
        <f t="shared" si="749"/>
        <v>0</v>
      </c>
      <c r="HK157" s="193">
        <f t="shared" si="749"/>
        <v>0</v>
      </c>
      <c r="HL157" s="193">
        <f t="shared" si="749"/>
        <v>0</v>
      </c>
      <c r="HM157" s="193">
        <f t="shared" si="749"/>
        <v>0</v>
      </c>
      <c r="HN157" s="193">
        <f t="shared" si="749"/>
        <v>0</v>
      </c>
      <c r="HO157" s="193">
        <f t="shared" si="749"/>
        <v>0</v>
      </c>
      <c r="HP157" s="193">
        <f t="shared" si="749"/>
        <v>0</v>
      </c>
      <c r="HQ157" s="193">
        <f t="shared" si="749"/>
        <v>0</v>
      </c>
      <c r="HR157" s="193">
        <f t="shared" si="749"/>
        <v>0</v>
      </c>
      <c r="HS157" s="193">
        <f t="shared" si="749"/>
        <v>0</v>
      </c>
      <c r="HT157" s="193">
        <f t="shared" si="749"/>
        <v>0</v>
      </c>
      <c r="HU157" s="193">
        <f t="shared" si="749"/>
        <v>0</v>
      </c>
      <c r="HV157" s="193">
        <f t="shared" si="749"/>
        <v>0</v>
      </c>
      <c r="HW157" s="193">
        <f t="shared" si="749"/>
        <v>0</v>
      </c>
      <c r="HX157" s="193">
        <f t="shared" si="749"/>
        <v>0</v>
      </c>
      <c r="HY157" s="193">
        <f t="shared" si="749"/>
        <v>0</v>
      </c>
      <c r="HZ157" s="193">
        <f t="shared" si="749"/>
        <v>0</v>
      </c>
      <c r="IA157" s="193">
        <f t="shared" si="749"/>
        <v>0</v>
      </c>
      <c r="IB157" s="193">
        <f t="shared" si="749"/>
        <v>0.06527226292</v>
      </c>
      <c r="IC157" s="193">
        <f t="shared" si="749"/>
        <v>0.1304776883</v>
      </c>
      <c r="ID157" s="193">
        <f t="shared" si="749"/>
        <v>0.1785379505</v>
      </c>
      <c r="IE157" s="193">
        <f t="shared" si="749"/>
        <v>0.2095682875</v>
      </c>
      <c r="IF157" s="193">
        <f t="shared" si="749"/>
        <v>0.2315078386</v>
      </c>
      <c r="IG157" s="193">
        <f t="shared" si="749"/>
        <v>0.2537554628</v>
      </c>
      <c r="IH157" s="193">
        <f t="shared" si="749"/>
        <v>0.2572332135</v>
      </c>
      <c r="II157" s="193">
        <f t="shared" si="749"/>
        <v>0.2608026213</v>
      </c>
      <c r="IJ157" s="193">
        <f t="shared" si="749"/>
        <v>0.2624050952</v>
      </c>
      <c r="IK157" s="193">
        <f t="shared" si="749"/>
        <v>0.2551939628</v>
      </c>
      <c r="IL157" s="193">
        <f t="shared" si="749"/>
        <v>0.2371661318</v>
      </c>
      <c r="IM157" s="193">
        <f t="shared" si="749"/>
        <v>0.2139302608</v>
      </c>
      <c r="IN157" s="193">
        <f t="shared" si="749"/>
        <v>0.188290679</v>
      </c>
      <c r="IO157" s="193">
        <f t="shared" si="23"/>
        <v>2.744141455</v>
      </c>
      <c r="IP157" s="193">
        <f t="shared" si="29"/>
        <v>0</v>
      </c>
      <c r="IQ157" s="193">
        <f t="shared" ref="IQ157:KK157" si="750">MAX((MIN(CZ157+IP157,$IO$7))-GT157,0)</f>
        <v>0</v>
      </c>
      <c r="IR157" s="193">
        <f t="shared" si="750"/>
        <v>0</v>
      </c>
      <c r="IS157" s="193">
        <f t="shared" si="750"/>
        <v>0</v>
      </c>
      <c r="IT157" s="193">
        <f t="shared" si="750"/>
        <v>0</v>
      </c>
      <c r="IU157" s="193">
        <f t="shared" si="750"/>
        <v>0</v>
      </c>
      <c r="IV157" s="193">
        <f t="shared" si="750"/>
        <v>0</v>
      </c>
      <c r="IW157" s="193">
        <f t="shared" si="750"/>
        <v>0</v>
      </c>
      <c r="IX157" s="193">
        <f t="shared" si="750"/>
        <v>0</v>
      </c>
      <c r="IY157" s="193">
        <f t="shared" si="750"/>
        <v>0</v>
      </c>
      <c r="IZ157" s="193">
        <f t="shared" si="750"/>
        <v>0</v>
      </c>
      <c r="JA157" s="193">
        <f t="shared" si="750"/>
        <v>0</v>
      </c>
      <c r="JB157" s="193">
        <f t="shared" si="750"/>
        <v>0</v>
      </c>
      <c r="JC157" s="193">
        <f t="shared" si="750"/>
        <v>0.03045529443</v>
      </c>
      <c r="JD157" s="193">
        <f t="shared" si="750"/>
        <v>0.1191133003</v>
      </c>
      <c r="JE157" s="193">
        <f t="shared" si="750"/>
        <v>0.2556696299</v>
      </c>
      <c r="JF157" s="193">
        <f t="shared" si="750"/>
        <v>0.4209254681</v>
      </c>
      <c r="JG157" s="193">
        <f t="shared" si="750"/>
        <v>0.615795735</v>
      </c>
      <c r="JH157" s="193">
        <f t="shared" si="750"/>
        <v>0.8795130357</v>
      </c>
      <c r="JI157" s="193">
        <f t="shared" si="750"/>
        <v>1.168078667</v>
      </c>
      <c r="JJ157" s="193">
        <f t="shared" si="750"/>
        <v>1.49117067</v>
      </c>
      <c r="JK157" s="193">
        <f t="shared" si="750"/>
        <v>1.840404114</v>
      </c>
      <c r="JL157" s="193">
        <f t="shared" si="750"/>
        <v>2.279382064</v>
      </c>
      <c r="JM157" s="193">
        <f t="shared" si="750"/>
        <v>2.759341486</v>
      </c>
      <c r="JN157" s="193">
        <f t="shared" si="750"/>
        <v>3.265606278</v>
      </c>
      <c r="JO157" s="193">
        <f t="shared" si="750"/>
        <v>3.766004023</v>
      </c>
      <c r="JP157" s="193">
        <f t="shared" si="750"/>
        <v>4.233509371</v>
      </c>
      <c r="JQ157" s="193">
        <f t="shared" si="750"/>
        <v>4.626992202</v>
      </c>
      <c r="JR157" s="193">
        <f t="shared" si="750"/>
        <v>4.978137205</v>
      </c>
      <c r="JS157" s="193">
        <f t="shared" si="750"/>
        <v>5</v>
      </c>
      <c r="JT157" s="193">
        <f t="shared" si="750"/>
        <v>5</v>
      </c>
      <c r="JU157" s="193">
        <f t="shared" si="750"/>
        <v>5</v>
      </c>
      <c r="JV157" s="193">
        <f t="shared" si="750"/>
        <v>5</v>
      </c>
      <c r="JW157" s="193">
        <f t="shared" si="750"/>
        <v>5</v>
      </c>
      <c r="JX157" s="193">
        <f t="shared" si="750"/>
        <v>5</v>
      </c>
      <c r="JY157" s="193">
        <f t="shared" si="750"/>
        <v>4.934727737</v>
      </c>
      <c r="JZ157" s="193">
        <f t="shared" si="750"/>
        <v>4.804250049</v>
      </c>
      <c r="KA157" s="193">
        <f t="shared" si="750"/>
        <v>4.625712098</v>
      </c>
      <c r="KB157" s="193">
        <f t="shared" si="750"/>
        <v>4.416143811</v>
      </c>
      <c r="KC157" s="193">
        <f t="shared" si="750"/>
        <v>4.184635972</v>
      </c>
      <c r="KD157" s="193">
        <f t="shared" si="750"/>
        <v>3.930880509</v>
      </c>
      <c r="KE157" s="193">
        <f t="shared" si="750"/>
        <v>3.673647296</v>
      </c>
      <c r="KF157" s="193">
        <f t="shared" si="750"/>
        <v>3.412844675</v>
      </c>
      <c r="KG157" s="193">
        <f t="shared" si="750"/>
        <v>3.150439579</v>
      </c>
      <c r="KH157" s="193">
        <f t="shared" si="750"/>
        <v>2.895245617</v>
      </c>
      <c r="KI157" s="193">
        <f t="shared" si="750"/>
        <v>2.658079485</v>
      </c>
      <c r="KJ157" s="193">
        <f t="shared" si="750"/>
        <v>2.444149224</v>
      </c>
      <c r="KK157" s="193">
        <f t="shared" si="750"/>
        <v>2.255858545</v>
      </c>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row>
    <row r="158" ht="14.25" customHeight="1">
      <c r="A158" s="1">
        <v>5.0</v>
      </c>
      <c r="B158" s="1">
        <f t="shared" ref="B158:C158" si="751">B157+1</f>
        <v>148</v>
      </c>
      <c r="C158" s="267">
        <f t="shared" si="751"/>
        <v>43613</v>
      </c>
      <c r="D158" s="193">
        <f t="shared" si="15"/>
        <v>9.654905028</v>
      </c>
      <c r="E158" s="193">
        <f>(SUMIFS(Profile!$F$2:$F$17521,Profile!$B$2:$B$17521,$B158,Profile!$C$2:$C$17521,E$8))*$C$6</f>
        <v>0.1602473864</v>
      </c>
      <c r="F158" s="193">
        <f>(SUMIFS(Profile!$F$2:$F$17521,Profile!$B$2:$B$17521,$B158,Profile!$C$2:$C$17521,F$8))*$C$6</f>
        <v>0.1454245031</v>
      </c>
      <c r="G158" s="193">
        <f>(SUMIFS(Profile!$F$2:$F$17521,Profile!$B$2:$B$17521,$B158,Profile!$C$2:$C$17521,G$8))*$C$6</f>
        <v>0.1302010014</v>
      </c>
      <c r="H158" s="193">
        <f>(SUMIFS(Profile!$F$2:$F$17521,Profile!$B$2:$B$17521,$B158,Profile!$C$2:$C$17521,H$8))*$C$6</f>
        <v>0.1189836844</v>
      </c>
      <c r="I158" s="193">
        <f>(SUMIFS(Profile!$F$2:$F$17521,Profile!$B$2:$B$17521,$B158,Profile!$C$2:$C$17521,I$8))*$C$6</f>
        <v>0.1125737889</v>
      </c>
      <c r="J158" s="193">
        <f>(SUMIFS(Profile!$F$2:$F$17521,Profile!$B$2:$B$17521,$B158,Profile!$C$2:$C$17521,J$8))*$C$6</f>
        <v>0.1089682227</v>
      </c>
      <c r="K158" s="193">
        <f>(SUMIFS(Profile!$F$2:$F$17521,Profile!$B$2:$B$17521,$B158,Profile!$C$2:$C$17521,K$8))*$C$6</f>
        <v>0.1089682227</v>
      </c>
      <c r="L158" s="193">
        <f>(SUMIFS(Profile!$F$2:$F$17521,Profile!$B$2:$B$17521,$B158,Profile!$C$2:$C$17521,L$8))*$C$6</f>
        <v>0.1049620381</v>
      </c>
      <c r="M158" s="193">
        <f>(SUMIFS(Profile!$F$2:$F$17521,Profile!$B$2:$B$17521,$B158,Profile!$C$2:$C$17521,M$8))*$C$6</f>
        <v>0.1049620381</v>
      </c>
      <c r="N158" s="193">
        <f>(SUMIFS(Profile!$F$2:$F$17521,Profile!$B$2:$B$17521,$B158,Profile!$C$2:$C$17521,N$8))*$C$6</f>
        <v>0.1041608011</v>
      </c>
      <c r="O158" s="193">
        <f>(SUMIFS(Profile!$F$2:$F$17521,Profile!$B$2:$B$17521,$B158,Profile!$C$2:$C$17521,O$8))*$C$6</f>
        <v>0.1065645119</v>
      </c>
      <c r="P158" s="193">
        <f>(SUMIFS(Profile!$F$2:$F$17521,Profile!$B$2:$B$17521,$B158,Profile!$C$2:$C$17521,P$8))*$C$6</f>
        <v>0.105763275</v>
      </c>
      <c r="Q158" s="193">
        <f>(SUMIFS(Profile!$F$2:$F$17521,Profile!$B$2:$B$17521,$B158,Profile!$C$2:$C$17521,Q$8))*$C$6</f>
        <v>0.1201855398</v>
      </c>
      <c r="R158" s="193">
        <f>(SUMIFS(Profile!$F$2:$F$17521,Profile!$B$2:$B$17521,$B158,Profile!$C$2:$C$17521,R$8))*$C$6</f>
        <v>0.1310022383</v>
      </c>
      <c r="S158" s="193">
        <f>(SUMIFS(Profile!$F$2:$F$17521,Profile!$B$2:$B$17521,$B158,Profile!$C$2:$C$17521,S$8))*$C$6</f>
        <v>0.1538374909</v>
      </c>
      <c r="T158" s="193">
        <f>(SUMIFS(Profile!$F$2:$F$17521,Profile!$B$2:$B$17521,$B158,Profile!$C$2:$C$17521,T$8))*$C$6</f>
        <v>0.1718653219</v>
      </c>
      <c r="U158" s="193">
        <f>(SUMIFS(Profile!$F$2:$F$17521,Profile!$B$2:$B$17521,$B158,Profile!$C$2:$C$17521,U$8))*$C$6</f>
        <v>0.199507996</v>
      </c>
      <c r="V158" s="193">
        <f>(SUMIFS(Profile!$F$2:$F$17521,Profile!$B$2:$B$17521,$B158,Profile!$C$2:$C$17521,V$8))*$C$6</f>
        <v>0.2215420116</v>
      </c>
      <c r="W158" s="193">
        <f>(SUMIFS(Profile!$F$2:$F$17521,Profile!$B$2:$B$17521,$B158,Profile!$C$2:$C$17521,W$8))*$C$6</f>
        <v>0.2307562363</v>
      </c>
      <c r="X158" s="193">
        <f>(SUMIFS(Profile!$F$2:$F$17521,Profile!$B$2:$B$17521,$B158,Profile!$C$2:$C$17521,X$8))*$C$6</f>
        <v>0.2435760273</v>
      </c>
      <c r="Y158" s="193">
        <f>(SUMIFS(Profile!$F$2:$F$17521,Profile!$B$2:$B$17521,$B158,Profile!$C$2:$C$17521,Y$8))*$C$6</f>
        <v>0.2463803565</v>
      </c>
      <c r="Z158" s="193">
        <f>(SUMIFS(Profile!$F$2:$F$17521,Profile!$B$2:$B$17521,$B158,Profile!$C$2:$C$17521,Z$8))*$C$6</f>
        <v>0.2383679872</v>
      </c>
      <c r="AA158" s="193">
        <f>(SUMIFS(Profile!$F$2:$F$17521,Profile!$B$2:$B$17521,$B158,Profile!$C$2:$C$17521,AA$8))*$C$6</f>
        <v>0.2387686057</v>
      </c>
      <c r="AB158" s="193">
        <f>(SUMIFS(Profile!$F$2:$F$17521,Profile!$B$2:$B$17521,$B158,Profile!$C$2:$C$17521,AB$8))*$C$6</f>
        <v>0.2371661318</v>
      </c>
      <c r="AC158" s="193">
        <f>(SUMIFS(Profile!$F$2:$F$17521,Profile!$B$2:$B$17521,$B158,Profile!$C$2:$C$17521,AC$8))*$C$6</f>
        <v>0.2447778827</v>
      </c>
      <c r="AD158" s="193">
        <f>(SUMIFS(Profile!$F$2:$F$17521,Profile!$B$2:$B$17521,$B158,Profile!$C$2:$C$17521,AD$8))*$C$6</f>
        <v>0.2367655133</v>
      </c>
      <c r="AE158" s="193">
        <f>(SUMIFS(Profile!$F$2:$F$17521,Profile!$B$2:$B$17521,$B158,Profile!$C$2:$C$17521,AE$8))*$C$6</f>
        <v>0.2311568548</v>
      </c>
      <c r="AF158" s="193">
        <f>(SUMIFS(Profile!$F$2:$F$17521,Profile!$B$2:$B$17521,$B158,Profile!$C$2:$C$17521,AF$8))*$C$6</f>
        <v>0.2275512886</v>
      </c>
      <c r="AG158" s="193">
        <f>(SUMIFS(Profile!$F$2:$F$17521,Profile!$B$2:$B$17521,$B158,Profile!$C$2:$C$17521,AG$8))*$C$6</f>
        <v>0.2251475778</v>
      </c>
      <c r="AH158" s="193">
        <f>(SUMIFS(Profile!$F$2:$F$17521,Profile!$B$2:$B$17521,$B158,Profile!$C$2:$C$17521,AH$8))*$C$6</f>
        <v>0.2307562363</v>
      </c>
      <c r="AI158" s="193">
        <f>(SUMIFS(Profile!$F$2:$F$17521,Profile!$B$2:$B$17521,$B158,Profile!$C$2:$C$17521,AI$8))*$C$6</f>
        <v>0.2255481963</v>
      </c>
      <c r="AJ158" s="193">
        <f>(SUMIFS(Profile!$F$2:$F$17521,Profile!$B$2:$B$17521,$B158,Profile!$C$2:$C$17521,AJ$8))*$C$6</f>
        <v>0.2315574733</v>
      </c>
      <c r="AK158" s="193">
        <f>(SUMIFS(Profile!$F$2:$F$17521,Profile!$B$2:$B$17521,$B158,Profile!$C$2:$C$17521,AK$8))*$C$6</f>
        <v>0.2299549994</v>
      </c>
      <c r="AL158" s="193">
        <f>(SUMIFS(Profile!$F$2:$F$17521,Profile!$B$2:$B$17521,$B158,Profile!$C$2:$C$17521,AL$8))*$C$6</f>
        <v>0.234762421</v>
      </c>
      <c r="AM158" s="193">
        <f>(SUMIFS(Profile!$F$2:$F$17521,Profile!$B$2:$B$17521,$B158,Profile!$C$2:$C$17521,AM$8))*$C$6</f>
        <v>0.2547933443</v>
      </c>
      <c r="AN158" s="193">
        <f>(SUMIFS(Profile!$F$2:$F$17521,Profile!$B$2:$B$17521,$B158,Profile!$C$2:$C$17521,AN$8))*$C$6</f>
        <v>0.2708180829</v>
      </c>
      <c r="AO158" s="193">
        <f>(SUMIFS(Profile!$F$2:$F$17521,Profile!$B$2:$B$17521,$B158,Profile!$C$2:$C$17521,AO$8))*$C$6</f>
        <v>0.2724205568</v>
      </c>
      <c r="AP158" s="193">
        <f>(SUMIFS(Profile!$F$2:$F$17521,Profile!$B$2:$B$17521,$B158,Profile!$C$2:$C$17521,AP$8))*$C$6</f>
        <v>0.2732217937</v>
      </c>
      <c r="AQ158" s="193">
        <f>(SUMIFS(Profile!$F$2:$F$17521,Profile!$B$2:$B$17521,$B158,Profile!$C$2:$C$17521,AQ$8))*$C$6</f>
        <v>0.2732217937</v>
      </c>
      <c r="AR158" s="193">
        <f>(SUMIFS(Profile!$F$2:$F$17521,Profile!$B$2:$B$17521,$B158,Profile!$C$2:$C$17521,AR$8))*$C$6</f>
        <v>0.2604020028</v>
      </c>
      <c r="AS158" s="193">
        <f>(SUMIFS(Profile!$F$2:$F$17521,Profile!$B$2:$B$17521,$B158,Profile!$C$2:$C$17521,AS$8))*$C$6</f>
        <v>0.2531908704</v>
      </c>
      <c r="AT158" s="193">
        <f>(SUMIFS(Profile!$F$2:$F$17521,Profile!$B$2:$B$17521,$B158,Profile!$C$2:$C$17521,AT$8))*$C$6</f>
        <v>0.2487840673</v>
      </c>
      <c r="AU158" s="193">
        <f>(SUMIFS(Profile!$F$2:$F$17521,Profile!$B$2:$B$17521,$B158,Profile!$C$2:$C$17521,AU$8))*$C$6</f>
        <v>0.2503865412</v>
      </c>
      <c r="AV158" s="193">
        <f>(SUMIFS(Profile!$F$2:$F$17521,Profile!$B$2:$B$17521,$B158,Profile!$C$2:$C$17521,AV$8))*$C$6</f>
        <v>0.2531908704</v>
      </c>
      <c r="AW158" s="193">
        <f>(SUMIFS(Profile!$F$2:$F$17521,Profile!$B$2:$B$17521,$B158,Profile!$C$2:$C$17521,AW$8))*$C$6</f>
        <v>0.246780975</v>
      </c>
      <c r="AX158" s="193">
        <f>(SUMIFS(Profile!$F$2:$F$17521,Profile!$B$2:$B$17521,$B158,Profile!$C$2:$C$17521,AX$8))*$C$6</f>
        <v>0.2343618025</v>
      </c>
      <c r="AY158" s="193">
        <f>(SUMIFS(Profile!$F$2:$F$17521,Profile!$B$2:$B$17521,$B158,Profile!$C$2:$C$17521,AY$8))*$C$6</f>
        <v>0.2087222207</v>
      </c>
      <c r="AZ158" s="193">
        <f>(SUMIFS(Profile!$F$2:$F$17521,Profile!$B$2:$B$17521,$B158,Profile!$C$2:$C$17521,AZ$8))*$C$6</f>
        <v>0.1918962452</v>
      </c>
      <c r="BA158" s="193">
        <f t="shared" si="16"/>
        <v>13.20181803</v>
      </c>
      <c r="BB158" s="193">
        <f>(SUMIFS(Profile!$E$2:$E$17521,Profile!$B$2:$B$17521,$B158,Profile!$C$2:$C$17521,BB$8))*$C$9</f>
        <v>0</v>
      </c>
      <c r="BC158" s="193">
        <f>(SUMIFS(Profile!$E$2:$E$17521,Profile!$B$2:$B$17521,$B158,Profile!$C$2:$C$17521,BC$8))*$C$9</f>
        <v>0</v>
      </c>
      <c r="BD158" s="193">
        <f>(SUMIFS(Profile!$E$2:$E$17521,Profile!$B$2:$B$17521,$B158,Profile!$C$2:$C$17521,BD$8))*$C$9</f>
        <v>0</v>
      </c>
      <c r="BE158" s="193">
        <f>(SUMIFS(Profile!$E$2:$E$17521,Profile!$B$2:$B$17521,$B158,Profile!$C$2:$C$17521,BE$8))*$C$9</f>
        <v>0</v>
      </c>
      <c r="BF158" s="193">
        <f>(SUMIFS(Profile!$E$2:$E$17521,Profile!$B$2:$B$17521,$B158,Profile!$C$2:$C$17521,BF$8))*$C$9</f>
        <v>0</v>
      </c>
      <c r="BG158" s="193">
        <f>(SUMIFS(Profile!$E$2:$E$17521,Profile!$B$2:$B$17521,$B158,Profile!$C$2:$C$17521,BG$8))*$C$9</f>
        <v>0</v>
      </c>
      <c r="BH158" s="193">
        <f>(SUMIFS(Profile!$E$2:$E$17521,Profile!$B$2:$B$17521,$B158,Profile!$C$2:$C$17521,BH$8))*$C$9</f>
        <v>0</v>
      </c>
      <c r="BI158" s="193">
        <f>(SUMIFS(Profile!$E$2:$E$17521,Profile!$B$2:$B$17521,$B158,Profile!$C$2:$C$17521,BI$8))*$C$9</f>
        <v>0</v>
      </c>
      <c r="BJ158" s="193">
        <f>(SUMIFS(Profile!$E$2:$E$17521,Profile!$B$2:$B$17521,$B158,Profile!$C$2:$C$17521,BJ$8))*$C$9</f>
        <v>0.006257484753</v>
      </c>
      <c r="BK158" s="193">
        <f>(SUMIFS(Profile!$E$2:$E$17521,Profile!$B$2:$B$17521,$B158,Profile!$C$2:$C$17521,BK$8))*$C$9</f>
        <v>0.01730774118</v>
      </c>
      <c r="BL158" s="193">
        <f>(SUMIFS(Profile!$E$2:$E$17521,Profile!$B$2:$B$17521,$B158,Profile!$C$2:$C$17521,BL$8))*$C$9</f>
        <v>0.04393359417</v>
      </c>
      <c r="BM158" s="193">
        <f>(SUMIFS(Profile!$E$2:$E$17521,Profile!$B$2:$B$17521,$B158,Profile!$C$2:$C$17521,BM$8))*$C$9</f>
        <v>0.08237214013</v>
      </c>
      <c r="BN158" s="193">
        <f>(SUMIFS(Profile!$E$2:$E$17521,Profile!$B$2:$B$17521,$B158,Profile!$C$2:$C$17521,BN$8))*$C$9</f>
        <v>0.1364763652</v>
      </c>
      <c r="BO158" s="193">
        <f>(SUMIFS(Profile!$E$2:$E$17521,Profile!$B$2:$B$17521,$B158,Profile!$C$2:$C$17521,BO$8))*$C$9</f>
        <v>0.2139696271</v>
      </c>
      <c r="BP158" s="193">
        <f>(SUMIFS(Profile!$E$2:$E$17521,Profile!$B$2:$B$17521,$B158,Profile!$C$2:$C$17521,BP$8))*$C$9</f>
        <v>0.3057035109</v>
      </c>
      <c r="BQ158" s="193">
        <f>(SUMIFS(Profile!$E$2:$E$17521,Profile!$B$2:$B$17521,$B158,Profile!$C$2:$C$17521,BQ$8))*$C$9</f>
        <v>0.4050311368</v>
      </c>
      <c r="BR158" s="193">
        <f>(SUMIFS(Profile!$E$2:$E$17521,Profile!$B$2:$B$17521,$B158,Profile!$C$2:$C$17521,BR$8))*$C$9</f>
        <v>0.4980553248</v>
      </c>
      <c r="BS158" s="193">
        <f>(SUMIFS(Profile!$E$2:$E$17521,Profile!$B$2:$B$17521,$B158,Profile!$C$2:$C$17521,BS$8))*$C$9</f>
        <v>0.5871494202</v>
      </c>
      <c r="BT158" s="193">
        <f>(SUMIFS(Profile!$E$2:$E$17521,Profile!$B$2:$B$17521,$B158,Profile!$C$2:$C$17521,BT$8))*$C$9</f>
        <v>0.6538149429</v>
      </c>
      <c r="BU158" s="193">
        <f>(SUMIFS(Profile!$E$2:$E$17521,Profile!$B$2:$B$17521,$B158,Profile!$C$2:$C$17521,BU$8))*$C$9</f>
        <v>0.6546474335</v>
      </c>
      <c r="BV158" s="193">
        <f>(SUMIFS(Profile!$E$2:$E$17521,Profile!$B$2:$B$17521,$B158,Profile!$C$2:$C$17521,BV$8))*$C$9</f>
        <v>0.7171792121</v>
      </c>
      <c r="BW158" s="193">
        <f>(SUMIFS(Profile!$E$2:$E$17521,Profile!$B$2:$B$17521,$B158,Profile!$C$2:$C$17521,BW$8))*$C$9</f>
        <v>0.7794301773</v>
      </c>
      <c r="BX158" s="193">
        <f>(SUMIFS(Profile!$E$2:$E$17521,Profile!$B$2:$B$17521,$B158,Profile!$C$2:$C$17521,BX$8))*$C$9</f>
        <v>0.8005012631</v>
      </c>
      <c r="BY158" s="193">
        <f>(SUMIFS(Profile!$E$2:$E$17521,Profile!$B$2:$B$17521,$B158,Profile!$C$2:$C$17521,BY$8))*$C$9</f>
        <v>0.7559551599</v>
      </c>
      <c r="BZ158" s="193">
        <f>(SUMIFS(Profile!$E$2:$E$17521,Profile!$B$2:$B$17521,$B158,Profile!$C$2:$C$17521,BZ$8))*$C$9</f>
        <v>0.719366024</v>
      </c>
      <c r="CA158" s="193">
        <f>(SUMIFS(Profile!$E$2:$E$17521,Profile!$B$2:$B$17521,$B158,Profile!$C$2:$C$17521,CA$8))*$C$9</f>
        <v>0.7264672836</v>
      </c>
      <c r="CB158" s="193">
        <f>(SUMIFS(Profile!$E$2:$E$17521,Profile!$B$2:$B$17521,$B158,Profile!$C$2:$C$17521,CB$8))*$C$9</f>
        <v>0.7344082793</v>
      </c>
      <c r="CC158" s="193">
        <f>(SUMIFS(Profile!$E$2:$E$17521,Profile!$B$2:$B$17521,$B158,Profile!$C$2:$C$17521,CC$8))*$C$9</f>
        <v>0.6868074983</v>
      </c>
      <c r="CD158" s="193">
        <f>(SUMIFS(Profile!$E$2:$E$17521,Profile!$B$2:$B$17521,$B158,Profile!$C$2:$C$17521,CD$8))*$C$9</f>
        <v>0.5930636026</v>
      </c>
      <c r="CE158" s="193">
        <f>(SUMIFS(Profile!$E$2:$E$17521,Profile!$B$2:$B$17521,$B158,Profile!$C$2:$C$17521,CE$8))*$C$9</f>
        <v>0.5566984406</v>
      </c>
      <c r="CF158" s="193">
        <f>(SUMIFS(Profile!$E$2:$E$17521,Profile!$B$2:$B$17521,$B158,Profile!$C$2:$C$17521,CF$8))*$C$9</f>
        <v>0.4876584625</v>
      </c>
      <c r="CG158" s="193">
        <f>(SUMIFS(Profile!$E$2:$E$17521,Profile!$B$2:$B$17521,$B158,Profile!$C$2:$C$17521,CG$8))*$C$9</f>
        <v>0.4467237485</v>
      </c>
      <c r="CH158" s="193">
        <f>(SUMIFS(Profile!$E$2:$E$17521,Profile!$B$2:$B$17521,$B158,Profile!$C$2:$C$17521,CH$8))*$C$9</f>
        <v>0.4188651764</v>
      </c>
      <c r="CI158" s="193">
        <f>(SUMIFS(Profile!$E$2:$E$17521,Profile!$B$2:$B$17521,$B158,Profile!$C$2:$C$17521,CI$8))*$C$9</f>
        <v>0.3581645422</v>
      </c>
      <c r="CJ158" s="193">
        <f>(SUMIFS(Profile!$E$2:$E$17521,Profile!$B$2:$B$17521,$B158,Profile!$C$2:$C$17521,CJ$8))*$C$9</f>
        <v>0.2789642803</v>
      </c>
      <c r="CK158" s="193">
        <f>(SUMIFS(Profile!$E$2:$E$17521,Profile!$B$2:$B$17521,$B158,Profile!$C$2:$C$17521,CK$8))*$C$9</f>
        <v>0.2101143299</v>
      </c>
      <c r="CL158" s="193">
        <f>(SUMIFS(Profile!$E$2:$E$17521,Profile!$B$2:$B$17521,$B158,Profile!$C$2:$C$17521,CL$8))*$C$9</f>
        <v>0.144278597</v>
      </c>
      <c r="CM158" s="193">
        <f>(SUMIFS(Profile!$E$2:$E$17521,Profile!$B$2:$B$17521,$B158,Profile!$C$2:$C$17521,CM$8))*$C$9</f>
        <v>0.09343125179</v>
      </c>
      <c r="CN158" s="193">
        <f>(SUMIFS(Profile!$E$2:$E$17521,Profile!$B$2:$B$17521,$B158,Profile!$C$2:$C$17521,CN$8))*$C$9</f>
        <v>0.0545592295</v>
      </c>
      <c r="CO158" s="193">
        <f>(SUMIFS(Profile!$E$2:$E$17521,Profile!$B$2:$B$17521,$B158,Profile!$C$2:$C$17521,CO$8))*$C$9</f>
        <v>0.02510131265</v>
      </c>
      <c r="CP158" s="193">
        <f>(SUMIFS(Profile!$E$2:$E$17521,Profile!$B$2:$B$17521,$B158,Profile!$C$2:$C$17521,CP$8))*$C$9</f>
        <v>0.008662643215</v>
      </c>
      <c r="CQ158" s="193">
        <f>(SUMIFS(Profile!$E$2:$E$17521,Profile!$B$2:$B$17521,$B158,Profile!$C$2:$C$17521,CQ$8))*$C$9</f>
        <v>0.0006987913346</v>
      </c>
      <c r="CR158" s="193">
        <f>(SUMIFS(Profile!$E$2:$E$17521,Profile!$B$2:$B$17521,$B158,Profile!$C$2:$C$17521,CR$8))*$C$9</f>
        <v>0</v>
      </c>
      <c r="CS158" s="193">
        <f>(SUMIFS(Profile!$E$2:$E$17521,Profile!$B$2:$B$17521,$B158,Profile!$C$2:$C$17521,CS$8))*$C$9</f>
        <v>0</v>
      </c>
      <c r="CT158" s="193">
        <f>(SUMIFS(Profile!$E$2:$E$17521,Profile!$B$2:$B$17521,$B158,Profile!$C$2:$C$17521,CT$8))*$C$9</f>
        <v>0</v>
      </c>
      <c r="CU158" s="193">
        <f>(SUMIFS(Profile!$E$2:$E$17521,Profile!$B$2:$B$17521,$B158,Profile!$C$2:$C$17521,CU$8))*$C$9</f>
        <v>0</v>
      </c>
      <c r="CV158" s="193">
        <f>(SUMIFS(Profile!$E$2:$E$17521,Profile!$B$2:$B$17521,$B158,Profile!$C$2:$C$17521,CV$8))*$C$9</f>
        <v>0</v>
      </c>
      <c r="CW158" s="193">
        <f>(SUMIFS(Profile!$E$2:$E$17521,Profile!$B$2:$B$17521,$B158,Profile!$C$2:$C$17521,CW$8))*$C$9</f>
        <v>0</v>
      </c>
      <c r="CX158" s="193">
        <f t="shared" si="17"/>
        <v>7.509373181</v>
      </c>
      <c r="CY158" s="193">
        <f t="shared" ref="CY158:ET158" si="752">MAX(BB158-E158,0)</f>
        <v>0</v>
      </c>
      <c r="CZ158" s="193">
        <f t="shared" si="752"/>
        <v>0</v>
      </c>
      <c r="DA158" s="193">
        <f t="shared" si="752"/>
        <v>0</v>
      </c>
      <c r="DB158" s="193">
        <f t="shared" si="752"/>
        <v>0</v>
      </c>
      <c r="DC158" s="193">
        <f t="shared" si="752"/>
        <v>0</v>
      </c>
      <c r="DD158" s="193">
        <f t="shared" si="752"/>
        <v>0</v>
      </c>
      <c r="DE158" s="193">
        <f t="shared" si="752"/>
        <v>0</v>
      </c>
      <c r="DF158" s="193">
        <f t="shared" si="752"/>
        <v>0</v>
      </c>
      <c r="DG158" s="193">
        <f t="shared" si="752"/>
        <v>0</v>
      </c>
      <c r="DH158" s="193">
        <f t="shared" si="752"/>
        <v>0</v>
      </c>
      <c r="DI158" s="193">
        <f t="shared" si="752"/>
        <v>0</v>
      </c>
      <c r="DJ158" s="193">
        <f t="shared" si="752"/>
        <v>0</v>
      </c>
      <c r="DK158" s="193">
        <f t="shared" si="752"/>
        <v>0.01629082539</v>
      </c>
      <c r="DL158" s="193">
        <f t="shared" si="752"/>
        <v>0.0829673888</v>
      </c>
      <c r="DM158" s="193">
        <f t="shared" si="752"/>
        <v>0.15186602</v>
      </c>
      <c r="DN158" s="193">
        <f t="shared" si="752"/>
        <v>0.233165815</v>
      </c>
      <c r="DO158" s="193">
        <f t="shared" si="752"/>
        <v>0.2985473288</v>
      </c>
      <c r="DP158" s="193">
        <f t="shared" si="752"/>
        <v>0.3656074086</v>
      </c>
      <c r="DQ158" s="193">
        <f t="shared" si="752"/>
        <v>0.4230587065</v>
      </c>
      <c r="DR158" s="193">
        <f t="shared" si="752"/>
        <v>0.4110714063</v>
      </c>
      <c r="DS158" s="193">
        <f t="shared" si="752"/>
        <v>0.4707988555</v>
      </c>
      <c r="DT158" s="193">
        <f t="shared" si="752"/>
        <v>0.5410621901</v>
      </c>
      <c r="DU158" s="193">
        <f t="shared" si="752"/>
        <v>0.5617326574</v>
      </c>
      <c r="DV158" s="193">
        <f t="shared" si="752"/>
        <v>0.5187890281</v>
      </c>
      <c r="DW158" s="193">
        <f t="shared" si="752"/>
        <v>0.4745881413</v>
      </c>
      <c r="DX158" s="193">
        <f t="shared" si="752"/>
        <v>0.4897017702</v>
      </c>
      <c r="DY158" s="193">
        <f t="shared" si="752"/>
        <v>0.5032514245</v>
      </c>
      <c r="DZ158" s="193">
        <f t="shared" si="752"/>
        <v>0.4592562097</v>
      </c>
      <c r="EA158" s="193">
        <f t="shared" si="752"/>
        <v>0.3679160247</v>
      </c>
      <c r="EB158" s="193">
        <f t="shared" si="752"/>
        <v>0.3259422042</v>
      </c>
      <c r="EC158" s="193">
        <f t="shared" si="752"/>
        <v>0.2621102662</v>
      </c>
      <c r="ED158" s="193">
        <f t="shared" si="752"/>
        <v>0.2151662752</v>
      </c>
      <c r="EE158" s="193">
        <f t="shared" si="752"/>
        <v>0.1889101769</v>
      </c>
      <c r="EF158" s="193">
        <f t="shared" si="752"/>
        <v>0.1234021212</v>
      </c>
      <c r="EG158" s="193">
        <f t="shared" si="752"/>
        <v>0.02417093601</v>
      </c>
      <c r="EH158" s="193">
        <f t="shared" si="752"/>
        <v>0</v>
      </c>
      <c r="EI158" s="193">
        <f t="shared" si="752"/>
        <v>0</v>
      </c>
      <c r="EJ158" s="193">
        <f t="shared" si="752"/>
        <v>0</v>
      </c>
      <c r="EK158" s="193">
        <f t="shared" si="752"/>
        <v>0</v>
      </c>
      <c r="EL158" s="193">
        <f t="shared" si="752"/>
        <v>0</v>
      </c>
      <c r="EM158" s="193">
        <f t="shared" si="752"/>
        <v>0</v>
      </c>
      <c r="EN158" s="193">
        <f t="shared" si="752"/>
        <v>0</v>
      </c>
      <c r="EO158" s="193">
        <f t="shared" si="752"/>
        <v>0</v>
      </c>
      <c r="EP158" s="193">
        <f t="shared" si="752"/>
        <v>0</v>
      </c>
      <c r="EQ158" s="193">
        <f t="shared" si="752"/>
        <v>0</v>
      </c>
      <c r="ER158" s="193">
        <f t="shared" si="752"/>
        <v>0</v>
      </c>
      <c r="ES158" s="193">
        <f t="shared" si="752"/>
        <v>0</v>
      </c>
      <c r="ET158" s="193">
        <f t="shared" si="752"/>
        <v>0</v>
      </c>
      <c r="EU158" s="193">
        <f t="shared" si="19"/>
        <v>5.692444847</v>
      </c>
      <c r="EV158" s="193">
        <f t="shared" ref="EV158:GQ158" si="753">BB158-CY158</f>
        <v>0</v>
      </c>
      <c r="EW158" s="193">
        <f t="shared" si="753"/>
        <v>0</v>
      </c>
      <c r="EX158" s="193">
        <f t="shared" si="753"/>
        <v>0</v>
      </c>
      <c r="EY158" s="193">
        <f t="shared" si="753"/>
        <v>0</v>
      </c>
      <c r="EZ158" s="193">
        <f t="shared" si="753"/>
        <v>0</v>
      </c>
      <c r="FA158" s="193">
        <f t="shared" si="753"/>
        <v>0</v>
      </c>
      <c r="FB158" s="193">
        <f t="shared" si="753"/>
        <v>0</v>
      </c>
      <c r="FC158" s="193">
        <f t="shared" si="753"/>
        <v>0</v>
      </c>
      <c r="FD158" s="193">
        <f t="shared" si="753"/>
        <v>0.006257484753</v>
      </c>
      <c r="FE158" s="193">
        <f t="shared" si="753"/>
        <v>0.01730774118</v>
      </c>
      <c r="FF158" s="193">
        <f t="shared" si="753"/>
        <v>0.04393359417</v>
      </c>
      <c r="FG158" s="193">
        <f t="shared" si="753"/>
        <v>0.08237214013</v>
      </c>
      <c r="FH158" s="193">
        <f t="shared" si="753"/>
        <v>0.1201855398</v>
      </c>
      <c r="FI158" s="193">
        <f t="shared" si="753"/>
        <v>0.1310022383</v>
      </c>
      <c r="FJ158" s="193">
        <f t="shared" si="753"/>
        <v>0.1538374909</v>
      </c>
      <c r="FK158" s="193">
        <f t="shared" si="753"/>
        <v>0.1718653219</v>
      </c>
      <c r="FL158" s="193">
        <f t="shared" si="753"/>
        <v>0.199507996</v>
      </c>
      <c r="FM158" s="193">
        <f t="shared" si="753"/>
        <v>0.2215420116</v>
      </c>
      <c r="FN158" s="193">
        <f t="shared" si="753"/>
        <v>0.2307562363</v>
      </c>
      <c r="FO158" s="193">
        <f t="shared" si="753"/>
        <v>0.2435760273</v>
      </c>
      <c r="FP158" s="193">
        <f t="shared" si="753"/>
        <v>0.2463803565</v>
      </c>
      <c r="FQ158" s="193">
        <f t="shared" si="753"/>
        <v>0.2383679872</v>
      </c>
      <c r="FR158" s="193">
        <f t="shared" si="753"/>
        <v>0.2387686057</v>
      </c>
      <c r="FS158" s="193">
        <f t="shared" si="753"/>
        <v>0.2371661318</v>
      </c>
      <c r="FT158" s="193">
        <f t="shared" si="753"/>
        <v>0.2447778827</v>
      </c>
      <c r="FU158" s="193">
        <f t="shared" si="753"/>
        <v>0.2367655133</v>
      </c>
      <c r="FV158" s="193">
        <f t="shared" si="753"/>
        <v>0.2311568548</v>
      </c>
      <c r="FW158" s="193">
        <f t="shared" si="753"/>
        <v>0.2275512886</v>
      </c>
      <c r="FX158" s="193">
        <f t="shared" si="753"/>
        <v>0.2251475778</v>
      </c>
      <c r="FY158" s="193">
        <f t="shared" si="753"/>
        <v>0.2307562363</v>
      </c>
      <c r="FZ158" s="193">
        <f t="shared" si="753"/>
        <v>0.2255481963</v>
      </c>
      <c r="GA158" s="193">
        <f t="shared" si="753"/>
        <v>0.2315574733</v>
      </c>
      <c r="GB158" s="193">
        <f t="shared" si="753"/>
        <v>0.2299549994</v>
      </c>
      <c r="GC158" s="193">
        <f t="shared" si="753"/>
        <v>0.234762421</v>
      </c>
      <c r="GD158" s="193">
        <f t="shared" si="753"/>
        <v>0.2547933443</v>
      </c>
      <c r="GE158" s="193">
        <f t="shared" si="753"/>
        <v>0.2101143299</v>
      </c>
      <c r="GF158" s="193">
        <f t="shared" si="753"/>
        <v>0.144278597</v>
      </c>
      <c r="GG158" s="193">
        <f t="shared" si="753"/>
        <v>0.09343125179</v>
      </c>
      <c r="GH158" s="193">
        <f t="shared" si="753"/>
        <v>0.0545592295</v>
      </c>
      <c r="GI158" s="193">
        <f t="shared" si="753"/>
        <v>0.02510131265</v>
      </c>
      <c r="GJ158" s="193">
        <f t="shared" si="753"/>
        <v>0.008662643215</v>
      </c>
      <c r="GK158" s="193">
        <f t="shared" si="753"/>
        <v>0.0006987913346</v>
      </c>
      <c r="GL158" s="193">
        <f t="shared" si="753"/>
        <v>0</v>
      </c>
      <c r="GM158" s="193">
        <f t="shared" si="753"/>
        <v>0</v>
      </c>
      <c r="GN158" s="193">
        <f t="shared" si="753"/>
        <v>0</v>
      </c>
      <c r="GO158" s="193">
        <f t="shared" si="753"/>
        <v>0</v>
      </c>
      <c r="GP158" s="193">
        <f t="shared" si="753"/>
        <v>0</v>
      </c>
      <c r="GQ158" s="193">
        <f t="shared" si="753"/>
        <v>0</v>
      </c>
      <c r="GR158" s="193">
        <f t="shared" si="21"/>
        <v>3.962460181</v>
      </c>
      <c r="GS158" s="193">
        <f t="shared" ref="GS158:IN158" si="754">E158-EV158</f>
        <v>0.1602473864</v>
      </c>
      <c r="GT158" s="193">
        <f t="shared" si="754"/>
        <v>0.1454245031</v>
      </c>
      <c r="GU158" s="193">
        <f t="shared" si="754"/>
        <v>0.1302010014</v>
      </c>
      <c r="GV158" s="193">
        <f t="shared" si="754"/>
        <v>0.1189836844</v>
      </c>
      <c r="GW158" s="193">
        <f t="shared" si="754"/>
        <v>0.1125737889</v>
      </c>
      <c r="GX158" s="193">
        <f t="shared" si="754"/>
        <v>0.1089682227</v>
      </c>
      <c r="GY158" s="193">
        <f t="shared" si="754"/>
        <v>0.1089682227</v>
      </c>
      <c r="GZ158" s="193">
        <f t="shared" si="754"/>
        <v>0.1049620381</v>
      </c>
      <c r="HA158" s="193">
        <f t="shared" si="754"/>
        <v>0.09870455331</v>
      </c>
      <c r="HB158" s="193">
        <f t="shared" si="754"/>
        <v>0.08685305995</v>
      </c>
      <c r="HC158" s="193">
        <f t="shared" si="754"/>
        <v>0.06263091775</v>
      </c>
      <c r="HD158" s="193">
        <f t="shared" si="754"/>
        <v>0.02339113486</v>
      </c>
      <c r="HE158" s="193">
        <f t="shared" si="754"/>
        <v>0</v>
      </c>
      <c r="HF158" s="193">
        <f t="shared" si="754"/>
        <v>0</v>
      </c>
      <c r="HG158" s="193">
        <f t="shared" si="754"/>
        <v>0</v>
      </c>
      <c r="HH158" s="193">
        <f t="shared" si="754"/>
        <v>0</v>
      </c>
      <c r="HI158" s="193">
        <f t="shared" si="754"/>
        <v>0</v>
      </c>
      <c r="HJ158" s="193">
        <f t="shared" si="754"/>
        <v>0</v>
      </c>
      <c r="HK158" s="193">
        <f t="shared" si="754"/>
        <v>0</v>
      </c>
      <c r="HL158" s="193">
        <f t="shared" si="754"/>
        <v>0</v>
      </c>
      <c r="HM158" s="193">
        <f t="shared" si="754"/>
        <v>0</v>
      </c>
      <c r="HN158" s="193">
        <f t="shared" si="754"/>
        <v>0</v>
      </c>
      <c r="HO158" s="193">
        <f t="shared" si="754"/>
        <v>0</v>
      </c>
      <c r="HP158" s="193">
        <f t="shared" si="754"/>
        <v>0</v>
      </c>
      <c r="HQ158" s="193">
        <f t="shared" si="754"/>
        <v>0</v>
      </c>
      <c r="HR158" s="193">
        <f t="shared" si="754"/>
        <v>0</v>
      </c>
      <c r="HS158" s="193">
        <f t="shared" si="754"/>
        <v>0</v>
      </c>
      <c r="HT158" s="193">
        <f t="shared" si="754"/>
        <v>0</v>
      </c>
      <c r="HU158" s="193">
        <f t="shared" si="754"/>
        <v>0</v>
      </c>
      <c r="HV158" s="193">
        <f t="shared" si="754"/>
        <v>0</v>
      </c>
      <c r="HW158" s="193">
        <f t="shared" si="754"/>
        <v>0</v>
      </c>
      <c r="HX158" s="193">
        <f t="shared" si="754"/>
        <v>0</v>
      </c>
      <c r="HY158" s="193">
        <f t="shared" si="754"/>
        <v>0</v>
      </c>
      <c r="HZ158" s="193">
        <f t="shared" si="754"/>
        <v>0</v>
      </c>
      <c r="IA158" s="193">
        <f t="shared" si="754"/>
        <v>0</v>
      </c>
      <c r="IB158" s="193">
        <f t="shared" si="754"/>
        <v>0.060703753</v>
      </c>
      <c r="IC158" s="193">
        <f t="shared" si="754"/>
        <v>0.1281419598</v>
      </c>
      <c r="ID158" s="193">
        <f t="shared" si="754"/>
        <v>0.1797905419</v>
      </c>
      <c r="IE158" s="193">
        <f t="shared" si="754"/>
        <v>0.2186625642</v>
      </c>
      <c r="IF158" s="193">
        <f t="shared" si="754"/>
        <v>0.2353006902</v>
      </c>
      <c r="IG158" s="193">
        <f t="shared" si="754"/>
        <v>0.2445282272</v>
      </c>
      <c r="IH158" s="193">
        <f t="shared" si="754"/>
        <v>0.248085276</v>
      </c>
      <c r="II158" s="193">
        <f t="shared" si="754"/>
        <v>0.2503865412</v>
      </c>
      <c r="IJ158" s="193">
        <f t="shared" si="754"/>
        <v>0.2531908704</v>
      </c>
      <c r="IK158" s="193">
        <f t="shared" si="754"/>
        <v>0.246780975</v>
      </c>
      <c r="IL158" s="193">
        <f t="shared" si="754"/>
        <v>0.2343618025</v>
      </c>
      <c r="IM158" s="193">
        <f t="shared" si="754"/>
        <v>0.2087222207</v>
      </c>
      <c r="IN158" s="193">
        <f t="shared" si="754"/>
        <v>0.1918962452</v>
      </c>
      <c r="IO158" s="193">
        <f t="shared" si="23"/>
        <v>2.700551667</v>
      </c>
      <c r="IP158" s="193">
        <f t="shared" si="29"/>
        <v>2.095611159</v>
      </c>
      <c r="IQ158" s="193">
        <f t="shared" ref="IQ158:KK158" si="755">MAX((MIN(CZ158+IP158,$IO$7))-GT158,0)</f>
        <v>1.950186656</v>
      </c>
      <c r="IR158" s="193">
        <f t="shared" si="755"/>
        <v>1.819985654</v>
      </c>
      <c r="IS158" s="193">
        <f t="shared" si="755"/>
        <v>1.70100197</v>
      </c>
      <c r="IT158" s="193">
        <f t="shared" si="755"/>
        <v>1.588428181</v>
      </c>
      <c r="IU158" s="193">
        <f t="shared" si="755"/>
        <v>1.479459958</v>
      </c>
      <c r="IV158" s="193">
        <f t="shared" si="755"/>
        <v>1.370491736</v>
      </c>
      <c r="IW158" s="193">
        <f t="shared" si="755"/>
        <v>1.265529698</v>
      </c>
      <c r="IX158" s="193">
        <f t="shared" si="755"/>
        <v>1.166825144</v>
      </c>
      <c r="IY158" s="193">
        <f t="shared" si="755"/>
        <v>1.079972084</v>
      </c>
      <c r="IZ158" s="193">
        <f t="shared" si="755"/>
        <v>1.017341166</v>
      </c>
      <c r="JA158" s="193">
        <f t="shared" si="755"/>
        <v>0.9939500316</v>
      </c>
      <c r="JB158" s="193">
        <f t="shared" si="755"/>
        <v>1.010240857</v>
      </c>
      <c r="JC158" s="193">
        <f t="shared" si="755"/>
        <v>1.093208246</v>
      </c>
      <c r="JD158" s="193">
        <f t="shared" si="755"/>
        <v>1.245074266</v>
      </c>
      <c r="JE158" s="193">
        <f t="shared" si="755"/>
        <v>1.478240081</v>
      </c>
      <c r="JF158" s="193">
        <f t="shared" si="755"/>
        <v>1.77678741</v>
      </c>
      <c r="JG158" s="193">
        <f t="shared" si="755"/>
        <v>2.142394818</v>
      </c>
      <c r="JH158" s="193">
        <f t="shared" si="755"/>
        <v>2.565453525</v>
      </c>
      <c r="JI158" s="193">
        <f t="shared" si="755"/>
        <v>2.976524931</v>
      </c>
      <c r="JJ158" s="193">
        <f t="shared" si="755"/>
        <v>3.447323787</v>
      </c>
      <c r="JK158" s="193">
        <f t="shared" si="755"/>
        <v>3.988385977</v>
      </c>
      <c r="JL158" s="193">
        <f t="shared" si="755"/>
        <v>4.550118634</v>
      </c>
      <c r="JM158" s="193">
        <f t="shared" si="755"/>
        <v>5</v>
      </c>
      <c r="JN158" s="193">
        <f t="shared" si="755"/>
        <v>5</v>
      </c>
      <c r="JO158" s="193">
        <f t="shared" si="755"/>
        <v>5</v>
      </c>
      <c r="JP158" s="193">
        <f t="shared" si="755"/>
        <v>5</v>
      </c>
      <c r="JQ158" s="193">
        <f t="shared" si="755"/>
        <v>5</v>
      </c>
      <c r="JR158" s="193">
        <f t="shared" si="755"/>
        <v>5</v>
      </c>
      <c r="JS158" s="193">
        <f t="shared" si="755"/>
        <v>5</v>
      </c>
      <c r="JT158" s="193">
        <f t="shared" si="755"/>
        <v>5</v>
      </c>
      <c r="JU158" s="193">
        <f t="shared" si="755"/>
        <v>5</v>
      </c>
      <c r="JV158" s="193">
        <f t="shared" si="755"/>
        <v>5</v>
      </c>
      <c r="JW158" s="193">
        <f t="shared" si="755"/>
        <v>5</v>
      </c>
      <c r="JX158" s="193">
        <f t="shared" si="755"/>
        <v>5</v>
      </c>
      <c r="JY158" s="193">
        <f t="shared" si="755"/>
        <v>4.939296247</v>
      </c>
      <c r="JZ158" s="193">
        <f t="shared" si="755"/>
        <v>4.811154287</v>
      </c>
      <c r="KA158" s="193">
        <f t="shared" si="755"/>
        <v>4.631363745</v>
      </c>
      <c r="KB158" s="193">
        <f t="shared" si="755"/>
        <v>4.412701181</v>
      </c>
      <c r="KC158" s="193">
        <f t="shared" si="755"/>
        <v>4.177400491</v>
      </c>
      <c r="KD158" s="193">
        <f t="shared" si="755"/>
        <v>3.932872264</v>
      </c>
      <c r="KE158" s="193">
        <f t="shared" si="755"/>
        <v>3.684786988</v>
      </c>
      <c r="KF158" s="193">
        <f t="shared" si="755"/>
        <v>3.434400446</v>
      </c>
      <c r="KG158" s="193">
        <f t="shared" si="755"/>
        <v>3.181209576</v>
      </c>
      <c r="KH158" s="193">
        <f t="shared" si="755"/>
        <v>2.934428601</v>
      </c>
      <c r="KI158" s="193">
        <f t="shared" si="755"/>
        <v>2.700066799</v>
      </c>
      <c r="KJ158" s="193">
        <f t="shared" si="755"/>
        <v>2.491344578</v>
      </c>
      <c r="KK158" s="193">
        <f t="shared" si="755"/>
        <v>2.299448333</v>
      </c>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row>
    <row r="159" ht="14.25" customHeight="1">
      <c r="A159" s="1">
        <v>5.0</v>
      </c>
      <c r="B159" s="1">
        <f t="shared" ref="B159:C159" si="756">B158+1</f>
        <v>149</v>
      </c>
      <c r="C159" s="267">
        <f t="shared" si="756"/>
        <v>43614</v>
      </c>
      <c r="D159" s="193">
        <f t="shared" si="15"/>
        <v>9.795121491</v>
      </c>
      <c r="E159" s="193">
        <f>(SUMIFS(Profile!$F$2:$F$17521,Profile!$B$2:$B$17521,$B159,Profile!$C$2:$C$17521,E$8))*$C$6</f>
        <v>0.1666572818</v>
      </c>
      <c r="F159" s="193">
        <f>(SUMIFS(Profile!$F$2:$F$17521,Profile!$B$2:$B$17521,$B159,Profile!$C$2:$C$17521,F$8))*$C$6</f>
        <v>0.1486294508</v>
      </c>
      <c r="G159" s="193">
        <f>(SUMIFS(Profile!$F$2:$F$17521,Profile!$B$2:$B$17521,$B159,Profile!$C$2:$C$17521,G$8))*$C$6</f>
        <v>0.1338065676</v>
      </c>
      <c r="H159" s="193">
        <f>(SUMIFS(Profile!$F$2:$F$17521,Profile!$B$2:$B$17521,$B159,Profile!$C$2:$C$17521,H$8))*$C$6</f>
        <v>0.1249929614</v>
      </c>
      <c r="I159" s="193">
        <f>(SUMIFS(Profile!$F$2:$F$17521,Profile!$B$2:$B$17521,$B159,Profile!$C$2:$C$17521,I$8))*$C$6</f>
        <v>0.1157787366</v>
      </c>
      <c r="J159" s="193">
        <f>(SUMIFS(Profile!$F$2:$F$17521,Profile!$B$2:$B$17521,$B159,Profile!$C$2:$C$17521,J$8))*$C$6</f>
        <v>0.1113719335</v>
      </c>
      <c r="K159" s="193">
        <f>(SUMIFS(Profile!$F$2:$F$17521,Profile!$B$2:$B$17521,$B159,Profile!$C$2:$C$17521,K$8))*$C$6</f>
        <v>0.1097694597</v>
      </c>
      <c r="L159" s="193">
        <f>(SUMIFS(Profile!$F$2:$F$17521,Profile!$B$2:$B$17521,$B159,Profile!$C$2:$C$17521,L$8))*$C$6</f>
        <v>0.1065645119</v>
      </c>
      <c r="M159" s="193">
        <f>(SUMIFS(Profile!$F$2:$F$17521,Profile!$B$2:$B$17521,$B159,Profile!$C$2:$C$17521,M$8))*$C$6</f>
        <v>0.1045614196</v>
      </c>
      <c r="N159" s="193">
        <f>(SUMIFS(Profile!$F$2:$F$17521,Profile!$B$2:$B$17521,$B159,Profile!$C$2:$C$17521,N$8))*$C$6</f>
        <v>0.1033595642</v>
      </c>
      <c r="O159" s="193">
        <f>(SUMIFS(Profile!$F$2:$F$17521,Profile!$B$2:$B$17521,$B159,Profile!$C$2:$C$17521,O$8))*$C$6</f>
        <v>0.1085676043</v>
      </c>
      <c r="P159" s="193">
        <f>(SUMIFS(Profile!$F$2:$F$17521,Profile!$B$2:$B$17521,$B159,Profile!$C$2:$C$17521,P$8))*$C$6</f>
        <v>0.1065645119</v>
      </c>
      <c r="Q159" s="193">
        <f>(SUMIFS(Profile!$F$2:$F$17521,Profile!$B$2:$B$17521,$B159,Profile!$C$2:$C$17521,Q$8))*$C$6</f>
        <v>0.1129744074</v>
      </c>
      <c r="R159" s="193">
        <f>(SUMIFS(Profile!$F$2:$F$17521,Profile!$B$2:$B$17521,$B159,Profile!$C$2:$C$17521,R$8))*$C$6</f>
        <v>0.1201855398</v>
      </c>
      <c r="S159" s="193">
        <f>(SUMIFS(Profile!$F$2:$F$17521,Profile!$B$2:$B$17521,$B159,Profile!$C$2:$C$17521,S$8))*$C$6</f>
        <v>0.1362102784</v>
      </c>
      <c r="T159" s="193">
        <f>(SUMIFS(Profile!$F$2:$F$17521,Profile!$B$2:$B$17521,$B159,Profile!$C$2:$C$17521,T$8))*$C$6</f>
        <v>0.1514337801</v>
      </c>
      <c r="U159" s="193">
        <f>(SUMIFS(Profile!$F$2:$F$17521,Profile!$B$2:$B$17521,$B159,Profile!$C$2:$C$17521,U$8))*$C$6</f>
        <v>0.1806789281</v>
      </c>
      <c r="V159" s="193">
        <f>(SUMIFS(Profile!$F$2:$F$17521,Profile!$B$2:$B$17521,$B159,Profile!$C$2:$C$17521,V$8))*$C$6</f>
        <v>0.2111259315</v>
      </c>
      <c r="W159" s="193">
        <f>(SUMIFS(Profile!$F$2:$F$17521,Profile!$B$2:$B$17521,$B159,Profile!$C$2:$C$17521,W$8))*$C$6</f>
        <v>0.2279519071</v>
      </c>
      <c r="X159" s="193">
        <f>(SUMIFS(Profile!$F$2:$F$17521,Profile!$B$2:$B$17521,$B159,Profile!$C$2:$C$17521,X$8))*$C$6</f>
        <v>0.2387686057</v>
      </c>
      <c r="Y159" s="193">
        <f>(SUMIFS(Profile!$F$2:$F$17521,Profile!$B$2:$B$17521,$B159,Profile!$C$2:$C$17521,Y$8))*$C$6</f>
        <v>0.2439766457</v>
      </c>
      <c r="Z159" s="193">
        <f>(SUMIFS(Profile!$F$2:$F$17521,Profile!$B$2:$B$17521,$B159,Profile!$C$2:$C$17521,Z$8))*$C$6</f>
        <v>0.2427747903</v>
      </c>
      <c r="AA159" s="193">
        <f>(SUMIFS(Profile!$F$2:$F$17521,Profile!$B$2:$B$17521,$B159,Profile!$C$2:$C$17521,AA$8))*$C$6</f>
        <v>0.2447778827</v>
      </c>
      <c r="AB159" s="193">
        <f>(SUMIFS(Profile!$F$2:$F$17521,Profile!$B$2:$B$17521,$B159,Profile!$C$2:$C$17521,AB$8))*$C$6</f>
        <v>0.2531908704</v>
      </c>
      <c r="AC159" s="193">
        <f>(SUMIFS(Profile!$F$2:$F$17521,Profile!$B$2:$B$17521,$B159,Profile!$C$2:$C$17521,AC$8))*$C$6</f>
        <v>0.2499859227</v>
      </c>
      <c r="AD159" s="193">
        <f>(SUMIFS(Profile!$F$2:$F$17521,Profile!$B$2:$B$17521,$B159,Profile!$C$2:$C$17521,AD$8))*$C$6</f>
        <v>0.2543927258</v>
      </c>
      <c r="AE159" s="193">
        <f>(SUMIFS(Profile!$F$2:$F$17521,Profile!$B$2:$B$17521,$B159,Profile!$C$2:$C$17521,AE$8))*$C$6</f>
        <v>0.2511877781</v>
      </c>
      <c r="AF159" s="193">
        <f>(SUMIFS(Profile!$F$2:$F$17521,Profile!$B$2:$B$17521,$B159,Profile!$C$2:$C$17521,AF$8))*$C$6</f>
        <v>0.2339611841</v>
      </c>
      <c r="AG159" s="193">
        <f>(SUMIFS(Profile!$F$2:$F$17521,Profile!$B$2:$B$17521,$B159,Profile!$C$2:$C$17521,AG$8))*$C$6</f>
        <v>0.2291537625</v>
      </c>
      <c r="AH159" s="193">
        <f>(SUMIFS(Profile!$F$2:$F$17521,Profile!$B$2:$B$17521,$B159,Profile!$C$2:$C$17521,AH$8))*$C$6</f>
        <v>0.2251475778</v>
      </c>
      <c r="AI159" s="193">
        <f>(SUMIFS(Profile!$F$2:$F$17521,Profile!$B$2:$B$17521,$B159,Profile!$C$2:$C$17521,AI$8))*$C$6</f>
        <v>0.2355636579</v>
      </c>
      <c r="AJ159" s="193">
        <f>(SUMIFS(Profile!$F$2:$F$17521,Profile!$B$2:$B$17521,$B159,Profile!$C$2:$C$17521,AJ$8))*$C$6</f>
        <v>0.2359642764</v>
      </c>
      <c r="AK159" s="193">
        <f>(SUMIFS(Profile!$F$2:$F$17521,Profile!$B$2:$B$17521,$B159,Profile!$C$2:$C$17521,AK$8))*$C$6</f>
        <v>0.2431754088</v>
      </c>
      <c r="AL159" s="193">
        <f>(SUMIFS(Profile!$F$2:$F$17521,Profile!$B$2:$B$17521,$B159,Profile!$C$2:$C$17521,AL$8))*$C$6</f>
        <v>0.2583989105</v>
      </c>
      <c r="AM159" s="193">
        <f>(SUMIFS(Profile!$F$2:$F$17521,Profile!$B$2:$B$17521,$B159,Profile!$C$2:$C$17521,AM$8))*$C$6</f>
        <v>0.2660106613</v>
      </c>
      <c r="AN159" s="193">
        <f>(SUMIFS(Profile!$F$2:$F$17521,Profile!$B$2:$B$17521,$B159,Profile!$C$2:$C$17521,AN$8))*$C$6</f>
        <v>0.2708180829</v>
      </c>
      <c r="AO159" s="193">
        <f>(SUMIFS(Profile!$F$2:$F$17521,Profile!$B$2:$B$17521,$B159,Profile!$C$2:$C$17521,AO$8))*$C$6</f>
        <v>0.2744236491</v>
      </c>
      <c r="AP159" s="193">
        <f>(SUMIFS(Profile!$F$2:$F$17521,Profile!$B$2:$B$17521,$B159,Profile!$C$2:$C$17521,AP$8))*$C$6</f>
        <v>0.2772279784</v>
      </c>
      <c r="AQ159" s="193">
        <f>(SUMIFS(Profile!$F$2:$F$17521,Profile!$B$2:$B$17521,$B159,Profile!$C$2:$C$17521,AQ$8))*$C$6</f>
        <v>0.270016846</v>
      </c>
      <c r="AR159" s="193">
        <f>(SUMIFS(Profile!$F$2:$F$17521,Profile!$B$2:$B$17521,$B159,Profile!$C$2:$C$17521,AR$8))*$C$6</f>
        <v>0.2716193199</v>
      </c>
      <c r="AS159" s="193">
        <f>(SUMIFS(Profile!$F$2:$F$17521,Profile!$B$2:$B$17521,$B159,Profile!$C$2:$C$17521,AS$8))*$C$6</f>
        <v>0.2740230307</v>
      </c>
      <c r="AT159" s="193">
        <f>(SUMIFS(Profile!$F$2:$F$17521,Profile!$B$2:$B$17521,$B159,Profile!$C$2:$C$17521,AT$8))*$C$6</f>
        <v>0.2668118983</v>
      </c>
      <c r="AU159" s="193">
        <f>(SUMIFS(Profile!$F$2:$F$17521,Profile!$B$2:$B$17521,$B159,Profile!$C$2:$C$17521,AU$8))*$C$6</f>
        <v>0.2672125167</v>
      </c>
      <c r="AV159" s="193">
        <f>(SUMIFS(Profile!$F$2:$F$17521,Profile!$B$2:$B$17521,$B159,Profile!$C$2:$C$17521,AV$8))*$C$6</f>
        <v>0.2660106613</v>
      </c>
      <c r="AW159" s="193">
        <f>(SUMIFS(Profile!$F$2:$F$17521,Profile!$B$2:$B$17521,$B159,Profile!$C$2:$C$17521,AW$8))*$C$6</f>
        <v>0.258799529</v>
      </c>
      <c r="AX159" s="193">
        <f>(SUMIFS(Profile!$F$2:$F$17521,Profile!$B$2:$B$17521,$B159,Profile!$C$2:$C$17521,AX$8))*$C$6</f>
        <v>0.2315574733</v>
      </c>
      <c r="AY159" s="193">
        <f>(SUMIFS(Profile!$F$2:$F$17521,Profile!$B$2:$B$17521,$B159,Profile!$C$2:$C$17521,AY$8))*$C$6</f>
        <v>0.2039147991</v>
      </c>
      <c r="AZ159" s="193">
        <f>(SUMIFS(Profile!$F$2:$F$17521,Profile!$B$2:$B$17521,$B159,Profile!$C$2:$C$17521,AZ$8))*$C$6</f>
        <v>0.1750702696</v>
      </c>
      <c r="BA159" s="193">
        <f t="shared" si="16"/>
        <v>14.53230726</v>
      </c>
      <c r="BB159" s="193">
        <f>(SUMIFS(Profile!$E$2:$E$17521,Profile!$B$2:$B$17521,$B159,Profile!$C$2:$C$17521,BB$8))*$C$9</f>
        <v>0</v>
      </c>
      <c r="BC159" s="193">
        <f>(SUMIFS(Profile!$E$2:$E$17521,Profile!$B$2:$B$17521,$B159,Profile!$C$2:$C$17521,BC$8))*$C$9</f>
        <v>0</v>
      </c>
      <c r="BD159" s="193">
        <f>(SUMIFS(Profile!$E$2:$E$17521,Profile!$B$2:$B$17521,$B159,Profile!$C$2:$C$17521,BD$8))*$C$9</f>
        <v>0</v>
      </c>
      <c r="BE159" s="193">
        <f>(SUMIFS(Profile!$E$2:$E$17521,Profile!$B$2:$B$17521,$B159,Profile!$C$2:$C$17521,BE$8))*$C$9</f>
        <v>0</v>
      </c>
      <c r="BF159" s="193">
        <f>(SUMIFS(Profile!$E$2:$E$17521,Profile!$B$2:$B$17521,$B159,Profile!$C$2:$C$17521,BF$8))*$C$9</f>
        <v>0</v>
      </c>
      <c r="BG159" s="193">
        <f>(SUMIFS(Profile!$E$2:$E$17521,Profile!$B$2:$B$17521,$B159,Profile!$C$2:$C$17521,BG$8))*$C$9</f>
        <v>0</v>
      </c>
      <c r="BH159" s="193">
        <f>(SUMIFS(Profile!$E$2:$E$17521,Profile!$B$2:$B$17521,$B159,Profile!$C$2:$C$17521,BH$8))*$C$9</f>
        <v>0</v>
      </c>
      <c r="BI159" s="193">
        <f>(SUMIFS(Profile!$E$2:$E$17521,Profile!$B$2:$B$17521,$B159,Profile!$C$2:$C$17521,BI$8))*$C$9</f>
        <v>0</v>
      </c>
      <c r="BJ159" s="193">
        <f>(SUMIFS(Profile!$E$2:$E$17521,Profile!$B$2:$B$17521,$B159,Profile!$C$2:$C$17521,BJ$8))*$C$9</f>
        <v>0.005810667141</v>
      </c>
      <c r="BK159" s="193">
        <f>(SUMIFS(Profile!$E$2:$E$17521,Profile!$B$2:$B$17521,$B159,Profile!$C$2:$C$17521,BK$8))*$C$9</f>
        <v>0.02025484763</v>
      </c>
      <c r="BL159" s="193">
        <f>(SUMIFS(Profile!$E$2:$E$17521,Profile!$B$2:$B$17521,$B159,Profile!$C$2:$C$17521,BL$8))*$C$9</f>
        <v>0.05037014591</v>
      </c>
      <c r="BM159" s="193">
        <f>(SUMIFS(Profile!$E$2:$E$17521,Profile!$B$2:$B$17521,$B159,Profile!$C$2:$C$17521,BM$8))*$C$9</f>
        <v>0.09527221792</v>
      </c>
      <c r="BN159" s="193">
        <f>(SUMIFS(Profile!$E$2:$E$17521,Profile!$B$2:$B$17521,$B159,Profile!$C$2:$C$17521,BN$8))*$C$9</f>
        <v>0.1456514151</v>
      </c>
      <c r="BO159" s="193">
        <f>(SUMIFS(Profile!$E$2:$E$17521,Profile!$B$2:$B$17521,$B159,Profile!$C$2:$C$17521,BO$8))*$C$9</f>
        <v>0.2103139314</v>
      </c>
      <c r="BP159" s="193">
        <f>(SUMIFS(Profile!$E$2:$E$17521,Profile!$B$2:$B$17521,$B159,Profile!$C$2:$C$17521,BP$8))*$C$9</f>
        <v>0.2924909675</v>
      </c>
      <c r="BQ159" s="193">
        <f>(SUMIFS(Profile!$E$2:$E$17521,Profile!$B$2:$B$17521,$B159,Profile!$C$2:$C$17521,BQ$8))*$C$9</f>
        <v>0.3753656681</v>
      </c>
      <c r="BR159" s="193">
        <f>(SUMIFS(Profile!$E$2:$E$17521,Profile!$B$2:$B$17521,$B159,Profile!$C$2:$C$17521,BR$8))*$C$9</f>
        <v>0.4671765336</v>
      </c>
      <c r="BS159" s="193">
        <f>(SUMIFS(Profile!$E$2:$E$17521,Profile!$B$2:$B$17521,$B159,Profile!$C$2:$C$17521,BS$8))*$C$9</f>
        <v>0.5606154463</v>
      </c>
      <c r="BT159" s="193">
        <f>(SUMIFS(Profile!$E$2:$E$17521,Profile!$B$2:$B$17521,$B159,Profile!$C$2:$C$17521,BT$8))*$C$9</f>
        <v>0.6215173884</v>
      </c>
      <c r="BU159" s="193">
        <f>(SUMIFS(Profile!$E$2:$E$17521,Profile!$B$2:$B$17521,$B159,Profile!$C$2:$C$17521,BU$8))*$C$9</f>
        <v>0.693190536</v>
      </c>
      <c r="BV159" s="193">
        <f>(SUMIFS(Profile!$E$2:$E$17521,Profile!$B$2:$B$17521,$B159,Profile!$C$2:$C$17521,BV$8))*$C$9</f>
        <v>0.7622077363</v>
      </c>
      <c r="BW159" s="193">
        <f>(SUMIFS(Profile!$E$2:$E$17521,Profile!$B$2:$B$17521,$B159,Profile!$C$2:$C$17521,BW$8))*$C$9</f>
        <v>0.8173677512</v>
      </c>
      <c r="BX159" s="193">
        <f>(SUMIFS(Profile!$E$2:$E$17521,Profile!$B$2:$B$17521,$B159,Profile!$C$2:$C$17521,BX$8))*$C$9</f>
        <v>0.8465097164</v>
      </c>
      <c r="BY159" s="193">
        <f>(SUMIFS(Profile!$E$2:$E$17521,Profile!$B$2:$B$17521,$B159,Profile!$C$2:$C$17521,BY$8))*$C$9</f>
        <v>0.8722970686</v>
      </c>
      <c r="BZ159" s="193">
        <f>(SUMIFS(Profile!$E$2:$E$17521,Profile!$B$2:$B$17521,$B159,Profile!$C$2:$C$17521,BZ$8))*$C$9</f>
        <v>0.8557112478</v>
      </c>
      <c r="CA159" s="193">
        <f>(SUMIFS(Profile!$E$2:$E$17521,Profile!$B$2:$B$17521,$B159,Profile!$C$2:$C$17521,CA$8))*$C$9</f>
        <v>0.8368403812</v>
      </c>
      <c r="CB159" s="193">
        <f>(SUMIFS(Profile!$E$2:$E$17521,Profile!$B$2:$B$17521,$B159,Profile!$C$2:$C$17521,CB$8))*$C$9</f>
        <v>0.8145701443</v>
      </c>
      <c r="CC159" s="193">
        <f>(SUMIFS(Profile!$E$2:$E$17521,Profile!$B$2:$B$17521,$B159,Profile!$C$2:$C$17521,CC$8))*$C$9</f>
        <v>0.7590703612</v>
      </c>
      <c r="CD159" s="193">
        <f>(SUMIFS(Profile!$E$2:$E$17521,Profile!$B$2:$B$17521,$B159,Profile!$C$2:$C$17521,CD$8))*$C$9</f>
        <v>0.73151931</v>
      </c>
      <c r="CE159" s="193">
        <f>(SUMIFS(Profile!$E$2:$E$17521,Profile!$B$2:$B$17521,$B159,Profile!$C$2:$C$17521,CE$8))*$C$9</f>
        <v>0.7150981294</v>
      </c>
      <c r="CF159" s="193">
        <f>(SUMIFS(Profile!$E$2:$E$17521,Profile!$B$2:$B$17521,$B159,Profile!$C$2:$C$17521,CF$8))*$C$9</f>
        <v>0.644414691</v>
      </c>
      <c r="CG159" s="193">
        <f>(SUMIFS(Profile!$E$2:$E$17521,Profile!$B$2:$B$17521,$B159,Profile!$C$2:$C$17521,CG$8))*$C$9</f>
        <v>0.5573964508</v>
      </c>
      <c r="CH159" s="193">
        <f>(SUMIFS(Profile!$E$2:$E$17521,Profile!$B$2:$B$17521,$B159,Profile!$C$2:$C$17521,CH$8))*$C$9</f>
        <v>0.4741550527</v>
      </c>
      <c r="CI159" s="193">
        <f>(SUMIFS(Profile!$E$2:$E$17521,Profile!$B$2:$B$17521,$B159,Profile!$C$2:$C$17521,CI$8))*$C$9</f>
        <v>0.401832343</v>
      </c>
      <c r="CJ159" s="193">
        <f>(SUMIFS(Profile!$E$2:$E$17521,Profile!$B$2:$B$17521,$B159,Profile!$C$2:$C$17521,CJ$8))*$C$9</f>
        <v>0.3176550231</v>
      </c>
      <c r="CK159" s="193">
        <f>(SUMIFS(Profile!$E$2:$E$17521,Profile!$B$2:$B$17521,$B159,Profile!$C$2:$C$17521,CK$8))*$C$9</f>
        <v>0.229108679</v>
      </c>
      <c r="CL159" s="193">
        <f>(SUMIFS(Profile!$E$2:$E$17521,Profile!$B$2:$B$17521,$B159,Profile!$C$2:$C$17521,CL$8))*$C$9</f>
        <v>0.1574692522</v>
      </c>
      <c r="CM159" s="193">
        <f>(SUMIFS(Profile!$E$2:$E$17521,Profile!$B$2:$B$17521,$B159,Profile!$C$2:$C$17521,CM$8))*$C$9</f>
        <v>0.1006732167</v>
      </c>
      <c r="CN159" s="193">
        <f>(SUMIFS(Profile!$E$2:$E$17521,Profile!$B$2:$B$17521,$B159,Profile!$C$2:$C$17521,CN$8))*$C$9</f>
        <v>0.06057140747</v>
      </c>
      <c r="CO159" s="193">
        <f>(SUMIFS(Profile!$E$2:$E$17521,Profile!$B$2:$B$17521,$B159,Profile!$C$2:$C$17521,CO$8))*$C$9</f>
        <v>0.02748829964</v>
      </c>
      <c r="CP159" s="193">
        <f>(SUMIFS(Profile!$E$2:$E$17521,Profile!$B$2:$B$17521,$B159,Profile!$C$2:$C$17521,CP$8))*$C$9</f>
        <v>0.01140545706</v>
      </c>
      <c r="CQ159" s="193">
        <f>(SUMIFS(Profile!$E$2:$E$17521,Profile!$B$2:$B$17521,$B159,Profile!$C$2:$C$17521,CQ$8))*$C$9</f>
        <v>0.0009157758401</v>
      </c>
      <c r="CR159" s="193">
        <f>(SUMIFS(Profile!$E$2:$E$17521,Profile!$B$2:$B$17521,$B159,Profile!$C$2:$C$17521,CR$8))*$C$9</f>
        <v>0</v>
      </c>
      <c r="CS159" s="193">
        <f>(SUMIFS(Profile!$E$2:$E$17521,Profile!$B$2:$B$17521,$B159,Profile!$C$2:$C$17521,CS$8))*$C$9</f>
        <v>0</v>
      </c>
      <c r="CT159" s="193">
        <f>(SUMIFS(Profile!$E$2:$E$17521,Profile!$B$2:$B$17521,$B159,Profile!$C$2:$C$17521,CT$8))*$C$9</f>
        <v>0</v>
      </c>
      <c r="CU159" s="193">
        <f>(SUMIFS(Profile!$E$2:$E$17521,Profile!$B$2:$B$17521,$B159,Profile!$C$2:$C$17521,CU$8))*$C$9</f>
        <v>0</v>
      </c>
      <c r="CV159" s="193">
        <f>(SUMIFS(Profile!$E$2:$E$17521,Profile!$B$2:$B$17521,$B159,Profile!$C$2:$C$17521,CV$8))*$C$9</f>
        <v>0</v>
      </c>
      <c r="CW159" s="193">
        <f>(SUMIFS(Profile!$E$2:$E$17521,Profile!$B$2:$B$17521,$B159,Profile!$C$2:$C$17521,CW$8))*$C$9</f>
        <v>0</v>
      </c>
      <c r="CX159" s="193">
        <f t="shared" si="17"/>
        <v>8.72597586</v>
      </c>
      <c r="CY159" s="193">
        <f t="shared" ref="CY159:ET159" si="757">MAX(BB159-E159,0)</f>
        <v>0</v>
      </c>
      <c r="CZ159" s="193">
        <f t="shared" si="757"/>
        <v>0</v>
      </c>
      <c r="DA159" s="193">
        <f t="shared" si="757"/>
        <v>0</v>
      </c>
      <c r="DB159" s="193">
        <f t="shared" si="757"/>
        <v>0</v>
      </c>
      <c r="DC159" s="193">
        <f t="shared" si="757"/>
        <v>0</v>
      </c>
      <c r="DD159" s="193">
        <f t="shared" si="757"/>
        <v>0</v>
      </c>
      <c r="DE159" s="193">
        <f t="shared" si="757"/>
        <v>0</v>
      </c>
      <c r="DF159" s="193">
        <f t="shared" si="757"/>
        <v>0</v>
      </c>
      <c r="DG159" s="193">
        <f t="shared" si="757"/>
        <v>0</v>
      </c>
      <c r="DH159" s="193">
        <f t="shared" si="757"/>
        <v>0</v>
      </c>
      <c r="DI159" s="193">
        <f t="shared" si="757"/>
        <v>0</v>
      </c>
      <c r="DJ159" s="193">
        <f t="shared" si="757"/>
        <v>0</v>
      </c>
      <c r="DK159" s="193">
        <f t="shared" si="757"/>
        <v>0.03267700771</v>
      </c>
      <c r="DL159" s="193">
        <f t="shared" si="757"/>
        <v>0.09012839163</v>
      </c>
      <c r="DM159" s="193">
        <f t="shared" si="757"/>
        <v>0.1562806891</v>
      </c>
      <c r="DN159" s="193">
        <f t="shared" si="757"/>
        <v>0.223931888</v>
      </c>
      <c r="DO159" s="193">
        <f t="shared" si="757"/>
        <v>0.2864976055</v>
      </c>
      <c r="DP159" s="193">
        <f t="shared" si="757"/>
        <v>0.3494895148</v>
      </c>
      <c r="DQ159" s="193">
        <f t="shared" si="757"/>
        <v>0.3935654813</v>
      </c>
      <c r="DR159" s="193">
        <f t="shared" si="757"/>
        <v>0.4544219303</v>
      </c>
      <c r="DS159" s="193">
        <f t="shared" si="757"/>
        <v>0.5182310905</v>
      </c>
      <c r="DT159" s="193">
        <f t="shared" si="757"/>
        <v>0.5745929609</v>
      </c>
      <c r="DU159" s="193">
        <f t="shared" si="757"/>
        <v>0.6017318337</v>
      </c>
      <c r="DV159" s="193">
        <f t="shared" si="757"/>
        <v>0.6191061981</v>
      </c>
      <c r="DW159" s="193">
        <f t="shared" si="757"/>
        <v>0.6057253251</v>
      </c>
      <c r="DX159" s="193">
        <f t="shared" si="757"/>
        <v>0.5824476553</v>
      </c>
      <c r="DY159" s="193">
        <f t="shared" si="757"/>
        <v>0.5633823662</v>
      </c>
      <c r="DZ159" s="193">
        <f t="shared" si="757"/>
        <v>0.5251091771</v>
      </c>
      <c r="EA159" s="193">
        <f t="shared" si="757"/>
        <v>0.5023655476</v>
      </c>
      <c r="EB159" s="193">
        <f t="shared" si="757"/>
        <v>0.4899505516</v>
      </c>
      <c r="EC159" s="193">
        <f t="shared" si="757"/>
        <v>0.4088510331</v>
      </c>
      <c r="ED159" s="193">
        <f t="shared" si="757"/>
        <v>0.3214321744</v>
      </c>
      <c r="EE159" s="193">
        <f t="shared" si="757"/>
        <v>0.2309796439</v>
      </c>
      <c r="EF159" s="193">
        <f t="shared" si="757"/>
        <v>0.1434334325</v>
      </c>
      <c r="EG159" s="193">
        <f t="shared" si="757"/>
        <v>0.05164436174</v>
      </c>
      <c r="EH159" s="193">
        <f t="shared" si="757"/>
        <v>0</v>
      </c>
      <c r="EI159" s="193">
        <f t="shared" si="757"/>
        <v>0</v>
      </c>
      <c r="EJ159" s="193">
        <f t="shared" si="757"/>
        <v>0</v>
      </c>
      <c r="EK159" s="193">
        <f t="shared" si="757"/>
        <v>0</v>
      </c>
      <c r="EL159" s="193">
        <f t="shared" si="757"/>
        <v>0</v>
      </c>
      <c r="EM159" s="193">
        <f t="shared" si="757"/>
        <v>0</v>
      </c>
      <c r="EN159" s="193">
        <f t="shared" si="757"/>
        <v>0</v>
      </c>
      <c r="EO159" s="193">
        <f t="shared" si="757"/>
        <v>0</v>
      </c>
      <c r="EP159" s="193">
        <f t="shared" si="757"/>
        <v>0</v>
      </c>
      <c r="EQ159" s="193">
        <f t="shared" si="757"/>
        <v>0</v>
      </c>
      <c r="ER159" s="193">
        <f t="shared" si="757"/>
        <v>0</v>
      </c>
      <c r="ES159" s="193">
        <f t="shared" si="757"/>
        <v>0</v>
      </c>
      <c r="ET159" s="193">
        <f t="shared" si="757"/>
        <v>0</v>
      </c>
      <c r="EU159" s="193">
        <f t="shared" si="19"/>
        <v>5.8063314</v>
      </c>
      <c r="EV159" s="193">
        <f t="shared" ref="EV159:GQ159" si="758">BB159-CY159</f>
        <v>0</v>
      </c>
      <c r="EW159" s="193">
        <f t="shared" si="758"/>
        <v>0</v>
      </c>
      <c r="EX159" s="193">
        <f t="shared" si="758"/>
        <v>0</v>
      </c>
      <c r="EY159" s="193">
        <f t="shared" si="758"/>
        <v>0</v>
      </c>
      <c r="EZ159" s="193">
        <f t="shared" si="758"/>
        <v>0</v>
      </c>
      <c r="FA159" s="193">
        <f t="shared" si="758"/>
        <v>0</v>
      </c>
      <c r="FB159" s="193">
        <f t="shared" si="758"/>
        <v>0</v>
      </c>
      <c r="FC159" s="193">
        <f t="shared" si="758"/>
        <v>0</v>
      </c>
      <c r="FD159" s="193">
        <f t="shared" si="758"/>
        <v>0.005810667141</v>
      </c>
      <c r="FE159" s="193">
        <f t="shared" si="758"/>
        <v>0.02025484763</v>
      </c>
      <c r="FF159" s="193">
        <f t="shared" si="758"/>
        <v>0.05037014591</v>
      </c>
      <c r="FG159" s="193">
        <f t="shared" si="758"/>
        <v>0.09527221792</v>
      </c>
      <c r="FH159" s="193">
        <f t="shared" si="758"/>
        <v>0.1129744074</v>
      </c>
      <c r="FI159" s="193">
        <f t="shared" si="758"/>
        <v>0.1201855398</v>
      </c>
      <c r="FJ159" s="193">
        <f t="shared" si="758"/>
        <v>0.1362102784</v>
      </c>
      <c r="FK159" s="193">
        <f t="shared" si="758"/>
        <v>0.1514337801</v>
      </c>
      <c r="FL159" s="193">
        <f t="shared" si="758"/>
        <v>0.1806789281</v>
      </c>
      <c r="FM159" s="193">
        <f t="shared" si="758"/>
        <v>0.2111259315</v>
      </c>
      <c r="FN159" s="193">
        <f t="shared" si="758"/>
        <v>0.2279519071</v>
      </c>
      <c r="FO159" s="193">
        <f t="shared" si="758"/>
        <v>0.2387686057</v>
      </c>
      <c r="FP159" s="193">
        <f t="shared" si="758"/>
        <v>0.2439766457</v>
      </c>
      <c r="FQ159" s="193">
        <f t="shared" si="758"/>
        <v>0.2427747903</v>
      </c>
      <c r="FR159" s="193">
        <f t="shared" si="758"/>
        <v>0.2447778827</v>
      </c>
      <c r="FS159" s="193">
        <f t="shared" si="758"/>
        <v>0.2531908704</v>
      </c>
      <c r="FT159" s="193">
        <f t="shared" si="758"/>
        <v>0.2499859227</v>
      </c>
      <c r="FU159" s="193">
        <f t="shared" si="758"/>
        <v>0.2543927258</v>
      </c>
      <c r="FV159" s="193">
        <f t="shared" si="758"/>
        <v>0.2511877781</v>
      </c>
      <c r="FW159" s="193">
        <f t="shared" si="758"/>
        <v>0.2339611841</v>
      </c>
      <c r="FX159" s="193">
        <f t="shared" si="758"/>
        <v>0.2291537625</v>
      </c>
      <c r="FY159" s="193">
        <f t="shared" si="758"/>
        <v>0.2251475778</v>
      </c>
      <c r="FZ159" s="193">
        <f t="shared" si="758"/>
        <v>0.2355636579</v>
      </c>
      <c r="GA159" s="193">
        <f t="shared" si="758"/>
        <v>0.2359642764</v>
      </c>
      <c r="GB159" s="193">
        <f t="shared" si="758"/>
        <v>0.2431754088</v>
      </c>
      <c r="GC159" s="193">
        <f t="shared" si="758"/>
        <v>0.2583989105</v>
      </c>
      <c r="GD159" s="193">
        <f t="shared" si="758"/>
        <v>0.2660106613</v>
      </c>
      <c r="GE159" s="193">
        <f t="shared" si="758"/>
        <v>0.229108679</v>
      </c>
      <c r="GF159" s="193">
        <f t="shared" si="758"/>
        <v>0.1574692522</v>
      </c>
      <c r="GG159" s="193">
        <f t="shared" si="758"/>
        <v>0.1006732167</v>
      </c>
      <c r="GH159" s="193">
        <f t="shared" si="758"/>
        <v>0.06057140747</v>
      </c>
      <c r="GI159" s="193">
        <f t="shared" si="758"/>
        <v>0.02748829964</v>
      </c>
      <c r="GJ159" s="193">
        <f t="shared" si="758"/>
        <v>0.01140545706</v>
      </c>
      <c r="GK159" s="193">
        <f t="shared" si="758"/>
        <v>0.0009157758401</v>
      </c>
      <c r="GL159" s="193">
        <f t="shared" si="758"/>
        <v>0</v>
      </c>
      <c r="GM159" s="193">
        <f t="shared" si="758"/>
        <v>0</v>
      </c>
      <c r="GN159" s="193">
        <f t="shared" si="758"/>
        <v>0</v>
      </c>
      <c r="GO159" s="193">
        <f t="shared" si="758"/>
        <v>0</v>
      </c>
      <c r="GP159" s="193">
        <f t="shared" si="758"/>
        <v>0</v>
      </c>
      <c r="GQ159" s="193">
        <f t="shared" si="758"/>
        <v>0</v>
      </c>
      <c r="GR159" s="193">
        <f t="shared" si="21"/>
        <v>3.988790091</v>
      </c>
      <c r="GS159" s="193">
        <f t="shared" ref="GS159:IN159" si="759">E159-EV159</f>
        <v>0.1666572818</v>
      </c>
      <c r="GT159" s="193">
        <f t="shared" si="759"/>
        <v>0.1486294508</v>
      </c>
      <c r="GU159" s="193">
        <f t="shared" si="759"/>
        <v>0.1338065676</v>
      </c>
      <c r="GV159" s="193">
        <f t="shared" si="759"/>
        <v>0.1249929614</v>
      </c>
      <c r="GW159" s="193">
        <f t="shared" si="759"/>
        <v>0.1157787366</v>
      </c>
      <c r="GX159" s="193">
        <f t="shared" si="759"/>
        <v>0.1113719335</v>
      </c>
      <c r="GY159" s="193">
        <f t="shared" si="759"/>
        <v>0.1097694597</v>
      </c>
      <c r="GZ159" s="193">
        <f t="shared" si="759"/>
        <v>0.1065645119</v>
      </c>
      <c r="HA159" s="193">
        <f t="shared" si="759"/>
        <v>0.09875075246</v>
      </c>
      <c r="HB159" s="193">
        <f t="shared" si="759"/>
        <v>0.08310471657</v>
      </c>
      <c r="HC159" s="193">
        <f t="shared" si="759"/>
        <v>0.05819745835</v>
      </c>
      <c r="HD159" s="193">
        <f t="shared" si="759"/>
        <v>0.011292294</v>
      </c>
      <c r="HE159" s="193">
        <f t="shared" si="759"/>
        <v>0</v>
      </c>
      <c r="HF159" s="193">
        <f t="shared" si="759"/>
        <v>0</v>
      </c>
      <c r="HG159" s="193">
        <f t="shared" si="759"/>
        <v>0</v>
      </c>
      <c r="HH159" s="193">
        <f t="shared" si="759"/>
        <v>0</v>
      </c>
      <c r="HI159" s="193">
        <f t="shared" si="759"/>
        <v>0</v>
      </c>
      <c r="HJ159" s="193">
        <f t="shared" si="759"/>
        <v>0</v>
      </c>
      <c r="HK159" s="193">
        <f t="shared" si="759"/>
        <v>0</v>
      </c>
      <c r="HL159" s="193">
        <f t="shared" si="759"/>
        <v>0</v>
      </c>
      <c r="HM159" s="193">
        <f t="shared" si="759"/>
        <v>0</v>
      </c>
      <c r="HN159" s="193">
        <f t="shared" si="759"/>
        <v>0</v>
      </c>
      <c r="HO159" s="193">
        <f t="shared" si="759"/>
        <v>0</v>
      </c>
      <c r="HP159" s="193">
        <f t="shared" si="759"/>
        <v>0</v>
      </c>
      <c r="HQ159" s="193">
        <f t="shared" si="759"/>
        <v>0</v>
      </c>
      <c r="HR159" s="193">
        <f t="shared" si="759"/>
        <v>0</v>
      </c>
      <c r="HS159" s="193">
        <f t="shared" si="759"/>
        <v>0</v>
      </c>
      <c r="HT159" s="193">
        <f t="shared" si="759"/>
        <v>0</v>
      </c>
      <c r="HU159" s="193">
        <f t="shared" si="759"/>
        <v>0</v>
      </c>
      <c r="HV159" s="193">
        <f t="shared" si="759"/>
        <v>0</v>
      </c>
      <c r="HW159" s="193">
        <f t="shared" si="759"/>
        <v>0</v>
      </c>
      <c r="HX159" s="193">
        <f t="shared" si="759"/>
        <v>0</v>
      </c>
      <c r="HY159" s="193">
        <f t="shared" si="759"/>
        <v>0</v>
      </c>
      <c r="HZ159" s="193">
        <f t="shared" si="759"/>
        <v>0</v>
      </c>
      <c r="IA159" s="193">
        <f t="shared" si="759"/>
        <v>0</v>
      </c>
      <c r="IB159" s="193">
        <f t="shared" si="759"/>
        <v>0.04170940392</v>
      </c>
      <c r="IC159" s="193">
        <f t="shared" si="759"/>
        <v>0.116954397</v>
      </c>
      <c r="ID159" s="193">
        <f t="shared" si="759"/>
        <v>0.1765547617</v>
      </c>
      <c r="IE159" s="193">
        <f t="shared" si="759"/>
        <v>0.2094454385</v>
      </c>
      <c r="IF159" s="193">
        <f t="shared" si="759"/>
        <v>0.2441310202</v>
      </c>
      <c r="IG159" s="193">
        <f t="shared" si="759"/>
        <v>0.2626175736</v>
      </c>
      <c r="IH159" s="193">
        <f t="shared" si="759"/>
        <v>0.2658961224</v>
      </c>
      <c r="II159" s="193">
        <f t="shared" si="759"/>
        <v>0.2672125167</v>
      </c>
      <c r="IJ159" s="193">
        <f t="shared" si="759"/>
        <v>0.2660106613</v>
      </c>
      <c r="IK159" s="193">
        <f t="shared" si="759"/>
        <v>0.258799529</v>
      </c>
      <c r="IL159" s="193">
        <f t="shared" si="759"/>
        <v>0.2315574733</v>
      </c>
      <c r="IM159" s="193">
        <f t="shared" si="759"/>
        <v>0.2039147991</v>
      </c>
      <c r="IN159" s="193">
        <f t="shared" si="759"/>
        <v>0.1750702696</v>
      </c>
      <c r="IO159" s="193">
        <f t="shared" si="23"/>
        <v>2.719873966</v>
      </c>
      <c r="IP159" s="193">
        <f t="shared" si="29"/>
        <v>2.132791051</v>
      </c>
      <c r="IQ159" s="193">
        <f t="shared" ref="IQ159:KK159" si="760">MAX((MIN(CZ159+IP159,$IO$7))-GT159,0)</f>
        <v>1.9841616</v>
      </c>
      <c r="IR159" s="193">
        <f t="shared" si="760"/>
        <v>1.850355032</v>
      </c>
      <c r="IS159" s="193">
        <f t="shared" si="760"/>
        <v>1.725362071</v>
      </c>
      <c r="IT159" s="193">
        <f t="shared" si="760"/>
        <v>1.609583334</v>
      </c>
      <c r="IU159" s="193">
        <f t="shared" si="760"/>
        <v>1.498211401</v>
      </c>
      <c r="IV159" s="193">
        <f t="shared" si="760"/>
        <v>1.388441941</v>
      </c>
      <c r="IW159" s="193">
        <f t="shared" si="760"/>
        <v>1.281877429</v>
      </c>
      <c r="IX159" s="193">
        <f t="shared" si="760"/>
        <v>1.183126677</v>
      </c>
      <c r="IY159" s="193">
        <f t="shared" si="760"/>
        <v>1.10002196</v>
      </c>
      <c r="IZ159" s="193">
        <f t="shared" si="760"/>
        <v>1.041824502</v>
      </c>
      <c r="JA159" s="193">
        <f t="shared" si="760"/>
        <v>1.030532208</v>
      </c>
      <c r="JB159" s="193">
        <f t="shared" si="760"/>
        <v>1.063209216</v>
      </c>
      <c r="JC159" s="193">
        <f t="shared" si="760"/>
        <v>1.153337607</v>
      </c>
      <c r="JD159" s="193">
        <f t="shared" si="760"/>
        <v>1.309618296</v>
      </c>
      <c r="JE159" s="193">
        <f t="shared" si="760"/>
        <v>1.533550184</v>
      </c>
      <c r="JF159" s="193">
        <f t="shared" si="760"/>
        <v>1.82004779</v>
      </c>
      <c r="JG159" s="193">
        <f t="shared" si="760"/>
        <v>2.169537305</v>
      </c>
      <c r="JH159" s="193">
        <f t="shared" si="760"/>
        <v>2.563102786</v>
      </c>
      <c r="JI159" s="193">
        <f t="shared" si="760"/>
        <v>3.017524716</v>
      </c>
      <c r="JJ159" s="193">
        <f t="shared" si="760"/>
        <v>3.535755807</v>
      </c>
      <c r="JK159" s="193">
        <f t="shared" si="760"/>
        <v>4.110348768</v>
      </c>
      <c r="JL159" s="193">
        <f t="shared" si="760"/>
        <v>4.712080601</v>
      </c>
      <c r="JM159" s="193">
        <f t="shared" si="760"/>
        <v>5</v>
      </c>
      <c r="JN159" s="193">
        <f t="shared" si="760"/>
        <v>5</v>
      </c>
      <c r="JO159" s="193">
        <f t="shared" si="760"/>
        <v>5</v>
      </c>
      <c r="JP159" s="193">
        <f t="shared" si="760"/>
        <v>5</v>
      </c>
      <c r="JQ159" s="193">
        <f t="shared" si="760"/>
        <v>5</v>
      </c>
      <c r="JR159" s="193">
        <f t="shared" si="760"/>
        <v>5</v>
      </c>
      <c r="JS159" s="193">
        <f t="shared" si="760"/>
        <v>5</v>
      </c>
      <c r="JT159" s="193">
        <f t="shared" si="760"/>
        <v>5</v>
      </c>
      <c r="JU159" s="193">
        <f t="shared" si="760"/>
        <v>5</v>
      </c>
      <c r="JV159" s="193">
        <f t="shared" si="760"/>
        <v>5</v>
      </c>
      <c r="JW159" s="193">
        <f t="shared" si="760"/>
        <v>5</v>
      </c>
      <c r="JX159" s="193">
        <f t="shared" si="760"/>
        <v>5</v>
      </c>
      <c r="JY159" s="193">
        <f t="shared" si="760"/>
        <v>4.958290596</v>
      </c>
      <c r="JZ159" s="193">
        <f t="shared" si="760"/>
        <v>4.841336199</v>
      </c>
      <c r="KA159" s="193">
        <f t="shared" si="760"/>
        <v>4.664781437</v>
      </c>
      <c r="KB159" s="193">
        <f t="shared" si="760"/>
        <v>4.455335999</v>
      </c>
      <c r="KC159" s="193">
        <f t="shared" si="760"/>
        <v>4.211204979</v>
      </c>
      <c r="KD159" s="193">
        <f t="shared" si="760"/>
        <v>3.948587405</v>
      </c>
      <c r="KE159" s="193">
        <f t="shared" si="760"/>
        <v>3.682691283</v>
      </c>
      <c r="KF159" s="193">
        <f t="shared" si="760"/>
        <v>3.415478766</v>
      </c>
      <c r="KG159" s="193">
        <f t="shared" si="760"/>
        <v>3.149468104</v>
      </c>
      <c r="KH159" s="193">
        <f t="shared" si="760"/>
        <v>2.890668576</v>
      </c>
      <c r="KI159" s="193">
        <f t="shared" si="760"/>
        <v>2.659111102</v>
      </c>
      <c r="KJ159" s="193">
        <f t="shared" si="760"/>
        <v>2.455196303</v>
      </c>
      <c r="KK159" s="193">
        <f t="shared" si="760"/>
        <v>2.280126034</v>
      </c>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row>
    <row r="160" ht="14.25" customHeight="1">
      <c r="A160" s="1">
        <v>5.0</v>
      </c>
      <c r="B160" s="1">
        <f t="shared" ref="B160:C160" si="761">B159+1</f>
        <v>150</v>
      </c>
      <c r="C160" s="267">
        <f t="shared" si="761"/>
        <v>43615</v>
      </c>
      <c r="D160" s="193">
        <f t="shared" si="15"/>
        <v>9.14251401</v>
      </c>
      <c r="E160" s="193">
        <f>(SUMIFS(Profile!$F$2:$F$17521,Profile!$B$2:$B$17521,$B160,Profile!$C$2:$C$17521,E$8))*$C$6</f>
        <v>0.1526356355</v>
      </c>
      <c r="F160" s="193">
        <f>(SUMIFS(Profile!$F$2:$F$17521,Profile!$B$2:$B$17521,$B160,Profile!$C$2:$C$17521,F$8))*$C$6</f>
        <v>0.1310022383</v>
      </c>
      <c r="G160" s="193">
        <f>(SUMIFS(Profile!$F$2:$F$17521,Profile!$B$2:$B$17521,$B160,Profile!$C$2:$C$17521,G$8))*$C$6</f>
        <v>0.1269960537</v>
      </c>
      <c r="H160" s="193">
        <f>(SUMIFS(Profile!$F$2:$F$17521,Profile!$B$2:$B$17521,$B160,Profile!$C$2:$C$17521,H$8))*$C$6</f>
        <v>0.1157787366</v>
      </c>
      <c r="I160" s="193">
        <f>(SUMIFS(Profile!$F$2:$F$17521,Profile!$B$2:$B$17521,$B160,Profile!$C$2:$C$17521,I$8))*$C$6</f>
        <v>0.1081669858</v>
      </c>
      <c r="J160" s="193">
        <f>(SUMIFS(Profile!$F$2:$F$17521,Profile!$B$2:$B$17521,$B160,Profile!$C$2:$C$17521,J$8))*$C$6</f>
        <v>0.1001546165</v>
      </c>
      <c r="K160" s="193">
        <f>(SUMIFS(Profile!$F$2:$F$17521,Profile!$B$2:$B$17521,$B160,Profile!$C$2:$C$17521,K$8))*$C$6</f>
        <v>0.09574781335</v>
      </c>
      <c r="L160" s="193">
        <f>(SUMIFS(Profile!$F$2:$F$17521,Profile!$B$2:$B$17521,$B160,Profile!$C$2:$C$17521,L$8))*$C$6</f>
        <v>0.09374472102</v>
      </c>
      <c r="M160" s="193">
        <f>(SUMIFS(Profile!$F$2:$F$17521,Profile!$B$2:$B$17521,$B160,Profile!$C$2:$C$17521,M$8))*$C$6</f>
        <v>0.09494657641</v>
      </c>
      <c r="N160" s="193">
        <f>(SUMIFS(Profile!$F$2:$F$17521,Profile!$B$2:$B$17521,$B160,Profile!$C$2:$C$17521,N$8))*$C$6</f>
        <v>0.09174162869</v>
      </c>
      <c r="O160" s="193">
        <f>(SUMIFS(Profile!$F$2:$F$17521,Profile!$B$2:$B$17521,$B160,Profile!$C$2:$C$17521,O$8))*$C$6</f>
        <v>0.08973853636</v>
      </c>
      <c r="P160" s="193">
        <f>(SUMIFS(Profile!$F$2:$F$17521,Profile!$B$2:$B$17521,$B160,Profile!$C$2:$C$17521,P$8))*$C$6</f>
        <v>0.09334410255</v>
      </c>
      <c r="Q160" s="193">
        <f>(SUMIFS(Profile!$F$2:$F$17521,Profile!$B$2:$B$17521,$B160,Profile!$C$2:$C$17521,Q$8))*$C$6</f>
        <v>0.1033595642</v>
      </c>
      <c r="R160" s="193">
        <f>(SUMIFS(Profile!$F$2:$F$17521,Profile!$B$2:$B$17521,$B160,Profile!$C$2:$C$17521,R$8))*$C$6</f>
        <v>0.1213873952</v>
      </c>
      <c r="S160" s="193">
        <f>(SUMIFS(Profile!$F$2:$F$17521,Profile!$B$2:$B$17521,$B160,Profile!$C$2:$C$17521,S$8))*$C$6</f>
        <v>0.1398158446</v>
      </c>
      <c r="T160" s="193">
        <f>(SUMIFS(Profile!$F$2:$F$17521,Profile!$B$2:$B$17521,$B160,Profile!$C$2:$C$17521,T$8))*$C$6</f>
        <v>0.1550393463</v>
      </c>
      <c r="U160" s="193">
        <f>(SUMIFS(Profile!$F$2:$F$17521,Profile!$B$2:$B$17521,$B160,Profile!$C$2:$C$17521,U$8))*$C$6</f>
        <v>0.1806789281</v>
      </c>
      <c r="V160" s="193">
        <f>(SUMIFS(Profile!$F$2:$F$17521,Profile!$B$2:$B$17521,$B160,Profile!$C$2:$C$17521,V$8))*$C$6</f>
        <v>0.1794770727</v>
      </c>
      <c r="W160" s="193">
        <f>(SUMIFS(Profile!$F$2:$F$17521,Profile!$B$2:$B$17521,$B160,Profile!$C$2:$C$17521,W$8))*$C$6</f>
        <v>0.2051166545</v>
      </c>
      <c r="X160" s="193">
        <f>(SUMIFS(Profile!$F$2:$F$17521,Profile!$B$2:$B$17521,$B160,Profile!$C$2:$C$17521,X$8))*$C$6</f>
        <v>0.2203401562</v>
      </c>
      <c r="Y160" s="193">
        <f>(SUMIFS(Profile!$F$2:$F$17521,Profile!$B$2:$B$17521,$B160,Profile!$C$2:$C$17521,Y$8))*$C$6</f>
        <v>0.2267500517</v>
      </c>
      <c r="Z160" s="193">
        <f>(SUMIFS(Profile!$F$2:$F$17521,Profile!$B$2:$B$17521,$B160,Profile!$C$2:$C$17521,Z$8))*$C$6</f>
        <v>0.2123277869</v>
      </c>
      <c r="AA160" s="193">
        <f>(SUMIFS(Profile!$F$2:$F$17521,Profile!$B$2:$B$17521,$B160,Profile!$C$2:$C$17521,AA$8))*$C$6</f>
        <v>0.2351630395</v>
      </c>
      <c r="AB160" s="193">
        <f>(SUMIFS(Profile!$F$2:$F$17521,Profile!$B$2:$B$17521,$B160,Profile!$C$2:$C$17521,AB$8))*$C$6</f>
        <v>0.2215420116</v>
      </c>
      <c r="AC160" s="193">
        <f>(SUMIFS(Profile!$F$2:$F$17521,Profile!$B$2:$B$17521,$B160,Profile!$C$2:$C$17521,AC$8))*$C$6</f>
        <v>0.2383679872</v>
      </c>
      <c r="AD160" s="193">
        <f>(SUMIFS(Profile!$F$2:$F$17521,Profile!$B$2:$B$17521,$B160,Profile!$C$2:$C$17521,AD$8))*$C$6</f>
        <v>0.2219426301</v>
      </c>
      <c r="AE160" s="193">
        <f>(SUMIFS(Profile!$F$2:$F$17521,Profile!$B$2:$B$17521,$B160,Profile!$C$2:$C$17521,AE$8))*$C$6</f>
        <v>0.2255481963</v>
      </c>
      <c r="AF160" s="193">
        <f>(SUMIFS(Profile!$F$2:$F$17521,Profile!$B$2:$B$17521,$B160,Profile!$C$2:$C$17521,AF$8))*$C$6</f>
        <v>0.2147314977</v>
      </c>
      <c r="AG160" s="193">
        <f>(SUMIFS(Profile!$F$2:$F$17521,Profile!$B$2:$B$17521,$B160,Profile!$C$2:$C$17521,AG$8))*$C$6</f>
        <v>0.2007098514</v>
      </c>
      <c r="AH160" s="193">
        <f>(SUMIFS(Profile!$F$2:$F$17521,Profile!$B$2:$B$17521,$B160,Profile!$C$2:$C$17521,AH$8))*$C$6</f>
        <v>0.2091228392</v>
      </c>
      <c r="AI160" s="193">
        <f>(SUMIFS(Profile!$F$2:$F$17521,Profile!$B$2:$B$17521,$B160,Profile!$C$2:$C$17521,AI$8))*$C$6</f>
        <v>0.205517273</v>
      </c>
      <c r="AJ160" s="193">
        <f>(SUMIFS(Profile!$F$2:$F$17521,Profile!$B$2:$B$17521,$B160,Profile!$C$2:$C$17521,AJ$8))*$C$6</f>
        <v>0.2079209838</v>
      </c>
      <c r="AK160" s="193">
        <f>(SUMIFS(Profile!$F$2:$F$17521,Profile!$B$2:$B$17521,$B160,Profile!$C$2:$C$17521,AK$8))*$C$6</f>
        <v>0.217535827</v>
      </c>
      <c r="AL160" s="193">
        <f>(SUMIFS(Profile!$F$2:$F$17521,Profile!$B$2:$B$17521,$B160,Profile!$C$2:$C$17521,AL$8))*$C$6</f>
        <v>0.2523896335</v>
      </c>
      <c r="AM160" s="193">
        <f>(SUMIFS(Profile!$F$2:$F$17521,Profile!$B$2:$B$17521,$B160,Profile!$C$2:$C$17521,AM$8))*$C$6</f>
        <v>0.2764267415</v>
      </c>
      <c r="AN160" s="193">
        <f>(SUMIFS(Profile!$F$2:$F$17521,Profile!$B$2:$B$17521,$B160,Profile!$C$2:$C$17521,AN$8))*$C$6</f>
        <v>0.2684143721</v>
      </c>
      <c r="AO160" s="193">
        <f>(SUMIFS(Profile!$F$2:$F$17521,Profile!$B$2:$B$17521,$B160,Profile!$C$2:$C$17521,AO$8))*$C$6</f>
        <v>0.2704174645</v>
      </c>
      <c r="AP160" s="193">
        <f>(SUMIFS(Profile!$F$2:$F$17521,Profile!$B$2:$B$17521,$B160,Profile!$C$2:$C$17521,AP$8))*$C$6</f>
        <v>0.2896471508</v>
      </c>
      <c r="AQ160" s="193">
        <f>(SUMIFS(Profile!$F$2:$F$17521,Profile!$B$2:$B$17521,$B160,Profile!$C$2:$C$17521,AQ$8))*$C$6</f>
        <v>0.2796316892</v>
      </c>
      <c r="AR160" s="193">
        <f>(SUMIFS(Profile!$F$2:$F$17521,Profile!$B$2:$B$17521,$B160,Profile!$C$2:$C$17521,AR$8))*$C$6</f>
        <v>0.2419735534</v>
      </c>
      <c r="AS160" s="193">
        <f>(SUMIFS(Profile!$F$2:$F$17521,Profile!$B$2:$B$17521,$B160,Profile!$C$2:$C$17521,AS$8))*$C$6</f>
        <v>0.2612032398</v>
      </c>
      <c r="AT160" s="193">
        <f>(SUMIFS(Profile!$F$2:$F$17521,Profile!$B$2:$B$17521,$B160,Profile!$C$2:$C$17521,AT$8))*$C$6</f>
        <v>0.2507871596</v>
      </c>
      <c r="AU160" s="193">
        <f>(SUMIFS(Profile!$F$2:$F$17521,Profile!$B$2:$B$17521,$B160,Profile!$C$2:$C$17521,AU$8))*$C$6</f>
        <v>0.2403710795</v>
      </c>
      <c r="AV160" s="193">
        <f>(SUMIFS(Profile!$F$2:$F$17521,Profile!$B$2:$B$17521,$B160,Profile!$C$2:$C$17521,AV$8))*$C$6</f>
        <v>0.2367655133</v>
      </c>
      <c r="AW160" s="193">
        <f>(SUMIFS(Profile!$F$2:$F$17521,Profile!$B$2:$B$17521,$B160,Profile!$C$2:$C$17521,AW$8))*$C$6</f>
        <v>0.2483834488</v>
      </c>
      <c r="AX160" s="193">
        <f>(SUMIFS(Profile!$F$2:$F$17521,Profile!$B$2:$B$17521,$B160,Profile!$C$2:$C$17521,AX$8))*$C$6</f>
        <v>0.2179364454</v>
      </c>
      <c r="AY160" s="193">
        <f>(SUMIFS(Profile!$F$2:$F$17521,Profile!$B$2:$B$17521,$B160,Profile!$C$2:$C$17521,AY$8))*$C$6</f>
        <v>0.2019117068</v>
      </c>
      <c r="AZ160" s="193">
        <f>(SUMIFS(Profile!$F$2:$F$17521,Profile!$B$2:$B$17521,$B160,Profile!$C$2:$C$17521,AZ$8))*$C$6</f>
        <v>0.1698622295</v>
      </c>
      <c r="BA160" s="193">
        <f t="shared" si="16"/>
        <v>13.96259435</v>
      </c>
      <c r="BB160" s="193">
        <f>(SUMIFS(Profile!$E$2:$E$17521,Profile!$B$2:$B$17521,$B160,Profile!$C$2:$C$17521,BB$8))*$C$9</f>
        <v>0</v>
      </c>
      <c r="BC160" s="193">
        <f>(SUMIFS(Profile!$E$2:$E$17521,Profile!$B$2:$B$17521,$B160,Profile!$C$2:$C$17521,BC$8))*$C$9</f>
        <v>0</v>
      </c>
      <c r="BD160" s="193">
        <f>(SUMIFS(Profile!$E$2:$E$17521,Profile!$B$2:$B$17521,$B160,Profile!$C$2:$C$17521,BD$8))*$C$9</f>
        <v>0</v>
      </c>
      <c r="BE160" s="193">
        <f>(SUMIFS(Profile!$E$2:$E$17521,Profile!$B$2:$B$17521,$B160,Profile!$C$2:$C$17521,BE$8))*$C$9</f>
        <v>0</v>
      </c>
      <c r="BF160" s="193">
        <f>(SUMIFS(Profile!$E$2:$E$17521,Profile!$B$2:$B$17521,$B160,Profile!$C$2:$C$17521,BF$8))*$C$9</f>
        <v>0</v>
      </c>
      <c r="BG160" s="193">
        <f>(SUMIFS(Profile!$E$2:$E$17521,Profile!$B$2:$B$17521,$B160,Profile!$C$2:$C$17521,BG$8))*$C$9</f>
        <v>0</v>
      </c>
      <c r="BH160" s="193">
        <f>(SUMIFS(Profile!$E$2:$E$17521,Profile!$B$2:$B$17521,$B160,Profile!$C$2:$C$17521,BH$8))*$C$9</f>
        <v>0</v>
      </c>
      <c r="BI160" s="193">
        <f>(SUMIFS(Profile!$E$2:$E$17521,Profile!$B$2:$B$17521,$B160,Profile!$C$2:$C$17521,BI$8))*$C$9</f>
        <v>0.003807757103</v>
      </c>
      <c r="BJ160" s="193">
        <f>(SUMIFS(Profile!$E$2:$E$17521,Profile!$B$2:$B$17521,$B160,Profile!$C$2:$C$17521,BJ$8))*$C$9</f>
        <v>0.005233469082</v>
      </c>
      <c r="BK160" s="193">
        <f>(SUMIFS(Profile!$E$2:$E$17521,Profile!$B$2:$B$17521,$B160,Profile!$C$2:$C$17521,BK$8))*$C$9</f>
        <v>0.0200582348</v>
      </c>
      <c r="BL160" s="193">
        <f>(SUMIFS(Profile!$E$2:$E$17521,Profile!$B$2:$B$17521,$B160,Profile!$C$2:$C$17521,BL$8))*$C$9</f>
        <v>0.04835278861</v>
      </c>
      <c r="BM160" s="193">
        <f>(SUMIFS(Profile!$E$2:$E$17521,Profile!$B$2:$B$17521,$B160,Profile!$C$2:$C$17521,BM$8))*$C$9</f>
        <v>0.08509368339</v>
      </c>
      <c r="BN160" s="193">
        <f>(SUMIFS(Profile!$E$2:$E$17521,Profile!$B$2:$B$17521,$B160,Profile!$C$2:$C$17521,BN$8))*$C$9</f>
        <v>0.1279053241</v>
      </c>
      <c r="BO160" s="193">
        <f>(SUMIFS(Profile!$E$2:$E$17521,Profile!$B$2:$B$17521,$B160,Profile!$C$2:$C$17521,BO$8))*$C$9</f>
        <v>0.1823836985</v>
      </c>
      <c r="BP160" s="193">
        <f>(SUMIFS(Profile!$E$2:$E$17521,Profile!$B$2:$B$17521,$B160,Profile!$C$2:$C$17521,BP$8))*$C$9</f>
        <v>0.2434010193</v>
      </c>
      <c r="BQ160" s="193">
        <f>(SUMIFS(Profile!$E$2:$E$17521,Profile!$B$2:$B$17521,$B160,Profile!$C$2:$C$17521,BQ$8))*$C$9</f>
        <v>0.3122143464</v>
      </c>
      <c r="BR160" s="193">
        <f>(SUMIFS(Profile!$E$2:$E$17521,Profile!$B$2:$B$17521,$B160,Profile!$C$2:$C$17521,BR$8))*$C$9</f>
        <v>0.3941576626</v>
      </c>
      <c r="BS160" s="193">
        <f>(SUMIFS(Profile!$E$2:$E$17521,Profile!$B$2:$B$17521,$B160,Profile!$C$2:$C$17521,BS$8))*$C$9</f>
        <v>0.4956974706</v>
      </c>
      <c r="BT160" s="193">
        <f>(SUMIFS(Profile!$E$2:$E$17521,Profile!$B$2:$B$17521,$B160,Profile!$C$2:$C$17521,BT$8))*$C$9</f>
        <v>0.5748616756</v>
      </c>
      <c r="BU160" s="193">
        <f>(SUMIFS(Profile!$E$2:$E$17521,Profile!$B$2:$B$17521,$B160,Profile!$C$2:$C$17521,BU$8))*$C$9</f>
        <v>0.6457381417</v>
      </c>
      <c r="BV160" s="193">
        <f>(SUMIFS(Profile!$E$2:$E$17521,Profile!$B$2:$B$17521,$B160,Profile!$C$2:$C$17521,BV$8))*$C$9</f>
        <v>0.7265233666</v>
      </c>
      <c r="BW160" s="193">
        <f>(SUMIFS(Profile!$E$2:$E$17521,Profile!$B$2:$B$17521,$B160,Profile!$C$2:$C$17521,BW$8))*$C$9</f>
        <v>0.7884399636</v>
      </c>
      <c r="BX160" s="193">
        <f>(SUMIFS(Profile!$E$2:$E$17521,Profile!$B$2:$B$17521,$B160,Profile!$C$2:$C$17521,BX$8))*$C$9</f>
        <v>0.8255235132</v>
      </c>
      <c r="BY160" s="193">
        <f>(SUMIFS(Profile!$E$2:$E$17521,Profile!$B$2:$B$17521,$B160,Profile!$C$2:$C$17521,BY$8))*$C$9</f>
        <v>0.8490808104</v>
      </c>
      <c r="BZ160" s="193">
        <f>(SUMIFS(Profile!$E$2:$E$17521,Profile!$B$2:$B$17521,$B160,Profile!$C$2:$C$17521,BZ$8))*$C$9</f>
        <v>0.8729241111</v>
      </c>
      <c r="CA160" s="193">
        <f>(SUMIFS(Profile!$E$2:$E$17521,Profile!$B$2:$B$17521,$B160,Profile!$C$2:$C$17521,CA$8))*$C$9</f>
        <v>0.8545368318</v>
      </c>
      <c r="CB160" s="193">
        <f>(SUMIFS(Profile!$E$2:$E$17521,Profile!$B$2:$B$17521,$B160,Profile!$C$2:$C$17521,CB$8))*$C$9</f>
        <v>0.8375538817</v>
      </c>
      <c r="CC160" s="193">
        <f>(SUMIFS(Profile!$E$2:$E$17521,Profile!$B$2:$B$17521,$B160,Profile!$C$2:$C$17521,CC$8))*$C$9</f>
        <v>0.80810666</v>
      </c>
      <c r="CD160" s="193">
        <f>(SUMIFS(Profile!$E$2:$E$17521,Profile!$B$2:$B$17521,$B160,Profile!$C$2:$C$17521,CD$8))*$C$9</f>
        <v>0.7481348005</v>
      </c>
      <c r="CE160" s="193">
        <f>(SUMIFS(Profile!$E$2:$E$17521,Profile!$B$2:$B$17521,$B160,Profile!$C$2:$C$17521,CE$8))*$C$9</f>
        <v>0.7056764037</v>
      </c>
      <c r="CF160" s="193">
        <f>(SUMIFS(Profile!$E$2:$E$17521,Profile!$B$2:$B$17521,$B160,Profile!$C$2:$C$17521,CF$8))*$C$9</f>
        <v>0.6101415087</v>
      </c>
      <c r="CG160" s="193">
        <f>(SUMIFS(Profile!$E$2:$E$17521,Profile!$B$2:$B$17521,$B160,Profile!$C$2:$C$17521,CG$8))*$C$9</f>
        <v>0.5005717084</v>
      </c>
      <c r="CH160" s="193">
        <f>(SUMIFS(Profile!$E$2:$E$17521,Profile!$B$2:$B$17521,$B160,Profile!$C$2:$C$17521,CH$8))*$C$9</f>
        <v>0.4282102193</v>
      </c>
      <c r="CI160" s="193">
        <f>(SUMIFS(Profile!$E$2:$E$17521,Profile!$B$2:$B$17521,$B160,Profile!$C$2:$C$17521,CI$8))*$C$9</f>
        <v>0.3758107645</v>
      </c>
      <c r="CJ160" s="193">
        <f>(SUMIFS(Profile!$E$2:$E$17521,Profile!$B$2:$B$17521,$B160,Profile!$C$2:$C$17521,CJ$8))*$C$9</f>
        <v>0.2863148445</v>
      </c>
      <c r="CK160" s="193">
        <f>(SUMIFS(Profile!$E$2:$E$17521,Profile!$B$2:$B$17521,$B160,Profile!$C$2:$C$17521,CK$8))*$C$9</f>
        <v>0.22982131</v>
      </c>
      <c r="CL160" s="193">
        <f>(SUMIFS(Profile!$E$2:$E$17521,Profile!$B$2:$B$17521,$B160,Profile!$C$2:$C$17521,CL$8))*$C$9</f>
        <v>0.1634692638</v>
      </c>
      <c r="CM160" s="193">
        <f>(SUMIFS(Profile!$E$2:$E$17521,Profile!$B$2:$B$17521,$B160,Profile!$C$2:$C$17521,CM$8))*$C$9</f>
        <v>0.1045142335</v>
      </c>
      <c r="CN160" s="193">
        <f>(SUMIFS(Profile!$E$2:$E$17521,Profile!$B$2:$B$17521,$B160,Profile!$C$2:$C$17521,CN$8))*$C$9</f>
        <v>0.06410482763</v>
      </c>
      <c r="CO160" s="193">
        <f>(SUMIFS(Profile!$E$2:$E$17521,Profile!$B$2:$B$17521,$B160,Profile!$C$2:$C$17521,CO$8))*$C$9</f>
        <v>0.03158716631</v>
      </c>
      <c r="CP160" s="193">
        <f>(SUMIFS(Profile!$E$2:$E$17521,Profile!$B$2:$B$17521,$B160,Profile!$C$2:$C$17521,CP$8))*$C$9</f>
        <v>0.01169902702</v>
      </c>
      <c r="CQ160" s="193">
        <f>(SUMIFS(Profile!$E$2:$E$17521,Profile!$B$2:$B$17521,$B160,Profile!$C$2:$C$17521,CQ$8))*$C$9</f>
        <v>0.0009438581087</v>
      </c>
      <c r="CR160" s="193">
        <f>(SUMIFS(Profile!$E$2:$E$17521,Profile!$B$2:$B$17521,$B160,Profile!$C$2:$C$17521,CR$8))*$C$9</f>
        <v>0</v>
      </c>
      <c r="CS160" s="193">
        <f>(SUMIFS(Profile!$E$2:$E$17521,Profile!$B$2:$B$17521,$B160,Profile!$C$2:$C$17521,CS$8))*$C$9</f>
        <v>0</v>
      </c>
      <c r="CT160" s="193">
        <f>(SUMIFS(Profile!$E$2:$E$17521,Profile!$B$2:$B$17521,$B160,Profile!$C$2:$C$17521,CT$8))*$C$9</f>
        <v>0</v>
      </c>
      <c r="CU160" s="193">
        <f>(SUMIFS(Profile!$E$2:$E$17521,Profile!$B$2:$B$17521,$B160,Profile!$C$2:$C$17521,CU$8))*$C$9</f>
        <v>0</v>
      </c>
      <c r="CV160" s="193">
        <f>(SUMIFS(Profile!$E$2:$E$17521,Profile!$B$2:$B$17521,$B160,Profile!$C$2:$C$17521,CV$8))*$C$9</f>
        <v>0</v>
      </c>
      <c r="CW160" s="193">
        <f>(SUMIFS(Profile!$E$2:$E$17521,Profile!$B$2:$B$17521,$B160,Profile!$C$2:$C$17521,CW$8))*$C$9</f>
        <v>0</v>
      </c>
      <c r="CX160" s="193">
        <f t="shared" si="17"/>
        <v>8.522697414</v>
      </c>
      <c r="CY160" s="193">
        <f t="shared" ref="CY160:ET160" si="762">MAX(BB160-E160,0)</f>
        <v>0</v>
      </c>
      <c r="CZ160" s="193">
        <f t="shared" si="762"/>
        <v>0</v>
      </c>
      <c r="DA160" s="193">
        <f t="shared" si="762"/>
        <v>0</v>
      </c>
      <c r="DB160" s="193">
        <f t="shared" si="762"/>
        <v>0</v>
      </c>
      <c r="DC160" s="193">
        <f t="shared" si="762"/>
        <v>0</v>
      </c>
      <c r="DD160" s="193">
        <f t="shared" si="762"/>
        <v>0</v>
      </c>
      <c r="DE160" s="193">
        <f t="shared" si="762"/>
        <v>0</v>
      </c>
      <c r="DF160" s="193">
        <f t="shared" si="762"/>
        <v>0</v>
      </c>
      <c r="DG160" s="193">
        <f t="shared" si="762"/>
        <v>0</v>
      </c>
      <c r="DH160" s="193">
        <f t="shared" si="762"/>
        <v>0</v>
      </c>
      <c r="DI160" s="193">
        <f t="shared" si="762"/>
        <v>0</v>
      </c>
      <c r="DJ160" s="193">
        <f t="shared" si="762"/>
        <v>0</v>
      </c>
      <c r="DK160" s="193">
        <f t="shared" si="762"/>
        <v>0.02454575993</v>
      </c>
      <c r="DL160" s="193">
        <f t="shared" si="762"/>
        <v>0.06099630333</v>
      </c>
      <c r="DM160" s="193">
        <f t="shared" si="762"/>
        <v>0.1035851747</v>
      </c>
      <c r="DN160" s="193">
        <f t="shared" si="762"/>
        <v>0.1571750001</v>
      </c>
      <c r="DO160" s="193">
        <f t="shared" si="762"/>
        <v>0.2134787345</v>
      </c>
      <c r="DP160" s="193">
        <f t="shared" si="762"/>
        <v>0.3162203979</v>
      </c>
      <c r="DQ160" s="193">
        <f t="shared" si="762"/>
        <v>0.3697450211</v>
      </c>
      <c r="DR160" s="193">
        <f t="shared" si="762"/>
        <v>0.4253979854</v>
      </c>
      <c r="DS160" s="193">
        <f t="shared" si="762"/>
        <v>0.4997733149</v>
      </c>
      <c r="DT160" s="193">
        <f t="shared" si="762"/>
        <v>0.5761121767</v>
      </c>
      <c r="DU160" s="193">
        <f t="shared" si="762"/>
        <v>0.5903604737</v>
      </c>
      <c r="DV160" s="193">
        <f t="shared" si="762"/>
        <v>0.6275387987</v>
      </c>
      <c r="DW160" s="193">
        <f t="shared" si="762"/>
        <v>0.6345561239</v>
      </c>
      <c r="DX160" s="193">
        <f t="shared" si="762"/>
        <v>0.6325942017</v>
      </c>
      <c r="DY160" s="193">
        <f t="shared" si="762"/>
        <v>0.6120056854</v>
      </c>
      <c r="DZ160" s="193">
        <f t="shared" si="762"/>
        <v>0.5933751623</v>
      </c>
      <c r="EA160" s="193">
        <f t="shared" si="762"/>
        <v>0.5474249491</v>
      </c>
      <c r="EB160" s="193">
        <f t="shared" si="762"/>
        <v>0.4965535645</v>
      </c>
      <c r="EC160" s="193">
        <f t="shared" si="762"/>
        <v>0.4046242357</v>
      </c>
      <c r="ED160" s="193">
        <f t="shared" si="762"/>
        <v>0.2926507246</v>
      </c>
      <c r="EE160" s="193">
        <f t="shared" si="762"/>
        <v>0.2106743923</v>
      </c>
      <c r="EF160" s="193">
        <f t="shared" si="762"/>
        <v>0.123421131</v>
      </c>
      <c r="EG160" s="193">
        <f t="shared" si="762"/>
        <v>0.009888103055</v>
      </c>
      <c r="EH160" s="193">
        <f t="shared" si="762"/>
        <v>0</v>
      </c>
      <c r="EI160" s="193">
        <f t="shared" si="762"/>
        <v>0</v>
      </c>
      <c r="EJ160" s="193">
        <f t="shared" si="762"/>
        <v>0</v>
      </c>
      <c r="EK160" s="193">
        <f t="shared" si="762"/>
        <v>0</v>
      </c>
      <c r="EL160" s="193">
        <f t="shared" si="762"/>
        <v>0</v>
      </c>
      <c r="EM160" s="193">
        <f t="shared" si="762"/>
        <v>0</v>
      </c>
      <c r="EN160" s="193">
        <f t="shared" si="762"/>
        <v>0</v>
      </c>
      <c r="EO160" s="193">
        <f t="shared" si="762"/>
        <v>0</v>
      </c>
      <c r="EP160" s="193">
        <f t="shared" si="762"/>
        <v>0</v>
      </c>
      <c r="EQ160" s="193">
        <f t="shared" si="762"/>
        <v>0</v>
      </c>
      <c r="ER160" s="193">
        <f t="shared" si="762"/>
        <v>0</v>
      </c>
      <c r="ES160" s="193">
        <f t="shared" si="762"/>
        <v>0</v>
      </c>
      <c r="ET160" s="193">
        <f t="shared" si="762"/>
        <v>0</v>
      </c>
      <c r="EU160" s="193">
        <f t="shared" si="19"/>
        <v>5.439896932</v>
      </c>
      <c r="EV160" s="193">
        <f t="shared" ref="EV160:GQ160" si="763">BB160-CY160</f>
        <v>0</v>
      </c>
      <c r="EW160" s="193">
        <f t="shared" si="763"/>
        <v>0</v>
      </c>
      <c r="EX160" s="193">
        <f t="shared" si="763"/>
        <v>0</v>
      </c>
      <c r="EY160" s="193">
        <f t="shared" si="763"/>
        <v>0</v>
      </c>
      <c r="EZ160" s="193">
        <f t="shared" si="763"/>
        <v>0</v>
      </c>
      <c r="FA160" s="193">
        <f t="shared" si="763"/>
        <v>0</v>
      </c>
      <c r="FB160" s="193">
        <f t="shared" si="763"/>
        <v>0</v>
      </c>
      <c r="FC160" s="193">
        <f t="shared" si="763"/>
        <v>0.003807757103</v>
      </c>
      <c r="FD160" s="193">
        <f t="shared" si="763"/>
        <v>0.005233469082</v>
      </c>
      <c r="FE160" s="193">
        <f t="shared" si="763"/>
        <v>0.0200582348</v>
      </c>
      <c r="FF160" s="193">
        <f t="shared" si="763"/>
        <v>0.04835278861</v>
      </c>
      <c r="FG160" s="193">
        <f t="shared" si="763"/>
        <v>0.08509368339</v>
      </c>
      <c r="FH160" s="193">
        <f t="shared" si="763"/>
        <v>0.1033595642</v>
      </c>
      <c r="FI160" s="193">
        <f t="shared" si="763"/>
        <v>0.1213873952</v>
      </c>
      <c r="FJ160" s="193">
        <f t="shared" si="763"/>
        <v>0.1398158446</v>
      </c>
      <c r="FK160" s="193">
        <f t="shared" si="763"/>
        <v>0.1550393463</v>
      </c>
      <c r="FL160" s="193">
        <f t="shared" si="763"/>
        <v>0.1806789281</v>
      </c>
      <c r="FM160" s="193">
        <f t="shared" si="763"/>
        <v>0.1794770727</v>
      </c>
      <c r="FN160" s="193">
        <f t="shared" si="763"/>
        <v>0.2051166545</v>
      </c>
      <c r="FO160" s="193">
        <f t="shared" si="763"/>
        <v>0.2203401562</v>
      </c>
      <c r="FP160" s="193">
        <f t="shared" si="763"/>
        <v>0.2267500517</v>
      </c>
      <c r="FQ160" s="193">
        <f t="shared" si="763"/>
        <v>0.2123277869</v>
      </c>
      <c r="FR160" s="193">
        <f t="shared" si="763"/>
        <v>0.2351630395</v>
      </c>
      <c r="FS160" s="193">
        <f t="shared" si="763"/>
        <v>0.2215420116</v>
      </c>
      <c r="FT160" s="193">
        <f t="shared" si="763"/>
        <v>0.2383679872</v>
      </c>
      <c r="FU160" s="193">
        <f t="shared" si="763"/>
        <v>0.2219426301</v>
      </c>
      <c r="FV160" s="193">
        <f t="shared" si="763"/>
        <v>0.2255481963</v>
      </c>
      <c r="FW160" s="193">
        <f t="shared" si="763"/>
        <v>0.2147314977</v>
      </c>
      <c r="FX160" s="193">
        <f t="shared" si="763"/>
        <v>0.2007098514</v>
      </c>
      <c r="FY160" s="193">
        <f t="shared" si="763"/>
        <v>0.2091228392</v>
      </c>
      <c r="FZ160" s="193">
        <f t="shared" si="763"/>
        <v>0.205517273</v>
      </c>
      <c r="GA160" s="193">
        <f t="shared" si="763"/>
        <v>0.2079209838</v>
      </c>
      <c r="GB160" s="193">
        <f t="shared" si="763"/>
        <v>0.217535827</v>
      </c>
      <c r="GC160" s="193">
        <f t="shared" si="763"/>
        <v>0.2523896335</v>
      </c>
      <c r="GD160" s="193">
        <f t="shared" si="763"/>
        <v>0.2764267415</v>
      </c>
      <c r="GE160" s="193">
        <f t="shared" si="763"/>
        <v>0.22982131</v>
      </c>
      <c r="GF160" s="193">
        <f t="shared" si="763"/>
        <v>0.1634692638</v>
      </c>
      <c r="GG160" s="193">
        <f t="shared" si="763"/>
        <v>0.1045142335</v>
      </c>
      <c r="GH160" s="193">
        <f t="shared" si="763"/>
        <v>0.06410482763</v>
      </c>
      <c r="GI160" s="193">
        <f t="shared" si="763"/>
        <v>0.03158716631</v>
      </c>
      <c r="GJ160" s="193">
        <f t="shared" si="763"/>
        <v>0.01169902702</v>
      </c>
      <c r="GK160" s="193">
        <f t="shared" si="763"/>
        <v>0.0009438581087</v>
      </c>
      <c r="GL160" s="193">
        <f t="shared" si="763"/>
        <v>0</v>
      </c>
      <c r="GM160" s="193">
        <f t="shared" si="763"/>
        <v>0</v>
      </c>
      <c r="GN160" s="193">
        <f t="shared" si="763"/>
        <v>0</v>
      </c>
      <c r="GO160" s="193">
        <f t="shared" si="763"/>
        <v>0</v>
      </c>
      <c r="GP160" s="193">
        <f t="shared" si="763"/>
        <v>0</v>
      </c>
      <c r="GQ160" s="193">
        <f t="shared" si="763"/>
        <v>0</v>
      </c>
      <c r="GR160" s="193">
        <f t="shared" si="21"/>
        <v>3.702617078</v>
      </c>
      <c r="GS160" s="193">
        <f t="shared" ref="GS160:IN160" si="764">E160-EV160</f>
        <v>0.1526356355</v>
      </c>
      <c r="GT160" s="193">
        <f t="shared" si="764"/>
        <v>0.1310022383</v>
      </c>
      <c r="GU160" s="193">
        <f t="shared" si="764"/>
        <v>0.1269960537</v>
      </c>
      <c r="GV160" s="193">
        <f t="shared" si="764"/>
        <v>0.1157787366</v>
      </c>
      <c r="GW160" s="193">
        <f t="shared" si="764"/>
        <v>0.1081669858</v>
      </c>
      <c r="GX160" s="193">
        <f t="shared" si="764"/>
        <v>0.1001546165</v>
      </c>
      <c r="GY160" s="193">
        <f t="shared" si="764"/>
        <v>0.09574781335</v>
      </c>
      <c r="GZ160" s="193">
        <f t="shared" si="764"/>
        <v>0.08993696391</v>
      </c>
      <c r="HA160" s="193">
        <f t="shared" si="764"/>
        <v>0.08971310733</v>
      </c>
      <c r="HB160" s="193">
        <f t="shared" si="764"/>
        <v>0.07168339389</v>
      </c>
      <c r="HC160" s="193">
        <f t="shared" si="764"/>
        <v>0.04138574775</v>
      </c>
      <c r="HD160" s="193">
        <f t="shared" si="764"/>
        <v>0.008250419164</v>
      </c>
      <c r="HE160" s="193">
        <f t="shared" si="764"/>
        <v>0</v>
      </c>
      <c r="HF160" s="193">
        <f t="shared" si="764"/>
        <v>0</v>
      </c>
      <c r="HG160" s="193">
        <f t="shared" si="764"/>
        <v>0</v>
      </c>
      <c r="HH160" s="193">
        <f t="shared" si="764"/>
        <v>0</v>
      </c>
      <c r="HI160" s="193">
        <f t="shared" si="764"/>
        <v>0</v>
      </c>
      <c r="HJ160" s="193">
        <f t="shared" si="764"/>
        <v>0</v>
      </c>
      <c r="HK160" s="193">
        <f t="shared" si="764"/>
        <v>0</v>
      </c>
      <c r="HL160" s="193">
        <f t="shared" si="764"/>
        <v>0</v>
      </c>
      <c r="HM160" s="193">
        <f t="shared" si="764"/>
        <v>0</v>
      </c>
      <c r="HN160" s="193">
        <f t="shared" si="764"/>
        <v>0</v>
      </c>
      <c r="HO160" s="193">
        <f t="shared" si="764"/>
        <v>0</v>
      </c>
      <c r="HP160" s="193">
        <f t="shared" si="764"/>
        <v>0</v>
      </c>
      <c r="HQ160" s="193">
        <f t="shared" si="764"/>
        <v>0</v>
      </c>
      <c r="HR160" s="193">
        <f t="shared" si="764"/>
        <v>0</v>
      </c>
      <c r="HS160" s="193">
        <f t="shared" si="764"/>
        <v>0</v>
      </c>
      <c r="HT160" s="193">
        <f t="shared" si="764"/>
        <v>0</v>
      </c>
      <c r="HU160" s="193">
        <f t="shared" si="764"/>
        <v>0</v>
      </c>
      <c r="HV160" s="193">
        <f t="shared" si="764"/>
        <v>0</v>
      </c>
      <c r="HW160" s="193">
        <f t="shared" si="764"/>
        <v>0</v>
      </c>
      <c r="HX160" s="193">
        <f t="shared" si="764"/>
        <v>0</v>
      </c>
      <c r="HY160" s="193">
        <f t="shared" si="764"/>
        <v>0</v>
      </c>
      <c r="HZ160" s="193">
        <f t="shared" si="764"/>
        <v>0</v>
      </c>
      <c r="IA160" s="193">
        <f t="shared" si="764"/>
        <v>0</v>
      </c>
      <c r="IB160" s="193">
        <f t="shared" si="764"/>
        <v>0.03859306219</v>
      </c>
      <c r="IC160" s="193">
        <f t="shared" si="764"/>
        <v>0.1069482007</v>
      </c>
      <c r="ID160" s="193">
        <f t="shared" si="764"/>
        <v>0.1851329173</v>
      </c>
      <c r="IE160" s="193">
        <f t="shared" si="764"/>
        <v>0.2155268616</v>
      </c>
      <c r="IF160" s="193">
        <f t="shared" si="764"/>
        <v>0.2103863871</v>
      </c>
      <c r="IG160" s="193">
        <f t="shared" si="764"/>
        <v>0.2495042127</v>
      </c>
      <c r="IH160" s="193">
        <f t="shared" si="764"/>
        <v>0.2498433015</v>
      </c>
      <c r="II160" s="193">
        <f t="shared" si="764"/>
        <v>0.2403710795</v>
      </c>
      <c r="IJ160" s="193">
        <f t="shared" si="764"/>
        <v>0.2367655133</v>
      </c>
      <c r="IK160" s="193">
        <f t="shared" si="764"/>
        <v>0.2483834488</v>
      </c>
      <c r="IL160" s="193">
        <f t="shared" si="764"/>
        <v>0.2179364454</v>
      </c>
      <c r="IM160" s="193">
        <f t="shared" si="764"/>
        <v>0.2019117068</v>
      </c>
      <c r="IN160" s="193">
        <f t="shared" si="764"/>
        <v>0.1698622295</v>
      </c>
      <c r="IO160" s="193">
        <f t="shared" si="23"/>
        <v>2.571165367</v>
      </c>
      <c r="IP160" s="193">
        <f t="shared" si="29"/>
        <v>2.127490398</v>
      </c>
      <c r="IQ160" s="193">
        <f t="shared" ref="IQ160:KK160" si="765">MAX((MIN(CZ160+IP160,$IO$7))-GT160,0)</f>
        <v>1.99648816</v>
      </c>
      <c r="IR160" s="193">
        <f t="shared" si="765"/>
        <v>1.869492106</v>
      </c>
      <c r="IS160" s="193">
        <f t="shared" si="765"/>
        <v>1.753713369</v>
      </c>
      <c r="IT160" s="193">
        <f t="shared" si="765"/>
        <v>1.645546384</v>
      </c>
      <c r="IU160" s="193">
        <f t="shared" si="765"/>
        <v>1.545391767</v>
      </c>
      <c r="IV160" s="193">
        <f t="shared" si="765"/>
        <v>1.449643954</v>
      </c>
      <c r="IW160" s="193">
        <f t="shared" si="765"/>
        <v>1.35970699</v>
      </c>
      <c r="IX160" s="193">
        <f t="shared" si="765"/>
        <v>1.269993882</v>
      </c>
      <c r="IY160" s="193">
        <f t="shared" si="765"/>
        <v>1.198310489</v>
      </c>
      <c r="IZ160" s="193">
        <f t="shared" si="765"/>
        <v>1.156924741</v>
      </c>
      <c r="JA160" s="193">
        <f t="shared" si="765"/>
        <v>1.148674322</v>
      </c>
      <c r="JB160" s="193">
        <f t="shared" si="765"/>
        <v>1.173220082</v>
      </c>
      <c r="JC160" s="193">
        <f t="shared" si="765"/>
        <v>1.234216385</v>
      </c>
      <c r="JD160" s="193">
        <f t="shared" si="765"/>
        <v>1.33780156</v>
      </c>
      <c r="JE160" s="193">
        <f t="shared" si="765"/>
        <v>1.49497656</v>
      </c>
      <c r="JF160" s="193">
        <f t="shared" si="765"/>
        <v>1.708455294</v>
      </c>
      <c r="JG160" s="193">
        <f t="shared" si="765"/>
        <v>2.024675692</v>
      </c>
      <c r="JH160" s="193">
        <f t="shared" si="765"/>
        <v>2.394420713</v>
      </c>
      <c r="JI160" s="193">
        <f t="shared" si="765"/>
        <v>2.819818699</v>
      </c>
      <c r="JJ160" s="193">
        <f t="shared" si="765"/>
        <v>3.319592014</v>
      </c>
      <c r="JK160" s="193">
        <f t="shared" si="765"/>
        <v>3.89570419</v>
      </c>
      <c r="JL160" s="193">
        <f t="shared" si="765"/>
        <v>4.486064664</v>
      </c>
      <c r="JM160" s="193">
        <f t="shared" si="765"/>
        <v>5</v>
      </c>
      <c r="JN160" s="193">
        <f t="shared" si="765"/>
        <v>5</v>
      </c>
      <c r="JO160" s="193">
        <f t="shared" si="765"/>
        <v>5</v>
      </c>
      <c r="JP160" s="193">
        <f t="shared" si="765"/>
        <v>5</v>
      </c>
      <c r="JQ160" s="193">
        <f t="shared" si="765"/>
        <v>5</v>
      </c>
      <c r="JR160" s="193">
        <f t="shared" si="765"/>
        <v>5</v>
      </c>
      <c r="JS160" s="193">
        <f t="shared" si="765"/>
        <v>5</v>
      </c>
      <c r="JT160" s="193">
        <f t="shared" si="765"/>
        <v>5</v>
      </c>
      <c r="JU160" s="193">
        <f t="shared" si="765"/>
        <v>5</v>
      </c>
      <c r="JV160" s="193">
        <f t="shared" si="765"/>
        <v>5</v>
      </c>
      <c r="JW160" s="193">
        <f t="shared" si="765"/>
        <v>5</v>
      </c>
      <c r="JX160" s="193">
        <f t="shared" si="765"/>
        <v>5</v>
      </c>
      <c r="JY160" s="193">
        <f t="shared" si="765"/>
        <v>4.961406938</v>
      </c>
      <c r="JZ160" s="193">
        <f t="shared" si="765"/>
        <v>4.854458737</v>
      </c>
      <c r="KA160" s="193">
        <f t="shared" si="765"/>
        <v>4.66932582</v>
      </c>
      <c r="KB160" s="193">
        <f t="shared" si="765"/>
        <v>4.453798958</v>
      </c>
      <c r="KC160" s="193">
        <f t="shared" si="765"/>
        <v>4.243412571</v>
      </c>
      <c r="KD160" s="193">
        <f t="shared" si="765"/>
        <v>3.993908358</v>
      </c>
      <c r="KE160" s="193">
        <f t="shared" si="765"/>
        <v>3.744065057</v>
      </c>
      <c r="KF160" s="193">
        <f t="shared" si="765"/>
        <v>3.503693977</v>
      </c>
      <c r="KG160" s="193">
        <f t="shared" si="765"/>
        <v>3.266928464</v>
      </c>
      <c r="KH160" s="193">
        <f t="shared" si="765"/>
        <v>3.018545015</v>
      </c>
      <c r="KI160" s="193">
        <f t="shared" si="765"/>
        <v>2.80060857</v>
      </c>
      <c r="KJ160" s="193">
        <f t="shared" si="765"/>
        <v>2.598696863</v>
      </c>
      <c r="KK160" s="193">
        <f t="shared" si="765"/>
        <v>2.428834633</v>
      </c>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row>
    <row r="161" ht="14.25" customHeight="1">
      <c r="A161" s="1">
        <v>5.0</v>
      </c>
      <c r="B161" s="1">
        <f t="shared" ref="B161:C161" si="766">B160+1</f>
        <v>151</v>
      </c>
      <c r="C161" s="267">
        <f t="shared" si="766"/>
        <v>43616</v>
      </c>
      <c r="D161" s="193">
        <f t="shared" si="15"/>
        <v>9.115672573</v>
      </c>
      <c r="E161" s="193">
        <f>(SUMIFS(Profile!$F$2:$F$17521,Profile!$B$2:$B$17521,$B161,Profile!$C$2:$C$17521,E$8))*$C$6</f>
        <v>0.1506325432</v>
      </c>
      <c r="F161" s="193">
        <f>(SUMIFS(Profile!$F$2:$F$17521,Profile!$B$2:$B$17521,$B161,Profile!$C$2:$C$17521,F$8))*$C$6</f>
        <v>0.1314028568</v>
      </c>
      <c r="G161" s="193">
        <f>(SUMIFS(Profile!$F$2:$F$17521,Profile!$B$2:$B$17521,$B161,Profile!$C$2:$C$17521,G$8))*$C$6</f>
        <v>0.1225892506</v>
      </c>
      <c r="H161" s="193">
        <f>(SUMIFS(Profile!$F$2:$F$17521,Profile!$B$2:$B$17521,$B161,Profile!$C$2:$C$17521,H$8))*$C$6</f>
        <v>0.1185830659</v>
      </c>
      <c r="I161" s="193">
        <f>(SUMIFS(Profile!$F$2:$F$17521,Profile!$B$2:$B$17521,$B161,Profile!$C$2:$C$17521,I$8))*$C$6</f>
        <v>0.1093688412</v>
      </c>
      <c r="J161" s="193">
        <f>(SUMIFS(Profile!$F$2:$F$17521,Profile!$B$2:$B$17521,$B161,Profile!$C$2:$C$17521,J$8))*$C$6</f>
        <v>0.1053626565</v>
      </c>
      <c r="K161" s="193">
        <f>(SUMIFS(Profile!$F$2:$F$17521,Profile!$B$2:$B$17521,$B161,Profile!$C$2:$C$17521,K$8))*$C$6</f>
        <v>0.1033595642</v>
      </c>
      <c r="L161" s="193">
        <f>(SUMIFS(Profile!$F$2:$F$17521,Profile!$B$2:$B$17521,$B161,Profile!$C$2:$C$17521,L$8))*$C$6</f>
        <v>0.1021577088</v>
      </c>
      <c r="M161" s="193">
        <f>(SUMIFS(Profile!$F$2:$F$17521,Profile!$B$2:$B$17521,$B161,Profile!$C$2:$C$17521,M$8))*$C$6</f>
        <v>0.1029589457</v>
      </c>
      <c r="N161" s="193">
        <f>(SUMIFS(Profile!$F$2:$F$17521,Profile!$B$2:$B$17521,$B161,Profile!$C$2:$C$17521,N$8))*$C$6</f>
        <v>0.1041608011</v>
      </c>
      <c r="O161" s="193">
        <f>(SUMIFS(Profile!$F$2:$F$17521,Profile!$B$2:$B$17521,$B161,Profile!$C$2:$C$17521,O$8))*$C$6</f>
        <v>0.1073657489</v>
      </c>
      <c r="P161" s="193">
        <f>(SUMIFS(Profile!$F$2:$F$17521,Profile!$B$2:$B$17521,$B161,Profile!$C$2:$C$17521,P$8))*$C$6</f>
        <v>0.1157787366</v>
      </c>
      <c r="Q161" s="193">
        <f>(SUMIFS(Profile!$F$2:$F$17521,Profile!$B$2:$B$17521,$B161,Profile!$C$2:$C$17521,Q$8))*$C$6</f>
        <v>0.1257941983</v>
      </c>
      <c r="R161" s="193">
        <f>(SUMIFS(Profile!$F$2:$F$17521,Profile!$B$2:$B$17521,$B161,Profile!$C$2:$C$17521,R$8))*$C$6</f>
        <v>0.1514337801</v>
      </c>
      <c r="S161" s="193">
        <f>(SUMIFS(Profile!$F$2:$F$17521,Profile!$B$2:$B$17521,$B161,Profile!$C$2:$C$17521,S$8))*$C$6</f>
        <v>0.1738684142</v>
      </c>
      <c r="T161" s="193">
        <f>(SUMIFS(Profile!$F$2:$F$17521,Profile!$B$2:$B$17521,$B161,Profile!$C$2:$C$17521,T$8))*$C$6</f>
        <v>0.1870888236</v>
      </c>
      <c r="U161" s="193">
        <f>(SUMIFS(Profile!$F$2:$F$17521,Profile!$B$2:$B$17521,$B161,Profile!$C$2:$C$17521,U$8))*$C$6</f>
        <v>0.199507996</v>
      </c>
      <c r="V161" s="193">
        <f>(SUMIFS(Profile!$F$2:$F$17521,Profile!$B$2:$B$17521,$B161,Profile!$C$2:$C$17521,V$8))*$C$6</f>
        <v>0.2103246946</v>
      </c>
      <c r="W161" s="193">
        <f>(SUMIFS(Profile!$F$2:$F$17521,Profile!$B$2:$B$17521,$B161,Profile!$C$2:$C$17521,W$8))*$C$6</f>
        <v>0.2067191284</v>
      </c>
      <c r="X161" s="193">
        <f>(SUMIFS(Profile!$F$2:$F$17521,Profile!$B$2:$B$17521,$B161,Profile!$C$2:$C$17521,X$8))*$C$6</f>
        <v>0.2071197469</v>
      </c>
      <c r="Y161" s="193">
        <f>(SUMIFS(Profile!$F$2:$F$17521,Profile!$B$2:$B$17521,$B161,Profile!$C$2:$C$17521,Y$8))*$C$6</f>
        <v>0.2011104699</v>
      </c>
      <c r="Z161" s="193">
        <f>(SUMIFS(Profile!$F$2:$F$17521,Profile!$B$2:$B$17521,$B161,Profile!$C$2:$C$17521,Z$8))*$C$6</f>
        <v>0.1955018114</v>
      </c>
      <c r="AA161" s="193">
        <f>(SUMIFS(Profile!$F$2:$F$17521,Profile!$B$2:$B$17521,$B161,Profile!$C$2:$C$17521,AA$8))*$C$6</f>
        <v>0.199507996</v>
      </c>
      <c r="AB161" s="193">
        <f>(SUMIFS(Profile!$F$2:$F$17521,Profile!$B$2:$B$17521,$B161,Profile!$C$2:$C$17521,AB$8))*$C$6</f>
        <v>0.2007098514</v>
      </c>
      <c r="AC161" s="193">
        <f>(SUMIFS(Profile!$F$2:$F$17521,Profile!$B$2:$B$17521,$B161,Profile!$C$2:$C$17521,AC$8))*$C$6</f>
        <v>0.1999086145</v>
      </c>
      <c r="AD161" s="193">
        <f>(SUMIFS(Profile!$F$2:$F$17521,Profile!$B$2:$B$17521,$B161,Profile!$C$2:$C$17521,AD$8))*$C$6</f>
        <v>0.2011104699</v>
      </c>
      <c r="AE161" s="193">
        <f>(SUMIFS(Profile!$F$2:$F$17521,Profile!$B$2:$B$17521,$B161,Profile!$C$2:$C$17521,AE$8))*$C$6</f>
        <v>0.1918962452</v>
      </c>
      <c r="AF161" s="193">
        <f>(SUMIFS(Profile!$F$2:$F$17521,Profile!$B$2:$B$17521,$B161,Profile!$C$2:$C$17521,AF$8))*$C$6</f>
        <v>0.1914956267</v>
      </c>
      <c r="AG161" s="193">
        <f>(SUMIFS(Profile!$F$2:$F$17521,Profile!$B$2:$B$17521,$B161,Profile!$C$2:$C$17521,AG$8))*$C$6</f>
        <v>0.188290679</v>
      </c>
      <c r="AH161" s="193">
        <f>(SUMIFS(Profile!$F$2:$F$17521,Profile!$B$2:$B$17521,$B161,Profile!$C$2:$C$17521,AH$8))*$C$6</f>
        <v>0.1842844943</v>
      </c>
      <c r="AI161" s="193">
        <f>(SUMIFS(Profile!$F$2:$F$17521,Profile!$B$2:$B$17521,$B161,Profile!$C$2:$C$17521,AI$8))*$C$6</f>
        <v>0.1890919159</v>
      </c>
      <c r="AJ161" s="193">
        <f>(SUMIFS(Profile!$F$2:$F$17521,Profile!$B$2:$B$17521,$B161,Profile!$C$2:$C$17521,AJ$8))*$C$6</f>
        <v>0.1975049037</v>
      </c>
      <c r="AK161" s="193">
        <f>(SUMIFS(Profile!$F$2:$F$17521,Profile!$B$2:$B$17521,$B161,Profile!$C$2:$C$17521,AK$8))*$C$6</f>
        <v>0.2139302608</v>
      </c>
      <c r="AL161" s="193">
        <f>(SUMIFS(Profile!$F$2:$F$17521,Profile!$B$2:$B$17521,$B161,Profile!$C$2:$C$17521,AL$8))*$C$6</f>
        <v>0.2355636579</v>
      </c>
      <c r="AM161" s="193">
        <f>(SUMIFS(Profile!$F$2:$F$17521,Profile!$B$2:$B$17521,$B161,Profile!$C$2:$C$17521,AM$8))*$C$6</f>
        <v>0.2660106613</v>
      </c>
      <c r="AN161" s="193">
        <f>(SUMIFS(Profile!$F$2:$F$17521,Profile!$B$2:$B$17521,$B161,Profile!$C$2:$C$17521,AN$8))*$C$6</f>
        <v>0.2720199383</v>
      </c>
      <c r="AO161" s="193">
        <f>(SUMIFS(Profile!$F$2:$F$17521,Profile!$B$2:$B$17521,$B161,Profile!$C$2:$C$17521,AO$8))*$C$6</f>
        <v>0.2692156091</v>
      </c>
      <c r="AP161" s="193">
        <f>(SUMIFS(Profile!$F$2:$F$17521,Profile!$B$2:$B$17521,$B161,Profile!$C$2:$C$17521,AP$8))*$C$6</f>
        <v>0.2672125167</v>
      </c>
      <c r="AQ161" s="193">
        <f>(SUMIFS(Profile!$F$2:$F$17521,Profile!$B$2:$B$17521,$B161,Profile!$C$2:$C$17521,AQ$8))*$C$6</f>
        <v>0.264007569</v>
      </c>
      <c r="AR161" s="193">
        <f>(SUMIFS(Profile!$F$2:$F$17521,Profile!$B$2:$B$17521,$B161,Profile!$C$2:$C$17521,AR$8))*$C$6</f>
        <v>0.2555945812</v>
      </c>
      <c r="AS161" s="193">
        <f>(SUMIFS(Profile!$F$2:$F$17521,Profile!$B$2:$B$17521,$B161,Profile!$C$2:$C$17521,AS$8))*$C$6</f>
        <v>0.2571970551</v>
      </c>
      <c r="AT161" s="193">
        <f>(SUMIFS(Profile!$F$2:$F$17521,Profile!$B$2:$B$17521,$B161,Profile!$C$2:$C$17521,AT$8))*$C$6</f>
        <v>0.2551939628</v>
      </c>
      <c r="AU161" s="193">
        <f>(SUMIFS(Profile!$F$2:$F$17521,Profile!$B$2:$B$17521,$B161,Profile!$C$2:$C$17521,AU$8))*$C$6</f>
        <v>0.2563958182</v>
      </c>
      <c r="AV161" s="193">
        <f>(SUMIFS(Profile!$F$2:$F$17521,Profile!$B$2:$B$17521,$B161,Profile!$C$2:$C$17521,AV$8))*$C$6</f>
        <v>0.2571970551</v>
      </c>
      <c r="AW161" s="193">
        <f>(SUMIFS(Profile!$F$2:$F$17521,Profile!$B$2:$B$17521,$B161,Profile!$C$2:$C$17521,AW$8))*$C$6</f>
        <v>0.2539921074</v>
      </c>
      <c r="AX161" s="193">
        <f>(SUMIFS(Profile!$F$2:$F$17521,Profile!$B$2:$B$17521,$B161,Profile!$C$2:$C$17521,AX$8))*$C$6</f>
        <v>0.2335605656</v>
      </c>
      <c r="AY161" s="193">
        <f>(SUMIFS(Profile!$F$2:$F$17521,Profile!$B$2:$B$17521,$B161,Profile!$C$2:$C$17521,AY$8))*$C$6</f>
        <v>0.2067191284</v>
      </c>
      <c r="AZ161" s="193">
        <f>(SUMIFS(Profile!$F$2:$F$17521,Profile!$B$2:$B$17521,$B161,Profile!$C$2:$C$17521,AZ$8))*$C$6</f>
        <v>0.1758715065</v>
      </c>
      <c r="BA161" s="193">
        <f t="shared" si="16"/>
        <v>10.80156615</v>
      </c>
      <c r="BB161" s="193">
        <f>(SUMIFS(Profile!$E$2:$E$17521,Profile!$B$2:$B$17521,$B161,Profile!$C$2:$C$17521,BB$8))*$C$9</f>
        <v>0</v>
      </c>
      <c r="BC161" s="193">
        <f>(SUMIFS(Profile!$E$2:$E$17521,Profile!$B$2:$B$17521,$B161,Profile!$C$2:$C$17521,BC$8))*$C$9</f>
        <v>0</v>
      </c>
      <c r="BD161" s="193">
        <f>(SUMIFS(Profile!$E$2:$E$17521,Profile!$B$2:$B$17521,$B161,Profile!$C$2:$C$17521,BD$8))*$C$9</f>
        <v>0</v>
      </c>
      <c r="BE161" s="193">
        <f>(SUMIFS(Profile!$E$2:$E$17521,Profile!$B$2:$B$17521,$B161,Profile!$C$2:$C$17521,BE$8))*$C$9</f>
        <v>0</v>
      </c>
      <c r="BF161" s="193">
        <f>(SUMIFS(Profile!$E$2:$E$17521,Profile!$B$2:$B$17521,$B161,Profile!$C$2:$C$17521,BF$8))*$C$9</f>
        <v>0</v>
      </c>
      <c r="BG161" s="193">
        <f>(SUMIFS(Profile!$E$2:$E$17521,Profile!$B$2:$B$17521,$B161,Profile!$C$2:$C$17521,BG$8))*$C$9</f>
        <v>0</v>
      </c>
      <c r="BH161" s="193">
        <f>(SUMIFS(Profile!$E$2:$E$17521,Profile!$B$2:$B$17521,$B161,Profile!$C$2:$C$17521,BH$8))*$C$9</f>
        <v>0</v>
      </c>
      <c r="BI161" s="193">
        <f>(SUMIFS(Profile!$E$2:$E$17521,Profile!$B$2:$B$17521,$B161,Profile!$C$2:$C$17521,BI$8))*$C$9</f>
        <v>0</v>
      </c>
      <c r="BJ161" s="193">
        <f>(SUMIFS(Profile!$E$2:$E$17521,Profile!$B$2:$B$17521,$B161,Profile!$C$2:$C$17521,BJ$8))*$C$9</f>
        <v>0.004605549726</v>
      </c>
      <c r="BK161" s="193">
        <f>(SUMIFS(Profile!$E$2:$E$17521,Profile!$B$2:$B$17521,$B161,Profile!$C$2:$C$17521,BK$8))*$C$9</f>
        <v>0.01587115286</v>
      </c>
      <c r="BL161" s="193">
        <f>(SUMIFS(Profile!$E$2:$E$17521,Profile!$B$2:$B$17521,$B161,Profile!$C$2:$C$17521,BL$8))*$C$9</f>
        <v>0.03720436649</v>
      </c>
      <c r="BM161" s="193">
        <f>(SUMIFS(Profile!$E$2:$E$17521,Profile!$B$2:$B$17521,$B161,Profile!$C$2:$C$17521,BM$8))*$C$9</f>
        <v>0.06768329332</v>
      </c>
      <c r="BN161" s="193">
        <f>(SUMIFS(Profile!$E$2:$E$17521,Profile!$B$2:$B$17521,$B161,Profile!$C$2:$C$17521,BN$8))*$C$9</f>
        <v>0.1136056232</v>
      </c>
      <c r="BO161" s="193">
        <f>(SUMIFS(Profile!$E$2:$E$17521,Profile!$B$2:$B$17521,$B161,Profile!$C$2:$C$17521,BO$8))*$C$9</f>
        <v>0.1805459135</v>
      </c>
      <c r="BP161" s="193">
        <f>(SUMIFS(Profile!$E$2:$E$17521,Profile!$B$2:$B$17521,$B161,Profile!$C$2:$C$17521,BP$8))*$C$9</f>
        <v>0.2509590389</v>
      </c>
      <c r="BQ161" s="193">
        <f>(SUMIFS(Profile!$E$2:$E$17521,Profile!$B$2:$B$17521,$B161,Profile!$C$2:$C$17521,BQ$8))*$C$9</f>
        <v>0.3166073794</v>
      </c>
      <c r="BR161" s="193">
        <f>(SUMIFS(Profile!$E$2:$E$17521,Profile!$B$2:$B$17521,$B161,Profile!$C$2:$C$17521,BR$8))*$C$9</f>
        <v>0.3817139538</v>
      </c>
      <c r="BS161" s="193">
        <f>(SUMIFS(Profile!$E$2:$E$17521,Profile!$B$2:$B$17521,$B161,Profile!$C$2:$C$17521,BS$8))*$C$9</f>
        <v>0.4374101247</v>
      </c>
      <c r="BT161" s="193">
        <f>(SUMIFS(Profile!$E$2:$E$17521,Profile!$B$2:$B$17521,$B161,Profile!$C$2:$C$17521,BT$8))*$C$9</f>
        <v>0.5014766413</v>
      </c>
      <c r="BU161" s="193">
        <f>(SUMIFS(Profile!$E$2:$E$17521,Profile!$B$2:$B$17521,$B161,Profile!$C$2:$C$17521,BU$8))*$C$9</f>
        <v>0.5496596255</v>
      </c>
      <c r="BV161" s="193">
        <f>(SUMIFS(Profile!$E$2:$E$17521,Profile!$B$2:$B$17521,$B161,Profile!$C$2:$C$17521,BV$8))*$C$9</f>
        <v>0.5978025289</v>
      </c>
      <c r="BW161" s="193">
        <f>(SUMIFS(Profile!$E$2:$E$17521,Profile!$B$2:$B$17521,$B161,Profile!$C$2:$C$17521,BW$8))*$C$9</f>
        <v>0.6120700926</v>
      </c>
      <c r="BX161" s="193">
        <f>(SUMIFS(Profile!$E$2:$E$17521,Profile!$B$2:$B$17521,$B161,Profile!$C$2:$C$17521,BX$8))*$C$9</f>
        <v>0.6387112812</v>
      </c>
      <c r="BY161" s="193">
        <f>(SUMIFS(Profile!$E$2:$E$17521,Profile!$B$2:$B$17521,$B161,Profile!$C$2:$C$17521,BY$8))*$C$9</f>
        <v>0.6384994878</v>
      </c>
      <c r="BZ161" s="193">
        <f>(SUMIFS(Profile!$E$2:$E$17521,Profile!$B$2:$B$17521,$B161,Profile!$C$2:$C$17521,BZ$8))*$C$9</f>
        <v>0.6256687284</v>
      </c>
      <c r="CA161" s="193">
        <f>(SUMIFS(Profile!$E$2:$E$17521,Profile!$B$2:$B$17521,$B161,Profile!$C$2:$C$17521,CA$8))*$C$9</f>
        <v>0.6459226125</v>
      </c>
      <c r="CB161" s="193">
        <f>(SUMIFS(Profile!$E$2:$E$17521,Profile!$B$2:$B$17521,$B161,Profile!$C$2:$C$17521,CB$8))*$C$9</f>
        <v>0.5748969228</v>
      </c>
      <c r="CC161" s="193">
        <f>(SUMIFS(Profile!$E$2:$E$17521,Profile!$B$2:$B$17521,$B161,Profile!$C$2:$C$17521,CC$8))*$C$9</f>
        <v>0.4957051692</v>
      </c>
      <c r="CD161" s="193">
        <f>(SUMIFS(Profile!$E$2:$E$17521,Profile!$B$2:$B$17521,$B161,Profile!$C$2:$C$17521,CD$8))*$C$9</f>
        <v>0.4501001945</v>
      </c>
      <c r="CE161" s="193">
        <f>(SUMIFS(Profile!$E$2:$E$17521,Profile!$B$2:$B$17521,$B161,Profile!$C$2:$C$17521,CE$8))*$C$9</f>
        <v>0.4507482044</v>
      </c>
      <c r="CF161" s="193">
        <f>(SUMIFS(Profile!$E$2:$E$17521,Profile!$B$2:$B$17521,$B161,Profile!$C$2:$C$17521,CF$8))*$C$9</f>
        <v>0.4186063346</v>
      </c>
      <c r="CG161" s="193">
        <f>(SUMIFS(Profile!$E$2:$E$17521,Profile!$B$2:$B$17521,$B161,Profile!$C$2:$C$17521,CG$8))*$C$9</f>
        <v>0.3742941655</v>
      </c>
      <c r="CH161" s="193">
        <f>(SUMIFS(Profile!$E$2:$E$17521,Profile!$B$2:$B$17521,$B161,Profile!$C$2:$C$17521,CH$8))*$C$9</f>
        <v>0.3426921906</v>
      </c>
      <c r="CI161" s="193">
        <f>(SUMIFS(Profile!$E$2:$E$17521,Profile!$B$2:$B$17521,$B161,Profile!$C$2:$C$17521,CI$8))*$C$9</f>
        <v>0.3161431192</v>
      </c>
      <c r="CJ161" s="193">
        <f>(SUMIFS(Profile!$E$2:$E$17521,Profile!$B$2:$B$17521,$B161,Profile!$C$2:$C$17521,CJ$8))*$C$9</f>
        <v>0.2459344369</v>
      </c>
      <c r="CK161" s="193">
        <f>(SUMIFS(Profile!$E$2:$E$17521,Profile!$B$2:$B$17521,$B161,Profile!$C$2:$C$17521,CK$8))*$C$9</f>
        <v>0.1951249884</v>
      </c>
      <c r="CL161" s="193">
        <f>(SUMIFS(Profile!$E$2:$E$17521,Profile!$B$2:$B$17521,$B161,Profile!$C$2:$C$17521,CL$8))*$C$9</f>
        <v>0.1338095814</v>
      </c>
      <c r="CM161" s="193">
        <f>(SUMIFS(Profile!$E$2:$E$17521,Profile!$B$2:$B$17521,$B161,Profile!$C$2:$C$17521,CM$8))*$C$9</f>
        <v>0.09532145203</v>
      </c>
      <c r="CN161" s="193">
        <f>(SUMIFS(Profile!$E$2:$E$17521,Profile!$B$2:$B$17521,$B161,Profile!$C$2:$C$17521,CN$8))*$C$9</f>
        <v>0.0549811315</v>
      </c>
      <c r="CO161" s="193">
        <f>(SUMIFS(Profile!$E$2:$E$17521,Profile!$B$2:$B$17521,$B161,Profile!$C$2:$C$17521,CO$8))*$C$9</f>
        <v>0.02565214609</v>
      </c>
      <c r="CP161" s="193">
        <f>(SUMIFS(Profile!$E$2:$E$17521,Profile!$B$2:$B$17521,$B161,Profile!$C$2:$C$17521,CP$8))*$C$9</f>
        <v>0.01088613016</v>
      </c>
      <c r="CQ161" s="193">
        <f>(SUMIFS(Profile!$E$2:$E$17521,Profile!$B$2:$B$17521,$B161,Profile!$C$2:$C$17521,CQ$8))*$C$9</f>
        <v>0.0006525862066</v>
      </c>
      <c r="CR161" s="193">
        <f>(SUMIFS(Profile!$E$2:$E$17521,Profile!$B$2:$B$17521,$B161,Profile!$C$2:$C$17521,CR$8))*$C$9</f>
        <v>0</v>
      </c>
      <c r="CS161" s="193">
        <f>(SUMIFS(Profile!$E$2:$E$17521,Profile!$B$2:$B$17521,$B161,Profile!$C$2:$C$17521,CS$8))*$C$9</f>
        <v>0</v>
      </c>
      <c r="CT161" s="193">
        <f>(SUMIFS(Profile!$E$2:$E$17521,Profile!$B$2:$B$17521,$B161,Profile!$C$2:$C$17521,CT$8))*$C$9</f>
        <v>0</v>
      </c>
      <c r="CU161" s="193">
        <f>(SUMIFS(Profile!$E$2:$E$17521,Profile!$B$2:$B$17521,$B161,Profile!$C$2:$C$17521,CU$8))*$C$9</f>
        <v>0</v>
      </c>
      <c r="CV161" s="193">
        <f>(SUMIFS(Profile!$E$2:$E$17521,Profile!$B$2:$B$17521,$B161,Profile!$C$2:$C$17521,CV$8))*$C$9</f>
        <v>0</v>
      </c>
      <c r="CW161" s="193">
        <f>(SUMIFS(Profile!$E$2:$E$17521,Profile!$B$2:$B$17521,$B161,Profile!$C$2:$C$17521,CW$8))*$C$9</f>
        <v>0</v>
      </c>
      <c r="CX161" s="193">
        <f t="shared" si="17"/>
        <v>5.674264129</v>
      </c>
      <c r="CY161" s="193">
        <f t="shared" ref="CY161:ET161" si="767">MAX(BB161-E161,0)</f>
        <v>0</v>
      </c>
      <c r="CZ161" s="193">
        <f t="shared" si="767"/>
        <v>0</v>
      </c>
      <c r="DA161" s="193">
        <f t="shared" si="767"/>
        <v>0</v>
      </c>
      <c r="DB161" s="193">
        <f t="shared" si="767"/>
        <v>0</v>
      </c>
      <c r="DC161" s="193">
        <f t="shared" si="767"/>
        <v>0</v>
      </c>
      <c r="DD161" s="193">
        <f t="shared" si="767"/>
        <v>0</v>
      </c>
      <c r="DE161" s="193">
        <f t="shared" si="767"/>
        <v>0</v>
      </c>
      <c r="DF161" s="193">
        <f t="shared" si="767"/>
        <v>0</v>
      </c>
      <c r="DG161" s="193">
        <f t="shared" si="767"/>
        <v>0</v>
      </c>
      <c r="DH161" s="193">
        <f t="shared" si="767"/>
        <v>0</v>
      </c>
      <c r="DI161" s="193">
        <f t="shared" si="767"/>
        <v>0</v>
      </c>
      <c r="DJ161" s="193">
        <f t="shared" si="767"/>
        <v>0</v>
      </c>
      <c r="DK161" s="193">
        <f t="shared" si="767"/>
        <v>0</v>
      </c>
      <c r="DL161" s="193">
        <f t="shared" si="767"/>
        <v>0.02911213338</v>
      </c>
      <c r="DM161" s="193">
        <f t="shared" si="767"/>
        <v>0.07709062467</v>
      </c>
      <c r="DN161" s="193">
        <f t="shared" si="767"/>
        <v>0.1295185559</v>
      </c>
      <c r="DO161" s="193">
        <f t="shared" si="767"/>
        <v>0.1822059578</v>
      </c>
      <c r="DP161" s="193">
        <f t="shared" si="767"/>
        <v>0.2270854301</v>
      </c>
      <c r="DQ161" s="193">
        <f t="shared" si="767"/>
        <v>0.2947575129</v>
      </c>
      <c r="DR161" s="193">
        <f t="shared" si="767"/>
        <v>0.3425398787</v>
      </c>
      <c r="DS161" s="193">
        <f t="shared" si="767"/>
        <v>0.396692059</v>
      </c>
      <c r="DT161" s="193">
        <f t="shared" si="767"/>
        <v>0.4165682812</v>
      </c>
      <c r="DU161" s="193">
        <f t="shared" si="767"/>
        <v>0.4392032851</v>
      </c>
      <c r="DV161" s="193">
        <f t="shared" si="767"/>
        <v>0.4377896364</v>
      </c>
      <c r="DW161" s="193">
        <f t="shared" si="767"/>
        <v>0.425760114</v>
      </c>
      <c r="DX161" s="193">
        <f t="shared" si="767"/>
        <v>0.4448121426</v>
      </c>
      <c r="DY161" s="193">
        <f t="shared" si="767"/>
        <v>0.3830006776</v>
      </c>
      <c r="DZ161" s="193">
        <f t="shared" si="767"/>
        <v>0.3042095425</v>
      </c>
      <c r="EA161" s="193">
        <f t="shared" si="767"/>
        <v>0.2618095156</v>
      </c>
      <c r="EB161" s="193">
        <f t="shared" si="767"/>
        <v>0.2664637101</v>
      </c>
      <c r="EC161" s="193">
        <f t="shared" si="767"/>
        <v>0.2295144187</v>
      </c>
      <c r="ED161" s="193">
        <f t="shared" si="767"/>
        <v>0.1767892618</v>
      </c>
      <c r="EE161" s="193">
        <f t="shared" si="767"/>
        <v>0.1287619298</v>
      </c>
      <c r="EF161" s="193">
        <f t="shared" si="767"/>
        <v>0.08057946128</v>
      </c>
      <c r="EG161" s="193">
        <f t="shared" si="767"/>
        <v>0</v>
      </c>
      <c r="EH161" s="193">
        <f t="shared" si="767"/>
        <v>0</v>
      </c>
      <c r="EI161" s="193">
        <f t="shared" si="767"/>
        <v>0</v>
      </c>
      <c r="EJ161" s="193">
        <f t="shared" si="767"/>
        <v>0</v>
      </c>
      <c r="EK161" s="193">
        <f t="shared" si="767"/>
        <v>0</v>
      </c>
      <c r="EL161" s="193">
        <f t="shared" si="767"/>
        <v>0</v>
      </c>
      <c r="EM161" s="193">
        <f t="shared" si="767"/>
        <v>0</v>
      </c>
      <c r="EN161" s="193">
        <f t="shared" si="767"/>
        <v>0</v>
      </c>
      <c r="EO161" s="193">
        <f t="shared" si="767"/>
        <v>0</v>
      </c>
      <c r="EP161" s="193">
        <f t="shared" si="767"/>
        <v>0</v>
      </c>
      <c r="EQ161" s="193">
        <f t="shared" si="767"/>
        <v>0</v>
      </c>
      <c r="ER161" s="193">
        <f t="shared" si="767"/>
        <v>0</v>
      </c>
      <c r="ES161" s="193">
        <f t="shared" si="767"/>
        <v>0</v>
      </c>
      <c r="ET161" s="193">
        <f t="shared" si="767"/>
        <v>0</v>
      </c>
      <c r="EU161" s="193">
        <f t="shared" si="19"/>
        <v>5.127302018</v>
      </c>
      <c r="EV161" s="193">
        <f t="shared" ref="EV161:GQ161" si="768">BB161-CY161</f>
        <v>0</v>
      </c>
      <c r="EW161" s="193">
        <f t="shared" si="768"/>
        <v>0</v>
      </c>
      <c r="EX161" s="193">
        <f t="shared" si="768"/>
        <v>0</v>
      </c>
      <c r="EY161" s="193">
        <f t="shared" si="768"/>
        <v>0</v>
      </c>
      <c r="EZ161" s="193">
        <f t="shared" si="768"/>
        <v>0</v>
      </c>
      <c r="FA161" s="193">
        <f t="shared" si="768"/>
        <v>0</v>
      </c>
      <c r="FB161" s="193">
        <f t="shared" si="768"/>
        <v>0</v>
      </c>
      <c r="FC161" s="193">
        <f t="shared" si="768"/>
        <v>0</v>
      </c>
      <c r="FD161" s="193">
        <f t="shared" si="768"/>
        <v>0.004605549726</v>
      </c>
      <c r="FE161" s="193">
        <f t="shared" si="768"/>
        <v>0.01587115286</v>
      </c>
      <c r="FF161" s="193">
        <f t="shared" si="768"/>
        <v>0.03720436649</v>
      </c>
      <c r="FG161" s="193">
        <f t="shared" si="768"/>
        <v>0.06768329332</v>
      </c>
      <c r="FH161" s="193">
        <f t="shared" si="768"/>
        <v>0.1136056232</v>
      </c>
      <c r="FI161" s="193">
        <f t="shared" si="768"/>
        <v>0.1514337801</v>
      </c>
      <c r="FJ161" s="193">
        <f t="shared" si="768"/>
        <v>0.1738684142</v>
      </c>
      <c r="FK161" s="193">
        <f t="shared" si="768"/>
        <v>0.1870888236</v>
      </c>
      <c r="FL161" s="193">
        <f t="shared" si="768"/>
        <v>0.199507996</v>
      </c>
      <c r="FM161" s="193">
        <f t="shared" si="768"/>
        <v>0.2103246946</v>
      </c>
      <c r="FN161" s="193">
        <f t="shared" si="768"/>
        <v>0.2067191284</v>
      </c>
      <c r="FO161" s="193">
        <f t="shared" si="768"/>
        <v>0.2071197469</v>
      </c>
      <c r="FP161" s="193">
        <f t="shared" si="768"/>
        <v>0.2011104699</v>
      </c>
      <c r="FQ161" s="193">
        <f t="shared" si="768"/>
        <v>0.1955018114</v>
      </c>
      <c r="FR161" s="193">
        <f t="shared" si="768"/>
        <v>0.199507996</v>
      </c>
      <c r="FS161" s="193">
        <f t="shared" si="768"/>
        <v>0.2007098514</v>
      </c>
      <c r="FT161" s="193">
        <f t="shared" si="768"/>
        <v>0.1999086145</v>
      </c>
      <c r="FU161" s="193">
        <f t="shared" si="768"/>
        <v>0.2011104699</v>
      </c>
      <c r="FV161" s="193">
        <f t="shared" si="768"/>
        <v>0.1918962452</v>
      </c>
      <c r="FW161" s="193">
        <f t="shared" si="768"/>
        <v>0.1914956267</v>
      </c>
      <c r="FX161" s="193">
        <f t="shared" si="768"/>
        <v>0.188290679</v>
      </c>
      <c r="FY161" s="193">
        <f t="shared" si="768"/>
        <v>0.1842844943</v>
      </c>
      <c r="FZ161" s="193">
        <f t="shared" si="768"/>
        <v>0.1890919159</v>
      </c>
      <c r="GA161" s="193">
        <f t="shared" si="768"/>
        <v>0.1975049037</v>
      </c>
      <c r="GB161" s="193">
        <f t="shared" si="768"/>
        <v>0.2139302608</v>
      </c>
      <c r="GC161" s="193">
        <f t="shared" si="768"/>
        <v>0.2355636579</v>
      </c>
      <c r="GD161" s="193">
        <f t="shared" si="768"/>
        <v>0.2459344369</v>
      </c>
      <c r="GE161" s="193">
        <f t="shared" si="768"/>
        <v>0.1951249884</v>
      </c>
      <c r="GF161" s="193">
        <f t="shared" si="768"/>
        <v>0.1338095814</v>
      </c>
      <c r="GG161" s="193">
        <f t="shared" si="768"/>
        <v>0.09532145203</v>
      </c>
      <c r="GH161" s="193">
        <f t="shared" si="768"/>
        <v>0.0549811315</v>
      </c>
      <c r="GI161" s="193">
        <f t="shared" si="768"/>
        <v>0.02565214609</v>
      </c>
      <c r="GJ161" s="193">
        <f t="shared" si="768"/>
        <v>0.01088613016</v>
      </c>
      <c r="GK161" s="193">
        <f t="shared" si="768"/>
        <v>0.0006525862066</v>
      </c>
      <c r="GL161" s="193">
        <f t="shared" si="768"/>
        <v>0</v>
      </c>
      <c r="GM161" s="193">
        <f t="shared" si="768"/>
        <v>0</v>
      </c>
      <c r="GN161" s="193">
        <f t="shared" si="768"/>
        <v>0</v>
      </c>
      <c r="GO161" s="193">
        <f t="shared" si="768"/>
        <v>0</v>
      </c>
      <c r="GP161" s="193">
        <f t="shared" si="768"/>
        <v>0</v>
      </c>
      <c r="GQ161" s="193">
        <f t="shared" si="768"/>
        <v>0</v>
      </c>
      <c r="GR161" s="193">
        <f t="shared" si="21"/>
        <v>3.988370554</v>
      </c>
      <c r="GS161" s="193">
        <f t="shared" ref="GS161:IN161" si="769">E161-EV161</f>
        <v>0.1506325432</v>
      </c>
      <c r="GT161" s="193">
        <f t="shared" si="769"/>
        <v>0.1314028568</v>
      </c>
      <c r="GU161" s="193">
        <f t="shared" si="769"/>
        <v>0.1225892506</v>
      </c>
      <c r="GV161" s="193">
        <f t="shared" si="769"/>
        <v>0.1185830659</v>
      </c>
      <c r="GW161" s="193">
        <f t="shared" si="769"/>
        <v>0.1093688412</v>
      </c>
      <c r="GX161" s="193">
        <f t="shared" si="769"/>
        <v>0.1053626565</v>
      </c>
      <c r="GY161" s="193">
        <f t="shared" si="769"/>
        <v>0.1033595642</v>
      </c>
      <c r="GZ161" s="193">
        <f t="shared" si="769"/>
        <v>0.1021577088</v>
      </c>
      <c r="HA161" s="193">
        <f t="shared" si="769"/>
        <v>0.09835339601</v>
      </c>
      <c r="HB161" s="193">
        <f t="shared" si="769"/>
        <v>0.08828964827</v>
      </c>
      <c r="HC161" s="193">
        <f t="shared" si="769"/>
        <v>0.07016138236</v>
      </c>
      <c r="HD161" s="193">
        <f t="shared" si="769"/>
        <v>0.04809544332</v>
      </c>
      <c r="HE161" s="193">
        <f t="shared" si="769"/>
        <v>0.01218857513</v>
      </c>
      <c r="HF161" s="193">
        <f t="shared" si="769"/>
        <v>0</v>
      </c>
      <c r="HG161" s="193">
        <f t="shared" si="769"/>
        <v>0</v>
      </c>
      <c r="HH161" s="193">
        <f t="shared" si="769"/>
        <v>0</v>
      </c>
      <c r="HI161" s="193">
        <f t="shared" si="769"/>
        <v>0</v>
      </c>
      <c r="HJ161" s="193">
        <f t="shared" si="769"/>
        <v>0</v>
      </c>
      <c r="HK161" s="193">
        <f t="shared" si="769"/>
        <v>0</v>
      </c>
      <c r="HL161" s="193">
        <f t="shared" si="769"/>
        <v>0</v>
      </c>
      <c r="HM161" s="193">
        <f t="shared" si="769"/>
        <v>0</v>
      </c>
      <c r="HN161" s="193">
        <f t="shared" si="769"/>
        <v>0</v>
      </c>
      <c r="HO161" s="193">
        <f t="shared" si="769"/>
        <v>0</v>
      </c>
      <c r="HP161" s="193">
        <f t="shared" si="769"/>
        <v>0</v>
      </c>
      <c r="HQ161" s="193">
        <f t="shared" si="769"/>
        <v>0</v>
      </c>
      <c r="HR161" s="193">
        <f t="shared" si="769"/>
        <v>0</v>
      </c>
      <c r="HS161" s="193">
        <f t="shared" si="769"/>
        <v>0</v>
      </c>
      <c r="HT161" s="193">
        <f t="shared" si="769"/>
        <v>0</v>
      </c>
      <c r="HU161" s="193">
        <f t="shared" si="769"/>
        <v>0</v>
      </c>
      <c r="HV161" s="193">
        <f t="shared" si="769"/>
        <v>0</v>
      </c>
      <c r="HW161" s="193">
        <f t="shared" si="769"/>
        <v>0</v>
      </c>
      <c r="HX161" s="193">
        <f t="shared" si="769"/>
        <v>0</v>
      </c>
      <c r="HY161" s="193">
        <f t="shared" si="769"/>
        <v>0</v>
      </c>
      <c r="HZ161" s="193">
        <f t="shared" si="769"/>
        <v>0</v>
      </c>
      <c r="IA161" s="193">
        <f t="shared" si="769"/>
        <v>0.0200762245</v>
      </c>
      <c r="IB161" s="193">
        <f t="shared" si="769"/>
        <v>0.0768949499</v>
      </c>
      <c r="IC161" s="193">
        <f t="shared" si="769"/>
        <v>0.1354060277</v>
      </c>
      <c r="ID161" s="193">
        <f t="shared" si="769"/>
        <v>0.1718910647</v>
      </c>
      <c r="IE161" s="193">
        <f t="shared" si="769"/>
        <v>0.2090264375</v>
      </c>
      <c r="IF161" s="193">
        <f t="shared" si="769"/>
        <v>0.2299424351</v>
      </c>
      <c r="IG161" s="193">
        <f t="shared" si="769"/>
        <v>0.2463109249</v>
      </c>
      <c r="IH161" s="193">
        <f t="shared" si="769"/>
        <v>0.2545413766</v>
      </c>
      <c r="II161" s="193">
        <f t="shared" si="769"/>
        <v>0.2563958182</v>
      </c>
      <c r="IJ161" s="193">
        <f t="shared" si="769"/>
        <v>0.2571970551</v>
      </c>
      <c r="IK161" s="193">
        <f t="shared" si="769"/>
        <v>0.2539921074</v>
      </c>
      <c r="IL161" s="193">
        <f t="shared" si="769"/>
        <v>0.2335605656</v>
      </c>
      <c r="IM161" s="193">
        <f t="shared" si="769"/>
        <v>0.2067191284</v>
      </c>
      <c r="IN161" s="193">
        <f t="shared" si="769"/>
        <v>0.1758715065</v>
      </c>
      <c r="IO161" s="193">
        <f t="shared" si="23"/>
        <v>2.727825622</v>
      </c>
      <c r="IP161" s="193">
        <f t="shared" si="29"/>
        <v>2.27820209</v>
      </c>
      <c r="IQ161" s="193">
        <f t="shared" ref="IQ161:KK161" si="770">MAX((MIN(CZ161+IP161,$IO$7))-GT161,0)</f>
        <v>2.146799233</v>
      </c>
      <c r="IR161" s="193">
        <f t="shared" si="770"/>
        <v>2.024209983</v>
      </c>
      <c r="IS161" s="193">
        <f t="shared" si="770"/>
        <v>1.905626917</v>
      </c>
      <c r="IT161" s="193">
        <f t="shared" si="770"/>
        <v>1.796258076</v>
      </c>
      <c r="IU161" s="193">
        <f t="shared" si="770"/>
        <v>1.690895419</v>
      </c>
      <c r="IV161" s="193">
        <f t="shared" si="770"/>
        <v>1.587535855</v>
      </c>
      <c r="IW161" s="193">
        <f t="shared" si="770"/>
        <v>1.485378146</v>
      </c>
      <c r="IX161" s="193">
        <f t="shared" si="770"/>
        <v>1.38702475</v>
      </c>
      <c r="IY161" s="193">
        <f t="shared" si="770"/>
        <v>1.298735102</v>
      </c>
      <c r="IZ161" s="193">
        <f t="shared" si="770"/>
        <v>1.22857372</v>
      </c>
      <c r="JA161" s="193">
        <f t="shared" si="770"/>
        <v>1.180478276</v>
      </c>
      <c r="JB161" s="193">
        <f t="shared" si="770"/>
        <v>1.168289701</v>
      </c>
      <c r="JC161" s="193">
        <f t="shared" si="770"/>
        <v>1.197401835</v>
      </c>
      <c r="JD161" s="193">
        <f t="shared" si="770"/>
        <v>1.274492459</v>
      </c>
      <c r="JE161" s="193">
        <f t="shared" si="770"/>
        <v>1.404011015</v>
      </c>
      <c r="JF161" s="193">
        <f t="shared" si="770"/>
        <v>1.586216973</v>
      </c>
      <c r="JG161" s="193">
        <f t="shared" si="770"/>
        <v>1.813302403</v>
      </c>
      <c r="JH161" s="193">
        <f t="shared" si="770"/>
        <v>2.108059916</v>
      </c>
      <c r="JI161" s="193">
        <f t="shared" si="770"/>
        <v>2.450599795</v>
      </c>
      <c r="JJ161" s="193">
        <f t="shared" si="770"/>
        <v>2.847291854</v>
      </c>
      <c r="JK161" s="193">
        <f t="shared" si="770"/>
        <v>3.263860135</v>
      </c>
      <c r="JL161" s="193">
        <f t="shared" si="770"/>
        <v>3.70306342</v>
      </c>
      <c r="JM161" s="193">
        <f t="shared" si="770"/>
        <v>4.140853056</v>
      </c>
      <c r="JN161" s="193">
        <f t="shared" si="770"/>
        <v>4.56661317</v>
      </c>
      <c r="JO161" s="193">
        <f t="shared" si="770"/>
        <v>5</v>
      </c>
      <c r="JP161" s="193">
        <f t="shared" si="770"/>
        <v>5</v>
      </c>
      <c r="JQ161" s="193">
        <f t="shared" si="770"/>
        <v>5</v>
      </c>
      <c r="JR161" s="193">
        <f t="shared" si="770"/>
        <v>5</v>
      </c>
      <c r="JS161" s="193">
        <f t="shared" si="770"/>
        <v>5</v>
      </c>
      <c r="JT161" s="193">
        <f t="shared" si="770"/>
        <v>5</v>
      </c>
      <c r="JU161" s="193">
        <f t="shared" si="770"/>
        <v>5</v>
      </c>
      <c r="JV161" s="193">
        <f t="shared" si="770"/>
        <v>5</v>
      </c>
      <c r="JW161" s="193">
        <f t="shared" si="770"/>
        <v>5</v>
      </c>
      <c r="JX161" s="193">
        <f t="shared" si="770"/>
        <v>4.979923776</v>
      </c>
      <c r="JY161" s="193">
        <f t="shared" si="770"/>
        <v>4.903028826</v>
      </c>
      <c r="JZ161" s="193">
        <f t="shared" si="770"/>
        <v>4.767622798</v>
      </c>
      <c r="KA161" s="193">
        <f t="shared" si="770"/>
        <v>4.595731733</v>
      </c>
      <c r="KB161" s="193">
        <f t="shared" si="770"/>
        <v>4.386705296</v>
      </c>
      <c r="KC161" s="193">
        <f t="shared" si="770"/>
        <v>4.156762861</v>
      </c>
      <c r="KD161" s="193">
        <f t="shared" si="770"/>
        <v>3.910451936</v>
      </c>
      <c r="KE161" s="193">
        <f t="shared" si="770"/>
        <v>3.655910559</v>
      </c>
      <c r="KF161" s="193">
        <f t="shared" si="770"/>
        <v>3.399514741</v>
      </c>
      <c r="KG161" s="193">
        <f t="shared" si="770"/>
        <v>3.142317686</v>
      </c>
      <c r="KH161" s="193">
        <f t="shared" si="770"/>
        <v>2.888325578</v>
      </c>
      <c r="KI161" s="193">
        <f t="shared" si="770"/>
        <v>2.654765013</v>
      </c>
      <c r="KJ161" s="193">
        <f t="shared" si="770"/>
        <v>2.448045884</v>
      </c>
      <c r="KK161" s="193">
        <f t="shared" si="770"/>
        <v>2.272174378</v>
      </c>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row>
    <row r="162" ht="14.25" customHeight="1">
      <c r="A162" s="1">
        <v>6.0</v>
      </c>
      <c r="B162" s="1">
        <f t="shared" ref="B162:C162" si="771">B161+1</f>
        <v>152</v>
      </c>
      <c r="C162" s="267">
        <f t="shared" si="771"/>
        <v>43617</v>
      </c>
      <c r="D162" s="193">
        <f t="shared" si="15"/>
        <v>9.117275047</v>
      </c>
      <c r="E162" s="193">
        <f>(SUMIFS(Profile!$F$2:$F$17521,Profile!$B$2:$B$17521,$B162,Profile!$C$2:$C$17521,E$8))*$C$6</f>
        <v>0.1478282139</v>
      </c>
      <c r="F162" s="193">
        <f>(SUMIFS(Profile!$F$2:$F$17521,Profile!$B$2:$B$17521,$B162,Profile!$C$2:$C$17521,F$8))*$C$6</f>
        <v>0.1306016199</v>
      </c>
      <c r="G162" s="193">
        <f>(SUMIFS(Profile!$F$2:$F$17521,Profile!$B$2:$B$17521,$B162,Profile!$C$2:$C$17521,G$8))*$C$6</f>
        <v>0.1217880136</v>
      </c>
      <c r="H162" s="193">
        <f>(SUMIFS(Profile!$F$2:$F$17521,Profile!$B$2:$B$17521,$B162,Profile!$C$2:$C$17521,H$8))*$C$6</f>
        <v>0.1173812105</v>
      </c>
      <c r="I162" s="193">
        <f>(SUMIFS(Profile!$F$2:$F$17521,Profile!$B$2:$B$17521,$B162,Profile!$C$2:$C$17521,I$8))*$C$6</f>
        <v>0.1089682227</v>
      </c>
      <c r="J162" s="193">
        <f>(SUMIFS(Profile!$F$2:$F$17521,Profile!$B$2:$B$17521,$B162,Profile!$C$2:$C$17521,J$8))*$C$6</f>
        <v>0.1065645119</v>
      </c>
      <c r="K162" s="193">
        <f>(SUMIFS(Profile!$F$2:$F$17521,Profile!$B$2:$B$17521,$B162,Profile!$C$2:$C$17521,K$8))*$C$6</f>
        <v>0.1037601827</v>
      </c>
      <c r="L162" s="193">
        <f>(SUMIFS(Profile!$F$2:$F$17521,Profile!$B$2:$B$17521,$B162,Profile!$C$2:$C$17521,L$8))*$C$6</f>
        <v>0.1021577088</v>
      </c>
      <c r="M162" s="193">
        <f>(SUMIFS(Profile!$F$2:$F$17521,Profile!$B$2:$B$17521,$B162,Profile!$C$2:$C$17521,M$8))*$C$6</f>
        <v>0.1033595642</v>
      </c>
      <c r="N162" s="193">
        <f>(SUMIFS(Profile!$F$2:$F$17521,Profile!$B$2:$B$17521,$B162,Profile!$C$2:$C$17521,N$8))*$C$6</f>
        <v>0.1049620381</v>
      </c>
      <c r="O162" s="193">
        <f>(SUMIFS(Profile!$F$2:$F$17521,Profile!$B$2:$B$17521,$B162,Profile!$C$2:$C$17521,O$8))*$C$6</f>
        <v>0.1061638935</v>
      </c>
      <c r="P162" s="193">
        <f>(SUMIFS(Profile!$F$2:$F$17521,Profile!$B$2:$B$17521,$B162,Profile!$C$2:$C$17521,P$8))*$C$6</f>
        <v>0.1149774997</v>
      </c>
      <c r="Q162" s="193">
        <f>(SUMIFS(Profile!$F$2:$F$17521,Profile!$B$2:$B$17521,$B162,Profile!$C$2:$C$17521,Q$8))*$C$6</f>
        <v>0.128999146</v>
      </c>
      <c r="R162" s="193">
        <f>(SUMIFS(Profile!$F$2:$F$17521,Profile!$B$2:$B$17521,$B162,Profile!$C$2:$C$17521,R$8))*$C$6</f>
        <v>0.1534368724</v>
      </c>
      <c r="S162" s="193">
        <f>(SUMIFS(Profile!$F$2:$F$17521,Profile!$B$2:$B$17521,$B162,Profile!$C$2:$C$17521,S$8))*$C$6</f>
        <v>0.1722659403</v>
      </c>
      <c r="T162" s="193">
        <f>(SUMIFS(Profile!$F$2:$F$17521,Profile!$B$2:$B$17521,$B162,Profile!$C$2:$C$17521,T$8))*$C$6</f>
        <v>0.1894925344</v>
      </c>
      <c r="U162" s="193">
        <f>(SUMIFS(Profile!$F$2:$F$17521,Profile!$B$2:$B$17521,$B162,Profile!$C$2:$C$17521,U$8))*$C$6</f>
        <v>0.1991073775</v>
      </c>
      <c r="V162" s="193">
        <f>(SUMIFS(Profile!$F$2:$F$17521,Profile!$B$2:$B$17521,$B162,Profile!$C$2:$C$17521,V$8))*$C$6</f>
        <v>0.2123277869</v>
      </c>
      <c r="W162" s="193">
        <f>(SUMIFS(Profile!$F$2:$F$17521,Profile!$B$2:$B$17521,$B162,Profile!$C$2:$C$17521,W$8))*$C$6</f>
        <v>0.2095234577</v>
      </c>
      <c r="X162" s="193">
        <f>(SUMIFS(Profile!$F$2:$F$17521,Profile!$B$2:$B$17521,$B162,Profile!$C$2:$C$17521,X$8))*$C$6</f>
        <v>0.2051166545</v>
      </c>
      <c r="Y162" s="193">
        <f>(SUMIFS(Profile!$F$2:$F$17521,Profile!$B$2:$B$17521,$B162,Profile!$C$2:$C$17521,Y$8))*$C$6</f>
        <v>0.2027129437</v>
      </c>
      <c r="Z162" s="193">
        <f>(SUMIFS(Profile!$F$2:$F$17521,Profile!$B$2:$B$17521,$B162,Profile!$C$2:$C$17521,Z$8))*$C$6</f>
        <v>0.1955018114</v>
      </c>
      <c r="AA162" s="193">
        <f>(SUMIFS(Profile!$F$2:$F$17521,Profile!$B$2:$B$17521,$B162,Profile!$C$2:$C$17521,AA$8))*$C$6</f>
        <v>0.199507996</v>
      </c>
      <c r="AB162" s="193">
        <f>(SUMIFS(Profile!$F$2:$F$17521,Profile!$B$2:$B$17521,$B162,Profile!$C$2:$C$17521,AB$8))*$C$6</f>
        <v>0.1991073775</v>
      </c>
      <c r="AC162" s="193">
        <f>(SUMIFS(Profile!$F$2:$F$17521,Profile!$B$2:$B$17521,$B162,Profile!$C$2:$C$17521,AC$8))*$C$6</f>
        <v>0.2031135622</v>
      </c>
      <c r="AD162" s="193">
        <f>(SUMIFS(Profile!$F$2:$F$17521,Profile!$B$2:$B$17521,$B162,Profile!$C$2:$C$17521,AD$8))*$C$6</f>
        <v>0.205517273</v>
      </c>
      <c r="AE162" s="193">
        <f>(SUMIFS(Profile!$F$2:$F$17521,Profile!$B$2:$B$17521,$B162,Profile!$C$2:$C$17521,AE$8))*$C$6</f>
        <v>0.1947005744</v>
      </c>
      <c r="AF162" s="193">
        <f>(SUMIFS(Profile!$F$2:$F$17521,Profile!$B$2:$B$17521,$B162,Profile!$C$2:$C$17521,AF$8))*$C$6</f>
        <v>0.1906943898</v>
      </c>
      <c r="AG162" s="193">
        <f>(SUMIFS(Profile!$F$2:$F$17521,Profile!$B$2:$B$17521,$B162,Profile!$C$2:$C$17521,AG$8))*$C$6</f>
        <v>0.1854863497</v>
      </c>
      <c r="AH162" s="193">
        <f>(SUMIFS(Profile!$F$2:$F$17521,Profile!$B$2:$B$17521,$B162,Profile!$C$2:$C$17521,AH$8))*$C$6</f>
        <v>0.1850857312</v>
      </c>
      <c r="AI162" s="193">
        <f>(SUMIFS(Profile!$F$2:$F$17521,Profile!$B$2:$B$17521,$B162,Profile!$C$2:$C$17521,AI$8))*$C$6</f>
        <v>0.1854863497</v>
      </c>
      <c r="AJ162" s="193">
        <f>(SUMIFS(Profile!$F$2:$F$17521,Profile!$B$2:$B$17521,$B162,Profile!$C$2:$C$17521,AJ$8))*$C$6</f>
        <v>0.1979055221</v>
      </c>
      <c r="AK162" s="193">
        <f>(SUMIFS(Profile!$F$2:$F$17521,Profile!$B$2:$B$17521,$B162,Profile!$C$2:$C$17521,AK$8))*$C$6</f>
        <v>0.21152655</v>
      </c>
      <c r="AL162" s="193">
        <f>(SUMIFS(Profile!$F$2:$F$17521,Profile!$B$2:$B$17521,$B162,Profile!$C$2:$C$17521,AL$8))*$C$6</f>
        <v>0.2299549994</v>
      </c>
      <c r="AM162" s="193">
        <f>(SUMIFS(Profile!$F$2:$F$17521,Profile!$B$2:$B$17521,$B162,Profile!$C$2:$C$17521,AM$8))*$C$6</f>
        <v>0.2608026213</v>
      </c>
      <c r="AN162" s="193">
        <f>(SUMIFS(Profile!$F$2:$F$17521,Profile!$B$2:$B$17521,$B162,Profile!$C$2:$C$17521,AN$8))*$C$6</f>
        <v>0.2664112798</v>
      </c>
      <c r="AO162" s="193">
        <f>(SUMIFS(Profile!$F$2:$F$17521,Profile!$B$2:$B$17521,$B162,Profile!$C$2:$C$17521,AO$8))*$C$6</f>
        <v>0.2676131352</v>
      </c>
      <c r="AP162" s="193">
        <f>(SUMIFS(Profile!$F$2:$F$17521,Profile!$B$2:$B$17521,$B162,Profile!$C$2:$C$17521,AP$8))*$C$6</f>
        <v>0.2696162275</v>
      </c>
      <c r="AQ162" s="193">
        <f>(SUMIFS(Profile!$F$2:$F$17521,Profile!$B$2:$B$17521,$B162,Profile!$C$2:$C$17521,AQ$8))*$C$6</f>
        <v>0.2664112798</v>
      </c>
      <c r="AR162" s="193">
        <f>(SUMIFS(Profile!$F$2:$F$17521,Profile!$B$2:$B$17521,$B162,Profile!$C$2:$C$17521,AR$8))*$C$6</f>
        <v>0.264007569</v>
      </c>
      <c r="AS162" s="193">
        <f>(SUMIFS(Profile!$F$2:$F$17521,Profile!$B$2:$B$17521,$B162,Profile!$C$2:$C$17521,AS$8))*$C$6</f>
        <v>0.2551939628</v>
      </c>
      <c r="AT162" s="193">
        <f>(SUMIFS(Profile!$F$2:$F$17521,Profile!$B$2:$B$17521,$B162,Profile!$C$2:$C$17521,AT$8))*$C$6</f>
        <v>0.2559951997</v>
      </c>
      <c r="AU162" s="193">
        <f>(SUMIFS(Profile!$F$2:$F$17521,Profile!$B$2:$B$17521,$B162,Profile!$C$2:$C$17521,AU$8))*$C$6</f>
        <v>0.2608026213</v>
      </c>
      <c r="AV162" s="193">
        <f>(SUMIFS(Profile!$F$2:$F$17521,Profile!$B$2:$B$17521,$B162,Profile!$C$2:$C$17521,AV$8))*$C$6</f>
        <v>0.2575976736</v>
      </c>
      <c r="AW162" s="193">
        <f>(SUMIFS(Profile!$F$2:$F$17521,Profile!$B$2:$B$17521,$B162,Profile!$C$2:$C$17521,AW$8))*$C$6</f>
        <v>0.2479828304</v>
      </c>
      <c r="AX162" s="193">
        <f>(SUMIFS(Profile!$F$2:$F$17521,Profile!$B$2:$B$17521,$B162,Profile!$C$2:$C$17521,AX$8))*$C$6</f>
        <v>0.2291537625</v>
      </c>
      <c r="AY162" s="193">
        <f>(SUMIFS(Profile!$F$2:$F$17521,Profile!$B$2:$B$17521,$B162,Profile!$C$2:$C$17521,AY$8))*$C$6</f>
        <v>0.21152655</v>
      </c>
      <c r="AZ162" s="193">
        <f>(SUMIFS(Profile!$F$2:$F$17521,Profile!$B$2:$B$17521,$B162,Profile!$C$2:$C$17521,AZ$8))*$C$6</f>
        <v>0.1790764543</v>
      </c>
      <c r="BA162" s="193">
        <f t="shared" si="16"/>
        <v>8.475926731</v>
      </c>
      <c r="BB162" s="193">
        <f>(SUMIFS(Profile!$E$2:$E$17521,Profile!$B$2:$B$17521,$B162,Profile!$C$2:$C$17521,BB$8))*$C$9</f>
        <v>0</v>
      </c>
      <c r="BC162" s="193">
        <f>(SUMIFS(Profile!$E$2:$E$17521,Profile!$B$2:$B$17521,$B162,Profile!$C$2:$C$17521,BC$8))*$C$9</f>
        <v>0</v>
      </c>
      <c r="BD162" s="193">
        <f>(SUMIFS(Profile!$E$2:$E$17521,Profile!$B$2:$B$17521,$B162,Profile!$C$2:$C$17521,BD$8))*$C$9</f>
        <v>0</v>
      </c>
      <c r="BE162" s="193">
        <f>(SUMIFS(Profile!$E$2:$E$17521,Profile!$B$2:$B$17521,$B162,Profile!$C$2:$C$17521,BE$8))*$C$9</f>
        <v>0</v>
      </c>
      <c r="BF162" s="193">
        <f>(SUMIFS(Profile!$E$2:$E$17521,Profile!$B$2:$B$17521,$B162,Profile!$C$2:$C$17521,BF$8))*$C$9</f>
        <v>0</v>
      </c>
      <c r="BG162" s="193">
        <f>(SUMIFS(Profile!$E$2:$E$17521,Profile!$B$2:$B$17521,$B162,Profile!$C$2:$C$17521,BG$8))*$C$9</f>
        <v>0</v>
      </c>
      <c r="BH162" s="193">
        <f>(SUMIFS(Profile!$E$2:$E$17521,Profile!$B$2:$B$17521,$B162,Profile!$C$2:$C$17521,BH$8))*$C$9</f>
        <v>0</v>
      </c>
      <c r="BI162" s="193">
        <f>(SUMIFS(Profile!$E$2:$E$17521,Profile!$B$2:$B$17521,$B162,Profile!$C$2:$C$17521,BI$8))*$C$9</f>
        <v>0</v>
      </c>
      <c r="BJ162" s="193">
        <f>(SUMIFS(Profile!$E$2:$E$17521,Profile!$B$2:$B$17521,$B162,Profile!$C$2:$C$17521,BJ$8))*$C$9</f>
        <v>0.006166332743</v>
      </c>
      <c r="BK162" s="193">
        <f>(SUMIFS(Profile!$E$2:$E$17521,Profile!$B$2:$B$17521,$B162,Profile!$C$2:$C$17521,BK$8))*$C$9</f>
        <v>0.01700535813</v>
      </c>
      <c r="BL162" s="193">
        <f>(SUMIFS(Profile!$E$2:$E$17521,Profile!$B$2:$B$17521,$B162,Profile!$C$2:$C$17521,BL$8))*$C$9</f>
        <v>0.03603899491</v>
      </c>
      <c r="BM162" s="193">
        <f>(SUMIFS(Profile!$E$2:$E$17521,Profile!$B$2:$B$17521,$B162,Profile!$C$2:$C$17521,BM$8))*$C$9</f>
        <v>0.06389906215</v>
      </c>
      <c r="BN162" s="193">
        <f>(SUMIFS(Profile!$E$2:$E$17521,Profile!$B$2:$B$17521,$B162,Profile!$C$2:$C$17521,BN$8))*$C$9</f>
        <v>0.1003842148</v>
      </c>
      <c r="BO162" s="193">
        <f>(SUMIFS(Profile!$E$2:$E$17521,Profile!$B$2:$B$17521,$B162,Profile!$C$2:$C$17521,BO$8))*$C$9</f>
        <v>0.1414436517</v>
      </c>
      <c r="BP162" s="193">
        <f>(SUMIFS(Profile!$E$2:$E$17521,Profile!$B$2:$B$17521,$B162,Profile!$C$2:$C$17521,BP$8))*$C$9</f>
        <v>0.1916797921</v>
      </c>
      <c r="BQ162" s="193">
        <f>(SUMIFS(Profile!$E$2:$E$17521,Profile!$B$2:$B$17521,$B162,Profile!$C$2:$C$17521,BQ$8))*$C$9</f>
        <v>0.2522768269</v>
      </c>
      <c r="BR162" s="193">
        <f>(SUMIFS(Profile!$E$2:$E$17521,Profile!$B$2:$B$17521,$B162,Profile!$C$2:$C$17521,BR$8))*$C$9</f>
        <v>0.2939622054</v>
      </c>
      <c r="BS162" s="193">
        <f>(SUMIFS(Profile!$E$2:$E$17521,Profile!$B$2:$B$17521,$B162,Profile!$C$2:$C$17521,BS$8))*$C$9</f>
        <v>0.3416632034</v>
      </c>
      <c r="BT162" s="193">
        <f>(SUMIFS(Profile!$E$2:$E$17521,Profile!$B$2:$B$17521,$B162,Profile!$C$2:$C$17521,BT$8))*$C$9</f>
        <v>0.3869343837</v>
      </c>
      <c r="BU162" s="193">
        <f>(SUMIFS(Profile!$E$2:$E$17521,Profile!$B$2:$B$17521,$B162,Profile!$C$2:$C$17521,BU$8))*$C$9</f>
        <v>0.4118910299</v>
      </c>
      <c r="BV162" s="193">
        <f>(SUMIFS(Profile!$E$2:$E$17521,Profile!$B$2:$B$17521,$B162,Profile!$C$2:$C$17521,BV$8))*$C$9</f>
        <v>0.4614999363</v>
      </c>
      <c r="BW162" s="193">
        <f>(SUMIFS(Profile!$E$2:$E$17521,Profile!$B$2:$B$17521,$B162,Profile!$C$2:$C$17521,BW$8))*$C$9</f>
        <v>0.4888326094</v>
      </c>
      <c r="BX162" s="193">
        <f>(SUMIFS(Profile!$E$2:$E$17521,Profile!$B$2:$B$17521,$B162,Profile!$C$2:$C$17521,BX$8))*$C$9</f>
        <v>0.5212195358</v>
      </c>
      <c r="BY162" s="193">
        <f>(SUMIFS(Profile!$E$2:$E$17521,Profile!$B$2:$B$17521,$B162,Profile!$C$2:$C$17521,BY$8))*$C$9</f>
        <v>0.5479737669</v>
      </c>
      <c r="BZ162" s="193">
        <f>(SUMIFS(Profile!$E$2:$E$17521,Profile!$B$2:$B$17521,$B162,Profile!$C$2:$C$17521,BZ$8))*$C$9</f>
        <v>0.5345816511</v>
      </c>
      <c r="CA162" s="193">
        <f>(SUMIFS(Profile!$E$2:$E$17521,Profile!$B$2:$B$17521,$B162,Profile!$C$2:$C$17521,CA$8))*$C$9</f>
        <v>0.5225205955</v>
      </c>
      <c r="CB162" s="193">
        <f>(SUMIFS(Profile!$E$2:$E$17521,Profile!$B$2:$B$17521,$B162,Profile!$C$2:$C$17521,CB$8))*$C$9</f>
        <v>0.4723273485</v>
      </c>
      <c r="CC162" s="193">
        <f>(SUMIFS(Profile!$E$2:$E$17521,Profile!$B$2:$B$17521,$B162,Profile!$C$2:$C$17521,CC$8))*$C$9</f>
        <v>0.4253333637</v>
      </c>
      <c r="CD162" s="193">
        <f>(SUMIFS(Profile!$E$2:$E$17521,Profile!$B$2:$B$17521,$B162,Profile!$C$2:$C$17521,CD$8))*$C$9</f>
        <v>0.3795925875</v>
      </c>
      <c r="CE162" s="193">
        <f>(SUMIFS(Profile!$E$2:$E$17521,Profile!$B$2:$B$17521,$B162,Profile!$C$2:$C$17521,CE$8))*$C$9</f>
        <v>0.3613818698</v>
      </c>
      <c r="CF162" s="193">
        <f>(SUMIFS(Profile!$E$2:$E$17521,Profile!$B$2:$B$17521,$B162,Profile!$C$2:$C$17521,CF$8))*$C$9</f>
        <v>0.3167109382</v>
      </c>
      <c r="CG162" s="193">
        <f>(SUMIFS(Profile!$E$2:$E$17521,Profile!$B$2:$B$17521,$B162,Profile!$C$2:$C$17521,CG$8))*$C$9</f>
        <v>0.2733735079</v>
      </c>
      <c r="CH162" s="193">
        <f>(SUMIFS(Profile!$E$2:$E$17521,Profile!$B$2:$B$17521,$B162,Profile!$C$2:$C$17521,CH$8))*$C$9</f>
        <v>0.2315531513</v>
      </c>
      <c r="CI162" s="193">
        <f>(SUMIFS(Profile!$E$2:$E$17521,Profile!$B$2:$B$17521,$B162,Profile!$C$2:$C$17521,CI$8))*$C$9</f>
        <v>0.188587774</v>
      </c>
      <c r="CJ162" s="193">
        <f>(SUMIFS(Profile!$E$2:$E$17521,Profile!$B$2:$B$17521,$B162,Profile!$C$2:$C$17521,CJ$8))*$C$9</f>
        <v>0.1571352201</v>
      </c>
      <c r="CK162" s="193">
        <f>(SUMIFS(Profile!$E$2:$E$17521,Profile!$B$2:$B$17521,$B162,Profile!$C$2:$C$17521,CK$8))*$C$9</f>
        <v>0.1229964271</v>
      </c>
      <c r="CL162" s="193">
        <f>(SUMIFS(Profile!$E$2:$E$17521,Profile!$B$2:$B$17521,$B162,Profile!$C$2:$C$17521,CL$8))*$C$9</f>
        <v>0.08701774443</v>
      </c>
      <c r="CM162" s="193">
        <f>(SUMIFS(Profile!$E$2:$E$17521,Profile!$B$2:$B$17521,$B162,Profile!$C$2:$C$17521,CM$8))*$C$9</f>
        <v>0.06385437438</v>
      </c>
      <c r="CN162" s="193">
        <f>(SUMIFS(Profile!$E$2:$E$17521,Profile!$B$2:$B$17521,$B162,Profile!$C$2:$C$17521,CN$8))*$C$9</f>
        <v>0.04422514529</v>
      </c>
      <c r="CO162" s="193">
        <f>(SUMIFS(Profile!$E$2:$E$17521,Profile!$B$2:$B$17521,$B162,Profile!$C$2:$C$17521,CO$8))*$C$9</f>
        <v>0.0197315241</v>
      </c>
      <c r="CP162" s="193">
        <f>(SUMIFS(Profile!$E$2:$E$17521,Profile!$B$2:$B$17521,$B162,Profile!$C$2:$C$17521,CP$8))*$C$9</f>
        <v>0.01114123521</v>
      </c>
      <c r="CQ162" s="193">
        <f>(SUMIFS(Profile!$E$2:$E$17521,Profile!$B$2:$B$17521,$B162,Profile!$C$2:$C$17521,CQ$8))*$C$9</f>
        <v>0.0009913693887</v>
      </c>
      <c r="CR162" s="193">
        <f>(SUMIFS(Profile!$E$2:$E$17521,Profile!$B$2:$B$17521,$B162,Profile!$C$2:$C$17521,CR$8))*$C$9</f>
        <v>0</v>
      </c>
      <c r="CS162" s="193">
        <f>(SUMIFS(Profile!$E$2:$E$17521,Profile!$B$2:$B$17521,$B162,Profile!$C$2:$C$17521,CS$8))*$C$9</f>
        <v>0</v>
      </c>
      <c r="CT162" s="193">
        <f>(SUMIFS(Profile!$E$2:$E$17521,Profile!$B$2:$B$17521,$B162,Profile!$C$2:$C$17521,CT$8))*$C$9</f>
        <v>0</v>
      </c>
      <c r="CU162" s="193">
        <f>(SUMIFS(Profile!$E$2:$E$17521,Profile!$B$2:$B$17521,$B162,Profile!$C$2:$C$17521,CU$8))*$C$9</f>
        <v>0</v>
      </c>
      <c r="CV162" s="193">
        <f>(SUMIFS(Profile!$E$2:$E$17521,Profile!$B$2:$B$17521,$B162,Profile!$C$2:$C$17521,CV$8))*$C$9</f>
        <v>0</v>
      </c>
      <c r="CW162" s="193">
        <f>(SUMIFS(Profile!$E$2:$E$17521,Profile!$B$2:$B$17521,$B162,Profile!$C$2:$C$17521,CW$8))*$C$9</f>
        <v>0</v>
      </c>
      <c r="CX162" s="193">
        <f t="shared" si="17"/>
        <v>3.671128121</v>
      </c>
      <c r="CY162" s="193">
        <f t="shared" ref="CY162:ET162" si="772">MAX(BB162-E162,0)</f>
        <v>0</v>
      </c>
      <c r="CZ162" s="193">
        <f t="shared" si="772"/>
        <v>0</v>
      </c>
      <c r="DA162" s="193">
        <f t="shared" si="772"/>
        <v>0</v>
      </c>
      <c r="DB162" s="193">
        <f t="shared" si="772"/>
        <v>0</v>
      </c>
      <c r="DC162" s="193">
        <f t="shared" si="772"/>
        <v>0</v>
      </c>
      <c r="DD162" s="193">
        <f t="shared" si="772"/>
        <v>0</v>
      </c>
      <c r="DE162" s="193">
        <f t="shared" si="772"/>
        <v>0</v>
      </c>
      <c r="DF162" s="193">
        <f t="shared" si="772"/>
        <v>0</v>
      </c>
      <c r="DG162" s="193">
        <f t="shared" si="772"/>
        <v>0</v>
      </c>
      <c r="DH162" s="193">
        <f t="shared" si="772"/>
        <v>0</v>
      </c>
      <c r="DI162" s="193">
        <f t="shared" si="772"/>
        <v>0</v>
      </c>
      <c r="DJ162" s="193">
        <f t="shared" si="772"/>
        <v>0</v>
      </c>
      <c r="DK162" s="193">
        <f t="shared" si="772"/>
        <v>0</v>
      </c>
      <c r="DL162" s="193">
        <f t="shared" si="772"/>
        <v>0</v>
      </c>
      <c r="DM162" s="193">
        <f t="shared" si="772"/>
        <v>0.01941385177</v>
      </c>
      <c r="DN162" s="193">
        <f t="shared" si="772"/>
        <v>0.06278429251</v>
      </c>
      <c r="DO162" s="193">
        <f t="shared" si="772"/>
        <v>0.09485482781</v>
      </c>
      <c r="DP162" s="193">
        <f t="shared" si="772"/>
        <v>0.1293354165</v>
      </c>
      <c r="DQ162" s="193">
        <f t="shared" si="772"/>
        <v>0.177410926</v>
      </c>
      <c r="DR162" s="193">
        <f t="shared" si="772"/>
        <v>0.2067743753</v>
      </c>
      <c r="DS162" s="193">
        <f t="shared" si="772"/>
        <v>0.2587869926</v>
      </c>
      <c r="DT162" s="193">
        <f t="shared" si="772"/>
        <v>0.293330798</v>
      </c>
      <c r="DU162" s="193">
        <f t="shared" si="772"/>
        <v>0.3217115398</v>
      </c>
      <c r="DV162" s="193">
        <f t="shared" si="772"/>
        <v>0.3488663893</v>
      </c>
      <c r="DW162" s="193">
        <f t="shared" si="772"/>
        <v>0.3314680889</v>
      </c>
      <c r="DX162" s="193">
        <f t="shared" si="772"/>
        <v>0.3170033225</v>
      </c>
      <c r="DY162" s="193">
        <f t="shared" si="772"/>
        <v>0.277626774</v>
      </c>
      <c r="DZ162" s="193">
        <f t="shared" si="772"/>
        <v>0.234638974</v>
      </c>
      <c r="EA162" s="193">
        <f t="shared" si="772"/>
        <v>0.1941062378</v>
      </c>
      <c r="EB162" s="193">
        <f t="shared" si="772"/>
        <v>0.1762961385</v>
      </c>
      <c r="EC162" s="193">
        <f t="shared" si="772"/>
        <v>0.1312245885</v>
      </c>
      <c r="ED162" s="193">
        <f t="shared" si="772"/>
        <v>0.07546798575</v>
      </c>
      <c r="EE162" s="193">
        <f t="shared" si="772"/>
        <v>0.02002660129</v>
      </c>
      <c r="EF162" s="193">
        <f t="shared" si="772"/>
        <v>0</v>
      </c>
      <c r="EG162" s="193">
        <f t="shared" si="772"/>
        <v>0</v>
      </c>
      <c r="EH162" s="193">
        <f t="shared" si="772"/>
        <v>0</v>
      </c>
      <c r="EI162" s="193">
        <f t="shared" si="772"/>
        <v>0</v>
      </c>
      <c r="EJ162" s="193">
        <f t="shared" si="772"/>
        <v>0</v>
      </c>
      <c r="EK162" s="193">
        <f t="shared" si="772"/>
        <v>0</v>
      </c>
      <c r="EL162" s="193">
        <f t="shared" si="772"/>
        <v>0</v>
      </c>
      <c r="EM162" s="193">
        <f t="shared" si="772"/>
        <v>0</v>
      </c>
      <c r="EN162" s="193">
        <f t="shared" si="772"/>
        <v>0</v>
      </c>
      <c r="EO162" s="193">
        <f t="shared" si="772"/>
        <v>0</v>
      </c>
      <c r="EP162" s="193">
        <f t="shared" si="772"/>
        <v>0</v>
      </c>
      <c r="EQ162" s="193">
        <f t="shared" si="772"/>
        <v>0</v>
      </c>
      <c r="ER162" s="193">
        <f t="shared" si="772"/>
        <v>0</v>
      </c>
      <c r="ES162" s="193">
        <f t="shared" si="772"/>
        <v>0</v>
      </c>
      <c r="ET162" s="193">
        <f t="shared" si="772"/>
        <v>0</v>
      </c>
      <c r="EU162" s="193">
        <f t="shared" si="19"/>
        <v>4.804798611</v>
      </c>
      <c r="EV162" s="193">
        <f t="shared" ref="EV162:GQ162" si="773">BB162-CY162</f>
        <v>0</v>
      </c>
      <c r="EW162" s="193">
        <f t="shared" si="773"/>
        <v>0</v>
      </c>
      <c r="EX162" s="193">
        <f t="shared" si="773"/>
        <v>0</v>
      </c>
      <c r="EY162" s="193">
        <f t="shared" si="773"/>
        <v>0</v>
      </c>
      <c r="EZ162" s="193">
        <f t="shared" si="773"/>
        <v>0</v>
      </c>
      <c r="FA162" s="193">
        <f t="shared" si="773"/>
        <v>0</v>
      </c>
      <c r="FB162" s="193">
        <f t="shared" si="773"/>
        <v>0</v>
      </c>
      <c r="FC162" s="193">
        <f t="shared" si="773"/>
        <v>0</v>
      </c>
      <c r="FD162" s="193">
        <f t="shared" si="773"/>
        <v>0.006166332743</v>
      </c>
      <c r="FE162" s="193">
        <f t="shared" si="773"/>
        <v>0.01700535813</v>
      </c>
      <c r="FF162" s="193">
        <f t="shared" si="773"/>
        <v>0.03603899491</v>
      </c>
      <c r="FG162" s="193">
        <f t="shared" si="773"/>
        <v>0.06389906215</v>
      </c>
      <c r="FH162" s="193">
        <f t="shared" si="773"/>
        <v>0.1003842148</v>
      </c>
      <c r="FI162" s="193">
        <f t="shared" si="773"/>
        <v>0.1414436517</v>
      </c>
      <c r="FJ162" s="193">
        <f t="shared" si="773"/>
        <v>0.1722659403</v>
      </c>
      <c r="FK162" s="193">
        <f t="shared" si="773"/>
        <v>0.1894925344</v>
      </c>
      <c r="FL162" s="193">
        <f t="shared" si="773"/>
        <v>0.1991073775</v>
      </c>
      <c r="FM162" s="193">
        <f t="shared" si="773"/>
        <v>0.2123277869</v>
      </c>
      <c r="FN162" s="193">
        <f t="shared" si="773"/>
        <v>0.2095234577</v>
      </c>
      <c r="FO162" s="193">
        <f t="shared" si="773"/>
        <v>0.2051166545</v>
      </c>
      <c r="FP162" s="193">
        <f t="shared" si="773"/>
        <v>0.2027129437</v>
      </c>
      <c r="FQ162" s="193">
        <f t="shared" si="773"/>
        <v>0.1955018114</v>
      </c>
      <c r="FR162" s="193">
        <f t="shared" si="773"/>
        <v>0.199507996</v>
      </c>
      <c r="FS162" s="193">
        <f t="shared" si="773"/>
        <v>0.1991073775</v>
      </c>
      <c r="FT162" s="193">
        <f t="shared" si="773"/>
        <v>0.2031135622</v>
      </c>
      <c r="FU162" s="193">
        <f t="shared" si="773"/>
        <v>0.205517273</v>
      </c>
      <c r="FV162" s="193">
        <f t="shared" si="773"/>
        <v>0.1947005744</v>
      </c>
      <c r="FW162" s="193">
        <f t="shared" si="773"/>
        <v>0.1906943898</v>
      </c>
      <c r="FX162" s="193">
        <f t="shared" si="773"/>
        <v>0.1854863497</v>
      </c>
      <c r="FY162" s="193">
        <f t="shared" si="773"/>
        <v>0.1850857312</v>
      </c>
      <c r="FZ162" s="193">
        <f t="shared" si="773"/>
        <v>0.1854863497</v>
      </c>
      <c r="GA162" s="193">
        <f t="shared" si="773"/>
        <v>0.1979055221</v>
      </c>
      <c r="GB162" s="193">
        <f t="shared" si="773"/>
        <v>0.21152655</v>
      </c>
      <c r="GC162" s="193">
        <f t="shared" si="773"/>
        <v>0.188587774</v>
      </c>
      <c r="GD162" s="193">
        <f t="shared" si="773"/>
        <v>0.1571352201</v>
      </c>
      <c r="GE162" s="193">
        <f t="shared" si="773"/>
        <v>0.1229964271</v>
      </c>
      <c r="GF162" s="193">
        <f t="shared" si="773"/>
        <v>0.08701774443</v>
      </c>
      <c r="GG162" s="193">
        <f t="shared" si="773"/>
        <v>0.06385437438</v>
      </c>
      <c r="GH162" s="193">
        <f t="shared" si="773"/>
        <v>0.04422514529</v>
      </c>
      <c r="GI162" s="193">
        <f t="shared" si="773"/>
        <v>0.0197315241</v>
      </c>
      <c r="GJ162" s="193">
        <f t="shared" si="773"/>
        <v>0.01114123521</v>
      </c>
      <c r="GK162" s="193">
        <f t="shared" si="773"/>
        <v>0.0009913693887</v>
      </c>
      <c r="GL162" s="193">
        <f t="shared" si="773"/>
        <v>0</v>
      </c>
      <c r="GM162" s="193">
        <f t="shared" si="773"/>
        <v>0</v>
      </c>
      <c r="GN162" s="193">
        <f t="shared" si="773"/>
        <v>0</v>
      </c>
      <c r="GO162" s="193">
        <f t="shared" si="773"/>
        <v>0</v>
      </c>
      <c r="GP162" s="193">
        <f t="shared" si="773"/>
        <v>0</v>
      </c>
      <c r="GQ162" s="193">
        <f t="shared" si="773"/>
        <v>0</v>
      </c>
      <c r="GR162" s="193">
        <f t="shared" si="21"/>
        <v>4.312476436</v>
      </c>
      <c r="GS162" s="193">
        <f t="shared" ref="GS162:IN162" si="774">E162-EV162</f>
        <v>0.1478282139</v>
      </c>
      <c r="GT162" s="193">
        <f t="shared" si="774"/>
        <v>0.1306016199</v>
      </c>
      <c r="GU162" s="193">
        <f t="shared" si="774"/>
        <v>0.1217880136</v>
      </c>
      <c r="GV162" s="193">
        <f t="shared" si="774"/>
        <v>0.1173812105</v>
      </c>
      <c r="GW162" s="193">
        <f t="shared" si="774"/>
        <v>0.1089682227</v>
      </c>
      <c r="GX162" s="193">
        <f t="shared" si="774"/>
        <v>0.1065645119</v>
      </c>
      <c r="GY162" s="193">
        <f t="shared" si="774"/>
        <v>0.1037601827</v>
      </c>
      <c r="GZ162" s="193">
        <f t="shared" si="774"/>
        <v>0.1021577088</v>
      </c>
      <c r="HA162" s="193">
        <f t="shared" si="774"/>
        <v>0.09719323145</v>
      </c>
      <c r="HB162" s="193">
        <f t="shared" si="774"/>
        <v>0.08795667993</v>
      </c>
      <c r="HC162" s="193">
        <f t="shared" si="774"/>
        <v>0.07012489855</v>
      </c>
      <c r="HD162" s="193">
        <f t="shared" si="774"/>
        <v>0.05107843756</v>
      </c>
      <c r="HE162" s="193">
        <f t="shared" si="774"/>
        <v>0.0286149312</v>
      </c>
      <c r="HF162" s="193">
        <f t="shared" si="774"/>
        <v>0.01199322071</v>
      </c>
      <c r="HG162" s="193">
        <f t="shared" si="774"/>
        <v>0</v>
      </c>
      <c r="HH162" s="193">
        <f t="shared" si="774"/>
        <v>0</v>
      </c>
      <c r="HI162" s="193">
        <f t="shared" si="774"/>
        <v>0</v>
      </c>
      <c r="HJ162" s="193">
        <f t="shared" si="774"/>
        <v>0</v>
      </c>
      <c r="HK162" s="193">
        <f t="shared" si="774"/>
        <v>0</v>
      </c>
      <c r="HL162" s="193">
        <f t="shared" si="774"/>
        <v>0</v>
      </c>
      <c r="HM162" s="193">
        <f t="shared" si="774"/>
        <v>0</v>
      </c>
      <c r="HN162" s="193">
        <f t="shared" si="774"/>
        <v>0</v>
      </c>
      <c r="HO162" s="193">
        <f t="shared" si="774"/>
        <v>0</v>
      </c>
      <c r="HP162" s="193">
        <f t="shared" si="774"/>
        <v>0</v>
      </c>
      <c r="HQ162" s="193">
        <f t="shared" si="774"/>
        <v>0</v>
      </c>
      <c r="HR162" s="193">
        <f t="shared" si="774"/>
        <v>0</v>
      </c>
      <c r="HS162" s="193">
        <f t="shared" si="774"/>
        <v>0</v>
      </c>
      <c r="HT162" s="193">
        <f t="shared" si="774"/>
        <v>0</v>
      </c>
      <c r="HU162" s="193">
        <f t="shared" si="774"/>
        <v>0</v>
      </c>
      <c r="HV162" s="193">
        <f t="shared" si="774"/>
        <v>0</v>
      </c>
      <c r="HW162" s="193">
        <f t="shared" si="774"/>
        <v>0</v>
      </c>
      <c r="HX162" s="193">
        <f t="shared" si="774"/>
        <v>0</v>
      </c>
      <c r="HY162" s="193">
        <f t="shared" si="774"/>
        <v>0</v>
      </c>
      <c r="HZ162" s="193">
        <f t="shared" si="774"/>
        <v>0.04136722539</v>
      </c>
      <c r="IA162" s="193">
        <f t="shared" si="774"/>
        <v>0.1036674012</v>
      </c>
      <c r="IB162" s="193">
        <f t="shared" si="774"/>
        <v>0.1434148527</v>
      </c>
      <c r="IC162" s="193">
        <f t="shared" si="774"/>
        <v>0.1805953908</v>
      </c>
      <c r="ID162" s="193">
        <f t="shared" si="774"/>
        <v>0.2057618532</v>
      </c>
      <c r="IE162" s="193">
        <f t="shared" si="774"/>
        <v>0.2221861345</v>
      </c>
      <c r="IF162" s="193">
        <f t="shared" si="774"/>
        <v>0.2442760449</v>
      </c>
      <c r="IG162" s="193">
        <f t="shared" si="774"/>
        <v>0.2440527276</v>
      </c>
      <c r="IH162" s="193">
        <f t="shared" si="774"/>
        <v>0.2550038303</v>
      </c>
      <c r="II162" s="193">
        <f t="shared" si="774"/>
        <v>0.2608026213</v>
      </c>
      <c r="IJ162" s="193">
        <f t="shared" si="774"/>
        <v>0.2575976736</v>
      </c>
      <c r="IK162" s="193">
        <f t="shared" si="774"/>
        <v>0.2479828304</v>
      </c>
      <c r="IL162" s="193">
        <f t="shared" si="774"/>
        <v>0.2291537625</v>
      </c>
      <c r="IM162" s="193">
        <f t="shared" si="774"/>
        <v>0.21152655</v>
      </c>
      <c r="IN162" s="193">
        <f t="shared" si="774"/>
        <v>0.1790764543</v>
      </c>
      <c r="IO162" s="193">
        <f t="shared" si="23"/>
        <v>3.026465352</v>
      </c>
      <c r="IP162" s="193">
        <f t="shared" si="29"/>
        <v>2.124346164</v>
      </c>
      <c r="IQ162" s="193">
        <f t="shared" ref="IQ162:KK162" si="775">MAX((MIN(CZ162+IP162,$IO$7))-GT162,0)</f>
        <v>1.993744544</v>
      </c>
      <c r="IR162" s="193">
        <f t="shared" si="775"/>
        <v>1.87195653</v>
      </c>
      <c r="IS162" s="193">
        <f t="shared" si="775"/>
        <v>1.75457532</v>
      </c>
      <c r="IT162" s="193">
        <f t="shared" si="775"/>
        <v>1.645607097</v>
      </c>
      <c r="IU162" s="193">
        <f t="shared" si="775"/>
        <v>1.539042585</v>
      </c>
      <c r="IV162" s="193">
        <f t="shared" si="775"/>
        <v>1.435282403</v>
      </c>
      <c r="IW162" s="193">
        <f t="shared" si="775"/>
        <v>1.333124694</v>
      </c>
      <c r="IX162" s="193">
        <f t="shared" si="775"/>
        <v>1.235931462</v>
      </c>
      <c r="IY162" s="193">
        <f t="shared" si="775"/>
        <v>1.147974782</v>
      </c>
      <c r="IZ162" s="193">
        <f t="shared" si="775"/>
        <v>1.077849884</v>
      </c>
      <c r="JA162" s="193">
        <f t="shared" si="775"/>
        <v>1.026771446</v>
      </c>
      <c r="JB162" s="193">
        <f t="shared" si="775"/>
        <v>0.9981565152</v>
      </c>
      <c r="JC162" s="193">
        <f t="shared" si="775"/>
        <v>0.9861632945</v>
      </c>
      <c r="JD162" s="193">
        <f t="shared" si="775"/>
        <v>1.005577146</v>
      </c>
      <c r="JE162" s="193">
        <f t="shared" si="775"/>
        <v>1.068361439</v>
      </c>
      <c r="JF162" s="193">
        <f t="shared" si="775"/>
        <v>1.163216267</v>
      </c>
      <c r="JG162" s="193">
        <f t="shared" si="775"/>
        <v>1.292551683</v>
      </c>
      <c r="JH162" s="193">
        <f t="shared" si="775"/>
        <v>1.469962609</v>
      </c>
      <c r="JI162" s="193">
        <f t="shared" si="775"/>
        <v>1.676736984</v>
      </c>
      <c r="JJ162" s="193">
        <f t="shared" si="775"/>
        <v>1.935523977</v>
      </c>
      <c r="JK162" s="193">
        <f t="shared" si="775"/>
        <v>2.228854775</v>
      </c>
      <c r="JL162" s="193">
        <f t="shared" si="775"/>
        <v>2.550566315</v>
      </c>
      <c r="JM162" s="193">
        <f t="shared" si="775"/>
        <v>2.899432704</v>
      </c>
      <c r="JN162" s="193">
        <f t="shared" si="775"/>
        <v>3.230900793</v>
      </c>
      <c r="JO162" s="193">
        <f t="shared" si="775"/>
        <v>3.547904115</v>
      </c>
      <c r="JP162" s="193">
        <f t="shared" si="775"/>
        <v>3.825530889</v>
      </c>
      <c r="JQ162" s="193">
        <f t="shared" si="775"/>
        <v>4.060169863</v>
      </c>
      <c r="JR162" s="193">
        <f t="shared" si="775"/>
        <v>4.254276101</v>
      </c>
      <c r="JS162" s="193">
        <f t="shared" si="775"/>
        <v>4.43057224</v>
      </c>
      <c r="JT162" s="193">
        <f t="shared" si="775"/>
        <v>4.561796828</v>
      </c>
      <c r="JU162" s="193">
        <f t="shared" si="775"/>
        <v>4.637264814</v>
      </c>
      <c r="JV162" s="193">
        <f t="shared" si="775"/>
        <v>4.657291415</v>
      </c>
      <c r="JW162" s="193">
        <f t="shared" si="775"/>
        <v>4.61592419</v>
      </c>
      <c r="JX162" s="193">
        <f t="shared" si="775"/>
        <v>4.512256789</v>
      </c>
      <c r="JY162" s="193">
        <f t="shared" si="775"/>
        <v>4.368841936</v>
      </c>
      <c r="JZ162" s="193">
        <f t="shared" si="775"/>
        <v>4.188246545</v>
      </c>
      <c r="KA162" s="193">
        <f t="shared" si="775"/>
        <v>3.982484692</v>
      </c>
      <c r="KB162" s="193">
        <f t="shared" si="775"/>
        <v>3.760298557</v>
      </c>
      <c r="KC162" s="193">
        <f t="shared" si="775"/>
        <v>3.516022513</v>
      </c>
      <c r="KD162" s="193">
        <f t="shared" si="775"/>
        <v>3.271969785</v>
      </c>
      <c r="KE162" s="193">
        <f t="shared" si="775"/>
        <v>3.016965955</v>
      </c>
      <c r="KF162" s="193">
        <f t="shared" si="775"/>
        <v>2.756163333</v>
      </c>
      <c r="KG162" s="193">
        <f t="shared" si="775"/>
        <v>2.49856566</v>
      </c>
      <c r="KH162" s="193">
        <f t="shared" si="775"/>
        <v>2.250582829</v>
      </c>
      <c r="KI162" s="193">
        <f t="shared" si="775"/>
        <v>2.021429067</v>
      </c>
      <c r="KJ162" s="193">
        <f t="shared" si="775"/>
        <v>1.809902517</v>
      </c>
      <c r="KK162" s="193">
        <f t="shared" si="775"/>
        <v>1.630826063</v>
      </c>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row>
    <row r="163" ht="14.25" customHeight="1">
      <c r="A163" s="1">
        <v>6.0</v>
      </c>
      <c r="B163" s="1">
        <f t="shared" ref="B163:C163" si="776">B162+1</f>
        <v>153</v>
      </c>
      <c r="C163" s="267">
        <f t="shared" si="776"/>
        <v>43618</v>
      </c>
      <c r="D163" s="193">
        <f t="shared" si="15"/>
        <v>9.375673957</v>
      </c>
      <c r="E163" s="193">
        <f>(SUMIFS(Profile!$F$2:$F$17521,Profile!$B$2:$B$17521,$B163,Profile!$C$2:$C$17521,E$8))*$C$6</f>
        <v>0.1498313062</v>
      </c>
      <c r="F163" s="193">
        <f>(SUMIFS(Profile!$F$2:$F$17521,Profile!$B$2:$B$17521,$B163,Profile!$C$2:$C$17521,F$8))*$C$6</f>
        <v>0.1322040937</v>
      </c>
      <c r="G163" s="193">
        <f>(SUMIFS(Profile!$F$2:$F$17521,Profile!$B$2:$B$17521,$B163,Profile!$C$2:$C$17521,G$8))*$C$6</f>
        <v>0.123791106</v>
      </c>
      <c r="H163" s="193">
        <f>(SUMIFS(Profile!$F$2:$F$17521,Profile!$B$2:$B$17521,$B163,Profile!$C$2:$C$17521,H$8))*$C$6</f>
        <v>0.117781829</v>
      </c>
      <c r="I163" s="193">
        <f>(SUMIFS(Profile!$F$2:$F$17521,Profile!$B$2:$B$17521,$B163,Profile!$C$2:$C$17521,I$8))*$C$6</f>
        <v>0.1081669858</v>
      </c>
      <c r="J163" s="193">
        <f>(SUMIFS(Profile!$F$2:$F$17521,Profile!$B$2:$B$17521,$B163,Profile!$C$2:$C$17521,J$8))*$C$6</f>
        <v>0.105763275</v>
      </c>
      <c r="K163" s="193">
        <f>(SUMIFS(Profile!$F$2:$F$17521,Profile!$B$2:$B$17521,$B163,Profile!$C$2:$C$17521,K$8))*$C$6</f>
        <v>0.1053626565</v>
      </c>
      <c r="L163" s="193">
        <f>(SUMIFS(Profile!$F$2:$F$17521,Profile!$B$2:$B$17521,$B163,Profile!$C$2:$C$17521,L$8))*$C$6</f>
        <v>0.1033595642</v>
      </c>
      <c r="M163" s="193">
        <f>(SUMIFS(Profile!$F$2:$F$17521,Profile!$B$2:$B$17521,$B163,Profile!$C$2:$C$17521,M$8))*$C$6</f>
        <v>0.1037601827</v>
      </c>
      <c r="N163" s="193">
        <f>(SUMIFS(Profile!$F$2:$F$17521,Profile!$B$2:$B$17521,$B163,Profile!$C$2:$C$17521,N$8))*$C$6</f>
        <v>0.1061638935</v>
      </c>
      <c r="O163" s="193">
        <f>(SUMIFS(Profile!$F$2:$F$17521,Profile!$B$2:$B$17521,$B163,Profile!$C$2:$C$17521,O$8))*$C$6</f>
        <v>0.1069651304</v>
      </c>
      <c r="P163" s="193">
        <f>(SUMIFS(Profile!$F$2:$F$17521,Profile!$B$2:$B$17521,$B163,Profile!$C$2:$C$17521,P$8))*$C$6</f>
        <v>0.1133750258</v>
      </c>
      <c r="Q163" s="193">
        <f>(SUMIFS(Profile!$F$2:$F$17521,Profile!$B$2:$B$17521,$B163,Profile!$C$2:$C$17521,Q$8))*$C$6</f>
        <v>0.1326047122</v>
      </c>
      <c r="R163" s="193">
        <f>(SUMIFS(Profile!$F$2:$F$17521,Profile!$B$2:$B$17521,$B163,Profile!$C$2:$C$17521,R$8))*$C$6</f>
        <v>0.1622504787</v>
      </c>
      <c r="S163" s="193">
        <f>(SUMIFS(Profile!$F$2:$F$17521,Profile!$B$2:$B$17521,$B163,Profile!$C$2:$C$17521,S$8))*$C$6</f>
        <v>0.1786758358</v>
      </c>
      <c r="T163" s="193">
        <f>(SUMIFS(Profile!$F$2:$F$17521,Profile!$B$2:$B$17521,$B163,Profile!$C$2:$C$17521,T$8))*$C$6</f>
        <v>0.1955018114</v>
      </c>
      <c r="U163" s="193">
        <f>(SUMIFS(Profile!$F$2:$F$17521,Profile!$B$2:$B$17521,$B163,Profile!$C$2:$C$17521,U$8))*$C$6</f>
        <v>0.2051166545</v>
      </c>
      <c r="V163" s="193">
        <f>(SUMIFS(Profile!$F$2:$F$17521,Profile!$B$2:$B$17521,$B163,Profile!$C$2:$C$17521,V$8))*$C$6</f>
        <v>0.2143308792</v>
      </c>
      <c r="W163" s="193">
        <f>(SUMIFS(Profile!$F$2:$F$17521,Profile!$B$2:$B$17521,$B163,Profile!$C$2:$C$17521,W$8))*$C$6</f>
        <v>0.2139302608</v>
      </c>
      <c r="X163" s="193">
        <f>(SUMIFS(Profile!$F$2:$F$17521,Profile!$B$2:$B$17521,$B163,Profile!$C$2:$C$17521,X$8))*$C$6</f>
        <v>0.2163339716</v>
      </c>
      <c r="Y163" s="193">
        <f>(SUMIFS(Profile!$F$2:$F$17521,Profile!$B$2:$B$17521,$B163,Profile!$C$2:$C$17521,Y$8))*$C$6</f>
        <v>0.2163339716</v>
      </c>
      <c r="Z163" s="193">
        <f>(SUMIFS(Profile!$F$2:$F$17521,Profile!$B$2:$B$17521,$B163,Profile!$C$2:$C$17521,Z$8))*$C$6</f>
        <v>0.2071197469</v>
      </c>
      <c r="AA163" s="193">
        <f>(SUMIFS(Profile!$F$2:$F$17521,Profile!$B$2:$B$17521,$B163,Profile!$C$2:$C$17521,AA$8))*$C$6</f>
        <v>0.2095234577</v>
      </c>
      <c r="AB163" s="193">
        <f>(SUMIFS(Profile!$F$2:$F$17521,Profile!$B$2:$B$17521,$B163,Profile!$C$2:$C$17521,AB$8))*$C$6</f>
        <v>0.2127284054</v>
      </c>
      <c r="AC163" s="193">
        <f>(SUMIFS(Profile!$F$2:$F$17521,Profile!$B$2:$B$17521,$B163,Profile!$C$2:$C$17521,AC$8))*$C$6</f>
        <v>0.21152655</v>
      </c>
      <c r="AD163" s="193">
        <f>(SUMIFS(Profile!$F$2:$F$17521,Profile!$B$2:$B$17521,$B163,Profile!$C$2:$C$17521,AD$8))*$C$6</f>
        <v>0.2083216023</v>
      </c>
      <c r="AE163" s="193">
        <f>(SUMIFS(Profile!$F$2:$F$17521,Profile!$B$2:$B$17521,$B163,Profile!$C$2:$C$17521,AE$8))*$C$6</f>
        <v>0.2039147991</v>
      </c>
      <c r="AF163" s="193">
        <f>(SUMIFS(Profile!$F$2:$F$17521,Profile!$B$2:$B$17521,$B163,Profile!$C$2:$C$17521,AF$8))*$C$6</f>
        <v>0.2039147991</v>
      </c>
      <c r="AG163" s="193">
        <f>(SUMIFS(Profile!$F$2:$F$17521,Profile!$B$2:$B$17521,$B163,Profile!$C$2:$C$17521,AG$8))*$C$6</f>
        <v>0.1991073775</v>
      </c>
      <c r="AH163" s="193">
        <f>(SUMIFS(Profile!$F$2:$F$17521,Profile!$B$2:$B$17521,$B163,Profile!$C$2:$C$17521,AH$8))*$C$6</f>
        <v>0.2007098514</v>
      </c>
      <c r="AI163" s="193">
        <f>(SUMIFS(Profile!$F$2:$F$17521,Profile!$B$2:$B$17521,$B163,Profile!$C$2:$C$17521,AI$8))*$C$6</f>
        <v>0.2043154176</v>
      </c>
      <c r="AJ163" s="193">
        <f>(SUMIFS(Profile!$F$2:$F$17521,Profile!$B$2:$B$17521,$B163,Profile!$C$2:$C$17521,AJ$8))*$C$6</f>
        <v>0.2131290239</v>
      </c>
      <c r="AK163" s="193">
        <f>(SUMIFS(Profile!$F$2:$F$17521,Profile!$B$2:$B$17521,$B163,Profile!$C$2:$C$17521,AK$8))*$C$6</f>
        <v>0.222743867</v>
      </c>
      <c r="AL163" s="193">
        <f>(SUMIFS(Profile!$F$2:$F$17521,Profile!$B$2:$B$17521,$B163,Profile!$C$2:$C$17521,AL$8))*$C$6</f>
        <v>0.2427747903</v>
      </c>
      <c r="AM163" s="193">
        <f>(SUMIFS(Profile!$F$2:$F$17521,Profile!$B$2:$B$17521,$B163,Profile!$C$2:$C$17521,AM$8))*$C$6</f>
        <v>0.2644081875</v>
      </c>
      <c r="AN163" s="193">
        <f>(SUMIFS(Profile!$F$2:$F$17521,Profile!$B$2:$B$17521,$B163,Profile!$C$2:$C$17521,AN$8))*$C$6</f>
        <v>0.2704174645</v>
      </c>
      <c r="AO163" s="193">
        <f>(SUMIFS(Profile!$F$2:$F$17521,Profile!$B$2:$B$17521,$B163,Profile!$C$2:$C$17521,AO$8))*$C$6</f>
        <v>0.2720199383</v>
      </c>
      <c r="AP163" s="193">
        <f>(SUMIFS(Profile!$F$2:$F$17521,Profile!$B$2:$B$17521,$B163,Profile!$C$2:$C$17521,AP$8))*$C$6</f>
        <v>0.2728211753</v>
      </c>
      <c r="AQ163" s="193">
        <f>(SUMIFS(Profile!$F$2:$F$17521,Profile!$B$2:$B$17521,$B163,Profile!$C$2:$C$17521,AQ$8))*$C$6</f>
        <v>0.2660106613</v>
      </c>
      <c r="AR163" s="193">
        <f>(SUMIFS(Profile!$F$2:$F$17521,Profile!$B$2:$B$17521,$B163,Profile!$C$2:$C$17521,AR$8))*$C$6</f>
        <v>0.2668118983</v>
      </c>
      <c r="AS163" s="193">
        <f>(SUMIFS(Profile!$F$2:$F$17521,Profile!$B$2:$B$17521,$B163,Profile!$C$2:$C$17521,AS$8))*$C$6</f>
        <v>0.258799529</v>
      </c>
      <c r="AT163" s="193">
        <f>(SUMIFS(Profile!$F$2:$F$17521,Profile!$B$2:$B$17521,$B163,Profile!$C$2:$C$17521,AT$8))*$C$6</f>
        <v>0.2559951997</v>
      </c>
      <c r="AU163" s="193">
        <f>(SUMIFS(Profile!$F$2:$F$17521,Profile!$B$2:$B$17521,$B163,Profile!$C$2:$C$17521,AU$8))*$C$6</f>
        <v>0.2628057136</v>
      </c>
      <c r="AV163" s="193">
        <f>(SUMIFS(Profile!$F$2:$F$17521,Profile!$B$2:$B$17521,$B163,Profile!$C$2:$C$17521,AV$8))*$C$6</f>
        <v>0.2600013844</v>
      </c>
      <c r="AW163" s="193">
        <f>(SUMIFS(Profile!$F$2:$F$17521,Profile!$B$2:$B$17521,$B163,Profile!$C$2:$C$17521,AW$8))*$C$6</f>
        <v>0.252790252</v>
      </c>
      <c r="AX163" s="193">
        <f>(SUMIFS(Profile!$F$2:$F$17521,Profile!$B$2:$B$17521,$B163,Profile!$C$2:$C$17521,AX$8))*$C$6</f>
        <v>0.2307562363</v>
      </c>
      <c r="AY163" s="193">
        <f>(SUMIFS(Profile!$F$2:$F$17521,Profile!$B$2:$B$17521,$B163,Profile!$C$2:$C$17521,AY$8))*$C$6</f>
        <v>0.2095234577</v>
      </c>
      <c r="AZ163" s="193">
        <f>(SUMIFS(Profile!$F$2:$F$17521,Profile!$B$2:$B$17521,$B163,Profile!$C$2:$C$17521,AZ$8))*$C$6</f>
        <v>0.1810795466</v>
      </c>
      <c r="BA163" s="193">
        <f t="shared" si="16"/>
        <v>10.24235234</v>
      </c>
      <c r="BB163" s="193">
        <f>(SUMIFS(Profile!$E$2:$E$17521,Profile!$B$2:$B$17521,$B163,Profile!$C$2:$C$17521,BB$8))*$C$9</f>
        <v>0</v>
      </c>
      <c r="BC163" s="193">
        <f>(SUMIFS(Profile!$E$2:$E$17521,Profile!$B$2:$B$17521,$B163,Profile!$C$2:$C$17521,BC$8))*$C$9</f>
        <v>0</v>
      </c>
      <c r="BD163" s="193">
        <f>(SUMIFS(Profile!$E$2:$E$17521,Profile!$B$2:$B$17521,$B163,Profile!$C$2:$C$17521,BD$8))*$C$9</f>
        <v>0</v>
      </c>
      <c r="BE163" s="193">
        <f>(SUMIFS(Profile!$E$2:$E$17521,Profile!$B$2:$B$17521,$B163,Profile!$C$2:$C$17521,BE$8))*$C$9</f>
        <v>0</v>
      </c>
      <c r="BF163" s="193">
        <f>(SUMIFS(Profile!$E$2:$E$17521,Profile!$B$2:$B$17521,$B163,Profile!$C$2:$C$17521,BF$8))*$C$9</f>
        <v>0</v>
      </c>
      <c r="BG163" s="193">
        <f>(SUMIFS(Profile!$E$2:$E$17521,Profile!$B$2:$B$17521,$B163,Profile!$C$2:$C$17521,BG$8))*$C$9</f>
        <v>0</v>
      </c>
      <c r="BH163" s="193">
        <f>(SUMIFS(Profile!$E$2:$E$17521,Profile!$B$2:$B$17521,$B163,Profile!$C$2:$C$17521,BH$8))*$C$9</f>
        <v>0</v>
      </c>
      <c r="BI163" s="193">
        <f>(SUMIFS(Profile!$E$2:$E$17521,Profile!$B$2:$B$17521,$B163,Profile!$C$2:$C$17521,BI$8))*$C$9</f>
        <v>0</v>
      </c>
      <c r="BJ163" s="193">
        <f>(SUMIFS(Profile!$E$2:$E$17521,Profile!$B$2:$B$17521,$B163,Profile!$C$2:$C$17521,BJ$8))*$C$9</f>
        <v>0.003442049918</v>
      </c>
      <c r="BK163" s="193">
        <f>(SUMIFS(Profile!$E$2:$E$17521,Profile!$B$2:$B$17521,$B163,Profile!$C$2:$C$17521,BK$8))*$C$9</f>
        <v>0.01007438086</v>
      </c>
      <c r="BL163" s="193">
        <f>(SUMIFS(Profile!$E$2:$E$17521,Profile!$B$2:$B$17521,$B163,Profile!$C$2:$C$17521,BL$8))*$C$9</f>
        <v>0.02514928923</v>
      </c>
      <c r="BM163" s="193">
        <f>(SUMIFS(Profile!$E$2:$E$17521,Profile!$B$2:$B$17521,$B163,Profile!$C$2:$C$17521,BM$8))*$C$9</f>
        <v>0.05021188911</v>
      </c>
      <c r="BN163" s="193">
        <f>(SUMIFS(Profile!$E$2:$E$17521,Profile!$B$2:$B$17521,$B163,Profile!$C$2:$C$17521,BN$8))*$C$9</f>
        <v>0.08225531915</v>
      </c>
      <c r="BO163" s="193">
        <f>(SUMIFS(Profile!$E$2:$E$17521,Profile!$B$2:$B$17521,$B163,Profile!$C$2:$C$17521,BO$8))*$C$9</f>
        <v>0.1303241913</v>
      </c>
      <c r="BP163" s="193">
        <f>(SUMIFS(Profile!$E$2:$E$17521,Profile!$B$2:$B$17521,$B163,Profile!$C$2:$C$17521,BP$8))*$C$9</f>
        <v>0.1899388</v>
      </c>
      <c r="BQ163" s="193">
        <f>(SUMIFS(Profile!$E$2:$E$17521,Profile!$B$2:$B$17521,$B163,Profile!$C$2:$C$17521,BQ$8))*$C$9</f>
        <v>0.2564563975</v>
      </c>
      <c r="BR163" s="193">
        <f>(SUMIFS(Profile!$E$2:$E$17521,Profile!$B$2:$B$17521,$B163,Profile!$C$2:$C$17521,BR$8))*$C$9</f>
        <v>0.3201127727</v>
      </c>
      <c r="BS163" s="193">
        <f>(SUMIFS(Profile!$E$2:$E$17521,Profile!$B$2:$B$17521,$B163,Profile!$C$2:$C$17521,BS$8))*$C$9</f>
        <v>0.4024178706</v>
      </c>
      <c r="BT163" s="193">
        <f>(SUMIFS(Profile!$E$2:$E$17521,Profile!$B$2:$B$17521,$B163,Profile!$C$2:$C$17521,BT$8))*$C$9</f>
        <v>0.416420829</v>
      </c>
      <c r="BU163" s="193">
        <f>(SUMIFS(Profile!$E$2:$E$17521,Profile!$B$2:$B$17521,$B163,Profile!$C$2:$C$17521,BU$8))*$C$9</f>
        <v>0.4580267397</v>
      </c>
      <c r="BV163" s="193">
        <f>(SUMIFS(Profile!$E$2:$E$17521,Profile!$B$2:$B$17521,$B163,Profile!$C$2:$C$17521,BV$8))*$C$9</f>
        <v>0.5267709158</v>
      </c>
      <c r="BW163" s="193">
        <f>(SUMIFS(Profile!$E$2:$E$17521,Profile!$B$2:$B$17521,$B163,Profile!$C$2:$C$17521,BW$8))*$C$9</f>
        <v>0.5675233765</v>
      </c>
      <c r="BX163" s="193">
        <f>(SUMIFS(Profile!$E$2:$E$17521,Profile!$B$2:$B$17521,$B163,Profile!$C$2:$C$17521,BX$8))*$C$9</f>
        <v>0.6185152251</v>
      </c>
      <c r="BY163" s="193">
        <f>(SUMIFS(Profile!$E$2:$E$17521,Profile!$B$2:$B$17521,$B163,Profile!$C$2:$C$17521,BY$8))*$C$9</f>
        <v>0.658050047</v>
      </c>
      <c r="BZ163" s="193">
        <f>(SUMIFS(Profile!$E$2:$E$17521,Profile!$B$2:$B$17521,$B163,Profile!$C$2:$C$17521,BZ$8))*$C$9</f>
        <v>0.662333367</v>
      </c>
      <c r="CA163" s="193">
        <f>(SUMIFS(Profile!$E$2:$E$17521,Profile!$B$2:$B$17521,$B163,Profile!$C$2:$C$17521,CA$8))*$C$9</f>
        <v>0.6262342463</v>
      </c>
      <c r="CB163" s="193">
        <f>(SUMIFS(Profile!$E$2:$E$17521,Profile!$B$2:$B$17521,$B163,Profile!$C$2:$C$17521,CB$8))*$C$9</f>
        <v>0.5709995859</v>
      </c>
      <c r="CC163" s="193">
        <f>(SUMIFS(Profile!$E$2:$E$17521,Profile!$B$2:$B$17521,$B163,Profile!$C$2:$C$17521,CC$8))*$C$9</f>
        <v>0.5281677709</v>
      </c>
      <c r="CD163" s="193">
        <f>(SUMIFS(Profile!$E$2:$E$17521,Profile!$B$2:$B$17521,$B163,Profile!$C$2:$C$17521,CD$8))*$C$9</f>
        <v>0.5048813041</v>
      </c>
      <c r="CE163" s="193">
        <f>(SUMIFS(Profile!$E$2:$E$17521,Profile!$B$2:$B$17521,$B163,Profile!$C$2:$C$17521,CE$8))*$C$9</f>
        <v>0.5043873777</v>
      </c>
      <c r="CF163" s="193">
        <f>(SUMIFS(Profile!$E$2:$E$17521,Profile!$B$2:$B$17521,$B163,Profile!$C$2:$C$17521,CF$8))*$C$9</f>
        <v>0.4747845203</v>
      </c>
      <c r="CG163" s="193">
        <f>(SUMIFS(Profile!$E$2:$E$17521,Profile!$B$2:$B$17521,$B163,Profile!$C$2:$C$17521,CG$8))*$C$9</f>
        <v>0.4139947839</v>
      </c>
      <c r="CH163" s="193">
        <f>(SUMIFS(Profile!$E$2:$E$17521,Profile!$B$2:$B$17521,$B163,Profile!$C$2:$C$17521,CH$8))*$C$9</f>
        <v>0.3416423507</v>
      </c>
      <c r="CI163" s="193">
        <f>(SUMIFS(Profile!$E$2:$E$17521,Profile!$B$2:$B$17521,$B163,Profile!$C$2:$C$17521,CI$8))*$C$9</f>
        <v>0.2712090989</v>
      </c>
      <c r="CJ163" s="193">
        <f>(SUMIFS(Profile!$E$2:$E$17521,Profile!$B$2:$B$17521,$B163,Profile!$C$2:$C$17521,CJ$8))*$C$9</f>
        <v>0.2048525211</v>
      </c>
      <c r="CK163" s="193">
        <f>(SUMIFS(Profile!$E$2:$E$17521,Profile!$B$2:$B$17521,$B163,Profile!$C$2:$C$17521,CK$8))*$C$9</f>
        <v>0.1545978469</v>
      </c>
      <c r="CL163" s="193">
        <f>(SUMIFS(Profile!$E$2:$E$17521,Profile!$B$2:$B$17521,$B163,Profile!$C$2:$C$17521,CL$8))*$C$9</f>
        <v>0.108071114</v>
      </c>
      <c r="CM163" s="193">
        <f>(SUMIFS(Profile!$E$2:$E$17521,Profile!$B$2:$B$17521,$B163,Profile!$C$2:$C$17521,CM$8))*$C$9</f>
        <v>0.07030909759</v>
      </c>
      <c r="CN163" s="193">
        <f>(SUMIFS(Profile!$E$2:$E$17521,Profile!$B$2:$B$17521,$B163,Profile!$C$2:$C$17521,CN$8))*$C$9</f>
        <v>0.0463019008</v>
      </c>
      <c r="CO163" s="193">
        <f>(SUMIFS(Profile!$E$2:$E$17521,Profile!$B$2:$B$17521,$B163,Profile!$C$2:$C$17521,CO$8))*$C$9</f>
        <v>0.02764904414</v>
      </c>
      <c r="CP163" s="193">
        <f>(SUMIFS(Profile!$E$2:$E$17521,Profile!$B$2:$B$17521,$B163,Profile!$C$2:$C$17521,CP$8))*$C$9</f>
        <v>0.01476840965</v>
      </c>
      <c r="CQ163" s="193">
        <f>(SUMIFS(Profile!$E$2:$E$17521,Profile!$B$2:$B$17521,$B163,Profile!$C$2:$C$17521,CQ$8))*$C$9</f>
        <v>0.001473176218</v>
      </c>
      <c r="CR163" s="193">
        <f>(SUMIFS(Profile!$E$2:$E$17521,Profile!$B$2:$B$17521,$B163,Profile!$C$2:$C$17521,CR$8))*$C$9</f>
        <v>0.000004734801099</v>
      </c>
      <c r="CS163" s="193">
        <f>(SUMIFS(Profile!$E$2:$E$17521,Profile!$B$2:$B$17521,$B163,Profile!$C$2:$C$17521,CS$8))*$C$9</f>
        <v>0</v>
      </c>
      <c r="CT163" s="193">
        <f>(SUMIFS(Profile!$E$2:$E$17521,Profile!$B$2:$B$17521,$B163,Profile!$C$2:$C$17521,CT$8))*$C$9</f>
        <v>0</v>
      </c>
      <c r="CU163" s="193">
        <f>(SUMIFS(Profile!$E$2:$E$17521,Profile!$B$2:$B$17521,$B163,Profile!$C$2:$C$17521,CU$8))*$C$9</f>
        <v>0</v>
      </c>
      <c r="CV163" s="193">
        <f>(SUMIFS(Profile!$E$2:$E$17521,Profile!$B$2:$B$17521,$B163,Profile!$C$2:$C$17521,CV$8))*$C$9</f>
        <v>0</v>
      </c>
      <c r="CW163" s="193">
        <f>(SUMIFS(Profile!$E$2:$E$17521,Profile!$B$2:$B$17521,$B163,Profile!$C$2:$C$17521,CW$8))*$C$9</f>
        <v>0</v>
      </c>
      <c r="CX163" s="193">
        <f t="shared" si="17"/>
        <v>5.132814307</v>
      </c>
      <c r="CY163" s="193">
        <f t="shared" ref="CY163:ET163" si="777">MAX(BB163-E163,0)</f>
        <v>0</v>
      </c>
      <c r="CZ163" s="193">
        <f t="shared" si="777"/>
        <v>0</v>
      </c>
      <c r="DA163" s="193">
        <f t="shared" si="777"/>
        <v>0</v>
      </c>
      <c r="DB163" s="193">
        <f t="shared" si="777"/>
        <v>0</v>
      </c>
      <c r="DC163" s="193">
        <f t="shared" si="777"/>
        <v>0</v>
      </c>
      <c r="DD163" s="193">
        <f t="shared" si="777"/>
        <v>0</v>
      </c>
      <c r="DE163" s="193">
        <f t="shared" si="777"/>
        <v>0</v>
      </c>
      <c r="DF163" s="193">
        <f t="shared" si="777"/>
        <v>0</v>
      </c>
      <c r="DG163" s="193">
        <f t="shared" si="777"/>
        <v>0</v>
      </c>
      <c r="DH163" s="193">
        <f t="shared" si="777"/>
        <v>0</v>
      </c>
      <c r="DI163" s="193">
        <f t="shared" si="777"/>
        <v>0</v>
      </c>
      <c r="DJ163" s="193">
        <f t="shared" si="777"/>
        <v>0</v>
      </c>
      <c r="DK163" s="193">
        <f t="shared" si="777"/>
        <v>0</v>
      </c>
      <c r="DL163" s="193">
        <f t="shared" si="777"/>
        <v>0</v>
      </c>
      <c r="DM163" s="193">
        <f t="shared" si="777"/>
        <v>0.01126296425</v>
      </c>
      <c r="DN163" s="193">
        <f t="shared" si="777"/>
        <v>0.06095458613</v>
      </c>
      <c r="DO163" s="193">
        <f t="shared" si="777"/>
        <v>0.1149961182</v>
      </c>
      <c r="DP163" s="193">
        <f t="shared" si="777"/>
        <v>0.1880869914</v>
      </c>
      <c r="DQ163" s="193">
        <f t="shared" si="777"/>
        <v>0.2024905682</v>
      </c>
      <c r="DR163" s="193">
        <f t="shared" si="777"/>
        <v>0.2416927681</v>
      </c>
      <c r="DS163" s="193">
        <f t="shared" si="777"/>
        <v>0.3104369442</v>
      </c>
      <c r="DT163" s="193">
        <f t="shared" si="777"/>
        <v>0.3604036296</v>
      </c>
      <c r="DU163" s="193">
        <f t="shared" si="777"/>
        <v>0.4089917675</v>
      </c>
      <c r="DV163" s="193">
        <f t="shared" si="777"/>
        <v>0.4453216416</v>
      </c>
      <c r="DW163" s="193">
        <f t="shared" si="777"/>
        <v>0.450806817</v>
      </c>
      <c r="DX163" s="193">
        <f t="shared" si="777"/>
        <v>0.417912644</v>
      </c>
      <c r="DY163" s="193">
        <f t="shared" si="777"/>
        <v>0.3670847867</v>
      </c>
      <c r="DZ163" s="193">
        <f t="shared" si="777"/>
        <v>0.3242529717</v>
      </c>
      <c r="EA163" s="193">
        <f t="shared" si="777"/>
        <v>0.3057739266</v>
      </c>
      <c r="EB163" s="193">
        <f t="shared" si="777"/>
        <v>0.3036775263</v>
      </c>
      <c r="EC163" s="193">
        <f t="shared" si="777"/>
        <v>0.2704691027</v>
      </c>
      <c r="ED163" s="193">
        <f t="shared" si="777"/>
        <v>0.20086576</v>
      </c>
      <c r="EE163" s="193">
        <f t="shared" si="777"/>
        <v>0.1188984837</v>
      </c>
      <c r="EF163" s="193">
        <f t="shared" si="777"/>
        <v>0.02843430854</v>
      </c>
      <c r="EG163" s="193">
        <f t="shared" si="777"/>
        <v>0</v>
      </c>
      <c r="EH163" s="193">
        <f t="shared" si="777"/>
        <v>0</v>
      </c>
      <c r="EI163" s="193">
        <f t="shared" si="777"/>
        <v>0</v>
      </c>
      <c r="EJ163" s="193">
        <f t="shared" si="777"/>
        <v>0</v>
      </c>
      <c r="EK163" s="193">
        <f t="shared" si="777"/>
        <v>0</v>
      </c>
      <c r="EL163" s="193">
        <f t="shared" si="777"/>
        <v>0</v>
      </c>
      <c r="EM163" s="193">
        <f t="shared" si="777"/>
        <v>0</v>
      </c>
      <c r="EN163" s="193">
        <f t="shared" si="777"/>
        <v>0</v>
      </c>
      <c r="EO163" s="193">
        <f t="shared" si="777"/>
        <v>0</v>
      </c>
      <c r="EP163" s="193">
        <f t="shared" si="777"/>
        <v>0</v>
      </c>
      <c r="EQ163" s="193">
        <f t="shared" si="777"/>
        <v>0</v>
      </c>
      <c r="ER163" s="193">
        <f t="shared" si="777"/>
        <v>0</v>
      </c>
      <c r="ES163" s="193">
        <f t="shared" si="777"/>
        <v>0</v>
      </c>
      <c r="ET163" s="193">
        <f t="shared" si="777"/>
        <v>0</v>
      </c>
      <c r="EU163" s="193">
        <f t="shared" si="19"/>
        <v>5.109538038</v>
      </c>
      <c r="EV163" s="193">
        <f t="shared" ref="EV163:GQ163" si="778">BB163-CY163</f>
        <v>0</v>
      </c>
      <c r="EW163" s="193">
        <f t="shared" si="778"/>
        <v>0</v>
      </c>
      <c r="EX163" s="193">
        <f t="shared" si="778"/>
        <v>0</v>
      </c>
      <c r="EY163" s="193">
        <f t="shared" si="778"/>
        <v>0</v>
      </c>
      <c r="EZ163" s="193">
        <f t="shared" si="778"/>
        <v>0</v>
      </c>
      <c r="FA163" s="193">
        <f t="shared" si="778"/>
        <v>0</v>
      </c>
      <c r="FB163" s="193">
        <f t="shared" si="778"/>
        <v>0</v>
      </c>
      <c r="FC163" s="193">
        <f t="shared" si="778"/>
        <v>0</v>
      </c>
      <c r="FD163" s="193">
        <f t="shared" si="778"/>
        <v>0.003442049918</v>
      </c>
      <c r="FE163" s="193">
        <f t="shared" si="778"/>
        <v>0.01007438086</v>
      </c>
      <c r="FF163" s="193">
        <f t="shared" si="778"/>
        <v>0.02514928923</v>
      </c>
      <c r="FG163" s="193">
        <f t="shared" si="778"/>
        <v>0.05021188911</v>
      </c>
      <c r="FH163" s="193">
        <f t="shared" si="778"/>
        <v>0.08225531915</v>
      </c>
      <c r="FI163" s="193">
        <f t="shared" si="778"/>
        <v>0.1303241913</v>
      </c>
      <c r="FJ163" s="193">
        <f t="shared" si="778"/>
        <v>0.1786758358</v>
      </c>
      <c r="FK163" s="193">
        <f t="shared" si="778"/>
        <v>0.1955018114</v>
      </c>
      <c r="FL163" s="193">
        <f t="shared" si="778"/>
        <v>0.2051166545</v>
      </c>
      <c r="FM163" s="193">
        <f t="shared" si="778"/>
        <v>0.2143308792</v>
      </c>
      <c r="FN163" s="193">
        <f t="shared" si="778"/>
        <v>0.2139302608</v>
      </c>
      <c r="FO163" s="193">
        <f t="shared" si="778"/>
        <v>0.2163339716</v>
      </c>
      <c r="FP163" s="193">
        <f t="shared" si="778"/>
        <v>0.2163339716</v>
      </c>
      <c r="FQ163" s="193">
        <f t="shared" si="778"/>
        <v>0.2071197469</v>
      </c>
      <c r="FR163" s="193">
        <f t="shared" si="778"/>
        <v>0.2095234577</v>
      </c>
      <c r="FS163" s="193">
        <f t="shared" si="778"/>
        <v>0.2127284054</v>
      </c>
      <c r="FT163" s="193">
        <f t="shared" si="778"/>
        <v>0.21152655</v>
      </c>
      <c r="FU163" s="193">
        <f t="shared" si="778"/>
        <v>0.2083216023</v>
      </c>
      <c r="FV163" s="193">
        <f t="shared" si="778"/>
        <v>0.2039147991</v>
      </c>
      <c r="FW163" s="193">
        <f t="shared" si="778"/>
        <v>0.2039147991</v>
      </c>
      <c r="FX163" s="193">
        <f t="shared" si="778"/>
        <v>0.1991073775</v>
      </c>
      <c r="FY163" s="193">
        <f t="shared" si="778"/>
        <v>0.2007098514</v>
      </c>
      <c r="FZ163" s="193">
        <f t="shared" si="778"/>
        <v>0.2043154176</v>
      </c>
      <c r="GA163" s="193">
        <f t="shared" si="778"/>
        <v>0.2131290239</v>
      </c>
      <c r="GB163" s="193">
        <f t="shared" si="778"/>
        <v>0.222743867</v>
      </c>
      <c r="GC163" s="193">
        <f t="shared" si="778"/>
        <v>0.2427747903</v>
      </c>
      <c r="GD163" s="193">
        <f t="shared" si="778"/>
        <v>0.2048525211</v>
      </c>
      <c r="GE163" s="193">
        <f t="shared" si="778"/>
        <v>0.1545978469</v>
      </c>
      <c r="GF163" s="193">
        <f t="shared" si="778"/>
        <v>0.108071114</v>
      </c>
      <c r="GG163" s="193">
        <f t="shared" si="778"/>
        <v>0.07030909759</v>
      </c>
      <c r="GH163" s="193">
        <f t="shared" si="778"/>
        <v>0.0463019008</v>
      </c>
      <c r="GI163" s="193">
        <f t="shared" si="778"/>
        <v>0.02764904414</v>
      </c>
      <c r="GJ163" s="193">
        <f t="shared" si="778"/>
        <v>0.01476840965</v>
      </c>
      <c r="GK163" s="193">
        <f t="shared" si="778"/>
        <v>0.001473176218</v>
      </c>
      <c r="GL163" s="193">
        <f t="shared" si="778"/>
        <v>0.000004734801099</v>
      </c>
      <c r="GM163" s="193">
        <f t="shared" si="778"/>
        <v>0</v>
      </c>
      <c r="GN163" s="193">
        <f t="shared" si="778"/>
        <v>0</v>
      </c>
      <c r="GO163" s="193">
        <f t="shared" si="778"/>
        <v>0</v>
      </c>
      <c r="GP163" s="193">
        <f t="shared" si="778"/>
        <v>0</v>
      </c>
      <c r="GQ163" s="193">
        <f t="shared" si="778"/>
        <v>0</v>
      </c>
      <c r="GR163" s="193">
        <f t="shared" si="21"/>
        <v>4.266135919</v>
      </c>
      <c r="GS163" s="193">
        <f t="shared" ref="GS163:IN163" si="779">E163-EV163</f>
        <v>0.1498313062</v>
      </c>
      <c r="GT163" s="193">
        <f t="shared" si="779"/>
        <v>0.1322040937</v>
      </c>
      <c r="GU163" s="193">
        <f t="shared" si="779"/>
        <v>0.123791106</v>
      </c>
      <c r="GV163" s="193">
        <f t="shared" si="779"/>
        <v>0.117781829</v>
      </c>
      <c r="GW163" s="193">
        <f t="shared" si="779"/>
        <v>0.1081669858</v>
      </c>
      <c r="GX163" s="193">
        <f t="shared" si="779"/>
        <v>0.105763275</v>
      </c>
      <c r="GY163" s="193">
        <f t="shared" si="779"/>
        <v>0.1053626565</v>
      </c>
      <c r="GZ163" s="193">
        <f t="shared" si="779"/>
        <v>0.1033595642</v>
      </c>
      <c r="HA163" s="193">
        <f t="shared" si="779"/>
        <v>0.1003181327</v>
      </c>
      <c r="HB163" s="193">
        <f t="shared" si="779"/>
        <v>0.0960895126</v>
      </c>
      <c r="HC163" s="193">
        <f t="shared" si="779"/>
        <v>0.08181584116</v>
      </c>
      <c r="HD163" s="193">
        <f t="shared" si="779"/>
        <v>0.06316313674</v>
      </c>
      <c r="HE163" s="193">
        <f t="shared" si="779"/>
        <v>0.05034939306</v>
      </c>
      <c r="HF163" s="193">
        <f t="shared" si="779"/>
        <v>0.03192628741</v>
      </c>
      <c r="HG163" s="193">
        <f t="shared" si="779"/>
        <v>0</v>
      </c>
      <c r="HH163" s="193">
        <f t="shared" si="779"/>
        <v>0</v>
      </c>
      <c r="HI163" s="193">
        <f t="shared" si="779"/>
        <v>0</v>
      </c>
      <c r="HJ163" s="193">
        <f t="shared" si="779"/>
        <v>0</v>
      </c>
      <c r="HK163" s="193">
        <f t="shared" si="779"/>
        <v>0</v>
      </c>
      <c r="HL163" s="193">
        <f t="shared" si="779"/>
        <v>0</v>
      </c>
      <c r="HM163" s="193">
        <f t="shared" si="779"/>
        <v>0</v>
      </c>
      <c r="HN163" s="193">
        <f t="shared" si="779"/>
        <v>0</v>
      </c>
      <c r="HO163" s="193">
        <f t="shared" si="779"/>
        <v>0</v>
      </c>
      <c r="HP163" s="193">
        <f t="shared" si="779"/>
        <v>0</v>
      </c>
      <c r="HQ163" s="193">
        <f t="shared" si="779"/>
        <v>0</v>
      </c>
      <c r="HR163" s="193">
        <f t="shared" si="779"/>
        <v>0</v>
      </c>
      <c r="HS163" s="193">
        <f t="shared" si="779"/>
        <v>0</v>
      </c>
      <c r="HT163" s="193">
        <f t="shared" si="779"/>
        <v>0</v>
      </c>
      <c r="HU163" s="193">
        <f t="shared" si="779"/>
        <v>0</v>
      </c>
      <c r="HV163" s="193">
        <f t="shared" si="779"/>
        <v>0</v>
      </c>
      <c r="HW163" s="193">
        <f t="shared" si="779"/>
        <v>0</v>
      </c>
      <c r="HX163" s="193">
        <f t="shared" si="779"/>
        <v>0</v>
      </c>
      <c r="HY163" s="193">
        <f t="shared" si="779"/>
        <v>0</v>
      </c>
      <c r="HZ163" s="193">
        <f t="shared" si="779"/>
        <v>0</v>
      </c>
      <c r="IA163" s="193">
        <f t="shared" si="779"/>
        <v>0.05955566634</v>
      </c>
      <c r="IB163" s="193">
        <f t="shared" si="779"/>
        <v>0.1158196175</v>
      </c>
      <c r="IC163" s="193">
        <f t="shared" si="779"/>
        <v>0.1639488244</v>
      </c>
      <c r="ID163" s="193">
        <f t="shared" si="779"/>
        <v>0.2025120777</v>
      </c>
      <c r="IE163" s="193">
        <f t="shared" si="779"/>
        <v>0.2197087605</v>
      </c>
      <c r="IF163" s="193">
        <f t="shared" si="779"/>
        <v>0.2391628541</v>
      </c>
      <c r="IG163" s="193">
        <f t="shared" si="779"/>
        <v>0.2440311193</v>
      </c>
      <c r="IH163" s="193">
        <f t="shared" si="779"/>
        <v>0.2545220235</v>
      </c>
      <c r="II163" s="193">
        <f t="shared" si="779"/>
        <v>0.2628009788</v>
      </c>
      <c r="IJ163" s="193">
        <f t="shared" si="779"/>
        <v>0.2600013844</v>
      </c>
      <c r="IK163" s="193">
        <f t="shared" si="779"/>
        <v>0.252790252</v>
      </c>
      <c r="IL163" s="193">
        <f t="shared" si="779"/>
        <v>0.2307562363</v>
      </c>
      <c r="IM163" s="193">
        <f t="shared" si="779"/>
        <v>0.2095234577</v>
      </c>
      <c r="IN163" s="193">
        <f t="shared" si="779"/>
        <v>0.1810795466</v>
      </c>
      <c r="IO163" s="193">
        <f t="shared" si="23"/>
        <v>2.896212799</v>
      </c>
      <c r="IP163" s="193">
        <f t="shared" si="29"/>
        <v>1.480994756</v>
      </c>
      <c r="IQ163" s="193">
        <f t="shared" ref="IQ163:KK163" si="780">MAX((MIN(CZ163+IP163,$IO$7))-GT163,0)</f>
        <v>1.348790663</v>
      </c>
      <c r="IR163" s="193">
        <f t="shared" si="780"/>
        <v>1.224999557</v>
      </c>
      <c r="IS163" s="193">
        <f t="shared" si="780"/>
        <v>1.107217728</v>
      </c>
      <c r="IT163" s="193">
        <f t="shared" si="780"/>
        <v>0.999050742</v>
      </c>
      <c r="IU163" s="193">
        <f t="shared" si="780"/>
        <v>0.893287467</v>
      </c>
      <c r="IV163" s="193">
        <f t="shared" si="780"/>
        <v>0.7879248105</v>
      </c>
      <c r="IW163" s="193">
        <f t="shared" si="780"/>
        <v>0.6845652463</v>
      </c>
      <c r="IX163" s="193">
        <f t="shared" si="780"/>
        <v>0.5842471136</v>
      </c>
      <c r="IY163" s="193">
        <f t="shared" si="780"/>
        <v>0.488157601</v>
      </c>
      <c r="IZ163" s="193">
        <f t="shared" si="780"/>
        <v>0.4063417598</v>
      </c>
      <c r="JA163" s="193">
        <f t="shared" si="780"/>
        <v>0.3431786231</v>
      </c>
      <c r="JB163" s="193">
        <f t="shared" si="780"/>
        <v>0.29282923</v>
      </c>
      <c r="JC163" s="193">
        <f t="shared" si="780"/>
        <v>0.2609029426</v>
      </c>
      <c r="JD163" s="193">
        <f t="shared" si="780"/>
        <v>0.2721659069</v>
      </c>
      <c r="JE163" s="193">
        <f t="shared" si="780"/>
        <v>0.333120493</v>
      </c>
      <c r="JF163" s="193">
        <f t="shared" si="780"/>
        <v>0.4481166111</v>
      </c>
      <c r="JG163" s="193">
        <f t="shared" si="780"/>
        <v>0.6362036025</v>
      </c>
      <c r="JH163" s="193">
        <f t="shared" si="780"/>
        <v>0.8386941707</v>
      </c>
      <c r="JI163" s="193">
        <f t="shared" si="780"/>
        <v>1.080386939</v>
      </c>
      <c r="JJ163" s="193">
        <f t="shared" si="780"/>
        <v>1.390823883</v>
      </c>
      <c r="JK163" s="193">
        <f t="shared" si="780"/>
        <v>1.751227513</v>
      </c>
      <c r="JL163" s="193">
        <f t="shared" si="780"/>
        <v>2.16021928</v>
      </c>
      <c r="JM163" s="193">
        <f t="shared" si="780"/>
        <v>2.605540922</v>
      </c>
      <c r="JN163" s="193">
        <f t="shared" si="780"/>
        <v>3.056347739</v>
      </c>
      <c r="JO163" s="193">
        <f t="shared" si="780"/>
        <v>3.474260383</v>
      </c>
      <c r="JP163" s="193">
        <f t="shared" si="780"/>
        <v>3.84134517</v>
      </c>
      <c r="JQ163" s="193">
        <f t="shared" si="780"/>
        <v>4.165598141</v>
      </c>
      <c r="JR163" s="193">
        <f t="shared" si="780"/>
        <v>4.471372068</v>
      </c>
      <c r="JS163" s="193">
        <f t="shared" si="780"/>
        <v>4.775049594</v>
      </c>
      <c r="JT163" s="193">
        <f t="shared" si="780"/>
        <v>5</v>
      </c>
      <c r="JU163" s="193">
        <f t="shared" si="780"/>
        <v>5</v>
      </c>
      <c r="JV163" s="193">
        <f t="shared" si="780"/>
        <v>5</v>
      </c>
      <c r="JW163" s="193">
        <f t="shared" si="780"/>
        <v>5</v>
      </c>
      <c r="JX163" s="193">
        <f t="shared" si="780"/>
        <v>4.940444334</v>
      </c>
      <c r="JY163" s="193">
        <f t="shared" si="780"/>
        <v>4.824624716</v>
      </c>
      <c r="JZ163" s="193">
        <f t="shared" si="780"/>
        <v>4.660675892</v>
      </c>
      <c r="KA163" s="193">
        <f t="shared" si="780"/>
        <v>4.458163814</v>
      </c>
      <c r="KB163" s="193">
        <f t="shared" si="780"/>
        <v>4.238455054</v>
      </c>
      <c r="KC163" s="193">
        <f t="shared" si="780"/>
        <v>3.999292199</v>
      </c>
      <c r="KD163" s="193">
        <f t="shared" si="780"/>
        <v>3.75526108</v>
      </c>
      <c r="KE163" s="193">
        <f t="shared" si="780"/>
        <v>3.500739057</v>
      </c>
      <c r="KF163" s="193">
        <f t="shared" si="780"/>
        <v>3.237938078</v>
      </c>
      <c r="KG163" s="193">
        <f t="shared" si="780"/>
        <v>2.977936693</v>
      </c>
      <c r="KH163" s="193">
        <f t="shared" si="780"/>
        <v>2.725146441</v>
      </c>
      <c r="KI163" s="193">
        <f t="shared" si="780"/>
        <v>2.494390205</v>
      </c>
      <c r="KJ163" s="193">
        <f t="shared" si="780"/>
        <v>2.284866747</v>
      </c>
      <c r="KK163" s="193">
        <f t="shared" si="780"/>
        <v>2.103787201</v>
      </c>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row>
    <row r="164" ht="14.25" customHeight="1">
      <c r="A164" s="1">
        <v>6.0</v>
      </c>
      <c r="B164" s="1">
        <f t="shared" ref="B164:C164" si="781">B163+1</f>
        <v>154</v>
      </c>
      <c r="C164" s="267">
        <f t="shared" si="781"/>
        <v>43619</v>
      </c>
      <c r="D164" s="193">
        <f t="shared" si="15"/>
        <v>9.415735804</v>
      </c>
      <c r="E164" s="193">
        <f>(SUMIFS(Profile!$F$2:$F$17521,Profile!$B$2:$B$17521,$B164,Profile!$C$2:$C$17521,E$8))*$C$6</f>
        <v>0.1534368724</v>
      </c>
      <c r="F164" s="193">
        <f>(SUMIFS(Profile!$F$2:$F$17521,Profile!$B$2:$B$17521,$B164,Profile!$C$2:$C$17521,F$8))*$C$6</f>
        <v>0.1342071861</v>
      </c>
      <c r="G164" s="193">
        <f>(SUMIFS(Profile!$F$2:$F$17521,Profile!$B$2:$B$17521,$B164,Profile!$C$2:$C$17521,G$8))*$C$6</f>
        <v>0.122989869</v>
      </c>
      <c r="H164" s="193">
        <f>(SUMIFS(Profile!$F$2:$F$17521,Profile!$B$2:$B$17521,$B164,Profile!$C$2:$C$17521,H$8))*$C$6</f>
        <v>0.1201855398</v>
      </c>
      <c r="I164" s="193">
        <f>(SUMIFS(Profile!$F$2:$F$17521,Profile!$B$2:$B$17521,$B164,Profile!$C$2:$C$17521,I$8))*$C$6</f>
        <v>0.1105706966</v>
      </c>
      <c r="J164" s="193">
        <f>(SUMIFS(Profile!$F$2:$F$17521,Profile!$B$2:$B$17521,$B164,Profile!$C$2:$C$17521,J$8))*$C$6</f>
        <v>0.105763275</v>
      </c>
      <c r="K164" s="193">
        <f>(SUMIFS(Profile!$F$2:$F$17521,Profile!$B$2:$B$17521,$B164,Profile!$C$2:$C$17521,K$8))*$C$6</f>
        <v>0.1069651304</v>
      </c>
      <c r="L164" s="193">
        <f>(SUMIFS(Profile!$F$2:$F$17521,Profile!$B$2:$B$17521,$B164,Profile!$C$2:$C$17521,L$8))*$C$6</f>
        <v>0.1041608011</v>
      </c>
      <c r="M164" s="193">
        <f>(SUMIFS(Profile!$F$2:$F$17521,Profile!$B$2:$B$17521,$B164,Profile!$C$2:$C$17521,M$8))*$C$6</f>
        <v>0.1049620381</v>
      </c>
      <c r="N164" s="193">
        <f>(SUMIFS(Profile!$F$2:$F$17521,Profile!$B$2:$B$17521,$B164,Profile!$C$2:$C$17521,N$8))*$C$6</f>
        <v>0.1077663673</v>
      </c>
      <c r="O164" s="193">
        <f>(SUMIFS(Profile!$F$2:$F$17521,Profile!$B$2:$B$17521,$B164,Profile!$C$2:$C$17521,O$8))*$C$6</f>
        <v>0.1093688412</v>
      </c>
      <c r="P164" s="193">
        <f>(SUMIFS(Profile!$F$2:$F$17521,Profile!$B$2:$B$17521,$B164,Profile!$C$2:$C$17521,P$8))*$C$6</f>
        <v>0.1141762628</v>
      </c>
      <c r="Q164" s="193">
        <f>(SUMIFS(Profile!$F$2:$F$17521,Profile!$B$2:$B$17521,$B164,Profile!$C$2:$C$17521,Q$8))*$C$6</f>
        <v>0.1302010014</v>
      </c>
      <c r="R164" s="193">
        <f>(SUMIFS(Profile!$F$2:$F$17521,Profile!$B$2:$B$17521,$B164,Profile!$C$2:$C$17521,R$8))*$C$6</f>
        <v>0.1594461494</v>
      </c>
      <c r="S164" s="193">
        <f>(SUMIFS(Profile!$F$2:$F$17521,Profile!$B$2:$B$17521,$B164,Profile!$C$2:$C$17521,S$8))*$C$6</f>
        <v>0.1766727435</v>
      </c>
      <c r="T164" s="193">
        <f>(SUMIFS(Profile!$F$2:$F$17521,Profile!$B$2:$B$17521,$B164,Profile!$C$2:$C$17521,T$8))*$C$6</f>
        <v>0.1963030483</v>
      </c>
      <c r="U164" s="193">
        <f>(SUMIFS(Profile!$F$2:$F$17521,Profile!$B$2:$B$17521,$B164,Profile!$C$2:$C$17521,U$8))*$C$6</f>
        <v>0.2099240761</v>
      </c>
      <c r="V164" s="193">
        <f>(SUMIFS(Profile!$F$2:$F$17521,Profile!$B$2:$B$17521,$B164,Profile!$C$2:$C$17521,V$8))*$C$6</f>
        <v>0.2219426301</v>
      </c>
      <c r="W164" s="193">
        <f>(SUMIFS(Profile!$F$2:$F$17521,Profile!$B$2:$B$17521,$B164,Profile!$C$2:$C$17521,W$8))*$C$6</f>
        <v>0.222743867</v>
      </c>
      <c r="X164" s="193">
        <f>(SUMIFS(Profile!$F$2:$F$17521,Profile!$B$2:$B$17521,$B164,Profile!$C$2:$C$17521,X$8))*$C$6</f>
        <v>0.2223432486</v>
      </c>
      <c r="Y164" s="193">
        <f>(SUMIFS(Profile!$F$2:$F$17521,Profile!$B$2:$B$17521,$B164,Profile!$C$2:$C$17521,Y$8))*$C$6</f>
        <v>0.2219426301</v>
      </c>
      <c r="Z164" s="193">
        <f>(SUMIFS(Profile!$F$2:$F$17521,Profile!$B$2:$B$17521,$B164,Profile!$C$2:$C$17521,Z$8))*$C$6</f>
        <v>0.2135296423</v>
      </c>
      <c r="AA164" s="193">
        <f>(SUMIFS(Profile!$F$2:$F$17521,Profile!$B$2:$B$17521,$B164,Profile!$C$2:$C$17521,AA$8))*$C$6</f>
        <v>0.2199395378</v>
      </c>
      <c r="AB164" s="193">
        <f>(SUMIFS(Profile!$F$2:$F$17521,Profile!$B$2:$B$17521,$B164,Profile!$C$2:$C$17521,AB$8))*$C$6</f>
        <v>0.2219426301</v>
      </c>
      <c r="AC164" s="193">
        <f>(SUMIFS(Profile!$F$2:$F$17521,Profile!$B$2:$B$17521,$B164,Profile!$C$2:$C$17521,AC$8))*$C$6</f>
        <v>0.2251475778</v>
      </c>
      <c r="AD164" s="193">
        <f>(SUMIFS(Profile!$F$2:$F$17521,Profile!$B$2:$B$17521,$B164,Profile!$C$2:$C$17521,AD$8))*$C$6</f>
        <v>0.2207407747</v>
      </c>
      <c r="AE164" s="193">
        <f>(SUMIFS(Profile!$F$2:$F$17521,Profile!$B$2:$B$17521,$B164,Profile!$C$2:$C$17521,AE$8))*$C$6</f>
        <v>0.2131290239</v>
      </c>
      <c r="AF164" s="193">
        <f>(SUMIFS(Profile!$F$2:$F$17521,Profile!$B$2:$B$17521,$B164,Profile!$C$2:$C$17521,AF$8))*$C$6</f>
        <v>0.2087222207</v>
      </c>
      <c r="AG164" s="193">
        <f>(SUMIFS(Profile!$F$2:$F$17521,Profile!$B$2:$B$17521,$B164,Profile!$C$2:$C$17521,AG$8))*$C$6</f>
        <v>0.2051166545</v>
      </c>
      <c r="AH164" s="193">
        <f>(SUMIFS(Profile!$F$2:$F$17521,Profile!$B$2:$B$17521,$B164,Profile!$C$2:$C$17521,AH$8))*$C$6</f>
        <v>0.2047160361</v>
      </c>
      <c r="AI164" s="193">
        <f>(SUMIFS(Profile!$F$2:$F$17521,Profile!$B$2:$B$17521,$B164,Profile!$C$2:$C$17521,AI$8))*$C$6</f>
        <v>0.2039147991</v>
      </c>
      <c r="AJ164" s="193">
        <f>(SUMIFS(Profile!$F$2:$F$17521,Profile!$B$2:$B$17521,$B164,Profile!$C$2:$C$17521,AJ$8))*$C$6</f>
        <v>0.2147314977</v>
      </c>
      <c r="AK164" s="193">
        <f>(SUMIFS(Profile!$F$2:$F$17521,Profile!$B$2:$B$17521,$B164,Profile!$C$2:$C$17521,AK$8))*$C$6</f>
        <v>0.2219426301</v>
      </c>
      <c r="AL164" s="193">
        <f>(SUMIFS(Profile!$F$2:$F$17521,Profile!$B$2:$B$17521,$B164,Profile!$C$2:$C$17521,AL$8))*$C$6</f>
        <v>0.2355636579</v>
      </c>
      <c r="AM164" s="193">
        <f>(SUMIFS(Profile!$F$2:$F$17521,Profile!$B$2:$B$17521,$B164,Profile!$C$2:$C$17521,AM$8))*$C$6</f>
        <v>0.2531908704</v>
      </c>
      <c r="AN164" s="193">
        <f>(SUMIFS(Profile!$F$2:$F$17521,Profile!$B$2:$B$17521,$B164,Profile!$C$2:$C$17521,AN$8))*$C$6</f>
        <v>0.2612032398</v>
      </c>
      <c r="AO164" s="193">
        <f>(SUMIFS(Profile!$F$2:$F$17521,Profile!$B$2:$B$17521,$B164,Profile!$C$2:$C$17521,AO$8))*$C$6</f>
        <v>0.2628057136</v>
      </c>
      <c r="AP164" s="193">
        <f>(SUMIFS(Profile!$F$2:$F$17521,Profile!$B$2:$B$17521,$B164,Profile!$C$2:$C$17521,AP$8))*$C$6</f>
        <v>0.2672125167</v>
      </c>
      <c r="AQ164" s="193">
        <f>(SUMIFS(Profile!$F$2:$F$17521,Profile!$B$2:$B$17521,$B164,Profile!$C$2:$C$17521,AQ$8))*$C$6</f>
        <v>0.2636069506</v>
      </c>
      <c r="AR164" s="193">
        <f>(SUMIFS(Profile!$F$2:$F$17521,Profile!$B$2:$B$17521,$B164,Profile!$C$2:$C$17521,AR$8))*$C$6</f>
        <v>0.2531908704</v>
      </c>
      <c r="AS164" s="193">
        <f>(SUMIFS(Profile!$F$2:$F$17521,Profile!$B$2:$B$17521,$B164,Profile!$C$2:$C$17521,AS$8))*$C$6</f>
        <v>0.2523896335</v>
      </c>
      <c r="AT164" s="193">
        <f>(SUMIFS(Profile!$F$2:$F$17521,Profile!$B$2:$B$17521,$B164,Profile!$C$2:$C$17521,AT$8))*$C$6</f>
        <v>0.2491846858</v>
      </c>
      <c r="AU164" s="193">
        <f>(SUMIFS(Profile!$F$2:$F$17521,Profile!$B$2:$B$17521,$B164,Profile!$C$2:$C$17521,AU$8))*$C$6</f>
        <v>0.252790252</v>
      </c>
      <c r="AV164" s="193">
        <f>(SUMIFS(Profile!$F$2:$F$17521,Profile!$B$2:$B$17521,$B164,Profile!$C$2:$C$17521,AV$8))*$C$6</f>
        <v>0.2555945812</v>
      </c>
      <c r="AW164" s="193">
        <f>(SUMIFS(Profile!$F$2:$F$17521,Profile!$B$2:$B$17521,$B164,Profile!$C$2:$C$17521,AW$8))*$C$6</f>
        <v>0.2491846858</v>
      </c>
      <c r="AX164" s="193">
        <f>(SUMIFS(Profile!$F$2:$F$17521,Profile!$B$2:$B$17521,$B164,Profile!$C$2:$C$17521,AX$8))*$C$6</f>
        <v>0.2319580917</v>
      </c>
      <c r="AY164" s="193">
        <f>(SUMIFS(Profile!$F$2:$F$17521,Profile!$B$2:$B$17521,$B164,Profile!$C$2:$C$17521,AY$8))*$C$6</f>
        <v>0.2111259315</v>
      </c>
      <c r="AZ164" s="193">
        <f>(SUMIFS(Profile!$F$2:$F$17521,Profile!$B$2:$B$17521,$B164,Profile!$C$2:$C$17521,AZ$8))*$C$6</f>
        <v>0.1870888236</v>
      </c>
      <c r="BA164" s="193">
        <f t="shared" si="16"/>
        <v>13.10262824</v>
      </c>
      <c r="BB164" s="193">
        <f>(SUMIFS(Profile!$E$2:$E$17521,Profile!$B$2:$B$17521,$B164,Profile!$C$2:$C$17521,BB$8))*$C$9</f>
        <v>0</v>
      </c>
      <c r="BC164" s="193">
        <f>(SUMIFS(Profile!$E$2:$E$17521,Profile!$B$2:$B$17521,$B164,Profile!$C$2:$C$17521,BC$8))*$C$9</f>
        <v>0</v>
      </c>
      <c r="BD164" s="193">
        <f>(SUMIFS(Profile!$E$2:$E$17521,Profile!$B$2:$B$17521,$B164,Profile!$C$2:$C$17521,BD$8))*$C$9</f>
        <v>0</v>
      </c>
      <c r="BE164" s="193">
        <f>(SUMIFS(Profile!$E$2:$E$17521,Profile!$B$2:$B$17521,$B164,Profile!$C$2:$C$17521,BE$8))*$C$9</f>
        <v>0</v>
      </c>
      <c r="BF164" s="193">
        <f>(SUMIFS(Profile!$E$2:$E$17521,Profile!$B$2:$B$17521,$B164,Profile!$C$2:$C$17521,BF$8))*$C$9</f>
        <v>0</v>
      </c>
      <c r="BG164" s="193">
        <f>(SUMIFS(Profile!$E$2:$E$17521,Profile!$B$2:$B$17521,$B164,Profile!$C$2:$C$17521,BG$8))*$C$9</f>
        <v>0</v>
      </c>
      <c r="BH164" s="193">
        <f>(SUMIFS(Profile!$E$2:$E$17521,Profile!$B$2:$B$17521,$B164,Profile!$C$2:$C$17521,BH$8))*$C$9</f>
        <v>0</v>
      </c>
      <c r="BI164" s="193">
        <f>(SUMIFS(Profile!$E$2:$E$17521,Profile!$B$2:$B$17521,$B164,Profile!$C$2:$C$17521,BI$8))*$C$9</f>
        <v>0.00561143152</v>
      </c>
      <c r="BJ164" s="193">
        <f>(SUMIFS(Profile!$E$2:$E$17521,Profile!$B$2:$B$17521,$B164,Profile!$C$2:$C$17521,BJ$8))*$C$9</f>
        <v>0.00324203766</v>
      </c>
      <c r="BK164" s="193">
        <f>(SUMIFS(Profile!$E$2:$E$17521,Profile!$B$2:$B$17521,$B164,Profile!$C$2:$C$17521,BK$8))*$C$9</f>
        <v>0.01387887244</v>
      </c>
      <c r="BL164" s="193">
        <f>(SUMIFS(Profile!$E$2:$E$17521,Profile!$B$2:$B$17521,$B164,Profile!$C$2:$C$17521,BL$8))*$C$9</f>
        <v>0.03410274116</v>
      </c>
      <c r="BM164" s="193">
        <f>(SUMIFS(Profile!$E$2:$E$17521,Profile!$B$2:$B$17521,$B164,Profile!$C$2:$C$17521,BM$8))*$C$9</f>
        <v>0.06592753563</v>
      </c>
      <c r="BN164" s="193">
        <f>(SUMIFS(Profile!$E$2:$E$17521,Profile!$B$2:$B$17521,$B164,Profile!$C$2:$C$17521,BN$8))*$C$9</f>
        <v>0.1155777839</v>
      </c>
      <c r="BO164" s="193">
        <f>(SUMIFS(Profile!$E$2:$E$17521,Profile!$B$2:$B$17521,$B164,Profile!$C$2:$C$17521,BO$8))*$C$9</f>
        <v>0.184758854</v>
      </c>
      <c r="BP164" s="193">
        <f>(SUMIFS(Profile!$E$2:$E$17521,Profile!$B$2:$B$17521,$B164,Profile!$C$2:$C$17521,BP$8))*$C$9</f>
        <v>0.2571492023</v>
      </c>
      <c r="BQ164" s="193">
        <f>(SUMIFS(Profile!$E$2:$E$17521,Profile!$B$2:$B$17521,$B164,Profile!$C$2:$C$17521,BQ$8))*$C$9</f>
        <v>0.3369333778</v>
      </c>
      <c r="BR164" s="193">
        <f>(SUMIFS(Profile!$E$2:$E$17521,Profile!$B$2:$B$17521,$B164,Profile!$C$2:$C$17521,BR$8))*$C$9</f>
        <v>0.4071051594</v>
      </c>
      <c r="BS164" s="193">
        <f>(SUMIFS(Profile!$E$2:$E$17521,Profile!$B$2:$B$17521,$B164,Profile!$C$2:$C$17521,BS$8))*$C$9</f>
        <v>0.4850544669</v>
      </c>
      <c r="BT164" s="193">
        <f>(SUMIFS(Profile!$E$2:$E$17521,Profile!$B$2:$B$17521,$B164,Profile!$C$2:$C$17521,BT$8))*$C$9</f>
        <v>0.5482828935</v>
      </c>
      <c r="BU164" s="193">
        <f>(SUMIFS(Profile!$E$2:$E$17521,Profile!$B$2:$B$17521,$B164,Profile!$C$2:$C$17521,BU$8))*$C$9</f>
        <v>0.615832032</v>
      </c>
      <c r="BV164" s="193">
        <f>(SUMIFS(Profile!$E$2:$E$17521,Profile!$B$2:$B$17521,$B164,Profile!$C$2:$C$17521,BV$8))*$C$9</f>
        <v>0.6709846328</v>
      </c>
      <c r="BW164" s="193">
        <f>(SUMIFS(Profile!$E$2:$E$17521,Profile!$B$2:$B$17521,$B164,Profile!$C$2:$C$17521,BW$8))*$C$9</f>
        <v>0.701870534</v>
      </c>
      <c r="BX164" s="193">
        <f>(SUMIFS(Profile!$E$2:$E$17521,Profile!$B$2:$B$17521,$B164,Profile!$C$2:$C$17521,BX$8))*$C$9</f>
        <v>0.7597141493</v>
      </c>
      <c r="BY164" s="193">
        <f>(SUMIFS(Profile!$E$2:$E$17521,Profile!$B$2:$B$17521,$B164,Profile!$C$2:$C$17521,BY$8))*$C$9</f>
        <v>0.8037928161</v>
      </c>
      <c r="BZ164" s="193">
        <f>(SUMIFS(Profile!$E$2:$E$17521,Profile!$B$2:$B$17521,$B164,Profile!$C$2:$C$17521,BZ$8))*$C$9</f>
        <v>0.8258932458</v>
      </c>
      <c r="CA164" s="193">
        <f>(SUMIFS(Profile!$E$2:$E$17521,Profile!$B$2:$B$17521,$B164,Profile!$C$2:$C$17521,CA$8))*$C$9</f>
        <v>0.8248093271</v>
      </c>
      <c r="CB164" s="193">
        <f>(SUMIFS(Profile!$E$2:$E$17521,Profile!$B$2:$B$17521,$B164,Profile!$C$2:$C$17521,CB$8))*$C$9</f>
        <v>0.8005550064</v>
      </c>
      <c r="CC164" s="193">
        <f>(SUMIFS(Profile!$E$2:$E$17521,Profile!$B$2:$B$17521,$B164,Profile!$C$2:$C$17521,CC$8))*$C$9</f>
        <v>0.7394624812</v>
      </c>
      <c r="CD164" s="193">
        <f>(SUMIFS(Profile!$E$2:$E$17521,Profile!$B$2:$B$17521,$B164,Profile!$C$2:$C$17521,CD$8))*$C$9</f>
        <v>0.692051113</v>
      </c>
      <c r="CE164" s="193">
        <f>(SUMIFS(Profile!$E$2:$E$17521,Profile!$B$2:$B$17521,$B164,Profile!$C$2:$C$17521,CE$8))*$C$9</f>
        <v>0.6598291903</v>
      </c>
      <c r="CF164" s="193">
        <f>(SUMIFS(Profile!$E$2:$E$17521,Profile!$B$2:$B$17521,$B164,Profile!$C$2:$C$17521,CF$8))*$C$9</f>
        <v>0.586456665</v>
      </c>
      <c r="CG164" s="193">
        <f>(SUMIFS(Profile!$E$2:$E$17521,Profile!$B$2:$B$17521,$B164,Profile!$C$2:$C$17521,CG$8))*$C$9</f>
        <v>0.4959545465</v>
      </c>
      <c r="CH164" s="193">
        <f>(SUMIFS(Profile!$E$2:$E$17521,Profile!$B$2:$B$17521,$B164,Profile!$C$2:$C$17521,CH$8))*$C$9</f>
        <v>0.3961660472</v>
      </c>
      <c r="CI164" s="193">
        <f>(SUMIFS(Profile!$E$2:$E$17521,Profile!$B$2:$B$17521,$B164,Profile!$C$2:$C$17521,CI$8))*$C$9</f>
        <v>0.3043233773</v>
      </c>
      <c r="CJ164" s="193">
        <f>(SUMIFS(Profile!$E$2:$E$17521,Profile!$B$2:$B$17521,$B164,Profile!$C$2:$C$17521,CJ$8))*$C$9</f>
        <v>0.2205795849</v>
      </c>
      <c r="CK164" s="193">
        <f>(SUMIFS(Profile!$E$2:$E$17521,Profile!$B$2:$B$17521,$B164,Profile!$C$2:$C$17521,CK$8))*$C$9</f>
        <v>0.1800541131</v>
      </c>
      <c r="CL164" s="193">
        <f>(SUMIFS(Profile!$E$2:$E$17521,Profile!$B$2:$B$17521,$B164,Profile!$C$2:$C$17521,CL$8))*$C$9</f>
        <v>0.1431597855</v>
      </c>
      <c r="CM164" s="193">
        <f>(SUMIFS(Profile!$E$2:$E$17521,Profile!$B$2:$B$17521,$B164,Profile!$C$2:$C$17521,CM$8))*$C$9</f>
        <v>0.09627520566</v>
      </c>
      <c r="CN164" s="193">
        <f>(SUMIFS(Profile!$E$2:$E$17521,Profile!$B$2:$B$17521,$B164,Profile!$C$2:$C$17521,CN$8))*$C$9</f>
        <v>0.06458745258</v>
      </c>
      <c r="CO164" s="193">
        <f>(SUMIFS(Profile!$E$2:$E$17521,Profile!$B$2:$B$17521,$B164,Profile!$C$2:$C$17521,CO$8))*$C$9</f>
        <v>0.04193000548</v>
      </c>
      <c r="CP164" s="193">
        <f>(SUMIFS(Profile!$E$2:$E$17521,Profile!$B$2:$B$17521,$B164,Profile!$C$2:$C$17521,CP$8))*$C$9</f>
        <v>0.0189318369</v>
      </c>
      <c r="CQ164" s="193">
        <f>(SUMIFS(Profile!$E$2:$E$17521,Profile!$B$2:$B$17521,$B164,Profile!$C$2:$C$17521,CQ$8))*$C$9</f>
        <v>0.001783550593</v>
      </c>
      <c r="CR164" s="193">
        <f>(SUMIFS(Profile!$E$2:$E$17521,Profile!$B$2:$B$17521,$B164,Profile!$C$2:$C$17521,CR$8))*$C$9</f>
        <v>0.00000718383615</v>
      </c>
      <c r="CS164" s="193">
        <f>(SUMIFS(Profile!$E$2:$E$17521,Profile!$B$2:$B$17521,$B164,Profile!$C$2:$C$17521,CS$8))*$C$9</f>
        <v>0</v>
      </c>
      <c r="CT164" s="193">
        <f>(SUMIFS(Profile!$E$2:$E$17521,Profile!$B$2:$B$17521,$B164,Profile!$C$2:$C$17521,CT$8))*$C$9</f>
        <v>0</v>
      </c>
      <c r="CU164" s="193">
        <f>(SUMIFS(Profile!$E$2:$E$17521,Profile!$B$2:$B$17521,$B164,Profile!$C$2:$C$17521,CU$8))*$C$9</f>
        <v>0</v>
      </c>
      <c r="CV164" s="193">
        <f>(SUMIFS(Profile!$E$2:$E$17521,Profile!$B$2:$B$17521,$B164,Profile!$C$2:$C$17521,CV$8))*$C$9</f>
        <v>0</v>
      </c>
      <c r="CW164" s="193">
        <f>(SUMIFS(Profile!$E$2:$E$17521,Profile!$B$2:$B$17521,$B164,Profile!$C$2:$C$17521,CW$8))*$C$9</f>
        <v>0</v>
      </c>
      <c r="CX164" s="193">
        <f t="shared" si="17"/>
        <v>7.656524042</v>
      </c>
      <c r="CY164" s="193">
        <f t="shared" ref="CY164:ET164" si="782">MAX(BB164-E164,0)</f>
        <v>0</v>
      </c>
      <c r="CZ164" s="193">
        <f t="shared" si="782"/>
        <v>0</v>
      </c>
      <c r="DA164" s="193">
        <f t="shared" si="782"/>
        <v>0</v>
      </c>
      <c r="DB164" s="193">
        <f t="shared" si="782"/>
        <v>0</v>
      </c>
      <c r="DC164" s="193">
        <f t="shared" si="782"/>
        <v>0</v>
      </c>
      <c r="DD164" s="193">
        <f t="shared" si="782"/>
        <v>0</v>
      </c>
      <c r="DE164" s="193">
        <f t="shared" si="782"/>
        <v>0</v>
      </c>
      <c r="DF164" s="193">
        <f t="shared" si="782"/>
        <v>0</v>
      </c>
      <c r="DG164" s="193">
        <f t="shared" si="782"/>
        <v>0</v>
      </c>
      <c r="DH164" s="193">
        <f t="shared" si="782"/>
        <v>0</v>
      </c>
      <c r="DI164" s="193">
        <f t="shared" si="782"/>
        <v>0</v>
      </c>
      <c r="DJ164" s="193">
        <f t="shared" si="782"/>
        <v>0</v>
      </c>
      <c r="DK164" s="193">
        <f t="shared" si="782"/>
        <v>0</v>
      </c>
      <c r="DL164" s="193">
        <f t="shared" si="782"/>
        <v>0.02531270459</v>
      </c>
      <c r="DM164" s="193">
        <f t="shared" si="782"/>
        <v>0.08047645881</v>
      </c>
      <c r="DN164" s="193">
        <f t="shared" si="782"/>
        <v>0.1406303296</v>
      </c>
      <c r="DO164" s="193">
        <f t="shared" si="782"/>
        <v>0.1971810833</v>
      </c>
      <c r="DP164" s="193">
        <f t="shared" si="782"/>
        <v>0.2631118368</v>
      </c>
      <c r="DQ164" s="193">
        <f t="shared" si="782"/>
        <v>0.3255390265</v>
      </c>
      <c r="DR164" s="193">
        <f t="shared" si="782"/>
        <v>0.3934887834</v>
      </c>
      <c r="DS164" s="193">
        <f t="shared" si="782"/>
        <v>0.4490420027</v>
      </c>
      <c r="DT164" s="193">
        <f t="shared" si="782"/>
        <v>0.4883408917</v>
      </c>
      <c r="DU164" s="193">
        <f t="shared" si="782"/>
        <v>0.5397746115</v>
      </c>
      <c r="DV164" s="193">
        <f t="shared" si="782"/>
        <v>0.581850186</v>
      </c>
      <c r="DW164" s="193">
        <f t="shared" si="782"/>
        <v>0.600745668</v>
      </c>
      <c r="DX164" s="193">
        <f t="shared" si="782"/>
        <v>0.6040685524</v>
      </c>
      <c r="DY164" s="193">
        <f t="shared" si="782"/>
        <v>0.5874259826</v>
      </c>
      <c r="DZ164" s="193">
        <f t="shared" si="782"/>
        <v>0.5307402605</v>
      </c>
      <c r="EA164" s="193">
        <f t="shared" si="782"/>
        <v>0.4869344584</v>
      </c>
      <c r="EB164" s="193">
        <f t="shared" si="782"/>
        <v>0.4551131542</v>
      </c>
      <c r="EC164" s="193">
        <f t="shared" si="782"/>
        <v>0.3825418659</v>
      </c>
      <c r="ED164" s="193">
        <f t="shared" si="782"/>
        <v>0.2812230488</v>
      </c>
      <c r="EE164" s="193">
        <f t="shared" si="782"/>
        <v>0.1742234171</v>
      </c>
      <c r="EF164" s="193">
        <f t="shared" si="782"/>
        <v>0.06875971931</v>
      </c>
      <c r="EG164" s="193">
        <f t="shared" si="782"/>
        <v>0</v>
      </c>
      <c r="EH164" s="193">
        <f t="shared" si="782"/>
        <v>0</v>
      </c>
      <c r="EI164" s="193">
        <f t="shared" si="782"/>
        <v>0</v>
      </c>
      <c r="EJ164" s="193">
        <f t="shared" si="782"/>
        <v>0</v>
      </c>
      <c r="EK164" s="193">
        <f t="shared" si="782"/>
        <v>0</v>
      </c>
      <c r="EL164" s="193">
        <f t="shared" si="782"/>
        <v>0</v>
      </c>
      <c r="EM164" s="193">
        <f t="shared" si="782"/>
        <v>0</v>
      </c>
      <c r="EN164" s="193">
        <f t="shared" si="782"/>
        <v>0</v>
      </c>
      <c r="EO164" s="193">
        <f t="shared" si="782"/>
        <v>0</v>
      </c>
      <c r="EP164" s="193">
        <f t="shared" si="782"/>
        <v>0</v>
      </c>
      <c r="EQ164" s="193">
        <f t="shared" si="782"/>
        <v>0</v>
      </c>
      <c r="ER164" s="193">
        <f t="shared" si="782"/>
        <v>0</v>
      </c>
      <c r="ES164" s="193">
        <f t="shared" si="782"/>
        <v>0</v>
      </c>
      <c r="ET164" s="193">
        <f t="shared" si="782"/>
        <v>0</v>
      </c>
      <c r="EU164" s="193">
        <f t="shared" si="19"/>
        <v>5.446104197</v>
      </c>
      <c r="EV164" s="193">
        <f t="shared" ref="EV164:GQ164" si="783">BB164-CY164</f>
        <v>0</v>
      </c>
      <c r="EW164" s="193">
        <f t="shared" si="783"/>
        <v>0</v>
      </c>
      <c r="EX164" s="193">
        <f t="shared" si="783"/>
        <v>0</v>
      </c>
      <c r="EY164" s="193">
        <f t="shared" si="783"/>
        <v>0</v>
      </c>
      <c r="EZ164" s="193">
        <f t="shared" si="783"/>
        <v>0</v>
      </c>
      <c r="FA164" s="193">
        <f t="shared" si="783"/>
        <v>0</v>
      </c>
      <c r="FB164" s="193">
        <f t="shared" si="783"/>
        <v>0</v>
      </c>
      <c r="FC164" s="193">
        <f t="shared" si="783"/>
        <v>0.00561143152</v>
      </c>
      <c r="FD164" s="193">
        <f t="shared" si="783"/>
        <v>0.00324203766</v>
      </c>
      <c r="FE164" s="193">
        <f t="shared" si="783"/>
        <v>0.01387887244</v>
      </c>
      <c r="FF164" s="193">
        <f t="shared" si="783"/>
        <v>0.03410274116</v>
      </c>
      <c r="FG164" s="193">
        <f t="shared" si="783"/>
        <v>0.06592753563</v>
      </c>
      <c r="FH164" s="193">
        <f t="shared" si="783"/>
        <v>0.1155777839</v>
      </c>
      <c r="FI164" s="193">
        <f t="shared" si="783"/>
        <v>0.1594461494</v>
      </c>
      <c r="FJ164" s="193">
        <f t="shared" si="783"/>
        <v>0.1766727435</v>
      </c>
      <c r="FK164" s="193">
        <f t="shared" si="783"/>
        <v>0.1963030483</v>
      </c>
      <c r="FL164" s="193">
        <f t="shared" si="783"/>
        <v>0.2099240761</v>
      </c>
      <c r="FM164" s="193">
        <f t="shared" si="783"/>
        <v>0.2219426301</v>
      </c>
      <c r="FN164" s="193">
        <f t="shared" si="783"/>
        <v>0.222743867</v>
      </c>
      <c r="FO164" s="193">
        <f t="shared" si="783"/>
        <v>0.2223432486</v>
      </c>
      <c r="FP164" s="193">
        <f t="shared" si="783"/>
        <v>0.2219426301</v>
      </c>
      <c r="FQ164" s="193">
        <f t="shared" si="783"/>
        <v>0.2135296423</v>
      </c>
      <c r="FR164" s="193">
        <f t="shared" si="783"/>
        <v>0.2199395378</v>
      </c>
      <c r="FS164" s="193">
        <f t="shared" si="783"/>
        <v>0.2219426301</v>
      </c>
      <c r="FT164" s="193">
        <f t="shared" si="783"/>
        <v>0.2251475778</v>
      </c>
      <c r="FU164" s="193">
        <f t="shared" si="783"/>
        <v>0.2207407747</v>
      </c>
      <c r="FV164" s="193">
        <f t="shared" si="783"/>
        <v>0.2131290239</v>
      </c>
      <c r="FW164" s="193">
        <f t="shared" si="783"/>
        <v>0.2087222207</v>
      </c>
      <c r="FX164" s="193">
        <f t="shared" si="783"/>
        <v>0.2051166545</v>
      </c>
      <c r="FY164" s="193">
        <f t="shared" si="783"/>
        <v>0.2047160361</v>
      </c>
      <c r="FZ164" s="193">
        <f t="shared" si="783"/>
        <v>0.2039147991</v>
      </c>
      <c r="GA164" s="193">
        <f t="shared" si="783"/>
        <v>0.2147314977</v>
      </c>
      <c r="GB164" s="193">
        <f t="shared" si="783"/>
        <v>0.2219426301</v>
      </c>
      <c r="GC164" s="193">
        <f t="shared" si="783"/>
        <v>0.2355636579</v>
      </c>
      <c r="GD164" s="193">
        <f t="shared" si="783"/>
        <v>0.2205795849</v>
      </c>
      <c r="GE164" s="193">
        <f t="shared" si="783"/>
        <v>0.1800541131</v>
      </c>
      <c r="GF164" s="193">
        <f t="shared" si="783"/>
        <v>0.1431597855</v>
      </c>
      <c r="GG164" s="193">
        <f t="shared" si="783"/>
        <v>0.09627520566</v>
      </c>
      <c r="GH164" s="193">
        <f t="shared" si="783"/>
        <v>0.06458745258</v>
      </c>
      <c r="GI164" s="193">
        <f t="shared" si="783"/>
        <v>0.04193000548</v>
      </c>
      <c r="GJ164" s="193">
        <f t="shared" si="783"/>
        <v>0.0189318369</v>
      </c>
      <c r="GK164" s="193">
        <f t="shared" si="783"/>
        <v>0.001783550593</v>
      </c>
      <c r="GL164" s="193">
        <f t="shared" si="783"/>
        <v>0.00000718383615</v>
      </c>
      <c r="GM164" s="193">
        <f t="shared" si="783"/>
        <v>0</v>
      </c>
      <c r="GN164" s="193">
        <f t="shared" si="783"/>
        <v>0</v>
      </c>
      <c r="GO164" s="193">
        <f t="shared" si="783"/>
        <v>0</v>
      </c>
      <c r="GP164" s="193">
        <f t="shared" si="783"/>
        <v>0</v>
      </c>
      <c r="GQ164" s="193">
        <f t="shared" si="783"/>
        <v>0</v>
      </c>
      <c r="GR164" s="193">
        <f t="shared" si="21"/>
        <v>3.969631607</v>
      </c>
      <c r="GS164" s="193">
        <f t="shared" ref="GS164:IN164" si="784">E164-EV164</f>
        <v>0.1534368724</v>
      </c>
      <c r="GT164" s="193">
        <f t="shared" si="784"/>
        <v>0.1342071861</v>
      </c>
      <c r="GU164" s="193">
        <f t="shared" si="784"/>
        <v>0.122989869</v>
      </c>
      <c r="GV164" s="193">
        <f t="shared" si="784"/>
        <v>0.1201855398</v>
      </c>
      <c r="GW164" s="193">
        <f t="shared" si="784"/>
        <v>0.1105706966</v>
      </c>
      <c r="GX164" s="193">
        <f t="shared" si="784"/>
        <v>0.105763275</v>
      </c>
      <c r="GY164" s="193">
        <f t="shared" si="784"/>
        <v>0.1069651304</v>
      </c>
      <c r="GZ164" s="193">
        <f t="shared" si="784"/>
        <v>0.09854936961</v>
      </c>
      <c r="HA164" s="193">
        <f t="shared" si="784"/>
        <v>0.1017200004</v>
      </c>
      <c r="HB164" s="193">
        <f t="shared" si="784"/>
        <v>0.09388749489</v>
      </c>
      <c r="HC164" s="193">
        <f t="shared" si="784"/>
        <v>0.07526610002</v>
      </c>
      <c r="HD164" s="193">
        <f t="shared" si="784"/>
        <v>0.04824872715</v>
      </c>
      <c r="HE164" s="193">
        <f t="shared" si="784"/>
        <v>0.0146232175</v>
      </c>
      <c r="HF164" s="193">
        <f t="shared" si="784"/>
        <v>0</v>
      </c>
      <c r="HG164" s="193">
        <f t="shared" si="784"/>
        <v>0</v>
      </c>
      <c r="HH164" s="193">
        <f t="shared" si="784"/>
        <v>0</v>
      </c>
      <c r="HI164" s="193">
        <f t="shared" si="784"/>
        <v>0</v>
      </c>
      <c r="HJ164" s="193">
        <f t="shared" si="784"/>
        <v>0</v>
      </c>
      <c r="HK164" s="193">
        <f t="shared" si="784"/>
        <v>0</v>
      </c>
      <c r="HL164" s="193">
        <f t="shared" si="784"/>
        <v>0</v>
      </c>
      <c r="HM164" s="193">
        <f t="shared" si="784"/>
        <v>0</v>
      </c>
      <c r="HN164" s="193">
        <f t="shared" si="784"/>
        <v>0</v>
      </c>
      <c r="HO164" s="193">
        <f t="shared" si="784"/>
        <v>0</v>
      </c>
      <c r="HP164" s="193">
        <f t="shared" si="784"/>
        <v>0</v>
      </c>
      <c r="HQ164" s="193">
        <f t="shared" si="784"/>
        <v>0</v>
      </c>
      <c r="HR164" s="193">
        <f t="shared" si="784"/>
        <v>0</v>
      </c>
      <c r="HS164" s="193">
        <f t="shared" si="784"/>
        <v>0</v>
      </c>
      <c r="HT164" s="193">
        <f t="shared" si="784"/>
        <v>0</v>
      </c>
      <c r="HU164" s="193">
        <f t="shared" si="784"/>
        <v>0</v>
      </c>
      <c r="HV164" s="193">
        <f t="shared" si="784"/>
        <v>0</v>
      </c>
      <c r="HW164" s="193">
        <f t="shared" si="784"/>
        <v>0</v>
      </c>
      <c r="HX164" s="193">
        <f t="shared" si="784"/>
        <v>0</v>
      </c>
      <c r="HY164" s="193">
        <f t="shared" si="784"/>
        <v>0</v>
      </c>
      <c r="HZ164" s="193">
        <f t="shared" si="784"/>
        <v>0</v>
      </c>
      <c r="IA164" s="193">
        <f t="shared" si="784"/>
        <v>0.03261128551</v>
      </c>
      <c r="IB164" s="193">
        <f t="shared" si="784"/>
        <v>0.08114912668</v>
      </c>
      <c r="IC164" s="193">
        <f t="shared" si="784"/>
        <v>0.1196459282</v>
      </c>
      <c r="ID164" s="193">
        <f t="shared" si="784"/>
        <v>0.1709373111</v>
      </c>
      <c r="IE164" s="193">
        <f t="shared" si="784"/>
        <v>0.199019498</v>
      </c>
      <c r="IF164" s="193">
        <f t="shared" si="784"/>
        <v>0.211260865</v>
      </c>
      <c r="IG164" s="193">
        <f t="shared" si="784"/>
        <v>0.2334577966</v>
      </c>
      <c r="IH164" s="193">
        <f t="shared" si="784"/>
        <v>0.2474011352</v>
      </c>
      <c r="II164" s="193">
        <f t="shared" si="784"/>
        <v>0.2527830681</v>
      </c>
      <c r="IJ164" s="193">
        <f t="shared" si="784"/>
        <v>0.2555945812</v>
      </c>
      <c r="IK164" s="193">
        <f t="shared" si="784"/>
        <v>0.2491846858</v>
      </c>
      <c r="IL164" s="193">
        <f t="shared" si="784"/>
        <v>0.2319580917</v>
      </c>
      <c r="IM164" s="193">
        <f t="shared" si="784"/>
        <v>0.2111259315</v>
      </c>
      <c r="IN164" s="193">
        <f t="shared" si="784"/>
        <v>0.1870888236</v>
      </c>
      <c r="IO164" s="193">
        <f t="shared" si="23"/>
        <v>2.683218128</v>
      </c>
      <c r="IP164" s="193">
        <f t="shared" si="29"/>
        <v>1.950350328</v>
      </c>
      <c r="IQ164" s="193">
        <f t="shared" ref="IQ164:KK164" si="785">MAX((MIN(CZ164+IP164,$IO$7))-GT164,0)</f>
        <v>1.816143142</v>
      </c>
      <c r="IR164" s="193">
        <f t="shared" si="785"/>
        <v>1.693153273</v>
      </c>
      <c r="IS164" s="193">
        <f t="shared" si="785"/>
        <v>1.572967734</v>
      </c>
      <c r="IT164" s="193">
        <f t="shared" si="785"/>
        <v>1.462397037</v>
      </c>
      <c r="IU164" s="193">
        <f t="shared" si="785"/>
        <v>1.356633762</v>
      </c>
      <c r="IV164" s="193">
        <f t="shared" si="785"/>
        <v>1.249668632</v>
      </c>
      <c r="IW164" s="193">
        <f t="shared" si="785"/>
        <v>1.151119262</v>
      </c>
      <c r="IX164" s="193">
        <f t="shared" si="785"/>
        <v>1.049399262</v>
      </c>
      <c r="IY164" s="193">
        <f t="shared" si="785"/>
        <v>0.9555117667</v>
      </c>
      <c r="IZ164" s="193">
        <f t="shared" si="785"/>
        <v>0.8802456667</v>
      </c>
      <c r="JA164" s="193">
        <f t="shared" si="785"/>
        <v>0.8319969395</v>
      </c>
      <c r="JB164" s="193">
        <f t="shared" si="785"/>
        <v>0.817373722</v>
      </c>
      <c r="JC164" s="193">
        <f t="shared" si="785"/>
        <v>0.8426864266</v>
      </c>
      <c r="JD164" s="193">
        <f t="shared" si="785"/>
        <v>0.9231628854</v>
      </c>
      <c r="JE164" s="193">
        <f t="shared" si="785"/>
        <v>1.063793215</v>
      </c>
      <c r="JF164" s="193">
        <f t="shared" si="785"/>
        <v>1.260974298</v>
      </c>
      <c r="JG164" s="193">
        <f t="shared" si="785"/>
        <v>1.524086135</v>
      </c>
      <c r="JH164" s="193">
        <f t="shared" si="785"/>
        <v>1.849625162</v>
      </c>
      <c r="JI164" s="193">
        <f t="shared" si="785"/>
        <v>2.243113945</v>
      </c>
      <c r="JJ164" s="193">
        <f t="shared" si="785"/>
        <v>2.692155948</v>
      </c>
      <c r="JK164" s="193">
        <f t="shared" si="785"/>
        <v>3.180496839</v>
      </c>
      <c r="JL164" s="193">
        <f t="shared" si="785"/>
        <v>3.720271451</v>
      </c>
      <c r="JM164" s="193">
        <f t="shared" si="785"/>
        <v>4.302121637</v>
      </c>
      <c r="JN164" s="193">
        <f t="shared" si="785"/>
        <v>4.902867305</v>
      </c>
      <c r="JO164" s="193">
        <f t="shared" si="785"/>
        <v>5</v>
      </c>
      <c r="JP164" s="193">
        <f t="shared" si="785"/>
        <v>5</v>
      </c>
      <c r="JQ164" s="193">
        <f t="shared" si="785"/>
        <v>5</v>
      </c>
      <c r="JR164" s="193">
        <f t="shared" si="785"/>
        <v>5</v>
      </c>
      <c r="JS164" s="193">
        <f t="shared" si="785"/>
        <v>5</v>
      </c>
      <c r="JT164" s="193">
        <f t="shared" si="785"/>
        <v>5</v>
      </c>
      <c r="JU164" s="193">
        <f t="shared" si="785"/>
        <v>5</v>
      </c>
      <c r="JV164" s="193">
        <f t="shared" si="785"/>
        <v>5</v>
      </c>
      <c r="JW164" s="193">
        <f t="shared" si="785"/>
        <v>5</v>
      </c>
      <c r="JX164" s="193">
        <f t="shared" si="785"/>
        <v>4.967388714</v>
      </c>
      <c r="JY164" s="193">
        <f t="shared" si="785"/>
        <v>4.886239588</v>
      </c>
      <c r="JZ164" s="193">
        <f t="shared" si="785"/>
        <v>4.76659366</v>
      </c>
      <c r="KA164" s="193">
        <f t="shared" si="785"/>
        <v>4.595656349</v>
      </c>
      <c r="KB164" s="193">
        <f t="shared" si="785"/>
        <v>4.396636851</v>
      </c>
      <c r="KC164" s="193">
        <f t="shared" si="785"/>
        <v>4.185375986</v>
      </c>
      <c r="KD164" s="193">
        <f t="shared" si="785"/>
        <v>3.951918189</v>
      </c>
      <c r="KE164" s="193">
        <f t="shared" si="785"/>
        <v>3.704517054</v>
      </c>
      <c r="KF164" s="193">
        <f t="shared" si="785"/>
        <v>3.451733986</v>
      </c>
      <c r="KG164" s="193">
        <f t="shared" si="785"/>
        <v>3.196139404</v>
      </c>
      <c r="KH164" s="193">
        <f t="shared" si="785"/>
        <v>2.946954719</v>
      </c>
      <c r="KI164" s="193">
        <f t="shared" si="785"/>
        <v>2.714996627</v>
      </c>
      <c r="KJ164" s="193">
        <f t="shared" si="785"/>
        <v>2.503870695</v>
      </c>
      <c r="KK164" s="193">
        <f t="shared" si="785"/>
        <v>2.316781872</v>
      </c>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row>
    <row r="165" ht="14.25" customHeight="1">
      <c r="A165" s="1">
        <v>6.0</v>
      </c>
      <c r="B165" s="1">
        <f t="shared" ref="B165:C165" si="786">B164+1</f>
        <v>155</v>
      </c>
      <c r="C165" s="267">
        <f t="shared" si="786"/>
        <v>43620</v>
      </c>
      <c r="D165" s="193">
        <f t="shared" si="15"/>
        <v>9.473424863</v>
      </c>
      <c r="E165" s="193">
        <f>(SUMIFS(Profile!$F$2:$F$17521,Profile!$B$2:$B$17521,$B165,Profile!$C$2:$C$17521,E$8))*$C$6</f>
        <v>0.159045531</v>
      </c>
      <c r="F165" s="193">
        <f>(SUMIFS(Profile!$F$2:$F$17521,Profile!$B$2:$B$17521,$B165,Profile!$C$2:$C$17521,F$8))*$C$6</f>
        <v>0.1442226477</v>
      </c>
      <c r="G165" s="193">
        <f>(SUMIFS(Profile!$F$2:$F$17521,Profile!$B$2:$B$17521,$B165,Profile!$C$2:$C$17521,G$8))*$C$6</f>
        <v>0.1298003829</v>
      </c>
      <c r="H165" s="193">
        <f>(SUMIFS(Profile!$F$2:$F$17521,Profile!$B$2:$B$17521,$B165,Profile!$C$2:$C$17521,H$8))*$C$6</f>
        <v>0.117781829</v>
      </c>
      <c r="I165" s="193">
        <f>(SUMIFS(Profile!$F$2:$F$17521,Profile!$B$2:$B$17521,$B165,Profile!$C$2:$C$17521,I$8))*$C$6</f>
        <v>0.1125737889</v>
      </c>
      <c r="J165" s="193">
        <f>(SUMIFS(Profile!$F$2:$F$17521,Profile!$B$2:$B$17521,$B165,Profile!$C$2:$C$17521,J$8))*$C$6</f>
        <v>0.1089682227</v>
      </c>
      <c r="K165" s="193">
        <f>(SUMIFS(Profile!$F$2:$F$17521,Profile!$B$2:$B$17521,$B165,Profile!$C$2:$C$17521,K$8))*$C$6</f>
        <v>0.1085676043</v>
      </c>
      <c r="L165" s="193">
        <f>(SUMIFS(Profile!$F$2:$F$17521,Profile!$B$2:$B$17521,$B165,Profile!$C$2:$C$17521,L$8))*$C$6</f>
        <v>0.1045614196</v>
      </c>
      <c r="M165" s="193">
        <f>(SUMIFS(Profile!$F$2:$F$17521,Profile!$B$2:$B$17521,$B165,Profile!$C$2:$C$17521,M$8))*$C$6</f>
        <v>0.1049620381</v>
      </c>
      <c r="N165" s="193">
        <f>(SUMIFS(Profile!$F$2:$F$17521,Profile!$B$2:$B$17521,$B165,Profile!$C$2:$C$17521,N$8))*$C$6</f>
        <v>0.1037601827</v>
      </c>
      <c r="O165" s="193">
        <f>(SUMIFS(Profile!$F$2:$F$17521,Profile!$B$2:$B$17521,$B165,Profile!$C$2:$C$17521,O$8))*$C$6</f>
        <v>0.105763275</v>
      </c>
      <c r="P165" s="193">
        <f>(SUMIFS(Profile!$F$2:$F$17521,Profile!$B$2:$B$17521,$B165,Profile!$C$2:$C$17521,P$8))*$C$6</f>
        <v>0.1045614196</v>
      </c>
      <c r="Q165" s="193">
        <f>(SUMIFS(Profile!$F$2:$F$17521,Profile!$B$2:$B$17521,$B165,Profile!$C$2:$C$17521,Q$8))*$C$6</f>
        <v>0.1185830659</v>
      </c>
      <c r="R165" s="193">
        <f>(SUMIFS(Profile!$F$2:$F$17521,Profile!$B$2:$B$17521,$B165,Profile!$C$2:$C$17521,R$8))*$C$6</f>
        <v>0.1298003829</v>
      </c>
      <c r="S165" s="193">
        <f>(SUMIFS(Profile!$F$2:$F$17521,Profile!$B$2:$B$17521,$B165,Profile!$C$2:$C$17521,S$8))*$C$6</f>
        <v>0.1498313062</v>
      </c>
      <c r="T165" s="193">
        <f>(SUMIFS(Profile!$F$2:$F$17521,Profile!$B$2:$B$17521,$B165,Profile!$C$2:$C$17521,T$8))*$C$6</f>
        <v>0.1694616111</v>
      </c>
      <c r="U165" s="193">
        <f>(SUMIFS(Profile!$F$2:$F$17521,Profile!$B$2:$B$17521,$B165,Profile!$C$2:$C$17521,U$8))*$C$6</f>
        <v>0.1947005744</v>
      </c>
      <c r="V165" s="193">
        <f>(SUMIFS(Profile!$F$2:$F$17521,Profile!$B$2:$B$17521,$B165,Profile!$C$2:$C$17521,V$8))*$C$6</f>
        <v>0.217535827</v>
      </c>
      <c r="W165" s="193">
        <f>(SUMIFS(Profile!$F$2:$F$17521,Profile!$B$2:$B$17521,$B165,Profile!$C$2:$C$17521,W$8))*$C$6</f>
        <v>0.2275512886</v>
      </c>
      <c r="X165" s="193">
        <f>(SUMIFS(Profile!$F$2:$F$17521,Profile!$B$2:$B$17521,$B165,Profile!$C$2:$C$17521,X$8))*$C$6</f>
        <v>0.2411723165</v>
      </c>
      <c r="Y165" s="193">
        <f>(SUMIFS(Profile!$F$2:$F$17521,Profile!$B$2:$B$17521,$B165,Profile!$C$2:$C$17521,Y$8))*$C$6</f>
        <v>0.2419735534</v>
      </c>
      <c r="Z165" s="193">
        <f>(SUMIFS(Profile!$F$2:$F$17521,Profile!$B$2:$B$17521,$B165,Profile!$C$2:$C$17521,Z$8))*$C$6</f>
        <v>0.2311568548</v>
      </c>
      <c r="AA165" s="193">
        <f>(SUMIFS(Profile!$F$2:$F$17521,Profile!$B$2:$B$17521,$B165,Profile!$C$2:$C$17521,AA$8))*$C$6</f>
        <v>0.2343618025</v>
      </c>
      <c r="AB165" s="193">
        <f>(SUMIFS(Profile!$F$2:$F$17521,Profile!$B$2:$B$17521,$B165,Profile!$C$2:$C$17521,AB$8))*$C$6</f>
        <v>0.2319580917</v>
      </c>
      <c r="AC165" s="193">
        <f>(SUMIFS(Profile!$F$2:$F$17521,Profile!$B$2:$B$17521,$B165,Profile!$C$2:$C$17521,AC$8))*$C$6</f>
        <v>0.2383679872</v>
      </c>
      <c r="AD165" s="193">
        <f>(SUMIFS(Profile!$F$2:$F$17521,Profile!$B$2:$B$17521,$B165,Profile!$C$2:$C$17521,AD$8))*$C$6</f>
        <v>0.2327593287</v>
      </c>
      <c r="AE165" s="193">
        <f>(SUMIFS(Profile!$F$2:$F$17521,Profile!$B$2:$B$17521,$B165,Profile!$C$2:$C$17521,AE$8))*$C$6</f>
        <v>0.2243463409</v>
      </c>
      <c r="AF165" s="193">
        <f>(SUMIFS(Profile!$F$2:$F$17521,Profile!$B$2:$B$17521,$B165,Profile!$C$2:$C$17521,AF$8))*$C$6</f>
        <v>0.2211413932</v>
      </c>
      <c r="AG165" s="193">
        <f>(SUMIFS(Profile!$F$2:$F$17521,Profile!$B$2:$B$17521,$B165,Profile!$C$2:$C$17521,AG$8))*$C$6</f>
        <v>0.2195389193</v>
      </c>
      <c r="AH165" s="193">
        <f>(SUMIFS(Profile!$F$2:$F$17521,Profile!$B$2:$B$17521,$B165,Profile!$C$2:$C$17521,AH$8))*$C$6</f>
        <v>0.2243463409</v>
      </c>
      <c r="AI165" s="193">
        <f>(SUMIFS(Profile!$F$2:$F$17521,Profile!$B$2:$B$17521,$B165,Profile!$C$2:$C$17521,AI$8))*$C$6</f>
        <v>0.2207407747</v>
      </c>
      <c r="AJ165" s="193">
        <f>(SUMIFS(Profile!$F$2:$F$17521,Profile!$B$2:$B$17521,$B165,Profile!$C$2:$C$17521,AJ$8))*$C$6</f>
        <v>0.2259488148</v>
      </c>
      <c r="AK165" s="193">
        <f>(SUMIFS(Profile!$F$2:$F$17521,Profile!$B$2:$B$17521,$B165,Profile!$C$2:$C$17521,AK$8))*$C$6</f>
        <v>0.2251475778</v>
      </c>
      <c r="AL165" s="193">
        <f>(SUMIFS(Profile!$F$2:$F$17521,Profile!$B$2:$B$17521,$B165,Profile!$C$2:$C$17521,AL$8))*$C$6</f>
        <v>0.2303556179</v>
      </c>
      <c r="AM165" s="193">
        <f>(SUMIFS(Profile!$F$2:$F$17521,Profile!$B$2:$B$17521,$B165,Profile!$C$2:$C$17521,AM$8))*$C$6</f>
        <v>0.2491846858</v>
      </c>
      <c r="AN165" s="193">
        <f>(SUMIFS(Profile!$F$2:$F$17521,Profile!$B$2:$B$17521,$B165,Profile!$C$2:$C$17521,AN$8))*$C$6</f>
        <v>0.2656100429</v>
      </c>
      <c r="AO165" s="193">
        <f>(SUMIFS(Profile!$F$2:$F$17521,Profile!$B$2:$B$17521,$B165,Profile!$C$2:$C$17521,AO$8))*$C$6</f>
        <v>0.2652094244</v>
      </c>
      <c r="AP165" s="193">
        <f>(SUMIFS(Profile!$F$2:$F$17521,Profile!$B$2:$B$17521,$B165,Profile!$C$2:$C$17521,AP$8))*$C$6</f>
        <v>0.2724205568</v>
      </c>
      <c r="AQ165" s="193">
        <f>(SUMIFS(Profile!$F$2:$F$17521,Profile!$B$2:$B$17521,$B165,Profile!$C$2:$C$17521,AQ$8))*$C$6</f>
        <v>0.2664112798</v>
      </c>
      <c r="AR165" s="193">
        <f>(SUMIFS(Profile!$F$2:$F$17521,Profile!$B$2:$B$17521,$B165,Profile!$C$2:$C$17521,AR$8))*$C$6</f>
        <v>0.2543927258</v>
      </c>
      <c r="AS165" s="193">
        <f>(SUMIFS(Profile!$F$2:$F$17521,Profile!$B$2:$B$17521,$B165,Profile!$C$2:$C$17521,AS$8))*$C$6</f>
        <v>0.2459797381</v>
      </c>
      <c r="AT165" s="193">
        <f>(SUMIFS(Profile!$F$2:$F$17521,Profile!$B$2:$B$17521,$B165,Profile!$C$2:$C$17521,AT$8))*$C$6</f>
        <v>0.2431754088</v>
      </c>
      <c r="AU165" s="193">
        <f>(SUMIFS(Profile!$F$2:$F$17521,Profile!$B$2:$B$17521,$B165,Profile!$C$2:$C$17521,AU$8))*$C$6</f>
        <v>0.2439766457</v>
      </c>
      <c r="AV165" s="193">
        <f>(SUMIFS(Profile!$F$2:$F$17521,Profile!$B$2:$B$17521,$B165,Profile!$C$2:$C$17521,AV$8))*$C$6</f>
        <v>0.246780975</v>
      </c>
      <c r="AW165" s="193">
        <f>(SUMIFS(Profile!$F$2:$F$17521,Profile!$B$2:$B$17521,$B165,Profile!$C$2:$C$17521,AW$8))*$C$6</f>
        <v>0.2403710795</v>
      </c>
      <c r="AX165" s="193">
        <f>(SUMIFS(Profile!$F$2:$F$17521,Profile!$B$2:$B$17521,$B165,Profile!$C$2:$C$17521,AX$8))*$C$6</f>
        <v>0.2303556179</v>
      </c>
      <c r="AY165" s="193">
        <f>(SUMIFS(Profile!$F$2:$F$17521,Profile!$B$2:$B$17521,$B165,Profile!$C$2:$C$17521,AY$8))*$C$6</f>
        <v>0.2047160361</v>
      </c>
      <c r="AZ165" s="193">
        <f>(SUMIFS(Profile!$F$2:$F$17521,Profile!$B$2:$B$17521,$B165,Profile!$C$2:$C$17521,AZ$8))*$C$6</f>
        <v>0.1894925344</v>
      </c>
      <c r="BA165" s="193">
        <f t="shared" si="16"/>
        <v>11.99895571</v>
      </c>
      <c r="BB165" s="193">
        <f>(SUMIFS(Profile!$E$2:$E$17521,Profile!$B$2:$B$17521,$B165,Profile!$C$2:$C$17521,BB$8))*$C$9</f>
        <v>0</v>
      </c>
      <c r="BC165" s="193">
        <f>(SUMIFS(Profile!$E$2:$E$17521,Profile!$B$2:$B$17521,$B165,Profile!$C$2:$C$17521,BC$8))*$C$9</f>
        <v>0</v>
      </c>
      <c r="BD165" s="193">
        <f>(SUMIFS(Profile!$E$2:$E$17521,Profile!$B$2:$B$17521,$B165,Profile!$C$2:$C$17521,BD$8))*$C$9</f>
        <v>0</v>
      </c>
      <c r="BE165" s="193">
        <f>(SUMIFS(Profile!$E$2:$E$17521,Profile!$B$2:$B$17521,$B165,Profile!$C$2:$C$17521,BE$8))*$C$9</f>
        <v>0</v>
      </c>
      <c r="BF165" s="193">
        <f>(SUMIFS(Profile!$E$2:$E$17521,Profile!$B$2:$B$17521,$B165,Profile!$C$2:$C$17521,BF$8))*$C$9</f>
        <v>0</v>
      </c>
      <c r="BG165" s="193">
        <f>(SUMIFS(Profile!$E$2:$E$17521,Profile!$B$2:$B$17521,$B165,Profile!$C$2:$C$17521,BG$8))*$C$9</f>
        <v>0</v>
      </c>
      <c r="BH165" s="193">
        <f>(SUMIFS(Profile!$E$2:$E$17521,Profile!$B$2:$B$17521,$B165,Profile!$C$2:$C$17521,BH$8))*$C$9</f>
        <v>0</v>
      </c>
      <c r="BI165" s="193">
        <f>(SUMIFS(Profile!$E$2:$E$17521,Profile!$B$2:$B$17521,$B165,Profile!$C$2:$C$17521,BI$8))*$C$9</f>
        <v>0.00561143152</v>
      </c>
      <c r="BJ165" s="193">
        <f>(SUMIFS(Profile!$E$2:$E$17521,Profile!$B$2:$B$17521,$B165,Profile!$C$2:$C$17521,BJ$8))*$C$9</f>
        <v>0.006973888316</v>
      </c>
      <c r="BK165" s="193">
        <f>(SUMIFS(Profile!$E$2:$E$17521,Profile!$B$2:$B$17521,$B165,Profile!$C$2:$C$17521,BK$8))*$C$9</f>
        <v>0.01633444567</v>
      </c>
      <c r="BL165" s="193">
        <f>(SUMIFS(Profile!$E$2:$E$17521,Profile!$B$2:$B$17521,$B165,Profile!$C$2:$C$17521,BL$8))*$C$9</f>
        <v>0.04100715551</v>
      </c>
      <c r="BM165" s="193">
        <f>(SUMIFS(Profile!$E$2:$E$17521,Profile!$B$2:$B$17521,$B165,Profile!$C$2:$C$17521,BM$8))*$C$9</f>
        <v>0.07644212673</v>
      </c>
      <c r="BN165" s="193">
        <f>(SUMIFS(Profile!$E$2:$E$17521,Profile!$B$2:$B$17521,$B165,Profile!$C$2:$C$17521,BN$8))*$C$9</f>
        <v>0.1308993609</v>
      </c>
      <c r="BO165" s="193">
        <f>(SUMIFS(Profile!$E$2:$E$17521,Profile!$B$2:$B$17521,$B165,Profile!$C$2:$C$17521,BO$8))*$C$9</f>
        <v>0.1973188292</v>
      </c>
      <c r="BP165" s="193">
        <f>(SUMIFS(Profile!$E$2:$E$17521,Profile!$B$2:$B$17521,$B165,Profile!$C$2:$C$17521,BP$8))*$C$9</f>
        <v>0.2588270878</v>
      </c>
      <c r="BQ165" s="193">
        <f>(SUMIFS(Profile!$E$2:$E$17521,Profile!$B$2:$B$17521,$B165,Profile!$C$2:$C$17521,BQ$8))*$C$9</f>
        <v>0.3090268561</v>
      </c>
      <c r="BR165" s="193">
        <f>(SUMIFS(Profile!$E$2:$E$17521,Profile!$B$2:$B$17521,$B165,Profile!$C$2:$C$17521,BR$8))*$C$9</f>
        <v>0.3641628666</v>
      </c>
      <c r="BS165" s="193">
        <f>(SUMIFS(Profile!$E$2:$E$17521,Profile!$B$2:$B$17521,$B165,Profile!$C$2:$C$17521,BS$8))*$C$9</f>
        <v>0.4073343633</v>
      </c>
      <c r="BT165" s="193">
        <f>(SUMIFS(Profile!$E$2:$E$17521,Profile!$B$2:$B$17521,$B165,Profile!$C$2:$C$17521,BT$8))*$C$9</f>
        <v>0.4513871356</v>
      </c>
      <c r="BU165" s="193">
        <f>(SUMIFS(Profile!$E$2:$E$17521,Profile!$B$2:$B$17521,$B165,Profile!$C$2:$C$17521,BU$8))*$C$9</f>
        <v>0.5198668711</v>
      </c>
      <c r="BV165" s="193">
        <f>(SUMIFS(Profile!$E$2:$E$17521,Profile!$B$2:$B$17521,$B165,Profile!$C$2:$C$17521,BV$8))*$C$9</f>
        <v>0.5648146296</v>
      </c>
      <c r="BW165" s="193">
        <f>(SUMIFS(Profile!$E$2:$E$17521,Profile!$B$2:$B$17521,$B165,Profile!$C$2:$C$17521,BW$8))*$C$9</f>
        <v>0.5770446862</v>
      </c>
      <c r="BX165" s="193">
        <f>(SUMIFS(Profile!$E$2:$E$17521,Profile!$B$2:$B$17521,$B165,Profile!$C$2:$C$17521,BX$8))*$C$9</f>
        <v>0.6465495729</v>
      </c>
      <c r="BY165" s="193">
        <f>(SUMIFS(Profile!$E$2:$E$17521,Profile!$B$2:$B$17521,$B165,Profile!$C$2:$C$17521,BY$8))*$C$9</f>
        <v>0.743641493</v>
      </c>
      <c r="BZ165" s="193">
        <f>(SUMIFS(Profile!$E$2:$E$17521,Profile!$B$2:$B$17521,$B165,Profile!$C$2:$C$17521,BZ$8))*$C$9</f>
        <v>0.7820276059</v>
      </c>
      <c r="CA165" s="193">
        <f>(SUMIFS(Profile!$E$2:$E$17521,Profile!$B$2:$B$17521,$B165,Profile!$C$2:$C$17521,CA$8))*$C$9</f>
        <v>0.7699855743</v>
      </c>
      <c r="CB165" s="193">
        <f>(SUMIFS(Profile!$E$2:$E$17521,Profile!$B$2:$B$17521,$B165,Profile!$C$2:$C$17521,CB$8))*$C$9</f>
        <v>0.7313061227</v>
      </c>
      <c r="CC165" s="193">
        <f>(SUMIFS(Profile!$E$2:$E$17521,Profile!$B$2:$B$17521,$B165,Profile!$C$2:$C$17521,CC$8))*$C$9</f>
        <v>0.6524729253</v>
      </c>
      <c r="CD165" s="193">
        <f>(SUMIFS(Profile!$E$2:$E$17521,Profile!$B$2:$B$17521,$B165,Profile!$C$2:$C$17521,CD$8))*$C$9</f>
        <v>0.5856519579</v>
      </c>
      <c r="CE165" s="193">
        <f>(SUMIFS(Profile!$E$2:$E$17521,Profile!$B$2:$B$17521,$B165,Profile!$C$2:$C$17521,CE$8))*$C$9</f>
        <v>0.5887506886</v>
      </c>
      <c r="CF165" s="193">
        <f>(SUMIFS(Profile!$E$2:$E$17521,Profile!$B$2:$B$17521,$B165,Profile!$C$2:$C$17521,CF$8))*$C$9</f>
        <v>0.5421100663</v>
      </c>
      <c r="CG165" s="193">
        <f>(SUMIFS(Profile!$E$2:$E$17521,Profile!$B$2:$B$17521,$B165,Profile!$C$2:$C$17521,CG$8))*$C$9</f>
        <v>0.4777772419</v>
      </c>
      <c r="CH165" s="193">
        <f>(SUMIFS(Profile!$E$2:$E$17521,Profile!$B$2:$B$17521,$B165,Profile!$C$2:$C$17521,CH$8))*$C$9</f>
        <v>0.405921323</v>
      </c>
      <c r="CI165" s="193">
        <f>(SUMIFS(Profile!$E$2:$E$17521,Profile!$B$2:$B$17521,$B165,Profile!$C$2:$C$17521,CI$8))*$C$9</f>
        <v>0.3348963688</v>
      </c>
      <c r="CJ165" s="193">
        <f>(SUMIFS(Profile!$E$2:$E$17521,Profile!$B$2:$B$17521,$B165,Profile!$C$2:$C$17521,CJ$8))*$C$9</f>
        <v>0.2696961889</v>
      </c>
      <c r="CK165" s="193">
        <f>(SUMIFS(Profile!$E$2:$E$17521,Profile!$B$2:$B$17521,$B165,Profile!$C$2:$C$17521,CK$8))*$C$9</f>
        <v>0.2100773807</v>
      </c>
      <c r="CL165" s="193">
        <f>(SUMIFS(Profile!$E$2:$E$17521,Profile!$B$2:$B$17521,$B165,Profile!$C$2:$C$17521,CL$8))*$C$9</f>
        <v>0.140964123</v>
      </c>
      <c r="CM165" s="193">
        <f>(SUMIFS(Profile!$E$2:$E$17521,Profile!$B$2:$B$17521,$B165,Profile!$C$2:$C$17521,CM$8))*$C$9</f>
        <v>0.09089012426</v>
      </c>
      <c r="CN165" s="193">
        <f>(SUMIFS(Profile!$E$2:$E$17521,Profile!$B$2:$B$17521,$B165,Profile!$C$2:$C$17521,CN$8))*$C$9</f>
        <v>0.05433039563</v>
      </c>
      <c r="CO165" s="193">
        <f>(SUMIFS(Profile!$E$2:$E$17521,Profile!$B$2:$B$17521,$B165,Profile!$C$2:$C$17521,CO$8))*$C$9</f>
        <v>0.03054916206</v>
      </c>
      <c r="CP165" s="193">
        <f>(SUMIFS(Profile!$E$2:$E$17521,Profile!$B$2:$B$17521,$B165,Profile!$C$2:$C$17521,CP$8))*$C$9</f>
        <v>0.01321534686</v>
      </c>
      <c r="CQ165" s="193">
        <f>(SUMIFS(Profile!$E$2:$E$17521,Profile!$B$2:$B$17521,$B165,Profile!$C$2:$C$17521,CQ$8))*$C$9</f>
        <v>0.001090310405</v>
      </c>
      <c r="CR165" s="193">
        <f>(SUMIFS(Profile!$E$2:$E$17521,Profile!$B$2:$B$17521,$B165,Profile!$C$2:$C$17521,CR$8))*$C$9</f>
        <v>0</v>
      </c>
      <c r="CS165" s="193">
        <f>(SUMIFS(Profile!$E$2:$E$17521,Profile!$B$2:$B$17521,$B165,Profile!$C$2:$C$17521,CS$8))*$C$9</f>
        <v>0</v>
      </c>
      <c r="CT165" s="193">
        <f>(SUMIFS(Profile!$E$2:$E$17521,Profile!$B$2:$B$17521,$B165,Profile!$C$2:$C$17521,CT$8))*$C$9</f>
        <v>0</v>
      </c>
      <c r="CU165" s="193">
        <f>(SUMIFS(Profile!$E$2:$E$17521,Profile!$B$2:$B$17521,$B165,Profile!$C$2:$C$17521,CU$8))*$C$9</f>
        <v>0</v>
      </c>
      <c r="CV165" s="193">
        <f>(SUMIFS(Profile!$E$2:$E$17521,Profile!$B$2:$B$17521,$B165,Profile!$C$2:$C$17521,CV$8))*$C$9</f>
        <v>0</v>
      </c>
      <c r="CW165" s="193">
        <f>(SUMIFS(Profile!$E$2:$E$17521,Profile!$B$2:$B$17521,$B165,Profile!$C$2:$C$17521,CW$8))*$C$9</f>
        <v>0</v>
      </c>
      <c r="CX165" s="193">
        <f t="shared" si="17"/>
        <v>6.41150536</v>
      </c>
      <c r="CY165" s="193">
        <f t="shared" ref="CY165:ET165" si="787">MAX(BB165-E165,0)</f>
        <v>0</v>
      </c>
      <c r="CZ165" s="193">
        <f t="shared" si="787"/>
        <v>0</v>
      </c>
      <c r="DA165" s="193">
        <f t="shared" si="787"/>
        <v>0</v>
      </c>
      <c r="DB165" s="193">
        <f t="shared" si="787"/>
        <v>0</v>
      </c>
      <c r="DC165" s="193">
        <f t="shared" si="787"/>
        <v>0</v>
      </c>
      <c r="DD165" s="193">
        <f t="shared" si="787"/>
        <v>0</v>
      </c>
      <c r="DE165" s="193">
        <f t="shared" si="787"/>
        <v>0</v>
      </c>
      <c r="DF165" s="193">
        <f t="shared" si="787"/>
        <v>0</v>
      </c>
      <c r="DG165" s="193">
        <f t="shared" si="787"/>
        <v>0</v>
      </c>
      <c r="DH165" s="193">
        <f t="shared" si="787"/>
        <v>0</v>
      </c>
      <c r="DI165" s="193">
        <f t="shared" si="787"/>
        <v>0</v>
      </c>
      <c r="DJ165" s="193">
        <f t="shared" si="787"/>
        <v>0</v>
      </c>
      <c r="DK165" s="193">
        <f t="shared" si="787"/>
        <v>0.01231629502</v>
      </c>
      <c r="DL165" s="193">
        <f t="shared" si="787"/>
        <v>0.06751844624</v>
      </c>
      <c r="DM165" s="193">
        <f t="shared" si="787"/>
        <v>0.1089957815</v>
      </c>
      <c r="DN165" s="193">
        <f t="shared" si="787"/>
        <v>0.139565245</v>
      </c>
      <c r="DO165" s="193">
        <f t="shared" si="787"/>
        <v>0.1694622922</v>
      </c>
      <c r="DP165" s="193">
        <f t="shared" si="787"/>
        <v>0.1897985363</v>
      </c>
      <c r="DQ165" s="193">
        <f t="shared" si="787"/>
        <v>0.223835847</v>
      </c>
      <c r="DR165" s="193">
        <f t="shared" si="787"/>
        <v>0.2786945546</v>
      </c>
      <c r="DS165" s="193">
        <f t="shared" si="787"/>
        <v>0.3228410762</v>
      </c>
      <c r="DT165" s="193">
        <f t="shared" si="787"/>
        <v>0.3458878313</v>
      </c>
      <c r="DU165" s="193">
        <f t="shared" si="787"/>
        <v>0.4121877703</v>
      </c>
      <c r="DV165" s="193">
        <f t="shared" si="787"/>
        <v>0.5116834012</v>
      </c>
      <c r="DW165" s="193">
        <f t="shared" si="787"/>
        <v>0.5436596187</v>
      </c>
      <c r="DX165" s="193">
        <f t="shared" si="787"/>
        <v>0.5372262456</v>
      </c>
      <c r="DY165" s="193">
        <f t="shared" si="787"/>
        <v>0.5069597818</v>
      </c>
      <c r="DZ165" s="193">
        <f t="shared" si="787"/>
        <v>0.4313315322</v>
      </c>
      <c r="EA165" s="193">
        <f t="shared" si="787"/>
        <v>0.3661130386</v>
      </c>
      <c r="EB165" s="193">
        <f t="shared" si="787"/>
        <v>0.3644043477</v>
      </c>
      <c r="EC165" s="193">
        <f t="shared" si="787"/>
        <v>0.3213692916</v>
      </c>
      <c r="ED165" s="193">
        <f t="shared" si="787"/>
        <v>0.2518284271</v>
      </c>
      <c r="EE165" s="193">
        <f t="shared" si="787"/>
        <v>0.1807737452</v>
      </c>
      <c r="EF165" s="193">
        <f t="shared" si="787"/>
        <v>0.1045407509</v>
      </c>
      <c r="EG165" s="193">
        <f t="shared" si="787"/>
        <v>0.0205115031</v>
      </c>
      <c r="EH165" s="193">
        <f t="shared" si="787"/>
        <v>0</v>
      </c>
      <c r="EI165" s="193">
        <f t="shared" si="787"/>
        <v>0</v>
      </c>
      <c r="EJ165" s="193">
        <f t="shared" si="787"/>
        <v>0</v>
      </c>
      <c r="EK165" s="193">
        <f t="shared" si="787"/>
        <v>0</v>
      </c>
      <c r="EL165" s="193">
        <f t="shared" si="787"/>
        <v>0</v>
      </c>
      <c r="EM165" s="193">
        <f t="shared" si="787"/>
        <v>0</v>
      </c>
      <c r="EN165" s="193">
        <f t="shared" si="787"/>
        <v>0</v>
      </c>
      <c r="EO165" s="193">
        <f t="shared" si="787"/>
        <v>0</v>
      </c>
      <c r="EP165" s="193">
        <f t="shared" si="787"/>
        <v>0</v>
      </c>
      <c r="EQ165" s="193">
        <f t="shared" si="787"/>
        <v>0</v>
      </c>
      <c r="ER165" s="193">
        <f t="shared" si="787"/>
        <v>0</v>
      </c>
      <c r="ES165" s="193">
        <f t="shared" si="787"/>
        <v>0</v>
      </c>
      <c r="ET165" s="193">
        <f t="shared" si="787"/>
        <v>0</v>
      </c>
      <c r="EU165" s="193">
        <f t="shared" si="19"/>
        <v>5.587450347</v>
      </c>
      <c r="EV165" s="193">
        <f t="shared" ref="EV165:GQ165" si="788">BB165-CY165</f>
        <v>0</v>
      </c>
      <c r="EW165" s="193">
        <f t="shared" si="788"/>
        <v>0</v>
      </c>
      <c r="EX165" s="193">
        <f t="shared" si="788"/>
        <v>0</v>
      </c>
      <c r="EY165" s="193">
        <f t="shared" si="788"/>
        <v>0</v>
      </c>
      <c r="EZ165" s="193">
        <f t="shared" si="788"/>
        <v>0</v>
      </c>
      <c r="FA165" s="193">
        <f t="shared" si="788"/>
        <v>0</v>
      </c>
      <c r="FB165" s="193">
        <f t="shared" si="788"/>
        <v>0</v>
      </c>
      <c r="FC165" s="193">
        <f t="shared" si="788"/>
        <v>0.00561143152</v>
      </c>
      <c r="FD165" s="193">
        <f t="shared" si="788"/>
        <v>0.006973888316</v>
      </c>
      <c r="FE165" s="193">
        <f t="shared" si="788"/>
        <v>0.01633444567</v>
      </c>
      <c r="FF165" s="193">
        <f t="shared" si="788"/>
        <v>0.04100715551</v>
      </c>
      <c r="FG165" s="193">
        <f t="shared" si="788"/>
        <v>0.07644212673</v>
      </c>
      <c r="FH165" s="193">
        <f t="shared" si="788"/>
        <v>0.1185830659</v>
      </c>
      <c r="FI165" s="193">
        <f t="shared" si="788"/>
        <v>0.1298003829</v>
      </c>
      <c r="FJ165" s="193">
        <f t="shared" si="788"/>
        <v>0.1498313062</v>
      </c>
      <c r="FK165" s="193">
        <f t="shared" si="788"/>
        <v>0.1694616111</v>
      </c>
      <c r="FL165" s="193">
        <f t="shared" si="788"/>
        <v>0.1947005744</v>
      </c>
      <c r="FM165" s="193">
        <f t="shared" si="788"/>
        <v>0.217535827</v>
      </c>
      <c r="FN165" s="193">
        <f t="shared" si="788"/>
        <v>0.2275512886</v>
      </c>
      <c r="FO165" s="193">
        <f t="shared" si="788"/>
        <v>0.2411723165</v>
      </c>
      <c r="FP165" s="193">
        <f t="shared" si="788"/>
        <v>0.2419735534</v>
      </c>
      <c r="FQ165" s="193">
        <f t="shared" si="788"/>
        <v>0.2311568548</v>
      </c>
      <c r="FR165" s="193">
        <f t="shared" si="788"/>
        <v>0.2343618025</v>
      </c>
      <c r="FS165" s="193">
        <f t="shared" si="788"/>
        <v>0.2319580917</v>
      </c>
      <c r="FT165" s="193">
        <f t="shared" si="788"/>
        <v>0.2383679872</v>
      </c>
      <c r="FU165" s="193">
        <f t="shared" si="788"/>
        <v>0.2327593287</v>
      </c>
      <c r="FV165" s="193">
        <f t="shared" si="788"/>
        <v>0.2243463409</v>
      </c>
      <c r="FW165" s="193">
        <f t="shared" si="788"/>
        <v>0.2211413932</v>
      </c>
      <c r="FX165" s="193">
        <f t="shared" si="788"/>
        <v>0.2195389193</v>
      </c>
      <c r="FY165" s="193">
        <f t="shared" si="788"/>
        <v>0.2243463409</v>
      </c>
      <c r="FZ165" s="193">
        <f t="shared" si="788"/>
        <v>0.2207407747</v>
      </c>
      <c r="GA165" s="193">
        <f t="shared" si="788"/>
        <v>0.2259488148</v>
      </c>
      <c r="GB165" s="193">
        <f t="shared" si="788"/>
        <v>0.2251475778</v>
      </c>
      <c r="GC165" s="193">
        <f t="shared" si="788"/>
        <v>0.2303556179</v>
      </c>
      <c r="GD165" s="193">
        <f t="shared" si="788"/>
        <v>0.2491846858</v>
      </c>
      <c r="GE165" s="193">
        <f t="shared" si="788"/>
        <v>0.2100773807</v>
      </c>
      <c r="GF165" s="193">
        <f t="shared" si="788"/>
        <v>0.140964123</v>
      </c>
      <c r="GG165" s="193">
        <f t="shared" si="788"/>
        <v>0.09089012426</v>
      </c>
      <c r="GH165" s="193">
        <f t="shared" si="788"/>
        <v>0.05433039563</v>
      </c>
      <c r="GI165" s="193">
        <f t="shared" si="788"/>
        <v>0.03054916206</v>
      </c>
      <c r="GJ165" s="193">
        <f t="shared" si="788"/>
        <v>0.01321534686</v>
      </c>
      <c r="GK165" s="193">
        <f t="shared" si="788"/>
        <v>0.001090310405</v>
      </c>
      <c r="GL165" s="193">
        <f t="shared" si="788"/>
        <v>0</v>
      </c>
      <c r="GM165" s="193">
        <f t="shared" si="788"/>
        <v>0</v>
      </c>
      <c r="GN165" s="193">
        <f t="shared" si="788"/>
        <v>0</v>
      </c>
      <c r="GO165" s="193">
        <f t="shared" si="788"/>
        <v>0</v>
      </c>
      <c r="GP165" s="193">
        <f t="shared" si="788"/>
        <v>0</v>
      </c>
      <c r="GQ165" s="193">
        <f t="shared" si="788"/>
        <v>0</v>
      </c>
      <c r="GR165" s="193">
        <f t="shared" si="21"/>
        <v>3.885974516</v>
      </c>
      <c r="GS165" s="193">
        <f t="shared" ref="GS165:IN165" si="789">E165-EV165</f>
        <v>0.159045531</v>
      </c>
      <c r="GT165" s="193">
        <f t="shared" si="789"/>
        <v>0.1442226477</v>
      </c>
      <c r="GU165" s="193">
        <f t="shared" si="789"/>
        <v>0.1298003829</v>
      </c>
      <c r="GV165" s="193">
        <f t="shared" si="789"/>
        <v>0.117781829</v>
      </c>
      <c r="GW165" s="193">
        <f t="shared" si="789"/>
        <v>0.1125737889</v>
      </c>
      <c r="GX165" s="193">
        <f t="shared" si="789"/>
        <v>0.1089682227</v>
      </c>
      <c r="GY165" s="193">
        <f t="shared" si="789"/>
        <v>0.1085676043</v>
      </c>
      <c r="GZ165" s="193">
        <f t="shared" si="789"/>
        <v>0.09894998808</v>
      </c>
      <c r="HA165" s="193">
        <f t="shared" si="789"/>
        <v>0.09798814975</v>
      </c>
      <c r="HB165" s="193">
        <f t="shared" si="789"/>
        <v>0.087425737</v>
      </c>
      <c r="HC165" s="193">
        <f t="shared" si="789"/>
        <v>0.06475611948</v>
      </c>
      <c r="HD165" s="193">
        <f t="shared" si="789"/>
        <v>0.02811929287</v>
      </c>
      <c r="HE165" s="193">
        <f t="shared" si="789"/>
        <v>0</v>
      </c>
      <c r="HF165" s="193">
        <f t="shared" si="789"/>
        <v>0</v>
      </c>
      <c r="HG165" s="193">
        <f t="shared" si="789"/>
        <v>0</v>
      </c>
      <c r="HH165" s="193">
        <f t="shared" si="789"/>
        <v>0</v>
      </c>
      <c r="HI165" s="193">
        <f t="shared" si="789"/>
        <v>0</v>
      </c>
      <c r="HJ165" s="193">
        <f t="shared" si="789"/>
        <v>0</v>
      </c>
      <c r="HK165" s="193">
        <f t="shared" si="789"/>
        <v>0</v>
      </c>
      <c r="HL165" s="193">
        <f t="shared" si="789"/>
        <v>0</v>
      </c>
      <c r="HM165" s="193">
        <f t="shared" si="789"/>
        <v>0</v>
      </c>
      <c r="HN165" s="193">
        <f t="shared" si="789"/>
        <v>0</v>
      </c>
      <c r="HO165" s="193">
        <f t="shared" si="789"/>
        <v>0</v>
      </c>
      <c r="HP165" s="193">
        <f t="shared" si="789"/>
        <v>0</v>
      </c>
      <c r="HQ165" s="193">
        <f t="shared" si="789"/>
        <v>0</v>
      </c>
      <c r="HR165" s="193">
        <f t="shared" si="789"/>
        <v>0</v>
      </c>
      <c r="HS165" s="193">
        <f t="shared" si="789"/>
        <v>0</v>
      </c>
      <c r="HT165" s="193">
        <f t="shared" si="789"/>
        <v>0</v>
      </c>
      <c r="HU165" s="193">
        <f t="shared" si="789"/>
        <v>0</v>
      </c>
      <c r="HV165" s="193">
        <f t="shared" si="789"/>
        <v>0</v>
      </c>
      <c r="HW165" s="193">
        <f t="shared" si="789"/>
        <v>0</v>
      </c>
      <c r="HX165" s="193">
        <f t="shared" si="789"/>
        <v>0</v>
      </c>
      <c r="HY165" s="193">
        <f t="shared" si="789"/>
        <v>0</v>
      </c>
      <c r="HZ165" s="193">
        <f t="shared" si="789"/>
        <v>0</v>
      </c>
      <c r="IA165" s="193">
        <f t="shared" si="789"/>
        <v>0</v>
      </c>
      <c r="IB165" s="193">
        <f t="shared" si="789"/>
        <v>0.05553266223</v>
      </c>
      <c r="IC165" s="193">
        <f t="shared" si="789"/>
        <v>0.1242453014</v>
      </c>
      <c r="ID165" s="193">
        <f t="shared" si="789"/>
        <v>0.1815304325</v>
      </c>
      <c r="IE165" s="193">
        <f t="shared" si="789"/>
        <v>0.2120808842</v>
      </c>
      <c r="IF165" s="193">
        <f t="shared" si="789"/>
        <v>0.2238435638</v>
      </c>
      <c r="IG165" s="193">
        <f t="shared" si="789"/>
        <v>0.2327643912</v>
      </c>
      <c r="IH165" s="193">
        <f t="shared" si="789"/>
        <v>0.2420850984</v>
      </c>
      <c r="II165" s="193">
        <f t="shared" si="789"/>
        <v>0.2439766457</v>
      </c>
      <c r="IJ165" s="193">
        <f t="shared" si="789"/>
        <v>0.246780975</v>
      </c>
      <c r="IK165" s="193">
        <f t="shared" si="789"/>
        <v>0.2403710795</v>
      </c>
      <c r="IL165" s="193">
        <f t="shared" si="789"/>
        <v>0.2303556179</v>
      </c>
      <c r="IM165" s="193">
        <f t="shared" si="789"/>
        <v>0.2047160361</v>
      </c>
      <c r="IN165" s="193">
        <f t="shared" si="789"/>
        <v>0.1894925344</v>
      </c>
      <c r="IO165" s="193">
        <f t="shared" si="23"/>
        <v>2.627775222</v>
      </c>
      <c r="IP165" s="193">
        <f t="shared" si="29"/>
        <v>2.157736341</v>
      </c>
      <c r="IQ165" s="193">
        <f t="shared" ref="IQ165:KK165" si="790">MAX((MIN(CZ165+IP165,$IO$7))-GT165,0)</f>
        <v>2.013513693</v>
      </c>
      <c r="IR165" s="193">
        <f t="shared" si="790"/>
        <v>1.88371331</v>
      </c>
      <c r="IS165" s="193">
        <f t="shared" si="790"/>
        <v>1.765931481</v>
      </c>
      <c r="IT165" s="193">
        <f t="shared" si="790"/>
        <v>1.653357692</v>
      </c>
      <c r="IU165" s="193">
        <f t="shared" si="790"/>
        <v>1.54438947</v>
      </c>
      <c r="IV165" s="193">
        <f t="shared" si="790"/>
        <v>1.435821865</v>
      </c>
      <c r="IW165" s="193">
        <f t="shared" si="790"/>
        <v>1.336871877</v>
      </c>
      <c r="IX165" s="193">
        <f t="shared" si="790"/>
        <v>1.238883728</v>
      </c>
      <c r="IY165" s="193">
        <f t="shared" si="790"/>
        <v>1.151457991</v>
      </c>
      <c r="IZ165" s="193">
        <f t="shared" si="790"/>
        <v>1.086701871</v>
      </c>
      <c r="JA165" s="193">
        <f t="shared" si="790"/>
        <v>1.058582578</v>
      </c>
      <c r="JB165" s="193">
        <f t="shared" si="790"/>
        <v>1.070898873</v>
      </c>
      <c r="JC165" s="193">
        <f t="shared" si="790"/>
        <v>1.138417319</v>
      </c>
      <c r="JD165" s="193">
        <f t="shared" si="790"/>
        <v>1.247413101</v>
      </c>
      <c r="JE165" s="193">
        <f t="shared" si="790"/>
        <v>1.386978346</v>
      </c>
      <c r="JF165" s="193">
        <f t="shared" si="790"/>
        <v>1.556440638</v>
      </c>
      <c r="JG165" s="193">
        <f t="shared" si="790"/>
        <v>1.746239174</v>
      </c>
      <c r="JH165" s="193">
        <f t="shared" si="790"/>
        <v>1.970075021</v>
      </c>
      <c r="JI165" s="193">
        <f t="shared" si="790"/>
        <v>2.248769576</v>
      </c>
      <c r="JJ165" s="193">
        <f t="shared" si="790"/>
        <v>2.571610652</v>
      </c>
      <c r="JK165" s="193">
        <f t="shared" si="790"/>
        <v>2.917498484</v>
      </c>
      <c r="JL165" s="193">
        <f t="shared" si="790"/>
        <v>3.329686254</v>
      </c>
      <c r="JM165" s="193">
        <f t="shared" si="790"/>
        <v>3.841369655</v>
      </c>
      <c r="JN165" s="193">
        <f t="shared" si="790"/>
        <v>4.385029274</v>
      </c>
      <c r="JO165" s="193">
        <f t="shared" si="790"/>
        <v>4.92225552</v>
      </c>
      <c r="JP165" s="193">
        <f t="shared" si="790"/>
        <v>5</v>
      </c>
      <c r="JQ165" s="193">
        <f t="shared" si="790"/>
        <v>5</v>
      </c>
      <c r="JR165" s="193">
        <f t="shared" si="790"/>
        <v>5</v>
      </c>
      <c r="JS165" s="193">
        <f t="shared" si="790"/>
        <v>5</v>
      </c>
      <c r="JT165" s="193">
        <f t="shared" si="790"/>
        <v>5</v>
      </c>
      <c r="JU165" s="193">
        <f t="shared" si="790"/>
        <v>5</v>
      </c>
      <c r="JV165" s="193">
        <f t="shared" si="790"/>
        <v>5</v>
      </c>
      <c r="JW165" s="193">
        <f t="shared" si="790"/>
        <v>5</v>
      </c>
      <c r="JX165" s="193">
        <f t="shared" si="790"/>
        <v>5</v>
      </c>
      <c r="JY165" s="193">
        <f t="shared" si="790"/>
        <v>4.944467338</v>
      </c>
      <c r="JZ165" s="193">
        <f t="shared" si="790"/>
        <v>4.820222036</v>
      </c>
      <c r="KA165" s="193">
        <f t="shared" si="790"/>
        <v>4.638691604</v>
      </c>
      <c r="KB165" s="193">
        <f t="shared" si="790"/>
        <v>4.42661072</v>
      </c>
      <c r="KC165" s="193">
        <f t="shared" si="790"/>
        <v>4.202767156</v>
      </c>
      <c r="KD165" s="193">
        <f t="shared" si="790"/>
        <v>3.970002765</v>
      </c>
      <c r="KE165" s="193">
        <f t="shared" si="790"/>
        <v>3.727917666</v>
      </c>
      <c r="KF165" s="193">
        <f t="shared" si="790"/>
        <v>3.483941021</v>
      </c>
      <c r="KG165" s="193">
        <f t="shared" si="790"/>
        <v>3.237160046</v>
      </c>
      <c r="KH165" s="193">
        <f t="shared" si="790"/>
        <v>2.996788966</v>
      </c>
      <c r="KI165" s="193">
        <f t="shared" si="790"/>
        <v>2.766433348</v>
      </c>
      <c r="KJ165" s="193">
        <f t="shared" si="790"/>
        <v>2.561717312</v>
      </c>
      <c r="KK165" s="193">
        <f t="shared" si="790"/>
        <v>2.372224778</v>
      </c>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row>
    <row r="166" ht="14.25" customHeight="1">
      <c r="A166" s="1">
        <v>6.0</v>
      </c>
      <c r="B166" s="1">
        <f t="shared" ref="B166:C166" si="791">B165+1</f>
        <v>156</v>
      </c>
      <c r="C166" s="267">
        <f t="shared" si="791"/>
        <v>43621</v>
      </c>
      <c r="D166" s="193">
        <f t="shared" si="15"/>
        <v>9.712594087</v>
      </c>
      <c r="E166" s="193">
        <f>(SUMIFS(Profile!$F$2:$F$17521,Profile!$B$2:$B$17521,$B166,Profile!$C$2:$C$17521,E$8))*$C$6</f>
        <v>0.1634523341</v>
      </c>
      <c r="F166" s="193">
        <f>(SUMIFS(Profile!$F$2:$F$17521,Profile!$B$2:$B$17521,$B166,Profile!$C$2:$C$17521,F$8))*$C$6</f>
        <v>0.1454245031</v>
      </c>
      <c r="G166" s="193">
        <f>(SUMIFS(Profile!$F$2:$F$17521,Profile!$B$2:$B$17521,$B166,Profile!$C$2:$C$17521,G$8))*$C$6</f>
        <v>0.1326047122</v>
      </c>
      <c r="H166" s="193">
        <f>(SUMIFS(Profile!$F$2:$F$17521,Profile!$B$2:$B$17521,$B166,Profile!$C$2:$C$17521,H$8))*$C$6</f>
        <v>0.123791106</v>
      </c>
      <c r="I166" s="193">
        <f>(SUMIFS(Profile!$F$2:$F$17521,Profile!$B$2:$B$17521,$B166,Profile!$C$2:$C$17521,I$8))*$C$6</f>
        <v>0.1145768812</v>
      </c>
      <c r="J166" s="193">
        <f>(SUMIFS(Profile!$F$2:$F$17521,Profile!$B$2:$B$17521,$B166,Profile!$C$2:$C$17521,J$8))*$C$6</f>
        <v>0.1101700781</v>
      </c>
      <c r="K166" s="193">
        <f>(SUMIFS(Profile!$F$2:$F$17521,Profile!$B$2:$B$17521,$B166,Profile!$C$2:$C$17521,K$8))*$C$6</f>
        <v>0.1077663673</v>
      </c>
      <c r="L166" s="193">
        <f>(SUMIFS(Profile!$F$2:$F$17521,Profile!$B$2:$B$17521,$B166,Profile!$C$2:$C$17521,L$8))*$C$6</f>
        <v>0.1053626565</v>
      </c>
      <c r="M166" s="193">
        <f>(SUMIFS(Profile!$F$2:$F$17521,Profile!$B$2:$B$17521,$B166,Profile!$C$2:$C$17521,M$8))*$C$6</f>
        <v>0.1033595642</v>
      </c>
      <c r="N166" s="193">
        <f>(SUMIFS(Profile!$F$2:$F$17521,Profile!$B$2:$B$17521,$B166,Profile!$C$2:$C$17521,N$8))*$C$6</f>
        <v>0.1005552349</v>
      </c>
      <c r="O166" s="193">
        <f>(SUMIFS(Profile!$F$2:$F$17521,Profile!$B$2:$B$17521,$B166,Profile!$C$2:$C$17521,O$8))*$C$6</f>
        <v>0.1065645119</v>
      </c>
      <c r="P166" s="193">
        <f>(SUMIFS(Profile!$F$2:$F$17521,Profile!$B$2:$B$17521,$B166,Profile!$C$2:$C$17521,P$8))*$C$6</f>
        <v>0.105763275</v>
      </c>
      <c r="Q166" s="193">
        <f>(SUMIFS(Profile!$F$2:$F$17521,Profile!$B$2:$B$17521,$B166,Profile!$C$2:$C$17521,Q$8))*$C$6</f>
        <v>0.1125737889</v>
      </c>
      <c r="R166" s="193">
        <f>(SUMIFS(Profile!$F$2:$F$17521,Profile!$B$2:$B$17521,$B166,Profile!$C$2:$C$17521,R$8))*$C$6</f>
        <v>0.1181824474</v>
      </c>
      <c r="S166" s="193">
        <f>(SUMIFS(Profile!$F$2:$F$17521,Profile!$B$2:$B$17521,$B166,Profile!$C$2:$C$17521,S$8))*$C$6</f>
        <v>0.1326047122</v>
      </c>
      <c r="T166" s="193">
        <f>(SUMIFS(Profile!$F$2:$F$17521,Profile!$B$2:$B$17521,$B166,Profile!$C$2:$C$17521,T$8))*$C$6</f>
        <v>0.1502319247</v>
      </c>
      <c r="U166" s="193">
        <f>(SUMIFS(Profile!$F$2:$F$17521,Profile!$B$2:$B$17521,$B166,Profile!$C$2:$C$17521,U$8))*$C$6</f>
        <v>0.1782752173</v>
      </c>
      <c r="V166" s="193">
        <f>(SUMIFS(Profile!$F$2:$F$17521,Profile!$B$2:$B$17521,$B166,Profile!$C$2:$C$17521,V$8))*$C$6</f>
        <v>0.2075203653</v>
      </c>
      <c r="W166" s="193">
        <f>(SUMIFS(Profile!$F$2:$F$17521,Profile!$B$2:$B$17521,$B166,Profile!$C$2:$C$17521,W$8))*$C$6</f>
        <v>0.2259488148</v>
      </c>
      <c r="X166" s="193">
        <f>(SUMIFS(Profile!$F$2:$F$17521,Profile!$B$2:$B$17521,$B166,Profile!$C$2:$C$17521,X$8))*$C$6</f>
        <v>0.2359642764</v>
      </c>
      <c r="Y166" s="193">
        <f>(SUMIFS(Profile!$F$2:$F$17521,Profile!$B$2:$B$17521,$B166,Profile!$C$2:$C$17521,Y$8))*$C$6</f>
        <v>0.2399704611</v>
      </c>
      <c r="Z166" s="193">
        <f>(SUMIFS(Profile!$F$2:$F$17521,Profile!$B$2:$B$17521,$B166,Profile!$C$2:$C$17521,Z$8))*$C$6</f>
        <v>0.2439766457</v>
      </c>
      <c r="AA166" s="193">
        <f>(SUMIFS(Profile!$F$2:$F$17521,Profile!$B$2:$B$17521,$B166,Profile!$C$2:$C$17521,AA$8))*$C$6</f>
        <v>0.2435760273</v>
      </c>
      <c r="AB166" s="193">
        <f>(SUMIFS(Profile!$F$2:$F$17521,Profile!$B$2:$B$17521,$B166,Profile!$C$2:$C$17521,AB$8))*$C$6</f>
        <v>0.2507871596</v>
      </c>
      <c r="AC166" s="193">
        <f>(SUMIFS(Profile!$F$2:$F$17521,Profile!$B$2:$B$17521,$B166,Profile!$C$2:$C$17521,AC$8))*$C$6</f>
        <v>0.2475822119</v>
      </c>
      <c r="AD166" s="193">
        <f>(SUMIFS(Profile!$F$2:$F$17521,Profile!$B$2:$B$17521,$B166,Profile!$C$2:$C$17521,AD$8))*$C$6</f>
        <v>0.2507871596</v>
      </c>
      <c r="AE166" s="193">
        <f>(SUMIFS(Profile!$F$2:$F$17521,Profile!$B$2:$B$17521,$B166,Profile!$C$2:$C$17521,AE$8))*$C$6</f>
        <v>0.2491846858</v>
      </c>
      <c r="AF166" s="193">
        <f>(SUMIFS(Profile!$F$2:$F$17521,Profile!$B$2:$B$17521,$B166,Profile!$C$2:$C$17521,AF$8))*$C$6</f>
        <v>0.234762421</v>
      </c>
      <c r="AG166" s="193">
        <f>(SUMIFS(Profile!$F$2:$F$17521,Profile!$B$2:$B$17521,$B166,Profile!$C$2:$C$17521,AG$8))*$C$6</f>
        <v>0.2315574733</v>
      </c>
      <c r="AH166" s="193">
        <f>(SUMIFS(Profile!$F$2:$F$17521,Profile!$B$2:$B$17521,$B166,Profile!$C$2:$C$17521,AH$8))*$C$6</f>
        <v>0.2275512886</v>
      </c>
      <c r="AI166" s="193">
        <f>(SUMIFS(Profile!$F$2:$F$17521,Profile!$B$2:$B$17521,$B166,Profile!$C$2:$C$17521,AI$8))*$C$6</f>
        <v>0.2327593287</v>
      </c>
      <c r="AJ166" s="193">
        <f>(SUMIFS(Profile!$F$2:$F$17521,Profile!$B$2:$B$17521,$B166,Profile!$C$2:$C$17521,AJ$8))*$C$6</f>
        <v>0.2379673687</v>
      </c>
      <c r="AK166" s="193">
        <f>(SUMIFS(Profile!$F$2:$F$17521,Profile!$B$2:$B$17521,$B166,Profile!$C$2:$C$17521,AK$8))*$C$6</f>
        <v>0.2451785011</v>
      </c>
      <c r="AL166" s="193">
        <f>(SUMIFS(Profile!$F$2:$F$17521,Profile!$B$2:$B$17521,$B166,Profile!$C$2:$C$17521,AL$8))*$C$6</f>
        <v>0.2567964366</v>
      </c>
      <c r="AM166" s="193">
        <f>(SUMIFS(Profile!$F$2:$F$17521,Profile!$B$2:$B$17521,$B166,Profile!$C$2:$C$17521,AM$8))*$C$6</f>
        <v>0.2652094244</v>
      </c>
      <c r="AN166" s="193">
        <f>(SUMIFS(Profile!$F$2:$F$17521,Profile!$B$2:$B$17521,$B166,Profile!$C$2:$C$17521,AN$8))*$C$6</f>
        <v>0.2720199383</v>
      </c>
      <c r="AO166" s="193">
        <f>(SUMIFS(Profile!$F$2:$F$17521,Profile!$B$2:$B$17521,$B166,Profile!$C$2:$C$17521,AO$8))*$C$6</f>
        <v>0.2724205568</v>
      </c>
      <c r="AP166" s="193">
        <f>(SUMIFS(Profile!$F$2:$F$17521,Profile!$B$2:$B$17521,$B166,Profile!$C$2:$C$17521,AP$8))*$C$6</f>
        <v>0.2720199383</v>
      </c>
      <c r="AQ166" s="193">
        <f>(SUMIFS(Profile!$F$2:$F$17521,Profile!$B$2:$B$17521,$B166,Profile!$C$2:$C$17521,AQ$8))*$C$6</f>
        <v>0.2692156091</v>
      </c>
      <c r="AR166" s="193">
        <f>(SUMIFS(Profile!$F$2:$F$17521,Profile!$B$2:$B$17521,$B166,Profile!$C$2:$C$17521,AR$8))*$C$6</f>
        <v>0.2684143721</v>
      </c>
      <c r="AS166" s="193">
        <f>(SUMIFS(Profile!$F$2:$F$17521,Profile!$B$2:$B$17521,$B166,Profile!$C$2:$C$17521,AS$8))*$C$6</f>
        <v>0.2688149906</v>
      </c>
      <c r="AT166" s="193">
        <f>(SUMIFS(Profile!$F$2:$F$17521,Profile!$B$2:$B$17521,$B166,Profile!$C$2:$C$17521,AT$8))*$C$6</f>
        <v>0.2636069506</v>
      </c>
      <c r="AU166" s="193">
        <f>(SUMIFS(Profile!$F$2:$F$17521,Profile!$B$2:$B$17521,$B166,Profile!$C$2:$C$17521,AU$8))*$C$6</f>
        <v>0.2632063321</v>
      </c>
      <c r="AV166" s="193">
        <f>(SUMIFS(Profile!$F$2:$F$17521,Profile!$B$2:$B$17521,$B166,Profile!$C$2:$C$17521,AV$8))*$C$6</f>
        <v>0.2608026213</v>
      </c>
      <c r="AW166" s="193">
        <f>(SUMIFS(Profile!$F$2:$F$17521,Profile!$B$2:$B$17521,$B166,Profile!$C$2:$C$17521,AW$8))*$C$6</f>
        <v>0.2543927258</v>
      </c>
      <c r="AX166" s="193">
        <f>(SUMIFS(Profile!$F$2:$F$17521,Profile!$B$2:$B$17521,$B166,Profile!$C$2:$C$17521,AX$8))*$C$6</f>
        <v>0.2319580917</v>
      </c>
      <c r="AY166" s="193">
        <f>(SUMIFS(Profile!$F$2:$F$17521,Profile!$B$2:$B$17521,$B166,Profile!$C$2:$C$17521,AY$8))*$C$6</f>
        <v>0.2031135622</v>
      </c>
      <c r="AZ166" s="193">
        <f>(SUMIFS(Profile!$F$2:$F$17521,Profile!$B$2:$B$17521,$B166,Profile!$C$2:$C$17521,AZ$8))*$C$6</f>
        <v>0.1742690327</v>
      </c>
      <c r="BA166" s="193">
        <f t="shared" si="16"/>
        <v>11.55999491</v>
      </c>
      <c r="BB166" s="193">
        <f>(SUMIFS(Profile!$E$2:$E$17521,Profile!$B$2:$B$17521,$B166,Profile!$C$2:$C$17521,BB$8))*$C$9</f>
        <v>0</v>
      </c>
      <c r="BC166" s="193">
        <f>(SUMIFS(Profile!$E$2:$E$17521,Profile!$B$2:$B$17521,$B166,Profile!$C$2:$C$17521,BC$8))*$C$9</f>
        <v>0</v>
      </c>
      <c r="BD166" s="193">
        <f>(SUMIFS(Profile!$E$2:$E$17521,Profile!$B$2:$B$17521,$B166,Profile!$C$2:$C$17521,BD$8))*$C$9</f>
        <v>0</v>
      </c>
      <c r="BE166" s="193">
        <f>(SUMIFS(Profile!$E$2:$E$17521,Profile!$B$2:$B$17521,$B166,Profile!$C$2:$C$17521,BE$8))*$C$9</f>
        <v>0</v>
      </c>
      <c r="BF166" s="193">
        <f>(SUMIFS(Profile!$E$2:$E$17521,Profile!$B$2:$B$17521,$B166,Profile!$C$2:$C$17521,BF$8))*$C$9</f>
        <v>0</v>
      </c>
      <c r="BG166" s="193">
        <f>(SUMIFS(Profile!$E$2:$E$17521,Profile!$B$2:$B$17521,$B166,Profile!$C$2:$C$17521,BG$8))*$C$9</f>
        <v>0</v>
      </c>
      <c r="BH166" s="193">
        <f>(SUMIFS(Profile!$E$2:$E$17521,Profile!$B$2:$B$17521,$B166,Profile!$C$2:$C$17521,BH$8))*$C$9</f>
        <v>0</v>
      </c>
      <c r="BI166" s="193">
        <f>(SUMIFS(Profile!$E$2:$E$17521,Profile!$B$2:$B$17521,$B166,Profile!$C$2:$C$17521,BI$8))*$C$9</f>
        <v>0</v>
      </c>
      <c r="BJ166" s="193">
        <f>(SUMIFS(Profile!$E$2:$E$17521,Profile!$B$2:$B$17521,$B166,Profile!$C$2:$C$17521,BJ$8))*$C$9</f>
        <v>0.003474095458</v>
      </c>
      <c r="BK166" s="193">
        <f>(SUMIFS(Profile!$E$2:$E$17521,Profile!$B$2:$B$17521,$B166,Profile!$C$2:$C$17521,BK$8))*$C$9</f>
        <v>0.0140701924</v>
      </c>
      <c r="BL166" s="193">
        <f>(SUMIFS(Profile!$E$2:$E$17521,Profile!$B$2:$B$17521,$B166,Profile!$C$2:$C$17521,BL$8))*$C$9</f>
        <v>0.03501229773</v>
      </c>
      <c r="BM166" s="193">
        <f>(SUMIFS(Profile!$E$2:$E$17521,Profile!$B$2:$B$17521,$B166,Profile!$C$2:$C$17521,BM$8))*$C$9</f>
        <v>0.06249043614</v>
      </c>
      <c r="BN166" s="193">
        <f>(SUMIFS(Profile!$E$2:$E$17521,Profile!$B$2:$B$17521,$B166,Profile!$C$2:$C$17521,BN$8))*$C$9</f>
        <v>0.1099073115</v>
      </c>
      <c r="BO166" s="193">
        <f>(SUMIFS(Profile!$E$2:$E$17521,Profile!$B$2:$B$17521,$B166,Profile!$C$2:$C$17521,BO$8))*$C$9</f>
        <v>0.1666300696</v>
      </c>
      <c r="BP166" s="193">
        <f>(SUMIFS(Profile!$E$2:$E$17521,Profile!$B$2:$B$17521,$B166,Profile!$C$2:$C$17521,BP$8))*$C$9</f>
        <v>0.2283994537</v>
      </c>
      <c r="BQ166" s="193">
        <f>(SUMIFS(Profile!$E$2:$E$17521,Profile!$B$2:$B$17521,$B166,Profile!$C$2:$C$17521,BQ$8))*$C$9</f>
        <v>0.2991230743</v>
      </c>
      <c r="BR166" s="193">
        <f>(SUMIFS(Profile!$E$2:$E$17521,Profile!$B$2:$B$17521,$B166,Profile!$C$2:$C$17521,BR$8))*$C$9</f>
        <v>0.370655013</v>
      </c>
      <c r="BS166" s="193">
        <f>(SUMIFS(Profile!$E$2:$E$17521,Profile!$B$2:$B$17521,$B166,Profile!$C$2:$C$17521,BS$8))*$C$9</f>
        <v>0.4433145774</v>
      </c>
      <c r="BT166" s="193">
        <f>(SUMIFS(Profile!$E$2:$E$17521,Profile!$B$2:$B$17521,$B166,Profile!$C$2:$C$17521,BT$8))*$C$9</f>
        <v>0.5084303432</v>
      </c>
      <c r="BU166" s="193">
        <f>(SUMIFS(Profile!$E$2:$E$17521,Profile!$B$2:$B$17521,$B166,Profile!$C$2:$C$17521,BU$8))*$C$9</f>
        <v>0.5755738435</v>
      </c>
      <c r="BV166" s="193">
        <f>(SUMIFS(Profile!$E$2:$E$17521,Profile!$B$2:$B$17521,$B166,Profile!$C$2:$C$17521,BV$8))*$C$9</f>
        <v>0.6189473381</v>
      </c>
      <c r="BW166" s="193">
        <f>(SUMIFS(Profile!$E$2:$E$17521,Profile!$B$2:$B$17521,$B166,Profile!$C$2:$C$17521,BW$8))*$C$9</f>
        <v>0.6508158647</v>
      </c>
      <c r="BX166" s="193">
        <f>(SUMIFS(Profile!$E$2:$E$17521,Profile!$B$2:$B$17521,$B166,Profile!$C$2:$C$17521,BX$8))*$C$9</f>
        <v>0.6853846873</v>
      </c>
      <c r="BY166" s="193">
        <f>(SUMIFS(Profile!$E$2:$E$17521,Profile!$B$2:$B$17521,$B166,Profile!$C$2:$C$17521,BY$8))*$C$9</f>
        <v>0.7141653926</v>
      </c>
      <c r="BZ166" s="193">
        <f>(SUMIFS(Profile!$E$2:$E$17521,Profile!$B$2:$B$17521,$B166,Profile!$C$2:$C$17521,BZ$8))*$C$9</f>
        <v>0.716779879</v>
      </c>
      <c r="CA166" s="193">
        <f>(SUMIFS(Profile!$E$2:$E$17521,Profile!$B$2:$B$17521,$B166,Profile!$C$2:$C$17521,CA$8))*$C$9</f>
        <v>0.6963102078</v>
      </c>
      <c r="CB166" s="193">
        <f>(SUMIFS(Profile!$E$2:$E$17521,Profile!$B$2:$B$17521,$B166,Profile!$C$2:$C$17521,CB$8))*$C$9</f>
        <v>0.6726444243</v>
      </c>
      <c r="CC166" s="193">
        <f>(SUMIFS(Profile!$E$2:$E$17521,Profile!$B$2:$B$17521,$B166,Profile!$C$2:$C$17521,CC$8))*$C$9</f>
        <v>0.6155103608</v>
      </c>
      <c r="CD166" s="193">
        <f>(SUMIFS(Profile!$E$2:$E$17521,Profile!$B$2:$B$17521,$B166,Profile!$C$2:$C$17521,CD$8))*$C$9</f>
        <v>0.5647192987</v>
      </c>
      <c r="CE166" s="193">
        <f>(SUMIFS(Profile!$E$2:$E$17521,Profile!$B$2:$B$17521,$B166,Profile!$C$2:$C$17521,CE$8))*$C$9</f>
        <v>0.5094313124</v>
      </c>
      <c r="CF166" s="193">
        <f>(SUMIFS(Profile!$E$2:$E$17521,Profile!$B$2:$B$17521,$B166,Profile!$C$2:$C$17521,CF$8))*$C$9</f>
        <v>0.4492300572</v>
      </c>
      <c r="CG166" s="193">
        <f>(SUMIFS(Profile!$E$2:$E$17521,Profile!$B$2:$B$17521,$B166,Profile!$C$2:$C$17521,CG$8))*$C$9</f>
        <v>0.4356535916</v>
      </c>
      <c r="CH166" s="193">
        <f>(SUMIFS(Profile!$E$2:$E$17521,Profile!$B$2:$B$17521,$B166,Profile!$C$2:$C$17521,CH$8))*$C$9</f>
        <v>0.3699221982</v>
      </c>
      <c r="CI166" s="193">
        <f>(SUMIFS(Profile!$E$2:$E$17521,Profile!$B$2:$B$17521,$B166,Profile!$C$2:$C$17521,CI$8))*$C$9</f>
        <v>0.3212393588</v>
      </c>
      <c r="CJ166" s="193">
        <f>(SUMIFS(Profile!$E$2:$E$17521,Profile!$B$2:$B$17521,$B166,Profile!$C$2:$C$17521,CJ$8))*$C$9</f>
        <v>0.2501805676</v>
      </c>
      <c r="CK166" s="193">
        <f>(SUMIFS(Profile!$E$2:$E$17521,Profile!$B$2:$B$17521,$B166,Profile!$C$2:$C$17521,CK$8))*$C$9</f>
        <v>0.181261447</v>
      </c>
      <c r="CL166" s="193">
        <f>(SUMIFS(Profile!$E$2:$E$17521,Profile!$B$2:$B$17521,$B166,Profile!$C$2:$C$17521,CL$8))*$C$9</f>
        <v>0.1232613379</v>
      </c>
      <c r="CM166" s="193">
        <f>(SUMIFS(Profile!$E$2:$E$17521,Profile!$B$2:$B$17521,$B166,Profile!$C$2:$C$17521,CM$8))*$C$9</f>
        <v>0.07982429294</v>
      </c>
      <c r="CN166" s="193">
        <f>(SUMIFS(Profile!$E$2:$E$17521,Profile!$B$2:$B$17521,$B166,Profile!$C$2:$C$17521,CN$8))*$C$9</f>
        <v>0.05152637902</v>
      </c>
      <c r="CO166" s="193">
        <f>(SUMIFS(Profile!$E$2:$E$17521,Profile!$B$2:$B$17521,$B166,Profile!$C$2:$C$17521,CO$8))*$C$9</f>
        <v>0.02541742617</v>
      </c>
      <c r="CP166" s="193">
        <f>(SUMIFS(Profile!$E$2:$E$17521,Profile!$B$2:$B$17521,$B166,Profile!$C$2:$C$17521,CP$8))*$C$9</f>
        <v>0.009884031833</v>
      </c>
      <c r="CQ166" s="193">
        <f>(SUMIFS(Profile!$E$2:$E$17521,Profile!$B$2:$B$17521,$B166,Profile!$C$2:$C$17521,CQ$8))*$C$9</f>
        <v>0.0008047529178</v>
      </c>
      <c r="CR166" s="193">
        <f>(SUMIFS(Profile!$E$2:$E$17521,Profile!$B$2:$B$17521,$B166,Profile!$C$2:$C$17521,CR$8))*$C$9</f>
        <v>0</v>
      </c>
      <c r="CS166" s="193">
        <f>(SUMIFS(Profile!$E$2:$E$17521,Profile!$B$2:$B$17521,$B166,Profile!$C$2:$C$17521,CS$8))*$C$9</f>
        <v>0</v>
      </c>
      <c r="CT166" s="193">
        <f>(SUMIFS(Profile!$E$2:$E$17521,Profile!$B$2:$B$17521,$B166,Profile!$C$2:$C$17521,CT$8))*$C$9</f>
        <v>0</v>
      </c>
      <c r="CU166" s="193">
        <f>(SUMIFS(Profile!$E$2:$E$17521,Profile!$B$2:$B$17521,$B166,Profile!$C$2:$C$17521,CU$8))*$C$9</f>
        <v>0</v>
      </c>
      <c r="CV166" s="193">
        <f>(SUMIFS(Profile!$E$2:$E$17521,Profile!$B$2:$B$17521,$B166,Profile!$C$2:$C$17521,CV$8))*$C$9</f>
        <v>0</v>
      </c>
      <c r="CW166" s="193">
        <f>(SUMIFS(Profile!$E$2:$E$17521,Profile!$B$2:$B$17521,$B166,Profile!$C$2:$C$17521,CW$8))*$C$9</f>
        <v>0</v>
      </c>
      <c r="CX166" s="193">
        <f t="shared" si="17"/>
        <v>5.971715419</v>
      </c>
      <c r="CY166" s="193">
        <f t="shared" ref="CY166:ET166" si="792">MAX(BB166-E166,0)</f>
        <v>0</v>
      </c>
      <c r="CZ166" s="193">
        <f t="shared" si="792"/>
        <v>0</v>
      </c>
      <c r="DA166" s="193">
        <f t="shared" si="792"/>
        <v>0</v>
      </c>
      <c r="DB166" s="193">
        <f t="shared" si="792"/>
        <v>0</v>
      </c>
      <c r="DC166" s="193">
        <f t="shared" si="792"/>
        <v>0</v>
      </c>
      <c r="DD166" s="193">
        <f t="shared" si="792"/>
        <v>0</v>
      </c>
      <c r="DE166" s="193">
        <f t="shared" si="792"/>
        <v>0</v>
      </c>
      <c r="DF166" s="193">
        <f t="shared" si="792"/>
        <v>0</v>
      </c>
      <c r="DG166" s="193">
        <f t="shared" si="792"/>
        <v>0</v>
      </c>
      <c r="DH166" s="193">
        <f t="shared" si="792"/>
        <v>0</v>
      </c>
      <c r="DI166" s="193">
        <f t="shared" si="792"/>
        <v>0</v>
      </c>
      <c r="DJ166" s="193">
        <f t="shared" si="792"/>
        <v>0</v>
      </c>
      <c r="DK166" s="193">
        <f t="shared" si="792"/>
        <v>0</v>
      </c>
      <c r="DL166" s="193">
        <f t="shared" si="792"/>
        <v>0.04844762213</v>
      </c>
      <c r="DM166" s="193">
        <f t="shared" si="792"/>
        <v>0.09579474148</v>
      </c>
      <c r="DN166" s="193">
        <f t="shared" si="792"/>
        <v>0.1488911496</v>
      </c>
      <c r="DO166" s="193">
        <f t="shared" si="792"/>
        <v>0.1923797956</v>
      </c>
      <c r="DP166" s="193">
        <f t="shared" si="792"/>
        <v>0.235794212</v>
      </c>
      <c r="DQ166" s="193">
        <f t="shared" si="792"/>
        <v>0.2824815284</v>
      </c>
      <c r="DR166" s="193">
        <f t="shared" si="792"/>
        <v>0.3396095671</v>
      </c>
      <c r="DS166" s="193">
        <f t="shared" si="792"/>
        <v>0.3789768771</v>
      </c>
      <c r="DT166" s="193">
        <f t="shared" si="792"/>
        <v>0.406839219</v>
      </c>
      <c r="DU166" s="193">
        <f t="shared" si="792"/>
        <v>0.4418086601</v>
      </c>
      <c r="DV166" s="193">
        <f t="shared" si="792"/>
        <v>0.4633782329</v>
      </c>
      <c r="DW166" s="193">
        <f t="shared" si="792"/>
        <v>0.4691976671</v>
      </c>
      <c r="DX166" s="193">
        <f t="shared" si="792"/>
        <v>0.4455230482</v>
      </c>
      <c r="DY166" s="193">
        <f t="shared" si="792"/>
        <v>0.4234597385</v>
      </c>
      <c r="DZ166" s="193">
        <f t="shared" si="792"/>
        <v>0.3807479398</v>
      </c>
      <c r="EA166" s="193">
        <f t="shared" si="792"/>
        <v>0.3331618255</v>
      </c>
      <c r="EB166" s="193">
        <f t="shared" si="792"/>
        <v>0.2818800238</v>
      </c>
      <c r="EC166" s="193">
        <f t="shared" si="792"/>
        <v>0.2164707285</v>
      </c>
      <c r="ED166" s="193">
        <f t="shared" si="792"/>
        <v>0.1976862229</v>
      </c>
      <c r="EE166" s="193">
        <f t="shared" si="792"/>
        <v>0.1247436971</v>
      </c>
      <c r="EF166" s="193">
        <f t="shared" si="792"/>
        <v>0.06444292215</v>
      </c>
      <c r="EG166" s="193">
        <f t="shared" si="792"/>
        <v>0</v>
      </c>
      <c r="EH166" s="193">
        <f t="shared" si="792"/>
        <v>0</v>
      </c>
      <c r="EI166" s="193">
        <f t="shared" si="792"/>
        <v>0</v>
      </c>
      <c r="EJ166" s="193">
        <f t="shared" si="792"/>
        <v>0</v>
      </c>
      <c r="EK166" s="193">
        <f t="shared" si="792"/>
        <v>0</v>
      </c>
      <c r="EL166" s="193">
        <f t="shared" si="792"/>
        <v>0</v>
      </c>
      <c r="EM166" s="193">
        <f t="shared" si="792"/>
        <v>0</v>
      </c>
      <c r="EN166" s="193">
        <f t="shared" si="792"/>
        <v>0</v>
      </c>
      <c r="EO166" s="193">
        <f t="shared" si="792"/>
        <v>0</v>
      </c>
      <c r="EP166" s="193">
        <f t="shared" si="792"/>
        <v>0</v>
      </c>
      <c r="EQ166" s="193">
        <f t="shared" si="792"/>
        <v>0</v>
      </c>
      <c r="ER166" s="193">
        <f t="shared" si="792"/>
        <v>0</v>
      </c>
      <c r="ES166" s="193">
        <f t="shared" si="792"/>
        <v>0</v>
      </c>
      <c r="ET166" s="193">
        <f t="shared" si="792"/>
        <v>0</v>
      </c>
      <c r="EU166" s="193">
        <f t="shared" si="19"/>
        <v>5.588279496</v>
      </c>
      <c r="EV166" s="193">
        <f t="shared" ref="EV166:GQ166" si="793">BB166-CY166</f>
        <v>0</v>
      </c>
      <c r="EW166" s="193">
        <f t="shared" si="793"/>
        <v>0</v>
      </c>
      <c r="EX166" s="193">
        <f t="shared" si="793"/>
        <v>0</v>
      </c>
      <c r="EY166" s="193">
        <f t="shared" si="793"/>
        <v>0</v>
      </c>
      <c r="EZ166" s="193">
        <f t="shared" si="793"/>
        <v>0</v>
      </c>
      <c r="FA166" s="193">
        <f t="shared" si="793"/>
        <v>0</v>
      </c>
      <c r="FB166" s="193">
        <f t="shared" si="793"/>
        <v>0</v>
      </c>
      <c r="FC166" s="193">
        <f t="shared" si="793"/>
        <v>0</v>
      </c>
      <c r="FD166" s="193">
        <f t="shared" si="793"/>
        <v>0.003474095458</v>
      </c>
      <c r="FE166" s="193">
        <f t="shared" si="793"/>
        <v>0.0140701924</v>
      </c>
      <c r="FF166" s="193">
        <f t="shared" si="793"/>
        <v>0.03501229773</v>
      </c>
      <c r="FG166" s="193">
        <f t="shared" si="793"/>
        <v>0.06249043614</v>
      </c>
      <c r="FH166" s="193">
        <f t="shared" si="793"/>
        <v>0.1099073115</v>
      </c>
      <c r="FI166" s="193">
        <f t="shared" si="793"/>
        <v>0.1181824474</v>
      </c>
      <c r="FJ166" s="193">
        <f t="shared" si="793"/>
        <v>0.1326047122</v>
      </c>
      <c r="FK166" s="193">
        <f t="shared" si="793"/>
        <v>0.1502319247</v>
      </c>
      <c r="FL166" s="193">
        <f t="shared" si="793"/>
        <v>0.1782752173</v>
      </c>
      <c r="FM166" s="193">
        <f t="shared" si="793"/>
        <v>0.2075203653</v>
      </c>
      <c r="FN166" s="193">
        <f t="shared" si="793"/>
        <v>0.2259488148</v>
      </c>
      <c r="FO166" s="193">
        <f t="shared" si="793"/>
        <v>0.2359642764</v>
      </c>
      <c r="FP166" s="193">
        <f t="shared" si="793"/>
        <v>0.2399704611</v>
      </c>
      <c r="FQ166" s="193">
        <f t="shared" si="793"/>
        <v>0.2439766457</v>
      </c>
      <c r="FR166" s="193">
        <f t="shared" si="793"/>
        <v>0.2435760273</v>
      </c>
      <c r="FS166" s="193">
        <f t="shared" si="793"/>
        <v>0.2507871596</v>
      </c>
      <c r="FT166" s="193">
        <f t="shared" si="793"/>
        <v>0.2475822119</v>
      </c>
      <c r="FU166" s="193">
        <f t="shared" si="793"/>
        <v>0.2507871596</v>
      </c>
      <c r="FV166" s="193">
        <f t="shared" si="793"/>
        <v>0.2491846858</v>
      </c>
      <c r="FW166" s="193">
        <f t="shared" si="793"/>
        <v>0.234762421</v>
      </c>
      <c r="FX166" s="193">
        <f t="shared" si="793"/>
        <v>0.2315574733</v>
      </c>
      <c r="FY166" s="193">
        <f t="shared" si="793"/>
        <v>0.2275512886</v>
      </c>
      <c r="FZ166" s="193">
        <f t="shared" si="793"/>
        <v>0.2327593287</v>
      </c>
      <c r="GA166" s="193">
        <f t="shared" si="793"/>
        <v>0.2379673687</v>
      </c>
      <c r="GB166" s="193">
        <f t="shared" si="793"/>
        <v>0.2451785011</v>
      </c>
      <c r="GC166" s="193">
        <f t="shared" si="793"/>
        <v>0.2567964366</v>
      </c>
      <c r="GD166" s="193">
        <f t="shared" si="793"/>
        <v>0.2501805676</v>
      </c>
      <c r="GE166" s="193">
        <f t="shared" si="793"/>
        <v>0.181261447</v>
      </c>
      <c r="GF166" s="193">
        <f t="shared" si="793"/>
        <v>0.1232613379</v>
      </c>
      <c r="GG166" s="193">
        <f t="shared" si="793"/>
        <v>0.07982429294</v>
      </c>
      <c r="GH166" s="193">
        <f t="shared" si="793"/>
        <v>0.05152637902</v>
      </c>
      <c r="GI166" s="193">
        <f t="shared" si="793"/>
        <v>0.02541742617</v>
      </c>
      <c r="GJ166" s="193">
        <f t="shared" si="793"/>
        <v>0.009884031833</v>
      </c>
      <c r="GK166" s="193">
        <f t="shared" si="793"/>
        <v>0.0008047529178</v>
      </c>
      <c r="GL166" s="193">
        <f t="shared" si="793"/>
        <v>0</v>
      </c>
      <c r="GM166" s="193">
        <f t="shared" si="793"/>
        <v>0</v>
      </c>
      <c r="GN166" s="193">
        <f t="shared" si="793"/>
        <v>0</v>
      </c>
      <c r="GO166" s="193">
        <f t="shared" si="793"/>
        <v>0</v>
      </c>
      <c r="GP166" s="193">
        <f t="shared" si="793"/>
        <v>0</v>
      </c>
      <c r="GQ166" s="193">
        <f t="shared" si="793"/>
        <v>0</v>
      </c>
      <c r="GR166" s="193">
        <f t="shared" si="21"/>
        <v>4.124314591</v>
      </c>
      <c r="GS166" s="193">
        <f t="shared" ref="GS166:IN166" si="794">E166-EV166</f>
        <v>0.1634523341</v>
      </c>
      <c r="GT166" s="193">
        <f t="shared" si="794"/>
        <v>0.1454245031</v>
      </c>
      <c r="GU166" s="193">
        <f t="shared" si="794"/>
        <v>0.1326047122</v>
      </c>
      <c r="GV166" s="193">
        <f t="shared" si="794"/>
        <v>0.123791106</v>
      </c>
      <c r="GW166" s="193">
        <f t="shared" si="794"/>
        <v>0.1145768812</v>
      </c>
      <c r="GX166" s="193">
        <f t="shared" si="794"/>
        <v>0.1101700781</v>
      </c>
      <c r="GY166" s="193">
        <f t="shared" si="794"/>
        <v>0.1077663673</v>
      </c>
      <c r="GZ166" s="193">
        <f t="shared" si="794"/>
        <v>0.1053626565</v>
      </c>
      <c r="HA166" s="193">
        <f t="shared" si="794"/>
        <v>0.09988546874</v>
      </c>
      <c r="HB166" s="193">
        <f t="shared" si="794"/>
        <v>0.08648504254</v>
      </c>
      <c r="HC166" s="193">
        <f t="shared" si="794"/>
        <v>0.07155221419</v>
      </c>
      <c r="HD166" s="193">
        <f t="shared" si="794"/>
        <v>0.04327283885</v>
      </c>
      <c r="HE166" s="193">
        <f t="shared" si="794"/>
        <v>0.00266647745</v>
      </c>
      <c r="HF166" s="193">
        <f t="shared" si="794"/>
        <v>0</v>
      </c>
      <c r="HG166" s="193">
        <f t="shared" si="794"/>
        <v>0</v>
      </c>
      <c r="HH166" s="193">
        <f t="shared" si="794"/>
        <v>0</v>
      </c>
      <c r="HI166" s="193">
        <f t="shared" si="794"/>
        <v>0</v>
      </c>
      <c r="HJ166" s="193">
        <f t="shared" si="794"/>
        <v>0</v>
      </c>
      <c r="HK166" s="193">
        <f t="shared" si="794"/>
        <v>0</v>
      </c>
      <c r="HL166" s="193">
        <f t="shared" si="794"/>
        <v>0</v>
      </c>
      <c r="HM166" s="193">
        <f t="shared" si="794"/>
        <v>0</v>
      </c>
      <c r="HN166" s="193">
        <f t="shared" si="794"/>
        <v>0</v>
      </c>
      <c r="HO166" s="193">
        <f t="shared" si="794"/>
        <v>0</v>
      </c>
      <c r="HP166" s="193">
        <f t="shared" si="794"/>
        <v>0</v>
      </c>
      <c r="HQ166" s="193">
        <f t="shared" si="794"/>
        <v>0</v>
      </c>
      <c r="HR166" s="193">
        <f t="shared" si="794"/>
        <v>0</v>
      </c>
      <c r="HS166" s="193">
        <f t="shared" si="794"/>
        <v>0</v>
      </c>
      <c r="HT166" s="193">
        <f t="shared" si="794"/>
        <v>0</v>
      </c>
      <c r="HU166" s="193">
        <f t="shared" si="794"/>
        <v>0</v>
      </c>
      <c r="HV166" s="193">
        <f t="shared" si="794"/>
        <v>0</v>
      </c>
      <c r="HW166" s="193">
        <f t="shared" si="794"/>
        <v>0</v>
      </c>
      <c r="HX166" s="193">
        <f t="shared" si="794"/>
        <v>0</v>
      </c>
      <c r="HY166" s="193">
        <f t="shared" si="794"/>
        <v>0</v>
      </c>
      <c r="HZ166" s="193">
        <f t="shared" si="794"/>
        <v>0</v>
      </c>
      <c r="IA166" s="193">
        <f t="shared" si="794"/>
        <v>0.0150288568</v>
      </c>
      <c r="IB166" s="193">
        <f t="shared" si="794"/>
        <v>0.09075849136</v>
      </c>
      <c r="IC166" s="193">
        <f t="shared" si="794"/>
        <v>0.1491592189</v>
      </c>
      <c r="ID166" s="193">
        <f t="shared" si="794"/>
        <v>0.1921956454</v>
      </c>
      <c r="IE166" s="193">
        <f t="shared" si="794"/>
        <v>0.2176892301</v>
      </c>
      <c r="IF166" s="193">
        <f t="shared" si="794"/>
        <v>0.242996946</v>
      </c>
      <c r="IG166" s="193">
        <f t="shared" si="794"/>
        <v>0.2589309588</v>
      </c>
      <c r="IH166" s="193">
        <f t="shared" si="794"/>
        <v>0.2628021976</v>
      </c>
      <c r="II166" s="193">
        <f t="shared" si="794"/>
        <v>0.2632063321</v>
      </c>
      <c r="IJ166" s="193">
        <f t="shared" si="794"/>
        <v>0.2608026213</v>
      </c>
      <c r="IK166" s="193">
        <f t="shared" si="794"/>
        <v>0.2543927258</v>
      </c>
      <c r="IL166" s="193">
        <f t="shared" si="794"/>
        <v>0.2319580917</v>
      </c>
      <c r="IM166" s="193">
        <f t="shared" si="794"/>
        <v>0.2031135622</v>
      </c>
      <c r="IN166" s="193">
        <f t="shared" si="794"/>
        <v>0.1742690327</v>
      </c>
      <c r="IO166" s="193">
        <f t="shared" si="23"/>
        <v>2.817303911</v>
      </c>
      <c r="IP166" s="193">
        <f t="shared" si="29"/>
        <v>2.208772444</v>
      </c>
      <c r="IQ166" s="193">
        <f t="shared" ref="IQ166:KK166" si="795">MAX((MIN(CZ166+IP166,$IO$7))-GT166,0)</f>
        <v>2.06334794</v>
      </c>
      <c r="IR166" s="193">
        <f t="shared" si="795"/>
        <v>1.930743228</v>
      </c>
      <c r="IS166" s="193">
        <f t="shared" si="795"/>
        <v>1.806952122</v>
      </c>
      <c r="IT166" s="193">
        <f t="shared" si="795"/>
        <v>1.692375241</v>
      </c>
      <c r="IU166" s="193">
        <f t="shared" si="795"/>
        <v>1.582205163</v>
      </c>
      <c r="IV166" s="193">
        <f t="shared" si="795"/>
        <v>1.474438796</v>
      </c>
      <c r="IW166" s="193">
        <f t="shared" si="795"/>
        <v>1.369076139</v>
      </c>
      <c r="IX166" s="193">
        <f t="shared" si="795"/>
        <v>1.26919067</v>
      </c>
      <c r="IY166" s="193">
        <f t="shared" si="795"/>
        <v>1.182705628</v>
      </c>
      <c r="IZ166" s="193">
        <f t="shared" si="795"/>
        <v>1.111153414</v>
      </c>
      <c r="JA166" s="193">
        <f t="shared" si="795"/>
        <v>1.067880575</v>
      </c>
      <c r="JB166" s="193">
        <f t="shared" si="795"/>
        <v>1.065214097</v>
      </c>
      <c r="JC166" s="193">
        <f t="shared" si="795"/>
        <v>1.113661719</v>
      </c>
      <c r="JD166" s="193">
        <f t="shared" si="795"/>
        <v>1.209456461</v>
      </c>
      <c r="JE166" s="193">
        <f t="shared" si="795"/>
        <v>1.358347611</v>
      </c>
      <c r="JF166" s="193">
        <f t="shared" si="795"/>
        <v>1.550727406</v>
      </c>
      <c r="JG166" s="193">
        <f t="shared" si="795"/>
        <v>1.786521618</v>
      </c>
      <c r="JH166" s="193">
        <f t="shared" si="795"/>
        <v>2.069003147</v>
      </c>
      <c r="JI166" s="193">
        <f t="shared" si="795"/>
        <v>2.408612714</v>
      </c>
      <c r="JJ166" s="193">
        <f t="shared" si="795"/>
        <v>2.787589591</v>
      </c>
      <c r="JK166" s="193">
        <f t="shared" si="795"/>
        <v>3.19442881</v>
      </c>
      <c r="JL166" s="193">
        <f t="shared" si="795"/>
        <v>3.63623747</v>
      </c>
      <c r="JM166" s="193">
        <f t="shared" si="795"/>
        <v>4.099615703</v>
      </c>
      <c r="JN166" s="193">
        <f t="shared" si="795"/>
        <v>4.56881337</v>
      </c>
      <c r="JO166" s="193">
        <f t="shared" si="795"/>
        <v>5</v>
      </c>
      <c r="JP166" s="193">
        <f t="shared" si="795"/>
        <v>5</v>
      </c>
      <c r="JQ166" s="193">
        <f t="shared" si="795"/>
        <v>5</v>
      </c>
      <c r="JR166" s="193">
        <f t="shared" si="795"/>
        <v>5</v>
      </c>
      <c r="JS166" s="193">
        <f t="shared" si="795"/>
        <v>5</v>
      </c>
      <c r="JT166" s="193">
        <f t="shared" si="795"/>
        <v>5</v>
      </c>
      <c r="JU166" s="193">
        <f t="shared" si="795"/>
        <v>5</v>
      </c>
      <c r="JV166" s="193">
        <f t="shared" si="795"/>
        <v>5</v>
      </c>
      <c r="JW166" s="193">
        <f t="shared" si="795"/>
        <v>5</v>
      </c>
      <c r="JX166" s="193">
        <f t="shared" si="795"/>
        <v>4.984971143</v>
      </c>
      <c r="JY166" s="193">
        <f t="shared" si="795"/>
        <v>4.894212652</v>
      </c>
      <c r="JZ166" s="193">
        <f t="shared" si="795"/>
        <v>4.745053433</v>
      </c>
      <c r="KA166" s="193">
        <f t="shared" si="795"/>
        <v>4.552857788</v>
      </c>
      <c r="KB166" s="193">
        <f t="shared" si="795"/>
        <v>4.335168558</v>
      </c>
      <c r="KC166" s="193">
        <f t="shared" si="795"/>
        <v>4.092171612</v>
      </c>
      <c r="KD166" s="193">
        <f t="shared" si="795"/>
        <v>3.833240653</v>
      </c>
      <c r="KE166" s="193">
        <f t="shared" si="795"/>
        <v>3.570438455</v>
      </c>
      <c r="KF166" s="193">
        <f t="shared" si="795"/>
        <v>3.307232123</v>
      </c>
      <c r="KG166" s="193">
        <f t="shared" si="795"/>
        <v>3.046429502</v>
      </c>
      <c r="KH166" s="193">
        <f t="shared" si="795"/>
        <v>2.792036776</v>
      </c>
      <c r="KI166" s="193">
        <f t="shared" si="795"/>
        <v>2.560078684</v>
      </c>
      <c r="KJ166" s="193">
        <f t="shared" si="795"/>
        <v>2.356965122</v>
      </c>
      <c r="KK166" s="193">
        <f t="shared" si="795"/>
        <v>2.182696089</v>
      </c>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row>
    <row r="167" ht="14.25" customHeight="1">
      <c r="A167" s="1">
        <v>6.0</v>
      </c>
      <c r="B167" s="1">
        <f t="shared" ref="B167:C167" si="796">B166+1</f>
        <v>157</v>
      </c>
      <c r="C167" s="267">
        <f t="shared" si="796"/>
        <v>43622</v>
      </c>
      <c r="D167" s="193">
        <f t="shared" si="15"/>
        <v>9.464210638</v>
      </c>
      <c r="E167" s="193">
        <f>(SUMIFS(Profile!$F$2:$F$17521,Profile!$B$2:$B$17521,$B167,Profile!$C$2:$C$17521,E$8))*$C$6</f>
        <v>0.1490300693</v>
      </c>
      <c r="F167" s="193">
        <f>(SUMIFS(Profile!$F$2:$F$17521,Profile!$B$2:$B$17521,$B167,Profile!$C$2:$C$17521,F$8))*$C$6</f>
        <v>0.1318034753</v>
      </c>
      <c r="G167" s="193">
        <f>(SUMIFS(Profile!$F$2:$F$17521,Profile!$B$2:$B$17521,$B167,Profile!$C$2:$C$17521,G$8))*$C$6</f>
        <v>0.1209867767</v>
      </c>
      <c r="H167" s="193">
        <f>(SUMIFS(Profile!$F$2:$F$17521,Profile!$B$2:$B$17521,$B167,Profile!$C$2:$C$17521,H$8))*$C$6</f>
        <v>0.1161793551</v>
      </c>
      <c r="I167" s="193">
        <f>(SUMIFS(Profile!$F$2:$F$17521,Profile!$B$2:$B$17521,$B167,Profile!$C$2:$C$17521,I$8))*$C$6</f>
        <v>0.1081669858</v>
      </c>
      <c r="J167" s="193">
        <f>(SUMIFS(Profile!$F$2:$F$17521,Profile!$B$2:$B$17521,$B167,Profile!$C$2:$C$17521,J$8))*$C$6</f>
        <v>0.1049620381</v>
      </c>
      <c r="K167" s="193">
        <f>(SUMIFS(Profile!$F$2:$F$17521,Profile!$B$2:$B$17521,$B167,Profile!$C$2:$C$17521,K$8))*$C$6</f>
        <v>0.1049620381</v>
      </c>
      <c r="L167" s="193">
        <f>(SUMIFS(Profile!$F$2:$F$17521,Profile!$B$2:$B$17521,$B167,Profile!$C$2:$C$17521,L$8))*$C$6</f>
        <v>0.1025583273</v>
      </c>
      <c r="M167" s="193">
        <f>(SUMIFS(Profile!$F$2:$F$17521,Profile!$B$2:$B$17521,$B167,Profile!$C$2:$C$17521,M$8))*$C$6</f>
        <v>0.1033595642</v>
      </c>
      <c r="N167" s="193">
        <f>(SUMIFS(Profile!$F$2:$F$17521,Profile!$B$2:$B$17521,$B167,Profile!$C$2:$C$17521,N$8))*$C$6</f>
        <v>0.1037601827</v>
      </c>
      <c r="O167" s="193">
        <f>(SUMIFS(Profile!$F$2:$F$17521,Profile!$B$2:$B$17521,$B167,Profile!$C$2:$C$17521,O$8))*$C$6</f>
        <v>0.1065645119</v>
      </c>
      <c r="P167" s="193">
        <f>(SUMIFS(Profile!$F$2:$F$17521,Profile!$B$2:$B$17521,$B167,Profile!$C$2:$C$17521,P$8))*$C$6</f>
        <v>0.1113719335</v>
      </c>
      <c r="Q167" s="193">
        <f>(SUMIFS(Profile!$F$2:$F$17521,Profile!$B$2:$B$17521,$B167,Profile!$C$2:$C$17521,Q$8))*$C$6</f>
        <v>0.1293997645</v>
      </c>
      <c r="R167" s="193">
        <f>(SUMIFS(Profile!$F$2:$F$17521,Profile!$B$2:$B$17521,$B167,Profile!$C$2:$C$17521,R$8))*$C$6</f>
        <v>0.158244294</v>
      </c>
      <c r="S167" s="193">
        <f>(SUMIFS(Profile!$F$2:$F$17521,Profile!$B$2:$B$17521,$B167,Profile!$C$2:$C$17521,S$8))*$C$6</f>
        <v>0.1766727435</v>
      </c>
      <c r="T167" s="193">
        <f>(SUMIFS(Profile!$F$2:$F$17521,Profile!$B$2:$B$17521,$B167,Profile!$C$2:$C$17521,T$8))*$C$6</f>
        <v>0.193498719</v>
      </c>
      <c r="U167" s="193">
        <f>(SUMIFS(Profile!$F$2:$F$17521,Profile!$B$2:$B$17521,$B167,Profile!$C$2:$C$17521,U$8))*$C$6</f>
        <v>0.2039147991</v>
      </c>
      <c r="V167" s="193">
        <f>(SUMIFS(Profile!$F$2:$F$17521,Profile!$B$2:$B$17521,$B167,Profile!$C$2:$C$17521,V$8))*$C$6</f>
        <v>0.2207407747</v>
      </c>
      <c r="W167" s="193">
        <f>(SUMIFS(Profile!$F$2:$F$17521,Profile!$B$2:$B$17521,$B167,Profile!$C$2:$C$17521,W$8))*$C$6</f>
        <v>0.222743867</v>
      </c>
      <c r="X167" s="193">
        <f>(SUMIFS(Profile!$F$2:$F$17521,Profile!$B$2:$B$17521,$B167,Profile!$C$2:$C$17521,X$8))*$C$6</f>
        <v>0.2243463409</v>
      </c>
      <c r="Y167" s="193">
        <f>(SUMIFS(Profile!$F$2:$F$17521,Profile!$B$2:$B$17521,$B167,Profile!$C$2:$C$17521,Y$8))*$C$6</f>
        <v>0.2215420116</v>
      </c>
      <c r="Z167" s="193">
        <f>(SUMIFS(Profile!$F$2:$F$17521,Profile!$B$2:$B$17521,$B167,Profile!$C$2:$C$17521,Z$8))*$C$6</f>
        <v>0.2143308792</v>
      </c>
      <c r="AA167" s="193">
        <f>(SUMIFS(Profile!$F$2:$F$17521,Profile!$B$2:$B$17521,$B167,Profile!$C$2:$C$17521,AA$8))*$C$6</f>
        <v>0.2195389193</v>
      </c>
      <c r="AB167" s="193">
        <f>(SUMIFS(Profile!$F$2:$F$17521,Profile!$B$2:$B$17521,$B167,Profile!$C$2:$C$17521,AB$8))*$C$6</f>
        <v>0.2179364454</v>
      </c>
      <c r="AC167" s="193">
        <f>(SUMIFS(Profile!$F$2:$F$17521,Profile!$B$2:$B$17521,$B167,Profile!$C$2:$C$17521,AC$8))*$C$6</f>
        <v>0.2191383008</v>
      </c>
      <c r="AD167" s="193">
        <f>(SUMIFS(Profile!$F$2:$F$17521,Profile!$B$2:$B$17521,$B167,Profile!$C$2:$C$17521,AD$8))*$C$6</f>
        <v>0.2195389193</v>
      </c>
      <c r="AE167" s="193">
        <f>(SUMIFS(Profile!$F$2:$F$17521,Profile!$B$2:$B$17521,$B167,Profile!$C$2:$C$17521,AE$8))*$C$6</f>
        <v>0.2099240761</v>
      </c>
      <c r="AF167" s="193">
        <f>(SUMIFS(Profile!$F$2:$F$17521,Profile!$B$2:$B$17521,$B167,Profile!$C$2:$C$17521,AF$8))*$C$6</f>
        <v>0.2083216023</v>
      </c>
      <c r="AG167" s="193">
        <f>(SUMIFS(Profile!$F$2:$F$17521,Profile!$B$2:$B$17521,$B167,Profile!$C$2:$C$17521,AG$8))*$C$6</f>
        <v>0.2051166545</v>
      </c>
      <c r="AH167" s="193">
        <f>(SUMIFS(Profile!$F$2:$F$17521,Profile!$B$2:$B$17521,$B167,Profile!$C$2:$C$17521,AH$8))*$C$6</f>
        <v>0.205517273</v>
      </c>
      <c r="AI167" s="193">
        <f>(SUMIFS(Profile!$F$2:$F$17521,Profile!$B$2:$B$17521,$B167,Profile!$C$2:$C$17521,AI$8))*$C$6</f>
        <v>0.2087222207</v>
      </c>
      <c r="AJ167" s="193">
        <f>(SUMIFS(Profile!$F$2:$F$17521,Profile!$B$2:$B$17521,$B167,Profile!$C$2:$C$17521,AJ$8))*$C$6</f>
        <v>0.2139302608</v>
      </c>
      <c r="AK167" s="193">
        <f>(SUMIFS(Profile!$F$2:$F$17521,Profile!$B$2:$B$17521,$B167,Profile!$C$2:$C$17521,AK$8))*$C$6</f>
        <v>0.2263494332</v>
      </c>
      <c r="AL167" s="193">
        <f>(SUMIFS(Profile!$F$2:$F$17521,Profile!$B$2:$B$17521,$B167,Profile!$C$2:$C$17521,AL$8))*$C$6</f>
        <v>0.2499859227</v>
      </c>
      <c r="AM167" s="193">
        <f>(SUMIFS(Profile!$F$2:$F$17521,Profile!$B$2:$B$17521,$B167,Profile!$C$2:$C$17521,AM$8))*$C$6</f>
        <v>0.2736224122</v>
      </c>
      <c r="AN167" s="193">
        <f>(SUMIFS(Profile!$F$2:$F$17521,Profile!$B$2:$B$17521,$B167,Profile!$C$2:$C$17521,AN$8))*$C$6</f>
        <v>0.2744236491</v>
      </c>
      <c r="AO167" s="193">
        <f>(SUMIFS(Profile!$F$2:$F$17521,Profile!$B$2:$B$17521,$B167,Profile!$C$2:$C$17521,AO$8))*$C$6</f>
        <v>0.2704174645</v>
      </c>
      <c r="AP167" s="193">
        <f>(SUMIFS(Profile!$F$2:$F$17521,Profile!$B$2:$B$17521,$B167,Profile!$C$2:$C$17521,AP$8))*$C$6</f>
        <v>0.2800323077</v>
      </c>
      <c r="AQ167" s="193">
        <f>(SUMIFS(Profile!$F$2:$F$17521,Profile!$B$2:$B$17521,$B167,Profile!$C$2:$C$17521,AQ$8))*$C$6</f>
        <v>0.2720199383</v>
      </c>
      <c r="AR167" s="193">
        <f>(SUMIFS(Profile!$F$2:$F$17521,Profile!$B$2:$B$17521,$B167,Profile!$C$2:$C$17521,AR$8))*$C$6</f>
        <v>0.2636069506</v>
      </c>
      <c r="AS167" s="193">
        <f>(SUMIFS(Profile!$F$2:$F$17521,Profile!$B$2:$B$17521,$B167,Profile!$C$2:$C$17521,AS$8))*$C$6</f>
        <v>0.258799529</v>
      </c>
      <c r="AT167" s="193">
        <f>(SUMIFS(Profile!$F$2:$F$17521,Profile!$B$2:$B$17521,$B167,Profile!$C$2:$C$17521,AT$8))*$C$6</f>
        <v>0.2575976736</v>
      </c>
      <c r="AU167" s="193">
        <f>(SUMIFS(Profile!$F$2:$F$17521,Profile!$B$2:$B$17521,$B167,Profile!$C$2:$C$17521,AU$8))*$C$6</f>
        <v>0.2604020028</v>
      </c>
      <c r="AV167" s="193">
        <f>(SUMIFS(Profile!$F$2:$F$17521,Profile!$B$2:$B$17521,$B167,Profile!$C$2:$C$17521,AV$8))*$C$6</f>
        <v>0.2600013844</v>
      </c>
      <c r="AW167" s="193">
        <f>(SUMIFS(Profile!$F$2:$F$17521,Profile!$B$2:$B$17521,$B167,Profile!$C$2:$C$17521,AW$8))*$C$6</f>
        <v>0.2495853042</v>
      </c>
      <c r="AX167" s="193">
        <f>(SUMIFS(Profile!$F$2:$F$17521,Profile!$B$2:$B$17521,$B167,Profile!$C$2:$C$17521,AX$8))*$C$6</f>
        <v>0.2267500517</v>
      </c>
      <c r="AY167" s="193">
        <f>(SUMIFS(Profile!$F$2:$F$17521,Profile!$B$2:$B$17521,$B167,Profile!$C$2:$C$17521,AY$8))*$C$6</f>
        <v>0.2083216023</v>
      </c>
      <c r="AZ167" s="193">
        <f>(SUMIFS(Profile!$F$2:$F$17521,Profile!$B$2:$B$17521,$B167,Profile!$C$2:$C$17521,AZ$8))*$C$6</f>
        <v>0.1754708881</v>
      </c>
      <c r="BA167" s="193">
        <f t="shared" si="16"/>
        <v>15.1321343</v>
      </c>
      <c r="BB167" s="193">
        <f>(SUMIFS(Profile!$E$2:$E$17521,Profile!$B$2:$B$17521,$B167,Profile!$C$2:$C$17521,BB$8))*$C$9</f>
        <v>0</v>
      </c>
      <c r="BC167" s="193">
        <f>(SUMIFS(Profile!$E$2:$E$17521,Profile!$B$2:$B$17521,$B167,Profile!$C$2:$C$17521,BC$8))*$C$9</f>
        <v>0</v>
      </c>
      <c r="BD167" s="193">
        <f>(SUMIFS(Profile!$E$2:$E$17521,Profile!$B$2:$B$17521,$B167,Profile!$C$2:$C$17521,BD$8))*$C$9</f>
        <v>0</v>
      </c>
      <c r="BE167" s="193">
        <f>(SUMIFS(Profile!$E$2:$E$17521,Profile!$B$2:$B$17521,$B167,Profile!$C$2:$C$17521,BE$8))*$C$9</f>
        <v>0</v>
      </c>
      <c r="BF167" s="193">
        <f>(SUMIFS(Profile!$E$2:$E$17521,Profile!$B$2:$B$17521,$B167,Profile!$C$2:$C$17521,BF$8))*$C$9</f>
        <v>0</v>
      </c>
      <c r="BG167" s="193">
        <f>(SUMIFS(Profile!$E$2:$E$17521,Profile!$B$2:$B$17521,$B167,Profile!$C$2:$C$17521,BG$8))*$C$9</f>
        <v>0</v>
      </c>
      <c r="BH167" s="193">
        <f>(SUMIFS(Profile!$E$2:$E$17521,Profile!$B$2:$B$17521,$B167,Profile!$C$2:$C$17521,BH$8))*$C$9</f>
        <v>0</v>
      </c>
      <c r="BI167" s="193">
        <f>(SUMIFS(Profile!$E$2:$E$17521,Profile!$B$2:$B$17521,$B167,Profile!$C$2:$C$17521,BI$8))*$C$9</f>
        <v>0.004809798446</v>
      </c>
      <c r="BJ167" s="193">
        <f>(SUMIFS(Profile!$E$2:$E$17521,Profile!$B$2:$B$17521,$B167,Profile!$C$2:$C$17521,BJ$8))*$C$9</f>
        <v>0.005590981975</v>
      </c>
      <c r="BK167" s="193">
        <f>(SUMIFS(Profile!$E$2:$E$17521,Profile!$B$2:$B$17521,$B167,Profile!$C$2:$C$17521,BK$8))*$C$9</f>
        <v>0.01936448134</v>
      </c>
      <c r="BL167" s="193">
        <f>(SUMIFS(Profile!$E$2:$E$17521,Profile!$B$2:$B$17521,$B167,Profile!$C$2:$C$17521,BL$8))*$C$9</f>
        <v>0.04559388361</v>
      </c>
      <c r="BM167" s="193">
        <f>(SUMIFS(Profile!$E$2:$E$17521,Profile!$B$2:$B$17521,$B167,Profile!$C$2:$C$17521,BM$8))*$C$9</f>
        <v>0.08156649626</v>
      </c>
      <c r="BN167" s="193">
        <f>(SUMIFS(Profile!$E$2:$E$17521,Profile!$B$2:$B$17521,$B167,Profile!$C$2:$C$17521,BN$8))*$C$9</f>
        <v>0.1307487868</v>
      </c>
      <c r="BO167" s="193">
        <f>(SUMIFS(Profile!$E$2:$E$17521,Profile!$B$2:$B$17521,$B167,Profile!$C$2:$C$17521,BO$8))*$C$9</f>
        <v>0.1994563431</v>
      </c>
      <c r="BP167" s="193">
        <f>(SUMIFS(Profile!$E$2:$E$17521,Profile!$B$2:$B$17521,$B167,Profile!$C$2:$C$17521,BP$8))*$C$9</f>
        <v>0.2796911466</v>
      </c>
      <c r="BQ167" s="193">
        <f>(SUMIFS(Profile!$E$2:$E$17521,Profile!$B$2:$B$17521,$B167,Profile!$C$2:$C$17521,BQ$8))*$C$9</f>
        <v>0.3661269357</v>
      </c>
      <c r="BR167" s="193">
        <f>(SUMIFS(Profile!$E$2:$E$17521,Profile!$B$2:$B$17521,$B167,Profile!$C$2:$C$17521,BR$8))*$C$9</f>
        <v>0.4569981478</v>
      </c>
      <c r="BS167" s="193">
        <f>(SUMIFS(Profile!$E$2:$E$17521,Profile!$B$2:$B$17521,$B167,Profile!$C$2:$C$17521,BS$8))*$C$9</f>
        <v>0.5571344478</v>
      </c>
      <c r="BT167" s="193">
        <f>(SUMIFS(Profile!$E$2:$E$17521,Profile!$B$2:$B$17521,$B167,Profile!$C$2:$C$17521,BT$8))*$C$9</f>
        <v>0.6428185674</v>
      </c>
      <c r="BU167" s="193">
        <f>(SUMIFS(Profile!$E$2:$E$17521,Profile!$B$2:$B$17521,$B167,Profile!$C$2:$C$17521,BU$8))*$C$9</f>
        <v>0.7355087245</v>
      </c>
      <c r="BV167" s="193">
        <f>(SUMIFS(Profile!$E$2:$E$17521,Profile!$B$2:$B$17521,$B167,Profile!$C$2:$C$17521,BV$8))*$C$9</f>
        <v>0.8035878874</v>
      </c>
      <c r="BW167" s="193">
        <f>(SUMIFS(Profile!$E$2:$E$17521,Profile!$B$2:$B$17521,$B167,Profile!$C$2:$C$17521,BW$8))*$C$9</f>
        <v>0.851388731</v>
      </c>
      <c r="BX167" s="193">
        <f>(SUMIFS(Profile!$E$2:$E$17521,Profile!$B$2:$B$17521,$B167,Profile!$C$2:$C$17521,BX$8))*$C$9</f>
        <v>0.9117253604</v>
      </c>
      <c r="BY167" s="193">
        <f>(SUMIFS(Profile!$E$2:$E$17521,Profile!$B$2:$B$17521,$B167,Profile!$C$2:$C$17521,BY$8))*$C$9</f>
        <v>0.9447955919</v>
      </c>
      <c r="BZ167" s="193">
        <f>(SUMIFS(Profile!$E$2:$E$17521,Profile!$B$2:$B$17521,$B167,Profile!$C$2:$C$17521,BZ$8))*$C$9</f>
        <v>0.952714402</v>
      </c>
      <c r="CA167" s="193">
        <f>(SUMIFS(Profile!$E$2:$E$17521,Profile!$B$2:$B$17521,$B167,Profile!$C$2:$C$17521,CA$8))*$C$9</f>
        <v>0.9298142344</v>
      </c>
      <c r="CB167" s="193">
        <f>(SUMIFS(Profile!$E$2:$E$17521,Profile!$B$2:$B$17521,$B167,Profile!$C$2:$C$17521,CB$8))*$C$9</f>
        <v>0.895048199</v>
      </c>
      <c r="CC167" s="193">
        <f>(SUMIFS(Profile!$E$2:$E$17521,Profile!$B$2:$B$17521,$B167,Profile!$C$2:$C$17521,CC$8))*$C$9</f>
        <v>0.829426214</v>
      </c>
      <c r="CD167" s="193">
        <f>(SUMIFS(Profile!$E$2:$E$17521,Profile!$B$2:$B$17521,$B167,Profile!$C$2:$C$17521,CD$8))*$C$9</f>
        <v>0.7576957576</v>
      </c>
      <c r="CE167" s="193">
        <f>(SUMIFS(Profile!$E$2:$E$17521,Profile!$B$2:$B$17521,$B167,Profile!$C$2:$C$17521,CE$8))*$C$9</f>
        <v>0.6964409032</v>
      </c>
      <c r="CF167" s="193">
        <f>(SUMIFS(Profile!$E$2:$E$17521,Profile!$B$2:$B$17521,$B167,Profile!$C$2:$C$17521,CF$8))*$C$9</f>
        <v>0.6425888408</v>
      </c>
      <c r="CG167" s="193">
        <f>(SUMIFS(Profile!$E$2:$E$17521,Profile!$B$2:$B$17521,$B167,Profile!$C$2:$C$17521,CG$8))*$C$9</f>
        <v>0.5643568453</v>
      </c>
      <c r="CH167" s="193">
        <f>(SUMIFS(Profile!$E$2:$E$17521,Profile!$B$2:$B$17521,$B167,Profile!$C$2:$C$17521,CH$8))*$C$9</f>
        <v>0.4930558481</v>
      </c>
      <c r="CI167" s="193">
        <f>(SUMIFS(Profile!$E$2:$E$17521,Profile!$B$2:$B$17521,$B167,Profile!$C$2:$C$17521,CI$8))*$C$9</f>
        <v>0.4081383081</v>
      </c>
      <c r="CJ167" s="193">
        <f>(SUMIFS(Profile!$E$2:$E$17521,Profile!$B$2:$B$17521,$B167,Profile!$C$2:$C$17521,CJ$8))*$C$9</f>
        <v>0.3198810576</v>
      </c>
      <c r="CK167" s="193">
        <f>(SUMIFS(Profile!$E$2:$E$17521,Profile!$B$2:$B$17521,$B167,Profile!$C$2:$C$17521,CK$8))*$C$9</f>
        <v>0.2360802118</v>
      </c>
      <c r="CL167" s="193">
        <f>(SUMIFS(Profile!$E$2:$E$17521,Profile!$B$2:$B$17521,$B167,Profile!$C$2:$C$17521,CL$8))*$C$9</f>
        <v>0.1604886007</v>
      </c>
      <c r="CM167" s="193">
        <f>(SUMIFS(Profile!$E$2:$E$17521,Profile!$B$2:$B$17521,$B167,Profile!$C$2:$C$17521,CM$8))*$C$9</f>
        <v>0.1063302652</v>
      </c>
      <c r="CN167" s="193">
        <f>(SUMIFS(Profile!$E$2:$E$17521,Profile!$B$2:$B$17521,$B167,Profile!$C$2:$C$17521,CN$8))*$C$9</f>
        <v>0.06089141501</v>
      </c>
      <c r="CO167" s="193">
        <f>(SUMIFS(Profile!$E$2:$E$17521,Profile!$B$2:$B$17521,$B167,Profile!$C$2:$C$17521,CO$8))*$C$9</f>
        <v>0.0295852785</v>
      </c>
      <c r="CP167" s="193">
        <f>(SUMIFS(Profile!$E$2:$E$17521,Profile!$B$2:$B$17521,$B167,Profile!$C$2:$C$17521,CP$8))*$C$9</f>
        <v>0.01144162169</v>
      </c>
      <c r="CQ167" s="193">
        <f>(SUMIFS(Profile!$E$2:$E$17521,Profile!$B$2:$B$17521,$B167,Profile!$C$2:$C$17521,CQ$8))*$C$9</f>
        <v>0.001244436344</v>
      </c>
      <c r="CR167" s="193">
        <f>(SUMIFS(Profile!$E$2:$E$17521,Profile!$B$2:$B$17521,$B167,Profile!$C$2:$C$17521,CR$8))*$C$9</f>
        <v>0.000005551146116</v>
      </c>
      <c r="CS167" s="193">
        <f>(SUMIFS(Profile!$E$2:$E$17521,Profile!$B$2:$B$17521,$B167,Profile!$C$2:$C$17521,CS$8))*$C$9</f>
        <v>0</v>
      </c>
      <c r="CT167" s="193">
        <f>(SUMIFS(Profile!$E$2:$E$17521,Profile!$B$2:$B$17521,$B167,Profile!$C$2:$C$17521,CT$8))*$C$9</f>
        <v>0</v>
      </c>
      <c r="CU167" s="193">
        <f>(SUMIFS(Profile!$E$2:$E$17521,Profile!$B$2:$B$17521,$B167,Profile!$C$2:$C$17521,CU$8))*$C$9</f>
        <v>0</v>
      </c>
      <c r="CV167" s="193">
        <f>(SUMIFS(Profile!$E$2:$E$17521,Profile!$B$2:$B$17521,$B167,Profile!$C$2:$C$17521,CV$8))*$C$9</f>
        <v>0</v>
      </c>
      <c r="CW167" s="193">
        <f>(SUMIFS(Profile!$E$2:$E$17521,Profile!$B$2:$B$17521,$B167,Profile!$C$2:$C$17521,CW$8))*$C$9</f>
        <v>0</v>
      </c>
      <c r="CX167" s="193">
        <f t="shared" si="17"/>
        <v>9.526064646</v>
      </c>
      <c r="CY167" s="193">
        <f t="shared" ref="CY167:ET167" si="797">MAX(BB167-E167,0)</f>
        <v>0</v>
      </c>
      <c r="CZ167" s="193">
        <f t="shared" si="797"/>
        <v>0</v>
      </c>
      <c r="DA167" s="193">
        <f t="shared" si="797"/>
        <v>0</v>
      </c>
      <c r="DB167" s="193">
        <f t="shared" si="797"/>
        <v>0</v>
      </c>
      <c r="DC167" s="193">
        <f t="shared" si="797"/>
        <v>0</v>
      </c>
      <c r="DD167" s="193">
        <f t="shared" si="797"/>
        <v>0</v>
      </c>
      <c r="DE167" s="193">
        <f t="shared" si="797"/>
        <v>0</v>
      </c>
      <c r="DF167" s="193">
        <f t="shared" si="797"/>
        <v>0</v>
      </c>
      <c r="DG167" s="193">
        <f t="shared" si="797"/>
        <v>0</v>
      </c>
      <c r="DH167" s="193">
        <f t="shared" si="797"/>
        <v>0</v>
      </c>
      <c r="DI167" s="193">
        <f t="shared" si="797"/>
        <v>0</v>
      </c>
      <c r="DJ167" s="193">
        <f t="shared" si="797"/>
        <v>0</v>
      </c>
      <c r="DK167" s="193">
        <f t="shared" si="797"/>
        <v>0.001349022336</v>
      </c>
      <c r="DL167" s="193">
        <f t="shared" si="797"/>
        <v>0.04121204905</v>
      </c>
      <c r="DM167" s="193">
        <f t="shared" si="797"/>
        <v>0.1030184031</v>
      </c>
      <c r="DN167" s="193">
        <f t="shared" si="797"/>
        <v>0.1726282167</v>
      </c>
      <c r="DO167" s="193">
        <f t="shared" si="797"/>
        <v>0.2530833486</v>
      </c>
      <c r="DP167" s="193">
        <f t="shared" si="797"/>
        <v>0.3363936731</v>
      </c>
      <c r="DQ167" s="193">
        <f t="shared" si="797"/>
        <v>0.4200747004</v>
      </c>
      <c r="DR167" s="193">
        <f t="shared" si="797"/>
        <v>0.5111623836</v>
      </c>
      <c r="DS167" s="193">
        <f t="shared" si="797"/>
        <v>0.5820458758</v>
      </c>
      <c r="DT167" s="193">
        <f t="shared" si="797"/>
        <v>0.6370578517</v>
      </c>
      <c r="DU167" s="193">
        <f t="shared" si="797"/>
        <v>0.6921864411</v>
      </c>
      <c r="DV167" s="193">
        <f t="shared" si="797"/>
        <v>0.7268591464</v>
      </c>
      <c r="DW167" s="193">
        <f t="shared" si="797"/>
        <v>0.7335761011</v>
      </c>
      <c r="DX167" s="193">
        <f t="shared" si="797"/>
        <v>0.7102753151</v>
      </c>
      <c r="DY167" s="193">
        <f t="shared" si="797"/>
        <v>0.6851241229</v>
      </c>
      <c r="DZ167" s="193">
        <f t="shared" si="797"/>
        <v>0.6211046117</v>
      </c>
      <c r="EA167" s="193">
        <f t="shared" si="797"/>
        <v>0.5525791031</v>
      </c>
      <c r="EB167" s="193">
        <f t="shared" si="797"/>
        <v>0.4909236302</v>
      </c>
      <c r="EC167" s="193">
        <f t="shared" si="797"/>
        <v>0.4338666201</v>
      </c>
      <c r="ED167" s="193">
        <f t="shared" si="797"/>
        <v>0.3504265845</v>
      </c>
      <c r="EE167" s="193">
        <f t="shared" si="797"/>
        <v>0.2667064149</v>
      </c>
      <c r="EF167" s="193">
        <f t="shared" si="797"/>
        <v>0.1581523854</v>
      </c>
      <c r="EG167" s="193">
        <f t="shared" si="797"/>
        <v>0.04625864544</v>
      </c>
      <c r="EH167" s="193">
        <f t="shared" si="797"/>
        <v>0</v>
      </c>
      <c r="EI167" s="193">
        <f t="shared" si="797"/>
        <v>0</v>
      </c>
      <c r="EJ167" s="193">
        <f t="shared" si="797"/>
        <v>0</v>
      </c>
      <c r="EK167" s="193">
        <f t="shared" si="797"/>
        <v>0</v>
      </c>
      <c r="EL167" s="193">
        <f t="shared" si="797"/>
        <v>0</v>
      </c>
      <c r="EM167" s="193">
        <f t="shared" si="797"/>
        <v>0</v>
      </c>
      <c r="EN167" s="193">
        <f t="shared" si="797"/>
        <v>0</v>
      </c>
      <c r="EO167" s="193">
        <f t="shared" si="797"/>
        <v>0</v>
      </c>
      <c r="EP167" s="193">
        <f t="shared" si="797"/>
        <v>0</v>
      </c>
      <c r="EQ167" s="193">
        <f t="shared" si="797"/>
        <v>0</v>
      </c>
      <c r="ER167" s="193">
        <f t="shared" si="797"/>
        <v>0</v>
      </c>
      <c r="ES167" s="193">
        <f t="shared" si="797"/>
        <v>0</v>
      </c>
      <c r="ET167" s="193">
        <f t="shared" si="797"/>
        <v>0</v>
      </c>
      <c r="EU167" s="193">
        <f t="shared" si="19"/>
        <v>5.606069656</v>
      </c>
      <c r="EV167" s="193">
        <f t="shared" ref="EV167:GQ167" si="798">BB167-CY167</f>
        <v>0</v>
      </c>
      <c r="EW167" s="193">
        <f t="shared" si="798"/>
        <v>0</v>
      </c>
      <c r="EX167" s="193">
        <f t="shared" si="798"/>
        <v>0</v>
      </c>
      <c r="EY167" s="193">
        <f t="shared" si="798"/>
        <v>0</v>
      </c>
      <c r="EZ167" s="193">
        <f t="shared" si="798"/>
        <v>0</v>
      </c>
      <c r="FA167" s="193">
        <f t="shared" si="798"/>
        <v>0</v>
      </c>
      <c r="FB167" s="193">
        <f t="shared" si="798"/>
        <v>0</v>
      </c>
      <c r="FC167" s="193">
        <f t="shared" si="798"/>
        <v>0.004809798446</v>
      </c>
      <c r="FD167" s="193">
        <f t="shared" si="798"/>
        <v>0.005590981975</v>
      </c>
      <c r="FE167" s="193">
        <f t="shared" si="798"/>
        <v>0.01936448134</v>
      </c>
      <c r="FF167" s="193">
        <f t="shared" si="798"/>
        <v>0.04559388361</v>
      </c>
      <c r="FG167" s="193">
        <f t="shared" si="798"/>
        <v>0.08156649626</v>
      </c>
      <c r="FH167" s="193">
        <f t="shared" si="798"/>
        <v>0.1293997645</v>
      </c>
      <c r="FI167" s="193">
        <f t="shared" si="798"/>
        <v>0.158244294</v>
      </c>
      <c r="FJ167" s="193">
        <f t="shared" si="798"/>
        <v>0.1766727435</v>
      </c>
      <c r="FK167" s="193">
        <f t="shared" si="798"/>
        <v>0.193498719</v>
      </c>
      <c r="FL167" s="193">
        <f t="shared" si="798"/>
        <v>0.2039147991</v>
      </c>
      <c r="FM167" s="193">
        <f t="shared" si="798"/>
        <v>0.2207407747</v>
      </c>
      <c r="FN167" s="193">
        <f t="shared" si="798"/>
        <v>0.222743867</v>
      </c>
      <c r="FO167" s="193">
        <f t="shared" si="798"/>
        <v>0.2243463409</v>
      </c>
      <c r="FP167" s="193">
        <f t="shared" si="798"/>
        <v>0.2215420116</v>
      </c>
      <c r="FQ167" s="193">
        <f t="shared" si="798"/>
        <v>0.2143308792</v>
      </c>
      <c r="FR167" s="193">
        <f t="shared" si="798"/>
        <v>0.2195389193</v>
      </c>
      <c r="FS167" s="193">
        <f t="shared" si="798"/>
        <v>0.2179364454</v>
      </c>
      <c r="FT167" s="193">
        <f t="shared" si="798"/>
        <v>0.2191383008</v>
      </c>
      <c r="FU167" s="193">
        <f t="shared" si="798"/>
        <v>0.2195389193</v>
      </c>
      <c r="FV167" s="193">
        <f t="shared" si="798"/>
        <v>0.2099240761</v>
      </c>
      <c r="FW167" s="193">
        <f t="shared" si="798"/>
        <v>0.2083216023</v>
      </c>
      <c r="FX167" s="193">
        <f t="shared" si="798"/>
        <v>0.2051166545</v>
      </c>
      <c r="FY167" s="193">
        <f t="shared" si="798"/>
        <v>0.205517273</v>
      </c>
      <c r="FZ167" s="193">
        <f t="shared" si="798"/>
        <v>0.2087222207</v>
      </c>
      <c r="GA167" s="193">
        <f t="shared" si="798"/>
        <v>0.2139302608</v>
      </c>
      <c r="GB167" s="193">
        <f t="shared" si="798"/>
        <v>0.2263494332</v>
      </c>
      <c r="GC167" s="193">
        <f t="shared" si="798"/>
        <v>0.2499859227</v>
      </c>
      <c r="GD167" s="193">
        <f t="shared" si="798"/>
        <v>0.2736224122</v>
      </c>
      <c r="GE167" s="193">
        <f t="shared" si="798"/>
        <v>0.2360802118</v>
      </c>
      <c r="GF167" s="193">
        <f t="shared" si="798"/>
        <v>0.1604886007</v>
      </c>
      <c r="GG167" s="193">
        <f t="shared" si="798"/>
        <v>0.1063302652</v>
      </c>
      <c r="GH167" s="193">
        <f t="shared" si="798"/>
        <v>0.06089141501</v>
      </c>
      <c r="GI167" s="193">
        <f t="shared" si="798"/>
        <v>0.0295852785</v>
      </c>
      <c r="GJ167" s="193">
        <f t="shared" si="798"/>
        <v>0.01144162169</v>
      </c>
      <c r="GK167" s="193">
        <f t="shared" si="798"/>
        <v>0.001244436344</v>
      </c>
      <c r="GL167" s="193">
        <f t="shared" si="798"/>
        <v>0.000005551146116</v>
      </c>
      <c r="GM167" s="193">
        <f t="shared" si="798"/>
        <v>0</v>
      </c>
      <c r="GN167" s="193">
        <f t="shared" si="798"/>
        <v>0</v>
      </c>
      <c r="GO167" s="193">
        <f t="shared" si="798"/>
        <v>0</v>
      </c>
      <c r="GP167" s="193">
        <f t="shared" si="798"/>
        <v>0</v>
      </c>
      <c r="GQ167" s="193">
        <f t="shared" si="798"/>
        <v>0</v>
      </c>
      <c r="GR167" s="193">
        <f t="shared" si="21"/>
        <v>3.858140982</v>
      </c>
      <c r="GS167" s="193">
        <f t="shared" ref="GS167:IN167" si="799">E167-EV167</f>
        <v>0.1490300693</v>
      </c>
      <c r="GT167" s="193">
        <f t="shared" si="799"/>
        <v>0.1318034753</v>
      </c>
      <c r="GU167" s="193">
        <f t="shared" si="799"/>
        <v>0.1209867767</v>
      </c>
      <c r="GV167" s="193">
        <f t="shared" si="799"/>
        <v>0.1161793551</v>
      </c>
      <c r="GW167" s="193">
        <f t="shared" si="799"/>
        <v>0.1081669858</v>
      </c>
      <c r="GX167" s="193">
        <f t="shared" si="799"/>
        <v>0.1049620381</v>
      </c>
      <c r="GY167" s="193">
        <f t="shared" si="799"/>
        <v>0.1049620381</v>
      </c>
      <c r="GZ167" s="193">
        <f t="shared" si="799"/>
        <v>0.09774852882</v>
      </c>
      <c r="HA167" s="193">
        <f t="shared" si="799"/>
        <v>0.09776858222</v>
      </c>
      <c r="HB167" s="193">
        <f t="shared" si="799"/>
        <v>0.08439570132</v>
      </c>
      <c r="HC167" s="193">
        <f t="shared" si="799"/>
        <v>0.06097062832</v>
      </c>
      <c r="HD167" s="193">
        <f t="shared" si="799"/>
        <v>0.02980543726</v>
      </c>
      <c r="HE167" s="193">
        <f t="shared" si="799"/>
        <v>0</v>
      </c>
      <c r="HF167" s="193">
        <f t="shared" si="799"/>
        <v>0</v>
      </c>
      <c r="HG167" s="193">
        <f t="shared" si="799"/>
        <v>0</v>
      </c>
      <c r="HH167" s="193">
        <f t="shared" si="799"/>
        <v>0</v>
      </c>
      <c r="HI167" s="193">
        <f t="shared" si="799"/>
        <v>0</v>
      </c>
      <c r="HJ167" s="193">
        <f t="shared" si="799"/>
        <v>0</v>
      </c>
      <c r="HK167" s="193">
        <f t="shared" si="799"/>
        <v>0</v>
      </c>
      <c r="HL167" s="193">
        <f t="shared" si="799"/>
        <v>0</v>
      </c>
      <c r="HM167" s="193">
        <f t="shared" si="799"/>
        <v>0</v>
      </c>
      <c r="HN167" s="193">
        <f t="shared" si="799"/>
        <v>0</v>
      </c>
      <c r="HO167" s="193">
        <f t="shared" si="799"/>
        <v>0</v>
      </c>
      <c r="HP167" s="193">
        <f t="shared" si="799"/>
        <v>0</v>
      </c>
      <c r="HQ167" s="193">
        <f t="shared" si="799"/>
        <v>0</v>
      </c>
      <c r="HR167" s="193">
        <f t="shared" si="799"/>
        <v>0</v>
      </c>
      <c r="HS167" s="193">
        <f t="shared" si="799"/>
        <v>0</v>
      </c>
      <c r="HT167" s="193">
        <f t="shared" si="799"/>
        <v>0</v>
      </c>
      <c r="HU167" s="193">
        <f t="shared" si="799"/>
        <v>0</v>
      </c>
      <c r="HV167" s="193">
        <f t="shared" si="799"/>
        <v>0</v>
      </c>
      <c r="HW167" s="193">
        <f t="shared" si="799"/>
        <v>0</v>
      </c>
      <c r="HX167" s="193">
        <f t="shared" si="799"/>
        <v>0</v>
      </c>
      <c r="HY167" s="193">
        <f t="shared" si="799"/>
        <v>0</v>
      </c>
      <c r="HZ167" s="193">
        <f t="shared" si="799"/>
        <v>0</v>
      </c>
      <c r="IA167" s="193">
        <f t="shared" si="799"/>
        <v>0</v>
      </c>
      <c r="IB167" s="193">
        <f t="shared" si="799"/>
        <v>0.03834343733</v>
      </c>
      <c r="IC167" s="193">
        <f t="shared" si="799"/>
        <v>0.1099288638</v>
      </c>
      <c r="ID167" s="193">
        <f t="shared" si="799"/>
        <v>0.1737020424</v>
      </c>
      <c r="IE167" s="193">
        <f t="shared" si="799"/>
        <v>0.2111285233</v>
      </c>
      <c r="IF167" s="193">
        <f t="shared" si="799"/>
        <v>0.2340216721</v>
      </c>
      <c r="IG167" s="193">
        <f t="shared" si="799"/>
        <v>0.2473579073</v>
      </c>
      <c r="IH167" s="193">
        <f t="shared" si="799"/>
        <v>0.2563532372</v>
      </c>
      <c r="II167" s="193">
        <f t="shared" si="799"/>
        <v>0.2603964517</v>
      </c>
      <c r="IJ167" s="193">
        <f t="shared" si="799"/>
        <v>0.2600013844</v>
      </c>
      <c r="IK167" s="193">
        <f t="shared" si="799"/>
        <v>0.2495853042</v>
      </c>
      <c r="IL167" s="193">
        <f t="shared" si="799"/>
        <v>0.2267500517</v>
      </c>
      <c r="IM167" s="193">
        <f t="shared" si="799"/>
        <v>0.2083216023</v>
      </c>
      <c r="IN167" s="193">
        <f t="shared" si="799"/>
        <v>0.1754708881</v>
      </c>
      <c r="IO167" s="193">
        <f t="shared" si="23"/>
        <v>2.651361366</v>
      </c>
      <c r="IP167" s="193">
        <f t="shared" si="29"/>
        <v>2.03366602</v>
      </c>
      <c r="IQ167" s="193">
        <f t="shared" ref="IQ167:KK167" si="800">MAX((MIN(CZ167+IP167,$IO$7))-GT167,0)</f>
        <v>1.901862545</v>
      </c>
      <c r="IR167" s="193">
        <f t="shared" si="800"/>
        <v>1.780875768</v>
      </c>
      <c r="IS167" s="193">
        <f t="shared" si="800"/>
        <v>1.664696413</v>
      </c>
      <c r="IT167" s="193">
        <f t="shared" si="800"/>
        <v>1.556529427</v>
      </c>
      <c r="IU167" s="193">
        <f t="shared" si="800"/>
        <v>1.451567389</v>
      </c>
      <c r="IV167" s="193">
        <f t="shared" si="800"/>
        <v>1.346605351</v>
      </c>
      <c r="IW167" s="193">
        <f t="shared" si="800"/>
        <v>1.248856822</v>
      </c>
      <c r="IX167" s="193">
        <f t="shared" si="800"/>
        <v>1.15108824</v>
      </c>
      <c r="IY167" s="193">
        <f t="shared" si="800"/>
        <v>1.066692539</v>
      </c>
      <c r="IZ167" s="193">
        <f t="shared" si="800"/>
        <v>1.00572191</v>
      </c>
      <c r="JA167" s="193">
        <f t="shared" si="800"/>
        <v>0.9759164731</v>
      </c>
      <c r="JB167" s="193">
        <f t="shared" si="800"/>
        <v>0.9772654954</v>
      </c>
      <c r="JC167" s="193">
        <f t="shared" si="800"/>
        <v>1.018477544</v>
      </c>
      <c r="JD167" s="193">
        <f t="shared" si="800"/>
        <v>1.121495948</v>
      </c>
      <c r="JE167" s="193">
        <f t="shared" si="800"/>
        <v>1.294124164</v>
      </c>
      <c r="JF167" s="193">
        <f t="shared" si="800"/>
        <v>1.547207513</v>
      </c>
      <c r="JG167" s="193">
        <f t="shared" si="800"/>
        <v>1.883601186</v>
      </c>
      <c r="JH167" s="193">
        <f t="shared" si="800"/>
        <v>2.303675886</v>
      </c>
      <c r="JI167" s="193">
        <f t="shared" si="800"/>
        <v>2.81483827</v>
      </c>
      <c r="JJ167" s="193">
        <f t="shared" si="800"/>
        <v>3.396884146</v>
      </c>
      <c r="JK167" s="193">
        <f t="shared" si="800"/>
        <v>4.033941998</v>
      </c>
      <c r="JL167" s="193">
        <f t="shared" si="800"/>
        <v>4.726128439</v>
      </c>
      <c r="JM167" s="193">
        <f t="shared" si="800"/>
        <v>5</v>
      </c>
      <c r="JN167" s="193">
        <f t="shared" si="800"/>
        <v>5</v>
      </c>
      <c r="JO167" s="193">
        <f t="shared" si="800"/>
        <v>5</v>
      </c>
      <c r="JP167" s="193">
        <f t="shared" si="800"/>
        <v>5</v>
      </c>
      <c r="JQ167" s="193">
        <f t="shared" si="800"/>
        <v>5</v>
      </c>
      <c r="JR167" s="193">
        <f t="shared" si="800"/>
        <v>5</v>
      </c>
      <c r="JS167" s="193">
        <f t="shared" si="800"/>
        <v>5</v>
      </c>
      <c r="JT167" s="193">
        <f t="shared" si="800"/>
        <v>5</v>
      </c>
      <c r="JU167" s="193">
        <f t="shared" si="800"/>
        <v>5</v>
      </c>
      <c r="JV167" s="193">
        <f t="shared" si="800"/>
        <v>5</v>
      </c>
      <c r="JW167" s="193">
        <f t="shared" si="800"/>
        <v>5</v>
      </c>
      <c r="JX167" s="193">
        <f t="shared" si="800"/>
        <v>5</v>
      </c>
      <c r="JY167" s="193">
        <f t="shared" si="800"/>
        <v>4.961656563</v>
      </c>
      <c r="JZ167" s="193">
        <f t="shared" si="800"/>
        <v>4.851727699</v>
      </c>
      <c r="KA167" s="193">
        <f t="shared" si="800"/>
        <v>4.678025656</v>
      </c>
      <c r="KB167" s="193">
        <f t="shared" si="800"/>
        <v>4.466897133</v>
      </c>
      <c r="KC167" s="193">
        <f t="shared" si="800"/>
        <v>4.232875461</v>
      </c>
      <c r="KD167" s="193">
        <f t="shared" si="800"/>
        <v>3.985517554</v>
      </c>
      <c r="KE167" s="193">
        <f t="shared" si="800"/>
        <v>3.729164317</v>
      </c>
      <c r="KF167" s="193">
        <f t="shared" si="800"/>
        <v>3.468767865</v>
      </c>
      <c r="KG167" s="193">
        <f t="shared" si="800"/>
        <v>3.208766481</v>
      </c>
      <c r="KH167" s="193">
        <f t="shared" si="800"/>
        <v>2.959181176</v>
      </c>
      <c r="KI167" s="193">
        <f t="shared" si="800"/>
        <v>2.732431125</v>
      </c>
      <c r="KJ167" s="193">
        <f t="shared" si="800"/>
        <v>2.524109522</v>
      </c>
      <c r="KK167" s="193">
        <f t="shared" si="800"/>
        <v>2.348638634</v>
      </c>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row>
    <row r="168" ht="14.25" customHeight="1">
      <c r="A168" s="1">
        <v>6.0</v>
      </c>
      <c r="B168" s="1">
        <f t="shared" ref="B168:C168" si="801">B167+1</f>
        <v>158</v>
      </c>
      <c r="C168" s="267">
        <f t="shared" si="801"/>
        <v>43623</v>
      </c>
      <c r="D168" s="193">
        <f t="shared" si="15"/>
        <v>9.002297547</v>
      </c>
      <c r="E168" s="193">
        <f>(SUMIFS(Profile!$F$2:$F$17521,Profile!$B$2:$B$17521,$B168,Profile!$C$2:$C$17521,E$8))*$C$6</f>
        <v>0.1494306878</v>
      </c>
      <c r="F168" s="193">
        <f>(SUMIFS(Profile!$F$2:$F$17521,Profile!$B$2:$B$17521,$B168,Profile!$C$2:$C$17521,F$8))*$C$6</f>
        <v>0.1302010014</v>
      </c>
      <c r="G168" s="193">
        <f>(SUMIFS(Profile!$F$2:$F$17521,Profile!$B$2:$B$17521,$B168,Profile!$C$2:$C$17521,G$8))*$C$6</f>
        <v>0.1217880136</v>
      </c>
      <c r="H168" s="193">
        <f>(SUMIFS(Profile!$F$2:$F$17521,Profile!$B$2:$B$17521,$B168,Profile!$C$2:$C$17521,H$8))*$C$6</f>
        <v>0.117781829</v>
      </c>
      <c r="I168" s="193">
        <f>(SUMIFS(Profile!$F$2:$F$17521,Profile!$B$2:$B$17521,$B168,Profile!$C$2:$C$17521,I$8))*$C$6</f>
        <v>0.1085676043</v>
      </c>
      <c r="J168" s="193">
        <f>(SUMIFS(Profile!$F$2:$F$17521,Profile!$B$2:$B$17521,$B168,Profile!$C$2:$C$17521,J$8))*$C$6</f>
        <v>0.1041608011</v>
      </c>
      <c r="K168" s="193">
        <f>(SUMIFS(Profile!$F$2:$F$17521,Profile!$B$2:$B$17521,$B168,Profile!$C$2:$C$17521,K$8))*$C$6</f>
        <v>0.1025583273</v>
      </c>
      <c r="L168" s="193">
        <f>(SUMIFS(Profile!$F$2:$F$17521,Profile!$B$2:$B$17521,$B168,Profile!$C$2:$C$17521,L$8))*$C$6</f>
        <v>0.1005552349</v>
      </c>
      <c r="M168" s="193">
        <f>(SUMIFS(Profile!$F$2:$F$17521,Profile!$B$2:$B$17521,$B168,Profile!$C$2:$C$17521,M$8))*$C$6</f>
        <v>0.1017570903</v>
      </c>
      <c r="N168" s="193">
        <f>(SUMIFS(Profile!$F$2:$F$17521,Profile!$B$2:$B$17521,$B168,Profile!$C$2:$C$17521,N$8))*$C$6</f>
        <v>0.1025583273</v>
      </c>
      <c r="O168" s="193">
        <f>(SUMIFS(Profile!$F$2:$F$17521,Profile!$B$2:$B$17521,$B168,Profile!$C$2:$C$17521,O$8))*$C$6</f>
        <v>0.1053626565</v>
      </c>
      <c r="P168" s="193">
        <f>(SUMIFS(Profile!$F$2:$F$17521,Profile!$B$2:$B$17521,$B168,Profile!$C$2:$C$17521,P$8))*$C$6</f>
        <v>0.1125737889</v>
      </c>
      <c r="Q168" s="193">
        <f>(SUMIFS(Profile!$F$2:$F$17521,Profile!$B$2:$B$17521,$B168,Profile!$C$2:$C$17521,Q$8))*$C$6</f>
        <v>0.1221886321</v>
      </c>
      <c r="R168" s="193">
        <f>(SUMIFS(Profile!$F$2:$F$17521,Profile!$B$2:$B$17521,$B168,Profile!$C$2:$C$17521,R$8))*$C$6</f>
        <v>0.1478282139</v>
      </c>
      <c r="S168" s="193">
        <f>(SUMIFS(Profile!$F$2:$F$17521,Profile!$B$2:$B$17521,$B168,Profile!$C$2:$C$17521,S$8))*$C$6</f>
        <v>0.1718653219</v>
      </c>
      <c r="T168" s="193">
        <f>(SUMIFS(Profile!$F$2:$F$17521,Profile!$B$2:$B$17521,$B168,Profile!$C$2:$C$17521,T$8))*$C$6</f>
        <v>0.1862875866</v>
      </c>
      <c r="U168" s="193">
        <f>(SUMIFS(Profile!$F$2:$F$17521,Profile!$B$2:$B$17521,$B168,Profile!$C$2:$C$17521,U$8))*$C$6</f>
        <v>0.1975049037</v>
      </c>
      <c r="V168" s="193">
        <f>(SUMIFS(Profile!$F$2:$F$17521,Profile!$B$2:$B$17521,$B168,Profile!$C$2:$C$17521,V$8))*$C$6</f>
        <v>0.2071197469</v>
      </c>
      <c r="W168" s="193">
        <f>(SUMIFS(Profile!$F$2:$F$17521,Profile!$B$2:$B$17521,$B168,Profile!$C$2:$C$17521,W$8))*$C$6</f>
        <v>0.2039147991</v>
      </c>
      <c r="X168" s="193">
        <f>(SUMIFS(Profile!$F$2:$F$17521,Profile!$B$2:$B$17521,$B168,Profile!$C$2:$C$17521,X$8))*$C$6</f>
        <v>0.2039147991</v>
      </c>
      <c r="Y168" s="193">
        <f>(SUMIFS(Profile!$F$2:$F$17521,Profile!$B$2:$B$17521,$B168,Profile!$C$2:$C$17521,Y$8))*$C$6</f>
        <v>0.1983061406</v>
      </c>
      <c r="Z168" s="193">
        <f>(SUMIFS(Profile!$F$2:$F$17521,Profile!$B$2:$B$17521,$B168,Profile!$C$2:$C$17521,Z$8))*$C$6</f>
        <v>0.194299956</v>
      </c>
      <c r="AA168" s="193">
        <f>(SUMIFS(Profile!$F$2:$F$17521,Profile!$B$2:$B$17521,$B168,Profile!$C$2:$C$17521,AA$8))*$C$6</f>
        <v>0.1967036667</v>
      </c>
      <c r="AB168" s="193">
        <f>(SUMIFS(Profile!$F$2:$F$17521,Profile!$B$2:$B$17521,$B168,Profile!$C$2:$C$17521,AB$8))*$C$6</f>
        <v>0.1975049037</v>
      </c>
      <c r="AC168" s="193">
        <f>(SUMIFS(Profile!$F$2:$F$17521,Profile!$B$2:$B$17521,$B168,Profile!$C$2:$C$17521,AC$8))*$C$6</f>
        <v>0.1979055221</v>
      </c>
      <c r="AD168" s="193">
        <f>(SUMIFS(Profile!$F$2:$F$17521,Profile!$B$2:$B$17521,$B168,Profile!$C$2:$C$17521,AD$8))*$C$6</f>
        <v>0.1987067591</v>
      </c>
      <c r="AE168" s="193">
        <f>(SUMIFS(Profile!$F$2:$F$17521,Profile!$B$2:$B$17521,$B168,Profile!$C$2:$C$17521,AE$8))*$C$6</f>
        <v>0.188290679</v>
      </c>
      <c r="AF168" s="193">
        <f>(SUMIFS(Profile!$F$2:$F$17521,Profile!$B$2:$B$17521,$B168,Profile!$C$2:$C$17521,AF$8))*$C$6</f>
        <v>0.1886912974</v>
      </c>
      <c r="AG168" s="193">
        <f>(SUMIFS(Profile!$F$2:$F$17521,Profile!$B$2:$B$17521,$B168,Profile!$C$2:$C$17521,AG$8))*$C$6</f>
        <v>0.1870888236</v>
      </c>
      <c r="AH168" s="193">
        <f>(SUMIFS(Profile!$F$2:$F$17521,Profile!$B$2:$B$17521,$B168,Profile!$C$2:$C$17521,AH$8))*$C$6</f>
        <v>0.1830826389</v>
      </c>
      <c r="AI168" s="193">
        <f>(SUMIFS(Profile!$F$2:$F$17521,Profile!$B$2:$B$17521,$B168,Profile!$C$2:$C$17521,AI$8))*$C$6</f>
        <v>0.1878900605</v>
      </c>
      <c r="AJ168" s="193">
        <f>(SUMIFS(Profile!$F$2:$F$17521,Profile!$B$2:$B$17521,$B168,Profile!$C$2:$C$17521,AJ$8))*$C$6</f>
        <v>0.1955018114</v>
      </c>
      <c r="AK168" s="193">
        <f>(SUMIFS(Profile!$F$2:$F$17521,Profile!$B$2:$B$17521,$B168,Profile!$C$2:$C$17521,AK$8))*$C$6</f>
        <v>0.2119271685</v>
      </c>
      <c r="AL168" s="193">
        <f>(SUMIFS(Profile!$F$2:$F$17521,Profile!$B$2:$B$17521,$B168,Profile!$C$2:$C$17521,AL$8))*$C$6</f>
        <v>0.2335605656</v>
      </c>
      <c r="AM168" s="193">
        <f>(SUMIFS(Profile!$F$2:$F$17521,Profile!$B$2:$B$17521,$B168,Profile!$C$2:$C$17521,AM$8))*$C$6</f>
        <v>0.2636069506</v>
      </c>
      <c r="AN168" s="193">
        <f>(SUMIFS(Profile!$F$2:$F$17521,Profile!$B$2:$B$17521,$B168,Profile!$C$2:$C$17521,AN$8))*$C$6</f>
        <v>0.2704174645</v>
      </c>
      <c r="AO168" s="193">
        <f>(SUMIFS(Profile!$F$2:$F$17521,Profile!$B$2:$B$17521,$B168,Profile!$C$2:$C$17521,AO$8))*$C$6</f>
        <v>0.2680137537</v>
      </c>
      <c r="AP168" s="193">
        <f>(SUMIFS(Profile!$F$2:$F$17521,Profile!$B$2:$B$17521,$B168,Profile!$C$2:$C$17521,AP$8))*$C$6</f>
        <v>0.2644081875</v>
      </c>
      <c r="AQ168" s="193">
        <f>(SUMIFS(Profile!$F$2:$F$17521,Profile!$B$2:$B$17521,$B168,Profile!$C$2:$C$17521,AQ$8))*$C$6</f>
        <v>0.2604020028</v>
      </c>
      <c r="AR168" s="193">
        <f>(SUMIFS(Profile!$F$2:$F$17521,Profile!$B$2:$B$17521,$B168,Profile!$C$2:$C$17521,AR$8))*$C$6</f>
        <v>0.2531908704</v>
      </c>
      <c r="AS168" s="193">
        <f>(SUMIFS(Profile!$F$2:$F$17521,Profile!$B$2:$B$17521,$B168,Profile!$C$2:$C$17521,AS$8))*$C$6</f>
        <v>0.2539921074</v>
      </c>
      <c r="AT168" s="193">
        <f>(SUMIFS(Profile!$F$2:$F$17521,Profile!$B$2:$B$17521,$B168,Profile!$C$2:$C$17521,AT$8))*$C$6</f>
        <v>0.2499859227</v>
      </c>
      <c r="AU168" s="193">
        <f>(SUMIFS(Profile!$F$2:$F$17521,Profile!$B$2:$B$17521,$B168,Profile!$C$2:$C$17521,AU$8))*$C$6</f>
        <v>0.2511877781</v>
      </c>
      <c r="AV168" s="193">
        <f>(SUMIFS(Profile!$F$2:$F$17521,Profile!$B$2:$B$17521,$B168,Profile!$C$2:$C$17521,AV$8))*$C$6</f>
        <v>0.2523896335</v>
      </c>
      <c r="AW168" s="193">
        <f>(SUMIFS(Profile!$F$2:$F$17521,Profile!$B$2:$B$17521,$B168,Profile!$C$2:$C$17521,AW$8))*$C$6</f>
        <v>0.2495853042</v>
      </c>
      <c r="AX168" s="193">
        <f>(SUMIFS(Profile!$F$2:$F$17521,Profile!$B$2:$B$17521,$B168,Profile!$C$2:$C$17521,AX$8))*$C$6</f>
        <v>0.228753144</v>
      </c>
      <c r="AY168" s="193">
        <f>(SUMIFS(Profile!$F$2:$F$17521,Profile!$B$2:$B$17521,$B168,Profile!$C$2:$C$17521,AY$8))*$C$6</f>
        <v>0.2039147991</v>
      </c>
      <c r="AZ168" s="193">
        <f>(SUMIFS(Profile!$F$2:$F$17521,Profile!$B$2:$B$17521,$B168,Profile!$C$2:$C$17521,AZ$8))*$C$6</f>
        <v>0.1750702696</v>
      </c>
      <c r="BA168" s="193">
        <f t="shared" si="16"/>
        <v>14.56530315</v>
      </c>
      <c r="BB168" s="193">
        <f>(SUMIFS(Profile!$E$2:$E$17521,Profile!$B$2:$B$17521,$B168,Profile!$C$2:$C$17521,BB$8))*$C$9</f>
        <v>0</v>
      </c>
      <c r="BC168" s="193">
        <f>(SUMIFS(Profile!$E$2:$E$17521,Profile!$B$2:$B$17521,$B168,Profile!$C$2:$C$17521,BC$8))*$C$9</f>
        <v>0</v>
      </c>
      <c r="BD168" s="193">
        <f>(SUMIFS(Profile!$E$2:$E$17521,Profile!$B$2:$B$17521,$B168,Profile!$C$2:$C$17521,BD$8))*$C$9</f>
        <v>0</v>
      </c>
      <c r="BE168" s="193">
        <f>(SUMIFS(Profile!$E$2:$E$17521,Profile!$B$2:$B$17521,$B168,Profile!$C$2:$C$17521,BE$8))*$C$9</f>
        <v>0</v>
      </c>
      <c r="BF168" s="193">
        <f>(SUMIFS(Profile!$E$2:$E$17521,Profile!$B$2:$B$17521,$B168,Profile!$C$2:$C$17521,BF$8))*$C$9</f>
        <v>0</v>
      </c>
      <c r="BG168" s="193">
        <f>(SUMIFS(Profile!$E$2:$E$17521,Profile!$B$2:$B$17521,$B168,Profile!$C$2:$C$17521,BG$8))*$C$9</f>
        <v>0</v>
      </c>
      <c r="BH168" s="193">
        <f>(SUMIFS(Profile!$E$2:$E$17521,Profile!$B$2:$B$17521,$B168,Profile!$C$2:$C$17521,BH$8))*$C$9</f>
        <v>0</v>
      </c>
      <c r="BI168" s="193">
        <f>(SUMIFS(Profile!$E$2:$E$17521,Profile!$B$2:$B$17521,$B168,Profile!$C$2:$C$17521,BI$8))*$C$9</f>
        <v>0.002872518516</v>
      </c>
      <c r="BJ168" s="193">
        <f>(SUMIFS(Profile!$E$2:$E$17521,Profile!$B$2:$B$17521,$B168,Profile!$C$2:$C$17521,BJ$8))*$C$9</f>
        <v>0.008214628472</v>
      </c>
      <c r="BK168" s="193">
        <f>(SUMIFS(Profile!$E$2:$E$17521,Profile!$B$2:$B$17521,$B168,Profile!$C$2:$C$17521,BK$8))*$C$9</f>
        <v>0.02660983139</v>
      </c>
      <c r="BL168" s="193">
        <f>(SUMIFS(Profile!$E$2:$E$17521,Profile!$B$2:$B$17521,$B168,Profile!$C$2:$C$17521,BL$8))*$C$9</f>
        <v>0.06183774536</v>
      </c>
      <c r="BM168" s="193">
        <f>(SUMIFS(Profile!$E$2:$E$17521,Profile!$B$2:$B$17521,$B168,Profile!$C$2:$C$17521,BM$8))*$C$9</f>
        <v>0.1076571928</v>
      </c>
      <c r="BN168" s="193">
        <f>(SUMIFS(Profile!$E$2:$E$17521,Profile!$B$2:$B$17521,$B168,Profile!$C$2:$C$17521,BN$8))*$C$9</f>
        <v>0.1729285903</v>
      </c>
      <c r="BO168" s="193">
        <f>(SUMIFS(Profile!$E$2:$E$17521,Profile!$B$2:$B$17521,$B168,Profile!$C$2:$C$17521,BO$8))*$C$9</f>
        <v>0.2554910293</v>
      </c>
      <c r="BP168" s="193">
        <f>(SUMIFS(Profile!$E$2:$E$17521,Profile!$B$2:$B$17521,$B168,Profile!$C$2:$C$17521,BP$8))*$C$9</f>
        <v>0.3388803828</v>
      </c>
      <c r="BQ168" s="193">
        <f>(SUMIFS(Profile!$E$2:$E$17521,Profile!$B$2:$B$17521,$B168,Profile!$C$2:$C$17521,BQ$8))*$C$9</f>
        <v>0.4098281076</v>
      </c>
      <c r="BR168" s="193">
        <f>(SUMIFS(Profile!$E$2:$E$17521,Profile!$B$2:$B$17521,$B168,Profile!$C$2:$C$17521,BR$8))*$C$9</f>
        <v>0.5158480131</v>
      </c>
      <c r="BS168" s="193">
        <f>(SUMIFS(Profile!$E$2:$E$17521,Profile!$B$2:$B$17521,$B168,Profile!$C$2:$C$17521,BS$8))*$C$9</f>
        <v>0.6295441848</v>
      </c>
      <c r="BT168" s="193">
        <f>(SUMIFS(Profile!$E$2:$E$17521,Profile!$B$2:$B$17521,$B168,Profile!$C$2:$C$17521,BT$8))*$C$9</f>
        <v>0.6898165939</v>
      </c>
      <c r="BU168" s="193">
        <f>(SUMIFS(Profile!$E$2:$E$17521,Profile!$B$2:$B$17521,$B168,Profile!$C$2:$C$17521,BU$8))*$C$9</f>
        <v>0.757906726</v>
      </c>
      <c r="BV168" s="193">
        <f>(SUMIFS(Profile!$E$2:$E$17521,Profile!$B$2:$B$17521,$B168,Profile!$C$2:$C$17521,BV$8))*$C$9</f>
        <v>0.7747532741</v>
      </c>
      <c r="BW168" s="193">
        <f>(SUMIFS(Profile!$E$2:$E$17521,Profile!$B$2:$B$17521,$B168,Profile!$C$2:$C$17521,BW$8))*$C$9</f>
        <v>0.774991985</v>
      </c>
      <c r="BX168" s="193">
        <f>(SUMIFS(Profile!$E$2:$E$17521,Profile!$B$2:$B$17521,$B168,Profile!$C$2:$C$17521,BX$8))*$C$9</f>
        <v>0.8717508605</v>
      </c>
      <c r="BY168" s="193">
        <f>(SUMIFS(Profile!$E$2:$E$17521,Profile!$B$2:$B$17521,$B168,Profile!$C$2:$C$17521,BY$8))*$C$9</f>
        <v>0.8898506701</v>
      </c>
      <c r="BZ168" s="193">
        <f>(SUMIFS(Profile!$E$2:$E$17521,Profile!$B$2:$B$17521,$B168,Profile!$C$2:$C$17521,BZ$8))*$C$9</f>
        <v>0.8930977385</v>
      </c>
      <c r="CA168" s="193">
        <f>(SUMIFS(Profile!$E$2:$E$17521,Profile!$B$2:$B$17521,$B168,Profile!$C$2:$C$17521,CA$8))*$C$9</f>
        <v>0.8715726494</v>
      </c>
      <c r="CB168" s="193">
        <f>(SUMIFS(Profile!$E$2:$E$17521,Profile!$B$2:$B$17521,$B168,Profile!$C$2:$C$17521,CB$8))*$C$9</f>
        <v>0.8143140048</v>
      </c>
      <c r="CC168" s="193">
        <f>(SUMIFS(Profile!$E$2:$E$17521,Profile!$B$2:$B$17521,$B168,Profile!$C$2:$C$17521,CC$8))*$C$9</f>
        <v>0.6914726647</v>
      </c>
      <c r="CD168" s="193">
        <f>(SUMIFS(Profile!$E$2:$E$17521,Profile!$B$2:$B$17521,$B168,Profile!$C$2:$C$17521,CD$8))*$C$9</f>
        <v>0.6282773925</v>
      </c>
      <c r="CE168" s="193">
        <f>(SUMIFS(Profile!$E$2:$E$17521,Profile!$B$2:$B$17521,$B168,Profile!$C$2:$C$17521,CE$8))*$C$9</f>
        <v>0.5990868866</v>
      </c>
      <c r="CF168" s="193">
        <f>(SUMIFS(Profile!$E$2:$E$17521,Profile!$B$2:$B$17521,$B168,Profile!$C$2:$C$17521,CF$8))*$C$9</f>
        <v>0.5381781907</v>
      </c>
      <c r="CG168" s="193">
        <f>(SUMIFS(Profile!$E$2:$E$17521,Profile!$B$2:$B$17521,$B168,Profile!$C$2:$C$17521,CG$8))*$C$9</f>
        <v>0.5011059367</v>
      </c>
      <c r="CH168" s="193">
        <f>(SUMIFS(Profile!$E$2:$E$17521,Profile!$B$2:$B$17521,$B168,Profile!$C$2:$C$17521,CH$8))*$C$9</f>
        <v>0.4414627758</v>
      </c>
      <c r="CI168" s="193">
        <f>(SUMIFS(Profile!$E$2:$E$17521,Profile!$B$2:$B$17521,$B168,Profile!$C$2:$C$17521,CI$8))*$C$9</f>
        <v>0.3985484223</v>
      </c>
      <c r="CJ168" s="193">
        <f>(SUMIFS(Profile!$E$2:$E$17521,Profile!$B$2:$B$17521,$B168,Profile!$C$2:$C$17521,CJ$8))*$C$9</f>
        <v>0.3120086361</v>
      </c>
      <c r="CK168" s="193">
        <f>(SUMIFS(Profile!$E$2:$E$17521,Profile!$B$2:$B$17521,$B168,Profile!$C$2:$C$17521,CK$8))*$C$9</f>
        <v>0.2354562702</v>
      </c>
      <c r="CL168" s="193">
        <f>(SUMIFS(Profile!$E$2:$E$17521,Profile!$B$2:$B$17521,$B168,Profile!$C$2:$C$17521,CL$8))*$C$9</f>
        <v>0.155498125</v>
      </c>
      <c r="CM168" s="193">
        <f>(SUMIFS(Profile!$E$2:$E$17521,Profile!$B$2:$B$17521,$B168,Profile!$C$2:$C$17521,CM$8))*$C$9</f>
        <v>0.09763534397</v>
      </c>
      <c r="CN168" s="193">
        <f>(SUMIFS(Profile!$E$2:$E$17521,Profile!$B$2:$B$17521,$B168,Profile!$C$2:$C$17521,CN$8))*$C$9</f>
        <v>0.05865411385</v>
      </c>
      <c r="CO168" s="193">
        <f>(SUMIFS(Profile!$E$2:$E$17521,Profile!$B$2:$B$17521,$B168,Profile!$C$2:$C$17521,CO$8))*$C$9</f>
        <v>0.02903898182</v>
      </c>
      <c r="CP168" s="193">
        <f>(SUMIFS(Profile!$E$2:$E$17521,Profile!$B$2:$B$17521,$B168,Profile!$C$2:$C$17521,CP$8))*$C$9</f>
        <v>0.01049715976</v>
      </c>
      <c r="CQ168" s="193">
        <f>(SUMIFS(Profile!$E$2:$E$17521,Profile!$B$2:$B$17521,$B168,Profile!$C$2:$C$17521,CQ$8))*$C$9</f>
        <v>0.0006155241429</v>
      </c>
      <c r="CR168" s="193">
        <f>(SUMIFS(Profile!$E$2:$E$17521,Profile!$B$2:$B$17521,$B168,Profile!$C$2:$C$17521,CR$8))*$C$9</f>
        <v>0</v>
      </c>
      <c r="CS168" s="193">
        <f>(SUMIFS(Profile!$E$2:$E$17521,Profile!$B$2:$B$17521,$B168,Profile!$C$2:$C$17521,CS$8))*$C$9</f>
        <v>0</v>
      </c>
      <c r="CT168" s="193">
        <f>(SUMIFS(Profile!$E$2:$E$17521,Profile!$B$2:$B$17521,$B168,Profile!$C$2:$C$17521,CT$8))*$C$9</f>
        <v>0</v>
      </c>
      <c r="CU168" s="193">
        <f>(SUMIFS(Profile!$E$2:$E$17521,Profile!$B$2:$B$17521,$B168,Profile!$C$2:$C$17521,CU$8))*$C$9</f>
        <v>0</v>
      </c>
      <c r="CV168" s="193">
        <f>(SUMIFS(Profile!$E$2:$E$17521,Profile!$B$2:$B$17521,$B168,Profile!$C$2:$C$17521,CV$8))*$C$9</f>
        <v>0</v>
      </c>
      <c r="CW168" s="193">
        <f>(SUMIFS(Profile!$E$2:$E$17521,Profile!$B$2:$B$17521,$B168,Profile!$C$2:$C$17521,CW$8))*$C$9</f>
        <v>0</v>
      </c>
      <c r="CX168" s="193">
        <f t="shared" si="17"/>
        <v>9.307024769</v>
      </c>
      <c r="CY168" s="193">
        <f t="shared" ref="CY168:ET168" si="802">MAX(BB168-E168,0)</f>
        <v>0</v>
      </c>
      <c r="CZ168" s="193">
        <f t="shared" si="802"/>
        <v>0</v>
      </c>
      <c r="DA168" s="193">
        <f t="shared" si="802"/>
        <v>0</v>
      </c>
      <c r="DB168" s="193">
        <f t="shared" si="802"/>
        <v>0</v>
      </c>
      <c r="DC168" s="193">
        <f t="shared" si="802"/>
        <v>0</v>
      </c>
      <c r="DD168" s="193">
        <f t="shared" si="802"/>
        <v>0</v>
      </c>
      <c r="DE168" s="193">
        <f t="shared" si="802"/>
        <v>0</v>
      </c>
      <c r="DF168" s="193">
        <f t="shared" si="802"/>
        <v>0</v>
      </c>
      <c r="DG168" s="193">
        <f t="shared" si="802"/>
        <v>0</v>
      </c>
      <c r="DH168" s="193">
        <f t="shared" si="802"/>
        <v>0</v>
      </c>
      <c r="DI168" s="193">
        <f t="shared" si="802"/>
        <v>0</v>
      </c>
      <c r="DJ168" s="193">
        <f t="shared" si="802"/>
        <v>0</v>
      </c>
      <c r="DK168" s="193">
        <f t="shared" si="802"/>
        <v>0.0507399582</v>
      </c>
      <c r="DL168" s="193">
        <f t="shared" si="802"/>
        <v>0.1076628154</v>
      </c>
      <c r="DM168" s="193">
        <f t="shared" si="802"/>
        <v>0.167015061</v>
      </c>
      <c r="DN168" s="193">
        <f t="shared" si="802"/>
        <v>0.2235405209</v>
      </c>
      <c r="DO168" s="193">
        <f t="shared" si="802"/>
        <v>0.3183431094</v>
      </c>
      <c r="DP168" s="193">
        <f t="shared" si="802"/>
        <v>0.422424438</v>
      </c>
      <c r="DQ168" s="193">
        <f t="shared" si="802"/>
        <v>0.4859017948</v>
      </c>
      <c r="DR168" s="193">
        <f t="shared" si="802"/>
        <v>0.5539919268</v>
      </c>
      <c r="DS168" s="193">
        <f t="shared" si="802"/>
        <v>0.5764471335</v>
      </c>
      <c r="DT168" s="193">
        <f t="shared" si="802"/>
        <v>0.580692029</v>
      </c>
      <c r="DU168" s="193">
        <f t="shared" si="802"/>
        <v>0.6750471938</v>
      </c>
      <c r="DV168" s="193">
        <f t="shared" si="802"/>
        <v>0.6923457664</v>
      </c>
      <c r="DW168" s="193">
        <f t="shared" si="802"/>
        <v>0.6951922164</v>
      </c>
      <c r="DX168" s="193">
        <f t="shared" si="802"/>
        <v>0.6728658903</v>
      </c>
      <c r="DY168" s="193">
        <f t="shared" si="802"/>
        <v>0.6260233259</v>
      </c>
      <c r="DZ168" s="193">
        <f t="shared" si="802"/>
        <v>0.5027813673</v>
      </c>
      <c r="EA168" s="193">
        <f t="shared" si="802"/>
        <v>0.4411885689</v>
      </c>
      <c r="EB168" s="193">
        <f t="shared" si="802"/>
        <v>0.4160042477</v>
      </c>
      <c r="EC168" s="193">
        <f t="shared" si="802"/>
        <v>0.3502881302</v>
      </c>
      <c r="ED168" s="193">
        <f t="shared" si="802"/>
        <v>0.3056041254</v>
      </c>
      <c r="EE168" s="193">
        <f t="shared" si="802"/>
        <v>0.2295356073</v>
      </c>
      <c r="EF168" s="193">
        <f t="shared" si="802"/>
        <v>0.1649878567</v>
      </c>
      <c r="EG168" s="193">
        <f t="shared" si="802"/>
        <v>0.04840168555</v>
      </c>
      <c r="EH168" s="193">
        <f t="shared" si="802"/>
        <v>0</v>
      </c>
      <c r="EI168" s="193">
        <f t="shared" si="802"/>
        <v>0</v>
      </c>
      <c r="EJ168" s="193">
        <f t="shared" si="802"/>
        <v>0</v>
      </c>
      <c r="EK168" s="193">
        <f t="shared" si="802"/>
        <v>0</v>
      </c>
      <c r="EL168" s="193">
        <f t="shared" si="802"/>
        <v>0</v>
      </c>
      <c r="EM168" s="193">
        <f t="shared" si="802"/>
        <v>0</v>
      </c>
      <c r="EN168" s="193">
        <f t="shared" si="802"/>
        <v>0</v>
      </c>
      <c r="EO168" s="193">
        <f t="shared" si="802"/>
        <v>0</v>
      </c>
      <c r="EP168" s="193">
        <f t="shared" si="802"/>
        <v>0</v>
      </c>
      <c r="EQ168" s="193">
        <f t="shared" si="802"/>
        <v>0</v>
      </c>
      <c r="ER168" s="193">
        <f t="shared" si="802"/>
        <v>0</v>
      </c>
      <c r="ES168" s="193">
        <f t="shared" si="802"/>
        <v>0</v>
      </c>
      <c r="ET168" s="193">
        <f t="shared" si="802"/>
        <v>0</v>
      </c>
      <c r="EU168" s="193">
        <f t="shared" si="19"/>
        <v>5.258278382</v>
      </c>
      <c r="EV168" s="193">
        <f t="shared" ref="EV168:GQ168" si="803">BB168-CY168</f>
        <v>0</v>
      </c>
      <c r="EW168" s="193">
        <f t="shared" si="803"/>
        <v>0</v>
      </c>
      <c r="EX168" s="193">
        <f t="shared" si="803"/>
        <v>0</v>
      </c>
      <c r="EY168" s="193">
        <f t="shared" si="803"/>
        <v>0</v>
      </c>
      <c r="EZ168" s="193">
        <f t="shared" si="803"/>
        <v>0</v>
      </c>
      <c r="FA168" s="193">
        <f t="shared" si="803"/>
        <v>0</v>
      </c>
      <c r="FB168" s="193">
        <f t="shared" si="803"/>
        <v>0</v>
      </c>
      <c r="FC168" s="193">
        <f t="shared" si="803"/>
        <v>0.002872518516</v>
      </c>
      <c r="FD168" s="193">
        <f t="shared" si="803"/>
        <v>0.008214628472</v>
      </c>
      <c r="FE168" s="193">
        <f t="shared" si="803"/>
        <v>0.02660983139</v>
      </c>
      <c r="FF168" s="193">
        <f t="shared" si="803"/>
        <v>0.06183774536</v>
      </c>
      <c r="FG168" s="193">
        <f t="shared" si="803"/>
        <v>0.1076571928</v>
      </c>
      <c r="FH168" s="193">
        <f t="shared" si="803"/>
        <v>0.1221886321</v>
      </c>
      <c r="FI168" s="193">
        <f t="shared" si="803"/>
        <v>0.1478282139</v>
      </c>
      <c r="FJ168" s="193">
        <f t="shared" si="803"/>
        <v>0.1718653219</v>
      </c>
      <c r="FK168" s="193">
        <f t="shared" si="803"/>
        <v>0.1862875866</v>
      </c>
      <c r="FL168" s="193">
        <f t="shared" si="803"/>
        <v>0.1975049037</v>
      </c>
      <c r="FM168" s="193">
        <f t="shared" si="803"/>
        <v>0.2071197469</v>
      </c>
      <c r="FN168" s="193">
        <f t="shared" si="803"/>
        <v>0.2039147991</v>
      </c>
      <c r="FO168" s="193">
        <f t="shared" si="803"/>
        <v>0.2039147991</v>
      </c>
      <c r="FP168" s="193">
        <f t="shared" si="803"/>
        <v>0.1983061406</v>
      </c>
      <c r="FQ168" s="193">
        <f t="shared" si="803"/>
        <v>0.194299956</v>
      </c>
      <c r="FR168" s="193">
        <f t="shared" si="803"/>
        <v>0.1967036667</v>
      </c>
      <c r="FS168" s="193">
        <f t="shared" si="803"/>
        <v>0.1975049037</v>
      </c>
      <c r="FT168" s="193">
        <f t="shared" si="803"/>
        <v>0.1979055221</v>
      </c>
      <c r="FU168" s="193">
        <f t="shared" si="803"/>
        <v>0.1987067591</v>
      </c>
      <c r="FV168" s="193">
        <f t="shared" si="803"/>
        <v>0.188290679</v>
      </c>
      <c r="FW168" s="193">
        <f t="shared" si="803"/>
        <v>0.1886912974</v>
      </c>
      <c r="FX168" s="193">
        <f t="shared" si="803"/>
        <v>0.1870888236</v>
      </c>
      <c r="FY168" s="193">
        <f t="shared" si="803"/>
        <v>0.1830826389</v>
      </c>
      <c r="FZ168" s="193">
        <f t="shared" si="803"/>
        <v>0.1878900605</v>
      </c>
      <c r="GA168" s="193">
        <f t="shared" si="803"/>
        <v>0.1955018114</v>
      </c>
      <c r="GB168" s="193">
        <f t="shared" si="803"/>
        <v>0.2119271685</v>
      </c>
      <c r="GC168" s="193">
        <f t="shared" si="803"/>
        <v>0.2335605656</v>
      </c>
      <c r="GD168" s="193">
        <f t="shared" si="803"/>
        <v>0.2636069506</v>
      </c>
      <c r="GE168" s="193">
        <f t="shared" si="803"/>
        <v>0.2354562702</v>
      </c>
      <c r="GF168" s="193">
        <f t="shared" si="803"/>
        <v>0.155498125</v>
      </c>
      <c r="GG168" s="193">
        <f t="shared" si="803"/>
        <v>0.09763534397</v>
      </c>
      <c r="GH168" s="193">
        <f t="shared" si="803"/>
        <v>0.05865411385</v>
      </c>
      <c r="GI168" s="193">
        <f t="shared" si="803"/>
        <v>0.02903898182</v>
      </c>
      <c r="GJ168" s="193">
        <f t="shared" si="803"/>
        <v>0.01049715976</v>
      </c>
      <c r="GK168" s="193">
        <f t="shared" si="803"/>
        <v>0.0006155241429</v>
      </c>
      <c r="GL168" s="193">
        <f t="shared" si="803"/>
        <v>0</v>
      </c>
      <c r="GM168" s="193">
        <f t="shared" si="803"/>
        <v>0</v>
      </c>
      <c r="GN168" s="193">
        <f t="shared" si="803"/>
        <v>0</v>
      </c>
      <c r="GO168" s="193">
        <f t="shared" si="803"/>
        <v>0</v>
      </c>
      <c r="GP168" s="193">
        <f t="shared" si="803"/>
        <v>0</v>
      </c>
      <c r="GQ168" s="193">
        <f t="shared" si="803"/>
        <v>0</v>
      </c>
      <c r="GR168" s="193">
        <f t="shared" si="21"/>
        <v>3.744019165</v>
      </c>
      <c r="GS168" s="193">
        <f t="shared" ref="GS168:IN168" si="804">E168-EV168</f>
        <v>0.1494306878</v>
      </c>
      <c r="GT168" s="193">
        <f t="shared" si="804"/>
        <v>0.1302010014</v>
      </c>
      <c r="GU168" s="193">
        <f t="shared" si="804"/>
        <v>0.1217880136</v>
      </c>
      <c r="GV168" s="193">
        <f t="shared" si="804"/>
        <v>0.117781829</v>
      </c>
      <c r="GW168" s="193">
        <f t="shared" si="804"/>
        <v>0.1085676043</v>
      </c>
      <c r="GX168" s="193">
        <f t="shared" si="804"/>
        <v>0.1041608011</v>
      </c>
      <c r="GY168" s="193">
        <f t="shared" si="804"/>
        <v>0.1025583273</v>
      </c>
      <c r="GZ168" s="193">
        <f t="shared" si="804"/>
        <v>0.09768271642</v>
      </c>
      <c r="HA168" s="193">
        <f t="shared" si="804"/>
        <v>0.09354246186</v>
      </c>
      <c r="HB168" s="193">
        <f t="shared" si="804"/>
        <v>0.07594849588</v>
      </c>
      <c r="HC168" s="193">
        <f t="shared" si="804"/>
        <v>0.04352491116</v>
      </c>
      <c r="HD168" s="193">
        <f t="shared" si="804"/>
        <v>0.004916596155</v>
      </c>
      <c r="HE168" s="193">
        <f t="shared" si="804"/>
        <v>0</v>
      </c>
      <c r="HF168" s="193">
        <f t="shared" si="804"/>
        <v>0</v>
      </c>
      <c r="HG168" s="193">
        <f t="shared" si="804"/>
        <v>0</v>
      </c>
      <c r="HH168" s="193">
        <f t="shared" si="804"/>
        <v>0</v>
      </c>
      <c r="HI168" s="193">
        <f t="shared" si="804"/>
        <v>0</v>
      </c>
      <c r="HJ168" s="193">
        <f t="shared" si="804"/>
        <v>0</v>
      </c>
      <c r="HK168" s="193">
        <f t="shared" si="804"/>
        <v>0</v>
      </c>
      <c r="HL168" s="193">
        <f t="shared" si="804"/>
        <v>0</v>
      </c>
      <c r="HM168" s="193">
        <f t="shared" si="804"/>
        <v>0</v>
      </c>
      <c r="HN168" s="193">
        <f t="shared" si="804"/>
        <v>0</v>
      </c>
      <c r="HO168" s="193">
        <f t="shared" si="804"/>
        <v>0</v>
      </c>
      <c r="HP168" s="193">
        <f t="shared" si="804"/>
        <v>0</v>
      </c>
      <c r="HQ168" s="193">
        <f t="shared" si="804"/>
        <v>0</v>
      </c>
      <c r="HR168" s="193">
        <f t="shared" si="804"/>
        <v>0</v>
      </c>
      <c r="HS168" s="193">
        <f t="shared" si="804"/>
        <v>0</v>
      </c>
      <c r="HT168" s="193">
        <f t="shared" si="804"/>
        <v>0</v>
      </c>
      <c r="HU168" s="193">
        <f t="shared" si="804"/>
        <v>0</v>
      </c>
      <c r="HV168" s="193">
        <f t="shared" si="804"/>
        <v>0</v>
      </c>
      <c r="HW168" s="193">
        <f t="shared" si="804"/>
        <v>0</v>
      </c>
      <c r="HX168" s="193">
        <f t="shared" si="804"/>
        <v>0</v>
      </c>
      <c r="HY168" s="193">
        <f t="shared" si="804"/>
        <v>0</v>
      </c>
      <c r="HZ168" s="193">
        <f t="shared" si="804"/>
        <v>0</v>
      </c>
      <c r="IA168" s="193">
        <f t="shared" si="804"/>
        <v>0</v>
      </c>
      <c r="IB168" s="193">
        <f t="shared" si="804"/>
        <v>0.03496119426</v>
      </c>
      <c r="IC168" s="193">
        <f t="shared" si="804"/>
        <v>0.1125156286</v>
      </c>
      <c r="ID168" s="193">
        <f t="shared" si="804"/>
        <v>0.1667728435</v>
      </c>
      <c r="IE168" s="193">
        <f t="shared" si="804"/>
        <v>0.201747889</v>
      </c>
      <c r="IF168" s="193">
        <f t="shared" si="804"/>
        <v>0.2241518886</v>
      </c>
      <c r="IG168" s="193">
        <f t="shared" si="804"/>
        <v>0.2434949476</v>
      </c>
      <c r="IH168" s="193">
        <f t="shared" si="804"/>
        <v>0.2493703986</v>
      </c>
      <c r="II168" s="193">
        <f t="shared" si="804"/>
        <v>0.2511877781</v>
      </c>
      <c r="IJ168" s="193">
        <f t="shared" si="804"/>
        <v>0.2523896335</v>
      </c>
      <c r="IK168" s="193">
        <f t="shared" si="804"/>
        <v>0.2495853042</v>
      </c>
      <c r="IL168" s="193">
        <f t="shared" si="804"/>
        <v>0.228753144</v>
      </c>
      <c r="IM168" s="193">
        <f t="shared" si="804"/>
        <v>0.2039147991</v>
      </c>
      <c r="IN168" s="193">
        <f t="shared" si="804"/>
        <v>0.1750702696</v>
      </c>
      <c r="IO168" s="193">
        <f t="shared" si="23"/>
        <v>2.593915719</v>
      </c>
      <c r="IP168" s="193">
        <f t="shared" si="29"/>
        <v>2.199207947</v>
      </c>
      <c r="IQ168" s="193">
        <f t="shared" ref="IQ168:KK168" si="805">MAX((MIN(CZ168+IP168,$IO$7))-GT168,0)</f>
        <v>2.069006945</v>
      </c>
      <c r="IR168" s="193">
        <f t="shared" si="805"/>
        <v>1.947218931</v>
      </c>
      <c r="IS168" s="193">
        <f t="shared" si="805"/>
        <v>1.829437103</v>
      </c>
      <c r="IT168" s="193">
        <f t="shared" si="805"/>
        <v>1.720869498</v>
      </c>
      <c r="IU168" s="193">
        <f t="shared" si="805"/>
        <v>1.616708697</v>
      </c>
      <c r="IV168" s="193">
        <f t="shared" si="805"/>
        <v>1.51415037</v>
      </c>
      <c r="IW168" s="193">
        <f t="shared" si="805"/>
        <v>1.416467653</v>
      </c>
      <c r="IX168" s="193">
        <f t="shared" si="805"/>
        <v>1.322925192</v>
      </c>
      <c r="IY168" s="193">
        <f t="shared" si="805"/>
        <v>1.246976696</v>
      </c>
      <c r="IZ168" s="193">
        <f t="shared" si="805"/>
        <v>1.203451785</v>
      </c>
      <c r="JA168" s="193">
        <f t="shared" si="805"/>
        <v>1.198535188</v>
      </c>
      <c r="JB168" s="193">
        <f t="shared" si="805"/>
        <v>1.249275147</v>
      </c>
      <c r="JC168" s="193">
        <f t="shared" si="805"/>
        <v>1.356937962</v>
      </c>
      <c r="JD168" s="193">
        <f t="shared" si="805"/>
        <v>1.523953023</v>
      </c>
      <c r="JE168" s="193">
        <f t="shared" si="805"/>
        <v>1.747493544</v>
      </c>
      <c r="JF168" s="193">
        <f t="shared" si="805"/>
        <v>2.065836653</v>
      </c>
      <c r="JG168" s="193">
        <f t="shared" si="805"/>
        <v>2.488261091</v>
      </c>
      <c r="JH168" s="193">
        <f t="shared" si="805"/>
        <v>2.974162886</v>
      </c>
      <c r="JI168" s="193">
        <f t="shared" si="805"/>
        <v>3.528154813</v>
      </c>
      <c r="JJ168" s="193">
        <f t="shared" si="805"/>
        <v>4.104601946</v>
      </c>
      <c r="JK168" s="193">
        <f t="shared" si="805"/>
        <v>4.685293975</v>
      </c>
      <c r="JL168" s="193">
        <f t="shared" si="805"/>
        <v>5</v>
      </c>
      <c r="JM168" s="193">
        <f t="shared" si="805"/>
        <v>5</v>
      </c>
      <c r="JN168" s="193">
        <f t="shared" si="805"/>
        <v>5</v>
      </c>
      <c r="JO168" s="193">
        <f t="shared" si="805"/>
        <v>5</v>
      </c>
      <c r="JP168" s="193">
        <f t="shared" si="805"/>
        <v>5</v>
      </c>
      <c r="JQ168" s="193">
        <f t="shared" si="805"/>
        <v>5</v>
      </c>
      <c r="JR168" s="193">
        <f t="shared" si="805"/>
        <v>5</v>
      </c>
      <c r="JS168" s="193">
        <f t="shared" si="805"/>
        <v>5</v>
      </c>
      <c r="JT168" s="193">
        <f t="shared" si="805"/>
        <v>5</v>
      </c>
      <c r="JU168" s="193">
        <f t="shared" si="805"/>
        <v>5</v>
      </c>
      <c r="JV168" s="193">
        <f t="shared" si="805"/>
        <v>5</v>
      </c>
      <c r="JW168" s="193">
        <f t="shared" si="805"/>
        <v>5</v>
      </c>
      <c r="JX168" s="193">
        <f t="shared" si="805"/>
        <v>5</v>
      </c>
      <c r="JY168" s="193">
        <f t="shared" si="805"/>
        <v>4.965038806</v>
      </c>
      <c r="JZ168" s="193">
        <f t="shared" si="805"/>
        <v>4.852523177</v>
      </c>
      <c r="KA168" s="193">
        <f t="shared" si="805"/>
        <v>4.685750334</v>
      </c>
      <c r="KB168" s="193">
        <f t="shared" si="805"/>
        <v>4.484002445</v>
      </c>
      <c r="KC168" s="193">
        <f t="shared" si="805"/>
        <v>4.259850556</v>
      </c>
      <c r="KD168" s="193">
        <f t="shared" si="805"/>
        <v>4.016355608</v>
      </c>
      <c r="KE168" s="193">
        <f t="shared" si="805"/>
        <v>3.76698521</v>
      </c>
      <c r="KF168" s="193">
        <f t="shared" si="805"/>
        <v>3.515797432</v>
      </c>
      <c r="KG168" s="193">
        <f t="shared" si="805"/>
        <v>3.263407798</v>
      </c>
      <c r="KH168" s="193">
        <f t="shared" si="805"/>
        <v>3.013822494</v>
      </c>
      <c r="KI168" s="193">
        <f t="shared" si="805"/>
        <v>2.78506935</v>
      </c>
      <c r="KJ168" s="193">
        <f t="shared" si="805"/>
        <v>2.581154551</v>
      </c>
      <c r="KK168" s="193">
        <f t="shared" si="805"/>
        <v>2.406084281</v>
      </c>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row>
    <row r="169" ht="14.25" customHeight="1">
      <c r="A169" s="1">
        <v>6.0</v>
      </c>
      <c r="B169" s="1">
        <f t="shared" ref="B169:C169" si="806">B168+1</f>
        <v>159</v>
      </c>
      <c r="C169" s="267">
        <f t="shared" si="806"/>
        <v>43624</v>
      </c>
      <c r="D169" s="193">
        <f t="shared" si="15"/>
        <v>9.058784751</v>
      </c>
      <c r="E169" s="193">
        <f>(SUMIFS(Profile!$F$2:$F$17521,Profile!$B$2:$B$17521,$B169,Profile!$C$2:$C$17521,E$8))*$C$6</f>
        <v>0.1466263585</v>
      </c>
      <c r="F169" s="193">
        <f>(SUMIFS(Profile!$F$2:$F$17521,Profile!$B$2:$B$17521,$B169,Profile!$C$2:$C$17521,F$8))*$C$6</f>
        <v>0.1293997645</v>
      </c>
      <c r="G169" s="193">
        <f>(SUMIFS(Profile!$F$2:$F$17521,Profile!$B$2:$B$17521,$B169,Profile!$C$2:$C$17521,G$8))*$C$6</f>
        <v>0.1205861582</v>
      </c>
      <c r="H169" s="193">
        <f>(SUMIFS(Profile!$F$2:$F$17521,Profile!$B$2:$B$17521,$B169,Profile!$C$2:$C$17521,H$8))*$C$6</f>
        <v>0.1161793551</v>
      </c>
      <c r="I169" s="193">
        <f>(SUMIFS(Profile!$F$2:$F$17521,Profile!$B$2:$B$17521,$B169,Profile!$C$2:$C$17521,I$8))*$C$6</f>
        <v>0.1077663673</v>
      </c>
      <c r="J169" s="193">
        <f>(SUMIFS(Profile!$F$2:$F$17521,Profile!$B$2:$B$17521,$B169,Profile!$C$2:$C$17521,J$8))*$C$6</f>
        <v>0.1049620381</v>
      </c>
      <c r="K169" s="193">
        <f>(SUMIFS(Profile!$F$2:$F$17521,Profile!$B$2:$B$17521,$B169,Profile!$C$2:$C$17521,K$8))*$C$6</f>
        <v>0.1029589457</v>
      </c>
      <c r="L169" s="193">
        <f>(SUMIFS(Profile!$F$2:$F$17521,Profile!$B$2:$B$17521,$B169,Profile!$C$2:$C$17521,L$8))*$C$6</f>
        <v>0.1001546165</v>
      </c>
      <c r="M169" s="193">
        <f>(SUMIFS(Profile!$F$2:$F$17521,Profile!$B$2:$B$17521,$B169,Profile!$C$2:$C$17521,M$8))*$C$6</f>
        <v>0.1021577088</v>
      </c>
      <c r="N169" s="193">
        <f>(SUMIFS(Profile!$F$2:$F$17521,Profile!$B$2:$B$17521,$B169,Profile!$C$2:$C$17521,N$8))*$C$6</f>
        <v>0.1029589457</v>
      </c>
      <c r="O169" s="193">
        <f>(SUMIFS(Profile!$F$2:$F$17521,Profile!$B$2:$B$17521,$B169,Profile!$C$2:$C$17521,O$8))*$C$6</f>
        <v>0.1041608011</v>
      </c>
      <c r="P169" s="193">
        <f>(SUMIFS(Profile!$F$2:$F$17521,Profile!$B$2:$B$17521,$B169,Profile!$C$2:$C$17521,P$8))*$C$6</f>
        <v>0.1121731704</v>
      </c>
      <c r="Q169" s="193">
        <f>(SUMIFS(Profile!$F$2:$F$17521,Profile!$B$2:$B$17521,$B169,Profile!$C$2:$C$17521,Q$8))*$C$6</f>
        <v>0.1253935798</v>
      </c>
      <c r="R169" s="193">
        <f>(SUMIFS(Profile!$F$2:$F$17521,Profile!$B$2:$B$17521,$B169,Profile!$C$2:$C$17521,R$8))*$C$6</f>
        <v>0.1502319247</v>
      </c>
      <c r="S169" s="193">
        <f>(SUMIFS(Profile!$F$2:$F$17521,Profile!$B$2:$B$17521,$B169,Profile!$C$2:$C$17521,S$8))*$C$6</f>
        <v>0.1710640849</v>
      </c>
      <c r="T169" s="193">
        <f>(SUMIFS(Profile!$F$2:$F$17521,Profile!$B$2:$B$17521,$B169,Profile!$C$2:$C$17521,T$8))*$C$6</f>
        <v>0.1894925344</v>
      </c>
      <c r="U169" s="193">
        <f>(SUMIFS(Profile!$F$2:$F$17521,Profile!$B$2:$B$17521,$B169,Profile!$C$2:$C$17521,U$8))*$C$6</f>
        <v>0.1975049037</v>
      </c>
      <c r="V169" s="193">
        <f>(SUMIFS(Profile!$F$2:$F$17521,Profile!$B$2:$B$17521,$B169,Profile!$C$2:$C$17521,V$8))*$C$6</f>
        <v>0.2099240761</v>
      </c>
      <c r="W169" s="193">
        <f>(SUMIFS(Profile!$F$2:$F$17521,Profile!$B$2:$B$17521,$B169,Profile!$C$2:$C$17521,W$8))*$C$6</f>
        <v>0.2075203653</v>
      </c>
      <c r="X169" s="193">
        <f>(SUMIFS(Profile!$F$2:$F$17521,Profile!$B$2:$B$17521,$B169,Profile!$C$2:$C$17521,X$8))*$C$6</f>
        <v>0.2035141807</v>
      </c>
      <c r="Y169" s="193">
        <f>(SUMIFS(Profile!$F$2:$F$17521,Profile!$B$2:$B$17521,$B169,Profile!$C$2:$C$17521,Y$8))*$C$6</f>
        <v>0.2015110883</v>
      </c>
      <c r="Z169" s="193">
        <f>(SUMIFS(Profile!$F$2:$F$17521,Profile!$B$2:$B$17521,$B169,Profile!$C$2:$C$17521,Z$8))*$C$6</f>
        <v>0.1955018114</v>
      </c>
      <c r="AA169" s="193">
        <f>(SUMIFS(Profile!$F$2:$F$17521,Profile!$B$2:$B$17521,$B169,Profile!$C$2:$C$17521,AA$8))*$C$6</f>
        <v>0.1975049037</v>
      </c>
      <c r="AB169" s="193">
        <f>(SUMIFS(Profile!$F$2:$F$17521,Profile!$B$2:$B$17521,$B169,Profile!$C$2:$C$17521,AB$8))*$C$6</f>
        <v>0.1975049037</v>
      </c>
      <c r="AC169" s="193">
        <f>(SUMIFS(Profile!$F$2:$F$17521,Profile!$B$2:$B$17521,$B169,Profile!$C$2:$C$17521,AC$8))*$C$6</f>
        <v>0.2031135622</v>
      </c>
      <c r="AD169" s="193">
        <f>(SUMIFS(Profile!$F$2:$F$17521,Profile!$B$2:$B$17521,$B169,Profile!$C$2:$C$17521,AD$8))*$C$6</f>
        <v>0.2051166545</v>
      </c>
      <c r="AE169" s="193">
        <f>(SUMIFS(Profile!$F$2:$F$17521,Profile!$B$2:$B$17521,$B169,Profile!$C$2:$C$17521,AE$8))*$C$6</f>
        <v>0.1930981006</v>
      </c>
      <c r="AF169" s="193">
        <f>(SUMIFS(Profile!$F$2:$F$17521,Profile!$B$2:$B$17521,$B169,Profile!$C$2:$C$17521,AF$8))*$C$6</f>
        <v>0.1898931528</v>
      </c>
      <c r="AG169" s="193">
        <f>(SUMIFS(Profile!$F$2:$F$17521,Profile!$B$2:$B$17521,$B169,Profile!$C$2:$C$17521,AG$8))*$C$6</f>
        <v>0.1854863497</v>
      </c>
      <c r="AH169" s="193">
        <f>(SUMIFS(Profile!$F$2:$F$17521,Profile!$B$2:$B$17521,$B169,Profile!$C$2:$C$17521,AH$8))*$C$6</f>
        <v>0.1854863497</v>
      </c>
      <c r="AI169" s="193">
        <f>(SUMIFS(Profile!$F$2:$F$17521,Profile!$B$2:$B$17521,$B169,Profile!$C$2:$C$17521,AI$8))*$C$6</f>
        <v>0.1858869682</v>
      </c>
      <c r="AJ169" s="193">
        <f>(SUMIFS(Profile!$F$2:$F$17521,Profile!$B$2:$B$17521,$B169,Profile!$C$2:$C$17521,AJ$8))*$C$6</f>
        <v>0.1983061406</v>
      </c>
      <c r="AK169" s="193">
        <f>(SUMIFS(Profile!$F$2:$F$17521,Profile!$B$2:$B$17521,$B169,Profile!$C$2:$C$17521,AK$8))*$C$6</f>
        <v>0.2119271685</v>
      </c>
      <c r="AL169" s="193">
        <f>(SUMIFS(Profile!$F$2:$F$17521,Profile!$B$2:$B$17521,$B169,Profile!$C$2:$C$17521,AL$8))*$C$6</f>
        <v>0.2307562363</v>
      </c>
      <c r="AM169" s="193">
        <f>(SUMIFS(Profile!$F$2:$F$17521,Profile!$B$2:$B$17521,$B169,Profile!$C$2:$C$17521,AM$8))*$C$6</f>
        <v>0.2612032398</v>
      </c>
      <c r="AN169" s="193">
        <f>(SUMIFS(Profile!$F$2:$F$17521,Profile!$B$2:$B$17521,$B169,Profile!$C$2:$C$17521,AN$8))*$C$6</f>
        <v>0.2676131352</v>
      </c>
      <c r="AO169" s="193">
        <f>(SUMIFS(Profile!$F$2:$F$17521,Profile!$B$2:$B$17521,$B169,Profile!$C$2:$C$17521,AO$8))*$C$6</f>
        <v>0.2696162275</v>
      </c>
      <c r="AP169" s="193">
        <f>(SUMIFS(Profile!$F$2:$F$17521,Profile!$B$2:$B$17521,$B169,Profile!$C$2:$C$17521,AP$8))*$C$6</f>
        <v>0.2696162275</v>
      </c>
      <c r="AQ169" s="193">
        <f>(SUMIFS(Profile!$F$2:$F$17521,Profile!$B$2:$B$17521,$B169,Profile!$C$2:$C$17521,AQ$8))*$C$6</f>
        <v>0.2656100429</v>
      </c>
      <c r="AR169" s="193">
        <f>(SUMIFS(Profile!$F$2:$F$17521,Profile!$B$2:$B$17521,$B169,Profile!$C$2:$C$17521,AR$8))*$C$6</f>
        <v>0.2636069506</v>
      </c>
      <c r="AS169" s="193">
        <f>(SUMIFS(Profile!$F$2:$F$17521,Profile!$B$2:$B$17521,$B169,Profile!$C$2:$C$17521,AS$8))*$C$6</f>
        <v>0.2547933443</v>
      </c>
      <c r="AT169" s="193">
        <f>(SUMIFS(Profile!$F$2:$F$17521,Profile!$B$2:$B$17521,$B169,Profile!$C$2:$C$17521,AT$8))*$C$6</f>
        <v>0.2531908704</v>
      </c>
      <c r="AU169" s="193">
        <f>(SUMIFS(Profile!$F$2:$F$17521,Profile!$B$2:$B$17521,$B169,Profile!$C$2:$C$17521,AU$8))*$C$6</f>
        <v>0.2567964366</v>
      </c>
      <c r="AV169" s="193">
        <f>(SUMIFS(Profile!$F$2:$F$17521,Profile!$B$2:$B$17521,$B169,Profile!$C$2:$C$17521,AV$8))*$C$6</f>
        <v>0.2539921074</v>
      </c>
      <c r="AW169" s="193">
        <f>(SUMIFS(Profile!$F$2:$F$17521,Profile!$B$2:$B$17521,$B169,Profile!$C$2:$C$17521,AW$8))*$C$6</f>
        <v>0.2443772642</v>
      </c>
      <c r="AX169" s="193">
        <f>(SUMIFS(Profile!$F$2:$F$17521,Profile!$B$2:$B$17521,$B169,Profile!$C$2:$C$17521,AX$8))*$C$6</f>
        <v>0.2251475778</v>
      </c>
      <c r="AY169" s="193">
        <f>(SUMIFS(Profile!$F$2:$F$17521,Profile!$B$2:$B$17521,$B169,Profile!$C$2:$C$17521,AY$8))*$C$6</f>
        <v>0.2091228392</v>
      </c>
      <c r="AZ169" s="193">
        <f>(SUMIFS(Profile!$F$2:$F$17521,Profile!$B$2:$B$17521,$B169,Profile!$C$2:$C$17521,AZ$8))*$C$6</f>
        <v>0.1782752173</v>
      </c>
      <c r="BA169" s="193">
        <f t="shared" si="16"/>
        <v>11.8721123</v>
      </c>
      <c r="BB169" s="193">
        <f>(SUMIFS(Profile!$E$2:$E$17521,Profile!$B$2:$B$17521,$B169,Profile!$C$2:$C$17521,BB$8))*$C$9</f>
        <v>0</v>
      </c>
      <c r="BC169" s="193">
        <f>(SUMIFS(Profile!$E$2:$E$17521,Profile!$B$2:$B$17521,$B169,Profile!$C$2:$C$17521,BC$8))*$C$9</f>
        <v>0</v>
      </c>
      <c r="BD169" s="193">
        <f>(SUMIFS(Profile!$E$2:$E$17521,Profile!$B$2:$B$17521,$B169,Profile!$C$2:$C$17521,BD$8))*$C$9</f>
        <v>0</v>
      </c>
      <c r="BE169" s="193">
        <f>(SUMIFS(Profile!$E$2:$E$17521,Profile!$B$2:$B$17521,$B169,Profile!$C$2:$C$17521,BE$8))*$C$9</f>
        <v>0</v>
      </c>
      <c r="BF169" s="193">
        <f>(SUMIFS(Profile!$E$2:$E$17521,Profile!$B$2:$B$17521,$B169,Profile!$C$2:$C$17521,BF$8))*$C$9</f>
        <v>0</v>
      </c>
      <c r="BG169" s="193">
        <f>(SUMIFS(Profile!$E$2:$E$17521,Profile!$B$2:$B$17521,$B169,Profile!$C$2:$C$17521,BG$8))*$C$9</f>
        <v>0</v>
      </c>
      <c r="BH169" s="193">
        <f>(SUMIFS(Profile!$E$2:$E$17521,Profile!$B$2:$B$17521,$B169,Profile!$C$2:$C$17521,BH$8))*$C$9</f>
        <v>0</v>
      </c>
      <c r="BI169" s="193">
        <f>(SUMIFS(Profile!$E$2:$E$17521,Profile!$B$2:$B$17521,$B169,Profile!$C$2:$C$17521,BI$8))*$C$9</f>
        <v>0.002738913004</v>
      </c>
      <c r="BJ169" s="193">
        <f>(SUMIFS(Profile!$E$2:$E$17521,Profile!$B$2:$B$17521,$B169,Profile!$C$2:$C$17521,BJ$8))*$C$9</f>
        <v>0.0102284006</v>
      </c>
      <c r="BK169" s="193">
        <f>(SUMIFS(Profile!$E$2:$E$17521,Profile!$B$2:$B$17521,$B169,Profile!$C$2:$C$17521,BK$8))*$C$9</f>
        <v>0.02803033597</v>
      </c>
      <c r="BL169" s="193">
        <f>(SUMIFS(Profile!$E$2:$E$17521,Profile!$B$2:$B$17521,$B169,Profile!$C$2:$C$17521,BL$8))*$C$9</f>
        <v>0.0638118788</v>
      </c>
      <c r="BM169" s="193">
        <f>(SUMIFS(Profile!$E$2:$E$17521,Profile!$B$2:$B$17521,$B169,Profile!$C$2:$C$17521,BM$8))*$C$9</f>
        <v>0.1008712398</v>
      </c>
      <c r="BN169" s="193">
        <f>(SUMIFS(Profile!$E$2:$E$17521,Profile!$B$2:$B$17521,$B169,Profile!$C$2:$C$17521,BN$8))*$C$9</f>
        <v>0.1515673796</v>
      </c>
      <c r="BO169" s="193">
        <f>(SUMIFS(Profile!$E$2:$E$17521,Profile!$B$2:$B$17521,$B169,Profile!$C$2:$C$17521,BO$8))*$C$9</f>
        <v>0.2234106306</v>
      </c>
      <c r="BP169" s="193">
        <f>(SUMIFS(Profile!$E$2:$E$17521,Profile!$B$2:$B$17521,$B169,Profile!$C$2:$C$17521,BP$8))*$C$9</f>
        <v>0.3037969296</v>
      </c>
      <c r="BQ169" s="193">
        <f>(SUMIFS(Profile!$E$2:$E$17521,Profile!$B$2:$B$17521,$B169,Profile!$C$2:$C$17521,BQ$8))*$C$9</f>
        <v>0.3683912318</v>
      </c>
      <c r="BR169" s="193">
        <f>(SUMIFS(Profile!$E$2:$E$17521,Profile!$B$2:$B$17521,$B169,Profile!$C$2:$C$17521,BR$8))*$C$9</f>
        <v>0.4562348264</v>
      </c>
      <c r="BS169" s="193">
        <f>(SUMIFS(Profile!$E$2:$E$17521,Profile!$B$2:$B$17521,$B169,Profile!$C$2:$C$17521,BS$8))*$C$9</f>
        <v>0.522530014</v>
      </c>
      <c r="BT169" s="193">
        <f>(SUMIFS(Profile!$E$2:$E$17521,Profile!$B$2:$B$17521,$B169,Profile!$C$2:$C$17521,BT$8))*$C$9</f>
        <v>0.5493423334</v>
      </c>
      <c r="BU169" s="193">
        <f>(SUMIFS(Profile!$E$2:$E$17521,Profile!$B$2:$B$17521,$B169,Profile!$C$2:$C$17521,BU$8))*$C$9</f>
        <v>0.6286177735</v>
      </c>
      <c r="BV169" s="193">
        <f>(SUMIFS(Profile!$E$2:$E$17521,Profile!$B$2:$B$17521,$B169,Profile!$C$2:$C$17521,BV$8))*$C$9</f>
        <v>0.663219608</v>
      </c>
      <c r="BW169" s="193">
        <f>(SUMIFS(Profile!$E$2:$E$17521,Profile!$B$2:$B$17521,$B169,Profile!$C$2:$C$17521,BW$8))*$C$9</f>
        <v>0.720126604</v>
      </c>
      <c r="BX169" s="193">
        <f>(SUMIFS(Profile!$E$2:$E$17521,Profile!$B$2:$B$17521,$B169,Profile!$C$2:$C$17521,BX$8))*$C$9</f>
        <v>0.7510839296</v>
      </c>
      <c r="BY169" s="193">
        <f>(SUMIFS(Profile!$E$2:$E$17521,Profile!$B$2:$B$17521,$B169,Profile!$C$2:$C$17521,BY$8))*$C$9</f>
        <v>0.7463260074</v>
      </c>
      <c r="BZ169" s="193">
        <f>(SUMIFS(Profile!$E$2:$E$17521,Profile!$B$2:$B$17521,$B169,Profile!$C$2:$C$17521,BZ$8))*$C$9</f>
        <v>0.7664330723</v>
      </c>
      <c r="CA169" s="193">
        <f>(SUMIFS(Profile!$E$2:$E$17521,Profile!$B$2:$B$17521,$B169,Profile!$C$2:$C$17521,CA$8))*$C$9</f>
        <v>0.7039588197</v>
      </c>
      <c r="CB169" s="193">
        <f>(SUMIFS(Profile!$E$2:$E$17521,Profile!$B$2:$B$17521,$B169,Profile!$C$2:$C$17521,CB$8))*$C$9</f>
        <v>0.6234356349</v>
      </c>
      <c r="CC169" s="193">
        <f>(SUMIFS(Profile!$E$2:$E$17521,Profile!$B$2:$B$17521,$B169,Profile!$C$2:$C$17521,CC$8))*$C$9</f>
        <v>0.5317020395</v>
      </c>
      <c r="CD169" s="193">
        <f>(SUMIFS(Profile!$E$2:$E$17521,Profile!$B$2:$B$17521,$B169,Profile!$C$2:$C$17521,CD$8))*$C$9</f>
        <v>0.4583634487</v>
      </c>
      <c r="CE169" s="193">
        <f>(SUMIFS(Profile!$E$2:$E$17521,Profile!$B$2:$B$17521,$B169,Profile!$C$2:$C$17521,CE$8))*$C$9</f>
        <v>0.425923504</v>
      </c>
      <c r="CF169" s="193">
        <f>(SUMIFS(Profile!$E$2:$E$17521,Profile!$B$2:$B$17521,$B169,Profile!$C$2:$C$17521,CF$8))*$C$9</f>
        <v>0.4012355623</v>
      </c>
      <c r="CG169" s="193">
        <f>(SUMIFS(Profile!$E$2:$E$17521,Profile!$B$2:$B$17521,$B169,Profile!$C$2:$C$17521,CG$8))*$C$9</f>
        <v>0.3347194725</v>
      </c>
      <c r="CH169" s="193">
        <f>(SUMIFS(Profile!$E$2:$E$17521,Profile!$B$2:$B$17521,$B169,Profile!$C$2:$C$17521,CH$8))*$C$9</f>
        <v>0.2866528197</v>
      </c>
      <c r="CI169" s="193">
        <f>(SUMIFS(Profile!$E$2:$E$17521,Profile!$B$2:$B$17521,$B169,Profile!$C$2:$C$17521,CI$8))*$C$9</f>
        <v>0.2655162017</v>
      </c>
      <c r="CJ169" s="193">
        <f>(SUMIFS(Profile!$E$2:$E$17521,Profile!$B$2:$B$17521,$B169,Profile!$C$2:$C$17521,CJ$8))*$C$9</f>
        <v>0.2358612674</v>
      </c>
      <c r="CK169" s="193">
        <f>(SUMIFS(Profile!$E$2:$E$17521,Profile!$B$2:$B$17521,$B169,Profile!$C$2:$C$17521,CK$8))*$C$9</f>
        <v>0.2099351102</v>
      </c>
      <c r="CL169" s="193">
        <f>(SUMIFS(Profile!$E$2:$E$17521,Profile!$B$2:$B$17521,$B169,Profile!$C$2:$C$17521,CL$8))*$C$9</f>
        <v>0.1414120112</v>
      </c>
      <c r="CM169" s="193">
        <f>(SUMIFS(Profile!$E$2:$E$17521,Profile!$B$2:$B$17521,$B169,Profile!$C$2:$C$17521,CM$8))*$C$9</f>
        <v>0.09170405419</v>
      </c>
      <c r="CN169" s="193">
        <f>(SUMIFS(Profile!$E$2:$E$17521,Profile!$B$2:$B$17521,$B169,Profile!$C$2:$C$17521,CN$8))*$C$9</f>
        <v>0.0577090445</v>
      </c>
      <c r="CO169" s="193">
        <f>(SUMIFS(Profile!$E$2:$E$17521,Profile!$B$2:$B$17521,$B169,Profile!$C$2:$C$17521,CO$8))*$C$9</f>
        <v>0.03060936767</v>
      </c>
      <c r="CP169" s="193">
        <f>(SUMIFS(Profile!$E$2:$E$17521,Profile!$B$2:$B$17521,$B169,Profile!$C$2:$C$17521,CP$8))*$C$9</f>
        <v>0.01283103628</v>
      </c>
      <c r="CQ169" s="193">
        <f>(SUMIFS(Profile!$E$2:$E$17521,Profile!$B$2:$B$17521,$B169,Profile!$C$2:$C$17521,CQ$8))*$C$9</f>
        <v>0.003781798196</v>
      </c>
      <c r="CR169" s="193">
        <f>(SUMIFS(Profile!$E$2:$E$17521,Profile!$B$2:$B$17521,$B169,Profile!$C$2:$C$17521,CR$8))*$C$9</f>
        <v>0</v>
      </c>
      <c r="CS169" s="193">
        <f>(SUMIFS(Profile!$E$2:$E$17521,Profile!$B$2:$B$17521,$B169,Profile!$C$2:$C$17521,CS$8))*$C$9</f>
        <v>0</v>
      </c>
      <c r="CT169" s="193">
        <f>(SUMIFS(Profile!$E$2:$E$17521,Profile!$B$2:$B$17521,$B169,Profile!$C$2:$C$17521,CT$8))*$C$9</f>
        <v>0</v>
      </c>
      <c r="CU169" s="193">
        <f>(SUMIFS(Profile!$E$2:$E$17521,Profile!$B$2:$B$17521,$B169,Profile!$C$2:$C$17521,CU$8))*$C$9</f>
        <v>0</v>
      </c>
      <c r="CV169" s="193">
        <f>(SUMIFS(Profile!$E$2:$E$17521,Profile!$B$2:$B$17521,$B169,Profile!$C$2:$C$17521,CV$8))*$C$9</f>
        <v>0</v>
      </c>
      <c r="CW169" s="193">
        <f>(SUMIFS(Profile!$E$2:$E$17521,Profile!$B$2:$B$17521,$B169,Profile!$C$2:$C$17521,CW$8))*$C$9</f>
        <v>0</v>
      </c>
      <c r="CX169" s="193">
        <f t="shared" si="17"/>
        <v>6.646848803</v>
      </c>
      <c r="CY169" s="193">
        <f t="shared" ref="CY169:ET169" si="807">MAX(BB169-E169,0)</f>
        <v>0</v>
      </c>
      <c r="CZ169" s="193">
        <f t="shared" si="807"/>
        <v>0</v>
      </c>
      <c r="DA169" s="193">
        <f t="shared" si="807"/>
        <v>0</v>
      </c>
      <c r="DB169" s="193">
        <f t="shared" si="807"/>
        <v>0</v>
      </c>
      <c r="DC169" s="193">
        <f t="shared" si="807"/>
        <v>0</v>
      </c>
      <c r="DD169" s="193">
        <f t="shared" si="807"/>
        <v>0</v>
      </c>
      <c r="DE169" s="193">
        <f t="shared" si="807"/>
        <v>0</v>
      </c>
      <c r="DF169" s="193">
        <f t="shared" si="807"/>
        <v>0</v>
      </c>
      <c r="DG169" s="193">
        <f t="shared" si="807"/>
        <v>0</v>
      </c>
      <c r="DH169" s="193">
        <f t="shared" si="807"/>
        <v>0</v>
      </c>
      <c r="DI169" s="193">
        <f t="shared" si="807"/>
        <v>0</v>
      </c>
      <c r="DJ169" s="193">
        <f t="shared" si="807"/>
        <v>0</v>
      </c>
      <c r="DK169" s="193">
        <f t="shared" si="807"/>
        <v>0.02617379976</v>
      </c>
      <c r="DL169" s="193">
        <f t="shared" si="807"/>
        <v>0.07317870593</v>
      </c>
      <c r="DM169" s="193">
        <f t="shared" si="807"/>
        <v>0.1327328447</v>
      </c>
      <c r="DN169" s="193">
        <f t="shared" si="807"/>
        <v>0.1788986975</v>
      </c>
      <c r="DO169" s="193">
        <f t="shared" si="807"/>
        <v>0.2587299228</v>
      </c>
      <c r="DP169" s="193">
        <f t="shared" si="807"/>
        <v>0.3126059379</v>
      </c>
      <c r="DQ169" s="193">
        <f t="shared" si="807"/>
        <v>0.3418219681</v>
      </c>
      <c r="DR169" s="193">
        <f t="shared" si="807"/>
        <v>0.4251035928</v>
      </c>
      <c r="DS169" s="193">
        <f t="shared" si="807"/>
        <v>0.4617085197</v>
      </c>
      <c r="DT169" s="193">
        <f t="shared" si="807"/>
        <v>0.5246247927</v>
      </c>
      <c r="DU169" s="193">
        <f t="shared" si="807"/>
        <v>0.5535790259</v>
      </c>
      <c r="DV169" s="193">
        <f t="shared" si="807"/>
        <v>0.5488211037</v>
      </c>
      <c r="DW169" s="193">
        <f t="shared" si="807"/>
        <v>0.5633195101</v>
      </c>
      <c r="DX169" s="193">
        <f t="shared" si="807"/>
        <v>0.4988421651</v>
      </c>
      <c r="DY169" s="193">
        <f t="shared" si="807"/>
        <v>0.4303375343</v>
      </c>
      <c r="DZ169" s="193">
        <f t="shared" si="807"/>
        <v>0.3418088867</v>
      </c>
      <c r="EA169" s="193">
        <f t="shared" si="807"/>
        <v>0.272877099</v>
      </c>
      <c r="EB169" s="193">
        <f t="shared" si="807"/>
        <v>0.2404371543</v>
      </c>
      <c r="EC169" s="193">
        <f t="shared" si="807"/>
        <v>0.2153485941</v>
      </c>
      <c r="ED169" s="193">
        <f t="shared" si="807"/>
        <v>0.1364133319</v>
      </c>
      <c r="EE169" s="193">
        <f t="shared" si="807"/>
        <v>0.0747256512</v>
      </c>
      <c r="EF169" s="193">
        <f t="shared" si="807"/>
        <v>0.03475996533</v>
      </c>
      <c r="EG169" s="193">
        <f t="shared" si="807"/>
        <v>0</v>
      </c>
      <c r="EH169" s="193">
        <f t="shared" si="807"/>
        <v>0</v>
      </c>
      <c r="EI169" s="193">
        <f t="shared" si="807"/>
        <v>0</v>
      </c>
      <c r="EJ169" s="193">
        <f t="shared" si="807"/>
        <v>0</v>
      </c>
      <c r="EK169" s="193">
        <f t="shared" si="807"/>
        <v>0</v>
      </c>
      <c r="EL169" s="193">
        <f t="shared" si="807"/>
        <v>0</v>
      </c>
      <c r="EM169" s="193">
        <f t="shared" si="807"/>
        <v>0</v>
      </c>
      <c r="EN169" s="193">
        <f t="shared" si="807"/>
        <v>0</v>
      </c>
      <c r="EO169" s="193">
        <f t="shared" si="807"/>
        <v>0</v>
      </c>
      <c r="EP169" s="193">
        <f t="shared" si="807"/>
        <v>0</v>
      </c>
      <c r="EQ169" s="193">
        <f t="shared" si="807"/>
        <v>0</v>
      </c>
      <c r="ER169" s="193">
        <f t="shared" si="807"/>
        <v>0</v>
      </c>
      <c r="ES169" s="193">
        <f t="shared" si="807"/>
        <v>0</v>
      </c>
      <c r="ET169" s="193">
        <f t="shared" si="807"/>
        <v>0</v>
      </c>
      <c r="EU169" s="193">
        <f t="shared" si="19"/>
        <v>5.225263498</v>
      </c>
      <c r="EV169" s="193">
        <f t="shared" ref="EV169:GQ169" si="808">BB169-CY169</f>
        <v>0</v>
      </c>
      <c r="EW169" s="193">
        <f t="shared" si="808"/>
        <v>0</v>
      </c>
      <c r="EX169" s="193">
        <f t="shared" si="808"/>
        <v>0</v>
      </c>
      <c r="EY169" s="193">
        <f t="shared" si="808"/>
        <v>0</v>
      </c>
      <c r="EZ169" s="193">
        <f t="shared" si="808"/>
        <v>0</v>
      </c>
      <c r="FA169" s="193">
        <f t="shared" si="808"/>
        <v>0</v>
      </c>
      <c r="FB169" s="193">
        <f t="shared" si="808"/>
        <v>0</v>
      </c>
      <c r="FC169" s="193">
        <f t="shared" si="808"/>
        <v>0.002738913004</v>
      </c>
      <c r="FD169" s="193">
        <f t="shared" si="808"/>
        <v>0.0102284006</v>
      </c>
      <c r="FE169" s="193">
        <f t="shared" si="808"/>
        <v>0.02803033597</v>
      </c>
      <c r="FF169" s="193">
        <f t="shared" si="808"/>
        <v>0.0638118788</v>
      </c>
      <c r="FG169" s="193">
        <f t="shared" si="808"/>
        <v>0.1008712398</v>
      </c>
      <c r="FH169" s="193">
        <f t="shared" si="808"/>
        <v>0.1253935798</v>
      </c>
      <c r="FI169" s="193">
        <f t="shared" si="808"/>
        <v>0.1502319247</v>
      </c>
      <c r="FJ169" s="193">
        <f t="shared" si="808"/>
        <v>0.1710640849</v>
      </c>
      <c r="FK169" s="193">
        <f t="shared" si="808"/>
        <v>0.1894925344</v>
      </c>
      <c r="FL169" s="193">
        <f t="shared" si="808"/>
        <v>0.1975049037</v>
      </c>
      <c r="FM169" s="193">
        <f t="shared" si="808"/>
        <v>0.2099240761</v>
      </c>
      <c r="FN169" s="193">
        <f t="shared" si="808"/>
        <v>0.2075203653</v>
      </c>
      <c r="FO169" s="193">
        <f t="shared" si="808"/>
        <v>0.2035141807</v>
      </c>
      <c r="FP169" s="193">
        <f t="shared" si="808"/>
        <v>0.2015110883</v>
      </c>
      <c r="FQ169" s="193">
        <f t="shared" si="808"/>
        <v>0.1955018114</v>
      </c>
      <c r="FR169" s="193">
        <f t="shared" si="808"/>
        <v>0.1975049037</v>
      </c>
      <c r="FS169" s="193">
        <f t="shared" si="808"/>
        <v>0.1975049037</v>
      </c>
      <c r="FT169" s="193">
        <f t="shared" si="808"/>
        <v>0.2031135622</v>
      </c>
      <c r="FU169" s="193">
        <f t="shared" si="808"/>
        <v>0.2051166545</v>
      </c>
      <c r="FV169" s="193">
        <f t="shared" si="808"/>
        <v>0.1930981006</v>
      </c>
      <c r="FW169" s="193">
        <f t="shared" si="808"/>
        <v>0.1898931528</v>
      </c>
      <c r="FX169" s="193">
        <f t="shared" si="808"/>
        <v>0.1854863497</v>
      </c>
      <c r="FY169" s="193">
        <f t="shared" si="808"/>
        <v>0.1854863497</v>
      </c>
      <c r="FZ169" s="193">
        <f t="shared" si="808"/>
        <v>0.1858869682</v>
      </c>
      <c r="GA169" s="193">
        <f t="shared" si="808"/>
        <v>0.1983061406</v>
      </c>
      <c r="GB169" s="193">
        <f t="shared" si="808"/>
        <v>0.2119271685</v>
      </c>
      <c r="GC169" s="193">
        <f t="shared" si="808"/>
        <v>0.2307562363</v>
      </c>
      <c r="GD169" s="193">
        <f t="shared" si="808"/>
        <v>0.2358612674</v>
      </c>
      <c r="GE169" s="193">
        <f t="shared" si="808"/>
        <v>0.2099351102</v>
      </c>
      <c r="GF169" s="193">
        <f t="shared" si="808"/>
        <v>0.1414120112</v>
      </c>
      <c r="GG169" s="193">
        <f t="shared" si="808"/>
        <v>0.09170405419</v>
      </c>
      <c r="GH169" s="193">
        <f t="shared" si="808"/>
        <v>0.0577090445</v>
      </c>
      <c r="GI169" s="193">
        <f t="shared" si="808"/>
        <v>0.03060936767</v>
      </c>
      <c r="GJ169" s="193">
        <f t="shared" si="808"/>
        <v>0.01283103628</v>
      </c>
      <c r="GK169" s="193">
        <f t="shared" si="808"/>
        <v>0.003781798196</v>
      </c>
      <c r="GL169" s="193">
        <f t="shared" si="808"/>
        <v>0</v>
      </c>
      <c r="GM169" s="193">
        <f t="shared" si="808"/>
        <v>0</v>
      </c>
      <c r="GN169" s="193">
        <f t="shared" si="808"/>
        <v>0</v>
      </c>
      <c r="GO169" s="193">
        <f t="shared" si="808"/>
        <v>0</v>
      </c>
      <c r="GP169" s="193">
        <f t="shared" si="808"/>
        <v>0</v>
      </c>
      <c r="GQ169" s="193">
        <f t="shared" si="808"/>
        <v>0</v>
      </c>
      <c r="GR169" s="193">
        <f t="shared" si="21"/>
        <v>3.833521253</v>
      </c>
      <c r="GS169" s="193">
        <f t="shared" ref="GS169:IN169" si="809">E169-EV169</f>
        <v>0.1466263585</v>
      </c>
      <c r="GT169" s="193">
        <f t="shared" si="809"/>
        <v>0.1293997645</v>
      </c>
      <c r="GU169" s="193">
        <f t="shared" si="809"/>
        <v>0.1205861582</v>
      </c>
      <c r="GV169" s="193">
        <f t="shared" si="809"/>
        <v>0.1161793551</v>
      </c>
      <c r="GW169" s="193">
        <f t="shared" si="809"/>
        <v>0.1077663673</v>
      </c>
      <c r="GX169" s="193">
        <f t="shared" si="809"/>
        <v>0.1049620381</v>
      </c>
      <c r="GY169" s="193">
        <f t="shared" si="809"/>
        <v>0.1029589457</v>
      </c>
      <c r="GZ169" s="193">
        <f t="shared" si="809"/>
        <v>0.09741570347</v>
      </c>
      <c r="HA169" s="193">
        <f t="shared" si="809"/>
        <v>0.0919293082</v>
      </c>
      <c r="HB169" s="193">
        <f t="shared" si="809"/>
        <v>0.07492860976</v>
      </c>
      <c r="HC169" s="193">
        <f t="shared" si="809"/>
        <v>0.04034892233</v>
      </c>
      <c r="HD169" s="193">
        <f t="shared" si="809"/>
        <v>0.01130193063</v>
      </c>
      <c r="HE169" s="193">
        <f t="shared" si="809"/>
        <v>0</v>
      </c>
      <c r="HF169" s="193">
        <f t="shared" si="809"/>
        <v>0</v>
      </c>
      <c r="HG169" s="193">
        <f t="shared" si="809"/>
        <v>0</v>
      </c>
      <c r="HH169" s="193">
        <f t="shared" si="809"/>
        <v>0</v>
      </c>
      <c r="HI169" s="193">
        <f t="shared" si="809"/>
        <v>0</v>
      </c>
      <c r="HJ169" s="193">
        <f t="shared" si="809"/>
        <v>0</v>
      </c>
      <c r="HK169" s="193">
        <f t="shared" si="809"/>
        <v>0</v>
      </c>
      <c r="HL169" s="193">
        <f t="shared" si="809"/>
        <v>0</v>
      </c>
      <c r="HM169" s="193">
        <f t="shared" si="809"/>
        <v>0</v>
      </c>
      <c r="HN169" s="193">
        <f t="shared" si="809"/>
        <v>0</v>
      </c>
      <c r="HO169" s="193">
        <f t="shared" si="809"/>
        <v>0</v>
      </c>
      <c r="HP169" s="193">
        <f t="shared" si="809"/>
        <v>0</v>
      </c>
      <c r="HQ169" s="193">
        <f t="shared" si="809"/>
        <v>0</v>
      </c>
      <c r="HR169" s="193">
        <f t="shared" si="809"/>
        <v>0</v>
      </c>
      <c r="HS169" s="193">
        <f t="shared" si="809"/>
        <v>0</v>
      </c>
      <c r="HT169" s="193">
        <f t="shared" si="809"/>
        <v>0</v>
      </c>
      <c r="HU169" s="193">
        <f t="shared" si="809"/>
        <v>0</v>
      </c>
      <c r="HV169" s="193">
        <f t="shared" si="809"/>
        <v>0</v>
      </c>
      <c r="HW169" s="193">
        <f t="shared" si="809"/>
        <v>0</v>
      </c>
      <c r="HX169" s="193">
        <f t="shared" si="809"/>
        <v>0</v>
      </c>
      <c r="HY169" s="193">
        <f t="shared" si="809"/>
        <v>0</v>
      </c>
      <c r="HZ169" s="193">
        <f t="shared" si="809"/>
        <v>0</v>
      </c>
      <c r="IA169" s="193">
        <f t="shared" si="809"/>
        <v>0.02534197239</v>
      </c>
      <c r="IB169" s="193">
        <f t="shared" si="809"/>
        <v>0.05767802501</v>
      </c>
      <c r="IC169" s="193">
        <f t="shared" si="809"/>
        <v>0.1282042163</v>
      </c>
      <c r="ID169" s="193">
        <f t="shared" si="809"/>
        <v>0.1779121734</v>
      </c>
      <c r="IE169" s="193">
        <f t="shared" si="809"/>
        <v>0.2079009984</v>
      </c>
      <c r="IF169" s="193">
        <f t="shared" si="809"/>
        <v>0.2329975829</v>
      </c>
      <c r="IG169" s="193">
        <f t="shared" si="809"/>
        <v>0.241962308</v>
      </c>
      <c r="IH169" s="193">
        <f t="shared" si="809"/>
        <v>0.2494090722</v>
      </c>
      <c r="II169" s="193">
        <f t="shared" si="809"/>
        <v>0.2567964366</v>
      </c>
      <c r="IJ169" s="193">
        <f t="shared" si="809"/>
        <v>0.2539921074</v>
      </c>
      <c r="IK169" s="193">
        <f t="shared" si="809"/>
        <v>0.2443772642</v>
      </c>
      <c r="IL169" s="193">
        <f t="shared" si="809"/>
        <v>0.2251475778</v>
      </c>
      <c r="IM169" s="193">
        <f t="shared" si="809"/>
        <v>0.2091228392</v>
      </c>
      <c r="IN169" s="193">
        <f t="shared" si="809"/>
        <v>0.1782752173</v>
      </c>
      <c r="IO169" s="193">
        <f t="shared" si="23"/>
        <v>2.689117791</v>
      </c>
      <c r="IP169" s="193">
        <f t="shared" si="29"/>
        <v>2.259457923</v>
      </c>
      <c r="IQ169" s="193">
        <f t="shared" ref="IQ169:KK169" si="810">MAX((MIN(CZ169+IP169,$IO$7))-GT169,0)</f>
        <v>2.130058158</v>
      </c>
      <c r="IR169" s="193">
        <f t="shared" si="810"/>
        <v>2.009472</v>
      </c>
      <c r="IS169" s="193">
        <f t="shared" si="810"/>
        <v>1.893292645</v>
      </c>
      <c r="IT169" s="193">
        <f t="shared" si="810"/>
        <v>1.785526278</v>
      </c>
      <c r="IU169" s="193">
        <f t="shared" si="810"/>
        <v>1.680564239</v>
      </c>
      <c r="IV169" s="193">
        <f t="shared" si="810"/>
        <v>1.577605294</v>
      </c>
      <c r="IW169" s="193">
        <f t="shared" si="810"/>
        <v>1.48018959</v>
      </c>
      <c r="IX169" s="193">
        <f t="shared" si="810"/>
        <v>1.388260282</v>
      </c>
      <c r="IY169" s="193">
        <f t="shared" si="810"/>
        <v>1.313331672</v>
      </c>
      <c r="IZ169" s="193">
        <f t="shared" si="810"/>
        <v>1.27298275</v>
      </c>
      <c r="JA169" s="193">
        <f t="shared" si="810"/>
        <v>1.261680819</v>
      </c>
      <c r="JB169" s="193">
        <f t="shared" si="810"/>
        <v>1.287854619</v>
      </c>
      <c r="JC169" s="193">
        <f t="shared" si="810"/>
        <v>1.361033325</v>
      </c>
      <c r="JD169" s="193">
        <f t="shared" si="810"/>
        <v>1.49376617</v>
      </c>
      <c r="JE169" s="193">
        <f t="shared" si="810"/>
        <v>1.672664867</v>
      </c>
      <c r="JF169" s="193">
        <f t="shared" si="810"/>
        <v>1.93139479</v>
      </c>
      <c r="JG169" s="193">
        <f t="shared" si="810"/>
        <v>2.244000728</v>
      </c>
      <c r="JH169" s="193">
        <f t="shared" si="810"/>
        <v>2.585822696</v>
      </c>
      <c r="JI169" s="193">
        <f t="shared" si="810"/>
        <v>3.010926289</v>
      </c>
      <c r="JJ169" s="193">
        <f t="shared" si="810"/>
        <v>3.472634808</v>
      </c>
      <c r="JK169" s="193">
        <f t="shared" si="810"/>
        <v>3.997259601</v>
      </c>
      <c r="JL169" s="193">
        <f t="shared" si="810"/>
        <v>4.550838627</v>
      </c>
      <c r="JM169" s="193">
        <f t="shared" si="810"/>
        <v>5</v>
      </c>
      <c r="JN169" s="193">
        <f t="shared" si="810"/>
        <v>5</v>
      </c>
      <c r="JO169" s="193">
        <f t="shared" si="810"/>
        <v>5</v>
      </c>
      <c r="JP169" s="193">
        <f t="shared" si="810"/>
        <v>5</v>
      </c>
      <c r="JQ169" s="193">
        <f t="shared" si="810"/>
        <v>5</v>
      </c>
      <c r="JR169" s="193">
        <f t="shared" si="810"/>
        <v>5</v>
      </c>
      <c r="JS169" s="193">
        <f t="shared" si="810"/>
        <v>5</v>
      </c>
      <c r="JT169" s="193">
        <f t="shared" si="810"/>
        <v>5</v>
      </c>
      <c r="JU169" s="193">
        <f t="shared" si="810"/>
        <v>5</v>
      </c>
      <c r="JV169" s="193">
        <f t="shared" si="810"/>
        <v>5</v>
      </c>
      <c r="JW169" s="193">
        <f t="shared" si="810"/>
        <v>5</v>
      </c>
      <c r="JX169" s="193">
        <f t="shared" si="810"/>
        <v>4.974658028</v>
      </c>
      <c r="JY169" s="193">
        <f t="shared" si="810"/>
        <v>4.916980003</v>
      </c>
      <c r="JZ169" s="193">
        <f t="shared" si="810"/>
        <v>4.788775786</v>
      </c>
      <c r="KA169" s="193">
        <f t="shared" si="810"/>
        <v>4.610863613</v>
      </c>
      <c r="KB169" s="193">
        <f t="shared" si="810"/>
        <v>4.402962615</v>
      </c>
      <c r="KC169" s="193">
        <f t="shared" si="810"/>
        <v>4.169965032</v>
      </c>
      <c r="KD169" s="193">
        <f t="shared" si="810"/>
        <v>3.928002724</v>
      </c>
      <c r="KE169" s="193">
        <f t="shared" si="810"/>
        <v>3.678593651</v>
      </c>
      <c r="KF169" s="193">
        <f t="shared" si="810"/>
        <v>3.421797215</v>
      </c>
      <c r="KG169" s="193">
        <f t="shared" si="810"/>
        <v>3.167805107</v>
      </c>
      <c r="KH169" s="193">
        <f t="shared" si="810"/>
        <v>2.923427843</v>
      </c>
      <c r="KI169" s="193">
        <f t="shared" si="810"/>
        <v>2.698280265</v>
      </c>
      <c r="KJ169" s="193">
        <f t="shared" si="810"/>
        <v>2.489157426</v>
      </c>
      <c r="KK169" s="193">
        <f t="shared" si="810"/>
        <v>2.310882209</v>
      </c>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row>
    <row r="170" ht="14.25" customHeight="1">
      <c r="A170" s="1">
        <v>6.0</v>
      </c>
      <c r="B170" s="1">
        <f t="shared" ref="B170:C170" si="811">B169+1</f>
        <v>160</v>
      </c>
      <c r="C170" s="267">
        <f t="shared" si="811"/>
        <v>43625</v>
      </c>
      <c r="D170" s="193">
        <f t="shared" si="15"/>
        <v>9.332006544</v>
      </c>
      <c r="E170" s="193">
        <f>(SUMIFS(Profile!$F$2:$F$17521,Profile!$B$2:$B$17521,$B170,Profile!$C$2:$C$17521,E$8))*$C$6</f>
        <v>0.1486294508</v>
      </c>
      <c r="F170" s="193">
        <f>(SUMIFS(Profile!$F$2:$F$17521,Profile!$B$2:$B$17521,$B170,Profile!$C$2:$C$17521,F$8))*$C$6</f>
        <v>0.1310022383</v>
      </c>
      <c r="G170" s="193">
        <f>(SUMIFS(Profile!$F$2:$F$17521,Profile!$B$2:$B$17521,$B170,Profile!$C$2:$C$17521,G$8))*$C$6</f>
        <v>0.122989869</v>
      </c>
      <c r="H170" s="193">
        <f>(SUMIFS(Profile!$F$2:$F$17521,Profile!$B$2:$B$17521,$B170,Profile!$C$2:$C$17521,H$8))*$C$6</f>
        <v>0.116980592</v>
      </c>
      <c r="I170" s="193">
        <f>(SUMIFS(Profile!$F$2:$F$17521,Profile!$B$2:$B$17521,$B170,Profile!$C$2:$C$17521,I$8))*$C$6</f>
        <v>0.1069651304</v>
      </c>
      <c r="J170" s="193">
        <f>(SUMIFS(Profile!$F$2:$F$17521,Profile!$B$2:$B$17521,$B170,Profile!$C$2:$C$17521,J$8))*$C$6</f>
        <v>0.1045614196</v>
      </c>
      <c r="K170" s="193">
        <f>(SUMIFS(Profile!$F$2:$F$17521,Profile!$B$2:$B$17521,$B170,Profile!$C$2:$C$17521,K$8))*$C$6</f>
        <v>0.1041608011</v>
      </c>
      <c r="L170" s="193">
        <f>(SUMIFS(Profile!$F$2:$F$17521,Profile!$B$2:$B$17521,$B170,Profile!$C$2:$C$17521,L$8))*$C$6</f>
        <v>0.1021577088</v>
      </c>
      <c r="M170" s="193">
        <f>(SUMIFS(Profile!$F$2:$F$17521,Profile!$B$2:$B$17521,$B170,Profile!$C$2:$C$17521,M$8))*$C$6</f>
        <v>0.1025583273</v>
      </c>
      <c r="N170" s="193">
        <f>(SUMIFS(Profile!$F$2:$F$17521,Profile!$B$2:$B$17521,$B170,Profile!$C$2:$C$17521,N$8))*$C$6</f>
        <v>0.1045614196</v>
      </c>
      <c r="O170" s="193">
        <f>(SUMIFS(Profile!$F$2:$F$17521,Profile!$B$2:$B$17521,$B170,Profile!$C$2:$C$17521,O$8))*$C$6</f>
        <v>0.1053626565</v>
      </c>
      <c r="P170" s="193">
        <f>(SUMIFS(Profile!$F$2:$F$17521,Profile!$B$2:$B$17521,$B170,Profile!$C$2:$C$17521,P$8))*$C$6</f>
        <v>0.1109713151</v>
      </c>
      <c r="Q170" s="193">
        <f>(SUMIFS(Profile!$F$2:$F$17521,Profile!$B$2:$B$17521,$B170,Profile!$C$2:$C$17521,Q$8))*$C$6</f>
        <v>0.1298003829</v>
      </c>
      <c r="R170" s="193">
        <f>(SUMIFS(Profile!$F$2:$F$17521,Profile!$B$2:$B$17521,$B170,Profile!$C$2:$C$17521,R$8))*$C$6</f>
        <v>0.1598467679</v>
      </c>
      <c r="S170" s="193">
        <f>(SUMIFS(Profile!$F$2:$F$17521,Profile!$B$2:$B$17521,$B170,Profile!$C$2:$C$17521,S$8))*$C$6</f>
        <v>0.1774739804</v>
      </c>
      <c r="T170" s="193">
        <f>(SUMIFS(Profile!$F$2:$F$17521,Profile!$B$2:$B$17521,$B170,Profile!$C$2:$C$17521,T$8))*$C$6</f>
        <v>0.1959024298</v>
      </c>
      <c r="U170" s="193">
        <f>(SUMIFS(Profile!$F$2:$F$17521,Profile!$B$2:$B$17521,$B170,Profile!$C$2:$C$17521,U$8))*$C$6</f>
        <v>0.2039147991</v>
      </c>
      <c r="V170" s="193">
        <f>(SUMIFS(Profile!$F$2:$F$17521,Profile!$B$2:$B$17521,$B170,Profile!$C$2:$C$17521,V$8))*$C$6</f>
        <v>0.2123277869</v>
      </c>
      <c r="W170" s="193">
        <f>(SUMIFS(Profile!$F$2:$F$17521,Profile!$B$2:$B$17521,$B170,Profile!$C$2:$C$17521,W$8))*$C$6</f>
        <v>0.2123277869</v>
      </c>
      <c r="X170" s="193">
        <f>(SUMIFS(Profile!$F$2:$F$17521,Profile!$B$2:$B$17521,$B170,Profile!$C$2:$C$17521,X$8))*$C$6</f>
        <v>0.2151321162</v>
      </c>
      <c r="Y170" s="193">
        <f>(SUMIFS(Profile!$F$2:$F$17521,Profile!$B$2:$B$17521,$B170,Profile!$C$2:$C$17521,Y$8))*$C$6</f>
        <v>0.2155327346</v>
      </c>
      <c r="Z170" s="193">
        <f>(SUMIFS(Profile!$F$2:$F$17521,Profile!$B$2:$B$17521,$B170,Profile!$C$2:$C$17521,Z$8))*$C$6</f>
        <v>0.2071197469</v>
      </c>
      <c r="AA170" s="193">
        <f>(SUMIFS(Profile!$F$2:$F$17521,Profile!$B$2:$B$17521,$B170,Profile!$C$2:$C$17521,AA$8))*$C$6</f>
        <v>0.2079209838</v>
      </c>
      <c r="AB170" s="193">
        <f>(SUMIFS(Profile!$F$2:$F$17521,Profile!$B$2:$B$17521,$B170,Profile!$C$2:$C$17521,AB$8))*$C$6</f>
        <v>0.21152655</v>
      </c>
      <c r="AC170" s="193">
        <f>(SUMIFS(Profile!$F$2:$F$17521,Profile!$B$2:$B$17521,$B170,Profile!$C$2:$C$17521,AC$8))*$C$6</f>
        <v>0.2119271685</v>
      </c>
      <c r="AD170" s="193">
        <f>(SUMIFS(Profile!$F$2:$F$17521,Profile!$B$2:$B$17521,$B170,Profile!$C$2:$C$17521,AD$8))*$C$6</f>
        <v>0.2079209838</v>
      </c>
      <c r="AE170" s="193">
        <f>(SUMIFS(Profile!$F$2:$F$17521,Profile!$B$2:$B$17521,$B170,Profile!$C$2:$C$17521,AE$8))*$C$6</f>
        <v>0.2023123253</v>
      </c>
      <c r="AF170" s="193">
        <f>(SUMIFS(Profile!$F$2:$F$17521,Profile!$B$2:$B$17521,$B170,Profile!$C$2:$C$17521,AF$8))*$C$6</f>
        <v>0.2035141807</v>
      </c>
      <c r="AG170" s="193">
        <f>(SUMIFS(Profile!$F$2:$F$17521,Profile!$B$2:$B$17521,$B170,Profile!$C$2:$C$17521,AG$8))*$C$6</f>
        <v>0.199507996</v>
      </c>
      <c r="AH170" s="193">
        <f>(SUMIFS(Profile!$F$2:$F$17521,Profile!$B$2:$B$17521,$B170,Profile!$C$2:$C$17521,AH$8))*$C$6</f>
        <v>0.2015110883</v>
      </c>
      <c r="AI170" s="193">
        <f>(SUMIFS(Profile!$F$2:$F$17521,Profile!$B$2:$B$17521,$B170,Profile!$C$2:$C$17521,AI$8))*$C$6</f>
        <v>0.2047160361</v>
      </c>
      <c r="AJ170" s="193">
        <f>(SUMIFS(Profile!$F$2:$F$17521,Profile!$B$2:$B$17521,$B170,Profile!$C$2:$C$17521,AJ$8))*$C$6</f>
        <v>0.2135296423</v>
      </c>
      <c r="AK170" s="193">
        <f>(SUMIFS(Profile!$F$2:$F$17521,Profile!$B$2:$B$17521,$B170,Profile!$C$2:$C$17521,AK$8))*$C$6</f>
        <v>0.2231444855</v>
      </c>
      <c r="AL170" s="193">
        <f>(SUMIFS(Profile!$F$2:$F$17521,Profile!$B$2:$B$17521,$B170,Profile!$C$2:$C$17521,AL$8))*$C$6</f>
        <v>0.2435760273</v>
      </c>
      <c r="AM170" s="193">
        <f>(SUMIFS(Profile!$F$2:$F$17521,Profile!$B$2:$B$17521,$B170,Profile!$C$2:$C$17521,AM$8))*$C$6</f>
        <v>0.2648088059</v>
      </c>
      <c r="AN170" s="193">
        <f>(SUMIFS(Profile!$F$2:$F$17521,Profile!$B$2:$B$17521,$B170,Profile!$C$2:$C$17521,AN$8))*$C$6</f>
        <v>0.2720199383</v>
      </c>
      <c r="AO170" s="193">
        <f>(SUMIFS(Profile!$F$2:$F$17521,Profile!$B$2:$B$17521,$B170,Profile!$C$2:$C$17521,AO$8))*$C$6</f>
        <v>0.2740230307</v>
      </c>
      <c r="AP170" s="193">
        <f>(SUMIFS(Profile!$F$2:$F$17521,Profile!$B$2:$B$17521,$B170,Profile!$C$2:$C$17521,AP$8))*$C$6</f>
        <v>0.2732217937</v>
      </c>
      <c r="AQ170" s="193">
        <f>(SUMIFS(Profile!$F$2:$F$17521,Profile!$B$2:$B$17521,$B170,Profile!$C$2:$C$17521,AQ$8))*$C$6</f>
        <v>0.2656100429</v>
      </c>
      <c r="AR170" s="193">
        <f>(SUMIFS(Profile!$F$2:$F$17521,Profile!$B$2:$B$17521,$B170,Profile!$C$2:$C$17521,AR$8))*$C$6</f>
        <v>0.2668118983</v>
      </c>
      <c r="AS170" s="193">
        <f>(SUMIFS(Profile!$F$2:$F$17521,Profile!$B$2:$B$17521,$B170,Profile!$C$2:$C$17521,AS$8))*$C$6</f>
        <v>0.2583989105</v>
      </c>
      <c r="AT170" s="193">
        <f>(SUMIFS(Profile!$F$2:$F$17521,Profile!$B$2:$B$17521,$B170,Profile!$C$2:$C$17521,AT$8))*$C$6</f>
        <v>0.2535914889</v>
      </c>
      <c r="AU170" s="193">
        <f>(SUMIFS(Profile!$F$2:$F$17521,Profile!$B$2:$B$17521,$B170,Profile!$C$2:$C$17521,AU$8))*$C$6</f>
        <v>0.2600013844</v>
      </c>
      <c r="AV170" s="193">
        <f>(SUMIFS(Profile!$F$2:$F$17521,Profile!$B$2:$B$17521,$B170,Profile!$C$2:$C$17521,AV$8))*$C$6</f>
        <v>0.2567964366</v>
      </c>
      <c r="AW170" s="193">
        <f>(SUMIFS(Profile!$F$2:$F$17521,Profile!$B$2:$B$17521,$B170,Profile!$C$2:$C$17521,AW$8))*$C$6</f>
        <v>0.2499859227</v>
      </c>
      <c r="AX170" s="193">
        <f>(SUMIFS(Profile!$F$2:$F$17521,Profile!$B$2:$B$17521,$B170,Profile!$C$2:$C$17521,AX$8))*$C$6</f>
        <v>0.2275512886</v>
      </c>
      <c r="AY170" s="193">
        <f>(SUMIFS(Profile!$F$2:$F$17521,Profile!$B$2:$B$17521,$B170,Profile!$C$2:$C$17521,AY$8))*$C$6</f>
        <v>0.2075203653</v>
      </c>
      <c r="AZ170" s="193">
        <f>(SUMIFS(Profile!$F$2:$F$17521,Profile!$B$2:$B$17521,$B170,Profile!$C$2:$C$17521,AZ$8))*$C$6</f>
        <v>0.1802783096</v>
      </c>
      <c r="BA170" s="193">
        <f t="shared" si="16"/>
        <v>11.78306926</v>
      </c>
      <c r="BB170" s="193">
        <f>(SUMIFS(Profile!$E$2:$E$17521,Profile!$B$2:$B$17521,$B170,Profile!$C$2:$C$17521,BB$8))*$C$9</f>
        <v>0</v>
      </c>
      <c r="BC170" s="193">
        <f>(SUMIFS(Profile!$E$2:$E$17521,Profile!$B$2:$B$17521,$B170,Profile!$C$2:$C$17521,BC$8))*$C$9</f>
        <v>0</v>
      </c>
      <c r="BD170" s="193">
        <f>(SUMIFS(Profile!$E$2:$E$17521,Profile!$B$2:$B$17521,$B170,Profile!$C$2:$C$17521,BD$8))*$C$9</f>
        <v>0</v>
      </c>
      <c r="BE170" s="193">
        <f>(SUMIFS(Profile!$E$2:$E$17521,Profile!$B$2:$B$17521,$B170,Profile!$C$2:$C$17521,BE$8))*$C$9</f>
        <v>0</v>
      </c>
      <c r="BF170" s="193">
        <f>(SUMIFS(Profile!$E$2:$E$17521,Profile!$B$2:$B$17521,$B170,Profile!$C$2:$C$17521,BF$8))*$C$9</f>
        <v>0</v>
      </c>
      <c r="BG170" s="193">
        <f>(SUMIFS(Profile!$E$2:$E$17521,Profile!$B$2:$B$17521,$B170,Profile!$C$2:$C$17521,BG$8))*$C$9</f>
        <v>0</v>
      </c>
      <c r="BH170" s="193">
        <f>(SUMIFS(Profile!$E$2:$E$17521,Profile!$B$2:$B$17521,$B170,Profile!$C$2:$C$17521,BH$8))*$C$9</f>
        <v>0</v>
      </c>
      <c r="BI170" s="193">
        <f>(SUMIFS(Profile!$E$2:$E$17521,Profile!$B$2:$B$17521,$B170,Profile!$C$2:$C$17521,BI$8))*$C$9</f>
        <v>0</v>
      </c>
      <c r="BJ170" s="193">
        <f>(SUMIFS(Profile!$E$2:$E$17521,Profile!$B$2:$B$17521,$B170,Profile!$C$2:$C$17521,BJ$8))*$C$9</f>
        <v>0.004698445894</v>
      </c>
      <c r="BK170" s="193">
        <f>(SUMIFS(Profile!$E$2:$E$17521,Profile!$B$2:$B$17521,$B170,Profile!$C$2:$C$17521,BK$8))*$C$9</f>
        <v>0.01510500408</v>
      </c>
      <c r="BL170" s="193">
        <f>(SUMIFS(Profile!$E$2:$E$17521,Profile!$B$2:$B$17521,$B170,Profile!$C$2:$C$17521,BL$8))*$C$9</f>
        <v>0.03988548472</v>
      </c>
      <c r="BM170" s="193">
        <f>(SUMIFS(Profile!$E$2:$E$17521,Profile!$B$2:$B$17521,$B170,Profile!$C$2:$C$17521,BM$8))*$C$9</f>
        <v>0.07300139138</v>
      </c>
      <c r="BN170" s="193">
        <f>(SUMIFS(Profile!$E$2:$E$17521,Profile!$B$2:$B$17521,$B170,Profile!$C$2:$C$17521,BN$8))*$C$9</f>
        <v>0.1168340563</v>
      </c>
      <c r="BO170" s="193">
        <f>(SUMIFS(Profile!$E$2:$E$17521,Profile!$B$2:$B$17521,$B170,Profile!$C$2:$C$17521,BO$8))*$C$9</f>
        <v>0.1709239714</v>
      </c>
      <c r="BP170" s="193">
        <f>(SUMIFS(Profile!$E$2:$E$17521,Profile!$B$2:$B$17521,$B170,Profile!$C$2:$C$17521,BP$8))*$C$9</f>
        <v>0.2366007074</v>
      </c>
      <c r="BQ170" s="193">
        <f>(SUMIFS(Profile!$E$2:$E$17521,Profile!$B$2:$B$17521,$B170,Profile!$C$2:$C$17521,BQ$8))*$C$9</f>
        <v>0.2978292963</v>
      </c>
      <c r="BR170" s="193">
        <f>(SUMIFS(Profile!$E$2:$E$17521,Profile!$B$2:$B$17521,$B170,Profile!$C$2:$C$17521,BR$8))*$C$9</f>
        <v>0.3649208429</v>
      </c>
      <c r="BS170" s="193">
        <f>(SUMIFS(Profile!$E$2:$E$17521,Profile!$B$2:$B$17521,$B170,Profile!$C$2:$C$17521,BS$8))*$C$9</f>
        <v>0.4586595182</v>
      </c>
      <c r="BT170" s="193">
        <f>(SUMIFS(Profile!$E$2:$E$17521,Profile!$B$2:$B$17521,$B170,Profile!$C$2:$C$17521,BT$8))*$C$9</f>
        <v>0.5181239768</v>
      </c>
      <c r="BU170" s="193">
        <f>(SUMIFS(Profile!$E$2:$E$17521,Profile!$B$2:$B$17521,$B170,Profile!$C$2:$C$17521,BU$8))*$C$9</f>
        <v>0.6265223918</v>
      </c>
      <c r="BV170" s="193">
        <f>(SUMIFS(Profile!$E$2:$E$17521,Profile!$B$2:$B$17521,$B170,Profile!$C$2:$C$17521,BV$8))*$C$9</f>
        <v>0.688471933</v>
      </c>
      <c r="BW170" s="193">
        <f>(SUMIFS(Profile!$E$2:$E$17521,Profile!$B$2:$B$17521,$B170,Profile!$C$2:$C$17521,BW$8))*$C$9</f>
        <v>0.7204851563</v>
      </c>
      <c r="BX170" s="193">
        <f>(SUMIFS(Profile!$E$2:$E$17521,Profile!$B$2:$B$17521,$B170,Profile!$C$2:$C$17521,BX$8))*$C$9</f>
        <v>0.7353674028</v>
      </c>
      <c r="BY170" s="193">
        <f>(SUMIFS(Profile!$E$2:$E$17521,Profile!$B$2:$B$17521,$B170,Profile!$C$2:$C$17521,BY$8))*$C$9</f>
        <v>0.7429976144</v>
      </c>
      <c r="BZ170" s="193">
        <f>(SUMIFS(Profile!$E$2:$E$17521,Profile!$B$2:$B$17521,$B170,Profile!$C$2:$C$17521,BZ$8))*$C$9</f>
        <v>0.7371973205</v>
      </c>
      <c r="CA170" s="193">
        <f>(SUMIFS(Profile!$E$2:$E$17521,Profile!$B$2:$B$17521,$B170,Profile!$C$2:$C$17521,CA$8))*$C$9</f>
        <v>0.6863924243</v>
      </c>
      <c r="CB170" s="193">
        <f>(SUMIFS(Profile!$E$2:$E$17521,Profile!$B$2:$B$17521,$B170,Profile!$C$2:$C$17521,CB$8))*$C$9</f>
        <v>0.6475195963</v>
      </c>
      <c r="CC170" s="193">
        <f>(SUMIFS(Profile!$E$2:$E$17521,Profile!$B$2:$B$17521,$B170,Profile!$C$2:$C$17521,CC$8))*$C$9</f>
        <v>0.6312074566</v>
      </c>
      <c r="CD170" s="193">
        <f>(SUMIFS(Profile!$E$2:$E$17521,Profile!$B$2:$B$17521,$B170,Profile!$C$2:$C$17521,CD$8))*$C$9</f>
        <v>0.5637889333</v>
      </c>
      <c r="CE170" s="193">
        <f>(SUMIFS(Profile!$E$2:$E$17521,Profile!$B$2:$B$17521,$B170,Profile!$C$2:$C$17521,CE$8))*$C$9</f>
        <v>0.5280434793</v>
      </c>
      <c r="CF170" s="193">
        <f>(SUMIFS(Profile!$E$2:$E$17521,Profile!$B$2:$B$17521,$B170,Profile!$C$2:$C$17521,CF$8))*$C$9</f>
        <v>0.4386087604</v>
      </c>
      <c r="CG170" s="193">
        <f>(SUMIFS(Profile!$E$2:$E$17521,Profile!$B$2:$B$17521,$B170,Profile!$C$2:$C$17521,CG$8))*$C$9</f>
        <v>0.3703866143</v>
      </c>
      <c r="CH170" s="193">
        <f>(SUMIFS(Profile!$E$2:$E$17521,Profile!$B$2:$B$17521,$B170,Profile!$C$2:$C$17521,CH$8))*$C$9</f>
        <v>0.3425128393</v>
      </c>
      <c r="CI170" s="193">
        <f>(SUMIFS(Profile!$E$2:$E$17521,Profile!$B$2:$B$17521,$B170,Profile!$C$2:$C$17521,CI$8))*$C$9</f>
        <v>0.3070642601</v>
      </c>
      <c r="CJ170" s="193">
        <f>(SUMIFS(Profile!$E$2:$E$17521,Profile!$B$2:$B$17521,$B170,Profile!$C$2:$C$17521,CJ$8))*$C$9</f>
        <v>0.2409133042</v>
      </c>
      <c r="CK170" s="193">
        <f>(SUMIFS(Profile!$E$2:$E$17521,Profile!$B$2:$B$17521,$B170,Profile!$C$2:$C$17521,CK$8))*$C$9</f>
        <v>0.1918917616</v>
      </c>
      <c r="CL170" s="193">
        <f>(SUMIFS(Profile!$E$2:$E$17521,Profile!$B$2:$B$17521,$B170,Profile!$C$2:$C$17521,CL$8))*$C$9</f>
        <v>0.1275139024</v>
      </c>
      <c r="CM170" s="193">
        <f>(SUMIFS(Profile!$E$2:$E$17521,Profile!$B$2:$B$17521,$B170,Profile!$C$2:$C$17521,CM$8))*$C$9</f>
        <v>0.08143324743</v>
      </c>
      <c r="CN170" s="193">
        <f>(SUMIFS(Profile!$E$2:$E$17521,Profile!$B$2:$B$17521,$B170,Profile!$C$2:$C$17521,CN$8))*$C$9</f>
        <v>0.04857622588</v>
      </c>
      <c r="CO170" s="193">
        <f>(SUMIFS(Profile!$E$2:$E$17521,Profile!$B$2:$B$17521,$B170,Profile!$C$2:$C$17521,CO$8))*$C$9</f>
        <v>0.02127797724</v>
      </c>
      <c r="CP170" s="193">
        <f>(SUMIFS(Profile!$E$2:$E$17521,Profile!$B$2:$B$17521,$B170,Profile!$C$2:$C$17521,CP$8))*$C$9</f>
        <v>0.007927338833</v>
      </c>
      <c r="CQ170" s="193">
        <f>(SUMIFS(Profile!$E$2:$E$17521,Profile!$B$2:$B$17521,$B170,Profile!$C$2:$C$17521,CQ$8))*$C$9</f>
        <v>0.0003866210001</v>
      </c>
      <c r="CR170" s="193">
        <f>(SUMIFS(Profile!$E$2:$E$17521,Profile!$B$2:$B$17521,$B170,Profile!$C$2:$C$17521,CR$8))*$C$9</f>
        <v>0</v>
      </c>
      <c r="CS170" s="193">
        <f>(SUMIFS(Profile!$E$2:$E$17521,Profile!$B$2:$B$17521,$B170,Profile!$C$2:$C$17521,CS$8))*$C$9</f>
        <v>0</v>
      </c>
      <c r="CT170" s="193">
        <f>(SUMIFS(Profile!$E$2:$E$17521,Profile!$B$2:$B$17521,$B170,Profile!$C$2:$C$17521,CT$8))*$C$9</f>
        <v>0</v>
      </c>
      <c r="CU170" s="193">
        <f>(SUMIFS(Profile!$E$2:$E$17521,Profile!$B$2:$B$17521,$B170,Profile!$C$2:$C$17521,CU$8))*$C$9</f>
        <v>0</v>
      </c>
      <c r="CV170" s="193">
        <f>(SUMIFS(Profile!$E$2:$E$17521,Profile!$B$2:$B$17521,$B170,Profile!$C$2:$C$17521,CV$8))*$C$9</f>
        <v>0</v>
      </c>
      <c r="CW170" s="193">
        <f>(SUMIFS(Profile!$E$2:$E$17521,Profile!$B$2:$B$17521,$B170,Profile!$C$2:$C$17521,CW$8))*$C$9</f>
        <v>0</v>
      </c>
      <c r="CX170" s="193">
        <f t="shared" si="17"/>
        <v>6.482938879</v>
      </c>
      <c r="CY170" s="193">
        <f t="shared" ref="CY170:ET170" si="812">MAX(BB170-E170,0)</f>
        <v>0</v>
      </c>
      <c r="CZ170" s="193">
        <f t="shared" si="812"/>
        <v>0</v>
      </c>
      <c r="DA170" s="193">
        <f t="shared" si="812"/>
        <v>0</v>
      </c>
      <c r="DB170" s="193">
        <f t="shared" si="812"/>
        <v>0</v>
      </c>
      <c r="DC170" s="193">
        <f t="shared" si="812"/>
        <v>0</v>
      </c>
      <c r="DD170" s="193">
        <f t="shared" si="812"/>
        <v>0</v>
      </c>
      <c r="DE170" s="193">
        <f t="shared" si="812"/>
        <v>0</v>
      </c>
      <c r="DF170" s="193">
        <f t="shared" si="812"/>
        <v>0</v>
      </c>
      <c r="DG170" s="193">
        <f t="shared" si="812"/>
        <v>0</v>
      </c>
      <c r="DH170" s="193">
        <f t="shared" si="812"/>
        <v>0</v>
      </c>
      <c r="DI170" s="193">
        <f t="shared" si="812"/>
        <v>0</v>
      </c>
      <c r="DJ170" s="193">
        <f t="shared" si="812"/>
        <v>0</v>
      </c>
      <c r="DK170" s="193">
        <f t="shared" si="812"/>
        <v>0</v>
      </c>
      <c r="DL170" s="193">
        <f t="shared" si="812"/>
        <v>0.01107720353</v>
      </c>
      <c r="DM170" s="193">
        <f t="shared" si="812"/>
        <v>0.05912672702</v>
      </c>
      <c r="DN170" s="193">
        <f t="shared" si="812"/>
        <v>0.1019268665</v>
      </c>
      <c r="DO170" s="193">
        <f t="shared" si="812"/>
        <v>0.1610060437</v>
      </c>
      <c r="DP170" s="193">
        <f t="shared" si="812"/>
        <v>0.2463317312</v>
      </c>
      <c r="DQ170" s="193">
        <f t="shared" si="812"/>
        <v>0.3057961899</v>
      </c>
      <c r="DR170" s="193">
        <f t="shared" si="812"/>
        <v>0.4113902756</v>
      </c>
      <c r="DS170" s="193">
        <f t="shared" si="812"/>
        <v>0.4729391983</v>
      </c>
      <c r="DT170" s="193">
        <f t="shared" si="812"/>
        <v>0.5133654094</v>
      </c>
      <c r="DU170" s="193">
        <f t="shared" si="812"/>
        <v>0.527446419</v>
      </c>
      <c r="DV170" s="193">
        <f t="shared" si="812"/>
        <v>0.5314710644</v>
      </c>
      <c r="DW170" s="193">
        <f t="shared" si="812"/>
        <v>0.5252701521</v>
      </c>
      <c r="DX170" s="193">
        <f t="shared" si="812"/>
        <v>0.4784714405</v>
      </c>
      <c r="DY170" s="193">
        <f t="shared" si="812"/>
        <v>0.4452072711</v>
      </c>
      <c r="DZ170" s="193">
        <f t="shared" si="812"/>
        <v>0.4276932759</v>
      </c>
      <c r="EA170" s="193">
        <f t="shared" si="812"/>
        <v>0.3642809373</v>
      </c>
      <c r="EB170" s="193">
        <f t="shared" si="812"/>
        <v>0.3265323909</v>
      </c>
      <c r="EC170" s="193">
        <f t="shared" si="812"/>
        <v>0.2338927243</v>
      </c>
      <c r="ED170" s="193">
        <f t="shared" si="812"/>
        <v>0.156856972</v>
      </c>
      <c r="EE170" s="193">
        <f t="shared" si="812"/>
        <v>0.1193683538</v>
      </c>
      <c r="EF170" s="193">
        <f t="shared" si="812"/>
        <v>0.06348823282</v>
      </c>
      <c r="EG170" s="193">
        <f t="shared" si="812"/>
        <v>0</v>
      </c>
      <c r="EH170" s="193">
        <f t="shared" si="812"/>
        <v>0</v>
      </c>
      <c r="EI170" s="193">
        <f t="shared" si="812"/>
        <v>0</v>
      </c>
      <c r="EJ170" s="193">
        <f t="shared" si="812"/>
        <v>0</v>
      </c>
      <c r="EK170" s="193">
        <f t="shared" si="812"/>
        <v>0</v>
      </c>
      <c r="EL170" s="193">
        <f t="shared" si="812"/>
        <v>0</v>
      </c>
      <c r="EM170" s="193">
        <f t="shared" si="812"/>
        <v>0</v>
      </c>
      <c r="EN170" s="193">
        <f t="shared" si="812"/>
        <v>0</v>
      </c>
      <c r="EO170" s="193">
        <f t="shared" si="812"/>
        <v>0</v>
      </c>
      <c r="EP170" s="193">
        <f t="shared" si="812"/>
        <v>0</v>
      </c>
      <c r="EQ170" s="193">
        <f t="shared" si="812"/>
        <v>0</v>
      </c>
      <c r="ER170" s="193">
        <f t="shared" si="812"/>
        <v>0</v>
      </c>
      <c r="ES170" s="193">
        <f t="shared" si="812"/>
        <v>0</v>
      </c>
      <c r="ET170" s="193">
        <f t="shared" si="812"/>
        <v>0</v>
      </c>
      <c r="EU170" s="193">
        <f t="shared" si="19"/>
        <v>5.300130377</v>
      </c>
      <c r="EV170" s="193">
        <f t="shared" ref="EV170:GQ170" si="813">BB170-CY170</f>
        <v>0</v>
      </c>
      <c r="EW170" s="193">
        <f t="shared" si="813"/>
        <v>0</v>
      </c>
      <c r="EX170" s="193">
        <f t="shared" si="813"/>
        <v>0</v>
      </c>
      <c r="EY170" s="193">
        <f t="shared" si="813"/>
        <v>0</v>
      </c>
      <c r="EZ170" s="193">
        <f t="shared" si="813"/>
        <v>0</v>
      </c>
      <c r="FA170" s="193">
        <f t="shared" si="813"/>
        <v>0</v>
      </c>
      <c r="FB170" s="193">
        <f t="shared" si="813"/>
        <v>0</v>
      </c>
      <c r="FC170" s="193">
        <f t="shared" si="813"/>
        <v>0</v>
      </c>
      <c r="FD170" s="193">
        <f t="shared" si="813"/>
        <v>0.004698445894</v>
      </c>
      <c r="FE170" s="193">
        <f t="shared" si="813"/>
        <v>0.01510500408</v>
      </c>
      <c r="FF170" s="193">
        <f t="shared" si="813"/>
        <v>0.03988548472</v>
      </c>
      <c r="FG170" s="193">
        <f t="shared" si="813"/>
        <v>0.07300139138</v>
      </c>
      <c r="FH170" s="193">
        <f t="shared" si="813"/>
        <v>0.1168340563</v>
      </c>
      <c r="FI170" s="193">
        <f t="shared" si="813"/>
        <v>0.1598467679</v>
      </c>
      <c r="FJ170" s="193">
        <f t="shared" si="813"/>
        <v>0.1774739804</v>
      </c>
      <c r="FK170" s="193">
        <f t="shared" si="813"/>
        <v>0.1959024298</v>
      </c>
      <c r="FL170" s="193">
        <f t="shared" si="813"/>
        <v>0.2039147991</v>
      </c>
      <c r="FM170" s="193">
        <f t="shared" si="813"/>
        <v>0.2123277869</v>
      </c>
      <c r="FN170" s="193">
        <f t="shared" si="813"/>
        <v>0.2123277869</v>
      </c>
      <c r="FO170" s="193">
        <f t="shared" si="813"/>
        <v>0.2151321162</v>
      </c>
      <c r="FP170" s="193">
        <f t="shared" si="813"/>
        <v>0.2155327346</v>
      </c>
      <c r="FQ170" s="193">
        <f t="shared" si="813"/>
        <v>0.2071197469</v>
      </c>
      <c r="FR170" s="193">
        <f t="shared" si="813"/>
        <v>0.2079209838</v>
      </c>
      <c r="FS170" s="193">
        <f t="shared" si="813"/>
        <v>0.21152655</v>
      </c>
      <c r="FT170" s="193">
        <f t="shared" si="813"/>
        <v>0.2119271685</v>
      </c>
      <c r="FU170" s="193">
        <f t="shared" si="813"/>
        <v>0.2079209838</v>
      </c>
      <c r="FV170" s="193">
        <f t="shared" si="813"/>
        <v>0.2023123253</v>
      </c>
      <c r="FW170" s="193">
        <f t="shared" si="813"/>
        <v>0.2035141807</v>
      </c>
      <c r="FX170" s="193">
        <f t="shared" si="813"/>
        <v>0.199507996</v>
      </c>
      <c r="FY170" s="193">
        <f t="shared" si="813"/>
        <v>0.2015110883</v>
      </c>
      <c r="FZ170" s="193">
        <f t="shared" si="813"/>
        <v>0.2047160361</v>
      </c>
      <c r="GA170" s="193">
        <f t="shared" si="813"/>
        <v>0.2135296423</v>
      </c>
      <c r="GB170" s="193">
        <f t="shared" si="813"/>
        <v>0.2231444855</v>
      </c>
      <c r="GC170" s="193">
        <f t="shared" si="813"/>
        <v>0.2435760273</v>
      </c>
      <c r="GD170" s="193">
        <f t="shared" si="813"/>
        <v>0.2409133042</v>
      </c>
      <c r="GE170" s="193">
        <f t="shared" si="813"/>
        <v>0.1918917616</v>
      </c>
      <c r="GF170" s="193">
        <f t="shared" si="813"/>
        <v>0.1275139024</v>
      </c>
      <c r="GG170" s="193">
        <f t="shared" si="813"/>
        <v>0.08143324743</v>
      </c>
      <c r="GH170" s="193">
        <f t="shared" si="813"/>
        <v>0.04857622588</v>
      </c>
      <c r="GI170" s="193">
        <f t="shared" si="813"/>
        <v>0.02127797724</v>
      </c>
      <c r="GJ170" s="193">
        <f t="shared" si="813"/>
        <v>0.007927338833</v>
      </c>
      <c r="GK170" s="193">
        <f t="shared" si="813"/>
        <v>0.0003866210001</v>
      </c>
      <c r="GL170" s="193">
        <f t="shared" si="813"/>
        <v>0</v>
      </c>
      <c r="GM170" s="193">
        <f t="shared" si="813"/>
        <v>0</v>
      </c>
      <c r="GN170" s="193">
        <f t="shared" si="813"/>
        <v>0</v>
      </c>
      <c r="GO170" s="193">
        <f t="shared" si="813"/>
        <v>0</v>
      </c>
      <c r="GP170" s="193">
        <f t="shared" si="813"/>
        <v>0</v>
      </c>
      <c r="GQ170" s="193">
        <f t="shared" si="813"/>
        <v>0</v>
      </c>
      <c r="GR170" s="193">
        <f t="shared" si="21"/>
        <v>4.031876167</v>
      </c>
      <c r="GS170" s="193">
        <f t="shared" ref="GS170:IN170" si="814">E170-EV170</f>
        <v>0.1486294508</v>
      </c>
      <c r="GT170" s="193">
        <f t="shared" si="814"/>
        <v>0.1310022383</v>
      </c>
      <c r="GU170" s="193">
        <f t="shared" si="814"/>
        <v>0.122989869</v>
      </c>
      <c r="GV170" s="193">
        <f t="shared" si="814"/>
        <v>0.116980592</v>
      </c>
      <c r="GW170" s="193">
        <f t="shared" si="814"/>
        <v>0.1069651304</v>
      </c>
      <c r="GX170" s="193">
        <f t="shared" si="814"/>
        <v>0.1045614196</v>
      </c>
      <c r="GY170" s="193">
        <f t="shared" si="814"/>
        <v>0.1041608011</v>
      </c>
      <c r="GZ170" s="193">
        <f t="shared" si="814"/>
        <v>0.1021577088</v>
      </c>
      <c r="HA170" s="193">
        <f t="shared" si="814"/>
        <v>0.09785988137</v>
      </c>
      <c r="HB170" s="193">
        <f t="shared" si="814"/>
        <v>0.08945641552</v>
      </c>
      <c r="HC170" s="193">
        <f t="shared" si="814"/>
        <v>0.06547717181</v>
      </c>
      <c r="HD170" s="193">
        <f t="shared" si="814"/>
        <v>0.03796992367</v>
      </c>
      <c r="HE170" s="193">
        <f t="shared" si="814"/>
        <v>0.0129663266</v>
      </c>
      <c r="HF170" s="193">
        <f t="shared" si="814"/>
        <v>0</v>
      </c>
      <c r="HG170" s="193">
        <f t="shared" si="814"/>
        <v>0</v>
      </c>
      <c r="HH170" s="193">
        <f t="shared" si="814"/>
        <v>0</v>
      </c>
      <c r="HI170" s="193">
        <f t="shared" si="814"/>
        <v>0</v>
      </c>
      <c r="HJ170" s="193">
        <f t="shared" si="814"/>
        <v>0</v>
      </c>
      <c r="HK170" s="193">
        <f t="shared" si="814"/>
        <v>0</v>
      </c>
      <c r="HL170" s="193">
        <f t="shared" si="814"/>
        <v>0</v>
      </c>
      <c r="HM170" s="193">
        <f t="shared" si="814"/>
        <v>0</v>
      </c>
      <c r="HN170" s="193">
        <f t="shared" si="814"/>
        <v>0</v>
      </c>
      <c r="HO170" s="193">
        <f t="shared" si="814"/>
        <v>0</v>
      </c>
      <c r="HP170" s="193">
        <f t="shared" si="814"/>
        <v>0</v>
      </c>
      <c r="HQ170" s="193">
        <f t="shared" si="814"/>
        <v>0</v>
      </c>
      <c r="HR170" s="193">
        <f t="shared" si="814"/>
        <v>0</v>
      </c>
      <c r="HS170" s="193">
        <f t="shared" si="814"/>
        <v>0</v>
      </c>
      <c r="HT170" s="193">
        <f t="shared" si="814"/>
        <v>0</v>
      </c>
      <c r="HU170" s="193">
        <f t="shared" si="814"/>
        <v>0</v>
      </c>
      <c r="HV170" s="193">
        <f t="shared" si="814"/>
        <v>0</v>
      </c>
      <c r="HW170" s="193">
        <f t="shared" si="814"/>
        <v>0</v>
      </c>
      <c r="HX170" s="193">
        <f t="shared" si="814"/>
        <v>0</v>
      </c>
      <c r="HY170" s="193">
        <f t="shared" si="814"/>
        <v>0</v>
      </c>
      <c r="HZ170" s="193">
        <f t="shared" si="814"/>
        <v>0</v>
      </c>
      <c r="IA170" s="193">
        <f t="shared" si="814"/>
        <v>0.02389550171</v>
      </c>
      <c r="IB170" s="193">
        <f t="shared" si="814"/>
        <v>0.08012817675</v>
      </c>
      <c r="IC170" s="193">
        <f t="shared" si="814"/>
        <v>0.1465091282</v>
      </c>
      <c r="ID170" s="193">
        <f t="shared" si="814"/>
        <v>0.1917885463</v>
      </c>
      <c r="IE170" s="193">
        <f t="shared" si="814"/>
        <v>0.217033817</v>
      </c>
      <c r="IF170" s="193">
        <f t="shared" si="814"/>
        <v>0.245533921</v>
      </c>
      <c r="IG170" s="193">
        <f t="shared" si="814"/>
        <v>0.2504715717</v>
      </c>
      <c r="IH170" s="193">
        <f t="shared" si="814"/>
        <v>0.2532048679</v>
      </c>
      <c r="II170" s="193">
        <f t="shared" si="814"/>
        <v>0.2600013844</v>
      </c>
      <c r="IJ170" s="193">
        <f t="shared" si="814"/>
        <v>0.2567964366</v>
      </c>
      <c r="IK170" s="193">
        <f t="shared" si="814"/>
        <v>0.2499859227</v>
      </c>
      <c r="IL170" s="193">
        <f t="shared" si="814"/>
        <v>0.2275512886</v>
      </c>
      <c r="IM170" s="193">
        <f t="shared" si="814"/>
        <v>0.2075203653</v>
      </c>
      <c r="IN170" s="193">
        <f t="shared" si="814"/>
        <v>0.1802783096</v>
      </c>
      <c r="IO170" s="193">
        <f t="shared" si="23"/>
        <v>2.790699238</v>
      </c>
      <c r="IP170" s="193">
        <f t="shared" si="29"/>
        <v>2.162252758</v>
      </c>
      <c r="IQ170" s="193">
        <f t="shared" ref="IQ170:KK170" si="815">MAX((MIN(CZ170+IP170,$IO$7))-GT170,0)</f>
        <v>2.03125052</v>
      </c>
      <c r="IR170" s="193">
        <f t="shared" si="815"/>
        <v>1.908260651</v>
      </c>
      <c r="IS170" s="193">
        <f t="shared" si="815"/>
        <v>1.791280059</v>
      </c>
      <c r="IT170" s="193">
        <f t="shared" si="815"/>
        <v>1.684314928</v>
      </c>
      <c r="IU170" s="193">
        <f t="shared" si="815"/>
        <v>1.579753509</v>
      </c>
      <c r="IV170" s="193">
        <f t="shared" si="815"/>
        <v>1.475592708</v>
      </c>
      <c r="IW170" s="193">
        <f t="shared" si="815"/>
        <v>1.373434999</v>
      </c>
      <c r="IX170" s="193">
        <f t="shared" si="815"/>
        <v>1.275575117</v>
      </c>
      <c r="IY170" s="193">
        <f t="shared" si="815"/>
        <v>1.186118702</v>
      </c>
      <c r="IZ170" s="193">
        <f t="shared" si="815"/>
        <v>1.12064153</v>
      </c>
      <c r="JA170" s="193">
        <f t="shared" si="815"/>
        <v>1.082671606</v>
      </c>
      <c r="JB170" s="193">
        <f t="shared" si="815"/>
        <v>1.06970528</v>
      </c>
      <c r="JC170" s="193">
        <f t="shared" si="815"/>
        <v>1.080782483</v>
      </c>
      <c r="JD170" s="193">
        <f t="shared" si="815"/>
        <v>1.13990921</v>
      </c>
      <c r="JE170" s="193">
        <f t="shared" si="815"/>
        <v>1.241836077</v>
      </c>
      <c r="JF170" s="193">
        <f t="shared" si="815"/>
        <v>1.402842121</v>
      </c>
      <c r="JG170" s="193">
        <f t="shared" si="815"/>
        <v>1.649173852</v>
      </c>
      <c r="JH170" s="193">
        <f t="shared" si="815"/>
        <v>1.954970042</v>
      </c>
      <c r="JI170" s="193">
        <f t="shared" si="815"/>
        <v>2.366360317</v>
      </c>
      <c r="JJ170" s="193">
        <f t="shared" si="815"/>
        <v>2.839299516</v>
      </c>
      <c r="JK170" s="193">
        <f t="shared" si="815"/>
        <v>3.352664925</v>
      </c>
      <c r="JL170" s="193">
        <f t="shared" si="815"/>
        <v>3.880111344</v>
      </c>
      <c r="JM170" s="193">
        <f t="shared" si="815"/>
        <v>4.411582408</v>
      </c>
      <c r="JN170" s="193">
        <f t="shared" si="815"/>
        <v>4.93685256</v>
      </c>
      <c r="JO170" s="193">
        <f t="shared" si="815"/>
        <v>5</v>
      </c>
      <c r="JP170" s="193">
        <f t="shared" si="815"/>
        <v>5</v>
      </c>
      <c r="JQ170" s="193">
        <f t="shared" si="815"/>
        <v>5</v>
      </c>
      <c r="JR170" s="193">
        <f t="shared" si="815"/>
        <v>5</v>
      </c>
      <c r="JS170" s="193">
        <f t="shared" si="815"/>
        <v>5</v>
      </c>
      <c r="JT170" s="193">
        <f t="shared" si="815"/>
        <v>5</v>
      </c>
      <c r="JU170" s="193">
        <f t="shared" si="815"/>
        <v>5</v>
      </c>
      <c r="JV170" s="193">
        <f t="shared" si="815"/>
        <v>5</v>
      </c>
      <c r="JW170" s="193">
        <f t="shared" si="815"/>
        <v>5</v>
      </c>
      <c r="JX170" s="193">
        <f t="shared" si="815"/>
        <v>4.976104498</v>
      </c>
      <c r="JY170" s="193">
        <f t="shared" si="815"/>
        <v>4.895976322</v>
      </c>
      <c r="JZ170" s="193">
        <f t="shared" si="815"/>
        <v>4.749467193</v>
      </c>
      <c r="KA170" s="193">
        <f t="shared" si="815"/>
        <v>4.557678647</v>
      </c>
      <c r="KB170" s="193">
        <f t="shared" si="815"/>
        <v>4.34064483</v>
      </c>
      <c r="KC170" s="193">
        <f t="shared" si="815"/>
        <v>4.095110909</v>
      </c>
      <c r="KD170" s="193">
        <f t="shared" si="815"/>
        <v>3.844639337</v>
      </c>
      <c r="KE170" s="193">
        <f t="shared" si="815"/>
        <v>3.591434469</v>
      </c>
      <c r="KF170" s="193">
        <f t="shared" si="815"/>
        <v>3.331433085</v>
      </c>
      <c r="KG170" s="193">
        <f t="shared" si="815"/>
        <v>3.074636648</v>
      </c>
      <c r="KH170" s="193">
        <f t="shared" si="815"/>
        <v>2.824650726</v>
      </c>
      <c r="KI170" s="193">
        <f t="shared" si="815"/>
        <v>2.597099437</v>
      </c>
      <c r="KJ170" s="193">
        <f t="shared" si="815"/>
        <v>2.389579072</v>
      </c>
      <c r="KK170" s="193">
        <f t="shared" si="815"/>
        <v>2.209300762</v>
      </c>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row>
    <row r="171" ht="14.25" customHeight="1">
      <c r="A171" s="1">
        <v>6.0</v>
      </c>
      <c r="B171" s="1">
        <f t="shared" ref="B171:C171" si="816">B170+1</f>
        <v>161</v>
      </c>
      <c r="C171" s="267">
        <f t="shared" si="816"/>
        <v>43626</v>
      </c>
      <c r="D171" s="193">
        <f t="shared" si="15"/>
        <v>9.352037468</v>
      </c>
      <c r="E171" s="193">
        <f>(SUMIFS(Profile!$F$2:$F$17521,Profile!$B$2:$B$17521,$B171,Profile!$C$2:$C$17521,E$8))*$C$6</f>
        <v>0.152235017</v>
      </c>
      <c r="F171" s="193">
        <f>(SUMIFS(Profile!$F$2:$F$17521,Profile!$B$2:$B$17521,$B171,Profile!$C$2:$C$17521,F$8))*$C$6</f>
        <v>0.1330053307</v>
      </c>
      <c r="G171" s="193">
        <f>(SUMIFS(Profile!$F$2:$F$17521,Profile!$B$2:$B$17521,$B171,Profile!$C$2:$C$17521,G$8))*$C$6</f>
        <v>0.1221886321</v>
      </c>
      <c r="H171" s="193">
        <f>(SUMIFS(Profile!$F$2:$F$17521,Profile!$B$2:$B$17521,$B171,Profile!$C$2:$C$17521,H$8))*$C$6</f>
        <v>0.1189836844</v>
      </c>
      <c r="I171" s="193">
        <f>(SUMIFS(Profile!$F$2:$F$17521,Profile!$B$2:$B$17521,$B171,Profile!$C$2:$C$17521,I$8))*$C$6</f>
        <v>0.1093688412</v>
      </c>
      <c r="J171" s="193">
        <f>(SUMIFS(Profile!$F$2:$F$17521,Profile!$B$2:$B$17521,$B171,Profile!$C$2:$C$17521,J$8))*$C$6</f>
        <v>0.1045614196</v>
      </c>
      <c r="K171" s="193">
        <f>(SUMIFS(Profile!$F$2:$F$17521,Profile!$B$2:$B$17521,$B171,Profile!$C$2:$C$17521,K$8))*$C$6</f>
        <v>0.1061638935</v>
      </c>
      <c r="L171" s="193">
        <f>(SUMIFS(Profile!$F$2:$F$17521,Profile!$B$2:$B$17521,$B171,Profile!$C$2:$C$17521,L$8))*$C$6</f>
        <v>0.1025583273</v>
      </c>
      <c r="M171" s="193">
        <f>(SUMIFS(Profile!$F$2:$F$17521,Profile!$B$2:$B$17521,$B171,Profile!$C$2:$C$17521,M$8))*$C$6</f>
        <v>0.1037601827</v>
      </c>
      <c r="N171" s="193">
        <f>(SUMIFS(Profile!$F$2:$F$17521,Profile!$B$2:$B$17521,$B171,Profile!$C$2:$C$17521,N$8))*$C$6</f>
        <v>0.1061638935</v>
      </c>
      <c r="O171" s="193">
        <f>(SUMIFS(Profile!$F$2:$F$17521,Profile!$B$2:$B$17521,$B171,Profile!$C$2:$C$17521,O$8))*$C$6</f>
        <v>0.1077663673</v>
      </c>
      <c r="P171" s="193">
        <f>(SUMIFS(Profile!$F$2:$F$17521,Profile!$B$2:$B$17521,$B171,Profile!$C$2:$C$17521,P$8))*$C$6</f>
        <v>0.111772552</v>
      </c>
      <c r="Q171" s="193">
        <f>(SUMIFS(Profile!$F$2:$F$17521,Profile!$B$2:$B$17521,$B171,Profile!$C$2:$C$17521,Q$8))*$C$6</f>
        <v>0.1269960537</v>
      </c>
      <c r="R171" s="193">
        <f>(SUMIFS(Profile!$F$2:$F$17521,Profile!$B$2:$B$17521,$B171,Profile!$C$2:$C$17521,R$8))*$C$6</f>
        <v>0.1570424386</v>
      </c>
      <c r="S171" s="193">
        <f>(SUMIFS(Profile!$F$2:$F$17521,Profile!$B$2:$B$17521,$B171,Profile!$C$2:$C$17521,S$8))*$C$6</f>
        <v>0.1758715065</v>
      </c>
      <c r="T171" s="193">
        <f>(SUMIFS(Profile!$F$2:$F$17521,Profile!$B$2:$B$17521,$B171,Profile!$C$2:$C$17521,T$8))*$C$6</f>
        <v>0.1963030483</v>
      </c>
      <c r="U171" s="193">
        <f>(SUMIFS(Profile!$F$2:$F$17521,Profile!$B$2:$B$17521,$B171,Profile!$C$2:$C$17521,U$8))*$C$6</f>
        <v>0.2087222207</v>
      </c>
      <c r="V171" s="193">
        <f>(SUMIFS(Profile!$F$2:$F$17521,Profile!$B$2:$B$17521,$B171,Profile!$C$2:$C$17521,V$8))*$C$6</f>
        <v>0.2191383008</v>
      </c>
      <c r="W171" s="193">
        <f>(SUMIFS(Profile!$F$2:$F$17521,Profile!$B$2:$B$17521,$B171,Profile!$C$2:$C$17521,W$8))*$C$6</f>
        <v>0.2207407747</v>
      </c>
      <c r="X171" s="193">
        <f>(SUMIFS(Profile!$F$2:$F$17521,Profile!$B$2:$B$17521,$B171,Profile!$C$2:$C$17521,X$8))*$C$6</f>
        <v>0.2203401562</v>
      </c>
      <c r="Y171" s="193">
        <f>(SUMIFS(Profile!$F$2:$F$17521,Profile!$B$2:$B$17521,$B171,Profile!$C$2:$C$17521,Y$8))*$C$6</f>
        <v>0.2203401562</v>
      </c>
      <c r="Z171" s="193">
        <f>(SUMIFS(Profile!$F$2:$F$17521,Profile!$B$2:$B$17521,$B171,Profile!$C$2:$C$17521,Z$8))*$C$6</f>
        <v>0.2131290239</v>
      </c>
      <c r="AA171" s="193">
        <f>(SUMIFS(Profile!$F$2:$F$17521,Profile!$B$2:$B$17521,$B171,Profile!$C$2:$C$17521,AA$8))*$C$6</f>
        <v>0.2179364454</v>
      </c>
      <c r="AB171" s="193">
        <f>(SUMIFS(Profile!$F$2:$F$17521,Profile!$B$2:$B$17521,$B171,Profile!$C$2:$C$17521,AB$8))*$C$6</f>
        <v>0.2199395378</v>
      </c>
      <c r="AC171" s="193">
        <f>(SUMIFS(Profile!$F$2:$F$17521,Profile!$B$2:$B$17521,$B171,Profile!$C$2:$C$17521,AC$8))*$C$6</f>
        <v>0.2247469594</v>
      </c>
      <c r="AD171" s="193">
        <f>(SUMIFS(Profile!$F$2:$F$17521,Profile!$B$2:$B$17521,$B171,Profile!$C$2:$C$17521,AD$8))*$C$6</f>
        <v>0.2199395378</v>
      </c>
      <c r="AE171" s="193">
        <f>(SUMIFS(Profile!$F$2:$F$17521,Profile!$B$2:$B$17521,$B171,Profile!$C$2:$C$17521,AE$8))*$C$6</f>
        <v>0.2111259315</v>
      </c>
      <c r="AF171" s="193">
        <f>(SUMIFS(Profile!$F$2:$F$17521,Profile!$B$2:$B$17521,$B171,Profile!$C$2:$C$17521,AF$8))*$C$6</f>
        <v>0.2075203653</v>
      </c>
      <c r="AG171" s="193">
        <f>(SUMIFS(Profile!$F$2:$F$17521,Profile!$B$2:$B$17521,$B171,Profile!$C$2:$C$17521,AG$8))*$C$6</f>
        <v>0.2051166545</v>
      </c>
      <c r="AH171" s="193">
        <f>(SUMIFS(Profile!$F$2:$F$17521,Profile!$B$2:$B$17521,$B171,Profile!$C$2:$C$17521,AH$8))*$C$6</f>
        <v>0.2047160361</v>
      </c>
      <c r="AI171" s="193">
        <f>(SUMIFS(Profile!$F$2:$F$17521,Profile!$B$2:$B$17521,$B171,Profile!$C$2:$C$17521,AI$8))*$C$6</f>
        <v>0.2039147991</v>
      </c>
      <c r="AJ171" s="193">
        <f>(SUMIFS(Profile!$F$2:$F$17521,Profile!$B$2:$B$17521,$B171,Profile!$C$2:$C$17521,AJ$8))*$C$6</f>
        <v>0.2143308792</v>
      </c>
      <c r="AK171" s="193">
        <f>(SUMIFS(Profile!$F$2:$F$17521,Profile!$B$2:$B$17521,$B171,Profile!$C$2:$C$17521,AK$8))*$C$6</f>
        <v>0.2215420116</v>
      </c>
      <c r="AL171" s="193">
        <f>(SUMIFS(Profile!$F$2:$F$17521,Profile!$B$2:$B$17521,$B171,Profile!$C$2:$C$17521,AL$8))*$C$6</f>
        <v>0.2355636579</v>
      </c>
      <c r="AM171" s="193">
        <f>(SUMIFS(Profile!$F$2:$F$17521,Profile!$B$2:$B$17521,$B171,Profile!$C$2:$C$17521,AM$8))*$C$6</f>
        <v>0.2531908704</v>
      </c>
      <c r="AN171" s="193">
        <f>(SUMIFS(Profile!$F$2:$F$17521,Profile!$B$2:$B$17521,$B171,Profile!$C$2:$C$17521,AN$8))*$C$6</f>
        <v>0.2620044767</v>
      </c>
      <c r="AO171" s="193">
        <f>(SUMIFS(Profile!$F$2:$F$17521,Profile!$B$2:$B$17521,$B171,Profile!$C$2:$C$17521,AO$8))*$C$6</f>
        <v>0.264007569</v>
      </c>
      <c r="AP171" s="193">
        <f>(SUMIFS(Profile!$F$2:$F$17521,Profile!$B$2:$B$17521,$B171,Profile!$C$2:$C$17521,AP$8))*$C$6</f>
        <v>0.2668118983</v>
      </c>
      <c r="AQ171" s="193">
        <f>(SUMIFS(Profile!$F$2:$F$17521,Profile!$B$2:$B$17521,$B171,Profile!$C$2:$C$17521,AQ$8))*$C$6</f>
        <v>0.2624050952</v>
      </c>
      <c r="AR171" s="193">
        <f>(SUMIFS(Profile!$F$2:$F$17521,Profile!$B$2:$B$17521,$B171,Profile!$C$2:$C$17521,AR$8))*$C$6</f>
        <v>0.252790252</v>
      </c>
      <c r="AS171" s="193">
        <f>(SUMIFS(Profile!$F$2:$F$17521,Profile!$B$2:$B$17521,$B171,Profile!$C$2:$C$17521,AS$8))*$C$6</f>
        <v>0.2511877781</v>
      </c>
      <c r="AT171" s="193">
        <f>(SUMIFS(Profile!$F$2:$F$17521,Profile!$B$2:$B$17521,$B171,Profile!$C$2:$C$17521,AT$8))*$C$6</f>
        <v>0.2463803565</v>
      </c>
      <c r="AU171" s="193">
        <f>(SUMIFS(Profile!$F$2:$F$17521,Profile!$B$2:$B$17521,$B171,Profile!$C$2:$C$17521,AU$8))*$C$6</f>
        <v>0.2491846858</v>
      </c>
      <c r="AV171" s="193">
        <f>(SUMIFS(Profile!$F$2:$F$17521,Profile!$B$2:$B$17521,$B171,Profile!$C$2:$C$17521,AV$8))*$C$6</f>
        <v>0.251989015</v>
      </c>
      <c r="AW171" s="193">
        <f>(SUMIFS(Profile!$F$2:$F$17521,Profile!$B$2:$B$17521,$B171,Profile!$C$2:$C$17521,AW$8))*$C$6</f>
        <v>0.2455791196</v>
      </c>
      <c r="AX171" s="193">
        <f>(SUMIFS(Profile!$F$2:$F$17521,Profile!$B$2:$B$17521,$B171,Profile!$C$2:$C$17521,AX$8))*$C$6</f>
        <v>0.2279519071</v>
      </c>
      <c r="AY171" s="193">
        <f>(SUMIFS(Profile!$F$2:$F$17521,Profile!$B$2:$B$17521,$B171,Profile!$C$2:$C$17521,AY$8))*$C$6</f>
        <v>0.2087222207</v>
      </c>
      <c r="AZ171" s="193">
        <f>(SUMIFS(Profile!$F$2:$F$17521,Profile!$B$2:$B$17521,$B171,Profile!$C$2:$C$17521,AZ$8))*$C$6</f>
        <v>0.1862875866</v>
      </c>
      <c r="BA171" s="193">
        <f t="shared" si="16"/>
        <v>11.11650992</v>
      </c>
      <c r="BB171" s="193">
        <f>(SUMIFS(Profile!$E$2:$E$17521,Profile!$B$2:$B$17521,$B171,Profile!$C$2:$C$17521,BB$8))*$C$9</f>
        <v>0</v>
      </c>
      <c r="BC171" s="193">
        <f>(SUMIFS(Profile!$E$2:$E$17521,Profile!$B$2:$B$17521,$B171,Profile!$C$2:$C$17521,BC$8))*$C$9</f>
        <v>0</v>
      </c>
      <c r="BD171" s="193">
        <f>(SUMIFS(Profile!$E$2:$E$17521,Profile!$B$2:$B$17521,$B171,Profile!$C$2:$C$17521,BD$8))*$C$9</f>
        <v>0</v>
      </c>
      <c r="BE171" s="193">
        <f>(SUMIFS(Profile!$E$2:$E$17521,Profile!$B$2:$B$17521,$B171,Profile!$C$2:$C$17521,BE$8))*$C$9</f>
        <v>0</v>
      </c>
      <c r="BF171" s="193">
        <f>(SUMIFS(Profile!$E$2:$E$17521,Profile!$B$2:$B$17521,$B171,Profile!$C$2:$C$17521,BF$8))*$C$9</f>
        <v>0</v>
      </c>
      <c r="BG171" s="193">
        <f>(SUMIFS(Profile!$E$2:$E$17521,Profile!$B$2:$B$17521,$B171,Profile!$C$2:$C$17521,BG$8))*$C$9</f>
        <v>0</v>
      </c>
      <c r="BH171" s="193">
        <f>(SUMIFS(Profile!$E$2:$E$17521,Profile!$B$2:$B$17521,$B171,Profile!$C$2:$C$17521,BH$8))*$C$9</f>
        <v>0</v>
      </c>
      <c r="BI171" s="193">
        <f>(SUMIFS(Profile!$E$2:$E$17521,Profile!$B$2:$B$17521,$B171,Profile!$C$2:$C$17521,BI$8))*$C$9</f>
        <v>0.002271293711</v>
      </c>
      <c r="BJ171" s="193">
        <f>(SUMIFS(Profile!$E$2:$E$17521,Profile!$B$2:$B$17521,$B171,Profile!$C$2:$C$17521,BJ$8))*$C$9</f>
        <v>0.004275376396</v>
      </c>
      <c r="BK171" s="193">
        <f>(SUMIFS(Profile!$E$2:$E$17521,Profile!$B$2:$B$17521,$B171,Profile!$C$2:$C$17521,BK$8))*$C$9</f>
        <v>0.01344617903</v>
      </c>
      <c r="BL171" s="193">
        <f>(SUMIFS(Profile!$E$2:$E$17521,Profile!$B$2:$B$17521,$B171,Profile!$C$2:$C$17521,BL$8))*$C$9</f>
        <v>0.03512080872</v>
      </c>
      <c r="BM171" s="193">
        <f>(SUMIFS(Profile!$E$2:$E$17521,Profile!$B$2:$B$17521,$B171,Profile!$C$2:$C$17521,BM$8))*$C$9</f>
        <v>0.0579005742</v>
      </c>
      <c r="BN171" s="193">
        <f>(SUMIFS(Profile!$E$2:$E$17521,Profile!$B$2:$B$17521,$B171,Profile!$C$2:$C$17521,BN$8))*$C$9</f>
        <v>0.09056022394</v>
      </c>
      <c r="BO171" s="193">
        <f>(SUMIFS(Profile!$E$2:$E$17521,Profile!$B$2:$B$17521,$B171,Profile!$C$2:$C$17521,BO$8))*$C$9</f>
        <v>0.1282059078</v>
      </c>
      <c r="BP171" s="193">
        <f>(SUMIFS(Profile!$E$2:$E$17521,Profile!$B$2:$B$17521,$B171,Profile!$C$2:$C$17521,BP$8))*$C$9</f>
        <v>0.1941026833</v>
      </c>
      <c r="BQ171" s="193">
        <f>(SUMIFS(Profile!$E$2:$E$17521,Profile!$B$2:$B$17521,$B171,Profile!$C$2:$C$17521,BQ$8))*$C$9</f>
        <v>0.2875044366</v>
      </c>
      <c r="BR171" s="193">
        <f>(SUMIFS(Profile!$E$2:$E$17521,Profile!$B$2:$B$17521,$B171,Profile!$C$2:$C$17521,BR$8))*$C$9</f>
        <v>0.3498045762</v>
      </c>
      <c r="BS171" s="193">
        <f>(SUMIFS(Profile!$E$2:$E$17521,Profile!$B$2:$B$17521,$B171,Profile!$C$2:$C$17521,BS$8))*$C$9</f>
        <v>0.4188759759</v>
      </c>
      <c r="BT171" s="193">
        <f>(SUMIFS(Profile!$E$2:$E$17521,Profile!$B$2:$B$17521,$B171,Profile!$C$2:$C$17521,BT$8))*$C$9</f>
        <v>0.4974213316</v>
      </c>
      <c r="BU171" s="193">
        <f>(SUMIFS(Profile!$E$2:$E$17521,Profile!$B$2:$B$17521,$B171,Profile!$C$2:$C$17521,BU$8))*$C$9</f>
        <v>0.5468198618</v>
      </c>
      <c r="BV171" s="193">
        <f>(SUMIFS(Profile!$E$2:$E$17521,Profile!$B$2:$B$17521,$B171,Profile!$C$2:$C$17521,BV$8))*$C$9</f>
        <v>0.5704385812</v>
      </c>
      <c r="BW171" s="193">
        <f>(SUMIFS(Profile!$E$2:$E$17521,Profile!$B$2:$B$17521,$B171,Profile!$C$2:$C$17521,BW$8))*$C$9</f>
        <v>0.616747269</v>
      </c>
      <c r="BX171" s="193">
        <f>(SUMIFS(Profile!$E$2:$E$17521,Profile!$B$2:$B$17521,$B171,Profile!$C$2:$C$17521,BX$8))*$C$9</f>
        <v>0.6877251485</v>
      </c>
      <c r="BY171" s="193">
        <f>(SUMIFS(Profile!$E$2:$E$17521,Profile!$B$2:$B$17521,$B171,Profile!$C$2:$C$17521,BY$8))*$C$9</f>
        <v>0.6827055493</v>
      </c>
      <c r="BZ171" s="193">
        <f>(SUMIFS(Profile!$E$2:$E$17521,Profile!$B$2:$B$17521,$B171,Profile!$C$2:$C$17521,BZ$8))*$C$9</f>
        <v>0.716125517</v>
      </c>
      <c r="CA171" s="193">
        <f>(SUMIFS(Profile!$E$2:$E$17521,Profile!$B$2:$B$17521,$B171,Profile!$C$2:$C$17521,CA$8))*$C$9</f>
        <v>0.7057867069</v>
      </c>
      <c r="CB171" s="193">
        <f>(SUMIFS(Profile!$E$2:$E$17521,Profile!$B$2:$B$17521,$B171,Profile!$C$2:$C$17521,CB$8))*$C$9</f>
        <v>0.6835263852</v>
      </c>
      <c r="CC171" s="193">
        <f>(SUMIFS(Profile!$E$2:$E$17521,Profile!$B$2:$B$17521,$B171,Profile!$C$2:$C$17521,CC$8))*$C$9</f>
        <v>0.6440083866</v>
      </c>
      <c r="CD171" s="193">
        <f>(SUMIFS(Profile!$E$2:$E$17521,Profile!$B$2:$B$17521,$B171,Profile!$C$2:$C$17521,CD$8))*$C$9</f>
        <v>0.541442351</v>
      </c>
      <c r="CE171" s="193">
        <f>(SUMIFS(Profile!$E$2:$E$17521,Profile!$B$2:$B$17521,$B171,Profile!$C$2:$C$17521,CE$8))*$C$9</f>
        <v>0.4959664056</v>
      </c>
      <c r="CF171" s="193">
        <f>(SUMIFS(Profile!$E$2:$E$17521,Profile!$B$2:$B$17521,$B171,Profile!$C$2:$C$17521,CF$8))*$C$9</f>
        <v>0.4526582339</v>
      </c>
      <c r="CG171" s="193">
        <f>(SUMIFS(Profile!$E$2:$E$17521,Profile!$B$2:$B$17521,$B171,Profile!$C$2:$C$17521,CG$8))*$C$9</f>
        <v>0.4008018803</v>
      </c>
      <c r="CH171" s="193">
        <f>(SUMIFS(Profile!$E$2:$E$17521,Profile!$B$2:$B$17521,$B171,Profile!$C$2:$C$17521,CH$8))*$C$9</f>
        <v>0.3405792387</v>
      </c>
      <c r="CI171" s="193">
        <f>(SUMIFS(Profile!$E$2:$E$17521,Profile!$B$2:$B$17521,$B171,Profile!$C$2:$C$17521,CI$8))*$C$9</f>
        <v>0.2718478847</v>
      </c>
      <c r="CJ171" s="193">
        <f>(SUMIFS(Profile!$E$2:$E$17521,Profile!$B$2:$B$17521,$B171,Profile!$C$2:$C$17521,CJ$8))*$C$9</f>
        <v>0.2123720409</v>
      </c>
      <c r="CK171" s="193">
        <f>(SUMIFS(Profile!$E$2:$E$17521,Profile!$B$2:$B$17521,$B171,Profile!$C$2:$C$17521,CK$8))*$C$9</f>
        <v>0.1858914873</v>
      </c>
      <c r="CL171" s="193">
        <f>(SUMIFS(Profile!$E$2:$E$17521,Profile!$B$2:$B$17521,$B171,Profile!$C$2:$C$17521,CL$8))*$C$9</f>
        <v>0.1312810129</v>
      </c>
      <c r="CM171" s="193">
        <f>(SUMIFS(Profile!$E$2:$E$17521,Profile!$B$2:$B$17521,$B171,Profile!$C$2:$C$17521,CM$8))*$C$9</f>
        <v>0.08029757094</v>
      </c>
      <c r="CN171" s="193">
        <f>(SUMIFS(Profile!$E$2:$E$17521,Profile!$B$2:$B$17521,$B171,Profile!$C$2:$C$17521,CN$8))*$C$9</f>
        <v>0.04374957676</v>
      </c>
      <c r="CO171" s="193">
        <f>(SUMIFS(Profile!$E$2:$E$17521,Profile!$B$2:$B$17521,$B171,Profile!$C$2:$C$17521,CO$8))*$C$9</f>
        <v>0.01869406916</v>
      </c>
      <c r="CP171" s="193">
        <f>(SUMIFS(Profile!$E$2:$E$17521,Profile!$B$2:$B$17521,$B171,Profile!$C$2:$C$17521,CP$8))*$C$9</f>
        <v>0.006878153395</v>
      </c>
      <c r="CQ171" s="193">
        <f>(SUMIFS(Profile!$E$2:$E$17521,Profile!$B$2:$B$17521,$B171,Profile!$C$2:$C$17521,CQ$8))*$C$9</f>
        <v>0.000667606955</v>
      </c>
      <c r="CR171" s="193">
        <f>(SUMIFS(Profile!$E$2:$E$17521,Profile!$B$2:$B$17521,$B171,Profile!$C$2:$C$17521,CR$8))*$C$9</f>
        <v>0.000009632871201</v>
      </c>
      <c r="CS171" s="193">
        <f>(SUMIFS(Profile!$E$2:$E$17521,Profile!$B$2:$B$17521,$B171,Profile!$C$2:$C$17521,CS$8))*$C$9</f>
        <v>0</v>
      </c>
      <c r="CT171" s="193">
        <f>(SUMIFS(Profile!$E$2:$E$17521,Profile!$B$2:$B$17521,$B171,Profile!$C$2:$C$17521,CT$8))*$C$9</f>
        <v>0</v>
      </c>
      <c r="CU171" s="193">
        <f>(SUMIFS(Profile!$E$2:$E$17521,Profile!$B$2:$B$17521,$B171,Profile!$C$2:$C$17521,CU$8))*$C$9</f>
        <v>0</v>
      </c>
      <c r="CV171" s="193">
        <f>(SUMIFS(Profile!$E$2:$E$17521,Profile!$B$2:$B$17521,$B171,Profile!$C$2:$C$17521,CV$8))*$C$9</f>
        <v>0</v>
      </c>
      <c r="CW171" s="193">
        <f>(SUMIFS(Profile!$E$2:$E$17521,Profile!$B$2:$B$17521,$B171,Profile!$C$2:$C$17521,CW$8))*$C$9</f>
        <v>0</v>
      </c>
      <c r="CX171" s="193">
        <f t="shared" si="17"/>
        <v>5.8439104</v>
      </c>
      <c r="CY171" s="193">
        <f t="shared" ref="CY171:ET171" si="817">MAX(BB171-E171,0)</f>
        <v>0</v>
      </c>
      <c r="CZ171" s="193">
        <f t="shared" si="817"/>
        <v>0</v>
      </c>
      <c r="DA171" s="193">
        <f t="shared" si="817"/>
        <v>0</v>
      </c>
      <c r="DB171" s="193">
        <f t="shared" si="817"/>
        <v>0</v>
      </c>
      <c r="DC171" s="193">
        <f t="shared" si="817"/>
        <v>0</v>
      </c>
      <c r="DD171" s="193">
        <f t="shared" si="817"/>
        <v>0</v>
      </c>
      <c r="DE171" s="193">
        <f t="shared" si="817"/>
        <v>0</v>
      </c>
      <c r="DF171" s="193">
        <f t="shared" si="817"/>
        <v>0</v>
      </c>
      <c r="DG171" s="193">
        <f t="shared" si="817"/>
        <v>0</v>
      </c>
      <c r="DH171" s="193">
        <f t="shared" si="817"/>
        <v>0</v>
      </c>
      <c r="DI171" s="193">
        <f t="shared" si="817"/>
        <v>0</v>
      </c>
      <c r="DJ171" s="193">
        <f t="shared" si="817"/>
        <v>0</v>
      </c>
      <c r="DK171" s="193">
        <f t="shared" si="817"/>
        <v>0</v>
      </c>
      <c r="DL171" s="193">
        <f t="shared" si="817"/>
        <v>0</v>
      </c>
      <c r="DM171" s="193">
        <f t="shared" si="817"/>
        <v>0.01823117681</v>
      </c>
      <c r="DN171" s="193">
        <f t="shared" si="817"/>
        <v>0.09120138831</v>
      </c>
      <c r="DO171" s="193">
        <f t="shared" si="817"/>
        <v>0.1410823555</v>
      </c>
      <c r="DP171" s="193">
        <f t="shared" si="817"/>
        <v>0.1997376751</v>
      </c>
      <c r="DQ171" s="193">
        <f t="shared" si="817"/>
        <v>0.2766805569</v>
      </c>
      <c r="DR171" s="193">
        <f t="shared" si="817"/>
        <v>0.3264797056</v>
      </c>
      <c r="DS171" s="193">
        <f t="shared" si="817"/>
        <v>0.350098425</v>
      </c>
      <c r="DT171" s="193">
        <f t="shared" si="817"/>
        <v>0.4036182451</v>
      </c>
      <c r="DU171" s="193">
        <f t="shared" si="817"/>
        <v>0.4697887031</v>
      </c>
      <c r="DV171" s="193">
        <f t="shared" si="817"/>
        <v>0.4627660115</v>
      </c>
      <c r="DW171" s="193">
        <f t="shared" si="817"/>
        <v>0.4913785577</v>
      </c>
      <c r="DX171" s="193">
        <f t="shared" si="817"/>
        <v>0.4858471692</v>
      </c>
      <c r="DY171" s="193">
        <f t="shared" si="817"/>
        <v>0.4724004537</v>
      </c>
      <c r="DZ171" s="193">
        <f t="shared" si="817"/>
        <v>0.4364880213</v>
      </c>
      <c r="EA171" s="193">
        <f t="shared" si="817"/>
        <v>0.3363256964</v>
      </c>
      <c r="EB171" s="193">
        <f t="shared" si="817"/>
        <v>0.2912503696</v>
      </c>
      <c r="EC171" s="193">
        <f t="shared" si="817"/>
        <v>0.2487434348</v>
      </c>
      <c r="ED171" s="193">
        <f t="shared" si="817"/>
        <v>0.1864710011</v>
      </c>
      <c r="EE171" s="193">
        <f t="shared" si="817"/>
        <v>0.1190372271</v>
      </c>
      <c r="EF171" s="193">
        <f t="shared" si="817"/>
        <v>0.03628422675</v>
      </c>
      <c r="EG171" s="193">
        <f t="shared" si="817"/>
        <v>0</v>
      </c>
      <c r="EH171" s="193">
        <f t="shared" si="817"/>
        <v>0</v>
      </c>
      <c r="EI171" s="193">
        <f t="shared" si="817"/>
        <v>0</v>
      </c>
      <c r="EJ171" s="193">
        <f t="shared" si="817"/>
        <v>0</v>
      </c>
      <c r="EK171" s="193">
        <f t="shared" si="817"/>
        <v>0</v>
      </c>
      <c r="EL171" s="193">
        <f t="shared" si="817"/>
        <v>0</v>
      </c>
      <c r="EM171" s="193">
        <f t="shared" si="817"/>
        <v>0</v>
      </c>
      <c r="EN171" s="193">
        <f t="shared" si="817"/>
        <v>0</v>
      </c>
      <c r="EO171" s="193">
        <f t="shared" si="817"/>
        <v>0</v>
      </c>
      <c r="EP171" s="193">
        <f t="shared" si="817"/>
        <v>0</v>
      </c>
      <c r="EQ171" s="193">
        <f t="shared" si="817"/>
        <v>0</v>
      </c>
      <c r="ER171" s="193">
        <f t="shared" si="817"/>
        <v>0</v>
      </c>
      <c r="ES171" s="193">
        <f t="shared" si="817"/>
        <v>0</v>
      </c>
      <c r="ET171" s="193">
        <f t="shared" si="817"/>
        <v>0</v>
      </c>
      <c r="EU171" s="193">
        <f t="shared" si="19"/>
        <v>5.272599518</v>
      </c>
      <c r="EV171" s="193">
        <f t="shared" ref="EV171:GQ171" si="818">BB171-CY171</f>
        <v>0</v>
      </c>
      <c r="EW171" s="193">
        <f t="shared" si="818"/>
        <v>0</v>
      </c>
      <c r="EX171" s="193">
        <f t="shared" si="818"/>
        <v>0</v>
      </c>
      <c r="EY171" s="193">
        <f t="shared" si="818"/>
        <v>0</v>
      </c>
      <c r="EZ171" s="193">
        <f t="shared" si="818"/>
        <v>0</v>
      </c>
      <c r="FA171" s="193">
        <f t="shared" si="818"/>
        <v>0</v>
      </c>
      <c r="FB171" s="193">
        <f t="shared" si="818"/>
        <v>0</v>
      </c>
      <c r="FC171" s="193">
        <f t="shared" si="818"/>
        <v>0.002271293711</v>
      </c>
      <c r="FD171" s="193">
        <f t="shared" si="818"/>
        <v>0.004275376396</v>
      </c>
      <c r="FE171" s="193">
        <f t="shared" si="818"/>
        <v>0.01344617903</v>
      </c>
      <c r="FF171" s="193">
        <f t="shared" si="818"/>
        <v>0.03512080872</v>
      </c>
      <c r="FG171" s="193">
        <f t="shared" si="818"/>
        <v>0.0579005742</v>
      </c>
      <c r="FH171" s="193">
        <f t="shared" si="818"/>
        <v>0.09056022394</v>
      </c>
      <c r="FI171" s="193">
        <f t="shared" si="818"/>
        <v>0.1282059078</v>
      </c>
      <c r="FJ171" s="193">
        <f t="shared" si="818"/>
        <v>0.1758715065</v>
      </c>
      <c r="FK171" s="193">
        <f t="shared" si="818"/>
        <v>0.1963030483</v>
      </c>
      <c r="FL171" s="193">
        <f t="shared" si="818"/>
        <v>0.2087222207</v>
      </c>
      <c r="FM171" s="193">
        <f t="shared" si="818"/>
        <v>0.2191383008</v>
      </c>
      <c r="FN171" s="193">
        <f t="shared" si="818"/>
        <v>0.2207407747</v>
      </c>
      <c r="FO171" s="193">
        <f t="shared" si="818"/>
        <v>0.2203401562</v>
      </c>
      <c r="FP171" s="193">
        <f t="shared" si="818"/>
        <v>0.2203401562</v>
      </c>
      <c r="FQ171" s="193">
        <f t="shared" si="818"/>
        <v>0.2131290239</v>
      </c>
      <c r="FR171" s="193">
        <f t="shared" si="818"/>
        <v>0.2179364454</v>
      </c>
      <c r="FS171" s="193">
        <f t="shared" si="818"/>
        <v>0.2199395378</v>
      </c>
      <c r="FT171" s="193">
        <f t="shared" si="818"/>
        <v>0.2247469594</v>
      </c>
      <c r="FU171" s="193">
        <f t="shared" si="818"/>
        <v>0.2199395378</v>
      </c>
      <c r="FV171" s="193">
        <f t="shared" si="818"/>
        <v>0.2111259315</v>
      </c>
      <c r="FW171" s="193">
        <f t="shared" si="818"/>
        <v>0.2075203653</v>
      </c>
      <c r="FX171" s="193">
        <f t="shared" si="818"/>
        <v>0.2051166545</v>
      </c>
      <c r="FY171" s="193">
        <f t="shared" si="818"/>
        <v>0.2047160361</v>
      </c>
      <c r="FZ171" s="193">
        <f t="shared" si="818"/>
        <v>0.2039147991</v>
      </c>
      <c r="GA171" s="193">
        <f t="shared" si="818"/>
        <v>0.2143308792</v>
      </c>
      <c r="GB171" s="193">
        <f t="shared" si="818"/>
        <v>0.2215420116</v>
      </c>
      <c r="GC171" s="193">
        <f t="shared" si="818"/>
        <v>0.2355636579</v>
      </c>
      <c r="GD171" s="193">
        <f t="shared" si="818"/>
        <v>0.2123720409</v>
      </c>
      <c r="GE171" s="193">
        <f t="shared" si="818"/>
        <v>0.1858914873</v>
      </c>
      <c r="GF171" s="193">
        <f t="shared" si="818"/>
        <v>0.1312810129</v>
      </c>
      <c r="GG171" s="193">
        <f t="shared" si="818"/>
        <v>0.08029757094</v>
      </c>
      <c r="GH171" s="193">
        <f t="shared" si="818"/>
        <v>0.04374957676</v>
      </c>
      <c r="GI171" s="193">
        <f t="shared" si="818"/>
        <v>0.01869406916</v>
      </c>
      <c r="GJ171" s="193">
        <f t="shared" si="818"/>
        <v>0.006878153395</v>
      </c>
      <c r="GK171" s="193">
        <f t="shared" si="818"/>
        <v>0.000667606955</v>
      </c>
      <c r="GL171" s="193">
        <f t="shared" si="818"/>
        <v>0.000009632871201</v>
      </c>
      <c r="GM171" s="193">
        <f t="shared" si="818"/>
        <v>0</v>
      </c>
      <c r="GN171" s="193">
        <f t="shared" si="818"/>
        <v>0</v>
      </c>
      <c r="GO171" s="193">
        <f t="shared" si="818"/>
        <v>0</v>
      </c>
      <c r="GP171" s="193">
        <f t="shared" si="818"/>
        <v>0</v>
      </c>
      <c r="GQ171" s="193">
        <f t="shared" si="818"/>
        <v>0</v>
      </c>
      <c r="GR171" s="193">
        <f t="shared" si="21"/>
        <v>4.07943795</v>
      </c>
      <c r="GS171" s="193">
        <f t="shared" ref="GS171:IN171" si="819">E171-EV171</f>
        <v>0.152235017</v>
      </c>
      <c r="GT171" s="193">
        <f t="shared" si="819"/>
        <v>0.1330053307</v>
      </c>
      <c r="GU171" s="193">
        <f t="shared" si="819"/>
        <v>0.1221886321</v>
      </c>
      <c r="GV171" s="193">
        <f t="shared" si="819"/>
        <v>0.1189836844</v>
      </c>
      <c r="GW171" s="193">
        <f t="shared" si="819"/>
        <v>0.1093688412</v>
      </c>
      <c r="GX171" s="193">
        <f t="shared" si="819"/>
        <v>0.1045614196</v>
      </c>
      <c r="GY171" s="193">
        <f t="shared" si="819"/>
        <v>0.1061638935</v>
      </c>
      <c r="GZ171" s="193">
        <f t="shared" si="819"/>
        <v>0.1002870336</v>
      </c>
      <c r="HA171" s="193">
        <f t="shared" si="819"/>
        <v>0.09948480627</v>
      </c>
      <c r="HB171" s="193">
        <f t="shared" si="819"/>
        <v>0.09271771442</v>
      </c>
      <c r="HC171" s="193">
        <f t="shared" si="819"/>
        <v>0.07264555861</v>
      </c>
      <c r="HD171" s="193">
        <f t="shared" si="819"/>
        <v>0.05387197778</v>
      </c>
      <c r="HE171" s="193">
        <f t="shared" si="819"/>
        <v>0.03643582975</v>
      </c>
      <c r="HF171" s="193">
        <f t="shared" si="819"/>
        <v>0.02883653086</v>
      </c>
      <c r="HG171" s="193">
        <f t="shared" si="819"/>
        <v>0</v>
      </c>
      <c r="HH171" s="193">
        <f t="shared" si="819"/>
        <v>0</v>
      </c>
      <c r="HI171" s="193">
        <f t="shared" si="819"/>
        <v>0</v>
      </c>
      <c r="HJ171" s="193">
        <f t="shared" si="819"/>
        <v>0</v>
      </c>
      <c r="HK171" s="193">
        <f t="shared" si="819"/>
        <v>0</v>
      </c>
      <c r="HL171" s="193">
        <f t="shared" si="819"/>
        <v>0</v>
      </c>
      <c r="HM171" s="193">
        <f t="shared" si="819"/>
        <v>0</v>
      </c>
      <c r="HN171" s="193">
        <f t="shared" si="819"/>
        <v>0</v>
      </c>
      <c r="HO171" s="193">
        <f t="shared" si="819"/>
        <v>0</v>
      </c>
      <c r="HP171" s="193">
        <f t="shared" si="819"/>
        <v>0</v>
      </c>
      <c r="HQ171" s="193">
        <f t="shared" si="819"/>
        <v>0</v>
      </c>
      <c r="HR171" s="193">
        <f t="shared" si="819"/>
        <v>0</v>
      </c>
      <c r="HS171" s="193">
        <f t="shared" si="819"/>
        <v>0</v>
      </c>
      <c r="HT171" s="193">
        <f t="shared" si="819"/>
        <v>0</v>
      </c>
      <c r="HU171" s="193">
        <f t="shared" si="819"/>
        <v>0</v>
      </c>
      <c r="HV171" s="193">
        <f t="shared" si="819"/>
        <v>0</v>
      </c>
      <c r="HW171" s="193">
        <f t="shared" si="819"/>
        <v>0</v>
      </c>
      <c r="HX171" s="193">
        <f t="shared" si="819"/>
        <v>0</v>
      </c>
      <c r="HY171" s="193">
        <f t="shared" si="819"/>
        <v>0</v>
      </c>
      <c r="HZ171" s="193">
        <f t="shared" si="819"/>
        <v>0</v>
      </c>
      <c r="IA171" s="193">
        <f t="shared" si="819"/>
        <v>0.04081882954</v>
      </c>
      <c r="IB171" s="193">
        <f t="shared" si="819"/>
        <v>0.07611298935</v>
      </c>
      <c r="IC171" s="193">
        <f t="shared" si="819"/>
        <v>0.1327265562</v>
      </c>
      <c r="ID171" s="193">
        <f t="shared" si="819"/>
        <v>0.1865143273</v>
      </c>
      <c r="IE171" s="193">
        <f t="shared" si="819"/>
        <v>0.2186555184</v>
      </c>
      <c r="IF171" s="193">
        <f t="shared" si="819"/>
        <v>0.2340961828</v>
      </c>
      <c r="IG171" s="193">
        <f t="shared" si="819"/>
        <v>0.2443096247</v>
      </c>
      <c r="IH171" s="193">
        <f t="shared" si="819"/>
        <v>0.2457127496</v>
      </c>
      <c r="II171" s="193">
        <f t="shared" si="819"/>
        <v>0.2491750529</v>
      </c>
      <c r="IJ171" s="193">
        <f t="shared" si="819"/>
        <v>0.251989015</v>
      </c>
      <c r="IK171" s="193">
        <f t="shared" si="819"/>
        <v>0.2455791196</v>
      </c>
      <c r="IL171" s="193">
        <f t="shared" si="819"/>
        <v>0.2279519071</v>
      </c>
      <c r="IM171" s="193">
        <f t="shared" si="819"/>
        <v>0.2087222207</v>
      </c>
      <c r="IN171" s="193">
        <f t="shared" si="819"/>
        <v>0.1862875866</v>
      </c>
      <c r="IO171" s="193">
        <f t="shared" si="23"/>
        <v>2.74865168</v>
      </c>
      <c r="IP171" s="193">
        <f t="shared" si="29"/>
        <v>2.057065745</v>
      </c>
      <c r="IQ171" s="193">
        <f t="shared" ref="IQ171:KK171" si="820">MAX((MIN(CZ171+IP171,$IO$7))-GT171,0)</f>
        <v>1.924060414</v>
      </c>
      <c r="IR171" s="193">
        <f t="shared" si="820"/>
        <v>1.801871782</v>
      </c>
      <c r="IS171" s="193">
        <f t="shared" si="820"/>
        <v>1.682888098</v>
      </c>
      <c r="IT171" s="193">
        <f t="shared" si="820"/>
        <v>1.573519257</v>
      </c>
      <c r="IU171" s="193">
        <f t="shared" si="820"/>
        <v>1.468957837</v>
      </c>
      <c r="IV171" s="193">
        <f t="shared" si="820"/>
        <v>1.362793944</v>
      </c>
      <c r="IW171" s="193">
        <f t="shared" si="820"/>
        <v>1.26250691</v>
      </c>
      <c r="IX171" s="193">
        <f t="shared" si="820"/>
        <v>1.163022104</v>
      </c>
      <c r="IY171" s="193">
        <f t="shared" si="820"/>
        <v>1.070304389</v>
      </c>
      <c r="IZ171" s="193">
        <f t="shared" si="820"/>
        <v>0.9976588308</v>
      </c>
      <c r="JA171" s="193">
        <f t="shared" si="820"/>
        <v>0.943786853</v>
      </c>
      <c r="JB171" s="193">
        <f t="shared" si="820"/>
        <v>0.9073510233</v>
      </c>
      <c r="JC171" s="193">
        <f t="shared" si="820"/>
        <v>0.8785144924</v>
      </c>
      <c r="JD171" s="193">
        <f t="shared" si="820"/>
        <v>0.8967456692</v>
      </c>
      <c r="JE171" s="193">
        <f t="shared" si="820"/>
        <v>0.9879470575</v>
      </c>
      <c r="JF171" s="193">
        <f t="shared" si="820"/>
        <v>1.129029413</v>
      </c>
      <c r="JG171" s="193">
        <f t="shared" si="820"/>
        <v>1.328767088</v>
      </c>
      <c r="JH171" s="193">
        <f t="shared" si="820"/>
        <v>1.605447645</v>
      </c>
      <c r="JI171" s="193">
        <f t="shared" si="820"/>
        <v>1.931927351</v>
      </c>
      <c r="JJ171" s="193">
        <f t="shared" si="820"/>
        <v>2.282025776</v>
      </c>
      <c r="JK171" s="193">
        <f t="shared" si="820"/>
        <v>2.685644021</v>
      </c>
      <c r="JL171" s="193">
        <f t="shared" si="820"/>
        <v>3.155432724</v>
      </c>
      <c r="JM171" s="193">
        <f t="shared" si="820"/>
        <v>3.618198735</v>
      </c>
      <c r="JN171" s="193">
        <f t="shared" si="820"/>
        <v>4.109577293</v>
      </c>
      <c r="JO171" s="193">
        <f t="shared" si="820"/>
        <v>4.595424462</v>
      </c>
      <c r="JP171" s="193">
        <f t="shared" si="820"/>
        <v>5</v>
      </c>
      <c r="JQ171" s="193">
        <f t="shared" si="820"/>
        <v>5</v>
      </c>
      <c r="JR171" s="193">
        <f t="shared" si="820"/>
        <v>5</v>
      </c>
      <c r="JS171" s="193">
        <f t="shared" si="820"/>
        <v>5</v>
      </c>
      <c r="JT171" s="193">
        <f t="shared" si="820"/>
        <v>5</v>
      </c>
      <c r="JU171" s="193">
        <f t="shared" si="820"/>
        <v>5</v>
      </c>
      <c r="JV171" s="193">
        <f t="shared" si="820"/>
        <v>5</v>
      </c>
      <c r="JW171" s="193">
        <f t="shared" si="820"/>
        <v>5</v>
      </c>
      <c r="JX171" s="193">
        <f t="shared" si="820"/>
        <v>4.95918117</v>
      </c>
      <c r="JY171" s="193">
        <f t="shared" si="820"/>
        <v>4.883068181</v>
      </c>
      <c r="JZ171" s="193">
        <f t="shared" si="820"/>
        <v>4.750341625</v>
      </c>
      <c r="KA171" s="193">
        <f t="shared" si="820"/>
        <v>4.563827298</v>
      </c>
      <c r="KB171" s="193">
        <f t="shared" si="820"/>
        <v>4.345171779</v>
      </c>
      <c r="KC171" s="193">
        <f t="shared" si="820"/>
        <v>4.111075596</v>
      </c>
      <c r="KD171" s="193">
        <f t="shared" si="820"/>
        <v>3.866765972</v>
      </c>
      <c r="KE171" s="193">
        <f t="shared" si="820"/>
        <v>3.621053222</v>
      </c>
      <c r="KF171" s="193">
        <f t="shared" si="820"/>
        <v>3.371878169</v>
      </c>
      <c r="KG171" s="193">
        <f t="shared" si="820"/>
        <v>3.119889154</v>
      </c>
      <c r="KH171" s="193">
        <f t="shared" si="820"/>
        <v>2.874310035</v>
      </c>
      <c r="KI171" s="193">
        <f t="shared" si="820"/>
        <v>2.646358127</v>
      </c>
      <c r="KJ171" s="193">
        <f t="shared" si="820"/>
        <v>2.437635907</v>
      </c>
      <c r="KK171" s="193">
        <f t="shared" si="820"/>
        <v>2.25134832</v>
      </c>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row>
    <row r="172" ht="14.25" customHeight="1">
      <c r="A172" s="1">
        <v>6.0</v>
      </c>
      <c r="B172" s="1">
        <f t="shared" ref="B172:C172" si="821">B171+1</f>
        <v>162</v>
      </c>
      <c r="C172" s="267">
        <f t="shared" si="821"/>
        <v>43627</v>
      </c>
      <c r="D172" s="193">
        <f t="shared" si="15"/>
        <v>9.31758428</v>
      </c>
      <c r="E172" s="193">
        <f>(SUMIFS(Profile!$F$2:$F$17521,Profile!$B$2:$B$17521,$B172,Profile!$C$2:$C$17521,E$8))*$C$6</f>
        <v>0.1586449125</v>
      </c>
      <c r="F172" s="193">
        <f>(SUMIFS(Profile!$F$2:$F$17521,Profile!$B$2:$B$17521,$B172,Profile!$C$2:$C$17521,F$8))*$C$6</f>
        <v>0.1430207923</v>
      </c>
      <c r="G172" s="193">
        <f>(SUMIFS(Profile!$F$2:$F$17521,Profile!$B$2:$B$17521,$B172,Profile!$C$2:$C$17521,G$8))*$C$6</f>
        <v>0.1293997645</v>
      </c>
      <c r="H172" s="193">
        <f>(SUMIFS(Profile!$F$2:$F$17521,Profile!$B$2:$B$17521,$B172,Profile!$C$2:$C$17521,H$8))*$C$6</f>
        <v>0.1173812105</v>
      </c>
      <c r="I172" s="193">
        <f>(SUMIFS(Profile!$F$2:$F$17521,Profile!$B$2:$B$17521,$B172,Profile!$C$2:$C$17521,I$8))*$C$6</f>
        <v>0.1125737889</v>
      </c>
      <c r="J172" s="193">
        <f>(SUMIFS(Profile!$F$2:$F$17521,Profile!$B$2:$B$17521,$B172,Profile!$C$2:$C$17521,J$8))*$C$6</f>
        <v>0.1089682227</v>
      </c>
      <c r="K172" s="193">
        <f>(SUMIFS(Profile!$F$2:$F$17521,Profile!$B$2:$B$17521,$B172,Profile!$C$2:$C$17521,K$8))*$C$6</f>
        <v>0.1081669858</v>
      </c>
      <c r="L172" s="193">
        <f>(SUMIFS(Profile!$F$2:$F$17521,Profile!$B$2:$B$17521,$B172,Profile!$C$2:$C$17521,L$8))*$C$6</f>
        <v>0.1049620381</v>
      </c>
      <c r="M172" s="193">
        <f>(SUMIFS(Profile!$F$2:$F$17521,Profile!$B$2:$B$17521,$B172,Profile!$C$2:$C$17521,M$8))*$C$6</f>
        <v>0.1049620381</v>
      </c>
      <c r="N172" s="193">
        <f>(SUMIFS(Profile!$F$2:$F$17521,Profile!$B$2:$B$17521,$B172,Profile!$C$2:$C$17521,N$8))*$C$6</f>
        <v>0.1041608011</v>
      </c>
      <c r="O172" s="193">
        <f>(SUMIFS(Profile!$F$2:$F$17521,Profile!$B$2:$B$17521,$B172,Profile!$C$2:$C$17521,O$8))*$C$6</f>
        <v>0.1049620381</v>
      </c>
      <c r="P172" s="193">
        <f>(SUMIFS(Profile!$F$2:$F$17521,Profile!$B$2:$B$17521,$B172,Profile!$C$2:$C$17521,P$8))*$C$6</f>
        <v>0.1045614196</v>
      </c>
      <c r="Q172" s="193">
        <f>(SUMIFS(Profile!$F$2:$F$17521,Profile!$B$2:$B$17521,$B172,Profile!$C$2:$C$17521,Q$8))*$C$6</f>
        <v>0.1173812105</v>
      </c>
      <c r="R172" s="193">
        <f>(SUMIFS(Profile!$F$2:$F$17521,Profile!$B$2:$B$17521,$B172,Profile!$C$2:$C$17521,R$8))*$C$6</f>
        <v>0.1293997645</v>
      </c>
      <c r="S172" s="193">
        <f>(SUMIFS(Profile!$F$2:$F$17521,Profile!$B$2:$B$17521,$B172,Profile!$C$2:$C$17521,S$8))*$C$6</f>
        <v>0.14622574</v>
      </c>
      <c r="T172" s="193">
        <f>(SUMIFS(Profile!$F$2:$F$17521,Profile!$B$2:$B$17521,$B172,Profile!$C$2:$C$17521,T$8))*$C$6</f>
        <v>0.1682597557</v>
      </c>
      <c r="U172" s="193">
        <f>(SUMIFS(Profile!$F$2:$F$17521,Profile!$B$2:$B$17521,$B172,Profile!$C$2:$C$17521,U$8))*$C$6</f>
        <v>0.1898931528</v>
      </c>
      <c r="V172" s="193">
        <f>(SUMIFS(Profile!$F$2:$F$17521,Profile!$B$2:$B$17521,$B172,Profile!$C$2:$C$17521,V$8))*$C$6</f>
        <v>0.2151321162</v>
      </c>
      <c r="W172" s="193">
        <f>(SUMIFS(Profile!$F$2:$F$17521,Profile!$B$2:$B$17521,$B172,Profile!$C$2:$C$17521,W$8))*$C$6</f>
        <v>0.2251475778</v>
      </c>
      <c r="X172" s="193">
        <f>(SUMIFS(Profile!$F$2:$F$17521,Profile!$B$2:$B$17521,$B172,Profile!$C$2:$C$17521,X$8))*$C$6</f>
        <v>0.2395698426</v>
      </c>
      <c r="Y172" s="193">
        <f>(SUMIFS(Profile!$F$2:$F$17521,Profile!$B$2:$B$17521,$B172,Profile!$C$2:$C$17521,Y$8))*$C$6</f>
        <v>0.2379673687</v>
      </c>
      <c r="Z172" s="193">
        <f>(SUMIFS(Profile!$F$2:$F$17521,Profile!$B$2:$B$17521,$B172,Profile!$C$2:$C$17521,Z$8))*$C$6</f>
        <v>0.2243463409</v>
      </c>
      <c r="AA172" s="193">
        <f>(SUMIFS(Profile!$F$2:$F$17521,Profile!$B$2:$B$17521,$B172,Profile!$C$2:$C$17521,AA$8))*$C$6</f>
        <v>0.2303556179</v>
      </c>
      <c r="AB172" s="193">
        <f>(SUMIFS(Profile!$F$2:$F$17521,Profile!$B$2:$B$17521,$B172,Profile!$C$2:$C$17521,AB$8))*$C$6</f>
        <v>0.2271506702</v>
      </c>
      <c r="AC172" s="193">
        <f>(SUMIFS(Profile!$F$2:$F$17521,Profile!$B$2:$B$17521,$B172,Profile!$C$2:$C$17521,AC$8))*$C$6</f>
        <v>0.2315574733</v>
      </c>
      <c r="AD172" s="193">
        <f>(SUMIFS(Profile!$F$2:$F$17521,Profile!$B$2:$B$17521,$B172,Profile!$C$2:$C$17521,AD$8))*$C$6</f>
        <v>0.229554381</v>
      </c>
      <c r="AE172" s="193">
        <f>(SUMIFS(Profile!$F$2:$F$17521,Profile!$B$2:$B$17521,$B172,Profile!$C$2:$C$17521,AE$8))*$C$6</f>
        <v>0.2171352085</v>
      </c>
      <c r="AF172" s="193">
        <f>(SUMIFS(Profile!$F$2:$F$17521,Profile!$B$2:$B$17521,$B172,Profile!$C$2:$C$17521,AF$8))*$C$6</f>
        <v>0.2139302608</v>
      </c>
      <c r="AG172" s="193">
        <f>(SUMIFS(Profile!$F$2:$F$17521,Profile!$B$2:$B$17521,$B172,Profile!$C$2:$C$17521,AG$8))*$C$6</f>
        <v>0.2139302608</v>
      </c>
      <c r="AH172" s="193">
        <f>(SUMIFS(Profile!$F$2:$F$17521,Profile!$B$2:$B$17521,$B172,Profile!$C$2:$C$17521,AH$8))*$C$6</f>
        <v>0.2171352085</v>
      </c>
      <c r="AI172" s="193">
        <f>(SUMIFS(Profile!$F$2:$F$17521,Profile!$B$2:$B$17521,$B172,Profile!$C$2:$C$17521,AI$8))*$C$6</f>
        <v>0.2163339716</v>
      </c>
      <c r="AJ172" s="193">
        <f>(SUMIFS(Profile!$F$2:$F$17521,Profile!$B$2:$B$17521,$B172,Profile!$C$2:$C$17521,AJ$8))*$C$6</f>
        <v>0.2199395378</v>
      </c>
      <c r="AK172" s="193">
        <f>(SUMIFS(Profile!$F$2:$F$17521,Profile!$B$2:$B$17521,$B172,Profile!$C$2:$C$17521,AK$8))*$C$6</f>
        <v>0.2199395378</v>
      </c>
      <c r="AL172" s="193">
        <f>(SUMIFS(Profile!$F$2:$F$17521,Profile!$B$2:$B$17521,$B172,Profile!$C$2:$C$17521,AL$8))*$C$6</f>
        <v>0.2267500517</v>
      </c>
      <c r="AM172" s="193">
        <f>(SUMIFS(Profile!$F$2:$F$17521,Profile!$B$2:$B$17521,$B172,Profile!$C$2:$C$17521,AM$8))*$C$6</f>
        <v>0.2451785011</v>
      </c>
      <c r="AN172" s="193">
        <f>(SUMIFS(Profile!$F$2:$F$17521,Profile!$B$2:$B$17521,$B172,Profile!$C$2:$C$17521,AN$8))*$C$6</f>
        <v>0.2608026213</v>
      </c>
      <c r="AO172" s="193">
        <f>(SUMIFS(Profile!$F$2:$F$17521,Profile!$B$2:$B$17521,$B172,Profile!$C$2:$C$17521,AO$8))*$C$6</f>
        <v>0.2592001474</v>
      </c>
      <c r="AP172" s="193">
        <f>(SUMIFS(Profile!$F$2:$F$17521,Profile!$B$2:$B$17521,$B172,Profile!$C$2:$C$17521,AP$8))*$C$6</f>
        <v>0.2736224122</v>
      </c>
      <c r="AQ172" s="193">
        <f>(SUMIFS(Profile!$F$2:$F$17521,Profile!$B$2:$B$17521,$B172,Profile!$C$2:$C$17521,AQ$8))*$C$6</f>
        <v>0.2608026213</v>
      </c>
      <c r="AR172" s="193">
        <f>(SUMIFS(Profile!$F$2:$F$17521,Profile!$B$2:$B$17521,$B172,Profile!$C$2:$C$17521,AR$8))*$C$6</f>
        <v>0.2495853042</v>
      </c>
      <c r="AS172" s="193">
        <f>(SUMIFS(Profile!$F$2:$F$17521,Profile!$B$2:$B$17521,$B172,Profile!$C$2:$C$17521,AS$8))*$C$6</f>
        <v>0.2395698426</v>
      </c>
      <c r="AT172" s="193">
        <f>(SUMIFS(Profile!$F$2:$F$17521,Profile!$B$2:$B$17521,$B172,Profile!$C$2:$C$17521,AT$8))*$C$6</f>
        <v>0.2395698426</v>
      </c>
      <c r="AU172" s="193">
        <f>(SUMIFS(Profile!$F$2:$F$17521,Profile!$B$2:$B$17521,$B172,Profile!$C$2:$C$17521,AU$8))*$C$6</f>
        <v>0.2387686057</v>
      </c>
      <c r="AV172" s="193">
        <f>(SUMIFS(Profile!$F$2:$F$17521,Profile!$B$2:$B$17521,$B172,Profile!$C$2:$C$17521,AV$8))*$C$6</f>
        <v>0.2419735534</v>
      </c>
      <c r="AW172" s="193">
        <f>(SUMIFS(Profile!$F$2:$F$17521,Profile!$B$2:$B$17521,$B172,Profile!$C$2:$C$17521,AW$8))*$C$6</f>
        <v>0.2343618025</v>
      </c>
      <c r="AX172" s="193">
        <f>(SUMIFS(Profile!$F$2:$F$17521,Profile!$B$2:$B$17521,$B172,Profile!$C$2:$C$17521,AX$8))*$C$6</f>
        <v>0.2275512886</v>
      </c>
      <c r="AY172" s="193">
        <f>(SUMIFS(Profile!$F$2:$F$17521,Profile!$B$2:$B$17521,$B172,Profile!$C$2:$C$17521,AY$8))*$C$6</f>
        <v>0.2007098514</v>
      </c>
      <c r="AZ172" s="193">
        <f>(SUMIFS(Profile!$F$2:$F$17521,Profile!$B$2:$B$17521,$B172,Profile!$C$2:$C$17521,AZ$8))*$C$6</f>
        <v>0.1870888236</v>
      </c>
      <c r="BA172" s="193">
        <f t="shared" si="16"/>
        <v>8.463819044</v>
      </c>
      <c r="BB172" s="193">
        <f>(SUMIFS(Profile!$E$2:$E$17521,Profile!$B$2:$B$17521,$B172,Profile!$C$2:$C$17521,BB$8))*$C$9</f>
        <v>0</v>
      </c>
      <c r="BC172" s="193">
        <f>(SUMIFS(Profile!$E$2:$E$17521,Profile!$B$2:$B$17521,$B172,Profile!$C$2:$C$17521,BC$8))*$C$9</f>
        <v>0</v>
      </c>
      <c r="BD172" s="193">
        <f>(SUMIFS(Profile!$E$2:$E$17521,Profile!$B$2:$B$17521,$B172,Profile!$C$2:$C$17521,BD$8))*$C$9</f>
        <v>0</v>
      </c>
      <c r="BE172" s="193">
        <f>(SUMIFS(Profile!$E$2:$E$17521,Profile!$B$2:$B$17521,$B172,Profile!$C$2:$C$17521,BE$8))*$C$9</f>
        <v>0</v>
      </c>
      <c r="BF172" s="193">
        <f>(SUMIFS(Profile!$E$2:$E$17521,Profile!$B$2:$B$17521,$B172,Profile!$C$2:$C$17521,BF$8))*$C$9</f>
        <v>0</v>
      </c>
      <c r="BG172" s="193">
        <f>(SUMIFS(Profile!$E$2:$E$17521,Profile!$B$2:$B$17521,$B172,Profile!$C$2:$C$17521,BG$8))*$C$9</f>
        <v>0</v>
      </c>
      <c r="BH172" s="193">
        <f>(SUMIFS(Profile!$E$2:$E$17521,Profile!$B$2:$B$17521,$B172,Profile!$C$2:$C$17521,BH$8))*$C$9</f>
        <v>0</v>
      </c>
      <c r="BI172" s="193">
        <f>(SUMIFS(Profile!$E$2:$E$17521,Profile!$B$2:$B$17521,$B172,Profile!$C$2:$C$17521,BI$8))*$C$9</f>
        <v>0.005277417739</v>
      </c>
      <c r="BJ172" s="193">
        <f>(SUMIFS(Profile!$E$2:$E$17521,Profile!$B$2:$B$17521,$B172,Profile!$C$2:$C$17521,BJ$8))*$C$9</f>
        <v>0.008229639279</v>
      </c>
      <c r="BK172" s="193">
        <f>(SUMIFS(Profile!$E$2:$E$17521,Profile!$B$2:$B$17521,$B172,Profile!$C$2:$C$17521,BK$8))*$C$9</f>
        <v>0.01862199406</v>
      </c>
      <c r="BL172" s="193">
        <f>(SUMIFS(Profile!$E$2:$E$17521,Profile!$B$2:$B$17521,$B172,Profile!$C$2:$C$17521,BL$8))*$C$9</f>
        <v>0.04101607688</v>
      </c>
      <c r="BM172" s="193">
        <f>(SUMIFS(Profile!$E$2:$E$17521,Profile!$B$2:$B$17521,$B172,Profile!$C$2:$C$17521,BM$8))*$C$9</f>
        <v>0.06707345146</v>
      </c>
      <c r="BN172" s="193">
        <f>(SUMIFS(Profile!$E$2:$E$17521,Profile!$B$2:$B$17521,$B172,Profile!$C$2:$C$17521,BN$8))*$C$9</f>
        <v>0.0989255063</v>
      </c>
      <c r="BO172" s="193">
        <f>(SUMIFS(Profile!$E$2:$E$17521,Profile!$B$2:$B$17521,$B172,Profile!$C$2:$C$17521,BO$8))*$C$9</f>
        <v>0.1421801857</v>
      </c>
      <c r="BP172" s="193">
        <f>(SUMIFS(Profile!$E$2:$E$17521,Profile!$B$2:$B$17521,$B172,Profile!$C$2:$C$17521,BP$8))*$C$9</f>
        <v>0.2179365755</v>
      </c>
      <c r="BQ172" s="193">
        <f>(SUMIFS(Profile!$E$2:$E$17521,Profile!$B$2:$B$17521,$B172,Profile!$C$2:$C$17521,BQ$8))*$C$9</f>
        <v>0.3045095165</v>
      </c>
      <c r="BR172" s="193">
        <f>(SUMIFS(Profile!$E$2:$E$17521,Profile!$B$2:$B$17521,$B172,Profile!$C$2:$C$17521,BR$8))*$C$9</f>
        <v>0.3394938513</v>
      </c>
      <c r="BS172" s="193">
        <f>(SUMIFS(Profile!$E$2:$E$17521,Profile!$B$2:$B$17521,$B172,Profile!$C$2:$C$17521,BS$8))*$C$9</f>
        <v>0.3464467648</v>
      </c>
      <c r="BT172" s="193">
        <f>(SUMIFS(Profile!$E$2:$E$17521,Profile!$B$2:$B$17521,$B172,Profile!$C$2:$C$17521,BT$8))*$C$9</f>
        <v>0.3921768306</v>
      </c>
      <c r="BU172" s="193">
        <f>(SUMIFS(Profile!$E$2:$E$17521,Profile!$B$2:$B$17521,$B172,Profile!$C$2:$C$17521,BU$8))*$C$9</f>
        <v>0.4485849948</v>
      </c>
      <c r="BV172" s="193">
        <f>(SUMIFS(Profile!$E$2:$E$17521,Profile!$B$2:$B$17521,$B172,Profile!$C$2:$C$17521,BV$8))*$C$9</f>
        <v>0.4882974798</v>
      </c>
      <c r="BW172" s="193">
        <f>(SUMIFS(Profile!$E$2:$E$17521,Profile!$B$2:$B$17521,$B172,Profile!$C$2:$C$17521,BW$8))*$C$9</f>
        <v>0.4893855832</v>
      </c>
      <c r="BX172" s="193">
        <f>(SUMIFS(Profile!$E$2:$E$17521,Profile!$B$2:$B$17521,$B172,Profile!$C$2:$C$17521,BX$8))*$C$9</f>
        <v>0.4808412037</v>
      </c>
      <c r="BY172" s="193">
        <f>(SUMIFS(Profile!$E$2:$E$17521,Profile!$B$2:$B$17521,$B172,Profile!$C$2:$C$17521,BY$8))*$C$9</f>
        <v>0.4863190468</v>
      </c>
      <c r="BZ172" s="193">
        <f>(SUMIFS(Profile!$E$2:$E$17521,Profile!$B$2:$B$17521,$B172,Profile!$C$2:$C$17521,BZ$8))*$C$9</f>
        <v>0.4687144087</v>
      </c>
      <c r="CA172" s="193">
        <f>(SUMIFS(Profile!$E$2:$E$17521,Profile!$B$2:$B$17521,$B172,Profile!$C$2:$C$17521,CA$8))*$C$9</f>
        <v>0.4549338187</v>
      </c>
      <c r="CB172" s="193">
        <f>(SUMIFS(Profile!$E$2:$E$17521,Profile!$B$2:$B$17521,$B172,Profile!$C$2:$C$17521,CB$8))*$C$9</f>
        <v>0.4595630122</v>
      </c>
      <c r="CC172" s="193">
        <f>(SUMIFS(Profile!$E$2:$E$17521,Profile!$B$2:$B$17521,$B172,Profile!$C$2:$C$17521,CC$8))*$C$9</f>
        <v>0.4074421429</v>
      </c>
      <c r="CD172" s="193">
        <f>(SUMIFS(Profile!$E$2:$E$17521,Profile!$B$2:$B$17521,$B172,Profile!$C$2:$C$17521,CD$8))*$C$9</f>
        <v>0.3750019469</v>
      </c>
      <c r="CE172" s="193">
        <f>(SUMIFS(Profile!$E$2:$E$17521,Profile!$B$2:$B$17521,$B172,Profile!$C$2:$C$17521,CE$8))*$C$9</f>
        <v>0.3574956664</v>
      </c>
      <c r="CF172" s="193">
        <f>(SUMIFS(Profile!$E$2:$E$17521,Profile!$B$2:$B$17521,$B172,Profile!$C$2:$C$17521,CF$8))*$C$9</f>
        <v>0.3337591233</v>
      </c>
      <c r="CG172" s="193">
        <f>(SUMIFS(Profile!$E$2:$E$17521,Profile!$B$2:$B$17521,$B172,Profile!$C$2:$C$17521,CG$8))*$C$9</f>
        <v>0.280578722</v>
      </c>
      <c r="CH172" s="193">
        <f>(SUMIFS(Profile!$E$2:$E$17521,Profile!$B$2:$B$17521,$B172,Profile!$C$2:$C$17521,CH$8))*$C$9</f>
        <v>0.2437813373</v>
      </c>
      <c r="CI172" s="193">
        <f>(SUMIFS(Profile!$E$2:$E$17521,Profile!$B$2:$B$17521,$B172,Profile!$C$2:$C$17521,CI$8))*$C$9</f>
        <v>0.1993278242</v>
      </c>
      <c r="CJ172" s="193">
        <f>(SUMIFS(Profile!$E$2:$E$17521,Profile!$B$2:$B$17521,$B172,Profile!$C$2:$C$17521,CJ$8))*$C$9</f>
        <v>0.1551818474</v>
      </c>
      <c r="CK172" s="193">
        <f>(SUMIFS(Profile!$E$2:$E$17521,Profile!$B$2:$B$17521,$B172,Profile!$C$2:$C$17521,CK$8))*$C$9</f>
        <v>0.1283160773</v>
      </c>
      <c r="CL172" s="193">
        <f>(SUMIFS(Profile!$E$2:$E$17521,Profile!$B$2:$B$17521,$B172,Profile!$C$2:$C$17521,CL$8))*$C$9</f>
        <v>0.09264906255</v>
      </c>
      <c r="CM172" s="193">
        <f>(SUMIFS(Profile!$E$2:$E$17521,Profile!$B$2:$B$17521,$B172,Profile!$C$2:$C$17521,CM$8))*$C$9</f>
        <v>0.06240752798</v>
      </c>
      <c r="CN172" s="193">
        <f>(SUMIFS(Profile!$E$2:$E$17521,Profile!$B$2:$B$17521,$B172,Profile!$C$2:$C$17521,CN$8))*$C$9</f>
        <v>0.03974684612</v>
      </c>
      <c r="CO172" s="193">
        <f>(SUMIFS(Profile!$E$2:$E$17521,Profile!$B$2:$B$17521,$B172,Profile!$C$2:$C$17521,CO$8))*$C$9</f>
        <v>0.01868404864</v>
      </c>
      <c r="CP172" s="193">
        <f>(SUMIFS(Profile!$E$2:$E$17521,Profile!$B$2:$B$17521,$B172,Profile!$C$2:$C$17521,CP$8))*$C$9</f>
        <v>0.010298274</v>
      </c>
      <c r="CQ172" s="193">
        <f>(SUMIFS(Profile!$E$2:$E$17521,Profile!$B$2:$B$17521,$B172,Profile!$C$2:$C$17521,CQ$8))*$C$9</f>
        <v>0.000621238558</v>
      </c>
      <c r="CR172" s="193">
        <f>(SUMIFS(Profile!$E$2:$E$17521,Profile!$B$2:$B$17521,$B172,Profile!$C$2:$C$17521,CR$8))*$C$9</f>
        <v>0</v>
      </c>
      <c r="CS172" s="193">
        <f>(SUMIFS(Profile!$E$2:$E$17521,Profile!$B$2:$B$17521,$B172,Profile!$C$2:$C$17521,CS$8))*$C$9</f>
        <v>0</v>
      </c>
      <c r="CT172" s="193">
        <f>(SUMIFS(Profile!$E$2:$E$17521,Profile!$B$2:$B$17521,$B172,Profile!$C$2:$C$17521,CT$8))*$C$9</f>
        <v>0</v>
      </c>
      <c r="CU172" s="193">
        <f>(SUMIFS(Profile!$E$2:$E$17521,Profile!$B$2:$B$17521,$B172,Profile!$C$2:$C$17521,CU$8))*$C$9</f>
        <v>0</v>
      </c>
      <c r="CV172" s="193">
        <f>(SUMIFS(Profile!$E$2:$E$17521,Profile!$B$2:$B$17521,$B172,Profile!$C$2:$C$17521,CV$8))*$C$9</f>
        <v>0</v>
      </c>
      <c r="CW172" s="193">
        <f>(SUMIFS(Profile!$E$2:$E$17521,Profile!$B$2:$B$17521,$B172,Profile!$C$2:$C$17521,CW$8))*$C$9</f>
        <v>0</v>
      </c>
      <c r="CX172" s="193">
        <f t="shared" si="17"/>
        <v>3.304538424</v>
      </c>
      <c r="CY172" s="193">
        <f t="shared" ref="CY172:ET172" si="822">MAX(BB172-E172,0)</f>
        <v>0</v>
      </c>
      <c r="CZ172" s="193">
        <f t="shared" si="822"/>
        <v>0</v>
      </c>
      <c r="DA172" s="193">
        <f t="shared" si="822"/>
        <v>0</v>
      </c>
      <c r="DB172" s="193">
        <f t="shared" si="822"/>
        <v>0</v>
      </c>
      <c r="DC172" s="193">
        <f t="shared" si="822"/>
        <v>0</v>
      </c>
      <c r="DD172" s="193">
        <f t="shared" si="822"/>
        <v>0</v>
      </c>
      <c r="DE172" s="193">
        <f t="shared" si="822"/>
        <v>0</v>
      </c>
      <c r="DF172" s="193">
        <f t="shared" si="822"/>
        <v>0</v>
      </c>
      <c r="DG172" s="193">
        <f t="shared" si="822"/>
        <v>0</v>
      </c>
      <c r="DH172" s="193">
        <f t="shared" si="822"/>
        <v>0</v>
      </c>
      <c r="DI172" s="193">
        <f t="shared" si="822"/>
        <v>0</v>
      </c>
      <c r="DJ172" s="193">
        <f t="shared" si="822"/>
        <v>0</v>
      </c>
      <c r="DK172" s="193">
        <f t="shared" si="822"/>
        <v>0</v>
      </c>
      <c r="DL172" s="193">
        <f t="shared" si="822"/>
        <v>0.01278042126</v>
      </c>
      <c r="DM172" s="193">
        <f t="shared" si="822"/>
        <v>0.07171083542</v>
      </c>
      <c r="DN172" s="193">
        <f t="shared" si="822"/>
        <v>0.1362497608</v>
      </c>
      <c r="DO172" s="193">
        <f t="shared" si="822"/>
        <v>0.1496006985</v>
      </c>
      <c r="DP172" s="193">
        <f t="shared" si="822"/>
        <v>0.1313146486</v>
      </c>
      <c r="DQ172" s="193">
        <f t="shared" si="822"/>
        <v>0.1670292527</v>
      </c>
      <c r="DR172" s="193">
        <f t="shared" si="822"/>
        <v>0.2090151522</v>
      </c>
      <c r="DS172" s="193">
        <f t="shared" si="822"/>
        <v>0.2503301111</v>
      </c>
      <c r="DT172" s="193">
        <f t="shared" si="822"/>
        <v>0.2650392423</v>
      </c>
      <c r="DU172" s="193">
        <f t="shared" si="822"/>
        <v>0.2504855858</v>
      </c>
      <c r="DV172" s="193">
        <f t="shared" si="822"/>
        <v>0.2591683767</v>
      </c>
      <c r="DW172" s="193">
        <f t="shared" si="822"/>
        <v>0.2371569354</v>
      </c>
      <c r="DX172" s="193">
        <f t="shared" si="822"/>
        <v>0.2253794378</v>
      </c>
      <c r="DY172" s="193">
        <f t="shared" si="822"/>
        <v>0.2424278037</v>
      </c>
      <c r="DZ172" s="193">
        <f t="shared" si="822"/>
        <v>0.1935118821</v>
      </c>
      <c r="EA172" s="193">
        <f t="shared" si="822"/>
        <v>0.1610716862</v>
      </c>
      <c r="EB172" s="193">
        <f t="shared" si="822"/>
        <v>0.1403604579</v>
      </c>
      <c r="EC172" s="193">
        <f t="shared" si="822"/>
        <v>0.1174251517</v>
      </c>
      <c r="ED172" s="193">
        <f t="shared" si="822"/>
        <v>0.06063918426</v>
      </c>
      <c r="EE172" s="193">
        <f t="shared" si="822"/>
        <v>0.02384179952</v>
      </c>
      <c r="EF172" s="193">
        <f t="shared" si="822"/>
        <v>0</v>
      </c>
      <c r="EG172" s="193">
        <f t="shared" si="822"/>
        <v>0</v>
      </c>
      <c r="EH172" s="193">
        <f t="shared" si="822"/>
        <v>0</v>
      </c>
      <c r="EI172" s="193">
        <f t="shared" si="822"/>
        <v>0</v>
      </c>
      <c r="EJ172" s="193">
        <f t="shared" si="822"/>
        <v>0</v>
      </c>
      <c r="EK172" s="193">
        <f t="shared" si="822"/>
        <v>0</v>
      </c>
      <c r="EL172" s="193">
        <f t="shared" si="822"/>
        <v>0</v>
      </c>
      <c r="EM172" s="193">
        <f t="shared" si="822"/>
        <v>0</v>
      </c>
      <c r="EN172" s="193">
        <f t="shared" si="822"/>
        <v>0</v>
      </c>
      <c r="EO172" s="193">
        <f t="shared" si="822"/>
        <v>0</v>
      </c>
      <c r="EP172" s="193">
        <f t="shared" si="822"/>
        <v>0</v>
      </c>
      <c r="EQ172" s="193">
        <f t="shared" si="822"/>
        <v>0</v>
      </c>
      <c r="ER172" s="193">
        <f t="shared" si="822"/>
        <v>0</v>
      </c>
      <c r="ES172" s="193">
        <f t="shared" si="822"/>
        <v>0</v>
      </c>
      <c r="ET172" s="193">
        <f t="shared" si="822"/>
        <v>0</v>
      </c>
      <c r="EU172" s="193">
        <f t="shared" si="19"/>
        <v>5.15928062</v>
      </c>
      <c r="EV172" s="193">
        <f t="shared" ref="EV172:GQ172" si="823">BB172-CY172</f>
        <v>0</v>
      </c>
      <c r="EW172" s="193">
        <f t="shared" si="823"/>
        <v>0</v>
      </c>
      <c r="EX172" s="193">
        <f t="shared" si="823"/>
        <v>0</v>
      </c>
      <c r="EY172" s="193">
        <f t="shared" si="823"/>
        <v>0</v>
      </c>
      <c r="EZ172" s="193">
        <f t="shared" si="823"/>
        <v>0</v>
      </c>
      <c r="FA172" s="193">
        <f t="shared" si="823"/>
        <v>0</v>
      </c>
      <c r="FB172" s="193">
        <f t="shared" si="823"/>
        <v>0</v>
      </c>
      <c r="FC172" s="193">
        <f t="shared" si="823"/>
        <v>0.005277417739</v>
      </c>
      <c r="FD172" s="193">
        <f t="shared" si="823"/>
        <v>0.008229639279</v>
      </c>
      <c r="FE172" s="193">
        <f t="shared" si="823"/>
        <v>0.01862199406</v>
      </c>
      <c r="FF172" s="193">
        <f t="shared" si="823"/>
        <v>0.04101607688</v>
      </c>
      <c r="FG172" s="193">
        <f t="shared" si="823"/>
        <v>0.06707345146</v>
      </c>
      <c r="FH172" s="193">
        <f t="shared" si="823"/>
        <v>0.0989255063</v>
      </c>
      <c r="FI172" s="193">
        <f t="shared" si="823"/>
        <v>0.1293997645</v>
      </c>
      <c r="FJ172" s="193">
        <f t="shared" si="823"/>
        <v>0.14622574</v>
      </c>
      <c r="FK172" s="193">
        <f t="shared" si="823"/>
        <v>0.1682597557</v>
      </c>
      <c r="FL172" s="193">
        <f t="shared" si="823"/>
        <v>0.1898931528</v>
      </c>
      <c r="FM172" s="193">
        <f t="shared" si="823"/>
        <v>0.2151321162</v>
      </c>
      <c r="FN172" s="193">
        <f t="shared" si="823"/>
        <v>0.2251475778</v>
      </c>
      <c r="FO172" s="193">
        <f t="shared" si="823"/>
        <v>0.2395698426</v>
      </c>
      <c r="FP172" s="193">
        <f t="shared" si="823"/>
        <v>0.2379673687</v>
      </c>
      <c r="FQ172" s="193">
        <f t="shared" si="823"/>
        <v>0.2243463409</v>
      </c>
      <c r="FR172" s="193">
        <f t="shared" si="823"/>
        <v>0.2303556179</v>
      </c>
      <c r="FS172" s="193">
        <f t="shared" si="823"/>
        <v>0.2271506702</v>
      </c>
      <c r="FT172" s="193">
        <f t="shared" si="823"/>
        <v>0.2315574733</v>
      </c>
      <c r="FU172" s="193">
        <f t="shared" si="823"/>
        <v>0.229554381</v>
      </c>
      <c r="FV172" s="193">
        <f t="shared" si="823"/>
        <v>0.2171352085</v>
      </c>
      <c r="FW172" s="193">
        <f t="shared" si="823"/>
        <v>0.2139302608</v>
      </c>
      <c r="FX172" s="193">
        <f t="shared" si="823"/>
        <v>0.2139302608</v>
      </c>
      <c r="FY172" s="193">
        <f t="shared" si="823"/>
        <v>0.2171352085</v>
      </c>
      <c r="FZ172" s="193">
        <f t="shared" si="823"/>
        <v>0.2163339716</v>
      </c>
      <c r="GA172" s="193">
        <f t="shared" si="823"/>
        <v>0.2199395378</v>
      </c>
      <c r="GB172" s="193">
        <f t="shared" si="823"/>
        <v>0.2199395378</v>
      </c>
      <c r="GC172" s="193">
        <f t="shared" si="823"/>
        <v>0.1993278242</v>
      </c>
      <c r="GD172" s="193">
        <f t="shared" si="823"/>
        <v>0.1551818474</v>
      </c>
      <c r="GE172" s="193">
        <f t="shared" si="823"/>
        <v>0.1283160773</v>
      </c>
      <c r="GF172" s="193">
        <f t="shared" si="823"/>
        <v>0.09264906255</v>
      </c>
      <c r="GG172" s="193">
        <f t="shared" si="823"/>
        <v>0.06240752798</v>
      </c>
      <c r="GH172" s="193">
        <f t="shared" si="823"/>
        <v>0.03974684612</v>
      </c>
      <c r="GI172" s="193">
        <f t="shared" si="823"/>
        <v>0.01868404864</v>
      </c>
      <c r="GJ172" s="193">
        <f t="shared" si="823"/>
        <v>0.010298274</v>
      </c>
      <c r="GK172" s="193">
        <f t="shared" si="823"/>
        <v>0.000621238558</v>
      </c>
      <c r="GL172" s="193">
        <f t="shared" si="823"/>
        <v>0</v>
      </c>
      <c r="GM172" s="193">
        <f t="shared" si="823"/>
        <v>0</v>
      </c>
      <c r="GN172" s="193">
        <f t="shared" si="823"/>
        <v>0</v>
      </c>
      <c r="GO172" s="193">
        <f t="shared" si="823"/>
        <v>0</v>
      </c>
      <c r="GP172" s="193">
        <f t="shared" si="823"/>
        <v>0</v>
      </c>
      <c r="GQ172" s="193">
        <f t="shared" si="823"/>
        <v>0</v>
      </c>
      <c r="GR172" s="193">
        <f t="shared" si="21"/>
        <v>4.15830366</v>
      </c>
      <c r="GS172" s="193">
        <f t="shared" ref="GS172:IN172" si="824">E172-EV172</f>
        <v>0.1586449125</v>
      </c>
      <c r="GT172" s="193">
        <f t="shared" si="824"/>
        <v>0.1430207923</v>
      </c>
      <c r="GU172" s="193">
        <f t="shared" si="824"/>
        <v>0.1293997645</v>
      </c>
      <c r="GV172" s="193">
        <f t="shared" si="824"/>
        <v>0.1173812105</v>
      </c>
      <c r="GW172" s="193">
        <f t="shared" si="824"/>
        <v>0.1125737889</v>
      </c>
      <c r="GX172" s="193">
        <f t="shared" si="824"/>
        <v>0.1089682227</v>
      </c>
      <c r="GY172" s="193">
        <f t="shared" si="824"/>
        <v>0.1081669858</v>
      </c>
      <c r="GZ172" s="193">
        <f t="shared" si="824"/>
        <v>0.09968462032</v>
      </c>
      <c r="HA172" s="193">
        <f t="shared" si="824"/>
        <v>0.09673239878</v>
      </c>
      <c r="HB172" s="193">
        <f t="shared" si="824"/>
        <v>0.08553880707</v>
      </c>
      <c r="HC172" s="193">
        <f t="shared" si="824"/>
        <v>0.06394596119</v>
      </c>
      <c r="HD172" s="193">
        <f t="shared" si="824"/>
        <v>0.03748796813</v>
      </c>
      <c r="HE172" s="193">
        <f t="shared" si="824"/>
        <v>0.0184557042</v>
      </c>
      <c r="HF172" s="193">
        <f t="shared" si="824"/>
        <v>0</v>
      </c>
      <c r="HG172" s="193">
        <f t="shared" si="824"/>
        <v>0</v>
      </c>
      <c r="HH172" s="193">
        <f t="shared" si="824"/>
        <v>0</v>
      </c>
      <c r="HI172" s="193">
        <f t="shared" si="824"/>
        <v>0</v>
      </c>
      <c r="HJ172" s="193">
        <f t="shared" si="824"/>
        <v>0</v>
      </c>
      <c r="HK172" s="193">
        <f t="shared" si="824"/>
        <v>0</v>
      </c>
      <c r="HL172" s="193">
        <f t="shared" si="824"/>
        <v>0</v>
      </c>
      <c r="HM172" s="193">
        <f t="shared" si="824"/>
        <v>0</v>
      </c>
      <c r="HN172" s="193">
        <f t="shared" si="824"/>
        <v>0</v>
      </c>
      <c r="HO172" s="193">
        <f t="shared" si="824"/>
        <v>0</v>
      </c>
      <c r="HP172" s="193">
        <f t="shared" si="824"/>
        <v>0</v>
      </c>
      <c r="HQ172" s="193">
        <f t="shared" si="824"/>
        <v>0</v>
      </c>
      <c r="HR172" s="193">
        <f t="shared" si="824"/>
        <v>0</v>
      </c>
      <c r="HS172" s="193">
        <f t="shared" si="824"/>
        <v>0</v>
      </c>
      <c r="HT172" s="193">
        <f t="shared" si="824"/>
        <v>0</v>
      </c>
      <c r="HU172" s="193">
        <f t="shared" si="824"/>
        <v>0</v>
      </c>
      <c r="HV172" s="193">
        <f t="shared" si="824"/>
        <v>0</v>
      </c>
      <c r="HW172" s="193">
        <f t="shared" si="824"/>
        <v>0</v>
      </c>
      <c r="HX172" s="193">
        <f t="shared" si="824"/>
        <v>0</v>
      </c>
      <c r="HY172" s="193">
        <f t="shared" si="824"/>
        <v>0</v>
      </c>
      <c r="HZ172" s="193">
        <f t="shared" si="824"/>
        <v>0.02742222752</v>
      </c>
      <c r="IA172" s="193">
        <f t="shared" si="824"/>
        <v>0.08999665374</v>
      </c>
      <c r="IB172" s="193">
        <f t="shared" si="824"/>
        <v>0.132486544</v>
      </c>
      <c r="IC172" s="193">
        <f t="shared" si="824"/>
        <v>0.1665510849</v>
      </c>
      <c r="ID172" s="193">
        <f t="shared" si="824"/>
        <v>0.2112148842</v>
      </c>
      <c r="IE172" s="193">
        <f t="shared" si="824"/>
        <v>0.2210557752</v>
      </c>
      <c r="IF172" s="193">
        <f t="shared" si="824"/>
        <v>0.2309012556</v>
      </c>
      <c r="IG172" s="193">
        <f t="shared" si="824"/>
        <v>0.2292715686</v>
      </c>
      <c r="IH172" s="193">
        <f t="shared" si="824"/>
        <v>0.238948604</v>
      </c>
      <c r="II172" s="193">
        <f t="shared" si="824"/>
        <v>0.2387686057</v>
      </c>
      <c r="IJ172" s="193">
        <f t="shared" si="824"/>
        <v>0.2419735534</v>
      </c>
      <c r="IK172" s="193">
        <f t="shared" si="824"/>
        <v>0.2343618025</v>
      </c>
      <c r="IL172" s="193">
        <f t="shared" si="824"/>
        <v>0.2275512886</v>
      </c>
      <c r="IM172" s="193">
        <f t="shared" si="824"/>
        <v>0.2007098514</v>
      </c>
      <c r="IN172" s="193">
        <f t="shared" si="824"/>
        <v>0.1870888236</v>
      </c>
      <c r="IO172" s="193">
        <f t="shared" si="23"/>
        <v>2.878302523</v>
      </c>
      <c r="IP172" s="193">
        <f t="shared" si="29"/>
        <v>2.092703408</v>
      </c>
      <c r="IQ172" s="193">
        <f t="shared" ref="IQ172:KK172" si="825">MAX((MIN(CZ172+IP172,$IO$7))-GT172,0)</f>
        <v>1.949682615</v>
      </c>
      <c r="IR172" s="193">
        <f t="shared" si="825"/>
        <v>1.820282851</v>
      </c>
      <c r="IS172" s="193">
        <f t="shared" si="825"/>
        <v>1.70290164</v>
      </c>
      <c r="IT172" s="193">
        <f t="shared" si="825"/>
        <v>1.590327851</v>
      </c>
      <c r="IU172" s="193">
        <f t="shared" si="825"/>
        <v>1.481359629</v>
      </c>
      <c r="IV172" s="193">
        <f t="shared" si="825"/>
        <v>1.373192643</v>
      </c>
      <c r="IW172" s="193">
        <f t="shared" si="825"/>
        <v>1.273508023</v>
      </c>
      <c r="IX172" s="193">
        <f t="shared" si="825"/>
        <v>1.176775624</v>
      </c>
      <c r="IY172" s="193">
        <f t="shared" si="825"/>
        <v>1.091236817</v>
      </c>
      <c r="IZ172" s="193">
        <f t="shared" si="825"/>
        <v>1.027290856</v>
      </c>
      <c r="JA172" s="193">
        <f t="shared" si="825"/>
        <v>0.9898028874</v>
      </c>
      <c r="JB172" s="193">
        <f t="shared" si="825"/>
        <v>0.9713471832</v>
      </c>
      <c r="JC172" s="193">
        <f t="shared" si="825"/>
        <v>0.9841276045</v>
      </c>
      <c r="JD172" s="193">
        <f t="shared" si="825"/>
        <v>1.05583844</v>
      </c>
      <c r="JE172" s="193">
        <f t="shared" si="825"/>
        <v>1.192088201</v>
      </c>
      <c r="JF172" s="193">
        <f t="shared" si="825"/>
        <v>1.341688899</v>
      </c>
      <c r="JG172" s="193">
        <f t="shared" si="825"/>
        <v>1.473003548</v>
      </c>
      <c r="JH172" s="193">
        <f t="shared" si="825"/>
        <v>1.640032801</v>
      </c>
      <c r="JI172" s="193">
        <f t="shared" si="825"/>
        <v>1.849047953</v>
      </c>
      <c r="JJ172" s="193">
        <f t="shared" si="825"/>
        <v>2.099378064</v>
      </c>
      <c r="JK172" s="193">
        <f t="shared" si="825"/>
        <v>2.364417306</v>
      </c>
      <c r="JL172" s="193">
        <f t="shared" si="825"/>
        <v>2.614902892</v>
      </c>
      <c r="JM172" s="193">
        <f t="shared" si="825"/>
        <v>2.874071269</v>
      </c>
      <c r="JN172" s="193">
        <f t="shared" si="825"/>
        <v>3.111228204</v>
      </c>
      <c r="JO172" s="193">
        <f t="shared" si="825"/>
        <v>3.336607642</v>
      </c>
      <c r="JP172" s="193">
        <f t="shared" si="825"/>
        <v>3.579035446</v>
      </c>
      <c r="JQ172" s="193">
        <f t="shared" si="825"/>
        <v>3.772547328</v>
      </c>
      <c r="JR172" s="193">
        <f t="shared" si="825"/>
        <v>3.933619014</v>
      </c>
      <c r="JS172" s="193">
        <f t="shared" si="825"/>
        <v>4.073979472</v>
      </c>
      <c r="JT172" s="193">
        <f t="shared" si="825"/>
        <v>4.191404623</v>
      </c>
      <c r="JU172" s="193">
        <f t="shared" si="825"/>
        <v>4.252043808</v>
      </c>
      <c r="JV172" s="193">
        <f t="shared" si="825"/>
        <v>4.275885607</v>
      </c>
      <c r="JW172" s="193">
        <f t="shared" si="825"/>
        <v>4.24846338</v>
      </c>
      <c r="JX172" s="193">
        <f t="shared" si="825"/>
        <v>4.158466726</v>
      </c>
      <c r="JY172" s="193">
        <f t="shared" si="825"/>
        <v>4.025980182</v>
      </c>
      <c r="JZ172" s="193">
        <f t="shared" si="825"/>
        <v>3.859429097</v>
      </c>
      <c r="KA172" s="193">
        <f t="shared" si="825"/>
        <v>3.648214213</v>
      </c>
      <c r="KB172" s="193">
        <f t="shared" si="825"/>
        <v>3.427158438</v>
      </c>
      <c r="KC172" s="193">
        <f t="shared" si="825"/>
        <v>3.196257182</v>
      </c>
      <c r="KD172" s="193">
        <f t="shared" si="825"/>
        <v>2.966985613</v>
      </c>
      <c r="KE172" s="193">
        <f t="shared" si="825"/>
        <v>2.728037009</v>
      </c>
      <c r="KF172" s="193">
        <f t="shared" si="825"/>
        <v>2.489268404</v>
      </c>
      <c r="KG172" s="193">
        <f t="shared" si="825"/>
        <v>2.24729485</v>
      </c>
      <c r="KH172" s="193">
        <f t="shared" si="825"/>
        <v>2.012933048</v>
      </c>
      <c r="KI172" s="193">
        <f t="shared" si="825"/>
        <v>1.785381759</v>
      </c>
      <c r="KJ172" s="193">
        <f t="shared" si="825"/>
        <v>1.584671908</v>
      </c>
      <c r="KK172" s="193">
        <f t="shared" si="825"/>
        <v>1.397583084</v>
      </c>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row>
    <row r="173" ht="14.25" customHeight="1">
      <c r="A173" s="1">
        <v>6.0</v>
      </c>
      <c r="B173" s="1">
        <f t="shared" ref="B173:C173" si="826">B172+1</f>
        <v>163</v>
      </c>
      <c r="C173" s="267">
        <f t="shared" si="826"/>
        <v>43628</v>
      </c>
      <c r="D173" s="193">
        <f t="shared" si="15"/>
        <v>9.60202339</v>
      </c>
      <c r="E173" s="193">
        <f>(SUMIFS(Profile!$F$2:$F$17521,Profile!$B$2:$B$17521,$B173,Profile!$C$2:$C$17521,E$8))*$C$6</f>
        <v>0.1602473864</v>
      </c>
      <c r="F173" s="193">
        <f>(SUMIFS(Profile!$F$2:$F$17521,Profile!$B$2:$B$17521,$B173,Profile!$C$2:$C$17521,F$8))*$C$6</f>
        <v>0.1430207923</v>
      </c>
      <c r="G173" s="193">
        <f>(SUMIFS(Profile!$F$2:$F$17521,Profile!$B$2:$B$17521,$B173,Profile!$C$2:$C$17521,G$8))*$C$6</f>
        <v>0.1314028568</v>
      </c>
      <c r="H173" s="193">
        <f>(SUMIFS(Profile!$F$2:$F$17521,Profile!$B$2:$B$17521,$B173,Profile!$C$2:$C$17521,H$8))*$C$6</f>
        <v>0.1225892506</v>
      </c>
      <c r="I173" s="193">
        <f>(SUMIFS(Profile!$F$2:$F$17521,Profile!$B$2:$B$17521,$B173,Profile!$C$2:$C$17521,I$8))*$C$6</f>
        <v>0.1137756443</v>
      </c>
      <c r="J173" s="193">
        <f>(SUMIFS(Profile!$F$2:$F$17521,Profile!$B$2:$B$17521,$B173,Profile!$C$2:$C$17521,J$8))*$C$6</f>
        <v>0.1093688412</v>
      </c>
      <c r="K173" s="193">
        <f>(SUMIFS(Profile!$F$2:$F$17521,Profile!$B$2:$B$17521,$B173,Profile!$C$2:$C$17521,K$8))*$C$6</f>
        <v>0.1065645119</v>
      </c>
      <c r="L173" s="193">
        <f>(SUMIFS(Profile!$F$2:$F$17521,Profile!$B$2:$B$17521,$B173,Profile!$C$2:$C$17521,L$8))*$C$6</f>
        <v>0.1041608011</v>
      </c>
      <c r="M173" s="193">
        <f>(SUMIFS(Profile!$F$2:$F$17521,Profile!$B$2:$B$17521,$B173,Profile!$C$2:$C$17521,M$8))*$C$6</f>
        <v>0.1029589457</v>
      </c>
      <c r="N173" s="193">
        <f>(SUMIFS(Profile!$F$2:$F$17521,Profile!$B$2:$B$17521,$B173,Profile!$C$2:$C$17521,N$8))*$C$6</f>
        <v>0.09815152414</v>
      </c>
      <c r="O173" s="193">
        <f>(SUMIFS(Profile!$F$2:$F$17521,Profile!$B$2:$B$17521,$B173,Profile!$C$2:$C$17521,O$8))*$C$6</f>
        <v>0.1045614196</v>
      </c>
      <c r="P173" s="193">
        <f>(SUMIFS(Profile!$F$2:$F$17521,Profile!$B$2:$B$17521,$B173,Profile!$C$2:$C$17521,P$8))*$C$6</f>
        <v>0.1045614196</v>
      </c>
      <c r="Q173" s="193">
        <f>(SUMIFS(Profile!$F$2:$F$17521,Profile!$B$2:$B$17521,$B173,Profile!$C$2:$C$17521,Q$8))*$C$6</f>
        <v>0.1121731704</v>
      </c>
      <c r="R173" s="193">
        <f>(SUMIFS(Profile!$F$2:$F$17521,Profile!$B$2:$B$17521,$B173,Profile!$C$2:$C$17521,R$8))*$C$6</f>
        <v>0.1161793551</v>
      </c>
      <c r="S173" s="193">
        <f>(SUMIFS(Profile!$F$2:$F$17521,Profile!$B$2:$B$17521,$B173,Profile!$C$2:$C$17521,S$8))*$C$6</f>
        <v>0.1298003829</v>
      </c>
      <c r="T173" s="193">
        <f>(SUMIFS(Profile!$F$2:$F$17521,Profile!$B$2:$B$17521,$B173,Profile!$C$2:$C$17521,T$8))*$C$6</f>
        <v>0.1498313062</v>
      </c>
      <c r="U173" s="193">
        <f>(SUMIFS(Profile!$F$2:$F$17521,Profile!$B$2:$B$17521,$B173,Profile!$C$2:$C$17521,U$8))*$C$6</f>
        <v>0.1766727435</v>
      </c>
      <c r="V173" s="193">
        <f>(SUMIFS(Profile!$F$2:$F$17521,Profile!$B$2:$B$17521,$B173,Profile!$C$2:$C$17521,V$8))*$C$6</f>
        <v>0.2039147991</v>
      </c>
      <c r="W173" s="193">
        <f>(SUMIFS(Profile!$F$2:$F$17521,Profile!$B$2:$B$17521,$B173,Profile!$C$2:$C$17521,W$8))*$C$6</f>
        <v>0.223545104</v>
      </c>
      <c r="X173" s="193">
        <f>(SUMIFS(Profile!$F$2:$F$17521,Profile!$B$2:$B$17521,$B173,Profile!$C$2:$C$17521,X$8))*$C$6</f>
        <v>0.2319580917</v>
      </c>
      <c r="Y173" s="193">
        <f>(SUMIFS(Profile!$F$2:$F$17521,Profile!$B$2:$B$17521,$B173,Profile!$C$2:$C$17521,Y$8))*$C$6</f>
        <v>0.234762421</v>
      </c>
      <c r="Z173" s="193">
        <f>(SUMIFS(Profile!$F$2:$F$17521,Profile!$B$2:$B$17521,$B173,Profile!$C$2:$C$17521,Z$8))*$C$6</f>
        <v>0.2439766457</v>
      </c>
      <c r="AA173" s="193">
        <f>(SUMIFS(Profile!$F$2:$F$17521,Profile!$B$2:$B$17521,$B173,Profile!$C$2:$C$17521,AA$8))*$C$6</f>
        <v>0.2415729349</v>
      </c>
      <c r="AB173" s="193">
        <f>(SUMIFS(Profile!$F$2:$F$17521,Profile!$B$2:$B$17521,$B173,Profile!$C$2:$C$17521,AB$8))*$C$6</f>
        <v>0.2475822119</v>
      </c>
      <c r="AC173" s="193">
        <f>(SUMIFS(Profile!$F$2:$F$17521,Profile!$B$2:$B$17521,$B173,Profile!$C$2:$C$17521,AC$8))*$C$6</f>
        <v>0.2443772642</v>
      </c>
      <c r="AD173" s="193">
        <f>(SUMIFS(Profile!$F$2:$F$17521,Profile!$B$2:$B$17521,$B173,Profile!$C$2:$C$17521,AD$8))*$C$6</f>
        <v>0.2451785011</v>
      </c>
      <c r="AE173" s="193">
        <f>(SUMIFS(Profile!$F$2:$F$17521,Profile!$B$2:$B$17521,$B173,Profile!$C$2:$C$17521,AE$8))*$C$6</f>
        <v>0.2455791196</v>
      </c>
      <c r="AF173" s="193">
        <f>(SUMIFS(Profile!$F$2:$F$17521,Profile!$B$2:$B$17521,$B173,Profile!$C$2:$C$17521,AF$8))*$C$6</f>
        <v>0.2339611841</v>
      </c>
      <c r="AG173" s="193">
        <f>(SUMIFS(Profile!$F$2:$F$17521,Profile!$B$2:$B$17521,$B173,Profile!$C$2:$C$17521,AG$8))*$C$6</f>
        <v>0.2323587102</v>
      </c>
      <c r="AH173" s="193">
        <f>(SUMIFS(Profile!$F$2:$F$17521,Profile!$B$2:$B$17521,$B173,Profile!$C$2:$C$17521,AH$8))*$C$6</f>
        <v>0.2291537625</v>
      </c>
      <c r="AI173" s="193">
        <f>(SUMIFS(Profile!$F$2:$F$17521,Profile!$B$2:$B$17521,$B173,Profile!$C$2:$C$17521,AI$8))*$C$6</f>
        <v>0.2283525256</v>
      </c>
      <c r="AJ173" s="193">
        <f>(SUMIFS(Profile!$F$2:$F$17521,Profile!$B$2:$B$17521,$B173,Profile!$C$2:$C$17521,AJ$8))*$C$6</f>
        <v>0.2375667503</v>
      </c>
      <c r="AK173" s="193">
        <f>(SUMIFS(Profile!$F$2:$F$17521,Profile!$B$2:$B$17521,$B173,Profile!$C$2:$C$17521,AK$8))*$C$6</f>
        <v>0.2447778827</v>
      </c>
      <c r="AL173" s="193">
        <f>(SUMIFS(Profile!$F$2:$F$17521,Profile!$B$2:$B$17521,$B173,Profile!$C$2:$C$17521,AL$8))*$C$6</f>
        <v>0.2531908704</v>
      </c>
      <c r="AM173" s="193">
        <f>(SUMIFS(Profile!$F$2:$F$17521,Profile!$B$2:$B$17521,$B173,Profile!$C$2:$C$17521,AM$8))*$C$6</f>
        <v>0.2628057136</v>
      </c>
      <c r="AN173" s="193">
        <f>(SUMIFS(Profile!$F$2:$F$17521,Profile!$B$2:$B$17521,$B173,Profile!$C$2:$C$17521,AN$8))*$C$6</f>
        <v>0.2716193199</v>
      </c>
      <c r="AO173" s="193">
        <f>(SUMIFS(Profile!$F$2:$F$17521,Profile!$B$2:$B$17521,$B173,Profile!$C$2:$C$17521,AO$8))*$C$6</f>
        <v>0.2688149906</v>
      </c>
      <c r="AP173" s="193">
        <f>(SUMIFS(Profile!$F$2:$F$17521,Profile!$B$2:$B$17521,$B173,Profile!$C$2:$C$17521,AP$8))*$C$6</f>
        <v>0.2660106613</v>
      </c>
      <c r="AQ173" s="193">
        <f>(SUMIFS(Profile!$F$2:$F$17521,Profile!$B$2:$B$17521,$B173,Profile!$C$2:$C$17521,AQ$8))*$C$6</f>
        <v>0.2668118983</v>
      </c>
      <c r="AR173" s="193">
        <f>(SUMIFS(Profile!$F$2:$F$17521,Profile!$B$2:$B$17521,$B173,Profile!$C$2:$C$17521,AR$8))*$C$6</f>
        <v>0.2636069506</v>
      </c>
      <c r="AS173" s="193">
        <f>(SUMIFS(Profile!$F$2:$F$17521,Profile!$B$2:$B$17521,$B173,Profile!$C$2:$C$17521,AS$8))*$C$6</f>
        <v>0.2624050952</v>
      </c>
      <c r="AT173" s="193">
        <f>(SUMIFS(Profile!$F$2:$F$17521,Profile!$B$2:$B$17521,$B173,Profile!$C$2:$C$17521,AT$8))*$C$6</f>
        <v>0.2596007659</v>
      </c>
      <c r="AU173" s="193">
        <f>(SUMIFS(Profile!$F$2:$F$17521,Profile!$B$2:$B$17521,$B173,Profile!$C$2:$C$17521,AU$8))*$C$6</f>
        <v>0.2592001474</v>
      </c>
      <c r="AV173" s="193">
        <f>(SUMIFS(Profile!$F$2:$F$17521,Profile!$B$2:$B$17521,$B173,Profile!$C$2:$C$17521,AV$8))*$C$6</f>
        <v>0.2551939628</v>
      </c>
      <c r="AW173" s="193">
        <f>(SUMIFS(Profile!$F$2:$F$17521,Profile!$B$2:$B$17521,$B173,Profile!$C$2:$C$17521,AW$8))*$C$6</f>
        <v>0.2499859227</v>
      </c>
      <c r="AX173" s="193">
        <f>(SUMIFS(Profile!$F$2:$F$17521,Profile!$B$2:$B$17521,$B173,Profile!$C$2:$C$17521,AX$8))*$C$6</f>
        <v>0.2323587102</v>
      </c>
      <c r="AY173" s="193">
        <f>(SUMIFS(Profile!$F$2:$F$17521,Profile!$B$2:$B$17521,$B173,Profile!$C$2:$C$17521,AY$8))*$C$6</f>
        <v>0.2023123253</v>
      </c>
      <c r="AZ173" s="193">
        <f>(SUMIFS(Profile!$F$2:$F$17521,Profile!$B$2:$B$17521,$B173,Profile!$C$2:$C$17521,AZ$8))*$C$6</f>
        <v>0.1734677957</v>
      </c>
      <c r="BA173" s="193">
        <f t="shared" si="16"/>
        <v>7.781240277</v>
      </c>
      <c r="BB173" s="193">
        <f>(SUMIFS(Profile!$E$2:$E$17521,Profile!$B$2:$B$17521,$B173,Profile!$C$2:$C$17521,BB$8))*$C$9</f>
        <v>0</v>
      </c>
      <c r="BC173" s="193">
        <f>(SUMIFS(Profile!$E$2:$E$17521,Profile!$B$2:$B$17521,$B173,Profile!$C$2:$C$17521,BC$8))*$C$9</f>
        <v>0</v>
      </c>
      <c r="BD173" s="193">
        <f>(SUMIFS(Profile!$E$2:$E$17521,Profile!$B$2:$B$17521,$B173,Profile!$C$2:$C$17521,BD$8))*$C$9</f>
        <v>0</v>
      </c>
      <c r="BE173" s="193">
        <f>(SUMIFS(Profile!$E$2:$E$17521,Profile!$B$2:$B$17521,$B173,Profile!$C$2:$C$17521,BE$8))*$C$9</f>
        <v>0</v>
      </c>
      <c r="BF173" s="193">
        <f>(SUMIFS(Profile!$E$2:$E$17521,Profile!$B$2:$B$17521,$B173,Profile!$C$2:$C$17521,BF$8))*$C$9</f>
        <v>0</v>
      </c>
      <c r="BG173" s="193">
        <f>(SUMIFS(Profile!$E$2:$E$17521,Profile!$B$2:$B$17521,$B173,Profile!$C$2:$C$17521,BG$8))*$C$9</f>
        <v>0</v>
      </c>
      <c r="BH173" s="193">
        <f>(SUMIFS(Profile!$E$2:$E$17521,Profile!$B$2:$B$17521,$B173,Profile!$C$2:$C$17521,BH$8))*$C$9</f>
        <v>0</v>
      </c>
      <c r="BI173" s="193">
        <f>(SUMIFS(Profile!$E$2:$E$17521,Profile!$B$2:$B$17521,$B173,Profile!$C$2:$C$17521,BI$8))*$C$9</f>
        <v>0</v>
      </c>
      <c r="BJ173" s="193">
        <f>(SUMIFS(Profile!$E$2:$E$17521,Profile!$B$2:$B$17521,$B173,Profile!$C$2:$C$17521,BJ$8))*$C$9</f>
        <v>0.00400538019</v>
      </c>
      <c r="BK173" s="193">
        <f>(SUMIFS(Profile!$E$2:$E$17521,Profile!$B$2:$B$17521,$B173,Profile!$C$2:$C$17521,BK$8))*$C$9</f>
        <v>0.01342193519</v>
      </c>
      <c r="BL173" s="193">
        <f>(SUMIFS(Profile!$E$2:$E$17521,Profile!$B$2:$B$17521,$B173,Profile!$C$2:$C$17521,BL$8))*$C$9</f>
        <v>0.03629727487</v>
      </c>
      <c r="BM173" s="193">
        <f>(SUMIFS(Profile!$E$2:$E$17521,Profile!$B$2:$B$17521,$B173,Profile!$C$2:$C$17521,BM$8))*$C$9</f>
        <v>0.05650527356</v>
      </c>
      <c r="BN173" s="193">
        <f>(SUMIFS(Profile!$E$2:$E$17521,Profile!$B$2:$B$17521,$B173,Profile!$C$2:$C$17521,BN$8))*$C$9</f>
        <v>0.09145735029</v>
      </c>
      <c r="BO173" s="193">
        <f>(SUMIFS(Profile!$E$2:$E$17521,Profile!$B$2:$B$17521,$B173,Profile!$C$2:$C$17521,BO$8))*$C$9</f>
        <v>0.125569161</v>
      </c>
      <c r="BP173" s="193">
        <f>(SUMIFS(Profile!$E$2:$E$17521,Profile!$B$2:$B$17521,$B173,Profile!$C$2:$C$17521,BP$8))*$C$9</f>
        <v>0.1748064532</v>
      </c>
      <c r="BQ173" s="193">
        <f>(SUMIFS(Profile!$E$2:$E$17521,Profile!$B$2:$B$17521,$B173,Profile!$C$2:$C$17521,BQ$8))*$C$9</f>
        <v>0.2246647582</v>
      </c>
      <c r="BR173" s="193">
        <f>(SUMIFS(Profile!$E$2:$E$17521,Profile!$B$2:$B$17521,$B173,Profile!$C$2:$C$17521,BR$8))*$C$9</f>
        <v>0.2679952956</v>
      </c>
      <c r="BS173" s="193">
        <f>(SUMIFS(Profile!$E$2:$E$17521,Profile!$B$2:$B$17521,$B173,Profile!$C$2:$C$17521,BS$8))*$C$9</f>
        <v>0.3115709119</v>
      </c>
      <c r="BT173" s="193">
        <f>(SUMIFS(Profile!$E$2:$E$17521,Profile!$B$2:$B$17521,$B173,Profile!$C$2:$C$17521,BT$8))*$C$9</f>
        <v>0.3670780227</v>
      </c>
      <c r="BU173" s="193">
        <f>(SUMIFS(Profile!$E$2:$E$17521,Profile!$B$2:$B$17521,$B173,Profile!$C$2:$C$17521,BU$8))*$C$9</f>
        <v>0.3859445355</v>
      </c>
      <c r="BV173" s="193">
        <f>(SUMIFS(Profile!$E$2:$E$17521,Profile!$B$2:$B$17521,$B173,Profile!$C$2:$C$17521,BV$8))*$C$9</f>
        <v>0.3798886101</v>
      </c>
      <c r="BW173" s="193">
        <f>(SUMIFS(Profile!$E$2:$E$17521,Profile!$B$2:$B$17521,$B173,Profile!$C$2:$C$17521,BW$8))*$C$9</f>
        <v>0.3706959585</v>
      </c>
      <c r="BX173" s="193">
        <f>(SUMIFS(Profile!$E$2:$E$17521,Profile!$B$2:$B$17521,$B173,Profile!$C$2:$C$17521,BX$8))*$C$9</f>
        <v>0.3911462229</v>
      </c>
      <c r="BY173" s="193">
        <f>(SUMIFS(Profile!$E$2:$E$17521,Profile!$B$2:$B$17521,$B173,Profile!$C$2:$C$17521,BY$8))*$C$9</f>
        <v>0.4225119992</v>
      </c>
      <c r="BZ173" s="193">
        <f>(SUMIFS(Profile!$E$2:$E$17521,Profile!$B$2:$B$17521,$B173,Profile!$C$2:$C$17521,BZ$8))*$C$9</f>
        <v>0.4225715279</v>
      </c>
      <c r="CA173" s="193">
        <f>(SUMIFS(Profile!$E$2:$E$17521,Profile!$B$2:$B$17521,$B173,Profile!$C$2:$C$17521,CA$8))*$C$9</f>
        <v>0.413179635</v>
      </c>
      <c r="CB173" s="193">
        <f>(SUMIFS(Profile!$E$2:$E$17521,Profile!$B$2:$B$17521,$B173,Profile!$C$2:$C$17521,CB$8))*$C$9</f>
        <v>0.4410451341</v>
      </c>
      <c r="CC173" s="193">
        <f>(SUMIFS(Profile!$E$2:$E$17521,Profile!$B$2:$B$17521,$B173,Profile!$C$2:$C$17521,CC$8))*$C$9</f>
        <v>0.37590821</v>
      </c>
      <c r="CD173" s="193">
        <f>(SUMIFS(Profile!$E$2:$E$17521,Profile!$B$2:$B$17521,$B173,Profile!$C$2:$C$17521,CD$8))*$C$9</f>
        <v>0.3724606512</v>
      </c>
      <c r="CE173" s="193">
        <f>(SUMIFS(Profile!$E$2:$E$17521,Profile!$B$2:$B$17521,$B173,Profile!$C$2:$C$17521,CE$8))*$C$9</f>
        <v>0.4182808358</v>
      </c>
      <c r="CF173" s="193">
        <f>(SUMIFS(Profile!$E$2:$E$17521,Profile!$B$2:$B$17521,$B173,Profile!$C$2:$C$17521,CF$8))*$C$9</f>
        <v>0.4137184017</v>
      </c>
      <c r="CG173" s="193">
        <f>(SUMIFS(Profile!$E$2:$E$17521,Profile!$B$2:$B$17521,$B173,Profile!$C$2:$C$17521,CG$8))*$C$9</f>
        <v>0.3002939675</v>
      </c>
      <c r="CH173" s="193">
        <f>(SUMIFS(Profile!$E$2:$E$17521,Profile!$B$2:$B$17521,$B173,Profile!$C$2:$C$17521,CH$8))*$C$9</f>
        <v>0.2498065232</v>
      </c>
      <c r="CI173" s="193">
        <f>(SUMIFS(Profile!$E$2:$E$17521,Profile!$B$2:$B$17521,$B173,Profile!$C$2:$C$17521,CI$8))*$C$9</f>
        <v>0.2025370505</v>
      </c>
      <c r="CJ173" s="193">
        <f>(SUMIFS(Profile!$E$2:$E$17521,Profile!$B$2:$B$17521,$B173,Profile!$C$2:$C$17521,CJ$8))*$C$9</f>
        <v>0.1550353092</v>
      </c>
      <c r="CK173" s="193">
        <f>(SUMIFS(Profile!$E$2:$E$17521,Profile!$B$2:$B$17521,$B173,Profile!$C$2:$C$17521,CK$8))*$C$9</f>
        <v>0.1342959186</v>
      </c>
      <c r="CL173" s="193">
        <f>(SUMIFS(Profile!$E$2:$E$17521,Profile!$B$2:$B$17521,$B173,Profile!$C$2:$C$17521,CL$8))*$C$9</f>
        <v>0.1080600172</v>
      </c>
      <c r="CM173" s="193">
        <f>(SUMIFS(Profile!$E$2:$E$17521,Profile!$B$2:$B$17521,$B173,Profile!$C$2:$C$17521,CM$8))*$C$9</f>
        <v>0.07471208637</v>
      </c>
      <c r="CN173" s="193">
        <f>(SUMIFS(Profile!$E$2:$E$17521,Profile!$B$2:$B$17521,$B173,Profile!$C$2:$C$17521,CN$8))*$C$9</f>
        <v>0.04295098811</v>
      </c>
      <c r="CO173" s="193">
        <f>(SUMIFS(Profile!$E$2:$E$17521,Profile!$B$2:$B$17521,$B173,Profile!$C$2:$C$17521,CO$8))*$C$9</f>
        <v>0.02090272989</v>
      </c>
      <c r="CP173" s="193">
        <f>(SUMIFS(Profile!$E$2:$E$17521,Profile!$B$2:$B$17521,$B173,Profile!$C$2:$C$17521,CP$8))*$C$9</f>
        <v>0.01107951678</v>
      </c>
      <c r="CQ173" s="193">
        <f>(SUMIFS(Profile!$E$2:$E$17521,Profile!$B$2:$B$17521,$B173,Profile!$C$2:$C$17521,CQ$8))*$C$9</f>
        <v>0.0008426313266</v>
      </c>
      <c r="CR173" s="193">
        <f>(SUMIFS(Profile!$E$2:$E$17521,Profile!$B$2:$B$17521,$B173,Profile!$C$2:$C$17521,CR$8))*$C$9</f>
        <v>0</v>
      </c>
      <c r="CS173" s="193">
        <f>(SUMIFS(Profile!$E$2:$E$17521,Profile!$B$2:$B$17521,$B173,Profile!$C$2:$C$17521,CS$8))*$C$9</f>
        <v>0</v>
      </c>
      <c r="CT173" s="193">
        <f>(SUMIFS(Profile!$E$2:$E$17521,Profile!$B$2:$B$17521,$B173,Profile!$C$2:$C$17521,CT$8))*$C$9</f>
        <v>0</v>
      </c>
      <c r="CU173" s="193">
        <f>(SUMIFS(Profile!$E$2:$E$17521,Profile!$B$2:$B$17521,$B173,Profile!$C$2:$C$17521,CU$8))*$C$9</f>
        <v>0</v>
      </c>
      <c r="CV173" s="193">
        <f>(SUMIFS(Profile!$E$2:$E$17521,Profile!$B$2:$B$17521,$B173,Profile!$C$2:$C$17521,CV$8))*$C$9</f>
        <v>0</v>
      </c>
      <c r="CW173" s="193">
        <f>(SUMIFS(Profile!$E$2:$E$17521,Profile!$B$2:$B$17521,$B173,Profile!$C$2:$C$17521,CW$8))*$C$9</f>
        <v>0</v>
      </c>
      <c r="CX173" s="193">
        <f t="shared" si="17"/>
        <v>2.488035119</v>
      </c>
      <c r="CY173" s="193">
        <f t="shared" ref="CY173:ET173" si="827">MAX(BB173-E173,0)</f>
        <v>0</v>
      </c>
      <c r="CZ173" s="193">
        <f t="shared" si="827"/>
        <v>0</v>
      </c>
      <c r="DA173" s="193">
        <f t="shared" si="827"/>
        <v>0</v>
      </c>
      <c r="DB173" s="193">
        <f t="shared" si="827"/>
        <v>0</v>
      </c>
      <c r="DC173" s="193">
        <f t="shared" si="827"/>
        <v>0</v>
      </c>
      <c r="DD173" s="193">
        <f t="shared" si="827"/>
        <v>0</v>
      </c>
      <c r="DE173" s="193">
        <f t="shared" si="827"/>
        <v>0</v>
      </c>
      <c r="DF173" s="193">
        <f t="shared" si="827"/>
        <v>0</v>
      </c>
      <c r="DG173" s="193">
        <f t="shared" si="827"/>
        <v>0</v>
      </c>
      <c r="DH173" s="193">
        <f t="shared" si="827"/>
        <v>0</v>
      </c>
      <c r="DI173" s="193">
        <f t="shared" si="827"/>
        <v>0</v>
      </c>
      <c r="DJ173" s="193">
        <f t="shared" si="827"/>
        <v>0</v>
      </c>
      <c r="DK173" s="193">
        <f t="shared" si="827"/>
        <v>0</v>
      </c>
      <c r="DL173" s="193">
        <f t="shared" si="827"/>
        <v>0.009389805859</v>
      </c>
      <c r="DM173" s="193">
        <f t="shared" si="827"/>
        <v>0.04500607021</v>
      </c>
      <c r="DN173" s="193">
        <f t="shared" si="827"/>
        <v>0.07483345193</v>
      </c>
      <c r="DO173" s="193">
        <f t="shared" si="827"/>
        <v>0.09132255218</v>
      </c>
      <c r="DP173" s="193">
        <f t="shared" si="827"/>
        <v>0.1076561128</v>
      </c>
      <c r="DQ173" s="193">
        <f t="shared" si="827"/>
        <v>0.1435329188</v>
      </c>
      <c r="DR173" s="193">
        <f t="shared" si="827"/>
        <v>0.1539864438</v>
      </c>
      <c r="DS173" s="193">
        <f t="shared" si="827"/>
        <v>0.1451261891</v>
      </c>
      <c r="DT173" s="193">
        <f t="shared" si="827"/>
        <v>0.1267193128</v>
      </c>
      <c r="DU173" s="193">
        <f t="shared" si="827"/>
        <v>0.149573288</v>
      </c>
      <c r="DV173" s="193">
        <f t="shared" si="827"/>
        <v>0.1749297873</v>
      </c>
      <c r="DW173" s="193">
        <f t="shared" si="827"/>
        <v>0.1781942637</v>
      </c>
      <c r="DX173" s="193">
        <f t="shared" si="827"/>
        <v>0.1680011339</v>
      </c>
      <c r="DY173" s="193">
        <f t="shared" si="827"/>
        <v>0.1954660145</v>
      </c>
      <c r="DZ173" s="193">
        <f t="shared" si="827"/>
        <v>0.1419470259</v>
      </c>
      <c r="EA173" s="193">
        <f t="shared" si="827"/>
        <v>0.140101941</v>
      </c>
      <c r="EB173" s="193">
        <f t="shared" si="827"/>
        <v>0.1891270733</v>
      </c>
      <c r="EC173" s="193">
        <f t="shared" si="827"/>
        <v>0.1853658761</v>
      </c>
      <c r="ED173" s="193">
        <f t="shared" si="827"/>
        <v>0.06272721723</v>
      </c>
      <c r="EE173" s="193">
        <f t="shared" si="827"/>
        <v>0.005028640546</v>
      </c>
      <c r="EF173" s="193">
        <f t="shared" si="827"/>
        <v>0</v>
      </c>
      <c r="EG173" s="193">
        <f t="shared" si="827"/>
        <v>0</v>
      </c>
      <c r="EH173" s="193">
        <f t="shared" si="827"/>
        <v>0</v>
      </c>
      <c r="EI173" s="193">
        <f t="shared" si="827"/>
        <v>0</v>
      </c>
      <c r="EJ173" s="193">
        <f t="shared" si="827"/>
        <v>0</v>
      </c>
      <c r="EK173" s="193">
        <f t="shared" si="827"/>
        <v>0</v>
      </c>
      <c r="EL173" s="193">
        <f t="shared" si="827"/>
        <v>0</v>
      </c>
      <c r="EM173" s="193">
        <f t="shared" si="827"/>
        <v>0</v>
      </c>
      <c r="EN173" s="193">
        <f t="shared" si="827"/>
        <v>0</v>
      </c>
      <c r="EO173" s="193">
        <f t="shared" si="827"/>
        <v>0</v>
      </c>
      <c r="EP173" s="193">
        <f t="shared" si="827"/>
        <v>0</v>
      </c>
      <c r="EQ173" s="193">
        <f t="shared" si="827"/>
        <v>0</v>
      </c>
      <c r="ER173" s="193">
        <f t="shared" si="827"/>
        <v>0</v>
      </c>
      <c r="ES173" s="193">
        <f t="shared" si="827"/>
        <v>0</v>
      </c>
      <c r="ET173" s="193">
        <f t="shared" si="827"/>
        <v>0</v>
      </c>
      <c r="EU173" s="193">
        <f t="shared" si="19"/>
        <v>5.293205158</v>
      </c>
      <c r="EV173" s="193">
        <f t="shared" ref="EV173:GQ173" si="828">BB173-CY173</f>
        <v>0</v>
      </c>
      <c r="EW173" s="193">
        <f t="shared" si="828"/>
        <v>0</v>
      </c>
      <c r="EX173" s="193">
        <f t="shared" si="828"/>
        <v>0</v>
      </c>
      <c r="EY173" s="193">
        <f t="shared" si="828"/>
        <v>0</v>
      </c>
      <c r="EZ173" s="193">
        <f t="shared" si="828"/>
        <v>0</v>
      </c>
      <c r="FA173" s="193">
        <f t="shared" si="828"/>
        <v>0</v>
      </c>
      <c r="FB173" s="193">
        <f t="shared" si="828"/>
        <v>0</v>
      </c>
      <c r="FC173" s="193">
        <f t="shared" si="828"/>
        <v>0</v>
      </c>
      <c r="FD173" s="193">
        <f t="shared" si="828"/>
        <v>0.00400538019</v>
      </c>
      <c r="FE173" s="193">
        <f t="shared" si="828"/>
        <v>0.01342193519</v>
      </c>
      <c r="FF173" s="193">
        <f t="shared" si="828"/>
        <v>0.03629727487</v>
      </c>
      <c r="FG173" s="193">
        <f t="shared" si="828"/>
        <v>0.05650527356</v>
      </c>
      <c r="FH173" s="193">
        <f t="shared" si="828"/>
        <v>0.09145735029</v>
      </c>
      <c r="FI173" s="193">
        <f t="shared" si="828"/>
        <v>0.1161793551</v>
      </c>
      <c r="FJ173" s="193">
        <f t="shared" si="828"/>
        <v>0.1298003829</v>
      </c>
      <c r="FK173" s="193">
        <f t="shared" si="828"/>
        <v>0.1498313062</v>
      </c>
      <c r="FL173" s="193">
        <f t="shared" si="828"/>
        <v>0.1766727435</v>
      </c>
      <c r="FM173" s="193">
        <f t="shared" si="828"/>
        <v>0.2039147991</v>
      </c>
      <c r="FN173" s="193">
        <f t="shared" si="828"/>
        <v>0.223545104</v>
      </c>
      <c r="FO173" s="193">
        <f t="shared" si="828"/>
        <v>0.2319580917</v>
      </c>
      <c r="FP173" s="193">
        <f t="shared" si="828"/>
        <v>0.234762421</v>
      </c>
      <c r="FQ173" s="193">
        <f t="shared" si="828"/>
        <v>0.2439766457</v>
      </c>
      <c r="FR173" s="193">
        <f t="shared" si="828"/>
        <v>0.2415729349</v>
      </c>
      <c r="FS173" s="193">
        <f t="shared" si="828"/>
        <v>0.2475822119</v>
      </c>
      <c r="FT173" s="193">
        <f t="shared" si="828"/>
        <v>0.2443772642</v>
      </c>
      <c r="FU173" s="193">
        <f t="shared" si="828"/>
        <v>0.2451785011</v>
      </c>
      <c r="FV173" s="193">
        <f t="shared" si="828"/>
        <v>0.2455791196</v>
      </c>
      <c r="FW173" s="193">
        <f t="shared" si="828"/>
        <v>0.2339611841</v>
      </c>
      <c r="FX173" s="193">
        <f t="shared" si="828"/>
        <v>0.2323587102</v>
      </c>
      <c r="FY173" s="193">
        <f t="shared" si="828"/>
        <v>0.2291537625</v>
      </c>
      <c r="FZ173" s="193">
        <f t="shared" si="828"/>
        <v>0.2283525256</v>
      </c>
      <c r="GA173" s="193">
        <f t="shared" si="828"/>
        <v>0.2375667503</v>
      </c>
      <c r="GB173" s="193">
        <f t="shared" si="828"/>
        <v>0.2447778827</v>
      </c>
      <c r="GC173" s="193">
        <f t="shared" si="828"/>
        <v>0.2025370505</v>
      </c>
      <c r="GD173" s="193">
        <f t="shared" si="828"/>
        <v>0.1550353092</v>
      </c>
      <c r="GE173" s="193">
        <f t="shared" si="828"/>
        <v>0.1342959186</v>
      </c>
      <c r="GF173" s="193">
        <f t="shared" si="828"/>
        <v>0.1080600172</v>
      </c>
      <c r="GG173" s="193">
        <f t="shared" si="828"/>
        <v>0.07471208637</v>
      </c>
      <c r="GH173" s="193">
        <f t="shared" si="828"/>
        <v>0.04295098811</v>
      </c>
      <c r="GI173" s="193">
        <f t="shared" si="828"/>
        <v>0.02090272989</v>
      </c>
      <c r="GJ173" s="193">
        <f t="shared" si="828"/>
        <v>0.01107951678</v>
      </c>
      <c r="GK173" s="193">
        <f t="shared" si="828"/>
        <v>0.0008426313266</v>
      </c>
      <c r="GL173" s="193">
        <f t="shared" si="828"/>
        <v>0</v>
      </c>
      <c r="GM173" s="193">
        <f t="shared" si="828"/>
        <v>0</v>
      </c>
      <c r="GN173" s="193">
        <f t="shared" si="828"/>
        <v>0</v>
      </c>
      <c r="GO173" s="193">
        <f t="shared" si="828"/>
        <v>0</v>
      </c>
      <c r="GP173" s="193">
        <f t="shared" si="828"/>
        <v>0</v>
      </c>
      <c r="GQ173" s="193">
        <f t="shared" si="828"/>
        <v>0</v>
      </c>
      <c r="GR173" s="193">
        <f t="shared" si="21"/>
        <v>4.308818232</v>
      </c>
      <c r="GS173" s="193">
        <f t="shared" ref="GS173:IN173" si="829">E173-EV173</f>
        <v>0.1602473864</v>
      </c>
      <c r="GT173" s="193">
        <f t="shared" si="829"/>
        <v>0.1430207923</v>
      </c>
      <c r="GU173" s="193">
        <f t="shared" si="829"/>
        <v>0.1314028568</v>
      </c>
      <c r="GV173" s="193">
        <f t="shared" si="829"/>
        <v>0.1225892506</v>
      </c>
      <c r="GW173" s="193">
        <f t="shared" si="829"/>
        <v>0.1137756443</v>
      </c>
      <c r="GX173" s="193">
        <f t="shared" si="829"/>
        <v>0.1093688412</v>
      </c>
      <c r="GY173" s="193">
        <f t="shared" si="829"/>
        <v>0.1065645119</v>
      </c>
      <c r="GZ173" s="193">
        <f t="shared" si="829"/>
        <v>0.1041608011</v>
      </c>
      <c r="HA173" s="193">
        <f t="shared" si="829"/>
        <v>0.09895356554</v>
      </c>
      <c r="HB173" s="193">
        <f t="shared" si="829"/>
        <v>0.08472958895</v>
      </c>
      <c r="HC173" s="193">
        <f t="shared" si="829"/>
        <v>0.06826414472</v>
      </c>
      <c r="HD173" s="193">
        <f t="shared" si="829"/>
        <v>0.04805614604</v>
      </c>
      <c r="HE173" s="193">
        <f t="shared" si="829"/>
        <v>0.02071582016</v>
      </c>
      <c r="HF173" s="193">
        <f t="shared" si="829"/>
        <v>0</v>
      </c>
      <c r="HG173" s="193">
        <f t="shared" si="829"/>
        <v>0</v>
      </c>
      <c r="HH173" s="193">
        <f t="shared" si="829"/>
        <v>0</v>
      </c>
      <c r="HI173" s="193">
        <f t="shared" si="829"/>
        <v>0</v>
      </c>
      <c r="HJ173" s="193">
        <f t="shared" si="829"/>
        <v>0</v>
      </c>
      <c r="HK173" s="193">
        <f t="shared" si="829"/>
        <v>0</v>
      </c>
      <c r="HL173" s="193">
        <f t="shared" si="829"/>
        <v>0</v>
      </c>
      <c r="HM173" s="193">
        <f t="shared" si="829"/>
        <v>0</v>
      </c>
      <c r="HN173" s="193">
        <f t="shared" si="829"/>
        <v>0</v>
      </c>
      <c r="HO173" s="193">
        <f t="shared" si="829"/>
        <v>0</v>
      </c>
      <c r="HP173" s="193">
        <f t="shared" si="829"/>
        <v>0</v>
      </c>
      <c r="HQ173" s="193">
        <f t="shared" si="829"/>
        <v>0</v>
      </c>
      <c r="HR173" s="193">
        <f t="shared" si="829"/>
        <v>0</v>
      </c>
      <c r="HS173" s="193">
        <f t="shared" si="829"/>
        <v>0</v>
      </c>
      <c r="HT173" s="193">
        <f t="shared" si="829"/>
        <v>0</v>
      </c>
      <c r="HU173" s="193">
        <f t="shared" si="829"/>
        <v>0</v>
      </c>
      <c r="HV173" s="193">
        <f t="shared" si="829"/>
        <v>0</v>
      </c>
      <c r="HW173" s="193">
        <f t="shared" si="829"/>
        <v>0</v>
      </c>
      <c r="HX173" s="193">
        <f t="shared" si="829"/>
        <v>0</v>
      </c>
      <c r="HY173" s="193">
        <f t="shared" si="829"/>
        <v>0</v>
      </c>
      <c r="HZ173" s="193">
        <f t="shared" si="829"/>
        <v>0.05065381995</v>
      </c>
      <c r="IA173" s="193">
        <f t="shared" si="829"/>
        <v>0.1077704045</v>
      </c>
      <c r="IB173" s="193">
        <f t="shared" si="829"/>
        <v>0.1373234013</v>
      </c>
      <c r="IC173" s="193">
        <f t="shared" si="829"/>
        <v>0.1607549734</v>
      </c>
      <c r="ID173" s="193">
        <f t="shared" si="829"/>
        <v>0.191298575</v>
      </c>
      <c r="IE173" s="193">
        <f t="shared" si="829"/>
        <v>0.2238609102</v>
      </c>
      <c r="IF173" s="193">
        <f t="shared" si="829"/>
        <v>0.2427042207</v>
      </c>
      <c r="IG173" s="193">
        <f t="shared" si="829"/>
        <v>0.2513255784</v>
      </c>
      <c r="IH173" s="193">
        <f t="shared" si="829"/>
        <v>0.2587581346</v>
      </c>
      <c r="II173" s="193">
        <f t="shared" si="829"/>
        <v>0.2592001474</v>
      </c>
      <c r="IJ173" s="193">
        <f t="shared" si="829"/>
        <v>0.2551939628</v>
      </c>
      <c r="IK173" s="193">
        <f t="shared" si="829"/>
        <v>0.2499859227</v>
      </c>
      <c r="IL173" s="193">
        <f t="shared" si="829"/>
        <v>0.2323587102</v>
      </c>
      <c r="IM173" s="193">
        <f t="shared" si="829"/>
        <v>0.2023123253</v>
      </c>
      <c r="IN173" s="193">
        <f t="shared" si="829"/>
        <v>0.1734677957</v>
      </c>
      <c r="IO173" s="193">
        <f t="shared" si="23"/>
        <v>2.573768853</v>
      </c>
      <c r="IP173" s="193">
        <f t="shared" si="29"/>
        <v>1.237335698</v>
      </c>
      <c r="IQ173" s="193">
        <f t="shared" ref="IQ173:KK173" si="830">MAX((MIN(CZ173+IP173,$IO$7))-GT173,0)</f>
        <v>1.094314906</v>
      </c>
      <c r="IR173" s="193">
        <f t="shared" si="830"/>
        <v>0.9629120487</v>
      </c>
      <c r="IS173" s="193">
        <f t="shared" si="830"/>
        <v>0.8403227982</v>
      </c>
      <c r="IT173" s="193">
        <f t="shared" si="830"/>
        <v>0.7265471539</v>
      </c>
      <c r="IU173" s="193">
        <f t="shared" si="830"/>
        <v>0.6171783127</v>
      </c>
      <c r="IV173" s="193">
        <f t="shared" si="830"/>
        <v>0.5106138008</v>
      </c>
      <c r="IW173" s="193">
        <f t="shared" si="830"/>
        <v>0.4064529996</v>
      </c>
      <c r="IX173" s="193">
        <f t="shared" si="830"/>
        <v>0.3074994341</v>
      </c>
      <c r="IY173" s="193">
        <f t="shared" si="830"/>
        <v>0.2227698451</v>
      </c>
      <c r="IZ173" s="193">
        <f t="shared" si="830"/>
        <v>0.1545057004</v>
      </c>
      <c r="JA173" s="193">
        <f t="shared" si="830"/>
        <v>0.1064495544</v>
      </c>
      <c r="JB173" s="193">
        <f t="shared" si="830"/>
        <v>0.08573373422</v>
      </c>
      <c r="JC173" s="193">
        <f t="shared" si="830"/>
        <v>0.09512354008</v>
      </c>
      <c r="JD173" s="193">
        <f t="shared" si="830"/>
        <v>0.1401296103</v>
      </c>
      <c r="JE173" s="193">
        <f t="shared" si="830"/>
        <v>0.2149630622</v>
      </c>
      <c r="JF173" s="193">
        <f t="shared" si="830"/>
        <v>0.3062856144</v>
      </c>
      <c r="JG173" s="193">
        <f t="shared" si="830"/>
        <v>0.4139417272</v>
      </c>
      <c r="JH173" s="193">
        <f t="shared" si="830"/>
        <v>0.557474646</v>
      </c>
      <c r="JI173" s="193">
        <f t="shared" si="830"/>
        <v>0.7114610897</v>
      </c>
      <c r="JJ173" s="193">
        <f t="shared" si="830"/>
        <v>0.8565872788</v>
      </c>
      <c r="JK173" s="193">
        <f t="shared" si="830"/>
        <v>0.9833065916</v>
      </c>
      <c r="JL173" s="193">
        <f t="shared" si="830"/>
        <v>1.13287988</v>
      </c>
      <c r="JM173" s="193">
        <f t="shared" si="830"/>
        <v>1.307809667</v>
      </c>
      <c r="JN173" s="193">
        <f t="shared" si="830"/>
        <v>1.486003931</v>
      </c>
      <c r="JO173" s="193">
        <f t="shared" si="830"/>
        <v>1.654005064</v>
      </c>
      <c r="JP173" s="193">
        <f t="shared" si="830"/>
        <v>1.849471079</v>
      </c>
      <c r="JQ173" s="193">
        <f t="shared" si="830"/>
        <v>1.991418105</v>
      </c>
      <c r="JR173" s="193">
        <f t="shared" si="830"/>
        <v>2.131520046</v>
      </c>
      <c r="JS173" s="193">
        <f t="shared" si="830"/>
        <v>2.320647119</v>
      </c>
      <c r="JT173" s="193">
        <f t="shared" si="830"/>
        <v>2.506012995</v>
      </c>
      <c r="JU173" s="193">
        <f t="shared" si="830"/>
        <v>2.568740212</v>
      </c>
      <c r="JV173" s="193">
        <f t="shared" si="830"/>
        <v>2.573768853</v>
      </c>
      <c r="JW173" s="193">
        <f t="shared" si="830"/>
        <v>2.523115033</v>
      </c>
      <c r="JX173" s="193">
        <f t="shared" si="830"/>
        <v>2.415344629</v>
      </c>
      <c r="JY173" s="193">
        <f t="shared" si="830"/>
        <v>2.278021227</v>
      </c>
      <c r="JZ173" s="193">
        <f t="shared" si="830"/>
        <v>2.117266254</v>
      </c>
      <c r="KA173" s="193">
        <f t="shared" si="830"/>
        <v>1.925967679</v>
      </c>
      <c r="KB173" s="193">
        <f t="shared" si="830"/>
        <v>1.702106769</v>
      </c>
      <c r="KC173" s="193">
        <f t="shared" si="830"/>
        <v>1.459402548</v>
      </c>
      <c r="KD173" s="193">
        <f t="shared" si="830"/>
        <v>1.20807697</v>
      </c>
      <c r="KE173" s="193">
        <f t="shared" si="830"/>
        <v>0.9493188352</v>
      </c>
      <c r="KF173" s="193">
        <f t="shared" si="830"/>
        <v>0.6901186877</v>
      </c>
      <c r="KG173" s="193">
        <f t="shared" si="830"/>
        <v>0.434924725</v>
      </c>
      <c r="KH173" s="193">
        <f t="shared" si="830"/>
        <v>0.1849388022</v>
      </c>
      <c r="KI173" s="193">
        <f t="shared" si="830"/>
        <v>0</v>
      </c>
      <c r="KJ173" s="193">
        <f t="shared" si="830"/>
        <v>0</v>
      </c>
      <c r="KK173" s="193">
        <f t="shared" si="830"/>
        <v>0</v>
      </c>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row>
    <row r="174" ht="14.25" customHeight="1">
      <c r="A174" s="1">
        <v>6.0</v>
      </c>
      <c r="B174" s="1">
        <f t="shared" ref="B174:C174" si="831">B173+1</f>
        <v>164</v>
      </c>
      <c r="C174" s="267">
        <f t="shared" si="831"/>
        <v>43629</v>
      </c>
      <c r="D174" s="193">
        <f t="shared" si="15"/>
        <v>9.456598887</v>
      </c>
      <c r="E174" s="193">
        <f>(SUMIFS(Profile!$F$2:$F$17521,Profile!$B$2:$B$17521,$B174,Profile!$C$2:$C$17521,E$8))*$C$6</f>
        <v>0.1478282139</v>
      </c>
      <c r="F174" s="193">
        <f>(SUMIFS(Profile!$F$2:$F$17521,Profile!$B$2:$B$17521,$B174,Profile!$C$2:$C$17521,F$8))*$C$6</f>
        <v>0.1306016199</v>
      </c>
      <c r="G174" s="193">
        <f>(SUMIFS(Profile!$F$2:$F$17521,Profile!$B$2:$B$17521,$B174,Profile!$C$2:$C$17521,G$8))*$C$6</f>
        <v>0.1201855398</v>
      </c>
      <c r="H174" s="193">
        <f>(SUMIFS(Profile!$F$2:$F$17521,Profile!$B$2:$B$17521,$B174,Profile!$C$2:$C$17521,H$8))*$C$6</f>
        <v>0.1149774997</v>
      </c>
      <c r="I174" s="193">
        <f>(SUMIFS(Profile!$F$2:$F$17521,Profile!$B$2:$B$17521,$B174,Profile!$C$2:$C$17521,I$8))*$C$6</f>
        <v>0.1073657489</v>
      </c>
      <c r="J174" s="193">
        <f>(SUMIFS(Profile!$F$2:$F$17521,Profile!$B$2:$B$17521,$B174,Profile!$C$2:$C$17521,J$8))*$C$6</f>
        <v>0.1037601827</v>
      </c>
      <c r="K174" s="193">
        <f>(SUMIFS(Profile!$F$2:$F$17521,Profile!$B$2:$B$17521,$B174,Profile!$C$2:$C$17521,K$8))*$C$6</f>
        <v>0.1037601827</v>
      </c>
      <c r="L174" s="193">
        <f>(SUMIFS(Profile!$F$2:$F$17521,Profile!$B$2:$B$17521,$B174,Profile!$C$2:$C$17521,L$8))*$C$6</f>
        <v>0.1009558534</v>
      </c>
      <c r="M174" s="193">
        <f>(SUMIFS(Profile!$F$2:$F$17521,Profile!$B$2:$B$17521,$B174,Profile!$C$2:$C$17521,M$8))*$C$6</f>
        <v>0.1025583273</v>
      </c>
      <c r="N174" s="193">
        <f>(SUMIFS(Profile!$F$2:$F$17521,Profile!$B$2:$B$17521,$B174,Profile!$C$2:$C$17521,N$8))*$C$6</f>
        <v>0.1025583273</v>
      </c>
      <c r="O174" s="193">
        <f>(SUMIFS(Profile!$F$2:$F$17521,Profile!$B$2:$B$17521,$B174,Profile!$C$2:$C$17521,O$8))*$C$6</f>
        <v>0.1053626565</v>
      </c>
      <c r="P174" s="193">
        <f>(SUMIFS(Profile!$F$2:$F$17521,Profile!$B$2:$B$17521,$B174,Profile!$C$2:$C$17521,P$8))*$C$6</f>
        <v>0.1089682227</v>
      </c>
      <c r="Q174" s="193">
        <f>(SUMIFS(Profile!$F$2:$F$17521,Profile!$B$2:$B$17521,$B174,Profile!$C$2:$C$17521,Q$8))*$C$6</f>
        <v>0.1269960537</v>
      </c>
      <c r="R174" s="193">
        <f>(SUMIFS(Profile!$F$2:$F$17521,Profile!$B$2:$B$17521,$B174,Profile!$C$2:$C$17521,R$8))*$C$6</f>
        <v>0.1562412017</v>
      </c>
      <c r="S174" s="193">
        <f>(SUMIFS(Profile!$F$2:$F$17521,Profile!$B$2:$B$17521,$B174,Profile!$C$2:$C$17521,S$8))*$C$6</f>
        <v>0.176272125</v>
      </c>
      <c r="T174" s="193">
        <f>(SUMIFS(Profile!$F$2:$F$17521,Profile!$B$2:$B$17521,$B174,Profile!$C$2:$C$17521,T$8))*$C$6</f>
        <v>0.1947005744</v>
      </c>
      <c r="U174" s="193">
        <f>(SUMIFS(Profile!$F$2:$F$17521,Profile!$B$2:$B$17521,$B174,Profile!$C$2:$C$17521,U$8))*$C$6</f>
        <v>0.2031135622</v>
      </c>
      <c r="V174" s="193">
        <f>(SUMIFS(Profile!$F$2:$F$17521,Profile!$B$2:$B$17521,$B174,Profile!$C$2:$C$17521,V$8))*$C$6</f>
        <v>0.2195389193</v>
      </c>
      <c r="W174" s="193">
        <f>(SUMIFS(Profile!$F$2:$F$17521,Profile!$B$2:$B$17521,$B174,Profile!$C$2:$C$17521,W$8))*$C$6</f>
        <v>0.2219426301</v>
      </c>
      <c r="X174" s="193">
        <f>(SUMIFS(Profile!$F$2:$F$17521,Profile!$B$2:$B$17521,$B174,Profile!$C$2:$C$17521,X$8))*$C$6</f>
        <v>0.2239457224</v>
      </c>
      <c r="Y174" s="193">
        <f>(SUMIFS(Profile!$F$2:$F$17521,Profile!$B$2:$B$17521,$B174,Profile!$C$2:$C$17521,Y$8))*$C$6</f>
        <v>0.2211413932</v>
      </c>
      <c r="Z174" s="193">
        <f>(SUMIFS(Profile!$F$2:$F$17521,Profile!$B$2:$B$17521,$B174,Profile!$C$2:$C$17521,Z$8))*$C$6</f>
        <v>0.2147314977</v>
      </c>
      <c r="AA174" s="193">
        <f>(SUMIFS(Profile!$F$2:$F$17521,Profile!$B$2:$B$17521,$B174,Profile!$C$2:$C$17521,AA$8))*$C$6</f>
        <v>0.2187376824</v>
      </c>
      <c r="AB174" s="193">
        <f>(SUMIFS(Profile!$F$2:$F$17521,Profile!$B$2:$B$17521,$B174,Profile!$C$2:$C$17521,AB$8))*$C$6</f>
        <v>0.217535827</v>
      </c>
      <c r="AC174" s="193">
        <f>(SUMIFS(Profile!$F$2:$F$17521,Profile!$B$2:$B$17521,$B174,Profile!$C$2:$C$17521,AC$8))*$C$6</f>
        <v>0.2203401562</v>
      </c>
      <c r="AD174" s="193">
        <f>(SUMIFS(Profile!$F$2:$F$17521,Profile!$B$2:$B$17521,$B174,Profile!$C$2:$C$17521,AD$8))*$C$6</f>
        <v>0.2199395378</v>
      </c>
      <c r="AE174" s="193">
        <f>(SUMIFS(Profile!$F$2:$F$17521,Profile!$B$2:$B$17521,$B174,Profile!$C$2:$C$17521,AE$8))*$C$6</f>
        <v>0.2095234577</v>
      </c>
      <c r="AF174" s="193">
        <f>(SUMIFS(Profile!$F$2:$F$17521,Profile!$B$2:$B$17521,$B174,Profile!$C$2:$C$17521,AF$8))*$C$6</f>
        <v>0.2087222207</v>
      </c>
      <c r="AG174" s="193">
        <f>(SUMIFS(Profile!$F$2:$F$17521,Profile!$B$2:$B$17521,$B174,Profile!$C$2:$C$17521,AG$8))*$C$6</f>
        <v>0.2063185099</v>
      </c>
      <c r="AH174" s="193">
        <f>(SUMIFS(Profile!$F$2:$F$17521,Profile!$B$2:$B$17521,$B174,Profile!$C$2:$C$17521,AH$8))*$C$6</f>
        <v>0.2071197469</v>
      </c>
      <c r="AI174" s="193">
        <f>(SUMIFS(Profile!$F$2:$F$17521,Profile!$B$2:$B$17521,$B174,Profile!$C$2:$C$17521,AI$8))*$C$6</f>
        <v>0.2103246946</v>
      </c>
      <c r="AJ174" s="193">
        <f>(SUMIFS(Profile!$F$2:$F$17521,Profile!$B$2:$B$17521,$B174,Profile!$C$2:$C$17521,AJ$8))*$C$6</f>
        <v>0.2155327346</v>
      </c>
      <c r="AK174" s="193">
        <f>(SUMIFS(Profile!$F$2:$F$17521,Profile!$B$2:$B$17521,$B174,Profile!$C$2:$C$17521,AK$8))*$C$6</f>
        <v>0.2283525256</v>
      </c>
      <c r="AL174" s="193">
        <f>(SUMIFS(Profile!$F$2:$F$17521,Profile!$B$2:$B$17521,$B174,Profile!$C$2:$C$17521,AL$8))*$C$6</f>
        <v>0.2523896335</v>
      </c>
      <c r="AM174" s="193">
        <f>(SUMIFS(Profile!$F$2:$F$17521,Profile!$B$2:$B$17521,$B174,Profile!$C$2:$C$17521,AM$8))*$C$6</f>
        <v>0.2756255045</v>
      </c>
      <c r="AN174" s="193">
        <f>(SUMIFS(Profile!$F$2:$F$17521,Profile!$B$2:$B$17521,$B174,Profile!$C$2:$C$17521,AN$8))*$C$6</f>
        <v>0.2776285969</v>
      </c>
      <c r="AO174" s="193">
        <f>(SUMIFS(Profile!$F$2:$F$17521,Profile!$B$2:$B$17521,$B174,Profile!$C$2:$C$17521,AO$8))*$C$6</f>
        <v>0.2740230307</v>
      </c>
      <c r="AP174" s="193">
        <f>(SUMIFS(Profile!$F$2:$F$17521,Profile!$B$2:$B$17521,$B174,Profile!$C$2:$C$17521,AP$8))*$C$6</f>
        <v>0.2820354</v>
      </c>
      <c r="AQ174" s="193">
        <f>(SUMIFS(Profile!$F$2:$F$17521,Profile!$B$2:$B$17521,$B174,Profile!$C$2:$C$17521,AQ$8))*$C$6</f>
        <v>0.2728211753</v>
      </c>
      <c r="AR174" s="193">
        <f>(SUMIFS(Profile!$F$2:$F$17521,Profile!$B$2:$B$17521,$B174,Profile!$C$2:$C$17521,AR$8))*$C$6</f>
        <v>0.2648088059</v>
      </c>
      <c r="AS174" s="193">
        <f>(SUMIFS(Profile!$F$2:$F$17521,Profile!$B$2:$B$17521,$B174,Profile!$C$2:$C$17521,AS$8))*$C$6</f>
        <v>0.2604020028</v>
      </c>
      <c r="AT174" s="193">
        <f>(SUMIFS(Profile!$F$2:$F$17521,Profile!$B$2:$B$17521,$B174,Profile!$C$2:$C$17521,AT$8))*$C$6</f>
        <v>0.2571970551</v>
      </c>
      <c r="AU174" s="193">
        <f>(SUMIFS(Profile!$F$2:$F$17521,Profile!$B$2:$B$17521,$B174,Profile!$C$2:$C$17521,AU$8))*$C$6</f>
        <v>0.258799529</v>
      </c>
      <c r="AV174" s="193">
        <f>(SUMIFS(Profile!$F$2:$F$17521,Profile!$B$2:$B$17521,$B174,Profile!$C$2:$C$17521,AV$8))*$C$6</f>
        <v>0.257998292</v>
      </c>
      <c r="AW174" s="193">
        <f>(SUMIFS(Profile!$F$2:$F$17521,Profile!$B$2:$B$17521,$B174,Profile!$C$2:$C$17521,AW$8))*$C$6</f>
        <v>0.2475822119</v>
      </c>
      <c r="AX174" s="193">
        <f>(SUMIFS(Profile!$F$2:$F$17521,Profile!$B$2:$B$17521,$B174,Profile!$C$2:$C$17521,AX$8))*$C$6</f>
        <v>0.2239457224</v>
      </c>
      <c r="AY174" s="193">
        <f>(SUMIFS(Profile!$F$2:$F$17521,Profile!$B$2:$B$17521,$B174,Profile!$C$2:$C$17521,AY$8))*$C$6</f>
        <v>0.2063185099</v>
      </c>
      <c r="AZ174" s="193">
        <f>(SUMIFS(Profile!$F$2:$F$17521,Profile!$B$2:$B$17521,$B174,Profile!$C$2:$C$17521,AZ$8))*$C$6</f>
        <v>0.1750702696</v>
      </c>
      <c r="BA174" s="193">
        <f t="shared" si="16"/>
        <v>7.35027584</v>
      </c>
      <c r="BB174" s="193">
        <f>(SUMIFS(Profile!$E$2:$E$17521,Profile!$B$2:$B$17521,$B174,Profile!$C$2:$C$17521,BB$8))*$C$9</f>
        <v>0</v>
      </c>
      <c r="BC174" s="193">
        <f>(SUMIFS(Profile!$E$2:$E$17521,Profile!$B$2:$B$17521,$B174,Profile!$C$2:$C$17521,BC$8))*$C$9</f>
        <v>0</v>
      </c>
      <c r="BD174" s="193">
        <f>(SUMIFS(Profile!$E$2:$E$17521,Profile!$B$2:$B$17521,$B174,Profile!$C$2:$C$17521,BD$8))*$C$9</f>
        <v>0</v>
      </c>
      <c r="BE174" s="193">
        <f>(SUMIFS(Profile!$E$2:$E$17521,Profile!$B$2:$B$17521,$B174,Profile!$C$2:$C$17521,BE$8))*$C$9</f>
        <v>0</v>
      </c>
      <c r="BF174" s="193">
        <f>(SUMIFS(Profile!$E$2:$E$17521,Profile!$B$2:$B$17521,$B174,Profile!$C$2:$C$17521,BF$8))*$C$9</f>
        <v>0</v>
      </c>
      <c r="BG174" s="193">
        <f>(SUMIFS(Profile!$E$2:$E$17521,Profile!$B$2:$B$17521,$B174,Profile!$C$2:$C$17521,BG$8))*$C$9</f>
        <v>0</v>
      </c>
      <c r="BH174" s="193">
        <f>(SUMIFS(Profile!$E$2:$E$17521,Profile!$B$2:$B$17521,$B174,Profile!$C$2:$C$17521,BH$8))*$C$9</f>
        <v>0</v>
      </c>
      <c r="BI174" s="193">
        <f>(SUMIFS(Profile!$E$2:$E$17521,Profile!$B$2:$B$17521,$B174,Profile!$C$2:$C$17521,BI$8))*$C$9</f>
        <v>0.005277417739</v>
      </c>
      <c r="BJ174" s="193">
        <f>(SUMIFS(Profile!$E$2:$E$17521,Profile!$B$2:$B$17521,$B174,Profile!$C$2:$C$17521,BJ$8))*$C$9</f>
        <v>0.007276296443</v>
      </c>
      <c r="BK174" s="193">
        <f>(SUMIFS(Profile!$E$2:$E$17521,Profile!$B$2:$B$17521,$B174,Profile!$C$2:$C$17521,BK$8))*$C$9</f>
        <v>0.0159609499</v>
      </c>
      <c r="BL174" s="193">
        <f>(SUMIFS(Profile!$E$2:$E$17521,Profile!$B$2:$B$17521,$B174,Profile!$C$2:$C$17521,BL$8))*$C$9</f>
        <v>0.032925385</v>
      </c>
      <c r="BM174" s="193">
        <f>(SUMIFS(Profile!$E$2:$E$17521,Profile!$B$2:$B$17521,$B174,Profile!$C$2:$C$17521,BM$8))*$C$9</f>
        <v>0.05690282857</v>
      </c>
      <c r="BN174" s="193">
        <f>(SUMIFS(Profile!$E$2:$E$17521,Profile!$B$2:$B$17521,$B174,Profile!$C$2:$C$17521,BN$8))*$C$9</f>
        <v>0.08539137925</v>
      </c>
      <c r="BO174" s="193">
        <f>(SUMIFS(Profile!$E$2:$E$17521,Profile!$B$2:$B$17521,$B174,Profile!$C$2:$C$17521,BO$8))*$C$9</f>
        <v>0.107642403</v>
      </c>
      <c r="BP174" s="193">
        <f>(SUMIFS(Profile!$E$2:$E$17521,Profile!$B$2:$B$17521,$B174,Profile!$C$2:$C$17521,BP$8))*$C$9</f>
        <v>0.1492627286</v>
      </c>
      <c r="BQ174" s="193">
        <f>(SUMIFS(Profile!$E$2:$E$17521,Profile!$B$2:$B$17521,$B174,Profile!$C$2:$C$17521,BQ$8))*$C$9</f>
        <v>0.1915595011</v>
      </c>
      <c r="BR174" s="193">
        <f>(SUMIFS(Profile!$E$2:$E$17521,Profile!$B$2:$B$17521,$B174,Profile!$C$2:$C$17521,BR$8))*$C$9</f>
        <v>0.2153143899</v>
      </c>
      <c r="BS174" s="193">
        <f>(SUMIFS(Profile!$E$2:$E$17521,Profile!$B$2:$B$17521,$B174,Profile!$C$2:$C$17521,BS$8))*$C$9</f>
        <v>0.2390876241</v>
      </c>
      <c r="BT174" s="193">
        <f>(SUMIFS(Profile!$E$2:$E$17521,Profile!$B$2:$B$17521,$B174,Profile!$C$2:$C$17521,BT$8))*$C$9</f>
        <v>0.294430624</v>
      </c>
      <c r="BU174" s="193">
        <f>(SUMIFS(Profile!$E$2:$E$17521,Profile!$B$2:$B$17521,$B174,Profile!$C$2:$C$17521,BU$8))*$C$9</f>
        <v>0.3350899327</v>
      </c>
      <c r="BV174" s="193">
        <f>(SUMIFS(Profile!$E$2:$E$17521,Profile!$B$2:$B$17521,$B174,Profile!$C$2:$C$17521,BV$8))*$C$9</f>
        <v>0.3514983971</v>
      </c>
      <c r="BW174" s="193">
        <f>(SUMIFS(Profile!$E$2:$E$17521,Profile!$B$2:$B$17521,$B174,Profile!$C$2:$C$17521,BW$8))*$C$9</f>
        <v>0.3557490949</v>
      </c>
      <c r="BX174" s="193">
        <f>(SUMIFS(Profile!$E$2:$E$17521,Profile!$B$2:$B$17521,$B174,Profile!$C$2:$C$17521,BX$8))*$C$9</f>
        <v>0.3781334728</v>
      </c>
      <c r="BY174" s="193">
        <f>(SUMIFS(Profile!$E$2:$E$17521,Profile!$B$2:$B$17521,$B174,Profile!$C$2:$C$17521,BY$8))*$C$9</f>
        <v>0.3710571927</v>
      </c>
      <c r="BZ174" s="193">
        <f>(SUMIFS(Profile!$E$2:$E$17521,Profile!$B$2:$B$17521,$B174,Profile!$C$2:$C$17521,BZ$8))*$C$9</f>
        <v>0.3905311992</v>
      </c>
      <c r="CA174" s="193">
        <f>(SUMIFS(Profile!$E$2:$E$17521,Profile!$B$2:$B$17521,$B174,Profile!$C$2:$C$17521,CA$8))*$C$9</f>
        <v>0.3613129944</v>
      </c>
      <c r="CB174" s="193">
        <f>(SUMIFS(Profile!$E$2:$E$17521,Profile!$B$2:$B$17521,$B174,Profile!$C$2:$C$17521,CB$8))*$C$9</f>
        <v>0.3682044105</v>
      </c>
      <c r="CC174" s="193">
        <f>(SUMIFS(Profile!$E$2:$E$17521,Profile!$B$2:$B$17521,$B174,Profile!$C$2:$C$17521,CC$8))*$C$9</f>
        <v>0.3805505397</v>
      </c>
      <c r="CD174" s="193">
        <f>(SUMIFS(Profile!$E$2:$E$17521,Profile!$B$2:$B$17521,$B174,Profile!$C$2:$C$17521,CD$8))*$C$9</f>
        <v>0.4009025108</v>
      </c>
      <c r="CE174" s="193">
        <f>(SUMIFS(Profile!$E$2:$E$17521,Profile!$B$2:$B$17521,$B174,Profile!$C$2:$C$17521,CE$8))*$C$9</f>
        <v>0.4053950589</v>
      </c>
      <c r="CF174" s="193">
        <f>(SUMIFS(Profile!$E$2:$E$17521,Profile!$B$2:$B$17521,$B174,Profile!$C$2:$C$17521,CF$8))*$C$9</f>
        <v>0.3684533821</v>
      </c>
      <c r="CG174" s="193">
        <f>(SUMIFS(Profile!$E$2:$E$17521,Profile!$B$2:$B$17521,$B174,Profile!$C$2:$C$17521,CG$8))*$C$9</f>
        <v>0.320693448</v>
      </c>
      <c r="CH174" s="193">
        <f>(SUMIFS(Profile!$E$2:$E$17521,Profile!$B$2:$B$17521,$B174,Profile!$C$2:$C$17521,CH$8))*$C$9</f>
        <v>0.2883005968</v>
      </c>
      <c r="CI174" s="193">
        <f>(SUMIFS(Profile!$E$2:$E$17521,Profile!$B$2:$B$17521,$B174,Profile!$C$2:$C$17521,CI$8))*$C$9</f>
        <v>0.2308995621</v>
      </c>
      <c r="CJ174" s="193">
        <f>(SUMIFS(Profile!$E$2:$E$17521,Profile!$B$2:$B$17521,$B174,Profile!$C$2:$C$17521,CJ$8))*$C$9</f>
        <v>0.1849730971</v>
      </c>
      <c r="CK174" s="193">
        <f>(SUMIFS(Profile!$E$2:$E$17521,Profile!$B$2:$B$17521,$B174,Profile!$C$2:$C$17521,CK$8))*$C$9</f>
        <v>0.1575742993</v>
      </c>
      <c r="CL174" s="193">
        <f>(SUMIFS(Profile!$E$2:$E$17521,Profile!$B$2:$B$17521,$B174,Profile!$C$2:$C$17521,CL$8))*$C$9</f>
        <v>0.1271091782</v>
      </c>
      <c r="CM174" s="193">
        <f>(SUMIFS(Profile!$E$2:$E$17521,Profile!$B$2:$B$17521,$B174,Profile!$C$2:$C$17521,CM$8))*$C$9</f>
        <v>0.08873212897</v>
      </c>
      <c r="CN174" s="193">
        <f>(SUMIFS(Profile!$E$2:$E$17521,Profile!$B$2:$B$17521,$B174,Profile!$C$2:$C$17521,CN$8))*$C$9</f>
        <v>0.05307660479</v>
      </c>
      <c r="CO174" s="193">
        <f>(SUMIFS(Profile!$E$2:$E$17521,Profile!$B$2:$B$17521,$B174,Profile!$C$2:$C$17521,CO$8))*$C$9</f>
        <v>0.02207635676</v>
      </c>
      <c r="CP174" s="193">
        <f>(SUMIFS(Profile!$E$2:$E$17521,Profile!$B$2:$B$17521,$B174,Profile!$C$2:$C$17521,CP$8))*$C$9</f>
        <v>0.008374597469</v>
      </c>
      <c r="CQ174" s="193">
        <f>(SUMIFS(Profile!$E$2:$E$17521,Profile!$B$2:$B$17521,$B174,Profile!$C$2:$C$17521,CQ$8))*$C$9</f>
        <v>0.0005562574946</v>
      </c>
      <c r="CR174" s="193">
        <f>(SUMIFS(Profile!$E$2:$E$17521,Profile!$B$2:$B$17521,$B174,Profile!$C$2:$C$17521,CR$8))*$C$9</f>
        <v>0</v>
      </c>
      <c r="CS174" s="193">
        <f>(SUMIFS(Profile!$E$2:$E$17521,Profile!$B$2:$B$17521,$B174,Profile!$C$2:$C$17521,CS$8))*$C$9</f>
        <v>0</v>
      </c>
      <c r="CT174" s="193">
        <f>(SUMIFS(Profile!$E$2:$E$17521,Profile!$B$2:$B$17521,$B174,Profile!$C$2:$C$17521,CT$8))*$C$9</f>
        <v>0</v>
      </c>
      <c r="CU174" s="193">
        <f>(SUMIFS(Profile!$E$2:$E$17521,Profile!$B$2:$B$17521,$B174,Profile!$C$2:$C$17521,CU$8))*$C$9</f>
        <v>0</v>
      </c>
      <c r="CV174" s="193">
        <f>(SUMIFS(Profile!$E$2:$E$17521,Profile!$B$2:$B$17521,$B174,Profile!$C$2:$C$17521,CV$8))*$C$9</f>
        <v>0</v>
      </c>
      <c r="CW174" s="193">
        <f>(SUMIFS(Profile!$E$2:$E$17521,Profile!$B$2:$B$17521,$B174,Profile!$C$2:$C$17521,CW$8))*$C$9</f>
        <v>0</v>
      </c>
      <c r="CX174" s="193">
        <f t="shared" si="17"/>
        <v>2.15784405</v>
      </c>
      <c r="CY174" s="193">
        <f t="shared" ref="CY174:ET174" si="832">MAX(BB174-E174,0)</f>
        <v>0</v>
      </c>
      <c r="CZ174" s="193">
        <f t="shared" si="832"/>
        <v>0</v>
      </c>
      <c r="DA174" s="193">
        <f t="shared" si="832"/>
        <v>0</v>
      </c>
      <c r="DB174" s="193">
        <f t="shared" si="832"/>
        <v>0</v>
      </c>
      <c r="DC174" s="193">
        <f t="shared" si="832"/>
        <v>0</v>
      </c>
      <c r="DD174" s="193">
        <f t="shared" si="832"/>
        <v>0</v>
      </c>
      <c r="DE174" s="193">
        <f t="shared" si="832"/>
        <v>0</v>
      </c>
      <c r="DF174" s="193">
        <f t="shared" si="832"/>
        <v>0</v>
      </c>
      <c r="DG174" s="193">
        <f t="shared" si="832"/>
        <v>0</v>
      </c>
      <c r="DH174" s="193">
        <f t="shared" si="832"/>
        <v>0</v>
      </c>
      <c r="DI174" s="193">
        <f t="shared" si="832"/>
        <v>0</v>
      </c>
      <c r="DJ174" s="193">
        <f t="shared" si="832"/>
        <v>0</v>
      </c>
      <c r="DK174" s="193">
        <f t="shared" si="832"/>
        <v>0</v>
      </c>
      <c r="DL174" s="193">
        <f t="shared" si="832"/>
        <v>0</v>
      </c>
      <c r="DM174" s="193">
        <f t="shared" si="832"/>
        <v>0</v>
      </c>
      <c r="DN174" s="193">
        <f t="shared" si="832"/>
        <v>0</v>
      </c>
      <c r="DO174" s="193">
        <f t="shared" si="832"/>
        <v>0.01220082774</v>
      </c>
      <c r="DP174" s="193">
        <f t="shared" si="832"/>
        <v>0.01954870482</v>
      </c>
      <c r="DQ174" s="193">
        <f t="shared" si="832"/>
        <v>0.07248799393</v>
      </c>
      <c r="DR174" s="193">
        <f t="shared" si="832"/>
        <v>0.1111442103</v>
      </c>
      <c r="DS174" s="193">
        <f t="shared" si="832"/>
        <v>0.1303570039</v>
      </c>
      <c r="DT174" s="193">
        <f t="shared" si="832"/>
        <v>0.1410175972</v>
      </c>
      <c r="DU174" s="193">
        <f t="shared" si="832"/>
        <v>0.1593957905</v>
      </c>
      <c r="DV174" s="193">
        <f t="shared" si="832"/>
        <v>0.1535213657</v>
      </c>
      <c r="DW174" s="193">
        <f t="shared" si="832"/>
        <v>0.170191043</v>
      </c>
      <c r="DX174" s="193">
        <f t="shared" si="832"/>
        <v>0.1413734566</v>
      </c>
      <c r="DY174" s="193">
        <f t="shared" si="832"/>
        <v>0.1586809528</v>
      </c>
      <c r="DZ174" s="193">
        <f t="shared" si="832"/>
        <v>0.171828319</v>
      </c>
      <c r="EA174" s="193">
        <f t="shared" si="832"/>
        <v>0.1945840009</v>
      </c>
      <c r="EB174" s="193">
        <f t="shared" si="832"/>
        <v>0.1982753121</v>
      </c>
      <c r="EC174" s="193">
        <f t="shared" si="832"/>
        <v>0.1581286875</v>
      </c>
      <c r="ED174" s="193">
        <f t="shared" si="832"/>
        <v>0.1051607134</v>
      </c>
      <c r="EE174" s="193">
        <f t="shared" si="832"/>
        <v>0.0599480712</v>
      </c>
      <c r="EF174" s="193">
        <f t="shared" si="832"/>
        <v>0</v>
      </c>
      <c r="EG174" s="193">
        <f t="shared" si="832"/>
        <v>0</v>
      </c>
      <c r="EH174" s="193">
        <f t="shared" si="832"/>
        <v>0</v>
      </c>
      <c r="EI174" s="193">
        <f t="shared" si="832"/>
        <v>0</v>
      </c>
      <c r="EJ174" s="193">
        <f t="shared" si="832"/>
        <v>0</v>
      </c>
      <c r="EK174" s="193">
        <f t="shared" si="832"/>
        <v>0</v>
      </c>
      <c r="EL174" s="193">
        <f t="shared" si="832"/>
        <v>0</v>
      </c>
      <c r="EM174" s="193">
        <f t="shared" si="832"/>
        <v>0</v>
      </c>
      <c r="EN174" s="193">
        <f t="shared" si="832"/>
        <v>0</v>
      </c>
      <c r="EO174" s="193">
        <f t="shared" si="832"/>
        <v>0</v>
      </c>
      <c r="EP174" s="193">
        <f t="shared" si="832"/>
        <v>0</v>
      </c>
      <c r="EQ174" s="193">
        <f t="shared" si="832"/>
        <v>0</v>
      </c>
      <c r="ER174" s="193">
        <f t="shared" si="832"/>
        <v>0</v>
      </c>
      <c r="ES174" s="193">
        <f t="shared" si="832"/>
        <v>0</v>
      </c>
      <c r="ET174" s="193">
        <f t="shared" si="832"/>
        <v>0</v>
      </c>
      <c r="EU174" s="193">
        <f t="shared" si="19"/>
        <v>5.19243179</v>
      </c>
      <c r="EV174" s="193">
        <f t="shared" ref="EV174:GQ174" si="833">BB174-CY174</f>
        <v>0</v>
      </c>
      <c r="EW174" s="193">
        <f t="shared" si="833"/>
        <v>0</v>
      </c>
      <c r="EX174" s="193">
        <f t="shared" si="833"/>
        <v>0</v>
      </c>
      <c r="EY174" s="193">
        <f t="shared" si="833"/>
        <v>0</v>
      </c>
      <c r="EZ174" s="193">
        <f t="shared" si="833"/>
        <v>0</v>
      </c>
      <c r="FA174" s="193">
        <f t="shared" si="833"/>
        <v>0</v>
      </c>
      <c r="FB174" s="193">
        <f t="shared" si="833"/>
        <v>0</v>
      </c>
      <c r="FC174" s="193">
        <f t="shared" si="833"/>
        <v>0.005277417739</v>
      </c>
      <c r="FD174" s="193">
        <f t="shared" si="833"/>
        <v>0.007276296443</v>
      </c>
      <c r="FE174" s="193">
        <f t="shared" si="833"/>
        <v>0.0159609499</v>
      </c>
      <c r="FF174" s="193">
        <f t="shared" si="833"/>
        <v>0.032925385</v>
      </c>
      <c r="FG174" s="193">
        <f t="shared" si="833"/>
        <v>0.05690282857</v>
      </c>
      <c r="FH174" s="193">
        <f t="shared" si="833"/>
        <v>0.08539137925</v>
      </c>
      <c r="FI174" s="193">
        <f t="shared" si="833"/>
        <v>0.107642403</v>
      </c>
      <c r="FJ174" s="193">
        <f t="shared" si="833"/>
        <v>0.1492627286</v>
      </c>
      <c r="FK174" s="193">
        <f t="shared" si="833"/>
        <v>0.1915595011</v>
      </c>
      <c r="FL174" s="193">
        <f t="shared" si="833"/>
        <v>0.2031135622</v>
      </c>
      <c r="FM174" s="193">
        <f t="shared" si="833"/>
        <v>0.2195389193</v>
      </c>
      <c r="FN174" s="193">
        <f t="shared" si="833"/>
        <v>0.2219426301</v>
      </c>
      <c r="FO174" s="193">
        <f t="shared" si="833"/>
        <v>0.2239457224</v>
      </c>
      <c r="FP174" s="193">
        <f t="shared" si="833"/>
        <v>0.2211413932</v>
      </c>
      <c r="FQ174" s="193">
        <f t="shared" si="833"/>
        <v>0.2147314977</v>
      </c>
      <c r="FR174" s="193">
        <f t="shared" si="833"/>
        <v>0.2187376824</v>
      </c>
      <c r="FS174" s="193">
        <f t="shared" si="833"/>
        <v>0.217535827</v>
      </c>
      <c r="FT174" s="193">
        <f t="shared" si="833"/>
        <v>0.2203401562</v>
      </c>
      <c r="FU174" s="193">
        <f t="shared" si="833"/>
        <v>0.2199395378</v>
      </c>
      <c r="FV174" s="193">
        <f t="shared" si="833"/>
        <v>0.2095234577</v>
      </c>
      <c r="FW174" s="193">
        <f t="shared" si="833"/>
        <v>0.2087222207</v>
      </c>
      <c r="FX174" s="193">
        <f t="shared" si="833"/>
        <v>0.2063185099</v>
      </c>
      <c r="FY174" s="193">
        <f t="shared" si="833"/>
        <v>0.2071197469</v>
      </c>
      <c r="FZ174" s="193">
        <f t="shared" si="833"/>
        <v>0.2103246946</v>
      </c>
      <c r="GA174" s="193">
        <f t="shared" si="833"/>
        <v>0.2155327346</v>
      </c>
      <c r="GB174" s="193">
        <f t="shared" si="833"/>
        <v>0.2283525256</v>
      </c>
      <c r="GC174" s="193">
        <f t="shared" si="833"/>
        <v>0.2308995621</v>
      </c>
      <c r="GD174" s="193">
        <f t="shared" si="833"/>
        <v>0.1849730971</v>
      </c>
      <c r="GE174" s="193">
        <f t="shared" si="833"/>
        <v>0.1575742993</v>
      </c>
      <c r="GF174" s="193">
        <f t="shared" si="833"/>
        <v>0.1271091782</v>
      </c>
      <c r="GG174" s="193">
        <f t="shared" si="833"/>
        <v>0.08873212897</v>
      </c>
      <c r="GH174" s="193">
        <f t="shared" si="833"/>
        <v>0.05307660479</v>
      </c>
      <c r="GI174" s="193">
        <f t="shared" si="833"/>
        <v>0.02207635676</v>
      </c>
      <c r="GJ174" s="193">
        <f t="shared" si="833"/>
        <v>0.008374597469</v>
      </c>
      <c r="GK174" s="193">
        <f t="shared" si="833"/>
        <v>0.0005562574946</v>
      </c>
      <c r="GL174" s="193">
        <f t="shared" si="833"/>
        <v>0</v>
      </c>
      <c r="GM174" s="193">
        <f t="shared" si="833"/>
        <v>0</v>
      </c>
      <c r="GN174" s="193">
        <f t="shared" si="833"/>
        <v>0</v>
      </c>
      <c r="GO174" s="193">
        <f t="shared" si="833"/>
        <v>0</v>
      </c>
      <c r="GP174" s="193">
        <f t="shared" si="833"/>
        <v>0</v>
      </c>
      <c r="GQ174" s="193">
        <f t="shared" si="833"/>
        <v>0</v>
      </c>
      <c r="GR174" s="193">
        <f t="shared" si="21"/>
        <v>4.264167097</v>
      </c>
      <c r="GS174" s="193">
        <f t="shared" ref="GS174:IN174" si="834">E174-EV174</f>
        <v>0.1478282139</v>
      </c>
      <c r="GT174" s="193">
        <f t="shared" si="834"/>
        <v>0.1306016199</v>
      </c>
      <c r="GU174" s="193">
        <f t="shared" si="834"/>
        <v>0.1201855398</v>
      </c>
      <c r="GV174" s="193">
        <f t="shared" si="834"/>
        <v>0.1149774997</v>
      </c>
      <c r="GW174" s="193">
        <f t="shared" si="834"/>
        <v>0.1073657489</v>
      </c>
      <c r="GX174" s="193">
        <f t="shared" si="834"/>
        <v>0.1037601827</v>
      </c>
      <c r="GY174" s="193">
        <f t="shared" si="834"/>
        <v>0.1037601827</v>
      </c>
      <c r="GZ174" s="193">
        <f t="shared" si="834"/>
        <v>0.09567843566</v>
      </c>
      <c r="HA174" s="193">
        <f t="shared" si="834"/>
        <v>0.09528203082</v>
      </c>
      <c r="HB174" s="193">
        <f t="shared" si="834"/>
        <v>0.08659737737</v>
      </c>
      <c r="HC174" s="193">
        <f t="shared" si="834"/>
        <v>0.07243727153</v>
      </c>
      <c r="HD174" s="193">
        <f t="shared" si="834"/>
        <v>0.05206539415</v>
      </c>
      <c r="HE174" s="193">
        <f t="shared" si="834"/>
        <v>0.04160467443</v>
      </c>
      <c r="HF174" s="193">
        <f t="shared" si="834"/>
        <v>0.04859879869</v>
      </c>
      <c r="HG174" s="193">
        <f t="shared" si="834"/>
        <v>0.02700939642</v>
      </c>
      <c r="HH174" s="193">
        <f t="shared" si="834"/>
        <v>0.003141073362</v>
      </c>
      <c r="HI174" s="193">
        <f t="shared" si="834"/>
        <v>0</v>
      </c>
      <c r="HJ174" s="193">
        <f t="shared" si="834"/>
        <v>0</v>
      </c>
      <c r="HK174" s="193">
        <f t="shared" si="834"/>
        <v>0</v>
      </c>
      <c r="HL174" s="193">
        <f t="shared" si="834"/>
        <v>0</v>
      </c>
      <c r="HM174" s="193">
        <f t="shared" si="834"/>
        <v>0</v>
      </c>
      <c r="HN174" s="193">
        <f t="shared" si="834"/>
        <v>0</v>
      </c>
      <c r="HO174" s="193">
        <f t="shared" si="834"/>
        <v>0</v>
      </c>
      <c r="HP174" s="193">
        <f t="shared" si="834"/>
        <v>0</v>
      </c>
      <c r="HQ174" s="193">
        <f t="shared" si="834"/>
        <v>0</v>
      </c>
      <c r="HR174" s="193">
        <f t="shared" si="834"/>
        <v>0</v>
      </c>
      <c r="HS174" s="193">
        <f t="shared" si="834"/>
        <v>0</v>
      </c>
      <c r="HT174" s="193">
        <f t="shared" si="834"/>
        <v>0</v>
      </c>
      <c r="HU174" s="193">
        <f t="shared" si="834"/>
        <v>0</v>
      </c>
      <c r="HV174" s="193">
        <f t="shared" si="834"/>
        <v>0</v>
      </c>
      <c r="HW174" s="193">
        <f t="shared" si="834"/>
        <v>0</v>
      </c>
      <c r="HX174" s="193">
        <f t="shared" si="834"/>
        <v>0</v>
      </c>
      <c r="HY174" s="193">
        <f t="shared" si="834"/>
        <v>0</v>
      </c>
      <c r="HZ174" s="193">
        <f t="shared" si="834"/>
        <v>0.02149007146</v>
      </c>
      <c r="IA174" s="193">
        <f t="shared" si="834"/>
        <v>0.09065240738</v>
      </c>
      <c r="IB174" s="193">
        <f t="shared" si="834"/>
        <v>0.1200542975</v>
      </c>
      <c r="IC174" s="193">
        <f t="shared" si="834"/>
        <v>0.1469138525</v>
      </c>
      <c r="ID174" s="193">
        <f t="shared" si="834"/>
        <v>0.193303271</v>
      </c>
      <c r="IE174" s="193">
        <f t="shared" si="834"/>
        <v>0.2197445705</v>
      </c>
      <c r="IF174" s="193">
        <f t="shared" si="834"/>
        <v>0.2427324492</v>
      </c>
      <c r="IG174" s="193">
        <f t="shared" si="834"/>
        <v>0.2520274054</v>
      </c>
      <c r="IH174" s="193">
        <f t="shared" si="834"/>
        <v>0.2566407976</v>
      </c>
      <c r="II174" s="193">
        <f t="shared" si="834"/>
        <v>0.258799529</v>
      </c>
      <c r="IJ174" s="193">
        <f t="shared" si="834"/>
        <v>0.257998292</v>
      </c>
      <c r="IK174" s="193">
        <f t="shared" si="834"/>
        <v>0.2475822119</v>
      </c>
      <c r="IL174" s="193">
        <f t="shared" si="834"/>
        <v>0.2239457224</v>
      </c>
      <c r="IM174" s="193">
        <f t="shared" si="834"/>
        <v>0.2063185099</v>
      </c>
      <c r="IN174" s="193">
        <f t="shared" si="834"/>
        <v>0.1750702696</v>
      </c>
      <c r="IO174" s="193">
        <f t="shared" si="23"/>
        <v>2.15784405</v>
      </c>
      <c r="IP174" s="193">
        <f t="shared" si="29"/>
        <v>0</v>
      </c>
      <c r="IQ174" s="193">
        <f t="shared" ref="IQ174:KK174" si="835">MAX((MIN(CZ174+IP174,$IO$7))-GT174,0)</f>
        <v>0</v>
      </c>
      <c r="IR174" s="193">
        <f t="shared" si="835"/>
        <v>0</v>
      </c>
      <c r="IS174" s="193">
        <f t="shared" si="835"/>
        <v>0</v>
      </c>
      <c r="IT174" s="193">
        <f t="shared" si="835"/>
        <v>0</v>
      </c>
      <c r="IU174" s="193">
        <f t="shared" si="835"/>
        <v>0</v>
      </c>
      <c r="IV174" s="193">
        <f t="shared" si="835"/>
        <v>0</v>
      </c>
      <c r="IW174" s="193">
        <f t="shared" si="835"/>
        <v>0</v>
      </c>
      <c r="IX174" s="193">
        <f t="shared" si="835"/>
        <v>0</v>
      </c>
      <c r="IY174" s="193">
        <f t="shared" si="835"/>
        <v>0</v>
      </c>
      <c r="IZ174" s="193">
        <f t="shared" si="835"/>
        <v>0</v>
      </c>
      <c r="JA174" s="193">
        <f t="shared" si="835"/>
        <v>0</v>
      </c>
      <c r="JB174" s="193">
        <f t="shared" si="835"/>
        <v>0</v>
      </c>
      <c r="JC174" s="193">
        <f t="shared" si="835"/>
        <v>0</v>
      </c>
      <c r="JD174" s="193">
        <f t="shared" si="835"/>
        <v>0</v>
      </c>
      <c r="JE174" s="193">
        <f t="shared" si="835"/>
        <v>0</v>
      </c>
      <c r="JF174" s="193">
        <f t="shared" si="835"/>
        <v>0.01220082774</v>
      </c>
      <c r="JG174" s="193">
        <f t="shared" si="835"/>
        <v>0.03174953256</v>
      </c>
      <c r="JH174" s="193">
        <f t="shared" si="835"/>
        <v>0.1042375265</v>
      </c>
      <c r="JI174" s="193">
        <f t="shared" si="835"/>
        <v>0.2153817368</v>
      </c>
      <c r="JJ174" s="193">
        <f t="shared" si="835"/>
        <v>0.3457387406</v>
      </c>
      <c r="JK174" s="193">
        <f t="shared" si="835"/>
        <v>0.4867563378</v>
      </c>
      <c r="JL174" s="193">
        <f t="shared" si="835"/>
        <v>0.6461521283</v>
      </c>
      <c r="JM174" s="193">
        <f t="shared" si="835"/>
        <v>0.799673494</v>
      </c>
      <c r="JN174" s="193">
        <f t="shared" si="835"/>
        <v>0.9698645369</v>
      </c>
      <c r="JO174" s="193">
        <f t="shared" si="835"/>
        <v>1.111237994</v>
      </c>
      <c r="JP174" s="193">
        <f t="shared" si="835"/>
        <v>1.269918946</v>
      </c>
      <c r="JQ174" s="193">
        <f t="shared" si="835"/>
        <v>1.441747265</v>
      </c>
      <c r="JR174" s="193">
        <f t="shared" si="835"/>
        <v>1.636331266</v>
      </c>
      <c r="JS174" s="193">
        <f t="shared" si="835"/>
        <v>1.834606578</v>
      </c>
      <c r="JT174" s="193">
        <f t="shared" si="835"/>
        <v>1.992735266</v>
      </c>
      <c r="JU174" s="193">
        <f t="shared" si="835"/>
        <v>2.097895979</v>
      </c>
      <c r="JV174" s="193">
        <f t="shared" si="835"/>
        <v>2.15784405</v>
      </c>
      <c r="JW174" s="193">
        <f t="shared" si="835"/>
        <v>2.136353979</v>
      </c>
      <c r="JX174" s="193">
        <f t="shared" si="835"/>
        <v>2.045701571</v>
      </c>
      <c r="JY174" s="193">
        <f t="shared" si="835"/>
        <v>1.925647274</v>
      </c>
      <c r="JZ174" s="193">
        <f t="shared" si="835"/>
        <v>1.778733421</v>
      </c>
      <c r="KA174" s="193">
        <f t="shared" si="835"/>
        <v>1.58543015</v>
      </c>
      <c r="KB174" s="193">
        <f t="shared" si="835"/>
        <v>1.36568558</v>
      </c>
      <c r="KC174" s="193">
        <f t="shared" si="835"/>
        <v>1.122953131</v>
      </c>
      <c r="KD174" s="193">
        <f t="shared" si="835"/>
        <v>0.8709257254</v>
      </c>
      <c r="KE174" s="193">
        <f t="shared" si="835"/>
        <v>0.6142849278</v>
      </c>
      <c r="KF174" s="193">
        <f t="shared" si="835"/>
        <v>0.3554853988</v>
      </c>
      <c r="KG174" s="193">
        <f t="shared" si="835"/>
        <v>0.09748710681</v>
      </c>
      <c r="KH174" s="193">
        <f t="shared" si="835"/>
        <v>0</v>
      </c>
      <c r="KI174" s="193">
        <f t="shared" si="835"/>
        <v>0</v>
      </c>
      <c r="KJ174" s="193">
        <f t="shared" si="835"/>
        <v>0</v>
      </c>
      <c r="KK174" s="193">
        <f t="shared" si="835"/>
        <v>0</v>
      </c>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row>
    <row r="175" ht="14.25" customHeight="1">
      <c r="A175" s="1">
        <v>6.0</v>
      </c>
      <c r="B175" s="1">
        <f t="shared" ref="B175:C175" si="836">B174+1</f>
        <v>165</v>
      </c>
      <c r="C175" s="267">
        <f t="shared" si="836"/>
        <v>43630</v>
      </c>
      <c r="D175" s="193">
        <f t="shared" si="15"/>
        <v>9.058784751</v>
      </c>
      <c r="E175" s="193">
        <f>(SUMIFS(Profile!$F$2:$F$17521,Profile!$B$2:$B$17521,$B175,Profile!$C$2:$C$17521,E$8))*$C$6</f>
        <v>0.1490300693</v>
      </c>
      <c r="F175" s="193">
        <f>(SUMIFS(Profile!$F$2:$F$17521,Profile!$B$2:$B$17521,$B175,Profile!$C$2:$C$17521,F$8))*$C$6</f>
        <v>0.1293997645</v>
      </c>
      <c r="G175" s="193">
        <f>(SUMIFS(Profile!$F$2:$F$17521,Profile!$B$2:$B$17521,$B175,Profile!$C$2:$C$17521,G$8))*$C$6</f>
        <v>0.1209867767</v>
      </c>
      <c r="H175" s="193">
        <f>(SUMIFS(Profile!$F$2:$F$17521,Profile!$B$2:$B$17521,$B175,Profile!$C$2:$C$17521,H$8))*$C$6</f>
        <v>0.1165799736</v>
      </c>
      <c r="I175" s="193">
        <f>(SUMIFS(Profile!$F$2:$F$17521,Profile!$B$2:$B$17521,$B175,Profile!$C$2:$C$17521,I$8))*$C$6</f>
        <v>0.1073657489</v>
      </c>
      <c r="J175" s="193">
        <f>(SUMIFS(Profile!$F$2:$F$17521,Profile!$B$2:$B$17521,$B175,Profile!$C$2:$C$17521,J$8))*$C$6</f>
        <v>0.1029589457</v>
      </c>
      <c r="K175" s="193">
        <f>(SUMIFS(Profile!$F$2:$F$17521,Profile!$B$2:$B$17521,$B175,Profile!$C$2:$C$17521,K$8))*$C$6</f>
        <v>0.1013564719</v>
      </c>
      <c r="L175" s="193">
        <f>(SUMIFS(Profile!$F$2:$F$17521,Profile!$B$2:$B$17521,$B175,Profile!$C$2:$C$17521,L$8))*$C$6</f>
        <v>0.09895276107</v>
      </c>
      <c r="M175" s="193">
        <f>(SUMIFS(Profile!$F$2:$F$17521,Profile!$B$2:$B$17521,$B175,Profile!$C$2:$C$17521,M$8))*$C$6</f>
        <v>0.1009558534</v>
      </c>
      <c r="N175" s="193">
        <f>(SUMIFS(Profile!$F$2:$F$17521,Profile!$B$2:$B$17521,$B175,Profile!$C$2:$C$17521,N$8))*$C$6</f>
        <v>0.1013564719</v>
      </c>
      <c r="O175" s="193">
        <f>(SUMIFS(Profile!$F$2:$F$17521,Profile!$B$2:$B$17521,$B175,Profile!$C$2:$C$17521,O$8))*$C$6</f>
        <v>0.1041608011</v>
      </c>
      <c r="P175" s="193">
        <f>(SUMIFS(Profile!$F$2:$F$17521,Profile!$B$2:$B$17521,$B175,Profile!$C$2:$C$17521,P$8))*$C$6</f>
        <v>0.1109713151</v>
      </c>
      <c r="Q175" s="193">
        <f>(SUMIFS(Profile!$F$2:$F$17521,Profile!$B$2:$B$17521,$B175,Profile!$C$2:$C$17521,Q$8))*$C$6</f>
        <v>0.1205861582</v>
      </c>
      <c r="R175" s="193">
        <f>(SUMIFS(Profile!$F$2:$F$17521,Profile!$B$2:$B$17521,$B175,Profile!$C$2:$C$17521,R$8))*$C$6</f>
        <v>0.147026977</v>
      </c>
      <c r="S175" s="193">
        <f>(SUMIFS(Profile!$F$2:$F$17521,Profile!$B$2:$B$17521,$B175,Profile!$C$2:$C$17521,S$8))*$C$6</f>
        <v>0.1722659403</v>
      </c>
      <c r="T175" s="193">
        <f>(SUMIFS(Profile!$F$2:$F$17521,Profile!$B$2:$B$17521,$B175,Profile!$C$2:$C$17521,T$8))*$C$6</f>
        <v>0.188290679</v>
      </c>
      <c r="U175" s="193">
        <f>(SUMIFS(Profile!$F$2:$F$17521,Profile!$B$2:$B$17521,$B175,Profile!$C$2:$C$17521,U$8))*$C$6</f>
        <v>0.1971042852</v>
      </c>
      <c r="V175" s="193">
        <f>(SUMIFS(Profile!$F$2:$F$17521,Profile!$B$2:$B$17521,$B175,Profile!$C$2:$C$17521,V$8))*$C$6</f>
        <v>0.2071197469</v>
      </c>
      <c r="W175" s="193">
        <f>(SUMIFS(Profile!$F$2:$F$17521,Profile!$B$2:$B$17521,$B175,Profile!$C$2:$C$17521,W$8))*$C$6</f>
        <v>0.2043154176</v>
      </c>
      <c r="X175" s="193">
        <f>(SUMIFS(Profile!$F$2:$F$17521,Profile!$B$2:$B$17521,$B175,Profile!$C$2:$C$17521,X$8))*$C$6</f>
        <v>0.2051166545</v>
      </c>
      <c r="Y175" s="193">
        <f>(SUMIFS(Profile!$F$2:$F$17521,Profile!$B$2:$B$17521,$B175,Profile!$C$2:$C$17521,Y$8))*$C$6</f>
        <v>0.199507996</v>
      </c>
      <c r="Z175" s="193">
        <f>(SUMIFS(Profile!$F$2:$F$17521,Profile!$B$2:$B$17521,$B175,Profile!$C$2:$C$17521,Z$8))*$C$6</f>
        <v>0.1963030483</v>
      </c>
      <c r="AA175" s="193">
        <f>(SUMIFS(Profile!$F$2:$F$17521,Profile!$B$2:$B$17521,$B175,Profile!$C$2:$C$17521,AA$8))*$C$6</f>
        <v>0.1975049037</v>
      </c>
      <c r="AB175" s="193">
        <f>(SUMIFS(Profile!$F$2:$F$17521,Profile!$B$2:$B$17521,$B175,Profile!$C$2:$C$17521,AB$8))*$C$6</f>
        <v>0.1991073775</v>
      </c>
      <c r="AC175" s="193">
        <f>(SUMIFS(Profile!$F$2:$F$17521,Profile!$B$2:$B$17521,$B175,Profile!$C$2:$C$17521,AC$8))*$C$6</f>
        <v>0.2015110883</v>
      </c>
      <c r="AD175" s="193">
        <f>(SUMIFS(Profile!$F$2:$F$17521,Profile!$B$2:$B$17521,$B175,Profile!$C$2:$C$17521,AD$8))*$C$6</f>
        <v>0.2011104699</v>
      </c>
      <c r="AE175" s="193">
        <f>(SUMIFS(Profile!$F$2:$F$17521,Profile!$B$2:$B$17521,$B175,Profile!$C$2:$C$17521,AE$8))*$C$6</f>
        <v>0.1898931528</v>
      </c>
      <c r="AF175" s="193">
        <f>(SUMIFS(Profile!$F$2:$F$17521,Profile!$B$2:$B$17521,$B175,Profile!$C$2:$C$17521,AF$8))*$C$6</f>
        <v>0.1914956267</v>
      </c>
      <c r="AG175" s="193">
        <f>(SUMIFS(Profile!$F$2:$F$17521,Profile!$B$2:$B$17521,$B175,Profile!$C$2:$C$17521,AG$8))*$C$6</f>
        <v>0.1898931528</v>
      </c>
      <c r="AH175" s="193">
        <f>(SUMIFS(Profile!$F$2:$F$17521,Profile!$B$2:$B$17521,$B175,Profile!$C$2:$C$17521,AH$8))*$C$6</f>
        <v>0.1862875866</v>
      </c>
      <c r="AI175" s="193">
        <f>(SUMIFS(Profile!$F$2:$F$17521,Profile!$B$2:$B$17521,$B175,Profile!$C$2:$C$17521,AI$8))*$C$6</f>
        <v>0.1914956267</v>
      </c>
      <c r="AJ175" s="193">
        <f>(SUMIFS(Profile!$F$2:$F$17521,Profile!$B$2:$B$17521,$B175,Profile!$C$2:$C$17521,AJ$8))*$C$6</f>
        <v>0.1991073775</v>
      </c>
      <c r="AK175" s="193">
        <f>(SUMIFS(Profile!$F$2:$F$17521,Profile!$B$2:$B$17521,$B175,Profile!$C$2:$C$17521,AK$8))*$C$6</f>
        <v>0.2159333531</v>
      </c>
      <c r="AL175" s="193">
        <f>(SUMIFS(Profile!$F$2:$F$17521,Profile!$B$2:$B$17521,$B175,Profile!$C$2:$C$17521,AL$8))*$C$6</f>
        <v>0.2379673687</v>
      </c>
      <c r="AM175" s="193">
        <f>(SUMIFS(Profile!$F$2:$F$17521,Profile!$B$2:$B$17521,$B175,Profile!$C$2:$C$17521,AM$8))*$C$6</f>
        <v>0.2680137537</v>
      </c>
      <c r="AN175" s="193">
        <f>(SUMIFS(Profile!$F$2:$F$17521,Profile!$B$2:$B$17521,$B175,Profile!$C$2:$C$17521,AN$8))*$C$6</f>
        <v>0.276026123</v>
      </c>
      <c r="AO175" s="193">
        <f>(SUMIFS(Profile!$F$2:$F$17521,Profile!$B$2:$B$17521,$B175,Profile!$C$2:$C$17521,AO$8))*$C$6</f>
        <v>0.2740230307</v>
      </c>
      <c r="AP175" s="193">
        <f>(SUMIFS(Profile!$F$2:$F$17521,Profile!$B$2:$B$17521,$B175,Profile!$C$2:$C$17521,AP$8))*$C$6</f>
        <v>0.2692156091</v>
      </c>
      <c r="AQ175" s="193">
        <f>(SUMIFS(Profile!$F$2:$F$17521,Profile!$B$2:$B$17521,$B175,Profile!$C$2:$C$17521,AQ$8))*$C$6</f>
        <v>0.264007569</v>
      </c>
      <c r="AR175" s="193">
        <f>(SUMIFS(Profile!$F$2:$F$17521,Profile!$B$2:$B$17521,$B175,Profile!$C$2:$C$17521,AR$8))*$C$6</f>
        <v>0.2563958182</v>
      </c>
      <c r="AS175" s="193">
        <f>(SUMIFS(Profile!$F$2:$F$17521,Profile!$B$2:$B$17521,$B175,Profile!$C$2:$C$17521,AS$8))*$C$6</f>
        <v>0.2575976736</v>
      </c>
      <c r="AT175" s="193">
        <f>(SUMIFS(Profile!$F$2:$F$17521,Profile!$B$2:$B$17521,$B175,Profile!$C$2:$C$17521,AT$8))*$C$6</f>
        <v>0.2523896335</v>
      </c>
      <c r="AU175" s="193">
        <f>(SUMIFS(Profile!$F$2:$F$17521,Profile!$B$2:$B$17521,$B175,Profile!$C$2:$C$17521,AU$8))*$C$6</f>
        <v>0.2515883966</v>
      </c>
      <c r="AV175" s="193">
        <f>(SUMIFS(Profile!$F$2:$F$17521,Profile!$B$2:$B$17521,$B175,Profile!$C$2:$C$17521,AV$8))*$C$6</f>
        <v>0.251989015</v>
      </c>
      <c r="AW175" s="193">
        <f>(SUMIFS(Profile!$F$2:$F$17521,Profile!$B$2:$B$17521,$B175,Profile!$C$2:$C$17521,AW$8))*$C$6</f>
        <v>0.2491846858</v>
      </c>
      <c r="AX175" s="193">
        <f>(SUMIFS(Profile!$F$2:$F$17521,Profile!$B$2:$B$17521,$B175,Profile!$C$2:$C$17521,AX$8))*$C$6</f>
        <v>0.2275512886</v>
      </c>
      <c r="AY175" s="193">
        <f>(SUMIFS(Profile!$F$2:$F$17521,Profile!$B$2:$B$17521,$B175,Profile!$C$2:$C$17521,AY$8))*$C$6</f>
        <v>0.2031135622</v>
      </c>
      <c r="AZ175" s="193">
        <f>(SUMIFS(Profile!$F$2:$F$17521,Profile!$B$2:$B$17521,$B175,Profile!$C$2:$C$17521,AZ$8))*$C$6</f>
        <v>0.1746696511</v>
      </c>
      <c r="BA175" s="193">
        <f t="shared" si="16"/>
        <v>7.500522076</v>
      </c>
      <c r="BB175" s="193">
        <f>(SUMIFS(Profile!$E$2:$E$17521,Profile!$B$2:$B$17521,$B175,Profile!$C$2:$C$17521,BB$8))*$C$9</f>
        <v>0</v>
      </c>
      <c r="BC175" s="193">
        <f>(SUMIFS(Profile!$E$2:$E$17521,Profile!$B$2:$B$17521,$B175,Profile!$C$2:$C$17521,BC$8))*$C$9</f>
        <v>0</v>
      </c>
      <c r="BD175" s="193">
        <f>(SUMIFS(Profile!$E$2:$E$17521,Profile!$B$2:$B$17521,$B175,Profile!$C$2:$C$17521,BD$8))*$C$9</f>
        <v>0</v>
      </c>
      <c r="BE175" s="193">
        <f>(SUMIFS(Profile!$E$2:$E$17521,Profile!$B$2:$B$17521,$B175,Profile!$C$2:$C$17521,BE$8))*$C$9</f>
        <v>0</v>
      </c>
      <c r="BF175" s="193">
        <f>(SUMIFS(Profile!$E$2:$E$17521,Profile!$B$2:$B$17521,$B175,Profile!$C$2:$C$17521,BF$8))*$C$9</f>
        <v>0</v>
      </c>
      <c r="BG175" s="193">
        <f>(SUMIFS(Profile!$E$2:$E$17521,Profile!$B$2:$B$17521,$B175,Profile!$C$2:$C$17521,BG$8))*$C$9</f>
        <v>0</v>
      </c>
      <c r="BH175" s="193">
        <f>(SUMIFS(Profile!$E$2:$E$17521,Profile!$B$2:$B$17521,$B175,Profile!$C$2:$C$17521,BH$8))*$C$9</f>
        <v>0</v>
      </c>
      <c r="BI175" s="193">
        <f>(SUMIFS(Profile!$E$2:$E$17521,Profile!$B$2:$B$17521,$B175,Profile!$C$2:$C$17521,BI$8))*$C$9</f>
        <v>0.004542587421</v>
      </c>
      <c r="BJ175" s="193">
        <f>(SUMIFS(Profile!$E$2:$E$17521,Profile!$B$2:$B$17521,$B175,Profile!$C$2:$C$17521,BJ$8))*$C$9</f>
        <v>0.008131186994</v>
      </c>
      <c r="BK175" s="193">
        <f>(SUMIFS(Profile!$E$2:$E$17521,Profile!$B$2:$B$17521,$B175,Profile!$C$2:$C$17521,BK$8))*$C$9</f>
        <v>0.01622103729</v>
      </c>
      <c r="BL175" s="193">
        <f>(SUMIFS(Profile!$E$2:$E$17521,Profile!$B$2:$B$17521,$B175,Profile!$C$2:$C$17521,BL$8))*$C$9</f>
        <v>0.0319800621</v>
      </c>
      <c r="BM175" s="193">
        <f>(SUMIFS(Profile!$E$2:$E$17521,Profile!$B$2:$B$17521,$B175,Profile!$C$2:$C$17521,BM$8))*$C$9</f>
        <v>0.05302683168</v>
      </c>
      <c r="BN175" s="193">
        <f>(SUMIFS(Profile!$E$2:$E$17521,Profile!$B$2:$B$17521,$B175,Profile!$C$2:$C$17521,BN$8))*$C$9</f>
        <v>0.08236436352</v>
      </c>
      <c r="BO175" s="193">
        <f>(SUMIFS(Profile!$E$2:$E$17521,Profile!$B$2:$B$17521,$B175,Profile!$C$2:$C$17521,BO$8))*$C$9</f>
        <v>0.1116614612</v>
      </c>
      <c r="BP175" s="193">
        <f>(SUMIFS(Profile!$E$2:$E$17521,Profile!$B$2:$B$17521,$B175,Profile!$C$2:$C$17521,BP$8))*$C$9</f>
        <v>0.1546175131</v>
      </c>
      <c r="BQ175" s="193">
        <f>(SUMIFS(Profile!$E$2:$E$17521,Profile!$B$2:$B$17521,$B175,Profile!$C$2:$C$17521,BQ$8))*$C$9</f>
        <v>0.190518262</v>
      </c>
      <c r="BR175" s="193">
        <f>(SUMIFS(Profile!$E$2:$E$17521,Profile!$B$2:$B$17521,$B175,Profile!$C$2:$C$17521,BR$8))*$C$9</f>
        <v>0.2097633675</v>
      </c>
      <c r="BS175" s="193">
        <f>(SUMIFS(Profile!$E$2:$E$17521,Profile!$B$2:$B$17521,$B175,Profile!$C$2:$C$17521,BS$8))*$C$9</f>
        <v>0.2408070234</v>
      </c>
      <c r="BT175" s="193">
        <f>(SUMIFS(Profile!$E$2:$E$17521,Profile!$B$2:$B$17521,$B175,Profile!$C$2:$C$17521,BT$8))*$C$9</f>
        <v>0.3019460084</v>
      </c>
      <c r="BU175" s="193">
        <f>(SUMIFS(Profile!$E$2:$E$17521,Profile!$B$2:$B$17521,$B175,Profile!$C$2:$C$17521,BU$8))*$C$9</f>
        <v>0.3301444205</v>
      </c>
      <c r="BV175" s="193">
        <f>(SUMIFS(Profile!$E$2:$E$17521,Profile!$B$2:$B$17521,$B175,Profile!$C$2:$C$17521,BV$8))*$C$9</f>
        <v>0.3542560992</v>
      </c>
      <c r="BW175" s="193">
        <f>(SUMIFS(Profile!$E$2:$E$17521,Profile!$B$2:$B$17521,$B175,Profile!$C$2:$C$17521,BW$8))*$C$9</f>
        <v>0.3522856507</v>
      </c>
      <c r="BX175" s="193">
        <f>(SUMIFS(Profile!$E$2:$E$17521,Profile!$B$2:$B$17521,$B175,Profile!$C$2:$C$17521,BX$8))*$C$9</f>
        <v>0.3563685214</v>
      </c>
      <c r="BY175" s="193">
        <f>(SUMIFS(Profile!$E$2:$E$17521,Profile!$B$2:$B$17521,$B175,Profile!$C$2:$C$17521,BY$8))*$C$9</f>
        <v>0.4093951997</v>
      </c>
      <c r="BZ175" s="193">
        <f>(SUMIFS(Profile!$E$2:$E$17521,Profile!$B$2:$B$17521,$B175,Profile!$C$2:$C$17521,BZ$8))*$C$9</f>
        <v>0.4469161361</v>
      </c>
      <c r="CA175" s="193">
        <f>(SUMIFS(Profile!$E$2:$E$17521,Profile!$B$2:$B$17521,$B175,Profile!$C$2:$C$17521,CA$8))*$C$9</f>
        <v>0.4338009446</v>
      </c>
      <c r="CB175" s="193">
        <f>(SUMIFS(Profile!$E$2:$E$17521,Profile!$B$2:$B$17521,$B175,Profile!$C$2:$C$17521,CB$8))*$C$9</f>
        <v>0.4369728091</v>
      </c>
      <c r="CC175" s="193">
        <f>(SUMIFS(Profile!$E$2:$E$17521,Profile!$B$2:$B$17521,$B175,Profile!$C$2:$C$17521,CC$8))*$C$9</f>
        <v>0.429999236</v>
      </c>
      <c r="CD175" s="193">
        <f>(SUMIFS(Profile!$E$2:$E$17521,Profile!$B$2:$B$17521,$B175,Profile!$C$2:$C$17521,CD$8))*$C$9</f>
        <v>0.4117389645</v>
      </c>
      <c r="CE175" s="193">
        <f>(SUMIFS(Profile!$E$2:$E$17521,Profile!$B$2:$B$17521,$B175,Profile!$C$2:$C$17521,CE$8))*$C$9</f>
        <v>0.446809139</v>
      </c>
      <c r="CF175" s="193">
        <f>(SUMIFS(Profile!$E$2:$E$17521,Profile!$B$2:$B$17521,$B175,Profile!$C$2:$C$17521,CF$8))*$C$9</f>
        <v>0.3911402422</v>
      </c>
      <c r="CG175" s="193">
        <f>(SUMIFS(Profile!$E$2:$E$17521,Profile!$B$2:$B$17521,$B175,Profile!$C$2:$C$17521,CG$8))*$C$9</f>
        <v>0.2959232898</v>
      </c>
      <c r="CH175" s="193">
        <f>(SUMIFS(Profile!$E$2:$E$17521,Profile!$B$2:$B$17521,$B175,Profile!$C$2:$C$17521,CH$8))*$C$9</f>
        <v>0.2540883469</v>
      </c>
      <c r="CI175" s="193">
        <f>(SUMIFS(Profile!$E$2:$E$17521,Profile!$B$2:$B$17521,$B175,Profile!$C$2:$C$17521,CI$8))*$C$9</f>
        <v>0.2120371182</v>
      </c>
      <c r="CJ175" s="193">
        <f>(SUMIFS(Profile!$E$2:$E$17521,Profile!$B$2:$B$17521,$B175,Profile!$C$2:$C$17521,CJ$8))*$C$9</f>
        <v>0.1692759213</v>
      </c>
      <c r="CK175" s="193">
        <f>(SUMIFS(Profile!$E$2:$E$17521,Profile!$B$2:$B$17521,$B175,Profile!$C$2:$C$17521,CK$8))*$C$9</f>
        <v>0.128396169</v>
      </c>
      <c r="CL175" s="193">
        <f>(SUMIFS(Profile!$E$2:$E$17521,Profile!$B$2:$B$17521,$B175,Profile!$C$2:$C$17521,CL$8))*$C$9</f>
        <v>0.09465638514</v>
      </c>
      <c r="CM175" s="193">
        <f>(SUMIFS(Profile!$E$2:$E$17521,Profile!$B$2:$B$17521,$B175,Profile!$C$2:$C$17521,CM$8))*$C$9</f>
        <v>0.0663123824</v>
      </c>
      <c r="CN175" s="193">
        <f>(SUMIFS(Profile!$E$2:$E$17521,Profile!$B$2:$B$17521,$B175,Profile!$C$2:$C$17521,CN$8))*$C$9</f>
        <v>0.0421379334</v>
      </c>
      <c r="CO175" s="193">
        <f>(SUMIFS(Profile!$E$2:$E$17521,Profile!$B$2:$B$17521,$B175,Profile!$C$2:$C$17521,CO$8))*$C$9</f>
        <v>0.02079257962</v>
      </c>
      <c r="CP175" s="193">
        <f>(SUMIFS(Profile!$E$2:$E$17521,Profile!$B$2:$B$17521,$B175,Profile!$C$2:$C$17521,CP$8))*$C$9</f>
        <v>0.009929622652</v>
      </c>
      <c r="CQ175" s="193">
        <f>(SUMIFS(Profile!$E$2:$E$17521,Profile!$B$2:$B$17521,$B175,Profile!$C$2:$C$17521,CQ$8))*$C$9</f>
        <v>0.001546484</v>
      </c>
      <c r="CR175" s="193">
        <f>(SUMIFS(Profile!$E$2:$E$17521,Profile!$B$2:$B$17521,$B175,Profile!$C$2:$C$17521,CR$8))*$C$9</f>
        <v>0.00001877593539</v>
      </c>
      <c r="CS175" s="193">
        <f>(SUMIFS(Profile!$E$2:$E$17521,Profile!$B$2:$B$17521,$B175,Profile!$C$2:$C$17521,CS$8))*$C$9</f>
        <v>0</v>
      </c>
      <c r="CT175" s="193">
        <f>(SUMIFS(Profile!$E$2:$E$17521,Profile!$B$2:$B$17521,$B175,Profile!$C$2:$C$17521,CT$8))*$C$9</f>
        <v>0</v>
      </c>
      <c r="CU175" s="193">
        <f>(SUMIFS(Profile!$E$2:$E$17521,Profile!$B$2:$B$17521,$B175,Profile!$C$2:$C$17521,CU$8))*$C$9</f>
        <v>0</v>
      </c>
      <c r="CV175" s="193">
        <f>(SUMIFS(Profile!$E$2:$E$17521,Profile!$B$2:$B$17521,$B175,Profile!$C$2:$C$17521,CV$8))*$C$9</f>
        <v>0</v>
      </c>
      <c r="CW175" s="193">
        <f>(SUMIFS(Profile!$E$2:$E$17521,Profile!$B$2:$B$17521,$B175,Profile!$C$2:$C$17521,CW$8))*$C$9</f>
        <v>0</v>
      </c>
      <c r="CX175" s="193">
        <f t="shared" si="17"/>
        <v>2.731776118</v>
      </c>
      <c r="CY175" s="193">
        <f t="shared" ref="CY175:ET175" si="837">MAX(BB175-E175,0)</f>
        <v>0</v>
      </c>
      <c r="CZ175" s="193">
        <f t="shared" si="837"/>
        <v>0</v>
      </c>
      <c r="DA175" s="193">
        <f t="shared" si="837"/>
        <v>0</v>
      </c>
      <c r="DB175" s="193">
        <f t="shared" si="837"/>
        <v>0</v>
      </c>
      <c r="DC175" s="193">
        <f t="shared" si="837"/>
        <v>0</v>
      </c>
      <c r="DD175" s="193">
        <f t="shared" si="837"/>
        <v>0</v>
      </c>
      <c r="DE175" s="193">
        <f t="shared" si="837"/>
        <v>0</v>
      </c>
      <c r="DF175" s="193">
        <f t="shared" si="837"/>
        <v>0</v>
      </c>
      <c r="DG175" s="193">
        <f t="shared" si="837"/>
        <v>0</v>
      </c>
      <c r="DH175" s="193">
        <f t="shared" si="837"/>
        <v>0</v>
      </c>
      <c r="DI175" s="193">
        <f t="shared" si="837"/>
        <v>0</v>
      </c>
      <c r="DJ175" s="193">
        <f t="shared" si="837"/>
        <v>0</v>
      </c>
      <c r="DK175" s="193">
        <f t="shared" si="837"/>
        <v>0</v>
      </c>
      <c r="DL175" s="193">
        <f t="shared" si="837"/>
        <v>0</v>
      </c>
      <c r="DM175" s="193">
        <f t="shared" si="837"/>
        <v>0</v>
      </c>
      <c r="DN175" s="193">
        <f t="shared" si="837"/>
        <v>0.00222758308</v>
      </c>
      <c r="DO175" s="193">
        <f t="shared" si="837"/>
        <v>0.01265908228</v>
      </c>
      <c r="DP175" s="193">
        <f t="shared" si="837"/>
        <v>0.03368727658</v>
      </c>
      <c r="DQ175" s="193">
        <f t="shared" si="837"/>
        <v>0.09763059081</v>
      </c>
      <c r="DR175" s="193">
        <f t="shared" si="837"/>
        <v>0.1250277659</v>
      </c>
      <c r="DS175" s="193">
        <f t="shared" si="837"/>
        <v>0.1547481032</v>
      </c>
      <c r="DT175" s="193">
        <f t="shared" si="837"/>
        <v>0.1559826024</v>
      </c>
      <c r="DU175" s="193">
        <f t="shared" si="837"/>
        <v>0.1588636177</v>
      </c>
      <c r="DV175" s="193">
        <f t="shared" si="837"/>
        <v>0.2102878221</v>
      </c>
      <c r="DW175" s="193">
        <f t="shared" si="837"/>
        <v>0.2454050477</v>
      </c>
      <c r="DX175" s="193">
        <f t="shared" si="837"/>
        <v>0.2326904748</v>
      </c>
      <c r="DY175" s="193">
        <f t="shared" si="837"/>
        <v>0.2470796563</v>
      </c>
      <c r="DZ175" s="193">
        <f t="shared" si="837"/>
        <v>0.2385036093</v>
      </c>
      <c r="EA175" s="193">
        <f t="shared" si="837"/>
        <v>0.2218458117</v>
      </c>
      <c r="EB175" s="193">
        <f t="shared" si="837"/>
        <v>0.2605215524</v>
      </c>
      <c r="EC175" s="193">
        <f t="shared" si="837"/>
        <v>0.1996446155</v>
      </c>
      <c r="ED175" s="193">
        <f t="shared" si="837"/>
        <v>0.09681591224</v>
      </c>
      <c r="EE175" s="193">
        <f t="shared" si="837"/>
        <v>0.03815499375</v>
      </c>
      <c r="EF175" s="193">
        <f t="shared" si="837"/>
        <v>0</v>
      </c>
      <c r="EG175" s="193">
        <f t="shared" si="837"/>
        <v>0</v>
      </c>
      <c r="EH175" s="193">
        <f t="shared" si="837"/>
        <v>0</v>
      </c>
      <c r="EI175" s="193">
        <f t="shared" si="837"/>
        <v>0</v>
      </c>
      <c r="EJ175" s="193">
        <f t="shared" si="837"/>
        <v>0</v>
      </c>
      <c r="EK175" s="193">
        <f t="shared" si="837"/>
        <v>0</v>
      </c>
      <c r="EL175" s="193">
        <f t="shared" si="837"/>
        <v>0</v>
      </c>
      <c r="EM175" s="193">
        <f t="shared" si="837"/>
        <v>0</v>
      </c>
      <c r="EN175" s="193">
        <f t="shared" si="837"/>
        <v>0</v>
      </c>
      <c r="EO175" s="193">
        <f t="shared" si="837"/>
        <v>0</v>
      </c>
      <c r="EP175" s="193">
        <f t="shared" si="837"/>
        <v>0</v>
      </c>
      <c r="EQ175" s="193">
        <f t="shared" si="837"/>
        <v>0</v>
      </c>
      <c r="ER175" s="193">
        <f t="shared" si="837"/>
        <v>0</v>
      </c>
      <c r="ES175" s="193">
        <f t="shared" si="837"/>
        <v>0</v>
      </c>
      <c r="ET175" s="193">
        <f t="shared" si="837"/>
        <v>0</v>
      </c>
      <c r="EU175" s="193">
        <f t="shared" si="19"/>
        <v>4.768745958</v>
      </c>
      <c r="EV175" s="193">
        <f t="shared" ref="EV175:GQ175" si="838">BB175-CY175</f>
        <v>0</v>
      </c>
      <c r="EW175" s="193">
        <f t="shared" si="838"/>
        <v>0</v>
      </c>
      <c r="EX175" s="193">
        <f t="shared" si="838"/>
        <v>0</v>
      </c>
      <c r="EY175" s="193">
        <f t="shared" si="838"/>
        <v>0</v>
      </c>
      <c r="EZ175" s="193">
        <f t="shared" si="838"/>
        <v>0</v>
      </c>
      <c r="FA175" s="193">
        <f t="shared" si="838"/>
        <v>0</v>
      </c>
      <c r="FB175" s="193">
        <f t="shared" si="838"/>
        <v>0</v>
      </c>
      <c r="FC175" s="193">
        <f t="shared" si="838"/>
        <v>0.004542587421</v>
      </c>
      <c r="FD175" s="193">
        <f t="shared" si="838"/>
        <v>0.008131186994</v>
      </c>
      <c r="FE175" s="193">
        <f t="shared" si="838"/>
        <v>0.01622103729</v>
      </c>
      <c r="FF175" s="193">
        <f t="shared" si="838"/>
        <v>0.0319800621</v>
      </c>
      <c r="FG175" s="193">
        <f t="shared" si="838"/>
        <v>0.05302683168</v>
      </c>
      <c r="FH175" s="193">
        <f t="shared" si="838"/>
        <v>0.08236436352</v>
      </c>
      <c r="FI175" s="193">
        <f t="shared" si="838"/>
        <v>0.1116614612</v>
      </c>
      <c r="FJ175" s="193">
        <f t="shared" si="838"/>
        <v>0.1546175131</v>
      </c>
      <c r="FK175" s="193">
        <f t="shared" si="838"/>
        <v>0.188290679</v>
      </c>
      <c r="FL175" s="193">
        <f t="shared" si="838"/>
        <v>0.1971042852</v>
      </c>
      <c r="FM175" s="193">
        <f t="shared" si="838"/>
        <v>0.2071197469</v>
      </c>
      <c r="FN175" s="193">
        <f t="shared" si="838"/>
        <v>0.2043154176</v>
      </c>
      <c r="FO175" s="193">
        <f t="shared" si="838"/>
        <v>0.2051166545</v>
      </c>
      <c r="FP175" s="193">
        <f t="shared" si="838"/>
        <v>0.199507996</v>
      </c>
      <c r="FQ175" s="193">
        <f t="shared" si="838"/>
        <v>0.1963030483</v>
      </c>
      <c r="FR175" s="193">
        <f t="shared" si="838"/>
        <v>0.1975049037</v>
      </c>
      <c r="FS175" s="193">
        <f t="shared" si="838"/>
        <v>0.1991073775</v>
      </c>
      <c r="FT175" s="193">
        <f t="shared" si="838"/>
        <v>0.2015110883</v>
      </c>
      <c r="FU175" s="193">
        <f t="shared" si="838"/>
        <v>0.2011104699</v>
      </c>
      <c r="FV175" s="193">
        <f t="shared" si="838"/>
        <v>0.1898931528</v>
      </c>
      <c r="FW175" s="193">
        <f t="shared" si="838"/>
        <v>0.1914956267</v>
      </c>
      <c r="FX175" s="193">
        <f t="shared" si="838"/>
        <v>0.1898931528</v>
      </c>
      <c r="FY175" s="193">
        <f t="shared" si="838"/>
        <v>0.1862875866</v>
      </c>
      <c r="FZ175" s="193">
        <f t="shared" si="838"/>
        <v>0.1914956267</v>
      </c>
      <c r="GA175" s="193">
        <f t="shared" si="838"/>
        <v>0.1991073775</v>
      </c>
      <c r="GB175" s="193">
        <f t="shared" si="838"/>
        <v>0.2159333531</v>
      </c>
      <c r="GC175" s="193">
        <f t="shared" si="838"/>
        <v>0.2120371182</v>
      </c>
      <c r="GD175" s="193">
        <f t="shared" si="838"/>
        <v>0.1692759213</v>
      </c>
      <c r="GE175" s="193">
        <f t="shared" si="838"/>
        <v>0.128396169</v>
      </c>
      <c r="GF175" s="193">
        <f t="shared" si="838"/>
        <v>0.09465638514</v>
      </c>
      <c r="GG175" s="193">
        <f t="shared" si="838"/>
        <v>0.0663123824</v>
      </c>
      <c r="GH175" s="193">
        <f t="shared" si="838"/>
        <v>0.0421379334</v>
      </c>
      <c r="GI175" s="193">
        <f t="shared" si="838"/>
        <v>0.02079257962</v>
      </c>
      <c r="GJ175" s="193">
        <f t="shared" si="838"/>
        <v>0.009929622652</v>
      </c>
      <c r="GK175" s="193">
        <f t="shared" si="838"/>
        <v>0.001546484</v>
      </c>
      <c r="GL175" s="193">
        <f t="shared" si="838"/>
        <v>0.00001877593539</v>
      </c>
      <c r="GM175" s="193">
        <f t="shared" si="838"/>
        <v>0</v>
      </c>
      <c r="GN175" s="193">
        <f t="shared" si="838"/>
        <v>0</v>
      </c>
      <c r="GO175" s="193">
        <f t="shared" si="838"/>
        <v>0</v>
      </c>
      <c r="GP175" s="193">
        <f t="shared" si="838"/>
        <v>0</v>
      </c>
      <c r="GQ175" s="193">
        <f t="shared" si="838"/>
        <v>0</v>
      </c>
      <c r="GR175" s="193">
        <f t="shared" si="21"/>
        <v>4.290038792</v>
      </c>
      <c r="GS175" s="193">
        <f t="shared" ref="GS175:IN175" si="839">E175-EV175</f>
        <v>0.1490300693</v>
      </c>
      <c r="GT175" s="193">
        <f t="shared" si="839"/>
        <v>0.1293997645</v>
      </c>
      <c r="GU175" s="193">
        <f t="shared" si="839"/>
        <v>0.1209867767</v>
      </c>
      <c r="GV175" s="193">
        <f t="shared" si="839"/>
        <v>0.1165799736</v>
      </c>
      <c r="GW175" s="193">
        <f t="shared" si="839"/>
        <v>0.1073657489</v>
      </c>
      <c r="GX175" s="193">
        <f t="shared" si="839"/>
        <v>0.1029589457</v>
      </c>
      <c r="GY175" s="193">
        <f t="shared" si="839"/>
        <v>0.1013564719</v>
      </c>
      <c r="GZ175" s="193">
        <f t="shared" si="839"/>
        <v>0.09441017365</v>
      </c>
      <c r="HA175" s="193">
        <f t="shared" si="839"/>
        <v>0.09282466641</v>
      </c>
      <c r="HB175" s="193">
        <f t="shared" si="839"/>
        <v>0.08513543458</v>
      </c>
      <c r="HC175" s="193">
        <f t="shared" si="839"/>
        <v>0.07218073903</v>
      </c>
      <c r="HD175" s="193">
        <f t="shared" si="839"/>
        <v>0.05794448337</v>
      </c>
      <c r="HE175" s="193">
        <f t="shared" si="839"/>
        <v>0.03822179471</v>
      </c>
      <c r="HF175" s="193">
        <f t="shared" si="839"/>
        <v>0.03536551575</v>
      </c>
      <c r="HG175" s="193">
        <f t="shared" si="839"/>
        <v>0.01764842719</v>
      </c>
      <c r="HH175" s="193">
        <f t="shared" si="839"/>
        <v>0</v>
      </c>
      <c r="HI175" s="193">
        <f t="shared" si="839"/>
        <v>0</v>
      </c>
      <c r="HJ175" s="193">
        <f t="shared" si="839"/>
        <v>0</v>
      </c>
      <c r="HK175" s="193">
        <f t="shared" si="839"/>
        <v>0</v>
      </c>
      <c r="HL175" s="193">
        <f t="shared" si="839"/>
        <v>0</v>
      </c>
      <c r="HM175" s="193">
        <f t="shared" si="839"/>
        <v>0</v>
      </c>
      <c r="HN175" s="193">
        <f t="shared" si="839"/>
        <v>0</v>
      </c>
      <c r="HO175" s="193">
        <f t="shared" si="839"/>
        <v>0</v>
      </c>
      <c r="HP175" s="193">
        <f t="shared" si="839"/>
        <v>0</v>
      </c>
      <c r="HQ175" s="193">
        <f t="shared" si="839"/>
        <v>0</v>
      </c>
      <c r="HR175" s="193">
        <f t="shared" si="839"/>
        <v>0</v>
      </c>
      <c r="HS175" s="193">
        <f t="shared" si="839"/>
        <v>0</v>
      </c>
      <c r="HT175" s="193">
        <f t="shared" si="839"/>
        <v>0</v>
      </c>
      <c r="HU175" s="193">
        <f t="shared" si="839"/>
        <v>0</v>
      </c>
      <c r="HV175" s="193">
        <f t="shared" si="839"/>
        <v>0</v>
      </c>
      <c r="HW175" s="193">
        <f t="shared" si="839"/>
        <v>0</v>
      </c>
      <c r="HX175" s="193">
        <f t="shared" si="839"/>
        <v>0</v>
      </c>
      <c r="HY175" s="193">
        <f t="shared" si="839"/>
        <v>0</v>
      </c>
      <c r="HZ175" s="193">
        <f t="shared" si="839"/>
        <v>0.02593025054</v>
      </c>
      <c r="IA175" s="193">
        <f t="shared" si="839"/>
        <v>0.09873783242</v>
      </c>
      <c r="IB175" s="193">
        <f t="shared" si="839"/>
        <v>0.147629954</v>
      </c>
      <c r="IC175" s="193">
        <f t="shared" si="839"/>
        <v>0.1793666455</v>
      </c>
      <c r="ID175" s="193">
        <f t="shared" si="839"/>
        <v>0.2029032267</v>
      </c>
      <c r="IE175" s="193">
        <f t="shared" si="839"/>
        <v>0.2218696356</v>
      </c>
      <c r="IF175" s="193">
        <f t="shared" si="839"/>
        <v>0.2356032385</v>
      </c>
      <c r="IG175" s="193">
        <f t="shared" si="839"/>
        <v>0.2476680509</v>
      </c>
      <c r="IH175" s="193">
        <f t="shared" si="839"/>
        <v>0.2508431495</v>
      </c>
      <c r="II175" s="193">
        <f t="shared" si="839"/>
        <v>0.2515696206</v>
      </c>
      <c r="IJ175" s="193">
        <f t="shared" si="839"/>
        <v>0.251989015</v>
      </c>
      <c r="IK175" s="193">
        <f t="shared" si="839"/>
        <v>0.2491846858</v>
      </c>
      <c r="IL175" s="193">
        <f t="shared" si="839"/>
        <v>0.2275512886</v>
      </c>
      <c r="IM175" s="193">
        <f t="shared" si="839"/>
        <v>0.2031135622</v>
      </c>
      <c r="IN175" s="193">
        <f t="shared" si="839"/>
        <v>0.1746696511</v>
      </c>
      <c r="IO175" s="193">
        <f t="shared" si="23"/>
        <v>2.731776118</v>
      </c>
      <c r="IP175" s="193">
        <f t="shared" si="29"/>
        <v>0</v>
      </c>
      <c r="IQ175" s="193">
        <f t="shared" ref="IQ175:KK175" si="840">MAX((MIN(CZ175+IP175,$IO$7))-GT175,0)</f>
        <v>0</v>
      </c>
      <c r="IR175" s="193">
        <f t="shared" si="840"/>
        <v>0</v>
      </c>
      <c r="IS175" s="193">
        <f t="shared" si="840"/>
        <v>0</v>
      </c>
      <c r="IT175" s="193">
        <f t="shared" si="840"/>
        <v>0</v>
      </c>
      <c r="IU175" s="193">
        <f t="shared" si="840"/>
        <v>0</v>
      </c>
      <c r="IV175" s="193">
        <f t="shared" si="840"/>
        <v>0</v>
      </c>
      <c r="IW175" s="193">
        <f t="shared" si="840"/>
        <v>0</v>
      </c>
      <c r="IX175" s="193">
        <f t="shared" si="840"/>
        <v>0</v>
      </c>
      <c r="IY175" s="193">
        <f t="shared" si="840"/>
        <v>0</v>
      </c>
      <c r="IZ175" s="193">
        <f t="shared" si="840"/>
        <v>0</v>
      </c>
      <c r="JA175" s="193">
        <f t="shared" si="840"/>
        <v>0</v>
      </c>
      <c r="JB175" s="193">
        <f t="shared" si="840"/>
        <v>0</v>
      </c>
      <c r="JC175" s="193">
        <f t="shared" si="840"/>
        <v>0</v>
      </c>
      <c r="JD175" s="193">
        <f t="shared" si="840"/>
        <v>0</v>
      </c>
      <c r="JE175" s="193">
        <f t="shared" si="840"/>
        <v>0.00222758308</v>
      </c>
      <c r="JF175" s="193">
        <f t="shared" si="840"/>
        <v>0.01488666536</v>
      </c>
      <c r="JG175" s="193">
        <f t="shared" si="840"/>
        <v>0.04857394194</v>
      </c>
      <c r="JH175" s="193">
        <f t="shared" si="840"/>
        <v>0.1462045328</v>
      </c>
      <c r="JI175" s="193">
        <f t="shared" si="840"/>
        <v>0.2712322987</v>
      </c>
      <c r="JJ175" s="193">
        <f t="shared" si="840"/>
        <v>0.4259804019</v>
      </c>
      <c r="JK175" s="193">
        <f t="shared" si="840"/>
        <v>0.5819630043</v>
      </c>
      <c r="JL175" s="193">
        <f t="shared" si="840"/>
        <v>0.7408266219</v>
      </c>
      <c r="JM175" s="193">
        <f t="shared" si="840"/>
        <v>0.9511144441</v>
      </c>
      <c r="JN175" s="193">
        <f t="shared" si="840"/>
        <v>1.196519492</v>
      </c>
      <c r="JO175" s="193">
        <f t="shared" si="840"/>
        <v>1.429209967</v>
      </c>
      <c r="JP175" s="193">
        <f t="shared" si="840"/>
        <v>1.676289623</v>
      </c>
      <c r="JQ175" s="193">
        <f t="shared" si="840"/>
        <v>1.914793232</v>
      </c>
      <c r="JR175" s="193">
        <f t="shared" si="840"/>
        <v>2.136639044</v>
      </c>
      <c r="JS175" s="193">
        <f t="shared" si="840"/>
        <v>2.397160596</v>
      </c>
      <c r="JT175" s="193">
        <f t="shared" si="840"/>
        <v>2.596805212</v>
      </c>
      <c r="JU175" s="193">
        <f t="shared" si="840"/>
        <v>2.693621124</v>
      </c>
      <c r="JV175" s="193">
        <f t="shared" si="840"/>
        <v>2.731776118</v>
      </c>
      <c r="JW175" s="193">
        <f t="shared" si="840"/>
        <v>2.705845867</v>
      </c>
      <c r="JX175" s="193">
        <f t="shared" si="840"/>
        <v>2.607108035</v>
      </c>
      <c r="JY175" s="193">
        <f t="shared" si="840"/>
        <v>2.459478081</v>
      </c>
      <c r="JZ175" s="193">
        <f t="shared" si="840"/>
        <v>2.280111435</v>
      </c>
      <c r="KA175" s="193">
        <f t="shared" si="840"/>
        <v>2.077208209</v>
      </c>
      <c r="KB175" s="193">
        <f t="shared" si="840"/>
        <v>1.855338573</v>
      </c>
      <c r="KC175" s="193">
        <f t="shared" si="840"/>
        <v>1.619735334</v>
      </c>
      <c r="KD175" s="193">
        <f t="shared" si="840"/>
        <v>1.372067283</v>
      </c>
      <c r="KE175" s="193">
        <f t="shared" si="840"/>
        <v>1.121224134</v>
      </c>
      <c r="KF175" s="193">
        <f t="shared" si="840"/>
        <v>0.8696545133</v>
      </c>
      <c r="KG175" s="193">
        <f t="shared" si="840"/>
        <v>0.6176654983</v>
      </c>
      <c r="KH175" s="193">
        <f t="shared" si="840"/>
        <v>0.3684808125</v>
      </c>
      <c r="KI175" s="193">
        <f t="shared" si="840"/>
        <v>0.1409295239</v>
      </c>
      <c r="KJ175" s="193">
        <f t="shared" si="840"/>
        <v>0</v>
      </c>
      <c r="KK175" s="193">
        <f t="shared" si="840"/>
        <v>0</v>
      </c>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row>
    <row r="176" ht="14.25" customHeight="1">
      <c r="A176" s="1">
        <v>6.0</v>
      </c>
      <c r="B176" s="1">
        <f t="shared" ref="B176:C176" si="841">B175+1</f>
        <v>166</v>
      </c>
      <c r="C176" s="267">
        <f t="shared" si="841"/>
        <v>43631</v>
      </c>
      <c r="D176" s="193">
        <f t="shared" si="15"/>
        <v>9.011511772</v>
      </c>
      <c r="E176" s="193">
        <f>(SUMIFS(Profile!$F$2:$F$17521,Profile!$B$2:$B$17521,$B176,Profile!$C$2:$C$17521,E$8))*$C$6</f>
        <v>0.1454245031</v>
      </c>
      <c r="F176" s="193">
        <f>(SUMIFS(Profile!$F$2:$F$17521,Profile!$B$2:$B$17521,$B176,Profile!$C$2:$C$17521,F$8))*$C$6</f>
        <v>0.1281979091</v>
      </c>
      <c r="G176" s="193">
        <f>(SUMIFS(Profile!$F$2:$F$17521,Profile!$B$2:$B$17521,$B176,Profile!$C$2:$C$17521,G$8))*$C$6</f>
        <v>0.1201855398</v>
      </c>
      <c r="H176" s="193">
        <f>(SUMIFS(Profile!$F$2:$F$17521,Profile!$B$2:$B$17521,$B176,Profile!$C$2:$C$17521,H$8))*$C$6</f>
        <v>0.1153781182</v>
      </c>
      <c r="I176" s="193">
        <f>(SUMIFS(Profile!$F$2:$F$17521,Profile!$B$2:$B$17521,$B176,Profile!$C$2:$C$17521,I$8))*$C$6</f>
        <v>0.1069651304</v>
      </c>
      <c r="J176" s="193">
        <f>(SUMIFS(Profile!$F$2:$F$17521,Profile!$B$2:$B$17521,$B176,Profile!$C$2:$C$17521,J$8))*$C$6</f>
        <v>0.1037601827</v>
      </c>
      <c r="K176" s="193">
        <f>(SUMIFS(Profile!$F$2:$F$17521,Profile!$B$2:$B$17521,$B176,Profile!$C$2:$C$17521,K$8))*$C$6</f>
        <v>0.1021577088</v>
      </c>
      <c r="L176" s="193">
        <f>(SUMIFS(Profile!$F$2:$F$17521,Profile!$B$2:$B$17521,$B176,Profile!$C$2:$C$17521,L$8))*$C$6</f>
        <v>0.09935337954</v>
      </c>
      <c r="M176" s="193">
        <f>(SUMIFS(Profile!$F$2:$F$17521,Profile!$B$2:$B$17521,$B176,Profile!$C$2:$C$17521,M$8))*$C$6</f>
        <v>0.1013564719</v>
      </c>
      <c r="N176" s="193">
        <f>(SUMIFS(Profile!$F$2:$F$17521,Profile!$B$2:$B$17521,$B176,Profile!$C$2:$C$17521,N$8))*$C$6</f>
        <v>0.1021577088</v>
      </c>
      <c r="O176" s="193">
        <f>(SUMIFS(Profile!$F$2:$F$17521,Profile!$B$2:$B$17521,$B176,Profile!$C$2:$C$17521,O$8))*$C$6</f>
        <v>0.1029589457</v>
      </c>
      <c r="P176" s="193">
        <f>(SUMIFS(Profile!$F$2:$F$17521,Profile!$B$2:$B$17521,$B176,Profile!$C$2:$C$17521,P$8))*$C$6</f>
        <v>0.1101700781</v>
      </c>
      <c r="Q176" s="193">
        <f>(SUMIFS(Profile!$F$2:$F$17521,Profile!$B$2:$B$17521,$B176,Profile!$C$2:$C$17521,Q$8))*$C$6</f>
        <v>0.1233904875</v>
      </c>
      <c r="R176" s="193">
        <f>(SUMIFS(Profile!$F$2:$F$17521,Profile!$B$2:$B$17521,$B176,Profile!$C$2:$C$17521,R$8))*$C$6</f>
        <v>0.1486294508</v>
      </c>
      <c r="S176" s="193">
        <f>(SUMIFS(Profile!$F$2:$F$17521,Profile!$B$2:$B$17521,$B176,Profile!$C$2:$C$17521,S$8))*$C$6</f>
        <v>0.1706634665</v>
      </c>
      <c r="T176" s="193">
        <f>(SUMIFS(Profile!$F$2:$F$17521,Profile!$B$2:$B$17521,$B176,Profile!$C$2:$C$17521,T$8))*$C$6</f>
        <v>0.1902937713</v>
      </c>
      <c r="U176" s="193">
        <f>(SUMIFS(Profile!$F$2:$F$17521,Profile!$B$2:$B$17521,$B176,Profile!$C$2:$C$17521,U$8))*$C$6</f>
        <v>0.1967036667</v>
      </c>
      <c r="V176" s="193">
        <f>(SUMIFS(Profile!$F$2:$F$17521,Profile!$B$2:$B$17521,$B176,Profile!$C$2:$C$17521,V$8))*$C$6</f>
        <v>0.2079209838</v>
      </c>
      <c r="W176" s="193">
        <f>(SUMIFS(Profile!$F$2:$F$17521,Profile!$B$2:$B$17521,$B176,Profile!$C$2:$C$17521,W$8))*$C$6</f>
        <v>0.2063185099</v>
      </c>
      <c r="X176" s="193">
        <f>(SUMIFS(Profile!$F$2:$F$17521,Profile!$B$2:$B$17521,$B176,Profile!$C$2:$C$17521,X$8))*$C$6</f>
        <v>0.2019117068</v>
      </c>
      <c r="Y176" s="193">
        <f>(SUMIFS(Profile!$F$2:$F$17521,Profile!$B$2:$B$17521,$B176,Profile!$C$2:$C$17521,Y$8))*$C$6</f>
        <v>0.1999086145</v>
      </c>
      <c r="Z176" s="193">
        <f>(SUMIFS(Profile!$F$2:$F$17521,Profile!$B$2:$B$17521,$B176,Profile!$C$2:$C$17521,Z$8))*$C$6</f>
        <v>0.1951011929</v>
      </c>
      <c r="AA176" s="193">
        <f>(SUMIFS(Profile!$F$2:$F$17521,Profile!$B$2:$B$17521,$B176,Profile!$C$2:$C$17521,AA$8))*$C$6</f>
        <v>0.1955018114</v>
      </c>
      <c r="AB176" s="193">
        <f>(SUMIFS(Profile!$F$2:$F$17521,Profile!$B$2:$B$17521,$B176,Profile!$C$2:$C$17521,AB$8))*$C$6</f>
        <v>0.1955018114</v>
      </c>
      <c r="AC176" s="193">
        <f>(SUMIFS(Profile!$F$2:$F$17521,Profile!$B$2:$B$17521,$B176,Profile!$C$2:$C$17521,AC$8))*$C$6</f>
        <v>0.2027129437</v>
      </c>
      <c r="AD176" s="193">
        <f>(SUMIFS(Profile!$F$2:$F$17521,Profile!$B$2:$B$17521,$B176,Profile!$C$2:$C$17521,AD$8))*$C$6</f>
        <v>0.2043154176</v>
      </c>
      <c r="AE176" s="193">
        <f>(SUMIFS(Profile!$F$2:$F$17521,Profile!$B$2:$B$17521,$B176,Profile!$C$2:$C$17521,AE$8))*$C$6</f>
        <v>0.1910950082</v>
      </c>
      <c r="AF176" s="193">
        <f>(SUMIFS(Profile!$F$2:$F$17521,Profile!$B$2:$B$17521,$B176,Profile!$C$2:$C$17521,AF$8))*$C$6</f>
        <v>0.1890919159</v>
      </c>
      <c r="AG176" s="193">
        <f>(SUMIFS(Profile!$F$2:$F$17521,Profile!$B$2:$B$17521,$B176,Profile!$C$2:$C$17521,AG$8))*$C$6</f>
        <v>0.1854863497</v>
      </c>
      <c r="AH176" s="193">
        <f>(SUMIFS(Profile!$F$2:$F$17521,Profile!$B$2:$B$17521,$B176,Profile!$C$2:$C$17521,AH$8))*$C$6</f>
        <v>0.1858869682</v>
      </c>
      <c r="AI176" s="193">
        <f>(SUMIFS(Profile!$F$2:$F$17521,Profile!$B$2:$B$17521,$B176,Profile!$C$2:$C$17521,AI$8))*$C$6</f>
        <v>0.1858869682</v>
      </c>
      <c r="AJ176" s="193">
        <f>(SUMIFS(Profile!$F$2:$F$17521,Profile!$B$2:$B$17521,$B176,Profile!$C$2:$C$17521,AJ$8))*$C$6</f>
        <v>0.1983061406</v>
      </c>
      <c r="AK176" s="193">
        <f>(SUMIFS(Profile!$F$2:$F$17521,Profile!$B$2:$B$17521,$B176,Profile!$C$2:$C$17521,AK$8))*$C$6</f>
        <v>0.21152655</v>
      </c>
      <c r="AL176" s="193">
        <f>(SUMIFS(Profile!$F$2:$F$17521,Profile!$B$2:$B$17521,$B176,Profile!$C$2:$C$17521,AL$8))*$C$6</f>
        <v>0.2307562363</v>
      </c>
      <c r="AM176" s="193">
        <f>(SUMIFS(Profile!$F$2:$F$17521,Profile!$B$2:$B$17521,$B176,Profile!$C$2:$C$17521,AM$8))*$C$6</f>
        <v>0.2612032398</v>
      </c>
      <c r="AN176" s="193">
        <f>(SUMIFS(Profile!$F$2:$F$17521,Profile!$B$2:$B$17521,$B176,Profile!$C$2:$C$17521,AN$8))*$C$6</f>
        <v>0.2684143721</v>
      </c>
      <c r="AO176" s="193">
        <f>(SUMIFS(Profile!$F$2:$F$17521,Profile!$B$2:$B$17521,$B176,Profile!$C$2:$C$17521,AO$8))*$C$6</f>
        <v>0.2704174645</v>
      </c>
      <c r="AP176" s="193">
        <f>(SUMIFS(Profile!$F$2:$F$17521,Profile!$B$2:$B$17521,$B176,Profile!$C$2:$C$17521,AP$8))*$C$6</f>
        <v>0.2692156091</v>
      </c>
      <c r="AQ176" s="193">
        <f>(SUMIFS(Profile!$F$2:$F$17521,Profile!$B$2:$B$17521,$B176,Profile!$C$2:$C$17521,AQ$8))*$C$6</f>
        <v>0.2644081875</v>
      </c>
      <c r="AR176" s="193">
        <f>(SUMIFS(Profile!$F$2:$F$17521,Profile!$B$2:$B$17521,$B176,Profile!$C$2:$C$17521,AR$8))*$C$6</f>
        <v>0.2632063321</v>
      </c>
      <c r="AS176" s="193">
        <f>(SUMIFS(Profile!$F$2:$F$17521,Profile!$B$2:$B$17521,$B176,Profile!$C$2:$C$17521,AS$8))*$C$6</f>
        <v>0.2539921074</v>
      </c>
      <c r="AT176" s="193">
        <f>(SUMIFS(Profile!$F$2:$F$17521,Profile!$B$2:$B$17521,$B176,Profile!$C$2:$C$17521,AT$8))*$C$6</f>
        <v>0.2511877781</v>
      </c>
      <c r="AU176" s="193">
        <f>(SUMIFS(Profile!$F$2:$F$17521,Profile!$B$2:$B$17521,$B176,Profile!$C$2:$C$17521,AU$8))*$C$6</f>
        <v>0.2543927258</v>
      </c>
      <c r="AV176" s="193">
        <f>(SUMIFS(Profile!$F$2:$F$17521,Profile!$B$2:$B$17521,$B176,Profile!$C$2:$C$17521,AV$8))*$C$6</f>
        <v>0.2515883966</v>
      </c>
      <c r="AW176" s="193">
        <f>(SUMIFS(Profile!$F$2:$F$17521,Profile!$B$2:$B$17521,$B176,Profile!$C$2:$C$17521,AW$8))*$C$6</f>
        <v>0.2419735534</v>
      </c>
      <c r="AX176" s="193">
        <f>(SUMIFS(Profile!$F$2:$F$17521,Profile!$B$2:$B$17521,$B176,Profile!$C$2:$C$17521,AX$8))*$C$6</f>
        <v>0.2219426301</v>
      </c>
      <c r="AY176" s="193">
        <f>(SUMIFS(Profile!$F$2:$F$17521,Profile!$B$2:$B$17521,$B176,Profile!$C$2:$C$17521,AY$8))*$C$6</f>
        <v>0.2071197469</v>
      </c>
      <c r="AZ176" s="193">
        <f>(SUMIFS(Profile!$F$2:$F$17521,Profile!$B$2:$B$17521,$B176,Profile!$C$2:$C$17521,AZ$8))*$C$6</f>
        <v>0.1774739804</v>
      </c>
      <c r="BA176" s="193">
        <f t="shared" si="16"/>
        <v>8.707247928</v>
      </c>
      <c r="BB176" s="193">
        <f>(SUMIFS(Profile!$E$2:$E$17521,Profile!$B$2:$B$17521,$B176,Profile!$C$2:$C$17521,BB$8))*$C$9</f>
        <v>0</v>
      </c>
      <c r="BC176" s="193">
        <f>(SUMIFS(Profile!$E$2:$E$17521,Profile!$B$2:$B$17521,$B176,Profile!$C$2:$C$17521,BC$8))*$C$9</f>
        <v>0</v>
      </c>
      <c r="BD176" s="193">
        <f>(SUMIFS(Profile!$E$2:$E$17521,Profile!$B$2:$B$17521,$B176,Profile!$C$2:$C$17521,BD$8))*$C$9</f>
        <v>0</v>
      </c>
      <c r="BE176" s="193">
        <f>(SUMIFS(Profile!$E$2:$E$17521,Profile!$B$2:$B$17521,$B176,Profile!$C$2:$C$17521,BE$8))*$C$9</f>
        <v>0</v>
      </c>
      <c r="BF176" s="193">
        <f>(SUMIFS(Profile!$E$2:$E$17521,Profile!$B$2:$B$17521,$B176,Profile!$C$2:$C$17521,BF$8))*$C$9</f>
        <v>0</v>
      </c>
      <c r="BG176" s="193">
        <f>(SUMIFS(Profile!$E$2:$E$17521,Profile!$B$2:$B$17521,$B176,Profile!$C$2:$C$17521,BG$8))*$C$9</f>
        <v>0</v>
      </c>
      <c r="BH176" s="193">
        <f>(SUMIFS(Profile!$E$2:$E$17521,Profile!$B$2:$B$17521,$B176,Profile!$C$2:$C$17521,BH$8))*$C$9</f>
        <v>0</v>
      </c>
      <c r="BI176" s="193">
        <f>(SUMIFS(Profile!$E$2:$E$17521,Profile!$B$2:$B$17521,$B176,Profile!$C$2:$C$17521,BI$8))*$C$9</f>
        <v>0.005277417739</v>
      </c>
      <c r="BJ176" s="193">
        <f>(SUMIFS(Profile!$E$2:$E$17521,Profile!$B$2:$B$17521,$B176,Profile!$C$2:$C$17521,BJ$8))*$C$9</f>
        <v>0.006537596045</v>
      </c>
      <c r="BK176" s="193">
        <f>(SUMIFS(Profile!$E$2:$E$17521,Profile!$B$2:$B$17521,$B176,Profile!$C$2:$C$17521,BK$8))*$C$9</f>
        <v>0.01646349108</v>
      </c>
      <c r="BL176" s="193">
        <f>(SUMIFS(Profile!$E$2:$E$17521,Profile!$B$2:$B$17521,$B176,Profile!$C$2:$C$17521,BL$8))*$C$9</f>
        <v>0.03462996894</v>
      </c>
      <c r="BM176" s="193">
        <f>(SUMIFS(Profile!$E$2:$E$17521,Profile!$B$2:$B$17521,$B176,Profile!$C$2:$C$17521,BM$8))*$C$9</f>
        <v>0.06308887295</v>
      </c>
      <c r="BN176" s="193">
        <f>(SUMIFS(Profile!$E$2:$E$17521,Profile!$B$2:$B$17521,$B176,Profile!$C$2:$C$17521,BN$8))*$C$9</f>
        <v>0.09767984307</v>
      </c>
      <c r="BO176" s="193">
        <f>(SUMIFS(Profile!$E$2:$E$17521,Profile!$B$2:$B$17521,$B176,Profile!$C$2:$C$17521,BO$8))*$C$9</f>
        <v>0.1336557982</v>
      </c>
      <c r="BP176" s="193">
        <f>(SUMIFS(Profile!$E$2:$E$17521,Profile!$B$2:$B$17521,$B176,Profile!$C$2:$C$17521,BP$8))*$C$9</f>
        <v>0.1875944878</v>
      </c>
      <c r="BQ176" s="193">
        <f>(SUMIFS(Profile!$E$2:$E$17521,Profile!$B$2:$B$17521,$B176,Profile!$C$2:$C$17521,BQ$8))*$C$9</f>
        <v>0.2555230405</v>
      </c>
      <c r="BR176" s="193">
        <f>(SUMIFS(Profile!$E$2:$E$17521,Profile!$B$2:$B$17521,$B176,Profile!$C$2:$C$17521,BR$8))*$C$9</f>
        <v>0.2872603144</v>
      </c>
      <c r="BS176" s="193">
        <f>(SUMIFS(Profile!$E$2:$E$17521,Profile!$B$2:$B$17521,$B176,Profile!$C$2:$C$17521,BS$8))*$C$9</f>
        <v>0.3236574233</v>
      </c>
      <c r="BT176" s="193">
        <f>(SUMIFS(Profile!$E$2:$E$17521,Profile!$B$2:$B$17521,$B176,Profile!$C$2:$C$17521,BT$8))*$C$9</f>
        <v>0.4118175998</v>
      </c>
      <c r="BU176" s="193">
        <f>(SUMIFS(Profile!$E$2:$E$17521,Profile!$B$2:$B$17521,$B176,Profile!$C$2:$C$17521,BU$8))*$C$9</f>
        <v>0.4669723418</v>
      </c>
      <c r="BV176" s="193">
        <f>(SUMIFS(Profile!$E$2:$E$17521,Profile!$B$2:$B$17521,$B176,Profile!$C$2:$C$17521,BV$8))*$C$9</f>
        <v>0.456878524</v>
      </c>
      <c r="BW176" s="193">
        <f>(SUMIFS(Profile!$E$2:$E$17521,Profile!$B$2:$B$17521,$B176,Profile!$C$2:$C$17521,BW$8))*$C$9</f>
        <v>0.4348859313</v>
      </c>
      <c r="BX176" s="193">
        <f>(SUMIFS(Profile!$E$2:$E$17521,Profile!$B$2:$B$17521,$B176,Profile!$C$2:$C$17521,BX$8))*$C$9</f>
        <v>0.4509939921</v>
      </c>
      <c r="BY176" s="193">
        <f>(SUMIFS(Profile!$E$2:$E$17521,Profile!$B$2:$B$17521,$B176,Profile!$C$2:$C$17521,BY$8))*$C$9</f>
        <v>0.4732736454</v>
      </c>
      <c r="BZ176" s="193">
        <f>(SUMIFS(Profile!$E$2:$E$17521,Profile!$B$2:$B$17521,$B176,Profile!$C$2:$C$17521,BZ$8))*$C$9</f>
        <v>0.447689791</v>
      </c>
      <c r="CA176" s="193">
        <f>(SUMIFS(Profile!$E$2:$E$17521,Profile!$B$2:$B$17521,$B176,Profile!$C$2:$C$17521,CA$8))*$C$9</f>
        <v>0.4456395261</v>
      </c>
      <c r="CB176" s="193">
        <f>(SUMIFS(Profile!$E$2:$E$17521,Profile!$B$2:$B$17521,$B176,Profile!$C$2:$C$17521,CB$8))*$C$9</f>
        <v>0.427592619</v>
      </c>
      <c r="CC176" s="193">
        <f>(SUMIFS(Profile!$E$2:$E$17521,Profile!$B$2:$B$17521,$B176,Profile!$C$2:$C$17521,CC$8))*$C$9</f>
        <v>0.425809806</v>
      </c>
      <c r="CD176" s="193">
        <f>(SUMIFS(Profile!$E$2:$E$17521,Profile!$B$2:$B$17521,$B176,Profile!$C$2:$C$17521,CD$8))*$C$9</f>
        <v>0.4148298828</v>
      </c>
      <c r="CE176" s="193">
        <f>(SUMIFS(Profile!$E$2:$E$17521,Profile!$B$2:$B$17521,$B176,Profile!$C$2:$C$17521,CE$8))*$C$9</f>
        <v>0.4912253012</v>
      </c>
      <c r="CF176" s="193">
        <f>(SUMIFS(Profile!$E$2:$E$17521,Profile!$B$2:$B$17521,$B176,Profile!$C$2:$C$17521,CF$8))*$C$9</f>
        <v>0.4341158685</v>
      </c>
      <c r="CG176" s="193">
        <f>(SUMIFS(Profile!$E$2:$E$17521,Profile!$B$2:$B$17521,$B176,Profile!$C$2:$C$17521,CG$8))*$C$9</f>
        <v>0.3508505371</v>
      </c>
      <c r="CH176" s="193">
        <f>(SUMIFS(Profile!$E$2:$E$17521,Profile!$B$2:$B$17521,$B176,Profile!$C$2:$C$17521,CH$8))*$C$9</f>
        <v>0.3101167521</v>
      </c>
      <c r="CI176" s="193">
        <f>(SUMIFS(Profile!$E$2:$E$17521,Profile!$B$2:$B$17521,$B176,Profile!$C$2:$C$17521,CI$8))*$C$9</f>
        <v>0.2343922381</v>
      </c>
      <c r="CJ176" s="193">
        <f>(SUMIFS(Profile!$E$2:$E$17521,Profile!$B$2:$B$17521,$B176,Profile!$C$2:$C$17521,CJ$8))*$C$9</f>
        <v>0.1844434249</v>
      </c>
      <c r="CK176" s="193">
        <f>(SUMIFS(Profile!$E$2:$E$17521,Profile!$B$2:$B$17521,$B176,Profile!$C$2:$C$17521,CK$8))*$C$9</f>
        <v>0.1503883145</v>
      </c>
      <c r="CL176" s="193">
        <f>(SUMIFS(Profile!$E$2:$E$17521,Profile!$B$2:$B$17521,$B176,Profile!$C$2:$C$17521,CL$8))*$C$9</f>
        <v>0.1208957845</v>
      </c>
      <c r="CM176" s="193">
        <f>(SUMIFS(Profile!$E$2:$E$17521,Profile!$B$2:$B$17521,$B176,Profile!$C$2:$C$17521,CM$8))*$C$9</f>
        <v>0.08327990807</v>
      </c>
      <c r="CN176" s="193">
        <f>(SUMIFS(Profile!$E$2:$E$17521,Profile!$B$2:$B$17521,$B176,Profile!$C$2:$C$17521,CN$8))*$C$9</f>
        <v>0.04770080372</v>
      </c>
      <c r="CO176" s="193">
        <f>(SUMIFS(Profile!$E$2:$E$17521,Profile!$B$2:$B$17521,$B176,Profile!$C$2:$C$17521,CO$8))*$C$9</f>
        <v>0.02193724128</v>
      </c>
      <c r="CP176" s="193">
        <f>(SUMIFS(Profile!$E$2:$E$17521,Profile!$B$2:$B$17521,$B176,Profile!$C$2:$C$17521,CP$8))*$C$9</f>
        <v>0.009673094811</v>
      </c>
      <c r="CQ176" s="193">
        <f>(SUMIFS(Profile!$E$2:$E$17521,Profile!$B$2:$B$17521,$B176,Profile!$C$2:$C$17521,CQ$8))*$C$9</f>
        <v>0.0004648268527</v>
      </c>
      <c r="CR176" s="193">
        <f>(SUMIFS(Profile!$E$2:$E$17521,Profile!$B$2:$B$17521,$B176,Profile!$C$2:$C$17521,CR$8))*$C$9</f>
        <v>0.00001191863725</v>
      </c>
      <c r="CS176" s="193">
        <f>(SUMIFS(Profile!$E$2:$E$17521,Profile!$B$2:$B$17521,$B176,Profile!$C$2:$C$17521,CS$8))*$C$9</f>
        <v>0</v>
      </c>
      <c r="CT176" s="193">
        <f>(SUMIFS(Profile!$E$2:$E$17521,Profile!$B$2:$B$17521,$B176,Profile!$C$2:$C$17521,CT$8))*$C$9</f>
        <v>0</v>
      </c>
      <c r="CU176" s="193">
        <f>(SUMIFS(Profile!$E$2:$E$17521,Profile!$B$2:$B$17521,$B176,Profile!$C$2:$C$17521,CU$8))*$C$9</f>
        <v>0</v>
      </c>
      <c r="CV176" s="193">
        <f>(SUMIFS(Profile!$E$2:$E$17521,Profile!$B$2:$B$17521,$B176,Profile!$C$2:$C$17521,CV$8))*$C$9</f>
        <v>0</v>
      </c>
      <c r="CW176" s="193">
        <f>(SUMIFS(Profile!$E$2:$E$17521,Profile!$B$2:$B$17521,$B176,Profile!$C$2:$C$17521,CW$8))*$C$9</f>
        <v>0</v>
      </c>
      <c r="CX176" s="193">
        <f t="shared" si="17"/>
        <v>3.786229589</v>
      </c>
      <c r="CY176" s="193">
        <f t="shared" ref="CY176:ET176" si="842">MAX(BB176-E176,0)</f>
        <v>0</v>
      </c>
      <c r="CZ176" s="193">
        <f t="shared" si="842"/>
        <v>0</v>
      </c>
      <c r="DA176" s="193">
        <f t="shared" si="842"/>
        <v>0</v>
      </c>
      <c r="DB176" s="193">
        <f t="shared" si="842"/>
        <v>0</v>
      </c>
      <c r="DC176" s="193">
        <f t="shared" si="842"/>
        <v>0</v>
      </c>
      <c r="DD176" s="193">
        <f t="shared" si="842"/>
        <v>0</v>
      </c>
      <c r="DE176" s="193">
        <f t="shared" si="842"/>
        <v>0</v>
      </c>
      <c r="DF176" s="193">
        <f t="shared" si="842"/>
        <v>0</v>
      </c>
      <c r="DG176" s="193">
        <f t="shared" si="842"/>
        <v>0</v>
      </c>
      <c r="DH176" s="193">
        <f t="shared" si="842"/>
        <v>0</v>
      </c>
      <c r="DI176" s="193">
        <f t="shared" si="842"/>
        <v>0</v>
      </c>
      <c r="DJ176" s="193">
        <f t="shared" si="842"/>
        <v>0</v>
      </c>
      <c r="DK176" s="193">
        <f t="shared" si="842"/>
        <v>0</v>
      </c>
      <c r="DL176" s="193">
        <f t="shared" si="842"/>
        <v>0</v>
      </c>
      <c r="DM176" s="193">
        <f t="shared" si="842"/>
        <v>0.01693102131</v>
      </c>
      <c r="DN176" s="193">
        <f t="shared" si="842"/>
        <v>0.06522926924</v>
      </c>
      <c r="DO176" s="193">
        <f t="shared" si="842"/>
        <v>0.09055664762</v>
      </c>
      <c r="DP176" s="193">
        <f t="shared" si="842"/>
        <v>0.1157364395</v>
      </c>
      <c r="DQ176" s="193">
        <f t="shared" si="842"/>
        <v>0.2054990898</v>
      </c>
      <c r="DR176" s="193">
        <f t="shared" si="842"/>
        <v>0.265060635</v>
      </c>
      <c r="DS176" s="193">
        <f t="shared" si="842"/>
        <v>0.2569699095</v>
      </c>
      <c r="DT176" s="193">
        <f t="shared" si="842"/>
        <v>0.2397847384</v>
      </c>
      <c r="DU176" s="193">
        <f t="shared" si="842"/>
        <v>0.2554921807</v>
      </c>
      <c r="DV176" s="193">
        <f t="shared" si="842"/>
        <v>0.2777718341</v>
      </c>
      <c r="DW176" s="193">
        <f t="shared" si="842"/>
        <v>0.2449768473</v>
      </c>
      <c r="DX176" s="193">
        <f t="shared" si="842"/>
        <v>0.2413241085</v>
      </c>
      <c r="DY176" s="193">
        <f t="shared" si="842"/>
        <v>0.2364976108</v>
      </c>
      <c r="DZ176" s="193">
        <f t="shared" si="842"/>
        <v>0.2367178902</v>
      </c>
      <c r="EA176" s="193">
        <f t="shared" si="842"/>
        <v>0.2293435331</v>
      </c>
      <c r="EB176" s="193">
        <f t="shared" si="842"/>
        <v>0.305338333</v>
      </c>
      <c r="EC176" s="193">
        <f t="shared" si="842"/>
        <v>0.2482289003</v>
      </c>
      <c r="ED176" s="193">
        <f t="shared" si="842"/>
        <v>0.1525443964</v>
      </c>
      <c r="EE176" s="193">
        <f t="shared" si="842"/>
        <v>0.09859020211</v>
      </c>
      <c r="EF176" s="193">
        <f t="shared" si="842"/>
        <v>0.003636001745</v>
      </c>
      <c r="EG176" s="193">
        <f t="shared" si="842"/>
        <v>0</v>
      </c>
      <c r="EH176" s="193">
        <f t="shared" si="842"/>
        <v>0</v>
      </c>
      <c r="EI176" s="193">
        <f t="shared" si="842"/>
        <v>0</v>
      </c>
      <c r="EJ176" s="193">
        <f t="shared" si="842"/>
        <v>0</v>
      </c>
      <c r="EK176" s="193">
        <f t="shared" si="842"/>
        <v>0</v>
      </c>
      <c r="EL176" s="193">
        <f t="shared" si="842"/>
        <v>0</v>
      </c>
      <c r="EM176" s="193">
        <f t="shared" si="842"/>
        <v>0</v>
      </c>
      <c r="EN176" s="193">
        <f t="shared" si="842"/>
        <v>0</v>
      </c>
      <c r="EO176" s="193">
        <f t="shared" si="842"/>
        <v>0</v>
      </c>
      <c r="EP176" s="193">
        <f t="shared" si="842"/>
        <v>0</v>
      </c>
      <c r="EQ176" s="193">
        <f t="shared" si="842"/>
        <v>0</v>
      </c>
      <c r="ER176" s="193">
        <f t="shared" si="842"/>
        <v>0</v>
      </c>
      <c r="ES176" s="193">
        <f t="shared" si="842"/>
        <v>0</v>
      </c>
      <c r="ET176" s="193">
        <f t="shared" si="842"/>
        <v>0</v>
      </c>
      <c r="EU176" s="193">
        <f t="shared" si="19"/>
        <v>4.921018339</v>
      </c>
      <c r="EV176" s="193">
        <f t="shared" ref="EV176:GQ176" si="843">BB176-CY176</f>
        <v>0</v>
      </c>
      <c r="EW176" s="193">
        <f t="shared" si="843"/>
        <v>0</v>
      </c>
      <c r="EX176" s="193">
        <f t="shared" si="843"/>
        <v>0</v>
      </c>
      <c r="EY176" s="193">
        <f t="shared" si="843"/>
        <v>0</v>
      </c>
      <c r="EZ176" s="193">
        <f t="shared" si="843"/>
        <v>0</v>
      </c>
      <c r="FA176" s="193">
        <f t="shared" si="843"/>
        <v>0</v>
      </c>
      <c r="FB176" s="193">
        <f t="shared" si="843"/>
        <v>0</v>
      </c>
      <c r="FC176" s="193">
        <f t="shared" si="843"/>
        <v>0.005277417739</v>
      </c>
      <c r="FD176" s="193">
        <f t="shared" si="843"/>
        <v>0.006537596045</v>
      </c>
      <c r="FE176" s="193">
        <f t="shared" si="843"/>
        <v>0.01646349108</v>
      </c>
      <c r="FF176" s="193">
        <f t="shared" si="843"/>
        <v>0.03462996894</v>
      </c>
      <c r="FG176" s="193">
        <f t="shared" si="843"/>
        <v>0.06308887295</v>
      </c>
      <c r="FH176" s="193">
        <f t="shared" si="843"/>
        <v>0.09767984307</v>
      </c>
      <c r="FI176" s="193">
        <f t="shared" si="843"/>
        <v>0.1336557982</v>
      </c>
      <c r="FJ176" s="193">
        <f t="shared" si="843"/>
        <v>0.1706634665</v>
      </c>
      <c r="FK176" s="193">
        <f t="shared" si="843"/>
        <v>0.1902937713</v>
      </c>
      <c r="FL176" s="193">
        <f t="shared" si="843"/>
        <v>0.1967036667</v>
      </c>
      <c r="FM176" s="193">
        <f t="shared" si="843"/>
        <v>0.2079209838</v>
      </c>
      <c r="FN176" s="193">
        <f t="shared" si="843"/>
        <v>0.2063185099</v>
      </c>
      <c r="FO176" s="193">
        <f t="shared" si="843"/>
        <v>0.2019117068</v>
      </c>
      <c r="FP176" s="193">
        <f t="shared" si="843"/>
        <v>0.1999086145</v>
      </c>
      <c r="FQ176" s="193">
        <f t="shared" si="843"/>
        <v>0.1951011929</v>
      </c>
      <c r="FR176" s="193">
        <f t="shared" si="843"/>
        <v>0.1955018114</v>
      </c>
      <c r="FS176" s="193">
        <f t="shared" si="843"/>
        <v>0.1955018114</v>
      </c>
      <c r="FT176" s="193">
        <f t="shared" si="843"/>
        <v>0.2027129437</v>
      </c>
      <c r="FU176" s="193">
        <f t="shared" si="843"/>
        <v>0.2043154176</v>
      </c>
      <c r="FV176" s="193">
        <f t="shared" si="843"/>
        <v>0.1910950082</v>
      </c>
      <c r="FW176" s="193">
        <f t="shared" si="843"/>
        <v>0.1890919159</v>
      </c>
      <c r="FX176" s="193">
        <f t="shared" si="843"/>
        <v>0.1854863497</v>
      </c>
      <c r="FY176" s="193">
        <f t="shared" si="843"/>
        <v>0.1858869682</v>
      </c>
      <c r="FZ176" s="193">
        <f t="shared" si="843"/>
        <v>0.1858869682</v>
      </c>
      <c r="GA176" s="193">
        <f t="shared" si="843"/>
        <v>0.1983061406</v>
      </c>
      <c r="GB176" s="193">
        <f t="shared" si="843"/>
        <v>0.21152655</v>
      </c>
      <c r="GC176" s="193">
        <f t="shared" si="843"/>
        <v>0.2307562363</v>
      </c>
      <c r="GD176" s="193">
        <f t="shared" si="843"/>
        <v>0.1844434249</v>
      </c>
      <c r="GE176" s="193">
        <f t="shared" si="843"/>
        <v>0.1503883145</v>
      </c>
      <c r="GF176" s="193">
        <f t="shared" si="843"/>
        <v>0.1208957845</v>
      </c>
      <c r="GG176" s="193">
        <f t="shared" si="843"/>
        <v>0.08327990807</v>
      </c>
      <c r="GH176" s="193">
        <f t="shared" si="843"/>
        <v>0.04770080372</v>
      </c>
      <c r="GI176" s="193">
        <f t="shared" si="843"/>
        <v>0.02193724128</v>
      </c>
      <c r="GJ176" s="193">
        <f t="shared" si="843"/>
        <v>0.009673094811</v>
      </c>
      <c r="GK176" s="193">
        <f t="shared" si="843"/>
        <v>0.0004648268527</v>
      </c>
      <c r="GL176" s="193">
        <f t="shared" si="843"/>
        <v>0.00001191863725</v>
      </c>
      <c r="GM176" s="193">
        <f t="shared" si="843"/>
        <v>0</v>
      </c>
      <c r="GN176" s="193">
        <f t="shared" si="843"/>
        <v>0</v>
      </c>
      <c r="GO176" s="193">
        <f t="shared" si="843"/>
        <v>0</v>
      </c>
      <c r="GP176" s="193">
        <f t="shared" si="843"/>
        <v>0</v>
      </c>
      <c r="GQ176" s="193">
        <f t="shared" si="843"/>
        <v>0</v>
      </c>
      <c r="GR176" s="193">
        <f t="shared" si="21"/>
        <v>4.090493433</v>
      </c>
      <c r="GS176" s="193">
        <f t="shared" ref="GS176:IN176" si="844">E176-EV176</f>
        <v>0.1454245031</v>
      </c>
      <c r="GT176" s="193">
        <f t="shared" si="844"/>
        <v>0.1281979091</v>
      </c>
      <c r="GU176" s="193">
        <f t="shared" si="844"/>
        <v>0.1201855398</v>
      </c>
      <c r="GV176" s="193">
        <f t="shared" si="844"/>
        <v>0.1153781182</v>
      </c>
      <c r="GW176" s="193">
        <f t="shared" si="844"/>
        <v>0.1069651304</v>
      </c>
      <c r="GX176" s="193">
        <f t="shared" si="844"/>
        <v>0.1037601827</v>
      </c>
      <c r="GY176" s="193">
        <f t="shared" si="844"/>
        <v>0.1021577088</v>
      </c>
      <c r="GZ176" s="193">
        <f t="shared" si="844"/>
        <v>0.0940759618</v>
      </c>
      <c r="HA176" s="193">
        <f t="shared" si="844"/>
        <v>0.09481887582</v>
      </c>
      <c r="HB176" s="193">
        <f t="shared" si="844"/>
        <v>0.08569421772</v>
      </c>
      <c r="HC176" s="193">
        <f t="shared" si="844"/>
        <v>0.06832897679</v>
      </c>
      <c r="HD176" s="193">
        <f t="shared" si="844"/>
        <v>0.04708120517</v>
      </c>
      <c r="HE176" s="193">
        <f t="shared" si="844"/>
        <v>0.02571064442</v>
      </c>
      <c r="HF176" s="193">
        <f t="shared" si="844"/>
        <v>0.01497365268</v>
      </c>
      <c r="HG176" s="193">
        <f t="shared" si="844"/>
        <v>0</v>
      </c>
      <c r="HH176" s="193">
        <f t="shared" si="844"/>
        <v>0</v>
      </c>
      <c r="HI176" s="193">
        <f t="shared" si="844"/>
        <v>0</v>
      </c>
      <c r="HJ176" s="193">
        <f t="shared" si="844"/>
        <v>0</v>
      </c>
      <c r="HK176" s="193">
        <f t="shared" si="844"/>
        <v>0</v>
      </c>
      <c r="HL176" s="193">
        <f t="shared" si="844"/>
        <v>0</v>
      </c>
      <c r="HM176" s="193">
        <f t="shared" si="844"/>
        <v>0</v>
      </c>
      <c r="HN176" s="193">
        <f t="shared" si="844"/>
        <v>0</v>
      </c>
      <c r="HO176" s="193">
        <f t="shared" si="844"/>
        <v>0</v>
      </c>
      <c r="HP176" s="193">
        <f t="shared" si="844"/>
        <v>0</v>
      </c>
      <c r="HQ176" s="193">
        <f t="shared" si="844"/>
        <v>0</v>
      </c>
      <c r="HR176" s="193">
        <f t="shared" si="844"/>
        <v>0</v>
      </c>
      <c r="HS176" s="193">
        <f t="shared" si="844"/>
        <v>0</v>
      </c>
      <c r="HT176" s="193">
        <f t="shared" si="844"/>
        <v>0</v>
      </c>
      <c r="HU176" s="193">
        <f t="shared" si="844"/>
        <v>0</v>
      </c>
      <c r="HV176" s="193">
        <f t="shared" si="844"/>
        <v>0</v>
      </c>
      <c r="HW176" s="193">
        <f t="shared" si="844"/>
        <v>0</v>
      </c>
      <c r="HX176" s="193">
        <f t="shared" si="844"/>
        <v>0</v>
      </c>
      <c r="HY176" s="193">
        <f t="shared" si="844"/>
        <v>0</v>
      </c>
      <c r="HZ176" s="193">
        <f t="shared" si="844"/>
        <v>0</v>
      </c>
      <c r="IA176" s="193">
        <f t="shared" si="844"/>
        <v>0.07675981481</v>
      </c>
      <c r="IB176" s="193">
        <f t="shared" si="844"/>
        <v>0.1180260577</v>
      </c>
      <c r="IC176" s="193">
        <f t="shared" si="844"/>
        <v>0.14952168</v>
      </c>
      <c r="ID176" s="193">
        <f t="shared" si="844"/>
        <v>0.185935701</v>
      </c>
      <c r="IE176" s="193">
        <f t="shared" si="844"/>
        <v>0.2167073838</v>
      </c>
      <c r="IF176" s="193">
        <f t="shared" si="844"/>
        <v>0.2412690908</v>
      </c>
      <c r="IG176" s="193">
        <f t="shared" si="844"/>
        <v>0.2443190126</v>
      </c>
      <c r="IH176" s="193">
        <f t="shared" si="844"/>
        <v>0.2507229513</v>
      </c>
      <c r="II176" s="193">
        <f t="shared" si="844"/>
        <v>0.2543808072</v>
      </c>
      <c r="IJ176" s="193">
        <f t="shared" si="844"/>
        <v>0.2515883966</v>
      </c>
      <c r="IK176" s="193">
        <f t="shared" si="844"/>
        <v>0.2419735534</v>
      </c>
      <c r="IL176" s="193">
        <f t="shared" si="844"/>
        <v>0.2219426301</v>
      </c>
      <c r="IM176" s="193">
        <f t="shared" si="844"/>
        <v>0.2071197469</v>
      </c>
      <c r="IN176" s="193">
        <f t="shared" si="844"/>
        <v>0.1774739804</v>
      </c>
      <c r="IO176" s="193">
        <f t="shared" si="23"/>
        <v>2.837740806</v>
      </c>
      <c r="IP176" s="193">
        <f t="shared" si="29"/>
        <v>0</v>
      </c>
      <c r="IQ176" s="193">
        <f t="shared" ref="IQ176:KK176" si="845">MAX((MIN(CZ176+IP176,$IO$7))-GT176,0)</f>
        <v>0</v>
      </c>
      <c r="IR176" s="193">
        <f t="shared" si="845"/>
        <v>0</v>
      </c>
      <c r="IS176" s="193">
        <f t="shared" si="845"/>
        <v>0</v>
      </c>
      <c r="IT176" s="193">
        <f t="shared" si="845"/>
        <v>0</v>
      </c>
      <c r="IU176" s="193">
        <f t="shared" si="845"/>
        <v>0</v>
      </c>
      <c r="IV176" s="193">
        <f t="shared" si="845"/>
        <v>0</v>
      </c>
      <c r="IW176" s="193">
        <f t="shared" si="845"/>
        <v>0</v>
      </c>
      <c r="IX176" s="193">
        <f t="shared" si="845"/>
        <v>0</v>
      </c>
      <c r="IY176" s="193">
        <f t="shared" si="845"/>
        <v>0</v>
      </c>
      <c r="IZ176" s="193">
        <f t="shared" si="845"/>
        <v>0</v>
      </c>
      <c r="JA176" s="193">
        <f t="shared" si="845"/>
        <v>0</v>
      </c>
      <c r="JB176" s="193">
        <f t="shared" si="845"/>
        <v>0</v>
      </c>
      <c r="JC176" s="193">
        <f t="shared" si="845"/>
        <v>0</v>
      </c>
      <c r="JD176" s="193">
        <f t="shared" si="845"/>
        <v>0.01693102131</v>
      </c>
      <c r="JE176" s="193">
        <f t="shared" si="845"/>
        <v>0.08216029055</v>
      </c>
      <c r="JF176" s="193">
        <f t="shared" si="845"/>
        <v>0.1727169382</v>
      </c>
      <c r="JG176" s="193">
        <f t="shared" si="845"/>
        <v>0.2884533777</v>
      </c>
      <c r="JH176" s="193">
        <f t="shared" si="845"/>
        <v>0.4939524675</v>
      </c>
      <c r="JI176" s="193">
        <f t="shared" si="845"/>
        <v>0.7590131025</v>
      </c>
      <c r="JJ176" s="193">
        <f t="shared" si="845"/>
        <v>1.015983012</v>
      </c>
      <c r="JK176" s="193">
        <f t="shared" si="845"/>
        <v>1.255767751</v>
      </c>
      <c r="JL176" s="193">
        <f t="shared" si="845"/>
        <v>1.511259931</v>
      </c>
      <c r="JM176" s="193">
        <f t="shared" si="845"/>
        <v>1.789031765</v>
      </c>
      <c r="JN176" s="193">
        <f t="shared" si="845"/>
        <v>2.034008613</v>
      </c>
      <c r="JO176" s="193">
        <f t="shared" si="845"/>
        <v>2.275332721</v>
      </c>
      <c r="JP176" s="193">
        <f t="shared" si="845"/>
        <v>2.511830332</v>
      </c>
      <c r="JQ176" s="193">
        <f t="shared" si="845"/>
        <v>2.748548222</v>
      </c>
      <c r="JR176" s="193">
        <f t="shared" si="845"/>
        <v>2.977891755</v>
      </c>
      <c r="JS176" s="193">
        <f t="shared" si="845"/>
        <v>3.283230088</v>
      </c>
      <c r="JT176" s="193">
        <f t="shared" si="845"/>
        <v>3.531458988</v>
      </c>
      <c r="JU176" s="193">
        <f t="shared" si="845"/>
        <v>3.684003385</v>
      </c>
      <c r="JV176" s="193">
        <f t="shared" si="845"/>
        <v>3.782593587</v>
      </c>
      <c r="JW176" s="193">
        <f t="shared" si="845"/>
        <v>3.786229589</v>
      </c>
      <c r="JX176" s="193">
        <f t="shared" si="845"/>
        <v>3.709469774</v>
      </c>
      <c r="JY176" s="193">
        <f t="shared" si="845"/>
        <v>3.591443716</v>
      </c>
      <c r="JZ176" s="193">
        <f t="shared" si="845"/>
        <v>3.441922036</v>
      </c>
      <c r="KA176" s="193">
        <f t="shared" si="845"/>
        <v>3.255986335</v>
      </c>
      <c r="KB176" s="193">
        <f t="shared" si="845"/>
        <v>3.039278952</v>
      </c>
      <c r="KC176" s="193">
        <f t="shared" si="845"/>
        <v>2.798009861</v>
      </c>
      <c r="KD176" s="193">
        <f t="shared" si="845"/>
        <v>2.553690848</v>
      </c>
      <c r="KE176" s="193">
        <f t="shared" si="845"/>
        <v>2.302967897</v>
      </c>
      <c r="KF176" s="193">
        <f t="shared" si="845"/>
        <v>2.04858709</v>
      </c>
      <c r="KG176" s="193">
        <f t="shared" si="845"/>
        <v>1.796998693</v>
      </c>
      <c r="KH176" s="193">
        <f t="shared" si="845"/>
        <v>1.55502514</v>
      </c>
      <c r="KI176" s="193">
        <f t="shared" si="845"/>
        <v>1.33308251</v>
      </c>
      <c r="KJ176" s="193">
        <f t="shared" si="845"/>
        <v>1.125962763</v>
      </c>
      <c r="KK176" s="193">
        <f t="shared" si="845"/>
        <v>0.9484887824</v>
      </c>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row>
    <row r="177" ht="14.25" customHeight="1">
      <c r="A177" s="1">
        <v>6.0</v>
      </c>
      <c r="B177" s="1">
        <f t="shared" ref="B177:C177" si="846">B176+1</f>
        <v>167</v>
      </c>
      <c r="C177" s="267">
        <f t="shared" si="846"/>
        <v>43632</v>
      </c>
      <c r="D177" s="193">
        <f t="shared" si="15"/>
        <v>9.219833374</v>
      </c>
      <c r="E177" s="193">
        <f>(SUMIFS(Profile!$F$2:$F$17521,Profile!$B$2:$B$17521,$B177,Profile!$C$2:$C$17521,E$8))*$C$6</f>
        <v>0.1474275954</v>
      </c>
      <c r="F177" s="193">
        <f>(SUMIFS(Profile!$F$2:$F$17521,Profile!$B$2:$B$17521,$B177,Profile!$C$2:$C$17521,F$8))*$C$6</f>
        <v>0.1302010014</v>
      </c>
      <c r="G177" s="193">
        <f>(SUMIFS(Profile!$F$2:$F$17521,Profile!$B$2:$B$17521,$B177,Profile!$C$2:$C$17521,G$8))*$C$6</f>
        <v>0.1221886321</v>
      </c>
      <c r="H177" s="193">
        <f>(SUMIFS(Profile!$F$2:$F$17521,Profile!$B$2:$B$17521,$B177,Profile!$C$2:$C$17521,H$8))*$C$6</f>
        <v>0.1161793551</v>
      </c>
      <c r="I177" s="193">
        <f>(SUMIFS(Profile!$F$2:$F$17521,Profile!$B$2:$B$17521,$B177,Profile!$C$2:$C$17521,I$8))*$C$6</f>
        <v>0.1065645119</v>
      </c>
      <c r="J177" s="193">
        <f>(SUMIFS(Profile!$F$2:$F$17521,Profile!$B$2:$B$17521,$B177,Profile!$C$2:$C$17521,J$8))*$C$6</f>
        <v>0.1037601827</v>
      </c>
      <c r="K177" s="193">
        <f>(SUMIFS(Profile!$F$2:$F$17521,Profile!$B$2:$B$17521,$B177,Profile!$C$2:$C$17521,K$8))*$C$6</f>
        <v>0.1037601827</v>
      </c>
      <c r="L177" s="193">
        <f>(SUMIFS(Profile!$F$2:$F$17521,Profile!$B$2:$B$17521,$B177,Profile!$C$2:$C$17521,L$8))*$C$6</f>
        <v>0.1009558534</v>
      </c>
      <c r="M177" s="193">
        <f>(SUMIFS(Profile!$F$2:$F$17521,Profile!$B$2:$B$17521,$B177,Profile!$C$2:$C$17521,M$8))*$C$6</f>
        <v>0.1021577088</v>
      </c>
      <c r="N177" s="193">
        <f>(SUMIFS(Profile!$F$2:$F$17521,Profile!$B$2:$B$17521,$B177,Profile!$C$2:$C$17521,N$8))*$C$6</f>
        <v>0.1033595642</v>
      </c>
      <c r="O177" s="193">
        <f>(SUMIFS(Profile!$F$2:$F$17521,Profile!$B$2:$B$17521,$B177,Profile!$C$2:$C$17521,O$8))*$C$6</f>
        <v>0.1037601827</v>
      </c>
      <c r="P177" s="193">
        <f>(SUMIFS(Profile!$F$2:$F$17521,Profile!$B$2:$B$17521,$B177,Profile!$C$2:$C$17521,P$8))*$C$6</f>
        <v>0.1085676043</v>
      </c>
      <c r="Q177" s="193">
        <f>(SUMIFS(Profile!$F$2:$F$17521,Profile!$B$2:$B$17521,$B177,Profile!$C$2:$C$17521,Q$8))*$C$6</f>
        <v>0.1269960537</v>
      </c>
      <c r="R177" s="193">
        <f>(SUMIFS(Profile!$F$2:$F$17521,Profile!$B$2:$B$17521,$B177,Profile!$C$2:$C$17521,R$8))*$C$6</f>
        <v>0.1574430571</v>
      </c>
      <c r="S177" s="193">
        <f>(SUMIFS(Profile!$F$2:$F$17521,Profile!$B$2:$B$17521,$B177,Profile!$C$2:$C$17521,S$8))*$C$6</f>
        <v>0.176272125</v>
      </c>
      <c r="T177" s="193">
        <f>(SUMIFS(Profile!$F$2:$F$17521,Profile!$B$2:$B$17521,$B177,Profile!$C$2:$C$17521,T$8))*$C$6</f>
        <v>0.1959024298</v>
      </c>
      <c r="U177" s="193">
        <f>(SUMIFS(Profile!$F$2:$F$17521,Profile!$B$2:$B$17521,$B177,Profile!$C$2:$C$17521,U$8))*$C$6</f>
        <v>0.2023123253</v>
      </c>
      <c r="V177" s="193">
        <f>(SUMIFS(Profile!$F$2:$F$17521,Profile!$B$2:$B$17521,$B177,Profile!$C$2:$C$17521,V$8))*$C$6</f>
        <v>0.2091228392</v>
      </c>
      <c r="W177" s="193">
        <f>(SUMIFS(Profile!$F$2:$F$17521,Profile!$B$2:$B$17521,$B177,Profile!$C$2:$C$17521,W$8))*$C$6</f>
        <v>0.2099240761</v>
      </c>
      <c r="X177" s="193">
        <f>(SUMIFS(Profile!$F$2:$F$17521,Profile!$B$2:$B$17521,$B177,Profile!$C$2:$C$17521,X$8))*$C$6</f>
        <v>0.2119271685</v>
      </c>
      <c r="Y177" s="193">
        <f>(SUMIFS(Profile!$F$2:$F$17521,Profile!$B$2:$B$17521,$B177,Profile!$C$2:$C$17521,Y$8))*$C$6</f>
        <v>0.2123277869</v>
      </c>
      <c r="Z177" s="193">
        <f>(SUMIFS(Profile!$F$2:$F$17521,Profile!$B$2:$B$17521,$B177,Profile!$C$2:$C$17521,Z$8))*$C$6</f>
        <v>0.2051166545</v>
      </c>
      <c r="AA177" s="193">
        <f>(SUMIFS(Profile!$F$2:$F$17521,Profile!$B$2:$B$17521,$B177,Profile!$C$2:$C$17521,AA$8))*$C$6</f>
        <v>0.2043154176</v>
      </c>
      <c r="AB177" s="193">
        <f>(SUMIFS(Profile!$F$2:$F$17521,Profile!$B$2:$B$17521,$B177,Profile!$C$2:$C$17521,AB$8))*$C$6</f>
        <v>0.2079209838</v>
      </c>
      <c r="AC177" s="193">
        <f>(SUMIFS(Profile!$F$2:$F$17521,Profile!$B$2:$B$17521,$B177,Profile!$C$2:$C$17521,AC$8))*$C$6</f>
        <v>0.2091228392</v>
      </c>
      <c r="AD177" s="193">
        <f>(SUMIFS(Profile!$F$2:$F$17521,Profile!$B$2:$B$17521,$B177,Profile!$C$2:$C$17521,AD$8))*$C$6</f>
        <v>0.205517273</v>
      </c>
      <c r="AE177" s="193">
        <f>(SUMIFS(Profile!$F$2:$F$17521,Profile!$B$2:$B$17521,$B177,Profile!$C$2:$C$17521,AE$8))*$C$6</f>
        <v>0.1987067591</v>
      </c>
      <c r="AF177" s="193">
        <f>(SUMIFS(Profile!$F$2:$F$17521,Profile!$B$2:$B$17521,$B177,Profile!$C$2:$C$17521,AF$8))*$C$6</f>
        <v>0.2007098514</v>
      </c>
      <c r="AG177" s="193">
        <f>(SUMIFS(Profile!$F$2:$F$17521,Profile!$B$2:$B$17521,$B177,Profile!$C$2:$C$17521,AG$8))*$C$6</f>
        <v>0.1975049037</v>
      </c>
      <c r="AH177" s="193">
        <f>(SUMIFS(Profile!$F$2:$F$17521,Profile!$B$2:$B$17521,$B177,Profile!$C$2:$C$17521,AH$8))*$C$6</f>
        <v>0.199507996</v>
      </c>
      <c r="AI177" s="193">
        <f>(SUMIFS(Profile!$F$2:$F$17521,Profile!$B$2:$B$17521,$B177,Profile!$C$2:$C$17521,AI$8))*$C$6</f>
        <v>0.2027129437</v>
      </c>
      <c r="AJ177" s="193">
        <f>(SUMIFS(Profile!$F$2:$F$17521,Profile!$B$2:$B$17521,$B177,Profile!$C$2:$C$17521,AJ$8))*$C$6</f>
        <v>0.2107253131</v>
      </c>
      <c r="AK177" s="193">
        <f>(SUMIFS(Profile!$F$2:$F$17521,Profile!$B$2:$B$17521,$B177,Profile!$C$2:$C$17521,AK$8))*$C$6</f>
        <v>0.2207407747</v>
      </c>
      <c r="AL177" s="193">
        <f>(SUMIFS(Profile!$F$2:$F$17521,Profile!$B$2:$B$17521,$B177,Profile!$C$2:$C$17521,AL$8))*$C$6</f>
        <v>0.2411723165</v>
      </c>
      <c r="AM177" s="193">
        <f>(SUMIFS(Profile!$F$2:$F$17521,Profile!$B$2:$B$17521,$B177,Profile!$C$2:$C$17521,AM$8))*$C$6</f>
        <v>0.2620044767</v>
      </c>
      <c r="AN177" s="193">
        <f>(SUMIFS(Profile!$F$2:$F$17521,Profile!$B$2:$B$17521,$B177,Profile!$C$2:$C$17521,AN$8))*$C$6</f>
        <v>0.2692156091</v>
      </c>
      <c r="AO177" s="193">
        <f>(SUMIFS(Profile!$F$2:$F$17521,Profile!$B$2:$B$17521,$B177,Profile!$C$2:$C$17521,AO$8))*$C$6</f>
        <v>0.2720199383</v>
      </c>
      <c r="AP177" s="193">
        <f>(SUMIFS(Profile!$F$2:$F$17521,Profile!$B$2:$B$17521,$B177,Profile!$C$2:$C$17521,AP$8))*$C$6</f>
        <v>0.2696162275</v>
      </c>
      <c r="AQ177" s="193">
        <f>(SUMIFS(Profile!$F$2:$F$17521,Profile!$B$2:$B$17521,$B177,Profile!$C$2:$C$17521,AQ$8))*$C$6</f>
        <v>0.2616038582</v>
      </c>
      <c r="AR177" s="193">
        <f>(SUMIFS(Profile!$F$2:$F$17521,Profile!$B$2:$B$17521,$B177,Profile!$C$2:$C$17521,AR$8))*$C$6</f>
        <v>0.264007569</v>
      </c>
      <c r="AS177" s="193">
        <f>(SUMIFS(Profile!$F$2:$F$17521,Profile!$B$2:$B$17521,$B177,Profile!$C$2:$C$17521,AS$8))*$C$6</f>
        <v>0.2547933443</v>
      </c>
      <c r="AT177" s="193">
        <f>(SUMIFS(Profile!$F$2:$F$17521,Profile!$B$2:$B$17521,$B177,Profile!$C$2:$C$17521,AT$8))*$C$6</f>
        <v>0.2491846858</v>
      </c>
      <c r="AU177" s="193">
        <f>(SUMIFS(Profile!$F$2:$F$17521,Profile!$B$2:$B$17521,$B177,Profile!$C$2:$C$17521,AU$8))*$C$6</f>
        <v>0.2555945812</v>
      </c>
      <c r="AV177" s="193">
        <f>(SUMIFS(Profile!$F$2:$F$17521,Profile!$B$2:$B$17521,$B177,Profile!$C$2:$C$17521,AV$8))*$C$6</f>
        <v>0.2531908704</v>
      </c>
      <c r="AW177" s="193">
        <f>(SUMIFS(Profile!$F$2:$F$17521,Profile!$B$2:$B$17521,$B177,Profile!$C$2:$C$17521,AW$8))*$C$6</f>
        <v>0.2459797381</v>
      </c>
      <c r="AX177" s="193">
        <f>(SUMIFS(Profile!$F$2:$F$17521,Profile!$B$2:$B$17521,$B177,Profile!$C$2:$C$17521,AX$8))*$C$6</f>
        <v>0.223545104</v>
      </c>
      <c r="AY177" s="193">
        <f>(SUMIFS(Profile!$F$2:$F$17521,Profile!$B$2:$B$17521,$B177,Profile!$C$2:$C$17521,AY$8))*$C$6</f>
        <v>0.2051166545</v>
      </c>
      <c r="AZ177" s="193">
        <f>(SUMIFS(Profile!$F$2:$F$17521,Profile!$B$2:$B$17521,$B177,Profile!$C$2:$C$17521,AZ$8))*$C$6</f>
        <v>0.1790764543</v>
      </c>
      <c r="BA177" s="193">
        <f t="shared" si="16"/>
        <v>9.662864518</v>
      </c>
      <c r="BB177" s="193">
        <f>(SUMIFS(Profile!$E$2:$E$17521,Profile!$B$2:$B$17521,$B177,Profile!$C$2:$C$17521,BB$8))*$C$9</f>
        <v>0</v>
      </c>
      <c r="BC177" s="193">
        <f>(SUMIFS(Profile!$E$2:$E$17521,Profile!$B$2:$B$17521,$B177,Profile!$C$2:$C$17521,BC$8))*$C$9</f>
        <v>0</v>
      </c>
      <c r="BD177" s="193">
        <f>(SUMIFS(Profile!$E$2:$E$17521,Profile!$B$2:$B$17521,$B177,Profile!$C$2:$C$17521,BD$8))*$C$9</f>
        <v>0</v>
      </c>
      <c r="BE177" s="193">
        <f>(SUMIFS(Profile!$E$2:$E$17521,Profile!$B$2:$B$17521,$B177,Profile!$C$2:$C$17521,BE$8))*$C$9</f>
        <v>0</v>
      </c>
      <c r="BF177" s="193">
        <f>(SUMIFS(Profile!$E$2:$E$17521,Profile!$B$2:$B$17521,$B177,Profile!$C$2:$C$17521,BF$8))*$C$9</f>
        <v>0</v>
      </c>
      <c r="BG177" s="193">
        <f>(SUMIFS(Profile!$E$2:$E$17521,Profile!$B$2:$B$17521,$B177,Profile!$C$2:$C$17521,BG$8))*$C$9</f>
        <v>0</v>
      </c>
      <c r="BH177" s="193">
        <f>(SUMIFS(Profile!$E$2:$E$17521,Profile!$B$2:$B$17521,$B177,Profile!$C$2:$C$17521,BH$8))*$C$9</f>
        <v>0</v>
      </c>
      <c r="BI177" s="193">
        <f>(SUMIFS(Profile!$E$2:$E$17521,Profile!$B$2:$B$17521,$B177,Profile!$C$2:$C$17521,BI$8))*$C$9</f>
        <v>0.005344220495</v>
      </c>
      <c r="BJ177" s="193">
        <f>(SUMIFS(Profile!$E$2:$E$17521,Profile!$B$2:$B$17521,$B177,Profile!$C$2:$C$17521,BJ$8))*$C$9</f>
        <v>0.00763405834</v>
      </c>
      <c r="BK177" s="193">
        <f>(SUMIFS(Profile!$E$2:$E$17521,Profile!$B$2:$B$17521,$B177,Profile!$C$2:$C$17521,BK$8))*$C$9</f>
        <v>0.02107438952</v>
      </c>
      <c r="BL177" s="193">
        <f>(SUMIFS(Profile!$E$2:$E$17521,Profile!$B$2:$B$17521,$B177,Profile!$C$2:$C$17521,BL$8))*$C$9</f>
        <v>0.0487491459</v>
      </c>
      <c r="BM177" s="193">
        <f>(SUMIFS(Profile!$E$2:$E$17521,Profile!$B$2:$B$17521,$B177,Profile!$C$2:$C$17521,BM$8))*$C$9</f>
        <v>0.08417807383</v>
      </c>
      <c r="BN177" s="193">
        <f>(SUMIFS(Profile!$E$2:$E$17521,Profile!$B$2:$B$17521,$B177,Profile!$C$2:$C$17521,BN$8))*$C$9</f>
        <v>0.1282410274</v>
      </c>
      <c r="BO177" s="193">
        <f>(SUMIFS(Profile!$E$2:$E$17521,Profile!$B$2:$B$17521,$B177,Profile!$C$2:$C$17521,BO$8))*$C$9</f>
        <v>0.1683458981</v>
      </c>
      <c r="BP177" s="193">
        <f>(SUMIFS(Profile!$E$2:$E$17521,Profile!$B$2:$B$17521,$B177,Profile!$C$2:$C$17521,BP$8))*$C$9</f>
        <v>0.2242191776</v>
      </c>
      <c r="BQ177" s="193">
        <f>(SUMIFS(Profile!$E$2:$E$17521,Profile!$B$2:$B$17521,$B177,Profile!$C$2:$C$17521,BQ$8))*$C$9</f>
        <v>0.2812951558</v>
      </c>
      <c r="BR177" s="193">
        <f>(SUMIFS(Profile!$E$2:$E$17521,Profile!$B$2:$B$17521,$B177,Profile!$C$2:$C$17521,BR$8))*$C$9</f>
        <v>0.3197207417</v>
      </c>
      <c r="BS177" s="193">
        <f>(SUMIFS(Profile!$E$2:$E$17521,Profile!$B$2:$B$17521,$B177,Profile!$C$2:$C$17521,BS$8))*$C$9</f>
        <v>0.3761410637</v>
      </c>
      <c r="BT177" s="193">
        <f>(SUMIFS(Profile!$E$2:$E$17521,Profile!$B$2:$B$17521,$B177,Profile!$C$2:$C$17521,BT$8))*$C$9</f>
        <v>0.4494793697</v>
      </c>
      <c r="BU177" s="193">
        <f>(SUMIFS(Profile!$E$2:$E$17521,Profile!$B$2:$B$17521,$B177,Profile!$C$2:$C$17521,BU$8))*$C$9</f>
        <v>0.4924182228</v>
      </c>
      <c r="BV177" s="193">
        <f>(SUMIFS(Profile!$E$2:$E$17521,Profile!$B$2:$B$17521,$B177,Profile!$C$2:$C$17521,BV$8))*$C$9</f>
        <v>0.4800980365</v>
      </c>
      <c r="BW177" s="193">
        <f>(SUMIFS(Profile!$E$2:$E$17521,Profile!$B$2:$B$17521,$B177,Profile!$C$2:$C$17521,BW$8))*$C$9</f>
        <v>0.4568877936</v>
      </c>
      <c r="BX177" s="193">
        <f>(SUMIFS(Profile!$E$2:$E$17521,Profile!$B$2:$B$17521,$B177,Profile!$C$2:$C$17521,BX$8))*$C$9</f>
        <v>0.5112494883</v>
      </c>
      <c r="BY177" s="193">
        <f>(SUMIFS(Profile!$E$2:$E$17521,Profile!$B$2:$B$17521,$B177,Profile!$C$2:$C$17521,BY$8))*$C$9</f>
        <v>0.5098722948</v>
      </c>
      <c r="BZ177" s="193">
        <f>(SUMIFS(Profile!$E$2:$E$17521,Profile!$B$2:$B$17521,$B177,Profile!$C$2:$C$17521,BZ$8))*$C$9</f>
        <v>0.5534931788</v>
      </c>
      <c r="CA177" s="193">
        <f>(SUMIFS(Profile!$E$2:$E$17521,Profile!$B$2:$B$17521,$B177,Profile!$C$2:$C$17521,CA$8))*$C$9</f>
        <v>0.5321391156</v>
      </c>
      <c r="CB177" s="193">
        <f>(SUMIFS(Profile!$E$2:$E$17521,Profile!$B$2:$B$17521,$B177,Profile!$C$2:$C$17521,CB$8))*$C$9</f>
        <v>0.503570597</v>
      </c>
      <c r="CC177" s="193">
        <f>(SUMIFS(Profile!$E$2:$E$17521,Profile!$B$2:$B$17521,$B177,Profile!$C$2:$C$17521,CC$8))*$C$9</f>
        <v>0.4997619431</v>
      </c>
      <c r="CD177" s="193">
        <f>(SUMIFS(Profile!$E$2:$E$17521,Profile!$B$2:$B$17521,$B177,Profile!$C$2:$C$17521,CD$8))*$C$9</f>
        <v>0.5285589839</v>
      </c>
      <c r="CE177" s="193">
        <f>(SUMIFS(Profile!$E$2:$E$17521,Profile!$B$2:$B$17521,$B177,Profile!$C$2:$C$17521,CE$8))*$C$9</f>
        <v>0.5334214962</v>
      </c>
      <c r="CF177" s="193">
        <f>(SUMIFS(Profile!$E$2:$E$17521,Profile!$B$2:$B$17521,$B177,Profile!$C$2:$C$17521,CF$8))*$C$9</f>
        <v>0.4562700964</v>
      </c>
      <c r="CG177" s="193">
        <f>(SUMIFS(Profile!$E$2:$E$17521,Profile!$B$2:$B$17521,$B177,Profile!$C$2:$C$17521,CG$8))*$C$9</f>
        <v>0.383902172</v>
      </c>
      <c r="CH177" s="193">
        <f>(SUMIFS(Profile!$E$2:$E$17521,Profile!$B$2:$B$17521,$B177,Profile!$C$2:$C$17521,CH$8))*$C$9</f>
        <v>0.2757446433</v>
      </c>
      <c r="CI177" s="193">
        <f>(SUMIFS(Profile!$E$2:$E$17521,Profile!$B$2:$B$17521,$B177,Profile!$C$2:$C$17521,CI$8))*$C$9</f>
        <v>0.2350579631</v>
      </c>
      <c r="CJ177" s="193">
        <f>(SUMIFS(Profile!$E$2:$E$17521,Profile!$B$2:$B$17521,$B177,Profile!$C$2:$C$17521,CJ$8))*$C$9</f>
        <v>0.1838509352</v>
      </c>
      <c r="CK177" s="193">
        <f>(SUMIFS(Profile!$E$2:$E$17521,Profile!$B$2:$B$17521,$B177,Profile!$C$2:$C$17521,CK$8))*$C$9</f>
        <v>0.1430563914</v>
      </c>
      <c r="CL177" s="193">
        <f>(SUMIFS(Profile!$E$2:$E$17521,Profile!$B$2:$B$17521,$B177,Profile!$C$2:$C$17521,CL$8))*$C$9</f>
        <v>0.1119607981</v>
      </c>
      <c r="CM177" s="193">
        <f>(SUMIFS(Profile!$E$2:$E$17521,Profile!$B$2:$B$17521,$B177,Profile!$C$2:$C$17521,CM$8))*$C$9</f>
        <v>0.07478085439</v>
      </c>
      <c r="CN177" s="193">
        <f>(SUMIFS(Profile!$E$2:$E$17521,Profile!$B$2:$B$17521,$B177,Profile!$C$2:$C$17521,CN$8))*$C$9</f>
        <v>0.04454736082</v>
      </c>
      <c r="CO177" s="193">
        <f>(SUMIFS(Profile!$E$2:$E$17521,Profile!$B$2:$B$17521,$B177,Profile!$C$2:$C$17521,CO$8))*$C$9</f>
        <v>0.02392338324</v>
      </c>
      <c r="CP177" s="193">
        <f>(SUMIFS(Profile!$E$2:$E$17521,Profile!$B$2:$B$17521,$B177,Profile!$C$2:$C$17521,CP$8))*$C$9</f>
        <v>0.0130290816</v>
      </c>
      <c r="CQ177" s="193">
        <f>(SUMIFS(Profile!$E$2:$E$17521,Profile!$B$2:$B$17521,$B177,Profile!$C$2:$C$17521,CQ$8))*$C$9</f>
        <v>0.0008473661277</v>
      </c>
      <c r="CR177" s="193">
        <f>(SUMIFS(Profile!$E$2:$E$17521,Profile!$B$2:$B$17521,$B177,Profile!$C$2:$C$17521,CR$8))*$C$9</f>
        <v>0</v>
      </c>
      <c r="CS177" s="193">
        <f>(SUMIFS(Profile!$E$2:$E$17521,Profile!$B$2:$B$17521,$B177,Profile!$C$2:$C$17521,CS$8))*$C$9</f>
        <v>0</v>
      </c>
      <c r="CT177" s="193">
        <f>(SUMIFS(Profile!$E$2:$E$17521,Profile!$B$2:$B$17521,$B177,Profile!$C$2:$C$17521,CT$8))*$C$9</f>
        <v>0</v>
      </c>
      <c r="CU177" s="193">
        <f>(SUMIFS(Profile!$E$2:$E$17521,Profile!$B$2:$B$17521,$B177,Profile!$C$2:$C$17521,CU$8))*$C$9</f>
        <v>0</v>
      </c>
      <c r="CV177" s="193">
        <f>(SUMIFS(Profile!$E$2:$E$17521,Profile!$B$2:$B$17521,$B177,Profile!$C$2:$C$17521,CV$8))*$C$9</f>
        <v>0</v>
      </c>
      <c r="CW177" s="193">
        <f>(SUMIFS(Profile!$E$2:$E$17521,Profile!$B$2:$B$17521,$B177,Profile!$C$2:$C$17521,CW$8))*$C$9</f>
        <v>0</v>
      </c>
      <c r="CX177" s="193">
        <f t="shared" si="17"/>
        <v>4.500000925</v>
      </c>
      <c r="CY177" s="193">
        <f t="shared" ref="CY177:ET177" si="847">MAX(BB177-E177,0)</f>
        <v>0</v>
      </c>
      <c r="CZ177" s="193">
        <f t="shared" si="847"/>
        <v>0</v>
      </c>
      <c r="DA177" s="193">
        <f t="shared" si="847"/>
        <v>0</v>
      </c>
      <c r="DB177" s="193">
        <f t="shared" si="847"/>
        <v>0</v>
      </c>
      <c r="DC177" s="193">
        <f t="shared" si="847"/>
        <v>0</v>
      </c>
      <c r="DD177" s="193">
        <f t="shared" si="847"/>
        <v>0</v>
      </c>
      <c r="DE177" s="193">
        <f t="shared" si="847"/>
        <v>0</v>
      </c>
      <c r="DF177" s="193">
        <f t="shared" si="847"/>
        <v>0</v>
      </c>
      <c r="DG177" s="193">
        <f t="shared" si="847"/>
        <v>0</v>
      </c>
      <c r="DH177" s="193">
        <f t="shared" si="847"/>
        <v>0</v>
      </c>
      <c r="DI177" s="193">
        <f t="shared" si="847"/>
        <v>0</v>
      </c>
      <c r="DJ177" s="193">
        <f t="shared" si="847"/>
        <v>0</v>
      </c>
      <c r="DK177" s="193">
        <f t="shared" si="847"/>
        <v>0.001244973673</v>
      </c>
      <c r="DL177" s="193">
        <f t="shared" si="847"/>
        <v>0.01090284099</v>
      </c>
      <c r="DM177" s="193">
        <f t="shared" si="847"/>
        <v>0.04794705262</v>
      </c>
      <c r="DN177" s="193">
        <f t="shared" si="847"/>
        <v>0.08539272594</v>
      </c>
      <c r="DO177" s="193">
        <f t="shared" si="847"/>
        <v>0.1174084164</v>
      </c>
      <c r="DP177" s="193">
        <f t="shared" si="847"/>
        <v>0.1670182245</v>
      </c>
      <c r="DQ177" s="193">
        <f t="shared" si="847"/>
        <v>0.2395552935</v>
      </c>
      <c r="DR177" s="193">
        <f t="shared" si="847"/>
        <v>0.2804910543</v>
      </c>
      <c r="DS177" s="193">
        <f t="shared" si="847"/>
        <v>0.2677702496</v>
      </c>
      <c r="DT177" s="193">
        <f t="shared" si="847"/>
        <v>0.2517711391</v>
      </c>
      <c r="DU177" s="193">
        <f t="shared" si="847"/>
        <v>0.3069340707</v>
      </c>
      <c r="DV177" s="193">
        <f t="shared" si="847"/>
        <v>0.301951311</v>
      </c>
      <c r="DW177" s="193">
        <f t="shared" si="847"/>
        <v>0.3443703396</v>
      </c>
      <c r="DX177" s="193">
        <f t="shared" si="847"/>
        <v>0.3266218426</v>
      </c>
      <c r="DY177" s="193">
        <f t="shared" si="847"/>
        <v>0.3048638379</v>
      </c>
      <c r="DZ177" s="193">
        <f t="shared" si="847"/>
        <v>0.2990520917</v>
      </c>
      <c r="EA177" s="193">
        <f t="shared" si="847"/>
        <v>0.3310540802</v>
      </c>
      <c r="EB177" s="193">
        <f t="shared" si="847"/>
        <v>0.3339135001</v>
      </c>
      <c r="EC177" s="193">
        <f t="shared" si="847"/>
        <v>0.2535571526</v>
      </c>
      <c r="ED177" s="193">
        <f t="shared" si="847"/>
        <v>0.1731768589</v>
      </c>
      <c r="EE177" s="193">
        <f t="shared" si="847"/>
        <v>0.05500386858</v>
      </c>
      <c r="EF177" s="193">
        <f t="shared" si="847"/>
        <v>0</v>
      </c>
      <c r="EG177" s="193">
        <f t="shared" si="847"/>
        <v>0</v>
      </c>
      <c r="EH177" s="193">
        <f t="shared" si="847"/>
        <v>0</v>
      </c>
      <c r="EI177" s="193">
        <f t="shared" si="847"/>
        <v>0</v>
      </c>
      <c r="EJ177" s="193">
        <f t="shared" si="847"/>
        <v>0</v>
      </c>
      <c r="EK177" s="193">
        <f t="shared" si="847"/>
        <v>0</v>
      </c>
      <c r="EL177" s="193">
        <f t="shared" si="847"/>
        <v>0</v>
      </c>
      <c r="EM177" s="193">
        <f t="shared" si="847"/>
        <v>0</v>
      </c>
      <c r="EN177" s="193">
        <f t="shared" si="847"/>
        <v>0</v>
      </c>
      <c r="EO177" s="193">
        <f t="shared" si="847"/>
        <v>0</v>
      </c>
      <c r="EP177" s="193">
        <f t="shared" si="847"/>
        <v>0</v>
      </c>
      <c r="EQ177" s="193">
        <f t="shared" si="847"/>
        <v>0</v>
      </c>
      <c r="ER177" s="193">
        <f t="shared" si="847"/>
        <v>0</v>
      </c>
      <c r="ES177" s="193">
        <f t="shared" si="847"/>
        <v>0</v>
      </c>
      <c r="ET177" s="193">
        <f t="shared" si="847"/>
        <v>0</v>
      </c>
      <c r="EU177" s="193">
        <f t="shared" si="19"/>
        <v>5.162863593</v>
      </c>
      <c r="EV177" s="193">
        <f t="shared" ref="EV177:GQ177" si="848">BB177-CY177</f>
        <v>0</v>
      </c>
      <c r="EW177" s="193">
        <f t="shared" si="848"/>
        <v>0</v>
      </c>
      <c r="EX177" s="193">
        <f t="shared" si="848"/>
        <v>0</v>
      </c>
      <c r="EY177" s="193">
        <f t="shared" si="848"/>
        <v>0</v>
      </c>
      <c r="EZ177" s="193">
        <f t="shared" si="848"/>
        <v>0</v>
      </c>
      <c r="FA177" s="193">
        <f t="shared" si="848"/>
        <v>0</v>
      </c>
      <c r="FB177" s="193">
        <f t="shared" si="848"/>
        <v>0</v>
      </c>
      <c r="FC177" s="193">
        <f t="shared" si="848"/>
        <v>0.005344220495</v>
      </c>
      <c r="FD177" s="193">
        <f t="shared" si="848"/>
        <v>0.00763405834</v>
      </c>
      <c r="FE177" s="193">
        <f t="shared" si="848"/>
        <v>0.02107438952</v>
      </c>
      <c r="FF177" s="193">
        <f t="shared" si="848"/>
        <v>0.0487491459</v>
      </c>
      <c r="FG177" s="193">
        <f t="shared" si="848"/>
        <v>0.08417807383</v>
      </c>
      <c r="FH177" s="193">
        <f t="shared" si="848"/>
        <v>0.1269960537</v>
      </c>
      <c r="FI177" s="193">
        <f t="shared" si="848"/>
        <v>0.1574430571</v>
      </c>
      <c r="FJ177" s="193">
        <f t="shared" si="848"/>
        <v>0.176272125</v>
      </c>
      <c r="FK177" s="193">
        <f t="shared" si="848"/>
        <v>0.1959024298</v>
      </c>
      <c r="FL177" s="193">
        <f t="shared" si="848"/>
        <v>0.2023123253</v>
      </c>
      <c r="FM177" s="193">
        <f t="shared" si="848"/>
        <v>0.2091228392</v>
      </c>
      <c r="FN177" s="193">
        <f t="shared" si="848"/>
        <v>0.2099240761</v>
      </c>
      <c r="FO177" s="193">
        <f t="shared" si="848"/>
        <v>0.2119271685</v>
      </c>
      <c r="FP177" s="193">
        <f t="shared" si="848"/>
        <v>0.2123277869</v>
      </c>
      <c r="FQ177" s="193">
        <f t="shared" si="848"/>
        <v>0.2051166545</v>
      </c>
      <c r="FR177" s="193">
        <f t="shared" si="848"/>
        <v>0.2043154176</v>
      </c>
      <c r="FS177" s="193">
        <f t="shared" si="848"/>
        <v>0.2079209838</v>
      </c>
      <c r="FT177" s="193">
        <f t="shared" si="848"/>
        <v>0.2091228392</v>
      </c>
      <c r="FU177" s="193">
        <f t="shared" si="848"/>
        <v>0.205517273</v>
      </c>
      <c r="FV177" s="193">
        <f t="shared" si="848"/>
        <v>0.1987067591</v>
      </c>
      <c r="FW177" s="193">
        <f t="shared" si="848"/>
        <v>0.2007098514</v>
      </c>
      <c r="FX177" s="193">
        <f t="shared" si="848"/>
        <v>0.1975049037</v>
      </c>
      <c r="FY177" s="193">
        <f t="shared" si="848"/>
        <v>0.199507996</v>
      </c>
      <c r="FZ177" s="193">
        <f t="shared" si="848"/>
        <v>0.2027129437</v>
      </c>
      <c r="GA177" s="193">
        <f t="shared" si="848"/>
        <v>0.2107253131</v>
      </c>
      <c r="GB177" s="193">
        <f t="shared" si="848"/>
        <v>0.2207407747</v>
      </c>
      <c r="GC177" s="193">
        <f t="shared" si="848"/>
        <v>0.2350579631</v>
      </c>
      <c r="GD177" s="193">
        <f t="shared" si="848"/>
        <v>0.1838509352</v>
      </c>
      <c r="GE177" s="193">
        <f t="shared" si="848"/>
        <v>0.1430563914</v>
      </c>
      <c r="GF177" s="193">
        <f t="shared" si="848"/>
        <v>0.1119607981</v>
      </c>
      <c r="GG177" s="193">
        <f t="shared" si="848"/>
        <v>0.07478085439</v>
      </c>
      <c r="GH177" s="193">
        <f t="shared" si="848"/>
        <v>0.04454736082</v>
      </c>
      <c r="GI177" s="193">
        <f t="shared" si="848"/>
        <v>0.02392338324</v>
      </c>
      <c r="GJ177" s="193">
        <f t="shared" si="848"/>
        <v>0.0130290816</v>
      </c>
      <c r="GK177" s="193">
        <f t="shared" si="848"/>
        <v>0.0008473661277</v>
      </c>
      <c r="GL177" s="193">
        <f t="shared" si="848"/>
        <v>0</v>
      </c>
      <c r="GM177" s="193">
        <f t="shared" si="848"/>
        <v>0</v>
      </c>
      <c r="GN177" s="193">
        <f t="shared" si="848"/>
        <v>0</v>
      </c>
      <c r="GO177" s="193">
        <f t="shared" si="848"/>
        <v>0</v>
      </c>
      <c r="GP177" s="193">
        <f t="shared" si="848"/>
        <v>0</v>
      </c>
      <c r="GQ177" s="193">
        <f t="shared" si="848"/>
        <v>0</v>
      </c>
      <c r="GR177" s="193">
        <f t="shared" si="21"/>
        <v>4.056969781</v>
      </c>
      <c r="GS177" s="193">
        <f t="shared" ref="GS177:IN177" si="849">E177-EV177</f>
        <v>0.1474275954</v>
      </c>
      <c r="GT177" s="193">
        <f t="shared" si="849"/>
        <v>0.1302010014</v>
      </c>
      <c r="GU177" s="193">
        <f t="shared" si="849"/>
        <v>0.1221886321</v>
      </c>
      <c r="GV177" s="193">
        <f t="shared" si="849"/>
        <v>0.1161793551</v>
      </c>
      <c r="GW177" s="193">
        <f t="shared" si="849"/>
        <v>0.1065645119</v>
      </c>
      <c r="GX177" s="193">
        <f t="shared" si="849"/>
        <v>0.1037601827</v>
      </c>
      <c r="GY177" s="193">
        <f t="shared" si="849"/>
        <v>0.1037601827</v>
      </c>
      <c r="GZ177" s="193">
        <f t="shared" si="849"/>
        <v>0.09561163291</v>
      </c>
      <c r="HA177" s="193">
        <f t="shared" si="849"/>
        <v>0.09452365046</v>
      </c>
      <c r="HB177" s="193">
        <f t="shared" si="849"/>
        <v>0.08228517468</v>
      </c>
      <c r="HC177" s="193">
        <f t="shared" si="849"/>
        <v>0.05501103676</v>
      </c>
      <c r="HD177" s="193">
        <f t="shared" si="849"/>
        <v>0.02438953042</v>
      </c>
      <c r="HE177" s="193">
        <f t="shared" si="849"/>
        <v>0</v>
      </c>
      <c r="HF177" s="193">
        <f t="shared" si="849"/>
        <v>0</v>
      </c>
      <c r="HG177" s="193">
        <f t="shared" si="849"/>
        <v>0</v>
      </c>
      <c r="HH177" s="193">
        <f t="shared" si="849"/>
        <v>0</v>
      </c>
      <c r="HI177" s="193">
        <f t="shared" si="849"/>
        <v>0</v>
      </c>
      <c r="HJ177" s="193">
        <f t="shared" si="849"/>
        <v>0</v>
      </c>
      <c r="HK177" s="193">
        <f t="shared" si="849"/>
        <v>0</v>
      </c>
      <c r="HL177" s="193">
        <f t="shared" si="849"/>
        <v>0</v>
      </c>
      <c r="HM177" s="193">
        <f t="shared" si="849"/>
        <v>0</v>
      </c>
      <c r="HN177" s="193">
        <f t="shared" si="849"/>
        <v>0</v>
      </c>
      <c r="HO177" s="193">
        <f t="shared" si="849"/>
        <v>0</v>
      </c>
      <c r="HP177" s="193">
        <f t="shared" si="849"/>
        <v>0</v>
      </c>
      <c r="HQ177" s="193">
        <f t="shared" si="849"/>
        <v>0</v>
      </c>
      <c r="HR177" s="193">
        <f t="shared" si="849"/>
        <v>0</v>
      </c>
      <c r="HS177" s="193">
        <f t="shared" si="849"/>
        <v>0</v>
      </c>
      <c r="HT177" s="193">
        <f t="shared" si="849"/>
        <v>0</v>
      </c>
      <c r="HU177" s="193">
        <f t="shared" si="849"/>
        <v>0</v>
      </c>
      <c r="HV177" s="193">
        <f t="shared" si="849"/>
        <v>0</v>
      </c>
      <c r="HW177" s="193">
        <f t="shared" si="849"/>
        <v>0</v>
      </c>
      <c r="HX177" s="193">
        <f t="shared" si="849"/>
        <v>0</v>
      </c>
      <c r="HY177" s="193">
        <f t="shared" si="849"/>
        <v>0</v>
      </c>
      <c r="HZ177" s="193">
        <f t="shared" si="849"/>
        <v>0.006114353365</v>
      </c>
      <c r="IA177" s="193">
        <f t="shared" si="849"/>
        <v>0.07815354151</v>
      </c>
      <c r="IB177" s="193">
        <f t="shared" si="849"/>
        <v>0.1261592177</v>
      </c>
      <c r="IC177" s="193">
        <f t="shared" si="849"/>
        <v>0.1600591402</v>
      </c>
      <c r="ID177" s="193">
        <f t="shared" si="849"/>
        <v>0.1948353732</v>
      </c>
      <c r="IE177" s="193">
        <f t="shared" si="849"/>
        <v>0.2170564974</v>
      </c>
      <c r="IF177" s="193">
        <f t="shared" si="849"/>
        <v>0.2400841858</v>
      </c>
      <c r="IG177" s="193">
        <f t="shared" si="849"/>
        <v>0.2417642627</v>
      </c>
      <c r="IH177" s="193">
        <f t="shared" si="849"/>
        <v>0.2483373197</v>
      </c>
      <c r="II177" s="193">
        <f t="shared" si="849"/>
        <v>0.2555945812</v>
      </c>
      <c r="IJ177" s="193">
        <f t="shared" si="849"/>
        <v>0.2531908704</v>
      </c>
      <c r="IK177" s="193">
        <f t="shared" si="849"/>
        <v>0.2459797381</v>
      </c>
      <c r="IL177" s="193">
        <f t="shared" si="849"/>
        <v>0.223545104</v>
      </c>
      <c r="IM177" s="193">
        <f t="shared" si="849"/>
        <v>0.2051166545</v>
      </c>
      <c r="IN177" s="193">
        <f t="shared" si="849"/>
        <v>0.1790764543</v>
      </c>
      <c r="IO177" s="193">
        <f t="shared" si="23"/>
        <v>2.875067294</v>
      </c>
      <c r="IP177" s="193">
        <f t="shared" si="29"/>
        <v>0.8010611869</v>
      </c>
      <c r="IQ177" s="193">
        <f t="shared" ref="IQ177:KK177" si="850">MAX((MIN(CZ177+IP177,$IO$7))-GT177,0)</f>
        <v>0.6708601855</v>
      </c>
      <c r="IR177" s="193">
        <f t="shared" si="850"/>
        <v>0.5486715534</v>
      </c>
      <c r="IS177" s="193">
        <f t="shared" si="850"/>
        <v>0.4324921983</v>
      </c>
      <c r="IT177" s="193">
        <f t="shared" si="850"/>
        <v>0.3259276864</v>
      </c>
      <c r="IU177" s="193">
        <f t="shared" si="850"/>
        <v>0.2221675037</v>
      </c>
      <c r="IV177" s="193">
        <f t="shared" si="850"/>
        <v>0.118407321</v>
      </c>
      <c r="IW177" s="193">
        <f t="shared" si="850"/>
        <v>0.02279568814</v>
      </c>
      <c r="IX177" s="193">
        <f t="shared" si="850"/>
        <v>0</v>
      </c>
      <c r="IY177" s="193">
        <f t="shared" si="850"/>
        <v>0</v>
      </c>
      <c r="IZ177" s="193">
        <f t="shared" si="850"/>
        <v>0</v>
      </c>
      <c r="JA177" s="193">
        <f t="shared" si="850"/>
        <v>0</v>
      </c>
      <c r="JB177" s="193">
        <f t="shared" si="850"/>
        <v>0.001244973673</v>
      </c>
      <c r="JC177" s="193">
        <f t="shared" si="850"/>
        <v>0.01214781466</v>
      </c>
      <c r="JD177" s="193">
        <f t="shared" si="850"/>
        <v>0.06009486728</v>
      </c>
      <c r="JE177" s="193">
        <f t="shared" si="850"/>
        <v>0.1454875932</v>
      </c>
      <c r="JF177" s="193">
        <f t="shared" si="850"/>
        <v>0.2628960096</v>
      </c>
      <c r="JG177" s="193">
        <f t="shared" si="850"/>
        <v>0.4299142341</v>
      </c>
      <c r="JH177" s="193">
        <f t="shared" si="850"/>
        <v>0.6694695277</v>
      </c>
      <c r="JI177" s="193">
        <f t="shared" si="850"/>
        <v>0.949960582</v>
      </c>
      <c r="JJ177" s="193">
        <f t="shared" si="850"/>
        <v>1.217730832</v>
      </c>
      <c r="JK177" s="193">
        <f t="shared" si="850"/>
        <v>1.469501971</v>
      </c>
      <c r="JL177" s="193">
        <f t="shared" si="850"/>
        <v>1.776436041</v>
      </c>
      <c r="JM177" s="193">
        <f t="shared" si="850"/>
        <v>2.078387352</v>
      </c>
      <c r="JN177" s="193">
        <f t="shared" si="850"/>
        <v>2.422757692</v>
      </c>
      <c r="JO177" s="193">
        <f t="shared" si="850"/>
        <v>2.749379535</v>
      </c>
      <c r="JP177" s="193">
        <f t="shared" si="850"/>
        <v>3.054243373</v>
      </c>
      <c r="JQ177" s="193">
        <f t="shared" si="850"/>
        <v>3.353295464</v>
      </c>
      <c r="JR177" s="193">
        <f t="shared" si="850"/>
        <v>3.684349545</v>
      </c>
      <c r="JS177" s="193">
        <f t="shared" si="850"/>
        <v>4.018263045</v>
      </c>
      <c r="JT177" s="193">
        <f t="shared" si="850"/>
        <v>4.271820197</v>
      </c>
      <c r="JU177" s="193">
        <f t="shared" si="850"/>
        <v>4.444997056</v>
      </c>
      <c r="JV177" s="193">
        <f t="shared" si="850"/>
        <v>4.500000925</v>
      </c>
      <c r="JW177" s="193">
        <f t="shared" si="850"/>
        <v>4.493886571</v>
      </c>
      <c r="JX177" s="193">
        <f t="shared" si="850"/>
        <v>4.41573303</v>
      </c>
      <c r="JY177" s="193">
        <f t="shared" si="850"/>
        <v>4.289573812</v>
      </c>
      <c r="JZ177" s="193">
        <f t="shared" si="850"/>
        <v>4.129514672</v>
      </c>
      <c r="KA177" s="193">
        <f t="shared" si="850"/>
        <v>3.934679299</v>
      </c>
      <c r="KB177" s="193">
        <f t="shared" si="850"/>
        <v>3.717622801</v>
      </c>
      <c r="KC177" s="193">
        <f t="shared" si="850"/>
        <v>3.477538616</v>
      </c>
      <c r="KD177" s="193">
        <f t="shared" si="850"/>
        <v>3.235774353</v>
      </c>
      <c r="KE177" s="193">
        <f t="shared" si="850"/>
        <v>2.987437033</v>
      </c>
      <c r="KF177" s="193">
        <f t="shared" si="850"/>
        <v>2.731842452</v>
      </c>
      <c r="KG177" s="193">
        <f t="shared" si="850"/>
        <v>2.478651582</v>
      </c>
      <c r="KH177" s="193">
        <f t="shared" si="850"/>
        <v>2.232671844</v>
      </c>
      <c r="KI177" s="193">
        <f t="shared" si="850"/>
        <v>2.00912674</v>
      </c>
      <c r="KJ177" s="193">
        <f t="shared" si="850"/>
        <v>1.804010085</v>
      </c>
      <c r="KK177" s="193">
        <f t="shared" si="850"/>
        <v>1.624933631</v>
      </c>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row>
    <row r="178" ht="14.25" customHeight="1">
      <c r="A178" s="1">
        <v>6.0</v>
      </c>
      <c r="B178" s="1">
        <f t="shared" ref="B178:C178" si="851">B177+1</f>
        <v>168</v>
      </c>
      <c r="C178" s="267">
        <f t="shared" si="851"/>
        <v>43633</v>
      </c>
      <c r="D178" s="193">
        <f t="shared" si="15"/>
        <v>9.160141222</v>
      </c>
      <c r="E178" s="193">
        <f>(SUMIFS(Profile!$F$2:$F$17521,Profile!$B$2:$B$17521,$B178,Profile!$C$2:$C$17521,E$8))*$C$6</f>
        <v>0.1506325432</v>
      </c>
      <c r="F178" s="193">
        <f>(SUMIFS(Profile!$F$2:$F$17521,Profile!$B$2:$B$17521,$B178,Profile!$C$2:$C$17521,F$8))*$C$6</f>
        <v>0.1318034753</v>
      </c>
      <c r="G178" s="193">
        <f>(SUMIFS(Profile!$F$2:$F$17521,Profile!$B$2:$B$17521,$B178,Profile!$C$2:$C$17521,G$8))*$C$6</f>
        <v>0.1213873952</v>
      </c>
      <c r="H178" s="193">
        <f>(SUMIFS(Profile!$F$2:$F$17521,Profile!$B$2:$B$17521,$B178,Profile!$C$2:$C$17521,H$8))*$C$6</f>
        <v>0.1185830659</v>
      </c>
      <c r="I178" s="193">
        <f>(SUMIFS(Profile!$F$2:$F$17521,Profile!$B$2:$B$17521,$B178,Profile!$C$2:$C$17521,I$8))*$C$6</f>
        <v>0.1093688412</v>
      </c>
      <c r="J178" s="193">
        <f>(SUMIFS(Profile!$F$2:$F$17521,Profile!$B$2:$B$17521,$B178,Profile!$C$2:$C$17521,J$8))*$C$6</f>
        <v>0.1037601827</v>
      </c>
      <c r="K178" s="193">
        <f>(SUMIFS(Profile!$F$2:$F$17521,Profile!$B$2:$B$17521,$B178,Profile!$C$2:$C$17521,K$8))*$C$6</f>
        <v>0.105763275</v>
      </c>
      <c r="L178" s="193">
        <f>(SUMIFS(Profile!$F$2:$F$17521,Profile!$B$2:$B$17521,$B178,Profile!$C$2:$C$17521,L$8))*$C$6</f>
        <v>0.1017570903</v>
      </c>
      <c r="M178" s="193">
        <f>(SUMIFS(Profile!$F$2:$F$17521,Profile!$B$2:$B$17521,$B178,Profile!$C$2:$C$17521,M$8))*$C$6</f>
        <v>0.1029589457</v>
      </c>
      <c r="N178" s="193">
        <f>(SUMIFS(Profile!$F$2:$F$17521,Profile!$B$2:$B$17521,$B178,Profile!$C$2:$C$17521,N$8))*$C$6</f>
        <v>0.1053626565</v>
      </c>
      <c r="O178" s="193">
        <f>(SUMIFS(Profile!$F$2:$F$17521,Profile!$B$2:$B$17521,$B178,Profile!$C$2:$C$17521,O$8))*$C$6</f>
        <v>0.1061638935</v>
      </c>
      <c r="P178" s="193">
        <f>(SUMIFS(Profile!$F$2:$F$17521,Profile!$B$2:$B$17521,$B178,Profile!$C$2:$C$17521,P$8))*$C$6</f>
        <v>0.1093688412</v>
      </c>
      <c r="Q178" s="193">
        <f>(SUMIFS(Profile!$F$2:$F$17521,Profile!$B$2:$B$17521,$B178,Profile!$C$2:$C$17521,Q$8))*$C$6</f>
        <v>0.1241917244</v>
      </c>
      <c r="R178" s="193">
        <f>(SUMIFS(Profile!$F$2:$F$17521,Profile!$B$2:$B$17521,$B178,Profile!$C$2:$C$17521,R$8))*$C$6</f>
        <v>0.1538374909</v>
      </c>
      <c r="S178" s="193">
        <f>(SUMIFS(Profile!$F$2:$F$17521,Profile!$B$2:$B$17521,$B178,Profile!$C$2:$C$17521,S$8))*$C$6</f>
        <v>0.1738684142</v>
      </c>
      <c r="T178" s="193">
        <f>(SUMIFS(Profile!$F$2:$F$17521,Profile!$B$2:$B$17521,$B178,Profile!$C$2:$C$17521,T$8))*$C$6</f>
        <v>0.1955018114</v>
      </c>
      <c r="U178" s="193">
        <f>(SUMIFS(Profile!$F$2:$F$17521,Profile!$B$2:$B$17521,$B178,Profile!$C$2:$C$17521,U$8))*$C$6</f>
        <v>0.2067191284</v>
      </c>
      <c r="V178" s="193">
        <f>(SUMIFS(Profile!$F$2:$F$17521,Profile!$B$2:$B$17521,$B178,Profile!$C$2:$C$17521,V$8))*$C$6</f>
        <v>0.2147314977</v>
      </c>
      <c r="W178" s="193">
        <f>(SUMIFS(Profile!$F$2:$F$17521,Profile!$B$2:$B$17521,$B178,Profile!$C$2:$C$17521,W$8))*$C$6</f>
        <v>0.2163339716</v>
      </c>
      <c r="X178" s="193">
        <f>(SUMIFS(Profile!$F$2:$F$17521,Profile!$B$2:$B$17521,$B178,Profile!$C$2:$C$17521,X$8))*$C$6</f>
        <v>0.2151321162</v>
      </c>
      <c r="Y178" s="193">
        <f>(SUMIFS(Profile!$F$2:$F$17521,Profile!$B$2:$B$17521,$B178,Profile!$C$2:$C$17521,Y$8))*$C$6</f>
        <v>0.2155327346</v>
      </c>
      <c r="Z178" s="193">
        <f>(SUMIFS(Profile!$F$2:$F$17521,Profile!$B$2:$B$17521,$B178,Profile!$C$2:$C$17521,Z$8))*$C$6</f>
        <v>0.2091228392</v>
      </c>
      <c r="AA178" s="193">
        <f>(SUMIFS(Profile!$F$2:$F$17521,Profile!$B$2:$B$17521,$B178,Profile!$C$2:$C$17521,AA$8))*$C$6</f>
        <v>0.2123277869</v>
      </c>
      <c r="AB178" s="193">
        <f>(SUMIFS(Profile!$F$2:$F$17521,Profile!$B$2:$B$17521,$B178,Profile!$C$2:$C$17521,AB$8))*$C$6</f>
        <v>0.2135296423</v>
      </c>
      <c r="AC178" s="193">
        <f>(SUMIFS(Profile!$F$2:$F$17521,Profile!$B$2:$B$17521,$B178,Profile!$C$2:$C$17521,AC$8))*$C$6</f>
        <v>0.2191383008</v>
      </c>
      <c r="AD178" s="193">
        <f>(SUMIFS(Profile!$F$2:$F$17521,Profile!$B$2:$B$17521,$B178,Profile!$C$2:$C$17521,AD$8))*$C$6</f>
        <v>0.2151321162</v>
      </c>
      <c r="AE178" s="193">
        <f>(SUMIFS(Profile!$F$2:$F$17521,Profile!$B$2:$B$17521,$B178,Profile!$C$2:$C$17521,AE$8))*$C$6</f>
        <v>0.2047160361</v>
      </c>
      <c r="AF178" s="193">
        <f>(SUMIFS(Profile!$F$2:$F$17521,Profile!$B$2:$B$17521,$B178,Profile!$C$2:$C$17521,AF$8))*$C$6</f>
        <v>0.2023123253</v>
      </c>
      <c r="AG178" s="193">
        <f>(SUMIFS(Profile!$F$2:$F$17521,Profile!$B$2:$B$17521,$B178,Profile!$C$2:$C$17521,AG$8))*$C$6</f>
        <v>0.2007098514</v>
      </c>
      <c r="AH178" s="193">
        <f>(SUMIFS(Profile!$F$2:$F$17521,Profile!$B$2:$B$17521,$B178,Profile!$C$2:$C$17521,AH$8))*$C$6</f>
        <v>0.1999086145</v>
      </c>
      <c r="AI178" s="193">
        <f>(SUMIFS(Profile!$F$2:$F$17521,Profile!$B$2:$B$17521,$B178,Profile!$C$2:$C$17521,AI$8))*$C$6</f>
        <v>0.1991073775</v>
      </c>
      <c r="AJ178" s="193">
        <f>(SUMIFS(Profile!$F$2:$F$17521,Profile!$B$2:$B$17521,$B178,Profile!$C$2:$C$17521,AJ$8))*$C$6</f>
        <v>0.2087222207</v>
      </c>
      <c r="AK178" s="193">
        <f>(SUMIFS(Profile!$F$2:$F$17521,Profile!$B$2:$B$17521,$B178,Profile!$C$2:$C$17521,AK$8))*$C$6</f>
        <v>0.2159333531</v>
      </c>
      <c r="AL178" s="193">
        <f>(SUMIFS(Profile!$F$2:$F$17521,Profile!$B$2:$B$17521,$B178,Profile!$C$2:$C$17521,AL$8))*$C$6</f>
        <v>0.229554381</v>
      </c>
      <c r="AM178" s="193">
        <f>(SUMIFS(Profile!$F$2:$F$17521,Profile!$B$2:$B$17521,$B178,Profile!$C$2:$C$17521,AM$8))*$C$6</f>
        <v>0.246780975</v>
      </c>
      <c r="AN178" s="193">
        <f>(SUMIFS(Profile!$F$2:$F$17521,Profile!$B$2:$B$17521,$B178,Profile!$C$2:$C$17521,AN$8))*$C$6</f>
        <v>0.2547933443</v>
      </c>
      <c r="AO178" s="193">
        <f>(SUMIFS(Profile!$F$2:$F$17521,Profile!$B$2:$B$17521,$B178,Profile!$C$2:$C$17521,AO$8))*$C$6</f>
        <v>0.2583989105</v>
      </c>
      <c r="AP178" s="193">
        <f>(SUMIFS(Profile!$F$2:$F$17521,Profile!$B$2:$B$17521,$B178,Profile!$C$2:$C$17521,AP$8))*$C$6</f>
        <v>0.2592001474</v>
      </c>
      <c r="AQ178" s="193">
        <f>(SUMIFS(Profile!$F$2:$F$17521,Profile!$B$2:$B$17521,$B178,Profile!$C$2:$C$17521,AQ$8))*$C$6</f>
        <v>0.2551939628</v>
      </c>
      <c r="AR178" s="193">
        <f>(SUMIFS(Profile!$F$2:$F$17521,Profile!$B$2:$B$17521,$B178,Profile!$C$2:$C$17521,AR$8))*$C$6</f>
        <v>0.246780975</v>
      </c>
      <c r="AS178" s="193">
        <f>(SUMIFS(Profile!$F$2:$F$17521,Profile!$B$2:$B$17521,$B178,Profile!$C$2:$C$17521,AS$8))*$C$6</f>
        <v>0.2443772642</v>
      </c>
      <c r="AT178" s="193">
        <f>(SUMIFS(Profile!$F$2:$F$17521,Profile!$B$2:$B$17521,$B178,Profile!$C$2:$C$17521,AT$8))*$C$6</f>
        <v>0.2387686057</v>
      </c>
      <c r="AU178" s="193">
        <f>(SUMIFS(Profile!$F$2:$F$17521,Profile!$B$2:$B$17521,$B178,Profile!$C$2:$C$17521,AU$8))*$C$6</f>
        <v>0.2427747903</v>
      </c>
      <c r="AV178" s="193">
        <f>(SUMIFS(Profile!$F$2:$F$17521,Profile!$B$2:$B$17521,$B178,Profile!$C$2:$C$17521,AV$8))*$C$6</f>
        <v>0.2463803565</v>
      </c>
      <c r="AW178" s="193">
        <f>(SUMIFS(Profile!$F$2:$F$17521,Profile!$B$2:$B$17521,$B178,Profile!$C$2:$C$17521,AW$8))*$C$6</f>
        <v>0.2399704611</v>
      </c>
      <c r="AX178" s="193">
        <f>(SUMIFS(Profile!$F$2:$F$17521,Profile!$B$2:$B$17521,$B178,Profile!$C$2:$C$17521,AX$8))*$C$6</f>
        <v>0.222743867</v>
      </c>
      <c r="AY178" s="193">
        <f>(SUMIFS(Profile!$F$2:$F$17521,Profile!$B$2:$B$17521,$B178,Profile!$C$2:$C$17521,AY$8))*$C$6</f>
        <v>0.2059178915</v>
      </c>
      <c r="AZ178" s="193">
        <f>(SUMIFS(Profile!$F$2:$F$17521,Profile!$B$2:$B$17521,$B178,Profile!$C$2:$C$17521,AZ$8))*$C$6</f>
        <v>0.1850857312</v>
      </c>
      <c r="BA178" s="193">
        <f t="shared" si="16"/>
        <v>8.286600515</v>
      </c>
      <c r="BB178" s="193">
        <f>(SUMIFS(Profile!$E$2:$E$17521,Profile!$B$2:$B$17521,$B178,Profile!$C$2:$C$17521,BB$8))*$C$9</f>
        <v>0</v>
      </c>
      <c r="BC178" s="193">
        <f>(SUMIFS(Profile!$E$2:$E$17521,Profile!$B$2:$B$17521,$B178,Profile!$C$2:$C$17521,BC$8))*$C$9</f>
        <v>0</v>
      </c>
      <c r="BD178" s="193">
        <f>(SUMIFS(Profile!$E$2:$E$17521,Profile!$B$2:$B$17521,$B178,Profile!$C$2:$C$17521,BD$8))*$C$9</f>
        <v>0</v>
      </c>
      <c r="BE178" s="193">
        <f>(SUMIFS(Profile!$E$2:$E$17521,Profile!$B$2:$B$17521,$B178,Profile!$C$2:$C$17521,BE$8))*$C$9</f>
        <v>0</v>
      </c>
      <c r="BF178" s="193">
        <f>(SUMIFS(Profile!$E$2:$E$17521,Profile!$B$2:$B$17521,$B178,Profile!$C$2:$C$17521,BF$8))*$C$9</f>
        <v>0</v>
      </c>
      <c r="BG178" s="193">
        <f>(SUMIFS(Profile!$E$2:$E$17521,Profile!$B$2:$B$17521,$B178,Profile!$C$2:$C$17521,BG$8))*$C$9</f>
        <v>0</v>
      </c>
      <c r="BH178" s="193">
        <f>(SUMIFS(Profile!$E$2:$E$17521,Profile!$B$2:$B$17521,$B178,Profile!$C$2:$C$17521,BH$8))*$C$9</f>
        <v>0</v>
      </c>
      <c r="BI178" s="193">
        <f>(SUMIFS(Profile!$E$2:$E$17521,Profile!$B$2:$B$17521,$B178,Profile!$C$2:$C$17521,BI$8))*$C$9</f>
        <v>0.004141770884</v>
      </c>
      <c r="BJ178" s="193">
        <f>(SUMIFS(Profile!$E$2:$E$17521,Profile!$B$2:$B$17521,$B178,Profile!$C$2:$C$17521,BJ$8))*$C$9</f>
        <v>0.007328821156</v>
      </c>
      <c r="BK178" s="193">
        <f>(SUMIFS(Profile!$E$2:$E$17521,Profile!$B$2:$B$17521,$B178,Profile!$C$2:$C$17521,BK$8))*$C$9</f>
        <v>0.01906400484</v>
      </c>
      <c r="BL178" s="193">
        <f>(SUMIFS(Profile!$E$2:$E$17521,Profile!$B$2:$B$17521,$B178,Profile!$C$2:$C$17521,BL$8))*$C$9</f>
        <v>0.0438634279</v>
      </c>
      <c r="BM178" s="193">
        <f>(SUMIFS(Profile!$E$2:$E$17521,Profile!$B$2:$B$17521,$B178,Profile!$C$2:$C$17521,BM$8))*$C$9</f>
        <v>0.078738466</v>
      </c>
      <c r="BN178" s="193">
        <f>(SUMIFS(Profile!$E$2:$E$17521,Profile!$B$2:$B$17521,$B178,Profile!$C$2:$C$17521,BN$8))*$C$9</f>
        <v>0.1036627254</v>
      </c>
      <c r="BO178" s="193">
        <f>(SUMIFS(Profile!$E$2:$E$17521,Profile!$B$2:$B$17521,$B178,Profile!$C$2:$C$17521,BO$8))*$C$9</f>
        <v>0.1262787355</v>
      </c>
      <c r="BP178" s="193">
        <f>(SUMIFS(Profile!$E$2:$E$17521,Profile!$B$2:$B$17521,$B178,Profile!$C$2:$C$17521,BP$8))*$C$9</f>
        <v>0.1655311687</v>
      </c>
      <c r="BQ178" s="193">
        <f>(SUMIFS(Profile!$E$2:$E$17521,Profile!$B$2:$B$17521,$B178,Profile!$C$2:$C$17521,BQ$8))*$C$9</f>
        <v>0.2147226387</v>
      </c>
      <c r="BR178" s="193">
        <f>(SUMIFS(Profile!$E$2:$E$17521,Profile!$B$2:$B$17521,$B178,Profile!$C$2:$C$17521,BR$8))*$C$9</f>
        <v>0.244421239</v>
      </c>
      <c r="BS178" s="193">
        <f>(SUMIFS(Profile!$E$2:$E$17521,Profile!$B$2:$B$17521,$B178,Profile!$C$2:$C$17521,BS$8))*$C$9</f>
        <v>0.312351063</v>
      </c>
      <c r="BT178" s="193">
        <f>(SUMIFS(Profile!$E$2:$E$17521,Profile!$B$2:$B$17521,$B178,Profile!$C$2:$C$17521,BT$8))*$C$9</f>
        <v>0.3538121267</v>
      </c>
      <c r="BU178" s="193">
        <f>(SUMIFS(Profile!$E$2:$E$17521,Profile!$B$2:$B$17521,$B178,Profile!$C$2:$C$17521,BU$8))*$C$9</f>
        <v>0.4227839772</v>
      </c>
      <c r="BV178" s="193">
        <f>(SUMIFS(Profile!$E$2:$E$17521,Profile!$B$2:$B$17521,$B178,Profile!$C$2:$C$17521,BV$8))*$C$9</f>
        <v>0.4538633488</v>
      </c>
      <c r="BW178" s="193">
        <f>(SUMIFS(Profile!$E$2:$E$17521,Profile!$B$2:$B$17521,$B178,Profile!$C$2:$C$17521,BW$8))*$C$9</f>
        <v>0.4604231756</v>
      </c>
      <c r="BX178" s="193">
        <f>(SUMIFS(Profile!$E$2:$E$17521,Profile!$B$2:$B$17521,$B178,Profile!$C$2:$C$17521,BX$8))*$C$9</f>
        <v>0.460961188</v>
      </c>
      <c r="BY178" s="193">
        <f>(SUMIFS(Profile!$E$2:$E$17521,Profile!$B$2:$B$17521,$B178,Profile!$C$2:$C$17521,BY$8))*$C$9</f>
        <v>0.44529615</v>
      </c>
      <c r="BZ178" s="193">
        <f>(SUMIFS(Profile!$E$2:$E$17521,Profile!$B$2:$B$17521,$B178,Profile!$C$2:$C$17521,BZ$8))*$C$9</f>
        <v>0.5039058917</v>
      </c>
      <c r="CA178" s="193">
        <f>(SUMIFS(Profile!$E$2:$E$17521,Profile!$B$2:$B$17521,$B178,Profile!$C$2:$C$17521,CA$8))*$C$9</f>
        <v>0.455215829</v>
      </c>
      <c r="CB178" s="193">
        <f>(SUMIFS(Profile!$E$2:$E$17521,Profile!$B$2:$B$17521,$B178,Profile!$C$2:$C$17521,CB$8))*$C$9</f>
        <v>0.4289612844</v>
      </c>
      <c r="CC178" s="193">
        <f>(SUMIFS(Profile!$E$2:$E$17521,Profile!$B$2:$B$17521,$B178,Profile!$C$2:$C$17521,CC$8))*$C$9</f>
        <v>0.4045515571</v>
      </c>
      <c r="CD178" s="193">
        <f>(SUMIFS(Profile!$E$2:$E$17521,Profile!$B$2:$B$17521,$B178,Profile!$C$2:$C$17521,CD$8))*$C$9</f>
        <v>0.4549588852</v>
      </c>
      <c r="CE178" s="193">
        <f>(SUMIFS(Profile!$E$2:$E$17521,Profile!$B$2:$B$17521,$B178,Profile!$C$2:$C$17521,CE$8))*$C$9</f>
        <v>0.3962834688</v>
      </c>
      <c r="CF178" s="193">
        <f>(SUMIFS(Profile!$E$2:$E$17521,Profile!$B$2:$B$17521,$B178,Profile!$C$2:$C$17521,CF$8))*$C$9</f>
        <v>0.351415872</v>
      </c>
      <c r="CG178" s="193">
        <f>(SUMIFS(Profile!$E$2:$E$17521,Profile!$B$2:$B$17521,$B178,Profile!$C$2:$C$17521,CG$8))*$C$9</f>
        <v>0.2963954727</v>
      </c>
      <c r="CH178" s="193">
        <f>(SUMIFS(Profile!$E$2:$E$17521,Profile!$B$2:$B$17521,$B178,Profile!$C$2:$C$17521,CH$8))*$C$9</f>
        <v>0.2577016889</v>
      </c>
      <c r="CI178" s="193">
        <f>(SUMIFS(Profile!$E$2:$E$17521,Profile!$B$2:$B$17521,$B178,Profile!$C$2:$C$17521,CI$8))*$C$9</f>
        <v>0.2316836247</v>
      </c>
      <c r="CJ178" s="193">
        <f>(SUMIFS(Profile!$E$2:$E$17521,Profile!$B$2:$B$17521,$B178,Profile!$C$2:$C$17521,CJ$8))*$C$9</f>
        <v>0.1888161618</v>
      </c>
      <c r="CK178" s="193">
        <f>(SUMIFS(Profile!$E$2:$E$17521,Profile!$B$2:$B$17521,$B178,Profile!$C$2:$C$17521,CK$8))*$C$9</f>
        <v>0.1305184384</v>
      </c>
      <c r="CL178" s="193">
        <f>(SUMIFS(Profile!$E$2:$E$17521,Profile!$B$2:$B$17521,$B178,Profile!$C$2:$C$17521,CL$8))*$C$9</f>
        <v>0.1085443869</v>
      </c>
      <c r="CM178" s="193">
        <f>(SUMIFS(Profile!$E$2:$E$17521,Profile!$B$2:$B$17521,$B178,Profile!$C$2:$C$17521,CM$8))*$C$9</f>
        <v>0.07617525072</v>
      </c>
      <c r="CN178" s="193">
        <f>(SUMIFS(Profile!$E$2:$E$17521,Profile!$B$2:$B$17521,$B178,Profile!$C$2:$C$17521,CN$8))*$C$9</f>
        <v>0.04959970991</v>
      </c>
      <c r="CO178" s="193">
        <f>(SUMIFS(Profile!$E$2:$E$17521,Profile!$B$2:$B$17521,$B178,Profile!$C$2:$C$17521,CO$8))*$C$9</f>
        <v>0.02354416041</v>
      </c>
      <c r="CP178" s="193">
        <f>(SUMIFS(Profile!$E$2:$E$17521,Profile!$B$2:$B$17521,$B178,Profile!$C$2:$C$17521,CP$8))*$C$9</f>
        <v>0.01037752403</v>
      </c>
      <c r="CQ178" s="193">
        <f>(SUMIFS(Profile!$E$2:$E$17521,Profile!$B$2:$B$17521,$B178,Profile!$C$2:$C$17521,CQ$8))*$C$9</f>
        <v>0.0006818113583</v>
      </c>
      <c r="CR178" s="193">
        <f>(SUMIFS(Profile!$E$2:$E$17521,Profile!$B$2:$B$17521,$B178,Profile!$C$2:$C$17521,CR$8))*$C$9</f>
        <v>0.00002546996453</v>
      </c>
      <c r="CS178" s="193">
        <f>(SUMIFS(Profile!$E$2:$E$17521,Profile!$B$2:$B$17521,$B178,Profile!$C$2:$C$17521,CS$8))*$C$9</f>
        <v>0</v>
      </c>
      <c r="CT178" s="193">
        <f>(SUMIFS(Profile!$E$2:$E$17521,Profile!$B$2:$B$17521,$B178,Profile!$C$2:$C$17521,CT$8))*$C$9</f>
        <v>0</v>
      </c>
      <c r="CU178" s="193">
        <f>(SUMIFS(Profile!$E$2:$E$17521,Profile!$B$2:$B$17521,$B178,Profile!$C$2:$C$17521,CU$8))*$C$9</f>
        <v>0</v>
      </c>
      <c r="CV178" s="193">
        <f>(SUMIFS(Profile!$E$2:$E$17521,Profile!$B$2:$B$17521,$B178,Profile!$C$2:$C$17521,CV$8))*$C$9</f>
        <v>0</v>
      </c>
      <c r="CW178" s="193">
        <f>(SUMIFS(Profile!$E$2:$E$17521,Profile!$B$2:$B$17521,$B178,Profile!$C$2:$C$17521,CW$8))*$C$9</f>
        <v>0</v>
      </c>
      <c r="CX178" s="193">
        <f t="shared" si="17"/>
        <v>3.155542377</v>
      </c>
      <c r="CY178" s="193">
        <f t="shared" ref="CY178:ET178" si="852">MAX(BB178-E178,0)</f>
        <v>0</v>
      </c>
      <c r="CZ178" s="193">
        <f t="shared" si="852"/>
        <v>0</v>
      </c>
      <c r="DA178" s="193">
        <f t="shared" si="852"/>
        <v>0</v>
      </c>
      <c r="DB178" s="193">
        <f t="shared" si="852"/>
        <v>0</v>
      </c>
      <c r="DC178" s="193">
        <f t="shared" si="852"/>
        <v>0</v>
      </c>
      <c r="DD178" s="193">
        <f t="shared" si="852"/>
        <v>0</v>
      </c>
      <c r="DE178" s="193">
        <f t="shared" si="852"/>
        <v>0</v>
      </c>
      <c r="DF178" s="193">
        <f t="shared" si="852"/>
        <v>0</v>
      </c>
      <c r="DG178" s="193">
        <f t="shared" si="852"/>
        <v>0</v>
      </c>
      <c r="DH178" s="193">
        <f t="shared" si="852"/>
        <v>0</v>
      </c>
      <c r="DI178" s="193">
        <f t="shared" si="852"/>
        <v>0</v>
      </c>
      <c r="DJ178" s="193">
        <f t="shared" si="852"/>
        <v>0</v>
      </c>
      <c r="DK178" s="193">
        <f t="shared" si="852"/>
        <v>0</v>
      </c>
      <c r="DL178" s="193">
        <f t="shared" si="852"/>
        <v>0</v>
      </c>
      <c r="DM178" s="193">
        <f t="shared" si="852"/>
        <v>0</v>
      </c>
      <c r="DN178" s="193">
        <f t="shared" si="852"/>
        <v>0.01922082733</v>
      </c>
      <c r="DO178" s="193">
        <f t="shared" si="852"/>
        <v>0.03770211062</v>
      </c>
      <c r="DP178" s="193">
        <f t="shared" si="852"/>
        <v>0.09761956529</v>
      </c>
      <c r="DQ178" s="193">
        <f t="shared" si="852"/>
        <v>0.1374781552</v>
      </c>
      <c r="DR178" s="193">
        <f t="shared" si="852"/>
        <v>0.207651861</v>
      </c>
      <c r="DS178" s="193">
        <f t="shared" si="852"/>
        <v>0.2383306142</v>
      </c>
      <c r="DT178" s="193">
        <f t="shared" si="852"/>
        <v>0.2513003364</v>
      </c>
      <c r="DU178" s="193">
        <f t="shared" si="852"/>
        <v>0.248633401</v>
      </c>
      <c r="DV178" s="193">
        <f t="shared" si="852"/>
        <v>0.2317665076</v>
      </c>
      <c r="DW178" s="193">
        <f t="shared" si="852"/>
        <v>0.2847675908</v>
      </c>
      <c r="DX178" s="193">
        <f t="shared" si="852"/>
        <v>0.2400837128</v>
      </c>
      <c r="DY178" s="193">
        <f t="shared" si="852"/>
        <v>0.2242452483</v>
      </c>
      <c r="DZ178" s="193">
        <f t="shared" si="852"/>
        <v>0.2022392318</v>
      </c>
      <c r="EA178" s="193">
        <f t="shared" si="852"/>
        <v>0.2542490338</v>
      </c>
      <c r="EB178" s="193">
        <f t="shared" si="852"/>
        <v>0.1963748543</v>
      </c>
      <c r="EC178" s="193">
        <f t="shared" si="852"/>
        <v>0.1523084944</v>
      </c>
      <c r="ED178" s="193">
        <f t="shared" si="852"/>
        <v>0.08767325199</v>
      </c>
      <c r="EE178" s="193">
        <f t="shared" si="852"/>
        <v>0.04176833577</v>
      </c>
      <c r="EF178" s="193">
        <f t="shared" si="852"/>
        <v>0.002129243784</v>
      </c>
      <c r="EG178" s="193">
        <f t="shared" si="852"/>
        <v>0</v>
      </c>
      <c r="EH178" s="193">
        <f t="shared" si="852"/>
        <v>0</v>
      </c>
      <c r="EI178" s="193">
        <f t="shared" si="852"/>
        <v>0</v>
      </c>
      <c r="EJ178" s="193">
        <f t="shared" si="852"/>
        <v>0</v>
      </c>
      <c r="EK178" s="193">
        <f t="shared" si="852"/>
        <v>0</v>
      </c>
      <c r="EL178" s="193">
        <f t="shared" si="852"/>
        <v>0</v>
      </c>
      <c r="EM178" s="193">
        <f t="shared" si="852"/>
        <v>0</v>
      </c>
      <c r="EN178" s="193">
        <f t="shared" si="852"/>
        <v>0</v>
      </c>
      <c r="EO178" s="193">
        <f t="shared" si="852"/>
        <v>0</v>
      </c>
      <c r="EP178" s="193">
        <f t="shared" si="852"/>
        <v>0</v>
      </c>
      <c r="EQ178" s="193">
        <f t="shared" si="852"/>
        <v>0</v>
      </c>
      <c r="ER178" s="193">
        <f t="shared" si="852"/>
        <v>0</v>
      </c>
      <c r="ES178" s="193">
        <f t="shared" si="852"/>
        <v>0</v>
      </c>
      <c r="ET178" s="193">
        <f t="shared" si="852"/>
        <v>0</v>
      </c>
      <c r="EU178" s="193">
        <f t="shared" si="19"/>
        <v>5.131058139</v>
      </c>
      <c r="EV178" s="193">
        <f t="shared" ref="EV178:GQ178" si="853">BB178-CY178</f>
        <v>0</v>
      </c>
      <c r="EW178" s="193">
        <f t="shared" si="853"/>
        <v>0</v>
      </c>
      <c r="EX178" s="193">
        <f t="shared" si="853"/>
        <v>0</v>
      </c>
      <c r="EY178" s="193">
        <f t="shared" si="853"/>
        <v>0</v>
      </c>
      <c r="EZ178" s="193">
        <f t="shared" si="853"/>
        <v>0</v>
      </c>
      <c r="FA178" s="193">
        <f t="shared" si="853"/>
        <v>0</v>
      </c>
      <c r="FB178" s="193">
        <f t="shared" si="853"/>
        <v>0</v>
      </c>
      <c r="FC178" s="193">
        <f t="shared" si="853"/>
        <v>0.004141770884</v>
      </c>
      <c r="FD178" s="193">
        <f t="shared" si="853"/>
        <v>0.007328821156</v>
      </c>
      <c r="FE178" s="193">
        <f t="shared" si="853"/>
        <v>0.01906400484</v>
      </c>
      <c r="FF178" s="193">
        <f t="shared" si="853"/>
        <v>0.0438634279</v>
      </c>
      <c r="FG178" s="193">
        <f t="shared" si="853"/>
        <v>0.078738466</v>
      </c>
      <c r="FH178" s="193">
        <f t="shared" si="853"/>
        <v>0.1036627254</v>
      </c>
      <c r="FI178" s="193">
        <f t="shared" si="853"/>
        <v>0.1262787355</v>
      </c>
      <c r="FJ178" s="193">
        <f t="shared" si="853"/>
        <v>0.1655311687</v>
      </c>
      <c r="FK178" s="193">
        <f t="shared" si="853"/>
        <v>0.1955018114</v>
      </c>
      <c r="FL178" s="193">
        <f t="shared" si="853"/>
        <v>0.2067191284</v>
      </c>
      <c r="FM178" s="193">
        <f t="shared" si="853"/>
        <v>0.2147314977</v>
      </c>
      <c r="FN178" s="193">
        <f t="shared" si="853"/>
        <v>0.2163339716</v>
      </c>
      <c r="FO178" s="193">
        <f t="shared" si="853"/>
        <v>0.2151321162</v>
      </c>
      <c r="FP178" s="193">
        <f t="shared" si="853"/>
        <v>0.2155327346</v>
      </c>
      <c r="FQ178" s="193">
        <f t="shared" si="853"/>
        <v>0.2091228392</v>
      </c>
      <c r="FR178" s="193">
        <f t="shared" si="853"/>
        <v>0.2123277869</v>
      </c>
      <c r="FS178" s="193">
        <f t="shared" si="853"/>
        <v>0.2135296423</v>
      </c>
      <c r="FT178" s="193">
        <f t="shared" si="853"/>
        <v>0.2191383008</v>
      </c>
      <c r="FU178" s="193">
        <f t="shared" si="853"/>
        <v>0.2151321162</v>
      </c>
      <c r="FV178" s="193">
        <f t="shared" si="853"/>
        <v>0.2047160361</v>
      </c>
      <c r="FW178" s="193">
        <f t="shared" si="853"/>
        <v>0.2023123253</v>
      </c>
      <c r="FX178" s="193">
        <f t="shared" si="853"/>
        <v>0.2007098514</v>
      </c>
      <c r="FY178" s="193">
        <f t="shared" si="853"/>
        <v>0.1999086145</v>
      </c>
      <c r="FZ178" s="193">
        <f t="shared" si="853"/>
        <v>0.1991073775</v>
      </c>
      <c r="GA178" s="193">
        <f t="shared" si="853"/>
        <v>0.2087222207</v>
      </c>
      <c r="GB178" s="193">
        <f t="shared" si="853"/>
        <v>0.2159333531</v>
      </c>
      <c r="GC178" s="193">
        <f t="shared" si="853"/>
        <v>0.229554381</v>
      </c>
      <c r="GD178" s="193">
        <f t="shared" si="853"/>
        <v>0.1888161618</v>
      </c>
      <c r="GE178" s="193">
        <f t="shared" si="853"/>
        <v>0.1305184384</v>
      </c>
      <c r="GF178" s="193">
        <f t="shared" si="853"/>
        <v>0.1085443869</v>
      </c>
      <c r="GG178" s="193">
        <f t="shared" si="853"/>
        <v>0.07617525072</v>
      </c>
      <c r="GH178" s="193">
        <f t="shared" si="853"/>
        <v>0.04959970991</v>
      </c>
      <c r="GI178" s="193">
        <f t="shared" si="853"/>
        <v>0.02354416041</v>
      </c>
      <c r="GJ178" s="193">
        <f t="shared" si="853"/>
        <v>0.01037752403</v>
      </c>
      <c r="GK178" s="193">
        <f t="shared" si="853"/>
        <v>0.0006818113583</v>
      </c>
      <c r="GL178" s="193">
        <f t="shared" si="853"/>
        <v>0.00002546996453</v>
      </c>
      <c r="GM178" s="193">
        <f t="shared" si="853"/>
        <v>0</v>
      </c>
      <c r="GN178" s="193">
        <f t="shared" si="853"/>
        <v>0</v>
      </c>
      <c r="GO178" s="193">
        <f t="shared" si="853"/>
        <v>0</v>
      </c>
      <c r="GP178" s="193">
        <f t="shared" si="853"/>
        <v>0</v>
      </c>
      <c r="GQ178" s="193">
        <f t="shared" si="853"/>
        <v>0</v>
      </c>
      <c r="GR178" s="193">
        <f t="shared" si="21"/>
        <v>4.029083084</v>
      </c>
      <c r="GS178" s="193">
        <f t="shared" ref="GS178:IN178" si="854">E178-EV178</f>
        <v>0.1506325432</v>
      </c>
      <c r="GT178" s="193">
        <f t="shared" si="854"/>
        <v>0.1318034753</v>
      </c>
      <c r="GU178" s="193">
        <f t="shared" si="854"/>
        <v>0.1213873952</v>
      </c>
      <c r="GV178" s="193">
        <f t="shared" si="854"/>
        <v>0.1185830659</v>
      </c>
      <c r="GW178" s="193">
        <f t="shared" si="854"/>
        <v>0.1093688412</v>
      </c>
      <c r="GX178" s="193">
        <f t="shared" si="854"/>
        <v>0.1037601827</v>
      </c>
      <c r="GY178" s="193">
        <f t="shared" si="854"/>
        <v>0.105763275</v>
      </c>
      <c r="GZ178" s="193">
        <f t="shared" si="854"/>
        <v>0.09761531945</v>
      </c>
      <c r="HA178" s="193">
        <f t="shared" si="854"/>
        <v>0.09563012458</v>
      </c>
      <c r="HB178" s="193">
        <f t="shared" si="854"/>
        <v>0.08629865169</v>
      </c>
      <c r="HC178" s="193">
        <f t="shared" si="854"/>
        <v>0.06230046556</v>
      </c>
      <c r="HD178" s="193">
        <f t="shared" si="854"/>
        <v>0.03063037518</v>
      </c>
      <c r="HE178" s="193">
        <f t="shared" si="854"/>
        <v>0.02052899906</v>
      </c>
      <c r="HF178" s="193">
        <f t="shared" si="854"/>
        <v>0.0275587554</v>
      </c>
      <c r="HG178" s="193">
        <f t="shared" si="854"/>
        <v>0.008337245539</v>
      </c>
      <c r="HH178" s="193">
        <f t="shared" si="854"/>
        <v>0</v>
      </c>
      <c r="HI178" s="193">
        <f t="shared" si="854"/>
        <v>0</v>
      </c>
      <c r="HJ178" s="193">
        <f t="shared" si="854"/>
        <v>0</v>
      </c>
      <c r="HK178" s="193">
        <f t="shared" si="854"/>
        <v>0</v>
      </c>
      <c r="HL178" s="193">
        <f t="shared" si="854"/>
        <v>0</v>
      </c>
      <c r="HM178" s="193">
        <f t="shared" si="854"/>
        <v>0</v>
      </c>
      <c r="HN178" s="193">
        <f t="shared" si="854"/>
        <v>0</v>
      </c>
      <c r="HO178" s="193">
        <f t="shared" si="854"/>
        <v>0</v>
      </c>
      <c r="HP178" s="193">
        <f t="shared" si="854"/>
        <v>0</v>
      </c>
      <c r="HQ178" s="193">
        <f t="shared" si="854"/>
        <v>0</v>
      </c>
      <c r="HR178" s="193">
        <f t="shared" si="854"/>
        <v>0</v>
      </c>
      <c r="HS178" s="193">
        <f t="shared" si="854"/>
        <v>0</v>
      </c>
      <c r="HT178" s="193">
        <f t="shared" si="854"/>
        <v>0</v>
      </c>
      <c r="HU178" s="193">
        <f t="shared" si="854"/>
        <v>0</v>
      </c>
      <c r="HV178" s="193">
        <f t="shared" si="854"/>
        <v>0</v>
      </c>
      <c r="HW178" s="193">
        <f t="shared" si="854"/>
        <v>0</v>
      </c>
      <c r="HX178" s="193">
        <f t="shared" si="854"/>
        <v>0</v>
      </c>
      <c r="HY178" s="193">
        <f t="shared" si="854"/>
        <v>0</v>
      </c>
      <c r="HZ178" s="193">
        <f t="shared" si="854"/>
        <v>0</v>
      </c>
      <c r="IA178" s="193">
        <f t="shared" si="854"/>
        <v>0.05796481314</v>
      </c>
      <c r="IB178" s="193">
        <f t="shared" si="854"/>
        <v>0.1242749059</v>
      </c>
      <c r="IC178" s="193">
        <f t="shared" si="854"/>
        <v>0.1498545236</v>
      </c>
      <c r="ID178" s="193">
        <f t="shared" si="854"/>
        <v>0.1830248967</v>
      </c>
      <c r="IE178" s="193">
        <f t="shared" si="854"/>
        <v>0.2055942529</v>
      </c>
      <c r="IF178" s="193">
        <f t="shared" si="854"/>
        <v>0.2232368146</v>
      </c>
      <c r="IG178" s="193">
        <f t="shared" si="854"/>
        <v>0.2339997402</v>
      </c>
      <c r="IH178" s="193">
        <f t="shared" si="854"/>
        <v>0.2380867943</v>
      </c>
      <c r="II178" s="193">
        <f t="shared" si="854"/>
        <v>0.2427493204</v>
      </c>
      <c r="IJ178" s="193">
        <f t="shared" si="854"/>
        <v>0.2463803565</v>
      </c>
      <c r="IK178" s="193">
        <f t="shared" si="854"/>
        <v>0.2399704611</v>
      </c>
      <c r="IL178" s="193">
        <f t="shared" si="854"/>
        <v>0.222743867</v>
      </c>
      <c r="IM178" s="193">
        <f t="shared" si="854"/>
        <v>0.2059178915</v>
      </c>
      <c r="IN178" s="193">
        <f t="shared" si="854"/>
        <v>0.1850857312</v>
      </c>
      <c r="IO178" s="193">
        <f t="shared" si="23"/>
        <v>2.758884369</v>
      </c>
      <c r="IP178" s="193">
        <f t="shared" si="29"/>
        <v>1.474301088</v>
      </c>
      <c r="IQ178" s="193">
        <f t="shared" ref="IQ178:KK178" si="855">MAX((MIN(CZ178+IP178,$IO$7))-GT178,0)</f>
        <v>1.342497612</v>
      </c>
      <c r="IR178" s="193">
        <f t="shared" si="855"/>
        <v>1.221110217</v>
      </c>
      <c r="IS178" s="193">
        <f t="shared" si="855"/>
        <v>1.102527151</v>
      </c>
      <c r="IT178" s="193">
        <f t="shared" si="855"/>
        <v>0.9931583102</v>
      </c>
      <c r="IU178" s="193">
        <f t="shared" si="855"/>
        <v>0.8893981275</v>
      </c>
      <c r="IV178" s="193">
        <f t="shared" si="855"/>
        <v>0.7836348525</v>
      </c>
      <c r="IW178" s="193">
        <f t="shared" si="855"/>
        <v>0.6860195331</v>
      </c>
      <c r="IX178" s="193">
        <f t="shared" si="855"/>
        <v>0.5903894085</v>
      </c>
      <c r="IY178" s="193">
        <f t="shared" si="855"/>
        <v>0.5040907568</v>
      </c>
      <c r="IZ178" s="193">
        <f t="shared" si="855"/>
        <v>0.4417902912</v>
      </c>
      <c r="JA178" s="193">
        <f t="shared" si="855"/>
        <v>0.4111599161</v>
      </c>
      <c r="JB178" s="193">
        <f t="shared" si="855"/>
        <v>0.390630917</v>
      </c>
      <c r="JC178" s="193">
        <f t="shared" si="855"/>
        <v>0.3630721616</v>
      </c>
      <c r="JD178" s="193">
        <f t="shared" si="855"/>
        <v>0.3547349161</v>
      </c>
      <c r="JE178" s="193">
        <f t="shared" si="855"/>
        <v>0.3739557434</v>
      </c>
      <c r="JF178" s="193">
        <f t="shared" si="855"/>
        <v>0.411657854</v>
      </c>
      <c r="JG178" s="193">
        <f t="shared" si="855"/>
        <v>0.5092774193</v>
      </c>
      <c r="JH178" s="193">
        <f t="shared" si="855"/>
        <v>0.6467555745</v>
      </c>
      <c r="JI178" s="193">
        <f t="shared" si="855"/>
        <v>0.8544074355</v>
      </c>
      <c r="JJ178" s="193">
        <f t="shared" si="855"/>
        <v>1.09273805</v>
      </c>
      <c r="JK178" s="193">
        <f t="shared" si="855"/>
        <v>1.344038386</v>
      </c>
      <c r="JL178" s="193">
        <f t="shared" si="855"/>
        <v>1.592671787</v>
      </c>
      <c r="JM178" s="193">
        <f t="shared" si="855"/>
        <v>1.824438295</v>
      </c>
      <c r="JN178" s="193">
        <f t="shared" si="855"/>
        <v>2.109205886</v>
      </c>
      <c r="JO178" s="193">
        <f t="shared" si="855"/>
        <v>2.349289598</v>
      </c>
      <c r="JP178" s="193">
        <f t="shared" si="855"/>
        <v>2.573534847</v>
      </c>
      <c r="JQ178" s="193">
        <f t="shared" si="855"/>
        <v>2.775774079</v>
      </c>
      <c r="JR178" s="193">
        <f t="shared" si="855"/>
        <v>3.030023112</v>
      </c>
      <c r="JS178" s="193">
        <f t="shared" si="855"/>
        <v>3.226397967</v>
      </c>
      <c r="JT178" s="193">
        <f t="shared" si="855"/>
        <v>3.378706461</v>
      </c>
      <c r="JU178" s="193">
        <f t="shared" si="855"/>
        <v>3.466379713</v>
      </c>
      <c r="JV178" s="193">
        <f t="shared" si="855"/>
        <v>3.508148049</v>
      </c>
      <c r="JW178" s="193">
        <f t="shared" si="855"/>
        <v>3.510277293</v>
      </c>
      <c r="JX178" s="193">
        <f t="shared" si="855"/>
        <v>3.452312479</v>
      </c>
      <c r="JY178" s="193">
        <f t="shared" si="855"/>
        <v>3.328037574</v>
      </c>
      <c r="JZ178" s="193">
        <f t="shared" si="855"/>
        <v>3.17818305</v>
      </c>
      <c r="KA178" s="193">
        <f t="shared" si="855"/>
        <v>2.995158153</v>
      </c>
      <c r="KB178" s="193">
        <f t="shared" si="855"/>
        <v>2.7895639</v>
      </c>
      <c r="KC178" s="193">
        <f t="shared" si="855"/>
        <v>2.566327086</v>
      </c>
      <c r="KD178" s="193">
        <f t="shared" si="855"/>
        <v>2.332327346</v>
      </c>
      <c r="KE178" s="193">
        <f t="shared" si="855"/>
        <v>2.094240551</v>
      </c>
      <c r="KF178" s="193">
        <f t="shared" si="855"/>
        <v>1.851491231</v>
      </c>
      <c r="KG178" s="193">
        <f t="shared" si="855"/>
        <v>1.605110874</v>
      </c>
      <c r="KH178" s="193">
        <f t="shared" si="855"/>
        <v>1.365140413</v>
      </c>
      <c r="KI178" s="193">
        <f t="shared" si="855"/>
        <v>1.142396546</v>
      </c>
      <c r="KJ178" s="193">
        <f t="shared" si="855"/>
        <v>0.9364786549</v>
      </c>
      <c r="KK178" s="193">
        <f t="shared" si="855"/>
        <v>0.7513929237</v>
      </c>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row>
    <row r="179" ht="14.25" customHeight="1">
      <c r="A179" s="1">
        <v>6.0</v>
      </c>
      <c r="B179" s="1">
        <f t="shared" ref="B179:C179" si="856">B178+1</f>
        <v>169</v>
      </c>
      <c r="C179" s="267">
        <f t="shared" si="856"/>
        <v>43634</v>
      </c>
      <c r="D179" s="193">
        <f t="shared" si="15"/>
        <v>9.104455256</v>
      </c>
      <c r="E179" s="193">
        <f>(SUMIFS(Profile!$F$2:$F$17521,Profile!$B$2:$B$17521,$B179,Profile!$C$2:$C$17521,E$8))*$C$6</f>
        <v>0.1574430571</v>
      </c>
      <c r="F179" s="193">
        <f>(SUMIFS(Profile!$F$2:$F$17521,Profile!$B$2:$B$17521,$B179,Profile!$C$2:$C$17521,F$8))*$C$6</f>
        <v>0.1410177</v>
      </c>
      <c r="G179" s="193">
        <f>(SUMIFS(Profile!$F$2:$F$17521,Profile!$B$2:$B$17521,$B179,Profile!$C$2:$C$17521,G$8))*$C$6</f>
        <v>0.1285985275</v>
      </c>
      <c r="H179" s="193">
        <f>(SUMIFS(Profile!$F$2:$F$17521,Profile!$B$2:$B$17521,$B179,Profile!$C$2:$C$17521,H$8))*$C$6</f>
        <v>0.116980592</v>
      </c>
      <c r="I179" s="193">
        <f>(SUMIFS(Profile!$F$2:$F$17521,Profile!$B$2:$B$17521,$B179,Profile!$C$2:$C$17521,I$8))*$C$6</f>
        <v>0.1125737889</v>
      </c>
      <c r="J179" s="193">
        <f>(SUMIFS(Profile!$F$2:$F$17521,Profile!$B$2:$B$17521,$B179,Profile!$C$2:$C$17521,J$8))*$C$6</f>
        <v>0.1089682227</v>
      </c>
      <c r="K179" s="193">
        <f>(SUMIFS(Profile!$F$2:$F$17521,Profile!$B$2:$B$17521,$B179,Profile!$C$2:$C$17521,K$8))*$C$6</f>
        <v>0.1081669858</v>
      </c>
      <c r="L179" s="193">
        <f>(SUMIFS(Profile!$F$2:$F$17521,Profile!$B$2:$B$17521,$B179,Profile!$C$2:$C$17521,L$8))*$C$6</f>
        <v>0.1053626565</v>
      </c>
      <c r="M179" s="193">
        <f>(SUMIFS(Profile!$F$2:$F$17521,Profile!$B$2:$B$17521,$B179,Profile!$C$2:$C$17521,M$8))*$C$6</f>
        <v>0.1053626565</v>
      </c>
      <c r="N179" s="193">
        <f>(SUMIFS(Profile!$F$2:$F$17521,Profile!$B$2:$B$17521,$B179,Profile!$C$2:$C$17521,N$8))*$C$6</f>
        <v>0.1037601827</v>
      </c>
      <c r="O179" s="193">
        <f>(SUMIFS(Profile!$F$2:$F$17521,Profile!$B$2:$B$17521,$B179,Profile!$C$2:$C$17521,O$8))*$C$6</f>
        <v>0.1049620381</v>
      </c>
      <c r="P179" s="193">
        <f>(SUMIFS(Profile!$F$2:$F$17521,Profile!$B$2:$B$17521,$B179,Profile!$C$2:$C$17521,P$8))*$C$6</f>
        <v>0.1041608011</v>
      </c>
      <c r="Q179" s="193">
        <f>(SUMIFS(Profile!$F$2:$F$17521,Profile!$B$2:$B$17521,$B179,Profile!$C$2:$C$17521,Q$8))*$C$6</f>
        <v>0.1161793551</v>
      </c>
      <c r="R179" s="193">
        <f>(SUMIFS(Profile!$F$2:$F$17521,Profile!$B$2:$B$17521,$B179,Profile!$C$2:$C$17521,R$8))*$C$6</f>
        <v>0.128999146</v>
      </c>
      <c r="S179" s="193">
        <f>(SUMIFS(Profile!$F$2:$F$17521,Profile!$B$2:$B$17521,$B179,Profile!$C$2:$C$17521,S$8))*$C$6</f>
        <v>0.1434214108</v>
      </c>
      <c r="T179" s="193">
        <f>(SUMIFS(Profile!$F$2:$F$17521,Profile!$B$2:$B$17521,$B179,Profile!$C$2:$C$17521,T$8))*$C$6</f>
        <v>0.1662566633</v>
      </c>
      <c r="U179" s="193">
        <f>(SUMIFS(Profile!$F$2:$F$17521,Profile!$B$2:$B$17521,$B179,Profile!$C$2:$C$17521,U$8))*$C$6</f>
        <v>0.1862875866</v>
      </c>
      <c r="V179" s="193">
        <f>(SUMIFS(Profile!$F$2:$F$17521,Profile!$B$2:$B$17521,$B179,Profile!$C$2:$C$17521,V$8))*$C$6</f>
        <v>0.2131290239</v>
      </c>
      <c r="W179" s="193">
        <f>(SUMIFS(Profile!$F$2:$F$17521,Profile!$B$2:$B$17521,$B179,Profile!$C$2:$C$17521,W$8))*$C$6</f>
        <v>0.222743867</v>
      </c>
      <c r="X179" s="193">
        <f>(SUMIFS(Profile!$F$2:$F$17521,Profile!$B$2:$B$17521,$B179,Profile!$C$2:$C$17521,X$8))*$C$6</f>
        <v>0.234762421</v>
      </c>
      <c r="Y179" s="193">
        <f>(SUMIFS(Profile!$F$2:$F$17521,Profile!$B$2:$B$17521,$B179,Profile!$C$2:$C$17521,Y$8))*$C$6</f>
        <v>0.2311568548</v>
      </c>
      <c r="Z179" s="193">
        <f>(SUMIFS(Profile!$F$2:$F$17521,Profile!$B$2:$B$17521,$B179,Profile!$C$2:$C$17521,Z$8))*$C$6</f>
        <v>0.2163339716</v>
      </c>
      <c r="AA179" s="193">
        <f>(SUMIFS(Profile!$F$2:$F$17521,Profile!$B$2:$B$17521,$B179,Profile!$C$2:$C$17521,AA$8))*$C$6</f>
        <v>0.2239457224</v>
      </c>
      <c r="AB179" s="193">
        <f>(SUMIFS(Profile!$F$2:$F$17521,Profile!$B$2:$B$17521,$B179,Profile!$C$2:$C$17521,AB$8))*$C$6</f>
        <v>0.2211413932</v>
      </c>
      <c r="AC179" s="193">
        <f>(SUMIFS(Profile!$F$2:$F$17521,Profile!$B$2:$B$17521,$B179,Profile!$C$2:$C$17521,AC$8))*$C$6</f>
        <v>0.2247469594</v>
      </c>
      <c r="AD179" s="193">
        <f>(SUMIFS(Profile!$F$2:$F$17521,Profile!$B$2:$B$17521,$B179,Profile!$C$2:$C$17521,AD$8))*$C$6</f>
        <v>0.2251475778</v>
      </c>
      <c r="AE179" s="193">
        <f>(SUMIFS(Profile!$F$2:$F$17521,Profile!$B$2:$B$17521,$B179,Profile!$C$2:$C$17521,AE$8))*$C$6</f>
        <v>0.2091228392</v>
      </c>
      <c r="AF179" s="193">
        <f>(SUMIFS(Profile!$F$2:$F$17521,Profile!$B$2:$B$17521,$B179,Profile!$C$2:$C$17521,AF$8))*$C$6</f>
        <v>0.2067191284</v>
      </c>
      <c r="AG179" s="193">
        <f>(SUMIFS(Profile!$F$2:$F$17521,Profile!$B$2:$B$17521,$B179,Profile!$C$2:$C$17521,AG$8))*$C$6</f>
        <v>0.2075203653</v>
      </c>
      <c r="AH179" s="193">
        <f>(SUMIFS(Profile!$F$2:$F$17521,Profile!$B$2:$B$17521,$B179,Profile!$C$2:$C$17521,AH$8))*$C$6</f>
        <v>0.2103246946</v>
      </c>
      <c r="AI179" s="193">
        <f>(SUMIFS(Profile!$F$2:$F$17521,Profile!$B$2:$B$17521,$B179,Profile!$C$2:$C$17521,AI$8))*$C$6</f>
        <v>0.2095234577</v>
      </c>
      <c r="AJ179" s="193">
        <f>(SUMIFS(Profile!$F$2:$F$17521,Profile!$B$2:$B$17521,$B179,Profile!$C$2:$C$17521,AJ$8))*$C$6</f>
        <v>0.2127284054</v>
      </c>
      <c r="AK179" s="193">
        <f>(SUMIFS(Profile!$F$2:$F$17521,Profile!$B$2:$B$17521,$B179,Profile!$C$2:$C$17521,AK$8))*$C$6</f>
        <v>0.2135296423</v>
      </c>
      <c r="AL179" s="193">
        <f>(SUMIFS(Profile!$F$2:$F$17521,Profile!$B$2:$B$17521,$B179,Profile!$C$2:$C$17521,AL$8))*$C$6</f>
        <v>0.2203401562</v>
      </c>
      <c r="AM179" s="193">
        <f>(SUMIFS(Profile!$F$2:$F$17521,Profile!$B$2:$B$17521,$B179,Profile!$C$2:$C$17521,AM$8))*$C$6</f>
        <v>0.2375667503</v>
      </c>
      <c r="AN179" s="193">
        <f>(SUMIFS(Profile!$F$2:$F$17521,Profile!$B$2:$B$17521,$B179,Profile!$C$2:$C$17521,AN$8))*$C$6</f>
        <v>0.251989015</v>
      </c>
      <c r="AO179" s="193">
        <f>(SUMIFS(Profile!$F$2:$F$17521,Profile!$B$2:$B$17521,$B179,Profile!$C$2:$C$17521,AO$8))*$C$6</f>
        <v>0.2479828304</v>
      </c>
      <c r="AP179" s="193">
        <f>(SUMIFS(Profile!$F$2:$F$17521,Profile!$B$2:$B$17521,$B179,Profile!$C$2:$C$17521,AP$8))*$C$6</f>
        <v>0.2684143721</v>
      </c>
      <c r="AQ179" s="193">
        <f>(SUMIFS(Profile!$F$2:$F$17521,Profile!$B$2:$B$17521,$B179,Profile!$C$2:$C$17521,AQ$8))*$C$6</f>
        <v>0.2511877781</v>
      </c>
      <c r="AR179" s="193">
        <f>(SUMIFS(Profile!$F$2:$F$17521,Profile!$B$2:$B$17521,$B179,Profile!$C$2:$C$17521,AR$8))*$C$6</f>
        <v>0.240771698</v>
      </c>
      <c r="AS179" s="193">
        <f>(SUMIFS(Profile!$F$2:$F$17521,Profile!$B$2:$B$17521,$B179,Profile!$C$2:$C$17521,AS$8))*$C$6</f>
        <v>0.2315574733</v>
      </c>
      <c r="AT179" s="193">
        <f>(SUMIFS(Profile!$F$2:$F$17521,Profile!$B$2:$B$17521,$B179,Profile!$C$2:$C$17521,AT$8))*$C$6</f>
        <v>0.2327593287</v>
      </c>
      <c r="AU179" s="193">
        <f>(SUMIFS(Profile!$F$2:$F$17521,Profile!$B$2:$B$17521,$B179,Profile!$C$2:$C$17521,AU$8))*$C$6</f>
        <v>0.2315574733</v>
      </c>
      <c r="AV179" s="193">
        <f>(SUMIFS(Profile!$F$2:$F$17521,Profile!$B$2:$B$17521,$B179,Profile!$C$2:$C$17521,AV$8))*$C$6</f>
        <v>0.2355636579</v>
      </c>
      <c r="AW179" s="193">
        <f>(SUMIFS(Profile!$F$2:$F$17521,Profile!$B$2:$B$17521,$B179,Profile!$C$2:$C$17521,AW$8))*$C$6</f>
        <v>0.2275512886</v>
      </c>
      <c r="AX179" s="193">
        <f>(SUMIFS(Profile!$F$2:$F$17521,Profile!$B$2:$B$17521,$B179,Profile!$C$2:$C$17521,AX$8))*$C$6</f>
        <v>0.2231444855</v>
      </c>
      <c r="AY179" s="193">
        <f>(SUMIFS(Profile!$F$2:$F$17521,Profile!$B$2:$B$17521,$B179,Profile!$C$2:$C$17521,AY$8))*$C$6</f>
        <v>0.1983061406</v>
      </c>
      <c r="AZ179" s="193">
        <f>(SUMIFS(Profile!$F$2:$F$17521,Profile!$B$2:$B$17521,$B179,Profile!$C$2:$C$17521,AZ$8))*$C$6</f>
        <v>0.1846851128</v>
      </c>
      <c r="BA179" s="193">
        <f t="shared" si="16"/>
        <v>8.130086783</v>
      </c>
      <c r="BB179" s="193">
        <f>(SUMIFS(Profile!$E$2:$E$17521,Profile!$B$2:$B$17521,$B179,Profile!$C$2:$C$17521,BB$8))*$C$9</f>
        <v>0</v>
      </c>
      <c r="BC179" s="193">
        <f>(SUMIFS(Profile!$E$2:$E$17521,Profile!$B$2:$B$17521,$B179,Profile!$C$2:$C$17521,BC$8))*$C$9</f>
        <v>0</v>
      </c>
      <c r="BD179" s="193">
        <f>(SUMIFS(Profile!$E$2:$E$17521,Profile!$B$2:$B$17521,$B179,Profile!$C$2:$C$17521,BD$8))*$C$9</f>
        <v>0</v>
      </c>
      <c r="BE179" s="193">
        <f>(SUMIFS(Profile!$E$2:$E$17521,Profile!$B$2:$B$17521,$B179,Profile!$C$2:$C$17521,BE$8))*$C$9</f>
        <v>0</v>
      </c>
      <c r="BF179" s="193">
        <f>(SUMIFS(Profile!$E$2:$E$17521,Profile!$B$2:$B$17521,$B179,Profile!$C$2:$C$17521,BF$8))*$C$9</f>
        <v>0</v>
      </c>
      <c r="BG179" s="193">
        <f>(SUMIFS(Profile!$E$2:$E$17521,Profile!$B$2:$B$17521,$B179,Profile!$C$2:$C$17521,BG$8))*$C$9</f>
        <v>0</v>
      </c>
      <c r="BH179" s="193">
        <f>(SUMIFS(Profile!$E$2:$E$17521,Profile!$B$2:$B$17521,$B179,Profile!$C$2:$C$17521,BH$8))*$C$9</f>
        <v>0</v>
      </c>
      <c r="BI179" s="193">
        <f>(SUMIFS(Profile!$E$2:$E$17521,Profile!$B$2:$B$17521,$B179,Profile!$C$2:$C$17521,BI$8))*$C$9</f>
        <v>0</v>
      </c>
      <c r="BJ179" s="193">
        <f>(SUMIFS(Profile!$E$2:$E$17521,Profile!$B$2:$B$17521,$B179,Profile!$C$2:$C$17521,BJ$8))*$C$9</f>
        <v>0.004763636117</v>
      </c>
      <c r="BK179" s="193">
        <f>(SUMIFS(Profile!$E$2:$E$17521,Profile!$B$2:$B$17521,$B179,Profile!$C$2:$C$17521,BK$8))*$C$9</f>
        <v>0.01272233046</v>
      </c>
      <c r="BL179" s="193">
        <f>(SUMIFS(Profile!$E$2:$E$17521,Profile!$B$2:$B$17521,$B179,Profile!$C$2:$C$17521,BL$8))*$C$9</f>
        <v>0.03154089061</v>
      </c>
      <c r="BM179" s="193">
        <f>(SUMIFS(Profile!$E$2:$E$17521,Profile!$B$2:$B$17521,$B179,Profile!$C$2:$C$17521,BM$8))*$C$9</f>
        <v>0.05575018799</v>
      </c>
      <c r="BN179" s="193">
        <f>(SUMIFS(Profile!$E$2:$E$17521,Profile!$B$2:$B$17521,$B179,Profile!$C$2:$C$17521,BN$8))*$C$9</f>
        <v>0.083501734</v>
      </c>
      <c r="BO179" s="193">
        <f>(SUMIFS(Profile!$E$2:$E$17521,Profile!$B$2:$B$17521,$B179,Profile!$C$2:$C$17521,BO$8))*$C$9</f>
        <v>0.1127434341</v>
      </c>
      <c r="BP179" s="193">
        <f>(SUMIFS(Profile!$E$2:$E$17521,Profile!$B$2:$B$17521,$B179,Profile!$C$2:$C$17521,BP$8))*$C$9</f>
        <v>0.1414582545</v>
      </c>
      <c r="BQ179" s="193">
        <f>(SUMIFS(Profile!$E$2:$E$17521,Profile!$B$2:$B$17521,$B179,Profile!$C$2:$C$17521,BQ$8))*$C$9</f>
        <v>0.1865916157</v>
      </c>
      <c r="BR179" s="193">
        <f>(SUMIFS(Profile!$E$2:$E$17521,Profile!$B$2:$B$17521,$B179,Profile!$C$2:$C$17521,BR$8))*$C$9</f>
        <v>0.2406333986</v>
      </c>
      <c r="BS179" s="193">
        <f>(SUMIFS(Profile!$E$2:$E$17521,Profile!$B$2:$B$17521,$B179,Profile!$C$2:$C$17521,BS$8))*$C$9</f>
        <v>0.2818916882</v>
      </c>
      <c r="BT179" s="193">
        <f>(SUMIFS(Profile!$E$2:$E$17521,Profile!$B$2:$B$17521,$B179,Profile!$C$2:$C$17521,BT$8))*$C$9</f>
        <v>0.3266373251</v>
      </c>
      <c r="BU179" s="193">
        <f>(SUMIFS(Profile!$E$2:$E$17521,Profile!$B$2:$B$17521,$B179,Profile!$C$2:$C$17521,BU$8))*$C$9</f>
        <v>0.3632130617</v>
      </c>
      <c r="BV179" s="193">
        <f>(SUMIFS(Profile!$E$2:$E$17521,Profile!$B$2:$B$17521,$B179,Profile!$C$2:$C$17521,BV$8))*$C$9</f>
        <v>0.4129808774</v>
      </c>
      <c r="BW179" s="193">
        <f>(SUMIFS(Profile!$E$2:$E$17521,Profile!$B$2:$B$17521,$B179,Profile!$C$2:$C$17521,BW$8))*$C$9</f>
        <v>0.4414742668</v>
      </c>
      <c r="BX179" s="193">
        <f>(SUMIFS(Profile!$E$2:$E$17521,Profile!$B$2:$B$17521,$B179,Profile!$C$2:$C$17521,BX$8))*$C$9</f>
        <v>0.4619769158</v>
      </c>
      <c r="BY179" s="193">
        <f>(SUMIFS(Profile!$E$2:$E$17521,Profile!$B$2:$B$17521,$B179,Profile!$C$2:$C$17521,BY$8))*$C$9</f>
        <v>0.4580364466</v>
      </c>
      <c r="BZ179" s="193">
        <f>(SUMIFS(Profile!$E$2:$E$17521,Profile!$B$2:$B$17521,$B179,Profile!$C$2:$C$17521,BZ$8))*$C$9</f>
        <v>0.4736588198</v>
      </c>
      <c r="CA179" s="193">
        <f>(SUMIFS(Profile!$E$2:$E$17521,Profile!$B$2:$B$17521,$B179,Profile!$C$2:$C$17521,CA$8))*$C$9</f>
        <v>0.4725191599</v>
      </c>
      <c r="CB179" s="193">
        <f>(SUMIFS(Profile!$E$2:$E$17521,Profile!$B$2:$B$17521,$B179,Profile!$C$2:$C$17521,CB$8))*$C$9</f>
        <v>0.4218801033</v>
      </c>
      <c r="CC179" s="193">
        <f>(SUMIFS(Profile!$E$2:$E$17521,Profile!$B$2:$B$17521,$B179,Profile!$C$2:$C$17521,CC$8))*$C$9</f>
        <v>0.4256454775</v>
      </c>
      <c r="CD179" s="193">
        <f>(SUMIFS(Profile!$E$2:$E$17521,Profile!$B$2:$B$17521,$B179,Profile!$C$2:$C$17521,CD$8))*$C$9</f>
        <v>0.4041939763</v>
      </c>
      <c r="CE179" s="193">
        <f>(SUMIFS(Profile!$E$2:$E$17521,Profile!$B$2:$B$17521,$B179,Profile!$C$2:$C$17521,CE$8))*$C$9</f>
        <v>0.3777685635</v>
      </c>
      <c r="CF179" s="193">
        <f>(SUMIFS(Profile!$E$2:$E$17521,Profile!$B$2:$B$17521,$B179,Profile!$C$2:$C$17521,CF$8))*$C$9</f>
        <v>0.3496563582</v>
      </c>
      <c r="CG179" s="193">
        <f>(SUMIFS(Profile!$E$2:$E$17521,Profile!$B$2:$B$17521,$B179,Profile!$C$2:$C$17521,CG$8))*$C$9</f>
        <v>0.327259905</v>
      </c>
      <c r="CH179" s="193">
        <f>(SUMIFS(Profile!$E$2:$E$17521,Profile!$B$2:$B$17521,$B179,Profile!$C$2:$C$17521,CH$8))*$C$9</f>
        <v>0.2783676687</v>
      </c>
      <c r="CI179" s="193">
        <f>(SUMIFS(Profile!$E$2:$E$17521,Profile!$B$2:$B$17521,$B179,Profile!$C$2:$C$17521,CI$8))*$C$9</f>
        <v>0.2714689176</v>
      </c>
      <c r="CJ179" s="193">
        <f>(SUMIFS(Profile!$E$2:$E$17521,Profile!$B$2:$B$17521,$B179,Profile!$C$2:$C$17521,CJ$8))*$C$9</f>
        <v>0.2242205166</v>
      </c>
      <c r="CK179" s="193">
        <f>(SUMIFS(Profile!$E$2:$E$17521,Profile!$B$2:$B$17521,$B179,Profile!$C$2:$C$17521,CK$8))*$C$9</f>
        <v>0.1569389948</v>
      </c>
      <c r="CL179" s="193">
        <f>(SUMIFS(Profile!$E$2:$E$17521,Profile!$B$2:$B$17521,$B179,Profile!$C$2:$C$17521,CL$8))*$C$9</f>
        <v>0.1244754742</v>
      </c>
      <c r="CM179" s="193">
        <f>(SUMIFS(Profile!$E$2:$E$17521,Profile!$B$2:$B$17521,$B179,Profile!$C$2:$C$17521,CM$8))*$C$9</f>
        <v>0.09169818299</v>
      </c>
      <c r="CN179" s="193">
        <f>(SUMIFS(Profile!$E$2:$E$17521,Profile!$B$2:$B$17521,$B179,Profile!$C$2:$C$17521,CN$8))*$C$9</f>
        <v>0.05646281718</v>
      </c>
      <c r="CO179" s="193">
        <f>(SUMIFS(Profile!$E$2:$E$17521,Profile!$B$2:$B$17521,$B179,Profile!$C$2:$C$17521,CO$8))*$C$9</f>
        <v>0.03634808218</v>
      </c>
      <c r="CP179" s="193">
        <f>(SUMIFS(Profile!$E$2:$E$17521,Profile!$B$2:$B$17521,$B179,Profile!$C$2:$C$17521,CP$8))*$C$9</f>
        <v>0.01590684055</v>
      </c>
      <c r="CQ179" s="193">
        <f>(SUMIFS(Profile!$E$2:$E$17521,Profile!$B$2:$B$17521,$B179,Profile!$C$2:$C$17521,CQ$8))*$C$9</f>
        <v>0.005681105648</v>
      </c>
      <c r="CR179" s="193">
        <f>(SUMIFS(Profile!$E$2:$E$17521,Profile!$B$2:$B$17521,$B179,Profile!$C$2:$C$17521,CR$8))*$C$9</f>
        <v>0.00001975554941</v>
      </c>
      <c r="CS179" s="193">
        <f>(SUMIFS(Profile!$E$2:$E$17521,Profile!$B$2:$B$17521,$B179,Profile!$C$2:$C$17521,CS$8))*$C$9</f>
        <v>0</v>
      </c>
      <c r="CT179" s="193">
        <f>(SUMIFS(Profile!$E$2:$E$17521,Profile!$B$2:$B$17521,$B179,Profile!$C$2:$C$17521,CT$8))*$C$9</f>
        <v>0</v>
      </c>
      <c r="CU179" s="193">
        <f>(SUMIFS(Profile!$E$2:$E$17521,Profile!$B$2:$B$17521,$B179,Profile!$C$2:$C$17521,CU$8))*$C$9</f>
        <v>0</v>
      </c>
      <c r="CV179" s="193">
        <f>(SUMIFS(Profile!$E$2:$E$17521,Profile!$B$2:$B$17521,$B179,Profile!$C$2:$C$17521,CV$8))*$C$9</f>
        <v>0</v>
      </c>
      <c r="CW179" s="193">
        <f>(SUMIFS(Profile!$E$2:$E$17521,Profile!$B$2:$B$17521,$B179,Profile!$C$2:$C$17521,CW$8))*$C$9</f>
        <v>0</v>
      </c>
      <c r="CX179" s="193">
        <f t="shared" si="17"/>
        <v>2.920393815</v>
      </c>
      <c r="CY179" s="193">
        <f t="shared" ref="CY179:ET179" si="857">MAX(BB179-E179,0)</f>
        <v>0</v>
      </c>
      <c r="CZ179" s="193">
        <f t="shared" si="857"/>
        <v>0</v>
      </c>
      <c r="DA179" s="193">
        <f t="shared" si="857"/>
        <v>0</v>
      </c>
      <c r="DB179" s="193">
        <f t="shared" si="857"/>
        <v>0</v>
      </c>
      <c r="DC179" s="193">
        <f t="shared" si="857"/>
        <v>0</v>
      </c>
      <c r="DD179" s="193">
        <f t="shared" si="857"/>
        <v>0</v>
      </c>
      <c r="DE179" s="193">
        <f t="shared" si="857"/>
        <v>0</v>
      </c>
      <c r="DF179" s="193">
        <f t="shared" si="857"/>
        <v>0</v>
      </c>
      <c r="DG179" s="193">
        <f t="shared" si="857"/>
        <v>0</v>
      </c>
      <c r="DH179" s="193">
        <f t="shared" si="857"/>
        <v>0</v>
      </c>
      <c r="DI179" s="193">
        <f t="shared" si="857"/>
        <v>0</v>
      </c>
      <c r="DJ179" s="193">
        <f t="shared" si="857"/>
        <v>0</v>
      </c>
      <c r="DK179" s="193">
        <f t="shared" si="857"/>
        <v>0</v>
      </c>
      <c r="DL179" s="193">
        <f t="shared" si="857"/>
        <v>0</v>
      </c>
      <c r="DM179" s="193">
        <f t="shared" si="857"/>
        <v>0</v>
      </c>
      <c r="DN179" s="193">
        <f t="shared" si="857"/>
        <v>0.02033495234</v>
      </c>
      <c r="DO179" s="193">
        <f t="shared" si="857"/>
        <v>0.05434581197</v>
      </c>
      <c r="DP179" s="193">
        <f t="shared" si="857"/>
        <v>0.06876266438</v>
      </c>
      <c r="DQ179" s="193">
        <f t="shared" si="857"/>
        <v>0.1038934581</v>
      </c>
      <c r="DR179" s="193">
        <f t="shared" si="857"/>
        <v>0.1284506407</v>
      </c>
      <c r="DS179" s="193">
        <f t="shared" si="857"/>
        <v>0.1818240226</v>
      </c>
      <c r="DT179" s="193">
        <f t="shared" si="857"/>
        <v>0.2251402952</v>
      </c>
      <c r="DU179" s="193">
        <f t="shared" si="857"/>
        <v>0.2380311934</v>
      </c>
      <c r="DV179" s="193">
        <f t="shared" si="857"/>
        <v>0.2368950535</v>
      </c>
      <c r="DW179" s="193">
        <f t="shared" si="857"/>
        <v>0.2489118604</v>
      </c>
      <c r="DX179" s="193">
        <f t="shared" si="857"/>
        <v>0.247371582</v>
      </c>
      <c r="DY179" s="193">
        <f t="shared" si="857"/>
        <v>0.2127572641</v>
      </c>
      <c r="DZ179" s="193">
        <f t="shared" si="857"/>
        <v>0.2189263491</v>
      </c>
      <c r="EA179" s="193">
        <f t="shared" si="857"/>
        <v>0.196673611</v>
      </c>
      <c r="EB179" s="193">
        <f t="shared" si="857"/>
        <v>0.1674438689</v>
      </c>
      <c r="EC179" s="193">
        <f t="shared" si="857"/>
        <v>0.1401329005</v>
      </c>
      <c r="ED179" s="193">
        <f t="shared" si="857"/>
        <v>0.1145314996</v>
      </c>
      <c r="EE179" s="193">
        <f t="shared" si="857"/>
        <v>0.06483802639</v>
      </c>
      <c r="EF179" s="193">
        <f t="shared" si="857"/>
        <v>0.05112876133</v>
      </c>
      <c r="EG179" s="193">
        <f t="shared" si="857"/>
        <v>0</v>
      </c>
      <c r="EH179" s="193">
        <f t="shared" si="857"/>
        <v>0</v>
      </c>
      <c r="EI179" s="193">
        <f t="shared" si="857"/>
        <v>0</v>
      </c>
      <c r="EJ179" s="193">
        <f t="shared" si="857"/>
        <v>0</v>
      </c>
      <c r="EK179" s="193">
        <f t="shared" si="857"/>
        <v>0</v>
      </c>
      <c r="EL179" s="193">
        <f t="shared" si="857"/>
        <v>0</v>
      </c>
      <c r="EM179" s="193">
        <f t="shared" si="857"/>
        <v>0</v>
      </c>
      <c r="EN179" s="193">
        <f t="shared" si="857"/>
        <v>0</v>
      </c>
      <c r="EO179" s="193">
        <f t="shared" si="857"/>
        <v>0</v>
      </c>
      <c r="EP179" s="193">
        <f t="shared" si="857"/>
        <v>0</v>
      </c>
      <c r="EQ179" s="193">
        <f t="shared" si="857"/>
        <v>0</v>
      </c>
      <c r="ER179" s="193">
        <f t="shared" si="857"/>
        <v>0</v>
      </c>
      <c r="ES179" s="193">
        <f t="shared" si="857"/>
        <v>0</v>
      </c>
      <c r="ET179" s="193">
        <f t="shared" si="857"/>
        <v>0</v>
      </c>
      <c r="EU179" s="193">
        <f t="shared" si="19"/>
        <v>5.209692968</v>
      </c>
      <c r="EV179" s="193">
        <f t="shared" ref="EV179:GQ179" si="858">BB179-CY179</f>
        <v>0</v>
      </c>
      <c r="EW179" s="193">
        <f t="shared" si="858"/>
        <v>0</v>
      </c>
      <c r="EX179" s="193">
        <f t="shared" si="858"/>
        <v>0</v>
      </c>
      <c r="EY179" s="193">
        <f t="shared" si="858"/>
        <v>0</v>
      </c>
      <c r="EZ179" s="193">
        <f t="shared" si="858"/>
        <v>0</v>
      </c>
      <c r="FA179" s="193">
        <f t="shared" si="858"/>
        <v>0</v>
      </c>
      <c r="FB179" s="193">
        <f t="shared" si="858"/>
        <v>0</v>
      </c>
      <c r="FC179" s="193">
        <f t="shared" si="858"/>
        <v>0</v>
      </c>
      <c r="FD179" s="193">
        <f t="shared" si="858"/>
        <v>0.004763636117</v>
      </c>
      <c r="FE179" s="193">
        <f t="shared" si="858"/>
        <v>0.01272233046</v>
      </c>
      <c r="FF179" s="193">
        <f t="shared" si="858"/>
        <v>0.03154089061</v>
      </c>
      <c r="FG179" s="193">
        <f t="shared" si="858"/>
        <v>0.05575018799</v>
      </c>
      <c r="FH179" s="193">
        <f t="shared" si="858"/>
        <v>0.083501734</v>
      </c>
      <c r="FI179" s="193">
        <f t="shared" si="858"/>
        <v>0.1127434341</v>
      </c>
      <c r="FJ179" s="193">
        <f t="shared" si="858"/>
        <v>0.1414582545</v>
      </c>
      <c r="FK179" s="193">
        <f t="shared" si="858"/>
        <v>0.1662566633</v>
      </c>
      <c r="FL179" s="193">
        <f t="shared" si="858"/>
        <v>0.1862875866</v>
      </c>
      <c r="FM179" s="193">
        <f t="shared" si="858"/>
        <v>0.2131290239</v>
      </c>
      <c r="FN179" s="193">
        <f t="shared" si="858"/>
        <v>0.222743867</v>
      </c>
      <c r="FO179" s="193">
        <f t="shared" si="858"/>
        <v>0.234762421</v>
      </c>
      <c r="FP179" s="193">
        <f t="shared" si="858"/>
        <v>0.2311568548</v>
      </c>
      <c r="FQ179" s="193">
        <f t="shared" si="858"/>
        <v>0.2163339716</v>
      </c>
      <c r="FR179" s="193">
        <f t="shared" si="858"/>
        <v>0.2239457224</v>
      </c>
      <c r="FS179" s="193">
        <f t="shared" si="858"/>
        <v>0.2211413932</v>
      </c>
      <c r="FT179" s="193">
        <f t="shared" si="858"/>
        <v>0.2247469594</v>
      </c>
      <c r="FU179" s="193">
        <f t="shared" si="858"/>
        <v>0.2251475778</v>
      </c>
      <c r="FV179" s="193">
        <f t="shared" si="858"/>
        <v>0.2091228392</v>
      </c>
      <c r="FW179" s="193">
        <f t="shared" si="858"/>
        <v>0.2067191284</v>
      </c>
      <c r="FX179" s="193">
        <f t="shared" si="858"/>
        <v>0.2075203653</v>
      </c>
      <c r="FY179" s="193">
        <f t="shared" si="858"/>
        <v>0.2103246946</v>
      </c>
      <c r="FZ179" s="193">
        <f t="shared" si="858"/>
        <v>0.2095234577</v>
      </c>
      <c r="GA179" s="193">
        <f t="shared" si="858"/>
        <v>0.2127284054</v>
      </c>
      <c r="GB179" s="193">
        <f t="shared" si="858"/>
        <v>0.2135296423</v>
      </c>
      <c r="GC179" s="193">
        <f t="shared" si="858"/>
        <v>0.2203401562</v>
      </c>
      <c r="GD179" s="193">
        <f t="shared" si="858"/>
        <v>0.2242205166</v>
      </c>
      <c r="GE179" s="193">
        <f t="shared" si="858"/>
        <v>0.1569389948</v>
      </c>
      <c r="GF179" s="193">
        <f t="shared" si="858"/>
        <v>0.1244754742</v>
      </c>
      <c r="GG179" s="193">
        <f t="shared" si="858"/>
        <v>0.09169818299</v>
      </c>
      <c r="GH179" s="193">
        <f t="shared" si="858"/>
        <v>0.05646281718</v>
      </c>
      <c r="GI179" s="193">
        <f t="shared" si="858"/>
        <v>0.03634808218</v>
      </c>
      <c r="GJ179" s="193">
        <f t="shared" si="858"/>
        <v>0.01590684055</v>
      </c>
      <c r="GK179" s="193">
        <f t="shared" si="858"/>
        <v>0.005681105648</v>
      </c>
      <c r="GL179" s="193">
        <f t="shared" si="858"/>
        <v>0.00001975554941</v>
      </c>
      <c r="GM179" s="193">
        <f t="shared" si="858"/>
        <v>0</v>
      </c>
      <c r="GN179" s="193">
        <f t="shared" si="858"/>
        <v>0</v>
      </c>
      <c r="GO179" s="193">
        <f t="shared" si="858"/>
        <v>0</v>
      </c>
      <c r="GP179" s="193">
        <f t="shared" si="858"/>
        <v>0</v>
      </c>
      <c r="GQ179" s="193">
        <f t="shared" si="858"/>
        <v>0</v>
      </c>
      <c r="GR179" s="193">
        <f t="shared" si="21"/>
        <v>3.894762288</v>
      </c>
      <c r="GS179" s="193">
        <f t="shared" ref="GS179:IN179" si="859">E179-EV179</f>
        <v>0.1574430571</v>
      </c>
      <c r="GT179" s="193">
        <f t="shared" si="859"/>
        <v>0.1410177</v>
      </c>
      <c r="GU179" s="193">
        <f t="shared" si="859"/>
        <v>0.1285985275</v>
      </c>
      <c r="GV179" s="193">
        <f t="shared" si="859"/>
        <v>0.116980592</v>
      </c>
      <c r="GW179" s="193">
        <f t="shared" si="859"/>
        <v>0.1125737889</v>
      </c>
      <c r="GX179" s="193">
        <f t="shared" si="859"/>
        <v>0.1089682227</v>
      </c>
      <c r="GY179" s="193">
        <f t="shared" si="859"/>
        <v>0.1081669858</v>
      </c>
      <c r="GZ179" s="193">
        <f t="shared" si="859"/>
        <v>0.1053626565</v>
      </c>
      <c r="HA179" s="193">
        <f t="shared" si="859"/>
        <v>0.1005990204</v>
      </c>
      <c r="HB179" s="193">
        <f t="shared" si="859"/>
        <v>0.0910378522</v>
      </c>
      <c r="HC179" s="193">
        <f t="shared" si="859"/>
        <v>0.07342114745</v>
      </c>
      <c r="HD179" s="193">
        <f t="shared" si="859"/>
        <v>0.04841061314</v>
      </c>
      <c r="HE179" s="193">
        <f t="shared" si="859"/>
        <v>0.0326776211</v>
      </c>
      <c r="HF179" s="193">
        <f t="shared" si="859"/>
        <v>0.01625571194</v>
      </c>
      <c r="HG179" s="193">
        <f t="shared" si="859"/>
        <v>0.001963156239</v>
      </c>
      <c r="HH179" s="193">
        <f t="shared" si="859"/>
        <v>0</v>
      </c>
      <c r="HI179" s="193">
        <f t="shared" si="859"/>
        <v>0</v>
      </c>
      <c r="HJ179" s="193">
        <f t="shared" si="859"/>
        <v>0</v>
      </c>
      <c r="HK179" s="193">
        <f t="shared" si="859"/>
        <v>0</v>
      </c>
      <c r="HL179" s="193">
        <f t="shared" si="859"/>
        <v>0</v>
      </c>
      <c r="HM179" s="193">
        <f t="shared" si="859"/>
        <v>0</v>
      </c>
      <c r="HN179" s="193">
        <f t="shared" si="859"/>
        <v>0</v>
      </c>
      <c r="HO179" s="193">
        <f t="shared" si="859"/>
        <v>0</v>
      </c>
      <c r="HP179" s="193">
        <f t="shared" si="859"/>
        <v>0</v>
      </c>
      <c r="HQ179" s="193">
        <f t="shared" si="859"/>
        <v>0</v>
      </c>
      <c r="HR179" s="193">
        <f t="shared" si="859"/>
        <v>0</v>
      </c>
      <c r="HS179" s="193">
        <f t="shared" si="859"/>
        <v>0</v>
      </c>
      <c r="HT179" s="193">
        <f t="shared" si="859"/>
        <v>0</v>
      </c>
      <c r="HU179" s="193">
        <f t="shared" si="859"/>
        <v>0</v>
      </c>
      <c r="HV179" s="193">
        <f t="shared" si="859"/>
        <v>0</v>
      </c>
      <c r="HW179" s="193">
        <f t="shared" si="859"/>
        <v>0</v>
      </c>
      <c r="HX179" s="193">
        <f t="shared" si="859"/>
        <v>0</v>
      </c>
      <c r="HY179" s="193">
        <f t="shared" si="859"/>
        <v>0</v>
      </c>
      <c r="HZ179" s="193">
        <f t="shared" si="859"/>
        <v>0</v>
      </c>
      <c r="IA179" s="193">
        <f t="shared" si="859"/>
        <v>0.01334623367</v>
      </c>
      <c r="IB179" s="193">
        <f t="shared" si="859"/>
        <v>0.09505002022</v>
      </c>
      <c r="IC179" s="193">
        <f t="shared" si="859"/>
        <v>0.1235073562</v>
      </c>
      <c r="ID179" s="193">
        <f t="shared" si="859"/>
        <v>0.1767161892</v>
      </c>
      <c r="IE179" s="193">
        <f t="shared" si="859"/>
        <v>0.1947249609</v>
      </c>
      <c r="IF179" s="193">
        <f t="shared" si="859"/>
        <v>0.2044236158</v>
      </c>
      <c r="IG179" s="193">
        <f t="shared" si="859"/>
        <v>0.2156506327</v>
      </c>
      <c r="IH179" s="193">
        <f t="shared" si="859"/>
        <v>0.227078223</v>
      </c>
      <c r="II179" s="193">
        <f t="shared" si="859"/>
        <v>0.2315377177</v>
      </c>
      <c r="IJ179" s="193">
        <f t="shared" si="859"/>
        <v>0.2355636579</v>
      </c>
      <c r="IK179" s="193">
        <f t="shared" si="859"/>
        <v>0.2275512886</v>
      </c>
      <c r="IL179" s="193">
        <f t="shared" si="859"/>
        <v>0.2231444855</v>
      </c>
      <c r="IM179" s="193">
        <f t="shared" si="859"/>
        <v>0.1983061406</v>
      </c>
      <c r="IN179" s="193">
        <f t="shared" si="859"/>
        <v>0.1846851128</v>
      </c>
      <c r="IO179" s="193">
        <f t="shared" si="23"/>
        <v>2.551285635</v>
      </c>
      <c r="IP179" s="193">
        <f t="shared" si="29"/>
        <v>0.5939498666</v>
      </c>
      <c r="IQ179" s="193">
        <f t="shared" ref="IQ179:KK179" si="860">MAX((MIN(CZ179+IP179,$IO$7))-GT179,0)</f>
        <v>0.4529321666</v>
      </c>
      <c r="IR179" s="193">
        <f t="shared" si="860"/>
        <v>0.324333639</v>
      </c>
      <c r="IS179" s="193">
        <f t="shared" si="860"/>
        <v>0.207353047</v>
      </c>
      <c r="IT179" s="193">
        <f t="shared" si="860"/>
        <v>0.09477925808</v>
      </c>
      <c r="IU179" s="193">
        <f t="shared" si="860"/>
        <v>0</v>
      </c>
      <c r="IV179" s="193">
        <f t="shared" si="860"/>
        <v>0</v>
      </c>
      <c r="IW179" s="193">
        <f t="shared" si="860"/>
        <v>0</v>
      </c>
      <c r="IX179" s="193">
        <f t="shared" si="860"/>
        <v>0</v>
      </c>
      <c r="IY179" s="193">
        <f t="shared" si="860"/>
        <v>0</v>
      </c>
      <c r="IZ179" s="193">
        <f t="shared" si="860"/>
        <v>0</v>
      </c>
      <c r="JA179" s="193">
        <f t="shared" si="860"/>
        <v>0</v>
      </c>
      <c r="JB179" s="193">
        <f t="shared" si="860"/>
        <v>0</v>
      </c>
      <c r="JC179" s="193">
        <f t="shared" si="860"/>
        <v>0</v>
      </c>
      <c r="JD179" s="193">
        <f t="shared" si="860"/>
        <v>0</v>
      </c>
      <c r="JE179" s="193">
        <f t="shared" si="860"/>
        <v>0.02033495234</v>
      </c>
      <c r="JF179" s="193">
        <f t="shared" si="860"/>
        <v>0.07468076432</v>
      </c>
      <c r="JG179" s="193">
        <f t="shared" si="860"/>
        <v>0.1434434287</v>
      </c>
      <c r="JH179" s="193">
        <f t="shared" si="860"/>
        <v>0.2473368868</v>
      </c>
      <c r="JI179" s="193">
        <f t="shared" si="860"/>
        <v>0.3757875275</v>
      </c>
      <c r="JJ179" s="193">
        <f t="shared" si="860"/>
        <v>0.55761155</v>
      </c>
      <c r="JK179" s="193">
        <f t="shared" si="860"/>
        <v>0.7827518452</v>
      </c>
      <c r="JL179" s="193">
        <f t="shared" si="860"/>
        <v>1.020783039</v>
      </c>
      <c r="JM179" s="193">
        <f t="shared" si="860"/>
        <v>1.257678092</v>
      </c>
      <c r="JN179" s="193">
        <f t="shared" si="860"/>
        <v>1.506589952</v>
      </c>
      <c r="JO179" s="193">
        <f t="shared" si="860"/>
        <v>1.753961535</v>
      </c>
      <c r="JP179" s="193">
        <f t="shared" si="860"/>
        <v>1.966718799</v>
      </c>
      <c r="JQ179" s="193">
        <f t="shared" si="860"/>
        <v>2.185645148</v>
      </c>
      <c r="JR179" s="193">
        <f t="shared" si="860"/>
        <v>2.382318759</v>
      </c>
      <c r="JS179" s="193">
        <f t="shared" si="860"/>
        <v>2.549762628</v>
      </c>
      <c r="JT179" s="193">
        <f t="shared" si="860"/>
        <v>2.689895528</v>
      </c>
      <c r="JU179" s="193">
        <f t="shared" si="860"/>
        <v>2.804427028</v>
      </c>
      <c r="JV179" s="193">
        <f t="shared" si="860"/>
        <v>2.869265054</v>
      </c>
      <c r="JW179" s="193">
        <f t="shared" si="860"/>
        <v>2.920393815</v>
      </c>
      <c r="JX179" s="193">
        <f t="shared" si="860"/>
        <v>2.907047582</v>
      </c>
      <c r="JY179" s="193">
        <f t="shared" si="860"/>
        <v>2.811997562</v>
      </c>
      <c r="JZ179" s="193">
        <f t="shared" si="860"/>
        <v>2.688490205</v>
      </c>
      <c r="KA179" s="193">
        <f t="shared" si="860"/>
        <v>2.511774016</v>
      </c>
      <c r="KB179" s="193">
        <f t="shared" si="860"/>
        <v>2.317049055</v>
      </c>
      <c r="KC179" s="193">
        <f t="shared" si="860"/>
        <v>2.112625439</v>
      </c>
      <c r="KD179" s="193">
        <f t="shared" si="860"/>
        <v>1.896974807</v>
      </c>
      <c r="KE179" s="193">
        <f t="shared" si="860"/>
        <v>1.669896584</v>
      </c>
      <c r="KF179" s="193">
        <f t="shared" si="860"/>
        <v>1.438358866</v>
      </c>
      <c r="KG179" s="193">
        <f t="shared" si="860"/>
        <v>1.202795208</v>
      </c>
      <c r="KH179" s="193">
        <f t="shared" si="860"/>
        <v>0.9752439194</v>
      </c>
      <c r="KI179" s="193">
        <f t="shared" si="860"/>
        <v>0.7520994339</v>
      </c>
      <c r="KJ179" s="193">
        <f t="shared" si="860"/>
        <v>0.5537932933</v>
      </c>
      <c r="KK179" s="193">
        <f t="shared" si="860"/>
        <v>0.3691081805</v>
      </c>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row>
    <row r="180" ht="14.25" customHeight="1">
      <c r="A180" s="1">
        <v>6.0</v>
      </c>
      <c r="B180" s="1">
        <f t="shared" ref="B180:C180" si="861">B179+1</f>
        <v>170</v>
      </c>
      <c r="C180" s="267">
        <f t="shared" si="861"/>
        <v>43635</v>
      </c>
      <c r="D180" s="193">
        <f t="shared" si="15"/>
        <v>9.437769819</v>
      </c>
      <c r="E180" s="193">
        <f>(SUMIFS(Profile!$F$2:$F$17521,Profile!$B$2:$B$17521,$B180,Profile!$C$2:$C$17521,E$8))*$C$6</f>
        <v>0.158244294</v>
      </c>
      <c r="F180" s="193">
        <f>(SUMIFS(Profile!$F$2:$F$17521,Profile!$B$2:$B$17521,$B180,Profile!$C$2:$C$17521,F$8))*$C$6</f>
        <v>0.1406170815</v>
      </c>
      <c r="G180" s="193">
        <f>(SUMIFS(Profile!$F$2:$F$17521,Profile!$B$2:$B$17521,$B180,Profile!$C$2:$C$17521,G$8))*$C$6</f>
        <v>0.1310022383</v>
      </c>
      <c r="H180" s="193">
        <f>(SUMIFS(Profile!$F$2:$F$17521,Profile!$B$2:$B$17521,$B180,Profile!$C$2:$C$17521,H$8))*$C$6</f>
        <v>0.1209867767</v>
      </c>
      <c r="I180" s="193">
        <f>(SUMIFS(Profile!$F$2:$F$17521,Profile!$B$2:$B$17521,$B180,Profile!$C$2:$C$17521,I$8))*$C$6</f>
        <v>0.1125737889</v>
      </c>
      <c r="J180" s="193">
        <f>(SUMIFS(Profile!$F$2:$F$17521,Profile!$B$2:$B$17521,$B180,Profile!$C$2:$C$17521,J$8))*$C$6</f>
        <v>0.1089682227</v>
      </c>
      <c r="K180" s="193">
        <f>(SUMIFS(Profile!$F$2:$F$17521,Profile!$B$2:$B$17521,$B180,Profile!$C$2:$C$17521,K$8))*$C$6</f>
        <v>0.105763275</v>
      </c>
      <c r="L180" s="193">
        <f>(SUMIFS(Profile!$F$2:$F$17521,Profile!$B$2:$B$17521,$B180,Profile!$C$2:$C$17521,L$8))*$C$6</f>
        <v>0.1037601827</v>
      </c>
      <c r="M180" s="193">
        <f>(SUMIFS(Profile!$F$2:$F$17521,Profile!$B$2:$B$17521,$B180,Profile!$C$2:$C$17521,M$8))*$C$6</f>
        <v>0.1029589457</v>
      </c>
      <c r="N180" s="193">
        <f>(SUMIFS(Profile!$F$2:$F$17521,Profile!$B$2:$B$17521,$B180,Profile!$C$2:$C$17521,N$8))*$C$6</f>
        <v>0.09694966874</v>
      </c>
      <c r="O180" s="193">
        <f>(SUMIFS(Profile!$F$2:$F$17521,Profile!$B$2:$B$17521,$B180,Profile!$C$2:$C$17521,O$8))*$C$6</f>
        <v>0.1033595642</v>
      </c>
      <c r="P180" s="193">
        <f>(SUMIFS(Profile!$F$2:$F$17521,Profile!$B$2:$B$17521,$B180,Profile!$C$2:$C$17521,P$8))*$C$6</f>
        <v>0.1037601827</v>
      </c>
      <c r="Q180" s="193">
        <f>(SUMIFS(Profile!$F$2:$F$17521,Profile!$B$2:$B$17521,$B180,Profile!$C$2:$C$17521,Q$8))*$C$6</f>
        <v>0.111772552</v>
      </c>
      <c r="R180" s="193">
        <f>(SUMIFS(Profile!$F$2:$F$17521,Profile!$B$2:$B$17521,$B180,Profile!$C$2:$C$17521,R$8))*$C$6</f>
        <v>0.1153781182</v>
      </c>
      <c r="S180" s="193">
        <f>(SUMIFS(Profile!$F$2:$F$17521,Profile!$B$2:$B$17521,$B180,Profile!$C$2:$C$17521,S$8))*$C$6</f>
        <v>0.1277972906</v>
      </c>
      <c r="T180" s="193">
        <f>(SUMIFS(Profile!$F$2:$F$17521,Profile!$B$2:$B$17521,$B180,Profile!$C$2:$C$17521,T$8))*$C$6</f>
        <v>0.1494306878</v>
      </c>
      <c r="U180" s="193">
        <f>(SUMIFS(Profile!$F$2:$F$17521,Profile!$B$2:$B$17521,$B180,Profile!$C$2:$C$17521,U$8))*$C$6</f>
        <v>0.1754708881</v>
      </c>
      <c r="V180" s="193">
        <f>(SUMIFS(Profile!$F$2:$F$17521,Profile!$B$2:$B$17521,$B180,Profile!$C$2:$C$17521,V$8))*$C$6</f>
        <v>0.1999086145</v>
      </c>
      <c r="W180" s="193">
        <f>(SUMIFS(Profile!$F$2:$F$17521,Profile!$B$2:$B$17521,$B180,Profile!$C$2:$C$17521,W$8))*$C$6</f>
        <v>0.2199395378</v>
      </c>
      <c r="X180" s="193">
        <f>(SUMIFS(Profile!$F$2:$F$17521,Profile!$B$2:$B$17521,$B180,Profile!$C$2:$C$17521,X$8))*$C$6</f>
        <v>0.2263494332</v>
      </c>
      <c r="Y180" s="193">
        <f>(SUMIFS(Profile!$F$2:$F$17521,Profile!$B$2:$B$17521,$B180,Profile!$C$2:$C$17521,Y$8))*$C$6</f>
        <v>0.2283525256</v>
      </c>
      <c r="Z180" s="193">
        <f>(SUMIFS(Profile!$F$2:$F$17521,Profile!$B$2:$B$17521,$B180,Profile!$C$2:$C$17521,Z$8))*$C$6</f>
        <v>0.2411723165</v>
      </c>
      <c r="AA180" s="193">
        <f>(SUMIFS(Profile!$F$2:$F$17521,Profile!$B$2:$B$17521,$B180,Profile!$C$2:$C$17521,AA$8))*$C$6</f>
        <v>0.2379673687</v>
      </c>
      <c r="AB180" s="193">
        <f>(SUMIFS(Profile!$F$2:$F$17521,Profile!$B$2:$B$17521,$B180,Profile!$C$2:$C$17521,AB$8))*$C$6</f>
        <v>0.2427747903</v>
      </c>
      <c r="AC180" s="193">
        <f>(SUMIFS(Profile!$F$2:$F$17521,Profile!$B$2:$B$17521,$B180,Profile!$C$2:$C$17521,AC$8))*$C$6</f>
        <v>0.2391692241</v>
      </c>
      <c r="AD180" s="193">
        <f>(SUMIFS(Profile!$F$2:$F$17521,Profile!$B$2:$B$17521,$B180,Profile!$C$2:$C$17521,AD$8))*$C$6</f>
        <v>0.2367655133</v>
      </c>
      <c r="AE180" s="193">
        <f>(SUMIFS(Profile!$F$2:$F$17521,Profile!$B$2:$B$17521,$B180,Profile!$C$2:$C$17521,AE$8))*$C$6</f>
        <v>0.2395698426</v>
      </c>
      <c r="AF180" s="193">
        <f>(SUMIFS(Profile!$F$2:$F$17521,Profile!$B$2:$B$17521,$B180,Profile!$C$2:$C$17521,AF$8))*$C$6</f>
        <v>0.2291537625</v>
      </c>
      <c r="AG180" s="193">
        <f>(SUMIFS(Profile!$F$2:$F$17521,Profile!$B$2:$B$17521,$B180,Profile!$C$2:$C$17521,AG$8))*$C$6</f>
        <v>0.2291537625</v>
      </c>
      <c r="AH180" s="193">
        <f>(SUMIFS(Profile!$F$2:$F$17521,Profile!$B$2:$B$17521,$B180,Profile!$C$2:$C$17521,AH$8))*$C$6</f>
        <v>0.2283525256</v>
      </c>
      <c r="AI180" s="193">
        <f>(SUMIFS(Profile!$F$2:$F$17521,Profile!$B$2:$B$17521,$B180,Profile!$C$2:$C$17521,AI$8))*$C$6</f>
        <v>0.2219426301</v>
      </c>
      <c r="AJ180" s="193">
        <f>(SUMIFS(Profile!$F$2:$F$17521,Profile!$B$2:$B$17521,$B180,Profile!$C$2:$C$17521,AJ$8))*$C$6</f>
        <v>0.2331599471</v>
      </c>
      <c r="AK180" s="193">
        <f>(SUMIFS(Profile!$F$2:$F$17521,Profile!$B$2:$B$17521,$B180,Profile!$C$2:$C$17521,AK$8))*$C$6</f>
        <v>0.240771698</v>
      </c>
      <c r="AL180" s="193">
        <f>(SUMIFS(Profile!$F$2:$F$17521,Profile!$B$2:$B$17521,$B180,Profile!$C$2:$C$17521,AL$8))*$C$6</f>
        <v>0.246780975</v>
      </c>
      <c r="AM180" s="193">
        <f>(SUMIFS(Profile!$F$2:$F$17521,Profile!$B$2:$B$17521,$B180,Profile!$C$2:$C$17521,AM$8))*$C$6</f>
        <v>0.2571970551</v>
      </c>
      <c r="AN180" s="193">
        <f>(SUMIFS(Profile!$F$2:$F$17521,Profile!$B$2:$B$17521,$B180,Profile!$C$2:$C$17521,AN$8))*$C$6</f>
        <v>0.2672125167</v>
      </c>
      <c r="AO180" s="193">
        <f>(SUMIFS(Profile!$F$2:$F$17521,Profile!$B$2:$B$17521,$B180,Profile!$C$2:$C$17521,AO$8))*$C$6</f>
        <v>0.2616038582</v>
      </c>
      <c r="AP180" s="193">
        <f>(SUMIFS(Profile!$F$2:$F$17521,Profile!$B$2:$B$17521,$B180,Profile!$C$2:$C$17521,AP$8))*$C$6</f>
        <v>0.2583989105</v>
      </c>
      <c r="AQ180" s="193">
        <f>(SUMIFS(Profile!$F$2:$F$17521,Profile!$B$2:$B$17521,$B180,Profile!$C$2:$C$17521,AQ$8))*$C$6</f>
        <v>0.2620044767</v>
      </c>
      <c r="AR180" s="193">
        <f>(SUMIFS(Profile!$F$2:$F$17521,Profile!$B$2:$B$17521,$B180,Profile!$C$2:$C$17521,AR$8))*$C$6</f>
        <v>0.2571970551</v>
      </c>
      <c r="AS180" s="193">
        <f>(SUMIFS(Profile!$F$2:$F$17521,Profile!$B$2:$B$17521,$B180,Profile!$C$2:$C$17521,AS$8))*$C$6</f>
        <v>0.2543927258</v>
      </c>
      <c r="AT180" s="193">
        <f>(SUMIFS(Profile!$F$2:$F$17521,Profile!$B$2:$B$17521,$B180,Profile!$C$2:$C$17521,AT$8))*$C$6</f>
        <v>0.2535914889</v>
      </c>
      <c r="AU180" s="193">
        <f>(SUMIFS(Profile!$F$2:$F$17521,Profile!$B$2:$B$17521,$B180,Profile!$C$2:$C$17521,AU$8))*$C$6</f>
        <v>0.2547933443</v>
      </c>
      <c r="AV180" s="193">
        <f>(SUMIFS(Profile!$F$2:$F$17521,Profile!$B$2:$B$17521,$B180,Profile!$C$2:$C$17521,AV$8))*$C$6</f>
        <v>0.2499859227</v>
      </c>
      <c r="AW180" s="193">
        <f>(SUMIFS(Profile!$F$2:$F$17521,Profile!$B$2:$B$17521,$B180,Profile!$C$2:$C$17521,AW$8))*$C$6</f>
        <v>0.2463803565</v>
      </c>
      <c r="AX180" s="193">
        <f>(SUMIFS(Profile!$F$2:$F$17521,Profile!$B$2:$B$17521,$B180,Profile!$C$2:$C$17521,AX$8))*$C$6</f>
        <v>0.2311568548</v>
      </c>
      <c r="AY180" s="193">
        <f>(SUMIFS(Profile!$F$2:$F$17521,Profile!$B$2:$B$17521,$B180,Profile!$C$2:$C$17521,AY$8))*$C$6</f>
        <v>0.2011104699</v>
      </c>
      <c r="AZ180" s="193">
        <f>(SUMIFS(Profile!$F$2:$F$17521,Profile!$B$2:$B$17521,$B180,Profile!$C$2:$C$17521,AZ$8))*$C$6</f>
        <v>0.1726665588</v>
      </c>
      <c r="BA180" s="193">
        <f t="shared" si="16"/>
        <v>8.17574397</v>
      </c>
      <c r="BB180" s="193">
        <f>(SUMIFS(Profile!$E$2:$E$17521,Profile!$B$2:$B$17521,$B180,Profile!$C$2:$C$17521,BB$8))*$C$9</f>
        <v>0</v>
      </c>
      <c r="BC180" s="193">
        <f>(SUMIFS(Profile!$E$2:$E$17521,Profile!$B$2:$B$17521,$B180,Profile!$C$2:$C$17521,BC$8))*$C$9</f>
        <v>0</v>
      </c>
      <c r="BD180" s="193">
        <f>(SUMIFS(Profile!$E$2:$E$17521,Profile!$B$2:$B$17521,$B180,Profile!$C$2:$C$17521,BD$8))*$C$9</f>
        <v>0</v>
      </c>
      <c r="BE180" s="193">
        <f>(SUMIFS(Profile!$E$2:$E$17521,Profile!$B$2:$B$17521,$B180,Profile!$C$2:$C$17521,BE$8))*$C$9</f>
        <v>0</v>
      </c>
      <c r="BF180" s="193">
        <f>(SUMIFS(Profile!$E$2:$E$17521,Profile!$B$2:$B$17521,$B180,Profile!$C$2:$C$17521,BF$8))*$C$9</f>
        <v>0</v>
      </c>
      <c r="BG180" s="193">
        <f>(SUMIFS(Profile!$E$2:$E$17521,Profile!$B$2:$B$17521,$B180,Profile!$C$2:$C$17521,BG$8))*$C$9</f>
        <v>0</v>
      </c>
      <c r="BH180" s="193">
        <f>(SUMIFS(Profile!$E$2:$E$17521,Profile!$B$2:$B$17521,$B180,Profile!$C$2:$C$17521,BH$8))*$C$9</f>
        <v>0</v>
      </c>
      <c r="BI180" s="193">
        <f>(SUMIFS(Profile!$E$2:$E$17521,Profile!$B$2:$B$17521,$B180,Profile!$C$2:$C$17521,BI$8))*$C$9</f>
        <v>0.002738913004</v>
      </c>
      <c r="BJ180" s="193">
        <f>(SUMIFS(Profile!$E$2:$E$17521,Profile!$B$2:$B$17521,$B180,Profile!$C$2:$C$17521,BJ$8))*$C$9</f>
        <v>0.004965334412</v>
      </c>
      <c r="BK180" s="193">
        <f>(SUMIFS(Profile!$E$2:$E$17521,Profile!$B$2:$B$17521,$B180,Profile!$C$2:$C$17521,BK$8))*$C$9</f>
        <v>0.01526950014</v>
      </c>
      <c r="BL180" s="193">
        <f>(SUMIFS(Profile!$E$2:$E$17521,Profile!$B$2:$B$17521,$B180,Profile!$C$2:$C$17521,BL$8))*$C$9</f>
        <v>0.03829845273</v>
      </c>
      <c r="BM180" s="193">
        <f>(SUMIFS(Profile!$E$2:$E$17521,Profile!$B$2:$B$17521,$B180,Profile!$C$2:$C$17521,BM$8))*$C$9</f>
        <v>0.07014910243</v>
      </c>
      <c r="BN180" s="193">
        <f>(SUMIFS(Profile!$E$2:$E$17521,Profile!$B$2:$B$17521,$B180,Profile!$C$2:$C$17521,BN$8))*$C$9</f>
        <v>0.1095425217</v>
      </c>
      <c r="BO180" s="193">
        <f>(SUMIFS(Profile!$E$2:$E$17521,Profile!$B$2:$B$17521,$B180,Profile!$C$2:$C$17521,BO$8))*$C$9</f>
        <v>0.1526002265</v>
      </c>
      <c r="BP180" s="193">
        <f>(SUMIFS(Profile!$E$2:$E$17521,Profile!$B$2:$B$17521,$B180,Profile!$C$2:$C$17521,BP$8))*$C$9</f>
        <v>0.1694161929</v>
      </c>
      <c r="BQ180" s="193">
        <f>(SUMIFS(Profile!$E$2:$E$17521,Profile!$B$2:$B$17521,$B180,Profile!$C$2:$C$17521,BQ$8))*$C$9</f>
        <v>0.224762309</v>
      </c>
      <c r="BR180" s="193">
        <f>(SUMIFS(Profile!$E$2:$E$17521,Profile!$B$2:$B$17521,$B180,Profile!$C$2:$C$17521,BR$8))*$C$9</f>
        <v>0.2449263072</v>
      </c>
      <c r="BS180" s="193">
        <f>(SUMIFS(Profile!$E$2:$E$17521,Profile!$B$2:$B$17521,$B180,Profile!$C$2:$C$17521,BS$8))*$C$9</f>
        <v>0.3000546601</v>
      </c>
      <c r="BT180" s="193">
        <f>(SUMIFS(Profile!$E$2:$E$17521,Profile!$B$2:$B$17521,$B180,Profile!$C$2:$C$17521,BT$8))*$C$9</f>
        <v>0.3691880454</v>
      </c>
      <c r="BU180" s="193">
        <f>(SUMIFS(Profile!$E$2:$E$17521,Profile!$B$2:$B$17521,$B180,Profile!$C$2:$C$17521,BU$8))*$C$9</f>
        <v>0.379992435</v>
      </c>
      <c r="BV180" s="193">
        <f>(SUMIFS(Profile!$E$2:$E$17521,Profile!$B$2:$B$17521,$B180,Profile!$C$2:$C$17521,BV$8))*$C$9</f>
        <v>0.4663108584</v>
      </c>
      <c r="BW180" s="193">
        <f>(SUMIFS(Profile!$E$2:$E$17521,Profile!$B$2:$B$17521,$B180,Profile!$C$2:$C$17521,BW$8))*$C$9</f>
        <v>0.4080776284</v>
      </c>
      <c r="BX180" s="193">
        <f>(SUMIFS(Profile!$E$2:$E$17521,Profile!$B$2:$B$17521,$B180,Profile!$C$2:$C$17521,BX$8))*$C$9</f>
        <v>0.3959382783</v>
      </c>
      <c r="BY180" s="193">
        <f>(SUMIFS(Profile!$E$2:$E$17521,Profile!$B$2:$B$17521,$B180,Profile!$C$2:$C$17521,BY$8))*$C$9</f>
        <v>0.4724959136</v>
      </c>
      <c r="BZ180" s="193">
        <f>(SUMIFS(Profile!$E$2:$E$17521,Profile!$B$2:$B$17521,$B180,Profile!$C$2:$C$17521,BZ$8))*$C$9</f>
        <v>0.4467154988</v>
      </c>
      <c r="CA180" s="193">
        <f>(SUMIFS(Profile!$E$2:$E$17521,Profile!$B$2:$B$17521,$B180,Profile!$C$2:$C$17521,CA$8))*$C$9</f>
        <v>0.4267941043</v>
      </c>
      <c r="CB180" s="193">
        <f>(SUMIFS(Profile!$E$2:$E$17521,Profile!$B$2:$B$17521,$B180,Profile!$C$2:$C$17521,CB$8))*$C$9</f>
        <v>0.3960329642</v>
      </c>
      <c r="CC180" s="193">
        <f>(SUMIFS(Profile!$E$2:$E$17521,Profile!$B$2:$B$17521,$B180,Profile!$C$2:$C$17521,CC$8))*$C$9</f>
        <v>0.4064732967</v>
      </c>
      <c r="CD180" s="193">
        <f>(SUMIFS(Profile!$E$2:$E$17521,Profile!$B$2:$B$17521,$B180,Profile!$C$2:$C$17521,CD$8))*$C$9</f>
        <v>0.3756834871</v>
      </c>
      <c r="CE180" s="193">
        <f>(SUMIFS(Profile!$E$2:$E$17521,Profile!$B$2:$B$17521,$B180,Profile!$C$2:$C$17521,CE$8))*$C$9</f>
        <v>0.3540256865</v>
      </c>
      <c r="CF180" s="193">
        <f>(SUMIFS(Profile!$E$2:$E$17521,Profile!$B$2:$B$17521,$B180,Profile!$C$2:$C$17521,CF$8))*$C$9</f>
        <v>0.35539946</v>
      </c>
      <c r="CG180" s="193">
        <f>(SUMIFS(Profile!$E$2:$E$17521,Profile!$B$2:$B$17521,$B180,Profile!$C$2:$C$17521,CG$8))*$C$9</f>
        <v>0.314743744</v>
      </c>
      <c r="CH180" s="193">
        <f>(SUMIFS(Profile!$E$2:$E$17521,Profile!$B$2:$B$17521,$B180,Profile!$C$2:$C$17521,CH$8))*$C$9</f>
        <v>0.2793806661</v>
      </c>
      <c r="CI180" s="193">
        <f>(SUMIFS(Profile!$E$2:$E$17521,Profile!$B$2:$B$17521,$B180,Profile!$C$2:$C$17521,CI$8))*$C$9</f>
        <v>0.2519261083</v>
      </c>
      <c r="CJ180" s="193">
        <f>(SUMIFS(Profile!$E$2:$E$17521,Profile!$B$2:$B$17521,$B180,Profile!$C$2:$C$17521,CJ$8))*$C$9</f>
        <v>0.2236874205</v>
      </c>
      <c r="CK180" s="193">
        <f>(SUMIFS(Profile!$E$2:$E$17521,Profile!$B$2:$B$17521,$B180,Profile!$C$2:$C$17521,CK$8))*$C$9</f>
        <v>0.1759696185</v>
      </c>
      <c r="CL180" s="193">
        <f>(SUMIFS(Profile!$E$2:$E$17521,Profile!$B$2:$B$17521,$B180,Profile!$C$2:$C$17521,CL$8))*$C$9</f>
        <v>0.1401333823</v>
      </c>
      <c r="CM180" s="193">
        <f>(SUMIFS(Profile!$E$2:$E$17521,Profile!$B$2:$B$17521,$B180,Profile!$C$2:$C$17521,CM$8))*$C$9</f>
        <v>0.1003619066</v>
      </c>
      <c r="CN180" s="193">
        <f>(SUMIFS(Profile!$E$2:$E$17521,Profile!$B$2:$B$17521,$B180,Profile!$C$2:$C$17521,CN$8))*$C$9</f>
        <v>0.05998183109</v>
      </c>
      <c r="CO180" s="193">
        <f>(SUMIFS(Profile!$E$2:$E$17521,Profile!$B$2:$B$17521,$B180,Profile!$C$2:$C$17521,CO$8))*$C$9</f>
        <v>0.02821765932</v>
      </c>
      <c r="CP180" s="193">
        <f>(SUMIFS(Profile!$E$2:$E$17521,Profile!$B$2:$B$17521,$B180,Profile!$C$2:$C$17521,CP$8))*$C$9</f>
        <v>0.01031195318</v>
      </c>
      <c r="CQ180" s="193">
        <f>(SUMIFS(Profile!$E$2:$E$17521,Profile!$B$2:$B$17521,$B180,Profile!$C$2:$C$17521,CQ$8))*$C$9</f>
        <v>0.005158911041</v>
      </c>
      <c r="CR180" s="193">
        <f>(SUMIFS(Profile!$E$2:$E$17521,Profile!$B$2:$B$17521,$B180,Profile!$C$2:$C$17521,CR$8))*$C$9</f>
        <v>0.00001959228041</v>
      </c>
      <c r="CS180" s="193">
        <f>(SUMIFS(Profile!$E$2:$E$17521,Profile!$B$2:$B$17521,$B180,Profile!$C$2:$C$17521,CS$8))*$C$9</f>
        <v>0</v>
      </c>
      <c r="CT180" s="193">
        <f>(SUMIFS(Profile!$E$2:$E$17521,Profile!$B$2:$B$17521,$B180,Profile!$C$2:$C$17521,CT$8))*$C$9</f>
        <v>0</v>
      </c>
      <c r="CU180" s="193">
        <f>(SUMIFS(Profile!$E$2:$E$17521,Profile!$B$2:$B$17521,$B180,Profile!$C$2:$C$17521,CU$8))*$C$9</f>
        <v>0</v>
      </c>
      <c r="CV180" s="193">
        <f>(SUMIFS(Profile!$E$2:$E$17521,Profile!$B$2:$B$17521,$B180,Profile!$C$2:$C$17521,CV$8))*$C$9</f>
        <v>0</v>
      </c>
      <c r="CW180" s="193">
        <f>(SUMIFS(Profile!$E$2:$E$17521,Profile!$B$2:$B$17521,$B180,Profile!$C$2:$C$17521,CW$8))*$C$9</f>
        <v>0</v>
      </c>
      <c r="CX180" s="193">
        <f t="shared" si="17"/>
        <v>2.681576419</v>
      </c>
      <c r="CY180" s="193">
        <f t="shared" ref="CY180:ET180" si="862">MAX(BB180-E180,0)</f>
        <v>0</v>
      </c>
      <c r="CZ180" s="193">
        <f t="shared" si="862"/>
        <v>0</v>
      </c>
      <c r="DA180" s="193">
        <f t="shared" si="862"/>
        <v>0</v>
      </c>
      <c r="DB180" s="193">
        <f t="shared" si="862"/>
        <v>0</v>
      </c>
      <c r="DC180" s="193">
        <f t="shared" si="862"/>
        <v>0</v>
      </c>
      <c r="DD180" s="193">
        <f t="shared" si="862"/>
        <v>0</v>
      </c>
      <c r="DE180" s="193">
        <f t="shared" si="862"/>
        <v>0</v>
      </c>
      <c r="DF180" s="193">
        <f t="shared" si="862"/>
        <v>0</v>
      </c>
      <c r="DG180" s="193">
        <f t="shared" si="862"/>
        <v>0</v>
      </c>
      <c r="DH180" s="193">
        <f t="shared" si="862"/>
        <v>0</v>
      </c>
      <c r="DI180" s="193">
        <f t="shared" si="862"/>
        <v>0</v>
      </c>
      <c r="DJ180" s="193">
        <f t="shared" si="862"/>
        <v>0</v>
      </c>
      <c r="DK180" s="193">
        <f t="shared" si="862"/>
        <v>0</v>
      </c>
      <c r="DL180" s="193">
        <f t="shared" si="862"/>
        <v>0.0372221083</v>
      </c>
      <c r="DM180" s="193">
        <f t="shared" si="862"/>
        <v>0.04161890224</v>
      </c>
      <c r="DN180" s="193">
        <f t="shared" si="862"/>
        <v>0.07533162124</v>
      </c>
      <c r="DO180" s="193">
        <f t="shared" si="862"/>
        <v>0.06945541915</v>
      </c>
      <c r="DP180" s="193">
        <f t="shared" si="862"/>
        <v>0.1001460457</v>
      </c>
      <c r="DQ180" s="193">
        <f t="shared" si="862"/>
        <v>0.1492485076</v>
      </c>
      <c r="DR180" s="193">
        <f t="shared" si="862"/>
        <v>0.1536430017</v>
      </c>
      <c r="DS180" s="193">
        <f t="shared" si="862"/>
        <v>0.2379583328</v>
      </c>
      <c r="DT180" s="193">
        <f t="shared" si="862"/>
        <v>0.1669053119</v>
      </c>
      <c r="DU180" s="193">
        <f t="shared" si="862"/>
        <v>0.1579709096</v>
      </c>
      <c r="DV180" s="193">
        <f t="shared" si="862"/>
        <v>0.2297211233</v>
      </c>
      <c r="DW180" s="193">
        <f t="shared" si="862"/>
        <v>0.2075462747</v>
      </c>
      <c r="DX180" s="193">
        <f t="shared" si="862"/>
        <v>0.190028591</v>
      </c>
      <c r="DY180" s="193">
        <f t="shared" si="862"/>
        <v>0.1564631216</v>
      </c>
      <c r="DZ180" s="193">
        <f t="shared" si="862"/>
        <v>0.1773195342</v>
      </c>
      <c r="EA180" s="193">
        <f t="shared" si="862"/>
        <v>0.1465297246</v>
      </c>
      <c r="EB180" s="193">
        <f t="shared" si="862"/>
        <v>0.1256731609</v>
      </c>
      <c r="EC180" s="193">
        <f t="shared" si="862"/>
        <v>0.1334568299</v>
      </c>
      <c r="ED180" s="193">
        <f t="shared" si="862"/>
        <v>0.08158379682</v>
      </c>
      <c r="EE180" s="193">
        <f t="shared" si="862"/>
        <v>0.03860896812</v>
      </c>
      <c r="EF180" s="193">
        <f t="shared" si="862"/>
        <v>0.005145133303</v>
      </c>
      <c r="EG180" s="193">
        <f t="shared" si="862"/>
        <v>0</v>
      </c>
      <c r="EH180" s="193">
        <f t="shared" si="862"/>
        <v>0</v>
      </c>
      <c r="EI180" s="193">
        <f t="shared" si="862"/>
        <v>0</v>
      </c>
      <c r="EJ180" s="193">
        <f t="shared" si="862"/>
        <v>0</v>
      </c>
      <c r="EK180" s="193">
        <f t="shared" si="862"/>
        <v>0</v>
      </c>
      <c r="EL180" s="193">
        <f t="shared" si="862"/>
        <v>0</v>
      </c>
      <c r="EM180" s="193">
        <f t="shared" si="862"/>
        <v>0</v>
      </c>
      <c r="EN180" s="193">
        <f t="shared" si="862"/>
        <v>0</v>
      </c>
      <c r="EO180" s="193">
        <f t="shared" si="862"/>
        <v>0</v>
      </c>
      <c r="EP180" s="193">
        <f t="shared" si="862"/>
        <v>0</v>
      </c>
      <c r="EQ180" s="193">
        <f t="shared" si="862"/>
        <v>0</v>
      </c>
      <c r="ER180" s="193">
        <f t="shared" si="862"/>
        <v>0</v>
      </c>
      <c r="ES180" s="193">
        <f t="shared" si="862"/>
        <v>0</v>
      </c>
      <c r="ET180" s="193">
        <f t="shared" si="862"/>
        <v>0</v>
      </c>
      <c r="EU180" s="193">
        <f t="shared" si="19"/>
        <v>5.494167551</v>
      </c>
      <c r="EV180" s="193">
        <f t="shared" ref="EV180:GQ180" si="863">BB180-CY180</f>
        <v>0</v>
      </c>
      <c r="EW180" s="193">
        <f t="shared" si="863"/>
        <v>0</v>
      </c>
      <c r="EX180" s="193">
        <f t="shared" si="863"/>
        <v>0</v>
      </c>
      <c r="EY180" s="193">
        <f t="shared" si="863"/>
        <v>0</v>
      </c>
      <c r="EZ180" s="193">
        <f t="shared" si="863"/>
        <v>0</v>
      </c>
      <c r="FA180" s="193">
        <f t="shared" si="863"/>
        <v>0</v>
      </c>
      <c r="FB180" s="193">
        <f t="shared" si="863"/>
        <v>0</v>
      </c>
      <c r="FC180" s="193">
        <f t="shared" si="863"/>
        <v>0.002738913004</v>
      </c>
      <c r="FD180" s="193">
        <f t="shared" si="863"/>
        <v>0.004965334412</v>
      </c>
      <c r="FE180" s="193">
        <f t="shared" si="863"/>
        <v>0.01526950014</v>
      </c>
      <c r="FF180" s="193">
        <f t="shared" si="863"/>
        <v>0.03829845273</v>
      </c>
      <c r="FG180" s="193">
        <f t="shared" si="863"/>
        <v>0.07014910243</v>
      </c>
      <c r="FH180" s="193">
        <f t="shared" si="863"/>
        <v>0.1095425217</v>
      </c>
      <c r="FI180" s="193">
        <f t="shared" si="863"/>
        <v>0.1153781182</v>
      </c>
      <c r="FJ180" s="193">
        <f t="shared" si="863"/>
        <v>0.1277972906</v>
      </c>
      <c r="FK180" s="193">
        <f t="shared" si="863"/>
        <v>0.1494306878</v>
      </c>
      <c r="FL180" s="193">
        <f t="shared" si="863"/>
        <v>0.1754708881</v>
      </c>
      <c r="FM180" s="193">
        <f t="shared" si="863"/>
        <v>0.1999086145</v>
      </c>
      <c r="FN180" s="193">
        <f t="shared" si="863"/>
        <v>0.2199395378</v>
      </c>
      <c r="FO180" s="193">
        <f t="shared" si="863"/>
        <v>0.2263494332</v>
      </c>
      <c r="FP180" s="193">
        <f t="shared" si="863"/>
        <v>0.2283525256</v>
      </c>
      <c r="FQ180" s="193">
        <f t="shared" si="863"/>
        <v>0.2411723165</v>
      </c>
      <c r="FR180" s="193">
        <f t="shared" si="863"/>
        <v>0.2379673687</v>
      </c>
      <c r="FS180" s="193">
        <f t="shared" si="863"/>
        <v>0.2427747903</v>
      </c>
      <c r="FT180" s="193">
        <f t="shared" si="863"/>
        <v>0.2391692241</v>
      </c>
      <c r="FU180" s="193">
        <f t="shared" si="863"/>
        <v>0.2367655133</v>
      </c>
      <c r="FV180" s="193">
        <f t="shared" si="863"/>
        <v>0.2395698426</v>
      </c>
      <c r="FW180" s="193">
        <f t="shared" si="863"/>
        <v>0.2291537625</v>
      </c>
      <c r="FX180" s="193">
        <f t="shared" si="863"/>
        <v>0.2291537625</v>
      </c>
      <c r="FY180" s="193">
        <f t="shared" si="863"/>
        <v>0.2283525256</v>
      </c>
      <c r="FZ180" s="193">
        <f t="shared" si="863"/>
        <v>0.2219426301</v>
      </c>
      <c r="GA180" s="193">
        <f t="shared" si="863"/>
        <v>0.2331599471</v>
      </c>
      <c r="GB180" s="193">
        <f t="shared" si="863"/>
        <v>0.240771698</v>
      </c>
      <c r="GC180" s="193">
        <f t="shared" si="863"/>
        <v>0.246780975</v>
      </c>
      <c r="GD180" s="193">
        <f t="shared" si="863"/>
        <v>0.2236874205</v>
      </c>
      <c r="GE180" s="193">
        <f t="shared" si="863"/>
        <v>0.1759696185</v>
      </c>
      <c r="GF180" s="193">
        <f t="shared" si="863"/>
        <v>0.1401333823</v>
      </c>
      <c r="GG180" s="193">
        <f t="shared" si="863"/>
        <v>0.1003619066</v>
      </c>
      <c r="GH180" s="193">
        <f t="shared" si="863"/>
        <v>0.05998183109</v>
      </c>
      <c r="GI180" s="193">
        <f t="shared" si="863"/>
        <v>0.02821765932</v>
      </c>
      <c r="GJ180" s="193">
        <f t="shared" si="863"/>
        <v>0.01031195318</v>
      </c>
      <c r="GK180" s="193">
        <f t="shared" si="863"/>
        <v>0.005158911041</v>
      </c>
      <c r="GL180" s="193">
        <f t="shared" si="863"/>
        <v>0.00001959228041</v>
      </c>
      <c r="GM180" s="193">
        <f t="shared" si="863"/>
        <v>0</v>
      </c>
      <c r="GN180" s="193">
        <f t="shared" si="863"/>
        <v>0</v>
      </c>
      <c r="GO180" s="193">
        <f t="shared" si="863"/>
        <v>0</v>
      </c>
      <c r="GP180" s="193">
        <f t="shared" si="863"/>
        <v>0</v>
      </c>
      <c r="GQ180" s="193">
        <f t="shared" si="863"/>
        <v>0</v>
      </c>
      <c r="GR180" s="193">
        <f t="shared" si="21"/>
        <v>3.943602268</v>
      </c>
      <c r="GS180" s="193">
        <f t="shared" ref="GS180:IN180" si="864">E180-EV180</f>
        <v>0.158244294</v>
      </c>
      <c r="GT180" s="193">
        <f t="shared" si="864"/>
        <v>0.1406170815</v>
      </c>
      <c r="GU180" s="193">
        <f t="shared" si="864"/>
        <v>0.1310022383</v>
      </c>
      <c r="GV180" s="193">
        <f t="shared" si="864"/>
        <v>0.1209867767</v>
      </c>
      <c r="GW180" s="193">
        <f t="shared" si="864"/>
        <v>0.1125737889</v>
      </c>
      <c r="GX180" s="193">
        <f t="shared" si="864"/>
        <v>0.1089682227</v>
      </c>
      <c r="GY180" s="193">
        <f t="shared" si="864"/>
        <v>0.105763275</v>
      </c>
      <c r="GZ180" s="193">
        <f t="shared" si="864"/>
        <v>0.1010212697</v>
      </c>
      <c r="HA180" s="193">
        <f t="shared" si="864"/>
        <v>0.09799361132</v>
      </c>
      <c r="HB180" s="193">
        <f t="shared" si="864"/>
        <v>0.0816801686</v>
      </c>
      <c r="HC180" s="193">
        <f t="shared" si="864"/>
        <v>0.06506111147</v>
      </c>
      <c r="HD180" s="193">
        <f t="shared" si="864"/>
        <v>0.03361108023</v>
      </c>
      <c r="HE180" s="193">
        <f t="shared" si="864"/>
        <v>0.002230030282</v>
      </c>
      <c r="HF180" s="193">
        <f t="shared" si="864"/>
        <v>0</v>
      </c>
      <c r="HG180" s="193">
        <f t="shared" si="864"/>
        <v>0</v>
      </c>
      <c r="HH180" s="193">
        <f t="shared" si="864"/>
        <v>0</v>
      </c>
      <c r="HI180" s="193">
        <f t="shared" si="864"/>
        <v>0</v>
      </c>
      <c r="HJ180" s="193">
        <f t="shared" si="864"/>
        <v>0</v>
      </c>
      <c r="HK180" s="193">
        <f t="shared" si="864"/>
        <v>0</v>
      </c>
      <c r="HL180" s="193">
        <f t="shared" si="864"/>
        <v>0</v>
      </c>
      <c r="HM180" s="193">
        <f t="shared" si="864"/>
        <v>0</v>
      </c>
      <c r="HN180" s="193">
        <f t="shared" si="864"/>
        <v>0</v>
      </c>
      <c r="HO180" s="193">
        <f t="shared" si="864"/>
        <v>0</v>
      </c>
      <c r="HP180" s="193">
        <f t="shared" si="864"/>
        <v>0</v>
      </c>
      <c r="HQ180" s="193">
        <f t="shared" si="864"/>
        <v>0</v>
      </c>
      <c r="HR180" s="193">
        <f t="shared" si="864"/>
        <v>0</v>
      </c>
      <c r="HS180" s="193">
        <f t="shared" si="864"/>
        <v>0</v>
      </c>
      <c r="HT180" s="193">
        <f t="shared" si="864"/>
        <v>0</v>
      </c>
      <c r="HU180" s="193">
        <f t="shared" si="864"/>
        <v>0</v>
      </c>
      <c r="HV180" s="193">
        <f t="shared" si="864"/>
        <v>0</v>
      </c>
      <c r="HW180" s="193">
        <f t="shared" si="864"/>
        <v>0</v>
      </c>
      <c r="HX180" s="193">
        <f t="shared" si="864"/>
        <v>0</v>
      </c>
      <c r="HY180" s="193">
        <f t="shared" si="864"/>
        <v>0</v>
      </c>
      <c r="HZ180" s="193">
        <f t="shared" si="864"/>
        <v>0</v>
      </c>
      <c r="IA180" s="193">
        <f t="shared" si="864"/>
        <v>0.03350963461</v>
      </c>
      <c r="IB180" s="193">
        <f t="shared" si="864"/>
        <v>0.09124289826</v>
      </c>
      <c r="IC180" s="193">
        <f t="shared" si="864"/>
        <v>0.1214704759</v>
      </c>
      <c r="ID180" s="193">
        <f t="shared" si="864"/>
        <v>0.1580370039</v>
      </c>
      <c r="IE180" s="193">
        <f t="shared" si="864"/>
        <v>0.2020226456</v>
      </c>
      <c r="IF180" s="193">
        <f t="shared" si="864"/>
        <v>0.2289793958</v>
      </c>
      <c r="IG180" s="193">
        <f t="shared" si="864"/>
        <v>0.2440807727</v>
      </c>
      <c r="IH180" s="193">
        <f t="shared" si="864"/>
        <v>0.2484325779</v>
      </c>
      <c r="II180" s="193">
        <f t="shared" si="864"/>
        <v>0.254773752</v>
      </c>
      <c r="IJ180" s="193">
        <f t="shared" si="864"/>
        <v>0.2499859227</v>
      </c>
      <c r="IK180" s="193">
        <f t="shared" si="864"/>
        <v>0.2463803565</v>
      </c>
      <c r="IL180" s="193">
        <f t="shared" si="864"/>
        <v>0.2311568548</v>
      </c>
      <c r="IM180" s="193">
        <f t="shared" si="864"/>
        <v>0.2011104699</v>
      </c>
      <c r="IN180" s="193">
        <f t="shared" si="864"/>
        <v>0.1726665588</v>
      </c>
      <c r="IO180" s="193">
        <f t="shared" si="23"/>
        <v>2.681576419</v>
      </c>
      <c r="IP180" s="193">
        <f t="shared" si="29"/>
        <v>0.2108638865</v>
      </c>
      <c r="IQ180" s="193">
        <f t="shared" ref="IQ180:KK180" si="865">MAX((MIN(CZ180+IP180,$IO$7))-GT180,0)</f>
        <v>0.07024680496</v>
      </c>
      <c r="IR180" s="193">
        <f t="shared" si="865"/>
        <v>0</v>
      </c>
      <c r="IS180" s="193">
        <f t="shared" si="865"/>
        <v>0</v>
      </c>
      <c r="IT180" s="193">
        <f t="shared" si="865"/>
        <v>0</v>
      </c>
      <c r="IU180" s="193">
        <f t="shared" si="865"/>
        <v>0</v>
      </c>
      <c r="IV180" s="193">
        <f t="shared" si="865"/>
        <v>0</v>
      </c>
      <c r="IW180" s="193">
        <f t="shared" si="865"/>
        <v>0</v>
      </c>
      <c r="IX180" s="193">
        <f t="shared" si="865"/>
        <v>0</v>
      </c>
      <c r="IY180" s="193">
        <f t="shared" si="865"/>
        <v>0</v>
      </c>
      <c r="IZ180" s="193">
        <f t="shared" si="865"/>
        <v>0</v>
      </c>
      <c r="JA180" s="193">
        <f t="shared" si="865"/>
        <v>0</v>
      </c>
      <c r="JB180" s="193">
        <f t="shared" si="865"/>
        <v>0</v>
      </c>
      <c r="JC180" s="193">
        <f t="shared" si="865"/>
        <v>0.0372221083</v>
      </c>
      <c r="JD180" s="193">
        <f t="shared" si="865"/>
        <v>0.07884101054</v>
      </c>
      <c r="JE180" s="193">
        <f t="shared" si="865"/>
        <v>0.1541726318</v>
      </c>
      <c r="JF180" s="193">
        <f t="shared" si="865"/>
        <v>0.2236280509</v>
      </c>
      <c r="JG180" s="193">
        <f t="shared" si="865"/>
        <v>0.3237740966</v>
      </c>
      <c r="JH180" s="193">
        <f t="shared" si="865"/>
        <v>0.4730226042</v>
      </c>
      <c r="JI180" s="193">
        <f t="shared" si="865"/>
        <v>0.6266656059</v>
      </c>
      <c r="JJ180" s="193">
        <f t="shared" si="865"/>
        <v>0.8646239388</v>
      </c>
      <c r="JK180" s="193">
        <f t="shared" si="865"/>
        <v>1.031529251</v>
      </c>
      <c r="JL180" s="193">
        <f t="shared" si="865"/>
        <v>1.18950016</v>
      </c>
      <c r="JM180" s="193">
        <f t="shared" si="865"/>
        <v>1.419221284</v>
      </c>
      <c r="JN180" s="193">
        <f t="shared" si="865"/>
        <v>1.626767558</v>
      </c>
      <c r="JO180" s="193">
        <f t="shared" si="865"/>
        <v>1.816796149</v>
      </c>
      <c r="JP180" s="193">
        <f t="shared" si="865"/>
        <v>1.973259271</v>
      </c>
      <c r="JQ180" s="193">
        <f t="shared" si="865"/>
        <v>2.150578805</v>
      </c>
      <c r="JR180" s="193">
        <f t="shared" si="865"/>
        <v>2.29710853</v>
      </c>
      <c r="JS180" s="193">
        <f t="shared" si="865"/>
        <v>2.422781691</v>
      </c>
      <c r="JT180" s="193">
        <f t="shared" si="865"/>
        <v>2.556238521</v>
      </c>
      <c r="JU180" s="193">
        <f t="shared" si="865"/>
        <v>2.637822317</v>
      </c>
      <c r="JV180" s="193">
        <f t="shared" si="865"/>
        <v>2.676431285</v>
      </c>
      <c r="JW180" s="193">
        <f t="shared" si="865"/>
        <v>2.681576419</v>
      </c>
      <c r="JX180" s="193">
        <f t="shared" si="865"/>
        <v>2.648066784</v>
      </c>
      <c r="JY180" s="193">
        <f t="shared" si="865"/>
        <v>2.556823886</v>
      </c>
      <c r="JZ180" s="193">
        <f t="shared" si="865"/>
        <v>2.43535341</v>
      </c>
      <c r="KA180" s="193">
        <f t="shared" si="865"/>
        <v>2.277316406</v>
      </c>
      <c r="KB180" s="193">
        <f t="shared" si="865"/>
        <v>2.07529376</v>
      </c>
      <c r="KC180" s="193">
        <f t="shared" si="865"/>
        <v>1.846314365</v>
      </c>
      <c r="KD180" s="193">
        <f t="shared" si="865"/>
        <v>1.602233592</v>
      </c>
      <c r="KE180" s="193">
        <f t="shared" si="865"/>
        <v>1.353801014</v>
      </c>
      <c r="KF180" s="193">
        <f t="shared" si="865"/>
        <v>1.099027262</v>
      </c>
      <c r="KG180" s="193">
        <f t="shared" si="865"/>
        <v>0.8490413394</v>
      </c>
      <c r="KH180" s="193">
        <f t="shared" si="865"/>
        <v>0.6026609829</v>
      </c>
      <c r="KI180" s="193">
        <f t="shared" si="865"/>
        <v>0.3715041281</v>
      </c>
      <c r="KJ180" s="193">
        <f t="shared" si="865"/>
        <v>0.1703936582</v>
      </c>
      <c r="KK180" s="193">
        <f t="shared" si="865"/>
        <v>0</v>
      </c>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row>
    <row r="181" ht="14.25" customHeight="1">
      <c r="A181" s="1">
        <v>6.0</v>
      </c>
      <c r="B181" s="1">
        <f t="shared" ref="B181:C181" si="866">B180+1</f>
        <v>171</v>
      </c>
      <c r="C181" s="267">
        <f t="shared" si="866"/>
        <v>43636</v>
      </c>
      <c r="D181" s="193">
        <f t="shared" si="15"/>
        <v>9.299556449</v>
      </c>
      <c r="E181" s="193">
        <f>(SUMIFS(Profile!$F$2:$F$17521,Profile!$B$2:$B$17521,$B181,Profile!$C$2:$C$17521,E$8))*$C$6</f>
        <v>0.147026977</v>
      </c>
      <c r="F181" s="193">
        <f>(SUMIFS(Profile!$F$2:$F$17521,Profile!$B$2:$B$17521,$B181,Profile!$C$2:$C$17521,F$8))*$C$6</f>
        <v>0.1298003829</v>
      </c>
      <c r="G181" s="193">
        <f>(SUMIFS(Profile!$F$2:$F$17521,Profile!$B$2:$B$17521,$B181,Profile!$C$2:$C$17521,G$8))*$C$6</f>
        <v>0.1197849213</v>
      </c>
      <c r="H181" s="193">
        <f>(SUMIFS(Profile!$F$2:$F$17521,Profile!$B$2:$B$17521,$B181,Profile!$C$2:$C$17521,H$8))*$C$6</f>
        <v>0.1149774997</v>
      </c>
      <c r="I181" s="193">
        <f>(SUMIFS(Profile!$F$2:$F$17521,Profile!$B$2:$B$17521,$B181,Profile!$C$2:$C$17521,I$8))*$C$6</f>
        <v>0.1073657489</v>
      </c>
      <c r="J181" s="193">
        <f>(SUMIFS(Profile!$F$2:$F$17521,Profile!$B$2:$B$17521,$B181,Profile!$C$2:$C$17521,J$8))*$C$6</f>
        <v>0.1033595642</v>
      </c>
      <c r="K181" s="193">
        <f>(SUMIFS(Profile!$F$2:$F$17521,Profile!$B$2:$B$17521,$B181,Profile!$C$2:$C$17521,K$8))*$C$6</f>
        <v>0.1041608011</v>
      </c>
      <c r="L181" s="193">
        <f>(SUMIFS(Profile!$F$2:$F$17521,Profile!$B$2:$B$17521,$B181,Profile!$C$2:$C$17521,L$8))*$C$6</f>
        <v>0.1009558534</v>
      </c>
      <c r="M181" s="193">
        <f>(SUMIFS(Profile!$F$2:$F$17521,Profile!$B$2:$B$17521,$B181,Profile!$C$2:$C$17521,M$8))*$C$6</f>
        <v>0.1021577088</v>
      </c>
      <c r="N181" s="193">
        <f>(SUMIFS(Profile!$F$2:$F$17521,Profile!$B$2:$B$17521,$B181,Profile!$C$2:$C$17521,N$8))*$C$6</f>
        <v>0.1017570903</v>
      </c>
      <c r="O181" s="193">
        <f>(SUMIFS(Profile!$F$2:$F$17521,Profile!$B$2:$B$17521,$B181,Profile!$C$2:$C$17521,O$8))*$C$6</f>
        <v>0.1041608011</v>
      </c>
      <c r="P181" s="193">
        <f>(SUMIFS(Profile!$F$2:$F$17521,Profile!$B$2:$B$17521,$B181,Profile!$C$2:$C$17521,P$8))*$C$6</f>
        <v>0.1073657489</v>
      </c>
      <c r="Q181" s="193">
        <f>(SUMIFS(Profile!$F$2:$F$17521,Profile!$B$2:$B$17521,$B181,Profile!$C$2:$C$17521,Q$8))*$C$6</f>
        <v>0.1253935798</v>
      </c>
      <c r="R181" s="193">
        <f>(SUMIFS(Profile!$F$2:$F$17521,Profile!$B$2:$B$17521,$B181,Profile!$C$2:$C$17521,R$8))*$C$6</f>
        <v>0.1542381094</v>
      </c>
      <c r="S181" s="193">
        <f>(SUMIFS(Profile!$F$2:$F$17521,Profile!$B$2:$B$17521,$B181,Profile!$C$2:$C$17521,S$8))*$C$6</f>
        <v>0.1750702696</v>
      </c>
      <c r="T181" s="193">
        <f>(SUMIFS(Profile!$F$2:$F$17521,Profile!$B$2:$B$17521,$B181,Profile!$C$2:$C$17521,T$8))*$C$6</f>
        <v>0.193498719</v>
      </c>
      <c r="U181" s="193">
        <f>(SUMIFS(Profile!$F$2:$F$17521,Profile!$B$2:$B$17521,$B181,Profile!$C$2:$C$17521,U$8))*$C$6</f>
        <v>0.2015110883</v>
      </c>
      <c r="V181" s="193">
        <f>(SUMIFS(Profile!$F$2:$F$17521,Profile!$B$2:$B$17521,$B181,Profile!$C$2:$C$17521,V$8))*$C$6</f>
        <v>0.2159333531</v>
      </c>
      <c r="W181" s="193">
        <f>(SUMIFS(Profile!$F$2:$F$17521,Profile!$B$2:$B$17521,$B181,Profile!$C$2:$C$17521,W$8))*$C$6</f>
        <v>0.2187376824</v>
      </c>
      <c r="X181" s="193">
        <f>(SUMIFS(Profile!$F$2:$F$17521,Profile!$B$2:$B$17521,$B181,Profile!$C$2:$C$17521,X$8))*$C$6</f>
        <v>0.2195389193</v>
      </c>
      <c r="Y181" s="193">
        <f>(SUMIFS(Profile!$F$2:$F$17521,Profile!$B$2:$B$17521,$B181,Profile!$C$2:$C$17521,Y$8))*$C$6</f>
        <v>0.2171352085</v>
      </c>
      <c r="Z181" s="193">
        <f>(SUMIFS(Profile!$F$2:$F$17521,Profile!$B$2:$B$17521,$B181,Profile!$C$2:$C$17521,Z$8))*$C$6</f>
        <v>0.21152655</v>
      </c>
      <c r="AA181" s="193">
        <f>(SUMIFS(Profile!$F$2:$F$17521,Profile!$B$2:$B$17521,$B181,Profile!$C$2:$C$17521,AA$8))*$C$6</f>
        <v>0.2143308792</v>
      </c>
      <c r="AB181" s="193">
        <f>(SUMIFS(Profile!$F$2:$F$17521,Profile!$B$2:$B$17521,$B181,Profile!$C$2:$C$17521,AB$8))*$C$6</f>
        <v>0.2127284054</v>
      </c>
      <c r="AC181" s="193">
        <f>(SUMIFS(Profile!$F$2:$F$17521,Profile!$B$2:$B$17521,$B181,Profile!$C$2:$C$17521,AC$8))*$C$6</f>
        <v>0.2151321162</v>
      </c>
      <c r="AD181" s="193">
        <f>(SUMIFS(Profile!$F$2:$F$17521,Profile!$B$2:$B$17521,$B181,Profile!$C$2:$C$17521,AD$8))*$C$6</f>
        <v>0.2159333531</v>
      </c>
      <c r="AE181" s="193">
        <f>(SUMIFS(Profile!$F$2:$F$17521,Profile!$B$2:$B$17521,$B181,Profile!$C$2:$C$17521,AE$8))*$C$6</f>
        <v>0.2043154176</v>
      </c>
      <c r="AF181" s="193">
        <f>(SUMIFS(Profile!$F$2:$F$17521,Profile!$B$2:$B$17521,$B181,Profile!$C$2:$C$17521,AF$8))*$C$6</f>
        <v>0.2043154176</v>
      </c>
      <c r="AG181" s="193">
        <f>(SUMIFS(Profile!$F$2:$F$17521,Profile!$B$2:$B$17521,$B181,Profile!$C$2:$C$17521,AG$8))*$C$6</f>
        <v>0.2027129437</v>
      </c>
      <c r="AH181" s="193">
        <f>(SUMIFS(Profile!$F$2:$F$17521,Profile!$B$2:$B$17521,$B181,Profile!$C$2:$C$17521,AH$8))*$C$6</f>
        <v>0.2027129437</v>
      </c>
      <c r="AI181" s="193">
        <f>(SUMIFS(Profile!$F$2:$F$17521,Profile!$B$2:$B$17521,$B181,Profile!$C$2:$C$17521,AI$8))*$C$6</f>
        <v>0.2059178915</v>
      </c>
      <c r="AJ181" s="193">
        <f>(SUMIFS(Profile!$F$2:$F$17521,Profile!$B$2:$B$17521,$B181,Profile!$C$2:$C$17521,AJ$8))*$C$6</f>
        <v>0.2103246946</v>
      </c>
      <c r="AK181" s="193">
        <f>(SUMIFS(Profile!$F$2:$F$17521,Profile!$B$2:$B$17521,$B181,Profile!$C$2:$C$17521,AK$8))*$C$6</f>
        <v>0.2231444855</v>
      </c>
      <c r="AL181" s="193">
        <f>(SUMIFS(Profile!$F$2:$F$17521,Profile!$B$2:$B$17521,$B181,Profile!$C$2:$C$17521,AL$8))*$C$6</f>
        <v>0.246780975</v>
      </c>
      <c r="AM181" s="193">
        <f>(SUMIFS(Profile!$F$2:$F$17521,Profile!$B$2:$B$17521,$B181,Profile!$C$2:$C$17521,AM$8))*$C$6</f>
        <v>0.270016846</v>
      </c>
      <c r="AN181" s="193">
        <f>(SUMIFS(Profile!$F$2:$F$17521,Profile!$B$2:$B$17521,$B181,Profile!$C$2:$C$17521,AN$8))*$C$6</f>
        <v>0.2712187014</v>
      </c>
      <c r="AO181" s="193">
        <f>(SUMIFS(Profile!$F$2:$F$17521,Profile!$B$2:$B$17521,$B181,Profile!$C$2:$C$17521,AO$8))*$C$6</f>
        <v>0.2684143721</v>
      </c>
      <c r="AP181" s="193">
        <f>(SUMIFS(Profile!$F$2:$F$17521,Profile!$B$2:$B$17521,$B181,Profile!$C$2:$C$17521,AP$8))*$C$6</f>
        <v>0.2752248861</v>
      </c>
      <c r="AQ181" s="193">
        <f>(SUMIFS(Profile!$F$2:$F$17521,Profile!$B$2:$B$17521,$B181,Profile!$C$2:$C$17521,AQ$8))*$C$6</f>
        <v>0.2668118983</v>
      </c>
      <c r="AR181" s="193">
        <f>(SUMIFS(Profile!$F$2:$F$17521,Profile!$B$2:$B$17521,$B181,Profile!$C$2:$C$17521,AR$8))*$C$6</f>
        <v>0.2596007659</v>
      </c>
      <c r="AS181" s="193">
        <f>(SUMIFS(Profile!$F$2:$F$17521,Profile!$B$2:$B$17521,$B181,Profile!$C$2:$C$17521,AS$8))*$C$6</f>
        <v>0.2539921074</v>
      </c>
      <c r="AT181" s="193">
        <f>(SUMIFS(Profile!$F$2:$F$17521,Profile!$B$2:$B$17521,$B181,Profile!$C$2:$C$17521,AT$8))*$C$6</f>
        <v>0.2511877781</v>
      </c>
      <c r="AU181" s="193">
        <f>(SUMIFS(Profile!$F$2:$F$17521,Profile!$B$2:$B$17521,$B181,Profile!$C$2:$C$17521,AU$8))*$C$6</f>
        <v>0.2535914889</v>
      </c>
      <c r="AV181" s="193">
        <f>(SUMIFS(Profile!$F$2:$F$17521,Profile!$B$2:$B$17521,$B181,Profile!$C$2:$C$17521,AV$8))*$C$6</f>
        <v>0.2535914889</v>
      </c>
      <c r="AW181" s="193">
        <f>(SUMIFS(Profile!$F$2:$F$17521,Profile!$B$2:$B$17521,$B181,Profile!$C$2:$C$17521,AW$8))*$C$6</f>
        <v>0.2435760273</v>
      </c>
      <c r="AX181" s="193">
        <f>(SUMIFS(Profile!$F$2:$F$17521,Profile!$B$2:$B$17521,$B181,Profile!$C$2:$C$17521,AX$8))*$C$6</f>
        <v>0.2203401562</v>
      </c>
      <c r="AY181" s="193">
        <f>(SUMIFS(Profile!$F$2:$F$17521,Profile!$B$2:$B$17521,$B181,Profile!$C$2:$C$17521,AY$8))*$C$6</f>
        <v>0.2043154176</v>
      </c>
      <c r="AZ181" s="193">
        <f>(SUMIFS(Profile!$F$2:$F$17521,Profile!$B$2:$B$17521,$B181,Profile!$C$2:$C$17521,AZ$8))*$C$6</f>
        <v>0.1738684142</v>
      </c>
      <c r="BA181" s="193">
        <f t="shared" si="16"/>
        <v>8.900406259</v>
      </c>
      <c r="BB181" s="193">
        <f>(SUMIFS(Profile!$E$2:$E$17521,Profile!$B$2:$B$17521,$B181,Profile!$C$2:$C$17521,BB$8))*$C$9</f>
        <v>0</v>
      </c>
      <c r="BC181" s="193">
        <f>(SUMIFS(Profile!$E$2:$E$17521,Profile!$B$2:$B$17521,$B181,Profile!$C$2:$C$17521,BC$8))*$C$9</f>
        <v>0</v>
      </c>
      <c r="BD181" s="193">
        <f>(SUMIFS(Profile!$E$2:$E$17521,Profile!$B$2:$B$17521,$B181,Profile!$C$2:$C$17521,BD$8))*$C$9</f>
        <v>0</v>
      </c>
      <c r="BE181" s="193">
        <f>(SUMIFS(Profile!$E$2:$E$17521,Profile!$B$2:$B$17521,$B181,Profile!$C$2:$C$17521,BE$8))*$C$9</f>
        <v>0</v>
      </c>
      <c r="BF181" s="193">
        <f>(SUMIFS(Profile!$E$2:$E$17521,Profile!$B$2:$B$17521,$B181,Profile!$C$2:$C$17521,BF$8))*$C$9</f>
        <v>0</v>
      </c>
      <c r="BG181" s="193">
        <f>(SUMIFS(Profile!$E$2:$E$17521,Profile!$B$2:$B$17521,$B181,Profile!$C$2:$C$17521,BG$8))*$C$9</f>
        <v>0</v>
      </c>
      <c r="BH181" s="193">
        <f>(SUMIFS(Profile!$E$2:$E$17521,Profile!$B$2:$B$17521,$B181,Profile!$C$2:$C$17521,BH$8))*$C$9</f>
        <v>0</v>
      </c>
      <c r="BI181" s="193">
        <f>(SUMIFS(Profile!$E$2:$E$17521,Profile!$B$2:$B$17521,$B181,Profile!$C$2:$C$17521,BI$8))*$C$9</f>
        <v>0.003807757103</v>
      </c>
      <c r="BJ181" s="193">
        <f>(SUMIFS(Profile!$E$2:$E$17521,Profile!$B$2:$B$17521,$B181,Profile!$C$2:$C$17521,BJ$8))*$C$9</f>
        <v>0.00959504251</v>
      </c>
      <c r="BK181" s="193">
        <f>(SUMIFS(Profile!$E$2:$E$17521,Profile!$B$2:$B$17521,$B181,Profile!$C$2:$C$17521,BK$8))*$C$9</f>
        <v>0.0243410243</v>
      </c>
      <c r="BL181" s="193">
        <f>(SUMIFS(Profile!$E$2:$E$17521,Profile!$B$2:$B$17521,$B181,Profile!$C$2:$C$17521,BL$8))*$C$9</f>
        <v>0.04936156501</v>
      </c>
      <c r="BM181" s="193">
        <f>(SUMIFS(Profile!$E$2:$E$17521,Profile!$B$2:$B$17521,$B181,Profile!$C$2:$C$17521,BM$8))*$C$9</f>
        <v>0.08212652401</v>
      </c>
      <c r="BN181" s="193">
        <f>(SUMIFS(Profile!$E$2:$E$17521,Profile!$B$2:$B$17521,$B181,Profile!$C$2:$C$17521,BN$8))*$C$9</f>
        <v>0.1210276967</v>
      </c>
      <c r="BO181" s="193">
        <f>(SUMIFS(Profile!$E$2:$E$17521,Profile!$B$2:$B$17521,$B181,Profile!$C$2:$C$17521,BO$8))*$C$9</f>
        <v>0.1657124921</v>
      </c>
      <c r="BP181" s="193">
        <f>(SUMIFS(Profile!$E$2:$E$17521,Profile!$B$2:$B$17521,$B181,Profile!$C$2:$C$17521,BP$8))*$C$9</f>
        <v>0.2258144302</v>
      </c>
      <c r="BQ181" s="193">
        <f>(SUMIFS(Profile!$E$2:$E$17521,Profile!$B$2:$B$17521,$B181,Profile!$C$2:$C$17521,BQ$8))*$C$9</f>
        <v>0.2805639426</v>
      </c>
      <c r="BR181" s="193">
        <f>(SUMIFS(Profile!$E$2:$E$17521,Profile!$B$2:$B$17521,$B181,Profile!$C$2:$C$17521,BR$8))*$C$9</f>
        <v>0.3168305526</v>
      </c>
      <c r="BS181" s="193">
        <f>(SUMIFS(Profile!$E$2:$E$17521,Profile!$B$2:$B$17521,$B181,Profile!$C$2:$C$17521,BS$8))*$C$9</f>
        <v>0.377870029</v>
      </c>
      <c r="BT181" s="193">
        <f>(SUMIFS(Profile!$E$2:$E$17521,Profile!$B$2:$B$17521,$B181,Profile!$C$2:$C$17521,BT$8))*$C$9</f>
        <v>0.4438570465</v>
      </c>
      <c r="BU181" s="193">
        <f>(SUMIFS(Profile!$E$2:$E$17521,Profile!$B$2:$B$17521,$B181,Profile!$C$2:$C$17521,BU$8))*$C$9</f>
        <v>0.4434519856</v>
      </c>
      <c r="BV181" s="193">
        <f>(SUMIFS(Profile!$E$2:$E$17521,Profile!$B$2:$B$17521,$B181,Profile!$C$2:$C$17521,BV$8))*$C$9</f>
        <v>0.4493846383</v>
      </c>
      <c r="BW181" s="193">
        <f>(SUMIFS(Profile!$E$2:$E$17521,Profile!$B$2:$B$17521,$B181,Profile!$C$2:$C$17521,BW$8))*$C$9</f>
        <v>0.4500135224</v>
      </c>
      <c r="BX181" s="193">
        <f>(SUMIFS(Profile!$E$2:$E$17521,Profile!$B$2:$B$17521,$B181,Profile!$C$2:$C$17521,BX$8))*$C$9</f>
        <v>0.459998644</v>
      </c>
      <c r="BY181" s="193">
        <f>(SUMIFS(Profile!$E$2:$E$17521,Profile!$B$2:$B$17521,$B181,Profile!$C$2:$C$17521,BY$8))*$C$9</f>
        <v>0.4958337895</v>
      </c>
      <c r="BZ181" s="193">
        <f>(SUMIFS(Profile!$E$2:$E$17521,Profile!$B$2:$B$17521,$B181,Profile!$C$2:$C$17521,BZ$8))*$C$9</f>
        <v>0.478049808</v>
      </c>
      <c r="CA181" s="193">
        <f>(SUMIFS(Profile!$E$2:$E$17521,Profile!$B$2:$B$17521,$B181,Profile!$C$2:$C$17521,CA$8))*$C$9</f>
        <v>0.4811642851</v>
      </c>
      <c r="CB181" s="193">
        <f>(SUMIFS(Profile!$E$2:$E$17521,Profile!$B$2:$B$17521,$B181,Profile!$C$2:$C$17521,CB$8))*$C$9</f>
        <v>0.4168839392</v>
      </c>
      <c r="CC181" s="193">
        <f>(SUMIFS(Profile!$E$2:$E$17521,Profile!$B$2:$B$17521,$B181,Profile!$C$2:$C$17521,CC$8))*$C$9</f>
        <v>0.470553955</v>
      </c>
      <c r="CD181" s="193">
        <f>(SUMIFS(Profile!$E$2:$E$17521,Profile!$B$2:$B$17521,$B181,Profile!$C$2:$C$17521,CD$8))*$C$9</f>
        <v>0.4340083318</v>
      </c>
      <c r="CE181" s="193">
        <f>(SUMIFS(Profile!$E$2:$E$17521,Profile!$B$2:$B$17521,$B181,Profile!$C$2:$C$17521,CE$8))*$C$9</f>
        <v>0.3829068159</v>
      </c>
      <c r="CF181" s="193">
        <f>(SUMIFS(Profile!$E$2:$E$17521,Profile!$B$2:$B$17521,$B181,Profile!$C$2:$C$17521,CF$8))*$C$9</f>
        <v>0.3776071691</v>
      </c>
      <c r="CG181" s="193">
        <f>(SUMIFS(Profile!$E$2:$E$17521,Profile!$B$2:$B$17521,$B181,Profile!$C$2:$C$17521,CG$8))*$C$9</f>
        <v>0.3194769879</v>
      </c>
      <c r="CH181" s="193">
        <f>(SUMIFS(Profile!$E$2:$E$17521,Profile!$B$2:$B$17521,$B181,Profile!$C$2:$C$17521,CH$8))*$C$9</f>
        <v>0.2741808697</v>
      </c>
      <c r="CI181" s="193">
        <f>(SUMIFS(Profile!$E$2:$E$17521,Profile!$B$2:$B$17521,$B181,Profile!$C$2:$C$17521,CI$8))*$C$9</f>
        <v>0.2360204989</v>
      </c>
      <c r="CJ181" s="193">
        <f>(SUMIFS(Profile!$E$2:$E$17521,Profile!$B$2:$B$17521,$B181,Profile!$C$2:$C$17521,CJ$8))*$C$9</f>
        <v>0.2069290385</v>
      </c>
      <c r="CK181" s="193">
        <f>(SUMIFS(Profile!$E$2:$E$17521,Profile!$B$2:$B$17521,$B181,Profile!$C$2:$C$17521,CK$8))*$C$9</f>
        <v>0.1594678874</v>
      </c>
      <c r="CL181" s="193">
        <f>(SUMIFS(Profile!$E$2:$E$17521,Profile!$B$2:$B$17521,$B181,Profile!$C$2:$C$17521,CL$8))*$C$9</f>
        <v>0.10289623</v>
      </c>
      <c r="CM181" s="193">
        <f>(SUMIFS(Profile!$E$2:$E$17521,Profile!$B$2:$B$17521,$B181,Profile!$C$2:$C$17521,CM$8))*$C$9</f>
        <v>0.06952765081</v>
      </c>
      <c r="CN181" s="193">
        <f>(SUMIFS(Profile!$E$2:$E$17521,Profile!$B$2:$B$17521,$B181,Profile!$C$2:$C$17521,CN$8))*$C$9</f>
        <v>0.04950074477</v>
      </c>
      <c r="CO181" s="193">
        <f>(SUMIFS(Profile!$E$2:$E$17521,Profile!$B$2:$B$17521,$B181,Profile!$C$2:$C$17521,CO$8))*$C$9</f>
        <v>0.02716231148</v>
      </c>
      <c r="CP181" s="193">
        <f>(SUMIFS(Profile!$E$2:$E$17521,Profile!$B$2:$B$17521,$B181,Profile!$C$2:$C$17521,CP$8))*$C$9</f>
        <v>0.01241729212</v>
      </c>
      <c r="CQ181" s="193">
        <f>(SUMIFS(Profile!$E$2:$E$17521,Profile!$B$2:$B$17521,$B181,Profile!$C$2:$C$17521,CQ$8))*$C$9</f>
        <v>0.001996126836</v>
      </c>
      <c r="CR181" s="193">
        <f>(SUMIFS(Profile!$E$2:$E$17521,Profile!$B$2:$B$17521,$B181,Profile!$C$2:$C$17521,CR$8))*$C$9</f>
        <v>0.00006563413937</v>
      </c>
      <c r="CS181" s="193">
        <f>(SUMIFS(Profile!$E$2:$E$17521,Profile!$B$2:$B$17521,$B181,Profile!$C$2:$C$17521,CS$8))*$C$9</f>
        <v>0</v>
      </c>
      <c r="CT181" s="193">
        <f>(SUMIFS(Profile!$E$2:$E$17521,Profile!$B$2:$B$17521,$B181,Profile!$C$2:$C$17521,CT$8))*$C$9</f>
        <v>0</v>
      </c>
      <c r="CU181" s="193">
        <f>(SUMIFS(Profile!$E$2:$E$17521,Profile!$B$2:$B$17521,$B181,Profile!$C$2:$C$17521,CU$8))*$C$9</f>
        <v>0</v>
      </c>
      <c r="CV181" s="193">
        <f>(SUMIFS(Profile!$E$2:$E$17521,Profile!$B$2:$B$17521,$B181,Profile!$C$2:$C$17521,CV$8))*$C$9</f>
        <v>0</v>
      </c>
      <c r="CW181" s="193">
        <f>(SUMIFS(Profile!$E$2:$E$17521,Profile!$B$2:$B$17521,$B181,Profile!$C$2:$C$17521,CW$8))*$C$9</f>
        <v>0</v>
      </c>
      <c r="CX181" s="193">
        <f t="shared" si="17"/>
        <v>3.625404787</v>
      </c>
      <c r="CY181" s="193">
        <f t="shared" ref="CY181:ET181" si="867">MAX(BB181-E181,0)</f>
        <v>0</v>
      </c>
      <c r="CZ181" s="193">
        <f t="shared" si="867"/>
        <v>0</v>
      </c>
      <c r="DA181" s="193">
        <f t="shared" si="867"/>
        <v>0</v>
      </c>
      <c r="DB181" s="193">
        <f t="shared" si="867"/>
        <v>0</v>
      </c>
      <c r="DC181" s="193">
        <f t="shared" si="867"/>
        <v>0</v>
      </c>
      <c r="DD181" s="193">
        <f t="shared" si="867"/>
        <v>0</v>
      </c>
      <c r="DE181" s="193">
        <f t="shared" si="867"/>
        <v>0</v>
      </c>
      <c r="DF181" s="193">
        <f t="shared" si="867"/>
        <v>0</v>
      </c>
      <c r="DG181" s="193">
        <f t="shared" si="867"/>
        <v>0</v>
      </c>
      <c r="DH181" s="193">
        <f t="shared" si="867"/>
        <v>0</v>
      </c>
      <c r="DI181" s="193">
        <f t="shared" si="867"/>
        <v>0</v>
      </c>
      <c r="DJ181" s="193">
        <f t="shared" si="867"/>
        <v>0</v>
      </c>
      <c r="DK181" s="193">
        <f t="shared" si="867"/>
        <v>0</v>
      </c>
      <c r="DL181" s="193">
        <f t="shared" si="867"/>
        <v>0.01147438274</v>
      </c>
      <c r="DM181" s="193">
        <f t="shared" si="867"/>
        <v>0.05074416059</v>
      </c>
      <c r="DN181" s="193">
        <f t="shared" si="867"/>
        <v>0.0870652236</v>
      </c>
      <c r="DO181" s="193">
        <f t="shared" si="867"/>
        <v>0.1153194643</v>
      </c>
      <c r="DP181" s="193">
        <f t="shared" si="867"/>
        <v>0.1619366758</v>
      </c>
      <c r="DQ181" s="193">
        <f t="shared" si="867"/>
        <v>0.2251193642</v>
      </c>
      <c r="DR181" s="193">
        <f t="shared" si="867"/>
        <v>0.2239130663</v>
      </c>
      <c r="DS181" s="193">
        <f t="shared" si="867"/>
        <v>0.2322494298</v>
      </c>
      <c r="DT181" s="193">
        <f t="shared" si="867"/>
        <v>0.2384869724</v>
      </c>
      <c r="DU181" s="193">
        <f t="shared" si="867"/>
        <v>0.2456677648</v>
      </c>
      <c r="DV181" s="193">
        <f t="shared" si="867"/>
        <v>0.2831053842</v>
      </c>
      <c r="DW181" s="193">
        <f t="shared" si="867"/>
        <v>0.2629176918</v>
      </c>
      <c r="DX181" s="193">
        <f t="shared" si="867"/>
        <v>0.265230932</v>
      </c>
      <c r="DY181" s="193">
        <f t="shared" si="867"/>
        <v>0.2125685216</v>
      </c>
      <c r="DZ181" s="193">
        <f t="shared" si="867"/>
        <v>0.2662385374</v>
      </c>
      <c r="EA181" s="193">
        <f t="shared" si="867"/>
        <v>0.231295388</v>
      </c>
      <c r="EB181" s="193">
        <f t="shared" si="867"/>
        <v>0.1801938722</v>
      </c>
      <c r="EC181" s="193">
        <f t="shared" si="867"/>
        <v>0.1716892777</v>
      </c>
      <c r="ED181" s="193">
        <f t="shared" si="867"/>
        <v>0.1091522933</v>
      </c>
      <c r="EE181" s="193">
        <f t="shared" si="867"/>
        <v>0.05103638422</v>
      </c>
      <c r="EF181" s="193">
        <f t="shared" si="867"/>
        <v>0</v>
      </c>
      <c r="EG181" s="193">
        <f t="shared" si="867"/>
        <v>0</v>
      </c>
      <c r="EH181" s="193">
        <f t="shared" si="867"/>
        <v>0</v>
      </c>
      <c r="EI181" s="193">
        <f t="shared" si="867"/>
        <v>0</v>
      </c>
      <c r="EJ181" s="193">
        <f t="shared" si="867"/>
        <v>0</v>
      </c>
      <c r="EK181" s="193">
        <f t="shared" si="867"/>
        <v>0</v>
      </c>
      <c r="EL181" s="193">
        <f t="shared" si="867"/>
        <v>0</v>
      </c>
      <c r="EM181" s="193">
        <f t="shared" si="867"/>
        <v>0</v>
      </c>
      <c r="EN181" s="193">
        <f t="shared" si="867"/>
        <v>0</v>
      </c>
      <c r="EO181" s="193">
        <f t="shared" si="867"/>
        <v>0</v>
      </c>
      <c r="EP181" s="193">
        <f t="shared" si="867"/>
        <v>0</v>
      </c>
      <c r="EQ181" s="193">
        <f t="shared" si="867"/>
        <v>0</v>
      </c>
      <c r="ER181" s="193">
        <f t="shared" si="867"/>
        <v>0</v>
      </c>
      <c r="ES181" s="193">
        <f t="shared" si="867"/>
        <v>0</v>
      </c>
      <c r="ET181" s="193">
        <f t="shared" si="867"/>
        <v>0</v>
      </c>
      <c r="EU181" s="193">
        <f t="shared" si="19"/>
        <v>5.275001472</v>
      </c>
      <c r="EV181" s="193">
        <f t="shared" ref="EV181:GQ181" si="868">BB181-CY181</f>
        <v>0</v>
      </c>
      <c r="EW181" s="193">
        <f t="shared" si="868"/>
        <v>0</v>
      </c>
      <c r="EX181" s="193">
        <f t="shared" si="868"/>
        <v>0</v>
      </c>
      <c r="EY181" s="193">
        <f t="shared" si="868"/>
        <v>0</v>
      </c>
      <c r="EZ181" s="193">
        <f t="shared" si="868"/>
        <v>0</v>
      </c>
      <c r="FA181" s="193">
        <f t="shared" si="868"/>
        <v>0</v>
      </c>
      <c r="FB181" s="193">
        <f t="shared" si="868"/>
        <v>0</v>
      </c>
      <c r="FC181" s="193">
        <f t="shared" si="868"/>
        <v>0.003807757103</v>
      </c>
      <c r="FD181" s="193">
        <f t="shared" si="868"/>
        <v>0.00959504251</v>
      </c>
      <c r="FE181" s="193">
        <f t="shared" si="868"/>
        <v>0.0243410243</v>
      </c>
      <c r="FF181" s="193">
        <f t="shared" si="868"/>
        <v>0.04936156501</v>
      </c>
      <c r="FG181" s="193">
        <f t="shared" si="868"/>
        <v>0.08212652401</v>
      </c>
      <c r="FH181" s="193">
        <f t="shared" si="868"/>
        <v>0.1210276967</v>
      </c>
      <c r="FI181" s="193">
        <f t="shared" si="868"/>
        <v>0.1542381094</v>
      </c>
      <c r="FJ181" s="193">
        <f t="shared" si="868"/>
        <v>0.1750702696</v>
      </c>
      <c r="FK181" s="193">
        <f t="shared" si="868"/>
        <v>0.193498719</v>
      </c>
      <c r="FL181" s="193">
        <f t="shared" si="868"/>
        <v>0.2015110883</v>
      </c>
      <c r="FM181" s="193">
        <f t="shared" si="868"/>
        <v>0.2159333531</v>
      </c>
      <c r="FN181" s="193">
        <f t="shared" si="868"/>
        <v>0.2187376824</v>
      </c>
      <c r="FO181" s="193">
        <f t="shared" si="868"/>
        <v>0.2195389193</v>
      </c>
      <c r="FP181" s="193">
        <f t="shared" si="868"/>
        <v>0.2171352085</v>
      </c>
      <c r="FQ181" s="193">
        <f t="shared" si="868"/>
        <v>0.21152655</v>
      </c>
      <c r="FR181" s="193">
        <f t="shared" si="868"/>
        <v>0.2143308792</v>
      </c>
      <c r="FS181" s="193">
        <f t="shared" si="868"/>
        <v>0.2127284054</v>
      </c>
      <c r="FT181" s="193">
        <f t="shared" si="868"/>
        <v>0.2151321162</v>
      </c>
      <c r="FU181" s="193">
        <f t="shared" si="868"/>
        <v>0.2159333531</v>
      </c>
      <c r="FV181" s="193">
        <f t="shared" si="868"/>
        <v>0.2043154176</v>
      </c>
      <c r="FW181" s="193">
        <f t="shared" si="868"/>
        <v>0.2043154176</v>
      </c>
      <c r="FX181" s="193">
        <f t="shared" si="868"/>
        <v>0.2027129437</v>
      </c>
      <c r="FY181" s="193">
        <f t="shared" si="868"/>
        <v>0.2027129437</v>
      </c>
      <c r="FZ181" s="193">
        <f t="shared" si="868"/>
        <v>0.2059178915</v>
      </c>
      <c r="GA181" s="193">
        <f t="shared" si="868"/>
        <v>0.2103246946</v>
      </c>
      <c r="GB181" s="193">
        <f t="shared" si="868"/>
        <v>0.2231444855</v>
      </c>
      <c r="GC181" s="193">
        <f t="shared" si="868"/>
        <v>0.2360204989</v>
      </c>
      <c r="GD181" s="193">
        <f t="shared" si="868"/>
        <v>0.2069290385</v>
      </c>
      <c r="GE181" s="193">
        <f t="shared" si="868"/>
        <v>0.1594678874</v>
      </c>
      <c r="GF181" s="193">
        <f t="shared" si="868"/>
        <v>0.10289623</v>
      </c>
      <c r="GG181" s="193">
        <f t="shared" si="868"/>
        <v>0.06952765081</v>
      </c>
      <c r="GH181" s="193">
        <f t="shared" si="868"/>
        <v>0.04950074477</v>
      </c>
      <c r="GI181" s="193">
        <f t="shared" si="868"/>
        <v>0.02716231148</v>
      </c>
      <c r="GJ181" s="193">
        <f t="shared" si="868"/>
        <v>0.01241729212</v>
      </c>
      <c r="GK181" s="193">
        <f t="shared" si="868"/>
        <v>0.001996126836</v>
      </c>
      <c r="GL181" s="193">
        <f t="shared" si="868"/>
        <v>0.00006563413937</v>
      </c>
      <c r="GM181" s="193">
        <f t="shared" si="868"/>
        <v>0</v>
      </c>
      <c r="GN181" s="193">
        <f t="shared" si="868"/>
        <v>0</v>
      </c>
      <c r="GO181" s="193">
        <f t="shared" si="868"/>
        <v>0</v>
      </c>
      <c r="GP181" s="193">
        <f t="shared" si="868"/>
        <v>0</v>
      </c>
      <c r="GQ181" s="193">
        <f t="shared" si="868"/>
        <v>0</v>
      </c>
      <c r="GR181" s="193">
        <f t="shared" si="21"/>
        <v>4.024554976</v>
      </c>
      <c r="GS181" s="193">
        <f t="shared" ref="GS181:IN181" si="869">E181-EV181</f>
        <v>0.147026977</v>
      </c>
      <c r="GT181" s="193">
        <f t="shared" si="869"/>
        <v>0.1298003829</v>
      </c>
      <c r="GU181" s="193">
        <f t="shared" si="869"/>
        <v>0.1197849213</v>
      </c>
      <c r="GV181" s="193">
        <f t="shared" si="869"/>
        <v>0.1149774997</v>
      </c>
      <c r="GW181" s="193">
        <f t="shared" si="869"/>
        <v>0.1073657489</v>
      </c>
      <c r="GX181" s="193">
        <f t="shared" si="869"/>
        <v>0.1033595642</v>
      </c>
      <c r="GY181" s="193">
        <f t="shared" si="869"/>
        <v>0.1041608011</v>
      </c>
      <c r="GZ181" s="193">
        <f t="shared" si="869"/>
        <v>0.0971480963</v>
      </c>
      <c r="HA181" s="193">
        <f t="shared" si="869"/>
        <v>0.09256266629</v>
      </c>
      <c r="HB181" s="193">
        <f t="shared" si="869"/>
        <v>0.07741606604</v>
      </c>
      <c r="HC181" s="193">
        <f t="shared" si="869"/>
        <v>0.05479923612</v>
      </c>
      <c r="HD181" s="193">
        <f t="shared" si="869"/>
        <v>0.02523922485</v>
      </c>
      <c r="HE181" s="193">
        <f t="shared" si="869"/>
        <v>0.00436588313</v>
      </c>
      <c r="HF181" s="193">
        <f t="shared" si="869"/>
        <v>0</v>
      </c>
      <c r="HG181" s="193">
        <f t="shared" si="869"/>
        <v>0</v>
      </c>
      <c r="HH181" s="193">
        <f t="shared" si="869"/>
        <v>0</v>
      </c>
      <c r="HI181" s="193">
        <f t="shared" si="869"/>
        <v>0</v>
      </c>
      <c r="HJ181" s="193">
        <f t="shared" si="869"/>
        <v>0</v>
      </c>
      <c r="HK181" s="193">
        <f t="shared" si="869"/>
        <v>0</v>
      </c>
      <c r="HL181" s="193">
        <f t="shared" si="869"/>
        <v>0</v>
      </c>
      <c r="HM181" s="193">
        <f t="shared" si="869"/>
        <v>0</v>
      </c>
      <c r="HN181" s="193">
        <f t="shared" si="869"/>
        <v>0</v>
      </c>
      <c r="HO181" s="193">
        <f t="shared" si="869"/>
        <v>0</v>
      </c>
      <c r="HP181" s="193">
        <f t="shared" si="869"/>
        <v>0</v>
      </c>
      <c r="HQ181" s="193">
        <f t="shared" si="869"/>
        <v>0</v>
      </c>
      <c r="HR181" s="193">
        <f t="shared" si="869"/>
        <v>0</v>
      </c>
      <c r="HS181" s="193">
        <f t="shared" si="869"/>
        <v>0</v>
      </c>
      <c r="HT181" s="193">
        <f t="shared" si="869"/>
        <v>0</v>
      </c>
      <c r="HU181" s="193">
        <f t="shared" si="869"/>
        <v>0</v>
      </c>
      <c r="HV181" s="193">
        <f t="shared" si="869"/>
        <v>0</v>
      </c>
      <c r="HW181" s="193">
        <f t="shared" si="869"/>
        <v>0</v>
      </c>
      <c r="HX181" s="193">
        <f t="shared" si="869"/>
        <v>0</v>
      </c>
      <c r="HY181" s="193">
        <f t="shared" si="869"/>
        <v>0</v>
      </c>
      <c r="HZ181" s="193">
        <f t="shared" si="869"/>
        <v>0.01076047612</v>
      </c>
      <c r="IA181" s="193">
        <f t="shared" si="869"/>
        <v>0.06308780752</v>
      </c>
      <c r="IB181" s="193">
        <f t="shared" si="869"/>
        <v>0.111750814</v>
      </c>
      <c r="IC181" s="193">
        <f t="shared" si="869"/>
        <v>0.1655181421</v>
      </c>
      <c r="ID181" s="193">
        <f t="shared" si="869"/>
        <v>0.2056972353</v>
      </c>
      <c r="IE181" s="193">
        <f t="shared" si="869"/>
        <v>0.2173111535</v>
      </c>
      <c r="IF181" s="193">
        <f t="shared" si="869"/>
        <v>0.2324384544</v>
      </c>
      <c r="IG181" s="193">
        <f t="shared" si="869"/>
        <v>0.2415748152</v>
      </c>
      <c r="IH181" s="193">
        <f t="shared" si="869"/>
        <v>0.2491916513</v>
      </c>
      <c r="II181" s="193">
        <f t="shared" si="869"/>
        <v>0.2535258548</v>
      </c>
      <c r="IJ181" s="193">
        <f t="shared" si="869"/>
        <v>0.2535914889</v>
      </c>
      <c r="IK181" s="193">
        <f t="shared" si="869"/>
        <v>0.2435760273</v>
      </c>
      <c r="IL181" s="193">
        <f t="shared" si="869"/>
        <v>0.2203401562</v>
      </c>
      <c r="IM181" s="193">
        <f t="shared" si="869"/>
        <v>0.2043154176</v>
      </c>
      <c r="IN181" s="193">
        <f t="shared" si="869"/>
        <v>0.1738684142</v>
      </c>
      <c r="IO181" s="193">
        <f t="shared" si="23"/>
        <v>2.846547908</v>
      </c>
      <c r="IP181" s="193">
        <f t="shared" si="29"/>
        <v>0</v>
      </c>
      <c r="IQ181" s="193">
        <f t="shared" ref="IQ181:KK181" si="870">MAX((MIN(CZ181+IP181,$IO$7))-GT181,0)</f>
        <v>0</v>
      </c>
      <c r="IR181" s="193">
        <f t="shared" si="870"/>
        <v>0</v>
      </c>
      <c r="IS181" s="193">
        <f t="shared" si="870"/>
        <v>0</v>
      </c>
      <c r="IT181" s="193">
        <f t="shared" si="870"/>
        <v>0</v>
      </c>
      <c r="IU181" s="193">
        <f t="shared" si="870"/>
        <v>0</v>
      </c>
      <c r="IV181" s="193">
        <f t="shared" si="870"/>
        <v>0</v>
      </c>
      <c r="IW181" s="193">
        <f t="shared" si="870"/>
        <v>0</v>
      </c>
      <c r="IX181" s="193">
        <f t="shared" si="870"/>
        <v>0</v>
      </c>
      <c r="IY181" s="193">
        <f t="shared" si="870"/>
        <v>0</v>
      </c>
      <c r="IZ181" s="193">
        <f t="shared" si="870"/>
        <v>0</v>
      </c>
      <c r="JA181" s="193">
        <f t="shared" si="870"/>
        <v>0</v>
      </c>
      <c r="JB181" s="193">
        <f t="shared" si="870"/>
        <v>0</v>
      </c>
      <c r="JC181" s="193">
        <f t="shared" si="870"/>
        <v>0.01147438274</v>
      </c>
      <c r="JD181" s="193">
        <f t="shared" si="870"/>
        <v>0.06221854333</v>
      </c>
      <c r="JE181" s="193">
        <f t="shared" si="870"/>
        <v>0.1492837669</v>
      </c>
      <c r="JF181" s="193">
        <f t="shared" si="870"/>
        <v>0.2646032312</v>
      </c>
      <c r="JG181" s="193">
        <f t="shared" si="870"/>
        <v>0.426539907</v>
      </c>
      <c r="JH181" s="193">
        <f t="shared" si="870"/>
        <v>0.6516592712</v>
      </c>
      <c r="JI181" s="193">
        <f t="shared" si="870"/>
        <v>0.8755723375</v>
      </c>
      <c r="JJ181" s="193">
        <f t="shared" si="870"/>
        <v>1.107821767</v>
      </c>
      <c r="JK181" s="193">
        <f t="shared" si="870"/>
        <v>1.34630874</v>
      </c>
      <c r="JL181" s="193">
        <f t="shared" si="870"/>
        <v>1.591976504</v>
      </c>
      <c r="JM181" s="193">
        <f t="shared" si="870"/>
        <v>1.875081889</v>
      </c>
      <c r="JN181" s="193">
        <f t="shared" si="870"/>
        <v>2.13799958</v>
      </c>
      <c r="JO181" s="193">
        <f t="shared" si="870"/>
        <v>2.403230512</v>
      </c>
      <c r="JP181" s="193">
        <f t="shared" si="870"/>
        <v>2.615799034</v>
      </c>
      <c r="JQ181" s="193">
        <f t="shared" si="870"/>
        <v>2.882037571</v>
      </c>
      <c r="JR181" s="193">
        <f t="shared" si="870"/>
        <v>3.113332959</v>
      </c>
      <c r="JS181" s="193">
        <f t="shared" si="870"/>
        <v>3.293526832</v>
      </c>
      <c r="JT181" s="193">
        <f t="shared" si="870"/>
        <v>3.465216109</v>
      </c>
      <c r="JU181" s="193">
        <f t="shared" si="870"/>
        <v>3.574368403</v>
      </c>
      <c r="JV181" s="193">
        <f t="shared" si="870"/>
        <v>3.625404787</v>
      </c>
      <c r="JW181" s="193">
        <f t="shared" si="870"/>
        <v>3.614644311</v>
      </c>
      <c r="JX181" s="193">
        <f t="shared" si="870"/>
        <v>3.551556503</v>
      </c>
      <c r="JY181" s="193">
        <f t="shared" si="870"/>
        <v>3.439805689</v>
      </c>
      <c r="JZ181" s="193">
        <f t="shared" si="870"/>
        <v>3.274287547</v>
      </c>
      <c r="KA181" s="193">
        <f t="shared" si="870"/>
        <v>3.068590312</v>
      </c>
      <c r="KB181" s="193">
        <f t="shared" si="870"/>
        <v>2.851279158</v>
      </c>
      <c r="KC181" s="193">
        <f t="shared" si="870"/>
        <v>2.618840704</v>
      </c>
      <c r="KD181" s="193">
        <f t="shared" si="870"/>
        <v>2.377265889</v>
      </c>
      <c r="KE181" s="193">
        <f t="shared" si="870"/>
        <v>2.128074237</v>
      </c>
      <c r="KF181" s="193">
        <f t="shared" si="870"/>
        <v>1.874548383</v>
      </c>
      <c r="KG181" s="193">
        <f t="shared" si="870"/>
        <v>1.620956894</v>
      </c>
      <c r="KH181" s="193">
        <f t="shared" si="870"/>
        <v>1.377380866</v>
      </c>
      <c r="KI181" s="193">
        <f t="shared" si="870"/>
        <v>1.15704071</v>
      </c>
      <c r="KJ181" s="193">
        <f t="shared" si="870"/>
        <v>0.9527252926</v>
      </c>
      <c r="KK181" s="193">
        <f t="shared" si="870"/>
        <v>0.7788568784</v>
      </c>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row>
    <row r="182" ht="14.25" customHeight="1">
      <c r="A182" s="1">
        <v>6.0</v>
      </c>
      <c r="B182" s="1">
        <f t="shared" ref="B182:C182" si="871">B181+1</f>
        <v>172</v>
      </c>
      <c r="C182" s="267">
        <f t="shared" si="871"/>
        <v>43637</v>
      </c>
      <c r="D182" s="193">
        <f t="shared" si="15"/>
        <v>8.864084176</v>
      </c>
      <c r="E182" s="193">
        <f>(SUMIFS(Profile!$F$2:$F$17521,Profile!$B$2:$B$17521,$B182,Profile!$C$2:$C$17521,E$8))*$C$6</f>
        <v>0.1478282139</v>
      </c>
      <c r="F182" s="193">
        <f>(SUMIFS(Profile!$F$2:$F$17521,Profile!$B$2:$B$17521,$B182,Profile!$C$2:$C$17521,F$8))*$C$6</f>
        <v>0.1285985275</v>
      </c>
      <c r="G182" s="193">
        <f>(SUMIFS(Profile!$F$2:$F$17521,Profile!$B$2:$B$17521,$B182,Profile!$C$2:$C$17521,G$8))*$C$6</f>
        <v>0.1205861582</v>
      </c>
      <c r="H182" s="193">
        <f>(SUMIFS(Profile!$F$2:$F$17521,Profile!$B$2:$B$17521,$B182,Profile!$C$2:$C$17521,H$8))*$C$6</f>
        <v>0.1165799736</v>
      </c>
      <c r="I182" s="193">
        <f>(SUMIFS(Profile!$F$2:$F$17521,Profile!$B$2:$B$17521,$B182,Profile!$C$2:$C$17521,I$8))*$C$6</f>
        <v>0.1073657489</v>
      </c>
      <c r="J182" s="193">
        <f>(SUMIFS(Profile!$F$2:$F$17521,Profile!$B$2:$B$17521,$B182,Profile!$C$2:$C$17521,J$8))*$C$6</f>
        <v>0.1025583273</v>
      </c>
      <c r="K182" s="193">
        <f>(SUMIFS(Profile!$F$2:$F$17521,Profile!$B$2:$B$17521,$B182,Profile!$C$2:$C$17521,K$8))*$C$6</f>
        <v>0.1017570903</v>
      </c>
      <c r="L182" s="193">
        <f>(SUMIFS(Profile!$F$2:$F$17521,Profile!$B$2:$B$17521,$B182,Profile!$C$2:$C$17521,L$8))*$C$6</f>
        <v>0.09895276107</v>
      </c>
      <c r="M182" s="193">
        <f>(SUMIFS(Profile!$F$2:$F$17521,Profile!$B$2:$B$17521,$B182,Profile!$C$2:$C$17521,M$8))*$C$6</f>
        <v>0.1005552349</v>
      </c>
      <c r="N182" s="193">
        <f>(SUMIFS(Profile!$F$2:$F$17521,Profile!$B$2:$B$17521,$B182,Profile!$C$2:$C$17521,N$8))*$C$6</f>
        <v>0.1009558534</v>
      </c>
      <c r="O182" s="193">
        <f>(SUMIFS(Profile!$F$2:$F$17521,Profile!$B$2:$B$17521,$B182,Profile!$C$2:$C$17521,O$8))*$C$6</f>
        <v>0.1029589457</v>
      </c>
      <c r="P182" s="193">
        <f>(SUMIFS(Profile!$F$2:$F$17521,Profile!$B$2:$B$17521,$B182,Profile!$C$2:$C$17521,P$8))*$C$6</f>
        <v>0.1093688412</v>
      </c>
      <c r="Q182" s="193">
        <f>(SUMIFS(Profile!$F$2:$F$17521,Profile!$B$2:$B$17521,$B182,Profile!$C$2:$C$17521,Q$8))*$C$6</f>
        <v>0.1185830659</v>
      </c>
      <c r="R182" s="193">
        <f>(SUMIFS(Profile!$F$2:$F$17521,Profile!$B$2:$B$17521,$B182,Profile!$C$2:$C$17521,R$8))*$C$6</f>
        <v>0.1446232662</v>
      </c>
      <c r="S182" s="193">
        <f>(SUMIFS(Profile!$F$2:$F$17521,Profile!$B$2:$B$17521,$B182,Profile!$C$2:$C$17521,S$8))*$C$6</f>
        <v>0.1706634665</v>
      </c>
      <c r="T182" s="193">
        <f>(SUMIFS(Profile!$F$2:$F$17521,Profile!$B$2:$B$17521,$B182,Profile!$C$2:$C$17521,T$8))*$C$6</f>
        <v>0.1866882051</v>
      </c>
      <c r="U182" s="193">
        <f>(SUMIFS(Profile!$F$2:$F$17521,Profile!$B$2:$B$17521,$B182,Profile!$C$2:$C$17521,U$8))*$C$6</f>
        <v>0.1955018114</v>
      </c>
      <c r="V182" s="193">
        <f>(SUMIFS(Profile!$F$2:$F$17521,Profile!$B$2:$B$17521,$B182,Profile!$C$2:$C$17521,V$8))*$C$6</f>
        <v>0.2031135622</v>
      </c>
      <c r="W182" s="193">
        <f>(SUMIFS(Profile!$F$2:$F$17521,Profile!$B$2:$B$17521,$B182,Profile!$C$2:$C$17521,W$8))*$C$6</f>
        <v>0.2003092329</v>
      </c>
      <c r="X182" s="193">
        <f>(SUMIFS(Profile!$F$2:$F$17521,Profile!$B$2:$B$17521,$B182,Profile!$C$2:$C$17521,X$8))*$C$6</f>
        <v>0.1999086145</v>
      </c>
      <c r="Y182" s="193">
        <f>(SUMIFS(Profile!$F$2:$F$17521,Profile!$B$2:$B$17521,$B182,Profile!$C$2:$C$17521,Y$8))*$C$6</f>
        <v>0.1947005744</v>
      </c>
      <c r="Z182" s="193">
        <f>(SUMIFS(Profile!$F$2:$F$17521,Profile!$B$2:$B$17521,$B182,Profile!$C$2:$C$17521,Z$8))*$C$6</f>
        <v>0.1918962452</v>
      </c>
      <c r="AA182" s="193">
        <f>(SUMIFS(Profile!$F$2:$F$17521,Profile!$B$2:$B$17521,$B182,Profile!$C$2:$C$17521,AA$8))*$C$6</f>
        <v>0.1918962452</v>
      </c>
      <c r="AB182" s="193">
        <f>(SUMIFS(Profile!$F$2:$F$17521,Profile!$B$2:$B$17521,$B182,Profile!$C$2:$C$17521,AB$8))*$C$6</f>
        <v>0.1930981006</v>
      </c>
      <c r="AC182" s="193">
        <f>(SUMIFS(Profile!$F$2:$F$17521,Profile!$B$2:$B$17521,$B182,Profile!$C$2:$C$17521,AC$8))*$C$6</f>
        <v>0.1951011929</v>
      </c>
      <c r="AD182" s="193">
        <f>(SUMIFS(Profile!$F$2:$F$17521,Profile!$B$2:$B$17521,$B182,Profile!$C$2:$C$17521,AD$8))*$C$6</f>
        <v>0.1959024298</v>
      </c>
      <c r="AE182" s="193">
        <f>(SUMIFS(Profile!$F$2:$F$17521,Profile!$B$2:$B$17521,$B182,Profile!$C$2:$C$17521,AE$8))*$C$6</f>
        <v>0.1834832574</v>
      </c>
      <c r="AF182" s="193">
        <f>(SUMIFS(Profile!$F$2:$F$17521,Profile!$B$2:$B$17521,$B182,Profile!$C$2:$C$17521,AF$8))*$C$6</f>
        <v>0.1854863497</v>
      </c>
      <c r="AG182" s="193">
        <f>(SUMIFS(Profile!$F$2:$F$17521,Profile!$B$2:$B$17521,$B182,Profile!$C$2:$C$17521,AG$8))*$C$6</f>
        <v>0.1850857312</v>
      </c>
      <c r="AH182" s="193">
        <f>(SUMIFS(Profile!$F$2:$F$17521,Profile!$B$2:$B$17521,$B182,Profile!$C$2:$C$17521,AH$8))*$C$6</f>
        <v>0.1806789281</v>
      </c>
      <c r="AI182" s="193">
        <f>(SUMIFS(Profile!$F$2:$F$17521,Profile!$B$2:$B$17521,$B182,Profile!$C$2:$C$17521,AI$8))*$C$6</f>
        <v>0.1854863497</v>
      </c>
      <c r="AJ182" s="193">
        <f>(SUMIFS(Profile!$F$2:$F$17521,Profile!$B$2:$B$17521,$B182,Profile!$C$2:$C$17521,AJ$8))*$C$6</f>
        <v>0.1926974821</v>
      </c>
      <c r="AK182" s="193">
        <f>(SUMIFS(Profile!$F$2:$F$17521,Profile!$B$2:$B$17521,$B182,Profile!$C$2:$C$17521,AK$8))*$C$6</f>
        <v>0.2091228392</v>
      </c>
      <c r="AL182" s="193">
        <f>(SUMIFS(Profile!$F$2:$F$17521,Profile!$B$2:$B$17521,$B182,Profile!$C$2:$C$17521,AL$8))*$C$6</f>
        <v>0.2311568548</v>
      </c>
      <c r="AM182" s="193">
        <f>(SUMIFS(Profile!$F$2:$F$17521,Profile!$B$2:$B$17521,$B182,Profile!$C$2:$C$17521,AM$8))*$C$6</f>
        <v>0.2604020028</v>
      </c>
      <c r="AN182" s="193">
        <f>(SUMIFS(Profile!$F$2:$F$17521,Profile!$B$2:$B$17521,$B182,Profile!$C$2:$C$17521,AN$8))*$C$6</f>
        <v>0.2676131352</v>
      </c>
      <c r="AO182" s="193">
        <f>(SUMIFS(Profile!$F$2:$F$17521,Profile!$B$2:$B$17521,$B182,Profile!$C$2:$C$17521,AO$8))*$C$6</f>
        <v>0.2664112798</v>
      </c>
      <c r="AP182" s="193">
        <f>(SUMIFS(Profile!$F$2:$F$17521,Profile!$B$2:$B$17521,$B182,Profile!$C$2:$C$17521,AP$8))*$C$6</f>
        <v>0.2608026213</v>
      </c>
      <c r="AQ182" s="193">
        <f>(SUMIFS(Profile!$F$2:$F$17521,Profile!$B$2:$B$17521,$B182,Profile!$C$2:$C$17521,AQ$8))*$C$6</f>
        <v>0.2559951997</v>
      </c>
      <c r="AR182" s="193">
        <f>(SUMIFS(Profile!$F$2:$F$17521,Profile!$B$2:$B$17521,$B182,Profile!$C$2:$C$17521,AR$8))*$C$6</f>
        <v>0.2499859227</v>
      </c>
      <c r="AS182" s="193">
        <f>(SUMIFS(Profile!$F$2:$F$17521,Profile!$B$2:$B$17521,$B182,Profile!$C$2:$C$17521,AS$8))*$C$6</f>
        <v>0.2499859227</v>
      </c>
      <c r="AT182" s="193">
        <f>(SUMIFS(Profile!$F$2:$F$17521,Profile!$B$2:$B$17521,$B182,Profile!$C$2:$C$17521,AT$8))*$C$6</f>
        <v>0.2447778827</v>
      </c>
      <c r="AU182" s="193">
        <f>(SUMIFS(Profile!$F$2:$F$17521,Profile!$B$2:$B$17521,$B182,Profile!$C$2:$C$17521,AU$8))*$C$6</f>
        <v>0.2455791196</v>
      </c>
      <c r="AV182" s="193">
        <f>(SUMIFS(Profile!$F$2:$F$17521,Profile!$B$2:$B$17521,$B182,Profile!$C$2:$C$17521,AV$8))*$C$6</f>
        <v>0.2471815935</v>
      </c>
      <c r="AW182" s="193">
        <f>(SUMIFS(Profile!$F$2:$F$17521,Profile!$B$2:$B$17521,$B182,Profile!$C$2:$C$17521,AW$8))*$C$6</f>
        <v>0.2443772642</v>
      </c>
      <c r="AX182" s="193">
        <f>(SUMIFS(Profile!$F$2:$F$17521,Profile!$B$2:$B$17521,$B182,Profile!$C$2:$C$17521,AX$8))*$C$6</f>
        <v>0.2231444855</v>
      </c>
      <c r="AY182" s="193">
        <f>(SUMIFS(Profile!$F$2:$F$17521,Profile!$B$2:$B$17521,$B182,Profile!$C$2:$C$17521,AY$8))*$C$6</f>
        <v>0.2007098514</v>
      </c>
      <c r="AZ182" s="193">
        <f>(SUMIFS(Profile!$F$2:$F$17521,Profile!$B$2:$B$17521,$B182,Profile!$C$2:$C$17521,AZ$8))*$C$6</f>
        <v>0.1738684142</v>
      </c>
      <c r="BA182" s="193">
        <f t="shared" si="16"/>
        <v>10.24348371</v>
      </c>
      <c r="BB182" s="193">
        <f>(SUMIFS(Profile!$E$2:$E$17521,Profile!$B$2:$B$17521,$B182,Profile!$C$2:$C$17521,BB$8))*$C$9</f>
        <v>0</v>
      </c>
      <c r="BC182" s="193">
        <f>(SUMIFS(Profile!$E$2:$E$17521,Profile!$B$2:$B$17521,$B182,Profile!$C$2:$C$17521,BC$8))*$C$9</f>
        <v>0</v>
      </c>
      <c r="BD182" s="193">
        <f>(SUMIFS(Profile!$E$2:$E$17521,Profile!$B$2:$B$17521,$B182,Profile!$C$2:$C$17521,BD$8))*$C$9</f>
        <v>0</v>
      </c>
      <c r="BE182" s="193">
        <f>(SUMIFS(Profile!$E$2:$E$17521,Profile!$B$2:$B$17521,$B182,Profile!$C$2:$C$17521,BE$8))*$C$9</f>
        <v>0</v>
      </c>
      <c r="BF182" s="193">
        <f>(SUMIFS(Profile!$E$2:$E$17521,Profile!$B$2:$B$17521,$B182,Profile!$C$2:$C$17521,BF$8))*$C$9</f>
        <v>0</v>
      </c>
      <c r="BG182" s="193">
        <f>(SUMIFS(Profile!$E$2:$E$17521,Profile!$B$2:$B$17521,$B182,Profile!$C$2:$C$17521,BG$8))*$C$9</f>
        <v>0</v>
      </c>
      <c r="BH182" s="193">
        <f>(SUMIFS(Profile!$E$2:$E$17521,Profile!$B$2:$B$17521,$B182,Profile!$C$2:$C$17521,BH$8))*$C$9</f>
        <v>0</v>
      </c>
      <c r="BI182" s="193">
        <f>(SUMIFS(Profile!$E$2:$E$17521,Profile!$B$2:$B$17521,$B182,Profile!$C$2:$C$17521,BI$8))*$C$9</f>
        <v>0</v>
      </c>
      <c r="BJ182" s="193">
        <f>(SUMIFS(Profile!$E$2:$E$17521,Profile!$B$2:$B$17521,$B182,Profile!$C$2:$C$17521,BJ$8))*$C$9</f>
        <v>0.003191653115</v>
      </c>
      <c r="BK182" s="193">
        <f>(SUMIFS(Profile!$E$2:$E$17521,Profile!$B$2:$B$17521,$B182,Profile!$C$2:$C$17521,BK$8))*$C$9</f>
        <v>0.01003156098</v>
      </c>
      <c r="BL182" s="193">
        <f>(SUMIFS(Profile!$E$2:$E$17521,Profile!$B$2:$B$17521,$B182,Profile!$C$2:$C$17521,BL$8))*$C$9</f>
        <v>0.03034847743</v>
      </c>
      <c r="BM182" s="193">
        <f>(SUMIFS(Profile!$E$2:$E$17521,Profile!$B$2:$B$17521,$B182,Profile!$C$2:$C$17521,BM$8))*$C$9</f>
        <v>0.05503990176</v>
      </c>
      <c r="BN182" s="193">
        <f>(SUMIFS(Profile!$E$2:$E$17521,Profile!$B$2:$B$17521,$B182,Profile!$C$2:$C$17521,BN$8))*$C$9</f>
        <v>0.07588288358</v>
      </c>
      <c r="BO182" s="193">
        <f>(SUMIFS(Profile!$E$2:$E$17521,Profile!$B$2:$B$17521,$B182,Profile!$C$2:$C$17521,BO$8))*$C$9</f>
        <v>0.1038628953</v>
      </c>
      <c r="BP182" s="193">
        <f>(SUMIFS(Profile!$E$2:$E$17521,Profile!$B$2:$B$17521,$B182,Profile!$C$2:$C$17521,BP$8))*$C$9</f>
        <v>0.1491625092</v>
      </c>
      <c r="BQ182" s="193">
        <f>(SUMIFS(Profile!$E$2:$E$17521,Profile!$B$2:$B$17521,$B182,Profile!$C$2:$C$17521,BQ$8))*$C$9</f>
        <v>0.1920943514</v>
      </c>
      <c r="BR182" s="193">
        <f>(SUMIFS(Profile!$E$2:$E$17521,Profile!$B$2:$B$17521,$B182,Profile!$C$2:$C$17521,BR$8))*$C$9</f>
        <v>0.2248949975</v>
      </c>
      <c r="BS182" s="193">
        <f>(SUMIFS(Profile!$E$2:$E$17521,Profile!$B$2:$B$17521,$B182,Profile!$C$2:$C$17521,BS$8))*$C$9</f>
        <v>0.3002597034</v>
      </c>
      <c r="BT182" s="193">
        <f>(SUMIFS(Profile!$E$2:$E$17521,Profile!$B$2:$B$17521,$B182,Profile!$C$2:$C$17521,BT$8))*$C$9</f>
        <v>0.3856607464</v>
      </c>
      <c r="BU182" s="193">
        <f>(SUMIFS(Profile!$E$2:$E$17521,Profile!$B$2:$B$17521,$B182,Profile!$C$2:$C$17521,BU$8))*$C$9</f>
        <v>0.4241735179</v>
      </c>
      <c r="BV182" s="193">
        <f>(SUMIFS(Profile!$E$2:$E$17521,Profile!$B$2:$B$17521,$B182,Profile!$C$2:$C$17521,BV$8))*$C$9</f>
        <v>0.4483894524</v>
      </c>
      <c r="BW182" s="193">
        <f>(SUMIFS(Profile!$E$2:$E$17521,Profile!$B$2:$B$17521,$B182,Profile!$C$2:$C$17521,BW$8))*$C$9</f>
        <v>0.4369596428</v>
      </c>
      <c r="BX182" s="193">
        <f>(SUMIFS(Profile!$E$2:$E$17521,Profile!$B$2:$B$17521,$B182,Profile!$C$2:$C$17521,BX$8))*$C$9</f>
        <v>0.5174049531</v>
      </c>
      <c r="BY182" s="193">
        <f>(SUMIFS(Profile!$E$2:$E$17521,Profile!$B$2:$B$17521,$B182,Profile!$C$2:$C$17521,BY$8))*$C$9</f>
        <v>0.5782800672</v>
      </c>
      <c r="BZ182" s="193">
        <f>(SUMIFS(Profile!$E$2:$E$17521,Profile!$B$2:$B$17521,$B182,Profile!$C$2:$C$17521,BZ$8))*$C$9</f>
        <v>0.5739509434</v>
      </c>
      <c r="CA182" s="193">
        <f>(SUMIFS(Profile!$E$2:$E$17521,Profile!$B$2:$B$17521,$B182,Profile!$C$2:$C$17521,CA$8))*$C$9</f>
        <v>0.6203015684</v>
      </c>
      <c r="CB182" s="193">
        <f>(SUMIFS(Profile!$E$2:$E$17521,Profile!$B$2:$B$17521,$B182,Profile!$C$2:$C$17521,CB$8))*$C$9</f>
        <v>0.5686417105</v>
      </c>
      <c r="CC182" s="193">
        <f>(SUMIFS(Profile!$E$2:$E$17521,Profile!$B$2:$B$17521,$B182,Profile!$C$2:$C$17521,CC$8))*$C$9</f>
        <v>0.6326511473</v>
      </c>
      <c r="CD182" s="193">
        <f>(SUMIFS(Profile!$E$2:$E$17521,Profile!$B$2:$B$17521,$B182,Profile!$C$2:$C$17521,CD$8))*$C$9</f>
        <v>0.6652396666</v>
      </c>
      <c r="CE182" s="193">
        <f>(SUMIFS(Profile!$E$2:$E$17521,Profile!$B$2:$B$17521,$B182,Profile!$C$2:$C$17521,CE$8))*$C$9</f>
        <v>0.5889442931</v>
      </c>
      <c r="CF182" s="193">
        <f>(SUMIFS(Profile!$E$2:$E$17521,Profile!$B$2:$B$17521,$B182,Profile!$C$2:$C$17521,CF$8))*$C$9</f>
        <v>0.523087028</v>
      </c>
      <c r="CG182" s="193">
        <f>(SUMIFS(Profile!$E$2:$E$17521,Profile!$B$2:$B$17521,$B182,Profile!$C$2:$C$17521,CG$8))*$C$9</f>
        <v>0.4420922074</v>
      </c>
      <c r="CH182" s="193">
        <f>(SUMIFS(Profile!$E$2:$E$17521,Profile!$B$2:$B$17521,$B182,Profile!$C$2:$C$17521,CH$8))*$C$9</f>
        <v>0.3998307796</v>
      </c>
      <c r="CI182" s="193">
        <f>(SUMIFS(Profile!$E$2:$E$17521,Profile!$B$2:$B$17521,$B182,Profile!$C$2:$C$17521,CI$8))*$C$9</f>
        <v>0.3452707136</v>
      </c>
      <c r="CJ182" s="193">
        <f>(SUMIFS(Profile!$E$2:$E$17521,Profile!$B$2:$B$17521,$B182,Profile!$C$2:$C$17521,CJ$8))*$C$9</f>
        <v>0.2934579321</v>
      </c>
      <c r="CK182" s="193">
        <f>(SUMIFS(Profile!$E$2:$E$17521,Profile!$B$2:$B$17521,$B182,Profile!$C$2:$C$17521,CK$8))*$C$9</f>
        <v>0.2277612382</v>
      </c>
      <c r="CL182" s="193">
        <f>(SUMIFS(Profile!$E$2:$E$17521,Profile!$B$2:$B$17521,$B182,Profile!$C$2:$C$17521,CL$8))*$C$9</f>
        <v>0.1675673145</v>
      </c>
      <c r="CM182" s="193">
        <f>(SUMIFS(Profile!$E$2:$E$17521,Profile!$B$2:$B$17521,$B182,Profile!$C$2:$C$17521,CM$8))*$C$9</f>
        <v>0.1227865494</v>
      </c>
      <c r="CN182" s="193">
        <f>(SUMIFS(Profile!$E$2:$E$17521,Profile!$B$2:$B$17521,$B182,Profile!$C$2:$C$17521,CN$8))*$C$9</f>
        <v>0.07872966028</v>
      </c>
      <c r="CO182" s="193">
        <f>(SUMIFS(Profile!$E$2:$E$17521,Profile!$B$2:$B$17521,$B182,Profile!$C$2:$C$17521,CO$8))*$C$9</f>
        <v>0.03932497321</v>
      </c>
      <c r="CP182" s="193">
        <f>(SUMIFS(Profile!$E$2:$E$17521,Profile!$B$2:$B$17521,$B182,Profile!$C$2:$C$17521,CP$8))*$C$9</f>
        <v>0.01345611461</v>
      </c>
      <c r="CQ182" s="193">
        <f>(SUMIFS(Profile!$E$2:$E$17521,Profile!$B$2:$B$17521,$B182,Profile!$C$2:$C$17521,CQ$8))*$C$9</f>
        <v>0.004739653973</v>
      </c>
      <c r="CR182" s="193">
        <f>(SUMIFS(Profile!$E$2:$E$17521,Profile!$B$2:$B$17521,$B182,Profile!$C$2:$C$17521,CR$8))*$C$9</f>
        <v>0.00001289825127</v>
      </c>
      <c r="CS182" s="193">
        <f>(SUMIFS(Profile!$E$2:$E$17521,Profile!$B$2:$B$17521,$B182,Profile!$C$2:$C$17521,CS$8))*$C$9</f>
        <v>0</v>
      </c>
      <c r="CT182" s="193">
        <f>(SUMIFS(Profile!$E$2:$E$17521,Profile!$B$2:$B$17521,$B182,Profile!$C$2:$C$17521,CT$8))*$C$9</f>
        <v>0</v>
      </c>
      <c r="CU182" s="193">
        <f>(SUMIFS(Profile!$E$2:$E$17521,Profile!$B$2:$B$17521,$B182,Profile!$C$2:$C$17521,CU$8))*$C$9</f>
        <v>0</v>
      </c>
      <c r="CV182" s="193">
        <f>(SUMIFS(Profile!$E$2:$E$17521,Profile!$B$2:$B$17521,$B182,Profile!$C$2:$C$17521,CV$8))*$C$9</f>
        <v>0</v>
      </c>
      <c r="CW182" s="193">
        <f>(SUMIFS(Profile!$E$2:$E$17521,Profile!$B$2:$B$17521,$B182,Profile!$C$2:$C$17521,CW$8))*$C$9</f>
        <v>0</v>
      </c>
      <c r="CX182" s="193">
        <f t="shared" si="17"/>
        <v>5.199869413</v>
      </c>
      <c r="CY182" s="193">
        <f t="shared" ref="CY182:ET182" si="872">MAX(BB182-E182,0)</f>
        <v>0</v>
      </c>
      <c r="CZ182" s="193">
        <f t="shared" si="872"/>
        <v>0</v>
      </c>
      <c r="DA182" s="193">
        <f t="shared" si="872"/>
        <v>0</v>
      </c>
      <c r="DB182" s="193">
        <f t="shared" si="872"/>
        <v>0</v>
      </c>
      <c r="DC182" s="193">
        <f t="shared" si="872"/>
        <v>0</v>
      </c>
      <c r="DD182" s="193">
        <f t="shared" si="872"/>
        <v>0</v>
      </c>
      <c r="DE182" s="193">
        <f t="shared" si="872"/>
        <v>0</v>
      </c>
      <c r="DF182" s="193">
        <f t="shared" si="872"/>
        <v>0</v>
      </c>
      <c r="DG182" s="193">
        <f t="shared" si="872"/>
        <v>0</v>
      </c>
      <c r="DH182" s="193">
        <f t="shared" si="872"/>
        <v>0</v>
      </c>
      <c r="DI182" s="193">
        <f t="shared" si="872"/>
        <v>0</v>
      </c>
      <c r="DJ182" s="193">
        <f t="shared" si="872"/>
        <v>0</v>
      </c>
      <c r="DK182" s="193">
        <f t="shared" si="872"/>
        <v>0</v>
      </c>
      <c r="DL182" s="193">
        <f t="shared" si="872"/>
        <v>0</v>
      </c>
      <c r="DM182" s="193">
        <f t="shared" si="872"/>
        <v>0</v>
      </c>
      <c r="DN182" s="193">
        <f t="shared" si="872"/>
        <v>0.005406146337</v>
      </c>
      <c r="DO182" s="193">
        <f t="shared" si="872"/>
        <v>0.02939318618</v>
      </c>
      <c r="DP182" s="193">
        <f t="shared" si="872"/>
        <v>0.09714614124</v>
      </c>
      <c r="DQ182" s="193">
        <f t="shared" si="872"/>
        <v>0.1853515135</v>
      </c>
      <c r="DR182" s="193">
        <f t="shared" si="872"/>
        <v>0.2242649034</v>
      </c>
      <c r="DS182" s="193">
        <f t="shared" si="872"/>
        <v>0.2536888779</v>
      </c>
      <c r="DT182" s="193">
        <f t="shared" si="872"/>
        <v>0.2450633976</v>
      </c>
      <c r="DU182" s="193">
        <f t="shared" si="872"/>
        <v>0.3255087079</v>
      </c>
      <c r="DV182" s="193">
        <f t="shared" si="872"/>
        <v>0.3851819667</v>
      </c>
      <c r="DW182" s="193">
        <f t="shared" si="872"/>
        <v>0.3788497506</v>
      </c>
      <c r="DX182" s="193">
        <f t="shared" si="872"/>
        <v>0.4243991386</v>
      </c>
      <c r="DY182" s="193">
        <f t="shared" si="872"/>
        <v>0.3851584531</v>
      </c>
      <c r="DZ182" s="193">
        <f t="shared" si="872"/>
        <v>0.4471647976</v>
      </c>
      <c r="EA182" s="193">
        <f t="shared" si="872"/>
        <v>0.4801539354</v>
      </c>
      <c r="EB182" s="193">
        <f t="shared" si="872"/>
        <v>0.4082653649</v>
      </c>
      <c r="EC182" s="193">
        <f t="shared" si="872"/>
        <v>0.3376006783</v>
      </c>
      <c r="ED182" s="193">
        <f t="shared" si="872"/>
        <v>0.2493947253</v>
      </c>
      <c r="EE182" s="193">
        <f t="shared" si="872"/>
        <v>0.1907079404</v>
      </c>
      <c r="EF182" s="193">
        <f t="shared" si="872"/>
        <v>0.1141138588</v>
      </c>
      <c r="EG182" s="193">
        <f t="shared" si="872"/>
        <v>0.03305592923</v>
      </c>
      <c r="EH182" s="193">
        <f t="shared" si="872"/>
        <v>0</v>
      </c>
      <c r="EI182" s="193">
        <f t="shared" si="872"/>
        <v>0</v>
      </c>
      <c r="EJ182" s="193">
        <f t="shared" si="872"/>
        <v>0</v>
      </c>
      <c r="EK182" s="193">
        <f t="shared" si="872"/>
        <v>0</v>
      </c>
      <c r="EL182" s="193">
        <f t="shared" si="872"/>
        <v>0</v>
      </c>
      <c r="EM182" s="193">
        <f t="shared" si="872"/>
        <v>0</v>
      </c>
      <c r="EN182" s="193">
        <f t="shared" si="872"/>
        <v>0</v>
      </c>
      <c r="EO182" s="193">
        <f t="shared" si="872"/>
        <v>0</v>
      </c>
      <c r="EP182" s="193">
        <f t="shared" si="872"/>
        <v>0</v>
      </c>
      <c r="EQ182" s="193">
        <f t="shared" si="872"/>
        <v>0</v>
      </c>
      <c r="ER182" s="193">
        <f t="shared" si="872"/>
        <v>0</v>
      </c>
      <c r="ES182" s="193">
        <f t="shared" si="872"/>
        <v>0</v>
      </c>
      <c r="ET182" s="193">
        <f t="shared" si="872"/>
        <v>0</v>
      </c>
      <c r="EU182" s="193">
        <f t="shared" si="19"/>
        <v>5.043614293</v>
      </c>
      <c r="EV182" s="193">
        <f t="shared" ref="EV182:GQ182" si="873">BB182-CY182</f>
        <v>0</v>
      </c>
      <c r="EW182" s="193">
        <f t="shared" si="873"/>
        <v>0</v>
      </c>
      <c r="EX182" s="193">
        <f t="shared" si="873"/>
        <v>0</v>
      </c>
      <c r="EY182" s="193">
        <f t="shared" si="873"/>
        <v>0</v>
      </c>
      <c r="EZ182" s="193">
        <f t="shared" si="873"/>
        <v>0</v>
      </c>
      <c r="FA182" s="193">
        <f t="shared" si="873"/>
        <v>0</v>
      </c>
      <c r="FB182" s="193">
        <f t="shared" si="873"/>
        <v>0</v>
      </c>
      <c r="FC182" s="193">
        <f t="shared" si="873"/>
        <v>0</v>
      </c>
      <c r="FD182" s="193">
        <f t="shared" si="873"/>
        <v>0.003191653115</v>
      </c>
      <c r="FE182" s="193">
        <f t="shared" si="873"/>
        <v>0.01003156098</v>
      </c>
      <c r="FF182" s="193">
        <f t="shared" si="873"/>
        <v>0.03034847743</v>
      </c>
      <c r="FG182" s="193">
        <f t="shared" si="873"/>
        <v>0.05503990176</v>
      </c>
      <c r="FH182" s="193">
        <f t="shared" si="873"/>
        <v>0.07588288358</v>
      </c>
      <c r="FI182" s="193">
        <f t="shared" si="873"/>
        <v>0.1038628953</v>
      </c>
      <c r="FJ182" s="193">
        <f t="shared" si="873"/>
        <v>0.1491625092</v>
      </c>
      <c r="FK182" s="193">
        <f t="shared" si="873"/>
        <v>0.1866882051</v>
      </c>
      <c r="FL182" s="193">
        <f t="shared" si="873"/>
        <v>0.1955018114</v>
      </c>
      <c r="FM182" s="193">
        <f t="shared" si="873"/>
        <v>0.2031135622</v>
      </c>
      <c r="FN182" s="193">
        <f t="shared" si="873"/>
        <v>0.2003092329</v>
      </c>
      <c r="FO182" s="193">
        <f t="shared" si="873"/>
        <v>0.1999086145</v>
      </c>
      <c r="FP182" s="193">
        <f t="shared" si="873"/>
        <v>0.1947005744</v>
      </c>
      <c r="FQ182" s="193">
        <f t="shared" si="873"/>
        <v>0.1918962452</v>
      </c>
      <c r="FR182" s="193">
        <f t="shared" si="873"/>
        <v>0.1918962452</v>
      </c>
      <c r="FS182" s="193">
        <f t="shared" si="873"/>
        <v>0.1930981006</v>
      </c>
      <c r="FT182" s="193">
        <f t="shared" si="873"/>
        <v>0.1951011929</v>
      </c>
      <c r="FU182" s="193">
        <f t="shared" si="873"/>
        <v>0.1959024298</v>
      </c>
      <c r="FV182" s="193">
        <f t="shared" si="873"/>
        <v>0.1834832574</v>
      </c>
      <c r="FW182" s="193">
        <f t="shared" si="873"/>
        <v>0.1854863497</v>
      </c>
      <c r="FX182" s="193">
        <f t="shared" si="873"/>
        <v>0.1850857312</v>
      </c>
      <c r="FY182" s="193">
        <f t="shared" si="873"/>
        <v>0.1806789281</v>
      </c>
      <c r="FZ182" s="193">
        <f t="shared" si="873"/>
        <v>0.1854863497</v>
      </c>
      <c r="GA182" s="193">
        <f t="shared" si="873"/>
        <v>0.1926974821</v>
      </c>
      <c r="GB182" s="193">
        <f t="shared" si="873"/>
        <v>0.2091228392</v>
      </c>
      <c r="GC182" s="193">
        <f t="shared" si="873"/>
        <v>0.2311568548</v>
      </c>
      <c r="GD182" s="193">
        <f t="shared" si="873"/>
        <v>0.2604020028</v>
      </c>
      <c r="GE182" s="193">
        <f t="shared" si="873"/>
        <v>0.2277612382</v>
      </c>
      <c r="GF182" s="193">
        <f t="shared" si="873"/>
        <v>0.1675673145</v>
      </c>
      <c r="GG182" s="193">
        <f t="shared" si="873"/>
        <v>0.1227865494</v>
      </c>
      <c r="GH182" s="193">
        <f t="shared" si="873"/>
        <v>0.07872966028</v>
      </c>
      <c r="GI182" s="193">
        <f t="shared" si="873"/>
        <v>0.03932497321</v>
      </c>
      <c r="GJ182" s="193">
        <f t="shared" si="873"/>
        <v>0.01345611461</v>
      </c>
      <c r="GK182" s="193">
        <f t="shared" si="873"/>
        <v>0.004739653973</v>
      </c>
      <c r="GL182" s="193">
        <f t="shared" si="873"/>
        <v>0.00001289825127</v>
      </c>
      <c r="GM182" s="193">
        <f t="shared" si="873"/>
        <v>0</v>
      </c>
      <c r="GN182" s="193">
        <f t="shared" si="873"/>
        <v>0</v>
      </c>
      <c r="GO182" s="193">
        <f t="shared" si="873"/>
        <v>0</v>
      </c>
      <c r="GP182" s="193">
        <f t="shared" si="873"/>
        <v>0</v>
      </c>
      <c r="GQ182" s="193">
        <f t="shared" si="873"/>
        <v>0</v>
      </c>
      <c r="GR182" s="193">
        <f t="shared" si="21"/>
        <v>3.820469883</v>
      </c>
      <c r="GS182" s="193">
        <f t="shared" ref="GS182:IN182" si="874">E182-EV182</f>
        <v>0.1478282139</v>
      </c>
      <c r="GT182" s="193">
        <f t="shared" si="874"/>
        <v>0.1285985275</v>
      </c>
      <c r="GU182" s="193">
        <f t="shared" si="874"/>
        <v>0.1205861582</v>
      </c>
      <c r="GV182" s="193">
        <f t="shared" si="874"/>
        <v>0.1165799736</v>
      </c>
      <c r="GW182" s="193">
        <f t="shared" si="874"/>
        <v>0.1073657489</v>
      </c>
      <c r="GX182" s="193">
        <f t="shared" si="874"/>
        <v>0.1025583273</v>
      </c>
      <c r="GY182" s="193">
        <f t="shared" si="874"/>
        <v>0.1017570903</v>
      </c>
      <c r="GZ182" s="193">
        <f t="shared" si="874"/>
        <v>0.09895276107</v>
      </c>
      <c r="HA182" s="193">
        <f t="shared" si="874"/>
        <v>0.09736358182</v>
      </c>
      <c r="HB182" s="193">
        <f t="shared" si="874"/>
        <v>0.09092429242</v>
      </c>
      <c r="HC182" s="193">
        <f t="shared" si="874"/>
        <v>0.0726104683</v>
      </c>
      <c r="HD182" s="193">
        <f t="shared" si="874"/>
        <v>0.05432893943</v>
      </c>
      <c r="HE182" s="193">
        <f t="shared" si="874"/>
        <v>0.04270018233</v>
      </c>
      <c r="HF182" s="193">
        <f t="shared" si="874"/>
        <v>0.04076037084</v>
      </c>
      <c r="HG182" s="193">
        <f t="shared" si="874"/>
        <v>0.02150095726</v>
      </c>
      <c r="HH182" s="193">
        <f t="shared" si="874"/>
        <v>0</v>
      </c>
      <c r="HI182" s="193">
        <f t="shared" si="874"/>
        <v>0</v>
      </c>
      <c r="HJ182" s="193">
        <f t="shared" si="874"/>
        <v>0</v>
      </c>
      <c r="HK182" s="193">
        <f t="shared" si="874"/>
        <v>0</v>
      </c>
      <c r="HL182" s="193">
        <f t="shared" si="874"/>
        <v>0</v>
      </c>
      <c r="HM182" s="193">
        <f t="shared" si="874"/>
        <v>0</v>
      </c>
      <c r="HN182" s="193">
        <f t="shared" si="874"/>
        <v>0</v>
      </c>
      <c r="HO182" s="193">
        <f t="shared" si="874"/>
        <v>0</v>
      </c>
      <c r="HP182" s="193">
        <f t="shared" si="874"/>
        <v>0</v>
      </c>
      <c r="HQ182" s="193">
        <f t="shared" si="874"/>
        <v>0</v>
      </c>
      <c r="HR182" s="193">
        <f t="shared" si="874"/>
        <v>0</v>
      </c>
      <c r="HS182" s="193">
        <f t="shared" si="874"/>
        <v>0</v>
      </c>
      <c r="HT182" s="193">
        <f t="shared" si="874"/>
        <v>0</v>
      </c>
      <c r="HU182" s="193">
        <f t="shared" si="874"/>
        <v>0</v>
      </c>
      <c r="HV182" s="193">
        <f t="shared" si="874"/>
        <v>0</v>
      </c>
      <c r="HW182" s="193">
        <f t="shared" si="874"/>
        <v>0</v>
      </c>
      <c r="HX182" s="193">
        <f t="shared" si="874"/>
        <v>0</v>
      </c>
      <c r="HY182" s="193">
        <f t="shared" si="874"/>
        <v>0</v>
      </c>
      <c r="HZ182" s="193">
        <f t="shared" si="874"/>
        <v>0</v>
      </c>
      <c r="IA182" s="193">
        <f t="shared" si="874"/>
        <v>0</v>
      </c>
      <c r="IB182" s="193">
        <f t="shared" si="874"/>
        <v>0.03985189697</v>
      </c>
      <c r="IC182" s="193">
        <f t="shared" si="874"/>
        <v>0.09884396528</v>
      </c>
      <c r="ID182" s="193">
        <f t="shared" si="874"/>
        <v>0.1380160718</v>
      </c>
      <c r="IE182" s="193">
        <f t="shared" si="874"/>
        <v>0.1772655394</v>
      </c>
      <c r="IF182" s="193">
        <f t="shared" si="874"/>
        <v>0.2106609495</v>
      </c>
      <c r="IG182" s="193">
        <f t="shared" si="874"/>
        <v>0.2365298081</v>
      </c>
      <c r="IH182" s="193">
        <f t="shared" si="874"/>
        <v>0.2400382287</v>
      </c>
      <c r="II182" s="193">
        <f t="shared" si="874"/>
        <v>0.2455662213</v>
      </c>
      <c r="IJ182" s="193">
        <f t="shared" si="874"/>
        <v>0.2471815935</v>
      </c>
      <c r="IK182" s="193">
        <f t="shared" si="874"/>
        <v>0.2443772642</v>
      </c>
      <c r="IL182" s="193">
        <f t="shared" si="874"/>
        <v>0.2231444855</v>
      </c>
      <c r="IM182" s="193">
        <f t="shared" si="874"/>
        <v>0.2007098514</v>
      </c>
      <c r="IN182" s="193">
        <f t="shared" si="874"/>
        <v>0.1738684142</v>
      </c>
      <c r="IO182" s="193">
        <f t="shared" si="23"/>
        <v>2.47605429</v>
      </c>
      <c r="IP182" s="193">
        <f t="shared" si="29"/>
        <v>0.6310286645</v>
      </c>
      <c r="IQ182" s="193">
        <f t="shared" ref="IQ182:KK182" si="875">MAX((MIN(CZ182+IP182,$IO$7))-GT182,0)</f>
        <v>0.502430137</v>
      </c>
      <c r="IR182" s="193">
        <f t="shared" si="875"/>
        <v>0.3818439787</v>
      </c>
      <c r="IS182" s="193">
        <f t="shared" si="875"/>
        <v>0.2652640052</v>
      </c>
      <c r="IT182" s="193">
        <f t="shared" si="875"/>
        <v>0.1578982563</v>
      </c>
      <c r="IU182" s="193">
        <f t="shared" si="875"/>
        <v>0.05533992905</v>
      </c>
      <c r="IV182" s="193">
        <f t="shared" si="875"/>
        <v>0</v>
      </c>
      <c r="IW182" s="193">
        <f t="shared" si="875"/>
        <v>0</v>
      </c>
      <c r="IX182" s="193">
        <f t="shared" si="875"/>
        <v>0</v>
      </c>
      <c r="IY182" s="193">
        <f t="shared" si="875"/>
        <v>0</v>
      </c>
      <c r="IZ182" s="193">
        <f t="shared" si="875"/>
        <v>0</v>
      </c>
      <c r="JA182" s="193">
        <f t="shared" si="875"/>
        <v>0</v>
      </c>
      <c r="JB182" s="193">
        <f t="shared" si="875"/>
        <v>0</v>
      </c>
      <c r="JC182" s="193">
        <f t="shared" si="875"/>
        <v>0</v>
      </c>
      <c r="JD182" s="193">
        <f t="shared" si="875"/>
        <v>0</v>
      </c>
      <c r="JE182" s="193">
        <f t="shared" si="875"/>
        <v>0.005406146337</v>
      </c>
      <c r="JF182" s="193">
        <f t="shared" si="875"/>
        <v>0.03479933251</v>
      </c>
      <c r="JG182" s="193">
        <f t="shared" si="875"/>
        <v>0.1319454738</v>
      </c>
      <c r="JH182" s="193">
        <f t="shared" si="875"/>
        <v>0.3172969872</v>
      </c>
      <c r="JI182" s="193">
        <f t="shared" si="875"/>
        <v>0.5415618907</v>
      </c>
      <c r="JJ182" s="193">
        <f t="shared" si="875"/>
        <v>0.7952507686</v>
      </c>
      <c r="JK182" s="193">
        <f t="shared" si="875"/>
        <v>1.040314166</v>
      </c>
      <c r="JL182" s="193">
        <f t="shared" si="875"/>
        <v>1.365822874</v>
      </c>
      <c r="JM182" s="193">
        <f t="shared" si="875"/>
        <v>1.751004841</v>
      </c>
      <c r="JN182" s="193">
        <f t="shared" si="875"/>
        <v>2.129854591</v>
      </c>
      <c r="JO182" s="193">
        <f t="shared" si="875"/>
        <v>2.55425373</v>
      </c>
      <c r="JP182" s="193">
        <f t="shared" si="875"/>
        <v>2.939412183</v>
      </c>
      <c r="JQ182" s="193">
        <f t="shared" si="875"/>
        <v>3.386576981</v>
      </c>
      <c r="JR182" s="193">
        <f t="shared" si="875"/>
        <v>3.866730916</v>
      </c>
      <c r="JS182" s="193">
        <f t="shared" si="875"/>
        <v>4.274996281</v>
      </c>
      <c r="JT182" s="193">
        <f t="shared" si="875"/>
        <v>4.612596959</v>
      </c>
      <c r="JU182" s="193">
        <f t="shared" si="875"/>
        <v>4.861991685</v>
      </c>
      <c r="JV182" s="193">
        <f t="shared" si="875"/>
        <v>5</v>
      </c>
      <c r="JW182" s="193">
        <f t="shared" si="875"/>
        <v>5</v>
      </c>
      <c r="JX182" s="193">
        <f t="shared" si="875"/>
        <v>5</v>
      </c>
      <c r="JY182" s="193">
        <f t="shared" si="875"/>
        <v>4.960148103</v>
      </c>
      <c r="JZ182" s="193">
        <f t="shared" si="875"/>
        <v>4.861304138</v>
      </c>
      <c r="KA182" s="193">
        <f t="shared" si="875"/>
        <v>4.723288066</v>
      </c>
      <c r="KB182" s="193">
        <f t="shared" si="875"/>
        <v>4.546022526</v>
      </c>
      <c r="KC182" s="193">
        <f t="shared" si="875"/>
        <v>4.335361577</v>
      </c>
      <c r="KD182" s="193">
        <f t="shared" si="875"/>
        <v>4.098831769</v>
      </c>
      <c r="KE182" s="193">
        <f t="shared" si="875"/>
        <v>3.85879354</v>
      </c>
      <c r="KF182" s="193">
        <f t="shared" si="875"/>
        <v>3.613227319</v>
      </c>
      <c r="KG182" s="193">
        <f t="shared" si="875"/>
        <v>3.366045725</v>
      </c>
      <c r="KH182" s="193">
        <f t="shared" si="875"/>
        <v>3.121668461</v>
      </c>
      <c r="KI182" s="193">
        <f t="shared" si="875"/>
        <v>2.898523976</v>
      </c>
      <c r="KJ182" s="193">
        <f t="shared" si="875"/>
        <v>2.697814124</v>
      </c>
      <c r="KK182" s="193">
        <f t="shared" si="875"/>
        <v>2.52394571</v>
      </c>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row>
    <row r="183" ht="14.25" customHeight="1">
      <c r="A183" s="1">
        <v>6.0</v>
      </c>
      <c r="B183" s="1">
        <f t="shared" ref="B183:C183" si="876">B182+1</f>
        <v>173</v>
      </c>
      <c r="C183" s="267">
        <f t="shared" si="876"/>
        <v>43638</v>
      </c>
      <c r="D183" s="193">
        <f t="shared" si="15"/>
        <v>8.939400448</v>
      </c>
      <c r="E183" s="193">
        <f>(SUMIFS(Profile!$F$2:$F$17521,Profile!$B$2:$B$17521,$B183,Profile!$C$2:$C$17521,E$8))*$C$6</f>
        <v>0.1450238847</v>
      </c>
      <c r="F183" s="193">
        <f>(SUMIFS(Profile!$F$2:$F$17521,Profile!$B$2:$B$17521,$B183,Profile!$C$2:$C$17521,F$8))*$C$6</f>
        <v>0.1281979091</v>
      </c>
      <c r="G183" s="193">
        <f>(SUMIFS(Profile!$F$2:$F$17521,Profile!$B$2:$B$17521,$B183,Profile!$C$2:$C$17521,G$8))*$C$6</f>
        <v>0.1197849213</v>
      </c>
      <c r="H183" s="193">
        <f>(SUMIFS(Profile!$F$2:$F$17521,Profile!$B$2:$B$17521,$B183,Profile!$C$2:$C$17521,H$8))*$C$6</f>
        <v>0.1153781182</v>
      </c>
      <c r="I183" s="193">
        <f>(SUMIFS(Profile!$F$2:$F$17521,Profile!$B$2:$B$17521,$B183,Profile!$C$2:$C$17521,I$8))*$C$6</f>
        <v>0.1069651304</v>
      </c>
      <c r="J183" s="193">
        <f>(SUMIFS(Profile!$F$2:$F$17521,Profile!$B$2:$B$17521,$B183,Profile!$C$2:$C$17521,J$8))*$C$6</f>
        <v>0.1037601827</v>
      </c>
      <c r="K183" s="193">
        <f>(SUMIFS(Profile!$F$2:$F$17521,Profile!$B$2:$B$17521,$B183,Profile!$C$2:$C$17521,K$8))*$C$6</f>
        <v>0.1021577088</v>
      </c>
      <c r="L183" s="193">
        <f>(SUMIFS(Profile!$F$2:$F$17521,Profile!$B$2:$B$17521,$B183,Profile!$C$2:$C$17521,L$8))*$C$6</f>
        <v>0.09895276107</v>
      </c>
      <c r="M183" s="193">
        <f>(SUMIFS(Profile!$F$2:$F$17521,Profile!$B$2:$B$17521,$B183,Profile!$C$2:$C$17521,M$8))*$C$6</f>
        <v>0.1009558534</v>
      </c>
      <c r="N183" s="193">
        <f>(SUMIFS(Profile!$F$2:$F$17521,Profile!$B$2:$B$17521,$B183,Profile!$C$2:$C$17521,N$8))*$C$6</f>
        <v>0.1017570903</v>
      </c>
      <c r="O183" s="193">
        <f>(SUMIFS(Profile!$F$2:$F$17521,Profile!$B$2:$B$17521,$B183,Profile!$C$2:$C$17521,O$8))*$C$6</f>
        <v>0.1025583273</v>
      </c>
      <c r="P183" s="193">
        <f>(SUMIFS(Profile!$F$2:$F$17521,Profile!$B$2:$B$17521,$B183,Profile!$C$2:$C$17521,P$8))*$C$6</f>
        <v>0.1093688412</v>
      </c>
      <c r="Q183" s="193">
        <f>(SUMIFS(Profile!$F$2:$F$17521,Profile!$B$2:$B$17521,$B183,Profile!$C$2:$C$17521,Q$8))*$C$6</f>
        <v>0.1225892506</v>
      </c>
      <c r="R183" s="193">
        <f>(SUMIFS(Profile!$F$2:$F$17521,Profile!$B$2:$B$17521,$B183,Profile!$C$2:$C$17521,R$8))*$C$6</f>
        <v>0.1474275954</v>
      </c>
      <c r="S183" s="193">
        <f>(SUMIFS(Profile!$F$2:$F$17521,Profile!$B$2:$B$17521,$B183,Profile!$C$2:$C$17521,S$8))*$C$6</f>
        <v>0.1698622295</v>
      </c>
      <c r="T183" s="193">
        <f>(SUMIFS(Profile!$F$2:$F$17521,Profile!$B$2:$B$17521,$B183,Profile!$C$2:$C$17521,T$8))*$C$6</f>
        <v>0.1898931528</v>
      </c>
      <c r="U183" s="193">
        <f>(SUMIFS(Profile!$F$2:$F$17521,Profile!$B$2:$B$17521,$B183,Profile!$C$2:$C$17521,U$8))*$C$6</f>
        <v>0.1959024298</v>
      </c>
      <c r="V183" s="193">
        <f>(SUMIFS(Profile!$F$2:$F$17521,Profile!$B$2:$B$17521,$B183,Profile!$C$2:$C$17521,V$8))*$C$6</f>
        <v>0.2063185099</v>
      </c>
      <c r="W183" s="193">
        <f>(SUMIFS(Profile!$F$2:$F$17521,Profile!$B$2:$B$17521,$B183,Profile!$C$2:$C$17521,W$8))*$C$6</f>
        <v>0.2047160361</v>
      </c>
      <c r="X183" s="193">
        <f>(SUMIFS(Profile!$F$2:$F$17521,Profile!$B$2:$B$17521,$B183,Profile!$C$2:$C$17521,X$8))*$C$6</f>
        <v>0.1999086145</v>
      </c>
      <c r="Y183" s="193">
        <f>(SUMIFS(Profile!$F$2:$F$17521,Profile!$B$2:$B$17521,$B183,Profile!$C$2:$C$17521,Y$8))*$C$6</f>
        <v>0.1983061406</v>
      </c>
      <c r="Z183" s="193">
        <f>(SUMIFS(Profile!$F$2:$F$17521,Profile!$B$2:$B$17521,$B183,Profile!$C$2:$C$17521,Z$8))*$C$6</f>
        <v>0.193498719</v>
      </c>
      <c r="AA183" s="193">
        <f>(SUMIFS(Profile!$F$2:$F$17521,Profile!$B$2:$B$17521,$B183,Profile!$C$2:$C$17521,AA$8))*$C$6</f>
        <v>0.193498719</v>
      </c>
      <c r="AB183" s="193">
        <f>(SUMIFS(Profile!$F$2:$F$17521,Profile!$B$2:$B$17521,$B183,Profile!$C$2:$C$17521,AB$8))*$C$6</f>
        <v>0.1930981006</v>
      </c>
      <c r="AC183" s="193">
        <f>(SUMIFS(Profile!$F$2:$F$17521,Profile!$B$2:$B$17521,$B183,Profile!$C$2:$C$17521,AC$8))*$C$6</f>
        <v>0.2007098514</v>
      </c>
      <c r="AD183" s="193">
        <f>(SUMIFS(Profile!$F$2:$F$17521,Profile!$B$2:$B$17521,$B183,Profile!$C$2:$C$17521,AD$8))*$C$6</f>
        <v>0.2023123253</v>
      </c>
      <c r="AE183" s="193">
        <f>(SUMIFS(Profile!$F$2:$F$17521,Profile!$B$2:$B$17521,$B183,Profile!$C$2:$C$17521,AE$8))*$C$6</f>
        <v>0.1890919159</v>
      </c>
      <c r="AF183" s="193">
        <f>(SUMIFS(Profile!$F$2:$F$17521,Profile!$B$2:$B$17521,$B183,Profile!$C$2:$C$17521,AF$8))*$C$6</f>
        <v>0.1870888236</v>
      </c>
      <c r="AG183" s="193">
        <f>(SUMIFS(Profile!$F$2:$F$17521,Profile!$B$2:$B$17521,$B183,Profile!$C$2:$C$17521,AG$8))*$C$6</f>
        <v>0.1838838758</v>
      </c>
      <c r="AH183" s="193">
        <f>(SUMIFS(Profile!$F$2:$F$17521,Profile!$B$2:$B$17521,$B183,Profile!$C$2:$C$17521,AH$8))*$C$6</f>
        <v>0.1838838758</v>
      </c>
      <c r="AI183" s="193">
        <f>(SUMIFS(Profile!$F$2:$F$17521,Profile!$B$2:$B$17521,$B183,Profile!$C$2:$C$17521,AI$8))*$C$6</f>
        <v>0.1838838758</v>
      </c>
      <c r="AJ183" s="193">
        <f>(SUMIFS(Profile!$F$2:$F$17521,Profile!$B$2:$B$17521,$B183,Profile!$C$2:$C$17521,AJ$8))*$C$6</f>
        <v>0.1959024298</v>
      </c>
      <c r="AK183" s="193">
        <f>(SUMIFS(Profile!$F$2:$F$17521,Profile!$B$2:$B$17521,$B183,Profile!$C$2:$C$17521,AK$8))*$C$6</f>
        <v>0.2091228392</v>
      </c>
      <c r="AL183" s="193">
        <f>(SUMIFS(Profile!$F$2:$F$17521,Profile!$B$2:$B$17521,$B183,Profile!$C$2:$C$17521,AL$8))*$C$6</f>
        <v>0.2283525256</v>
      </c>
      <c r="AM183" s="193">
        <f>(SUMIFS(Profile!$F$2:$F$17521,Profile!$B$2:$B$17521,$B183,Profile!$C$2:$C$17521,AM$8))*$C$6</f>
        <v>0.2583989105</v>
      </c>
      <c r="AN183" s="193">
        <f>(SUMIFS(Profile!$F$2:$F$17521,Profile!$B$2:$B$17521,$B183,Profile!$C$2:$C$17521,AN$8))*$C$6</f>
        <v>0.2652094244</v>
      </c>
      <c r="AO183" s="193">
        <f>(SUMIFS(Profile!$F$2:$F$17521,Profile!$B$2:$B$17521,$B183,Profile!$C$2:$C$17521,AO$8))*$C$6</f>
        <v>0.2680137537</v>
      </c>
      <c r="AP183" s="193">
        <f>(SUMIFS(Profile!$F$2:$F$17521,Profile!$B$2:$B$17521,$B183,Profile!$C$2:$C$17521,AP$8))*$C$6</f>
        <v>0.2664112798</v>
      </c>
      <c r="AQ183" s="193">
        <f>(SUMIFS(Profile!$F$2:$F$17521,Profile!$B$2:$B$17521,$B183,Profile!$C$2:$C$17521,AQ$8))*$C$6</f>
        <v>0.2616038582</v>
      </c>
      <c r="AR183" s="193">
        <f>(SUMIFS(Profile!$F$2:$F$17521,Profile!$B$2:$B$17521,$B183,Profile!$C$2:$C$17521,AR$8))*$C$6</f>
        <v>0.2608026213</v>
      </c>
      <c r="AS183" s="193">
        <f>(SUMIFS(Profile!$F$2:$F$17521,Profile!$B$2:$B$17521,$B183,Profile!$C$2:$C$17521,AS$8))*$C$6</f>
        <v>0.2511877781</v>
      </c>
      <c r="AT183" s="193">
        <f>(SUMIFS(Profile!$F$2:$F$17521,Profile!$B$2:$B$17521,$B183,Profile!$C$2:$C$17521,AT$8))*$C$6</f>
        <v>0.2483834488</v>
      </c>
      <c r="AU183" s="193">
        <f>(SUMIFS(Profile!$F$2:$F$17521,Profile!$B$2:$B$17521,$B183,Profile!$C$2:$C$17521,AU$8))*$C$6</f>
        <v>0.2523896335</v>
      </c>
      <c r="AV183" s="193">
        <f>(SUMIFS(Profile!$F$2:$F$17521,Profile!$B$2:$B$17521,$B183,Profile!$C$2:$C$17521,AV$8))*$C$6</f>
        <v>0.2495853042</v>
      </c>
      <c r="AW183" s="193">
        <f>(SUMIFS(Profile!$F$2:$F$17521,Profile!$B$2:$B$17521,$B183,Profile!$C$2:$C$17521,AW$8))*$C$6</f>
        <v>0.2399704611</v>
      </c>
      <c r="AX183" s="193">
        <f>(SUMIFS(Profile!$F$2:$F$17521,Profile!$B$2:$B$17521,$B183,Profile!$C$2:$C$17521,AX$8))*$C$6</f>
        <v>0.2203401562</v>
      </c>
      <c r="AY183" s="193">
        <f>(SUMIFS(Profile!$F$2:$F$17521,Profile!$B$2:$B$17521,$B183,Profile!$C$2:$C$17521,AY$8))*$C$6</f>
        <v>0.2059178915</v>
      </c>
      <c r="AZ183" s="193">
        <f>(SUMIFS(Profile!$F$2:$F$17521,Profile!$B$2:$B$17521,$B183,Profile!$C$2:$C$17521,AZ$8))*$C$6</f>
        <v>0.1770733619</v>
      </c>
      <c r="BA183" s="193">
        <f t="shared" si="16"/>
        <v>11.15876437</v>
      </c>
      <c r="BB183" s="193">
        <f>(SUMIFS(Profile!$E$2:$E$17521,Profile!$B$2:$B$17521,$B183,Profile!$C$2:$C$17521,BB$8))*$C$9</f>
        <v>0</v>
      </c>
      <c r="BC183" s="193">
        <f>(SUMIFS(Profile!$E$2:$E$17521,Profile!$B$2:$B$17521,$B183,Profile!$C$2:$C$17521,BC$8))*$C$9</f>
        <v>0</v>
      </c>
      <c r="BD183" s="193">
        <f>(SUMIFS(Profile!$E$2:$E$17521,Profile!$B$2:$B$17521,$B183,Profile!$C$2:$C$17521,BD$8))*$C$9</f>
        <v>0</v>
      </c>
      <c r="BE183" s="193">
        <f>(SUMIFS(Profile!$E$2:$E$17521,Profile!$B$2:$B$17521,$B183,Profile!$C$2:$C$17521,BE$8))*$C$9</f>
        <v>0</v>
      </c>
      <c r="BF183" s="193">
        <f>(SUMIFS(Profile!$E$2:$E$17521,Profile!$B$2:$B$17521,$B183,Profile!$C$2:$C$17521,BF$8))*$C$9</f>
        <v>0</v>
      </c>
      <c r="BG183" s="193">
        <f>(SUMIFS(Profile!$E$2:$E$17521,Profile!$B$2:$B$17521,$B183,Profile!$C$2:$C$17521,BG$8))*$C$9</f>
        <v>0</v>
      </c>
      <c r="BH183" s="193">
        <f>(SUMIFS(Profile!$E$2:$E$17521,Profile!$B$2:$B$17521,$B183,Profile!$C$2:$C$17521,BH$8))*$C$9</f>
        <v>0</v>
      </c>
      <c r="BI183" s="193">
        <f>(SUMIFS(Profile!$E$2:$E$17521,Profile!$B$2:$B$17521,$B183,Profile!$C$2:$C$17521,BI$8))*$C$9</f>
        <v>0.002338096467</v>
      </c>
      <c r="BJ183" s="193">
        <f>(SUMIFS(Profile!$E$2:$E$17521,Profile!$B$2:$B$17521,$B183,Profile!$C$2:$C$17521,BJ$8))*$C$9</f>
        <v>0.007628414473</v>
      </c>
      <c r="BK183" s="193">
        <f>(SUMIFS(Profile!$E$2:$E$17521,Profile!$B$2:$B$17521,$B183,Profile!$C$2:$C$17521,BK$8))*$C$9</f>
        <v>0.02084411861</v>
      </c>
      <c r="BL183" s="193">
        <f>(SUMIFS(Profile!$E$2:$E$17521,Profile!$B$2:$B$17521,$B183,Profile!$C$2:$C$17521,BL$8))*$C$9</f>
        <v>0.04996116417</v>
      </c>
      <c r="BM183" s="193">
        <f>(SUMIFS(Profile!$E$2:$E$17521,Profile!$B$2:$B$17521,$B183,Profile!$C$2:$C$17521,BM$8))*$C$9</f>
        <v>0.09111040039</v>
      </c>
      <c r="BN183" s="193">
        <f>(SUMIFS(Profile!$E$2:$E$17521,Profile!$B$2:$B$17521,$B183,Profile!$C$2:$C$17521,BN$8))*$C$9</f>
        <v>0.1350379416</v>
      </c>
      <c r="BO183" s="193">
        <f>(SUMIFS(Profile!$E$2:$E$17521,Profile!$B$2:$B$17521,$B183,Profile!$C$2:$C$17521,BO$8))*$C$9</f>
        <v>0.1784617695</v>
      </c>
      <c r="BP183" s="193">
        <f>(SUMIFS(Profile!$E$2:$E$17521,Profile!$B$2:$B$17521,$B183,Profile!$C$2:$C$17521,BP$8))*$C$9</f>
        <v>0.2603588961</v>
      </c>
      <c r="BQ183" s="193">
        <f>(SUMIFS(Profile!$E$2:$E$17521,Profile!$B$2:$B$17521,$B183,Profile!$C$2:$C$17521,BQ$8))*$C$9</f>
        <v>0.3553730402</v>
      </c>
      <c r="BR183" s="193">
        <f>(SUMIFS(Profile!$E$2:$E$17521,Profile!$B$2:$B$17521,$B183,Profile!$C$2:$C$17521,BR$8))*$C$9</f>
        <v>0.4201924036</v>
      </c>
      <c r="BS183" s="193">
        <f>(SUMIFS(Profile!$E$2:$E$17521,Profile!$B$2:$B$17521,$B183,Profile!$C$2:$C$17521,BS$8))*$C$9</f>
        <v>0.4612216047</v>
      </c>
      <c r="BT183" s="193">
        <f>(SUMIFS(Profile!$E$2:$E$17521,Profile!$B$2:$B$17521,$B183,Profile!$C$2:$C$17521,BT$8))*$C$9</f>
        <v>0.529881145</v>
      </c>
      <c r="BU183" s="193">
        <f>(SUMIFS(Profile!$E$2:$E$17521,Profile!$B$2:$B$17521,$B183,Profile!$C$2:$C$17521,BU$8))*$C$9</f>
        <v>0.5060133561</v>
      </c>
      <c r="BV183" s="193">
        <f>(SUMIFS(Profile!$E$2:$E$17521,Profile!$B$2:$B$17521,$B183,Profile!$C$2:$C$17521,BV$8))*$C$9</f>
        <v>0.5262440271</v>
      </c>
      <c r="BW183" s="193">
        <f>(SUMIFS(Profile!$E$2:$E$17521,Profile!$B$2:$B$17521,$B183,Profile!$C$2:$C$17521,BW$8))*$C$9</f>
        <v>0.5261025327</v>
      </c>
      <c r="BX183" s="193">
        <f>(SUMIFS(Profile!$E$2:$E$17521,Profile!$B$2:$B$17521,$B183,Profile!$C$2:$C$17521,BX$8))*$C$9</f>
        <v>0.5812726206</v>
      </c>
      <c r="BY183" s="193">
        <f>(SUMIFS(Profile!$E$2:$E$17521,Profile!$B$2:$B$17521,$B183,Profile!$C$2:$C$17521,BY$8))*$C$9</f>
        <v>0.5750357164</v>
      </c>
      <c r="BZ183" s="193">
        <f>(SUMIFS(Profile!$E$2:$E$17521,Profile!$B$2:$B$17521,$B183,Profile!$C$2:$C$17521,BZ$8))*$C$9</f>
        <v>0.6048712362</v>
      </c>
      <c r="CA183" s="193">
        <f>(SUMIFS(Profile!$E$2:$E$17521,Profile!$B$2:$B$17521,$B183,Profile!$C$2:$C$17521,CA$8))*$C$9</f>
        <v>0.6052297998</v>
      </c>
      <c r="CB183" s="193">
        <f>(SUMIFS(Profile!$E$2:$E$17521,Profile!$B$2:$B$17521,$B183,Profile!$C$2:$C$17521,CB$8))*$C$9</f>
        <v>0.5375344678</v>
      </c>
      <c r="CC183" s="193">
        <f>(SUMIFS(Profile!$E$2:$E$17521,Profile!$B$2:$B$17521,$B183,Profile!$C$2:$C$17521,CC$8))*$C$9</f>
        <v>0.5960823669</v>
      </c>
      <c r="CD183" s="193">
        <f>(SUMIFS(Profile!$E$2:$E$17521,Profile!$B$2:$B$17521,$B183,Profile!$C$2:$C$17521,CD$8))*$C$9</f>
        <v>0.6049363642</v>
      </c>
      <c r="CE183" s="193">
        <f>(SUMIFS(Profile!$E$2:$E$17521,Profile!$B$2:$B$17521,$B183,Profile!$C$2:$C$17521,CE$8))*$C$9</f>
        <v>0.5610127592</v>
      </c>
      <c r="CF183" s="193">
        <f>(SUMIFS(Profile!$E$2:$E$17521,Profile!$B$2:$B$17521,$B183,Profile!$C$2:$C$17521,CF$8))*$C$9</f>
        <v>0.5022832444</v>
      </c>
      <c r="CG183" s="193">
        <f>(SUMIFS(Profile!$E$2:$E$17521,Profile!$B$2:$B$17521,$B183,Profile!$C$2:$C$17521,CG$8))*$C$9</f>
        <v>0.4180690721</v>
      </c>
      <c r="CH183" s="193">
        <f>(SUMIFS(Profile!$E$2:$E$17521,Profile!$B$2:$B$17521,$B183,Profile!$C$2:$C$17521,CH$8))*$C$9</f>
        <v>0.3618387816</v>
      </c>
      <c r="CI183" s="193">
        <f>(SUMIFS(Profile!$E$2:$E$17521,Profile!$B$2:$B$17521,$B183,Profile!$C$2:$C$17521,CI$8))*$C$9</f>
        <v>0.3107731279</v>
      </c>
      <c r="CJ183" s="193">
        <f>(SUMIFS(Profile!$E$2:$E$17521,Profile!$B$2:$B$17521,$B183,Profile!$C$2:$C$17521,CJ$8))*$C$9</f>
        <v>0.2506788587</v>
      </c>
      <c r="CK183" s="193">
        <f>(SUMIFS(Profile!$E$2:$E$17521,Profile!$B$2:$B$17521,$B183,Profile!$C$2:$C$17521,CK$8))*$C$9</f>
        <v>0.2027175568</v>
      </c>
      <c r="CL183" s="193">
        <f>(SUMIFS(Profile!$E$2:$E$17521,Profile!$B$2:$B$17521,$B183,Profile!$C$2:$C$17521,CL$8))*$C$9</f>
        <v>0.1563763147</v>
      </c>
      <c r="CM183" s="193">
        <f>(SUMIFS(Profile!$E$2:$E$17521,Profile!$B$2:$B$17521,$B183,Profile!$C$2:$C$17521,CM$8))*$C$9</f>
        <v>0.1027234662</v>
      </c>
      <c r="CN183" s="193">
        <f>(SUMIFS(Profile!$E$2:$E$17521,Profile!$B$2:$B$17521,$B183,Profile!$C$2:$C$17521,CN$8))*$C$9</f>
        <v>0.06316921183</v>
      </c>
      <c r="CO183" s="193">
        <f>(SUMIFS(Profile!$E$2:$E$17521,Profile!$B$2:$B$17521,$B183,Profile!$C$2:$C$17521,CO$8))*$C$9</f>
        <v>0.03417878606</v>
      </c>
      <c r="CP183" s="193">
        <f>(SUMIFS(Profile!$E$2:$E$17521,Profile!$B$2:$B$17521,$B183,Profile!$C$2:$C$17521,CP$8))*$C$9</f>
        <v>0.01227703135</v>
      </c>
      <c r="CQ183" s="193">
        <f>(SUMIFS(Profile!$E$2:$E$17521,Profile!$B$2:$B$17521,$B183,Profile!$C$2:$C$17521,CQ$8))*$C$9</f>
        <v>0.006856470337</v>
      </c>
      <c r="CR183" s="193">
        <f>(SUMIFS(Profile!$E$2:$E$17521,Profile!$B$2:$B$17521,$B183,Profile!$C$2:$C$17521,CR$8))*$C$9</f>
        <v>0.00007820585264</v>
      </c>
      <c r="CS183" s="193">
        <f>(SUMIFS(Profile!$E$2:$E$17521,Profile!$B$2:$B$17521,$B183,Profile!$C$2:$C$17521,CS$8))*$C$9</f>
        <v>0</v>
      </c>
      <c r="CT183" s="193">
        <f>(SUMIFS(Profile!$E$2:$E$17521,Profile!$B$2:$B$17521,$B183,Profile!$C$2:$C$17521,CT$8))*$C$9</f>
        <v>0</v>
      </c>
      <c r="CU183" s="193">
        <f>(SUMIFS(Profile!$E$2:$E$17521,Profile!$B$2:$B$17521,$B183,Profile!$C$2:$C$17521,CU$8))*$C$9</f>
        <v>0</v>
      </c>
      <c r="CV183" s="193">
        <f>(SUMIFS(Profile!$E$2:$E$17521,Profile!$B$2:$B$17521,$B183,Profile!$C$2:$C$17521,CV$8))*$C$9</f>
        <v>0</v>
      </c>
      <c r="CW183" s="193">
        <f>(SUMIFS(Profile!$E$2:$E$17521,Profile!$B$2:$B$17521,$B183,Profile!$C$2:$C$17521,CW$8))*$C$9</f>
        <v>0</v>
      </c>
      <c r="CX183" s="193">
        <f t="shared" si="17"/>
        <v>5.978574437</v>
      </c>
      <c r="CY183" s="193">
        <f t="shared" ref="CY183:ET183" si="877">MAX(BB183-E183,0)</f>
        <v>0</v>
      </c>
      <c r="CZ183" s="193">
        <f t="shared" si="877"/>
        <v>0</v>
      </c>
      <c r="DA183" s="193">
        <f t="shared" si="877"/>
        <v>0</v>
      </c>
      <c r="DB183" s="193">
        <f t="shared" si="877"/>
        <v>0</v>
      </c>
      <c r="DC183" s="193">
        <f t="shared" si="877"/>
        <v>0</v>
      </c>
      <c r="DD183" s="193">
        <f t="shared" si="877"/>
        <v>0</v>
      </c>
      <c r="DE183" s="193">
        <f t="shared" si="877"/>
        <v>0</v>
      </c>
      <c r="DF183" s="193">
        <f t="shared" si="877"/>
        <v>0</v>
      </c>
      <c r="DG183" s="193">
        <f t="shared" si="877"/>
        <v>0</v>
      </c>
      <c r="DH183" s="193">
        <f t="shared" si="877"/>
        <v>0</v>
      </c>
      <c r="DI183" s="193">
        <f t="shared" si="877"/>
        <v>0</v>
      </c>
      <c r="DJ183" s="193">
        <f t="shared" si="877"/>
        <v>0</v>
      </c>
      <c r="DK183" s="193">
        <f t="shared" si="877"/>
        <v>0.01244869101</v>
      </c>
      <c r="DL183" s="193">
        <f t="shared" si="877"/>
        <v>0.03103417409</v>
      </c>
      <c r="DM183" s="193">
        <f t="shared" si="877"/>
        <v>0.09049666653</v>
      </c>
      <c r="DN183" s="193">
        <f t="shared" si="877"/>
        <v>0.1654798874</v>
      </c>
      <c r="DO183" s="193">
        <f t="shared" si="877"/>
        <v>0.2242899738</v>
      </c>
      <c r="DP183" s="193">
        <f t="shared" si="877"/>
        <v>0.2549030947</v>
      </c>
      <c r="DQ183" s="193">
        <f t="shared" si="877"/>
        <v>0.325165109</v>
      </c>
      <c r="DR183" s="193">
        <f t="shared" si="877"/>
        <v>0.3061047416</v>
      </c>
      <c r="DS183" s="193">
        <f t="shared" si="877"/>
        <v>0.3279378864</v>
      </c>
      <c r="DT183" s="193">
        <f t="shared" si="877"/>
        <v>0.3326038137</v>
      </c>
      <c r="DU183" s="193">
        <f t="shared" si="877"/>
        <v>0.3877739015</v>
      </c>
      <c r="DV183" s="193">
        <f t="shared" si="877"/>
        <v>0.3819376159</v>
      </c>
      <c r="DW183" s="193">
        <f t="shared" si="877"/>
        <v>0.4041613848</v>
      </c>
      <c r="DX183" s="193">
        <f t="shared" si="877"/>
        <v>0.4029174745</v>
      </c>
      <c r="DY183" s="193">
        <f t="shared" si="877"/>
        <v>0.3484425519</v>
      </c>
      <c r="DZ183" s="193">
        <f t="shared" si="877"/>
        <v>0.4089935433</v>
      </c>
      <c r="EA183" s="193">
        <f t="shared" si="877"/>
        <v>0.4210524884</v>
      </c>
      <c r="EB183" s="193">
        <f t="shared" si="877"/>
        <v>0.3771288834</v>
      </c>
      <c r="EC183" s="193">
        <f t="shared" si="877"/>
        <v>0.3183993685</v>
      </c>
      <c r="ED183" s="193">
        <f t="shared" si="877"/>
        <v>0.2221666423</v>
      </c>
      <c r="EE183" s="193">
        <f t="shared" si="877"/>
        <v>0.1527159424</v>
      </c>
      <c r="EF183" s="193">
        <f t="shared" si="877"/>
        <v>0.08242060233</v>
      </c>
      <c r="EG183" s="193">
        <f t="shared" si="877"/>
        <v>0</v>
      </c>
      <c r="EH183" s="193">
        <f t="shared" si="877"/>
        <v>0</v>
      </c>
      <c r="EI183" s="193">
        <f t="shared" si="877"/>
        <v>0</v>
      </c>
      <c r="EJ183" s="193">
        <f t="shared" si="877"/>
        <v>0</v>
      </c>
      <c r="EK183" s="193">
        <f t="shared" si="877"/>
        <v>0</v>
      </c>
      <c r="EL183" s="193">
        <f t="shared" si="877"/>
        <v>0</v>
      </c>
      <c r="EM183" s="193">
        <f t="shared" si="877"/>
        <v>0</v>
      </c>
      <c r="EN183" s="193">
        <f t="shared" si="877"/>
        <v>0</v>
      </c>
      <c r="EO183" s="193">
        <f t="shared" si="877"/>
        <v>0</v>
      </c>
      <c r="EP183" s="193">
        <f t="shared" si="877"/>
        <v>0</v>
      </c>
      <c r="EQ183" s="193">
        <f t="shared" si="877"/>
        <v>0</v>
      </c>
      <c r="ER183" s="193">
        <f t="shared" si="877"/>
        <v>0</v>
      </c>
      <c r="ES183" s="193">
        <f t="shared" si="877"/>
        <v>0</v>
      </c>
      <c r="ET183" s="193">
        <f t="shared" si="877"/>
        <v>0</v>
      </c>
      <c r="EU183" s="193">
        <f t="shared" si="19"/>
        <v>5.180189932</v>
      </c>
      <c r="EV183" s="193">
        <f t="shared" ref="EV183:GQ183" si="878">BB183-CY183</f>
        <v>0</v>
      </c>
      <c r="EW183" s="193">
        <f t="shared" si="878"/>
        <v>0</v>
      </c>
      <c r="EX183" s="193">
        <f t="shared" si="878"/>
        <v>0</v>
      </c>
      <c r="EY183" s="193">
        <f t="shared" si="878"/>
        <v>0</v>
      </c>
      <c r="EZ183" s="193">
        <f t="shared" si="878"/>
        <v>0</v>
      </c>
      <c r="FA183" s="193">
        <f t="shared" si="878"/>
        <v>0</v>
      </c>
      <c r="FB183" s="193">
        <f t="shared" si="878"/>
        <v>0</v>
      </c>
      <c r="FC183" s="193">
        <f t="shared" si="878"/>
        <v>0.002338096467</v>
      </c>
      <c r="FD183" s="193">
        <f t="shared" si="878"/>
        <v>0.007628414473</v>
      </c>
      <c r="FE183" s="193">
        <f t="shared" si="878"/>
        <v>0.02084411861</v>
      </c>
      <c r="FF183" s="193">
        <f t="shared" si="878"/>
        <v>0.04996116417</v>
      </c>
      <c r="FG183" s="193">
        <f t="shared" si="878"/>
        <v>0.09111040039</v>
      </c>
      <c r="FH183" s="193">
        <f t="shared" si="878"/>
        <v>0.1225892506</v>
      </c>
      <c r="FI183" s="193">
        <f t="shared" si="878"/>
        <v>0.1474275954</v>
      </c>
      <c r="FJ183" s="193">
        <f t="shared" si="878"/>
        <v>0.1698622295</v>
      </c>
      <c r="FK183" s="193">
        <f t="shared" si="878"/>
        <v>0.1898931528</v>
      </c>
      <c r="FL183" s="193">
        <f t="shared" si="878"/>
        <v>0.1959024298</v>
      </c>
      <c r="FM183" s="193">
        <f t="shared" si="878"/>
        <v>0.2063185099</v>
      </c>
      <c r="FN183" s="193">
        <f t="shared" si="878"/>
        <v>0.2047160361</v>
      </c>
      <c r="FO183" s="193">
        <f t="shared" si="878"/>
        <v>0.1999086145</v>
      </c>
      <c r="FP183" s="193">
        <f t="shared" si="878"/>
        <v>0.1983061406</v>
      </c>
      <c r="FQ183" s="193">
        <f t="shared" si="878"/>
        <v>0.193498719</v>
      </c>
      <c r="FR183" s="193">
        <f t="shared" si="878"/>
        <v>0.193498719</v>
      </c>
      <c r="FS183" s="193">
        <f t="shared" si="878"/>
        <v>0.1930981006</v>
      </c>
      <c r="FT183" s="193">
        <f t="shared" si="878"/>
        <v>0.2007098514</v>
      </c>
      <c r="FU183" s="193">
        <f t="shared" si="878"/>
        <v>0.2023123253</v>
      </c>
      <c r="FV183" s="193">
        <f t="shared" si="878"/>
        <v>0.1890919159</v>
      </c>
      <c r="FW183" s="193">
        <f t="shared" si="878"/>
        <v>0.1870888236</v>
      </c>
      <c r="FX183" s="193">
        <f t="shared" si="878"/>
        <v>0.1838838758</v>
      </c>
      <c r="FY183" s="193">
        <f t="shared" si="878"/>
        <v>0.1838838758</v>
      </c>
      <c r="FZ183" s="193">
        <f t="shared" si="878"/>
        <v>0.1838838758</v>
      </c>
      <c r="GA183" s="193">
        <f t="shared" si="878"/>
        <v>0.1959024298</v>
      </c>
      <c r="GB183" s="193">
        <f t="shared" si="878"/>
        <v>0.2091228392</v>
      </c>
      <c r="GC183" s="193">
        <f t="shared" si="878"/>
        <v>0.2283525256</v>
      </c>
      <c r="GD183" s="193">
        <f t="shared" si="878"/>
        <v>0.2506788587</v>
      </c>
      <c r="GE183" s="193">
        <f t="shared" si="878"/>
        <v>0.2027175568</v>
      </c>
      <c r="GF183" s="193">
        <f t="shared" si="878"/>
        <v>0.1563763147</v>
      </c>
      <c r="GG183" s="193">
        <f t="shared" si="878"/>
        <v>0.1027234662</v>
      </c>
      <c r="GH183" s="193">
        <f t="shared" si="878"/>
        <v>0.06316921183</v>
      </c>
      <c r="GI183" s="193">
        <f t="shared" si="878"/>
        <v>0.03417878606</v>
      </c>
      <c r="GJ183" s="193">
        <f t="shared" si="878"/>
        <v>0.01227703135</v>
      </c>
      <c r="GK183" s="193">
        <f t="shared" si="878"/>
        <v>0.006856470337</v>
      </c>
      <c r="GL183" s="193">
        <f t="shared" si="878"/>
        <v>0.00007820585264</v>
      </c>
      <c r="GM183" s="193">
        <f t="shared" si="878"/>
        <v>0</v>
      </c>
      <c r="GN183" s="193">
        <f t="shared" si="878"/>
        <v>0</v>
      </c>
      <c r="GO183" s="193">
        <f t="shared" si="878"/>
        <v>0</v>
      </c>
      <c r="GP183" s="193">
        <f t="shared" si="878"/>
        <v>0</v>
      </c>
      <c r="GQ183" s="193">
        <f t="shared" si="878"/>
        <v>0</v>
      </c>
      <c r="GR183" s="193">
        <f t="shared" si="21"/>
        <v>3.759210516</v>
      </c>
      <c r="GS183" s="193">
        <f t="shared" ref="GS183:IN183" si="879">E183-EV183</f>
        <v>0.1450238847</v>
      </c>
      <c r="GT183" s="193">
        <f t="shared" si="879"/>
        <v>0.1281979091</v>
      </c>
      <c r="GU183" s="193">
        <f t="shared" si="879"/>
        <v>0.1197849213</v>
      </c>
      <c r="GV183" s="193">
        <f t="shared" si="879"/>
        <v>0.1153781182</v>
      </c>
      <c r="GW183" s="193">
        <f t="shared" si="879"/>
        <v>0.1069651304</v>
      </c>
      <c r="GX183" s="193">
        <f t="shared" si="879"/>
        <v>0.1037601827</v>
      </c>
      <c r="GY183" s="193">
        <f t="shared" si="879"/>
        <v>0.1021577088</v>
      </c>
      <c r="GZ183" s="193">
        <f t="shared" si="879"/>
        <v>0.09661466461</v>
      </c>
      <c r="HA183" s="193">
        <f t="shared" si="879"/>
        <v>0.09332743893</v>
      </c>
      <c r="HB183" s="193">
        <f t="shared" si="879"/>
        <v>0.08091297172</v>
      </c>
      <c r="HC183" s="193">
        <f t="shared" si="879"/>
        <v>0.0525971631</v>
      </c>
      <c r="HD183" s="193">
        <f t="shared" si="879"/>
        <v>0.0182584408</v>
      </c>
      <c r="HE183" s="193">
        <f t="shared" si="879"/>
        <v>0</v>
      </c>
      <c r="HF183" s="193">
        <f t="shared" si="879"/>
        <v>0</v>
      </c>
      <c r="HG183" s="193">
        <f t="shared" si="879"/>
        <v>0</v>
      </c>
      <c r="HH183" s="193">
        <f t="shared" si="879"/>
        <v>0</v>
      </c>
      <c r="HI183" s="193">
        <f t="shared" si="879"/>
        <v>0</v>
      </c>
      <c r="HJ183" s="193">
        <f t="shared" si="879"/>
        <v>0</v>
      </c>
      <c r="HK183" s="193">
        <f t="shared" si="879"/>
        <v>0</v>
      </c>
      <c r="HL183" s="193">
        <f t="shared" si="879"/>
        <v>0</v>
      </c>
      <c r="HM183" s="193">
        <f t="shared" si="879"/>
        <v>0</v>
      </c>
      <c r="HN183" s="193">
        <f t="shared" si="879"/>
        <v>0</v>
      </c>
      <c r="HO183" s="193">
        <f t="shared" si="879"/>
        <v>0</v>
      </c>
      <c r="HP183" s="193">
        <f t="shared" si="879"/>
        <v>0</v>
      </c>
      <c r="HQ183" s="193">
        <f t="shared" si="879"/>
        <v>0</v>
      </c>
      <c r="HR183" s="193">
        <f t="shared" si="879"/>
        <v>0</v>
      </c>
      <c r="HS183" s="193">
        <f t="shared" si="879"/>
        <v>0</v>
      </c>
      <c r="HT183" s="193">
        <f t="shared" si="879"/>
        <v>0</v>
      </c>
      <c r="HU183" s="193">
        <f t="shared" si="879"/>
        <v>0</v>
      </c>
      <c r="HV183" s="193">
        <f t="shared" si="879"/>
        <v>0</v>
      </c>
      <c r="HW183" s="193">
        <f t="shared" si="879"/>
        <v>0</v>
      </c>
      <c r="HX183" s="193">
        <f t="shared" si="879"/>
        <v>0</v>
      </c>
      <c r="HY183" s="193">
        <f t="shared" si="879"/>
        <v>0</v>
      </c>
      <c r="HZ183" s="193">
        <f t="shared" si="879"/>
        <v>0</v>
      </c>
      <c r="IA183" s="193">
        <f t="shared" si="879"/>
        <v>0.007720051755</v>
      </c>
      <c r="IB183" s="193">
        <f t="shared" si="879"/>
        <v>0.06249186764</v>
      </c>
      <c r="IC183" s="193">
        <f t="shared" si="879"/>
        <v>0.111637439</v>
      </c>
      <c r="ID183" s="193">
        <f t="shared" si="879"/>
        <v>0.1636878136</v>
      </c>
      <c r="IE183" s="193">
        <f t="shared" si="879"/>
        <v>0.1984346464</v>
      </c>
      <c r="IF183" s="193">
        <f t="shared" si="879"/>
        <v>0.2266238352</v>
      </c>
      <c r="IG183" s="193">
        <f t="shared" si="879"/>
        <v>0.2389107468</v>
      </c>
      <c r="IH183" s="193">
        <f t="shared" si="879"/>
        <v>0.2415269785</v>
      </c>
      <c r="II183" s="193">
        <f t="shared" si="879"/>
        <v>0.2523114277</v>
      </c>
      <c r="IJ183" s="193">
        <f t="shared" si="879"/>
        <v>0.2495853042</v>
      </c>
      <c r="IK183" s="193">
        <f t="shared" si="879"/>
        <v>0.2399704611</v>
      </c>
      <c r="IL183" s="193">
        <f t="shared" si="879"/>
        <v>0.2203401562</v>
      </c>
      <c r="IM183" s="193">
        <f t="shared" si="879"/>
        <v>0.2059178915</v>
      </c>
      <c r="IN183" s="193">
        <f t="shared" si="879"/>
        <v>0.1770733619</v>
      </c>
      <c r="IO183" s="193">
        <f t="shared" si="23"/>
        <v>2.596231982</v>
      </c>
      <c r="IP183" s="193">
        <f t="shared" si="29"/>
        <v>2.378921825</v>
      </c>
      <c r="IQ183" s="193">
        <f t="shared" ref="IQ183:KK183" si="880">MAX((MIN(CZ183+IP183,$IO$7))-GT183,0)</f>
        <v>2.250723916</v>
      </c>
      <c r="IR183" s="193">
        <f t="shared" si="880"/>
        <v>2.130938995</v>
      </c>
      <c r="IS183" s="193">
        <f t="shared" si="880"/>
        <v>2.015560877</v>
      </c>
      <c r="IT183" s="193">
        <f t="shared" si="880"/>
        <v>1.908595747</v>
      </c>
      <c r="IU183" s="193">
        <f t="shared" si="880"/>
        <v>1.804835564</v>
      </c>
      <c r="IV183" s="193">
        <f t="shared" si="880"/>
        <v>1.702677855</v>
      </c>
      <c r="IW183" s="193">
        <f t="shared" si="880"/>
        <v>1.60606319</v>
      </c>
      <c r="IX183" s="193">
        <f t="shared" si="880"/>
        <v>1.512735752</v>
      </c>
      <c r="IY183" s="193">
        <f t="shared" si="880"/>
        <v>1.43182278</v>
      </c>
      <c r="IZ183" s="193">
        <f t="shared" si="880"/>
        <v>1.379225617</v>
      </c>
      <c r="JA183" s="193">
        <f t="shared" si="880"/>
        <v>1.360967176</v>
      </c>
      <c r="JB183" s="193">
        <f t="shared" si="880"/>
        <v>1.373415867</v>
      </c>
      <c r="JC183" s="193">
        <f t="shared" si="880"/>
        <v>1.404450041</v>
      </c>
      <c r="JD183" s="193">
        <f t="shared" si="880"/>
        <v>1.494946708</v>
      </c>
      <c r="JE183" s="193">
        <f t="shared" si="880"/>
        <v>1.660426595</v>
      </c>
      <c r="JF183" s="193">
        <f t="shared" si="880"/>
        <v>1.884716569</v>
      </c>
      <c r="JG183" s="193">
        <f t="shared" si="880"/>
        <v>2.139619663</v>
      </c>
      <c r="JH183" s="193">
        <f t="shared" si="880"/>
        <v>2.464784772</v>
      </c>
      <c r="JI183" s="193">
        <f t="shared" si="880"/>
        <v>2.770889514</v>
      </c>
      <c r="JJ183" s="193">
        <f t="shared" si="880"/>
        <v>3.0988274</v>
      </c>
      <c r="JK183" s="193">
        <f t="shared" si="880"/>
        <v>3.431431214</v>
      </c>
      <c r="JL183" s="193">
        <f t="shared" si="880"/>
        <v>3.819205116</v>
      </c>
      <c r="JM183" s="193">
        <f t="shared" si="880"/>
        <v>4.201142732</v>
      </c>
      <c r="JN183" s="193">
        <f t="shared" si="880"/>
        <v>4.605304116</v>
      </c>
      <c r="JO183" s="193">
        <f t="shared" si="880"/>
        <v>5</v>
      </c>
      <c r="JP183" s="193">
        <f t="shared" si="880"/>
        <v>5</v>
      </c>
      <c r="JQ183" s="193">
        <f t="shared" si="880"/>
        <v>5</v>
      </c>
      <c r="JR183" s="193">
        <f t="shared" si="880"/>
        <v>5</v>
      </c>
      <c r="JS183" s="193">
        <f t="shared" si="880"/>
        <v>5</v>
      </c>
      <c r="JT183" s="193">
        <f t="shared" si="880"/>
        <v>5</v>
      </c>
      <c r="JU183" s="193">
        <f t="shared" si="880"/>
        <v>5</v>
      </c>
      <c r="JV183" s="193">
        <f t="shared" si="880"/>
        <v>5</v>
      </c>
      <c r="JW183" s="193">
        <f t="shared" si="880"/>
        <v>5</v>
      </c>
      <c r="JX183" s="193">
        <f t="shared" si="880"/>
        <v>4.992279948</v>
      </c>
      <c r="JY183" s="193">
        <f t="shared" si="880"/>
        <v>4.929788081</v>
      </c>
      <c r="JZ183" s="193">
        <f t="shared" si="880"/>
        <v>4.818150642</v>
      </c>
      <c r="KA183" s="193">
        <f t="shared" si="880"/>
        <v>4.654462828</v>
      </c>
      <c r="KB183" s="193">
        <f t="shared" si="880"/>
        <v>4.456028182</v>
      </c>
      <c r="KC183" s="193">
        <f t="shared" si="880"/>
        <v>4.229404346</v>
      </c>
      <c r="KD183" s="193">
        <f t="shared" si="880"/>
        <v>3.9904936</v>
      </c>
      <c r="KE183" s="193">
        <f t="shared" si="880"/>
        <v>3.748966621</v>
      </c>
      <c r="KF183" s="193">
        <f t="shared" si="880"/>
        <v>3.496655193</v>
      </c>
      <c r="KG183" s="193">
        <f t="shared" si="880"/>
        <v>3.247069889</v>
      </c>
      <c r="KH183" s="193">
        <f t="shared" si="880"/>
        <v>3.007099428</v>
      </c>
      <c r="KI183" s="193">
        <f t="shared" si="880"/>
        <v>2.786759272</v>
      </c>
      <c r="KJ183" s="193">
        <f t="shared" si="880"/>
        <v>2.58084138</v>
      </c>
      <c r="KK183" s="193">
        <f t="shared" si="880"/>
        <v>2.403768018</v>
      </c>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row>
    <row r="184" ht="14.25" customHeight="1">
      <c r="A184" s="1">
        <v>6.0</v>
      </c>
      <c r="B184" s="1">
        <f t="shared" ref="B184:C184" si="881">B183+1</f>
        <v>174</v>
      </c>
      <c r="C184" s="267">
        <f t="shared" si="881"/>
        <v>43639</v>
      </c>
      <c r="D184" s="193">
        <f t="shared" si="15"/>
        <v>9.190988844</v>
      </c>
      <c r="E184" s="193">
        <f>(SUMIFS(Profile!$F$2:$F$17521,Profile!$B$2:$B$17521,$B184,Profile!$C$2:$C$17521,E$8))*$C$6</f>
        <v>0.147026977</v>
      </c>
      <c r="F184" s="193">
        <f>(SUMIFS(Profile!$F$2:$F$17521,Profile!$B$2:$B$17521,$B184,Profile!$C$2:$C$17521,F$8))*$C$6</f>
        <v>0.1298003829</v>
      </c>
      <c r="G184" s="193">
        <f>(SUMIFS(Profile!$F$2:$F$17521,Profile!$B$2:$B$17521,$B184,Profile!$C$2:$C$17521,G$8))*$C$6</f>
        <v>0.1217880136</v>
      </c>
      <c r="H184" s="193">
        <f>(SUMIFS(Profile!$F$2:$F$17521,Profile!$B$2:$B$17521,$B184,Profile!$C$2:$C$17521,H$8))*$C$6</f>
        <v>0.1161793551</v>
      </c>
      <c r="I184" s="193">
        <f>(SUMIFS(Profile!$F$2:$F$17521,Profile!$B$2:$B$17521,$B184,Profile!$C$2:$C$17521,I$8))*$C$6</f>
        <v>0.1061638935</v>
      </c>
      <c r="J184" s="193">
        <f>(SUMIFS(Profile!$F$2:$F$17521,Profile!$B$2:$B$17521,$B184,Profile!$C$2:$C$17521,J$8))*$C$6</f>
        <v>0.1033595642</v>
      </c>
      <c r="K184" s="193">
        <f>(SUMIFS(Profile!$F$2:$F$17521,Profile!$B$2:$B$17521,$B184,Profile!$C$2:$C$17521,K$8))*$C$6</f>
        <v>0.1037601827</v>
      </c>
      <c r="L184" s="193">
        <f>(SUMIFS(Profile!$F$2:$F$17521,Profile!$B$2:$B$17521,$B184,Profile!$C$2:$C$17521,L$8))*$C$6</f>
        <v>0.1009558534</v>
      </c>
      <c r="M184" s="193">
        <f>(SUMIFS(Profile!$F$2:$F$17521,Profile!$B$2:$B$17521,$B184,Profile!$C$2:$C$17521,M$8))*$C$6</f>
        <v>0.1017570903</v>
      </c>
      <c r="N184" s="193">
        <f>(SUMIFS(Profile!$F$2:$F$17521,Profile!$B$2:$B$17521,$B184,Profile!$C$2:$C$17521,N$8))*$C$6</f>
        <v>0.1029589457</v>
      </c>
      <c r="O184" s="193">
        <f>(SUMIFS(Profile!$F$2:$F$17521,Profile!$B$2:$B$17521,$B184,Profile!$C$2:$C$17521,O$8))*$C$6</f>
        <v>0.1037601827</v>
      </c>
      <c r="P184" s="193">
        <f>(SUMIFS(Profile!$F$2:$F$17521,Profile!$B$2:$B$17521,$B184,Profile!$C$2:$C$17521,P$8))*$C$6</f>
        <v>0.1081669858</v>
      </c>
      <c r="Q184" s="193">
        <f>(SUMIFS(Profile!$F$2:$F$17521,Profile!$B$2:$B$17521,$B184,Profile!$C$2:$C$17521,Q$8))*$C$6</f>
        <v>0.1265954352</v>
      </c>
      <c r="R184" s="193">
        <f>(SUMIFS(Profile!$F$2:$F$17521,Profile!$B$2:$B$17521,$B184,Profile!$C$2:$C$17521,R$8))*$C$6</f>
        <v>0.1566418202</v>
      </c>
      <c r="S184" s="193">
        <f>(SUMIFS(Profile!$F$2:$F$17521,Profile!$B$2:$B$17521,$B184,Profile!$C$2:$C$17521,S$8))*$C$6</f>
        <v>0.176272125</v>
      </c>
      <c r="T184" s="193">
        <f>(SUMIFS(Profile!$F$2:$F$17521,Profile!$B$2:$B$17521,$B184,Profile!$C$2:$C$17521,T$8))*$C$6</f>
        <v>0.1959024298</v>
      </c>
      <c r="U184" s="193">
        <f>(SUMIFS(Profile!$F$2:$F$17521,Profile!$B$2:$B$17521,$B184,Profile!$C$2:$C$17521,U$8))*$C$6</f>
        <v>0.2019117068</v>
      </c>
      <c r="V184" s="193">
        <f>(SUMIFS(Profile!$F$2:$F$17521,Profile!$B$2:$B$17521,$B184,Profile!$C$2:$C$17521,V$8))*$C$6</f>
        <v>0.2083216023</v>
      </c>
      <c r="W184" s="193">
        <f>(SUMIFS(Profile!$F$2:$F$17521,Profile!$B$2:$B$17521,$B184,Profile!$C$2:$C$17521,W$8))*$C$6</f>
        <v>0.2091228392</v>
      </c>
      <c r="X184" s="193">
        <f>(SUMIFS(Profile!$F$2:$F$17521,Profile!$B$2:$B$17521,$B184,Profile!$C$2:$C$17521,X$8))*$C$6</f>
        <v>0.2111259315</v>
      </c>
      <c r="Y184" s="193">
        <f>(SUMIFS(Profile!$F$2:$F$17521,Profile!$B$2:$B$17521,$B184,Profile!$C$2:$C$17521,Y$8))*$C$6</f>
        <v>0.2119271685</v>
      </c>
      <c r="Z184" s="193">
        <f>(SUMIFS(Profile!$F$2:$F$17521,Profile!$B$2:$B$17521,$B184,Profile!$C$2:$C$17521,Z$8))*$C$6</f>
        <v>0.2047160361</v>
      </c>
      <c r="AA184" s="193">
        <f>(SUMIFS(Profile!$F$2:$F$17521,Profile!$B$2:$B$17521,$B184,Profile!$C$2:$C$17521,AA$8))*$C$6</f>
        <v>0.2035141807</v>
      </c>
      <c r="AB184" s="193">
        <f>(SUMIFS(Profile!$F$2:$F$17521,Profile!$B$2:$B$17521,$B184,Profile!$C$2:$C$17521,AB$8))*$C$6</f>
        <v>0.2067191284</v>
      </c>
      <c r="AC184" s="193">
        <f>(SUMIFS(Profile!$F$2:$F$17521,Profile!$B$2:$B$17521,$B184,Profile!$C$2:$C$17521,AC$8))*$C$6</f>
        <v>0.2083216023</v>
      </c>
      <c r="AD184" s="193">
        <f>(SUMIFS(Profile!$F$2:$F$17521,Profile!$B$2:$B$17521,$B184,Profile!$C$2:$C$17521,AD$8))*$C$6</f>
        <v>0.2047160361</v>
      </c>
      <c r="AE184" s="193">
        <f>(SUMIFS(Profile!$F$2:$F$17521,Profile!$B$2:$B$17521,$B184,Profile!$C$2:$C$17521,AE$8))*$C$6</f>
        <v>0.1975049037</v>
      </c>
      <c r="AF184" s="193">
        <f>(SUMIFS(Profile!$F$2:$F$17521,Profile!$B$2:$B$17521,$B184,Profile!$C$2:$C$17521,AF$8))*$C$6</f>
        <v>0.1999086145</v>
      </c>
      <c r="AG184" s="193">
        <f>(SUMIFS(Profile!$F$2:$F$17521,Profile!$B$2:$B$17521,$B184,Profile!$C$2:$C$17521,AG$8))*$C$6</f>
        <v>0.1971042852</v>
      </c>
      <c r="AH184" s="193">
        <f>(SUMIFS(Profile!$F$2:$F$17521,Profile!$B$2:$B$17521,$B184,Profile!$C$2:$C$17521,AH$8))*$C$6</f>
        <v>0.1991073775</v>
      </c>
      <c r="AI184" s="193">
        <f>(SUMIFS(Profile!$F$2:$F$17521,Profile!$B$2:$B$17521,$B184,Profile!$C$2:$C$17521,AI$8))*$C$6</f>
        <v>0.2019117068</v>
      </c>
      <c r="AJ184" s="193">
        <f>(SUMIFS(Profile!$F$2:$F$17521,Profile!$B$2:$B$17521,$B184,Profile!$C$2:$C$17521,AJ$8))*$C$6</f>
        <v>0.2099240761</v>
      </c>
      <c r="AK184" s="193">
        <f>(SUMIFS(Profile!$F$2:$F$17521,Profile!$B$2:$B$17521,$B184,Profile!$C$2:$C$17521,AK$8))*$C$6</f>
        <v>0.2199395378</v>
      </c>
      <c r="AL184" s="193">
        <f>(SUMIFS(Profile!$F$2:$F$17521,Profile!$B$2:$B$17521,$B184,Profile!$C$2:$C$17521,AL$8))*$C$6</f>
        <v>0.2403710795</v>
      </c>
      <c r="AM184" s="193">
        <f>(SUMIFS(Profile!$F$2:$F$17521,Profile!$B$2:$B$17521,$B184,Profile!$C$2:$C$17521,AM$8))*$C$6</f>
        <v>0.2612032398</v>
      </c>
      <c r="AN184" s="193">
        <f>(SUMIFS(Profile!$F$2:$F$17521,Profile!$B$2:$B$17521,$B184,Profile!$C$2:$C$17521,AN$8))*$C$6</f>
        <v>0.2684143721</v>
      </c>
      <c r="AO184" s="193">
        <f>(SUMIFS(Profile!$F$2:$F$17521,Profile!$B$2:$B$17521,$B184,Profile!$C$2:$C$17521,AO$8))*$C$6</f>
        <v>0.2716193199</v>
      </c>
      <c r="AP184" s="193">
        <f>(SUMIFS(Profile!$F$2:$F$17521,Profile!$B$2:$B$17521,$B184,Profile!$C$2:$C$17521,AP$8))*$C$6</f>
        <v>0.2688149906</v>
      </c>
      <c r="AQ184" s="193">
        <f>(SUMIFS(Profile!$F$2:$F$17521,Profile!$B$2:$B$17521,$B184,Profile!$C$2:$C$17521,AQ$8))*$C$6</f>
        <v>0.2608026213</v>
      </c>
      <c r="AR184" s="193">
        <f>(SUMIFS(Profile!$F$2:$F$17521,Profile!$B$2:$B$17521,$B184,Profile!$C$2:$C$17521,AR$8))*$C$6</f>
        <v>0.2632063321</v>
      </c>
      <c r="AS184" s="193">
        <f>(SUMIFS(Profile!$F$2:$F$17521,Profile!$B$2:$B$17521,$B184,Profile!$C$2:$C$17521,AS$8))*$C$6</f>
        <v>0.2539921074</v>
      </c>
      <c r="AT184" s="193">
        <f>(SUMIFS(Profile!$F$2:$F$17521,Profile!$B$2:$B$17521,$B184,Profile!$C$2:$C$17521,AT$8))*$C$6</f>
        <v>0.2483834488</v>
      </c>
      <c r="AU184" s="193">
        <f>(SUMIFS(Profile!$F$2:$F$17521,Profile!$B$2:$B$17521,$B184,Profile!$C$2:$C$17521,AU$8))*$C$6</f>
        <v>0.2543927258</v>
      </c>
      <c r="AV184" s="193">
        <f>(SUMIFS(Profile!$F$2:$F$17521,Profile!$B$2:$B$17521,$B184,Profile!$C$2:$C$17521,AV$8))*$C$6</f>
        <v>0.251989015</v>
      </c>
      <c r="AW184" s="193">
        <f>(SUMIFS(Profile!$F$2:$F$17521,Profile!$B$2:$B$17521,$B184,Profile!$C$2:$C$17521,AW$8))*$C$6</f>
        <v>0.2451785011</v>
      </c>
      <c r="AX184" s="193">
        <f>(SUMIFS(Profile!$F$2:$F$17521,Profile!$B$2:$B$17521,$B184,Profile!$C$2:$C$17521,AX$8))*$C$6</f>
        <v>0.2223432486</v>
      </c>
      <c r="AY184" s="193">
        <f>(SUMIFS(Profile!$F$2:$F$17521,Profile!$B$2:$B$17521,$B184,Profile!$C$2:$C$17521,AY$8))*$C$6</f>
        <v>0.2043154176</v>
      </c>
      <c r="AZ184" s="193">
        <f>(SUMIFS(Profile!$F$2:$F$17521,Profile!$B$2:$B$17521,$B184,Profile!$C$2:$C$17521,AZ$8))*$C$6</f>
        <v>0.1790764543</v>
      </c>
      <c r="BA184" s="193">
        <f t="shared" si="16"/>
        <v>9.564014709</v>
      </c>
      <c r="BB184" s="193">
        <f>(SUMIFS(Profile!$E$2:$E$17521,Profile!$B$2:$B$17521,$B184,Profile!$C$2:$C$17521,BB$8))*$C$9</f>
        <v>0</v>
      </c>
      <c r="BC184" s="193">
        <f>(SUMIFS(Profile!$E$2:$E$17521,Profile!$B$2:$B$17521,$B184,Profile!$C$2:$C$17521,BC$8))*$C$9</f>
        <v>0</v>
      </c>
      <c r="BD184" s="193">
        <f>(SUMIFS(Profile!$E$2:$E$17521,Profile!$B$2:$B$17521,$B184,Profile!$C$2:$C$17521,BD$8))*$C$9</f>
        <v>0</v>
      </c>
      <c r="BE184" s="193">
        <f>(SUMIFS(Profile!$E$2:$E$17521,Profile!$B$2:$B$17521,$B184,Profile!$C$2:$C$17521,BE$8))*$C$9</f>
        <v>0</v>
      </c>
      <c r="BF184" s="193">
        <f>(SUMIFS(Profile!$E$2:$E$17521,Profile!$B$2:$B$17521,$B184,Profile!$C$2:$C$17521,BF$8))*$C$9</f>
        <v>0</v>
      </c>
      <c r="BG184" s="193">
        <f>(SUMIFS(Profile!$E$2:$E$17521,Profile!$B$2:$B$17521,$B184,Profile!$C$2:$C$17521,BG$8))*$C$9</f>
        <v>0</v>
      </c>
      <c r="BH184" s="193">
        <f>(SUMIFS(Profile!$E$2:$E$17521,Profile!$B$2:$B$17521,$B184,Profile!$C$2:$C$17521,BH$8))*$C$9</f>
        <v>0</v>
      </c>
      <c r="BI184" s="193">
        <f>(SUMIFS(Profile!$E$2:$E$17521,Profile!$B$2:$B$17521,$B184,Profile!$C$2:$C$17521,BI$8))*$C$9</f>
        <v>0.00420857364</v>
      </c>
      <c r="BJ184" s="193">
        <f>(SUMIFS(Profile!$E$2:$E$17521,Profile!$B$2:$B$17521,$B184,Profile!$C$2:$C$17521,BJ$8))*$C$9</f>
        <v>0.007038799907</v>
      </c>
      <c r="BK184" s="193">
        <f>(SUMIFS(Profile!$E$2:$E$17521,Profile!$B$2:$B$17521,$B184,Profile!$C$2:$C$17521,BK$8))*$C$9</f>
        <v>0.01832266513</v>
      </c>
      <c r="BL184" s="193">
        <f>(SUMIFS(Profile!$E$2:$E$17521,Profile!$B$2:$B$17521,$B184,Profile!$C$2:$C$17521,BL$8))*$C$9</f>
        <v>0.04026161753</v>
      </c>
      <c r="BM184" s="193">
        <f>(SUMIFS(Profile!$E$2:$E$17521,Profile!$B$2:$B$17521,$B184,Profile!$C$2:$C$17521,BM$8))*$C$9</f>
        <v>0.07200520358</v>
      </c>
      <c r="BN184" s="193">
        <f>(SUMIFS(Profile!$E$2:$E$17521,Profile!$B$2:$B$17521,$B184,Profile!$C$2:$C$17521,BN$8))*$C$9</f>
        <v>0.1127764095</v>
      </c>
      <c r="BO184" s="193">
        <f>(SUMIFS(Profile!$E$2:$E$17521,Profile!$B$2:$B$17521,$B184,Profile!$C$2:$C$17521,BO$8))*$C$9</f>
        <v>0.1538706926</v>
      </c>
      <c r="BP184" s="193">
        <f>(SUMIFS(Profile!$E$2:$E$17521,Profile!$B$2:$B$17521,$B184,Profile!$C$2:$C$17521,BP$8))*$C$9</f>
        <v>0.2048120576</v>
      </c>
      <c r="BQ184" s="193">
        <f>(SUMIFS(Profile!$E$2:$E$17521,Profile!$B$2:$B$17521,$B184,Profile!$C$2:$C$17521,BQ$8))*$C$9</f>
        <v>0.3000607056</v>
      </c>
      <c r="BR184" s="193">
        <f>(SUMIFS(Profile!$E$2:$E$17521,Profile!$B$2:$B$17521,$B184,Profile!$C$2:$C$17521,BR$8))*$C$9</f>
        <v>0.3299982423</v>
      </c>
      <c r="BS184" s="193">
        <f>(SUMIFS(Profile!$E$2:$E$17521,Profile!$B$2:$B$17521,$B184,Profile!$C$2:$C$17521,BS$8))*$C$9</f>
        <v>0.3766421985</v>
      </c>
      <c r="BT184" s="193">
        <f>(SUMIFS(Profile!$E$2:$E$17521,Profile!$B$2:$B$17521,$B184,Profile!$C$2:$C$17521,BT$8))*$C$9</f>
        <v>0.4073421712</v>
      </c>
      <c r="BU184" s="193">
        <f>(SUMIFS(Profile!$E$2:$E$17521,Profile!$B$2:$B$17521,$B184,Profile!$C$2:$C$17521,BU$8))*$C$9</f>
        <v>0.3699841417</v>
      </c>
      <c r="BV184" s="193">
        <f>(SUMIFS(Profile!$E$2:$E$17521,Profile!$B$2:$B$17521,$B184,Profile!$C$2:$C$17521,BV$8))*$C$9</f>
        <v>0.393979077</v>
      </c>
      <c r="BW184" s="193">
        <f>(SUMIFS(Profile!$E$2:$E$17521,Profile!$B$2:$B$17521,$B184,Profile!$C$2:$C$17521,BW$8))*$C$9</f>
        <v>0.4096591675</v>
      </c>
      <c r="BX184" s="193">
        <f>(SUMIFS(Profile!$E$2:$E$17521,Profile!$B$2:$B$17521,$B184,Profile!$C$2:$C$17521,BX$8))*$C$9</f>
        <v>0.4525228656</v>
      </c>
      <c r="BY184" s="193">
        <f>(SUMIFS(Profile!$E$2:$E$17521,Profile!$B$2:$B$17521,$B184,Profile!$C$2:$C$17521,BY$8))*$C$9</f>
        <v>0.5032258497</v>
      </c>
      <c r="BZ184" s="193">
        <f>(SUMIFS(Profile!$E$2:$E$17521,Profile!$B$2:$B$17521,$B184,Profile!$C$2:$C$17521,BZ$8))*$C$9</f>
        <v>0.5469963466</v>
      </c>
      <c r="CA184" s="193">
        <f>(SUMIFS(Profile!$E$2:$E$17521,Profile!$B$2:$B$17521,$B184,Profile!$C$2:$C$17521,CA$8))*$C$9</f>
        <v>0.4826671593</v>
      </c>
      <c r="CB184" s="193">
        <f>(SUMIFS(Profile!$E$2:$E$17521,Profile!$B$2:$B$17521,$B184,Profile!$C$2:$C$17521,CB$8))*$C$9</f>
        <v>0.5032269483</v>
      </c>
      <c r="CC184" s="193">
        <f>(SUMIFS(Profile!$E$2:$E$17521,Profile!$B$2:$B$17521,$B184,Profile!$C$2:$C$17521,CC$8))*$C$9</f>
        <v>0.5219423069</v>
      </c>
      <c r="CD184" s="193">
        <f>(SUMIFS(Profile!$E$2:$E$17521,Profile!$B$2:$B$17521,$B184,Profile!$C$2:$C$17521,CD$8))*$C$9</f>
        <v>0.5350137086</v>
      </c>
      <c r="CE184" s="193">
        <f>(SUMIFS(Profile!$E$2:$E$17521,Profile!$B$2:$B$17521,$B184,Profile!$C$2:$C$17521,CE$8))*$C$9</f>
        <v>0.4963257744</v>
      </c>
      <c r="CF184" s="193">
        <f>(SUMIFS(Profile!$E$2:$E$17521,Profile!$B$2:$B$17521,$B184,Profile!$C$2:$C$17521,CF$8))*$C$9</f>
        <v>0.4760252733</v>
      </c>
      <c r="CG184" s="193">
        <f>(SUMIFS(Profile!$E$2:$E$17521,Profile!$B$2:$B$17521,$B184,Profile!$C$2:$C$17521,CG$8))*$C$9</f>
        <v>0.4023649593</v>
      </c>
      <c r="CH184" s="193">
        <f>(SUMIFS(Profile!$E$2:$E$17521,Profile!$B$2:$B$17521,$B184,Profile!$C$2:$C$17521,CH$8))*$C$9</f>
        <v>0.3242899603</v>
      </c>
      <c r="CI184" s="193">
        <f>(SUMIFS(Profile!$E$2:$E$17521,Profile!$B$2:$B$17521,$B184,Profile!$C$2:$C$17521,CI$8))*$C$9</f>
        <v>0.2747723386</v>
      </c>
      <c r="CJ184" s="193">
        <f>(SUMIFS(Profile!$E$2:$E$17521,Profile!$B$2:$B$17521,$B184,Profile!$C$2:$C$17521,CJ$8))*$C$9</f>
        <v>0.2322934774</v>
      </c>
      <c r="CK184" s="193">
        <f>(SUMIFS(Profile!$E$2:$E$17521,Profile!$B$2:$B$17521,$B184,Profile!$C$2:$C$17521,CK$8))*$C$9</f>
        <v>0.2017364242</v>
      </c>
      <c r="CL184" s="193">
        <f>(SUMIFS(Profile!$E$2:$E$17521,Profile!$B$2:$B$17521,$B184,Profile!$C$2:$C$17521,CL$8))*$C$9</f>
        <v>0.1456216396</v>
      </c>
      <c r="CM184" s="193">
        <f>(SUMIFS(Profile!$E$2:$E$17521,Profile!$B$2:$B$17521,$B184,Profile!$C$2:$C$17521,CM$8))*$C$9</f>
        <v>0.1109601744</v>
      </c>
      <c r="CN184" s="193">
        <f>(SUMIFS(Profile!$E$2:$E$17521,Profile!$B$2:$B$17521,$B184,Profile!$C$2:$C$17521,CN$8))*$C$9</f>
        <v>0.08005979404</v>
      </c>
      <c r="CO184" s="193">
        <f>(SUMIFS(Profile!$E$2:$E$17521,Profile!$B$2:$B$17521,$B184,Profile!$C$2:$C$17521,CO$8))*$C$9</f>
        <v>0.05132195025</v>
      </c>
      <c r="CP184" s="193">
        <f>(SUMIFS(Profile!$E$2:$E$17521,Profile!$B$2:$B$17521,$B184,Profile!$C$2:$C$17521,CP$8))*$C$9</f>
        <v>0.0195313734</v>
      </c>
      <c r="CQ184" s="193">
        <f>(SUMIFS(Profile!$E$2:$E$17521,Profile!$B$2:$B$17521,$B184,Profile!$C$2:$C$17521,CQ$8))*$C$9</f>
        <v>0.002109598793</v>
      </c>
      <c r="CR184" s="193">
        <f>(SUMIFS(Profile!$E$2:$E$17521,Profile!$B$2:$B$17521,$B184,Profile!$C$2:$C$17521,CR$8))*$C$9</f>
        <v>0.00004506224494</v>
      </c>
      <c r="CS184" s="193">
        <f>(SUMIFS(Profile!$E$2:$E$17521,Profile!$B$2:$B$17521,$B184,Profile!$C$2:$C$17521,CS$8))*$C$9</f>
        <v>0</v>
      </c>
      <c r="CT184" s="193">
        <f>(SUMIFS(Profile!$E$2:$E$17521,Profile!$B$2:$B$17521,$B184,Profile!$C$2:$C$17521,CT$8))*$C$9</f>
        <v>0</v>
      </c>
      <c r="CU184" s="193">
        <f>(SUMIFS(Profile!$E$2:$E$17521,Profile!$B$2:$B$17521,$B184,Profile!$C$2:$C$17521,CU$8))*$C$9</f>
        <v>0</v>
      </c>
      <c r="CV184" s="193">
        <f>(SUMIFS(Profile!$E$2:$E$17521,Profile!$B$2:$B$17521,$B184,Profile!$C$2:$C$17521,CV$8))*$C$9</f>
        <v>0</v>
      </c>
      <c r="CW184" s="193">
        <f>(SUMIFS(Profile!$E$2:$E$17521,Profile!$B$2:$B$17521,$B184,Profile!$C$2:$C$17521,CW$8))*$C$9</f>
        <v>0</v>
      </c>
      <c r="CX184" s="193">
        <f t="shared" si="17"/>
        <v>4.203508885</v>
      </c>
      <c r="CY184" s="193">
        <f t="shared" ref="CY184:ET184" si="882">MAX(BB184-E184,0)</f>
        <v>0</v>
      </c>
      <c r="CZ184" s="193">
        <f t="shared" si="882"/>
        <v>0</v>
      </c>
      <c r="DA184" s="193">
        <f t="shared" si="882"/>
        <v>0</v>
      </c>
      <c r="DB184" s="193">
        <f t="shared" si="882"/>
        <v>0</v>
      </c>
      <c r="DC184" s="193">
        <f t="shared" si="882"/>
        <v>0</v>
      </c>
      <c r="DD184" s="193">
        <f t="shared" si="882"/>
        <v>0</v>
      </c>
      <c r="DE184" s="193">
        <f t="shared" si="882"/>
        <v>0</v>
      </c>
      <c r="DF184" s="193">
        <f t="shared" si="882"/>
        <v>0</v>
      </c>
      <c r="DG184" s="193">
        <f t="shared" si="882"/>
        <v>0</v>
      </c>
      <c r="DH184" s="193">
        <f t="shared" si="882"/>
        <v>0</v>
      </c>
      <c r="DI184" s="193">
        <f t="shared" si="882"/>
        <v>0</v>
      </c>
      <c r="DJ184" s="193">
        <f t="shared" si="882"/>
        <v>0</v>
      </c>
      <c r="DK184" s="193">
        <f t="shared" si="882"/>
        <v>0</v>
      </c>
      <c r="DL184" s="193">
        <f t="shared" si="882"/>
        <v>0</v>
      </c>
      <c r="DM184" s="193">
        <f t="shared" si="882"/>
        <v>0.02853993258</v>
      </c>
      <c r="DN184" s="193">
        <f t="shared" si="882"/>
        <v>0.1041582758</v>
      </c>
      <c r="DO184" s="193">
        <f t="shared" si="882"/>
        <v>0.1280865355</v>
      </c>
      <c r="DP184" s="193">
        <f t="shared" si="882"/>
        <v>0.1683205963</v>
      </c>
      <c r="DQ184" s="193">
        <f t="shared" si="882"/>
        <v>0.198219332</v>
      </c>
      <c r="DR184" s="193">
        <f t="shared" si="882"/>
        <v>0.1588582102</v>
      </c>
      <c r="DS184" s="193">
        <f t="shared" si="882"/>
        <v>0.1820519085</v>
      </c>
      <c r="DT184" s="193">
        <f t="shared" si="882"/>
        <v>0.2049431314</v>
      </c>
      <c r="DU184" s="193">
        <f t="shared" si="882"/>
        <v>0.2490086849</v>
      </c>
      <c r="DV184" s="193">
        <f t="shared" si="882"/>
        <v>0.2965067213</v>
      </c>
      <c r="DW184" s="193">
        <f t="shared" si="882"/>
        <v>0.3386747444</v>
      </c>
      <c r="DX184" s="193">
        <f t="shared" si="882"/>
        <v>0.2779511232</v>
      </c>
      <c r="DY184" s="193">
        <f t="shared" si="882"/>
        <v>0.3057220446</v>
      </c>
      <c r="DZ184" s="193">
        <f t="shared" si="882"/>
        <v>0.3220336924</v>
      </c>
      <c r="EA184" s="193">
        <f t="shared" si="882"/>
        <v>0.3379094234</v>
      </c>
      <c r="EB184" s="193">
        <f t="shared" si="882"/>
        <v>0.2972183969</v>
      </c>
      <c r="EC184" s="193">
        <f t="shared" si="882"/>
        <v>0.2741135665</v>
      </c>
      <c r="ED184" s="193">
        <f t="shared" si="882"/>
        <v>0.1924408832</v>
      </c>
      <c r="EE184" s="193">
        <f t="shared" si="882"/>
        <v>0.1043504225</v>
      </c>
      <c r="EF184" s="193">
        <f t="shared" si="882"/>
        <v>0.03440125904</v>
      </c>
      <c r="EG184" s="193">
        <f t="shared" si="882"/>
        <v>0</v>
      </c>
      <c r="EH184" s="193">
        <f t="shared" si="882"/>
        <v>0</v>
      </c>
      <c r="EI184" s="193">
        <f t="shared" si="882"/>
        <v>0</v>
      </c>
      <c r="EJ184" s="193">
        <f t="shared" si="882"/>
        <v>0</v>
      </c>
      <c r="EK184" s="193">
        <f t="shared" si="882"/>
        <v>0</v>
      </c>
      <c r="EL184" s="193">
        <f t="shared" si="882"/>
        <v>0</v>
      </c>
      <c r="EM184" s="193">
        <f t="shared" si="882"/>
        <v>0</v>
      </c>
      <c r="EN184" s="193">
        <f t="shared" si="882"/>
        <v>0</v>
      </c>
      <c r="EO184" s="193">
        <f t="shared" si="882"/>
        <v>0</v>
      </c>
      <c r="EP184" s="193">
        <f t="shared" si="882"/>
        <v>0</v>
      </c>
      <c r="EQ184" s="193">
        <f t="shared" si="882"/>
        <v>0</v>
      </c>
      <c r="ER184" s="193">
        <f t="shared" si="882"/>
        <v>0</v>
      </c>
      <c r="ES184" s="193">
        <f t="shared" si="882"/>
        <v>0</v>
      </c>
      <c r="ET184" s="193">
        <f t="shared" si="882"/>
        <v>0</v>
      </c>
      <c r="EU184" s="193">
        <f t="shared" si="19"/>
        <v>5.360505824</v>
      </c>
      <c r="EV184" s="193">
        <f t="shared" ref="EV184:GQ184" si="883">BB184-CY184</f>
        <v>0</v>
      </c>
      <c r="EW184" s="193">
        <f t="shared" si="883"/>
        <v>0</v>
      </c>
      <c r="EX184" s="193">
        <f t="shared" si="883"/>
        <v>0</v>
      </c>
      <c r="EY184" s="193">
        <f t="shared" si="883"/>
        <v>0</v>
      </c>
      <c r="EZ184" s="193">
        <f t="shared" si="883"/>
        <v>0</v>
      </c>
      <c r="FA184" s="193">
        <f t="shared" si="883"/>
        <v>0</v>
      </c>
      <c r="FB184" s="193">
        <f t="shared" si="883"/>
        <v>0</v>
      </c>
      <c r="FC184" s="193">
        <f t="shared" si="883"/>
        <v>0.00420857364</v>
      </c>
      <c r="FD184" s="193">
        <f t="shared" si="883"/>
        <v>0.007038799907</v>
      </c>
      <c r="FE184" s="193">
        <f t="shared" si="883"/>
        <v>0.01832266513</v>
      </c>
      <c r="FF184" s="193">
        <f t="shared" si="883"/>
        <v>0.04026161753</v>
      </c>
      <c r="FG184" s="193">
        <f t="shared" si="883"/>
        <v>0.07200520358</v>
      </c>
      <c r="FH184" s="193">
        <f t="shared" si="883"/>
        <v>0.1127764095</v>
      </c>
      <c r="FI184" s="193">
        <f t="shared" si="883"/>
        <v>0.1538706926</v>
      </c>
      <c r="FJ184" s="193">
        <f t="shared" si="883"/>
        <v>0.176272125</v>
      </c>
      <c r="FK184" s="193">
        <f t="shared" si="883"/>
        <v>0.1959024298</v>
      </c>
      <c r="FL184" s="193">
        <f t="shared" si="883"/>
        <v>0.2019117068</v>
      </c>
      <c r="FM184" s="193">
        <f t="shared" si="883"/>
        <v>0.2083216023</v>
      </c>
      <c r="FN184" s="193">
        <f t="shared" si="883"/>
        <v>0.2091228392</v>
      </c>
      <c r="FO184" s="193">
        <f t="shared" si="883"/>
        <v>0.2111259315</v>
      </c>
      <c r="FP184" s="193">
        <f t="shared" si="883"/>
        <v>0.2119271685</v>
      </c>
      <c r="FQ184" s="193">
        <f t="shared" si="883"/>
        <v>0.2047160361</v>
      </c>
      <c r="FR184" s="193">
        <f t="shared" si="883"/>
        <v>0.2035141807</v>
      </c>
      <c r="FS184" s="193">
        <f t="shared" si="883"/>
        <v>0.2067191284</v>
      </c>
      <c r="FT184" s="193">
        <f t="shared" si="883"/>
        <v>0.2083216023</v>
      </c>
      <c r="FU184" s="193">
        <f t="shared" si="883"/>
        <v>0.2047160361</v>
      </c>
      <c r="FV184" s="193">
        <f t="shared" si="883"/>
        <v>0.1975049037</v>
      </c>
      <c r="FW184" s="193">
        <f t="shared" si="883"/>
        <v>0.1999086145</v>
      </c>
      <c r="FX184" s="193">
        <f t="shared" si="883"/>
        <v>0.1971042852</v>
      </c>
      <c r="FY184" s="193">
        <f t="shared" si="883"/>
        <v>0.1991073775</v>
      </c>
      <c r="FZ184" s="193">
        <f t="shared" si="883"/>
        <v>0.2019117068</v>
      </c>
      <c r="GA184" s="193">
        <f t="shared" si="883"/>
        <v>0.2099240761</v>
      </c>
      <c r="GB184" s="193">
        <f t="shared" si="883"/>
        <v>0.2199395378</v>
      </c>
      <c r="GC184" s="193">
        <f t="shared" si="883"/>
        <v>0.2403710795</v>
      </c>
      <c r="GD184" s="193">
        <f t="shared" si="883"/>
        <v>0.2322934774</v>
      </c>
      <c r="GE184" s="193">
        <f t="shared" si="883"/>
        <v>0.2017364242</v>
      </c>
      <c r="GF184" s="193">
        <f t="shared" si="883"/>
        <v>0.1456216396</v>
      </c>
      <c r="GG184" s="193">
        <f t="shared" si="883"/>
        <v>0.1109601744</v>
      </c>
      <c r="GH184" s="193">
        <f t="shared" si="883"/>
        <v>0.08005979404</v>
      </c>
      <c r="GI184" s="193">
        <f t="shared" si="883"/>
        <v>0.05132195025</v>
      </c>
      <c r="GJ184" s="193">
        <f t="shared" si="883"/>
        <v>0.0195313734</v>
      </c>
      <c r="GK184" s="193">
        <f t="shared" si="883"/>
        <v>0.002109598793</v>
      </c>
      <c r="GL184" s="193">
        <f t="shared" si="883"/>
        <v>0.00004506224494</v>
      </c>
      <c r="GM184" s="193">
        <f t="shared" si="883"/>
        <v>0</v>
      </c>
      <c r="GN184" s="193">
        <f t="shared" si="883"/>
        <v>0</v>
      </c>
      <c r="GO184" s="193">
        <f t="shared" si="883"/>
        <v>0</v>
      </c>
      <c r="GP184" s="193">
        <f t="shared" si="883"/>
        <v>0</v>
      </c>
      <c r="GQ184" s="193">
        <f t="shared" si="883"/>
        <v>0</v>
      </c>
      <c r="GR184" s="193">
        <f t="shared" si="21"/>
        <v>3.83048302</v>
      </c>
      <c r="GS184" s="193">
        <f t="shared" ref="GS184:IN184" si="884">E184-EV184</f>
        <v>0.147026977</v>
      </c>
      <c r="GT184" s="193">
        <f t="shared" si="884"/>
        <v>0.1298003829</v>
      </c>
      <c r="GU184" s="193">
        <f t="shared" si="884"/>
        <v>0.1217880136</v>
      </c>
      <c r="GV184" s="193">
        <f t="shared" si="884"/>
        <v>0.1161793551</v>
      </c>
      <c r="GW184" s="193">
        <f t="shared" si="884"/>
        <v>0.1061638935</v>
      </c>
      <c r="GX184" s="193">
        <f t="shared" si="884"/>
        <v>0.1033595642</v>
      </c>
      <c r="GY184" s="193">
        <f t="shared" si="884"/>
        <v>0.1037601827</v>
      </c>
      <c r="GZ184" s="193">
        <f t="shared" si="884"/>
        <v>0.09674727976</v>
      </c>
      <c r="HA184" s="193">
        <f t="shared" si="884"/>
        <v>0.09471829043</v>
      </c>
      <c r="HB184" s="193">
        <f t="shared" si="884"/>
        <v>0.0846362806</v>
      </c>
      <c r="HC184" s="193">
        <f t="shared" si="884"/>
        <v>0.06349856514</v>
      </c>
      <c r="HD184" s="193">
        <f t="shared" si="884"/>
        <v>0.03616178221</v>
      </c>
      <c r="HE184" s="193">
        <f t="shared" si="884"/>
        <v>0.01381902568</v>
      </c>
      <c r="HF184" s="193">
        <f t="shared" si="884"/>
        <v>0.00277112761</v>
      </c>
      <c r="HG184" s="193">
        <f t="shared" si="884"/>
        <v>0</v>
      </c>
      <c r="HH184" s="193">
        <f t="shared" si="884"/>
        <v>0</v>
      </c>
      <c r="HI184" s="193">
        <f t="shared" si="884"/>
        <v>0</v>
      </c>
      <c r="HJ184" s="193">
        <f t="shared" si="884"/>
        <v>0</v>
      </c>
      <c r="HK184" s="193">
        <f t="shared" si="884"/>
        <v>0</v>
      </c>
      <c r="HL184" s="193">
        <f t="shared" si="884"/>
        <v>0</v>
      </c>
      <c r="HM184" s="193">
        <f t="shared" si="884"/>
        <v>0</v>
      </c>
      <c r="HN184" s="193">
        <f t="shared" si="884"/>
        <v>0</v>
      </c>
      <c r="HO184" s="193">
        <f t="shared" si="884"/>
        <v>0</v>
      </c>
      <c r="HP184" s="193">
        <f t="shared" si="884"/>
        <v>0</v>
      </c>
      <c r="HQ184" s="193">
        <f t="shared" si="884"/>
        <v>0</v>
      </c>
      <c r="HR184" s="193">
        <f t="shared" si="884"/>
        <v>0</v>
      </c>
      <c r="HS184" s="193">
        <f t="shared" si="884"/>
        <v>0</v>
      </c>
      <c r="HT184" s="193">
        <f t="shared" si="884"/>
        <v>0</v>
      </c>
      <c r="HU184" s="193">
        <f t="shared" si="884"/>
        <v>0</v>
      </c>
      <c r="HV184" s="193">
        <f t="shared" si="884"/>
        <v>0</v>
      </c>
      <c r="HW184" s="193">
        <f t="shared" si="884"/>
        <v>0</v>
      </c>
      <c r="HX184" s="193">
        <f t="shared" si="884"/>
        <v>0</v>
      </c>
      <c r="HY184" s="193">
        <f t="shared" si="884"/>
        <v>0</v>
      </c>
      <c r="HZ184" s="193">
        <f t="shared" si="884"/>
        <v>0</v>
      </c>
      <c r="IA184" s="193">
        <f t="shared" si="884"/>
        <v>0.02890976232</v>
      </c>
      <c r="IB184" s="193">
        <f t="shared" si="884"/>
        <v>0.06667794794</v>
      </c>
      <c r="IC184" s="193">
        <f t="shared" si="884"/>
        <v>0.1259976803</v>
      </c>
      <c r="ID184" s="193">
        <f t="shared" si="884"/>
        <v>0.1578548162</v>
      </c>
      <c r="IE184" s="193">
        <f t="shared" si="884"/>
        <v>0.1807428273</v>
      </c>
      <c r="IF184" s="193">
        <f t="shared" si="884"/>
        <v>0.2118843818</v>
      </c>
      <c r="IG184" s="193">
        <f t="shared" si="884"/>
        <v>0.234460734</v>
      </c>
      <c r="IH184" s="193">
        <f t="shared" si="884"/>
        <v>0.2462738501</v>
      </c>
      <c r="II184" s="193">
        <f t="shared" si="884"/>
        <v>0.2543476636</v>
      </c>
      <c r="IJ184" s="193">
        <f t="shared" si="884"/>
        <v>0.251989015</v>
      </c>
      <c r="IK184" s="193">
        <f t="shared" si="884"/>
        <v>0.2451785011</v>
      </c>
      <c r="IL184" s="193">
        <f t="shared" si="884"/>
        <v>0.2223432486</v>
      </c>
      <c r="IM184" s="193">
        <f t="shared" si="884"/>
        <v>0.2043154176</v>
      </c>
      <c r="IN184" s="193">
        <f t="shared" si="884"/>
        <v>0.1790764543</v>
      </c>
      <c r="IO184" s="193">
        <f t="shared" si="23"/>
        <v>2.6100523</v>
      </c>
      <c r="IP184" s="193">
        <f t="shared" si="29"/>
        <v>2.256741042</v>
      </c>
      <c r="IQ184" s="193">
        <f t="shared" ref="IQ184:KK184" si="885">MAX((MIN(CZ184+IP184,$IO$7))-GT184,0)</f>
        <v>2.126940659</v>
      </c>
      <c r="IR184" s="193">
        <f t="shared" si="885"/>
        <v>2.005152645</v>
      </c>
      <c r="IS184" s="193">
        <f t="shared" si="885"/>
        <v>1.88897329</v>
      </c>
      <c r="IT184" s="193">
        <f t="shared" si="885"/>
        <v>1.782809396</v>
      </c>
      <c r="IU184" s="193">
        <f t="shared" si="885"/>
        <v>1.679449832</v>
      </c>
      <c r="IV184" s="193">
        <f t="shared" si="885"/>
        <v>1.57568965</v>
      </c>
      <c r="IW184" s="193">
        <f t="shared" si="885"/>
        <v>1.47894237</v>
      </c>
      <c r="IX184" s="193">
        <f t="shared" si="885"/>
        <v>1.384224079</v>
      </c>
      <c r="IY184" s="193">
        <f t="shared" si="885"/>
        <v>1.299587799</v>
      </c>
      <c r="IZ184" s="193">
        <f t="shared" si="885"/>
        <v>1.236089234</v>
      </c>
      <c r="JA184" s="193">
        <f t="shared" si="885"/>
        <v>1.199927451</v>
      </c>
      <c r="JB184" s="193">
        <f t="shared" si="885"/>
        <v>1.186108426</v>
      </c>
      <c r="JC184" s="193">
        <f t="shared" si="885"/>
        <v>1.183337298</v>
      </c>
      <c r="JD184" s="193">
        <f t="shared" si="885"/>
        <v>1.211877231</v>
      </c>
      <c r="JE184" s="193">
        <f t="shared" si="885"/>
        <v>1.316035506</v>
      </c>
      <c r="JF184" s="193">
        <f t="shared" si="885"/>
        <v>1.444122042</v>
      </c>
      <c r="JG184" s="193">
        <f t="shared" si="885"/>
        <v>1.612442638</v>
      </c>
      <c r="JH184" s="193">
        <f t="shared" si="885"/>
        <v>1.81066197</v>
      </c>
      <c r="JI184" s="193">
        <f t="shared" si="885"/>
        <v>1.96952018</v>
      </c>
      <c r="JJ184" s="193">
        <f t="shared" si="885"/>
        <v>2.151572089</v>
      </c>
      <c r="JK184" s="193">
        <f t="shared" si="885"/>
        <v>2.35651522</v>
      </c>
      <c r="JL184" s="193">
        <f t="shared" si="885"/>
        <v>2.605523905</v>
      </c>
      <c r="JM184" s="193">
        <f t="shared" si="885"/>
        <v>2.902030627</v>
      </c>
      <c r="JN184" s="193">
        <f t="shared" si="885"/>
        <v>3.240705371</v>
      </c>
      <c r="JO184" s="193">
        <f t="shared" si="885"/>
        <v>3.518656494</v>
      </c>
      <c r="JP184" s="193">
        <f t="shared" si="885"/>
        <v>3.824378539</v>
      </c>
      <c r="JQ184" s="193">
        <f t="shared" si="885"/>
        <v>4.146412231</v>
      </c>
      <c r="JR184" s="193">
        <f t="shared" si="885"/>
        <v>4.484321655</v>
      </c>
      <c r="JS184" s="193">
        <f t="shared" si="885"/>
        <v>4.781540052</v>
      </c>
      <c r="JT184" s="193">
        <f t="shared" si="885"/>
        <v>5</v>
      </c>
      <c r="JU184" s="193">
        <f t="shared" si="885"/>
        <v>5</v>
      </c>
      <c r="JV184" s="193">
        <f t="shared" si="885"/>
        <v>5</v>
      </c>
      <c r="JW184" s="193">
        <f t="shared" si="885"/>
        <v>5</v>
      </c>
      <c r="JX184" s="193">
        <f t="shared" si="885"/>
        <v>4.971090238</v>
      </c>
      <c r="JY184" s="193">
        <f t="shared" si="885"/>
        <v>4.90441229</v>
      </c>
      <c r="JZ184" s="193">
        <f t="shared" si="885"/>
        <v>4.778414609</v>
      </c>
      <c r="KA184" s="193">
        <f t="shared" si="885"/>
        <v>4.620559793</v>
      </c>
      <c r="KB184" s="193">
        <f t="shared" si="885"/>
        <v>4.439816966</v>
      </c>
      <c r="KC184" s="193">
        <f t="shared" si="885"/>
        <v>4.227932584</v>
      </c>
      <c r="KD184" s="193">
        <f t="shared" si="885"/>
        <v>3.99347185</v>
      </c>
      <c r="KE184" s="193">
        <f t="shared" si="885"/>
        <v>3.747198</v>
      </c>
      <c r="KF184" s="193">
        <f t="shared" si="885"/>
        <v>3.492850337</v>
      </c>
      <c r="KG184" s="193">
        <f t="shared" si="885"/>
        <v>3.240861322</v>
      </c>
      <c r="KH184" s="193">
        <f t="shared" si="885"/>
        <v>2.99568282</v>
      </c>
      <c r="KI184" s="193">
        <f t="shared" si="885"/>
        <v>2.773339572</v>
      </c>
      <c r="KJ184" s="193">
        <f t="shared" si="885"/>
        <v>2.569024154</v>
      </c>
      <c r="KK184" s="193">
        <f t="shared" si="885"/>
        <v>2.3899477</v>
      </c>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row>
    <row r="185" ht="14.25" customHeight="1">
      <c r="A185" s="1">
        <v>6.0</v>
      </c>
      <c r="B185" s="1">
        <f t="shared" ref="B185:C185" si="886">B184+1</f>
        <v>175</v>
      </c>
      <c r="C185" s="267">
        <f t="shared" si="886"/>
        <v>43640</v>
      </c>
      <c r="D185" s="193">
        <f t="shared" si="15"/>
        <v>9.16334617</v>
      </c>
      <c r="E185" s="193">
        <f>(SUMIFS(Profile!$F$2:$F$17521,Profile!$B$2:$B$17521,$B185,Profile!$C$2:$C$17521,E$8))*$C$6</f>
        <v>0.1506325432</v>
      </c>
      <c r="F185" s="193">
        <f>(SUMIFS(Profile!$F$2:$F$17521,Profile!$B$2:$B$17521,$B185,Profile!$C$2:$C$17521,F$8))*$C$6</f>
        <v>0.1318034753</v>
      </c>
      <c r="G185" s="193">
        <f>(SUMIFS(Profile!$F$2:$F$17521,Profile!$B$2:$B$17521,$B185,Profile!$C$2:$C$17521,G$8))*$C$6</f>
        <v>0.1213873952</v>
      </c>
      <c r="H185" s="193">
        <f>(SUMIFS(Profile!$F$2:$F$17521,Profile!$B$2:$B$17521,$B185,Profile!$C$2:$C$17521,H$8))*$C$6</f>
        <v>0.1185830659</v>
      </c>
      <c r="I185" s="193">
        <f>(SUMIFS(Profile!$F$2:$F$17521,Profile!$B$2:$B$17521,$B185,Profile!$C$2:$C$17521,I$8))*$C$6</f>
        <v>0.1093688412</v>
      </c>
      <c r="J185" s="193">
        <f>(SUMIFS(Profile!$F$2:$F$17521,Profile!$B$2:$B$17521,$B185,Profile!$C$2:$C$17521,J$8))*$C$6</f>
        <v>0.1037601827</v>
      </c>
      <c r="K185" s="193">
        <f>(SUMIFS(Profile!$F$2:$F$17521,Profile!$B$2:$B$17521,$B185,Profile!$C$2:$C$17521,K$8))*$C$6</f>
        <v>0.105763275</v>
      </c>
      <c r="L185" s="193">
        <f>(SUMIFS(Profile!$F$2:$F$17521,Profile!$B$2:$B$17521,$B185,Profile!$C$2:$C$17521,L$8))*$C$6</f>
        <v>0.1017570903</v>
      </c>
      <c r="M185" s="193">
        <f>(SUMIFS(Profile!$F$2:$F$17521,Profile!$B$2:$B$17521,$B185,Profile!$C$2:$C$17521,M$8))*$C$6</f>
        <v>0.1029589457</v>
      </c>
      <c r="N185" s="193">
        <f>(SUMIFS(Profile!$F$2:$F$17521,Profile!$B$2:$B$17521,$B185,Profile!$C$2:$C$17521,N$8))*$C$6</f>
        <v>0.1053626565</v>
      </c>
      <c r="O185" s="193">
        <f>(SUMIFS(Profile!$F$2:$F$17521,Profile!$B$2:$B$17521,$B185,Profile!$C$2:$C$17521,O$8))*$C$6</f>
        <v>0.1061638935</v>
      </c>
      <c r="P185" s="193">
        <f>(SUMIFS(Profile!$F$2:$F$17521,Profile!$B$2:$B$17521,$B185,Profile!$C$2:$C$17521,P$8))*$C$6</f>
        <v>0.1093688412</v>
      </c>
      <c r="Q185" s="193">
        <f>(SUMIFS(Profile!$F$2:$F$17521,Profile!$B$2:$B$17521,$B185,Profile!$C$2:$C$17521,Q$8))*$C$6</f>
        <v>0.1241917244</v>
      </c>
      <c r="R185" s="193">
        <f>(SUMIFS(Profile!$F$2:$F$17521,Profile!$B$2:$B$17521,$B185,Profile!$C$2:$C$17521,R$8))*$C$6</f>
        <v>0.1538374909</v>
      </c>
      <c r="S185" s="193">
        <f>(SUMIFS(Profile!$F$2:$F$17521,Profile!$B$2:$B$17521,$B185,Profile!$C$2:$C$17521,S$8))*$C$6</f>
        <v>0.1738684142</v>
      </c>
      <c r="T185" s="193">
        <f>(SUMIFS(Profile!$F$2:$F$17521,Profile!$B$2:$B$17521,$B185,Profile!$C$2:$C$17521,T$8))*$C$6</f>
        <v>0.1955018114</v>
      </c>
      <c r="U185" s="193">
        <f>(SUMIFS(Profile!$F$2:$F$17521,Profile!$B$2:$B$17521,$B185,Profile!$C$2:$C$17521,U$8))*$C$6</f>
        <v>0.2067191284</v>
      </c>
      <c r="V185" s="193">
        <f>(SUMIFS(Profile!$F$2:$F$17521,Profile!$B$2:$B$17521,$B185,Profile!$C$2:$C$17521,V$8))*$C$6</f>
        <v>0.2147314977</v>
      </c>
      <c r="W185" s="193">
        <f>(SUMIFS(Profile!$F$2:$F$17521,Profile!$B$2:$B$17521,$B185,Profile!$C$2:$C$17521,W$8))*$C$6</f>
        <v>0.21673459</v>
      </c>
      <c r="X185" s="193">
        <f>(SUMIFS(Profile!$F$2:$F$17521,Profile!$B$2:$B$17521,$B185,Profile!$C$2:$C$17521,X$8))*$C$6</f>
        <v>0.2151321162</v>
      </c>
      <c r="Y185" s="193">
        <f>(SUMIFS(Profile!$F$2:$F$17521,Profile!$B$2:$B$17521,$B185,Profile!$C$2:$C$17521,Y$8))*$C$6</f>
        <v>0.2155327346</v>
      </c>
      <c r="Z185" s="193">
        <f>(SUMIFS(Profile!$F$2:$F$17521,Profile!$B$2:$B$17521,$B185,Profile!$C$2:$C$17521,Z$8))*$C$6</f>
        <v>0.2095234577</v>
      </c>
      <c r="AA185" s="193">
        <f>(SUMIFS(Profile!$F$2:$F$17521,Profile!$B$2:$B$17521,$B185,Profile!$C$2:$C$17521,AA$8))*$C$6</f>
        <v>0.2123277869</v>
      </c>
      <c r="AB185" s="193">
        <f>(SUMIFS(Profile!$F$2:$F$17521,Profile!$B$2:$B$17521,$B185,Profile!$C$2:$C$17521,AB$8))*$C$6</f>
        <v>0.2135296423</v>
      </c>
      <c r="AC185" s="193">
        <f>(SUMIFS(Profile!$F$2:$F$17521,Profile!$B$2:$B$17521,$B185,Profile!$C$2:$C$17521,AC$8))*$C$6</f>
        <v>0.2191383008</v>
      </c>
      <c r="AD185" s="193">
        <f>(SUMIFS(Profile!$F$2:$F$17521,Profile!$B$2:$B$17521,$B185,Profile!$C$2:$C$17521,AD$8))*$C$6</f>
        <v>0.2151321162</v>
      </c>
      <c r="AE185" s="193">
        <f>(SUMIFS(Profile!$F$2:$F$17521,Profile!$B$2:$B$17521,$B185,Profile!$C$2:$C$17521,AE$8))*$C$6</f>
        <v>0.2051166545</v>
      </c>
      <c r="AF185" s="193">
        <f>(SUMIFS(Profile!$F$2:$F$17521,Profile!$B$2:$B$17521,$B185,Profile!$C$2:$C$17521,AF$8))*$C$6</f>
        <v>0.2023123253</v>
      </c>
      <c r="AG185" s="193">
        <f>(SUMIFS(Profile!$F$2:$F$17521,Profile!$B$2:$B$17521,$B185,Profile!$C$2:$C$17521,AG$8))*$C$6</f>
        <v>0.2011104699</v>
      </c>
      <c r="AH185" s="193">
        <f>(SUMIFS(Profile!$F$2:$F$17521,Profile!$B$2:$B$17521,$B185,Profile!$C$2:$C$17521,AH$8))*$C$6</f>
        <v>0.2003092329</v>
      </c>
      <c r="AI185" s="193">
        <f>(SUMIFS(Profile!$F$2:$F$17521,Profile!$B$2:$B$17521,$B185,Profile!$C$2:$C$17521,AI$8))*$C$6</f>
        <v>0.1991073775</v>
      </c>
      <c r="AJ185" s="193">
        <f>(SUMIFS(Profile!$F$2:$F$17521,Profile!$B$2:$B$17521,$B185,Profile!$C$2:$C$17521,AJ$8))*$C$6</f>
        <v>0.2087222207</v>
      </c>
      <c r="AK185" s="193">
        <f>(SUMIFS(Profile!$F$2:$F$17521,Profile!$B$2:$B$17521,$B185,Profile!$C$2:$C$17521,AK$8))*$C$6</f>
        <v>0.2159333531</v>
      </c>
      <c r="AL185" s="193">
        <f>(SUMIFS(Profile!$F$2:$F$17521,Profile!$B$2:$B$17521,$B185,Profile!$C$2:$C$17521,AL$8))*$C$6</f>
        <v>0.229554381</v>
      </c>
      <c r="AM185" s="193">
        <f>(SUMIFS(Profile!$F$2:$F$17521,Profile!$B$2:$B$17521,$B185,Profile!$C$2:$C$17521,AM$8))*$C$6</f>
        <v>0.246780975</v>
      </c>
      <c r="AN185" s="193">
        <f>(SUMIFS(Profile!$F$2:$F$17521,Profile!$B$2:$B$17521,$B185,Profile!$C$2:$C$17521,AN$8))*$C$6</f>
        <v>0.2551939628</v>
      </c>
      <c r="AO185" s="193">
        <f>(SUMIFS(Profile!$F$2:$F$17521,Profile!$B$2:$B$17521,$B185,Profile!$C$2:$C$17521,AO$8))*$C$6</f>
        <v>0.2583989105</v>
      </c>
      <c r="AP185" s="193">
        <f>(SUMIFS(Profile!$F$2:$F$17521,Profile!$B$2:$B$17521,$B185,Profile!$C$2:$C$17521,AP$8))*$C$6</f>
        <v>0.2592001474</v>
      </c>
      <c r="AQ185" s="193">
        <f>(SUMIFS(Profile!$F$2:$F$17521,Profile!$B$2:$B$17521,$B185,Profile!$C$2:$C$17521,AQ$8))*$C$6</f>
        <v>0.2551939628</v>
      </c>
      <c r="AR185" s="193">
        <f>(SUMIFS(Profile!$F$2:$F$17521,Profile!$B$2:$B$17521,$B185,Profile!$C$2:$C$17521,AR$8))*$C$6</f>
        <v>0.2471815935</v>
      </c>
      <c r="AS185" s="193">
        <f>(SUMIFS(Profile!$F$2:$F$17521,Profile!$B$2:$B$17521,$B185,Profile!$C$2:$C$17521,AS$8))*$C$6</f>
        <v>0.2443772642</v>
      </c>
      <c r="AT185" s="193">
        <f>(SUMIFS(Profile!$F$2:$F$17521,Profile!$B$2:$B$17521,$B185,Profile!$C$2:$C$17521,AT$8))*$C$6</f>
        <v>0.2387686057</v>
      </c>
      <c r="AU185" s="193">
        <f>(SUMIFS(Profile!$F$2:$F$17521,Profile!$B$2:$B$17521,$B185,Profile!$C$2:$C$17521,AU$8))*$C$6</f>
        <v>0.2427747903</v>
      </c>
      <c r="AV185" s="193">
        <f>(SUMIFS(Profile!$F$2:$F$17521,Profile!$B$2:$B$17521,$B185,Profile!$C$2:$C$17521,AV$8))*$C$6</f>
        <v>0.2463803565</v>
      </c>
      <c r="AW185" s="193">
        <f>(SUMIFS(Profile!$F$2:$F$17521,Profile!$B$2:$B$17521,$B185,Profile!$C$2:$C$17521,AW$8))*$C$6</f>
        <v>0.2403710795</v>
      </c>
      <c r="AX185" s="193">
        <f>(SUMIFS(Profile!$F$2:$F$17521,Profile!$B$2:$B$17521,$B185,Profile!$C$2:$C$17521,AX$8))*$C$6</f>
        <v>0.222743867</v>
      </c>
      <c r="AY185" s="193">
        <f>(SUMIFS(Profile!$F$2:$F$17521,Profile!$B$2:$B$17521,$B185,Profile!$C$2:$C$17521,AY$8))*$C$6</f>
        <v>0.2059178915</v>
      </c>
      <c r="AZ185" s="193">
        <f>(SUMIFS(Profile!$F$2:$F$17521,Profile!$B$2:$B$17521,$B185,Profile!$C$2:$C$17521,AZ$8))*$C$6</f>
        <v>0.1850857312</v>
      </c>
      <c r="BA185" s="193">
        <f t="shared" si="16"/>
        <v>8.902477399</v>
      </c>
      <c r="BB185" s="193">
        <f>(SUMIFS(Profile!$E$2:$E$17521,Profile!$B$2:$B$17521,$B185,Profile!$C$2:$C$17521,BB$8))*$C$9</f>
        <v>0</v>
      </c>
      <c r="BC185" s="193">
        <f>(SUMIFS(Profile!$E$2:$E$17521,Profile!$B$2:$B$17521,$B185,Profile!$C$2:$C$17521,BC$8))*$C$9</f>
        <v>0</v>
      </c>
      <c r="BD185" s="193">
        <f>(SUMIFS(Profile!$E$2:$E$17521,Profile!$B$2:$B$17521,$B185,Profile!$C$2:$C$17521,BD$8))*$C$9</f>
        <v>0</v>
      </c>
      <c r="BE185" s="193">
        <f>(SUMIFS(Profile!$E$2:$E$17521,Profile!$B$2:$B$17521,$B185,Profile!$C$2:$C$17521,BE$8))*$C$9</f>
        <v>0</v>
      </c>
      <c r="BF185" s="193">
        <f>(SUMIFS(Profile!$E$2:$E$17521,Profile!$B$2:$B$17521,$B185,Profile!$C$2:$C$17521,BF$8))*$C$9</f>
        <v>0</v>
      </c>
      <c r="BG185" s="193">
        <f>(SUMIFS(Profile!$E$2:$E$17521,Profile!$B$2:$B$17521,$B185,Profile!$C$2:$C$17521,BG$8))*$C$9</f>
        <v>0</v>
      </c>
      <c r="BH185" s="193">
        <f>(SUMIFS(Profile!$E$2:$E$17521,Profile!$B$2:$B$17521,$B185,Profile!$C$2:$C$17521,BH$8))*$C$9</f>
        <v>0</v>
      </c>
      <c r="BI185" s="193">
        <f>(SUMIFS(Profile!$E$2:$E$17521,Profile!$B$2:$B$17521,$B185,Profile!$C$2:$C$17521,BI$8))*$C$9</f>
        <v>0.003273335053</v>
      </c>
      <c r="BJ185" s="193">
        <f>(SUMIFS(Profile!$E$2:$E$17521,Profile!$B$2:$B$17521,$B185,Profile!$C$2:$C$17521,BJ$8))*$C$9</f>
        <v>0.004423612087</v>
      </c>
      <c r="BK185" s="193">
        <f>(SUMIFS(Profile!$E$2:$E$17521,Profile!$B$2:$B$17521,$B185,Profile!$C$2:$C$17521,BK$8))*$C$9</f>
        <v>0.01223116818</v>
      </c>
      <c r="BL185" s="193">
        <f>(SUMIFS(Profile!$E$2:$E$17521,Profile!$B$2:$B$17521,$B185,Profile!$C$2:$C$17521,BL$8))*$C$9</f>
        <v>0.02875651272</v>
      </c>
      <c r="BM185" s="193">
        <f>(SUMIFS(Profile!$E$2:$E$17521,Profile!$B$2:$B$17521,$B185,Profile!$C$2:$C$17521,BM$8))*$C$9</f>
        <v>0.04836031622</v>
      </c>
      <c r="BN185" s="193">
        <f>(SUMIFS(Profile!$E$2:$E$17521,Profile!$B$2:$B$17521,$B185,Profile!$C$2:$C$17521,BN$8))*$C$9</f>
        <v>0.09064943288</v>
      </c>
      <c r="BO185" s="193">
        <f>(SUMIFS(Profile!$E$2:$E$17521,Profile!$B$2:$B$17521,$B185,Profile!$C$2:$C$17521,BO$8))*$C$9</f>
        <v>0.1364358171</v>
      </c>
      <c r="BP185" s="193">
        <f>(SUMIFS(Profile!$E$2:$E$17521,Profile!$B$2:$B$17521,$B185,Profile!$C$2:$C$17521,BP$8))*$C$9</f>
        <v>0.1907970765</v>
      </c>
      <c r="BQ185" s="193">
        <f>(SUMIFS(Profile!$E$2:$E$17521,Profile!$B$2:$B$17521,$B185,Profile!$C$2:$C$17521,BQ$8))*$C$9</f>
        <v>0.2538792463</v>
      </c>
      <c r="BR185" s="193">
        <f>(SUMIFS(Profile!$E$2:$E$17521,Profile!$B$2:$B$17521,$B185,Profile!$C$2:$C$17521,BR$8))*$C$9</f>
        <v>0.3058514737</v>
      </c>
      <c r="BS185" s="193">
        <f>(SUMIFS(Profile!$E$2:$E$17521,Profile!$B$2:$B$17521,$B185,Profile!$C$2:$C$17521,BS$8))*$C$9</f>
        <v>0.3334383904</v>
      </c>
      <c r="BT185" s="193">
        <f>(SUMIFS(Profile!$E$2:$E$17521,Profile!$B$2:$B$17521,$B185,Profile!$C$2:$C$17521,BT$8))*$C$9</f>
        <v>0.4158263498</v>
      </c>
      <c r="BU185" s="193">
        <f>(SUMIFS(Profile!$E$2:$E$17521,Profile!$B$2:$B$17521,$B185,Profile!$C$2:$C$17521,BU$8))*$C$9</f>
        <v>0.4190937995</v>
      </c>
      <c r="BV185" s="193">
        <f>(SUMIFS(Profile!$E$2:$E$17521,Profile!$B$2:$B$17521,$B185,Profile!$C$2:$C$17521,BV$8))*$C$9</f>
        <v>0.4980382879</v>
      </c>
      <c r="BW185" s="193">
        <f>(SUMIFS(Profile!$E$2:$E$17521,Profile!$B$2:$B$17521,$B185,Profile!$C$2:$C$17521,BW$8))*$C$9</f>
        <v>0.4650363111</v>
      </c>
      <c r="BX185" s="193">
        <f>(SUMIFS(Profile!$E$2:$E$17521,Profile!$B$2:$B$17521,$B185,Profile!$C$2:$C$17521,BX$8))*$C$9</f>
        <v>0.4549945894</v>
      </c>
      <c r="BY185" s="193">
        <f>(SUMIFS(Profile!$E$2:$E$17521,Profile!$B$2:$B$17521,$B185,Profile!$C$2:$C$17521,BY$8))*$C$9</f>
        <v>0.4750254453</v>
      </c>
      <c r="BZ185" s="193">
        <f>(SUMIFS(Profile!$E$2:$E$17521,Profile!$B$2:$B$17521,$B185,Profile!$C$2:$C$17521,BZ$8))*$C$9</f>
        <v>0.5408227656</v>
      </c>
      <c r="CA185" s="193">
        <f>(SUMIFS(Profile!$E$2:$E$17521,Profile!$B$2:$B$17521,$B185,Profile!$C$2:$C$17521,CA$8))*$C$9</f>
        <v>0.5092562363</v>
      </c>
      <c r="CB185" s="193">
        <f>(SUMIFS(Profile!$E$2:$E$17521,Profile!$B$2:$B$17521,$B185,Profile!$C$2:$C$17521,CB$8))*$C$9</f>
        <v>0.4753957695</v>
      </c>
      <c r="CC185" s="193">
        <f>(SUMIFS(Profile!$E$2:$E$17521,Profile!$B$2:$B$17521,$B185,Profile!$C$2:$C$17521,CC$8))*$C$9</f>
        <v>0.4389998492</v>
      </c>
      <c r="CD185" s="193">
        <f>(SUMIFS(Profile!$E$2:$E$17521,Profile!$B$2:$B$17521,$B185,Profile!$C$2:$C$17521,CD$8))*$C$9</f>
        <v>0.4762002406</v>
      </c>
      <c r="CE185" s="193">
        <f>(SUMIFS(Profile!$E$2:$E$17521,Profile!$B$2:$B$17521,$B185,Profile!$C$2:$C$17521,CE$8))*$C$9</f>
        <v>0.4699462515</v>
      </c>
      <c r="CF185" s="193">
        <f>(SUMIFS(Profile!$E$2:$E$17521,Profile!$B$2:$B$17521,$B185,Profile!$C$2:$C$17521,CF$8))*$C$9</f>
        <v>0.4191379393</v>
      </c>
      <c r="CG185" s="193">
        <f>(SUMIFS(Profile!$E$2:$E$17521,Profile!$B$2:$B$17521,$B185,Profile!$C$2:$C$17521,CG$8))*$C$9</f>
        <v>0.3143611803</v>
      </c>
      <c r="CH185" s="193">
        <f>(SUMIFS(Profile!$E$2:$E$17521,Profile!$B$2:$B$17521,$B185,Profile!$C$2:$C$17521,CH$8))*$C$9</f>
        <v>0.2358852718</v>
      </c>
      <c r="CI185" s="193">
        <f>(SUMIFS(Profile!$E$2:$E$17521,Profile!$B$2:$B$17521,$B185,Profile!$C$2:$C$17521,CI$8))*$C$9</f>
        <v>0.2131498567</v>
      </c>
      <c r="CJ185" s="193">
        <f>(SUMIFS(Profile!$E$2:$E$17521,Profile!$B$2:$B$17521,$B185,Profile!$C$2:$C$17521,CJ$8))*$C$9</f>
        <v>0.1852121913</v>
      </c>
      <c r="CK185" s="193">
        <f>(SUMIFS(Profile!$E$2:$E$17521,Profile!$B$2:$B$17521,$B185,Profile!$C$2:$C$17521,CK$8))*$C$9</f>
        <v>0.1739186674</v>
      </c>
      <c r="CL185" s="193">
        <f>(SUMIFS(Profile!$E$2:$E$17521,Profile!$B$2:$B$17521,$B185,Profile!$C$2:$C$17521,CL$8))*$C$9</f>
        <v>0.1095748054</v>
      </c>
      <c r="CM185" s="193">
        <f>(SUMIFS(Profile!$E$2:$E$17521,Profile!$B$2:$B$17521,$B185,Profile!$C$2:$C$17521,CM$8))*$C$9</f>
        <v>0.09041640128</v>
      </c>
      <c r="CN185" s="193">
        <f>(SUMIFS(Profile!$E$2:$E$17521,Profile!$B$2:$B$17521,$B185,Profile!$C$2:$C$17521,CN$8))*$C$9</f>
        <v>0.06164973475</v>
      </c>
      <c r="CO185" s="193">
        <f>(SUMIFS(Profile!$E$2:$E$17521,Profile!$B$2:$B$17521,$B185,Profile!$C$2:$C$17521,CO$8))*$C$9</f>
        <v>0.03286123748</v>
      </c>
      <c r="CP185" s="193">
        <f>(SUMIFS(Profile!$E$2:$E$17521,Profile!$B$2:$B$17521,$B185,Profile!$C$2:$C$17521,CP$8))*$C$9</f>
        <v>0.0131814244</v>
      </c>
      <c r="CQ185" s="193">
        <f>(SUMIFS(Profile!$E$2:$E$17521,Profile!$B$2:$B$17521,$B185,Profile!$C$2:$C$17521,CQ$8))*$C$9</f>
        <v>0.006382044349</v>
      </c>
      <c r="CR185" s="193">
        <f>(SUMIFS(Profile!$E$2:$E$17521,Profile!$B$2:$B$17521,$B185,Profile!$C$2:$C$17521,CR$8))*$C$9</f>
        <v>0.0000143676723</v>
      </c>
      <c r="CS185" s="193">
        <f>(SUMIFS(Profile!$E$2:$E$17521,Profile!$B$2:$B$17521,$B185,Profile!$C$2:$C$17521,CS$8))*$C$9</f>
        <v>0</v>
      </c>
      <c r="CT185" s="193">
        <f>(SUMIFS(Profile!$E$2:$E$17521,Profile!$B$2:$B$17521,$B185,Profile!$C$2:$C$17521,CT$8))*$C$9</f>
        <v>0</v>
      </c>
      <c r="CU185" s="193">
        <f>(SUMIFS(Profile!$E$2:$E$17521,Profile!$B$2:$B$17521,$B185,Profile!$C$2:$C$17521,CU$8))*$C$9</f>
        <v>0</v>
      </c>
      <c r="CV185" s="193">
        <f>(SUMIFS(Profile!$E$2:$E$17521,Profile!$B$2:$B$17521,$B185,Profile!$C$2:$C$17521,CV$8))*$C$9</f>
        <v>0</v>
      </c>
      <c r="CW185" s="193">
        <f>(SUMIFS(Profile!$E$2:$E$17521,Profile!$B$2:$B$17521,$B185,Profile!$C$2:$C$17521,CW$8))*$C$9</f>
        <v>0</v>
      </c>
      <c r="CX185" s="193">
        <f t="shared" si="17"/>
        <v>3.751503244</v>
      </c>
      <c r="CY185" s="193">
        <f t="shared" ref="CY185:ET185" si="887">MAX(BB185-E185,0)</f>
        <v>0</v>
      </c>
      <c r="CZ185" s="193">
        <f t="shared" si="887"/>
        <v>0</v>
      </c>
      <c r="DA185" s="193">
        <f t="shared" si="887"/>
        <v>0</v>
      </c>
      <c r="DB185" s="193">
        <f t="shared" si="887"/>
        <v>0</v>
      </c>
      <c r="DC185" s="193">
        <f t="shared" si="887"/>
        <v>0</v>
      </c>
      <c r="DD185" s="193">
        <f t="shared" si="887"/>
        <v>0</v>
      </c>
      <c r="DE185" s="193">
        <f t="shared" si="887"/>
        <v>0</v>
      </c>
      <c r="DF185" s="193">
        <f t="shared" si="887"/>
        <v>0</v>
      </c>
      <c r="DG185" s="193">
        <f t="shared" si="887"/>
        <v>0</v>
      </c>
      <c r="DH185" s="193">
        <f t="shared" si="887"/>
        <v>0</v>
      </c>
      <c r="DI185" s="193">
        <f t="shared" si="887"/>
        <v>0</v>
      </c>
      <c r="DJ185" s="193">
        <f t="shared" si="887"/>
        <v>0</v>
      </c>
      <c r="DK185" s="193">
        <f t="shared" si="887"/>
        <v>0</v>
      </c>
      <c r="DL185" s="193">
        <f t="shared" si="887"/>
        <v>0</v>
      </c>
      <c r="DM185" s="193">
        <f t="shared" si="887"/>
        <v>0.01692866229</v>
      </c>
      <c r="DN185" s="193">
        <f t="shared" si="887"/>
        <v>0.05837743494</v>
      </c>
      <c r="DO185" s="193">
        <f t="shared" si="887"/>
        <v>0.09913234533</v>
      </c>
      <c r="DP185" s="193">
        <f t="shared" si="887"/>
        <v>0.1187068927</v>
      </c>
      <c r="DQ185" s="193">
        <f t="shared" si="887"/>
        <v>0.1990917598</v>
      </c>
      <c r="DR185" s="193">
        <f t="shared" si="887"/>
        <v>0.2039616833</v>
      </c>
      <c r="DS185" s="193">
        <f t="shared" si="887"/>
        <v>0.2825055532</v>
      </c>
      <c r="DT185" s="193">
        <f t="shared" si="887"/>
        <v>0.2555128534</v>
      </c>
      <c r="DU185" s="193">
        <f t="shared" si="887"/>
        <v>0.2426668025</v>
      </c>
      <c r="DV185" s="193">
        <f t="shared" si="887"/>
        <v>0.261495803</v>
      </c>
      <c r="DW185" s="193">
        <f t="shared" si="887"/>
        <v>0.3216844648</v>
      </c>
      <c r="DX185" s="193">
        <f t="shared" si="887"/>
        <v>0.2941241201</v>
      </c>
      <c r="DY185" s="193">
        <f t="shared" si="887"/>
        <v>0.270279115</v>
      </c>
      <c r="DZ185" s="193">
        <f t="shared" si="887"/>
        <v>0.2366875239</v>
      </c>
      <c r="EA185" s="193">
        <f t="shared" si="887"/>
        <v>0.2750897707</v>
      </c>
      <c r="EB185" s="193">
        <f t="shared" si="887"/>
        <v>0.2696370186</v>
      </c>
      <c r="EC185" s="193">
        <f t="shared" si="887"/>
        <v>0.2200305618</v>
      </c>
      <c r="ED185" s="193">
        <f t="shared" si="887"/>
        <v>0.1056389596</v>
      </c>
      <c r="EE185" s="193">
        <f t="shared" si="887"/>
        <v>0.01995191873</v>
      </c>
      <c r="EF185" s="193">
        <f t="shared" si="887"/>
        <v>0</v>
      </c>
      <c r="EG185" s="193">
        <f t="shared" si="887"/>
        <v>0</v>
      </c>
      <c r="EH185" s="193">
        <f t="shared" si="887"/>
        <v>0</v>
      </c>
      <c r="EI185" s="193">
        <f t="shared" si="887"/>
        <v>0</v>
      </c>
      <c r="EJ185" s="193">
        <f t="shared" si="887"/>
        <v>0</v>
      </c>
      <c r="EK185" s="193">
        <f t="shared" si="887"/>
        <v>0</v>
      </c>
      <c r="EL185" s="193">
        <f t="shared" si="887"/>
        <v>0</v>
      </c>
      <c r="EM185" s="193">
        <f t="shared" si="887"/>
        <v>0</v>
      </c>
      <c r="EN185" s="193">
        <f t="shared" si="887"/>
        <v>0</v>
      </c>
      <c r="EO185" s="193">
        <f t="shared" si="887"/>
        <v>0</v>
      </c>
      <c r="EP185" s="193">
        <f t="shared" si="887"/>
        <v>0</v>
      </c>
      <c r="EQ185" s="193">
        <f t="shared" si="887"/>
        <v>0</v>
      </c>
      <c r="ER185" s="193">
        <f t="shared" si="887"/>
        <v>0</v>
      </c>
      <c r="ES185" s="193">
        <f t="shared" si="887"/>
        <v>0</v>
      </c>
      <c r="ET185" s="193">
        <f t="shared" si="887"/>
        <v>0</v>
      </c>
      <c r="EU185" s="193">
        <f t="shared" si="19"/>
        <v>5.150974155</v>
      </c>
      <c r="EV185" s="193">
        <f t="shared" ref="EV185:GQ185" si="888">BB185-CY185</f>
        <v>0</v>
      </c>
      <c r="EW185" s="193">
        <f t="shared" si="888"/>
        <v>0</v>
      </c>
      <c r="EX185" s="193">
        <f t="shared" si="888"/>
        <v>0</v>
      </c>
      <c r="EY185" s="193">
        <f t="shared" si="888"/>
        <v>0</v>
      </c>
      <c r="EZ185" s="193">
        <f t="shared" si="888"/>
        <v>0</v>
      </c>
      <c r="FA185" s="193">
        <f t="shared" si="888"/>
        <v>0</v>
      </c>
      <c r="FB185" s="193">
        <f t="shared" si="888"/>
        <v>0</v>
      </c>
      <c r="FC185" s="193">
        <f t="shared" si="888"/>
        <v>0.003273335053</v>
      </c>
      <c r="FD185" s="193">
        <f t="shared" si="888"/>
        <v>0.004423612087</v>
      </c>
      <c r="FE185" s="193">
        <f t="shared" si="888"/>
        <v>0.01223116818</v>
      </c>
      <c r="FF185" s="193">
        <f t="shared" si="888"/>
        <v>0.02875651272</v>
      </c>
      <c r="FG185" s="193">
        <f t="shared" si="888"/>
        <v>0.04836031622</v>
      </c>
      <c r="FH185" s="193">
        <f t="shared" si="888"/>
        <v>0.09064943288</v>
      </c>
      <c r="FI185" s="193">
        <f t="shared" si="888"/>
        <v>0.1364358171</v>
      </c>
      <c r="FJ185" s="193">
        <f t="shared" si="888"/>
        <v>0.1738684142</v>
      </c>
      <c r="FK185" s="193">
        <f t="shared" si="888"/>
        <v>0.1955018114</v>
      </c>
      <c r="FL185" s="193">
        <f t="shared" si="888"/>
        <v>0.2067191284</v>
      </c>
      <c r="FM185" s="193">
        <f t="shared" si="888"/>
        <v>0.2147314977</v>
      </c>
      <c r="FN185" s="193">
        <f t="shared" si="888"/>
        <v>0.21673459</v>
      </c>
      <c r="FO185" s="193">
        <f t="shared" si="888"/>
        <v>0.2151321162</v>
      </c>
      <c r="FP185" s="193">
        <f t="shared" si="888"/>
        <v>0.2155327346</v>
      </c>
      <c r="FQ185" s="193">
        <f t="shared" si="888"/>
        <v>0.2095234577</v>
      </c>
      <c r="FR185" s="193">
        <f t="shared" si="888"/>
        <v>0.2123277869</v>
      </c>
      <c r="FS185" s="193">
        <f t="shared" si="888"/>
        <v>0.2135296423</v>
      </c>
      <c r="FT185" s="193">
        <f t="shared" si="888"/>
        <v>0.2191383008</v>
      </c>
      <c r="FU185" s="193">
        <f t="shared" si="888"/>
        <v>0.2151321162</v>
      </c>
      <c r="FV185" s="193">
        <f t="shared" si="888"/>
        <v>0.2051166545</v>
      </c>
      <c r="FW185" s="193">
        <f t="shared" si="888"/>
        <v>0.2023123253</v>
      </c>
      <c r="FX185" s="193">
        <f t="shared" si="888"/>
        <v>0.2011104699</v>
      </c>
      <c r="FY185" s="193">
        <f t="shared" si="888"/>
        <v>0.2003092329</v>
      </c>
      <c r="FZ185" s="193">
        <f t="shared" si="888"/>
        <v>0.1991073775</v>
      </c>
      <c r="GA185" s="193">
        <f t="shared" si="888"/>
        <v>0.2087222207</v>
      </c>
      <c r="GB185" s="193">
        <f t="shared" si="888"/>
        <v>0.2159333531</v>
      </c>
      <c r="GC185" s="193">
        <f t="shared" si="888"/>
        <v>0.2131498567</v>
      </c>
      <c r="GD185" s="193">
        <f t="shared" si="888"/>
        <v>0.1852121913</v>
      </c>
      <c r="GE185" s="193">
        <f t="shared" si="888"/>
        <v>0.1739186674</v>
      </c>
      <c r="GF185" s="193">
        <f t="shared" si="888"/>
        <v>0.1095748054</v>
      </c>
      <c r="GG185" s="193">
        <f t="shared" si="888"/>
        <v>0.09041640128</v>
      </c>
      <c r="GH185" s="193">
        <f t="shared" si="888"/>
        <v>0.06164973475</v>
      </c>
      <c r="GI185" s="193">
        <f t="shared" si="888"/>
        <v>0.03286123748</v>
      </c>
      <c r="GJ185" s="193">
        <f t="shared" si="888"/>
        <v>0.0131814244</v>
      </c>
      <c r="GK185" s="193">
        <f t="shared" si="888"/>
        <v>0.006382044349</v>
      </c>
      <c r="GL185" s="193">
        <f t="shared" si="888"/>
        <v>0.0000143676723</v>
      </c>
      <c r="GM185" s="193">
        <f t="shared" si="888"/>
        <v>0</v>
      </c>
      <c r="GN185" s="193">
        <f t="shared" si="888"/>
        <v>0</v>
      </c>
      <c r="GO185" s="193">
        <f t="shared" si="888"/>
        <v>0</v>
      </c>
      <c r="GP185" s="193">
        <f t="shared" si="888"/>
        <v>0</v>
      </c>
      <c r="GQ185" s="193">
        <f t="shared" si="888"/>
        <v>0</v>
      </c>
      <c r="GR185" s="193">
        <f t="shared" si="21"/>
        <v>4.012372015</v>
      </c>
      <c r="GS185" s="193">
        <f t="shared" ref="GS185:IN185" si="889">E185-EV185</f>
        <v>0.1506325432</v>
      </c>
      <c r="GT185" s="193">
        <f t="shared" si="889"/>
        <v>0.1318034753</v>
      </c>
      <c r="GU185" s="193">
        <f t="shared" si="889"/>
        <v>0.1213873952</v>
      </c>
      <c r="GV185" s="193">
        <f t="shared" si="889"/>
        <v>0.1185830659</v>
      </c>
      <c r="GW185" s="193">
        <f t="shared" si="889"/>
        <v>0.1093688412</v>
      </c>
      <c r="GX185" s="193">
        <f t="shared" si="889"/>
        <v>0.1037601827</v>
      </c>
      <c r="GY185" s="193">
        <f t="shared" si="889"/>
        <v>0.105763275</v>
      </c>
      <c r="GZ185" s="193">
        <f t="shared" si="889"/>
        <v>0.09848375528</v>
      </c>
      <c r="HA185" s="193">
        <f t="shared" si="889"/>
        <v>0.09853533364</v>
      </c>
      <c r="HB185" s="193">
        <f t="shared" si="889"/>
        <v>0.09313148834</v>
      </c>
      <c r="HC185" s="193">
        <f t="shared" si="889"/>
        <v>0.07740738074</v>
      </c>
      <c r="HD185" s="193">
        <f t="shared" si="889"/>
        <v>0.06100852496</v>
      </c>
      <c r="HE185" s="193">
        <f t="shared" si="889"/>
        <v>0.03354229154</v>
      </c>
      <c r="HF185" s="193">
        <f t="shared" si="889"/>
        <v>0.01740167384</v>
      </c>
      <c r="HG185" s="193">
        <f t="shared" si="889"/>
        <v>0</v>
      </c>
      <c r="HH185" s="193">
        <f t="shared" si="889"/>
        <v>0</v>
      </c>
      <c r="HI185" s="193">
        <f t="shared" si="889"/>
        <v>0</v>
      </c>
      <c r="HJ185" s="193">
        <f t="shared" si="889"/>
        <v>0</v>
      </c>
      <c r="HK185" s="193">
        <f t="shared" si="889"/>
        <v>0</v>
      </c>
      <c r="HL185" s="193">
        <f t="shared" si="889"/>
        <v>0</v>
      </c>
      <c r="HM185" s="193">
        <f t="shared" si="889"/>
        <v>0</v>
      </c>
      <c r="HN185" s="193">
        <f t="shared" si="889"/>
        <v>0</v>
      </c>
      <c r="HO185" s="193">
        <f t="shared" si="889"/>
        <v>0</v>
      </c>
      <c r="HP185" s="193">
        <f t="shared" si="889"/>
        <v>0</v>
      </c>
      <c r="HQ185" s="193">
        <f t="shared" si="889"/>
        <v>0</v>
      </c>
      <c r="HR185" s="193">
        <f t="shared" si="889"/>
        <v>0</v>
      </c>
      <c r="HS185" s="193">
        <f t="shared" si="889"/>
        <v>0</v>
      </c>
      <c r="HT185" s="193">
        <f t="shared" si="889"/>
        <v>0</v>
      </c>
      <c r="HU185" s="193">
        <f t="shared" si="889"/>
        <v>0</v>
      </c>
      <c r="HV185" s="193">
        <f t="shared" si="889"/>
        <v>0</v>
      </c>
      <c r="HW185" s="193">
        <f t="shared" si="889"/>
        <v>0</v>
      </c>
      <c r="HX185" s="193">
        <f t="shared" si="889"/>
        <v>0</v>
      </c>
      <c r="HY185" s="193">
        <f t="shared" si="889"/>
        <v>0</v>
      </c>
      <c r="HZ185" s="193">
        <f t="shared" si="889"/>
        <v>0.01640452423</v>
      </c>
      <c r="IA185" s="193">
        <f t="shared" si="889"/>
        <v>0.06156878367</v>
      </c>
      <c r="IB185" s="193">
        <f t="shared" si="889"/>
        <v>0.08127529536</v>
      </c>
      <c r="IC185" s="193">
        <f t="shared" si="889"/>
        <v>0.1488241051</v>
      </c>
      <c r="ID185" s="193">
        <f t="shared" si="889"/>
        <v>0.1687837461</v>
      </c>
      <c r="IE185" s="193">
        <f t="shared" si="889"/>
        <v>0.193544228</v>
      </c>
      <c r="IF185" s="193">
        <f t="shared" si="889"/>
        <v>0.214320356</v>
      </c>
      <c r="IG185" s="193">
        <f t="shared" si="889"/>
        <v>0.2311958398</v>
      </c>
      <c r="IH185" s="193">
        <f t="shared" si="889"/>
        <v>0.2323865613</v>
      </c>
      <c r="II185" s="193">
        <f t="shared" si="889"/>
        <v>0.2427604227</v>
      </c>
      <c r="IJ185" s="193">
        <f t="shared" si="889"/>
        <v>0.2463803565</v>
      </c>
      <c r="IK185" s="193">
        <f t="shared" si="889"/>
        <v>0.2403710795</v>
      </c>
      <c r="IL185" s="193">
        <f t="shared" si="889"/>
        <v>0.222743867</v>
      </c>
      <c r="IM185" s="193">
        <f t="shared" si="889"/>
        <v>0.2059178915</v>
      </c>
      <c r="IN185" s="193">
        <f t="shared" si="889"/>
        <v>0.1850857312</v>
      </c>
      <c r="IO185" s="193">
        <f t="shared" si="23"/>
        <v>2.691562788</v>
      </c>
      <c r="IP185" s="193">
        <f t="shared" si="29"/>
        <v>2.239315157</v>
      </c>
      <c r="IQ185" s="193">
        <f t="shared" ref="IQ185:KK185" si="890">MAX((MIN(CZ185+IP185,$IO$7))-GT185,0)</f>
        <v>2.107511682</v>
      </c>
      <c r="IR185" s="193">
        <f t="shared" si="890"/>
        <v>1.986124286</v>
      </c>
      <c r="IS185" s="193">
        <f t="shared" si="890"/>
        <v>1.86754122</v>
      </c>
      <c r="IT185" s="193">
        <f t="shared" si="890"/>
        <v>1.758172379</v>
      </c>
      <c r="IU185" s="193">
        <f t="shared" si="890"/>
        <v>1.654412197</v>
      </c>
      <c r="IV185" s="193">
        <f t="shared" si="890"/>
        <v>1.548648922</v>
      </c>
      <c r="IW185" s="193">
        <f t="shared" si="890"/>
        <v>1.450165166</v>
      </c>
      <c r="IX185" s="193">
        <f t="shared" si="890"/>
        <v>1.351629833</v>
      </c>
      <c r="IY185" s="193">
        <f t="shared" si="890"/>
        <v>1.258498344</v>
      </c>
      <c r="IZ185" s="193">
        <f t="shared" si="890"/>
        <v>1.181090964</v>
      </c>
      <c r="JA185" s="193">
        <f t="shared" si="890"/>
        <v>1.120082439</v>
      </c>
      <c r="JB185" s="193">
        <f t="shared" si="890"/>
        <v>1.086540147</v>
      </c>
      <c r="JC185" s="193">
        <f t="shared" si="890"/>
        <v>1.069138473</v>
      </c>
      <c r="JD185" s="193">
        <f t="shared" si="890"/>
        <v>1.086067136</v>
      </c>
      <c r="JE185" s="193">
        <f t="shared" si="890"/>
        <v>1.144444571</v>
      </c>
      <c r="JF185" s="193">
        <f t="shared" si="890"/>
        <v>1.243576916</v>
      </c>
      <c r="JG185" s="193">
        <f t="shared" si="890"/>
        <v>1.362283809</v>
      </c>
      <c r="JH185" s="193">
        <f t="shared" si="890"/>
        <v>1.561375568</v>
      </c>
      <c r="JI185" s="193">
        <f t="shared" si="890"/>
        <v>1.765337252</v>
      </c>
      <c r="JJ185" s="193">
        <f t="shared" si="890"/>
        <v>2.047842805</v>
      </c>
      <c r="JK185" s="193">
        <f t="shared" si="890"/>
        <v>2.303355658</v>
      </c>
      <c r="JL185" s="193">
        <f t="shared" si="890"/>
        <v>2.546022461</v>
      </c>
      <c r="JM185" s="193">
        <f t="shared" si="890"/>
        <v>2.807518264</v>
      </c>
      <c r="JN185" s="193">
        <f t="shared" si="890"/>
        <v>3.129202728</v>
      </c>
      <c r="JO185" s="193">
        <f t="shared" si="890"/>
        <v>3.423326849</v>
      </c>
      <c r="JP185" s="193">
        <f t="shared" si="890"/>
        <v>3.693605964</v>
      </c>
      <c r="JQ185" s="193">
        <f t="shared" si="890"/>
        <v>3.930293487</v>
      </c>
      <c r="JR185" s="193">
        <f t="shared" si="890"/>
        <v>4.205383258</v>
      </c>
      <c r="JS185" s="193">
        <f t="shared" si="890"/>
        <v>4.475020277</v>
      </c>
      <c r="JT185" s="193">
        <f t="shared" si="890"/>
        <v>4.695050839</v>
      </c>
      <c r="JU185" s="193">
        <f t="shared" si="890"/>
        <v>4.800689798</v>
      </c>
      <c r="JV185" s="193">
        <f t="shared" si="890"/>
        <v>4.820641717</v>
      </c>
      <c r="JW185" s="193">
        <f t="shared" si="890"/>
        <v>4.804237193</v>
      </c>
      <c r="JX185" s="193">
        <f t="shared" si="890"/>
        <v>4.742668409</v>
      </c>
      <c r="JY185" s="193">
        <f t="shared" si="890"/>
        <v>4.661393114</v>
      </c>
      <c r="JZ185" s="193">
        <f t="shared" si="890"/>
        <v>4.512569008</v>
      </c>
      <c r="KA185" s="193">
        <f t="shared" si="890"/>
        <v>4.343785262</v>
      </c>
      <c r="KB185" s="193">
        <f t="shared" si="890"/>
        <v>4.150241034</v>
      </c>
      <c r="KC185" s="193">
        <f t="shared" si="890"/>
        <v>3.935920678</v>
      </c>
      <c r="KD185" s="193">
        <f t="shared" si="890"/>
        <v>3.704724839</v>
      </c>
      <c r="KE185" s="193">
        <f t="shared" si="890"/>
        <v>3.472338277</v>
      </c>
      <c r="KF185" s="193">
        <f t="shared" si="890"/>
        <v>3.229577855</v>
      </c>
      <c r="KG185" s="193">
        <f t="shared" si="890"/>
        <v>2.983197498</v>
      </c>
      <c r="KH185" s="193">
        <f t="shared" si="890"/>
        <v>2.742826419</v>
      </c>
      <c r="KI185" s="193">
        <f t="shared" si="890"/>
        <v>2.520082551</v>
      </c>
      <c r="KJ185" s="193">
        <f t="shared" si="890"/>
        <v>2.31416466</v>
      </c>
      <c r="KK185" s="193">
        <f t="shared" si="890"/>
        <v>2.129078929</v>
      </c>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row>
    <row r="186" ht="14.25" customHeight="1">
      <c r="A186" s="1">
        <v>6.0</v>
      </c>
      <c r="B186" s="1">
        <f t="shared" ref="B186:C186" si="891">B185+1</f>
        <v>176</v>
      </c>
      <c r="C186" s="267">
        <f t="shared" si="891"/>
        <v>43641</v>
      </c>
      <c r="D186" s="193">
        <f t="shared" si="15"/>
        <v>9.04836867</v>
      </c>
      <c r="E186" s="193">
        <f>(SUMIFS(Profile!$F$2:$F$17521,Profile!$B$2:$B$17521,$B186,Profile!$C$2:$C$17521,E$8))*$C$6</f>
        <v>0.1566418202</v>
      </c>
      <c r="F186" s="193">
        <f>(SUMIFS(Profile!$F$2:$F$17521,Profile!$B$2:$B$17521,$B186,Profile!$C$2:$C$17521,F$8))*$C$6</f>
        <v>0.1406170815</v>
      </c>
      <c r="G186" s="193">
        <f>(SUMIFS(Profile!$F$2:$F$17521,Profile!$B$2:$B$17521,$B186,Profile!$C$2:$C$17521,G$8))*$C$6</f>
        <v>0.1281979091</v>
      </c>
      <c r="H186" s="193">
        <f>(SUMIFS(Profile!$F$2:$F$17521,Profile!$B$2:$B$17521,$B186,Profile!$C$2:$C$17521,H$8))*$C$6</f>
        <v>0.1165799736</v>
      </c>
      <c r="I186" s="193">
        <f>(SUMIFS(Profile!$F$2:$F$17521,Profile!$B$2:$B$17521,$B186,Profile!$C$2:$C$17521,I$8))*$C$6</f>
        <v>0.1125737889</v>
      </c>
      <c r="J186" s="193">
        <f>(SUMIFS(Profile!$F$2:$F$17521,Profile!$B$2:$B$17521,$B186,Profile!$C$2:$C$17521,J$8))*$C$6</f>
        <v>0.1089682227</v>
      </c>
      <c r="K186" s="193">
        <f>(SUMIFS(Profile!$F$2:$F$17521,Profile!$B$2:$B$17521,$B186,Profile!$C$2:$C$17521,K$8))*$C$6</f>
        <v>0.1085676043</v>
      </c>
      <c r="L186" s="193">
        <f>(SUMIFS(Profile!$F$2:$F$17521,Profile!$B$2:$B$17521,$B186,Profile!$C$2:$C$17521,L$8))*$C$6</f>
        <v>0.1053626565</v>
      </c>
      <c r="M186" s="193">
        <f>(SUMIFS(Profile!$F$2:$F$17521,Profile!$B$2:$B$17521,$B186,Profile!$C$2:$C$17521,M$8))*$C$6</f>
        <v>0.1053626565</v>
      </c>
      <c r="N186" s="193">
        <f>(SUMIFS(Profile!$F$2:$F$17521,Profile!$B$2:$B$17521,$B186,Profile!$C$2:$C$17521,N$8))*$C$6</f>
        <v>0.1037601827</v>
      </c>
      <c r="O186" s="193">
        <f>(SUMIFS(Profile!$F$2:$F$17521,Profile!$B$2:$B$17521,$B186,Profile!$C$2:$C$17521,O$8))*$C$6</f>
        <v>0.1049620381</v>
      </c>
      <c r="P186" s="193">
        <f>(SUMIFS(Profile!$F$2:$F$17521,Profile!$B$2:$B$17521,$B186,Profile!$C$2:$C$17521,P$8))*$C$6</f>
        <v>0.1037601827</v>
      </c>
      <c r="Q186" s="193">
        <f>(SUMIFS(Profile!$F$2:$F$17521,Profile!$B$2:$B$17521,$B186,Profile!$C$2:$C$17521,Q$8))*$C$6</f>
        <v>0.1161793551</v>
      </c>
      <c r="R186" s="193">
        <f>(SUMIFS(Profile!$F$2:$F$17521,Profile!$B$2:$B$17521,$B186,Profile!$C$2:$C$17521,R$8))*$C$6</f>
        <v>0.128999146</v>
      </c>
      <c r="S186" s="193">
        <f>(SUMIFS(Profile!$F$2:$F$17521,Profile!$B$2:$B$17521,$B186,Profile!$C$2:$C$17521,S$8))*$C$6</f>
        <v>0.1426201739</v>
      </c>
      <c r="T186" s="193">
        <f>(SUMIFS(Profile!$F$2:$F$17521,Profile!$B$2:$B$17521,$B186,Profile!$C$2:$C$17521,T$8))*$C$6</f>
        <v>0.1658560449</v>
      </c>
      <c r="U186" s="193">
        <f>(SUMIFS(Profile!$F$2:$F$17521,Profile!$B$2:$B$17521,$B186,Profile!$C$2:$C$17521,U$8))*$C$6</f>
        <v>0.1858869682</v>
      </c>
      <c r="V186" s="193">
        <f>(SUMIFS(Profile!$F$2:$F$17521,Profile!$B$2:$B$17521,$B186,Profile!$C$2:$C$17521,V$8))*$C$6</f>
        <v>0.2127284054</v>
      </c>
      <c r="W186" s="193">
        <f>(SUMIFS(Profile!$F$2:$F$17521,Profile!$B$2:$B$17521,$B186,Profile!$C$2:$C$17521,W$8))*$C$6</f>
        <v>0.2219426301</v>
      </c>
      <c r="X186" s="193">
        <f>(SUMIFS(Profile!$F$2:$F$17521,Profile!$B$2:$B$17521,$B186,Profile!$C$2:$C$17521,X$8))*$C$6</f>
        <v>0.2331599471</v>
      </c>
      <c r="Y186" s="193">
        <f>(SUMIFS(Profile!$F$2:$F$17521,Profile!$B$2:$B$17521,$B186,Profile!$C$2:$C$17521,Y$8))*$C$6</f>
        <v>0.2291537625</v>
      </c>
      <c r="Z186" s="193">
        <f>(SUMIFS(Profile!$F$2:$F$17521,Profile!$B$2:$B$17521,$B186,Profile!$C$2:$C$17521,Z$8))*$C$6</f>
        <v>0.2147314977</v>
      </c>
      <c r="AA186" s="193">
        <f>(SUMIFS(Profile!$F$2:$F$17521,Profile!$B$2:$B$17521,$B186,Profile!$C$2:$C$17521,AA$8))*$C$6</f>
        <v>0.2223432486</v>
      </c>
      <c r="AB186" s="193">
        <f>(SUMIFS(Profile!$F$2:$F$17521,Profile!$B$2:$B$17521,$B186,Profile!$C$2:$C$17521,AB$8))*$C$6</f>
        <v>0.2199395378</v>
      </c>
      <c r="AC186" s="193">
        <f>(SUMIFS(Profile!$F$2:$F$17521,Profile!$B$2:$B$17521,$B186,Profile!$C$2:$C$17521,AC$8))*$C$6</f>
        <v>0.2231444855</v>
      </c>
      <c r="AD186" s="193">
        <f>(SUMIFS(Profile!$F$2:$F$17521,Profile!$B$2:$B$17521,$B186,Profile!$C$2:$C$17521,AD$8))*$C$6</f>
        <v>0.2239457224</v>
      </c>
      <c r="AE186" s="193">
        <f>(SUMIFS(Profile!$F$2:$F$17521,Profile!$B$2:$B$17521,$B186,Profile!$C$2:$C$17521,AE$8))*$C$6</f>
        <v>0.2075203653</v>
      </c>
      <c r="AF186" s="193">
        <f>(SUMIFS(Profile!$F$2:$F$17521,Profile!$B$2:$B$17521,$B186,Profile!$C$2:$C$17521,AF$8))*$C$6</f>
        <v>0.205517273</v>
      </c>
      <c r="AG186" s="193">
        <f>(SUMIFS(Profile!$F$2:$F$17521,Profile!$B$2:$B$17521,$B186,Profile!$C$2:$C$17521,AG$8))*$C$6</f>
        <v>0.2063185099</v>
      </c>
      <c r="AH186" s="193">
        <f>(SUMIFS(Profile!$F$2:$F$17521,Profile!$B$2:$B$17521,$B186,Profile!$C$2:$C$17521,AH$8))*$C$6</f>
        <v>0.2087222207</v>
      </c>
      <c r="AI186" s="193">
        <f>(SUMIFS(Profile!$F$2:$F$17521,Profile!$B$2:$B$17521,$B186,Profile!$C$2:$C$17521,AI$8))*$C$6</f>
        <v>0.2075203653</v>
      </c>
      <c r="AJ186" s="193">
        <f>(SUMIFS(Profile!$F$2:$F$17521,Profile!$B$2:$B$17521,$B186,Profile!$C$2:$C$17521,AJ$8))*$C$6</f>
        <v>0.2111259315</v>
      </c>
      <c r="AK186" s="193">
        <f>(SUMIFS(Profile!$F$2:$F$17521,Profile!$B$2:$B$17521,$B186,Profile!$C$2:$C$17521,AK$8))*$C$6</f>
        <v>0.21152655</v>
      </c>
      <c r="AL186" s="193">
        <f>(SUMIFS(Profile!$F$2:$F$17521,Profile!$B$2:$B$17521,$B186,Profile!$C$2:$C$17521,AL$8))*$C$6</f>
        <v>0.2183370639</v>
      </c>
      <c r="AM186" s="193">
        <f>(SUMIFS(Profile!$F$2:$F$17521,Profile!$B$2:$B$17521,$B186,Profile!$C$2:$C$17521,AM$8))*$C$6</f>
        <v>0.2355636579</v>
      </c>
      <c r="AN186" s="193">
        <f>(SUMIFS(Profile!$F$2:$F$17521,Profile!$B$2:$B$17521,$B186,Profile!$C$2:$C$17521,AN$8))*$C$6</f>
        <v>0.2491846858</v>
      </c>
      <c r="AO186" s="193">
        <f>(SUMIFS(Profile!$F$2:$F$17521,Profile!$B$2:$B$17521,$B186,Profile!$C$2:$C$17521,AO$8))*$C$6</f>
        <v>0.2443772642</v>
      </c>
      <c r="AP186" s="193">
        <f>(SUMIFS(Profile!$F$2:$F$17521,Profile!$B$2:$B$17521,$B186,Profile!$C$2:$C$17521,AP$8))*$C$6</f>
        <v>0.2660106613</v>
      </c>
      <c r="AQ186" s="193">
        <f>(SUMIFS(Profile!$F$2:$F$17521,Profile!$B$2:$B$17521,$B186,Profile!$C$2:$C$17521,AQ$8))*$C$6</f>
        <v>0.2487840673</v>
      </c>
      <c r="AR186" s="193">
        <f>(SUMIFS(Profile!$F$2:$F$17521,Profile!$B$2:$B$17521,$B186,Profile!$C$2:$C$17521,AR$8))*$C$6</f>
        <v>0.2379673687</v>
      </c>
      <c r="AS186" s="193">
        <f>(SUMIFS(Profile!$F$2:$F$17521,Profile!$B$2:$B$17521,$B186,Profile!$C$2:$C$17521,AS$8))*$C$6</f>
        <v>0.229554381</v>
      </c>
      <c r="AT186" s="193">
        <f>(SUMIFS(Profile!$F$2:$F$17521,Profile!$B$2:$B$17521,$B186,Profile!$C$2:$C$17521,AT$8))*$C$6</f>
        <v>0.2307562363</v>
      </c>
      <c r="AU186" s="193">
        <f>(SUMIFS(Profile!$F$2:$F$17521,Profile!$B$2:$B$17521,$B186,Profile!$C$2:$C$17521,AU$8))*$C$6</f>
        <v>0.229554381</v>
      </c>
      <c r="AV186" s="193">
        <f>(SUMIFS(Profile!$F$2:$F$17521,Profile!$B$2:$B$17521,$B186,Profile!$C$2:$C$17521,AV$8))*$C$6</f>
        <v>0.2339611841</v>
      </c>
      <c r="AW186" s="193">
        <f>(SUMIFS(Profile!$F$2:$F$17521,Profile!$B$2:$B$17521,$B186,Profile!$C$2:$C$17521,AW$8))*$C$6</f>
        <v>0.2255481963</v>
      </c>
      <c r="AX186" s="193">
        <f>(SUMIFS(Profile!$F$2:$F$17521,Profile!$B$2:$B$17521,$B186,Profile!$C$2:$C$17521,AX$8))*$C$6</f>
        <v>0.2223432486</v>
      </c>
      <c r="AY186" s="193">
        <f>(SUMIFS(Profile!$F$2:$F$17521,Profile!$B$2:$B$17521,$B186,Profile!$C$2:$C$17521,AY$8))*$C$6</f>
        <v>0.1979055221</v>
      </c>
      <c r="AZ186" s="193">
        <f>(SUMIFS(Profile!$F$2:$F$17521,Profile!$B$2:$B$17521,$B186,Profile!$C$2:$C$17521,AZ$8))*$C$6</f>
        <v>0.1842844943</v>
      </c>
      <c r="BA186" s="193">
        <f t="shared" si="16"/>
        <v>11.50253742</v>
      </c>
      <c r="BB186" s="193">
        <f>(SUMIFS(Profile!$E$2:$E$17521,Profile!$B$2:$B$17521,$B186,Profile!$C$2:$C$17521,BB$8))*$C$9</f>
        <v>0</v>
      </c>
      <c r="BC186" s="193">
        <f>(SUMIFS(Profile!$E$2:$E$17521,Profile!$B$2:$B$17521,$B186,Profile!$C$2:$C$17521,BC$8))*$C$9</f>
        <v>0</v>
      </c>
      <c r="BD186" s="193">
        <f>(SUMIFS(Profile!$E$2:$E$17521,Profile!$B$2:$B$17521,$B186,Profile!$C$2:$C$17521,BD$8))*$C$9</f>
        <v>0</v>
      </c>
      <c r="BE186" s="193">
        <f>(SUMIFS(Profile!$E$2:$E$17521,Profile!$B$2:$B$17521,$B186,Profile!$C$2:$C$17521,BE$8))*$C$9</f>
        <v>0</v>
      </c>
      <c r="BF186" s="193">
        <f>(SUMIFS(Profile!$E$2:$E$17521,Profile!$B$2:$B$17521,$B186,Profile!$C$2:$C$17521,BF$8))*$C$9</f>
        <v>0</v>
      </c>
      <c r="BG186" s="193">
        <f>(SUMIFS(Profile!$E$2:$E$17521,Profile!$B$2:$B$17521,$B186,Profile!$C$2:$C$17521,BG$8))*$C$9</f>
        <v>0</v>
      </c>
      <c r="BH186" s="193">
        <f>(SUMIFS(Profile!$E$2:$E$17521,Profile!$B$2:$B$17521,$B186,Profile!$C$2:$C$17521,BH$8))*$C$9</f>
        <v>0</v>
      </c>
      <c r="BI186" s="193">
        <f>(SUMIFS(Profile!$E$2:$E$17521,Profile!$B$2:$B$17521,$B186,Profile!$C$2:$C$17521,BI$8))*$C$9</f>
        <v>0.003473743322</v>
      </c>
      <c r="BJ186" s="193">
        <f>(SUMIFS(Profile!$E$2:$E$17521,Profile!$B$2:$B$17521,$B186,Profile!$C$2:$C$17521,BJ$8))*$C$9</f>
        <v>0.008121995553</v>
      </c>
      <c r="BK186" s="193">
        <f>(SUMIFS(Profile!$E$2:$E$17521,Profile!$B$2:$B$17521,$B186,Profile!$C$2:$C$17521,BK$8))*$C$9</f>
        <v>0.02424550534</v>
      </c>
      <c r="BL186" s="193">
        <f>(SUMIFS(Profile!$E$2:$E$17521,Profile!$B$2:$B$17521,$B186,Profile!$C$2:$C$17521,BL$8))*$C$9</f>
        <v>0.05437299279</v>
      </c>
      <c r="BM186" s="193">
        <f>(SUMIFS(Profile!$E$2:$E$17521,Profile!$B$2:$B$17521,$B186,Profile!$C$2:$C$17521,BM$8))*$C$9</f>
        <v>0.09243747662</v>
      </c>
      <c r="BN186" s="193">
        <f>(SUMIFS(Profile!$E$2:$E$17521,Profile!$B$2:$B$17521,$B186,Profile!$C$2:$C$17521,BN$8))*$C$9</f>
        <v>0.14596458</v>
      </c>
      <c r="BO186" s="193">
        <f>(SUMIFS(Profile!$E$2:$E$17521,Profile!$B$2:$B$17521,$B186,Profile!$C$2:$C$17521,BO$8))*$C$9</f>
        <v>0.2120281513</v>
      </c>
      <c r="BP186" s="193">
        <f>(SUMIFS(Profile!$E$2:$E$17521,Profile!$B$2:$B$17521,$B186,Profile!$C$2:$C$17521,BP$8))*$C$9</f>
        <v>0.3119757177</v>
      </c>
      <c r="BQ186" s="193">
        <f>(SUMIFS(Profile!$E$2:$E$17521,Profile!$B$2:$B$17521,$B186,Profile!$C$2:$C$17521,BQ$8))*$C$9</f>
        <v>0.3551210423</v>
      </c>
      <c r="BR186" s="193">
        <f>(SUMIFS(Profile!$E$2:$E$17521,Profile!$B$2:$B$17521,$B186,Profile!$C$2:$C$17521,BR$8))*$C$9</f>
        <v>0.4074498795</v>
      </c>
      <c r="BS186" s="193">
        <f>(SUMIFS(Profile!$E$2:$E$17521,Profile!$B$2:$B$17521,$B186,Profile!$C$2:$C$17521,BS$8))*$C$9</f>
        <v>0.4651288551</v>
      </c>
      <c r="BT186" s="193">
        <f>(SUMIFS(Profile!$E$2:$E$17521,Profile!$B$2:$B$17521,$B186,Profile!$C$2:$C$17521,BT$8))*$C$9</f>
        <v>0.461516405</v>
      </c>
      <c r="BU186" s="193">
        <f>(SUMIFS(Profile!$E$2:$E$17521,Profile!$B$2:$B$17521,$B186,Profile!$C$2:$C$17521,BU$8))*$C$9</f>
        <v>0.5086259183</v>
      </c>
      <c r="BV186" s="193">
        <f>(SUMIFS(Profile!$E$2:$E$17521,Profile!$B$2:$B$17521,$B186,Profile!$C$2:$C$17521,BV$8))*$C$9</f>
        <v>0.5836031057</v>
      </c>
      <c r="BW186" s="193">
        <f>(SUMIFS(Profile!$E$2:$E$17521,Profile!$B$2:$B$17521,$B186,Profile!$C$2:$C$17521,BW$8))*$C$9</f>
        <v>0.5951286316</v>
      </c>
      <c r="BX186" s="193">
        <f>(SUMIFS(Profile!$E$2:$E$17521,Profile!$B$2:$B$17521,$B186,Profile!$C$2:$C$17521,BX$8))*$C$9</f>
        <v>0.5976321307</v>
      </c>
      <c r="BY186" s="193">
        <f>(SUMIFS(Profile!$E$2:$E$17521,Profile!$B$2:$B$17521,$B186,Profile!$C$2:$C$17521,BY$8))*$C$9</f>
        <v>0.6425376186</v>
      </c>
      <c r="BZ186" s="193">
        <f>(SUMIFS(Profile!$E$2:$E$17521,Profile!$B$2:$B$17521,$B186,Profile!$C$2:$C$17521,BZ$8))*$C$9</f>
        <v>0.628852918</v>
      </c>
      <c r="CA186" s="193">
        <f>(SUMIFS(Profile!$E$2:$E$17521,Profile!$B$2:$B$17521,$B186,Profile!$C$2:$C$17521,CA$8))*$C$9</f>
        <v>0.543289959</v>
      </c>
      <c r="CB186" s="193">
        <f>(SUMIFS(Profile!$E$2:$E$17521,Profile!$B$2:$B$17521,$B186,Profile!$C$2:$C$17521,CB$8))*$C$9</f>
        <v>0.5424515619</v>
      </c>
      <c r="CC186" s="193">
        <f>(SUMIFS(Profile!$E$2:$E$17521,Profile!$B$2:$B$17521,$B186,Profile!$C$2:$C$17521,CC$8))*$C$9</f>
        <v>0.5441938592</v>
      </c>
      <c r="CD186" s="193">
        <f>(SUMIFS(Profile!$E$2:$E$17521,Profile!$B$2:$B$17521,$B186,Profile!$C$2:$C$17521,CD$8))*$C$9</f>
        <v>0.5962817022</v>
      </c>
      <c r="CE186" s="193">
        <f>(SUMIFS(Profile!$E$2:$E$17521,Profile!$B$2:$B$17521,$B186,Profile!$C$2:$C$17521,CE$8))*$C$9</f>
        <v>0.5862660136</v>
      </c>
      <c r="CF186" s="193">
        <f>(SUMIFS(Profile!$E$2:$E$17521,Profile!$B$2:$B$17521,$B186,Profile!$C$2:$C$17521,CF$8))*$C$9</f>
        <v>0.514639907</v>
      </c>
      <c r="CG186" s="193">
        <f>(SUMIFS(Profile!$E$2:$E$17521,Profile!$B$2:$B$17521,$B186,Profile!$C$2:$C$17521,CG$8))*$C$9</f>
        <v>0.5050237562</v>
      </c>
      <c r="CH186" s="193">
        <f>(SUMIFS(Profile!$E$2:$E$17521,Profile!$B$2:$B$17521,$B186,Profile!$C$2:$C$17521,CH$8))*$C$9</f>
        <v>0.4043217043</v>
      </c>
      <c r="CI186" s="193">
        <f>(SUMIFS(Profile!$E$2:$E$17521,Profile!$B$2:$B$17521,$B186,Profile!$C$2:$C$17521,CI$8))*$C$9</f>
        <v>0.3310555538</v>
      </c>
      <c r="CJ186" s="193">
        <f>(SUMIFS(Profile!$E$2:$E$17521,Profile!$B$2:$B$17521,$B186,Profile!$C$2:$C$17521,CJ$8))*$C$9</f>
        <v>0.2736135306</v>
      </c>
      <c r="CK186" s="193">
        <f>(SUMIFS(Profile!$E$2:$E$17521,Profile!$B$2:$B$17521,$B186,Profile!$C$2:$C$17521,CK$8))*$C$9</f>
        <v>0.1968924823</v>
      </c>
      <c r="CL186" s="193">
        <f>(SUMIFS(Profile!$E$2:$E$17521,Profile!$B$2:$B$17521,$B186,Profile!$C$2:$C$17521,CL$8))*$C$9</f>
        <v>0.1481666521</v>
      </c>
      <c r="CM186" s="193">
        <f>(SUMIFS(Profile!$E$2:$E$17521,Profile!$B$2:$B$17521,$B186,Profile!$C$2:$C$17521,CM$8))*$C$9</f>
        <v>0.1047652697</v>
      </c>
      <c r="CN186" s="193">
        <f>(SUMIFS(Profile!$E$2:$E$17521,Profile!$B$2:$B$17521,$B186,Profile!$C$2:$C$17521,CN$8))*$C$9</f>
        <v>0.06787768165</v>
      </c>
      <c r="CO186" s="193">
        <f>(SUMIFS(Profile!$E$2:$E$17521,Profile!$B$2:$B$17521,$B186,Profile!$C$2:$C$17521,CO$8))*$C$9</f>
        <v>0.03111273792</v>
      </c>
      <c r="CP186" s="193">
        <f>(SUMIFS(Profile!$E$2:$E$17521,Profile!$B$2:$B$17521,$B186,Profile!$C$2:$C$17521,CP$8))*$C$9</f>
        <v>0.01355007916</v>
      </c>
      <c r="CQ186" s="193">
        <f>(SUMIFS(Profile!$E$2:$E$17521,Profile!$B$2:$B$17521,$B186,Profile!$C$2:$C$17521,CQ$8))*$C$9</f>
        <v>0.000810793871</v>
      </c>
      <c r="CR186" s="193">
        <f>(SUMIFS(Profile!$E$2:$E$17521,Profile!$B$2:$B$17521,$B186,Profile!$C$2:$C$17521,CR$8))*$C$9</f>
        <v>0.000007510374157</v>
      </c>
      <c r="CS186" s="193">
        <f>(SUMIFS(Profile!$E$2:$E$17521,Profile!$B$2:$B$17521,$B186,Profile!$C$2:$C$17521,CS$8))*$C$9</f>
        <v>0</v>
      </c>
      <c r="CT186" s="193">
        <f>(SUMIFS(Profile!$E$2:$E$17521,Profile!$B$2:$B$17521,$B186,Profile!$C$2:$C$17521,CT$8))*$C$9</f>
        <v>0</v>
      </c>
      <c r="CU186" s="193">
        <f>(SUMIFS(Profile!$E$2:$E$17521,Profile!$B$2:$B$17521,$B186,Profile!$C$2:$C$17521,CU$8))*$C$9</f>
        <v>0</v>
      </c>
      <c r="CV186" s="193">
        <f>(SUMIFS(Profile!$E$2:$E$17521,Profile!$B$2:$B$17521,$B186,Profile!$C$2:$C$17521,CV$8))*$C$9</f>
        <v>0</v>
      </c>
      <c r="CW186" s="193">
        <f>(SUMIFS(Profile!$E$2:$E$17521,Profile!$B$2:$B$17521,$B186,Profile!$C$2:$C$17521,CW$8))*$C$9</f>
        <v>0</v>
      </c>
      <c r="CX186" s="193">
        <f t="shared" si="17"/>
        <v>6.103919639</v>
      </c>
      <c r="CY186" s="193">
        <f t="shared" ref="CY186:ET186" si="892">MAX(BB186-E186,0)</f>
        <v>0</v>
      </c>
      <c r="CZ186" s="193">
        <f t="shared" si="892"/>
        <v>0</v>
      </c>
      <c r="DA186" s="193">
        <f t="shared" si="892"/>
        <v>0</v>
      </c>
      <c r="DB186" s="193">
        <f t="shared" si="892"/>
        <v>0</v>
      </c>
      <c r="DC186" s="193">
        <f t="shared" si="892"/>
        <v>0</v>
      </c>
      <c r="DD186" s="193">
        <f t="shared" si="892"/>
        <v>0</v>
      </c>
      <c r="DE186" s="193">
        <f t="shared" si="892"/>
        <v>0</v>
      </c>
      <c r="DF186" s="193">
        <f t="shared" si="892"/>
        <v>0</v>
      </c>
      <c r="DG186" s="193">
        <f t="shared" si="892"/>
        <v>0</v>
      </c>
      <c r="DH186" s="193">
        <f t="shared" si="892"/>
        <v>0</v>
      </c>
      <c r="DI186" s="193">
        <f t="shared" si="892"/>
        <v>0</v>
      </c>
      <c r="DJ186" s="193">
        <f t="shared" si="892"/>
        <v>0</v>
      </c>
      <c r="DK186" s="193">
        <f t="shared" si="892"/>
        <v>0.02978522485</v>
      </c>
      <c r="DL186" s="193">
        <f t="shared" si="892"/>
        <v>0.08302900532</v>
      </c>
      <c r="DM186" s="193">
        <f t="shared" si="892"/>
        <v>0.1693555438</v>
      </c>
      <c r="DN186" s="193">
        <f t="shared" si="892"/>
        <v>0.1892649975</v>
      </c>
      <c r="DO186" s="193">
        <f t="shared" si="892"/>
        <v>0.2215629114</v>
      </c>
      <c r="DP186" s="193">
        <f t="shared" si="892"/>
        <v>0.2524004498</v>
      </c>
      <c r="DQ186" s="193">
        <f t="shared" si="892"/>
        <v>0.2395737749</v>
      </c>
      <c r="DR186" s="193">
        <f t="shared" si="892"/>
        <v>0.2754659712</v>
      </c>
      <c r="DS186" s="193">
        <f t="shared" si="892"/>
        <v>0.3544493432</v>
      </c>
      <c r="DT186" s="193">
        <f t="shared" si="892"/>
        <v>0.3803971339</v>
      </c>
      <c r="DU186" s="193">
        <f t="shared" si="892"/>
        <v>0.3752888821</v>
      </c>
      <c r="DV186" s="193">
        <f t="shared" si="892"/>
        <v>0.4225980808</v>
      </c>
      <c r="DW186" s="193">
        <f t="shared" si="892"/>
        <v>0.4057084325</v>
      </c>
      <c r="DX186" s="193">
        <f t="shared" si="892"/>
        <v>0.3193442366</v>
      </c>
      <c r="DY186" s="193">
        <f t="shared" si="892"/>
        <v>0.3349311965</v>
      </c>
      <c r="DZ186" s="193">
        <f t="shared" si="892"/>
        <v>0.3386765862</v>
      </c>
      <c r="EA186" s="193">
        <f t="shared" si="892"/>
        <v>0.3899631923</v>
      </c>
      <c r="EB186" s="193">
        <f t="shared" si="892"/>
        <v>0.3775437929</v>
      </c>
      <c r="EC186" s="193">
        <f t="shared" si="892"/>
        <v>0.3071195417</v>
      </c>
      <c r="ED186" s="193">
        <f t="shared" si="892"/>
        <v>0.2938978247</v>
      </c>
      <c r="EE186" s="193">
        <f t="shared" si="892"/>
        <v>0.1927951543</v>
      </c>
      <c r="EF186" s="193">
        <f t="shared" si="892"/>
        <v>0.1127184899</v>
      </c>
      <c r="EG186" s="193">
        <f t="shared" si="892"/>
        <v>0.03804987262</v>
      </c>
      <c r="EH186" s="193">
        <f t="shared" si="892"/>
        <v>0</v>
      </c>
      <c r="EI186" s="193">
        <f t="shared" si="892"/>
        <v>0</v>
      </c>
      <c r="EJ186" s="193">
        <f t="shared" si="892"/>
        <v>0</v>
      </c>
      <c r="EK186" s="193">
        <f t="shared" si="892"/>
        <v>0</v>
      </c>
      <c r="EL186" s="193">
        <f t="shared" si="892"/>
        <v>0</v>
      </c>
      <c r="EM186" s="193">
        <f t="shared" si="892"/>
        <v>0</v>
      </c>
      <c r="EN186" s="193">
        <f t="shared" si="892"/>
        <v>0</v>
      </c>
      <c r="EO186" s="193">
        <f t="shared" si="892"/>
        <v>0</v>
      </c>
      <c r="EP186" s="193">
        <f t="shared" si="892"/>
        <v>0</v>
      </c>
      <c r="EQ186" s="193">
        <f t="shared" si="892"/>
        <v>0</v>
      </c>
      <c r="ER186" s="193">
        <f t="shared" si="892"/>
        <v>0</v>
      </c>
      <c r="ES186" s="193">
        <f t="shared" si="892"/>
        <v>0</v>
      </c>
      <c r="ET186" s="193">
        <f t="shared" si="892"/>
        <v>0</v>
      </c>
      <c r="EU186" s="193">
        <f t="shared" si="19"/>
        <v>5.398617783</v>
      </c>
      <c r="EV186" s="193">
        <f t="shared" ref="EV186:GQ186" si="893">BB186-CY186</f>
        <v>0</v>
      </c>
      <c r="EW186" s="193">
        <f t="shared" si="893"/>
        <v>0</v>
      </c>
      <c r="EX186" s="193">
        <f t="shared" si="893"/>
        <v>0</v>
      </c>
      <c r="EY186" s="193">
        <f t="shared" si="893"/>
        <v>0</v>
      </c>
      <c r="EZ186" s="193">
        <f t="shared" si="893"/>
        <v>0</v>
      </c>
      <c r="FA186" s="193">
        <f t="shared" si="893"/>
        <v>0</v>
      </c>
      <c r="FB186" s="193">
        <f t="shared" si="893"/>
        <v>0</v>
      </c>
      <c r="FC186" s="193">
        <f t="shared" si="893"/>
        <v>0.003473743322</v>
      </c>
      <c r="FD186" s="193">
        <f t="shared" si="893"/>
        <v>0.008121995553</v>
      </c>
      <c r="FE186" s="193">
        <f t="shared" si="893"/>
        <v>0.02424550534</v>
      </c>
      <c r="FF186" s="193">
        <f t="shared" si="893"/>
        <v>0.05437299279</v>
      </c>
      <c r="FG186" s="193">
        <f t="shared" si="893"/>
        <v>0.09243747662</v>
      </c>
      <c r="FH186" s="193">
        <f t="shared" si="893"/>
        <v>0.1161793551</v>
      </c>
      <c r="FI186" s="193">
        <f t="shared" si="893"/>
        <v>0.128999146</v>
      </c>
      <c r="FJ186" s="193">
        <f t="shared" si="893"/>
        <v>0.1426201739</v>
      </c>
      <c r="FK186" s="193">
        <f t="shared" si="893"/>
        <v>0.1658560449</v>
      </c>
      <c r="FL186" s="193">
        <f t="shared" si="893"/>
        <v>0.1858869682</v>
      </c>
      <c r="FM186" s="193">
        <f t="shared" si="893"/>
        <v>0.2127284054</v>
      </c>
      <c r="FN186" s="193">
        <f t="shared" si="893"/>
        <v>0.2219426301</v>
      </c>
      <c r="FO186" s="193">
        <f t="shared" si="893"/>
        <v>0.2331599471</v>
      </c>
      <c r="FP186" s="193">
        <f t="shared" si="893"/>
        <v>0.2291537625</v>
      </c>
      <c r="FQ186" s="193">
        <f t="shared" si="893"/>
        <v>0.2147314977</v>
      </c>
      <c r="FR186" s="193">
        <f t="shared" si="893"/>
        <v>0.2223432486</v>
      </c>
      <c r="FS186" s="193">
        <f t="shared" si="893"/>
        <v>0.2199395378</v>
      </c>
      <c r="FT186" s="193">
        <f t="shared" si="893"/>
        <v>0.2231444855</v>
      </c>
      <c r="FU186" s="193">
        <f t="shared" si="893"/>
        <v>0.2239457224</v>
      </c>
      <c r="FV186" s="193">
        <f t="shared" si="893"/>
        <v>0.2075203653</v>
      </c>
      <c r="FW186" s="193">
        <f t="shared" si="893"/>
        <v>0.205517273</v>
      </c>
      <c r="FX186" s="193">
        <f t="shared" si="893"/>
        <v>0.2063185099</v>
      </c>
      <c r="FY186" s="193">
        <f t="shared" si="893"/>
        <v>0.2087222207</v>
      </c>
      <c r="FZ186" s="193">
        <f t="shared" si="893"/>
        <v>0.2075203653</v>
      </c>
      <c r="GA186" s="193">
        <f t="shared" si="893"/>
        <v>0.2111259315</v>
      </c>
      <c r="GB186" s="193">
        <f t="shared" si="893"/>
        <v>0.21152655</v>
      </c>
      <c r="GC186" s="193">
        <f t="shared" si="893"/>
        <v>0.2183370639</v>
      </c>
      <c r="GD186" s="193">
        <f t="shared" si="893"/>
        <v>0.2355636579</v>
      </c>
      <c r="GE186" s="193">
        <f t="shared" si="893"/>
        <v>0.1968924823</v>
      </c>
      <c r="GF186" s="193">
        <f t="shared" si="893"/>
        <v>0.1481666521</v>
      </c>
      <c r="GG186" s="193">
        <f t="shared" si="893"/>
        <v>0.1047652697</v>
      </c>
      <c r="GH186" s="193">
        <f t="shared" si="893"/>
        <v>0.06787768165</v>
      </c>
      <c r="GI186" s="193">
        <f t="shared" si="893"/>
        <v>0.03111273792</v>
      </c>
      <c r="GJ186" s="193">
        <f t="shared" si="893"/>
        <v>0.01355007916</v>
      </c>
      <c r="GK186" s="193">
        <f t="shared" si="893"/>
        <v>0.000810793871</v>
      </c>
      <c r="GL186" s="193">
        <f t="shared" si="893"/>
        <v>0.000007510374157</v>
      </c>
      <c r="GM186" s="193">
        <f t="shared" si="893"/>
        <v>0</v>
      </c>
      <c r="GN186" s="193">
        <f t="shared" si="893"/>
        <v>0</v>
      </c>
      <c r="GO186" s="193">
        <f t="shared" si="893"/>
        <v>0</v>
      </c>
      <c r="GP186" s="193">
        <f t="shared" si="893"/>
        <v>0</v>
      </c>
      <c r="GQ186" s="193">
        <f t="shared" si="893"/>
        <v>0</v>
      </c>
      <c r="GR186" s="193">
        <f t="shared" si="21"/>
        <v>3.649750887</v>
      </c>
      <c r="GS186" s="193">
        <f t="shared" ref="GS186:IN186" si="894">E186-EV186</f>
        <v>0.1566418202</v>
      </c>
      <c r="GT186" s="193">
        <f t="shared" si="894"/>
        <v>0.1406170815</v>
      </c>
      <c r="GU186" s="193">
        <f t="shared" si="894"/>
        <v>0.1281979091</v>
      </c>
      <c r="GV186" s="193">
        <f t="shared" si="894"/>
        <v>0.1165799736</v>
      </c>
      <c r="GW186" s="193">
        <f t="shared" si="894"/>
        <v>0.1125737889</v>
      </c>
      <c r="GX186" s="193">
        <f t="shared" si="894"/>
        <v>0.1089682227</v>
      </c>
      <c r="GY186" s="193">
        <f t="shared" si="894"/>
        <v>0.1085676043</v>
      </c>
      <c r="GZ186" s="193">
        <f t="shared" si="894"/>
        <v>0.1018889132</v>
      </c>
      <c r="HA186" s="193">
        <f t="shared" si="894"/>
        <v>0.09724066097</v>
      </c>
      <c r="HB186" s="193">
        <f t="shared" si="894"/>
        <v>0.07951467733</v>
      </c>
      <c r="HC186" s="193">
        <f t="shared" si="894"/>
        <v>0.05058904527</v>
      </c>
      <c r="HD186" s="193">
        <f t="shared" si="894"/>
        <v>0.01132270604</v>
      </c>
      <c r="HE186" s="193">
        <f t="shared" si="894"/>
        <v>0</v>
      </c>
      <c r="HF186" s="193">
        <f t="shared" si="894"/>
        <v>0</v>
      </c>
      <c r="HG186" s="193">
        <f t="shared" si="894"/>
        <v>0</v>
      </c>
      <c r="HH186" s="193">
        <f t="shared" si="894"/>
        <v>0</v>
      </c>
      <c r="HI186" s="193">
        <f t="shared" si="894"/>
        <v>0</v>
      </c>
      <c r="HJ186" s="193">
        <f t="shared" si="894"/>
        <v>0</v>
      </c>
      <c r="HK186" s="193">
        <f t="shared" si="894"/>
        <v>0</v>
      </c>
      <c r="HL186" s="193">
        <f t="shared" si="894"/>
        <v>0</v>
      </c>
      <c r="HM186" s="193">
        <f t="shared" si="894"/>
        <v>0</v>
      </c>
      <c r="HN186" s="193">
        <f t="shared" si="894"/>
        <v>0</v>
      </c>
      <c r="HO186" s="193">
        <f t="shared" si="894"/>
        <v>0</v>
      </c>
      <c r="HP186" s="193">
        <f t="shared" si="894"/>
        <v>0</v>
      </c>
      <c r="HQ186" s="193">
        <f t="shared" si="894"/>
        <v>0</v>
      </c>
      <c r="HR186" s="193">
        <f t="shared" si="894"/>
        <v>0</v>
      </c>
      <c r="HS186" s="193">
        <f t="shared" si="894"/>
        <v>0</v>
      </c>
      <c r="HT186" s="193">
        <f t="shared" si="894"/>
        <v>0</v>
      </c>
      <c r="HU186" s="193">
        <f t="shared" si="894"/>
        <v>0</v>
      </c>
      <c r="HV186" s="193">
        <f t="shared" si="894"/>
        <v>0</v>
      </c>
      <c r="HW186" s="193">
        <f t="shared" si="894"/>
        <v>0</v>
      </c>
      <c r="HX186" s="193">
        <f t="shared" si="894"/>
        <v>0</v>
      </c>
      <c r="HY186" s="193">
        <f t="shared" si="894"/>
        <v>0</v>
      </c>
      <c r="HZ186" s="193">
        <f t="shared" si="894"/>
        <v>0</v>
      </c>
      <c r="IA186" s="193">
        <f t="shared" si="894"/>
        <v>0</v>
      </c>
      <c r="IB186" s="193">
        <f t="shared" si="894"/>
        <v>0.05229220348</v>
      </c>
      <c r="IC186" s="193">
        <f t="shared" si="894"/>
        <v>0.09621061214</v>
      </c>
      <c r="ID186" s="193">
        <f t="shared" si="894"/>
        <v>0.1612453917</v>
      </c>
      <c r="IE186" s="193">
        <f t="shared" si="894"/>
        <v>0.1809063857</v>
      </c>
      <c r="IF186" s="193">
        <f t="shared" si="894"/>
        <v>0.2068546308</v>
      </c>
      <c r="IG186" s="193">
        <f t="shared" si="894"/>
        <v>0.2160043018</v>
      </c>
      <c r="IH186" s="193">
        <f t="shared" si="894"/>
        <v>0.2299454425</v>
      </c>
      <c r="II186" s="193">
        <f t="shared" si="894"/>
        <v>0.2295468706</v>
      </c>
      <c r="IJ186" s="193">
        <f t="shared" si="894"/>
        <v>0.2339611841</v>
      </c>
      <c r="IK186" s="193">
        <f t="shared" si="894"/>
        <v>0.2255481963</v>
      </c>
      <c r="IL186" s="193">
        <f t="shared" si="894"/>
        <v>0.2223432486</v>
      </c>
      <c r="IM186" s="193">
        <f t="shared" si="894"/>
        <v>0.1979055221</v>
      </c>
      <c r="IN186" s="193">
        <f t="shared" si="894"/>
        <v>0.1842844943</v>
      </c>
      <c r="IO186" s="193">
        <f t="shared" si="23"/>
        <v>2.437048484</v>
      </c>
      <c r="IP186" s="193">
        <f t="shared" si="29"/>
        <v>1.972437109</v>
      </c>
      <c r="IQ186" s="193">
        <f t="shared" ref="IQ186:KK186" si="895">MAX((MIN(CZ186+IP186,$IO$7))-GT186,0)</f>
        <v>1.831820027</v>
      </c>
      <c r="IR186" s="193">
        <f t="shared" si="895"/>
        <v>1.703622118</v>
      </c>
      <c r="IS186" s="193">
        <f t="shared" si="895"/>
        <v>1.587042144</v>
      </c>
      <c r="IT186" s="193">
        <f t="shared" si="895"/>
        <v>1.474468356</v>
      </c>
      <c r="IU186" s="193">
        <f t="shared" si="895"/>
        <v>1.365500133</v>
      </c>
      <c r="IV186" s="193">
        <f t="shared" si="895"/>
        <v>1.256932529</v>
      </c>
      <c r="IW186" s="193">
        <f t="shared" si="895"/>
        <v>1.155043615</v>
      </c>
      <c r="IX186" s="193">
        <f t="shared" si="895"/>
        <v>1.057802954</v>
      </c>
      <c r="IY186" s="193">
        <f t="shared" si="895"/>
        <v>0.978288277</v>
      </c>
      <c r="IZ186" s="193">
        <f t="shared" si="895"/>
        <v>0.9276992318</v>
      </c>
      <c r="JA186" s="193">
        <f t="shared" si="895"/>
        <v>0.9163765257</v>
      </c>
      <c r="JB186" s="193">
        <f t="shared" si="895"/>
        <v>0.9461617506</v>
      </c>
      <c r="JC186" s="193">
        <f t="shared" si="895"/>
        <v>1.029190756</v>
      </c>
      <c r="JD186" s="193">
        <f t="shared" si="895"/>
        <v>1.1985463</v>
      </c>
      <c r="JE186" s="193">
        <f t="shared" si="895"/>
        <v>1.387811297</v>
      </c>
      <c r="JF186" s="193">
        <f t="shared" si="895"/>
        <v>1.609374209</v>
      </c>
      <c r="JG186" s="193">
        <f t="shared" si="895"/>
        <v>1.861774658</v>
      </c>
      <c r="JH186" s="193">
        <f t="shared" si="895"/>
        <v>2.101348433</v>
      </c>
      <c r="JI186" s="193">
        <f t="shared" si="895"/>
        <v>2.376814404</v>
      </c>
      <c r="JJ186" s="193">
        <f t="shared" si="895"/>
        <v>2.731263748</v>
      </c>
      <c r="JK186" s="193">
        <f t="shared" si="895"/>
        <v>3.111660882</v>
      </c>
      <c r="JL186" s="193">
        <f t="shared" si="895"/>
        <v>3.486949764</v>
      </c>
      <c r="JM186" s="193">
        <f t="shared" si="895"/>
        <v>3.909547844</v>
      </c>
      <c r="JN186" s="193">
        <f t="shared" si="895"/>
        <v>4.315256277</v>
      </c>
      <c r="JO186" s="193">
        <f t="shared" si="895"/>
        <v>4.634600514</v>
      </c>
      <c r="JP186" s="193">
        <f t="shared" si="895"/>
        <v>4.96953171</v>
      </c>
      <c r="JQ186" s="193">
        <f t="shared" si="895"/>
        <v>5</v>
      </c>
      <c r="JR186" s="193">
        <f t="shared" si="895"/>
        <v>5</v>
      </c>
      <c r="JS186" s="193">
        <f t="shared" si="895"/>
        <v>5</v>
      </c>
      <c r="JT186" s="193">
        <f t="shared" si="895"/>
        <v>5</v>
      </c>
      <c r="JU186" s="193">
        <f t="shared" si="895"/>
        <v>5</v>
      </c>
      <c r="JV186" s="193">
        <f t="shared" si="895"/>
        <v>5</v>
      </c>
      <c r="JW186" s="193">
        <f t="shared" si="895"/>
        <v>5</v>
      </c>
      <c r="JX186" s="193">
        <f t="shared" si="895"/>
        <v>5</v>
      </c>
      <c r="JY186" s="193">
        <f t="shared" si="895"/>
        <v>4.947707797</v>
      </c>
      <c r="JZ186" s="193">
        <f t="shared" si="895"/>
        <v>4.851497184</v>
      </c>
      <c r="KA186" s="193">
        <f t="shared" si="895"/>
        <v>4.690251793</v>
      </c>
      <c r="KB186" s="193">
        <f t="shared" si="895"/>
        <v>4.509345407</v>
      </c>
      <c r="KC186" s="193">
        <f t="shared" si="895"/>
        <v>4.302490776</v>
      </c>
      <c r="KD186" s="193">
        <f t="shared" si="895"/>
        <v>4.086486474</v>
      </c>
      <c r="KE186" s="193">
        <f t="shared" si="895"/>
        <v>3.856541032</v>
      </c>
      <c r="KF186" s="193">
        <f t="shared" si="895"/>
        <v>3.626994161</v>
      </c>
      <c r="KG186" s="193">
        <f t="shared" si="895"/>
        <v>3.393032977</v>
      </c>
      <c r="KH186" s="193">
        <f t="shared" si="895"/>
        <v>3.167484781</v>
      </c>
      <c r="KI186" s="193">
        <f t="shared" si="895"/>
        <v>2.945141532</v>
      </c>
      <c r="KJ186" s="193">
        <f t="shared" si="895"/>
        <v>2.74723601</v>
      </c>
      <c r="KK186" s="193">
        <f t="shared" si="895"/>
        <v>2.562951516</v>
      </c>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row>
    <row r="187" ht="14.25" customHeight="1">
      <c r="A187" s="1">
        <v>6.0</v>
      </c>
      <c r="B187" s="1">
        <f t="shared" ref="B187:C187" si="896">B186+1</f>
        <v>177</v>
      </c>
      <c r="C187" s="267">
        <f t="shared" si="896"/>
        <v>43642</v>
      </c>
      <c r="D187" s="193">
        <f t="shared" si="15"/>
        <v>9.30436387</v>
      </c>
      <c r="E187" s="193">
        <f>(SUMIFS(Profile!$F$2:$F$17521,Profile!$B$2:$B$17521,$B187,Profile!$C$2:$C$17521,E$8))*$C$6</f>
        <v>0.158244294</v>
      </c>
      <c r="F187" s="193">
        <f>(SUMIFS(Profile!$F$2:$F$17521,Profile!$B$2:$B$17521,$B187,Profile!$C$2:$C$17521,F$8))*$C$6</f>
        <v>0.1402164631</v>
      </c>
      <c r="G187" s="193">
        <f>(SUMIFS(Profile!$F$2:$F$17521,Profile!$B$2:$B$17521,$B187,Profile!$C$2:$C$17521,G$8))*$C$6</f>
        <v>0.1310022383</v>
      </c>
      <c r="H187" s="193">
        <f>(SUMIFS(Profile!$F$2:$F$17521,Profile!$B$2:$B$17521,$B187,Profile!$C$2:$C$17521,H$8))*$C$6</f>
        <v>0.1201855398</v>
      </c>
      <c r="I187" s="193">
        <f>(SUMIFS(Profile!$F$2:$F$17521,Profile!$B$2:$B$17521,$B187,Profile!$C$2:$C$17521,I$8))*$C$6</f>
        <v>0.1125737889</v>
      </c>
      <c r="J187" s="193">
        <f>(SUMIFS(Profile!$F$2:$F$17521,Profile!$B$2:$B$17521,$B187,Profile!$C$2:$C$17521,J$8))*$C$6</f>
        <v>0.1089682227</v>
      </c>
      <c r="K187" s="193">
        <f>(SUMIFS(Profile!$F$2:$F$17521,Profile!$B$2:$B$17521,$B187,Profile!$C$2:$C$17521,K$8))*$C$6</f>
        <v>0.1061638935</v>
      </c>
      <c r="L187" s="193">
        <f>(SUMIFS(Profile!$F$2:$F$17521,Profile!$B$2:$B$17521,$B187,Profile!$C$2:$C$17521,L$8))*$C$6</f>
        <v>0.1037601827</v>
      </c>
      <c r="M187" s="193">
        <f>(SUMIFS(Profile!$F$2:$F$17521,Profile!$B$2:$B$17521,$B187,Profile!$C$2:$C$17521,M$8))*$C$6</f>
        <v>0.1029589457</v>
      </c>
      <c r="N187" s="193">
        <f>(SUMIFS(Profile!$F$2:$F$17521,Profile!$B$2:$B$17521,$B187,Profile!$C$2:$C$17521,N$8))*$C$6</f>
        <v>0.09694966874</v>
      </c>
      <c r="O187" s="193">
        <f>(SUMIFS(Profile!$F$2:$F$17521,Profile!$B$2:$B$17521,$B187,Profile!$C$2:$C$17521,O$8))*$C$6</f>
        <v>0.1025583273</v>
      </c>
      <c r="P187" s="193">
        <f>(SUMIFS(Profile!$F$2:$F$17521,Profile!$B$2:$B$17521,$B187,Profile!$C$2:$C$17521,P$8))*$C$6</f>
        <v>0.1033595642</v>
      </c>
      <c r="Q187" s="193">
        <f>(SUMIFS(Profile!$F$2:$F$17521,Profile!$B$2:$B$17521,$B187,Profile!$C$2:$C$17521,Q$8))*$C$6</f>
        <v>0.111772552</v>
      </c>
      <c r="R187" s="193">
        <f>(SUMIFS(Profile!$F$2:$F$17521,Profile!$B$2:$B$17521,$B187,Profile!$C$2:$C$17521,R$8))*$C$6</f>
        <v>0.1149774997</v>
      </c>
      <c r="S187" s="193">
        <f>(SUMIFS(Profile!$F$2:$F$17521,Profile!$B$2:$B$17521,$B187,Profile!$C$2:$C$17521,S$8))*$C$6</f>
        <v>0.1277972906</v>
      </c>
      <c r="T187" s="193">
        <f>(SUMIFS(Profile!$F$2:$F$17521,Profile!$B$2:$B$17521,$B187,Profile!$C$2:$C$17521,T$8))*$C$6</f>
        <v>0.1498313062</v>
      </c>
      <c r="U187" s="193">
        <f>(SUMIFS(Profile!$F$2:$F$17521,Profile!$B$2:$B$17521,$B187,Profile!$C$2:$C$17521,U$8))*$C$6</f>
        <v>0.1750702696</v>
      </c>
      <c r="V187" s="193">
        <f>(SUMIFS(Profile!$F$2:$F$17521,Profile!$B$2:$B$17521,$B187,Profile!$C$2:$C$17521,V$8))*$C$6</f>
        <v>0.1971042852</v>
      </c>
      <c r="W187" s="193">
        <f>(SUMIFS(Profile!$F$2:$F$17521,Profile!$B$2:$B$17521,$B187,Profile!$C$2:$C$17521,W$8))*$C$6</f>
        <v>0.2171352085</v>
      </c>
      <c r="X187" s="193">
        <f>(SUMIFS(Profile!$F$2:$F$17521,Profile!$B$2:$B$17521,$B187,Profile!$C$2:$C$17521,X$8))*$C$6</f>
        <v>0.2223432486</v>
      </c>
      <c r="Y187" s="193">
        <f>(SUMIFS(Profile!$F$2:$F$17521,Profile!$B$2:$B$17521,$B187,Profile!$C$2:$C$17521,Y$8))*$C$6</f>
        <v>0.2243463409</v>
      </c>
      <c r="Z187" s="193">
        <f>(SUMIFS(Profile!$F$2:$F$17521,Profile!$B$2:$B$17521,$B187,Profile!$C$2:$C$17521,Z$8))*$C$6</f>
        <v>0.2379673687</v>
      </c>
      <c r="AA187" s="193">
        <f>(SUMIFS(Profile!$F$2:$F$17521,Profile!$B$2:$B$17521,$B187,Profile!$C$2:$C$17521,AA$8))*$C$6</f>
        <v>0.234762421</v>
      </c>
      <c r="AB187" s="193">
        <f>(SUMIFS(Profile!$F$2:$F$17521,Profile!$B$2:$B$17521,$B187,Profile!$C$2:$C$17521,AB$8))*$C$6</f>
        <v>0.2391692241</v>
      </c>
      <c r="AC187" s="193">
        <f>(SUMIFS(Profile!$F$2:$F$17521,Profile!$B$2:$B$17521,$B187,Profile!$C$2:$C$17521,AC$8))*$C$6</f>
        <v>0.234762421</v>
      </c>
      <c r="AD187" s="193">
        <f>(SUMIFS(Profile!$F$2:$F$17521,Profile!$B$2:$B$17521,$B187,Profile!$C$2:$C$17521,AD$8))*$C$6</f>
        <v>0.2303556179</v>
      </c>
      <c r="AE187" s="193">
        <f>(SUMIFS(Profile!$F$2:$F$17521,Profile!$B$2:$B$17521,$B187,Profile!$C$2:$C$17521,AE$8))*$C$6</f>
        <v>0.234762421</v>
      </c>
      <c r="AF187" s="193">
        <f>(SUMIFS(Profile!$F$2:$F$17521,Profile!$B$2:$B$17521,$B187,Profile!$C$2:$C$17521,AF$8))*$C$6</f>
        <v>0.2231444855</v>
      </c>
      <c r="AG187" s="193">
        <f>(SUMIFS(Profile!$F$2:$F$17521,Profile!$B$2:$B$17521,$B187,Profile!$C$2:$C$17521,AG$8))*$C$6</f>
        <v>0.2239457224</v>
      </c>
      <c r="AH187" s="193">
        <f>(SUMIFS(Profile!$F$2:$F$17521,Profile!$B$2:$B$17521,$B187,Profile!$C$2:$C$17521,AH$8))*$C$6</f>
        <v>0.2247469594</v>
      </c>
      <c r="AI187" s="193">
        <f>(SUMIFS(Profile!$F$2:$F$17521,Profile!$B$2:$B$17521,$B187,Profile!$C$2:$C$17521,AI$8))*$C$6</f>
        <v>0.2171352085</v>
      </c>
      <c r="AJ187" s="193">
        <f>(SUMIFS(Profile!$F$2:$F$17521,Profile!$B$2:$B$17521,$B187,Profile!$C$2:$C$17521,AJ$8))*$C$6</f>
        <v>0.2267500517</v>
      </c>
      <c r="AK187" s="193">
        <f>(SUMIFS(Profile!$F$2:$F$17521,Profile!$B$2:$B$17521,$B187,Profile!$C$2:$C$17521,AK$8))*$C$6</f>
        <v>0.234762421</v>
      </c>
      <c r="AL187" s="193">
        <f>(SUMIFS(Profile!$F$2:$F$17521,Profile!$B$2:$B$17521,$B187,Profile!$C$2:$C$17521,AL$8))*$C$6</f>
        <v>0.2411723165</v>
      </c>
      <c r="AM187" s="193">
        <f>(SUMIFS(Profile!$F$2:$F$17521,Profile!$B$2:$B$17521,$B187,Profile!$C$2:$C$17521,AM$8))*$C$6</f>
        <v>0.2515883966</v>
      </c>
      <c r="AN187" s="193">
        <f>(SUMIFS(Profile!$F$2:$F$17521,Profile!$B$2:$B$17521,$B187,Profile!$C$2:$C$17521,AN$8))*$C$6</f>
        <v>0.2608026213</v>
      </c>
      <c r="AO187" s="193">
        <f>(SUMIFS(Profile!$F$2:$F$17521,Profile!$B$2:$B$17521,$B187,Profile!$C$2:$C$17521,AO$8))*$C$6</f>
        <v>0.2551939628</v>
      </c>
      <c r="AP187" s="193">
        <f>(SUMIFS(Profile!$F$2:$F$17521,Profile!$B$2:$B$17521,$B187,Profile!$C$2:$C$17521,AP$8))*$C$6</f>
        <v>0.2531908704</v>
      </c>
      <c r="AQ187" s="193">
        <f>(SUMIFS(Profile!$F$2:$F$17521,Profile!$B$2:$B$17521,$B187,Profile!$C$2:$C$17521,AQ$8))*$C$6</f>
        <v>0.2567964366</v>
      </c>
      <c r="AR187" s="193">
        <f>(SUMIFS(Profile!$F$2:$F$17521,Profile!$B$2:$B$17521,$B187,Profile!$C$2:$C$17521,AR$8))*$C$6</f>
        <v>0.2523896335</v>
      </c>
      <c r="AS187" s="193">
        <f>(SUMIFS(Profile!$F$2:$F$17521,Profile!$B$2:$B$17521,$B187,Profile!$C$2:$C$17521,AS$8))*$C$6</f>
        <v>0.2491846858</v>
      </c>
      <c r="AT187" s="193">
        <f>(SUMIFS(Profile!$F$2:$F$17521,Profile!$B$2:$B$17521,$B187,Profile!$C$2:$C$17521,AT$8))*$C$6</f>
        <v>0.2483834488</v>
      </c>
      <c r="AU187" s="193">
        <f>(SUMIFS(Profile!$F$2:$F$17521,Profile!$B$2:$B$17521,$B187,Profile!$C$2:$C$17521,AU$8))*$C$6</f>
        <v>0.2523896335</v>
      </c>
      <c r="AV187" s="193">
        <f>(SUMIFS(Profile!$F$2:$F$17521,Profile!$B$2:$B$17521,$B187,Profile!$C$2:$C$17521,AV$8))*$C$6</f>
        <v>0.2471815935</v>
      </c>
      <c r="AW187" s="193">
        <f>(SUMIFS(Profile!$F$2:$F$17521,Profile!$B$2:$B$17521,$B187,Profile!$C$2:$C$17521,AW$8))*$C$6</f>
        <v>0.2447778827</v>
      </c>
      <c r="AX187" s="193">
        <f>(SUMIFS(Profile!$F$2:$F$17521,Profile!$B$2:$B$17521,$B187,Profile!$C$2:$C$17521,AX$8))*$C$6</f>
        <v>0.229554381</v>
      </c>
      <c r="AY187" s="193">
        <f>(SUMIFS(Profile!$F$2:$F$17521,Profile!$B$2:$B$17521,$B187,Profile!$C$2:$C$17521,AY$8))*$C$6</f>
        <v>0.1999086145</v>
      </c>
      <c r="AZ187" s="193">
        <f>(SUMIFS(Profile!$F$2:$F$17521,Profile!$B$2:$B$17521,$B187,Profile!$C$2:$C$17521,AZ$8))*$C$6</f>
        <v>0.1722659403</v>
      </c>
      <c r="BA187" s="193">
        <f t="shared" si="16"/>
        <v>9.679475439</v>
      </c>
      <c r="BB187" s="193">
        <f>(SUMIFS(Profile!$E$2:$E$17521,Profile!$B$2:$B$17521,$B187,Profile!$C$2:$C$17521,BB$8))*$C$9</f>
        <v>0</v>
      </c>
      <c r="BC187" s="193">
        <f>(SUMIFS(Profile!$E$2:$E$17521,Profile!$B$2:$B$17521,$B187,Profile!$C$2:$C$17521,BC$8))*$C$9</f>
        <v>0</v>
      </c>
      <c r="BD187" s="193">
        <f>(SUMIFS(Profile!$E$2:$E$17521,Profile!$B$2:$B$17521,$B187,Profile!$C$2:$C$17521,BD$8))*$C$9</f>
        <v>0</v>
      </c>
      <c r="BE187" s="193">
        <f>(SUMIFS(Profile!$E$2:$E$17521,Profile!$B$2:$B$17521,$B187,Profile!$C$2:$C$17521,BE$8))*$C$9</f>
        <v>0</v>
      </c>
      <c r="BF187" s="193">
        <f>(SUMIFS(Profile!$E$2:$E$17521,Profile!$B$2:$B$17521,$B187,Profile!$C$2:$C$17521,BF$8))*$C$9</f>
        <v>0</v>
      </c>
      <c r="BG187" s="193">
        <f>(SUMIFS(Profile!$E$2:$E$17521,Profile!$B$2:$B$17521,$B187,Profile!$C$2:$C$17521,BG$8))*$C$9</f>
        <v>0</v>
      </c>
      <c r="BH187" s="193">
        <f>(SUMIFS(Profile!$E$2:$E$17521,Profile!$B$2:$B$17521,$B187,Profile!$C$2:$C$17521,BH$8))*$C$9</f>
        <v>0</v>
      </c>
      <c r="BI187" s="193">
        <f>(SUMIFS(Profile!$E$2:$E$17521,Profile!$B$2:$B$17521,$B187,Profile!$C$2:$C$17521,BI$8))*$C$9</f>
        <v>0.003406940566</v>
      </c>
      <c r="BJ187" s="193">
        <f>(SUMIFS(Profile!$E$2:$E$17521,Profile!$B$2:$B$17521,$B187,Profile!$C$2:$C$17521,BJ$8))*$C$9</f>
        <v>0.008379648756</v>
      </c>
      <c r="BK187" s="193">
        <f>(SUMIFS(Profile!$E$2:$E$17521,Profile!$B$2:$B$17521,$B187,Profile!$C$2:$C$17521,BK$8))*$C$9</f>
        <v>0.02277458317</v>
      </c>
      <c r="BL187" s="193">
        <f>(SUMIFS(Profile!$E$2:$E$17521,Profile!$B$2:$B$17521,$B187,Profile!$C$2:$C$17521,BL$8))*$C$9</f>
        <v>0.04637120963</v>
      </c>
      <c r="BM187" s="193">
        <f>(SUMIFS(Profile!$E$2:$E$17521,Profile!$B$2:$B$17521,$B187,Profile!$C$2:$C$17521,BM$8))*$C$9</f>
        <v>0.0799931532</v>
      </c>
      <c r="BN187" s="193">
        <f>(SUMIFS(Profile!$E$2:$E$17521,Profile!$B$2:$B$17521,$B187,Profile!$C$2:$C$17521,BN$8))*$C$9</f>
        <v>0.1254714335</v>
      </c>
      <c r="BO187" s="193">
        <f>(SUMIFS(Profile!$E$2:$E$17521,Profile!$B$2:$B$17521,$B187,Profile!$C$2:$C$17521,BO$8))*$C$9</f>
        <v>0.1690985495</v>
      </c>
      <c r="BP187" s="193">
        <f>(SUMIFS(Profile!$E$2:$E$17521,Profile!$B$2:$B$17521,$B187,Profile!$C$2:$C$17521,BP$8))*$C$9</f>
        <v>0.2226058187</v>
      </c>
      <c r="BQ187" s="193">
        <f>(SUMIFS(Profile!$E$2:$E$17521,Profile!$B$2:$B$17521,$B187,Profile!$C$2:$C$17521,BQ$8))*$C$9</f>
        <v>0.2889608649</v>
      </c>
      <c r="BR187" s="193">
        <f>(SUMIFS(Profile!$E$2:$E$17521,Profile!$B$2:$B$17521,$B187,Profile!$C$2:$C$17521,BR$8))*$C$9</f>
        <v>0.338032726</v>
      </c>
      <c r="BS187" s="193">
        <f>(SUMIFS(Profile!$E$2:$E$17521,Profile!$B$2:$B$17521,$B187,Profile!$C$2:$C$17521,BS$8))*$C$9</f>
        <v>0.3831706923</v>
      </c>
      <c r="BT187" s="193">
        <f>(SUMIFS(Profile!$E$2:$E$17521,Profile!$B$2:$B$17521,$B187,Profile!$C$2:$C$17521,BT$8))*$C$9</f>
        <v>0.4102562386</v>
      </c>
      <c r="BU187" s="193">
        <f>(SUMIFS(Profile!$E$2:$E$17521,Profile!$B$2:$B$17521,$B187,Profile!$C$2:$C$17521,BU$8))*$C$9</f>
        <v>0.4595524259</v>
      </c>
      <c r="BV187" s="193">
        <f>(SUMIFS(Profile!$E$2:$E$17521,Profile!$B$2:$B$17521,$B187,Profile!$C$2:$C$17521,BV$8))*$C$9</f>
        <v>0.4942427885</v>
      </c>
      <c r="BW187" s="193">
        <f>(SUMIFS(Profile!$E$2:$E$17521,Profile!$B$2:$B$17521,$B187,Profile!$C$2:$C$17521,BW$8))*$C$9</f>
        <v>0.4916353443</v>
      </c>
      <c r="BX187" s="193">
        <f>(SUMIFS(Profile!$E$2:$E$17521,Profile!$B$2:$B$17521,$B187,Profile!$C$2:$C$17521,BX$8))*$C$9</f>
        <v>0.524644206</v>
      </c>
      <c r="BY187" s="193">
        <f>(SUMIFS(Profile!$E$2:$E$17521,Profile!$B$2:$B$17521,$B187,Profile!$C$2:$C$17521,BY$8))*$C$9</f>
        <v>0.4943912617</v>
      </c>
      <c r="BZ187" s="193">
        <f>(SUMIFS(Profile!$E$2:$E$17521,Profile!$B$2:$B$17521,$B187,Profile!$C$2:$C$17521,BZ$8))*$C$9</f>
        <v>0.5314219469</v>
      </c>
      <c r="CA187" s="193">
        <f>(SUMIFS(Profile!$E$2:$E$17521,Profile!$B$2:$B$17521,$B187,Profile!$C$2:$C$17521,CA$8))*$C$9</f>
        <v>0.5789742471</v>
      </c>
      <c r="CB187" s="193">
        <f>(SUMIFS(Profile!$E$2:$E$17521,Profile!$B$2:$B$17521,$B187,Profile!$C$2:$C$17521,CB$8))*$C$9</f>
        <v>0.4980719631</v>
      </c>
      <c r="CC187" s="193">
        <f>(SUMIFS(Profile!$E$2:$E$17521,Profile!$B$2:$B$17521,$B187,Profile!$C$2:$C$17521,CC$8))*$C$9</f>
        <v>0.5088129653</v>
      </c>
      <c r="CD187" s="193">
        <f>(SUMIFS(Profile!$E$2:$E$17521,Profile!$B$2:$B$17521,$B187,Profile!$C$2:$C$17521,CD$8))*$C$9</f>
        <v>0.5136571505</v>
      </c>
      <c r="CE187" s="193">
        <f>(SUMIFS(Profile!$E$2:$E$17521,Profile!$B$2:$B$17521,$B187,Profile!$C$2:$C$17521,CE$8))*$C$9</f>
        <v>0.4645105539</v>
      </c>
      <c r="CF187" s="193">
        <f>(SUMIFS(Profile!$E$2:$E$17521,Profile!$B$2:$B$17521,$B187,Profile!$C$2:$C$17521,CF$8))*$C$9</f>
        <v>0.4117533527</v>
      </c>
      <c r="CG187" s="193">
        <f>(SUMIFS(Profile!$E$2:$E$17521,Profile!$B$2:$B$17521,$B187,Profile!$C$2:$C$17521,CG$8))*$C$9</f>
        <v>0.3783227274</v>
      </c>
      <c r="CH187" s="193">
        <f>(SUMIFS(Profile!$E$2:$E$17521,Profile!$B$2:$B$17521,$B187,Profile!$C$2:$C$17521,CH$8))*$C$9</f>
        <v>0.3037312095</v>
      </c>
      <c r="CI187" s="193">
        <f>(SUMIFS(Profile!$E$2:$E$17521,Profile!$B$2:$B$17521,$B187,Profile!$C$2:$C$17521,CI$8))*$C$9</f>
        <v>0.2741379976</v>
      </c>
      <c r="CJ187" s="193">
        <f>(SUMIFS(Profile!$E$2:$E$17521,Profile!$B$2:$B$17521,$B187,Profile!$C$2:$C$17521,CJ$8))*$C$9</f>
        <v>0.206457179</v>
      </c>
      <c r="CK187" s="193">
        <f>(SUMIFS(Profile!$E$2:$E$17521,Profile!$B$2:$B$17521,$B187,Profile!$C$2:$C$17521,CK$8))*$C$9</f>
        <v>0.1534179832</v>
      </c>
      <c r="CL187" s="193">
        <f>(SUMIFS(Profile!$E$2:$E$17521,Profile!$B$2:$B$17521,$B187,Profile!$C$2:$C$17521,CL$8))*$C$9</f>
        <v>0.1110487612</v>
      </c>
      <c r="CM187" s="193">
        <f>(SUMIFS(Profile!$E$2:$E$17521,Profile!$B$2:$B$17521,$B187,Profile!$C$2:$C$17521,CM$8))*$C$9</f>
        <v>0.0824277298</v>
      </c>
      <c r="CN187" s="193">
        <f>(SUMIFS(Profile!$E$2:$E$17521,Profile!$B$2:$B$17521,$B187,Profile!$C$2:$C$17521,CN$8))*$C$9</f>
        <v>0.05558338422</v>
      </c>
      <c r="CO187" s="193">
        <f>(SUMIFS(Profile!$E$2:$E$17521,Profile!$B$2:$B$17521,$B187,Profile!$C$2:$C$17521,CO$8))*$C$9</f>
        <v>0.02772488337</v>
      </c>
      <c r="CP187" s="193">
        <f>(SUMIFS(Profile!$E$2:$E$17521,Profile!$B$2:$B$17521,$B187,Profile!$C$2:$C$17521,CP$8))*$C$9</f>
        <v>0.01235969278</v>
      </c>
      <c r="CQ187" s="193">
        <f>(SUMIFS(Profile!$E$2:$E$17521,Profile!$B$2:$B$17521,$B187,Profile!$C$2:$C$17521,CQ$8))*$C$9</f>
        <v>0.004048356145</v>
      </c>
      <c r="CR187" s="193">
        <f>(SUMIFS(Profile!$E$2:$E$17521,Profile!$B$2:$B$17521,$B187,Profile!$C$2:$C$17521,CR$8))*$C$9</f>
        <v>0.00002546996453</v>
      </c>
      <c r="CS187" s="193">
        <f>(SUMIFS(Profile!$E$2:$E$17521,Profile!$B$2:$B$17521,$B187,Profile!$C$2:$C$17521,CS$8))*$C$9</f>
        <v>0</v>
      </c>
      <c r="CT187" s="193">
        <f>(SUMIFS(Profile!$E$2:$E$17521,Profile!$B$2:$B$17521,$B187,Profile!$C$2:$C$17521,CT$8))*$C$9</f>
        <v>0</v>
      </c>
      <c r="CU187" s="193">
        <f>(SUMIFS(Profile!$E$2:$E$17521,Profile!$B$2:$B$17521,$B187,Profile!$C$2:$C$17521,CU$8))*$C$9</f>
        <v>0</v>
      </c>
      <c r="CV187" s="193">
        <f>(SUMIFS(Profile!$E$2:$E$17521,Profile!$B$2:$B$17521,$B187,Profile!$C$2:$C$17521,CV$8))*$C$9</f>
        <v>0</v>
      </c>
      <c r="CW187" s="193">
        <f>(SUMIFS(Profile!$E$2:$E$17521,Profile!$B$2:$B$17521,$B187,Profile!$C$2:$C$17521,CW$8))*$C$9</f>
        <v>0</v>
      </c>
      <c r="CX187" s="193">
        <f t="shared" si="17"/>
        <v>4.321641824</v>
      </c>
      <c r="CY187" s="193">
        <f t="shared" ref="CY187:ET187" si="897">MAX(BB187-E187,0)</f>
        <v>0</v>
      </c>
      <c r="CZ187" s="193">
        <f t="shared" si="897"/>
        <v>0</v>
      </c>
      <c r="DA187" s="193">
        <f t="shared" si="897"/>
        <v>0</v>
      </c>
      <c r="DB187" s="193">
        <f t="shared" si="897"/>
        <v>0</v>
      </c>
      <c r="DC187" s="193">
        <f t="shared" si="897"/>
        <v>0</v>
      </c>
      <c r="DD187" s="193">
        <f t="shared" si="897"/>
        <v>0</v>
      </c>
      <c r="DE187" s="193">
        <f t="shared" si="897"/>
        <v>0</v>
      </c>
      <c r="DF187" s="193">
        <f t="shared" si="897"/>
        <v>0</v>
      </c>
      <c r="DG187" s="193">
        <f t="shared" si="897"/>
        <v>0</v>
      </c>
      <c r="DH187" s="193">
        <f t="shared" si="897"/>
        <v>0</v>
      </c>
      <c r="DI187" s="193">
        <f t="shared" si="897"/>
        <v>0</v>
      </c>
      <c r="DJ187" s="193">
        <f t="shared" si="897"/>
        <v>0</v>
      </c>
      <c r="DK187" s="193">
        <f t="shared" si="897"/>
        <v>0.01369888156</v>
      </c>
      <c r="DL187" s="193">
        <f t="shared" si="897"/>
        <v>0.05412104982</v>
      </c>
      <c r="DM187" s="193">
        <f t="shared" si="897"/>
        <v>0.09480852809</v>
      </c>
      <c r="DN187" s="193">
        <f t="shared" si="897"/>
        <v>0.1391295586</v>
      </c>
      <c r="DO187" s="193">
        <f t="shared" si="897"/>
        <v>0.1629624564</v>
      </c>
      <c r="DP187" s="193">
        <f t="shared" si="897"/>
        <v>0.186066407</v>
      </c>
      <c r="DQ187" s="193">
        <f t="shared" si="897"/>
        <v>0.1931210301</v>
      </c>
      <c r="DR187" s="193">
        <f t="shared" si="897"/>
        <v>0.2372091773</v>
      </c>
      <c r="DS187" s="193">
        <f t="shared" si="897"/>
        <v>0.2698964476</v>
      </c>
      <c r="DT187" s="193">
        <f t="shared" si="897"/>
        <v>0.2536679755</v>
      </c>
      <c r="DU187" s="193">
        <f t="shared" si="897"/>
        <v>0.289881785</v>
      </c>
      <c r="DV187" s="193">
        <f t="shared" si="897"/>
        <v>0.2552220376</v>
      </c>
      <c r="DW187" s="193">
        <f t="shared" si="897"/>
        <v>0.2966595259</v>
      </c>
      <c r="DX187" s="193">
        <f t="shared" si="897"/>
        <v>0.3486186292</v>
      </c>
      <c r="DY187" s="193">
        <f t="shared" si="897"/>
        <v>0.2633095421</v>
      </c>
      <c r="DZ187" s="193">
        <f t="shared" si="897"/>
        <v>0.2856684798</v>
      </c>
      <c r="EA187" s="193">
        <f t="shared" si="897"/>
        <v>0.2897114281</v>
      </c>
      <c r="EB187" s="193">
        <f t="shared" si="897"/>
        <v>0.2397635946</v>
      </c>
      <c r="EC187" s="193">
        <f t="shared" si="897"/>
        <v>0.1946181442</v>
      </c>
      <c r="ED187" s="193">
        <f t="shared" si="897"/>
        <v>0.1515726757</v>
      </c>
      <c r="EE187" s="193">
        <f t="shared" si="897"/>
        <v>0.0689687885</v>
      </c>
      <c r="EF187" s="193">
        <f t="shared" si="897"/>
        <v>0.03296568117</v>
      </c>
      <c r="EG187" s="193">
        <f t="shared" si="897"/>
        <v>0</v>
      </c>
      <c r="EH187" s="193">
        <f t="shared" si="897"/>
        <v>0</v>
      </c>
      <c r="EI187" s="193">
        <f t="shared" si="897"/>
        <v>0</v>
      </c>
      <c r="EJ187" s="193">
        <f t="shared" si="897"/>
        <v>0</v>
      </c>
      <c r="EK187" s="193">
        <f t="shared" si="897"/>
        <v>0</v>
      </c>
      <c r="EL187" s="193">
        <f t="shared" si="897"/>
        <v>0</v>
      </c>
      <c r="EM187" s="193">
        <f t="shared" si="897"/>
        <v>0</v>
      </c>
      <c r="EN187" s="193">
        <f t="shared" si="897"/>
        <v>0</v>
      </c>
      <c r="EO187" s="193">
        <f t="shared" si="897"/>
        <v>0</v>
      </c>
      <c r="EP187" s="193">
        <f t="shared" si="897"/>
        <v>0</v>
      </c>
      <c r="EQ187" s="193">
        <f t="shared" si="897"/>
        <v>0</v>
      </c>
      <c r="ER187" s="193">
        <f t="shared" si="897"/>
        <v>0</v>
      </c>
      <c r="ES187" s="193">
        <f t="shared" si="897"/>
        <v>0</v>
      </c>
      <c r="ET187" s="193">
        <f t="shared" si="897"/>
        <v>0</v>
      </c>
      <c r="EU187" s="193">
        <f t="shared" si="19"/>
        <v>5.357833615</v>
      </c>
      <c r="EV187" s="193">
        <f t="shared" ref="EV187:GQ187" si="898">BB187-CY187</f>
        <v>0</v>
      </c>
      <c r="EW187" s="193">
        <f t="shared" si="898"/>
        <v>0</v>
      </c>
      <c r="EX187" s="193">
        <f t="shared" si="898"/>
        <v>0</v>
      </c>
      <c r="EY187" s="193">
        <f t="shared" si="898"/>
        <v>0</v>
      </c>
      <c r="EZ187" s="193">
        <f t="shared" si="898"/>
        <v>0</v>
      </c>
      <c r="FA187" s="193">
        <f t="shared" si="898"/>
        <v>0</v>
      </c>
      <c r="FB187" s="193">
        <f t="shared" si="898"/>
        <v>0</v>
      </c>
      <c r="FC187" s="193">
        <f t="shared" si="898"/>
        <v>0.003406940566</v>
      </c>
      <c r="FD187" s="193">
        <f t="shared" si="898"/>
        <v>0.008379648756</v>
      </c>
      <c r="FE187" s="193">
        <f t="shared" si="898"/>
        <v>0.02277458317</v>
      </c>
      <c r="FF187" s="193">
        <f t="shared" si="898"/>
        <v>0.04637120963</v>
      </c>
      <c r="FG187" s="193">
        <f t="shared" si="898"/>
        <v>0.0799931532</v>
      </c>
      <c r="FH187" s="193">
        <f t="shared" si="898"/>
        <v>0.111772552</v>
      </c>
      <c r="FI187" s="193">
        <f t="shared" si="898"/>
        <v>0.1149774997</v>
      </c>
      <c r="FJ187" s="193">
        <f t="shared" si="898"/>
        <v>0.1277972906</v>
      </c>
      <c r="FK187" s="193">
        <f t="shared" si="898"/>
        <v>0.1498313062</v>
      </c>
      <c r="FL187" s="193">
        <f t="shared" si="898"/>
        <v>0.1750702696</v>
      </c>
      <c r="FM187" s="193">
        <f t="shared" si="898"/>
        <v>0.1971042852</v>
      </c>
      <c r="FN187" s="193">
        <f t="shared" si="898"/>
        <v>0.2171352085</v>
      </c>
      <c r="FO187" s="193">
        <f t="shared" si="898"/>
        <v>0.2223432486</v>
      </c>
      <c r="FP187" s="193">
        <f t="shared" si="898"/>
        <v>0.2243463409</v>
      </c>
      <c r="FQ187" s="193">
        <f t="shared" si="898"/>
        <v>0.2379673687</v>
      </c>
      <c r="FR187" s="193">
        <f t="shared" si="898"/>
        <v>0.234762421</v>
      </c>
      <c r="FS187" s="193">
        <f t="shared" si="898"/>
        <v>0.2391692241</v>
      </c>
      <c r="FT187" s="193">
        <f t="shared" si="898"/>
        <v>0.234762421</v>
      </c>
      <c r="FU187" s="193">
        <f t="shared" si="898"/>
        <v>0.2303556179</v>
      </c>
      <c r="FV187" s="193">
        <f t="shared" si="898"/>
        <v>0.234762421</v>
      </c>
      <c r="FW187" s="193">
        <f t="shared" si="898"/>
        <v>0.2231444855</v>
      </c>
      <c r="FX187" s="193">
        <f t="shared" si="898"/>
        <v>0.2239457224</v>
      </c>
      <c r="FY187" s="193">
        <f t="shared" si="898"/>
        <v>0.2247469594</v>
      </c>
      <c r="FZ187" s="193">
        <f t="shared" si="898"/>
        <v>0.2171352085</v>
      </c>
      <c r="GA187" s="193">
        <f t="shared" si="898"/>
        <v>0.2267500517</v>
      </c>
      <c r="GB187" s="193">
        <f t="shared" si="898"/>
        <v>0.234762421</v>
      </c>
      <c r="GC187" s="193">
        <f t="shared" si="898"/>
        <v>0.2411723165</v>
      </c>
      <c r="GD187" s="193">
        <f t="shared" si="898"/>
        <v>0.206457179</v>
      </c>
      <c r="GE187" s="193">
        <f t="shared" si="898"/>
        <v>0.1534179832</v>
      </c>
      <c r="GF187" s="193">
        <f t="shared" si="898"/>
        <v>0.1110487612</v>
      </c>
      <c r="GG187" s="193">
        <f t="shared" si="898"/>
        <v>0.0824277298</v>
      </c>
      <c r="GH187" s="193">
        <f t="shared" si="898"/>
        <v>0.05558338422</v>
      </c>
      <c r="GI187" s="193">
        <f t="shared" si="898"/>
        <v>0.02772488337</v>
      </c>
      <c r="GJ187" s="193">
        <f t="shared" si="898"/>
        <v>0.01235969278</v>
      </c>
      <c r="GK187" s="193">
        <f t="shared" si="898"/>
        <v>0.004048356145</v>
      </c>
      <c r="GL187" s="193">
        <f t="shared" si="898"/>
        <v>0.00002546996453</v>
      </c>
      <c r="GM187" s="193">
        <f t="shared" si="898"/>
        <v>0</v>
      </c>
      <c r="GN187" s="193">
        <f t="shared" si="898"/>
        <v>0</v>
      </c>
      <c r="GO187" s="193">
        <f t="shared" si="898"/>
        <v>0</v>
      </c>
      <c r="GP187" s="193">
        <f t="shared" si="898"/>
        <v>0</v>
      </c>
      <c r="GQ187" s="193">
        <f t="shared" si="898"/>
        <v>0</v>
      </c>
      <c r="GR187" s="193">
        <f t="shared" si="21"/>
        <v>3.946530255</v>
      </c>
      <c r="GS187" s="193">
        <f t="shared" ref="GS187:IN187" si="899">E187-EV187</f>
        <v>0.158244294</v>
      </c>
      <c r="GT187" s="193">
        <f t="shared" si="899"/>
        <v>0.1402164631</v>
      </c>
      <c r="GU187" s="193">
        <f t="shared" si="899"/>
        <v>0.1310022383</v>
      </c>
      <c r="GV187" s="193">
        <f t="shared" si="899"/>
        <v>0.1201855398</v>
      </c>
      <c r="GW187" s="193">
        <f t="shared" si="899"/>
        <v>0.1125737889</v>
      </c>
      <c r="GX187" s="193">
        <f t="shared" si="899"/>
        <v>0.1089682227</v>
      </c>
      <c r="GY187" s="193">
        <f t="shared" si="899"/>
        <v>0.1061638935</v>
      </c>
      <c r="GZ187" s="193">
        <f t="shared" si="899"/>
        <v>0.1003532421</v>
      </c>
      <c r="HA187" s="193">
        <f t="shared" si="899"/>
        <v>0.09457929698</v>
      </c>
      <c r="HB187" s="193">
        <f t="shared" si="899"/>
        <v>0.07417508558</v>
      </c>
      <c r="HC187" s="193">
        <f t="shared" si="899"/>
        <v>0.05618711764</v>
      </c>
      <c r="HD187" s="193">
        <f t="shared" si="899"/>
        <v>0.023366411</v>
      </c>
      <c r="HE187" s="193">
        <f t="shared" si="899"/>
        <v>0</v>
      </c>
      <c r="HF187" s="193">
        <f t="shared" si="899"/>
        <v>0</v>
      </c>
      <c r="HG187" s="193">
        <f t="shared" si="899"/>
        <v>0</v>
      </c>
      <c r="HH187" s="193">
        <f t="shared" si="899"/>
        <v>0</v>
      </c>
      <c r="HI187" s="193">
        <f t="shared" si="899"/>
        <v>0</v>
      </c>
      <c r="HJ187" s="193">
        <f t="shared" si="899"/>
        <v>0</v>
      </c>
      <c r="HK187" s="193">
        <f t="shared" si="899"/>
        <v>0</v>
      </c>
      <c r="HL187" s="193">
        <f t="shared" si="899"/>
        <v>0</v>
      </c>
      <c r="HM187" s="193">
        <f t="shared" si="899"/>
        <v>0</v>
      </c>
      <c r="HN187" s="193">
        <f t="shared" si="899"/>
        <v>0</v>
      </c>
      <c r="HO187" s="193">
        <f t="shared" si="899"/>
        <v>0</v>
      </c>
      <c r="HP187" s="193">
        <f t="shared" si="899"/>
        <v>0</v>
      </c>
      <c r="HQ187" s="193">
        <f t="shared" si="899"/>
        <v>0</v>
      </c>
      <c r="HR187" s="193">
        <f t="shared" si="899"/>
        <v>0</v>
      </c>
      <c r="HS187" s="193">
        <f t="shared" si="899"/>
        <v>0</v>
      </c>
      <c r="HT187" s="193">
        <f t="shared" si="899"/>
        <v>0</v>
      </c>
      <c r="HU187" s="193">
        <f t="shared" si="899"/>
        <v>0</v>
      </c>
      <c r="HV187" s="193">
        <f t="shared" si="899"/>
        <v>0</v>
      </c>
      <c r="HW187" s="193">
        <f t="shared" si="899"/>
        <v>0</v>
      </c>
      <c r="HX187" s="193">
        <f t="shared" si="899"/>
        <v>0</v>
      </c>
      <c r="HY187" s="193">
        <f t="shared" si="899"/>
        <v>0</v>
      </c>
      <c r="HZ187" s="193">
        <f t="shared" si="899"/>
        <v>0</v>
      </c>
      <c r="IA187" s="193">
        <f t="shared" si="899"/>
        <v>0.04513121762</v>
      </c>
      <c r="IB187" s="193">
        <f t="shared" si="899"/>
        <v>0.1073846381</v>
      </c>
      <c r="IC187" s="193">
        <f t="shared" si="899"/>
        <v>0.1441452015</v>
      </c>
      <c r="ID187" s="193">
        <f t="shared" si="899"/>
        <v>0.1707631406</v>
      </c>
      <c r="IE187" s="193">
        <f t="shared" si="899"/>
        <v>0.2012130524</v>
      </c>
      <c r="IF187" s="193">
        <f t="shared" si="899"/>
        <v>0.2246647501</v>
      </c>
      <c r="IG187" s="193">
        <f t="shared" si="899"/>
        <v>0.236824993</v>
      </c>
      <c r="IH187" s="193">
        <f t="shared" si="899"/>
        <v>0.2443350927</v>
      </c>
      <c r="II187" s="193">
        <f t="shared" si="899"/>
        <v>0.2523641635</v>
      </c>
      <c r="IJ187" s="193">
        <f t="shared" si="899"/>
        <v>0.2471815935</v>
      </c>
      <c r="IK187" s="193">
        <f t="shared" si="899"/>
        <v>0.2447778827</v>
      </c>
      <c r="IL187" s="193">
        <f t="shared" si="899"/>
        <v>0.229554381</v>
      </c>
      <c r="IM187" s="193">
        <f t="shared" si="899"/>
        <v>0.1999086145</v>
      </c>
      <c r="IN187" s="193">
        <f t="shared" si="899"/>
        <v>0.1722659403</v>
      </c>
      <c r="IO187" s="193">
        <f t="shared" si="23"/>
        <v>2.720514662</v>
      </c>
      <c r="IP187" s="193">
        <f t="shared" si="29"/>
        <v>2.404707222</v>
      </c>
      <c r="IQ187" s="193">
        <f t="shared" ref="IQ187:KK187" si="900">MAX((MIN(CZ187+IP187,$IO$7))-GT187,0)</f>
        <v>2.264490759</v>
      </c>
      <c r="IR187" s="193">
        <f t="shared" si="900"/>
        <v>2.133488521</v>
      </c>
      <c r="IS187" s="193">
        <f t="shared" si="900"/>
        <v>2.013302981</v>
      </c>
      <c r="IT187" s="193">
        <f t="shared" si="900"/>
        <v>1.900729192</v>
      </c>
      <c r="IU187" s="193">
        <f t="shared" si="900"/>
        <v>1.791760969</v>
      </c>
      <c r="IV187" s="193">
        <f t="shared" si="900"/>
        <v>1.685597076</v>
      </c>
      <c r="IW187" s="193">
        <f t="shared" si="900"/>
        <v>1.585243834</v>
      </c>
      <c r="IX187" s="193">
        <f t="shared" si="900"/>
        <v>1.490664537</v>
      </c>
      <c r="IY187" s="193">
        <f t="shared" si="900"/>
        <v>1.416489451</v>
      </c>
      <c r="IZ187" s="193">
        <f t="shared" si="900"/>
        <v>1.360302333</v>
      </c>
      <c r="JA187" s="193">
        <f t="shared" si="900"/>
        <v>1.336935922</v>
      </c>
      <c r="JB187" s="193">
        <f t="shared" si="900"/>
        <v>1.350634804</v>
      </c>
      <c r="JC187" s="193">
        <f t="shared" si="900"/>
        <v>1.404755854</v>
      </c>
      <c r="JD187" s="193">
        <f t="shared" si="900"/>
        <v>1.499564382</v>
      </c>
      <c r="JE187" s="193">
        <f t="shared" si="900"/>
        <v>1.638693941</v>
      </c>
      <c r="JF187" s="193">
        <f t="shared" si="900"/>
        <v>1.801656397</v>
      </c>
      <c r="JG187" s="193">
        <f t="shared" si="900"/>
        <v>1.987722804</v>
      </c>
      <c r="JH187" s="193">
        <f t="shared" si="900"/>
        <v>2.180843834</v>
      </c>
      <c r="JI187" s="193">
        <f t="shared" si="900"/>
        <v>2.418053011</v>
      </c>
      <c r="JJ187" s="193">
        <f t="shared" si="900"/>
        <v>2.687949459</v>
      </c>
      <c r="JK187" s="193">
        <f t="shared" si="900"/>
        <v>2.941617435</v>
      </c>
      <c r="JL187" s="193">
        <f t="shared" si="900"/>
        <v>3.23149922</v>
      </c>
      <c r="JM187" s="193">
        <f t="shared" si="900"/>
        <v>3.486721257</v>
      </c>
      <c r="JN187" s="193">
        <f t="shared" si="900"/>
        <v>3.783380783</v>
      </c>
      <c r="JO187" s="193">
        <f t="shared" si="900"/>
        <v>4.131999412</v>
      </c>
      <c r="JP187" s="193">
        <f t="shared" si="900"/>
        <v>4.395308954</v>
      </c>
      <c r="JQ187" s="193">
        <f t="shared" si="900"/>
        <v>4.680977434</v>
      </c>
      <c r="JR187" s="193">
        <f t="shared" si="900"/>
        <v>4.970688862</v>
      </c>
      <c r="JS187" s="193">
        <f t="shared" si="900"/>
        <v>5</v>
      </c>
      <c r="JT187" s="193">
        <f t="shared" si="900"/>
        <v>5</v>
      </c>
      <c r="JU187" s="193">
        <f t="shared" si="900"/>
        <v>5</v>
      </c>
      <c r="JV187" s="193">
        <f t="shared" si="900"/>
        <v>5</v>
      </c>
      <c r="JW187" s="193">
        <f t="shared" si="900"/>
        <v>5</v>
      </c>
      <c r="JX187" s="193">
        <f t="shared" si="900"/>
        <v>4.954868782</v>
      </c>
      <c r="JY187" s="193">
        <f t="shared" si="900"/>
        <v>4.847484144</v>
      </c>
      <c r="JZ187" s="193">
        <f t="shared" si="900"/>
        <v>4.703338943</v>
      </c>
      <c r="KA187" s="193">
        <f t="shared" si="900"/>
        <v>4.532575802</v>
      </c>
      <c r="KB187" s="193">
        <f t="shared" si="900"/>
        <v>4.33136275</v>
      </c>
      <c r="KC187" s="193">
        <f t="shared" si="900"/>
        <v>4.106698</v>
      </c>
      <c r="KD187" s="193">
        <f t="shared" si="900"/>
        <v>3.869873007</v>
      </c>
      <c r="KE187" s="193">
        <f t="shared" si="900"/>
        <v>3.625537914</v>
      </c>
      <c r="KF187" s="193">
        <f t="shared" si="900"/>
        <v>3.37317375</v>
      </c>
      <c r="KG187" s="193">
        <f t="shared" si="900"/>
        <v>3.125992157</v>
      </c>
      <c r="KH187" s="193">
        <f t="shared" si="900"/>
        <v>2.881214274</v>
      </c>
      <c r="KI187" s="193">
        <f t="shared" si="900"/>
        <v>2.651659893</v>
      </c>
      <c r="KJ187" s="193">
        <f t="shared" si="900"/>
        <v>2.451751279</v>
      </c>
      <c r="KK187" s="193">
        <f t="shared" si="900"/>
        <v>2.279485338</v>
      </c>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row>
    <row r="188" ht="14.25" customHeight="1">
      <c r="A188" s="1">
        <v>6.0</v>
      </c>
      <c r="B188" s="1">
        <f t="shared" ref="B188:C188" si="901">B187+1</f>
        <v>178</v>
      </c>
      <c r="C188" s="267">
        <f t="shared" si="901"/>
        <v>43643</v>
      </c>
      <c r="D188" s="193">
        <f t="shared" si="15"/>
        <v>9.214625334</v>
      </c>
      <c r="E188" s="193">
        <f>(SUMIFS(Profile!$F$2:$F$17521,Profile!$B$2:$B$17521,$B188,Profile!$C$2:$C$17521,E$8))*$C$6</f>
        <v>0.1466263585</v>
      </c>
      <c r="F188" s="193">
        <f>(SUMIFS(Profile!$F$2:$F$17521,Profile!$B$2:$B$17521,$B188,Profile!$C$2:$C$17521,F$8))*$C$6</f>
        <v>0.1298003829</v>
      </c>
      <c r="G188" s="193">
        <f>(SUMIFS(Profile!$F$2:$F$17521,Profile!$B$2:$B$17521,$B188,Profile!$C$2:$C$17521,G$8))*$C$6</f>
        <v>0.1193843028</v>
      </c>
      <c r="H188" s="193">
        <f>(SUMIFS(Profile!$F$2:$F$17521,Profile!$B$2:$B$17521,$B188,Profile!$C$2:$C$17521,H$8))*$C$6</f>
        <v>0.1149774997</v>
      </c>
      <c r="I188" s="193">
        <f>(SUMIFS(Profile!$F$2:$F$17521,Profile!$B$2:$B$17521,$B188,Profile!$C$2:$C$17521,I$8))*$C$6</f>
        <v>0.1073657489</v>
      </c>
      <c r="J188" s="193">
        <f>(SUMIFS(Profile!$F$2:$F$17521,Profile!$B$2:$B$17521,$B188,Profile!$C$2:$C$17521,J$8))*$C$6</f>
        <v>0.1033595642</v>
      </c>
      <c r="K188" s="193">
        <f>(SUMIFS(Profile!$F$2:$F$17521,Profile!$B$2:$B$17521,$B188,Profile!$C$2:$C$17521,K$8))*$C$6</f>
        <v>0.1041608011</v>
      </c>
      <c r="L188" s="193">
        <f>(SUMIFS(Profile!$F$2:$F$17521,Profile!$B$2:$B$17521,$B188,Profile!$C$2:$C$17521,L$8))*$C$6</f>
        <v>0.1009558534</v>
      </c>
      <c r="M188" s="193">
        <f>(SUMIFS(Profile!$F$2:$F$17521,Profile!$B$2:$B$17521,$B188,Profile!$C$2:$C$17521,M$8))*$C$6</f>
        <v>0.1021577088</v>
      </c>
      <c r="N188" s="193">
        <f>(SUMIFS(Profile!$F$2:$F$17521,Profile!$B$2:$B$17521,$B188,Profile!$C$2:$C$17521,N$8))*$C$6</f>
        <v>0.1017570903</v>
      </c>
      <c r="O188" s="193">
        <f>(SUMIFS(Profile!$F$2:$F$17521,Profile!$B$2:$B$17521,$B188,Profile!$C$2:$C$17521,O$8))*$C$6</f>
        <v>0.1037601827</v>
      </c>
      <c r="P188" s="193">
        <f>(SUMIFS(Profile!$F$2:$F$17521,Profile!$B$2:$B$17521,$B188,Profile!$C$2:$C$17521,P$8))*$C$6</f>
        <v>0.1073657489</v>
      </c>
      <c r="Q188" s="193">
        <f>(SUMIFS(Profile!$F$2:$F$17521,Profile!$B$2:$B$17521,$B188,Profile!$C$2:$C$17521,Q$8))*$C$6</f>
        <v>0.1249929614</v>
      </c>
      <c r="R188" s="193">
        <f>(SUMIFS(Profile!$F$2:$F$17521,Profile!$B$2:$B$17521,$B188,Profile!$C$2:$C$17521,R$8))*$C$6</f>
        <v>0.1534368724</v>
      </c>
      <c r="S188" s="193">
        <f>(SUMIFS(Profile!$F$2:$F$17521,Profile!$B$2:$B$17521,$B188,Profile!$C$2:$C$17521,S$8))*$C$6</f>
        <v>0.1742690327</v>
      </c>
      <c r="T188" s="193">
        <f>(SUMIFS(Profile!$F$2:$F$17521,Profile!$B$2:$B$17521,$B188,Profile!$C$2:$C$17521,T$8))*$C$6</f>
        <v>0.1926974821</v>
      </c>
      <c r="U188" s="193">
        <f>(SUMIFS(Profile!$F$2:$F$17521,Profile!$B$2:$B$17521,$B188,Profile!$C$2:$C$17521,U$8))*$C$6</f>
        <v>0.2011104699</v>
      </c>
      <c r="V188" s="193">
        <f>(SUMIFS(Profile!$F$2:$F$17521,Profile!$B$2:$B$17521,$B188,Profile!$C$2:$C$17521,V$8))*$C$6</f>
        <v>0.2143308792</v>
      </c>
      <c r="W188" s="193">
        <f>(SUMIFS(Profile!$F$2:$F$17521,Profile!$B$2:$B$17521,$B188,Profile!$C$2:$C$17521,W$8))*$C$6</f>
        <v>0.2171352085</v>
      </c>
      <c r="X188" s="193">
        <f>(SUMIFS(Profile!$F$2:$F$17521,Profile!$B$2:$B$17521,$B188,Profile!$C$2:$C$17521,X$8))*$C$6</f>
        <v>0.2171352085</v>
      </c>
      <c r="Y188" s="193">
        <f>(SUMIFS(Profile!$F$2:$F$17521,Profile!$B$2:$B$17521,$B188,Profile!$C$2:$C$17521,Y$8))*$C$6</f>
        <v>0.2151321162</v>
      </c>
      <c r="Z188" s="193">
        <f>(SUMIFS(Profile!$F$2:$F$17521,Profile!$B$2:$B$17521,$B188,Profile!$C$2:$C$17521,Z$8))*$C$6</f>
        <v>0.2099240761</v>
      </c>
      <c r="AA188" s="193">
        <f>(SUMIFS(Profile!$F$2:$F$17521,Profile!$B$2:$B$17521,$B188,Profile!$C$2:$C$17521,AA$8))*$C$6</f>
        <v>0.2119271685</v>
      </c>
      <c r="AB188" s="193">
        <f>(SUMIFS(Profile!$F$2:$F$17521,Profile!$B$2:$B$17521,$B188,Profile!$C$2:$C$17521,AB$8))*$C$6</f>
        <v>0.2099240761</v>
      </c>
      <c r="AC188" s="193">
        <f>(SUMIFS(Profile!$F$2:$F$17521,Profile!$B$2:$B$17521,$B188,Profile!$C$2:$C$17521,AC$8))*$C$6</f>
        <v>0.2123277869</v>
      </c>
      <c r="AD188" s="193">
        <f>(SUMIFS(Profile!$F$2:$F$17521,Profile!$B$2:$B$17521,$B188,Profile!$C$2:$C$17521,AD$8))*$C$6</f>
        <v>0.2131290239</v>
      </c>
      <c r="AE188" s="193">
        <f>(SUMIFS(Profile!$F$2:$F$17521,Profile!$B$2:$B$17521,$B188,Profile!$C$2:$C$17521,AE$8))*$C$6</f>
        <v>0.2019117068</v>
      </c>
      <c r="AF188" s="193">
        <f>(SUMIFS(Profile!$F$2:$F$17521,Profile!$B$2:$B$17521,$B188,Profile!$C$2:$C$17521,AF$8))*$C$6</f>
        <v>0.2019117068</v>
      </c>
      <c r="AG188" s="193">
        <f>(SUMIFS(Profile!$F$2:$F$17521,Profile!$B$2:$B$17521,$B188,Profile!$C$2:$C$17521,AG$8))*$C$6</f>
        <v>0.2003092329</v>
      </c>
      <c r="AH188" s="193">
        <f>(SUMIFS(Profile!$F$2:$F$17521,Profile!$B$2:$B$17521,$B188,Profile!$C$2:$C$17521,AH$8))*$C$6</f>
        <v>0.2003092329</v>
      </c>
      <c r="AI188" s="193">
        <f>(SUMIFS(Profile!$F$2:$F$17521,Profile!$B$2:$B$17521,$B188,Profile!$C$2:$C$17521,AI$8))*$C$6</f>
        <v>0.2027129437</v>
      </c>
      <c r="AJ188" s="193">
        <f>(SUMIFS(Profile!$F$2:$F$17521,Profile!$B$2:$B$17521,$B188,Profile!$C$2:$C$17521,AJ$8))*$C$6</f>
        <v>0.2075203653</v>
      </c>
      <c r="AK188" s="193">
        <f>(SUMIFS(Profile!$F$2:$F$17521,Profile!$B$2:$B$17521,$B188,Profile!$C$2:$C$17521,AK$8))*$C$6</f>
        <v>0.2199395378</v>
      </c>
      <c r="AL188" s="193">
        <f>(SUMIFS(Profile!$F$2:$F$17521,Profile!$B$2:$B$17521,$B188,Profile!$C$2:$C$17521,AL$8))*$C$6</f>
        <v>0.2431754088</v>
      </c>
      <c r="AM188" s="193">
        <f>(SUMIFS(Profile!$F$2:$F$17521,Profile!$B$2:$B$17521,$B188,Profile!$C$2:$C$17521,AM$8))*$C$6</f>
        <v>0.2660106613</v>
      </c>
      <c r="AN188" s="193">
        <f>(SUMIFS(Profile!$F$2:$F$17521,Profile!$B$2:$B$17521,$B188,Profile!$C$2:$C$17521,AN$8))*$C$6</f>
        <v>0.2668118983</v>
      </c>
      <c r="AO188" s="193">
        <f>(SUMIFS(Profile!$F$2:$F$17521,Profile!$B$2:$B$17521,$B188,Profile!$C$2:$C$17521,AO$8))*$C$6</f>
        <v>0.2644081875</v>
      </c>
      <c r="AP188" s="193">
        <f>(SUMIFS(Profile!$F$2:$F$17521,Profile!$B$2:$B$17521,$B188,Profile!$C$2:$C$17521,AP$8))*$C$6</f>
        <v>0.2708180829</v>
      </c>
      <c r="AQ188" s="193">
        <f>(SUMIFS(Profile!$F$2:$F$17521,Profile!$B$2:$B$17521,$B188,Profile!$C$2:$C$17521,AQ$8))*$C$6</f>
        <v>0.2628057136</v>
      </c>
      <c r="AR188" s="193">
        <f>(SUMIFS(Profile!$F$2:$F$17521,Profile!$B$2:$B$17521,$B188,Profile!$C$2:$C$17521,AR$8))*$C$6</f>
        <v>0.2563958182</v>
      </c>
      <c r="AS188" s="193">
        <f>(SUMIFS(Profile!$F$2:$F$17521,Profile!$B$2:$B$17521,$B188,Profile!$C$2:$C$17521,AS$8))*$C$6</f>
        <v>0.2503865412</v>
      </c>
      <c r="AT188" s="193">
        <f>(SUMIFS(Profile!$F$2:$F$17521,Profile!$B$2:$B$17521,$B188,Profile!$C$2:$C$17521,AT$8))*$C$6</f>
        <v>0.2479828304</v>
      </c>
      <c r="AU188" s="193">
        <f>(SUMIFS(Profile!$F$2:$F$17521,Profile!$B$2:$B$17521,$B188,Profile!$C$2:$C$17521,AU$8))*$C$6</f>
        <v>0.2511877781</v>
      </c>
      <c r="AV188" s="193">
        <f>(SUMIFS(Profile!$F$2:$F$17521,Profile!$B$2:$B$17521,$B188,Profile!$C$2:$C$17521,AV$8))*$C$6</f>
        <v>0.251989015</v>
      </c>
      <c r="AW188" s="193">
        <f>(SUMIFS(Profile!$F$2:$F$17521,Profile!$B$2:$B$17521,$B188,Profile!$C$2:$C$17521,AW$8))*$C$6</f>
        <v>0.2419735534</v>
      </c>
      <c r="AX188" s="193">
        <f>(SUMIFS(Profile!$F$2:$F$17521,Profile!$B$2:$B$17521,$B188,Profile!$C$2:$C$17521,AX$8))*$C$6</f>
        <v>0.2191383008</v>
      </c>
      <c r="AY188" s="193">
        <f>(SUMIFS(Profile!$F$2:$F$17521,Profile!$B$2:$B$17521,$B188,Profile!$C$2:$C$17521,AY$8))*$C$6</f>
        <v>0.2039147991</v>
      </c>
      <c r="AZ188" s="193">
        <f>(SUMIFS(Profile!$F$2:$F$17521,Profile!$B$2:$B$17521,$B188,Profile!$C$2:$C$17521,AZ$8))*$C$6</f>
        <v>0.1738684142</v>
      </c>
      <c r="BA188" s="193">
        <f t="shared" si="16"/>
        <v>9.756199316</v>
      </c>
      <c r="BB188" s="193">
        <f>(SUMIFS(Profile!$E$2:$E$17521,Profile!$B$2:$B$17521,$B188,Profile!$C$2:$C$17521,BB$8))*$C$9</f>
        <v>0</v>
      </c>
      <c r="BC188" s="193">
        <f>(SUMIFS(Profile!$E$2:$E$17521,Profile!$B$2:$B$17521,$B188,Profile!$C$2:$C$17521,BC$8))*$C$9</f>
        <v>0</v>
      </c>
      <c r="BD188" s="193">
        <f>(SUMIFS(Profile!$E$2:$E$17521,Profile!$B$2:$B$17521,$B188,Profile!$C$2:$C$17521,BD$8))*$C$9</f>
        <v>0</v>
      </c>
      <c r="BE188" s="193">
        <f>(SUMIFS(Profile!$E$2:$E$17521,Profile!$B$2:$B$17521,$B188,Profile!$C$2:$C$17521,BE$8))*$C$9</f>
        <v>0</v>
      </c>
      <c r="BF188" s="193">
        <f>(SUMIFS(Profile!$E$2:$E$17521,Profile!$B$2:$B$17521,$B188,Profile!$C$2:$C$17521,BF$8))*$C$9</f>
        <v>0</v>
      </c>
      <c r="BG188" s="193">
        <f>(SUMIFS(Profile!$E$2:$E$17521,Profile!$B$2:$B$17521,$B188,Profile!$C$2:$C$17521,BG$8))*$C$9</f>
        <v>0</v>
      </c>
      <c r="BH188" s="193">
        <f>(SUMIFS(Profile!$E$2:$E$17521,Profile!$B$2:$B$17521,$B188,Profile!$C$2:$C$17521,BH$8))*$C$9</f>
        <v>0</v>
      </c>
      <c r="BI188" s="193">
        <f>(SUMIFS(Profile!$E$2:$E$17521,Profile!$B$2:$B$17521,$B188,Profile!$C$2:$C$17521,BI$8))*$C$9</f>
        <v>0.002204490954</v>
      </c>
      <c r="BJ188" s="193">
        <f>(SUMIFS(Profile!$E$2:$E$17521,Profile!$B$2:$B$17521,$B188,Profile!$C$2:$C$17521,BJ$8))*$C$9</f>
        <v>0.006284692693</v>
      </c>
      <c r="BK188" s="193">
        <f>(SUMIFS(Profile!$E$2:$E$17521,Profile!$B$2:$B$17521,$B188,Profile!$C$2:$C$17521,BK$8))*$C$9</f>
        <v>0.01846157776</v>
      </c>
      <c r="BL188" s="193">
        <f>(SUMIFS(Profile!$E$2:$E$17521,Profile!$B$2:$B$17521,$B188,Profile!$C$2:$C$17521,BL$8))*$C$9</f>
        <v>0.04374140186</v>
      </c>
      <c r="BM188" s="193">
        <f>(SUMIFS(Profile!$E$2:$E$17521,Profile!$B$2:$B$17521,$B188,Profile!$C$2:$C$17521,BM$8))*$C$9</f>
        <v>0.07670463806</v>
      </c>
      <c r="BN188" s="193">
        <f>(SUMIFS(Profile!$E$2:$E$17521,Profile!$B$2:$B$17521,$B188,Profile!$C$2:$C$17521,BN$8))*$C$9</f>
        <v>0.1237586609</v>
      </c>
      <c r="BO188" s="193">
        <f>(SUMIFS(Profile!$E$2:$E$17521,Profile!$B$2:$B$17521,$B188,Profile!$C$2:$C$17521,BO$8))*$C$9</f>
        <v>0.1773501232</v>
      </c>
      <c r="BP188" s="193">
        <f>(SUMIFS(Profile!$E$2:$E$17521,Profile!$B$2:$B$17521,$B188,Profile!$C$2:$C$17521,BP$8))*$C$9</f>
        <v>0.2508788317</v>
      </c>
      <c r="BQ188" s="193">
        <f>(SUMIFS(Profile!$E$2:$E$17521,Profile!$B$2:$B$17521,$B188,Profile!$C$2:$C$17521,BQ$8))*$C$9</f>
        <v>0.3010629847</v>
      </c>
      <c r="BR188" s="193">
        <f>(SUMIFS(Profile!$E$2:$E$17521,Profile!$B$2:$B$17521,$B188,Profile!$C$2:$C$17521,BR$8))*$C$9</f>
        <v>0.3128135712</v>
      </c>
      <c r="BS188" s="193">
        <f>(SUMIFS(Profile!$E$2:$E$17521,Profile!$B$2:$B$17521,$B188,Profile!$C$2:$C$17521,BS$8))*$C$9</f>
        <v>0.3720880774</v>
      </c>
      <c r="BT188" s="193">
        <f>(SUMIFS(Profile!$E$2:$E$17521,Profile!$B$2:$B$17521,$B188,Profile!$C$2:$C$17521,BT$8))*$C$9</f>
        <v>0.4054628452</v>
      </c>
      <c r="BU188" s="193">
        <f>(SUMIFS(Profile!$E$2:$E$17521,Profile!$B$2:$B$17521,$B188,Profile!$C$2:$C$17521,BU$8))*$C$9</f>
        <v>0.4416884295</v>
      </c>
      <c r="BV188" s="193">
        <f>(SUMIFS(Profile!$E$2:$E$17521,Profile!$B$2:$B$17521,$B188,Profile!$C$2:$C$17521,BV$8))*$C$9</f>
        <v>0.4660014647</v>
      </c>
      <c r="BW188" s="193">
        <f>(SUMIFS(Profile!$E$2:$E$17521,Profile!$B$2:$B$17521,$B188,Profile!$C$2:$C$17521,BW$8))*$C$9</f>
        <v>0.5145367385</v>
      </c>
      <c r="BX188" s="193">
        <f>(SUMIFS(Profile!$E$2:$E$17521,Profile!$B$2:$B$17521,$B188,Profile!$C$2:$C$17521,BX$8))*$C$9</f>
        <v>0.5472783021</v>
      </c>
      <c r="BY188" s="193">
        <f>(SUMIFS(Profile!$E$2:$E$17521,Profile!$B$2:$B$17521,$B188,Profile!$C$2:$C$17521,BY$8))*$C$9</f>
        <v>0.5139899957</v>
      </c>
      <c r="BZ188" s="193">
        <f>(SUMIFS(Profile!$E$2:$E$17521,Profile!$B$2:$B$17521,$B188,Profile!$C$2:$C$17521,BZ$8))*$C$9</f>
        <v>0.5615326059</v>
      </c>
      <c r="CA188" s="193">
        <f>(SUMIFS(Profile!$E$2:$E$17521,Profile!$B$2:$B$17521,$B188,Profile!$C$2:$C$17521,CA$8))*$C$9</f>
        <v>0.5514032302</v>
      </c>
      <c r="CB188" s="193">
        <f>(SUMIFS(Profile!$E$2:$E$17521,Profile!$B$2:$B$17521,$B188,Profile!$C$2:$C$17521,CB$8))*$C$9</f>
        <v>0.5476039369</v>
      </c>
      <c r="CC188" s="193">
        <f>(SUMIFS(Profile!$E$2:$E$17521,Profile!$B$2:$B$17521,$B188,Profile!$C$2:$C$17521,CC$8))*$C$9</f>
        <v>0.4709197142</v>
      </c>
      <c r="CD188" s="193">
        <f>(SUMIFS(Profile!$E$2:$E$17521,Profile!$B$2:$B$17521,$B188,Profile!$C$2:$C$17521,CD$8))*$C$9</f>
        <v>0.4660378674</v>
      </c>
      <c r="CE188" s="193">
        <f>(SUMIFS(Profile!$E$2:$E$17521,Profile!$B$2:$B$17521,$B188,Profile!$C$2:$C$17521,CE$8))*$C$9</f>
        <v>0.5102489875</v>
      </c>
      <c r="CF188" s="193">
        <f>(SUMIFS(Profile!$E$2:$E$17521,Profile!$B$2:$B$17521,$B188,Profile!$C$2:$C$17521,CF$8))*$C$9</f>
        <v>0.4641540243</v>
      </c>
      <c r="CG188" s="193">
        <f>(SUMIFS(Profile!$E$2:$E$17521,Profile!$B$2:$B$17521,$B188,Profile!$C$2:$C$17521,CG$8))*$C$9</f>
        <v>0.3963583818</v>
      </c>
      <c r="CH188" s="193">
        <f>(SUMIFS(Profile!$E$2:$E$17521,Profile!$B$2:$B$17521,$B188,Profile!$C$2:$C$17521,CH$8))*$C$9</f>
        <v>0.2832694822</v>
      </c>
      <c r="CI188" s="193">
        <f>(SUMIFS(Profile!$E$2:$E$17521,Profile!$B$2:$B$17521,$B188,Profile!$C$2:$C$17521,CI$8))*$C$9</f>
        <v>0.2714795424</v>
      </c>
      <c r="CJ188" s="193">
        <f>(SUMIFS(Profile!$E$2:$E$17521,Profile!$B$2:$B$17521,$B188,Profile!$C$2:$C$17521,CJ$8))*$C$9</f>
        <v>0.2064115338</v>
      </c>
      <c r="CK188" s="193">
        <f>(SUMIFS(Profile!$E$2:$E$17521,Profile!$B$2:$B$17521,$B188,Profile!$C$2:$C$17521,CK$8))*$C$9</f>
        <v>0.1576297259</v>
      </c>
      <c r="CL188" s="193">
        <f>(SUMIFS(Profile!$E$2:$E$17521,Profile!$B$2:$B$17521,$B188,Profile!$C$2:$C$17521,CL$8))*$C$9</f>
        <v>0.10937338</v>
      </c>
      <c r="CM188" s="193">
        <f>(SUMIFS(Profile!$E$2:$E$17521,Profile!$B$2:$B$17521,$B188,Profile!$C$2:$C$17521,CM$8))*$C$9</f>
        <v>0.08016465767</v>
      </c>
      <c r="CN188" s="193">
        <f>(SUMIFS(Profile!$E$2:$E$17521,Profile!$B$2:$B$17521,$B188,Profile!$C$2:$C$17521,CN$8))*$C$9</f>
        <v>0.05280492081</v>
      </c>
      <c r="CO188" s="193">
        <f>(SUMIFS(Profile!$E$2:$E$17521,Profile!$B$2:$B$17521,$B188,Profile!$C$2:$C$17521,CO$8))*$C$9</f>
        <v>0.02980287533</v>
      </c>
      <c r="CP188" s="193">
        <f>(SUMIFS(Profile!$E$2:$E$17521,Profile!$B$2:$B$17521,$B188,Profile!$C$2:$C$17521,CP$8))*$C$9</f>
        <v>0.01734841689</v>
      </c>
      <c r="CQ188" s="193">
        <f>(SUMIFS(Profile!$E$2:$E$17521,Profile!$B$2:$B$17521,$B188,Profile!$C$2:$C$17521,CQ$8))*$C$9</f>
        <v>0.005269204551</v>
      </c>
      <c r="CR188" s="193">
        <f>(SUMIFS(Profile!$E$2:$E$17521,Profile!$B$2:$B$17521,$B188,Profile!$C$2:$C$17521,CR$8))*$C$9</f>
        <v>0.00008000181167</v>
      </c>
      <c r="CS188" s="193">
        <f>(SUMIFS(Profile!$E$2:$E$17521,Profile!$B$2:$B$17521,$B188,Profile!$C$2:$C$17521,CS$8))*$C$9</f>
        <v>0</v>
      </c>
      <c r="CT188" s="193">
        <f>(SUMIFS(Profile!$E$2:$E$17521,Profile!$B$2:$B$17521,$B188,Profile!$C$2:$C$17521,CT$8))*$C$9</f>
        <v>0</v>
      </c>
      <c r="CU188" s="193">
        <f>(SUMIFS(Profile!$E$2:$E$17521,Profile!$B$2:$B$17521,$B188,Profile!$C$2:$C$17521,CU$8))*$C$9</f>
        <v>0</v>
      </c>
      <c r="CV188" s="193">
        <f>(SUMIFS(Profile!$E$2:$E$17521,Profile!$B$2:$B$17521,$B188,Profile!$C$2:$C$17521,CV$8))*$C$9</f>
        <v>0</v>
      </c>
      <c r="CW188" s="193">
        <f>(SUMIFS(Profile!$E$2:$E$17521,Profile!$B$2:$B$17521,$B188,Profile!$C$2:$C$17521,CW$8))*$C$9</f>
        <v>0</v>
      </c>
      <c r="CX188" s="193">
        <f t="shared" si="17"/>
        <v>4.505889601</v>
      </c>
      <c r="CY188" s="193">
        <f t="shared" ref="CY188:ET188" si="902">MAX(BB188-E188,0)</f>
        <v>0</v>
      </c>
      <c r="CZ188" s="193">
        <f t="shared" si="902"/>
        <v>0</v>
      </c>
      <c r="DA188" s="193">
        <f t="shared" si="902"/>
        <v>0</v>
      </c>
      <c r="DB188" s="193">
        <f t="shared" si="902"/>
        <v>0</v>
      </c>
      <c r="DC188" s="193">
        <f t="shared" si="902"/>
        <v>0</v>
      </c>
      <c r="DD188" s="193">
        <f t="shared" si="902"/>
        <v>0</v>
      </c>
      <c r="DE188" s="193">
        <f t="shared" si="902"/>
        <v>0</v>
      </c>
      <c r="DF188" s="193">
        <f t="shared" si="902"/>
        <v>0</v>
      </c>
      <c r="DG188" s="193">
        <f t="shared" si="902"/>
        <v>0</v>
      </c>
      <c r="DH188" s="193">
        <f t="shared" si="902"/>
        <v>0</v>
      </c>
      <c r="DI188" s="193">
        <f t="shared" si="902"/>
        <v>0</v>
      </c>
      <c r="DJ188" s="193">
        <f t="shared" si="902"/>
        <v>0</v>
      </c>
      <c r="DK188" s="193">
        <f t="shared" si="902"/>
        <v>0</v>
      </c>
      <c r="DL188" s="193">
        <f t="shared" si="902"/>
        <v>0.02391325072</v>
      </c>
      <c r="DM188" s="193">
        <f t="shared" si="902"/>
        <v>0.07660979901</v>
      </c>
      <c r="DN188" s="193">
        <f t="shared" si="902"/>
        <v>0.1083655026</v>
      </c>
      <c r="DO188" s="193">
        <f t="shared" si="902"/>
        <v>0.1117031013</v>
      </c>
      <c r="DP188" s="193">
        <f t="shared" si="902"/>
        <v>0.1577571981</v>
      </c>
      <c r="DQ188" s="193">
        <f t="shared" si="902"/>
        <v>0.1883276367</v>
      </c>
      <c r="DR188" s="193">
        <f t="shared" si="902"/>
        <v>0.224553221</v>
      </c>
      <c r="DS188" s="193">
        <f t="shared" si="902"/>
        <v>0.2508693485</v>
      </c>
      <c r="DT188" s="193">
        <f t="shared" si="902"/>
        <v>0.3046126624</v>
      </c>
      <c r="DU188" s="193">
        <f t="shared" si="902"/>
        <v>0.3353511336</v>
      </c>
      <c r="DV188" s="193">
        <f t="shared" si="902"/>
        <v>0.3040659196</v>
      </c>
      <c r="DW188" s="193">
        <f t="shared" si="902"/>
        <v>0.3492048189</v>
      </c>
      <c r="DX188" s="193">
        <f t="shared" si="902"/>
        <v>0.3382742063</v>
      </c>
      <c r="DY188" s="193">
        <f t="shared" si="902"/>
        <v>0.3456922301</v>
      </c>
      <c r="DZ188" s="193">
        <f t="shared" si="902"/>
        <v>0.2690080074</v>
      </c>
      <c r="EA188" s="193">
        <f t="shared" si="902"/>
        <v>0.2657286344</v>
      </c>
      <c r="EB188" s="193">
        <f t="shared" si="902"/>
        <v>0.3099397546</v>
      </c>
      <c r="EC188" s="193">
        <f t="shared" si="902"/>
        <v>0.2614410805</v>
      </c>
      <c r="ED188" s="193">
        <f t="shared" si="902"/>
        <v>0.1888380165</v>
      </c>
      <c r="EE188" s="193">
        <f t="shared" si="902"/>
        <v>0.06332994446</v>
      </c>
      <c r="EF188" s="193">
        <f t="shared" si="902"/>
        <v>0.02830413365</v>
      </c>
      <c r="EG188" s="193">
        <f t="shared" si="902"/>
        <v>0</v>
      </c>
      <c r="EH188" s="193">
        <f t="shared" si="902"/>
        <v>0</v>
      </c>
      <c r="EI188" s="193">
        <f t="shared" si="902"/>
        <v>0</v>
      </c>
      <c r="EJ188" s="193">
        <f t="shared" si="902"/>
        <v>0</v>
      </c>
      <c r="EK188" s="193">
        <f t="shared" si="902"/>
        <v>0</v>
      </c>
      <c r="EL188" s="193">
        <f t="shared" si="902"/>
        <v>0</v>
      </c>
      <c r="EM188" s="193">
        <f t="shared" si="902"/>
        <v>0</v>
      </c>
      <c r="EN188" s="193">
        <f t="shared" si="902"/>
        <v>0</v>
      </c>
      <c r="EO188" s="193">
        <f t="shared" si="902"/>
        <v>0</v>
      </c>
      <c r="EP188" s="193">
        <f t="shared" si="902"/>
        <v>0</v>
      </c>
      <c r="EQ188" s="193">
        <f t="shared" si="902"/>
        <v>0</v>
      </c>
      <c r="ER188" s="193">
        <f t="shared" si="902"/>
        <v>0</v>
      </c>
      <c r="ES188" s="193">
        <f t="shared" si="902"/>
        <v>0</v>
      </c>
      <c r="ET188" s="193">
        <f t="shared" si="902"/>
        <v>0</v>
      </c>
      <c r="EU188" s="193">
        <f t="shared" si="19"/>
        <v>5.250309715</v>
      </c>
      <c r="EV188" s="193">
        <f t="shared" ref="EV188:GQ188" si="903">BB188-CY188</f>
        <v>0</v>
      </c>
      <c r="EW188" s="193">
        <f t="shared" si="903"/>
        <v>0</v>
      </c>
      <c r="EX188" s="193">
        <f t="shared" si="903"/>
        <v>0</v>
      </c>
      <c r="EY188" s="193">
        <f t="shared" si="903"/>
        <v>0</v>
      </c>
      <c r="EZ188" s="193">
        <f t="shared" si="903"/>
        <v>0</v>
      </c>
      <c r="FA188" s="193">
        <f t="shared" si="903"/>
        <v>0</v>
      </c>
      <c r="FB188" s="193">
        <f t="shared" si="903"/>
        <v>0</v>
      </c>
      <c r="FC188" s="193">
        <f t="shared" si="903"/>
        <v>0.002204490954</v>
      </c>
      <c r="FD188" s="193">
        <f t="shared" si="903"/>
        <v>0.006284692693</v>
      </c>
      <c r="FE188" s="193">
        <f t="shared" si="903"/>
        <v>0.01846157776</v>
      </c>
      <c r="FF188" s="193">
        <f t="shared" si="903"/>
        <v>0.04374140186</v>
      </c>
      <c r="FG188" s="193">
        <f t="shared" si="903"/>
        <v>0.07670463806</v>
      </c>
      <c r="FH188" s="193">
        <f t="shared" si="903"/>
        <v>0.1237586609</v>
      </c>
      <c r="FI188" s="193">
        <f t="shared" si="903"/>
        <v>0.1534368724</v>
      </c>
      <c r="FJ188" s="193">
        <f t="shared" si="903"/>
        <v>0.1742690327</v>
      </c>
      <c r="FK188" s="193">
        <f t="shared" si="903"/>
        <v>0.1926974821</v>
      </c>
      <c r="FL188" s="193">
        <f t="shared" si="903"/>
        <v>0.2011104699</v>
      </c>
      <c r="FM188" s="193">
        <f t="shared" si="903"/>
        <v>0.2143308792</v>
      </c>
      <c r="FN188" s="193">
        <f t="shared" si="903"/>
        <v>0.2171352085</v>
      </c>
      <c r="FO188" s="193">
        <f t="shared" si="903"/>
        <v>0.2171352085</v>
      </c>
      <c r="FP188" s="193">
        <f t="shared" si="903"/>
        <v>0.2151321162</v>
      </c>
      <c r="FQ188" s="193">
        <f t="shared" si="903"/>
        <v>0.2099240761</v>
      </c>
      <c r="FR188" s="193">
        <f t="shared" si="903"/>
        <v>0.2119271685</v>
      </c>
      <c r="FS188" s="193">
        <f t="shared" si="903"/>
        <v>0.2099240761</v>
      </c>
      <c r="FT188" s="193">
        <f t="shared" si="903"/>
        <v>0.2123277869</v>
      </c>
      <c r="FU188" s="193">
        <f t="shared" si="903"/>
        <v>0.2131290239</v>
      </c>
      <c r="FV188" s="193">
        <f t="shared" si="903"/>
        <v>0.2019117068</v>
      </c>
      <c r="FW188" s="193">
        <f t="shared" si="903"/>
        <v>0.2019117068</v>
      </c>
      <c r="FX188" s="193">
        <f t="shared" si="903"/>
        <v>0.2003092329</v>
      </c>
      <c r="FY188" s="193">
        <f t="shared" si="903"/>
        <v>0.2003092329</v>
      </c>
      <c r="FZ188" s="193">
        <f t="shared" si="903"/>
        <v>0.2027129437</v>
      </c>
      <c r="GA188" s="193">
        <f t="shared" si="903"/>
        <v>0.2075203653</v>
      </c>
      <c r="GB188" s="193">
        <f t="shared" si="903"/>
        <v>0.2199395378</v>
      </c>
      <c r="GC188" s="193">
        <f t="shared" si="903"/>
        <v>0.2431754088</v>
      </c>
      <c r="GD188" s="193">
        <f t="shared" si="903"/>
        <v>0.2064115338</v>
      </c>
      <c r="GE188" s="193">
        <f t="shared" si="903"/>
        <v>0.1576297259</v>
      </c>
      <c r="GF188" s="193">
        <f t="shared" si="903"/>
        <v>0.10937338</v>
      </c>
      <c r="GG188" s="193">
        <f t="shared" si="903"/>
        <v>0.08016465767</v>
      </c>
      <c r="GH188" s="193">
        <f t="shared" si="903"/>
        <v>0.05280492081</v>
      </c>
      <c r="GI188" s="193">
        <f t="shared" si="903"/>
        <v>0.02980287533</v>
      </c>
      <c r="GJ188" s="193">
        <f t="shared" si="903"/>
        <v>0.01734841689</v>
      </c>
      <c r="GK188" s="193">
        <f t="shared" si="903"/>
        <v>0.005269204551</v>
      </c>
      <c r="GL188" s="193">
        <f t="shared" si="903"/>
        <v>0.00008000181167</v>
      </c>
      <c r="GM188" s="193">
        <f t="shared" si="903"/>
        <v>0</v>
      </c>
      <c r="GN188" s="193">
        <f t="shared" si="903"/>
        <v>0</v>
      </c>
      <c r="GO188" s="193">
        <f t="shared" si="903"/>
        <v>0</v>
      </c>
      <c r="GP188" s="193">
        <f t="shared" si="903"/>
        <v>0</v>
      </c>
      <c r="GQ188" s="193">
        <f t="shared" si="903"/>
        <v>0</v>
      </c>
      <c r="GR188" s="193">
        <f t="shared" si="21"/>
        <v>3.964315619</v>
      </c>
      <c r="GS188" s="193">
        <f t="shared" ref="GS188:IN188" si="904">E188-EV188</f>
        <v>0.1466263585</v>
      </c>
      <c r="GT188" s="193">
        <f t="shared" si="904"/>
        <v>0.1298003829</v>
      </c>
      <c r="GU188" s="193">
        <f t="shared" si="904"/>
        <v>0.1193843028</v>
      </c>
      <c r="GV188" s="193">
        <f t="shared" si="904"/>
        <v>0.1149774997</v>
      </c>
      <c r="GW188" s="193">
        <f t="shared" si="904"/>
        <v>0.1073657489</v>
      </c>
      <c r="GX188" s="193">
        <f t="shared" si="904"/>
        <v>0.1033595642</v>
      </c>
      <c r="GY188" s="193">
        <f t="shared" si="904"/>
        <v>0.1041608011</v>
      </c>
      <c r="GZ188" s="193">
        <f t="shared" si="904"/>
        <v>0.09875136245</v>
      </c>
      <c r="HA188" s="193">
        <f t="shared" si="904"/>
        <v>0.09587301611</v>
      </c>
      <c r="HB188" s="193">
        <f t="shared" si="904"/>
        <v>0.08329551258</v>
      </c>
      <c r="HC188" s="193">
        <f t="shared" si="904"/>
        <v>0.0600187808</v>
      </c>
      <c r="HD188" s="193">
        <f t="shared" si="904"/>
        <v>0.0306611108</v>
      </c>
      <c r="HE188" s="193">
        <f t="shared" si="904"/>
        <v>0.00123430042</v>
      </c>
      <c r="HF188" s="193">
        <f t="shared" si="904"/>
        <v>0</v>
      </c>
      <c r="HG188" s="193">
        <f t="shared" si="904"/>
        <v>0</v>
      </c>
      <c r="HH188" s="193">
        <f t="shared" si="904"/>
        <v>0</v>
      </c>
      <c r="HI188" s="193">
        <f t="shared" si="904"/>
        <v>0</v>
      </c>
      <c r="HJ188" s="193">
        <f t="shared" si="904"/>
        <v>0</v>
      </c>
      <c r="HK188" s="193">
        <f t="shared" si="904"/>
        <v>0</v>
      </c>
      <c r="HL188" s="193">
        <f t="shared" si="904"/>
        <v>0</v>
      </c>
      <c r="HM188" s="193">
        <f t="shared" si="904"/>
        <v>0</v>
      </c>
      <c r="HN188" s="193">
        <f t="shared" si="904"/>
        <v>0</v>
      </c>
      <c r="HO188" s="193">
        <f t="shared" si="904"/>
        <v>0</v>
      </c>
      <c r="HP188" s="193">
        <f t="shared" si="904"/>
        <v>0</v>
      </c>
      <c r="HQ188" s="193">
        <f t="shared" si="904"/>
        <v>0</v>
      </c>
      <c r="HR188" s="193">
        <f t="shared" si="904"/>
        <v>0</v>
      </c>
      <c r="HS188" s="193">
        <f t="shared" si="904"/>
        <v>0</v>
      </c>
      <c r="HT188" s="193">
        <f t="shared" si="904"/>
        <v>0</v>
      </c>
      <c r="HU188" s="193">
        <f t="shared" si="904"/>
        <v>0</v>
      </c>
      <c r="HV188" s="193">
        <f t="shared" si="904"/>
        <v>0</v>
      </c>
      <c r="HW188" s="193">
        <f t="shared" si="904"/>
        <v>0</v>
      </c>
      <c r="HX188" s="193">
        <f t="shared" si="904"/>
        <v>0</v>
      </c>
      <c r="HY188" s="193">
        <f t="shared" si="904"/>
        <v>0</v>
      </c>
      <c r="HZ188" s="193">
        <f t="shared" si="904"/>
        <v>0</v>
      </c>
      <c r="IA188" s="193">
        <f t="shared" si="904"/>
        <v>0.0595991275</v>
      </c>
      <c r="IB188" s="193">
        <f t="shared" si="904"/>
        <v>0.1091821723</v>
      </c>
      <c r="IC188" s="193">
        <f t="shared" si="904"/>
        <v>0.1550348075</v>
      </c>
      <c r="ID188" s="193">
        <f t="shared" si="904"/>
        <v>0.1906534253</v>
      </c>
      <c r="IE188" s="193">
        <f t="shared" si="904"/>
        <v>0.2100007928</v>
      </c>
      <c r="IF188" s="193">
        <f t="shared" si="904"/>
        <v>0.2265929428</v>
      </c>
      <c r="IG188" s="193">
        <f t="shared" si="904"/>
        <v>0.2330381243</v>
      </c>
      <c r="IH188" s="193">
        <f t="shared" si="904"/>
        <v>0.2427136258</v>
      </c>
      <c r="II188" s="193">
        <f t="shared" si="904"/>
        <v>0.2511077763</v>
      </c>
      <c r="IJ188" s="193">
        <f t="shared" si="904"/>
        <v>0.251989015</v>
      </c>
      <c r="IK188" s="193">
        <f t="shared" si="904"/>
        <v>0.2419735534</v>
      </c>
      <c r="IL188" s="193">
        <f t="shared" si="904"/>
        <v>0.2191383008</v>
      </c>
      <c r="IM188" s="193">
        <f t="shared" si="904"/>
        <v>0.2039147991</v>
      </c>
      <c r="IN188" s="193">
        <f t="shared" si="904"/>
        <v>0.1738684142</v>
      </c>
      <c r="IO188" s="193">
        <f t="shared" si="23"/>
        <v>2.768806877</v>
      </c>
      <c r="IP188" s="193">
        <f t="shared" si="29"/>
        <v>2.13285898</v>
      </c>
      <c r="IQ188" s="193">
        <f t="shared" ref="IQ188:KK188" si="905">MAX((MIN(CZ188+IP188,$IO$7))-GT188,0)</f>
        <v>2.003058597</v>
      </c>
      <c r="IR188" s="193">
        <f t="shared" si="905"/>
        <v>1.883674294</v>
      </c>
      <c r="IS188" s="193">
        <f t="shared" si="905"/>
        <v>1.768696794</v>
      </c>
      <c r="IT188" s="193">
        <f t="shared" si="905"/>
        <v>1.661331046</v>
      </c>
      <c r="IU188" s="193">
        <f t="shared" si="905"/>
        <v>1.557971481</v>
      </c>
      <c r="IV188" s="193">
        <f t="shared" si="905"/>
        <v>1.45381068</v>
      </c>
      <c r="IW188" s="193">
        <f t="shared" si="905"/>
        <v>1.355059318</v>
      </c>
      <c r="IX188" s="193">
        <f t="shared" si="905"/>
        <v>1.259186302</v>
      </c>
      <c r="IY188" s="193">
        <f t="shared" si="905"/>
        <v>1.175890789</v>
      </c>
      <c r="IZ188" s="193">
        <f t="shared" si="905"/>
        <v>1.115872008</v>
      </c>
      <c r="JA188" s="193">
        <f t="shared" si="905"/>
        <v>1.085210898</v>
      </c>
      <c r="JB188" s="193">
        <f t="shared" si="905"/>
        <v>1.083976597</v>
      </c>
      <c r="JC188" s="193">
        <f t="shared" si="905"/>
        <v>1.107889848</v>
      </c>
      <c r="JD188" s="193">
        <f t="shared" si="905"/>
        <v>1.184499647</v>
      </c>
      <c r="JE188" s="193">
        <f t="shared" si="905"/>
        <v>1.292865149</v>
      </c>
      <c r="JF188" s="193">
        <f t="shared" si="905"/>
        <v>1.404568251</v>
      </c>
      <c r="JG188" s="193">
        <f t="shared" si="905"/>
        <v>1.562325449</v>
      </c>
      <c r="JH188" s="193">
        <f t="shared" si="905"/>
        <v>1.750653086</v>
      </c>
      <c r="JI188" s="193">
        <f t="shared" si="905"/>
        <v>1.975206307</v>
      </c>
      <c r="JJ188" s="193">
        <f t="shared" si="905"/>
        <v>2.226075655</v>
      </c>
      <c r="JK188" s="193">
        <f t="shared" si="905"/>
        <v>2.530688317</v>
      </c>
      <c r="JL188" s="193">
        <f t="shared" si="905"/>
        <v>2.866039451</v>
      </c>
      <c r="JM188" s="193">
        <f t="shared" si="905"/>
        <v>3.170105371</v>
      </c>
      <c r="JN188" s="193">
        <f t="shared" si="905"/>
        <v>3.51931019</v>
      </c>
      <c r="JO188" s="193">
        <f t="shared" si="905"/>
        <v>3.857584396</v>
      </c>
      <c r="JP188" s="193">
        <f t="shared" si="905"/>
        <v>4.203276626</v>
      </c>
      <c r="JQ188" s="193">
        <f t="shared" si="905"/>
        <v>4.472284633</v>
      </c>
      <c r="JR188" s="193">
        <f t="shared" si="905"/>
        <v>4.738013268</v>
      </c>
      <c r="JS188" s="193">
        <f t="shared" si="905"/>
        <v>5</v>
      </c>
      <c r="JT188" s="193">
        <f t="shared" si="905"/>
        <v>5</v>
      </c>
      <c r="JU188" s="193">
        <f t="shared" si="905"/>
        <v>5</v>
      </c>
      <c r="JV188" s="193">
        <f t="shared" si="905"/>
        <v>5</v>
      </c>
      <c r="JW188" s="193">
        <f t="shared" si="905"/>
        <v>5</v>
      </c>
      <c r="JX188" s="193">
        <f t="shared" si="905"/>
        <v>4.940400873</v>
      </c>
      <c r="JY188" s="193">
        <f t="shared" si="905"/>
        <v>4.8312187</v>
      </c>
      <c r="JZ188" s="193">
        <f t="shared" si="905"/>
        <v>4.676183893</v>
      </c>
      <c r="KA188" s="193">
        <f t="shared" si="905"/>
        <v>4.485530467</v>
      </c>
      <c r="KB188" s="193">
        <f t="shared" si="905"/>
        <v>4.275529675</v>
      </c>
      <c r="KC188" s="193">
        <f t="shared" si="905"/>
        <v>4.048936732</v>
      </c>
      <c r="KD188" s="193">
        <f t="shared" si="905"/>
        <v>3.815898607</v>
      </c>
      <c r="KE188" s="193">
        <f t="shared" si="905"/>
        <v>3.573184982</v>
      </c>
      <c r="KF188" s="193">
        <f t="shared" si="905"/>
        <v>3.322077205</v>
      </c>
      <c r="KG188" s="193">
        <f t="shared" si="905"/>
        <v>3.07008819</v>
      </c>
      <c r="KH188" s="193">
        <f t="shared" si="905"/>
        <v>2.828114637</v>
      </c>
      <c r="KI188" s="193">
        <f t="shared" si="905"/>
        <v>2.608976336</v>
      </c>
      <c r="KJ188" s="193">
        <f t="shared" si="905"/>
        <v>2.405061537</v>
      </c>
      <c r="KK188" s="193">
        <f t="shared" si="905"/>
        <v>2.231193123</v>
      </c>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row>
    <row r="189" ht="14.25" customHeight="1">
      <c r="A189" s="1">
        <v>6.0</v>
      </c>
      <c r="B189" s="1">
        <f t="shared" ref="B189:C189" si="906">B188+1</f>
        <v>179</v>
      </c>
      <c r="C189" s="267">
        <f t="shared" si="906"/>
        <v>43644</v>
      </c>
      <c r="D189" s="193">
        <f t="shared" si="15"/>
        <v>8.803190169</v>
      </c>
      <c r="E189" s="193">
        <f>(SUMIFS(Profile!$F$2:$F$17521,Profile!$B$2:$B$17521,$B189,Profile!$C$2:$C$17521,E$8))*$C$6</f>
        <v>0.1474275954</v>
      </c>
      <c r="F189" s="193">
        <f>(SUMIFS(Profile!$F$2:$F$17521,Profile!$B$2:$B$17521,$B189,Profile!$C$2:$C$17521,F$8))*$C$6</f>
        <v>0.1285985275</v>
      </c>
      <c r="G189" s="193">
        <f>(SUMIFS(Profile!$F$2:$F$17521,Profile!$B$2:$B$17521,$B189,Profile!$C$2:$C$17521,G$8))*$C$6</f>
        <v>0.1205861582</v>
      </c>
      <c r="H189" s="193">
        <f>(SUMIFS(Profile!$F$2:$F$17521,Profile!$B$2:$B$17521,$B189,Profile!$C$2:$C$17521,H$8))*$C$6</f>
        <v>0.116980592</v>
      </c>
      <c r="I189" s="193">
        <f>(SUMIFS(Profile!$F$2:$F$17521,Profile!$B$2:$B$17521,$B189,Profile!$C$2:$C$17521,I$8))*$C$6</f>
        <v>0.1077663673</v>
      </c>
      <c r="J189" s="193">
        <f>(SUMIFS(Profile!$F$2:$F$17521,Profile!$B$2:$B$17521,$B189,Profile!$C$2:$C$17521,J$8))*$C$6</f>
        <v>0.1029589457</v>
      </c>
      <c r="K189" s="193">
        <f>(SUMIFS(Profile!$F$2:$F$17521,Profile!$B$2:$B$17521,$B189,Profile!$C$2:$C$17521,K$8))*$C$6</f>
        <v>0.1017570903</v>
      </c>
      <c r="L189" s="193">
        <f>(SUMIFS(Profile!$F$2:$F$17521,Profile!$B$2:$B$17521,$B189,Profile!$C$2:$C$17521,L$8))*$C$6</f>
        <v>0.09935337954</v>
      </c>
      <c r="M189" s="193">
        <f>(SUMIFS(Profile!$F$2:$F$17521,Profile!$B$2:$B$17521,$B189,Profile!$C$2:$C$17521,M$8))*$C$6</f>
        <v>0.1005552349</v>
      </c>
      <c r="N189" s="193">
        <f>(SUMIFS(Profile!$F$2:$F$17521,Profile!$B$2:$B$17521,$B189,Profile!$C$2:$C$17521,N$8))*$C$6</f>
        <v>0.1009558534</v>
      </c>
      <c r="O189" s="193">
        <f>(SUMIFS(Profile!$F$2:$F$17521,Profile!$B$2:$B$17521,$B189,Profile!$C$2:$C$17521,O$8))*$C$6</f>
        <v>0.1029589457</v>
      </c>
      <c r="P189" s="193">
        <f>(SUMIFS(Profile!$F$2:$F$17521,Profile!$B$2:$B$17521,$B189,Profile!$C$2:$C$17521,P$8))*$C$6</f>
        <v>0.1093688412</v>
      </c>
      <c r="Q189" s="193">
        <f>(SUMIFS(Profile!$F$2:$F$17521,Profile!$B$2:$B$17521,$B189,Profile!$C$2:$C$17521,Q$8))*$C$6</f>
        <v>0.1185830659</v>
      </c>
      <c r="R189" s="193">
        <f>(SUMIFS(Profile!$F$2:$F$17521,Profile!$B$2:$B$17521,$B189,Profile!$C$2:$C$17521,R$8))*$C$6</f>
        <v>0.1442226477</v>
      </c>
      <c r="S189" s="193">
        <f>(SUMIFS(Profile!$F$2:$F$17521,Profile!$B$2:$B$17521,$B189,Profile!$C$2:$C$17521,S$8))*$C$6</f>
        <v>0.170262848</v>
      </c>
      <c r="T189" s="193">
        <f>(SUMIFS(Profile!$F$2:$F$17521,Profile!$B$2:$B$17521,$B189,Profile!$C$2:$C$17521,T$8))*$C$6</f>
        <v>0.1858869682</v>
      </c>
      <c r="U189" s="193">
        <f>(SUMIFS(Profile!$F$2:$F$17521,Profile!$B$2:$B$17521,$B189,Profile!$C$2:$C$17521,U$8))*$C$6</f>
        <v>0.1951011929</v>
      </c>
      <c r="V189" s="193">
        <f>(SUMIFS(Profile!$F$2:$F$17521,Profile!$B$2:$B$17521,$B189,Profile!$C$2:$C$17521,V$8))*$C$6</f>
        <v>0.2019117068</v>
      </c>
      <c r="W189" s="193">
        <f>(SUMIFS(Profile!$F$2:$F$17521,Profile!$B$2:$B$17521,$B189,Profile!$C$2:$C$17521,W$8))*$C$6</f>
        <v>0.1991073775</v>
      </c>
      <c r="X189" s="193">
        <f>(SUMIFS(Profile!$F$2:$F$17521,Profile!$B$2:$B$17521,$B189,Profile!$C$2:$C$17521,X$8))*$C$6</f>
        <v>0.1983061406</v>
      </c>
      <c r="Y189" s="193">
        <f>(SUMIFS(Profile!$F$2:$F$17521,Profile!$B$2:$B$17521,$B189,Profile!$C$2:$C$17521,Y$8))*$C$6</f>
        <v>0.1930981006</v>
      </c>
      <c r="Z189" s="193">
        <f>(SUMIFS(Profile!$F$2:$F$17521,Profile!$B$2:$B$17521,$B189,Profile!$C$2:$C$17521,Z$8))*$C$6</f>
        <v>0.1906943898</v>
      </c>
      <c r="AA189" s="193">
        <f>(SUMIFS(Profile!$F$2:$F$17521,Profile!$B$2:$B$17521,$B189,Profile!$C$2:$C$17521,AA$8))*$C$6</f>
        <v>0.1902937713</v>
      </c>
      <c r="AB189" s="193">
        <f>(SUMIFS(Profile!$F$2:$F$17521,Profile!$B$2:$B$17521,$B189,Profile!$C$2:$C$17521,AB$8))*$C$6</f>
        <v>0.1910950082</v>
      </c>
      <c r="AC189" s="193">
        <f>(SUMIFS(Profile!$F$2:$F$17521,Profile!$B$2:$B$17521,$B189,Profile!$C$2:$C$17521,AC$8))*$C$6</f>
        <v>0.1930981006</v>
      </c>
      <c r="AD189" s="193">
        <f>(SUMIFS(Profile!$F$2:$F$17521,Profile!$B$2:$B$17521,$B189,Profile!$C$2:$C$17521,AD$8))*$C$6</f>
        <v>0.1938993375</v>
      </c>
      <c r="AE189" s="193">
        <f>(SUMIFS(Profile!$F$2:$F$17521,Profile!$B$2:$B$17521,$B189,Profile!$C$2:$C$17521,AE$8))*$C$6</f>
        <v>0.181480165</v>
      </c>
      <c r="AF189" s="193">
        <f>(SUMIFS(Profile!$F$2:$F$17521,Profile!$B$2:$B$17521,$B189,Profile!$C$2:$C$17521,AF$8))*$C$6</f>
        <v>0.1838838758</v>
      </c>
      <c r="AG189" s="193">
        <f>(SUMIFS(Profile!$F$2:$F$17521,Profile!$B$2:$B$17521,$B189,Profile!$C$2:$C$17521,AG$8))*$C$6</f>
        <v>0.1830826389</v>
      </c>
      <c r="AH189" s="193">
        <f>(SUMIFS(Profile!$F$2:$F$17521,Profile!$B$2:$B$17521,$B189,Profile!$C$2:$C$17521,AH$8))*$C$6</f>
        <v>0.1786758358</v>
      </c>
      <c r="AI189" s="193">
        <f>(SUMIFS(Profile!$F$2:$F$17521,Profile!$B$2:$B$17521,$B189,Profile!$C$2:$C$17521,AI$8))*$C$6</f>
        <v>0.1834832574</v>
      </c>
      <c r="AJ189" s="193">
        <f>(SUMIFS(Profile!$F$2:$F$17521,Profile!$B$2:$B$17521,$B189,Profile!$C$2:$C$17521,AJ$8))*$C$6</f>
        <v>0.1902937713</v>
      </c>
      <c r="AK189" s="193">
        <f>(SUMIFS(Profile!$F$2:$F$17521,Profile!$B$2:$B$17521,$B189,Profile!$C$2:$C$17521,AK$8))*$C$6</f>
        <v>0.2067191284</v>
      </c>
      <c r="AL189" s="193">
        <f>(SUMIFS(Profile!$F$2:$F$17521,Profile!$B$2:$B$17521,$B189,Profile!$C$2:$C$17521,AL$8))*$C$6</f>
        <v>0.2283525256</v>
      </c>
      <c r="AM189" s="193">
        <f>(SUMIFS(Profile!$F$2:$F$17521,Profile!$B$2:$B$17521,$B189,Profile!$C$2:$C$17521,AM$8))*$C$6</f>
        <v>0.2575976736</v>
      </c>
      <c r="AN189" s="193">
        <f>(SUMIFS(Profile!$F$2:$F$17521,Profile!$B$2:$B$17521,$B189,Profile!$C$2:$C$17521,AN$8))*$C$6</f>
        <v>0.2644081875</v>
      </c>
      <c r="AO189" s="193">
        <f>(SUMIFS(Profile!$F$2:$F$17521,Profile!$B$2:$B$17521,$B189,Profile!$C$2:$C$17521,AO$8))*$C$6</f>
        <v>0.2636069506</v>
      </c>
      <c r="AP189" s="193">
        <f>(SUMIFS(Profile!$F$2:$F$17521,Profile!$B$2:$B$17521,$B189,Profile!$C$2:$C$17521,AP$8))*$C$6</f>
        <v>0.2575976736</v>
      </c>
      <c r="AQ189" s="193">
        <f>(SUMIFS(Profile!$F$2:$F$17521,Profile!$B$2:$B$17521,$B189,Profile!$C$2:$C$17521,AQ$8))*$C$6</f>
        <v>0.2535914889</v>
      </c>
      <c r="AR189" s="193">
        <f>(SUMIFS(Profile!$F$2:$F$17521,Profile!$B$2:$B$17521,$B189,Profile!$C$2:$C$17521,AR$8))*$C$6</f>
        <v>0.2475822119</v>
      </c>
      <c r="AS189" s="193">
        <f>(SUMIFS(Profile!$F$2:$F$17521,Profile!$B$2:$B$17521,$B189,Profile!$C$2:$C$17521,AS$8))*$C$6</f>
        <v>0.2471815935</v>
      </c>
      <c r="AT189" s="193">
        <f>(SUMIFS(Profile!$F$2:$F$17521,Profile!$B$2:$B$17521,$B189,Profile!$C$2:$C$17521,AT$8))*$C$6</f>
        <v>0.2423741719</v>
      </c>
      <c r="AU189" s="193">
        <f>(SUMIFS(Profile!$F$2:$F$17521,Profile!$B$2:$B$17521,$B189,Profile!$C$2:$C$17521,AU$8))*$C$6</f>
        <v>0.2435760273</v>
      </c>
      <c r="AV189" s="193">
        <f>(SUMIFS(Profile!$F$2:$F$17521,Profile!$B$2:$B$17521,$B189,Profile!$C$2:$C$17521,AV$8))*$C$6</f>
        <v>0.2455791196</v>
      </c>
      <c r="AW189" s="193">
        <f>(SUMIFS(Profile!$F$2:$F$17521,Profile!$B$2:$B$17521,$B189,Profile!$C$2:$C$17521,AW$8))*$C$6</f>
        <v>0.2431754088</v>
      </c>
      <c r="AX189" s="193">
        <f>(SUMIFS(Profile!$F$2:$F$17521,Profile!$B$2:$B$17521,$B189,Profile!$C$2:$C$17521,AX$8))*$C$6</f>
        <v>0.2223432486</v>
      </c>
      <c r="AY189" s="193">
        <f>(SUMIFS(Profile!$F$2:$F$17521,Profile!$B$2:$B$17521,$B189,Profile!$C$2:$C$17521,AY$8))*$C$6</f>
        <v>0.2003092329</v>
      </c>
      <c r="AZ189" s="193">
        <f>(SUMIFS(Profile!$F$2:$F$17521,Profile!$B$2:$B$17521,$B189,Profile!$C$2:$C$17521,AZ$8))*$C$6</f>
        <v>0.1734677957</v>
      </c>
      <c r="BA189" s="193">
        <f t="shared" si="16"/>
        <v>10.79003245</v>
      </c>
      <c r="BB189" s="193">
        <f>(SUMIFS(Profile!$E$2:$E$17521,Profile!$B$2:$B$17521,$B189,Profile!$C$2:$C$17521,BB$8))*$C$9</f>
        <v>0</v>
      </c>
      <c r="BC189" s="193">
        <f>(SUMIFS(Profile!$E$2:$E$17521,Profile!$B$2:$B$17521,$B189,Profile!$C$2:$C$17521,BC$8))*$C$9</f>
        <v>0</v>
      </c>
      <c r="BD189" s="193">
        <f>(SUMIFS(Profile!$E$2:$E$17521,Profile!$B$2:$B$17521,$B189,Profile!$C$2:$C$17521,BD$8))*$C$9</f>
        <v>0</v>
      </c>
      <c r="BE189" s="193">
        <f>(SUMIFS(Profile!$E$2:$E$17521,Profile!$B$2:$B$17521,$B189,Profile!$C$2:$C$17521,BE$8))*$C$9</f>
        <v>0</v>
      </c>
      <c r="BF189" s="193">
        <f>(SUMIFS(Profile!$E$2:$E$17521,Profile!$B$2:$B$17521,$B189,Profile!$C$2:$C$17521,BF$8))*$C$9</f>
        <v>0</v>
      </c>
      <c r="BG189" s="193">
        <f>(SUMIFS(Profile!$E$2:$E$17521,Profile!$B$2:$B$17521,$B189,Profile!$C$2:$C$17521,BG$8))*$C$9</f>
        <v>0</v>
      </c>
      <c r="BH189" s="193">
        <f>(SUMIFS(Profile!$E$2:$E$17521,Profile!$B$2:$B$17521,$B189,Profile!$C$2:$C$17521,BH$8))*$C$9</f>
        <v>0</v>
      </c>
      <c r="BI189" s="193">
        <f>(SUMIFS(Profile!$E$2:$E$17521,Profile!$B$2:$B$17521,$B189,Profile!$C$2:$C$17521,BI$8))*$C$9</f>
        <v>0.002338096467</v>
      </c>
      <c r="BJ189" s="193">
        <f>(SUMIFS(Profile!$E$2:$E$17521,Profile!$B$2:$B$17521,$B189,Profile!$C$2:$C$17521,BJ$8))*$C$9</f>
        <v>0.005807545206</v>
      </c>
      <c r="BK189" s="193">
        <f>(SUMIFS(Profile!$E$2:$E$17521,Profile!$B$2:$B$17521,$B189,Profile!$C$2:$C$17521,BK$8))*$C$9</f>
        <v>0.02110326182</v>
      </c>
      <c r="BL189" s="193">
        <f>(SUMIFS(Profile!$E$2:$E$17521,Profile!$B$2:$B$17521,$B189,Profile!$C$2:$C$17521,BL$8))*$C$9</f>
        <v>0.05042054811</v>
      </c>
      <c r="BM189" s="193">
        <f>(SUMIFS(Profile!$E$2:$E$17521,Profile!$B$2:$B$17521,$B189,Profile!$C$2:$C$17521,BM$8))*$C$9</f>
        <v>0.08550072781</v>
      </c>
      <c r="BN189" s="193">
        <f>(SUMIFS(Profile!$E$2:$E$17521,Profile!$B$2:$B$17521,$B189,Profile!$C$2:$C$17521,BN$8))*$C$9</f>
        <v>0.1497790993</v>
      </c>
      <c r="BO189" s="193">
        <f>(SUMIFS(Profile!$E$2:$E$17521,Profile!$B$2:$B$17521,$B189,Profile!$C$2:$C$17521,BO$8))*$C$9</f>
        <v>0.1823703783</v>
      </c>
      <c r="BP189" s="193">
        <f>(SUMIFS(Profile!$E$2:$E$17521,Profile!$B$2:$B$17521,$B189,Profile!$C$2:$C$17521,BP$8))*$C$9</f>
        <v>0.2360961645</v>
      </c>
      <c r="BQ189" s="193">
        <f>(SUMIFS(Profile!$E$2:$E$17521,Profile!$B$2:$B$17521,$B189,Profile!$C$2:$C$17521,BQ$8))*$C$9</f>
        <v>0.3050735951</v>
      </c>
      <c r="BR189" s="193">
        <f>(SUMIFS(Profile!$E$2:$E$17521,Profile!$B$2:$B$17521,$B189,Profile!$C$2:$C$17521,BR$8))*$C$9</f>
        <v>0.3476018482</v>
      </c>
      <c r="BS189" s="193">
        <f>(SUMIFS(Profile!$E$2:$E$17521,Profile!$B$2:$B$17521,$B189,Profile!$C$2:$C$17521,BS$8))*$C$9</f>
        <v>0.4007837344</v>
      </c>
      <c r="BT189" s="193">
        <f>(SUMIFS(Profile!$E$2:$E$17521,Profile!$B$2:$B$17521,$B189,Profile!$C$2:$C$17521,BT$8))*$C$9</f>
        <v>0.441182101</v>
      </c>
      <c r="BU189" s="193">
        <f>(SUMIFS(Profile!$E$2:$E$17521,Profile!$B$2:$B$17521,$B189,Profile!$C$2:$C$17521,BU$8))*$C$9</f>
        <v>0.4908911191</v>
      </c>
      <c r="BV189" s="193">
        <f>(SUMIFS(Profile!$E$2:$E$17521,Profile!$B$2:$B$17521,$B189,Profile!$C$2:$C$17521,BV$8))*$C$9</f>
        <v>0.5520416277</v>
      </c>
      <c r="BW189" s="193">
        <f>(SUMIFS(Profile!$E$2:$E$17521,Profile!$B$2:$B$17521,$B189,Profile!$C$2:$C$17521,BW$8))*$C$9</f>
        <v>0.5836879136</v>
      </c>
      <c r="BX189" s="193">
        <f>(SUMIFS(Profile!$E$2:$E$17521,Profile!$B$2:$B$17521,$B189,Profile!$C$2:$C$17521,BX$8))*$C$9</f>
        <v>0.5811082836</v>
      </c>
      <c r="BY189" s="193">
        <f>(SUMIFS(Profile!$E$2:$E$17521,Profile!$B$2:$B$17521,$B189,Profile!$C$2:$C$17521,BY$8))*$C$9</f>
        <v>0.6041663331</v>
      </c>
      <c r="BZ189" s="193">
        <f>(SUMIFS(Profile!$E$2:$E$17521,Profile!$B$2:$B$17521,$B189,Profile!$C$2:$C$17521,BZ$8))*$C$9</f>
        <v>0.6321227751</v>
      </c>
      <c r="CA189" s="193">
        <f>(SUMIFS(Profile!$E$2:$E$17521,Profile!$B$2:$B$17521,$B189,Profile!$C$2:$C$17521,CA$8))*$C$9</f>
        <v>0.6031800097</v>
      </c>
      <c r="CB189" s="193">
        <f>(SUMIFS(Profile!$E$2:$E$17521,Profile!$B$2:$B$17521,$B189,Profile!$C$2:$C$17521,CB$8))*$C$9</f>
        <v>0.6079870691</v>
      </c>
      <c r="CC189" s="193">
        <f>(SUMIFS(Profile!$E$2:$E$17521,Profile!$B$2:$B$17521,$B189,Profile!$C$2:$C$17521,CC$8))*$C$9</f>
        <v>0.5670337244</v>
      </c>
      <c r="CD189" s="193">
        <f>(SUMIFS(Profile!$E$2:$E$17521,Profile!$B$2:$B$17521,$B189,Profile!$C$2:$C$17521,CD$8))*$C$9</f>
        <v>0.5478789772</v>
      </c>
      <c r="CE189" s="193">
        <f>(SUMIFS(Profile!$E$2:$E$17521,Profile!$B$2:$B$17521,$B189,Profile!$C$2:$C$17521,CE$8))*$C$9</f>
        <v>0.5727708451</v>
      </c>
      <c r="CF189" s="193">
        <f>(SUMIFS(Profile!$E$2:$E$17521,Profile!$B$2:$B$17521,$B189,Profile!$C$2:$C$17521,CF$8))*$C$9</f>
        <v>0.491386054</v>
      </c>
      <c r="CG189" s="193">
        <f>(SUMIFS(Profile!$E$2:$E$17521,Profile!$B$2:$B$17521,$B189,Profile!$C$2:$C$17521,CG$8))*$C$9</f>
        <v>0.4013783536</v>
      </c>
      <c r="CH189" s="193">
        <f>(SUMIFS(Profile!$E$2:$E$17521,Profile!$B$2:$B$17521,$B189,Profile!$C$2:$C$17521,CH$8))*$C$9</f>
        <v>0.3262620313</v>
      </c>
      <c r="CI189" s="193">
        <f>(SUMIFS(Profile!$E$2:$E$17521,Profile!$B$2:$B$17521,$B189,Profile!$C$2:$C$17521,CI$8))*$C$9</f>
        <v>0.2765614097</v>
      </c>
      <c r="CJ189" s="193">
        <f>(SUMIFS(Profile!$E$2:$E$17521,Profile!$B$2:$B$17521,$B189,Profile!$C$2:$C$17521,CJ$8))*$C$9</f>
        <v>0.2291390392</v>
      </c>
      <c r="CK189" s="193">
        <f>(SUMIFS(Profile!$E$2:$E$17521,Profile!$B$2:$B$17521,$B189,Profile!$C$2:$C$17521,CK$8))*$C$9</f>
        <v>0.1758044649</v>
      </c>
      <c r="CL189" s="193">
        <f>(SUMIFS(Profile!$E$2:$E$17521,Profile!$B$2:$B$17521,$B189,Profile!$C$2:$C$17521,CL$8))*$C$9</f>
        <v>0.128169191</v>
      </c>
      <c r="CM189" s="193">
        <f>(SUMIFS(Profile!$E$2:$E$17521,Profile!$B$2:$B$17521,$B189,Profile!$C$2:$C$17521,CM$8))*$C$9</f>
        <v>0.09423369514</v>
      </c>
      <c r="CN189" s="193">
        <f>(SUMIFS(Profile!$E$2:$E$17521,Profile!$B$2:$B$17521,$B189,Profile!$C$2:$C$17521,CN$8))*$C$9</f>
        <v>0.05684537905</v>
      </c>
      <c r="CO189" s="193">
        <f>(SUMIFS(Profile!$E$2:$E$17521,Profile!$B$2:$B$17521,$B189,Profile!$C$2:$C$17521,CO$8))*$C$9</f>
        <v>0.02525443724</v>
      </c>
      <c r="CP189" s="193">
        <f>(SUMIFS(Profile!$E$2:$E$17521,Profile!$B$2:$B$17521,$B189,Profile!$C$2:$C$17521,CP$8))*$C$9</f>
        <v>0.008235012474</v>
      </c>
      <c r="CQ189" s="193">
        <f>(SUMIFS(Profile!$E$2:$E$17521,Profile!$B$2:$B$17521,$B189,Profile!$C$2:$C$17521,CQ$8))*$C$9</f>
        <v>0.005837602556</v>
      </c>
      <c r="CR189" s="193">
        <f>(SUMIFS(Profile!$E$2:$E$17521,Profile!$B$2:$B$17521,$B189,Profile!$C$2:$C$17521,CR$8))*$C$9</f>
        <v>0</v>
      </c>
      <c r="CS189" s="193">
        <f>(SUMIFS(Profile!$E$2:$E$17521,Profile!$B$2:$B$17521,$B189,Profile!$C$2:$C$17521,CS$8))*$C$9</f>
        <v>0</v>
      </c>
      <c r="CT189" s="193">
        <f>(SUMIFS(Profile!$E$2:$E$17521,Profile!$B$2:$B$17521,$B189,Profile!$C$2:$C$17521,CT$8))*$C$9</f>
        <v>0</v>
      </c>
      <c r="CU189" s="193">
        <f>(SUMIFS(Profile!$E$2:$E$17521,Profile!$B$2:$B$17521,$B189,Profile!$C$2:$C$17521,CU$8))*$C$9</f>
        <v>0</v>
      </c>
      <c r="CV189" s="193">
        <f>(SUMIFS(Profile!$E$2:$E$17521,Profile!$B$2:$B$17521,$B189,Profile!$C$2:$C$17521,CV$8))*$C$9</f>
        <v>0</v>
      </c>
      <c r="CW189" s="193">
        <f>(SUMIFS(Profile!$E$2:$E$17521,Profile!$B$2:$B$17521,$B189,Profile!$C$2:$C$17521,CW$8))*$C$9</f>
        <v>0</v>
      </c>
      <c r="CX189" s="193">
        <f t="shared" si="17"/>
        <v>5.799811593</v>
      </c>
      <c r="CY189" s="193">
        <f t="shared" ref="CY189:ET189" si="907">MAX(BB189-E189,0)</f>
        <v>0</v>
      </c>
      <c r="CZ189" s="193">
        <f t="shared" si="907"/>
        <v>0</v>
      </c>
      <c r="DA189" s="193">
        <f t="shared" si="907"/>
        <v>0</v>
      </c>
      <c r="DB189" s="193">
        <f t="shared" si="907"/>
        <v>0</v>
      </c>
      <c r="DC189" s="193">
        <f t="shared" si="907"/>
        <v>0</v>
      </c>
      <c r="DD189" s="193">
        <f t="shared" si="907"/>
        <v>0</v>
      </c>
      <c r="DE189" s="193">
        <f t="shared" si="907"/>
        <v>0</v>
      </c>
      <c r="DF189" s="193">
        <f t="shared" si="907"/>
        <v>0</v>
      </c>
      <c r="DG189" s="193">
        <f t="shared" si="907"/>
        <v>0</v>
      </c>
      <c r="DH189" s="193">
        <f t="shared" si="907"/>
        <v>0</v>
      </c>
      <c r="DI189" s="193">
        <f t="shared" si="907"/>
        <v>0</v>
      </c>
      <c r="DJ189" s="193">
        <f t="shared" si="907"/>
        <v>0</v>
      </c>
      <c r="DK189" s="193">
        <f t="shared" si="907"/>
        <v>0.03119603345</v>
      </c>
      <c r="DL189" s="193">
        <f t="shared" si="907"/>
        <v>0.03814773055</v>
      </c>
      <c r="DM189" s="193">
        <f t="shared" si="907"/>
        <v>0.06583331651</v>
      </c>
      <c r="DN189" s="193">
        <f t="shared" si="907"/>
        <v>0.1191866269</v>
      </c>
      <c r="DO189" s="193">
        <f t="shared" si="907"/>
        <v>0.1525006553</v>
      </c>
      <c r="DP189" s="193">
        <f t="shared" si="907"/>
        <v>0.1988720276</v>
      </c>
      <c r="DQ189" s="193">
        <f t="shared" si="907"/>
        <v>0.2420747235</v>
      </c>
      <c r="DR189" s="193">
        <f t="shared" si="907"/>
        <v>0.2925849785</v>
      </c>
      <c r="DS189" s="193">
        <f t="shared" si="907"/>
        <v>0.3589435272</v>
      </c>
      <c r="DT189" s="193">
        <f t="shared" si="907"/>
        <v>0.3929935239</v>
      </c>
      <c r="DU189" s="193">
        <f t="shared" si="907"/>
        <v>0.3908145124</v>
      </c>
      <c r="DV189" s="193">
        <f t="shared" si="907"/>
        <v>0.4130713248</v>
      </c>
      <c r="DW189" s="193">
        <f t="shared" si="907"/>
        <v>0.4390246745</v>
      </c>
      <c r="DX189" s="193">
        <f t="shared" si="907"/>
        <v>0.4092806722</v>
      </c>
      <c r="DY189" s="193">
        <f t="shared" si="907"/>
        <v>0.4265069041</v>
      </c>
      <c r="DZ189" s="193">
        <f t="shared" si="907"/>
        <v>0.3831498486</v>
      </c>
      <c r="EA189" s="193">
        <f t="shared" si="907"/>
        <v>0.3647963383</v>
      </c>
      <c r="EB189" s="193">
        <f t="shared" si="907"/>
        <v>0.3940950093</v>
      </c>
      <c r="EC189" s="193">
        <f t="shared" si="907"/>
        <v>0.3079027967</v>
      </c>
      <c r="ED189" s="193">
        <f t="shared" si="907"/>
        <v>0.2110845823</v>
      </c>
      <c r="EE189" s="193">
        <f t="shared" si="907"/>
        <v>0.1195429029</v>
      </c>
      <c r="EF189" s="193">
        <f t="shared" si="907"/>
        <v>0.04820888419</v>
      </c>
      <c r="EG189" s="193">
        <f t="shared" si="907"/>
        <v>0</v>
      </c>
      <c r="EH189" s="193">
        <f t="shared" si="907"/>
        <v>0</v>
      </c>
      <c r="EI189" s="193">
        <f t="shared" si="907"/>
        <v>0</v>
      </c>
      <c r="EJ189" s="193">
        <f t="shared" si="907"/>
        <v>0</v>
      </c>
      <c r="EK189" s="193">
        <f t="shared" si="907"/>
        <v>0</v>
      </c>
      <c r="EL189" s="193">
        <f t="shared" si="907"/>
        <v>0</v>
      </c>
      <c r="EM189" s="193">
        <f t="shared" si="907"/>
        <v>0</v>
      </c>
      <c r="EN189" s="193">
        <f t="shared" si="907"/>
        <v>0</v>
      </c>
      <c r="EO189" s="193">
        <f t="shared" si="907"/>
        <v>0</v>
      </c>
      <c r="EP189" s="193">
        <f t="shared" si="907"/>
        <v>0</v>
      </c>
      <c r="EQ189" s="193">
        <f t="shared" si="907"/>
        <v>0</v>
      </c>
      <c r="ER189" s="193">
        <f t="shared" si="907"/>
        <v>0</v>
      </c>
      <c r="ES189" s="193">
        <f t="shared" si="907"/>
        <v>0</v>
      </c>
      <c r="ET189" s="193">
        <f t="shared" si="907"/>
        <v>0</v>
      </c>
      <c r="EU189" s="193">
        <f t="shared" si="19"/>
        <v>4.990220855</v>
      </c>
      <c r="EV189" s="193">
        <f t="shared" ref="EV189:GQ189" si="908">BB189-CY189</f>
        <v>0</v>
      </c>
      <c r="EW189" s="193">
        <f t="shared" si="908"/>
        <v>0</v>
      </c>
      <c r="EX189" s="193">
        <f t="shared" si="908"/>
        <v>0</v>
      </c>
      <c r="EY189" s="193">
        <f t="shared" si="908"/>
        <v>0</v>
      </c>
      <c r="EZ189" s="193">
        <f t="shared" si="908"/>
        <v>0</v>
      </c>
      <c r="FA189" s="193">
        <f t="shared" si="908"/>
        <v>0</v>
      </c>
      <c r="FB189" s="193">
        <f t="shared" si="908"/>
        <v>0</v>
      </c>
      <c r="FC189" s="193">
        <f t="shared" si="908"/>
        <v>0.002338096467</v>
      </c>
      <c r="FD189" s="193">
        <f t="shared" si="908"/>
        <v>0.005807545206</v>
      </c>
      <c r="FE189" s="193">
        <f t="shared" si="908"/>
        <v>0.02110326182</v>
      </c>
      <c r="FF189" s="193">
        <f t="shared" si="908"/>
        <v>0.05042054811</v>
      </c>
      <c r="FG189" s="193">
        <f t="shared" si="908"/>
        <v>0.08550072781</v>
      </c>
      <c r="FH189" s="193">
        <f t="shared" si="908"/>
        <v>0.1185830659</v>
      </c>
      <c r="FI189" s="193">
        <f t="shared" si="908"/>
        <v>0.1442226477</v>
      </c>
      <c r="FJ189" s="193">
        <f t="shared" si="908"/>
        <v>0.170262848</v>
      </c>
      <c r="FK189" s="193">
        <f t="shared" si="908"/>
        <v>0.1858869682</v>
      </c>
      <c r="FL189" s="193">
        <f t="shared" si="908"/>
        <v>0.1951011929</v>
      </c>
      <c r="FM189" s="193">
        <f t="shared" si="908"/>
        <v>0.2019117068</v>
      </c>
      <c r="FN189" s="193">
        <f t="shared" si="908"/>
        <v>0.1991073775</v>
      </c>
      <c r="FO189" s="193">
        <f t="shared" si="908"/>
        <v>0.1983061406</v>
      </c>
      <c r="FP189" s="193">
        <f t="shared" si="908"/>
        <v>0.1930981006</v>
      </c>
      <c r="FQ189" s="193">
        <f t="shared" si="908"/>
        <v>0.1906943898</v>
      </c>
      <c r="FR189" s="193">
        <f t="shared" si="908"/>
        <v>0.1902937713</v>
      </c>
      <c r="FS189" s="193">
        <f t="shared" si="908"/>
        <v>0.1910950082</v>
      </c>
      <c r="FT189" s="193">
        <f t="shared" si="908"/>
        <v>0.1930981006</v>
      </c>
      <c r="FU189" s="193">
        <f t="shared" si="908"/>
        <v>0.1938993375</v>
      </c>
      <c r="FV189" s="193">
        <f t="shared" si="908"/>
        <v>0.181480165</v>
      </c>
      <c r="FW189" s="193">
        <f t="shared" si="908"/>
        <v>0.1838838758</v>
      </c>
      <c r="FX189" s="193">
        <f t="shared" si="908"/>
        <v>0.1830826389</v>
      </c>
      <c r="FY189" s="193">
        <f t="shared" si="908"/>
        <v>0.1786758358</v>
      </c>
      <c r="FZ189" s="193">
        <f t="shared" si="908"/>
        <v>0.1834832574</v>
      </c>
      <c r="GA189" s="193">
        <f t="shared" si="908"/>
        <v>0.1902937713</v>
      </c>
      <c r="GB189" s="193">
        <f t="shared" si="908"/>
        <v>0.2067191284</v>
      </c>
      <c r="GC189" s="193">
        <f t="shared" si="908"/>
        <v>0.2283525256</v>
      </c>
      <c r="GD189" s="193">
        <f t="shared" si="908"/>
        <v>0.2291390392</v>
      </c>
      <c r="GE189" s="193">
        <f t="shared" si="908"/>
        <v>0.1758044649</v>
      </c>
      <c r="GF189" s="193">
        <f t="shared" si="908"/>
        <v>0.128169191</v>
      </c>
      <c r="GG189" s="193">
        <f t="shared" si="908"/>
        <v>0.09423369514</v>
      </c>
      <c r="GH189" s="193">
        <f t="shared" si="908"/>
        <v>0.05684537905</v>
      </c>
      <c r="GI189" s="193">
        <f t="shared" si="908"/>
        <v>0.02525443724</v>
      </c>
      <c r="GJ189" s="193">
        <f t="shared" si="908"/>
        <v>0.008235012474</v>
      </c>
      <c r="GK189" s="193">
        <f t="shared" si="908"/>
        <v>0.005837602556</v>
      </c>
      <c r="GL189" s="193">
        <f t="shared" si="908"/>
        <v>0</v>
      </c>
      <c r="GM189" s="193">
        <f t="shared" si="908"/>
        <v>0</v>
      </c>
      <c r="GN189" s="193">
        <f t="shared" si="908"/>
        <v>0</v>
      </c>
      <c r="GO189" s="193">
        <f t="shared" si="908"/>
        <v>0</v>
      </c>
      <c r="GP189" s="193">
        <f t="shared" si="908"/>
        <v>0</v>
      </c>
      <c r="GQ189" s="193">
        <f t="shared" si="908"/>
        <v>0</v>
      </c>
      <c r="GR189" s="193">
        <f t="shared" si="21"/>
        <v>3.812969315</v>
      </c>
      <c r="GS189" s="193">
        <f t="shared" ref="GS189:IN189" si="909">E189-EV189</f>
        <v>0.1474275954</v>
      </c>
      <c r="GT189" s="193">
        <f t="shared" si="909"/>
        <v>0.1285985275</v>
      </c>
      <c r="GU189" s="193">
        <f t="shared" si="909"/>
        <v>0.1205861582</v>
      </c>
      <c r="GV189" s="193">
        <f t="shared" si="909"/>
        <v>0.116980592</v>
      </c>
      <c r="GW189" s="193">
        <f t="shared" si="909"/>
        <v>0.1077663673</v>
      </c>
      <c r="GX189" s="193">
        <f t="shared" si="909"/>
        <v>0.1029589457</v>
      </c>
      <c r="GY189" s="193">
        <f t="shared" si="909"/>
        <v>0.1017570903</v>
      </c>
      <c r="GZ189" s="193">
        <f t="shared" si="909"/>
        <v>0.09701528307</v>
      </c>
      <c r="HA189" s="193">
        <f t="shared" si="909"/>
        <v>0.09474768973</v>
      </c>
      <c r="HB189" s="193">
        <f t="shared" si="909"/>
        <v>0.07985259158</v>
      </c>
      <c r="HC189" s="193">
        <f t="shared" si="909"/>
        <v>0.05253839762</v>
      </c>
      <c r="HD189" s="193">
        <f t="shared" si="909"/>
        <v>0.02386811338</v>
      </c>
      <c r="HE189" s="193">
        <f t="shared" si="909"/>
        <v>0</v>
      </c>
      <c r="HF189" s="193">
        <f t="shared" si="909"/>
        <v>0</v>
      </c>
      <c r="HG189" s="193">
        <f t="shared" si="909"/>
        <v>0</v>
      </c>
      <c r="HH189" s="193">
        <f t="shared" si="909"/>
        <v>0</v>
      </c>
      <c r="HI189" s="193">
        <f t="shared" si="909"/>
        <v>0</v>
      </c>
      <c r="HJ189" s="193">
        <f t="shared" si="909"/>
        <v>0</v>
      </c>
      <c r="HK189" s="193">
        <f t="shared" si="909"/>
        <v>0</v>
      </c>
      <c r="HL189" s="193">
        <f t="shared" si="909"/>
        <v>0</v>
      </c>
      <c r="HM189" s="193">
        <f t="shared" si="909"/>
        <v>0</v>
      </c>
      <c r="HN189" s="193">
        <f t="shared" si="909"/>
        <v>0</v>
      </c>
      <c r="HO189" s="193">
        <f t="shared" si="909"/>
        <v>0</v>
      </c>
      <c r="HP189" s="193">
        <f t="shared" si="909"/>
        <v>0</v>
      </c>
      <c r="HQ189" s="193">
        <f t="shared" si="909"/>
        <v>0</v>
      </c>
      <c r="HR189" s="193">
        <f t="shared" si="909"/>
        <v>0</v>
      </c>
      <c r="HS189" s="193">
        <f t="shared" si="909"/>
        <v>0</v>
      </c>
      <c r="HT189" s="193">
        <f t="shared" si="909"/>
        <v>0</v>
      </c>
      <c r="HU189" s="193">
        <f t="shared" si="909"/>
        <v>0</v>
      </c>
      <c r="HV189" s="193">
        <f t="shared" si="909"/>
        <v>0</v>
      </c>
      <c r="HW189" s="193">
        <f t="shared" si="909"/>
        <v>0</v>
      </c>
      <c r="HX189" s="193">
        <f t="shared" si="909"/>
        <v>0</v>
      </c>
      <c r="HY189" s="193">
        <f t="shared" si="909"/>
        <v>0</v>
      </c>
      <c r="HZ189" s="193">
        <f t="shared" si="909"/>
        <v>0</v>
      </c>
      <c r="IA189" s="193">
        <f t="shared" si="909"/>
        <v>0.02845863438</v>
      </c>
      <c r="IB189" s="193">
        <f t="shared" si="909"/>
        <v>0.08860372258</v>
      </c>
      <c r="IC189" s="193">
        <f t="shared" si="909"/>
        <v>0.1354377596</v>
      </c>
      <c r="ID189" s="193">
        <f t="shared" si="909"/>
        <v>0.1633639784</v>
      </c>
      <c r="IE189" s="193">
        <f t="shared" si="909"/>
        <v>0.1967461099</v>
      </c>
      <c r="IF189" s="193">
        <f t="shared" si="909"/>
        <v>0.2223277747</v>
      </c>
      <c r="IG189" s="193">
        <f t="shared" si="909"/>
        <v>0.238946581</v>
      </c>
      <c r="IH189" s="193">
        <f t="shared" si="909"/>
        <v>0.2365365693</v>
      </c>
      <c r="II189" s="193">
        <f t="shared" si="909"/>
        <v>0.2435760273</v>
      </c>
      <c r="IJ189" s="193">
        <f t="shared" si="909"/>
        <v>0.2455791196</v>
      </c>
      <c r="IK189" s="193">
        <f t="shared" si="909"/>
        <v>0.2431754088</v>
      </c>
      <c r="IL189" s="193">
        <f t="shared" si="909"/>
        <v>0.2223432486</v>
      </c>
      <c r="IM189" s="193">
        <f t="shared" si="909"/>
        <v>0.2003092329</v>
      </c>
      <c r="IN189" s="193">
        <f t="shared" si="909"/>
        <v>0.1734677957</v>
      </c>
      <c r="IO189" s="193">
        <f t="shared" si="23"/>
        <v>2.638871963</v>
      </c>
      <c r="IP189" s="193">
        <f t="shared" si="29"/>
        <v>2.083765527</v>
      </c>
      <c r="IQ189" s="193">
        <f t="shared" ref="IQ189:KK189" si="910">MAX((MIN(CZ189+IP189,$IO$7))-GT189,0)</f>
        <v>1.955167</v>
      </c>
      <c r="IR189" s="193">
        <f t="shared" si="910"/>
        <v>1.834580842</v>
      </c>
      <c r="IS189" s="193">
        <f t="shared" si="910"/>
        <v>1.717600249</v>
      </c>
      <c r="IT189" s="193">
        <f t="shared" si="910"/>
        <v>1.609833882</v>
      </c>
      <c r="IU189" s="193">
        <f t="shared" si="910"/>
        <v>1.506874936</v>
      </c>
      <c r="IV189" s="193">
        <f t="shared" si="910"/>
        <v>1.405117846</v>
      </c>
      <c r="IW189" s="193">
        <f t="shared" si="910"/>
        <v>1.308102563</v>
      </c>
      <c r="IX189" s="193">
        <f t="shared" si="910"/>
        <v>1.213354873</v>
      </c>
      <c r="IY189" s="193">
        <f t="shared" si="910"/>
        <v>1.133502282</v>
      </c>
      <c r="IZ189" s="193">
        <f t="shared" si="910"/>
        <v>1.080963884</v>
      </c>
      <c r="JA189" s="193">
        <f t="shared" si="910"/>
        <v>1.057095771</v>
      </c>
      <c r="JB189" s="193">
        <f t="shared" si="910"/>
        <v>1.088291804</v>
      </c>
      <c r="JC189" s="193">
        <f t="shared" si="910"/>
        <v>1.126439535</v>
      </c>
      <c r="JD189" s="193">
        <f t="shared" si="910"/>
        <v>1.192272851</v>
      </c>
      <c r="JE189" s="193">
        <f t="shared" si="910"/>
        <v>1.311459478</v>
      </c>
      <c r="JF189" s="193">
        <f t="shared" si="910"/>
        <v>1.463960133</v>
      </c>
      <c r="JG189" s="193">
        <f t="shared" si="910"/>
        <v>1.662832161</v>
      </c>
      <c r="JH189" s="193">
        <f t="shared" si="910"/>
        <v>1.904906884</v>
      </c>
      <c r="JI189" s="193">
        <f t="shared" si="910"/>
        <v>2.197491863</v>
      </c>
      <c r="JJ189" s="193">
        <f t="shared" si="910"/>
        <v>2.55643539</v>
      </c>
      <c r="JK189" s="193">
        <f t="shared" si="910"/>
        <v>2.949428914</v>
      </c>
      <c r="JL189" s="193">
        <f t="shared" si="910"/>
        <v>3.340243426</v>
      </c>
      <c r="JM189" s="193">
        <f t="shared" si="910"/>
        <v>3.753314751</v>
      </c>
      <c r="JN189" s="193">
        <f t="shared" si="910"/>
        <v>4.192339426</v>
      </c>
      <c r="JO189" s="193">
        <f t="shared" si="910"/>
        <v>4.601620098</v>
      </c>
      <c r="JP189" s="193">
        <f t="shared" si="910"/>
        <v>5</v>
      </c>
      <c r="JQ189" s="193">
        <f t="shared" si="910"/>
        <v>5</v>
      </c>
      <c r="JR189" s="193">
        <f t="shared" si="910"/>
        <v>5</v>
      </c>
      <c r="JS189" s="193">
        <f t="shared" si="910"/>
        <v>5</v>
      </c>
      <c r="JT189" s="193">
        <f t="shared" si="910"/>
        <v>5</v>
      </c>
      <c r="JU189" s="193">
        <f t="shared" si="910"/>
        <v>5</v>
      </c>
      <c r="JV189" s="193">
        <f t="shared" si="910"/>
        <v>5</v>
      </c>
      <c r="JW189" s="193">
        <f t="shared" si="910"/>
        <v>5</v>
      </c>
      <c r="JX189" s="193">
        <f t="shared" si="910"/>
        <v>4.971541366</v>
      </c>
      <c r="JY189" s="193">
        <f t="shared" si="910"/>
        <v>4.882937643</v>
      </c>
      <c r="JZ189" s="193">
        <f t="shared" si="910"/>
        <v>4.747499883</v>
      </c>
      <c r="KA189" s="193">
        <f t="shared" si="910"/>
        <v>4.584135905</v>
      </c>
      <c r="KB189" s="193">
        <f t="shared" si="910"/>
        <v>4.387389795</v>
      </c>
      <c r="KC189" s="193">
        <f t="shared" si="910"/>
        <v>4.16506202</v>
      </c>
      <c r="KD189" s="193">
        <f t="shared" si="910"/>
        <v>3.92611544</v>
      </c>
      <c r="KE189" s="193">
        <f t="shared" si="910"/>
        <v>3.68957887</v>
      </c>
      <c r="KF189" s="193">
        <f t="shared" si="910"/>
        <v>3.446002843</v>
      </c>
      <c r="KG189" s="193">
        <f t="shared" si="910"/>
        <v>3.200423723</v>
      </c>
      <c r="KH189" s="193">
        <f t="shared" si="910"/>
        <v>2.957248315</v>
      </c>
      <c r="KI189" s="193">
        <f t="shared" si="910"/>
        <v>2.734905066</v>
      </c>
      <c r="KJ189" s="193">
        <f t="shared" si="910"/>
        <v>2.534595833</v>
      </c>
      <c r="KK189" s="193">
        <f t="shared" si="910"/>
        <v>2.361128037</v>
      </c>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row>
    <row r="190" ht="14.25" customHeight="1">
      <c r="A190" s="1">
        <v>6.0</v>
      </c>
      <c r="B190" s="1">
        <f t="shared" ref="B190:C190" si="911">B189+1</f>
        <v>180</v>
      </c>
      <c r="C190" s="267">
        <f t="shared" si="911"/>
        <v>43645</v>
      </c>
      <c r="D190" s="193">
        <f t="shared" si="15"/>
        <v>8.801587695</v>
      </c>
      <c r="E190" s="193">
        <f>(SUMIFS(Profile!$F$2:$F$17521,Profile!$B$2:$B$17521,$B190,Profile!$C$2:$C$17521,E$8))*$C$6</f>
        <v>0.1450238847</v>
      </c>
      <c r="F190" s="193">
        <f>(SUMIFS(Profile!$F$2:$F$17521,Profile!$B$2:$B$17521,$B190,Profile!$C$2:$C$17521,F$8))*$C$6</f>
        <v>0.1281979091</v>
      </c>
      <c r="G190" s="193">
        <f>(SUMIFS(Profile!$F$2:$F$17521,Profile!$B$2:$B$17521,$B190,Profile!$C$2:$C$17521,G$8))*$C$6</f>
        <v>0.1197849213</v>
      </c>
      <c r="H190" s="193">
        <f>(SUMIFS(Profile!$F$2:$F$17521,Profile!$B$2:$B$17521,$B190,Profile!$C$2:$C$17521,H$8))*$C$6</f>
        <v>0.1157787366</v>
      </c>
      <c r="I190" s="193">
        <f>(SUMIFS(Profile!$F$2:$F$17521,Profile!$B$2:$B$17521,$B190,Profile!$C$2:$C$17521,I$8))*$C$6</f>
        <v>0.1077663673</v>
      </c>
      <c r="J190" s="193">
        <f>(SUMIFS(Profile!$F$2:$F$17521,Profile!$B$2:$B$17521,$B190,Profile!$C$2:$C$17521,J$8))*$C$6</f>
        <v>0.1041608011</v>
      </c>
      <c r="K190" s="193">
        <f>(SUMIFS(Profile!$F$2:$F$17521,Profile!$B$2:$B$17521,$B190,Profile!$C$2:$C$17521,K$8))*$C$6</f>
        <v>0.1029589457</v>
      </c>
      <c r="L190" s="193">
        <f>(SUMIFS(Profile!$F$2:$F$17521,Profile!$B$2:$B$17521,$B190,Profile!$C$2:$C$17521,L$8))*$C$6</f>
        <v>0.09975399801</v>
      </c>
      <c r="M190" s="193">
        <f>(SUMIFS(Profile!$F$2:$F$17521,Profile!$B$2:$B$17521,$B190,Profile!$C$2:$C$17521,M$8))*$C$6</f>
        <v>0.1013564719</v>
      </c>
      <c r="N190" s="193">
        <f>(SUMIFS(Profile!$F$2:$F$17521,Profile!$B$2:$B$17521,$B190,Profile!$C$2:$C$17521,N$8))*$C$6</f>
        <v>0.1021577088</v>
      </c>
      <c r="O190" s="193">
        <f>(SUMIFS(Profile!$F$2:$F$17521,Profile!$B$2:$B$17521,$B190,Profile!$C$2:$C$17521,O$8))*$C$6</f>
        <v>0.1025583273</v>
      </c>
      <c r="P190" s="193">
        <f>(SUMIFS(Profile!$F$2:$F$17521,Profile!$B$2:$B$17521,$B190,Profile!$C$2:$C$17521,P$8))*$C$6</f>
        <v>0.1097694597</v>
      </c>
      <c r="Q190" s="193">
        <f>(SUMIFS(Profile!$F$2:$F$17521,Profile!$B$2:$B$17521,$B190,Profile!$C$2:$C$17521,Q$8))*$C$6</f>
        <v>0.1225892506</v>
      </c>
      <c r="R190" s="193">
        <f>(SUMIFS(Profile!$F$2:$F$17521,Profile!$B$2:$B$17521,$B190,Profile!$C$2:$C$17521,R$8))*$C$6</f>
        <v>0.147026977</v>
      </c>
      <c r="S190" s="193">
        <f>(SUMIFS(Profile!$F$2:$F$17521,Profile!$B$2:$B$17521,$B190,Profile!$C$2:$C$17521,S$8))*$C$6</f>
        <v>0.1686603741</v>
      </c>
      <c r="T190" s="193">
        <f>(SUMIFS(Profile!$F$2:$F$17521,Profile!$B$2:$B$17521,$B190,Profile!$C$2:$C$17521,T$8))*$C$6</f>
        <v>0.1878900605</v>
      </c>
      <c r="U190" s="193">
        <f>(SUMIFS(Profile!$F$2:$F$17521,Profile!$B$2:$B$17521,$B190,Profile!$C$2:$C$17521,U$8))*$C$6</f>
        <v>0.1951011929</v>
      </c>
      <c r="V190" s="193">
        <f>(SUMIFS(Profile!$F$2:$F$17521,Profile!$B$2:$B$17521,$B190,Profile!$C$2:$C$17521,V$8))*$C$6</f>
        <v>0.2043154176</v>
      </c>
      <c r="W190" s="193">
        <f>(SUMIFS(Profile!$F$2:$F$17521,Profile!$B$2:$B$17521,$B190,Profile!$C$2:$C$17521,W$8))*$C$6</f>
        <v>0.2023123253</v>
      </c>
      <c r="X190" s="193">
        <f>(SUMIFS(Profile!$F$2:$F$17521,Profile!$B$2:$B$17521,$B190,Profile!$C$2:$C$17521,X$8))*$C$6</f>
        <v>0.1963030483</v>
      </c>
      <c r="Y190" s="193">
        <f>(SUMIFS(Profile!$F$2:$F$17521,Profile!$B$2:$B$17521,$B190,Profile!$C$2:$C$17521,Y$8))*$C$6</f>
        <v>0.1947005744</v>
      </c>
      <c r="Z190" s="193">
        <f>(SUMIFS(Profile!$F$2:$F$17521,Profile!$B$2:$B$17521,$B190,Profile!$C$2:$C$17521,Z$8))*$C$6</f>
        <v>0.1902937713</v>
      </c>
      <c r="AA190" s="193">
        <f>(SUMIFS(Profile!$F$2:$F$17521,Profile!$B$2:$B$17521,$B190,Profile!$C$2:$C$17521,AA$8))*$C$6</f>
        <v>0.1902937713</v>
      </c>
      <c r="AB190" s="193">
        <f>(SUMIFS(Profile!$F$2:$F$17521,Profile!$B$2:$B$17521,$B190,Profile!$C$2:$C$17521,AB$8))*$C$6</f>
        <v>0.1890919159</v>
      </c>
      <c r="AC190" s="193">
        <f>(SUMIFS(Profile!$F$2:$F$17521,Profile!$B$2:$B$17521,$B190,Profile!$C$2:$C$17521,AC$8))*$C$6</f>
        <v>0.1955018114</v>
      </c>
      <c r="AD190" s="193">
        <f>(SUMIFS(Profile!$F$2:$F$17521,Profile!$B$2:$B$17521,$B190,Profile!$C$2:$C$17521,AD$8))*$C$6</f>
        <v>0.1983061406</v>
      </c>
      <c r="AE190" s="193">
        <f>(SUMIFS(Profile!$F$2:$F$17521,Profile!$B$2:$B$17521,$B190,Profile!$C$2:$C$17521,AE$8))*$C$6</f>
        <v>0.1846851128</v>
      </c>
      <c r="AF190" s="193">
        <f>(SUMIFS(Profile!$F$2:$F$17521,Profile!$B$2:$B$17521,$B190,Profile!$C$2:$C$17521,AF$8))*$C$6</f>
        <v>0.1826820204</v>
      </c>
      <c r="AG190" s="193">
        <f>(SUMIFS(Profile!$F$2:$F$17521,Profile!$B$2:$B$17521,$B190,Profile!$C$2:$C$17521,AG$8))*$C$6</f>
        <v>0.1794770727</v>
      </c>
      <c r="AH190" s="193">
        <f>(SUMIFS(Profile!$F$2:$F$17521,Profile!$B$2:$B$17521,$B190,Profile!$C$2:$C$17521,AH$8))*$C$6</f>
        <v>0.1786758358</v>
      </c>
      <c r="AI190" s="193">
        <f>(SUMIFS(Profile!$F$2:$F$17521,Profile!$B$2:$B$17521,$B190,Profile!$C$2:$C$17521,AI$8))*$C$6</f>
        <v>0.1786758358</v>
      </c>
      <c r="AJ190" s="193">
        <f>(SUMIFS(Profile!$F$2:$F$17521,Profile!$B$2:$B$17521,$B190,Profile!$C$2:$C$17521,AJ$8))*$C$6</f>
        <v>0.1902937713</v>
      </c>
      <c r="AK190" s="193">
        <f>(SUMIFS(Profile!$F$2:$F$17521,Profile!$B$2:$B$17521,$B190,Profile!$C$2:$C$17521,AK$8))*$C$6</f>
        <v>0.2035141807</v>
      </c>
      <c r="AL190" s="193">
        <f>(SUMIFS(Profile!$F$2:$F$17521,Profile!$B$2:$B$17521,$B190,Profile!$C$2:$C$17521,AL$8))*$C$6</f>
        <v>0.2219426301</v>
      </c>
      <c r="AM190" s="193">
        <f>(SUMIFS(Profile!$F$2:$F$17521,Profile!$B$2:$B$17521,$B190,Profile!$C$2:$C$17521,AM$8))*$C$6</f>
        <v>0.2515883966</v>
      </c>
      <c r="AN190" s="193">
        <f>(SUMIFS(Profile!$F$2:$F$17521,Profile!$B$2:$B$17521,$B190,Profile!$C$2:$C$17521,AN$8))*$C$6</f>
        <v>0.2571970551</v>
      </c>
      <c r="AO190" s="193">
        <f>(SUMIFS(Profile!$F$2:$F$17521,Profile!$B$2:$B$17521,$B190,Profile!$C$2:$C$17521,AO$8))*$C$6</f>
        <v>0.2604020028</v>
      </c>
      <c r="AP190" s="193">
        <f>(SUMIFS(Profile!$F$2:$F$17521,Profile!$B$2:$B$17521,$B190,Profile!$C$2:$C$17521,AP$8))*$C$6</f>
        <v>0.258799529</v>
      </c>
      <c r="AQ190" s="193">
        <f>(SUMIFS(Profile!$F$2:$F$17521,Profile!$B$2:$B$17521,$B190,Profile!$C$2:$C$17521,AQ$8))*$C$6</f>
        <v>0.2551939628</v>
      </c>
      <c r="AR190" s="193">
        <f>(SUMIFS(Profile!$F$2:$F$17521,Profile!$B$2:$B$17521,$B190,Profile!$C$2:$C$17521,AR$8))*$C$6</f>
        <v>0.2551939628</v>
      </c>
      <c r="AS190" s="193">
        <f>(SUMIFS(Profile!$F$2:$F$17521,Profile!$B$2:$B$17521,$B190,Profile!$C$2:$C$17521,AS$8))*$C$6</f>
        <v>0.2447778827</v>
      </c>
      <c r="AT190" s="193">
        <f>(SUMIFS(Profile!$F$2:$F$17521,Profile!$B$2:$B$17521,$B190,Profile!$C$2:$C$17521,AT$8))*$C$6</f>
        <v>0.2431754088</v>
      </c>
      <c r="AU190" s="193">
        <f>(SUMIFS(Profile!$F$2:$F$17521,Profile!$B$2:$B$17521,$B190,Profile!$C$2:$C$17521,AU$8))*$C$6</f>
        <v>0.2483834488</v>
      </c>
      <c r="AV190" s="193">
        <f>(SUMIFS(Profile!$F$2:$F$17521,Profile!$B$2:$B$17521,$B190,Profile!$C$2:$C$17521,AV$8))*$C$6</f>
        <v>0.246780975</v>
      </c>
      <c r="AW190" s="193">
        <f>(SUMIFS(Profile!$F$2:$F$17521,Profile!$B$2:$B$17521,$B190,Profile!$C$2:$C$17521,AW$8))*$C$6</f>
        <v>0.2375667503</v>
      </c>
      <c r="AX190" s="193">
        <f>(SUMIFS(Profile!$F$2:$F$17521,Profile!$B$2:$B$17521,$B190,Profile!$C$2:$C$17521,AX$8))*$C$6</f>
        <v>0.2187376824</v>
      </c>
      <c r="AY190" s="193">
        <f>(SUMIFS(Profile!$F$2:$F$17521,Profile!$B$2:$B$17521,$B190,Profile!$C$2:$C$17521,AY$8))*$C$6</f>
        <v>0.205517273</v>
      </c>
      <c r="AZ190" s="193">
        <f>(SUMIFS(Profile!$F$2:$F$17521,Profile!$B$2:$B$17521,$B190,Profile!$C$2:$C$17521,AZ$8))*$C$6</f>
        <v>0.1766727435</v>
      </c>
      <c r="BA190" s="193">
        <f t="shared" si="16"/>
        <v>8.84177964</v>
      </c>
      <c r="BB190" s="193">
        <f>(SUMIFS(Profile!$E$2:$E$17521,Profile!$B$2:$B$17521,$B190,Profile!$C$2:$C$17521,BB$8))*$C$9</f>
        <v>0</v>
      </c>
      <c r="BC190" s="193">
        <f>(SUMIFS(Profile!$E$2:$E$17521,Profile!$B$2:$B$17521,$B190,Profile!$C$2:$C$17521,BC$8))*$C$9</f>
        <v>0</v>
      </c>
      <c r="BD190" s="193">
        <f>(SUMIFS(Profile!$E$2:$E$17521,Profile!$B$2:$B$17521,$B190,Profile!$C$2:$C$17521,BD$8))*$C$9</f>
        <v>0</v>
      </c>
      <c r="BE190" s="193">
        <f>(SUMIFS(Profile!$E$2:$E$17521,Profile!$B$2:$B$17521,$B190,Profile!$C$2:$C$17521,BE$8))*$C$9</f>
        <v>0</v>
      </c>
      <c r="BF190" s="193">
        <f>(SUMIFS(Profile!$E$2:$E$17521,Profile!$B$2:$B$17521,$B190,Profile!$C$2:$C$17521,BF$8))*$C$9</f>
        <v>0</v>
      </c>
      <c r="BG190" s="193">
        <f>(SUMIFS(Profile!$E$2:$E$17521,Profile!$B$2:$B$17521,$B190,Profile!$C$2:$C$17521,BG$8))*$C$9</f>
        <v>0</v>
      </c>
      <c r="BH190" s="193">
        <f>(SUMIFS(Profile!$E$2:$E$17521,Profile!$B$2:$B$17521,$B190,Profile!$C$2:$C$17521,BH$8))*$C$9</f>
        <v>0</v>
      </c>
      <c r="BI190" s="193">
        <f>(SUMIFS(Profile!$E$2:$E$17521,Profile!$B$2:$B$17521,$B190,Profile!$C$2:$C$17521,BI$8))*$C$9</f>
        <v>0.006079050813</v>
      </c>
      <c r="BJ190" s="193">
        <f>(SUMIFS(Profile!$E$2:$E$17521,Profile!$B$2:$B$17521,$B190,Profile!$C$2:$C$17521,BJ$8))*$C$9</f>
        <v>0.009362017192</v>
      </c>
      <c r="BK190" s="193">
        <f>(SUMIFS(Profile!$E$2:$E$17521,Profile!$B$2:$B$17521,$B190,Profile!$C$2:$C$17521,BK$8))*$C$9</f>
        <v>0.02905107187</v>
      </c>
      <c r="BL190" s="193">
        <f>(SUMIFS(Profile!$E$2:$E$17521,Profile!$B$2:$B$17521,$B190,Profile!$C$2:$C$17521,BL$8))*$C$9</f>
        <v>0.06023846212</v>
      </c>
      <c r="BM190" s="193">
        <f>(SUMIFS(Profile!$E$2:$E$17521,Profile!$B$2:$B$17521,$B190,Profile!$C$2:$C$17521,BM$8))*$C$9</f>
        <v>0.1002735825</v>
      </c>
      <c r="BN190" s="193">
        <f>(SUMIFS(Profile!$E$2:$E$17521,Profile!$B$2:$B$17521,$B190,Profile!$C$2:$C$17521,BN$8))*$C$9</f>
        <v>0.1438832307</v>
      </c>
      <c r="BO190" s="193">
        <f>(SUMIFS(Profile!$E$2:$E$17521,Profile!$B$2:$B$17521,$B190,Profile!$C$2:$C$17521,BO$8))*$C$9</f>
        <v>0.2042229462</v>
      </c>
      <c r="BP190" s="193">
        <f>(SUMIFS(Profile!$E$2:$E$17521,Profile!$B$2:$B$17521,$B190,Profile!$C$2:$C$17521,BP$8))*$C$9</f>
        <v>0.2789969391</v>
      </c>
      <c r="BQ190" s="193">
        <f>(SUMIFS(Profile!$E$2:$E$17521,Profile!$B$2:$B$17521,$B190,Profile!$C$2:$C$17521,BQ$8))*$C$9</f>
        <v>0.3613924735</v>
      </c>
      <c r="BR190" s="193">
        <f>(SUMIFS(Profile!$E$2:$E$17521,Profile!$B$2:$B$17521,$B190,Profile!$C$2:$C$17521,BR$8))*$C$9</f>
        <v>0.4147015173</v>
      </c>
      <c r="BS190" s="193">
        <f>(SUMIFS(Profile!$E$2:$E$17521,Profile!$B$2:$B$17521,$B190,Profile!$C$2:$C$17521,BS$8))*$C$9</f>
        <v>0.4470429025</v>
      </c>
      <c r="BT190" s="193">
        <f>(SUMIFS(Profile!$E$2:$E$17521,Profile!$B$2:$B$17521,$B190,Profile!$C$2:$C$17521,BT$8))*$C$9</f>
        <v>0.4406181605</v>
      </c>
      <c r="BU190" s="193">
        <f>(SUMIFS(Profile!$E$2:$E$17521,Profile!$B$2:$B$17521,$B190,Profile!$C$2:$C$17521,BU$8))*$C$9</f>
        <v>0.4407890663</v>
      </c>
      <c r="BV190" s="193">
        <f>(SUMIFS(Profile!$E$2:$E$17521,Profile!$B$2:$B$17521,$B190,Profile!$C$2:$C$17521,BV$8))*$C$9</f>
        <v>0.442495224</v>
      </c>
      <c r="BW190" s="193">
        <f>(SUMIFS(Profile!$E$2:$E$17521,Profile!$B$2:$B$17521,$B190,Profile!$C$2:$C$17521,BW$8))*$C$9</f>
        <v>0.46985246</v>
      </c>
      <c r="BX190" s="193">
        <f>(SUMIFS(Profile!$E$2:$E$17521,Profile!$B$2:$B$17521,$B190,Profile!$C$2:$C$17521,BX$8))*$C$9</f>
        <v>0.4867746404</v>
      </c>
      <c r="BY190" s="193">
        <f>(SUMIFS(Profile!$E$2:$E$17521,Profile!$B$2:$B$17521,$B190,Profile!$C$2:$C$17521,BY$8))*$C$9</f>
        <v>0.4923764502</v>
      </c>
      <c r="BZ190" s="193">
        <f>(SUMIFS(Profile!$E$2:$E$17521,Profile!$B$2:$B$17521,$B190,Profile!$C$2:$C$17521,BZ$8))*$C$9</f>
        <v>0.480819345</v>
      </c>
      <c r="CA190" s="193">
        <f>(SUMIFS(Profile!$E$2:$E$17521,Profile!$B$2:$B$17521,$B190,Profile!$C$2:$C$17521,CA$8))*$C$9</f>
        <v>0.455238311</v>
      </c>
      <c r="CB190" s="193">
        <f>(SUMIFS(Profile!$E$2:$E$17521,Profile!$B$2:$B$17521,$B190,Profile!$C$2:$C$17521,CB$8))*$C$9</f>
        <v>0.4421735923</v>
      </c>
      <c r="CC190" s="193">
        <f>(SUMIFS(Profile!$E$2:$E$17521,Profile!$B$2:$B$17521,$B190,Profile!$C$2:$C$17521,CC$8))*$C$9</f>
        <v>0.3941012655</v>
      </c>
      <c r="CD190" s="193">
        <f>(SUMIFS(Profile!$E$2:$E$17521,Profile!$B$2:$B$17521,$B190,Profile!$C$2:$C$17521,CD$8))*$C$9</f>
        <v>0.3991161399</v>
      </c>
      <c r="CE190" s="193">
        <f>(SUMIFS(Profile!$E$2:$E$17521,Profile!$B$2:$B$17521,$B190,Profile!$C$2:$C$17521,CE$8))*$C$9</f>
        <v>0.3783988142</v>
      </c>
      <c r="CF190" s="193">
        <f>(SUMIFS(Profile!$E$2:$E$17521,Profile!$B$2:$B$17521,$B190,Profile!$C$2:$C$17521,CF$8))*$C$9</f>
        <v>0.3005222132</v>
      </c>
      <c r="CG190" s="193">
        <f>(SUMIFS(Profile!$E$2:$E$17521,Profile!$B$2:$B$17521,$B190,Profile!$C$2:$C$17521,CG$8))*$C$9</f>
        <v>0.2266536237</v>
      </c>
      <c r="CH190" s="193">
        <f>(SUMIFS(Profile!$E$2:$E$17521,Profile!$B$2:$B$17521,$B190,Profile!$C$2:$C$17521,CH$8))*$C$9</f>
        <v>0.1636803746</v>
      </c>
      <c r="CI190" s="193">
        <f>(SUMIFS(Profile!$E$2:$E$17521,Profile!$B$2:$B$17521,$B190,Profile!$C$2:$C$17521,CI$8))*$C$9</f>
        <v>0.1719397402</v>
      </c>
      <c r="CJ190" s="193">
        <f>(SUMIFS(Profile!$E$2:$E$17521,Profile!$B$2:$B$17521,$B190,Profile!$C$2:$C$17521,CJ$8))*$C$9</f>
        <v>0.184809532</v>
      </c>
      <c r="CK190" s="193">
        <f>(SUMIFS(Profile!$E$2:$E$17521,Profile!$B$2:$B$17521,$B190,Profile!$C$2:$C$17521,CK$8))*$C$9</f>
        <v>0.1387044862</v>
      </c>
      <c r="CL190" s="193">
        <f>(SUMIFS(Profile!$E$2:$E$17521,Profile!$B$2:$B$17521,$B190,Profile!$C$2:$C$17521,CL$8))*$C$9</f>
        <v>0.09691280817</v>
      </c>
      <c r="CM190" s="193">
        <f>(SUMIFS(Profile!$E$2:$E$17521,Profile!$B$2:$B$17521,$B190,Profile!$C$2:$C$17521,CM$8))*$C$9</f>
        <v>0.08010116204</v>
      </c>
      <c r="CN190" s="193">
        <f>(SUMIFS(Profile!$E$2:$E$17521,Profile!$B$2:$B$17521,$B190,Profile!$C$2:$C$17521,CN$8))*$C$9</f>
        <v>0.05607749234</v>
      </c>
      <c r="CO190" s="193">
        <f>(SUMIFS(Profile!$E$2:$E$17521,Profile!$B$2:$B$17521,$B190,Profile!$C$2:$C$17521,CO$8))*$C$9</f>
        <v>0.03009186525</v>
      </c>
      <c r="CP190" s="193">
        <f>(SUMIFS(Profile!$E$2:$E$17521,Profile!$B$2:$B$17521,$B190,Profile!$C$2:$C$17521,CP$8))*$C$9</f>
        <v>0.01254806858</v>
      </c>
      <c r="CQ190" s="193">
        <f>(SUMIFS(Profile!$E$2:$E$17521,Profile!$B$2:$B$17521,$B190,Profile!$C$2:$C$17521,CQ$8))*$C$9</f>
        <v>0.001721998179</v>
      </c>
      <c r="CR190" s="193">
        <f>(SUMIFS(Profile!$E$2:$E$17521,Profile!$B$2:$B$17521,$B190,Profile!$C$2:$C$17521,CR$8))*$C$9</f>
        <v>0.00001861266639</v>
      </c>
      <c r="CS190" s="193">
        <f>(SUMIFS(Profile!$E$2:$E$17521,Profile!$B$2:$B$17521,$B190,Profile!$C$2:$C$17521,CS$8))*$C$9</f>
        <v>0</v>
      </c>
      <c r="CT190" s="193">
        <f>(SUMIFS(Profile!$E$2:$E$17521,Profile!$B$2:$B$17521,$B190,Profile!$C$2:$C$17521,CT$8))*$C$9</f>
        <v>0</v>
      </c>
      <c r="CU190" s="193">
        <f>(SUMIFS(Profile!$E$2:$E$17521,Profile!$B$2:$B$17521,$B190,Profile!$C$2:$C$17521,CU$8))*$C$9</f>
        <v>0</v>
      </c>
      <c r="CV190" s="193">
        <f>(SUMIFS(Profile!$E$2:$E$17521,Profile!$B$2:$B$17521,$B190,Profile!$C$2:$C$17521,CV$8))*$C$9</f>
        <v>0</v>
      </c>
      <c r="CW190" s="193">
        <f>(SUMIFS(Profile!$E$2:$E$17521,Profile!$B$2:$B$17521,$B190,Profile!$C$2:$C$17521,CW$8))*$C$9</f>
        <v>0</v>
      </c>
      <c r="CX190" s="193">
        <f t="shared" si="17"/>
        <v>4.023293036</v>
      </c>
      <c r="CY190" s="193">
        <f t="shared" ref="CY190:ET190" si="912">MAX(BB190-E190,0)</f>
        <v>0</v>
      </c>
      <c r="CZ190" s="193">
        <f t="shared" si="912"/>
        <v>0</v>
      </c>
      <c r="DA190" s="193">
        <f t="shared" si="912"/>
        <v>0</v>
      </c>
      <c r="DB190" s="193">
        <f t="shared" si="912"/>
        <v>0</v>
      </c>
      <c r="DC190" s="193">
        <f t="shared" si="912"/>
        <v>0</v>
      </c>
      <c r="DD190" s="193">
        <f t="shared" si="912"/>
        <v>0</v>
      </c>
      <c r="DE190" s="193">
        <f t="shared" si="912"/>
        <v>0</v>
      </c>
      <c r="DF190" s="193">
        <f t="shared" si="912"/>
        <v>0</v>
      </c>
      <c r="DG190" s="193">
        <f t="shared" si="912"/>
        <v>0</v>
      </c>
      <c r="DH190" s="193">
        <f t="shared" si="912"/>
        <v>0</v>
      </c>
      <c r="DI190" s="193">
        <f t="shared" si="912"/>
        <v>0</v>
      </c>
      <c r="DJ190" s="193">
        <f t="shared" si="912"/>
        <v>0</v>
      </c>
      <c r="DK190" s="193">
        <f t="shared" si="912"/>
        <v>0.02129398015</v>
      </c>
      <c r="DL190" s="193">
        <f t="shared" si="912"/>
        <v>0.05719596924</v>
      </c>
      <c r="DM190" s="193">
        <f t="shared" si="912"/>
        <v>0.1103365649</v>
      </c>
      <c r="DN190" s="193">
        <f t="shared" si="912"/>
        <v>0.173502413</v>
      </c>
      <c r="DO190" s="193">
        <f t="shared" si="912"/>
        <v>0.2196003244</v>
      </c>
      <c r="DP190" s="193">
        <f t="shared" si="912"/>
        <v>0.2427274849</v>
      </c>
      <c r="DQ190" s="193">
        <f t="shared" si="912"/>
        <v>0.2383058352</v>
      </c>
      <c r="DR190" s="193">
        <f t="shared" si="912"/>
        <v>0.244486018</v>
      </c>
      <c r="DS190" s="193">
        <f t="shared" si="912"/>
        <v>0.2477946496</v>
      </c>
      <c r="DT190" s="193">
        <f t="shared" si="912"/>
        <v>0.2795586887</v>
      </c>
      <c r="DU190" s="193">
        <f t="shared" si="912"/>
        <v>0.2964808691</v>
      </c>
      <c r="DV190" s="193">
        <f t="shared" si="912"/>
        <v>0.3032845343</v>
      </c>
      <c r="DW190" s="193">
        <f t="shared" si="912"/>
        <v>0.2853175336</v>
      </c>
      <c r="DX190" s="193">
        <f t="shared" si="912"/>
        <v>0.2569321704</v>
      </c>
      <c r="DY190" s="193">
        <f t="shared" si="912"/>
        <v>0.2574884796</v>
      </c>
      <c r="DZ190" s="193">
        <f t="shared" si="912"/>
        <v>0.211419245</v>
      </c>
      <c r="EA190" s="193">
        <f t="shared" si="912"/>
        <v>0.2196390671</v>
      </c>
      <c r="EB190" s="193">
        <f t="shared" si="912"/>
        <v>0.1997229784</v>
      </c>
      <c r="EC190" s="193">
        <f t="shared" si="912"/>
        <v>0.1218463774</v>
      </c>
      <c r="ED190" s="193">
        <f t="shared" si="912"/>
        <v>0.03635985237</v>
      </c>
      <c r="EE190" s="193">
        <f t="shared" si="912"/>
        <v>0</v>
      </c>
      <c r="EF190" s="193">
        <f t="shared" si="912"/>
        <v>0</v>
      </c>
      <c r="EG190" s="193">
        <f t="shared" si="912"/>
        <v>0</v>
      </c>
      <c r="EH190" s="193">
        <f t="shared" si="912"/>
        <v>0</v>
      </c>
      <c r="EI190" s="193">
        <f t="shared" si="912"/>
        <v>0</v>
      </c>
      <c r="EJ190" s="193">
        <f t="shared" si="912"/>
        <v>0</v>
      </c>
      <c r="EK190" s="193">
        <f t="shared" si="912"/>
        <v>0</v>
      </c>
      <c r="EL190" s="193">
        <f t="shared" si="912"/>
        <v>0</v>
      </c>
      <c r="EM190" s="193">
        <f t="shared" si="912"/>
        <v>0</v>
      </c>
      <c r="EN190" s="193">
        <f t="shared" si="912"/>
        <v>0</v>
      </c>
      <c r="EO190" s="193">
        <f t="shared" si="912"/>
        <v>0</v>
      </c>
      <c r="EP190" s="193">
        <f t="shared" si="912"/>
        <v>0</v>
      </c>
      <c r="EQ190" s="193">
        <f t="shared" si="912"/>
        <v>0</v>
      </c>
      <c r="ER190" s="193">
        <f t="shared" si="912"/>
        <v>0</v>
      </c>
      <c r="ES190" s="193">
        <f t="shared" si="912"/>
        <v>0</v>
      </c>
      <c r="ET190" s="193">
        <f t="shared" si="912"/>
        <v>0</v>
      </c>
      <c r="EU190" s="193">
        <f t="shared" si="19"/>
        <v>4.818486605</v>
      </c>
      <c r="EV190" s="193">
        <f t="shared" ref="EV190:GQ190" si="913">BB190-CY190</f>
        <v>0</v>
      </c>
      <c r="EW190" s="193">
        <f t="shared" si="913"/>
        <v>0</v>
      </c>
      <c r="EX190" s="193">
        <f t="shared" si="913"/>
        <v>0</v>
      </c>
      <c r="EY190" s="193">
        <f t="shared" si="913"/>
        <v>0</v>
      </c>
      <c r="EZ190" s="193">
        <f t="shared" si="913"/>
        <v>0</v>
      </c>
      <c r="FA190" s="193">
        <f t="shared" si="913"/>
        <v>0</v>
      </c>
      <c r="FB190" s="193">
        <f t="shared" si="913"/>
        <v>0</v>
      </c>
      <c r="FC190" s="193">
        <f t="shared" si="913"/>
        <v>0.006079050813</v>
      </c>
      <c r="FD190" s="193">
        <f t="shared" si="913"/>
        <v>0.009362017192</v>
      </c>
      <c r="FE190" s="193">
        <f t="shared" si="913"/>
        <v>0.02905107187</v>
      </c>
      <c r="FF190" s="193">
        <f t="shared" si="913"/>
        <v>0.06023846212</v>
      </c>
      <c r="FG190" s="193">
        <f t="shared" si="913"/>
        <v>0.1002735825</v>
      </c>
      <c r="FH190" s="193">
        <f t="shared" si="913"/>
        <v>0.1225892506</v>
      </c>
      <c r="FI190" s="193">
        <f t="shared" si="913"/>
        <v>0.147026977</v>
      </c>
      <c r="FJ190" s="193">
        <f t="shared" si="913"/>
        <v>0.1686603741</v>
      </c>
      <c r="FK190" s="193">
        <f t="shared" si="913"/>
        <v>0.1878900605</v>
      </c>
      <c r="FL190" s="193">
        <f t="shared" si="913"/>
        <v>0.1951011929</v>
      </c>
      <c r="FM190" s="193">
        <f t="shared" si="913"/>
        <v>0.2043154176</v>
      </c>
      <c r="FN190" s="193">
        <f t="shared" si="913"/>
        <v>0.2023123253</v>
      </c>
      <c r="FO190" s="193">
        <f t="shared" si="913"/>
        <v>0.1963030483</v>
      </c>
      <c r="FP190" s="193">
        <f t="shared" si="913"/>
        <v>0.1947005744</v>
      </c>
      <c r="FQ190" s="193">
        <f t="shared" si="913"/>
        <v>0.1902937713</v>
      </c>
      <c r="FR190" s="193">
        <f t="shared" si="913"/>
        <v>0.1902937713</v>
      </c>
      <c r="FS190" s="193">
        <f t="shared" si="913"/>
        <v>0.1890919159</v>
      </c>
      <c r="FT190" s="193">
        <f t="shared" si="913"/>
        <v>0.1955018114</v>
      </c>
      <c r="FU190" s="193">
        <f t="shared" si="913"/>
        <v>0.1983061406</v>
      </c>
      <c r="FV190" s="193">
        <f t="shared" si="913"/>
        <v>0.1846851128</v>
      </c>
      <c r="FW190" s="193">
        <f t="shared" si="913"/>
        <v>0.1826820204</v>
      </c>
      <c r="FX190" s="193">
        <f t="shared" si="913"/>
        <v>0.1794770727</v>
      </c>
      <c r="FY190" s="193">
        <f t="shared" si="913"/>
        <v>0.1786758358</v>
      </c>
      <c r="FZ190" s="193">
        <f t="shared" si="913"/>
        <v>0.1786758358</v>
      </c>
      <c r="GA190" s="193">
        <f t="shared" si="913"/>
        <v>0.1902937713</v>
      </c>
      <c r="GB190" s="193">
        <f t="shared" si="913"/>
        <v>0.1636803746</v>
      </c>
      <c r="GC190" s="193">
        <f t="shared" si="913"/>
        <v>0.1719397402</v>
      </c>
      <c r="GD190" s="193">
        <f t="shared" si="913"/>
        <v>0.184809532</v>
      </c>
      <c r="GE190" s="193">
        <f t="shared" si="913"/>
        <v>0.1387044862</v>
      </c>
      <c r="GF190" s="193">
        <f t="shared" si="913"/>
        <v>0.09691280817</v>
      </c>
      <c r="GG190" s="193">
        <f t="shared" si="913"/>
        <v>0.08010116204</v>
      </c>
      <c r="GH190" s="193">
        <f t="shared" si="913"/>
        <v>0.05607749234</v>
      </c>
      <c r="GI190" s="193">
        <f t="shared" si="913"/>
        <v>0.03009186525</v>
      </c>
      <c r="GJ190" s="193">
        <f t="shared" si="913"/>
        <v>0.01254806858</v>
      </c>
      <c r="GK190" s="193">
        <f t="shared" si="913"/>
        <v>0.001721998179</v>
      </c>
      <c r="GL190" s="193">
        <f t="shared" si="913"/>
        <v>0.00001861266639</v>
      </c>
      <c r="GM190" s="193">
        <f t="shared" si="913"/>
        <v>0</v>
      </c>
      <c r="GN190" s="193">
        <f t="shared" si="913"/>
        <v>0</v>
      </c>
      <c r="GO190" s="193">
        <f t="shared" si="913"/>
        <v>0</v>
      </c>
      <c r="GP190" s="193">
        <f t="shared" si="913"/>
        <v>0</v>
      </c>
      <c r="GQ190" s="193">
        <f t="shared" si="913"/>
        <v>0</v>
      </c>
      <c r="GR190" s="193">
        <f t="shared" si="21"/>
        <v>3.983101091</v>
      </c>
      <c r="GS190" s="193">
        <f t="shared" ref="GS190:IN190" si="914">E190-EV190</f>
        <v>0.1450238847</v>
      </c>
      <c r="GT190" s="193">
        <f t="shared" si="914"/>
        <v>0.1281979091</v>
      </c>
      <c r="GU190" s="193">
        <f t="shared" si="914"/>
        <v>0.1197849213</v>
      </c>
      <c r="GV190" s="193">
        <f t="shared" si="914"/>
        <v>0.1157787366</v>
      </c>
      <c r="GW190" s="193">
        <f t="shared" si="914"/>
        <v>0.1077663673</v>
      </c>
      <c r="GX190" s="193">
        <f t="shared" si="914"/>
        <v>0.1041608011</v>
      </c>
      <c r="GY190" s="193">
        <f t="shared" si="914"/>
        <v>0.1029589457</v>
      </c>
      <c r="GZ190" s="193">
        <f t="shared" si="914"/>
        <v>0.09367494719</v>
      </c>
      <c r="HA190" s="193">
        <f t="shared" si="914"/>
        <v>0.09199445468</v>
      </c>
      <c r="HB190" s="193">
        <f t="shared" si="914"/>
        <v>0.07310663693</v>
      </c>
      <c r="HC190" s="193">
        <f t="shared" si="914"/>
        <v>0.04231986514</v>
      </c>
      <c r="HD190" s="193">
        <f t="shared" si="914"/>
        <v>0.009495877133</v>
      </c>
      <c r="HE190" s="193">
        <f t="shared" si="914"/>
        <v>0</v>
      </c>
      <c r="HF190" s="193">
        <f t="shared" si="914"/>
        <v>0</v>
      </c>
      <c r="HG190" s="193">
        <f t="shared" si="914"/>
        <v>0</v>
      </c>
      <c r="HH190" s="193">
        <f t="shared" si="914"/>
        <v>0</v>
      </c>
      <c r="HI190" s="193">
        <f t="shared" si="914"/>
        <v>0</v>
      </c>
      <c r="HJ190" s="193">
        <f t="shared" si="914"/>
        <v>0</v>
      </c>
      <c r="HK190" s="193">
        <f t="shared" si="914"/>
        <v>0</v>
      </c>
      <c r="HL190" s="193">
        <f t="shared" si="914"/>
        <v>0</v>
      </c>
      <c r="HM190" s="193">
        <f t="shared" si="914"/>
        <v>0</v>
      </c>
      <c r="HN190" s="193">
        <f t="shared" si="914"/>
        <v>0</v>
      </c>
      <c r="HO190" s="193">
        <f t="shared" si="914"/>
        <v>0</v>
      </c>
      <c r="HP190" s="193">
        <f t="shared" si="914"/>
        <v>0</v>
      </c>
      <c r="HQ190" s="193">
        <f t="shared" si="914"/>
        <v>0</v>
      </c>
      <c r="HR190" s="193">
        <f t="shared" si="914"/>
        <v>0</v>
      </c>
      <c r="HS190" s="193">
        <f t="shared" si="914"/>
        <v>0</v>
      </c>
      <c r="HT190" s="193">
        <f t="shared" si="914"/>
        <v>0</v>
      </c>
      <c r="HU190" s="193">
        <f t="shared" si="914"/>
        <v>0</v>
      </c>
      <c r="HV190" s="193">
        <f t="shared" si="914"/>
        <v>0</v>
      </c>
      <c r="HW190" s="193">
        <f t="shared" si="914"/>
        <v>0</v>
      </c>
      <c r="HX190" s="193">
        <f t="shared" si="914"/>
        <v>0</v>
      </c>
      <c r="HY190" s="193">
        <f t="shared" si="914"/>
        <v>0.03983380611</v>
      </c>
      <c r="HZ190" s="193">
        <f t="shared" si="914"/>
        <v>0.05000288986</v>
      </c>
      <c r="IA190" s="193">
        <f t="shared" si="914"/>
        <v>0.0667788646</v>
      </c>
      <c r="IB190" s="193">
        <f t="shared" si="914"/>
        <v>0.1184925689</v>
      </c>
      <c r="IC190" s="193">
        <f t="shared" si="914"/>
        <v>0.1634891947</v>
      </c>
      <c r="ID190" s="193">
        <f t="shared" si="914"/>
        <v>0.1786983669</v>
      </c>
      <c r="IE190" s="193">
        <f t="shared" si="914"/>
        <v>0.1991164704</v>
      </c>
      <c r="IF190" s="193">
        <f t="shared" si="914"/>
        <v>0.2251020975</v>
      </c>
      <c r="IG190" s="193">
        <f t="shared" si="914"/>
        <v>0.2322298141</v>
      </c>
      <c r="IH190" s="193">
        <f t="shared" si="914"/>
        <v>0.2414534106</v>
      </c>
      <c r="II190" s="193">
        <f t="shared" si="914"/>
        <v>0.2483648362</v>
      </c>
      <c r="IJ190" s="193">
        <f t="shared" si="914"/>
        <v>0.246780975</v>
      </c>
      <c r="IK190" s="193">
        <f t="shared" si="914"/>
        <v>0.2375667503</v>
      </c>
      <c r="IL190" s="193">
        <f t="shared" si="914"/>
        <v>0.2187376824</v>
      </c>
      <c r="IM190" s="193">
        <f t="shared" si="914"/>
        <v>0.205517273</v>
      </c>
      <c r="IN190" s="193">
        <f t="shared" si="914"/>
        <v>0.1766727435</v>
      </c>
      <c r="IO190" s="193">
        <f t="shared" si="23"/>
        <v>2.848837744</v>
      </c>
      <c r="IP190" s="193">
        <f t="shared" si="29"/>
        <v>2.216104153</v>
      </c>
      <c r="IQ190" s="193">
        <f t="shared" ref="IQ190:KK190" si="915">MAX((MIN(CZ190+IP190,$IO$7))-GT190,0)</f>
        <v>2.087906244</v>
      </c>
      <c r="IR190" s="193">
        <f t="shared" si="915"/>
        <v>1.968121322</v>
      </c>
      <c r="IS190" s="193">
        <f t="shared" si="915"/>
        <v>1.852342586</v>
      </c>
      <c r="IT190" s="193">
        <f t="shared" si="915"/>
        <v>1.744576218</v>
      </c>
      <c r="IU190" s="193">
        <f t="shared" si="915"/>
        <v>1.640415417</v>
      </c>
      <c r="IV190" s="193">
        <f t="shared" si="915"/>
        <v>1.537456471</v>
      </c>
      <c r="IW190" s="193">
        <f t="shared" si="915"/>
        <v>1.443781524</v>
      </c>
      <c r="IX190" s="193">
        <f t="shared" si="915"/>
        <v>1.35178707</v>
      </c>
      <c r="IY190" s="193">
        <f t="shared" si="915"/>
        <v>1.278680433</v>
      </c>
      <c r="IZ190" s="193">
        <f t="shared" si="915"/>
        <v>1.236360568</v>
      </c>
      <c r="JA190" s="193">
        <f t="shared" si="915"/>
        <v>1.22686469</v>
      </c>
      <c r="JB190" s="193">
        <f t="shared" si="915"/>
        <v>1.248158671</v>
      </c>
      <c r="JC190" s="193">
        <f t="shared" si="915"/>
        <v>1.30535464</v>
      </c>
      <c r="JD190" s="193">
        <f t="shared" si="915"/>
        <v>1.415691205</v>
      </c>
      <c r="JE190" s="193">
        <f t="shared" si="915"/>
        <v>1.589193618</v>
      </c>
      <c r="JF190" s="193">
        <f t="shared" si="915"/>
        <v>1.808793942</v>
      </c>
      <c r="JG190" s="193">
        <f t="shared" si="915"/>
        <v>2.051521427</v>
      </c>
      <c r="JH190" s="193">
        <f t="shared" si="915"/>
        <v>2.289827262</v>
      </c>
      <c r="JI190" s="193">
        <f t="shared" si="915"/>
        <v>2.53431328</v>
      </c>
      <c r="JJ190" s="193">
        <f t="shared" si="915"/>
        <v>2.78210793</v>
      </c>
      <c r="JK190" s="193">
        <f t="shared" si="915"/>
        <v>3.061666619</v>
      </c>
      <c r="JL190" s="193">
        <f t="shared" si="915"/>
        <v>3.358147488</v>
      </c>
      <c r="JM190" s="193">
        <f t="shared" si="915"/>
        <v>3.661432022</v>
      </c>
      <c r="JN190" s="193">
        <f t="shared" si="915"/>
        <v>3.946749556</v>
      </c>
      <c r="JO190" s="193">
        <f t="shared" si="915"/>
        <v>4.203681726</v>
      </c>
      <c r="JP190" s="193">
        <f t="shared" si="915"/>
        <v>4.461170206</v>
      </c>
      <c r="JQ190" s="193">
        <f t="shared" si="915"/>
        <v>4.672589451</v>
      </c>
      <c r="JR190" s="193">
        <f t="shared" si="915"/>
        <v>4.892228518</v>
      </c>
      <c r="JS190" s="193">
        <f t="shared" si="915"/>
        <v>5</v>
      </c>
      <c r="JT190" s="193">
        <f t="shared" si="915"/>
        <v>5</v>
      </c>
      <c r="JU190" s="193">
        <f t="shared" si="915"/>
        <v>5</v>
      </c>
      <c r="JV190" s="193">
        <f t="shared" si="915"/>
        <v>4.960166194</v>
      </c>
      <c r="JW190" s="193">
        <f t="shared" si="915"/>
        <v>4.910163304</v>
      </c>
      <c r="JX190" s="193">
        <f t="shared" si="915"/>
        <v>4.843384439</v>
      </c>
      <c r="JY190" s="193">
        <f t="shared" si="915"/>
        <v>4.724891871</v>
      </c>
      <c r="JZ190" s="193">
        <f t="shared" si="915"/>
        <v>4.561402676</v>
      </c>
      <c r="KA190" s="193">
        <f t="shared" si="915"/>
        <v>4.382704309</v>
      </c>
      <c r="KB190" s="193">
        <f t="shared" si="915"/>
        <v>4.183587839</v>
      </c>
      <c r="KC190" s="193">
        <f t="shared" si="915"/>
        <v>3.958485741</v>
      </c>
      <c r="KD190" s="193">
        <f t="shared" si="915"/>
        <v>3.726255927</v>
      </c>
      <c r="KE190" s="193">
        <f t="shared" si="915"/>
        <v>3.484802516</v>
      </c>
      <c r="KF190" s="193">
        <f t="shared" si="915"/>
        <v>3.23643768</v>
      </c>
      <c r="KG190" s="193">
        <f t="shared" si="915"/>
        <v>2.989656705</v>
      </c>
      <c r="KH190" s="193">
        <f t="shared" si="915"/>
        <v>2.752089955</v>
      </c>
      <c r="KI190" s="193">
        <f t="shared" si="915"/>
        <v>2.533352273</v>
      </c>
      <c r="KJ190" s="193">
        <f t="shared" si="915"/>
        <v>2.327835</v>
      </c>
      <c r="KK190" s="193">
        <f t="shared" si="915"/>
        <v>2.151162256</v>
      </c>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row>
    <row r="191" ht="14.25" customHeight="1">
      <c r="A191" s="1">
        <v>6.0</v>
      </c>
      <c r="B191" s="1">
        <f t="shared" ref="B191:C191" si="916">B190+1</f>
        <v>181</v>
      </c>
      <c r="C191" s="267">
        <f t="shared" si="916"/>
        <v>43646</v>
      </c>
      <c r="D191" s="193">
        <f t="shared" si="15"/>
        <v>9.012313009</v>
      </c>
      <c r="E191" s="193">
        <f>(SUMIFS(Profile!$F$2:$F$17521,Profile!$B$2:$B$17521,$B191,Profile!$C$2:$C$17521,E$8))*$C$6</f>
        <v>0.1466263585</v>
      </c>
      <c r="F191" s="193">
        <f>(SUMIFS(Profile!$F$2:$F$17521,Profile!$B$2:$B$17521,$B191,Profile!$C$2:$C$17521,F$8))*$C$6</f>
        <v>0.1298003829</v>
      </c>
      <c r="G191" s="193">
        <f>(SUMIFS(Profile!$F$2:$F$17521,Profile!$B$2:$B$17521,$B191,Profile!$C$2:$C$17521,G$8))*$C$6</f>
        <v>0.1217880136</v>
      </c>
      <c r="H191" s="193">
        <f>(SUMIFS(Profile!$F$2:$F$17521,Profile!$B$2:$B$17521,$B191,Profile!$C$2:$C$17521,H$8))*$C$6</f>
        <v>0.1165799736</v>
      </c>
      <c r="I191" s="193">
        <f>(SUMIFS(Profile!$F$2:$F$17521,Profile!$B$2:$B$17521,$B191,Profile!$C$2:$C$17521,I$8))*$C$6</f>
        <v>0.1073657489</v>
      </c>
      <c r="J191" s="193">
        <f>(SUMIFS(Profile!$F$2:$F$17521,Profile!$B$2:$B$17521,$B191,Profile!$C$2:$C$17521,J$8))*$C$6</f>
        <v>0.1037601827</v>
      </c>
      <c r="K191" s="193">
        <f>(SUMIFS(Profile!$F$2:$F$17521,Profile!$B$2:$B$17521,$B191,Profile!$C$2:$C$17521,K$8))*$C$6</f>
        <v>0.1045614196</v>
      </c>
      <c r="L191" s="193">
        <f>(SUMIFS(Profile!$F$2:$F$17521,Profile!$B$2:$B$17521,$B191,Profile!$C$2:$C$17521,L$8))*$C$6</f>
        <v>0.1017570903</v>
      </c>
      <c r="M191" s="193">
        <f>(SUMIFS(Profile!$F$2:$F$17521,Profile!$B$2:$B$17521,$B191,Profile!$C$2:$C$17521,M$8))*$C$6</f>
        <v>0.1021577088</v>
      </c>
      <c r="N191" s="193">
        <f>(SUMIFS(Profile!$F$2:$F$17521,Profile!$B$2:$B$17521,$B191,Profile!$C$2:$C$17521,N$8))*$C$6</f>
        <v>0.1033595642</v>
      </c>
      <c r="O191" s="193">
        <f>(SUMIFS(Profile!$F$2:$F$17521,Profile!$B$2:$B$17521,$B191,Profile!$C$2:$C$17521,O$8))*$C$6</f>
        <v>0.1033595642</v>
      </c>
      <c r="P191" s="193">
        <f>(SUMIFS(Profile!$F$2:$F$17521,Profile!$B$2:$B$17521,$B191,Profile!$C$2:$C$17521,P$8))*$C$6</f>
        <v>0.1081669858</v>
      </c>
      <c r="Q191" s="193">
        <f>(SUMIFS(Profile!$F$2:$F$17521,Profile!$B$2:$B$17521,$B191,Profile!$C$2:$C$17521,Q$8))*$C$6</f>
        <v>0.1265954352</v>
      </c>
      <c r="R191" s="193">
        <f>(SUMIFS(Profile!$F$2:$F$17521,Profile!$B$2:$B$17521,$B191,Profile!$C$2:$C$17521,R$8))*$C$6</f>
        <v>0.1558405832</v>
      </c>
      <c r="S191" s="193">
        <f>(SUMIFS(Profile!$F$2:$F$17521,Profile!$B$2:$B$17521,$B191,Profile!$C$2:$C$17521,S$8))*$C$6</f>
        <v>0.1746696511</v>
      </c>
      <c r="T191" s="193">
        <f>(SUMIFS(Profile!$F$2:$F$17521,Profile!$B$2:$B$17521,$B191,Profile!$C$2:$C$17521,T$8))*$C$6</f>
        <v>0.193498719</v>
      </c>
      <c r="U191" s="193">
        <f>(SUMIFS(Profile!$F$2:$F$17521,Profile!$B$2:$B$17521,$B191,Profile!$C$2:$C$17521,U$8))*$C$6</f>
        <v>0.2011104699</v>
      </c>
      <c r="V191" s="193">
        <f>(SUMIFS(Profile!$F$2:$F$17521,Profile!$B$2:$B$17521,$B191,Profile!$C$2:$C$17521,V$8))*$C$6</f>
        <v>0.205517273</v>
      </c>
      <c r="W191" s="193">
        <f>(SUMIFS(Profile!$F$2:$F$17521,Profile!$B$2:$B$17521,$B191,Profile!$C$2:$C$17521,W$8))*$C$6</f>
        <v>0.2059178915</v>
      </c>
      <c r="X191" s="193">
        <f>(SUMIFS(Profile!$F$2:$F$17521,Profile!$B$2:$B$17521,$B191,Profile!$C$2:$C$17521,X$8))*$C$6</f>
        <v>0.2063185099</v>
      </c>
      <c r="Y191" s="193">
        <f>(SUMIFS(Profile!$F$2:$F$17521,Profile!$B$2:$B$17521,$B191,Profile!$C$2:$C$17521,Y$8))*$C$6</f>
        <v>0.2075203653</v>
      </c>
      <c r="Z191" s="193">
        <f>(SUMIFS(Profile!$F$2:$F$17521,Profile!$B$2:$B$17521,$B191,Profile!$C$2:$C$17521,Z$8))*$C$6</f>
        <v>0.2003092329</v>
      </c>
      <c r="AA191" s="193">
        <f>(SUMIFS(Profile!$F$2:$F$17521,Profile!$B$2:$B$17521,$B191,Profile!$C$2:$C$17521,AA$8))*$C$6</f>
        <v>0.1991073775</v>
      </c>
      <c r="AB191" s="193">
        <f>(SUMIFS(Profile!$F$2:$F$17521,Profile!$B$2:$B$17521,$B191,Profile!$C$2:$C$17521,AB$8))*$C$6</f>
        <v>0.2015110883</v>
      </c>
      <c r="AC191" s="193">
        <f>(SUMIFS(Profile!$F$2:$F$17521,Profile!$B$2:$B$17521,$B191,Profile!$C$2:$C$17521,AC$8))*$C$6</f>
        <v>0.2019117068</v>
      </c>
      <c r="AD191" s="193">
        <f>(SUMIFS(Profile!$F$2:$F$17521,Profile!$B$2:$B$17521,$B191,Profile!$C$2:$C$17521,AD$8))*$C$6</f>
        <v>0.1991073775</v>
      </c>
      <c r="AE191" s="193">
        <f>(SUMIFS(Profile!$F$2:$F$17521,Profile!$B$2:$B$17521,$B191,Profile!$C$2:$C$17521,AE$8))*$C$6</f>
        <v>0.1918962452</v>
      </c>
      <c r="AF191" s="193">
        <f>(SUMIFS(Profile!$F$2:$F$17521,Profile!$B$2:$B$17521,$B191,Profile!$C$2:$C$17521,AF$8))*$C$6</f>
        <v>0.194299956</v>
      </c>
      <c r="AG191" s="193">
        <f>(SUMIFS(Profile!$F$2:$F$17521,Profile!$B$2:$B$17521,$B191,Profile!$C$2:$C$17521,AG$8))*$C$6</f>
        <v>0.1914956267</v>
      </c>
      <c r="AH191" s="193">
        <f>(SUMIFS(Profile!$F$2:$F$17521,Profile!$B$2:$B$17521,$B191,Profile!$C$2:$C$17521,AH$8))*$C$6</f>
        <v>0.1926974821</v>
      </c>
      <c r="AI191" s="193">
        <f>(SUMIFS(Profile!$F$2:$F$17521,Profile!$B$2:$B$17521,$B191,Profile!$C$2:$C$17521,AI$8))*$C$6</f>
        <v>0.1955018114</v>
      </c>
      <c r="AJ191" s="193">
        <f>(SUMIFS(Profile!$F$2:$F$17521,Profile!$B$2:$B$17521,$B191,Profile!$C$2:$C$17521,AJ$8))*$C$6</f>
        <v>0.2027129437</v>
      </c>
      <c r="AK191" s="193">
        <f>(SUMIFS(Profile!$F$2:$F$17521,Profile!$B$2:$B$17521,$B191,Profile!$C$2:$C$17521,AK$8))*$C$6</f>
        <v>0.2123277869</v>
      </c>
      <c r="AL191" s="193">
        <f>(SUMIFS(Profile!$F$2:$F$17521,Profile!$B$2:$B$17521,$B191,Profile!$C$2:$C$17521,AL$8))*$C$6</f>
        <v>0.2323587102</v>
      </c>
      <c r="AM191" s="193">
        <f>(SUMIFS(Profile!$F$2:$F$17521,Profile!$B$2:$B$17521,$B191,Profile!$C$2:$C$17521,AM$8))*$C$6</f>
        <v>0.252790252</v>
      </c>
      <c r="AN191" s="193">
        <f>(SUMIFS(Profile!$F$2:$F$17521,Profile!$B$2:$B$17521,$B191,Profile!$C$2:$C$17521,AN$8))*$C$6</f>
        <v>0.2583989105</v>
      </c>
      <c r="AO191" s="193">
        <f>(SUMIFS(Profile!$F$2:$F$17521,Profile!$B$2:$B$17521,$B191,Profile!$C$2:$C$17521,AO$8))*$C$6</f>
        <v>0.2620044767</v>
      </c>
      <c r="AP191" s="193">
        <f>(SUMIFS(Profile!$F$2:$F$17521,Profile!$B$2:$B$17521,$B191,Profile!$C$2:$C$17521,AP$8))*$C$6</f>
        <v>0.2592001474</v>
      </c>
      <c r="AQ191" s="193">
        <f>(SUMIFS(Profile!$F$2:$F$17521,Profile!$B$2:$B$17521,$B191,Profile!$C$2:$C$17521,AQ$8))*$C$6</f>
        <v>0.252790252</v>
      </c>
      <c r="AR191" s="193">
        <f>(SUMIFS(Profile!$F$2:$F$17521,Profile!$B$2:$B$17521,$B191,Profile!$C$2:$C$17521,AR$8))*$C$6</f>
        <v>0.2563958182</v>
      </c>
      <c r="AS191" s="193">
        <f>(SUMIFS(Profile!$F$2:$F$17521,Profile!$B$2:$B$17521,$B191,Profile!$C$2:$C$17521,AS$8))*$C$6</f>
        <v>0.2459797381</v>
      </c>
      <c r="AT191" s="193">
        <f>(SUMIFS(Profile!$F$2:$F$17521,Profile!$B$2:$B$17521,$B191,Profile!$C$2:$C$17521,AT$8))*$C$6</f>
        <v>0.2411723165</v>
      </c>
      <c r="AU191" s="193">
        <f>(SUMIFS(Profile!$F$2:$F$17521,Profile!$B$2:$B$17521,$B191,Profile!$C$2:$C$17521,AU$8))*$C$6</f>
        <v>0.2495853042</v>
      </c>
      <c r="AV191" s="193">
        <f>(SUMIFS(Profile!$F$2:$F$17521,Profile!$B$2:$B$17521,$B191,Profile!$C$2:$C$17521,AV$8))*$C$6</f>
        <v>0.2483834488</v>
      </c>
      <c r="AW191" s="193">
        <f>(SUMIFS(Profile!$F$2:$F$17521,Profile!$B$2:$B$17521,$B191,Profile!$C$2:$C$17521,AW$8))*$C$6</f>
        <v>0.2419735534</v>
      </c>
      <c r="AX191" s="193">
        <f>(SUMIFS(Profile!$F$2:$F$17521,Profile!$B$2:$B$17521,$B191,Profile!$C$2:$C$17521,AX$8))*$C$6</f>
        <v>0.2203401562</v>
      </c>
      <c r="AY191" s="193">
        <f>(SUMIFS(Profile!$F$2:$F$17521,Profile!$B$2:$B$17521,$B191,Profile!$C$2:$C$17521,AY$8))*$C$6</f>
        <v>0.2035141807</v>
      </c>
      <c r="AZ191" s="193">
        <f>(SUMIFS(Profile!$F$2:$F$17521,Profile!$B$2:$B$17521,$B191,Profile!$C$2:$C$17521,AZ$8))*$C$6</f>
        <v>0.1782752173</v>
      </c>
      <c r="BA191" s="193">
        <f t="shared" si="16"/>
        <v>8.065155978</v>
      </c>
      <c r="BB191" s="193">
        <f>(SUMIFS(Profile!$E$2:$E$17521,Profile!$B$2:$B$17521,$B191,Profile!$C$2:$C$17521,BB$8))*$C$9</f>
        <v>0</v>
      </c>
      <c r="BC191" s="193">
        <f>(SUMIFS(Profile!$E$2:$E$17521,Profile!$B$2:$B$17521,$B191,Profile!$C$2:$C$17521,BC$8))*$C$9</f>
        <v>0</v>
      </c>
      <c r="BD191" s="193">
        <f>(SUMIFS(Profile!$E$2:$E$17521,Profile!$B$2:$B$17521,$B191,Profile!$C$2:$C$17521,BD$8))*$C$9</f>
        <v>0</v>
      </c>
      <c r="BE191" s="193">
        <f>(SUMIFS(Profile!$E$2:$E$17521,Profile!$B$2:$B$17521,$B191,Profile!$C$2:$C$17521,BE$8))*$C$9</f>
        <v>0</v>
      </c>
      <c r="BF191" s="193">
        <f>(SUMIFS(Profile!$E$2:$E$17521,Profile!$B$2:$B$17521,$B191,Profile!$C$2:$C$17521,BF$8))*$C$9</f>
        <v>0</v>
      </c>
      <c r="BG191" s="193">
        <f>(SUMIFS(Profile!$E$2:$E$17521,Profile!$B$2:$B$17521,$B191,Profile!$C$2:$C$17521,BG$8))*$C$9</f>
        <v>0</v>
      </c>
      <c r="BH191" s="193">
        <f>(SUMIFS(Profile!$E$2:$E$17521,Profile!$B$2:$B$17521,$B191,Profile!$C$2:$C$17521,BH$8))*$C$9</f>
        <v>0</v>
      </c>
      <c r="BI191" s="193">
        <f>(SUMIFS(Profile!$E$2:$E$17521,Profile!$B$2:$B$17521,$B191,Profile!$C$2:$C$17521,BI$8))*$C$9</f>
        <v>0.002939321272</v>
      </c>
      <c r="BJ191" s="193">
        <f>(SUMIFS(Profile!$E$2:$E$17521,Profile!$B$2:$B$17521,$B191,Profile!$C$2:$C$17521,BJ$8))*$C$9</f>
        <v>0.009062629004</v>
      </c>
      <c r="BK191" s="193">
        <f>(SUMIFS(Profile!$E$2:$E$17521,Profile!$B$2:$B$17521,$B191,Profile!$C$2:$C$17521,BK$8))*$C$9</f>
        <v>0.02710262045</v>
      </c>
      <c r="BL191" s="193">
        <f>(SUMIFS(Profile!$E$2:$E$17521,Profile!$B$2:$B$17521,$B191,Profile!$C$2:$C$17521,BL$8))*$C$9</f>
        <v>0.05487546388</v>
      </c>
      <c r="BM191" s="193">
        <f>(SUMIFS(Profile!$E$2:$E$17521,Profile!$B$2:$B$17521,$B191,Profile!$C$2:$C$17521,BM$8))*$C$9</f>
        <v>0.0887398692</v>
      </c>
      <c r="BN191" s="193">
        <f>(SUMIFS(Profile!$E$2:$E$17521,Profile!$B$2:$B$17521,$B191,Profile!$C$2:$C$17521,BN$8))*$C$9</f>
        <v>0.1303576124</v>
      </c>
      <c r="BO191" s="193">
        <f>(SUMIFS(Profile!$E$2:$E$17521,Profile!$B$2:$B$17521,$B191,Profile!$C$2:$C$17521,BO$8))*$C$9</f>
        <v>0.1872187749</v>
      </c>
      <c r="BP191" s="193">
        <f>(SUMIFS(Profile!$E$2:$E$17521,Profile!$B$2:$B$17521,$B191,Profile!$C$2:$C$17521,BP$8))*$C$9</f>
        <v>0.2349248618</v>
      </c>
      <c r="BQ191" s="193">
        <f>(SUMIFS(Profile!$E$2:$E$17521,Profile!$B$2:$B$17521,$B191,Profile!$C$2:$C$17521,BQ$8))*$C$9</f>
        <v>0.3201043079</v>
      </c>
      <c r="BR191" s="193">
        <f>(SUMIFS(Profile!$E$2:$E$17521,Profile!$B$2:$B$17521,$B191,Profile!$C$2:$C$17521,BR$8))*$C$9</f>
        <v>0.3655302766</v>
      </c>
      <c r="BS191" s="193">
        <f>(SUMIFS(Profile!$E$2:$E$17521,Profile!$B$2:$B$17521,$B191,Profile!$C$2:$C$17521,BS$8))*$C$9</f>
        <v>0.4067988755</v>
      </c>
      <c r="BT191" s="193">
        <f>(SUMIFS(Profile!$E$2:$E$17521,Profile!$B$2:$B$17521,$B191,Profile!$C$2:$C$17521,BT$8))*$C$9</f>
        <v>0.3954892303</v>
      </c>
      <c r="BU191" s="193">
        <f>(SUMIFS(Profile!$E$2:$E$17521,Profile!$B$2:$B$17521,$B191,Profile!$C$2:$C$17521,BU$8))*$C$9</f>
        <v>0.3807417876</v>
      </c>
      <c r="BV191" s="193">
        <f>(SUMIFS(Profile!$E$2:$E$17521,Profile!$B$2:$B$17521,$B191,Profile!$C$2:$C$17521,BV$8))*$C$9</f>
        <v>0.3588845616</v>
      </c>
      <c r="BW191" s="193">
        <f>(SUMIFS(Profile!$E$2:$E$17521,Profile!$B$2:$B$17521,$B191,Profile!$C$2:$C$17521,BW$8))*$C$9</f>
        <v>0.3906771122</v>
      </c>
      <c r="BX191" s="193">
        <f>(SUMIFS(Profile!$E$2:$E$17521,Profile!$B$2:$B$17521,$B191,Profile!$C$2:$C$17521,BX$8))*$C$9</f>
        <v>0.4028983527</v>
      </c>
      <c r="BY191" s="193">
        <f>(SUMIFS(Profile!$E$2:$E$17521,Profile!$B$2:$B$17521,$B191,Profile!$C$2:$C$17521,BY$8))*$C$9</f>
        <v>0.4540484399</v>
      </c>
      <c r="BZ191" s="193">
        <f>(SUMIFS(Profile!$E$2:$E$17521,Profile!$B$2:$B$17521,$B191,Profile!$C$2:$C$17521,BZ$8))*$C$9</f>
        <v>0.3840564741</v>
      </c>
      <c r="CA191" s="193">
        <f>(SUMIFS(Profile!$E$2:$E$17521,Profile!$B$2:$B$17521,$B191,Profile!$C$2:$C$17521,CA$8))*$C$9</f>
        <v>0.3781232362</v>
      </c>
      <c r="CB191" s="193">
        <f>(SUMIFS(Profile!$E$2:$E$17521,Profile!$B$2:$B$17521,$B191,Profile!$C$2:$C$17521,CB$8))*$C$9</f>
        <v>0.3766206588</v>
      </c>
      <c r="CC191" s="193">
        <f>(SUMIFS(Profile!$E$2:$E$17521,Profile!$B$2:$B$17521,$B191,Profile!$C$2:$C$17521,CC$8))*$C$9</f>
        <v>0.3756610476</v>
      </c>
      <c r="CD191" s="193">
        <f>(SUMIFS(Profile!$E$2:$E$17521,Profile!$B$2:$B$17521,$B191,Profile!$C$2:$C$17521,CD$8))*$C$9</f>
        <v>0.3441761724</v>
      </c>
      <c r="CE191" s="193">
        <f>(SUMIFS(Profile!$E$2:$E$17521,Profile!$B$2:$B$17521,$B191,Profile!$C$2:$C$17521,CE$8))*$C$9</f>
        <v>0.3257561587</v>
      </c>
      <c r="CF191" s="193">
        <f>(SUMIFS(Profile!$E$2:$E$17521,Profile!$B$2:$B$17521,$B191,Profile!$C$2:$C$17521,CF$8))*$C$9</f>
        <v>0.33076726</v>
      </c>
      <c r="CG191" s="193">
        <f>(SUMIFS(Profile!$E$2:$E$17521,Profile!$B$2:$B$17521,$B191,Profile!$C$2:$C$17521,CG$8))*$C$9</f>
        <v>0.2786699519</v>
      </c>
      <c r="CH191" s="193">
        <f>(SUMIFS(Profile!$E$2:$E$17521,Profile!$B$2:$B$17521,$B191,Profile!$C$2:$C$17521,CH$8))*$C$9</f>
        <v>0.24159871</v>
      </c>
      <c r="CI191" s="193">
        <f>(SUMIFS(Profile!$E$2:$E$17521,Profile!$B$2:$B$17521,$B191,Profile!$C$2:$C$17521,CI$8))*$C$9</f>
        <v>0.2181787894</v>
      </c>
      <c r="CJ191" s="193">
        <f>(SUMIFS(Profile!$E$2:$E$17521,Profile!$B$2:$B$17521,$B191,Profile!$C$2:$C$17521,CJ$8))*$C$9</f>
        <v>0.1929674153</v>
      </c>
      <c r="CK191" s="193">
        <f>(SUMIFS(Profile!$E$2:$E$17521,Profile!$B$2:$B$17521,$B191,Profile!$C$2:$C$17521,CK$8))*$C$9</f>
        <v>0.1460065251</v>
      </c>
      <c r="CL191" s="193">
        <f>(SUMIFS(Profile!$E$2:$E$17521,Profile!$B$2:$B$17521,$B191,Profile!$C$2:$C$17521,CL$8))*$C$9</f>
        <v>0.09948424624</v>
      </c>
      <c r="CM191" s="193">
        <f>(SUMIFS(Profile!$E$2:$E$17521,Profile!$B$2:$B$17521,$B191,Profile!$C$2:$C$17521,CM$8))*$C$9</f>
        <v>0.06993569531</v>
      </c>
      <c r="CN191" s="193">
        <f>(SUMIFS(Profile!$E$2:$E$17521,Profile!$B$2:$B$17521,$B191,Profile!$C$2:$C$17521,CN$8))*$C$9</f>
        <v>0.04895272393</v>
      </c>
      <c r="CO191" s="193">
        <f>(SUMIFS(Profile!$E$2:$E$17521,Profile!$B$2:$B$17521,$B191,Profile!$C$2:$C$17521,CO$8))*$C$9</f>
        <v>0.02680122198</v>
      </c>
      <c r="CP191" s="193">
        <f>(SUMIFS(Profile!$E$2:$E$17521,Profile!$B$2:$B$17521,$B191,Profile!$C$2:$C$17521,CP$8))*$C$9</f>
        <v>0.01064744673</v>
      </c>
      <c r="CQ191" s="193">
        <f>(SUMIFS(Profile!$E$2:$E$17521,Profile!$B$2:$B$17521,$B191,Profile!$C$2:$C$17521,CQ$8))*$C$9</f>
        <v>0.006301818934</v>
      </c>
      <c r="CR191" s="193">
        <f>(SUMIFS(Profile!$E$2:$E$17521,Profile!$B$2:$B$17521,$B191,Profile!$C$2:$C$17521,CR$8))*$C$9</f>
        <v>0.00005632780618</v>
      </c>
      <c r="CS191" s="193">
        <f>(SUMIFS(Profile!$E$2:$E$17521,Profile!$B$2:$B$17521,$B191,Profile!$C$2:$C$17521,CS$8))*$C$9</f>
        <v>0</v>
      </c>
      <c r="CT191" s="193">
        <f>(SUMIFS(Profile!$E$2:$E$17521,Profile!$B$2:$B$17521,$B191,Profile!$C$2:$C$17521,CT$8))*$C$9</f>
        <v>0</v>
      </c>
      <c r="CU191" s="193">
        <f>(SUMIFS(Profile!$E$2:$E$17521,Profile!$B$2:$B$17521,$B191,Profile!$C$2:$C$17521,CU$8))*$C$9</f>
        <v>0</v>
      </c>
      <c r="CV191" s="193">
        <f>(SUMIFS(Profile!$E$2:$E$17521,Profile!$B$2:$B$17521,$B191,Profile!$C$2:$C$17521,CV$8))*$C$9</f>
        <v>0</v>
      </c>
      <c r="CW191" s="193">
        <f>(SUMIFS(Profile!$E$2:$E$17521,Profile!$B$2:$B$17521,$B191,Profile!$C$2:$C$17521,CW$8))*$C$9</f>
        <v>0</v>
      </c>
      <c r="CX191" s="193">
        <f t="shared" si="17"/>
        <v>3.00323633</v>
      </c>
      <c r="CY191" s="193">
        <f t="shared" ref="CY191:ET191" si="917">MAX(BB191-E191,0)</f>
        <v>0</v>
      </c>
      <c r="CZ191" s="193">
        <f t="shared" si="917"/>
        <v>0</v>
      </c>
      <c r="DA191" s="193">
        <f t="shared" si="917"/>
        <v>0</v>
      </c>
      <c r="DB191" s="193">
        <f t="shared" si="917"/>
        <v>0</v>
      </c>
      <c r="DC191" s="193">
        <f t="shared" si="917"/>
        <v>0</v>
      </c>
      <c r="DD191" s="193">
        <f t="shared" si="917"/>
        <v>0</v>
      </c>
      <c r="DE191" s="193">
        <f t="shared" si="917"/>
        <v>0</v>
      </c>
      <c r="DF191" s="193">
        <f t="shared" si="917"/>
        <v>0</v>
      </c>
      <c r="DG191" s="193">
        <f t="shared" si="917"/>
        <v>0</v>
      </c>
      <c r="DH191" s="193">
        <f t="shared" si="917"/>
        <v>0</v>
      </c>
      <c r="DI191" s="193">
        <f t="shared" si="917"/>
        <v>0</v>
      </c>
      <c r="DJ191" s="193">
        <f t="shared" si="917"/>
        <v>0</v>
      </c>
      <c r="DK191" s="193">
        <f t="shared" si="917"/>
        <v>0.003762177219</v>
      </c>
      <c r="DL191" s="193">
        <f t="shared" si="917"/>
        <v>0.03137819169</v>
      </c>
      <c r="DM191" s="193">
        <f t="shared" si="917"/>
        <v>0.06025521069</v>
      </c>
      <c r="DN191" s="193">
        <f t="shared" si="917"/>
        <v>0.1266055889</v>
      </c>
      <c r="DO191" s="193">
        <f t="shared" si="917"/>
        <v>0.1644198067</v>
      </c>
      <c r="DP191" s="193">
        <f t="shared" si="917"/>
        <v>0.2012816025</v>
      </c>
      <c r="DQ191" s="193">
        <f t="shared" si="917"/>
        <v>0.1895713388</v>
      </c>
      <c r="DR191" s="193">
        <f t="shared" si="917"/>
        <v>0.1744232777</v>
      </c>
      <c r="DS191" s="193">
        <f t="shared" si="917"/>
        <v>0.1513641963</v>
      </c>
      <c r="DT191" s="193">
        <f t="shared" si="917"/>
        <v>0.1903678792</v>
      </c>
      <c r="DU191" s="193">
        <f t="shared" si="917"/>
        <v>0.2037909751</v>
      </c>
      <c r="DV191" s="193">
        <f t="shared" si="917"/>
        <v>0.2525373515</v>
      </c>
      <c r="DW191" s="193">
        <f t="shared" si="917"/>
        <v>0.1821447673</v>
      </c>
      <c r="DX191" s="193">
        <f t="shared" si="917"/>
        <v>0.1790158586</v>
      </c>
      <c r="DY191" s="193">
        <f t="shared" si="917"/>
        <v>0.1847244136</v>
      </c>
      <c r="DZ191" s="193">
        <f t="shared" si="917"/>
        <v>0.1813610917</v>
      </c>
      <c r="EA191" s="193">
        <f t="shared" si="917"/>
        <v>0.1526805457</v>
      </c>
      <c r="EB191" s="193">
        <f t="shared" si="917"/>
        <v>0.1330586766</v>
      </c>
      <c r="EC191" s="193">
        <f t="shared" si="917"/>
        <v>0.1352654486</v>
      </c>
      <c r="ED191" s="193">
        <f t="shared" si="917"/>
        <v>0.07595700818</v>
      </c>
      <c r="EE191" s="193">
        <f t="shared" si="917"/>
        <v>0.02927092313</v>
      </c>
      <c r="EF191" s="193">
        <f t="shared" si="917"/>
        <v>0</v>
      </c>
      <c r="EG191" s="193">
        <f t="shared" si="917"/>
        <v>0</v>
      </c>
      <c r="EH191" s="193">
        <f t="shared" si="917"/>
        <v>0</v>
      </c>
      <c r="EI191" s="193">
        <f t="shared" si="917"/>
        <v>0</v>
      </c>
      <c r="EJ191" s="193">
        <f t="shared" si="917"/>
        <v>0</v>
      </c>
      <c r="EK191" s="193">
        <f t="shared" si="917"/>
        <v>0</v>
      </c>
      <c r="EL191" s="193">
        <f t="shared" si="917"/>
        <v>0</v>
      </c>
      <c r="EM191" s="193">
        <f t="shared" si="917"/>
        <v>0</v>
      </c>
      <c r="EN191" s="193">
        <f t="shared" si="917"/>
        <v>0</v>
      </c>
      <c r="EO191" s="193">
        <f t="shared" si="917"/>
        <v>0</v>
      </c>
      <c r="EP191" s="193">
        <f t="shared" si="917"/>
        <v>0</v>
      </c>
      <c r="EQ191" s="193">
        <f t="shared" si="917"/>
        <v>0</v>
      </c>
      <c r="ER191" s="193">
        <f t="shared" si="917"/>
        <v>0</v>
      </c>
      <c r="ES191" s="193">
        <f t="shared" si="917"/>
        <v>0</v>
      </c>
      <c r="ET191" s="193">
        <f t="shared" si="917"/>
        <v>0</v>
      </c>
      <c r="EU191" s="193">
        <f t="shared" si="19"/>
        <v>5.061919648</v>
      </c>
      <c r="EV191" s="193">
        <f t="shared" ref="EV191:GQ191" si="918">BB191-CY191</f>
        <v>0</v>
      </c>
      <c r="EW191" s="193">
        <f t="shared" si="918"/>
        <v>0</v>
      </c>
      <c r="EX191" s="193">
        <f t="shared" si="918"/>
        <v>0</v>
      </c>
      <c r="EY191" s="193">
        <f t="shared" si="918"/>
        <v>0</v>
      </c>
      <c r="EZ191" s="193">
        <f t="shared" si="918"/>
        <v>0</v>
      </c>
      <c r="FA191" s="193">
        <f t="shared" si="918"/>
        <v>0</v>
      </c>
      <c r="FB191" s="193">
        <f t="shared" si="918"/>
        <v>0</v>
      </c>
      <c r="FC191" s="193">
        <f t="shared" si="918"/>
        <v>0.002939321272</v>
      </c>
      <c r="FD191" s="193">
        <f t="shared" si="918"/>
        <v>0.009062629004</v>
      </c>
      <c r="FE191" s="193">
        <f t="shared" si="918"/>
        <v>0.02710262045</v>
      </c>
      <c r="FF191" s="193">
        <f t="shared" si="918"/>
        <v>0.05487546388</v>
      </c>
      <c r="FG191" s="193">
        <f t="shared" si="918"/>
        <v>0.0887398692</v>
      </c>
      <c r="FH191" s="193">
        <f t="shared" si="918"/>
        <v>0.1265954352</v>
      </c>
      <c r="FI191" s="193">
        <f t="shared" si="918"/>
        <v>0.1558405832</v>
      </c>
      <c r="FJ191" s="193">
        <f t="shared" si="918"/>
        <v>0.1746696511</v>
      </c>
      <c r="FK191" s="193">
        <f t="shared" si="918"/>
        <v>0.193498719</v>
      </c>
      <c r="FL191" s="193">
        <f t="shared" si="918"/>
        <v>0.2011104699</v>
      </c>
      <c r="FM191" s="193">
        <f t="shared" si="918"/>
        <v>0.205517273</v>
      </c>
      <c r="FN191" s="193">
        <f t="shared" si="918"/>
        <v>0.2059178915</v>
      </c>
      <c r="FO191" s="193">
        <f t="shared" si="918"/>
        <v>0.2063185099</v>
      </c>
      <c r="FP191" s="193">
        <f t="shared" si="918"/>
        <v>0.2075203653</v>
      </c>
      <c r="FQ191" s="193">
        <f t="shared" si="918"/>
        <v>0.2003092329</v>
      </c>
      <c r="FR191" s="193">
        <f t="shared" si="918"/>
        <v>0.1991073775</v>
      </c>
      <c r="FS191" s="193">
        <f t="shared" si="918"/>
        <v>0.2015110883</v>
      </c>
      <c r="FT191" s="193">
        <f t="shared" si="918"/>
        <v>0.2019117068</v>
      </c>
      <c r="FU191" s="193">
        <f t="shared" si="918"/>
        <v>0.1991073775</v>
      </c>
      <c r="FV191" s="193">
        <f t="shared" si="918"/>
        <v>0.1918962452</v>
      </c>
      <c r="FW191" s="193">
        <f t="shared" si="918"/>
        <v>0.194299956</v>
      </c>
      <c r="FX191" s="193">
        <f t="shared" si="918"/>
        <v>0.1914956267</v>
      </c>
      <c r="FY191" s="193">
        <f t="shared" si="918"/>
        <v>0.1926974821</v>
      </c>
      <c r="FZ191" s="193">
        <f t="shared" si="918"/>
        <v>0.1955018114</v>
      </c>
      <c r="GA191" s="193">
        <f t="shared" si="918"/>
        <v>0.2027129437</v>
      </c>
      <c r="GB191" s="193">
        <f t="shared" si="918"/>
        <v>0.2123277869</v>
      </c>
      <c r="GC191" s="193">
        <f t="shared" si="918"/>
        <v>0.2181787894</v>
      </c>
      <c r="GD191" s="193">
        <f t="shared" si="918"/>
        <v>0.1929674153</v>
      </c>
      <c r="GE191" s="193">
        <f t="shared" si="918"/>
        <v>0.1460065251</v>
      </c>
      <c r="GF191" s="193">
        <f t="shared" si="918"/>
        <v>0.09948424624</v>
      </c>
      <c r="GG191" s="193">
        <f t="shared" si="918"/>
        <v>0.06993569531</v>
      </c>
      <c r="GH191" s="193">
        <f t="shared" si="918"/>
        <v>0.04895272393</v>
      </c>
      <c r="GI191" s="193">
        <f t="shared" si="918"/>
        <v>0.02680122198</v>
      </c>
      <c r="GJ191" s="193">
        <f t="shared" si="918"/>
        <v>0.01064744673</v>
      </c>
      <c r="GK191" s="193">
        <f t="shared" si="918"/>
        <v>0.006301818934</v>
      </c>
      <c r="GL191" s="193">
        <f t="shared" si="918"/>
        <v>0.00005632780618</v>
      </c>
      <c r="GM191" s="193">
        <f t="shared" si="918"/>
        <v>0</v>
      </c>
      <c r="GN191" s="193">
        <f t="shared" si="918"/>
        <v>0</v>
      </c>
      <c r="GO191" s="193">
        <f t="shared" si="918"/>
        <v>0</v>
      </c>
      <c r="GP191" s="193">
        <f t="shared" si="918"/>
        <v>0</v>
      </c>
      <c r="GQ191" s="193">
        <f t="shared" si="918"/>
        <v>0</v>
      </c>
      <c r="GR191" s="193">
        <f t="shared" si="21"/>
        <v>3.950393361</v>
      </c>
      <c r="GS191" s="193">
        <f t="shared" ref="GS191:IN191" si="919">E191-EV191</f>
        <v>0.1466263585</v>
      </c>
      <c r="GT191" s="193">
        <f t="shared" si="919"/>
        <v>0.1298003829</v>
      </c>
      <c r="GU191" s="193">
        <f t="shared" si="919"/>
        <v>0.1217880136</v>
      </c>
      <c r="GV191" s="193">
        <f t="shared" si="919"/>
        <v>0.1165799736</v>
      </c>
      <c r="GW191" s="193">
        <f t="shared" si="919"/>
        <v>0.1073657489</v>
      </c>
      <c r="GX191" s="193">
        <f t="shared" si="919"/>
        <v>0.1037601827</v>
      </c>
      <c r="GY191" s="193">
        <f t="shared" si="919"/>
        <v>0.1045614196</v>
      </c>
      <c r="GZ191" s="193">
        <f t="shared" si="919"/>
        <v>0.09881776906</v>
      </c>
      <c r="HA191" s="193">
        <f t="shared" si="919"/>
        <v>0.0930950798</v>
      </c>
      <c r="HB191" s="193">
        <f t="shared" si="919"/>
        <v>0.07625694375</v>
      </c>
      <c r="HC191" s="193">
        <f t="shared" si="919"/>
        <v>0.04848410032</v>
      </c>
      <c r="HD191" s="193">
        <f t="shared" si="919"/>
        <v>0.01942711659</v>
      </c>
      <c r="HE191" s="193">
        <f t="shared" si="919"/>
        <v>0</v>
      </c>
      <c r="HF191" s="193">
        <f t="shared" si="919"/>
        <v>0</v>
      </c>
      <c r="HG191" s="193">
        <f t="shared" si="919"/>
        <v>0</v>
      </c>
      <c r="HH191" s="193">
        <f t="shared" si="919"/>
        <v>0</v>
      </c>
      <c r="HI191" s="193">
        <f t="shared" si="919"/>
        <v>0</v>
      </c>
      <c r="HJ191" s="193">
        <f t="shared" si="919"/>
        <v>0</v>
      </c>
      <c r="HK191" s="193">
        <f t="shared" si="919"/>
        <v>0</v>
      </c>
      <c r="HL191" s="193">
        <f t="shared" si="919"/>
        <v>0</v>
      </c>
      <c r="HM191" s="193">
        <f t="shared" si="919"/>
        <v>0</v>
      </c>
      <c r="HN191" s="193">
        <f t="shared" si="919"/>
        <v>0</v>
      </c>
      <c r="HO191" s="193">
        <f t="shared" si="919"/>
        <v>0</v>
      </c>
      <c r="HP191" s="193">
        <f t="shared" si="919"/>
        <v>0</v>
      </c>
      <c r="HQ191" s="193">
        <f t="shared" si="919"/>
        <v>0</v>
      </c>
      <c r="HR191" s="193">
        <f t="shared" si="919"/>
        <v>0</v>
      </c>
      <c r="HS191" s="193">
        <f t="shared" si="919"/>
        <v>0</v>
      </c>
      <c r="HT191" s="193">
        <f t="shared" si="919"/>
        <v>0</v>
      </c>
      <c r="HU191" s="193">
        <f t="shared" si="919"/>
        <v>0</v>
      </c>
      <c r="HV191" s="193">
        <f t="shared" si="919"/>
        <v>0</v>
      </c>
      <c r="HW191" s="193">
        <f t="shared" si="919"/>
        <v>0</v>
      </c>
      <c r="HX191" s="193">
        <f t="shared" si="919"/>
        <v>0</v>
      </c>
      <c r="HY191" s="193">
        <f t="shared" si="919"/>
        <v>0</v>
      </c>
      <c r="HZ191" s="193">
        <f t="shared" si="919"/>
        <v>0.01417992086</v>
      </c>
      <c r="IA191" s="193">
        <f t="shared" si="919"/>
        <v>0.05982283666</v>
      </c>
      <c r="IB191" s="193">
        <f t="shared" si="919"/>
        <v>0.1123923854</v>
      </c>
      <c r="IC191" s="193">
        <f t="shared" si="919"/>
        <v>0.1625202305</v>
      </c>
      <c r="ID191" s="193">
        <f t="shared" si="919"/>
        <v>0.1892644521</v>
      </c>
      <c r="IE191" s="193">
        <f t="shared" si="919"/>
        <v>0.203837528</v>
      </c>
      <c r="IF191" s="193">
        <f t="shared" si="919"/>
        <v>0.2295945962</v>
      </c>
      <c r="IG191" s="193">
        <f t="shared" si="919"/>
        <v>0.2353322913</v>
      </c>
      <c r="IH191" s="193">
        <f t="shared" si="919"/>
        <v>0.2348704975</v>
      </c>
      <c r="II191" s="193">
        <f t="shared" si="919"/>
        <v>0.2495289764</v>
      </c>
      <c r="IJ191" s="193">
        <f t="shared" si="919"/>
        <v>0.2483834488</v>
      </c>
      <c r="IK191" s="193">
        <f t="shared" si="919"/>
        <v>0.2419735534</v>
      </c>
      <c r="IL191" s="193">
        <f t="shared" si="919"/>
        <v>0.2203401562</v>
      </c>
      <c r="IM191" s="193">
        <f t="shared" si="919"/>
        <v>0.2035141807</v>
      </c>
      <c r="IN191" s="193">
        <f t="shared" si="919"/>
        <v>0.1782752173</v>
      </c>
      <c r="IO191" s="193">
        <f t="shared" si="23"/>
        <v>2.783830271</v>
      </c>
      <c r="IP191" s="193">
        <f t="shared" si="29"/>
        <v>2.004535898</v>
      </c>
      <c r="IQ191" s="193">
        <f t="shared" ref="IQ191:KK191" si="920">MAX((MIN(CZ191+IP191,$IO$7))-GT191,0)</f>
        <v>1.874735515</v>
      </c>
      <c r="IR191" s="193">
        <f t="shared" si="920"/>
        <v>1.752947501</v>
      </c>
      <c r="IS191" s="193">
        <f t="shared" si="920"/>
        <v>1.636367527</v>
      </c>
      <c r="IT191" s="193">
        <f t="shared" si="920"/>
        <v>1.529001779</v>
      </c>
      <c r="IU191" s="193">
        <f t="shared" si="920"/>
        <v>1.425241596</v>
      </c>
      <c r="IV191" s="193">
        <f t="shared" si="920"/>
        <v>1.320680176</v>
      </c>
      <c r="IW191" s="193">
        <f t="shared" si="920"/>
        <v>1.221862407</v>
      </c>
      <c r="IX191" s="193">
        <f t="shared" si="920"/>
        <v>1.128767327</v>
      </c>
      <c r="IY191" s="193">
        <f t="shared" si="920"/>
        <v>1.052510384</v>
      </c>
      <c r="IZ191" s="193">
        <f t="shared" si="920"/>
        <v>1.004026283</v>
      </c>
      <c r="JA191" s="193">
        <f t="shared" si="920"/>
        <v>0.9845991667</v>
      </c>
      <c r="JB191" s="193">
        <f t="shared" si="920"/>
        <v>0.988361344</v>
      </c>
      <c r="JC191" s="193">
        <f t="shared" si="920"/>
        <v>1.019739536</v>
      </c>
      <c r="JD191" s="193">
        <f t="shared" si="920"/>
        <v>1.079994746</v>
      </c>
      <c r="JE191" s="193">
        <f t="shared" si="920"/>
        <v>1.206600335</v>
      </c>
      <c r="JF191" s="193">
        <f t="shared" si="920"/>
        <v>1.371020142</v>
      </c>
      <c r="JG191" s="193">
        <f t="shared" si="920"/>
        <v>1.572301744</v>
      </c>
      <c r="JH191" s="193">
        <f t="shared" si="920"/>
        <v>1.761873083</v>
      </c>
      <c r="JI191" s="193">
        <f t="shared" si="920"/>
        <v>1.936296361</v>
      </c>
      <c r="JJ191" s="193">
        <f t="shared" si="920"/>
        <v>2.087660557</v>
      </c>
      <c r="JK191" s="193">
        <f t="shared" si="920"/>
        <v>2.278028436</v>
      </c>
      <c r="JL191" s="193">
        <f t="shared" si="920"/>
        <v>2.481819412</v>
      </c>
      <c r="JM191" s="193">
        <f t="shared" si="920"/>
        <v>2.734356763</v>
      </c>
      <c r="JN191" s="193">
        <f t="shared" si="920"/>
        <v>2.91650153</v>
      </c>
      <c r="JO191" s="193">
        <f t="shared" si="920"/>
        <v>3.095517389</v>
      </c>
      <c r="JP191" s="193">
        <f t="shared" si="920"/>
        <v>3.280241803</v>
      </c>
      <c r="JQ191" s="193">
        <f t="shared" si="920"/>
        <v>3.461602894</v>
      </c>
      <c r="JR191" s="193">
        <f t="shared" si="920"/>
        <v>3.61428344</v>
      </c>
      <c r="JS191" s="193">
        <f t="shared" si="920"/>
        <v>3.747342117</v>
      </c>
      <c r="JT191" s="193">
        <f t="shared" si="920"/>
        <v>3.882607565</v>
      </c>
      <c r="JU191" s="193">
        <f t="shared" si="920"/>
        <v>3.958564573</v>
      </c>
      <c r="JV191" s="193">
        <f t="shared" si="920"/>
        <v>3.987835497</v>
      </c>
      <c r="JW191" s="193">
        <f t="shared" si="920"/>
        <v>3.973655576</v>
      </c>
      <c r="JX191" s="193">
        <f t="shared" si="920"/>
        <v>3.913832739</v>
      </c>
      <c r="JY191" s="193">
        <f t="shared" si="920"/>
        <v>3.801440354</v>
      </c>
      <c r="JZ191" s="193">
        <f t="shared" si="920"/>
        <v>3.638920123</v>
      </c>
      <c r="KA191" s="193">
        <f t="shared" si="920"/>
        <v>3.449655671</v>
      </c>
      <c r="KB191" s="193">
        <f t="shared" si="920"/>
        <v>3.245818143</v>
      </c>
      <c r="KC191" s="193">
        <f t="shared" si="920"/>
        <v>3.016223547</v>
      </c>
      <c r="KD191" s="193">
        <f t="shared" si="920"/>
        <v>2.780891256</v>
      </c>
      <c r="KE191" s="193">
        <f t="shared" si="920"/>
        <v>2.546020758</v>
      </c>
      <c r="KF191" s="193">
        <f t="shared" si="920"/>
        <v>2.296491782</v>
      </c>
      <c r="KG191" s="193">
        <f t="shared" si="920"/>
        <v>2.048108333</v>
      </c>
      <c r="KH191" s="193">
        <f t="shared" si="920"/>
        <v>1.806134779</v>
      </c>
      <c r="KI191" s="193">
        <f t="shared" si="920"/>
        <v>1.585794623</v>
      </c>
      <c r="KJ191" s="193">
        <f t="shared" si="920"/>
        <v>1.382280442</v>
      </c>
      <c r="KK191" s="193">
        <f t="shared" si="920"/>
        <v>1.204005225</v>
      </c>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row>
    <row r="192" ht="14.25" customHeight="1">
      <c r="A192" s="1">
        <v>7.0</v>
      </c>
      <c r="B192" s="1">
        <f t="shared" ref="B192:C192" si="921">B191+1</f>
        <v>182</v>
      </c>
      <c r="C192" s="267">
        <f t="shared" si="921"/>
        <v>43647</v>
      </c>
      <c r="D192" s="193">
        <f t="shared" si="15"/>
        <v>9.028337747</v>
      </c>
      <c r="E192" s="193">
        <f>(SUMIFS(Profile!$F$2:$F$17521,Profile!$B$2:$B$17521,$B192,Profile!$C$2:$C$17521,E$8))*$C$6</f>
        <v>0.1506325432</v>
      </c>
      <c r="F192" s="193">
        <f>(SUMIFS(Profile!$F$2:$F$17521,Profile!$B$2:$B$17521,$B192,Profile!$C$2:$C$17521,F$8))*$C$6</f>
        <v>0.1322040937</v>
      </c>
      <c r="G192" s="193">
        <f>(SUMIFS(Profile!$F$2:$F$17521,Profile!$B$2:$B$17521,$B192,Profile!$C$2:$C$17521,G$8))*$C$6</f>
        <v>0.1217880136</v>
      </c>
      <c r="H192" s="193">
        <f>(SUMIFS(Profile!$F$2:$F$17521,Profile!$B$2:$B$17521,$B192,Profile!$C$2:$C$17521,H$8))*$C$6</f>
        <v>0.1193843028</v>
      </c>
      <c r="I192" s="193">
        <f>(SUMIFS(Profile!$F$2:$F$17521,Profile!$B$2:$B$17521,$B192,Profile!$C$2:$C$17521,I$8))*$C$6</f>
        <v>0.1101700781</v>
      </c>
      <c r="J192" s="193">
        <f>(SUMIFS(Profile!$F$2:$F$17521,Profile!$B$2:$B$17521,$B192,Profile!$C$2:$C$17521,J$8))*$C$6</f>
        <v>0.1045614196</v>
      </c>
      <c r="K192" s="193">
        <f>(SUMIFS(Profile!$F$2:$F$17521,Profile!$B$2:$B$17521,$B192,Profile!$C$2:$C$17521,K$8))*$C$6</f>
        <v>0.1065645119</v>
      </c>
      <c r="L192" s="193">
        <f>(SUMIFS(Profile!$F$2:$F$17521,Profile!$B$2:$B$17521,$B192,Profile!$C$2:$C$17521,L$8))*$C$6</f>
        <v>0.1029589457</v>
      </c>
      <c r="M192" s="193">
        <f>(SUMIFS(Profile!$F$2:$F$17521,Profile!$B$2:$B$17521,$B192,Profile!$C$2:$C$17521,M$8))*$C$6</f>
        <v>0.1037601827</v>
      </c>
      <c r="N192" s="193">
        <f>(SUMIFS(Profile!$F$2:$F$17521,Profile!$B$2:$B$17521,$B192,Profile!$C$2:$C$17521,N$8))*$C$6</f>
        <v>0.105763275</v>
      </c>
      <c r="O192" s="193">
        <f>(SUMIFS(Profile!$F$2:$F$17521,Profile!$B$2:$B$17521,$B192,Profile!$C$2:$C$17521,O$8))*$C$6</f>
        <v>0.1061638935</v>
      </c>
      <c r="P192" s="193">
        <f>(SUMIFS(Profile!$F$2:$F$17521,Profile!$B$2:$B$17521,$B192,Profile!$C$2:$C$17521,P$8))*$C$6</f>
        <v>0.1097694597</v>
      </c>
      <c r="Q192" s="193">
        <f>(SUMIFS(Profile!$F$2:$F$17521,Profile!$B$2:$B$17521,$B192,Profile!$C$2:$C$17521,Q$8))*$C$6</f>
        <v>0.1249929614</v>
      </c>
      <c r="R192" s="193">
        <f>(SUMIFS(Profile!$F$2:$F$17521,Profile!$B$2:$B$17521,$B192,Profile!$C$2:$C$17521,R$8))*$C$6</f>
        <v>0.1538374909</v>
      </c>
      <c r="S192" s="193">
        <f>(SUMIFS(Profile!$F$2:$F$17521,Profile!$B$2:$B$17521,$B192,Profile!$C$2:$C$17521,S$8))*$C$6</f>
        <v>0.1726665588</v>
      </c>
      <c r="T192" s="193">
        <f>(SUMIFS(Profile!$F$2:$F$17521,Profile!$B$2:$B$17521,$B192,Profile!$C$2:$C$17521,T$8))*$C$6</f>
        <v>0.193498719</v>
      </c>
      <c r="U192" s="193">
        <f>(SUMIFS(Profile!$F$2:$F$17521,Profile!$B$2:$B$17521,$B192,Profile!$C$2:$C$17521,U$8))*$C$6</f>
        <v>0.2059178915</v>
      </c>
      <c r="V192" s="193">
        <f>(SUMIFS(Profile!$F$2:$F$17521,Profile!$B$2:$B$17521,$B192,Profile!$C$2:$C$17521,V$8))*$C$6</f>
        <v>0.2131290239</v>
      </c>
      <c r="W192" s="193">
        <f>(SUMIFS(Profile!$F$2:$F$17521,Profile!$B$2:$B$17521,$B192,Profile!$C$2:$C$17521,W$8))*$C$6</f>
        <v>0.2143308792</v>
      </c>
      <c r="X192" s="193">
        <f>(SUMIFS(Profile!$F$2:$F$17521,Profile!$B$2:$B$17521,$B192,Profile!$C$2:$C$17521,X$8))*$C$6</f>
        <v>0.21152655</v>
      </c>
      <c r="Y192" s="193">
        <f>(SUMIFS(Profile!$F$2:$F$17521,Profile!$B$2:$B$17521,$B192,Profile!$C$2:$C$17521,Y$8))*$C$6</f>
        <v>0.2123277869</v>
      </c>
      <c r="Z192" s="193">
        <f>(SUMIFS(Profile!$F$2:$F$17521,Profile!$B$2:$B$17521,$B192,Profile!$C$2:$C$17521,Z$8))*$C$6</f>
        <v>0.2059178915</v>
      </c>
      <c r="AA192" s="193">
        <f>(SUMIFS(Profile!$F$2:$F$17521,Profile!$B$2:$B$17521,$B192,Profile!$C$2:$C$17521,AA$8))*$C$6</f>
        <v>0.2091228392</v>
      </c>
      <c r="AB192" s="193">
        <f>(SUMIFS(Profile!$F$2:$F$17521,Profile!$B$2:$B$17521,$B192,Profile!$C$2:$C$17521,AB$8))*$C$6</f>
        <v>0.2099240761</v>
      </c>
      <c r="AC192" s="193">
        <f>(SUMIFS(Profile!$F$2:$F$17521,Profile!$B$2:$B$17521,$B192,Profile!$C$2:$C$17521,AC$8))*$C$6</f>
        <v>0.2139302608</v>
      </c>
      <c r="AD192" s="193">
        <f>(SUMIFS(Profile!$F$2:$F$17521,Profile!$B$2:$B$17521,$B192,Profile!$C$2:$C$17521,AD$8))*$C$6</f>
        <v>0.2107253131</v>
      </c>
      <c r="AE192" s="193">
        <f>(SUMIFS(Profile!$F$2:$F$17521,Profile!$B$2:$B$17521,$B192,Profile!$C$2:$C$17521,AE$8))*$C$6</f>
        <v>0.2007098514</v>
      </c>
      <c r="AF192" s="193">
        <f>(SUMIFS(Profile!$F$2:$F$17521,Profile!$B$2:$B$17521,$B192,Profile!$C$2:$C$17521,AF$8))*$C$6</f>
        <v>0.1979055221</v>
      </c>
      <c r="AG192" s="193">
        <f>(SUMIFS(Profile!$F$2:$F$17521,Profile!$B$2:$B$17521,$B192,Profile!$C$2:$C$17521,AG$8))*$C$6</f>
        <v>0.1963030483</v>
      </c>
      <c r="AH192" s="193">
        <f>(SUMIFS(Profile!$F$2:$F$17521,Profile!$B$2:$B$17521,$B192,Profile!$C$2:$C$17521,AH$8))*$C$6</f>
        <v>0.1951011929</v>
      </c>
      <c r="AI192" s="193">
        <f>(SUMIFS(Profile!$F$2:$F$17521,Profile!$B$2:$B$17521,$B192,Profile!$C$2:$C$17521,AI$8))*$C$6</f>
        <v>0.1938993375</v>
      </c>
      <c r="AJ192" s="193">
        <f>(SUMIFS(Profile!$F$2:$F$17521,Profile!$B$2:$B$17521,$B192,Profile!$C$2:$C$17521,AJ$8))*$C$6</f>
        <v>0.2027129437</v>
      </c>
      <c r="AK192" s="193">
        <f>(SUMIFS(Profile!$F$2:$F$17521,Profile!$B$2:$B$17521,$B192,Profile!$C$2:$C$17521,AK$8))*$C$6</f>
        <v>0.2099240761</v>
      </c>
      <c r="AL192" s="193">
        <f>(SUMIFS(Profile!$F$2:$F$17521,Profile!$B$2:$B$17521,$B192,Profile!$C$2:$C$17521,AL$8))*$C$6</f>
        <v>0.2231444855</v>
      </c>
      <c r="AM192" s="193">
        <f>(SUMIFS(Profile!$F$2:$F$17521,Profile!$B$2:$B$17521,$B192,Profile!$C$2:$C$17521,AM$8))*$C$6</f>
        <v>0.2395698426</v>
      </c>
      <c r="AN192" s="193">
        <f>(SUMIFS(Profile!$F$2:$F$17521,Profile!$B$2:$B$17521,$B192,Profile!$C$2:$C$17521,AN$8))*$C$6</f>
        <v>0.2463803565</v>
      </c>
      <c r="AO192" s="193">
        <f>(SUMIFS(Profile!$F$2:$F$17521,Profile!$B$2:$B$17521,$B192,Profile!$C$2:$C$17521,AO$8))*$C$6</f>
        <v>0.2503865412</v>
      </c>
      <c r="AP192" s="193">
        <f>(SUMIFS(Profile!$F$2:$F$17521,Profile!$B$2:$B$17521,$B192,Profile!$C$2:$C$17521,AP$8))*$C$6</f>
        <v>0.2515883966</v>
      </c>
      <c r="AQ192" s="193">
        <f>(SUMIFS(Profile!$F$2:$F$17521,Profile!$B$2:$B$17521,$B192,Profile!$C$2:$C$17521,AQ$8))*$C$6</f>
        <v>0.2487840673</v>
      </c>
      <c r="AR192" s="193">
        <f>(SUMIFS(Profile!$F$2:$F$17521,Profile!$B$2:$B$17521,$B192,Profile!$C$2:$C$17521,AR$8))*$C$6</f>
        <v>0.2411723165</v>
      </c>
      <c r="AS192" s="193">
        <f>(SUMIFS(Profile!$F$2:$F$17521,Profile!$B$2:$B$17521,$B192,Profile!$C$2:$C$17521,AS$8))*$C$6</f>
        <v>0.2379673687</v>
      </c>
      <c r="AT192" s="193">
        <f>(SUMIFS(Profile!$F$2:$F$17521,Profile!$B$2:$B$17521,$B192,Profile!$C$2:$C$17521,AT$8))*$C$6</f>
        <v>0.2335605656</v>
      </c>
      <c r="AU192" s="193">
        <f>(SUMIFS(Profile!$F$2:$F$17521,Profile!$B$2:$B$17521,$B192,Profile!$C$2:$C$17521,AU$8))*$C$6</f>
        <v>0.2391692241</v>
      </c>
      <c r="AV192" s="193">
        <f>(SUMIFS(Profile!$F$2:$F$17521,Profile!$B$2:$B$17521,$B192,Profile!$C$2:$C$17521,AV$8))*$C$6</f>
        <v>0.2439766457</v>
      </c>
      <c r="AW192" s="193">
        <f>(SUMIFS(Profile!$F$2:$F$17521,Profile!$B$2:$B$17521,$B192,Profile!$C$2:$C$17521,AW$8))*$C$6</f>
        <v>0.2383679872</v>
      </c>
      <c r="AX192" s="193">
        <f>(SUMIFS(Profile!$F$2:$F$17521,Profile!$B$2:$B$17521,$B192,Profile!$C$2:$C$17521,AX$8))*$C$6</f>
        <v>0.2219426301</v>
      </c>
      <c r="AY192" s="193">
        <f>(SUMIFS(Profile!$F$2:$F$17521,Profile!$B$2:$B$17521,$B192,Profile!$C$2:$C$17521,AY$8))*$C$6</f>
        <v>0.205517273</v>
      </c>
      <c r="AZ192" s="193">
        <f>(SUMIFS(Profile!$F$2:$F$17521,Profile!$B$2:$B$17521,$B192,Profile!$C$2:$C$17521,AZ$8))*$C$6</f>
        <v>0.1846851128</v>
      </c>
      <c r="BA192" s="193">
        <f t="shared" si="16"/>
        <v>10.28482368</v>
      </c>
      <c r="BB192" s="193">
        <f>(SUMIFS(Profile!$E$2:$E$17521,Profile!$B$2:$B$17521,$B192,Profile!$C$2:$C$17521,BB$8))*$C$9</f>
        <v>0</v>
      </c>
      <c r="BC192" s="193">
        <f>(SUMIFS(Profile!$E$2:$E$17521,Profile!$B$2:$B$17521,$B192,Profile!$C$2:$C$17521,BC$8))*$C$9</f>
        <v>0</v>
      </c>
      <c r="BD192" s="193">
        <f>(SUMIFS(Profile!$E$2:$E$17521,Profile!$B$2:$B$17521,$B192,Profile!$C$2:$C$17521,BD$8))*$C$9</f>
        <v>0</v>
      </c>
      <c r="BE192" s="193">
        <f>(SUMIFS(Profile!$E$2:$E$17521,Profile!$B$2:$B$17521,$B192,Profile!$C$2:$C$17521,BE$8))*$C$9</f>
        <v>0</v>
      </c>
      <c r="BF192" s="193">
        <f>(SUMIFS(Profile!$E$2:$E$17521,Profile!$B$2:$B$17521,$B192,Profile!$C$2:$C$17521,BF$8))*$C$9</f>
        <v>0</v>
      </c>
      <c r="BG192" s="193">
        <f>(SUMIFS(Profile!$E$2:$E$17521,Profile!$B$2:$B$17521,$B192,Profile!$C$2:$C$17521,BG$8))*$C$9</f>
        <v>0</v>
      </c>
      <c r="BH192" s="193">
        <f>(SUMIFS(Profile!$E$2:$E$17521,Profile!$B$2:$B$17521,$B192,Profile!$C$2:$C$17521,BH$8))*$C$9</f>
        <v>0</v>
      </c>
      <c r="BI192" s="193">
        <f>(SUMIFS(Profile!$E$2:$E$17521,Profile!$B$2:$B$17521,$B192,Profile!$C$2:$C$17521,BI$8))*$C$9</f>
        <v>0.003473743322</v>
      </c>
      <c r="BJ192" s="193">
        <f>(SUMIFS(Profile!$E$2:$E$17521,Profile!$B$2:$B$17521,$B192,Profile!$C$2:$C$17521,BJ$8))*$C$9</f>
        <v>0.008896010432</v>
      </c>
      <c r="BK192" s="193">
        <f>(SUMIFS(Profile!$E$2:$E$17521,Profile!$B$2:$B$17521,$B192,Profile!$C$2:$C$17521,BK$8))*$C$9</f>
        <v>0.02306456395</v>
      </c>
      <c r="BL192" s="193">
        <f>(SUMIFS(Profile!$E$2:$E$17521,Profile!$B$2:$B$17521,$B192,Profile!$C$2:$C$17521,BL$8))*$C$9</f>
        <v>0.05317577051</v>
      </c>
      <c r="BM192" s="193">
        <f>(SUMIFS(Profile!$E$2:$E$17521,Profile!$B$2:$B$17521,$B192,Profile!$C$2:$C$17521,BM$8))*$C$9</f>
        <v>0.09175211971</v>
      </c>
      <c r="BN192" s="193">
        <f>(SUMIFS(Profile!$E$2:$E$17521,Profile!$B$2:$B$17521,$B192,Profile!$C$2:$C$17521,BN$8))*$C$9</f>
        <v>0.1217578706</v>
      </c>
      <c r="BO192" s="193">
        <f>(SUMIFS(Profile!$E$2:$E$17521,Profile!$B$2:$B$17521,$B192,Profile!$C$2:$C$17521,BO$8))*$C$9</f>
        <v>0.1705948944</v>
      </c>
      <c r="BP192" s="193">
        <f>(SUMIFS(Profile!$E$2:$E$17521,Profile!$B$2:$B$17521,$B192,Profile!$C$2:$C$17521,BP$8))*$C$9</f>
        <v>0.2424716936</v>
      </c>
      <c r="BQ192" s="193">
        <f>(SUMIFS(Profile!$E$2:$E$17521,Profile!$B$2:$B$17521,$B192,Profile!$C$2:$C$17521,BQ$8))*$C$9</f>
        <v>0.346790039</v>
      </c>
      <c r="BR192" s="193">
        <f>(SUMIFS(Profile!$E$2:$E$17521,Profile!$B$2:$B$17521,$B192,Profile!$C$2:$C$17521,BR$8))*$C$9</f>
        <v>0.4156124977</v>
      </c>
      <c r="BS192" s="193">
        <f>(SUMIFS(Profile!$E$2:$E$17521,Profile!$B$2:$B$17521,$B192,Profile!$C$2:$C$17521,BS$8))*$C$9</f>
        <v>0.4985426245</v>
      </c>
      <c r="BT192" s="193">
        <f>(SUMIFS(Profile!$E$2:$E$17521,Profile!$B$2:$B$17521,$B192,Profile!$C$2:$C$17521,BT$8))*$C$9</f>
        <v>0.5232799849</v>
      </c>
      <c r="BU192" s="193">
        <f>(SUMIFS(Profile!$E$2:$E$17521,Profile!$B$2:$B$17521,$B192,Profile!$C$2:$C$17521,BU$8))*$C$9</f>
        <v>0.5631214617</v>
      </c>
      <c r="BV192" s="193">
        <f>(SUMIFS(Profile!$E$2:$E$17521,Profile!$B$2:$B$17521,$B192,Profile!$C$2:$C$17521,BV$8))*$C$9</f>
        <v>0.5199106336</v>
      </c>
      <c r="BW192" s="193">
        <f>(SUMIFS(Profile!$E$2:$E$17521,Profile!$B$2:$B$17521,$B192,Profile!$C$2:$C$17521,BW$8))*$C$9</f>
        <v>0.5381275991</v>
      </c>
      <c r="BX192" s="193">
        <f>(SUMIFS(Profile!$E$2:$E$17521,Profile!$B$2:$B$17521,$B192,Profile!$C$2:$C$17521,BX$8))*$C$9</f>
        <v>0.5239652884</v>
      </c>
      <c r="BY192" s="193">
        <f>(SUMIFS(Profile!$E$2:$E$17521,Profile!$B$2:$B$17521,$B192,Profile!$C$2:$C$17521,BY$8))*$C$9</f>
        <v>0.6118491295</v>
      </c>
      <c r="BZ192" s="193">
        <f>(SUMIFS(Profile!$E$2:$E$17521,Profile!$B$2:$B$17521,$B192,Profile!$C$2:$C$17521,BZ$8))*$C$9</f>
        <v>0.5549456885</v>
      </c>
      <c r="CA192" s="193">
        <f>(SUMIFS(Profile!$E$2:$E$17521,Profile!$B$2:$B$17521,$B192,Profile!$C$2:$C$17521,CA$8))*$C$9</f>
        <v>0.5645976722</v>
      </c>
      <c r="CB192" s="193">
        <f>(SUMIFS(Profile!$E$2:$E$17521,Profile!$B$2:$B$17521,$B192,Profile!$C$2:$C$17521,CB$8))*$C$9</f>
        <v>0.4806189486</v>
      </c>
      <c r="CC192" s="193">
        <f>(SUMIFS(Profile!$E$2:$E$17521,Profile!$B$2:$B$17521,$B192,Profile!$C$2:$C$17521,CC$8))*$C$9</f>
        <v>0.5133245304</v>
      </c>
      <c r="CD192" s="193">
        <f>(SUMIFS(Profile!$E$2:$E$17521,Profile!$B$2:$B$17521,$B192,Profile!$C$2:$C$17521,CD$8))*$C$9</f>
        <v>0.52416146</v>
      </c>
      <c r="CE192" s="193">
        <f>(SUMIFS(Profile!$E$2:$E$17521,Profile!$B$2:$B$17521,$B192,Profile!$C$2:$C$17521,CE$8))*$C$9</f>
        <v>0.5142011154</v>
      </c>
      <c r="CF192" s="193">
        <f>(SUMIFS(Profile!$E$2:$E$17521,Profile!$B$2:$B$17521,$B192,Profile!$C$2:$C$17521,CF$8))*$C$9</f>
        <v>0.4797711097</v>
      </c>
      <c r="CG192" s="193">
        <f>(SUMIFS(Profile!$E$2:$E$17521,Profile!$B$2:$B$17521,$B192,Profile!$C$2:$C$17521,CG$8))*$C$9</f>
        <v>0.3291403034</v>
      </c>
      <c r="CH192" s="193">
        <f>(SUMIFS(Profile!$E$2:$E$17521,Profile!$B$2:$B$17521,$B192,Profile!$C$2:$C$17521,CH$8))*$C$9</f>
        <v>0.2540901884</v>
      </c>
      <c r="CI192" s="193">
        <f>(SUMIFS(Profile!$E$2:$E$17521,Profile!$B$2:$B$17521,$B192,Profile!$C$2:$C$17521,CI$8))*$C$9</f>
        <v>0.2330285231</v>
      </c>
      <c r="CJ192" s="193">
        <f>(SUMIFS(Profile!$E$2:$E$17521,Profile!$B$2:$B$17521,$B192,Profile!$C$2:$C$17521,CJ$8))*$C$9</f>
        <v>0.2037026544</v>
      </c>
      <c r="CK192" s="193">
        <f>(SUMIFS(Profile!$E$2:$E$17521,Profile!$B$2:$B$17521,$B192,Profile!$C$2:$C$17521,CK$8))*$C$9</f>
        <v>0.1432888513</v>
      </c>
      <c r="CL192" s="193">
        <f>(SUMIFS(Profile!$E$2:$E$17521,Profile!$B$2:$B$17521,$B192,Profile!$C$2:$C$17521,CL$8))*$C$9</f>
        <v>0.07819209008</v>
      </c>
      <c r="CM192" s="193">
        <f>(SUMIFS(Profile!$E$2:$E$17521,Profile!$B$2:$B$17521,$B192,Profile!$C$2:$C$17521,CM$8))*$C$9</f>
        <v>0.06976855306</v>
      </c>
      <c r="CN192" s="193">
        <f>(SUMIFS(Profile!$E$2:$E$17521,Profile!$B$2:$B$17521,$B192,Profile!$C$2:$C$17521,CN$8))*$C$9</f>
        <v>0.05255234224</v>
      </c>
      <c r="CO192" s="193">
        <f>(SUMIFS(Profile!$E$2:$E$17521,Profile!$B$2:$B$17521,$B192,Profile!$C$2:$C$17521,CO$8))*$C$9</f>
        <v>0.02294892077</v>
      </c>
      <c r="CP192" s="193">
        <f>(SUMIFS(Profile!$E$2:$E$17521,Profile!$B$2:$B$17521,$B192,Profile!$C$2:$C$17521,CP$8))*$C$9</f>
        <v>0.008753752487</v>
      </c>
      <c r="CQ192" s="193">
        <f>(SUMIFS(Profile!$E$2:$E$17521,Profile!$B$2:$B$17521,$B192,Profile!$C$2:$C$17521,CQ$8))*$C$9</f>
        <v>0.001168516257</v>
      </c>
      <c r="CR192" s="193">
        <f>(SUMIFS(Profile!$E$2:$E$17521,Profile!$B$2:$B$17521,$B192,Profile!$C$2:$C$17521,CR$8))*$C$9</f>
        <v>0.0001825347458</v>
      </c>
      <c r="CS192" s="193">
        <f>(SUMIFS(Profile!$E$2:$E$17521,Profile!$B$2:$B$17521,$B192,Profile!$C$2:$C$17521,CS$8))*$C$9</f>
        <v>0</v>
      </c>
      <c r="CT192" s="193">
        <f>(SUMIFS(Profile!$E$2:$E$17521,Profile!$B$2:$B$17521,$B192,Profile!$C$2:$C$17521,CT$8))*$C$9</f>
        <v>0</v>
      </c>
      <c r="CU192" s="193">
        <f>(SUMIFS(Profile!$E$2:$E$17521,Profile!$B$2:$B$17521,$B192,Profile!$C$2:$C$17521,CU$8))*$C$9</f>
        <v>0</v>
      </c>
      <c r="CV192" s="193">
        <f>(SUMIFS(Profile!$E$2:$E$17521,Profile!$B$2:$B$17521,$B192,Profile!$C$2:$C$17521,CV$8))*$C$9</f>
        <v>0</v>
      </c>
      <c r="CW192" s="193">
        <f>(SUMIFS(Profile!$E$2:$E$17521,Profile!$B$2:$B$17521,$B192,Profile!$C$2:$C$17521,CW$8))*$C$9</f>
        <v>0</v>
      </c>
      <c r="CX192" s="193">
        <f t="shared" si="17"/>
        <v>5.155589648</v>
      </c>
      <c r="CY192" s="193">
        <f t="shared" ref="CY192:ET192" si="922">MAX(BB192-E192,0)</f>
        <v>0</v>
      </c>
      <c r="CZ192" s="193">
        <f t="shared" si="922"/>
        <v>0</v>
      </c>
      <c r="DA192" s="193">
        <f t="shared" si="922"/>
        <v>0</v>
      </c>
      <c r="DB192" s="193">
        <f t="shared" si="922"/>
        <v>0</v>
      </c>
      <c r="DC192" s="193">
        <f t="shared" si="922"/>
        <v>0</v>
      </c>
      <c r="DD192" s="193">
        <f t="shared" si="922"/>
        <v>0</v>
      </c>
      <c r="DE192" s="193">
        <f t="shared" si="922"/>
        <v>0</v>
      </c>
      <c r="DF192" s="193">
        <f t="shared" si="922"/>
        <v>0</v>
      </c>
      <c r="DG192" s="193">
        <f t="shared" si="922"/>
        <v>0</v>
      </c>
      <c r="DH192" s="193">
        <f t="shared" si="922"/>
        <v>0</v>
      </c>
      <c r="DI192" s="193">
        <f t="shared" si="922"/>
        <v>0</v>
      </c>
      <c r="DJ192" s="193">
        <f t="shared" si="922"/>
        <v>0</v>
      </c>
      <c r="DK192" s="193">
        <f t="shared" si="922"/>
        <v>0</v>
      </c>
      <c r="DL192" s="193">
        <f t="shared" si="922"/>
        <v>0.01675740352</v>
      </c>
      <c r="DM192" s="193">
        <f t="shared" si="922"/>
        <v>0.0698051348</v>
      </c>
      <c r="DN192" s="193">
        <f t="shared" si="922"/>
        <v>0.15329132</v>
      </c>
      <c r="DO192" s="193">
        <f t="shared" si="922"/>
        <v>0.2096946062</v>
      </c>
      <c r="DP192" s="193">
        <f t="shared" si="922"/>
        <v>0.2854136006</v>
      </c>
      <c r="DQ192" s="193">
        <f t="shared" si="922"/>
        <v>0.3089491057</v>
      </c>
      <c r="DR192" s="193">
        <f t="shared" si="922"/>
        <v>0.3515949117</v>
      </c>
      <c r="DS192" s="193">
        <f t="shared" si="922"/>
        <v>0.3075828467</v>
      </c>
      <c r="DT192" s="193">
        <f t="shared" si="922"/>
        <v>0.3322097077</v>
      </c>
      <c r="DU192" s="193">
        <f t="shared" si="922"/>
        <v>0.3148424492</v>
      </c>
      <c r="DV192" s="193">
        <f t="shared" si="922"/>
        <v>0.4019250534</v>
      </c>
      <c r="DW192" s="193">
        <f t="shared" si="922"/>
        <v>0.3410154277</v>
      </c>
      <c r="DX192" s="193">
        <f t="shared" si="922"/>
        <v>0.3538723591</v>
      </c>
      <c r="DY192" s="193">
        <f t="shared" si="922"/>
        <v>0.2799090972</v>
      </c>
      <c r="DZ192" s="193">
        <f t="shared" si="922"/>
        <v>0.3154190082</v>
      </c>
      <c r="EA192" s="193">
        <f t="shared" si="922"/>
        <v>0.3278584117</v>
      </c>
      <c r="EB192" s="193">
        <f t="shared" si="922"/>
        <v>0.3190999225</v>
      </c>
      <c r="EC192" s="193">
        <f t="shared" si="922"/>
        <v>0.2858717722</v>
      </c>
      <c r="ED192" s="193">
        <f t="shared" si="922"/>
        <v>0.1264273596</v>
      </c>
      <c r="EE192" s="193">
        <f t="shared" si="922"/>
        <v>0.04416611228</v>
      </c>
      <c r="EF192" s="193">
        <f t="shared" si="922"/>
        <v>0.009884037556</v>
      </c>
      <c r="EG192" s="193">
        <f t="shared" si="922"/>
        <v>0</v>
      </c>
      <c r="EH192" s="193">
        <f t="shared" si="922"/>
        <v>0</v>
      </c>
      <c r="EI192" s="193">
        <f t="shared" si="922"/>
        <v>0</v>
      </c>
      <c r="EJ192" s="193">
        <f t="shared" si="922"/>
        <v>0</v>
      </c>
      <c r="EK192" s="193">
        <f t="shared" si="922"/>
        <v>0</v>
      </c>
      <c r="EL192" s="193">
        <f t="shared" si="922"/>
        <v>0</v>
      </c>
      <c r="EM192" s="193">
        <f t="shared" si="922"/>
        <v>0</v>
      </c>
      <c r="EN192" s="193">
        <f t="shared" si="922"/>
        <v>0</v>
      </c>
      <c r="EO192" s="193">
        <f t="shared" si="922"/>
        <v>0</v>
      </c>
      <c r="EP192" s="193">
        <f t="shared" si="922"/>
        <v>0</v>
      </c>
      <c r="EQ192" s="193">
        <f t="shared" si="922"/>
        <v>0</v>
      </c>
      <c r="ER192" s="193">
        <f t="shared" si="922"/>
        <v>0</v>
      </c>
      <c r="ES192" s="193">
        <f t="shared" si="922"/>
        <v>0</v>
      </c>
      <c r="ET192" s="193">
        <f t="shared" si="922"/>
        <v>0</v>
      </c>
      <c r="EU192" s="193">
        <f t="shared" si="19"/>
        <v>5.129234032</v>
      </c>
      <c r="EV192" s="193">
        <f t="shared" ref="EV192:GQ192" si="923">BB192-CY192</f>
        <v>0</v>
      </c>
      <c r="EW192" s="193">
        <f t="shared" si="923"/>
        <v>0</v>
      </c>
      <c r="EX192" s="193">
        <f t="shared" si="923"/>
        <v>0</v>
      </c>
      <c r="EY192" s="193">
        <f t="shared" si="923"/>
        <v>0</v>
      </c>
      <c r="EZ192" s="193">
        <f t="shared" si="923"/>
        <v>0</v>
      </c>
      <c r="FA192" s="193">
        <f t="shared" si="923"/>
        <v>0</v>
      </c>
      <c r="FB192" s="193">
        <f t="shared" si="923"/>
        <v>0</v>
      </c>
      <c r="FC192" s="193">
        <f t="shared" si="923"/>
        <v>0.003473743322</v>
      </c>
      <c r="FD192" s="193">
        <f t="shared" si="923"/>
        <v>0.008896010432</v>
      </c>
      <c r="FE192" s="193">
        <f t="shared" si="923"/>
        <v>0.02306456395</v>
      </c>
      <c r="FF192" s="193">
        <f t="shared" si="923"/>
        <v>0.05317577051</v>
      </c>
      <c r="FG192" s="193">
        <f t="shared" si="923"/>
        <v>0.09175211971</v>
      </c>
      <c r="FH192" s="193">
        <f t="shared" si="923"/>
        <v>0.1217578706</v>
      </c>
      <c r="FI192" s="193">
        <f t="shared" si="923"/>
        <v>0.1538374909</v>
      </c>
      <c r="FJ192" s="193">
        <f t="shared" si="923"/>
        <v>0.1726665588</v>
      </c>
      <c r="FK192" s="193">
        <f t="shared" si="923"/>
        <v>0.193498719</v>
      </c>
      <c r="FL192" s="193">
        <f t="shared" si="923"/>
        <v>0.2059178915</v>
      </c>
      <c r="FM192" s="193">
        <f t="shared" si="923"/>
        <v>0.2131290239</v>
      </c>
      <c r="FN192" s="193">
        <f t="shared" si="923"/>
        <v>0.2143308792</v>
      </c>
      <c r="FO192" s="193">
        <f t="shared" si="923"/>
        <v>0.21152655</v>
      </c>
      <c r="FP192" s="193">
        <f t="shared" si="923"/>
        <v>0.2123277869</v>
      </c>
      <c r="FQ192" s="193">
        <f t="shared" si="923"/>
        <v>0.2059178915</v>
      </c>
      <c r="FR192" s="193">
        <f t="shared" si="923"/>
        <v>0.2091228392</v>
      </c>
      <c r="FS192" s="193">
        <f t="shared" si="923"/>
        <v>0.2099240761</v>
      </c>
      <c r="FT192" s="193">
        <f t="shared" si="923"/>
        <v>0.2139302608</v>
      </c>
      <c r="FU192" s="193">
        <f t="shared" si="923"/>
        <v>0.2107253131</v>
      </c>
      <c r="FV192" s="193">
        <f t="shared" si="923"/>
        <v>0.2007098514</v>
      </c>
      <c r="FW192" s="193">
        <f t="shared" si="923"/>
        <v>0.1979055221</v>
      </c>
      <c r="FX192" s="193">
        <f t="shared" si="923"/>
        <v>0.1963030483</v>
      </c>
      <c r="FY192" s="193">
        <f t="shared" si="923"/>
        <v>0.1951011929</v>
      </c>
      <c r="FZ192" s="193">
        <f t="shared" si="923"/>
        <v>0.1938993375</v>
      </c>
      <c r="GA192" s="193">
        <f t="shared" si="923"/>
        <v>0.2027129437</v>
      </c>
      <c r="GB192" s="193">
        <f t="shared" si="923"/>
        <v>0.2099240761</v>
      </c>
      <c r="GC192" s="193">
        <f t="shared" si="923"/>
        <v>0.2231444855</v>
      </c>
      <c r="GD192" s="193">
        <f t="shared" si="923"/>
        <v>0.2037026544</v>
      </c>
      <c r="GE192" s="193">
        <f t="shared" si="923"/>
        <v>0.1432888513</v>
      </c>
      <c r="GF192" s="193">
        <f t="shared" si="923"/>
        <v>0.07819209008</v>
      </c>
      <c r="GG192" s="193">
        <f t="shared" si="923"/>
        <v>0.06976855306</v>
      </c>
      <c r="GH192" s="193">
        <f t="shared" si="923"/>
        <v>0.05255234224</v>
      </c>
      <c r="GI192" s="193">
        <f t="shared" si="923"/>
        <v>0.02294892077</v>
      </c>
      <c r="GJ192" s="193">
        <f t="shared" si="923"/>
        <v>0.008753752487</v>
      </c>
      <c r="GK192" s="193">
        <f t="shared" si="923"/>
        <v>0.001168516257</v>
      </c>
      <c r="GL192" s="193">
        <f t="shared" si="923"/>
        <v>0.0001825347458</v>
      </c>
      <c r="GM192" s="193">
        <f t="shared" si="923"/>
        <v>0</v>
      </c>
      <c r="GN192" s="193">
        <f t="shared" si="923"/>
        <v>0</v>
      </c>
      <c r="GO192" s="193">
        <f t="shared" si="923"/>
        <v>0</v>
      </c>
      <c r="GP192" s="193">
        <f t="shared" si="923"/>
        <v>0</v>
      </c>
      <c r="GQ192" s="193">
        <f t="shared" si="923"/>
        <v>0</v>
      </c>
      <c r="GR192" s="193">
        <f t="shared" si="21"/>
        <v>3.899103715</v>
      </c>
      <c r="GS192" s="193">
        <f t="shared" ref="GS192:IN192" si="924">E192-EV192</f>
        <v>0.1506325432</v>
      </c>
      <c r="GT192" s="193">
        <f t="shared" si="924"/>
        <v>0.1322040937</v>
      </c>
      <c r="GU192" s="193">
        <f t="shared" si="924"/>
        <v>0.1217880136</v>
      </c>
      <c r="GV192" s="193">
        <f t="shared" si="924"/>
        <v>0.1193843028</v>
      </c>
      <c r="GW192" s="193">
        <f t="shared" si="924"/>
        <v>0.1101700781</v>
      </c>
      <c r="GX192" s="193">
        <f t="shared" si="924"/>
        <v>0.1045614196</v>
      </c>
      <c r="GY192" s="193">
        <f t="shared" si="924"/>
        <v>0.1065645119</v>
      </c>
      <c r="GZ192" s="193">
        <f t="shared" si="924"/>
        <v>0.09948520241</v>
      </c>
      <c r="HA192" s="193">
        <f t="shared" si="924"/>
        <v>0.09486417223</v>
      </c>
      <c r="HB192" s="193">
        <f t="shared" si="924"/>
        <v>0.08269871104</v>
      </c>
      <c r="HC192" s="193">
        <f t="shared" si="924"/>
        <v>0.05298812295</v>
      </c>
      <c r="HD192" s="193">
        <f t="shared" si="924"/>
        <v>0.01801733994</v>
      </c>
      <c r="HE192" s="193">
        <f t="shared" si="924"/>
        <v>0.00323509076</v>
      </c>
      <c r="HF192" s="193">
        <f t="shared" si="924"/>
        <v>0</v>
      </c>
      <c r="HG192" s="193">
        <f t="shared" si="924"/>
        <v>0</v>
      </c>
      <c r="HH192" s="193">
        <f t="shared" si="924"/>
        <v>0</v>
      </c>
      <c r="HI192" s="193">
        <f t="shared" si="924"/>
        <v>0</v>
      </c>
      <c r="HJ192" s="193">
        <f t="shared" si="924"/>
        <v>0</v>
      </c>
      <c r="HK192" s="193">
        <f t="shared" si="924"/>
        <v>0</v>
      </c>
      <c r="HL192" s="193">
        <f t="shared" si="924"/>
        <v>0</v>
      </c>
      <c r="HM192" s="193">
        <f t="shared" si="924"/>
        <v>0</v>
      </c>
      <c r="HN192" s="193">
        <f t="shared" si="924"/>
        <v>0</v>
      </c>
      <c r="HO192" s="193">
        <f t="shared" si="924"/>
        <v>0</v>
      </c>
      <c r="HP192" s="193">
        <f t="shared" si="924"/>
        <v>0</v>
      </c>
      <c r="HQ192" s="193">
        <f t="shared" si="924"/>
        <v>0</v>
      </c>
      <c r="HR192" s="193">
        <f t="shared" si="924"/>
        <v>0</v>
      </c>
      <c r="HS192" s="193">
        <f t="shared" si="924"/>
        <v>0</v>
      </c>
      <c r="HT192" s="193">
        <f t="shared" si="924"/>
        <v>0</v>
      </c>
      <c r="HU192" s="193">
        <f t="shared" si="924"/>
        <v>0</v>
      </c>
      <c r="HV192" s="193">
        <f t="shared" si="924"/>
        <v>0</v>
      </c>
      <c r="HW192" s="193">
        <f t="shared" si="924"/>
        <v>0</v>
      </c>
      <c r="HX192" s="193">
        <f t="shared" si="924"/>
        <v>0</v>
      </c>
      <c r="HY192" s="193">
        <f t="shared" si="924"/>
        <v>0</v>
      </c>
      <c r="HZ192" s="193">
        <f t="shared" si="924"/>
        <v>0</v>
      </c>
      <c r="IA192" s="193">
        <f t="shared" si="924"/>
        <v>0.03586718817</v>
      </c>
      <c r="IB192" s="193">
        <f t="shared" si="924"/>
        <v>0.1030915052</v>
      </c>
      <c r="IC192" s="193">
        <f t="shared" si="924"/>
        <v>0.1721944511</v>
      </c>
      <c r="ID192" s="193">
        <f t="shared" si="924"/>
        <v>0.1818198435</v>
      </c>
      <c r="IE192" s="193">
        <f t="shared" si="924"/>
        <v>0.1962317251</v>
      </c>
      <c r="IF192" s="193">
        <f t="shared" si="924"/>
        <v>0.2182233957</v>
      </c>
      <c r="IG192" s="193">
        <f t="shared" si="924"/>
        <v>0.2292136162</v>
      </c>
      <c r="IH192" s="193">
        <f t="shared" si="924"/>
        <v>0.2323920494</v>
      </c>
      <c r="II192" s="193">
        <f t="shared" si="924"/>
        <v>0.2389866894</v>
      </c>
      <c r="IJ192" s="193">
        <f t="shared" si="924"/>
        <v>0.2439766457</v>
      </c>
      <c r="IK192" s="193">
        <f t="shared" si="924"/>
        <v>0.2383679872</v>
      </c>
      <c r="IL192" s="193">
        <f t="shared" si="924"/>
        <v>0.2219426301</v>
      </c>
      <c r="IM192" s="193">
        <f t="shared" si="924"/>
        <v>0.205517273</v>
      </c>
      <c r="IN192" s="193">
        <f t="shared" si="924"/>
        <v>0.1846851128</v>
      </c>
      <c r="IO192" s="193">
        <f t="shared" si="23"/>
        <v>2.702510113</v>
      </c>
      <c r="IP192" s="193">
        <f t="shared" si="29"/>
        <v>1.053372682</v>
      </c>
      <c r="IQ192" s="193">
        <f t="shared" ref="IQ192:KK192" si="925">MAX((MIN(CZ192+IP192,$IO$7))-GT192,0)</f>
        <v>0.9211685882</v>
      </c>
      <c r="IR192" s="193">
        <f t="shared" si="925"/>
        <v>0.7993805746</v>
      </c>
      <c r="IS192" s="193">
        <f t="shared" si="925"/>
        <v>0.6799962717</v>
      </c>
      <c r="IT192" s="193">
        <f t="shared" si="925"/>
        <v>0.5698261936</v>
      </c>
      <c r="IU192" s="193">
        <f t="shared" si="925"/>
        <v>0.465264774</v>
      </c>
      <c r="IV192" s="193">
        <f t="shared" si="925"/>
        <v>0.3587002621</v>
      </c>
      <c r="IW192" s="193">
        <f t="shared" si="925"/>
        <v>0.2592150597</v>
      </c>
      <c r="IX192" s="193">
        <f t="shared" si="925"/>
        <v>0.1643508874</v>
      </c>
      <c r="IY192" s="193">
        <f t="shared" si="925"/>
        <v>0.08165217639</v>
      </c>
      <c r="IZ192" s="193">
        <f t="shared" si="925"/>
        <v>0.02866405344</v>
      </c>
      <c r="JA192" s="193">
        <f t="shared" si="925"/>
        <v>0.0106467135</v>
      </c>
      <c r="JB192" s="193">
        <f t="shared" si="925"/>
        <v>0.007411622742</v>
      </c>
      <c r="JC192" s="193">
        <f t="shared" si="925"/>
        <v>0.02416902626</v>
      </c>
      <c r="JD192" s="193">
        <f t="shared" si="925"/>
        <v>0.09397416106</v>
      </c>
      <c r="JE192" s="193">
        <f t="shared" si="925"/>
        <v>0.2472654811</v>
      </c>
      <c r="JF192" s="193">
        <f t="shared" si="925"/>
        <v>0.4569600873</v>
      </c>
      <c r="JG192" s="193">
        <f t="shared" si="925"/>
        <v>0.742373688</v>
      </c>
      <c r="JH192" s="193">
        <f t="shared" si="925"/>
        <v>1.051322794</v>
      </c>
      <c r="JI192" s="193">
        <f t="shared" si="925"/>
        <v>1.402917705</v>
      </c>
      <c r="JJ192" s="193">
        <f t="shared" si="925"/>
        <v>1.710500552</v>
      </c>
      <c r="JK192" s="193">
        <f t="shared" si="925"/>
        <v>2.04271026</v>
      </c>
      <c r="JL192" s="193">
        <f t="shared" si="925"/>
        <v>2.357552709</v>
      </c>
      <c r="JM192" s="193">
        <f t="shared" si="925"/>
        <v>2.759477762</v>
      </c>
      <c r="JN192" s="193">
        <f t="shared" si="925"/>
        <v>3.10049319</v>
      </c>
      <c r="JO192" s="193">
        <f t="shared" si="925"/>
        <v>3.454365549</v>
      </c>
      <c r="JP192" s="193">
        <f t="shared" si="925"/>
        <v>3.734274646</v>
      </c>
      <c r="JQ192" s="193">
        <f t="shared" si="925"/>
        <v>4.049693655</v>
      </c>
      <c r="JR192" s="193">
        <f t="shared" si="925"/>
        <v>4.377552066</v>
      </c>
      <c r="JS192" s="193">
        <f t="shared" si="925"/>
        <v>4.696651989</v>
      </c>
      <c r="JT192" s="193">
        <f t="shared" si="925"/>
        <v>4.982523761</v>
      </c>
      <c r="JU192" s="193">
        <f t="shared" si="925"/>
        <v>5</v>
      </c>
      <c r="JV192" s="193">
        <f t="shared" si="925"/>
        <v>5</v>
      </c>
      <c r="JW192" s="193">
        <f t="shared" si="925"/>
        <v>5</v>
      </c>
      <c r="JX192" s="193">
        <f t="shared" si="925"/>
        <v>4.964132812</v>
      </c>
      <c r="JY192" s="193">
        <f t="shared" si="925"/>
        <v>4.861041307</v>
      </c>
      <c r="JZ192" s="193">
        <f t="shared" si="925"/>
        <v>4.688846856</v>
      </c>
      <c r="KA192" s="193">
        <f t="shared" si="925"/>
        <v>4.507027012</v>
      </c>
      <c r="KB192" s="193">
        <f t="shared" si="925"/>
        <v>4.310795287</v>
      </c>
      <c r="KC192" s="193">
        <f t="shared" si="925"/>
        <v>4.092571891</v>
      </c>
      <c r="KD192" s="193">
        <f t="shared" si="925"/>
        <v>3.863358275</v>
      </c>
      <c r="KE192" s="193">
        <f t="shared" si="925"/>
        <v>3.630966226</v>
      </c>
      <c r="KF192" s="193">
        <f t="shared" si="925"/>
        <v>3.391979536</v>
      </c>
      <c r="KG192" s="193">
        <f t="shared" si="925"/>
        <v>3.148002891</v>
      </c>
      <c r="KH192" s="193">
        <f t="shared" si="925"/>
        <v>2.909634903</v>
      </c>
      <c r="KI192" s="193">
        <f t="shared" si="925"/>
        <v>2.687692273</v>
      </c>
      <c r="KJ192" s="193">
        <f t="shared" si="925"/>
        <v>2.482175</v>
      </c>
      <c r="KK192" s="193">
        <f t="shared" si="925"/>
        <v>2.297489887</v>
      </c>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row>
    <row r="193" ht="14.25" customHeight="1">
      <c r="A193" s="1">
        <v>7.0</v>
      </c>
      <c r="B193" s="1">
        <f t="shared" ref="B193:C193" si="926">B192+1</f>
        <v>183</v>
      </c>
      <c r="C193" s="267">
        <f t="shared" si="926"/>
        <v>43648</v>
      </c>
      <c r="D193" s="193">
        <f t="shared" si="15"/>
        <v>8.950217146</v>
      </c>
      <c r="E193" s="193">
        <f>(SUMIFS(Profile!$F$2:$F$17521,Profile!$B$2:$B$17521,$B193,Profile!$C$2:$C$17521,E$8))*$C$6</f>
        <v>0.1550393463</v>
      </c>
      <c r="F193" s="193">
        <f>(SUMIFS(Profile!$F$2:$F$17521,Profile!$B$2:$B$17521,$B193,Profile!$C$2:$C$17521,F$8))*$C$6</f>
        <v>0.1394152261</v>
      </c>
      <c r="G193" s="193">
        <f>(SUMIFS(Profile!$F$2:$F$17521,Profile!$B$2:$B$17521,$B193,Profile!$C$2:$C$17521,G$8))*$C$6</f>
        <v>0.1269960537</v>
      </c>
      <c r="H193" s="193">
        <f>(SUMIFS(Profile!$F$2:$F$17521,Profile!$B$2:$B$17521,$B193,Profile!$C$2:$C$17521,H$8))*$C$6</f>
        <v>0.1165799736</v>
      </c>
      <c r="I193" s="193">
        <f>(SUMIFS(Profile!$F$2:$F$17521,Profile!$B$2:$B$17521,$B193,Profile!$C$2:$C$17521,I$8))*$C$6</f>
        <v>0.111772552</v>
      </c>
      <c r="J193" s="193">
        <f>(SUMIFS(Profile!$F$2:$F$17521,Profile!$B$2:$B$17521,$B193,Profile!$C$2:$C$17521,J$8))*$C$6</f>
        <v>0.1093688412</v>
      </c>
      <c r="K193" s="193">
        <f>(SUMIFS(Profile!$F$2:$F$17521,Profile!$B$2:$B$17521,$B193,Profile!$C$2:$C$17521,K$8))*$C$6</f>
        <v>0.1089682227</v>
      </c>
      <c r="L193" s="193">
        <f>(SUMIFS(Profile!$F$2:$F$17521,Profile!$B$2:$B$17521,$B193,Profile!$C$2:$C$17521,L$8))*$C$6</f>
        <v>0.1049620381</v>
      </c>
      <c r="M193" s="193">
        <f>(SUMIFS(Profile!$F$2:$F$17521,Profile!$B$2:$B$17521,$B193,Profile!$C$2:$C$17521,M$8))*$C$6</f>
        <v>0.1053626565</v>
      </c>
      <c r="N193" s="193">
        <f>(SUMIFS(Profile!$F$2:$F$17521,Profile!$B$2:$B$17521,$B193,Profile!$C$2:$C$17521,N$8))*$C$6</f>
        <v>0.1029589457</v>
      </c>
      <c r="O193" s="193">
        <f>(SUMIFS(Profile!$F$2:$F$17521,Profile!$B$2:$B$17521,$B193,Profile!$C$2:$C$17521,O$8))*$C$6</f>
        <v>0.1049620381</v>
      </c>
      <c r="P193" s="193">
        <f>(SUMIFS(Profile!$F$2:$F$17521,Profile!$B$2:$B$17521,$B193,Profile!$C$2:$C$17521,P$8))*$C$6</f>
        <v>0.1029589457</v>
      </c>
      <c r="Q193" s="193">
        <f>(SUMIFS(Profile!$F$2:$F$17521,Profile!$B$2:$B$17521,$B193,Profile!$C$2:$C$17521,Q$8))*$C$6</f>
        <v>0.1161793551</v>
      </c>
      <c r="R193" s="193">
        <f>(SUMIFS(Profile!$F$2:$F$17521,Profile!$B$2:$B$17521,$B193,Profile!$C$2:$C$17521,R$8))*$C$6</f>
        <v>0.1285985275</v>
      </c>
      <c r="S193" s="193">
        <f>(SUMIFS(Profile!$F$2:$F$17521,Profile!$B$2:$B$17521,$B193,Profile!$C$2:$C$17521,S$8))*$C$6</f>
        <v>0.1422195554</v>
      </c>
      <c r="T193" s="193">
        <f>(SUMIFS(Profile!$F$2:$F$17521,Profile!$B$2:$B$17521,$B193,Profile!$C$2:$C$17521,T$8))*$C$6</f>
        <v>0.164253571</v>
      </c>
      <c r="U193" s="193">
        <f>(SUMIFS(Profile!$F$2:$F$17521,Profile!$B$2:$B$17521,$B193,Profile!$C$2:$C$17521,U$8))*$C$6</f>
        <v>0.1862875866</v>
      </c>
      <c r="V193" s="193">
        <f>(SUMIFS(Profile!$F$2:$F$17521,Profile!$B$2:$B$17521,$B193,Profile!$C$2:$C$17521,V$8))*$C$6</f>
        <v>0.2119271685</v>
      </c>
      <c r="W193" s="193">
        <f>(SUMIFS(Profile!$F$2:$F$17521,Profile!$B$2:$B$17521,$B193,Profile!$C$2:$C$17521,W$8))*$C$6</f>
        <v>0.2211413932</v>
      </c>
      <c r="X193" s="193">
        <f>(SUMIFS(Profile!$F$2:$F$17521,Profile!$B$2:$B$17521,$B193,Profile!$C$2:$C$17521,X$8))*$C$6</f>
        <v>0.2291537625</v>
      </c>
      <c r="Y193" s="193">
        <f>(SUMIFS(Profile!$F$2:$F$17521,Profile!$B$2:$B$17521,$B193,Profile!$C$2:$C$17521,Y$8))*$C$6</f>
        <v>0.2259488148</v>
      </c>
      <c r="Z193" s="193">
        <f>(SUMIFS(Profile!$F$2:$F$17521,Profile!$B$2:$B$17521,$B193,Profile!$C$2:$C$17521,Z$8))*$C$6</f>
        <v>0.2123277869</v>
      </c>
      <c r="AA193" s="193">
        <f>(SUMIFS(Profile!$F$2:$F$17521,Profile!$B$2:$B$17521,$B193,Profile!$C$2:$C$17521,AA$8))*$C$6</f>
        <v>0.2195389193</v>
      </c>
      <c r="AB193" s="193">
        <f>(SUMIFS(Profile!$F$2:$F$17521,Profile!$B$2:$B$17521,$B193,Profile!$C$2:$C$17521,AB$8))*$C$6</f>
        <v>0.2183370639</v>
      </c>
      <c r="AC193" s="193">
        <f>(SUMIFS(Profile!$F$2:$F$17521,Profile!$B$2:$B$17521,$B193,Profile!$C$2:$C$17521,AC$8))*$C$6</f>
        <v>0.2219426301</v>
      </c>
      <c r="AD193" s="193">
        <f>(SUMIFS(Profile!$F$2:$F$17521,Profile!$B$2:$B$17521,$B193,Profile!$C$2:$C$17521,AD$8))*$C$6</f>
        <v>0.2219426301</v>
      </c>
      <c r="AE193" s="193">
        <f>(SUMIFS(Profile!$F$2:$F$17521,Profile!$B$2:$B$17521,$B193,Profile!$C$2:$C$17521,AE$8))*$C$6</f>
        <v>0.205517273</v>
      </c>
      <c r="AF193" s="193">
        <f>(SUMIFS(Profile!$F$2:$F$17521,Profile!$B$2:$B$17521,$B193,Profile!$C$2:$C$17521,AF$8))*$C$6</f>
        <v>0.2047160361</v>
      </c>
      <c r="AG193" s="193">
        <f>(SUMIFS(Profile!$F$2:$F$17521,Profile!$B$2:$B$17521,$B193,Profile!$C$2:$C$17521,AG$8))*$C$6</f>
        <v>0.2047160361</v>
      </c>
      <c r="AH193" s="193">
        <f>(SUMIFS(Profile!$F$2:$F$17521,Profile!$B$2:$B$17521,$B193,Profile!$C$2:$C$17521,AH$8))*$C$6</f>
        <v>0.2079209838</v>
      </c>
      <c r="AI193" s="193">
        <f>(SUMIFS(Profile!$F$2:$F$17521,Profile!$B$2:$B$17521,$B193,Profile!$C$2:$C$17521,AI$8))*$C$6</f>
        <v>0.2043154176</v>
      </c>
      <c r="AJ193" s="193">
        <f>(SUMIFS(Profile!$F$2:$F$17521,Profile!$B$2:$B$17521,$B193,Profile!$C$2:$C$17521,AJ$8))*$C$6</f>
        <v>0.2091228392</v>
      </c>
      <c r="AK193" s="193">
        <f>(SUMIFS(Profile!$F$2:$F$17521,Profile!$B$2:$B$17521,$B193,Profile!$C$2:$C$17521,AK$8))*$C$6</f>
        <v>0.2095234577</v>
      </c>
      <c r="AL193" s="193">
        <f>(SUMIFS(Profile!$F$2:$F$17521,Profile!$B$2:$B$17521,$B193,Profile!$C$2:$C$17521,AL$8))*$C$6</f>
        <v>0.2139302608</v>
      </c>
      <c r="AM193" s="193">
        <f>(SUMIFS(Profile!$F$2:$F$17521,Profile!$B$2:$B$17521,$B193,Profile!$C$2:$C$17521,AM$8))*$C$6</f>
        <v>0.2307562363</v>
      </c>
      <c r="AN193" s="193">
        <f>(SUMIFS(Profile!$F$2:$F$17521,Profile!$B$2:$B$17521,$B193,Profile!$C$2:$C$17521,AN$8))*$C$6</f>
        <v>0.2435760273</v>
      </c>
      <c r="AO193" s="193">
        <f>(SUMIFS(Profile!$F$2:$F$17521,Profile!$B$2:$B$17521,$B193,Profile!$C$2:$C$17521,AO$8))*$C$6</f>
        <v>0.2375667503</v>
      </c>
      <c r="AP193" s="193">
        <f>(SUMIFS(Profile!$F$2:$F$17521,Profile!$B$2:$B$17521,$B193,Profile!$C$2:$C$17521,AP$8))*$C$6</f>
        <v>0.2583989105</v>
      </c>
      <c r="AQ193" s="193">
        <f>(SUMIFS(Profile!$F$2:$F$17521,Profile!$B$2:$B$17521,$B193,Profile!$C$2:$C$17521,AQ$8))*$C$6</f>
        <v>0.2431754088</v>
      </c>
      <c r="AR193" s="193">
        <f>(SUMIFS(Profile!$F$2:$F$17521,Profile!$B$2:$B$17521,$B193,Profile!$C$2:$C$17521,AR$8))*$C$6</f>
        <v>0.2323587102</v>
      </c>
      <c r="AS193" s="193">
        <f>(SUMIFS(Profile!$F$2:$F$17521,Profile!$B$2:$B$17521,$B193,Profile!$C$2:$C$17521,AS$8))*$C$6</f>
        <v>0.2263494332</v>
      </c>
      <c r="AT193" s="193">
        <f>(SUMIFS(Profile!$F$2:$F$17521,Profile!$B$2:$B$17521,$B193,Profile!$C$2:$C$17521,AT$8))*$C$6</f>
        <v>0.2255481963</v>
      </c>
      <c r="AU193" s="193">
        <f>(SUMIFS(Profile!$F$2:$F$17521,Profile!$B$2:$B$17521,$B193,Profile!$C$2:$C$17521,AU$8))*$C$6</f>
        <v>0.2259488148</v>
      </c>
      <c r="AV193" s="193">
        <f>(SUMIFS(Profile!$F$2:$F$17521,Profile!$B$2:$B$17521,$B193,Profile!$C$2:$C$17521,AV$8))*$C$6</f>
        <v>0.2311568548</v>
      </c>
      <c r="AW193" s="193">
        <f>(SUMIFS(Profile!$F$2:$F$17521,Profile!$B$2:$B$17521,$B193,Profile!$C$2:$C$17521,AW$8))*$C$6</f>
        <v>0.2231444855</v>
      </c>
      <c r="AX193" s="193">
        <f>(SUMIFS(Profile!$F$2:$F$17521,Profile!$B$2:$B$17521,$B193,Profile!$C$2:$C$17521,AX$8))*$C$6</f>
        <v>0.2203401562</v>
      </c>
      <c r="AY193" s="193">
        <f>(SUMIFS(Profile!$F$2:$F$17521,Profile!$B$2:$B$17521,$B193,Profile!$C$2:$C$17521,AY$8))*$C$6</f>
        <v>0.1987067591</v>
      </c>
      <c r="AZ193" s="193">
        <f>(SUMIFS(Profile!$F$2:$F$17521,Profile!$B$2:$B$17521,$B193,Profile!$C$2:$C$17521,AZ$8))*$C$6</f>
        <v>0.1842844943</v>
      </c>
      <c r="BA193" s="193">
        <f t="shared" si="16"/>
        <v>11.216227</v>
      </c>
      <c r="BB193" s="193">
        <f>(SUMIFS(Profile!$E$2:$E$17521,Profile!$B$2:$B$17521,$B193,Profile!$C$2:$C$17521,BB$8))*$C$9</f>
        <v>0</v>
      </c>
      <c r="BC193" s="193">
        <f>(SUMIFS(Profile!$E$2:$E$17521,Profile!$B$2:$B$17521,$B193,Profile!$C$2:$C$17521,BC$8))*$C$9</f>
        <v>0</v>
      </c>
      <c r="BD193" s="193">
        <f>(SUMIFS(Profile!$E$2:$E$17521,Profile!$B$2:$B$17521,$B193,Profile!$C$2:$C$17521,BD$8))*$C$9</f>
        <v>0</v>
      </c>
      <c r="BE193" s="193">
        <f>(SUMIFS(Profile!$E$2:$E$17521,Profile!$B$2:$B$17521,$B193,Profile!$C$2:$C$17521,BE$8))*$C$9</f>
        <v>0</v>
      </c>
      <c r="BF193" s="193">
        <f>(SUMIFS(Profile!$E$2:$E$17521,Profile!$B$2:$B$17521,$B193,Profile!$C$2:$C$17521,BF$8))*$C$9</f>
        <v>0</v>
      </c>
      <c r="BG193" s="193">
        <f>(SUMIFS(Profile!$E$2:$E$17521,Profile!$B$2:$B$17521,$B193,Profile!$C$2:$C$17521,BG$8))*$C$9</f>
        <v>0</v>
      </c>
      <c r="BH193" s="193">
        <f>(SUMIFS(Profile!$E$2:$E$17521,Profile!$B$2:$B$17521,$B193,Profile!$C$2:$C$17521,BH$8))*$C$9</f>
        <v>0</v>
      </c>
      <c r="BI193" s="193">
        <f>(SUMIFS(Profile!$E$2:$E$17521,Profile!$B$2:$B$17521,$B193,Profile!$C$2:$C$17521,BI$8))*$C$9</f>
        <v>0.003139729541</v>
      </c>
      <c r="BJ193" s="193">
        <f>(SUMIFS(Profile!$E$2:$E$17521,Profile!$B$2:$B$17521,$B193,Profile!$C$2:$C$17521,BJ$8))*$C$9</f>
        <v>0.005456452818</v>
      </c>
      <c r="BK193" s="193">
        <f>(SUMIFS(Profile!$E$2:$E$17521,Profile!$B$2:$B$17521,$B193,Profile!$C$2:$C$17521,BK$8))*$C$9</f>
        <v>0.01612168015</v>
      </c>
      <c r="BL193" s="193">
        <f>(SUMIFS(Profile!$E$2:$E$17521,Profile!$B$2:$B$17521,$B193,Profile!$C$2:$C$17521,BL$8))*$C$9</f>
        <v>0.03902617479</v>
      </c>
      <c r="BM193" s="193">
        <f>(SUMIFS(Profile!$E$2:$E$17521,Profile!$B$2:$B$17521,$B193,Profile!$C$2:$C$17521,BM$8))*$C$9</f>
        <v>0.06970564151</v>
      </c>
      <c r="BN193" s="193">
        <f>(SUMIFS(Profile!$E$2:$E$17521,Profile!$B$2:$B$17521,$B193,Profile!$C$2:$C$17521,BN$8))*$C$9</f>
        <v>0.1082628249</v>
      </c>
      <c r="BO193" s="193">
        <f>(SUMIFS(Profile!$E$2:$E$17521,Profile!$B$2:$B$17521,$B193,Profile!$C$2:$C$17521,BO$8))*$C$9</f>
        <v>0.1727071711</v>
      </c>
      <c r="BP193" s="193">
        <f>(SUMIFS(Profile!$E$2:$E$17521,Profile!$B$2:$B$17521,$B193,Profile!$C$2:$C$17521,BP$8))*$C$9</f>
        <v>0.2418286083</v>
      </c>
      <c r="BQ193" s="193">
        <f>(SUMIFS(Profile!$E$2:$E$17521,Profile!$B$2:$B$17521,$B193,Profile!$C$2:$C$17521,BQ$8))*$C$9</f>
        <v>0.3279750116</v>
      </c>
      <c r="BR193" s="193">
        <f>(SUMIFS(Profile!$E$2:$E$17521,Profile!$B$2:$B$17521,$B193,Profile!$C$2:$C$17521,BR$8))*$C$9</f>
        <v>0.3798985707</v>
      </c>
      <c r="BS193" s="193">
        <f>(SUMIFS(Profile!$E$2:$E$17521,Profile!$B$2:$B$17521,$B193,Profile!$C$2:$C$17521,BS$8))*$C$9</f>
        <v>0.4692471916</v>
      </c>
      <c r="BT193" s="193">
        <f>(SUMIFS(Profile!$E$2:$E$17521,Profile!$B$2:$B$17521,$B193,Profile!$C$2:$C$17521,BT$8))*$C$9</f>
        <v>0.4864449985</v>
      </c>
      <c r="BU193" s="193">
        <f>(SUMIFS(Profile!$E$2:$E$17521,Profile!$B$2:$B$17521,$B193,Profile!$C$2:$C$17521,BU$8))*$C$9</f>
        <v>0.4555910175</v>
      </c>
      <c r="BV193" s="193">
        <f>(SUMIFS(Profile!$E$2:$E$17521,Profile!$B$2:$B$17521,$B193,Profile!$C$2:$C$17521,BV$8))*$C$9</f>
        <v>0.4964458815</v>
      </c>
      <c r="BW193" s="193">
        <f>(SUMIFS(Profile!$E$2:$E$17521,Profile!$B$2:$B$17521,$B193,Profile!$C$2:$C$17521,BW$8))*$C$9</f>
        <v>0.5511869192</v>
      </c>
      <c r="BX193" s="193">
        <f>(SUMIFS(Profile!$E$2:$E$17521,Profile!$B$2:$B$17521,$B193,Profile!$C$2:$C$17521,BX$8))*$C$9</f>
        <v>0.6261235944</v>
      </c>
      <c r="BY193" s="193">
        <f>(SUMIFS(Profile!$E$2:$E$17521,Profile!$B$2:$B$17521,$B193,Profile!$C$2:$C$17521,BY$8))*$C$9</f>
        <v>0.6899583865</v>
      </c>
      <c r="BZ193" s="193">
        <f>(SUMIFS(Profile!$E$2:$E$17521,Profile!$B$2:$B$17521,$B193,Profile!$C$2:$C$17521,BZ$8))*$C$9</f>
        <v>0.6583693336</v>
      </c>
      <c r="CA193" s="193">
        <f>(SUMIFS(Profile!$E$2:$E$17521,Profile!$B$2:$B$17521,$B193,Profile!$C$2:$C$17521,CA$8))*$C$9</f>
        <v>0.6320758182</v>
      </c>
      <c r="CB193" s="193">
        <f>(SUMIFS(Profile!$E$2:$E$17521,Profile!$B$2:$B$17521,$B193,Profile!$C$2:$C$17521,CB$8))*$C$9</f>
        <v>0.5705963408</v>
      </c>
      <c r="CC193" s="193">
        <f>(SUMIFS(Profile!$E$2:$E$17521,Profile!$B$2:$B$17521,$B193,Profile!$C$2:$C$17521,CC$8))*$C$9</f>
        <v>0.5827781529</v>
      </c>
      <c r="CD193" s="193">
        <f>(SUMIFS(Profile!$E$2:$E$17521,Profile!$B$2:$B$17521,$B193,Profile!$C$2:$C$17521,CD$8))*$C$9</f>
        <v>0.6001430598</v>
      </c>
      <c r="CE193" s="193">
        <f>(SUMIFS(Profile!$E$2:$E$17521,Profile!$B$2:$B$17521,$B193,Profile!$C$2:$C$17521,CE$8))*$C$9</f>
        <v>0.5096245197</v>
      </c>
      <c r="CF193" s="193">
        <f>(SUMIFS(Profile!$E$2:$E$17521,Profile!$B$2:$B$17521,$B193,Profile!$C$2:$C$17521,CF$8))*$C$9</f>
        <v>0.4740974887</v>
      </c>
      <c r="CG193" s="193">
        <f>(SUMIFS(Profile!$E$2:$E$17521,Profile!$B$2:$B$17521,$B193,Profile!$C$2:$C$17521,CG$8))*$C$9</f>
        <v>0.4489742831</v>
      </c>
      <c r="CH193" s="193">
        <f>(SUMIFS(Profile!$E$2:$E$17521,Profile!$B$2:$B$17521,$B193,Profile!$C$2:$C$17521,CH$8))*$C$9</f>
        <v>0.3796115882</v>
      </c>
      <c r="CI193" s="193">
        <f>(SUMIFS(Profile!$E$2:$E$17521,Profile!$B$2:$B$17521,$B193,Profile!$C$2:$C$17521,CI$8))*$C$9</f>
        <v>0.3384757725</v>
      </c>
      <c r="CJ193" s="193">
        <f>(SUMIFS(Profile!$E$2:$E$17521,Profile!$B$2:$B$17521,$B193,Profile!$C$2:$C$17521,CJ$8))*$C$9</f>
        <v>0.2820588891</v>
      </c>
      <c r="CK193" s="193">
        <f>(SUMIFS(Profile!$E$2:$E$17521,Profile!$B$2:$B$17521,$B193,Profile!$C$2:$C$17521,CK$8))*$C$9</f>
        <v>0.2172869456</v>
      </c>
      <c r="CL193" s="193">
        <f>(SUMIFS(Profile!$E$2:$E$17521,Profile!$B$2:$B$17521,$B193,Profile!$C$2:$C$17521,CL$8))*$C$9</f>
        <v>0.1543329797</v>
      </c>
      <c r="CM193" s="193">
        <f>(SUMIFS(Profile!$E$2:$E$17521,Profile!$B$2:$B$17521,$B193,Profile!$C$2:$C$17521,CM$8))*$C$9</f>
        <v>0.1078436397</v>
      </c>
      <c r="CN193" s="193">
        <f>(SUMIFS(Profile!$E$2:$E$17521,Profile!$B$2:$B$17521,$B193,Profile!$C$2:$C$17521,CN$8))*$C$9</f>
        <v>0.06892951723</v>
      </c>
      <c r="CO193" s="193">
        <f>(SUMIFS(Profile!$E$2:$E$17521,Profile!$B$2:$B$17521,$B193,Profile!$C$2:$C$17521,CO$8))*$C$9</f>
        <v>0.03372634511</v>
      </c>
      <c r="CP193" s="193">
        <f>(SUMIFS(Profile!$E$2:$E$17521,Profile!$B$2:$B$17521,$B193,Profile!$C$2:$C$17521,CP$8))*$C$9</f>
        <v>0.01182455335</v>
      </c>
      <c r="CQ193" s="193">
        <f>(SUMIFS(Profile!$E$2:$E$17521,Profile!$B$2:$B$17521,$B193,Profile!$C$2:$C$17521,CQ$8))*$C$9</f>
        <v>0.006327710371</v>
      </c>
      <c r="CR193" s="193">
        <f>(SUMIFS(Profile!$E$2:$E$17521,Profile!$B$2:$B$17521,$B193,Profile!$C$2:$C$17521,CR$8))*$C$9</f>
        <v>0.00003020476563</v>
      </c>
      <c r="CS193" s="193">
        <f>(SUMIFS(Profile!$E$2:$E$17521,Profile!$B$2:$B$17521,$B193,Profile!$C$2:$C$17521,CS$8))*$C$9</f>
        <v>0</v>
      </c>
      <c r="CT193" s="193">
        <f>(SUMIFS(Profile!$E$2:$E$17521,Profile!$B$2:$B$17521,$B193,Profile!$C$2:$C$17521,CT$8))*$C$9</f>
        <v>0</v>
      </c>
      <c r="CU193" s="193">
        <f>(SUMIFS(Profile!$E$2:$E$17521,Profile!$B$2:$B$17521,$B193,Profile!$C$2:$C$17521,CU$8))*$C$9</f>
        <v>0</v>
      </c>
      <c r="CV193" s="193">
        <f>(SUMIFS(Profile!$E$2:$E$17521,Profile!$B$2:$B$17521,$B193,Profile!$C$2:$C$17521,CV$8))*$C$9</f>
        <v>0</v>
      </c>
      <c r="CW193" s="193">
        <f>(SUMIFS(Profile!$E$2:$E$17521,Profile!$B$2:$B$17521,$B193,Profile!$C$2:$C$17521,CW$8))*$C$9</f>
        <v>0</v>
      </c>
      <c r="CX193" s="193">
        <f t="shared" si="17"/>
        <v>5.880074647</v>
      </c>
      <c r="CY193" s="193">
        <f t="shared" ref="CY193:ET193" si="927">MAX(BB193-E193,0)</f>
        <v>0</v>
      </c>
      <c r="CZ193" s="193">
        <f t="shared" si="927"/>
        <v>0</v>
      </c>
      <c r="DA193" s="193">
        <f t="shared" si="927"/>
        <v>0</v>
      </c>
      <c r="DB193" s="193">
        <f t="shared" si="927"/>
        <v>0</v>
      </c>
      <c r="DC193" s="193">
        <f t="shared" si="927"/>
        <v>0</v>
      </c>
      <c r="DD193" s="193">
        <f t="shared" si="927"/>
        <v>0</v>
      </c>
      <c r="DE193" s="193">
        <f t="shared" si="927"/>
        <v>0</v>
      </c>
      <c r="DF193" s="193">
        <f t="shared" si="927"/>
        <v>0</v>
      </c>
      <c r="DG193" s="193">
        <f t="shared" si="927"/>
        <v>0</v>
      </c>
      <c r="DH193" s="193">
        <f t="shared" si="927"/>
        <v>0</v>
      </c>
      <c r="DI193" s="193">
        <f t="shared" si="927"/>
        <v>0</v>
      </c>
      <c r="DJ193" s="193">
        <f t="shared" si="927"/>
        <v>0</v>
      </c>
      <c r="DK193" s="193">
        <f t="shared" si="927"/>
        <v>0</v>
      </c>
      <c r="DL193" s="193">
        <f t="shared" si="927"/>
        <v>0.0441086436</v>
      </c>
      <c r="DM193" s="193">
        <f t="shared" si="927"/>
        <v>0.09960905295</v>
      </c>
      <c r="DN193" s="193">
        <f t="shared" si="927"/>
        <v>0.1637214406</v>
      </c>
      <c r="DO193" s="193">
        <f t="shared" si="927"/>
        <v>0.193610984</v>
      </c>
      <c r="DP193" s="193">
        <f t="shared" si="927"/>
        <v>0.2573200232</v>
      </c>
      <c r="DQ193" s="193">
        <f t="shared" si="927"/>
        <v>0.2653036053</v>
      </c>
      <c r="DR193" s="193">
        <f t="shared" si="927"/>
        <v>0.226437255</v>
      </c>
      <c r="DS193" s="193">
        <f t="shared" si="927"/>
        <v>0.2704970667</v>
      </c>
      <c r="DT193" s="193">
        <f t="shared" si="927"/>
        <v>0.3388591323</v>
      </c>
      <c r="DU193" s="193">
        <f t="shared" si="927"/>
        <v>0.4065846751</v>
      </c>
      <c r="DV193" s="193">
        <f t="shared" si="927"/>
        <v>0.4716213225</v>
      </c>
      <c r="DW193" s="193">
        <f t="shared" si="927"/>
        <v>0.4364267035</v>
      </c>
      <c r="DX193" s="193">
        <f t="shared" si="927"/>
        <v>0.4101331881</v>
      </c>
      <c r="DY193" s="193">
        <f t="shared" si="927"/>
        <v>0.3650790678</v>
      </c>
      <c r="DZ193" s="193">
        <f t="shared" si="927"/>
        <v>0.3780621169</v>
      </c>
      <c r="EA193" s="193">
        <f t="shared" si="927"/>
        <v>0.3954270237</v>
      </c>
      <c r="EB193" s="193">
        <f t="shared" si="927"/>
        <v>0.3017035359</v>
      </c>
      <c r="EC193" s="193">
        <f t="shared" si="927"/>
        <v>0.2697820711</v>
      </c>
      <c r="ED193" s="193">
        <f t="shared" si="927"/>
        <v>0.239851444</v>
      </c>
      <c r="EE193" s="193">
        <f t="shared" si="927"/>
        <v>0.1700881306</v>
      </c>
      <c r="EF193" s="193">
        <f t="shared" si="927"/>
        <v>0.1245455117</v>
      </c>
      <c r="EG193" s="193">
        <f t="shared" si="927"/>
        <v>0.0513026528</v>
      </c>
      <c r="EH193" s="193">
        <f t="shared" si="927"/>
        <v>0</v>
      </c>
      <c r="EI193" s="193">
        <f t="shared" si="927"/>
        <v>0</v>
      </c>
      <c r="EJ193" s="193">
        <f t="shared" si="927"/>
        <v>0</v>
      </c>
      <c r="EK193" s="193">
        <f t="shared" si="927"/>
        <v>0</v>
      </c>
      <c r="EL193" s="193">
        <f t="shared" si="927"/>
        <v>0</v>
      </c>
      <c r="EM193" s="193">
        <f t="shared" si="927"/>
        <v>0</v>
      </c>
      <c r="EN193" s="193">
        <f t="shared" si="927"/>
        <v>0</v>
      </c>
      <c r="EO193" s="193">
        <f t="shared" si="927"/>
        <v>0</v>
      </c>
      <c r="EP193" s="193">
        <f t="shared" si="927"/>
        <v>0</v>
      </c>
      <c r="EQ193" s="193">
        <f t="shared" si="927"/>
        <v>0</v>
      </c>
      <c r="ER193" s="193">
        <f t="shared" si="927"/>
        <v>0</v>
      </c>
      <c r="ES193" s="193">
        <f t="shared" si="927"/>
        <v>0</v>
      </c>
      <c r="ET193" s="193">
        <f t="shared" si="927"/>
        <v>0</v>
      </c>
      <c r="EU193" s="193">
        <f t="shared" si="19"/>
        <v>5.33615235</v>
      </c>
      <c r="EV193" s="193">
        <f t="shared" ref="EV193:GQ193" si="928">BB193-CY193</f>
        <v>0</v>
      </c>
      <c r="EW193" s="193">
        <f t="shared" si="928"/>
        <v>0</v>
      </c>
      <c r="EX193" s="193">
        <f t="shared" si="928"/>
        <v>0</v>
      </c>
      <c r="EY193" s="193">
        <f t="shared" si="928"/>
        <v>0</v>
      </c>
      <c r="EZ193" s="193">
        <f t="shared" si="928"/>
        <v>0</v>
      </c>
      <c r="FA193" s="193">
        <f t="shared" si="928"/>
        <v>0</v>
      </c>
      <c r="FB193" s="193">
        <f t="shared" si="928"/>
        <v>0</v>
      </c>
      <c r="FC193" s="193">
        <f t="shared" si="928"/>
        <v>0.003139729541</v>
      </c>
      <c r="FD193" s="193">
        <f t="shared" si="928"/>
        <v>0.005456452818</v>
      </c>
      <c r="FE193" s="193">
        <f t="shared" si="928"/>
        <v>0.01612168015</v>
      </c>
      <c r="FF193" s="193">
        <f t="shared" si="928"/>
        <v>0.03902617479</v>
      </c>
      <c r="FG193" s="193">
        <f t="shared" si="928"/>
        <v>0.06970564151</v>
      </c>
      <c r="FH193" s="193">
        <f t="shared" si="928"/>
        <v>0.1082628249</v>
      </c>
      <c r="FI193" s="193">
        <f t="shared" si="928"/>
        <v>0.1285985275</v>
      </c>
      <c r="FJ193" s="193">
        <f t="shared" si="928"/>
        <v>0.1422195554</v>
      </c>
      <c r="FK193" s="193">
        <f t="shared" si="928"/>
        <v>0.164253571</v>
      </c>
      <c r="FL193" s="193">
        <f t="shared" si="928"/>
        <v>0.1862875866</v>
      </c>
      <c r="FM193" s="193">
        <f t="shared" si="928"/>
        <v>0.2119271685</v>
      </c>
      <c r="FN193" s="193">
        <f t="shared" si="928"/>
        <v>0.2211413932</v>
      </c>
      <c r="FO193" s="193">
        <f t="shared" si="928"/>
        <v>0.2291537625</v>
      </c>
      <c r="FP193" s="193">
        <f t="shared" si="928"/>
        <v>0.2259488148</v>
      </c>
      <c r="FQ193" s="193">
        <f t="shared" si="928"/>
        <v>0.2123277869</v>
      </c>
      <c r="FR193" s="193">
        <f t="shared" si="928"/>
        <v>0.2195389193</v>
      </c>
      <c r="FS193" s="193">
        <f t="shared" si="928"/>
        <v>0.2183370639</v>
      </c>
      <c r="FT193" s="193">
        <f t="shared" si="928"/>
        <v>0.2219426301</v>
      </c>
      <c r="FU193" s="193">
        <f t="shared" si="928"/>
        <v>0.2219426301</v>
      </c>
      <c r="FV193" s="193">
        <f t="shared" si="928"/>
        <v>0.205517273</v>
      </c>
      <c r="FW193" s="193">
        <f t="shared" si="928"/>
        <v>0.2047160361</v>
      </c>
      <c r="FX193" s="193">
        <f t="shared" si="928"/>
        <v>0.2047160361</v>
      </c>
      <c r="FY193" s="193">
        <f t="shared" si="928"/>
        <v>0.2079209838</v>
      </c>
      <c r="FZ193" s="193">
        <f t="shared" si="928"/>
        <v>0.2043154176</v>
      </c>
      <c r="GA193" s="193">
        <f t="shared" si="928"/>
        <v>0.2091228392</v>
      </c>
      <c r="GB193" s="193">
        <f t="shared" si="928"/>
        <v>0.2095234577</v>
      </c>
      <c r="GC193" s="193">
        <f t="shared" si="928"/>
        <v>0.2139302608</v>
      </c>
      <c r="GD193" s="193">
        <f t="shared" si="928"/>
        <v>0.2307562363</v>
      </c>
      <c r="GE193" s="193">
        <f t="shared" si="928"/>
        <v>0.2172869456</v>
      </c>
      <c r="GF193" s="193">
        <f t="shared" si="928"/>
        <v>0.1543329797</v>
      </c>
      <c r="GG193" s="193">
        <f t="shared" si="928"/>
        <v>0.1078436397</v>
      </c>
      <c r="GH193" s="193">
        <f t="shared" si="928"/>
        <v>0.06892951723</v>
      </c>
      <c r="GI193" s="193">
        <f t="shared" si="928"/>
        <v>0.03372634511</v>
      </c>
      <c r="GJ193" s="193">
        <f t="shared" si="928"/>
        <v>0.01182455335</v>
      </c>
      <c r="GK193" s="193">
        <f t="shared" si="928"/>
        <v>0.006327710371</v>
      </c>
      <c r="GL193" s="193">
        <f t="shared" si="928"/>
        <v>0.00003020476563</v>
      </c>
      <c r="GM193" s="193">
        <f t="shared" si="928"/>
        <v>0</v>
      </c>
      <c r="GN193" s="193">
        <f t="shared" si="928"/>
        <v>0</v>
      </c>
      <c r="GO193" s="193">
        <f t="shared" si="928"/>
        <v>0</v>
      </c>
      <c r="GP193" s="193">
        <f t="shared" si="928"/>
        <v>0</v>
      </c>
      <c r="GQ193" s="193">
        <f t="shared" si="928"/>
        <v>0</v>
      </c>
      <c r="GR193" s="193">
        <f t="shared" si="21"/>
        <v>3.614064796</v>
      </c>
      <c r="GS193" s="193">
        <f t="shared" ref="GS193:IN193" si="929">E193-EV193</f>
        <v>0.1550393463</v>
      </c>
      <c r="GT193" s="193">
        <f t="shared" si="929"/>
        <v>0.1394152261</v>
      </c>
      <c r="GU193" s="193">
        <f t="shared" si="929"/>
        <v>0.1269960537</v>
      </c>
      <c r="GV193" s="193">
        <f t="shared" si="929"/>
        <v>0.1165799736</v>
      </c>
      <c r="GW193" s="193">
        <f t="shared" si="929"/>
        <v>0.111772552</v>
      </c>
      <c r="GX193" s="193">
        <f t="shared" si="929"/>
        <v>0.1093688412</v>
      </c>
      <c r="GY193" s="193">
        <f t="shared" si="929"/>
        <v>0.1089682227</v>
      </c>
      <c r="GZ193" s="193">
        <f t="shared" si="929"/>
        <v>0.1018223085</v>
      </c>
      <c r="HA193" s="193">
        <f t="shared" si="929"/>
        <v>0.09990620371</v>
      </c>
      <c r="HB193" s="193">
        <f t="shared" si="929"/>
        <v>0.08683726558</v>
      </c>
      <c r="HC193" s="193">
        <f t="shared" si="929"/>
        <v>0.06593586327</v>
      </c>
      <c r="HD193" s="193">
        <f t="shared" si="929"/>
        <v>0.03325330422</v>
      </c>
      <c r="HE193" s="193">
        <f t="shared" si="929"/>
        <v>0.00791653019</v>
      </c>
      <c r="HF193" s="193">
        <f t="shared" si="929"/>
        <v>0</v>
      </c>
      <c r="HG193" s="193">
        <f t="shared" si="929"/>
        <v>0</v>
      </c>
      <c r="HH193" s="193">
        <f t="shared" si="929"/>
        <v>0</v>
      </c>
      <c r="HI193" s="193">
        <f t="shared" si="929"/>
        <v>0</v>
      </c>
      <c r="HJ193" s="193">
        <f t="shared" si="929"/>
        <v>0</v>
      </c>
      <c r="HK193" s="193">
        <f t="shared" si="929"/>
        <v>0</v>
      </c>
      <c r="HL193" s="193">
        <f t="shared" si="929"/>
        <v>0</v>
      </c>
      <c r="HM193" s="193">
        <f t="shared" si="929"/>
        <v>0</v>
      </c>
      <c r="HN193" s="193">
        <f t="shared" si="929"/>
        <v>0</v>
      </c>
      <c r="HO193" s="193">
        <f t="shared" si="929"/>
        <v>0</v>
      </c>
      <c r="HP193" s="193">
        <f t="shared" si="929"/>
        <v>0</v>
      </c>
      <c r="HQ193" s="193">
        <f t="shared" si="929"/>
        <v>0</v>
      </c>
      <c r="HR193" s="193">
        <f t="shared" si="929"/>
        <v>0</v>
      </c>
      <c r="HS193" s="193">
        <f t="shared" si="929"/>
        <v>0</v>
      </c>
      <c r="HT193" s="193">
        <f t="shared" si="929"/>
        <v>0</v>
      </c>
      <c r="HU193" s="193">
        <f t="shared" si="929"/>
        <v>0</v>
      </c>
      <c r="HV193" s="193">
        <f t="shared" si="929"/>
        <v>0</v>
      </c>
      <c r="HW193" s="193">
        <f t="shared" si="929"/>
        <v>0</v>
      </c>
      <c r="HX193" s="193">
        <f t="shared" si="929"/>
        <v>0</v>
      </c>
      <c r="HY193" s="193">
        <f t="shared" si="929"/>
        <v>0</v>
      </c>
      <c r="HZ193" s="193">
        <f t="shared" si="929"/>
        <v>0</v>
      </c>
      <c r="IA193" s="193">
        <f t="shared" si="929"/>
        <v>0</v>
      </c>
      <c r="IB193" s="193">
        <f t="shared" si="929"/>
        <v>0.02628908163</v>
      </c>
      <c r="IC193" s="193">
        <f t="shared" si="929"/>
        <v>0.08323377062</v>
      </c>
      <c r="ID193" s="193">
        <f t="shared" si="929"/>
        <v>0.1505552708</v>
      </c>
      <c r="IE193" s="193">
        <f t="shared" si="929"/>
        <v>0.1742458916</v>
      </c>
      <c r="IF193" s="193">
        <f t="shared" si="929"/>
        <v>0.1986323651</v>
      </c>
      <c r="IG193" s="193">
        <f t="shared" si="929"/>
        <v>0.2145248799</v>
      </c>
      <c r="IH193" s="193">
        <f t="shared" si="929"/>
        <v>0.2192204859</v>
      </c>
      <c r="II193" s="193">
        <f t="shared" si="929"/>
        <v>0.22591861</v>
      </c>
      <c r="IJ193" s="193">
        <f t="shared" si="929"/>
        <v>0.2311568548</v>
      </c>
      <c r="IK193" s="193">
        <f t="shared" si="929"/>
        <v>0.2231444855</v>
      </c>
      <c r="IL193" s="193">
        <f t="shared" si="929"/>
        <v>0.2203401562</v>
      </c>
      <c r="IM193" s="193">
        <f t="shared" si="929"/>
        <v>0.1987067591</v>
      </c>
      <c r="IN193" s="193">
        <f t="shared" si="929"/>
        <v>0.1842844943</v>
      </c>
      <c r="IO193" s="193">
        <f t="shared" si="23"/>
        <v>2.350253105</v>
      </c>
      <c r="IP193" s="193">
        <f t="shared" si="29"/>
        <v>2.142450541</v>
      </c>
      <c r="IQ193" s="193">
        <f t="shared" ref="IQ193:KK193" si="930">MAX((MIN(CZ193+IP193,$IO$7))-GT193,0)</f>
        <v>2.003035315</v>
      </c>
      <c r="IR193" s="193">
        <f t="shared" si="930"/>
        <v>1.876039261</v>
      </c>
      <c r="IS193" s="193">
        <f t="shared" si="930"/>
        <v>1.759459288</v>
      </c>
      <c r="IT193" s="193">
        <f t="shared" si="930"/>
        <v>1.647686736</v>
      </c>
      <c r="IU193" s="193">
        <f t="shared" si="930"/>
        <v>1.538317895</v>
      </c>
      <c r="IV193" s="193">
        <f t="shared" si="930"/>
        <v>1.429349672</v>
      </c>
      <c r="IW193" s="193">
        <f t="shared" si="930"/>
        <v>1.327527363</v>
      </c>
      <c r="IX193" s="193">
        <f t="shared" si="930"/>
        <v>1.22762116</v>
      </c>
      <c r="IY193" s="193">
        <f t="shared" si="930"/>
        <v>1.140783894</v>
      </c>
      <c r="IZ193" s="193">
        <f t="shared" si="930"/>
        <v>1.074848031</v>
      </c>
      <c r="JA193" s="193">
        <f t="shared" si="930"/>
        <v>1.041594727</v>
      </c>
      <c r="JB193" s="193">
        <f t="shared" si="930"/>
        <v>1.033678196</v>
      </c>
      <c r="JC193" s="193">
        <f t="shared" si="930"/>
        <v>1.07778684</v>
      </c>
      <c r="JD193" s="193">
        <f t="shared" si="930"/>
        <v>1.177395893</v>
      </c>
      <c r="JE193" s="193">
        <f t="shared" si="930"/>
        <v>1.341117334</v>
      </c>
      <c r="JF193" s="193">
        <f t="shared" si="930"/>
        <v>1.534728318</v>
      </c>
      <c r="JG193" s="193">
        <f t="shared" si="930"/>
        <v>1.792048341</v>
      </c>
      <c r="JH193" s="193">
        <f t="shared" si="930"/>
        <v>2.057351946</v>
      </c>
      <c r="JI193" s="193">
        <f t="shared" si="930"/>
        <v>2.283789201</v>
      </c>
      <c r="JJ193" s="193">
        <f t="shared" si="930"/>
        <v>2.554286268</v>
      </c>
      <c r="JK193" s="193">
        <f t="shared" si="930"/>
        <v>2.8931454</v>
      </c>
      <c r="JL193" s="193">
        <f t="shared" si="930"/>
        <v>3.299730075</v>
      </c>
      <c r="JM193" s="193">
        <f t="shared" si="930"/>
        <v>3.771351398</v>
      </c>
      <c r="JN193" s="193">
        <f t="shared" si="930"/>
        <v>4.207778101</v>
      </c>
      <c r="JO193" s="193">
        <f t="shared" si="930"/>
        <v>4.617911289</v>
      </c>
      <c r="JP193" s="193">
        <f t="shared" si="930"/>
        <v>4.982990357</v>
      </c>
      <c r="JQ193" s="193">
        <f t="shared" si="930"/>
        <v>5</v>
      </c>
      <c r="JR193" s="193">
        <f t="shared" si="930"/>
        <v>5</v>
      </c>
      <c r="JS193" s="193">
        <f t="shared" si="930"/>
        <v>5</v>
      </c>
      <c r="JT193" s="193">
        <f t="shared" si="930"/>
        <v>5</v>
      </c>
      <c r="JU193" s="193">
        <f t="shared" si="930"/>
        <v>5</v>
      </c>
      <c r="JV193" s="193">
        <f t="shared" si="930"/>
        <v>5</v>
      </c>
      <c r="JW193" s="193">
        <f t="shared" si="930"/>
        <v>5</v>
      </c>
      <c r="JX193" s="193">
        <f t="shared" si="930"/>
        <v>5</v>
      </c>
      <c r="JY193" s="193">
        <f t="shared" si="930"/>
        <v>4.973710918</v>
      </c>
      <c r="JZ193" s="193">
        <f t="shared" si="930"/>
        <v>4.890477148</v>
      </c>
      <c r="KA193" s="193">
        <f t="shared" si="930"/>
        <v>4.739921877</v>
      </c>
      <c r="KB193" s="193">
        <f t="shared" si="930"/>
        <v>4.565675985</v>
      </c>
      <c r="KC193" s="193">
        <f t="shared" si="930"/>
        <v>4.36704362</v>
      </c>
      <c r="KD193" s="193">
        <f t="shared" si="930"/>
        <v>4.15251874</v>
      </c>
      <c r="KE193" s="193">
        <f t="shared" si="930"/>
        <v>3.933298255</v>
      </c>
      <c r="KF193" s="193">
        <f t="shared" si="930"/>
        <v>3.707379645</v>
      </c>
      <c r="KG193" s="193">
        <f t="shared" si="930"/>
        <v>3.47622279</v>
      </c>
      <c r="KH193" s="193">
        <f t="shared" si="930"/>
        <v>3.253078304</v>
      </c>
      <c r="KI193" s="193">
        <f t="shared" si="930"/>
        <v>3.032738148</v>
      </c>
      <c r="KJ193" s="193">
        <f t="shared" si="930"/>
        <v>2.834031389</v>
      </c>
      <c r="KK193" s="193">
        <f t="shared" si="930"/>
        <v>2.649746895</v>
      </c>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row>
    <row r="194" ht="14.25" customHeight="1">
      <c r="A194" s="1">
        <v>7.0</v>
      </c>
      <c r="B194" s="1">
        <f t="shared" ref="B194:C194" si="931">B193+1</f>
        <v>184</v>
      </c>
      <c r="C194" s="267">
        <f t="shared" si="931"/>
        <v>43649</v>
      </c>
      <c r="D194" s="193">
        <f t="shared" si="15"/>
        <v>9.28873975</v>
      </c>
      <c r="E194" s="193">
        <f>(SUMIFS(Profile!$F$2:$F$17521,Profile!$B$2:$B$17521,$B194,Profile!$C$2:$C$17521,E$8))*$C$6</f>
        <v>0.1602473864</v>
      </c>
      <c r="F194" s="193">
        <f>(SUMIFS(Profile!$F$2:$F$17521,Profile!$B$2:$B$17521,$B194,Profile!$C$2:$C$17521,F$8))*$C$6</f>
        <v>0.1414183185</v>
      </c>
      <c r="G194" s="193">
        <f>(SUMIFS(Profile!$F$2:$F$17521,Profile!$B$2:$B$17521,$B194,Profile!$C$2:$C$17521,G$8))*$C$6</f>
        <v>0.1318034753</v>
      </c>
      <c r="H194" s="193">
        <f>(SUMIFS(Profile!$F$2:$F$17521,Profile!$B$2:$B$17521,$B194,Profile!$C$2:$C$17521,H$8))*$C$6</f>
        <v>0.1209867767</v>
      </c>
      <c r="I194" s="193">
        <f>(SUMIFS(Profile!$F$2:$F$17521,Profile!$B$2:$B$17521,$B194,Profile!$C$2:$C$17521,I$8))*$C$6</f>
        <v>0.1129744074</v>
      </c>
      <c r="J194" s="193">
        <f>(SUMIFS(Profile!$F$2:$F$17521,Profile!$B$2:$B$17521,$B194,Profile!$C$2:$C$17521,J$8))*$C$6</f>
        <v>0.1093688412</v>
      </c>
      <c r="K194" s="193">
        <f>(SUMIFS(Profile!$F$2:$F$17521,Profile!$B$2:$B$17521,$B194,Profile!$C$2:$C$17521,K$8))*$C$6</f>
        <v>0.1073657489</v>
      </c>
      <c r="L194" s="193">
        <f>(SUMIFS(Profile!$F$2:$F$17521,Profile!$B$2:$B$17521,$B194,Profile!$C$2:$C$17521,L$8))*$C$6</f>
        <v>0.1045614196</v>
      </c>
      <c r="M194" s="193">
        <f>(SUMIFS(Profile!$F$2:$F$17521,Profile!$B$2:$B$17521,$B194,Profile!$C$2:$C$17521,M$8))*$C$6</f>
        <v>0.1033595642</v>
      </c>
      <c r="N194" s="193">
        <f>(SUMIFS(Profile!$F$2:$F$17521,Profile!$B$2:$B$17521,$B194,Profile!$C$2:$C$17521,N$8))*$C$6</f>
        <v>0.09815152414</v>
      </c>
      <c r="O194" s="193">
        <f>(SUMIFS(Profile!$F$2:$F$17521,Profile!$B$2:$B$17521,$B194,Profile!$C$2:$C$17521,O$8))*$C$6</f>
        <v>0.1037601827</v>
      </c>
      <c r="P194" s="193">
        <f>(SUMIFS(Profile!$F$2:$F$17521,Profile!$B$2:$B$17521,$B194,Profile!$C$2:$C$17521,P$8))*$C$6</f>
        <v>0.1037601827</v>
      </c>
      <c r="Q194" s="193">
        <f>(SUMIFS(Profile!$F$2:$F$17521,Profile!$B$2:$B$17521,$B194,Profile!$C$2:$C$17521,Q$8))*$C$6</f>
        <v>0.111772552</v>
      </c>
      <c r="R194" s="193">
        <f>(SUMIFS(Profile!$F$2:$F$17521,Profile!$B$2:$B$17521,$B194,Profile!$C$2:$C$17521,R$8))*$C$6</f>
        <v>0.1157787366</v>
      </c>
      <c r="S194" s="193">
        <f>(SUMIFS(Profile!$F$2:$F$17521,Profile!$B$2:$B$17521,$B194,Profile!$C$2:$C$17521,S$8))*$C$6</f>
        <v>0.1293997645</v>
      </c>
      <c r="T194" s="193">
        <f>(SUMIFS(Profile!$F$2:$F$17521,Profile!$B$2:$B$17521,$B194,Profile!$C$2:$C$17521,T$8))*$C$6</f>
        <v>0.1502319247</v>
      </c>
      <c r="U194" s="193">
        <f>(SUMIFS(Profile!$F$2:$F$17521,Profile!$B$2:$B$17521,$B194,Profile!$C$2:$C$17521,U$8))*$C$6</f>
        <v>0.176272125</v>
      </c>
      <c r="V194" s="193">
        <f>(SUMIFS(Profile!$F$2:$F$17521,Profile!$B$2:$B$17521,$B194,Profile!$C$2:$C$17521,V$8))*$C$6</f>
        <v>0.1979055221</v>
      </c>
      <c r="W194" s="193">
        <f>(SUMIFS(Profile!$F$2:$F$17521,Profile!$B$2:$B$17521,$B194,Profile!$C$2:$C$17521,W$8))*$C$6</f>
        <v>0.21673459</v>
      </c>
      <c r="X194" s="193">
        <f>(SUMIFS(Profile!$F$2:$F$17521,Profile!$B$2:$B$17521,$B194,Profile!$C$2:$C$17521,X$8))*$C$6</f>
        <v>0.2223432486</v>
      </c>
      <c r="Y194" s="193">
        <f>(SUMIFS(Profile!$F$2:$F$17521,Profile!$B$2:$B$17521,$B194,Profile!$C$2:$C$17521,Y$8))*$C$6</f>
        <v>0.2255481963</v>
      </c>
      <c r="Z194" s="193">
        <f>(SUMIFS(Profile!$F$2:$F$17521,Profile!$B$2:$B$17521,$B194,Profile!$C$2:$C$17521,Z$8))*$C$6</f>
        <v>0.2355636579</v>
      </c>
      <c r="AA194" s="193">
        <f>(SUMIFS(Profile!$F$2:$F$17521,Profile!$B$2:$B$17521,$B194,Profile!$C$2:$C$17521,AA$8))*$C$6</f>
        <v>0.2339611841</v>
      </c>
      <c r="AB194" s="193">
        <f>(SUMIFS(Profile!$F$2:$F$17521,Profile!$B$2:$B$17521,$B194,Profile!$C$2:$C$17521,AB$8))*$C$6</f>
        <v>0.2387686057</v>
      </c>
      <c r="AC194" s="193">
        <f>(SUMIFS(Profile!$F$2:$F$17521,Profile!$B$2:$B$17521,$B194,Profile!$C$2:$C$17521,AC$8))*$C$6</f>
        <v>0.2343618025</v>
      </c>
      <c r="AD194" s="193">
        <f>(SUMIFS(Profile!$F$2:$F$17521,Profile!$B$2:$B$17521,$B194,Profile!$C$2:$C$17521,AD$8))*$C$6</f>
        <v>0.2303556179</v>
      </c>
      <c r="AE194" s="193">
        <f>(SUMIFS(Profile!$F$2:$F$17521,Profile!$B$2:$B$17521,$B194,Profile!$C$2:$C$17521,AE$8))*$C$6</f>
        <v>0.2335605656</v>
      </c>
      <c r="AF194" s="193">
        <f>(SUMIFS(Profile!$F$2:$F$17521,Profile!$B$2:$B$17521,$B194,Profile!$C$2:$C$17521,AF$8))*$C$6</f>
        <v>0.2199395378</v>
      </c>
      <c r="AG194" s="193">
        <f>(SUMIFS(Profile!$F$2:$F$17521,Profile!$B$2:$B$17521,$B194,Profile!$C$2:$C$17521,AG$8))*$C$6</f>
        <v>0.2191383008</v>
      </c>
      <c r="AH194" s="193">
        <f>(SUMIFS(Profile!$F$2:$F$17521,Profile!$B$2:$B$17521,$B194,Profile!$C$2:$C$17521,AH$8))*$C$6</f>
        <v>0.2207407747</v>
      </c>
      <c r="AI194" s="193">
        <f>(SUMIFS(Profile!$F$2:$F$17521,Profile!$B$2:$B$17521,$B194,Profile!$C$2:$C$17521,AI$8))*$C$6</f>
        <v>0.21673459</v>
      </c>
      <c r="AJ194" s="193">
        <f>(SUMIFS(Profile!$F$2:$F$17521,Profile!$B$2:$B$17521,$B194,Profile!$C$2:$C$17521,AJ$8))*$C$6</f>
        <v>0.222743867</v>
      </c>
      <c r="AK194" s="193">
        <f>(SUMIFS(Profile!$F$2:$F$17521,Profile!$B$2:$B$17521,$B194,Profile!$C$2:$C$17521,AK$8))*$C$6</f>
        <v>0.2311568548</v>
      </c>
      <c r="AL194" s="193">
        <f>(SUMIFS(Profile!$F$2:$F$17521,Profile!$B$2:$B$17521,$B194,Profile!$C$2:$C$17521,AL$8))*$C$6</f>
        <v>0.2403710795</v>
      </c>
      <c r="AM194" s="193">
        <f>(SUMIFS(Profile!$F$2:$F$17521,Profile!$B$2:$B$17521,$B194,Profile!$C$2:$C$17521,AM$8))*$C$6</f>
        <v>0.2495853042</v>
      </c>
      <c r="AN194" s="193">
        <f>(SUMIFS(Profile!$F$2:$F$17521,Profile!$B$2:$B$17521,$B194,Profile!$C$2:$C$17521,AN$8))*$C$6</f>
        <v>0.2563958182</v>
      </c>
      <c r="AO194" s="193">
        <f>(SUMIFS(Profile!$F$2:$F$17521,Profile!$B$2:$B$17521,$B194,Profile!$C$2:$C$17521,AO$8))*$C$6</f>
        <v>0.2535914889</v>
      </c>
      <c r="AP194" s="193">
        <f>(SUMIFS(Profile!$F$2:$F$17521,Profile!$B$2:$B$17521,$B194,Profile!$C$2:$C$17521,AP$8))*$C$6</f>
        <v>0.2535914889</v>
      </c>
      <c r="AQ194" s="193">
        <f>(SUMIFS(Profile!$F$2:$F$17521,Profile!$B$2:$B$17521,$B194,Profile!$C$2:$C$17521,AQ$8))*$C$6</f>
        <v>0.2547933443</v>
      </c>
      <c r="AR194" s="193">
        <f>(SUMIFS(Profile!$F$2:$F$17521,Profile!$B$2:$B$17521,$B194,Profile!$C$2:$C$17521,AR$8))*$C$6</f>
        <v>0.252790252</v>
      </c>
      <c r="AS194" s="193">
        <f>(SUMIFS(Profile!$F$2:$F$17521,Profile!$B$2:$B$17521,$B194,Profile!$C$2:$C$17521,AS$8))*$C$6</f>
        <v>0.2503865412</v>
      </c>
      <c r="AT194" s="193">
        <f>(SUMIFS(Profile!$F$2:$F$17521,Profile!$B$2:$B$17521,$B194,Profile!$C$2:$C$17521,AT$8))*$C$6</f>
        <v>0.2475822119</v>
      </c>
      <c r="AU194" s="193">
        <f>(SUMIFS(Profile!$F$2:$F$17521,Profile!$B$2:$B$17521,$B194,Profile!$C$2:$C$17521,AU$8))*$C$6</f>
        <v>0.2531908704</v>
      </c>
      <c r="AV194" s="193">
        <f>(SUMIFS(Profile!$F$2:$F$17521,Profile!$B$2:$B$17521,$B194,Profile!$C$2:$C$17521,AV$8))*$C$6</f>
        <v>0.2487840673</v>
      </c>
      <c r="AW194" s="193">
        <f>(SUMIFS(Profile!$F$2:$F$17521,Profile!$B$2:$B$17521,$B194,Profile!$C$2:$C$17521,AW$8))*$C$6</f>
        <v>0.2471815935</v>
      </c>
      <c r="AX194" s="193">
        <f>(SUMIFS(Profile!$F$2:$F$17521,Profile!$B$2:$B$17521,$B194,Profile!$C$2:$C$17521,AX$8))*$C$6</f>
        <v>0.2279519071</v>
      </c>
      <c r="AY194" s="193">
        <f>(SUMIFS(Profile!$F$2:$F$17521,Profile!$B$2:$B$17521,$B194,Profile!$C$2:$C$17521,AY$8))*$C$6</f>
        <v>0.199507996</v>
      </c>
      <c r="AZ194" s="193">
        <f>(SUMIFS(Profile!$F$2:$F$17521,Profile!$B$2:$B$17521,$B194,Profile!$C$2:$C$17521,AZ$8))*$C$6</f>
        <v>0.1722659403</v>
      </c>
      <c r="BA194" s="193">
        <f t="shared" si="16"/>
        <v>12.0936514</v>
      </c>
      <c r="BB194" s="193">
        <f>(SUMIFS(Profile!$E$2:$E$17521,Profile!$B$2:$B$17521,$B194,Profile!$C$2:$C$17521,BB$8))*$C$9</f>
        <v>0</v>
      </c>
      <c r="BC194" s="193">
        <f>(SUMIFS(Profile!$E$2:$E$17521,Profile!$B$2:$B$17521,$B194,Profile!$C$2:$C$17521,BC$8))*$C$9</f>
        <v>0</v>
      </c>
      <c r="BD194" s="193">
        <f>(SUMIFS(Profile!$E$2:$E$17521,Profile!$B$2:$B$17521,$B194,Profile!$C$2:$C$17521,BD$8))*$C$9</f>
        <v>0</v>
      </c>
      <c r="BE194" s="193">
        <f>(SUMIFS(Profile!$E$2:$E$17521,Profile!$B$2:$B$17521,$B194,Profile!$C$2:$C$17521,BE$8))*$C$9</f>
        <v>0</v>
      </c>
      <c r="BF194" s="193">
        <f>(SUMIFS(Profile!$E$2:$E$17521,Profile!$B$2:$B$17521,$B194,Profile!$C$2:$C$17521,BF$8))*$C$9</f>
        <v>0</v>
      </c>
      <c r="BG194" s="193">
        <f>(SUMIFS(Profile!$E$2:$E$17521,Profile!$B$2:$B$17521,$B194,Profile!$C$2:$C$17521,BG$8))*$C$9</f>
        <v>0</v>
      </c>
      <c r="BH194" s="193">
        <f>(SUMIFS(Profile!$E$2:$E$17521,Profile!$B$2:$B$17521,$B194,Profile!$C$2:$C$17521,BH$8))*$C$9</f>
        <v>0</v>
      </c>
      <c r="BI194" s="193">
        <f>(SUMIFS(Profile!$E$2:$E$17521,Profile!$B$2:$B$17521,$B194,Profile!$C$2:$C$17521,BI$8))*$C$9</f>
        <v>0.003674151591</v>
      </c>
      <c r="BJ194" s="193">
        <f>(SUMIFS(Profile!$E$2:$E$17521,Profile!$B$2:$B$17521,$B194,Profile!$C$2:$C$17521,BJ$8))*$C$9</f>
        <v>0.007838937827</v>
      </c>
      <c r="BK194" s="193">
        <f>(SUMIFS(Profile!$E$2:$E$17521,Profile!$B$2:$B$17521,$B194,Profile!$C$2:$C$17521,BK$8))*$C$9</f>
        <v>0.02337390256</v>
      </c>
      <c r="BL194" s="193">
        <f>(SUMIFS(Profile!$E$2:$E$17521,Profile!$B$2:$B$17521,$B194,Profile!$C$2:$C$17521,BL$8))*$C$9</f>
        <v>0.05308231881</v>
      </c>
      <c r="BM194" s="193">
        <f>(SUMIFS(Profile!$E$2:$E$17521,Profile!$B$2:$B$17521,$B194,Profile!$C$2:$C$17521,BM$8))*$C$9</f>
        <v>0.09366024188</v>
      </c>
      <c r="BN194" s="193">
        <f>(SUMIFS(Profile!$E$2:$E$17521,Profile!$B$2:$B$17521,$B194,Profile!$C$2:$C$17521,BN$8))*$C$9</f>
        <v>0.1506552333</v>
      </c>
      <c r="BO194" s="193">
        <f>(SUMIFS(Profile!$E$2:$E$17521,Profile!$B$2:$B$17521,$B194,Profile!$C$2:$C$17521,BO$8))*$C$9</f>
        <v>0.2179264235</v>
      </c>
      <c r="BP194" s="193">
        <f>(SUMIFS(Profile!$E$2:$E$17521,Profile!$B$2:$B$17521,$B194,Profile!$C$2:$C$17521,BP$8))*$C$9</f>
        <v>0.2953900958</v>
      </c>
      <c r="BQ194" s="193">
        <f>(SUMIFS(Profile!$E$2:$E$17521,Profile!$B$2:$B$17521,$B194,Profile!$C$2:$C$17521,BQ$8))*$C$9</f>
        <v>0.3762291867</v>
      </c>
      <c r="BR194" s="193">
        <f>(SUMIFS(Profile!$E$2:$E$17521,Profile!$B$2:$B$17521,$B194,Profile!$C$2:$C$17521,BR$8))*$C$9</f>
        <v>0.4434361644</v>
      </c>
      <c r="BS194" s="193">
        <f>(SUMIFS(Profile!$E$2:$E$17521,Profile!$B$2:$B$17521,$B194,Profile!$C$2:$C$17521,BS$8))*$C$9</f>
        <v>0.5183660482</v>
      </c>
      <c r="BT194" s="193">
        <f>(SUMIFS(Profile!$E$2:$E$17521,Profile!$B$2:$B$17521,$B194,Profile!$C$2:$C$17521,BT$8))*$C$9</f>
        <v>0.5862930072</v>
      </c>
      <c r="BU194" s="193">
        <f>(SUMIFS(Profile!$E$2:$E$17521,Profile!$B$2:$B$17521,$B194,Profile!$C$2:$C$17521,BU$8))*$C$9</f>
        <v>0.6257869905</v>
      </c>
      <c r="BV194" s="193">
        <f>(SUMIFS(Profile!$E$2:$E$17521,Profile!$B$2:$B$17521,$B194,Profile!$C$2:$C$17521,BV$8))*$C$9</f>
        <v>0.6541846854</v>
      </c>
      <c r="BW194" s="193">
        <f>(SUMIFS(Profile!$E$2:$E$17521,Profile!$B$2:$B$17521,$B194,Profile!$C$2:$C$17521,BW$8))*$C$9</f>
        <v>0.6603633469</v>
      </c>
      <c r="BX194" s="193">
        <f>(SUMIFS(Profile!$E$2:$E$17521,Profile!$B$2:$B$17521,$B194,Profile!$C$2:$C$17521,BX$8))*$C$9</f>
        <v>0.6814667546</v>
      </c>
      <c r="BY194" s="193">
        <f>(SUMIFS(Profile!$E$2:$E$17521,Profile!$B$2:$B$17521,$B194,Profile!$C$2:$C$17521,BY$8))*$C$9</f>
        <v>0.7246096797</v>
      </c>
      <c r="BZ194" s="193">
        <f>(SUMIFS(Profile!$E$2:$E$17521,Profile!$B$2:$B$17521,$B194,Profile!$C$2:$C$17521,BZ$8))*$C$9</f>
        <v>0.7548995209</v>
      </c>
      <c r="CA194" s="193">
        <f>(SUMIFS(Profile!$E$2:$E$17521,Profile!$B$2:$B$17521,$B194,Profile!$C$2:$C$17521,CA$8))*$C$9</f>
        <v>0.7059022256</v>
      </c>
      <c r="CB194" s="193">
        <f>(SUMIFS(Profile!$E$2:$E$17521,Profile!$B$2:$B$17521,$B194,Profile!$C$2:$C$17521,CB$8))*$C$9</f>
        <v>0.6207413909</v>
      </c>
      <c r="CC194" s="193">
        <f>(SUMIFS(Profile!$E$2:$E$17521,Profile!$B$2:$B$17521,$B194,Profile!$C$2:$C$17521,CC$8))*$C$9</f>
        <v>0.6013294071</v>
      </c>
      <c r="CD194" s="193">
        <f>(SUMIFS(Profile!$E$2:$E$17521,Profile!$B$2:$B$17521,$B194,Profile!$C$2:$C$17521,CD$8))*$C$9</f>
        <v>0.5495201276</v>
      </c>
      <c r="CE194" s="193">
        <f>(SUMIFS(Profile!$E$2:$E$17521,Profile!$B$2:$B$17521,$B194,Profile!$C$2:$C$17521,CE$8))*$C$9</f>
        <v>0.524807019</v>
      </c>
      <c r="CF194" s="193">
        <f>(SUMIFS(Profile!$E$2:$E$17521,Profile!$B$2:$B$17521,$B194,Profile!$C$2:$C$17521,CF$8))*$C$9</f>
        <v>0.4442355863</v>
      </c>
      <c r="CG194" s="193">
        <f>(SUMIFS(Profile!$E$2:$E$17521,Profile!$B$2:$B$17521,$B194,Profile!$C$2:$C$17521,CG$8))*$C$9</f>
        <v>0.4258909571</v>
      </c>
      <c r="CH194" s="193">
        <f>(SUMIFS(Profile!$E$2:$E$17521,Profile!$B$2:$B$17521,$B194,Profile!$C$2:$C$17521,CH$8))*$C$9</f>
        <v>0.3413537983</v>
      </c>
      <c r="CI194" s="193">
        <f>(SUMIFS(Profile!$E$2:$E$17521,Profile!$B$2:$B$17521,$B194,Profile!$C$2:$C$17521,CI$8))*$C$9</f>
        <v>0.2662076516</v>
      </c>
      <c r="CJ194" s="193">
        <f>(SUMIFS(Profile!$E$2:$E$17521,Profile!$B$2:$B$17521,$B194,Profile!$C$2:$C$17521,CJ$8))*$C$9</f>
        <v>0.2212721636</v>
      </c>
      <c r="CK194" s="193">
        <f>(SUMIFS(Profile!$E$2:$E$17521,Profile!$B$2:$B$17521,$B194,Profile!$C$2:$C$17521,CK$8))*$C$9</f>
        <v>0.1900645659</v>
      </c>
      <c r="CL194" s="193">
        <f>(SUMIFS(Profile!$E$2:$E$17521,Profile!$B$2:$B$17521,$B194,Profile!$C$2:$C$17521,CL$8))*$C$9</f>
        <v>0.1365486341</v>
      </c>
      <c r="CM194" s="193">
        <f>(SUMIFS(Profile!$E$2:$E$17521,Profile!$B$2:$B$17521,$B194,Profile!$C$2:$C$17521,CM$8))*$C$9</f>
        <v>0.09580670438</v>
      </c>
      <c r="CN194" s="193">
        <f>(SUMIFS(Profile!$E$2:$E$17521,Profile!$B$2:$B$17521,$B194,Profile!$C$2:$C$17521,CN$8))*$C$9</f>
        <v>0.05815017497</v>
      </c>
      <c r="CO194" s="193">
        <f>(SUMIFS(Profile!$E$2:$E$17521,Profile!$B$2:$B$17521,$B194,Profile!$C$2:$C$17521,CO$8))*$C$9</f>
        <v>0.02775421154</v>
      </c>
      <c r="CP194" s="193">
        <f>(SUMIFS(Profile!$E$2:$E$17521,Profile!$B$2:$B$17521,$B194,Profile!$C$2:$C$17521,CP$8))*$C$9</f>
        <v>0.01228085414</v>
      </c>
      <c r="CQ194" s="193">
        <f>(SUMIFS(Profile!$E$2:$E$17521,Profile!$B$2:$B$17521,$B194,Profile!$C$2:$C$17521,CQ$8))*$C$9</f>
        <v>0.0005492369275</v>
      </c>
      <c r="CR194" s="193">
        <f>(SUMIFS(Profile!$E$2:$E$17521,Profile!$B$2:$B$17521,$B194,Profile!$C$2:$C$17521,CR$8))*$C$9</f>
        <v>0</v>
      </c>
      <c r="CS194" s="193">
        <f>(SUMIFS(Profile!$E$2:$E$17521,Profile!$B$2:$B$17521,$B194,Profile!$C$2:$C$17521,CS$8))*$C$9</f>
        <v>0</v>
      </c>
      <c r="CT194" s="193">
        <f>(SUMIFS(Profile!$E$2:$E$17521,Profile!$B$2:$B$17521,$B194,Profile!$C$2:$C$17521,CT$8))*$C$9</f>
        <v>0</v>
      </c>
      <c r="CU194" s="193">
        <f>(SUMIFS(Profile!$E$2:$E$17521,Profile!$B$2:$B$17521,$B194,Profile!$C$2:$C$17521,CU$8))*$C$9</f>
        <v>0</v>
      </c>
      <c r="CV194" s="193">
        <f>(SUMIFS(Profile!$E$2:$E$17521,Profile!$B$2:$B$17521,$B194,Profile!$C$2:$C$17521,CV$8))*$C$9</f>
        <v>0</v>
      </c>
      <c r="CW194" s="193">
        <f>(SUMIFS(Profile!$E$2:$E$17521,Profile!$B$2:$B$17521,$B194,Profile!$C$2:$C$17521,CW$8))*$C$9</f>
        <v>0</v>
      </c>
      <c r="CX194" s="193">
        <f t="shared" si="17"/>
        <v>6.646212202</v>
      </c>
      <c r="CY194" s="193">
        <f t="shared" ref="CY194:ET194" si="932">MAX(BB194-E194,0)</f>
        <v>0</v>
      </c>
      <c r="CZ194" s="193">
        <f t="shared" si="932"/>
        <v>0</v>
      </c>
      <c r="DA194" s="193">
        <f t="shared" si="932"/>
        <v>0</v>
      </c>
      <c r="DB194" s="193">
        <f t="shared" si="932"/>
        <v>0</v>
      </c>
      <c r="DC194" s="193">
        <f t="shared" si="932"/>
        <v>0</v>
      </c>
      <c r="DD194" s="193">
        <f t="shared" si="932"/>
        <v>0</v>
      </c>
      <c r="DE194" s="193">
        <f t="shared" si="932"/>
        <v>0</v>
      </c>
      <c r="DF194" s="193">
        <f t="shared" si="932"/>
        <v>0</v>
      </c>
      <c r="DG194" s="193">
        <f t="shared" si="932"/>
        <v>0</v>
      </c>
      <c r="DH194" s="193">
        <f t="shared" si="932"/>
        <v>0</v>
      </c>
      <c r="DI194" s="193">
        <f t="shared" si="932"/>
        <v>0</v>
      </c>
      <c r="DJ194" s="193">
        <f t="shared" si="932"/>
        <v>0</v>
      </c>
      <c r="DK194" s="193">
        <f t="shared" si="932"/>
        <v>0.03888268128</v>
      </c>
      <c r="DL194" s="193">
        <f t="shared" si="932"/>
        <v>0.1021476868</v>
      </c>
      <c r="DM194" s="193">
        <f t="shared" si="932"/>
        <v>0.1659903313</v>
      </c>
      <c r="DN194" s="193">
        <f t="shared" si="932"/>
        <v>0.225997262</v>
      </c>
      <c r="DO194" s="193">
        <f t="shared" si="932"/>
        <v>0.2671640394</v>
      </c>
      <c r="DP194" s="193">
        <f t="shared" si="932"/>
        <v>0.3204605261</v>
      </c>
      <c r="DQ194" s="193">
        <f t="shared" si="932"/>
        <v>0.3695584172</v>
      </c>
      <c r="DR194" s="193">
        <f t="shared" si="932"/>
        <v>0.4034437419</v>
      </c>
      <c r="DS194" s="193">
        <f t="shared" si="932"/>
        <v>0.4286364891</v>
      </c>
      <c r="DT194" s="193">
        <f t="shared" si="932"/>
        <v>0.424799689</v>
      </c>
      <c r="DU194" s="193">
        <f t="shared" si="932"/>
        <v>0.4475055705</v>
      </c>
      <c r="DV194" s="193">
        <f t="shared" si="932"/>
        <v>0.4858410741</v>
      </c>
      <c r="DW194" s="193">
        <f t="shared" si="932"/>
        <v>0.5205377183</v>
      </c>
      <c r="DX194" s="193">
        <f t="shared" si="932"/>
        <v>0.4755466077</v>
      </c>
      <c r="DY194" s="193">
        <f t="shared" si="932"/>
        <v>0.3871808253</v>
      </c>
      <c r="DZ194" s="193">
        <f t="shared" si="932"/>
        <v>0.3813898693</v>
      </c>
      <c r="EA194" s="193">
        <f t="shared" si="932"/>
        <v>0.3303818268</v>
      </c>
      <c r="EB194" s="193">
        <f t="shared" si="932"/>
        <v>0.3040662443</v>
      </c>
      <c r="EC194" s="193">
        <f t="shared" si="932"/>
        <v>0.2275009962</v>
      </c>
      <c r="ED194" s="193">
        <f t="shared" si="932"/>
        <v>0.20314709</v>
      </c>
      <c r="EE194" s="193">
        <f t="shared" si="932"/>
        <v>0.1101969435</v>
      </c>
      <c r="EF194" s="193">
        <f t="shared" si="932"/>
        <v>0.02583657202</v>
      </c>
      <c r="EG194" s="193">
        <f t="shared" si="932"/>
        <v>0</v>
      </c>
      <c r="EH194" s="193">
        <f t="shared" si="932"/>
        <v>0</v>
      </c>
      <c r="EI194" s="193">
        <f t="shared" si="932"/>
        <v>0</v>
      </c>
      <c r="EJ194" s="193">
        <f t="shared" si="932"/>
        <v>0</v>
      </c>
      <c r="EK194" s="193">
        <f t="shared" si="932"/>
        <v>0</v>
      </c>
      <c r="EL194" s="193">
        <f t="shared" si="932"/>
        <v>0</v>
      </c>
      <c r="EM194" s="193">
        <f t="shared" si="932"/>
        <v>0</v>
      </c>
      <c r="EN194" s="193">
        <f t="shared" si="932"/>
        <v>0</v>
      </c>
      <c r="EO194" s="193">
        <f t="shared" si="932"/>
        <v>0</v>
      </c>
      <c r="EP194" s="193">
        <f t="shared" si="932"/>
        <v>0</v>
      </c>
      <c r="EQ194" s="193">
        <f t="shared" si="932"/>
        <v>0</v>
      </c>
      <c r="ER194" s="193">
        <f t="shared" si="932"/>
        <v>0</v>
      </c>
      <c r="ES194" s="193">
        <f t="shared" si="932"/>
        <v>0</v>
      </c>
      <c r="ET194" s="193">
        <f t="shared" si="932"/>
        <v>0</v>
      </c>
      <c r="EU194" s="193">
        <f t="shared" si="19"/>
        <v>5.447439196</v>
      </c>
      <c r="EV194" s="193">
        <f t="shared" ref="EV194:GQ194" si="933">BB194-CY194</f>
        <v>0</v>
      </c>
      <c r="EW194" s="193">
        <f t="shared" si="933"/>
        <v>0</v>
      </c>
      <c r="EX194" s="193">
        <f t="shared" si="933"/>
        <v>0</v>
      </c>
      <c r="EY194" s="193">
        <f t="shared" si="933"/>
        <v>0</v>
      </c>
      <c r="EZ194" s="193">
        <f t="shared" si="933"/>
        <v>0</v>
      </c>
      <c r="FA194" s="193">
        <f t="shared" si="933"/>
        <v>0</v>
      </c>
      <c r="FB194" s="193">
        <f t="shared" si="933"/>
        <v>0</v>
      </c>
      <c r="FC194" s="193">
        <f t="shared" si="933"/>
        <v>0.003674151591</v>
      </c>
      <c r="FD194" s="193">
        <f t="shared" si="933"/>
        <v>0.007838937827</v>
      </c>
      <c r="FE194" s="193">
        <f t="shared" si="933"/>
        <v>0.02337390256</v>
      </c>
      <c r="FF194" s="193">
        <f t="shared" si="933"/>
        <v>0.05308231881</v>
      </c>
      <c r="FG194" s="193">
        <f t="shared" si="933"/>
        <v>0.09366024188</v>
      </c>
      <c r="FH194" s="193">
        <f t="shared" si="933"/>
        <v>0.111772552</v>
      </c>
      <c r="FI194" s="193">
        <f t="shared" si="933"/>
        <v>0.1157787366</v>
      </c>
      <c r="FJ194" s="193">
        <f t="shared" si="933"/>
        <v>0.1293997645</v>
      </c>
      <c r="FK194" s="193">
        <f t="shared" si="933"/>
        <v>0.1502319247</v>
      </c>
      <c r="FL194" s="193">
        <f t="shared" si="933"/>
        <v>0.176272125</v>
      </c>
      <c r="FM194" s="193">
        <f t="shared" si="933"/>
        <v>0.1979055221</v>
      </c>
      <c r="FN194" s="193">
        <f t="shared" si="933"/>
        <v>0.21673459</v>
      </c>
      <c r="FO194" s="193">
        <f t="shared" si="933"/>
        <v>0.2223432486</v>
      </c>
      <c r="FP194" s="193">
        <f t="shared" si="933"/>
        <v>0.2255481963</v>
      </c>
      <c r="FQ194" s="193">
        <f t="shared" si="933"/>
        <v>0.2355636579</v>
      </c>
      <c r="FR194" s="193">
        <f t="shared" si="933"/>
        <v>0.2339611841</v>
      </c>
      <c r="FS194" s="193">
        <f t="shared" si="933"/>
        <v>0.2387686057</v>
      </c>
      <c r="FT194" s="193">
        <f t="shared" si="933"/>
        <v>0.2343618025</v>
      </c>
      <c r="FU194" s="193">
        <f t="shared" si="933"/>
        <v>0.2303556179</v>
      </c>
      <c r="FV194" s="193">
        <f t="shared" si="933"/>
        <v>0.2335605656</v>
      </c>
      <c r="FW194" s="193">
        <f t="shared" si="933"/>
        <v>0.2199395378</v>
      </c>
      <c r="FX194" s="193">
        <f t="shared" si="933"/>
        <v>0.2191383008</v>
      </c>
      <c r="FY194" s="193">
        <f t="shared" si="933"/>
        <v>0.2207407747</v>
      </c>
      <c r="FZ194" s="193">
        <f t="shared" si="933"/>
        <v>0.21673459</v>
      </c>
      <c r="GA194" s="193">
        <f t="shared" si="933"/>
        <v>0.222743867</v>
      </c>
      <c r="GB194" s="193">
        <f t="shared" si="933"/>
        <v>0.2311568548</v>
      </c>
      <c r="GC194" s="193">
        <f t="shared" si="933"/>
        <v>0.2403710795</v>
      </c>
      <c r="GD194" s="193">
        <f t="shared" si="933"/>
        <v>0.2212721636</v>
      </c>
      <c r="GE194" s="193">
        <f t="shared" si="933"/>
        <v>0.1900645659</v>
      </c>
      <c r="GF194" s="193">
        <f t="shared" si="933"/>
        <v>0.1365486341</v>
      </c>
      <c r="GG194" s="193">
        <f t="shared" si="933"/>
        <v>0.09580670438</v>
      </c>
      <c r="GH194" s="193">
        <f t="shared" si="933"/>
        <v>0.05815017497</v>
      </c>
      <c r="GI194" s="193">
        <f t="shared" si="933"/>
        <v>0.02775421154</v>
      </c>
      <c r="GJ194" s="193">
        <f t="shared" si="933"/>
        <v>0.01228085414</v>
      </c>
      <c r="GK194" s="193">
        <f t="shared" si="933"/>
        <v>0.0005492369275</v>
      </c>
      <c r="GL194" s="193">
        <f t="shared" si="933"/>
        <v>0</v>
      </c>
      <c r="GM194" s="193">
        <f t="shared" si="933"/>
        <v>0</v>
      </c>
      <c r="GN194" s="193">
        <f t="shared" si="933"/>
        <v>0</v>
      </c>
      <c r="GO194" s="193">
        <f t="shared" si="933"/>
        <v>0</v>
      </c>
      <c r="GP194" s="193">
        <f t="shared" si="933"/>
        <v>0</v>
      </c>
      <c r="GQ194" s="193">
        <f t="shared" si="933"/>
        <v>0</v>
      </c>
      <c r="GR194" s="193">
        <f t="shared" si="21"/>
        <v>3.841300554</v>
      </c>
      <c r="GS194" s="193">
        <f t="shared" ref="GS194:IN194" si="934">E194-EV194</f>
        <v>0.1602473864</v>
      </c>
      <c r="GT194" s="193">
        <f t="shared" si="934"/>
        <v>0.1414183185</v>
      </c>
      <c r="GU194" s="193">
        <f t="shared" si="934"/>
        <v>0.1318034753</v>
      </c>
      <c r="GV194" s="193">
        <f t="shared" si="934"/>
        <v>0.1209867767</v>
      </c>
      <c r="GW194" s="193">
        <f t="shared" si="934"/>
        <v>0.1129744074</v>
      </c>
      <c r="GX194" s="193">
        <f t="shared" si="934"/>
        <v>0.1093688412</v>
      </c>
      <c r="GY194" s="193">
        <f t="shared" si="934"/>
        <v>0.1073657489</v>
      </c>
      <c r="GZ194" s="193">
        <f t="shared" si="934"/>
        <v>0.100887268</v>
      </c>
      <c r="HA194" s="193">
        <f t="shared" si="934"/>
        <v>0.09552062637</v>
      </c>
      <c r="HB194" s="193">
        <f t="shared" si="934"/>
        <v>0.07477762158</v>
      </c>
      <c r="HC194" s="193">
        <f t="shared" si="934"/>
        <v>0.05067786385</v>
      </c>
      <c r="HD194" s="193">
        <f t="shared" si="934"/>
        <v>0.01009994078</v>
      </c>
      <c r="HE194" s="193">
        <f t="shared" si="934"/>
        <v>0</v>
      </c>
      <c r="HF194" s="193">
        <f t="shared" si="934"/>
        <v>0</v>
      </c>
      <c r="HG194" s="193">
        <f t="shared" si="934"/>
        <v>0</v>
      </c>
      <c r="HH194" s="193">
        <f t="shared" si="934"/>
        <v>0</v>
      </c>
      <c r="HI194" s="193">
        <f t="shared" si="934"/>
        <v>0</v>
      </c>
      <c r="HJ194" s="193">
        <f t="shared" si="934"/>
        <v>0</v>
      </c>
      <c r="HK194" s="193">
        <f t="shared" si="934"/>
        <v>0</v>
      </c>
      <c r="HL194" s="193">
        <f t="shared" si="934"/>
        <v>0</v>
      </c>
      <c r="HM194" s="193">
        <f t="shared" si="934"/>
        <v>0</v>
      </c>
      <c r="HN194" s="193">
        <f t="shared" si="934"/>
        <v>0</v>
      </c>
      <c r="HO194" s="193">
        <f t="shared" si="934"/>
        <v>0</v>
      </c>
      <c r="HP194" s="193">
        <f t="shared" si="934"/>
        <v>0</v>
      </c>
      <c r="HQ194" s="193">
        <f t="shared" si="934"/>
        <v>0</v>
      </c>
      <c r="HR194" s="193">
        <f t="shared" si="934"/>
        <v>0</v>
      </c>
      <c r="HS194" s="193">
        <f t="shared" si="934"/>
        <v>0</v>
      </c>
      <c r="HT194" s="193">
        <f t="shared" si="934"/>
        <v>0</v>
      </c>
      <c r="HU194" s="193">
        <f t="shared" si="934"/>
        <v>0</v>
      </c>
      <c r="HV194" s="193">
        <f t="shared" si="934"/>
        <v>0</v>
      </c>
      <c r="HW194" s="193">
        <f t="shared" si="934"/>
        <v>0</v>
      </c>
      <c r="HX194" s="193">
        <f t="shared" si="934"/>
        <v>0</v>
      </c>
      <c r="HY194" s="193">
        <f t="shared" si="934"/>
        <v>0</v>
      </c>
      <c r="HZ194" s="193">
        <f t="shared" si="934"/>
        <v>0</v>
      </c>
      <c r="IA194" s="193">
        <f t="shared" si="934"/>
        <v>0.02831314066</v>
      </c>
      <c r="IB194" s="193">
        <f t="shared" si="934"/>
        <v>0.06633125226</v>
      </c>
      <c r="IC194" s="193">
        <f t="shared" si="934"/>
        <v>0.1170428548</v>
      </c>
      <c r="ID194" s="193">
        <f t="shared" si="934"/>
        <v>0.1577847845</v>
      </c>
      <c r="IE194" s="193">
        <f t="shared" si="934"/>
        <v>0.1966431693</v>
      </c>
      <c r="IF194" s="193">
        <f t="shared" si="934"/>
        <v>0.2250360404</v>
      </c>
      <c r="IG194" s="193">
        <f t="shared" si="934"/>
        <v>0.238105687</v>
      </c>
      <c r="IH194" s="193">
        <f t="shared" si="934"/>
        <v>0.247032975</v>
      </c>
      <c r="II194" s="193">
        <f t="shared" si="934"/>
        <v>0.2531908704</v>
      </c>
      <c r="IJ194" s="193">
        <f t="shared" si="934"/>
        <v>0.2487840673</v>
      </c>
      <c r="IK194" s="193">
        <f t="shared" si="934"/>
        <v>0.2471815935</v>
      </c>
      <c r="IL194" s="193">
        <f t="shared" si="934"/>
        <v>0.2279519071</v>
      </c>
      <c r="IM194" s="193">
        <f t="shared" si="934"/>
        <v>0.199507996</v>
      </c>
      <c r="IN194" s="193">
        <f t="shared" si="934"/>
        <v>0.1722659403</v>
      </c>
      <c r="IO194" s="193">
        <f t="shared" si="23"/>
        <v>2.625172279</v>
      </c>
      <c r="IP194" s="193">
        <f t="shared" si="29"/>
        <v>2.489499508</v>
      </c>
      <c r="IQ194" s="193">
        <f t="shared" ref="IQ194:KK194" si="935">MAX((MIN(CZ194+IP194,$IO$7))-GT194,0)</f>
        <v>2.34808119</v>
      </c>
      <c r="IR194" s="193">
        <f t="shared" si="935"/>
        <v>2.216277715</v>
      </c>
      <c r="IS194" s="193">
        <f t="shared" si="935"/>
        <v>2.095290938</v>
      </c>
      <c r="IT194" s="193">
        <f t="shared" si="935"/>
        <v>1.98231653</v>
      </c>
      <c r="IU194" s="193">
        <f t="shared" si="935"/>
        <v>1.872947689</v>
      </c>
      <c r="IV194" s="193">
        <f t="shared" si="935"/>
        <v>1.76558194</v>
      </c>
      <c r="IW194" s="193">
        <f t="shared" si="935"/>
        <v>1.664694672</v>
      </c>
      <c r="IX194" s="193">
        <f t="shared" si="935"/>
        <v>1.569174046</v>
      </c>
      <c r="IY194" s="193">
        <f t="shared" si="935"/>
        <v>1.494396424</v>
      </c>
      <c r="IZ194" s="193">
        <f t="shared" si="935"/>
        <v>1.443718561</v>
      </c>
      <c r="JA194" s="193">
        <f t="shared" si="935"/>
        <v>1.43361862</v>
      </c>
      <c r="JB194" s="193">
        <f t="shared" si="935"/>
        <v>1.472501301</v>
      </c>
      <c r="JC194" s="193">
        <f t="shared" si="935"/>
        <v>1.574648988</v>
      </c>
      <c r="JD194" s="193">
        <f t="shared" si="935"/>
        <v>1.740639319</v>
      </c>
      <c r="JE194" s="193">
        <f t="shared" si="935"/>
        <v>1.966636581</v>
      </c>
      <c r="JF194" s="193">
        <f t="shared" si="935"/>
        <v>2.233800621</v>
      </c>
      <c r="JG194" s="193">
        <f t="shared" si="935"/>
        <v>2.554261147</v>
      </c>
      <c r="JH194" s="193">
        <f t="shared" si="935"/>
        <v>2.923819564</v>
      </c>
      <c r="JI194" s="193">
        <f t="shared" si="935"/>
        <v>3.327263306</v>
      </c>
      <c r="JJ194" s="193">
        <f t="shared" si="935"/>
        <v>3.755899795</v>
      </c>
      <c r="JK194" s="193">
        <f t="shared" si="935"/>
        <v>4.180699484</v>
      </c>
      <c r="JL194" s="193">
        <f t="shared" si="935"/>
        <v>4.628205054</v>
      </c>
      <c r="JM194" s="193">
        <f t="shared" si="935"/>
        <v>5</v>
      </c>
      <c r="JN194" s="193">
        <f t="shared" si="935"/>
        <v>5</v>
      </c>
      <c r="JO194" s="193">
        <f t="shared" si="935"/>
        <v>5</v>
      </c>
      <c r="JP194" s="193">
        <f t="shared" si="935"/>
        <v>5</v>
      </c>
      <c r="JQ194" s="193">
        <f t="shared" si="935"/>
        <v>5</v>
      </c>
      <c r="JR194" s="193">
        <f t="shared" si="935"/>
        <v>5</v>
      </c>
      <c r="JS194" s="193">
        <f t="shared" si="935"/>
        <v>5</v>
      </c>
      <c r="JT194" s="193">
        <f t="shared" si="935"/>
        <v>5</v>
      </c>
      <c r="JU194" s="193">
        <f t="shared" si="935"/>
        <v>5</v>
      </c>
      <c r="JV194" s="193">
        <f t="shared" si="935"/>
        <v>5</v>
      </c>
      <c r="JW194" s="193">
        <f t="shared" si="935"/>
        <v>5</v>
      </c>
      <c r="JX194" s="193">
        <f t="shared" si="935"/>
        <v>4.971686859</v>
      </c>
      <c r="JY194" s="193">
        <f t="shared" si="935"/>
        <v>4.905355607</v>
      </c>
      <c r="JZ194" s="193">
        <f t="shared" si="935"/>
        <v>4.788312752</v>
      </c>
      <c r="KA194" s="193">
        <f t="shared" si="935"/>
        <v>4.630527968</v>
      </c>
      <c r="KB194" s="193">
        <f t="shared" si="935"/>
        <v>4.433884798</v>
      </c>
      <c r="KC194" s="193">
        <f t="shared" si="935"/>
        <v>4.208848758</v>
      </c>
      <c r="KD194" s="193">
        <f t="shared" si="935"/>
        <v>3.970743071</v>
      </c>
      <c r="KE194" s="193">
        <f t="shared" si="935"/>
        <v>3.723710096</v>
      </c>
      <c r="KF194" s="193">
        <f t="shared" si="935"/>
        <v>3.470519225</v>
      </c>
      <c r="KG194" s="193">
        <f t="shared" si="935"/>
        <v>3.221735158</v>
      </c>
      <c r="KH194" s="193">
        <f t="shared" si="935"/>
        <v>2.974553565</v>
      </c>
      <c r="KI194" s="193">
        <f t="shared" si="935"/>
        <v>2.746601658</v>
      </c>
      <c r="KJ194" s="193">
        <f t="shared" si="935"/>
        <v>2.547093662</v>
      </c>
      <c r="KK194" s="193">
        <f t="shared" si="935"/>
        <v>2.374827721</v>
      </c>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row>
    <row r="195" ht="14.25" customHeight="1">
      <c r="A195" s="1">
        <v>7.0</v>
      </c>
      <c r="B195" s="1">
        <f t="shared" ref="B195:C195" si="936">B194+1</f>
        <v>185</v>
      </c>
      <c r="C195" s="267">
        <f t="shared" si="936"/>
        <v>43650</v>
      </c>
      <c r="D195" s="193">
        <f t="shared" si="15"/>
        <v>9.261497694</v>
      </c>
      <c r="E195" s="193">
        <f>(SUMIFS(Profile!$F$2:$F$17521,Profile!$B$2:$B$17521,$B195,Profile!$C$2:$C$17521,E$8))*$C$6</f>
        <v>0.1474275954</v>
      </c>
      <c r="F195" s="193">
        <f>(SUMIFS(Profile!$F$2:$F$17521,Profile!$B$2:$B$17521,$B195,Profile!$C$2:$C$17521,F$8))*$C$6</f>
        <v>0.1306016199</v>
      </c>
      <c r="G195" s="193">
        <f>(SUMIFS(Profile!$F$2:$F$17521,Profile!$B$2:$B$17521,$B195,Profile!$C$2:$C$17521,G$8))*$C$6</f>
        <v>0.1201855398</v>
      </c>
      <c r="H195" s="193">
        <f>(SUMIFS(Profile!$F$2:$F$17521,Profile!$B$2:$B$17521,$B195,Profile!$C$2:$C$17521,H$8))*$C$6</f>
        <v>0.1157787366</v>
      </c>
      <c r="I195" s="193">
        <f>(SUMIFS(Profile!$F$2:$F$17521,Profile!$B$2:$B$17521,$B195,Profile!$C$2:$C$17521,I$8))*$C$6</f>
        <v>0.1081669858</v>
      </c>
      <c r="J195" s="193">
        <f>(SUMIFS(Profile!$F$2:$F$17521,Profile!$B$2:$B$17521,$B195,Profile!$C$2:$C$17521,J$8))*$C$6</f>
        <v>0.1041608011</v>
      </c>
      <c r="K195" s="193">
        <f>(SUMIFS(Profile!$F$2:$F$17521,Profile!$B$2:$B$17521,$B195,Profile!$C$2:$C$17521,K$8))*$C$6</f>
        <v>0.1045614196</v>
      </c>
      <c r="L195" s="193">
        <f>(SUMIFS(Profile!$F$2:$F$17521,Profile!$B$2:$B$17521,$B195,Profile!$C$2:$C$17521,L$8))*$C$6</f>
        <v>0.1017570903</v>
      </c>
      <c r="M195" s="193">
        <f>(SUMIFS(Profile!$F$2:$F$17521,Profile!$B$2:$B$17521,$B195,Profile!$C$2:$C$17521,M$8))*$C$6</f>
        <v>0.1029589457</v>
      </c>
      <c r="N195" s="193">
        <f>(SUMIFS(Profile!$F$2:$F$17521,Profile!$B$2:$B$17521,$B195,Profile!$C$2:$C$17521,N$8))*$C$6</f>
        <v>0.1025583273</v>
      </c>
      <c r="O195" s="193">
        <f>(SUMIFS(Profile!$F$2:$F$17521,Profile!$B$2:$B$17521,$B195,Profile!$C$2:$C$17521,O$8))*$C$6</f>
        <v>0.1049620381</v>
      </c>
      <c r="P195" s="193">
        <f>(SUMIFS(Profile!$F$2:$F$17521,Profile!$B$2:$B$17521,$B195,Profile!$C$2:$C$17521,P$8))*$C$6</f>
        <v>0.1089682227</v>
      </c>
      <c r="Q195" s="193">
        <f>(SUMIFS(Profile!$F$2:$F$17521,Profile!$B$2:$B$17521,$B195,Profile!$C$2:$C$17521,Q$8))*$C$6</f>
        <v>0.1269960537</v>
      </c>
      <c r="R195" s="193">
        <f>(SUMIFS(Profile!$F$2:$F$17521,Profile!$B$2:$B$17521,$B195,Profile!$C$2:$C$17521,R$8))*$C$6</f>
        <v>0.1550393463</v>
      </c>
      <c r="S195" s="193">
        <f>(SUMIFS(Profile!$F$2:$F$17521,Profile!$B$2:$B$17521,$B195,Profile!$C$2:$C$17521,S$8))*$C$6</f>
        <v>0.1746696511</v>
      </c>
      <c r="T195" s="193">
        <f>(SUMIFS(Profile!$F$2:$F$17521,Profile!$B$2:$B$17521,$B195,Profile!$C$2:$C$17521,T$8))*$C$6</f>
        <v>0.1922968636</v>
      </c>
      <c r="U195" s="193">
        <f>(SUMIFS(Profile!$F$2:$F$17521,Profile!$B$2:$B$17521,$B195,Profile!$C$2:$C$17521,U$8))*$C$6</f>
        <v>0.2019117068</v>
      </c>
      <c r="V195" s="193">
        <f>(SUMIFS(Profile!$F$2:$F$17521,Profile!$B$2:$B$17521,$B195,Profile!$C$2:$C$17521,V$8))*$C$6</f>
        <v>0.2163339716</v>
      </c>
      <c r="W195" s="193">
        <f>(SUMIFS(Profile!$F$2:$F$17521,Profile!$B$2:$B$17521,$B195,Profile!$C$2:$C$17521,W$8))*$C$6</f>
        <v>0.2183370639</v>
      </c>
      <c r="X195" s="193">
        <f>(SUMIFS(Profile!$F$2:$F$17521,Profile!$B$2:$B$17521,$B195,Profile!$C$2:$C$17521,X$8))*$C$6</f>
        <v>0.2187376824</v>
      </c>
      <c r="Y195" s="193">
        <f>(SUMIFS(Profile!$F$2:$F$17521,Profile!$B$2:$B$17521,$B195,Profile!$C$2:$C$17521,Y$8))*$C$6</f>
        <v>0.2163339716</v>
      </c>
      <c r="Z195" s="193">
        <f>(SUMIFS(Profile!$F$2:$F$17521,Profile!$B$2:$B$17521,$B195,Profile!$C$2:$C$17521,Z$8))*$C$6</f>
        <v>0.2103246946</v>
      </c>
      <c r="AA195" s="193">
        <f>(SUMIFS(Profile!$F$2:$F$17521,Profile!$B$2:$B$17521,$B195,Profile!$C$2:$C$17521,AA$8))*$C$6</f>
        <v>0.2139302608</v>
      </c>
      <c r="AB195" s="193">
        <f>(SUMIFS(Profile!$F$2:$F$17521,Profile!$B$2:$B$17521,$B195,Profile!$C$2:$C$17521,AB$8))*$C$6</f>
        <v>0.2119271685</v>
      </c>
      <c r="AC195" s="193">
        <f>(SUMIFS(Profile!$F$2:$F$17521,Profile!$B$2:$B$17521,$B195,Profile!$C$2:$C$17521,AC$8))*$C$6</f>
        <v>0.2131290239</v>
      </c>
      <c r="AD195" s="193">
        <f>(SUMIFS(Profile!$F$2:$F$17521,Profile!$B$2:$B$17521,$B195,Profile!$C$2:$C$17521,AD$8))*$C$6</f>
        <v>0.2139302608</v>
      </c>
      <c r="AE195" s="193">
        <f>(SUMIFS(Profile!$F$2:$F$17521,Profile!$B$2:$B$17521,$B195,Profile!$C$2:$C$17521,AE$8))*$C$6</f>
        <v>0.2035141807</v>
      </c>
      <c r="AF195" s="193">
        <f>(SUMIFS(Profile!$F$2:$F$17521,Profile!$B$2:$B$17521,$B195,Profile!$C$2:$C$17521,AF$8))*$C$6</f>
        <v>0.2027129437</v>
      </c>
      <c r="AG195" s="193">
        <f>(SUMIFS(Profile!$F$2:$F$17521,Profile!$B$2:$B$17521,$B195,Profile!$C$2:$C$17521,AG$8))*$C$6</f>
        <v>0.2007098514</v>
      </c>
      <c r="AH195" s="193">
        <f>(SUMIFS(Profile!$F$2:$F$17521,Profile!$B$2:$B$17521,$B195,Profile!$C$2:$C$17521,AH$8))*$C$6</f>
        <v>0.2003092329</v>
      </c>
      <c r="AI195" s="193">
        <f>(SUMIFS(Profile!$F$2:$F$17521,Profile!$B$2:$B$17521,$B195,Profile!$C$2:$C$17521,AI$8))*$C$6</f>
        <v>0.2031135622</v>
      </c>
      <c r="AJ195" s="193">
        <f>(SUMIFS(Profile!$F$2:$F$17521,Profile!$B$2:$B$17521,$B195,Profile!$C$2:$C$17521,AJ$8))*$C$6</f>
        <v>0.2079209838</v>
      </c>
      <c r="AK195" s="193">
        <f>(SUMIFS(Profile!$F$2:$F$17521,Profile!$B$2:$B$17521,$B195,Profile!$C$2:$C$17521,AK$8))*$C$6</f>
        <v>0.2203401562</v>
      </c>
      <c r="AL195" s="193">
        <f>(SUMIFS(Profile!$F$2:$F$17521,Profile!$B$2:$B$17521,$B195,Profile!$C$2:$C$17521,AL$8))*$C$6</f>
        <v>0.2435760273</v>
      </c>
      <c r="AM195" s="193">
        <f>(SUMIFS(Profile!$F$2:$F$17521,Profile!$B$2:$B$17521,$B195,Profile!$C$2:$C$17521,AM$8))*$C$6</f>
        <v>0.2664112798</v>
      </c>
      <c r="AN195" s="193">
        <f>(SUMIFS(Profile!$F$2:$F$17521,Profile!$B$2:$B$17521,$B195,Profile!$C$2:$C$17521,AN$8))*$C$6</f>
        <v>0.2668118983</v>
      </c>
      <c r="AO195" s="193">
        <f>(SUMIFS(Profile!$F$2:$F$17521,Profile!$B$2:$B$17521,$B195,Profile!$C$2:$C$17521,AO$8))*$C$6</f>
        <v>0.2636069506</v>
      </c>
      <c r="AP195" s="193">
        <f>(SUMIFS(Profile!$F$2:$F$17521,Profile!$B$2:$B$17521,$B195,Profile!$C$2:$C$17521,AP$8))*$C$6</f>
        <v>0.2716193199</v>
      </c>
      <c r="AQ195" s="193">
        <f>(SUMIFS(Profile!$F$2:$F$17521,Profile!$B$2:$B$17521,$B195,Profile!$C$2:$C$17521,AQ$8))*$C$6</f>
        <v>0.264007569</v>
      </c>
      <c r="AR195" s="193">
        <f>(SUMIFS(Profile!$F$2:$F$17521,Profile!$B$2:$B$17521,$B195,Profile!$C$2:$C$17521,AR$8))*$C$6</f>
        <v>0.2571970551</v>
      </c>
      <c r="AS195" s="193">
        <f>(SUMIFS(Profile!$F$2:$F$17521,Profile!$B$2:$B$17521,$B195,Profile!$C$2:$C$17521,AS$8))*$C$6</f>
        <v>0.2515883966</v>
      </c>
      <c r="AT195" s="193">
        <f>(SUMIFS(Profile!$F$2:$F$17521,Profile!$B$2:$B$17521,$B195,Profile!$C$2:$C$17521,AT$8))*$C$6</f>
        <v>0.2495853042</v>
      </c>
      <c r="AU195" s="193">
        <f>(SUMIFS(Profile!$F$2:$F$17521,Profile!$B$2:$B$17521,$B195,Profile!$C$2:$C$17521,AU$8))*$C$6</f>
        <v>0.2531908704</v>
      </c>
      <c r="AV195" s="193">
        <f>(SUMIFS(Profile!$F$2:$F$17521,Profile!$B$2:$B$17521,$B195,Profile!$C$2:$C$17521,AV$8))*$C$6</f>
        <v>0.2539921074</v>
      </c>
      <c r="AW195" s="193">
        <f>(SUMIFS(Profile!$F$2:$F$17521,Profile!$B$2:$B$17521,$B195,Profile!$C$2:$C$17521,AW$8))*$C$6</f>
        <v>0.2439766457</v>
      </c>
      <c r="AX195" s="193">
        <f>(SUMIFS(Profile!$F$2:$F$17521,Profile!$B$2:$B$17521,$B195,Profile!$C$2:$C$17521,AX$8))*$C$6</f>
        <v>0.2215420116</v>
      </c>
      <c r="AY195" s="193">
        <f>(SUMIFS(Profile!$F$2:$F$17521,Profile!$B$2:$B$17521,$B195,Profile!$C$2:$C$17521,AY$8))*$C$6</f>
        <v>0.205517273</v>
      </c>
      <c r="AZ195" s="193">
        <f>(SUMIFS(Profile!$F$2:$F$17521,Profile!$B$2:$B$17521,$B195,Profile!$C$2:$C$17521,AZ$8))*$C$6</f>
        <v>0.1742690327</v>
      </c>
      <c r="BA195" s="193">
        <f t="shared" si="16"/>
        <v>12.21869827</v>
      </c>
      <c r="BB195" s="193">
        <f>(SUMIFS(Profile!$E$2:$E$17521,Profile!$B$2:$B$17521,$B195,Profile!$C$2:$C$17521,BB$8))*$C$9</f>
        <v>0</v>
      </c>
      <c r="BC195" s="193">
        <f>(SUMIFS(Profile!$E$2:$E$17521,Profile!$B$2:$B$17521,$B195,Profile!$C$2:$C$17521,BC$8))*$C$9</f>
        <v>0</v>
      </c>
      <c r="BD195" s="193">
        <f>(SUMIFS(Profile!$E$2:$E$17521,Profile!$B$2:$B$17521,$B195,Profile!$C$2:$C$17521,BD$8))*$C$9</f>
        <v>0</v>
      </c>
      <c r="BE195" s="193">
        <f>(SUMIFS(Profile!$E$2:$E$17521,Profile!$B$2:$B$17521,$B195,Profile!$C$2:$C$17521,BE$8))*$C$9</f>
        <v>0</v>
      </c>
      <c r="BF195" s="193">
        <f>(SUMIFS(Profile!$E$2:$E$17521,Profile!$B$2:$B$17521,$B195,Profile!$C$2:$C$17521,BF$8))*$C$9</f>
        <v>0</v>
      </c>
      <c r="BG195" s="193">
        <f>(SUMIFS(Profile!$E$2:$E$17521,Profile!$B$2:$B$17521,$B195,Profile!$C$2:$C$17521,BG$8))*$C$9</f>
        <v>0</v>
      </c>
      <c r="BH195" s="193">
        <f>(SUMIFS(Profile!$E$2:$E$17521,Profile!$B$2:$B$17521,$B195,Profile!$C$2:$C$17521,BH$8))*$C$9</f>
        <v>0</v>
      </c>
      <c r="BI195" s="193">
        <f>(SUMIFS(Profile!$E$2:$E$17521,Profile!$B$2:$B$17521,$B195,Profile!$C$2:$C$17521,BI$8))*$C$9</f>
        <v>0.003874559859</v>
      </c>
      <c r="BJ195" s="193">
        <f>(SUMIFS(Profile!$E$2:$E$17521,Profile!$B$2:$B$17521,$B195,Profile!$C$2:$C$17521,BJ$8))*$C$9</f>
        <v>0.007556246482</v>
      </c>
      <c r="BK195" s="193">
        <f>(SUMIFS(Profile!$E$2:$E$17521,Profile!$B$2:$B$17521,$B195,Profile!$C$2:$C$17521,BK$8))*$C$9</f>
        <v>0.0214563964</v>
      </c>
      <c r="BL195" s="193">
        <f>(SUMIFS(Profile!$E$2:$E$17521,Profile!$B$2:$B$17521,$B195,Profile!$C$2:$C$17521,BL$8))*$C$9</f>
        <v>0.04834780802</v>
      </c>
      <c r="BM195" s="193">
        <f>(SUMIFS(Profile!$E$2:$E$17521,Profile!$B$2:$B$17521,$B195,Profile!$C$2:$C$17521,BM$8))*$C$9</f>
        <v>0.08351386853</v>
      </c>
      <c r="BN195" s="193">
        <f>(SUMIFS(Profile!$E$2:$E$17521,Profile!$B$2:$B$17521,$B195,Profile!$C$2:$C$17521,BN$8))*$C$9</f>
        <v>0.1400778844</v>
      </c>
      <c r="BO195" s="193">
        <f>(SUMIFS(Profile!$E$2:$E$17521,Profile!$B$2:$B$17521,$B195,Profile!$C$2:$C$17521,BO$8))*$C$9</f>
        <v>0.1878444972</v>
      </c>
      <c r="BP195" s="193">
        <f>(SUMIFS(Profile!$E$2:$E$17521,Profile!$B$2:$B$17521,$B195,Profile!$C$2:$C$17521,BP$8))*$C$9</f>
        <v>0.2466391619</v>
      </c>
      <c r="BQ195" s="193">
        <f>(SUMIFS(Profile!$E$2:$E$17521,Profile!$B$2:$B$17521,$B195,Profile!$C$2:$C$17521,BQ$8))*$C$9</f>
        <v>0.3410563087</v>
      </c>
      <c r="BR195" s="193">
        <f>(SUMIFS(Profile!$E$2:$E$17521,Profile!$B$2:$B$17521,$B195,Profile!$C$2:$C$17521,BR$8))*$C$9</f>
        <v>0.4223146583</v>
      </c>
      <c r="BS195" s="193">
        <f>(SUMIFS(Profile!$E$2:$E$17521,Profile!$B$2:$B$17521,$B195,Profile!$C$2:$C$17521,BS$8))*$C$9</f>
        <v>0.4551802291</v>
      </c>
      <c r="BT195" s="193">
        <f>(SUMIFS(Profile!$E$2:$E$17521,Profile!$B$2:$B$17521,$B195,Profile!$C$2:$C$17521,BT$8))*$C$9</f>
        <v>0.5517520771</v>
      </c>
      <c r="BU195" s="193">
        <f>(SUMIFS(Profile!$E$2:$E$17521,Profile!$B$2:$B$17521,$B195,Profile!$C$2:$C$17521,BU$8))*$C$9</f>
        <v>0.5326942051</v>
      </c>
      <c r="BV195" s="193">
        <f>(SUMIFS(Profile!$E$2:$E$17521,Profile!$B$2:$B$17521,$B195,Profile!$C$2:$C$17521,BV$8))*$C$9</f>
        <v>0.5744551663</v>
      </c>
      <c r="BW195" s="193">
        <f>(SUMIFS(Profile!$E$2:$E$17521,Profile!$B$2:$B$17521,$B195,Profile!$C$2:$C$17521,BW$8))*$C$9</f>
        <v>0.6071656867</v>
      </c>
      <c r="BX195" s="193">
        <f>(SUMIFS(Profile!$E$2:$E$17521,Profile!$B$2:$B$17521,$B195,Profile!$C$2:$C$17521,BX$8))*$C$9</f>
        <v>0.5960610953</v>
      </c>
      <c r="BY195" s="193">
        <f>(SUMIFS(Profile!$E$2:$E$17521,Profile!$B$2:$B$17521,$B195,Profile!$C$2:$C$17521,BY$8))*$C$9</f>
        <v>0.6875902403</v>
      </c>
      <c r="BZ195" s="193">
        <f>(SUMIFS(Profile!$E$2:$E$17521,Profile!$B$2:$B$17521,$B195,Profile!$C$2:$C$17521,BZ$8))*$C$9</f>
        <v>0.7108216371</v>
      </c>
      <c r="CA195" s="193">
        <f>(SUMIFS(Profile!$E$2:$E$17521,Profile!$B$2:$B$17521,$B195,Profile!$C$2:$C$17521,CA$8))*$C$9</f>
        <v>0.6649255511</v>
      </c>
      <c r="CB195" s="193">
        <f>(SUMIFS(Profile!$E$2:$E$17521,Profile!$B$2:$B$17521,$B195,Profile!$C$2:$C$17521,CB$8))*$C$9</f>
        <v>0.660467894</v>
      </c>
      <c r="CC195" s="193">
        <f>(SUMIFS(Profile!$E$2:$E$17521,Profile!$B$2:$B$17521,$B195,Profile!$C$2:$C$17521,CC$8))*$C$9</f>
        <v>0.7293722738</v>
      </c>
      <c r="CD195" s="193">
        <f>(SUMIFS(Profile!$E$2:$E$17521,Profile!$B$2:$B$17521,$B195,Profile!$C$2:$C$17521,CD$8))*$C$9</f>
        <v>0.6334843236</v>
      </c>
      <c r="CE195" s="193">
        <f>(SUMIFS(Profile!$E$2:$E$17521,Profile!$B$2:$B$17521,$B195,Profile!$C$2:$C$17521,CE$8))*$C$9</f>
        <v>0.6058656098</v>
      </c>
      <c r="CF195" s="193">
        <f>(SUMIFS(Profile!$E$2:$E$17521,Profile!$B$2:$B$17521,$B195,Profile!$C$2:$C$17521,CF$8))*$C$9</f>
        <v>0.5310553948</v>
      </c>
      <c r="CG195" s="193">
        <f>(SUMIFS(Profile!$E$2:$E$17521,Profile!$B$2:$B$17521,$B195,Profile!$C$2:$C$17521,CG$8))*$C$9</f>
        <v>0.5083318714</v>
      </c>
      <c r="CH195" s="193">
        <f>(SUMIFS(Profile!$E$2:$E$17521,Profile!$B$2:$B$17521,$B195,Profile!$C$2:$C$17521,CH$8))*$C$9</f>
        <v>0.4269137647</v>
      </c>
      <c r="CI195" s="193">
        <f>(SUMIFS(Profile!$E$2:$E$17521,Profile!$B$2:$B$17521,$B195,Profile!$C$2:$C$17521,CI$8))*$C$9</f>
        <v>0.345018637</v>
      </c>
      <c r="CJ195" s="193">
        <f>(SUMIFS(Profile!$E$2:$E$17521,Profile!$B$2:$B$17521,$B195,Profile!$C$2:$C$17521,CJ$8))*$C$9</f>
        <v>0.2828147993</v>
      </c>
      <c r="CK195" s="193">
        <f>(SUMIFS(Profile!$E$2:$E$17521,Profile!$B$2:$B$17521,$B195,Profile!$C$2:$C$17521,CK$8))*$C$9</f>
        <v>0.2197467787</v>
      </c>
      <c r="CL195" s="193">
        <f>(SUMIFS(Profile!$E$2:$E$17521,Profile!$B$2:$B$17521,$B195,Profile!$C$2:$C$17521,CL$8))*$C$9</f>
        <v>0.1570256027</v>
      </c>
      <c r="CM195" s="193">
        <f>(SUMIFS(Profile!$E$2:$E$17521,Profile!$B$2:$B$17521,$B195,Profile!$C$2:$C$17521,CM$8))*$C$9</f>
        <v>0.1120050231</v>
      </c>
      <c r="CN195" s="193">
        <f>(SUMIFS(Profile!$E$2:$E$17521,Profile!$B$2:$B$17521,$B195,Profile!$C$2:$C$17521,CN$8))*$C$9</f>
        <v>0.07079814825</v>
      </c>
      <c r="CO195" s="193">
        <f>(SUMIFS(Profile!$E$2:$E$17521,Profile!$B$2:$B$17521,$B195,Profile!$C$2:$C$17521,CO$8))*$C$9</f>
        <v>0.03623861397</v>
      </c>
      <c r="CP195" s="193">
        <f>(SUMIFS(Profile!$E$2:$E$17521,Profile!$B$2:$B$17521,$B195,Profile!$C$2:$C$17521,CP$8))*$C$9</f>
        <v>0.01476724783</v>
      </c>
      <c r="CQ195" s="193">
        <f>(SUMIFS(Profile!$E$2:$E$17521,Profile!$B$2:$B$17521,$B195,Profile!$C$2:$C$17521,CQ$8))*$C$9</f>
        <v>0.001465012768</v>
      </c>
      <c r="CR195" s="193">
        <f>(SUMIFS(Profile!$E$2:$E$17521,Profile!$B$2:$B$17521,$B195,Profile!$C$2:$C$17521,CR$8))*$C$9</f>
        <v>0</v>
      </c>
      <c r="CS195" s="193">
        <f>(SUMIFS(Profile!$E$2:$E$17521,Profile!$B$2:$B$17521,$B195,Profile!$C$2:$C$17521,CS$8))*$C$9</f>
        <v>0</v>
      </c>
      <c r="CT195" s="193">
        <f>(SUMIFS(Profile!$E$2:$E$17521,Profile!$B$2:$B$17521,$B195,Profile!$C$2:$C$17521,CT$8))*$C$9</f>
        <v>0</v>
      </c>
      <c r="CU195" s="193">
        <f>(SUMIFS(Profile!$E$2:$E$17521,Profile!$B$2:$B$17521,$B195,Profile!$C$2:$C$17521,CU$8))*$C$9</f>
        <v>0</v>
      </c>
      <c r="CV195" s="193">
        <f>(SUMIFS(Profile!$E$2:$E$17521,Profile!$B$2:$B$17521,$B195,Profile!$C$2:$C$17521,CV$8))*$C$9</f>
        <v>0</v>
      </c>
      <c r="CW195" s="193">
        <f>(SUMIFS(Profile!$E$2:$E$17521,Profile!$B$2:$B$17521,$B195,Profile!$C$2:$C$17521,CW$8))*$C$9</f>
        <v>0</v>
      </c>
      <c r="CX195" s="193">
        <f t="shared" si="17"/>
        <v>6.70939703</v>
      </c>
      <c r="CY195" s="193">
        <f t="shared" ref="CY195:ET195" si="937">MAX(BB195-E195,0)</f>
        <v>0</v>
      </c>
      <c r="CZ195" s="193">
        <f t="shared" si="937"/>
        <v>0</v>
      </c>
      <c r="DA195" s="193">
        <f t="shared" si="937"/>
        <v>0</v>
      </c>
      <c r="DB195" s="193">
        <f t="shared" si="937"/>
        <v>0</v>
      </c>
      <c r="DC195" s="193">
        <f t="shared" si="937"/>
        <v>0</v>
      </c>
      <c r="DD195" s="193">
        <f t="shared" si="937"/>
        <v>0</v>
      </c>
      <c r="DE195" s="193">
        <f t="shared" si="937"/>
        <v>0</v>
      </c>
      <c r="DF195" s="193">
        <f t="shared" si="937"/>
        <v>0</v>
      </c>
      <c r="DG195" s="193">
        <f t="shared" si="937"/>
        <v>0</v>
      </c>
      <c r="DH195" s="193">
        <f t="shared" si="937"/>
        <v>0</v>
      </c>
      <c r="DI195" s="193">
        <f t="shared" si="937"/>
        <v>0</v>
      </c>
      <c r="DJ195" s="193">
        <f t="shared" si="937"/>
        <v>0</v>
      </c>
      <c r="DK195" s="193">
        <f t="shared" si="937"/>
        <v>0.01308183076</v>
      </c>
      <c r="DL195" s="193">
        <f t="shared" si="937"/>
        <v>0.03280515095</v>
      </c>
      <c r="DM195" s="193">
        <f t="shared" si="937"/>
        <v>0.07196951081</v>
      </c>
      <c r="DN195" s="193">
        <f t="shared" si="937"/>
        <v>0.148759445</v>
      </c>
      <c r="DO195" s="193">
        <f t="shared" si="937"/>
        <v>0.2204029515</v>
      </c>
      <c r="DP195" s="193">
        <f t="shared" si="937"/>
        <v>0.2388462576</v>
      </c>
      <c r="DQ195" s="193">
        <f t="shared" si="937"/>
        <v>0.3334150132</v>
      </c>
      <c r="DR195" s="193">
        <f t="shared" si="937"/>
        <v>0.3139565227</v>
      </c>
      <c r="DS195" s="193">
        <f t="shared" si="937"/>
        <v>0.3581211948</v>
      </c>
      <c r="DT195" s="193">
        <f t="shared" si="937"/>
        <v>0.3968409921</v>
      </c>
      <c r="DU195" s="193">
        <f t="shared" si="937"/>
        <v>0.3821308346</v>
      </c>
      <c r="DV195" s="193">
        <f t="shared" si="937"/>
        <v>0.4756630718</v>
      </c>
      <c r="DW195" s="193">
        <f t="shared" si="937"/>
        <v>0.4976926132</v>
      </c>
      <c r="DX195" s="193">
        <f t="shared" si="937"/>
        <v>0.4509952903</v>
      </c>
      <c r="DY195" s="193">
        <f t="shared" si="937"/>
        <v>0.4569537134</v>
      </c>
      <c r="DZ195" s="193">
        <f t="shared" si="937"/>
        <v>0.5266593301</v>
      </c>
      <c r="EA195" s="193">
        <f t="shared" si="937"/>
        <v>0.4327744722</v>
      </c>
      <c r="EB195" s="193">
        <f t="shared" si="937"/>
        <v>0.4055563769</v>
      </c>
      <c r="EC195" s="193">
        <f t="shared" si="937"/>
        <v>0.3279418326</v>
      </c>
      <c r="ED195" s="193">
        <f t="shared" si="937"/>
        <v>0.3004108876</v>
      </c>
      <c r="EE195" s="193">
        <f t="shared" si="937"/>
        <v>0.2065736085</v>
      </c>
      <c r="EF195" s="193">
        <f t="shared" si="937"/>
        <v>0.1014426098</v>
      </c>
      <c r="EG195" s="193">
        <f t="shared" si="937"/>
        <v>0.01640351949</v>
      </c>
      <c r="EH195" s="193">
        <f t="shared" si="937"/>
        <v>0</v>
      </c>
      <c r="EI195" s="193">
        <f t="shared" si="937"/>
        <v>0</v>
      </c>
      <c r="EJ195" s="193">
        <f t="shared" si="937"/>
        <v>0</v>
      </c>
      <c r="EK195" s="193">
        <f t="shared" si="937"/>
        <v>0</v>
      </c>
      <c r="EL195" s="193">
        <f t="shared" si="937"/>
        <v>0</v>
      </c>
      <c r="EM195" s="193">
        <f t="shared" si="937"/>
        <v>0</v>
      </c>
      <c r="EN195" s="193">
        <f t="shared" si="937"/>
        <v>0</v>
      </c>
      <c r="EO195" s="193">
        <f t="shared" si="937"/>
        <v>0</v>
      </c>
      <c r="EP195" s="193">
        <f t="shared" si="937"/>
        <v>0</v>
      </c>
      <c r="EQ195" s="193">
        <f t="shared" si="937"/>
        <v>0</v>
      </c>
      <c r="ER195" s="193">
        <f t="shared" si="937"/>
        <v>0</v>
      </c>
      <c r="ES195" s="193">
        <f t="shared" si="937"/>
        <v>0</v>
      </c>
      <c r="ET195" s="193">
        <f t="shared" si="937"/>
        <v>0</v>
      </c>
      <c r="EU195" s="193">
        <f t="shared" si="19"/>
        <v>5.509301244</v>
      </c>
      <c r="EV195" s="193">
        <f t="shared" ref="EV195:GQ195" si="938">BB195-CY195</f>
        <v>0</v>
      </c>
      <c r="EW195" s="193">
        <f t="shared" si="938"/>
        <v>0</v>
      </c>
      <c r="EX195" s="193">
        <f t="shared" si="938"/>
        <v>0</v>
      </c>
      <c r="EY195" s="193">
        <f t="shared" si="938"/>
        <v>0</v>
      </c>
      <c r="EZ195" s="193">
        <f t="shared" si="938"/>
        <v>0</v>
      </c>
      <c r="FA195" s="193">
        <f t="shared" si="938"/>
        <v>0</v>
      </c>
      <c r="FB195" s="193">
        <f t="shared" si="938"/>
        <v>0</v>
      </c>
      <c r="FC195" s="193">
        <f t="shared" si="938"/>
        <v>0.003874559859</v>
      </c>
      <c r="FD195" s="193">
        <f t="shared" si="938"/>
        <v>0.007556246482</v>
      </c>
      <c r="FE195" s="193">
        <f t="shared" si="938"/>
        <v>0.0214563964</v>
      </c>
      <c r="FF195" s="193">
        <f t="shared" si="938"/>
        <v>0.04834780802</v>
      </c>
      <c r="FG195" s="193">
        <f t="shared" si="938"/>
        <v>0.08351386853</v>
      </c>
      <c r="FH195" s="193">
        <f t="shared" si="938"/>
        <v>0.1269960537</v>
      </c>
      <c r="FI195" s="193">
        <f t="shared" si="938"/>
        <v>0.1550393463</v>
      </c>
      <c r="FJ195" s="193">
        <f t="shared" si="938"/>
        <v>0.1746696511</v>
      </c>
      <c r="FK195" s="193">
        <f t="shared" si="938"/>
        <v>0.1922968636</v>
      </c>
      <c r="FL195" s="193">
        <f t="shared" si="938"/>
        <v>0.2019117068</v>
      </c>
      <c r="FM195" s="193">
        <f t="shared" si="938"/>
        <v>0.2163339716</v>
      </c>
      <c r="FN195" s="193">
        <f t="shared" si="938"/>
        <v>0.2183370639</v>
      </c>
      <c r="FO195" s="193">
        <f t="shared" si="938"/>
        <v>0.2187376824</v>
      </c>
      <c r="FP195" s="193">
        <f t="shared" si="938"/>
        <v>0.2163339716</v>
      </c>
      <c r="FQ195" s="193">
        <f t="shared" si="938"/>
        <v>0.2103246946</v>
      </c>
      <c r="FR195" s="193">
        <f t="shared" si="938"/>
        <v>0.2139302608</v>
      </c>
      <c r="FS195" s="193">
        <f t="shared" si="938"/>
        <v>0.2119271685</v>
      </c>
      <c r="FT195" s="193">
        <f t="shared" si="938"/>
        <v>0.2131290239</v>
      </c>
      <c r="FU195" s="193">
        <f t="shared" si="938"/>
        <v>0.2139302608</v>
      </c>
      <c r="FV195" s="193">
        <f t="shared" si="938"/>
        <v>0.2035141807</v>
      </c>
      <c r="FW195" s="193">
        <f t="shared" si="938"/>
        <v>0.2027129437</v>
      </c>
      <c r="FX195" s="193">
        <f t="shared" si="938"/>
        <v>0.2007098514</v>
      </c>
      <c r="FY195" s="193">
        <f t="shared" si="938"/>
        <v>0.2003092329</v>
      </c>
      <c r="FZ195" s="193">
        <f t="shared" si="938"/>
        <v>0.2031135622</v>
      </c>
      <c r="GA195" s="193">
        <f t="shared" si="938"/>
        <v>0.2079209838</v>
      </c>
      <c r="GB195" s="193">
        <f t="shared" si="938"/>
        <v>0.2203401562</v>
      </c>
      <c r="GC195" s="193">
        <f t="shared" si="938"/>
        <v>0.2435760273</v>
      </c>
      <c r="GD195" s="193">
        <f t="shared" si="938"/>
        <v>0.2664112798</v>
      </c>
      <c r="GE195" s="193">
        <f t="shared" si="938"/>
        <v>0.2197467787</v>
      </c>
      <c r="GF195" s="193">
        <f t="shared" si="938"/>
        <v>0.1570256027</v>
      </c>
      <c r="GG195" s="193">
        <f t="shared" si="938"/>
        <v>0.1120050231</v>
      </c>
      <c r="GH195" s="193">
        <f t="shared" si="938"/>
        <v>0.07079814825</v>
      </c>
      <c r="GI195" s="193">
        <f t="shared" si="938"/>
        <v>0.03623861397</v>
      </c>
      <c r="GJ195" s="193">
        <f t="shared" si="938"/>
        <v>0.01476724783</v>
      </c>
      <c r="GK195" s="193">
        <f t="shared" si="938"/>
        <v>0.001465012768</v>
      </c>
      <c r="GL195" s="193">
        <f t="shared" si="938"/>
        <v>0</v>
      </c>
      <c r="GM195" s="193">
        <f t="shared" si="938"/>
        <v>0</v>
      </c>
      <c r="GN195" s="193">
        <f t="shared" si="938"/>
        <v>0</v>
      </c>
      <c r="GO195" s="193">
        <f t="shared" si="938"/>
        <v>0</v>
      </c>
      <c r="GP195" s="193">
        <f t="shared" si="938"/>
        <v>0</v>
      </c>
      <c r="GQ195" s="193">
        <f t="shared" si="938"/>
        <v>0</v>
      </c>
      <c r="GR195" s="193">
        <f t="shared" si="21"/>
        <v>3.75219645</v>
      </c>
      <c r="GS195" s="193">
        <f t="shared" ref="GS195:IN195" si="939">E195-EV195</f>
        <v>0.1474275954</v>
      </c>
      <c r="GT195" s="193">
        <f t="shared" si="939"/>
        <v>0.1306016199</v>
      </c>
      <c r="GU195" s="193">
        <f t="shared" si="939"/>
        <v>0.1201855398</v>
      </c>
      <c r="GV195" s="193">
        <f t="shared" si="939"/>
        <v>0.1157787366</v>
      </c>
      <c r="GW195" s="193">
        <f t="shared" si="939"/>
        <v>0.1081669858</v>
      </c>
      <c r="GX195" s="193">
        <f t="shared" si="939"/>
        <v>0.1041608011</v>
      </c>
      <c r="GY195" s="193">
        <f t="shared" si="939"/>
        <v>0.1045614196</v>
      </c>
      <c r="GZ195" s="193">
        <f t="shared" si="939"/>
        <v>0.09788253048</v>
      </c>
      <c r="HA195" s="193">
        <f t="shared" si="939"/>
        <v>0.09540269925</v>
      </c>
      <c r="HB195" s="193">
        <f t="shared" si="939"/>
        <v>0.08110193087</v>
      </c>
      <c r="HC195" s="193">
        <f t="shared" si="939"/>
        <v>0.05661423005</v>
      </c>
      <c r="HD195" s="193">
        <f t="shared" si="939"/>
        <v>0.0254543542</v>
      </c>
      <c r="HE195" s="193">
        <f t="shared" si="939"/>
        <v>0</v>
      </c>
      <c r="HF195" s="193">
        <f t="shared" si="939"/>
        <v>0</v>
      </c>
      <c r="HG195" s="193">
        <f t="shared" si="939"/>
        <v>0</v>
      </c>
      <c r="HH195" s="193">
        <f t="shared" si="939"/>
        <v>0</v>
      </c>
      <c r="HI195" s="193">
        <f t="shared" si="939"/>
        <v>0</v>
      </c>
      <c r="HJ195" s="193">
        <f t="shared" si="939"/>
        <v>0</v>
      </c>
      <c r="HK195" s="193">
        <f t="shared" si="939"/>
        <v>0</v>
      </c>
      <c r="HL195" s="193">
        <f t="shared" si="939"/>
        <v>0</v>
      </c>
      <c r="HM195" s="193">
        <f t="shared" si="939"/>
        <v>0</v>
      </c>
      <c r="HN195" s="193">
        <f t="shared" si="939"/>
        <v>0</v>
      </c>
      <c r="HO195" s="193">
        <f t="shared" si="939"/>
        <v>0</v>
      </c>
      <c r="HP195" s="193">
        <f t="shared" si="939"/>
        <v>0</v>
      </c>
      <c r="HQ195" s="193">
        <f t="shared" si="939"/>
        <v>0</v>
      </c>
      <c r="HR195" s="193">
        <f t="shared" si="939"/>
        <v>0</v>
      </c>
      <c r="HS195" s="193">
        <f t="shared" si="939"/>
        <v>0</v>
      </c>
      <c r="HT195" s="193">
        <f t="shared" si="939"/>
        <v>0</v>
      </c>
      <c r="HU195" s="193">
        <f t="shared" si="939"/>
        <v>0</v>
      </c>
      <c r="HV195" s="193">
        <f t="shared" si="939"/>
        <v>0</v>
      </c>
      <c r="HW195" s="193">
        <f t="shared" si="939"/>
        <v>0</v>
      </c>
      <c r="HX195" s="193">
        <f t="shared" si="939"/>
        <v>0</v>
      </c>
      <c r="HY195" s="193">
        <f t="shared" si="939"/>
        <v>0</v>
      </c>
      <c r="HZ195" s="193">
        <f t="shared" si="939"/>
        <v>0</v>
      </c>
      <c r="IA195" s="193">
        <f t="shared" si="939"/>
        <v>0</v>
      </c>
      <c r="IB195" s="193">
        <f t="shared" si="939"/>
        <v>0.04706511955</v>
      </c>
      <c r="IC195" s="193">
        <f t="shared" si="939"/>
        <v>0.1065813478</v>
      </c>
      <c r="ID195" s="193">
        <f t="shared" si="939"/>
        <v>0.1596142967</v>
      </c>
      <c r="IE195" s="193">
        <f t="shared" si="939"/>
        <v>0.1932094208</v>
      </c>
      <c r="IF195" s="193">
        <f t="shared" si="939"/>
        <v>0.2209584411</v>
      </c>
      <c r="IG195" s="193">
        <f t="shared" si="939"/>
        <v>0.2368211487</v>
      </c>
      <c r="IH195" s="193">
        <f t="shared" si="939"/>
        <v>0.2481202915</v>
      </c>
      <c r="II195" s="193">
        <f t="shared" si="939"/>
        <v>0.2531908704</v>
      </c>
      <c r="IJ195" s="193">
        <f t="shared" si="939"/>
        <v>0.2539921074</v>
      </c>
      <c r="IK195" s="193">
        <f t="shared" si="939"/>
        <v>0.2439766457</v>
      </c>
      <c r="IL195" s="193">
        <f t="shared" si="939"/>
        <v>0.2215420116</v>
      </c>
      <c r="IM195" s="193">
        <f t="shared" si="939"/>
        <v>0.205517273</v>
      </c>
      <c r="IN195" s="193">
        <f t="shared" si="939"/>
        <v>0.1742690327</v>
      </c>
      <c r="IO195" s="193">
        <f t="shared" si="23"/>
        <v>2.564858007</v>
      </c>
      <c r="IP195" s="193">
        <f t="shared" si="29"/>
        <v>2.227400126</v>
      </c>
      <c r="IQ195" s="193">
        <f t="shared" ref="IQ195:KK195" si="940">MAX((MIN(CZ195+IP195,$IO$7))-GT195,0)</f>
        <v>2.096798506</v>
      </c>
      <c r="IR195" s="193">
        <f t="shared" si="940"/>
        <v>1.976612966</v>
      </c>
      <c r="IS195" s="193">
        <f t="shared" si="940"/>
        <v>1.86083423</v>
      </c>
      <c r="IT195" s="193">
        <f t="shared" si="940"/>
        <v>1.752667244</v>
      </c>
      <c r="IU195" s="193">
        <f t="shared" si="940"/>
        <v>1.648506443</v>
      </c>
      <c r="IV195" s="193">
        <f t="shared" si="940"/>
        <v>1.543945023</v>
      </c>
      <c r="IW195" s="193">
        <f t="shared" si="940"/>
        <v>1.446062493</v>
      </c>
      <c r="IX195" s="193">
        <f t="shared" si="940"/>
        <v>1.350659793</v>
      </c>
      <c r="IY195" s="193">
        <f t="shared" si="940"/>
        <v>1.269557862</v>
      </c>
      <c r="IZ195" s="193">
        <f t="shared" si="940"/>
        <v>1.212943632</v>
      </c>
      <c r="JA195" s="193">
        <f t="shared" si="940"/>
        <v>1.187489278</v>
      </c>
      <c r="JB195" s="193">
        <f t="shared" si="940"/>
        <v>1.200571109</v>
      </c>
      <c r="JC195" s="193">
        <f t="shared" si="940"/>
        <v>1.23337626</v>
      </c>
      <c r="JD195" s="193">
        <f t="shared" si="940"/>
        <v>1.305345771</v>
      </c>
      <c r="JE195" s="193">
        <f t="shared" si="940"/>
        <v>1.454105216</v>
      </c>
      <c r="JF195" s="193">
        <f t="shared" si="940"/>
        <v>1.674508167</v>
      </c>
      <c r="JG195" s="193">
        <f t="shared" si="940"/>
        <v>1.913354425</v>
      </c>
      <c r="JH195" s="193">
        <f t="shared" si="940"/>
        <v>2.246769438</v>
      </c>
      <c r="JI195" s="193">
        <f t="shared" si="940"/>
        <v>2.560725961</v>
      </c>
      <c r="JJ195" s="193">
        <f t="shared" si="940"/>
        <v>2.918847155</v>
      </c>
      <c r="JK195" s="193">
        <f t="shared" si="940"/>
        <v>3.315688148</v>
      </c>
      <c r="JL195" s="193">
        <f t="shared" si="940"/>
        <v>3.697818982</v>
      </c>
      <c r="JM195" s="193">
        <f t="shared" si="940"/>
        <v>4.173482054</v>
      </c>
      <c r="JN195" s="193">
        <f t="shared" si="940"/>
        <v>4.671174667</v>
      </c>
      <c r="JO195" s="193">
        <f t="shared" si="940"/>
        <v>5</v>
      </c>
      <c r="JP195" s="193">
        <f t="shared" si="940"/>
        <v>5</v>
      </c>
      <c r="JQ195" s="193">
        <f t="shared" si="940"/>
        <v>5</v>
      </c>
      <c r="JR195" s="193">
        <f t="shared" si="940"/>
        <v>5</v>
      </c>
      <c r="JS195" s="193">
        <f t="shared" si="940"/>
        <v>5</v>
      </c>
      <c r="JT195" s="193">
        <f t="shared" si="940"/>
        <v>5</v>
      </c>
      <c r="JU195" s="193">
        <f t="shared" si="940"/>
        <v>5</v>
      </c>
      <c r="JV195" s="193">
        <f t="shared" si="940"/>
        <v>5</v>
      </c>
      <c r="JW195" s="193">
        <f t="shared" si="940"/>
        <v>5</v>
      </c>
      <c r="JX195" s="193">
        <f t="shared" si="940"/>
        <v>5</v>
      </c>
      <c r="JY195" s="193">
        <f t="shared" si="940"/>
        <v>4.95293488</v>
      </c>
      <c r="JZ195" s="193">
        <f t="shared" si="940"/>
        <v>4.846353533</v>
      </c>
      <c r="KA195" s="193">
        <f t="shared" si="940"/>
        <v>4.686739236</v>
      </c>
      <c r="KB195" s="193">
        <f t="shared" si="940"/>
        <v>4.493529815</v>
      </c>
      <c r="KC195" s="193">
        <f t="shared" si="940"/>
        <v>4.272571374</v>
      </c>
      <c r="KD195" s="193">
        <f t="shared" si="940"/>
        <v>4.035750225</v>
      </c>
      <c r="KE195" s="193">
        <f t="shared" si="940"/>
        <v>3.787629934</v>
      </c>
      <c r="KF195" s="193">
        <f t="shared" si="940"/>
        <v>3.534439063</v>
      </c>
      <c r="KG195" s="193">
        <f t="shared" si="940"/>
        <v>3.280446956</v>
      </c>
      <c r="KH195" s="193">
        <f t="shared" si="940"/>
        <v>3.03647031</v>
      </c>
      <c r="KI195" s="193">
        <f t="shared" si="940"/>
        <v>2.814928299</v>
      </c>
      <c r="KJ195" s="193">
        <f t="shared" si="940"/>
        <v>2.609411026</v>
      </c>
      <c r="KK195" s="193">
        <f t="shared" si="940"/>
        <v>2.435141993</v>
      </c>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row>
    <row r="196" ht="14.25" customHeight="1">
      <c r="A196" s="1">
        <v>7.0</v>
      </c>
      <c r="B196" s="1">
        <f t="shared" ref="B196:C196" si="941">B195+1</f>
        <v>186</v>
      </c>
      <c r="C196" s="267">
        <f t="shared" si="941"/>
        <v>43651</v>
      </c>
      <c r="D196" s="193">
        <f t="shared" si="15"/>
        <v>8.9101553</v>
      </c>
      <c r="E196" s="193">
        <f>(SUMIFS(Profile!$F$2:$F$17521,Profile!$B$2:$B$17521,$B196,Profile!$C$2:$C$17521,E$8))*$C$6</f>
        <v>0.1486294508</v>
      </c>
      <c r="F196" s="193">
        <f>(SUMIFS(Profile!$F$2:$F$17521,Profile!$B$2:$B$17521,$B196,Profile!$C$2:$C$17521,F$8))*$C$6</f>
        <v>0.1298003829</v>
      </c>
      <c r="G196" s="193">
        <f>(SUMIFS(Profile!$F$2:$F$17521,Profile!$B$2:$B$17521,$B196,Profile!$C$2:$C$17521,G$8))*$C$6</f>
        <v>0.1213873952</v>
      </c>
      <c r="H196" s="193">
        <f>(SUMIFS(Profile!$F$2:$F$17521,Profile!$B$2:$B$17521,$B196,Profile!$C$2:$C$17521,H$8))*$C$6</f>
        <v>0.117781829</v>
      </c>
      <c r="I196" s="193">
        <f>(SUMIFS(Profile!$F$2:$F$17521,Profile!$B$2:$B$17521,$B196,Profile!$C$2:$C$17521,I$8))*$C$6</f>
        <v>0.1081669858</v>
      </c>
      <c r="J196" s="193">
        <f>(SUMIFS(Profile!$F$2:$F$17521,Profile!$B$2:$B$17521,$B196,Profile!$C$2:$C$17521,J$8))*$C$6</f>
        <v>0.1037601827</v>
      </c>
      <c r="K196" s="193">
        <f>(SUMIFS(Profile!$F$2:$F$17521,Profile!$B$2:$B$17521,$B196,Profile!$C$2:$C$17521,K$8))*$C$6</f>
        <v>0.1021577088</v>
      </c>
      <c r="L196" s="193">
        <f>(SUMIFS(Profile!$F$2:$F$17521,Profile!$B$2:$B$17521,$B196,Profile!$C$2:$C$17521,L$8))*$C$6</f>
        <v>0.1001546165</v>
      </c>
      <c r="M196" s="193">
        <f>(SUMIFS(Profile!$F$2:$F$17521,Profile!$B$2:$B$17521,$B196,Profile!$C$2:$C$17521,M$8))*$C$6</f>
        <v>0.1013564719</v>
      </c>
      <c r="N196" s="193">
        <f>(SUMIFS(Profile!$F$2:$F$17521,Profile!$B$2:$B$17521,$B196,Profile!$C$2:$C$17521,N$8))*$C$6</f>
        <v>0.1017570903</v>
      </c>
      <c r="O196" s="193">
        <f>(SUMIFS(Profile!$F$2:$F$17521,Profile!$B$2:$B$17521,$B196,Profile!$C$2:$C$17521,O$8))*$C$6</f>
        <v>0.1045614196</v>
      </c>
      <c r="P196" s="193">
        <f>(SUMIFS(Profile!$F$2:$F$17521,Profile!$B$2:$B$17521,$B196,Profile!$C$2:$C$17521,P$8))*$C$6</f>
        <v>0.111772552</v>
      </c>
      <c r="Q196" s="193">
        <f>(SUMIFS(Profile!$F$2:$F$17521,Profile!$B$2:$B$17521,$B196,Profile!$C$2:$C$17521,Q$8))*$C$6</f>
        <v>0.1209867767</v>
      </c>
      <c r="R196" s="193">
        <f>(SUMIFS(Profile!$F$2:$F$17521,Profile!$B$2:$B$17521,$B196,Profile!$C$2:$C$17521,R$8))*$C$6</f>
        <v>0.1466263585</v>
      </c>
      <c r="S196" s="193">
        <f>(SUMIFS(Profile!$F$2:$F$17521,Profile!$B$2:$B$17521,$B196,Profile!$C$2:$C$17521,S$8))*$C$6</f>
        <v>0.1710640849</v>
      </c>
      <c r="T196" s="193">
        <f>(SUMIFS(Profile!$F$2:$F$17521,Profile!$B$2:$B$17521,$B196,Profile!$C$2:$C$17521,T$8))*$C$6</f>
        <v>0.1858869682</v>
      </c>
      <c r="U196" s="193">
        <f>(SUMIFS(Profile!$F$2:$F$17521,Profile!$B$2:$B$17521,$B196,Profile!$C$2:$C$17521,U$8))*$C$6</f>
        <v>0.1963030483</v>
      </c>
      <c r="V196" s="193">
        <f>(SUMIFS(Profile!$F$2:$F$17521,Profile!$B$2:$B$17521,$B196,Profile!$C$2:$C$17521,V$8))*$C$6</f>
        <v>0.2051166545</v>
      </c>
      <c r="W196" s="193">
        <f>(SUMIFS(Profile!$F$2:$F$17521,Profile!$B$2:$B$17521,$B196,Profile!$C$2:$C$17521,W$8))*$C$6</f>
        <v>0.2019117068</v>
      </c>
      <c r="X196" s="193">
        <f>(SUMIFS(Profile!$F$2:$F$17521,Profile!$B$2:$B$17521,$B196,Profile!$C$2:$C$17521,X$8))*$C$6</f>
        <v>0.2015110883</v>
      </c>
      <c r="Y196" s="193">
        <f>(SUMIFS(Profile!$F$2:$F$17521,Profile!$B$2:$B$17521,$B196,Profile!$C$2:$C$17521,Y$8))*$C$6</f>
        <v>0.1959024298</v>
      </c>
      <c r="Z196" s="193">
        <f>(SUMIFS(Profile!$F$2:$F$17521,Profile!$B$2:$B$17521,$B196,Profile!$C$2:$C$17521,Z$8))*$C$6</f>
        <v>0.1922968636</v>
      </c>
      <c r="AA196" s="193">
        <f>(SUMIFS(Profile!$F$2:$F$17521,Profile!$B$2:$B$17521,$B196,Profile!$C$2:$C$17521,AA$8))*$C$6</f>
        <v>0.1938993375</v>
      </c>
      <c r="AB196" s="193">
        <f>(SUMIFS(Profile!$F$2:$F$17521,Profile!$B$2:$B$17521,$B196,Profile!$C$2:$C$17521,AB$8))*$C$6</f>
        <v>0.1947005744</v>
      </c>
      <c r="AC196" s="193">
        <f>(SUMIFS(Profile!$F$2:$F$17521,Profile!$B$2:$B$17521,$B196,Profile!$C$2:$C$17521,AC$8))*$C$6</f>
        <v>0.1955018114</v>
      </c>
      <c r="AD196" s="193">
        <f>(SUMIFS(Profile!$F$2:$F$17521,Profile!$B$2:$B$17521,$B196,Profile!$C$2:$C$17521,AD$8))*$C$6</f>
        <v>0.1963030483</v>
      </c>
      <c r="AE196" s="193">
        <f>(SUMIFS(Profile!$F$2:$F$17521,Profile!$B$2:$B$17521,$B196,Profile!$C$2:$C$17521,AE$8))*$C$6</f>
        <v>0.1850857312</v>
      </c>
      <c r="AF196" s="193">
        <f>(SUMIFS(Profile!$F$2:$F$17521,Profile!$B$2:$B$17521,$B196,Profile!$C$2:$C$17521,AF$8))*$C$6</f>
        <v>0.1862875866</v>
      </c>
      <c r="AG196" s="193">
        <f>(SUMIFS(Profile!$F$2:$F$17521,Profile!$B$2:$B$17521,$B196,Profile!$C$2:$C$17521,AG$8))*$C$6</f>
        <v>0.1850857312</v>
      </c>
      <c r="AH196" s="193">
        <f>(SUMIFS(Profile!$F$2:$F$17521,Profile!$B$2:$B$17521,$B196,Profile!$C$2:$C$17521,AH$8))*$C$6</f>
        <v>0.1806789281</v>
      </c>
      <c r="AI196" s="193">
        <f>(SUMIFS(Profile!$F$2:$F$17521,Profile!$B$2:$B$17521,$B196,Profile!$C$2:$C$17521,AI$8))*$C$6</f>
        <v>0.1854863497</v>
      </c>
      <c r="AJ196" s="193">
        <f>(SUMIFS(Profile!$F$2:$F$17521,Profile!$B$2:$B$17521,$B196,Profile!$C$2:$C$17521,AJ$8))*$C$6</f>
        <v>0.1926974821</v>
      </c>
      <c r="AK196" s="193">
        <f>(SUMIFS(Profile!$F$2:$F$17521,Profile!$B$2:$B$17521,$B196,Profile!$C$2:$C$17521,AK$8))*$C$6</f>
        <v>0.2091228392</v>
      </c>
      <c r="AL196" s="193">
        <f>(SUMIFS(Profile!$F$2:$F$17521,Profile!$B$2:$B$17521,$B196,Profile!$C$2:$C$17521,AL$8))*$C$6</f>
        <v>0.2307562363</v>
      </c>
      <c r="AM196" s="193">
        <f>(SUMIFS(Profile!$F$2:$F$17521,Profile!$B$2:$B$17521,$B196,Profile!$C$2:$C$17521,AM$8))*$C$6</f>
        <v>0.2604020028</v>
      </c>
      <c r="AN196" s="193">
        <f>(SUMIFS(Profile!$F$2:$F$17521,Profile!$B$2:$B$17521,$B196,Profile!$C$2:$C$17521,AN$8))*$C$6</f>
        <v>0.2668118983</v>
      </c>
      <c r="AO196" s="193">
        <f>(SUMIFS(Profile!$F$2:$F$17521,Profile!$B$2:$B$17521,$B196,Profile!$C$2:$C$17521,AO$8))*$C$6</f>
        <v>0.2652094244</v>
      </c>
      <c r="AP196" s="193">
        <f>(SUMIFS(Profile!$F$2:$F$17521,Profile!$B$2:$B$17521,$B196,Profile!$C$2:$C$17521,AP$8))*$C$6</f>
        <v>0.2608026213</v>
      </c>
      <c r="AQ196" s="193">
        <f>(SUMIFS(Profile!$F$2:$F$17521,Profile!$B$2:$B$17521,$B196,Profile!$C$2:$C$17521,AQ$8))*$C$6</f>
        <v>0.2571970551</v>
      </c>
      <c r="AR196" s="193">
        <f>(SUMIFS(Profile!$F$2:$F$17521,Profile!$B$2:$B$17521,$B196,Profile!$C$2:$C$17521,AR$8))*$C$6</f>
        <v>0.2503865412</v>
      </c>
      <c r="AS196" s="193">
        <f>(SUMIFS(Profile!$F$2:$F$17521,Profile!$B$2:$B$17521,$B196,Profile!$C$2:$C$17521,AS$8))*$C$6</f>
        <v>0.2503865412</v>
      </c>
      <c r="AT196" s="193">
        <f>(SUMIFS(Profile!$F$2:$F$17521,Profile!$B$2:$B$17521,$B196,Profile!$C$2:$C$17521,AT$8))*$C$6</f>
        <v>0.2463803565</v>
      </c>
      <c r="AU196" s="193">
        <f>(SUMIFS(Profile!$F$2:$F$17521,Profile!$B$2:$B$17521,$B196,Profile!$C$2:$C$17521,AU$8))*$C$6</f>
        <v>0.2479828304</v>
      </c>
      <c r="AV196" s="193">
        <f>(SUMIFS(Profile!$F$2:$F$17521,Profile!$B$2:$B$17521,$B196,Profile!$C$2:$C$17521,AV$8))*$C$6</f>
        <v>0.2495853042</v>
      </c>
      <c r="AW196" s="193">
        <f>(SUMIFS(Profile!$F$2:$F$17521,Profile!$B$2:$B$17521,$B196,Profile!$C$2:$C$17521,AW$8))*$C$6</f>
        <v>0.246780975</v>
      </c>
      <c r="AX196" s="193">
        <f>(SUMIFS(Profile!$F$2:$F$17521,Profile!$B$2:$B$17521,$B196,Profile!$C$2:$C$17521,AX$8))*$C$6</f>
        <v>0.2263494332</v>
      </c>
      <c r="AY196" s="193">
        <f>(SUMIFS(Profile!$F$2:$F$17521,Profile!$B$2:$B$17521,$B196,Profile!$C$2:$C$17521,AY$8))*$C$6</f>
        <v>0.2027129437</v>
      </c>
      <c r="AZ196" s="193">
        <f>(SUMIFS(Profile!$F$2:$F$17521,Profile!$B$2:$B$17521,$B196,Profile!$C$2:$C$17521,AZ$8))*$C$6</f>
        <v>0.1746696511</v>
      </c>
      <c r="BA196" s="193">
        <f t="shared" si="16"/>
        <v>9.855030807</v>
      </c>
      <c r="BB196" s="193">
        <f>(SUMIFS(Profile!$E$2:$E$17521,Profile!$B$2:$B$17521,$B196,Profile!$C$2:$C$17521,BB$8))*$C$9</f>
        <v>0</v>
      </c>
      <c r="BC196" s="193">
        <f>(SUMIFS(Profile!$E$2:$E$17521,Profile!$B$2:$B$17521,$B196,Profile!$C$2:$C$17521,BC$8))*$C$9</f>
        <v>0</v>
      </c>
      <c r="BD196" s="193">
        <f>(SUMIFS(Profile!$E$2:$E$17521,Profile!$B$2:$B$17521,$B196,Profile!$C$2:$C$17521,BD$8))*$C$9</f>
        <v>0</v>
      </c>
      <c r="BE196" s="193">
        <f>(SUMIFS(Profile!$E$2:$E$17521,Profile!$B$2:$B$17521,$B196,Profile!$C$2:$C$17521,BE$8))*$C$9</f>
        <v>0</v>
      </c>
      <c r="BF196" s="193">
        <f>(SUMIFS(Profile!$E$2:$E$17521,Profile!$B$2:$B$17521,$B196,Profile!$C$2:$C$17521,BF$8))*$C$9</f>
        <v>0</v>
      </c>
      <c r="BG196" s="193">
        <f>(SUMIFS(Profile!$E$2:$E$17521,Profile!$B$2:$B$17521,$B196,Profile!$C$2:$C$17521,BG$8))*$C$9</f>
        <v>0</v>
      </c>
      <c r="BH196" s="193">
        <f>(SUMIFS(Profile!$E$2:$E$17521,Profile!$B$2:$B$17521,$B196,Profile!$C$2:$C$17521,BH$8))*$C$9</f>
        <v>0</v>
      </c>
      <c r="BI196" s="193">
        <f>(SUMIFS(Profile!$E$2:$E$17521,Profile!$B$2:$B$17521,$B196,Profile!$C$2:$C$17521,BI$8))*$C$9</f>
        <v>0.002738913004</v>
      </c>
      <c r="BJ196" s="193">
        <f>(SUMIFS(Profile!$E$2:$E$17521,Profile!$B$2:$B$17521,$B196,Profile!$C$2:$C$17521,BJ$8))*$C$9</f>
        <v>0.007085754257</v>
      </c>
      <c r="BK196" s="193">
        <f>(SUMIFS(Profile!$E$2:$E$17521,Profile!$B$2:$B$17521,$B196,Profile!$C$2:$C$17521,BK$8))*$C$9</f>
        <v>0.02322612328</v>
      </c>
      <c r="BL196" s="193">
        <f>(SUMIFS(Profile!$E$2:$E$17521,Profile!$B$2:$B$17521,$B196,Profile!$C$2:$C$17521,BL$8))*$C$9</f>
        <v>0.04756602562</v>
      </c>
      <c r="BM196" s="193">
        <f>(SUMIFS(Profile!$E$2:$E$17521,Profile!$B$2:$B$17521,$B196,Profile!$C$2:$C$17521,BM$8))*$C$9</f>
        <v>0.0904638862</v>
      </c>
      <c r="BN196" s="193">
        <f>(SUMIFS(Profile!$E$2:$E$17521,Profile!$B$2:$B$17521,$B196,Profile!$C$2:$C$17521,BN$8))*$C$9</f>
        <v>0.1443241948</v>
      </c>
      <c r="BO196" s="193">
        <f>(SUMIFS(Profile!$E$2:$E$17521,Profile!$B$2:$B$17521,$B196,Profile!$C$2:$C$17521,BO$8))*$C$9</f>
        <v>0.2025162221</v>
      </c>
      <c r="BP196" s="193">
        <f>(SUMIFS(Profile!$E$2:$E$17521,Profile!$B$2:$B$17521,$B196,Profile!$C$2:$C$17521,BP$8))*$C$9</f>
        <v>0.2661826088</v>
      </c>
      <c r="BQ196" s="193">
        <f>(SUMIFS(Profile!$E$2:$E$17521,Profile!$B$2:$B$17521,$B196,Profile!$C$2:$C$17521,BQ$8))*$C$9</f>
        <v>0.3309373581</v>
      </c>
      <c r="BR196" s="193">
        <f>(SUMIFS(Profile!$E$2:$E$17521,Profile!$B$2:$B$17521,$B196,Profile!$C$2:$C$17521,BR$8))*$C$9</f>
        <v>0.4026346185</v>
      </c>
      <c r="BS196" s="193">
        <f>(SUMIFS(Profile!$E$2:$E$17521,Profile!$B$2:$B$17521,$B196,Profile!$C$2:$C$17521,BS$8))*$C$9</f>
        <v>0.4785565214</v>
      </c>
      <c r="BT196" s="193">
        <f>(SUMIFS(Profile!$E$2:$E$17521,Profile!$B$2:$B$17521,$B196,Profile!$C$2:$C$17521,BT$8))*$C$9</f>
        <v>0.5360858089</v>
      </c>
      <c r="BU196" s="193">
        <f>(SUMIFS(Profile!$E$2:$E$17521,Profile!$B$2:$B$17521,$B196,Profile!$C$2:$C$17521,BU$8))*$C$9</f>
        <v>0.5508729234</v>
      </c>
      <c r="BV196" s="193">
        <f>(SUMIFS(Profile!$E$2:$E$17521,Profile!$B$2:$B$17521,$B196,Profile!$C$2:$C$17521,BV$8))*$C$9</f>
        <v>0.5558923084</v>
      </c>
      <c r="BW196" s="193">
        <f>(SUMIFS(Profile!$E$2:$E$17521,Profile!$B$2:$B$17521,$B196,Profile!$C$2:$C$17521,BW$8))*$C$9</f>
        <v>0.5169315974</v>
      </c>
      <c r="BX196" s="193">
        <f>(SUMIFS(Profile!$E$2:$E$17521,Profile!$B$2:$B$17521,$B196,Profile!$C$2:$C$17521,BX$8))*$C$9</f>
        <v>0.495564728</v>
      </c>
      <c r="BY196" s="193">
        <f>(SUMIFS(Profile!$E$2:$E$17521,Profile!$B$2:$B$17521,$B196,Profile!$C$2:$C$17521,BY$8))*$C$9</f>
        <v>0.5789635851</v>
      </c>
      <c r="BZ196" s="193">
        <f>(SUMIFS(Profile!$E$2:$E$17521,Profile!$B$2:$B$17521,$B196,Profile!$C$2:$C$17521,BZ$8))*$C$9</f>
        <v>0.5800132508</v>
      </c>
      <c r="CA196" s="193">
        <f>(SUMIFS(Profile!$E$2:$E$17521,Profile!$B$2:$B$17521,$B196,Profile!$C$2:$C$17521,CA$8))*$C$9</f>
        <v>0.5207986859</v>
      </c>
      <c r="CB196" s="193">
        <f>(SUMIFS(Profile!$E$2:$E$17521,Profile!$B$2:$B$17521,$B196,Profile!$C$2:$C$17521,CB$8))*$C$9</f>
        <v>0.4733056037</v>
      </c>
      <c r="CC196" s="193">
        <f>(SUMIFS(Profile!$E$2:$E$17521,Profile!$B$2:$B$17521,$B196,Profile!$C$2:$C$17521,CC$8))*$C$9</f>
        <v>0.4874917315</v>
      </c>
      <c r="CD196" s="193">
        <f>(SUMIFS(Profile!$E$2:$E$17521,Profile!$B$2:$B$17521,$B196,Profile!$C$2:$C$17521,CD$8))*$C$9</f>
        <v>0.3952934717</v>
      </c>
      <c r="CE196" s="193">
        <f>(SUMIFS(Profile!$E$2:$E$17521,Profile!$B$2:$B$17521,$B196,Profile!$C$2:$C$17521,CE$8))*$C$9</f>
        <v>0.4072918567</v>
      </c>
      <c r="CF196" s="193">
        <f>(SUMIFS(Profile!$E$2:$E$17521,Profile!$B$2:$B$17521,$B196,Profile!$C$2:$C$17521,CF$8))*$C$9</f>
        <v>0.3729422224</v>
      </c>
      <c r="CG196" s="193">
        <f>(SUMIFS(Profile!$E$2:$E$17521,Profile!$B$2:$B$17521,$B196,Profile!$C$2:$C$17521,CG$8))*$C$9</f>
        <v>0.3065840145</v>
      </c>
      <c r="CH196" s="193">
        <f>(SUMIFS(Profile!$E$2:$E$17521,Profile!$B$2:$B$17521,$B196,Profile!$C$2:$C$17521,CH$8))*$C$9</f>
        <v>0.2670495755</v>
      </c>
      <c r="CI196" s="193">
        <f>(SUMIFS(Profile!$E$2:$E$17521,Profile!$B$2:$B$17521,$B196,Profile!$C$2:$C$17521,CI$8))*$C$9</f>
        <v>0.22189053</v>
      </c>
      <c r="CJ196" s="193">
        <f>(SUMIFS(Profile!$E$2:$E$17521,Profile!$B$2:$B$17521,$B196,Profile!$C$2:$C$17521,CJ$8))*$C$9</f>
        <v>0.1869819917</v>
      </c>
      <c r="CK196" s="193">
        <f>(SUMIFS(Profile!$E$2:$E$17521,Profile!$B$2:$B$17521,$B196,Profile!$C$2:$C$17521,CK$8))*$C$9</f>
        <v>0.1376872073</v>
      </c>
      <c r="CL196" s="193">
        <f>(SUMIFS(Profile!$E$2:$E$17521,Profile!$B$2:$B$17521,$B196,Profile!$C$2:$C$17521,CL$8))*$C$9</f>
        <v>0.1020450825</v>
      </c>
      <c r="CM196" s="193">
        <f>(SUMIFS(Profile!$E$2:$E$17521,Profile!$B$2:$B$17521,$B196,Profile!$C$2:$C$17521,CM$8))*$C$9</f>
        <v>0.0803570107</v>
      </c>
      <c r="CN196" s="193">
        <f>(SUMIFS(Profile!$E$2:$E$17521,Profile!$B$2:$B$17521,$B196,Profile!$C$2:$C$17521,CN$8))*$C$9</f>
        <v>0.04992081145</v>
      </c>
      <c r="CO196" s="193">
        <f>(SUMIFS(Profile!$E$2:$E$17521,Profile!$B$2:$B$17521,$B196,Profile!$C$2:$C$17521,CO$8))*$C$9</f>
        <v>0.02469150866</v>
      </c>
      <c r="CP196" s="193">
        <f>(SUMIFS(Profile!$E$2:$E$17521,Profile!$B$2:$B$17521,$B196,Profile!$C$2:$C$17521,CP$8))*$C$9</f>
        <v>0.009208686338</v>
      </c>
      <c r="CQ196" s="193">
        <f>(SUMIFS(Profile!$E$2:$E$17521,Profile!$B$2:$B$17521,$B196,Profile!$C$2:$C$17521,CQ$8))*$C$9</f>
        <v>0.0009343885065</v>
      </c>
      <c r="CR196" s="193">
        <f>(SUMIFS(Profile!$E$2:$E$17521,Profile!$B$2:$B$17521,$B196,Profile!$C$2:$C$17521,CR$8))*$C$9</f>
        <v>0</v>
      </c>
      <c r="CS196" s="193">
        <f>(SUMIFS(Profile!$E$2:$E$17521,Profile!$B$2:$B$17521,$B196,Profile!$C$2:$C$17521,CS$8))*$C$9</f>
        <v>0</v>
      </c>
      <c r="CT196" s="193">
        <f>(SUMIFS(Profile!$E$2:$E$17521,Profile!$B$2:$B$17521,$B196,Profile!$C$2:$C$17521,CT$8))*$C$9</f>
        <v>0</v>
      </c>
      <c r="CU196" s="193">
        <f>(SUMIFS(Profile!$E$2:$E$17521,Profile!$B$2:$B$17521,$B196,Profile!$C$2:$C$17521,CU$8))*$C$9</f>
        <v>0</v>
      </c>
      <c r="CV196" s="193">
        <f>(SUMIFS(Profile!$E$2:$E$17521,Profile!$B$2:$B$17521,$B196,Profile!$C$2:$C$17521,CV$8))*$C$9</f>
        <v>0</v>
      </c>
      <c r="CW196" s="193">
        <f>(SUMIFS(Profile!$E$2:$E$17521,Profile!$B$2:$B$17521,$B196,Profile!$C$2:$C$17521,CW$8))*$C$9</f>
        <v>0</v>
      </c>
      <c r="CX196" s="193">
        <f t="shared" si="17"/>
        <v>4.947777488</v>
      </c>
      <c r="CY196" s="193">
        <f t="shared" ref="CY196:ET196" si="942">MAX(BB196-E196,0)</f>
        <v>0</v>
      </c>
      <c r="CZ196" s="193">
        <f t="shared" si="942"/>
        <v>0</v>
      </c>
      <c r="DA196" s="193">
        <f t="shared" si="942"/>
        <v>0</v>
      </c>
      <c r="DB196" s="193">
        <f t="shared" si="942"/>
        <v>0</v>
      </c>
      <c r="DC196" s="193">
        <f t="shared" si="942"/>
        <v>0</v>
      </c>
      <c r="DD196" s="193">
        <f t="shared" si="942"/>
        <v>0</v>
      </c>
      <c r="DE196" s="193">
        <f t="shared" si="942"/>
        <v>0</v>
      </c>
      <c r="DF196" s="193">
        <f t="shared" si="942"/>
        <v>0</v>
      </c>
      <c r="DG196" s="193">
        <f t="shared" si="942"/>
        <v>0</v>
      </c>
      <c r="DH196" s="193">
        <f t="shared" si="942"/>
        <v>0</v>
      </c>
      <c r="DI196" s="193">
        <f t="shared" si="942"/>
        <v>0</v>
      </c>
      <c r="DJ196" s="193">
        <f t="shared" si="942"/>
        <v>0</v>
      </c>
      <c r="DK196" s="193">
        <f t="shared" si="942"/>
        <v>0.02333741808</v>
      </c>
      <c r="DL196" s="193">
        <f t="shared" si="942"/>
        <v>0.0558898636</v>
      </c>
      <c r="DM196" s="193">
        <f t="shared" si="942"/>
        <v>0.09511852387</v>
      </c>
      <c r="DN196" s="193">
        <f t="shared" si="942"/>
        <v>0.1450503899</v>
      </c>
      <c r="DO196" s="193">
        <f t="shared" si="942"/>
        <v>0.2063315702</v>
      </c>
      <c r="DP196" s="193">
        <f t="shared" si="942"/>
        <v>0.2734398669</v>
      </c>
      <c r="DQ196" s="193">
        <f t="shared" si="942"/>
        <v>0.3341741021</v>
      </c>
      <c r="DR196" s="193">
        <f t="shared" si="942"/>
        <v>0.3493618351</v>
      </c>
      <c r="DS196" s="193">
        <f t="shared" si="942"/>
        <v>0.3599898786</v>
      </c>
      <c r="DT196" s="193">
        <f t="shared" si="942"/>
        <v>0.3246347338</v>
      </c>
      <c r="DU196" s="193">
        <f t="shared" si="942"/>
        <v>0.3016653905</v>
      </c>
      <c r="DV196" s="193">
        <f t="shared" si="942"/>
        <v>0.3842630106</v>
      </c>
      <c r="DW196" s="193">
        <f t="shared" si="942"/>
        <v>0.3845114394</v>
      </c>
      <c r="DX196" s="193">
        <f t="shared" si="942"/>
        <v>0.3244956376</v>
      </c>
      <c r="DY196" s="193">
        <f t="shared" si="942"/>
        <v>0.2882198725</v>
      </c>
      <c r="DZ196" s="193">
        <f t="shared" si="942"/>
        <v>0.3012041448</v>
      </c>
      <c r="EA196" s="193">
        <f t="shared" si="942"/>
        <v>0.2102077405</v>
      </c>
      <c r="EB196" s="193">
        <f t="shared" si="942"/>
        <v>0.2266129285</v>
      </c>
      <c r="EC196" s="193">
        <f t="shared" si="942"/>
        <v>0.1874558727</v>
      </c>
      <c r="ED196" s="193">
        <f t="shared" si="942"/>
        <v>0.1138865324</v>
      </c>
      <c r="EE196" s="193">
        <f t="shared" si="942"/>
        <v>0.05792673626</v>
      </c>
      <c r="EF196" s="193">
        <f t="shared" si="942"/>
        <v>0</v>
      </c>
      <c r="EG196" s="193">
        <f t="shared" si="942"/>
        <v>0</v>
      </c>
      <c r="EH196" s="193">
        <f t="shared" si="942"/>
        <v>0</v>
      </c>
      <c r="EI196" s="193">
        <f t="shared" si="942"/>
        <v>0</v>
      </c>
      <c r="EJ196" s="193">
        <f t="shared" si="942"/>
        <v>0</v>
      </c>
      <c r="EK196" s="193">
        <f t="shared" si="942"/>
        <v>0</v>
      </c>
      <c r="EL196" s="193">
        <f t="shared" si="942"/>
        <v>0</v>
      </c>
      <c r="EM196" s="193">
        <f t="shared" si="942"/>
        <v>0</v>
      </c>
      <c r="EN196" s="193">
        <f t="shared" si="942"/>
        <v>0</v>
      </c>
      <c r="EO196" s="193">
        <f t="shared" si="942"/>
        <v>0</v>
      </c>
      <c r="EP196" s="193">
        <f t="shared" si="942"/>
        <v>0</v>
      </c>
      <c r="EQ196" s="193">
        <f t="shared" si="942"/>
        <v>0</v>
      </c>
      <c r="ER196" s="193">
        <f t="shared" si="942"/>
        <v>0</v>
      </c>
      <c r="ES196" s="193">
        <f t="shared" si="942"/>
        <v>0</v>
      </c>
      <c r="ET196" s="193">
        <f t="shared" si="942"/>
        <v>0</v>
      </c>
      <c r="EU196" s="193">
        <f t="shared" si="19"/>
        <v>4.907253319</v>
      </c>
      <c r="EV196" s="193">
        <f t="shared" ref="EV196:GQ196" si="943">BB196-CY196</f>
        <v>0</v>
      </c>
      <c r="EW196" s="193">
        <f t="shared" si="943"/>
        <v>0</v>
      </c>
      <c r="EX196" s="193">
        <f t="shared" si="943"/>
        <v>0</v>
      </c>
      <c r="EY196" s="193">
        <f t="shared" si="943"/>
        <v>0</v>
      </c>
      <c r="EZ196" s="193">
        <f t="shared" si="943"/>
        <v>0</v>
      </c>
      <c r="FA196" s="193">
        <f t="shared" si="943"/>
        <v>0</v>
      </c>
      <c r="FB196" s="193">
        <f t="shared" si="943"/>
        <v>0</v>
      </c>
      <c r="FC196" s="193">
        <f t="shared" si="943"/>
        <v>0.002738913004</v>
      </c>
      <c r="FD196" s="193">
        <f t="shared" si="943"/>
        <v>0.007085754257</v>
      </c>
      <c r="FE196" s="193">
        <f t="shared" si="943"/>
        <v>0.02322612328</v>
      </c>
      <c r="FF196" s="193">
        <f t="shared" si="943"/>
        <v>0.04756602562</v>
      </c>
      <c r="FG196" s="193">
        <f t="shared" si="943"/>
        <v>0.0904638862</v>
      </c>
      <c r="FH196" s="193">
        <f t="shared" si="943"/>
        <v>0.1209867767</v>
      </c>
      <c r="FI196" s="193">
        <f t="shared" si="943"/>
        <v>0.1466263585</v>
      </c>
      <c r="FJ196" s="193">
        <f t="shared" si="943"/>
        <v>0.1710640849</v>
      </c>
      <c r="FK196" s="193">
        <f t="shared" si="943"/>
        <v>0.1858869682</v>
      </c>
      <c r="FL196" s="193">
        <f t="shared" si="943"/>
        <v>0.1963030483</v>
      </c>
      <c r="FM196" s="193">
        <f t="shared" si="943"/>
        <v>0.2051166545</v>
      </c>
      <c r="FN196" s="193">
        <f t="shared" si="943"/>
        <v>0.2019117068</v>
      </c>
      <c r="FO196" s="193">
        <f t="shared" si="943"/>
        <v>0.2015110883</v>
      </c>
      <c r="FP196" s="193">
        <f t="shared" si="943"/>
        <v>0.1959024298</v>
      </c>
      <c r="FQ196" s="193">
        <f t="shared" si="943"/>
        <v>0.1922968636</v>
      </c>
      <c r="FR196" s="193">
        <f t="shared" si="943"/>
        <v>0.1938993375</v>
      </c>
      <c r="FS196" s="193">
        <f t="shared" si="943"/>
        <v>0.1947005744</v>
      </c>
      <c r="FT196" s="193">
        <f t="shared" si="943"/>
        <v>0.1955018114</v>
      </c>
      <c r="FU196" s="193">
        <f t="shared" si="943"/>
        <v>0.1963030483</v>
      </c>
      <c r="FV196" s="193">
        <f t="shared" si="943"/>
        <v>0.1850857312</v>
      </c>
      <c r="FW196" s="193">
        <f t="shared" si="943"/>
        <v>0.1862875866</v>
      </c>
      <c r="FX196" s="193">
        <f t="shared" si="943"/>
        <v>0.1850857312</v>
      </c>
      <c r="FY196" s="193">
        <f t="shared" si="943"/>
        <v>0.1806789281</v>
      </c>
      <c r="FZ196" s="193">
        <f t="shared" si="943"/>
        <v>0.1854863497</v>
      </c>
      <c r="GA196" s="193">
        <f t="shared" si="943"/>
        <v>0.1926974821</v>
      </c>
      <c r="GB196" s="193">
        <f t="shared" si="943"/>
        <v>0.2091228392</v>
      </c>
      <c r="GC196" s="193">
        <f t="shared" si="943"/>
        <v>0.22189053</v>
      </c>
      <c r="GD196" s="193">
        <f t="shared" si="943"/>
        <v>0.1869819917</v>
      </c>
      <c r="GE196" s="193">
        <f t="shared" si="943"/>
        <v>0.1376872073</v>
      </c>
      <c r="GF196" s="193">
        <f t="shared" si="943"/>
        <v>0.1020450825</v>
      </c>
      <c r="GG196" s="193">
        <f t="shared" si="943"/>
        <v>0.0803570107</v>
      </c>
      <c r="GH196" s="193">
        <f t="shared" si="943"/>
        <v>0.04992081145</v>
      </c>
      <c r="GI196" s="193">
        <f t="shared" si="943"/>
        <v>0.02469150866</v>
      </c>
      <c r="GJ196" s="193">
        <f t="shared" si="943"/>
        <v>0.009208686338</v>
      </c>
      <c r="GK196" s="193">
        <f t="shared" si="943"/>
        <v>0.0009343885065</v>
      </c>
      <c r="GL196" s="193">
        <f t="shared" si="943"/>
        <v>0</v>
      </c>
      <c r="GM196" s="193">
        <f t="shared" si="943"/>
        <v>0</v>
      </c>
      <c r="GN196" s="193">
        <f t="shared" si="943"/>
        <v>0</v>
      </c>
      <c r="GO196" s="193">
        <f t="shared" si="943"/>
        <v>0</v>
      </c>
      <c r="GP196" s="193">
        <f t="shared" si="943"/>
        <v>0</v>
      </c>
      <c r="GQ196" s="193">
        <f t="shared" si="943"/>
        <v>0</v>
      </c>
      <c r="GR196" s="193">
        <f t="shared" si="21"/>
        <v>4.002901981</v>
      </c>
      <c r="GS196" s="193">
        <f t="shared" ref="GS196:IN196" si="944">E196-EV196</f>
        <v>0.1486294508</v>
      </c>
      <c r="GT196" s="193">
        <f t="shared" si="944"/>
        <v>0.1298003829</v>
      </c>
      <c r="GU196" s="193">
        <f t="shared" si="944"/>
        <v>0.1213873952</v>
      </c>
      <c r="GV196" s="193">
        <f t="shared" si="944"/>
        <v>0.117781829</v>
      </c>
      <c r="GW196" s="193">
        <f t="shared" si="944"/>
        <v>0.1081669858</v>
      </c>
      <c r="GX196" s="193">
        <f t="shared" si="944"/>
        <v>0.1037601827</v>
      </c>
      <c r="GY196" s="193">
        <f t="shared" si="944"/>
        <v>0.1021577088</v>
      </c>
      <c r="GZ196" s="193">
        <f t="shared" si="944"/>
        <v>0.09741570347</v>
      </c>
      <c r="HA196" s="193">
        <f t="shared" si="944"/>
        <v>0.09427071761</v>
      </c>
      <c r="HB196" s="193">
        <f t="shared" si="944"/>
        <v>0.07853096706</v>
      </c>
      <c r="HC196" s="193">
        <f t="shared" si="944"/>
        <v>0.05699539397</v>
      </c>
      <c r="HD196" s="193">
        <f t="shared" si="944"/>
        <v>0.02130866578</v>
      </c>
      <c r="HE196" s="193">
        <f t="shared" si="944"/>
        <v>0</v>
      </c>
      <c r="HF196" s="193">
        <f t="shared" si="944"/>
        <v>0</v>
      </c>
      <c r="HG196" s="193">
        <f t="shared" si="944"/>
        <v>0</v>
      </c>
      <c r="HH196" s="193">
        <f t="shared" si="944"/>
        <v>0</v>
      </c>
      <c r="HI196" s="193">
        <f t="shared" si="944"/>
        <v>0</v>
      </c>
      <c r="HJ196" s="193">
        <f t="shared" si="944"/>
        <v>0</v>
      </c>
      <c r="HK196" s="193">
        <f t="shared" si="944"/>
        <v>0</v>
      </c>
      <c r="HL196" s="193">
        <f t="shared" si="944"/>
        <v>0</v>
      </c>
      <c r="HM196" s="193">
        <f t="shared" si="944"/>
        <v>0</v>
      </c>
      <c r="HN196" s="193">
        <f t="shared" si="944"/>
        <v>0</v>
      </c>
      <c r="HO196" s="193">
        <f t="shared" si="944"/>
        <v>0</v>
      </c>
      <c r="HP196" s="193">
        <f t="shared" si="944"/>
        <v>0</v>
      </c>
      <c r="HQ196" s="193">
        <f t="shared" si="944"/>
        <v>0</v>
      </c>
      <c r="HR196" s="193">
        <f t="shared" si="944"/>
        <v>0</v>
      </c>
      <c r="HS196" s="193">
        <f t="shared" si="944"/>
        <v>0</v>
      </c>
      <c r="HT196" s="193">
        <f t="shared" si="944"/>
        <v>0</v>
      </c>
      <c r="HU196" s="193">
        <f t="shared" si="944"/>
        <v>0</v>
      </c>
      <c r="HV196" s="193">
        <f t="shared" si="944"/>
        <v>0</v>
      </c>
      <c r="HW196" s="193">
        <f t="shared" si="944"/>
        <v>0</v>
      </c>
      <c r="HX196" s="193">
        <f t="shared" si="944"/>
        <v>0</v>
      </c>
      <c r="HY196" s="193">
        <f t="shared" si="944"/>
        <v>0</v>
      </c>
      <c r="HZ196" s="193">
        <f t="shared" si="944"/>
        <v>0.008865706322</v>
      </c>
      <c r="IA196" s="193">
        <f t="shared" si="944"/>
        <v>0.07342001113</v>
      </c>
      <c r="IB196" s="193">
        <f t="shared" si="944"/>
        <v>0.129124691</v>
      </c>
      <c r="IC196" s="193">
        <f t="shared" si="944"/>
        <v>0.1631643419</v>
      </c>
      <c r="ID196" s="193">
        <f t="shared" si="944"/>
        <v>0.1804456106</v>
      </c>
      <c r="IE196" s="193">
        <f t="shared" si="944"/>
        <v>0.2072762436</v>
      </c>
      <c r="IF196" s="193">
        <f t="shared" si="944"/>
        <v>0.2256950325</v>
      </c>
      <c r="IG196" s="193">
        <f t="shared" si="944"/>
        <v>0.2411778548</v>
      </c>
      <c r="IH196" s="193">
        <f t="shared" si="944"/>
        <v>0.245445968</v>
      </c>
      <c r="II196" s="193">
        <f t="shared" si="944"/>
        <v>0.2479828304</v>
      </c>
      <c r="IJ196" s="193">
        <f t="shared" si="944"/>
        <v>0.2495853042</v>
      </c>
      <c r="IK196" s="193">
        <f t="shared" si="944"/>
        <v>0.246780975</v>
      </c>
      <c r="IL196" s="193">
        <f t="shared" si="944"/>
        <v>0.2263494332</v>
      </c>
      <c r="IM196" s="193">
        <f t="shared" si="944"/>
        <v>0.2027129437</v>
      </c>
      <c r="IN196" s="193">
        <f t="shared" si="944"/>
        <v>0.1746696511</v>
      </c>
      <c r="IO196" s="193">
        <f t="shared" si="23"/>
        <v>2.822696598</v>
      </c>
      <c r="IP196" s="193">
        <f t="shared" si="29"/>
        <v>2.286512542</v>
      </c>
      <c r="IQ196" s="193">
        <f t="shared" ref="IQ196:KK196" si="945">MAX((MIN(CZ196+IP196,$IO$7))-GT196,0)</f>
        <v>2.156712159</v>
      </c>
      <c r="IR196" s="193">
        <f t="shared" si="945"/>
        <v>2.035324764</v>
      </c>
      <c r="IS196" s="193">
        <f t="shared" si="945"/>
        <v>1.917542935</v>
      </c>
      <c r="IT196" s="193">
        <f t="shared" si="945"/>
        <v>1.809375949</v>
      </c>
      <c r="IU196" s="193">
        <f t="shared" si="945"/>
        <v>1.705615767</v>
      </c>
      <c r="IV196" s="193">
        <f t="shared" si="945"/>
        <v>1.603458058</v>
      </c>
      <c r="IW196" s="193">
        <f t="shared" si="945"/>
        <v>1.506042354</v>
      </c>
      <c r="IX196" s="193">
        <f t="shared" si="945"/>
        <v>1.411771637</v>
      </c>
      <c r="IY196" s="193">
        <f t="shared" si="945"/>
        <v>1.33324067</v>
      </c>
      <c r="IZ196" s="193">
        <f t="shared" si="945"/>
        <v>1.276245276</v>
      </c>
      <c r="JA196" s="193">
        <f t="shared" si="945"/>
        <v>1.25493661</v>
      </c>
      <c r="JB196" s="193">
        <f t="shared" si="945"/>
        <v>1.278274028</v>
      </c>
      <c r="JC196" s="193">
        <f t="shared" si="945"/>
        <v>1.334163892</v>
      </c>
      <c r="JD196" s="193">
        <f t="shared" si="945"/>
        <v>1.429282415</v>
      </c>
      <c r="JE196" s="193">
        <f t="shared" si="945"/>
        <v>1.574332805</v>
      </c>
      <c r="JF196" s="193">
        <f t="shared" si="945"/>
        <v>1.780664376</v>
      </c>
      <c r="JG196" s="193">
        <f t="shared" si="945"/>
        <v>2.054104242</v>
      </c>
      <c r="JH196" s="193">
        <f t="shared" si="945"/>
        <v>2.388278344</v>
      </c>
      <c r="JI196" s="193">
        <f t="shared" si="945"/>
        <v>2.73764018</v>
      </c>
      <c r="JJ196" s="193">
        <f t="shared" si="945"/>
        <v>3.097630058</v>
      </c>
      <c r="JK196" s="193">
        <f t="shared" si="945"/>
        <v>3.422264792</v>
      </c>
      <c r="JL196" s="193">
        <f t="shared" si="945"/>
        <v>3.723930182</v>
      </c>
      <c r="JM196" s="193">
        <f t="shared" si="945"/>
        <v>4.108193193</v>
      </c>
      <c r="JN196" s="193">
        <f t="shared" si="945"/>
        <v>4.492704633</v>
      </c>
      <c r="JO196" s="193">
        <f t="shared" si="945"/>
        <v>4.81720027</v>
      </c>
      <c r="JP196" s="193">
        <f t="shared" si="945"/>
        <v>5</v>
      </c>
      <c r="JQ196" s="193">
        <f t="shared" si="945"/>
        <v>5</v>
      </c>
      <c r="JR196" s="193">
        <f t="shared" si="945"/>
        <v>5</v>
      </c>
      <c r="JS196" s="193">
        <f t="shared" si="945"/>
        <v>5</v>
      </c>
      <c r="JT196" s="193">
        <f t="shared" si="945"/>
        <v>5</v>
      </c>
      <c r="JU196" s="193">
        <f t="shared" si="945"/>
        <v>5</v>
      </c>
      <c r="JV196" s="193">
        <f t="shared" si="945"/>
        <v>5</v>
      </c>
      <c r="JW196" s="193">
        <f t="shared" si="945"/>
        <v>4.991134294</v>
      </c>
      <c r="JX196" s="193">
        <f t="shared" si="945"/>
        <v>4.917714283</v>
      </c>
      <c r="JY196" s="193">
        <f t="shared" si="945"/>
        <v>4.788589592</v>
      </c>
      <c r="JZ196" s="193">
        <f t="shared" si="945"/>
        <v>4.62542525</v>
      </c>
      <c r="KA196" s="193">
        <f t="shared" si="945"/>
        <v>4.444979639</v>
      </c>
      <c r="KB196" s="193">
        <f t="shared" si="945"/>
        <v>4.237703395</v>
      </c>
      <c r="KC196" s="193">
        <f t="shared" si="945"/>
        <v>4.012008363</v>
      </c>
      <c r="KD196" s="193">
        <f t="shared" si="945"/>
        <v>3.770830508</v>
      </c>
      <c r="KE196" s="193">
        <f t="shared" si="945"/>
        <v>3.52538454</v>
      </c>
      <c r="KF196" s="193">
        <f t="shared" si="945"/>
        <v>3.27740171</v>
      </c>
      <c r="KG196" s="193">
        <f t="shared" si="945"/>
        <v>3.027816405</v>
      </c>
      <c r="KH196" s="193">
        <f t="shared" si="945"/>
        <v>2.78103543</v>
      </c>
      <c r="KI196" s="193">
        <f t="shared" si="945"/>
        <v>2.554685997</v>
      </c>
      <c r="KJ196" s="193">
        <f t="shared" si="945"/>
        <v>2.351973053</v>
      </c>
      <c r="KK196" s="193">
        <f t="shared" si="945"/>
        <v>2.177303402</v>
      </c>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row>
    <row r="197" ht="14.25" customHeight="1">
      <c r="A197" s="1">
        <v>7.0</v>
      </c>
      <c r="B197" s="1">
        <f t="shared" ref="B197:C197" si="946">B196+1</f>
        <v>187</v>
      </c>
      <c r="C197" s="267">
        <f t="shared" si="946"/>
        <v>43652</v>
      </c>
      <c r="D197" s="193">
        <f t="shared" si="15"/>
        <v>8.962636319</v>
      </c>
      <c r="E197" s="193">
        <f>(SUMIFS(Profile!$F$2:$F$17521,Profile!$B$2:$B$17521,$B197,Profile!$C$2:$C$17521,E$8))*$C$6</f>
        <v>0.14622574</v>
      </c>
      <c r="F197" s="193">
        <f>(SUMIFS(Profile!$F$2:$F$17521,Profile!$B$2:$B$17521,$B197,Profile!$C$2:$C$17521,F$8))*$C$6</f>
        <v>0.1293997645</v>
      </c>
      <c r="G197" s="193">
        <f>(SUMIFS(Profile!$F$2:$F$17521,Profile!$B$2:$B$17521,$B197,Profile!$C$2:$C$17521,G$8))*$C$6</f>
        <v>0.1205861582</v>
      </c>
      <c r="H197" s="193">
        <f>(SUMIFS(Profile!$F$2:$F$17521,Profile!$B$2:$B$17521,$B197,Profile!$C$2:$C$17521,H$8))*$C$6</f>
        <v>0.1165799736</v>
      </c>
      <c r="I197" s="193">
        <f>(SUMIFS(Profile!$F$2:$F$17521,Profile!$B$2:$B$17521,$B197,Profile!$C$2:$C$17521,I$8))*$C$6</f>
        <v>0.1081669858</v>
      </c>
      <c r="J197" s="193">
        <f>(SUMIFS(Profile!$F$2:$F$17521,Profile!$B$2:$B$17521,$B197,Profile!$C$2:$C$17521,J$8))*$C$6</f>
        <v>0.1049620381</v>
      </c>
      <c r="K197" s="193">
        <f>(SUMIFS(Profile!$F$2:$F$17521,Profile!$B$2:$B$17521,$B197,Profile!$C$2:$C$17521,K$8))*$C$6</f>
        <v>0.1033595642</v>
      </c>
      <c r="L197" s="193">
        <f>(SUMIFS(Profile!$F$2:$F$17521,Profile!$B$2:$B$17521,$B197,Profile!$C$2:$C$17521,L$8))*$C$6</f>
        <v>0.1005552349</v>
      </c>
      <c r="M197" s="193">
        <f>(SUMIFS(Profile!$F$2:$F$17521,Profile!$B$2:$B$17521,$B197,Profile!$C$2:$C$17521,M$8))*$C$6</f>
        <v>0.1021577088</v>
      </c>
      <c r="N197" s="193">
        <f>(SUMIFS(Profile!$F$2:$F$17521,Profile!$B$2:$B$17521,$B197,Profile!$C$2:$C$17521,N$8))*$C$6</f>
        <v>0.1029589457</v>
      </c>
      <c r="O197" s="193">
        <f>(SUMIFS(Profile!$F$2:$F$17521,Profile!$B$2:$B$17521,$B197,Profile!$C$2:$C$17521,O$8))*$C$6</f>
        <v>0.1041608011</v>
      </c>
      <c r="P197" s="193">
        <f>(SUMIFS(Profile!$F$2:$F$17521,Profile!$B$2:$B$17521,$B197,Profile!$C$2:$C$17521,P$8))*$C$6</f>
        <v>0.1121731704</v>
      </c>
      <c r="Q197" s="193">
        <f>(SUMIFS(Profile!$F$2:$F$17521,Profile!$B$2:$B$17521,$B197,Profile!$C$2:$C$17521,Q$8))*$C$6</f>
        <v>0.1253935798</v>
      </c>
      <c r="R197" s="193">
        <f>(SUMIFS(Profile!$F$2:$F$17521,Profile!$B$2:$B$17521,$B197,Profile!$C$2:$C$17521,R$8))*$C$6</f>
        <v>0.1498313062</v>
      </c>
      <c r="S197" s="193">
        <f>(SUMIFS(Profile!$F$2:$F$17521,Profile!$B$2:$B$17521,$B197,Profile!$C$2:$C$17521,S$8))*$C$6</f>
        <v>0.170262848</v>
      </c>
      <c r="T197" s="193">
        <f>(SUMIFS(Profile!$F$2:$F$17521,Profile!$B$2:$B$17521,$B197,Profile!$C$2:$C$17521,T$8))*$C$6</f>
        <v>0.1886912974</v>
      </c>
      <c r="U197" s="193">
        <f>(SUMIFS(Profile!$F$2:$F$17521,Profile!$B$2:$B$17521,$B197,Profile!$C$2:$C$17521,U$8))*$C$6</f>
        <v>0.1971042852</v>
      </c>
      <c r="V197" s="193">
        <f>(SUMIFS(Profile!$F$2:$F$17521,Profile!$B$2:$B$17521,$B197,Profile!$C$2:$C$17521,V$8))*$C$6</f>
        <v>0.2083216023</v>
      </c>
      <c r="W197" s="193">
        <f>(SUMIFS(Profile!$F$2:$F$17521,Profile!$B$2:$B$17521,$B197,Profile!$C$2:$C$17521,W$8))*$C$6</f>
        <v>0.2059178915</v>
      </c>
      <c r="X197" s="193">
        <f>(SUMIFS(Profile!$F$2:$F$17521,Profile!$B$2:$B$17521,$B197,Profile!$C$2:$C$17521,X$8))*$C$6</f>
        <v>0.2007098514</v>
      </c>
      <c r="Y197" s="193">
        <f>(SUMIFS(Profile!$F$2:$F$17521,Profile!$B$2:$B$17521,$B197,Profile!$C$2:$C$17521,Y$8))*$C$6</f>
        <v>0.1991073775</v>
      </c>
      <c r="Z197" s="193">
        <f>(SUMIFS(Profile!$F$2:$F$17521,Profile!$B$2:$B$17521,$B197,Profile!$C$2:$C$17521,Z$8))*$C$6</f>
        <v>0.1930981006</v>
      </c>
      <c r="AA197" s="193">
        <f>(SUMIFS(Profile!$F$2:$F$17521,Profile!$B$2:$B$17521,$B197,Profile!$C$2:$C$17521,AA$8))*$C$6</f>
        <v>0.1951011929</v>
      </c>
      <c r="AB197" s="193">
        <f>(SUMIFS(Profile!$F$2:$F$17521,Profile!$B$2:$B$17521,$B197,Profile!$C$2:$C$17521,AB$8))*$C$6</f>
        <v>0.194299956</v>
      </c>
      <c r="AC197" s="193">
        <f>(SUMIFS(Profile!$F$2:$F$17521,Profile!$B$2:$B$17521,$B197,Profile!$C$2:$C$17521,AC$8))*$C$6</f>
        <v>0.1999086145</v>
      </c>
      <c r="AD197" s="193">
        <f>(SUMIFS(Profile!$F$2:$F$17521,Profile!$B$2:$B$17521,$B197,Profile!$C$2:$C$17521,AD$8))*$C$6</f>
        <v>0.2023123253</v>
      </c>
      <c r="AE197" s="193">
        <f>(SUMIFS(Profile!$F$2:$F$17521,Profile!$B$2:$B$17521,$B197,Profile!$C$2:$C$17521,AE$8))*$C$6</f>
        <v>0.1898931528</v>
      </c>
      <c r="AF197" s="193">
        <f>(SUMIFS(Profile!$F$2:$F$17521,Profile!$B$2:$B$17521,$B197,Profile!$C$2:$C$17521,AF$8))*$C$6</f>
        <v>0.1870888236</v>
      </c>
      <c r="AG197" s="193">
        <f>(SUMIFS(Profile!$F$2:$F$17521,Profile!$B$2:$B$17521,$B197,Profile!$C$2:$C$17521,AG$8))*$C$6</f>
        <v>0.1826820204</v>
      </c>
      <c r="AH197" s="193">
        <f>(SUMIFS(Profile!$F$2:$F$17521,Profile!$B$2:$B$17521,$B197,Profile!$C$2:$C$17521,AH$8))*$C$6</f>
        <v>0.182281402</v>
      </c>
      <c r="AI197" s="193">
        <f>(SUMIFS(Profile!$F$2:$F$17521,Profile!$B$2:$B$17521,$B197,Profile!$C$2:$C$17521,AI$8))*$C$6</f>
        <v>0.1826820204</v>
      </c>
      <c r="AJ197" s="193">
        <f>(SUMIFS(Profile!$F$2:$F$17521,Profile!$B$2:$B$17521,$B197,Profile!$C$2:$C$17521,AJ$8))*$C$6</f>
        <v>0.1947005744</v>
      </c>
      <c r="AK197" s="193">
        <f>(SUMIFS(Profile!$F$2:$F$17521,Profile!$B$2:$B$17521,$B197,Profile!$C$2:$C$17521,AK$8))*$C$6</f>
        <v>0.2079209838</v>
      </c>
      <c r="AL197" s="193">
        <f>(SUMIFS(Profile!$F$2:$F$17521,Profile!$B$2:$B$17521,$B197,Profile!$C$2:$C$17521,AL$8))*$C$6</f>
        <v>0.2263494332</v>
      </c>
      <c r="AM197" s="193">
        <f>(SUMIFS(Profile!$F$2:$F$17521,Profile!$B$2:$B$17521,$B197,Profile!$C$2:$C$17521,AM$8))*$C$6</f>
        <v>0.2567964366</v>
      </c>
      <c r="AN197" s="193">
        <f>(SUMIFS(Profile!$F$2:$F$17521,Profile!$B$2:$B$17521,$B197,Profile!$C$2:$C$17521,AN$8))*$C$6</f>
        <v>0.2628057136</v>
      </c>
      <c r="AO197" s="193">
        <f>(SUMIFS(Profile!$F$2:$F$17521,Profile!$B$2:$B$17521,$B197,Profile!$C$2:$C$17521,AO$8))*$C$6</f>
        <v>0.2648088059</v>
      </c>
      <c r="AP197" s="193">
        <f>(SUMIFS(Profile!$F$2:$F$17521,Profile!$B$2:$B$17521,$B197,Profile!$C$2:$C$17521,AP$8))*$C$6</f>
        <v>0.2648088059</v>
      </c>
      <c r="AQ197" s="193">
        <f>(SUMIFS(Profile!$F$2:$F$17521,Profile!$B$2:$B$17521,$B197,Profile!$C$2:$C$17521,AQ$8))*$C$6</f>
        <v>0.2612032398</v>
      </c>
      <c r="AR197" s="193">
        <f>(SUMIFS(Profile!$F$2:$F$17521,Profile!$B$2:$B$17521,$B197,Profile!$C$2:$C$17521,AR$8))*$C$6</f>
        <v>0.2600013844</v>
      </c>
      <c r="AS197" s="193">
        <f>(SUMIFS(Profile!$F$2:$F$17521,Profile!$B$2:$B$17521,$B197,Profile!$C$2:$C$17521,AS$8))*$C$6</f>
        <v>0.2503865412</v>
      </c>
      <c r="AT197" s="193">
        <f>(SUMIFS(Profile!$F$2:$F$17521,Profile!$B$2:$B$17521,$B197,Profile!$C$2:$C$17521,AT$8))*$C$6</f>
        <v>0.2491846858</v>
      </c>
      <c r="AU197" s="193">
        <f>(SUMIFS(Profile!$F$2:$F$17521,Profile!$B$2:$B$17521,$B197,Profile!$C$2:$C$17521,AU$8))*$C$6</f>
        <v>0.2539921074</v>
      </c>
      <c r="AV197" s="193">
        <f>(SUMIFS(Profile!$F$2:$F$17521,Profile!$B$2:$B$17521,$B197,Profile!$C$2:$C$17521,AV$8))*$C$6</f>
        <v>0.2515883966</v>
      </c>
      <c r="AW197" s="193">
        <f>(SUMIFS(Profile!$F$2:$F$17521,Profile!$B$2:$B$17521,$B197,Profile!$C$2:$C$17521,AW$8))*$C$6</f>
        <v>0.2423741719</v>
      </c>
      <c r="AX197" s="193">
        <f>(SUMIFS(Profile!$F$2:$F$17521,Profile!$B$2:$B$17521,$B197,Profile!$C$2:$C$17521,AX$8))*$C$6</f>
        <v>0.223545104</v>
      </c>
      <c r="AY197" s="193">
        <f>(SUMIFS(Profile!$F$2:$F$17521,Profile!$B$2:$B$17521,$B197,Profile!$C$2:$C$17521,AY$8))*$C$6</f>
        <v>0.2083216023</v>
      </c>
      <c r="AZ197" s="193">
        <f>(SUMIFS(Profile!$F$2:$F$17521,Profile!$B$2:$B$17521,$B197,Profile!$C$2:$C$17521,AZ$8))*$C$6</f>
        <v>0.1778745989</v>
      </c>
      <c r="BA197" s="193">
        <f t="shared" si="16"/>
        <v>10.33812303</v>
      </c>
      <c r="BB197" s="193">
        <f>(SUMIFS(Profile!$E$2:$E$17521,Profile!$B$2:$B$17521,$B197,Profile!$C$2:$C$17521,BB$8))*$C$9</f>
        <v>0</v>
      </c>
      <c r="BC197" s="193">
        <f>(SUMIFS(Profile!$E$2:$E$17521,Profile!$B$2:$B$17521,$B197,Profile!$C$2:$C$17521,BC$8))*$C$9</f>
        <v>0</v>
      </c>
      <c r="BD197" s="193">
        <f>(SUMIFS(Profile!$E$2:$E$17521,Profile!$B$2:$B$17521,$B197,Profile!$C$2:$C$17521,BD$8))*$C$9</f>
        <v>0</v>
      </c>
      <c r="BE197" s="193">
        <f>(SUMIFS(Profile!$E$2:$E$17521,Profile!$B$2:$B$17521,$B197,Profile!$C$2:$C$17521,BE$8))*$C$9</f>
        <v>0</v>
      </c>
      <c r="BF197" s="193">
        <f>(SUMIFS(Profile!$E$2:$E$17521,Profile!$B$2:$B$17521,$B197,Profile!$C$2:$C$17521,BF$8))*$C$9</f>
        <v>0</v>
      </c>
      <c r="BG197" s="193">
        <f>(SUMIFS(Profile!$E$2:$E$17521,Profile!$B$2:$B$17521,$B197,Profile!$C$2:$C$17521,BG$8))*$C$9</f>
        <v>0</v>
      </c>
      <c r="BH197" s="193">
        <f>(SUMIFS(Profile!$E$2:$E$17521,Profile!$B$2:$B$17521,$B197,Profile!$C$2:$C$17521,BH$8))*$C$9</f>
        <v>0</v>
      </c>
      <c r="BI197" s="193">
        <f>(SUMIFS(Profile!$E$2:$E$17521,Profile!$B$2:$B$17521,$B197,Profile!$C$2:$C$17521,BI$8))*$C$9</f>
        <v>0</v>
      </c>
      <c r="BJ197" s="193">
        <f>(SUMIFS(Profile!$E$2:$E$17521,Profile!$B$2:$B$17521,$B197,Profile!$C$2:$C$17521,BJ$8))*$C$9</f>
        <v>0.004008165372</v>
      </c>
      <c r="BK197" s="193">
        <f>(SUMIFS(Profile!$E$2:$E$17521,Profile!$B$2:$B$17521,$B197,Profile!$C$2:$C$17521,BK$8))*$C$9</f>
        <v>0.01030704836</v>
      </c>
      <c r="BL197" s="193">
        <f>(SUMIFS(Profile!$E$2:$E$17521,Profile!$B$2:$B$17521,$B197,Profile!$C$2:$C$17521,BL$8))*$C$9</f>
        <v>0.02369938644</v>
      </c>
      <c r="BM197" s="193">
        <f>(SUMIFS(Profile!$E$2:$E$17521,Profile!$B$2:$B$17521,$B197,Profile!$C$2:$C$17521,BM$8))*$C$9</f>
        <v>0.04563990294</v>
      </c>
      <c r="BN197" s="193">
        <f>(SUMIFS(Profile!$E$2:$E$17521,Profile!$B$2:$B$17521,$B197,Profile!$C$2:$C$17521,BN$8))*$C$9</f>
        <v>0.07844812739</v>
      </c>
      <c r="BO197" s="193">
        <f>(SUMIFS(Profile!$E$2:$E$17521,Profile!$B$2:$B$17521,$B197,Profile!$C$2:$C$17521,BO$8))*$C$9</f>
        <v>0.124295777</v>
      </c>
      <c r="BP197" s="193">
        <f>(SUMIFS(Profile!$E$2:$E$17521,Profile!$B$2:$B$17521,$B197,Profile!$C$2:$C$17521,BP$8))*$C$9</f>
        <v>0.1794052143</v>
      </c>
      <c r="BQ197" s="193">
        <f>(SUMIFS(Profile!$E$2:$E$17521,Profile!$B$2:$B$17521,$B197,Profile!$C$2:$C$17521,BQ$8))*$C$9</f>
        <v>0.2227795563</v>
      </c>
      <c r="BR197" s="193">
        <f>(SUMIFS(Profile!$E$2:$E$17521,Profile!$B$2:$B$17521,$B197,Profile!$C$2:$C$17521,BR$8))*$C$9</f>
        <v>0.2544488149</v>
      </c>
      <c r="BS197" s="193">
        <f>(SUMIFS(Profile!$E$2:$E$17521,Profile!$B$2:$B$17521,$B197,Profile!$C$2:$C$17521,BS$8))*$C$9</f>
        <v>0.3007837681</v>
      </c>
      <c r="BT197" s="193">
        <f>(SUMIFS(Profile!$E$2:$E$17521,Profile!$B$2:$B$17521,$B197,Profile!$C$2:$C$17521,BT$8))*$C$9</f>
        <v>0.4021768504</v>
      </c>
      <c r="BU197" s="193">
        <f>(SUMIFS(Profile!$E$2:$E$17521,Profile!$B$2:$B$17521,$B197,Profile!$C$2:$C$17521,BU$8))*$C$9</f>
        <v>0.4476826128</v>
      </c>
      <c r="BV197" s="193">
        <f>(SUMIFS(Profile!$E$2:$E$17521,Profile!$B$2:$B$17521,$B197,Profile!$C$2:$C$17521,BV$8))*$C$9</f>
        <v>0.4928274753</v>
      </c>
      <c r="BW197" s="193">
        <f>(SUMIFS(Profile!$E$2:$E$17521,Profile!$B$2:$B$17521,$B197,Profile!$C$2:$C$17521,BW$8))*$C$9</f>
        <v>0.4949613516</v>
      </c>
      <c r="BX197" s="193">
        <f>(SUMIFS(Profile!$E$2:$E$17521,Profile!$B$2:$B$17521,$B197,Profile!$C$2:$C$17521,BX$8))*$C$9</f>
        <v>0.5206386914</v>
      </c>
      <c r="BY197" s="193">
        <f>(SUMIFS(Profile!$E$2:$E$17521,Profile!$B$2:$B$17521,$B197,Profile!$C$2:$C$17521,BY$8))*$C$9</f>
        <v>0.567426493</v>
      </c>
      <c r="BZ197" s="193">
        <f>(SUMIFS(Profile!$E$2:$E$17521,Profile!$B$2:$B$17521,$B197,Profile!$C$2:$C$17521,BZ$8))*$C$9</f>
        <v>0.6003164324</v>
      </c>
      <c r="CA197" s="193">
        <f>(SUMIFS(Profile!$E$2:$E$17521,Profile!$B$2:$B$17521,$B197,Profile!$C$2:$C$17521,CA$8))*$C$9</f>
        <v>0.5931712332</v>
      </c>
      <c r="CB197" s="193">
        <f>(SUMIFS(Profile!$E$2:$E$17521,Profile!$B$2:$B$17521,$B197,Profile!$C$2:$C$17521,CB$8))*$C$9</f>
        <v>0.604293742</v>
      </c>
      <c r="CC197" s="193">
        <f>(SUMIFS(Profile!$E$2:$E$17521,Profile!$B$2:$B$17521,$B197,Profile!$C$2:$C$17521,CC$8))*$C$9</f>
        <v>0.6454496773</v>
      </c>
      <c r="CD197" s="193">
        <f>(SUMIFS(Profile!$E$2:$E$17521,Profile!$B$2:$B$17521,$B197,Profile!$C$2:$C$17521,CD$8))*$C$9</f>
        <v>0.5375805705</v>
      </c>
      <c r="CE197" s="193">
        <f>(SUMIFS(Profile!$E$2:$E$17521,Profile!$B$2:$B$17521,$B197,Profile!$C$2:$C$17521,CE$8))*$C$9</f>
        <v>0.6001555169</v>
      </c>
      <c r="CF197" s="193">
        <f>(SUMIFS(Profile!$E$2:$E$17521,Profile!$B$2:$B$17521,$B197,Profile!$C$2:$C$17521,CF$8))*$C$9</f>
        <v>0.5208194381</v>
      </c>
      <c r="CG197" s="193">
        <f>(SUMIFS(Profile!$E$2:$E$17521,Profile!$B$2:$B$17521,$B197,Profile!$C$2:$C$17521,CG$8))*$C$9</f>
        <v>0.4573768597</v>
      </c>
      <c r="CH197" s="193">
        <f>(SUMIFS(Profile!$E$2:$E$17521,Profile!$B$2:$B$17521,$B197,Profile!$C$2:$C$17521,CH$8))*$C$9</f>
        <v>0.3915606846</v>
      </c>
      <c r="CI197" s="193">
        <f>(SUMIFS(Profile!$E$2:$E$17521,Profile!$B$2:$B$17521,$B197,Profile!$C$2:$C$17521,CI$8))*$C$9</f>
        <v>0.3526675654</v>
      </c>
      <c r="CJ197" s="193">
        <f>(SUMIFS(Profile!$E$2:$E$17521,Profile!$B$2:$B$17521,$B197,Profile!$C$2:$C$17521,CJ$8))*$C$9</f>
        <v>0.2722251764</v>
      </c>
      <c r="CK197" s="193">
        <f>(SUMIFS(Profile!$E$2:$E$17521,Profile!$B$2:$B$17521,$B197,Profile!$C$2:$C$17521,CK$8))*$C$9</f>
        <v>0.2064587762</v>
      </c>
      <c r="CL197" s="193">
        <f>(SUMIFS(Profile!$E$2:$E$17521,Profile!$B$2:$B$17521,$B197,Profile!$C$2:$C$17521,CL$8))*$C$9</f>
        <v>0.1660569708</v>
      </c>
      <c r="CM197" s="193">
        <f>(SUMIFS(Profile!$E$2:$E$17521,Profile!$B$2:$B$17521,$B197,Profile!$C$2:$C$17521,CM$8))*$C$9</f>
        <v>0.1138682263</v>
      </c>
      <c r="CN197" s="193">
        <f>(SUMIFS(Profile!$E$2:$E$17521,Profile!$B$2:$B$17521,$B197,Profile!$C$2:$C$17521,CN$8))*$C$9</f>
        <v>0.06624319448</v>
      </c>
      <c r="CO197" s="193">
        <f>(SUMIFS(Profile!$E$2:$E$17521,Profile!$B$2:$B$17521,$B197,Profile!$C$2:$C$17521,CO$8))*$C$9</f>
        <v>0.02710106203</v>
      </c>
      <c r="CP197" s="193">
        <f>(SUMIFS(Profile!$E$2:$E$17521,Profile!$B$2:$B$17521,$B197,Profile!$C$2:$C$17521,CP$8))*$C$9</f>
        <v>0.009830887187</v>
      </c>
      <c r="CQ197" s="193">
        <f>(SUMIFS(Profile!$E$2:$E$17521,Profile!$B$2:$B$17521,$B197,Profile!$C$2:$C$17521,CQ$8))*$C$9</f>
        <v>0.003417776654</v>
      </c>
      <c r="CR197" s="193">
        <f>(SUMIFS(Profile!$E$2:$E$17521,Profile!$B$2:$B$17521,$B197,Profile!$C$2:$C$17521,CR$8))*$C$9</f>
        <v>0</v>
      </c>
      <c r="CS197" s="193">
        <f>(SUMIFS(Profile!$E$2:$E$17521,Profile!$B$2:$B$17521,$B197,Profile!$C$2:$C$17521,CS$8))*$C$9</f>
        <v>0</v>
      </c>
      <c r="CT197" s="193">
        <f>(SUMIFS(Profile!$E$2:$E$17521,Profile!$B$2:$B$17521,$B197,Profile!$C$2:$C$17521,CT$8))*$C$9</f>
        <v>0</v>
      </c>
      <c r="CU197" s="193">
        <f>(SUMIFS(Profile!$E$2:$E$17521,Profile!$B$2:$B$17521,$B197,Profile!$C$2:$C$17521,CU$8))*$C$9</f>
        <v>0</v>
      </c>
      <c r="CV197" s="193">
        <f>(SUMIFS(Profile!$E$2:$E$17521,Profile!$B$2:$B$17521,$B197,Profile!$C$2:$C$17521,CV$8))*$C$9</f>
        <v>0</v>
      </c>
      <c r="CW197" s="193">
        <f>(SUMIFS(Profile!$E$2:$E$17521,Profile!$B$2:$B$17521,$B197,Profile!$C$2:$C$17521,CW$8))*$C$9</f>
        <v>0</v>
      </c>
      <c r="CX197" s="193">
        <f t="shared" si="17"/>
        <v>5.293517535</v>
      </c>
      <c r="CY197" s="193">
        <f t="shared" ref="CY197:ET197" si="947">MAX(BB197-E197,0)</f>
        <v>0</v>
      </c>
      <c r="CZ197" s="193">
        <f t="shared" si="947"/>
        <v>0</v>
      </c>
      <c r="DA197" s="193">
        <f t="shared" si="947"/>
        <v>0</v>
      </c>
      <c r="DB197" s="193">
        <f t="shared" si="947"/>
        <v>0</v>
      </c>
      <c r="DC197" s="193">
        <f t="shared" si="947"/>
        <v>0</v>
      </c>
      <c r="DD197" s="193">
        <f t="shared" si="947"/>
        <v>0</v>
      </c>
      <c r="DE197" s="193">
        <f t="shared" si="947"/>
        <v>0</v>
      </c>
      <c r="DF197" s="193">
        <f t="shared" si="947"/>
        <v>0</v>
      </c>
      <c r="DG197" s="193">
        <f t="shared" si="947"/>
        <v>0</v>
      </c>
      <c r="DH197" s="193">
        <f t="shared" si="947"/>
        <v>0</v>
      </c>
      <c r="DI197" s="193">
        <f t="shared" si="947"/>
        <v>0</v>
      </c>
      <c r="DJ197" s="193">
        <f t="shared" si="947"/>
        <v>0</v>
      </c>
      <c r="DK197" s="193">
        <f t="shared" si="947"/>
        <v>0</v>
      </c>
      <c r="DL197" s="193">
        <f t="shared" si="947"/>
        <v>0</v>
      </c>
      <c r="DM197" s="193">
        <f t="shared" si="947"/>
        <v>0.009142366323</v>
      </c>
      <c r="DN197" s="193">
        <f t="shared" si="947"/>
        <v>0.03408825887</v>
      </c>
      <c r="DO197" s="193">
        <f t="shared" si="947"/>
        <v>0.05734452965</v>
      </c>
      <c r="DP197" s="193">
        <f t="shared" si="947"/>
        <v>0.09246216585</v>
      </c>
      <c r="DQ197" s="193">
        <f t="shared" si="947"/>
        <v>0.196258959</v>
      </c>
      <c r="DR197" s="193">
        <f t="shared" si="947"/>
        <v>0.2469727614</v>
      </c>
      <c r="DS197" s="193">
        <f t="shared" si="947"/>
        <v>0.2937200978</v>
      </c>
      <c r="DT197" s="193">
        <f t="shared" si="947"/>
        <v>0.3018632511</v>
      </c>
      <c r="DU197" s="193">
        <f t="shared" si="947"/>
        <v>0.3255374986</v>
      </c>
      <c r="DV197" s="193">
        <f t="shared" si="947"/>
        <v>0.3731265371</v>
      </c>
      <c r="DW197" s="193">
        <f t="shared" si="947"/>
        <v>0.4004078179</v>
      </c>
      <c r="DX197" s="193">
        <f t="shared" si="947"/>
        <v>0.390858908</v>
      </c>
      <c r="DY197" s="193">
        <f t="shared" si="947"/>
        <v>0.4144005892</v>
      </c>
      <c r="DZ197" s="193">
        <f t="shared" si="947"/>
        <v>0.4583608537</v>
      </c>
      <c r="EA197" s="193">
        <f t="shared" si="947"/>
        <v>0.35489855</v>
      </c>
      <c r="EB197" s="193">
        <f t="shared" si="947"/>
        <v>0.4178741149</v>
      </c>
      <c r="EC197" s="193">
        <f t="shared" si="947"/>
        <v>0.3381374177</v>
      </c>
      <c r="ED197" s="193">
        <f t="shared" si="947"/>
        <v>0.2626762853</v>
      </c>
      <c r="EE197" s="193">
        <f t="shared" si="947"/>
        <v>0.1836397008</v>
      </c>
      <c r="EF197" s="193">
        <f t="shared" si="947"/>
        <v>0.1263181322</v>
      </c>
      <c r="EG197" s="193">
        <f t="shared" si="947"/>
        <v>0.01542873981</v>
      </c>
      <c r="EH197" s="193">
        <f t="shared" si="947"/>
        <v>0</v>
      </c>
      <c r="EI197" s="193">
        <f t="shared" si="947"/>
        <v>0</v>
      </c>
      <c r="EJ197" s="193">
        <f t="shared" si="947"/>
        <v>0</v>
      </c>
      <c r="EK197" s="193">
        <f t="shared" si="947"/>
        <v>0</v>
      </c>
      <c r="EL197" s="193">
        <f t="shared" si="947"/>
        <v>0</v>
      </c>
      <c r="EM197" s="193">
        <f t="shared" si="947"/>
        <v>0</v>
      </c>
      <c r="EN197" s="193">
        <f t="shared" si="947"/>
        <v>0</v>
      </c>
      <c r="EO197" s="193">
        <f t="shared" si="947"/>
        <v>0</v>
      </c>
      <c r="EP197" s="193">
        <f t="shared" si="947"/>
        <v>0</v>
      </c>
      <c r="EQ197" s="193">
        <f t="shared" si="947"/>
        <v>0</v>
      </c>
      <c r="ER197" s="193">
        <f t="shared" si="947"/>
        <v>0</v>
      </c>
      <c r="ES197" s="193">
        <f t="shared" si="947"/>
        <v>0</v>
      </c>
      <c r="ET197" s="193">
        <f t="shared" si="947"/>
        <v>0</v>
      </c>
      <c r="EU197" s="193">
        <f t="shared" si="19"/>
        <v>5.044605491</v>
      </c>
      <c r="EV197" s="193">
        <f t="shared" ref="EV197:GQ197" si="948">BB197-CY197</f>
        <v>0</v>
      </c>
      <c r="EW197" s="193">
        <f t="shared" si="948"/>
        <v>0</v>
      </c>
      <c r="EX197" s="193">
        <f t="shared" si="948"/>
        <v>0</v>
      </c>
      <c r="EY197" s="193">
        <f t="shared" si="948"/>
        <v>0</v>
      </c>
      <c r="EZ197" s="193">
        <f t="shared" si="948"/>
        <v>0</v>
      </c>
      <c r="FA197" s="193">
        <f t="shared" si="948"/>
        <v>0</v>
      </c>
      <c r="FB197" s="193">
        <f t="shared" si="948"/>
        <v>0</v>
      </c>
      <c r="FC197" s="193">
        <f t="shared" si="948"/>
        <v>0</v>
      </c>
      <c r="FD197" s="193">
        <f t="shared" si="948"/>
        <v>0.004008165372</v>
      </c>
      <c r="FE197" s="193">
        <f t="shared" si="948"/>
        <v>0.01030704836</v>
      </c>
      <c r="FF197" s="193">
        <f t="shared" si="948"/>
        <v>0.02369938644</v>
      </c>
      <c r="FG197" s="193">
        <f t="shared" si="948"/>
        <v>0.04563990294</v>
      </c>
      <c r="FH197" s="193">
        <f t="shared" si="948"/>
        <v>0.07844812739</v>
      </c>
      <c r="FI197" s="193">
        <f t="shared" si="948"/>
        <v>0.124295777</v>
      </c>
      <c r="FJ197" s="193">
        <f t="shared" si="948"/>
        <v>0.170262848</v>
      </c>
      <c r="FK197" s="193">
        <f t="shared" si="948"/>
        <v>0.1886912974</v>
      </c>
      <c r="FL197" s="193">
        <f t="shared" si="948"/>
        <v>0.1971042852</v>
      </c>
      <c r="FM197" s="193">
        <f t="shared" si="948"/>
        <v>0.2083216023</v>
      </c>
      <c r="FN197" s="193">
        <f t="shared" si="948"/>
        <v>0.2059178915</v>
      </c>
      <c r="FO197" s="193">
        <f t="shared" si="948"/>
        <v>0.2007098514</v>
      </c>
      <c r="FP197" s="193">
        <f t="shared" si="948"/>
        <v>0.1991073775</v>
      </c>
      <c r="FQ197" s="193">
        <f t="shared" si="948"/>
        <v>0.1930981006</v>
      </c>
      <c r="FR197" s="193">
        <f t="shared" si="948"/>
        <v>0.1951011929</v>
      </c>
      <c r="FS197" s="193">
        <f t="shared" si="948"/>
        <v>0.194299956</v>
      </c>
      <c r="FT197" s="193">
        <f t="shared" si="948"/>
        <v>0.1999086145</v>
      </c>
      <c r="FU197" s="193">
        <f t="shared" si="948"/>
        <v>0.2023123253</v>
      </c>
      <c r="FV197" s="193">
        <f t="shared" si="948"/>
        <v>0.1898931528</v>
      </c>
      <c r="FW197" s="193">
        <f t="shared" si="948"/>
        <v>0.1870888236</v>
      </c>
      <c r="FX197" s="193">
        <f t="shared" si="948"/>
        <v>0.1826820204</v>
      </c>
      <c r="FY197" s="193">
        <f t="shared" si="948"/>
        <v>0.182281402</v>
      </c>
      <c r="FZ197" s="193">
        <f t="shared" si="948"/>
        <v>0.1826820204</v>
      </c>
      <c r="GA197" s="193">
        <f t="shared" si="948"/>
        <v>0.1947005744</v>
      </c>
      <c r="GB197" s="193">
        <f t="shared" si="948"/>
        <v>0.2079209838</v>
      </c>
      <c r="GC197" s="193">
        <f t="shared" si="948"/>
        <v>0.2263494332</v>
      </c>
      <c r="GD197" s="193">
        <f t="shared" si="948"/>
        <v>0.2567964366</v>
      </c>
      <c r="GE197" s="193">
        <f t="shared" si="948"/>
        <v>0.2064587762</v>
      </c>
      <c r="GF197" s="193">
        <f t="shared" si="948"/>
        <v>0.1660569708</v>
      </c>
      <c r="GG197" s="193">
        <f t="shared" si="948"/>
        <v>0.1138682263</v>
      </c>
      <c r="GH197" s="193">
        <f t="shared" si="948"/>
        <v>0.06624319448</v>
      </c>
      <c r="GI197" s="193">
        <f t="shared" si="948"/>
        <v>0.02710106203</v>
      </c>
      <c r="GJ197" s="193">
        <f t="shared" si="948"/>
        <v>0.009830887187</v>
      </c>
      <c r="GK197" s="193">
        <f t="shared" si="948"/>
        <v>0.003417776654</v>
      </c>
      <c r="GL197" s="193">
        <f t="shared" si="948"/>
        <v>0</v>
      </c>
      <c r="GM197" s="193">
        <f t="shared" si="948"/>
        <v>0</v>
      </c>
      <c r="GN197" s="193">
        <f t="shared" si="948"/>
        <v>0</v>
      </c>
      <c r="GO197" s="193">
        <f t="shared" si="948"/>
        <v>0</v>
      </c>
      <c r="GP197" s="193">
        <f t="shared" si="948"/>
        <v>0</v>
      </c>
      <c r="GQ197" s="193">
        <f t="shared" si="948"/>
        <v>0</v>
      </c>
      <c r="GR197" s="193">
        <f t="shared" si="21"/>
        <v>3.918030828</v>
      </c>
      <c r="GS197" s="193">
        <f t="shared" ref="GS197:IN197" si="949">E197-EV197</f>
        <v>0.14622574</v>
      </c>
      <c r="GT197" s="193">
        <f t="shared" si="949"/>
        <v>0.1293997645</v>
      </c>
      <c r="GU197" s="193">
        <f t="shared" si="949"/>
        <v>0.1205861582</v>
      </c>
      <c r="GV197" s="193">
        <f t="shared" si="949"/>
        <v>0.1165799736</v>
      </c>
      <c r="GW197" s="193">
        <f t="shared" si="949"/>
        <v>0.1081669858</v>
      </c>
      <c r="GX197" s="193">
        <f t="shared" si="949"/>
        <v>0.1049620381</v>
      </c>
      <c r="GY197" s="193">
        <f t="shared" si="949"/>
        <v>0.1033595642</v>
      </c>
      <c r="GZ197" s="193">
        <f t="shared" si="949"/>
        <v>0.1005552349</v>
      </c>
      <c r="HA197" s="193">
        <f t="shared" si="949"/>
        <v>0.09814954343</v>
      </c>
      <c r="HB197" s="193">
        <f t="shared" si="949"/>
        <v>0.09265189737</v>
      </c>
      <c r="HC197" s="193">
        <f t="shared" si="949"/>
        <v>0.08046141469</v>
      </c>
      <c r="HD197" s="193">
        <f t="shared" si="949"/>
        <v>0.06653326751</v>
      </c>
      <c r="HE197" s="193">
        <f t="shared" si="949"/>
        <v>0.04694545243</v>
      </c>
      <c r="HF197" s="193">
        <f t="shared" si="949"/>
        <v>0.02553552924</v>
      </c>
      <c r="HG197" s="193">
        <f t="shared" si="949"/>
        <v>0</v>
      </c>
      <c r="HH197" s="193">
        <f t="shared" si="949"/>
        <v>0</v>
      </c>
      <c r="HI197" s="193">
        <f t="shared" si="949"/>
        <v>0</v>
      </c>
      <c r="HJ197" s="193">
        <f t="shared" si="949"/>
        <v>0</v>
      </c>
      <c r="HK197" s="193">
        <f t="shared" si="949"/>
        <v>0</v>
      </c>
      <c r="HL197" s="193">
        <f t="shared" si="949"/>
        <v>0</v>
      </c>
      <c r="HM197" s="193">
        <f t="shared" si="949"/>
        <v>0</v>
      </c>
      <c r="HN197" s="193">
        <f t="shared" si="949"/>
        <v>0</v>
      </c>
      <c r="HO197" s="193">
        <f t="shared" si="949"/>
        <v>0</v>
      </c>
      <c r="HP197" s="193">
        <f t="shared" si="949"/>
        <v>0</v>
      </c>
      <c r="HQ197" s="193">
        <f t="shared" si="949"/>
        <v>0</v>
      </c>
      <c r="HR197" s="193">
        <f t="shared" si="949"/>
        <v>0</v>
      </c>
      <c r="HS197" s="193">
        <f t="shared" si="949"/>
        <v>0</v>
      </c>
      <c r="HT197" s="193">
        <f t="shared" si="949"/>
        <v>0</v>
      </c>
      <c r="HU197" s="193">
        <f t="shared" si="949"/>
        <v>0</v>
      </c>
      <c r="HV197" s="193">
        <f t="shared" si="949"/>
        <v>0</v>
      </c>
      <c r="HW197" s="193">
        <f t="shared" si="949"/>
        <v>0</v>
      </c>
      <c r="HX197" s="193">
        <f t="shared" si="949"/>
        <v>0</v>
      </c>
      <c r="HY197" s="193">
        <f t="shared" si="949"/>
        <v>0</v>
      </c>
      <c r="HZ197" s="193">
        <f t="shared" si="949"/>
        <v>0</v>
      </c>
      <c r="IA197" s="193">
        <f t="shared" si="949"/>
        <v>0</v>
      </c>
      <c r="IB197" s="193">
        <f t="shared" si="949"/>
        <v>0.05634693745</v>
      </c>
      <c r="IC197" s="193">
        <f t="shared" si="949"/>
        <v>0.09875183518</v>
      </c>
      <c r="ID197" s="193">
        <f t="shared" si="949"/>
        <v>0.1509405797</v>
      </c>
      <c r="IE197" s="193">
        <f t="shared" si="949"/>
        <v>0.1949600453</v>
      </c>
      <c r="IF197" s="193">
        <f t="shared" si="949"/>
        <v>0.2329003223</v>
      </c>
      <c r="IG197" s="193">
        <f t="shared" si="949"/>
        <v>0.240555654</v>
      </c>
      <c r="IH197" s="193">
        <f t="shared" si="949"/>
        <v>0.2457669091</v>
      </c>
      <c r="II197" s="193">
        <f t="shared" si="949"/>
        <v>0.2539921074</v>
      </c>
      <c r="IJ197" s="193">
        <f t="shared" si="949"/>
        <v>0.2515883966</v>
      </c>
      <c r="IK197" s="193">
        <f t="shared" si="949"/>
        <v>0.2423741719</v>
      </c>
      <c r="IL197" s="193">
        <f t="shared" si="949"/>
        <v>0.223545104</v>
      </c>
      <c r="IM197" s="193">
        <f t="shared" si="949"/>
        <v>0.2083216023</v>
      </c>
      <c r="IN197" s="193">
        <f t="shared" si="949"/>
        <v>0.1778745989</v>
      </c>
      <c r="IO197" s="193">
        <f t="shared" si="23"/>
        <v>2.577918264</v>
      </c>
      <c r="IP197" s="193">
        <f t="shared" si="29"/>
        <v>2.031077662</v>
      </c>
      <c r="IQ197" s="193">
        <f t="shared" ref="IQ197:KK197" si="950">MAX((MIN(CZ197+IP197,$IO$7))-GT197,0)</f>
        <v>1.901677898</v>
      </c>
      <c r="IR197" s="193">
        <f t="shared" si="950"/>
        <v>1.78109174</v>
      </c>
      <c r="IS197" s="193">
        <f t="shared" si="950"/>
        <v>1.664511766</v>
      </c>
      <c r="IT197" s="193">
        <f t="shared" si="950"/>
        <v>1.55634478</v>
      </c>
      <c r="IU197" s="193">
        <f t="shared" si="950"/>
        <v>1.451382742</v>
      </c>
      <c r="IV197" s="193">
        <f t="shared" si="950"/>
        <v>1.348023178</v>
      </c>
      <c r="IW197" s="193">
        <f t="shared" si="950"/>
        <v>1.247467943</v>
      </c>
      <c r="IX197" s="193">
        <f t="shared" si="950"/>
        <v>1.1493184</v>
      </c>
      <c r="IY197" s="193">
        <f t="shared" si="950"/>
        <v>1.056666502</v>
      </c>
      <c r="IZ197" s="193">
        <f t="shared" si="950"/>
        <v>0.9762050875</v>
      </c>
      <c r="JA197" s="193">
        <f t="shared" si="950"/>
        <v>0.90967182</v>
      </c>
      <c r="JB197" s="193">
        <f t="shared" si="950"/>
        <v>0.8627263676</v>
      </c>
      <c r="JC197" s="193">
        <f t="shared" si="950"/>
        <v>0.8371908384</v>
      </c>
      <c r="JD197" s="193">
        <f t="shared" si="950"/>
        <v>0.8463332047</v>
      </c>
      <c r="JE197" s="193">
        <f t="shared" si="950"/>
        <v>0.8804214636</v>
      </c>
      <c r="JF197" s="193">
        <f t="shared" si="950"/>
        <v>0.9377659932</v>
      </c>
      <c r="JG197" s="193">
        <f t="shared" si="950"/>
        <v>1.030228159</v>
      </c>
      <c r="JH197" s="193">
        <f t="shared" si="950"/>
        <v>1.226487118</v>
      </c>
      <c r="JI197" s="193">
        <f t="shared" si="950"/>
        <v>1.473459879</v>
      </c>
      <c r="JJ197" s="193">
        <f t="shared" si="950"/>
        <v>1.767179977</v>
      </c>
      <c r="JK197" s="193">
        <f t="shared" si="950"/>
        <v>2.069043228</v>
      </c>
      <c r="JL197" s="193">
        <f t="shared" si="950"/>
        <v>2.394580727</v>
      </c>
      <c r="JM197" s="193">
        <f t="shared" si="950"/>
        <v>2.767707264</v>
      </c>
      <c r="JN197" s="193">
        <f t="shared" si="950"/>
        <v>3.168115082</v>
      </c>
      <c r="JO197" s="193">
        <f t="shared" si="950"/>
        <v>3.55897399</v>
      </c>
      <c r="JP197" s="193">
        <f t="shared" si="950"/>
        <v>3.973374579</v>
      </c>
      <c r="JQ197" s="193">
        <f t="shared" si="950"/>
        <v>4.431735433</v>
      </c>
      <c r="JR197" s="193">
        <f t="shared" si="950"/>
        <v>4.786633983</v>
      </c>
      <c r="JS197" s="193">
        <f t="shared" si="950"/>
        <v>5</v>
      </c>
      <c r="JT197" s="193">
        <f t="shared" si="950"/>
        <v>5</v>
      </c>
      <c r="JU197" s="193">
        <f t="shared" si="950"/>
        <v>5</v>
      </c>
      <c r="JV197" s="193">
        <f t="shared" si="950"/>
        <v>5</v>
      </c>
      <c r="JW197" s="193">
        <f t="shared" si="950"/>
        <v>5</v>
      </c>
      <c r="JX197" s="193">
        <f t="shared" si="950"/>
        <v>5</v>
      </c>
      <c r="JY197" s="193">
        <f t="shared" si="950"/>
        <v>4.943653063</v>
      </c>
      <c r="JZ197" s="193">
        <f t="shared" si="950"/>
        <v>4.844901227</v>
      </c>
      <c r="KA197" s="193">
        <f t="shared" si="950"/>
        <v>4.693960648</v>
      </c>
      <c r="KB197" s="193">
        <f t="shared" si="950"/>
        <v>4.499000602</v>
      </c>
      <c r="KC197" s="193">
        <f t="shared" si="950"/>
        <v>4.26610028</v>
      </c>
      <c r="KD197" s="193">
        <f t="shared" si="950"/>
        <v>4.025544626</v>
      </c>
      <c r="KE197" s="193">
        <f t="shared" si="950"/>
        <v>3.779777717</v>
      </c>
      <c r="KF197" s="193">
        <f t="shared" si="950"/>
        <v>3.52578561</v>
      </c>
      <c r="KG197" s="193">
        <f t="shared" si="950"/>
        <v>3.274197213</v>
      </c>
      <c r="KH197" s="193">
        <f t="shared" si="950"/>
        <v>3.031823041</v>
      </c>
      <c r="KI197" s="193">
        <f t="shared" si="950"/>
        <v>2.808277937</v>
      </c>
      <c r="KJ197" s="193">
        <f t="shared" si="950"/>
        <v>2.599956335</v>
      </c>
      <c r="KK197" s="193">
        <f t="shared" si="950"/>
        <v>2.422081736</v>
      </c>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row>
    <row r="198" ht="14.25" customHeight="1">
      <c r="A198" s="1">
        <v>7.0</v>
      </c>
      <c r="B198" s="1">
        <f t="shared" ref="B198:C198" si="951">B197+1</f>
        <v>188</v>
      </c>
      <c r="C198" s="267">
        <f t="shared" si="951"/>
        <v>43653</v>
      </c>
      <c r="D198" s="193">
        <f t="shared" si="15"/>
        <v>9.169756066</v>
      </c>
      <c r="E198" s="193">
        <f>(SUMIFS(Profile!$F$2:$F$17521,Profile!$B$2:$B$17521,$B198,Profile!$C$2:$C$17521,E$8))*$C$6</f>
        <v>0.1482288324</v>
      </c>
      <c r="F198" s="193">
        <f>(SUMIFS(Profile!$F$2:$F$17521,Profile!$B$2:$B$17521,$B198,Profile!$C$2:$C$17521,F$8))*$C$6</f>
        <v>0.1310022383</v>
      </c>
      <c r="G198" s="193">
        <f>(SUMIFS(Profile!$F$2:$F$17521,Profile!$B$2:$B$17521,$B198,Profile!$C$2:$C$17521,G$8))*$C$6</f>
        <v>0.1225892506</v>
      </c>
      <c r="H198" s="193">
        <f>(SUMIFS(Profile!$F$2:$F$17521,Profile!$B$2:$B$17521,$B198,Profile!$C$2:$C$17521,H$8))*$C$6</f>
        <v>0.1173812105</v>
      </c>
      <c r="I198" s="193">
        <f>(SUMIFS(Profile!$F$2:$F$17521,Profile!$B$2:$B$17521,$B198,Profile!$C$2:$C$17521,I$8))*$C$6</f>
        <v>0.1077663673</v>
      </c>
      <c r="J198" s="193">
        <f>(SUMIFS(Profile!$F$2:$F$17521,Profile!$B$2:$B$17521,$B198,Profile!$C$2:$C$17521,J$8))*$C$6</f>
        <v>0.1045614196</v>
      </c>
      <c r="K198" s="193">
        <f>(SUMIFS(Profile!$F$2:$F$17521,Profile!$B$2:$B$17521,$B198,Profile!$C$2:$C$17521,K$8))*$C$6</f>
        <v>0.1049620381</v>
      </c>
      <c r="L198" s="193">
        <f>(SUMIFS(Profile!$F$2:$F$17521,Profile!$B$2:$B$17521,$B198,Profile!$C$2:$C$17521,L$8))*$C$6</f>
        <v>0.1025583273</v>
      </c>
      <c r="M198" s="193">
        <f>(SUMIFS(Profile!$F$2:$F$17521,Profile!$B$2:$B$17521,$B198,Profile!$C$2:$C$17521,M$8))*$C$6</f>
        <v>0.1029589457</v>
      </c>
      <c r="N198" s="193">
        <f>(SUMIFS(Profile!$F$2:$F$17521,Profile!$B$2:$B$17521,$B198,Profile!$C$2:$C$17521,N$8))*$C$6</f>
        <v>0.1045614196</v>
      </c>
      <c r="O198" s="193">
        <f>(SUMIFS(Profile!$F$2:$F$17521,Profile!$B$2:$B$17521,$B198,Profile!$C$2:$C$17521,O$8))*$C$6</f>
        <v>0.1049620381</v>
      </c>
      <c r="P198" s="193">
        <f>(SUMIFS(Profile!$F$2:$F$17521,Profile!$B$2:$B$17521,$B198,Profile!$C$2:$C$17521,P$8))*$C$6</f>
        <v>0.1105706966</v>
      </c>
      <c r="Q198" s="193">
        <f>(SUMIFS(Profile!$F$2:$F$17521,Profile!$B$2:$B$17521,$B198,Profile!$C$2:$C$17521,Q$8))*$C$6</f>
        <v>0.128999146</v>
      </c>
      <c r="R198" s="193">
        <f>(SUMIFS(Profile!$F$2:$F$17521,Profile!$B$2:$B$17521,$B198,Profile!$C$2:$C$17521,R$8))*$C$6</f>
        <v>0.1586449125</v>
      </c>
      <c r="S198" s="193">
        <f>(SUMIFS(Profile!$F$2:$F$17521,Profile!$B$2:$B$17521,$B198,Profile!$C$2:$C$17521,S$8))*$C$6</f>
        <v>0.176272125</v>
      </c>
      <c r="T198" s="193">
        <f>(SUMIFS(Profile!$F$2:$F$17521,Profile!$B$2:$B$17521,$B198,Profile!$C$2:$C$17521,T$8))*$C$6</f>
        <v>0.1938993375</v>
      </c>
      <c r="U198" s="193">
        <f>(SUMIFS(Profile!$F$2:$F$17521,Profile!$B$2:$B$17521,$B198,Profile!$C$2:$C$17521,U$8))*$C$6</f>
        <v>0.2027129437</v>
      </c>
      <c r="V198" s="193">
        <f>(SUMIFS(Profile!$F$2:$F$17521,Profile!$B$2:$B$17521,$B198,Profile!$C$2:$C$17521,V$8))*$C$6</f>
        <v>0.2091228392</v>
      </c>
      <c r="W198" s="193">
        <f>(SUMIFS(Profile!$F$2:$F$17521,Profile!$B$2:$B$17521,$B198,Profile!$C$2:$C$17521,W$8))*$C$6</f>
        <v>0.2091228392</v>
      </c>
      <c r="X198" s="193">
        <f>(SUMIFS(Profile!$F$2:$F$17521,Profile!$B$2:$B$17521,$B198,Profile!$C$2:$C$17521,X$8))*$C$6</f>
        <v>0.2107253131</v>
      </c>
      <c r="Y198" s="193">
        <f>(SUMIFS(Profile!$F$2:$F$17521,Profile!$B$2:$B$17521,$B198,Profile!$C$2:$C$17521,Y$8))*$C$6</f>
        <v>0.21152655</v>
      </c>
      <c r="Z198" s="193">
        <f>(SUMIFS(Profile!$F$2:$F$17521,Profile!$B$2:$B$17521,$B198,Profile!$C$2:$C$17521,Z$8))*$C$6</f>
        <v>0.2035141807</v>
      </c>
      <c r="AA198" s="193">
        <f>(SUMIFS(Profile!$F$2:$F$17521,Profile!$B$2:$B$17521,$B198,Profile!$C$2:$C$17521,AA$8))*$C$6</f>
        <v>0.2039147991</v>
      </c>
      <c r="AB198" s="193">
        <f>(SUMIFS(Profile!$F$2:$F$17521,Profile!$B$2:$B$17521,$B198,Profile!$C$2:$C$17521,AB$8))*$C$6</f>
        <v>0.2067191284</v>
      </c>
      <c r="AC198" s="193">
        <f>(SUMIFS(Profile!$F$2:$F$17521,Profile!$B$2:$B$17521,$B198,Profile!$C$2:$C$17521,AC$8))*$C$6</f>
        <v>0.2063185099</v>
      </c>
      <c r="AD198" s="193">
        <f>(SUMIFS(Profile!$F$2:$F$17521,Profile!$B$2:$B$17521,$B198,Profile!$C$2:$C$17521,AD$8))*$C$6</f>
        <v>0.2031135622</v>
      </c>
      <c r="AE198" s="193">
        <f>(SUMIFS(Profile!$F$2:$F$17521,Profile!$B$2:$B$17521,$B198,Profile!$C$2:$C$17521,AE$8))*$C$6</f>
        <v>0.1971042852</v>
      </c>
      <c r="AF198" s="193">
        <f>(SUMIFS(Profile!$F$2:$F$17521,Profile!$B$2:$B$17521,$B198,Profile!$C$2:$C$17521,AF$8))*$C$6</f>
        <v>0.1983061406</v>
      </c>
      <c r="AG198" s="193">
        <f>(SUMIFS(Profile!$F$2:$F$17521,Profile!$B$2:$B$17521,$B198,Profile!$C$2:$C$17521,AG$8))*$C$6</f>
        <v>0.1947005744</v>
      </c>
      <c r="AH198" s="193">
        <f>(SUMIFS(Profile!$F$2:$F$17521,Profile!$B$2:$B$17521,$B198,Profile!$C$2:$C$17521,AH$8))*$C$6</f>
        <v>0.1963030483</v>
      </c>
      <c r="AI198" s="193">
        <f>(SUMIFS(Profile!$F$2:$F$17521,Profile!$B$2:$B$17521,$B198,Profile!$C$2:$C$17521,AI$8))*$C$6</f>
        <v>0.199507996</v>
      </c>
      <c r="AJ198" s="193">
        <f>(SUMIFS(Profile!$F$2:$F$17521,Profile!$B$2:$B$17521,$B198,Profile!$C$2:$C$17521,AJ$8))*$C$6</f>
        <v>0.2071197469</v>
      </c>
      <c r="AK198" s="193">
        <f>(SUMIFS(Profile!$F$2:$F$17521,Profile!$B$2:$B$17521,$B198,Profile!$C$2:$C$17521,AK$8))*$C$6</f>
        <v>0.21673459</v>
      </c>
      <c r="AL198" s="193">
        <f>(SUMIFS(Profile!$F$2:$F$17521,Profile!$B$2:$B$17521,$B198,Profile!$C$2:$C$17521,AL$8))*$C$6</f>
        <v>0.2367655133</v>
      </c>
      <c r="AM198" s="193">
        <f>(SUMIFS(Profile!$F$2:$F$17521,Profile!$B$2:$B$17521,$B198,Profile!$C$2:$C$17521,AM$8))*$C$6</f>
        <v>0.2575976736</v>
      </c>
      <c r="AN198" s="193">
        <f>(SUMIFS(Profile!$F$2:$F$17521,Profile!$B$2:$B$17521,$B198,Profile!$C$2:$C$17521,AN$8))*$C$6</f>
        <v>0.2636069506</v>
      </c>
      <c r="AO198" s="193">
        <f>(SUMIFS(Profile!$F$2:$F$17521,Profile!$B$2:$B$17521,$B198,Profile!$C$2:$C$17521,AO$8))*$C$6</f>
        <v>0.2660106613</v>
      </c>
      <c r="AP198" s="193">
        <f>(SUMIFS(Profile!$F$2:$F$17521,Profile!$B$2:$B$17521,$B198,Profile!$C$2:$C$17521,AP$8))*$C$6</f>
        <v>0.2652094244</v>
      </c>
      <c r="AQ198" s="193">
        <f>(SUMIFS(Profile!$F$2:$F$17521,Profile!$B$2:$B$17521,$B198,Profile!$C$2:$C$17521,AQ$8))*$C$6</f>
        <v>0.2583989105</v>
      </c>
      <c r="AR198" s="193">
        <f>(SUMIFS(Profile!$F$2:$F$17521,Profile!$B$2:$B$17521,$B198,Profile!$C$2:$C$17521,AR$8))*$C$6</f>
        <v>0.2608026213</v>
      </c>
      <c r="AS198" s="193">
        <f>(SUMIFS(Profile!$F$2:$F$17521,Profile!$B$2:$B$17521,$B198,Profile!$C$2:$C$17521,AS$8))*$C$6</f>
        <v>0.2511877781</v>
      </c>
      <c r="AT198" s="193">
        <f>(SUMIFS(Profile!$F$2:$F$17521,Profile!$B$2:$B$17521,$B198,Profile!$C$2:$C$17521,AT$8))*$C$6</f>
        <v>0.2475822119</v>
      </c>
      <c r="AU198" s="193">
        <f>(SUMIFS(Profile!$F$2:$F$17521,Profile!$B$2:$B$17521,$B198,Profile!$C$2:$C$17521,AU$8))*$C$6</f>
        <v>0.2551939628</v>
      </c>
      <c r="AV198" s="193">
        <f>(SUMIFS(Profile!$F$2:$F$17521,Profile!$B$2:$B$17521,$B198,Profile!$C$2:$C$17521,AV$8))*$C$6</f>
        <v>0.2535914889</v>
      </c>
      <c r="AW198" s="193">
        <f>(SUMIFS(Profile!$F$2:$F$17521,Profile!$B$2:$B$17521,$B198,Profile!$C$2:$C$17521,AW$8))*$C$6</f>
        <v>0.246780975</v>
      </c>
      <c r="AX198" s="193">
        <f>(SUMIFS(Profile!$F$2:$F$17521,Profile!$B$2:$B$17521,$B198,Profile!$C$2:$C$17521,AX$8))*$C$6</f>
        <v>0.2247469594</v>
      </c>
      <c r="AY198" s="193">
        <f>(SUMIFS(Profile!$F$2:$F$17521,Profile!$B$2:$B$17521,$B198,Profile!$C$2:$C$17521,AY$8))*$C$6</f>
        <v>0.2063185099</v>
      </c>
      <c r="AZ198" s="193">
        <f>(SUMIFS(Profile!$F$2:$F$17521,Profile!$B$2:$B$17521,$B198,Profile!$C$2:$C$17521,AZ$8))*$C$6</f>
        <v>0.1794770727</v>
      </c>
      <c r="BA198" s="193">
        <f t="shared" si="16"/>
        <v>10.92877547</v>
      </c>
      <c r="BB198" s="193">
        <f>(SUMIFS(Profile!$E$2:$E$17521,Profile!$B$2:$B$17521,$B198,Profile!$C$2:$C$17521,BB$8))*$C$9</f>
        <v>0</v>
      </c>
      <c r="BC198" s="193">
        <f>(SUMIFS(Profile!$E$2:$E$17521,Profile!$B$2:$B$17521,$B198,Profile!$C$2:$C$17521,BC$8))*$C$9</f>
        <v>0</v>
      </c>
      <c r="BD198" s="193">
        <f>(SUMIFS(Profile!$E$2:$E$17521,Profile!$B$2:$B$17521,$B198,Profile!$C$2:$C$17521,BD$8))*$C$9</f>
        <v>0</v>
      </c>
      <c r="BE198" s="193">
        <f>(SUMIFS(Profile!$E$2:$E$17521,Profile!$B$2:$B$17521,$B198,Profile!$C$2:$C$17521,BE$8))*$C$9</f>
        <v>0</v>
      </c>
      <c r="BF198" s="193">
        <f>(SUMIFS(Profile!$E$2:$E$17521,Profile!$B$2:$B$17521,$B198,Profile!$C$2:$C$17521,BF$8))*$C$9</f>
        <v>0</v>
      </c>
      <c r="BG198" s="193">
        <f>(SUMIFS(Profile!$E$2:$E$17521,Profile!$B$2:$B$17521,$B198,Profile!$C$2:$C$17521,BG$8))*$C$9</f>
        <v>0</v>
      </c>
      <c r="BH198" s="193">
        <f>(SUMIFS(Profile!$E$2:$E$17521,Profile!$B$2:$B$17521,$B198,Profile!$C$2:$C$17521,BH$8))*$C$9</f>
        <v>0</v>
      </c>
      <c r="BI198" s="193">
        <f>(SUMIFS(Profile!$E$2:$E$17521,Profile!$B$2:$B$17521,$B198,Profile!$C$2:$C$17521,BI$8))*$C$9</f>
        <v>0.002471701979</v>
      </c>
      <c r="BJ198" s="193">
        <f>(SUMIFS(Profile!$E$2:$E$17521,Profile!$B$2:$B$17521,$B198,Profile!$C$2:$C$17521,BJ$8))*$C$9</f>
        <v>0.009419188623</v>
      </c>
      <c r="BK198" s="193">
        <f>(SUMIFS(Profile!$E$2:$E$17521,Profile!$B$2:$B$17521,$B198,Profile!$C$2:$C$17521,BK$8))*$C$9</f>
        <v>0.02232820203</v>
      </c>
      <c r="BL198" s="193">
        <f>(SUMIFS(Profile!$E$2:$E$17521,Profile!$B$2:$B$17521,$B198,Profile!$C$2:$C$17521,BL$8))*$C$9</f>
        <v>0.04543528957</v>
      </c>
      <c r="BM198" s="193">
        <f>(SUMIFS(Profile!$E$2:$E$17521,Profile!$B$2:$B$17521,$B198,Profile!$C$2:$C$17521,BM$8))*$C$9</f>
        <v>0.07451708733</v>
      </c>
      <c r="BN198" s="193">
        <f>(SUMIFS(Profile!$E$2:$E$17521,Profile!$B$2:$B$17521,$B198,Profile!$C$2:$C$17521,BN$8))*$C$9</f>
        <v>0.1143126388</v>
      </c>
      <c r="BO198" s="193">
        <f>(SUMIFS(Profile!$E$2:$E$17521,Profile!$B$2:$B$17521,$B198,Profile!$C$2:$C$17521,BO$8))*$C$9</f>
        <v>0.1811811344</v>
      </c>
      <c r="BP198" s="193">
        <f>(SUMIFS(Profile!$E$2:$E$17521,Profile!$B$2:$B$17521,$B198,Profile!$C$2:$C$17521,BP$8))*$C$9</f>
        <v>0.2397606347</v>
      </c>
      <c r="BQ198" s="193">
        <f>(SUMIFS(Profile!$E$2:$E$17521,Profile!$B$2:$B$17521,$B198,Profile!$C$2:$C$17521,BQ$8))*$C$9</f>
        <v>0.2816792602</v>
      </c>
      <c r="BR198" s="193">
        <f>(SUMIFS(Profile!$E$2:$E$17521,Profile!$B$2:$B$17521,$B198,Profile!$C$2:$C$17521,BR$8))*$C$9</f>
        <v>0.3235026637</v>
      </c>
      <c r="BS198" s="193">
        <f>(SUMIFS(Profile!$E$2:$E$17521,Profile!$B$2:$B$17521,$B198,Profile!$C$2:$C$17521,BS$8))*$C$9</f>
        <v>0.3832414929</v>
      </c>
      <c r="BT198" s="193">
        <f>(SUMIFS(Profile!$E$2:$E$17521,Profile!$B$2:$B$17521,$B198,Profile!$C$2:$C$17521,BT$8))*$C$9</f>
        <v>0.4698111411</v>
      </c>
      <c r="BU198" s="193">
        <f>(SUMIFS(Profile!$E$2:$E$17521,Profile!$B$2:$B$17521,$B198,Profile!$C$2:$C$17521,BU$8))*$C$9</f>
        <v>0.5106193915</v>
      </c>
      <c r="BV198" s="193">
        <f>(SUMIFS(Profile!$E$2:$E$17521,Profile!$B$2:$B$17521,$B198,Profile!$C$2:$C$17521,BV$8))*$C$9</f>
        <v>0.5873834909</v>
      </c>
      <c r="BW198" s="193">
        <f>(SUMIFS(Profile!$E$2:$E$17521,Profile!$B$2:$B$17521,$B198,Profile!$C$2:$C$17521,BW$8))*$C$9</f>
        <v>0.58735043</v>
      </c>
      <c r="BX198" s="193">
        <f>(SUMIFS(Profile!$E$2:$E$17521,Profile!$B$2:$B$17521,$B198,Profile!$C$2:$C$17521,BX$8))*$C$9</f>
        <v>0.571881761</v>
      </c>
      <c r="BY198" s="193">
        <f>(SUMIFS(Profile!$E$2:$E$17521,Profile!$B$2:$B$17521,$B198,Profile!$C$2:$C$17521,BY$8))*$C$9</f>
        <v>0.6238167844</v>
      </c>
      <c r="BZ198" s="193">
        <f>(SUMIFS(Profile!$E$2:$E$17521,Profile!$B$2:$B$17521,$B198,Profile!$C$2:$C$17521,BZ$8))*$C$9</f>
        <v>0.6946540965</v>
      </c>
      <c r="CA198" s="193">
        <f>(SUMIFS(Profile!$E$2:$E$17521,Profile!$B$2:$B$17521,$B198,Profile!$C$2:$C$17521,CA$8))*$C$9</f>
        <v>0.6486496973</v>
      </c>
      <c r="CB198" s="193">
        <f>(SUMIFS(Profile!$E$2:$E$17521,Profile!$B$2:$B$17521,$B198,Profile!$C$2:$C$17521,CB$8))*$C$9</f>
        <v>0.6324872457</v>
      </c>
      <c r="CC198" s="193">
        <f>(SUMIFS(Profile!$E$2:$E$17521,Profile!$B$2:$B$17521,$B198,Profile!$C$2:$C$17521,CC$8))*$C$9</f>
        <v>0.6285307867</v>
      </c>
      <c r="CD198" s="193">
        <f>(SUMIFS(Profile!$E$2:$E$17521,Profile!$B$2:$B$17521,$B198,Profile!$C$2:$C$17521,CD$8))*$C$9</f>
        <v>0.5488741626</v>
      </c>
      <c r="CE198" s="193">
        <f>(SUMIFS(Profile!$E$2:$E$17521,Profile!$B$2:$B$17521,$B198,Profile!$C$2:$C$17521,CE$8))*$C$9</f>
        <v>0.5393523934</v>
      </c>
      <c r="CF198" s="193">
        <f>(SUMIFS(Profile!$E$2:$E$17521,Profile!$B$2:$B$17521,$B198,Profile!$C$2:$C$17521,CF$8))*$C$9</f>
        <v>0.4982295155</v>
      </c>
      <c r="CG198" s="193">
        <f>(SUMIFS(Profile!$E$2:$E$17521,Profile!$B$2:$B$17521,$B198,Profile!$C$2:$C$17521,CG$8))*$C$9</f>
        <v>0.4457628181</v>
      </c>
      <c r="CH198" s="193">
        <f>(SUMIFS(Profile!$E$2:$E$17521,Profile!$B$2:$B$17521,$B198,Profile!$C$2:$C$17521,CH$8))*$C$9</f>
        <v>0.3563503823</v>
      </c>
      <c r="CI198" s="193">
        <f>(SUMIFS(Profile!$E$2:$E$17521,Profile!$B$2:$B$17521,$B198,Profile!$C$2:$C$17521,CI$8))*$C$9</f>
        <v>0.2832461302</v>
      </c>
      <c r="CJ198" s="193">
        <f>(SUMIFS(Profile!$E$2:$E$17521,Profile!$B$2:$B$17521,$B198,Profile!$C$2:$C$17521,CJ$8))*$C$9</f>
        <v>0.1981770041</v>
      </c>
      <c r="CK198" s="193">
        <f>(SUMIFS(Profile!$E$2:$E$17521,Profile!$B$2:$B$17521,$B198,Profile!$C$2:$C$17521,CK$8))*$C$9</f>
        <v>0.1555645278</v>
      </c>
      <c r="CL198" s="193">
        <f>(SUMIFS(Profile!$E$2:$E$17521,Profile!$B$2:$B$17521,$B198,Profile!$C$2:$C$17521,CL$8))*$C$9</f>
        <v>0.1112617016</v>
      </c>
      <c r="CM198" s="193">
        <f>(SUMIFS(Profile!$E$2:$E$17521,Profile!$B$2:$B$17521,$B198,Profile!$C$2:$C$17521,CM$8))*$C$9</f>
        <v>0.07618839544</v>
      </c>
      <c r="CN198" s="193">
        <f>(SUMIFS(Profile!$E$2:$E$17521,Profile!$B$2:$B$17521,$B198,Profile!$C$2:$C$17521,CN$8))*$C$9</f>
        <v>0.05007037536</v>
      </c>
      <c r="CO198" s="193">
        <f>(SUMIFS(Profile!$E$2:$E$17521,Profile!$B$2:$B$17521,$B198,Profile!$C$2:$C$17521,CO$8))*$C$9</f>
        <v>0.02214876178</v>
      </c>
      <c r="CP198" s="193">
        <f>(SUMIFS(Profile!$E$2:$E$17521,Profile!$B$2:$B$17521,$B198,Profile!$C$2:$C$17521,CP$8))*$C$9</f>
        <v>0.009839084889</v>
      </c>
      <c r="CQ198" s="193">
        <f>(SUMIFS(Profile!$E$2:$E$17521,Profile!$B$2:$B$17521,$B198,Profile!$C$2:$C$17521,CQ$8))*$C$9</f>
        <v>0.0006760969431</v>
      </c>
      <c r="CR198" s="193">
        <f>(SUMIFS(Profile!$E$2:$E$17521,Profile!$B$2:$B$17521,$B198,Profile!$C$2:$C$17521,CR$8))*$C$9</f>
        <v>0</v>
      </c>
      <c r="CS198" s="193">
        <f>(SUMIFS(Profile!$E$2:$E$17521,Profile!$B$2:$B$17521,$B198,Profile!$C$2:$C$17521,CS$8))*$C$9</f>
        <v>0</v>
      </c>
      <c r="CT198" s="193">
        <f>(SUMIFS(Profile!$E$2:$E$17521,Profile!$B$2:$B$17521,$B198,Profile!$C$2:$C$17521,CT$8))*$C$9</f>
        <v>0</v>
      </c>
      <c r="CU198" s="193">
        <f>(SUMIFS(Profile!$E$2:$E$17521,Profile!$B$2:$B$17521,$B198,Profile!$C$2:$C$17521,CU$8))*$C$9</f>
        <v>0</v>
      </c>
      <c r="CV198" s="193">
        <f>(SUMIFS(Profile!$E$2:$E$17521,Profile!$B$2:$B$17521,$B198,Profile!$C$2:$C$17521,CV$8))*$C$9</f>
        <v>0</v>
      </c>
      <c r="CW198" s="193">
        <f>(SUMIFS(Profile!$E$2:$E$17521,Profile!$B$2:$B$17521,$B198,Profile!$C$2:$C$17521,CW$8))*$C$9</f>
        <v>0</v>
      </c>
      <c r="CX198" s="193">
        <f t="shared" si="17"/>
        <v>5.794216478</v>
      </c>
      <c r="CY198" s="193">
        <f t="shared" ref="CY198:ET198" si="952">MAX(BB198-E198,0)</f>
        <v>0</v>
      </c>
      <c r="CZ198" s="193">
        <f t="shared" si="952"/>
        <v>0</v>
      </c>
      <c r="DA198" s="193">
        <f t="shared" si="952"/>
        <v>0</v>
      </c>
      <c r="DB198" s="193">
        <f t="shared" si="952"/>
        <v>0</v>
      </c>
      <c r="DC198" s="193">
        <f t="shared" si="952"/>
        <v>0</v>
      </c>
      <c r="DD198" s="193">
        <f t="shared" si="952"/>
        <v>0</v>
      </c>
      <c r="DE198" s="193">
        <f t="shared" si="952"/>
        <v>0</v>
      </c>
      <c r="DF198" s="193">
        <f t="shared" si="952"/>
        <v>0</v>
      </c>
      <c r="DG198" s="193">
        <f t="shared" si="952"/>
        <v>0</v>
      </c>
      <c r="DH198" s="193">
        <f t="shared" si="952"/>
        <v>0</v>
      </c>
      <c r="DI198" s="193">
        <f t="shared" si="952"/>
        <v>0</v>
      </c>
      <c r="DJ198" s="193">
        <f t="shared" si="952"/>
        <v>0</v>
      </c>
      <c r="DK198" s="193">
        <f t="shared" si="952"/>
        <v>0</v>
      </c>
      <c r="DL198" s="193">
        <f t="shared" si="952"/>
        <v>0.02253622194</v>
      </c>
      <c r="DM198" s="193">
        <f t="shared" si="952"/>
        <v>0.06348850975</v>
      </c>
      <c r="DN198" s="193">
        <f t="shared" si="952"/>
        <v>0.08777992276</v>
      </c>
      <c r="DO198" s="193">
        <f t="shared" si="952"/>
        <v>0.12078972</v>
      </c>
      <c r="DP198" s="193">
        <f t="shared" si="952"/>
        <v>0.1741186537</v>
      </c>
      <c r="DQ198" s="193">
        <f t="shared" si="952"/>
        <v>0.2606883019</v>
      </c>
      <c r="DR198" s="193">
        <f t="shared" si="952"/>
        <v>0.2998940784</v>
      </c>
      <c r="DS198" s="193">
        <f t="shared" si="952"/>
        <v>0.3758569409</v>
      </c>
      <c r="DT198" s="193">
        <f t="shared" si="952"/>
        <v>0.3838362493</v>
      </c>
      <c r="DU198" s="193">
        <f t="shared" si="952"/>
        <v>0.3679669618</v>
      </c>
      <c r="DV198" s="193">
        <f t="shared" si="952"/>
        <v>0.417097656</v>
      </c>
      <c r="DW198" s="193">
        <f t="shared" si="952"/>
        <v>0.4883355866</v>
      </c>
      <c r="DX198" s="193">
        <f t="shared" si="952"/>
        <v>0.4455361351</v>
      </c>
      <c r="DY198" s="193">
        <f t="shared" si="952"/>
        <v>0.4353829605</v>
      </c>
      <c r="DZ198" s="193">
        <f t="shared" si="952"/>
        <v>0.4302246461</v>
      </c>
      <c r="EA198" s="193">
        <f t="shared" si="952"/>
        <v>0.3541735881</v>
      </c>
      <c r="EB198" s="193">
        <f t="shared" si="952"/>
        <v>0.3430493451</v>
      </c>
      <c r="EC198" s="193">
        <f t="shared" si="952"/>
        <v>0.2987215195</v>
      </c>
      <c r="ED198" s="193">
        <f t="shared" si="952"/>
        <v>0.2386430712</v>
      </c>
      <c r="EE198" s="193">
        <f t="shared" si="952"/>
        <v>0.1396157923</v>
      </c>
      <c r="EF198" s="193">
        <f t="shared" si="952"/>
        <v>0.04648061685</v>
      </c>
      <c r="EG198" s="193">
        <f t="shared" si="952"/>
        <v>0</v>
      </c>
      <c r="EH198" s="193">
        <f t="shared" si="952"/>
        <v>0</v>
      </c>
      <c r="EI198" s="193">
        <f t="shared" si="952"/>
        <v>0</v>
      </c>
      <c r="EJ198" s="193">
        <f t="shared" si="952"/>
        <v>0</v>
      </c>
      <c r="EK198" s="193">
        <f t="shared" si="952"/>
        <v>0</v>
      </c>
      <c r="EL198" s="193">
        <f t="shared" si="952"/>
        <v>0</v>
      </c>
      <c r="EM198" s="193">
        <f t="shared" si="952"/>
        <v>0</v>
      </c>
      <c r="EN198" s="193">
        <f t="shared" si="952"/>
        <v>0</v>
      </c>
      <c r="EO198" s="193">
        <f t="shared" si="952"/>
        <v>0</v>
      </c>
      <c r="EP198" s="193">
        <f t="shared" si="952"/>
        <v>0</v>
      </c>
      <c r="EQ198" s="193">
        <f t="shared" si="952"/>
        <v>0</v>
      </c>
      <c r="ER198" s="193">
        <f t="shared" si="952"/>
        <v>0</v>
      </c>
      <c r="ES198" s="193">
        <f t="shared" si="952"/>
        <v>0</v>
      </c>
      <c r="ET198" s="193">
        <f t="shared" si="952"/>
        <v>0</v>
      </c>
      <c r="EU198" s="193">
        <f t="shared" si="19"/>
        <v>5.134558992</v>
      </c>
      <c r="EV198" s="193">
        <f t="shared" ref="EV198:GQ198" si="953">BB198-CY198</f>
        <v>0</v>
      </c>
      <c r="EW198" s="193">
        <f t="shared" si="953"/>
        <v>0</v>
      </c>
      <c r="EX198" s="193">
        <f t="shared" si="953"/>
        <v>0</v>
      </c>
      <c r="EY198" s="193">
        <f t="shared" si="953"/>
        <v>0</v>
      </c>
      <c r="EZ198" s="193">
        <f t="shared" si="953"/>
        <v>0</v>
      </c>
      <c r="FA198" s="193">
        <f t="shared" si="953"/>
        <v>0</v>
      </c>
      <c r="FB198" s="193">
        <f t="shared" si="953"/>
        <v>0</v>
      </c>
      <c r="FC198" s="193">
        <f t="shared" si="953"/>
        <v>0.002471701979</v>
      </c>
      <c r="FD198" s="193">
        <f t="shared" si="953"/>
        <v>0.009419188623</v>
      </c>
      <c r="FE198" s="193">
        <f t="shared" si="953"/>
        <v>0.02232820203</v>
      </c>
      <c r="FF198" s="193">
        <f t="shared" si="953"/>
        <v>0.04543528957</v>
      </c>
      <c r="FG198" s="193">
        <f t="shared" si="953"/>
        <v>0.07451708733</v>
      </c>
      <c r="FH198" s="193">
        <f t="shared" si="953"/>
        <v>0.1143126388</v>
      </c>
      <c r="FI198" s="193">
        <f t="shared" si="953"/>
        <v>0.1586449125</v>
      </c>
      <c r="FJ198" s="193">
        <f t="shared" si="953"/>
        <v>0.176272125</v>
      </c>
      <c r="FK198" s="193">
        <f t="shared" si="953"/>
        <v>0.1938993375</v>
      </c>
      <c r="FL198" s="193">
        <f t="shared" si="953"/>
        <v>0.2027129437</v>
      </c>
      <c r="FM198" s="193">
        <f t="shared" si="953"/>
        <v>0.2091228392</v>
      </c>
      <c r="FN198" s="193">
        <f t="shared" si="953"/>
        <v>0.2091228392</v>
      </c>
      <c r="FO198" s="193">
        <f t="shared" si="953"/>
        <v>0.2107253131</v>
      </c>
      <c r="FP198" s="193">
        <f t="shared" si="953"/>
        <v>0.21152655</v>
      </c>
      <c r="FQ198" s="193">
        <f t="shared" si="953"/>
        <v>0.2035141807</v>
      </c>
      <c r="FR198" s="193">
        <f t="shared" si="953"/>
        <v>0.2039147991</v>
      </c>
      <c r="FS198" s="193">
        <f t="shared" si="953"/>
        <v>0.2067191284</v>
      </c>
      <c r="FT198" s="193">
        <f t="shared" si="953"/>
        <v>0.2063185099</v>
      </c>
      <c r="FU198" s="193">
        <f t="shared" si="953"/>
        <v>0.2031135622</v>
      </c>
      <c r="FV198" s="193">
        <f t="shared" si="953"/>
        <v>0.1971042852</v>
      </c>
      <c r="FW198" s="193">
        <f t="shared" si="953"/>
        <v>0.1983061406</v>
      </c>
      <c r="FX198" s="193">
        <f t="shared" si="953"/>
        <v>0.1947005744</v>
      </c>
      <c r="FY198" s="193">
        <f t="shared" si="953"/>
        <v>0.1963030483</v>
      </c>
      <c r="FZ198" s="193">
        <f t="shared" si="953"/>
        <v>0.199507996</v>
      </c>
      <c r="GA198" s="193">
        <f t="shared" si="953"/>
        <v>0.2071197469</v>
      </c>
      <c r="GB198" s="193">
        <f t="shared" si="953"/>
        <v>0.21673459</v>
      </c>
      <c r="GC198" s="193">
        <f t="shared" si="953"/>
        <v>0.2367655133</v>
      </c>
      <c r="GD198" s="193">
        <f t="shared" si="953"/>
        <v>0.1981770041</v>
      </c>
      <c r="GE198" s="193">
        <f t="shared" si="953"/>
        <v>0.1555645278</v>
      </c>
      <c r="GF198" s="193">
        <f t="shared" si="953"/>
        <v>0.1112617016</v>
      </c>
      <c r="GG198" s="193">
        <f t="shared" si="953"/>
        <v>0.07618839544</v>
      </c>
      <c r="GH198" s="193">
        <f t="shared" si="953"/>
        <v>0.05007037536</v>
      </c>
      <c r="GI198" s="193">
        <f t="shared" si="953"/>
        <v>0.02214876178</v>
      </c>
      <c r="GJ198" s="193">
        <f t="shared" si="953"/>
        <v>0.009839084889</v>
      </c>
      <c r="GK198" s="193">
        <f t="shared" si="953"/>
        <v>0.0006760969431</v>
      </c>
      <c r="GL198" s="193">
        <f t="shared" si="953"/>
        <v>0</v>
      </c>
      <c r="GM198" s="193">
        <f t="shared" si="953"/>
        <v>0</v>
      </c>
      <c r="GN198" s="193">
        <f t="shared" si="953"/>
        <v>0</v>
      </c>
      <c r="GO198" s="193">
        <f t="shared" si="953"/>
        <v>0</v>
      </c>
      <c r="GP198" s="193">
        <f t="shared" si="953"/>
        <v>0</v>
      </c>
      <c r="GQ198" s="193">
        <f t="shared" si="953"/>
        <v>0</v>
      </c>
      <c r="GR198" s="193">
        <f t="shared" si="21"/>
        <v>4.035197074</v>
      </c>
      <c r="GS198" s="193">
        <f t="shared" ref="GS198:IN198" si="954">E198-EV198</f>
        <v>0.1482288324</v>
      </c>
      <c r="GT198" s="193">
        <f t="shared" si="954"/>
        <v>0.1310022383</v>
      </c>
      <c r="GU198" s="193">
        <f t="shared" si="954"/>
        <v>0.1225892506</v>
      </c>
      <c r="GV198" s="193">
        <f t="shared" si="954"/>
        <v>0.1173812105</v>
      </c>
      <c r="GW198" s="193">
        <f t="shared" si="954"/>
        <v>0.1077663673</v>
      </c>
      <c r="GX198" s="193">
        <f t="shared" si="954"/>
        <v>0.1045614196</v>
      </c>
      <c r="GY198" s="193">
        <f t="shared" si="954"/>
        <v>0.1049620381</v>
      </c>
      <c r="GZ198" s="193">
        <f t="shared" si="954"/>
        <v>0.1000866253</v>
      </c>
      <c r="HA198" s="193">
        <f t="shared" si="954"/>
        <v>0.09353975711</v>
      </c>
      <c r="HB198" s="193">
        <f t="shared" si="954"/>
        <v>0.08223321757</v>
      </c>
      <c r="HC198" s="193">
        <f t="shared" si="954"/>
        <v>0.05952674849</v>
      </c>
      <c r="HD198" s="193">
        <f t="shared" si="954"/>
        <v>0.03605360926</v>
      </c>
      <c r="HE198" s="193">
        <f t="shared" si="954"/>
        <v>0.01468650718</v>
      </c>
      <c r="HF198" s="193">
        <f t="shared" si="954"/>
        <v>0</v>
      </c>
      <c r="HG198" s="193">
        <f t="shared" si="954"/>
        <v>0</v>
      </c>
      <c r="HH198" s="193">
        <f t="shared" si="954"/>
        <v>0</v>
      </c>
      <c r="HI198" s="193">
        <f t="shared" si="954"/>
        <v>0</v>
      </c>
      <c r="HJ198" s="193">
        <f t="shared" si="954"/>
        <v>0</v>
      </c>
      <c r="HK198" s="193">
        <f t="shared" si="954"/>
        <v>0</v>
      </c>
      <c r="HL198" s="193">
        <f t="shared" si="954"/>
        <v>0</v>
      </c>
      <c r="HM198" s="193">
        <f t="shared" si="954"/>
        <v>0</v>
      </c>
      <c r="HN198" s="193">
        <f t="shared" si="954"/>
        <v>0</v>
      </c>
      <c r="HO198" s="193">
        <f t="shared" si="954"/>
        <v>0</v>
      </c>
      <c r="HP198" s="193">
        <f t="shared" si="954"/>
        <v>0</v>
      </c>
      <c r="HQ198" s="193">
        <f t="shared" si="954"/>
        <v>0</v>
      </c>
      <c r="HR198" s="193">
        <f t="shared" si="954"/>
        <v>0</v>
      </c>
      <c r="HS198" s="193">
        <f t="shared" si="954"/>
        <v>0</v>
      </c>
      <c r="HT198" s="193">
        <f t="shared" si="954"/>
        <v>0</v>
      </c>
      <c r="HU198" s="193">
        <f t="shared" si="954"/>
        <v>0</v>
      </c>
      <c r="HV198" s="193">
        <f t="shared" si="954"/>
        <v>0</v>
      </c>
      <c r="HW198" s="193">
        <f t="shared" si="954"/>
        <v>0</v>
      </c>
      <c r="HX198" s="193">
        <f t="shared" si="954"/>
        <v>0</v>
      </c>
      <c r="HY198" s="193">
        <f t="shared" si="954"/>
        <v>0</v>
      </c>
      <c r="HZ198" s="193">
        <f t="shared" si="954"/>
        <v>0</v>
      </c>
      <c r="IA198" s="193">
        <f t="shared" si="954"/>
        <v>0.05942066945</v>
      </c>
      <c r="IB198" s="193">
        <f t="shared" si="954"/>
        <v>0.1080424228</v>
      </c>
      <c r="IC198" s="193">
        <f t="shared" si="954"/>
        <v>0.1547489597</v>
      </c>
      <c r="ID198" s="193">
        <f t="shared" si="954"/>
        <v>0.189021029</v>
      </c>
      <c r="IE198" s="193">
        <f t="shared" si="954"/>
        <v>0.2083285351</v>
      </c>
      <c r="IF198" s="193">
        <f t="shared" si="954"/>
        <v>0.2386538595</v>
      </c>
      <c r="IG198" s="193">
        <f t="shared" si="954"/>
        <v>0.2413486932</v>
      </c>
      <c r="IH198" s="193">
        <f t="shared" si="954"/>
        <v>0.246906115</v>
      </c>
      <c r="II198" s="193">
        <f t="shared" si="954"/>
        <v>0.2551939628</v>
      </c>
      <c r="IJ198" s="193">
        <f t="shared" si="954"/>
        <v>0.2535914889</v>
      </c>
      <c r="IK198" s="193">
        <f t="shared" si="954"/>
        <v>0.246780975</v>
      </c>
      <c r="IL198" s="193">
        <f t="shared" si="954"/>
        <v>0.2247469594</v>
      </c>
      <c r="IM198" s="193">
        <f t="shared" si="954"/>
        <v>0.2063185099</v>
      </c>
      <c r="IN198" s="193">
        <f t="shared" si="954"/>
        <v>0.1794770727</v>
      </c>
      <c r="IO198" s="193">
        <f t="shared" si="23"/>
        <v>2.812579252</v>
      </c>
      <c r="IP198" s="193">
        <f t="shared" si="29"/>
        <v>2.273852904</v>
      </c>
      <c r="IQ198" s="193">
        <f t="shared" ref="IQ198:KK198" si="955">MAX((MIN(CZ198+IP198,$IO$7))-GT198,0)</f>
        <v>2.142850665</v>
      </c>
      <c r="IR198" s="193">
        <f t="shared" si="955"/>
        <v>2.020261415</v>
      </c>
      <c r="IS198" s="193">
        <f t="shared" si="955"/>
        <v>1.902880204</v>
      </c>
      <c r="IT198" s="193">
        <f t="shared" si="955"/>
        <v>1.795113837</v>
      </c>
      <c r="IU198" s="193">
        <f t="shared" si="955"/>
        <v>1.690552417</v>
      </c>
      <c r="IV198" s="193">
        <f t="shared" si="955"/>
        <v>1.585590379</v>
      </c>
      <c r="IW198" s="193">
        <f t="shared" si="955"/>
        <v>1.485503754</v>
      </c>
      <c r="IX198" s="193">
        <f t="shared" si="955"/>
        <v>1.391963997</v>
      </c>
      <c r="IY198" s="193">
        <f t="shared" si="955"/>
        <v>1.309730779</v>
      </c>
      <c r="IZ198" s="193">
        <f t="shared" si="955"/>
        <v>1.250204031</v>
      </c>
      <c r="JA198" s="193">
        <f t="shared" si="955"/>
        <v>1.214150422</v>
      </c>
      <c r="JB198" s="193">
        <f t="shared" si="955"/>
        <v>1.199463914</v>
      </c>
      <c r="JC198" s="193">
        <f t="shared" si="955"/>
        <v>1.222000136</v>
      </c>
      <c r="JD198" s="193">
        <f t="shared" si="955"/>
        <v>1.285488646</v>
      </c>
      <c r="JE198" s="193">
        <f t="shared" si="955"/>
        <v>1.373268569</v>
      </c>
      <c r="JF198" s="193">
        <f t="shared" si="955"/>
        <v>1.494058289</v>
      </c>
      <c r="JG198" s="193">
        <f t="shared" si="955"/>
        <v>1.668176943</v>
      </c>
      <c r="JH198" s="193">
        <f t="shared" si="955"/>
        <v>1.928865244</v>
      </c>
      <c r="JI198" s="193">
        <f t="shared" si="955"/>
        <v>2.228759323</v>
      </c>
      <c r="JJ198" s="193">
        <f t="shared" si="955"/>
        <v>2.604616264</v>
      </c>
      <c r="JK198" s="193">
        <f t="shared" si="955"/>
        <v>2.988452513</v>
      </c>
      <c r="JL198" s="193">
        <f t="shared" si="955"/>
        <v>3.356419475</v>
      </c>
      <c r="JM198" s="193">
        <f t="shared" si="955"/>
        <v>3.773517131</v>
      </c>
      <c r="JN198" s="193">
        <f t="shared" si="955"/>
        <v>4.261852718</v>
      </c>
      <c r="JO198" s="193">
        <f t="shared" si="955"/>
        <v>4.707388853</v>
      </c>
      <c r="JP198" s="193">
        <f t="shared" si="955"/>
        <v>5</v>
      </c>
      <c r="JQ198" s="193">
        <f t="shared" si="955"/>
        <v>5</v>
      </c>
      <c r="JR198" s="193">
        <f t="shared" si="955"/>
        <v>5</v>
      </c>
      <c r="JS198" s="193">
        <f t="shared" si="955"/>
        <v>5</v>
      </c>
      <c r="JT198" s="193">
        <f t="shared" si="955"/>
        <v>5</v>
      </c>
      <c r="JU198" s="193">
        <f t="shared" si="955"/>
        <v>5</v>
      </c>
      <c r="JV198" s="193">
        <f t="shared" si="955"/>
        <v>5</v>
      </c>
      <c r="JW198" s="193">
        <f t="shared" si="955"/>
        <v>5</v>
      </c>
      <c r="JX198" s="193">
        <f t="shared" si="955"/>
        <v>4.940579331</v>
      </c>
      <c r="JY198" s="193">
        <f t="shared" si="955"/>
        <v>4.832536908</v>
      </c>
      <c r="JZ198" s="193">
        <f t="shared" si="955"/>
        <v>4.677787948</v>
      </c>
      <c r="KA198" s="193">
        <f t="shared" si="955"/>
        <v>4.488766919</v>
      </c>
      <c r="KB198" s="193">
        <f t="shared" si="955"/>
        <v>4.280438384</v>
      </c>
      <c r="KC198" s="193">
        <f t="shared" si="955"/>
        <v>4.041784524</v>
      </c>
      <c r="KD198" s="193">
        <f t="shared" si="955"/>
        <v>3.800435831</v>
      </c>
      <c r="KE198" s="193">
        <f t="shared" si="955"/>
        <v>3.553529716</v>
      </c>
      <c r="KF198" s="193">
        <f t="shared" si="955"/>
        <v>3.298335753</v>
      </c>
      <c r="KG198" s="193">
        <f t="shared" si="955"/>
        <v>3.044744265</v>
      </c>
      <c r="KH198" s="193">
        <f t="shared" si="955"/>
        <v>2.79796329</v>
      </c>
      <c r="KI198" s="193">
        <f t="shared" si="955"/>
        <v>2.57321633</v>
      </c>
      <c r="KJ198" s="193">
        <f t="shared" si="955"/>
        <v>2.36689782</v>
      </c>
      <c r="KK198" s="193">
        <f t="shared" si="955"/>
        <v>2.187420748</v>
      </c>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row>
    <row r="199" ht="14.25" customHeight="1">
      <c r="A199" s="1">
        <v>7.0</v>
      </c>
      <c r="B199" s="1">
        <f t="shared" ref="B199:C199" si="956">B198+1</f>
        <v>189</v>
      </c>
      <c r="C199" s="267">
        <f t="shared" si="956"/>
        <v>43654</v>
      </c>
      <c r="D199" s="193">
        <f t="shared" si="15"/>
        <v>9.141312155</v>
      </c>
      <c r="E199" s="193">
        <f>(SUMIFS(Profile!$F$2:$F$17521,Profile!$B$2:$B$17521,$B199,Profile!$C$2:$C$17521,E$8))*$C$6</f>
        <v>0.1518343986</v>
      </c>
      <c r="F199" s="193">
        <f>(SUMIFS(Profile!$F$2:$F$17521,Profile!$B$2:$B$17521,$B199,Profile!$C$2:$C$17521,F$8))*$C$6</f>
        <v>0.1334059491</v>
      </c>
      <c r="G199" s="193">
        <f>(SUMIFS(Profile!$F$2:$F$17521,Profile!$B$2:$B$17521,$B199,Profile!$C$2:$C$17521,G$8))*$C$6</f>
        <v>0.1225892506</v>
      </c>
      <c r="H199" s="193">
        <f>(SUMIFS(Profile!$F$2:$F$17521,Profile!$B$2:$B$17521,$B199,Profile!$C$2:$C$17521,H$8))*$C$6</f>
        <v>0.1201855398</v>
      </c>
      <c r="I199" s="193">
        <f>(SUMIFS(Profile!$F$2:$F$17521,Profile!$B$2:$B$17521,$B199,Profile!$C$2:$C$17521,I$8))*$C$6</f>
        <v>0.1105706966</v>
      </c>
      <c r="J199" s="193">
        <f>(SUMIFS(Profile!$F$2:$F$17521,Profile!$B$2:$B$17521,$B199,Profile!$C$2:$C$17521,J$8))*$C$6</f>
        <v>0.1053626565</v>
      </c>
      <c r="K199" s="193">
        <f>(SUMIFS(Profile!$F$2:$F$17521,Profile!$B$2:$B$17521,$B199,Profile!$C$2:$C$17521,K$8))*$C$6</f>
        <v>0.1069651304</v>
      </c>
      <c r="L199" s="193">
        <f>(SUMIFS(Profile!$F$2:$F$17521,Profile!$B$2:$B$17521,$B199,Profile!$C$2:$C$17521,L$8))*$C$6</f>
        <v>0.1037601827</v>
      </c>
      <c r="M199" s="193">
        <f>(SUMIFS(Profile!$F$2:$F$17521,Profile!$B$2:$B$17521,$B199,Profile!$C$2:$C$17521,M$8))*$C$6</f>
        <v>0.1045614196</v>
      </c>
      <c r="N199" s="193">
        <f>(SUMIFS(Profile!$F$2:$F$17521,Profile!$B$2:$B$17521,$B199,Profile!$C$2:$C$17521,N$8))*$C$6</f>
        <v>0.1069651304</v>
      </c>
      <c r="O199" s="193">
        <f>(SUMIFS(Profile!$F$2:$F$17521,Profile!$B$2:$B$17521,$B199,Profile!$C$2:$C$17521,O$8))*$C$6</f>
        <v>0.1077663673</v>
      </c>
      <c r="P199" s="193">
        <f>(SUMIFS(Profile!$F$2:$F$17521,Profile!$B$2:$B$17521,$B199,Profile!$C$2:$C$17521,P$8))*$C$6</f>
        <v>0.1121731704</v>
      </c>
      <c r="Q199" s="193">
        <f>(SUMIFS(Profile!$F$2:$F$17521,Profile!$B$2:$B$17521,$B199,Profile!$C$2:$C$17521,Q$8))*$C$6</f>
        <v>0.1273966722</v>
      </c>
      <c r="R199" s="193">
        <f>(SUMIFS(Profile!$F$2:$F$17521,Profile!$B$2:$B$17521,$B199,Profile!$C$2:$C$17521,R$8))*$C$6</f>
        <v>0.1562412017</v>
      </c>
      <c r="S199" s="193">
        <f>(SUMIFS(Profile!$F$2:$F$17521,Profile!$B$2:$B$17521,$B199,Profile!$C$2:$C$17521,S$8))*$C$6</f>
        <v>0.1738684142</v>
      </c>
      <c r="T199" s="193">
        <f>(SUMIFS(Profile!$F$2:$F$17521,Profile!$B$2:$B$17521,$B199,Profile!$C$2:$C$17521,T$8))*$C$6</f>
        <v>0.193498719</v>
      </c>
      <c r="U199" s="193">
        <f>(SUMIFS(Profile!$F$2:$F$17521,Profile!$B$2:$B$17521,$B199,Profile!$C$2:$C$17521,U$8))*$C$6</f>
        <v>0.2075203653</v>
      </c>
      <c r="V199" s="193">
        <f>(SUMIFS(Profile!$F$2:$F$17521,Profile!$B$2:$B$17521,$B199,Profile!$C$2:$C$17521,V$8))*$C$6</f>
        <v>0.2159333531</v>
      </c>
      <c r="W199" s="193">
        <f>(SUMIFS(Profile!$F$2:$F$17521,Profile!$B$2:$B$17521,$B199,Profile!$C$2:$C$17521,W$8))*$C$6</f>
        <v>0.21673459</v>
      </c>
      <c r="X199" s="193">
        <f>(SUMIFS(Profile!$F$2:$F$17521,Profile!$B$2:$B$17521,$B199,Profile!$C$2:$C$17521,X$8))*$C$6</f>
        <v>0.2147314977</v>
      </c>
      <c r="Y199" s="193">
        <f>(SUMIFS(Profile!$F$2:$F$17521,Profile!$B$2:$B$17521,$B199,Profile!$C$2:$C$17521,Y$8))*$C$6</f>
        <v>0.2151321162</v>
      </c>
      <c r="Z199" s="193">
        <f>(SUMIFS(Profile!$F$2:$F$17521,Profile!$B$2:$B$17521,$B199,Profile!$C$2:$C$17521,Z$8))*$C$6</f>
        <v>0.2079209838</v>
      </c>
      <c r="AA199" s="193">
        <f>(SUMIFS(Profile!$F$2:$F$17521,Profile!$B$2:$B$17521,$B199,Profile!$C$2:$C$17521,AA$8))*$C$6</f>
        <v>0.2127284054</v>
      </c>
      <c r="AB199" s="193">
        <f>(SUMIFS(Profile!$F$2:$F$17521,Profile!$B$2:$B$17521,$B199,Profile!$C$2:$C$17521,AB$8))*$C$6</f>
        <v>0.2135296423</v>
      </c>
      <c r="AC199" s="193">
        <f>(SUMIFS(Profile!$F$2:$F$17521,Profile!$B$2:$B$17521,$B199,Profile!$C$2:$C$17521,AC$8))*$C$6</f>
        <v>0.2163339716</v>
      </c>
      <c r="AD199" s="193">
        <f>(SUMIFS(Profile!$F$2:$F$17521,Profile!$B$2:$B$17521,$B199,Profile!$C$2:$C$17521,AD$8))*$C$6</f>
        <v>0.2131290239</v>
      </c>
      <c r="AE199" s="193">
        <f>(SUMIFS(Profile!$F$2:$F$17521,Profile!$B$2:$B$17521,$B199,Profile!$C$2:$C$17521,AE$8))*$C$6</f>
        <v>0.2047160361</v>
      </c>
      <c r="AF199" s="193">
        <f>(SUMIFS(Profile!$F$2:$F$17521,Profile!$B$2:$B$17521,$B199,Profile!$C$2:$C$17521,AF$8))*$C$6</f>
        <v>0.2007098514</v>
      </c>
      <c r="AG199" s="193">
        <f>(SUMIFS(Profile!$F$2:$F$17521,Profile!$B$2:$B$17521,$B199,Profile!$C$2:$C$17521,AG$8))*$C$6</f>
        <v>0.1983061406</v>
      </c>
      <c r="AH199" s="193">
        <f>(SUMIFS(Profile!$F$2:$F$17521,Profile!$B$2:$B$17521,$B199,Profile!$C$2:$C$17521,AH$8))*$C$6</f>
        <v>0.1971042852</v>
      </c>
      <c r="AI199" s="193">
        <f>(SUMIFS(Profile!$F$2:$F$17521,Profile!$B$2:$B$17521,$B199,Profile!$C$2:$C$17521,AI$8))*$C$6</f>
        <v>0.1959024298</v>
      </c>
      <c r="AJ199" s="193">
        <f>(SUMIFS(Profile!$F$2:$F$17521,Profile!$B$2:$B$17521,$B199,Profile!$C$2:$C$17521,AJ$8))*$C$6</f>
        <v>0.205517273</v>
      </c>
      <c r="AK199" s="193">
        <f>(SUMIFS(Profile!$F$2:$F$17521,Profile!$B$2:$B$17521,$B199,Profile!$C$2:$C$17521,AK$8))*$C$6</f>
        <v>0.2127284054</v>
      </c>
      <c r="AL199" s="193">
        <f>(SUMIFS(Profile!$F$2:$F$17521,Profile!$B$2:$B$17521,$B199,Profile!$C$2:$C$17521,AL$8))*$C$6</f>
        <v>0.2255481963</v>
      </c>
      <c r="AM199" s="193">
        <f>(SUMIFS(Profile!$F$2:$F$17521,Profile!$B$2:$B$17521,$B199,Profile!$C$2:$C$17521,AM$8))*$C$6</f>
        <v>0.2427747903</v>
      </c>
      <c r="AN199" s="193">
        <f>(SUMIFS(Profile!$F$2:$F$17521,Profile!$B$2:$B$17521,$B199,Profile!$C$2:$C$17521,AN$8))*$C$6</f>
        <v>0.2495853042</v>
      </c>
      <c r="AO199" s="193">
        <f>(SUMIFS(Profile!$F$2:$F$17521,Profile!$B$2:$B$17521,$B199,Profile!$C$2:$C$17521,AO$8))*$C$6</f>
        <v>0.2523896335</v>
      </c>
      <c r="AP199" s="193">
        <f>(SUMIFS(Profile!$F$2:$F$17521,Profile!$B$2:$B$17521,$B199,Profile!$C$2:$C$17521,AP$8))*$C$6</f>
        <v>0.2551939628</v>
      </c>
      <c r="AQ199" s="193">
        <f>(SUMIFS(Profile!$F$2:$F$17521,Profile!$B$2:$B$17521,$B199,Profile!$C$2:$C$17521,AQ$8))*$C$6</f>
        <v>0.2523896335</v>
      </c>
      <c r="AR199" s="193">
        <f>(SUMIFS(Profile!$F$2:$F$17521,Profile!$B$2:$B$17521,$B199,Profile!$C$2:$C$17521,AR$8))*$C$6</f>
        <v>0.2443772642</v>
      </c>
      <c r="AS199" s="193">
        <f>(SUMIFS(Profile!$F$2:$F$17521,Profile!$B$2:$B$17521,$B199,Profile!$C$2:$C$17521,AS$8))*$C$6</f>
        <v>0.2415729349</v>
      </c>
      <c r="AT199" s="193">
        <f>(SUMIFS(Profile!$F$2:$F$17521,Profile!$B$2:$B$17521,$B199,Profile!$C$2:$C$17521,AT$8))*$C$6</f>
        <v>0.2383679872</v>
      </c>
      <c r="AU199" s="193">
        <f>(SUMIFS(Profile!$F$2:$F$17521,Profile!$B$2:$B$17521,$B199,Profile!$C$2:$C$17521,AU$8))*$C$6</f>
        <v>0.2435760273</v>
      </c>
      <c r="AV199" s="193">
        <f>(SUMIFS(Profile!$F$2:$F$17521,Profile!$B$2:$B$17521,$B199,Profile!$C$2:$C$17521,AV$8))*$C$6</f>
        <v>0.2479828304</v>
      </c>
      <c r="AW199" s="193">
        <f>(SUMIFS(Profile!$F$2:$F$17521,Profile!$B$2:$B$17521,$B199,Profile!$C$2:$C$17521,AW$8))*$C$6</f>
        <v>0.2419735534</v>
      </c>
      <c r="AX199" s="193">
        <f>(SUMIFS(Profile!$F$2:$F$17521,Profile!$B$2:$B$17521,$B199,Profile!$C$2:$C$17521,AX$8))*$C$6</f>
        <v>0.2259488148</v>
      </c>
      <c r="AY199" s="193">
        <f>(SUMIFS(Profile!$F$2:$F$17521,Profile!$B$2:$B$17521,$B199,Profile!$C$2:$C$17521,AY$8))*$C$6</f>
        <v>0.2079209838</v>
      </c>
      <c r="AZ199" s="193">
        <f>(SUMIFS(Profile!$F$2:$F$17521,Profile!$B$2:$B$17521,$B199,Profile!$C$2:$C$17521,AZ$8))*$C$6</f>
        <v>0.1858869682</v>
      </c>
      <c r="BA199" s="193">
        <f t="shared" si="16"/>
        <v>9.0790946</v>
      </c>
      <c r="BB199" s="193">
        <f>(SUMIFS(Profile!$E$2:$E$17521,Profile!$B$2:$B$17521,$B199,Profile!$C$2:$C$17521,BB$8))*$C$9</f>
        <v>0</v>
      </c>
      <c r="BC199" s="193">
        <f>(SUMIFS(Profile!$E$2:$E$17521,Profile!$B$2:$B$17521,$B199,Profile!$C$2:$C$17521,BC$8))*$C$9</f>
        <v>0</v>
      </c>
      <c r="BD199" s="193">
        <f>(SUMIFS(Profile!$E$2:$E$17521,Profile!$B$2:$B$17521,$B199,Profile!$C$2:$C$17521,BD$8))*$C$9</f>
        <v>0</v>
      </c>
      <c r="BE199" s="193">
        <f>(SUMIFS(Profile!$E$2:$E$17521,Profile!$B$2:$B$17521,$B199,Profile!$C$2:$C$17521,BE$8))*$C$9</f>
        <v>0</v>
      </c>
      <c r="BF199" s="193">
        <f>(SUMIFS(Profile!$E$2:$E$17521,Profile!$B$2:$B$17521,$B199,Profile!$C$2:$C$17521,BF$8))*$C$9</f>
        <v>0</v>
      </c>
      <c r="BG199" s="193">
        <f>(SUMIFS(Profile!$E$2:$E$17521,Profile!$B$2:$B$17521,$B199,Profile!$C$2:$C$17521,BG$8))*$C$9</f>
        <v>0</v>
      </c>
      <c r="BH199" s="193">
        <f>(SUMIFS(Profile!$E$2:$E$17521,Profile!$B$2:$B$17521,$B199,Profile!$C$2:$C$17521,BH$8))*$C$9</f>
        <v>0</v>
      </c>
      <c r="BI199" s="193">
        <f>(SUMIFS(Profile!$E$2:$E$17521,Profile!$B$2:$B$17521,$B199,Profile!$C$2:$C$17521,BI$8))*$C$9</f>
        <v>0.007348303181</v>
      </c>
      <c r="BJ199" s="193">
        <f>(SUMIFS(Profile!$E$2:$E$17521,Profile!$B$2:$B$17521,$B199,Profile!$C$2:$C$17521,BJ$8))*$C$9</f>
        <v>0.005010206714</v>
      </c>
      <c r="BK199" s="193">
        <f>(SUMIFS(Profile!$E$2:$E$17521,Profile!$B$2:$B$17521,$B199,Profile!$C$2:$C$17521,BK$8))*$C$9</f>
        <v>0.01230346439</v>
      </c>
      <c r="BL199" s="193">
        <f>(SUMIFS(Profile!$E$2:$E$17521,Profile!$B$2:$B$17521,$B199,Profile!$C$2:$C$17521,BL$8))*$C$9</f>
        <v>0.02876272014</v>
      </c>
      <c r="BM199" s="193">
        <f>(SUMIFS(Profile!$E$2:$E$17521,Profile!$B$2:$B$17521,$B199,Profile!$C$2:$C$17521,BM$8))*$C$9</f>
        <v>0.05370650085</v>
      </c>
      <c r="BN199" s="193">
        <f>(SUMIFS(Profile!$E$2:$E$17521,Profile!$B$2:$B$17521,$B199,Profile!$C$2:$C$17521,BN$8))*$C$9</f>
        <v>0.0874323115</v>
      </c>
      <c r="BO199" s="193">
        <f>(SUMIFS(Profile!$E$2:$E$17521,Profile!$B$2:$B$17521,$B199,Profile!$C$2:$C$17521,BO$8))*$C$9</f>
        <v>0.1354317672</v>
      </c>
      <c r="BP199" s="193">
        <f>(SUMIFS(Profile!$E$2:$E$17521,Profile!$B$2:$B$17521,$B199,Profile!$C$2:$C$17521,BP$8))*$C$9</f>
        <v>0.1797181695</v>
      </c>
      <c r="BQ199" s="193">
        <f>(SUMIFS(Profile!$E$2:$E$17521,Profile!$B$2:$B$17521,$B199,Profile!$C$2:$C$17521,BQ$8))*$C$9</f>
        <v>0.2222036306</v>
      </c>
      <c r="BR199" s="193">
        <f>(SUMIFS(Profile!$E$2:$E$17521,Profile!$B$2:$B$17521,$B199,Profile!$C$2:$C$17521,BR$8))*$C$9</f>
        <v>0.2519090748</v>
      </c>
      <c r="BS199" s="193">
        <f>(SUMIFS(Profile!$E$2:$E$17521,Profile!$B$2:$B$17521,$B199,Profile!$C$2:$C$17521,BS$8))*$C$9</f>
        <v>0.3221662643</v>
      </c>
      <c r="BT199" s="193">
        <f>(SUMIFS(Profile!$E$2:$E$17521,Profile!$B$2:$B$17521,$B199,Profile!$C$2:$C$17521,BT$8))*$C$9</f>
        <v>0.3686126436</v>
      </c>
      <c r="BU199" s="193">
        <f>(SUMIFS(Profile!$E$2:$E$17521,Profile!$B$2:$B$17521,$B199,Profile!$C$2:$C$17521,BU$8))*$C$9</f>
        <v>0.4196450791</v>
      </c>
      <c r="BV199" s="193">
        <f>(SUMIFS(Profile!$E$2:$E$17521,Profile!$B$2:$B$17521,$B199,Profile!$C$2:$C$17521,BV$8))*$C$9</f>
        <v>0.4470773316</v>
      </c>
      <c r="BW199" s="193">
        <f>(SUMIFS(Profile!$E$2:$E$17521,Profile!$B$2:$B$17521,$B199,Profile!$C$2:$C$17521,BW$8))*$C$9</f>
        <v>0.5241098876</v>
      </c>
      <c r="BX199" s="193">
        <f>(SUMIFS(Profile!$E$2:$E$17521,Profile!$B$2:$B$17521,$B199,Profile!$C$2:$C$17521,BX$8))*$C$9</f>
        <v>0.5152249599</v>
      </c>
      <c r="BY199" s="193">
        <f>(SUMIFS(Profile!$E$2:$E$17521,Profile!$B$2:$B$17521,$B199,Profile!$C$2:$C$17521,BY$8))*$C$9</f>
        <v>0.5081552461</v>
      </c>
      <c r="BZ199" s="193">
        <f>(SUMIFS(Profile!$E$2:$E$17521,Profile!$B$2:$B$17521,$B199,Profile!$C$2:$C$17521,BZ$8))*$C$9</f>
        <v>0.5631511729</v>
      </c>
      <c r="CA199" s="193">
        <f>(SUMIFS(Profile!$E$2:$E$17521,Profile!$B$2:$B$17521,$B199,Profile!$C$2:$C$17521,CA$8))*$C$9</f>
        <v>0.5373824247</v>
      </c>
      <c r="CB199" s="193">
        <f>(SUMIFS(Profile!$E$2:$E$17521,Profile!$B$2:$B$17521,$B199,Profile!$C$2:$C$17521,CB$8))*$C$9</f>
        <v>0.5303834413</v>
      </c>
      <c r="CC199" s="193">
        <f>(SUMIFS(Profile!$E$2:$E$17521,Profile!$B$2:$B$17521,$B199,Profile!$C$2:$C$17521,CC$8))*$C$9</f>
        <v>0.5524848241</v>
      </c>
      <c r="CD199" s="193">
        <f>(SUMIFS(Profile!$E$2:$E$17521,Profile!$B$2:$B$17521,$B199,Profile!$C$2:$C$17521,CD$8))*$C$9</f>
        <v>0.4411056709</v>
      </c>
      <c r="CE199" s="193">
        <f>(SUMIFS(Profile!$E$2:$E$17521,Profile!$B$2:$B$17521,$B199,Profile!$C$2:$C$17521,CE$8))*$C$9</f>
        <v>0.4372364688</v>
      </c>
      <c r="CF199" s="193">
        <f>(SUMIFS(Profile!$E$2:$E$17521,Profile!$B$2:$B$17521,$B199,Profile!$C$2:$C$17521,CF$8))*$C$9</f>
        <v>0.3732750557</v>
      </c>
      <c r="CG199" s="193">
        <f>(SUMIFS(Profile!$E$2:$E$17521,Profile!$B$2:$B$17521,$B199,Profile!$C$2:$C$17521,CG$8))*$C$9</f>
        <v>0.3610631422</v>
      </c>
      <c r="CH199" s="193">
        <f>(SUMIFS(Profile!$E$2:$E$17521,Profile!$B$2:$B$17521,$B199,Profile!$C$2:$C$17521,CH$8))*$C$9</f>
        <v>0.3069647519</v>
      </c>
      <c r="CI199" s="193">
        <f>(SUMIFS(Profile!$E$2:$E$17521,Profile!$B$2:$B$17521,$B199,Profile!$C$2:$C$17521,CI$8))*$C$9</f>
        <v>0.2339084256</v>
      </c>
      <c r="CJ199" s="193">
        <f>(SUMIFS(Profile!$E$2:$E$17521,Profile!$B$2:$B$17521,$B199,Profile!$C$2:$C$17521,CJ$8))*$C$9</f>
        <v>0.1920575488</v>
      </c>
      <c r="CK199" s="193">
        <f>(SUMIFS(Profile!$E$2:$E$17521,Profile!$B$2:$B$17521,$B199,Profile!$C$2:$C$17521,CK$8))*$C$9</f>
        <v>0.1638787048</v>
      </c>
      <c r="CL199" s="193">
        <f>(SUMIFS(Profile!$E$2:$E$17521,Profile!$B$2:$B$17521,$B199,Profile!$C$2:$C$17521,CL$8))*$C$9</f>
        <v>0.1200885589</v>
      </c>
      <c r="CM199" s="193">
        <f>(SUMIFS(Profile!$E$2:$E$17521,Profile!$B$2:$B$17521,$B199,Profile!$C$2:$C$17521,CM$8))*$C$9</f>
        <v>0.08675916136</v>
      </c>
      <c r="CN199" s="193">
        <f>(SUMIFS(Profile!$E$2:$E$17521,Profile!$B$2:$B$17521,$B199,Profile!$C$2:$C$17521,CN$8))*$C$9</f>
        <v>0.05424020432</v>
      </c>
      <c r="CO199" s="193">
        <f>(SUMIFS(Profile!$E$2:$E$17521,Profile!$B$2:$B$17521,$B199,Profile!$C$2:$C$17521,CO$8))*$C$9</f>
        <v>0.02500833615</v>
      </c>
      <c r="CP199" s="193">
        <f>(SUMIFS(Profile!$E$2:$E$17521,Profile!$B$2:$B$17521,$B199,Profile!$C$2:$C$17521,CP$8))*$C$9</f>
        <v>0.01081648296</v>
      </c>
      <c r="CQ199" s="193">
        <f>(SUMIFS(Profile!$E$2:$E$17521,Profile!$B$2:$B$17521,$B199,Profile!$C$2:$C$17521,CQ$8))*$C$9</f>
        <v>0.0004726637649</v>
      </c>
      <c r="CR199" s="193">
        <f>(SUMIFS(Profile!$E$2:$E$17521,Profile!$B$2:$B$17521,$B199,Profile!$C$2:$C$17521,CR$8))*$C$9</f>
        <v>0</v>
      </c>
      <c r="CS199" s="193">
        <f>(SUMIFS(Profile!$E$2:$E$17521,Profile!$B$2:$B$17521,$B199,Profile!$C$2:$C$17521,CS$8))*$C$9</f>
        <v>0</v>
      </c>
      <c r="CT199" s="193">
        <f>(SUMIFS(Profile!$E$2:$E$17521,Profile!$B$2:$B$17521,$B199,Profile!$C$2:$C$17521,CT$8))*$C$9</f>
        <v>0</v>
      </c>
      <c r="CU199" s="193">
        <f>(SUMIFS(Profile!$E$2:$E$17521,Profile!$B$2:$B$17521,$B199,Profile!$C$2:$C$17521,CU$8))*$C$9</f>
        <v>0</v>
      </c>
      <c r="CV199" s="193">
        <f>(SUMIFS(Profile!$E$2:$E$17521,Profile!$B$2:$B$17521,$B199,Profile!$C$2:$C$17521,CV$8))*$C$9</f>
        <v>0</v>
      </c>
      <c r="CW199" s="193">
        <f>(SUMIFS(Profile!$E$2:$E$17521,Profile!$B$2:$B$17521,$B199,Profile!$C$2:$C$17521,CW$8))*$C$9</f>
        <v>0</v>
      </c>
      <c r="CX199" s="193">
        <f t="shared" si="17"/>
        <v>3.954183965</v>
      </c>
      <c r="CY199" s="193">
        <f t="shared" ref="CY199:ET199" si="957">MAX(BB199-E199,0)</f>
        <v>0</v>
      </c>
      <c r="CZ199" s="193">
        <f t="shared" si="957"/>
        <v>0</v>
      </c>
      <c r="DA199" s="193">
        <f t="shared" si="957"/>
        <v>0</v>
      </c>
      <c r="DB199" s="193">
        <f t="shared" si="957"/>
        <v>0</v>
      </c>
      <c r="DC199" s="193">
        <f t="shared" si="957"/>
        <v>0</v>
      </c>
      <c r="DD199" s="193">
        <f t="shared" si="957"/>
        <v>0</v>
      </c>
      <c r="DE199" s="193">
        <f t="shared" si="957"/>
        <v>0</v>
      </c>
      <c r="DF199" s="193">
        <f t="shared" si="957"/>
        <v>0</v>
      </c>
      <c r="DG199" s="193">
        <f t="shared" si="957"/>
        <v>0</v>
      </c>
      <c r="DH199" s="193">
        <f t="shared" si="957"/>
        <v>0</v>
      </c>
      <c r="DI199" s="193">
        <f t="shared" si="957"/>
        <v>0</v>
      </c>
      <c r="DJ199" s="193">
        <f t="shared" si="957"/>
        <v>0</v>
      </c>
      <c r="DK199" s="193">
        <f t="shared" si="957"/>
        <v>0</v>
      </c>
      <c r="DL199" s="193">
        <f t="shared" si="957"/>
        <v>0</v>
      </c>
      <c r="DM199" s="193">
        <f t="shared" si="957"/>
        <v>0.005849755267</v>
      </c>
      <c r="DN199" s="193">
        <f t="shared" si="957"/>
        <v>0.02870491159</v>
      </c>
      <c r="DO199" s="193">
        <f t="shared" si="957"/>
        <v>0.04438870948</v>
      </c>
      <c r="DP199" s="193">
        <f t="shared" si="957"/>
        <v>0.1062329112</v>
      </c>
      <c r="DQ199" s="193">
        <f t="shared" si="957"/>
        <v>0.1518780535</v>
      </c>
      <c r="DR199" s="193">
        <f t="shared" si="957"/>
        <v>0.2049135814</v>
      </c>
      <c r="DS199" s="193">
        <f t="shared" si="957"/>
        <v>0.2319452154</v>
      </c>
      <c r="DT199" s="193">
        <f t="shared" si="957"/>
        <v>0.3161889038</v>
      </c>
      <c r="DU199" s="193">
        <f t="shared" si="957"/>
        <v>0.3024965545</v>
      </c>
      <c r="DV199" s="193">
        <f t="shared" si="957"/>
        <v>0.2946256037</v>
      </c>
      <c r="DW199" s="193">
        <f t="shared" si="957"/>
        <v>0.3468172013</v>
      </c>
      <c r="DX199" s="193">
        <f t="shared" si="957"/>
        <v>0.3242534009</v>
      </c>
      <c r="DY199" s="193">
        <f t="shared" si="957"/>
        <v>0.3256674052</v>
      </c>
      <c r="DZ199" s="193">
        <f t="shared" si="957"/>
        <v>0.3517749727</v>
      </c>
      <c r="EA199" s="193">
        <f t="shared" si="957"/>
        <v>0.2427995303</v>
      </c>
      <c r="EB199" s="193">
        <f t="shared" si="957"/>
        <v>0.2401321836</v>
      </c>
      <c r="EC199" s="193">
        <f t="shared" si="957"/>
        <v>0.1773726259</v>
      </c>
      <c r="ED199" s="193">
        <f t="shared" si="957"/>
        <v>0.1555458692</v>
      </c>
      <c r="EE199" s="193">
        <f t="shared" si="957"/>
        <v>0.09423634654</v>
      </c>
      <c r="EF199" s="193">
        <f t="shared" si="957"/>
        <v>0.008360229357</v>
      </c>
      <c r="EG199" s="193">
        <f t="shared" si="957"/>
        <v>0</v>
      </c>
      <c r="EH199" s="193">
        <f t="shared" si="957"/>
        <v>0</v>
      </c>
      <c r="EI199" s="193">
        <f t="shared" si="957"/>
        <v>0</v>
      </c>
      <c r="EJ199" s="193">
        <f t="shared" si="957"/>
        <v>0</v>
      </c>
      <c r="EK199" s="193">
        <f t="shared" si="957"/>
        <v>0</v>
      </c>
      <c r="EL199" s="193">
        <f t="shared" si="957"/>
        <v>0</v>
      </c>
      <c r="EM199" s="193">
        <f t="shared" si="957"/>
        <v>0</v>
      </c>
      <c r="EN199" s="193">
        <f t="shared" si="957"/>
        <v>0</v>
      </c>
      <c r="EO199" s="193">
        <f t="shared" si="957"/>
        <v>0</v>
      </c>
      <c r="EP199" s="193">
        <f t="shared" si="957"/>
        <v>0</v>
      </c>
      <c r="EQ199" s="193">
        <f t="shared" si="957"/>
        <v>0</v>
      </c>
      <c r="ER199" s="193">
        <f t="shared" si="957"/>
        <v>0</v>
      </c>
      <c r="ES199" s="193">
        <f t="shared" si="957"/>
        <v>0</v>
      </c>
      <c r="ET199" s="193">
        <f t="shared" si="957"/>
        <v>0</v>
      </c>
      <c r="EU199" s="193">
        <f t="shared" si="19"/>
        <v>5.124910635</v>
      </c>
      <c r="EV199" s="193">
        <f t="shared" ref="EV199:GQ199" si="958">BB199-CY199</f>
        <v>0</v>
      </c>
      <c r="EW199" s="193">
        <f t="shared" si="958"/>
        <v>0</v>
      </c>
      <c r="EX199" s="193">
        <f t="shared" si="958"/>
        <v>0</v>
      </c>
      <c r="EY199" s="193">
        <f t="shared" si="958"/>
        <v>0</v>
      </c>
      <c r="EZ199" s="193">
        <f t="shared" si="958"/>
        <v>0</v>
      </c>
      <c r="FA199" s="193">
        <f t="shared" si="958"/>
        <v>0</v>
      </c>
      <c r="FB199" s="193">
        <f t="shared" si="958"/>
        <v>0</v>
      </c>
      <c r="FC199" s="193">
        <f t="shared" si="958"/>
        <v>0.007348303181</v>
      </c>
      <c r="FD199" s="193">
        <f t="shared" si="958"/>
        <v>0.005010206714</v>
      </c>
      <c r="FE199" s="193">
        <f t="shared" si="958"/>
        <v>0.01230346439</v>
      </c>
      <c r="FF199" s="193">
        <f t="shared" si="958"/>
        <v>0.02876272014</v>
      </c>
      <c r="FG199" s="193">
        <f t="shared" si="958"/>
        <v>0.05370650085</v>
      </c>
      <c r="FH199" s="193">
        <f t="shared" si="958"/>
        <v>0.0874323115</v>
      </c>
      <c r="FI199" s="193">
        <f t="shared" si="958"/>
        <v>0.1354317672</v>
      </c>
      <c r="FJ199" s="193">
        <f t="shared" si="958"/>
        <v>0.1738684142</v>
      </c>
      <c r="FK199" s="193">
        <f t="shared" si="958"/>
        <v>0.193498719</v>
      </c>
      <c r="FL199" s="193">
        <f t="shared" si="958"/>
        <v>0.2075203653</v>
      </c>
      <c r="FM199" s="193">
        <f t="shared" si="958"/>
        <v>0.2159333531</v>
      </c>
      <c r="FN199" s="193">
        <f t="shared" si="958"/>
        <v>0.21673459</v>
      </c>
      <c r="FO199" s="193">
        <f t="shared" si="958"/>
        <v>0.2147314977</v>
      </c>
      <c r="FP199" s="193">
        <f t="shared" si="958"/>
        <v>0.2151321162</v>
      </c>
      <c r="FQ199" s="193">
        <f t="shared" si="958"/>
        <v>0.2079209838</v>
      </c>
      <c r="FR199" s="193">
        <f t="shared" si="958"/>
        <v>0.2127284054</v>
      </c>
      <c r="FS199" s="193">
        <f t="shared" si="958"/>
        <v>0.2135296423</v>
      </c>
      <c r="FT199" s="193">
        <f t="shared" si="958"/>
        <v>0.2163339716</v>
      </c>
      <c r="FU199" s="193">
        <f t="shared" si="958"/>
        <v>0.2131290239</v>
      </c>
      <c r="FV199" s="193">
        <f t="shared" si="958"/>
        <v>0.2047160361</v>
      </c>
      <c r="FW199" s="193">
        <f t="shared" si="958"/>
        <v>0.2007098514</v>
      </c>
      <c r="FX199" s="193">
        <f t="shared" si="958"/>
        <v>0.1983061406</v>
      </c>
      <c r="FY199" s="193">
        <f t="shared" si="958"/>
        <v>0.1971042852</v>
      </c>
      <c r="FZ199" s="193">
        <f t="shared" si="958"/>
        <v>0.1959024298</v>
      </c>
      <c r="GA199" s="193">
        <f t="shared" si="958"/>
        <v>0.205517273</v>
      </c>
      <c r="GB199" s="193">
        <f t="shared" si="958"/>
        <v>0.2127284054</v>
      </c>
      <c r="GC199" s="193">
        <f t="shared" si="958"/>
        <v>0.2255481963</v>
      </c>
      <c r="GD199" s="193">
        <f t="shared" si="958"/>
        <v>0.1920575488</v>
      </c>
      <c r="GE199" s="193">
        <f t="shared" si="958"/>
        <v>0.1638787048</v>
      </c>
      <c r="GF199" s="193">
        <f t="shared" si="958"/>
        <v>0.1200885589</v>
      </c>
      <c r="GG199" s="193">
        <f t="shared" si="958"/>
        <v>0.08675916136</v>
      </c>
      <c r="GH199" s="193">
        <f t="shared" si="958"/>
        <v>0.05424020432</v>
      </c>
      <c r="GI199" s="193">
        <f t="shared" si="958"/>
        <v>0.02500833615</v>
      </c>
      <c r="GJ199" s="193">
        <f t="shared" si="958"/>
        <v>0.01081648296</v>
      </c>
      <c r="GK199" s="193">
        <f t="shared" si="958"/>
        <v>0.0004726637649</v>
      </c>
      <c r="GL199" s="193">
        <f t="shared" si="958"/>
        <v>0</v>
      </c>
      <c r="GM199" s="193">
        <f t="shared" si="958"/>
        <v>0</v>
      </c>
      <c r="GN199" s="193">
        <f t="shared" si="958"/>
        <v>0</v>
      </c>
      <c r="GO199" s="193">
        <f t="shared" si="958"/>
        <v>0</v>
      </c>
      <c r="GP199" s="193">
        <f t="shared" si="958"/>
        <v>0</v>
      </c>
      <c r="GQ199" s="193">
        <f t="shared" si="958"/>
        <v>0</v>
      </c>
      <c r="GR199" s="193">
        <f t="shared" si="21"/>
        <v>4.016401519</v>
      </c>
      <c r="GS199" s="193">
        <f t="shared" ref="GS199:IN199" si="959">E199-EV199</f>
        <v>0.1518343986</v>
      </c>
      <c r="GT199" s="193">
        <f t="shared" si="959"/>
        <v>0.1334059491</v>
      </c>
      <c r="GU199" s="193">
        <f t="shared" si="959"/>
        <v>0.1225892506</v>
      </c>
      <c r="GV199" s="193">
        <f t="shared" si="959"/>
        <v>0.1201855398</v>
      </c>
      <c r="GW199" s="193">
        <f t="shared" si="959"/>
        <v>0.1105706966</v>
      </c>
      <c r="GX199" s="193">
        <f t="shared" si="959"/>
        <v>0.1053626565</v>
      </c>
      <c r="GY199" s="193">
        <f t="shared" si="959"/>
        <v>0.1069651304</v>
      </c>
      <c r="GZ199" s="193">
        <f t="shared" si="959"/>
        <v>0.09641187948</v>
      </c>
      <c r="HA199" s="193">
        <f t="shared" si="959"/>
        <v>0.09955121288</v>
      </c>
      <c r="HB199" s="193">
        <f t="shared" si="959"/>
        <v>0.094661666</v>
      </c>
      <c r="HC199" s="193">
        <f t="shared" si="959"/>
        <v>0.07900364718</v>
      </c>
      <c r="HD199" s="193">
        <f t="shared" si="959"/>
        <v>0.0584666696</v>
      </c>
      <c r="HE199" s="193">
        <f t="shared" si="959"/>
        <v>0.03996436065</v>
      </c>
      <c r="HF199" s="193">
        <f t="shared" si="959"/>
        <v>0.02080943446</v>
      </c>
      <c r="HG199" s="193">
        <f t="shared" si="959"/>
        <v>0</v>
      </c>
      <c r="HH199" s="193">
        <f t="shared" si="959"/>
        <v>0</v>
      </c>
      <c r="HI199" s="193">
        <f t="shared" si="959"/>
        <v>0</v>
      </c>
      <c r="HJ199" s="193">
        <f t="shared" si="959"/>
        <v>0</v>
      </c>
      <c r="HK199" s="193">
        <f t="shared" si="959"/>
        <v>0</v>
      </c>
      <c r="HL199" s="193">
        <f t="shared" si="959"/>
        <v>0</v>
      </c>
      <c r="HM199" s="193">
        <f t="shared" si="959"/>
        <v>0</v>
      </c>
      <c r="HN199" s="193">
        <f t="shared" si="959"/>
        <v>0</v>
      </c>
      <c r="HO199" s="193">
        <f t="shared" si="959"/>
        <v>0</v>
      </c>
      <c r="HP199" s="193">
        <f t="shared" si="959"/>
        <v>0</v>
      </c>
      <c r="HQ199" s="193">
        <f t="shared" si="959"/>
        <v>0</v>
      </c>
      <c r="HR199" s="193">
        <f t="shared" si="959"/>
        <v>0</v>
      </c>
      <c r="HS199" s="193">
        <f t="shared" si="959"/>
        <v>0</v>
      </c>
      <c r="HT199" s="193">
        <f t="shared" si="959"/>
        <v>0</v>
      </c>
      <c r="HU199" s="193">
        <f t="shared" si="959"/>
        <v>0</v>
      </c>
      <c r="HV199" s="193">
        <f t="shared" si="959"/>
        <v>0</v>
      </c>
      <c r="HW199" s="193">
        <f t="shared" si="959"/>
        <v>0</v>
      </c>
      <c r="HX199" s="193">
        <f t="shared" si="959"/>
        <v>0</v>
      </c>
      <c r="HY199" s="193">
        <f t="shared" si="959"/>
        <v>0</v>
      </c>
      <c r="HZ199" s="193">
        <f t="shared" si="959"/>
        <v>0</v>
      </c>
      <c r="IA199" s="193">
        <f t="shared" si="959"/>
        <v>0.05071724152</v>
      </c>
      <c r="IB199" s="193">
        <f t="shared" si="959"/>
        <v>0.08570659945</v>
      </c>
      <c r="IC199" s="193">
        <f t="shared" si="959"/>
        <v>0.1323010746</v>
      </c>
      <c r="ID199" s="193">
        <f t="shared" si="959"/>
        <v>0.1684348014</v>
      </c>
      <c r="IE199" s="193">
        <f t="shared" si="959"/>
        <v>0.1981494292</v>
      </c>
      <c r="IF199" s="193">
        <f t="shared" si="959"/>
        <v>0.219368928</v>
      </c>
      <c r="IG199" s="193">
        <f t="shared" si="959"/>
        <v>0.230756452</v>
      </c>
      <c r="IH199" s="193">
        <f t="shared" si="959"/>
        <v>0.2378953234</v>
      </c>
      <c r="II199" s="193">
        <f t="shared" si="959"/>
        <v>0.2435760273</v>
      </c>
      <c r="IJ199" s="193">
        <f t="shared" si="959"/>
        <v>0.2479828304</v>
      </c>
      <c r="IK199" s="193">
        <f t="shared" si="959"/>
        <v>0.2419735534</v>
      </c>
      <c r="IL199" s="193">
        <f t="shared" si="959"/>
        <v>0.2259488148</v>
      </c>
      <c r="IM199" s="193">
        <f t="shared" si="959"/>
        <v>0.2079209838</v>
      </c>
      <c r="IN199" s="193">
        <f t="shared" si="959"/>
        <v>0.1858869682</v>
      </c>
      <c r="IO199" s="193">
        <f t="shared" si="23"/>
        <v>2.676619027</v>
      </c>
      <c r="IP199" s="193">
        <f t="shared" si="29"/>
        <v>2.035586349</v>
      </c>
      <c r="IQ199" s="193">
        <f t="shared" ref="IQ199:KK199" si="960">MAX((MIN(CZ199+IP199,$IO$7))-GT199,0)</f>
        <v>1.9021804</v>
      </c>
      <c r="IR199" s="193">
        <f t="shared" si="960"/>
        <v>1.779591149</v>
      </c>
      <c r="IS199" s="193">
        <f t="shared" si="960"/>
        <v>1.65940561</v>
      </c>
      <c r="IT199" s="193">
        <f t="shared" si="960"/>
        <v>1.548834913</v>
      </c>
      <c r="IU199" s="193">
        <f t="shared" si="960"/>
        <v>1.443472256</v>
      </c>
      <c r="IV199" s="193">
        <f t="shared" si="960"/>
        <v>1.336507126</v>
      </c>
      <c r="IW199" s="193">
        <f t="shared" si="960"/>
        <v>1.240095247</v>
      </c>
      <c r="IX199" s="193">
        <f t="shared" si="960"/>
        <v>1.140544034</v>
      </c>
      <c r="IY199" s="193">
        <f t="shared" si="960"/>
        <v>1.045882368</v>
      </c>
      <c r="IZ199" s="193">
        <f t="shared" si="960"/>
        <v>0.9668787205</v>
      </c>
      <c r="JA199" s="193">
        <f t="shared" si="960"/>
        <v>0.9084120509</v>
      </c>
      <c r="JB199" s="193">
        <f t="shared" si="960"/>
        <v>0.8684476902</v>
      </c>
      <c r="JC199" s="193">
        <f t="shared" si="960"/>
        <v>0.8476382558</v>
      </c>
      <c r="JD199" s="193">
        <f t="shared" si="960"/>
        <v>0.853488011</v>
      </c>
      <c r="JE199" s="193">
        <f t="shared" si="960"/>
        <v>0.8821929226</v>
      </c>
      <c r="JF199" s="193">
        <f t="shared" si="960"/>
        <v>0.9265816321</v>
      </c>
      <c r="JG199" s="193">
        <f t="shared" si="960"/>
        <v>1.032814543</v>
      </c>
      <c r="JH199" s="193">
        <f t="shared" si="960"/>
        <v>1.184692597</v>
      </c>
      <c r="JI199" s="193">
        <f t="shared" si="960"/>
        <v>1.389606178</v>
      </c>
      <c r="JJ199" s="193">
        <f t="shared" si="960"/>
        <v>1.621551394</v>
      </c>
      <c r="JK199" s="193">
        <f t="shared" si="960"/>
        <v>1.937740297</v>
      </c>
      <c r="JL199" s="193">
        <f t="shared" si="960"/>
        <v>2.240236852</v>
      </c>
      <c r="JM199" s="193">
        <f t="shared" si="960"/>
        <v>2.534862456</v>
      </c>
      <c r="JN199" s="193">
        <f t="shared" si="960"/>
        <v>2.881679657</v>
      </c>
      <c r="JO199" s="193">
        <f t="shared" si="960"/>
        <v>3.205933058</v>
      </c>
      <c r="JP199" s="193">
        <f t="shared" si="960"/>
        <v>3.531600463</v>
      </c>
      <c r="JQ199" s="193">
        <f t="shared" si="960"/>
        <v>3.883375436</v>
      </c>
      <c r="JR199" s="193">
        <f t="shared" si="960"/>
        <v>4.126174966</v>
      </c>
      <c r="JS199" s="193">
        <f t="shared" si="960"/>
        <v>4.36630715</v>
      </c>
      <c r="JT199" s="193">
        <f t="shared" si="960"/>
        <v>4.543679775</v>
      </c>
      <c r="JU199" s="193">
        <f t="shared" si="960"/>
        <v>4.699225645</v>
      </c>
      <c r="JV199" s="193">
        <f t="shared" si="960"/>
        <v>4.793461991</v>
      </c>
      <c r="JW199" s="193">
        <f t="shared" si="960"/>
        <v>4.801822221</v>
      </c>
      <c r="JX199" s="193">
        <f t="shared" si="960"/>
        <v>4.751104979</v>
      </c>
      <c r="JY199" s="193">
        <f t="shared" si="960"/>
        <v>4.66539838</v>
      </c>
      <c r="JZ199" s="193">
        <f t="shared" si="960"/>
        <v>4.533097305</v>
      </c>
      <c r="KA199" s="193">
        <f t="shared" si="960"/>
        <v>4.364662504</v>
      </c>
      <c r="KB199" s="193">
        <f t="shared" si="960"/>
        <v>4.166513074</v>
      </c>
      <c r="KC199" s="193">
        <f t="shared" si="960"/>
        <v>3.947144146</v>
      </c>
      <c r="KD199" s="193">
        <f t="shared" si="960"/>
        <v>3.716387694</v>
      </c>
      <c r="KE199" s="193">
        <f t="shared" si="960"/>
        <v>3.478492371</v>
      </c>
      <c r="KF199" s="193">
        <f t="shared" si="960"/>
        <v>3.234916344</v>
      </c>
      <c r="KG199" s="193">
        <f t="shared" si="960"/>
        <v>2.986933513</v>
      </c>
      <c r="KH199" s="193">
        <f t="shared" si="960"/>
        <v>2.74495996</v>
      </c>
      <c r="KI199" s="193">
        <f t="shared" si="960"/>
        <v>2.519011145</v>
      </c>
      <c r="KJ199" s="193">
        <f t="shared" si="960"/>
        <v>2.311090161</v>
      </c>
      <c r="KK199" s="193">
        <f t="shared" si="960"/>
        <v>2.125203193</v>
      </c>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row>
    <row r="200" ht="14.25" customHeight="1">
      <c r="A200" s="1">
        <v>7.0</v>
      </c>
      <c r="B200" s="1">
        <f t="shared" ref="B200:C200" si="961">B199+1</f>
        <v>190</v>
      </c>
      <c r="C200" s="267">
        <f t="shared" si="961"/>
        <v>43655</v>
      </c>
      <c r="D200" s="193">
        <f t="shared" si="15"/>
        <v>9.108060822</v>
      </c>
      <c r="E200" s="193">
        <f>(SUMIFS(Profile!$F$2:$F$17521,Profile!$B$2:$B$17521,$B200,Profile!$C$2:$C$17521,E$8))*$C$6</f>
        <v>0.1558405832</v>
      </c>
      <c r="F200" s="193">
        <f>(SUMIFS(Profile!$F$2:$F$17521,Profile!$B$2:$B$17521,$B200,Profile!$C$2:$C$17521,F$8))*$C$6</f>
        <v>0.1406170815</v>
      </c>
      <c r="G200" s="193">
        <f>(SUMIFS(Profile!$F$2:$F$17521,Profile!$B$2:$B$17521,$B200,Profile!$C$2:$C$17521,G$8))*$C$6</f>
        <v>0.1273966722</v>
      </c>
      <c r="H200" s="193">
        <f>(SUMIFS(Profile!$F$2:$F$17521,Profile!$B$2:$B$17521,$B200,Profile!$C$2:$C$17521,H$8))*$C$6</f>
        <v>0.116980592</v>
      </c>
      <c r="I200" s="193">
        <f>(SUMIFS(Profile!$F$2:$F$17521,Profile!$B$2:$B$17521,$B200,Profile!$C$2:$C$17521,I$8))*$C$6</f>
        <v>0.1113719335</v>
      </c>
      <c r="J200" s="193">
        <f>(SUMIFS(Profile!$F$2:$F$17521,Profile!$B$2:$B$17521,$B200,Profile!$C$2:$C$17521,J$8))*$C$6</f>
        <v>0.1089682227</v>
      </c>
      <c r="K200" s="193">
        <f>(SUMIFS(Profile!$F$2:$F$17521,Profile!$B$2:$B$17521,$B200,Profile!$C$2:$C$17521,K$8))*$C$6</f>
        <v>0.1089682227</v>
      </c>
      <c r="L200" s="193">
        <f>(SUMIFS(Profile!$F$2:$F$17521,Profile!$B$2:$B$17521,$B200,Profile!$C$2:$C$17521,L$8))*$C$6</f>
        <v>0.1045614196</v>
      </c>
      <c r="M200" s="193">
        <f>(SUMIFS(Profile!$F$2:$F$17521,Profile!$B$2:$B$17521,$B200,Profile!$C$2:$C$17521,M$8))*$C$6</f>
        <v>0.1049620381</v>
      </c>
      <c r="N200" s="193">
        <f>(SUMIFS(Profile!$F$2:$F$17521,Profile!$B$2:$B$17521,$B200,Profile!$C$2:$C$17521,N$8))*$C$6</f>
        <v>0.1029589457</v>
      </c>
      <c r="O200" s="193">
        <f>(SUMIFS(Profile!$F$2:$F$17521,Profile!$B$2:$B$17521,$B200,Profile!$C$2:$C$17521,O$8))*$C$6</f>
        <v>0.1053626565</v>
      </c>
      <c r="P200" s="193">
        <f>(SUMIFS(Profile!$F$2:$F$17521,Profile!$B$2:$B$17521,$B200,Profile!$C$2:$C$17521,P$8))*$C$6</f>
        <v>0.1029589457</v>
      </c>
      <c r="Q200" s="193">
        <f>(SUMIFS(Profile!$F$2:$F$17521,Profile!$B$2:$B$17521,$B200,Profile!$C$2:$C$17521,Q$8))*$C$6</f>
        <v>0.1173812105</v>
      </c>
      <c r="R200" s="193">
        <f>(SUMIFS(Profile!$F$2:$F$17521,Profile!$B$2:$B$17521,$B200,Profile!$C$2:$C$17521,R$8))*$C$6</f>
        <v>0.1285985275</v>
      </c>
      <c r="S200" s="193">
        <f>(SUMIFS(Profile!$F$2:$F$17521,Profile!$B$2:$B$17521,$B200,Profile!$C$2:$C$17521,S$8))*$C$6</f>
        <v>0.1454245031</v>
      </c>
      <c r="T200" s="193">
        <f>(SUMIFS(Profile!$F$2:$F$17521,Profile!$B$2:$B$17521,$B200,Profile!$C$2:$C$17521,T$8))*$C$6</f>
        <v>0.1654554264</v>
      </c>
      <c r="U200" s="193">
        <f>(SUMIFS(Profile!$F$2:$F$17521,Profile!$B$2:$B$17521,$B200,Profile!$C$2:$C$17521,U$8))*$C$6</f>
        <v>0.1902937713</v>
      </c>
      <c r="V200" s="193">
        <f>(SUMIFS(Profile!$F$2:$F$17521,Profile!$B$2:$B$17521,$B200,Profile!$C$2:$C$17521,V$8))*$C$6</f>
        <v>0.2139302608</v>
      </c>
      <c r="W200" s="193">
        <f>(SUMIFS(Profile!$F$2:$F$17521,Profile!$B$2:$B$17521,$B200,Profile!$C$2:$C$17521,W$8))*$C$6</f>
        <v>0.2231444855</v>
      </c>
      <c r="X200" s="193">
        <f>(SUMIFS(Profile!$F$2:$F$17521,Profile!$B$2:$B$17521,$B200,Profile!$C$2:$C$17521,X$8))*$C$6</f>
        <v>0.2311568548</v>
      </c>
      <c r="Y200" s="193">
        <f>(SUMIFS(Profile!$F$2:$F$17521,Profile!$B$2:$B$17521,$B200,Profile!$C$2:$C$17521,Y$8))*$C$6</f>
        <v>0.2303556179</v>
      </c>
      <c r="Z200" s="193">
        <f>(SUMIFS(Profile!$F$2:$F$17521,Profile!$B$2:$B$17521,$B200,Profile!$C$2:$C$17521,Z$8))*$C$6</f>
        <v>0.2191383008</v>
      </c>
      <c r="AA200" s="193">
        <f>(SUMIFS(Profile!$F$2:$F$17521,Profile!$B$2:$B$17521,$B200,Profile!$C$2:$C$17521,AA$8))*$C$6</f>
        <v>0.2239457224</v>
      </c>
      <c r="AB200" s="193">
        <f>(SUMIFS(Profile!$F$2:$F$17521,Profile!$B$2:$B$17521,$B200,Profile!$C$2:$C$17521,AB$8))*$C$6</f>
        <v>0.2231444855</v>
      </c>
      <c r="AC200" s="193">
        <f>(SUMIFS(Profile!$F$2:$F$17521,Profile!$B$2:$B$17521,$B200,Profile!$C$2:$C$17521,AC$8))*$C$6</f>
        <v>0.228753144</v>
      </c>
      <c r="AD200" s="193">
        <f>(SUMIFS(Profile!$F$2:$F$17521,Profile!$B$2:$B$17521,$B200,Profile!$C$2:$C$17521,AD$8))*$C$6</f>
        <v>0.2251475778</v>
      </c>
      <c r="AE200" s="193">
        <f>(SUMIFS(Profile!$F$2:$F$17521,Profile!$B$2:$B$17521,$B200,Profile!$C$2:$C$17521,AE$8))*$C$6</f>
        <v>0.2123277869</v>
      </c>
      <c r="AF200" s="193">
        <f>(SUMIFS(Profile!$F$2:$F$17521,Profile!$B$2:$B$17521,$B200,Profile!$C$2:$C$17521,AF$8))*$C$6</f>
        <v>0.21152655</v>
      </c>
      <c r="AG200" s="193">
        <f>(SUMIFS(Profile!$F$2:$F$17521,Profile!$B$2:$B$17521,$B200,Profile!$C$2:$C$17521,AG$8))*$C$6</f>
        <v>0.2103246946</v>
      </c>
      <c r="AH200" s="193">
        <f>(SUMIFS(Profile!$F$2:$F$17521,Profile!$B$2:$B$17521,$B200,Profile!$C$2:$C$17521,AH$8))*$C$6</f>
        <v>0.2147314977</v>
      </c>
      <c r="AI200" s="193">
        <f>(SUMIFS(Profile!$F$2:$F$17521,Profile!$B$2:$B$17521,$B200,Profile!$C$2:$C$17521,AI$8))*$C$6</f>
        <v>0.2095234577</v>
      </c>
      <c r="AJ200" s="193">
        <f>(SUMIFS(Profile!$F$2:$F$17521,Profile!$B$2:$B$17521,$B200,Profile!$C$2:$C$17521,AJ$8))*$C$6</f>
        <v>0.2151321162</v>
      </c>
      <c r="AK200" s="193">
        <f>(SUMIFS(Profile!$F$2:$F$17521,Profile!$B$2:$B$17521,$B200,Profile!$C$2:$C$17521,AK$8))*$C$6</f>
        <v>0.2147314977</v>
      </c>
      <c r="AL200" s="193">
        <f>(SUMIFS(Profile!$F$2:$F$17521,Profile!$B$2:$B$17521,$B200,Profile!$C$2:$C$17521,AL$8))*$C$6</f>
        <v>0.2179364454</v>
      </c>
      <c r="AM200" s="193">
        <f>(SUMIFS(Profile!$F$2:$F$17521,Profile!$B$2:$B$17521,$B200,Profile!$C$2:$C$17521,AM$8))*$C$6</f>
        <v>0.2355636579</v>
      </c>
      <c r="AN200" s="193">
        <f>(SUMIFS(Profile!$F$2:$F$17521,Profile!$B$2:$B$17521,$B200,Profile!$C$2:$C$17521,AN$8))*$C$6</f>
        <v>0.2491846858</v>
      </c>
      <c r="AO200" s="193">
        <f>(SUMIFS(Profile!$F$2:$F$17521,Profile!$B$2:$B$17521,$B200,Profile!$C$2:$C$17521,AO$8))*$C$6</f>
        <v>0.2439766457</v>
      </c>
      <c r="AP200" s="193">
        <f>(SUMIFS(Profile!$F$2:$F$17521,Profile!$B$2:$B$17521,$B200,Profile!$C$2:$C$17521,AP$8))*$C$6</f>
        <v>0.2583989105</v>
      </c>
      <c r="AQ200" s="193">
        <f>(SUMIFS(Profile!$F$2:$F$17521,Profile!$B$2:$B$17521,$B200,Profile!$C$2:$C$17521,AQ$8))*$C$6</f>
        <v>0.2495853042</v>
      </c>
      <c r="AR200" s="193">
        <f>(SUMIFS(Profile!$F$2:$F$17521,Profile!$B$2:$B$17521,$B200,Profile!$C$2:$C$17521,AR$8))*$C$6</f>
        <v>0.2379673687</v>
      </c>
      <c r="AS200" s="193">
        <f>(SUMIFS(Profile!$F$2:$F$17521,Profile!$B$2:$B$17521,$B200,Profile!$C$2:$C$17521,AS$8))*$C$6</f>
        <v>0.2323587102</v>
      </c>
      <c r="AT200" s="193">
        <f>(SUMIFS(Profile!$F$2:$F$17521,Profile!$B$2:$B$17521,$B200,Profile!$C$2:$C$17521,AT$8))*$C$6</f>
        <v>0.2291537625</v>
      </c>
      <c r="AU200" s="193">
        <f>(SUMIFS(Profile!$F$2:$F$17521,Profile!$B$2:$B$17521,$B200,Profile!$C$2:$C$17521,AU$8))*$C$6</f>
        <v>0.2311568548</v>
      </c>
      <c r="AV200" s="193">
        <f>(SUMIFS(Profile!$F$2:$F$17521,Profile!$B$2:$B$17521,$B200,Profile!$C$2:$C$17521,AV$8))*$C$6</f>
        <v>0.2363648949</v>
      </c>
      <c r="AW200" s="193">
        <f>(SUMIFS(Profile!$F$2:$F$17521,Profile!$B$2:$B$17521,$B200,Profile!$C$2:$C$17521,AW$8))*$C$6</f>
        <v>0.2291537625</v>
      </c>
      <c r="AX200" s="193">
        <f>(SUMIFS(Profile!$F$2:$F$17521,Profile!$B$2:$B$17521,$B200,Profile!$C$2:$C$17521,AX$8))*$C$6</f>
        <v>0.223545104</v>
      </c>
      <c r="AY200" s="193">
        <f>(SUMIFS(Profile!$F$2:$F$17521,Profile!$B$2:$B$17521,$B200,Profile!$C$2:$C$17521,AY$8))*$C$6</f>
        <v>0.2019117068</v>
      </c>
      <c r="AZ200" s="193">
        <f>(SUMIFS(Profile!$F$2:$F$17521,Profile!$B$2:$B$17521,$B200,Profile!$C$2:$C$17521,AZ$8))*$C$6</f>
        <v>0.1866882051</v>
      </c>
      <c r="BA200" s="193">
        <f t="shared" si="16"/>
        <v>9.181054728</v>
      </c>
      <c r="BB200" s="193">
        <f>(SUMIFS(Profile!$E$2:$E$17521,Profile!$B$2:$B$17521,$B200,Profile!$C$2:$C$17521,BB$8))*$C$9</f>
        <v>0</v>
      </c>
      <c r="BC200" s="193">
        <f>(SUMIFS(Profile!$E$2:$E$17521,Profile!$B$2:$B$17521,$B200,Profile!$C$2:$C$17521,BC$8))*$C$9</f>
        <v>0</v>
      </c>
      <c r="BD200" s="193">
        <f>(SUMIFS(Profile!$E$2:$E$17521,Profile!$B$2:$B$17521,$B200,Profile!$C$2:$C$17521,BD$8))*$C$9</f>
        <v>0</v>
      </c>
      <c r="BE200" s="193">
        <f>(SUMIFS(Profile!$E$2:$E$17521,Profile!$B$2:$B$17521,$B200,Profile!$C$2:$C$17521,BE$8))*$C$9</f>
        <v>0</v>
      </c>
      <c r="BF200" s="193">
        <f>(SUMIFS(Profile!$E$2:$E$17521,Profile!$B$2:$B$17521,$B200,Profile!$C$2:$C$17521,BF$8))*$C$9</f>
        <v>0</v>
      </c>
      <c r="BG200" s="193">
        <f>(SUMIFS(Profile!$E$2:$E$17521,Profile!$B$2:$B$17521,$B200,Profile!$C$2:$C$17521,BG$8))*$C$9</f>
        <v>0</v>
      </c>
      <c r="BH200" s="193">
        <f>(SUMIFS(Profile!$E$2:$E$17521,Profile!$B$2:$B$17521,$B200,Profile!$C$2:$C$17521,BH$8))*$C$9</f>
        <v>0</v>
      </c>
      <c r="BI200" s="193">
        <f>(SUMIFS(Profile!$E$2:$E$17521,Profile!$B$2:$B$17521,$B200,Profile!$C$2:$C$17521,BI$8))*$C$9</f>
        <v>0</v>
      </c>
      <c r="BJ200" s="193">
        <f>(SUMIFS(Profile!$E$2:$E$17521,Profile!$B$2:$B$17521,$B200,Profile!$C$2:$C$17521,BJ$8))*$C$9</f>
        <v>0.003540546078</v>
      </c>
      <c r="BK200" s="193">
        <f>(SUMIFS(Profile!$E$2:$E$17521,Profile!$B$2:$B$17521,$B200,Profile!$C$2:$C$17521,BK$8))*$C$9</f>
        <v>0.006957235348</v>
      </c>
      <c r="BL200" s="193">
        <f>(SUMIFS(Profile!$E$2:$E$17521,Profile!$B$2:$B$17521,$B200,Profile!$C$2:$C$17521,BL$8))*$C$9</f>
        <v>0.01653513029</v>
      </c>
      <c r="BM200" s="193">
        <f>(SUMIFS(Profile!$E$2:$E$17521,Profile!$B$2:$B$17521,$B200,Profile!$C$2:$C$17521,BM$8))*$C$9</f>
        <v>0.035231457</v>
      </c>
      <c r="BN200" s="193">
        <f>(SUMIFS(Profile!$E$2:$E$17521,Profile!$B$2:$B$17521,$B200,Profile!$C$2:$C$17521,BN$8))*$C$9</f>
        <v>0.06470053852</v>
      </c>
      <c r="BO200" s="193">
        <f>(SUMIFS(Profile!$E$2:$E$17521,Profile!$B$2:$B$17521,$B200,Profile!$C$2:$C$17521,BO$8))*$C$9</f>
        <v>0.1181247286</v>
      </c>
      <c r="BP200" s="193">
        <f>(SUMIFS(Profile!$E$2:$E$17521,Profile!$B$2:$B$17521,$B200,Profile!$C$2:$C$17521,BP$8))*$C$9</f>
        <v>0.1674137865</v>
      </c>
      <c r="BQ200" s="193">
        <f>(SUMIFS(Profile!$E$2:$E$17521,Profile!$B$2:$B$17521,$B200,Profile!$C$2:$C$17521,BQ$8))*$C$9</f>
        <v>0.1883630098</v>
      </c>
      <c r="BR200" s="193">
        <f>(SUMIFS(Profile!$E$2:$E$17521,Profile!$B$2:$B$17521,$B200,Profile!$C$2:$C$17521,BR$8))*$C$9</f>
        <v>0.1993894076</v>
      </c>
      <c r="BS200" s="193">
        <f>(SUMIFS(Profile!$E$2:$E$17521,Profile!$B$2:$B$17521,$B200,Profile!$C$2:$C$17521,BS$8))*$C$9</f>
        <v>0.266485083</v>
      </c>
      <c r="BT200" s="193">
        <f>(SUMIFS(Profile!$E$2:$E$17521,Profile!$B$2:$B$17521,$B200,Profile!$C$2:$C$17521,BT$8))*$C$9</f>
        <v>0.3259084596</v>
      </c>
      <c r="BU200" s="193">
        <f>(SUMIFS(Profile!$E$2:$E$17521,Profile!$B$2:$B$17521,$B200,Profile!$C$2:$C$17521,BU$8))*$C$9</f>
        <v>0.3745958329</v>
      </c>
      <c r="BV200" s="193">
        <f>(SUMIFS(Profile!$E$2:$E$17521,Profile!$B$2:$B$17521,$B200,Profile!$C$2:$C$17521,BV$8))*$C$9</f>
        <v>0.4041772881</v>
      </c>
      <c r="BW200" s="193">
        <f>(SUMIFS(Profile!$E$2:$E$17521,Profile!$B$2:$B$17521,$B200,Profile!$C$2:$C$17521,BW$8))*$C$9</f>
        <v>0.4947140533</v>
      </c>
      <c r="BX200" s="193">
        <f>(SUMIFS(Profile!$E$2:$E$17521,Profile!$B$2:$B$17521,$B200,Profile!$C$2:$C$17521,BX$8))*$C$9</f>
        <v>0.5156643302</v>
      </c>
      <c r="BY200" s="193">
        <f>(SUMIFS(Profile!$E$2:$E$17521,Profile!$B$2:$B$17521,$B200,Profile!$C$2:$C$17521,BY$8))*$C$9</f>
        <v>0.5336319229</v>
      </c>
      <c r="BZ200" s="193">
        <f>(SUMIFS(Profile!$E$2:$E$17521,Profile!$B$2:$B$17521,$B200,Profile!$C$2:$C$17521,BZ$8))*$C$9</f>
        <v>0.6128728399</v>
      </c>
      <c r="CA200" s="193">
        <f>(SUMIFS(Profile!$E$2:$E$17521,Profile!$B$2:$B$17521,$B200,Profile!$C$2:$C$17521,CA$8))*$C$9</f>
        <v>0.5198616794</v>
      </c>
      <c r="CB200" s="193">
        <f>(SUMIFS(Profile!$E$2:$E$17521,Profile!$B$2:$B$17521,$B200,Profile!$C$2:$C$17521,CB$8))*$C$9</f>
        <v>0.4906664556</v>
      </c>
      <c r="CC200" s="193">
        <f>(SUMIFS(Profile!$E$2:$E$17521,Profile!$B$2:$B$17521,$B200,Profile!$C$2:$C$17521,CC$8))*$C$9</f>
        <v>0.5817019858</v>
      </c>
      <c r="CD200" s="193">
        <f>(SUMIFS(Profile!$E$2:$E$17521,Profile!$B$2:$B$17521,$B200,Profile!$C$2:$C$17521,CD$8))*$C$9</f>
        <v>0.4908023625</v>
      </c>
      <c r="CE200" s="193">
        <f>(SUMIFS(Profile!$E$2:$E$17521,Profile!$B$2:$B$17521,$B200,Profile!$C$2:$C$17521,CE$8))*$C$9</f>
        <v>0.4556876484</v>
      </c>
      <c r="CF200" s="193">
        <f>(SUMIFS(Profile!$E$2:$E$17521,Profile!$B$2:$B$17521,$B200,Profile!$C$2:$C$17521,CF$8))*$C$9</f>
        <v>0.4099617599</v>
      </c>
      <c r="CG200" s="193">
        <f>(SUMIFS(Profile!$E$2:$E$17521,Profile!$B$2:$B$17521,$B200,Profile!$C$2:$C$17521,CG$8))*$C$9</f>
        <v>0.4146058639</v>
      </c>
      <c r="CH200" s="193">
        <f>(SUMIFS(Profile!$E$2:$E$17521,Profile!$B$2:$B$17521,$B200,Profile!$C$2:$C$17521,CH$8))*$C$9</f>
        <v>0.3657187689</v>
      </c>
      <c r="CI200" s="193">
        <f>(SUMIFS(Profile!$E$2:$E$17521,Profile!$B$2:$B$17521,$B200,Profile!$C$2:$C$17521,CI$8))*$C$9</f>
        <v>0.306088988</v>
      </c>
      <c r="CJ200" s="193">
        <f>(SUMIFS(Profile!$E$2:$E$17521,Profile!$B$2:$B$17521,$B200,Profile!$C$2:$C$17521,CJ$8))*$C$9</f>
        <v>0.2512639492</v>
      </c>
      <c r="CK200" s="193">
        <f>(SUMIFS(Profile!$E$2:$E$17521,Profile!$B$2:$B$17521,$B200,Profile!$C$2:$C$17521,CK$8))*$C$9</f>
        <v>0.2107119007</v>
      </c>
      <c r="CL200" s="193">
        <f>(SUMIFS(Profile!$E$2:$E$17521,Profile!$B$2:$B$17521,$B200,Profile!$C$2:$C$17521,CL$8))*$C$9</f>
        <v>0.1498604121</v>
      </c>
      <c r="CM200" s="193">
        <f>(SUMIFS(Profile!$E$2:$E$17521,Profile!$B$2:$B$17521,$B200,Profile!$C$2:$C$17521,CM$8))*$C$9</f>
        <v>0.1046161103</v>
      </c>
      <c r="CN200" s="193">
        <f>(SUMIFS(Profile!$E$2:$E$17521,Profile!$B$2:$B$17521,$B200,Profile!$C$2:$C$17521,CN$8))*$C$9</f>
        <v>0.06228770652</v>
      </c>
      <c r="CO200" s="193">
        <f>(SUMIFS(Profile!$E$2:$E$17521,Profile!$B$2:$B$17521,$B200,Profile!$C$2:$C$17521,CO$8))*$C$9</f>
        <v>0.02745274813</v>
      </c>
      <c r="CP200" s="193">
        <f>(SUMIFS(Profile!$E$2:$E$17521,Profile!$B$2:$B$17521,$B200,Profile!$C$2:$C$17521,CP$8))*$C$9</f>
        <v>0.01095231981</v>
      </c>
      <c r="CQ200" s="193">
        <f>(SUMIFS(Profile!$E$2:$E$17521,Profile!$B$2:$B$17521,$B200,Profile!$C$2:$C$17521,CQ$8))*$C$9</f>
        <v>0.0005084196766</v>
      </c>
      <c r="CR200" s="193">
        <f>(SUMIFS(Profile!$E$2:$E$17521,Profile!$B$2:$B$17521,$B200,Profile!$C$2:$C$17521,CR$8))*$C$9</f>
        <v>0</v>
      </c>
      <c r="CS200" s="193">
        <f>(SUMIFS(Profile!$E$2:$E$17521,Profile!$B$2:$B$17521,$B200,Profile!$C$2:$C$17521,CS$8))*$C$9</f>
        <v>0</v>
      </c>
      <c r="CT200" s="193">
        <f>(SUMIFS(Profile!$E$2:$E$17521,Profile!$B$2:$B$17521,$B200,Profile!$C$2:$C$17521,CT$8))*$C$9</f>
        <v>0</v>
      </c>
      <c r="CU200" s="193">
        <f>(SUMIFS(Profile!$E$2:$E$17521,Profile!$B$2:$B$17521,$B200,Profile!$C$2:$C$17521,CU$8))*$C$9</f>
        <v>0</v>
      </c>
      <c r="CV200" s="193">
        <f>(SUMIFS(Profile!$E$2:$E$17521,Profile!$B$2:$B$17521,$B200,Profile!$C$2:$C$17521,CV$8))*$C$9</f>
        <v>0</v>
      </c>
      <c r="CW200" s="193">
        <f>(SUMIFS(Profile!$E$2:$E$17521,Profile!$B$2:$B$17521,$B200,Profile!$C$2:$C$17521,CW$8))*$C$9</f>
        <v>0</v>
      </c>
      <c r="CX200" s="193">
        <f t="shared" si="17"/>
        <v>3.907887621</v>
      </c>
      <c r="CY200" s="193">
        <f t="shared" ref="CY200:ET200" si="962">MAX(BB200-E200,0)</f>
        <v>0</v>
      </c>
      <c r="CZ200" s="193">
        <f t="shared" si="962"/>
        <v>0</v>
      </c>
      <c r="DA200" s="193">
        <f t="shared" si="962"/>
        <v>0</v>
      </c>
      <c r="DB200" s="193">
        <f t="shared" si="962"/>
        <v>0</v>
      </c>
      <c r="DC200" s="193">
        <f t="shared" si="962"/>
        <v>0</v>
      </c>
      <c r="DD200" s="193">
        <f t="shared" si="962"/>
        <v>0</v>
      </c>
      <c r="DE200" s="193">
        <f t="shared" si="962"/>
        <v>0</v>
      </c>
      <c r="DF200" s="193">
        <f t="shared" si="962"/>
        <v>0</v>
      </c>
      <c r="DG200" s="193">
        <f t="shared" si="962"/>
        <v>0</v>
      </c>
      <c r="DH200" s="193">
        <f t="shared" si="962"/>
        <v>0</v>
      </c>
      <c r="DI200" s="193">
        <f t="shared" si="962"/>
        <v>0</v>
      </c>
      <c r="DJ200" s="193">
        <f t="shared" si="962"/>
        <v>0</v>
      </c>
      <c r="DK200" s="193">
        <f t="shared" si="962"/>
        <v>0</v>
      </c>
      <c r="DL200" s="193">
        <f t="shared" si="962"/>
        <v>0</v>
      </c>
      <c r="DM200" s="193">
        <f t="shared" si="962"/>
        <v>0.0219892834</v>
      </c>
      <c r="DN200" s="193">
        <f t="shared" si="962"/>
        <v>0.02290758339</v>
      </c>
      <c r="DO200" s="193">
        <f t="shared" si="962"/>
        <v>0.009095636326</v>
      </c>
      <c r="DP200" s="193">
        <f t="shared" si="962"/>
        <v>0.05255482217</v>
      </c>
      <c r="DQ200" s="193">
        <f t="shared" si="962"/>
        <v>0.1027639741</v>
      </c>
      <c r="DR200" s="193">
        <f t="shared" si="962"/>
        <v>0.143438978</v>
      </c>
      <c r="DS200" s="193">
        <f t="shared" si="962"/>
        <v>0.1738216702</v>
      </c>
      <c r="DT200" s="193">
        <f t="shared" si="962"/>
        <v>0.2755757525</v>
      </c>
      <c r="DU200" s="193">
        <f t="shared" si="962"/>
        <v>0.2917186078</v>
      </c>
      <c r="DV200" s="193">
        <f t="shared" si="962"/>
        <v>0.3104874374</v>
      </c>
      <c r="DW200" s="193">
        <f t="shared" si="962"/>
        <v>0.3841196959</v>
      </c>
      <c r="DX200" s="193">
        <f t="shared" si="962"/>
        <v>0.2947141015</v>
      </c>
      <c r="DY200" s="193">
        <f t="shared" si="962"/>
        <v>0.2783386687</v>
      </c>
      <c r="DZ200" s="193">
        <f t="shared" si="962"/>
        <v>0.3701754358</v>
      </c>
      <c r="EA200" s="193">
        <f t="shared" si="962"/>
        <v>0.2804776679</v>
      </c>
      <c r="EB200" s="193">
        <f t="shared" si="962"/>
        <v>0.2409561507</v>
      </c>
      <c r="EC200" s="193">
        <f t="shared" si="962"/>
        <v>0.2004383022</v>
      </c>
      <c r="ED200" s="193">
        <f t="shared" si="962"/>
        <v>0.1994737477</v>
      </c>
      <c r="EE200" s="193">
        <f t="shared" si="962"/>
        <v>0.1509872712</v>
      </c>
      <c r="EF200" s="193">
        <f t="shared" si="962"/>
        <v>0.0881525426</v>
      </c>
      <c r="EG200" s="193">
        <f t="shared" si="962"/>
        <v>0.01570029123</v>
      </c>
      <c r="EH200" s="193">
        <f t="shared" si="962"/>
        <v>0</v>
      </c>
      <c r="EI200" s="193">
        <f t="shared" si="962"/>
        <v>0</v>
      </c>
      <c r="EJ200" s="193">
        <f t="shared" si="962"/>
        <v>0</v>
      </c>
      <c r="EK200" s="193">
        <f t="shared" si="962"/>
        <v>0</v>
      </c>
      <c r="EL200" s="193">
        <f t="shared" si="962"/>
        <v>0</v>
      </c>
      <c r="EM200" s="193">
        <f t="shared" si="962"/>
        <v>0</v>
      </c>
      <c r="EN200" s="193">
        <f t="shared" si="962"/>
        <v>0</v>
      </c>
      <c r="EO200" s="193">
        <f t="shared" si="962"/>
        <v>0</v>
      </c>
      <c r="EP200" s="193">
        <f t="shared" si="962"/>
        <v>0</v>
      </c>
      <c r="EQ200" s="193">
        <f t="shared" si="962"/>
        <v>0</v>
      </c>
      <c r="ER200" s="193">
        <f t="shared" si="962"/>
        <v>0</v>
      </c>
      <c r="ES200" s="193">
        <f t="shared" si="962"/>
        <v>0</v>
      </c>
      <c r="ET200" s="193">
        <f t="shared" si="962"/>
        <v>0</v>
      </c>
      <c r="EU200" s="193">
        <f t="shared" si="19"/>
        <v>5.273167108</v>
      </c>
      <c r="EV200" s="193">
        <f t="shared" ref="EV200:GQ200" si="963">BB200-CY200</f>
        <v>0</v>
      </c>
      <c r="EW200" s="193">
        <f t="shared" si="963"/>
        <v>0</v>
      </c>
      <c r="EX200" s="193">
        <f t="shared" si="963"/>
        <v>0</v>
      </c>
      <c r="EY200" s="193">
        <f t="shared" si="963"/>
        <v>0</v>
      </c>
      <c r="EZ200" s="193">
        <f t="shared" si="963"/>
        <v>0</v>
      </c>
      <c r="FA200" s="193">
        <f t="shared" si="963"/>
        <v>0</v>
      </c>
      <c r="FB200" s="193">
        <f t="shared" si="963"/>
        <v>0</v>
      </c>
      <c r="FC200" s="193">
        <f t="shared" si="963"/>
        <v>0</v>
      </c>
      <c r="FD200" s="193">
        <f t="shared" si="963"/>
        <v>0.003540546078</v>
      </c>
      <c r="FE200" s="193">
        <f t="shared" si="963"/>
        <v>0.006957235348</v>
      </c>
      <c r="FF200" s="193">
        <f t="shared" si="963"/>
        <v>0.01653513029</v>
      </c>
      <c r="FG200" s="193">
        <f t="shared" si="963"/>
        <v>0.035231457</v>
      </c>
      <c r="FH200" s="193">
        <f t="shared" si="963"/>
        <v>0.06470053852</v>
      </c>
      <c r="FI200" s="193">
        <f t="shared" si="963"/>
        <v>0.1181247286</v>
      </c>
      <c r="FJ200" s="193">
        <f t="shared" si="963"/>
        <v>0.1454245031</v>
      </c>
      <c r="FK200" s="193">
        <f t="shared" si="963"/>
        <v>0.1654554264</v>
      </c>
      <c r="FL200" s="193">
        <f t="shared" si="963"/>
        <v>0.1902937713</v>
      </c>
      <c r="FM200" s="193">
        <f t="shared" si="963"/>
        <v>0.2139302608</v>
      </c>
      <c r="FN200" s="193">
        <f t="shared" si="963"/>
        <v>0.2231444855</v>
      </c>
      <c r="FO200" s="193">
        <f t="shared" si="963"/>
        <v>0.2311568548</v>
      </c>
      <c r="FP200" s="193">
        <f t="shared" si="963"/>
        <v>0.2303556179</v>
      </c>
      <c r="FQ200" s="193">
        <f t="shared" si="963"/>
        <v>0.2191383008</v>
      </c>
      <c r="FR200" s="193">
        <f t="shared" si="963"/>
        <v>0.2239457224</v>
      </c>
      <c r="FS200" s="193">
        <f t="shared" si="963"/>
        <v>0.2231444855</v>
      </c>
      <c r="FT200" s="193">
        <f t="shared" si="963"/>
        <v>0.228753144</v>
      </c>
      <c r="FU200" s="193">
        <f t="shared" si="963"/>
        <v>0.2251475778</v>
      </c>
      <c r="FV200" s="193">
        <f t="shared" si="963"/>
        <v>0.2123277869</v>
      </c>
      <c r="FW200" s="193">
        <f t="shared" si="963"/>
        <v>0.21152655</v>
      </c>
      <c r="FX200" s="193">
        <f t="shared" si="963"/>
        <v>0.2103246946</v>
      </c>
      <c r="FY200" s="193">
        <f t="shared" si="963"/>
        <v>0.2147314977</v>
      </c>
      <c r="FZ200" s="193">
        <f t="shared" si="963"/>
        <v>0.2095234577</v>
      </c>
      <c r="GA200" s="193">
        <f t="shared" si="963"/>
        <v>0.2151321162</v>
      </c>
      <c r="GB200" s="193">
        <f t="shared" si="963"/>
        <v>0.2147314977</v>
      </c>
      <c r="GC200" s="193">
        <f t="shared" si="963"/>
        <v>0.2179364454</v>
      </c>
      <c r="GD200" s="193">
        <f t="shared" si="963"/>
        <v>0.2355636579</v>
      </c>
      <c r="GE200" s="193">
        <f t="shared" si="963"/>
        <v>0.2107119007</v>
      </c>
      <c r="GF200" s="193">
        <f t="shared" si="963"/>
        <v>0.1498604121</v>
      </c>
      <c r="GG200" s="193">
        <f t="shared" si="963"/>
        <v>0.1046161103</v>
      </c>
      <c r="GH200" s="193">
        <f t="shared" si="963"/>
        <v>0.06228770652</v>
      </c>
      <c r="GI200" s="193">
        <f t="shared" si="963"/>
        <v>0.02745274813</v>
      </c>
      <c r="GJ200" s="193">
        <f t="shared" si="963"/>
        <v>0.01095231981</v>
      </c>
      <c r="GK200" s="193">
        <f t="shared" si="963"/>
        <v>0.0005084196766</v>
      </c>
      <c r="GL200" s="193">
        <f t="shared" si="963"/>
        <v>0</v>
      </c>
      <c r="GM200" s="193">
        <f t="shared" si="963"/>
        <v>0</v>
      </c>
      <c r="GN200" s="193">
        <f t="shared" si="963"/>
        <v>0</v>
      </c>
      <c r="GO200" s="193">
        <f t="shared" si="963"/>
        <v>0</v>
      </c>
      <c r="GP200" s="193">
        <f t="shared" si="963"/>
        <v>0</v>
      </c>
      <c r="GQ200" s="193">
        <f t="shared" si="963"/>
        <v>0</v>
      </c>
      <c r="GR200" s="193">
        <f t="shared" si="21"/>
        <v>3.834893714</v>
      </c>
      <c r="GS200" s="193">
        <f t="shared" ref="GS200:IN200" si="964">E200-EV200</f>
        <v>0.1558405832</v>
      </c>
      <c r="GT200" s="193">
        <f t="shared" si="964"/>
        <v>0.1406170815</v>
      </c>
      <c r="GU200" s="193">
        <f t="shared" si="964"/>
        <v>0.1273966722</v>
      </c>
      <c r="GV200" s="193">
        <f t="shared" si="964"/>
        <v>0.116980592</v>
      </c>
      <c r="GW200" s="193">
        <f t="shared" si="964"/>
        <v>0.1113719335</v>
      </c>
      <c r="GX200" s="193">
        <f t="shared" si="964"/>
        <v>0.1089682227</v>
      </c>
      <c r="GY200" s="193">
        <f t="shared" si="964"/>
        <v>0.1089682227</v>
      </c>
      <c r="GZ200" s="193">
        <f t="shared" si="964"/>
        <v>0.1045614196</v>
      </c>
      <c r="HA200" s="193">
        <f t="shared" si="964"/>
        <v>0.101421492</v>
      </c>
      <c r="HB200" s="193">
        <f t="shared" si="964"/>
        <v>0.09600171038</v>
      </c>
      <c r="HC200" s="193">
        <f t="shared" si="964"/>
        <v>0.08882752623</v>
      </c>
      <c r="HD200" s="193">
        <f t="shared" si="964"/>
        <v>0.06772748873</v>
      </c>
      <c r="HE200" s="193">
        <f t="shared" si="964"/>
        <v>0.05268067198</v>
      </c>
      <c r="HF200" s="193">
        <f t="shared" si="964"/>
        <v>0.01047379896</v>
      </c>
      <c r="HG200" s="193">
        <f t="shared" si="964"/>
        <v>0</v>
      </c>
      <c r="HH200" s="193">
        <f t="shared" si="964"/>
        <v>0</v>
      </c>
      <c r="HI200" s="193">
        <f t="shared" si="964"/>
        <v>0</v>
      </c>
      <c r="HJ200" s="193">
        <f t="shared" si="964"/>
        <v>0</v>
      </c>
      <c r="HK200" s="193">
        <f t="shared" si="964"/>
        <v>0</v>
      </c>
      <c r="HL200" s="193">
        <f t="shared" si="964"/>
        <v>0</v>
      </c>
      <c r="HM200" s="193">
        <f t="shared" si="964"/>
        <v>0</v>
      </c>
      <c r="HN200" s="193">
        <f t="shared" si="964"/>
        <v>0</v>
      </c>
      <c r="HO200" s="193">
        <f t="shared" si="964"/>
        <v>0</v>
      </c>
      <c r="HP200" s="193">
        <f t="shared" si="964"/>
        <v>0</v>
      </c>
      <c r="HQ200" s="193">
        <f t="shared" si="964"/>
        <v>0</v>
      </c>
      <c r="HR200" s="193">
        <f t="shared" si="964"/>
        <v>0</v>
      </c>
      <c r="HS200" s="193">
        <f t="shared" si="964"/>
        <v>0</v>
      </c>
      <c r="HT200" s="193">
        <f t="shared" si="964"/>
        <v>0</v>
      </c>
      <c r="HU200" s="193">
        <f t="shared" si="964"/>
        <v>0</v>
      </c>
      <c r="HV200" s="193">
        <f t="shared" si="964"/>
        <v>0</v>
      </c>
      <c r="HW200" s="193">
        <f t="shared" si="964"/>
        <v>0</v>
      </c>
      <c r="HX200" s="193">
        <f t="shared" si="964"/>
        <v>0</v>
      </c>
      <c r="HY200" s="193">
        <f t="shared" si="964"/>
        <v>0</v>
      </c>
      <c r="HZ200" s="193">
        <f t="shared" si="964"/>
        <v>0</v>
      </c>
      <c r="IA200" s="193">
        <f t="shared" si="964"/>
        <v>0</v>
      </c>
      <c r="IB200" s="193">
        <f t="shared" si="964"/>
        <v>0.0384727851</v>
      </c>
      <c r="IC200" s="193">
        <f t="shared" si="964"/>
        <v>0.09411623363</v>
      </c>
      <c r="ID200" s="193">
        <f t="shared" si="964"/>
        <v>0.1537828002</v>
      </c>
      <c r="IE200" s="193">
        <f t="shared" si="964"/>
        <v>0.1872975977</v>
      </c>
      <c r="IF200" s="193">
        <f t="shared" si="964"/>
        <v>0.2105146206</v>
      </c>
      <c r="IG200" s="193">
        <f t="shared" si="964"/>
        <v>0.2214063904</v>
      </c>
      <c r="IH200" s="193">
        <f t="shared" si="964"/>
        <v>0.2286453428</v>
      </c>
      <c r="II200" s="193">
        <f t="shared" si="964"/>
        <v>0.2311568548</v>
      </c>
      <c r="IJ200" s="193">
        <f t="shared" si="964"/>
        <v>0.2363648949</v>
      </c>
      <c r="IK200" s="193">
        <f t="shared" si="964"/>
        <v>0.2291537625</v>
      </c>
      <c r="IL200" s="193">
        <f t="shared" si="964"/>
        <v>0.223545104</v>
      </c>
      <c r="IM200" s="193">
        <f t="shared" si="964"/>
        <v>0.2019117068</v>
      </c>
      <c r="IN200" s="193">
        <f t="shared" si="964"/>
        <v>0.1866882051</v>
      </c>
      <c r="IO200" s="193">
        <f t="shared" si="23"/>
        <v>2.443056298</v>
      </c>
      <c r="IP200" s="193">
        <f t="shared" si="29"/>
        <v>1.96936261</v>
      </c>
      <c r="IQ200" s="193">
        <f t="shared" ref="IQ200:KK200" si="965">MAX((MIN(CZ200+IP200,$IO$7))-GT200,0)</f>
        <v>1.828745528</v>
      </c>
      <c r="IR200" s="193">
        <f t="shared" si="965"/>
        <v>1.701348856</v>
      </c>
      <c r="IS200" s="193">
        <f t="shared" si="965"/>
        <v>1.584368264</v>
      </c>
      <c r="IT200" s="193">
        <f t="shared" si="965"/>
        <v>1.472996331</v>
      </c>
      <c r="IU200" s="193">
        <f t="shared" si="965"/>
        <v>1.364028108</v>
      </c>
      <c r="IV200" s="193">
        <f t="shared" si="965"/>
        <v>1.255059885</v>
      </c>
      <c r="IW200" s="193">
        <f t="shared" si="965"/>
        <v>1.150498466</v>
      </c>
      <c r="IX200" s="193">
        <f t="shared" si="965"/>
        <v>1.049076974</v>
      </c>
      <c r="IY200" s="193">
        <f t="shared" si="965"/>
        <v>0.9530752633</v>
      </c>
      <c r="IZ200" s="193">
        <f t="shared" si="965"/>
        <v>0.8642477371</v>
      </c>
      <c r="JA200" s="193">
        <f t="shared" si="965"/>
        <v>0.7965202483</v>
      </c>
      <c r="JB200" s="193">
        <f t="shared" si="965"/>
        <v>0.7438395763</v>
      </c>
      <c r="JC200" s="193">
        <f t="shared" si="965"/>
        <v>0.7333657774</v>
      </c>
      <c r="JD200" s="193">
        <f t="shared" si="965"/>
        <v>0.7553550608</v>
      </c>
      <c r="JE200" s="193">
        <f t="shared" si="965"/>
        <v>0.7782626442</v>
      </c>
      <c r="JF200" s="193">
        <f t="shared" si="965"/>
        <v>0.7873582805</v>
      </c>
      <c r="JG200" s="193">
        <f t="shared" si="965"/>
        <v>0.8399131027</v>
      </c>
      <c r="JH200" s="193">
        <f t="shared" si="965"/>
        <v>0.9426770767</v>
      </c>
      <c r="JI200" s="193">
        <f t="shared" si="965"/>
        <v>1.086116055</v>
      </c>
      <c r="JJ200" s="193">
        <f t="shared" si="965"/>
        <v>1.259937725</v>
      </c>
      <c r="JK200" s="193">
        <f t="shared" si="965"/>
        <v>1.535513477</v>
      </c>
      <c r="JL200" s="193">
        <f t="shared" si="965"/>
        <v>1.827232085</v>
      </c>
      <c r="JM200" s="193">
        <f t="shared" si="965"/>
        <v>2.137719523</v>
      </c>
      <c r="JN200" s="193">
        <f t="shared" si="965"/>
        <v>2.521839219</v>
      </c>
      <c r="JO200" s="193">
        <f t="shared" si="965"/>
        <v>2.81655332</v>
      </c>
      <c r="JP200" s="193">
        <f t="shared" si="965"/>
        <v>3.094891989</v>
      </c>
      <c r="JQ200" s="193">
        <f t="shared" si="965"/>
        <v>3.465067425</v>
      </c>
      <c r="JR200" s="193">
        <f t="shared" si="965"/>
        <v>3.745545092</v>
      </c>
      <c r="JS200" s="193">
        <f t="shared" si="965"/>
        <v>3.986501243</v>
      </c>
      <c r="JT200" s="193">
        <f t="shared" si="965"/>
        <v>4.186939545</v>
      </c>
      <c r="JU200" s="193">
        <f t="shared" si="965"/>
        <v>4.386413293</v>
      </c>
      <c r="JV200" s="193">
        <f t="shared" si="965"/>
        <v>4.537400564</v>
      </c>
      <c r="JW200" s="193">
        <f t="shared" si="965"/>
        <v>4.625553107</v>
      </c>
      <c r="JX200" s="193">
        <f t="shared" si="965"/>
        <v>4.641253398</v>
      </c>
      <c r="JY200" s="193">
        <f t="shared" si="965"/>
        <v>4.602780613</v>
      </c>
      <c r="JZ200" s="193">
        <f t="shared" si="965"/>
        <v>4.508664379</v>
      </c>
      <c r="KA200" s="193">
        <f t="shared" si="965"/>
        <v>4.354881579</v>
      </c>
      <c r="KB200" s="193">
        <f t="shared" si="965"/>
        <v>4.167583981</v>
      </c>
      <c r="KC200" s="193">
        <f t="shared" si="965"/>
        <v>3.957069361</v>
      </c>
      <c r="KD200" s="193">
        <f t="shared" si="965"/>
        <v>3.73566297</v>
      </c>
      <c r="KE200" s="193">
        <f t="shared" si="965"/>
        <v>3.507017628</v>
      </c>
      <c r="KF200" s="193">
        <f t="shared" si="965"/>
        <v>3.275860773</v>
      </c>
      <c r="KG200" s="193">
        <f t="shared" si="965"/>
        <v>3.039495878</v>
      </c>
      <c r="KH200" s="193">
        <f t="shared" si="965"/>
        <v>2.810342115</v>
      </c>
      <c r="KI200" s="193">
        <f t="shared" si="965"/>
        <v>2.586797011</v>
      </c>
      <c r="KJ200" s="193">
        <f t="shared" si="965"/>
        <v>2.384885305</v>
      </c>
      <c r="KK200" s="193">
        <f t="shared" si="965"/>
        <v>2.1981971</v>
      </c>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row>
    <row r="201" ht="14.25" customHeight="1">
      <c r="A201" s="1">
        <v>7.0</v>
      </c>
      <c r="B201" s="1">
        <f t="shared" ref="B201:C201" si="966">B200+1</f>
        <v>191</v>
      </c>
      <c r="C201" s="267">
        <f t="shared" si="966"/>
        <v>43656</v>
      </c>
      <c r="D201" s="193">
        <f t="shared" si="15"/>
        <v>9.378878905</v>
      </c>
      <c r="E201" s="193">
        <f>(SUMIFS(Profile!$F$2:$F$17521,Profile!$B$2:$B$17521,$B201,Profile!$C$2:$C$17521,E$8))*$C$6</f>
        <v>0.1630517156</v>
      </c>
      <c r="F201" s="193">
        <f>(SUMIFS(Profile!$F$2:$F$17521,Profile!$B$2:$B$17521,$B201,Profile!$C$2:$C$17521,F$8))*$C$6</f>
        <v>0.1442226477</v>
      </c>
      <c r="G201" s="193">
        <f>(SUMIFS(Profile!$F$2:$F$17521,Profile!$B$2:$B$17521,$B201,Profile!$C$2:$C$17521,G$8))*$C$6</f>
        <v>0.1326047122</v>
      </c>
      <c r="H201" s="193">
        <f>(SUMIFS(Profile!$F$2:$F$17521,Profile!$B$2:$B$17521,$B201,Profile!$C$2:$C$17521,H$8))*$C$6</f>
        <v>0.1221886321</v>
      </c>
      <c r="I201" s="193">
        <f>(SUMIFS(Profile!$F$2:$F$17521,Profile!$B$2:$B$17521,$B201,Profile!$C$2:$C$17521,I$8))*$C$6</f>
        <v>0.1141762628</v>
      </c>
      <c r="J201" s="193">
        <f>(SUMIFS(Profile!$F$2:$F$17521,Profile!$B$2:$B$17521,$B201,Profile!$C$2:$C$17521,J$8))*$C$6</f>
        <v>0.1105706966</v>
      </c>
      <c r="K201" s="193">
        <f>(SUMIFS(Profile!$F$2:$F$17521,Profile!$B$2:$B$17521,$B201,Profile!$C$2:$C$17521,K$8))*$C$6</f>
        <v>0.1085676043</v>
      </c>
      <c r="L201" s="193">
        <f>(SUMIFS(Profile!$F$2:$F$17521,Profile!$B$2:$B$17521,$B201,Profile!$C$2:$C$17521,L$8))*$C$6</f>
        <v>0.105763275</v>
      </c>
      <c r="M201" s="193">
        <f>(SUMIFS(Profile!$F$2:$F$17521,Profile!$B$2:$B$17521,$B201,Profile!$C$2:$C$17521,M$8))*$C$6</f>
        <v>0.1037601827</v>
      </c>
      <c r="N201" s="193">
        <f>(SUMIFS(Profile!$F$2:$F$17521,Profile!$B$2:$B$17521,$B201,Profile!$C$2:$C$17521,N$8))*$C$6</f>
        <v>0.1005552349</v>
      </c>
      <c r="O201" s="193">
        <f>(SUMIFS(Profile!$F$2:$F$17521,Profile!$B$2:$B$17521,$B201,Profile!$C$2:$C$17521,O$8))*$C$6</f>
        <v>0.1053626565</v>
      </c>
      <c r="P201" s="193">
        <f>(SUMIFS(Profile!$F$2:$F$17521,Profile!$B$2:$B$17521,$B201,Profile!$C$2:$C$17521,P$8))*$C$6</f>
        <v>0.1045614196</v>
      </c>
      <c r="Q201" s="193">
        <f>(SUMIFS(Profile!$F$2:$F$17521,Profile!$B$2:$B$17521,$B201,Profile!$C$2:$C$17521,Q$8))*$C$6</f>
        <v>0.1121731704</v>
      </c>
      <c r="R201" s="193">
        <f>(SUMIFS(Profile!$F$2:$F$17521,Profile!$B$2:$B$17521,$B201,Profile!$C$2:$C$17521,R$8))*$C$6</f>
        <v>0.1173812105</v>
      </c>
      <c r="S201" s="193">
        <f>(SUMIFS(Profile!$F$2:$F$17521,Profile!$B$2:$B$17521,$B201,Profile!$C$2:$C$17521,S$8))*$C$6</f>
        <v>0.1322040937</v>
      </c>
      <c r="T201" s="193">
        <f>(SUMIFS(Profile!$F$2:$F$17521,Profile!$B$2:$B$17521,$B201,Profile!$C$2:$C$17521,T$8))*$C$6</f>
        <v>0.1506325432</v>
      </c>
      <c r="U201" s="193">
        <f>(SUMIFS(Profile!$F$2:$F$17521,Profile!$B$2:$B$17521,$B201,Profile!$C$2:$C$17521,U$8))*$C$6</f>
        <v>0.1778745989</v>
      </c>
      <c r="V201" s="193">
        <f>(SUMIFS(Profile!$F$2:$F$17521,Profile!$B$2:$B$17521,$B201,Profile!$C$2:$C$17521,V$8))*$C$6</f>
        <v>0.2011104699</v>
      </c>
      <c r="W201" s="193">
        <f>(SUMIFS(Profile!$F$2:$F$17521,Profile!$B$2:$B$17521,$B201,Profile!$C$2:$C$17521,W$8))*$C$6</f>
        <v>0.2187376824</v>
      </c>
      <c r="X201" s="193">
        <f>(SUMIFS(Profile!$F$2:$F$17521,Profile!$B$2:$B$17521,$B201,Profile!$C$2:$C$17521,X$8))*$C$6</f>
        <v>0.2255481963</v>
      </c>
      <c r="Y201" s="193">
        <f>(SUMIFS(Profile!$F$2:$F$17521,Profile!$B$2:$B$17521,$B201,Profile!$C$2:$C$17521,Y$8))*$C$6</f>
        <v>0.2303556179</v>
      </c>
      <c r="Z201" s="193">
        <f>(SUMIFS(Profile!$F$2:$F$17521,Profile!$B$2:$B$17521,$B201,Profile!$C$2:$C$17521,Z$8))*$C$6</f>
        <v>0.2351630395</v>
      </c>
      <c r="AA201" s="193">
        <f>(SUMIFS(Profile!$F$2:$F$17521,Profile!$B$2:$B$17521,$B201,Profile!$C$2:$C$17521,AA$8))*$C$6</f>
        <v>0.2355636579</v>
      </c>
      <c r="AB201" s="193">
        <f>(SUMIFS(Profile!$F$2:$F$17521,Profile!$B$2:$B$17521,$B201,Profile!$C$2:$C$17521,AB$8))*$C$6</f>
        <v>0.2415729349</v>
      </c>
      <c r="AC201" s="193">
        <f>(SUMIFS(Profile!$F$2:$F$17521,Profile!$B$2:$B$17521,$B201,Profile!$C$2:$C$17521,AC$8))*$C$6</f>
        <v>0.2371661318</v>
      </c>
      <c r="AD201" s="193">
        <f>(SUMIFS(Profile!$F$2:$F$17521,Profile!$B$2:$B$17521,$B201,Profile!$C$2:$C$17521,AD$8))*$C$6</f>
        <v>0.234762421</v>
      </c>
      <c r="AE201" s="193">
        <f>(SUMIFS(Profile!$F$2:$F$17521,Profile!$B$2:$B$17521,$B201,Profile!$C$2:$C$17521,AE$8))*$C$6</f>
        <v>0.2363648949</v>
      </c>
      <c r="AF201" s="193">
        <f>(SUMIFS(Profile!$F$2:$F$17521,Profile!$B$2:$B$17521,$B201,Profile!$C$2:$C$17521,AF$8))*$C$6</f>
        <v>0.2199395378</v>
      </c>
      <c r="AG201" s="193">
        <f>(SUMIFS(Profile!$F$2:$F$17521,Profile!$B$2:$B$17521,$B201,Profile!$C$2:$C$17521,AG$8))*$C$6</f>
        <v>0.217535827</v>
      </c>
      <c r="AH201" s="193">
        <f>(SUMIFS(Profile!$F$2:$F$17521,Profile!$B$2:$B$17521,$B201,Profile!$C$2:$C$17521,AH$8))*$C$6</f>
        <v>0.2183370639</v>
      </c>
      <c r="AI201" s="193">
        <f>(SUMIFS(Profile!$F$2:$F$17521,Profile!$B$2:$B$17521,$B201,Profile!$C$2:$C$17521,AI$8))*$C$6</f>
        <v>0.2203401562</v>
      </c>
      <c r="AJ201" s="193">
        <f>(SUMIFS(Profile!$F$2:$F$17521,Profile!$B$2:$B$17521,$B201,Profile!$C$2:$C$17521,AJ$8))*$C$6</f>
        <v>0.2223432486</v>
      </c>
      <c r="AK201" s="193">
        <f>(SUMIFS(Profile!$F$2:$F$17521,Profile!$B$2:$B$17521,$B201,Profile!$C$2:$C$17521,AK$8))*$C$6</f>
        <v>0.2307562363</v>
      </c>
      <c r="AL201" s="193">
        <f>(SUMIFS(Profile!$F$2:$F$17521,Profile!$B$2:$B$17521,$B201,Profile!$C$2:$C$17521,AL$8))*$C$6</f>
        <v>0.2427747903</v>
      </c>
      <c r="AM201" s="193">
        <f>(SUMIFS(Profile!$F$2:$F$17521,Profile!$B$2:$B$17521,$B201,Profile!$C$2:$C$17521,AM$8))*$C$6</f>
        <v>0.2511877781</v>
      </c>
      <c r="AN201" s="193">
        <f>(SUMIFS(Profile!$F$2:$F$17521,Profile!$B$2:$B$17521,$B201,Profile!$C$2:$C$17521,AN$8))*$C$6</f>
        <v>0.2559951997</v>
      </c>
      <c r="AO201" s="193">
        <f>(SUMIFS(Profile!$F$2:$F$17521,Profile!$B$2:$B$17521,$B201,Profile!$C$2:$C$17521,AO$8))*$C$6</f>
        <v>0.2563958182</v>
      </c>
      <c r="AP201" s="193">
        <f>(SUMIFS(Profile!$F$2:$F$17521,Profile!$B$2:$B$17521,$B201,Profile!$C$2:$C$17521,AP$8))*$C$6</f>
        <v>0.258799529</v>
      </c>
      <c r="AQ201" s="193">
        <f>(SUMIFS(Profile!$F$2:$F$17521,Profile!$B$2:$B$17521,$B201,Profile!$C$2:$C$17521,AQ$8))*$C$6</f>
        <v>0.2563958182</v>
      </c>
      <c r="AR201" s="193">
        <f>(SUMIFS(Profile!$F$2:$F$17521,Profile!$B$2:$B$17521,$B201,Profile!$C$2:$C$17521,AR$8))*$C$6</f>
        <v>0.2567964366</v>
      </c>
      <c r="AS201" s="193">
        <f>(SUMIFS(Profile!$F$2:$F$17521,Profile!$B$2:$B$17521,$B201,Profile!$C$2:$C$17521,AS$8))*$C$6</f>
        <v>0.2559951997</v>
      </c>
      <c r="AT201" s="193">
        <f>(SUMIFS(Profile!$F$2:$F$17521,Profile!$B$2:$B$17521,$B201,Profile!$C$2:$C$17521,AT$8))*$C$6</f>
        <v>0.2507871596</v>
      </c>
      <c r="AU201" s="193">
        <f>(SUMIFS(Profile!$F$2:$F$17521,Profile!$B$2:$B$17521,$B201,Profile!$C$2:$C$17521,AU$8))*$C$6</f>
        <v>0.2567964366</v>
      </c>
      <c r="AV201" s="193">
        <f>(SUMIFS(Profile!$F$2:$F$17521,Profile!$B$2:$B$17521,$B201,Profile!$C$2:$C$17521,AV$8))*$C$6</f>
        <v>0.2539921074</v>
      </c>
      <c r="AW201" s="193">
        <f>(SUMIFS(Profile!$F$2:$F$17521,Profile!$B$2:$B$17521,$B201,Profile!$C$2:$C$17521,AW$8))*$C$6</f>
        <v>0.2511877781</v>
      </c>
      <c r="AX201" s="193">
        <f>(SUMIFS(Profile!$F$2:$F$17521,Profile!$B$2:$B$17521,$B201,Profile!$C$2:$C$17521,AX$8))*$C$6</f>
        <v>0.2275512886</v>
      </c>
      <c r="AY201" s="193">
        <f>(SUMIFS(Profile!$F$2:$F$17521,Profile!$B$2:$B$17521,$B201,Profile!$C$2:$C$17521,AY$8))*$C$6</f>
        <v>0.2003092329</v>
      </c>
      <c r="AZ201" s="193">
        <f>(SUMIFS(Profile!$F$2:$F$17521,Profile!$B$2:$B$17521,$B201,Profile!$C$2:$C$17521,AZ$8))*$C$6</f>
        <v>0.1726665588</v>
      </c>
      <c r="BA201" s="193">
        <f t="shared" si="16"/>
        <v>7.167755004</v>
      </c>
      <c r="BB201" s="193">
        <f>(SUMIFS(Profile!$E$2:$E$17521,Profile!$B$2:$B$17521,$B201,Profile!$C$2:$C$17521,BB$8))*$C$9</f>
        <v>0</v>
      </c>
      <c r="BC201" s="193">
        <f>(SUMIFS(Profile!$E$2:$E$17521,Profile!$B$2:$B$17521,$B201,Profile!$C$2:$C$17521,BC$8))*$C$9</f>
        <v>0</v>
      </c>
      <c r="BD201" s="193">
        <f>(SUMIFS(Profile!$E$2:$E$17521,Profile!$B$2:$B$17521,$B201,Profile!$C$2:$C$17521,BD$8))*$C$9</f>
        <v>0</v>
      </c>
      <c r="BE201" s="193">
        <f>(SUMIFS(Profile!$E$2:$E$17521,Profile!$B$2:$B$17521,$B201,Profile!$C$2:$C$17521,BE$8))*$C$9</f>
        <v>0</v>
      </c>
      <c r="BF201" s="193">
        <f>(SUMIFS(Profile!$E$2:$E$17521,Profile!$B$2:$B$17521,$B201,Profile!$C$2:$C$17521,BF$8))*$C$9</f>
        <v>0</v>
      </c>
      <c r="BG201" s="193">
        <f>(SUMIFS(Profile!$E$2:$E$17521,Profile!$B$2:$B$17521,$B201,Profile!$C$2:$C$17521,BG$8))*$C$9</f>
        <v>0</v>
      </c>
      <c r="BH201" s="193">
        <f>(SUMIFS(Profile!$E$2:$E$17521,Profile!$B$2:$B$17521,$B201,Profile!$C$2:$C$17521,BH$8))*$C$9</f>
        <v>0</v>
      </c>
      <c r="BI201" s="193">
        <f>(SUMIFS(Profile!$E$2:$E$17521,Profile!$B$2:$B$17521,$B201,Profile!$C$2:$C$17521,BI$8))*$C$9</f>
        <v>0</v>
      </c>
      <c r="BJ201" s="193">
        <f>(SUMIFS(Profile!$E$2:$E$17521,Profile!$B$2:$B$17521,$B201,Profile!$C$2:$C$17521,BJ$8))*$C$9</f>
        <v>0.00420857364</v>
      </c>
      <c r="BK201" s="193">
        <f>(SUMIFS(Profile!$E$2:$E$17521,Profile!$B$2:$B$17521,$B201,Profile!$C$2:$C$17521,BK$8))*$C$9</f>
        <v>0.01114645859</v>
      </c>
      <c r="BL201" s="193">
        <f>(SUMIFS(Profile!$E$2:$E$17521,Profile!$B$2:$B$17521,$B201,Profile!$C$2:$C$17521,BL$8))*$C$9</f>
        <v>0.02549139135</v>
      </c>
      <c r="BM201" s="193">
        <f>(SUMIFS(Profile!$E$2:$E$17521,Profile!$B$2:$B$17521,$B201,Profile!$C$2:$C$17521,BM$8))*$C$9</f>
        <v>0.04754672365</v>
      </c>
      <c r="BN201" s="193">
        <f>(SUMIFS(Profile!$E$2:$E$17521,Profile!$B$2:$B$17521,$B201,Profile!$C$2:$C$17521,BN$8))*$C$9</f>
        <v>0.07024781857</v>
      </c>
      <c r="BO201" s="193">
        <f>(SUMIFS(Profile!$E$2:$E$17521,Profile!$B$2:$B$17521,$B201,Profile!$C$2:$C$17521,BO$8))*$C$9</f>
        <v>0.1011522041</v>
      </c>
      <c r="BP201" s="193">
        <f>(SUMIFS(Profile!$E$2:$E$17521,Profile!$B$2:$B$17521,$B201,Profile!$C$2:$C$17521,BP$8))*$C$9</f>
        <v>0.1355175392</v>
      </c>
      <c r="BQ201" s="193">
        <f>(SUMIFS(Profile!$E$2:$E$17521,Profile!$B$2:$B$17521,$B201,Profile!$C$2:$C$17521,BQ$8))*$C$9</f>
        <v>0.184659407</v>
      </c>
      <c r="BR201" s="193">
        <f>(SUMIFS(Profile!$E$2:$E$17521,Profile!$B$2:$B$17521,$B201,Profile!$C$2:$C$17521,BR$8))*$C$9</f>
        <v>0.2107428539</v>
      </c>
      <c r="BS201" s="193">
        <f>(SUMIFS(Profile!$E$2:$E$17521,Profile!$B$2:$B$17521,$B201,Profile!$C$2:$C$17521,BS$8))*$C$9</f>
        <v>0.2506755288</v>
      </c>
      <c r="BT201" s="193">
        <f>(SUMIFS(Profile!$E$2:$E$17521,Profile!$B$2:$B$17521,$B201,Profile!$C$2:$C$17521,BT$8))*$C$9</f>
        <v>0.2936106731</v>
      </c>
      <c r="BU201" s="193">
        <f>(SUMIFS(Profile!$E$2:$E$17521,Profile!$B$2:$B$17521,$B201,Profile!$C$2:$C$17521,BU$8))*$C$9</f>
        <v>0.3673061962</v>
      </c>
      <c r="BV201" s="193">
        <f>(SUMIFS(Profile!$E$2:$E$17521,Profile!$B$2:$B$17521,$B201,Profile!$C$2:$C$17521,BV$8))*$C$9</f>
        <v>0.3840801017</v>
      </c>
      <c r="BW201" s="193">
        <f>(SUMIFS(Profile!$E$2:$E$17521,Profile!$B$2:$B$17521,$B201,Profile!$C$2:$C$17521,BW$8))*$C$9</f>
        <v>0.3867205499</v>
      </c>
      <c r="BX201" s="193">
        <f>(SUMIFS(Profile!$E$2:$E$17521,Profile!$B$2:$B$17521,$B201,Profile!$C$2:$C$17521,BX$8))*$C$9</f>
        <v>0.366925904</v>
      </c>
      <c r="BY201" s="193">
        <f>(SUMIFS(Profile!$E$2:$E$17521,Profile!$B$2:$B$17521,$B201,Profile!$C$2:$C$17521,BY$8))*$C$9</f>
        <v>0.3964255632</v>
      </c>
      <c r="BZ201" s="193">
        <f>(SUMIFS(Profile!$E$2:$E$17521,Profile!$B$2:$B$17521,$B201,Profile!$C$2:$C$17521,BZ$8))*$C$9</f>
        <v>0.4017285142</v>
      </c>
      <c r="CA201" s="193">
        <f>(SUMIFS(Profile!$E$2:$E$17521,Profile!$B$2:$B$17521,$B201,Profile!$C$2:$C$17521,CA$8))*$C$9</f>
        <v>0.4034590212</v>
      </c>
      <c r="CB201" s="193">
        <f>(SUMIFS(Profile!$E$2:$E$17521,Profile!$B$2:$B$17521,$B201,Profile!$C$2:$C$17521,CB$8))*$C$9</f>
        <v>0.398500211</v>
      </c>
      <c r="CC201" s="193">
        <f>(SUMIFS(Profile!$E$2:$E$17521,Profile!$B$2:$B$17521,$B201,Profile!$C$2:$C$17521,CC$8))*$C$9</f>
        <v>0.3906457485</v>
      </c>
      <c r="CD201" s="193">
        <f>(SUMIFS(Profile!$E$2:$E$17521,Profile!$B$2:$B$17521,$B201,Profile!$C$2:$C$17521,CD$8))*$C$9</f>
        <v>0.3679261921</v>
      </c>
      <c r="CE201" s="193">
        <f>(SUMIFS(Profile!$E$2:$E$17521,Profile!$B$2:$B$17521,$B201,Profile!$C$2:$C$17521,CE$8))*$C$9</f>
        <v>0.3639075116</v>
      </c>
      <c r="CF201" s="193">
        <f>(SUMIFS(Profile!$E$2:$E$17521,Profile!$B$2:$B$17521,$B201,Profile!$C$2:$C$17521,CF$8))*$C$9</f>
        <v>0.321522305</v>
      </c>
      <c r="CG201" s="193">
        <f>(SUMIFS(Profile!$E$2:$E$17521,Profile!$B$2:$B$17521,$B201,Profile!$C$2:$C$17521,CG$8))*$C$9</f>
        <v>0.2739694577</v>
      </c>
      <c r="CH201" s="193">
        <f>(SUMIFS(Profile!$E$2:$E$17521,Profile!$B$2:$B$17521,$B201,Profile!$C$2:$C$17521,CH$8))*$C$9</f>
        <v>0.2391798833</v>
      </c>
      <c r="CI201" s="193">
        <f>(SUMIFS(Profile!$E$2:$E$17521,Profile!$B$2:$B$17521,$B201,Profile!$C$2:$C$17521,CI$8))*$C$9</f>
        <v>0.2005639284</v>
      </c>
      <c r="CJ201" s="193">
        <f>(SUMIFS(Profile!$E$2:$E$17521,Profile!$B$2:$B$17521,$B201,Profile!$C$2:$C$17521,CJ$8))*$C$9</f>
        <v>0.1649389341</v>
      </c>
      <c r="CK201" s="193">
        <f>(SUMIFS(Profile!$E$2:$E$17521,Profile!$B$2:$B$17521,$B201,Profile!$C$2:$C$17521,CK$8))*$C$9</f>
        <v>0.1348128244</v>
      </c>
      <c r="CL201" s="193">
        <f>(SUMIFS(Profile!$E$2:$E$17521,Profile!$B$2:$B$17521,$B201,Profile!$C$2:$C$17521,CL$8))*$C$9</f>
        <v>0.1090844813</v>
      </c>
      <c r="CM201" s="193">
        <f>(SUMIFS(Profile!$E$2:$E$17521,Profile!$B$2:$B$17521,$B201,Profile!$C$2:$C$17521,CM$8))*$C$9</f>
        <v>0.0697366255</v>
      </c>
      <c r="CN201" s="193">
        <f>(SUMIFS(Profile!$E$2:$E$17521,Profile!$B$2:$B$17521,$B201,Profile!$C$2:$C$17521,CN$8))*$C$9</f>
        <v>0.05465779917</v>
      </c>
      <c r="CO201" s="193">
        <f>(SUMIFS(Profile!$E$2:$E$17521,Profile!$B$2:$B$17521,$B201,Profile!$C$2:$C$17521,CO$8))*$C$9</f>
        <v>0.02545081872</v>
      </c>
      <c r="CP201" s="193">
        <f>(SUMIFS(Profile!$E$2:$E$17521,Profile!$B$2:$B$17521,$B201,Profile!$C$2:$C$17521,CP$8))*$C$9</f>
        <v>0.01056818473</v>
      </c>
      <c r="CQ201" s="193">
        <f>(SUMIFS(Profile!$E$2:$E$17521,Profile!$B$2:$B$17521,$B201,Profile!$C$2:$C$17521,CQ$8))*$C$9</f>
        <v>0.0006450758325</v>
      </c>
      <c r="CR201" s="193">
        <f>(SUMIFS(Profile!$E$2:$E$17521,Profile!$B$2:$B$17521,$B201,Profile!$C$2:$C$17521,CR$8))*$C$9</f>
        <v>0</v>
      </c>
      <c r="CS201" s="193">
        <f>(SUMIFS(Profile!$E$2:$E$17521,Profile!$B$2:$B$17521,$B201,Profile!$C$2:$C$17521,CS$8))*$C$9</f>
        <v>0</v>
      </c>
      <c r="CT201" s="193">
        <f>(SUMIFS(Profile!$E$2:$E$17521,Profile!$B$2:$B$17521,$B201,Profile!$C$2:$C$17521,CT$8))*$C$9</f>
        <v>0</v>
      </c>
      <c r="CU201" s="193">
        <f>(SUMIFS(Profile!$E$2:$E$17521,Profile!$B$2:$B$17521,$B201,Profile!$C$2:$C$17521,CU$8))*$C$9</f>
        <v>0</v>
      </c>
      <c r="CV201" s="193">
        <f>(SUMIFS(Profile!$E$2:$E$17521,Profile!$B$2:$B$17521,$B201,Profile!$C$2:$C$17521,CV$8))*$C$9</f>
        <v>0</v>
      </c>
      <c r="CW201" s="193">
        <f>(SUMIFS(Profile!$E$2:$E$17521,Profile!$B$2:$B$17521,$B201,Profile!$C$2:$C$17521,CW$8))*$C$9</f>
        <v>0</v>
      </c>
      <c r="CX201" s="193">
        <f t="shared" si="17"/>
        <v>2.051194809</v>
      </c>
      <c r="CY201" s="193">
        <f t="shared" ref="CY201:ET201" si="967">MAX(BB201-E201,0)</f>
        <v>0</v>
      </c>
      <c r="CZ201" s="193">
        <f t="shared" si="967"/>
        <v>0</v>
      </c>
      <c r="DA201" s="193">
        <f t="shared" si="967"/>
        <v>0</v>
      </c>
      <c r="DB201" s="193">
        <f t="shared" si="967"/>
        <v>0</v>
      </c>
      <c r="DC201" s="193">
        <f t="shared" si="967"/>
        <v>0</v>
      </c>
      <c r="DD201" s="193">
        <f t="shared" si="967"/>
        <v>0</v>
      </c>
      <c r="DE201" s="193">
        <f t="shared" si="967"/>
        <v>0</v>
      </c>
      <c r="DF201" s="193">
        <f t="shared" si="967"/>
        <v>0</v>
      </c>
      <c r="DG201" s="193">
        <f t="shared" si="967"/>
        <v>0</v>
      </c>
      <c r="DH201" s="193">
        <f t="shared" si="967"/>
        <v>0</v>
      </c>
      <c r="DI201" s="193">
        <f t="shared" si="967"/>
        <v>0</v>
      </c>
      <c r="DJ201" s="193">
        <f t="shared" si="967"/>
        <v>0</v>
      </c>
      <c r="DK201" s="193">
        <f t="shared" si="967"/>
        <v>0</v>
      </c>
      <c r="DL201" s="193">
        <f t="shared" si="967"/>
        <v>0</v>
      </c>
      <c r="DM201" s="193">
        <f t="shared" si="967"/>
        <v>0.003313445423</v>
      </c>
      <c r="DN201" s="193">
        <f t="shared" si="967"/>
        <v>0.0340268638</v>
      </c>
      <c r="DO201" s="193">
        <f t="shared" si="967"/>
        <v>0.03286825505</v>
      </c>
      <c r="DP201" s="193">
        <f t="shared" si="967"/>
        <v>0.04956505893</v>
      </c>
      <c r="DQ201" s="193">
        <f t="shared" si="967"/>
        <v>0.07487299071</v>
      </c>
      <c r="DR201" s="193">
        <f t="shared" si="967"/>
        <v>0.1417579999</v>
      </c>
      <c r="DS201" s="193">
        <f t="shared" si="967"/>
        <v>0.1537244838</v>
      </c>
      <c r="DT201" s="193">
        <f t="shared" si="967"/>
        <v>0.1515575104</v>
      </c>
      <c r="DU201" s="193">
        <f t="shared" si="967"/>
        <v>0.131362246</v>
      </c>
      <c r="DV201" s="193">
        <f t="shared" si="967"/>
        <v>0.1548526282</v>
      </c>
      <c r="DW201" s="193">
        <f t="shared" si="967"/>
        <v>0.1645623824</v>
      </c>
      <c r="DX201" s="193">
        <f t="shared" si="967"/>
        <v>0.1686966002</v>
      </c>
      <c r="DY201" s="193">
        <f t="shared" si="967"/>
        <v>0.1621353161</v>
      </c>
      <c r="DZ201" s="193">
        <f t="shared" si="967"/>
        <v>0.1707062107</v>
      </c>
      <c r="EA201" s="193">
        <f t="shared" si="967"/>
        <v>0.1503903651</v>
      </c>
      <c r="EB201" s="193">
        <f t="shared" si="967"/>
        <v>0.1455704477</v>
      </c>
      <c r="EC201" s="193">
        <f t="shared" si="967"/>
        <v>0.1011821488</v>
      </c>
      <c r="ED201" s="193">
        <f t="shared" si="967"/>
        <v>0.05162620917</v>
      </c>
      <c r="EE201" s="193">
        <f t="shared" si="967"/>
        <v>0.008423646951</v>
      </c>
      <c r="EF201" s="193">
        <f t="shared" si="967"/>
        <v>0</v>
      </c>
      <c r="EG201" s="193">
        <f t="shared" si="967"/>
        <v>0</v>
      </c>
      <c r="EH201" s="193">
        <f t="shared" si="967"/>
        <v>0</v>
      </c>
      <c r="EI201" s="193">
        <f t="shared" si="967"/>
        <v>0</v>
      </c>
      <c r="EJ201" s="193">
        <f t="shared" si="967"/>
        <v>0</v>
      </c>
      <c r="EK201" s="193">
        <f t="shared" si="967"/>
        <v>0</v>
      </c>
      <c r="EL201" s="193">
        <f t="shared" si="967"/>
        <v>0</v>
      </c>
      <c r="EM201" s="193">
        <f t="shared" si="967"/>
        <v>0</v>
      </c>
      <c r="EN201" s="193">
        <f t="shared" si="967"/>
        <v>0</v>
      </c>
      <c r="EO201" s="193">
        <f t="shared" si="967"/>
        <v>0</v>
      </c>
      <c r="EP201" s="193">
        <f t="shared" si="967"/>
        <v>0</v>
      </c>
      <c r="EQ201" s="193">
        <f t="shared" si="967"/>
        <v>0</v>
      </c>
      <c r="ER201" s="193">
        <f t="shared" si="967"/>
        <v>0</v>
      </c>
      <c r="ES201" s="193">
        <f t="shared" si="967"/>
        <v>0</v>
      </c>
      <c r="ET201" s="193">
        <f t="shared" si="967"/>
        <v>0</v>
      </c>
      <c r="EU201" s="193">
        <f t="shared" si="19"/>
        <v>5.116560194</v>
      </c>
      <c r="EV201" s="193">
        <f t="shared" ref="EV201:GQ201" si="968">BB201-CY201</f>
        <v>0</v>
      </c>
      <c r="EW201" s="193">
        <f t="shared" si="968"/>
        <v>0</v>
      </c>
      <c r="EX201" s="193">
        <f t="shared" si="968"/>
        <v>0</v>
      </c>
      <c r="EY201" s="193">
        <f t="shared" si="968"/>
        <v>0</v>
      </c>
      <c r="EZ201" s="193">
        <f t="shared" si="968"/>
        <v>0</v>
      </c>
      <c r="FA201" s="193">
        <f t="shared" si="968"/>
        <v>0</v>
      </c>
      <c r="FB201" s="193">
        <f t="shared" si="968"/>
        <v>0</v>
      </c>
      <c r="FC201" s="193">
        <f t="shared" si="968"/>
        <v>0</v>
      </c>
      <c r="FD201" s="193">
        <f t="shared" si="968"/>
        <v>0.00420857364</v>
      </c>
      <c r="FE201" s="193">
        <f t="shared" si="968"/>
        <v>0.01114645859</v>
      </c>
      <c r="FF201" s="193">
        <f t="shared" si="968"/>
        <v>0.02549139135</v>
      </c>
      <c r="FG201" s="193">
        <f t="shared" si="968"/>
        <v>0.04754672365</v>
      </c>
      <c r="FH201" s="193">
        <f t="shared" si="968"/>
        <v>0.07024781857</v>
      </c>
      <c r="FI201" s="193">
        <f t="shared" si="968"/>
        <v>0.1011522041</v>
      </c>
      <c r="FJ201" s="193">
        <f t="shared" si="968"/>
        <v>0.1322040937</v>
      </c>
      <c r="FK201" s="193">
        <f t="shared" si="968"/>
        <v>0.1506325432</v>
      </c>
      <c r="FL201" s="193">
        <f t="shared" si="968"/>
        <v>0.1778745989</v>
      </c>
      <c r="FM201" s="193">
        <f t="shared" si="968"/>
        <v>0.2011104699</v>
      </c>
      <c r="FN201" s="193">
        <f t="shared" si="968"/>
        <v>0.2187376824</v>
      </c>
      <c r="FO201" s="193">
        <f t="shared" si="968"/>
        <v>0.2255481963</v>
      </c>
      <c r="FP201" s="193">
        <f t="shared" si="968"/>
        <v>0.2303556179</v>
      </c>
      <c r="FQ201" s="193">
        <f t="shared" si="968"/>
        <v>0.2351630395</v>
      </c>
      <c r="FR201" s="193">
        <f t="shared" si="968"/>
        <v>0.2355636579</v>
      </c>
      <c r="FS201" s="193">
        <f t="shared" si="968"/>
        <v>0.2415729349</v>
      </c>
      <c r="FT201" s="193">
        <f t="shared" si="968"/>
        <v>0.2371661318</v>
      </c>
      <c r="FU201" s="193">
        <f t="shared" si="968"/>
        <v>0.234762421</v>
      </c>
      <c r="FV201" s="193">
        <f t="shared" si="968"/>
        <v>0.2363648949</v>
      </c>
      <c r="FW201" s="193">
        <f t="shared" si="968"/>
        <v>0.2199395378</v>
      </c>
      <c r="FX201" s="193">
        <f t="shared" si="968"/>
        <v>0.217535827</v>
      </c>
      <c r="FY201" s="193">
        <f t="shared" si="968"/>
        <v>0.2183370639</v>
      </c>
      <c r="FZ201" s="193">
        <f t="shared" si="968"/>
        <v>0.2203401562</v>
      </c>
      <c r="GA201" s="193">
        <f t="shared" si="968"/>
        <v>0.2223432486</v>
      </c>
      <c r="GB201" s="193">
        <f t="shared" si="968"/>
        <v>0.2307562363</v>
      </c>
      <c r="GC201" s="193">
        <f t="shared" si="968"/>
        <v>0.2005639284</v>
      </c>
      <c r="GD201" s="193">
        <f t="shared" si="968"/>
        <v>0.1649389341</v>
      </c>
      <c r="GE201" s="193">
        <f t="shared" si="968"/>
        <v>0.1348128244</v>
      </c>
      <c r="GF201" s="193">
        <f t="shared" si="968"/>
        <v>0.1090844813</v>
      </c>
      <c r="GG201" s="193">
        <f t="shared" si="968"/>
        <v>0.0697366255</v>
      </c>
      <c r="GH201" s="193">
        <f t="shared" si="968"/>
        <v>0.05465779917</v>
      </c>
      <c r="GI201" s="193">
        <f t="shared" si="968"/>
        <v>0.02545081872</v>
      </c>
      <c r="GJ201" s="193">
        <f t="shared" si="968"/>
        <v>0.01056818473</v>
      </c>
      <c r="GK201" s="193">
        <f t="shared" si="968"/>
        <v>0.0006450758325</v>
      </c>
      <c r="GL201" s="193">
        <f t="shared" si="968"/>
        <v>0</v>
      </c>
      <c r="GM201" s="193">
        <f t="shared" si="968"/>
        <v>0</v>
      </c>
      <c r="GN201" s="193">
        <f t="shared" si="968"/>
        <v>0</v>
      </c>
      <c r="GO201" s="193">
        <f t="shared" si="968"/>
        <v>0</v>
      </c>
      <c r="GP201" s="193">
        <f t="shared" si="968"/>
        <v>0</v>
      </c>
      <c r="GQ201" s="193">
        <f t="shared" si="968"/>
        <v>0</v>
      </c>
      <c r="GR201" s="193">
        <f t="shared" si="21"/>
        <v>4.262318711</v>
      </c>
      <c r="GS201" s="193">
        <f t="shared" ref="GS201:IN201" si="969">E201-EV201</f>
        <v>0.1630517156</v>
      </c>
      <c r="GT201" s="193">
        <f t="shared" si="969"/>
        <v>0.1442226477</v>
      </c>
      <c r="GU201" s="193">
        <f t="shared" si="969"/>
        <v>0.1326047122</v>
      </c>
      <c r="GV201" s="193">
        <f t="shared" si="969"/>
        <v>0.1221886321</v>
      </c>
      <c r="GW201" s="193">
        <f t="shared" si="969"/>
        <v>0.1141762628</v>
      </c>
      <c r="GX201" s="193">
        <f t="shared" si="969"/>
        <v>0.1105706966</v>
      </c>
      <c r="GY201" s="193">
        <f t="shared" si="969"/>
        <v>0.1085676043</v>
      </c>
      <c r="GZ201" s="193">
        <f t="shared" si="969"/>
        <v>0.105763275</v>
      </c>
      <c r="HA201" s="193">
        <f t="shared" si="969"/>
        <v>0.09955160902</v>
      </c>
      <c r="HB201" s="193">
        <f t="shared" si="969"/>
        <v>0.08940877635</v>
      </c>
      <c r="HC201" s="193">
        <f t="shared" si="969"/>
        <v>0.07987126517</v>
      </c>
      <c r="HD201" s="193">
        <f t="shared" si="969"/>
        <v>0.05701469595</v>
      </c>
      <c r="HE201" s="193">
        <f t="shared" si="969"/>
        <v>0.04192535188</v>
      </c>
      <c r="HF201" s="193">
        <f t="shared" si="969"/>
        <v>0.01622900644</v>
      </c>
      <c r="HG201" s="193">
        <f t="shared" si="969"/>
        <v>0</v>
      </c>
      <c r="HH201" s="193">
        <f t="shared" si="969"/>
        <v>0</v>
      </c>
      <c r="HI201" s="193">
        <f t="shared" si="969"/>
        <v>0</v>
      </c>
      <c r="HJ201" s="193">
        <f t="shared" si="969"/>
        <v>0</v>
      </c>
      <c r="HK201" s="193">
        <f t="shared" si="969"/>
        <v>0</v>
      </c>
      <c r="HL201" s="193">
        <f t="shared" si="969"/>
        <v>0</v>
      </c>
      <c r="HM201" s="193">
        <f t="shared" si="969"/>
        <v>0</v>
      </c>
      <c r="HN201" s="193">
        <f t="shared" si="969"/>
        <v>0</v>
      </c>
      <c r="HO201" s="193">
        <f t="shared" si="969"/>
        <v>0</v>
      </c>
      <c r="HP201" s="193">
        <f t="shared" si="969"/>
        <v>0</v>
      </c>
      <c r="HQ201" s="193">
        <f t="shared" si="969"/>
        <v>0</v>
      </c>
      <c r="HR201" s="193">
        <f t="shared" si="969"/>
        <v>0</v>
      </c>
      <c r="HS201" s="193">
        <f t="shared" si="969"/>
        <v>0</v>
      </c>
      <c r="HT201" s="193">
        <f t="shared" si="969"/>
        <v>0</v>
      </c>
      <c r="HU201" s="193">
        <f t="shared" si="969"/>
        <v>0</v>
      </c>
      <c r="HV201" s="193">
        <f t="shared" si="969"/>
        <v>0</v>
      </c>
      <c r="HW201" s="193">
        <f t="shared" si="969"/>
        <v>0</v>
      </c>
      <c r="HX201" s="193">
        <f t="shared" si="969"/>
        <v>0</v>
      </c>
      <c r="HY201" s="193">
        <f t="shared" si="969"/>
        <v>0</v>
      </c>
      <c r="HZ201" s="193">
        <f t="shared" si="969"/>
        <v>0.04221086188</v>
      </c>
      <c r="IA201" s="193">
        <f t="shared" si="969"/>
        <v>0.086248844</v>
      </c>
      <c r="IB201" s="193">
        <f t="shared" si="969"/>
        <v>0.1211823753</v>
      </c>
      <c r="IC201" s="193">
        <f t="shared" si="969"/>
        <v>0.1473113369</v>
      </c>
      <c r="ID201" s="193">
        <f t="shared" si="969"/>
        <v>0.1890629035</v>
      </c>
      <c r="IE201" s="193">
        <f t="shared" si="969"/>
        <v>0.201738019</v>
      </c>
      <c r="IF201" s="193">
        <f t="shared" si="969"/>
        <v>0.2313456179</v>
      </c>
      <c r="IG201" s="193">
        <f t="shared" si="969"/>
        <v>0.245427015</v>
      </c>
      <c r="IH201" s="193">
        <f t="shared" si="969"/>
        <v>0.2501420838</v>
      </c>
      <c r="II201" s="193">
        <f t="shared" si="969"/>
        <v>0.2567964366</v>
      </c>
      <c r="IJ201" s="193">
        <f t="shared" si="969"/>
        <v>0.2539921074</v>
      </c>
      <c r="IK201" s="193">
        <f t="shared" si="969"/>
        <v>0.2511877781</v>
      </c>
      <c r="IL201" s="193">
        <f t="shared" si="969"/>
        <v>0.2275512886</v>
      </c>
      <c r="IM201" s="193">
        <f t="shared" si="969"/>
        <v>0.2003092329</v>
      </c>
      <c r="IN201" s="193">
        <f t="shared" si="969"/>
        <v>0.1726665588</v>
      </c>
      <c r="IO201" s="193">
        <f t="shared" si="23"/>
        <v>2.864245658</v>
      </c>
      <c r="IP201" s="193">
        <f t="shared" si="29"/>
        <v>2.035145384</v>
      </c>
      <c r="IQ201" s="193">
        <f t="shared" ref="IQ201:KK201" si="970">MAX((MIN(CZ201+IP201,$IO$7))-GT201,0)</f>
        <v>1.890922736</v>
      </c>
      <c r="IR201" s="193">
        <f t="shared" si="970"/>
        <v>1.758318024</v>
      </c>
      <c r="IS201" s="193">
        <f t="shared" si="970"/>
        <v>1.636129392</v>
      </c>
      <c r="IT201" s="193">
        <f t="shared" si="970"/>
        <v>1.521953129</v>
      </c>
      <c r="IU201" s="193">
        <f t="shared" si="970"/>
        <v>1.411382433</v>
      </c>
      <c r="IV201" s="193">
        <f t="shared" si="970"/>
        <v>1.302814828</v>
      </c>
      <c r="IW201" s="193">
        <f t="shared" si="970"/>
        <v>1.197051553</v>
      </c>
      <c r="IX201" s="193">
        <f t="shared" si="970"/>
        <v>1.097499944</v>
      </c>
      <c r="IY201" s="193">
        <f t="shared" si="970"/>
        <v>1.008091168</v>
      </c>
      <c r="IZ201" s="193">
        <f t="shared" si="970"/>
        <v>0.9282199027</v>
      </c>
      <c r="JA201" s="193">
        <f t="shared" si="970"/>
        <v>0.8712052068</v>
      </c>
      <c r="JB201" s="193">
        <f t="shared" si="970"/>
        <v>0.8292798549</v>
      </c>
      <c r="JC201" s="193">
        <f t="shared" si="970"/>
        <v>0.8130508485</v>
      </c>
      <c r="JD201" s="193">
        <f t="shared" si="970"/>
        <v>0.8163642939</v>
      </c>
      <c r="JE201" s="193">
        <f t="shared" si="970"/>
        <v>0.8503911577</v>
      </c>
      <c r="JF201" s="193">
        <f t="shared" si="970"/>
        <v>0.8832594127</v>
      </c>
      <c r="JG201" s="193">
        <f t="shared" si="970"/>
        <v>0.9328244717</v>
      </c>
      <c r="JH201" s="193">
        <f t="shared" si="970"/>
        <v>1.007697462</v>
      </c>
      <c r="JI201" s="193">
        <f t="shared" si="970"/>
        <v>1.149455462</v>
      </c>
      <c r="JJ201" s="193">
        <f t="shared" si="970"/>
        <v>1.303179946</v>
      </c>
      <c r="JK201" s="193">
        <f t="shared" si="970"/>
        <v>1.454737457</v>
      </c>
      <c r="JL201" s="193">
        <f t="shared" si="970"/>
        <v>1.586099703</v>
      </c>
      <c r="JM201" s="193">
        <f t="shared" si="970"/>
        <v>1.740952331</v>
      </c>
      <c r="JN201" s="193">
        <f t="shared" si="970"/>
        <v>1.905514713</v>
      </c>
      <c r="JO201" s="193">
        <f t="shared" si="970"/>
        <v>2.074211313</v>
      </c>
      <c r="JP201" s="193">
        <f t="shared" si="970"/>
        <v>2.23634663</v>
      </c>
      <c r="JQ201" s="193">
        <f t="shared" si="970"/>
        <v>2.40705284</v>
      </c>
      <c r="JR201" s="193">
        <f t="shared" si="970"/>
        <v>2.557443205</v>
      </c>
      <c r="JS201" s="193">
        <f t="shared" si="970"/>
        <v>2.703013653</v>
      </c>
      <c r="JT201" s="193">
        <f t="shared" si="970"/>
        <v>2.804195802</v>
      </c>
      <c r="JU201" s="193">
        <f t="shared" si="970"/>
        <v>2.855822011</v>
      </c>
      <c r="JV201" s="193">
        <f t="shared" si="970"/>
        <v>2.864245658</v>
      </c>
      <c r="JW201" s="193">
        <f t="shared" si="970"/>
        <v>2.822034796</v>
      </c>
      <c r="JX201" s="193">
        <f t="shared" si="970"/>
        <v>2.735785952</v>
      </c>
      <c r="JY201" s="193">
        <f t="shared" si="970"/>
        <v>2.614603577</v>
      </c>
      <c r="JZ201" s="193">
        <f t="shared" si="970"/>
        <v>2.46729224</v>
      </c>
      <c r="KA201" s="193">
        <f t="shared" si="970"/>
        <v>2.278229336</v>
      </c>
      <c r="KB201" s="193">
        <f t="shared" si="970"/>
        <v>2.076491317</v>
      </c>
      <c r="KC201" s="193">
        <f t="shared" si="970"/>
        <v>1.845145699</v>
      </c>
      <c r="KD201" s="193">
        <f t="shared" si="970"/>
        <v>1.599718684</v>
      </c>
      <c r="KE201" s="193">
        <f t="shared" si="970"/>
        <v>1.349576601</v>
      </c>
      <c r="KF201" s="193">
        <f t="shared" si="970"/>
        <v>1.092780164</v>
      </c>
      <c r="KG201" s="193">
        <f t="shared" si="970"/>
        <v>0.8387880567</v>
      </c>
      <c r="KH201" s="193">
        <f t="shared" si="970"/>
        <v>0.5876002786</v>
      </c>
      <c r="KI201" s="193">
        <f t="shared" si="970"/>
        <v>0.3600489899</v>
      </c>
      <c r="KJ201" s="193">
        <f t="shared" si="970"/>
        <v>0.159739757</v>
      </c>
      <c r="KK201" s="193">
        <f t="shared" si="970"/>
        <v>0</v>
      </c>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row>
    <row r="202" ht="14.25" customHeight="1">
      <c r="A202" s="1">
        <v>7.0</v>
      </c>
      <c r="B202" s="1">
        <f t="shared" ref="B202:C202" si="971">B201+1</f>
        <v>192</v>
      </c>
      <c r="C202" s="267">
        <f t="shared" si="971"/>
        <v>43657</v>
      </c>
      <c r="D202" s="193">
        <f t="shared" si="15"/>
        <v>9.277121814</v>
      </c>
      <c r="E202" s="193">
        <f>(SUMIFS(Profile!$F$2:$F$17521,Profile!$B$2:$B$17521,$B202,Profile!$C$2:$C$17521,E$8))*$C$6</f>
        <v>0.1486294508</v>
      </c>
      <c r="F202" s="193">
        <f>(SUMIFS(Profile!$F$2:$F$17521,Profile!$B$2:$B$17521,$B202,Profile!$C$2:$C$17521,F$8))*$C$6</f>
        <v>0.1318034753</v>
      </c>
      <c r="G202" s="193">
        <f>(SUMIFS(Profile!$F$2:$F$17521,Profile!$B$2:$B$17521,$B202,Profile!$C$2:$C$17521,G$8))*$C$6</f>
        <v>0.1209867767</v>
      </c>
      <c r="H202" s="193">
        <f>(SUMIFS(Profile!$F$2:$F$17521,Profile!$B$2:$B$17521,$B202,Profile!$C$2:$C$17521,H$8))*$C$6</f>
        <v>0.116980592</v>
      </c>
      <c r="I202" s="193">
        <f>(SUMIFS(Profile!$F$2:$F$17521,Profile!$B$2:$B$17521,$B202,Profile!$C$2:$C$17521,I$8))*$C$6</f>
        <v>0.1093688412</v>
      </c>
      <c r="J202" s="193">
        <f>(SUMIFS(Profile!$F$2:$F$17521,Profile!$B$2:$B$17521,$B202,Profile!$C$2:$C$17521,J$8))*$C$6</f>
        <v>0.105763275</v>
      </c>
      <c r="K202" s="193">
        <f>(SUMIFS(Profile!$F$2:$F$17521,Profile!$B$2:$B$17521,$B202,Profile!$C$2:$C$17521,K$8))*$C$6</f>
        <v>0.105763275</v>
      </c>
      <c r="L202" s="193">
        <f>(SUMIFS(Profile!$F$2:$F$17521,Profile!$B$2:$B$17521,$B202,Profile!$C$2:$C$17521,L$8))*$C$6</f>
        <v>0.1037601827</v>
      </c>
      <c r="M202" s="193">
        <f>(SUMIFS(Profile!$F$2:$F$17521,Profile!$B$2:$B$17521,$B202,Profile!$C$2:$C$17521,M$8))*$C$6</f>
        <v>0.1037601827</v>
      </c>
      <c r="N202" s="193">
        <f>(SUMIFS(Profile!$F$2:$F$17521,Profile!$B$2:$B$17521,$B202,Profile!$C$2:$C$17521,N$8))*$C$6</f>
        <v>0.1041608011</v>
      </c>
      <c r="O202" s="193">
        <f>(SUMIFS(Profile!$F$2:$F$17521,Profile!$B$2:$B$17521,$B202,Profile!$C$2:$C$17521,O$8))*$C$6</f>
        <v>0.1065645119</v>
      </c>
      <c r="P202" s="193">
        <f>(SUMIFS(Profile!$F$2:$F$17521,Profile!$B$2:$B$17521,$B202,Profile!$C$2:$C$17521,P$8))*$C$6</f>
        <v>0.111772552</v>
      </c>
      <c r="Q202" s="193">
        <f>(SUMIFS(Profile!$F$2:$F$17521,Profile!$B$2:$B$17521,$B202,Profile!$C$2:$C$17521,Q$8))*$C$6</f>
        <v>0.1298003829</v>
      </c>
      <c r="R202" s="193">
        <f>(SUMIFS(Profile!$F$2:$F$17521,Profile!$B$2:$B$17521,$B202,Profile!$C$2:$C$17521,R$8))*$C$6</f>
        <v>0.1574430571</v>
      </c>
      <c r="S202" s="193">
        <f>(SUMIFS(Profile!$F$2:$F$17521,Profile!$B$2:$B$17521,$B202,Profile!$C$2:$C$17521,S$8))*$C$6</f>
        <v>0.1750702696</v>
      </c>
      <c r="T202" s="193">
        <f>(SUMIFS(Profile!$F$2:$F$17521,Profile!$B$2:$B$17521,$B202,Profile!$C$2:$C$17521,T$8))*$C$6</f>
        <v>0.1910950082</v>
      </c>
      <c r="U202" s="193">
        <f>(SUMIFS(Profile!$F$2:$F$17521,Profile!$B$2:$B$17521,$B202,Profile!$C$2:$C$17521,U$8))*$C$6</f>
        <v>0.2031135622</v>
      </c>
      <c r="V202" s="193">
        <f>(SUMIFS(Profile!$F$2:$F$17521,Profile!$B$2:$B$17521,$B202,Profile!$C$2:$C$17521,V$8))*$C$6</f>
        <v>0.2179364454</v>
      </c>
      <c r="W202" s="193">
        <f>(SUMIFS(Profile!$F$2:$F$17521,Profile!$B$2:$B$17521,$B202,Profile!$C$2:$C$17521,W$8))*$C$6</f>
        <v>0.2191383008</v>
      </c>
      <c r="X202" s="193">
        <f>(SUMIFS(Profile!$F$2:$F$17521,Profile!$B$2:$B$17521,$B202,Profile!$C$2:$C$17521,X$8))*$C$6</f>
        <v>0.2191383008</v>
      </c>
      <c r="Y202" s="193">
        <f>(SUMIFS(Profile!$F$2:$F$17521,Profile!$B$2:$B$17521,$B202,Profile!$C$2:$C$17521,Y$8))*$C$6</f>
        <v>0.21673459</v>
      </c>
      <c r="Z202" s="193">
        <f>(SUMIFS(Profile!$F$2:$F$17521,Profile!$B$2:$B$17521,$B202,Profile!$C$2:$C$17521,Z$8))*$C$6</f>
        <v>0.2095234577</v>
      </c>
      <c r="AA202" s="193">
        <f>(SUMIFS(Profile!$F$2:$F$17521,Profile!$B$2:$B$17521,$B202,Profile!$C$2:$C$17521,AA$8))*$C$6</f>
        <v>0.2147314977</v>
      </c>
      <c r="AB202" s="193">
        <f>(SUMIFS(Profile!$F$2:$F$17521,Profile!$B$2:$B$17521,$B202,Profile!$C$2:$C$17521,AB$8))*$C$6</f>
        <v>0.2127284054</v>
      </c>
      <c r="AC202" s="193">
        <f>(SUMIFS(Profile!$F$2:$F$17521,Profile!$B$2:$B$17521,$B202,Profile!$C$2:$C$17521,AC$8))*$C$6</f>
        <v>0.2119271685</v>
      </c>
      <c r="AD202" s="193">
        <f>(SUMIFS(Profile!$F$2:$F$17521,Profile!$B$2:$B$17521,$B202,Profile!$C$2:$C$17521,AD$8))*$C$6</f>
        <v>0.2135296423</v>
      </c>
      <c r="AE202" s="193">
        <f>(SUMIFS(Profile!$F$2:$F$17521,Profile!$B$2:$B$17521,$B202,Profile!$C$2:$C$17521,AE$8))*$C$6</f>
        <v>0.2043154176</v>
      </c>
      <c r="AF202" s="193">
        <f>(SUMIFS(Profile!$F$2:$F$17521,Profile!$B$2:$B$17521,$B202,Profile!$C$2:$C$17521,AF$8))*$C$6</f>
        <v>0.2023123253</v>
      </c>
      <c r="AG202" s="193">
        <f>(SUMIFS(Profile!$F$2:$F$17521,Profile!$B$2:$B$17521,$B202,Profile!$C$2:$C$17521,AG$8))*$C$6</f>
        <v>0.1991073775</v>
      </c>
      <c r="AH202" s="193">
        <f>(SUMIFS(Profile!$F$2:$F$17521,Profile!$B$2:$B$17521,$B202,Profile!$C$2:$C$17521,AH$8))*$C$6</f>
        <v>0.1987067591</v>
      </c>
      <c r="AI202" s="193">
        <f>(SUMIFS(Profile!$F$2:$F$17521,Profile!$B$2:$B$17521,$B202,Profile!$C$2:$C$17521,AI$8))*$C$6</f>
        <v>0.2015110883</v>
      </c>
      <c r="AJ202" s="193">
        <f>(SUMIFS(Profile!$F$2:$F$17521,Profile!$B$2:$B$17521,$B202,Profile!$C$2:$C$17521,AJ$8))*$C$6</f>
        <v>0.2063185099</v>
      </c>
      <c r="AK202" s="193">
        <f>(SUMIFS(Profile!$F$2:$F$17521,Profile!$B$2:$B$17521,$B202,Profile!$C$2:$C$17521,AK$8))*$C$6</f>
        <v>0.2183370639</v>
      </c>
      <c r="AL202" s="193">
        <f>(SUMIFS(Profile!$F$2:$F$17521,Profile!$B$2:$B$17521,$B202,Profile!$C$2:$C$17521,AL$8))*$C$6</f>
        <v>0.2415729349</v>
      </c>
      <c r="AM202" s="193">
        <f>(SUMIFS(Profile!$F$2:$F$17521,Profile!$B$2:$B$17521,$B202,Profile!$C$2:$C$17521,AM$8))*$C$6</f>
        <v>0.2644081875</v>
      </c>
      <c r="AN202" s="193">
        <f>(SUMIFS(Profile!$F$2:$F$17521,Profile!$B$2:$B$17521,$B202,Profile!$C$2:$C$17521,AN$8))*$C$6</f>
        <v>0.2636069506</v>
      </c>
      <c r="AO202" s="193">
        <f>(SUMIFS(Profile!$F$2:$F$17521,Profile!$B$2:$B$17521,$B202,Profile!$C$2:$C$17521,AO$8))*$C$6</f>
        <v>0.2600013844</v>
      </c>
      <c r="AP202" s="193">
        <f>(SUMIFS(Profile!$F$2:$F$17521,Profile!$B$2:$B$17521,$B202,Profile!$C$2:$C$17521,AP$8))*$C$6</f>
        <v>0.2696162275</v>
      </c>
      <c r="AQ202" s="193">
        <f>(SUMIFS(Profile!$F$2:$F$17521,Profile!$B$2:$B$17521,$B202,Profile!$C$2:$C$17521,AQ$8))*$C$6</f>
        <v>0.2632063321</v>
      </c>
      <c r="AR202" s="193">
        <f>(SUMIFS(Profile!$F$2:$F$17521,Profile!$B$2:$B$17521,$B202,Profile!$C$2:$C$17521,AR$8))*$C$6</f>
        <v>0.2559951997</v>
      </c>
      <c r="AS202" s="193">
        <f>(SUMIFS(Profile!$F$2:$F$17521,Profile!$B$2:$B$17521,$B202,Profile!$C$2:$C$17521,AS$8))*$C$6</f>
        <v>0.2503865412</v>
      </c>
      <c r="AT202" s="193">
        <f>(SUMIFS(Profile!$F$2:$F$17521,Profile!$B$2:$B$17521,$B202,Profile!$C$2:$C$17521,AT$8))*$C$6</f>
        <v>0.2507871596</v>
      </c>
      <c r="AU202" s="193">
        <f>(SUMIFS(Profile!$F$2:$F$17521,Profile!$B$2:$B$17521,$B202,Profile!$C$2:$C$17521,AU$8))*$C$6</f>
        <v>0.2555945812</v>
      </c>
      <c r="AV202" s="193">
        <f>(SUMIFS(Profile!$F$2:$F$17521,Profile!$B$2:$B$17521,$B202,Profile!$C$2:$C$17521,AV$8))*$C$6</f>
        <v>0.2563958182</v>
      </c>
      <c r="AW202" s="193">
        <f>(SUMIFS(Profile!$F$2:$F$17521,Profile!$B$2:$B$17521,$B202,Profile!$C$2:$C$17521,AW$8))*$C$6</f>
        <v>0.2463803565</v>
      </c>
      <c r="AX202" s="193">
        <f>(SUMIFS(Profile!$F$2:$F$17521,Profile!$B$2:$B$17521,$B202,Profile!$C$2:$C$17521,AX$8))*$C$6</f>
        <v>0.2247469594</v>
      </c>
      <c r="AY202" s="193">
        <f>(SUMIFS(Profile!$F$2:$F$17521,Profile!$B$2:$B$17521,$B202,Profile!$C$2:$C$17521,AY$8))*$C$6</f>
        <v>0.2075203653</v>
      </c>
      <c r="AZ202" s="193">
        <f>(SUMIFS(Profile!$F$2:$F$17521,Profile!$B$2:$B$17521,$B202,Profile!$C$2:$C$17521,AZ$8))*$C$6</f>
        <v>0.1750702696</v>
      </c>
      <c r="BA202" s="193">
        <f t="shared" si="16"/>
        <v>9.359168604</v>
      </c>
      <c r="BB202" s="193">
        <f>(SUMIFS(Profile!$E$2:$E$17521,Profile!$B$2:$B$17521,$B202,Profile!$C$2:$C$17521,BB$8))*$C$9</f>
        <v>0</v>
      </c>
      <c r="BC202" s="193">
        <f>(SUMIFS(Profile!$E$2:$E$17521,Profile!$B$2:$B$17521,$B202,Profile!$C$2:$C$17521,BC$8))*$C$9</f>
        <v>0</v>
      </c>
      <c r="BD202" s="193">
        <f>(SUMIFS(Profile!$E$2:$E$17521,Profile!$B$2:$B$17521,$B202,Profile!$C$2:$C$17521,BD$8))*$C$9</f>
        <v>0</v>
      </c>
      <c r="BE202" s="193">
        <f>(SUMIFS(Profile!$E$2:$E$17521,Profile!$B$2:$B$17521,$B202,Profile!$C$2:$C$17521,BE$8))*$C$9</f>
        <v>0</v>
      </c>
      <c r="BF202" s="193">
        <f>(SUMIFS(Profile!$E$2:$E$17521,Profile!$B$2:$B$17521,$B202,Profile!$C$2:$C$17521,BF$8))*$C$9</f>
        <v>0</v>
      </c>
      <c r="BG202" s="193">
        <f>(SUMIFS(Profile!$E$2:$E$17521,Profile!$B$2:$B$17521,$B202,Profile!$C$2:$C$17521,BG$8))*$C$9</f>
        <v>0</v>
      </c>
      <c r="BH202" s="193">
        <f>(SUMIFS(Profile!$E$2:$E$17521,Profile!$B$2:$B$17521,$B202,Profile!$C$2:$C$17521,BH$8))*$C$9</f>
        <v>0</v>
      </c>
      <c r="BI202" s="193">
        <f>(SUMIFS(Profile!$E$2:$E$17521,Profile!$B$2:$B$17521,$B202,Profile!$C$2:$C$17521,BI$8))*$C$9</f>
        <v>0</v>
      </c>
      <c r="BJ202" s="193">
        <f>(SUMIFS(Profile!$E$2:$E$17521,Profile!$B$2:$B$17521,$B202,Profile!$C$2:$C$17521,BJ$8))*$C$9</f>
        <v>0.004342179152</v>
      </c>
      <c r="BK202" s="193">
        <f>(SUMIFS(Profile!$E$2:$E$17521,Profile!$B$2:$B$17521,$B202,Profile!$C$2:$C$17521,BK$8))*$C$9</f>
        <v>0.008715671081</v>
      </c>
      <c r="BL202" s="193">
        <f>(SUMIFS(Profile!$E$2:$E$17521,Profile!$B$2:$B$17521,$B202,Profile!$C$2:$C$17521,BL$8))*$C$9</f>
        <v>0.0208211967</v>
      </c>
      <c r="BM202" s="193">
        <f>(SUMIFS(Profile!$E$2:$E$17521,Profile!$B$2:$B$17521,$B202,Profile!$C$2:$C$17521,BM$8))*$C$9</f>
        <v>0.04825350839</v>
      </c>
      <c r="BN202" s="193">
        <f>(SUMIFS(Profile!$E$2:$E$17521,Profile!$B$2:$B$17521,$B202,Profile!$C$2:$C$17521,BN$8))*$C$9</f>
        <v>0.08082340269</v>
      </c>
      <c r="BO202" s="193">
        <f>(SUMIFS(Profile!$E$2:$E$17521,Profile!$B$2:$B$17521,$B202,Profile!$C$2:$C$17521,BO$8))*$C$9</f>
        <v>0.1253959048</v>
      </c>
      <c r="BP202" s="193">
        <f>(SUMIFS(Profile!$E$2:$E$17521,Profile!$B$2:$B$17521,$B202,Profile!$C$2:$C$17521,BP$8))*$C$9</f>
        <v>0.1714941147</v>
      </c>
      <c r="BQ202" s="193">
        <f>(SUMIFS(Profile!$E$2:$E$17521,Profile!$B$2:$B$17521,$B202,Profile!$C$2:$C$17521,BQ$8))*$C$9</f>
        <v>0.226327374</v>
      </c>
      <c r="BR202" s="193">
        <f>(SUMIFS(Profile!$E$2:$E$17521,Profile!$B$2:$B$17521,$B202,Profile!$C$2:$C$17521,BR$8))*$C$9</f>
        <v>0.2585552557</v>
      </c>
      <c r="BS202" s="193">
        <f>(SUMIFS(Profile!$E$2:$E$17521,Profile!$B$2:$B$17521,$B202,Profile!$C$2:$C$17521,BS$8))*$C$9</f>
        <v>0.335654492</v>
      </c>
      <c r="BT202" s="193">
        <f>(SUMIFS(Profile!$E$2:$E$17521,Profile!$B$2:$B$17521,$B202,Profile!$C$2:$C$17521,BT$8))*$C$9</f>
        <v>0.3503529097</v>
      </c>
      <c r="BU202" s="193">
        <f>(SUMIFS(Profile!$E$2:$E$17521,Profile!$B$2:$B$17521,$B202,Profile!$C$2:$C$17521,BU$8))*$C$9</f>
        <v>0.3990796066</v>
      </c>
      <c r="BV202" s="193">
        <f>(SUMIFS(Profile!$E$2:$E$17521,Profile!$B$2:$B$17521,$B202,Profile!$C$2:$C$17521,BV$8))*$C$9</f>
        <v>0.4189029665</v>
      </c>
      <c r="BW202" s="193">
        <f>(SUMIFS(Profile!$E$2:$E$17521,Profile!$B$2:$B$17521,$B202,Profile!$C$2:$C$17521,BW$8))*$C$9</f>
        <v>0.4673218456</v>
      </c>
      <c r="BX202" s="193">
        <f>(SUMIFS(Profile!$E$2:$E$17521,Profile!$B$2:$B$17521,$B202,Profile!$C$2:$C$17521,BX$8))*$C$9</f>
        <v>0.4118727553</v>
      </c>
      <c r="BY202" s="193">
        <f>(SUMIFS(Profile!$E$2:$E$17521,Profile!$B$2:$B$17521,$B202,Profile!$C$2:$C$17521,BY$8))*$C$9</f>
        <v>0.4756132513</v>
      </c>
      <c r="BZ202" s="193">
        <f>(SUMIFS(Profile!$E$2:$E$17521,Profile!$B$2:$B$17521,$B202,Profile!$C$2:$C$17521,BZ$8))*$C$9</f>
        <v>0.5270747706</v>
      </c>
      <c r="CA202" s="193">
        <f>(SUMIFS(Profile!$E$2:$E$17521,Profile!$B$2:$B$17521,$B202,Profile!$C$2:$C$17521,CA$8))*$C$9</f>
        <v>0.5700556658</v>
      </c>
      <c r="CB202" s="193">
        <f>(SUMIFS(Profile!$E$2:$E$17521,Profile!$B$2:$B$17521,$B202,Profile!$C$2:$C$17521,CB$8))*$C$9</f>
        <v>0.5655820481</v>
      </c>
      <c r="CC202" s="193">
        <f>(SUMIFS(Profile!$E$2:$E$17521,Profile!$B$2:$B$17521,$B202,Profile!$C$2:$C$17521,CC$8))*$C$9</f>
        <v>0.5557349143</v>
      </c>
      <c r="CD202" s="193">
        <f>(SUMIFS(Profile!$E$2:$E$17521,Profile!$B$2:$B$17521,$B202,Profile!$C$2:$C$17521,CD$8))*$C$9</f>
        <v>0.5190411551</v>
      </c>
      <c r="CE202" s="193">
        <f>(SUMIFS(Profile!$E$2:$E$17521,Profile!$B$2:$B$17521,$B202,Profile!$C$2:$C$17521,CE$8))*$C$9</f>
        <v>0.4937819902</v>
      </c>
      <c r="CF202" s="193">
        <f>(SUMIFS(Profile!$E$2:$E$17521,Profile!$B$2:$B$17521,$B202,Profile!$C$2:$C$17521,CF$8))*$C$9</f>
        <v>0.4684868021</v>
      </c>
      <c r="CG202" s="193">
        <f>(SUMIFS(Profile!$E$2:$E$17521,Profile!$B$2:$B$17521,$B202,Profile!$C$2:$C$17521,CG$8))*$C$9</f>
        <v>0.4218764093</v>
      </c>
      <c r="CH202" s="193">
        <f>(SUMIFS(Profile!$E$2:$E$17521,Profile!$B$2:$B$17521,$B202,Profile!$C$2:$C$17521,CH$8))*$C$9</f>
        <v>0.3660882829</v>
      </c>
      <c r="CI202" s="193">
        <f>(SUMIFS(Profile!$E$2:$E$17521,Profile!$B$2:$B$17521,$B202,Profile!$C$2:$C$17521,CI$8))*$C$9</f>
        <v>0.3035738075</v>
      </c>
      <c r="CJ202" s="193">
        <f>(SUMIFS(Profile!$E$2:$E$17521,Profile!$B$2:$B$17521,$B202,Profile!$C$2:$C$17521,CJ$8))*$C$9</f>
        <v>0.247863559</v>
      </c>
      <c r="CK202" s="193">
        <f>(SUMIFS(Profile!$E$2:$E$17521,Profile!$B$2:$B$17521,$B202,Profile!$C$2:$C$17521,CK$8))*$C$9</f>
        <v>0.1791640694</v>
      </c>
      <c r="CL202" s="193">
        <f>(SUMIFS(Profile!$E$2:$E$17521,Profile!$B$2:$B$17521,$B202,Profile!$C$2:$C$17521,CL$8))*$C$9</f>
        <v>0.140813815</v>
      </c>
      <c r="CM202" s="193">
        <f>(SUMIFS(Profile!$E$2:$E$17521,Profile!$B$2:$B$17521,$B202,Profile!$C$2:$C$17521,CM$8))*$C$9</f>
        <v>0.09432202892</v>
      </c>
      <c r="CN202" s="193">
        <f>(SUMIFS(Profile!$E$2:$E$17521,Profile!$B$2:$B$17521,$B202,Profile!$C$2:$C$17521,CN$8))*$C$9</f>
        <v>0.06172876085</v>
      </c>
      <c r="CO202" s="193">
        <f>(SUMIFS(Profile!$E$2:$E$17521,Profile!$B$2:$B$17521,$B202,Profile!$C$2:$C$17521,CO$8))*$C$9</f>
        <v>0.02771041558</v>
      </c>
      <c r="CP202" s="193">
        <f>(SUMIFS(Profile!$E$2:$E$17521,Profile!$B$2:$B$17521,$B202,Profile!$C$2:$C$17521,CP$8))*$C$9</f>
        <v>0.01171132502</v>
      </c>
      <c r="CQ202" s="193">
        <f>(SUMIFS(Profile!$E$2:$E$17521,Profile!$B$2:$B$17521,$B202,Profile!$C$2:$C$17521,CQ$8))*$C$9</f>
        <v>0.00102549261</v>
      </c>
      <c r="CR202" s="193">
        <f>(SUMIFS(Profile!$E$2:$E$17521,Profile!$B$2:$B$17521,$B202,Profile!$C$2:$C$17521,CR$8))*$C$9</f>
        <v>0.000006857298143</v>
      </c>
      <c r="CS202" s="193">
        <f>(SUMIFS(Profile!$E$2:$E$17521,Profile!$B$2:$B$17521,$B202,Profile!$C$2:$C$17521,CS$8))*$C$9</f>
        <v>0</v>
      </c>
      <c r="CT202" s="193">
        <f>(SUMIFS(Profile!$E$2:$E$17521,Profile!$B$2:$B$17521,$B202,Profile!$C$2:$C$17521,CT$8))*$C$9</f>
        <v>0</v>
      </c>
      <c r="CU202" s="193">
        <f>(SUMIFS(Profile!$E$2:$E$17521,Profile!$B$2:$B$17521,$B202,Profile!$C$2:$C$17521,CU$8))*$C$9</f>
        <v>0</v>
      </c>
      <c r="CV202" s="193">
        <f>(SUMIFS(Profile!$E$2:$E$17521,Profile!$B$2:$B$17521,$B202,Profile!$C$2:$C$17521,CV$8))*$C$9</f>
        <v>0</v>
      </c>
      <c r="CW202" s="193">
        <f>(SUMIFS(Profile!$E$2:$E$17521,Profile!$B$2:$B$17521,$B202,Profile!$C$2:$C$17521,CW$8))*$C$9</f>
        <v>0</v>
      </c>
      <c r="CX202" s="193">
        <f t="shared" si="17"/>
        <v>4.133198447</v>
      </c>
      <c r="CY202" s="193">
        <f t="shared" ref="CY202:ET202" si="972">MAX(BB202-E202,0)</f>
        <v>0</v>
      </c>
      <c r="CZ202" s="193">
        <f t="shared" si="972"/>
        <v>0</v>
      </c>
      <c r="DA202" s="193">
        <f t="shared" si="972"/>
        <v>0</v>
      </c>
      <c r="DB202" s="193">
        <f t="shared" si="972"/>
        <v>0</v>
      </c>
      <c r="DC202" s="193">
        <f t="shared" si="972"/>
        <v>0</v>
      </c>
      <c r="DD202" s="193">
        <f t="shared" si="972"/>
        <v>0</v>
      </c>
      <c r="DE202" s="193">
        <f t="shared" si="972"/>
        <v>0</v>
      </c>
      <c r="DF202" s="193">
        <f t="shared" si="972"/>
        <v>0</v>
      </c>
      <c r="DG202" s="193">
        <f t="shared" si="972"/>
        <v>0</v>
      </c>
      <c r="DH202" s="193">
        <f t="shared" si="972"/>
        <v>0</v>
      </c>
      <c r="DI202" s="193">
        <f t="shared" si="972"/>
        <v>0</v>
      </c>
      <c r="DJ202" s="193">
        <f t="shared" si="972"/>
        <v>0</v>
      </c>
      <c r="DK202" s="193">
        <f t="shared" si="972"/>
        <v>0</v>
      </c>
      <c r="DL202" s="193">
        <f t="shared" si="972"/>
        <v>0</v>
      </c>
      <c r="DM202" s="193">
        <f t="shared" si="972"/>
        <v>0</v>
      </c>
      <c r="DN202" s="193">
        <f t="shared" si="972"/>
        <v>0.03523236582</v>
      </c>
      <c r="DO202" s="193">
        <f t="shared" si="972"/>
        <v>0.0554416935</v>
      </c>
      <c r="DP202" s="193">
        <f t="shared" si="972"/>
        <v>0.1177180466</v>
      </c>
      <c r="DQ202" s="193">
        <f t="shared" si="972"/>
        <v>0.1312146089</v>
      </c>
      <c r="DR202" s="193">
        <f t="shared" si="972"/>
        <v>0.1799413057</v>
      </c>
      <c r="DS202" s="193">
        <f t="shared" si="972"/>
        <v>0.2021683765</v>
      </c>
      <c r="DT202" s="193">
        <f t="shared" si="972"/>
        <v>0.2577983879</v>
      </c>
      <c r="DU202" s="193">
        <f t="shared" si="972"/>
        <v>0.1971412576</v>
      </c>
      <c r="DV202" s="193">
        <f t="shared" si="972"/>
        <v>0.2628848459</v>
      </c>
      <c r="DW202" s="193">
        <f t="shared" si="972"/>
        <v>0.3151476022</v>
      </c>
      <c r="DX202" s="193">
        <f t="shared" si="972"/>
        <v>0.3565260235</v>
      </c>
      <c r="DY202" s="193">
        <f t="shared" si="972"/>
        <v>0.3612666305</v>
      </c>
      <c r="DZ202" s="193">
        <f t="shared" si="972"/>
        <v>0.353422589</v>
      </c>
      <c r="EA202" s="193">
        <f t="shared" si="972"/>
        <v>0.3199337776</v>
      </c>
      <c r="EB202" s="193">
        <f t="shared" si="972"/>
        <v>0.2950752312</v>
      </c>
      <c r="EC202" s="193">
        <f t="shared" si="972"/>
        <v>0.2669757137</v>
      </c>
      <c r="ED202" s="193">
        <f t="shared" si="972"/>
        <v>0.2155578994</v>
      </c>
      <c r="EE202" s="193">
        <f t="shared" si="972"/>
        <v>0.147751219</v>
      </c>
      <c r="EF202" s="193">
        <f t="shared" si="972"/>
        <v>0.06200087253</v>
      </c>
      <c r="EG202" s="193">
        <f t="shared" si="972"/>
        <v>0</v>
      </c>
      <c r="EH202" s="193">
        <f t="shared" si="972"/>
        <v>0</v>
      </c>
      <c r="EI202" s="193">
        <f t="shared" si="972"/>
        <v>0</v>
      </c>
      <c r="EJ202" s="193">
        <f t="shared" si="972"/>
        <v>0</v>
      </c>
      <c r="EK202" s="193">
        <f t="shared" si="972"/>
        <v>0</v>
      </c>
      <c r="EL202" s="193">
        <f t="shared" si="972"/>
        <v>0</v>
      </c>
      <c r="EM202" s="193">
        <f t="shared" si="972"/>
        <v>0</v>
      </c>
      <c r="EN202" s="193">
        <f t="shared" si="972"/>
        <v>0</v>
      </c>
      <c r="EO202" s="193">
        <f t="shared" si="972"/>
        <v>0</v>
      </c>
      <c r="EP202" s="193">
        <f t="shared" si="972"/>
        <v>0</v>
      </c>
      <c r="EQ202" s="193">
        <f t="shared" si="972"/>
        <v>0</v>
      </c>
      <c r="ER202" s="193">
        <f t="shared" si="972"/>
        <v>0</v>
      </c>
      <c r="ES202" s="193">
        <f t="shared" si="972"/>
        <v>0</v>
      </c>
      <c r="ET202" s="193">
        <f t="shared" si="972"/>
        <v>0</v>
      </c>
      <c r="EU202" s="193">
        <f t="shared" si="19"/>
        <v>5.225970157</v>
      </c>
      <c r="EV202" s="193">
        <f t="shared" ref="EV202:GQ202" si="973">BB202-CY202</f>
        <v>0</v>
      </c>
      <c r="EW202" s="193">
        <f t="shared" si="973"/>
        <v>0</v>
      </c>
      <c r="EX202" s="193">
        <f t="shared" si="973"/>
        <v>0</v>
      </c>
      <c r="EY202" s="193">
        <f t="shared" si="973"/>
        <v>0</v>
      </c>
      <c r="EZ202" s="193">
        <f t="shared" si="973"/>
        <v>0</v>
      </c>
      <c r="FA202" s="193">
        <f t="shared" si="973"/>
        <v>0</v>
      </c>
      <c r="FB202" s="193">
        <f t="shared" si="973"/>
        <v>0</v>
      </c>
      <c r="FC202" s="193">
        <f t="shared" si="973"/>
        <v>0</v>
      </c>
      <c r="FD202" s="193">
        <f t="shared" si="973"/>
        <v>0.004342179152</v>
      </c>
      <c r="FE202" s="193">
        <f t="shared" si="973"/>
        <v>0.008715671081</v>
      </c>
      <c r="FF202" s="193">
        <f t="shared" si="973"/>
        <v>0.0208211967</v>
      </c>
      <c r="FG202" s="193">
        <f t="shared" si="973"/>
        <v>0.04825350839</v>
      </c>
      <c r="FH202" s="193">
        <f t="shared" si="973"/>
        <v>0.08082340269</v>
      </c>
      <c r="FI202" s="193">
        <f t="shared" si="973"/>
        <v>0.1253959048</v>
      </c>
      <c r="FJ202" s="193">
        <f t="shared" si="973"/>
        <v>0.1714941147</v>
      </c>
      <c r="FK202" s="193">
        <f t="shared" si="973"/>
        <v>0.1910950082</v>
      </c>
      <c r="FL202" s="193">
        <f t="shared" si="973"/>
        <v>0.2031135622</v>
      </c>
      <c r="FM202" s="193">
        <f t="shared" si="973"/>
        <v>0.2179364454</v>
      </c>
      <c r="FN202" s="193">
        <f t="shared" si="973"/>
        <v>0.2191383008</v>
      </c>
      <c r="FO202" s="193">
        <f t="shared" si="973"/>
        <v>0.2191383008</v>
      </c>
      <c r="FP202" s="193">
        <f t="shared" si="973"/>
        <v>0.21673459</v>
      </c>
      <c r="FQ202" s="193">
        <f t="shared" si="973"/>
        <v>0.2095234577</v>
      </c>
      <c r="FR202" s="193">
        <f t="shared" si="973"/>
        <v>0.2147314977</v>
      </c>
      <c r="FS202" s="193">
        <f t="shared" si="973"/>
        <v>0.2127284054</v>
      </c>
      <c r="FT202" s="193">
        <f t="shared" si="973"/>
        <v>0.2119271685</v>
      </c>
      <c r="FU202" s="193">
        <f t="shared" si="973"/>
        <v>0.2135296423</v>
      </c>
      <c r="FV202" s="193">
        <f t="shared" si="973"/>
        <v>0.2043154176</v>
      </c>
      <c r="FW202" s="193">
        <f t="shared" si="973"/>
        <v>0.2023123253</v>
      </c>
      <c r="FX202" s="193">
        <f t="shared" si="973"/>
        <v>0.1991073775</v>
      </c>
      <c r="FY202" s="193">
        <f t="shared" si="973"/>
        <v>0.1987067591</v>
      </c>
      <c r="FZ202" s="193">
        <f t="shared" si="973"/>
        <v>0.2015110883</v>
      </c>
      <c r="GA202" s="193">
        <f t="shared" si="973"/>
        <v>0.2063185099</v>
      </c>
      <c r="GB202" s="193">
        <f t="shared" si="973"/>
        <v>0.2183370639</v>
      </c>
      <c r="GC202" s="193">
        <f t="shared" si="973"/>
        <v>0.2415729349</v>
      </c>
      <c r="GD202" s="193">
        <f t="shared" si="973"/>
        <v>0.247863559</v>
      </c>
      <c r="GE202" s="193">
        <f t="shared" si="973"/>
        <v>0.1791640694</v>
      </c>
      <c r="GF202" s="193">
        <f t="shared" si="973"/>
        <v>0.140813815</v>
      </c>
      <c r="GG202" s="193">
        <f t="shared" si="973"/>
        <v>0.09432202892</v>
      </c>
      <c r="GH202" s="193">
        <f t="shared" si="973"/>
        <v>0.06172876085</v>
      </c>
      <c r="GI202" s="193">
        <f t="shared" si="973"/>
        <v>0.02771041558</v>
      </c>
      <c r="GJ202" s="193">
        <f t="shared" si="973"/>
        <v>0.01171132502</v>
      </c>
      <c r="GK202" s="193">
        <f t="shared" si="973"/>
        <v>0.00102549261</v>
      </c>
      <c r="GL202" s="193">
        <f t="shared" si="973"/>
        <v>0.000006857298143</v>
      </c>
      <c r="GM202" s="193">
        <f t="shared" si="973"/>
        <v>0</v>
      </c>
      <c r="GN202" s="193">
        <f t="shared" si="973"/>
        <v>0</v>
      </c>
      <c r="GO202" s="193">
        <f t="shared" si="973"/>
        <v>0</v>
      </c>
      <c r="GP202" s="193">
        <f t="shared" si="973"/>
        <v>0</v>
      </c>
      <c r="GQ202" s="193">
        <f t="shared" si="973"/>
        <v>0</v>
      </c>
      <c r="GR202" s="193">
        <f t="shared" si="21"/>
        <v>4.051151658</v>
      </c>
      <c r="GS202" s="193">
        <f t="shared" ref="GS202:IN202" si="974">E202-EV202</f>
        <v>0.1486294508</v>
      </c>
      <c r="GT202" s="193">
        <f t="shared" si="974"/>
        <v>0.1318034753</v>
      </c>
      <c r="GU202" s="193">
        <f t="shared" si="974"/>
        <v>0.1209867767</v>
      </c>
      <c r="GV202" s="193">
        <f t="shared" si="974"/>
        <v>0.116980592</v>
      </c>
      <c r="GW202" s="193">
        <f t="shared" si="974"/>
        <v>0.1093688412</v>
      </c>
      <c r="GX202" s="193">
        <f t="shared" si="974"/>
        <v>0.105763275</v>
      </c>
      <c r="GY202" s="193">
        <f t="shared" si="974"/>
        <v>0.105763275</v>
      </c>
      <c r="GZ202" s="193">
        <f t="shared" si="974"/>
        <v>0.1037601827</v>
      </c>
      <c r="HA202" s="193">
        <f t="shared" si="974"/>
        <v>0.09941800351</v>
      </c>
      <c r="HB202" s="193">
        <f t="shared" si="974"/>
        <v>0.09544513005</v>
      </c>
      <c r="HC202" s="193">
        <f t="shared" si="974"/>
        <v>0.08574331523</v>
      </c>
      <c r="HD202" s="193">
        <f t="shared" si="974"/>
        <v>0.06351904359</v>
      </c>
      <c r="HE202" s="193">
        <f t="shared" si="974"/>
        <v>0.04897698026</v>
      </c>
      <c r="HF202" s="193">
        <f t="shared" si="974"/>
        <v>0.0320471523</v>
      </c>
      <c r="HG202" s="193">
        <f t="shared" si="974"/>
        <v>0.00357615486</v>
      </c>
      <c r="HH202" s="193">
        <f t="shared" si="974"/>
        <v>0</v>
      </c>
      <c r="HI202" s="193">
        <f t="shared" si="974"/>
        <v>0</v>
      </c>
      <c r="HJ202" s="193">
        <f t="shared" si="974"/>
        <v>0</v>
      </c>
      <c r="HK202" s="193">
        <f t="shared" si="974"/>
        <v>0</v>
      </c>
      <c r="HL202" s="193">
        <f t="shared" si="974"/>
        <v>0</v>
      </c>
      <c r="HM202" s="193">
        <f t="shared" si="974"/>
        <v>0</v>
      </c>
      <c r="HN202" s="193">
        <f t="shared" si="974"/>
        <v>0</v>
      </c>
      <c r="HO202" s="193">
        <f t="shared" si="974"/>
        <v>0</v>
      </c>
      <c r="HP202" s="193">
        <f t="shared" si="974"/>
        <v>0</v>
      </c>
      <c r="HQ202" s="193">
        <f t="shared" si="974"/>
        <v>0</v>
      </c>
      <c r="HR202" s="193">
        <f t="shared" si="974"/>
        <v>0</v>
      </c>
      <c r="HS202" s="193">
        <f t="shared" si="974"/>
        <v>0</v>
      </c>
      <c r="HT202" s="193">
        <f t="shared" si="974"/>
        <v>0</v>
      </c>
      <c r="HU202" s="193">
        <f t="shared" si="974"/>
        <v>0</v>
      </c>
      <c r="HV202" s="193">
        <f t="shared" si="974"/>
        <v>0</v>
      </c>
      <c r="HW202" s="193">
        <f t="shared" si="974"/>
        <v>0</v>
      </c>
      <c r="HX202" s="193">
        <f t="shared" si="974"/>
        <v>0</v>
      </c>
      <c r="HY202" s="193">
        <f t="shared" si="974"/>
        <v>0</v>
      </c>
      <c r="HZ202" s="193">
        <f t="shared" si="974"/>
        <v>0</v>
      </c>
      <c r="IA202" s="193">
        <f t="shared" si="974"/>
        <v>0.01654462848</v>
      </c>
      <c r="IB202" s="193">
        <f t="shared" si="974"/>
        <v>0.0844428812</v>
      </c>
      <c r="IC202" s="193">
        <f t="shared" si="974"/>
        <v>0.1191875694</v>
      </c>
      <c r="ID202" s="193">
        <f t="shared" si="974"/>
        <v>0.1752941986</v>
      </c>
      <c r="IE202" s="193">
        <f t="shared" si="974"/>
        <v>0.2014775712</v>
      </c>
      <c r="IF202" s="193">
        <f t="shared" si="974"/>
        <v>0.2282847841</v>
      </c>
      <c r="IG202" s="193">
        <f t="shared" si="974"/>
        <v>0.2386752162</v>
      </c>
      <c r="IH202" s="193">
        <f t="shared" si="974"/>
        <v>0.249761667</v>
      </c>
      <c r="II202" s="193">
        <f t="shared" si="974"/>
        <v>0.2555877239</v>
      </c>
      <c r="IJ202" s="193">
        <f t="shared" si="974"/>
        <v>0.2563958182</v>
      </c>
      <c r="IK202" s="193">
        <f t="shared" si="974"/>
        <v>0.2463803565</v>
      </c>
      <c r="IL202" s="193">
        <f t="shared" si="974"/>
        <v>0.2247469594</v>
      </c>
      <c r="IM202" s="193">
        <f t="shared" si="974"/>
        <v>0.2075203653</v>
      </c>
      <c r="IN202" s="193">
        <f t="shared" si="974"/>
        <v>0.1750702696</v>
      </c>
      <c r="IO202" s="193">
        <f t="shared" si="23"/>
        <v>2.679370009</v>
      </c>
      <c r="IP202" s="193">
        <f t="shared" si="29"/>
        <v>0</v>
      </c>
      <c r="IQ202" s="193">
        <f t="shared" ref="IQ202:KK202" si="975">MAX((MIN(CZ202+IP202,$IO$7))-GT202,0)</f>
        <v>0</v>
      </c>
      <c r="IR202" s="193">
        <f t="shared" si="975"/>
        <v>0</v>
      </c>
      <c r="IS202" s="193">
        <f t="shared" si="975"/>
        <v>0</v>
      </c>
      <c r="IT202" s="193">
        <f t="shared" si="975"/>
        <v>0</v>
      </c>
      <c r="IU202" s="193">
        <f t="shared" si="975"/>
        <v>0</v>
      </c>
      <c r="IV202" s="193">
        <f t="shared" si="975"/>
        <v>0</v>
      </c>
      <c r="IW202" s="193">
        <f t="shared" si="975"/>
        <v>0</v>
      </c>
      <c r="IX202" s="193">
        <f t="shared" si="975"/>
        <v>0</v>
      </c>
      <c r="IY202" s="193">
        <f t="shared" si="975"/>
        <v>0</v>
      </c>
      <c r="IZ202" s="193">
        <f t="shared" si="975"/>
        <v>0</v>
      </c>
      <c r="JA202" s="193">
        <f t="shared" si="975"/>
        <v>0</v>
      </c>
      <c r="JB202" s="193">
        <f t="shared" si="975"/>
        <v>0</v>
      </c>
      <c r="JC202" s="193">
        <f t="shared" si="975"/>
        <v>0</v>
      </c>
      <c r="JD202" s="193">
        <f t="shared" si="975"/>
        <v>0</v>
      </c>
      <c r="JE202" s="193">
        <f t="shared" si="975"/>
        <v>0.03523236582</v>
      </c>
      <c r="JF202" s="193">
        <f t="shared" si="975"/>
        <v>0.09067405932</v>
      </c>
      <c r="JG202" s="193">
        <f t="shared" si="975"/>
        <v>0.2083921059</v>
      </c>
      <c r="JH202" s="193">
        <f t="shared" si="975"/>
        <v>0.3396067148</v>
      </c>
      <c r="JI202" s="193">
        <f t="shared" si="975"/>
        <v>0.5195480205</v>
      </c>
      <c r="JJ202" s="193">
        <f t="shared" si="975"/>
        <v>0.721716397</v>
      </c>
      <c r="JK202" s="193">
        <f t="shared" si="975"/>
        <v>0.9795147849</v>
      </c>
      <c r="JL202" s="193">
        <f t="shared" si="975"/>
        <v>1.176656043</v>
      </c>
      <c r="JM202" s="193">
        <f t="shared" si="975"/>
        <v>1.439540888</v>
      </c>
      <c r="JN202" s="193">
        <f t="shared" si="975"/>
        <v>1.754688491</v>
      </c>
      <c r="JO202" s="193">
        <f t="shared" si="975"/>
        <v>2.111214514</v>
      </c>
      <c r="JP202" s="193">
        <f t="shared" si="975"/>
        <v>2.472481145</v>
      </c>
      <c r="JQ202" s="193">
        <f t="shared" si="975"/>
        <v>2.825903734</v>
      </c>
      <c r="JR202" s="193">
        <f t="shared" si="975"/>
        <v>3.145837511</v>
      </c>
      <c r="JS202" s="193">
        <f t="shared" si="975"/>
        <v>3.440912742</v>
      </c>
      <c r="JT202" s="193">
        <f t="shared" si="975"/>
        <v>3.707888456</v>
      </c>
      <c r="JU202" s="193">
        <f t="shared" si="975"/>
        <v>3.923446355</v>
      </c>
      <c r="JV202" s="193">
        <f t="shared" si="975"/>
        <v>4.071197574</v>
      </c>
      <c r="JW202" s="193">
        <f t="shared" si="975"/>
        <v>4.133198447</v>
      </c>
      <c r="JX202" s="193">
        <f t="shared" si="975"/>
        <v>4.116653819</v>
      </c>
      <c r="JY202" s="193">
        <f t="shared" si="975"/>
        <v>4.032210937</v>
      </c>
      <c r="JZ202" s="193">
        <f t="shared" si="975"/>
        <v>3.913023368</v>
      </c>
      <c r="KA202" s="193">
        <f t="shared" si="975"/>
        <v>3.737729169</v>
      </c>
      <c r="KB202" s="193">
        <f t="shared" si="975"/>
        <v>3.536251598</v>
      </c>
      <c r="KC202" s="193">
        <f t="shared" si="975"/>
        <v>3.307966814</v>
      </c>
      <c r="KD202" s="193">
        <f t="shared" si="975"/>
        <v>3.069291598</v>
      </c>
      <c r="KE202" s="193">
        <f t="shared" si="975"/>
        <v>2.819529931</v>
      </c>
      <c r="KF202" s="193">
        <f t="shared" si="975"/>
        <v>2.563942207</v>
      </c>
      <c r="KG202" s="193">
        <f t="shared" si="975"/>
        <v>2.307546389</v>
      </c>
      <c r="KH202" s="193">
        <f t="shared" si="975"/>
        <v>2.061166032</v>
      </c>
      <c r="KI202" s="193">
        <f t="shared" si="975"/>
        <v>1.836419073</v>
      </c>
      <c r="KJ202" s="193">
        <f t="shared" si="975"/>
        <v>1.628898707</v>
      </c>
      <c r="KK202" s="193">
        <f t="shared" si="975"/>
        <v>1.453828438</v>
      </c>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row>
    <row r="203" ht="14.25" customHeight="1">
      <c r="A203" s="1">
        <v>7.0</v>
      </c>
      <c r="B203" s="1">
        <f t="shared" ref="B203:C203" si="976">B202+1</f>
        <v>193</v>
      </c>
      <c r="C203" s="267">
        <f t="shared" si="976"/>
        <v>43658</v>
      </c>
      <c r="D203" s="193">
        <f t="shared" si="15"/>
        <v>8.855671188</v>
      </c>
      <c r="E203" s="193">
        <f>(SUMIFS(Profile!$F$2:$F$17521,Profile!$B$2:$B$17521,$B203,Profile!$C$2:$C$17521,E$8))*$C$6</f>
        <v>0.1498313062</v>
      </c>
      <c r="F203" s="193">
        <f>(SUMIFS(Profile!$F$2:$F$17521,Profile!$B$2:$B$17521,$B203,Profile!$C$2:$C$17521,F$8))*$C$6</f>
        <v>0.1306016199</v>
      </c>
      <c r="G203" s="193">
        <f>(SUMIFS(Profile!$F$2:$F$17521,Profile!$B$2:$B$17521,$B203,Profile!$C$2:$C$17521,G$8))*$C$6</f>
        <v>0.1221886321</v>
      </c>
      <c r="H203" s="193">
        <f>(SUMIFS(Profile!$F$2:$F$17521,Profile!$B$2:$B$17521,$B203,Profile!$C$2:$C$17521,H$8))*$C$6</f>
        <v>0.1189836844</v>
      </c>
      <c r="I203" s="193">
        <f>(SUMIFS(Profile!$F$2:$F$17521,Profile!$B$2:$B$17521,$B203,Profile!$C$2:$C$17521,I$8))*$C$6</f>
        <v>0.1097694597</v>
      </c>
      <c r="J203" s="193">
        <f>(SUMIFS(Profile!$F$2:$F$17521,Profile!$B$2:$B$17521,$B203,Profile!$C$2:$C$17521,J$8))*$C$6</f>
        <v>0.1053626565</v>
      </c>
      <c r="K203" s="193">
        <f>(SUMIFS(Profile!$F$2:$F$17521,Profile!$B$2:$B$17521,$B203,Profile!$C$2:$C$17521,K$8))*$C$6</f>
        <v>0.1033595642</v>
      </c>
      <c r="L203" s="193">
        <f>(SUMIFS(Profile!$F$2:$F$17521,Profile!$B$2:$B$17521,$B203,Profile!$C$2:$C$17521,L$8))*$C$6</f>
        <v>0.1021577088</v>
      </c>
      <c r="M203" s="193">
        <f>(SUMIFS(Profile!$F$2:$F$17521,Profile!$B$2:$B$17521,$B203,Profile!$C$2:$C$17521,M$8))*$C$6</f>
        <v>0.1025583273</v>
      </c>
      <c r="N203" s="193">
        <f>(SUMIFS(Profile!$F$2:$F$17521,Profile!$B$2:$B$17521,$B203,Profile!$C$2:$C$17521,N$8))*$C$6</f>
        <v>0.1033595642</v>
      </c>
      <c r="O203" s="193">
        <f>(SUMIFS(Profile!$F$2:$F$17521,Profile!$B$2:$B$17521,$B203,Profile!$C$2:$C$17521,O$8))*$C$6</f>
        <v>0.105763275</v>
      </c>
      <c r="P203" s="193">
        <f>(SUMIFS(Profile!$F$2:$F$17521,Profile!$B$2:$B$17521,$B203,Profile!$C$2:$C$17521,P$8))*$C$6</f>
        <v>0.1137756443</v>
      </c>
      <c r="Q203" s="193">
        <f>(SUMIFS(Profile!$F$2:$F$17521,Profile!$B$2:$B$17521,$B203,Profile!$C$2:$C$17521,Q$8))*$C$6</f>
        <v>0.123791106</v>
      </c>
      <c r="R203" s="193">
        <f>(SUMIFS(Profile!$F$2:$F$17521,Profile!$B$2:$B$17521,$B203,Profile!$C$2:$C$17521,R$8))*$C$6</f>
        <v>0.1482288324</v>
      </c>
      <c r="S203" s="193">
        <f>(SUMIFS(Profile!$F$2:$F$17521,Profile!$B$2:$B$17521,$B203,Profile!$C$2:$C$17521,S$8))*$C$6</f>
        <v>0.1710640849</v>
      </c>
      <c r="T203" s="193">
        <f>(SUMIFS(Profile!$F$2:$F$17521,Profile!$B$2:$B$17521,$B203,Profile!$C$2:$C$17521,T$8))*$C$6</f>
        <v>0.1842844943</v>
      </c>
      <c r="U203" s="193">
        <f>(SUMIFS(Profile!$F$2:$F$17521,Profile!$B$2:$B$17521,$B203,Profile!$C$2:$C$17521,U$8))*$C$6</f>
        <v>0.1971042852</v>
      </c>
      <c r="V203" s="193">
        <f>(SUMIFS(Profile!$F$2:$F$17521,Profile!$B$2:$B$17521,$B203,Profile!$C$2:$C$17521,V$8))*$C$6</f>
        <v>0.205517273</v>
      </c>
      <c r="W203" s="193">
        <f>(SUMIFS(Profile!$F$2:$F$17521,Profile!$B$2:$B$17521,$B203,Profile!$C$2:$C$17521,W$8))*$C$6</f>
        <v>0.2015110883</v>
      </c>
      <c r="X203" s="193">
        <f>(SUMIFS(Profile!$F$2:$F$17521,Profile!$B$2:$B$17521,$B203,Profile!$C$2:$C$17521,X$8))*$C$6</f>
        <v>0.1999086145</v>
      </c>
      <c r="Y203" s="193">
        <f>(SUMIFS(Profile!$F$2:$F$17521,Profile!$B$2:$B$17521,$B203,Profile!$C$2:$C$17521,Y$8))*$C$6</f>
        <v>0.1947005744</v>
      </c>
      <c r="Z203" s="193">
        <f>(SUMIFS(Profile!$F$2:$F$17521,Profile!$B$2:$B$17521,$B203,Profile!$C$2:$C$17521,Z$8))*$C$6</f>
        <v>0.1902937713</v>
      </c>
      <c r="AA203" s="193">
        <f>(SUMIFS(Profile!$F$2:$F$17521,Profile!$B$2:$B$17521,$B203,Profile!$C$2:$C$17521,AA$8))*$C$6</f>
        <v>0.1930981006</v>
      </c>
      <c r="AB203" s="193">
        <f>(SUMIFS(Profile!$F$2:$F$17521,Profile!$B$2:$B$17521,$B203,Profile!$C$2:$C$17521,AB$8))*$C$6</f>
        <v>0.1930981006</v>
      </c>
      <c r="AC203" s="193">
        <f>(SUMIFS(Profile!$F$2:$F$17521,Profile!$B$2:$B$17521,$B203,Profile!$C$2:$C$17521,AC$8))*$C$6</f>
        <v>0.1918962452</v>
      </c>
      <c r="AD203" s="193">
        <f>(SUMIFS(Profile!$F$2:$F$17521,Profile!$B$2:$B$17521,$B203,Profile!$C$2:$C$17521,AD$8))*$C$6</f>
        <v>0.193498719</v>
      </c>
      <c r="AE203" s="193">
        <f>(SUMIFS(Profile!$F$2:$F$17521,Profile!$B$2:$B$17521,$B203,Profile!$C$2:$C$17521,AE$8))*$C$6</f>
        <v>0.1834832574</v>
      </c>
      <c r="AF203" s="193">
        <f>(SUMIFS(Profile!$F$2:$F$17521,Profile!$B$2:$B$17521,$B203,Profile!$C$2:$C$17521,AF$8))*$C$6</f>
        <v>0.1838838758</v>
      </c>
      <c r="AG203" s="193">
        <f>(SUMIFS(Profile!$F$2:$F$17521,Profile!$B$2:$B$17521,$B203,Profile!$C$2:$C$17521,AG$8))*$C$6</f>
        <v>0.1818807835</v>
      </c>
      <c r="AH203" s="193">
        <f>(SUMIFS(Profile!$F$2:$F$17521,Profile!$B$2:$B$17521,$B203,Profile!$C$2:$C$17521,AH$8))*$C$6</f>
        <v>0.1766727435</v>
      </c>
      <c r="AI203" s="193">
        <f>(SUMIFS(Profile!$F$2:$F$17521,Profile!$B$2:$B$17521,$B203,Profile!$C$2:$C$17521,AI$8))*$C$6</f>
        <v>0.181480165</v>
      </c>
      <c r="AJ203" s="193">
        <f>(SUMIFS(Profile!$F$2:$F$17521,Profile!$B$2:$B$17521,$B203,Profile!$C$2:$C$17521,AJ$8))*$C$6</f>
        <v>0.188290679</v>
      </c>
      <c r="AK203" s="193">
        <f>(SUMIFS(Profile!$F$2:$F$17521,Profile!$B$2:$B$17521,$B203,Profile!$C$2:$C$17521,AK$8))*$C$6</f>
        <v>0.2047160361</v>
      </c>
      <c r="AL203" s="193">
        <f>(SUMIFS(Profile!$F$2:$F$17521,Profile!$B$2:$B$17521,$B203,Profile!$C$2:$C$17521,AL$8))*$C$6</f>
        <v>0.2255481963</v>
      </c>
      <c r="AM203" s="193">
        <f>(SUMIFS(Profile!$F$2:$F$17521,Profile!$B$2:$B$17521,$B203,Profile!$C$2:$C$17521,AM$8))*$C$6</f>
        <v>0.2551939628</v>
      </c>
      <c r="AN203" s="193">
        <f>(SUMIFS(Profile!$F$2:$F$17521,Profile!$B$2:$B$17521,$B203,Profile!$C$2:$C$17521,AN$8))*$C$6</f>
        <v>0.2600013844</v>
      </c>
      <c r="AO203" s="193">
        <f>(SUMIFS(Profile!$F$2:$F$17521,Profile!$B$2:$B$17521,$B203,Profile!$C$2:$C$17521,AO$8))*$C$6</f>
        <v>0.2583989105</v>
      </c>
      <c r="AP203" s="193">
        <f>(SUMIFS(Profile!$F$2:$F$17521,Profile!$B$2:$B$17521,$B203,Profile!$C$2:$C$17521,AP$8))*$C$6</f>
        <v>0.2555945812</v>
      </c>
      <c r="AQ203" s="193">
        <f>(SUMIFS(Profile!$F$2:$F$17521,Profile!$B$2:$B$17521,$B203,Profile!$C$2:$C$17521,AQ$8))*$C$6</f>
        <v>0.2531908704</v>
      </c>
      <c r="AR203" s="193">
        <f>(SUMIFS(Profile!$F$2:$F$17521,Profile!$B$2:$B$17521,$B203,Profile!$C$2:$C$17521,AR$8))*$C$6</f>
        <v>0.246780975</v>
      </c>
      <c r="AS203" s="193">
        <f>(SUMIFS(Profile!$F$2:$F$17521,Profile!$B$2:$B$17521,$B203,Profile!$C$2:$C$17521,AS$8))*$C$6</f>
        <v>0.2463803565</v>
      </c>
      <c r="AT203" s="193">
        <f>(SUMIFS(Profile!$F$2:$F$17521,Profile!$B$2:$B$17521,$B203,Profile!$C$2:$C$17521,AT$8))*$C$6</f>
        <v>0.2447778827</v>
      </c>
      <c r="AU203" s="193">
        <f>(SUMIFS(Profile!$F$2:$F$17521,Profile!$B$2:$B$17521,$B203,Profile!$C$2:$C$17521,AU$8))*$C$6</f>
        <v>0.2479828304</v>
      </c>
      <c r="AV203" s="193">
        <f>(SUMIFS(Profile!$F$2:$F$17521,Profile!$B$2:$B$17521,$B203,Profile!$C$2:$C$17521,AV$8))*$C$6</f>
        <v>0.2503865412</v>
      </c>
      <c r="AW203" s="193">
        <f>(SUMIFS(Profile!$F$2:$F$17521,Profile!$B$2:$B$17521,$B203,Profile!$C$2:$C$17521,AW$8))*$C$6</f>
        <v>0.2479828304</v>
      </c>
      <c r="AX203" s="193">
        <f>(SUMIFS(Profile!$F$2:$F$17521,Profile!$B$2:$B$17521,$B203,Profile!$C$2:$C$17521,AX$8))*$C$6</f>
        <v>0.2283525256</v>
      </c>
      <c r="AY203" s="193">
        <f>(SUMIFS(Profile!$F$2:$F$17521,Profile!$B$2:$B$17521,$B203,Profile!$C$2:$C$17521,AY$8))*$C$6</f>
        <v>0.2043154176</v>
      </c>
      <c r="AZ203" s="193">
        <f>(SUMIFS(Profile!$F$2:$F$17521,Profile!$B$2:$B$17521,$B203,Profile!$C$2:$C$17521,AZ$8))*$C$6</f>
        <v>0.1746696511</v>
      </c>
      <c r="BA203" s="193">
        <f t="shared" si="16"/>
        <v>9.890334264</v>
      </c>
      <c r="BB203" s="193">
        <f>(SUMIFS(Profile!$E$2:$E$17521,Profile!$B$2:$B$17521,$B203,Profile!$C$2:$C$17521,BB$8))*$C$9</f>
        <v>0</v>
      </c>
      <c r="BC203" s="193">
        <f>(SUMIFS(Profile!$E$2:$E$17521,Profile!$B$2:$B$17521,$B203,Profile!$C$2:$C$17521,BC$8))*$C$9</f>
        <v>0</v>
      </c>
      <c r="BD203" s="193">
        <f>(SUMIFS(Profile!$E$2:$E$17521,Profile!$B$2:$B$17521,$B203,Profile!$C$2:$C$17521,BD$8))*$C$9</f>
        <v>0</v>
      </c>
      <c r="BE203" s="193">
        <f>(SUMIFS(Profile!$E$2:$E$17521,Profile!$B$2:$B$17521,$B203,Profile!$C$2:$C$17521,BE$8))*$C$9</f>
        <v>0</v>
      </c>
      <c r="BF203" s="193">
        <f>(SUMIFS(Profile!$E$2:$E$17521,Profile!$B$2:$B$17521,$B203,Profile!$C$2:$C$17521,BF$8))*$C$9</f>
        <v>0</v>
      </c>
      <c r="BG203" s="193">
        <f>(SUMIFS(Profile!$E$2:$E$17521,Profile!$B$2:$B$17521,$B203,Profile!$C$2:$C$17521,BG$8))*$C$9</f>
        <v>0</v>
      </c>
      <c r="BH203" s="193">
        <f>(SUMIFS(Profile!$E$2:$E$17521,Profile!$B$2:$B$17521,$B203,Profile!$C$2:$C$17521,BH$8))*$C$9</f>
        <v>0</v>
      </c>
      <c r="BI203" s="193">
        <f>(SUMIFS(Profile!$E$2:$E$17521,Profile!$B$2:$B$17521,$B203,Profile!$C$2:$C$17521,BI$8))*$C$9</f>
        <v>0</v>
      </c>
      <c r="BJ203" s="193">
        <f>(SUMIFS(Profile!$E$2:$E$17521,Profile!$B$2:$B$17521,$B203,Profile!$C$2:$C$17521,BJ$8))*$C$9</f>
        <v>0.003807757103</v>
      </c>
      <c r="BK203" s="193">
        <f>(SUMIFS(Profile!$E$2:$E$17521,Profile!$B$2:$B$17521,$B203,Profile!$C$2:$C$17521,BK$8))*$C$9</f>
        <v>0.01073906029</v>
      </c>
      <c r="BL203" s="193">
        <f>(SUMIFS(Profile!$E$2:$E$17521,Profile!$B$2:$B$17521,$B203,Profile!$C$2:$C$17521,BL$8))*$C$9</f>
        <v>0.02595020325</v>
      </c>
      <c r="BM203" s="193">
        <f>(SUMIFS(Profile!$E$2:$E$17521,Profile!$B$2:$B$17521,$B203,Profile!$C$2:$C$17521,BM$8))*$C$9</f>
        <v>0.05467489549</v>
      </c>
      <c r="BN203" s="193">
        <f>(SUMIFS(Profile!$E$2:$E$17521,Profile!$B$2:$B$17521,$B203,Profile!$C$2:$C$17521,BN$8))*$C$9</f>
        <v>0.08977523413</v>
      </c>
      <c r="BO203" s="193">
        <f>(SUMIFS(Profile!$E$2:$E$17521,Profile!$B$2:$B$17521,$B203,Profile!$C$2:$C$17521,BO$8))*$C$9</f>
        <v>0.1325654743</v>
      </c>
      <c r="BP203" s="193">
        <f>(SUMIFS(Profile!$E$2:$E$17521,Profile!$B$2:$B$17521,$B203,Profile!$C$2:$C$17521,BP$8))*$C$9</f>
        <v>0.1877383782</v>
      </c>
      <c r="BQ203" s="193">
        <f>(SUMIFS(Profile!$E$2:$E$17521,Profile!$B$2:$B$17521,$B203,Profile!$C$2:$C$17521,BQ$8))*$C$9</f>
        <v>0.2663084324</v>
      </c>
      <c r="BR203" s="193">
        <f>(SUMIFS(Profile!$E$2:$E$17521,Profile!$B$2:$B$17521,$B203,Profile!$C$2:$C$17521,BR$8))*$C$9</f>
        <v>0.2981851755</v>
      </c>
      <c r="BS203" s="193">
        <f>(SUMIFS(Profile!$E$2:$E$17521,Profile!$B$2:$B$17521,$B203,Profile!$C$2:$C$17521,BS$8))*$C$9</f>
        <v>0.3741458584</v>
      </c>
      <c r="BT203" s="193">
        <f>(SUMIFS(Profile!$E$2:$E$17521,Profile!$B$2:$B$17521,$B203,Profile!$C$2:$C$17521,BT$8))*$C$9</f>
        <v>0.3766082003</v>
      </c>
      <c r="BU203" s="193">
        <f>(SUMIFS(Profile!$E$2:$E$17521,Profile!$B$2:$B$17521,$B203,Profile!$C$2:$C$17521,BU$8))*$C$9</f>
        <v>0.3922199193</v>
      </c>
      <c r="BV203" s="193">
        <f>(SUMIFS(Profile!$E$2:$E$17521,Profile!$B$2:$B$17521,$B203,Profile!$C$2:$C$17521,BV$8))*$C$9</f>
        <v>0.4006792803</v>
      </c>
      <c r="BW203" s="193">
        <f>(SUMIFS(Profile!$E$2:$E$17521,Profile!$B$2:$B$17521,$B203,Profile!$C$2:$C$17521,BW$8))*$C$9</f>
        <v>0.4775132548</v>
      </c>
      <c r="BX203" s="193">
        <f>(SUMIFS(Profile!$E$2:$E$17521,Profile!$B$2:$B$17521,$B203,Profile!$C$2:$C$17521,BX$8))*$C$9</f>
        <v>0.4898071523</v>
      </c>
      <c r="BY203" s="193">
        <f>(SUMIFS(Profile!$E$2:$E$17521,Profile!$B$2:$B$17521,$B203,Profile!$C$2:$C$17521,BY$8))*$C$9</f>
        <v>0.5219887503</v>
      </c>
      <c r="BZ203" s="193">
        <f>(SUMIFS(Profile!$E$2:$E$17521,Profile!$B$2:$B$17521,$B203,Profile!$C$2:$C$17521,BZ$8))*$C$9</f>
        <v>0.5744138261</v>
      </c>
      <c r="CA203" s="193">
        <f>(SUMIFS(Profile!$E$2:$E$17521,Profile!$B$2:$B$17521,$B203,Profile!$C$2:$C$17521,CA$8))*$C$9</f>
        <v>0.6293269058</v>
      </c>
      <c r="CB203" s="193">
        <f>(SUMIFS(Profile!$E$2:$E$17521,Profile!$B$2:$B$17521,$B203,Profile!$C$2:$C$17521,CB$8))*$C$9</f>
        <v>0.6294272692</v>
      </c>
      <c r="CC203" s="193">
        <f>(SUMIFS(Profile!$E$2:$E$17521,Profile!$B$2:$B$17521,$B203,Profile!$C$2:$C$17521,CC$8))*$C$9</f>
        <v>0.5400111618</v>
      </c>
      <c r="CD203" s="193">
        <f>(SUMIFS(Profile!$E$2:$E$17521,Profile!$B$2:$B$17521,$B203,Profile!$C$2:$C$17521,CD$8))*$C$9</f>
        <v>0.5437646596</v>
      </c>
      <c r="CE203" s="193">
        <f>(SUMIFS(Profile!$E$2:$E$17521,Profile!$B$2:$B$17521,$B203,Profile!$C$2:$C$17521,CE$8))*$C$9</f>
        <v>0.544009964</v>
      </c>
      <c r="CF203" s="193">
        <f>(SUMIFS(Profile!$E$2:$E$17521,Profile!$B$2:$B$17521,$B203,Profile!$C$2:$C$17521,CF$8))*$C$9</f>
        <v>0.4615962417</v>
      </c>
      <c r="CG203" s="193">
        <f>(SUMIFS(Profile!$E$2:$E$17521,Profile!$B$2:$B$17521,$B203,Profile!$C$2:$C$17521,CG$8))*$C$9</f>
        <v>0.4309231498</v>
      </c>
      <c r="CH203" s="193">
        <f>(SUMIFS(Profile!$E$2:$E$17521,Profile!$B$2:$B$17521,$B203,Profile!$C$2:$C$17521,CH$8))*$C$9</f>
        <v>0.3475188819</v>
      </c>
      <c r="CI203" s="193">
        <f>(SUMIFS(Profile!$E$2:$E$17521,Profile!$B$2:$B$17521,$B203,Profile!$C$2:$C$17521,CI$8))*$C$9</f>
        <v>0.2883371864</v>
      </c>
      <c r="CJ203" s="193">
        <f>(SUMIFS(Profile!$E$2:$E$17521,Profile!$B$2:$B$17521,$B203,Profile!$C$2:$C$17521,CJ$8))*$C$9</f>
        <v>0.2432603653</v>
      </c>
      <c r="CK203" s="193">
        <f>(SUMIFS(Profile!$E$2:$E$17521,Profile!$B$2:$B$17521,$B203,Profile!$C$2:$C$17521,CK$8))*$C$9</f>
        <v>0.1800066482</v>
      </c>
      <c r="CL203" s="193">
        <f>(SUMIFS(Profile!$E$2:$E$17521,Profile!$B$2:$B$17521,$B203,Profile!$C$2:$C$17521,CL$8))*$C$9</f>
        <v>0.1528658819</v>
      </c>
      <c r="CM203" s="193">
        <f>(SUMIFS(Profile!$E$2:$E$17521,Profile!$B$2:$B$17521,$B203,Profile!$C$2:$C$17521,CM$8))*$C$9</f>
        <v>0.1077768449</v>
      </c>
      <c r="CN203" s="193">
        <f>(SUMIFS(Profile!$E$2:$E$17521,Profile!$B$2:$B$17521,$B203,Profile!$C$2:$C$17521,CN$8))*$C$9</f>
        <v>0.07126492991</v>
      </c>
      <c r="CO203" s="193">
        <f>(SUMIFS(Profile!$E$2:$E$17521,Profile!$B$2:$B$17521,$B203,Profile!$C$2:$C$17521,CO$8))*$C$9</f>
        <v>0.02892109025</v>
      </c>
      <c r="CP203" s="193">
        <f>(SUMIFS(Profile!$E$2:$E$17521,Profile!$B$2:$B$17521,$B203,Profile!$C$2:$C$17521,CP$8))*$C$9</f>
        <v>0.01269689003</v>
      </c>
      <c r="CQ203" s="193">
        <f>(SUMIFS(Profile!$E$2:$E$17521,Profile!$B$2:$B$17521,$B203,Profile!$C$2:$C$17521,CQ$8))*$C$9</f>
        <v>0.001505340211</v>
      </c>
      <c r="CR203" s="193">
        <f>(SUMIFS(Profile!$E$2:$E$17521,Profile!$B$2:$B$17521,$B203,Profile!$C$2:$C$17521,CR$8))*$C$9</f>
        <v>0</v>
      </c>
      <c r="CS203" s="193">
        <f>(SUMIFS(Profile!$E$2:$E$17521,Profile!$B$2:$B$17521,$B203,Profile!$C$2:$C$17521,CS$8))*$C$9</f>
        <v>0</v>
      </c>
      <c r="CT203" s="193">
        <f>(SUMIFS(Profile!$E$2:$E$17521,Profile!$B$2:$B$17521,$B203,Profile!$C$2:$C$17521,CT$8))*$C$9</f>
        <v>0</v>
      </c>
      <c r="CU203" s="193">
        <f>(SUMIFS(Profile!$E$2:$E$17521,Profile!$B$2:$B$17521,$B203,Profile!$C$2:$C$17521,CU$8))*$C$9</f>
        <v>0</v>
      </c>
      <c r="CV203" s="193">
        <f>(SUMIFS(Profile!$E$2:$E$17521,Profile!$B$2:$B$17521,$B203,Profile!$C$2:$C$17521,CV$8))*$C$9</f>
        <v>0</v>
      </c>
      <c r="CW203" s="193">
        <f>(SUMIFS(Profile!$E$2:$E$17521,Profile!$B$2:$B$17521,$B203,Profile!$C$2:$C$17521,CW$8))*$C$9</f>
        <v>0</v>
      </c>
      <c r="CX203" s="193">
        <f t="shared" si="17"/>
        <v>4.93259256</v>
      </c>
      <c r="CY203" s="193">
        <f t="shared" ref="CY203:ET203" si="977">MAX(BB203-E203,0)</f>
        <v>0</v>
      </c>
      <c r="CZ203" s="193">
        <f t="shared" si="977"/>
        <v>0</v>
      </c>
      <c r="DA203" s="193">
        <f t="shared" si="977"/>
        <v>0</v>
      </c>
      <c r="DB203" s="193">
        <f t="shared" si="977"/>
        <v>0</v>
      </c>
      <c r="DC203" s="193">
        <f t="shared" si="977"/>
        <v>0</v>
      </c>
      <c r="DD203" s="193">
        <f t="shared" si="977"/>
        <v>0</v>
      </c>
      <c r="DE203" s="193">
        <f t="shared" si="977"/>
        <v>0</v>
      </c>
      <c r="DF203" s="193">
        <f t="shared" si="977"/>
        <v>0</v>
      </c>
      <c r="DG203" s="193">
        <f t="shared" si="977"/>
        <v>0</v>
      </c>
      <c r="DH203" s="193">
        <f t="shared" si="977"/>
        <v>0</v>
      </c>
      <c r="DI203" s="193">
        <f t="shared" si="977"/>
        <v>0</v>
      </c>
      <c r="DJ203" s="193">
        <f t="shared" si="977"/>
        <v>0</v>
      </c>
      <c r="DK203" s="193">
        <f t="shared" si="977"/>
        <v>0</v>
      </c>
      <c r="DL203" s="193">
        <f t="shared" si="977"/>
        <v>0</v>
      </c>
      <c r="DM203" s="193">
        <f t="shared" si="977"/>
        <v>0.01667429325</v>
      </c>
      <c r="DN203" s="193">
        <f t="shared" si="977"/>
        <v>0.08202393807</v>
      </c>
      <c r="DO203" s="193">
        <f t="shared" si="977"/>
        <v>0.1010808903</v>
      </c>
      <c r="DP203" s="193">
        <f t="shared" si="977"/>
        <v>0.1686285854</v>
      </c>
      <c r="DQ203" s="193">
        <f t="shared" si="977"/>
        <v>0.1750971119</v>
      </c>
      <c r="DR203" s="193">
        <f t="shared" si="977"/>
        <v>0.1923113049</v>
      </c>
      <c r="DS203" s="193">
        <f t="shared" si="977"/>
        <v>0.2059787058</v>
      </c>
      <c r="DT203" s="193">
        <f t="shared" si="977"/>
        <v>0.2872194835</v>
      </c>
      <c r="DU203" s="193">
        <f t="shared" si="977"/>
        <v>0.2967090518</v>
      </c>
      <c r="DV203" s="193">
        <f t="shared" si="977"/>
        <v>0.3288906498</v>
      </c>
      <c r="DW203" s="193">
        <f t="shared" si="977"/>
        <v>0.382517581</v>
      </c>
      <c r="DX203" s="193">
        <f t="shared" si="977"/>
        <v>0.4358281868</v>
      </c>
      <c r="DY203" s="193">
        <f t="shared" si="977"/>
        <v>0.4459440118</v>
      </c>
      <c r="DZ203" s="193">
        <f t="shared" si="977"/>
        <v>0.3561272859</v>
      </c>
      <c r="EA203" s="193">
        <f t="shared" si="977"/>
        <v>0.3618838761</v>
      </c>
      <c r="EB203" s="193">
        <f t="shared" si="977"/>
        <v>0.3673372206</v>
      </c>
      <c r="EC203" s="193">
        <f t="shared" si="977"/>
        <v>0.2801160766</v>
      </c>
      <c r="ED203" s="193">
        <f t="shared" si="977"/>
        <v>0.2426324709</v>
      </c>
      <c r="EE203" s="193">
        <f t="shared" si="977"/>
        <v>0.1428028458</v>
      </c>
      <c r="EF203" s="193">
        <f t="shared" si="977"/>
        <v>0.06278899012</v>
      </c>
      <c r="EG203" s="193">
        <f t="shared" si="977"/>
        <v>0</v>
      </c>
      <c r="EH203" s="193">
        <f t="shared" si="977"/>
        <v>0</v>
      </c>
      <c r="EI203" s="193">
        <f t="shared" si="977"/>
        <v>0</v>
      </c>
      <c r="EJ203" s="193">
        <f t="shared" si="977"/>
        <v>0</v>
      </c>
      <c r="EK203" s="193">
        <f t="shared" si="977"/>
        <v>0</v>
      </c>
      <c r="EL203" s="193">
        <f t="shared" si="977"/>
        <v>0</v>
      </c>
      <c r="EM203" s="193">
        <f t="shared" si="977"/>
        <v>0</v>
      </c>
      <c r="EN203" s="193">
        <f t="shared" si="977"/>
        <v>0</v>
      </c>
      <c r="EO203" s="193">
        <f t="shared" si="977"/>
        <v>0</v>
      </c>
      <c r="EP203" s="193">
        <f t="shared" si="977"/>
        <v>0</v>
      </c>
      <c r="EQ203" s="193">
        <f t="shared" si="977"/>
        <v>0</v>
      </c>
      <c r="ER203" s="193">
        <f t="shared" si="977"/>
        <v>0</v>
      </c>
      <c r="ES203" s="193">
        <f t="shared" si="977"/>
        <v>0</v>
      </c>
      <c r="ET203" s="193">
        <f t="shared" si="977"/>
        <v>0</v>
      </c>
      <c r="EU203" s="193">
        <f t="shared" si="19"/>
        <v>4.957741703</v>
      </c>
      <c r="EV203" s="193">
        <f t="shared" ref="EV203:GQ203" si="978">BB203-CY203</f>
        <v>0</v>
      </c>
      <c r="EW203" s="193">
        <f t="shared" si="978"/>
        <v>0</v>
      </c>
      <c r="EX203" s="193">
        <f t="shared" si="978"/>
        <v>0</v>
      </c>
      <c r="EY203" s="193">
        <f t="shared" si="978"/>
        <v>0</v>
      </c>
      <c r="EZ203" s="193">
        <f t="shared" si="978"/>
        <v>0</v>
      </c>
      <c r="FA203" s="193">
        <f t="shared" si="978"/>
        <v>0</v>
      </c>
      <c r="FB203" s="193">
        <f t="shared" si="978"/>
        <v>0</v>
      </c>
      <c r="FC203" s="193">
        <f t="shared" si="978"/>
        <v>0</v>
      </c>
      <c r="FD203" s="193">
        <f t="shared" si="978"/>
        <v>0.003807757103</v>
      </c>
      <c r="FE203" s="193">
        <f t="shared" si="978"/>
        <v>0.01073906029</v>
      </c>
      <c r="FF203" s="193">
        <f t="shared" si="978"/>
        <v>0.02595020325</v>
      </c>
      <c r="FG203" s="193">
        <f t="shared" si="978"/>
        <v>0.05467489549</v>
      </c>
      <c r="FH203" s="193">
        <f t="shared" si="978"/>
        <v>0.08977523413</v>
      </c>
      <c r="FI203" s="193">
        <f t="shared" si="978"/>
        <v>0.1325654743</v>
      </c>
      <c r="FJ203" s="193">
        <f t="shared" si="978"/>
        <v>0.1710640849</v>
      </c>
      <c r="FK203" s="193">
        <f t="shared" si="978"/>
        <v>0.1842844943</v>
      </c>
      <c r="FL203" s="193">
        <f t="shared" si="978"/>
        <v>0.1971042852</v>
      </c>
      <c r="FM203" s="193">
        <f t="shared" si="978"/>
        <v>0.205517273</v>
      </c>
      <c r="FN203" s="193">
        <f t="shared" si="978"/>
        <v>0.2015110883</v>
      </c>
      <c r="FO203" s="193">
        <f t="shared" si="978"/>
        <v>0.1999086145</v>
      </c>
      <c r="FP203" s="193">
        <f t="shared" si="978"/>
        <v>0.1947005744</v>
      </c>
      <c r="FQ203" s="193">
        <f t="shared" si="978"/>
        <v>0.1902937713</v>
      </c>
      <c r="FR203" s="193">
        <f t="shared" si="978"/>
        <v>0.1930981006</v>
      </c>
      <c r="FS203" s="193">
        <f t="shared" si="978"/>
        <v>0.1930981006</v>
      </c>
      <c r="FT203" s="193">
        <f t="shared" si="978"/>
        <v>0.1918962452</v>
      </c>
      <c r="FU203" s="193">
        <f t="shared" si="978"/>
        <v>0.193498719</v>
      </c>
      <c r="FV203" s="193">
        <f t="shared" si="978"/>
        <v>0.1834832574</v>
      </c>
      <c r="FW203" s="193">
        <f t="shared" si="978"/>
        <v>0.1838838758</v>
      </c>
      <c r="FX203" s="193">
        <f t="shared" si="978"/>
        <v>0.1818807835</v>
      </c>
      <c r="FY203" s="193">
        <f t="shared" si="978"/>
        <v>0.1766727435</v>
      </c>
      <c r="FZ203" s="193">
        <f t="shared" si="978"/>
        <v>0.181480165</v>
      </c>
      <c r="GA203" s="193">
        <f t="shared" si="978"/>
        <v>0.188290679</v>
      </c>
      <c r="GB203" s="193">
        <f t="shared" si="978"/>
        <v>0.2047160361</v>
      </c>
      <c r="GC203" s="193">
        <f t="shared" si="978"/>
        <v>0.2255481963</v>
      </c>
      <c r="GD203" s="193">
        <f t="shared" si="978"/>
        <v>0.2432603653</v>
      </c>
      <c r="GE203" s="193">
        <f t="shared" si="978"/>
        <v>0.1800066482</v>
      </c>
      <c r="GF203" s="193">
        <f t="shared" si="978"/>
        <v>0.1528658819</v>
      </c>
      <c r="GG203" s="193">
        <f t="shared" si="978"/>
        <v>0.1077768449</v>
      </c>
      <c r="GH203" s="193">
        <f t="shared" si="978"/>
        <v>0.07126492991</v>
      </c>
      <c r="GI203" s="193">
        <f t="shared" si="978"/>
        <v>0.02892109025</v>
      </c>
      <c r="GJ203" s="193">
        <f t="shared" si="978"/>
        <v>0.01269689003</v>
      </c>
      <c r="GK203" s="193">
        <f t="shared" si="978"/>
        <v>0.001505340211</v>
      </c>
      <c r="GL203" s="193">
        <f t="shared" si="978"/>
        <v>0</v>
      </c>
      <c r="GM203" s="193">
        <f t="shared" si="978"/>
        <v>0</v>
      </c>
      <c r="GN203" s="193">
        <f t="shared" si="978"/>
        <v>0</v>
      </c>
      <c r="GO203" s="193">
        <f t="shared" si="978"/>
        <v>0</v>
      </c>
      <c r="GP203" s="193">
        <f t="shared" si="978"/>
        <v>0</v>
      </c>
      <c r="GQ203" s="193">
        <f t="shared" si="978"/>
        <v>0</v>
      </c>
      <c r="GR203" s="193">
        <f t="shared" si="21"/>
        <v>3.897929485</v>
      </c>
      <c r="GS203" s="193">
        <f t="shared" ref="GS203:IN203" si="979">E203-EV203</f>
        <v>0.1498313062</v>
      </c>
      <c r="GT203" s="193">
        <f t="shared" si="979"/>
        <v>0.1306016199</v>
      </c>
      <c r="GU203" s="193">
        <f t="shared" si="979"/>
        <v>0.1221886321</v>
      </c>
      <c r="GV203" s="193">
        <f t="shared" si="979"/>
        <v>0.1189836844</v>
      </c>
      <c r="GW203" s="193">
        <f t="shared" si="979"/>
        <v>0.1097694597</v>
      </c>
      <c r="GX203" s="193">
        <f t="shared" si="979"/>
        <v>0.1053626565</v>
      </c>
      <c r="GY203" s="193">
        <f t="shared" si="979"/>
        <v>0.1033595642</v>
      </c>
      <c r="GZ203" s="193">
        <f t="shared" si="979"/>
        <v>0.1021577088</v>
      </c>
      <c r="HA203" s="193">
        <f t="shared" si="979"/>
        <v>0.09875057016</v>
      </c>
      <c r="HB203" s="193">
        <f t="shared" si="979"/>
        <v>0.09262050391</v>
      </c>
      <c r="HC203" s="193">
        <f t="shared" si="979"/>
        <v>0.07981307175</v>
      </c>
      <c r="HD203" s="193">
        <f t="shared" si="979"/>
        <v>0.05910074882</v>
      </c>
      <c r="HE203" s="193">
        <f t="shared" si="979"/>
        <v>0.03401587183</v>
      </c>
      <c r="HF203" s="193">
        <f t="shared" si="979"/>
        <v>0.01566335805</v>
      </c>
      <c r="HG203" s="193">
        <f t="shared" si="979"/>
        <v>0</v>
      </c>
      <c r="HH203" s="193">
        <f t="shared" si="979"/>
        <v>0</v>
      </c>
      <c r="HI203" s="193">
        <f t="shared" si="979"/>
        <v>0</v>
      </c>
      <c r="HJ203" s="193">
        <f t="shared" si="979"/>
        <v>0</v>
      </c>
      <c r="HK203" s="193">
        <f t="shared" si="979"/>
        <v>0</v>
      </c>
      <c r="HL203" s="193">
        <f t="shared" si="979"/>
        <v>0</v>
      </c>
      <c r="HM203" s="193">
        <f t="shared" si="979"/>
        <v>0</v>
      </c>
      <c r="HN203" s="193">
        <f t="shared" si="979"/>
        <v>0</v>
      </c>
      <c r="HO203" s="193">
        <f t="shared" si="979"/>
        <v>0</v>
      </c>
      <c r="HP203" s="193">
        <f t="shared" si="979"/>
        <v>0</v>
      </c>
      <c r="HQ203" s="193">
        <f t="shared" si="979"/>
        <v>0</v>
      </c>
      <c r="HR203" s="193">
        <f t="shared" si="979"/>
        <v>0</v>
      </c>
      <c r="HS203" s="193">
        <f t="shared" si="979"/>
        <v>0</v>
      </c>
      <c r="HT203" s="193">
        <f t="shared" si="979"/>
        <v>0</v>
      </c>
      <c r="HU203" s="193">
        <f t="shared" si="979"/>
        <v>0</v>
      </c>
      <c r="HV203" s="193">
        <f t="shared" si="979"/>
        <v>0</v>
      </c>
      <c r="HW203" s="193">
        <f t="shared" si="979"/>
        <v>0</v>
      </c>
      <c r="HX203" s="193">
        <f t="shared" si="979"/>
        <v>0</v>
      </c>
      <c r="HY203" s="193">
        <f t="shared" si="979"/>
        <v>0</v>
      </c>
      <c r="HZ203" s="193">
        <f t="shared" si="979"/>
        <v>0</v>
      </c>
      <c r="IA203" s="193">
        <f t="shared" si="979"/>
        <v>0.01193359742</v>
      </c>
      <c r="IB203" s="193">
        <f t="shared" si="979"/>
        <v>0.07999473615</v>
      </c>
      <c r="IC203" s="193">
        <f t="shared" si="979"/>
        <v>0.1055330285</v>
      </c>
      <c r="ID203" s="193">
        <f t="shared" si="979"/>
        <v>0.1478177363</v>
      </c>
      <c r="IE203" s="193">
        <f t="shared" si="979"/>
        <v>0.1819259405</v>
      </c>
      <c r="IF203" s="193">
        <f t="shared" si="979"/>
        <v>0.2178598847</v>
      </c>
      <c r="IG203" s="193">
        <f t="shared" si="979"/>
        <v>0.2336834665</v>
      </c>
      <c r="IH203" s="193">
        <f t="shared" si="979"/>
        <v>0.2432725424</v>
      </c>
      <c r="II203" s="193">
        <f t="shared" si="979"/>
        <v>0.2479828304</v>
      </c>
      <c r="IJ203" s="193">
        <f t="shared" si="979"/>
        <v>0.2503865412</v>
      </c>
      <c r="IK203" s="193">
        <f t="shared" si="979"/>
        <v>0.2479828304</v>
      </c>
      <c r="IL203" s="193">
        <f t="shared" si="979"/>
        <v>0.2283525256</v>
      </c>
      <c r="IM203" s="193">
        <f t="shared" si="979"/>
        <v>0.2043154176</v>
      </c>
      <c r="IN203" s="193">
        <f t="shared" si="979"/>
        <v>0.1746696511</v>
      </c>
      <c r="IO203" s="193">
        <f t="shared" si="23"/>
        <v>2.575710729</v>
      </c>
      <c r="IP203" s="193">
        <f t="shared" si="29"/>
        <v>1.303997132</v>
      </c>
      <c r="IQ203" s="193">
        <f t="shared" ref="IQ203:KK203" si="980">MAX((MIN(CZ203+IP203,$IO$7))-GT203,0)</f>
        <v>1.173395512</v>
      </c>
      <c r="IR203" s="193">
        <f t="shared" si="980"/>
        <v>1.05120688</v>
      </c>
      <c r="IS203" s="193">
        <f t="shared" si="980"/>
        <v>0.9322231953</v>
      </c>
      <c r="IT203" s="193">
        <f t="shared" si="980"/>
        <v>0.8224537356</v>
      </c>
      <c r="IU203" s="193">
        <f t="shared" si="980"/>
        <v>0.7170910791</v>
      </c>
      <c r="IV203" s="193">
        <f t="shared" si="980"/>
        <v>0.6137315149</v>
      </c>
      <c r="IW203" s="193">
        <f t="shared" si="980"/>
        <v>0.5115738061</v>
      </c>
      <c r="IX203" s="193">
        <f t="shared" si="980"/>
        <v>0.4128232359</v>
      </c>
      <c r="IY203" s="193">
        <f t="shared" si="980"/>
        <v>0.320202732</v>
      </c>
      <c r="IZ203" s="193">
        <f t="shared" si="980"/>
        <v>0.2403896603</v>
      </c>
      <c r="JA203" s="193">
        <f t="shared" si="980"/>
        <v>0.1812889115</v>
      </c>
      <c r="JB203" s="193">
        <f t="shared" si="980"/>
        <v>0.1472730397</v>
      </c>
      <c r="JC203" s="193">
        <f t="shared" si="980"/>
        <v>0.1316096816</v>
      </c>
      <c r="JD203" s="193">
        <f t="shared" si="980"/>
        <v>0.1482839749</v>
      </c>
      <c r="JE203" s="193">
        <f t="shared" si="980"/>
        <v>0.2303079129</v>
      </c>
      <c r="JF203" s="193">
        <f t="shared" si="980"/>
        <v>0.3313888032</v>
      </c>
      <c r="JG203" s="193">
        <f t="shared" si="980"/>
        <v>0.5000173886</v>
      </c>
      <c r="JH203" s="193">
        <f t="shared" si="980"/>
        <v>0.6751145005</v>
      </c>
      <c r="JI203" s="193">
        <f t="shared" si="980"/>
        <v>0.8674258054</v>
      </c>
      <c r="JJ203" s="193">
        <f t="shared" si="980"/>
        <v>1.073404511</v>
      </c>
      <c r="JK203" s="193">
        <f t="shared" si="980"/>
        <v>1.360623995</v>
      </c>
      <c r="JL203" s="193">
        <f t="shared" si="980"/>
        <v>1.657333047</v>
      </c>
      <c r="JM203" s="193">
        <f t="shared" si="980"/>
        <v>1.986223696</v>
      </c>
      <c r="JN203" s="193">
        <f t="shared" si="980"/>
        <v>2.368741277</v>
      </c>
      <c r="JO203" s="193">
        <f t="shared" si="980"/>
        <v>2.804569464</v>
      </c>
      <c r="JP203" s="193">
        <f t="shared" si="980"/>
        <v>3.250513476</v>
      </c>
      <c r="JQ203" s="193">
        <f t="shared" si="980"/>
        <v>3.606640762</v>
      </c>
      <c r="JR203" s="193">
        <f t="shared" si="980"/>
        <v>3.968524638</v>
      </c>
      <c r="JS203" s="193">
        <f t="shared" si="980"/>
        <v>4.335861859</v>
      </c>
      <c r="JT203" s="193">
        <f t="shared" si="980"/>
        <v>4.615977935</v>
      </c>
      <c r="JU203" s="193">
        <f t="shared" si="980"/>
        <v>4.858610406</v>
      </c>
      <c r="JV203" s="193">
        <f t="shared" si="980"/>
        <v>5</v>
      </c>
      <c r="JW203" s="193">
        <f t="shared" si="980"/>
        <v>5</v>
      </c>
      <c r="JX203" s="193">
        <f t="shared" si="980"/>
        <v>4.988066403</v>
      </c>
      <c r="JY203" s="193">
        <f t="shared" si="980"/>
        <v>4.908071666</v>
      </c>
      <c r="JZ203" s="193">
        <f t="shared" si="980"/>
        <v>4.802538638</v>
      </c>
      <c r="KA203" s="193">
        <f t="shared" si="980"/>
        <v>4.654720902</v>
      </c>
      <c r="KB203" s="193">
        <f t="shared" si="980"/>
        <v>4.472794961</v>
      </c>
      <c r="KC203" s="193">
        <f t="shared" si="980"/>
        <v>4.254935076</v>
      </c>
      <c r="KD203" s="193">
        <f t="shared" si="980"/>
        <v>4.02125161</v>
      </c>
      <c r="KE203" s="193">
        <f t="shared" si="980"/>
        <v>3.777979067</v>
      </c>
      <c r="KF203" s="193">
        <f t="shared" si="980"/>
        <v>3.529996237</v>
      </c>
      <c r="KG203" s="193">
        <f t="shared" si="980"/>
        <v>3.279609696</v>
      </c>
      <c r="KH203" s="193">
        <f t="shared" si="980"/>
        <v>3.031626865</v>
      </c>
      <c r="KI203" s="193">
        <f t="shared" si="980"/>
        <v>2.80327434</v>
      </c>
      <c r="KJ203" s="193">
        <f t="shared" si="980"/>
        <v>2.598958922</v>
      </c>
      <c r="KK203" s="193">
        <f t="shared" si="980"/>
        <v>2.424289271</v>
      </c>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row>
    <row r="204" ht="14.25" customHeight="1">
      <c r="A204" s="1">
        <v>7.0</v>
      </c>
      <c r="B204" s="1">
        <f t="shared" ref="B204:C204" si="981">B203+1</f>
        <v>194</v>
      </c>
      <c r="C204" s="267">
        <f t="shared" si="981"/>
        <v>43659</v>
      </c>
      <c r="D204" s="193">
        <f t="shared" si="15"/>
        <v>8.882112007</v>
      </c>
      <c r="E204" s="193">
        <f>(SUMIFS(Profile!$F$2:$F$17521,Profile!$B$2:$B$17521,$B204,Profile!$C$2:$C$17521,E$8))*$C$6</f>
        <v>0.147026977</v>
      </c>
      <c r="F204" s="193">
        <f>(SUMIFS(Profile!$F$2:$F$17521,Profile!$B$2:$B$17521,$B204,Profile!$C$2:$C$17521,F$8))*$C$6</f>
        <v>0.1306016199</v>
      </c>
      <c r="G204" s="193">
        <f>(SUMIFS(Profile!$F$2:$F$17521,Profile!$B$2:$B$17521,$B204,Profile!$C$2:$C$17521,G$8))*$C$6</f>
        <v>0.1213873952</v>
      </c>
      <c r="H204" s="193">
        <f>(SUMIFS(Profile!$F$2:$F$17521,Profile!$B$2:$B$17521,$B204,Profile!$C$2:$C$17521,H$8))*$C$6</f>
        <v>0.117781829</v>
      </c>
      <c r="I204" s="193">
        <f>(SUMIFS(Profile!$F$2:$F$17521,Profile!$B$2:$B$17521,$B204,Profile!$C$2:$C$17521,I$8))*$C$6</f>
        <v>0.1097694597</v>
      </c>
      <c r="J204" s="193">
        <f>(SUMIFS(Profile!$F$2:$F$17521,Profile!$B$2:$B$17521,$B204,Profile!$C$2:$C$17521,J$8))*$C$6</f>
        <v>0.1065645119</v>
      </c>
      <c r="K204" s="193">
        <f>(SUMIFS(Profile!$F$2:$F$17521,Profile!$B$2:$B$17521,$B204,Profile!$C$2:$C$17521,K$8))*$C$6</f>
        <v>0.1045614196</v>
      </c>
      <c r="L204" s="193">
        <f>(SUMIFS(Profile!$F$2:$F$17521,Profile!$B$2:$B$17521,$B204,Profile!$C$2:$C$17521,L$8))*$C$6</f>
        <v>0.1025583273</v>
      </c>
      <c r="M204" s="193">
        <f>(SUMIFS(Profile!$F$2:$F$17521,Profile!$B$2:$B$17521,$B204,Profile!$C$2:$C$17521,M$8))*$C$6</f>
        <v>0.1033595642</v>
      </c>
      <c r="N204" s="193">
        <f>(SUMIFS(Profile!$F$2:$F$17521,Profile!$B$2:$B$17521,$B204,Profile!$C$2:$C$17521,N$8))*$C$6</f>
        <v>0.1045614196</v>
      </c>
      <c r="O204" s="193">
        <f>(SUMIFS(Profile!$F$2:$F$17521,Profile!$B$2:$B$17521,$B204,Profile!$C$2:$C$17521,O$8))*$C$6</f>
        <v>0.1053626565</v>
      </c>
      <c r="P204" s="193">
        <f>(SUMIFS(Profile!$F$2:$F$17521,Profile!$B$2:$B$17521,$B204,Profile!$C$2:$C$17521,P$8))*$C$6</f>
        <v>0.1141762628</v>
      </c>
      <c r="Q204" s="193">
        <f>(SUMIFS(Profile!$F$2:$F$17521,Profile!$B$2:$B$17521,$B204,Profile!$C$2:$C$17521,Q$8))*$C$6</f>
        <v>0.1277972906</v>
      </c>
      <c r="R204" s="193">
        <f>(SUMIFS(Profile!$F$2:$F$17521,Profile!$B$2:$B$17521,$B204,Profile!$C$2:$C$17521,R$8))*$C$6</f>
        <v>0.1514337801</v>
      </c>
      <c r="S204" s="193">
        <f>(SUMIFS(Profile!$F$2:$F$17521,Profile!$B$2:$B$17521,$B204,Profile!$C$2:$C$17521,S$8))*$C$6</f>
        <v>0.170262848</v>
      </c>
      <c r="T204" s="193">
        <f>(SUMIFS(Profile!$F$2:$F$17521,Profile!$B$2:$B$17521,$B204,Profile!$C$2:$C$17521,T$8))*$C$6</f>
        <v>0.1866882051</v>
      </c>
      <c r="U204" s="193">
        <f>(SUMIFS(Profile!$F$2:$F$17521,Profile!$B$2:$B$17521,$B204,Profile!$C$2:$C$17521,U$8))*$C$6</f>
        <v>0.1975049037</v>
      </c>
      <c r="V204" s="193">
        <f>(SUMIFS(Profile!$F$2:$F$17521,Profile!$B$2:$B$17521,$B204,Profile!$C$2:$C$17521,V$8))*$C$6</f>
        <v>0.2083216023</v>
      </c>
      <c r="W204" s="193">
        <f>(SUMIFS(Profile!$F$2:$F$17521,Profile!$B$2:$B$17521,$B204,Profile!$C$2:$C$17521,W$8))*$C$6</f>
        <v>0.2047160361</v>
      </c>
      <c r="X204" s="193">
        <f>(SUMIFS(Profile!$F$2:$F$17521,Profile!$B$2:$B$17521,$B204,Profile!$C$2:$C$17521,X$8))*$C$6</f>
        <v>0.1987067591</v>
      </c>
      <c r="Y204" s="193">
        <f>(SUMIFS(Profile!$F$2:$F$17521,Profile!$B$2:$B$17521,$B204,Profile!$C$2:$C$17521,Y$8))*$C$6</f>
        <v>0.1967036667</v>
      </c>
      <c r="Z204" s="193">
        <f>(SUMIFS(Profile!$F$2:$F$17521,Profile!$B$2:$B$17521,$B204,Profile!$C$2:$C$17521,Z$8))*$C$6</f>
        <v>0.1902937713</v>
      </c>
      <c r="AA204" s="193">
        <f>(SUMIFS(Profile!$F$2:$F$17521,Profile!$B$2:$B$17521,$B204,Profile!$C$2:$C$17521,AA$8))*$C$6</f>
        <v>0.193498719</v>
      </c>
      <c r="AB204" s="193">
        <f>(SUMIFS(Profile!$F$2:$F$17521,Profile!$B$2:$B$17521,$B204,Profile!$C$2:$C$17521,AB$8))*$C$6</f>
        <v>0.1918962452</v>
      </c>
      <c r="AC204" s="193">
        <f>(SUMIFS(Profile!$F$2:$F$17521,Profile!$B$2:$B$17521,$B204,Profile!$C$2:$C$17521,AC$8))*$C$6</f>
        <v>0.1951011929</v>
      </c>
      <c r="AD204" s="193">
        <f>(SUMIFS(Profile!$F$2:$F$17521,Profile!$B$2:$B$17521,$B204,Profile!$C$2:$C$17521,AD$8))*$C$6</f>
        <v>0.1987067591</v>
      </c>
      <c r="AE204" s="193">
        <f>(SUMIFS(Profile!$F$2:$F$17521,Profile!$B$2:$B$17521,$B204,Profile!$C$2:$C$17521,AE$8))*$C$6</f>
        <v>0.187489442</v>
      </c>
      <c r="AF204" s="193">
        <f>(SUMIFS(Profile!$F$2:$F$17521,Profile!$B$2:$B$17521,$B204,Profile!$C$2:$C$17521,AF$8))*$C$6</f>
        <v>0.1834832574</v>
      </c>
      <c r="AG204" s="193">
        <f>(SUMIFS(Profile!$F$2:$F$17521,Profile!$B$2:$B$17521,$B204,Profile!$C$2:$C$17521,AG$8))*$C$6</f>
        <v>0.1786758358</v>
      </c>
      <c r="AH204" s="193">
        <f>(SUMIFS(Profile!$F$2:$F$17521,Profile!$B$2:$B$17521,$B204,Profile!$C$2:$C$17521,AH$8))*$C$6</f>
        <v>0.1778745989</v>
      </c>
      <c r="AI204" s="193">
        <f>(SUMIFS(Profile!$F$2:$F$17521,Profile!$B$2:$B$17521,$B204,Profile!$C$2:$C$17521,AI$8))*$C$6</f>
        <v>0.1778745989</v>
      </c>
      <c r="AJ204" s="193">
        <f>(SUMIFS(Profile!$F$2:$F$17521,Profile!$B$2:$B$17521,$B204,Profile!$C$2:$C$17521,AJ$8))*$C$6</f>
        <v>0.1894925344</v>
      </c>
      <c r="AK204" s="193">
        <f>(SUMIFS(Profile!$F$2:$F$17521,Profile!$B$2:$B$17521,$B204,Profile!$C$2:$C$17521,AK$8))*$C$6</f>
        <v>0.2027129437</v>
      </c>
      <c r="AL204" s="193">
        <f>(SUMIFS(Profile!$F$2:$F$17521,Profile!$B$2:$B$17521,$B204,Profile!$C$2:$C$17521,AL$8))*$C$6</f>
        <v>0.2203401562</v>
      </c>
      <c r="AM204" s="193">
        <f>(SUMIFS(Profile!$F$2:$F$17521,Profile!$B$2:$B$17521,$B204,Profile!$C$2:$C$17521,AM$8))*$C$6</f>
        <v>0.2507871596</v>
      </c>
      <c r="AN204" s="193">
        <f>(SUMIFS(Profile!$F$2:$F$17521,Profile!$B$2:$B$17521,$B204,Profile!$C$2:$C$17521,AN$8))*$C$6</f>
        <v>0.2547933443</v>
      </c>
      <c r="AO204" s="193">
        <f>(SUMIFS(Profile!$F$2:$F$17521,Profile!$B$2:$B$17521,$B204,Profile!$C$2:$C$17521,AO$8))*$C$6</f>
        <v>0.2567964366</v>
      </c>
      <c r="AP204" s="193">
        <f>(SUMIFS(Profile!$F$2:$F$17521,Profile!$B$2:$B$17521,$B204,Profile!$C$2:$C$17521,AP$8))*$C$6</f>
        <v>0.257998292</v>
      </c>
      <c r="AQ204" s="193">
        <f>(SUMIFS(Profile!$F$2:$F$17521,Profile!$B$2:$B$17521,$B204,Profile!$C$2:$C$17521,AQ$8))*$C$6</f>
        <v>0.2563958182</v>
      </c>
      <c r="AR204" s="193">
        <f>(SUMIFS(Profile!$F$2:$F$17521,Profile!$B$2:$B$17521,$B204,Profile!$C$2:$C$17521,AR$8))*$C$6</f>
        <v>0.2551939628</v>
      </c>
      <c r="AS204" s="193">
        <f>(SUMIFS(Profile!$F$2:$F$17521,Profile!$B$2:$B$17521,$B204,Profile!$C$2:$C$17521,AS$8))*$C$6</f>
        <v>0.2451785011</v>
      </c>
      <c r="AT204" s="193">
        <f>(SUMIFS(Profile!$F$2:$F$17521,Profile!$B$2:$B$17521,$B204,Profile!$C$2:$C$17521,AT$8))*$C$6</f>
        <v>0.246780975</v>
      </c>
      <c r="AU204" s="193">
        <f>(SUMIFS(Profile!$F$2:$F$17521,Profile!$B$2:$B$17521,$B204,Profile!$C$2:$C$17521,AU$8))*$C$6</f>
        <v>0.2535914889</v>
      </c>
      <c r="AV204" s="193">
        <f>(SUMIFS(Profile!$F$2:$F$17521,Profile!$B$2:$B$17521,$B204,Profile!$C$2:$C$17521,AV$8))*$C$6</f>
        <v>0.251989015</v>
      </c>
      <c r="AW204" s="193">
        <f>(SUMIFS(Profile!$F$2:$F$17521,Profile!$B$2:$B$17521,$B204,Profile!$C$2:$C$17521,AW$8))*$C$6</f>
        <v>0.2427747903</v>
      </c>
      <c r="AX204" s="193">
        <f>(SUMIFS(Profile!$F$2:$F$17521,Profile!$B$2:$B$17521,$B204,Profile!$C$2:$C$17521,AX$8))*$C$6</f>
        <v>0.2251475778</v>
      </c>
      <c r="AY204" s="193">
        <f>(SUMIFS(Profile!$F$2:$F$17521,Profile!$B$2:$B$17521,$B204,Profile!$C$2:$C$17521,AY$8))*$C$6</f>
        <v>0.2095234577</v>
      </c>
      <c r="AZ204" s="193">
        <f>(SUMIFS(Profile!$F$2:$F$17521,Profile!$B$2:$B$17521,$B204,Profile!$C$2:$C$17521,AZ$8))*$C$6</f>
        <v>0.1778745989</v>
      </c>
      <c r="BA204" s="193">
        <f t="shared" si="16"/>
        <v>9.448406311</v>
      </c>
      <c r="BB204" s="193">
        <f>(SUMIFS(Profile!$E$2:$E$17521,Profile!$B$2:$B$17521,$B204,Profile!$C$2:$C$17521,BB$8))*$C$9</f>
        <v>0</v>
      </c>
      <c r="BC204" s="193">
        <f>(SUMIFS(Profile!$E$2:$E$17521,Profile!$B$2:$B$17521,$B204,Profile!$C$2:$C$17521,BC$8))*$C$9</f>
        <v>0</v>
      </c>
      <c r="BD204" s="193">
        <f>(SUMIFS(Profile!$E$2:$E$17521,Profile!$B$2:$B$17521,$B204,Profile!$C$2:$C$17521,BD$8))*$C$9</f>
        <v>0</v>
      </c>
      <c r="BE204" s="193">
        <f>(SUMIFS(Profile!$E$2:$E$17521,Profile!$B$2:$B$17521,$B204,Profile!$C$2:$C$17521,BE$8))*$C$9</f>
        <v>0</v>
      </c>
      <c r="BF204" s="193">
        <f>(SUMIFS(Profile!$E$2:$E$17521,Profile!$B$2:$B$17521,$B204,Profile!$C$2:$C$17521,BF$8))*$C$9</f>
        <v>0</v>
      </c>
      <c r="BG204" s="193">
        <f>(SUMIFS(Profile!$E$2:$E$17521,Profile!$B$2:$B$17521,$B204,Profile!$C$2:$C$17521,BG$8))*$C$9</f>
        <v>0</v>
      </c>
      <c r="BH204" s="193">
        <f>(SUMIFS(Profile!$E$2:$E$17521,Profile!$B$2:$B$17521,$B204,Profile!$C$2:$C$17521,BH$8))*$C$9</f>
        <v>0</v>
      </c>
      <c r="BI204" s="193">
        <f>(SUMIFS(Profile!$E$2:$E$17521,Profile!$B$2:$B$17521,$B204,Profile!$C$2:$C$17521,BI$8))*$C$9</f>
        <v>0</v>
      </c>
      <c r="BJ204" s="193">
        <f>(SUMIFS(Profile!$E$2:$E$17521,Profile!$B$2:$B$17521,$B204,Profile!$C$2:$C$17521,BJ$8))*$C$9</f>
        <v>0.003807757103</v>
      </c>
      <c r="BK204" s="193">
        <f>(SUMIFS(Profile!$E$2:$E$17521,Profile!$B$2:$B$17521,$B204,Profile!$C$2:$C$17521,BK$8))*$C$9</f>
        <v>0.01325239526</v>
      </c>
      <c r="BL204" s="193">
        <f>(SUMIFS(Profile!$E$2:$E$17521,Profile!$B$2:$B$17521,$B204,Profile!$C$2:$C$17521,BL$8))*$C$9</f>
        <v>0.0340127721</v>
      </c>
      <c r="BM204" s="193">
        <f>(SUMIFS(Profile!$E$2:$E$17521,Profile!$B$2:$B$17521,$B204,Profile!$C$2:$C$17521,BM$8))*$C$9</f>
        <v>0.06845718801</v>
      </c>
      <c r="BN204" s="193">
        <f>(SUMIFS(Profile!$E$2:$E$17521,Profile!$B$2:$B$17521,$B204,Profile!$C$2:$C$17521,BN$8))*$C$9</f>
        <v>0.1128696168</v>
      </c>
      <c r="BO204" s="193">
        <f>(SUMIFS(Profile!$E$2:$E$17521,Profile!$B$2:$B$17521,$B204,Profile!$C$2:$C$17521,BO$8))*$C$9</f>
        <v>0.1661573416</v>
      </c>
      <c r="BP204" s="193">
        <f>(SUMIFS(Profile!$E$2:$E$17521,Profile!$B$2:$B$17521,$B204,Profile!$C$2:$C$17521,BP$8))*$C$9</f>
        <v>0.2197869946</v>
      </c>
      <c r="BQ204" s="193">
        <f>(SUMIFS(Profile!$E$2:$E$17521,Profile!$B$2:$B$17521,$B204,Profile!$C$2:$C$17521,BQ$8))*$C$9</f>
        <v>0.2733661303</v>
      </c>
      <c r="BR204" s="193">
        <f>(SUMIFS(Profile!$E$2:$E$17521,Profile!$B$2:$B$17521,$B204,Profile!$C$2:$C$17521,BR$8))*$C$9</f>
        <v>0.3202557728</v>
      </c>
      <c r="BS204" s="193">
        <f>(SUMIFS(Profile!$E$2:$E$17521,Profile!$B$2:$B$17521,$B204,Profile!$C$2:$C$17521,BS$8))*$C$9</f>
        <v>0.3924670792</v>
      </c>
      <c r="BT204" s="193">
        <f>(SUMIFS(Profile!$E$2:$E$17521,Profile!$B$2:$B$17521,$B204,Profile!$C$2:$C$17521,BT$8))*$C$9</f>
        <v>0.4275369233</v>
      </c>
      <c r="BU204" s="193">
        <f>(SUMIFS(Profile!$E$2:$E$17521,Profile!$B$2:$B$17521,$B204,Profile!$C$2:$C$17521,BU$8))*$C$9</f>
        <v>0.4635873677</v>
      </c>
      <c r="BV204" s="193">
        <f>(SUMIFS(Profile!$E$2:$E$17521,Profile!$B$2:$B$17521,$B204,Profile!$C$2:$C$17521,BV$8))*$C$9</f>
        <v>0.4955567415</v>
      </c>
      <c r="BW204" s="193">
        <f>(SUMIFS(Profile!$E$2:$E$17521,Profile!$B$2:$B$17521,$B204,Profile!$C$2:$C$17521,BW$8))*$C$9</f>
        <v>0.545269405</v>
      </c>
      <c r="BX204" s="193">
        <f>(SUMIFS(Profile!$E$2:$E$17521,Profile!$B$2:$B$17521,$B204,Profile!$C$2:$C$17521,BX$8))*$C$9</f>
        <v>0.5311140771</v>
      </c>
      <c r="BY204" s="193">
        <f>(SUMIFS(Profile!$E$2:$E$17521,Profile!$B$2:$B$17521,$B204,Profile!$C$2:$C$17521,BY$8))*$C$9</f>
        <v>0.4787594691</v>
      </c>
      <c r="BZ204" s="193">
        <f>(SUMIFS(Profile!$E$2:$E$17521,Profile!$B$2:$B$17521,$B204,Profile!$C$2:$C$17521,BZ$8))*$C$9</f>
        <v>0.5024628959</v>
      </c>
      <c r="CA204" s="193">
        <f>(SUMIFS(Profile!$E$2:$E$17521,Profile!$B$2:$B$17521,$B204,Profile!$C$2:$C$17521,CA$8))*$C$9</f>
        <v>0.4915341088</v>
      </c>
      <c r="CB204" s="193">
        <f>(SUMIFS(Profile!$E$2:$E$17521,Profile!$B$2:$B$17521,$B204,Profile!$C$2:$C$17521,CB$8))*$C$9</f>
        <v>0.4937065251</v>
      </c>
      <c r="CC204" s="193">
        <f>(SUMIFS(Profile!$E$2:$E$17521,Profile!$B$2:$B$17521,$B204,Profile!$C$2:$C$17521,CC$8))*$C$9</f>
        <v>0.4337467932</v>
      </c>
      <c r="CD204" s="193">
        <f>(SUMIFS(Profile!$E$2:$E$17521,Profile!$B$2:$B$17521,$B204,Profile!$C$2:$C$17521,CD$8))*$C$9</f>
        <v>0.4609994435</v>
      </c>
      <c r="CE204" s="193">
        <f>(SUMIFS(Profile!$E$2:$E$17521,Profile!$B$2:$B$17521,$B204,Profile!$C$2:$C$17521,CE$8))*$C$9</f>
        <v>0.4841621993</v>
      </c>
      <c r="CF204" s="193">
        <f>(SUMIFS(Profile!$E$2:$E$17521,Profile!$B$2:$B$17521,$B204,Profile!$C$2:$C$17521,CF$8))*$C$9</f>
        <v>0.4324146086</v>
      </c>
      <c r="CG204" s="193">
        <f>(SUMIFS(Profile!$E$2:$E$17521,Profile!$B$2:$B$17521,$B204,Profile!$C$2:$C$17521,CG$8))*$C$9</f>
        <v>0.3479502162</v>
      </c>
      <c r="CH204" s="193">
        <f>(SUMIFS(Profile!$E$2:$E$17521,Profile!$B$2:$B$17521,$B204,Profile!$C$2:$C$17521,CH$8))*$C$9</f>
        <v>0.305908044</v>
      </c>
      <c r="CI204" s="193">
        <f>(SUMIFS(Profile!$E$2:$E$17521,Profile!$B$2:$B$17521,$B204,Profile!$C$2:$C$17521,CI$8))*$C$9</f>
        <v>0.2624962873</v>
      </c>
      <c r="CJ204" s="193">
        <f>(SUMIFS(Profile!$E$2:$E$17521,Profile!$B$2:$B$17521,$B204,Profile!$C$2:$C$17521,CJ$8))*$C$9</f>
        <v>0.223454496</v>
      </c>
      <c r="CK204" s="193">
        <f>(SUMIFS(Profile!$E$2:$E$17521,Profile!$B$2:$B$17521,$B204,Profile!$C$2:$C$17521,CK$8))*$C$9</f>
        <v>0.1629709385</v>
      </c>
      <c r="CL204" s="193">
        <f>(SUMIFS(Profile!$E$2:$E$17521,Profile!$B$2:$B$17521,$B204,Profile!$C$2:$C$17521,CL$8))*$C$9</f>
        <v>0.1222752299</v>
      </c>
      <c r="CM204" s="193">
        <f>(SUMIFS(Profile!$E$2:$E$17521,Profile!$B$2:$B$17521,$B204,Profile!$C$2:$C$17521,CM$8))*$C$9</f>
        <v>0.08313435215</v>
      </c>
      <c r="CN204" s="193">
        <f>(SUMIFS(Profile!$E$2:$E$17521,Profile!$B$2:$B$17521,$B204,Profile!$C$2:$C$17521,CN$8))*$C$9</f>
        <v>0.05292197936</v>
      </c>
      <c r="CO204" s="193">
        <f>(SUMIFS(Profile!$E$2:$E$17521,Profile!$B$2:$B$17521,$B204,Profile!$C$2:$C$17521,CO$8))*$C$9</f>
        <v>0.02988178065</v>
      </c>
      <c r="CP204" s="193">
        <f>(SUMIFS(Profile!$E$2:$E$17521,Profile!$B$2:$B$17521,$B204,Profile!$C$2:$C$17521,CP$8))*$C$9</f>
        <v>0.01150716291</v>
      </c>
      <c r="CQ204" s="193">
        <f>(SUMIFS(Profile!$E$2:$E$17521,Profile!$B$2:$B$17521,$B204,Profile!$C$2:$C$17521,CQ$8))*$C$9</f>
        <v>0.000622218172</v>
      </c>
      <c r="CR204" s="193">
        <f>(SUMIFS(Profile!$E$2:$E$17521,Profile!$B$2:$B$17521,$B204,Profile!$C$2:$C$17521,CR$8))*$C$9</f>
        <v>0</v>
      </c>
      <c r="CS204" s="193">
        <f>(SUMIFS(Profile!$E$2:$E$17521,Profile!$B$2:$B$17521,$B204,Profile!$C$2:$C$17521,CS$8))*$C$9</f>
        <v>0</v>
      </c>
      <c r="CT204" s="193">
        <f>(SUMIFS(Profile!$E$2:$E$17521,Profile!$B$2:$B$17521,$B204,Profile!$C$2:$C$17521,CT$8))*$C$9</f>
        <v>0</v>
      </c>
      <c r="CU204" s="193">
        <f>(SUMIFS(Profile!$E$2:$E$17521,Profile!$B$2:$B$17521,$B204,Profile!$C$2:$C$17521,CU$8))*$C$9</f>
        <v>0</v>
      </c>
      <c r="CV204" s="193">
        <f>(SUMIFS(Profile!$E$2:$E$17521,Profile!$B$2:$B$17521,$B204,Profile!$C$2:$C$17521,CV$8))*$C$9</f>
        <v>0</v>
      </c>
      <c r="CW204" s="193">
        <f>(SUMIFS(Profile!$E$2:$E$17521,Profile!$B$2:$B$17521,$B204,Profile!$C$2:$C$17521,CW$8))*$C$9</f>
        <v>0</v>
      </c>
      <c r="CX204" s="193">
        <f t="shared" si="17"/>
        <v>4.527460568</v>
      </c>
      <c r="CY204" s="193">
        <f t="shared" ref="CY204:ET204" si="982">MAX(BB204-E204,0)</f>
        <v>0</v>
      </c>
      <c r="CZ204" s="193">
        <f t="shared" si="982"/>
        <v>0</v>
      </c>
      <c r="DA204" s="193">
        <f t="shared" si="982"/>
        <v>0</v>
      </c>
      <c r="DB204" s="193">
        <f t="shared" si="982"/>
        <v>0</v>
      </c>
      <c r="DC204" s="193">
        <f t="shared" si="982"/>
        <v>0</v>
      </c>
      <c r="DD204" s="193">
        <f t="shared" si="982"/>
        <v>0</v>
      </c>
      <c r="DE204" s="193">
        <f t="shared" si="982"/>
        <v>0</v>
      </c>
      <c r="DF204" s="193">
        <f t="shared" si="982"/>
        <v>0</v>
      </c>
      <c r="DG204" s="193">
        <f t="shared" si="982"/>
        <v>0</v>
      </c>
      <c r="DH204" s="193">
        <f t="shared" si="982"/>
        <v>0</v>
      </c>
      <c r="DI204" s="193">
        <f t="shared" si="982"/>
        <v>0</v>
      </c>
      <c r="DJ204" s="193">
        <f t="shared" si="982"/>
        <v>0</v>
      </c>
      <c r="DK204" s="193">
        <f t="shared" si="982"/>
        <v>0</v>
      </c>
      <c r="DL204" s="193">
        <f t="shared" si="982"/>
        <v>0.01472356147</v>
      </c>
      <c r="DM204" s="193">
        <f t="shared" si="982"/>
        <v>0.04952414662</v>
      </c>
      <c r="DN204" s="193">
        <f t="shared" si="982"/>
        <v>0.08667792525</v>
      </c>
      <c r="DO204" s="193">
        <f t="shared" si="982"/>
        <v>0.1227508691</v>
      </c>
      <c r="DP204" s="193">
        <f t="shared" si="982"/>
        <v>0.1841454769</v>
      </c>
      <c r="DQ204" s="193">
        <f t="shared" si="982"/>
        <v>0.2228208872</v>
      </c>
      <c r="DR204" s="193">
        <f t="shared" si="982"/>
        <v>0.2648806086</v>
      </c>
      <c r="DS204" s="193">
        <f t="shared" si="982"/>
        <v>0.2988530747</v>
      </c>
      <c r="DT204" s="193">
        <f t="shared" si="982"/>
        <v>0.3549756337</v>
      </c>
      <c r="DU204" s="193">
        <f t="shared" si="982"/>
        <v>0.3376153581</v>
      </c>
      <c r="DV204" s="193">
        <f t="shared" si="982"/>
        <v>0.2868632239</v>
      </c>
      <c r="DW204" s="193">
        <f t="shared" si="982"/>
        <v>0.307361703</v>
      </c>
      <c r="DX204" s="193">
        <f t="shared" si="982"/>
        <v>0.2928273497</v>
      </c>
      <c r="DY204" s="193">
        <f t="shared" si="982"/>
        <v>0.3062170831</v>
      </c>
      <c r="DZ204" s="193">
        <f t="shared" si="982"/>
        <v>0.2502635358</v>
      </c>
      <c r="EA204" s="193">
        <f t="shared" si="982"/>
        <v>0.2823236078</v>
      </c>
      <c r="EB204" s="193">
        <f t="shared" si="982"/>
        <v>0.3062876004</v>
      </c>
      <c r="EC204" s="193">
        <f t="shared" si="982"/>
        <v>0.2545400098</v>
      </c>
      <c r="ED204" s="193">
        <f t="shared" si="982"/>
        <v>0.1584576819</v>
      </c>
      <c r="EE204" s="193">
        <f t="shared" si="982"/>
        <v>0.1031951002</v>
      </c>
      <c r="EF204" s="193">
        <f t="shared" si="982"/>
        <v>0.04215613102</v>
      </c>
      <c r="EG204" s="193">
        <f t="shared" si="982"/>
        <v>0</v>
      </c>
      <c r="EH204" s="193">
        <f t="shared" si="982"/>
        <v>0</v>
      </c>
      <c r="EI204" s="193">
        <f t="shared" si="982"/>
        <v>0</v>
      </c>
      <c r="EJ204" s="193">
        <f t="shared" si="982"/>
        <v>0</v>
      </c>
      <c r="EK204" s="193">
        <f t="shared" si="982"/>
        <v>0</v>
      </c>
      <c r="EL204" s="193">
        <f t="shared" si="982"/>
        <v>0</v>
      </c>
      <c r="EM204" s="193">
        <f t="shared" si="982"/>
        <v>0</v>
      </c>
      <c r="EN204" s="193">
        <f t="shared" si="982"/>
        <v>0</v>
      </c>
      <c r="EO204" s="193">
        <f t="shared" si="982"/>
        <v>0</v>
      </c>
      <c r="EP204" s="193">
        <f t="shared" si="982"/>
        <v>0</v>
      </c>
      <c r="EQ204" s="193">
        <f t="shared" si="982"/>
        <v>0</v>
      </c>
      <c r="ER204" s="193">
        <f t="shared" si="982"/>
        <v>0</v>
      </c>
      <c r="ES204" s="193">
        <f t="shared" si="982"/>
        <v>0</v>
      </c>
      <c r="ET204" s="193">
        <f t="shared" si="982"/>
        <v>0</v>
      </c>
      <c r="EU204" s="193">
        <f t="shared" si="19"/>
        <v>4.920945743</v>
      </c>
      <c r="EV204" s="193">
        <f t="shared" ref="EV204:GQ204" si="983">BB204-CY204</f>
        <v>0</v>
      </c>
      <c r="EW204" s="193">
        <f t="shared" si="983"/>
        <v>0</v>
      </c>
      <c r="EX204" s="193">
        <f t="shared" si="983"/>
        <v>0</v>
      </c>
      <c r="EY204" s="193">
        <f t="shared" si="983"/>
        <v>0</v>
      </c>
      <c r="EZ204" s="193">
        <f t="shared" si="983"/>
        <v>0</v>
      </c>
      <c r="FA204" s="193">
        <f t="shared" si="983"/>
        <v>0</v>
      </c>
      <c r="FB204" s="193">
        <f t="shared" si="983"/>
        <v>0</v>
      </c>
      <c r="FC204" s="193">
        <f t="shared" si="983"/>
        <v>0</v>
      </c>
      <c r="FD204" s="193">
        <f t="shared" si="983"/>
        <v>0.003807757103</v>
      </c>
      <c r="FE204" s="193">
        <f t="shared" si="983"/>
        <v>0.01325239526</v>
      </c>
      <c r="FF204" s="193">
        <f t="shared" si="983"/>
        <v>0.0340127721</v>
      </c>
      <c r="FG204" s="193">
        <f t="shared" si="983"/>
        <v>0.06845718801</v>
      </c>
      <c r="FH204" s="193">
        <f t="shared" si="983"/>
        <v>0.1128696168</v>
      </c>
      <c r="FI204" s="193">
        <f t="shared" si="983"/>
        <v>0.1514337801</v>
      </c>
      <c r="FJ204" s="193">
        <f t="shared" si="983"/>
        <v>0.170262848</v>
      </c>
      <c r="FK204" s="193">
        <f t="shared" si="983"/>
        <v>0.1866882051</v>
      </c>
      <c r="FL204" s="193">
        <f t="shared" si="983"/>
        <v>0.1975049037</v>
      </c>
      <c r="FM204" s="193">
        <f t="shared" si="983"/>
        <v>0.2083216023</v>
      </c>
      <c r="FN204" s="193">
        <f t="shared" si="983"/>
        <v>0.2047160361</v>
      </c>
      <c r="FO204" s="193">
        <f t="shared" si="983"/>
        <v>0.1987067591</v>
      </c>
      <c r="FP204" s="193">
        <f t="shared" si="983"/>
        <v>0.1967036667</v>
      </c>
      <c r="FQ204" s="193">
        <f t="shared" si="983"/>
        <v>0.1902937713</v>
      </c>
      <c r="FR204" s="193">
        <f t="shared" si="983"/>
        <v>0.193498719</v>
      </c>
      <c r="FS204" s="193">
        <f t="shared" si="983"/>
        <v>0.1918962452</v>
      </c>
      <c r="FT204" s="193">
        <f t="shared" si="983"/>
        <v>0.1951011929</v>
      </c>
      <c r="FU204" s="193">
        <f t="shared" si="983"/>
        <v>0.1987067591</v>
      </c>
      <c r="FV204" s="193">
        <f t="shared" si="983"/>
        <v>0.187489442</v>
      </c>
      <c r="FW204" s="193">
        <f t="shared" si="983"/>
        <v>0.1834832574</v>
      </c>
      <c r="FX204" s="193">
        <f t="shared" si="983"/>
        <v>0.1786758358</v>
      </c>
      <c r="FY204" s="193">
        <f t="shared" si="983"/>
        <v>0.1778745989</v>
      </c>
      <c r="FZ204" s="193">
        <f t="shared" si="983"/>
        <v>0.1778745989</v>
      </c>
      <c r="GA204" s="193">
        <f t="shared" si="983"/>
        <v>0.1894925344</v>
      </c>
      <c r="GB204" s="193">
        <f t="shared" si="983"/>
        <v>0.2027129437</v>
      </c>
      <c r="GC204" s="193">
        <f t="shared" si="983"/>
        <v>0.2203401562</v>
      </c>
      <c r="GD204" s="193">
        <f t="shared" si="983"/>
        <v>0.223454496</v>
      </c>
      <c r="GE204" s="193">
        <f t="shared" si="983"/>
        <v>0.1629709385</v>
      </c>
      <c r="GF204" s="193">
        <f t="shared" si="983"/>
        <v>0.1222752299</v>
      </c>
      <c r="GG204" s="193">
        <f t="shared" si="983"/>
        <v>0.08313435215</v>
      </c>
      <c r="GH204" s="193">
        <f t="shared" si="983"/>
        <v>0.05292197936</v>
      </c>
      <c r="GI204" s="193">
        <f t="shared" si="983"/>
        <v>0.02988178065</v>
      </c>
      <c r="GJ204" s="193">
        <f t="shared" si="983"/>
        <v>0.01150716291</v>
      </c>
      <c r="GK204" s="193">
        <f t="shared" si="983"/>
        <v>0.000622218172</v>
      </c>
      <c r="GL204" s="193">
        <f t="shared" si="983"/>
        <v>0</v>
      </c>
      <c r="GM204" s="193">
        <f t="shared" si="983"/>
        <v>0</v>
      </c>
      <c r="GN204" s="193">
        <f t="shared" si="983"/>
        <v>0</v>
      </c>
      <c r="GO204" s="193">
        <f t="shared" si="983"/>
        <v>0</v>
      </c>
      <c r="GP204" s="193">
        <f t="shared" si="983"/>
        <v>0</v>
      </c>
      <c r="GQ204" s="193">
        <f t="shared" si="983"/>
        <v>0</v>
      </c>
      <c r="GR204" s="193">
        <f t="shared" si="21"/>
        <v>3.961166264</v>
      </c>
      <c r="GS204" s="193">
        <f t="shared" ref="GS204:IN204" si="984">E204-EV204</f>
        <v>0.147026977</v>
      </c>
      <c r="GT204" s="193">
        <f t="shared" si="984"/>
        <v>0.1306016199</v>
      </c>
      <c r="GU204" s="193">
        <f t="shared" si="984"/>
        <v>0.1213873952</v>
      </c>
      <c r="GV204" s="193">
        <f t="shared" si="984"/>
        <v>0.117781829</v>
      </c>
      <c r="GW204" s="193">
        <f t="shared" si="984"/>
        <v>0.1097694597</v>
      </c>
      <c r="GX204" s="193">
        <f t="shared" si="984"/>
        <v>0.1065645119</v>
      </c>
      <c r="GY204" s="193">
        <f t="shared" si="984"/>
        <v>0.1045614196</v>
      </c>
      <c r="GZ204" s="193">
        <f t="shared" si="984"/>
        <v>0.1025583273</v>
      </c>
      <c r="HA204" s="193">
        <f t="shared" si="984"/>
        <v>0.0995518071</v>
      </c>
      <c r="HB204" s="193">
        <f t="shared" si="984"/>
        <v>0.09130902433</v>
      </c>
      <c r="HC204" s="193">
        <f t="shared" si="984"/>
        <v>0.07134988443</v>
      </c>
      <c r="HD204" s="193">
        <f t="shared" si="984"/>
        <v>0.04571907477</v>
      </c>
      <c r="HE204" s="193">
        <f t="shared" si="984"/>
        <v>0.01492767377</v>
      </c>
      <c r="HF204" s="193">
        <f t="shared" si="984"/>
        <v>0</v>
      </c>
      <c r="HG204" s="193">
        <f t="shared" si="984"/>
        <v>0</v>
      </c>
      <c r="HH204" s="193">
        <f t="shared" si="984"/>
        <v>0</v>
      </c>
      <c r="HI204" s="193">
        <f t="shared" si="984"/>
        <v>0</v>
      </c>
      <c r="HJ204" s="193">
        <f t="shared" si="984"/>
        <v>0</v>
      </c>
      <c r="HK204" s="193">
        <f t="shared" si="984"/>
        <v>0</v>
      </c>
      <c r="HL204" s="193">
        <f t="shared" si="984"/>
        <v>0</v>
      </c>
      <c r="HM204" s="193">
        <f t="shared" si="984"/>
        <v>0</v>
      </c>
      <c r="HN204" s="193">
        <f t="shared" si="984"/>
        <v>0</v>
      </c>
      <c r="HO204" s="193">
        <f t="shared" si="984"/>
        <v>0</v>
      </c>
      <c r="HP204" s="193">
        <f t="shared" si="984"/>
        <v>0</v>
      </c>
      <c r="HQ204" s="193">
        <f t="shared" si="984"/>
        <v>0</v>
      </c>
      <c r="HR204" s="193">
        <f t="shared" si="984"/>
        <v>0</v>
      </c>
      <c r="HS204" s="193">
        <f t="shared" si="984"/>
        <v>0</v>
      </c>
      <c r="HT204" s="193">
        <f t="shared" si="984"/>
        <v>0</v>
      </c>
      <c r="HU204" s="193">
        <f t="shared" si="984"/>
        <v>0</v>
      </c>
      <c r="HV204" s="193">
        <f t="shared" si="984"/>
        <v>0</v>
      </c>
      <c r="HW204" s="193">
        <f t="shared" si="984"/>
        <v>0</v>
      </c>
      <c r="HX204" s="193">
        <f t="shared" si="984"/>
        <v>0</v>
      </c>
      <c r="HY204" s="193">
        <f t="shared" si="984"/>
        <v>0</v>
      </c>
      <c r="HZ204" s="193">
        <f t="shared" si="984"/>
        <v>0</v>
      </c>
      <c r="IA204" s="193">
        <f t="shared" si="984"/>
        <v>0.02733266367</v>
      </c>
      <c r="IB204" s="193">
        <f t="shared" si="984"/>
        <v>0.09182240577</v>
      </c>
      <c r="IC204" s="193">
        <f t="shared" si="984"/>
        <v>0.1345212067</v>
      </c>
      <c r="ID204" s="193">
        <f t="shared" si="984"/>
        <v>0.1748639399</v>
      </c>
      <c r="IE204" s="193">
        <f t="shared" si="984"/>
        <v>0.2034738388</v>
      </c>
      <c r="IF204" s="193">
        <f t="shared" si="984"/>
        <v>0.2253121821</v>
      </c>
      <c r="IG204" s="193">
        <f t="shared" si="984"/>
        <v>0.2336713382</v>
      </c>
      <c r="IH204" s="193">
        <f t="shared" si="984"/>
        <v>0.2461587568</v>
      </c>
      <c r="II204" s="193">
        <f t="shared" si="984"/>
        <v>0.2535914889</v>
      </c>
      <c r="IJ204" s="193">
        <f t="shared" si="984"/>
        <v>0.251989015</v>
      </c>
      <c r="IK204" s="193">
        <f t="shared" si="984"/>
        <v>0.2427747903</v>
      </c>
      <c r="IL204" s="193">
        <f t="shared" si="984"/>
        <v>0.2251475778</v>
      </c>
      <c r="IM204" s="193">
        <f t="shared" si="984"/>
        <v>0.2095234577</v>
      </c>
      <c r="IN204" s="193">
        <f t="shared" si="984"/>
        <v>0.1778745989</v>
      </c>
      <c r="IO204" s="193">
        <f t="shared" si="23"/>
        <v>2.698057261</v>
      </c>
      <c r="IP204" s="193">
        <f t="shared" si="29"/>
        <v>2.277262294</v>
      </c>
      <c r="IQ204" s="193">
        <f t="shared" ref="IQ204:KK204" si="985">MAX((MIN(CZ204+IP204,$IO$7))-GT204,0)</f>
        <v>2.146660674</v>
      </c>
      <c r="IR204" s="193">
        <f t="shared" si="985"/>
        <v>2.025273279</v>
      </c>
      <c r="IS204" s="193">
        <f t="shared" si="985"/>
        <v>1.90749145</v>
      </c>
      <c r="IT204" s="193">
        <f t="shared" si="985"/>
        <v>1.797721991</v>
      </c>
      <c r="IU204" s="193">
        <f t="shared" si="985"/>
        <v>1.691157479</v>
      </c>
      <c r="IV204" s="193">
        <f t="shared" si="985"/>
        <v>1.586596059</v>
      </c>
      <c r="IW204" s="193">
        <f t="shared" si="985"/>
        <v>1.484037732</v>
      </c>
      <c r="IX204" s="193">
        <f t="shared" si="985"/>
        <v>1.384485925</v>
      </c>
      <c r="IY204" s="193">
        <f t="shared" si="985"/>
        <v>1.2931769</v>
      </c>
      <c r="IZ204" s="193">
        <f t="shared" si="985"/>
        <v>1.221827016</v>
      </c>
      <c r="JA204" s="193">
        <f t="shared" si="985"/>
        <v>1.176107941</v>
      </c>
      <c r="JB204" s="193">
        <f t="shared" si="985"/>
        <v>1.161180267</v>
      </c>
      <c r="JC204" s="193">
        <f t="shared" si="985"/>
        <v>1.175903829</v>
      </c>
      <c r="JD204" s="193">
        <f t="shared" si="985"/>
        <v>1.225427975</v>
      </c>
      <c r="JE204" s="193">
        <f t="shared" si="985"/>
        <v>1.312105901</v>
      </c>
      <c r="JF204" s="193">
        <f t="shared" si="985"/>
        <v>1.43485677</v>
      </c>
      <c r="JG204" s="193">
        <f t="shared" si="985"/>
        <v>1.619002247</v>
      </c>
      <c r="JH204" s="193">
        <f t="shared" si="985"/>
        <v>1.841823134</v>
      </c>
      <c r="JI204" s="193">
        <f t="shared" si="985"/>
        <v>2.106703743</v>
      </c>
      <c r="JJ204" s="193">
        <f t="shared" si="985"/>
        <v>2.405556817</v>
      </c>
      <c r="JK204" s="193">
        <f t="shared" si="985"/>
        <v>2.760532451</v>
      </c>
      <c r="JL204" s="193">
        <f t="shared" si="985"/>
        <v>3.098147809</v>
      </c>
      <c r="JM204" s="193">
        <f t="shared" si="985"/>
        <v>3.385011033</v>
      </c>
      <c r="JN204" s="193">
        <f t="shared" si="985"/>
        <v>3.692372736</v>
      </c>
      <c r="JO204" s="193">
        <f t="shared" si="985"/>
        <v>3.985200086</v>
      </c>
      <c r="JP204" s="193">
        <f t="shared" si="985"/>
        <v>4.291417169</v>
      </c>
      <c r="JQ204" s="193">
        <f t="shared" si="985"/>
        <v>4.541680705</v>
      </c>
      <c r="JR204" s="193">
        <f t="shared" si="985"/>
        <v>4.824004312</v>
      </c>
      <c r="JS204" s="193">
        <f t="shared" si="985"/>
        <v>5</v>
      </c>
      <c r="JT204" s="193">
        <f t="shared" si="985"/>
        <v>5</v>
      </c>
      <c r="JU204" s="193">
        <f t="shared" si="985"/>
        <v>5</v>
      </c>
      <c r="JV204" s="193">
        <f t="shared" si="985"/>
        <v>5</v>
      </c>
      <c r="JW204" s="193">
        <f t="shared" si="985"/>
        <v>5</v>
      </c>
      <c r="JX204" s="193">
        <f t="shared" si="985"/>
        <v>4.972667336</v>
      </c>
      <c r="JY204" s="193">
        <f t="shared" si="985"/>
        <v>4.880844931</v>
      </c>
      <c r="JZ204" s="193">
        <f t="shared" si="985"/>
        <v>4.746323724</v>
      </c>
      <c r="KA204" s="193">
        <f t="shared" si="985"/>
        <v>4.571459784</v>
      </c>
      <c r="KB204" s="193">
        <f t="shared" si="985"/>
        <v>4.367985945</v>
      </c>
      <c r="KC204" s="193">
        <f t="shared" si="985"/>
        <v>4.142673763</v>
      </c>
      <c r="KD204" s="193">
        <f t="shared" si="985"/>
        <v>3.909002425</v>
      </c>
      <c r="KE204" s="193">
        <f t="shared" si="985"/>
        <v>3.662843668</v>
      </c>
      <c r="KF204" s="193">
        <f t="shared" si="985"/>
        <v>3.409252179</v>
      </c>
      <c r="KG204" s="193">
        <f t="shared" si="985"/>
        <v>3.157263164</v>
      </c>
      <c r="KH204" s="193">
        <f t="shared" si="985"/>
        <v>2.914488374</v>
      </c>
      <c r="KI204" s="193">
        <f t="shared" si="985"/>
        <v>2.689340796</v>
      </c>
      <c r="KJ204" s="193">
        <f t="shared" si="985"/>
        <v>2.479817338</v>
      </c>
      <c r="KK204" s="193">
        <f t="shared" si="985"/>
        <v>2.301942739</v>
      </c>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row>
    <row r="205" ht="14.25" customHeight="1">
      <c r="A205" s="1">
        <v>7.0</v>
      </c>
      <c r="B205" s="1">
        <f t="shared" ref="B205:C205" si="986">B204+1</f>
        <v>195</v>
      </c>
      <c r="C205" s="267">
        <f t="shared" si="986"/>
        <v>43660</v>
      </c>
      <c r="D205" s="193">
        <f t="shared" si="15"/>
        <v>9.136504733</v>
      </c>
      <c r="E205" s="193">
        <f>(SUMIFS(Profile!$F$2:$F$17521,Profile!$B$2:$B$17521,$B205,Profile!$C$2:$C$17521,E$8))*$C$6</f>
        <v>0.1490300693</v>
      </c>
      <c r="F205" s="193">
        <f>(SUMIFS(Profile!$F$2:$F$17521,Profile!$B$2:$B$17521,$B205,Profile!$C$2:$C$17521,F$8))*$C$6</f>
        <v>0.1322040937</v>
      </c>
      <c r="G205" s="193">
        <f>(SUMIFS(Profile!$F$2:$F$17521,Profile!$B$2:$B$17521,$B205,Profile!$C$2:$C$17521,G$8))*$C$6</f>
        <v>0.1233904875</v>
      </c>
      <c r="H205" s="193">
        <f>(SUMIFS(Profile!$F$2:$F$17521,Profile!$B$2:$B$17521,$B205,Profile!$C$2:$C$17521,H$8))*$C$6</f>
        <v>0.1185830659</v>
      </c>
      <c r="I205" s="193">
        <f>(SUMIFS(Profile!$F$2:$F$17521,Profile!$B$2:$B$17521,$B205,Profile!$C$2:$C$17521,I$8))*$C$6</f>
        <v>0.1089682227</v>
      </c>
      <c r="J205" s="193">
        <f>(SUMIFS(Profile!$F$2:$F$17521,Profile!$B$2:$B$17521,$B205,Profile!$C$2:$C$17521,J$8))*$C$6</f>
        <v>0.1061638935</v>
      </c>
      <c r="K205" s="193">
        <f>(SUMIFS(Profile!$F$2:$F$17521,Profile!$B$2:$B$17521,$B205,Profile!$C$2:$C$17521,K$8))*$C$6</f>
        <v>0.1061638935</v>
      </c>
      <c r="L205" s="193">
        <f>(SUMIFS(Profile!$F$2:$F$17521,Profile!$B$2:$B$17521,$B205,Profile!$C$2:$C$17521,L$8))*$C$6</f>
        <v>0.1045614196</v>
      </c>
      <c r="M205" s="193">
        <f>(SUMIFS(Profile!$F$2:$F$17521,Profile!$B$2:$B$17521,$B205,Profile!$C$2:$C$17521,M$8))*$C$6</f>
        <v>0.1041608011</v>
      </c>
      <c r="N205" s="193">
        <f>(SUMIFS(Profile!$F$2:$F$17521,Profile!$B$2:$B$17521,$B205,Profile!$C$2:$C$17521,N$8))*$C$6</f>
        <v>0.1061638935</v>
      </c>
      <c r="O205" s="193">
        <f>(SUMIFS(Profile!$F$2:$F$17521,Profile!$B$2:$B$17521,$B205,Profile!$C$2:$C$17521,O$8))*$C$6</f>
        <v>0.1065645119</v>
      </c>
      <c r="P205" s="193">
        <f>(SUMIFS(Profile!$F$2:$F$17521,Profile!$B$2:$B$17521,$B205,Profile!$C$2:$C$17521,P$8))*$C$6</f>
        <v>0.1129744074</v>
      </c>
      <c r="Q205" s="193">
        <f>(SUMIFS(Profile!$F$2:$F$17521,Profile!$B$2:$B$17521,$B205,Profile!$C$2:$C$17521,Q$8))*$C$6</f>
        <v>0.1322040937</v>
      </c>
      <c r="R205" s="193">
        <f>(SUMIFS(Profile!$F$2:$F$17521,Profile!$B$2:$B$17521,$B205,Profile!$C$2:$C$17521,R$8))*$C$6</f>
        <v>0.1606480048</v>
      </c>
      <c r="S205" s="193">
        <f>(SUMIFS(Profile!$F$2:$F$17521,Profile!$B$2:$B$17521,$B205,Profile!$C$2:$C$17521,S$8))*$C$6</f>
        <v>0.1766727435</v>
      </c>
      <c r="T205" s="193">
        <f>(SUMIFS(Profile!$F$2:$F$17521,Profile!$B$2:$B$17521,$B205,Profile!$C$2:$C$17521,T$8))*$C$6</f>
        <v>0.1926974821</v>
      </c>
      <c r="U205" s="193">
        <f>(SUMIFS(Profile!$F$2:$F$17521,Profile!$B$2:$B$17521,$B205,Profile!$C$2:$C$17521,U$8))*$C$6</f>
        <v>0.2035141807</v>
      </c>
      <c r="V205" s="193">
        <f>(SUMIFS(Profile!$F$2:$F$17521,Profile!$B$2:$B$17521,$B205,Profile!$C$2:$C$17521,V$8))*$C$6</f>
        <v>0.2103246946</v>
      </c>
      <c r="W205" s="193">
        <f>(SUMIFS(Profile!$F$2:$F$17521,Profile!$B$2:$B$17521,$B205,Profile!$C$2:$C$17521,W$8))*$C$6</f>
        <v>0.2095234577</v>
      </c>
      <c r="X205" s="193">
        <f>(SUMIFS(Profile!$F$2:$F$17521,Profile!$B$2:$B$17521,$B205,Profile!$C$2:$C$17521,X$8))*$C$6</f>
        <v>0.2099240761</v>
      </c>
      <c r="Y205" s="193">
        <f>(SUMIFS(Profile!$F$2:$F$17521,Profile!$B$2:$B$17521,$B205,Profile!$C$2:$C$17521,Y$8))*$C$6</f>
        <v>0.2103246946</v>
      </c>
      <c r="Z205" s="193">
        <f>(SUMIFS(Profile!$F$2:$F$17521,Profile!$B$2:$B$17521,$B205,Profile!$C$2:$C$17521,Z$8))*$C$6</f>
        <v>0.2015110883</v>
      </c>
      <c r="AA205" s="193">
        <f>(SUMIFS(Profile!$F$2:$F$17521,Profile!$B$2:$B$17521,$B205,Profile!$C$2:$C$17521,AA$8))*$C$6</f>
        <v>0.2035141807</v>
      </c>
      <c r="AB205" s="193">
        <f>(SUMIFS(Profile!$F$2:$F$17521,Profile!$B$2:$B$17521,$B205,Profile!$C$2:$C$17521,AB$8))*$C$6</f>
        <v>0.205517273</v>
      </c>
      <c r="AC205" s="193">
        <f>(SUMIFS(Profile!$F$2:$F$17521,Profile!$B$2:$B$17521,$B205,Profile!$C$2:$C$17521,AC$8))*$C$6</f>
        <v>0.2031135622</v>
      </c>
      <c r="AD205" s="193">
        <f>(SUMIFS(Profile!$F$2:$F$17521,Profile!$B$2:$B$17521,$B205,Profile!$C$2:$C$17521,AD$8))*$C$6</f>
        <v>0.2011104699</v>
      </c>
      <c r="AE205" s="193">
        <f>(SUMIFS(Profile!$F$2:$F$17521,Profile!$B$2:$B$17521,$B205,Profile!$C$2:$C$17521,AE$8))*$C$6</f>
        <v>0.1963030483</v>
      </c>
      <c r="AF205" s="193">
        <f>(SUMIFS(Profile!$F$2:$F$17521,Profile!$B$2:$B$17521,$B205,Profile!$C$2:$C$17521,AF$8))*$C$6</f>
        <v>0.1963030483</v>
      </c>
      <c r="AG205" s="193">
        <f>(SUMIFS(Profile!$F$2:$F$17521,Profile!$B$2:$B$17521,$B205,Profile!$C$2:$C$17521,AG$8))*$C$6</f>
        <v>0.1918962452</v>
      </c>
      <c r="AH205" s="193">
        <f>(SUMIFS(Profile!$F$2:$F$17521,Profile!$B$2:$B$17521,$B205,Profile!$C$2:$C$17521,AH$8))*$C$6</f>
        <v>0.1926974821</v>
      </c>
      <c r="AI205" s="193">
        <f>(SUMIFS(Profile!$F$2:$F$17521,Profile!$B$2:$B$17521,$B205,Profile!$C$2:$C$17521,AI$8))*$C$6</f>
        <v>0.1959024298</v>
      </c>
      <c r="AJ205" s="193">
        <f>(SUMIFS(Profile!$F$2:$F$17521,Profile!$B$2:$B$17521,$B205,Profile!$C$2:$C$17521,AJ$8))*$C$6</f>
        <v>0.2035141807</v>
      </c>
      <c r="AK205" s="193">
        <f>(SUMIFS(Profile!$F$2:$F$17521,Profile!$B$2:$B$17521,$B205,Profile!$C$2:$C$17521,AK$8))*$C$6</f>
        <v>0.2131290239</v>
      </c>
      <c r="AL205" s="193">
        <f>(SUMIFS(Profile!$F$2:$F$17521,Profile!$B$2:$B$17521,$B205,Profile!$C$2:$C$17521,AL$8))*$C$6</f>
        <v>0.2323587102</v>
      </c>
      <c r="AM205" s="193">
        <f>(SUMIFS(Profile!$F$2:$F$17521,Profile!$B$2:$B$17521,$B205,Profile!$C$2:$C$17521,AM$8))*$C$6</f>
        <v>0.2535914889</v>
      </c>
      <c r="AN205" s="193">
        <f>(SUMIFS(Profile!$F$2:$F$17521,Profile!$B$2:$B$17521,$B205,Profile!$C$2:$C$17521,AN$8))*$C$6</f>
        <v>0.2575976736</v>
      </c>
      <c r="AO205" s="193">
        <f>(SUMIFS(Profile!$F$2:$F$17521,Profile!$B$2:$B$17521,$B205,Profile!$C$2:$C$17521,AO$8))*$C$6</f>
        <v>0.2600013844</v>
      </c>
      <c r="AP205" s="193">
        <f>(SUMIFS(Profile!$F$2:$F$17521,Profile!$B$2:$B$17521,$B205,Profile!$C$2:$C$17521,AP$8))*$C$6</f>
        <v>0.2604020028</v>
      </c>
      <c r="AQ205" s="193">
        <f>(SUMIFS(Profile!$F$2:$F$17521,Profile!$B$2:$B$17521,$B205,Profile!$C$2:$C$17521,AQ$8))*$C$6</f>
        <v>0.2555945812</v>
      </c>
      <c r="AR205" s="193">
        <f>(SUMIFS(Profile!$F$2:$F$17521,Profile!$B$2:$B$17521,$B205,Profile!$C$2:$C$17521,AR$8))*$C$6</f>
        <v>0.257998292</v>
      </c>
      <c r="AS205" s="193">
        <f>(SUMIFS(Profile!$F$2:$F$17521,Profile!$B$2:$B$17521,$B205,Profile!$C$2:$C$17521,AS$8))*$C$6</f>
        <v>0.2479828304</v>
      </c>
      <c r="AT205" s="193">
        <f>(SUMIFS(Profile!$F$2:$F$17521,Profile!$B$2:$B$17521,$B205,Profile!$C$2:$C$17521,AT$8))*$C$6</f>
        <v>0.246780975</v>
      </c>
      <c r="AU205" s="193">
        <f>(SUMIFS(Profile!$F$2:$F$17521,Profile!$B$2:$B$17521,$B205,Profile!$C$2:$C$17521,AU$8))*$C$6</f>
        <v>0.2559951997</v>
      </c>
      <c r="AV205" s="193">
        <f>(SUMIFS(Profile!$F$2:$F$17521,Profile!$B$2:$B$17521,$B205,Profile!$C$2:$C$17521,AV$8))*$C$6</f>
        <v>0.2551939628</v>
      </c>
      <c r="AW205" s="193">
        <f>(SUMIFS(Profile!$F$2:$F$17521,Profile!$B$2:$B$17521,$B205,Profile!$C$2:$C$17521,AW$8))*$C$6</f>
        <v>0.2483834488</v>
      </c>
      <c r="AX205" s="193">
        <f>(SUMIFS(Profile!$F$2:$F$17521,Profile!$B$2:$B$17521,$B205,Profile!$C$2:$C$17521,AX$8))*$C$6</f>
        <v>0.2275512886</v>
      </c>
      <c r="AY205" s="193">
        <f>(SUMIFS(Profile!$F$2:$F$17521,Profile!$B$2:$B$17521,$B205,Profile!$C$2:$C$17521,AY$8))*$C$6</f>
        <v>0.2079209838</v>
      </c>
      <c r="AZ205" s="193">
        <f>(SUMIFS(Profile!$F$2:$F$17521,Profile!$B$2:$B$17521,$B205,Profile!$C$2:$C$17521,AZ$8))*$C$6</f>
        <v>0.1798776912</v>
      </c>
      <c r="BA205" s="193">
        <f t="shared" si="16"/>
        <v>9.75573702</v>
      </c>
      <c r="BB205" s="193">
        <f>(SUMIFS(Profile!$E$2:$E$17521,Profile!$B$2:$B$17521,$B205,Profile!$C$2:$C$17521,BB$8))*$C$9</f>
        <v>0</v>
      </c>
      <c r="BC205" s="193">
        <f>(SUMIFS(Profile!$E$2:$E$17521,Profile!$B$2:$B$17521,$B205,Profile!$C$2:$C$17521,BC$8))*$C$9</f>
        <v>0</v>
      </c>
      <c r="BD205" s="193">
        <f>(SUMIFS(Profile!$E$2:$E$17521,Profile!$B$2:$B$17521,$B205,Profile!$C$2:$C$17521,BD$8))*$C$9</f>
        <v>0</v>
      </c>
      <c r="BE205" s="193">
        <f>(SUMIFS(Profile!$E$2:$E$17521,Profile!$B$2:$B$17521,$B205,Profile!$C$2:$C$17521,BE$8))*$C$9</f>
        <v>0</v>
      </c>
      <c r="BF205" s="193">
        <f>(SUMIFS(Profile!$E$2:$E$17521,Profile!$B$2:$B$17521,$B205,Profile!$C$2:$C$17521,BF$8))*$C$9</f>
        <v>0</v>
      </c>
      <c r="BG205" s="193">
        <f>(SUMIFS(Profile!$E$2:$E$17521,Profile!$B$2:$B$17521,$B205,Profile!$C$2:$C$17521,BG$8))*$C$9</f>
        <v>0</v>
      </c>
      <c r="BH205" s="193">
        <f>(SUMIFS(Profile!$E$2:$E$17521,Profile!$B$2:$B$17521,$B205,Profile!$C$2:$C$17521,BH$8))*$C$9</f>
        <v>0</v>
      </c>
      <c r="BI205" s="193">
        <f>(SUMIFS(Profile!$E$2:$E$17521,Profile!$B$2:$B$17521,$B205,Profile!$C$2:$C$17521,BI$8))*$C$9</f>
        <v>0</v>
      </c>
      <c r="BJ205" s="193">
        <f>(SUMIFS(Profile!$E$2:$E$17521,Profile!$B$2:$B$17521,$B205,Profile!$C$2:$C$17521,BJ$8))*$C$9</f>
        <v>0.004342179152</v>
      </c>
      <c r="BK205" s="193">
        <f>(SUMIFS(Profile!$E$2:$E$17521,Profile!$B$2:$B$17521,$B205,Profile!$C$2:$C$17521,BK$8))*$C$9</f>
        <v>0.01266336645</v>
      </c>
      <c r="BL205" s="193">
        <f>(SUMIFS(Profile!$E$2:$E$17521,Profile!$B$2:$B$17521,$B205,Profile!$C$2:$C$17521,BL$8))*$C$9</f>
        <v>0.03174346814</v>
      </c>
      <c r="BM205" s="193">
        <f>(SUMIFS(Profile!$E$2:$E$17521,Profile!$B$2:$B$17521,$B205,Profile!$C$2:$C$17521,BM$8))*$C$9</f>
        <v>0.06631708844</v>
      </c>
      <c r="BN205" s="193">
        <f>(SUMIFS(Profile!$E$2:$E$17521,Profile!$B$2:$B$17521,$B205,Profile!$C$2:$C$17521,BN$8))*$C$9</f>
        <v>0.106247246</v>
      </c>
      <c r="BO205" s="193">
        <f>(SUMIFS(Profile!$E$2:$E$17521,Profile!$B$2:$B$17521,$B205,Profile!$C$2:$C$17521,BO$8))*$C$9</f>
        <v>0.1466052543</v>
      </c>
      <c r="BP205" s="193">
        <f>(SUMIFS(Profile!$E$2:$E$17521,Profile!$B$2:$B$17521,$B205,Profile!$C$2:$C$17521,BP$8))*$C$9</f>
        <v>0.1992429629</v>
      </c>
      <c r="BQ205" s="193">
        <f>(SUMIFS(Profile!$E$2:$E$17521,Profile!$B$2:$B$17521,$B205,Profile!$C$2:$C$17521,BQ$8))*$C$9</f>
        <v>0.2523256144</v>
      </c>
      <c r="BR205" s="193">
        <f>(SUMIFS(Profile!$E$2:$E$17521,Profile!$B$2:$B$17521,$B205,Profile!$C$2:$C$17521,BR$8))*$C$9</f>
        <v>0.317895807</v>
      </c>
      <c r="BS205" s="193">
        <f>(SUMIFS(Profile!$E$2:$E$17521,Profile!$B$2:$B$17521,$B205,Profile!$C$2:$C$17521,BS$8))*$C$9</f>
        <v>0.3814227096</v>
      </c>
      <c r="BT205" s="193">
        <f>(SUMIFS(Profile!$E$2:$E$17521,Profile!$B$2:$B$17521,$B205,Profile!$C$2:$C$17521,BT$8))*$C$9</f>
        <v>0.439933231</v>
      </c>
      <c r="BU205" s="193">
        <f>(SUMIFS(Profile!$E$2:$E$17521,Profile!$B$2:$B$17521,$B205,Profile!$C$2:$C$17521,BU$8))*$C$9</f>
        <v>0.4868810973</v>
      </c>
      <c r="BV205" s="193">
        <f>(SUMIFS(Profile!$E$2:$E$17521,Profile!$B$2:$B$17521,$B205,Profile!$C$2:$C$17521,BV$8))*$C$9</f>
        <v>0.5267518099</v>
      </c>
      <c r="BW205" s="193">
        <f>(SUMIFS(Profile!$E$2:$E$17521,Profile!$B$2:$B$17521,$B205,Profile!$C$2:$C$17521,BW$8))*$C$9</f>
        <v>0.5428885925</v>
      </c>
      <c r="BX205" s="193">
        <f>(SUMIFS(Profile!$E$2:$E$17521,Profile!$B$2:$B$17521,$B205,Profile!$C$2:$C$17521,BX$8))*$C$9</f>
        <v>0.5503908926</v>
      </c>
      <c r="BY205" s="193">
        <f>(SUMIFS(Profile!$E$2:$E$17521,Profile!$B$2:$B$17521,$B205,Profile!$C$2:$C$17521,BY$8))*$C$9</f>
        <v>0.5392246842</v>
      </c>
      <c r="BZ205" s="193">
        <f>(SUMIFS(Profile!$E$2:$E$17521,Profile!$B$2:$B$17521,$B205,Profile!$C$2:$C$17521,BZ$8))*$C$9</f>
        <v>0.5566197227</v>
      </c>
      <c r="CA205" s="193">
        <f>(SUMIFS(Profile!$E$2:$E$17521,Profile!$B$2:$B$17521,$B205,Profile!$C$2:$C$17521,CA$8))*$C$9</f>
        <v>0.5361740412</v>
      </c>
      <c r="CB205" s="193">
        <f>(SUMIFS(Profile!$E$2:$E$17521,Profile!$B$2:$B$17521,$B205,Profile!$C$2:$C$17521,CB$8))*$C$9</f>
        <v>0.5220162609</v>
      </c>
      <c r="CC205" s="193">
        <f>(SUMIFS(Profile!$E$2:$E$17521,Profile!$B$2:$B$17521,$B205,Profile!$C$2:$C$17521,CC$8))*$C$9</f>
        <v>0.5049562168</v>
      </c>
      <c r="CD205" s="193">
        <f>(SUMIFS(Profile!$E$2:$E$17521,Profile!$B$2:$B$17521,$B205,Profile!$C$2:$C$17521,CD$8))*$C$9</f>
        <v>0.496974143</v>
      </c>
      <c r="CE205" s="193">
        <f>(SUMIFS(Profile!$E$2:$E$17521,Profile!$B$2:$B$17521,$B205,Profile!$C$2:$C$17521,CE$8))*$C$9</f>
        <v>0.4991143536</v>
      </c>
      <c r="CF205" s="193">
        <f>(SUMIFS(Profile!$E$2:$E$17521,Profile!$B$2:$B$17521,$B205,Profile!$C$2:$C$17521,CF$8))*$C$9</f>
        <v>0.4001483848</v>
      </c>
      <c r="CG205" s="193">
        <f>(SUMIFS(Profile!$E$2:$E$17521,Profile!$B$2:$B$17521,$B205,Profile!$C$2:$C$17521,CG$8))*$C$9</f>
        <v>0.3465639391</v>
      </c>
      <c r="CH205" s="193">
        <f>(SUMIFS(Profile!$E$2:$E$17521,Profile!$B$2:$B$17521,$B205,Profile!$C$2:$C$17521,CH$8))*$C$9</f>
        <v>0.3113659511</v>
      </c>
      <c r="CI205" s="193">
        <f>(SUMIFS(Profile!$E$2:$E$17521,Profile!$B$2:$B$17521,$B205,Profile!$C$2:$C$17521,CI$8))*$C$9</f>
        <v>0.2639683982</v>
      </c>
      <c r="CJ205" s="193">
        <f>(SUMIFS(Profile!$E$2:$E$17521,Profile!$B$2:$B$17521,$B205,Profile!$C$2:$C$17521,CJ$8))*$C$9</f>
        <v>0.2085233026</v>
      </c>
      <c r="CK205" s="193">
        <f>(SUMIFS(Profile!$E$2:$E$17521,Profile!$B$2:$B$17521,$B205,Profile!$C$2:$C$17521,CK$8))*$C$9</f>
        <v>0.1722638516</v>
      </c>
      <c r="CL205" s="193">
        <f>(SUMIFS(Profile!$E$2:$E$17521,Profile!$B$2:$B$17521,$B205,Profile!$C$2:$C$17521,CL$8))*$C$9</f>
        <v>0.1374995752</v>
      </c>
      <c r="CM205" s="193">
        <f>(SUMIFS(Profile!$E$2:$E$17521,Profile!$B$2:$B$17521,$B205,Profile!$C$2:$C$17521,CM$8))*$C$9</f>
        <v>0.09766782371</v>
      </c>
      <c r="CN205" s="193">
        <f>(SUMIFS(Profile!$E$2:$E$17521,Profile!$B$2:$B$17521,$B205,Profile!$C$2:$C$17521,CN$8))*$C$9</f>
        <v>0.05859252591</v>
      </c>
      <c r="CO205" s="193">
        <f>(SUMIFS(Profile!$E$2:$E$17521,Profile!$B$2:$B$17521,$B205,Profile!$C$2:$C$17521,CO$8))*$C$9</f>
        <v>0.0275980636</v>
      </c>
      <c r="CP205" s="193">
        <f>(SUMIFS(Profile!$E$2:$E$17521,Profile!$B$2:$B$17521,$B205,Profile!$C$2:$C$17521,CP$8))*$C$9</f>
        <v>0.01037624825</v>
      </c>
      <c r="CQ205" s="193">
        <f>(SUMIFS(Profile!$E$2:$E$17521,Profile!$B$2:$B$17521,$B205,Profile!$C$2:$C$17521,CQ$8))*$C$9</f>
        <v>0.0004382140052</v>
      </c>
      <c r="CR205" s="193">
        <f>(SUMIFS(Profile!$E$2:$E$17521,Profile!$B$2:$B$17521,$B205,Profile!$C$2:$C$17521,CR$8))*$C$9</f>
        <v>0</v>
      </c>
      <c r="CS205" s="193">
        <f>(SUMIFS(Profile!$E$2:$E$17521,Profile!$B$2:$B$17521,$B205,Profile!$C$2:$C$17521,CS$8))*$C$9</f>
        <v>0</v>
      </c>
      <c r="CT205" s="193">
        <f>(SUMIFS(Profile!$E$2:$E$17521,Profile!$B$2:$B$17521,$B205,Profile!$C$2:$C$17521,CT$8))*$C$9</f>
        <v>0</v>
      </c>
      <c r="CU205" s="193">
        <f>(SUMIFS(Profile!$E$2:$E$17521,Profile!$B$2:$B$17521,$B205,Profile!$C$2:$C$17521,CU$8))*$C$9</f>
        <v>0</v>
      </c>
      <c r="CV205" s="193">
        <f>(SUMIFS(Profile!$E$2:$E$17521,Profile!$B$2:$B$17521,$B205,Profile!$C$2:$C$17521,CV$8))*$C$9</f>
        <v>0</v>
      </c>
      <c r="CW205" s="193">
        <f>(SUMIFS(Profile!$E$2:$E$17521,Profile!$B$2:$B$17521,$B205,Profile!$C$2:$C$17521,CW$8))*$C$9</f>
        <v>0</v>
      </c>
      <c r="CX205" s="193">
        <f t="shared" si="17"/>
        <v>4.625006741</v>
      </c>
      <c r="CY205" s="193">
        <f t="shared" ref="CY205:ET205" si="987">MAX(BB205-E205,0)</f>
        <v>0</v>
      </c>
      <c r="CZ205" s="193">
        <f t="shared" si="987"/>
        <v>0</v>
      </c>
      <c r="DA205" s="193">
        <f t="shared" si="987"/>
        <v>0</v>
      </c>
      <c r="DB205" s="193">
        <f t="shared" si="987"/>
        <v>0</v>
      </c>
      <c r="DC205" s="193">
        <f t="shared" si="987"/>
        <v>0</v>
      </c>
      <c r="DD205" s="193">
        <f t="shared" si="987"/>
        <v>0</v>
      </c>
      <c r="DE205" s="193">
        <f t="shared" si="987"/>
        <v>0</v>
      </c>
      <c r="DF205" s="193">
        <f t="shared" si="987"/>
        <v>0</v>
      </c>
      <c r="DG205" s="193">
        <f t="shared" si="987"/>
        <v>0</v>
      </c>
      <c r="DH205" s="193">
        <f t="shared" si="987"/>
        <v>0</v>
      </c>
      <c r="DI205" s="193">
        <f t="shared" si="987"/>
        <v>0</v>
      </c>
      <c r="DJ205" s="193">
        <f t="shared" si="987"/>
        <v>0</v>
      </c>
      <c r="DK205" s="193">
        <f t="shared" si="987"/>
        <v>0</v>
      </c>
      <c r="DL205" s="193">
        <f t="shared" si="987"/>
        <v>0</v>
      </c>
      <c r="DM205" s="193">
        <f t="shared" si="987"/>
        <v>0.02257021944</v>
      </c>
      <c r="DN205" s="193">
        <f t="shared" si="987"/>
        <v>0.05962813236</v>
      </c>
      <c r="DO205" s="193">
        <f t="shared" si="987"/>
        <v>0.1143816263</v>
      </c>
      <c r="DP205" s="193">
        <f t="shared" si="987"/>
        <v>0.171098015</v>
      </c>
      <c r="DQ205" s="193">
        <f t="shared" si="987"/>
        <v>0.2304097734</v>
      </c>
      <c r="DR205" s="193">
        <f t="shared" si="987"/>
        <v>0.2769570212</v>
      </c>
      <c r="DS205" s="193">
        <f t="shared" si="987"/>
        <v>0.3164271153</v>
      </c>
      <c r="DT205" s="193">
        <f t="shared" si="987"/>
        <v>0.3413775042</v>
      </c>
      <c r="DU205" s="193">
        <f t="shared" si="987"/>
        <v>0.346876712</v>
      </c>
      <c r="DV205" s="193">
        <f t="shared" si="987"/>
        <v>0.3337074112</v>
      </c>
      <c r="DW205" s="193">
        <f t="shared" si="987"/>
        <v>0.3535061605</v>
      </c>
      <c r="DX205" s="193">
        <f t="shared" si="987"/>
        <v>0.3350635713</v>
      </c>
      <c r="DY205" s="193">
        <f t="shared" si="987"/>
        <v>0.3257132126</v>
      </c>
      <c r="DZ205" s="193">
        <f t="shared" si="987"/>
        <v>0.3086531685</v>
      </c>
      <c r="EA205" s="193">
        <f t="shared" si="987"/>
        <v>0.3050778978</v>
      </c>
      <c r="EB205" s="193">
        <f t="shared" si="987"/>
        <v>0.3064168715</v>
      </c>
      <c r="EC205" s="193">
        <f t="shared" si="987"/>
        <v>0.204245955</v>
      </c>
      <c r="ED205" s="193">
        <f t="shared" si="987"/>
        <v>0.1430497585</v>
      </c>
      <c r="EE205" s="193">
        <f t="shared" si="987"/>
        <v>0.0982369272</v>
      </c>
      <c r="EF205" s="193">
        <f t="shared" si="987"/>
        <v>0.03160968796</v>
      </c>
      <c r="EG205" s="193">
        <f t="shared" si="987"/>
        <v>0</v>
      </c>
      <c r="EH205" s="193">
        <f t="shared" si="987"/>
        <v>0</v>
      </c>
      <c r="EI205" s="193">
        <f t="shared" si="987"/>
        <v>0</v>
      </c>
      <c r="EJ205" s="193">
        <f t="shared" si="987"/>
        <v>0</v>
      </c>
      <c r="EK205" s="193">
        <f t="shared" si="987"/>
        <v>0</v>
      </c>
      <c r="EL205" s="193">
        <f t="shared" si="987"/>
        <v>0</v>
      </c>
      <c r="EM205" s="193">
        <f t="shared" si="987"/>
        <v>0</v>
      </c>
      <c r="EN205" s="193">
        <f t="shared" si="987"/>
        <v>0</v>
      </c>
      <c r="EO205" s="193">
        <f t="shared" si="987"/>
        <v>0</v>
      </c>
      <c r="EP205" s="193">
        <f t="shared" si="987"/>
        <v>0</v>
      </c>
      <c r="EQ205" s="193">
        <f t="shared" si="987"/>
        <v>0</v>
      </c>
      <c r="ER205" s="193">
        <f t="shared" si="987"/>
        <v>0</v>
      </c>
      <c r="ES205" s="193">
        <f t="shared" si="987"/>
        <v>0</v>
      </c>
      <c r="ET205" s="193">
        <f t="shared" si="987"/>
        <v>0</v>
      </c>
      <c r="EU205" s="193">
        <f t="shared" si="19"/>
        <v>5.130730279</v>
      </c>
      <c r="EV205" s="193">
        <f t="shared" ref="EV205:GQ205" si="988">BB205-CY205</f>
        <v>0</v>
      </c>
      <c r="EW205" s="193">
        <f t="shared" si="988"/>
        <v>0</v>
      </c>
      <c r="EX205" s="193">
        <f t="shared" si="988"/>
        <v>0</v>
      </c>
      <c r="EY205" s="193">
        <f t="shared" si="988"/>
        <v>0</v>
      </c>
      <c r="EZ205" s="193">
        <f t="shared" si="988"/>
        <v>0</v>
      </c>
      <c r="FA205" s="193">
        <f t="shared" si="988"/>
        <v>0</v>
      </c>
      <c r="FB205" s="193">
        <f t="shared" si="988"/>
        <v>0</v>
      </c>
      <c r="FC205" s="193">
        <f t="shared" si="988"/>
        <v>0</v>
      </c>
      <c r="FD205" s="193">
        <f t="shared" si="988"/>
        <v>0.004342179152</v>
      </c>
      <c r="FE205" s="193">
        <f t="shared" si="988"/>
        <v>0.01266336645</v>
      </c>
      <c r="FF205" s="193">
        <f t="shared" si="988"/>
        <v>0.03174346814</v>
      </c>
      <c r="FG205" s="193">
        <f t="shared" si="988"/>
        <v>0.06631708844</v>
      </c>
      <c r="FH205" s="193">
        <f t="shared" si="988"/>
        <v>0.106247246</v>
      </c>
      <c r="FI205" s="193">
        <f t="shared" si="988"/>
        <v>0.1466052543</v>
      </c>
      <c r="FJ205" s="193">
        <f t="shared" si="988"/>
        <v>0.1766727435</v>
      </c>
      <c r="FK205" s="193">
        <f t="shared" si="988"/>
        <v>0.1926974821</v>
      </c>
      <c r="FL205" s="193">
        <f t="shared" si="988"/>
        <v>0.2035141807</v>
      </c>
      <c r="FM205" s="193">
        <f t="shared" si="988"/>
        <v>0.2103246946</v>
      </c>
      <c r="FN205" s="193">
        <f t="shared" si="988"/>
        <v>0.2095234577</v>
      </c>
      <c r="FO205" s="193">
        <f t="shared" si="988"/>
        <v>0.2099240761</v>
      </c>
      <c r="FP205" s="193">
        <f t="shared" si="988"/>
        <v>0.2103246946</v>
      </c>
      <c r="FQ205" s="193">
        <f t="shared" si="988"/>
        <v>0.2015110883</v>
      </c>
      <c r="FR205" s="193">
        <f t="shared" si="988"/>
        <v>0.2035141807</v>
      </c>
      <c r="FS205" s="193">
        <f t="shared" si="988"/>
        <v>0.205517273</v>
      </c>
      <c r="FT205" s="193">
        <f t="shared" si="988"/>
        <v>0.2031135622</v>
      </c>
      <c r="FU205" s="193">
        <f t="shared" si="988"/>
        <v>0.2011104699</v>
      </c>
      <c r="FV205" s="193">
        <f t="shared" si="988"/>
        <v>0.1963030483</v>
      </c>
      <c r="FW205" s="193">
        <f t="shared" si="988"/>
        <v>0.1963030483</v>
      </c>
      <c r="FX205" s="193">
        <f t="shared" si="988"/>
        <v>0.1918962452</v>
      </c>
      <c r="FY205" s="193">
        <f t="shared" si="988"/>
        <v>0.1926974821</v>
      </c>
      <c r="FZ205" s="193">
        <f t="shared" si="988"/>
        <v>0.1959024298</v>
      </c>
      <c r="GA205" s="193">
        <f t="shared" si="988"/>
        <v>0.2035141807</v>
      </c>
      <c r="GB205" s="193">
        <f t="shared" si="988"/>
        <v>0.2131290239</v>
      </c>
      <c r="GC205" s="193">
        <f t="shared" si="988"/>
        <v>0.2323587102</v>
      </c>
      <c r="GD205" s="193">
        <f t="shared" si="988"/>
        <v>0.2085233026</v>
      </c>
      <c r="GE205" s="193">
        <f t="shared" si="988"/>
        <v>0.1722638516</v>
      </c>
      <c r="GF205" s="193">
        <f t="shared" si="988"/>
        <v>0.1374995752</v>
      </c>
      <c r="GG205" s="193">
        <f t="shared" si="988"/>
        <v>0.09766782371</v>
      </c>
      <c r="GH205" s="193">
        <f t="shared" si="988"/>
        <v>0.05859252591</v>
      </c>
      <c r="GI205" s="193">
        <f t="shared" si="988"/>
        <v>0.0275980636</v>
      </c>
      <c r="GJ205" s="193">
        <f t="shared" si="988"/>
        <v>0.01037624825</v>
      </c>
      <c r="GK205" s="193">
        <f t="shared" si="988"/>
        <v>0.0004382140052</v>
      </c>
      <c r="GL205" s="193">
        <f t="shared" si="988"/>
        <v>0</v>
      </c>
      <c r="GM205" s="193">
        <f t="shared" si="988"/>
        <v>0</v>
      </c>
      <c r="GN205" s="193">
        <f t="shared" si="988"/>
        <v>0</v>
      </c>
      <c r="GO205" s="193">
        <f t="shared" si="988"/>
        <v>0</v>
      </c>
      <c r="GP205" s="193">
        <f t="shared" si="988"/>
        <v>0</v>
      </c>
      <c r="GQ205" s="193">
        <f t="shared" si="988"/>
        <v>0</v>
      </c>
      <c r="GR205" s="193">
        <f t="shared" si="21"/>
        <v>4.005774454</v>
      </c>
      <c r="GS205" s="193">
        <f t="shared" ref="GS205:IN205" si="989">E205-EV205</f>
        <v>0.1490300693</v>
      </c>
      <c r="GT205" s="193">
        <f t="shared" si="989"/>
        <v>0.1322040937</v>
      </c>
      <c r="GU205" s="193">
        <f t="shared" si="989"/>
        <v>0.1233904875</v>
      </c>
      <c r="GV205" s="193">
        <f t="shared" si="989"/>
        <v>0.1185830659</v>
      </c>
      <c r="GW205" s="193">
        <f t="shared" si="989"/>
        <v>0.1089682227</v>
      </c>
      <c r="GX205" s="193">
        <f t="shared" si="989"/>
        <v>0.1061638935</v>
      </c>
      <c r="GY205" s="193">
        <f t="shared" si="989"/>
        <v>0.1061638935</v>
      </c>
      <c r="GZ205" s="193">
        <f t="shared" si="989"/>
        <v>0.1045614196</v>
      </c>
      <c r="HA205" s="193">
        <f t="shared" si="989"/>
        <v>0.09981862198</v>
      </c>
      <c r="HB205" s="193">
        <f t="shared" si="989"/>
        <v>0.09350052701</v>
      </c>
      <c r="HC205" s="193">
        <f t="shared" si="989"/>
        <v>0.07482104379</v>
      </c>
      <c r="HD205" s="193">
        <f t="shared" si="989"/>
        <v>0.04665731894</v>
      </c>
      <c r="HE205" s="193">
        <f t="shared" si="989"/>
        <v>0.02595684772</v>
      </c>
      <c r="HF205" s="193">
        <f t="shared" si="989"/>
        <v>0.01404275051</v>
      </c>
      <c r="HG205" s="193">
        <f t="shared" si="989"/>
        <v>0</v>
      </c>
      <c r="HH205" s="193">
        <f t="shared" si="989"/>
        <v>0</v>
      </c>
      <c r="HI205" s="193">
        <f t="shared" si="989"/>
        <v>0</v>
      </c>
      <c r="HJ205" s="193">
        <f t="shared" si="989"/>
        <v>0</v>
      </c>
      <c r="HK205" s="193">
        <f t="shared" si="989"/>
        <v>0</v>
      </c>
      <c r="HL205" s="193">
        <f t="shared" si="989"/>
        <v>0</v>
      </c>
      <c r="HM205" s="193">
        <f t="shared" si="989"/>
        <v>0</v>
      </c>
      <c r="HN205" s="193">
        <f t="shared" si="989"/>
        <v>0</v>
      </c>
      <c r="HO205" s="193">
        <f t="shared" si="989"/>
        <v>0</v>
      </c>
      <c r="HP205" s="193">
        <f t="shared" si="989"/>
        <v>0</v>
      </c>
      <c r="HQ205" s="193">
        <f t="shared" si="989"/>
        <v>0</v>
      </c>
      <c r="HR205" s="193">
        <f t="shared" si="989"/>
        <v>0</v>
      </c>
      <c r="HS205" s="193">
        <f t="shared" si="989"/>
        <v>0</v>
      </c>
      <c r="HT205" s="193">
        <f t="shared" si="989"/>
        <v>0</v>
      </c>
      <c r="HU205" s="193">
        <f t="shared" si="989"/>
        <v>0</v>
      </c>
      <c r="HV205" s="193">
        <f t="shared" si="989"/>
        <v>0</v>
      </c>
      <c r="HW205" s="193">
        <f t="shared" si="989"/>
        <v>0</v>
      </c>
      <c r="HX205" s="193">
        <f t="shared" si="989"/>
        <v>0</v>
      </c>
      <c r="HY205" s="193">
        <f t="shared" si="989"/>
        <v>0</v>
      </c>
      <c r="HZ205" s="193">
        <f t="shared" si="989"/>
        <v>0</v>
      </c>
      <c r="IA205" s="193">
        <f t="shared" si="989"/>
        <v>0.04506818627</v>
      </c>
      <c r="IB205" s="193">
        <f t="shared" si="989"/>
        <v>0.08533382196</v>
      </c>
      <c r="IC205" s="193">
        <f t="shared" si="989"/>
        <v>0.1225018092</v>
      </c>
      <c r="ID205" s="193">
        <f t="shared" si="989"/>
        <v>0.1627341791</v>
      </c>
      <c r="IE205" s="193">
        <f t="shared" si="989"/>
        <v>0.1970020553</v>
      </c>
      <c r="IF205" s="193">
        <f t="shared" si="989"/>
        <v>0.2304002284</v>
      </c>
      <c r="IG205" s="193">
        <f t="shared" si="989"/>
        <v>0.2376065821</v>
      </c>
      <c r="IH205" s="193">
        <f t="shared" si="989"/>
        <v>0.246342761</v>
      </c>
      <c r="II205" s="193">
        <f t="shared" si="989"/>
        <v>0.2559951997</v>
      </c>
      <c r="IJ205" s="193">
        <f t="shared" si="989"/>
        <v>0.2551939628</v>
      </c>
      <c r="IK205" s="193">
        <f t="shared" si="989"/>
        <v>0.2483834488</v>
      </c>
      <c r="IL205" s="193">
        <f t="shared" si="989"/>
        <v>0.2275512886</v>
      </c>
      <c r="IM205" s="193">
        <f t="shared" si="989"/>
        <v>0.2079209838</v>
      </c>
      <c r="IN205" s="193">
        <f t="shared" si="989"/>
        <v>0.1798776912</v>
      </c>
      <c r="IO205" s="193">
        <f t="shared" si="23"/>
        <v>2.701912198</v>
      </c>
      <c r="IP205" s="193">
        <f t="shared" si="29"/>
        <v>2.15291267</v>
      </c>
      <c r="IQ205" s="193">
        <f t="shared" ref="IQ205:KK205" si="990">MAX((MIN(CZ205+IP205,$IO$7))-GT205,0)</f>
        <v>2.020708576</v>
      </c>
      <c r="IR205" s="193">
        <f t="shared" si="990"/>
        <v>1.897318089</v>
      </c>
      <c r="IS205" s="193">
        <f t="shared" si="990"/>
        <v>1.778735023</v>
      </c>
      <c r="IT205" s="193">
        <f t="shared" si="990"/>
        <v>1.6697668</v>
      </c>
      <c r="IU205" s="193">
        <f t="shared" si="990"/>
        <v>1.563602907</v>
      </c>
      <c r="IV205" s="193">
        <f t="shared" si="990"/>
        <v>1.457439013</v>
      </c>
      <c r="IW205" s="193">
        <f t="shared" si="990"/>
        <v>1.352877594</v>
      </c>
      <c r="IX205" s="193">
        <f t="shared" si="990"/>
        <v>1.253058972</v>
      </c>
      <c r="IY205" s="193">
        <f t="shared" si="990"/>
        <v>1.159558445</v>
      </c>
      <c r="IZ205" s="193">
        <f t="shared" si="990"/>
        <v>1.084737401</v>
      </c>
      <c r="JA205" s="193">
        <f t="shared" si="990"/>
        <v>1.038080082</v>
      </c>
      <c r="JB205" s="193">
        <f t="shared" si="990"/>
        <v>1.012123234</v>
      </c>
      <c r="JC205" s="193">
        <f t="shared" si="990"/>
        <v>0.9980804837</v>
      </c>
      <c r="JD205" s="193">
        <f t="shared" si="990"/>
        <v>1.020650703</v>
      </c>
      <c r="JE205" s="193">
        <f t="shared" si="990"/>
        <v>1.080278836</v>
      </c>
      <c r="JF205" s="193">
        <f t="shared" si="990"/>
        <v>1.194660462</v>
      </c>
      <c r="JG205" s="193">
        <f t="shared" si="990"/>
        <v>1.365758477</v>
      </c>
      <c r="JH205" s="193">
        <f t="shared" si="990"/>
        <v>1.59616825</v>
      </c>
      <c r="JI205" s="193">
        <f t="shared" si="990"/>
        <v>1.873125271</v>
      </c>
      <c r="JJ205" s="193">
        <f t="shared" si="990"/>
        <v>2.189552387</v>
      </c>
      <c r="JK205" s="193">
        <f t="shared" si="990"/>
        <v>2.530929891</v>
      </c>
      <c r="JL205" s="193">
        <f t="shared" si="990"/>
        <v>2.877806603</v>
      </c>
      <c r="JM205" s="193">
        <f t="shared" si="990"/>
        <v>3.211514014</v>
      </c>
      <c r="JN205" s="193">
        <f t="shared" si="990"/>
        <v>3.565020175</v>
      </c>
      <c r="JO205" s="193">
        <f t="shared" si="990"/>
        <v>3.900083746</v>
      </c>
      <c r="JP205" s="193">
        <f t="shared" si="990"/>
        <v>4.225796958</v>
      </c>
      <c r="JQ205" s="193">
        <f t="shared" si="990"/>
        <v>4.534450127</v>
      </c>
      <c r="JR205" s="193">
        <f t="shared" si="990"/>
        <v>4.839528025</v>
      </c>
      <c r="JS205" s="193">
        <f t="shared" si="990"/>
        <v>5</v>
      </c>
      <c r="JT205" s="193">
        <f t="shared" si="990"/>
        <v>5</v>
      </c>
      <c r="JU205" s="193">
        <f t="shared" si="990"/>
        <v>5</v>
      </c>
      <c r="JV205" s="193">
        <f t="shared" si="990"/>
        <v>5</v>
      </c>
      <c r="JW205" s="193">
        <f t="shared" si="990"/>
        <v>5</v>
      </c>
      <c r="JX205" s="193">
        <f t="shared" si="990"/>
        <v>4.954931814</v>
      </c>
      <c r="JY205" s="193">
        <f t="shared" si="990"/>
        <v>4.869597992</v>
      </c>
      <c r="JZ205" s="193">
        <f t="shared" si="990"/>
        <v>4.747096183</v>
      </c>
      <c r="KA205" s="193">
        <f t="shared" si="990"/>
        <v>4.584362003</v>
      </c>
      <c r="KB205" s="193">
        <f t="shared" si="990"/>
        <v>4.387359948</v>
      </c>
      <c r="KC205" s="193">
        <f t="shared" si="990"/>
        <v>4.15695972</v>
      </c>
      <c r="KD205" s="193">
        <f t="shared" si="990"/>
        <v>3.919353138</v>
      </c>
      <c r="KE205" s="193">
        <f t="shared" si="990"/>
        <v>3.673010377</v>
      </c>
      <c r="KF205" s="193">
        <f t="shared" si="990"/>
        <v>3.417015177</v>
      </c>
      <c r="KG205" s="193">
        <f t="shared" si="990"/>
        <v>3.161821214</v>
      </c>
      <c r="KH205" s="193">
        <f t="shared" si="990"/>
        <v>2.913437765</v>
      </c>
      <c r="KI205" s="193">
        <f t="shared" si="990"/>
        <v>2.685886477</v>
      </c>
      <c r="KJ205" s="193">
        <f t="shared" si="990"/>
        <v>2.477965493</v>
      </c>
      <c r="KK205" s="193">
        <f t="shared" si="990"/>
        <v>2.298087802</v>
      </c>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row>
    <row r="206" ht="14.25" customHeight="1">
      <c r="A206" s="1">
        <v>7.0</v>
      </c>
      <c r="B206" s="1">
        <f t="shared" ref="B206:C206" si="991">B205+1</f>
        <v>196</v>
      </c>
      <c r="C206" s="267">
        <f t="shared" si="991"/>
        <v>43661</v>
      </c>
      <c r="D206" s="193">
        <f t="shared" si="15"/>
        <v>9.11126577</v>
      </c>
      <c r="E206" s="193">
        <f>(SUMIFS(Profile!$F$2:$F$17521,Profile!$B$2:$B$17521,$B206,Profile!$C$2:$C$17521,E$8))*$C$6</f>
        <v>0.153036254</v>
      </c>
      <c r="F206" s="193">
        <f>(SUMIFS(Profile!$F$2:$F$17521,Profile!$B$2:$B$17521,$B206,Profile!$C$2:$C$17521,F$8))*$C$6</f>
        <v>0.1346078045</v>
      </c>
      <c r="G206" s="193">
        <f>(SUMIFS(Profile!$F$2:$F$17521,Profile!$B$2:$B$17521,$B206,Profile!$C$2:$C$17521,G$8))*$C$6</f>
        <v>0.1233904875</v>
      </c>
      <c r="H206" s="193">
        <f>(SUMIFS(Profile!$F$2:$F$17521,Profile!$B$2:$B$17521,$B206,Profile!$C$2:$C$17521,H$8))*$C$6</f>
        <v>0.1213873952</v>
      </c>
      <c r="I206" s="193">
        <f>(SUMIFS(Profile!$F$2:$F$17521,Profile!$B$2:$B$17521,$B206,Profile!$C$2:$C$17521,I$8))*$C$6</f>
        <v>0.1121731704</v>
      </c>
      <c r="J206" s="193">
        <f>(SUMIFS(Profile!$F$2:$F$17521,Profile!$B$2:$B$17521,$B206,Profile!$C$2:$C$17521,J$8))*$C$6</f>
        <v>0.1069651304</v>
      </c>
      <c r="K206" s="193">
        <f>(SUMIFS(Profile!$F$2:$F$17521,Profile!$B$2:$B$17521,$B206,Profile!$C$2:$C$17521,K$8))*$C$6</f>
        <v>0.1081669858</v>
      </c>
      <c r="L206" s="193">
        <f>(SUMIFS(Profile!$F$2:$F$17521,Profile!$B$2:$B$17521,$B206,Profile!$C$2:$C$17521,L$8))*$C$6</f>
        <v>0.105763275</v>
      </c>
      <c r="M206" s="193">
        <f>(SUMIFS(Profile!$F$2:$F$17521,Profile!$B$2:$B$17521,$B206,Profile!$C$2:$C$17521,M$8))*$C$6</f>
        <v>0.105763275</v>
      </c>
      <c r="N206" s="193">
        <f>(SUMIFS(Profile!$F$2:$F$17521,Profile!$B$2:$B$17521,$B206,Profile!$C$2:$C$17521,N$8))*$C$6</f>
        <v>0.1085676043</v>
      </c>
      <c r="O206" s="193">
        <f>(SUMIFS(Profile!$F$2:$F$17521,Profile!$B$2:$B$17521,$B206,Profile!$C$2:$C$17521,O$8))*$C$6</f>
        <v>0.1093688412</v>
      </c>
      <c r="P206" s="193">
        <f>(SUMIFS(Profile!$F$2:$F$17521,Profile!$B$2:$B$17521,$B206,Profile!$C$2:$C$17521,P$8))*$C$6</f>
        <v>0.1145768812</v>
      </c>
      <c r="Q206" s="193">
        <f>(SUMIFS(Profile!$F$2:$F$17521,Profile!$B$2:$B$17521,$B206,Profile!$C$2:$C$17521,Q$8))*$C$6</f>
        <v>0.1302010014</v>
      </c>
      <c r="R206" s="193">
        <f>(SUMIFS(Profile!$F$2:$F$17521,Profile!$B$2:$B$17521,$B206,Profile!$C$2:$C$17521,R$8))*$C$6</f>
        <v>0.158244294</v>
      </c>
      <c r="S206" s="193">
        <f>(SUMIFS(Profile!$F$2:$F$17521,Profile!$B$2:$B$17521,$B206,Profile!$C$2:$C$17521,S$8))*$C$6</f>
        <v>0.1746696511</v>
      </c>
      <c r="T206" s="193">
        <f>(SUMIFS(Profile!$F$2:$F$17521,Profile!$B$2:$B$17521,$B206,Profile!$C$2:$C$17521,T$8))*$C$6</f>
        <v>0.1926974821</v>
      </c>
      <c r="U206" s="193">
        <f>(SUMIFS(Profile!$F$2:$F$17521,Profile!$B$2:$B$17521,$B206,Profile!$C$2:$C$17521,U$8))*$C$6</f>
        <v>0.2083216023</v>
      </c>
      <c r="V206" s="193">
        <f>(SUMIFS(Profile!$F$2:$F$17521,Profile!$B$2:$B$17521,$B206,Profile!$C$2:$C$17521,V$8))*$C$6</f>
        <v>0.21673459</v>
      </c>
      <c r="W206" s="193">
        <f>(SUMIFS(Profile!$F$2:$F$17521,Profile!$B$2:$B$17521,$B206,Profile!$C$2:$C$17521,W$8))*$C$6</f>
        <v>0.2171352085</v>
      </c>
      <c r="X206" s="193">
        <f>(SUMIFS(Profile!$F$2:$F$17521,Profile!$B$2:$B$17521,$B206,Profile!$C$2:$C$17521,X$8))*$C$6</f>
        <v>0.2139302608</v>
      </c>
      <c r="Y206" s="193">
        <f>(SUMIFS(Profile!$F$2:$F$17521,Profile!$B$2:$B$17521,$B206,Profile!$C$2:$C$17521,Y$8))*$C$6</f>
        <v>0.2143308792</v>
      </c>
      <c r="Z206" s="193">
        <f>(SUMIFS(Profile!$F$2:$F$17521,Profile!$B$2:$B$17521,$B206,Profile!$C$2:$C$17521,Z$8))*$C$6</f>
        <v>0.2059178915</v>
      </c>
      <c r="AA206" s="193">
        <f>(SUMIFS(Profile!$F$2:$F$17521,Profile!$B$2:$B$17521,$B206,Profile!$C$2:$C$17521,AA$8))*$C$6</f>
        <v>0.2123277869</v>
      </c>
      <c r="AB206" s="193">
        <f>(SUMIFS(Profile!$F$2:$F$17521,Profile!$B$2:$B$17521,$B206,Profile!$C$2:$C$17521,AB$8))*$C$6</f>
        <v>0.2123277869</v>
      </c>
      <c r="AC206" s="193">
        <f>(SUMIFS(Profile!$F$2:$F$17521,Profile!$B$2:$B$17521,$B206,Profile!$C$2:$C$17521,AC$8))*$C$6</f>
        <v>0.2135296423</v>
      </c>
      <c r="AD206" s="193">
        <f>(SUMIFS(Profile!$F$2:$F$17521,Profile!$B$2:$B$17521,$B206,Profile!$C$2:$C$17521,AD$8))*$C$6</f>
        <v>0.2111259315</v>
      </c>
      <c r="AE206" s="193">
        <f>(SUMIFS(Profile!$F$2:$F$17521,Profile!$B$2:$B$17521,$B206,Profile!$C$2:$C$17521,AE$8))*$C$6</f>
        <v>0.2035141807</v>
      </c>
      <c r="AF206" s="193">
        <f>(SUMIFS(Profile!$F$2:$F$17521,Profile!$B$2:$B$17521,$B206,Profile!$C$2:$C$17521,AF$8))*$C$6</f>
        <v>0.1987067591</v>
      </c>
      <c r="AG206" s="193">
        <f>(SUMIFS(Profile!$F$2:$F$17521,Profile!$B$2:$B$17521,$B206,Profile!$C$2:$C$17521,AG$8))*$C$6</f>
        <v>0.1955018114</v>
      </c>
      <c r="AH206" s="193">
        <f>(SUMIFS(Profile!$F$2:$F$17521,Profile!$B$2:$B$17521,$B206,Profile!$C$2:$C$17521,AH$8))*$C$6</f>
        <v>0.193498719</v>
      </c>
      <c r="AI206" s="193">
        <f>(SUMIFS(Profile!$F$2:$F$17521,Profile!$B$2:$B$17521,$B206,Profile!$C$2:$C$17521,AI$8))*$C$6</f>
        <v>0.1926974821</v>
      </c>
      <c r="AJ206" s="193">
        <f>(SUMIFS(Profile!$F$2:$F$17521,Profile!$B$2:$B$17521,$B206,Profile!$C$2:$C$17521,AJ$8))*$C$6</f>
        <v>0.2019117068</v>
      </c>
      <c r="AK206" s="193">
        <f>(SUMIFS(Profile!$F$2:$F$17521,Profile!$B$2:$B$17521,$B206,Profile!$C$2:$C$17521,AK$8))*$C$6</f>
        <v>0.2087222207</v>
      </c>
      <c r="AL206" s="193">
        <f>(SUMIFS(Profile!$F$2:$F$17521,Profile!$B$2:$B$17521,$B206,Profile!$C$2:$C$17521,AL$8))*$C$6</f>
        <v>0.2215420116</v>
      </c>
      <c r="AM206" s="193">
        <f>(SUMIFS(Profile!$F$2:$F$17521,Profile!$B$2:$B$17521,$B206,Profile!$C$2:$C$17521,AM$8))*$C$6</f>
        <v>0.2387686057</v>
      </c>
      <c r="AN206" s="193">
        <f>(SUMIFS(Profile!$F$2:$F$17521,Profile!$B$2:$B$17521,$B206,Profile!$C$2:$C$17521,AN$8))*$C$6</f>
        <v>0.2439766457</v>
      </c>
      <c r="AO206" s="193">
        <f>(SUMIFS(Profile!$F$2:$F$17521,Profile!$B$2:$B$17521,$B206,Profile!$C$2:$C$17521,AO$8))*$C$6</f>
        <v>0.246780975</v>
      </c>
      <c r="AP206" s="193">
        <f>(SUMIFS(Profile!$F$2:$F$17521,Profile!$B$2:$B$17521,$B206,Profile!$C$2:$C$17521,AP$8))*$C$6</f>
        <v>0.2507871596</v>
      </c>
      <c r="AQ206" s="193">
        <f>(SUMIFS(Profile!$F$2:$F$17521,Profile!$B$2:$B$17521,$B206,Profile!$C$2:$C$17521,AQ$8))*$C$6</f>
        <v>0.2495853042</v>
      </c>
      <c r="AR206" s="193">
        <f>(SUMIFS(Profile!$F$2:$F$17521,Profile!$B$2:$B$17521,$B206,Profile!$C$2:$C$17521,AR$8))*$C$6</f>
        <v>0.2415729349</v>
      </c>
      <c r="AS206" s="193">
        <f>(SUMIFS(Profile!$F$2:$F$17521,Profile!$B$2:$B$17521,$B206,Profile!$C$2:$C$17521,AS$8))*$C$6</f>
        <v>0.2383679872</v>
      </c>
      <c r="AT206" s="193">
        <f>(SUMIFS(Profile!$F$2:$F$17521,Profile!$B$2:$B$17521,$B206,Profile!$C$2:$C$17521,AT$8))*$C$6</f>
        <v>0.2379673687</v>
      </c>
      <c r="AU206" s="193">
        <f>(SUMIFS(Profile!$F$2:$F$17521,Profile!$B$2:$B$17521,$B206,Profile!$C$2:$C$17521,AU$8))*$C$6</f>
        <v>0.2447778827</v>
      </c>
      <c r="AV206" s="193">
        <f>(SUMIFS(Profile!$F$2:$F$17521,Profile!$B$2:$B$17521,$B206,Profile!$C$2:$C$17521,AV$8))*$C$6</f>
        <v>0.2495853042</v>
      </c>
      <c r="AW206" s="193">
        <f>(SUMIFS(Profile!$F$2:$F$17521,Profile!$B$2:$B$17521,$B206,Profile!$C$2:$C$17521,AW$8))*$C$6</f>
        <v>0.2435760273</v>
      </c>
      <c r="AX206" s="193">
        <f>(SUMIFS(Profile!$F$2:$F$17521,Profile!$B$2:$B$17521,$B206,Profile!$C$2:$C$17521,AX$8))*$C$6</f>
        <v>0.2283525256</v>
      </c>
      <c r="AY206" s="193">
        <f>(SUMIFS(Profile!$F$2:$F$17521,Profile!$B$2:$B$17521,$B206,Profile!$C$2:$C$17521,AY$8))*$C$6</f>
        <v>0.2095234577</v>
      </c>
      <c r="AZ206" s="193">
        <f>(SUMIFS(Profile!$F$2:$F$17521,Profile!$B$2:$B$17521,$B206,Profile!$C$2:$C$17521,AZ$8))*$C$6</f>
        <v>0.1862875866</v>
      </c>
      <c r="BA206" s="193">
        <f t="shared" si="16"/>
        <v>11.80397817</v>
      </c>
      <c r="BB206" s="193">
        <f>(SUMIFS(Profile!$E$2:$E$17521,Profile!$B$2:$B$17521,$B206,Profile!$C$2:$C$17521,BB$8))*$C$9</f>
        <v>0</v>
      </c>
      <c r="BC206" s="193">
        <f>(SUMIFS(Profile!$E$2:$E$17521,Profile!$B$2:$B$17521,$B206,Profile!$C$2:$C$17521,BC$8))*$C$9</f>
        <v>0</v>
      </c>
      <c r="BD206" s="193">
        <f>(SUMIFS(Profile!$E$2:$E$17521,Profile!$B$2:$B$17521,$B206,Profile!$C$2:$C$17521,BD$8))*$C$9</f>
        <v>0</v>
      </c>
      <c r="BE206" s="193">
        <f>(SUMIFS(Profile!$E$2:$E$17521,Profile!$B$2:$B$17521,$B206,Profile!$C$2:$C$17521,BE$8))*$C$9</f>
        <v>0</v>
      </c>
      <c r="BF206" s="193">
        <f>(SUMIFS(Profile!$E$2:$E$17521,Profile!$B$2:$B$17521,$B206,Profile!$C$2:$C$17521,BF$8))*$C$9</f>
        <v>0</v>
      </c>
      <c r="BG206" s="193">
        <f>(SUMIFS(Profile!$E$2:$E$17521,Profile!$B$2:$B$17521,$B206,Profile!$C$2:$C$17521,BG$8))*$C$9</f>
        <v>0</v>
      </c>
      <c r="BH206" s="193">
        <f>(SUMIFS(Profile!$E$2:$E$17521,Profile!$B$2:$B$17521,$B206,Profile!$C$2:$C$17521,BH$8))*$C$9</f>
        <v>0</v>
      </c>
      <c r="BI206" s="193">
        <f>(SUMIFS(Profile!$E$2:$E$17521,Profile!$B$2:$B$17521,$B206,Profile!$C$2:$C$17521,BI$8))*$C$9</f>
        <v>0</v>
      </c>
      <c r="BJ206" s="193">
        <f>(SUMIFS(Profile!$E$2:$E$17521,Profile!$B$2:$B$17521,$B206,Profile!$C$2:$C$17521,BJ$8))*$C$9</f>
        <v>0.004943403958</v>
      </c>
      <c r="BK206" s="193">
        <f>(SUMIFS(Profile!$E$2:$E$17521,Profile!$B$2:$B$17521,$B206,Profile!$C$2:$C$17521,BK$8))*$C$9</f>
        <v>0.01651014686</v>
      </c>
      <c r="BL206" s="193">
        <f>(SUMIFS(Profile!$E$2:$E$17521,Profile!$B$2:$B$17521,$B206,Profile!$C$2:$C$17521,BL$8))*$C$9</f>
        <v>0.0399198488</v>
      </c>
      <c r="BM206" s="193">
        <f>(SUMIFS(Profile!$E$2:$E$17521,Profile!$B$2:$B$17521,$B206,Profile!$C$2:$C$17521,BM$8))*$C$9</f>
        <v>0.07606603103</v>
      </c>
      <c r="BN206" s="193">
        <f>(SUMIFS(Profile!$E$2:$E$17521,Profile!$B$2:$B$17521,$B206,Profile!$C$2:$C$17521,BN$8))*$C$9</f>
        <v>0.125547005</v>
      </c>
      <c r="BO206" s="193">
        <f>(SUMIFS(Profile!$E$2:$E$17521,Profile!$B$2:$B$17521,$B206,Profile!$C$2:$C$17521,BO$8))*$C$9</f>
        <v>0.1800579748</v>
      </c>
      <c r="BP206" s="193">
        <f>(SUMIFS(Profile!$E$2:$E$17521,Profile!$B$2:$B$17521,$B206,Profile!$C$2:$C$17521,BP$8))*$C$9</f>
        <v>0.2405363044</v>
      </c>
      <c r="BQ206" s="193">
        <f>(SUMIFS(Profile!$E$2:$E$17521,Profile!$B$2:$B$17521,$B206,Profile!$C$2:$C$17521,BQ$8))*$C$9</f>
        <v>0.3129945193</v>
      </c>
      <c r="BR206" s="193">
        <f>(SUMIFS(Profile!$E$2:$E$17521,Profile!$B$2:$B$17521,$B206,Profile!$C$2:$C$17521,BR$8))*$C$9</f>
        <v>0.379816105</v>
      </c>
      <c r="BS206" s="193">
        <f>(SUMIFS(Profile!$E$2:$E$17521,Profile!$B$2:$B$17521,$B206,Profile!$C$2:$C$17521,BS$8))*$C$9</f>
        <v>0.4453305113</v>
      </c>
      <c r="BT206" s="193">
        <f>(SUMIFS(Profile!$E$2:$E$17521,Profile!$B$2:$B$17521,$B206,Profile!$C$2:$C$17521,BT$8))*$C$9</f>
        <v>0.4940353</v>
      </c>
      <c r="BU206" s="193">
        <f>(SUMIFS(Profile!$E$2:$E$17521,Profile!$B$2:$B$17521,$B206,Profile!$C$2:$C$17521,BU$8))*$C$9</f>
        <v>0.538548507</v>
      </c>
      <c r="BV206" s="193">
        <f>(SUMIFS(Profile!$E$2:$E$17521,Profile!$B$2:$B$17521,$B206,Profile!$C$2:$C$17521,BV$8))*$C$9</f>
        <v>0.6082040943</v>
      </c>
      <c r="BW206" s="193">
        <f>(SUMIFS(Profile!$E$2:$E$17521,Profile!$B$2:$B$17521,$B206,Profile!$C$2:$C$17521,BW$8))*$C$9</f>
        <v>0.6556748716</v>
      </c>
      <c r="BX206" s="193">
        <f>(SUMIFS(Profile!$E$2:$E$17521,Profile!$B$2:$B$17521,$B206,Profile!$C$2:$C$17521,BX$8))*$C$9</f>
        <v>0.6936275093</v>
      </c>
      <c r="BY206" s="193">
        <f>(SUMIFS(Profile!$E$2:$E$17521,Profile!$B$2:$B$17521,$B206,Profile!$C$2:$C$17521,BY$8))*$C$9</f>
        <v>0.6620391732</v>
      </c>
      <c r="BZ206" s="193">
        <f>(SUMIFS(Profile!$E$2:$E$17521,Profile!$B$2:$B$17521,$B206,Profile!$C$2:$C$17521,BZ$8))*$C$9</f>
        <v>0.6598233575</v>
      </c>
      <c r="CA206" s="193">
        <f>(SUMIFS(Profile!$E$2:$E$17521,Profile!$B$2:$B$17521,$B206,Profile!$C$2:$C$17521,CA$8))*$C$9</f>
        <v>0.6533227329</v>
      </c>
      <c r="CB206" s="193">
        <f>(SUMIFS(Profile!$E$2:$E$17521,Profile!$B$2:$B$17521,$B206,Profile!$C$2:$C$17521,CB$8))*$C$9</f>
        <v>0.6537154373</v>
      </c>
      <c r="CC206" s="193">
        <f>(SUMIFS(Profile!$E$2:$E$17521,Profile!$B$2:$B$17521,$B206,Profile!$C$2:$C$17521,CC$8))*$C$9</f>
        <v>0.6443398645</v>
      </c>
      <c r="CD206" s="193">
        <f>(SUMIFS(Profile!$E$2:$E$17521,Profile!$B$2:$B$17521,$B206,Profile!$C$2:$C$17521,CD$8))*$C$9</f>
        <v>0.5923997414</v>
      </c>
      <c r="CE206" s="193">
        <f>(SUMIFS(Profile!$E$2:$E$17521,Profile!$B$2:$B$17521,$B206,Profile!$C$2:$C$17521,CE$8))*$C$9</f>
        <v>0.5810062147</v>
      </c>
      <c r="CF206" s="193">
        <f>(SUMIFS(Profile!$E$2:$E$17521,Profile!$B$2:$B$17521,$B206,Profile!$C$2:$C$17521,CF$8))*$C$9</f>
        <v>0.52632615</v>
      </c>
      <c r="CG206" s="193">
        <f>(SUMIFS(Profile!$E$2:$E$17521,Profile!$B$2:$B$17521,$B206,Profile!$C$2:$C$17521,CG$8))*$C$9</f>
        <v>0.4555095089</v>
      </c>
      <c r="CH206" s="193">
        <f>(SUMIFS(Profile!$E$2:$E$17521,Profile!$B$2:$B$17521,$B206,Profile!$C$2:$C$17521,CH$8))*$C$9</f>
        <v>0.4046181364</v>
      </c>
      <c r="CI206" s="193">
        <f>(SUMIFS(Profile!$E$2:$E$17521,Profile!$B$2:$B$17521,$B206,Profile!$C$2:$C$17521,CI$8))*$C$9</f>
        <v>0.3336583662</v>
      </c>
      <c r="CJ206" s="193">
        <f>(SUMIFS(Profile!$E$2:$E$17521,Profile!$B$2:$B$17521,$B206,Profile!$C$2:$C$17521,CJ$8))*$C$9</f>
        <v>0.2608860634</v>
      </c>
      <c r="CK206" s="193">
        <f>(SUMIFS(Profile!$E$2:$E$17521,Profile!$B$2:$B$17521,$B206,Profile!$C$2:$C$17521,CK$8))*$C$9</f>
        <v>0.2056765704</v>
      </c>
      <c r="CL206" s="193">
        <f>(SUMIFS(Profile!$E$2:$E$17521,Profile!$B$2:$B$17521,$B206,Profile!$C$2:$C$17521,CL$8))*$C$9</f>
        <v>0.1520211282</v>
      </c>
      <c r="CM206" s="193">
        <f>(SUMIFS(Profile!$E$2:$E$17521,Profile!$B$2:$B$17521,$B206,Profile!$C$2:$C$17521,CM$8))*$C$9</f>
        <v>0.1109771676</v>
      </c>
      <c r="CN206" s="193">
        <f>(SUMIFS(Profile!$E$2:$E$17521,Profile!$B$2:$B$17521,$B206,Profile!$C$2:$C$17521,CN$8))*$C$9</f>
        <v>0.06073705738</v>
      </c>
      <c r="CO206" s="193">
        <f>(SUMIFS(Profile!$E$2:$E$17521,Profile!$B$2:$B$17521,$B206,Profile!$C$2:$C$17521,CO$8))*$C$9</f>
        <v>0.02393107953</v>
      </c>
      <c r="CP206" s="193">
        <f>(SUMIFS(Profile!$E$2:$E$17521,Profile!$B$2:$B$17521,$B206,Profile!$C$2:$C$17521,CP$8))*$C$9</f>
        <v>0.01066317605</v>
      </c>
      <c r="CQ206" s="193">
        <f>(SUMIFS(Profile!$E$2:$E$17521,Profile!$B$2:$B$17521,$B206,Profile!$C$2:$C$17521,CQ$8))*$C$9</f>
        <v>0.0005151137058</v>
      </c>
      <c r="CR206" s="193">
        <f>(SUMIFS(Profile!$E$2:$E$17521,Profile!$B$2:$B$17521,$B206,Profile!$C$2:$C$17521,CR$8))*$C$9</f>
        <v>0</v>
      </c>
      <c r="CS206" s="193">
        <f>(SUMIFS(Profile!$E$2:$E$17521,Profile!$B$2:$B$17521,$B206,Profile!$C$2:$C$17521,CS$8))*$C$9</f>
        <v>0</v>
      </c>
      <c r="CT206" s="193">
        <f>(SUMIFS(Profile!$E$2:$E$17521,Profile!$B$2:$B$17521,$B206,Profile!$C$2:$C$17521,CT$8))*$C$9</f>
        <v>0</v>
      </c>
      <c r="CU206" s="193">
        <f>(SUMIFS(Profile!$E$2:$E$17521,Profile!$B$2:$B$17521,$B206,Profile!$C$2:$C$17521,CU$8))*$C$9</f>
        <v>0</v>
      </c>
      <c r="CV206" s="193">
        <f>(SUMIFS(Profile!$E$2:$E$17521,Profile!$B$2:$B$17521,$B206,Profile!$C$2:$C$17521,CV$8))*$C$9</f>
        <v>0</v>
      </c>
      <c r="CW206" s="193">
        <f>(SUMIFS(Profile!$E$2:$E$17521,Profile!$B$2:$B$17521,$B206,Profile!$C$2:$C$17521,CW$8))*$C$9</f>
        <v>0</v>
      </c>
      <c r="CX206" s="193">
        <f t="shared" si="17"/>
        <v>6.470313939</v>
      </c>
      <c r="CY206" s="193">
        <f t="shared" ref="CY206:ET206" si="992">MAX(BB206-E206,0)</f>
        <v>0</v>
      </c>
      <c r="CZ206" s="193">
        <f t="shared" si="992"/>
        <v>0</v>
      </c>
      <c r="DA206" s="193">
        <f t="shared" si="992"/>
        <v>0</v>
      </c>
      <c r="DB206" s="193">
        <f t="shared" si="992"/>
        <v>0</v>
      </c>
      <c r="DC206" s="193">
        <f t="shared" si="992"/>
        <v>0</v>
      </c>
      <c r="DD206" s="193">
        <f t="shared" si="992"/>
        <v>0</v>
      </c>
      <c r="DE206" s="193">
        <f t="shared" si="992"/>
        <v>0</v>
      </c>
      <c r="DF206" s="193">
        <f t="shared" si="992"/>
        <v>0</v>
      </c>
      <c r="DG206" s="193">
        <f t="shared" si="992"/>
        <v>0</v>
      </c>
      <c r="DH206" s="193">
        <f t="shared" si="992"/>
        <v>0</v>
      </c>
      <c r="DI206" s="193">
        <f t="shared" si="992"/>
        <v>0</v>
      </c>
      <c r="DJ206" s="193">
        <f t="shared" si="992"/>
        <v>0</v>
      </c>
      <c r="DK206" s="193">
        <f t="shared" si="992"/>
        <v>0</v>
      </c>
      <c r="DL206" s="193">
        <f t="shared" si="992"/>
        <v>0.02181368075</v>
      </c>
      <c r="DM206" s="193">
        <f t="shared" si="992"/>
        <v>0.06586665322</v>
      </c>
      <c r="DN206" s="193">
        <f t="shared" si="992"/>
        <v>0.1202970372</v>
      </c>
      <c r="DO206" s="193">
        <f t="shared" si="992"/>
        <v>0.1714945027</v>
      </c>
      <c r="DP206" s="193">
        <f t="shared" si="992"/>
        <v>0.2285959212</v>
      </c>
      <c r="DQ206" s="193">
        <f t="shared" si="992"/>
        <v>0.2769000914</v>
      </c>
      <c r="DR206" s="193">
        <f t="shared" si="992"/>
        <v>0.3246182462</v>
      </c>
      <c r="DS206" s="193">
        <f t="shared" si="992"/>
        <v>0.3938732151</v>
      </c>
      <c r="DT206" s="193">
        <f t="shared" si="992"/>
        <v>0.4497569801</v>
      </c>
      <c r="DU206" s="193">
        <f t="shared" si="992"/>
        <v>0.4812997224</v>
      </c>
      <c r="DV206" s="193">
        <f t="shared" si="992"/>
        <v>0.4497113863</v>
      </c>
      <c r="DW206" s="193">
        <f t="shared" si="992"/>
        <v>0.4462937152</v>
      </c>
      <c r="DX206" s="193">
        <f t="shared" si="992"/>
        <v>0.4421968014</v>
      </c>
      <c r="DY206" s="193">
        <f t="shared" si="992"/>
        <v>0.4502012566</v>
      </c>
      <c r="DZ206" s="193">
        <f t="shared" si="992"/>
        <v>0.4456331055</v>
      </c>
      <c r="EA206" s="193">
        <f t="shared" si="992"/>
        <v>0.39689793</v>
      </c>
      <c r="EB206" s="193">
        <f t="shared" si="992"/>
        <v>0.3875074957</v>
      </c>
      <c r="EC206" s="193">
        <f t="shared" si="992"/>
        <v>0.3336286679</v>
      </c>
      <c r="ED206" s="193">
        <f t="shared" si="992"/>
        <v>0.2535978021</v>
      </c>
      <c r="EE206" s="193">
        <f t="shared" si="992"/>
        <v>0.1958959157</v>
      </c>
      <c r="EF206" s="193">
        <f t="shared" si="992"/>
        <v>0.1121163545</v>
      </c>
      <c r="EG206" s="193">
        <f t="shared" si="992"/>
        <v>0.02211745772</v>
      </c>
      <c r="EH206" s="193">
        <f t="shared" si="992"/>
        <v>0</v>
      </c>
      <c r="EI206" s="193">
        <f t="shared" si="992"/>
        <v>0</v>
      </c>
      <c r="EJ206" s="193">
        <f t="shared" si="992"/>
        <v>0</v>
      </c>
      <c r="EK206" s="193">
        <f t="shared" si="992"/>
        <v>0</v>
      </c>
      <c r="EL206" s="193">
        <f t="shared" si="992"/>
        <v>0</v>
      </c>
      <c r="EM206" s="193">
        <f t="shared" si="992"/>
        <v>0</v>
      </c>
      <c r="EN206" s="193">
        <f t="shared" si="992"/>
        <v>0</v>
      </c>
      <c r="EO206" s="193">
        <f t="shared" si="992"/>
        <v>0</v>
      </c>
      <c r="EP206" s="193">
        <f t="shared" si="992"/>
        <v>0</v>
      </c>
      <c r="EQ206" s="193">
        <f t="shared" si="992"/>
        <v>0</v>
      </c>
      <c r="ER206" s="193">
        <f t="shared" si="992"/>
        <v>0</v>
      </c>
      <c r="ES206" s="193">
        <f t="shared" si="992"/>
        <v>0</v>
      </c>
      <c r="ET206" s="193">
        <f t="shared" si="992"/>
        <v>0</v>
      </c>
      <c r="EU206" s="193">
        <f t="shared" si="19"/>
        <v>5.333664233</v>
      </c>
      <c r="EV206" s="193">
        <f t="shared" ref="EV206:GQ206" si="993">BB206-CY206</f>
        <v>0</v>
      </c>
      <c r="EW206" s="193">
        <f t="shared" si="993"/>
        <v>0</v>
      </c>
      <c r="EX206" s="193">
        <f t="shared" si="993"/>
        <v>0</v>
      </c>
      <c r="EY206" s="193">
        <f t="shared" si="993"/>
        <v>0</v>
      </c>
      <c r="EZ206" s="193">
        <f t="shared" si="993"/>
        <v>0</v>
      </c>
      <c r="FA206" s="193">
        <f t="shared" si="993"/>
        <v>0</v>
      </c>
      <c r="FB206" s="193">
        <f t="shared" si="993"/>
        <v>0</v>
      </c>
      <c r="FC206" s="193">
        <f t="shared" si="993"/>
        <v>0</v>
      </c>
      <c r="FD206" s="193">
        <f t="shared" si="993"/>
        <v>0.004943403958</v>
      </c>
      <c r="FE206" s="193">
        <f t="shared" si="993"/>
        <v>0.01651014686</v>
      </c>
      <c r="FF206" s="193">
        <f t="shared" si="993"/>
        <v>0.0399198488</v>
      </c>
      <c r="FG206" s="193">
        <f t="shared" si="993"/>
        <v>0.07606603103</v>
      </c>
      <c r="FH206" s="193">
        <f t="shared" si="993"/>
        <v>0.125547005</v>
      </c>
      <c r="FI206" s="193">
        <f t="shared" si="993"/>
        <v>0.158244294</v>
      </c>
      <c r="FJ206" s="193">
        <f t="shared" si="993"/>
        <v>0.1746696511</v>
      </c>
      <c r="FK206" s="193">
        <f t="shared" si="993"/>
        <v>0.1926974821</v>
      </c>
      <c r="FL206" s="193">
        <f t="shared" si="993"/>
        <v>0.2083216023</v>
      </c>
      <c r="FM206" s="193">
        <f t="shared" si="993"/>
        <v>0.21673459</v>
      </c>
      <c r="FN206" s="193">
        <f t="shared" si="993"/>
        <v>0.2171352085</v>
      </c>
      <c r="FO206" s="193">
        <f t="shared" si="993"/>
        <v>0.2139302608</v>
      </c>
      <c r="FP206" s="193">
        <f t="shared" si="993"/>
        <v>0.2143308792</v>
      </c>
      <c r="FQ206" s="193">
        <f t="shared" si="993"/>
        <v>0.2059178915</v>
      </c>
      <c r="FR206" s="193">
        <f t="shared" si="993"/>
        <v>0.2123277869</v>
      </c>
      <c r="FS206" s="193">
        <f t="shared" si="993"/>
        <v>0.2123277869</v>
      </c>
      <c r="FT206" s="193">
        <f t="shared" si="993"/>
        <v>0.2135296423</v>
      </c>
      <c r="FU206" s="193">
        <f t="shared" si="993"/>
        <v>0.2111259315</v>
      </c>
      <c r="FV206" s="193">
        <f t="shared" si="993"/>
        <v>0.2035141807</v>
      </c>
      <c r="FW206" s="193">
        <f t="shared" si="993"/>
        <v>0.1987067591</v>
      </c>
      <c r="FX206" s="193">
        <f t="shared" si="993"/>
        <v>0.1955018114</v>
      </c>
      <c r="FY206" s="193">
        <f t="shared" si="993"/>
        <v>0.193498719</v>
      </c>
      <c r="FZ206" s="193">
        <f t="shared" si="993"/>
        <v>0.1926974821</v>
      </c>
      <c r="GA206" s="193">
        <f t="shared" si="993"/>
        <v>0.2019117068</v>
      </c>
      <c r="GB206" s="193">
        <f t="shared" si="993"/>
        <v>0.2087222207</v>
      </c>
      <c r="GC206" s="193">
        <f t="shared" si="993"/>
        <v>0.2215420116</v>
      </c>
      <c r="GD206" s="193">
        <f t="shared" si="993"/>
        <v>0.2387686057</v>
      </c>
      <c r="GE206" s="193">
        <f t="shared" si="993"/>
        <v>0.2056765704</v>
      </c>
      <c r="GF206" s="193">
        <f t="shared" si="993"/>
        <v>0.1520211282</v>
      </c>
      <c r="GG206" s="193">
        <f t="shared" si="993"/>
        <v>0.1109771676</v>
      </c>
      <c r="GH206" s="193">
        <f t="shared" si="993"/>
        <v>0.06073705738</v>
      </c>
      <c r="GI206" s="193">
        <f t="shared" si="993"/>
        <v>0.02393107953</v>
      </c>
      <c r="GJ206" s="193">
        <f t="shared" si="993"/>
        <v>0.01066317605</v>
      </c>
      <c r="GK206" s="193">
        <f t="shared" si="993"/>
        <v>0.0005151137058</v>
      </c>
      <c r="GL206" s="193">
        <f t="shared" si="993"/>
        <v>0</v>
      </c>
      <c r="GM206" s="193">
        <f t="shared" si="993"/>
        <v>0</v>
      </c>
      <c r="GN206" s="193">
        <f t="shared" si="993"/>
        <v>0</v>
      </c>
      <c r="GO206" s="193">
        <f t="shared" si="993"/>
        <v>0</v>
      </c>
      <c r="GP206" s="193">
        <f t="shared" si="993"/>
        <v>0</v>
      </c>
      <c r="GQ206" s="193">
        <f t="shared" si="993"/>
        <v>0</v>
      </c>
      <c r="GR206" s="193">
        <f t="shared" si="21"/>
        <v>3.777601537</v>
      </c>
      <c r="GS206" s="193">
        <f t="shared" ref="GS206:IN206" si="994">E206-EV206</f>
        <v>0.153036254</v>
      </c>
      <c r="GT206" s="193">
        <f t="shared" si="994"/>
        <v>0.1346078045</v>
      </c>
      <c r="GU206" s="193">
        <f t="shared" si="994"/>
        <v>0.1233904875</v>
      </c>
      <c r="GV206" s="193">
        <f t="shared" si="994"/>
        <v>0.1213873952</v>
      </c>
      <c r="GW206" s="193">
        <f t="shared" si="994"/>
        <v>0.1121731704</v>
      </c>
      <c r="GX206" s="193">
        <f t="shared" si="994"/>
        <v>0.1069651304</v>
      </c>
      <c r="GY206" s="193">
        <f t="shared" si="994"/>
        <v>0.1081669858</v>
      </c>
      <c r="GZ206" s="193">
        <f t="shared" si="994"/>
        <v>0.105763275</v>
      </c>
      <c r="HA206" s="193">
        <f t="shared" si="994"/>
        <v>0.100819871</v>
      </c>
      <c r="HB206" s="193">
        <f t="shared" si="994"/>
        <v>0.09205745739</v>
      </c>
      <c r="HC206" s="193">
        <f t="shared" si="994"/>
        <v>0.06944899239</v>
      </c>
      <c r="HD206" s="193">
        <f t="shared" si="994"/>
        <v>0.03851085021</v>
      </c>
      <c r="HE206" s="193">
        <f t="shared" si="994"/>
        <v>0.004653996439</v>
      </c>
      <c r="HF206" s="193">
        <f t="shared" si="994"/>
        <v>0</v>
      </c>
      <c r="HG206" s="193">
        <f t="shared" si="994"/>
        <v>0</v>
      </c>
      <c r="HH206" s="193">
        <f t="shared" si="994"/>
        <v>0</v>
      </c>
      <c r="HI206" s="193">
        <f t="shared" si="994"/>
        <v>0</v>
      </c>
      <c r="HJ206" s="193">
        <f t="shared" si="994"/>
        <v>0</v>
      </c>
      <c r="HK206" s="193">
        <f t="shared" si="994"/>
        <v>0</v>
      </c>
      <c r="HL206" s="193">
        <f t="shared" si="994"/>
        <v>0</v>
      </c>
      <c r="HM206" s="193">
        <f t="shared" si="994"/>
        <v>0</v>
      </c>
      <c r="HN206" s="193">
        <f t="shared" si="994"/>
        <v>0</v>
      </c>
      <c r="HO206" s="193">
        <f t="shared" si="994"/>
        <v>0</v>
      </c>
      <c r="HP206" s="193">
        <f t="shared" si="994"/>
        <v>0</v>
      </c>
      <c r="HQ206" s="193">
        <f t="shared" si="994"/>
        <v>0</v>
      </c>
      <c r="HR206" s="193">
        <f t="shared" si="994"/>
        <v>0</v>
      </c>
      <c r="HS206" s="193">
        <f t="shared" si="994"/>
        <v>0</v>
      </c>
      <c r="HT206" s="193">
        <f t="shared" si="994"/>
        <v>0</v>
      </c>
      <c r="HU206" s="193">
        <f t="shared" si="994"/>
        <v>0</v>
      </c>
      <c r="HV206" s="193">
        <f t="shared" si="994"/>
        <v>0</v>
      </c>
      <c r="HW206" s="193">
        <f t="shared" si="994"/>
        <v>0</v>
      </c>
      <c r="HX206" s="193">
        <f t="shared" si="994"/>
        <v>0</v>
      </c>
      <c r="HY206" s="193">
        <f t="shared" si="994"/>
        <v>0</v>
      </c>
      <c r="HZ206" s="193">
        <f t="shared" si="994"/>
        <v>0</v>
      </c>
      <c r="IA206" s="193">
        <f t="shared" si="994"/>
        <v>0</v>
      </c>
      <c r="IB206" s="193">
        <f t="shared" si="994"/>
        <v>0.03830007537</v>
      </c>
      <c r="IC206" s="193">
        <f t="shared" si="994"/>
        <v>0.09475984683</v>
      </c>
      <c r="ID206" s="193">
        <f t="shared" si="994"/>
        <v>0.1398099921</v>
      </c>
      <c r="IE206" s="193">
        <f t="shared" si="994"/>
        <v>0.1888482469</v>
      </c>
      <c r="IF206" s="193">
        <f t="shared" si="994"/>
        <v>0.2176418554</v>
      </c>
      <c r="IG206" s="193">
        <f t="shared" si="994"/>
        <v>0.2277048111</v>
      </c>
      <c r="IH206" s="193">
        <f t="shared" si="994"/>
        <v>0.237452255</v>
      </c>
      <c r="II206" s="193">
        <f t="shared" si="994"/>
        <v>0.2447778827</v>
      </c>
      <c r="IJ206" s="193">
        <f t="shared" si="994"/>
        <v>0.2495853042</v>
      </c>
      <c r="IK206" s="193">
        <f t="shared" si="994"/>
        <v>0.2435760273</v>
      </c>
      <c r="IL206" s="193">
        <f t="shared" si="994"/>
        <v>0.2283525256</v>
      </c>
      <c r="IM206" s="193">
        <f t="shared" si="994"/>
        <v>0.2095234577</v>
      </c>
      <c r="IN206" s="193">
        <f t="shared" si="994"/>
        <v>0.1862875866</v>
      </c>
      <c r="IO206" s="193">
        <f t="shared" si="23"/>
        <v>2.506619867</v>
      </c>
      <c r="IP206" s="193">
        <f t="shared" si="29"/>
        <v>2.145051548</v>
      </c>
      <c r="IQ206" s="193">
        <f t="shared" ref="IQ206:KK206" si="995">MAX((MIN(CZ206+IP206,$IO$7))-GT206,0)</f>
        <v>2.010443743</v>
      </c>
      <c r="IR206" s="193">
        <f t="shared" si="995"/>
        <v>1.887053256</v>
      </c>
      <c r="IS206" s="193">
        <f t="shared" si="995"/>
        <v>1.765665861</v>
      </c>
      <c r="IT206" s="193">
        <f t="shared" si="995"/>
        <v>1.65349269</v>
      </c>
      <c r="IU206" s="193">
        <f t="shared" si="995"/>
        <v>1.54652756</v>
      </c>
      <c r="IV206" s="193">
        <f t="shared" si="995"/>
        <v>1.438360574</v>
      </c>
      <c r="IW206" s="193">
        <f t="shared" si="995"/>
        <v>1.332597299</v>
      </c>
      <c r="IX206" s="193">
        <f t="shared" si="995"/>
        <v>1.231777428</v>
      </c>
      <c r="IY206" s="193">
        <f t="shared" si="995"/>
        <v>1.13971997</v>
      </c>
      <c r="IZ206" s="193">
        <f t="shared" si="995"/>
        <v>1.070270978</v>
      </c>
      <c r="JA206" s="193">
        <f t="shared" si="995"/>
        <v>1.031760128</v>
      </c>
      <c r="JB206" s="193">
        <f t="shared" si="995"/>
        <v>1.027106131</v>
      </c>
      <c r="JC206" s="193">
        <f t="shared" si="995"/>
        <v>1.048919812</v>
      </c>
      <c r="JD206" s="193">
        <f t="shared" si="995"/>
        <v>1.114786465</v>
      </c>
      <c r="JE206" s="193">
        <f t="shared" si="995"/>
        <v>1.235083503</v>
      </c>
      <c r="JF206" s="193">
        <f t="shared" si="995"/>
        <v>1.406578005</v>
      </c>
      <c r="JG206" s="193">
        <f t="shared" si="995"/>
        <v>1.635173927</v>
      </c>
      <c r="JH206" s="193">
        <f t="shared" si="995"/>
        <v>1.912074018</v>
      </c>
      <c r="JI206" s="193">
        <f t="shared" si="995"/>
        <v>2.236692264</v>
      </c>
      <c r="JJ206" s="193">
        <f t="shared" si="995"/>
        <v>2.630565479</v>
      </c>
      <c r="JK206" s="193">
        <f t="shared" si="995"/>
        <v>3.080322459</v>
      </c>
      <c r="JL206" s="193">
        <f t="shared" si="995"/>
        <v>3.561622182</v>
      </c>
      <c r="JM206" s="193">
        <f t="shared" si="995"/>
        <v>4.011333568</v>
      </c>
      <c r="JN206" s="193">
        <f t="shared" si="995"/>
        <v>4.457627283</v>
      </c>
      <c r="JO206" s="193">
        <f t="shared" si="995"/>
        <v>4.899824085</v>
      </c>
      <c r="JP206" s="193">
        <f t="shared" si="995"/>
        <v>5</v>
      </c>
      <c r="JQ206" s="193">
        <f t="shared" si="995"/>
        <v>5</v>
      </c>
      <c r="JR206" s="193">
        <f t="shared" si="995"/>
        <v>5</v>
      </c>
      <c r="JS206" s="193">
        <f t="shared" si="995"/>
        <v>5</v>
      </c>
      <c r="JT206" s="193">
        <f t="shared" si="995"/>
        <v>5</v>
      </c>
      <c r="JU206" s="193">
        <f t="shared" si="995"/>
        <v>5</v>
      </c>
      <c r="JV206" s="193">
        <f t="shared" si="995"/>
        <v>5</v>
      </c>
      <c r="JW206" s="193">
        <f t="shared" si="995"/>
        <v>5</v>
      </c>
      <c r="JX206" s="193">
        <f t="shared" si="995"/>
        <v>5</v>
      </c>
      <c r="JY206" s="193">
        <f t="shared" si="995"/>
        <v>4.961699925</v>
      </c>
      <c r="JZ206" s="193">
        <f t="shared" si="995"/>
        <v>4.866940078</v>
      </c>
      <c r="KA206" s="193">
        <f t="shared" si="995"/>
        <v>4.727130086</v>
      </c>
      <c r="KB206" s="193">
        <f t="shared" si="995"/>
        <v>4.538281839</v>
      </c>
      <c r="KC206" s="193">
        <f t="shared" si="995"/>
        <v>4.320639983</v>
      </c>
      <c r="KD206" s="193">
        <f t="shared" si="995"/>
        <v>4.092935172</v>
      </c>
      <c r="KE206" s="193">
        <f t="shared" si="995"/>
        <v>3.855482917</v>
      </c>
      <c r="KF206" s="193">
        <f t="shared" si="995"/>
        <v>3.610705035</v>
      </c>
      <c r="KG206" s="193">
        <f t="shared" si="995"/>
        <v>3.36111973</v>
      </c>
      <c r="KH206" s="193">
        <f t="shared" si="995"/>
        <v>3.117543703</v>
      </c>
      <c r="KI206" s="193">
        <f t="shared" si="995"/>
        <v>2.889191178</v>
      </c>
      <c r="KJ206" s="193">
        <f t="shared" si="995"/>
        <v>2.67966772</v>
      </c>
      <c r="KK206" s="193">
        <f t="shared" si="995"/>
        <v>2.493380133</v>
      </c>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row>
    <row r="207" ht="14.25" customHeight="1">
      <c r="A207" s="1">
        <v>7.0</v>
      </c>
      <c r="B207" s="1">
        <f t="shared" ref="B207:C207" si="996">B206+1</f>
        <v>197</v>
      </c>
      <c r="C207" s="267">
        <f t="shared" si="996"/>
        <v>43662</v>
      </c>
      <c r="D207" s="193">
        <f t="shared" si="15"/>
        <v>9.028738366</v>
      </c>
      <c r="E207" s="193">
        <f>(SUMIFS(Profile!$F$2:$F$17521,Profile!$B$2:$B$17521,$B207,Profile!$C$2:$C$17521,E$8))*$C$6</f>
        <v>0.1538374909</v>
      </c>
      <c r="F207" s="193">
        <f>(SUMIFS(Profile!$F$2:$F$17521,Profile!$B$2:$B$17521,$B207,Profile!$C$2:$C$17521,F$8))*$C$6</f>
        <v>0.1390146077</v>
      </c>
      <c r="G207" s="193">
        <f>(SUMIFS(Profile!$F$2:$F$17521,Profile!$B$2:$B$17521,$B207,Profile!$C$2:$C$17521,G$8))*$C$6</f>
        <v>0.1257941983</v>
      </c>
      <c r="H207" s="193">
        <f>(SUMIFS(Profile!$F$2:$F$17521,Profile!$B$2:$B$17521,$B207,Profile!$C$2:$C$17521,H$8))*$C$6</f>
        <v>0.1173812105</v>
      </c>
      <c r="I207" s="193">
        <f>(SUMIFS(Profile!$F$2:$F$17521,Profile!$B$2:$B$17521,$B207,Profile!$C$2:$C$17521,I$8))*$C$6</f>
        <v>0.1105706966</v>
      </c>
      <c r="J207" s="193">
        <f>(SUMIFS(Profile!$F$2:$F$17521,Profile!$B$2:$B$17521,$B207,Profile!$C$2:$C$17521,J$8))*$C$6</f>
        <v>0.1093688412</v>
      </c>
      <c r="K207" s="193">
        <f>(SUMIFS(Profile!$F$2:$F$17521,Profile!$B$2:$B$17521,$B207,Profile!$C$2:$C$17521,K$8))*$C$6</f>
        <v>0.1101700781</v>
      </c>
      <c r="L207" s="193">
        <f>(SUMIFS(Profile!$F$2:$F$17521,Profile!$B$2:$B$17521,$B207,Profile!$C$2:$C$17521,L$8))*$C$6</f>
        <v>0.1049620381</v>
      </c>
      <c r="M207" s="193">
        <f>(SUMIFS(Profile!$F$2:$F$17521,Profile!$B$2:$B$17521,$B207,Profile!$C$2:$C$17521,M$8))*$C$6</f>
        <v>0.1053626565</v>
      </c>
      <c r="N207" s="193">
        <f>(SUMIFS(Profile!$F$2:$F$17521,Profile!$B$2:$B$17521,$B207,Profile!$C$2:$C$17521,N$8))*$C$6</f>
        <v>0.1021577088</v>
      </c>
      <c r="O207" s="193">
        <f>(SUMIFS(Profile!$F$2:$F$17521,Profile!$B$2:$B$17521,$B207,Profile!$C$2:$C$17521,O$8))*$C$6</f>
        <v>0.1061638935</v>
      </c>
      <c r="P207" s="193">
        <f>(SUMIFS(Profile!$F$2:$F$17521,Profile!$B$2:$B$17521,$B207,Profile!$C$2:$C$17521,P$8))*$C$6</f>
        <v>0.1025583273</v>
      </c>
      <c r="Q207" s="193">
        <f>(SUMIFS(Profile!$F$2:$F$17521,Profile!$B$2:$B$17521,$B207,Profile!$C$2:$C$17521,Q$8))*$C$6</f>
        <v>0.1185830659</v>
      </c>
      <c r="R207" s="193">
        <f>(SUMIFS(Profile!$F$2:$F$17521,Profile!$B$2:$B$17521,$B207,Profile!$C$2:$C$17521,R$8))*$C$6</f>
        <v>0.128999146</v>
      </c>
      <c r="S207" s="193">
        <f>(SUMIFS(Profile!$F$2:$F$17521,Profile!$B$2:$B$17521,$B207,Profile!$C$2:$C$17521,S$8))*$C$6</f>
        <v>0.1466263585</v>
      </c>
      <c r="T207" s="193">
        <f>(SUMIFS(Profile!$F$2:$F$17521,Profile!$B$2:$B$17521,$B207,Profile!$C$2:$C$17521,T$8))*$C$6</f>
        <v>0.164253571</v>
      </c>
      <c r="U207" s="193">
        <f>(SUMIFS(Profile!$F$2:$F$17521,Profile!$B$2:$B$17521,$B207,Profile!$C$2:$C$17521,U$8))*$C$6</f>
        <v>0.193498719</v>
      </c>
      <c r="V207" s="193">
        <f>(SUMIFS(Profile!$F$2:$F$17521,Profile!$B$2:$B$17521,$B207,Profile!$C$2:$C$17521,V$8))*$C$6</f>
        <v>0.2151321162</v>
      </c>
      <c r="W207" s="193">
        <f>(SUMIFS(Profile!$F$2:$F$17521,Profile!$B$2:$B$17521,$B207,Profile!$C$2:$C$17521,W$8))*$C$6</f>
        <v>0.223545104</v>
      </c>
      <c r="X207" s="193">
        <f>(SUMIFS(Profile!$F$2:$F$17521,Profile!$B$2:$B$17521,$B207,Profile!$C$2:$C$17521,X$8))*$C$6</f>
        <v>0.2259488148</v>
      </c>
      <c r="Y207" s="193">
        <f>(SUMIFS(Profile!$F$2:$F$17521,Profile!$B$2:$B$17521,$B207,Profile!$C$2:$C$17521,Y$8))*$C$6</f>
        <v>0.2263494332</v>
      </c>
      <c r="Z207" s="193">
        <f>(SUMIFS(Profile!$F$2:$F$17521,Profile!$B$2:$B$17521,$B207,Profile!$C$2:$C$17521,Z$8))*$C$6</f>
        <v>0.2179364454</v>
      </c>
      <c r="AA207" s="193">
        <f>(SUMIFS(Profile!$F$2:$F$17521,Profile!$B$2:$B$17521,$B207,Profile!$C$2:$C$17521,AA$8))*$C$6</f>
        <v>0.2211413932</v>
      </c>
      <c r="AB207" s="193">
        <f>(SUMIFS(Profile!$F$2:$F$17521,Profile!$B$2:$B$17521,$B207,Profile!$C$2:$C$17521,AB$8))*$C$6</f>
        <v>0.2223432486</v>
      </c>
      <c r="AC207" s="193">
        <f>(SUMIFS(Profile!$F$2:$F$17521,Profile!$B$2:$B$17521,$B207,Profile!$C$2:$C$17521,AC$8))*$C$6</f>
        <v>0.228753144</v>
      </c>
      <c r="AD207" s="193">
        <f>(SUMIFS(Profile!$F$2:$F$17521,Profile!$B$2:$B$17521,$B207,Profile!$C$2:$C$17521,AD$8))*$C$6</f>
        <v>0.223545104</v>
      </c>
      <c r="AE207" s="193">
        <f>(SUMIFS(Profile!$F$2:$F$17521,Profile!$B$2:$B$17521,$B207,Profile!$C$2:$C$17521,AE$8))*$C$6</f>
        <v>0.2119271685</v>
      </c>
      <c r="AF207" s="193">
        <f>(SUMIFS(Profile!$F$2:$F$17521,Profile!$B$2:$B$17521,$B207,Profile!$C$2:$C$17521,AF$8))*$C$6</f>
        <v>0.2123277869</v>
      </c>
      <c r="AG207" s="193">
        <f>(SUMIFS(Profile!$F$2:$F$17521,Profile!$B$2:$B$17521,$B207,Profile!$C$2:$C$17521,AG$8))*$C$6</f>
        <v>0.2099240761</v>
      </c>
      <c r="AH207" s="193">
        <f>(SUMIFS(Profile!$F$2:$F$17521,Profile!$B$2:$B$17521,$B207,Profile!$C$2:$C$17521,AH$8))*$C$6</f>
        <v>0.2159333531</v>
      </c>
      <c r="AI207" s="193">
        <f>(SUMIFS(Profile!$F$2:$F$17521,Profile!$B$2:$B$17521,$B207,Profile!$C$2:$C$17521,AI$8))*$C$6</f>
        <v>0.2059178915</v>
      </c>
      <c r="AJ207" s="193">
        <f>(SUMIFS(Profile!$F$2:$F$17521,Profile!$B$2:$B$17521,$B207,Profile!$C$2:$C$17521,AJ$8))*$C$6</f>
        <v>0.2135296423</v>
      </c>
      <c r="AK207" s="193">
        <f>(SUMIFS(Profile!$F$2:$F$17521,Profile!$B$2:$B$17521,$B207,Profile!$C$2:$C$17521,AK$8))*$C$6</f>
        <v>0.2123277869</v>
      </c>
      <c r="AL207" s="193">
        <f>(SUMIFS(Profile!$F$2:$F$17521,Profile!$B$2:$B$17521,$B207,Profile!$C$2:$C$17521,AL$8))*$C$6</f>
        <v>0.2131290239</v>
      </c>
      <c r="AM207" s="193">
        <f>(SUMIFS(Profile!$F$2:$F$17521,Profile!$B$2:$B$17521,$B207,Profile!$C$2:$C$17521,AM$8))*$C$6</f>
        <v>0.2303556179</v>
      </c>
      <c r="AN207" s="193">
        <f>(SUMIFS(Profile!$F$2:$F$17521,Profile!$B$2:$B$17521,$B207,Profile!$C$2:$C$17521,AN$8))*$C$6</f>
        <v>0.2419735534</v>
      </c>
      <c r="AO207" s="193">
        <f>(SUMIFS(Profile!$F$2:$F$17521,Profile!$B$2:$B$17521,$B207,Profile!$C$2:$C$17521,AO$8))*$C$6</f>
        <v>0.2351630395</v>
      </c>
      <c r="AP207" s="193">
        <f>(SUMIFS(Profile!$F$2:$F$17521,Profile!$B$2:$B$17521,$B207,Profile!$C$2:$C$17521,AP$8))*$C$6</f>
        <v>0.246780975</v>
      </c>
      <c r="AQ207" s="193">
        <f>(SUMIFS(Profile!$F$2:$F$17521,Profile!$B$2:$B$17521,$B207,Profile!$C$2:$C$17521,AQ$8))*$C$6</f>
        <v>0.2435760273</v>
      </c>
      <c r="AR207" s="193">
        <f>(SUMIFS(Profile!$F$2:$F$17521,Profile!$B$2:$B$17521,$B207,Profile!$C$2:$C$17521,AR$8))*$C$6</f>
        <v>0.2319580917</v>
      </c>
      <c r="AS207" s="193">
        <f>(SUMIFS(Profile!$F$2:$F$17521,Profile!$B$2:$B$17521,$B207,Profile!$C$2:$C$17521,AS$8))*$C$6</f>
        <v>0.2303556179</v>
      </c>
      <c r="AT207" s="193">
        <f>(SUMIFS(Profile!$F$2:$F$17521,Profile!$B$2:$B$17521,$B207,Profile!$C$2:$C$17521,AT$8))*$C$6</f>
        <v>0.2239457224</v>
      </c>
      <c r="AU207" s="193">
        <f>(SUMIFS(Profile!$F$2:$F$17521,Profile!$B$2:$B$17521,$B207,Profile!$C$2:$C$17521,AU$8))*$C$6</f>
        <v>0.2279519071</v>
      </c>
      <c r="AV207" s="193">
        <f>(SUMIFS(Profile!$F$2:$F$17521,Profile!$B$2:$B$17521,$B207,Profile!$C$2:$C$17521,AV$8))*$C$6</f>
        <v>0.2351630395</v>
      </c>
      <c r="AW207" s="193">
        <f>(SUMIFS(Profile!$F$2:$F$17521,Profile!$B$2:$B$17521,$B207,Profile!$C$2:$C$17521,AW$8))*$C$6</f>
        <v>0.2279519071</v>
      </c>
      <c r="AX207" s="193">
        <f>(SUMIFS(Profile!$F$2:$F$17521,Profile!$B$2:$B$17521,$B207,Profile!$C$2:$C$17521,AX$8))*$C$6</f>
        <v>0.2219426301</v>
      </c>
      <c r="AY207" s="193">
        <f>(SUMIFS(Profile!$F$2:$F$17521,Profile!$B$2:$B$17521,$B207,Profile!$C$2:$C$17521,AY$8))*$C$6</f>
        <v>0.2051166545</v>
      </c>
      <c r="AZ207" s="193">
        <f>(SUMIFS(Profile!$F$2:$F$17521,Profile!$B$2:$B$17521,$B207,Profile!$C$2:$C$17521,AZ$8))*$C$6</f>
        <v>0.187489442</v>
      </c>
      <c r="BA207" s="193">
        <f t="shared" si="16"/>
        <v>10.59456985</v>
      </c>
      <c r="BB207" s="193">
        <f>(SUMIFS(Profile!$E$2:$E$17521,Profile!$B$2:$B$17521,$B207,Profile!$C$2:$C$17521,BB$8))*$C$9</f>
        <v>0</v>
      </c>
      <c r="BC207" s="193">
        <f>(SUMIFS(Profile!$E$2:$E$17521,Profile!$B$2:$B$17521,$B207,Profile!$C$2:$C$17521,BC$8))*$C$9</f>
        <v>0</v>
      </c>
      <c r="BD207" s="193">
        <f>(SUMIFS(Profile!$E$2:$E$17521,Profile!$B$2:$B$17521,$B207,Profile!$C$2:$C$17521,BD$8))*$C$9</f>
        <v>0</v>
      </c>
      <c r="BE207" s="193">
        <f>(SUMIFS(Profile!$E$2:$E$17521,Profile!$B$2:$B$17521,$B207,Profile!$C$2:$C$17521,BE$8))*$C$9</f>
        <v>0</v>
      </c>
      <c r="BF207" s="193">
        <f>(SUMIFS(Profile!$E$2:$E$17521,Profile!$B$2:$B$17521,$B207,Profile!$C$2:$C$17521,BF$8))*$C$9</f>
        <v>0</v>
      </c>
      <c r="BG207" s="193">
        <f>(SUMIFS(Profile!$E$2:$E$17521,Profile!$B$2:$B$17521,$B207,Profile!$C$2:$C$17521,BG$8))*$C$9</f>
        <v>0</v>
      </c>
      <c r="BH207" s="193">
        <f>(SUMIFS(Profile!$E$2:$E$17521,Profile!$B$2:$B$17521,$B207,Profile!$C$2:$C$17521,BH$8))*$C$9</f>
        <v>0</v>
      </c>
      <c r="BI207" s="193">
        <f>(SUMIFS(Profile!$E$2:$E$17521,Profile!$B$2:$B$17521,$B207,Profile!$C$2:$C$17521,BI$8))*$C$9</f>
        <v>0</v>
      </c>
      <c r="BJ207" s="193">
        <f>(SUMIFS(Profile!$E$2:$E$17521,Profile!$B$2:$B$17521,$B207,Profile!$C$2:$C$17521,BJ$8))*$C$9</f>
        <v>0.00474299569</v>
      </c>
      <c r="BK207" s="193">
        <f>(SUMIFS(Profile!$E$2:$E$17521,Profile!$B$2:$B$17521,$B207,Profile!$C$2:$C$17521,BK$8))*$C$9</f>
        <v>0.01331328976</v>
      </c>
      <c r="BL207" s="193">
        <f>(SUMIFS(Profile!$E$2:$E$17521,Profile!$B$2:$B$17521,$B207,Profile!$C$2:$C$17521,BL$8))*$C$9</f>
        <v>0.03254753653</v>
      </c>
      <c r="BM207" s="193">
        <f>(SUMIFS(Profile!$E$2:$E$17521,Profile!$B$2:$B$17521,$B207,Profile!$C$2:$C$17521,BM$8))*$C$9</f>
        <v>0.06306200578</v>
      </c>
      <c r="BN207" s="193">
        <f>(SUMIFS(Profile!$E$2:$E$17521,Profile!$B$2:$B$17521,$B207,Profile!$C$2:$C$17521,BN$8))*$C$9</f>
        <v>0.1048132315</v>
      </c>
      <c r="BO207" s="193">
        <f>(SUMIFS(Profile!$E$2:$E$17521,Profile!$B$2:$B$17521,$B207,Profile!$C$2:$C$17521,BO$8))*$C$9</f>
        <v>0.1450109841</v>
      </c>
      <c r="BP207" s="193">
        <f>(SUMIFS(Profile!$E$2:$E$17521,Profile!$B$2:$B$17521,$B207,Profile!$C$2:$C$17521,BP$8))*$C$9</f>
        <v>0.1995344718</v>
      </c>
      <c r="BQ207" s="193">
        <f>(SUMIFS(Profile!$E$2:$E$17521,Profile!$B$2:$B$17521,$B207,Profile!$C$2:$C$17521,BQ$8))*$C$9</f>
        <v>0.2498279734</v>
      </c>
      <c r="BR207" s="193">
        <f>(SUMIFS(Profile!$E$2:$E$17521,Profile!$B$2:$B$17521,$B207,Profile!$C$2:$C$17521,BR$8))*$C$9</f>
        <v>0.3238451707</v>
      </c>
      <c r="BS207" s="193">
        <f>(SUMIFS(Profile!$E$2:$E$17521,Profile!$B$2:$B$17521,$B207,Profile!$C$2:$C$17521,BS$8))*$C$9</f>
        <v>0.3963680823</v>
      </c>
      <c r="BT207" s="193">
        <f>(SUMIFS(Profile!$E$2:$E$17521,Profile!$B$2:$B$17521,$B207,Profile!$C$2:$C$17521,BT$8))*$C$9</f>
        <v>0.4513188879</v>
      </c>
      <c r="BU207" s="193">
        <f>(SUMIFS(Profile!$E$2:$E$17521,Profile!$B$2:$B$17521,$B207,Profile!$C$2:$C$17521,BU$8))*$C$9</f>
        <v>0.4945206967</v>
      </c>
      <c r="BV207" s="193">
        <f>(SUMIFS(Profile!$E$2:$E$17521,Profile!$B$2:$B$17521,$B207,Profile!$C$2:$C$17521,BV$8))*$C$9</f>
        <v>0.5746606426</v>
      </c>
      <c r="BW207" s="193">
        <f>(SUMIFS(Profile!$E$2:$E$17521,Profile!$B$2:$B$17521,$B207,Profile!$C$2:$C$17521,BW$8))*$C$9</f>
        <v>0.6284533683</v>
      </c>
      <c r="BX207" s="193">
        <f>(SUMIFS(Profile!$E$2:$E$17521,Profile!$B$2:$B$17521,$B207,Profile!$C$2:$C$17521,BX$8))*$C$9</f>
        <v>0.6552356575</v>
      </c>
      <c r="BY207" s="193">
        <f>(SUMIFS(Profile!$E$2:$E$17521,Profile!$B$2:$B$17521,$B207,Profile!$C$2:$C$17521,BY$8))*$C$9</f>
        <v>0.6231327432</v>
      </c>
      <c r="BZ207" s="193">
        <f>(SUMIFS(Profile!$E$2:$E$17521,Profile!$B$2:$B$17521,$B207,Profile!$C$2:$C$17521,BZ$8))*$C$9</f>
        <v>0.6302838187</v>
      </c>
      <c r="CA207" s="193">
        <f>(SUMIFS(Profile!$E$2:$E$17521,Profile!$B$2:$B$17521,$B207,Profile!$C$2:$C$17521,CA$8))*$C$9</f>
        <v>0.5940132971</v>
      </c>
      <c r="CB207" s="193">
        <f>(SUMIFS(Profile!$E$2:$E$17521,Profile!$B$2:$B$17521,$B207,Profile!$C$2:$C$17521,CB$8))*$C$9</f>
        <v>0.5972987438</v>
      </c>
      <c r="CC207" s="193">
        <f>(SUMIFS(Profile!$E$2:$E$17521,Profile!$B$2:$B$17521,$B207,Profile!$C$2:$C$17521,CC$8))*$C$9</f>
        <v>0.5886238693</v>
      </c>
      <c r="CD207" s="193">
        <f>(SUMIFS(Profile!$E$2:$E$17521,Profile!$B$2:$B$17521,$B207,Profile!$C$2:$C$17521,CD$8))*$C$9</f>
        <v>0.548793523</v>
      </c>
      <c r="CE207" s="193">
        <f>(SUMIFS(Profile!$E$2:$E$17521,Profile!$B$2:$B$17521,$B207,Profile!$C$2:$C$17521,CE$8))*$C$9</f>
        <v>0.5249438547</v>
      </c>
      <c r="CF207" s="193">
        <f>(SUMIFS(Profile!$E$2:$E$17521,Profile!$B$2:$B$17521,$B207,Profile!$C$2:$C$17521,CF$8))*$C$9</f>
        <v>0.4569920814</v>
      </c>
      <c r="CG207" s="193">
        <f>(SUMIFS(Profile!$E$2:$E$17521,Profile!$B$2:$B$17521,$B207,Profile!$C$2:$C$17521,CG$8))*$C$9</f>
        <v>0.3889214195</v>
      </c>
      <c r="CH207" s="193">
        <f>(SUMIFS(Profile!$E$2:$E$17521,Profile!$B$2:$B$17521,$B207,Profile!$C$2:$C$17521,CH$8))*$C$9</f>
        <v>0.3433822361</v>
      </c>
      <c r="CI207" s="193">
        <f>(SUMIFS(Profile!$E$2:$E$17521,Profile!$B$2:$B$17521,$B207,Profile!$C$2:$C$17521,CI$8))*$C$9</f>
        <v>0.2798900664</v>
      </c>
      <c r="CJ207" s="193">
        <f>(SUMIFS(Profile!$E$2:$E$17521,Profile!$B$2:$B$17521,$B207,Profile!$C$2:$C$17521,CJ$8))*$C$9</f>
        <v>0.2174376017</v>
      </c>
      <c r="CK207" s="193">
        <f>(SUMIFS(Profile!$E$2:$E$17521,Profile!$B$2:$B$17521,$B207,Profile!$C$2:$C$17521,CK$8))*$C$9</f>
        <v>0.1667808574</v>
      </c>
      <c r="CL207" s="193">
        <f>(SUMIFS(Profile!$E$2:$E$17521,Profile!$B$2:$B$17521,$B207,Profile!$C$2:$C$17521,CL$8))*$C$9</f>
        <v>0.1209749491</v>
      </c>
      <c r="CM207" s="193">
        <f>(SUMIFS(Profile!$E$2:$E$17521,Profile!$B$2:$B$17521,$B207,Profile!$C$2:$C$17521,CM$8))*$C$9</f>
        <v>0.08547769989</v>
      </c>
      <c r="CN207" s="193">
        <f>(SUMIFS(Profile!$E$2:$E$17521,Profile!$B$2:$B$17521,$B207,Profile!$C$2:$C$17521,CN$8))*$C$9</f>
        <v>0.05291013095</v>
      </c>
      <c r="CO207" s="193">
        <f>(SUMIFS(Profile!$E$2:$E$17521,Profile!$B$2:$B$17521,$B207,Profile!$C$2:$C$17521,CO$8))*$C$9</f>
        <v>0.02524777114</v>
      </c>
      <c r="CP207" s="193">
        <f>(SUMIFS(Profile!$E$2:$E$17521,Profile!$B$2:$B$17521,$B207,Profile!$C$2:$C$17521,CP$8))*$C$9</f>
        <v>0.01142568496</v>
      </c>
      <c r="CQ207" s="193">
        <f>(SUMIFS(Profile!$E$2:$E$17521,Profile!$B$2:$B$17521,$B207,Profile!$C$2:$C$17521,CQ$8))*$C$9</f>
        <v>0.0007845075614</v>
      </c>
      <c r="CR207" s="193">
        <f>(SUMIFS(Profile!$E$2:$E$17521,Profile!$B$2:$B$17521,$B207,Profile!$C$2:$C$17521,CR$8))*$C$9</f>
        <v>0</v>
      </c>
      <c r="CS207" s="193">
        <f>(SUMIFS(Profile!$E$2:$E$17521,Profile!$B$2:$B$17521,$B207,Profile!$C$2:$C$17521,CS$8))*$C$9</f>
        <v>0</v>
      </c>
      <c r="CT207" s="193">
        <f>(SUMIFS(Profile!$E$2:$E$17521,Profile!$B$2:$B$17521,$B207,Profile!$C$2:$C$17521,CT$8))*$C$9</f>
        <v>0</v>
      </c>
      <c r="CU207" s="193">
        <f>(SUMIFS(Profile!$E$2:$E$17521,Profile!$B$2:$B$17521,$B207,Profile!$C$2:$C$17521,CU$8))*$C$9</f>
        <v>0</v>
      </c>
      <c r="CV207" s="193">
        <f>(SUMIFS(Profile!$E$2:$E$17521,Profile!$B$2:$B$17521,$B207,Profile!$C$2:$C$17521,CV$8))*$C$9</f>
        <v>0</v>
      </c>
      <c r="CW207" s="193">
        <f>(SUMIFS(Profile!$E$2:$E$17521,Profile!$B$2:$B$17521,$B207,Profile!$C$2:$C$17521,CW$8))*$C$9</f>
        <v>0</v>
      </c>
      <c r="CX207" s="193">
        <f t="shared" si="17"/>
        <v>5.361962261</v>
      </c>
      <c r="CY207" s="193">
        <f t="shared" ref="CY207:ET207" si="997">MAX(BB207-E207,0)</f>
        <v>0</v>
      </c>
      <c r="CZ207" s="193">
        <f t="shared" si="997"/>
        <v>0</v>
      </c>
      <c r="DA207" s="193">
        <f t="shared" si="997"/>
        <v>0</v>
      </c>
      <c r="DB207" s="193">
        <f t="shared" si="997"/>
        <v>0</v>
      </c>
      <c r="DC207" s="193">
        <f t="shared" si="997"/>
        <v>0</v>
      </c>
      <c r="DD207" s="193">
        <f t="shared" si="997"/>
        <v>0</v>
      </c>
      <c r="DE207" s="193">
        <f t="shared" si="997"/>
        <v>0</v>
      </c>
      <c r="DF207" s="193">
        <f t="shared" si="997"/>
        <v>0</v>
      </c>
      <c r="DG207" s="193">
        <f t="shared" si="997"/>
        <v>0</v>
      </c>
      <c r="DH207" s="193">
        <f t="shared" si="997"/>
        <v>0</v>
      </c>
      <c r="DI207" s="193">
        <f t="shared" si="997"/>
        <v>0</v>
      </c>
      <c r="DJ207" s="193">
        <f t="shared" si="997"/>
        <v>0</v>
      </c>
      <c r="DK207" s="193">
        <f t="shared" si="997"/>
        <v>0</v>
      </c>
      <c r="DL207" s="193">
        <f t="shared" si="997"/>
        <v>0.0160118381</v>
      </c>
      <c r="DM207" s="193">
        <f t="shared" si="997"/>
        <v>0.0529081133</v>
      </c>
      <c r="DN207" s="193">
        <f t="shared" si="997"/>
        <v>0.08557440235</v>
      </c>
      <c r="DO207" s="193">
        <f t="shared" si="997"/>
        <v>0.1303464517</v>
      </c>
      <c r="DP207" s="193">
        <f t="shared" si="997"/>
        <v>0.1812359661</v>
      </c>
      <c r="DQ207" s="193">
        <f t="shared" si="997"/>
        <v>0.2277737839</v>
      </c>
      <c r="DR207" s="193">
        <f t="shared" si="997"/>
        <v>0.2685718819</v>
      </c>
      <c r="DS207" s="193">
        <f t="shared" si="997"/>
        <v>0.3483112094</v>
      </c>
      <c r="DT207" s="193">
        <f t="shared" si="997"/>
        <v>0.4105169228</v>
      </c>
      <c r="DU207" s="193">
        <f t="shared" si="997"/>
        <v>0.4340942643</v>
      </c>
      <c r="DV207" s="193">
        <f t="shared" si="997"/>
        <v>0.4007894946</v>
      </c>
      <c r="DW207" s="193">
        <f t="shared" si="997"/>
        <v>0.4015306747</v>
      </c>
      <c r="DX207" s="193">
        <f t="shared" si="997"/>
        <v>0.3704681931</v>
      </c>
      <c r="DY207" s="193">
        <f t="shared" si="997"/>
        <v>0.3853715753</v>
      </c>
      <c r="DZ207" s="193">
        <f t="shared" si="997"/>
        <v>0.3762960823</v>
      </c>
      <c r="EA207" s="193">
        <f t="shared" si="997"/>
        <v>0.3388694468</v>
      </c>
      <c r="EB207" s="193">
        <f t="shared" si="997"/>
        <v>0.3090105016</v>
      </c>
      <c r="EC207" s="193">
        <f t="shared" si="997"/>
        <v>0.25107419</v>
      </c>
      <c r="ED207" s="193">
        <f t="shared" si="997"/>
        <v>0.1753917772</v>
      </c>
      <c r="EE207" s="193">
        <f t="shared" si="997"/>
        <v>0.1310544492</v>
      </c>
      <c r="EF207" s="193">
        <f t="shared" si="997"/>
        <v>0.06676104252</v>
      </c>
      <c r="EG207" s="193">
        <f t="shared" si="997"/>
        <v>0</v>
      </c>
      <c r="EH207" s="193">
        <f t="shared" si="997"/>
        <v>0</v>
      </c>
      <c r="EI207" s="193">
        <f t="shared" si="997"/>
        <v>0</v>
      </c>
      <c r="EJ207" s="193">
        <f t="shared" si="997"/>
        <v>0</v>
      </c>
      <c r="EK207" s="193">
        <f t="shared" si="997"/>
        <v>0</v>
      </c>
      <c r="EL207" s="193">
        <f t="shared" si="997"/>
        <v>0</v>
      </c>
      <c r="EM207" s="193">
        <f t="shared" si="997"/>
        <v>0</v>
      </c>
      <c r="EN207" s="193">
        <f t="shared" si="997"/>
        <v>0</v>
      </c>
      <c r="EO207" s="193">
        <f t="shared" si="997"/>
        <v>0</v>
      </c>
      <c r="EP207" s="193">
        <f t="shared" si="997"/>
        <v>0</v>
      </c>
      <c r="EQ207" s="193">
        <f t="shared" si="997"/>
        <v>0</v>
      </c>
      <c r="ER207" s="193">
        <f t="shared" si="997"/>
        <v>0</v>
      </c>
      <c r="ES207" s="193">
        <f t="shared" si="997"/>
        <v>0</v>
      </c>
      <c r="ET207" s="193">
        <f t="shared" si="997"/>
        <v>0</v>
      </c>
      <c r="EU207" s="193">
        <f t="shared" si="19"/>
        <v>5.232607589</v>
      </c>
      <c r="EV207" s="193">
        <f t="shared" ref="EV207:GQ207" si="998">BB207-CY207</f>
        <v>0</v>
      </c>
      <c r="EW207" s="193">
        <f t="shared" si="998"/>
        <v>0</v>
      </c>
      <c r="EX207" s="193">
        <f t="shared" si="998"/>
        <v>0</v>
      </c>
      <c r="EY207" s="193">
        <f t="shared" si="998"/>
        <v>0</v>
      </c>
      <c r="EZ207" s="193">
        <f t="shared" si="998"/>
        <v>0</v>
      </c>
      <c r="FA207" s="193">
        <f t="shared" si="998"/>
        <v>0</v>
      </c>
      <c r="FB207" s="193">
        <f t="shared" si="998"/>
        <v>0</v>
      </c>
      <c r="FC207" s="193">
        <f t="shared" si="998"/>
        <v>0</v>
      </c>
      <c r="FD207" s="193">
        <f t="shared" si="998"/>
        <v>0.00474299569</v>
      </c>
      <c r="FE207" s="193">
        <f t="shared" si="998"/>
        <v>0.01331328976</v>
      </c>
      <c r="FF207" s="193">
        <f t="shared" si="998"/>
        <v>0.03254753653</v>
      </c>
      <c r="FG207" s="193">
        <f t="shared" si="998"/>
        <v>0.06306200578</v>
      </c>
      <c r="FH207" s="193">
        <f t="shared" si="998"/>
        <v>0.1048132315</v>
      </c>
      <c r="FI207" s="193">
        <f t="shared" si="998"/>
        <v>0.128999146</v>
      </c>
      <c r="FJ207" s="193">
        <f t="shared" si="998"/>
        <v>0.1466263585</v>
      </c>
      <c r="FK207" s="193">
        <f t="shared" si="998"/>
        <v>0.164253571</v>
      </c>
      <c r="FL207" s="193">
        <f t="shared" si="998"/>
        <v>0.193498719</v>
      </c>
      <c r="FM207" s="193">
        <f t="shared" si="998"/>
        <v>0.2151321162</v>
      </c>
      <c r="FN207" s="193">
        <f t="shared" si="998"/>
        <v>0.223545104</v>
      </c>
      <c r="FO207" s="193">
        <f t="shared" si="998"/>
        <v>0.2259488148</v>
      </c>
      <c r="FP207" s="193">
        <f t="shared" si="998"/>
        <v>0.2263494332</v>
      </c>
      <c r="FQ207" s="193">
        <f t="shared" si="998"/>
        <v>0.2179364454</v>
      </c>
      <c r="FR207" s="193">
        <f t="shared" si="998"/>
        <v>0.2211413932</v>
      </c>
      <c r="FS207" s="193">
        <f t="shared" si="998"/>
        <v>0.2223432486</v>
      </c>
      <c r="FT207" s="193">
        <f t="shared" si="998"/>
        <v>0.228753144</v>
      </c>
      <c r="FU207" s="193">
        <f t="shared" si="998"/>
        <v>0.223545104</v>
      </c>
      <c r="FV207" s="193">
        <f t="shared" si="998"/>
        <v>0.2119271685</v>
      </c>
      <c r="FW207" s="193">
        <f t="shared" si="998"/>
        <v>0.2123277869</v>
      </c>
      <c r="FX207" s="193">
        <f t="shared" si="998"/>
        <v>0.2099240761</v>
      </c>
      <c r="FY207" s="193">
        <f t="shared" si="998"/>
        <v>0.2159333531</v>
      </c>
      <c r="FZ207" s="193">
        <f t="shared" si="998"/>
        <v>0.2059178915</v>
      </c>
      <c r="GA207" s="193">
        <f t="shared" si="998"/>
        <v>0.2135296423</v>
      </c>
      <c r="GB207" s="193">
        <f t="shared" si="998"/>
        <v>0.2123277869</v>
      </c>
      <c r="GC207" s="193">
        <f t="shared" si="998"/>
        <v>0.2131290239</v>
      </c>
      <c r="GD207" s="193">
        <f t="shared" si="998"/>
        <v>0.2174376017</v>
      </c>
      <c r="GE207" s="193">
        <f t="shared" si="998"/>
        <v>0.1667808574</v>
      </c>
      <c r="GF207" s="193">
        <f t="shared" si="998"/>
        <v>0.1209749491</v>
      </c>
      <c r="GG207" s="193">
        <f t="shared" si="998"/>
        <v>0.08547769989</v>
      </c>
      <c r="GH207" s="193">
        <f t="shared" si="998"/>
        <v>0.05291013095</v>
      </c>
      <c r="GI207" s="193">
        <f t="shared" si="998"/>
        <v>0.02524777114</v>
      </c>
      <c r="GJ207" s="193">
        <f t="shared" si="998"/>
        <v>0.01142568496</v>
      </c>
      <c r="GK207" s="193">
        <f t="shared" si="998"/>
        <v>0.0007845075614</v>
      </c>
      <c r="GL207" s="193">
        <f t="shared" si="998"/>
        <v>0</v>
      </c>
      <c r="GM207" s="193">
        <f t="shared" si="998"/>
        <v>0</v>
      </c>
      <c r="GN207" s="193">
        <f t="shared" si="998"/>
        <v>0</v>
      </c>
      <c r="GO207" s="193">
        <f t="shared" si="998"/>
        <v>0</v>
      </c>
      <c r="GP207" s="193">
        <f t="shared" si="998"/>
        <v>0</v>
      </c>
      <c r="GQ207" s="193">
        <f t="shared" si="998"/>
        <v>0</v>
      </c>
      <c r="GR207" s="193">
        <f t="shared" si="21"/>
        <v>3.796130777</v>
      </c>
      <c r="GS207" s="193">
        <f t="shared" ref="GS207:IN207" si="999">E207-EV207</f>
        <v>0.1538374909</v>
      </c>
      <c r="GT207" s="193">
        <f t="shared" si="999"/>
        <v>0.1390146077</v>
      </c>
      <c r="GU207" s="193">
        <f t="shared" si="999"/>
        <v>0.1257941983</v>
      </c>
      <c r="GV207" s="193">
        <f t="shared" si="999"/>
        <v>0.1173812105</v>
      </c>
      <c r="GW207" s="193">
        <f t="shared" si="999"/>
        <v>0.1105706966</v>
      </c>
      <c r="GX207" s="193">
        <f t="shared" si="999"/>
        <v>0.1093688412</v>
      </c>
      <c r="GY207" s="193">
        <f t="shared" si="999"/>
        <v>0.1101700781</v>
      </c>
      <c r="GZ207" s="193">
        <f t="shared" si="999"/>
        <v>0.1049620381</v>
      </c>
      <c r="HA207" s="193">
        <f t="shared" si="999"/>
        <v>0.1006196608</v>
      </c>
      <c r="HB207" s="193">
        <f t="shared" si="999"/>
        <v>0.08884441904</v>
      </c>
      <c r="HC207" s="193">
        <f t="shared" si="999"/>
        <v>0.07361635693</v>
      </c>
      <c r="HD207" s="193">
        <f t="shared" si="999"/>
        <v>0.03949632149</v>
      </c>
      <c r="HE207" s="193">
        <f t="shared" si="999"/>
        <v>0.01376983444</v>
      </c>
      <c r="HF207" s="193">
        <f t="shared" si="999"/>
        <v>0</v>
      </c>
      <c r="HG207" s="193">
        <f t="shared" si="999"/>
        <v>0</v>
      </c>
      <c r="HH207" s="193">
        <f t="shared" si="999"/>
        <v>0</v>
      </c>
      <c r="HI207" s="193">
        <f t="shared" si="999"/>
        <v>0</v>
      </c>
      <c r="HJ207" s="193">
        <f t="shared" si="999"/>
        <v>0</v>
      </c>
      <c r="HK207" s="193">
        <f t="shared" si="999"/>
        <v>0</v>
      </c>
      <c r="HL207" s="193">
        <f t="shared" si="999"/>
        <v>0</v>
      </c>
      <c r="HM207" s="193">
        <f t="shared" si="999"/>
        <v>0</v>
      </c>
      <c r="HN207" s="193">
        <f t="shared" si="999"/>
        <v>0</v>
      </c>
      <c r="HO207" s="193">
        <f t="shared" si="999"/>
        <v>0</v>
      </c>
      <c r="HP207" s="193">
        <f t="shared" si="999"/>
        <v>0</v>
      </c>
      <c r="HQ207" s="193">
        <f t="shared" si="999"/>
        <v>0</v>
      </c>
      <c r="HR207" s="193">
        <f t="shared" si="999"/>
        <v>0</v>
      </c>
      <c r="HS207" s="193">
        <f t="shared" si="999"/>
        <v>0</v>
      </c>
      <c r="HT207" s="193">
        <f t="shared" si="999"/>
        <v>0</v>
      </c>
      <c r="HU207" s="193">
        <f t="shared" si="999"/>
        <v>0</v>
      </c>
      <c r="HV207" s="193">
        <f t="shared" si="999"/>
        <v>0</v>
      </c>
      <c r="HW207" s="193">
        <f t="shared" si="999"/>
        <v>0</v>
      </c>
      <c r="HX207" s="193">
        <f t="shared" si="999"/>
        <v>0</v>
      </c>
      <c r="HY207" s="193">
        <f t="shared" si="999"/>
        <v>0</v>
      </c>
      <c r="HZ207" s="193">
        <f t="shared" si="999"/>
        <v>0</v>
      </c>
      <c r="IA207" s="193">
        <f t="shared" si="999"/>
        <v>0.01291801615</v>
      </c>
      <c r="IB207" s="193">
        <f t="shared" si="999"/>
        <v>0.07519269598</v>
      </c>
      <c r="IC207" s="193">
        <f t="shared" si="999"/>
        <v>0.1141880904</v>
      </c>
      <c r="ID207" s="193">
        <f t="shared" si="999"/>
        <v>0.1613032751</v>
      </c>
      <c r="IE207" s="193">
        <f t="shared" si="999"/>
        <v>0.1906658963</v>
      </c>
      <c r="IF207" s="193">
        <f t="shared" si="999"/>
        <v>0.2067103206</v>
      </c>
      <c r="IG207" s="193">
        <f t="shared" si="999"/>
        <v>0.2189299329</v>
      </c>
      <c r="IH207" s="193">
        <f t="shared" si="999"/>
        <v>0.2231612149</v>
      </c>
      <c r="II207" s="193">
        <f t="shared" si="999"/>
        <v>0.2279519071</v>
      </c>
      <c r="IJ207" s="193">
        <f t="shared" si="999"/>
        <v>0.2351630395</v>
      </c>
      <c r="IK207" s="193">
        <f t="shared" si="999"/>
        <v>0.2279519071</v>
      </c>
      <c r="IL207" s="193">
        <f t="shared" si="999"/>
        <v>0.2219426301</v>
      </c>
      <c r="IM207" s="193">
        <f t="shared" si="999"/>
        <v>0.2051166545</v>
      </c>
      <c r="IN207" s="193">
        <f t="shared" si="999"/>
        <v>0.187489442</v>
      </c>
      <c r="IO207" s="193">
        <f t="shared" si="23"/>
        <v>2.508685023</v>
      </c>
      <c r="IP207" s="193">
        <f t="shared" si="29"/>
        <v>2.339542642</v>
      </c>
      <c r="IQ207" s="193">
        <f t="shared" ref="IQ207:KK207" si="1000">MAX((MIN(CZ207+IP207,$IO$7))-GT207,0)</f>
        <v>2.200528035</v>
      </c>
      <c r="IR207" s="193">
        <f t="shared" si="1000"/>
        <v>2.074733836</v>
      </c>
      <c r="IS207" s="193">
        <f t="shared" si="1000"/>
        <v>1.957352626</v>
      </c>
      <c r="IT207" s="193">
        <f t="shared" si="1000"/>
        <v>1.846781929</v>
      </c>
      <c r="IU207" s="193">
        <f t="shared" si="1000"/>
        <v>1.737413088</v>
      </c>
      <c r="IV207" s="193">
        <f t="shared" si="1000"/>
        <v>1.62724301</v>
      </c>
      <c r="IW207" s="193">
        <f t="shared" si="1000"/>
        <v>1.522280972</v>
      </c>
      <c r="IX207" s="193">
        <f t="shared" si="1000"/>
        <v>1.421661311</v>
      </c>
      <c r="IY207" s="193">
        <f t="shared" si="1000"/>
        <v>1.332816892</v>
      </c>
      <c r="IZ207" s="193">
        <f t="shared" si="1000"/>
        <v>1.259200535</v>
      </c>
      <c r="JA207" s="193">
        <f t="shared" si="1000"/>
        <v>1.219704214</v>
      </c>
      <c r="JB207" s="193">
        <f t="shared" si="1000"/>
        <v>1.205934379</v>
      </c>
      <c r="JC207" s="193">
        <f t="shared" si="1000"/>
        <v>1.221946217</v>
      </c>
      <c r="JD207" s="193">
        <f t="shared" si="1000"/>
        <v>1.274854331</v>
      </c>
      <c r="JE207" s="193">
        <f t="shared" si="1000"/>
        <v>1.360428733</v>
      </c>
      <c r="JF207" s="193">
        <f t="shared" si="1000"/>
        <v>1.490775185</v>
      </c>
      <c r="JG207" s="193">
        <f t="shared" si="1000"/>
        <v>1.672011151</v>
      </c>
      <c r="JH207" s="193">
        <f t="shared" si="1000"/>
        <v>1.899784935</v>
      </c>
      <c r="JI207" s="193">
        <f t="shared" si="1000"/>
        <v>2.168356817</v>
      </c>
      <c r="JJ207" s="193">
        <f t="shared" si="1000"/>
        <v>2.516668026</v>
      </c>
      <c r="JK207" s="193">
        <f t="shared" si="1000"/>
        <v>2.927184949</v>
      </c>
      <c r="JL207" s="193">
        <f t="shared" si="1000"/>
        <v>3.361279213</v>
      </c>
      <c r="JM207" s="193">
        <f t="shared" si="1000"/>
        <v>3.762068708</v>
      </c>
      <c r="JN207" s="193">
        <f t="shared" si="1000"/>
        <v>4.163599382</v>
      </c>
      <c r="JO207" s="193">
        <f t="shared" si="1000"/>
        <v>4.534067575</v>
      </c>
      <c r="JP207" s="193">
        <f t="shared" si="1000"/>
        <v>4.919439151</v>
      </c>
      <c r="JQ207" s="193">
        <f t="shared" si="1000"/>
        <v>5</v>
      </c>
      <c r="JR207" s="193">
        <f t="shared" si="1000"/>
        <v>5</v>
      </c>
      <c r="JS207" s="193">
        <f t="shared" si="1000"/>
        <v>5</v>
      </c>
      <c r="JT207" s="193">
        <f t="shared" si="1000"/>
        <v>5</v>
      </c>
      <c r="JU207" s="193">
        <f t="shared" si="1000"/>
        <v>5</v>
      </c>
      <c r="JV207" s="193">
        <f t="shared" si="1000"/>
        <v>5</v>
      </c>
      <c r="JW207" s="193">
        <f t="shared" si="1000"/>
        <v>5</v>
      </c>
      <c r="JX207" s="193">
        <f t="shared" si="1000"/>
        <v>4.987081984</v>
      </c>
      <c r="JY207" s="193">
        <f t="shared" si="1000"/>
        <v>4.911889288</v>
      </c>
      <c r="JZ207" s="193">
        <f t="shared" si="1000"/>
        <v>4.797701197</v>
      </c>
      <c r="KA207" s="193">
        <f t="shared" si="1000"/>
        <v>4.636397922</v>
      </c>
      <c r="KB207" s="193">
        <f t="shared" si="1000"/>
        <v>4.445732026</v>
      </c>
      <c r="KC207" s="193">
        <f t="shared" si="1000"/>
        <v>4.239021705</v>
      </c>
      <c r="KD207" s="193">
        <f t="shared" si="1000"/>
        <v>4.020091773</v>
      </c>
      <c r="KE207" s="193">
        <f t="shared" si="1000"/>
        <v>3.796930558</v>
      </c>
      <c r="KF207" s="193">
        <f t="shared" si="1000"/>
        <v>3.568978651</v>
      </c>
      <c r="KG207" s="193">
        <f t="shared" si="1000"/>
        <v>3.333815611</v>
      </c>
      <c r="KH207" s="193">
        <f t="shared" si="1000"/>
        <v>3.105863704</v>
      </c>
      <c r="KI207" s="193">
        <f t="shared" si="1000"/>
        <v>2.883921074</v>
      </c>
      <c r="KJ207" s="193">
        <f t="shared" si="1000"/>
        <v>2.678804419</v>
      </c>
      <c r="KK207" s="193">
        <f t="shared" si="1000"/>
        <v>2.491314977</v>
      </c>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row>
    <row r="208" ht="14.25" customHeight="1">
      <c r="A208" s="1">
        <v>7.0</v>
      </c>
      <c r="B208" s="1">
        <f t="shared" ref="B208:C208" si="1001">B207+1</f>
        <v>198</v>
      </c>
      <c r="C208" s="267">
        <f t="shared" si="1001"/>
        <v>43663</v>
      </c>
      <c r="D208" s="193">
        <f t="shared" si="15"/>
        <v>9.272314393</v>
      </c>
      <c r="E208" s="193">
        <f>(SUMIFS(Profile!$F$2:$F$17521,Profile!$B$2:$B$17521,$B208,Profile!$C$2:$C$17521,E$8))*$C$6</f>
        <v>0.1662566633</v>
      </c>
      <c r="F208" s="193">
        <f>(SUMIFS(Profile!$F$2:$F$17521,Profile!$B$2:$B$17521,$B208,Profile!$C$2:$C$17521,F$8))*$C$6</f>
        <v>0.14622574</v>
      </c>
      <c r="G208" s="193">
        <f>(SUMIFS(Profile!$F$2:$F$17521,Profile!$B$2:$B$17521,$B208,Profile!$C$2:$C$17521,G$8))*$C$6</f>
        <v>0.1338065676</v>
      </c>
      <c r="H208" s="193">
        <f>(SUMIFS(Profile!$F$2:$F$17521,Profile!$B$2:$B$17521,$B208,Profile!$C$2:$C$17521,H$8))*$C$6</f>
        <v>0.1225892506</v>
      </c>
      <c r="I208" s="193">
        <f>(SUMIFS(Profile!$F$2:$F$17521,Profile!$B$2:$B$17521,$B208,Profile!$C$2:$C$17521,I$8))*$C$6</f>
        <v>0.1145768812</v>
      </c>
      <c r="J208" s="193">
        <f>(SUMIFS(Profile!$F$2:$F$17521,Profile!$B$2:$B$17521,$B208,Profile!$C$2:$C$17521,J$8))*$C$6</f>
        <v>0.111772552</v>
      </c>
      <c r="K208" s="193">
        <f>(SUMIFS(Profile!$F$2:$F$17521,Profile!$B$2:$B$17521,$B208,Profile!$C$2:$C$17521,K$8))*$C$6</f>
        <v>0.1109713151</v>
      </c>
      <c r="L208" s="193">
        <f>(SUMIFS(Profile!$F$2:$F$17521,Profile!$B$2:$B$17521,$B208,Profile!$C$2:$C$17521,L$8))*$C$6</f>
        <v>0.1073657489</v>
      </c>
      <c r="M208" s="193">
        <f>(SUMIFS(Profile!$F$2:$F$17521,Profile!$B$2:$B$17521,$B208,Profile!$C$2:$C$17521,M$8))*$C$6</f>
        <v>0.1049620381</v>
      </c>
      <c r="N208" s="193">
        <f>(SUMIFS(Profile!$F$2:$F$17521,Profile!$B$2:$B$17521,$B208,Profile!$C$2:$C$17521,N$8))*$C$6</f>
        <v>0.1029589457</v>
      </c>
      <c r="O208" s="193">
        <f>(SUMIFS(Profile!$F$2:$F$17521,Profile!$B$2:$B$17521,$B208,Profile!$C$2:$C$17521,O$8))*$C$6</f>
        <v>0.1065645119</v>
      </c>
      <c r="P208" s="193">
        <f>(SUMIFS(Profile!$F$2:$F$17521,Profile!$B$2:$B$17521,$B208,Profile!$C$2:$C$17521,P$8))*$C$6</f>
        <v>0.1049620381</v>
      </c>
      <c r="Q208" s="193">
        <f>(SUMIFS(Profile!$F$2:$F$17521,Profile!$B$2:$B$17521,$B208,Profile!$C$2:$C$17521,Q$8))*$C$6</f>
        <v>0.1121731704</v>
      </c>
      <c r="R208" s="193">
        <f>(SUMIFS(Profile!$F$2:$F$17521,Profile!$B$2:$B$17521,$B208,Profile!$C$2:$C$17521,R$8))*$C$6</f>
        <v>0.1193843028</v>
      </c>
      <c r="S208" s="193">
        <f>(SUMIFS(Profile!$F$2:$F$17521,Profile!$B$2:$B$17521,$B208,Profile!$C$2:$C$17521,S$8))*$C$6</f>
        <v>0.1358096599</v>
      </c>
      <c r="T208" s="193">
        <f>(SUMIFS(Profile!$F$2:$F$17521,Profile!$B$2:$B$17521,$B208,Profile!$C$2:$C$17521,T$8))*$C$6</f>
        <v>0.152235017</v>
      </c>
      <c r="U208" s="193">
        <f>(SUMIFS(Profile!$F$2:$F$17521,Profile!$B$2:$B$17521,$B208,Profile!$C$2:$C$17521,U$8))*$C$6</f>
        <v>0.1802783096</v>
      </c>
      <c r="V208" s="193">
        <f>(SUMIFS(Profile!$F$2:$F$17521,Profile!$B$2:$B$17521,$B208,Profile!$C$2:$C$17521,V$8))*$C$6</f>
        <v>0.2007098514</v>
      </c>
      <c r="W208" s="193">
        <f>(SUMIFS(Profile!$F$2:$F$17521,Profile!$B$2:$B$17521,$B208,Profile!$C$2:$C$17521,W$8))*$C$6</f>
        <v>0.2163339716</v>
      </c>
      <c r="X208" s="193">
        <f>(SUMIFS(Profile!$F$2:$F$17521,Profile!$B$2:$B$17521,$B208,Profile!$C$2:$C$17521,X$8))*$C$6</f>
        <v>0.222743867</v>
      </c>
      <c r="Y208" s="193">
        <f>(SUMIFS(Profile!$F$2:$F$17521,Profile!$B$2:$B$17521,$B208,Profile!$C$2:$C$17521,Y$8))*$C$6</f>
        <v>0.228753144</v>
      </c>
      <c r="Z208" s="193">
        <f>(SUMIFS(Profile!$F$2:$F$17521,Profile!$B$2:$B$17521,$B208,Profile!$C$2:$C$17521,Z$8))*$C$6</f>
        <v>0.2291537625</v>
      </c>
      <c r="AA208" s="193">
        <f>(SUMIFS(Profile!$F$2:$F$17521,Profile!$B$2:$B$17521,$B208,Profile!$C$2:$C$17521,AA$8))*$C$6</f>
        <v>0.2323587102</v>
      </c>
      <c r="AB208" s="193">
        <f>(SUMIFS(Profile!$F$2:$F$17521,Profile!$B$2:$B$17521,$B208,Profile!$C$2:$C$17521,AB$8))*$C$6</f>
        <v>0.2387686057</v>
      </c>
      <c r="AC208" s="193">
        <f>(SUMIFS(Profile!$F$2:$F$17521,Profile!$B$2:$B$17521,$B208,Profile!$C$2:$C$17521,AC$8))*$C$6</f>
        <v>0.2335605656</v>
      </c>
      <c r="AD208" s="193">
        <f>(SUMIFS(Profile!$F$2:$F$17521,Profile!$B$2:$B$17521,$B208,Profile!$C$2:$C$17521,AD$8))*$C$6</f>
        <v>0.229554381</v>
      </c>
      <c r="AE208" s="193">
        <f>(SUMIFS(Profile!$F$2:$F$17521,Profile!$B$2:$B$17521,$B208,Profile!$C$2:$C$17521,AE$8))*$C$6</f>
        <v>0.2315574733</v>
      </c>
      <c r="AF208" s="193">
        <f>(SUMIFS(Profile!$F$2:$F$17521,Profile!$B$2:$B$17521,$B208,Profile!$C$2:$C$17521,AF$8))*$C$6</f>
        <v>0.2107253131</v>
      </c>
      <c r="AG208" s="193">
        <f>(SUMIFS(Profile!$F$2:$F$17521,Profile!$B$2:$B$17521,$B208,Profile!$C$2:$C$17521,AG$8))*$C$6</f>
        <v>0.2071197469</v>
      </c>
      <c r="AH208" s="193">
        <f>(SUMIFS(Profile!$F$2:$F$17521,Profile!$B$2:$B$17521,$B208,Profile!$C$2:$C$17521,AH$8))*$C$6</f>
        <v>0.2111259315</v>
      </c>
      <c r="AI208" s="193">
        <f>(SUMIFS(Profile!$F$2:$F$17521,Profile!$B$2:$B$17521,$B208,Profile!$C$2:$C$17521,AI$8))*$C$6</f>
        <v>0.2163339716</v>
      </c>
      <c r="AJ208" s="193">
        <f>(SUMIFS(Profile!$F$2:$F$17521,Profile!$B$2:$B$17521,$B208,Profile!$C$2:$C$17521,AJ$8))*$C$6</f>
        <v>0.21152655</v>
      </c>
      <c r="AK208" s="193">
        <f>(SUMIFS(Profile!$F$2:$F$17521,Profile!$B$2:$B$17521,$B208,Profile!$C$2:$C$17521,AK$8))*$C$6</f>
        <v>0.2203401562</v>
      </c>
      <c r="AL208" s="193">
        <f>(SUMIFS(Profile!$F$2:$F$17521,Profile!$B$2:$B$17521,$B208,Profile!$C$2:$C$17521,AL$8))*$C$6</f>
        <v>0.2367655133</v>
      </c>
      <c r="AM208" s="193">
        <f>(SUMIFS(Profile!$F$2:$F$17521,Profile!$B$2:$B$17521,$B208,Profile!$C$2:$C$17521,AM$8))*$C$6</f>
        <v>0.2439766457</v>
      </c>
      <c r="AN208" s="193">
        <f>(SUMIFS(Profile!$F$2:$F$17521,Profile!$B$2:$B$17521,$B208,Profile!$C$2:$C$17521,AN$8))*$C$6</f>
        <v>0.2455791196</v>
      </c>
      <c r="AO208" s="193">
        <f>(SUMIFS(Profile!$F$2:$F$17521,Profile!$B$2:$B$17521,$B208,Profile!$C$2:$C$17521,AO$8))*$C$6</f>
        <v>0.2491846858</v>
      </c>
      <c r="AP208" s="193">
        <f>(SUMIFS(Profile!$F$2:$F$17521,Profile!$B$2:$B$17521,$B208,Profile!$C$2:$C$17521,AP$8))*$C$6</f>
        <v>0.2563958182</v>
      </c>
      <c r="AQ208" s="193">
        <f>(SUMIFS(Profile!$F$2:$F$17521,Profile!$B$2:$B$17521,$B208,Profile!$C$2:$C$17521,AQ$8))*$C$6</f>
        <v>0.2499859227</v>
      </c>
      <c r="AR208" s="193">
        <f>(SUMIFS(Profile!$F$2:$F$17521,Profile!$B$2:$B$17521,$B208,Profile!$C$2:$C$17521,AR$8))*$C$6</f>
        <v>0.2535914889</v>
      </c>
      <c r="AS208" s="193">
        <f>(SUMIFS(Profile!$F$2:$F$17521,Profile!$B$2:$B$17521,$B208,Profile!$C$2:$C$17521,AS$8))*$C$6</f>
        <v>0.2539921074</v>
      </c>
      <c r="AT208" s="193">
        <f>(SUMIFS(Profile!$F$2:$F$17521,Profile!$B$2:$B$17521,$B208,Profile!$C$2:$C$17521,AT$8))*$C$6</f>
        <v>0.246780975</v>
      </c>
      <c r="AU208" s="193">
        <f>(SUMIFS(Profile!$F$2:$F$17521,Profile!$B$2:$B$17521,$B208,Profile!$C$2:$C$17521,AU$8))*$C$6</f>
        <v>0.2575976736</v>
      </c>
      <c r="AV208" s="193">
        <f>(SUMIFS(Profile!$F$2:$F$17521,Profile!$B$2:$B$17521,$B208,Profile!$C$2:$C$17521,AV$8))*$C$6</f>
        <v>0.2551939628</v>
      </c>
      <c r="AW208" s="193">
        <f>(SUMIFS(Profile!$F$2:$F$17521,Profile!$B$2:$B$17521,$B208,Profile!$C$2:$C$17521,AW$8))*$C$6</f>
        <v>0.2535914889</v>
      </c>
      <c r="AX208" s="193">
        <f>(SUMIFS(Profile!$F$2:$F$17521,Profile!$B$2:$B$17521,$B208,Profile!$C$2:$C$17521,AX$8))*$C$6</f>
        <v>0.2243463409</v>
      </c>
      <c r="AY208" s="193">
        <f>(SUMIFS(Profile!$F$2:$F$17521,Profile!$B$2:$B$17521,$B208,Profile!$C$2:$C$17521,AY$8))*$C$6</f>
        <v>0.1991073775</v>
      </c>
      <c r="AZ208" s="193">
        <f>(SUMIFS(Profile!$F$2:$F$17521,Profile!$B$2:$B$17521,$B208,Profile!$C$2:$C$17521,AZ$8))*$C$6</f>
        <v>0.1726665588</v>
      </c>
      <c r="BA208" s="193">
        <f t="shared" si="16"/>
        <v>11.60597638</v>
      </c>
      <c r="BB208" s="193">
        <f>(SUMIFS(Profile!$E$2:$E$17521,Profile!$B$2:$B$17521,$B208,Profile!$C$2:$C$17521,BB$8))*$C$9</f>
        <v>0</v>
      </c>
      <c r="BC208" s="193">
        <f>(SUMIFS(Profile!$E$2:$E$17521,Profile!$B$2:$B$17521,$B208,Profile!$C$2:$C$17521,BC$8))*$C$9</f>
        <v>0</v>
      </c>
      <c r="BD208" s="193">
        <f>(SUMIFS(Profile!$E$2:$E$17521,Profile!$B$2:$B$17521,$B208,Profile!$C$2:$C$17521,BD$8))*$C$9</f>
        <v>0</v>
      </c>
      <c r="BE208" s="193">
        <f>(SUMIFS(Profile!$E$2:$E$17521,Profile!$B$2:$B$17521,$B208,Profile!$C$2:$C$17521,BE$8))*$C$9</f>
        <v>0</v>
      </c>
      <c r="BF208" s="193">
        <f>(SUMIFS(Profile!$E$2:$E$17521,Profile!$B$2:$B$17521,$B208,Profile!$C$2:$C$17521,BF$8))*$C$9</f>
        <v>0</v>
      </c>
      <c r="BG208" s="193">
        <f>(SUMIFS(Profile!$E$2:$E$17521,Profile!$B$2:$B$17521,$B208,Profile!$C$2:$C$17521,BG$8))*$C$9</f>
        <v>0</v>
      </c>
      <c r="BH208" s="193">
        <f>(SUMIFS(Profile!$E$2:$E$17521,Profile!$B$2:$B$17521,$B208,Profile!$C$2:$C$17521,BH$8))*$C$9</f>
        <v>0</v>
      </c>
      <c r="BI208" s="193">
        <f>(SUMIFS(Profile!$E$2:$E$17521,Profile!$B$2:$B$17521,$B208,Profile!$C$2:$C$17521,BI$8))*$C$9</f>
        <v>0</v>
      </c>
      <c r="BJ208" s="193">
        <f>(SUMIFS(Profile!$E$2:$E$17521,Profile!$B$2:$B$17521,$B208,Profile!$C$2:$C$17521,BJ$8))*$C$9</f>
        <v>0.00420857364</v>
      </c>
      <c r="BK208" s="193">
        <f>(SUMIFS(Profile!$E$2:$E$17521,Profile!$B$2:$B$17521,$B208,Profile!$C$2:$C$17521,BK$8))*$C$9</f>
        <v>0.01013488905</v>
      </c>
      <c r="BL208" s="193">
        <f>(SUMIFS(Profile!$E$2:$E$17521,Profile!$B$2:$B$17521,$B208,Profile!$C$2:$C$17521,BL$8))*$C$9</f>
        <v>0.02639804764</v>
      </c>
      <c r="BM208" s="193">
        <f>(SUMIFS(Profile!$E$2:$E$17521,Profile!$B$2:$B$17521,$B208,Profile!$C$2:$C$17521,BM$8))*$C$9</f>
        <v>0.05120016699</v>
      </c>
      <c r="BN208" s="193">
        <f>(SUMIFS(Profile!$E$2:$E$17521,Profile!$B$2:$B$17521,$B208,Profile!$C$2:$C$17521,BN$8))*$C$9</f>
        <v>0.09108228018</v>
      </c>
      <c r="BO208" s="193">
        <f>(SUMIFS(Profile!$E$2:$E$17521,Profile!$B$2:$B$17521,$B208,Profile!$C$2:$C$17521,BO$8))*$C$9</f>
        <v>0.1300807029</v>
      </c>
      <c r="BP208" s="193">
        <f>(SUMIFS(Profile!$E$2:$E$17521,Profile!$B$2:$B$17521,$B208,Profile!$C$2:$C$17521,BP$8))*$C$9</f>
        <v>0.1930398102</v>
      </c>
      <c r="BQ208" s="193">
        <f>(SUMIFS(Profile!$E$2:$E$17521,Profile!$B$2:$B$17521,$B208,Profile!$C$2:$C$17521,BQ$8))*$C$9</f>
        <v>0.2662068012</v>
      </c>
      <c r="BR208" s="193">
        <f>(SUMIFS(Profile!$E$2:$E$17521,Profile!$B$2:$B$17521,$B208,Profile!$C$2:$C$17521,BR$8))*$C$9</f>
        <v>0.345672865</v>
      </c>
      <c r="BS208" s="193">
        <f>(SUMIFS(Profile!$E$2:$E$17521,Profile!$B$2:$B$17521,$B208,Profile!$C$2:$C$17521,BS$8))*$C$9</f>
        <v>0.428352089</v>
      </c>
      <c r="BT208" s="193">
        <f>(SUMIFS(Profile!$E$2:$E$17521,Profile!$B$2:$B$17521,$B208,Profile!$C$2:$C$17521,BT$8))*$C$9</f>
        <v>0.5045422987</v>
      </c>
      <c r="BU208" s="193">
        <f>(SUMIFS(Profile!$E$2:$E$17521,Profile!$B$2:$B$17521,$B208,Profile!$C$2:$C$17521,BU$8))*$C$9</f>
        <v>0.5659873722</v>
      </c>
      <c r="BV208" s="193">
        <f>(SUMIFS(Profile!$E$2:$E$17521,Profile!$B$2:$B$17521,$B208,Profile!$C$2:$C$17521,BV$8))*$C$9</f>
        <v>0.6169779195</v>
      </c>
      <c r="BW208" s="193">
        <f>(SUMIFS(Profile!$E$2:$E$17521,Profile!$B$2:$B$17521,$B208,Profile!$C$2:$C$17521,BW$8))*$C$9</f>
        <v>0.65760983</v>
      </c>
      <c r="BX208" s="193">
        <f>(SUMIFS(Profile!$E$2:$E$17521,Profile!$B$2:$B$17521,$B208,Profile!$C$2:$C$17521,BX$8))*$C$9</f>
        <v>0.7238981702</v>
      </c>
      <c r="BY208" s="193">
        <f>(SUMIFS(Profile!$E$2:$E$17521,Profile!$B$2:$B$17521,$B208,Profile!$C$2:$C$17521,BY$8))*$C$9</f>
        <v>0.72522617</v>
      </c>
      <c r="BZ208" s="193">
        <f>(SUMIFS(Profile!$E$2:$E$17521,Profile!$B$2:$B$17521,$B208,Profile!$C$2:$C$17521,BZ$8))*$C$9</f>
        <v>0.7061357437</v>
      </c>
      <c r="CA208" s="193">
        <f>(SUMIFS(Profile!$E$2:$E$17521,Profile!$B$2:$B$17521,$B208,Profile!$C$2:$C$17521,CA$8))*$C$9</f>
        <v>0.6949085439</v>
      </c>
      <c r="CB208" s="193">
        <f>(SUMIFS(Profile!$E$2:$E$17521,Profile!$B$2:$B$17521,$B208,Profile!$C$2:$C$17521,CB$8))*$C$9</f>
        <v>0.6689733862</v>
      </c>
      <c r="CC208" s="193">
        <f>(SUMIFS(Profile!$E$2:$E$17521,Profile!$B$2:$B$17521,$B208,Profile!$C$2:$C$17521,CC$8))*$C$9</f>
        <v>0.6956086351</v>
      </c>
      <c r="CD208" s="193">
        <f>(SUMIFS(Profile!$E$2:$E$17521,Profile!$B$2:$B$17521,$B208,Profile!$C$2:$C$17521,CD$8))*$C$9</f>
        <v>0.6024028082</v>
      </c>
      <c r="CE208" s="193">
        <f>(SUMIFS(Profile!$E$2:$E$17521,Profile!$B$2:$B$17521,$B208,Profile!$C$2:$C$17521,CE$8))*$C$9</f>
        <v>0.5760374305</v>
      </c>
      <c r="CF208" s="193">
        <f>(SUMIFS(Profile!$E$2:$E$17521,Profile!$B$2:$B$17521,$B208,Profile!$C$2:$C$17521,CF$8))*$C$9</f>
        <v>0.4914053985</v>
      </c>
      <c r="CG208" s="193">
        <f>(SUMIFS(Profile!$E$2:$E$17521,Profile!$B$2:$B$17521,$B208,Profile!$C$2:$C$17521,CG$8))*$C$9</f>
        <v>0.4182436387</v>
      </c>
      <c r="CH208" s="193">
        <f>(SUMIFS(Profile!$E$2:$E$17521,Profile!$B$2:$B$17521,$B208,Profile!$C$2:$C$17521,CH$8))*$C$9</f>
        <v>0.3731722592</v>
      </c>
      <c r="CI208" s="193">
        <f>(SUMIFS(Profile!$E$2:$E$17521,Profile!$B$2:$B$17521,$B208,Profile!$C$2:$C$17521,CI$8))*$C$9</f>
        <v>0.2998564125</v>
      </c>
      <c r="CJ208" s="193">
        <f>(SUMIFS(Profile!$E$2:$E$17521,Profile!$B$2:$B$17521,$B208,Profile!$C$2:$C$17521,CJ$8))*$C$9</f>
        <v>0.2397985189</v>
      </c>
      <c r="CK208" s="193">
        <f>(SUMIFS(Profile!$E$2:$E$17521,Profile!$B$2:$B$17521,$B208,Profile!$C$2:$C$17521,CK$8))*$C$9</f>
        <v>0.1869254403</v>
      </c>
      <c r="CL208" s="193">
        <f>(SUMIFS(Profile!$E$2:$E$17521,Profile!$B$2:$B$17521,$B208,Profile!$C$2:$C$17521,CL$8))*$C$9</f>
        <v>0.1320595183</v>
      </c>
      <c r="CM208" s="193">
        <f>(SUMIFS(Profile!$E$2:$E$17521,Profile!$B$2:$B$17521,$B208,Profile!$C$2:$C$17521,CM$8))*$C$9</f>
        <v>0.08877138818</v>
      </c>
      <c r="CN208" s="193">
        <f>(SUMIFS(Profile!$E$2:$E$17521,Profile!$B$2:$B$17521,$B208,Profile!$C$2:$C$17521,CN$8))*$C$9</f>
        <v>0.05346790966</v>
      </c>
      <c r="CO208" s="193">
        <f>(SUMIFS(Profile!$E$2:$E$17521,Profile!$B$2:$B$17521,$B208,Profile!$C$2:$C$17521,CO$8))*$C$9</f>
        <v>0.02538828206</v>
      </c>
      <c r="CP208" s="193">
        <f>(SUMIFS(Profile!$E$2:$E$17521,Profile!$B$2:$B$17521,$B208,Profile!$C$2:$C$17521,CP$8))*$C$9</f>
        <v>0.01145334703</v>
      </c>
      <c r="CQ208" s="193">
        <f>(SUMIFS(Profile!$E$2:$E$17521,Profile!$B$2:$B$17521,$B208,Profile!$C$2:$C$17521,CQ$8))*$C$9</f>
        <v>0.0007497312637</v>
      </c>
      <c r="CR208" s="193">
        <f>(SUMIFS(Profile!$E$2:$E$17521,Profile!$B$2:$B$17521,$B208,Profile!$C$2:$C$17521,CR$8))*$C$9</f>
        <v>0</v>
      </c>
      <c r="CS208" s="193">
        <f>(SUMIFS(Profile!$E$2:$E$17521,Profile!$B$2:$B$17521,$B208,Profile!$C$2:$C$17521,CS$8))*$C$9</f>
        <v>0</v>
      </c>
      <c r="CT208" s="193">
        <f>(SUMIFS(Profile!$E$2:$E$17521,Profile!$B$2:$B$17521,$B208,Profile!$C$2:$C$17521,CT$8))*$C$9</f>
        <v>0</v>
      </c>
      <c r="CU208" s="193">
        <f>(SUMIFS(Profile!$E$2:$E$17521,Profile!$B$2:$B$17521,$B208,Profile!$C$2:$C$17521,CU$8))*$C$9</f>
        <v>0</v>
      </c>
      <c r="CV208" s="193">
        <f>(SUMIFS(Profile!$E$2:$E$17521,Profile!$B$2:$B$17521,$B208,Profile!$C$2:$C$17521,CV$8))*$C$9</f>
        <v>0</v>
      </c>
      <c r="CW208" s="193">
        <f>(SUMIFS(Profile!$E$2:$E$17521,Profile!$B$2:$B$17521,$B208,Profile!$C$2:$C$17521,CW$8))*$C$9</f>
        <v>0</v>
      </c>
      <c r="CX208" s="193">
        <f t="shared" si="17"/>
        <v>6.319199481</v>
      </c>
      <c r="CY208" s="193">
        <f t="shared" ref="CY208:ET208" si="1002">MAX(BB208-E208,0)</f>
        <v>0</v>
      </c>
      <c r="CZ208" s="193">
        <f t="shared" si="1002"/>
        <v>0</v>
      </c>
      <c r="DA208" s="193">
        <f t="shared" si="1002"/>
        <v>0</v>
      </c>
      <c r="DB208" s="193">
        <f t="shared" si="1002"/>
        <v>0</v>
      </c>
      <c r="DC208" s="193">
        <f t="shared" si="1002"/>
        <v>0</v>
      </c>
      <c r="DD208" s="193">
        <f t="shared" si="1002"/>
        <v>0</v>
      </c>
      <c r="DE208" s="193">
        <f t="shared" si="1002"/>
        <v>0</v>
      </c>
      <c r="DF208" s="193">
        <f t="shared" si="1002"/>
        <v>0</v>
      </c>
      <c r="DG208" s="193">
        <f t="shared" si="1002"/>
        <v>0</v>
      </c>
      <c r="DH208" s="193">
        <f t="shared" si="1002"/>
        <v>0</v>
      </c>
      <c r="DI208" s="193">
        <f t="shared" si="1002"/>
        <v>0</v>
      </c>
      <c r="DJ208" s="193">
        <f t="shared" si="1002"/>
        <v>0</v>
      </c>
      <c r="DK208" s="193">
        <f t="shared" si="1002"/>
        <v>0</v>
      </c>
      <c r="DL208" s="193">
        <f t="shared" si="1002"/>
        <v>0.01069640004</v>
      </c>
      <c r="DM208" s="193">
        <f t="shared" si="1002"/>
        <v>0.05723015023</v>
      </c>
      <c r="DN208" s="193">
        <f t="shared" si="1002"/>
        <v>0.1139717842</v>
      </c>
      <c r="DO208" s="193">
        <f t="shared" si="1002"/>
        <v>0.1653945554</v>
      </c>
      <c r="DP208" s="193">
        <f t="shared" si="1002"/>
        <v>0.2276422376</v>
      </c>
      <c r="DQ208" s="193">
        <f t="shared" si="1002"/>
        <v>0.2882083272</v>
      </c>
      <c r="DR208" s="193">
        <f t="shared" si="1002"/>
        <v>0.3432435052</v>
      </c>
      <c r="DS208" s="193">
        <f t="shared" si="1002"/>
        <v>0.3882247755</v>
      </c>
      <c r="DT208" s="193">
        <f t="shared" si="1002"/>
        <v>0.4284560675</v>
      </c>
      <c r="DU208" s="193">
        <f t="shared" si="1002"/>
        <v>0.49153946</v>
      </c>
      <c r="DV208" s="193">
        <f t="shared" si="1002"/>
        <v>0.4864575644</v>
      </c>
      <c r="DW208" s="193">
        <f t="shared" si="1002"/>
        <v>0.472575178</v>
      </c>
      <c r="DX208" s="193">
        <f t="shared" si="1002"/>
        <v>0.4653541629</v>
      </c>
      <c r="DY208" s="193">
        <f t="shared" si="1002"/>
        <v>0.437415913</v>
      </c>
      <c r="DZ208" s="193">
        <f t="shared" si="1002"/>
        <v>0.4848833221</v>
      </c>
      <c r="EA208" s="193">
        <f t="shared" si="1002"/>
        <v>0.3952830613</v>
      </c>
      <c r="EB208" s="193">
        <f t="shared" si="1002"/>
        <v>0.364911499</v>
      </c>
      <c r="EC208" s="193">
        <f t="shared" si="1002"/>
        <v>0.2750714269</v>
      </c>
      <c r="ED208" s="193">
        <f t="shared" si="1002"/>
        <v>0.2067170887</v>
      </c>
      <c r="EE208" s="193">
        <f t="shared" si="1002"/>
        <v>0.152832103</v>
      </c>
      <c r="EF208" s="193">
        <f t="shared" si="1002"/>
        <v>0.06309089916</v>
      </c>
      <c r="EG208" s="193">
        <f t="shared" si="1002"/>
        <v>0</v>
      </c>
      <c r="EH208" s="193">
        <f t="shared" si="1002"/>
        <v>0</v>
      </c>
      <c r="EI208" s="193">
        <f t="shared" si="1002"/>
        <v>0</v>
      </c>
      <c r="EJ208" s="193">
        <f t="shared" si="1002"/>
        <v>0</v>
      </c>
      <c r="EK208" s="193">
        <f t="shared" si="1002"/>
        <v>0</v>
      </c>
      <c r="EL208" s="193">
        <f t="shared" si="1002"/>
        <v>0</v>
      </c>
      <c r="EM208" s="193">
        <f t="shared" si="1002"/>
        <v>0</v>
      </c>
      <c r="EN208" s="193">
        <f t="shared" si="1002"/>
        <v>0</v>
      </c>
      <c r="EO208" s="193">
        <f t="shared" si="1002"/>
        <v>0</v>
      </c>
      <c r="EP208" s="193">
        <f t="shared" si="1002"/>
        <v>0</v>
      </c>
      <c r="EQ208" s="193">
        <f t="shared" si="1002"/>
        <v>0</v>
      </c>
      <c r="ER208" s="193">
        <f t="shared" si="1002"/>
        <v>0</v>
      </c>
      <c r="ES208" s="193">
        <f t="shared" si="1002"/>
        <v>0</v>
      </c>
      <c r="ET208" s="193">
        <f t="shared" si="1002"/>
        <v>0</v>
      </c>
      <c r="EU208" s="193">
        <f t="shared" si="19"/>
        <v>5.286776897</v>
      </c>
      <c r="EV208" s="193">
        <f t="shared" ref="EV208:GQ208" si="1003">BB208-CY208</f>
        <v>0</v>
      </c>
      <c r="EW208" s="193">
        <f t="shared" si="1003"/>
        <v>0</v>
      </c>
      <c r="EX208" s="193">
        <f t="shared" si="1003"/>
        <v>0</v>
      </c>
      <c r="EY208" s="193">
        <f t="shared" si="1003"/>
        <v>0</v>
      </c>
      <c r="EZ208" s="193">
        <f t="shared" si="1003"/>
        <v>0</v>
      </c>
      <c r="FA208" s="193">
        <f t="shared" si="1003"/>
        <v>0</v>
      </c>
      <c r="FB208" s="193">
        <f t="shared" si="1003"/>
        <v>0</v>
      </c>
      <c r="FC208" s="193">
        <f t="shared" si="1003"/>
        <v>0</v>
      </c>
      <c r="FD208" s="193">
        <f t="shared" si="1003"/>
        <v>0.00420857364</v>
      </c>
      <c r="FE208" s="193">
        <f t="shared" si="1003"/>
        <v>0.01013488905</v>
      </c>
      <c r="FF208" s="193">
        <f t="shared" si="1003"/>
        <v>0.02639804764</v>
      </c>
      <c r="FG208" s="193">
        <f t="shared" si="1003"/>
        <v>0.05120016699</v>
      </c>
      <c r="FH208" s="193">
        <f t="shared" si="1003"/>
        <v>0.09108228018</v>
      </c>
      <c r="FI208" s="193">
        <f t="shared" si="1003"/>
        <v>0.1193843028</v>
      </c>
      <c r="FJ208" s="193">
        <f t="shared" si="1003"/>
        <v>0.1358096599</v>
      </c>
      <c r="FK208" s="193">
        <f t="shared" si="1003"/>
        <v>0.152235017</v>
      </c>
      <c r="FL208" s="193">
        <f t="shared" si="1003"/>
        <v>0.1802783096</v>
      </c>
      <c r="FM208" s="193">
        <f t="shared" si="1003"/>
        <v>0.2007098514</v>
      </c>
      <c r="FN208" s="193">
        <f t="shared" si="1003"/>
        <v>0.2163339716</v>
      </c>
      <c r="FO208" s="193">
        <f t="shared" si="1003"/>
        <v>0.222743867</v>
      </c>
      <c r="FP208" s="193">
        <f t="shared" si="1003"/>
        <v>0.228753144</v>
      </c>
      <c r="FQ208" s="193">
        <f t="shared" si="1003"/>
        <v>0.2291537625</v>
      </c>
      <c r="FR208" s="193">
        <f t="shared" si="1003"/>
        <v>0.2323587102</v>
      </c>
      <c r="FS208" s="193">
        <f t="shared" si="1003"/>
        <v>0.2387686057</v>
      </c>
      <c r="FT208" s="193">
        <f t="shared" si="1003"/>
        <v>0.2335605656</v>
      </c>
      <c r="FU208" s="193">
        <f t="shared" si="1003"/>
        <v>0.229554381</v>
      </c>
      <c r="FV208" s="193">
        <f t="shared" si="1003"/>
        <v>0.2315574733</v>
      </c>
      <c r="FW208" s="193">
        <f t="shared" si="1003"/>
        <v>0.2107253131</v>
      </c>
      <c r="FX208" s="193">
        <f t="shared" si="1003"/>
        <v>0.2071197469</v>
      </c>
      <c r="FY208" s="193">
        <f t="shared" si="1003"/>
        <v>0.2111259315</v>
      </c>
      <c r="FZ208" s="193">
        <f t="shared" si="1003"/>
        <v>0.2163339716</v>
      </c>
      <c r="GA208" s="193">
        <f t="shared" si="1003"/>
        <v>0.21152655</v>
      </c>
      <c r="GB208" s="193">
        <f t="shared" si="1003"/>
        <v>0.2203401562</v>
      </c>
      <c r="GC208" s="193">
        <f t="shared" si="1003"/>
        <v>0.2367655133</v>
      </c>
      <c r="GD208" s="193">
        <f t="shared" si="1003"/>
        <v>0.2397985189</v>
      </c>
      <c r="GE208" s="193">
        <f t="shared" si="1003"/>
        <v>0.1869254403</v>
      </c>
      <c r="GF208" s="193">
        <f t="shared" si="1003"/>
        <v>0.1320595183</v>
      </c>
      <c r="GG208" s="193">
        <f t="shared" si="1003"/>
        <v>0.08877138818</v>
      </c>
      <c r="GH208" s="193">
        <f t="shared" si="1003"/>
        <v>0.05346790966</v>
      </c>
      <c r="GI208" s="193">
        <f t="shared" si="1003"/>
        <v>0.02538828206</v>
      </c>
      <c r="GJ208" s="193">
        <f t="shared" si="1003"/>
        <v>0.01145334703</v>
      </c>
      <c r="GK208" s="193">
        <f t="shared" si="1003"/>
        <v>0.0007497312637</v>
      </c>
      <c r="GL208" s="193">
        <f t="shared" si="1003"/>
        <v>0</v>
      </c>
      <c r="GM208" s="193">
        <f t="shared" si="1003"/>
        <v>0</v>
      </c>
      <c r="GN208" s="193">
        <f t="shared" si="1003"/>
        <v>0</v>
      </c>
      <c r="GO208" s="193">
        <f t="shared" si="1003"/>
        <v>0</v>
      </c>
      <c r="GP208" s="193">
        <f t="shared" si="1003"/>
        <v>0</v>
      </c>
      <c r="GQ208" s="193">
        <f t="shared" si="1003"/>
        <v>0</v>
      </c>
      <c r="GR208" s="193">
        <f t="shared" si="21"/>
        <v>3.985537496</v>
      </c>
      <c r="GS208" s="193">
        <f t="shared" ref="GS208:IN208" si="1004">E208-EV208</f>
        <v>0.1662566633</v>
      </c>
      <c r="GT208" s="193">
        <f t="shared" si="1004"/>
        <v>0.14622574</v>
      </c>
      <c r="GU208" s="193">
        <f t="shared" si="1004"/>
        <v>0.1338065676</v>
      </c>
      <c r="GV208" s="193">
        <f t="shared" si="1004"/>
        <v>0.1225892506</v>
      </c>
      <c r="GW208" s="193">
        <f t="shared" si="1004"/>
        <v>0.1145768812</v>
      </c>
      <c r="GX208" s="193">
        <f t="shared" si="1004"/>
        <v>0.111772552</v>
      </c>
      <c r="GY208" s="193">
        <f t="shared" si="1004"/>
        <v>0.1109713151</v>
      </c>
      <c r="GZ208" s="193">
        <f t="shared" si="1004"/>
        <v>0.1073657489</v>
      </c>
      <c r="HA208" s="193">
        <f t="shared" si="1004"/>
        <v>0.1007534644</v>
      </c>
      <c r="HB208" s="193">
        <f t="shared" si="1004"/>
        <v>0.09282405668</v>
      </c>
      <c r="HC208" s="193">
        <f t="shared" si="1004"/>
        <v>0.08016646429</v>
      </c>
      <c r="HD208" s="193">
        <f t="shared" si="1004"/>
        <v>0.05376187107</v>
      </c>
      <c r="HE208" s="193">
        <f t="shared" si="1004"/>
        <v>0.02109089027</v>
      </c>
      <c r="HF208" s="193">
        <f t="shared" si="1004"/>
        <v>0</v>
      </c>
      <c r="HG208" s="193">
        <f t="shared" si="1004"/>
        <v>0</v>
      </c>
      <c r="HH208" s="193">
        <f t="shared" si="1004"/>
        <v>0</v>
      </c>
      <c r="HI208" s="193">
        <f t="shared" si="1004"/>
        <v>0</v>
      </c>
      <c r="HJ208" s="193">
        <f t="shared" si="1004"/>
        <v>0</v>
      </c>
      <c r="HK208" s="193">
        <f t="shared" si="1004"/>
        <v>0</v>
      </c>
      <c r="HL208" s="193">
        <f t="shared" si="1004"/>
        <v>0</v>
      </c>
      <c r="HM208" s="193">
        <f t="shared" si="1004"/>
        <v>0</v>
      </c>
      <c r="HN208" s="193">
        <f t="shared" si="1004"/>
        <v>0</v>
      </c>
      <c r="HO208" s="193">
        <f t="shared" si="1004"/>
        <v>0</v>
      </c>
      <c r="HP208" s="193">
        <f t="shared" si="1004"/>
        <v>0</v>
      </c>
      <c r="HQ208" s="193">
        <f t="shared" si="1004"/>
        <v>0</v>
      </c>
      <c r="HR208" s="193">
        <f t="shared" si="1004"/>
        <v>0</v>
      </c>
      <c r="HS208" s="193">
        <f t="shared" si="1004"/>
        <v>0</v>
      </c>
      <c r="HT208" s="193">
        <f t="shared" si="1004"/>
        <v>0</v>
      </c>
      <c r="HU208" s="193">
        <f t="shared" si="1004"/>
        <v>0</v>
      </c>
      <c r="HV208" s="193">
        <f t="shared" si="1004"/>
        <v>0</v>
      </c>
      <c r="HW208" s="193">
        <f t="shared" si="1004"/>
        <v>0</v>
      </c>
      <c r="HX208" s="193">
        <f t="shared" si="1004"/>
        <v>0</v>
      </c>
      <c r="HY208" s="193">
        <f t="shared" si="1004"/>
        <v>0</v>
      </c>
      <c r="HZ208" s="193">
        <f t="shared" si="1004"/>
        <v>0</v>
      </c>
      <c r="IA208" s="193">
        <f t="shared" si="1004"/>
        <v>0.004178126867</v>
      </c>
      <c r="IB208" s="193">
        <f t="shared" si="1004"/>
        <v>0.05865367933</v>
      </c>
      <c r="IC208" s="193">
        <f t="shared" si="1004"/>
        <v>0.1171251675</v>
      </c>
      <c r="ID208" s="193">
        <f t="shared" si="1004"/>
        <v>0.16762443</v>
      </c>
      <c r="IE208" s="193">
        <f t="shared" si="1004"/>
        <v>0.1965180131</v>
      </c>
      <c r="IF208" s="193">
        <f t="shared" si="1004"/>
        <v>0.2282032068</v>
      </c>
      <c r="IG208" s="193">
        <f t="shared" si="1004"/>
        <v>0.2425387603</v>
      </c>
      <c r="IH208" s="193">
        <f t="shared" si="1004"/>
        <v>0.2460312437</v>
      </c>
      <c r="II208" s="193">
        <f t="shared" si="1004"/>
        <v>0.2575976736</v>
      </c>
      <c r="IJ208" s="193">
        <f t="shared" si="1004"/>
        <v>0.2551939628</v>
      </c>
      <c r="IK208" s="193">
        <f t="shared" si="1004"/>
        <v>0.2535914889</v>
      </c>
      <c r="IL208" s="193">
        <f t="shared" si="1004"/>
        <v>0.2243463409</v>
      </c>
      <c r="IM208" s="193">
        <f t="shared" si="1004"/>
        <v>0.1991073775</v>
      </c>
      <c r="IN208" s="193">
        <f t="shared" si="1004"/>
        <v>0.1726665588</v>
      </c>
      <c r="IO208" s="193">
        <f t="shared" si="23"/>
        <v>2.62337603</v>
      </c>
      <c r="IP208" s="193">
        <f t="shared" si="29"/>
        <v>2.325058314</v>
      </c>
      <c r="IQ208" s="193">
        <f t="shared" ref="IQ208:KK208" si="1005">MAX((MIN(CZ208+IP208,$IO$7))-GT208,0)</f>
        <v>2.178832574</v>
      </c>
      <c r="IR208" s="193">
        <f t="shared" si="1005"/>
        <v>2.045026006</v>
      </c>
      <c r="IS208" s="193">
        <f t="shared" si="1005"/>
        <v>1.922436756</v>
      </c>
      <c r="IT208" s="193">
        <f t="shared" si="1005"/>
        <v>1.807859875</v>
      </c>
      <c r="IU208" s="193">
        <f t="shared" si="1005"/>
        <v>1.696087323</v>
      </c>
      <c r="IV208" s="193">
        <f t="shared" si="1005"/>
        <v>1.585116008</v>
      </c>
      <c r="IW208" s="193">
        <f t="shared" si="1005"/>
        <v>1.477750259</v>
      </c>
      <c r="IX208" s="193">
        <f t="shared" si="1005"/>
        <v>1.376996794</v>
      </c>
      <c r="IY208" s="193">
        <f t="shared" si="1005"/>
        <v>1.284172738</v>
      </c>
      <c r="IZ208" s="193">
        <f t="shared" si="1005"/>
        <v>1.204006273</v>
      </c>
      <c r="JA208" s="193">
        <f t="shared" si="1005"/>
        <v>1.150244402</v>
      </c>
      <c r="JB208" s="193">
        <f t="shared" si="1005"/>
        <v>1.129153512</v>
      </c>
      <c r="JC208" s="193">
        <f t="shared" si="1005"/>
        <v>1.139849912</v>
      </c>
      <c r="JD208" s="193">
        <f t="shared" si="1005"/>
        <v>1.197080062</v>
      </c>
      <c r="JE208" s="193">
        <f t="shared" si="1005"/>
        <v>1.311051846</v>
      </c>
      <c r="JF208" s="193">
        <f t="shared" si="1005"/>
        <v>1.476446402</v>
      </c>
      <c r="JG208" s="193">
        <f t="shared" si="1005"/>
        <v>1.704088639</v>
      </c>
      <c r="JH208" s="193">
        <f t="shared" si="1005"/>
        <v>1.992296967</v>
      </c>
      <c r="JI208" s="193">
        <f t="shared" si="1005"/>
        <v>2.335540472</v>
      </c>
      <c r="JJ208" s="193">
        <f t="shared" si="1005"/>
        <v>2.723765247</v>
      </c>
      <c r="JK208" s="193">
        <f t="shared" si="1005"/>
        <v>3.152221315</v>
      </c>
      <c r="JL208" s="193">
        <f t="shared" si="1005"/>
        <v>3.643760775</v>
      </c>
      <c r="JM208" s="193">
        <f t="shared" si="1005"/>
        <v>4.130218339</v>
      </c>
      <c r="JN208" s="193">
        <f t="shared" si="1005"/>
        <v>4.602793517</v>
      </c>
      <c r="JO208" s="193">
        <f t="shared" si="1005"/>
        <v>5</v>
      </c>
      <c r="JP208" s="193">
        <f t="shared" si="1005"/>
        <v>5</v>
      </c>
      <c r="JQ208" s="193">
        <f t="shared" si="1005"/>
        <v>5</v>
      </c>
      <c r="JR208" s="193">
        <f t="shared" si="1005"/>
        <v>5</v>
      </c>
      <c r="JS208" s="193">
        <f t="shared" si="1005"/>
        <v>5</v>
      </c>
      <c r="JT208" s="193">
        <f t="shared" si="1005"/>
        <v>5</v>
      </c>
      <c r="JU208" s="193">
        <f t="shared" si="1005"/>
        <v>5</v>
      </c>
      <c r="JV208" s="193">
        <f t="shared" si="1005"/>
        <v>5</v>
      </c>
      <c r="JW208" s="193">
        <f t="shared" si="1005"/>
        <v>5</v>
      </c>
      <c r="JX208" s="193">
        <f t="shared" si="1005"/>
        <v>4.995821873</v>
      </c>
      <c r="JY208" s="193">
        <f t="shared" si="1005"/>
        <v>4.937168194</v>
      </c>
      <c r="JZ208" s="193">
        <f t="shared" si="1005"/>
        <v>4.820043026</v>
      </c>
      <c r="KA208" s="193">
        <f t="shared" si="1005"/>
        <v>4.652418596</v>
      </c>
      <c r="KB208" s="193">
        <f t="shared" si="1005"/>
        <v>4.455900583</v>
      </c>
      <c r="KC208" s="193">
        <f t="shared" si="1005"/>
        <v>4.227697376</v>
      </c>
      <c r="KD208" s="193">
        <f t="shared" si="1005"/>
        <v>3.985158616</v>
      </c>
      <c r="KE208" s="193">
        <f t="shared" si="1005"/>
        <v>3.739127372</v>
      </c>
      <c r="KF208" s="193">
        <f t="shared" si="1005"/>
        <v>3.481529699</v>
      </c>
      <c r="KG208" s="193">
        <f t="shared" si="1005"/>
        <v>3.226335736</v>
      </c>
      <c r="KH208" s="193">
        <f t="shared" si="1005"/>
        <v>2.972744247</v>
      </c>
      <c r="KI208" s="193">
        <f t="shared" si="1005"/>
        <v>2.748397906</v>
      </c>
      <c r="KJ208" s="193">
        <f t="shared" si="1005"/>
        <v>2.549290529</v>
      </c>
      <c r="KK208" s="193">
        <f t="shared" si="1005"/>
        <v>2.37662397</v>
      </c>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row>
    <row r="209" ht="14.25" customHeight="1">
      <c r="A209" s="1">
        <v>7.0</v>
      </c>
      <c r="B209" s="1">
        <f t="shared" ref="B209:C209" si="1006">B208+1</f>
        <v>199</v>
      </c>
      <c r="C209" s="267">
        <f t="shared" si="1006"/>
        <v>43664</v>
      </c>
      <c r="D209" s="193">
        <f t="shared" si="15"/>
        <v>9.300357686</v>
      </c>
      <c r="E209" s="193">
        <f>(SUMIFS(Profile!$F$2:$F$17521,Profile!$B$2:$B$17521,$B209,Profile!$C$2:$C$17521,E$8))*$C$6</f>
        <v>0.1494306878</v>
      </c>
      <c r="F209" s="193">
        <f>(SUMIFS(Profile!$F$2:$F$17521,Profile!$B$2:$B$17521,$B209,Profile!$C$2:$C$17521,F$8))*$C$6</f>
        <v>0.1330053307</v>
      </c>
      <c r="G209" s="193">
        <f>(SUMIFS(Profile!$F$2:$F$17521,Profile!$B$2:$B$17521,$B209,Profile!$C$2:$C$17521,G$8))*$C$6</f>
        <v>0.1217880136</v>
      </c>
      <c r="H209" s="193">
        <f>(SUMIFS(Profile!$F$2:$F$17521,Profile!$B$2:$B$17521,$B209,Profile!$C$2:$C$17521,H$8))*$C$6</f>
        <v>0.117781829</v>
      </c>
      <c r="I209" s="193">
        <f>(SUMIFS(Profile!$F$2:$F$17521,Profile!$B$2:$B$17521,$B209,Profile!$C$2:$C$17521,I$8))*$C$6</f>
        <v>0.1105706966</v>
      </c>
      <c r="J209" s="193">
        <f>(SUMIFS(Profile!$F$2:$F$17521,Profile!$B$2:$B$17521,$B209,Profile!$C$2:$C$17521,J$8))*$C$6</f>
        <v>0.1069651304</v>
      </c>
      <c r="K209" s="193">
        <f>(SUMIFS(Profile!$F$2:$F$17521,Profile!$B$2:$B$17521,$B209,Profile!$C$2:$C$17521,K$8))*$C$6</f>
        <v>0.1069651304</v>
      </c>
      <c r="L209" s="193">
        <f>(SUMIFS(Profile!$F$2:$F$17521,Profile!$B$2:$B$17521,$B209,Profile!$C$2:$C$17521,L$8))*$C$6</f>
        <v>0.1053626565</v>
      </c>
      <c r="M209" s="193">
        <f>(SUMIFS(Profile!$F$2:$F$17521,Profile!$B$2:$B$17521,$B209,Profile!$C$2:$C$17521,M$8))*$C$6</f>
        <v>0.1053626565</v>
      </c>
      <c r="N209" s="193">
        <f>(SUMIFS(Profile!$F$2:$F$17521,Profile!$B$2:$B$17521,$B209,Profile!$C$2:$C$17521,N$8))*$C$6</f>
        <v>0.105763275</v>
      </c>
      <c r="O209" s="193">
        <f>(SUMIFS(Profile!$F$2:$F$17521,Profile!$B$2:$B$17521,$B209,Profile!$C$2:$C$17521,O$8))*$C$6</f>
        <v>0.1085676043</v>
      </c>
      <c r="P209" s="193">
        <f>(SUMIFS(Profile!$F$2:$F$17521,Profile!$B$2:$B$17521,$B209,Profile!$C$2:$C$17521,P$8))*$C$6</f>
        <v>0.1141762628</v>
      </c>
      <c r="Q209" s="193">
        <f>(SUMIFS(Profile!$F$2:$F$17521,Profile!$B$2:$B$17521,$B209,Profile!$C$2:$C$17521,Q$8))*$C$6</f>
        <v>0.1330053307</v>
      </c>
      <c r="R209" s="193">
        <f>(SUMIFS(Profile!$F$2:$F$17521,Profile!$B$2:$B$17521,$B209,Profile!$C$2:$C$17521,R$8))*$C$6</f>
        <v>0.1602473864</v>
      </c>
      <c r="S209" s="193">
        <f>(SUMIFS(Profile!$F$2:$F$17521,Profile!$B$2:$B$17521,$B209,Profile!$C$2:$C$17521,S$8))*$C$6</f>
        <v>0.1770733619</v>
      </c>
      <c r="T209" s="193">
        <f>(SUMIFS(Profile!$F$2:$F$17521,Profile!$B$2:$B$17521,$B209,Profile!$C$2:$C$17521,T$8))*$C$6</f>
        <v>0.1914956267</v>
      </c>
      <c r="U209" s="193">
        <f>(SUMIFS(Profile!$F$2:$F$17521,Profile!$B$2:$B$17521,$B209,Profile!$C$2:$C$17521,U$8))*$C$6</f>
        <v>0.2047160361</v>
      </c>
      <c r="V209" s="193">
        <f>(SUMIFS(Profile!$F$2:$F$17521,Profile!$B$2:$B$17521,$B209,Profile!$C$2:$C$17521,V$8))*$C$6</f>
        <v>0.2195389193</v>
      </c>
      <c r="W209" s="193">
        <f>(SUMIFS(Profile!$F$2:$F$17521,Profile!$B$2:$B$17521,$B209,Profile!$C$2:$C$17521,W$8))*$C$6</f>
        <v>0.2203401562</v>
      </c>
      <c r="X209" s="193">
        <f>(SUMIFS(Profile!$F$2:$F$17521,Profile!$B$2:$B$17521,$B209,Profile!$C$2:$C$17521,X$8))*$C$6</f>
        <v>0.2199395378</v>
      </c>
      <c r="Y209" s="193">
        <f>(SUMIFS(Profile!$F$2:$F$17521,Profile!$B$2:$B$17521,$B209,Profile!$C$2:$C$17521,Y$8))*$C$6</f>
        <v>0.21673459</v>
      </c>
      <c r="Z209" s="193">
        <f>(SUMIFS(Profile!$F$2:$F$17521,Profile!$B$2:$B$17521,$B209,Profile!$C$2:$C$17521,Z$8))*$C$6</f>
        <v>0.2091228392</v>
      </c>
      <c r="AA209" s="193">
        <f>(SUMIFS(Profile!$F$2:$F$17521,Profile!$B$2:$B$17521,$B209,Profile!$C$2:$C$17521,AA$8))*$C$6</f>
        <v>0.2151321162</v>
      </c>
      <c r="AB209" s="193">
        <f>(SUMIFS(Profile!$F$2:$F$17521,Profile!$B$2:$B$17521,$B209,Profile!$C$2:$C$17521,AB$8))*$C$6</f>
        <v>0.2123277869</v>
      </c>
      <c r="AC209" s="193">
        <f>(SUMIFS(Profile!$F$2:$F$17521,Profile!$B$2:$B$17521,$B209,Profile!$C$2:$C$17521,AC$8))*$C$6</f>
        <v>0.2107253131</v>
      </c>
      <c r="AD209" s="193">
        <f>(SUMIFS(Profile!$F$2:$F$17521,Profile!$B$2:$B$17521,$B209,Profile!$C$2:$C$17521,AD$8))*$C$6</f>
        <v>0.2127284054</v>
      </c>
      <c r="AE209" s="193">
        <f>(SUMIFS(Profile!$F$2:$F$17521,Profile!$B$2:$B$17521,$B209,Profile!$C$2:$C$17521,AE$8))*$C$6</f>
        <v>0.2047160361</v>
      </c>
      <c r="AF209" s="193">
        <f>(SUMIFS(Profile!$F$2:$F$17521,Profile!$B$2:$B$17521,$B209,Profile!$C$2:$C$17521,AF$8))*$C$6</f>
        <v>0.2019117068</v>
      </c>
      <c r="AG209" s="193">
        <f>(SUMIFS(Profile!$F$2:$F$17521,Profile!$B$2:$B$17521,$B209,Profile!$C$2:$C$17521,AG$8))*$C$6</f>
        <v>0.1979055221</v>
      </c>
      <c r="AH209" s="193">
        <f>(SUMIFS(Profile!$F$2:$F$17521,Profile!$B$2:$B$17521,$B209,Profile!$C$2:$C$17521,AH$8))*$C$6</f>
        <v>0.1971042852</v>
      </c>
      <c r="AI209" s="193">
        <f>(SUMIFS(Profile!$F$2:$F$17521,Profile!$B$2:$B$17521,$B209,Profile!$C$2:$C$17521,AI$8))*$C$6</f>
        <v>0.199507996</v>
      </c>
      <c r="AJ209" s="193">
        <f>(SUMIFS(Profile!$F$2:$F$17521,Profile!$B$2:$B$17521,$B209,Profile!$C$2:$C$17521,AJ$8))*$C$6</f>
        <v>0.2047160361</v>
      </c>
      <c r="AK209" s="193">
        <f>(SUMIFS(Profile!$F$2:$F$17521,Profile!$B$2:$B$17521,$B209,Profile!$C$2:$C$17521,AK$8))*$C$6</f>
        <v>0.21673459</v>
      </c>
      <c r="AL209" s="193">
        <f>(SUMIFS(Profile!$F$2:$F$17521,Profile!$B$2:$B$17521,$B209,Profile!$C$2:$C$17521,AL$8))*$C$6</f>
        <v>0.2395698426</v>
      </c>
      <c r="AM209" s="193">
        <f>(SUMIFS(Profile!$F$2:$F$17521,Profile!$B$2:$B$17521,$B209,Profile!$C$2:$C$17521,AM$8))*$C$6</f>
        <v>0.2632063321</v>
      </c>
      <c r="AN209" s="193">
        <f>(SUMIFS(Profile!$F$2:$F$17521,Profile!$B$2:$B$17521,$B209,Profile!$C$2:$C$17521,AN$8))*$C$6</f>
        <v>0.2608026213</v>
      </c>
      <c r="AO209" s="193">
        <f>(SUMIFS(Profile!$F$2:$F$17521,Profile!$B$2:$B$17521,$B209,Profile!$C$2:$C$17521,AO$8))*$C$6</f>
        <v>0.2571970551</v>
      </c>
      <c r="AP209" s="193">
        <f>(SUMIFS(Profile!$F$2:$F$17521,Profile!$B$2:$B$17521,$B209,Profile!$C$2:$C$17521,AP$8))*$C$6</f>
        <v>0.2680137537</v>
      </c>
      <c r="AQ209" s="193">
        <f>(SUMIFS(Profile!$F$2:$F$17521,Profile!$B$2:$B$17521,$B209,Profile!$C$2:$C$17521,AQ$8))*$C$6</f>
        <v>0.2628057136</v>
      </c>
      <c r="AR209" s="193">
        <f>(SUMIFS(Profile!$F$2:$F$17521,Profile!$B$2:$B$17521,$B209,Profile!$C$2:$C$17521,AR$8))*$C$6</f>
        <v>0.2551939628</v>
      </c>
      <c r="AS209" s="193">
        <f>(SUMIFS(Profile!$F$2:$F$17521,Profile!$B$2:$B$17521,$B209,Profile!$C$2:$C$17521,AS$8))*$C$6</f>
        <v>0.2499859227</v>
      </c>
      <c r="AT209" s="193">
        <f>(SUMIFS(Profile!$F$2:$F$17521,Profile!$B$2:$B$17521,$B209,Profile!$C$2:$C$17521,AT$8))*$C$6</f>
        <v>0.2523896335</v>
      </c>
      <c r="AU209" s="193">
        <f>(SUMIFS(Profile!$F$2:$F$17521,Profile!$B$2:$B$17521,$B209,Profile!$C$2:$C$17521,AU$8))*$C$6</f>
        <v>0.2583989105</v>
      </c>
      <c r="AV209" s="193">
        <f>(SUMIFS(Profile!$F$2:$F$17521,Profile!$B$2:$B$17521,$B209,Profile!$C$2:$C$17521,AV$8))*$C$6</f>
        <v>0.2596007659</v>
      </c>
      <c r="AW209" s="193">
        <f>(SUMIFS(Profile!$F$2:$F$17521,Profile!$B$2:$B$17521,$B209,Profile!$C$2:$C$17521,AW$8))*$C$6</f>
        <v>0.2491846858</v>
      </c>
      <c r="AX209" s="193">
        <f>(SUMIFS(Profile!$F$2:$F$17521,Profile!$B$2:$B$17521,$B209,Profile!$C$2:$C$17521,AX$8))*$C$6</f>
        <v>0.2275512886</v>
      </c>
      <c r="AY209" s="193">
        <f>(SUMIFS(Profile!$F$2:$F$17521,Profile!$B$2:$B$17521,$B209,Profile!$C$2:$C$17521,AY$8))*$C$6</f>
        <v>0.2095234577</v>
      </c>
      <c r="AZ209" s="193">
        <f>(SUMIFS(Profile!$F$2:$F$17521,Profile!$B$2:$B$17521,$B209,Profile!$C$2:$C$17521,AZ$8))*$C$6</f>
        <v>0.1754708881</v>
      </c>
      <c r="BA209" s="193">
        <f t="shared" si="16"/>
        <v>13.47566684</v>
      </c>
      <c r="BB209" s="193">
        <f>(SUMIFS(Profile!$E$2:$E$17521,Profile!$B$2:$B$17521,$B209,Profile!$C$2:$C$17521,BB$8))*$C$9</f>
        <v>0</v>
      </c>
      <c r="BC209" s="193">
        <f>(SUMIFS(Profile!$E$2:$E$17521,Profile!$B$2:$B$17521,$B209,Profile!$C$2:$C$17521,BC$8))*$C$9</f>
        <v>0</v>
      </c>
      <c r="BD209" s="193">
        <f>(SUMIFS(Profile!$E$2:$E$17521,Profile!$B$2:$B$17521,$B209,Profile!$C$2:$C$17521,BD$8))*$C$9</f>
        <v>0</v>
      </c>
      <c r="BE209" s="193">
        <f>(SUMIFS(Profile!$E$2:$E$17521,Profile!$B$2:$B$17521,$B209,Profile!$C$2:$C$17521,BE$8))*$C$9</f>
        <v>0</v>
      </c>
      <c r="BF209" s="193">
        <f>(SUMIFS(Profile!$E$2:$E$17521,Profile!$B$2:$B$17521,$B209,Profile!$C$2:$C$17521,BF$8))*$C$9</f>
        <v>0</v>
      </c>
      <c r="BG209" s="193">
        <f>(SUMIFS(Profile!$E$2:$E$17521,Profile!$B$2:$B$17521,$B209,Profile!$C$2:$C$17521,BG$8))*$C$9</f>
        <v>0</v>
      </c>
      <c r="BH209" s="193">
        <f>(SUMIFS(Profile!$E$2:$E$17521,Profile!$B$2:$B$17521,$B209,Profile!$C$2:$C$17521,BH$8))*$C$9</f>
        <v>0</v>
      </c>
      <c r="BI209" s="193">
        <f>(SUMIFS(Profile!$E$2:$E$17521,Profile!$B$2:$B$17521,$B209,Profile!$C$2:$C$17521,BI$8))*$C$9</f>
        <v>0</v>
      </c>
      <c r="BJ209" s="193">
        <f>(SUMIFS(Profile!$E$2:$E$17521,Profile!$B$2:$B$17521,$B209,Profile!$C$2:$C$17521,BJ$8))*$C$9</f>
        <v>0.002939321272</v>
      </c>
      <c r="BK209" s="193">
        <f>(SUMIFS(Profile!$E$2:$E$17521,Profile!$B$2:$B$17521,$B209,Profile!$C$2:$C$17521,BK$8))*$C$9</f>
        <v>0.009092358876</v>
      </c>
      <c r="BL209" s="193">
        <f>(SUMIFS(Profile!$E$2:$E$17521,Profile!$B$2:$B$17521,$B209,Profile!$C$2:$C$17521,BL$8))*$C$9</f>
        <v>0.02675810126</v>
      </c>
      <c r="BM209" s="193">
        <f>(SUMIFS(Profile!$E$2:$E$17521,Profile!$B$2:$B$17521,$B209,Profile!$C$2:$C$17521,BM$8))*$C$9</f>
        <v>0.05290338627</v>
      </c>
      <c r="BN209" s="193">
        <f>(SUMIFS(Profile!$E$2:$E$17521,Profile!$B$2:$B$17521,$B209,Profile!$C$2:$C$17521,BN$8))*$C$9</f>
        <v>0.09789357497</v>
      </c>
      <c r="BO209" s="193">
        <f>(SUMIFS(Profile!$E$2:$E$17521,Profile!$B$2:$B$17521,$B209,Profile!$C$2:$C$17521,BO$8))*$C$9</f>
        <v>0.1461873574</v>
      </c>
      <c r="BP209" s="193">
        <f>(SUMIFS(Profile!$E$2:$E$17521,Profile!$B$2:$B$17521,$B209,Profile!$C$2:$C$17521,BP$8))*$C$9</f>
        <v>0.2252860524</v>
      </c>
      <c r="BQ209" s="193">
        <f>(SUMIFS(Profile!$E$2:$E$17521,Profile!$B$2:$B$17521,$B209,Profile!$C$2:$C$17521,BQ$8))*$C$9</f>
        <v>0.3209229233</v>
      </c>
      <c r="BR209" s="193">
        <f>(SUMIFS(Profile!$E$2:$E$17521,Profile!$B$2:$B$17521,$B209,Profile!$C$2:$C$17521,BR$8))*$C$9</f>
        <v>0.4141779999</v>
      </c>
      <c r="BS209" s="193">
        <f>(SUMIFS(Profile!$E$2:$E$17521,Profile!$B$2:$B$17521,$B209,Profile!$C$2:$C$17521,BS$8))*$C$9</f>
        <v>0.5100957103</v>
      </c>
      <c r="BT209" s="193">
        <f>(SUMIFS(Profile!$E$2:$E$17521,Profile!$B$2:$B$17521,$B209,Profile!$C$2:$C$17521,BT$8))*$C$9</f>
        <v>0.5937051336</v>
      </c>
      <c r="BU209" s="193">
        <f>(SUMIFS(Profile!$E$2:$E$17521,Profile!$B$2:$B$17521,$B209,Profile!$C$2:$C$17521,BU$8))*$C$9</f>
        <v>0.6618517117</v>
      </c>
      <c r="BV209" s="193">
        <f>(SUMIFS(Profile!$E$2:$E$17521,Profile!$B$2:$B$17521,$B209,Profile!$C$2:$C$17521,BV$8))*$C$9</f>
        <v>0.7426205863</v>
      </c>
      <c r="BW209" s="193">
        <f>(SUMIFS(Profile!$E$2:$E$17521,Profile!$B$2:$B$17521,$B209,Profile!$C$2:$C$17521,BW$8))*$C$9</f>
        <v>0.7453776429</v>
      </c>
      <c r="BX209" s="193">
        <f>(SUMIFS(Profile!$E$2:$E$17521,Profile!$B$2:$B$17521,$B209,Profile!$C$2:$C$17521,BX$8))*$C$9</f>
        <v>0.7634845624</v>
      </c>
      <c r="BY209" s="193">
        <f>(SUMIFS(Profile!$E$2:$E$17521,Profile!$B$2:$B$17521,$B209,Profile!$C$2:$C$17521,BY$8))*$C$9</f>
        <v>0.7502762828</v>
      </c>
      <c r="BZ209" s="193">
        <f>(SUMIFS(Profile!$E$2:$E$17521,Profile!$B$2:$B$17521,$B209,Profile!$C$2:$C$17521,BZ$8))*$C$9</f>
        <v>0.771689661</v>
      </c>
      <c r="CA209" s="193">
        <f>(SUMIFS(Profile!$E$2:$E$17521,Profile!$B$2:$B$17521,$B209,Profile!$C$2:$C$17521,CA$8))*$C$9</f>
        <v>0.8013033075</v>
      </c>
      <c r="CB209" s="193">
        <f>(SUMIFS(Profile!$E$2:$E$17521,Profile!$B$2:$B$17521,$B209,Profile!$C$2:$C$17521,CB$8))*$C$9</f>
        <v>0.7926438683</v>
      </c>
      <c r="CC209" s="193">
        <f>(SUMIFS(Profile!$E$2:$E$17521,Profile!$B$2:$B$17521,$B209,Profile!$C$2:$C$17521,CC$8))*$C$9</f>
        <v>0.7679697003</v>
      </c>
      <c r="CD209" s="193">
        <f>(SUMIFS(Profile!$E$2:$E$17521,Profile!$B$2:$B$17521,$B209,Profile!$C$2:$C$17521,CD$8))*$C$9</f>
        <v>0.728183252</v>
      </c>
      <c r="CE209" s="193">
        <f>(SUMIFS(Profile!$E$2:$E$17521,Profile!$B$2:$B$17521,$B209,Profile!$C$2:$C$17521,CE$8))*$C$9</f>
        <v>0.6920549035</v>
      </c>
      <c r="CF209" s="193">
        <f>(SUMIFS(Profile!$E$2:$E$17521,Profile!$B$2:$B$17521,$B209,Profile!$C$2:$C$17521,CF$8))*$C$9</f>
        <v>0.6147820537</v>
      </c>
      <c r="CG209" s="193">
        <f>(SUMIFS(Profile!$E$2:$E$17521,Profile!$B$2:$B$17521,$B209,Profile!$C$2:$C$17521,CG$8))*$C$9</f>
        <v>0.5489805789</v>
      </c>
      <c r="CH209" s="193">
        <f>(SUMIFS(Profile!$E$2:$E$17521,Profile!$B$2:$B$17521,$B209,Profile!$C$2:$C$17521,CH$8))*$C$9</f>
        <v>0.4817754387</v>
      </c>
      <c r="CI209" s="193">
        <f>(SUMIFS(Profile!$E$2:$E$17521,Profile!$B$2:$B$17521,$B209,Profile!$C$2:$C$17521,CI$8))*$C$9</f>
        <v>0.3659771719</v>
      </c>
      <c r="CJ209" s="193">
        <f>(SUMIFS(Profile!$E$2:$E$17521,Profile!$B$2:$B$17521,$B209,Profile!$C$2:$C$17521,CJ$8))*$C$9</f>
        <v>0.2846924069</v>
      </c>
      <c r="CK209" s="193">
        <f>(SUMIFS(Profile!$E$2:$E$17521,Profile!$B$2:$B$17521,$B209,Profile!$C$2:$C$17521,CK$8))*$C$9</f>
        <v>0.213828065</v>
      </c>
      <c r="CL209" s="193">
        <f>(SUMIFS(Profile!$E$2:$E$17521,Profile!$B$2:$B$17521,$B209,Profile!$C$2:$C$17521,CL$8))*$C$9</f>
        <v>0.1536503379</v>
      </c>
      <c r="CM209" s="193">
        <f>(SUMIFS(Profile!$E$2:$E$17521,Profile!$B$2:$B$17521,$B209,Profile!$C$2:$C$17521,CM$8))*$C$9</f>
        <v>0.1047261398</v>
      </c>
      <c r="CN209" s="193">
        <f>(SUMIFS(Profile!$E$2:$E$17521,Profile!$B$2:$B$17521,$B209,Profile!$C$2:$C$17521,CN$8))*$C$9</f>
        <v>0.0573436023</v>
      </c>
      <c r="CO209" s="193">
        <f>(SUMIFS(Profile!$E$2:$E$17521,Profile!$B$2:$B$17521,$B209,Profile!$C$2:$C$17521,CO$8))*$C$9</f>
        <v>0.02402602584</v>
      </c>
      <c r="CP209" s="193">
        <f>(SUMIFS(Profile!$E$2:$E$17521,Profile!$B$2:$B$17521,$B209,Profile!$C$2:$C$17521,CP$8))*$C$9</f>
        <v>0.008110715781</v>
      </c>
      <c r="CQ209" s="193">
        <f>(SUMIFS(Profile!$E$2:$E$17521,Profile!$B$2:$B$17521,$B209,Profile!$C$2:$C$17521,CQ$8))*$C$9</f>
        <v>0.0003569060415</v>
      </c>
      <c r="CR209" s="193">
        <f>(SUMIFS(Profile!$E$2:$E$17521,Profile!$B$2:$B$17521,$B209,Profile!$C$2:$C$17521,CR$8))*$C$9</f>
        <v>0</v>
      </c>
      <c r="CS209" s="193">
        <f>(SUMIFS(Profile!$E$2:$E$17521,Profile!$B$2:$B$17521,$B209,Profile!$C$2:$C$17521,CS$8))*$C$9</f>
        <v>0</v>
      </c>
      <c r="CT209" s="193">
        <f>(SUMIFS(Profile!$E$2:$E$17521,Profile!$B$2:$B$17521,$B209,Profile!$C$2:$C$17521,CT$8))*$C$9</f>
        <v>0</v>
      </c>
      <c r="CU209" s="193">
        <f>(SUMIFS(Profile!$E$2:$E$17521,Profile!$B$2:$B$17521,$B209,Profile!$C$2:$C$17521,CU$8))*$C$9</f>
        <v>0</v>
      </c>
      <c r="CV209" s="193">
        <f>(SUMIFS(Profile!$E$2:$E$17521,Profile!$B$2:$B$17521,$B209,Profile!$C$2:$C$17521,CV$8))*$C$9</f>
        <v>0</v>
      </c>
      <c r="CW209" s="193">
        <f>(SUMIFS(Profile!$E$2:$E$17521,Profile!$B$2:$B$17521,$B209,Profile!$C$2:$C$17521,CW$8))*$C$9</f>
        <v>0</v>
      </c>
      <c r="CX209" s="193">
        <f t="shared" si="17"/>
        <v>8.142603913</v>
      </c>
      <c r="CY209" s="193">
        <f t="shared" ref="CY209:ET209" si="1007">MAX(BB209-E209,0)</f>
        <v>0</v>
      </c>
      <c r="CZ209" s="193">
        <f t="shared" si="1007"/>
        <v>0</v>
      </c>
      <c r="DA209" s="193">
        <f t="shared" si="1007"/>
        <v>0</v>
      </c>
      <c r="DB209" s="193">
        <f t="shared" si="1007"/>
        <v>0</v>
      </c>
      <c r="DC209" s="193">
        <f t="shared" si="1007"/>
        <v>0</v>
      </c>
      <c r="DD209" s="193">
        <f t="shared" si="1007"/>
        <v>0</v>
      </c>
      <c r="DE209" s="193">
        <f t="shared" si="1007"/>
        <v>0</v>
      </c>
      <c r="DF209" s="193">
        <f t="shared" si="1007"/>
        <v>0</v>
      </c>
      <c r="DG209" s="193">
        <f t="shared" si="1007"/>
        <v>0</v>
      </c>
      <c r="DH209" s="193">
        <f t="shared" si="1007"/>
        <v>0</v>
      </c>
      <c r="DI209" s="193">
        <f t="shared" si="1007"/>
        <v>0</v>
      </c>
      <c r="DJ209" s="193">
        <f t="shared" si="1007"/>
        <v>0</v>
      </c>
      <c r="DK209" s="193">
        <f t="shared" si="1007"/>
        <v>0</v>
      </c>
      <c r="DL209" s="193">
        <f t="shared" si="1007"/>
        <v>0</v>
      </c>
      <c r="DM209" s="193">
        <f t="shared" si="1007"/>
        <v>0.04821269051</v>
      </c>
      <c r="DN209" s="193">
        <f t="shared" si="1007"/>
        <v>0.1294272967</v>
      </c>
      <c r="DO209" s="193">
        <f t="shared" si="1007"/>
        <v>0.2094619638</v>
      </c>
      <c r="DP209" s="193">
        <f t="shared" si="1007"/>
        <v>0.290556791</v>
      </c>
      <c r="DQ209" s="193">
        <f t="shared" si="1007"/>
        <v>0.3733649773</v>
      </c>
      <c r="DR209" s="193">
        <f t="shared" si="1007"/>
        <v>0.441912174</v>
      </c>
      <c r="DS209" s="193">
        <f t="shared" si="1007"/>
        <v>0.5258859962</v>
      </c>
      <c r="DT209" s="193">
        <f t="shared" si="1007"/>
        <v>0.5362548037</v>
      </c>
      <c r="DU209" s="193">
        <f t="shared" si="1007"/>
        <v>0.5483524463</v>
      </c>
      <c r="DV209" s="193">
        <f t="shared" si="1007"/>
        <v>0.5379484959</v>
      </c>
      <c r="DW209" s="193">
        <f t="shared" si="1007"/>
        <v>0.5609643479</v>
      </c>
      <c r="DX209" s="193">
        <f t="shared" si="1007"/>
        <v>0.5885749021</v>
      </c>
      <c r="DY209" s="193">
        <f t="shared" si="1007"/>
        <v>0.5879278322</v>
      </c>
      <c r="DZ209" s="193">
        <f t="shared" si="1007"/>
        <v>0.5660579935</v>
      </c>
      <c r="EA209" s="193">
        <f t="shared" si="1007"/>
        <v>0.5302777299</v>
      </c>
      <c r="EB209" s="193">
        <f t="shared" si="1007"/>
        <v>0.4949506182</v>
      </c>
      <c r="EC209" s="193">
        <f t="shared" si="1007"/>
        <v>0.4152740577</v>
      </c>
      <c r="ED209" s="193">
        <f t="shared" si="1007"/>
        <v>0.3442645428</v>
      </c>
      <c r="EE209" s="193">
        <f t="shared" si="1007"/>
        <v>0.2650408487</v>
      </c>
      <c r="EF209" s="193">
        <f t="shared" si="1007"/>
        <v>0.1264073293</v>
      </c>
      <c r="EG209" s="193">
        <f t="shared" si="1007"/>
        <v>0.02148607485</v>
      </c>
      <c r="EH209" s="193">
        <f t="shared" si="1007"/>
        <v>0</v>
      </c>
      <c r="EI209" s="193">
        <f t="shared" si="1007"/>
        <v>0</v>
      </c>
      <c r="EJ209" s="193">
        <f t="shared" si="1007"/>
        <v>0</v>
      </c>
      <c r="EK209" s="193">
        <f t="shared" si="1007"/>
        <v>0</v>
      </c>
      <c r="EL209" s="193">
        <f t="shared" si="1007"/>
        <v>0</v>
      </c>
      <c r="EM209" s="193">
        <f t="shared" si="1007"/>
        <v>0</v>
      </c>
      <c r="EN209" s="193">
        <f t="shared" si="1007"/>
        <v>0</v>
      </c>
      <c r="EO209" s="193">
        <f t="shared" si="1007"/>
        <v>0</v>
      </c>
      <c r="EP209" s="193">
        <f t="shared" si="1007"/>
        <v>0</v>
      </c>
      <c r="EQ209" s="193">
        <f t="shared" si="1007"/>
        <v>0</v>
      </c>
      <c r="ER209" s="193">
        <f t="shared" si="1007"/>
        <v>0</v>
      </c>
      <c r="ES209" s="193">
        <f t="shared" si="1007"/>
        <v>0</v>
      </c>
      <c r="ET209" s="193">
        <f t="shared" si="1007"/>
        <v>0</v>
      </c>
      <c r="EU209" s="193">
        <f t="shared" si="19"/>
        <v>5.333062929</v>
      </c>
      <c r="EV209" s="193">
        <f t="shared" ref="EV209:GQ209" si="1008">BB209-CY209</f>
        <v>0</v>
      </c>
      <c r="EW209" s="193">
        <f t="shared" si="1008"/>
        <v>0</v>
      </c>
      <c r="EX209" s="193">
        <f t="shared" si="1008"/>
        <v>0</v>
      </c>
      <c r="EY209" s="193">
        <f t="shared" si="1008"/>
        <v>0</v>
      </c>
      <c r="EZ209" s="193">
        <f t="shared" si="1008"/>
        <v>0</v>
      </c>
      <c r="FA209" s="193">
        <f t="shared" si="1008"/>
        <v>0</v>
      </c>
      <c r="FB209" s="193">
        <f t="shared" si="1008"/>
        <v>0</v>
      </c>
      <c r="FC209" s="193">
        <f t="shared" si="1008"/>
        <v>0</v>
      </c>
      <c r="FD209" s="193">
        <f t="shared" si="1008"/>
        <v>0.002939321272</v>
      </c>
      <c r="FE209" s="193">
        <f t="shared" si="1008"/>
        <v>0.009092358876</v>
      </c>
      <c r="FF209" s="193">
        <f t="shared" si="1008"/>
        <v>0.02675810126</v>
      </c>
      <c r="FG209" s="193">
        <f t="shared" si="1008"/>
        <v>0.05290338627</v>
      </c>
      <c r="FH209" s="193">
        <f t="shared" si="1008"/>
        <v>0.09789357497</v>
      </c>
      <c r="FI209" s="193">
        <f t="shared" si="1008"/>
        <v>0.1461873574</v>
      </c>
      <c r="FJ209" s="193">
        <f t="shared" si="1008"/>
        <v>0.1770733619</v>
      </c>
      <c r="FK209" s="193">
        <f t="shared" si="1008"/>
        <v>0.1914956267</v>
      </c>
      <c r="FL209" s="193">
        <f t="shared" si="1008"/>
        <v>0.2047160361</v>
      </c>
      <c r="FM209" s="193">
        <f t="shared" si="1008"/>
        <v>0.2195389193</v>
      </c>
      <c r="FN209" s="193">
        <f t="shared" si="1008"/>
        <v>0.2203401562</v>
      </c>
      <c r="FO209" s="193">
        <f t="shared" si="1008"/>
        <v>0.2199395378</v>
      </c>
      <c r="FP209" s="193">
        <f t="shared" si="1008"/>
        <v>0.21673459</v>
      </c>
      <c r="FQ209" s="193">
        <f t="shared" si="1008"/>
        <v>0.2091228392</v>
      </c>
      <c r="FR209" s="193">
        <f t="shared" si="1008"/>
        <v>0.2151321162</v>
      </c>
      <c r="FS209" s="193">
        <f t="shared" si="1008"/>
        <v>0.2123277869</v>
      </c>
      <c r="FT209" s="193">
        <f t="shared" si="1008"/>
        <v>0.2107253131</v>
      </c>
      <c r="FU209" s="193">
        <f t="shared" si="1008"/>
        <v>0.2127284054</v>
      </c>
      <c r="FV209" s="193">
        <f t="shared" si="1008"/>
        <v>0.2047160361</v>
      </c>
      <c r="FW209" s="193">
        <f t="shared" si="1008"/>
        <v>0.2019117068</v>
      </c>
      <c r="FX209" s="193">
        <f t="shared" si="1008"/>
        <v>0.1979055221</v>
      </c>
      <c r="FY209" s="193">
        <f t="shared" si="1008"/>
        <v>0.1971042852</v>
      </c>
      <c r="FZ209" s="193">
        <f t="shared" si="1008"/>
        <v>0.199507996</v>
      </c>
      <c r="GA209" s="193">
        <f t="shared" si="1008"/>
        <v>0.2047160361</v>
      </c>
      <c r="GB209" s="193">
        <f t="shared" si="1008"/>
        <v>0.21673459</v>
      </c>
      <c r="GC209" s="193">
        <f t="shared" si="1008"/>
        <v>0.2395698426</v>
      </c>
      <c r="GD209" s="193">
        <f t="shared" si="1008"/>
        <v>0.2632063321</v>
      </c>
      <c r="GE209" s="193">
        <f t="shared" si="1008"/>
        <v>0.213828065</v>
      </c>
      <c r="GF209" s="193">
        <f t="shared" si="1008"/>
        <v>0.1536503379</v>
      </c>
      <c r="GG209" s="193">
        <f t="shared" si="1008"/>
        <v>0.1047261398</v>
      </c>
      <c r="GH209" s="193">
        <f t="shared" si="1008"/>
        <v>0.0573436023</v>
      </c>
      <c r="GI209" s="193">
        <f t="shared" si="1008"/>
        <v>0.02402602584</v>
      </c>
      <c r="GJ209" s="193">
        <f t="shared" si="1008"/>
        <v>0.008110715781</v>
      </c>
      <c r="GK209" s="193">
        <f t="shared" si="1008"/>
        <v>0.0003569060415</v>
      </c>
      <c r="GL209" s="193">
        <f t="shared" si="1008"/>
        <v>0</v>
      </c>
      <c r="GM209" s="193">
        <f t="shared" si="1008"/>
        <v>0</v>
      </c>
      <c r="GN209" s="193">
        <f t="shared" si="1008"/>
        <v>0</v>
      </c>
      <c r="GO209" s="193">
        <f t="shared" si="1008"/>
        <v>0</v>
      </c>
      <c r="GP209" s="193">
        <f t="shared" si="1008"/>
        <v>0</v>
      </c>
      <c r="GQ209" s="193">
        <f t="shared" si="1008"/>
        <v>0</v>
      </c>
      <c r="GR209" s="193">
        <f t="shared" si="21"/>
        <v>3.967294757</v>
      </c>
      <c r="GS209" s="193">
        <f t="shared" ref="GS209:IN209" si="1009">E209-EV209</f>
        <v>0.1494306878</v>
      </c>
      <c r="GT209" s="193">
        <f t="shared" si="1009"/>
        <v>0.1330053307</v>
      </c>
      <c r="GU209" s="193">
        <f t="shared" si="1009"/>
        <v>0.1217880136</v>
      </c>
      <c r="GV209" s="193">
        <f t="shared" si="1009"/>
        <v>0.117781829</v>
      </c>
      <c r="GW209" s="193">
        <f t="shared" si="1009"/>
        <v>0.1105706966</v>
      </c>
      <c r="GX209" s="193">
        <f t="shared" si="1009"/>
        <v>0.1069651304</v>
      </c>
      <c r="GY209" s="193">
        <f t="shared" si="1009"/>
        <v>0.1069651304</v>
      </c>
      <c r="GZ209" s="193">
        <f t="shared" si="1009"/>
        <v>0.1053626565</v>
      </c>
      <c r="HA209" s="193">
        <f t="shared" si="1009"/>
        <v>0.1024233353</v>
      </c>
      <c r="HB209" s="193">
        <f t="shared" si="1009"/>
        <v>0.09667091612</v>
      </c>
      <c r="HC209" s="193">
        <f t="shared" si="1009"/>
        <v>0.081809503</v>
      </c>
      <c r="HD209" s="193">
        <f t="shared" si="1009"/>
        <v>0.06127287651</v>
      </c>
      <c r="HE209" s="193">
        <f t="shared" si="1009"/>
        <v>0.0351117557</v>
      </c>
      <c r="HF209" s="193">
        <f t="shared" si="1009"/>
        <v>0.01406002898</v>
      </c>
      <c r="HG209" s="193">
        <f t="shared" si="1009"/>
        <v>0</v>
      </c>
      <c r="HH209" s="193">
        <f t="shared" si="1009"/>
        <v>0</v>
      </c>
      <c r="HI209" s="193">
        <f t="shared" si="1009"/>
        <v>0</v>
      </c>
      <c r="HJ209" s="193">
        <f t="shared" si="1009"/>
        <v>0</v>
      </c>
      <c r="HK209" s="193">
        <f t="shared" si="1009"/>
        <v>0</v>
      </c>
      <c r="HL209" s="193">
        <f t="shared" si="1009"/>
        <v>0</v>
      </c>
      <c r="HM209" s="193">
        <f t="shared" si="1009"/>
        <v>0</v>
      </c>
      <c r="HN209" s="193">
        <f t="shared" si="1009"/>
        <v>0</v>
      </c>
      <c r="HO209" s="193">
        <f t="shared" si="1009"/>
        <v>0</v>
      </c>
      <c r="HP209" s="193">
        <f t="shared" si="1009"/>
        <v>0</v>
      </c>
      <c r="HQ209" s="193">
        <f t="shared" si="1009"/>
        <v>0</v>
      </c>
      <c r="HR209" s="193">
        <f t="shared" si="1009"/>
        <v>0</v>
      </c>
      <c r="HS209" s="193">
        <f t="shared" si="1009"/>
        <v>0</v>
      </c>
      <c r="HT209" s="193">
        <f t="shared" si="1009"/>
        <v>0</v>
      </c>
      <c r="HU209" s="193">
        <f t="shared" si="1009"/>
        <v>0</v>
      </c>
      <c r="HV209" s="193">
        <f t="shared" si="1009"/>
        <v>0</v>
      </c>
      <c r="HW209" s="193">
        <f t="shared" si="1009"/>
        <v>0</v>
      </c>
      <c r="HX209" s="193">
        <f t="shared" si="1009"/>
        <v>0</v>
      </c>
      <c r="HY209" s="193">
        <f t="shared" si="1009"/>
        <v>0</v>
      </c>
      <c r="HZ209" s="193">
        <f t="shared" si="1009"/>
        <v>0</v>
      </c>
      <c r="IA209" s="193">
        <f t="shared" si="1009"/>
        <v>0</v>
      </c>
      <c r="IB209" s="193">
        <f t="shared" si="1009"/>
        <v>0.04697455626</v>
      </c>
      <c r="IC209" s="193">
        <f t="shared" si="1009"/>
        <v>0.1035467172</v>
      </c>
      <c r="ID209" s="193">
        <f t="shared" si="1009"/>
        <v>0.1632876139</v>
      </c>
      <c r="IE209" s="193">
        <f t="shared" si="1009"/>
        <v>0.2054621113</v>
      </c>
      <c r="IF209" s="193">
        <f t="shared" si="1009"/>
        <v>0.2311679369</v>
      </c>
      <c r="IG209" s="193">
        <f t="shared" si="1009"/>
        <v>0.2418752069</v>
      </c>
      <c r="IH209" s="193">
        <f t="shared" si="1009"/>
        <v>0.2520327275</v>
      </c>
      <c r="II209" s="193">
        <f t="shared" si="1009"/>
        <v>0.2583989105</v>
      </c>
      <c r="IJ209" s="193">
        <f t="shared" si="1009"/>
        <v>0.2596007659</v>
      </c>
      <c r="IK209" s="193">
        <f t="shared" si="1009"/>
        <v>0.2491846858</v>
      </c>
      <c r="IL209" s="193">
        <f t="shared" si="1009"/>
        <v>0.2275512886</v>
      </c>
      <c r="IM209" s="193">
        <f t="shared" si="1009"/>
        <v>0.2095234577</v>
      </c>
      <c r="IN209" s="193">
        <f t="shared" si="1009"/>
        <v>0.1754708881</v>
      </c>
      <c r="IO209" s="193">
        <f t="shared" si="23"/>
        <v>2.624076866</v>
      </c>
      <c r="IP209" s="193">
        <f t="shared" si="29"/>
        <v>2.227193282</v>
      </c>
      <c r="IQ209" s="193">
        <f t="shared" ref="IQ209:KK209" si="1010">MAX((MIN(CZ209+IP209,$IO$7))-GT209,0)</f>
        <v>2.094187951</v>
      </c>
      <c r="IR209" s="193">
        <f t="shared" si="1010"/>
        <v>1.972399938</v>
      </c>
      <c r="IS209" s="193">
        <f t="shared" si="1010"/>
        <v>1.854618109</v>
      </c>
      <c r="IT209" s="193">
        <f t="shared" si="1010"/>
        <v>1.744047412</v>
      </c>
      <c r="IU209" s="193">
        <f t="shared" si="1010"/>
        <v>1.637082282</v>
      </c>
      <c r="IV209" s="193">
        <f t="shared" si="1010"/>
        <v>1.530117151</v>
      </c>
      <c r="IW209" s="193">
        <f t="shared" si="1010"/>
        <v>1.424754495</v>
      </c>
      <c r="IX209" s="193">
        <f t="shared" si="1010"/>
        <v>1.32233116</v>
      </c>
      <c r="IY209" s="193">
        <f t="shared" si="1010"/>
        <v>1.225660244</v>
      </c>
      <c r="IZ209" s="193">
        <f t="shared" si="1010"/>
        <v>1.143850741</v>
      </c>
      <c r="JA209" s="193">
        <f t="shared" si="1010"/>
        <v>1.082577864</v>
      </c>
      <c r="JB209" s="193">
        <f t="shared" si="1010"/>
        <v>1.047466108</v>
      </c>
      <c r="JC209" s="193">
        <f t="shared" si="1010"/>
        <v>1.033406079</v>
      </c>
      <c r="JD209" s="193">
        <f t="shared" si="1010"/>
        <v>1.08161877</v>
      </c>
      <c r="JE209" s="193">
        <f t="shared" si="1010"/>
        <v>1.211046067</v>
      </c>
      <c r="JF209" s="193">
        <f t="shared" si="1010"/>
        <v>1.42050803</v>
      </c>
      <c r="JG209" s="193">
        <f t="shared" si="1010"/>
        <v>1.711064821</v>
      </c>
      <c r="JH209" s="193">
        <f t="shared" si="1010"/>
        <v>2.084429799</v>
      </c>
      <c r="JI209" s="193">
        <f t="shared" si="1010"/>
        <v>2.526341973</v>
      </c>
      <c r="JJ209" s="193">
        <f t="shared" si="1010"/>
        <v>3.052227969</v>
      </c>
      <c r="JK209" s="193">
        <f t="shared" si="1010"/>
        <v>3.588482773</v>
      </c>
      <c r="JL209" s="193">
        <f t="shared" si="1010"/>
        <v>4.136835219</v>
      </c>
      <c r="JM209" s="193">
        <f t="shared" si="1010"/>
        <v>4.674783715</v>
      </c>
      <c r="JN209" s="193">
        <f t="shared" si="1010"/>
        <v>5</v>
      </c>
      <c r="JO209" s="193">
        <f t="shared" si="1010"/>
        <v>5</v>
      </c>
      <c r="JP209" s="193">
        <f t="shared" si="1010"/>
        <v>5</v>
      </c>
      <c r="JQ209" s="193">
        <f t="shared" si="1010"/>
        <v>5</v>
      </c>
      <c r="JR209" s="193">
        <f t="shared" si="1010"/>
        <v>5</v>
      </c>
      <c r="JS209" s="193">
        <f t="shared" si="1010"/>
        <v>5</v>
      </c>
      <c r="JT209" s="193">
        <f t="shared" si="1010"/>
        <v>5</v>
      </c>
      <c r="JU209" s="193">
        <f t="shared" si="1010"/>
        <v>5</v>
      </c>
      <c r="JV209" s="193">
        <f t="shared" si="1010"/>
        <v>5</v>
      </c>
      <c r="JW209" s="193">
        <f t="shared" si="1010"/>
        <v>5</v>
      </c>
      <c r="JX209" s="193">
        <f t="shared" si="1010"/>
        <v>5</v>
      </c>
      <c r="JY209" s="193">
        <f t="shared" si="1010"/>
        <v>4.953025444</v>
      </c>
      <c r="JZ209" s="193">
        <f t="shared" si="1010"/>
        <v>4.849478727</v>
      </c>
      <c r="KA209" s="193">
        <f t="shared" si="1010"/>
        <v>4.686191113</v>
      </c>
      <c r="KB209" s="193">
        <f t="shared" si="1010"/>
        <v>4.480729001</v>
      </c>
      <c r="KC209" s="193">
        <f t="shared" si="1010"/>
        <v>4.249561064</v>
      </c>
      <c r="KD209" s="193">
        <f t="shared" si="1010"/>
        <v>4.007685857</v>
      </c>
      <c r="KE209" s="193">
        <f t="shared" si="1010"/>
        <v>3.75565313</v>
      </c>
      <c r="KF209" s="193">
        <f t="shared" si="1010"/>
        <v>3.49725422</v>
      </c>
      <c r="KG209" s="193">
        <f t="shared" si="1010"/>
        <v>3.237653454</v>
      </c>
      <c r="KH209" s="193">
        <f t="shared" si="1010"/>
        <v>2.988468768</v>
      </c>
      <c r="KI209" s="193">
        <f t="shared" si="1010"/>
        <v>2.760917479</v>
      </c>
      <c r="KJ209" s="193">
        <f t="shared" si="1010"/>
        <v>2.551394022</v>
      </c>
      <c r="KK209" s="193">
        <f t="shared" si="1010"/>
        <v>2.375923134</v>
      </c>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row>
    <row r="210" ht="14.25" customHeight="1">
      <c r="A210" s="1">
        <v>7.0</v>
      </c>
      <c r="B210" s="1">
        <f t="shared" ref="B210:C210" si="1011">B209+1</f>
        <v>200</v>
      </c>
      <c r="C210" s="267">
        <f t="shared" si="1011"/>
        <v>43665</v>
      </c>
      <c r="D210" s="193">
        <f t="shared" si="15"/>
        <v>8.958630134</v>
      </c>
      <c r="E210" s="193">
        <f>(SUMIFS(Profile!$F$2:$F$17521,Profile!$B$2:$B$17521,$B210,Profile!$C$2:$C$17521,E$8))*$C$6</f>
        <v>0.1506325432</v>
      </c>
      <c r="F210" s="193">
        <f>(SUMIFS(Profile!$F$2:$F$17521,Profile!$B$2:$B$17521,$B210,Profile!$C$2:$C$17521,F$8))*$C$6</f>
        <v>0.1318034753</v>
      </c>
      <c r="G210" s="193">
        <f>(SUMIFS(Profile!$F$2:$F$17521,Profile!$B$2:$B$17521,$B210,Profile!$C$2:$C$17521,G$8))*$C$6</f>
        <v>0.122989869</v>
      </c>
      <c r="H210" s="193">
        <f>(SUMIFS(Profile!$F$2:$F$17521,Profile!$B$2:$B$17521,$B210,Profile!$C$2:$C$17521,H$8))*$C$6</f>
        <v>0.1193843028</v>
      </c>
      <c r="I210" s="193">
        <f>(SUMIFS(Profile!$F$2:$F$17521,Profile!$B$2:$B$17521,$B210,Profile!$C$2:$C$17521,I$8))*$C$6</f>
        <v>0.1109713151</v>
      </c>
      <c r="J210" s="193">
        <f>(SUMIFS(Profile!$F$2:$F$17521,Profile!$B$2:$B$17521,$B210,Profile!$C$2:$C$17521,J$8))*$C$6</f>
        <v>0.1065645119</v>
      </c>
      <c r="K210" s="193">
        <f>(SUMIFS(Profile!$F$2:$F$17521,Profile!$B$2:$B$17521,$B210,Profile!$C$2:$C$17521,K$8))*$C$6</f>
        <v>0.1045614196</v>
      </c>
      <c r="L210" s="193">
        <f>(SUMIFS(Profile!$F$2:$F$17521,Profile!$B$2:$B$17521,$B210,Profile!$C$2:$C$17521,L$8))*$C$6</f>
        <v>0.1037601827</v>
      </c>
      <c r="M210" s="193">
        <f>(SUMIFS(Profile!$F$2:$F$17521,Profile!$B$2:$B$17521,$B210,Profile!$C$2:$C$17521,M$8))*$C$6</f>
        <v>0.1037601827</v>
      </c>
      <c r="N210" s="193">
        <f>(SUMIFS(Profile!$F$2:$F$17521,Profile!$B$2:$B$17521,$B210,Profile!$C$2:$C$17521,N$8))*$C$6</f>
        <v>0.1049620381</v>
      </c>
      <c r="O210" s="193">
        <f>(SUMIFS(Profile!$F$2:$F$17521,Profile!$B$2:$B$17521,$B210,Profile!$C$2:$C$17521,O$8))*$C$6</f>
        <v>0.1077663673</v>
      </c>
      <c r="P210" s="193">
        <f>(SUMIFS(Profile!$F$2:$F$17521,Profile!$B$2:$B$17521,$B210,Profile!$C$2:$C$17521,P$8))*$C$6</f>
        <v>0.1165799736</v>
      </c>
      <c r="Q210" s="193">
        <f>(SUMIFS(Profile!$F$2:$F$17521,Profile!$B$2:$B$17521,$B210,Profile!$C$2:$C$17521,Q$8))*$C$6</f>
        <v>0.1273966722</v>
      </c>
      <c r="R210" s="193">
        <f>(SUMIFS(Profile!$F$2:$F$17521,Profile!$B$2:$B$17521,$B210,Profile!$C$2:$C$17521,R$8))*$C$6</f>
        <v>0.1514337801</v>
      </c>
      <c r="S210" s="193">
        <f>(SUMIFS(Profile!$F$2:$F$17521,Profile!$B$2:$B$17521,$B210,Profile!$C$2:$C$17521,S$8))*$C$6</f>
        <v>0.1738684142</v>
      </c>
      <c r="T210" s="193">
        <f>(SUMIFS(Profile!$F$2:$F$17521,Profile!$B$2:$B$17521,$B210,Profile!$C$2:$C$17521,T$8))*$C$6</f>
        <v>0.1854863497</v>
      </c>
      <c r="U210" s="193">
        <f>(SUMIFS(Profile!$F$2:$F$17521,Profile!$B$2:$B$17521,$B210,Profile!$C$2:$C$17521,U$8))*$C$6</f>
        <v>0.1991073775</v>
      </c>
      <c r="V210" s="193">
        <f>(SUMIFS(Profile!$F$2:$F$17521,Profile!$B$2:$B$17521,$B210,Profile!$C$2:$C$17521,V$8))*$C$6</f>
        <v>0.2083216023</v>
      </c>
      <c r="W210" s="193">
        <f>(SUMIFS(Profile!$F$2:$F$17521,Profile!$B$2:$B$17521,$B210,Profile!$C$2:$C$17521,W$8))*$C$6</f>
        <v>0.2043154176</v>
      </c>
      <c r="X210" s="193">
        <f>(SUMIFS(Profile!$F$2:$F$17521,Profile!$B$2:$B$17521,$B210,Profile!$C$2:$C$17521,X$8))*$C$6</f>
        <v>0.2027129437</v>
      </c>
      <c r="Y210" s="193">
        <f>(SUMIFS(Profile!$F$2:$F$17521,Profile!$B$2:$B$17521,$B210,Profile!$C$2:$C$17521,Y$8))*$C$6</f>
        <v>0.1967036667</v>
      </c>
      <c r="Z210" s="193">
        <f>(SUMIFS(Profile!$F$2:$F$17521,Profile!$B$2:$B$17521,$B210,Profile!$C$2:$C$17521,Z$8))*$C$6</f>
        <v>0.1914956267</v>
      </c>
      <c r="AA210" s="193">
        <f>(SUMIFS(Profile!$F$2:$F$17521,Profile!$B$2:$B$17521,$B210,Profile!$C$2:$C$17521,AA$8))*$C$6</f>
        <v>0.1951011929</v>
      </c>
      <c r="AB210" s="193">
        <f>(SUMIFS(Profile!$F$2:$F$17521,Profile!$B$2:$B$17521,$B210,Profile!$C$2:$C$17521,AB$8))*$C$6</f>
        <v>0.1955018114</v>
      </c>
      <c r="AC210" s="193">
        <f>(SUMIFS(Profile!$F$2:$F$17521,Profile!$B$2:$B$17521,$B210,Profile!$C$2:$C$17521,AC$8))*$C$6</f>
        <v>0.193498719</v>
      </c>
      <c r="AD210" s="193">
        <f>(SUMIFS(Profile!$F$2:$F$17521,Profile!$B$2:$B$17521,$B210,Profile!$C$2:$C$17521,AD$8))*$C$6</f>
        <v>0.1955018114</v>
      </c>
      <c r="AE210" s="193">
        <f>(SUMIFS(Profile!$F$2:$F$17521,Profile!$B$2:$B$17521,$B210,Profile!$C$2:$C$17521,AE$8))*$C$6</f>
        <v>0.1866882051</v>
      </c>
      <c r="AF210" s="193">
        <f>(SUMIFS(Profile!$F$2:$F$17521,Profile!$B$2:$B$17521,$B210,Profile!$C$2:$C$17521,AF$8))*$C$6</f>
        <v>0.1858869682</v>
      </c>
      <c r="AG210" s="193">
        <f>(SUMIFS(Profile!$F$2:$F$17521,Profile!$B$2:$B$17521,$B210,Profile!$C$2:$C$17521,AG$8))*$C$6</f>
        <v>0.1826820204</v>
      </c>
      <c r="AH210" s="193">
        <f>(SUMIFS(Profile!$F$2:$F$17521,Profile!$B$2:$B$17521,$B210,Profile!$C$2:$C$17521,AH$8))*$C$6</f>
        <v>0.1774739804</v>
      </c>
      <c r="AI210" s="193">
        <f>(SUMIFS(Profile!$F$2:$F$17521,Profile!$B$2:$B$17521,$B210,Profile!$C$2:$C$17521,AI$8))*$C$6</f>
        <v>0.182281402</v>
      </c>
      <c r="AJ210" s="193">
        <f>(SUMIFS(Profile!$F$2:$F$17521,Profile!$B$2:$B$17521,$B210,Profile!$C$2:$C$17521,AJ$8))*$C$6</f>
        <v>0.1898931528</v>
      </c>
      <c r="AK210" s="193">
        <f>(SUMIFS(Profile!$F$2:$F$17521,Profile!$B$2:$B$17521,$B210,Profile!$C$2:$C$17521,AK$8))*$C$6</f>
        <v>0.2063185099</v>
      </c>
      <c r="AL210" s="193">
        <f>(SUMIFS(Profile!$F$2:$F$17521,Profile!$B$2:$B$17521,$B210,Profile!$C$2:$C$17521,AL$8))*$C$6</f>
        <v>0.2271506702</v>
      </c>
      <c r="AM210" s="193">
        <f>(SUMIFS(Profile!$F$2:$F$17521,Profile!$B$2:$B$17521,$B210,Profile!$C$2:$C$17521,AM$8))*$C$6</f>
        <v>0.2575976736</v>
      </c>
      <c r="AN210" s="193">
        <f>(SUMIFS(Profile!$F$2:$F$17521,Profile!$B$2:$B$17521,$B210,Profile!$C$2:$C$17521,AN$8))*$C$6</f>
        <v>0.2616038582</v>
      </c>
      <c r="AO210" s="193">
        <f>(SUMIFS(Profile!$F$2:$F$17521,Profile!$B$2:$B$17521,$B210,Profile!$C$2:$C$17521,AO$8))*$C$6</f>
        <v>0.2596007659</v>
      </c>
      <c r="AP210" s="193">
        <f>(SUMIFS(Profile!$F$2:$F$17521,Profile!$B$2:$B$17521,$B210,Profile!$C$2:$C$17521,AP$8))*$C$6</f>
        <v>0.257998292</v>
      </c>
      <c r="AQ210" s="193">
        <f>(SUMIFS(Profile!$F$2:$F$17521,Profile!$B$2:$B$17521,$B210,Profile!$C$2:$C$17521,AQ$8))*$C$6</f>
        <v>0.2559951997</v>
      </c>
      <c r="AR210" s="193">
        <f>(SUMIFS(Profile!$F$2:$F$17521,Profile!$B$2:$B$17521,$B210,Profile!$C$2:$C$17521,AR$8))*$C$6</f>
        <v>0.2491846858</v>
      </c>
      <c r="AS210" s="193">
        <f>(SUMIFS(Profile!$F$2:$F$17521,Profile!$B$2:$B$17521,$B210,Profile!$C$2:$C$17521,AS$8))*$C$6</f>
        <v>0.2495853042</v>
      </c>
      <c r="AT210" s="193">
        <f>(SUMIFS(Profile!$F$2:$F$17521,Profile!$B$2:$B$17521,$B210,Profile!$C$2:$C$17521,AT$8))*$C$6</f>
        <v>0.2499859227</v>
      </c>
      <c r="AU210" s="193">
        <f>(SUMIFS(Profile!$F$2:$F$17521,Profile!$B$2:$B$17521,$B210,Profile!$C$2:$C$17521,AU$8))*$C$6</f>
        <v>0.2531908704</v>
      </c>
      <c r="AV210" s="193">
        <f>(SUMIFS(Profile!$F$2:$F$17521,Profile!$B$2:$B$17521,$B210,Profile!$C$2:$C$17521,AV$8))*$C$6</f>
        <v>0.2551939628</v>
      </c>
      <c r="AW210" s="193">
        <f>(SUMIFS(Profile!$F$2:$F$17521,Profile!$B$2:$B$17521,$B210,Profile!$C$2:$C$17521,AW$8))*$C$6</f>
        <v>0.251989015</v>
      </c>
      <c r="AX210" s="193">
        <f>(SUMIFS(Profile!$F$2:$F$17521,Profile!$B$2:$B$17521,$B210,Profile!$C$2:$C$17521,AX$8))*$C$6</f>
        <v>0.2323587102</v>
      </c>
      <c r="AY210" s="193">
        <f>(SUMIFS(Profile!$F$2:$F$17521,Profile!$B$2:$B$17521,$B210,Profile!$C$2:$C$17521,AY$8))*$C$6</f>
        <v>0.2063185099</v>
      </c>
      <c r="AZ210" s="193">
        <f>(SUMIFS(Profile!$F$2:$F$17521,Profile!$B$2:$B$17521,$B210,Profile!$C$2:$C$17521,AZ$8))*$C$6</f>
        <v>0.1754708881</v>
      </c>
      <c r="BA210" s="193">
        <f t="shared" si="16"/>
        <v>13.36660649</v>
      </c>
      <c r="BB210" s="193">
        <f>(SUMIFS(Profile!$E$2:$E$17521,Profile!$B$2:$B$17521,$B210,Profile!$C$2:$C$17521,BB$8))*$C$9</f>
        <v>0</v>
      </c>
      <c r="BC210" s="193">
        <f>(SUMIFS(Profile!$E$2:$E$17521,Profile!$B$2:$B$17521,$B210,Profile!$C$2:$C$17521,BC$8))*$C$9</f>
        <v>0</v>
      </c>
      <c r="BD210" s="193">
        <f>(SUMIFS(Profile!$E$2:$E$17521,Profile!$B$2:$B$17521,$B210,Profile!$C$2:$C$17521,BD$8))*$C$9</f>
        <v>0</v>
      </c>
      <c r="BE210" s="193">
        <f>(SUMIFS(Profile!$E$2:$E$17521,Profile!$B$2:$B$17521,$B210,Profile!$C$2:$C$17521,BE$8))*$C$9</f>
        <v>0</v>
      </c>
      <c r="BF210" s="193">
        <f>(SUMIFS(Profile!$E$2:$E$17521,Profile!$B$2:$B$17521,$B210,Profile!$C$2:$C$17521,BF$8))*$C$9</f>
        <v>0</v>
      </c>
      <c r="BG210" s="193">
        <f>(SUMIFS(Profile!$E$2:$E$17521,Profile!$B$2:$B$17521,$B210,Profile!$C$2:$C$17521,BG$8))*$C$9</f>
        <v>0</v>
      </c>
      <c r="BH210" s="193">
        <f>(SUMIFS(Profile!$E$2:$E$17521,Profile!$B$2:$B$17521,$B210,Profile!$C$2:$C$17521,BH$8))*$C$9</f>
        <v>0</v>
      </c>
      <c r="BI210" s="193">
        <f>(SUMIFS(Profile!$E$2:$E$17521,Profile!$B$2:$B$17521,$B210,Profile!$C$2:$C$17521,BI$8))*$C$9</f>
        <v>0</v>
      </c>
      <c r="BJ210" s="193">
        <f>(SUMIFS(Profile!$E$2:$E$17521,Profile!$B$2:$B$17521,$B210,Profile!$C$2:$C$17521,BJ$8))*$C$9</f>
        <v>0.004074968128</v>
      </c>
      <c r="BK210" s="193">
        <f>(SUMIFS(Profile!$E$2:$E$17521,Profile!$B$2:$B$17521,$B210,Profile!$C$2:$C$17521,BK$8))*$C$9</f>
        <v>0.01301901781</v>
      </c>
      <c r="BL210" s="193">
        <f>(SUMIFS(Profile!$E$2:$E$17521,Profile!$B$2:$B$17521,$B210,Profile!$C$2:$C$17521,BL$8))*$C$9</f>
        <v>0.03641589981</v>
      </c>
      <c r="BM210" s="193">
        <f>(SUMIFS(Profile!$E$2:$E$17521,Profile!$B$2:$B$17521,$B210,Profile!$C$2:$C$17521,BM$8))*$C$9</f>
        <v>0.06894466541</v>
      </c>
      <c r="BN210" s="193">
        <f>(SUMIFS(Profile!$E$2:$E$17521,Profile!$B$2:$B$17521,$B210,Profile!$C$2:$C$17521,BN$8))*$C$9</f>
        <v>0.1169350534</v>
      </c>
      <c r="BO210" s="193">
        <f>(SUMIFS(Profile!$E$2:$E$17521,Profile!$B$2:$B$17521,$B210,Profile!$C$2:$C$17521,BO$8))*$C$9</f>
        <v>0.1564871175</v>
      </c>
      <c r="BP210" s="193">
        <f>(SUMIFS(Profile!$E$2:$E$17521,Profile!$B$2:$B$17521,$B210,Profile!$C$2:$C$17521,BP$8))*$C$9</f>
        <v>0.2285873876</v>
      </c>
      <c r="BQ210" s="193">
        <f>(SUMIFS(Profile!$E$2:$E$17521,Profile!$B$2:$B$17521,$B210,Profile!$C$2:$C$17521,BQ$8))*$C$9</f>
        <v>0.3369114009</v>
      </c>
      <c r="BR210" s="193">
        <f>(SUMIFS(Profile!$E$2:$E$17521,Profile!$B$2:$B$17521,$B210,Profile!$C$2:$C$17521,BR$8))*$C$9</f>
        <v>0.4205602749</v>
      </c>
      <c r="BS210" s="193">
        <f>(SUMIFS(Profile!$E$2:$E$17521,Profile!$B$2:$B$17521,$B210,Profile!$C$2:$C$17521,BS$8))*$C$9</f>
        <v>0.5361092663</v>
      </c>
      <c r="BT210" s="193">
        <f>(SUMIFS(Profile!$E$2:$E$17521,Profile!$B$2:$B$17521,$B210,Profile!$C$2:$C$17521,BT$8))*$C$9</f>
        <v>0.6185206559</v>
      </c>
      <c r="BU210" s="193">
        <f>(SUMIFS(Profile!$E$2:$E$17521,Profile!$B$2:$B$17521,$B210,Profile!$C$2:$C$17521,BU$8))*$C$9</f>
        <v>0.6774904155</v>
      </c>
      <c r="BV210" s="193">
        <f>(SUMIFS(Profile!$E$2:$E$17521,Profile!$B$2:$B$17521,$B210,Profile!$C$2:$C$17521,BV$8))*$C$9</f>
        <v>0.7557054235</v>
      </c>
      <c r="BW210" s="193">
        <f>(SUMIFS(Profile!$E$2:$E$17521,Profile!$B$2:$B$17521,$B210,Profile!$C$2:$C$17521,BW$8))*$C$9</f>
        <v>0.7305271396</v>
      </c>
      <c r="BX210" s="193">
        <f>(SUMIFS(Profile!$E$2:$E$17521,Profile!$B$2:$B$17521,$B210,Profile!$C$2:$C$17521,BX$8))*$C$9</f>
        <v>0.7767749374</v>
      </c>
      <c r="BY210" s="193">
        <f>(SUMIFS(Profile!$E$2:$E$17521,Profile!$B$2:$B$17521,$B210,Profile!$C$2:$C$17521,BY$8))*$C$9</f>
        <v>0.7151614511</v>
      </c>
      <c r="BZ210" s="193">
        <f>(SUMIFS(Profile!$E$2:$E$17521,Profile!$B$2:$B$17521,$B210,Profile!$C$2:$C$17521,BZ$8))*$C$9</f>
        <v>0.7536016101</v>
      </c>
      <c r="CA210" s="193">
        <f>(SUMIFS(Profile!$E$2:$E$17521,Profile!$B$2:$B$17521,$B210,Profile!$C$2:$C$17521,CA$8))*$C$9</f>
        <v>0.7990046358</v>
      </c>
      <c r="CB210" s="193">
        <f>(SUMIFS(Profile!$E$2:$E$17521,Profile!$B$2:$B$17521,$B210,Profile!$C$2:$C$17521,CB$8))*$C$9</f>
        <v>0.8002163048</v>
      </c>
      <c r="CC210" s="193">
        <f>(SUMIFS(Profile!$E$2:$E$17521,Profile!$B$2:$B$17521,$B210,Profile!$C$2:$C$17521,CC$8))*$C$9</f>
        <v>0.7629288335</v>
      </c>
      <c r="CD210" s="193">
        <f>(SUMIFS(Profile!$E$2:$E$17521,Profile!$B$2:$B$17521,$B210,Profile!$C$2:$C$17521,CD$8))*$C$9</f>
        <v>0.7197384589</v>
      </c>
      <c r="CE210" s="193">
        <f>(SUMIFS(Profile!$E$2:$E$17521,Profile!$B$2:$B$17521,$B210,Profile!$C$2:$C$17521,CE$8))*$C$9</f>
        <v>0.6698411493</v>
      </c>
      <c r="CF210" s="193">
        <f>(SUMIFS(Profile!$E$2:$E$17521,Profile!$B$2:$B$17521,$B210,Profile!$C$2:$C$17521,CF$8))*$C$9</f>
        <v>0.581119279</v>
      </c>
      <c r="CG210" s="193">
        <f>(SUMIFS(Profile!$E$2:$E$17521,Profile!$B$2:$B$17521,$B210,Profile!$C$2:$C$17521,CG$8))*$C$9</f>
        <v>0.5093629549</v>
      </c>
      <c r="CH210" s="193">
        <f>(SUMIFS(Profile!$E$2:$E$17521,Profile!$B$2:$B$17521,$B210,Profile!$C$2:$C$17521,CH$8))*$C$9</f>
        <v>0.4486468142</v>
      </c>
      <c r="CI210" s="193">
        <f>(SUMIFS(Profile!$E$2:$E$17521,Profile!$B$2:$B$17521,$B210,Profile!$C$2:$C$17521,CI$8))*$C$9</f>
        <v>0.3261929812</v>
      </c>
      <c r="CJ210" s="193">
        <f>(SUMIFS(Profile!$E$2:$E$17521,Profile!$B$2:$B$17521,$B210,Profile!$C$2:$C$17521,CJ$8))*$C$9</f>
        <v>0.2530400345</v>
      </c>
      <c r="CK210" s="193">
        <f>(SUMIFS(Profile!$E$2:$E$17521,Profile!$B$2:$B$17521,$B210,Profile!$C$2:$C$17521,CK$8))*$C$9</f>
        <v>0.2070392996</v>
      </c>
      <c r="CL210" s="193">
        <f>(SUMIFS(Profile!$E$2:$E$17521,Profile!$B$2:$B$17521,$B210,Profile!$C$2:$C$17521,CL$8))*$C$9</f>
        <v>0.1518466219</v>
      </c>
      <c r="CM210" s="193">
        <f>(SUMIFS(Profile!$E$2:$E$17521,Profile!$B$2:$B$17521,$B210,Profile!$C$2:$C$17521,CM$8))*$C$9</f>
        <v>0.1045443942</v>
      </c>
      <c r="CN210" s="193">
        <f>(SUMIFS(Profile!$E$2:$E$17521,Profile!$B$2:$B$17521,$B210,Profile!$C$2:$C$17521,CN$8))*$C$9</f>
        <v>0.05499066825</v>
      </c>
      <c r="CO210" s="193">
        <f>(SUMIFS(Profile!$E$2:$E$17521,Profile!$B$2:$B$17521,$B210,Profile!$C$2:$C$17521,CO$8))*$C$9</f>
        <v>0.02099153092</v>
      </c>
      <c r="CP210" s="193">
        <f>(SUMIFS(Profile!$E$2:$E$17521,Profile!$B$2:$B$17521,$B210,Profile!$C$2:$C$17521,CP$8))*$C$9</f>
        <v>0.01104138636</v>
      </c>
      <c r="CQ210" s="193">
        <f>(SUMIFS(Profile!$E$2:$E$17521,Profile!$B$2:$B$17521,$B210,Profile!$C$2:$C$17521,CQ$8))*$C$9</f>
        <v>0.0002344542889</v>
      </c>
      <c r="CR210" s="193">
        <f>(SUMIFS(Profile!$E$2:$E$17521,Profile!$B$2:$B$17521,$B210,Profile!$C$2:$C$17521,CR$8))*$C$9</f>
        <v>0</v>
      </c>
      <c r="CS210" s="193">
        <f>(SUMIFS(Profile!$E$2:$E$17521,Profile!$B$2:$B$17521,$B210,Profile!$C$2:$C$17521,CS$8))*$C$9</f>
        <v>0</v>
      </c>
      <c r="CT210" s="193">
        <f>(SUMIFS(Profile!$E$2:$E$17521,Profile!$B$2:$B$17521,$B210,Profile!$C$2:$C$17521,CT$8))*$C$9</f>
        <v>0</v>
      </c>
      <c r="CU210" s="193">
        <f>(SUMIFS(Profile!$E$2:$E$17521,Profile!$B$2:$B$17521,$B210,Profile!$C$2:$C$17521,CU$8))*$C$9</f>
        <v>0</v>
      </c>
      <c r="CV210" s="193">
        <f>(SUMIFS(Profile!$E$2:$E$17521,Profile!$B$2:$B$17521,$B210,Profile!$C$2:$C$17521,CV$8))*$C$9</f>
        <v>0</v>
      </c>
      <c r="CW210" s="193">
        <f>(SUMIFS(Profile!$E$2:$E$17521,Profile!$B$2:$B$17521,$B210,Profile!$C$2:$C$17521,CW$8))*$C$9</f>
        <v>0</v>
      </c>
      <c r="CX210" s="193">
        <f t="shared" si="17"/>
        <v>8.29206487</v>
      </c>
      <c r="CY210" s="193">
        <f t="shared" ref="CY210:ET210" si="1012">MAX(BB210-E210,0)</f>
        <v>0</v>
      </c>
      <c r="CZ210" s="193">
        <f t="shared" si="1012"/>
        <v>0</v>
      </c>
      <c r="DA210" s="193">
        <f t="shared" si="1012"/>
        <v>0</v>
      </c>
      <c r="DB210" s="193">
        <f t="shared" si="1012"/>
        <v>0</v>
      </c>
      <c r="DC210" s="193">
        <f t="shared" si="1012"/>
        <v>0</v>
      </c>
      <c r="DD210" s="193">
        <f t="shared" si="1012"/>
        <v>0</v>
      </c>
      <c r="DE210" s="193">
        <f t="shared" si="1012"/>
        <v>0</v>
      </c>
      <c r="DF210" s="193">
        <f t="shared" si="1012"/>
        <v>0</v>
      </c>
      <c r="DG210" s="193">
        <f t="shared" si="1012"/>
        <v>0</v>
      </c>
      <c r="DH210" s="193">
        <f t="shared" si="1012"/>
        <v>0</v>
      </c>
      <c r="DI210" s="193">
        <f t="shared" si="1012"/>
        <v>0</v>
      </c>
      <c r="DJ210" s="193">
        <f t="shared" si="1012"/>
        <v>0</v>
      </c>
      <c r="DK210" s="193">
        <f t="shared" si="1012"/>
        <v>0</v>
      </c>
      <c r="DL210" s="193">
        <f t="shared" si="1012"/>
        <v>0.00505333738</v>
      </c>
      <c r="DM210" s="193">
        <f t="shared" si="1012"/>
        <v>0.05471897337</v>
      </c>
      <c r="DN210" s="193">
        <f t="shared" si="1012"/>
        <v>0.1514250512</v>
      </c>
      <c r="DO210" s="193">
        <f t="shared" si="1012"/>
        <v>0.2214528974</v>
      </c>
      <c r="DP210" s="193">
        <f t="shared" si="1012"/>
        <v>0.327787664</v>
      </c>
      <c r="DQ210" s="193">
        <f t="shared" si="1012"/>
        <v>0.4142052383</v>
      </c>
      <c r="DR210" s="193">
        <f t="shared" si="1012"/>
        <v>0.4747774718</v>
      </c>
      <c r="DS210" s="193">
        <f t="shared" si="1012"/>
        <v>0.5590017568</v>
      </c>
      <c r="DT210" s="193">
        <f t="shared" si="1012"/>
        <v>0.5390315129</v>
      </c>
      <c r="DU210" s="193">
        <f t="shared" si="1012"/>
        <v>0.5816737445</v>
      </c>
      <c r="DV210" s="193">
        <f t="shared" si="1012"/>
        <v>0.5196596397</v>
      </c>
      <c r="DW210" s="193">
        <f t="shared" si="1012"/>
        <v>0.5601028911</v>
      </c>
      <c r="DX210" s="193">
        <f t="shared" si="1012"/>
        <v>0.6035028245</v>
      </c>
      <c r="DY210" s="193">
        <f t="shared" si="1012"/>
        <v>0.6135280996</v>
      </c>
      <c r="DZ210" s="193">
        <f t="shared" si="1012"/>
        <v>0.5770418654</v>
      </c>
      <c r="EA210" s="193">
        <f t="shared" si="1012"/>
        <v>0.5370564384</v>
      </c>
      <c r="EB210" s="193">
        <f t="shared" si="1012"/>
        <v>0.492367169</v>
      </c>
      <c r="EC210" s="193">
        <f t="shared" si="1012"/>
        <v>0.3988378771</v>
      </c>
      <c r="ED210" s="193">
        <f t="shared" si="1012"/>
        <v>0.3194698021</v>
      </c>
      <c r="EE210" s="193">
        <f t="shared" si="1012"/>
        <v>0.2423283043</v>
      </c>
      <c r="EF210" s="193">
        <f t="shared" si="1012"/>
        <v>0.09904231104</v>
      </c>
      <c r="EG210" s="193">
        <f t="shared" si="1012"/>
        <v>0</v>
      </c>
      <c r="EH210" s="193">
        <f t="shared" si="1012"/>
        <v>0</v>
      </c>
      <c r="EI210" s="193">
        <f t="shared" si="1012"/>
        <v>0</v>
      </c>
      <c r="EJ210" s="193">
        <f t="shared" si="1012"/>
        <v>0</v>
      </c>
      <c r="EK210" s="193">
        <f t="shared" si="1012"/>
        <v>0</v>
      </c>
      <c r="EL210" s="193">
        <f t="shared" si="1012"/>
        <v>0</v>
      </c>
      <c r="EM210" s="193">
        <f t="shared" si="1012"/>
        <v>0</v>
      </c>
      <c r="EN210" s="193">
        <f t="shared" si="1012"/>
        <v>0</v>
      </c>
      <c r="EO210" s="193">
        <f t="shared" si="1012"/>
        <v>0</v>
      </c>
      <c r="EP210" s="193">
        <f t="shared" si="1012"/>
        <v>0</v>
      </c>
      <c r="EQ210" s="193">
        <f t="shared" si="1012"/>
        <v>0</v>
      </c>
      <c r="ER210" s="193">
        <f t="shared" si="1012"/>
        <v>0</v>
      </c>
      <c r="ES210" s="193">
        <f t="shared" si="1012"/>
        <v>0</v>
      </c>
      <c r="ET210" s="193">
        <f t="shared" si="1012"/>
        <v>0</v>
      </c>
      <c r="EU210" s="193">
        <f t="shared" si="19"/>
        <v>5.074541617</v>
      </c>
      <c r="EV210" s="193">
        <f t="shared" ref="EV210:GQ210" si="1013">BB210-CY210</f>
        <v>0</v>
      </c>
      <c r="EW210" s="193">
        <f t="shared" si="1013"/>
        <v>0</v>
      </c>
      <c r="EX210" s="193">
        <f t="shared" si="1013"/>
        <v>0</v>
      </c>
      <c r="EY210" s="193">
        <f t="shared" si="1013"/>
        <v>0</v>
      </c>
      <c r="EZ210" s="193">
        <f t="shared" si="1013"/>
        <v>0</v>
      </c>
      <c r="FA210" s="193">
        <f t="shared" si="1013"/>
        <v>0</v>
      </c>
      <c r="FB210" s="193">
        <f t="shared" si="1013"/>
        <v>0</v>
      </c>
      <c r="FC210" s="193">
        <f t="shared" si="1013"/>
        <v>0</v>
      </c>
      <c r="FD210" s="193">
        <f t="shared" si="1013"/>
        <v>0.004074968128</v>
      </c>
      <c r="FE210" s="193">
        <f t="shared" si="1013"/>
        <v>0.01301901781</v>
      </c>
      <c r="FF210" s="193">
        <f t="shared" si="1013"/>
        <v>0.03641589981</v>
      </c>
      <c r="FG210" s="193">
        <f t="shared" si="1013"/>
        <v>0.06894466541</v>
      </c>
      <c r="FH210" s="193">
        <f t="shared" si="1013"/>
        <v>0.1169350534</v>
      </c>
      <c r="FI210" s="193">
        <f t="shared" si="1013"/>
        <v>0.1514337801</v>
      </c>
      <c r="FJ210" s="193">
        <f t="shared" si="1013"/>
        <v>0.1738684142</v>
      </c>
      <c r="FK210" s="193">
        <f t="shared" si="1013"/>
        <v>0.1854863497</v>
      </c>
      <c r="FL210" s="193">
        <f t="shared" si="1013"/>
        <v>0.1991073775</v>
      </c>
      <c r="FM210" s="193">
        <f t="shared" si="1013"/>
        <v>0.2083216023</v>
      </c>
      <c r="FN210" s="193">
        <f t="shared" si="1013"/>
        <v>0.2043154176</v>
      </c>
      <c r="FO210" s="193">
        <f t="shared" si="1013"/>
        <v>0.2027129437</v>
      </c>
      <c r="FP210" s="193">
        <f t="shared" si="1013"/>
        <v>0.1967036667</v>
      </c>
      <c r="FQ210" s="193">
        <f t="shared" si="1013"/>
        <v>0.1914956267</v>
      </c>
      <c r="FR210" s="193">
        <f t="shared" si="1013"/>
        <v>0.1951011929</v>
      </c>
      <c r="FS210" s="193">
        <f t="shared" si="1013"/>
        <v>0.1955018114</v>
      </c>
      <c r="FT210" s="193">
        <f t="shared" si="1013"/>
        <v>0.193498719</v>
      </c>
      <c r="FU210" s="193">
        <f t="shared" si="1013"/>
        <v>0.1955018114</v>
      </c>
      <c r="FV210" s="193">
        <f t="shared" si="1013"/>
        <v>0.1866882051</v>
      </c>
      <c r="FW210" s="193">
        <f t="shared" si="1013"/>
        <v>0.1858869682</v>
      </c>
      <c r="FX210" s="193">
        <f t="shared" si="1013"/>
        <v>0.1826820204</v>
      </c>
      <c r="FY210" s="193">
        <f t="shared" si="1013"/>
        <v>0.1774739804</v>
      </c>
      <c r="FZ210" s="193">
        <f t="shared" si="1013"/>
        <v>0.182281402</v>
      </c>
      <c r="GA210" s="193">
        <f t="shared" si="1013"/>
        <v>0.1898931528</v>
      </c>
      <c r="GB210" s="193">
        <f t="shared" si="1013"/>
        <v>0.2063185099</v>
      </c>
      <c r="GC210" s="193">
        <f t="shared" si="1013"/>
        <v>0.2271506702</v>
      </c>
      <c r="GD210" s="193">
        <f t="shared" si="1013"/>
        <v>0.2530400345</v>
      </c>
      <c r="GE210" s="193">
        <f t="shared" si="1013"/>
        <v>0.2070392996</v>
      </c>
      <c r="GF210" s="193">
        <f t="shared" si="1013"/>
        <v>0.1518466219</v>
      </c>
      <c r="GG210" s="193">
        <f t="shared" si="1013"/>
        <v>0.1045443942</v>
      </c>
      <c r="GH210" s="193">
        <f t="shared" si="1013"/>
        <v>0.05499066825</v>
      </c>
      <c r="GI210" s="193">
        <f t="shared" si="1013"/>
        <v>0.02099153092</v>
      </c>
      <c r="GJ210" s="193">
        <f t="shared" si="1013"/>
        <v>0.01104138636</v>
      </c>
      <c r="GK210" s="193">
        <f t="shared" si="1013"/>
        <v>0.0002344542889</v>
      </c>
      <c r="GL210" s="193">
        <f t="shared" si="1013"/>
        <v>0</v>
      </c>
      <c r="GM210" s="193">
        <f t="shared" si="1013"/>
        <v>0</v>
      </c>
      <c r="GN210" s="193">
        <f t="shared" si="1013"/>
        <v>0</v>
      </c>
      <c r="GO210" s="193">
        <f t="shared" si="1013"/>
        <v>0</v>
      </c>
      <c r="GP210" s="193">
        <f t="shared" si="1013"/>
        <v>0</v>
      </c>
      <c r="GQ210" s="193">
        <f t="shared" si="1013"/>
        <v>0</v>
      </c>
      <c r="GR210" s="193">
        <f t="shared" si="21"/>
        <v>3.884088517</v>
      </c>
      <c r="GS210" s="193">
        <f t="shared" ref="GS210:IN210" si="1014">E210-EV210</f>
        <v>0.1506325432</v>
      </c>
      <c r="GT210" s="193">
        <f t="shared" si="1014"/>
        <v>0.1318034753</v>
      </c>
      <c r="GU210" s="193">
        <f t="shared" si="1014"/>
        <v>0.122989869</v>
      </c>
      <c r="GV210" s="193">
        <f t="shared" si="1014"/>
        <v>0.1193843028</v>
      </c>
      <c r="GW210" s="193">
        <f t="shared" si="1014"/>
        <v>0.1109713151</v>
      </c>
      <c r="GX210" s="193">
        <f t="shared" si="1014"/>
        <v>0.1065645119</v>
      </c>
      <c r="GY210" s="193">
        <f t="shared" si="1014"/>
        <v>0.1045614196</v>
      </c>
      <c r="GZ210" s="193">
        <f t="shared" si="1014"/>
        <v>0.1037601827</v>
      </c>
      <c r="HA210" s="193">
        <f t="shared" si="1014"/>
        <v>0.09968521454</v>
      </c>
      <c r="HB210" s="193">
        <f t="shared" si="1014"/>
        <v>0.09194302025</v>
      </c>
      <c r="HC210" s="193">
        <f t="shared" si="1014"/>
        <v>0.07135046752</v>
      </c>
      <c r="HD210" s="193">
        <f t="shared" si="1014"/>
        <v>0.04763530816</v>
      </c>
      <c r="HE210" s="193">
        <f t="shared" si="1014"/>
        <v>0.01046161878</v>
      </c>
      <c r="HF210" s="193">
        <f t="shared" si="1014"/>
        <v>0</v>
      </c>
      <c r="HG210" s="193">
        <f t="shared" si="1014"/>
        <v>0</v>
      </c>
      <c r="HH210" s="193">
        <f t="shared" si="1014"/>
        <v>0</v>
      </c>
      <c r="HI210" s="193">
        <f t="shared" si="1014"/>
        <v>0</v>
      </c>
      <c r="HJ210" s="193">
        <f t="shared" si="1014"/>
        <v>0</v>
      </c>
      <c r="HK210" s="193">
        <f t="shared" si="1014"/>
        <v>0</v>
      </c>
      <c r="HL210" s="193">
        <f t="shared" si="1014"/>
        <v>0</v>
      </c>
      <c r="HM210" s="193">
        <f t="shared" si="1014"/>
        <v>0</v>
      </c>
      <c r="HN210" s="193">
        <f t="shared" si="1014"/>
        <v>0</v>
      </c>
      <c r="HO210" s="193">
        <f t="shared" si="1014"/>
        <v>0</v>
      </c>
      <c r="HP210" s="193">
        <f t="shared" si="1014"/>
        <v>0</v>
      </c>
      <c r="HQ210" s="193">
        <f t="shared" si="1014"/>
        <v>0</v>
      </c>
      <c r="HR210" s="193">
        <f t="shared" si="1014"/>
        <v>0</v>
      </c>
      <c r="HS210" s="193">
        <f t="shared" si="1014"/>
        <v>0</v>
      </c>
      <c r="HT210" s="193">
        <f t="shared" si="1014"/>
        <v>0</v>
      </c>
      <c r="HU210" s="193">
        <f t="shared" si="1014"/>
        <v>0</v>
      </c>
      <c r="HV210" s="193">
        <f t="shared" si="1014"/>
        <v>0</v>
      </c>
      <c r="HW210" s="193">
        <f t="shared" si="1014"/>
        <v>0</v>
      </c>
      <c r="HX210" s="193">
        <f t="shared" si="1014"/>
        <v>0</v>
      </c>
      <c r="HY210" s="193">
        <f t="shared" si="1014"/>
        <v>0</v>
      </c>
      <c r="HZ210" s="193">
        <f t="shared" si="1014"/>
        <v>0</v>
      </c>
      <c r="IA210" s="193">
        <f t="shared" si="1014"/>
        <v>0.004557639076</v>
      </c>
      <c r="IB210" s="193">
        <f t="shared" si="1014"/>
        <v>0.05456455867</v>
      </c>
      <c r="IC210" s="193">
        <f t="shared" si="1014"/>
        <v>0.107754144</v>
      </c>
      <c r="ID210" s="193">
        <f t="shared" si="1014"/>
        <v>0.1534538978</v>
      </c>
      <c r="IE210" s="193">
        <f t="shared" si="1014"/>
        <v>0.2010045314</v>
      </c>
      <c r="IF210" s="193">
        <f t="shared" si="1014"/>
        <v>0.2281931549</v>
      </c>
      <c r="IG210" s="193">
        <f t="shared" si="1014"/>
        <v>0.2385439179</v>
      </c>
      <c r="IH210" s="193">
        <f t="shared" si="1014"/>
        <v>0.2497514684</v>
      </c>
      <c r="II210" s="193">
        <f t="shared" si="1014"/>
        <v>0.2531908704</v>
      </c>
      <c r="IJ210" s="193">
        <f t="shared" si="1014"/>
        <v>0.2551939628</v>
      </c>
      <c r="IK210" s="193">
        <f t="shared" si="1014"/>
        <v>0.251989015</v>
      </c>
      <c r="IL210" s="193">
        <f t="shared" si="1014"/>
        <v>0.2323587102</v>
      </c>
      <c r="IM210" s="193">
        <f t="shared" si="1014"/>
        <v>0.2063185099</v>
      </c>
      <c r="IN210" s="193">
        <f t="shared" si="1014"/>
        <v>0.1754708881</v>
      </c>
      <c r="IO210" s="193">
        <f t="shared" si="23"/>
        <v>2.612345269</v>
      </c>
      <c r="IP210" s="193">
        <f t="shared" si="29"/>
        <v>2.22529059</v>
      </c>
      <c r="IQ210" s="193">
        <f t="shared" ref="IQ210:KK210" si="1015">MAX((MIN(CZ210+IP210,$IO$7))-GT210,0)</f>
        <v>2.093487115</v>
      </c>
      <c r="IR210" s="193">
        <f t="shared" si="1015"/>
        <v>1.970497246</v>
      </c>
      <c r="IS210" s="193">
        <f t="shared" si="1015"/>
        <v>1.851112943</v>
      </c>
      <c r="IT210" s="193">
        <f t="shared" si="1015"/>
        <v>1.740141628</v>
      </c>
      <c r="IU210" s="193">
        <f t="shared" si="1015"/>
        <v>1.633577116</v>
      </c>
      <c r="IV210" s="193">
        <f t="shared" si="1015"/>
        <v>1.529015697</v>
      </c>
      <c r="IW210" s="193">
        <f t="shared" si="1015"/>
        <v>1.425255514</v>
      </c>
      <c r="IX210" s="193">
        <f t="shared" si="1015"/>
        <v>1.325570299</v>
      </c>
      <c r="IY210" s="193">
        <f t="shared" si="1015"/>
        <v>1.233627279</v>
      </c>
      <c r="IZ210" s="193">
        <f t="shared" si="1015"/>
        <v>1.162276812</v>
      </c>
      <c r="JA210" s="193">
        <f t="shared" si="1015"/>
        <v>1.114641504</v>
      </c>
      <c r="JB210" s="193">
        <f t="shared" si="1015"/>
        <v>1.104179885</v>
      </c>
      <c r="JC210" s="193">
        <f t="shared" si="1015"/>
        <v>1.109233222</v>
      </c>
      <c r="JD210" s="193">
        <f t="shared" si="1015"/>
        <v>1.163952195</v>
      </c>
      <c r="JE210" s="193">
        <f t="shared" si="1015"/>
        <v>1.315377247</v>
      </c>
      <c r="JF210" s="193">
        <f t="shared" si="1015"/>
        <v>1.536830144</v>
      </c>
      <c r="JG210" s="193">
        <f t="shared" si="1015"/>
        <v>1.864617808</v>
      </c>
      <c r="JH210" s="193">
        <f t="shared" si="1015"/>
        <v>2.278823046</v>
      </c>
      <c r="JI210" s="193">
        <f t="shared" si="1015"/>
        <v>2.753600518</v>
      </c>
      <c r="JJ210" s="193">
        <f t="shared" si="1015"/>
        <v>3.312602275</v>
      </c>
      <c r="JK210" s="193">
        <f t="shared" si="1015"/>
        <v>3.851633788</v>
      </c>
      <c r="JL210" s="193">
        <f t="shared" si="1015"/>
        <v>4.433307532</v>
      </c>
      <c r="JM210" s="193">
        <f t="shared" si="1015"/>
        <v>4.952967172</v>
      </c>
      <c r="JN210" s="193">
        <f t="shared" si="1015"/>
        <v>5</v>
      </c>
      <c r="JO210" s="193">
        <f t="shared" si="1015"/>
        <v>5</v>
      </c>
      <c r="JP210" s="193">
        <f t="shared" si="1015"/>
        <v>5</v>
      </c>
      <c r="JQ210" s="193">
        <f t="shared" si="1015"/>
        <v>5</v>
      </c>
      <c r="JR210" s="193">
        <f t="shared" si="1015"/>
        <v>5</v>
      </c>
      <c r="JS210" s="193">
        <f t="shared" si="1015"/>
        <v>5</v>
      </c>
      <c r="JT210" s="193">
        <f t="shared" si="1015"/>
        <v>5</v>
      </c>
      <c r="JU210" s="193">
        <f t="shared" si="1015"/>
        <v>5</v>
      </c>
      <c r="JV210" s="193">
        <f t="shared" si="1015"/>
        <v>5</v>
      </c>
      <c r="JW210" s="193">
        <f t="shared" si="1015"/>
        <v>5</v>
      </c>
      <c r="JX210" s="193">
        <f t="shared" si="1015"/>
        <v>4.995442361</v>
      </c>
      <c r="JY210" s="193">
        <f t="shared" si="1015"/>
        <v>4.940877802</v>
      </c>
      <c r="JZ210" s="193">
        <f t="shared" si="1015"/>
        <v>4.833123658</v>
      </c>
      <c r="KA210" s="193">
        <f t="shared" si="1015"/>
        <v>4.67966976</v>
      </c>
      <c r="KB210" s="193">
        <f t="shared" si="1015"/>
        <v>4.478665229</v>
      </c>
      <c r="KC210" s="193">
        <f t="shared" si="1015"/>
        <v>4.250472074</v>
      </c>
      <c r="KD210" s="193">
        <f t="shared" si="1015"/>
        <v>4.011928156</v>
      </c>
      <c r="KE210" s="193">
        <f t="shared" si="1015"/>
        <v>3.762176688</v>
      </c>
      <c r="KF210" s="193">
        <f t="shared" si="1015"/>
        <v>3.508985817</v>
      </c>
      <c r="KG210" s="193">
        <f t="shared" si="1015"/>
        <v>3.253791855</v>
      </c>
      <c r="KH210" s="193">
        <f t="shared" si="1015"/>
        <v>3.00180284</v>
      </c>
      <c r="KI210" s="193">
        <f t="shared" si="1015"/>
        <v>2.769444129</v>
      </c>
      <c r="KJ210" s="193">
        <f t="shared" si="1015"/>
        <v>2.563125619</v>
      </c>
      <c r="KK210" s="193">
        <f t="shared" si="1015"/>
        <v>2.387654731</v>
      </c>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row>
    <row r="211" ht="14.25" customHeight="1">
      <c r="A211" s="1">
        <v>7.0</v>
      </c>
      <c r="B211" s="1">
        <f t="shared" ref="B211:C211" si="1016">B210+1</f>
        <v>201</v>
      </c>
      <c r="C211" s="267">
        <f t="shared" si="1016"/>
        <v>43666</v>
      </c>
      <c r="D211" s="193">
        <f t="shared" si="15"/>
        <v>8.977459202</v>
      </c>
      <c r="E211" s="193">
        <f>(SUMIFS(Profile!$F$2:$F$17521,Profile!$B$2:$B$17521,$B211,Profile!$C$2:$C$17521,E$8))*$C$6</f>
        <v>0.1478282139</v>
      </c>
      <c r="F211" s="193">
        <f>(SUMIFS(Profile!$F$2:$F$17521,Profile!$B$2:$B$17521,$B211,Profile!$C$2:$C$17521,F$8))*$C$6</f>
        <v>0.1314028568</v>
      </c>
      <c r="G211" s="193">
        <f>(SUMIFS(Profile!$F$2:$F$17521,Profile!$B$2:$B$17521,$B211,Profile!$C$2:$C$17521,G$8))*$C$6</f>
        <v>0.1217880136</v>
      </c>
      <c r="H211" s="193">
        <f>(SUMIFS(Profile!$F$2:$F$17521,Profile!$B$2:$B$17521,$B211,Profile!$C$2:$C$17521,H$8))*$C$6</f>
        <v>0.1181824474</v>
      </c>
      <c r="I211" s="193">
        <f>(SUMIFS(Profile!$F$2:$F$17521,Profile!$B$2:$B$17521,$B211,Profile!$C$2:$C$17521,I$8))*$C$6</f>
        <v>0.1105706966</v>
      </c>
      <c r="J211" s="193">
        <f>(SUMIFS(Profile!$F$2:$F$17521,Profile!$B$2:$B$17521,$B211,Profile!$C$2:$C$17521,J$8))*$C$6</f>
        <v>0.1077663673</v>
      </c>
      <c r="K211" s="193">
        <f>(SUMIFS(Profile!$F$2:$F$17521,Profile!$B$2:$B$17521,$B211,Profile!$C$2:$C$17521,K$8))*$C$6</f>
        <v>0.1053626565</v>
      </c>
      <c r="L211" s="193">
        <f>(SUMIFS(Profile!$F$2:$F$17521,Profile!$B$2:$B$17521,$B211,Profile!$C$2:$C$17521,L$8))*$C$6</f>
        <v>0.1041608011</v>
      </c>
      <c r="M211" s="193">
        <f>(SUMIFS(Profile!$F$2:$F$17521,Profile!$B$2:$B$17521,$B211,Profile!$C$2:$C$17521,M$8))*$C$6</f>
        <v>0.1045614196</v>
      </c>
      <c r="N211" s="193">
        <f>(SUMIFS(Profile!$F$2:$F$17521,Profile!$B$2:$B$17521,$B211,Profile!$C$2:$C$17521,N$8))*$C$6</f>
        <v>0.1061638935</v>
      </c>
      <c r="O211" s="193">
        <f>(SUMIFS(Profile!$F$2:$F$17521,Profile!$B$2:$B$17521,$B211,Profile!$C$2:$C$17521,O$8))*$C$6</f>
        <v>0.1073657489</v>
      </c>
      <c r="P211" s="193">
        <f>(SUMIFS(Profile!$F$2:$F$17521,Profile!$B$2:$B$17521,$B211,Profile!$C$2:$C$17521,P$8))*$C$6</f>
        <v>0.1165799736</v>
      </c>
      <c r="Q211" s="193">
        <f>(SUMIFS(Profile!$F$2:$F$17521,Profile!$B$2:$B$17521,$B211,Profile!$C$2:$C$17521,Q$8))*$C$6</f>
        <v>0.1310022383</v>
      </c>
      <c r="R211" s="193">
        <f>(SUMIFS(Profile!$F$2:$F$17521,Profile!$B$2:$B$17521,$B211,Profile!$C$2:$C$17521,R$8))*$C$6</f>
        <v>0.1542381094</v>
      </c>
      <c r="S211" s="193">
        <f>(SUMIFS(Profile!$F$2:$F$17521,Profile!$B$2:$B$17521,$B211,Profile!$C$2:$C$17521,S$8))*$C$6</f>
        <v>0.1726665588</v>
      </c>
      <c r="T211" s="193">
        <f>(SUMIFS(Profile!$F$2:$F$17521,Profile!$B$2:$B$17521,$B211,Profile!$C$2:$C$17521,T$8))*$C$6</f>
        <v>0.188290679</v>
      </c>
      <c r="U211" s="193">
        <f>(SUMIFS(Profile!$F$2:$F$17521,Profile!$B$2:$B$17521,$B211,Profile!$C$2:$C$17521,U$8))*$C$6</f>
        <v>0.199507996</v>
      </c>
      <c r="V211" s="193">
        <f>(SUMIFS(Profile!$F$2:$F$17521,Profile!$B$2:$B$17521,$B211,Profile!$C$2:$C$17521,V$8))*$C$6</f>
        <v>0.2107253131</v>
      </c>
      <c r="W211" s="193">
        <f>(SUMIFS(Profile!$F$2:$F$17521,Profile!$B$2:$B$17521,$B211,Profile!$C$2:$C$17521,W$8))*$C$6</f>
        <v>0.2075203653</v>
      </c>
      <c r="X211" s="193">
        <f>(SUMIFS(Profile!$F$2:$F$17521,Profile!$B$2:$B$17521,$B211,Profile!$C$2:$C$17521,X$8))*$C$6</f>
        <v>0.2011104699</v>
      </c>
      <c r="Y211" s="193">
        <f>(SUMIFS(Profile!$F$2:$F$17521,Profile!$B$2:$B$17521,$B211,Profile!$C$2:$C$17521,Y$8))*$C$6</f>
        <v>0.1987067591</v>
      </c>
      <c r="Z211" s="193">
        <f>(SUMIFS(Profile!$F$2:$F$17521,Profile!$B$2:$B$17521,$B211,Profile!$C$2:$C$17521,Z$8))*$C$6</f>
        <v>0.1914956267</v>
      </c>
      <c r="AA211" s="193">
        <f>(SUMIFS(Profile!$F$2:$F$17521,Profile!$B$2:$B$17521,$B211,Profile!$C$2:$C$17521,AA$8))*$C$6</f>
        <v>0.1951011929</v>
      </c>
      <c r="AB211" s="193">
        <f>(SUMIFS(Profile!$F$2:$F$17521,Profile!$B$2:$B$17521,$B211,Profile!$C$2:$C$17521,AB$8))*$C$6</f>
        <v>0.1938993375</v>
      </c>
      <c r="AC211" s="193">
        <f>(SUMIFS(Profile!$F$2:$F$17521,Profile!$B$2:$B$17521,$B211,Profile!$C$2:$C$17521,AC$8))*$C$6</f>
        <v>0.1967036667</v>
      </c>
      <c r="AD211" s="193">
        <f>(SUMIFS(Profile!$F$2:$F$17521,Profile!$B$2:$B$17521,$B211,Profile!$C$2:$C$17521,AD$8))*$C$6</f>
        <v>0.2003092329</v>
      </c>
      <c r="AE211" s="193">
        <f>(SUMIFS(Profile!$F$2:$F$17521,Profile!$B$2:$B$17521,$B211,Profile!$C$2:$C$17521,AE$8))*$C$6</f>
        <v>0.1902937713</v>
      </c>
      <c r="AF211" s="193">
        <f>(SUMIFS(Profile!$F$2:$F$17521,Profile!$B$2:$B$17521,$B211,Profile!$C$2:$C$17521,AF$8))*$C$6</f>
        <v>0.1854863497</v>
      </c>
      <c r="AG211" s="193">
        <f>(SUMIFS(Profile!$F$2:$F$17521,Profile!$B$2:$B$17521,$B211,Profile!$C$2:$C$17521,AG$8))*$C$6</f>
        <v>0.1794770727</v>
      </c>
      <c r="AH211" s="193">
        <f>(SUMIFS(Profile!$F$2:$F$17521,Profile!$B$2:$B$17521,$B211,Profile!$C$2:$C$17521,AH$8))*$C$6</f>
        <v>0.1786758358</v>
      </c>
      <c r="AI211" s="193">
        <f>(SUMIFS(Profile!$F$2:$F$17521,Profile!$B$2:$B$17521,$B211,Profile!$C$2:$C$17521,AI$8))*$C$6</f>
        <v>0.1782752173</v>
      </c>
      <c r="AJ211" s="193">
        <f>(SUMIFS(Profile!$F$2:$F$17521,Profile!$B$2:$B$17521,$B211,Profile!$C$2:$C$17521,AJ$8))*$C$6</f>
        <v>0.1906943898</v>
      </c>
      <c r="AK211" s="193">
        <f>(SUMIFS(Profile!$F$2:$F$17521,Profile!$B$2:$B$17521,$B211,Profile!$C$2:$C$17521,AK$8))*$C$6</f>
        <v>0.2043154176</v>
      </c>
      <c r="AL211" s="193">
        <f>(SUMIFS(Profile!$F$2:$F$17521,Profile!$B$2:$B$17521,$B211,Profile!$C$2:$C$17521,AL$8))*$C$6</f>
        <v>0.2219426301</v>
      </c>
      <c r="AM211" s="193">
        <f>(SUMIFS(Profile!$F$2:$F$17521,Profile!$B$2:$B$17521,$B211,Profile!$C$2:$C$17521,AM$8))*$C$6</f>
        <v>0.252790252</v>
      </c>
      <c r="AN211" s="193">
        <f>(SUMIFS(Profile!$F$2:$F$17521,Profile!$B$2:$B$17521,$B211,Profile!$C$2:$C$17521,AN$8))*$C$6</f>
        <v>0.2559951997</v>
      </c>
      <c r="AO211" s="193">
        <f>(SUMIFS(Profile!$F$2:$F$17521,Profile!$B$2:$B$17521,$B211,Profile!$C$2:$C$17521,AO$8))*$C$6</f>
        <v>0.2583989105</v>
      </c>
      <c r="AP211" s="193">
        <f>(SUMIFS(Profile!$F$2:$F$17521,Profile!$B$2:$B$17521,$B211,Profile!$C$2:$C$17521,AP$8))*$C$6</f>
        <v>0.2604020028</v>
      </c>
      <c r="AQ211" s="193">
        <f>(SUMIFS(Profile!$F$2:$F$17521,Profile!$B$2:$B$17521,$B211,Profile!$C$2:$C$17521,AQ$8))*$C$6</f>
        <v>0.2592001474</v>
      </c>
      <c r="AR211" s="193">
        <f>(SUMIFS(Profile!$F$2:$F$17521,Profile!$B$2:$B$17521,$B211,Profile!$C$2:$C$17521,AR$8))*$C$6</f>
        <v>0.2575976736</v>
      </c>
      <c r="AS211" s="193">
        <f>(SUMIFS(Profile!$F$2:$F$17521,Profile!$B$2:$B$17521,$B211,Profile!$C$2:$C$17521,AS$8))*$C$6</f>
        <v>0.2483834488</v>
      </c>
      <c r="AT211" s="193">
        <f>(SUMIFS(Profile!$F$2:$F$17521,Profile!$B$2:$B$17521,$B211,Profile!$C$2:$C$17521,AT$8))*$C$6</f>
        <v>0.2515883966</v>
      </c>
      <c r="AU211" s="193">
        <f>(SUMIFS(Profile!$F$2:$F$17521,Profile!$B$2:$B$17521,$B211,Profile!$C$2:$C$17521,AU$8))*$C$6</f>
        <v>0.258799529</v>
      </c>
      <c r="AV211" s="193">
        <f>(SUMIFS(Profile!$F$2:$F$17521,Profile!$B$2:$B$17521,$B211,Profile!$C$2:$C$17521,AV$8))*$C$6</f>
        <v>0.2567964366</v>
      </c>
      <c r="AW211" s="193">
        <f>(SUMIFS(Profile!$F$2:$F$17521,Profile!$B$2:$B$17521,$B211,Profile!$C$2:$C$17521,AW$8))*$C$6</f>
        <v>0.246780975</v>
      </c>
      <c r="AX211" s="193">
        <f>(SUMIFS(Profile!$F$2:$F$17521,Profile!$B$2:$B$17521,$B211,Profile!$C$2:$C$17521,AX$8))*$C$6</f>
        <v>0.228753144</v>
      </c>
      <c r="AY211" s="193">
        <f>(SUMIFS(Profile!$F$2:$F$17521,Profile!$B$2:$B$17521,$B211,Profile!$C$2:$C$17521,AY$8))*$C$6</f>
        <v>0.21152655</v>
      </c>
      <c r="AZ211" s="193">
        <f>(SUMIFS(Profile!$F$2:$F$17521,Profile!$B$2:$B$17521,$B211,Profile!$C$2:$C$17521,AZ$8))*$C$6</f>
        <v>0.1782752173</v>
      </c>
      <c r="BA211" s="193">
        <f t="shared" si="16"/>
        <v>13.53998018</v>
      </c>
      <c r="BB211" s="193">
        <f>(SUMIFS(Profile!$E$2:$E$17521,Profile!$B$2:$B$17521,$B211,Profile!$C$2:$C$17521,BB$8))*$C$9</f>
        <v>0</v>
      </c>
      <c r="BC211" s="193">
        <f>(SUMIFS(Profile!$E$2:$E$17521,Profile!$B$2:$B$17521,$B211,Profile!$C$2:$C$17521,BC$8))*$C$9</f>
        <v>0</v>
      </c>
      <c r="BD211" s="193">
        <f>(SUMIFS(Profile!$E$2:$E$17521,Profile!$B$2:$B$17521,$B211,Profile!$C$2:$C$17521,BD$8))*$C$9</f>
        <v>0</v>
      </c>
      <c r="BE211" s="193">
        <f>(SUMIFS(Profile!$E$2:$E$17521,Profile!$B$2:$B$17521,$B211,Profile!$C$2:$C$17521,BE$8))*$C$9</f>
        <v>0</v>
      </c>
      <c r="BF211" s="193">
        <f>(SUMIFS(Profile!$E$2:$E$17521,Profile!$B$2:$B$17521,$B211,Profile!$C$2:$C$17521,BF$8))*$C$9</f>
        <v>0</v>
      </c>
      <c r="BG211" s="193">
        <f>(SUMIFS(Profile!$E$2:$E$17521,Profile!$B$2:$B$17521,$B211,Profile!$C$2:$C$17521,BG$8))*$C$9</f>
        <v>0</v>
      </c>
      <c r="BH211" s="193">
        <f>(SUMIFS(Profile!$E$2:$E$17521,Profile!$B$2:$B$17521,$B211,Profile!$C$2:$C$17521,BH$8))*$C$9</f>
        <v>0</v>
      </c>
      <c r="BI211" s="193">
        <f>(SUMIFS(Profile!$E$2:$E$17521,Profile!$B$2:$B$17521,$B211,Profile!$C$2:$C$17521,BI$8))*$C$9</f>
        <v>0</v>
      </c>
      <c r="BJ211" s="193">
        <f>(SUMIFS(Profile!$E$2:$E$17521,Profile!$B$2:$B$17521,$B211,Profile!$C$2:$C$17521,BJ$8))*$C$9</f>
        <v>0.003941362615</v>
      </c>
      <c r="BK211" s="193">
        <f>(SUMIFS(Profile!$E$2:$E$17521,Profile!$B$2:$B$17521,$B211,Profile!$C$2:$C$17521,BK$8))*$C$9</f>
        <v>0.01376507774</v>
      </c>
      <c r="BL211" s="193">
        <f>(SUMIFS(Profile!$E$2:$E$17521,Profile!$B$2:$B$17521,$B211,Profile!$C$2:$C$17521,BL$8))*$C$9</f>
        <v>0.03930334024</v>
      </c>
      <c r="BM211" s="193">
        <f>(SUMIFS(Profile!$E$2:$E$17521,Profile!$B$2:$B$17521,$B211,Profile!$C$2:$C$17521,BM$8))*$C$9</f>
        <v>0.07382045579</v>
      </c>
      <c r="BN211" s="193">
        <f>(SUMIFS(Profile!$E$2:$E$17521,Profile!$B$2:$B$17521,$B211,Profile!$C$2:$C$17521,BN$8))*$C$9</f>
        <v>0.126773303</v>
      </c>
      <c r="BO211" s="193">
        <f>(SUMIFS(Profile!$E$2:$E$17521,Profile!$B$2:$B$17521,$B211,Profile!$C$2:$C$17521,BO$8))*$C$9</f>
        <v>0.1880157933</v>
      </c>
      <c r="BP211" s="193">
        <f>(SUMIFS(Profile!$E$2:$E$17521,Profile!$B$2:$B$17521,$B211,Profile!$C$2:$C$17521,BP$8))*$C$9</f>
        <v>0.2847845424</v>
      </c>
      <c r="BQ211" s="193">
        <f>(SUMIFS(Profile!$E$2:$E$17521,Profile!$B$2:$B$17521,$B211,Profile!$C$2:$C$17521,BQ$8))*$C$9</f>
        <v>0.4060952768</v>
      </c>
      <c r="BR211" s="193">
        <f>(SUMIFS(Profile!$E$2:$E$17521,Profile!$B$2:$B$17521,$B211,Profile!$C$2:$C$17521,BR$8))*$C$9</f>
        <v>0.4917041999</v>
      </c>
      <c r="BS211" s="193">
        <f>(SUMIFS(Profile!$E$2:$E$17521,Profile!$B$2:$B$17521,$B211,Profile!$C$2:$C$17521,BS$8))*$C$9</f>
        <v>0.5714132498</v>
      </c>
      <c r="BT211" s="193">
        <f>(SUMIFS(Profile!$E$2:$E$17521,Profile!$B$2:$B$17521,$B211,Profile!$C$2:$C$17521,BT$8))*$C$9</f>
        <v>0.6650159959</v>
      </c>
      <c r="BU211" s="193">
        <f>(SUMIFS(Profile!$E$2:$E$17521,Profile!$B$2:$B$17521,$B211,Profile!$C$2:$C$17521,BU$8))*$C$9</f>
        <v>0.7532073689</v>
      </c>
      <c r="BV211" s="193">
        <f>(SUMIFS(Profile!$E$2:$E$17521,Profile!$B$2:$B$17521,$B211,Profile!$C$2:$C$17521,BV$8))*$C$9</f>
        <v>0.7811131359</v>
      </c>
      <c r="BW211" s="193">
        <f>(SUMIFS(Profile!$E$2:$E$17521,Profile!$B$2:$B$17521,$B211,Profile!$C$2:$C$17521,BW$8))*$C$9</f>
        <v>0.728269352</v>
      </c>
      <c r="BX211" s="193">
        <f>(SUMIFS(Profile!$E$2:$E$17521,Profile!$B$2:$B$17521,$B211,Profile!$C$2:$C$17521,BX$8))*$C$9</f>
        <v>0.8181813847</v>
      </c>
      <c r="BY211" s="193">
        <f>(SUMIFS(Profile!$E$2:$E$17521,Profile!$B$2:$B$17521,$B211,Profile!$C$2:$C$17521,BY$8))*$C$9</f>
        <v>0.7853400424</v>
      </c>
      <c r="BZ211" s="193">
        <f>(SUMIFS(Profile!$E$2:$E$17521,Profile!$B$2:$B$17521,$B211,Profile!$C$2:$C$17521,BZ$8))*$C$9</f>
        <v>0.7418479549</v>
      </c>
      <c r="CA211" s="193">
        <f>(SUMIFS(Profile!$E$2:$E$17521,Profile!$B$2:$B$17521,$B211,Profile!$C$2:$C$17521,CA$8))*$C$9</f>
        <v>0.7569594814</v>
      </c>
      <c r="CB211" s="193">
        <f>(SUMIFS(Profile!$E$2:$E$17521,Profile!$B$2:$B$17521,$B211,Profile!$C$2:$C$17521,CB$8))*$C$9</f>
        <v>0.7699232411</v>
      </c>
      <c r="CC211" s="193">
        <f>(SUMIFS(Profile!$E$2:$E$17521,Profile!$B$2:$B$17521,$B211,Profile!$C$2:$C$17521,CC$8))*$C$9</f>
        <v>0.7324673764</v>
      </c>
      <c r="CD211" s="193">
        <f>(SUMIFS(Profile!$E$2:$E$17521,Profile!$B$2:$B$17521,$B211,Profile!$C$2:$C$17521,CD$8))*$C$9</f>
        <v>0.6904798017</v>
      </c>
      <c r="CE211" s="193">
        <f>(SUMIFS(Profile!$E$2:$E$17521,Profile!$B$2:$B$17521,$B211,Profile!$C$2:$C$17521,CE$8))*$C$9</f>
        <v>0.6229123441</v>
      </c>
      <c r="CF211" s="193">
        <f>(SUMIFS(Profile!$E$2:$E$17521,Profile!$B$2:$B$17521,$B211,Profile!$C$2:$C$17521,CF$8))*$C$9</f>
        <v>0.5512068074</v>
      </c>
      <c r="CG211" s="193">
        <f>(SUMIFS(Profile!$E$2:$E$17521,Profile!$B$2:$B$17521,$B211,Profile!$C$2:$C$17521,CG$8))*$C$9</f>
        <v>0.460468378</v>
      </c>
      <c r="CH211" s="193">
        <f>(SUMIFS(Profile!$E$2:$E$17521,Profile!$B$2:$B$17521,$B211,Profile!$C$2:$C$17521,CH$8))*$C$9</f>
        <v>0.4069718119</v>
      </c>
      <c r="CI211" s="193">
        <f>(SUMIFS(Profile!$E$2:$E$17521,Profile!$B$2:$B$17521,$B211,Profile!$C$2:$C$17521,CI$8))*$C$9</f>
        <v>0.3209592079</v>
      </c>
      <c r="CJ211" s="193">
        <f>(SUMIFS(Profile!$E$2:$E$17521,Profile!$B$2:$B$17521,$B211,Profile!$C$2:$C$17521,CJ$8))*$C$9</f>
        <v>0.2490296304</v>
      </c>
      <c r="CK211" s="193">
        <f>(SUMIFS(Profile!$E$2:$E$17521,Profile!$B$2:$B$17521,$B211,Profile!$C$2:$C$17521,CK$8))*$C$9</f>
        <v>0.1877726386</v>
      </c>
      <c r="CL211" s="193">
        <f>(SUMIFS(Profile!$E$2:$E$17521,Profile!$B$2:$B$17521,$B211,Profile!$C$2:$C$17521,CL$8))*$C$9</f>
        <v>0.1412227985</v>
      </c>
      <c r="CM211" s="193">
        <f>(SUMIFS(Profile!$E$2:$E$17521,Profile!$B$2:$B$17521,$B211,Profile!$C$2:$C$17521,CM$8))*$C$9</f>
        <v>0.09475059642</v>
      </c>
      <c r="CN211" s="193">
        <f>(SUMIFS(Profile!$E$2:$E$17521,Profile!$B$2:$B$17521,$B211,Profile!$C$2:$C$17521,CN$8))*$C$9</f>
        <v>0.05262517865</v>
      </c>
      <c r="CO211" s="193">
        <f>(SUMIFS(Profile!$E$2:$E$17521,Profile!$B$2:$B$17521,$B211,Profile!$C$2:$C$17521,CO$8))*$C$9</f>
        <v>0.02170691339</v>
      </c>
      <c r="CP211" s="193">
        <f>(SUMIFS(Profile!$E$2:$E$17521,Profile!$B$2:$B$17521,$B211,Profile!$C$2:$C$17521,CP$8))*$C$9</f>
        <v>0.007486255111</v>
      </c>
      <c r="CQ211" s="193">
        <f>(SUMIFS(Profile!$E$2:$E$17521,Profile!$B$2:$B$17521,$B211,Profile!$C$2:$C$17521,CQ$8))*$C$9</f>
        <v>0.0004458876483</v>
      </c>
      <c r="CR211" s="193">
        <f>(SUMIFS(Profile!$E$2:$E$17521,Profile!$B$2:$B$17521,$B211,Profile!$C$2:$C$17521,CR$8))*$C$9</f>
        <v>0</v>
      </c>
      <c r="CS211" s="193">
        <f>(SUMIFS(Profile!$E$2:$E$17521,Profile!$B$2:$B$17521,$B211,Profile!$C$2:$C$17521,CS$8))*$C$9</f>
        <v>0</v>
      </c>
      <c r="CT211" s="193">
        <f>(SUMIFS(Profile!$E$2:$E$17521,Profile!$B$2:$B$17521,$B211,Profile!$C$2:$C$17521,CT$8))*$C$9</f>
        <v>0</v>
      </c>
      <c r="CU211" s="193">
        <f>(SUMIFS(Profile!$E$2:$E$17521,Profile!$B$2:$B$17521,$B211,Profile!$C$2:$C$17521,CU$8))*$C$9</f>
        <v>0</v>
      </c>
      <c r="CV211" s="193">
        <f>(SUMIFS(Profile!$E$2:$E$17521,Profile!$B$2:$B$17521,$B211,Profile!$C$2:$C$17521,CV$8))*$C$9</f>
        <v>0</v>
      </c>
      <c r="CW211" s="193">
        <f>(SUMIFS(Profile!$E$2:$E$17521,Profile!$B$2:$B$17521,$B211,Profile!$C$2:$C$17521,CW$8))*$C$9</f>
        <v>0</v>
      </c>
      <c r="CX211" s="193">
        <f t="shared" si="17"/>
        <v>8.487900755</v>
      </c>
      <c r="CY211" s="193">
        <f t="shared" ref="CY211:ET211" si="1017">MAX(BB211-E211,0)</f>
        <v>0</v>
      </c>
      <c r="CZ211" s="193">
        <f t="shared" si="1017"/>
        <v>0</v>
      </c>
      <c r="DA211" s="193">
        <f t="shared" si="1017"/>
        <v>0</v>
      </c>
      <c r="DB211" s="193">
        <f t="shared" si="1017"/>
        <v>0</v>
      </c>
      <c r="DC211" s="193">
        <f t="shared" si="1017"/>
        <v>0</v>
      </c>
      <c r="DD211" s="193">
        <f t="shared" si="1017"/>
        <v>0</v>
      </c>
      <c r="DE211" s="193">
        <f t="shared" si="1017"/>
        <v>0</v>
      </c>
      <c r="DF211" s="193">
        <f t="shared" si="1017"/>
        <v>0</v>
      </c>
      <c r="DG211" s="193">
        <f t="shared" si="1017"/>
        <v>0</v>
      </c>
      <c r="DH211" s="193">
        <f t="shared" si="1017"/>
        <v>0</v>
      </c>
      <c r="DI211" s="193">
        <f t="shared" si="1017"/>
        <v>0</v>
      </c>
      <c r="DJ211" s="193">
        <f t="shared" si="1017"/>
        <v>0</v>
      </c>
      <c r="DK211" s="193">
        <f t="shared" si="1017"/>
        <v>0</v>
      </c>
      <c r="DL211" s="193">
        <f t="shared" si="1017"/>
        <v>0.03377768394</v>
      </c>
      <c r="DM211" s="193">
        <f t="shared" si="1017"/>
        <v>0.1121179837</v>
      </c>
      <c r="DN211" s="193">
        <f t="shared" si="1017"/>
        <v>0.2178045978</v>
      </c>
      <c r="DO211" s="193">
        <f t="shared" si="1017"/>
        <v>0.2921962039</v>
      </c>
      <c r="DP211" s="193">
        <f t="shared" si="1017"/>
        <v>0.3606879367</v>
      </c>
      <c r="DQ211" s="193">
        <f t="shared" si="1017"/>
        <v>0.4574956306</v>
      </c>
      <c r="DR211" s="193">
        <f t="shared" si="1017"/>
        <v>0.5520968991</v>
      </c>
      <c r="DS211" s="193">
        <f t="shared" si="1017"/>
        <v>0.5824063768</v>
      </c>
      <c r="DT211" s="193">
        <f t="shared" si="1017"/>
        <v>0.5367737253</v>
      </c>
      <c r="DU211" s="193">
        <f t="shared" si="1017"/>
        <v>0.6230801918</v>
      </c>
      <c r="DV211" s="193">
        <f t="shared" si="1017"/>
        <v>0.5914407049</v>
      </c>
      <c r="DW211" s="193">
        <f t="shared" si="1017"/>
        <v>0.5451442881</v>
      </c>
      <c r="DX211" s="193">
        <f t="shared" si="1017"/>
        <v>0.5566502484</v>
      </c>
      <c r="DY211" s="193">
        <f t="shared" si="1017"/>
        <v>0.5796294698</v>
      </c>
      <c r="DZ211" s="193">
        <f t="shared" si="1017"/>
        <v>0.5469810266</v>
      </c>
      <c r="EA211" s="193">
        <f t="shared" si="1017"/>
        <v>0.511002729</v>
      </c>
      <c r="EB211" s="193">
        <f t="shared" si="1017"/>
        <v>0.4442365083</v>
      </c>
      <c r="EC211" s="193">
        <f t="shared" si="1017"/>
        <v>0.37293159</v>
      </c>
      <c r="ED211" s="193">
        <f t="shared" si="1017"/>
        <v>0.2697739882</v>
      </c>
      <c r="EE211" s="193">
        <f t="shared" si="1017"/>
        <v>0.2026563943</v>
      </c>
      <c r="EF211" s="193">
        <f t="shared" si="1017"/>
        <v>0.09901657776</v>
      </c>
      <c r="EG211" s="193">
        <f t="shared" si="1017"/>
        <v>0</v>
      </c>
      <c r="EH211" s="193">
        <f t="shared" si="1017"/>
        <v>0</v>
      </c>
      <c r="EI211" s="193">
        <f t="shared" si="1017"/>
        <v>0</v>
      </c>
      <c r="EJ211" s="193">
        <f t="shared" si="1017"/>
        <v>0</v>
      </c>
      <c r="EK211" s="193">
        <f t="shared" si="1017"/>
        <v>0</v>
      </c>
      <c r="EL211" s="193">
        <f t="shared" si="1017"/>
        <v>0</v>
      </c>
      <c r="EM211" s="193">
        <f t="shared" si="1017"/>
        <v>0</v>
      </c>
      <c r="EN211" s="193">
        <f t="shared" si="1017"/>
        <v>0</v>
      </c>
      <c r="EO211" s="193">
        <f t="shared" si="1017"/>
        <v>0</v>
      </c>
      <c r="EP211" s="193">
        <f t="shared" si="1017"/>
        <v>0</v>
      </c>
      <c r="EQ211" s="193">
        <f t="shared" si="1017"/>
        <v>0</v>
      </c>
      <c r="ER211" s="193">
        <f t="shared" si="1017"/>
        <v>0</v>
      </c>
      <c r="ES211" s="193">
        <f t="shared" si="1017"/>
        <v>0</v>
      </c>
      <c r="ET211" s="193">
        <f t="shared" si="1017"/>
        <v>0</v>
      </c>
      <c r="EU211" s="193">
        <f t="shared" si="19"/>
        <v>5.05207943</v>
      </c>
      <c r="EV211" s="193">
        <f t="shared" ref="EV211:GQ211" si="1018">BB211-CY211</f>
        <v>0</v>
      </c>
      <c r="EW211" s="193">
        <f t="shared" si="1018"/>
        <v>0</v>
      </c>
      <c r="EX211" s="193">
        <f t="shared" si="1018"/>
        <v>0</v>
      </c>
      <c r="EY211" s="193">
        <f t="shared" si="1018"/>
        <v>0</v>
      </c>
      <c r="EZ211" s="193">
        <f t="shared" si="1018"/>
        <v>0</v>
      </c>
      <c r="FA211" s="193">
        <f t="shared" si="1018"/>
        <v>0</v>
      </c>
      <c r="FB211" s="193">
        <f t="shared" si="1018"/>
        <v>0</v>
      </c>
      <c r="FC211" s="193">
        <f t="shared" si="1018"/>
        <v>0</v>
      </c>
      <c r="FD211" s="193">
        <f t="shared" si="1018"/>
        <v>0.003941362615</v>
      </c>
      <c r="FE211" s="193">
        <f t="shared" si="1018"/>
        <v>0.01376507774</v>
      </c>
      <c r="FF211" s="193">
        <f t="shared" si="1018"/>
        <v>0.03930334024</v>
      </c>
      <c r="FG211" s="193">
        <f t="shared" si="1018"/>
        <v>0.07382045579</v>
      </c>
      <c r="FH211" s="193">
        <f t="shared" si="1018"/>
        <v>0.126773303</v>
      </c>
      <c r="FI211" s="193">
        <f t="shared" si="1018"/>
        <v>0.1542381094</v>
      </c>
      <c r="FJ211" s="193">
        <f t="shared" si="1018"/>
        <v>0.1726665588</v>
      </c>
      <c r="FK211" s="193">
        <f t="shared" si="1018"/>
        <v>0.188290679</v>
      </c>
      <c r="FL211" s="193">
        <f t="shared" si="1018"/>
        <v>0.199507996</v>
      </c>
      <c r="FM211" s="193">
        <f t="shared" si="1018"/>
        <v>0.2107253131</v>
      </c>
      <c r="FN211" s="193">
        <f t="shared" si="1018"/>
        <v>0.2075203653</v>
      </c>
      <c r="FO211" s="193">
        <f t="shared" si="1018"/>
        <v>0.2011104699</v>
      </c>
      <c r="FP211" s="193">
        <f t="shared" si="1018"/>
        <v>0.1987067591</v>
      </c>
      <c r="FQ211" s="193">
        <f t="shared" si="1018"/>
        <v>0.1914956267</v>
      </c>
      <c r="FR211" s="193">
        <f t="shared" si="1018"/>
        <v>0.1951011929</v>
      </c>
      <c r="FS211" s="193">
        <f t="shared" si="1018"/>
        <v>0.1938993375</v>
      </c>
      <c r="FT211" s="193">
        <f t="shared" si="1018"/>
        <v>0.1967036667</v>
      </c>
      <c r="FU211" s="193">
        <f t="shared" si="1018"/>
        <v>0.2003092329</v>
      </c>
      <c r="FV211" s="193">
        <f t="shared" si="1018"/>
        <v>0.1902937713</v>
      </c>
      <c r="FW211" s="193">
        <f t="shared" si="1018"/>
        <v>0.1854863497</v>
      </c>
      <c r="FX211" s="193">
        <f t="shared" si="1018"/>
        <v>0.1794770727</v>
      </c>
      <c r="FY211" s="193">
        <f t="shared" si="1018"/>
        <v>0.1786758358</v>
      </c>
      <c r="FZ211" s="193">
        <f t="shared" si="1018"/>
        <v>0.1782752173</v>
      </c>
      <c r="GA211" s="193">
        <f t="shared" si="1018"/>
        <v>0.1906943898</v>
      </c>
      <c r="GB211" s="193">
        <f t="shared" si="1018"/>
        <v>0.2043154176</v>
      </c>
      <c r="GC211" s="193">
        <f t="shared" si="1018"/>
        <v>0.2219426301</v>
      </c>
      <c r="GD211" s="193">
        <f t="shared" si="1018"/>
        <v>0.2490296304</v>
      </c>
      <c r="GE211" s="193">
        <f t="shared" si="1018"/>
        <v>0.1877726386</v>
      </c>
      <c r="GF211" s="193">
        <f t="shared" si="1018"/>
        <v>0.1412227985</v>
      </c>
      <c r="GG211" s="193">
        <f t="shared" si="1018"/>
        <v>0.09475059642</v>
      </c>
      <c r="GH211" s="193">
        <f t="shared" si="1018"/>
        <v>0.05262517865</v>
      </c>
      <c r="GI211" s="193">
        <f t="shared" si="1018"/>
        <v>0.02170691339</v>
      </c>
      <c r="GJ211" s="193">
        <f t="shared" si="1018"/>
        <v>0.007486255111</v>
      </c>
      <c r="GK211" s="193">
        <f t="shared" si="1018"/>
        <v>0.0004458876483</v>
      </c>
      <c r="GL211" s="193">
        <f t="shared" si="1018"/>
        <v>0</v>
      </c>
      <c r="GM211" s="193">
        <f t="shared" si="1018"/>
        <v>0</v>
      </c>
      <c r="GN211" s="193">
        <f t="shared" si="1018"/>
        <v>0</v>
      </c>
      <c r="GO211" s="193">
        <f t="shared" si="1018"/>
        <v>0</v>
      </c>
      <c r="GP211" s="193">
        <f t="shared" si="1018"/>
        <v>0</v>
      </c>
      <c r="GQ211" s="193">
        <f t="shared" si="1018"/>
        <v>0</v>
      </c>
      <c r="GR211" s="193">
        <f t="shared" si="21"/>
        <v>3.925379773</v>
      </c>
      <c r="GS211" s="193">
        <f t="shared" ref="GS211:IN211" si="1019">E211-EV211</f>
        <v>0.1478282139</v>
      </c>
      <c r="GT211" s="193">
        <f t="shared" si="1019"/>
        <v>0.1314028568</v>
      </c>
      <c r="GU211" s="193">
        <f t="shared" si="1019"/>
        <v>0.1217880136</v>
      </c>
      <c r="GV211" s="193">
        <f t="shared" si="1019"/>
        <v>0.1181824474</v>
      </c>
      <c r="GW211" s="193">
        <f t="shared" si="1019"/>
        <v>0.1105706966</v>
      </c>
      <c r="GX211" s="193">
        <f t="shared" si="1019"/>
        <v>0.1077663673</v>
      </c>
      <c r="GY211" s="193">
        <f t="shared" si="1019"/>
        <v>0.1053626565</v>
      </c>
      <c r="GZ211" s="193">
        <f t="shared" si="1019"/>
        <v>0.1041608011</v>
      </c>
      <c r="HA211" s="193">
        <f t="shared" si="1019"/>
        <v>0.100620057</v>
      </c>
      <c r="HB211" s="193">
        <f t="shared" si="1019"/>
        <v>0.09239881572</v>
      </c>
      <c r="HC211" s="193">
        <f t="shared" si="1019"/>
        <v>0.06806240861</v>
      </c>
      <c r="HD211" s="193">
        <f t="shared" si="1019"/>
        <v>0.04275951778</v>
      </c>
      <c r="HE211" s="193">
        <f t="shared" si="1019"/>
        <v>0.004228935385</v>
      </c>
      <c r="HF211" s="193">
        <f t="shared" si="1019"/>
        <v>0</v>
      </c>
      <c r="HG211" s="193">
        <f t="shared" si="1019"/>
        <v>0</v>
      </c>
      <c r="HH211" s="193">
        <f t="shared" si="1019"/>
        <v>0</v>
      </c>
      <c r="HI211" s="193">
        <f t="shared" si="1019"/>
        <v>0</v>
      </c>
      <c r="HJ211" s="193">
        <f t="shared" si="1019"/>
        <v>0</v>
      </c>
      <c r="HK211" s="193">
        <f t="shared" si="1019"/>
        <v>0</v>
      </c>
      <c r="HL211" s="193">
        <f t="shared" si="1019"/>
        <v>0</v>
      </c>
      <c r="HM211" s="193">
        <f t="shared" si="1019"/>
        <v>0</v>
      </c>
      <c r="HN211" s="193">
        <f t="shared" si="1019"/>
        <v>0</v>
      </c>
      <c r="HO211" s="193">
        <f t="shared" si="1019"/>
        <v>0</v>
      </c>
      <c r="HP211" s="193">
        <f t="shared" si="1019"/>
        <v>0</v>
      </c>
      <c r="HQ211" s="193">
        <f t="shared" si="1019"/>
        <v>0</v>
      </c>
      <c r="HR211" s="193">
        <f t="shared" si="1019"/>
        <v>0</v>
      </c>
      <c r="HS211" s="193">
        <f t="shared" si="1019"/>
        <v>0</v>
      </c>
      <c r="HT211" s="193">
        <f t="shared" si="1019"/>
        <v>0</v>
      </c>
      <c r="HU211" s="193">
        <f t="shared" si="1019"/>
        <v>0</v>
      </c>
      <c r="HV211" s="193">
        <f t="shared" si="1019"/>
        <v>0</v>
      </c>
      <c r="HW211" s="193">
        <f t="shared" si="1019"/>
        <v>0</v>
      </c>
      <c r="HX211" s="193">
        <f t="shared" si="1019"/>
        <v>0</v>
      </c>
      <c r="HY211" s="193">
        <f t="shared" si="1019"/>
        <v>0</v>
      </c>
      <c r="HZ211" s="193">
        <f t="shared" si="1019"/>
        <v>0</v>
      </c>
      <c r="IA211" s="193">
        <f t="shared" si="1019"/>
        <v>0.003760621609</v>
      </c>
      <c r="IB211" s="193">
        <f t="shared" si="1019"/>
        <v>0.06822256111</v>
      </c>
      <c r="IC211" s="193">
        <f t="shared" si="1019"/>
        <v>0.117176112</v>
      </c>
      <c r="ID211" s="193">
        <f t="shared" si="1019"/>
        <v>0.1656514064</v>
      </c>
      <c r="IE211" s="193">
        <f t="shared" si="1019"/>
        <v>0.2065749688</v>
      </c>
      <c r="IF211" s="193">
        <f t="shared" si="1019"/>
        <v>0.2358907602</v>
      </c>
      <c r="IG211" s="193">
        <f t="shared" si="1019"/>
        <v>0.2408971937</v>
      </c>
      <c r="IH211" s="193">
        <f t="shared" si="1019"/>
        <v>0.2511425089</v>
      </c>
      <c r="II211" s="193">
        <f t="shared" si="1019"/>
        <v>0.258799529</v>
      </c>
      <c r="IJ211" s="193">
        <f t="shared" si="1019"/>
        <v>0.2567964366</v>
      </c>
      <c r="IK211" s="193">
        <f t="shared" si="1019"/>
        <v>0.246780975</v>
      </c>
      <c r="IL211" s="193">
        <f t="shared" si="1019"/>
        <v>0.228753144</v>
      </c>
      <c r="IM211" s="193">
        <f t="shared" si="1019"/>
        <v>0.21152655</v>
      </c>
      <c r="IN211" s="193">
        <f t="shared" si="1019"/>
        <v>0.1782752173</v>
      </c>
      <c r="IO211" s="193">
        <f t="shared" si="23"/>
        <v>2.670247985</v>
      </c>
      <c r="IP211" s="193">
        <f t="shared" si="29"/>
        <v>2.239826517</v>
      </c>
      <c r="IQ211" s="193">
        <f t="shared" ref="IQ211:KK211" si="1020">MAX((MIN(CZ211+IP211,$IO$7))-GT211,0)</f>
        <v>2.108423661</v>
      </c>
      <c r="IR211" s="193">
        <f t="shared" si="1020"/>
        <v>1.986635647</v>
      </c>
      <c r="IS211" s="193">
        <f t="shared" si="1020"/>
        <v>1.8684532</v>
      </c>
      <c r="IT211" s="193">
        <f t="shared" si="1020"/>
        <v>1.757882503</v>
      </c>
      <c r="IU211" s="193">
        <f t="shared" si="1020"/>
        <v>1.650116136</v>
      </c>
      <c r="IV211" s="193">
        <f t="shared" si="1020"/>
        <v>1.544753479</v>
      </c>
      <c r="IW211" s="193">
        <f t="shared" si="1020"/>
        <v>1.440592678</v>
      </c>
      <c r="IX211" s="193">
        <f t="shared" si="1020"/>
        <v>1.339972621</v>
      </c>
      <c r="IY211" s="193">
        <f t="shared" si="1020"/>
        <v>1.247573805</v>
      </c>
      <c r="IZ211" s="193">
        <f t="shared" si="1020"/>
        <v>1.179511397</v>
      </c>
      <c r="JA211" s="193">
        <f t="shared" si="1020"/>
        <v>1.136751879</v>
      </c>
      <c r="JB211" s="193">
        <f t="shared" si="1020"/>
        <v>1.132522944</v>
      </c>
      <c r="JC211" s="193">
        <f t="shared" si="1020"/>
        <v>1.166300627</v>
      </c>
      <c r="JD211" s="193">
        <f t="shared" si="1020"/>
        <v>1.278418611</v>
      </c>
      <c r="JE211" s="193">
        <f t="shared" si="1020"/>
        <v>1.496223209</v>
      </c>
      <c r="JF211" s="193">
        <f t="shared" si="1020"/>
        <v>1.788419413</v>
      </c>
      <c r="JG211" s="193">
        <f t="shared" si="1020"/>
        <v>2.14910735</v>
      </c>
      <c r="JH211" s="193">
        <f t="shared" si="1020"/>
        <v>2.60660298</v>
      </c>
      <c r="JI211" s="193">
        <f t="shared" si="1020"/>
        <v>3.158699879</v>
      </c>
      <c r="JJ211" s="193">
        <f t="shared" si="1020"/>
        <v>3.741106256</v>
      </c>
      <c r="JK211" s="193">
        <f t="shared" si="1020"/>
        <v>4.277879981</v>
      </c>
      <c r="JL211" s="193">
        <f t="shared" si="1020"/>
        <v>4.900960173</v>
      </c>
      <c r="JM211" s="193">
        <f t="shared" si="1020"/>
        <v>5</v>
      </c>
      <c r="JN211" s="193">
        <f t="shared" si="1020"/>
        <v>5</v>
      </c>
      <c r="JO211" s="193">
        <f t="shared" si="1020"/>
        <v>5</v>
      </c>
      <c r="JP211" s="193">
        <f t="shared" si="1020"/>
        <v>5</v>
      </c>
      <c r="JQ211" s="193">
        <f t="shared" si="1020"/>
        <v>5</v>
      </c>
      <c r="JR211" s="193">
        <f t="shared" si="1020"/>
        <v>5</v>
      </c>
      <c r="JS211" s="193">
        <f t="shared" si="1020"/>
        <v>5</v>
      </c>
      <c r="JT211" s="193">
        <f t="shared" si="1020"/>
        <v>5</v>
      </c>
      <c r="JU211" s="193">
        <f t="shared" si="1020"/>
        <v>5</v>
      </c>
      <c r="JV211" s="193">
        <f t="shared" si="1020"/>
        <v>5</v>
      </c>
      <c r="JW211" s="193">
        <f t="shared" si="1020"/>
        <v>5</v>
      </c>
      <c r="JX211" s="193">
        <f t="shared" si="1020"/>
        <v>4.996239378</v>
      </c>
      <c r="JY211" s="193">
        <f t="shared" si="1020"/>
        <v>4.928016817</v>
      </c>
      <c r="JZ211" s="193">
        <f t="shared" si="1020"/>
        <v>4.810840705</v>
      </c>
      <c r="KA211" s="193">
        <f t="shared" si="1020"/>
        <v>4.645189299</v>
      </c>
      <c r="KB211" s="193">
        <f t="shared" si="1020"/>
        <v>4.43861433</v>
      </c>
      <c r="KC211" s="193">
        <f t="shared" si="1020"/>
        <v>4.20272357</v>
      </c>
      <c r="KD211" s="193">
        <f t="shared" si="1020"/>
        <v>3.961826376</v>
      </c>
      <c r="KE211" s="193">
        <f t="shared" si="1020"/>
        <v>3.710683867</v>
      </c>
      <c r="KF211" s="193">
        <f t="shared" si="1020"/>
        <v>3.451884338</v>
      </c>
      <c r="KG211" s="193">
        <f t="shared" si="1020"/>
        <v>3.195087902</v>
      </c>
      <c r="KH211" s="193">
        <f t="shared" si="1020"/>
        <v>2.948306927</v>
      </c>
      <c r="KI211" s="193">
        <f t="shared" si="1020"/>
        <v>2.719553783</v>
      </c>
      <c r="KJ211" s="193">
        <f t="shared" si="1020"/>
        <v>2.508027233</v>
      </c>
      <c r="KK211" s="193">
        <f t="shared" si="1020"/>
        <v>2.329752015</v>
      </c>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row>
    <row r="212" ht="14.25" customHeight="1">
      <c r="A212" s="1">
        <v>7.0</v>
      </c>
      <c r="B212" s="1">
        <f t="shared" ref="B212:C212" si="1021">B211+1</f>
        <v>202</v>
      </c>
      <c r="C212" s="267">
        <f t="shared" si="1021"/>
        <v>43667</v>
      </c>
      <c r="D212" s="193">
        <f t="shared" si="15"/>
        <v>9.194193792</v>
      </c>
      <c r="E212" s="193">
        <f>(SUMIFS(Profile!$F$2:$F$17521,Profile!$B$2:$B$17521,$B212,Profile!$C$2:$C$17521,E$8))*$C$6</f>
        <v>0.1494306878</v>
      </c>
      <c r="F212" s="193">
        <f>(SUMIFS(Profile!$F$2:$F$17521,Profile!$B$2:$B$17521,$B212,Profile!$C$2:$C$17521,F$8))*$C$6</f>
        <v>0.1330053307</v>
      </c>
      <c r="G212" s="193">
        <f>(SUMIFS(Profile!$F$2:$F$17521,Profile!$B$2:$B$17521,$B212,Profile!$C$2:$C$17521,G$8))*$C$6</f>
        <v>0.123791106</v>
      </c>
      <c r="H212" s="193">
        <f>(SUMIFS(Profile!$F$2:$F$17521,Profile!$B$2:$B$17521,$B212,Profile!$C$2:$C$17521,H$8))*$C$6</f>
        <v>0.1189836844</v>
      </c>
      <c r="I212" s="193">
        <f>(SUMIFS(Profile!$F$2:$F$17521,Profile!$B$2:$B$17521,$B212,Profile!$C$2:$C$17521,I$8))*$C$6</f>
        <v>0.1101700781</v>
      </c>
      <c r="J212" s="193">
        <f>(SUMIFS(Profile!$F$2:$F$17521,Profile!$B$2:$B$17521,$B212,Profile!$C$2:$C$17521,J$8))*$C$6</f>
        <v>0.1077663673</v>
      </c>
      <c r="K212" s="193">
        <f>(SUMIFS(Profile!$F$2:$F$17521,Profile!$B$2:$B$17521,$B212,Profile!$C$2:$C$17521,K$8))*$C$6</f>
        <v>0.1073657489</v>
      </c>
      <c r="L212" s="193">
        <f>(SUMIFS(Profile!$F$2:$F$17521,Profile!$B$2:$B$17521,$B212,Profile!$C$2:$C$17521,L$8))*$C$6</f>
        <v>0.1061638935</v>
      </c>
      <c r="M212" s="193">
        <f>(SUMIFS(Profile!$F$2:$F$17521,Profile!$B$2:$B$17521,$B212,Profile!$C$2:$C$17521,M$8))*$C$6</f>
        <v>0.1053626565</v>
      </c>
      <c r="N212" s="193">
        <f>(SUMIFS(Profile!$F$2:$F$17521,Profile!$B$2:$B$17521,$B212,Profile!$C$2:$C$17521,N$8))*$C$6</f>
        <v>0.1077663673</v>
      </c>
      <c r="O212" s="193">
        <f>(SUMIFS(Profile!$F$2:$F$17521,Profile!$B$2:$B$17521,$B212,Profile!$C$2:$C$17521,O$8))*$C$6</f>
        <v>0.1085676043</v>
      </c>
      <c r="P212" s="193">
        <f>(SUMIFS(Profile!$F$2:$F$17521,Profile!$B$2:$B$17521,$B212,Profile!$C$2:$C$17521,P$8))*$C$6</f>
        <v>0.1153781182</v>
      </c>
      <c r="Q212" s="193">
        <f>(SUMIFS(Profile!$F$2:$F$17521,Profile!$B$2:$B$17521,$B212,Profile!$C$2:$C$17521,Q$8))*$C$6</f>
        <v>0.1358096599</v>
      </c>
      <c r="R212" s="193">
        <f>(SUMIFS(Profile!$F$2:$F$17521,Profile!$B$2:$B$17521,$B212,Profile!$C$2:$C$17521,R$8))*$C$6</f>
        <v>0.1638529525</v>
      </c>
      <c r="S212" s="193">
        <f>(SUMIFS(Profile!$F$2:$F$17521,Profile!$B$2:$B$17521,$B212,Profile!$C$2:$C$17521,S$8))*$C$6</f>
        <v>0.1794770727</v>
      </c>
      <c r="T212" s="193">
        <f>(SUMIFS(Profile!$F$2:$F$17521,Profile!$B$2:$B$17521,$B212,Profile!$C$2:$C$17521,T$8))*$C$6</f>
        <v>0.194299956</v>
      </c>
      <c r="U212" s="193">
        <f>(SUMIFS(Profile!$F$2:$F$17521,Profile!$B$2:$B$17521,$B212,Profile!$C$2:$C$17521,U$8))*$C$6</f>
        <v>0.205517273</v>
      </c>
      <c r="V212" s="193">
        <f>(SUMIFS(Profile!$F$2:$F$17521,Profile!$B$2:$B$17521,$B212,Profile!$C$2:$C$17521,V$8))*$C$6</f>
        <v>0.2123277869</v>
      </c>
      <c r="W212" s="193">
        <f>(SUMIFS(Profile!$F$2:$F$17521,Profile!$B$2:$B$17521,$B212,Profile!$C$2:$C$17521,W$8))*$C$6</f>
        <v>0.21152655</v>
      </c>
      <c r="X212" s="193">
        <f>(SUMIFS(Profile!$F$2:$F$17521,Profile!$B$2:$B$17521,$B212,Profile!$C$2:$C$17521,X$8))*$C$6</f>
        <v>0.21152655</v>
      </c>
      <c r="Y212" s="193">
        <f>(SUMIFS(Profile!$F$2:$F$17521,Profile!$B$2:$B$17521,$B212,Profile!$C$2:$C$17521,Y$8))*$C$6</f>
        <v>0.2111259315</v>
      </c>
      <c r="Z212" s="193">
        <f>(SUMIFS(Profile!$F$2:$F$17521,Profile!$B$2:$B$17521,$B212,Profile!$C$2:$C$17521,Z$8))*$C$6</f>
        <v>0.2019117068</v>
      </c>
      <c r="AA212" s="193">
        <f>(SUMIFS(Profile!$F$2:$F$17521,Profile!$B$2:$B$17521,$B212,Profile!$C$2:$C$17521,AA$8))*$C$6</f>
        <v>0.2039147991</v>
      </c>
      <c r="AB212" s="193">
        <f>(SUMIFS(Profile!$F$2:$F$17521,Profile!$B$2:$B$17521,$B212,Profile!$C$2:$C$17521,AB$8))*$C$6</f>
        <v>0.2059178915</v>
      </c>
      <c r="AC212" s="193">
        <f>(SUMIFS(Profile!$F$2:$F$17521,Profile!$B$2:$B$17521,$B212,Profile!$C$2:$C$17521,AC$8))*$C$6</f>
        <v>0.2027129437</v>
      </c>
      <c r="AD212" s="193">
        <f>(SUMIFS(Profile!$F$2:$F$17521,Profile!$B$2:$B$17521,$B212,Profile!$C$2:$C$17521,AD$8))*$C$6</f>
        <v>0.2011104699</v>
      </c>
      <c r="AE212" s="193">
        <f>(SUMIFS(Profile!$F$2:$F$17521,Profile!$B$2:$B$17521,$B212,Profile!$C$2:$C$17521,AE$8))*$C$6</f>
        <v>0.1975049037</v>
      </c>
      <c r="AF212" s="193">
        <f>(SUMIFS(Profile!$F$2:$F$17521,Profile!$B$2:$B$17521,$B212,Profile!$C$2:$C$17521,AF$8))*$C$6</f>
        <v>0.1967036667</v>
      </c>
      <c r="AG212" s="193">
        <f>(SUMIFS(Profile!$F$2:$F$17521,Profile!$B$2:$B$17521,$B212,Profile!$C$2:$C$17521,AG$8))*$C$6</f>
        <v>0.1914956267</v>
      </c>
      <c r="AH212" s="193">
        <f>(SUMIFS(Profile!$F$2:$F$17521,Profile!$B$2:$B$17521,$B212,Profile!$C$2:$C$17521,AH$8))*$C$6</f>
        <v>0.1918962452</v>
      </c>
      <c r="AI212" s="193">
        <f>(SUMIFS(Profile!$F$2:$F$17521,Profile!$B$2:$B$17521,$B212,Profile!$C$2:$C$17521,AI$8))*$C$6</f>
        <v>0.1951011929</v>
      </c>
      <c r="AJ212" s="193">
        <f>(SUMIFS(Profile!$F$2:$F$17521,Profile!$B$2:$B$17521,$B212,Profile!$C$2:$C$17521,AJ$8))*$C$6</f>
        <v>0.2031135622</v>
      </c>
      <c r="AK212" s="193">
        <f>(SUMIFS(Profile!$F$2:$F$17521,Profile!$B$2:$B$17521,$B212,Profile!$C$2:$C$17521,AK$8))*$C$6</f>
        <v>0.2131290239</v>
      </c>
      <c r="AL212" s="193">
        <f>(SUMIFS(Profile!$F$2:$F$17521,Profile!$B$2:$B$17521,$B212,Profile!$C$2:$C$17521,AL$8))*$C$6</f>
        <v>0.2319580917</v>
      </c>
      <c r="AM212" s="193">
        <f>(SUMIFS(Profile!$F$2:$F$17521,Profile!$B$2:$B$17521,$B212,Profile!$C$2:$C$17521,AM$8))*$C$6</f>
        <v>0.2539921074</v>
      </c>
      <c r="AN212" s="193">
        <f>(SUMIFS(Profile!$F$2:$F$17521,Profile!$B$2:$B$17521,$B212,Profile!$C$2:$C$17521,AN$8))*$C$6</f>
        <v>0.2567964366</v>
      </c>
      <c r="AO212" s="193">
        <f>(SUMIFS(Profile!$F$2:$F$17521,Profile!$B$2:$B$17521,$B212,Profile!$C$2:$C$17521,AO$8))*$C$6</f>
        <v>0.2596007659</v>
      </c>
      <c r="AP212" s="193">
        <f>(SUMIFS(Profile!$F$2:$F$17521,Profile!$B$2:$B$17521,$B212,Profile!$C$2:$C$17521,AP$8))*$C$6</f>
        <v>0.2608026213</v>
      </c>
      <c r="AQ212" s="193">
        <f>(SUMIFS(Profile!$F$2:$F$17521,Profile!$B$2:$B$17521,$B212,Profile!$C$2:$C$17521,AQ$8))*$C$6</f>
        <v>0.2563958182</v>
      </c>
      <c r="AR212" s="193">
        <f>(SUMIFS(Profile!$F$2:$F$17521,Profile!$B$2:$B$17521,$B212,Profile!$C$2:$C$17521,AR$8))*$C$6</f>
        <v>0.258799529</v>
      </c>
      <c r="AS212" s="193">
        <f>(SUMIFS(Profile!$F$2:$F$17521,Profile!$B$2:$B$17521,$B212,Profile!$C$2:$C$17521,AS$8))*$C$6</f>
        <v>0.2495853042</v>
      </c>
      <c r="AT212" s="193">
        <f>(SUMIFS(Profile!$F$2:$F$17521,Profile!$B$2:$B$17521,$B212,Profile!$C$2:$C$17521,AT$8))*$C$6</f>
        <v>0.2503865412</v>
      </c>
      <c r="AU212" s="193">
        <f>(SUMIFS(Profile!$F$2:$F$17521,Profile!$B$2:$B$17521,$B212,Profile!$C$2:$C$17521,AU$8))*$C$6</f>
        <v>0.2608026213</v>
      </c>
      <c r="AV212" s="193">
        <f>(SUMIFS(Profile!$F$2:$F$17521,Profile!$B$2:$B$17521,$B212,Profile!$C$2:$C$17521,AV$8))*$C$6</f>
        <v>0.2592001474</v>
      </c>
      <c r="AW212" s="193">
        <f>(SUMIFS(Profile!$F$2:$F$17521,Profile!$B$2:$B$17521,$B212,Profile!$C$2:$C$17521,AW$8))*$C$6</f>
        <v>0.2515883966</v>
      </c>
      <c r="AX212" s="193">
        <f>(SUMIFS(Profile!$F$2:$F$17521,Profile!$B$2:$B$17521,$B212,Profile!$C$2:$C$17521,AX$8))*$C$6</f>
        <v>0.2303556179</v>
      </c>
      <c r="AY212" s="193">
        <f>(SUMIFS(Profile!$F$2:$F$17521,Profile!$B$2:$B$17521,$B212,Profile!$C$2:$C$17521,AY$8))*$C$6</f>
        <v>0.2099240761</v>
      </c>
      <c r="AZ212" s="193">
        <f>(SUMIFS(Profile!$F$2:$F$17521,Profile!$B$2:$B$17521,$B212,Profile!$C$2:$C$17521,AZ$8))*$C$6</f>
        <v>0.1802783096</v>
      </c>
      <c r="BA212" s="193">
        <f t="shared" si="16"/>
        <v>12.44223281</v>
      </c>
      <c r="BB212" s="193">
        <f>(SUMIFS(Profile!$E$2:$E$17521,Profile!$B$2:$B$17521,$B212,Profile!$C$2:$C$17521,BB$8))*$C$9</f>
        <v>0</v>
      </c>
      <c r="BC212" s="193">
        <f>(SUMIFS(Profile!$E$2:$E$17521,Profile!$B$2:$B$17521,$B212,Profile!$C$2:$C$17521,BC$8))*$C$9</f>
        <v>0</v>
      </c>
      <c r="BD212" s="193">
        <f>(SUMIFS(Profile!$E$2:$E$17521,Profile!$B$2:$B$17521,$B212,Profile!$C$2:$C$17521,BD$8))*$C$9</f>
        <v>0</v>
      </c>
      <c r="BE212" s="193">
        <f>(SUMIFS(Profile!$E$2:$E$17521,Profile!$B$2:$B$17521,$B212,Profile!$C$2:$C$17521,BE$8))*$C$9</f>
        <v>0</v>
      </c>
      <c r="BF212" s="193">
        <f>(SUMIFS(Profile!$E$2:$E$17521,Profile!$B$2:$B$17521,$B212,Profile!$C$2:$C$17521,BF$8))*$C$9</f>
        <v>0</v>
      </c>
      <c r="BG212" s="193">
        <f>(SUMIFS(Profile!$E$2:$E$17521,Profile!$B$2:$B$17521,$B212,Profile!$C$2:$C$17521,BG$8))*$C$9</f>
        <v>0</v>
      </c>
      <c r="BH212" s="193">
        <f>(SUMIFS(Profile!$E$2:$E$17521,Profile!$B$2:$B$17521,$B212,Profile!$C$2:$C$17521,BH$8))*$C$9</f>
        <v>0</v>
      </c>
      <c r="BI212" s="193">
        <f>(SUMIFS(Profile!$E$2:$E$17521,Profile!$B$2:$B$17521,$B212,Profile!$C$2:$C$17521,BI$8))*$C$9</f>
        <v>0</v>
      </c>
      <c r="BJ212" s="193">
        <f>(SUMIFS(Profile!$E$2:$E$17521,Profile!$B$2:$B$17521,$B212,Profile!$C$2:$C$17521,BJ$8))*$C$9</f>
        <v>0.005077009471</v>
      </c>
      <c r="BK212" s="193">
        <f>(SUMIFS(Profile!$E$2:$E$17521,Profile!$B$2:$B$17521,$B212,Profile!$C$2:$C$17521,BK$8))*$C$9</f>
        <v>0.01226427983</v>
      </c>
      <c r="BL212" s="193">
        <f>(SUMIFS(Profile!$E$2:$E$17521,Profile!$B$2:$B$17521,$B212,Profile!$C$2:$C$17521,BL$8))*$C$9</f>
        <v>0.03196929745</v>
      </c>
      <c r="BM212" s="193">
        <f>(SUMIFS(Profile!$E$2:$E$17521,Profile!$B$2:$B$17521,$B212,Profile!$C$2:$C$17521,BM$8))*$C$9</f>
        <v>0.06137123036</v>
      </c>
      <c r="BN212" s="193">
        <f>(SUMIFS(Profile!$E$2:$E$17521,Profile!$B$2:$B$17521,$B212,Profile!$C$2:$C$17521,BN$8))*$C$9</f>
        <v>0.1018265946</v>
      </c>
      <c r="BO212" s="193">
        <f>(SUMIFS(Profile!$E$2:$E$17521,Profile!$B$2:$B$17521,$B212,Profile!$C$2:$C$17521,BO$8))*$C$9</f>
        <v>0.1500705925</v>
      </c>
      <c r="BP212" s="193">
        <f>(SUMIFS(Profile!$E$2:$E$17521,Profile!$B$2:$B$17521,$B212,Profile!$C$2:$C$17521,BP$8))*$C$9</f>
        <v>0.2167305613</v>
      </c>
      <c r="BQ212" s="193">
        <f>(SUMIFS(Profile!$E$2:$E$17521,Profile!$B$2:$B$17521,$B212,Profile!$C$2:$C$17521,BQ$8))*$C$9</f>
        <v>0.2933715903</v>
      </c>
      <c r="BR212" s="193">
        <f>(SUMIFS(Profile!$E$2:$E$17521,Profile!$B$2:$B$17521,$B212,Profile!$C$2:$C$17521,BR$8))*$C$9</f>
        <v>0.3829176002</v>
      </c>
      <c r="BS212" s="193">
        <f>(SUMIFS(Profile!$E$2:$E$17521,Profile!$B$2:$B$17521,$B212,Profile!$C$2:$C$17521,BS$8))*$C$9</f>
        <v>0.4413512226</v>
      </c>
      <c r="BT212" s="193">
        <f>(SUMIFS(Profile!$E$2:$E$17521,Profile!$B$2:$B$17521,$B212,Profile!$C$2:$C$17521,BT$8))*$C$9</f>
        <v>0.5630922224</v>
      </c>
      <c r="BU212" s="193">
        <f>(SUMIFS(Profile!$E$2:$E$17521,Profile!$B$2:$B$17521,$B212,Profile!$C$2:$C$17521,BU$8))*$C$9</f>
        <v>0.6479206497</v>
      </c>
      <c r="BV212" s="193">
        <f>(SUMIFS(Profile!$E$2:$E$17521,Profile!$B$2:$B$17521,$B212,Profile!$C$2:$C$17521,BV$8))*$C$9</f>
        <v>0.6329814842</v>
      </c>
      <c r="BW212" s="193">
        <f>(SUMIFS(Profile!$E$2:$E$17521,Profile!$B$2:$B$17521,$B212,Profile!$C$2:$C$17521,BW$8))*$C$9</f>
        <v>0.6493197994</v>
      </c>
      <c r="BX212" s="193">
        <f>(SUMIFS(Profile!$E$2:$E$17521,Profile!$B$2:$B$17521,$B212,Profile!$C$2:$C$17521,BX$8))*$C$9</f>
        <v>0.7099652512</v>
      </c>
      <c r="BY212" s="193">
        <f>(SUMIFS(Profile!$E$2:$E$17521,Profile!$B$2:$B$17521,$B212,Profile!$C$2:$C$17521,BY$8))*$C$9</f>
        <v>0.7176202617</v>
      </c>
      <c r="BZ212" s="193">
        <f>(SUMIFS(Profile!$E$2:$E$17521,Profile!$B$2:$B$17521,$B212,Profile!$C$2:$C$17521,BZ$8))*$C$9</f>
        <v>0.7419033715</v>
      </c>
      <c r="CA212" s="193">
        <f>(SUMIFS(Profile!$E$2:$E$17521,Profile!$B$2:$B$17521,$B212,Profile!$C$2:$C$17521,CA$8))*$C$9</f>
        <v>0.7799336656</v>
      </c>
      <c r="CB212" s="193">
        <f>(SUMIFS(Profile!$E$2:$E$17521,Profile!$B$2:$B$17521,$B212,Profile!$C$2:$C$17521,CB$8))*$C$9</f>
        <v>0.7515893604</v>
      </c>
      <c r="CC212" s="193">
        <f>(SUMIFS(Profile!$E$2:$E$17521,Profile!$B$2:$B$17521,$B212,Profile!$C$2:$C$17521,CC$8))*$C$9</f>
        <v>0.7223291288</v>
      </c>
      <c r="CD212" s="193">
        <f>(SUMIFS(Profile!$E$2:$E$17521,Profile!$B$2:$B$17521,$B212,Profile!$C$2:$C$17521,CD$8))*$C$9</f>
        <v>0.709667772</v>
      </c>
      <c r="CE212" s="193">
        <f>(SUMIFS(Profile!$E$2:$E$17521,Profile!$B$2:$B$17521,$B212,Profile!$C$2:$C$17521,CE$8))*$C$9</f>
        <v>0.6219944945</v>
      </c>
      <c r="CF212" s="193">
        <f>(SUMIFS(Profile!$E$2:$E$17521,Profile!$B$2:$B$17521,$B212,Profile!$C$2:$C$17521,CF$8))*$C$9</f>
        <v>0.5731021722</v>
      </c>
      <c r="CG212" s="193">
        <f>(SUMIFS(Profile!$E$2:$E$17521,Profile!$B$2:$B$17521,$B212,Profile!$C$2:$C$17521,CG$8))*$C$9</f>
        <v>0.4731543773</v>
      </c>
      <c r="CH212" s="193">
        <f>(SUMIFS(Profile!$E$2:$E$17521,Profile!$B$2:$B$17521,$B212,Profile!$C$2:$C$17521,CH$8))*$C$9</f>
        <v>0.410873138</v>
      </c>
      <c r="CI212" s="193">
        <f>(SUMIFS(Profile!$E$2:$E$17521,Profile!$B$2:$B$17521,$B212,Profile!$C$2:$C$17521,CI$8))*$C$9</f>
        <v>0.3098357093</v>
      </c>
      <c r="CJ212" s="193">
        <f>(SUMIFS(Profile!$E$2:$E$17521,Profile!$B$2:$B$17521,$B212,Profile!$C$2:$C$17521,CJ$8))*$C$9</f>
        <v>0.2321943472</v>
      </c>
      <c r="CK212" s="193">
        <f>(SUMIFS(Profile!$E$2:$E$17521,Profile!$B$2:$B$17521,$B212,Profile!$C$2:$C$17521,CK$8))*$C$9</f>
        <v>0.1823050143</v>
      </c>
      <c r="CL212" s="193">
        <f>(SUMIFS(Profile!$E$2:$E$17521,Profile!$B$2:$B$17521,$B212,Profile!$C$2:$C$17521,CL$8))*$C$9</f>
        <v>0.138204736</v>
      </c>
      <c r="CM212" s="193">
        <f>(SUMIFS(Profile!$E$2:$E$17521,Profile!$B$2:$B$17521,$B212,Profile!$C$2:$C$17521,CM$8))*$C$9</f>
        <v>0.09564080031</v>
      </c>
      <c r="CN212" s="193">
        <f>(SUMIFS(Profile!$E$2:$E$17521,Profile!$B$2:$B$17521,$B212,Profile!$C$2:$C$17521,CN$8))*$C$9</f>
        <v>0.0525587719</v>
      </c>
      <c r="CO212" s="193">
        <f>(SUMIFS(Profile!$E$2:$E$17521,Profile!$B$2:$B$17521,$B212,Profile!$C$2:$C$17521,CO$8))*$C$9</f>
        <v>0.02170928718</v>
      </c>
      <c r="CP212" s="193">
        <f>(SUMIFS(Profile!$E$2:$E$17521,Profile!$B$2:$B$17521,$B212,Profile!$C$2:$C$17521,CP$8))*$C$9</f>
        <v>0.006858186473</v>
      </c>
      <c r="CQ212" s="193">
        <f>(SUMIFS(Profile!$E$2:$E$17521,Profile!$B$2:$B$17521,$B212,Profile!$C$2:$C$17521,CQ$8))*$C$9</f>
        <v>0.0005288283021</v>
      </c>
      <c r="CR212" s="193">
        <f>(SUMIFS(Profile!$E$2:$E$17521,Profile!$B$2:$B$17521,$B212,Profile!$C$2:$C$17521,CR$8))*$C$9</f>
        <v>0</v>
      </c>
      <c r="CS212" s="193">
        <f>(SUMIFS(Profile!$E$2:$E$17521,Profile!$B$2:$B$17521,$B212,Profile!$C$2:$C$17521,CS$8))*$C$9</f>
        <v>0</v>
      </c>
      <c r="CT212" s="193">
        <f>(SUMIFS(Profile!$E$2:$E$17521,Profile!$B$2:$B$17521,$B212,Profile!$C$2:$C$17521,CT$8))*$C$9</f>
        <v>0</v>
      </c>
      <c r="CU212" s="193">
        <f>(SUMIFS(Profile!$E$2:$E$17521,Profile!$B$2:$B$17521,$B212,Profile!$C$2:$C$17521,CU$8))*$C$9</f>
        <v>0</v>
      </c>
      <c r="CV212" s="193">
        <f>(SUMIFS(Profile!$E$2:$E$17521,Profile!$B$2:$B$17521,$B212,Profile!$C$2:$C$17521,CV$8))*$C$9</f>
        <v>0</v>
      </c>
      <c r="CW212" s="193">
        <f>(SUMIFS(Profile!$E$2:$E$17521,Profile!$B$2:$B$17521,$B212,Profile!$C$2:$C$17521,CW$8))*$C$9</f>
        <v>0</v>
      </c>
      <c r="CX212" s="193">
        <f t="shared" si="17"/>
        <v>7.287382589</v>
      </c>
      <c r="CY212" s="193">
        <f t="shared" ref="CY212:ET212" si="1022">MAX(BB212-E212,0)</f>
        <v>0</v>
      </c>
      <c r="CZ212" s="193">
        <f t="shared" si="1022"/>
        <v>0</v>
      </c>
      <c r="DA212" s="193">
        <f t="shared" si="1022"/>
        <v>0</v>
      </c>
      <c r="DB212" s="193">
        <f t="shared" si="1022"/>
        <v>0</v>
      </c>
      <c r="DC212" s="193">
        <f t="shared" si="1022"/>
        <v>0</v>
      </c>
      <c r="DD212" s="193">
        <f t="shared" si="1022"/>
        <v>0</v>
      </c>
      <c r="DE212" s="193">
        <f t="shared" si="1022"/>
        <v>0</v>
      </c>
      <c r="DF212" s="193">
        <f t="shared" si="1022"/>
        <v>0</v>
      </c>
      <c r="DG212" s="193">
        <f t="shared" si="1022"/>
        <v>0</v>
      </c>
      <c r="DH212" s="193">
        <f t="shared" si="1022"/>
        <v>0</v>
      </c>
      <c r="DI212" s="193">
        <f t="shared" si="1022"/>
        <v>0</v>
      </c>
      <c r="DJ212" s="193">
        <f t="shared" si="1022"/>
        <v>0</v>
      </c>
      <c r="DK212" s="193">
        <f t="shared" si="1022"/>
        <v>0</v>
      </c>
      <c r="DL212" s="193">
        <f t="shared" si="1022"/>
        <v>0</v>
      </c>
      <c r="DM212" s="193">
        <f t="shared" si="1022"/>
        <v>0.03725348857</v>
      </c>
      <c r="DN212" s="193">
        <f t="shared" si="1022"/>
        <v>0.09907163434</v>
      </c>
      <c r="DO212" s="193">
        <f t="shared" si="1022"/>
        <v>0.1774003272</v>
      </c>
      <c r="DP212" s="193">
        <f t="shared" si="1022"/>
        <v>0.2290234357</v>
      </c>
      <c r="DQ212" s="193">
        <f t="shared" si="1022"/>
        <v>0.3515656724</v>
      </c>
      <c r="DR212" s="193">
        <f t="shared" si="1022"/>
        <v>0.4363940997</v>
      </c>
      <c r="DS212" s="193">
        <f t="shared" si="1022"/>
        <v>0.4218555527</v>
      </c>
      <c r="DT212" s="193">
        <f t="shared" si="1022"/>
        <v>0.4474080926</v>
      </c>
      <c r="DU212" s="193">
        <f t="shared" si="1022"/>
        <v>0.5060504521</v>
      </c>
      <c r="DV212" s="193">
        <f t="shared" si="1022"/>
        <v>0.5117023703</v>
      </c>
      <c r="DW212" s="193">
        <f t="shared" si="1022"/>
        <v>0.5391904278</v>
      </c>
      <c r="DX212" s="193">
        <f t="shared" si="1022"/>
        <v>0.5788231958</v>
      </c>
      <c r="DY212" s="193">
        <f t="shared" si="1022"/>
        <v>0.5540844567</v>
      </c>
      <c r="DZ212" s="193">
        <f t="shared" si="1022"/>
        <v>0.525625462</v>
      </c>
      <c r="EA212" s="193">
        <f t="shared" si="1022"/>
        <v>0.5181721453</v>
      </c>
      <c r="EB212" s="193">
        <f t="shared" si="1022"/>
        <v>0.4300982494</v>
      </c>
      <c r="EC212" s="193">
        <f t="shared" si="1022"/>
        <v>0.3780009793</v>
      </c>
      <c r="ED212" s="193">
        <f t="shared" si="1022"/>
        <v>0.2700408151</v>
      </c>
      <c r="EE212" s="193">
        <f t="shared" si="1022"/>
        <v>0.1977441142</v>
      </c>
      <c r="EF212" s="193">
        <f t="shared" si="1022"/>
        <v>0.07787761757</v>
      </c>
      <c r="EG212" s="193">
        <f t="shared" si="1022"/>
        <v>0</v>
      </c>
      <c r="EH212" s="193">
        <f t="shared" si="1022"/>
        <v>0</v>
      </c>
      <c r="EI212" s="193">
        <f t="shared" si="1022"/>
        <v>0</v>
      </c>
      <c r="EJ212" s="193">
        <f t="shared" si="1022"/>
        <v>0</v>
      </c>
      <c r="EK212" s="193">
        <f t="shared" si="1022"/>
        <v>0</v>
      </c>
      <c r="EL212" s="193">
        <f t="shared" si="1022"/>
        <v>0</v>
      </c>
      <c r="EM212" s="193">
        <f t="shared" si="1022"/>
        <v>0</v>
      </c>
      <c r="EN212" s="193">
        <f t="shared" si="1022"/>
        <v>0</v>
      </c>
      <c r="EO212" s="193">
        <f t="shared" si="1022"/>
        <v>0</v>
      </c>
      <c r="EP212" s="193">
        <f t="shared" si="1022"/>
        <v>0</v>
      </c>
      <c r="EQ212" s="193">
        <f t="shared" si="1022"/>
        <v>0</v>
      </c>
      <c r="ER212" s="193">
        <f t="shared" si="1022"/>
        <v>0</v>
      </c>
      <c r="ES212" s="193">
        <f t="shared" si="1022"/>
        <v>0</v>
      </c>
      <c r="ET212" s="193">
        <f t="shared" si="1022"/>
        <v>0</v>
      </c>
      <c r="EU212" s="193">
        <f t="shared" si="19"/>
        <v>5.15485022</v>
      </c>
      <c r="EV212" s="193">
        <f t="shared" ref="EV212:GQ212" si="1023">BB212-CY212</f>
        <v>0</v>
      </c>
      <c r="EW212" s="193">
        <f t="shared" si="1023"/>
        <v>0</v>
      </c>
      <c r="EX212" s="193">
        <f t="shared" si="1023"/>
        <v>0</v>
      </c>
      <c r="EY212" s="193">
        <f t="shared" si="1023"/>
        <v>0</v>
      </c>
      <c r="EZ212" s="193">
        <f t="shared" si="1023"/>
        <v>0</v>
      </c>
      <c r="FA212" s="193">
        <f t="shared" si="1023"/>
        <v>0</v>
      </c>
      <c r="FB212" s="193">
        <f t="shared" si="1023"/>
        <v>0</v>
      </c>
      <c r="FC212" s="193">
        <f t="shared" si="1023"/>
        <v>0</v>
      </c>
      <c r="FD212" s="193">
        <f t="shared" si="1023"/>
        <v>0.005077009471</v>
      </c>
      <c r="FE212" s="193">
        <f t="shared" si="1023"/>
        <v>0.01226427983</v>
      </c>
      <c r="FF212" s="193">
        <f t="shared" si="1023"/>
        <v>0.03196929745</v>
      </c>
      <c r="FG212" s="193">
        <f t="shared" si="1023"/>
        <v>0.06137123036</v>
      </c>
      <c r="FH212" s="193">
        <f t="shared" si="1023"/>
        <v>0.1018265946</v>
      </c>
      <c r="FI212" s="193">
        <f t="shared" si="1023"/>
        <v>0.1500705925</v>
      </c>
      <c r="FJ212" s="193">
        <f t="shared" si="1023"/>
        <v>0.1794770727</v>
      </c>
      <c r="FK212" s="193">
        <f t="shared" si="1023"/>
        <v>0.194299956</v>
      </c>
      <c r="FL212" s="193">
        <f t="shared" si="1023"/>
        <v>0.205517273</v>
      </c>
      <c r="FM212" s="193">
        <f t="shared" si="1023"/>
        <v>0.2123277869</v>
      </c>
      <c r="FN212" s="193">
        <f t="shared" si="1023"/>
        <v>0.21152655</v>
      </c>
      <c r="FO212" s="193">
        <f t="shared" si="1023"/>
        <v>0.21152655</v>
      </c>
      <c r="FP212" s="193">
        <f t="shared" si="1023"/>
        <v>0.2111259315</v>
      </c>
      <c r="FQ212" s="193">
        <f t="shared" si="1023"/>
        <v>0.2019117068</v>
      </c>
      <c r="FR212" s="193">
        <f t="shared" si="1023"/>
        <v>0.2039147991</v>
      </c>
      <c r="FS212" s="193">
        <f t="shared" si="1023"/>
        <v>0.2059178915</v>
      </c>
      <c r="FT212" s="193">
        <f t="shared" si="1023"/>
        <v>0.2027129437</v>
      </c>
      <c r="FU212" s="193">
        <f t="shared" si="1023"/>
        <v>0.2011104699</v>
      </c>
      <c r="FV212" s="193">
        <f t="shared" si="1023"/>
        <v>0.1975049037</v>
      </c>
      <c r="FW212" s="193">
        <f t="shared" si="1023"/>
        <v>0.1967036667</v>
      </c>
      <c r="FX212" s="193">
        <f t="shared" si="1023"/>
        <v>0.1914956267</v>
      </c>
      <c r="FY212" s="193">
        <f t="shared" si="1023"/>
        <v>0.1918962452</v>
      </c>
      <c r="FZ212" s="193">
        <f t="shared" si="1023"/>
        <v>0.1951011929</v>
      </c>
      <c r="GA212" s="193">
        <f t="shared" si="1023"/>
        <v>0.2031135622</v>
      </c>
      <c r="GB212" s="193">
        <f t="shared" si="1023"/>
        <v>0.2131290239</v>
      </c>
      <c r="GC212" s="193">
        <f t="shared" si="1023"/>
        <v>0.2319580917</v>
      </c>
      <c r="GD212" s="193">
        <f t="shared" si="1023"/>
        <v>0.2321943472</v>
      </c>
      <c r="GE212" s="193">
        <f t="shared" si="1023"/>
        <v>0.1823050143</v>
      </c>
      <c r="GF212" s="193">
        <f t="shared" si="1023"/>
        <v>0.138204736</v>
      </c>
      <c r="GG212" s="193">
        <f t="shared" si="1023"/>
        <v>0.09564080031</v>
      </c>
      <c r="GH212" s="193">
        <f t="shared" si="1023"/>
        <v>0.0525587719</v>
      </c>
      <c r="GI212" s="193">
        <f t="shared" si="1023"/>
        <v>0.02170928718</v>
      </c>
      <c r="GJ212" s="193">
        <f t="shared" si="1023"/>
        <v>0.006858186473</v>
      </c>
      <c r="GK212" s="193">
        <f t="shared" si="1023"/>
        <v>0.0005288283021</v>
      </c>
      <c r="GL212" s="193">
        <f t="shared" si="1023"/>
        <v>0</v>
      </c>
      <c r="GM212" s="193">
        <f t="shared" si="1023"/>
        <v>0</v>
      </c>
      <c r="GN212" s="193">
        <f t="shared" si="1023"/>
        <v>0</v>
      </c>
      <c r="GO212" s="193">
        <f t="shared" si="1023"/>
        <v>0</v>
      </c>
      <c r="GP212" s="193">
        <f t="shared" si="1023"/>
        <v>0</v>
      </c>
      <c r="GQ212" s="193">
        <f t="shared" si="1023"/>
        <v>0</v>
      </c>
      <c r="GR212" s="193">
        <f t="shared" si="21"/>
        <v>4.039343572</v>
      </c>
      <c r="GS212" s="193">
        <f t="shared" ref="GS212:IN212" si="1024">E212-EV212</f>
        <v>0.1494306878</v>
      </c>
      <c r="GT212" s="193">
        <f t="shared" si="1024"/>
        <v>0.1330053307</v>
      </c>
      <c r="GU212" s="193">
        <f t="shared" si="1024"/>
        <v>0.123791106</v>
      </c>
      <c r="GV212" s="193">
        <f t="shared" si="1024"/>
        <v>0.1189836844</v>
      </c>
      <c r="GW212" s="193">
        <f t="shared" si="1024"/>
        <v>0.1101700781</v>
      </c>
      <c r="GX212" s="193">
        <f t="shared" si="1024"/>
        <v>0.1077663673</v>
      </c>
      <c r="GY212" s="193">
        <f t="shared" si="1024"/>
        <v>0.1073657489</v>
      </c>
      <c r="GZ212" s="193">
        <f t="shared" si="1024"/>
        <v>0.1061638935</v>
      </c>
      <c r="HA212" s="193">
        <f t="shared" si="1024"/>
        <v>0.1002856471</v>
      </c>
      <c r="HB212" s="193">
        <f t="shared" si="1024"/>
        <v>0.0955020875</v>
      </c>
      <c r="HC212" s="193">
        <f t="shared" si="1024"/>
        <v>0.07659830681</v>
      </c>
      <c r="HD212" s="193">
        <f t="shared" si="1024"/>
        <v>0.05400688781</v>
      </c>
      <c r="HE212" s="193">
        <f t="shared" si="1024"/>
        <v>0.03398306532</v>
      </c>
      <c r="HF212" s="193">
        <f t="shared" si="1024"/>
        <v>0.01378236008</v>
      </c>
      <c r="HG212" s="193">
        <f t="shared" si="1024"/>
        <v>0</v>
      </c>
      <c r="HH212" s="193">
        <f t="shared" si="1024"/>
        <v>0</v>
      </c>
      <c r="HI212" s="193">
        <f t="shared" si="1024"/>
        <v>0</v>
      </c>
      <c r="HJ212" s="193">
        <f t="shared" si="1024"/>
        <v>0</v>
      </c>
      <c r="HK212" s="193">
        <f t="shared" si="1024"/>
        <v>0</v>
      </c>
      <c r="HL212" s="193">
        <f t="shared" si="1024"/>
        <v>0</v>
      </c>
      <c r="HM212" s="193">
        <f t="shared" si="1024"/>
        <v>0</v>
      </c>
      <c r="HN212" s="193">
        <f t="shared" si="1024"/>
        <v>0</v>
      </c>
      <c r="HO212" s="193">
        <f t="shared" si="1024"/>
        <v>0</v>
      </c>
      <c r="HP212" s="193">
        <f t="shared" si="1024"/>
        <v>0</v>
      </c>
      <c r="HQ212" s="193">
        <f t="shared" si="1024"/>
        <v>0</v>
      </c>
      <c r="HR212" s="193">
        <f t="shared" si="1024"/>
        <v>0</v>
      </c>
      <c r="HS212" s="193">
        <f t="shared" si="1024"/>
        <v>0</v>
      </c>
      <c r="HT212" s="193">
        <f t="shared" si="1024"/>
        <v>0</v>
      </c>
      <c r="HU212" s="193">
        <f t="shared" si="1024"/>
        <v>0</v>
      </c>
      <c r="HV212" s="193">
        <f t="shared" si="1024"/>
        <v>0</v>
      </c>
      <c r="HW212" s="193">
        <f t="shared" si="1024"/>
        <v>0</v>
      </c>
      <c r="HX212" s="193">
        <f t="shared" si="1024"/>
        <v>0</v>
      </c>
      <c r="HY212" s="193">
        <f t="shared" si="1024"/>
        <v>0</v>
      </c>
      <c r="HZ212" s="193">
        <f t="shared" si="1024"/>
        <v>0</v>
      </c>
      <c r="IA212" s="193">
        <f t="shared" si="1024"/>
        <v>0.02179776016</v>
      </c>
      <c r="IB212" s="193">
        <f t="shared" si="1024"/>
        <v>0.07449142235</v>
      </c>
      <c r="IC212" s="193">
        <f t="shared" si="1024"/>
        <v>0.1213960299</v>
      </c>
      <c r="ID212" s="193">
        <f t="shared" si="1024"/>
        <v>0.165161821</v>
      </c>
      <c r="IE212" s="193">
        <f t="shared" si="1024"/>
        <v>0.2038370463</v>
      </c>
      <c r="IF212" s="193">
        <f t="shared" si="1024"/>
        <v>0.2370902418</v>
      </c>
      <c r="IG212" s="193">
        <f t="shared" si="1024"/>
        <v>0.2427271178</v>
      </c>
      <c r="IH212" s="193">
        <f t="shared" si="1024"/>
        <v>0.2498577129</v>
      </c>
      <c r="II212" s="193">
        <f t="shared" si="1024"/>
        <v>0.2608026213</v>
      </c>
      <c r="IJ212" s="193">
        <f t="shared" si="1024"/>
        <v>0.2592001474</v>
      </c>
      <c r="IK212" s="193">
        <f t="shared" si="1024"/>
        <v>0.2515883966</v>
      </c>
      <c r="IL212" s="193">
        <f t="shared" si="1024"/>
        <v>0.2303556179</v>
      </c>
      <c r="IM212" s="193">
        <f t="shared" si="1024"/>
        <v>0.2099240761</v>
      </c>
      <c r="IN212" s="193">
        <f t="shared" si="1024"/>
        <v>0.1802783096</v>
      </c>
      <c r="IO212" s="193">
        <f t="shared" si="23"/>
        <v>2.708508321</v>
      </c>
      <c r="IP212" s="193">
        <f t="shared" si="29"/>
        <v>2.180321328</v>
      </c>
      <c r="IQ212" s="193">
        <f t="shared" ref="IQ212:KK212" si="1025">MAX((MIN(CZ212+IP212,$IO$7))-GT212,0)</f>
        <v>2.047315997</v>
      </c>
      <c r="IR212" s="193">
        <f t="shared" si="1025"/>
        <v>1.923524891</v>
      </c>
      <c r="IS212" s="193">
        <f t="shared" si="1025"/>
        <v>1.804541207</v>
      </c>
      <c r="IT212" s="193">
        <f t="shared" si="1025"/>
        <v>1.694371128</v>
      </c>
      <c r="IU212" s="193">
        <f t="shared" si="1025"/>
        <v>1.586604761</v>
      </c>
      <c r="IV212" s="193">
        <f t="shared" si="1025"/>
        <v>1.479239012</v>
      </c>
      <c r="IW212" s="193">
        <f t="shared" si="1025"/>
        <v>1.373075119</v>
      </c>
      <c r="IX212" s="193">
        <f t="shared" si="1025"/>
        <v>1.272789472</v>
      </c>
      <c r="IY212" s="193">
        <f t="shared" si="1025"/>
        <v>1.177287384</v>
      </c>
      <c r="IZ212" s="193">
        <f t="shared" si="1025"/>
        <v>1.100689077</v>
      </c>
      <c r="JA212" s="193">
        <f t="shared" si="1025"/>
        <v>1.04668219</v>
      </c>
      <c r="JB212" s="193">
        <f t="shared" si="1025"/>
        <v>1.012699124</v>
      </c>
      <c r="JC212" s="193">
        <f t="shared" si="1025"/>
        <v>0.9989167642</v>
      </c>
      <c r="JD212" s="193">
        <f t="shared" si="1025"/>
        <v>1.036170253</v>
      </c>
      <c r="JE212" s="193">
        <f t="shared" si="1025"/>
        <v>1.135241887</v>
      </c>
      <c r="JF212" s="193">
        <f t="shared" si="1025"/>
        <v>1.312642214</v>
      </c>
      <c r="JG212" s="193">
        <f t="shared" si="1025"/>
        <v>1.54166565</v>
      </c>
      <c r="JH212" s="193">
        <f t="shared" si="1025"/>
        <v>1.893231322</v>
      </c>
      <c r="JI212" s="193">
        <f t="shared" si="1025"/>
        <v>2.329625422</v>
      </c>
      <c r="JJ212" s="193">
        <f t="shared" si="1025"/>
        <v>2.751480975</v>
      </c>
      <c r="JK212" s="193">
        <f t="shared" si="1025"/>
        <v>3.198889067</v>
      </c>
      <c r="JL212" s="193">
        <f t="shared" si="1025"/>
        <v>3.704939519</v>
      </c>
      <c r="JM212" s="193">
        <f t="shared" si="1025"/>
        <v>4.21664189</v>
      </c>
      <c r="JN212" s="193">
        <f t="shared" si="1025"/>
        <v>4.755832317</v>
      </c>
      <c r="JO212" s="193">
        <f t="shared" si="1025"/>
        <v>5</v>
      </c>
      <c r="JP212" s="193">
        <f t="shared" si="1025"/>
        <v>5</v>
      </c>
      <c r="JQ212" s="193">
        <f t="shared" si="1025"/>
        <v>5</v>
      </c>
      <c r="JR212" s="193">
        <f t="shared" si="1025"/>
        <v>5</v>
      </c>
      <c r="JS212" s="193">
        <f t="shared" si="1025"/>
        <v>5</v>
      </c>
      <c r="JT212" s="193">
        <f t="shared" si="1025"/>
        <v>5</v>
      </c>
      <c r="JU212" s="193">
        <f t="shared" si="1025"/>
        <v>5</v>
      </c>
      <c r="JV212" s="193">
        <f t="shared" si="1025"/>
        <v>5</v>
      </c>
      <c r="JW212" s="193">
        <f t="shared" si="1025"/>
        <v>5</v>
      </c>
      <c r="JX212" s="193">
        <f t="shared" si="1025"/>
        <v>4.97820224</v>
      </c>
      <c r="JY212" s="193">
        <f t="shared" si="1025"/>
        <v>4.903710817</v>
      </c>
      <c r="JZ212" s="193">
        <f t="shared" si="1025"/>
        <v>4.782314788</v>
      </c>
      <c r="KA212" s="193">
        <f t="shared" si="1025"/>
        <v>4.617152967</v>
      </c>
      <c r="KB212" s="193">
        <f t="shared" si="1025"/>
        <v>4.41331592</v>
      </c>
      <c r="KC212" s="193">
        <f t="shared" si="1025"/>
        <v>4.176225679</v>
      </c>
      <c r="KD212" s="193">
        <f t="shared" si="1025"/>
        <v>3.933498561</v>
      </c>
      <c r="KE212" s="193">
        <f t="shared" si="1025"/>
        <v>3.683640848</v>
      </c>
      <c r="KF212" s="193">
        <f t="shared" si="1025"/>
        <v>3.422838227</v>
      </c>
      <c r="KG212" s="193">
        <f t="shared" si="1025"/>
        <v>3.163638079</v>
      </c>
      <c r="KH212" s="193">
        <f t="shared" si="1025"/>
        <v>2.912049683</v>
      </c>
      <c r="KI212" s="193">
        <f t="shared" si="1025"/>
        <v>2.681694065</v>
      </c>
      <c r="KJ212" s="193">
        <f t="shared" si="1025"/>
        <v>2.471769989</v>
      </c>
      <c r="KK212" s="193">
        <f t="shared" si="1025"/>
        <v>2.291491679</v>
      </c>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row>
    <row r="213" ht="14.25" customHeight="1">
      <c r="A213" s="1">
        <v>7.0</v>
      </c>
      <c r="B213" s="1">
        <f t="shared" ref="B213:C213" si="1026">B212+1</f>
        <v>203</v>
      </c>
      <c r="C213" s="267">
        <f t="shared" si="1026"/>
        <v>43668</v>
      </c>
      <c r="D213" s="193">
        <f t="shared" si="15"/>
        <v>9.128091745</v>
      </c>
      <c r="E213" s="193">
        <f>(SUMIFS(Profile!$F$2:$F$17521,Profile!$B$2:$B$17521,$B213,Profile!$C$2:$C$17521,E$8))*$C$6</f>
        <v>0.153036254</v>
      </c>
      <c r="F213" s="193">
        <f>(SUMIFS(Profile!$F$2:$F$17521,Profile!$B$2:$B$17521,$B213,Profile!$C$2:$C$17521,F$8))*$C$6</f>
        <v>0.135008423</v>
      </c>
      <c r="G213" s="193">
        <f>(SUMIFS(Profile!$F$2:$F$17521,Profile!$B$2:$B$17521,$B213,Profile!$C$2:$C$17521,G$8))*$C$6</f>
        <v>0.1233904875</v>
      </c>
      <c r="H213" s="193">
        <f>(SUMIFS(Profile!$F$2:$F$17521,Profile!$B$2:$B$17521,$B213,Profile!$C$2:$C$17521,H$8))*$C$6</f>
        <v>0.1217880136</v>
      </c>
      <c r="I213" s="193">
        <f>(SUMIFS(Profile!$F$2:$F$17521,Profile!$B$2:$B$17521,$B213,Profile!$C$2:$C$17521,I$8))*$C$6</f>
        <v>0.1133750258</v>
      </c>
      <c r="J213" s="193">
        <f>(SUMIFS(Profile!$F$2:$F$17521,Profile!$B$2:$B$17521,$B213,Profile!$C$2:$C$17521,J$8))*$C$6</f>
        <v>0.1081669858</v>
      </c>
      <c r="K213" s="193">
        <f>(SUMIFS(Profile!$F$2:$F$17521,Profile!$B$2:$B$17521,$B213,Profile!$C$2:$C$17521,K$8))*$C$6</f>
        <v>0.1093688412</v>
      </c>
      <c r="L213" s="193">
        <f>(SUMIFS(Profile!$F$2:$F$17521,Profile!$B$2:$B$17521,$B213,Profile!$C$2:$C$17521,L$8))*$C$6</f>
        <v>0.1077663673</v>
      </c>
      <c r="M213" s="193">
        <f>(SUMIFS(Profile!$F$2:$F$17521,Profile!$B$2:$B$17521,$B213,Profile!$C$2:$C$17521,M$8))*$C$6</f>
        <v>0.1069651304</v>
      </c>
      <c r="N213" s="193">
        <f>(SUMIFS(Profile!$F$2:$F$17521,Profile!$B$2:$B$17521,$B213,Profile!$C$2:$C$17521,N$8))*$C$6</f>
        <v>0.1101700781</v>
      </c>
      <c r="O213" s="193">
        <f>(SUMIFS(Profile!$F$2:$F$17521,Profile!$B$2:$B$17521,$B213,Profile!$C$2:$C$17521,O$8))*$C$6</f>
        <v>0.1109713151</v>
      </c>
      <c r="P213" s="193">
        <f>(SUMIFS(Profile!$F$2:$F$17521,Profile!$B$2:$B$17521,$B213,Profile!$C$2:$C$17521,P$8))*$C$6</f>
        <v>0.1165799736</v>
      </c>
      <c r="Q213" s="193">
        <f>(SUMIFS(Profile!$F$2:$F$17521,Profile!$B$2:$B$17521,$B213,Profile!$C$2:$C$17521,Q$8))*$C$6</f>
        <v>0.1334059491</v>
      </c>
      <c r="R213" s="193">
        <f>(SUMIFS(Profile!$F$2:$F$17521,Profile!$B$2:$B$17521,$B213,Profile!$C$2:$C$17521,R$8))*$C$6</f>
        <v>0.1610486233</v>
      </c>
      <c r="S213" s="193">
        <f>(SUMIFS(Profile!$F$2:$F$17521,Profile!$B$2:$B$17521,$B213,Profile!$C$2:$C$17521,S$8))*$C$6</f>
        <v>0.1770733619</v>
      </c>
      <c r="T213" s="193">
        <f>(SUMIFS(Profile!$F$2:$F$17521,Profile!$B$2:$B$17521,$B213,Profile!$C$2:$C$17521,T$8))*$C$6</f>
        <v>0.1938993375</v>
      </c>
      <c r="U213" s="193">
        <f>(SUMIFS(Profile!$F$2:$F$17521,Profile!$B$2:$B$17521,$B213,Profile!$C$2:$C$17521,U$8))*$C$6</f>
        <v>0.2103246946</v>
      </c>
      <c r="V213" s="193">
        <f>(SUMIFS(Profile!$F$2:$F$17521,Profile!$B$2:$B$17521,$B213,Profile!$C$2:$C$17521,V$8))*$C$6</f>
        <v>0.2179364454</v>
      </c>
      <c r="W213" s="193">
        <f>(SUMIFS(Profile!$F$2:$F$17521,Profile!$B$2:$B$17521,$B213,Profile!$C$2:$C$17521,W$8))*$C$6</f>
        <v>0.2183370639</v>
      </c>
      <c r="X213" s="193">
        <f>(SUMIFS(Profile!$F$2:$F$17521,Profile!$B$2:$B$17521,$B213,Profile!$C$2:$C$17521,X$8))*$C$6</f>
        <v>0.2143308792</v>
      </c>
      <c r="Y213" s="193">
        <f>(SUMIFS(Profile!$F$2:$F$17521,Profile!$B$2:$B$17521,$B213,Profile!$C$2:$C$17521,Y$8))*$C$6</f>
        <v>0.2139302608</v>
      </c>
      <c r="Z213" s="193">
        <f>(SUMIFS(Profile!$F$2:$F$17521,Profile!$B$2:$B$17521,$B213,Profile!$C$2:$C$17521,Z$8))*$C$6</f>
        <v>0.205517273</v>
      </c>
      <c r="AA213" s="193">
        <f>(SUMIFS(Profile!$F$2:$F$17521,Profile!$B$2:$B$17521,$B213,Profile!$C$2:$C$17521,AA$8))*$C$6</f>
        <v>0.21152655</v>
      </c>
      <c r="AB213" s="193">
        <f>(SUMIFS(Profile!$F$2:$F$17521,Profile!$B$2:$B$17521,$B213,Profile!$C$2:$C$17521,AB$8))*$C$6</f>
        <v>0.21152655</v>
      </c>
      <c r="AC213" s="193">
        <f>(SUMIFS(Profile!$F$2:$F$17521,Profile!$B$2:$B$17521,$B213,Profile!$C$2:$C$17521,AC$8))*$C$6</f>
        <v>0.2119271685</v>
      </c>
      <c r="AD213" s="193">
        <f>(SUMIFS(Profile!$F$2:$F$17521,Profile!$B$2:$B$17521,$B213,Profile!$C$2:$C$17521,AD$8))*$C$6</f>
        <v>0.2099240761</v>
      </c>
      <c r="AE213" s="193">
        <f>(SUMIFS(Profile!$F$2:$F$17521,Profile!$B$2:$B$17521,$B213,Profile!$C$2:$C$17521,AE$8))*$C$6</f>
        <v>0.2039147991</v>
      </c>
      <c r="AF213" s="193">
        <f>(SUMIFS(Profile!$F$2:$F$17521,Profile!$B$2:$B$17521,$B213,Profile!$C$2:$C$17521,AF$8))*$C$6</f>
        <v>0.1983061406</v>
      </c>
      <c r="AG213" s="193">
        <f>(SUMIFS(Profile!$F$2:$F$17521,Profile!$B$2:$B$17521,$B213,Profile!$C$2:$C$17521,AG$8))*$C$6</f>
        <v>0.194299956</v>
      </c>
      <c r="AH213" s="193">
        <f>(SUMIFS(Profile!$F$2:$F$17521,Profile!$B$2:$B$17521,$B213,Profile!$C$2:$C$17521,AH$8))*$C$6</f>
        <v>0.1918962452</v>
      </c>
      <c r="AI213" s="193">
        <f>(SUMIFS(Profile!$F$2:$F$17521,Profile!$B$2:$B$17521,$B213,Profile!$C$2:$C$17521,AI$8))*$C$6</f>
        <v>0.1906943898</v>
      </c>
      <c r="AJ213" s="193">
        <f>(SUMIFS(Profile!$F$2:$F$17521,Profile!$B$2:$B$17521,$B213,Profile!$C$2:$C$17521,AJ$8))*$C$6</f>
        <v>0.1999086145</v>
      </c>
      <c r="AK213" s="193">
        <f>(SUMIFS(Profile!$F$2:$F$17521,Profile!$B$2:$B$17521,$B213,Profile!$C$2:$C$17521,AK$8))*$C$6</f>
        <v>0.2075203653</v>
      </c>
      <c r="AL213" s="193">
        <f>(SUMIFS(Profile!$F$2:$F$17521,Profile!$B$2:$B$17521,$B213,Profile!$C$2:$C$17521,AL$8))*$C$6</f>
        <v>0.2195389193</v>
      </c>
      <c r="AM213" s="193">
        <f>(SUMIFS(Profile!$F$2:$F$17521,Profile!$B$2:$B$17521,$B213,Profile!$C$2:$C$17521,AM$8))*$C$6</f>
        <v>0.2375667503</v>
      </c>
      <c r="AN213" s="193">
        <f>(SUMIFS(Profile!$F$2:$F$17521,Profile!$B$2:$B$17521,$B213,Profile!$C$2:$C$17521,AN$8))*$C$6</f>
        <v>0.2411723165</v>
      </c>
      <c r="AO213" s="193">
        <f>(SUMIFS(Profile!$F$2:$F$17521,Profile!$B$2:$B$17521,$B213,Profile!$C$2:$C$17521,AO$8))*$C$6</f>
        <v>0.2447778827</v>
      </c>
      <c r="AP213" s="193">
        <f>(SUMIFS(Profile!$F$2:$F$17521,Profile!$B$2:$B$17521,$B213,Profile!$C$2:$C$17521,AP$8))*$C$6</f>
        <v>0.2491846858</v>
      </c>
      <c r="AQ213" s="193">
        <f>(SUMIFS(Profile!$F$2:$F$17521,Profile!$B$2:$B$17521,$B213,Profile!$C$2:$C$17521,AQ$8))*$C$6</f>
        <v>0.2487840673</v>
      </c>
      <c r="AR213" s="193">
        <f>(SUMIFS(Profile!$F$2:$F$17521,Profile!$B$2:$B$17521,$B213,Profile!$C$2:$C$17521,AR$8))*$C$6</f>
        <v>0.240771698</v>
      </c>
      <c r="AS213" s="193">
        <f>(SUMIFS(Profile!$F$2:$F$17521,Profile!$B$2:$B$17521,$B213,Profile!$C$2:$C$17521,AS$8))*$C$6</f>
        <v>0.2383679872</v>
      </c>
      <c r="AT213" s="193">
        <f>(SUMIFS(Profile!$F$2:$F$17521,Profile!$B$2:$B$17521,$B213,Profile!$C$2:$C$17521,AT$8))*$C$6</f>
        <v>0.2399704611</v>
      </c>
      <c r="AU213" s="193">
        <f>(SUMIFS(Profile!$F$2:$F$17521,Profile!$B$2:$B$17521,$B213,Profile!$C$2:$C$17521,AU$8))*$C$6</f>
        <v>0.2479828304</v>
      </c>
      <c r="AV213" s="193">
        <f>(SUMIFS(Profile!$F$2:$F$17521,Profile!$B$2:$B$17521,$B213,Profile!$C$2:$C$17521,AV$8))*$C$6</f>
        <v>0.252790252</v>
      </c>
      <c r="AW213" s="193">
        <f>(SUMIFS(Profile!$F$2:$F$17521,Profile!$B$2:$B$17521,$B213,Profile!$C$2:$C$17521,AW$8))*$C$6</f>
        <v>0.2459797381</v>
      </c>
      <c r="AX213" s="193">
        <f>(SUMIFS(Profile!$F$2:$F$17521,Profile!$B$2:$B$17521,$B213,Profile!$C$2:$C$17521,AX$8))*$C$6</f>
        <v>0.2303556179</v>
      </c>
      <c r="AY213" s="193">
        <f>(SUMIFS(Profile!$F$2:$F$17521,Profile!$B$2:$B$17521,$B213,Profile!$C$2:$C$17521,AY$8))*$C$6</f>
        <v>0.2111259315</v>
      </c>
      <c r="AZ213" s="193">
        <f>(SUMIFS(Profile!$F$2:$F$17521,Profile!$B$2:$B$17521,$B213,Profile!$C$2:$C$17521,AZ$8))*$C$6</f>
        <v>0.1858869682</v>
      </c>
      <c r="BA213" s="193">
        <f t="shared" si="16"/>
        <v>10.20407948</v>
      </c>
      <c r="BB213" s="193">
        <f>(SUMIFS(Profile!$E$2:$E$17521,Profile!$B$2:$B$17521,$B213,Profile!$C$2:$C$17521,BB$8))*$C$9</f>
        <v>0</v>
      </c>
      <c r="BC213" s="193">
        <f>(SUMIFS(Profile!$E$2:$E$17521,Profile!$B$2:$B$17521,$B213,Profile!$C$2:$C$17521,BC$8))*$C$9</f>
        <v>0</v>
      </c>
      <c r="BD213" s="193">
        <f>(SUMIFS(Profile!$E$2:$E$17521,Profile!$B$2:$B$17521,$B213,Profile!$C$2:$C$17521,BD$8))*$C$9</f>
        <v>0</v>
      </c>
      <c r="BE213" s="193">
        <f>(SUMIFS(Profile!$E$2:$E$17521,Profile!$B$2:$B$17521,$B213,Profile!$C$2:$C$17521,BE$8))*$C$9</f>
        <v>0</v>
      </c>
      <c r="BF213" s="193">
        <f>(SUMIFS(Profile!$E$2:$E$17521,Profile!$B$2:$B$17521,$B213,Profile!$C$2:$C$17521,BF$8))*$C$9</f>
        <v>0</v>
      </c>
      <c r="BG213" s="193">
        <f>(SUMIFS(Profile!$E$2:$E$17521,Profile!$B$2:$B$17521,$B213,Profile!$C$2:$C$17521,BG$8))*$C$9</f>
        <v>0</v>
      </c>
      <c r="BH213" s="193">
        <f>(SUMIFS(Profile!$E$2:$E$17521,Profile!$B$2:$B$17521,$B213,Profile!$C$2:$C$17521,BH$8))*$C$9</f>
        <v>0</v>
      </c>
      <c r="BI213" s="193">
        <f>(SUMIFS(Profile!$E$2:$E$17521,Profile!$B$2:$B$17521,$B213,Profile!$C$2:$C$17521,BI$8))*$C$9</f>
        <v>0</v>
      </c>
      <c r="BJ213" s="193">
        <f>(SUMIFS(Profile!$E$2:$E$17521,Profile!$B$2:$B$17521,$B213,Profile!$C$2:$C$17521,BJ$8))*$C$9</f>
        <v>0.006813881132</v>
      </c>
      <c r="BK213" s="193">
        <f>(SUMIFS(Profile!$E$2:$E$17521,Profile!$B$2:$B$17521,$B213,Profile!$C$2:$C$17521,BK$8))*$C$9</f>
        <v>0.01257350447</v>
      </c>
      <c r="BL213" s="193">
        <f>(SUMIFS(Profile!$E$2:$E$17521,Profile!$B$2:$B$17521,$B213,Profile!$C$2:$C$17521,BL$8))*$C$9</f>
        <v>0.0320102689</v>
      </c>
      <c r="BM213" s="193">
        <f>(SUMIFS(Profile!$E$2:$E$17521,Profile!$B$2:$B$17521,$B213,Profile!$C$2:$C$17521,BM$8))*$C$9</f>
        <v>0.06180992719</v>
      </c>
      <c r="BN213" s="193">
        <f>(SUMIFS(Profile!$E$2:$E$17521,Profile!$B$2:$B$17521,$B213,Profile!$C$2:$C$17521,BN$8))*$C$9</f>
        <v>0.1098508906</v>
      </c>
      <c r="BO213" s="193">
        <f>(SUMIFS(Profile!$E$2:$E$17521,Profile!$B$2:$B$17521,$B213,Profile!$C$2:$C$17521,BO$8))*$C$9</f>
        <v>0.1633629449</v>
      </c>
      <c r="BP213" s="193">
        <f>(SUMIFS(Profile!$E$2:$E$17521,Profile!$B$2:$B$17521,$B213,Profile!$C$2:$C$17521,BP$8))*$C$9</f>
        <v>0.2379465876</v>
      </c>
      <c r="BQ213" s="193">
        <f>(SUMIFS(Profile!$E$2:$E$17521,Profile!$B$2:$B$17521,$B213,Profile!$C$2:$C$17521,BQ$8))*$C$9</f>
        <v>0.3403869767</v>
      </c>
      <c r="BR213" s="193">
        <f>(SUMIFS(Profile!$E$2:$E$17521,Profile!$B$2:$B$17521,$B213,Profile!$C$2:$C$17521,BR$8))*$C$9</f>
        <v>0.4176458459</v>
      </c>
      <c r="BS213" s="193">
        <f>(SUMIFS(Profile!$E$2:$E$17521,Profile!$B$2:$B$17521,$B213,Profile!$C$2:$C$17521,BS$8))*$C$9</f>
        <v>0.4871669925</v>
      </c>
      <c r="BT213" s="193">
        <f>(SUMIFS(Profile!$E$2:$E$17521,Profile!$B$2:$B$17521,$B213,Profile!$C$2:$C$17521,BT$8))*$C$9</f>
        <v>0.5554574576</v>
      </c>
      <c r="BU213" s="193">
        <f>(SUMIFS(Profile!$E$2:$E$17521,Profile!$B$2:$B$17521,$B213,Profile!$C$2:$C$17521,BU$8))*$C$9</f>
        <v>0.5900428255</v>
      </c>
      <c r="BV213" s="193">
        <f>(SUMIFS(Profile!$E$2:$E$17521,Profile!$B$2:$B$17521,$B213,Profile!$C$2:$C$17521,BV$8))*$C$9</f>
        <v>0.584128383</v>
      </c>
      <c r="BW213" s="193">
        <f>(SUMIFS(Profile!$E$2:$E$17521,Profile!$B$2:$B$17521,$B213,Profile!$C$2:$C$17521,BW$8))*$C$9</f>
        <v>0.5960590935</v>
      </c>
      <c r="BX213" s="193">
        <f>(SUMIFS(Profile!$E$2:$E$17521,Profile!$B$2:$B$17521,$B213,Profile!$C$2:$C$17521,BX$8))*$C$9</f>
        <v>0.5807474669</v>
      </c>
      <c r="BY213" s="193">
        <f>(SUMIFS(Profile!$E$2:$E$17521,Profile!$B$2:$B$17521,$B213,Profile!$C$2:$C$17521,BY$8))*$C$9</f>
        <v>0.4979010341</v>
      </c>
      <c r="BZ213" s="193">
        <f>(SUMIFS(Profile!$E$2:$E$17521,Profile!$B$2:$B$17521,$B213,Profile!$C$2:$C$17521,BZ$8))*$C$9</f>
        <v>0.5208889309</v>
      </c>
      <c r="CA213" s="193">
        <f>(SUMIFS(Profile!$E$2:$E$17521,Profile!$B$2:$B$17521,$B213,Profile!$C$2:$C$17521,CA$8))*$C$9</f>
        <v>0.535015897</v>
      </c>
      <c r="CB213" s="193">
        <f>(SUMIFS(Profile!$E$2:$E$17521,Profile!$B$2:$B$17521,$B213,Profile!$C$2:$C$17521,CB$8))*$C$9</f>
        <v>0.5483691023</v>
      </c>
      <c r="CC213" s="193">
        <f>(SUMIFS(Profile!$E$2:$E$17521,Profile!$B$2:$B$17521,$B213,Profile!$C$2:$C$17521,CC$8))*$C$9</f>
        <v>0.5446979267</v>
      </c>
      <c r="CD213" s="193">
        <f>(SUMIFS(Profile!$E$2:$E$17521,Profile!$B$2:$B$17521,$B213,Profile!$C$2:$C$17521,CD$8))*$C$9</f>
        <v>0.511095938</v>
      </c>
      <c r="CE213" s="193">
        <f>(SUMIFS(Profile!$E$2:$E$17521,Profile!$B$2:$B$17521,$B213,Profile!$C$2:$C$17521,CE$8))*$C$9</f>
        <v>0.4623020925</v>
      </c>
      <c r="CF213" s="193">
        <f>(SUMIFS(Profile!$E$2:$E$17521,Profile!$B$2:$B$17521,$B213,Profile!$C$2:$C$17521,CF$8))*$C$9</f>
        <v>0.3823281257</v>
      </c>
      <c r="CG213" s="193">
        <f>(SUMIFS(Profile!$E$2:$E$17521,Profile!$B$2:$B$17521,$B213,Profile!$C$2:$C$17521,CG$8))*$C$9</f>
        <v>0.316957966</v>
      </c>
      <c r="CH213" s="193">
        <f>(SUMIFS(Profile!$E$2:$E$17521,Profile!$B$2:$B$17521,$B213,Profile!$C$2:$C$17521,CH$8))*$C$9</f>
        <v>0.2862090589</v>
      </c>
      <c r="CI213" s="193">
        <f>(SUMIFS(Profile!$E$2:$E$17521,Profile!$B$2:$B$17521,$B213,Profile!$C$2:$C$17521,CI$8))*$C$9</f>
        <v>0.2436957083</v>
      </c>
      <c r="CJ213" s="193">
        <f>(SUMIFS(Profile!$E$2:$E$17521,Profile!$B$2:$B$17521,$B213,Profile!$C$2:$C$17521,CJ$8))*$C$9</f>
        <v>0.1828089463</v>
      </c>
      <c r="CK213" s="193">
        <f>(SUMIFS(Profile!$E$2:$E$17521,Profile!$B$2:$B$17521,$B213,Profile!$C$2:$C$17521,CK$8))*$C$9</f>
        <v>0.1379116076</v>
      </c>
      <c r="CL213" s="193">
        <f>(SUMIFS(Profile!$E$2:$E$17521,Profile!$B$2:$B$17521,$B213,Profile!$C$2:$C$17521,CL$8))*$C$9</f>
        <v>0.1080085694</v>
      </c>
      <c r="CM213" s="193">
        <f>(SUMIFS(Profile!$E$2:$E$17521,Profile!$B$2:$B$17521,$B213,Profile!$C$2:$C$17521,CM$8))*$C$9</f>
        <v>0.07612627358</v>
      </c>
      <c r="CN213" s="193">
        <f>(SUMIFS(Profile!$E$2:$E$17521,Profile!$B$2:$B$17521,$B213,Profile!$C$2:$C$17521,CN$8))*$C$9</f>
        <v>0.04255074194</v>
      </c>
      <c r="CO213" s="193">
        <f>(SUMIFS(Profile!$E$2:$E$17521,Profile!$B$2:$B$17521,$B213,Profile!$C$2:$C$17521,CO$8))*$C$9</f>
        <v>0.01852993092</v>
      </c>
      <c r="CP213" s="193">
        <f>(SUMIFS(Profile!$E$2:$E$17521,Profile!$B$2:$B$17521,$B213,Profile!$C$2:$C$17521,CP$8))*$C$9</f>
        <v>0.01264363997</v>
      </c>
      <c r="CQ213" s="193">
        <f>(SUMIFS(Profile!$E$2:$E$17521,Profile!$B$2:$B$17521,$B213,Profile!$C$2:$C$17521,CQ$8))*$C$9</f>
        <v>0.00003493956673</v>
      </c>
      <c r="CR213" s="193">
        <f>(SUMIFS(Profile!$E$2:$E$17521,Profile!$B$2:$B$17521,$B213,Profile!$C$2:$C$17521,CR$8))*$C$9</f>
        <v>0</v>
      </c>
      <c r="CS213" s="193">
        <f>(SUMIFS(Profile!$E$2:$E$17521,Profile!$B$2:$B$17521,$B213,Profile!$C$2:$C$17521,CS$8))*$C$9</f>
        <v>0</v>
      </c>
      <c r="CT213" s="193">
        <f>(SUMIFS(Profile!$E$2:$E$17521,Profile!$B$2:$B$17521,$B213,Profile!$C$2:$C$17521,CT$8))*$C$9</f>
        <v>0</v>
      </c>
      <c r="CU213" s="193">
        <f>(SUMIFS(Profile!$E$2:$E$17521,Profile!$B$2:$B$17521,$B213,Profile!$C$2:$C$17521,CU$8))*$C$9</f>
        <v>0</v>
      </c>
      <c r="CV213" s="193">
        <f>(SUMIFS(Profile!$E$2:$E$17521,Profile!$B$2:$B$17521,$B213,Profile!$C$2:$C$17521,CV$8))*$C$9</f>
        <v>0</v>
      </c>
      <c r="CW213" s="193">
        <f>(SUMIFS(Profile!$E$2:$E$17521,Profile!$B$2:$B$17521,$B213,Profile!$C$2:$C$17521,CW$8))*$C$9</f>
        <v>0</v>
      </c>
      <c r="CX213" s="193">
        <f t="shared" si="17"/>
        <v>5.139024641</v>
      </c>
      <c r="CY213" s="193">
        <f t="shared" ref="CY213:ET213" si="1027">MAX(BB213-E213,0)</f>
        <v>0</v>
      </c>
      <c r="CZ213" s="193">
        <f t="shared" si="1027"/>
        <v>0</v>
      </c>
      <c r="DA213" s="193">
        <f t="shared" si="1027"/>
        <v>0</v>
      </c>
      <c r="DB213" s="193">
        <f t="shared" si="1027"/>
        <v>0</v>
      </c>
      <c r="DC213" s="193">
        <f t="shared" si="1027"/>
        <v>0</v>
      </c>
      <c r="DD213" s="193">
        <f t="shared" si="1027"/>
        <v>0</v>
      </c>
      <c r="DE213" s="193">
        <f t="shared" si="1027"/>
        <v>0</v>
      </c>
      <c r="DF213" s="193">
        <f t="shared" si="1027"/>
        <v>0</v>
      </c>
      <c r="DG213" s="193">
        <f t="shared" si="1027"/>
        <v>0</v>
      </c>
      <c r="DH213" s="193">
        <f t="shared" si="1027"/>
        <v>0</v>
      </c>
      <c r="DI213" s="193">
        <f t="shared" si="1027"/>
        <v>0</v>
      </c>
      <c r="DJ213" s="193">
        <f t="shared" si="1027"/>
        <v>0</v>
      </c>
      <c r="DK213" s="193">
        <f t="shared" si="1027"/>
        <v>0</v>
      </c>
      <c r="DL213" s="193">
        <f t="shared" si="1027"/>
        <v>0.002314321632</v>
      </c>
      <c r="DM213" s="193">
        <f t="shared" si="1027"/>
        <v>0.06087322569</v>
      </c>
      <c r="DN213" s="193">
        <f t="shared" si="1027"/>
        <v>0.1464876392</v>
      </c>
      <c r="DO213" s="193">
        <f t="shared" si="1027"/>
        <v>0.2073211513</v>
      </c>
      <c r="DP213" s="193">
        <f t="shared" si="1027"/>
        <v>0.2692305471</v>
      </c>
      <c r="DQ213" s="193">
        <f t="shared" si="1027"/>
        <v>0.3371203937</v>
      </c>
      <c r="DR213" s="193">
        <f t="shared" si="1027"/>
        <v>0.3757119462</v>
      </c>
      <c r="DS213" s="193">
        <f t="shared" si="1027"/>
        <v>0.3701981222</v>
      </c>
      <c r="DT213" s="193">
        <f t="shared" si="1027"/>
        <v>0.3905418205</v>
      </c>
      <c r="DU213" s="193">
        <f t="shared" si="1027"/>
        <v>0.3692209169</v>
      </c>
      <c r="DV213" s="193">
        <f t="shared" si="1027"/>
        <v>0.2863744841</v>
      </c>
      <c r="DW213" s="193">
        <f t="shared" si="1027"/>
        <v>0.3089617624</v>
      </c>
      <c r="DX213" s="193">
        <f t="shared" si="1027"/>
        <v>0.3250918208</v>
      </c>
      <c r="DY213" s="193">
        <f t="shared" si="1027"/>
        <v>0.3444543031</v>
      </c>
      <c r="DZ213" s="193">
        <f t="shared" si="1027"/>
        <v>0.3463917861</v>
      </c>
      <c r="EA213" s="193">
        <f t="shared" si="1027"/>
        <v>0.3167959821</v>
      </c>
      <c r="EB213" s="193">
        <f t="shared" si="1027"/>
        <v>0.2704058474</v>
      </c>
      <c r="EC213" s="193">
        <f t="shared" si="1027"/>
        <v>0.191633736</v>
      </c>
      <c r="ED213" s="193">
        <f t="shared" si="1027"/>
        <v>0.1170493515</v>
      </c>
      <c r="EE213" s="193">
        <f t="shared" si="1027"/>
        <v>0.07868869353</v>
      </c>
      <c r="EF213" s="193">
        <f t="shared" si="1027"/>
        <v>0.02415678899</v>
      </c>
      <c r="EG213" s="193">
        <f t="shared" si="1027"/>
        <v>0</v>
      </c>
      <c r="EH213" s="193">
        <f t="shared" si="1027"/>
        <v>0</v>
      </c>
      <c r="EI213" s="193">
        <f t="shared" si="1027"/>
        <v>0</v>
      </c>
      <c r="EJ213" s="193">
        <f t="shared" si="1027"/>
        <v>0</v>
      </c>
      <c r="EK213" s="193">
        <f t="shared" si="1027"/>
        <v>0</v>
      </c>
      <c r="EL213" s="193">
        <f t="shared" si="1027"/>
        <v>0</v>
      </c>
      <c r="EM213" s="193">
        <f t="shared" si="1027"/>
        <v>0</v>
      </c>
      <c r="EN213" s="193">
        <f t="shared" si="1027"/>
        <v>0</v>
      </c>
      <c r="EO213" s="193">
        <f t="shared" si="1027"/>
        <v>0</v>
      </c>
      <c r="EP213" s="193">
        <f t="shared" si="1027"/>
        <v>0</v>
      </c>
      <c r="EQ213" s="193">
        <f t="shared" si="1027"/>
        <v>0</v>
      </c>
      <c r="ER213" s="193">
        <f t="shared" si="1027"/>
        <v>0</v>
      </c>
      <c r="ES213" s="193">
        <f t="shared" si="1027"/>
        <v>0</v>
      </c>
      <c r="ET213" s="193">
        <f t="shared" si="1027"/>
        <v>0</v>
      </c>
      <c r="EU213" s="193">
        <f t="shared" si="19"/>
        <v>5.065054835</v>
      </c>
      <c r="EV213" s="193">
        <f t="shared" ref="EV213:GQ213" si="1028">BB213-CY213</f>
        <v>0</v>
      </c>
      <c r="EW213" s="193">
        <f t="shared" si="1028"/>
        <v>0</v>
      </c>
      <c r="EX213" s="193">
        <f t="shared" si="1028"/>
        <v>0</v>
      </c>
      <c r="EY213" s="193">
        <f t="shared" si="1028"/>
        <v>0</v>
      </c>
      <c r="EZ213" s="193">
        <f t="shared" si="1028"/>
        <v>0</v>
      </c>
      <c r="FA213" s="193">
        <f t="shared" si="1028"/>
        <v>0</v>
      </c>
      <c r="FB213" s="193">
        <f t="shared" si="1028"/>
        <v>0</v>
      </c>
      <c r="FC213" s="193">
        <f t="shared" si="1028"/>
        <v>0</v>
      </c>
      <c r="FD213" s="193">
        <f t="shared" si="1028"/>
        <v>0.006813881132</v>
      </c>
      <c r="FE213" s="193">
        <f t="shared" si="1028"/>
        <v>0.01257350447</v>
      </c>
      <c r="FF213" s="193">
        <f t="shared" si="1028"/>
        <v>0.0320102689</v>
      </c>
      <c r="FG213" s="193">
        <f t="shared" si="1028"/>
        <v>0.06180992719</v>
      </c>
      <c r="FH213" s="193">
        <f t="shared" si="1028"/>
        <v>0.1098508906</v>
      </c>
      <c r="FI213" s="193">
        <f t="shared" si="1028"/>
        <v>0.1610486233</v>
      </c>
      <c r="FJ213" s="193">
        <f t="shared" si="1028"/>
        <v>0.1770733619</v>
      </c>
      <c r="FK213" s="193">
        <f t="shared" si="1028"/>
        <v>0.1938993375</v>
      </c>
      <c r="FL213" s="193">
        <f t="shared" si="1028"/>
        <v>0.2103246946</v>
      </c>
      <c r="FM213" s="193">
        <f t="shared" si="1028"/>
        <v>0.2179364454</v>
      </c>
      <c r="FN213" s="193">
        <f t="shared" si="1028"/>
        <v>0.2183370639</v>
      </c>
      <c r="FO213" s="193">
        <f t="shared" si="1028"/>
        <v>0.2143308792</v>
      </c>
      <c r="FP213" s="193">
        <f t="shared" si="1028"/>
        <v>0.2139302608</v>
      </c>
      <c r="FQ213" s="193">
        <f t="shared" si="1028"/>
        <v>0.205517273</v>
      </c>
      <c r="FR213" s="193">
        <f t="shared" si="1028"/>
        <v>0.21152655</v>
      </c>
      <c r="FS213" s="193">
        <f t="shared" si="1028"/>
        <v>0.21152655</v>
      </c>
      <c r="FT213" s="193">
        <f t="shared" si="1028"/>
        <v>0.2119271685</v>
      </c>
      <c r="FU213" s="193">
        <f t="shared" si="1028"/>
        <v>0.2099240761</v>
      </c>
      <c r="FV213" s="193">
        <f t="shared" si="1028"/>
        <v>0.2039147991</v>
      </c>
      <c r="FW213" s="193">
        <f t="shared" si="1028"/>
        <v>0.1983061406</v>
      </c>
      <c r="FX213" s="193">
        <f t="shared" si="1028"/>
        <v>0.194299956</v>
      </c>
      <c r="FY213" s="193">
        <f t="shared" si="1028"/>
        <v>0.1918962452</v>
      </c>
      <c r="FZ213" s="193">
        <f t="shared" si="1028"/>
        <v>0.1906943898</v>
      </c>
      <c r="GA213" s="193">
        <f t="shared" si="1028"/>
        <v>0.1999086145</v>
      </c>
      <c r="GB213" s="193">
        <f t="shared" si="1028"/>
        <v>0.2075203653</v>
      </c>
      <c r="GC213" s="193">
        <f t="shared" si="1028"/>
        <v>0.2195389193</v>
      </c>
      <c r="GD213" s="193">
        <f t="shared" si="1028"/>
        <v>0.1828089463</v>
      </c>
      <c r="GE213" s="193">
        <f t="shared" si="1028"/>
        <v>0.1379116076</v>
      </c>
      <c r="GF213" s="193">
        <f t="shared" si="1028"/>
        <v>0.1080085694</v>
      </c>
      <c r="GG213" s="193">
        <f t="shared" si="1028"/>
        <v>0.07612627358</v>
      </c>
      <c r="GH213" s="193">
        <f t="shared" si="1028"/>
        <v>0.04255074194</v>
      </c>
      <c r="GI213" s="193">
        <f t="shared" si="1028"/>
        <v>0.01852993092</v>
      </c>
      <c r="GJ213" s="193">
        <f t="shared" si="1028"/>
        <v>0.01264363997</v>
      </c>
      <c r="GK213" s="193">
        <f t="shared" si="1028"/>
        <v>0.00003493956673</v>
      </c>
      <c r="GL213" s="193">
        <f t="shared" si="1028"/>
        <v>0</v>
      </c>
      <c r="GM213" s="193">
        <f t="shared" si="1028"/>
        <v>0</v>
      </c>
      <c r="GN213" s="193">
        <f t="shared" si="1028"/>
        <v>0</v>
      </c>
      <c r="GO213" s="193">
        <f t="shared" si="1028"/>
        <v>0</v>
      </c>
      <c r="GP213" s="193">
        <f t="shared" si="1028"/>
        <v>0</v>
      </c>
      <c r="GQ213" s="193">
        <f t="shared" si="1028"/>
        <v>0</v>
      </c>
      <c r="GR213" s="193">
        <f t="shared" si="21"/>
        <v>4.06303691</v>
      </c>
      <c r="GS213" s="193">
        <f t="shared" ref="GS213:IN213" si="1029">E213-EV213</f>
        <v>0.153036254</v>
      </c>
      <c r="GT213" s="193">
        <f t="shared" si="1029"/>
        <v>0.135008423</v>
      </c>
      <c r="GU213" s="193">
        <f t="shared" si="1029"/>
        <v>0.1233904875</v>
      </c>
      <c r="GV213" s="193">
        <f t="shared" si="1029"/>
        <v>0.1217880136</v>
      </c>
      <c r="GW213" s="193">
        <f t="shared" si="1029"/>
        <v>0.1133750258</v>
      </c>
      <c r="GX213" s="193">
        <f t="shared" si="1029"/>
        <v>0.1081669858</v>
      </c>
      <c r="GY213" s="193">
        <f t="shared" si="1029"/>
        <v>0.1093688412</v>
      </c>
      <c r="GZ213" s="193">
        <f t="shared" si="1029"/>
        <v>0.1077663673</v>
      </c>
      <c r="HA213" s="193">
        <f t="shared" si="1029"/>
        <v>0.1001512493</v>
      </c>
      <c r="HB213" s="193">
        <f t="shared" si="1029"/>
        <v>0.09759657365</v>
      </c>
      <c r="HC213" s="193">
        <f t="shared" si="1029"/>
        <v>0.07896104615</v>
      </c>
      <c r="HD213" s="193">
        <f t="shared" si="1029"/>
        <v>0.05477004638</v>
      </c>
      <c r="HE213" s="193">
        <f t="shared" si="1029"/>
        <v>0.02355505857</v>
      </c>
      <c r="HF213" s="193">
        <f t="shared" si="1029"/>
        <v>0</v>
      </c>
      <c r="HG213" s="193">
        <f t="shared" si="1029"/>
        <v>0</v>
      </c>
      <c r="HH213" s="193">
        <f t="shared" si="1029"/>
        <v>0</v>
      </c>
      <c r="HI213" s="193">
        <f t="shared" si="1029"/>
        <v>0</v>
      </c>
      <c r="HJ213" s="193">
        <f t="shared" si="1029"/>
        <v>0</v>
      </c>
      <c r="HK213" s="193">
        <f t="shared" si="1029"/>
        <v>0</v>
      </c>
      <c r="HL213" s="193">
        <f t="shared" si="1029"/>
        <v>0</v>
      </c>
      <c r="HM213" s="193">
        <f t="shared" si="1029"/>
        <v>0</v>
      </c>
      <c r="HN213" s="193">
        <f t="shared" si="1029"/>
        <v>0</v>
      </c>
      <c r="HO213" s="193">
        <f t="shared" si="1029"/>
        <v>0</v>
      </c>
      <c r="HP213" s="193">
        <f t="shared" si="1029"/>
        <v>0</v>
      </c>
      <c r="HQ213" s="193">
        <f t="shared" si="1029"/>
        <v>0</v>
      </c>
      <c r="HR213" s="193">
        <f t="shared" si="1029"/>
        <v>0</v>
      </c>
      <c r="HS213" s="193">
        <f t="shared" si="1029"/>
        <v>0</v>
      </c>
      <c r="HT213" s="193">
        <f t="shared" si="1029"/>
        <v>0</v>
      </c>
      <c r="HU213" s="193">
        <f t="shared" si="1029"/>
        <v>0</v>
      </c>
      <c r="HV213" s="193">
        <f t="shared" si="1029"/>
        <v>0</v>
      </c>
      <c r="HW213" s="193">
        <f t="shared" si="1029"/>
        <v>0</v>
      </c>
      <c r="HX213" s="193">
        <f t="shared" si="1029"/>
        <v>0</v>
      </c>
      <c r="HY213" s="193">
        <f t="shared" si="1029"/>
        <v>0</v>
      </c>
      <c r="HZ213" s="193">
        <f t="shared" si="1029"/>
        <v>0</v>
      </c>
      <c r="IA213" s="193">
        <f t="shared" si="1029"/>
        <v>0.05475780399</v>
      </c>
      <c r="IB213" s="193">
        <f t="shared" si="1029"/>
        <v>0.1032607089</v>
      </c>
      <c r="IC213" s="193">
        <f t="shared" si="1029"/>
        <v>0.1367693133</v>
      </c>
      <c r="ID213" s="193">
        <f t="shared" si="1029"/>
        <v>0.1730584122</v>
      </c>
      <c r="IE213" s="193">
        <f t="shared" si="1029"/>
        <v>0.2062333254</v>
      </c>
      <c r="IF213" s="193">
        <f t="shared" si="1029"/>
        <v>0.2222417671</v>
      </c>
      <c r="IG213" s="193">
        <f t="shared" si="1029"/>
        <v>0.2257243472</v>
      </c>
      <c r="IH213" s="193">
        <f t="shared" si="1029"/>
        <v>0.2399355215</v>
      </c>
      <c r="II213" s="193">
        <f t="shared" si="1029"/>
        <v>0.2479828304</v>
      </c>
      <c r="IJ213" s="193">
        <f t="shared" si="1029"/>
        <v>0.252790252</v>
      </c>
      <c r="IK213" s="193">
        <f t="shared" si="1029"/>
        <v>0.2459797381</v>
      </c>
      <c r="IL213" s="193">
        <f t="shared" si="1029"/>
        <v>0.2303556179</v>
      </c>
      <c r="IM213" s="193">
        <f t="shared" si="1029"/>
        <v>0.2111259315</v>
      </c>
      <c r="IN213" s="193">
        <f t="shared" si="1029"/>
        <v>0.1858869682</v>
      </c>
      <c r="IO213" s="193">
        <f t="shared" si="23"/>
        <v>2.736102537</v>
      </c>
      <c r="IP213" s="193">
        <f t="shared" si="29"/>
        <v>2.138455425</v>
      </c>
      <c r="IQ213" s="193">
        <f t="shared" ref="IQ213:KK213" si="1030">MAX((MIN(CZ213+IP213,$IO$7))-GT213,0)</f>
        <v>2.003447002</v>
      </c>
      <c r="IR213" s="193">
        <f t="shared" si="1030"/>
        <v>1.880056515</v>
      </c>
      <c r="IS213" s="193">
        <f t="shared" si="1030"/>
        <v>1.758268501</v>
      </c>
      <c r="IT213" s="193">
        <f t="shared" si="1030"/>
        <v>1.644893475</v>
      </c>
      <c r="IU213" s="193">
        <f t="shared" si="1030"/>
        <v>1.536726489</v>
      </c>
      <c r="IV213" s="193">
        <f t="shared" si="1030"/>
        <v>1.427357648</v>
      </c>
      <c r="IW213" s="193">
        <f t="shared" si="1030"/>
        <v>1.319591281</v>
      </c>
      <c r="IX213" s="193">
        <f t="shared" si="1030"/>
        <v>1.219440031</v>
      </c>
      <c r="IY213" s="193">
        <f t="shared" si="1030"/>
        <v>1.121843458</v>
      </c>
      <c r="IZ213" s="193">
        <f t="shared" si="1030"/>
        <v>1.042882412</v>
      </c>
      <c r="JA213" s="193">
        <f t="shared" si="1030"/>
        <v>0.9881123653</v>
      </c>
      <c r="JB213" s="193">
        <f t="shared" si="1030"/>
        <v>0.9645573067</v>
      </c>
      <c r="JC213" s="193">
        <f t="shared" si="1030"/>
        <v>0.9668716284</v>
      </c>
      <c r="JD213" s="193">
        <f t="shared" si="1030"/>
        <v>1.027744854</v>
      </c>
      <c r="JE213" s="193">
        <f t="shared" si="1030"/>
        <v>1.174232493</v>
      </c>
      <c r="JF213" s="193">
        <f t="shared" si="1030"/>
        <v>1.381553645</v>
      </c>
      <c r="JG213" s="193">
        <f t="shared" si="1030"/>
        <v>1.650784192</v>
      </c>
      <c r="JH213" s="193">
        <f t="shared" si="1030"/>
        <v>1.987904585</v>
      </c>
      <c r="JI213" s="193">
        <f t="shared" si="1030"/>
        <v>2.363616532</v>
      </c>
      <c r="JJ213" s="193">
        <f t="shared" si="1030"/>
        <v>2.733814654</v>
      </c>
      <c r="JK213" s="193">
        <f t="shared" si="1030"/>
        <v>3.124356474</v>
      </c>
      <c r="JL213" s="193">
        <f t="shared" si="1030"/>
        <v>3.493577391</v>
      </c>
      <c r="JM213" s="193">
        <f t="shared" si="1030"/>
        <v>3.779951875</v>
      </c>
      <c r="JN213" s="193">
        <f t="shared" si="1030"/>
        <v>4.088913638</v>
      </c>
      <c r="JO213" s="193">
        <f t="shared" si="1030"/>
        <v>4.414005459</v>
      </c>
      <c r="JP213" s="193">
        <f t="shared" si="1030"/>
        <v>4.758459762</v>
      </c>
      <c r="JQ213" s="193">
        <f t="shared" si="1030"/>
        <v>5</v>
      </c>
      <c r="JR213" s="193">
        <f t="shared" si="1030"/>
        <v>5</v>
      </c>
      <c r="JS213" s="193">
        <f t="shared" si="1030"/>
        <v>5</v>
      </c>
      <c r="JT213" s="193">
        <f t="shared" si="1030"/>
        <v>5</v>
      </c>
      <c r="JU213" s="193">
        <f t="shared" si="1030"/>
        <v>5</v>
      </c>
      <c r="JV213" s="193">
        <f t="shared" si="1030"/>
        <v>5</v>
      </c>
      <c r="JW213" s="193">
        <f t="shared" si="1030"/>
        <v>5</v>
      </c>
      <c r="JX213" s="193">
        <f t="shared" si="1030"/>
        <v>4.945242196</v>
      </c>
      <c r="JY213" s="193">
        <f t="shared" si="1030"/>
        <v>4.841981487</v>
      </c>
      <c r="JZ213" s="193">
        <f t="shared" si="1030"/>
        <v>4.705212174</v>
      </c>
      <c r="KA213" s="193">
        <f t="shared" si="1030"/>
        <v>4.532153762</v>
      </c>
      <c r="KB213" s="193">
        <f t="shared" si="1030"/>
        <v>4.325920436</v>
      </c>
      <c r="KC213" s="193">
        <f t="shared" si="1030"/>
        <v>4.103678669</v>
      </c>
      <c r="KD213" s="193">
        <f t="shared" si="1030"/>
        <v>3.877954322</v>
      </c>
      <c r="KE213" s="193">
        <f t="shared" si="1030"/>
        <v>3.638018801</v>
      </c>
      <c r="KF213" s="193">
        <f t="shared" si="1030"/>
        <v>3.39003597</v>
      </c>
      <c r="KG213" s="193">
        <f t="shared" si="1030"/>
        <v>3.137245718</v>
      </c>
      <c r="KH213" s="193">
        <f t="shared" si="1030"/>
        <v>2.89126598</v>
      </c>
      <c r="KI213" s="193">
        <f t="shared" si="1030"/>
        <v>2.660910362</v>
      </c>
      <c r="KJ213" s="193">
        <f t="shared" si="1030"/>
        <v>2.449784431</v>
      </c>
      <c r="KK213" s="193">
        <f t="shared" si="1030"/>
        <v>2.263897463</v>
      </c>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row>
    <row r="214" ht="14.25" customHeight="1">
      <c r="A214" s="1">
        <v>7.0</v>
      </c>
      <c r="B214" s="1">
        <f t="shared" ref="B214:C214" si="1031">B213+1</f>
        <v>204</v>
      </c>
      <c r="C214" s="267">
        <f t="shared" si="1031"/>
        <v>43669</v>
      </c>
      <c r="D214" s="193">
        <f t="shared" si="15"/>
        <v>8.658566903</v>
      </c>
      <c r="E214" s="193">
        <f>(SUMIFS(Profile!$F$2:$F$17521,Profile!$B$2:$B$17521,$B214,Profile!$C$2:$C$17521,E$8))*$C$6</f>
        <v>0.1774739804</v>
      </c>
      <c r="F214" s="193">
        <f>(SUMIFS(Profile!$F$2:$F$17521,Profile!$B$2:$B$17521,$B214,Profile!$C$2:$C$17521,F$8))*$C$6</f>
        <v>0.1498313062</v>
      </c>
      <c r="G214" s="193">
        <f>(SUMIFS(Profile!$F$2:$F$17521,Profile!$B$2:$B$17521,$B214,Profile!$C$2:$C$17521,G$8))*$C$6</f>
        <v>0.1310022383</v>
      </c>
      <c r="H214" s="193">
        <f>(SUMIFS(Profile!$F$2:$F$17521,Profile!$B$2:$B$17521,$B214,Profile!$C$2:$C$17521,H$8))*$C$6</f>
        <v>0.1221886321</v>
      </c>
      <c r="I214" s="193">
        <f>(SUMIFS(Profile!$F$2:$F$17521,Profile!$B$2:$B$17521,$B214,Profile!$C$2:$C$17521,I$8))*$C$6</f>
        <v>0.1173812105</v>
      </c>
      <c r="J214" s="193">
        <f>(SUMIFS(Profile!$F$2:$F$17521,Profile!$B$2:$B$17521,$B214,Profile!$C$2:$C$17521,J$8))*$C$6</f>
        <v>0.1109713151</v>
      </c>
      <c r="K214" s="193">
        <f>(SUMIFS(Profile!$F$2:$F$17521,Profile!$B$2:$B$17521,$B214,Profile!$C$2:$C$17521,K$8))*$C$6</f>
        <v>0.1105706966</v>
      </c>
      <c r="L214" s="193">
        <f>(SUMIFS(Profile!$F$2:$F$17521,Profile!$B$2:$B$17521,$B214,Profile!$C$2:$C$17521,L$8))*$C$6</f>
        <v>0.1097694597</v>
      </c>
      <c r="M214" s="193">
        <f>(SUMIFS(Profile!$F$2:$F$17521,Profile!$B$2:$B$17521,$B214,Profile!$C$2:$C$17521,M$8))*$C$6</f>
        <v>0.1025583273</v>
      </c>
      <c r="N214" s="193">
        <f>(SUMIFS(Profile!$F$2:$F$17521,Profile!$B$2:$B$17521,$B214,Profile!$C$2:$C$17521,N$8))*$C$6</f>
        <v>0.1081669858</v>
      </c>
      <c r="O214" s="193">
        <f>(SUMIFS(Profile!$F$2:$F$17521,Profile!$B$2:$B$17521,$B214,Profile!$C$2:$C$17521,O$8))*$C$6</f>
        <v>0.1109713151</v>
      </c>
      <c r="P214" s="193">
        <f>(SUMIFS(Profile!$F$2:$F$17521,Profile!$B$2:$B$17521,$B214,Profile!$C$2:$C$17521,P$8))*$C$6</f>
        <v>0.111772552</v>
      </c>
      <c r="Q214" s="193">
        <f>(SUMIFS(Profile!$F$2:$F$17521,Profile!$B$2:$B$17521,$B214,Profile!$C$2:$C$17521,Q$8))*$C$6</f>
        <v>0.117781829</v>
      </c>
      <c r="R214" s="193">
        <f>(SUMIFS(Profile!$F$2:$F$17521,Profile!$B$2:$B$17521,$B214,Profile!$C$2:$C$17521,R$8))*$C$6</f>
        <v>0.1197849213</v>
      </c>
      <c r="S214" s="193">
        <f>(SUMIFS(Profile!$F$2:$F$17521,Profile!$B$2:$B$17521,$B214,Profile!$C$2:$C$17521,S$8))*$C$6</f>
        <v>0.1354090415</v>
      </c>
      <c r="T214" s="193">
        <f>(SUMIFS(Profile!$F$2:$F$17521,Profile!$B$2:$B$17521,$B214,Profile!$C$2:$C$17521,T$8))*$C$6</f>
        <v>0.1602473864</v>
      </c>
      <c r="U214" s="193">
        <f>(SUMIFS(Profile!$F$2:$F$17521,Profile!$B$2:$B$17521,$B214,Profile!$C$2:$C$17521,U$8))*$C$6</f>
        <v>0.1850857312</v>
      </c>
      <c r="V214" s="193">
        <f>(SUMIFS(Profile!$F$2:$F$17521,Profile!$B$2:$B$17521,$B214,Profile!$C$2:$C$17521,V$8))*$C$6</f>
        <v>0.2011104699</v>
      </c>
      <c r="W214" s="193">
        <f>(SUMIFS(Profile!$F$2:$F$17521,Profile!$B$2:$B$17521,$B214,Profile!$C$2:$C$17521,W$8))*$C$6</f>
        <v>0.2071197469</v>
      </c>
      <c r="X214" s="193">
        <f>(SUMIFS(Profile!$F$2:$F$17521,Profile!$B$2:$B$17521,$B214,Profile!$C$2:$C$17521,X$8))*$C$6</f>
        <v>0.2187376824</v>
      </c>
      <c r="Y214" s="193">
        <f>(SUMIFS(Profile!$F$2:$F$17521,Profile!$B$2:$B$17521,$B214,Profile!$C$2:$C$17521,Y$8))*$C$6</f>
        <v>0.2183370639</v>
      </c>
      <c r="Z214" s="193">
        <f>(SUMIFS(Profile!$F$2:$F$17521,Profile!$B$2:$B$17521,$B214,Profile!$C$2:$C$17521,Z$8))*$C$6</f>
        <v>0.2043154176</v>
      </c>
      <c r="AA214" s="193">
        <f>(SUMIFS(Profile!$F$2:$F$17521,Profile!$B$2:$B$17521,$B214,Profile!$C$2:$C$17521,AA$8))*$C$6</f>
        <v>0.229554381</v>
      </c>
      <c r="AB214" s="193">
        <f>(SUMIFS(Profile!$F$2:$F$17521,Profile!$B$2:$B$17521,$B214,Profile!$C$2:$C$17521,AB$8))*$C$6</f>
        <v>0.194299956</v>
      </c>
      <c r="AC214" s="193">
        <f>(SUMIFS(Profile!$F$2:$F$17521,Profile!$B$2:$B$17521,$B214,Profile!$C$2:$C$17521,AC$8))*$C$6</f>
        <v>0.2211413932</v>
      </c>
      <c r="AD214" s="193">
        <f>(SUMIFS(Profile!$F$2:$F$17521,Profile!$B$2:$B$17521,$B214,Profile!$C$2:$C$17521,AD$8))*$C$6</f>
        <v>0.1999086145</v>
      </c>
      <c r="AE214" s="193">
        <f>(SUMIFS(Profile!$F$2:$F$17521,Profile!$B$2:$B$17521,$B214,Profile!$C$2:$C$17521,AE$8))*$C$6</f>
        <v>0.1963030483</v>
      </c>
      <c r="AF214" s="193">
        <f>(SUMIFS(Profile!$F$2:$F$17521,Profile!$B$2:$B$17521,$B214,Profile!$C$2:$C$17521,AF$8))*$C$6</f>
        <v>0.2039147991</v>
      </c>
      <c r="AG214" s="193">
        <f>(SUMIFS(Profile!$F$2:$F$17521,Profile!$B$2:$B$17521,$B214,Profile!$C$2:$C$17521,AG$8))*$C$6</f>
        <v>0.1938993375</v>
      </c>
      <c r="AH214" s="193">
        <f>(SUMIFS(Profile!$F$2:$F$17521,Profile!$B$2:$B$17521,$B214,Profile!$C$2:$C$17521,AH$8))*$C$6</f>
        <v>0.1902937713</v>
      </c>
      <c r="AI214" s="193">
        <f>(SUMIFS(Profile!$F$2:$F$17521,Profile!$B$2:$B$17521,$B214,Profile!$C$2:$C$17521,AI$8))*$C$6</f>
        <v>0.194299956</v>
      </c>
      <c r="AJ214" s="193">
        <f>(SUMIFS(Profile!$F$2:$F$17521,Profile!$B$2:$B$17521,$B214,Profile!$C$2:$C$17521,AJ$8))*$C$6</f>
        <v>0.1830826389</v>
      </c>
      <c r="AK214" s="193">
        <f>(SUMIFS(Profile!$F$2:$F$17521,Profile!$B$2:$B$17521,$B214,Profile!$C$2:$C$17521,AK$8))*$C$6</f>
        <v>0.1750702696</v>
      </c>
      <c r="AL214" s="193">
        <f>(SUMIFS(Profile!$F$2:$F$17521,Profile!$B$2:$B$17521,$B214,Profile!$C$2:$C$17521,AL$8))*$C$6</f>
        <v>0.1758715065</v>
      </c>
      <c r="AM214" s="193">
        <f>(SUMIFS(Profile!$F$2:$F$17521,Profile!$B$2:$B$17521,$B214,Profile!$C$2:$C$17521,AM$8))*$C$6</f>
        <v>0.1999086145</v>
      </c>
      <c r="AN214" s="193">
        <f>(SUMIFS(Profile!$F$2:$F$17521,Profile!$B$2:$B$17521,$B214,Profile!$C$2:$C$17521,AN$8))*$C$6</f>
        <v>0.2271506702</v>
      </c>
      <c r="AO214" s="193">
        <f>(SUMIFS(Profile!$F$2:$F$17521,Profile!$B$2:$B$17521,$B214,Profile!$C$2:$C$17521,AO$8))*$C$6</f>
        <v>0.2367655133</v>
      </c>
      <c r="AP214" s="193">
        <f>(SUMIFS(Profile!$F$2:$F$17521,Profile!$B$2:$B$17521,$B214,Profile!$C$2:$C$17521,AP$8))*$C$6</f>
        <v>0.2187376824</v>
      </c>
      <c r="AQ214" s="193">
        <f>(SUMIFS(Profile!$F$2:$F$17521,Profile!$B$2:$B$17521,$B214,Profile!$C$2:$C$17521,AQ$8))*$C$6</f>
        <v>0.2471815935</v>
      </c>
      <c r="AR214" s="193">
        <f>(SUMIFS(Profile!$F$2:$F$17521,Profile!$B$2:$B$17521,$B214,Profile!$C$2:$C$17521,AR$8))*$C$6</f>
        <v>0.21673459</v>
      </c>
      <c r="AS214" s="193">
        <f>(SUMIFS(Profile!$F$2:$F$17521,Profile!$B$2:$B$17521,$B214,Profile!$C$2:$C$17521,AS$8))*$C$6</f>
        <v>0.2275512886</v>
      </c>
      <c r="AT214" s="193">
        <f>(SUMIFS(Profile!$F$2:$F$17521,Profile!$B$2:$B$17521,$B214,Profile!$C$2:$C$17521,AT$8))*$C$6</f>
        <v>0.2283525256</v>
      </c>
      <c r="AU214" s="193">
        <f>(SUMIFS(Profile!$F$2:$F$17521,Profile!$B$2:$B$17521,$B214,Profile!$C$2:$C$17521,AU$8))*$C$6</f>
        <v>0.2267500517</v>
      </c>
      <c r="AV214" s="193">
        <f>(SUMIFS(Profile!$F$2:$F$17521,Profile!$B$2:$B$17521,$B214,Profile!$C$2:$C$17521,AV$8))*$C$6</f>
        <v>0.2351630395</v>
      </c>
      <c r="AW214" s="193">
        <f>(SUMIFS(Profile!$F$2:$F$17521,Profile!$B$2:$B$17521,$B214,Profile!$C$2:$C$17521,AW$8))*$C$6</f>
        <v>0.2223432486</v>
      </c>
      <c r="AX214" s="193">
        <f>(SUMIFS(Profile!$F$2:$F$17521,Profile!$B$2:$B$17521,$B214,Profile!$C$2:$C$17521,AX$8))*$C$6</f>
        <v>0.2087222207</v>
      </c>
      <c r="AY214" s="193">
        <f>(SUMIFS(Profile!$F$2:$F$17521,Profile!$B$2:$B$17521,$B214,Profile!$C$2:$C$17521,AY$8))*$C$6</f>
        <v>0.2019117068</v>
      </c>
      <c r="AZ214" s="193">
        <f>(SUMIFS(Profile!$F$2:$F$17521,Profile!$B$2:$B$17521,$B214,Profile!$C$2:$C$17521,AZ$8))*$C$6</f>
        <v>0.1730671773</v>
      </c>
      <c r="BA214" s="193">
        <f t="shared" si="16"/>
        <v>9.546200143</v>
      </c>
      <c r="BB214" s="193">
        <f>(SUMIFS(Profile!$E$2:$E$17521,Profile!$B$2:$B$17521,$B214,Profile!$C$2:$C$17521,BB$8))*$C$9</f>
        <v>0</v>
      </c>
      <c r="BC214" s="193">
        <f>(SUMIFS(Profile!$E$2:$E$17521,Profile!$B$2:$B$17521,$B214,Profile!$C$2:$C$17521,BC$8))*$C$9</f>
        <v>0</v>
      </c>
      <c r="BD214" s="193">
        <f>(SUMIFS(Profile!$E$2:$E$17521,Profile!$B$2:$B$17521,$B214,Profile!$C$2:$C$17521,BD$8))*$C$9</f>
        <v>0</v>
      </c>
      <c r="BE214" s="193">
        <f>(SUMIFS(Profile!$E$2:$E$17521,Profile!$B$2:$B$17521,$B214,Profile!$C$2:$C$17521,BE$8))*$C$9</f>
        <v>0</v>
      </c>
      <c r="BF214" s="193">
        <f>(SUMIFS(Profile!$E$2:$E$17521,Profile!$B$2:$B$17521,$B214,Profile!$C$2:$C$17521,BF$8))*$C$9</f>
        <v>0</v>
      </c>
      <c r="BG214" s="193">
        <f>(SUMIFS(Profile!$E$2:$E$17521,Profile!$B$2:$B$17521,$B214,Profile!$C$2:$C$17521,BG$8))*$C$9</f>
        <v>0</v>
      </c>
      <c r="BH214" s="193">
        <f>(SUMIFS(Profile!$E$2:$E$17521,Profile!$B$2:$B$17521,$B214,Profile!$C$2:$C$17521,BH$8))*$C$9</f>
        <v>0</v>
      </c>
      <c r="BI214" s="193">
        <f>(SUMIFS(Profile!$E$2:$E$17521,Profile!$B$2:$B$17521,$B214,Profile!$C$2:$C$17521,BI$8))*$C$9</f>
        <v>0</v>
      </c>
      <c r="BJ214" s="193">
        <f>(SUMIFS(Profile!$E$2:$E$17521,Profile!$B$2:$B$17521,$B214,Profile!$C$2:$C$17521,BJ$8))*$C$9</f>
        <v>0.01623306975</v>
      </c>
      <c r="BK214" s="193">
        <f>(SUMIFS(Profile!$E$2:$E$17521,Profile!$B$2:$B$17521,$B214,Profile!$C$2:$C$17521,BK$8))*$C$9</f>
        <v>0.008035637269</v>
      </c>
      <c r="BL214" s="193">
        <f>(SUMIFS(Profile!$E$2:$E$17521,Profile!$B$2:$B$17521,$B214,Profile!$C$2:$C$17521,BL$8))*$C$9</f>
        <v>0.02424354294</v>
      </c>
      <c r="BM214" s="193">
        <f>(SUMIFS(Profile!$E$2:$E$17521,Profile!$B$2:$B$17521,$B214,Profile!$C$2:$C$17521,BM$8))*$C$9</f>
        <v>0.04864884292</v>
      </c>
      <c r="BN214" s="193">
        <f>(SUMIFS(Profile!$E$2:$E$17521,Profile!$B$2:$B$17521,$B214,Profile!$C$2:$C$17521,BN$8))*$C$9</f>
        <v>0.08503465557</v>
      </c>
      <c r="BO214" s="193">
        <f>(SUMIFS(Profile!$E$2:$E$17521,Profile!$B$2:$B$17521,$B214,Profile!$C$2:$C$17521,BO$8))*$C$9</f>
        <v>0.1228862502</v>
      </c>
      <c r="BP214" s="193">
        <f>(SUMIFS(Profile!$E$2:$E$17521,Profile!$B$2:$B$17521,$B214,Profile!$C$2:$C$17521,BP$8))*$C$9</f>
        <v>0.1832518939</v>
      </c>
      <c r="BQ214" s="193">
        <f>(SUMIFS(Profile!$E$2:$E$17521,Profile!$B$2:$B$17521,$B214,Profile!$C$2:$C$17521,BQ$8))*$C$9</f>
        <v>0.2385280033</v>
      </c>
      <c r="BR214" s="193">
        <f>(SUMIFS(Profile!$E$2:$E$17521,Profile!$B$2:$B$17521,$B214,Profile!$C$2:$C$17521,BR$8))*$C$9</f>
        <v>0.2949854547</v>
      </c>
      <c r="BS214" s="193">
        <f>(SUMIFS(Profile!$E$2:$E$17521,Profile!$B$2:$B$17521,$B214,Profile!$C$2:$C$17521,BS$8))*$C$9</f>
        <v>0.3897939445</v>
      </c>
      <c r="BT214" s="193">
        <f>(SUMIFS(Profile!$E$2:$E$17521,Profile!$B$2:$B$17521,$B214,Profile!$C$2:$C$17521,BT$8))*$C$9</f>
        <v>0.4682868593</v>
      </c>
      <c r="BU214" s="193">
        <f>(SUMIFS(Profile!$E$2:$E$17521,Profile!$B$2:$B$17521,$B214,Profile!$C$2:$C$17521,BU$8))*$C$9</f>
        <v>0.4998643909</v>
      </c>
      <c r="BV214" s="193">
        <f>(SUMIFS(Profile!$E$2:$E$17521,Profile!$B$2:$B$17521,$B214,Profile!$C$2:$C$17521,BV$8))*$C$9</f>
        <v>0.5592920615</v>
      </c>
      <c r="BW214" s="193">
        <f>(SUMIFS(Profile!$E$2:$E$17521,Profile!$B$2:$B$17521,$B214,Profile!$C$2:$C$17521,BW$8))*$C$9</f>
        <v>0.5178894121</v>
      </c>
      <c r="BX214" s="193">
        <f>(SUMIFS(Profile!$E$2:$E$17521,Profile!$B$2:$B$17521,$B214,Profile!$C$2:$C$17521,BX$8))*$C$9</f>
        <v>0.5160337047</v>
      </c>
      <c r="BY214" s="193">
        <f>(SUMIFS(Profile!$E$2:$E$17521,Profile!$B$2:$B$17521,$B214,Profile!$C$2:$C$17521,BY$8))*$C$9</f>
        <v>0.5071021149</v>
      </c>
      <c r="BZ214" s="193">
        <f>(SUMIFS(Profile!$E$2:$E$17521,Profile!$B$2:$B$17521,$B214,Profile!$C$2:$C$17521,BZ$8))*$C$9</f>
        <v>0.5469415107</v>
      </c>
      <c r="CA214" s="193">
        <f>(SUMIFS(Profile!$E$2:$E$17521,Profile!$B$2:$B$17521,$B214,Profile!$C$2:$C$17521,CA$8))*$C$9</f>
        <v>0.5377429456</v>
      </c>
      <c r="CB214" s="193">
        <f>(SUMIFS(Profile!$E$2:$E$17521,Profile!$B$2:$B$17521,$B214,Profile!$C$2:$C$17521,CB$8))*$C$9</f>
        <v>0.4910258106</v>
      </c>
      <c r="CC214" s="193">
        <f>(SUMIFS(Profile!$E$2:$E$17521,Profile!$B$2:$B$17521,$B214,Profile!$C$2:$C$17521,CC$8))*$C$9</f>
        <v>0.5422576948</v>
      </c>
      <c r="CD214" s="193">
        <f>(SUMIFS(Profile!$E$2:$E$17521,Profile!$B$2:$B$17521,$B214,Profile!$C$2:$C$17521,CD$8))*$C$9</f>
        <v>0.521593691</v>
      </c>
      <c r="CE214" s="193">
        <f>(SUMIFS(Profile!$E$2:$E$17521,Profile!$B$2:$B$17521,$B214,Profile!$C$2:$C$17521,CE$8))*$C$9</f>
        <v>0.4923739419</v>
      </c>
      <c r="CF214" s="193">
        <f>(SUMIFS(Profile!$E$2:$E$17521,Profile!$B$2:$B$17521,$B214,Profile!$C$2:$C$17521,CF$8))*$C$9</f>
        <v>0.4226843602</v>
      </c>
      <c r="CG214" s="193">
        <f>(SUMIFS(Profile!$E$2:$E$17521,Profile!$B$2:$B$17521,$B214,Profile!$C$2:$C$17521,CG$8))*$C$9</f>
        <v>0.3365646687</v>
      </c>
      <c r="CH214" s="193">
        <f>(SUMIFS(Profile!$E$2:$E$17521,Profile!$B$2:$B$17521,$B214,Profile!$C$2:$C$17521,CH$8))*$C$9</f>
        <v>0.3006614411</v>
      </c>
      <c r="CI214" s="193">
        <f>(SUMIFS(Profile!$E$2:$E$17521,Profile!$B$2:$B$17521,$B214,Profile!$C$2:$C$17521,CI$8))*$C$9</f>
        <v>0.2576903824</v>
      </c>
      <c r="CJ214" s="193">
        <f>(SUMIFS(Profile!$E$2:$E$17521,Profile!$B$2:$B$17521,$B214,Profile!$C$2:$C$17521,CJ$8))*$C$9</f>
        <v>0.2019364417</v>
      </c>
      <c r="CK214" s="193">
        <f>(SUMIFS(Profile!$E$2:$E$17521,Profile!$B$2:$B$17521,$B214,Profile!$C$2:$C$17521,CK$8))*$C$9</f>
        <v>0.1540939572</v>
      </c>
      <c r="CL214" s="193">
        <f>(SUMIFS(Profile!$E$2:$E$17521,Profile!$B$2:$B$17521,$B214,Profile!$C$2:$C$17521,CL$8))*$C$9</f>
        <v>0.1133377831</v>
      </c>
      <c r="CM214" s="193">
        <f>(SUMIFS(Profile!$E$2:$E$17521,Profile!$B$2:$B$17521,$B214,Profile!$C$2:$C$17521,CM$8))*$C$9</f>
        <v>0.07669339247</v>
      </c>
      <c r="CN214" s="193">
        <f>(SUMIFS(Profile!$E$2:$E$17521,Profile!$B$2:$B$17521,$B214,Profile!$C$2:$C$17521,CN$8))*$C$9</f>
        <v>0.04616436655</v>
      </c>
      <c r="CO214" s="193">
        <f>(SUMIFS(Profile!$E$2:$E$17521,Profile!$B$2:$B$17521,$B214,Profile!$C$2:$C$17521,CO$8))*$C$9</f>
        <v>0.01638134872</v>
      </c>
      <c r="CP214" s="193">
        <f>(SUMIFS(Profile!$E$2:$E$17521,Profile!$B$2:$B$17521,$B214,Profile!$C$2:$C$17521,CP$8))*$C$9</f>
        <v>0.007903137724</v>
      </c>
      <c r="CQ214" s="193">
        <f>(SUMIFS(Profile!$E$2:$E$17521,Profile!$B$2:$B$17521,$B214,Profile!$C$2:$C$17521,CQ$8))*$C$9</f>
        <v>0.00004342955491</v>
      </c>
      <c r="CR214" s="193">
        <f>(SUMIFS(Profile!$E$2:$E$17521,Profile!$B$2:$B$17521,$B214,Profile!$C$2:$C$17521,CR$8))*$C$9</f>
        <v>0</v>
      </c>
      <c r="CS214" s="193">
        <f>(SUMIFS(Profile!$E$2:$E$17521,Profile!$B$2:$B$17521,$B214,Profile!$C$2:$C$17521,CS$8))*$C$9</f>
        <v>0</v>
      </c>
      <c r="CT214" s="193">
        <f>(SUMIFS(Profile!$E$2:$E$17521,Profile!$B$2:$B$17521,$B214,Profile!$C$2:$C$17521,CT$8))*$C$9</f>
        <v>0</v>
      </c>
      <c r="CU214" s="193">
        <f>(SUMIFS(Profile!$E$2:$E$17521,Profile!$B$2:$B$17521,$B214,Profile!$C$2:$C$17521,CU$8))*$C$9</f>
        <v>0</v>
      </c>
      <c r="CV214" s="193">
        <f>(SUMIFS(Profile!$E$2:$E$17521,Profile!$B$2:$B$17521,$B214,Profile!$C$2:$C$17521,CV$8))*$C$9</f>
        <v>0</v>
      </c>
      <c r="CW214" s="193">
        <f>(SUMIFS(Profile!$E$2:$E$17521,Profile!$B$2:$B$17521,$B214,Profile!$C$2:$C$17521,CW$8))*$C$9</f>
        <v>0</v>
      </c>
      <c r="CX214" s="193">
        <f t="shared" si="17"/>
        <v>4.741691232</v>
      </c>
      <c r="CY214" s="193">
        <f t="shared" ref="CY214:ET214" si="1032">MAX(BB214-E214,0)</f>
        <v>0</v>
      </c>
      <c r="CZ214" s="193">
        <f t="shared" si="1032"/>
        <v>0</v>
      </c>
      <c r="DA214" s="193">
        <f t="shared" si="1032"/>
        <v>0</v>
      </c>
      <c r="DB214" s="193">
        <f t="shared" si="1032"/>
        <v>0</v>
      </c>
      <c r="DC214" s="193">
        <f t="shared" si="1032"/>
        <v>0</v>
      </c>
      <c r="DD214" s="193">
        <f t="shared" si="1032"/>
        <v>0</v>
      </c>
      <c r="DE214" s="193">
        <f t="shared" si="1032"/>
        <v>0</v>
      </c>
      <c r="DF214" s="193">
        <f t="shared" si="1032"/>
        <v>0</v>
      </c>
      <c r="DG214" s="193">
        <f t="shared" si="1032"/>
        <v>0</v>
      </c>
      <c r="DH214" s="193">
        <f t="shared" si="1032"/>
        <v>0</v>
      </c>
      <c r="DI214" s="193">
        <f t="shared" si="1032"/>
        <v>0</v>
      </c>
      <c r="DJ214" s="193">
        <f t="shared" si="1032"/>
        <v>0</v>
      </c>
      <c r="DK214" s="193">
        <f t="shared" si="1032"/>
        <v>0</v>
      </c>
      <c r="DL214" s="193">
        <f t="shared" si="1032"/>
        <v>0.003101328917</v>
      </c>
      <c r="DM214" s="193">
        <f t="shared" si="1032"/>
        <v>0.04784285241</v>
      </c>
      <c r="DN214" s="193">
        <f t="shared" si="1032"/>
        <v>0.07828061699</v>
      </c>
      <c r="DO214" s="193">
        <f t="shared" si="1032"/>
        <v>0.1098997235</v>
      </c>
      <c r="DP214" s="193">
        <f t="shared" si="1032"/>
        <v>0.1886834747</v>
      </c>
      <c r="DQ214" s="193">
        <f t="shared" si="1032"/>
        <v>0.2611671124</v>
      </c>
      <c r="DR214" s="193">
        <f t="shared" si="1032"/>
        <v>0.2811267085</v>
      </c>
      <c r="DS214" s="193">
        <f t="shared" si="1032"/>
        <v>0.3409549976</v>
      </c>
      <c r="DT214" s="193">
        <f t="shared" si="1032"/>
        <v>0.3135739945</v>
      </c>
      <c r="DU214" s="193">
        <f t="shared" si="1032"/>
        <v>0.2864793238</v>
      </c>
      <c r="DV214" s="193">
        <f t="shared" si="1032"/>
        <v>0.3128021589</v>
      </c>
      <c r="DW214" s="193">
        <f t="shared" si="1032"/>
        <v>0.3258001175</v>
      </c>
      <c r="DX214" s="193">
        <f t="shared" si="1032"/>
        <v>0.3378343312</v>
      </c>
      <c r="DY214" s="193">
        <f t="shared" si="1032"/>
        <v>0.2947227623</v>
      </c>
      <c r="DZ214" s="193">
        <f t="shared" si="1032"/>
        <v>0.3383428956</v>
      </c>
      <c r="EA214" s="193">
        <f t="shared" si="1032"/>
        <v>0.3276943536</v>
      </c>
      <c r="EB214" s="193">
        <f t="shared" si="1032"/>
        <v>0.3020801706</v>
      </c>
      <c r="EC214" s="193">
        <f t="shared" si="1032"/>
        <v>0.2283844043</v>
      </c>
      <c r="ED214" s="193">
        <f t="shared" si="1032"/>
        <v>0.1534820298</v>
      </c>
      <c r="EE214" s="193">
        <f t="shared" si="1032"/>
        <v>0.1255911715</v>
      </c>
      <c r="EF214" s="193">
        <f t="shared" si="1032"/>
        <v>0.08181887583</v>
      </c>
      <c r="EG214" s="193">
        <f t="shared" si="1032"/>
        <v>0.002027827188</v>
      </c>
      <c r="EH214" s="193">
        <f t="shared" si="1032"/>
        <v>0</v>
      </c>
      <c r="EI214" s="193">
        <f t="shared" si="1032"/>
        <v>0</v>
      </c>
      <c r="EJ214" s="193">
        <f t="shared" si="1032"/>
        <v>0</v>
      </c>
      <c r="EK214" s="193">
        <f t="shared" si="1032"/>
        <v>0</v>
      </c>
      <c r="EL214" s="193">
        <f t="shared" si="1032"/>
        <v>0</v>
      </c>
      <c r="EM214" s="193">
        <f t="shared" si="1032"/>
        <v>0</v>
      </c>
      <c r="EN214" s="193">
        <f t="shared" si="1032"/>
        <v>0</v>
      </c>
      <c r="EO214" s="193">
        <f t="shared" si="1032"/>
        <v>0</v>
      </c>
      <c r="EP214" s="193">
        <f t="shared" si="1032"/>
        <v>0</v>
      </c>
      <c r="EQ214" s="193">
        <f t="shared" si="1032"/>
        <v>0</v>
      </c>
      <c r="ER214" s="193">
        <f t="shared" si="1032"/>
        <v>0</v>
      </c>
      <c r="ES214" s="193">
        <f t="shared" si="1032"/>
        <v>0</v>
      </c>
      <c r="ET214" s="193">
        <f t="shared" si="1032"/>
        <v>0</v>
      </c>
      <c r="EU214" s="193">
        <f t="shared" si="19"/>
        <v>4.804508911</v>
      </c>
      <c r="EV214" s="193">
        <f t="shared" ref="EV214:GQ214" si="1033">BB214-CY214</f>
        <v>0</v>
      </c>
      <c r="EW214" s="193">
        <f t="shared" si="1033"/>
        <v>0</v>
      </c>
      <c r="EX214" s="193">
        <f t="shared" si="1033"/>
        <v>0</v>
      </c>
      <c r="EY214" s="193">
        <f t="shared" si="1033"/>
        <v>0</v>
      </c>
      <c r="EZ214" s="193">
        <f t="shared" si="1033"/>
        <v>0</v>
      </c>
      <c r="FA214" s="193">
        <f t="shared" si="1033"/>
        <v>0</v>
      </c>
      <c r="FB214" s="193">
        <f t="shared" si="1033"/>
        <v>0</v>
      </c>
      <c r="FC214" s="193">
        <f t="shared" si="1033"/>
        <v>0</v>
      </c>
      <c r="FD214" s="193">
        <f t="shared" si="1033"/>
        <v>0.01623306975</v>
      </c>
      <c r="FE214" s="193">
        <f t="shared" si="1033"/>
        <v>0.008035637269</v>
      </c>
      <c r="FF214" s="193">
        <f t="shared" si="1033"/>
        <v>0.02424354294</v>
      </c>
      <c r="FG214" s="193">
        <f t="shared" si="1033"/>
        <v>0.04864884292</v>
      </c>
      <c r="FH214" s="193">
        <f t="shared" si="1033"/>
        <v>0.08503465557</v>
      </c>
      <c r="FI214" s="193">
        <f t="shared" si="1033"/>
        <v>0.1197849213</v>
      </c>
      <c r="FJ214" s="193">
        <f t="shared" si="1033"/>
        <v>0.1354090415</v>
      </c>
      <c r="FK214" s="193">
        <f t="shared" si="1033"/>
        <v>0.1602473864</v>
      </c>
      <c r="FL214" s="193">
        <f t="shared" si="1033"/>
        <v>0.1850857312</v>
      </c>
      <c r="FM214" s="193">
        <f t="shared" si="1033"/>
        <v>0.2011104699</v>
      </c>
      <c r="FN214" s="193">
        <f t="shared" si="1033"/>
        <v>0.2071197469</v>
      </c>
      <c r="FO214" s="193">
        <f t="shared" si="1033"/>
        <v>0.2187376824</v>
      </c>
      <c r="FP214" s="193">
        <f t="shared" si="1033"/>
        <v>0.2183370639</v>
      </c>
      <c r="FQ214" s="193">
        <f t="shared" si="1033"/>
        <v>0.2043154176</v>
      </c>
      <c r="FR214" s="193">
        <f t="shared" si="1033"/>
        <v>0.229554381</v>
      </c>
      <c r="FS214" s="193">
        <f t="shared" si="1033"/>
        <v>0.194299956</v>
      </c>
      <c r="FT214" s="193">
        <f t="shared" si="1033"/>
        <v>0.2211413932</v>
      </c>
      <c r="FU214" s="193">
        <f t="shared" si="1033"/>
        <v>0.1999086145</v>
      </c>
      <c r="FV214" s="193">
        <f t="shared" si="1033"/>
        <v>0.1963030483</v>
      </c>
      <c r="FW214" s="193">
        <f t="shared" si="1033"/>
        <v>0.2039147991</v>
      </c>
      <c r="FX214" s="193">
        <f t="shared" si="1033"/>
        <v>0.1938993375</v>
      </c>
      <c r="FY214" s="193">
        <f t="shared" si="1033"/>
        <v>0.1902937713</v>
      </c>
      <c r="FZ214" s="193">
        <f t="shared" si="1033"/>
        <v>0.194299956</v>
      </c>
      <c r="GA214" s="193">
        <f t="shared" si="1033"/>
        <v>0.1830826389</v>
      </c>
      <c r="GB214" s="193">
        <f t="shared" si="1033"/>
        <v>0.1750702696</v>
      </c>
      <c r="GC214" s="193">
        <f t="shared" si="1033"/>
        <v>0.1758715065</v>
      </c>
      <c r="GD214" s="193">
        <f t="shared" si="1033"/>
        <v>0.1999086145</v>
      </c>
      <c r="GE214" s="193">
        <f t="shared" si="1033"/>
        <v>0.1540939572</v>
      </c>
      <c r="GF214" s="193">
        <f t="shared" si="1033"/>
        <v>0.1133377831</v>
      </c>
      <c r="GG214" s="193">
        <f t="shared" si="1033"/>
        <v>0.07669339247</v>
      </c>
      <c r="GH214" s="193">
        <f t="shared" si="1033"/>
        <v>0.04616436655</v>
      </c>
      <c r="GI214" s="193">
        <f t="shared" si="1033"/>
        <v>0.01638134872</v>
      </c>
      <c r="GJ214" s="193">
        <f t="shared" si="1033"/>
        <v>0.007903137724</v>
      </c>
      <c r="GK214" s="193">
        <f t="shared" si="1033"/>
        <v>0.00004342955491</v>
      </c>
      <c r="GL214" s="193">
        <f t="shared" si="1033"/>
        <v>0</v>
      </c>
      <c r="GM214" s="193">
        <f t="shared" si="1033"/>
        <v>0</v>
      </c>
      <c r="GN214" s="193">
        <f t="shared" si="1033"/>
        <v>0</v>
      </c>
      <c r="GO214" s="193">
        <f t="shared" si="1033"/>
        <v>0</v>
      </c>
      <c r="GP214" s="193">
        <f t="shared" si="1033"/>
        <v>0</v>
      </c>
      <c r="GQ214" s="193">
        <f t="shared" si="1033"/>
        <v>0</v>
      </c>
      <c r="GR214" s="193">
        <f t="shared" si="21"/>
        <v>3.854057992</v>
      </c>
      <c r="GS214" s="193">
        <f t="shared" ref="GS214:IN214" si="1034">E214-EV214</f>
        <v>0.1774739804</v>
      </c>
      <c r="GT214" s="193">
        <f t="shared" si="1034"/>
        <v>0.1498313062</v>
      </c>
      <c r="GU214" s="193">
        <f t="shared" si="1034"/>
        <v>0.1310022383</v>
      </c>
      <c r="GV214" s="193">
        <f t="shared" si="1034"/>
        <v>0.1221886321</v>
      </c>
      <c r="GW214" s="193">
        <f t="shared" si="1034"/>
        <v>0.1173812105</v>
      </c>
      <c r="GX214" s="193">
        <f t="shared" si="1034"/>
        <v>0.1109713151</v>
      </c>
      <c r="GY214" s="193">
        <f t="shared" si="1034"/>
        <v>0.1105706966</v>
      </c>
      <c r="GZ214" s="193">
        <f t="shared" si="1034"/>
        <v>0.1097694597</v>
      </c>
      <c r="HA214" s="193">
        <f t="shared" si="1034"/>
        <v>0.08632525751</v>
      </c>
      <c r="HB214" s="193">
        <f t="shared" si="1034"/>
        <v>0.1001313485</v>
      </c>
      <c r="HC214" s="193">
        <f t="shared" si="1034"/>
        <v>0.08672777211</v>
      </c>
      <c r="HD214" s="193">
        <f t="shared" si="1034"/>
        <v>0.06312370907</v>
      </c>
      <c r="HE214" s="193">
        <f t="shared" si="1034"/>
        <v>0.0327471734</v>
      </c>
      <c r="HF214" s="193">
        <f t="shared" si="1034"/>
        <v>0</v>
      </c>
      <c r="HG214" s="193">
        <f t="shared" si="1034"/>
        <v>0</v>
      </c>
      <c r="HH214" s="193">
        <f t="shared" si="1034"/>
        <v>0</v>
      </c>
      <c r="HI214" s="193">
        <f t="shared" si="1034"/>
        <v>0</v>
      </c>
      <c r="HJ214" s="193">
        <f t="shared" si="1034"/>
        <v>0</v>
      </c>
      <c r="HK214" s="193">
        <f t="shared" si="1034"/>
        <v>0</v>
      </c>
      <c r="HL214" s="193">
        <f t="shared" si="1034"/>
        <v>0</v>
      </c>
      <c r="HM214" s="193">
        <f t="shared" si="1034"/>
        <v>0</v>
      </c>
      <c r="HN214" s="193">
        <f t="shared" si="1034"/>
        <v>0</v>
      </c>
      <c r="HO214" s="193">
        <f t="shared" si="1034"/>
        <v>0</v>
      </c>
      <c r="HP214" s="193">
        <f t="shared" si="1034"/>
        <v>0</v>
      </c>
      <c r="HQ214" s="193">
        <f t="shared" si="1034"/>
        <v>0</v>
      </c>
      <c r="HR214" s="193">
        <f t="shared" si="1034"/>
        <v>0</v>
      </c>
      <c r="HS214" s="193">
        <f t="shared" si="1034"/>
        <v>0</v>
      </c>
      <c r="HT214" s="193">
        <f t="shared" si="1034"/>
        <v>0</v>
      </c>
      <c r="HU214" s="193">
        <f t="shared" si="1034"/>
        <v>0</v>
      </c>
      <c r="HV214" s="193">
        <f t="shared" si="1034"/>
        <v>0</v>
      </c>
      <c r="HW214" s="193">
        <f t="shared" si="1034"/>
        <v>0</v>
      </c>
      <c r="HX214" s="193">
        <f t="shared" si="1034"/>
        <v>0</v>
      </c>
      <c r="HY214" s="193">
        <f t="shared" si="1034"/>
        <v>0</v>
      </c>
      <c r="HZ214" s="193">
        <f t="shared" si="1034"/>
        <v>0</v>
      </c>
      <c r="IA214" s="193">
        <f t="shared" si="1034"/>
        <v>0</v>
      </c>
      <c r="IB214" s="193">
        <f t="shared" si="1034"/>
        <v>0.07305671296</v>
      </c>
      <c r="IC214" s="193">
        <f t="shared" si="1034"/>
        <v>0.1234277302</v>
      </c>
      <c r="ID214" s="193">
        <f t="shared" si="1034"/>
        <v>0.1420442899</v>
      </c>
      <c r="IE214" s="193">
        <f t="shared" si="1034"/>
        <v>0.2010172269</v>
      </c>
      <c r="IF214" s="193">
        <f t="shared" si="1034"/>
        <v>0.2003532413</v>
      </c>
      <c r="IG214" s="193">
        <f t="shared" si="1034"/>
        <v>0.2196481509</v>
      </c>
      <c r="IH214" s="193">
        <f t="shared" si="1034"/>
        <v>0.228309096</v>
      </c>
      <c r="II214" s="193">
        <f t="shared" si="1034"/>
        <v>0.2267500517</v>
      </c>
      <c r="IJ214" s="193">
        <f t="shared" si="1034"/>
        <v>0.2351630395</v>
      </c>
      <c r="IK214" s="193">
        <f t="shared" si="1034"/>
        <v>0.2223432486</v>
      </c>
      <c r="IL214" s="193">
        <f t="shared" si="1034"/>
        <v>0.2087222207</v>
      </c>
      <c r="IM214" s="193">
        <f t="shared" si="1034"/>
        <v>0.2019117068</v>
      </c>
      <c r="IN214" s="193">
        <f t="shared" si="1034"/>
        <v>0.1730671773</v>
      </c>
      <c r="IO214" s="193">
        <f t="shared" si="23"/>
        <v>2.455813893</v>
      </c>
      <c r="IP214" s="193">
        <f t="shared" si="29"/>
        <v>2.086423482</v>
      </c>
      <c r="IQ214" s="193">
        <f t="shared" ref="IQ214:KK214" si="1035">MAX((MIN(CZ214+IP214,$IO$7))-GT214,0)</f>
        <v>1.936592176</v>
      </c>
      <c r="IR214" s="193">
        <f t="shared" si="1035"/>
        <v>1.805589938</v>
      </c>
      <c r="IS214" s="193">
        <f t="shared" si="1035"/>
        <v>1.683401305</v>
      </c>
      <c r="IT214" s="193">
        <f t="shared" si="1035"/>
        <v>1.566020095</v>
      </c>
      <c r="IU214" s="193">
        <f t="shared" si="1035"/>
        <v>1.45504878</v>
      </c>
      <c r="IV214" s="193">
        <f t="shared" si="1035"/>
        <v>1.344478083</v>
      </c>
      <c r="IW214" s="193">
        <f t="shared" si="1035"/>
        <v>1.234708624</v>
      </c>
      <c r="IX214" s="193">
        <f t="shared" si="1035"/>
        <v>1.148383366</v>
      </c>
      <c r="IY214" s="193">
        <f t="shared" si="1035"/>
        <v>1.048252018</v>
      </c>
      <c r="IZ214" s="193">
        <f t="shared" si="1035"/>
        <v>0.9615242455</v>
      </c>
      <c r="JA214" s="193">
        <f t="shared" si="1035"/>
        <v>0.8984005365</v>
      </c>
      <c r="JB214" s="193">
        <f t="shared" si="1035"/>
        <v>0.8656533631</v>
      </c>
      <c r="JC214" s="193">
        <f t="shared" si="1035"/>
        <v>0.868754692</v>
      </c>
      <c r="JD214" s="193">
        <f t="shared" si="1035"/>
        <v>0.9165975444</v>
      </c>
      <c r="JE214" s="193">
        <f t="shared" si="1035"/>
        <v>0.9948781614</v>
      </c>
      <c r="JF214" s="193">
        <f t="shared" si="1035"/>
        <v>1.104777885</v>
      </c>
      <c r="JG214" s="193">
        <f t="shared" si="1035"/>
        <v>1.29346136</v>
      </c>
      <c r="JH214" s="193">
        <f t="shared" si="1035"/>
        <v>1.554628472</v>
      </c>
      <c r="JI214" s="193">
        <f t="shared" si="1035"/>
        <v>1.83575518</v>
      </c>
      <c r="JJ214" s="193">
        <f t="shared" si="1035"/>
        <v>2.176710178</v>
      </c>
      <c r="JK214" s="193">
        <f t="shared" si="1035"/>
        <v>2.490284173</v>
      </c>
      <c r="JL214" s="193">
        <f t="shared" si="1035"/>
        <v>2.776763496</v>
      </c>
      <c r="JM214" s="193">
        <f t="shared" si="1035"/>
        <v>3.089565655</v>
      </c>
      <c r="JN214" s="193">
        <f t="shared" si="1035"/>
        <v>3.415365773</v>
      </c>
      <c r="JO214" s="193">
        <f t="shared" si="1035"/>
        <v>3.753200104</v>
      </c>
      <c r="JP214" s="193">
        <f t="shared" si="1035"/>
        <v>4.047922866</v>
      </c>
      <c r="JQ214" s="193">
        <f t="shared" si="1035"/>
        <v>4.386265762</v>
      </c>
      <c r="JR214" s="193">
        <f t="shared" si="1035"/>
        <v>4.713960115</v>
      </c>
      <c r="JS214" s="193">
        <f t="shared" si="1035"/>
        <v>5</v>
      </c>
      <c r="JT214" s="193">
        <f t="shared" si="1035"/>
        <v>5</v>
      </c>
      <c r="JU214" s="193">
        <f t="shared" si="1035"/>
        <v>5</v>
      </c>
      <c r="JV214" s="193">
        <f t="shared" si="1035"/>
        <v>5</v>
      </c>
      <c r="JW214" s="193">
        <f t="shared" si="1035"/>
        <v>5</v>
      </c>
      <c r="JX214" s="193">
        <f t="shared" si="1035"/>
        <v>5</v>
      </c>
      <c r="JY214" s="193">
        <f t="shared" si="1035"/>
        <v>4.926943287</v>
      </c>
      <c r="JZ214" s="193">
        <f t="shared" si="1035"/>
        <v>4.803515557</v>
      </c>
      <c r="KA214" s="193">
        <f t="shared" si="1035"/>
        <v>4.661471267</v>
      </c>
      <c r="KB214" s="193">
        <f t="shared" si="1035"/>
        <v>4.46045404</v>
      </c>
      <c r="KC214" s="193">
        <f t="shared" si="1035"/>
        <v>4.260100799</v>
      </c>
      <c r="KD214" s="193">
        <f t="shared" si="1035"/>
        <v>4.040452648</v>
      </c>
      <c r="KE214" s="193">
        <f t="shared" si="1035"/>
        <v>3.812143552</v>
      </c>
      <c r="KF214" s="193">
        <f t="shared" si="1035"/>
        <v>3.5853935</v>
      </c>
      <c r="KG214" s="193">
        <f t="shared" si="1035"/>
        <v>3.350230461</v>
      </c>
      <c r="KH214" s="193">
        <f t="shared" si="1035"/>
        <v>3.127887212</v>
      </c>
      <c r="KI214" s="193">
        <f t="shared" si="1035"/>
        <v>2.919164991</v>
      </c>
      <c r="KJ214" s="193">
        <f t="shared" si="1035"/>
        <v>2.717253285</v>
      </c>
      <c r="KK214" s="193">
        <f t="shared" si="1035"/>
        <v>2.544186107</v>
      </c>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row>
    <row r="215" ht="14.25" customHeight="1">
      <c r="A215" s="1">
        <v>7.0</v>
      </c>
      <c r="B215" s="1">
        <f t="shared" ref="B215:C215" si="1036">B214+1</f>
        <v>205</v>
      </c>
      <c r="C215" s="267">
        <f t="shared" si="1036"/>
        <v>43670</v>
      </c>
      <c r="D215" s="193">
        <f t="shared" si="15"/>
        <v>9.459403216</v>
      </c>
      <c r="E215" s="193">
        <f>(SUMIFS(Profile!$F$2:$F$17521,Profile!$B$2:$B$17521,$B215,Profile!$C$2:$C$17521,E$8))*$C$6</f>
        <v>0.1518343986</v>
      </c>
      <c r="F215" s="193">
        <f>(SUMIFS(Profile!$F$2:$F$17521,Profile!$B$2:$B$17521,$B215,Profile!$C$2:$C$17521,F$8))*$C$6</f>
        <v>0.1394152261</v>
      </c>
      <c r="G215" s="193">
        <f>(SUMIFS(Profile!$F$2:$F$17521,Profile!$B$2:$B$17521,$B215,Profile!$C$2:$C$17521,G$8))*$C$6</f>
        <v>0.1334059491</v>
      </c>
      <c r="H215" s="193">
        <f>(SUMIFS(Profile!$F$2:$F$17521,Profile!$B$2:$B$17521,$B215,Profile!$C$2:$C$17521,H$8))*$C$6</f>
        <v>0.1253935798</v>
      </c>
      <c r="I215" s="193">
        <f>(SUMIFS(Profile!$F$2:$F$17521,Profile!$B$2:$B$17521,$B215,Profile!$C$2:$C$17521,I$8))*$C$6</f>
        <v>0.1185830659</v>
      </c>
      <c r="J215" s="193">
        <f>(SUMIFS(Profile!$F$2:$F$17521,Profile!$B$2:$B$17521,$B215,Profile!$C$2:$C$17521,J$8))*$C$6</f>
        <v>0.1153781182</v>
      </c>
      <c r="K215" s="193">
        <f>(SUMIFS(Profile!$F$2:$F$17521,Profile!$B$2:$B$17521,$B215,Profile!$C$2:$C$17521,K$8))*$C$6</f>
        <v>0.1129744074</v>
      </c>
      <c r="L215" s="193">
        <f>(SUMIFS(Profile!$F$2:$F$17521,Profile!$B$2:$B$17521,$B215,Profile!$C$2:$C$17521,L$8))*$C$6</f>
        <v>0.1089682227</v>
      </c>
      <c r="M215" s="193">
        <f>(SUMIFS(Profile!$F$2:$F$17521,Profile!$B$2:$B$17521,$B215,Profile!$C$2:$C$17521,M$8))*$C$6</f>
        <v>0.1061638935</v>
      </c>
      <c r="N215" s="193">
        <f>(SUMIFS(Profile!$F$2:$F$17521,Profile!$B$2:$B$17521,$B215,Profile!$C$2:$C$17521,N$8))*$C$6</f>
        <v>0.1065645119</v>
      </c>
      <c r="O215" s="193">
        <f>(SUMIFS(Profile!$F$2:$F$17521,Profile!$B$2:$B$17521,$B215,Profile!$C$2:$C$17521,O$8))*$C$6</f>
        <v>0.1069651304</v>
      </c>
      <c r="P215" s="193">
        <f>(SUMIFS(Profile!$F$2:$F$17521,Profile!$B$2:$B$17521,$B215,Profile!$C$2:$C$17521,P$8))*$C$6</f>
        <v>0.1129744074</v>
      </c>
      <c r="Q215" s="193">
        <f>(SUMIFS(Profile!$F$2:$F$17521,Profile!$B$2:$B$17521,$B215,Profile!$C$2:$C$17521,Q$8))*$C$6</f>
        <v>0.1153781182</v>
      </c>
      <c r="R215" s="193">
        <f>(SUMIFS(Profile!$F$2:$F$17521,Profile!$B$2:$B$17521,$B215,Profile!$C$2:$C$17521,R$8))*$C$6</f>
        <v>0.1225892506</v>
      </c>
      <c r="S215" s="193">
        <f>(SUMIFS(Profile!$F$2:$F$17521,Profile!$B$2:$B$17521,$B215,Profile!$C$2:$C$17521,S$8))*$C$6</f>
        <v>0.1362102784</v>
      </c>
      <c r="T215" s="193">
        <f>(SUMIFS(Profile!$F$2:$F$17521,Profile!$B$2:$B$17521,$B215,Profile!$C$2:$C$17521,T$8))*$C$6</f>
        <v>0.1598467679</v>
      </c>
      <c r="U215" s="193">
        <f>(SUMIFS(Profile!$F$2:$F$17521,Profile!$B$2:$B$17521,$B215,Profile!$C$2:$C$17521,U$8))*$C$6</f>
        <v>0.1790764543</v>
      </c>
      <c r="V215" s="193">
        <f>(SUMIFS(Profile!$F$2:$F$17521,Profile!$B$2:$B$17521,$B215,Profile!$C$2:$C$17521,V$8))*$C$6</f>
        <v>0.1947005744</v>
      </c>
      <c r="W215" s="193">
        <f>(SUMIFS(Profile!$F$2:$F$17521,Profile!$B$2:$B$17521,$B215,Profile!$C$2:$C$17521,W$8))*$C$6</f>
        <v>0.2011104699</v>
      </c>
      <c r="X215" s="193">
        <f>(SUMIFS(Profile!$F$2:$F$17521,Profile!$B$2:$B$17521,$B215,Profile!$C$2:$C$17521,X$8))*$C$6</f>
        <v>0.223545104</v>
      </c>
      <c r="Y215" s="193">
        <f>(SUMIFS(Profile!$F$2:$F$17521,Profile!$B$2:$B$17521,$B215,Profile!$C$2:$C$17521,Y$8))*$C$6</f>
        <v>0.2403710795</v>
      </c>
      <c r="Z215" s="193">
        <f>(SUMIFS(Profile!$F$2:$F$17521,Profile!$B$2:$B$17521,$B215,Profile!$C$2:$C$17521,Z$8))*$C$6</f>
        <v>0.2379673687</v>
      </c>
      <c r="AA215" s="193">
        <f>(SUMIFS(Profile!$F$2:$F$17521,Profile!$B$2:$B$17521,$B215,Profile!$C$2:$C$17521,AA$8))*$C$6</f>
        <v>0.2255481963</v>
      </c>
      <c r="AB215" s="193">
        <f>(SUMIFS(Profile!$F$2:$F$17521,Profile!$B$2:$B$17521,$B215,Profile!$C$2:$C$17521,AB$8))*$C$6</f>
        <v>0.2243463409</v>
      </c>
      <c r="AC215" s="193">
        <f>(SUMIFS(Profile!$F$2:$F$17521,Profile!$B$2:$B$17521,$B215,Profile!$C$2:$C$17521,AC$8))*$C$6</f>
        <v>0.2291537625</v>
      </c>
      <c r="AD215" s="193">
        <f>(SUMIFS(Profile!$F$2:$F$17521,Profile!$B$2:$B$17521,$B215,Profile!$C$2:$C$17521,AD$8))*$C$6</f>
        <v>0.2403710795</v>
      </c>
      <c r="AE215" s="193">
        <f>(SUMIFS(Profile!$F$2:$F$17521,Profile!$B$2:$B$17521,$B215,Profile!$C$2:$C$17521,AE$8))*$C$6</f>
        <v>0.2431754088</v>
      </c>
      <c r="AF215" s="193">
        <f>(SUMIFS(Profile!$F$2:$F$17521,Profile!$B$2:$B$17521,$B215,Profile!$C$2:$C$17521,AF$8))*$C$6</f>
        <v>0.2359642764</v>
      </c>
      <c r="AG215" s="193">
        <f>(SUMIFS(Profile!$F$2:$F$17521,Profile!$B$2:$B$17521,$B215,Profile!$C$2:$C$17521,AG$8))*$C$6</f>
        <v>0.2203401562</v>
      </c>
      <c r="AH215" s="193">
        <f>(SUMIFS(Profile!$F$2:$F$17521,Profile!$B$2:$B$17521,$B215,Profile!$C$2:$C$17521,AH$8))*$C$6</f>
        <v>0.2267500517</v>
      </c>
      <c r="AI215" s="193">
        <f>(SUMIFS(Profile!$F$2:$F$17521,Profile!$B$2:$B$17521,$B215,Profile!$C$2:$C$17521,AI$8))*$C$6</f>
        <v>0.2415729349</v>
      </c>
      <c r="AJ215" s="193">
        <f>(SUMIFS(Profile!$F$2:$F$17521,Profile!$B$2:$B$17521,$B215,Profile!$C$2:$C$17521,AJ$8))*$C$6</f>
        <v>0.2307562363</v>
      </c>
      <c r="AK215" s="193">
        <f>(SUMIFS(Profile!$F$2:$F$17521,Profile!$B$2:$B$17521,$B215,Profile!$C$2:$C$17521,AK$8))*$C$6</f>
        <v>0.2335605656</v>
      </c>
      <c r="AL215" s="193">
        <f>(SUMIFS(Profile!$F$2:$F$17521,Profile!$B$2:$B$17521,$B215,Profile!$C$2:$C$17521,AL$8))*$C$6</f>
        <v>0.2383679872</v>
      </c>
      <c r="AM215" s="193">
        <f>(SUMIFS(Profile!$F$2:$F$17521,Profile!$B$2:$B$17521,$B215,Profile!$C$2:$C$17521,AM$8))*$C$6</f>
        <v>0.2644081875</v>
      </c>
      <c r="AN215" s="193">
        <f>(SUMIFS(Profile!$F$2:$F$17521,Profile!$B$2:$B$17521,$B215,Profile!$C$2:$C$17521,AN$8))*$C$6</f>
        <v>0.2876440585</v>
      </c>
      <c r="AO215" s="193">
        <f>(SUMIFS(Profile!$F$2:$F$17521,Profile!$B$2:$B$17521,$B215,Profile!$C$2:$C$17521,AO$8))*$C$6</f>
        <v>0.2788304523</v>
      </c>
      <c r="AP215" s="193">
        <f>(SUMIFS(Profile!$F$2:$F$17521,Profile!$B$2:$B$17521,$B215,Profile!$C$2:$C$17521,AP$8))*$C$6</f>
        <v>0.2563958182</v>
      </c>
      <c r="AQ215" s="193">
        <f>(SUMIFS(Profile!$F$2:$F$17521,Profile!$B$2:$B$17521,$B215,Profile!$C$2:$C$17521,AQ$8))*$C$6</f>
        <v>0.2664112798</v>
      </c>
      <c r="AR215" s="193">
        <f>(SUMIFS(Profile!$F$2:$F$17521,Profile!$B$2:$B$17521,$B215,Profile!$C$2:$C$17521,AR$8))*$C$6</f>
        <v>0.2435760273</v>
      </c>
      <c r="AS215" s="193">
        <f>(SUMIFS(Profile!$F$2:$F$17521,Profile!$B$2:$B$17521,$B215,Profile!$C$2:$C$17521,AS$8))*$C$6</f>
        <v>0.2435760273</v>
      </c>
      <c r="AT215" s="193">
        <f>(SUMIFS(Profile!$F$2:$F$17521,Profile!$B$2:$B$17521,$B215,Profile!$C$2:$C$17521,AT$8))*$C$6</f>
        <v>0.2539921074</v>
      </c>
      <c r="AU215" s="193">
        <f>(SUMIFS(Profile!$F$2:$F$17521,Profile!$B$2:$B$17521,$B215,Profile!$C$2:$C$17521,AU$8))*$C$6</f>
        <v>0.2499859227</v>
      </c>
      <c r="AV215" s="193">
        <f>(SUMIFS(Profile!$F$2:$F$17521,Profile!$B$2:$B$17521,$B215,Profile!$C$2:$C$17521,AV$8))*$C$6</f>
        <v>0.2423741719</v>
      </c>
      <c r="AW215" s="193">
        <f>(SUMIFS(Profile!$F$2:$F$17521,Profile!$B$2:$B$17521,$B215,Profile!$C$2:$C$17521,AW$8))*$C$6</f>
        <v>0.2427747903</v>
      </c>
      <c r="AX215" s="193">
        <f>(SUMIFS(Profile!$F$2:$F$17521,Profile!$B$2:$B$17521,$B215,Profile!$C$2:$C$17521,AX$8))*$C$6</f>
        <v>0.2327593287</v>
      </c>
      <c r="AY215" s="193">
        <f>(SUMIFS(Profile!$F$2:$F$17521,Profile!$B$2:$B$17521,$B215,Profile!$C$2:$C$17521,AY$8))*$C$6</f>
        <v>0.1947005744</v>
      </c>
      <c r="AZ215" s="193">
        <f>(SUMIFS(Profile!$F$2:$F$17521,Profile!$B$2:$B$17521,$B215,Profile!$C$2:$C$17521,AZ$8))*$C$6</f>
        <v>0.1626510971</v>
      </c>
      <c r="BA215" s="193">
        <f t="shared" si="16"/>
        <v>10.58658732</v>
      </c>
      <c r="BB215" s="193">
        <f>(SUMIFS(Profile!$E$2:$E$17521,Profile!$B$2:$B$17521,$B215,Profile!$C$2:$C$17521,BB$8))*$C$9</f>
        <v>0</v>
      </c>
      <c r="BC215" s="193">
        <f>(SUMIFS(Profile!$E$2:$E$17521,Profile!$B$2:$B$17521,$B215,Profile!$C$2:$C$17521,BC$8))*$C$9</f>
        <v>0</v>
      </c>
      <c r="BD215" s="193">
        <f>(SUMIFS(Profile!$E$2:$E$17521,Profile!$B$2:$B$17521,$B215,Profile!$C$2:$C$17521,BD$8))*$C$9</f>
        <v>0</v>
      </c>
      <c r="BE215" s="193">
        <f>(SUMIFS(Profile!$E$2:$E$17521,Profile!$B$2:$B$17521,$B215,Profile!$C$2:$C$17521,BE$8))*$C$9</f>
        <v>0</v>
      </c>
      <c r="BF215" s="193">
        <f>(SUMIFS(Profile!$E$2:$E$17521,Profile!$B$2:$B$17521,$B215,Profile!$C$2:$C$17521,BF$8))*$C$9</f>
        <v>0</v>
      </c>
      <c r="BG215" s="193">
        <f>(SUMIFS(Profile!$E$2:$E$17521,Profile!$B$2:$B$17521,$B215,Profile!$C$2:$C$17521,BG$8))*$C$9</f>
        <v>0</v>
      </c>
      <c r="BH215" s="193">
        <f>(SUMIFS(Profile!$E$2:$E$17521,Profile!$B$2:$B$17521,$B215,Profile!$C$2:$C$17521,BH$8))*$C$9</f>
        <v>0</v>
      </c>
      <c r="BI215" s="193">
        <f>(SUMIFS(Profile!$E$2:$E$17521,Profile!$B$2:$B$17521,$B215,Profile!$C$2:$C$17521,BI$8))*$C$9</f>
        <v>0</v>
      </c>
      <c r="BJ215" s="193">
        <f>(SUMIFS(Profile!$E$2:$E$17521,Profile!$B$2:$B$17521,$B215,Profile!$C$2:$C$17521,BJ$8))*$C$9</f>
        <v>0.004408981909</v>
      </c>
      <c r="BK215" s="193">
        <f>(SUMIFS(Profile!$E$2:$E$17521,Profile!$B$2:$B$17521,$B215,Profile!$C$2:$C$17521,BK$8))*$C$9</f>
        <v>0.01044392281</v>
      </c>
      <c r="BL215" s="193">
        <f>(SUMIFS(Profile!$E$2:$E$17521,Profile!$B$2:$B$17521,$B215,Profile!$C$2:$C$17521,BL$8))*$C$9</f>
        <v>0.02912379371</v>
      </c>
      <c r="BM215" s="193">
        <f>(SUMIFS(Profile!$E$2:$E$17521,Profile!$B$2:$B$17521,$B215,Profile!$C$2:$C$17521,BM$8))*$C$9</f>
        <v>0.05590991774</v>
      </c>
      <c r="BN215" s="193">
        <f>(SUMIFS(Profile!$E$2:$E$17521,Profile!$B$2:$B$17521,$B215,Profile!$C$2:$C$17521,BN$8))*$C$9</f>
        <v>0.1011955539</v>
      </c>
      <c r="BO215" s="193">
        <f>(SUMIFS(Profile!$E$2:$E$17521,Profile!$B$2:$B$17521,$B215,Profile!$C$2:$C$17521,BO$8))*$C$9</f>
        <v>0.1575003434</v>
      </c>
      <c r="BP215" s="193">
        <f>(SUMIFS(Profile!$E$2:$E$17521,Profile!$B$2:$B$17521,$B215,Profile!$C$2:$C$17521,BP$8))*$C$9</f>
        <v>0.2253461317</v>
      </c>
      <c r="BQ215" s="193">
        <f>(SUMIFS(Profile!$E$2:$E$17521,Profile!$B$2:$B$17521,$B215,Profile!$C$2:$C$17521,BQ$8))*$C$9</f>
        <v>0.3104047798</v>
      </c>
      <c r="BR215" s="193">
        <f>(SUMIFS(Profile!$E$2:$E$17521,Profile!$B$2:$B$17521,$B215,Profile!$C$2:$C$17521,BR$8))*$C$9</f>
        <v>0.3885939645</v>
      </c>
      <c r="BS215" s="193">
        <f>(SUMIFS(Profile!$E$2:$E$17521,Profile!$B$2:$B$17521,$B215,Profile!$C$2:$C$17521,BS$8))*$C$9</f>
        <v>0.4636339991</v>
      </c>
      <c r="BT215" s="193">
        <f>(SUMIFS(Profile!$E$2:$E$17521,Profile!$B$2:$B$17521,$B215,Profile!$C$2:$C$17521,BT$8))*$C$9</f>
        <v>0.4930641201</v>
      </c>
      <c r="BU215" s="193">
        <f>(SUMIFS(Profile!$E$2:$E$17521,Profile!$B$2:$B$17521,$B215,Profile!$C$2:$C$17521,BU$8))*$C$9</f>
        <v>0.5605242319</v>
      </c>
      <c r="BV215" s="193">
        <f>(SUMIFS(Profile!$E$2:$E$17521,Profile!$B$2:$B$17521,$B215,Profile!$C$2:$C$17521,BV$8))*$C$9</f>
        <v>0.5758360385</v>
      </c>
      <c r="BW215" s="193">
        <f>(SUMIFS(Profile!$E$2:$E$17521,Profile!$B$2:$B$17521,$B215,Profile!$C$2:$C$17521,BW$8))*$C$9</f>
        <v>0.5463459645</v>
      </c>
      <c r="BX215" s="193">
        <f>(SUMIFS(Profile!$E$2:$E$17521,Profile!$B$2:$B$17521,$B215,Profile!$C$2:$C$17521,BX$8))*$C$9</f>
        <v>0.5305847483</v>
      </c>
      <c r="BY215" s="193">
        <f>(SUMIFS(Profile!$E$2:$E$17521,Profile!$B$2:$B$17521,$B215,Profile!$C$2:$C$17521,BY$8))*$C$9</f>
        <v>0.532501724</v>
      </c>
      <c r="BZ215" s="193">
        <f>(SUMIFS(Profile!$E$2:$E$17521,Profile!$B$2:$B$17521,$B215,Profile!$C$2:$C$17521,BZ$8))*$C$9</f>
        <v>0.5400406098</v>
      </c>
      <c r="CA215" s="193">
        <f>(SUMIFS(Profile!$E$2:$E$17521,Profile!$B$2:$B$17521,$B215,Profile!$C$2:$C$17521,CA$8))*$C$9</f>
        <v>0.573509655</v>
      </c>
      <c r="CB215" s="193">
        <f>(SUMIFS(Profile!$E$2:$E$17521,Profile!$B$2:$B$17521,$B215,Profile!$C$2:$C$17521,CB$8))*$C$9</f>
        <v>0.6095967791</v>
      </c>
      <c r="CC215" s="193">
        <f>(SUMIFS(Profile!$E$2:$E$17521,Profile!$B$2:$B$17521,$B215,Profile!$C$2:$C$17521,CC$8))*$C$9</f>
        <v>0.6062901221</v>
      </c>
      <c r="CD215" s="193">
        <f>(SUMIFS(Profile!$E$2:$E$17521,Profile!$B$2:$B$17521,$B215,Profile!$C$2:$C$17521,CD$8))*$C$9</f>
        <v>0.5789293875</v>
      </c>
      <c r="CE215" s="193">
        <f>(SUMIFS(Profile!$E$2:$E$17521,Profile!$B$2:$B$17521,$B215,Profile!$C$2:$C$17521,CE$8))*$C$9</f>
        <v>0.5399585665</v>
      </c>
      <c r="CF215" s="193">
        <f>(SUMIFS(Profile!$E$2:$E$17521,Profile!$B$2:$B$17521,$B215,Profile!$C$2:$C$17521,CF$8))*$C$9</f>
        <v>0.4873825427</v>
      </c>
      <c r="CG215" s="193">
        <f>(SUMIFS(Profile!$E$2:$E$17521,Profile!$B$2:$B$17521,$B215,Profile!$C$2:$C$17521,CG$8))*$C$9</f>
        <v>0.4052152155</v>
      </c>
      <c r="CH215" s="193">
        <f>(SUMIFS(Profile!$E$2:$E$17521,Profile!$B$2:$B$17521,$B215,Profile!$C$2:$C$17521,CH$8))*$C$9</f>
        <v>0.3475896751</v>
      </c>
      <c r="CI215" s="193">
        <f>(SUMIFS(Profile!$E$2:$E$17521,Profile!$B$2:$B$17521,$B215,Profile!$C$2:$C$17521,CI$8))*$C$9</f>
        <v>0.2970578302</v>
      </c>
      <c r="CJ215" s="193">
        <f>(SUMIFS(Profile!$E$2:$E$17521,Profile!$B$2:$B$17521,$B215,Profile!$C$2:$C$17521,CJ$8))*$C$9</f>
        <v>0.21558318</v>
      </c>
      <c r="CK215" s="193">
        <f>(SUMIFS(Profile!$E$2:$E$17521,Profile!$B$2:$B$17521,$B215,Profile!$C$2:$C$17521,CK$8))*$C$9</f>
        <v>0.1582111447</v>
      </c>
      <c r="CL215" s="193">
        <f>(SUMIFS(Profile!$E$2:$E$17521,Profile!$B$2:$B$17521,$B215,Profile!$C$2:$C$17521,CL$8))*$C$9</f>
        <v>0.1160291646</v>
      </c>
      <c r="CM215" s="193">
        <f>(SUMIFS(Profile!$E$2:$E$17521,Profile!$B$2:$B$17521,$B215,Profile!$C$2:$C$17521,CM$8))*$C$9</f>
        <v>0.06999821432</v>
      </c>
      <c r="CN215" s="193">
        <f>(SUMIFS(Profile!$E$2:$E$17521,Profile!$B$2:$B$17521,$B215,Profile!$C$2:$C$17521,CN$8))*$C$9</f>
        <v>0.0383737375</v>
      </c>
      <c r="CO215" s="193">
        <f>(SUMIFS(Profile!$E$2:$E$17521,Profile!$B$2:$B$17521,$B215,Profile!$C$2:$C$17521,CO$8))*$C$9</f>
        <v>0.01448940947</v>
      </c>
      <c r="CP215" s="193">
        <f>(SUMIFS(Profile!$E$2:$E$17521,Profile!$B$2:$B$17521,$B215,Profile!$C$2:$C$17521,CP$8))*$C$9</f>
        <v>0.00288611222</v>
      </c>
      <c r="CQ215" s="193">
        <f>(SUMIFS(Profile!$E$2:$E$17521,Profile!$B$2:$B$17521,$B215,Profile!$C$2:$C$17521,CQ$8))*$C$9</f>
        <v>0.00002775573058</v>
      </c>
      <c r="CR215" s="193">
        <f>(SUMIFS(Profile!$E$2:$E$17521,Profile!$B$2:$B$17521,$B215,Profile!$C$2:$C$17521,CR$8))*$C$9</f>
        <v>0</v>
      </c>
      <c r="CS215" s="193">
        <f>(SUMIFS(Profile!$E$2:$E$17521,Profile!$B$2:$B$17521,$B215,Profile!$C$2:$C$17521,CS$8))*$C$9</f>
        <v>0</v>
      </c>
      <c r="CT215" s="193">
        <f>(SUMIFS(Profile!$E$2:$E$17521,Profile!$B$2:$B$17521,$B215,Profile!$C$2:$C$17521,CT$8))*$C$9</f>
        <v>0</v>
      </c>
      <c r="CU215" s="193">
        <f>(SUMIFS(Profile!$E$2:$E$17521,Profile!$B$2:$B$17521,$B215,Profile!$C$2:$C$17521,CU$8))*$C$9</f>
        <v>0</v>
      </c>
      <c r="CV215" s="193">
        <f>(SUMIFS(Profile!$E$2:$E$17521,Profile!$B$2:$B$17521,$B215,Profile!$C$2:$C$17521,CV$8))*$C$9</f>
        <v>0</v>
      </c>
      <c r="CW215" s="193">
        <f>(SUMIFS(Profile!$E$2:$E$17521,Profile!$B$2:$B$17521,$B215,Profile!$C$2:$C$17521,CW$8))*$C$9</f>
        <v>0</v>
      </c>
      <c r="CX215" s="193">
        <f t="shared" si="17"/>
        <v>5.284582085</v>
      </c>
      <c r="CY215" s="193">
        <f t="shared" ref="CY215:ET215" si="1037">MAX(BB215-E215,0)</f>
        <v>0</v>
      </c>
      <c r="CZ215" s="193">
        <f t="shared" si="1037"/>
        <v>0</v>
      </c>
      <c r="DA215" s="193">
        <f t="shared" si="1037"/>
        <v>0</v>
      </c>
      <c r="DB215" s="193">
        <f t="shared" si="1037"/>
        <v>0</v>
      </c>
      <c r="DC215" s="193">
        <f t="shared" si="1037"/>
        <v>0</v>
      </c>
      <c r="DD215" s="193">
        <f t="shared" si="1037"/>
        <v>0</v>
      </c>
      <c r="DE215" s="193">
        <f t="shared" si="1037"/>
        <v>0</v>
      </c>
      <c r="DF215" s="193">
        <f t="shared" si="1037"/>
        <v>0</v>
      </c>
      <c r="DG215" s="193">
        <f t="shared" si="1037"/>
        <v>0</v>
      </c>
      <c r="DH215" s="193">
        <f t="shared" si="1037"/>
        <v>0</v>
      </c>
      <c r="DI215" s="193">
        <f t="shared" si="1037"/>
        <v>0</v>
      </c>
      <c r="DJ215" s="193">
        <f t="shared" si="1037"/>
        <v>0</v>
      </c>
      <c r="DK215" s="193">
        <f t="shared" si="1037"/>
        <v>0</v>
      </c>
      <c r="DL215" s="193">
        <f t="shared" si="1037"/>
        <v>0.03491109287</v>
      </c>
      <c r="DM215" s="193">
        <f t="shared" si="1037"/>
        <v>0.08913585329</v>
      </c>
      <c r="DN215" s="193">
        <f t="shared" si="1037"/>
        <v>0.1505580119</v>
      </c>
      <c r="DO215" s="193">
        <f t="shared" si="1037"/>
        <v>0.2095175102</v>
      </c>
      <c r="DP215" s="193">
        <f t="shared" si="1037"/>
        <v>0.2689334247</v>
      </c>
      <c r="DQ215" s="193">
        <f t="shared" si="1037"/>
        <v>0.2919536502</v>
      </c>
      <c r="DR215" s="193">
        <f t="shared" si="1037"/>
        <v>0.3369791279</v>
      </c>
      <c r="DS215" s="193">
        <f t="shared" si="1037"/>
        <v>0.335464959</v>
      </c>
      <c r="DT215" s="193">
        <f t="shared" si="1037"/>
        <v>0.3083785958</v>
      </c>
      <c r="DU215" s="193">
        <f t="shared" si="1037"/>
        <v>0.305036552</v>
      </c>
      <c r="DV215" s="193">
        <f t="shared" si="1037"/>
        <v>0.3081553831</v>
      </c>
      <c r="DW215" s="193">
        <f t="shared" si="1037"/>
        <v>0.3108868473</v>
      </c>
      <c r="DX215" s="193">
        <f t="shared" si="1037"/>
        <v>0.3331385754</v>
      </c>
      <c r="DY215" s="193">
        <f t="shared" si="1037"/>
        <v>0.3664213703</v>
      </c>
      <c r="DZ215" s="193">
        <f t="shared" si="1037"/>
        <v>0.3703258457</v>
      </c>
      <c r="EA215" s="193">
        <f t="shared" si="1037"/>
        <v>0.3585892313</v>
      </c>
      <c r="EB215" s="193">
        <f t="shared" si="1037"/>
        <v>0.3132085148</v>
      </c>
      <c r="EC215" s="193">
        <f t="shared" si="1037"/>
        <v>0.2458096078</v>
      </c>
      <c r="ED215" s="193">
        <f t="shared" si="1037"/>
        <v>0.1744589791</v>
      </c>
      <c r="EE215" s="193">
        <f t="shared" si="1037"/>
        <v>0.1140291095</v>
      </c>
      <c r="EF215" s="193">
        <f t="shared" si="1037"/>
        <v>0.05868984299</v>
      </c>
      <c r="EG215" s="193">
        <f t="shared" si="1037"/>
        <v>0</v>
      </c>
      <c r="EH215" s="193">
        <f t="shared" si="1037"/>
        <v>0</v>
      </c>
      <c r="EI215" s="193">
        <f t="shared" si="1037"/>
        <v>0</v>
      </c>
      <c r="EJ215" s="193">
        <f t="shared" si="1037"/>
        <v>0</v>
      </c>
      <c r="EK215" s="193">
        <f t="shared" si="1037"/>
        <v>0</v>
      </c>
      <c r="EL215" s="193">
        <f t="shared" si="1037"/>
        <v>0</v>
      </c>
      <c r="EM215" s="193">
        <f t="shared" si="1037"/>
        <v>0</v>
      </c>
      <c r="EN215" s="193">
        <f t="shared" si="1037"/>
        <v>0</v>
      </c>
      <c r="EO215" s="193">
        <f t="shared" si="1037"/>
        <v>0</v>
      </c>
      <c r="EP215" s="193">
        <f t="shared" si="1037"/>
        <v>0</v>
      </c>
      <c r="EQ215" s="193">
        <f t="shared" si="1037"/>
        <v>0</v>
      </c>
      <c r="ER215" s="193">
        <f t="shared" si="1037"/>
        <v>0</v>
      </c>
      <c r="ES215" s="193">
        <f t="shared" si="1037"/>
        <v>0</v>
      </c>
      <c r="ET215" s="193">
        <f t="shared" si="1037"/>
        <v>0</v>
      </c>
      <c r="EU215" s="193">
        <f t="shared" si="19"/>
        <v>5.302005233</v>
      </c>
      <c r="EV215" s="193">
        <f t="shared" ref="EV215:GQ215" si="1038">BB215-CY215</f>
        <v>0</v>
      </c>
      <c r="EW215" s="193">
        <f t="shared" si="1038"/>
        <v>0</v>
      </c>
      <c r="EX215" s="193">
        <f t="shared" si="1038"/>
        <v>0</v>
      </c>
      <c r="EY215" s="193">
        <f t="shared" si="1038"/>
        <v>0</v>
      </c>
      <c r="EZ215" s="193">
        <f t="shared" si="1038"/>
        <v>0</v>
      </c>
      <c r="FA215" s="193">
        <f t="shared" si="1038"/>
        <v>0</v>
      </c>
      <c r="FB215" s="193">
        <f t="shared" si="1038"/>
        <v>0</v>
      </c>
      <c r="FC215" s="193">
        <f t="shared" si="1038"/>
        <v>0</v>
      </c>
      <c r="FD215" s="193">
        <f t="shared" si="1038"/>
        <v>0.004408981909</v>
      </c>
      <c r="FE215" s="193">
        <f t="shared" si="1038"/>
        <v>0.01044392281</v>
      </c>
      <c r="FF215" s="193">
        <f t="shared" si="1038"/>
        <v>0.02912379371</v>
      </c>
      <c r="FG215" s="193">
        <f t="shared" si="1038"/>
        <v>0.05590991774</v>
      </c>
      <c r="FH215" s="193">
        <f t="shared" si="1038"/>
        <v>0.1011955539</v>
      </c>
      <c r="FI215" s="193">
        <f t="shared" si="1038"/>
        <v>0.1225892506</v>
      </c>
      <c r="FJ215" s="193">
        <f t="shared" si="1038"/>
        <v>0.1362102784</v>
      </c>
      <c r="FK215" s="193">
        <f t="shared" si="1038"/>
        <v>0.1598467679</v>
      </c>
      <c r="FL215" s="193">
        <f t="shared" si="1038"/>
        <v>0.1790764543</v>
      </c>
      <c r="FM215" s="193">
        <f t="shared" si="1038"/>
        <v>0.1947005744</v>
      </c>
      <c r="FN215" s="193">
        <f t="shared" si="1038"/>
        <v>0.2011104699</v>
      </c>
      <c r="FO215" s="193">
        <f t="shared" si="1038"/>
        <v>0.223545104</v>
      </c>
      <c r="FP215" s="193">
        <f t="shared" si="1038"/>
        <v>0.2403710795</v>
      </c>
      <c r="FQ215" s="193">
        <f t="shared" si="1038"/>
        <v>0.2379673687</v>
      </c>
      <c r="FR215" s="193">
        <f t="shared" si="1038"/>
        <v>0.2255481963</v>
      </c>
      <c r="FS215" s="193">
        <f t="shared" si="1038"/>
        <v>0.2243463409</v>
      </c>
      <c r="FT215" s="193">
        <f t="shared" si="1038"/>
        <v>0.2291537625</v>
      </c>
      <c r="FU215" s="193">
        <f t="shared" si="1038"/>
        <v>0.2403710795</v>
      </c>
      <c r="FV215" s="193">
        <f t="shared" si="1038"/>
        <v>0.2431754088</v>
      </c>
      <c r="FW215" s="193">
        <f t="shared" si="1038"/>
        <v>0.2359642764</v>
      </c>
      <c r="FX215" s="193">
        <f t="shared" si="1038"/>
        <v>0.2203401562</v>
      </c>
      <c r="FY215" s="193">
        <f t="shared" si="1038"/>
        <v>0.2267500517</v>
      </c>
      <c r="FZ215" s="193">
        <f t="shared" si="1038"/>
        <v>0.2415729349</v>
      </c>
      <c r="GA215" s="193">
        <f t="shared" si="1038"/>
        <v>0.2307562363</v>
      </c>
      <c r="GB215" s="193">
        <f t="shared" si="1038"/>
        <v>0.2335605656</v>
      </c>
      <c r="GC215" s="193">
        <f t="shared" si="1038"/>
        <v>0.2383679872</v>
      </c>
      <c r="GD215" s="193">
        <f t="shared" si="1038"/>
        <v>0.21558318</v>
      </c>
      <c r="GE215" s="193">
        <f t="shared" si="1038"/>
        <v>0.1582111447</v>
      </c>
      <c r="GF215" s="193">
        <f t="shared" si="1038"/>
        <v>0.1160291646</v>
      </c>
      <c r="GG215" s="193">
        <f t="shared" si="1038"/>
        <v>0.06999821432</v>
      </c>
      <c r="GH215" s="193">
        <f t="shared" si="1038"/>
        <v>0.0383737375</v>
      </c>
      <c r="GI215" s="193">
        <f t="shared" si="1038"/>
        <v>0.01448940947</v>
      </c>
      <c r="GJ215" s="193">
        <f t="shared" si="1038"/>
        <v>0.00288611222</v>
      </c>
      <c r="GK215" s="193">
        <f t="shared" si="1038"/>
        <v>0.00002775573058</v>
      </c>
      <c r="GL215" s="193">
        <f t="shared" si="1038"/>
        <v>0</v>
      </c>
      <c r="GM215" s="193">
        <f t="shared" si="1038"/>
        <v>0</v>
      </c>
      <c r="GN215" s="193">
        <f t="shared" si="1038"/>
        <v>0</v>
      </c>
      <c r="GO215" s="193">
        <f t="shared" si="1038"/>
        <v>0</v>
      </c>
      <c r="GP215" s="193">
        <f t="shared" si="1038"/>
        <v>0</v>
      </c>
      <c r="GQ215" s="193">
        <f t="shared" si="1038"/>
        <v>0</v>
      </c>
      <c r="GR215" s="193">
        <f t="shared" si="21"/>
        <v>4.157397984</v>
      </c>
      <c r="GS215" s="193">
        <f t="shared" ref="GS215:IN215" si="1039">E215-EV215</f>
        <v>0.1518343986</v>
      </c>
      <c r="GT215" s="193">
        <f t="shared" si="1039"/>
        <v>0.1394152261</v>
      </c>
      <c r="GU215" s="193">
        <f t="shared" si="1039"/>
        <v>0.1334059491</v>
      </c>
      <c r="GV215" s="193">
        <f t="shared" si="1039"/>
        <v>0.1253935798</v>
      </c>
      <c r="GW215" s="193">
        <f t="shared" si="1039"/>
        <v>0.1185830659</v>
      </c>
      <c r="GX215" s="193">
        <f t="shared" si="1039"/>
        <v>0.1153781182</v>
      </c>
      <c r="GY215" s="193">
        <f t="shared" si="1039"/>
        <v>0.1129744074</v>
      </c>
      <c r="GZ215" s="193">
        <f t="shared" si="1039"/>
        <v>0.1089682227</v>
      </c>
      <c r="HA215" s="193">
        <f t="shared" si="1039"/>
        <v>0.1017549116</v>
      </c>
      <c r="HB215" s="193">
        <f t="shared" si="1039"/>
        <v>0.09612058911</v>
      </c>
      <c r="HC215" s="193">
        <f t="shared" si="1039"/>
        <v>0.07784133668</v>
      </c>
      <c r="HD215" s="193">
        <f t="shared" si="1039"/>
        <v>0.05706448964</v>
      </c>
      <c r="HE215" s="193">
        <f t="shared" si="1039"/>
        <v>0.01418256426</v>
      </c>
      <c r="HF215" s="193">
        <f t="shared" si="1039"/>
        <v>0</v>
      </c>
      <c r="HG215" s="193">
        <f t="shared" si="1039"/>
        <v>0</v>
      </c>
      <c r="HH215" s="193">
        <f t="shared" si="1039"/>
        <v>0</v>
      </c>
      <c r="HI215" s="193">
        <f t="shared" si="1039"/>
        <v>0</v>
      </c>
      <c r="HJ215" s="193">
        <f t="shared" si="1039"/>
        <v>0</v>
      </c>
      <c r="HK215" s="193">
        <f t="shared" si="1039"/>
        <v>0</v>
      </c>
      <c r="HL215" s="193">
        <f t="shared" si="1039"/>
        <v>0</v>
      </c>
      <c r="HM215" s="193">
        <f t="shared" si="1039"/>
        <v>0</v>
      </c>
      <c r="HN215" s="193">
        <f t="shared" si="1039"/>
        <v>0</v>
      </c>
      <c r="HO215" s="193">
        <f t="shared" si="1039"/>
        <v>0</v>
      </c>
      <c r="HP215" s="193">
        <f t="shared" si="1039"/>
        <v>0</v>
      </c>
      <c r="HQ215" s="193">
        <f t="shared" si="1039"/>
        <v>0</v>
      </c>
      <c r="HR215" s="193">
        <f t="shared" si="1039"/>
        <v>0</v>
      </c>
      <c r="HS215" s="193">
        <f t="shared" si="1039"/>
        <v>0</v>
      </c>
      <c r="HT215" s="193">
        <f t="shared" si="1039"/>
        <v>0</v>
      </c>
      <c r="HU215" s="193">
        <f t="shared" si="1039"/>
        <v>0</v>
      </c>
      <c r="HV215" s="193">
        <f t="shared" si="1039"/>
        <v>0</v>
      </c>
      <c r="HW215" s="193">
        <f t="shared" si="1039"/>
        <v>0</v>
      </c>
      <c r="HX215" s="193">
        <f t="shared" si="1039"/>
        <v>0</v>
      </c>
      <c r="HY215" s="193">
        <f t="shared" si="1039"/>
        <v>0</v>
      </c>
      <c r="HZ215" s="193">
        <f t="shared" si="1039"/>
        <v>0</v>
      </c>
      <c r="IA215" s="193">
        <f t="shared" si="1039"/>
        <v>0.0488250075</v>
      </c>
      <c r="IB215" s="193">
        <f t="shared" si="1039"/>
        <v>0.1294329138</v>
      </c>
      <c r="IC215" s="193">
        <f t="shared" si="1039"/>
        <v>0.1628012877</v>
      </c>
      <c r="ID215" s="193">
        <f t="shared" si="1039"/>
        <v>0.1863976038</v>
      </c>
      <c r="IE215" s="193">
        <f t="shared" si="1039"/>
        <v>0.2280375423</v>
      </c>
      <c r="IF215" s="193">
        <f t="shared" si="1039"/>
        <v>0.2290866178</v>
      </c>
      <c r="IG215" s="193">
        <f t="shared" si="1039"/>
        <v>0.240689915</v>
      </c>
      <c r="IH215" s="193">
        <f t="shared" si="1039"/>
        <v>0.2539643516</v>
      </c>
      <c r="II215" s="193">
        <f t="shared" si="1039"/>
        <v>0.2499859227</v>
      </c>
      <c r="IJ215" s="193">
        <f t="shared" si="1039"/>
        <v>0.2423741719</v>
      </c>
      <c r="IK215" s="193">
        <f t="shared" si="1039"/>
        <v>0.2427747903</v>
      </c>
      <c r="IL215" s="193">
        <f t="shared" si="1039"/>
        <v>0.2327593287</v>
      </c>
      <c r="IM215" s="193">
        <f t="shared" si="1039"/>
        <v>0.1947005744</v>
      </c>
      <c r="IN215" s="193">
        <f t="shared" si="1039"/>
        <v>0.1626510971</v>
      </c>
      <c r="IO215" s="193">
        <f t="shared" si="23"/>
        <v>2.804481125</v>
      </c>
      <c r="IP215" s="193">
        <f t="shared" si="29"/>
        <v>2.392351709</v>
      </c>
      <c r="IQ215" s="193">
        <f t="shared" ref="IQ215:KK215" si="1040">MAX((MIN(CZ215+IP215,$IO$7))-GT215,0)</f>
        <v>2.252936483</v>
      </c>
      <c r="IR215" s="193">
        <f t="shared" si="1040"/>
        <v>2.119530533</v>
      </c>
      <c r="IS215" s="193">
        <f t="shared" si="1040"/>
        <v>1.994136954</v>
      </c>
      <c r="IT215" s="193">
        <f t="shared" si="1040"/>
        <v>1.875553888</v>
      </c>
      <c r="IU215" s="193">
        <f t="shared" si="1040"/>
        <v>1.76017577</v>
      </c>
      <c r="IV215" s="193">
        <f t="shared" si="1040"/>
        <v>1.647201362</v>
      </c>
      <c r="IW215" s="193">
        <f t="shared" si="1040"/>
        <v>1.538233139</v>
      </c>
      <c r="IX215" s="193">
        <f t="shared" si="1040"/>
        <v>1.436478228</v>
      </c>
      <c r="IY215" s="193">
        <f t="shared" si="1040"/>
        <v>1.340357639</v>
      </c>
      <c r="IZ215" s="193">
        <f t="shared" si="1040"/>
        <v>1.262516302</v>
      </c>
      <c r="JA215" s="193">
        <f t="shared" si="1040"/>
        <v>1.205451812</v>
      </c>
      <c r="JB215" s="193">
        <f t="shared" si="1040"/>
        <v>1.191269248</v>
      </c>
      <c r="JC215" s="193">
        <f t="shared" si="1040"/>
        <v>1.226180341</v>
      </c>
      <c r="JD215" s="193">
        <f t="shared" si="1040"/>
        <v>1.315316194</v>
      </c>
      <c r="JE215" s="193">
        <f t="shared" si="1040"/>
        <v>1.465874206</v>
      </c>
      <c r="JF215" s="193">
        <f t="shared" si="1040"/>
        <v>1.675391716</v>
      </c>
      <c r="JG215" s="193">
        <f t="shared" si="1040"/>
        <v>1.944325141</v>
      </c>
      <c r="JH215" s="193">
        <f t="shared" si="1040"/>
        <v>2.236278791</v>
      </c>
      <c r="JI215" s="193">
        <f t="shared" si="1040"/>
        <v>2.573257919</v>
      </c>
      <c r="JJ215" s="193">
        <f t="shared" si="1040"/>
        <v>2.908722878</v>
      </c>
      <c r="JK215" s="193">
        <f t="shared" si="1040"/>
        <v>3.217101474</v>
      </c>
      <c r="JL215" s="193">
        <f t="shared" si="1040"/>
        <v>3.522138026</v>
      </c>
      <c r="JM215" s="193">
        <f t="shared" si="1040"/>
        <v>3.830293409</v>
      </c>
      <c r="JN215" s="193">
        <f t="shared" si="1040"/>
        <v>4.141180256</v>
      </c>
      <c r="JO215" s="193">
        <f t="shared" si="1040"/>
        <v>4.474318832</v>
      </c>
      <c r="JP215" s="193">
        <f t="shared" si="1040"/>
        <v>4.840740202</v>
      </c>
      <c r="JQ215" s="193">
        <f t="shared" si="1040"/>
        <v>5</v>
      </c>
      <c r="JR215" s="193">
        <f t="shared" si="1040"/>
        <v>5</v>
      </c>
      <c r="JS215" s="193">
        <f t="shared" si="1040"/>
        <v>5</v>
      </c>
      <c r="JT215" s="193">
        <f t="shared" si="1040"/>
        <v>5</v>
      </c>
      <c r="JU215" s="193">
        <f t="shared" si="1040"/>
        <v>5</v>
      </c>
      <c r="JV215" s="193">
        <f t="shared" si="1040"/>
        <v>5</v>
      </c>
      <c r="JW215" s="193">
        <f t="shared" si="1040"/>
        <v>5</v>
      </c>
      <c r="JX215" s="193">
        <f t="shared" si="1040"/>
        <v>4.951174993</v>
      </c>
      <c r="JY215" s="193">
        <f t="shared" si="1040"/>
        <v>4.821742079</v>
      </c>
      <c r="JZ215" s="193">
        <f t="shared" si="1040"/>
        <v>4.658940791</v>
      </c>
      <c r="KA215" s="193">
        <f t="shared" si="1040"/>
        <v>4.472543187</v>
      </c>
      <c r="KB215" s="193">
        <f t="shared" si="1040"/>
        <v>4.244505645</v>
      </c>
      <c r="KC215" s="193">
        <f t="shared" si="1040"/>
        <v>4.015419027</v>
      </c>
      <c r="KD215" s="193">
        <f t="shared" si="1040"/>
        <v>3.774729112</v>
      </c>
      <c r="KE215" s="193">
        <f t="shared" si="1040"/>
        <v>3.52076476</v>
      </c>
      <c r="KF215" s="193">
        <f t="shared" si="1040"/>
        <v>3.270778838</v>
      </c>
      <c r="KG215" s="193">
        <f t="shared" si="1040"/>
        <v>3.028404666</v>
      </c>
      <c r="KH215" s="193">
        <f t="shared" si="1040"/>
        <v>2.785629875</v>
      </c>
      <c r="KI215" s="193">
        <f t="shared" si="1040"/>
        <v>2.552870547</v>
      </c>
      <c r="KJ215" s="193">
        <f t="shared" si="1040"/>
        <v>2.358169972</v>
      </c>
      <c r="KK215" s="193">
        <f t="shared" si="1040"/>
        <v>2.195518875</v>
      </c>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row>
    <row r="216" ht="14.25" customHeight="1">
      <c r="A216" s="1">
        <v>7.0</v>
      </c>
      <c r="B216" s="1">
        <f t="shared" ref="B216:C216" si="1041">B215+1</f>
        <v>206</v>
      </c>
      <c r="C216" s="267">
        <f t="shared" si="1041"/>
        <v>43671</v>
      </c>
      <c r="D216" s="193">
        <f t="shared" si="15"/>
        <v>9.26269955</v>
      </c>
      <c r="E216" s="193">
        <f>(SUMIFS(Profile!$F$2:$F$17521,Profile!$B$2:$B$17521,$B216,Profile!$C$2:$C$17521,E$8))*$C$6</f>
        <v>0.1498313062</v>
      </c>
      <c r="F216" s="193">
        <f>(SUMIFS(Profile!$F$2:$F$17521,Profile!$B$2:$B$17521,$B216,Profile!$C$2:$C$17521,F$8))*$C$6</f>
        <v>0.1334059491</v>
      </c>
      <c r="G216" s="193">
        <f>(SUMIFS(Profile!$F$2:$F$17521,Profile!$B$2:$B$17521,$B216,Profile!$C$2:$C$17521,G$8))*$C$6</f>
        <v>0.1249929614</v>
      </c>
      <c r="H216" s="193">
        <f>(SUMIFS(Profile!$F$2:$F$17521,Profile!$B$2:$B$17521,$B216,Profile!$C$2:$C$17521,H$8))*$C$6</f>
        <v>0.116980592</v>
      </c>
      <c r="I216" s="193">
        <f>(SUMIFS(Profile!$F$2:$F$17521,Profile!$B$2:$B$17521,$B216,Profile!$C$2:$C$17521,I$8))*$C$6</f>
        <v>0.1105706966</v>
      </c>
      <c r="J216" s="193">
        <f>(SUMIFS(Profile!$F$2:$F$17521,Profile!$B$2:$B$17521,$B216,Profile!$C$2:$C$17521,J$8))*$C$6</f>
        <v>0.1089682227</v>
      </c>
      <c r="K216" s="193">
        <f>(SUMIFS(Profile!$F$2:$F$17521,Profile!$B$2:$B$17521,$B216,Profile!$C$2:$C$17521,K$8))*$C$6</f>
        <v>0.1077663673</v>
      </c>
      <c r="L216" s="193">
        <f>(SUMIFS(Profile!$F$2:$F$17521,Profile!$B$2:$B$17521,$B216,Profile!$C$2:$C$17521,L$8))*$C$6</f>
        <v>0.105763275</v>
      </c>
      <c r="M216" s="193">
        <f>(SUMIFS(Profile!$F$2:$F$17521,Profile!$B$2:$B$17521,$B216,Profile!$C$2:$C$17521,M$8))*$C$6</f>
        <v>0.1061638935</v>
      </c>
      <c r="N216" s="193">
        <f>(SUMIFS(Profile!$F$2:$F$17521,Profile!$B$2:$B$17521,$B216,Profile!$C$2:$C$17521,N$8))*$C$6</f>
        <v>0.1041608011</v>
      </c>
      <c r="O216" s="193">
        <f>(SUMIFS(Profile!$F$2:$F$17521,Profile!$B$2:$B$17521,$B216,Profile!$C$2:$C$17521,O$8))*$C$6</f>
        <v>0.1085676043</v>
      </c>
      <c r="P216" s="193">
        <f>(SUMIFS(Profile!$F$2:$F$17521,Profile!$B$2:$B$17521,$B216,Profile!$C$2:$C$17521,P$8))*$C$6</f>
        <v>0.1101700781</v>
      </c>
      <c r="Q216" s="193">
        <f>(SUMIFS(Profile!$F$2:$F$17521,Profile!$B$2:$B$17521,$B216,Profile!$C$2:$C$17521,Q$8))*$C$6</f>
        <v>0.1293997645</v>
      </c>
      <c r="R216" s="193">
        <f>(SUMIFS(Profile!$F$2:$F$17521,Profile!$B$2:$B$17521,$B216,Profile!$C$2:$C$17521,R$8))*$C$6</f>
        <v>0.1450238847</v>
      </c>
      <c r="S216" s="193">
        <f>(SUMIFS(Profile!$F$2:$F$17521,Profile!$B$2:$B$17521,$B216,Profile!$C$2:$C$17521,S$8))*$C$6</f>
        <v>0.159045531</v>
      </c>
      <c r="T216" s="193">
        <f>(SUMIFS(Profile!$F$2:$F$17521,Profile!$B$2:$B$17521,$B216,Profile!$C$2:$C$17521,T$8))*$C$6</f>
        <v>0.1778745989</v>
      </c>
      <c r="U216" s="193">
        <f>(SUMIFS(Profile!$F$2:$F$17521,Profile!$B$2:$B$17521,$B216,Profile!$C$2:$C$17521,U$8))*$C$6</f>
        <v>0.2027129437</v>
      </c>
      <c r="V216" s="193">
        <f>(SUMIFS(Profile!$F$2:$F$17521,Profile!$B$2:$B$17521,$B216,Profile!$C$2:$C$17521,V$8))*$C$6</f>
        <v>0.2155327346</v>
      </c>
      <c r="W216" s="193">
        <f>(SUMIFS(Profile!$F$2:$F$17521,Profile!$B$2:$B$17521,$B216,Profile!$C$2:$C$17521,W$8))*$C$6</f>
        <v>0.2219426301</v>
      </c>
      <c r="X216" s="193">
        <f>(SUMIFS(Profile!$F$2:$F$17521,Profile!$B$2:$B$17521,$B216,Profile!$C$2:$C$17521,X$8))*$C$6</f>
        <v>0.2251475778</v>
      </c>
      <c r="Y216" s="193">
        <f>(SUMIFS(Profile!$F$2:$F$17521,Profile!$B$2:$B$17521,$B216,Profile!$C$2:$C$17521,Y$8))*$C$6</f>
        <v>0.2231444855</v>
      </c>
      <c r="Z216" s="193">
        <f>(SUMIFS(Profile!$F$2:$F$17521,Profile!$B$2:$B$17521,$B216,Profile!$C$2:$C$17521,Z$8))*$C$6</f>
        <v>0.2079209838</v>
      </c>
      <c r="AA216" s="193">
        <f>(SUMIFS(Profile!$F$2:$F$17521,Profile!$B$2:$B$17521,$B216,Profile!$C$2:$C$17521,AA$8))*$C$6</f>
        <v>0.2203401562</v>
      </c>
      <c r="AB216" s="193">
        <f>(SUMIFS(Profile!$F$2:$F$17521,Profile!$B$2:$B$17521,$B216,Profile!$C$2:$C$17521,AB$8))*$C$6</f>
        <v>0.2271506702</v>
      </c>
      <c r="AC216" s="193">
        <f>(SUMIFS(Profile!$F$2:$F$17521,Profile!$B$2:$B$17521,$B216,Profile!$C$2:$C$17521,AC$8))*$C$6</f>
        <v>0.2183370639</v>
      </c>
      <c r="AD216" s="193">
        <f>(SUMIFS(Profile!$F$2:$F$17521,Profile!$B$2:$B$17521,$B216,Profile!$C$2:$C$17521,AD$8))*$C$6</f>
        <v>0.2259488148</v>
      </c>
      <c r="AE216" s="193">
        <f>(SUMIFS(Profile!$F$2:$F$17521,Profile!$B$2:$B$17521,$B216,Profile!$C$2:$C$17521,AE$8))*$C$6</f>
        <v>0.2163339716</v>
      </c>
      <c r="AF216" s="193">
        <f>(SUMIFS(Profile!$F$2:$F$17521,Profile!$B$2:$B$17521,$B216,Profile!$C$2:$C$17521,AF$8))*$C$6</f>
        <v>0.2151321162</v>
      </c>
      <c r="AG216" s="193">
        <f>(SUMIFS(Profile!$F$2:$F$17521,Profile!$B$2:$B$17521,$B216,Profile!$C$2:$C$17521,AG$8))*$C$6</f>
        <v>0.2079209838</v>
      </c>
      <c r="AH216" s="193">
        <f>(SUMIFS(Profile!$F$2:$F$17521,Profile!$B$2:$B$17521,$B216,Profile!$C$2:$C$17521,AH$8))*$C$6</f>
        <v>0.2075203653</v>
      </c>
      <c r="AI216" s="193">
        <f>(SUMIFS(Profile!$F$2:$F$17521,Profile!$B$2:$B$17521,$B216,Profile!$C$2:$C$17521,AI$8))*$C$6</f>
        <v>0.2051166545</v>
      </c>
      <c r="AJ216" s="193">
        <f>(SUMIFS(Profile!$F$2:$F$17521,Profile!$B$2:$B$17521,$B216,Profile!$C$2:$C$17521,AJ$8))*$C$6</f>
        <v>0.2043154176</v>
      </c>
      <c r="AK216" s="193">
        <f>(SUMIFS(Profile!$F$2:$F$17521,Profile!$B$2:$B$17521,$B216,Profile!$C$2:$C$17521,AK$8))*$C$6</f>
        <v>0.222743867</v>
      </c>
      <c r="AL216" s="193">
        <f>(SUMIFS(Profile!$F$2:$F$17521,Profile!$B$2:$B$17521,$B216,Profile!$C$2:$C$17521,AL$8))*$C$6</f>
        <v>0.2383679872</v>
      </c>
      <c r="AM216" s="193">
        <f>(SUMIFS(Profile!$F$2:$F$17521,Profile!$B$2:$B$17521,$B216,Profile!$C$2:$C$17521,AM$8))*$C$6</f>
        <v>0.2652094244</v>
      </c>
      <c r="AN216" s="193">
        <f>(SUMIFS(Profile!$F$2:$F$17521,Profile!$B$2:$B$17521,$B216,Profile!$C$2:$C$17521,AN$8))*$C$6</f>
        <v>0.2539921074</v>
      </c>
      <c r="AO216" s="193">
        <f>(SUMIFS(Profile!$F$2:$F$17521,Profile!$B$2:$B$17521,$B216,Profile!$C$2:$C$17521,AO$8))*$C$6</f>
        <v>0.252790252</v>
      </c>
      <c r="AP216" s="193">
        <f>(SUMIFS(Profile!$F$2:$F$17521,Profile!$B$2:$B$17521,$B216,Profile!$C$2:$C$17521,AP$8))*$C$6</f>
        <v>0.2547933443</v>
      </c>
      <c r="AQ216" s="193">
        <f>(SUMIFS(Profile!$F$2:$F$17521,Profile!$B$2:$B$17521,$B216,Profile!$C$2:$C$17521,AQ$8))*$C$6</f>
        <v>0.246780975</v>
      </c>
      <c r="AR216" s="193">
        <f>(SUMIFS(Profile!$F$2:$F$17521,Profile!$B$2:$B$17521,$B216,Profile!$C$2:$C$17521,AR$8))*$C$6</f>
        <v>0.2403710795</v>
      </c>
      <c r="AS216" s="193">
        <f>(SUMIFS(Profile!$F$2:$F$17521,Profile!$B$2:$B$17521,$B216,Profile!$C$2:$C$17521,AS$8))*$C$6</f>
        <v>0.2371661318</v>
      </c>
      <c r="AT216" s="193">
        <f>(SUMIFS(Profile!$F$2:$F$17521,Profile!$B$2:$B$17521,$B216,Profile!$C$2:$C$17521,AT$8))*$C$6</f>
        <v>0.2439766457</v>
      </c>
      <c r="AU216" s="193">
        <f>(SUMIFS(Profile!$F$2:$F$17521,Profile!$B$2:$B$17521,$B216,Profile!$C$2:$C$17521,AU$8))*$C$6</f>
        <v>0.2583989105</v>
      </c>
      <c r="AV216" s="193">
        <f>(SUMIFS(Profile!$F$2:$F$17521,Profile!$B$2:$B$17521,$B216,Profile!$C$2:$C$17521,AV$8))*$C$6</f>
        <v>0.2600013844</v>
      </c>
      <c r="AW216" s="193">
        <f>(SUMIFS(Profile!$F$2:$F$17521,Profile!$B$2:$B$17521,$B216,Profile!$C$2:$C$17521,AW$8))*$C$6</f>
        <v>0.2475822119</v>
      </c>
      <c r="AX216" s="193">
        <f>(SUMIFS(Profile!$F$2:$F$17521,Profile!$B$2:$B$17521,$B216,Profile!$C$2:$C$17521,AX$8))*$C$6</f>
        <v>0.2307562363</v>
      </c>
      <c r="AY216" s="193">
        <f>(SUMIFS(Profile!$F$2:$F$17521,Profile!$B$2:$B$17521,$B216,Profile!$C$2:$C$17521,AY$8))*$C$6</f>
        <v>0.1963030483</v>
      </c>
      <c r="AZ216" s="193">
        <f>(SUMIFS(Profile!$F$2:$F$17521,Profile!$B$2:$B$17521,$B216,Profile!$C$2:$C$17521,AZ$8))*$C$6</f>
        <v>0.170262848</v>
      </c>
      <c r="BA216" s="193">
        <f t="shared" si="16"/>
        <v>8.99794785</v>
      </c>
      <c r="BB216" s="193">
        <f>(SUMIFS(Profile!$E$2:$E$17521,Profile!$B$2:$B$17521,$B216,Profile!$C$2:$C$17521,BB$8))*$C$9</f>
        <v>0</v>
      </c>
      <c r="BC216" s="193">
        <f>(SUMIFS(Profile!$E$2:$E$17521,Profile!$B$2:$B$17521,$B216,Profile!$C$2:$C$17521,BC$8))*$C$9</f>
        <v>0</v>
      </c>
      <c r="BD216" s="193">
        <f>(SUMIFS(Profile!$E$2:$E$17521,Profile!$B$2:$B$17521,$B216,Profile!$C$2:$C$17521,BD$8))*$C$9</f>
        <v>0</v>
      </c>
      <c r="BE216" s="193">
        <f>(SUMIFS(Profile!$E$2:$E$17521,Profile!$B$2:$B$17521,$B216,Profile!$C$2:$C$17521,BE$8))*$C$9</f>
        <v>0</v>
      </c>
      <c r="BF216" s="193">
        <f>(SUMIFS(Profile!$E$2:$E$17521,Profile!$B$2:$B$17521,$B216,Profile!$C$2:$C$17521,BF$8))*$C$9</f>
        <v>0</v>
      </c>
      <c r="BG216" s="193">
        <f>(SUMIFS(Profile!$E$2:$E$17521,Profile!$B$2:$B$17521,$B216,Profile!$C$2:$C$17521,BG$8))*$C$9</f>
        <v>0</v>
      </c>
      <c r="BH216" s="193">
        <f>(SUMIFS(Profile!$E$2:$E$17521,Profile!$B$2:$B$17521,$B216,Profile!$C$2:$C$17521,BH$8))*$C$9</f>
        <v>0</v>
      </c>
      <c r="BI216" s="193">
        <f>(SUMIFS(Profile!$E$2:$E$17521,Profile!$B$2:$B$17521,$B216,Profile!$C$2:$C$17521,BI$8))*$C$9</f>
        <v>0</v>
      </c>
      <c r="BJ216" s="193">
        <f>(SUMIFS(Profile!$E$2:$E$17521,Profile!$B$2:$B$17521,$B216,Profile!$C$2:$C$17521,BJ$8))*$C$9</f>
        <v>0.002738913004</v>
      </c>
      <c r="BK216" s="193">
        <f>(SUMIFS(Profile!$E$2:$E$17521,Profile!$B$2:$B$17521,$B216,Profile!$C$2:$C$17521,BK$8))*$C$9</f>
        <v>0.01002041343</v>
      </c>
      <c r="BL216" s="193">
        <f>(SUMIFS(Profile!$E$2:$E$17521,Profile!$B$2:$B$17521,$B216,Profile!$C$2:$C$17521,BL$8))*$C$9</f>
        <v>0.02303654406</v>
      </c>
      <c r="BM216" s="193">
        <f>(SUMIFS(Profile!$E$2:$E$17521,Profile!$B$2:$B$17521,$B216,Profile!$C$2:$C$17521,BM$8))*$C$9</f>
        <v>0.0476070649</v>
      </c>
      <c r="BN216" s="193">
        <f>(SUMIFS(Profile!$E$2:$E$17521,Profile!$B$2:$B$17521,$B216,Profile!$C$2:$C$17521,BN$8))*$C$9</f>
        <v>0.08225221045</v>
      </c>
      <c r="BO216" s="193">
        <f>(SUMIFS(Profile!$E$2:$E$17521,Profile!$B$2:$B$17521,$B216,Profile!$C$2:$C$17521,BO$8))*$C$9</f>
        <v>0.1330032732</v>
      </c>
      <c r="BP216" s="193">
        <f>(SUMIFS(Profile!$E$2:$E$17521,Profile!$B$2:$B$17521,$B216,Profile!$C$2:$C$17521,BP$8))*$C$9</f>
        <v>0.1815292843</v>
      </c>
      <c r="BQ216" s="193">
        <f>(SUMIFS(Profile!$E$2:$E$17521,Profile!$B$2:$B$17521,$B216,Profile!$C$2:$C$17521,BQ$8))*$C$9</f>
        <v>0.2433355915</v>
      </c>
      <c r="BR216" s="193">
        <f>(SUMIFS(Profile!$E$2:$E$17521,Profile!$B$2:$B$17521,$B216,Profile!$C$2:$C$17521,BR$8))*$C$9</f>
        <v>0.3082048232</v>
      </c>
      <c r="BS216" s="193">
        <f>(SUMIFS(Profile!$E$2:$E$17521,Profile!$B$2:$B$17521,$B216,Profile!$C$2:$C$17521,BS$8))*$C$9</f>
        <v>0.3918643177</v>
      </c>
      <c r="BT216" s="193">
        <f>(SUMIFS(Profile!$E$2:$E$17521,Profile!$B$2:$B$17521,$B216,Profile!$C$2:$C$17521,BT$8))*$C$9</f>
        <v>0.437854999</v>
      </c>
      <c r="BU216" s="193">
        <f>(SUMIFS(Profile!$E$2:$E$17521,Profile!$B$2:$B$17521,$B216,Profile!$C$2:$C$17521,BU$8))*$C$9</f>
        <v>0.5013912621</v>
      </c>
      <c r="BV216" s="193">
        <f>(SUMIFS(Profile!$E$2:$E$17521,Profile!$B$2:$B$17521,$B216,Profile!$C$2:$C$17521,BV$8))*$C$9</f>
        <v>0.4885951836</v>
      </c>
      <c r="BW216" s="193">
        <f>(SUMIFS(Profile!$E$2:$E$17521,Profile!$B$2:$B$17521,$B216,Profile!$C$2:$C$17521,BW$8))*$C$9</f>
        <v>0.5139505945</v>
      </c>
      <c r="BX216" s="193">
        <f>(SUMIFS(Profile!$E$2:$E$17521,Profile!$B$2:$B$17521,$B216,Profile!$C$2:$C$17521,BX$8))*$C$9</f>
        <v>0.4722551318</v>
      </c>
      <c r="BY216" s="193">
        <f>(SUMIFS(Profile!$E$2:$E$17521,Profile!$B$2:$B$17521,$B216,Profile!$C$2:$C$17521,BY$8))*$C$9</f>
        <v>0.4170209813</v>
      </c>
      <c r="BZ216" s="193">
        <f>(SUMIFS(Profile!$E$2:$E$17521,Profile!$B$2:$B$17521,$B216,Profile!$C$2:$C$17521,BZ$8))*$C$9</f>
        <v>0.4464936024</v>
      </c>
      <c r="CA216" s="193">
        <f>(SUMIFS(Profile!$E$2:$E$17521,Profile!$B$2:$B$17521,$B216,Profile!$C$2:$C$17521,CA$8))*$C$9</f>
        <v>0.5323149159</v>
      </c>
      <c r="CB216" s="193">
        <f>(SUMIFS(Profile!$E$2:$E$17521,Profile!$B$2:$B$17521,$B216,Profile!$C$2:$C$17521,CB$8))*$C$9</f>
        <v>0.5579120044</v>
      </c>
      <c r="CC216" s="193">
        <f>(SUMIFS(Profile!$E$2:$E$17521,Profile!$B$2:$B$17521,$B216,Profile!$C$2:$C$17521,CC$8))*$C$9</f>
        <v>0.5179110407</v>
      </c>
      <c r="CD216" s="193">
        <f>(SUMIFS(Profile!$E$2:$E$17521,Profile!$B$2:$B$17521,$B216,Profile!$C$2:$C$17521,CD$8))*$C$9</f>
        <v>0.4552339354</v>
      </c>
      <c r="CE216" s="193">
        <f>(SUMIFS(Profile!$E$2:$E$17521,Profile!$B$2:$B$17521,$B216,Profile!$C$2:$C$17521,CE$8))*$C$9</f>
        <v>0.4283199175</v>
      </c>
      <c r="CF216" s="193">
        <f>(SUMIFS(Profile!$E$2:$E$17521,Profile!$B$2:$B$17521,$B216,Profile!$C$2:$C$17521,CF$8))*$C$9</f>
        <v>0.3547761486</v>
      </c>
      <c r="CG216" s="193">
        <f>(SUMIFS(Profile!$E$2:$E$17521,Profile!$B$2:$B$17521,$B216,Profile!$C$2:$C$17521,CG$8))*$C$9</f>
        <v>0.3090139821</v>
      </c>
      <c r="CH216" s="193">
        <f>(SUMIFS(Profile!$E$2:$E$17521,Profile!$B$2:$B$17521,$B216,Profile!$C$2:$C$17521,CH$8))*$C$9</f>
        <v>0.2748994289</v>
      </c>
      <c r="CI216" s="193">
        <f>(SUMIFS(Profile!$E$2:$E$17521,Profile!$B$2:$B$17521,$B216,Profile!$C$2:$C$17521,CI$8))*$C$9</f>
        <v>0.2598067656</v>
      </c>
      <c r="CJ216" s="193">
        <f>(SUMIFS(Profile!$E$2:$E$17521,Profile!$B$2:$B$17521,$B216,Profile!$C$2:$C$17521,CJ$8))*$C$9</f>
        <v>0.2066803991</v>
      </c>
      <c r="CK216" s="193">
        <f>(SUMIFS(Profile!$E$2:$E$17521,Profile!$B$2:$B$17521,$B216,Profile!$C$2:$C$17521,CK$8))*$C$9</f>
        <v>0.1500322807</v>
      </c>
      <c r="CL216" s="193">
        <f>(SUMIFS(Profile!$E$2:$E$17521,Profile!$B$2:$B$17521,$B216,Profile!$C$2:$C$17521,CL$8))*$C$9</f>
        <v>0.1192564033</v>
      </c>
      <c r="CM216" s="193">
        <f>(SUMIFS(Profile!$E$2:$E$17521,Profile!$B$2:$B$17521,$B216,Profile!$C$2:$C$17521,CM$8))*$C$9</f>
        <v>0.07049837315</v>
      </c>
      <c r="CN216" s="193">
        <f>(SUMIFS(Profile!$E$2:$E$17521,Profile!$B$2:$B$17521,$B216,Profile!$C$2:$C$17521,CN$8))*$C$9</f>
        <v>0.03776638507</v>
      </c>
      <c r="CO216" s="193">
        <f>(SUMIFS(Profile!$E$2:$E$17521,Profile!$B$2:$B$17521,$B216,Profile!$C$2:$C$17521,CO$8))*$C$9</f>
        <v>0.01901341343</v>
      </c>
      <c r="CP216" s="193">
        <f>(SUMIFS(Profile!$E$2:$E$17521,Profile!$B$2:$B$17521,$B216,Profile!$C$2:$C$17521,CP$8))*$C$9</f>
        <v>0.003331816443</v>
      </c>
      <c r="CQ216" s="193">
        <f>(SUMIFS(Profile!$E$2:$E$17521,Profile!$B$2:$B$17521,$B216,Profile!$C$2:$C$17521,CQ$8))*$C$9</f>
        <v>0.00002644957855</v>
      </c>
      <c r="CR216" s="193">
        <f>(SUMIFS(Profile!$E$2:$E$17521,Profile!$B$2:$B$17521,$B216,Profile!$C$2:$C$17521,CR$8))*$C$9</f>
        <v>0</v>
      </c>
      <c r="CS216" s="193">
        <f>(SUMIFS(Profile!$E$2:$E$17521,Profile!$B$2:$B$17521,$B216,Profile!$C$2:$C$17521,CS$8))*$C$9</f>
        <v>0</v>
      </c>
      <c r="CT216" s="193">
        <f>(SUMIFS(Profile!$E$2:$E$17521,Profile!$B$2:$B$17521,$B216,Profile!$C$2:$C$17521,CT$8))*$C$9</f>
        <v>0</v>
      </c>
      <c r="CU216" s="193">
        <f>(SUMIFS(Profile!$E$2:$E$17521,Profile!$B$2:$B$17521,$B216,Profile!$C$2:$C$17521,CU$8))*$C$9</f>
        <v>0</v>
      </c>
      <c r="CV216" s="193">
        <f>(SUMIFS(Profile!$E$2:$E$17521,Profile!$B$2:$B$17521,$B216,Profile!$C$2:$C$17521,CV$8))*$C$9</f>
        <v>0</v>
      </c>
      <c r="CW216" s="193">
        <f>(SUMIFS(Profile!$E$2:$E$17521,Profile!$B$2:$B$17521,$B216,Profile!$C$2:$C$17521,CW$8))*$C$9</f>
        <v>0</v>
      </c>
      <c r="CX216" s="193">
        <f t="shared" si="17"/>
        <v>3.850134357</v>
      </c>
      <c r="CY216" s="193">
        <f t="shared" ref="CY216:ET216" si="1042">MAX(BB216-E216,0)</f>
        <v>0</v>
      </c>
      <c r="CZ216" s="193">
        <f t="shared" si="1042"/>
        <v>0</v>
      </c>
      <c r="DA216" s="193">
        <f t="shared" si="1042"/>
        <v>0</v>
      </c>
      <c r="DB216" s="193">
        <f t="shared" si="1042"/>
        <v>0</v>
      </c>
      <c r="DC216" s="193">
        <f t="shared" si="1042"/>
        <v>0</v>
      </c>
      <c r="DD216" s="193">
        <f t="shared" si="1042"/>
        <v>0</v>
      </c>
      <c r="DE216" s="193">
        <f t="shared" si="1042"/>
        <v>0</v>
      </c>
      <c r="DF216" s="193">
        <f t="shared" si="1042"/>
        <v>0</v>
      </c>
      <c r="DG216" s="193">
        <f t="shared" si="1042"/>
        <v>0</v>
      </c>
      <c r="DH216" s="193">
        <f t="shared" si="1042"/>
        <v>0</v>
      </c>
      <c r="DI216" s="193">
        <f t="shared" si="1042"/>
        <v>0</v>
      </c>
      <c r="DJ216" s="193">
        <f t="shared" si="1042"/>
        <v>0</v>
      </c>
      <c r="DK216" s="193">
        <f t="shared" si="1042"/>
        <v>0</v>
      </c>
      <c r="DL216" s="193">
        <f t="shared" si="1042"/>
        <v>0</v>
      </c>
      <c r="DM216" s="193">
        <f t="shared" si="1042"/>
        <v>0.02248375338</v>
      </c>
      <c r="DN216" s="193">
        <f t="shared" si="1042"/>
        <v>0.06546099267</v>
      </c>
      <c r="DO216" s="193">
        <f t="shared" si="1042"/>
        <v>0.1054918795</v>
      </c>
      <c r="DP216" s="193">
        <f t="shared" si="1042"/>
        <v>0.176331583</v>
      </c>
      <c r="DQ216" s="193">
        <f t="shared" si="1042"/>
        <v>0.2159123689</v>
      </c>
      <c r="DR216" s="193">
        <f t="shared" si="1042"/>
        <v>0.2762436843</v>
      </c>
      <c r="DS216" s="193">
        <f t="shared" si="1042"/>
        <v>0.2654506981</v>
      </c>
      <c r="DT216" s="193">
        <f t="shared" si="1042"/>
        <v>0.3060296107</v>
      </c>
      <c r="DU216" s="193">
        <f t="shared" si="1042"/>
        <v>0.2519149755</v>
      </c>
      <c r="DV216" s="193">
        <f t="shared" si="1042"/>
        <v>0.1898703112</v>
      </c>
      <c r="DW216" s="193">
        <f t="shared" si="1042"/>
        <v>0.2281565385</v>
      </c>
      <c r="DX216" s="193">
        <f t="shared" si="1042"/>
        <v>0.3063661011</v>
      </c>
      <c r="DY216" s="193">
        <f t="shared" si="1042"/>
        <v>0.3415780329</v>
      </c>
      <c r="DZ216" s="193">
        <f t="shared" si="1042"/>
        <v>0.3027789246</v>
      </c>
      <c r="EA216" s="193">
        <f t="shared" si="1042"/>
        <v>0.2473129516</v>
      </c>
      <c r="EB216" s="193">
        <f t="shared" si="1042"/>
        <v>0.2207995522</v>
      </c>
      <c r="EC216" s="193">
        <f t="shared" si="1042"/>
        <v>0.1496594941</v>
      </c>
      <c r="ED216" s="193">
        <f t="shared" si="1042"/>
        <v>0.1046985645</v>
      </c>
      <c r="EE216" s="193">
        <f t="shared" si="1042"/>
        <v>0.05215556192</v>
      </c>
      <c r="EF216" s="193">
        <f t="shared" si="1042"/>
        <v>0.0214387784</v>
      </c>
      <c r="EG216" s="193">
        <f t="shared" si="1042"/>
        <v>0</v>
      </c>
      <c r="EH216" s="193">
        <f t="shared" si="1042"/>
        <v>0</v>
      </c>
      <c r="EI216" s="193">
        <f t="shared" si="1042"/>
        <v>0</v>
      </c>
      <c r="EJ216" s="193">
        <f t="shared" si="1042"/>
        <v>0</v>
      </c>
      <c r="EK216" s="193">
        <f t="shared" si="1042"/>
        <v>0</v>
      </c>
      <c r="EL216" s="193">
        <f t="shared" si="1042"/>
        <v>0</v>
      </c>
      <c r="EM216" s="193">
        <f t="shared" si="1042"/>
        <v>0</v>
      </c>
      <c r="EN216" s="193">
        <f t="shared" si="1042"/>
        <v>0</v>
      </c>
      <c r="EO216" s="193">
        <f t="shared" si="1042"/>
        <v>0</v>
      </c>
      <c r="EP216" s="193">
        <f t="shared" si="1042"/>
        <v>0</v>
      </c>
      <c r="EQ216" s="193">
        <f t="shared" si="1042"/>
        <v>0</v>
      </c>
      <c r="ER216" s="193">
        <f t="shared" si="1042"/>
        <v>0</v>
      </c>
      <c r="ES216" s="193">
        <f t="shared" si="1042"/>
        <v>0</v>
      </c>
      <c r="ET216" s="193">
        <f t="shared" si="1042"/>
        <v>0</v>
      </c>
      <c r="EU216" s="193">
        <f t="shared" si="19"/>
        <v>5.147813494</v>
      </c>
      <c r="EV216" s="193">
        <f t="shared" ref="EV216:GQ216" si="1043">BB216-CY216</f>
        <v>0</v>
      </c>
      <c r="EW216" s="193">
        <f t="shared" si="1043"/>
        <v>0</v>
      </c>
      <c r="EX216" s="193">
        <f t="shared" si="1043"/>
        <v>0</v>
      </c>
      <c r="EY216" s="193">
        <f t="shared" si="1043"/>
        <v>0</v>
      </c>
      <c r="EZ216" s="193">
        <f t="shared" si="1043"/>
        <v>0</v>
      </c>
      <c r="FA216" s="193">
        <f t="shared" si="1043"/>
        <v>0</v>
      </c>
      <c r="FB216" s="193">
        <f t="shared" si="1043"/>
        <v>0</v>
      </c>
      <c r="FC216" s="193">
        <f t="shared" si="1043"/>
        <v>0</v>
      </c>
      <c r="FD216" s="193">
        <f t="shared" si="1043"/>
        <v>0.002738913004</v>
      </c>
      <c r="FE216" s="193">
        <f t="shared" si="1043"/>
        <v>0.01002041343</v>
      </c>
      <c r="FF216" s="193">
        <f t="shared" si="1043"/>
        <v>0.02303654406</v>
      </c>
      <c r="FG216" s="193">
        <f t="shared" si="1043"/>
        <v>0.0476070649</v>
      </c>
      <c r="FH216" s="193">
        <f t="shared" si="1043"/>
        <v>0.08225221045</v>
      </c>
      <c r="FI216" s="193">
        <f t="shared" si="1043"/>
        <v>0.1330032732</v>
      </c>
      <c r="FJ216" s="193">
        <f t="shared" si="1043"/>
        <v>0.159045531</v>
      </c>
      <c r="FK216" s="193">
        <f t="shared" si="1043"/>
        <v>0.1778745989</v>
      </c>
      <c r="FL216" s="193">
        <f t="shared" si="1043"/>
        <v>0.2027129437</v>
      </c>
      <c r="FM216" s="193">
        <f t="shared" si="1043"/>
        <v>0.2155327346</v>
      </c>
      <c r="FN216" s="193">
        <f t="shared" si="1043"/>
        <v>0.2219426301</v>
      </c>
      <c r="FO216" s="193">
        <f t="shared" si="1043"/>
        <v>0.2251475778</v>
      </c>
      <c r="FP216" s="193">
        <f t="shared" si="1043"/>
        <v>0.2231444855</v>
      </c>
      <c r="FQ216" s="193">
        <f t="shared" si="1043"/>
        <v>0.2079209838</v>
      </c>
      <c r="FR216" s="193">
        <f t="shared" si="1043"/>
        <v>0.2203401562</v>
      </c>
      <c r="FS216" s="193">
        <f t="shared" si="1043"/>
        <v>0.2271506702</v>
      </c>
      <c r="FT216" s="193">
        <f t="shared" si="1043"/>
        <v>0.2183370639</v>
      </c>
      <c r="FU216" s="193">
        <f t="shared" si="1043"/>
        <v>0.2259488148</v>
      </c>
      <c r="FV216" s="193">
        <f t="shared" si="1043"/>
        <v>0.2163339716</v>
      </c>
      <c r="FW216" s="193">
        <f t="shared" si="1043"/>
        <v>0.2151321162</v>
      </c>
      <c r="FX216" s="193">
        <f t="shared" si="1043"/>
        <v>0.2079209838</v>
      </c>
      <c r="FY216" s="193">
        <f t="shared" si="1043"/>
        <v>0.2075203653</v>
      </c>
      <c r="FZ216" s="193">
        <f t="shared" si="1043"/>
        <v>0.2051166545</v>
      </c>
      <c r="GA216" s="193">
        <f t="shared" si="1043"/>
        <v>0.2043154176</v>
      </c>
      <c r="GB216" s="193">
        <f t="shared" si="1043"/>
        <v>0.222743867</v>
      </c>
      <c r="GC216" s="193">
        <f t="shared" si="1043"/>
        <v>0.2383679872</v>
      </c>
      <c r="GD216" s="193">
        <f t="shared" si="1043"/>
        <v>0.2066803991</v>
      </c>
      <c r="GE216" s="193">
        <f t="shared" si="1043"/>
        <v>0.1500322807</v>
      </c>
      <c r="GF216" s="193">
        <f t="shared" si="1043"/>
        <v>0.1192564033</v>
      </c>
      <c r="GG216" s="193">
        <f t="shared" si="1043"/>
        <v>0.07049837315</v>
      </c>
      <c r="GH216" s="193">
        <f t="shared" si="1043"/>
        <v>0.03776638507</v>
      </c>
      <c r="GI216" s="193">
        <f t="shared" si="1043"/>
        <v>0.01901341343</v>
      </c>
      <c r="GJ216" s="193">
        <f t="shared" si="1043"/>
        <v>0.003331816443</v>
      </c>
      <c r="GK216" s="193">
        <f t="shared" si="1043"/>
        <v>0.00002644957855</v>
      </c>
      <c r="GL216" s="193">
        <f t="shared" si="1043"/>
        <v>0</v>
      </c>
      <c r="GM216" s="193">
        <f t="shared" si="1043"/>
        <v>0</v>
      </c>
      <c r="GN216" s="193">
        <f t="shared" si="1043"/>
        <v>0</v>
      </c>
      <c r="GO216" s="193">
        <f t="shared" si="1043"/>
        <v>0</v>
      </c>
      <c r="GP216" s="193">
        <f t="shared" si="1043"/>
        <v>0</v>
      </c>
      <c r="GQ216" s="193">
        <f t="shared" si="1043"/>
        <v>0</v>
      </c>
      <c r="GR216" s="193">
        <f t="shared" si="21"/>
        <v>4.114886056</v>
      </c>
      <c r="GS216" s="193">
        <f t="shared" ref="GS216:IN216" si="1044">E216-EV216</f>
        <v>0.1498313062</v>
      </c>
      <c r="GT216" s="193">
        <f t="shared" si="1044"/>
        <v>0.1334059491</v>
      </c>
      <c r="GU216" s="193">
        <f t="shared" si="1044"/>
        <v>0.1249929614</v>
      </c>
      <c r="GV216" s="193">
        <f t="shared" si="1044"/>
        <v>0.116980592</v>
      </c>
      <c r="GW216" s="193">
        <f t="shared" si="1044"/>
        <v>0.1105706966</v>
      </c>
      <c r="GX216" s="193">
        <f t="shared" si="1044"/>
        <v>0.1089682227</v>
      </c>
      <c r="GY216" s="193">
        <f t="shared" si="1044"/>
        <v>0.1077663673</v>
      </c>
      <c r="GZ216" s="193">
        <f t="shared" si="1044"/>
        <v>0.105763275</v>
      </c>
      <c r="HA216" s="193">
        <f t="shared" si="1044"/>
        <v>0.1034249805</v>
      </c>
      <c r="HB216" s="193">
        <f t="shared" si="1044"/>
        <v>0.0941403877</v>
      </c>
      <c r="HC216" s="193">
        <f t="shared" si="1044"/>
        <v>0.08553106019</v>
      </c>
      <c r="HD216" s="193">
        <f t="shared" si="1044"/>
        <v>0.06256301322</v>
      </c>
      <c r="HE216" s="193">
        <f t="shared" si="1044"/>
        <v>0.04714755403</v>
      </c>
      <c r="HF216" s="193">
        <f t="shared" si="1044"/>
        <v>0.01202061146</v>
      </c>
      <c r="HG216" s="193">
        <f t="shared" si="1044"/>
        <v>0</v>
      </c>
      <c r="HH216" s="193">
        <f t="shared" si="1044"/>
        <v>0</v>
      </c>
      <c r="HI216" s="193">
        <f t="shared" si="1044"/>
        <v>0</v>
      </c>
      <c r="HJ216" s="193">
        <f t="shared" si="1044"/>
        <v>0</v>
      </c>
      <c r="HK216" s="193">
        <f t="shared" si="1044"/>
        <v>0</v>
      </c>
      <c r="HL216" s="193">
        <f t="shared" si="1044"/>
        <v>0</v>
      </c>
      <c r="HM216" s="193">
        <f t="shared" si="1044"/>
        <v>0</v>
      </c>
      <c r="HN216" s="193">
        <f t="shared" si="1044"/>
        <v>0</v>
      </c>
      <c r="HO216" s="193">
        <f t="shared" si="1044"/>
        <v>0</v>
      </c>
      <c r="HP216" s="193">
        <f t="shared" si="1044"/>
        <v>0</v>
      </c>
      <c r="HQ216" s="193">
        <f t="shared" si="1044"/>
        <v>0</v>
      </c>
      <c r="HR216" s="193">
        <f t="shared" si="1044"/>
        <v>0</v>
      </c>
      <c r="HS216" s="193">
        <f t="shared" si="1044"/>
        <v>0</v>
      </c>
      <c r="HT216" s="193">
        <f t="shared" si="1044"/>
        <v>0</v>
      </c>
      <c r="HU216" s="193">
        <f t="shared" si="1044"/>
        <v>0</v>
      </c>
      <c r="HV216" s="193">
        <f t="shared" si="1044"/>
        <v>0</v>
      </c>
      <c r="HW216" s="193">
        <f t="shared" si="1044"/>
        <v>0</v>
      </c>
      <c r="HX216" s="193">
        <f t="shared" si="1044"/>
        <v>0</v>
      </c>
      <c r="HY216" s="193">
        <f t="shared" si="1044"/>
        <v>0</v>
      </c>
      <c r="HZ216" s="193">
        <f t="shared" si="1044"/>
        <v>0</v>
      </c>
      <c r="IA216" s="193">
        <f t="shared" si="1044"/>
        <v>0.05852902535</v>
      </c>
      <c r="IB216" s="193">
        <f t="shared" si="1044"/>
        <v>0.1039598266</v>
      </c>
      <c r="IC216" s="193">
        <f t="shared" si="1044"/>
        <v>0.1335338487</v>
      </c>
      <c r="ID216" s="193">
        <f t="shared" si="1044"/>
        <v>0.1842949712</v>
      </c>
      <c r="IE216" s="193">
        <f t="shared" si="1044"/>
        <v>0.2090145899</v>
      </c>
      <c r="IF216" s="193">
        <f t="shared" si="1044"/>
        <v>0.2213576661</v>
      </c>
      <c r="IG216" s="193">
        <f t="shared" si="1044"/>
        <v>0.2338343154</v>
      </c>
      <c r="IH216" s="193">
        <f t="shared" si="1044"/>
        <v>0.2439501961</v>
      </c>
      <c r="II216" s="193">
        <f t="shared" si="1044"/>
        <v>0.2583989105</v>
      </c>
      <c r="IJ216" s="193">
        <f t="shared" si="1044"/>
        <v>0.2600013844</v>
      </c>
      <c r="IK216" s="193">
        <f t="shared" si="1044"/>
        <v>0.2475822119</v>
      </c>
      <c r="IL216" s="193">
        <f t="shared" si="1044"/>
        <v>0.2307562363</v>
      </c>
      <c r="IM216" s="193">
        <f t="shared" si="1044"/>
        <v>0.1963030483</v>
      </c>
      <c r="IN216" s="193">
        <f t="shared" si="1044"/>
        <v>0.170262848</v>
      </c>
      <c r="IO216" s="193">
        <f t="shared" si="23"/>
        <v>2.751779079</v>
      </c>
      <c r="IP216" s="193">
        <f t="shared" si="29"/>
        <v>2.045687569</v>
      </c>
      <c r="IQ216" s="193">
        <f t="shared" ref="IQ216:KK216" si="1045">MAX((MIN(CZ216+IP216,$IO$7))-GT216,0)</f>
        <v>1.91228162</v>
      </c>
      <c r="IR216" s="193">
        <f t="shared" si="1045"/>
        <v>1.787288658</v>
      </c>
      <c r="IS216" s="193">
        <f t="shared" si="1045"/>
        <v>1.670308066</v>
      </c>
      <c r="IT216" s="193">
        <f t="shared" si="1045"/>
        <v>1.55973737</v>
      </c>
      <c r="IU216" s="193">
        <f t="shared" si="1045"/>
        <v>1.450769147</v>
      </c>
      <c r="IV216" s="193">
        <f t="shared" si="1045"/>
        <v>1.34300278</v>
      </c>
      <c r="IW216" s="193">
        <f t="shared" si="1045"/>
        <v>1.237239505</v>
      </c>
      <c r="IX216" s="193">
        <f t="shared" si="1045"/>
        <v>1.133814524</v>
      </c>
      <c r="IY216" s="193">
        <f t="shared" si="1045"/>
        <v>1.039674137</v>
      </c>
      <c r="IZ216" s="193">
        <f t="shared" si="1045"/>
        <v>0.9541430765</v>
      </c>
      <c r="JA216" s="193">
        <f t="shared" si="1045"/>
        <v>0.8915800632</v>
      </c>
      <c r="JB216" s="193">
        <f t="shared" si="1045"/>
        <v>0.8444325092</v>
      </c>
      <c r="JC216" s="193">
        <f t="shared" si="1045"/>
        <v>0.8324118977</v>
      </c>
      <c r="JD216" s="193">
        <f t="shared" si="1045"/>
        <v>0.8548956511</v>
      </c>
      <c r="JE216" s="193">
        <f t="shared" si="1045"/>
        <v>0.9203566438</v>
      </c>
      <c r="JF216" s="193">
        <f t="shared" si="1045"/>
        <v>1.025848523</v>
      </c>
      <c r="JG216" s="193">
        <f t="shared" si="1045"/>
        <v>1.202180106</v>
      </c>
      <c r="JH216" s="193">
        <f t="shared" si="1045"/>
        <v>1.418092475</v>
      </c>
      <c r="JI216" s="193">
        <f t="shared" si="1045"/>
        <v>1.694336159</v>
      </c>
      <c r="JJ216" s="193">
        <f t="shared" si="1045"/>
        <v>1.959786858</v>
      </c>
      <c r="JK216" s="193">
        <f t="shared" si="1045"/>
        <v>2.265816468</v>
      </c>
      <c r="JL216" s="193">
        <f t="shared" si="1045"/>
        <v>2.517731444</v>
      </c>
      <c r="JM216" s="193">
        <f t="shared" si="1045"/>
        <v>2.707601755</v>
      </c>
      <c r="JN216" s="193">
        <f t="shared" si="1045"/>
        <v>2.935758293</v>
      </c>
      <c r="JO216" s="193">
        <f t="shared" si="1045"/>
        <v>3.242124395</v>
      </c>
      <c r="JP216" s="193">
        <f t="shared" si="1045"/>
        <v>3.583702428</v>
      </c>
      <c r="JQ216" s="193">
        <f t="shared" si="1045"/>
        <v>3.886481352</v>
      </c>
      <c r="JR216" s="193">
        <f t="shared" si="1045"/>
        <v>4.133794304</v>
      </c>
      <c r="JS216" s="193">
        <f t="shared" si="1045"/>
        <v>4.354593856</v>
      </c>
      <c r="JT216" s="193">
        <f t="shared" si="1045"/>
        <v>4.50425335</v>
      </c>
      <c r="JU216" s="193">
        <f t="shared" si="1045"/>
        <v>4.608951914</v>
      </c>
      <c r="JV216" s="193">
        <f t="shared" si="1045"/>
        <v>4.661107476</v>
      </c>
      <c r="JW216" s="193">
        <f t="shared" si="1045"/>
        <v>4.682546255</v>
      </c>
      <c r="JX216" s="193">
        <f t="shared" si="1045"/>
        <v>4.624017229</v>
      </c>
      <c r="JY216" s="193">
        <f t="shared" si="1045"/>
        <v>4.520057403</v>
      </c>
      <c r="JZ216" s="193">
        <f t="shared" si="1045"/>
        <v>4.386523554</v>
      </c>
      <c r="KA216" s="193">
        <f t="shared" si="1045"/>
        <v>4.202228583</v>
      </c>
      <c r="KB216" s="193">
        <f t="shared" si="1045"/>
        <v>3.993213993</v>
      </c>
      <c r="KC216" s="193">
        <f t="shared" si="1045"/>
        <v>3.771856327</v>
      </c>
      <c r="KD216" s="193">
        <f t="shared" si="1045"/>
        <v>3.538022011</v>
      </c>
      <c r="KE216" s="193">
        <f t="shared" si="1045"/>
        <v>3.294071815</v>
      </c>
      <c r="KF216" s="193">
        <f t="shared" si="1045"/>
        <v>3.035672905</v>
      </c>
      <c r="KG216" s="193">
        <f t="shared" si="1045"/>
        <v>2.77567152</v>
      </c>
      <c r="KH216" s="193">
        <f t="shared" si="1045"/>
        <v>2.528089309</v>
      </c>
      <c r="KI216" s="193">
        <f t="shared" si="1045"/>
        <v>2.297333072</v>
      </c>
      <c r="KJ216" s="193">
        <f t="shared" si="1045"/>
        <v>2.101030024</v>
      </c>
      <c r="KK216" s="193">
        <f t="shared" si="1045"/>
        <v>1.930767176</v>
      </c>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row>
    <row r="217" ht="14.25" customHeight="1">
      <c r="A217" s="1">
        <v>7.0</v>
      </c>
      <c r="B217" s="1">
        <f t="shared" ref="B217:C217" si="1046">B216+1</f>
        <v>207</v>
      </c>
      <c r="C217" s="267">
        <f t="shared" si="1046"/>
        <v>43672</v>
      </c>
      <c r="D217" s="193">
        <f t="shared" si="15"/>
        <v>8.939400448</v>
      </c>
      <c r="E217" s="193">
        <f>(SUMIFS(Profile!$F$2:$F$17521,Profile!$B$2:$B$17521,$B217,Profile!$C$2:$C$17521,E$8))*$C$6</f>
        <v>0.1478282139</v>
      </c>
      <c r="F217" s="193">
        <f>(SUMIFS(Profile!$F$2:$F$17521,Profile!$B$2:$B$17521,$B217,Profile!$C$2:$C$17521,F$8))*$C$6</f>
        <v>0.1338065676</v>
      </c>
      <c r="G217" s="193">
        <f>(SUMIFS(Profile!$F$2:$F$17521,Profile!$B$2:$B$17521,$B217,Profile!$C$2:$C$17521,G$8))*$C$6</f>
        <v>0.1221886321</v>
      </c>
      <c r="H217" s="193">
        <f>(SUMIFS(Profile!$F$2:$F$17521,Profile!$B$2:$B$17521,$B217,Profile!$C$2:$C$17521,H$8))*$C$6</f>
        <v>0.1141762628</v>
      </c>
      <c r="I217" s="193">
        <f>(SUMIFS(Profile!$F$2:$F$17521,Profile!$B$2:$B$17521,$B217,Profile!$C$2:$C$17521,I$8))*$C$6</f>
        <v>0.111772552</v>
      </c>
      <c r="J217" s="193">
        <f>(SUMIFS(Profile!$F$2:$F$17521,Profile!$B$2:$B$17521,$B217,Profile!$C$2:$C$17521,J$8))*$C$6</f>
        <v>0.1077663673</v>
      </c>
      <c r="K217" s="193">
        <f>(SUMIFS(Profile!$F$2:$F$17521,Profile!$B$2:$B$17521,$B217,Profile!$C$2:$C$17521,K$8))*$C$6</f>
        <v>0.1053626565</v>
      </c>
      <c r="L217" s="193">
        <f>(SUMIFS(Profile!$F$2:$F$17521,Profile!$B$2:$B$17521,$B217,Profile!$C$2:$C$17521,L$8))*$C$6</f>
        <v>0.1045614196</v>
      </c>
      <c r="M217" s="193">
        <f>(SUMIFS(Profile!$F$2:$F$17521,Profile!$B$2:$B$17521,$B217,Profile!$C$2:$C$17521,M$8))*$C$6</f>
        <v>0.1045614196</v>
      </c>
      <c r="N217" s="193">
        <f>(SUMIFS(Profile!$F$2:$F$17521,Profile!$B$2:$B$17521,$B217,Profile!$C$2:$C$17521,N$8))*$C$6</f>
        <v>0.1029589457</v>
      </c>
      <c r="O217" s="193">
        <f>(SUMIFS(Profile!$F$2:$F$17521,Profile!$B$2:$B$17521,$B217,Profile!$C$2:$C$17521,O$8))*$C$6</f>
        <v>0.1073657489</v>
      </c>
      <c r="P217" s="193">
        <f>(SUMIFS(Profile!$F$2:$F$17521,Profile!$B$2:$B$17521,$B217,Profile!$C$2:$C$17521,P$8))*$C$6</f>
        <v>0.1105706966</v>
      </c>
      <c r="Q217" s="193">
        <f>(SUMIFS(Profile!$F$2:$F$17521,Profile!$B$2:$B$17521,$B217,Profile!$C$2:$C$17521,Q$8))*$C$6</f>
        <v>0.123791106</v>
      </c>
      <c r="R217" s="193">
        <f>(SUMIFS(Profile!$F$2:$F$17521,Profile!$B$2:$B$17521,$B217,Profile!$C$2:$C$17521,R$8))*$C$6</f>
        <v>0.1398158446</v>
      </c>
      <c r="S217" s="193">
        <f>(SUMIFS(Profile!$F$2:$F$17521,Profile!$B$2:$B$17521,$B217,Profile!$C$2:$C$17521,S$8))*$C$6</f>
        <v>0.1558405832</v>
      </c>
      <c r="T217" s="193">
        <f>(SUMIFS(Profile!$F$2:$F$17521,Profile!$B$2:$B$17521,$B217,Profile!$C$2:$C$17521,T$8))*$C$6</f>
        <v>0.176272125</v>
      </c>
      <c r="U217" s="193">
        <f>(SUMIFS(Profile!$F$2:$F$17521,Profile!$B$2:$B$17521,$B217,Profile!$C$2:$C$17521,U$8))*$C$6</f>
        <v>0.1951011929</v>
      </c>
      <c r="V217" s="193">
        <f>(SUMIFS(Profile!$F$2:$F$17521,Profile!$B$2:$B$17521,$B217,Profile!$C$2:$C$17521,V$8))*$C$6</f>
        <v>0.2111259315</v>
      </c>
      <c r="W217" s="193">
        <f>(SUMIFS(Profile!$F$2:$F$17521,Profile!$B$2:$B$17521,$B217,Profile!$C$2:$C$17521,W$8))*$C$6</f>
        <v>0.2111259315</v>
      </c>
      <c r="X217" s="193">
        <f>(SUMIFS(Profile!$F$2:$F$17521,Profile!$B$2:$B$17521,$B217,Profile!$C$2:$C$17521,X$8))*$C$6</f>
        <v>0.2091228392</v>
      </c>
      <c r="Y217" s="193">
        <f>(SUMIFS(Profile!$F$2:$F$17521,Profile!$B$2:$B$17521,$B217,Profile!$C$2:$C$17521,Y$8))*$C$6</f>
        <v>0.2059178915</v>
      </c>
      <c r="Z217" s="193">
        <f>(SUMIFS(Profile!$F$2:$F$17521,Profile!$B$2:$B$17521,$B217,Profile!$C$2:$C$17521,Z$8))*$C$6</f>
        <v>0.1971042852</v>
      </c>
      <c r="AA217" s="193">
        <f>(SUMIFS(Profile!$F$2:$F$17521,Profile!$B$2:$B$17521,$B217,Profile!$C$2:$C$17521,AA$8))*$C$6</f>
        <v>0.2067191284</v>
      </c>
      <c r="AB217" s="193">
        <f>(SUMIFS(Profile!$F$2:$F$17521,Profile!$B$2:$B$17521,$B217,Profile!$C$2:$C$17521,AB$8))*$C$6</f>
        <v>0.2095234577</v>
      </c>
      <c r="AC217" s="193">
        <f>(SUMIFS(Profile!$F$2:$F$17521,Profile!$B$2:$B$17521,$B217,Profile!$C$2:$C$17521,AC$8))*$C$6</f>
        <v>0.2015110883</v>
      </c>
      <c r="AD217" s="193">
        <f>(SUMIFS(Profile!$F$2:$F$17521,Profile!$B$2:$B$17521,$B217,Profile!$C$2:$C$17521,AD$8))*$C$6</f>
        <v>0.1991073775</v>
      </c>
      <c r="AE217" s="193">
        <f>(SUMIFS(Profile!$F$2:$F$17521,Profile!$B$2:$B$17521,$B217,Profile!$C$2:$C$17521,AE$8))*$C$6</f>
        <v>0.1947005744</v>
      </c>
      <c r="AF217" s="193">
        <f>(SUMIFS(Profile!$F$2:$F$17521,Profile!$B$2:$B$17521,$B217,Profile!$C$2:$C$17521,AF$8))*$C$6</f>
        <v>0.194299956</v>
      </c>
      <c r="AG217" s="193">
        <f>(SUMIFS(Profile!$F$2:$F$17521,Profile!$B$2:$B$17521,$B217,Profile!$C$2:$C$17521,AG$8))*$C$6</f>
        <v>0.1898931528</v>
      </c>
      <c r="AH217" s="193">
        <f>(SUMIFS(Profile!$F$2:$F$17521,Profile!$B$2:$B$17521,$B217,Profile!$C$2:$C$17521,AH$8))*$C$6</f>
        <v>0.1854863497</v>
      </c>
      <c r="AI217" s="193">
        <f>(SUMIFS(Profile!$F$2:$F$17521,Profile!$B$2:$B$17521,$B217,Profile!$C$2:$C$17521,AI$8))*$C$6</f>
        <v>0.182281402</v>
      </c>
      <c r="AJ217" s="193">
        <f>(SUMIFS(Profile!$F$2:$F$17521,Profile!$B$2:$B$17521,$B217,Profile!$C$2:$C$17521,AJ$8))*$C$6</f>
        <v>0.1910950082</v>
      </c>
      <c r="AK217" s="193">
        <f>(SUMIFS(Profile!$F$2:$F$17521,Profile!$B$2:$B$17521,$B217,Profile!$C$2:$C$17521,AK$8))*$C$6</f>
        <v>0.2095234577</v>
      </c>
      <c r="AL217" s="193">
        <f>(SUMIFS(Profile!$F$2:$F$17521,Profile!$B$2:$B$17521,$B217,Profile!$C$2:$C$17521,AL$8))*$C$6</f>
        <v>0.2303556179</v>
      </c>
      <c r="AM217" s="193">
        <f>(SUMIFS(Profile!$F$2:$F$17521,Profile!$B$2:$B$17521,$B217,Profile!$C$2:$C$17521,AM$8))*$C$6</f>
        <v>0.2632063321</v>
      </c>
      <c r="AN217" s="193">
        <f>(SUMIFS(Profile!$F$2:$F$17521,Profile!$B$2:$B$17521,$B217,Profile!$C$2:$C$17521,AN$8))*$C$6</f>
        <v>0.2592001474</v>
      </c>
      <c r="AO217" s="193">
        <f>(SUMIFS(Profile!$F$2:$F$17521,Profile!$B$2:$B$17521,$B217,Profile!$C$2:$C$17521,AO$8))*$C$6</f>
        <v>0.252790252</v>
      </c>
      <c r="AP217" s="193">
        <f>(SUMIFS(Profile!$F$2:$F$17521,Profile!$B$2:$B$17521,$B217,Profile!$C$2:$C$17521,AP$8))*$C$6</f>
        <v>0.2535914889</v>
      </c>
      <c r="AQ217" s="193">
        <f>(SUMIFS(Profile!$F$2:$F$17521,Profile!$B$2:$B$17521,$B217,Profile!$C$2:$C$17521,AQ$8))*$C$6</f>
        <v>0.2487840673</v>
      </c>
      <c r="AR217" s="193">
        <f>(SUMIFS(Profile!$F$2:$F$17521,Profile!$B$2:$B$17521,$B217,Profile!$C$2:$C$17521,AR$8))*$C$6</f>
        <v>0.2387686057</v>
      </c>
      <c r="AS217" s="193">
        <f>(SUMIFS(Profile!$F$2:$F$17521,Profile!$B$2:$B$17521,$B217,Profile!$C$2:$C$17521,AS$8))*$C$6</f>
        <v>0.2387686057</v>
      </c>
      <c r="AT217" s="193">
        <f>(SUMIFS(Profile!$F$2:$F$17521,Profile!$B$2:$B$17521,$B217,Profile!$C$2:$C$17521,AT$8))*$C$6</f>
        <v>0.2411723165</v>
      </c>
      <c r="AU217" s="193">
        <f>(SUMIFS(Profile!$F$2:$F$17521,Profile!$B$2:$B$17521,$B217,Profile!$C$2:$C$17521,AU$8))*$C$6</f>
        <v>0.2483834488</v>
      </c>
      <c r="AV217" s="193">
        <f>(SUMIFS(Profile!$F$2:$F$17521,Profile!$B$2:$B$17521,$B217,Profile!$C$2:$C$17521,AV$8))*$C$6</f>
        <v>0.2535914889</v>
      </c>
      <c r="AW217" s="193">
        <f>(SUMIFS(Profile!$F$2:$F$17521,Profile!$B$2:$B$17521,$B217,Profile!$C$2:$C$17521,AW$8))*$C$6</f>
        <v>0.2503865412</v>
      </c>
      <c r="AX217" s="193">
        <f>(SUMIFS(Profile!$F$2:$F$17521,Profile!$B$2:$B$17521,$B217,Profile!$C$2:$C$17521,AX$8))*$C$6</f>
        <v>0.2303556179</v>
      </c>
      <c r="AY217" s="193">
        <f>(SUMIFS(Profile!$F$2:$F$17521,Profile!$B$2:$B$17521,$B217,Profile!$C$2:$C$17521,AY$8))*$C$6</f>
        <v>0.1987067591</v>
      </c>
      <c r="AZ217" s="193">
        <f>(SUMIFS(Profile!$F$2:$F$17521,Profile!$B$2:$B$17521,$B217,Profile!$C$2:$C$17521,AZ$8))*$C$6</f>
        <v>0.1690609926</v>
      </c>
      <c r="BA217" s="193">
        <f t="shared" si="16"/>
        <v>10.40334713</v>
      </c>
      <c r="BB217" s="193">
        <f>(SUMIFS(Profile!$E$2:$E$17521,Profile!$B$2:$B$17521,$B217,Profile!$C$2:$C$17521,BB$8))*$C$9</f>
        <v>0</v>
      </c>
      <c r="BC217" s="193">
        <f>(SUMIFS(Profile!$E$2:$E$17521,Profile!$B$2:$B$17521,$B217,Profile!$C$2:$C$17521,BC$8))*$C$9</f>
        <v>0</v>
      </c>
      <c r="BD217" s="193">
        <f>(SUMIFS(Profile!$E$2:$E$17521,Profile!$B$2:$B$17521,$B217,Profile!$C$2:$C$17521,BD$8))*$C$9</f>
        <v>0</v>
      </c>
      <c r="BE217" s="193">
        <f>(SUMIFS(Profile!$E$2:$E$17521,Profile!$B$2:$B$17521,$B217,Profile!$C$2:$C$17521,BE$8))*$C$9</f>
        <v>0</v>
      </c>
      <c r="BF217" s="193">
        <f>(SUMIFS(Profile!$E$2:$E$17521,Profile!$B$2:$B$17521,$B217,Profile!$C$2:$C$17521,BF$8))*$C$9</f>
        <v>0</v>
      </c>
      <c r="BG217" s="193">
        <f>(SUMIFS(Profile!$E$2:$E$17521,Profile!$B$2:$B$17521,$B217,Profile!$C$2:$C$17521,BG$8))*$C$9</f>
        <v>0</v>
      </c>
      <c r="BH217" s="193">
        <f>(SUMIFS(Profile!$E$2:$E$17521,Profile!$B$2:$B$17521,$B217,Profile!$C$2:$C$17521,BH$8))*$C$9</f>
        <v>0</v>
      </c>
      <c r="BI217" s="193">
        <f>(SUMIFS(Profile!$E$2:$E$17521,Profile!$B$2:$B$17521,$B217,Profile!$C$2:$C$17521,BI$8))*$C$9</f>
        <v>0</v>
      </c>
      <c r="BJ217" s="193">
        <f>(SUMIFS(Profile!$E$2:$E$17521,Profile!$B$2:$B$17521,$B217,Profile!$C$2:$C$17521,BJ$8))*$C$9</f>
        <v>0.002070885442</v>
      </c>
      <c r="BK217" s="193">
        <f>(SUMIFS(Profile!$E$2:$E$17521,Profile!$B$2:$B$17521,$B217,Profile!$C$2:$C$17521,BK$8))*$C$9</f>
        <v>0.01035442721</v>
      </c>
      <c r="BL217" s="193">
        <f>(SUMIFS(Profile!$E$2:$E$17521,Profile!$B$2:$B$17521,$B217,Profile!$C$2:$C$17521,BL$8))*$C$9</f>
        <v>0.02991740458</v>
      </c>
      <c r="BM217" s="193">
        <f>(SUMIFS(Profile!$E$2:$E$17521,Profile!$B$2:$B$17521,$B217,Profile!$C$2:$C$17521,BM$8))*$C$9</f>
        <v>0.06360567685</v>
      </c>
      <c r="BN217" s="193">
        <f>(SUMIFS(Profile!$E$2:$E$17521,Profile!$B$2:$B$17521,$B217,Profile!$C$2:$C$17521,BN$8))*$C$9</f>
        <v>0.1072864936</v>
      </c>
      <c r="BO217" s="193">
        <f>(SUMIFS(Profile!$E$2:$E$17521,Profile!$B$2:$B$17521,$B217,Profile!$C$2:$C$17521,BO$8))*$C$9</f>
        <v>0.1585283409</v>
      </c>
      <c r="BP217" s="193">
        <f>(SUMIFS(Profile!$E$2:$E$17521,Profile!$B$2:$B$17521,$B217,Profile!$C$2:$C$17521,BP$8))*$C$9</f>
        <v>0.2161256471</v>
      </c>
      <c r="BQ217" s="193">
        <f>(SUMIFS(Profile!$E$2:$E$17521,Profile!$B$2:$B$17521,$B217,Profile!$C$2:$C$17521,BQ$8))*$C$9</f>
        <v>0.2971848563</v>
      </c>
      <c r="BR217" s="193">
        <f>(SUMIFS(Profile!$E$2:$E$17521,Profile!$B$2:$B$17521,$B217,Profile!$C$2:$C$17521,BR$8))*$C$9</f>
        <v>0.3737952922</v>
      </c>
      <c r="BS217" s="193">
        <f>(SUMIFS(Profile!$E$2:$E$17521,Profile!$B$2:$B$17521,$B217,Profile!$C$2:$C$17521,BS$8))*$C$9</f>
        <v>0.4397729457</v>
      </c>
      <c r="BT217" s="193">
        <f>(SUMIFS(Profile!$E$2:$E$17521,Profile!$B$2:$B$17521,$B217,Profile!$C$2:$C$17521,BT$8))*$C$9</f>
        <v>0.4714987107</v>
      </c>
      <c r="BU217" s="193">
        <f>(SUMIFS(Profile!$E$2:$E$17521,Profile!$B$2:$B$17521,$B217,Profile!$C$2:$C$17521,BU$8))*$C$9</f>
        <v>0.4935716822</v>
      </c>
      <c r="BV217" s="193">
        <f>(SUMIFS(Profile!$E$2:$E$17521,Profile!$B$2:$B$17521,$B217,Profile!$C$2:$C$17521,BV$8))*$C$9</f>
        <v>0.5182124782</v>
      </c>
      <c r="BW217" s="193">
        <f>(SUMIFS(Profile!$E$2:$E$17521,Profile!$B$2:$B$17521,$B217,Profile!$C$2:$C$17521,BW$8))*$C$9</f>
        <v>0.5194246309</v>
      </c>
      <c r="BX217" s="193">
        <f>(SUMIFS(Profile!$E$2:$E$17521,Profile!$B$2:$B$17521,$B217,Profile!$C$2:$C$17521,BX$8))*$C$9</f>
        <v>0.5302536699</v>
      </c>
      <c r="BY217" s="193">
        <f>(SUMIFS(Profile!$E$2:$E$17521,Profile!$B$2:$B$17521,$B217,Profile!$C$2:$C$17521,BY$8))*$C$9</f>
        <v>0.5004429605</v>
      </c>
      <c r="BZ217" s="193">
        <f>(SUMIFS(Profile!$E$2:$E$17521,Profile!$B$2:$B$17521,$B217,Profile!$C$2:$C$17521,BZ$8))*$C$9</f>
        <v>0.5494327105</v>
      </c>
      <c r="CA217" s="193">
        <f>(SUMIFS(Profile!$E$2:$E$17521,Profile!$B$2:$B$17521,$B217,Profile!$C$2:$C$17521,CA$8))*$C$9</f>
        <v>0.5884027781</v>
      </c>
      <c r="CB217" s="193">
        <f>(SUMIFS(Profile!$E$2:$E$17521,Profile!$B$2:$B$17521,$B217,Profile!$C$2:$C$17521,CB$8))*$C$9</f>
        <v>0.5613314181</v>
      </c>
      <c r="CC217" s="193">
        <f>(SUMIFS(Profile!$E$2:$E$17521,Profile!$B$2:$B$17521,$B217,Profile!$C$2:$C$17521,CC$8))*$C$9</f>
        <v>0.5697770992</v>
      </c>
      <c r="CD217" s="193">
        <f>(SUMIFS(Profile!$E$2:$E$17521,Profile!$B$2:$B$17521,$B217,Profile!$C$2:$C$17521,CD$8))*$C$9</f>
        <v>0.5433179132</v>
      </c>
      <c r="CE217" s="193">
        <f>(SUMIFS(Profile!$E$2:$E$17521,Profile!$B$2:$B$17521,$B217,Profile!$C$2:$C$17521,CE$8))*$C$9</f>
        <v>0.5327796104</v>
      </c>
      <c r="CF217" s="193">
        <f>(SUMIFS(Profile!$E$2:$E$17521,Profile!$B$2:$B$17521,$B217,Profile!$C$2:$C$17521,CF$8))*$C$9</f>
        <v>0.4817789304</v>
      </c>
      <c r="CG217" s="193">
        <f>(SUMIFS(Profile!$E$2:$E$17521,Profile!$B$2:$B$17521,$B217,Profile!$C$2:$C$17521,CG$8))*$C$9</f>
        <v>0.4372081599</v>
      </c>
      <c r="CH217" s="193">
        <f>(SUMIFS(Profile!$E$2:$E$17521,Profile!$B$2:$B$17521,$B217,Profile!$C$2:$C$17521,CH$8))*$C$9</f>
        <v>0.3605452939</v>
      </c>
      <c r="CI217" s="193">
        <f>(SUMIFS(Profile!$E$2:$E$17521,Profile!$B$2:$B$17521,$B217,Profile!$C$2:$C$17521,CI$8))*$C$9</f>
        <v>0.334382863</v>
      </c>
      <c r="CJ217" s="193">
        <f>(SUMIFS(Profile!$E$2:$E$17521,Profile!$B$2:$B$17521,$B217,Profile!$C$2:$C$17521,CJ$8))*$C$9</f>
        <v>0.2566509364</v>
      </c>
      <c r="CK217" s="193">
        <f>(SUMIFS(Profile!$E$2:$E$17521,Profile!$B$2:$B$17521,$B217,Profile!$C$2:$C$17521,CK$8))*$C$9</f>
        <v>0.1704977492</v>
      </c>
      <c r="CL217" s="193">
        <f>(SUMIFS(Profile!$E$2:$E$17521,Profile!$B$2:$B$17521,$B217,Profile!$C$2:$C$17521,CL$8))*$C$9</f>
        <v>0.123379723</v>
      </c>
      <c r="CM217" s="193">
        <f>(SUMIFS(Profile!$E$2:$E$17521,Profile!$B$2:$B$17521,$B217,Profile!$C$2:$C$17521,CM$8))*$C$9</f>
        <v>0.08654648587</v>
      </c>
      <c r="CN217" s="193">
        <f>(SUMIFS(Profile!$E$2:$E$17521,Profile!$B$2:$B$17521,$B217,Profile!$C$2:$C$17521,CN$8))*$C$9</f>
        <v>0.04455576366</v>
      </c>
      <c r="CO217" s="193">
        <f>(SUMIFS(Profile!$E$2:$E$17521,Profile!$B$2:$B$17521,$B217,Profile!$C$2:$C$17521,CO$8))*$C$9</f>
        <v>0.02143237474</v>
      </c>
      <c r="CP217" s="193">
        <f>(SUMIFS(Profile!$E$2:$E$17521,Profile!$B$2:$B$17521,$B217,Profile!$C$2:$C$17521,CP$8))*$C$9</f>
        <v>0.009268160328</v>
      </c>
      <c r="CQ217" s="193">
        <f>(SUMIFS(Profile!$E$2:$E$17521,Profile!$B$2:$B$17521,$B217,Profile!$C$2:$C$17521,CQ$8))*$C$9</f>
        <v>0.00001306152027</v>
      </c>
      <c r="CR217" s="193">
        <f>(SUMIFS(Profile!$E$2:$E$17521,Profile!$B$2:$B$17521,$B217,Profile!$C$2:$C$17521,CR$8))*$C$9</f>
        <v>0</v>
      </c>
      <c r="CS217" s="193">
        <f>(SUMIFS(Profile!$E$2:$E$17521,Profile!$B$2:$B$17521,$B217,Profile!$C$2:$C$17521,CS$8))*$C$9</f>
        <v>0</v>
      </c>
      <c r="CT217" s="193">
        <f>(SUMIFS(Profile!$E$2:$E$17521,Profile!$B$2:$B$17521,$B217,Profile!$C$2:$C$17521,CT$8))*$C$9</f>
        <v>0</v>
      </c>
      <c r="CU217" s="193">
        <f>(SUMIFS(Profile!$E$2:$E$17521,Profile!$B$2:$B$17521,$B217,Profile!$C$2:$C$17521,CU$8))*$C$9</f>
        <v>0</v>
      </c>
      <c r="CV217" s="193">
        <f>(SUMIFS(Profile!$E$2:$E$17521,Profile!$B$2:$B$17521,$B217,Profile!$C$2:$C$17521,CV$8))*$C$9</f>
        <v>0</v>
      </c>
      <c r="CW217" s="193">
        <f>(SUMIFS(Profile!$E$2:$E$17521,Profile!$B$2:$B$17521,$B217,Profile!$C$2:$C$17521,CW$8))*$C$9</f>
        <v>0</v>
      </c>
      <c r="CX217" s="193">
        <f t="shared" si="17"/>
        <v>5.381844796</v>
      </c>
      <c r="CY217" s="193">
        <f t="shared" ref="CY217:ET217" si="1047">MAX(BB217-E217,0)</f>
        <v>0</v>
      </c>
      <c r="CZ217" s="193">
        <f t="shared" si="1047"/>
        <v>0</v>
      </c>
      <c r="DA217" s="193">
        <f t="shared" si="1047"/>
        <v>0</v>
      </c>
      <c r="DB217" s="193">
        <f t="shared" si="1047"/>
        <v>0</v>
      </c>
      <c r="DC217" s="193">
        <f t="shared" si="1047"/>
        <v>0</v>
      </c>
      <c r="DD217" s="193">
        <f t="shared" si="1047"/>
        <v>0</v>
      </c>
      <c r="DE217" s="193">
        <f t="shared" si="1047"/>
        <v>0</v>
      </c>
      <c r="DF217" s="193">
        <f t="shared" si="1047"/>
        <v>0</v>
      </c>
      <c r="DG217" s="193">
        <f t="shared" si="1047"/>
        <v>0</v>
      </c>
      <c r="DH217" s="193">
        <f t="shared" si="1047"/>
        <v>0</v>
      </c>
      <c r="DI217" s="193">
        <f t="shared" si="1047"/>
        <v>0</v>
      </c>
      <c r="DJ217" s="193">
        <f t="shared" si="1047"/>
        <v>0</v>
      </c>
      <c r="DK217" s="193">
        <f t="shared" si="1047"/>
        <v>0</v>
      </c>
      <c r="DL217" s="193">
        <f t="shared" si="1047"/>
        <v>0.01871249628</v>
      </c>
      <c r="DM217" s="193">
        <f t="shared" si="1047"/>
        <v>0.06028506388</v>
      </c>
      <c r="DN217" s="193">
        <f t="shared" si="1047"/>
        <v>0.1209127313</v>
      </c>
      <c r="DO217" s="193">
        <f t="shared" si="1047"/>
        <v>0.1786940993</v>
      </c>
      <c r="DP217" s="193">
        <f t="shared" si="1047"/>
        <v>0.2286470142</v>
      </c>
      <c r="DQ217" s="193">
        <f t="shared" si="1047"/>
        <v>0.2603727791</v>
      </c>
      <c r="DR217" s="193">
        <f t="shared" si="1047"/>
        <v>0.2844488431</v>
      </c>
      <c r="DS217" s="193">
        <f t="shared" si="1047"/>
        <v>0.3122945867</v>
      </c>
      <c r="DT217" s="193">
        <f t="shared" si="1047"/>
        <v>0.3223203457</v>
      </c>
      <c r="DU217" s="193">
        <f t="shared" si="1047"/>
        <v>0.3235345415</v>
      </c>
      <c r="DV217" s="193">
        <f t="shared" si="1047"/>
        <v>0.2909195028</v>
      </c>
      <c r="DW217" s="193">
        <f t="shared" si="1047"/>
        <v>0.3479216221</v>
      </c>
      <c r="DX217" s="193">
        <f t="shared" si="1047"/>
        <v>0.3892954006</v>
      </c>
      <c r="DY217" s="193">
        <f t="shared" si="1047"/>
        <v>0.3666308437</v>
      </c>
      <c r="DZ217" s="193">
        <f t="shared" si="1047"/>
        <v>0.3754771432</v>
      </c>
      <c r="EA217" s="193">
        <f t="shared" si="1047"/>
        <v>0.3534247604</v>
      </c>
      <c r="EB217" s="193">
        <f t="shared" si="1047"/>
        <v>0.3472932607</v>
      </c>
      <c r="EC217" s="193">
        <f t="shared" si="1047"/>
        <v>0.2994975284</v>
      </c>
      <c r="ED217" s="193">
        <f t="shared" si="1047"/>
        <v>0.2461131517</v>
      </c>
      <c r="EE217" s="193">
        <f t="shared" si="1047"/>
        <v>0.1510218363</v>
      </c>
      <c r="EF217" s="193">
        <f t="shared" si="1047"/>
        <v>0.1040272451</v>
      </c>
      <c r="EG217" s="193">
        <f t="shared" si="1047"/>
        <v>0</v>
      </c>
      <c r="EH217" s="193">
        <f t="shared" si="1047"/>
        <v>0</v>
      </c>
      <c r="EI217" s="193">
        <f t="shared" si="1047"/>
        <v>0</v>
      </c>
      <c r="EJ217" s="193">
        <f t="shared" si="1047"/>
        <v>0</v>
      </c>
      <c r="EK217" s="193">
        <f t="shared" si="1047"/>
        <v>0</v>
      </c>
      <c r="EL217" s="193">
        <f t="shared" si="1047"/>
        <v>0</v>
      </c>
      <c r="EM217" s="193">
        <f t="shared" si="1047"/>
        <v>0</v>
      </c>
      <c r="EN217" s="193">
        <f t="shared" si="1047"/>
        <v>0</v>
      </c>
      <c r="EO217" s="193">
        <f t="shared" si="1047"/>
        <v>0</v>
      </c>
      <c r="EP217" s="193">
        <f t="shared" si="1047"/>
        <v>0</v>
      </c>
      <c r="EQ217" s="193">
        <f t="shared" si="1047"/>
        <v>0</v>
      </c>
      <c r="ER217" s="193">
        <f t="shared" si="1047"/>
        <v>0</v>
      </c>
      <c r="ES217" s="193">
        <f t="shared" si="1047"/>
        <v>0</v>
      </c>
      <c r="ET217" s="193">
        <f t="shared" si="1047"/>
        <v>0</v>
      </c>
      <c r="EU217" s="193">
        <f t="shared" si="19"/>
        <v>5.021502338</v>
      </c>
      <c r="EV217" s="193">
        <f t="shared" ref="EV217:GQ217" si="1048">BB217-CY217</f>
        <v>0</v>
      </c>
      <c r="EW217" s="193">
        <f t="shared" si="1048"/>
        <v>0</v>
      </c>
      <c r="EX217" s="193">
        <f t="shared" si="1048"/>
        <v>0</v>
      </c>
      <c r="EY217" s="193">
        <f t="shared" si="1048"/>
        <v>0</v>
      </c>
      <c r="EZ217" s="193">
        <f t="shared" si="1048"/>
        <v>0</v>
      </c>
      <c r="FA217" s="193">
        <f t="shared" si="1048"/>
        <v>0</v>
      </c>
      <c r="FB217" s="193">
        <f t="shared" si="1048"/>
        <v>0</v>
      </c>
      <c r="FC217" s="193">
        <f t="shared" si="1048"/>
        <v>0</v>
      </c>
      <c r="FD217" s="193">
        <f t="shared" si="1048"/>
        <v>0.002070885442</v>
      </c>
      <c r="FE217" s="193">
        <f t="shared" si="1048"/>
        <v>0.01035442721</v>
      </c>
      <c r="FF217" s="193">
        <f t="shared" si="1048"/>
        <v>0.02991740458</v>
      </c>
      <c r="FG217" s="193">
        <f t="shared" si="1048"/>
        <v>0.06360567685</v>
      </c>
      <c r="FH217" s="193">
        <f t="shared" si="1048"/>
        <v>0.1072864936</v>
      </c>
      <c r="FI217" s="193">
        <f t="shared" si="1048"/>
        <v>0.1398158446</v>
      </c>
      <c r="FJ217" s="193">
        <f t="shared" si="1048"/>
        <v>0.1558405832</v>
      </c>
      <c r="FK217" s="193">
        <f t="shared" si="1048"/>
        <v>0.176272125</v>
      </c>
      <c r="FL217" s="193">
        <f t="shared" si="1048"/>
        <v>0.1951011929</v>
      </c>
      <c r="FM217" s="193">
        <f t="shared" si="1048"/>
        <v>0.2111259315</v>
      </c>
      <c r="FN217" s="193">
        <f t="shared" si="1048"/>
        <v>0.2111259315</v>
      </c>
      <c r="FO217" s="193">
        <f t="shared" si="1048"/>
        <v>0.2091228392</v>
      </c>
      <c r="FP217" s="193">
        <f t="shared" si="1048"/>
        <v>0.2059178915</v>
      </c>
      <c r="FQ217" s="193">
        <f t="shared" si="1048"/>
        <v>0.1971042852</v>
      </c>
      <c r="FR217" s="193">
        <f t="shared" si="1048"/>
        <v>0.2067191284</v>
      </c>
      <c r="FS217" s="193">
        <f t="shared" si="1048"/>
        <v>0.2095234577</v>
      </c>
      <c r="FT217" s="193">
        <f t="shared" si="1048"/>
        <v>0.2015110883</v>
      </c>
      <c r="FU217" s="193">
        <f t="shared" si="1048"/>
        <v>0.1991073775</v>
      </c>
      <c r="FV217" s="193">
        <f t="shared" si="1048"/>
        <v>0.1947005744</v>
      </c>
      <c r="FW217" s="193">
        <f t="shared" si="1048"/>
        <v>0.194299956</v>
      </c>
      <c r="FX217" s="193">
        <f t="shared" si="1048"/>
        <v>0.1898931528</v>
      </c>
      <c r="FY217" s="193">
        <f t="shared" si="1048"/>
        <v>0.1854863497</v>
      </c>
      <c r="FZ217" s="193">
        <f t="shared" si="1048"/>
        <v>0.182281402</v>
      </c>
      <c r="GA217" s="193">
        <f t="shared" si="1048"/>
        <v>0.1910950082</v>
      </c>
      <c r="GB217" s="193">
        <f t="shared" si="1048"/>
        <v>0.2095234577</v>
      </c>
      <c r="GC217" s="193">
        <f t="shared" si="1048"/>
        <v>0.2303556179</v>
      </c>
      <c r="GD217" s="193">
        <f t="shared" si="1048"/>
        <v>0.2566509364</v>
      </c>
      <c r="GE217" s="193">
        <f t="shared" si="1048"/>
        <v>0.1704977492</v>
      </c>
      <c r="GF217" s="193">
        <f t="shared" si="1048"/>
        <v>0.123379723</v>
      </c>
      <c r="GG217" s="193">
        <f t="shared" si="1048"/>
        <v>0.08654648587</v>
      </c>
      <c r="GH217" s="193">
        <f t="shared" si="1048"/>
        <v>0.04455576366</v>
      </c>
      <c r="GI217" s="193">
        <f t="shared" si="1048"/>
        <v>0.02143237474</v>
      </c>
      <c r="GJ217" s="193">
        <f t="shared" si="1048"/>
        <v>0.009268160328</v>
      </c>
      <c r="GK217" s="193">
        <f t="shared" si="1048"/>
        <v>0.00001306152027</v>
      </c>
      <c r="GL217" s="193">
        <f t="shared" si="1048"/>
        <v>0</v>
      </c>
      <c r="GM217" s="193">
        <f t="shared" si="1048"/>
        <v>0</v>
      </c>
      <c r="GN217" s="193">
        <f t="shared" si="1048"/>
        <v>0</v>
      </c>
      <c r="GO217" s="193">
        <f t="shared" si="1048"/>
        <v>0</v>
      </c>
      <c r="GP217" s="193">
        <f t="shared" si="1048"/>
        <v>0</v>
      </c>
      <c r="GQ217" s="193">
        <f t="shared" si="1048"/>
        <v>0</v>
      </c>
      <c r="GR217" s="193">
        <f t="shared" si="21"/>
        <v>3.91789811</v>
      </c>
      <c r="GS217" s="193">
        <f t="shared" ref="GS217:IN217" si="1049">E217-EV217</f>
        <v>0.1478282139</v>
      </c>
      <c r="GT217" s="193">
        <f t="shared" si="1049"/>
        <v>0.1338065676</v>
      </c>
      <c r="GU217" s="193">
        <f t="shared" si="1049"/>
        <v>0.1221886321</v>
      </c>
      <c r="GV217" s="193">
        <f t="shared" si="1049"/>
        <v>0.1141762628</v>
      </c>
      <c r="GW217" s="193">
        <f t="shared" si="1049"/>
        <v>0.111772552</v>
      </c>
      <c r="GX217" s="193">
        <f t="shared" si="1049"/>
        <v>0.1077663673</v>
      </c>
      <c r="GY217" s="193">
        <f t="shared" si="1049"/>
        <v>0.1053626565</v>
      </c>
      <c r="GZ217" s="193">
        <f t="shared" si="1049"/>
        <v>0.1045614196</v>
      </c>
      <c r="HA217" s="193">
        <f t="shared" si="1049"/>
        <v>0.1024905342</v>
      </c>
      <c r="HB217" s="193">
        <f t="shared" si="1049"/>
        <v>0.09260451852</v>
      </c>
      <c r="HC217" s="193">
        <f t="shared" si="1049"/>
        <v>0.07744834427</v>
      </c>
      <c r="HD217" s="193">
        <f t="shared" si="1049"/>
        <v>0.04696501974</v>
      </c>
      <c r="HE217" s="193">
        <f t="shared" si="1049"/>
        <v>0.01650461235</v>
      </c>
      <c r="HF217" s="193">
        <f t="shared" si="1049"/>
        <v>0</v>
      </c>
      <c r="HG217" s="193">
        <f t="shared" si="1049"/>
        <v>0</v>
      </c>
      <c r="HH217" s="193">
        <f t="shared" si="1049"/>
        <v>0</v>
      </c>
      <c r="HI217" s="193">
        <f t="shared" si="1049"/>
        <v>0</v>
      </c>
      <c r="HJ217" s="193">
        <f t="shared" si="1049"/>
        <v>0</v>
      </c>
      <c r="HK217" s="193">
        <f t="shared" si="1049"/>
        <v>0</v>
      </c>
      <c r="HL217" s="193">
        <f t="shared" si="1049"/>
        <v>0</v>
      </c>
      <c r="HM217" s="193">
        <f t="shared" si="1049"/>
        <v>0</v>
      </c>
      <c r="HN217" s="193">
        <f t="shared" si="1049"/>
        <v>0</v>
      </c>
      <c r="HO217" s="193">
        <f t="shared" si="1049"/>
        <v>0</v>
      </c>
      <c r="HP217" s="193">
        <f t="shared" si="1049"/>
        <v>0</v>
      </c>
      <c r="HQ217" s="193">
        <f t="shared" si="1049"/>
        <v>0</v>
      </c>
      <c r="HR217" s="193">
        <f t="shared" si="1049"/>
        <v>0</v>
      </c>
      <c r="HS217" s="193">
        <f t="shared" si="1049"/>
        <v>0</v>
      </c>
      <c r="HT217" s="193">
        <f t="shared" si="1049"/>
        <v>0</v>
      </c>
      <c r="HU217" s="193">
        <f t="shared" si="1049"/>
        <v>0</v>
      </c>
      <c r="HV217" s="193">
        <f t="shared" si="1049"/>
        <v>0</v>
      </c>
      <c r="HW217" s="193">
        <f t="shared" si="1049"/>
        <v>0</v>
      </c>
      <c r="HX217" s="193">
        <f t="shared" si="1049"/>
        <v>0</v>
      </c>
      <c r="HY217" s="193">
        <f t="shared" si="1049"/>
        <v>0</v>
      </c>
      <c r="HZ217" s="193">
        <f t="shared" si="1049"/>
        <v>0</v>
      </c>
      <c r="IA217" s="193">
        <f t="shared" si="1049"/>
        <v>0.006555395686</v>
      </c>
      <c r="IB217" s="193">
        <f t="shared" si="1049"/>
        <v>0.08870239827</v>
      </c>
      <c r="IC217" s="193">
        <f t="shared" si="1049"/>
        <v>0.129410529</v>
      </c>
      <c r="ID217" s="193">
        <f t="shared" si="1049"/>
        <v>0.167045003</v>
      </c>
      <c r="IE217" s="193">
        <f t="shared" si="1049"/>
        <v>0.2042283037</v>
      </c>
      <c r="IF217" s="193">
        <f t="shared" si="1049"/>
        <v>0.2173362309</v>
      </c>
      <c r="IG217" s="193">
        <f t="shared" si="1049"/>
        <v>0.2295004453</v>
      </c>
      <c r="IH217" s="193">
        <f t="shared" si="1049"/>
        <v>0.2411592549</v>
      </c>
      <c r="II217" s="193">
        <f t="shared" si="1049"/>
        <v>0.2483834488</v>
      </c>
      <c r="IJ217" s="193">
        <f t="shared" si="1049"/>
        <v>0.2535914889</v>
      </c>
      <c r="IK217" s="193">
        <f t="shared" si="1049"/>
        <v>0.2503865412</v>
      </c>
      <c r="IL217" s="193">
        <f t="shared" si="1049"/>
        <v>0.2303556179</v>
      </c>
      <c r="IM217" s="193">
        <f t="shared" si="1049"/>
        <v>0.1987067591</v>
      </c>
      <c r="IN217" s="193">
        <f t="shared" si="1049"/>
        <v>0.1690609926</v>
      </c>
      <c r="IO217" s="193">
        <f t="shared" si="23"/>
        <v>2.634422409</v>
      </c>
      <c r="IP217" s="193">
        <f t="shared" si="29"/>
        <v>1.782938962</v>
      </c>
      <c r="IQ217" s="193">
        <f t="shared" ref="IQ217:KK217" si="1050">MAX((MIN(CZ217+IP217,$IO$7))-GT217,0)</f>
        <v>1.649132394</v>
      </c>
      <c r="IR217" s="193">
        <f t="shared" si="1050"/>
        <v>1.526943762</v>
      </c>
      <c r="IS217" s="193">
        <f t="shared" si="1050"/>
        <v>1.4127675</v>
      </c>
      <c r="IT217" s="193">
        <f t="shared" si="1050"/>
        <v>1.300994948</v>
      </c>
      <c r="IU217" s="193">
        <f t="shared" si="1050"/>
        <v>1.19322858</v>
      </c>
      <c r="IV217" s="193">
        <f t="shared" si="1050"/>
        <v>1.087865924</v>
      </c>
      <c r="IW217" s="193">
        <f t="shared" si="1050"/>
        <v>0.9833045041</v>
      </c>
      <c r="IX217" s="193">
        <f t="shared" si="1050"/>
        <v>0.88081397</v>
      </c>
      <c r="IY217" s="193">
        <f t="shared" si="1050"/>
        <v>0.7882094514</v>
      </c>
      <c r="IZ217" s="193">
        <f t="shared" si="1050"/>
        <v>0.7107611072</v>
      </c>
      <c r="JA217" s="193">
        <f t="shared" si="1050"/>
        <v>0.6637960874</v>
      </c>
      <c r="JB217" s="193">
        <f t="shared" si="1050"/>
        <v>0.6472914751</v>
      </c>
      <c r="JC217" s="193">
        <f t="shared" si="1050"/>
        <v>0.6660039714</v>
      </c>
      <c r="JD217" s="193">
        <f t="shared" si="1050"/>
        <v>0.7262890352</v>
      </c>
      <c r="JE217" s="193">
        <f t="shared" si="1050"/>
        <v>0.8472017665</v>
      </c>
      <c r="JF217" s="193">
        <f t="shared" si="1050"/>
        <v>1.025895866</v>
      </c>
      <c r="JG217" s="193">
        <f t="shared" si="1050"/>
        <v>1.25454288</v>
      </c>
      <c r="JH217" s="193">
        <f t="shared" si="1050"/>
        <v>1.514915659</v>
      </c>
      <c r="JI217" s="193">
        <f t="shared" si="1050"/>
        <v>1.799364502</v>
      </c>
      <c r="JJ217" s="193">
        <f t="shared" si="1050"/>
        <v>2.111659089</v>
      </c>
      <c r="JK217" s="193">
        <f t="shared" si="1050"/>
        <v>2.433979435</v>
      </c>
      <c r="JL217" s="193">
        <f t="shared" si="1050"/>
        <v>2.757513976</v>
      </c>
      <c r="JM217" s="193">
        <f t="shared" si="1050"/>
        <v>3.048433479</v>
      </c>
      <c r="JN217" s="193">
        <f t="shared" si="1050"/>
        <v>3.396355101</v>
      </c>
      <c r="JO217" s="193">
        <f t="shared" si="1050"/>
        <v>3.785650502</v>
      </c>
      <c r="JP217" s="193">
        <f t="shared" si="1050"/>
        <v>4.152281345</v>
      </c>
      <c r="JQ217" s="193">
        <f t="shared" si="1050"/>
        <v>4.527758488</v>
      </c>
      <c r="JR217" s="193">
        <f t="shared" si="1050"/>
        <v>4.881183249</v>
      </c>
      <c r="JS217" s="193">
        <f t="shared" si="1050"/>
        <v>5</v>
      </c>
      <c r="JT217" s="193">
        <f t="shared" si="1050"/>
        <v>5</v>
      </c>
      <c r="JU217" s="193">
        <f t="shared" si="1050"/>
        <v>5</v>
      </c>
      <c r="JV217" s="193">
        <f t="shared" si="1050"/>
        <v>5</v>
      </c>
      <c r="JW217" s="193">
        <f t="shared" si="1050"/>
        <v>5</v>
      </c>
      <c r="JX217" s="193">
        <f t="shared" si="1050"/>
        <v>4.993444604</v>
      </c>
      <c r="JY217" s="193">
        <f t="shared" si="1050"/>
        <v>4.904742206</v>
      </c>
      <c r="JZ217" s="193">
        <f t="shared" si="1050"/>
        <v>4.775331677</v>
      </c>
      <c r="KA217" s="193">
        <f t="shared" si="1050"/>
        <v>4.608286674</v>
      </c>
      <c r="KB217" s="193">
        <f t="shared" si="1050"/>
        <v>4.40405837</v>
      </c>
      <c r="KC217" s="193">
        <f t="shared" si="1050"/>
        <v>4.186722139</v>
      </c>
      <c r="KD217" s="193">
        <f t="shared" si="1050"/>
        <v>3.957221694</v>
      </c>
      <c r="KE217" s="193">
        <f t="shared" si="1050"/>
        <v>3.716062439</v>
      </c>
      <c r="KF217" s="193">
        <f t="shared" si="1050"/>
        <v>3.46767899</v>
      </c>
      <c r="KG217" s="193">
        <f t="shared" si="1050"/>
        <v>3.214087501</v>
      </c>
      <c r="KH217" s="193">
        <f t="shared" si="1050"/>
        <v>2.96370096</v>
      </c>
      <c r="KI217" s="193">
        <f t="shared" si="1050"/>
        <v>2.733345342</v>
      </c>
      <c r="KJ217" s="193">
        <f t="shared" si="1050"/>
        <v>2.534638583</v>
      </c>
      <c r="KK217" s="193">
        <f t="shared" si="1050"/>
        <v>2.365577591</v>
      </c>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row>
    <row r="218" ht="14.25" customHeight="1">
      <c r="A218" s="1">
        <v>7.0</v>
      </c>
      <c r="B218" s="1">
        <f t="shared" ref="B218:C218" si="1051">B217+1</f>
        <v>208</v>
      </c>
      <c r="C218" s="267">
        <f t="shared" si="1051"/>
        <v>43673</v>
      </c>
      <c r="D218" s="193">
        <f t="shared" si="15"/>
        <v>8.966642503</v>
      </c>
      <c r="E218" s="193">
        <f>(SUMIFS(Profile!$F$2:$F$17521,Profile!$B$2:$B$17521,$B218,Profile!$C$2:$C$17521,E$8))*$C$6</f>
        <v>0.1482288324</v>
      </c>
      <c r="F218" s="193">
        <f>(SUMIFS(Profile!$F$2:$F$17521,Profile!$B$2:$B$17521,$B218,Profile!$C$2:$C$17521,F$8))*$C$6</f>
        <v>0.1366108969</v>
      </c>
      <c r="G218" s="193">
        <f>(SUMIFS(Profile!$F$2:$F$17521,Profile!$B$2:$B$17521,$B218,Profile!$C$2:$C$17521,G$8))*$C$6</f>
        <v>0.123791106</v>
      </c>
      <c r="H218" s="193">
        <f>(SUMIFS(Profile!$F$2:$F$17521,Profile!$B$2:$B$17521,$B218,Profile!$C$2:$C$17521,H$8))*$C$6</f>
        <v>0.1145768812</v>
      </c>
      <c r="I218" s="193">
        <f>(SUMIFS(Profile!$F$2:$F$17521,Profile!$B$2:$B$17521,$B218,Profile!$C$2:$C$17521,I$8))*$C$6</f>
        <v>0.1129744074</v>
      </c>
      <c r="J218" s="193">
        <f>(SUMIFS(Profile!$F$2:$F$17521,Profile!$B$2:$B$17521,$B218,Profile!$C$2:$C$17521,J$8))*$C$6</f>
        <v>0.1093688412</v>
      </c>
      <c r="K218" s="193">
        <f>(SUMIFS(Profile!$F$2:$F$17521,Profile!$B$2:$B$17521,$B218,Profile!$C$2:$C$17521,K$8))*$C$6</f>
        <v>0.1053626565</v>
      </c>
      <c r="L218" s="193">
        <f>(SUMIFS(Profile!$F$2:$F$17521,Profile!$B$2:$B$17521,$B218,Profile!$C$2:$C$17521,L$8))*$C$6</f>
        <v>0.105763275</v>
      </c>
      <c r="M218" s="193">
        <f>(SUMIFS(Profile!$F$2:$F$17521,Profile!$B$2:$B$17521,$B218,Profile!$C$2:$C$17521,M$8))*$C$6</f>
        <v>0.105763275</v>
      </c>
      <c r="N218" s="193">
        <f>(SUMIFS(Profile!$F$2:$F$17521,Profile!$B$2:$B$17521,$B218,Profile!$C$2:$C$17521,N$8))*$C$6</f>
        <v>0.1053626565</v>
      </c>
      <c r="O218" s="193">
        <f>(SUMIFS(Profile!$F$2:$F$17521,Profile!$B$2:$B$17521,$B218,Profile!$C$2:$C$17521,O$8))*$C$6</f>
        <v>0.1081669858</v>
      </c>
      <c r="P218" s="193">
        <f>(SUMIFS(Profile!$F$2:$F$17521,Profile!$B$2:$B$17521,$B218,Profile!$C$2:$C$17521,P$8))*$C$6</f>
        <v>0.1113719335</v>
      </c>
      <c r="Q218" s="193">
        <f>(SUMIFS(Profile!$F$2:$F$17521,Profile!$B$2:$B$17521,$B218,Profile!$C$2:$C$17521,Q$8))*$C$6</f>
        <v>0.1261948168</v>
      </c>
      <c r="R218" s="193">
        <f>(SUMIFS(Profile!$F$2:$F$17521,Profile!$B$2:$B$17521,$B218,Profile!$C$2:$C$17521,R$8))*$C$6</f>
        <v>0.1410177</v>
      </c>
      <c r="S218" s="193">
        <f>(SUMIFS(Profile!$F$2:$F$17521,Profile!$B$2:$B$17521,$B218,Profile!$C$2:$C$17521,S$8))*$C$6</f>
        <v>0.1546387278</v>
      </c>
      <c r="T218" s="193">
        <f>(SUMIFS(Profile!$F$2:$F$17521,Profile!$B$2:$B$17521,$B218,Profile!$C$2:$C$17521,T$8))*$C$6</f>
        <v>0.1774739804</v>
      </c>
      <c r="U218" s="193">
        <f>(SUMIFS(Profile!$F$2:$F$17521,Profile!$B$2:$B$17521,$B218,Profile!$C$2:$C$17521,U$8))*$C$6</f>
        <v>0.1967036667</v>
      </c>
      <c r="V218" s="193">
        <f>(SUMIFS(Profile!$F$2:$F$17521,Profile!$B$2:$B$17521,$B218,Profile!$C$2:$C$17521,V$8))*$C$6</f>
        <v>0.2015110883</v>
      </c>
      <c r="W218" s="193">
        <f>(SUMIFS(Profile!$F$2:$F$17521,Profile!$B$2:$B$17521,$B218,Profile!$C$2:$C$17521,W$8))*$C$6</f>
        <v>0.2131290239</v>
      </c>
      <c r="X218" s="193">
        <f>(SUMIFS(Profile!$F$2:$F$17521,Profile!$B$2:$B$17521,$B218,Profile!$C$2:$C$17521,X$8))*$C$6</f>
        <v>0.2155327346</v>
      </c>
      <c r="Y218" s="193">
        <f>(SUMIFS(Profile!$F$2:$F$17521,Profile!$B$2:$B$17521,$B218,Profile!$C$2:$C$17521,Y$8))*$C$6</f>
        <v>0.2063185099</v>
      </c>
      <c r="Z218" s="193">
        <f>(SUMIFS(Profile!$F$2:$F$17521,Profile!$B$2:$B$17521,$B218,Profile!$C$2:$C$17521,Z$8))*$C$6</f>
        <v>0.1959024298</v>
      </c>
      <c r="AA218" s="193">
        <f>(SUMIFS(Profile!$F$2:$F$17521,Profile!$B$2:$B$17521,$B218,Profile!$C$2:$C$17521,AA$8))*$C$6</f>
        <v>0.2031135622</v>
      </c>
      <c r="AB218" s="193">
        <f>(SUMIFS(Profile!$F$2:$F$17521,Profile!$B$2:$B$17521,$B218,Profile!$C$2:$C$17521,AB$8))*$C$6</f>
        <v>0.2039147991</v>
      </c>
      <c r="AC218" s="193">
        <f>(SUMIFS(Profile!$F$2:$F$17521,Profile!$B$2:$B$17521,$B218,Profile!$C$2:$C$17521,AC$8))*$C$6</f>
        <v>0.2023123253</v>
      </c>
      <c r="AD218" s="193">
        <f>(SUMIFS(Profile!$F$2:$F$17521,Profile!$B$2:$B$17521,$B218,Profile!$C$2:$C$17521,AD$8))*$C$6</f>
        <v>0.2027129437</v>
      </c>
      <c r="AE218" s="193">
        <f>(SUMIFS(Profile!$F$2:$F$17521,Profile!$B$2:$B$17521,$B218,Profile!$C$2:$C$17521,AE$8))*$C$6</f>
        <v>0.1947005744</v>
      </c>
      <c r="AF218" s="193">
        <f>(SUMIFS(Profile!$F$2:$F$17521,Profile!$B$2:$B$17521,$B218,Profile!$C$2:$C$17521,AF$8))*$C$6</f>
        <v>0.1910950082</v>
      </c>
      <c r="AG218" s="193">
        <f>(SUMIFS(Profile!$F$2:$F$17521,Profile!$B$2:$B$17521,$B218,Profile!$C$2:$C$17521,AG$8))*$C$6</f>
        <v>0.1850857312</v>
      </c>
      <c r="AH218" s="193">
        <f>(SUMIFS(Profile!$F$2:$F$17521,Profile!$B$2:$B$17521,$B218,Profile!$C$2:$C$17521,AH$8))*$C$6</f>
        <v>0.1870888236</v>
      </c>
      <c r="AI218" s="193">
        <f>(SUMIFS(Profile!$F$2:$F$17521,Profile!$B$2:$B$17521,$B218,Profile!$C$2:$C$17521,AI$8))*$C$6</f>
        <v>0.1858869682</v>
      </c>
      <c r="AJ218" s="193">
        <f>(SUMIFS(Profile!$F$2:$F$17521,Profile!$B$2:$B$17521,$B218,Profile!$C$2:$C$17521,AJ$8))*$C$6</f>
        <v>0.1862875866</v>
      </c>
      <c r="AK218" s="193">
        <f>(SUMIFS(Profile!$F$2:$F$17521,Profile!$B$2:$B$17521,$B218,Profile!$C$2:$C$17521,AK$8))*$C$6</f>
        <v>0.205517273</v>
      </c>
      <c r="AL218" s="193">
        <f>(SUMIFS(Profile!$F$2:$F$17521,Profile!$B$2:$B$17521,$B218,Profile!$C$2:$C$17521,AL$8))*$C$6</f>
        <v>0.2259488148</v>
      </c>
      <c r="AM218" s="193">
        <f>(SUMIFS(Profile!$F$2:$F$17521,Profile!$B$2:$B$17521,$B218,Profile!$C$2:$C$17521,AM$8))*$C$6</f>
        <v>0.257998292</v>
      </c>
      <c r="AN218" s="193">
        <f>(SUMIFS(Profile!$F$2:$F$17521,Profile!$B$2:$B$17521,$B218,Profile!$C$2:$C$17521,AN$8))*$C$6</f>
        <v>0.2555945812</v>
      </c>
      <c r="AO218" s="193">
        <f>(SUMIFS(Profile!$F$2:$F$17521,Profile!$B$2:$B$17521,$B218,Profile!$C$2:$C$17521,AO$8))*$C$6</f>
        <v>0.2531908704</v>
      </c>
      <c r="AP218" s="193">
        <f>(SUMIFS(Profile!$F$2:$F$17521,Profile!$B$2:$B$17521,$B218,Profile!$C$2:$C$17521,AP$8))*$C$6</f>
        <v>0.2563958182</v>
      </c>
      <c r="AQ218" s="193">
        <f>(SUMIFS(Profile!$F$2:$F$17521,Profile!$B$2:$B$17521,$B218,Profile!$C$2:$C$17521,AQ$8))*$C$6</f>
        <v>0.2499859227</v>
      </c>
      <c r="AR218" s="193">
        <f>(SUMIFS(Profile!$F$2:$F$17521,Profile!$B$2:$B$17521,$B218,Profile!$C$2:$C$17521,AR$8))*$C$6</f>
        <v>0.2487840673</v>
      </c>
      <c r="AS218" s="193">
        <f>(SUMIFS(Profile!$F$2:$F$17521,Profile!$B$2:$B$17521,$B218,Profile!$C$2:$C$17521,AS$8))*$C$6</f>
        <v>0.2455791196</v>
      </c>
      <c r="AT218" s="193">
        <f>(SUMIFS(Profile!$F$2:$F$17521,Profile!$B$2:$B$17521,$B218,Profile!$C$2:$C$17521,AT$8))*$C$6</f>
        <v>0.2459797381</v>
      </c>
      <c r="AU218" s="193">
        <f>(SUMIFS(Profile!$F$2:$F$17521,Profile!$B$2:$B$17521,$B218,Profile!$C$2:$C$17521,AU$8))*$C$6</f>
        <v>0.2592001474</v>
      </c>
      <c r="AV218" s="193">
        <f>(SUMIFS(Profile!$F$2:$F$17521,Profile!$B$2:$B$17521,$B218,Profile!$C$2:$C$17521,AV$8))*$C$6</f>
        <v>0.2571970551</v>
      </c>
      <c r="AW218" s="193">
        <f>(SUMIFS(Profile!$F$2:$F$17521,Profile!$B$2:$B$17521,$B218,Profile!$C$2:$C$17521,AW$8))*$C$6</f>
        <v>0.246780975</v>
      </c>
      <c r="AX218" s="193">
        <f>(SUMIFS(Profile!$F$2:$F$17521,Profile!$B$2:$B$17521,$B218,Profile!$C$2:$C$17521,AX$8))*$C$6</f>
        <v>0.229554381</v>
      </c>
      <c r="AY218" s="193">
        <f>(SUMIFS(Profile!$F$2:$F$17521,Profile!$B$2:$B$17521,$B218,Profile!$C$2:$C$17521,AY$8))*$C$6</f>
        <v>0.2015110883</v>
      </c>
      <c r="AZ218" s="193">
        <f>(SUMIFS(Profile!$F$2:$F$17521,Profile!$B$2:$B$17521,$B218,Profile!$C$2:$C$17521,AZ$8))*$C$6</f>
        <v>0.1694616111</v>
      </c>
      <c r="BA218" s="193">
        <f t="shared" si="16"/>
        <v>8.24804822</v>
      </c>
      <c r="BB218" s="193">
        <f>(SUMIFS(Profile!$E$2:$E$17521,Profile!$B$2:$B$17521,$B218,Profile!$C$2:$C$17521,BB$8))*$C$9</f>
        <v>0</v>
      </c>
      <c r="BC218" s="193">
        <f>(SUMIFS(Profile!$E$2:$E$17521,Profile!$B$2:$B$17521,$B218,Profile!$C$2:$C$17521,BC$8))*$C$9</f>
        <v>0</v>
      </c>
      <c r="BD218" s="193">
        <f>(SUMIFS(Profile!$E$2:$E$17521,Profile!$B$2:$B$17521,$B218,Profile!$C$2:$C$17521,BD$8))*$C$9</f>
        <v>0</v>
      </c>
      <c r="BE218" s="193">
        <f>(SUMIFS(Profile!$E$2:$E$17521,Profile!$B$2:$B$17521,$B218,Profile!$C$2:$C$17521,BE$8))*$C$9</f>
        <v>0</v>
      </c>
      <c r="BF218" s="193">
        <f>(SUMIFS(Profile!$E$2:$E$17521,Profile!$B$2:$B$17521,$B218,Profile!$C$2:$C$17521,BF$8))*$C$9</f>
        <v>0</v>
      </c>
      <c r="BG218" s="193">
        <f>(SUMIFS(Profile!$E$2:$E$17521,Profile!$B$2:$B$17521,$B218,Profile!$C$2:$C$17521,BG$8))*$C$9</f>
        <v>0</v>
      </c>
      <c r="BH218" s="193">
        <f>(SUMIFS(Profile!$E$2:$E$17521,Profile!$B$2:$B$17521,$B218,Profile!$C$2:$C$17521,BH$8))*$C$9</f>
        <v>0</v>
      </c>
      <c r="BI218" s="193">
        <f>(SUMIFS(Profile!$E$2:$E$17521,Profile!$B$2:$B$17521,$B218,Profile!$C$2:$C$17521,BI$8))*$C$9</f>
        <v>0</v>
      </c>
      <c r="BJ218" s="193">
        <f>(SUMIFS(Profile!$E$2:$E$17521,Profile!$B$2:$B$17521,$B218,Profile!$C$2:$C$17521,BJ$8))*$C$9</f>
        <v>0.004809798446</v>
      </c>
      <c r="BK218" s="193">
        <f>(SUMIFS(Profile!$E$2:$E$17521,Profile!$B$2:$B$17521,$B218,Profile!$C$2:$C$17521,BK$8))*$C$9</f>
        <v>0.009953610673</v>
      </c>
      <c r="BL218" s="193">
        <f>(SUMIFS(Profile!$E$2:$E$17521,Profile!$B$2:$B$17521,$B218,Profile!$C$2:$C$17521,BL$8))*$C$9</f>
        <v>0.02677890809</v>
      </c>
      <c r="BM218" s="193">
        <f>(SUMIFS(Profile!$E$2:$E$17521,Profile!$B$2:$B$17521,$B218,Profile!$C$2:$C$17521,BM$8))*$C$9</f>
        <v>0.05533883875</v>
      </c>
      <c r="BN218" s="193">
        <f>(SUMIFS(Profile!$E$2:$E$17521,Profile!$B$2:$B$17521,$B218,Profile!$C$2:$C$17521,BN$8))*$C$9</f>
        <v>0.09812980943</v>
      </c>
      <c r="BO218" s="193">
        <f>(SUMIFS(Profile!$E$2:$E$17521,Profile!$B$2:$B$17521,$B218,Profile!$C$2:$C$17521,BO$8))*$C$9</f>
        <v>0.1598227105</v>
      </c>
      <c r="BP218" s="193">
        <f>(SUMIFS(Profile!$E$2:$E$17521,Profile!$B$2:$B$17521,$B218,Profile!$C$2:$C$17521,BP$8))*$C$9</f>
        <v>0.2116593951</v>
      </c>
      <c r="BQ218" s="193">
        <f>(SUMIFS(Profile!$E$2:$E$17521,Profile!$B$2:$B$17521,$B218,Profile!$C$2:$C$17521,BQ$8))*$C$9</f>
        <v>0.2823889856</v>
      </c>
      <c r="BR218" s="193">
        <f>(SUMIFS(Profile!$E$2:$E$17521,Profile!$B$2:$B$17521,$B218,Profile!$C$2:$C$17521,BR$8))*$C$9</f>
        <v>0.356426857</v>
      </c>
      <c r="BS218" s="193">
        <f>(SUMIFS(Profile!$E$2:$E$17521,Profile!$B$2:$B$17521,$B218,Profile!$C$2:$C$17521,BS$8))*$C$9</f>
        <v>0.4127915165</v>
      </c>
      <c r="BT218" s="193">
        <f>(SUMIFS(Profile!$E$2:$E$17521,Profile!$B$2:$B$17521,$B218,Profile!$C$2:$C$17521,BT$8))*$C$9</f>
        <v>0.437997959</v>
      </c>
      <c r="BU218" s="193">
        <f>(SUMIFS(Profile!$E$2:$E$17521,Profile!$B$2:$B$17521,$B218,Profile!$C$2:$C$17521,BU$8))*$C$9</f>
        <v>0.4533492613</v>
      </c>
      <c r="BV218" s="193">
        <f>(SUMIFS(Profile!$E$2:$E$17521,Profile!$B$2:$B$17521,$B218,Profile!$C$2:$C$17521,BV$8))*$C$9</f>
        <v>0.4940133027</v>
      </c>
      <c r="BW218" s="193">
        <f>(SUMIFS(Profile!$E$2:$E$17521,Profile!$B$2:$B$17521,$B218,Profile!$C$2:$C$17521,BW$8))*$C$9</f>
        <v>0.4686164235</v>
      </c>
      <c r="BX218" s="193">
        <f>(SUMIFS(Profile!$E$2:$E$17521,Profile!$B$2:$B$17521,$B218,Profile!$C$2:$C$17521,BX$8))*$C$9</f>
        <v>0.4440439876</v>
      </c>
      <c r="BY218" s="193">
        <f>(SUMIFS(Profile!$E$2:$E$17521,Profile!$B$2:$B$17521,$B218,Profile!$C$2:$C$17521,BY$8))*$C$9</f>
        <v>0.4372504335</v>
      </c>
      <c r="BZ218" s="193">
        <f>(SUMIFS(Profile!$E$2:$E$17521,Profile!$B$2:$B$17521,$B218,Profile!$C$2:$C$17521,BZ$8))*$C$9</f>
        <v>0.4426199673</v>
      </c>
      <c r="CA218" s="193">
        <f>(SUMIFS(Profile!$E$2:$E$17521,Profile!$B$2:$B$17521,$B218,Profile!$C$2:$C$17521,CA$8))*$C$9</f>
        <v>0.4267843124</v>
      </c>
      <c r="CB218" s="193">
        <f>(SUMIFS(Profile!$E$2:$E$17521,Profile!$B$2:$B$17521,$B218,Profile!$C$2:$C$17521,CB$8))*$C$9</f>
        <v>0.4062412675</v>
      </c>
      <c r="CC218" s="193">
        <f>(SUMIFS(Profile!$E$2:$E$17521,Profile!$B$2:$B$17521,$B218,Profile!$C$2:$C$17521,CC$8))*$C$9</f>
        <v>0.3729056318</v>
      </c>
      <c r="CD218" s="193">
        <f>(SUMIFS(Profile!$E$2:$E$17521,Profile!$B$2:$B$17521,$B218,Profile!$C$2:$C$17521,CD$8))*$C$9</f>
        <v>0.3227435403</v>
      </c>
      <c r="CE218" s="193">
        <f>(SUMIFS(Profile!$E$2:$E$17521,Profile!$B$2:$B$17521,$B218,Profile!$C$2:$C$17521,CE$8))*$C$9</f>
        <v>0.3234731706</v>
      </c>
      <c r="CF218" s="193">
        <f>(SUMIFS(Profile!$E$2:$E$17521,Profile!$B$2:$B$17521,$B218,Profile!$C$2:$C$17521,CF$8))*$C$9</f>
        <v>0.3136050966</v>
      </c>
      <c r="CG218" s="193">
        <f>(SUMIFS(Profile!$E$2:$E$17521,Profile!$B$2:$B$17521,$B218,Profile!$C$2:$C$17521,CG$8))*$C$9</f>
        <v>0.2799953302</v>
      </c>
      <c r="CH218" s="193">
        <f>(SUMIFS(Profile!$E$2:$E$17521,Profile!$B$2:$B$17521,$B218,Profile!$C$2:$C$17521,CH$8))*$C$9</f>
        <v>0.24867547</v>
      </c>
      <c r="CI218" s="193">
        <f>(SUMIFS(Profile!$E$2:$E$17521,Profile!$B$2:$B$17521,$B218,Profile!$C$2:$C$17521,CI$8))*$C$9</f>
        <v>0.2423939516</v>
      </c>
      <c r="CJ218" s="193">
        <f>(SUMIFS(Profile!$E$2:$E$17521,Profile!$B$2:$B$17521,$B218,Profile!$C$2:$C$17521,CJ$8))*$C$9</f>
        <v>0.1911621169</v>
      </c>
      <c r="CK218" s="193">
        <f>(SUMIFS(Profile!$E$2:$E$17521,Profile!$B$2:$B$17521,$B218,Profile!$C$2:$C$17521,CK$8))*$C$9</f>
        <v>0.1208073715</v>
      </c>
      <c r="CL218" s="193">
        <f>(SUMIFS(Profile!$E$2:$E$17521,Profile!$B$2:$B$17521,$B218,Profile!$C$2:$C$17521,CL$8))*$C$9</f>
        <v>0.08180584517</v>
      </c>
      <c r="CM218" s="193">
        <f>(SUMIFS(Profile!$E$2:$E$17521,Profile!$B$2:$B$17521,$B218,Profile!$C$2:$C$17521,CM$8))*$C$9</f>
        <v>0.0654147745</v>
      </c>
      <c r="CN218" s="193">
        <f>(SUMIFS(Profile!$E$2:$E$17521,Profile!$B$2:$B$17521,$B218,Profile!$C$2:$C$17521,CN$8))*$C$9</f>
        <v>0.03124340723</v>
      </c>
      <c r="CO218" s="193">
        <f>(SUMIFS(Profile!$E$2:$E$17521,Profile!$B$2:$B$17521,$B218,Profile!$C$2:$C$17521,CO$8))*$C$9</f>
        <v>0.01651221861</v>
      </c>
      <c r="CP218" s="193">
        <f>(SUMIFS(Profile!$E$2:$E$17521,Profile!$B$2:$B$17521,$B218,Profile!$C$2:$C$17521,CP$8))*$C$9</f>
        <v>0.008245112177</v>
      </c>
      <c r="CQ218" s="193">
        <f>(SUMIFS(Profile!$E$2:$E$17521,Profile!$B$2:$B$17521,$B218,Profile!$C$2:$C$17521,CQ$8))*$C$9</f>
        <v>0.000047837818</v>
      </c>
      <c r="CR218" s="193">
        <f>(SUMIFS(Profile!$E$2:$E$17521,Profile!$B$2:$B$17521,$B218,Profile!$C$2:$C$17521,CR$8))*$C$9</f>
        <v>0</v>
      </c>
      <c r="CS218" s="193">
        <f>(SUMIFS(Profile!$E$2:$E$17521,Profile!$B$2:$B$17521,$B218,Profile!$C$2:$C$17521,CS$8))*$C$9</f>
        <v>0</v>
      </c>
      <c r="CT218" s="193">
        <f>(SUMIFS(Profile!$E$2:$E$17521,Profile!$B$2:$B$17521,$B218,Profile!$C$2:$C$17521,CT$8))*$C$9</f>
        <v>0</v>
      </c>
      <c r="CU218" s="193">
        <f>(SUMIFS(Profile!$E$2:$E$17521,Profile!$B$2:$B$17521,$B218,Profile!$C$2:$C$17521,CU$8))*$C$9</f>
        <v>0</v>
      </c>
      <c r="CV218" s="193">
        <f>(SUMIFS(Profile!$E$2:$E$17521,Profile!$B$2:$B$17521,$B218,Profile!$C$2:$C$17521,CV$8))*$C$9</f>
        <v>0</v>
      </c>
      <c r="CW218" s="193">
        <f>(SUMIFS(Profile!$E$2:$E$17521,Profile!$B$2:$B$17521,$B218,Profile!$C$2:$C$17521,CW$8))*$C$9</f>
        <v>0</v>
      </c>
      <c r="CX218" s="193">
        <f t="shared" si="17"/>
        <v>3.461906299</v>
      </c>
      <c r="CY218" s="193">
        <f t="shared" ref="CY218:ET218" si="1052">MAX(BB218-E218,0)</f>
        <v>0</v>
      </c>
      <c r="CZ218" s="193">
        <f t="shared" si="1052"/>
        <v>0</v>
      </c>
      <c r="DA218" s="193">
        <f t="shared" si="1052"/>
        <v>0</v>
      </c>
      <c r="DB218" s="193">
        <f t="shared" si="1052"/>
        <v>0</v>
      </c>
      <c r="DC218" s="193">
        <f t="shared" si="1052"/>
        <v>0</v>
      </c>
      <c r="DD218" s="193">
        <f t="shared" si="1052"/>
        <v>0</v>
      </c>
      <c r="DE218" s="193">
        <f t="shared" si="1052"/>
        <v>0</v>
      </c>
      <c r="DF218" s="193">
        <f t="shared" si="1052"/>
        <v>0</v>
      </c>
      <c r="DG218" s="193">
        <f t="shared" si="1052"/>
        <v>0</v>
      </c>
      <c r="DH218" s="193">
        <f t="shared" si="1052"/>
        <v>0</v>
      </c>
      <c r="DI218" s="193">
        <f t="shared" si="1052"/>
        <v>0</v>
      </c>
      <c r="DJ218" s="193">
        <f t="shared" si="1052"/>
        <v>0</v>
      </c>
      <c r="DK218" s="193">
        <f t="shared" si="1052"/>
        <v>0</v>
      </c>
      <c r="DL218" s="193">
        <f t="shared" si="1052"/>
        <v>0.01880501052</v>
      </c>
      <c r="DM218" s="193">
        <f t="shared" si="1052"/>
        <v>0.05702066729</v>
      </c>
      <c r="DN218" s="193">
        <f t="shared" si="1052"/>
        <v>0.1049150052</v>
      </c>
      <c r="DO218" s="193">
        <f t="shared" si="1052"/>
        <v>0.1597231903</v>
      </c>
      <c r="DP218" s="193">
        <f t="shared" si="1052"/>
        <v>0.2112804282</v>
      </c>
      <c r="DQ218" s="193">
        <f t="shared" si="1052"/>
        <v>0.2248689351</v>
      </c>
      <c r="DR218" s="193">
        <f t="shared" si="1052"/>
        <v>0.2378165267</v>
      </c>
      <c r="DS218" s="193">
        <f t="shared" si="1052"/>
        <v>0.2876947928</v>
      </c>
      <c r="DT218" s="193">
        <f t="shared" si="1052"/>
        <v>0.2727139937</v>
      </c>
      <c r="DU218" s="193">
        <f t="shared" si="1052"/>
        <v>0.2409304254</v>
      </c>
      <c r="DV218" s="193">
        <f t="shared" si="1052"/>
        <v>0.2333356344</v>
      </c>
      <c r="DW218" s="193">
        <f t="shared" si="1052"/>
        <v>0.240307642</v>
      </c>
      <c r="DX218" s="193">
        <f t="shared" si="1052"/>
        <v>0.2240713687</v>
      </c>
      <c r="DY218" s="193">
        <f t="shared" si="1052"/>
        <v>0.211540693</v>
      </c>
      <c r="DZ218" s="193">
        <f t="shared" si="1052"/>
        <v>0.1818106235</v>
      </c>
      <c r="EA218" s="193">
        <f t="shared" si="1052"/>
        <v>0.1376578091</v>
      </c>
      <c r="EB218" s="193">
        <f t="shared" si="1052"/>
        <v>0.136384347</v>
      </c>
      <c r="EC218" s="193">
        <f t="shared" si="1052"/>
        <v>0.1277181284</v>
      </c>
      <c r="ED218" s="193">
        <f t="shared" si="1052"/>
        <v>0.09370774356</v>
      </c>
      <c r="EE218" s="193">
        <f t="shared" si="1052"/>
        <v>0.04315819703</v>
      </c>
      <c r="EF218" s="193">
        <f t="shared" si="1052"/>
        <v>0.01644513689</v>
      </c>
      <c r="EG218" s="193">
        <f t="shared" si="1052"/>
        <v>0</v>
      </c>
      <c r="EH218" s="193">
        <f t="shared" si="1052"/>
        <v>0</v>
      </c>
      <c r="EI218" s="193">
        <f t="shared" si="1052"/>
        <v>0</v>
      </c>
      <c r="EJ218" s="193">
        <f t="shared" si="1052"/>
        <v>0</v>
      </c>
      <c r="EK218" s="193">
        <f t="shared" si="1052"/>
        <v>0</v>
      </c>
      <c r="EL218" s="193">
        <f t="shared" si="1052"/>
        <v>0</v>
      </c>
      <c r="EM218" s="193">
        <f t="shared" si="1052"/>
        <v>0</v>
      </c>
      <c r="EN218" s="193">
        <f t="shared" si="1052"/>
        <v>0</v>
      </c>
      <c r="EO218" s="193">
        <f t="shared" si="1052"/>
        <v>0</v>
      </c>
      <c r="EP218" s="193">
        <f t="shared" si="1052"/>
        <v>0</v>
      </c>
      <c r="EQ218" s="193">
        <f t="shared" si="1052"/>
        <v>0</v>
      </c>
      <c r="ER218" s="193">
        <f t="shared" si="1052"/>
        <v>0</v>
      </c>
      <c r="ES218" s="193">
        <f t="shared" si="1052"/>
        <v>0</v>
      </c>
      <c r="ET218" s="193">
        <f t="shared" si="1052"/>
        <v>0</v>
      </c>
      <c r="EU218" s="193">
        <f t="shared" si="19"/>
        <v>4.786141921</v>
      </c>
      <c r="EV218" s="193">
        <f t="shared" ref="EV218:GQ218" si="1053">BB218-CY218</f>
        <v>0</v>
      </c>
      <c r="EW218" s="193">
        <f t="shared" si="1053"/>
        <v>0</v>
      </c>
      <c r="EX218" s="193">
        <f t="shared" si="1053"/>
        <v>0</v>
      </c>
      <c r="EY218" s="193">
        <f t="shared" si="1053"/>
        <v>0</v>
      </c>
      <c r="EZ218" s="193">
        <f t="shared" si="1053"/>
        <v>0</v>
      </c>
      <c r="FA218" s="193">
        <f t="shared" si="1053"/>
        <v>0</v>
      </c>
      <c r="FB218" s="193">
        <f t="shared" si="1053"/>
        <v>0</v>
      </c>
      <c r="FC218" s="193">
        <f t="shared" si="1053"/>
        <v>0</v>
      </c>
      <c r="FD218" s="193">
        <f t="shared" si="1053"/>
        <v>0.004809798446</v>
      </c>
      <c r="FE218" s="193">
        <f t="shared" si="1053"/>
        <v>0.009953610673</v>
      </c>
      <c r="FF218" s="193">
        <f t="shared" si="1053"/>
        <v>0.02677890809</v>
      </c>
      <c r="FG218" s="193">
        <f t="shared" si="1053"/>
        <v>0.05533883875</v>
      </c>
      <c r="FH218" s="193">
        <f t="shared" si="1053"/>
        <v>0.09812980943</v>
      </c>
      <c r="FI218" s="193">
        <f t="shared" si="1053"/>
        <v>0.1410177</v>
      </c>
      <c r="FJ218" s="193">
        <f t="shared" si="1053"/>
        <v>0.1546387278</v>
      </c>
      <c r="FK218" s="193">
        <f t="shared" si="1053"/>
        <v>0.1774739804</v>
      </c>
      <c r="FL218" s="193">
        <f t="shared" si="1053"/>
        <v>0.1967036667</v>
      </c>
      <c r="FM218" s="193">
        <f t="shared" si="1053"/>
        <v>0.2015110883</v>
      </c>
      <c r="FN218" s="193">
        <f t="shared" si="1053"/>
        <v>0.2131290239</v>
      </c>
      <c r="FO218" s="193">
        <f t="shared" si="1053"/>
        <v>0.2155327346</v>
      </c>
      <c r="FP218" s="193">
        <f t="shared" si="1053"/>
        <v>0.2063185099</v>
      </c>
      <c r="FQ218" s="193">
        <f t="shared" si="1053"/>
        <v>0.1959024298</v>
      </c>
      <c r="FR218" s="193">
        <f t="shared" si="1053"/>
        <v>0.2031135622</v>
      </c>
      <c r="FS218" s="193">
        <f t="shared" si="1053"/>
        <v>0.2039147991</v>
      </c>
      <c r="FT218" s="193">
        <f t="shared" si="1053"/>
        <v>0.2023123253</v>
      </c>
      <c r="FU218" s="193">
        <f t="shared" si="1053"/>
        <v>0.2027129437</v>
      </c>
      <c r="FV218" s="193">
        <f t="shared" si="1053"/>
        <v>0.1947005744</v>
      </c>
      <c r="FW218" s="193">
        <f t="shared" si="1053"/>
        <v>0.1910950082</v>
      </c>
      <c r="FX218" s="193">
        <f t="shared" si="1053"/>
        <v>0.1850857312</v>
      </c>
      <c r="FY218" s="193">
        <f t="shared" si="1053"/>
        <v>0.1870888236</v>
      </c>
      <c r="FZ218" s="193">
        <f t="shared" si="1053"/>
        <v>0.1858869682</v>
      </c>
      <c r="GA218" s="193">
        <f t="shared" si="1053"/>
        <v>0.1862875866</v>
      </c>
      <c r="GB218" s="193">
        <f t="shared" si="1053"/>
        <v>0.205517273</v>
      </c>
      <c r="GC218" s="193">
        <f t="shared" si="1053"/>
        <v>0.2259488148</v>
      </c>
      <c r="GD218" s="193">
        <f t="shared" si="1053"/>
        <v>0.1911621169</v>
      </c>
      <c r="GE218" s="193">
        <f t="shared" si="1053"/>
        <v>0.1208073715</v>
      </c>
      <c r="GF218" s="193">
        <f t="shared" si="1053"/>
        <v>0.08180584517</v>
      </c>
      <c r="GG218" s="193">
        <f t="shared" si="1053"/>
        <v>0.0654147745</v>
      </c>
      <c r="GH218" s="193">
        <f t="shared" si="1053"/>
        <v>0.03124340723</v>
      </c>
      <c r="GI218" s="193">
        <f t="shared" si="1053"/>
        <v>0.01651221861</v>
      </c>
      <c r="GJ218" s="193">
        <f t="shared" si="1053"/>
        <v>0.008245112177</v>
      </c>
      <c r="GK218" s="193">
        <f t="shared" si="1053"/>
        <v>0.000047837818</v>
      </c>
      <c r="GL218" s="193">
        <f t="shared" si="1053"/>
        <v>0</v>
      </c>
      <c r="GM218" s="193">
        <f t="shared" si="1053"/>
        <v>0</v>
      </c>
      <c r="GN218" s="193">
        <f t="shared" si="1053"/>
        <v>0</v>
      </c>
      <c r="GO218" s="193">
        <f t="shared" si="1053"/>
        <v>0</v>
      </c>
      <c r="GP218" s="193">
        <f t="shared" si="1053"/>
        <v>0</v>
      </c>
      <c r="GQ218" s="193">
        <f t="shared" si="1053"/>
        <v>0</v>
      </c>
      <c r="GR218" s="193">
        <f t="shared" si="21"/>
        <v>4.180500582</v>
      </c>
      <c r="GS218" s="193">
        <f t="shared" ref="GS218:IN218" si="1054">E218-EV218</f>
        <v>0.1482288324</v>
      </c>
      <c r="GT218" s="193">
        <f t="shared" si="1054"/>
        <v>0.1366108969</v>
      </c>
      <c r="GU218" s="193">
        <f t="shared" si="1054"/>
        <v>0.123791106</v>
      </c>
      <c r="GV218" s="193">
        <f t="shared" si="1054"/>
        <v>0.1145768812</v>
      </c>
      <c r="GW218" s="193">
        <f t="shared" si="1054"/>
        <v>0.1129744074</v>
      </c>
      <c r="GX218" s="193">
        <f t="shared" si="1054"/>
        <v>0.1093688412</v>
      </c>
      <c r="GY218" s="193">
        <f t="shared" si="1054"/>
        <v>0.1053626565</v>
      </c>
      <c r="GZ218" s="193">
        <f t="shared" si="1054"/>
        <v>0.105763275</v>
      </c>
      <c r="HA218" s="193">
        <f t="shared" si="1054"/>
        <v>0.1009534765</v>
      </c>
      <c r="HB218" s="193">
        <f t="shared" si="1054"/>
        <v>0.09540904586</v>
      </c>
      <c r="HC218" s="193">
        <f t="shared" si="1054"/>
        <v>0.0813880777</v>
      </c>
      <c r="HD218" s="193">
        <f t="shared" si="1054"/>
        <v>0.05603309477</v>
      </c>
      <c r="HE218" s="193">
        <f t="shared" si="1054"/>
        <v>0.02806500732</v>
      </c>
      <c r="HF218" s="193">
        <f t="shared" si="1054"/>
        <v>0</v>
      </c>
      <c r="HG218" s="193">
        <f t="shared" si="1054"/>
        <v>0</v>
      </c>
      <c r="HH218" s="193">
        <f t="shared" si="1054"/>
        <v>0</v>
      </c>
      <c r="HI218" s="193">
        <f t="shared" si="1054"/>
        <v>0</v>
      </c>
      <c r="HJ218" s="193">
        <f t="shared" si="1054"/>
        <v>0</v>
      </c>
      <c r="HK218" s="193">
        <f t="shared" si="1054"/>
        <v>0</v>
      </c>
      <c r="HL218" s="193">
        <f t="shared" si="1054"/>
        <v>0</v>
      </c>
      <c r="HM218" s="193">
        <f t="shared" si="1054"/>
        <v>0</v>
      </c>
      <c r="HN218" s="193">
        <f t="shared" si="1054"/>
        <v>0</v>
      </c>
      <c r="HO218" s="193">
        <f t="shared" si="1054"/>
        <v>0</v>
      </c>
      <c r="HP218" s="193">
        <f t="shared" si="1054"/>
        <v>0</v>
      </c>
      <c r="HQ218" s="193">
        <f t="shared" si="1054"/>
        <v>0</v>
      </c>
      <c r="HR218" s="193">
        <f t="shared" si="1054"/>
        <v>0</v>
      </c>
      <c r="HS218" s="193">
        <f t="shared" si="1054"/>
        <v>0</v>
      </c>
      <c r="HT218" s="193">
        <f t="shared" si="1054"/>
        <v>0</v>
      </c>
      <c r="HU218" s="193">
        <f t="shared" si="1054"/>
        <v>0</v>
      </c>
      <c r="HV218" s="193">
        <f t="shared" si="1054"/>
        <v>0</v>
      </c>
      <c r="HW218" s="193">
        <f t="shared" si="1054"/>
        <v>0</v>
      </c>
      <c r="HX218" s="193">
        <f t="shared" si="1054"/>
        <v>0</v>
      </c>
      <c r="HY218" s="193">
        <f t="shared" si="1054"/>
        <v>0</v>
      </c>
      <c r="HZ218" s="193">
        <f t="shared" si="1054"/>
        <v>0</v>
      </c>
      <c r="IA218" s="193">
        <f t="shared" si="1054"/>
        <v>0.0668361751</v>
      </c>
      <c r="IB218" s="193">
        <f t="shared" si="1054"/>
        <v>0.1347872097</v>
      </c>
      <c r="IC218" s="193">
        <f t="shared" si="1054"/>
        <v>0.1713850253</v>
      </c>
      <c r="ID218" s="193">
        <f t="shared" si="1054"/>
        <v>0.1909810437</v>
      </c>
      <c r="IE218" s="193">
        <f t="shared" si="1054"/>
        <v>0.2187425155</v>
      </c>
      <c r="IF218" s="193">
        <f t="shared" si="1054"/>
        <v>0.2322718487</v>
      </c>
      <c r="IG218" s="193">
        <f t="shared" si="1054"/>
        <v>0.2373340074</v>
      </c>
      <c r="IH218" s="193">
        <f t="shared" si="1054"/>
        <v>0.2459319002</v>
      </c>
      <c r="II218" s="193">
        <f t="shared" si="1054"/>
        <v>0.2592001474</v>
      </c>
      <c r="IJ218" s="193">
        <f t="shared" si="1054"/>
        <v>0.2571970551</v>
      </c>
      <c r="IK218" s="193">
        <f t="shared" si="1054"/>
        <v>0.246780975</v>
      </c>
      <c r="IL218" s="193">
        <f t="shared" si="1054"/>
        <v>0.229554381</v>
      </c>
      <c r="IM218" s="193">
        <f t="shared" si="1054"/>
        <v>0.2015110883</v>
      </c>
      <c r="IN218" s="193">
        <f t="shared" si="1054"/>
        <v>0.1694616111</v>
      </c>
      <c r="IO218" s="193">
        <f t="shared" si="23"/>
        <v>2.861974983</v>
      </c>
      <c r="IP218" s="193">
        <f t="shared" si="29"/>
        <v>2.217348758</v>
      </c>
      <c r="IQ218" s="193">
        <f t="shared" ref="IQ218:KK218" si="1055">MAX((MIN(CZ218+IP218,$IO$7))-GT218,0)</f>
        <v>2.080737861</v>
      </c>
      <c r="IR218" s="193">
        <f t="shared" si="1055"/>
        <v>1.956946755</v>
      </c>
      <c r="IS218" s="193">
        <f t="shared" si="1055"/>
        <v>1.842369874</v>
      </c>
      <c r="IT218" s="193">
        <f t="shared" si="1055"/>
        <v>1.729395467</v>
      </c>
      <c r="IU218" s="193">
        <f t="shared" si="1055"/>
        <v>1.620026626</v>
      </c>
      <c r="IV218" s="193">
        <f t="shared" si="1055"/>
        <v>1.514663969</v>
      </c>
      <c r="IW218" s="193">
        <f t="shared" si="1055"/>
        <v>1.408900694</v>
      </c>
      <c r="IX218" s="193">
        <f t="shared" si="1055"/>
        <v>1.307947218</v>
      </c>
      <c r="IY218" s="193">
        <f t="shared" si="1055"/>
        <v>1.212538172</v>
      </c>
      <c r="IZ218" s="193">
        <f t="shared" si="1055"/>
        <v>1.131150094</v>
      </c>
      <c r="JA218" s="193">
        <f t="shared" si="1055"/>
        <v>1.075116999</v>
      </c>
      <c r="JB218" s="193">
        <f t="shared" si="1055"/>
        <v>1.047051992</v>
      </c>
      <c r="JC218" s="193">
        <f t="shared" si="1055"/>
        <v>1.065857002</v>
      </c>
      <c r="JD218" s="193">
        <f t="shared" si="1055"/>
        <v>1.12287767</v>
      </c>
      <c r="JE218" s="193">
        <f t="shared" si="1055"/>
        <v>1.227792675</v>
      </c>
      <c r="JF218" s="193">
        <f t="shared" si="1055"/>
        <v>1.387515865</v>
      </c>
      <c r="JG218" s="193">
        <f t="shared" si="1055"/>
        <v>1.598796293</v>
      </c>
      <c r="JH218" s="193">
        <f t="shared" si="1055"/>
        <v>1.823665228</v>
      </c>
      <c r="JI218" s="193">
        <f t="shared" si="1055"/>
        <v>2.061481755</v>
      </c>
      <c r="JJ218" s="193">
        <f t="shared" si="1055"/>
        <v>2.349176548</v>
      </c>
      <c r="JK218" s="193">
        <f t="shared" si="1055"/>
        <v>2.621890542</v>
      </c>
      <c r="JL218" s="193">
        <f t="shared" si="1055"/>
        <v>2.862820967</v>
      </c>
      <c r="JM218" s="193">
        <f t="shared" si="1055"/>
        <v>3.096156601</v>
      </c>
      <c r="JN218" s="193">
        <f t="shared" si="1055"/>
        <v>3.336464243</v>
      </c>
      <c r="JO218" s="193">
        <f t="shared" si="1055"/>
        <v>3.560535612</v>
      </c>
      <c r="JP218" s="193">
        <f t="shared" si="1055"/>
        <v>3.772076305</v>
      </c>
      <c r="JQ218" s="193">
        <f t="shared" si="1055"/>
        <v>3.953886929</v>
      </c>
      <c r="JR218" s="193">
        <f t="shared" si="1055"/>
        <v>4.091544738</v>
      </c>
      <c r="JS218" s="193">
        <f t="shared" si="1055"/>
        <v>4.227929085</v>
      </c>
      <c r="JT218" s="193">
        <f t="shared" si="1055"/>
        <v>4.355647213</v>
      </c>
      <c r="JU218" s="193">
        <f t="shared" si="1055"/>
        <v>4.449354957</v>
      </c>
      <c r="JV218" s="193">
        <f t="shared" si="1055"/>
        <v>4.492513154</v>
      </c>
      <c r="JW218" s="193">
        <f t="shared" si="1055"/>
        <v>4.508958291</v>
      </c>
      <c r="JX218" s="193">
        <f t="shared" si="1055"/>
        <v>4.442122116</v>
      </c>
      <c r="JY218" s="193">
        <f t="shared" si="1055"/>
        <v>4.307334906</v>
      </c>
      <c r="JZ218" s="193">
        <f t="shared" si="1055"/>
        <v>4.135949881</v>
      </c>
      <c r="KA218" s="193">
        <f t="shared" si="1055"/>
        <v>3.944968837</v>
      </c>
      <c r="KB218" s="193">
        <f t="shared" si="1055"/>
        <v>3.726226322</v>
      </c>
      <c r="KC218" s="193">
        <f t="shared" si="1055"/>
        <v>3.493954473</v>
      </c>
      <c r="KD218" s="193">
        <f t="shared" si="1055"/>
        <v>3.256620465</v>
      </c>
      <c r="KE218" s="193">
        <f t="shared" si="1055"/>
        <v>3.010688565</v>
      </c>
      <c r="KF218" s="193">
        <f t="shared" si="1055"/>
        <v>2.751488418</v>
      </c>
      <c r="KG218" s="193">
        <f t="shared" si="1055"/>
        <v>2.494291363</v>
      </c>
      <c r="KH218" s="193">
        <f t="shared" si="1055"/>
        <v>2.247510388</v>
      </c>
      <c r="KI218" s="193">
        <f t="shared" si="1055"/>
        <v>2.017956007</v>
      </c>
      <c r="KJ218" s="193">
        <f t="shared" si="1055"/>
        <v>1.816444918</v>
      </c>
      <c r="KK218" s="193">
        <f t="shared" si="1055"/>
        <v>1.646983307</v>
      </c>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row>
    <row r="219" ht="14.25" customHeight="1">
      <c r="A219" s="1">
        <v>7.0</v>
      </c>
      <c r="B219" s="1">
        <f t="shared" ref="B219:C219" si="1056">B218+1</f>
        <v>209</v>
      </c>
      <c r="C219" s="267">
        <f t="shared" si="1056"/>
        <v>43674</v>
      </c>
      <c r="D219" s="193">
        <f t="shared" si="15"/>
        <v>8.99108023</v>
      </c>
      <c r="E219" s="193">
        <f>(SUMIFS(Profile!$F$2:$F$17521,Profile!$B$2:$B$17521,$B219,Profile!$C$2:$C$17521,E$8))*$C$6</f>
        <v>0.1450238847</v>
      </c>
      <c r="F219" s="193">
        <f>(SUMIFS(Profile!$F$2:$F$17521,Profile!$B$2:$B$17521,$B219,Profile!$C$2:$C$17521,F$8))*$C$6</f>
        <v>0.1330053307</v>
      </c>
      <c r="G219" s="193">
        <f>(SUMIFS(Profile!$F$2:$F$17521,Profile!$B$2:$B$17521,$B219,Profile!$C$2:$C$17521,G$8))*$C$6</f>
        <v>0.1209867767</v>
      </c>
      <c r="H219" s="193">
        <f>(SUMIFS(Profile!$F$2:$F$17521,Profile!$B$2:$B$17521,$B219,Profile!$C$2:$C$17521,H$8))*$C$6</f>
        <v>0.1145768812</v>
      </c>
      <c r="I219" s="193">
        <f>(SUMIFS(Profile!$F$2:$F$17521,Profile!$B$2:$B$17521,$B219,Profile!$C$2:$C$17521,I$8))*$C$6</f>
        <v>0.1125737889</v>
      </c>
      <c r="J219" s="193">
        <f>(SUMIFS(Profile!$F$2:$F$17521,Profile!$B$2:$B$17521,$B219,Profile!$C$2:$C$17521,J$8))*$C$6</f>
        <v>0.1081669858</v>
      </c>
      <c r="K219" s="193">
        <f>(SUMIFS(Profile!$F$2:$F$17521,Profile!$B$2:$B$17521,$B219,Profile!$C$2:$C$17521,K$8))*$C$6</f>
        <v>0.1049620381</v>
      </c>
      <c r="L219" s="193">
        <f>(SUMIFS(Profile!$F$2:$F$17521,Profile!$B$2:$B$17521,$B219,Profile!$C$2:$C$17521,L$8))*$C$6</f>
        <v>0.105763275</v>
      </c>
      <c r="M219" s="193">
        <f>(SUMIFS(Profile!$F$2:$F$17521,Profile!$B$2:$B$17521,$B219,Profile!$C$2:$C$17521,M$8))*$C$6</f>
        <v>0.1045614196</v>
      </c>
      <c r="N219" s="193">
        <f>(SUMIFS(Profile!$F$2:$F$17521,Profile!$B$2:$B$17521,$B219,Profile!$C$2:$C$17521,N$8))*$C$6</f>
        <v>0.1045614196</v>
      </c>
      <c r="O219" s="193">
        <f>(SUMIFS(Profile!$F$2:$F$17521,Profile!$B$2:$B$17521,$B219,Profile!$C$2:$C$17521,O$8))*$C$6</f>
        <v>0.1085676043</v>
      </c>
      <c r="P219" s="193">
        <f>(SUMIFS(Profile!$F$2:$F$17521,Profile!$B$2:$B$17521,$B219,Profile!$C$2:$C$17521,P$8))*$C$6</f>
        <v>0.1109713151</v>
      </c>
      <c r="Q219" s="193">
        <f>(SUMIFS(Profile!$F$2:$F$17521,Profile!$B$2:$B$17521,$B219,Profile!$C$2:$C$17521,Q$8))*$C$6</f>
        <v>0.1277972906</v>
      </c>
      <c r="R219" s="193">
        <f>(SUMIFS(Profile!$F$2:$F$17521,Profile!$B$2:$B$17521,$B219,Profile!$C$2:$C$17521,R$8))*$C$6</f>
        <v>0.1466263585</v>
      </c>
      <c r="S219" s="193">
        <f>(SUMIFS(Profile!$F$2:$F$17521,Profile!$B$2:$B$17521,$B219,Profile!$C$2:$C$17521,S$8))*$C$6</f>
        <v>0.1598467679</v>
      </c>
      <c r="T219" s="193">
        <f>(SUMIFS(Profile!$F$2:$F$17521,Profile!$B$2:$B$17521,$B219,Profile!$C$2:$C$17521,T$8))*$C$6</f>
        <v>0.1778745989</v>
      </c>
      <c r="U219" s="193">
        <f>(SUMIFS(Profile!$F$2:$F$17521,Profile!$B$2:$B$17521,$B219,Profile!$C$2:$C$17521,U$8))*$C$6</f>
        <v>0.1971042852</v>
      </c>
      <c r="V219" s="193">
        <f>(SUMIFS(Profile!$F$2:$F$17521,Profile!$B$2:$B$17521,$B219,Profile!$C$2:$C$17521,V$8))*$C$6</f>
        <v>0.21152655</v>
      </c>
      <c r="W219" s="193">
        <f>(SUMIFS(Profile!$F$2:$F$17521,Profile!$B$2:$B$17521,$B219,Profile!$C$2:$C$17521,W$8))*$C$6</f>
        <v>0.21152655</v>
      </c>
      <c r="X219" s="193">
        <f>(SUMIFS(Profile!$F$2:$F$17521,Profile!$B$2:$B$17521,$B219,Profile!$C$2:$C$17521,X$8))*$C$6</f>
        <v>0.2107253131</v>
      </c>
      <c r="Y219" s="193">
        <f>(SUMIFS(Profile!$F$2:$F$17521,Profile!$B$2:$B$17521,$B219,Profile!$C$2:$C$17521,Y$8))*$C$6</f>
        <v>0.2075203653</v>
      </c>
      <c r="Z219" s="193">
        <f>(SUMIFS(Profile!$F$2:$F$17521,Profile!$B$2:$B$17521,$B219,Profile!$C$2:$C$17521,Z$8))*$C$6</f>
        <v>0.2039147991</v>
      </c>
      <c r="AA219" s="193">
        <f>(SUMIFS(Profile!$F$2:$F$17521,Profile!$B$2:$B$17521,$B219,Profile!$C$2:$C$17521,AA$8))*$C$6</f>
        <v>0.2047160361</v>
      </c>
      <c r="AB219" s="193">
        <f>(SUMIFS(Profile!$F$2:$F$17521,Profile!$B$2:$B$17521,$B219,Profile!$C$2:$C$17521,AB$8))*$C$6</f>
        <v>0.2123277869</v>
      </c>
      <c r="AC219" s="193">
        <f>(SUMIFS(Profile!$F$2:$F$17521,Profile!$B$2:$B$17521,$B219,Profile!$C$2:$C$17521,AC$8))*$C$6</f>
        <v>0.2047160361</v>
      </c>
      <c r="AD219" s="193">
        <f>(SUMIFS(Profile!$F$2:$F$17521,Profile!$B$2:$B$17521,$B219,Profile!$C$2:$C$17521,AD$8))*$C$6</f>
        <v>0.2039147991</v>
      </c>
      <c r="AE219" s="193">
        <f>(SUMIFS(Profile!$F$2:$F$17521,Profile!$B$2:$B$17521,$B219,Profile!$C$2:$C$17521,AE$8))*$C$6</f>
        <v>0.2031135622</v>
      </c>
      <c r="AF219" s="193">
        <f>(SUMIFS(Profile!$F$2:$F$17521,Profile!$B$2:$B$17521,$B219,Profile!$C$2:$C$17521,AF$8))*$C$6</f>
        <v>0.1951011929</v>
      </c>
      <c r="AG219" s="193">
        <f>(SUMIFS(Profile!$F$2:$F$17521,Profile!$B$2:$B$17521,$B219,Profile!$C$2:$C$17521,AG$8))*$C$6</f>
        <v>0.1930981006</v>
      </c>
      <c r="AH219" s="193">
        <f>(SUMIFS(Profile!$F$2:$F$17521,Profile!$B$2:$B$17521,$B219,Profile!$C$2:$C$17521,AH$8))*$C$6</f>
        <v>0.1854863497</v>
      </c>
      <c r="AI219" s="193">
        <f>(SUMIFS(Profile!$F$2:$F$17521,Profile!$B$2:$B$17521,$B219,Profile!$C$2:$C$17521,AI$8))*$C$6</f>
        <v>0.1878900605</v>
      </c>
      <c r="AJ219" s="193">
        <f>(SUMIFS(Profile!$F$2:$F$17521,Profile!$B$2:$B$17521,$B219,Profile!$C$2:$C$17521,AJ$8))*$C$6</f>
        <v>0.2003092329</v>
      </c>
      <c r="AK219" s="193">
        <f>(SUMIFS(Profile!$F$2:$F$17521,Profile!$B$2:$B$17521,$B219,Profile!$C$2:$C$17521,AK$8))*$C$6</f>
        <v>0.2103246946</v>
      </c>
      <c r="AL219" s="193">
        <f>(SUMIFS(Profile!$F$2:$F$17521,Profile!$B$2:$B$17521,$B219,Profile!$C$2:$C$17521,AL$8))*$C$6</f>
        <v>0.2279519071</v>
      </c>
      <c r="AM219" s="193">
        <f>(SUMIFS(Profile!$F$2:$F$17521,Profile!$B$2:$B$17521,$B219,Profile!$C$2:$C$17521,AM$8))*$C$6</f>
        <v>0.2551939628</v>
      </c>
      <c r="AN219" s="193">
        <f>(SUMIFS(Profile!$F$2:$F$17521,Profile!$B$2:$B$17521,$B219,Profile!$C$2:$C$17521,AN$8))*$C$6</f>
        <v>0.2463803565</v>
      </c>
      <c r="AO219" s="193">
        <f>(SUMIFS(Profile!$F$2:$F$17521,Profile!$B$2:$B$17521,$B219,Profile!$C$2:$C$17521,AO$8))*$C$6</f>
        <v>0.251989015</v>
      </c>
      <c r="AP219" s="193">
        <f>(SUMIFS(Profile!$F$2:$F$17521,Profile!$B$2:$B$17521,$B219,Profile!$C$2:$C$17521,AP$8))*$C$6</f>
        <v>0.2563958182</v>
      </c>
      <c r="AQ219" s="193">
        <f>(SUMIFS(Profile!$F$2:$F$17521,Profile!$B$2:$B$17521,$B219,Profile!$C$2:$C$17521,AQ$8))*$C$6</f>
        <v>0.2479828304</v>
      </c>
      <c r="AR219" s="193">
        <f>(SUMIFS(Profile!$F$2:$F$17521,Profile!$B$2:$B$17521,$B219,Profile!$C$2:$C$17521,AR$8))*$C$6</f>
        <v>0.2359642764</v>
      </c>
      <c r="AS219" s="193">
        <f>(SUMIFS(Profile!$F$2:$F$17521,Profile!$B$2:$B$17521,$B219,Profile!$C$2:$C$17521,AS$8))*$C$6</f>
        <v>0.2359642764</v>
      </c>
      <c r="AT219" s="193">
        <f>(SUMIFS(Profile!$F$2:$F$17521,Profile!$B$2:$B$17521,$B219,Profile!$C$2:$C$17521,AT$8))*$C$6</f>
        <v>0.2419735534</v>
      </c>
      <c r="AU219" s="193">
        <f>(SUMIFS(Profile!$F$2:$F$17521,Profile!$B$2:$B$17521,$B219,Profile!$C$2:$C$17521,AU$8))*$C$6</f>
        <v>0.2563958182</v>
      </c>
      <c r="AV219" s="193">
        <f>(SUMIFS(Profile!$F$2:$F$17521,Profile!$B$2:$B$17521,$B219,Profile!$C$2:$C$17521,AV$8))*$C$6</f>
        <v>0.2604020028</v>
      </c>
      <c r="AW219" s="193">
        <f>(SUMIFS(Profile!$F$2:$F$17521,Profile!$B$2:$B$17521,$B219,Profile!$C$2:$C$17521,AW$8))*$C$6</f>
        <v>0.2483834488</v>
      </c>
      <c r="AX219" s="193">
        <f>(SUMIFS(Profile!$F$2:$F$17521,Profile!$B$2:$B$17521,$B219,Profile!$C$2:$C$17521,AX$8))*$C$6</f>
        <v>0.2303556179</v>
      </c>
      <c r="AY219" s="193">
        <f>(SUMIFS(Profile!$F$2:$F$17521,Profile!$B$2:$B$17521,$B219,Profile!$C$2:$C$17521,AY$8))*$C$6</f>
        <v>0.199507996</v>
      </c>
      <c r="AZ219" s="193">
        <f>(SUMIFS(Profile!$F$2:$F$17521,Profile!$B$2:$B$17521,$B219,Profile!$C$2:$C$17521,AZ$8))*$C$6</f>
        <v>0.1670579003</v>
      </c>
      <c r="BA219" s="193">
        <f t="shared" si="16"/>
        <v>9.033314754</v>
      </c>
      <c r="BB219" s="193">
        <f>(SUMIFS(Profile!$E$2:$E$17521,Profile!$B$2:$B$17521,$B219,Profile!$C$2:$C$17521,BB$8))*$C$9</f>
        <v>0</v>
      </c>
      <c r="BC219" s="193">
        <f>(SUMIFS(Profile!$E$2:$E$17521,Profile!$B$2:$B$17521,$B219,Profile!$C$2:$C$17521,BC$8))*$C$9</f>
        <v>0</v>
      </c>
      <c r="BD219" s="193">
        <f>(SUMIFS(Profile!$E$2:$E$17521,Profile!$B$2:$B$17521,$B219,Profile!$C$2:$C$17521,BD$8))*$C$9</f>
        <v>0</v>
      </c>
      <c r="BE219" s="193">
        <f>(SUMIFS(Profile!$E$2:$E$17521,Profile!$B$2:$B$17521,$B219,Profile!$C$2:$C$17521,BE$8))*$C$9</f>
        <v>0</v>
      </c>
      <c r="BF219" s="193">
        <f>(SUMIFS(Profile!$E$2:$E$17521,Profile!$B$2:$B$17521,$B219,Profile!$C$2:$C$17521,BF$8))*$C$9</f>
        <v>0</v>
      </c>
      <c r="BG219" s="193">
        <f>(SUMIFS(Profile!$E$2:$E$17521,Profile!$B$2:$B$17521,$B219,Profile!$C$2:$C$17521,BG$8))*$C$9</f>
        <v>0</v>
      </c>
      <c r="BH219" s="193">
        <f>(SUMIFS(Profile!$E$2:$E$17521,Profile!$B$2:$B$17521,$B219,Profile!$C$2:$C$17521,BH$8))*$C$9</f>
        <v>0</v>
      </c>
      <c r="BI219" s="193">
        <f>(SUMIFS(Profile!$E$2:$E$17521,Profile!$B$2:$B$17521,$B219,Profile!$C$2:$C$17521,BI$8))*$C$9</f>
        <v>0</v>
      </c>
      <c r="BJ219" s="193">
        <f>(SUMIFS(Profile!$E$2:$E$17521,Profile!$B$2:$B$17521,$B219,Profile!$C$2:$C$17521,BJ$8))*$C$9</f>
        <v>0</v>
      </c>
      <c r="BK219" s="193">
        <f>(SUMIFS(Profile!$E$2:$E$17521,Profile!$B$2:$B$17521,$B219,Profile!$C$2:$C$17521,BK$8))*$C$9</f>
        <v>0.003139729541</v>
      </c>
      <c r="BL219" s="193">
        <f>(SUMIFS(Profile!$E$2:$E$17521,Profile!$B$2:$B$17521,$B219,Profile!$C$2:$C$17521,BL$8))*$C$9</f>
        <v>0.01048007546</v>
      </c>
      <c r="BM219" s="193">
        <f>(SUMIFS(Profile!$E$2:$E$17521,Profile!$B$2:$B$17521,$B219,Profile!$C$2:$C$17521,BM$8))*$C$9</f>
        <v>0.02758691378</v>
      </c>
      <c r="BN219" s="193">
        <f>(SUMIFS(Profile!$E$2:$E$17521,Profile!$B$2:$B$17521,$B219,Profile!$C$2:$C$17521,BN$8))*$C$9</f>
        <v>0.05489885584</v>
      </c>
      <c r="BO219" s="193">
        <f>(SUMIFS(Profile!$E$2:$E$17521,Profile!$B$2:$B$17521,$B219,Profile!$C$2:$C$17521,BO$8))*$C$9</f>
        <v>0.09633251045</v>
      </c>
      <c r="BP219" s="193">
        <f>(SUMIFS(Profile!$E$2:$E$17521,Profile!$B$2:$B$17521,$B219,Profile!$C$2:$C$17521,BP$8))*$C$9</f>
        <v>0.1471729417</v>
      </c>
      <c r="BQ219" s="193">
        <f>(SUMIFS(Profile!$E$2:$E$17521,Profile!$B$2:$B$17521,$B219,Profile!$C$2:$C$17521,BQ$8))*$C$9</f>
        <v>0.1998388211</v>
      </c>
      <c r="BR219" s="193">
        <f>(SUMIFS(Profile!$E$2:$E$17521,Profile!$B$2:$B$17521,$B219,Profile!$C$2:$C$17521,BR$8))*$C$9</f>
        <v>0.2273353573</v>
      </c>
      <c r="BS219" s="193">
        <f>(SUMIFS(Profile!$E$2:$E$17521,Profile!$B$2:$B$17521,$B219,Profile!$C$2:$C$17521,BS$8))*$C$9</f>
        <v>0.3130949439</v>
      </c>
      <c r="BT219" s="193">
        <f>(SUMIFS(Profile!$E$2:$E$17521,Profile!$B$2:$B$17521,$B219,Profile!$C$2:$C$17521,BT$8))*$C$9</f>
        <v>0.3753647382</v>
      </c>
      <c r="BU219" s="193">
        <f>(SUMIFS(Profile!$E$2:$E$17521,Profile!$B$2:$B$17521,$B219,Profile!$C$2:$C$17521,BU$8))*$C$9</f>
        <v>0.3837660405</v>
      </c>
      <c r="BV219" s="193">
        <f>(SUMIFS(Profile!$E$2:$E$17521,Profile!$B$2:$B$17521,$B219,Profile!$C$2:$C$17521,BV$8))*$C$9</f>
        <v>0.4274886749</v>
      </c>
      <c r="BW219" s="193">
        <f>(SUMIFS(Profile!$E$2:$E$17521,Profile!$B$2:$B$17521,$B219,Profile!$C$2:$C$17521,BW$8))*$C$9</f>
        <v>0.4340614806</v>
      </c>
      <c r="BX219" s="193">
        <f>(SUMIFS(Profile!$E$2:$E$17521,Profile!$B$2:$B$17521,$B219,Profile!$C$2:$C$17521,BX$8))*$C$9</f>
        <v>0.4306844979</v>
      </c>
      <c r="BY219" s="193">
        <f>(SUMIFS(Profile!$E$2:$E$17521,Profile!$B$2:$B$17521,$B219,Profile!$C$2:$C$17521,BY$8))*$C$9</f>
        <v>0.4490907709</v>
      </c>
      <c r="BZ219" s="193">
        <f>(SUMIFS(Profile!$E$2:$E$17521,Profile!$B$2:$B$17521,$B219,Profile!$C$2:$C$17521,BZ$8))*$C$9</f>
        <v>0.487243989</v>
      </c>
      <c r="CA219" s="193">
        <f>(SUMIFS(Profile!$E$2:$E$17521,Profile!$B$2:$B$17521,$B219,Profile!$C$2:$C$17521,CA$8))*$C$9</f>
        <v>0.5284805243</v>
      </c>
      <c r="CB219" s="193">
        <f>(SUMIFS(Profile!$E$2:$E$17521,Profile!$B$2:$B$17521,$B219,Profile!$C$2:$C$17521,CB$8))*$C$9</f>
        <v>0.5587625694</v>
      </c>
      <c r="CC219" s="193">
        <f>(SUMIFS(Profile!$E$2:$E$17521,Profile!$B$2:$B$17521,$B219,Profile!$C$2:$C$17521,CC$8))*$C$9</f>
        <v>0.5221449366</v>
      </c>
      <c r="CD219" s="193">
        <f>(SUMIFS(Profile!$E$2:$E$17521,Profile!$B$2:$B$17521,$B219,Profile!$C$2:$C$17521,CD$8))*$C$9</f>
        <v>0.4826203113</v>
      </c>
      <c r="CE219" s="193">
        <f>(SUMIFS(Profile!$E$2:$E$17521,Profile!$B$2:$B$17521,$B219,Profile!$C$2:$C$17521,CE$8))*$C$9</f>
        <v>0.4973678366</v>
      </c>
      <c r="CF219" s="193">
        <f>(SUMIFS(Profile!$E$2:$E$17521,Profile!$B$2:$B$17521,$B219,Profile!$C$2:$C$17521,CF$8))*$C$9</f>
        <v>0.4738946014</v>
      </c>
      <c r="CG219" s="193">
        <f>(SUMIFS(Profile!$E$2:$E$17521,Profile!$B$2:$B$17521,$B219,Profile!$C$2:$C$17521,CG$8))*$C$9</f>
        <v>0.4486306028</v>
      </c>
      <c r="CH219" s="193">
        <f>(SUMIFS(Profile!$E$2:$E$17521,Profile!$B$2:$B$17521,$B219,Profile!$C$2:$C$17521,CH$8))*$C$9</f>
        <v>0.4039057192</v>
      </c>
      <c r="CI219" s="193">
        <f>(SUMIFS(Profile!$E$2:$E$17521,Profile!$B$2:$B$17521,$B219,Profile!$C$2:$C$17521,CI$8))*$C$9</f>
        <v>0.3085729384</v>
      </c>
      <c r="CJ219" s="193">
        <f>(SUMIFS(Profile!$E$2:$E$17521,Profile!$B$2:$B$17521,$B219,Profile!$C$2:$C$17521,CJ$8))*$C$9</f>
        <v>0.2600207819</v>
      </c>
      <c r="CK219" s="193">
        <f>(SUMIFS(Profile!$E$2:$E$17521,Profile!$B$2:$B$17521,$B219,Profile!$C$2:$C$17521,CK$8))*$C$9</f>
        <v>0.1980601479</v>
      </c>
      <c r="CL219" s="193">
        <f>(SUMIFS(Profile!$E$2:$E$17521,Profile!$B$2:$B$17521,$B219,Profile!$C$2:$C$17521,CL$8))*$C$9</f>
        <v>0.1293889169</v>
      </c>
      <c r="CM219" s="193">
        <f>(SUMIFS(Profile!$E$2:$E$17521,Profile!$B$2:$B$17521,$B219,Profile!$C$2:$C$17521,CM$8))*$C$9</f>
        <v>0.08330098042</v>
      </c>
      <c r="CN219" s="193">
        <f>(SUMIFS(Profile!$E$2:$E$17521,Profile!$B$2:$B$17521,$B219,Profile!$C$2:$C$17521,CN$8))*$C$9</f>
        <v>0.04207920642</v>
      </c>
      <c r="CO219" s="193">
        <f>(SUMIFS(Profile!$E$2:$E$17521,Profile!$B$2:$B$17521,$B219,Profile!$C$2:$C$17521,CO$8))*$C$9</f>
        <v>0.02052422557</v>
      </c>
      <c r="CP219" s="193">
        <f>(SUMIFS(Profile!$E$2:$E$17521,Profile!$B$2:$B$17521,$B219,Profile!$C$2:$C$17521,CP$8))*$C$9</f>
        <v>0.007940929126</v>
      </c>
      <c r="CQ219" s="193">
        <f>(SUMIFS(Profile!$E$2:$E$17521,Profile!$B$2:$B$17521,$B219,Profile!$C$2:$C$17521,CQ$8))*$C$9</f>
        <v>0.00003918456082</v>
      </c>
      <c r="CR219" s="193">
        <f>(SUMIFS(Profile!$E$2:$E$17521,Profile!$B$2:$B$17521,$B219,Profile!$C$2:$C$17521,CR$8))*$C$9</f>
        <v>0</v>
      </c>
      <c r="CS219" s="193">
        <f>(SUMIFS(Profile!$E$2:$E$17521,Profile!$B$2:$B$17521,$B219,Profile!$C$2:$C$17521,CS$8))*$C$9</f>
        <v>0</v>
      </c>
      <c r="CT219" s="193">
        <f>(SUMIFS(Profile!$E$2:$E$17521,Profile!$B$2:$B$17521,$B219,Profile!$C$2:$C$17521,CT$8))*$C$9</f>
        <v>0</v>
      </c>
      <c r="CU219" s="193">
        <f>(SUMIFS(Profile!$E$2:$E$17521,Profile!$B$2:$B$17521,$B219,Profile!$C$2:$C$17521,CU$8))*$C$9</f>
        <v>0</v>
      </c>
      <c r="CV219" s="193">
        <f>(SUMIFS(Profile!$E$2:$E$17521,Profile!$B$2:$B$17521,$B219,Profile!$C$2:$C$17521,CV$8))*$C$9</f>
        <v>0</v>
      </c>
      <c r="CW219" s="193">
        <f>(SUMIFS(Profile!$E$2:$E$17521,Profile!$B$2:$B$17521,$B219,Profile!$C$2:$C$17521,CW$8))*$C$9</f>
        <v>0</v>
      </c>
      <c r="CX219" s="193">
        <f t="shared" si="17"/>
        <v>4.108033953</v>
      </c>
      <c r="CY219" s="193">
        <f t="shared" ref="CY219:ET219" si="1057">MAX(BB219-E219,0)</f>
        <v>0</v>
      </c>
      <c r="CZ219" s="193">
        <f t="shared" si="1057"/>
        <v>0</v>
      </c>
      <c r="DA219" s="193">
        <f t="shared" si="1057"/>
        <v>0</v>
      </c>
      <c r="DB219" s="193">
        <f t="shared" si="1057"/>
        <v>0</v>
      </c>
      <c r="DC219" s="193">
        <f t="shared" si="1057"/>
        <v>0</v>
      </c>
      <c r="DD219" s="193">
        <f t="shared" si="1057"/>
        <v>0</v>
      </c>
      <c r="DE219" s="193">
        <f t="shared" si="1057"/>
        <v>0</v>
      </c>
      <c r="DF219" s="193">
        <f t="shared" si="1057"/>
        <v>0</v>
      </c>
      <c r="DG219" s="193">
        <f t="shared" si="1057"/>
        <v>0</v>
      </c>
      <c r="DH219" s="193">
        <f t="shared" si="1057"/>
        <v>0</v>
      </c>
      <c r="DI219" s="193">
        <f t="shared" si="1057"/>
        <v>0</v>
      </c>
      <c r="DJ219" s="193">
        <f t="shared" si="1057"/>
        <v>0</v>
      </c>
      <c r="DK219" s="193">
        <f t="shared" si="1057"/>
        <v>0</v>
      </c>
      <c r="DL219" s="193">
        <f t="shared" si="1057"/>
        <v>0</v>
      </c>
      <c r="DM219" s="193">
        <f t="shared" si="1057"/>
        <v>0</v>
      </c>
      <c r="DN219" s="193">
        <f t="shared" si="1057"/>
        <v>0.0219642223</v>
      </c>
      <c r="DO219" s="193">
        <f t="shared" si="1057"/>
        <v>0.03023107207</v>
      </c>
      <c r="DP219" s="193">
        <f t="shared" si="1057"/>
        <v>0.1015683939</v>
      </c>
      <c r="DQ219" s="193">
        <f t="shared" si="1057"/>
        <v>0.1638381882</v>
      </c>
      <c r="DR219" s="193">
        <f t="shared" si="1057"/>
        <v>0.1730407275</v>
      </c>
      <c r="DS219" s="193">
        <f t="shared" si="1057"/>
        <v>0.2199683095</v>
      </c>
      <c r="DT219" s="193">
        <f t="shared" si="1057"/>
        <v>0.2301466815</v>
      </c>
      <c r="DU219" s="193">
        <f t="shared" si="1057"/>
        <v>0.2259684618</v>
      </c>
      <c r="DV219" s="193">
        <f t="shared" si="1057"/>
        <v>0.236762984</v>
      </c>
      <c r="DW219" s="193">
        <f t="shared" si="1057"/>
        <v>0.282527953</v>
      </c>
      <c r="DX219" s="193">
        <f t="shared" si="1057"/>
        <v>0.3245657252</v>
      </c>
      <c r="DY219" s="193">
        <f t="shared" si="1057"/>
        <v>0.3556490072</v>
      </c>
      <c r="DZ219" s="193">
        <f t="shared" si="1057"/>
        <v>0.3270437437</v>
      </c>
      <c r="EA219" s="193">
        <f t="shared" si="1057"/>
        <v>0.2895222107</v>
      </c>
      <c r="EB219" s="193">
        <f t="shared" si="1057"/>
        <v>0.3118814869</v>
      </c>
      <c r="EC219" s="193">
        <f t="shared" si="1057"/>
        <v>0.2860045409</v>
      </c>
      <c r="ED219" s="193">
        <f t="shared" si="1057"/>
        <v>0.2483213699</v>
      </c>
      <c r="EE219" s="193">
        <f t="shared" si="1057"/>
        <v>0.1935810246</v>
      </c>
      <c r="EF219" s="193">
        <f t="shared" si="1057"/>
        <v>0.0806210313</v>
      </c>
      <c r="EG219" s="193">
        <f t="shared" si="1057"/>
        <v>0.004826819167</v>
      </c>
      <c r="EH219" s="193">
        <f t="shared" si="1057"/>
        <v>0</v>
      </c>
      <c r="EI219" s="193">
        <f t="shared" si="1057"/>
        <v>0</v>
      </c>
      <c r="EJ219" s="193">
        <f t="shared" si="1057"/>
        <v>0</v>
      </c>
      <c r="EK219" s="193">
        <f t="shared" si="1057"/>
        <v>0</v>
      </c>
      <c r="EL219" s="193">
        <f t="shared" si="1057"/>
        <v>0</v>
      </c>
      <c r="EM219" s="193">
        <f t="shared" si="1057"/>
        <v>0</v>
      </c>
      <c r="EN219" s="193">
        <f t="shared" si="1057"/>
        <v>0</v>
      </c>
      <c r="EO219" s="193">
        <f t="shared" si="1057"/>
        <v>0</v>
      </c>
      <c r="EP219" s="193">
        <f t="shared" si="1057"/>
        <v>0</v>
      </c>
      <c r="EQ219" s="193">
        <f t="shared" si="1057"/>
        <v>0</v>
      </c>
      <c r="ER219" s="193">
        <f t="shared" si="1057"/>
        <v>0</v>
      </c>
      <c r="ES219" s="193">
        <f t="shared" si="1057"/>
        <v>0</v>
      </c>
      <c r="ET219" s="193">
        <f t="shared" si="1057"/>
        <v>0</v>
      </c>
      <c r="EU219" s="193">
        <f t="shared" si="19"/>
        <v>4.925280801</v>
      </c>
      <c r="EV219" s="193">
        <f t="shared" ref="EV219:GQ219" si="1058">BB219-CY219</f>
        <v>0</v>
      </c>
      <c r="EW219" s="193">
        <f t="shared" si="1058"/>
        <v>0</v>
      </c>
      <c r="EX219" s="193">
        <f t="shared" si="1058"/>
        <v>0</v>
      </c>
      <c r="EY219" s="193">
        <f t="shared" si="1058"/>
        <v>0</v>
      </c>
      <c r="EZ219" s="193">
        <f t="shared" si="1058"/>
        <v>0</v>
      </c>
      <c r="FA219" s="193">
        <f t="shared" si="1058"/>
        <v>0</v>
      </c>
      <c r="FB219" s="193">
        <f t="shared" si="1058"/>
        <v>0</v>
      </c>
      <c r="FC219" s="193">
        <f t="shared" si="1058"/>
        <v>0</v>
      </c>
      <c r="FD219" s="193">
        <f t="shared" si="1058"/>
        <v>0</v>
      </c>
      <c r="FE219" s="193">
        <f t="shared" si="1058"/>
        <v>0.003139729541</v>
      </c>
      <c r="FF219" s="193">
        <f t="shared" si="1058"/>
        <v>0.01048007546</v>
      </c>
      <c r="FG219" s="193">
        <f t="shared" si="1058"/>
        <v>0.02758691378</v>
      </c>
      <c r="FH219" s="193">
        <f t="shared" si="1058"/>
        <v>0.05489885584</v>
      </c>
      <c r="FI219" s="193">
        <f t="shared" si="1058"/>
        <v>0.09633251045</v>
      </c>
      <c r="FJ219" s="193">
        <f t="shared" si="1058"/>
        <v>0.1471729417</v>
      </c>
      <c r="FK219" s="193">
        <f t="shared" si="1058"/>
        <v>0.1778745989</v>
      </c>
      <c r="FL219" s="193">
        <f t="shared" si="1058"/>
        <v>0.1971042852</v>
      </c>
      <c r="FM219" s="193">
        <f t="shared" si="1058"/>
        <v>0.21152655</v>
      </c>
      <c r="FN219" s="193">
        <f t="shared" si="1058"/>
        <v>0.21152655</v>
      </c>
      <c r="FO219" s="193">
        <f t="shared" si="1058"/>
        <v>0.2107253131</v>
      </c>
      <c r="FP219" s="193">
        <f t="shared" si="1058"/>
        <v>0.2075203653</v>
      </c>
      <c r="FQ219" s="193">
        <f t="shared" si="1058"/>
        <v>0.2039147991</v>
      </c>
      <c r="FR219" s="193">
        <f t="shared" si="1058"/>
        <v>0.2047160361</v>
      </c>
      <c r="FS219" s="193">
        <f t="shared" si="1058"/>
        <v>0.2123277869</v>
      </c>
      <c r="FT219" s="193">
        <f t="shared" si="1058"/>
        <v>0.2047160361</v>
      </c>
      <c r="FU219" s="193">
        <f t="shared" si="1058"/>
        <v>0.2039147991</v>
      </c>
      <c r="FV219" s="193">
        <f t="shared" si="1058"/>
        <v>0.2031135622</v>
      </c>
      <c r="FW219" s="193">
        <f t="shared" si="1058"/>
        <v>0.1951011929</v>
      </c>
      <c r="FX219" s="193">
        <f t="shared" si="1058"/>
        <v>0.1930981006</v>
      </c>
      <c r="FY219" s="193">
        <f t="shared" si="1058"/>
        <v>0.1854863497</v>
      </c>
      <c r="FZ219" s="193">
        <f t="shared" si="1058"/>
        <v>0.1878900605</v>
      </c>
      <c r="GA219" s="193">
        <f t="shared" si="1058"/>
        <v>0.2003092329</v>
      </c>
      <c r="GB219" s="193">
        <f t="shared" si="1058"/>
        <v>0.2103246946</v>
      </c>
      <c r="GC219" s="193">
        <f t="shared" si="1058"/>
        <v>0.2279519071</v>
      </c>
      <c r="GD219" s="193">
        <f t="shared" si="1058"/>
        <v>0.2551939628</v>
      </c>
      <c r="GE219" s="193">
        <f t="shared" si="1058"/>
        <v>0.1980601479</v>
      </c>
      <c r="GF219" s="193">
        <f t="shared" si="1058"/>
        <v>0.1293889169</v>
      </c>
      <c r="GG219" s="193">
        <f t="shared" si="1058"/>
        <v>0.08330098042</v>
      </c>
      <c r="GH219" s="193">
        <f t="shared" si="1058"/>
        <v>0.04207920642</v>
      </c>
      <c r="GI219" s="193">
        <f t="shared" si="1058"/>
        <v>0.02052422557</v>
      </c>
      <c r="GJ219" s="193">
        <f t="shared" si="1058"/>
        <v>0.007940929126</v>
      </c>
      <c r="GK219" s="193">
        <f t="shared" si="1058"/>
        <v>0.00003918456082</v>
      </c>
      <c r="GL219" s="193">
        <f t="shared" si="1058"/>
        <v>0</v>
      </c>
      <c r="GM219" s="193">
        <f t="shared" si="1058"/>
        <v>0</v>
      </c>
      <c r="GN219" s="193">
        <f t="shared" si="1058"/>
        <v>0</v>
      </c>
      <c r="GO219" s="193">
        <f t="shared" si="1058"/>
        <v>0</v>
      </c>
      <c r="GP219" s="193">
        <f t="shared" si="1058"/>
        <v>0</v>
      </c>
      <c r="GQ219" s="193">
        <f t="shared" si="1058"/>
        <v>0</v>
      </c>
      <c r="GR219" s="193">
        <f t="shared" si="21"/>
        <v>4.065799429</v>
      </c>
      <c r="GS219" s="193">
        <f t="shared" ref="GS219:IN219" si="1059">E219-EV219</f>
        <v>0.1450238847</v>
      </c>
      <c r="GT219" s="193">
        <f t="shared" si="1059"/>
        <v>0.1330053307</v>
      </c>
      <c r="GU219" s="193">
        <f t="shared" si="1059"/>
        <v>0.1209867767</v>
      </c>
      <c r="GV219" s="193">
        <f t="shared" si="1059"/>
        <v>0.1145768812</v>
      </c>
      <c r="GW219" s="193">
        <f t="shared" si="1059"/>
        <v>0.1125737889</v>
      </c>
      <c r="GX219" s="193">
        <f t="shared" si="1059"/>
        <v>0.1081669858</v>
      </c>
      <c r="GY219" s="193">
        <f t="shared" si="1059"/>
        <v>0.1049620381</v>
      </c>
      <c r="GZ219" s="193">
        <f t="shared" si="1059"/>
        <v>0.105763275</v>
      </c>
      <c r="HA219" s="193">
        <f t="shared" si="1059"/>
        <v>0.1045614196</v>
      </c>
      <c r="HB219" s="193">
        <f t="shared" si="1059"/>
        <v>0.1014216901</v>
      </c>
      <c r="HC219" s="193">
        <f t="shared" si="1059"/>
        <v>0.09808752879</v>
      </c>
      <c r="HD219" s="193">
        <f t="shared" si="1059"/>
        <v>0.08338440127</v>
      </c>
      <c r="HE219" s="193">
        <f t="shared" si="1059"/>
        <v>0.07289843477</v>
      </c>
      <c r="HF219" s="193">
        <f t="shared" si="1059"/>
        <v>0.05029384807</v>
      </c>
      <c r="HG219" s="193">
        <f t="shared" si="1059"/>
        <v>0.01267382617</v>
      </c>
      <c r="HH219" s="193">
        <f t="shared" si="1059"/>
        <v>0</v>
      </c>
      <c r="HI219" s="193">
        <f t="shared" si="1059"/>
        <v>0</v>
      </c>
      <c r="HJ219" s="193">
        <f t="shared" si="1059"/>
        <v>0</v>
      </c>
      <c r="HK219" s="193">
        <f t="shared" si="1059"/>
        <v>0</v>
      </c>
      <c r="HL219" s="193">
        <f t="shared" si="1059"/>
        <v>0</v>
      </c>
      <c r="HM219" s="193">
        <f t="shared" si="1059"/>
        <v>0</v>
      </c>
      <c r="HN219" s="193">
        <f t="shared" si="1059"/>
        <v>0</v>
      </c>
      <c r="HO219" s="193">
        <f t="shared" si="1059"/>
        <v>0</v>
      </c>
      <c r="HP219" s="193">
        <f t="shared" si="1059"/>
        <v>0</v>
      </c>
      <c r="HQ219" s="193">
        <f t="shared" si="1059"/>
        <v>0</v>
      </c>
      <c r="HR219" s="193">
        <f t="shared" si="1059"/>
        <v>0</v>
      </c>
      <c r="HS219" s="193">
        <f t="shared" si="1059"/>
        <v>0</v>
      </c>
      <c r="HT219" s="193">
        <f t="shared" si="1059"/>
        <v>0</v>
      </c>
      <c r="HU219" s="193">
        <f t="shared" si="1059"/>
        <v>0</v>
      </c>
      <c r="HV219" s="193">
        <f t="shared" si="1059"/>
        <v>0</v>
      </c>
      <c r="HW219" s="193">
        <f t="shared" si="1059"/>
        <v>0</v>
      </c>
      <c r="HX219" s="193">
        <f t="shared" si="1059"/>
        <v>0</v>
      </c>
      <c r="HY219" s="193">
        <f t="shared" si="1059"/>
        <v>0</v>
      </c>
      <c r="HZ219" s="193">
        <f t="shared" si="1059"/>
        <v>0</v>
      </c>
      <c r="IA219" s="193">
        <f t="shared" si="1059"/>
        <v>0</v>
      </c>
      <c r="IB219" s="193">
        <f t="shared" si="1059"/>
        <v>0.04832020864</v>
      </c>
      <c r="IC219" s="193">
        <f t="shared" si="1059"/>
        <v>0.1226000981</v>
      </c>
      <c r="ID219" s="193">
        <f t="shared" si="1059"/>
        <v>0.1730948377</v>
      </c>
      <c r="IE219" s="193">
        <f t="shared" si="1059"/>
        <v>0.205903624</v>
      </c>
      <c r="IF219" s="193">
        <f t="shared" si="1059"/>
        <v>0.2154400508</v>
      </c>
      <c r="IG219" s="193">
        <f t="shared" si="1059"/>
        <v>0.2280233473</v>
      </c>
      <c r="IH219" s="193">
        <f t="shared" si="1059"/>
        <v>0.2419343688</v>
      </c>
      <c r="II219" s="193">
        <f t="shared" si="1059"/>
        <v>0.2563958182</v>
      </c>
      <c r="IJ219" s="193">
        <f t="shared" si="1059"/>
        <v>0.2604020028</v>
      </c>
      <c r="IK219" s="193">
        <f t="shared" si="1059"/>
        <v>0.2483834488</v>
      </c>
      <c r="IL219" s="193">
        <f t="shared" si="1059"/>
        <v>0.2303556179</v>
      </c>
      <c r="IM219" s="193">
        <f t="shared" si="1059"/>
        <v>0.199507996</v>
      </c>
      <c r="IN219" s="193">
        <f t="shared" si="1059"/>
        <v>0.1670579003</v>
      </c>
      <c r="IO219" s="193">
        <f t="shared" si="23"/>
        <v>2.597419319</v>
      </c>
      <c r="IP219" s="193">
        <f t="shared" si="29"/>
        <v>1.501959423</v>
      </c>
      <c r="IQ219" s="193">
        <f t="shared" ref="IQ219:KK219" si="1060">MAX((MIN(CZ219+IP219,$IO$7))-GT219,0)</f>
        <v>1.368954092</v>
      </c>
      <c r="IR219" s="193">
        <f t="shared" si="1060"/>
        <v>1.247967315</v>
      </c>
      <c r="IS219" s="193">
        <f t="shared" si="1060"/>
        <v>1.133390434</v>
      </c>
      <c r="IT219" s="193">
        <f t="shared" si="1060"/>
        <v>1.020816645</v>
      </c>
      <c r="IU219" s="193">
        <f t="shared" si="1060"/>
        <v>0.9126496593</v>
      </c>
      <c r="IV219" s="193">
        <f t="shared" si="1060"/>
        <v>0.8076876213</v>
      </c>
      <c r="IW219" s="193">
        <f t="shared" si="1060"/>
        <v>0.7019243463</v>
      </c>
      <c r="IX219" s="193">
        <f t="shared" si="1060"/>
        <v>0.5973629267</v>
      </c>
      <c r="IY219" s="193">
        <f t="shared" si="1060"/>
        <v>0.4959412366</v>
      </c>
      <c r="IZ219" s="193">
        <f t="shared" si="1060"/>
        <v>0.3978537078</v>
      </c>
      <c r="JA219" s="193">
        <f t="shared" si="1060"/>
        <v>0.3144693066</v>
      </c>
      <c r="JB219" s="193">
        <f t="shared" si="1060"/>
        <v>0.2415708718</v>
      </c>
      <c r="JC219" s="193">
        <f t="shared" si="1060"/>
        <v>0.1912770237</v>
      </c>
      <c r="JD219" s="193">
        <f t="shared" si="1060"/>
        <v>0.1786031976</v>
      </c>
      <c r="JE219" s="193">
        <f t="shared" si="1060"/>
        <v>0.2005674199</v>
      </c>
      <c r="JF219" s="193">
        <f t="shared" si="1060"/>
        <v>0.2307984919</v>
      </c>
      <c r="JG219" s="193">
        <f t="shared" si="1060"/>
        <v>0.3323668859</v>
      </c>
      <c r="JH219" s="193">
        <f t="shared" si="1060"/>
        <v>0.4962050741</v>
      </c>
      <c r="JI219" s="193">
        <f t="shared" si="1060"/>
        <v>0.6692458016</v>
      </c>
      <c r="JJ219" s="193">
        <f t="shared" si="1060"/>
        <v>0.8892141111</v>
      </c>
      <c r="JK219" s="193">
        <f t="shared" si="1060"/>
        <v>1.119360793</v>
      </c>
      <c r="JL219" s="193">
        <f t="shared" si="1060"/>
        <v>1.345329254</v>
      </c>
      <c r="JM219" s="193">
        <f t="shared" si="1060"/>
        <v>1.582092238</v>
      </c>
      <c r="JN219" s="193">
        <f t="shared" si="1060"/>
        <v>1.864620191</v>
      </c>
      <c r="JO219" s="193">
        <f t="shared" si="1060"/>
        <v>2.189185916</v>
      </c>
      <c r="JP219" s="193">
        <f t="shared" si="1060"/>
        <v>2.544834924</v>
      </c>
      <c r="JQ219" s="193">
        <f t="shared" si="1060"/>
        <v>2.871878667</v>
      </c>
      <c r="JR219" s="193">
        <f t="shared" si="1060"/>
        <v>3.161400878</v>
      </c>
      <c r="JS219" s="193">
        <f t="shared" si="1060"/>
        <v>3.473282365</v>
      </c>
      <c r="JT219" s="193">
        <f t="shared" si="1060"/>
        <v>3.759286906</v>
      </c>
      <c r="JU219" s="193">
        <f t="shared" si="1060"/>
        <v>4.007608276</v>
      </c>
      <c r="JV219" s="193">
        <f t="shared" si="1060"/>
        <v>4.2011893</v>
      </c>
      <c r="JW219" s="193">
        <f t="shared" si="1060"/>
        <v>4.281810332</v>
      </c>
      <c r="JX219" s="193">
        <f t="shared" si="1060"/>
        <v>4.286637151</v>
      </c>
      <c r="JY219" s="193">
        <f t="shared" si="1060"/>
        <v>4.238316942</v>
      </c>
      <c r="JZ219" s="193">
        <f t="shared" si="1060"/>
        <v>4.115716844</v>
      </c>
      <c r="KA219" s="193">
        <f t="shared" si="1060"/>
        <v>3.942622006</v>
      </c>
      <c r="KB219" s="193">
        <f t="shared" si="1060"/>
        <v>3.736718382</v>
      </c>
      <c r="KC219" s="193">
        <f t="shared" si="1060"/>
        <v>3.521278331</v>
      </c>
      <c r="KD219" s="193">
        <f t="shared" si="1060"/>
        <v>3.293254984</v>
      </c>
      <c r="KE219" s="193">
        <f t="shared" si="1060"/>
        <v>3.051320615</v>
      </c>
      <c r="KF219" s="193">
        <f t="shared" si="1060"/>
        <v>2.794924797</v>
      </c>
      <c r="KG219" s="193">
        <f t="shared" si="1060"/>
        <v>2.534522794</v>
      </c>
      <c r="KH219" s="193">
        <f t="shared" si="1060"/>
        <v>2.286139345</v>
      </c>
      <c r="KI219" s="193">
        <f t="shared" si="1060"/>
        <v>2.055783728</v>
      </c>
      <c r="KJ219" s="193">
        <f t="shared" si="1060"/>
        <v>1.856275732</v>
      </c>
      <c r="KK219" s="193">
        <f t="shared" si="1060"/>
        <v>1.689217831</v>
      </c>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row>
    <row r="220" ht="14.25" customHeight="1">
      <c r="A220" s="1">
        <v>7.0</v>
      </c>
      <c r="B220" s="1">
        <f t="shared" ref="B220:C220" si="1061">B219+1</f>
        <v>210</v>
      </c>
      <c r="C220" s="267">
        <f t="shared" si="1061"/>
        <v>43675</v>
      </c>
      <c r="D220" s="193">
        <f t="shared" si="15"/>
        <v>9.025533418</v>
      </c>
      <c r="E220" s="193">
        <f>(SUMIFS(Profile!$F$2:$F$17521,Profile!$B$2:$B$17521,$B220,Profile!$C$2:$C$17521,E$8))*$C$6</f>
        <v>0.147026977</v>
      </c>
      <c r="F220" s="193">
        <f>(SUMIFS(Profile!$F$2:$F$17521,Profile!$B$2:$B$17521,$B220,Profile!$C$2:$C$17521,F$8))*$C$6</f>
        <v>0.1322040937</v>
      </c>
      <c r="G220" s="193">
        <f>(SUMIFS(Profile!$F$2:$F$17521,Profile!$B$2:$B$17521,$B220,Profile!$C$2:$C$17521,G$8))*$C$6</f>
        <v>0.1205861582</v>
      </c>
      <c r="H220" s="193">
        <f>(SUMIFS(Profile!$F$2:$F$17521,Profile!$B$2:$B$17521,$B220,Profile!$C$2:$C$17521,H$8))*$C$6</f>
        <v>0.1153781182</v>
      </c>
      <c r="I220" s="193">
        <f>(SUMIFS(Profile!$F$2:$F$17521,Profile!$B$2:$B$17521,$B220,Profile!$C$2:$C$17521,I$8))*$C$6</f>
        <v>0.1133750258</v>
      </c>
      <c r="J220" s="193">
        <f>(SUMIFS(Profile!$F$2:$F$17521,Profile!$B$2:$B$17521,$B220,Profile!$C$2:$C$17521,J$8))*$C$6</f>
        <v>0.1077663673</v>
      </c>
      <c r="K220" s="193">
        <f>(SUMIFS(Profile!$F$2:$F$17521,Profile!$B$2:$B$17521,$B220,Profile!$C$2:$C$17521,K$8))*$C$6</f>
        <v>0.1077663673</v>
      </c>
      <c r="L220" s="193">
        <f>(SUMIFS(Profile!$F$2:$F$17521,Profile!$B$2:$B$17521,$B220,Profile!$C$2:$C$17521,L$8))*$C$6</f>
        <v>0.1085676043</v>
      </c>
      <c r="M220" s="193">
        <f>(SUMIFS(Profile!$F$2:$F$17521,Profile!$B$2:$B$17521,$B220,Profile!$C$2:$C$17521,M$8))*$C$6</f>
        <v>0.105763275</v>
      </c>
      <c r="N220" s="193">
        <f>(SUMIFS(Profile!$F$2:$F$17521,Profile!$B$2:$B$17521,$B220,Profile!$C$2:$C$17521,N$8))*$C$6</f>
        <v>0.1061638935</v>
      </c>
      <c r="O220" s="193">
        <f>(SUMIFS(Profile!$F$2:$F$17521,Profile!$B$2:$B$17521,$B220,Profile!$C$2:$C$17521,O$8))*$C$6</f>
        <v>0.1105706966</v>
      </c>
      <c r="P220" s="193">
        <f>(SUMIFS(Profile!$F$2:$F$17521,Profile!$B$2:$B$17521,$B220,Profile!$C$2:$C$17521,P$8))*$C$6</f>
        <v>0.1105706966</v>
      </c>
      <c r="Q220" s="193">
        <f>(SUMIFS(Profile!$F$2:$F$17521,Profile!$B$2:$B$17521,$B220,Profile!$C$2:$C$17521,Q$8))*$C$6</f>
        <v>0.123791106</v>
      </c>
      <c r="R220" s="193">
        <f>(SUMIFS(Profile!$F$2:$F$17521,Profile!$B$2:$B$17521,$B220,Profile!$C$2:$C$17521,R$8))*$C$6</f>
        <v>0.1426201739</v>
      </c>
      <c r="S220" s="193">
        <f>(SUMIFS(Profile!$F$2:$F$17521,Profile!$B$2:$B$17521,$B220,Profile!$C$2:$C$17521,S$8))*$C$6</f>
        <v>0.1586449125</v>
      </c>
      <c r="T220" s="193">
        <f>(SUMIFS(Profile!$F$2:$F$17521,Profile!$B$2:$B$17521,$B220,Profile!$C$2:$C$17521,T$8))*$C$6</f>
        <v>0.1782752173</v>
      </c>
      <c r="U220" s="193">
        <f>(SUMIFS(Profile!$F$2:$F$17521,Profile!$B$2:$B$17521,$B220,Profile!$C$2:$C$17521,U$8))*$C$6</f>
        <v>0.2027129437</v>
      </c>
      <c r="V220" s="193">
        <f>(SUMIFS(Profile!$F$2:$F$17521,Profile!$B$2:$B$17521,$B220,Profile!$C$2:$C$17521,V$8))*$C$6</f>
        <v>0.2223432486</v>
      </c>
      <c r="W220" s="193">
        <f>(SUMIFS(Profile!$F$2:$F$17521,Profile!$B$2:$B$17521,$B220,Profile!$C$2:$C$17521,W$8))*$C$6</f>
        <v>0.2199395378</v>
      </c>
      <c r="X220" s="193">
        <f>(SUMIFS(Profile!$F$2:$F$17521,Profile!$B$2:$B$17521,$B220,Profile!$C$2:$C$17521,X$8))*$C$6</f>
        <v>0.2147314977</v>
      </c>
      <c r="Y220" s="193">
        <f>(SUMIFS(Profile!$F$2:$F$17521,Profile!$B$2:$B$17521,$B220,Profile!$C$2:$C$17521,Y$8))*$C$6</f>
        <v>0.2159333531</v>
      </c>
      <c r="Z220" s="193">
        <f>(SUMIFS(Profile!$F$2:$F$17521,Profile!$B$2:$B$17521,$B220,Profile!$C$2:$C$17521,Z$8))*$C$6</f>
        <v>0.2103246946</v>
      </c>
      <c r="AA220" s="193">
        <f>(SUMIFS(Profile!$F$2:$F$17521,Profile!$B$2:$B$17521,$B220,Profile!$C$2:$C$17521,AA$8))*$C$6</f>
        <v>0.21152655</v>
      </c>
      <c r="AB220" s="193">
        <f>(SUMIFS(Profile!$F$2:$F$17521,Profile!$B$2:$B$17521,$B220,Profile!$C$2:$C$17521,AB$8))*$C$6</f>
        <v>0.2091228392</v>
      </c>
      <c r="AC220" s="193">
        <f>(SUMIFS(Profile!$F$2:$F$17521,Profile!$B$2:$B$17521,$B220,Profile!$C$2:$C$17521,AC$8))*$C$6</f>
        <v>0.2143308792</v>
      </c>
      <c r="AD220" s="193">
        <f>(SUMIFS(Profile!$F$2:$F$17521,Profile!$B$2:$B$17521,$B220,Profile!$C$2:$C$17521,AD$8))*$C$6</f>
        <v>0.2111259315</v>
      </c>
      <c r="AE220" s="193">
        <f>(SUMIFS(Profile!$F$2:$F$17521,Profile!$B$2:$B$17521,$B220,Profile!$C$2:$C$17521,AE$8))*$C$6</f>
        <v>0.2047160361</v>
      </c>
      <c r="AF220" s="193">
        <f>(SUMIFS(Profile!$F$2:$F$17521,Profile!$B$2:$B$17521,$B220,Profile!$C$2:$C$17521,AF$8))*$C$6</f>
        <v>0.2035141807</v>
      </c>
      <c r="AG220" s="193">
        <f>(SUMIFS(Profile!$F$2:$F$17521,Profile!$B$2:$B$17521,$B220,Profile!$C$2:$C$17521,AG$8))*$C$6</f>
        <v>0.1938993375</v>
      </c>
      <c r="AH220" s="193">
        <f>(SUMIFS(Profile!$F$2:$F$17521,Profile!$B$2:$B$17521,$B220,Profile!$C$2:$C$17521,AH$8))*$C$6</f>
        <v>0.1906943898</v>
      </c>
      <c r="AI220" s="193">
        <f>(SUMIFS(Profile!$F$2:$F$17521,Profile!$B$2:$B$17521,$B220,Profile!$C$2:$C$17521,AI$8))*$C$6</f>
        <v>0.193498719</v>
      </c>
      <c r="AJ220" s="193">
        <f>(SUMIFS(Profile!$F$2:$F$17521,Profile!$B$2:$B$17521,$B220,Profile!$C$2:$C$17521,AJ$8))*$C$6</f>
        <v>0.1987067591</v>
      </c>
      <c r="AK220" s="193">
        <f>(SUMIFS(Profile!$F$2:$F$17521,Profile!$B$2:$B$17521,$B220,Profile!$C$2:$C$17521,AK$8))*$C$6</f>
        <v>0.2079209838</v>
      </c>
      <c r="AL220" s="193">
        <f>(SUMIFS(Profile!$F$2:$F$17521,Profile!$B$2:$B$17521,$B220,Profile!$C$2:$C$17521,AL$8))*$C$6</f>
        <v>0.222743867</v>
      </c>
      <c r="AM220" s="193">
        <f>(SUMIFS(Profile!$F$2:$F$17521,Profile!$B$2:$B$17521,$B220,Profile!$C$2:$C$17521,AM$8))*$C$6</f>
        <v>0.2443772642</v>
      </c>
      <c r="AN220" s="193">
        <f>(SUMIFS(Profile!$F$2:$F$17521,Profile!$B$2:$B$17521,$B220,Profile!$C$2:$C$17521,AN$8))*$C$6</f>
        <v>0.2411723165</v>
      </c>
      <c r="AO220" s="193">
        <f>(SUMIFS(Profile!$F$2:$F$17521,Profile!$B$2:$B$17521,$B220,Profile!$C$2:$C$17521,AO$8))*$C$6</f>
        <v>0.2507871596</v>
      </c>
      <c r="AP220" s="193">
        <f>(SUMIFS(Profile!$F$2:$F$17521,Profile!$B$2:$B$17521,$B220,Profile!$C$2:$C$17521,AP$8))*$C$6</f>
        <v>0.2543927258</v>
      </c>
      <c r="AQ220" s="193">
        <f>(SUMIFS(Profile!$F$2:$F$17521,Profile!$B$2:$B$17521,$B220,Profile!$C$2:$C$17521,AQ$8))*$C$6</f>
        <v>0.2531908704</v>
      </c>
      <c r="AR220" s="193">
        <f>(SUMIFS(Profile!$F$2:$F$17521,Profile!$B$2:$B$17521,$B220,Profile!$C$2:$C$17521,AR$8))*$C$6</f>
        <v>0.2419735534</v>
      </c>
      <c r="AS220" s="193">
        <f>(SUMIFS(Profile!$F$2:$F$17521,Profile!$B$2:$B$17521,$B220,Profile!$C$2:$C$17521,AS$8))*$C$6</f>
        <v>0.2359642764</v>
      </c>
      <c r="AT220" s="193">
        <f>(SUMIFS(Profile!$F$2:$F$17521,Profile!$B$2:$B$17521,$B220,Profile!$C$2:$C$17521,AT$8))*$C$6</f>
        <v>0.2383679872</v>
      </c>
      <c r="AU220" s="193">
        <f>(SUMIFS(Profile!$F$2:$F$17521,Profile!$B$2:$B$17521,$B220,Profile!$C$2:$C$17521,AU$8))*$C$6</f>
        <v>0.246780975</v>
      </c>
      <c r="AV220" s="193">
        <f>(SUMIFS(Profile!$F$2:$F$17521,Profile!$B$2:$B$17521,$B220,Profile!$C$2:$C$17521,AV$8))*$C$6</f>
        <v>0.2511877781</v>
      </c>
      <c r="AW220" s="193">
        <f>(SUMIFS(Profile!$F$2:$F$17521,Profile!$B$2:$B$17521,$B220,Profile!$C$2:$C$17521,AW$8))*$C$6</f>
        <v>0.2391692241</v>
      </c>
      <c r="AX220" s="193">
        <f>(SUMIFS(Profile!$F$2:$F$17521,Profile!$B$2:$B$17521,$B220,Profile!$C$2:$C$17521,AX$8))*$C$6</f>
        <v>0.2239457224</v>
      </c>
      <c r="AY220" s="193">
        <f>(SUMIFS(Profile!$F$2:$F$17521,Profile!$B$2:$B$17521,$B220,Profile!$C$2:$C$17521,AY$8))*$C$6</f>
        <v>0.1987067591</v>
      </c>
      <c r="AZ220" s="193">
        <f>(SUMIFS(Profile!$F$2:$F$17521,Profile!$B$2:$B$17521,$B220,Profile!$C$2:$C$17521,AZ$8))*$C$6</f>
        <v>0.1686603741</v>
      </c>
      <c r="BA220" s="193">
        <f t="shared" si="16"/>
        <v>8.591436762</v>
      </c>
      <c r="BB220" s="193">
        <f>(SUMIFS(Profile!$E$2:$E$17521,Profile!$B$2:$B$17521,$B220,Profile!$C$2:$C$17521,BB$8))*$C$9</f>
        <v>0</v>
      </c>
      <c r="BC220" s="193">
        <f>(SUMIFS(Profile!$E$2:$E$17521,Profile!$B$2:$B$17521,$B220,Profile!$C$2:$C$17521,BC$8))*$C$9</f>
        <v>0</v>
      </c>
      <c r="BD220" s="193">
        <f>(SUMIFS(Profile!$E$2:$E$17521,Profile!$B$2:$B$17521,$B220,Profile!$C$2:$C$17521,BD$8))*$C$9</f>
        <v>0</v>
      </c>
      <c r="BE220" s="193">
        <f>(SUMIFS(Profile!$E$2:$E$17521,Profile!$B$2:$B$17521,$B220,Profile!$C$2:$C$17521,BE$8))*$C$9</f>
        <v>0</v>
      </c>
      <c r="BF220" s="193">
        <f>(SUMIFS(Profile!$E$2:$E$17521,Profile!$B$2:$B$17521,$B220,Profile!$C$2:$C$17521,BF$8))*$C$9</f>
        <v>0</v>
      </c>
      <c r="BG220" s="193">
        <f>(SUMIFS(Profile!$E$2:$E$17521,Profile!$B$2:$B$17521,$B220,Profile!$C$2:$C$17521,BG$8))*$C$9</f>
        <v>0</v>
      </c>
      <c r="BH220" s="193">
        <f>(SUMIFS(Profile!$E$2:$E$17521,Profile!$B$2:$B$17521,$B220,Profile!$C$2:$C$17521,BH$8))*$C$9</f>
        <v>0</v>
      </c>
      <c r="BI220" s="193">
        <f>(SUMIFS(Profile!$E$2:$E$17521,Profile!$B$2:$B$17521,$B220,Profile!$C$2:$C$17521,BI$8))*$C$9</f>
        <v>0</v>
      </c>
      <c r="BJ220" s="193">
        <f>(SUMIFS(Profile!$E$2:$E$17521,Profile!$B$2:$B$17521,$B220,Profile!$C$2:$C$17521,BJ$8))*$C$9</f>
        <v>0.003139729541</v>
      </c>
      <c r="BK220" s="193">
        <f>(SUMIFS(Profile!$E$2:$E$17521,Profile!$B$2:$B$17521,$B220,Profile!$C$2:$C$17521,BK$8))*$C$9</f>
        <v>0.006886650261</v>
      </c>
      <c r="BL220" s="193">
        <f>(SUMIFS(Profile!$E$2:$E$17521,Profile!$B$2:$B$17521,$B220,Profile!$C$2:$C$17521,BL$8))*$C$9</f>
        <v>0.02292119322</v>
      </c>
      <c r="BM220" s="193">
        <f>(SUMIFS(Profile!$E$2:$E$17521,Profile!$B$2:$B$17521,$B220,Profile!$C$2:$C$17521,BM$8))*$C$9</f>
        <v>0.0513936203</v>
      </c>
      <c r="BN220" s="193">
        <f>(SUMIFS(Profile!$E$2:$E$17521,Profile!$B$2:$B$17521,$B220,Profile!$C$2:$C$17521,BN$8))*$C$9</f>
        <v>0.09451026233</v>
      </c>
      <c r="BO220" s="193">
        <f>(SUMIFS(Profile!$E$2:$E$17521,Profile!$B$2:$B$17521,$B220,Profile!$C$2:$C$17521,BO$8))*$C$9</f>
        <v>0.1605167899</v>
      </c>
      <c r="BP220" s="193">
        <f>(SUMIFS(Profile!$E$2:$E$17521,Profile!$B$2:$B$17521,$B220,Profile!$C$2:$C$17521,BP$8))*$C$9</f>
        <v>0.2412798143</v>
      </c>
      <c r="BQ220" s="193">
        <f>(SUMIFS(Profile!$E$2:$E$17521,Profile!$B$2:$B$17521,$B220,Profile!$C$2:$C$17521,BQ$8))*$C$9</f>
        <v>0.3166653025</v>
      </c>
      <c r="BR220" s="193">
        <f>(SUMIFS(Profile!$E$2:$E$17521,Profile!$B$2:$B$17521,$B220,Profile!$C$2:$C$17521,BR$8))*$C$9</f>
        <v>0.3249377783</v>
      </c>
      <c r="BS220" s="193">
        <f>(SUMIFS(Profile!$E$2:$E$17521,Profile!$B$2:$B$17521,$B220,Profile!$C$2:$C$17521,BS$8))*$C$9</f>
        <v>0.4229194453</v>
      </c>
      <c r="BT220" s="193">
        <f>(SUMIFS(Profile!$E$2:$E$17521,Profile!$B$2:$B$17521,$B220,Profile!$C$2:$C$17521,BT$8))*$C$9</f>
        <v>0.4682901377</v>
      </c>
      <c r="BU220" s="193">
        <f>(SUMIFS(Profile!$E$2:$E$17521,Profile!$B$2:$B$17521,$B220,Profile!$C$2:$C$17521,BU$8))*$C$9</f>
        <v>0.4516484669</v>
      </c>
      <c r="BV220" s="193">
        <f>(SUMIFS(Profile!$E$2:$E$17521,Profile!$B$2:$B$17521,$B220,Profile!$C$2:$C$17521,BV$8))*$C$9</f>
        <v>0.4701134965</v>
      </c>
      <c r="BW220" s="193">
        <f>(SUMIFS(Profile!$E$2:$E$17521,Profile!$B$2:$B$17521,$B220,Profile!$C$2:$C$17521,BW$8))*$C$9</f>
        <v>0.435932833</v>
      </c>
      <c r="BX220" s="193">
        <f>(SUMIFS(Profile!$E$2:$E$17521,Profile!$B$2:$B$17521,$B220,Profile!$C$2:$C$17521,BX$8))*$C$9</f>
        <v>0.4140244823</v>
      </c>
      <c r="BY220" s="193">
        <f>(SUMIFS(Profile!$E$2:$E$17521,Profile!$B$2:$B$17521,$B220,Profile!$C$2:$C$17521,BY$8))*$C$9</f>
        <v>0.4288008907</v>
      </c>
      <c r="BZ220" s="193">
        <f>(SUMIFS(Profile!$E$2:$E$17521,Profile!$B$2:$B$17521,$B220,Profile!$C$2:$C$17521,BZ$8))*$C$9</f>
        <v>0.460677938</v>
      </c>
      <c r="CA220" s="193">
        <f>(SUMIFS(Profile!$E$2:$E$17521,Profile!$B$2:$B$17521,$B220,Profile!$C$2:$C$17521,CA$8))*$C$9</f>
        <v>0.4581714651</v>
      </c>
      <c r="CB220" s="193">
        <f>(SUMIFS(Profile!$E$2:$E$17521,Profile!$B$2:$B$17521,$B220,Profile!$C$2:$C$17521,CB$8))*$C$9</f>
        <v>0.4340577203</v>
      </c>
      <c r="CC220" s="193">
        <f>(SUMIFS(Profile!$E$2:$E$17521,Profile!$B$2:$B$17521,$B220,Profile!$C$2:$C$17521,CC$8))*$C$9</f>
        <v>0.3744178626</v>
      </c>
      <c r="CD220" s="193">
        <f>(SUMIFS(Profile!$E$2:$E$17521,Profile!$B$2:$B$17521,$B220,Profile!$C$2:$C$17521,CD$8))*$C$9</f>
        <v>0.3884192123</v>
      </c>
      <c r="CE220" s="193">
        <f>(SUMIFS(Profile!$E$2:$E$17521,Profile!$B$2:$B$17521,$B220,Profile!$C$2:$C$17521,CE$8))*$C$9</f>
        <v>0.3788576171</v>
      </c>
      <c r="CF220" s="193">
        <f>(SUMIFS(Profile!$E$2:$E$17521,Profile!$B$2:$B$17521,$B220,Profile!$C$2:$C$17521,CF$8))*$C$9</f>
        <v>0.3394163073</v>
      </c>
      <c r="CG220" s="193">
        <f>(SUMIFS(Profile!$E$2:$E$17521,Profile!$B$2:$B$17521,$B220,Profile!$C$2:$C$17521,CG$8))*$C$9</f>
        <v>0.3112488781</v>
      </c>
      <c r="CH220" s="193">
        <f>(SUMIFS(Profile!$E$2:$E$17521,Profile!$B$2:$B$17521,$B220,Profile!$C$2:$C$17521,CH$8))*$C$9</f>
        <v>0.2966742055</v>
      </c>
      <c r="CI220" s="193">
        <f>(SUMIFS(Profile!$E$2:$E$17521,Profile!$B$2:$B$17521,$B220,Profile!$C$2:$C$17521,CI$8))*$C$9</f>
        <v>0.2433706854</v>
      </c>
      <c r="CJ220" s="193">
        <f>(SUMIFS(Profile!$E$2:$E$17521,Profile!$B$2:$B$17521,$B220,Profile!$C$2:$C$17521,CJ$8))*$C$9</f>
        <v>0.1997625483</v>
      </c>
      <c r="CK220" s="193">
        <f>(SUMIFS(Profile!$E$2:$E$17521,Profile!$B$2:$B$17521,$B220,Profile!$C$2:$C$17521,CK$8))*$C$9</f>
        <v>0.1615080745</v>
      </c>
      <c r="CL220" s="193">
        <f>(SUMIFS(Profile!$E$2:$E$17521,Profile!$B$2:$B$17521,$B220,Profile!$C$2:$C$17521,CL$8))*$C$9</f>
        <v>0.1049658306</v>
      </c>
      <c r="CM220" s="193">
        <f>(SUMIFS(Profile!$E$2:$E$17521,Profile!$B$2:$B$17521,$B220,Profile!$C$2:$C$17521,CM$8))*$C$9</f>
        <v>0.06785197228</v>
      </c>
      <c r="CN220" s="193">
        <f>(SUMIFS(Profile!$E$2:$E$17521,Profile!$B$2:$B$17521,$B220,Profile!$C$2:$C$17521,CN$8))*$C$9</f>
        <v>0.03465301219</v>
      </c>
      <c r="CO220" s="193">
        <f>(SUMIFS(Profile!$E$2:$E$17521,Profile!$B$2:$B$17521,$B220,Profile!$C$2:$C$17521,CO$8))*$C$9</f>
        <v>0.02020359582</v>
      </c>
      <c r="CP220" s="193">
        <f>(SUMIFS(Profile!$E$2:$E$17521,Profile!$B$2:$B$17521,$B220,Profile!$C$2:$C$17521,CP$8))*$C$9</f>
        <v>0.003198943694</v>
      </c>
      <c r="CQ220" s="193">
        <f>(SUMIFS(Profile!$E$2:$E$17521,Profile!$B$2:$B$17521,$B220,Profile!$C$2:$C$17521,CQ$8))*$C$9</f>
        <v>0</v>
      </c>
      <c r="CR220" s="193">
        <f>(SUMIFS(Profile!$E$2:$E$17521,Profile!$B$2:$B$17521,$B220,Profile!$C$2:$C$17521,CR$8))*$C$9</f>
        <v>0</v>
      </c>
      <c r="CS220" s="193">
        <f>(SUMIFS(Profile!$E$2:$E$17521,Profile!$B$2:$B$17521,$B220,Profile!$C$2:$C$17521,CS$8))*$C$9</f>
        <v>0</v>
      </c>
      <c r="CT220" s="193">
        <f>(SUMIFS(Profile!$E$2:$E$17521,Profile!$B$2:$B$17521,$B220,Profile!$C$2:$C$17521,CT$8))*$C$9</f>
        <v>0</v>
      </c>
      <c r="CU220" s="193">
        <f>(SUMIFS(Profile!$E$2:$E$17521,Profile!$B$2:$B$17521,$B220,Profile!$C$2:$C$17521,CU$8))*$C$9</f>
        <v>0</v>
      </c>
      <c r="CV220" s="193">
        <f>(SUMIFS(Profile!$E$2:$E$17521,Profile!$B$2:$B$17521,$B220,Profile!$C$2:$C$17521,CV$8))*$C$9</f>
        <v>0</v>
      </c>
      <c r="CW220" s="193">
        <f>(SUMIFS(Profile!$E$2:$E$17521,Profile!$B$2:$B$17521,$B220,Profile!$C$2:$C$17521,CW$8))*$C$9</f>
        <v>0</v>
      </c>
      <c r="CX220" s="193">
        <f t="shared" si="17"/>
        <v>3.593115277</v>
      </c>
      <c r="CY220" s="193">
        <f t="shared" ref="CY220:ET220" si="1062">MAX(BB220-E220,0)</f>
        <v>0</v>
      </c>
      <c r="CZ220" s="193">
        <f t="shared" si="1062"/>
        <v>0</v>
      </c>
      <c r="DA220" s="193">
        <f t="shared" si="1062"/>
        <v>0</v>
      </c>
      <c r="DB220" s="193">
        <f t="shared" si="1062"/>
        <v>0</v>
      </c>
      <c r="DC220" s="193">
        <f t="shared" si="1062"/>
        <v>0</v>
      </c>
      <c r="DD220" s="193">
        <f t="shared" si="1062"/>
        <v>0</v>
      </c>
      <c r="DE220" s="193">
        <f t="shared" si="1062"/>
        <v>0</v>
      </c>
      <c r="DF220" s="193">
        <f t="shared" si="1062"/>
        <v>0</v>
      </c>
      <c r="DG220" s="193">
        <f t="shared" si="1062"/>
        <v>0</v>
      </c>
      <c r="DH220" s="193">
        <f t="shared" si="1062"/>
        <v>0</v>
      </c>
      <c r="DI220" s="193">
        <f t="shared" si="1062"/>
        <v>0</v>
      </c>
      <c r="DJ220" s="193">
        <f t="shared" si="1062"/>
        <v>0</v>
      </c>
      <c r="DK220" s="193">
        <f t="shared" si="1062"/>
        <v>0</v>
      </c>
      <c r="DL220" s="193">
        <f t="shared" si="1062"/>
        <v>0.01789661603</v>
      </c>
      <c r="DM220" s="193">
        <f t="shared" si="1062"/>
        <v>0.08263490178</v>
      </c>
      <c r="DN220" s="193">
        <f t="shared" si="1062"/>
        <v>0.1383900852</v>
      </c>
      <c r="DO220" s="193">
        <f t="shared" si="1062"/>
        <v>0.1222248345</v>
      </c>
      <c r="DP220" s="193">
        <f t="shared" si="1062"/>
        <v>0.2005761968</v>
      </c>
      <c r="DQ220" s="193">
        <f t="shared" si="1062"/>
        <v>0.2483506</v>
      </c>
      <c r="DR220" s="193">
        <f t="shared" si="1062"/>
        <v>0.2369169692</v>
      </c>
      <c r="DS220" s="193">
        <f t="shared" si="1062"/>
        <v>0.2541801434</v>
      </c>
      <c r="DT220" s="193">
        <f t="shared" si="1062"/>
        <v>0.2256081384</v>
      </c>
      <c r="DU220" s="193">
        <f t="shared" si="1062"/>
        <v>0.2024979323</v>
      </c>
      <c r="DV220" s="193">
        <f t="shared" si="1062"/>
        <v>0.2196780515</v>
      </c>
      <c r="DW220" s="193">
        <f t="shared" si="1062"/>
        <v>0.2463470588</v>
      </c>
      <c r="DX220" s="193">
        <f t="shared" si="1062"/>
        <v>0.2470455336</v>
      </c>
      <c r="DY220" s="193">
        <f t="shared" si="1062"/>
        <v>0.2293416842</v>
      </c>
      <c r="DZ220" s="193">
        <f t="shared" si="1062"/>
        <v>0.1709036819</v>
      </c>
      <c r="EA220" s="193">
        <f t="shared" si="1062"/>
        <v>0.1945198748</v>
      </c>
      <c r="EB220" s="193">
        <f t="shared" si="1062"/>
        <v>0.1881632273</v>
      </c>
      <c r="EC220" s="193">
        <f t="shared" si="1062"/>
        <v>0.1459175883</v>
      </c>
      <c r="ED220" s="193">
        <f t="shared" si="1062"/>
        <v>0.1125421191</v>
      </c>
      <c r="EE220" s="193">
        <f t="shared" si="1062"/>
        <v>0.08875322172</v>
      </c>
      <c r="EF220" s="193">
        <f t="shared" si="1062"/>
        <v>0.02062681834</v>
      </c>
      <c r="EG220" s="193">
        <f t="shared" si="1062"/>
        <v>0</v>
      </c>
      <c r="EH220" s="193">
        <f t="shared" si="1062"/>
        <v>0</v>
      </c>
      <c r="EI220" s="193">
        <f t="shared" si="1062"/>
        <v>0</v>
      </c>
      <c r="EJ220" s="193">
        <f t="shared" si="1062"/>
        <v>0</v>
      </c>
      <c r="EK220" s="193">
        <f t="shared" si="1062"/>
        <v>0</v>
      </c>
      <c r="EL220" s="193">
        <f t="shared" si="1062"/>
        <v>0</v>
      </c>
      <c r="EM220" s="193">
        <f t="shared" si="1062"/>
        <v>0</v>
      </c>
      <c r="EN220" s="193">
        <f t="shared" si="1062"/>
        <v>0</v>
      </c>
      <c r="EO220" s="193">
        <f t="shared" si="1062"/>
        <v>0</v>
      </c>
      <c r="EP220" s="193">
        <f t="shared" si="1062"/>
        <v>0</v>
      </c>
      <c r="EQ220" s="193">
        <f t="shared" si="1062"/>
        <v>0</v>
      </c>
      <c r="ER220" s="193">
        <f t="shared" si="1062"/>
        <v>0</v>
      </c>
      <c r="ES220" s="193">
        <f t="shared" si="1062"/>
        <v>0</v>
      </c>
      <c r="ET220" s="193">
        <f t="shared" si="1062"/>
        <v>0</v>
      </c>
      <c r="EU220" s="193">
        <f t="shared" si="19"/>
        <v>4.998321485</v>
      </c>
      <c r="EV220" s="193">
        <f t="shared" ref="EV220:GQ220" si="1063">BB220-CY220</f>
        <v>0</v>
      </c>
      <c r="EW220" s="193">
        <f t="shared" si="1063"/>
        <v>0</v>
      </c>
      <c r="EX220" s="193">
        <f t="shared" si="1063"/>
        <v>0</v>
      </c>
      <c r="EY220" s="193">
        <f t="shared" si="1063"/>
        <v>0</v>
      </c>
      <c r="EZ220" s="193">
        <f t="shared" si="1063"/>
        <v>0</v>
      </c>
      <c r="FA220" s="193">
        <f t="shared" si="1063"/>
        <v>0</v>
      </c>
      <c r="FB220" s="193">
        <f t="shared" si="1063"/>
        <v>0</v>
      </c>
      <c r="FC220" s="193">
        <f t="shared" si="1063"/>
        <v>0</v>
      </c>
      <c r="FD220" s="193">
        <f t="shared" si="1063"/>
        <v>0.003139729541</v>
      </c>
      <c r="FE220" s="193">
        <f t="shared" si="1063"/>
        <v>0.006886650261</v>
      </c>
      <c r="FF220" s="193">
        <f t="shared" si="1063"/>
        <v>0.02292119322</v>
      </c>
      <c r="FG220" s="193">
        <f t="shared" si="1063"/>
        <v>0.0513936203</v>
      </c>
      <c r="FH220" s="193">
        <f t="shared" si="1063"/>
        <v>0.09451026233</v>
      </c>
      <c r="FI220" s="193">
        <f t="shared" si="1063"/>
        <v>0.1426201739</v>
      </c>
      <c r="FJ220" s="193">
        <f t="shared" si="1063"/>
        <v>0.1586449125</v>
      </c>
      <c r="FK220" s="193">
        <f t="shared" si="1063"/>
        <v>0.1782752173</v>
      </c>
      <c r="FL220" s="193">
        <f t="shared" si="1063"/>
        <v>0.2027129437</v>
      </c>
      <c r="FM220" s="193">
        <f t="shared" si="1063"/>
        <v>0.2223432486</v>
      </c>
      <c r="FN220" s="193">
        <f t="shared" si="1063"/>
        <v>0.2199395378</v>
      </c>
      <c r="FO220" s="193">
        <f t="shared" si="1063"/>
        <v>0.2147314977</v>
      </c>
      <c r="FP220" s="193">
        <f t="shared" si="1063"/>
        <v>0.2159333531</v>
      </c>
      <c r="FQ220" s="193">
        <f t="shared" si="1063"/>
        <v>0.2103246946</v>
      </c>
      <c r="FR220" s="193">
        <f t="shared" si="1063"/>
        <v>0.21152655</v>
      </c>
      <c r="FS220" s="193">
        <f t="shared" si="1063"/>
        <v>0.2091228392</v>
      </c>
      <c r="FT220" s="193">
        <f t="shared" si="1063"/>
        <v>0.2143308792</v>
      </c>
      <c r="FU220" s="193">
        <f t="shared" si="1063"/>
        <v>0.2111259315</v>
      </c>
      <c r="FV220" s="193">
        <f t="shared" si="1063"/>
        <v>0.2047160361</v>
      </c>
      <c r="FW220" s="193">
        <f t="shared" si="1063"/>
        <v>0.2035141807</v>
      </c>
      <c r="FX220" s="193">
        <f t="shared" si="1063"/>
        <v>0.1938993375</v>
      </c>
      <c r="FY220" s="193">
        <f t="shared" si="1063"/>
        <v>0.1906943898</v>
      </c>
      <c r="FZ220" s="193">
        <f t="shared" si="1063"/>
        <v>0.193498719</v>
      </c>
      <c r="GA220" s="193">
        <f t="shared" si="1063"/>
        <v>0.1987067591</v>
      </c>
      <c r="GB220" s="193">
        <f t="shared" si="1063"/>
        <v>0.2079209838</v>
      </c>
      <c r="GC220" s="193">
        <f t="shared" si="1063"/>
        <v>0.222743867</v>
      </c>
      <c r="GD220" s="193">
        <f t="shared" si="1063"/>
        <v>0.1997625483</v>
      </c>
      <c r="GE220" s="193">
        <f t="shared" si="1063"/>
        <v>0.1615080745</v>
      </c>
      <c r="GF220" s="193">
        <f t="shared" si="1063"/>
        <v>0.1049658306</v>
      </c>
      <c r="GG220" s="193">
        <f t="shared" si="1063"/>
        <v>0.06785197228</v>
      </c>
      <c r="GH220" s="193">
        <f t="shared" si="1063"/>
        <v>0.03465301219</v>
      </c>
      <c r="GI220" s="193">
        <f t="shared" si="1063"/>
        <v>0.02020359582</v>
      </c>
      <c r="GJ220" s="193">
        <f t="shared" si="1063"/>
        <v>0.003198943694</v>
      </c>
      <c r="GK220" s="193">
        <f t="shared" si="1063"/>
        <v>0</v>
      </c>
      <c r="GL220" s="193">
        <f t="shared" si="1063"/>
        <v>0</v>
      </c>
      <c r="GM220" s="193">
        <f t="shared" si="1063"/>
        <v>0</v>
      </c>
      <c r="GN220" s="193">
        <f t="shared" si="1063"/>
        <v>0</v>
      </c>
      <c r="GO220" s="193">
        <f t="shared" si="1063"/>
        <v>0</v>
      </c>
      <c r="GP220" s="193">
        <f t="shared" si="1063"/>
        <v>0</v>
      </c>
      <c r="GQ220" s="193">
        <f t="shared" si="1063"/>
        <v>0</v>
      </c>
      <c r="GR220" s="193">
        <f t="shared" si="21"/>
        <v>4.027211933</v>
      </c>
      <c r="GS220" s="193">
        <f t="shared" ref="GS220:IN220" si="1064">E220-EV220</f>
        <v>0.147026977</v>
      </c>
      <c r="GT220" s="193">
        <f t="shared" si="1064"/>
        <v>0.1322040937</v>
      </c>
      <c r="GU220" s="193">
        <f t="shared" si="1064"/>
        <v>0.1205861582</v>
      </c>
      <c r="GV220" s="193">
        <f t="shared" si="1064"/>
        <v>0.1153781182</v>
      </c>
      <c r="GW220" s="193">
        <f t="shared" si="1064"/>
        <v>0.1133750258</v>
      </c>
      <c r="GX220" s="193">
        <f t="shared" si="1064"/>
        <v>0.1077663673</v>
      </c>
      <c r="GY220" s="193">
        <f t="shared" si="1064"/>
        <v>0.1077663673</v>
      </c>
      <c r="GZ220" s="193">
        <f t="shared" si="1064"/>
        <v>0.1085676043</v>
      </c>
      <c r="HA220" s="193">
        <f t="shared" si="1064"/>
        <v>0.1026235455</v>
      </c>
      <c r="HB220" s="193">
        <f t="shared" si="1064"/>
        <v>0.0992772432</v>
      </c>
      <c r="HC220" s="193">
        <f t="shared" si="1064"/>
        <v>0.08764950337</v>
      </c>
      <c r="HD220" s="193">
        <f t="shared" si="1064"/>
        <v>0.05917707629</v>
      </c>
      <c r="HE220" s="193">
        <f t="shared" si="1064"/>
        <v>0.02928084363</v>
      </c>
      <c r="HF220" s="193">
        <f t="shared" si="1064"/>
        <v>0</v>
      </c>
      <c r="HG220" s="193">
        <f t="shared" si="1064"/>
        <v>0</v>
      </c>
      <c r="HH220" s="193">
        <f t="shared" si="1064"/>
        <v>0</v>
      </c>
      <c r="HI220" s="193">
        <f t="shared" si="1064"/>
        <v>0</v>
      </c>
      <c r="HJ220" s="193">
        <f t="shared" si="1064"/>
        <v>0</v>
      </c>
      <c r="HK220" s="193">
        <f t="shared" si="1064"/>
        <v>0</v>
      </c>
      <c r="HL220" s="193">
        <f t="shared" si="1064"/>
        <v>0</v>
      </c>
      <c r="HM220" s="193">
        <f t="shared" si="1064"/>
        <v>0</v>
      </c>
      <c r="HN220" s="193">
        <f t="shared" si="1064"/>
        <v>0</v>
      </c>
      <c r="HO220" s="193">
        <f t="shared" si="1064"/>
        <v>0</v>
      </c>
      <c r="HP220" s="193">
        <f t="shared" si="1064"/>
        <v>0</v>
      </c>
      <c r="HQ220" s="193">
        <f t="shared" si="1064"/>
        <v>0</v>
      </c>
      <c r="HR220" s="193">
        <f t="shared" si="1064"/>
        <v>0</v>
      </c>
      <c r="HS220" s="193">
        <f t="shared" si="1064"/>
        <v>0</v>
      </c>
      <c r="HT220" s="193">
        <f t="shared" si="1064"/>
        <v>0</v>
      </c>
      <c r="HU220" s="193">
        <f t="shared" si="1064"/>
        <v>0</v>
      </c>
      <c r="HV220" s="193">
        <f t="shared" si="1064"/>
        <v>0</v>
      </c>
      <c r="HW220" s="193">
        <f t="shared" si="1064"/>
        <v>0</v>
      </c>
      <c r="HX220" s="193">
        <f t="shared" si="1064"/>
        <v>0</v>
      </c>
      <c r="HY220" s="193">
        <f t="shared" si="1064"/>
        <v>0</v>
      </c>
      <c r="HZ220" s="193">
        <f t="shared" si="1064"/>
        <v>0</v>
      </c>
      <c r="IA220" s="193">
        <f t="shared" si="1064"/>
        <v>0.04461471587</v>
      </c>
      <c r="IB220" s="193">
        <f t="shared" si="1064"/>
        <v>0.07966424198</v>
      </c>
      <c r="IC220" s="193">
        <f t="shared" si="1064"/>
        <v>0.145821329</v>
      </c>
      <c r="ID220" s="193">
        <f t="shared" si="1064"/>
        <v>0.1865407536</v>
      </c>
      <c r="IE220" s="193">
        <f t="shared" si="1064"/>
        <v>0.2185378583</v>
      </c>
      <c r="IF220" s="193">
        <f t="shared" si="1064"/>
        <v>0.2217699576</v>
      </c>
      <c r="IG220" s="193">
        <f t="shared" si="1064"/>
        <v>0.2327653327</v>
      </c>
      <c r="IH220" s="193">
        <f t="shared" si="1064"/>
        <v>0.2383679872</v>
      </c>
      <c r="II220" s="193">
        <f t="shared" si="1064"/>
        <v>0.246780975</v>
      </c>
      <c r="IJ220" s="193">
        <f t="shared" si="1064"/>
        <v>0.2511877781</v>
      </c>
      <c r="IK220" s="193">
        <f t="shared" si="1064"/>
        <v>0.2391692241</v>
      </c>
      <c r="IL220" s="193">
        <f t="shared" si="1064"/>
        <v>0.2239457224</v>
      </c>
      <c r="IM220" s="193">
        <f t="shared" si="1064"/>
        <v>0.1987067591</v>
      </c>
      <c r="IN220" s="193">
        <f t="shared" si="1064"/>
        <v>0.1686603741</v>
      </c>
      <c r="IO220" s="193">
        <f t="shared" si="23"/>
        <v>2.696533009</v>
      </c>
      <c r="IP220" s="193">
        <f t="shared" si="29"/>
        <v>1.542190854</v>
      </c>
      <c r="IQ220" s="193">
        <f t="shared" ref="IQ220:KK220" si="1065">MAX((MIN(CZ220+IP220,$IO$7))-GT220,0)</f>
        <v>1.409986761</v>
      </c>
      <c r="IR220" s="193">
        <f t="shared" si="1065"/>
        <v>1.289400602</v>
      </c>
      <c r="IS220" s="193">
        <f t="shared" si="1065"/>
        <v>1.174022484</v>
      </c>
      <c r="IT220" s="193">
        <f t="shared" si="1065"/>
        <v>1.060647458</v>
      </c>
      <c r="IU220" s="193">
        <f t="shared" si="1065"/>
        <v>0.952881091</v>
      </c>
      <c r="IV220" s="193">
        <f t="shared" si="1065"/>
        <v>0.8451147237</v>
      </c>
      <c r="IW220" s="193">
        <f t="shared" si="1065"/>
        <v>0.7365471194</v>
      </c>
      <c r="IX220" s="193">
        <f t="shared" si="1065"/>
        <v>0.633923574</v>
      </c>
      <c r="IY220" s="193">
        <f t="shared" si="1065"/>
        <v>0.5346463308</v>
      </c>
      <c r="IZ220" s="193">
        <f t="shared" si="1065"/>
        <v>0.4469968274</v>
      </c>
      <c r="JA220" s="193">
        <f t="shared" si="1065"/>
        <v>0.3878197511</v>
      </c>
      <c r="JB220" s="193">
        <f t="shared" si="1065"/>
        <v>0.3585389075</v>
      </c>
      <c r="JC220" s="193">
        <f t="shared" si="1065"/>
        <v>0.3764355235</v>
      </c>
      <c r="JD220" s="193">
        <f t="shared" si="1065"/>
        <v>0.4590704253</v>
      </c>
      <c r="JE220" s="193">
        <f t="shared" si="1065"/>
        <v>0.5974605105</v>
      </c>
      <c r="JF220" s="193">
        <f t="shared" si="1065"/>
        <v>0.7196853451</v>
      </c>
      <c r="JG220" s="193">
        <f t="shared" si="1065"/>
        <v>0.9202615418</v>
      </c>
      <c r="JH220" s="193">
        <f t="shared" si="1065"/>
        <v>1.168612142</v>
      </c>
      <c r="JI220" s="193">
        <f t="shared" si="1065"/>
        <v>1.405529111</v>
      </c>
      <c r="JJ220" s="193">
        <f t="shared" si="1065"/>
        <v>1.659709254</v>
      </c>
      <c r="JK220" s="193">
        <f t="shared" si="1065"/>
        <v>1.885317393</v>
      </c>
      <c r="JL220" s="193">
        <f t="shared" si="1065"/>
        <v>2.087815325</v>
      </c>
      <c r="JM220" s="193">
        <f t="shared" si="1065"/>
        <v>2.307493377</v>
      </c>
      <c r="JN220" s="193">
        <f t="shared" si="1065"/>
        <v>2.553840435</v>
      </c>
      <c r="JO220" s="193">
        <f t="shared" si="1065"/>
        <v>2.800885969</v>
      </c>
      <c r="JP220" s="193">
        <f t="shared" si="1065"/>
        <v>3.030227653</v>
      </c>
      <c r="JQ220" s="193">
        <f t="shared" si="1065"/>
        <v>3.201131335</v>
      </c>
      <c r="JR220" s="193">
        <f t="shared" si="1065"/>
        <v>3.39565121</v>
      </c>
      <c r="JS220" s="193">
        <f t="shared" si="1065"/>
        <v>3.583814437</v>
      </c>
      <c r="JT220" s="193">
        <f t="shared" si="1065"/>
        <v>3.729732025</v>
      </c>
      <c r="JU220" s="193">
        <f t="shared" si="1065"/>
        <v>3.842274145</v>
      </c>
      <c r="JV220" s="193">
        <f t="shared" si="1065"/>
        <v>3.931027366</v>
      </c>
      <c r="JW220" s="193">
        <f t="shared" si="1065"/>
        <v>3.951654185</v>
      </c>
      <c r="JX220" s="193">
        <f t="shared" si="1065"/>
        <v>3.907039469</v>
      </c>
      <c r="JY220" s="193">
        <f t="shared" si="1065"/>
        <v>3.827375227</v>
      </c>
      <c r="JZ220" s="193">
        <f t="shared" si="1065"/>
        <v>3.681553898</v>
      </c>
      <c r="KA220" s="193">
        <f t="shared" si="1065"/>
        <v>3.495013144</v>
      </c>
      <c r="KB220" s="193">
        <f t="shared" si="1065"/>
        <v>3.276475286</v>
      </c>
      <c r="KC220" s="193">
        <f t="shared" si="1065"/>
        <v>3.054705328</v>
      </c>
      <c r="KD220" s="193">
        <f t="shared" si="1065"/>
        <v>2.821939996</v>
      </c>
      <c r="KE220" s="193">
        <f t="shared" si="1065"/>
        <v>2.583572008</v>
      </c>
      <c r="KF220" s="193">
        <f t="shared" si="1065"/>
        <v>2.336791033</v>
      </c>
      <c r="KG220" s="193">
        <f t="shared" si="1065"/>
        <v>2.085603255</v>
      </c>
      <c r="KH220" s="193">
        <f t="shared" si="1065"/>
        <v>1.846434031</v>
      </c>
      <c r="KI220" s="193">
        <f t="shared" si="1065"/>
        <v>1.622488309</v>
      </c>
      <c r="KJ220" s="193">
        <f t="shared" si="1065"/>
        <v>1.42378155</v>
      </c>
      <c r="KK220" s="193">
        <f t="shared" si="1065"/>
        <v>1.255121176</v>
      </c>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row>
    <row r="221" ht="14.25" customHeight="1">
      <c r="A221" s="1">
        <v>7.0</v>
      </c>
      <c r="B221" s="1">
        <f t="shared" ref="B221:C221" si="1066">B220+1</f>
        <v>211</v>
      </c>
      <c r="C221" s="267">
        <f t="shared" si="1066"/>
        <v>43676</v>
      </c>
      <c r="D221" s="193">
        <f t="shared" si="15"/>
        <v>8.922574472</v>
      </c>
      <c r="E221" s="193">
        <f>(SUMIFS(Profile!$F$2:$F$17521,Profile!$B$2:$B$17521,$B221,Profile!$C$2:$C$17521,E$8))*$C$6</f>
        <v>0.1602473864</v>
      </c>
      <c r="F221" s="193">
        <f>(SUMIFS(Profile!$F$2:$F$17521,Profile!$B$2:$B$17521,$B221,Profile!$C$2:$C$17521,F$8))*$C$6</f>
        <v>0.1410177</v>
      </c>
      <c r="G221" s="193">
        <f>(SUMIFS(Profile!$F$2:$F$17521,Profile!$B$2:$B$17521,$B221,Profile!$C$2:$C$17521,G$8))*$C$6</f>
        <v>0.1277972906</v>
      </c>
      <c r="H221" s="193">
        <f>(SUMIFS(Profile!$F$2:$F$17521,Profile!$B$2:$B$17521,$B221,Profile!$C$2:$C$17521,H$8))*$C$6</f>
        <v>0.1221886321</v>
      </c>
      <c r="I221" s="193">
        <f>(SUMIFS(Profile!$F$2:$F$17521,Profile!$B$2:$B$17521,$B221,Profile!$C$2:$C$17521,I$8))*$C$6</f>
        <v>0.1149774997</v>
      </c>
      <c r="J221" s="193">
        <f>(SUMIFS(Profile!$F$2:$F$17521,Profile!$B$2:$B$17521,$B221,Profile!$C$2:$C$17521,J$8))*$C$6</f>
        <v>0.1097694597</v>
      </c>
      <c r="K221" s="193">
        <f>(SUMIFS(Profile!$F$2:$F$17521,Profile!$B$2:$B$17521,$B221,Profile!$C$2:$C$17521,K$8))*$C$6</f>
        <v>0.1113719335</v>
      </c>
      <c r="L221" s="193">
        <f>(SUMIFS(Profile!$F$2:$F$17521,Profile!$B$2:$B$17521,$B221,Profile!$C$2:$C$17521,L$8))*$C$6</f>
        <v>0.1073657489</v>
      </c>
      <c r="M221" s="193">
        <f>(SUMIFS(Profile!$F$2:$F$17521,Profile!$B$2:$B$17521,$B221,Profile!$C$2:$C$17521,M$8))*$C$6</f>
        <v>0.1029589457</v>
      </c>
      <c r="N221" s="193">
        <f>(SUMIFS(Profile!$F$2:$F$17521,Profile!$B$2:$B$17521,$B221,Profile!$C$2:$C$17521,N$8))*$C$6</f>
        <v>0.1081669858</v>
      </c>
      <c r="O221" s="193">
        <f>(SUMIFS(Profile!$F$2:$F$17521,Profile!$B$2:$B$17521,$B221,Profile!$C$2:$C$17521,O$8))*$C$6</f>
        <v>0.1097694597</v>
      </c>
      <c r="P221" s="193">
        <f>(SUMIFS(Profile!$F$2:$F$17521,Profile!$B$2:$B$17521,$B221,Profile!$C$2:$C$17521,P$8))*$C$6</f>
        <v>0.1089682227</v>
      </c>
      <c r="Q221" s="193">
        <f>(SUMIFS(Profile!$F$2:$F$17521,Profile!$B$2:$B$17521,$B221,Profile!$C$2:$C$17521,Q$8))*$C$6</f>
        <v>0.1129744074</v>
      </c>
      <c r="R221" s="193">
        <f>(SUMIFS(Profile!$F$2:$F$17521,Profile!$B$2:$B$17521,$B221,Profile!$C$2:$C$17521,R$8))*$C$6</f>
        <v>0.1185830659</v>
      </c>
      <c r="S221" s="193">
        <f>(SUMIFS(Profile!$F$2:$F$17521,Profile!$B$2:$B$17521,$B221,Profile!$C$2:$C$17521,S$8))*$C$6</f>
        <v>0.1370115153</v>
      </c>
      <c r="T221" s="193">
        <f>(SUMIFS(Profile!$F$2:$F$17521,Profile!$B$2:$B$17521,$B221,Profile!$C$2:$C$17521,T$8))*$C$6</f>
        <v>0.153036254</v>
      </c>
      <c r="U221" s="193">
        <f>(SUMIFS(Profile!$F$2:$F$17521,Profile!$B$2:$B$17521,$B221,Profile!$C$2:$C$17521,U$8))*$C$6</f>
        <v>0.1862875866</v>
      </c>
      <c r="V221" s="193">
        <f>(SUMIFS(Profile!$F$2:$F$17521,Profile!$B$2:$B$17521,$B221,Profile!$C$2:$C$17521,V$8))*$C$6</f>
        <v>0.2059178915</v>
      </c>
      <c r="W221" s="193">
        <f>(SUMIFS(Profile!$F$2:$F$17521,Profile!$B$2:$B$17521,$B221,Profile!$C$2:$C$17521,W$8))*$C$6</f>
        <v>0.2139302608</v>
      </c>
      <c r="X221" s="193">
        <f>(SUMIFS(Profile!$F$2:$F$17521,Profile!$B$2:$B$17521,$B221,Profile!$C$2:$C$17521,X$8))*$C$6</f>
        <v>0.2279519071</v>
      </c>
      <c r="Y221" s="193">
        <f>(SUMIFS(Profile!$F$2:$F$17521,Profile!$B$2:$B$17521,$B221,Profile!$C$2:$C$17521,Y$8))*$C$6</f>
        <v>0.2291537625</v>
      </c>
      <c r="Z221" s="193">
        <f>(SUMIFS(Profile!$F$2:$F$17521,Profile!$B$2:$B$17521,$B221,Profile!$C$2:$C$17521,Z$8))*$C$6</f>
        <v>0.2131290239</v>
      </c>
      <c r="AA221" s="193">
        <f>(SUMIFS(Profile!$F$2:$F$17521,Profile!$B$2:$B$17521,$B221,Profile!$C$2:$C$17521,AA$8))*$C$6</f>
        <v>0.2279519071</v>
      </c>
      <c r="AB221" s="193">
        <f>(SUMIFS(Profile!$F$2:$F$17521,Profile!$B$2:$B$17521,$B221,Profile!$C$2:$C$17521,AB$8))*$C$6</f>
        <v>0.2039147991</v>
      </c>
      <c r="AC221" s="193">
        <f>(SUMIFS(Profile!$F$2:$F$17521,Profile!$B$2:$B$17521,$B221,Profile!$C$2:$C$17521,AC$8))*$C$6</f>
        <v>0.2207407747</v>
      </c>
      <c r="AD221" s="193">
        <f>(SUMIFS(Profile!$F$2:$F$17521,Profile!$B$2:$B$17521,$B221,Profile!$C$2:$C$17521,AD$8))*$C$6</f>
        <v>0.21152655</v>
      </c>
      <c r="AE221" s="193">
        <f>(SUMIFS(Profile!$F$2:$F$17521,Profile!$B$2:$B$17521,$B221,Profile!$C$2:$C$17521,AE$8))*$C$6</f>
        <v>0.2111259315</v>
      </c>
      <c r="AF221" s="193">
        <f>(SUMIFS(Profile!$F$2:$F$17521,Profile!$B$2:$B$17521,$B221,Profile!$C$2:$C$17521,AF$8))*$C$6</f>
        <v>0.2127284054</v>
      </c>
      <c r="AG221" s="193">
        <f>(SUMIFS(Profile!$F$2:$F$17521,Profile!$B$2:$B$17521,$B221,Profile!$C$2:$C$17521,AG$8))*$C$6</f>
        <v>0.2043154176</v>
      </c>
      <c r="AH221" s="193">
        <f>(SUMIFS(Profile!$F$2:$F$17521,Profile!$B$2:$B$17521,$B221,Profile!$C$2:$C$17521,AH$8))*$C$6</f>
        <v>0.2011104699</v>
      </c>
      <c r="AI221" s="193">
        <f>(SUMIFS(Profile!$F$2:$F$17521,Profile!$B$2:$B$17521,$B221,Profile!$C$2:$C$17521,AI$8))*$C$6</f>
        <v>0.194299956</v>
      </c>
      <c r="AJ221" s="193">
        <f>(SUMIFS(Profile!$F$2:$F$17521,Profile!$B$2:$B$17521,$B221,Profile!$C$2:$C$17521,AJ$8))*$C$6</f>
        <v>0.1951011929</v>
      </c>
      <c r="AK221" s="193">
        <f>(SUMIFS(Profile!$F$2:$F$17521,Profile!$B$2:$B$17521,$B221,Profile!$C$2:$C$17521,AK$8))*$C$6</f>
        <v>0.1918962452</v>
      </c>
      <c r="AL221" s="193">
        <f>(SUMIFS(Profile!$F$2:$F$17521,Profile!$B$2:$B$17521,$B221,Profile!$C$2:$C$17521,AL$8))*$C$6</f>
        <v>0.2003092329</v>
      </c>
      <c r="AM221" s="193">
        <f>(SUMIFS(Profile!$F$2:$F$17521,Profile!$B$2:$B$17521,$B221,Profile!$C$2:$C$17521,AM$8))*$C$6</f>
        <v>0.2223432486</v>
      </c>
      <c r="AN221" s="193">
        <f>(SUMIFS(Profile!$F$2:$F$17521,Profile!$B$2:$B$17521,$B221,Profile!$C$2:$C$17521,AN$8))*$C$6</f>
        <v>0.2463803565</v>
      </c>
      <c r="AO221" s="193">
        <f>(SUMIFS(Profile!$F$2:$F$17521,Profile!$B$2:$B$17521,$B221,Profile!$C$2:$C$17521,AO$8))*$C$6</f>
        <v>0.2443772642</v>
      </c>
      <c r="AP221" s="193">
        <f>(SUMIFS(Profile!$F$2:$F$17521,Profile!$B$2:$B$17521,$B221,Profile!$C$2:$C$17521,AP$8))*$C$6</f>
        <v>0.2375667503</v>
      </c>
      <c r="AQ221" s="193">
        <f>(SUMIFS(Profile!$F$2:$F$17521,Profile!$B$2:$B$17521,$B221,Profile!$C$2:$C$17521,AQ$8))*$C$6</f>
        <v>0.2535914889</v>
      </c>
      <c r="AR221" s="193">
        <f>(SUMIFS(Profile!$F$2:$F$17521,Profile!$B$2:$B$17521,$B221,Profile!$C$2:$C$17521,AR$8))*$C$6</f>
        <v>0.234762421</v>
      </c>
      <c r="AS221" s="193">
        <f>(SUMIFS(Profile!$F$2:$F$17521,Profile!$B$2:$B$17521,$B221,Profile!$C$2:$C$17521,AS$8))*$C$6</f>
        <v>0.2383679872</v>
      </c>
      <c r="AT221" s="193">
        <f>(SUMIFS(Profile!$F$2:$F$17521,Profile!$B$2:$B$17521,$B221,Profile!$C$2:$C$17521,AT$8))*$C$6</f>
        <v>0.2399704611</v>
      </c>
      <c r="AU221" s="193">
        <f>(SUMIFS(Profile!$F$2:$F$17521,Profile!$B$2:$B$17521,$B221,Profile!$C$2:$C$17521,AU$8))*$C$6</f>
        <v>0.240771698</v>
      </c>
      <c r="AV221" s="193">
        <f>(SUMIFS(Profile!$F$2:$F$17521,Profile!$B$2:$B$17521,$B221,Profile!$C$2:$C$17521,AV$8))*$C$6</f>
        <v>0.2411723165</v>
      </c>
      <c r="AW221" s="193">
        <f>(SUMIFS(Profile!$F$2:$F$17521,Profile!$B$2:$B$17521,$B221,Profile!$C$2:$C$17521,AW$8))*$C$6</f>
        <v>0.2315574733</v>
      </c>
      <c r="AX221" s="193">
        <f>(SUMIFS(Profile!$F$2:$F$17521,Profile!$B$2:$B$17521,$B221,Profile!$C$2:$C$17521,AX$8))*$C$6</f>
        <v>0.2187376824</v>
      </c>
      <c r="AY221" s="193">
        <f>(SUMIFS(Profile!$F$2:$F$17521,Profile!$B$2:$B$17521,$B221,Profile!$C$2:$C$17521,AY$8))*$C$6</f>
        <v>0.1991073775</v>
      </c>
      <c r="AZ221" s="193">
        <f>(SUMIFS(Profile!$F$2:$F$17521,Profile!$B$2:$B$17521,$B221,Profile!$C$2:$C$17521,AZ$8))*$C$6</f>
        <v>0.176272125</v>
      </c>
      <c r="BA221" s="193">
        <f t="shared" si="16"/>
        <v>9.253427861</v>
      </c>
      <c r="BB221" s="193">
        <f>(SUMIFS(Profile!$E$2:$E$17521,Profile!$B$2:$B$17521,$B221,Profile!$C$2:$C$17521,BB$8))*$C$9</f>
        <v>0</v>
      </c>
      <c r="BC221" s="193">
        <f>(SUMIFS(Profile!$E$2:$E$17521,Profile!$B$2:$B$17521,$B221,Profile!$C$2:$C$17521,BC$8))*$C$9</f>
        <v>0</v>
      </c>
      <c r="BD221" s="193">
        <f>(SUMIFS(Profile!$E$2:$E$17521,Profile!$B$2:$B$17521,$B221,Profile!$C$2:$C$17521,BD$8))*$C$9</f>
        <v>0</v>
      </c>
      <c r="BE221" s="193">
        <f>(SUMIFS(Profile!$E$2:$E$17521,Profile!$B$2:$B$17521,$B221,Profile!$C$2:$C$17521,BE$8))*$C$9</f>
        <v>0</v>
      </c>
      <c r="BF221" s="193">
        <f>(SUMIFS(Profile!$E$2:$E$17521,Profile!$B$2:$B$17521,$B221,Profile!$C$2:$C$17521,BF$8))*$C$9</f>
        <v>0</v>
      </c>
      <c r="BG221" s="193">
        <f>(SUMIFS(Profile!$E$2:$E$17521,Profile!$B$2:$B$17521,$B221,Profile!$C$2:$C$17521,BG$8))*$C$9</f>
        <v>0</v>
      </c>
      <c r="BH221" s="193">
        <f>(SUMIFS(Profile!$E$2:$E$17521,Profile!$B$2:$B$17521,$B221,Profile!$C$2:$C$17521,BH$8))*$C$9</f>
        <v>0</v>
      </c>
      <c r="BI221" s="193">
        <f>(SUMIFS(Profile!$E$2:$E$17521,Profile!$B$2:$B$17521,$B221,Profile!$C$2:$C$17521,BI$8))*$C$9</f>
        <v>0</v>
      </c>
      <c r="BJ221" s="193">
        <f>(SUMIFS(Profile!$E$2:$E$17521,Profile!$B$2:$B$17521,$B221,Profile!$C$2:$C$17521,BJ$8))*$C$9</f>
        <v>0</v>
      </c>
      <c r="BK221" s="193">
        <f>(SUMIFS(Profile!$E$2:$E$17521,Profile!$B$2:$B$17521,$B221,Profile!$C$2:$C$17521,BK$8))*$C$9</f>
        <v>0.006358194585</v>
      </c>
      <c r="BL221" s="193">
        <f>(SUMIFS(Profile!$E$2:$E$17521,Profile!$B$2:$B$17521,$B221,Profile!$C$2:$C$17521,BL$8))*$C$9</f>
        <v>0.01765585523</v>
      </c>
      <c r="BM221" s="193">
        <f>(SUMIFS(Profile!$E$2:$E$17521,Profile!$B$2:$B$17521,$B221,Profile!$C$2:$C$17521,BM$8))*$C$9</f>
        <v>0.04026567963</v>
      </c>
      <c r="BN221" s="193">
        <f>(SUMIFS(Profile!$E$2:$E$17521,Profile!$B$2:$B$17521,$B221,Profile!$C$2:$C$17521,BN$8))*$C$9</f>
        <v>0.07730588394</v>
      </c>
      <c r="BO221" s="193">
        <f>(SUMIFS(Profile!$E$2:$E$17521,Profile!$B$2:$B$17521,$B221,Profile!$C$2:$C$17521,BO$8))*$C$9</f>
        <v>0.1226554015</v>
      </c>
      <c r="BP221" s="193">
        <f>(SUMIFS(Profile!$E$2:$E$17521,Profile!$B$2:$B$17521,$B221,Profile!$C$2:$C$17521,BP$8))*$C$9</f>
        <v>0.1844579793</v>
      </c>
      <c r="BQ221" s="193">
        <f>(SUMIFS(Profile!$E$2:$E$17521,Profile!$B$2:$B$17521,$B221,Profile!$C$2:$C$17521,BQ$8))*$C$9</f>
        <v>0.2554285649</v>
      </c>
      <c r="BR221" s="193">
        <f>(SUMIFS(Profile!$E$2:$E$17521,Profile!$B$2:$B$17521,$B221,Profile!$C$2:$C$17521,BR$8))*$C$9</f>
        <v>0.3041082618</v>
      </c>
      <c r="BS221" s="193">
        <f>(SUMIFS(Profile!$E$2:$E$17521,Profile!$B$2:$B$17521,$B221,Profile!$C$2:$C$17521,BS$8))*$C$9</f>
        <v>0.3778072465</v>
      </c>
      <c r="BT221" s="193">
        <f>(SUMIFS(Profile!$E$2:$E$17521,Profile!$B$2:$B$17521,$B221,Profile!$C$2:$C$17521,BT$8))*$C$9</f>
        <v>0.468351317</v>
      </c>
      <c r="BU221" s="193">
        <f>(SUMIFS(Profile!$E$2:$E$17521,Profile!$B$2:$B$17521,$B221,Profile!$C$2:$C$17521,BU$8))*$C$9</f>
        <v>0.4569060499</v>
      </c>
      <c r="BV221" s="193">
        <f>(SUMIFS(Profile!$E$2:$E$17521,Profile!$B$2:$B$17521,$B221,Profile!$C$2:$C$17521,BV$8))*$C$9</f>
        <v>0.4976068719</v>
      </c>
      <c r="BW221" s="193">
        <f>(SUMIFS(Profile!$E$2:$E$17521,Profile!$B$2:$B$17521,$B221,Profile!$C$2:$C$17521,BW$8))*$C$9</f>
        <v>0.4948702336</v>
      </c>
      <c r="BX221" s="193">
        <f>(SUMIFS(Profile!$E$2:$E$17521,Profile!$B$2:$B$17521,$B221,Profile!$C$2:$C$17521,BX$8))*$C$9</f>
        <v>0.522463818</v>
      </c>
      <c r="BY221" s="193">
        <f>(SUMIFS(Profile!$E$2:$E$17521,Profile!$B$2:$B$17521,$B221,Profile!$C$2:$C$17521,BY$8))*$C$9</f>
        <v>0.5005754963</v>
      </c>
      <c r="BZ221" s="193">
        <f>(SUMIFS(Profile!$E$2:$E$17521,Profile!$B$2:$B$17521,$B221,Profile!$C$2:$C$17521,BZ$8))*$C$9</f>
        <v>0.5184779654</v>
      </c>
      <c r="CA221" s="193">
        <f>(SUMIFS(Profile!$E$2:$E$17521,Profile!$B$2:$B$17521,$B221,Profile!$C$2:$C$17521,CA$8))*$C$9</f>
        <v>0.5369530417</v>
      </c>
      <c r="CB221" s="193">
        <f>(SUMIFS(Profile!$E$2:$E$17521,Profile!$B$2:$B$17521,$B221,Profile!$C$2:$C$17521,CB$8))*$C$9</f>
        <v>0.5255192729</v>
      </c>
      <c r="CC221" s="193">
        <f>(SUMIFS(Profile!$E$2:$E$17521,Profile!$B$2:$B$17521,$B221,Profile!$C$2:$C$17521,CC$8))*$C$9</f>
        <v>0.4617238831</v>
      </c>
      <c r="CD221" s="193">
        <f>(SUMIFS(Profile!$E$2:$E$17521,Profile!$B$2:$B$17521,$B221,Profile!$C$2:$C$17521,CD$8))*$C$9</f>
        <v>0.5072592453</v>
      </c>
      <c r="CE221" s="193">
        <f>(SUMIFS(Profile!$E$2:$E$17521,Profile!$B$2:$B$17521,$B221,Profile!$C$2:$C$17521,CE$8))*$C$9</f>
        <v>0.4809814807</v>
      </c>
      <c r="CF221" s="193">
        <f>(SUMIFS(Profile!$E$2:$E$17521,Profile!$B$2:$B$17521,$B221,Profile!$C$2:$C$17521,CF$8))*$C$9</f>
        <v>0.4151398236</v>
      </c>
      <c r="CG221" s="193">
        <f>(SUMIFS(Profile!$E$2:$E$17521,Profile!$B$2:$B$17521,$B221,Profile!$C$2:$C$17521,CG$8))*$C$9</f>
        <v>0.3567638997</v>
      </c>
      <c r="CH221" s="193">
        <f>(SUMIFS(Profile!$E$2:$E$17521,Profile!$B$2:$B$17521,$B221,Profile!$C$2:$C$17521,CH$8))*$C$9</f>
        <v>0.3175783006</v>
      </c>
      <c r="CI221" s="193">
        <f>(SUMIFS(Profile!$E$2:$E$17521,Profile!$B$2:$B$17521,$B221,Profile!$C$2:$C$17521,CI$8))*$C$9</f>
        <v>0.2566760919</v>
      </c>
      <c r="CJ221" s="193">
        <f>(SUMIFS(Profile!$E$2:$E$17521,Profile!$B$2:$B$17521,$B221,Profile!$C$2:$C$17521,CJ$8))*$C$9</f>
        <v>0.1921859178</v>
      </c>
      <c r="CK221" s="193">
        <f>(SUMIFS(Profile!$E$2:$E$17521,Profile!$B$2:$B$17521,$B221,Profile!$C$2:$C$17521,CK$8))*$C$9</f>
        <v>0.139862149</v>
      </c>
      <c r="CL221" s="193">
        <f>(SUMIFS(Profile!$E$2:$E$17521,Profile!$B$2:$B$17521,$B221,Profile!$C$2:$C$17521,CL$8))*$C$9</f>
        <v>0.09330722349</v>
      </c>
      <c r="CM221" s="193">
        <f>(SUMIFS(Profile!$E$2:$E$17521,Profile!$B$2:$B$17521,$B221,Profile!$C$2:$C$17521,CM$8))*$C$9</f>
        <v>0.06818764246</v>
      </c>
      <c r="CN221" s="193">
        <f>(SUMIFS(Profile!$E$2:$E$17521,Profile!$B$2:$B$17521,$B221,Profile!$C$2:$C$17521,CN$8))*$C$9</f>
        <v>0.03444496462</v>
      </c>
      <c r="CO221" s="193">
        <f>(SUMIFS(Profile!$E$2:$E$17521,Profile!$B$2:$B$17521,$B221,Profile!$C$2:$C$17521,CO$8))*$C$9</f>
        <v>0.01791553062</v>
      </c>
      <c r="CP221" s="193">
        <f>(SUMIFS(Profile!$E$2:$E$17521,Profile!$B$2:$B$17521,$B221,Profile!$C$2:$C$17521,CP$8))*$C$9</f>
        <v>0.003575470235</v>
      </c>
      <c r="CQ221" s="193">
        <f>(SUMIFS(Profile!$E$2:$E$17521,Profile!$B$2:$B$17521,$B221,Profile!$C$2:$C$17521,CQ$8))*$C$9</f>
        <v>0.00005910337924</v>
      </c>
      <c r="CR221" s="193">
        <f>(SUMIFS(Profile!$E$2:$E$17521,Profile!$B$2:$B$17521,$B221,Profile!$C$2:$C$17521,CR$8))*$C$9</f>
        <v>0</v>
      </c>
      <c r="CS221" s="193">
        <f>(SUMIFS(Profile!$E$2:$E$17521,Profile!$B$2:$B$17521,$B221,Profile!$C$2:$C$17521,CS$8))*$C$9</f>
        <v>0</v>
      </c>
      <c r="CT221" s="193">
        <f>(SUMIFS(Profile!$E$2:$E$17521,Profile!$B$2:$B$17521,$B221,Profile!$C$2:$C$17521,CT$8))*$C$9</f>
        <v>0</v>
      </c>
      <c r="CU221" s="193">
        <f>(SUMIFS(Profile!$E$2:$E$17521,Profile!$B$2:$B$17521,$B221,Profile!$C$2:$C$17521,CU$8))*$C$9</f>
        <v>0</v>
      </c>
      <c r="CV221" s="193">
        <f>(SUMIFS(Profile!$E$2:$E$17521,Profile!$B$2:$B$17521,$B221,Profile!$C$2:$C$17521,CV$8))*$C$9</f>
        <v>0</v>
      </c>
      <c r="CW221" s="193">
        <f>(SUMIFS(Profile!$E$2:$E$17521,Profile!$B$2:$B$17521,$B221,Profile!$C$2:$C$17521,CW$8))*$C$9</f>
        <v>0</v>
      </c>
      <c r="CX221" s="193">
        <f t="shared" si="17"/>
        <v>4.402282096</v>
      </c>
      <c r="CY221" s="193">
        <f t="shared" ref="CY221:ET221" si="1067">MAX(BB221-E221,0)</f>
        <v>0</v>
      </c>
      <c r="CZ221" s="193">
        <f t="shared" si="1067"/>
        <v>0</v>
      </c>
      <c r="DA221" s="193">
        <f t="shared" si="1067"/>
        <v>0</v>
      </c>
      <c r="DB221" s="193">
        <f t="shared" si="1067"/>
        <v>0</v>
      </c>
      <c r="DC221" s="193">
        <f t="shared" si="1067"/>
        <v>0</v>
      </c>
      <c r="DD221" s="193">
        <f t="shared" si="1067"/>
        <v>0</v>
      </c>
      <c r="DE221" s="193">
        <f t="shared" si="1067"/>
        <v>0</v>
      </c>
      <c r="DF221" s="193">
        <f t="shared" si="1067"/>
        <v>0</v>
      </c>
      <c r="DG221" s="193">
        <f t="shared" si="1067"/>
        <v>0</v>
      </c>
      <c r="DH221" s="193">
        <f t="shared" si="1067"/>
        <v>0</v>
      </c>
      <c r="DI221" s="193">
        <f t="shared" si="1067"/>
        <v>0</v>
      </c>
      <c r="DJ221" s="193">
        <f t="shared" si="1067"/>
        <v>0</v>
      </c>
      <c r="DK221" s="193">
        <f t="shared" si="1067"/>
        <v>0</v>
      </c>
      <c r="DL221" s="193">
        <f t="shared" si="1067"/>
        <v>0.004072335558</v>
      </c>
      <c r="DM221" s="193">
        <f t="shared" si="1067"/>
        <v>0.04744646396</v>
      </c>
      <c r="DN221" s="193">
        <f t="shared" si="1067"/>
        <v>0.1023923109</v>
      </c>
      <c r="DO221" s="193">
        <f t="shared" si="1067"/>
        <v>0.1178206752</v>
      </c>
      <c r="DP221" s="193">
        <f t="shared" si="1067"/>
        <v>0.171889355</v>
      </c>
      <c r="DQ221" s="193">
        <f t="shared" si="1067"/>
        <v>0.2544210563</v>
      </c>
      <c r="DR221" s="193">
        <f t="shared" si="1067"/>
        <v>0.2289541428</v>
      </c>
      <c r="DS221" s="193">
        <f t="shared" si="1067"/>
        <v>0.2684531094</v>
      </c>
      <c r="DT221" s="193">
        <f t="shared" si="1067"/>
        <v>0.2817412097</v>
      </c>
      <c r="DU221" s="193">
        <f t="shared" si="1067"/>
        <v>0.2945119109</v>
      </c>
      <c r="DV221" s="193">
        <f t="shared" si="1067"/>
        <v>0.2966606972</v>
      </c>
      <c r="DW221" s="193">
        <f t="shared" si="1067"/>
        <v>0.2977371907</v>
      </c>
      <c r="DX221" s="193">
        <f t="shared" si="1067"/>
        <v>0.3254264917</v>
      </c>
      <c r="DY221" s="193">
        <f t="shared" si="1067"/>
        <v>0.3143933414</v>
      </c>
      <c r="DZ221" s="193">
        <f t="shared" si="1067"/>
        <v>0.2489954777</v>
      </c>
      <c r="EA221" s="193">
        <f t="shared" si="1067"/>
        <v>0.3029438277</v>
      </c>
      <c r="EB221" s="193">
        <f t="shared" si="1067"/>
        <v>0.2798710108</v>
      </c>
      <c r="EC221" s="193">
        <f t="shared" si="1067"/>
        <v>0.2208398676</v>
      </c>
      <c r="ED221" s="193">
        <f t="shared" si="1067"/>
        <v>0.1616627068</v>
      </c>
      <c r="EE221" s="193">
        <f t="shared" si="1067"/>
        <v>0.1256820555</v>
      </c>
      <c r="EF221" s="193">
        <f t="shared" si="1067"/>
        <v>0.05636685898</v>
      </c>
      <c r="EG221" s="193">
        <f t="shared" si="1067"/>
        <v>0</v>
      </c>
      <c r="EH221" s="193">
        <f t="shared" si="1067"/>
        <v>0</v>
      </c>
      <c r="EI221" s="193">
        <f t="shared" si="1067"/>
        <v>0</v>
      </c>
      <c r="EJ221" s="193">
        <f t="shared" si="1067"/>
        <v>0</v>
      </c>
      <c r="EK221" s="193">
        <f t="shared" si="1067"/>
        <v>0</v>
      </c>
      <c r="EL221" s="193">
        <f t="shared" si="1067"/>
        <v>0</v>
      </c>
      <c r="EM221" s="193">
        <f t="shared" si="1067"/>
        <v>0</v>
      </c>
      <c r="EN221" s="193">
        <f t="shared" si="1067"/>
        <v>0</v>
      </c>
      <c r="EO221" s="193">
        <f t="shared" si="1067"/>
        <v>0</v>
      </c>
      <c r="EP221" s="193">
        <f t="shared" si="1067"/>
        <v>0</v>
      </c>
      <c r="EQ221" s="193">
        <f t="shared" si="1067"/>
        <v>0</v>
      </c>
      <c r="ER221" s="193">
        <f t="shared" si="1067"/>
        <v>0</v>
      </c>
      <c r="ES221" s="193">
        <f t="shared" si="1067"/>
        <v>0</v>
      </c>
      <c r="ET221" s="193">
        <f t="shared" si="1067"/>
        <v>0</v>
      </c>
      <c r="EU221" s="193">
        <f t="shared" si="19"/>
        <v>4.851145765</v>
      </c>
      <c r="EV221" s="193">
        <f t="shared" ref="EV221:GQ221" si="1068">BB221-CY221</f>
        <v>0</v>
      </c>
      <c r="EW221" s="193">
        <f t="shared" si="1068"/>
        <v>0</v>
      </c>
      <c r="EX221" s="193">
        <f t="shared" si="1068"/>
        <v>0</v>
      </c>
      <c r="EY221" s="193">
        <f t="shared" si="1068"/>
        <v>0</v>
      </c>
      <c r="EZ221" s="193">
        <f t="shared" si="1068"/>
        <v>0</v>
      </c>
      <c r="FA221" s="193">
        <f t="shared" si="1068"/>
        <v>0</v>
      </c>
      <c r="FB221" s="193">
        <f t="shared" si="1068"/>
        <v>0</v>
      </c>
      <c r="FC221" s="193">
        <f t="shared" si="1068"/>
        <v>0</v>
      </c>
      <c r="FD221" s="193">
        <f t="shared" si="1068"/>
        <v>0</v>
      </c>
      <c r="FE221" s="193">
        <f t="shared" si="1068"/>
        <v>0.006358194585</v>
      </c>
      <c r="FF221" s="193">
        <f t="shared" si="1068"/>
        <v>0.01765585523</v>
      </c>
      <c r="FG221" s="193">
        <f t="shared" si="1068"/>
        <v>0.04026567963</v>
      </c>
      <c r="FH221" s="193">
        <f t="shared" si="1068"/>
        <v>0.07730588394</v>
      </c>
      <c r="FI221" s="193">
        <f t="shared" si="1068"/>
        <v>0.1185830659</v>
      </c>
      <c r="FJ221" s="193">
        <f t="shared" si="1068"/>
        <v>0.1370115153</v>
      </c>
      <c r="FK221" s="193">
        <f t="shared" si="1068"/>
        <v>0.153036254</v>
      </c>
      <c r="FL221" s="193">
        <f t="shared" si="1068"/>
        <v>0.1862875866</v>
      </c>
      <c r="FM221" s="193">
        <f t="shared" si="1068"/>
        <v>0.2059178915</v>
      </c>
      <c r="FN221" s="193">
        <f t="shared" si="1068"/>
        <v>0.2139302608</v>
      </c>
      <c r="FO221" s="193">
        <f t="shared" si="1068"/>
        <v>0.2279519071</v>
      </c>
      <c r="FP221" s="193">
        <f t="shared" si="1068"/>
        <v>0.2291537625</v>
      </c>
      <c r="FQ221" s="193">
        <f t="shared" si="1068"/>
        <v>0.2131290239</v>
      </c>
      <c r="FR221" s="193">
        <f t="shared" si="1068"/>
        <v>0.2279519071</v>
      </c>
      <c r="FS221" s="193">
        <f t="shared" si="1068"/>
        <v>0.2039147991</v>
      </c>
      <c r="FT221" s="193">
        <f t="shared" si="1068"/>
        <v>0.2207407747</v>
      </c>
      <c r="FU221" s="193">
        <f t="shared" si="1068"/>
        <v>0.21152655</v>
      </c>
      <c r="FV221" s="193">
        <f t="shared" si="1068"/>
        <v>0.2111259315</v>
      </c>
      <c r="FW221" s="193">
        <f t="shared" si="1068"/>
        <v>0.2127284054</v>
      </c>
      <c r="FX221" s="193">
        <f t="shared" si="1068"/>
        <v>0.2043154176</v>
      </c>
      <c r="FY221" s="193">
        <f t="shared" si="1068"/>
        <v>0.2011104699</v>
      </c>
      <c r="FZ221" s="193">
        <f t="shared" si="1068"/>
        <v>0.194299956</v>
      </c>
      <c r="GA221" s="193">
        <f t="shared" si="1068"/>
        <v>0.1951011929</v>
      </c>
      <c r="GB221" s="193">
        <f t="shared" si="1068"/>
        <v>0.1918962452</v>
      </c>
      <c r="GC221" s="193">
        <f t="shared" si="1068"/>
        <v>0.2003092329</v>
      </c>
      <c r="GD221" s="193">
        <f t="shared" si="1068"/>
        <v>0.1921859178</v>
      </c>
      <c r="GE221" s="193">
        <f t="shared" si="1068"/>
        <v>0.139862149</v>
      </c>
      <c r="GF221" s="193">
        <f t="shared" si="1068"/>
        <v>0.09330722349</v>
      </c>
      <c r="GG221" s="193">
        <f t="shared" si="1068"/>
        <v>0.06818764246</v>
      </c>
      <c r="GH221" s="193">
        <f t="shared" si="1068"/>
        <v>0.03444496462</v>
      </c>
      <c r="GI221" s="193">
        <f t="shared" si="1068"/>
        <v>0.01791553062</v>
      </c>
      <c r="GJ221" s="193">
        <f t="shared" si="1068"/>
        <v>0.003575470235</v>
      </c>
      <c r="GK221" s="193">
        <f t="shared" si="1068"/>
        <v>0.00005910337924</v>
      </c>
      <c r="GL221" s="193">
        <f t="shared" si="1068"/>
        <v>0</v>
      </c>
      <c r="GM221" s="193">
        <f t="shared" si="1068"/>
        <v>0</v>
      </c>
      <c r="GN221" s="193">
        <f t="shared" si="1068"/>
        <v>0</v>
      </c>
      <c r="GO221" s="193">
        <f t="shared" si="1068"/>
        <v>0</v>
      </c>
      <c r="GP221" s="193">
        <f t="shared" si="1068"/>
        <v>0</v>
      </c>
      <c r="GQ221" s="193">
        <f t="shared" si="1068"/>
        <v>0</v>
      </c>
      <c r="GR221" s="193">
        <f t="shared" si="21"/>
        <v>4.071428707</v>
      </c>
      <c r="GS221" s="193">
        <f t="shared" ref="GS221:IN221" si="1069">E221-EV221</f>
        <v>0.1602473864</v>
      </c>
      <c r="GT221" s="193">
        <f t="shared" si="1069"/>
        <v>0.1410177</v>
      </c>
      <c r="GU221" s="193">
        <f t="shared" si="1069"/>
        <v>0.1277972906</v>
      </c>
      <c r="GV221" s="193">
        <f t="shared" si="1069"/>
        <v>0.1221886321</v>
      </c>
      <c r="GW221" s="193">
        <f t="shared" si="1069"/>
        <v>0.1149774997</v>
      </c>
      <c r="GX221" s="193">
        <f t="shared" si="1069"/>
        <v>0.1097694597</v>
      </c>
      <c r="GY221" s="193">
        <f t="shared" si="1069"/>
        <v>0.1113719335</v>
      </c>
      <c r="GZ221" s="193">
        <f t="shared" si="1069"/>
        <v>0.1073657489</v>
      </c>
      <c r="HA221" s="193">
        <f t="shared" si="1069"/>
        <v>0.1029589457</v>
      </c>
      <c r="HB221" s="193">
        <f t="shared" si="1069"/>
        <v>0.1018087912</v>
      </c>
      <c r="HC221" s="193">
        <f t="shared" si="1069"/>
        <v>0.09211360442</v>
      </c>
      <c r="HD221" s="193">
        <f t="shared" si="1069"/>
        <v>0.06870254309</v>
      </c>
      <c r="HE221" s="193">
        <f t="shared" si="1069"/>
        <v>0.03566852344</v>
      </c>
      <c r="HF221" s="193">
        <f t="shared" si="1069"/>
        <v>0</v>
      </c>
      <c r="HG221" s="193">
        <f t="shared" si="1069"/>
        <v>0</v>
      </c>
      <c r="HH221" s="193">
        <f t="shared" si="1069"/>
        <v>0</v>
      </c>
      <c r="HI221" s="193">
        <f t="shared" si="1069"/>
        <v>0</v>
      </c>
      <c r="HJ221" s="193">
        <f t="shared" si="1069"/>
        <v>0</v>
      </c>
      <c r="HK221" s="193">
        <f t="shared" si="1069"/>
        <v>0</v>
      </c>
      <c r="HL221" s="193">
        <f t="shared" si="1069"/>
        <v>0</v>
      </c>
      <c r="HM221" s="193">
        <f t="shared" si="1069"/>
        <v>0</v>
      </c>
      <c r="HN221" s="193">
        <f t="shared" si="1069"/>
        <v>0</v>
      </c>
      <c r="HO221" s="193">
        <f t="shared" si="1069"/>
        <v>0</v>
      </c>
      <c r="HP221" s="193">
        <f t="shared" si="1069"/>
        <v>0</v>
      </c>
      <c r="HQ221" s="193">
        <f t="shared" si="1069"/>
        <v>0</v>
      </c>
      <c r="HR221" s="193">
        <f t="shared" si="1069"/>
        <v>0</v>
      </c>
      <c r="HS221" s="193">
        <f t="shared" si="1069"/>
        <v>0</v>
      </c>
      <c r="HT221" s="193">
        <f t="shared" si="1069"/>
        <v>0</v>
      </c>
      <c r="HU221" s="193">
        <f t="shared" si="1069"/>
        <v>0</v>
      </c>
      <c r="HV221" s="193">
        <f t="shared" si="1069"/>
        <v>0</v>
      </c>
      <c r="HW221" s="193">
        <f t="shared" si="1069"/>
        <v>0</v>
      </c>
      <c r="HX221" s="193">
        <f t="shared" si="1069"/>
        <v>0</v>
      </c>
      <c r="HY221" s="193">
        <f t="shared" si="1069"/>
        <v>0</v>
      </c>
      <c r="HZ221" s="193">
        <f t="shared" si="1069"/>
        <v>0</v>
      </c>
      <c r="IA221" s="193">
        <f t="shared" si="1069"/>
        <v>0.03015733073</v>
      </c>
      <c r="IB221" s="193">
        <f t="shared" si="1069"/>
        <v>0.1065182075</v>
      </c>
      <c r="IC221" s="193">
        <f t="shared" si="1069"/>
        <v>0.1510700407</v>
      </c>
      <c r="ID221" s="193">
        <f t="shared" si="1069"/>
        <v>0.1693791078</v>
      </c>
      <c r="IE221" s="193">
        <f t="shared" si="1069"/>
        <v>0.2191465243</v>
      </c>
      <c r="IF221" s="193">
        <f t="shared" si="1069"/>
        <v>0.2168468904</v>
      </c>
      <c r="IG221" s="193">
        <f t="shared" si="1069"/>
        <v>0.234792517</v>
      </c>
      <c r="IH221" s="193">
        <f t="shared" si="1069"/>
        <v>0.2399113577</v>
      </c>
      <c r="II221" s="193">
        <f t="shared" si="1069"/>
        <v>0.240771698</v>
      </c>
      <c r="IJ221" s="193">
        <f t="shared" si="1069"/>
        <v>0.2411723165</v>
      </c>
      <c r="IK221" s="193">
        <f t="shared" si="1069"/>
        <v>0.2315574733</v>
      </c>
      <c r="IL221" s="193">
        <f t="shared" si="1069"/>
        <v>0.2187376824</v>
      </c>
      <c r="IM221" s="193">
        <f t="shared" si="1069"/>
        <v>0.1991073775</v>
      </c>
      <c r="IN221" s="193">
        <f t="shared" si="1069"/>
        <v>0.176272125</v>
      </c>
      <c r="IO221" s="193">
        <f t="shared" si="23"/>
        <v>2.675440649</v>
      </c>
      <c r="IP221" s="193">
        <f t="shared" si="29"/>
        <v>1.094873789</v>
      </c>
      <c r="IQ221" s="193">
        <f t="shared" ref="IQ221:KK221" si="1070">MAX((MIN(CZ221+IP221,$IO$7))-GT221,0)</f>
        <v>0.9538560892</v>
      </c>
      <c r="IR221" s="193">
        <f t="shared" si="1070"/>
        <v>0.8260587986</v>
      </c>
      <c r="IS221" s="193">
        <f t="shared" si="1070"/>
        <v>0.7038701665</v>
      </c>
      <c r="IT221" s="193">
        <f t="shared" si="1070"/>
        <v>0.5888926668</v>
      </c>
      <c r="IU221" s="193">
        <f t="shared" si="1070"/>
        <v>0.4791232071</v>
      </c>
      <c r="IV221" s="193">
        <f t="shared" si="1070"/>
        <v>0.3677512736</v>
      </c>
      <c r="IW221" s="193">
        <f t="shared" si="1070"/>
        <v>0.2603855248</v>
      </c>
      <c r="IX221" s="193">
        <f t="shared" si="1070"/>
        <v>0.157426579</v>
      </c>
      <c r="IY221" s="193">
        <f t="shared" si="1070"/>
        <v>0.05561778784</v>
      </c>
      <c r="IZ221" s="193">
        <f t="shared" si="1070"/>
        <v>0</v>
      </c>
      <c r="JA221" s="193">
        <f t="shared" si="1070"/>
        <v>0</v>
      </c>
      <c r="JB221" s="193">
        <f t="shared" si="1070"/>
        <v>0</v>
      </c>
      <c r="JC221" s="193">
        <f t="shared" si="1070"/>
        <v>0.004072335558</v>
      </c>
      <c r="JD221" s="193">
        <f t="shared" si="1070"/>
        <v>0.05151879951</v>
      </c>
      <c r="JE221" s="193">
        <f t="shared" si="1070"/>
        <v>0.1539111104</v>
      </c>
      <c r="JF221" s="193">
        <f t="shared" si="1070"/>
        <v>0.2717317856</v>
      </c>
      <c r="JG221" s="193">
        <f t="shared" si="1070"/>
        <v>0.4436211406</v>
      </c>
      <c r="JH221" s="193">
        <f t="shared" si="1070"/>
        <v>0.6980421969</v>
      </c>
      <c r="JI221" s="193">
        <f t="shared" si="1070"/>
        <v>0.9269963396</v>
      </c>
      <c r="JJ221" s="193">
        <f t="shared" si="1070"/>
        <v>1.195449449</v>
      </c>
      <c r="JK221" s="193">
        <f t="shared" si="1070"/>
        <v>1.477190659</v>
      </c>
      <c r="JL221" s="193">
        <f t="shared" si="1070"/>
        <v>1.77170257</v>
      </c>
      <c r="JM221" s="193">
        <f t="shared" si="1070"/>
        <v>2.068363267</v>
      </c>
      <c r="JN221" s="193">
        <f t="shared" si="1070"/>
        <v>2.366100458</v>
      </c>
      <c r="JO221" s="193">
        <f t="shared" si="1070"/>
        <v>2.691526949</v>
      </c>
      <c r="JP221" s="193">
        <f t="shared" si="1070"/>
        <v>3.005920291</v>
      </c>
      <c r="JQ221" s="193">
        <f t="shared" si="1070"/>
        <v>3.254915768</v>
      </c>
      <c r="JR221" s="193">
        <f t="shared" si="1070"/>
        <v>3.557859596</v>
      </c>
      <c r="JS221" s="193">
        <f t="shared" si="1070"/>
        <v>3.837730607</v>
      </c>
      <c r="JT221" s="193">
        <f t="shared" si="1070"/>
        <v>4.058570475</v>
      </c>
      <c r="JU221" s="193">
        <f t="shared" si="1070"/>
        <v>4.220233181</v>
      </c>
      <c r="JV221" s="193">
        <f t="shared" si="1070"/>
        <v>4.345915237</v>
      </c>
      <c r="JW221" s="193">
        <f t="shared" si="1070"/>
        <v>4.402282096</v>
      </c>
      <c r="JX221" s="193">
        <f t="shared" si="1070"/>
        <v>4.372124765</v>
      </c>
      <c r="JY221" s="193">
        <f t="shared" si="1070"/>
        <v>4.265606558</v>
      </c>
      <c r="JZ221" s="193">
        <f t="shared" si="1070"/>
        <v>4.114536517</v>
      </c>
      <c r="KA221" s="193">
        <f t="shared" si="1070"/>
        <v>3.945157409</v>
      </c>
      <c r="KB221" s="193">
        <f t="shared" si="1070"/>
        <v>3.726010885</v>
      </c>
      <c r="KC221" s="193">
        <f t="shared" si="1070"/>
        <v>3.509163994</v>
      </c>
      <c r="KD221" s="193">
        <f t="shared" si="1070"/>
        <v>3.274371477</v>
      </c>
      <c r="KE221" s="193">
        <f t="shared" si="1070"/>
        <v>3.03446012</v>
      </c>
      <c r="KF221" s="193">
        <f t="shared" si="1070"/>
        <v>2.793688422</v>
      </c>
      <c r="KG221" s="193">
        <f t="shared" si="1070"/>
        <v>2.552516105</v>
      </c>
      <c r="KH221" s="193">
        <f t="shared" si="1070"/>
        <v>2.320958632</v>
      </c>
      <c r="KI221" s="193">
        <f t="shared" si="1070"/>
        <v>2.10222095</v>
      </c>
      <c r="KJ221" s="193">
        <f t="shared" si="1070"/>
        <v>1.903113572</v>
      </c>
      <c r="KK221" s="193">
        <f t="shared" si="1070"/>
        <v>1.726841447</v>
      </c>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row>
    <row r="222" ht="14.25" customHeight="1">
      <c r="A222" s="1">
        <v>7.0</v>
      </c>
      <c r="B222" s="1">
        <f t="shared" ref="B222:C222" si="1071">B221+1</f>
        <v>212</v>
      </c>
      <c r="C222" s="267">
        <f t="shared" si="1071"/>
        <v>43677</v>
      </c>
      <c r="D222" s="193">
        <f t="shared" si="15"/>
        <v>9.412130238</v>
      </c>
      <c r="E222" s="193">
        <f>(SUMIFS(Profile!$F$2:$F$17521,Profile!$B$2:$B$17521,$B222,Profile!$C$2:$C$17521,E$8))*$C$6</f>
        <v>0.153036254</v>
      </c>
      <c r="F222" s="193">
        <f>(SUMIFS(Profile!$F$2:$F$17521,Profile!$B$2:$B$17521,$B222,Profile!$C$2:$C$17521,F$8))*$C$6</f>
        <v>0.1410177</v>
      </c>
      <c r="G222" s="193">
        <f>(SUMIFS(Profile!$F$2:$F$17521,Profile!$B$2:$B$17521,$B222,Profile!$C$2:$C$17521,G$8))*$C$6</f>
        <v>0.1330053307</v>
      </c>
      <c r="H222" s="193">
        <f>(SUMIFS(Profile!$F$2:$F$17521,Profile!$B$2:$B$17521,$B222,Profile!$C$2:$C$17521,H$8))*$C$6</f>
        <v>0.123791106</v>
      </c>
      <c r="I222" s="193">
        <f>(SUMIFS(Profile!$F$2:$F$17521,Profile!$B$2:$B$17521,$B222,Profile!$C$2:$C$17521,I$8))*$C$6</f>
        <v>0.117781829</v>
      </c>
      <c r="J222" s="193">
        <f>(SUMIFS(Profile!$F$2:$F$17521,Profile!$B$2:$B$17521,$B222,Profile!$C$2:$C$17521,J$8))*$C$6</f>
        <v>0.1121731704</v>
      </c>
      <c r="K222" s="193">
        <f>(SUMIFS(Profile!$F$2:$F$17521,Profile!$B$2:$B$17521,$B222,Profile!$C$2:$C$17521,K$8))*$C$6</f>
        <v>0.1113719335</v>
      </c>
      <c r="L222" s="193">
        <f>(SUMIFS(Profile!$F$2:$F$17521,Profile!$B$2:$B$17521,$B222,Profile!$C$2:$C$17521,L$8))*$C$6</f>
        <v>0.1081669858</v>
      </c>
      <c r="M222" s="193">
        <f>(SUMIFS(Profile!$F$2:$F$17521,Profile!$B$2:$B$17521,$B222,Profile!$C$2:$C$17521,M$8))*$C$6</f>
        <v>0.1053626565</v>
      </c>
      <c r="N222" s="193">
        <f>(SUMIFS(Profile!$F$2:$F$17521,Profile!$B$2:$B$17521,$B222,Profile!$C$2:$C$17521,N$8))*$C$6</f>
        <v>0.1061638935</v>
      </c>
      <c r="O222" s="193">
        <f>(SUMIFS(Profile!$F$2:$F$17521,Profile!$B$2:$B$17521,$B222,Profile!$C$2:$C$17521,O$8))*$C$6</f>
        <v>0.1049620381</v>
      </c>
      <c r="P222" s="193">
        <f>(SUMIFS(Profile!$F$2:$F$17521,Profile!$B$2:$B$17521,$B222,Profile!$C$2:$C$17521,P$8))*$C$6</f>
        <v>0.1109713151</v>
      </c>
      <c r="Q222" s="193">
        <f>(SUMIFS(Profile!$F$2:$F$17521,Profile!$B$2:$B$17521,$B222,Profile!$C$2:$C$17521,Q$8))*$C$6</f>
        <v>0.116980592</v>
      </c>
      <c r="R222" s="193">
        <f>(SUMIFS(Profile!$F$2:$F$17521,Profile!$B$2:$B$17521,$B222,Profile!$C$2:$C$17521,R$8))*$C$6</f>
        <v>0.1213873952</v>
      </c>
      <c r="S222" s="193">
        <f>(SUMIFS(Profile!$F$2:$F$17521,Profile!$B$2:$B$17521,$B222,Profile!$C$2:$C$17521,S$8))*$C$6</f>
        <v>0.1326047122</v>
      </c>
      <c r="T222" s="193">
        <f>(SUMIFS(Profile!$F$2:$F$17521,Profile!$B$2:$B$17521,$B222,Profile!$C$2:$C$17521,T$8))*$C$6</f>
        <v>0.1510331616</v>
      </c>
      <c r="U222" s="193">
        <f>(SUMIFS(Profile!$F$2:$F$17521,Profile!$B$2:$B$17521,$B222,Profile!$C$2:$C$17521,U$8))*$C$6</f>
        <v>0.1774739804</v>
      </c>
      <c r="V222" s="193">
        <f>(SUMIFS(Profile!$F$2:$F$17521,Profile!$B$2:$B$17521,$B222,Profile!$C$2:$C$17521,V$8))*$C$6</f>
        <v>0.1983061406</v>
      </c>
      <c r="W222" s="193">
        <f>(SUMIFS(Profile!$F$2:$F$17521,Profile!$B$2:$B$17521,$B222,Profile!$C$2:$C$17521,W$8))*$C$6</f>
        <v>0.2047160361</v>
      </c>
      <c r="X222" s="193">
        <f>(SUMIFS(Profile!$F$2:$F$17521,Profile!$B$2:$B$17521,$B222,Profile!$C$2:$C$17521,X$8))*$C$6</f>
        <v>0.2203401562</v>
      </c>
      <c r="Y222" s="193">
        <f>(SUMIFS(Profile!$F$2:$F$17521,Profile!$B$2:$B$17521,$B222,Profile!$C$2:$C$17521,Y$8))*$C$6</f>
        <v>0.2343618025</v>
      </c>
      <c r="Z222" s="193">
        <f>(SUMIFS(Profile!$F$2:$F$17521,Profile!$B$2:$B$17521,$B222,Profile!$C$2:$C$17521,Z$8))*$C$6</f>
        <v>0.2291537625</v>
      </c>
      <c r="AA222" s="193">
        <f>(SUMIFS(Profile!$F$2:$F$17521,Profile!$B$2:$B$17521,$B222,Profile!$C$2:$C$17521,AA$8))*$C$6</f>
        <v>0.2291537625</v>
      </c>
      <c r="AB222" s="193">
        <f>(SUMIFS(Profile!$F$2:$F$17521,Profile!$B$2:$B$17521,$B222,Profile!$C$2:$C$17521,AB$8))*$C$6</f>
        <v>0.2315574733</v>
      </c>
      <c r="AC222" s="193">
        <f>(SUMIFS(Profile!$F$2:$F$17521,Profile!$B$2:$B$17521,$B222,Profile!$C$2:$C$17521,AC$8))*$C$6</f>
        <v>0.2359642764</v>
      </c>
      <c r="AD222" s="193">
        <f>(SUMIFS(Profile!$F$2:$F$17521,Profile!$B$2:$B$17521,$B222,Profile!$C$2:$C$17521,AD$8))*$C$6</f>
        <v>0.2451785011</v>
      </c>
      <c r="AE222" s="193">
        <f>(SUMIFS(Profile!$F$2:$F$17521,Profile!$B$2:$B$17521,$B222,Profile!$C$2:$C$17521,AE$8))*$C$6</f>
        <v>0.2395698426</v>
      </c>
      <c r="AF222" s="193">
        <f>(SUMIFS(Profile!$F$2:$F$17521,Profile!$B$2:$B$17521,$B222,Profile!$C$2:$C$17521,AF$8))*$C$6</f>
        <v>0.2283525256</v>
      </c>
      <c r="AG222" s="193">
        <f>(SUMIFS(Profile!$F$2:$F$17521,Profile!$B$2:$B$17521,$B222,Profile!$C$2:$C$17521,AG$8))*$C$6</f>
        <v>0.2183370639</v>
      </c>
      <c r="AH222" s="193">
        <f>(SUMIFS(Profile!$F$2:$F$17521,Profile!$B$2:$B$17521,$B222,Profile!$C$2:$C$17521,AH$8))*$C$6</f>
        <v>0.2255481963</v>
      </c>
      <c r="AI222" s="193">
        <f>(SUMIFS(Profile!$F$2:$F$17521,Profile!$B$2:$B$17521,$B222,Profile!$C$2:$C$17521,AI$8))*$C$6</f>
        <v>0.2303556179</v>
      </c>
      <c r="AJ222" s="193">
        <f>(SUMIFS(Profile!$F$2:$F$17521,Profile!$B$2:$B$17521,$B222,Profile!$C$2:$C$17521,AJ$8))*$C$6</f>
        <v>0.2255481963</v>
      </c>
      <c r="AK222" s="193">
        <f>(SUMIFS(Profile!$F$2:$F$17521,Profile!$B$2:$B$17521,$B222,Profile!$C$2:$C$17521,AK$8))*$C$6</f>
        <v>0.2323587102</v>
      </c>
      <c r="AL222" s="193">
        <f>(SUMIFS(Profile!$F$2:$F$17521,Profile!$B$2:$B$17521,$B222,Profile!$C$2:$C$17521,AL$8))*$C$6</f>
        <v>0.2423741719</v>
      </c>
      <c r="AM222" s="193">
        <f>(SUMIFS(Profile!$F$2:$F$17521,Profile!$B$2:$B$17521,$B222,Profile!$C$2:$C$17521,AM$8))*$C$6</f>
        <v>0.2628057136</v>
      </c>
      <c r="AN222" s="193">
        <f>(SUMIFS(Profile!$F$2:$F$17521,Profile!$B$2:$B$17521,$B222,Profile!$C$2:$C$17521,AN$8))*$C$6</f>
        <v>0.2816347815</v>
      </c>
      <c r="AO222" s="193">
        <f>(SUMIFS(Profile!$F$2:$F$17521,Profile!$B$2:$B$17521,$B222,Profile!$C$2:$C$17521,AO$8))*$C$6</f>
        <v>0.2716193199</v>
      </c>
      <c r="AP222" s="193">
        <f>(SUMIFS(Profile!$F$2:$F$17521,Profile!$B$2:$B$17521,$B222,Profile!$C$2:$C$17521,AP$8))*$C$6</f>
        <v>0.257998292</v>
      </c>
      <c r="AQ222" s="193">
        <f>(SUMIFS(Profile!$F$2:$F$17521,Profile!$B$2:$B$17521,$B222,Profile!$C$2:$C$17521,AQ$8))*$C$6</f>
        <v>0.2644081875</v>
      </c>
      <c r="AR222" s="193">
        <f>(SUMIFS(Profile!$F$2:$F$17521,Profile!$B$2:$B$17521,$B222,Profile!$C$2:$C$17521,AR$8))*$C$6</f>
        <v>0.2451785011</v>
      </c>
      <c r="AS222" s="193">
        <f>(SUMIFS(Profile!$F$2:$F$17521,Profile!$B$2:$B$17521,$B222,Profile!$C$2:$C$17521,AS$8))*$C$6</f>
        <v>0.2499859227</v>
      </c>
      <c r="AT222" s="193">
        <f>(SUMIFS(Profile!$F$2:$F$17521,Profile!$B$2:$B$17521,$B222,Profile!$C$2:$C$17521,AT$8))*$C$6</f>
        <v>0.2499859227</v>
      </c>
      <c r="AU222" s="193">
        <f>(SUMIFS(Profile!$F$2:$F$17521,Profile!$B$2:$B$17521,$B222,Profile!$C$2:$C$17521,AU$8))*$C$6</f>
        <v>0.2559951997</v>
      </c>
      <c r="AV222" s="193">
        <f>(SUMIFS(Profile!$F$2:$F$17521,Profile!$B$2:$B$17521,$B222,Profile!$C$2:$C$17521,AV$8))*$C$6</f>
        <v>0.2463803565</v>
      </c>
      <c r="AW222" s="193">
        <f>(SUMIFS(Profile!$F$2:$F$17521,Profile!$B$2:$B$17521,$B222,Profile!$C$2:$C$17521,AW$8))*$C$6</f>
        <v>0.2363648949</v>
      </c>
      <c r="AX222" s="193">
        <f>(SUMIFS(Profile!$F$2:$F$17521,Profile!$B$2:$B$17521,$B222,Profile!$C$2:$C$17521,AX$8))*$C$6</f>
        <v>0.2251475778</v>
      </c>
      <c r="AY222" s="193">
        <f>(SUMIFS(Profile!$F$2:$F$17521,Profile!$B$2:$B$17521,$B222,Profile!$C$2:$C$17521,AY$8))*$C$6</f>
        <v>0.1971042852</v>
      </c>
      <c r="AZ222" s="193">
        <f>(SUMIFS(Profile!$F$2:$F$17521,Profile!$B$2:$B$17521,$B222,Profile!$C$2:$C$17521,AZ$8))*$C$6</f>
        <v>0.1690609926</v>
      </c>
      <c r="BA222" s="193">
        <f t="shared" si="16"/>
        <v>9.31066695</v>
      </c>
      <c r="BB222" s="193">
        <f>(SUMIFS(Profile!$E$2:$E$17521,Profile!$B$2:$B$17521,$B222,Profile!$C$2:$C$17521,BB$8))*$C$9</f>
        <v>0</v>
      </c>
      <c r="BC222" s="193">
        <f>(SUMIFS(Profile!$E$2:$E$17521,Profile!$B$2:$B$17521,$B222,Profile!$C$2:$C$17521,BC$8))*$C$9</f>
        <v>0</v>
      </c>
      <c r="BD222" s="193">
        <f>(SUMIFS(Profile!$E$2:$E$17521,Profile!$B$2:$B$17521,$B222,Profile!$C$2:$C$17521,BD$8))*$C$9</f>
        <v>0</v>
      </c>
      <c r="BE222" s="193">
        <f>(SUMIFS(Profile!$E$2:$E$17521,Profile!$B$2:$B$17521,$B222,Profile!$C$2:$C$17521,BE$8))*$C$9</f>
        <v>0</v>
      </c>
      <c r="BF222" s="193">
        <f>(SUMIFS(Profile!$E$2:$E$17521,Profile!$B$2:$B$17521,$B222,Profile!$C$2:$C$17521,BF$8))*$C$9</f>
        <v>0</v>
      </c>
      <c r="BG222" s="193">
        <f>(SUMIFS(Profile!$E$2:$E$17521,Profile!$B$2:$B$17521,$B222,Profile!$C$2:$C$17521,BG$8))*$C$9</f>
        <v>0</v>
      </c>
      <c r="BH222" s="193">
        <f>(SUMIFS(Profile!$E$2:$E$17521,Profile!$B$2:$B$17521,$B222,Profile!$C$2:$C$17521,BH$8))*$C$9</f>
        <v>0</v>
      </c>
      <c r="BI222" s="193">
        <f>(SUMIFS(Profile!$E$2:$E$17521,Profile!$B$2:$B$17521,$B222,Profile!$C$2:$C$17521,BI$8))*$C$9</f>
        <v>0</v>
      </c>
      <c r="BJ222" s="193">
        <f>(SUMIFS(Profile!$E$2:$E$17521,Profile!$B$2:$B$17521,$B222,Profile!$C$2:$C$17521,BJ$8))*$C$9</f>
        <v>0.005544628764</v>
      </c>
      <c r="BK222" s="193">
        <f>(SUMIFS(Profile!$E$2:$E$17521,Profile!$B$2:$B$17521,$B222,Profile!$C$2:$C$17521,BK$8))*$C$9</f>
        <v>0.006686241993</v>
      </c>
      <c r="BL222" s="193">
        <f>(SUMIFS(Profile!$E$2:$E$17521,Profile!$B$2:$B$17521,$B222,Profile!$C$2:$C$17521,BL$8))*$C$9</f>
        <v>0.01900624652</v>
      </c>
      <c r="BM222" s="193">
        <f>(SUMIFS(Profile!$E$2:$E$17521,Profile!$B$2:$B$17521,$B222,Profile!$C$2:$C$17521,BM$8))*$C$9</f>
        <v>0.04513741132</v>
      </c>
      <c r="BN222" s="193">
        <f>(SUMIFS(Profile!$E$2:$E$17521,Profile!$B$2:$B$17521,$B222,Profile!$C$2:$C$17521,BN$8))*$C$9</f>
        <v>0.08441383704</v>
      </c>
      <c r="BO222" s="193">
        <f>(SUMIFS(Profile!$E$2:$E$17521,Profile!$B$2:$B$17521,$B222,Profile!$C$2:$C$17521,BO$8))*$C$9</f>
        <v>0.136018122</v>
      </c>
      <c r="BP222" s="193">
        <f>(SUMIFS(Profile!$E$2:$E$17521,Profile!$B$2:$B$17521,$B222,Profile!$C$2:$C$17521,BP$8))*$C$9</f>
        <v>0.2029335799</v>
      </c>
      <c r="BQ222" s="193">
        <f>(SUMIFS(Profile!$E$2:$E$17521,Profile!$B$2:$B$17521,$B222,Profile!$C$2:$C$17521,BQ$8))*$C$9</f>
        <v>0.2852716294</v>
      </c>
      <c r="BR222" s="193">
        <f>(SUMIFS(Profile!$E$2:$E$17521,Profile!$B$2:$B$17521,$B222,Profile!$C$2:$C$17521,BR$8))*$C$9</f>
        <v>0.3449627766</v>
      </c>
      <c r="BS222" s="193">
        <f>(SUMIFS(Profile!$E$2:$E$17521,Profile!$B$2:$B$17521,$B222,Profile!$C$2:$C$17521,BS$8))*$C$9</f>
        <v>0.4077863974</v>
      </c>
      <c r="BT222" s="193">
        <f>(SUMIFS(Profile!$E$2:$E$17521,Profile!$B$2:$B$17521,$B222,Profile!$C$2:$C$17521,BT$8))*$C$9</f>
        <v>0.4523501554</v>
      </c>
      <c r="BU222" s="193">
        <f>(SUMIFS(Profile!$E$2:$E$17521,Profile!$B$2:$B$17521,$B222,Profile!$C$2:$C$17521,BU$8))*$C$9</f>
        <v>0.5108201612</v>
      </c>
      <c r="BV222" s="193">
        <f>(SUMIFS(Profile!$E$2:$E$17521,Profile!$B$2:$B$17521,$B222,Profile!$C$2:$C$17521,BV$8))*$C$9</f>
        <v>0.5370512524</v>
      </c>
      <c r="BW222" s="193">
        <f>(SUMIFS(Profile!$E$2:$E$17521,Profile!$B$2:$B$17521,$B222,Profile!$C$2:$C$17521,BW$8))*$C$9</f>
        <v>0.5558507323</v>
      </c>
      <c r="BX222" s="193">
        <f>(SUMIFS(Profile!$E$2:$E$17521,Profile!$B$2:$B$17521,$B222,Profile!$C$2:$C$17521,BX$8))*$C$9</f>
        <v>0.5889162538</v>
      </c>
      <c r="BY222" s="193">
        <f>(SUMIFS(Profile!$E$2:$E$17521,Profile!$B$2:$B$17521,$B222,Profile!$C$2:$C$17521,BY$8))*$C$9</f>
        <v>0.548125167</v>
      </c>
      <c r="BZ222" s="193">
        <f>(SUMIFS(Profile!$E$2:$E$17521,Profile!$B$2:$B$17521,$B222,Profile!$C$2:$C$17521,BZ$8))*$C$9</f>
        <v>0.5193745597</v>
      </c>
      <c r="CA222" s="193">
        <f>(SUMIFS(Profile!$E$2:$E$17521,Profile!$B$2:$B$17521,$B222,Profile!$C$2:$C$17521,CA$8))*$C$9</f>
        <v>0.4970880061</v>
      </c>
      <c r="CB222" s="193">
        <f>(SUMIFS(Profile!$E$2:$E$17521,Profile!$B$2:$B$17521,$B222,Profile!$C$2:$C$17521,CB$8))*$C$9</f>
        <v>0.4733381349</v>
      </c>
      <c r="CC222" s="193">
        <f>(SUMIFS(Profile!$E$2:$E$17521,Profile!$B$2:$B$17521,$B222,Profile!$C$2:$C$17521,CC$8))*$C$9</f>
        <v>0.4662723327</v>
      </c>
      <c r="CD222" s="193">
        <f>(SUMIFS(Profile!$E$2:$E$17521,Profile!$B$2:$B$17521,$B222,Profile!$C$2:$C$17521,CD$8))*$C$9</f>
        <v>0.4229644232</v>
      </c>
      <c r="CE222" s="193">
        <f>(SUMIFS(Profile!$E$2:$E$17521,Profile!$B$2:$B$17521,$B222,Profile!$C$2:$C$17521,CE$8))*$C$9</f>
        <v>0.390711566</v>
      </c>
      <c r="CF222" s="193">
        <f>(SUMIFS(Profile!$E$2:$E$17521,Profile!$B$2:$B$17521,$B222,Profile!$C$2:$C$17521,CF$8))*$C$9</f>
        <v>0.3493615495</v>
      </c>
      <c r="CG222" s="193">
        <f>(SUMIFS(Profile!$E$2:$E$17521,Profile!$B$2:$B$17521,$B222,Profile!$C$2:$C$17521,CG$8))*$C$9</f>
        <v>0.3184050831</v>
      </c>
      <c r="CH222" s="193">
        <f>(SUMIFS(Profile!$E$2:$E$17521,Profile!$B$2:$B$17521,$B222,Profile!$C$2:$C$17521,CH$8))*$C$9</f>
        <v>0.2921478313</v>
      </c>
      <c r="CI222" s="193">
        <f>(SUMIFS(Profile!$E$2:$E$17521,Profile!$B$2:$B$17521,$B222,Profile!$C$2:$C$17521,CI$8))*$C$9</f>
        <v>0.2455395685</v>
      </c>
      <c r="CJ222" s="193">
        <f>(SUMIFS(Profile!$E$2:$E$17521,Profile!$B$2:$B$17521,$B222,Profile!$C$2:$C$17521,CJ$8))*$C$9</f>
        <v>0.2045811839</v>
      </c>
      <c r="CK222" s="193">
        <f>(SUMIFS(Profile!$E$2:$E$17521,Profile!$B$2:$B$17521,$B222,Profile!$C$2:$C$17521,CK$8))*$C$9</f>
        <v>0.158476024</v>
      </c>
      <c r="CL222" s="193">
        <f>(SUMIFS(Profile!$E$2:$E$17521,Profile!$B$2:$B$17521,$B222,Profile!$C$2:$C$17521,CL$8))*$C$9</f>
        <v>0.111636647</v>
      </c>
      <c r="CM222" s="193">
        <f>(SUMIFS(Profile!$E$2:$E$17521,Profile!$B$2:$B$17521,$B222,Profile!$C$2:$C$17521,CM$8))*$C$9</f>
        <v>0.07745086948</v>
      </c>
      <c r="CN222" s="193">
        <f>(SUMIFS(Profile!$E$2:$E$17521,Profile!$B$2:$B$17521,$B222,Profile!$C$2:$C$17521,CN$8))*$C$9</f>
        <v>0.03574395883</v>
      </c>
      <c r="CO222" s="193">
        <f>(SUMIFS(Profile!$E$2:$E$17521,Profile!$B$2:$B$17521,$B222,Profile!$C$2:$C$17521,CO$8))*$C$9</f>
        <v>0.01573749264</v>
      </c>
      <c r="CP222" s="193">
        <f>(SUMIFS(Profile!$E$2:$E$17521,Profile!$B$2:$B$17521,$B222,Profile!$C$2:$C$17521,CP$8))*$C$9</f>
        <v>0.0009010836455</v>
      </c>
      <c r="CQ222" s="193">
        <f>(SUMIFS(Profile!$E$2:$E$17521,Profile!$B$2:$B$17521,$B222,Profile!$C$2:$C$17521,CQ$8))*$C$9</f>
        <v>0.0000620422213</v>
      </c>
      <c r="CR222" s="193">
        <f>(SUMIFS(Profile!$E$2:$E$17521,Profile!$B$2:$B$17521,$B222,Profile!$C$2:$C$17521,CR$8))*$C$9</f>
        <v>0</v>
      </c>
      <c r="CS222" s="193">
        <f>(SUMIFS(Profile!$E$2:$E$17521,Profile!$B$2:$B$17521,$B222,Profile!$C$2:$C$17521,CS$8))*$C$9</f>
        <v>0</v>
      </c>
      <c r="CT222" s="193">
        <f>(SUMIFS(Profile!$E$2:$E$17521,Profile!$B$2:$B$17521,$B222,Profile!$C$2:$C$17521,CT$8))*$C$9</f>
        <v>0</v>
      </c>
      <c r="CU222" s="193">
        <f>(SUMIFS(Profile!$E$2:$E$17521,Profile!$B$2:$B$17521,$B222,Profile!$C$2:$C$17521,CU$8))*$C$9</f>
        <v>0</v>
      </c>
      <c r="CV222" s="193">
        <f>(SUMIFS(Profile!$E$2:$E$17521,Profile!$B$2:$B$17521,$B222,Profile!$C$2:$C$17521,CV$8))*$C$9</f>
        <v>0</v>
      </c>
      <c r="CW222" s="193">
        <f>(SUMIFS(Profile!$E$2:$E$17521,Profile!$B$2:$B$17521,$B222,Profile!$C$2:$C$17521,CW$8))*$C$9</f>
        <v>0</v>
      </c>
      <c r="CX222" s="193">
        <f t="shared" si="17"/>
        <v>4.091613797</v>
      </c>
      <c r="CY222" s="193">
        <f t="shared" ref="CY222:ET222" si="1072">MAX(BB222-E222,0)</f>
        <v>0</v>
      </c>
      <c r="CZ222" s="193">
        <f t="shared" si="1072"/>
        <v>0</v>
      </c>
      <c r="DA222" s="193">
        <f t="shared" si="1072"/>
        <v>0</v>
      </c>
      <c r="DB222" s="193">
        <f t="shared" si="1072"/>
        <v>0</v>
      </c>
      <c r="DC222" s="193">
        <f t="shared" si="1072"/>
        <v>0</v>
      </c>
      <c r="DD222" s="193">
        <f t="shared" si="1072"/>
        <v>0</v>
      </c>
      <c r="DE222" s="193">
        <f t="shared" si="1072"/>
        <v>0</v>
      </c>
      <c r="DF222" s="193">
        <f t="shared" si="1072"/>
        <v>0</v>
      </c>
      <c r="DG222" s="193">
        <f t="shared" si="1072"/>
        <v>0</v>
      </c>
      <c r="DH222" s="193">
        <f t="shared" si="1072"/>
        <v>0</v>
      </c>
      <c r="DI222" s="193">
        <f t="shared" si="1072"/>
        <v>0</v>
      </c>
      <c r="DJ222" s="193">
        <f t="shared" si="1072"/>
        <v>0</v>
      </c>
      <c r="DK222" s="193">
        <f t="shared" si="1072"/>
        <v>0</v>
      </c>
      <c r="DL222" s="193">
        <f t="shared" si="1072"/>
        <v>0.01463072679</v>
      </c>
      <c r="DM222" s="193">
        <f t="shared" si="1072"/>
        <v>0.07032886766</v>
      </c>
      <c r="DN222" s="193">
        <f t="shared" si="1072"/>
        <v>0.1342384678</v>
      </c>
      <c r="DO222" s="193">
        <f t="shared" si="1072"/>
        <v>0.1674887962</v>
      </c>
      <c r="DP222" s="193">
        <f t="shared" si="1072"/>
        <v>0.2094802568</v>
      </c>
      <c r="DQ222" s="193">
        <f t="shared" si="1072"/>
        <v>0.2476341193</v>
      </c>
      <c r="DR222" s="193">
        <f t="shared" si="1072"/>
        <v>0.290480005</v>
      </c>
      <c r="DS222" s="193">
        <f t="shared" si="1072"/>
        <v>0.3026894498</v>
      </c>
      <c r="DT222" s="193">
        <f t="shared" si="1072"/>
        <v>0.3266969698</v>
      </c>
      <c r="DU222" s="193">
        <f t="shared" si="1072"/>
        <v>0.3597624913</v>
      </c>
      <c r="DV222" s="193">
        <f t="shared" si="1072"/>
        <v>0.3165676937</v>
      </c>
      <c r="DW222" s="193">
        <f t="shared" si="1072"/>
        <v>0.2834102833</v>
      </c>
      <c r="DX222" s="193">
        <f t="shared" si="1072"/>
        <v>0.251909505</v>
      </c>
      <c r="DY222" s="193">
        <f t="shared" si="1072"/>
        <v>0.2337682923</v>
      </c>
      <c r="DZ222" s="193">
        <f t="shared" si="1072"/>
        <v>0.2379198072</v>
      </c>
      <c r="EA222" s="193">
        <f t="shared" si="1072"/>
        <v>0.2046273593</v>
      </c>
      <c r="EB222" s="193">
        <f t="shared" si="1072"/>
        <v>0.1651633697</v>
      </c>
      <c r="EC222" s="193">
        <f t="shared" si="1072"/>
        <v>0.1190059316</v>
      </c>
      <c r="ED222" s="193">
        <f t="shared" si="1072"/>
        <v>0.09285688681</v>
      </c>
      <c r="EE222" s="193">
        <f t="shared" si="1072"/>
        <v>0.05978912108</v>
      </c>
      <c r="EF222" s="193">
        <f t="shared" si="1072"/>
        <v>0.003165396631</v>
      </c>
      <c r="EG222" s="193">
        <f t="shared" si="1072"/>
        <v>0</v>
      </c>
      <c r="EH222" s="193">
        <f t="shared" si="1072"/>
        <v>0</v>
      </c>
      <c r="EI222" s="193">
        <f t="shared" si="1072"/>
        <v>0</v>
      </c>
      <c r="EJ222" s="193">
        <f t="shared" si="1072"/>
        <v>0</v>
      </c>
      <c r="EK222" s="193">
        <f t="shared" si="1072"/>
        <v>0</v>
      </c>
      <c r="EL222" s="193">
        <f t="shared" si="1072"/>
        <v>0</v>
      </c>
      <c r="EM222" s="193">
        <f t="shared" si="1072"/>
        <v>0</v>
      </c>
      <c r="EN222" s="193">
        <f t="shared" si="1072"/>
        <v>0</v>
      </c>
      <c r="EO222" s="193">
        <f t="shared" si="1072"/>
        <v>0</v>
      </c>
      <c r="EP222" s="193">
        <f t="shared" si="1072"/>
        <v>0</v>
      </c>
      <c r="EQ222" s="193">
        <f t="shared" si="1072"/>
        <v>0</v>
      </c>
      <c r="ER222" s="193">
        <f t="shared" si="1072"/>
        <v>0</v>
      </c>
      <c r="ES222" s="193">
        <f t="shared" si="1072"/>
        <v>0</v>
      </c>
      <c r="ET222" s="193">
        <f t="shared" si="1072"/>
        <v>0</v>
      </c>
      <c r="EU222" s="193">
        <f t="shared" si="19"/>
        <v>5.219053153</v>
      </c>
      <c r="EV222" s="193">
        <f t="shared" ref="EV222:GQ222" si="1073">BB222-CY222</f>
        <v>0</v>
      </c>
      <c r="EW222" s="193">
        <f t="shared" si="1073"/>
        <v>0</v>
      </c>
      <c r="EX222" s="193">
        <f t="shared" si="1073"/>
        <v>0</v>
      </c>
      <c r="EY222" s="193">
        <f t="shared" si="1073"/>
        <v>0</v>
      </c>
      <c r="EZ222" s="193">
        <f t="shared" si="1073"/>
        <v>0</v>
      </c>
      <c r="FA222" s="193">
        <f t="shared" si="1073"/>
        <v>0</v>
      </c>
      <c r="FB222" s="193">
        <f t="shared" si="1073"/>
        <v>0</v>
      </c>
      <c r="FC222" s="193">
        <f t="shared" si="1073"/>
        <v>0</v>
      </c>
      <c r="FD222" s="193">
        <f t="shared" si="1073"/>
        <v>0.005544628764</v>
      </c>
      <c r="FE222" s="193">
        <f t="shared" si="1073"/>
        <v>0.006686241993</v>
      </c>
      <c r="FF222" s="193">
        <f t="shared" si="1073"/>
        <v>0.01900624652</v>
      </c>
      <c r="FG222" s="193">
        <f t="shared" si="1073"/>
        <v>0.04513741132</v>
      </c>
      <c r="FH222" s="193">
        <f t="shared" si="1073"/>
        <v>0.08441383704</v>
      </c>
      <c r="FI222" s="193">
        <f t="shared" si="1073"/>
        <v>0.1213873952</v>
      </c>
      <c r="FJ222" s="193">
        <f t="shared" si="1073"/>
        <v>0.1326047122</v>
      </c>
      <c r="FK222" s="193">
        <f t="shared" si="1073"/>
        <v>0.1510331616</v>
      </c>
      <c r="FL222" s="193">
        <f t="shared" si="1073"/>
        <v>0.1774739804</v>
      </c>
      <c r="FM222" s="193">
        <f t="shared" si="1073"/>
        <v>0.1983061406</v>
      </c>
      <c r="FN222" s="193">
        <f t="shared" si="1073"/>
        <v>0.2047160361</v>
      </c>
      <c r="FO222" s="193">
        <f t="shared" si="1073"/>
        <v>0.2203401562</v>
      </c>
      <c r="FP222" s="193">
        <f t="shared" si="1073"/>
        <v>0.2343618025</v>
      </c>
      <c r="FQ222" s="193">
        <f t="shared" si="1073"/>
        <v>0.2291537625</v>
      </c>
      <c r="FR222" s="193">
        <f t="shared" si="1073"/>
        <v>0.2291537625</v>
      </c>
      <c r="FS222" s="193">
        <f t="shared" si="1073"/>
        <v>0.2315574733</v>
      </c>
      <c r="FT222" s="193">
        <f t="shared" si="1073"/>
        <v>0.2359642764</v>
      </c>
      <c r="FU222" s="193">
        <f t="shared" si="1073"/>
        <v>0.2451785011</v>
      </c>
      <c r="FV222" s="193">
        <f t="shared" si="1073"/>
        <v>0.2395698426</v>
      </c>
      <c r="FW222" s="193">
        <f t="shared" si="1073"/>
        <v>0.2283525256</v>
      </c>
      <c r="FX222" s="193">
        <f t="shared" si="1073"/>
        <v>0.2183370639</v>
      </c>
      <c r="FY222" s="193">
        <f t="shared" si="1073"/>
        <v>0.2255481963</v>
      </c>
      <c r="FZ222" s="193">
        <f t="shared" si="1073"/>
        <v>0.2303556179</v>
      </c>
      <c r="GA222" s="193">
        <f t="shared" si="1073"/>
        <v>0.2255481963</v>
      </c>
      <c r="GB222" s="193">
        <f t="shared" si="1073"/>
        <v>0.2323587102</v>
      </c>
      <c r="GC222" s="193">
        <f t="shared" si="1073"/>
        <v>0.2423741719</v>
      </c>
      <c r="GD222" s="193">
        <f t="shared" si="1073"/>
        <v>0.2045811839</v>
      </c>
      <c r="GE222" s="193">
        <f t="shared" si="1073"/>
        <v>0.158476024</v>
      </c>
      <c r="GF222" s="193">
        <f t="shared" si="1073"/>
        <v>0.111636647</v>
      </c>
      <c r="GG222" s="193">
        <f t="shared" si="1073"/>
        <v>0.07745086948</v>
      </c>
      <c r="GH222" s="193">
        <f t="shared" si="1073"/>
        <v>0.03574395883</v>
      </c>
      <c r="GI222" s="193">
        <f t="shared" si="1073"/>
        <v>0.01573749264</v>
      </c>
      <c r="GJ222" s="193">
        <f t="shared" si="1073"/>
        <v>0.0009010836455</v>
      </c>
      <c r="GK222" s="193">
        <f t="shared" si="1073"/>
        <v>0.0000620422213</v>
      </c>
      <c r="GL222" s="193">
        <f t="shared" si="1073"/>
        <v>0</v>
      </c>
      <c r="GM222" s="193">
        <f t="shared" si="1073"/>
        <v>0</v>
      </c>
      <c r="GN222" s="193">
        <f t="shared" si="1073"/>
        <v>0</v>
      </c>
      <c r="GO222" s="193">
        <f t="shared" si="1073"/>
        <v>0</v>
      </c>
      <c r="GP222" s="193">
        <f t="shared" si="1073"/>
        <v>0</v>
      </c>
      <c r="GQ222" s="193">
        <f t="shared" si="1073"/>
        <v>0</v>
      </c>
      <c r="GR222" s="193">
        <f t="shared" si="21"/>
        <v>4.193077085</v>
      </c>
      <c r="GS222" s="193">
        <f t="shared" ref="GS222:IN222" si="1074">E222-EV222</f>
        <v>0.153036254</v>
      </c>
      <c r="GT222" s="193">
        <f t="shared" si="1074"/>
        <v>0.1410177</v>
      </c>
      <c r="GU222" s="193">
        <f t="shared" si="1074"/>
        <v>0.1330053307</v>
      </c>
      <c r="GV222" s="193">
        <f t="shared" si="1074"/>
        <v>0.123791106</v>
      </c>
      <c r="GW222" s="193">
        <f t="shared" si="1074"/>
        <v>0.117781829</v>
      </c>
      <c r="GX222" s="193">
        <f t="shared" si="1074"/>
        <v>0.1121731704</v>
      </c>
      <c r="GY222" s="193">
        <f t="shared" si="1074"/>
        <v>0.1113719335</v>
      </c>
      <c r="GZ222" s="193">
        <f t="shared" si="1074"/>
        <v>0.1081669858</v>
      </c>
      <c r="HA222" s="193">
        <f t="shared" si="1074"/>
        <v>0.09981802776</v>
      </c>
      <c r="HB222" s="193">
        <f t="shared" si="1074"/>
        <v>0.09947765147</v>
      </c>
      <c r="HC222" s="193">
        <f t="shared" si="1074"/>
        <v>0.08595579154</v>
      </c>
      <c r="HD222" s="193">
        <f t="shared" si="1074"/>
        <v>0.06583390373</v>
      </c>
      <c r="HE222" s="193">
        <f t="shared" si="1074"/>
        <v>0.03256675499</v>
      </c>
      <c r="HF222" s="193">
        <f t="shared" si="1074"/>
        <v>0</v>
      </c>
      <c r="HG222" s="193">
        <f t="shared" si="1074"/>
        <v>0</v>
      </c>
      <c r="HH222" s="193">
        <f t="shared" si="1074"/>
        <v>0</v>
      </c>
      <c r="HI222" s="193">
        <f t="shared" si="1074"/>
        <v>0</v>
      </c>
      <c r="HJ222" s="193">
        <f t="shared" si="1074"/>
        <v>0</v>
      </c>
      <c r="HK222" s="193">
        <f t="shared" si="1074"/>
        <v>0</v>
      </c>
      <c r="HL222" s="193">
        <f t="shared" si="1074"/>
        <v>0</v>
      </c>
      <c r="HM222" s="193">
        <f t="shared" si="1074"/>
        <v>0</v>
      </c>
      <c r="HN222" s="193">
        <f t="shared" si="1074"/>
        <v>0</v>
      </c>
      <c r="HO222" s="193">
        <f t="shared" si="1074"/>
        <v>0</v>
      </c>
      <c r="HP222" s="193">
        <f t="shared" si="1074"/>
        <v>0</v>
      </c>
      <c r="HQ222" s="193">
        <f t="shared" si="1074"/>
        <v>0</v>
      </c>
      <c r="HR222" s="193">
        <f t="shared" si="1074"/>
        <v>0</v>
      </c>
      <c r="HS222" s="193">
        <f t="shared" si="1074"/>
        <v>0</v>
      </c>
      <c r="HT222" s="193">
        <f t="shared" si="1074"/>
        <v>0</v>
      </c>
      <c r="HU222" s="193">
        <f t="shared" si="1074"/>
        <v>0</v>
      </c>
      <c r="HV222" s="193">
        <f t="shared" si="1074"/>
        <v>0</v>
      </c>
      <c r="HW222" s="193">
        <f t="shared" si="1074"/>
        <v>0</v>
      </c>
      <c r="HX222" s="193">
        <f t="shared" si="1074"/>
        <v>0</v>
      </c>
      <c r="HY222" s="193">
        <f t="shared" si="1074"/>
        <v>0</v>
      </c>
      <c r="HZ222" s="193">
        <f t="shared" si="1074"/>
        <v>0</v>
      </c>
      <c r="IA222" s="193">
        <f t="shared" si="1074"/>
        <v>0.05822452976</v>
      </c>
      <c r="IB222" s="193">
        <f t="shared" si="1074"/>
        <v>0.1231587575</v>
      </c>
      <c r="IC222" s="193">
        <f t="shared" si="1074"/>
        <v>0.1599826729</v>
      </c>
      <c r="ID222" s="193">
        <f t="shared" si="1074"/>
        <v>0.1805474225</v>
      </c>
      <c r="IE222" s="193">
        <f t="shared" si="1074"/>
        <v>0.2286642287</v>
      </c>
      <c r="IF222" s="193">
        <f t="shared" si="1074"/>
        <v>0.2294410085</v>
      </c>
      <c r="IG222" s="193">
        <f t="shared" si="1074"/>
        <v>0.2490848391</v>
      </c>
      <c r="IH222" s="193">
        <f t="shared" si="1074"/>
        <v>0.2499238805</v>
      </c>
      <c r="II222" s="193">
        <f t="shared" si="1074"/>
        <v>0.2559951997</v>
      </c>
      <c r="IJ222" s="193">
        <f t="shared" si="1074"/>
        <v>0.2463803565</v>
      </c>
      <c r="IK222" s="193">
        <f t="shared" si="1074"/>
        <v>0.2363648949</v>
      </c>
      <c r="IL222" s="193">
        <f t="shared" si="1074"/>
        <v>0.2251475778</v>
      </c>
      <c r="IM222" s="193">
        <f t="shared" si="1074"/>
        <v>0.1971042852</v>
      </c>
      <c r="IN222" s="193">
        <f t="shared" si="1074"/>
        <v>0.1690609926</v>
      </c>
      <c r="IO222" s="193">
        <f t="shared" si="23"/>
        <v>2.809080646</v>
      </c>
      <c r="IP222" s="193">
        <f t="shared" si="29"/>
        <v>1.573805193</v>
      </c>
      <c r="IQ222" s="193">
        <f t="shared" ref="IQ222:KK222" si="1075">MAX((MIN(CZ222+IP222,$IO$7))-GT222,0)</f>
        <v>1.432787493</v>
      </c>
      <c r="IR222" s="193">
        <f t="shared" si="1075"/>
        <v>1.299782162</v>
      </c>
      <c r="IS222" s="193">
        <f t="shared" si="1075"/>
        <v>1.175991056</v>
      </c>
      <c r="IT222" s="193">
        <f t="shared" si="1075"/>
        <v>1.058209228</v>
      </c>
      <c r="IU222" s="193">
        <f t="shared" si="1075"/>
        <v>0.9460360571</v>
      </c>
      <c r="IV222" s="193">
        <f t="shared" si="1075"/>
        <v>0.8346641236</v>
      </c>
      <c r="IW222" s="193">
        <f t="shared" si="1075"/>
        <v>0.7264971378</v>
      </c>
      <c r="IX222" s="193">
        <f t="shared" si="1075"/>
        <v>0.62667911</v>
      </c>
      <c r="IY222" s="193">
        <f t="shared" si="1075"/>
        <v>0.5272014585</v>
      </c>
      <c r="IZ222" s="193">
        <f t="shared" si="1075"/>
        <v>0.441245667</v>
      </c>
      <c r="JA222" s="193">
        <f t="shared" si="1075"/>
        <v>0.3754117633</v>
      </c>
      <c r="JB222" s="193">
        <f t="shared" si="1075"/>
        <v>0.3428450083</v>
      </c>
      <c r="JC222" s="193">
        <f t="shared" si="1075"/>
        <v>0.3574757351</v>
      </c>
      <c r="JD222" s="193">
        <f t="shared" si="1075"/>
        <v>0.4278046027</v>
      </c>
      <c r="JE222" s="193">
        <f t="shared" si="1075"/>
        <v>0.5620430705</v>
      </c>
      <c r="JF222" s="193">
        <f t="shared" si="1075"/>
        <v>0.7295318667</v>
      </c>
      <c r="JG222" s="193">
        <f t="shared" si="1075"/>
        <v>0.9390121235</v>
      </c>
      <c r="JH222" s="193">
        <f t="shared" si="1075"/>
        <v>1.186646243</v>
      </c>
      <c r="JI222" s="193">
        <f t="shared" si="1075"/>
        <v>1.477126248</v>
      </c>
      <c r="JJ222" s="193">
        <f t="shared" si="1075"/>
        <v>1.779815698</v>
      </c>
      <c r="JK222" s="193">
        <f t="shared" si="1075"/>
        <v>2.106512667</v>
      </c>
      <c r="JL222" s="193">
        <f t="shared" si="1075"/>
        <v>2.466275159</v>
      </c>
      <c r="JM222" s="193">
        <f t="shared" si="1075"/>
        <v>2.782842852</v>
      </c>
      <c r="JN222" s="193">
        <f t="shared" si="1075"/>
        <v>3.066253136</v>
      </c>
      <c r="JO222" s="193">
        <f t="shared" si="1075"/>
        <v>3.318162641</v>
      </c>
      <c r="JP222" s="193">
        <f t="shared" si="1075"/>
        <v>3.551930933</v>
      </c>
      <c r="JQ222" s="193">
        <f t="shared" si="1075"/>
        <v>3.78985074</v>
      </c>
      <c r="JR222" s="193">
        <f t="shared" si="1075"/>
        <v>3.994478099</v>
      </c>
      <c r="JS222" s="193">
        <f t="shared" si="1075"/>
        <v>4.159641469</v>
      </c>
      <c r="JT222" s="193">
        <f t="shared" si="1075"/>
        <v>4.278647401</v>
      </c>
      <c r="JU222" s="193">
        <f t="shared" si="1075"/>
        <v>4.371504288</v>
      </c>
      <c r="JV222" s="193">
        <f t="shared" si="1075"/>
        <v>4.431293409</v>
      </c>
      <c r="JW222" s="193">
        <f t="shared" si="1075"/>
        <v>4.434458805</v>
      </c>
      <c r="JX222" s="193">
        <f t="shared" si="1075"/>
        <v>4.376234276</v>
      </c>
      <c r="JY222" s="193">
        <f t="shared" si="1075"/>
        <v>4.253075518</v>
      </c>
      <c r="JZ222" s="193">
        <f t="shared" si="1075"/>
        <v>4.093092845</v>
      </c>
      <c r="KA222" s="193">
        <f t="shared" si="1075"/>
        <v>3.912545423</v>
      </c>
      <c r="KB222" s="193">
        <f t="shared" si="1075"/>
        <v>3.683881194</v>
      </c>
      <c r="KC222" s="193">
        <f t="shared" si="1075"/>
        <v>3.454440186</v>
      </c>
      <c r="KD222" s="193">
        <f t="shared" si="1075"/>
        <v>3.205355346</v>
      </c>
      <c r="KE222" s="193">
        <f t="shared" si="1075"/>
        <v>2.955431466</v>
      </c>
      <c r="KF222" s="193">
        <f t="shared" si="1075"/>
        <v>2.699436266</v>
      </c>
      <c r="KG222" s="193">
        <f t="shared" si="1075"/>
        <v>2.45305591</v>
      </c>
      <c r="KH222" s="193">
        <f t="shared" si="1075"/>
        <v>2.216691015</v>
      </c>
      <c r="KI222" s="193">
        <f t="shared" si="1075"/>
        <v>1.991543437</v>
      </c>
      <c r="KJ222" s="193">
        <f t="shared" si="1075"/>
        <v>1.794439152</v>
      </c>
      <c r="KK222" s="193">
        <f t="shared" si="1075"/>
        <v>1.625378159</v>
      </c>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row>
    <row r="223" ht="14.25" customHeight="1">
      <c r="A223" s="1">
        <v>8.0</v>
      </c>
      <c r="B223" s="1">
        <f t="shared" ref="B223:C223" si="1076">B222+1</f>
        <v>213</v>
      </c>
      <c r="C223" s="267">
        <f t="shared" si="1076"/>
        <v>43678</v>
      </c>
      <c r="D223" s="193">
        <f t="shared" si="15"/>
        <v>9.310773766</v>
      </c>
      <c r="E223" s="193">
        <f>(SUMIFS(Profile!$F$2:$F$17521,Profile!$B$2:$B$17521,$B223,Profile!$C$2:$C$17521,E$8))*$C$6</f>
        <v>0.1506325432</v>
      </c>
      <c r="F223" s="193">
        <f>(SUMIFS(Profile!$F$2:$F$17521,Profile!$B$2:$B$17521,$B223,Profile!$C$2:$C$17521,F$8))*$C$6</f>
        <v>0.135008423</v>
      </c>
      <c r="G223" s="193">
        <f>(SUMIFS(Profile!$F$2:$F$17521,Profile!$B$2:$B$17521,$B223,Profile!$C$2:$C$17521,G$8))*$C$6</f>
        <v>0.1249929614</v>
      </c>
      <c r="H223" s="193">
        <f>(SUMIFS(Profile!$F$2:$F$17521,Profile!$B$2:$B$17521,$B223,Profile!$C$2:$C$17521,H$8))*$C$6</f>
        <v>0.1173812105</v>
      </c>
      <c r="I223" s="193">
        <f>(SUMIFS(Profile!$F$2:$F$17521,Profile!$B$2:$B$17521,$B223,Profile!$C$2:$C$17521,I$8))*$C$6</f>
        <v>0.1109713151</v>
      </c>
      <c r="J223" s="193">
        <f>(SUMIFS(Profile!$F$2:$F$17521,Profile!$B$2:$B$17521,$B223,Profile!$C$2:$C$17521,J$8))*$C$6</f>
        <v>0.1093688412</v>
      </c>
      <c r="K223" s="193">
        <f>(SUMIFS(Profile!$F$2:$F$17521,Profile!$B$2:$B$17521,$B223,Profile!$C$2:$C$17521,K$8))*$C$6</f>
        <v>0.1077663673</v>
      </c>
      <c r="L223" s="193">
        <f>(SUMIFS(Profile!$F$2:$F$17521,Profile!$B$2:$B$17521,$B223,Profile!$C$2:$C$17521,L$8))*$C$6</f>
        <v>0.105763275</v>
      </c>
      <c r="M223" s="193">
        <f>(SUMIFS(Profile!$F$2:$F$17521,Profile!$B$2:$B$17521,$B223,Profile!$C$2:$C$17521,M$8))*$C$6</f>
        <v>0.1061638935</v>
      </c>
      <c r="N223" s="193">
        <f>(SUMIFS(Profile!$F$2:$F$17521,Profile!$B$2:$B$17521,$B223,Profile!$C$2:$C$17521,N$8))*$C$6</f>
        <v>0.1061638935</v>
      </c>
      <c r="O223" s="193">
        <f>(SUMIFS(Profile!$F$2:$F$17521,Profile!$B$2:$B$17521,$B223,Profile!$C$2:$C$17521,O$8))*$C$6</f>
        <v>0.1093688412</v>
      </c>
      <c r="P223" s="193">
        <f>(SUMIFS(Profile!$F$2:$F$17521,Profile!$B$2:$B$17521,$B223,Profile!$C$2:$C$17521,P$8))*$C$6</f>
        <v>0.1121731704</v>
      </c>
      <c r="Q223" s="193">
        <f>(SUMIFS(Profile!$F$2:$F$17521,Profile!$B$2:$B$17521,$B223,Profile!$C$2:$C$17521,Q$8))*$C$6</f>
        <v>0.1273966722</v>
      </c>
      <c r="R223" s="193">
        <f>(SUMIFS(Profile!$F$2:$F$17521,Profile!$B$2:$B$17521,$B223,Profile!$C$2:$C$17521,R$8))*$C$6</f>
        <v>0.1438220293</v>
      </c>
      <c r="S223" s="193">
        <f>(SUMIFS(Profile!$F$2:$F$17521,Profile!$B$2:$B$17521,$B223,Profile!$C$2:$C$17521,S$8))*$C$6</f>
        <v>0.1602473864</v>
      </c>
      <c r="T223" s="193">
        <f>(SUMIFS(Profile!$F$2:$F$17521,Profile!$B$2:$B$17521,$B223,Profile!$C$2:$C$17521,T$8))*$C$6</f>
        <v>0.1774739804</v>
      </c>
      <c r="U223" s="193">
        <f>(SUMIFS(Profile!$F$2:$F$17521,Profile!$B$2:$B$17521,$B223,Profile!$C$2:$C$17521,U$8))*$C$6</f>
        <v>0.2015110883</v>
      </c>
      <c r="V223" s="193">
        <f>(SUMIFS(Profile!$F$2:$F$17521,Profile!$B$2:$B$17521,$B223,Profile!$C$2:$C$17521,V$8))*$C$6</f>
        <v>0.21673459</v>
      </c>
      <c r="W223" s="193">
        <f>(SUMIFS(Profile!$F$2:$F$17521,Profile!$B$2:$B$17521,$B223,Profile!$C$2:$C$17521,W$8))*$C$6</f>
        <v>0.222743867</v>
      </c>
      <c r="X223" s="193">
        <f>(SUMIFS(Profile!$F$2:$F$17521,Profile!$B$2:$B$17521,$B223,Profile!$C$2:$C$17521,X$8))*$C$6</f>
        <v>0.2243463409</v>
      </c>
      <c r="Y223" s="193">
        <f>(SUMIFS(Profile!$F$2:$F$17521,Profile!$B$2:$B$17521,$B223,Profile!$C$2:$C$17521,Y$8))*$C$6</f>
        <v>0.2223432486</v>
      </c>
      <c r="Z223" s="193">
        <f>(SUMIFS(Profile!$F$2:$F$17521,Profile!$B$2:$B$17521,$B223,Profile!$C$2:$C$17521,Z$8))*$C$6</f>
        <v>0.2095234577</v>
      </c>
      <c r="AA223" s="193">
        <f>(SUMIFS(Profile!$F$2:$F$17521,Profile!$B$2:$B$17521,$B223,Profile!$C$2:$C$17521,AA$8))*$C$6</f>
        <v>0.2171352085</v>
      </c>
      <c r="AB223" s="193">
        <f>(SUMIFS(Profile!$F$2:$F$17521,Profile!$B$2:$B$17521,$B223,Profile!$C$2:$C$17521,AB$8))*$C$6</f>
        <v>0.2199395378</v>
      </c>
      <c r="AC223" s="193">
        <f>(SUMIFS(Profile!$F$2:$F$17521,Profile!$B$2:$B$17521,$B223,Profile!$C$2:$C$17521,AC$8))*$C$6</f>
        <v>0.2199395378</v>
      </c>
      <c r="AD223" s="193">
        <f>(SUMIFS(Profile!$F$2:$F$17521,Profile!$B$2:$B$17521,$B223,Profile!$C$2:$C$17521,AD$8))*$C$6</f>
        <v>0.2259488148</v>
      </c>
      <c r="AE223" s="193">
        <f>(SUMIFS(Profile!$F$2:$F$17521,Profile!$B$2:$B$17521,$B223,Profile!$C$2:$C$17521,AE$8))*$C$6</f>
        <v>0.2163339716</v>
      </c>
      <c r="AF223" s="193">
        <f>(SUMIFS(Profile!$F$2:$F$17521,Profile!$B$2:$B$17521,$B223,Profile!$C$2:$C$17521,AF$8))*$C$6</f>
        <v>0.2103246946</v>
      </c>
      <c r="AG223" s="193">
        <f>(SUMIFS(Profile!$F$2:$F$17521,Profile!$B$2:$B$17521,$B223,Profile!$C$2:$C$17521,AG$8))*$C$6</f>
        <v>0.2043154176</v>
      </c>
      <c r="AH223" s="193">
        <f>(SUMIFS(Profile!$F$2:$F$17521,Profile!$B$2:$B$17521,$B223,Profile!$C$2:$C$17521,AH$8))*$C$6</f>
        <v>0.2043154176</v>
      </c>
      <c r="AI223" s="193">
        <f>(SUMIFS(Profile!$F$2:$F$17521,Profile!$B$2:$B$17521,$B223,Profile!$C$2:$C$17521,AI$8))*$C$6</f>
        <v>0.2063185099</v>
      </c>
      <c r="AJ223" s="193">
        <f>(SUMIFS(Profile!$F$2:$F$17521,Profile!$B$2:$B$17521,$B223,Profile!$C$2:$C$17521,AJ$8))*$C$6</f>
        <v>0.2063185099</v>
      </c>
      <c r="AK223" s="193">
        <f>(SUMIFS(Profile!$F$2:$F$17521,Profile!$B$2:$B$17521,$B223,Profile!$C$2:$C$17521,AK$8))*$C$6</f>
        <v>0.2187376824</v>
      </c>
      <c r="AL223" s="193">
        <f>(SUMIFS(Profile!$F$2:$F$17521,Profile!$B$2:$B$17521,$B223,Profile!$C$2:$C$17521,AL$8))*$C$6</f>
        <v>0.2327593287</v>
      </c>
      <c r="AM223" s="193">
        <f>(SUMIFS(Profile!$F$2:$F$17521,Profile!$B$2:$B$17521,$B223,Profile!$C$2:$C$17521,AM$8))*$C$6</f>
        <v>0.2612032398</v>
      </c>
      <c r="AN223" s="193">
        <f>(SUMIFS(Profile!$F$2:$F$17521,Profile!$B$2:$B$17521,$B223,Profile!$C$2:$C$17521,AN$8))*$C$6</f>
        <v>0.2596007659</v>
      </c>
      <c r="AO223" s="193">
        <f>(SUMIFS(Profile!$F$2:$F$17521,Profile!$B$2:$B$17521,$B223,Profile!$C$2:$C$17521,AO$8))*$C$6</f>
        <v>0.2608026213</v>
      </c>
      <c r="AP223" s="193">
        <f>(SUMIFS(Profile!$F$2:$F$17521,Profile!$B$2:$B$17521,$B223,Profile!$C$2:$C$17521,AP$8))*$C$6</f>
        <v>0.2660106613</v>
      </c>
      <c r="AQ223" s="193">
        <f>(SUMIFS(Profile!$F$2:$F$17521,Profile!$B$2:$B$17521,$B223,Profile!$C$2:$C$17521,AQ$8))*$C$6</f>
        <v>0.2567964366</v>
      </c>
      <c r="AR223" s="193">
        <f>(SUMIFS(Profile!$F$2:$F$17521,Profile!$B$2:$B$17521,$B223,Profile!$C$2:$C$17521,AR$8))*$C$6</f>
        <v>0.2539921074</v>
      </c>
      <c r="AS223" s="193">
        <f>(SUMIFS(Profile!$F$2:$F$17521,Profile!$B$2:$B$17521,$B223,Profile!$C$2:$C$17521,AS$8))*$C$6</f>
        <v>0.2491846858</v>
      </c>
      <c r="AT223" s="193">
        <f>(SUMIFS(Profile!$F$2:$F$17521,Profile!$B$2:$B$17521,$B223,Profile!$C$2:$C$17521,AT$8))*$C$6</f>
        <v>0.252790252</v>
      </c>
      <c r="AU223" s="193">
        <f>(SUMIFS(Profile!$F$2:$F$17521,Profile!$B$2:$B$17521,$B223,Profile!$C$2:$C$17521,AU$8))*$C$6</f>
        <v>0.2652094244</v>
      </c>
      <c r="AV223" s="193">
        <f>(SUMIFS(Profile!$F$2:$F$17521,Profile!$B$2:$B$17521,$B223,Profile!$C$2:$C$17521,AV$8))*$C$6</f>
        <v>0.2600013844</v>
      </c>
      <c r="AW223" s="193">
        <f>(SUMIFS(Profile!$F$2:$F$17521,Profile!$B$2:$B$17521,$B223,Profile!$C$2:$C$17521,AW$8))*$C$6</f>
        <v>0.246780975</v>
      </c>
      <c r="AX223" s="193">
        <f>(SUMIFS(Profile!$F$2:$F$17521,Profile!$B$2:$B$17521,$B223,Profile!$C$2:$C$17521,AX$8))*$C$6</f>
        <v>0.2271506702</v>
      </c>
      <c r="AY223" s="193">
        <f>(SUMIFS(Profile!$F$2:$F$17521,Profile!$B$2:$B$17521,$B223,Profile!$C$2:$C$17521,AY$8))*$C$6</f>
        <v>0.1971042852</v>
      </c>
      <c r="AZ223" s="193">
        <f>(SUMIFS(Profile!$F$2:$F$17521,Profile!$B$2:$B$17521,$B223,Profile!$C$2:$C$17521,AZ$8))*$C$6</f>
        <v>0.1698622295</v>
      </c>
      <c r="BA223" s="193">
        <f t="shared" si="16"/>
        <v>10.29486844</v>
      </c>
      <c r="BB223" s="193">
        <f>(SUMIFS(Profile!$E$2:$E$17521,Profile!$B$2:$B$17521,$B223,Profile!$C$2:$C$17521,BB$8))*$C$9</f>
        <v>0</v>
      </c>
      <c r="BC223" s="193">
        <f>(SUMIFS(Profile!$E$2:$E$17521,Profile!$B$2:$B$17521,$B223,Profile!$C$2:$C$17521,BC$8))*$C$9</f>
        <v>0</v>
      </c>
      <c r="BD223" s="193">
        <f>(SUMIFS(Profile!$E$2:$E$17521,Profile!$B$2:$B$17521,$B223,Profile!$C$2:$C$17521,BD$8))*$C$9</f>
        <v>0</v>
      </c>
      <c r="BE223" s="193">
        <f>(SUMIFS(Profile!$E$2:$E$17521,Profile!$B$2:$B$17521,$B223,Profile!$C$2:$C$17521,BE$8))*$C$9</f>
        <v>0</v>
      </c>
      <c r="BF223" s="193">
        <f>(SUMIFS(Profile!$E$2:$E$17521,Profile!$B$2:$B$17521,$B223,Profile!$C$2:$C$17521,BF$8))*$C$9</f>
        <v>0</v>
      </c>
      <c r="BG223" s="193">
        <f>(SUMIFS(Profile!$E$2:$E$17521,Profile!$B$2:$B$17521,$B223,Profile!$C$2:$C$17521,BG$8))*$C$9</f>
        <v>0</v>
      </c>
      <c r="BH223" s="193">
        <f>(SUMIFS(Profile!$E$2:$E$17521,Profile!$B$2:$B$17521,$B223,Profile!$C$2:$C$17521,BH$8))*$C$9</f>
        <v>0</v>
      </c>
      <c r="BI223" s="193">
        <f>(SUMIFS(Profile!$E$2:$E$17521,Profile!$B$2:$B$17521,$B223,Profile!$C$2:$C$17521,BI$8))*$C$9</f>
        <v>0</v>
      </c>
      <c r="BJ223" s="193">
        <f>(SUMIFS(Profile!$E$2:$E$17521,Profile!$B$2:$B$17521,$B223,Profile!$C$2:$C$17521,BJ$8))*$C$9</f>
        <v>0</v>
      </c>
      <c r="BK223" s="193">
        <f>(SUMIFS(Profile!$E$2:$E$17521,Profile!$B$2:$B$17521,$B223,Profile!$C$2:$C$17521,BK$8))*$C$9</f>
        <v>0.006486639991</v>
      </c>
      <c r="BL223" s="193">
        <f>(SUMIFS(Profile!$E$2:$E$17521,Profile!$B$2:$B$17521,$B223,Profile!$C$2:$C$17521,BL$8))*$C$9</f>
        <v>0.02233922879</v>
      </c>
      <c r="BM223" s="193">
        <f>(SUMIFS(Profile!$E$2:$E$17521,Profile!$B$2:$B$17521,$B223,Profile!$C$2:$C$17521,BM$8))*$C$9</f>
        <v>0.05393707774</v>
      </c>
      <c r="BN223" s="193">
        <f>(SUMIFS(Profile!$E$2:$E$17521,Profile!$B$2:$B$17521,$B223,Profile!$C$2:$C$17521,BN$8))*$C$9</f>
        <v>0.1042005925</v>
      </c>
      <c r="BO223" s="193">
        <f>(SUMIFS(Profile!$E$2:$E$17521,Profile!$B$2:$B$17521,$B223,Profile!$C$2:$C$17521,BO$8))*$C$9</f>
        <v>0.1471662285</v>
      </c>
      <c r="BP223" s="193">
        <f>(SUMIFS(Profile!$E$2:$E$17521,Profile!$B$2:$B$17521,$B223,Profile!$C$2:$C$17521,BP$8))*$C$9</f>
        <v>0.214544847</v>
      </c>
      <c r="BQ223" s="193">
        <f>(SUMIFS(Profile!$E$2:$E$17521,Profile!$B$2:$B$17521,$B223,Profile!$C$2:$C$17521,BQ$8))*$C$9</f>
        <v>0.2984916009</v>
      </c>
      <c r="BR223" s="193">
        <f>(SUMIFS(Profile!$E$2:$E$17521,Profile!$B$2:$B$17521,$B223,Profile!$C$2:$C$17521,BR$8))*$C$9</f>
        <v>0.3661870259</v>
      </c>
      <c r="BS223" s="193">
        <f>(SUMIFS(Profile!$E$2:$E$17521,Profile!$B$2:$B$17521,$B223,Profile!$C$2:$C$17521,BS$8))*$C$9</f>
        <v>0.4659755588</v>
      </c>
      <c r="BT223" s="193">
        <f>(SUMIFS(Profile!$E$2:$E$17521,Profile!$B$2:$B$17521,$B223,Profile!$C$2:$C$17521,BT$8))*$C$9</f>
        <v>0.5152736322</v>
      </c>
      <c r="BU223" s="193">
        <f>(SUMIFS(Profile!$E$2:$E$17521,Profile!$B$2:$B$17521,$B223,Profile!$C$2:$C$17521,BU$8))*$C$9</f>
        <v>0.5395127534</v>
      </c>
      <c r="BV223" s="193">
        <f>(SUMIFS(Profile!$E$2:$E$17521,Profile!$B$2:$B$17521,$B223,Profile!$C$2:$C$17521,BV$8))*$C$9</f>
        <v>0.5957607521</v>
      </c>
      <c r="BW223" s="193">
        <f>(SUMIFS(Profile!$E$2:$E$17521,Profile!$B$2:$B$17521,$B223,Profile!$C$2:$C$17521,BW$8))*$C$9</f>
        <v>0.5766089673</v>
      </c>
      <c r="BX223" s="193">
        <f>(SUMIFS(Profile!$E$2:$E$17521,Profile!$B$2:$B$17521,$B223,Profile!$C$2:$C$17521,BX$8))*$C$9</f>
        <v>0.6280397105</v>
      </c>
      <c r="BY223" s="193">
        <f>(SUMIFS(Profile!$E$2:$E$17521,Profile!$B$2:$B$17521,$B223,Profile!$C$2:$C$17521,BY$8))*$C$9</f>
        <v>0.6080237127</v>
      </c>
      <c r="BZ223" s="193">
        <f>(SUMIFS(Profile!$E$2:$E$17521,Profile!$B$2:$B$17521,$B223,Profile!$C$2:$C$17521,BZ$8))*$C$9</f>
        <v>0.5796656336</v>
      </c>
      <c r="CA223" s="193">
        <f>(SUMIFS(Profile!$E$2:$E$17521,Profile!$B$2:$B$17521,$B223,Profile!$C$2:$C$17521,CA$8))*$C$9</f>
        <v>0.5435555591</v>
      </c>
      <c r="CB223" s="193">
        <f>(SUMIFS(Profile!$E$2:$E$17521,Profile!$B$2:$B$17521,$B223,Profile!$C$2:$C$17521,CB$8))*$C$9</f>
        <v>0.5456901259</v>
      </c>
      <c r="CC223" s="193">
        <f>(SUMIFS(Profile!$E$2:$E$17521,Profile!$B$2:$B$17521,$B223,Profile!$C$2:$C$17521,CC$8))*$C$9</f>
        <v>0.5268260507</v>
      </c>
      <c r="CD223" s="193">
        <f>(SUMIFS(Profile!$E$2:$E$17521,Profile!$B$2:$B$17521,$B223,Profile!$C$2:$C$17521,CD$8))*$C$9</f>
        <v>0.5012955899</v>
      </c>
      <c r="CE223" s="193">
        <f>(SUMIFS(Profile!$E$2:$E$17521,Profile!$B$2:$B$17521,$B223,Profile!$C$2:$C$17521,CE$8))*$C$9</f>
        <v>0.4615338737</v>
      </c>
      <c r="CF223" s="193">
        <f>(SUMIFS(Profile!$E$2:$E$17521,Profile!$B$2:$B$17521,$B223,Profile!$C$2:$C$17521,CF$8))*$C$9</f>
        <v>0.3978916671</v>
      </c>
      <c r="CG223" s="193">
        <f>(SUMIFS(Profile!$E$2:$E$17521,Profile!$B$2:$B$17521,$B223,Profile!$C$2:$C$17521,CG$8))*$C$9</f>
        <v>0.3729747793</v>
      </c>
      <c r="CH223" s="193">
        <f>(SUMIFS(Profile!$E$2:$E$17521,Profile!$B$2:$B$17521,$B223,Profile!$C$2:$C$17521,CH$8))*$C$9</f>
        <v>0.3377779615</v>
      </c>
      <c r="CI223" s="193">
        <f>(SUMIFS(Profile!$E$2:$E$17521,Profile!$B$2:$B$17521,$B223,Profile!$C$2:$C$17521,CI$8))*$C$9</f>
        <v>0.2847468472</v>
      </c>
      <c r="CJ223" s="193">
        <f>(SUMIFS(Profile!$E$2:$E$17521,Profile!$B$2:$B$17521,$B223,Profile!$C$2:$C$17521,CJ$8))*$C$9</f>
        <v>0.2093026479</v>
      </c>
      <c r="CK223" s="193">
        <f>(SUMIFS(Profile!$E$2:$E$17521,Profile!$B$2:$B$17521,$B223,Profile!$C$2:$C$17521,CK$8))*$C$9</f>
        <v>0.1596804554</v>
      </c>
      <c r="CL223" s="193">
        <f>(SUMIFS(Profile!$E$2:$E$17521,Profile!$B$2:$B$17521,$B223,Profile!$C$2:$C$17521,CL$8))*$C$9</f>
        <v>0.104551719</v>
      </c>
      <c r="CM223" s="193">
        <f>(SUMIFS(Profile!$E$2:$E$17521,Profile!$B$2:$B$17521,$B223,Profile!$C$2:$C$17521,CM$8))*$C$9</f>
        <v>0.07548439982</v>
      </c>
      <c r="CN223" s="193">
        <f>(SUMIFS(Profile!$E$2:$E$17521,Profile!$B$2:$B$17521,$B223,Profile!$C$2:$C$17521,CN$8))*$C$9</f>
        <v>0.03379675583</v>
      </c>
      <c r="CO223" s="193">
        <f>(SUMIFS(Profile!$E$2:$E$17521,Profile!$B$2:$B$17521,$B223,Profile!$C$2:$C$17521,CO$8))*$C$9</f>
        <v>0.01616264532</v>
      </c>
      <c r="CP223" s="193">
        <f>(SUMIFS(Profile!$E$2:$E$17521,Profile!$B$2:$B$17521,$B223,Profile!$C$2:$C$17521,CP$8))*$C$9</f>
        <v>0.001290994214</v>
      </c>
      <c r="CQ223" s="193">
        <f>(SUMIFS(Profile!$E$2:$E$17521,Profile!$B$2:$B$17521,$B223,Profile!$C$2:$C$17521,CQ$8))*$C$9</f>
        <v>0.00009241025593</v>
      </c>
      <c r="CR223" s="193">
        <f>(SUMIFS(Profile!$E$2:$E$17521,Profile!$B$2:$B$17521,$B223,Profile!$C$2:$C$17521,CR$8))*$C$9</f>
        <v>0</v>
      </c>
      <c r="CS223" s="193">
        <f>(SUMIFS(Profile!$E$2:$E$17521,Profile!$B$2:$B$17521,$B223,Profile!$C$2:$C$17521,CS$8))*$C$9</f>
        <v>0</v>
      </c>
      <c r="CT223" s="193">
        <f>(SUMIFS(Profile!$E$2:$E$17521,Profile!$B$2:$B$17521,$B223,Profile!$C$2:$C$17521,CT$8))*$C$9</f>
        <v>0</v>
      </c>
      <c r="CU223" s="193">
        <f>(SUMIFS(Profile!$E$2:$E$17521,Profile!$B$2:$B$17521,$B223,Profile!$C$2:$C$17521,CU$8))*$C$9</f>
        <v>0</v>
      </c>
      <c r="CV223" s="193">
        <f>(SUMIFS(Profile!$E$2:$E$17521,Profile!$B$2:$B$17521,$B223,Profile!$C$2:$C$17521,CV$8))*$C$9</f>
        <v>0</v>
      </c>
      <c r="CW223" s="193">
        <f>(SUMIFS(Profile!$E$2:$E$17521,Profile!$B$2:$B$17521,$B223,Profile!$C$2:$C$17521,CW$8))*$C$9</f>
        <v>0</v>
      </c>
      <c r="CX223" s="193">
        <f t="shared" si="17"/>
        <v>5.146410258</v>
      </c>
      <c r="CY223" s="193">
        <f t="shared" ref="CY223:ET223" si="1077">MAX(BB223-E223,0)</f>
        <v>0</v>
      </c>
      <c r="CZ223" s="193">
        <f t="shared" si="1077"/>
        <v>0</v>
      </c>
      <c r="DA223" s="193">
        <f t="shared" si="1077"/>
        <v>0</v>
      </c>
      <c r="DB223" s="193">
        <f t="shared" si="1077"/>
        <v>0</v>
      </c>
      <c r="DC223" s="193">
        <f t="shared" si="1077"/>
        <v>0</v>
      </c>
      <c r="DD223" s="193">
        <f t="shared" si="1077"/>
        <v>0</v>
      </c>
      <c r="DE223" s="193">
        <f t="shared" si="1077"/>
        <v>0</v>
      </c>
      <c r="DF223" s="193">
        <f t="shared" si="1077"/>
        <v>0</v>
      </c>
      <c r="DG223" s="193">
        <f t="shared" si="1077"/>
        <v>0</v>
      </c>
      <c r="DH223" s="193">
        <f t="shared" si="1077"/>
        <v>0</v>
      </c>
      <c r="DI223" s="193">
        <f t="shared" si="1077"/>
        <v>0</v>
      </c>
      <c r="DJ223" s="193">
        <f t="shared" si="1077"/>
        <v>0</v>
      </c>
      <c r="DK223" s="193">
        <f t="shared" si="1077"/>
        <v>0</v>
      </c>
      <c r="DL223" s="193">
        <f t="shared" si="1077"/>
        <v>0.0033441992</v>
      </c>
      <c r="DM223" s="193">
        <f t="shared" si="1077"/>
        <v>0.05429746065</v>
      </c>
      <c r="DN223" s="193">
        <f t="shared" si="1077"/>
        <v>0.1210176205</v>
      </c>
      <c r="DO223" s="193">
        <f t="shared" si="1077"/>
        <v>0.1646759375</v>
      </c>
      <c r="DP223" s="193">
        <f t="shared" si="1077"/>
        <v>0.2492409688</v>
      </c>
      <c r="DQ223" s="193">
        <f t="shared" si="1077"/>
        <v>0.2925297651</v>
      </c>
      <c r="DR223" s="193">
        <f t="shared" si="1077"/>
        <v>0.3151664125</v>
      </c>
      <c r="DS223" s="193">
        <f t="shared" si="1077"/>
        <v>0.3734175035</v>
      </c>
      <c r="DT223" s="193">
        <f t="shared" si="1077"/>
        <v>0.3670855097</v>
      </c>
      <c r="DU223" s="193">
        <f t="shared" si="1077"/>
        <v>0.410904502</v>
      </c>
      <c r="DV223" s="193">
        <f t="shared" si="1077"/>
        <v>0.3880841749</v>
      </c>
      <c r="DW223" s="193">
        <f t="shared" si="1077"/>
        <v>0.3597260958</v>
      </c>
      <c r="DX223" s="193">
        <f t="shared" si="1077"/>
        <v>0.3176067443</v>
      </c>
      <c r="DY223" s="193">
        <f t="shared" si="1077"/>
        <v>0.3293561543</v>
      </c>
      <c r="DZ223" s="193">
        <f t="shared" si="1077"/>
        <v>0.3165013561</v>
      </c>
      <c r="EA223" s="193">
        <f t="shared" si="1077"/>
        <v>0.2969801723</v>
      </c>
      <c r="EB223" s="193">
        <f t="shared" si="1077"/>
        <v>0.2572184561</v>
      </c>
      <c r="EC223" s="193">
        <f t="shared" si="1077"/>
        <v>0.1915731572</v>
      </c>
      <c r="ED223" s="193">
        <f t="shared" si="1077"/>
        <v>0.1666562694</v>
      </c>
      <c r="EE223" s="193">
        <f t="shared" si="1077"/>
        <v>0.1190402792</v>
      </c>
      <c r="EF223" s="193">
        <f t="shared" si="1077"/>
        <v>0.05198751856</v>
      </c>
      <c r="EG223" s="193">
        <f t="shared" si="1077"/>
        <v>0</v>
      </c>
      <c r="EH223" s="193">
        <f t="shared" si="1077"/>
        <v>0</v>
      </c>
      <c r="EI223" s="193">
        <f t="shared" si="1077"/>
        <v>0</v>
      </c>
      <c r="EJ223" s="193">
        <f t="shared" si="1077"/>
        <v>0</v>
      </c>
      <c r="EK223" s="193">
        <f t="shared" si="1077"/>
        <v>0</v>
      </c>
      <c r="EL223" s="193">
        <f t="shared" si="1077"/>
        <v>0</v>
      </c>
      <c r="EM223" s="193">
        <f t="shared" si="1077"/>
        <v>0</v>
      </c>
      <c r="EN223" s="193">
        <f t="shared" si="1077"/>
        <v>0</v>
      </c>
      <c r="EO223" s="193">
        <f t="shared" si="1077"/>
        <v>0</v>
      </c>
      <c r="EP223" s="193">
        <f t="shared" si="1077"/>
        <v>0</v>
      </c>
      <c r="EQ223" s="193">
        <f t="shared" si="1077"/>
        <v>0</v>
      </c>
      <c r="ER223" s="193">
        <f t="shared" si="1077"/>
        <v>0</v>
      </c>
      <c r="ES223" s="193">
        <f t="shared" si="1077"/>
        <v>0</v>
      </c>
      <c r="ET223" s="193">
        <f t="shared" si="1077"/>
        <v>0</v>
      </c>
      <c r="EU223" s="193">
        <f t="shared" si="19"/>
        <v>5.148458186</v>
      </c>
      <c r="EV223" s="193">
        <f t="shared" ref="EV223:GQ223" si="1078">BB223-CY223</f>
        <v>0</v>
      </c>
      <c r="EW223" s="193">
        <f t="shared" si="1078"/>
        <v>0</v>
      </c>
      <c r="EX223" s="193">
        <f t="shared" si="1078"/>
        <v>0</v>
      </c>
      <c r="EY223" s="193">
        <f t="shared" si="1078"/>
        <v>0</v>
      </c>
      <c r="EZ223" s="193">
        <f t="shared" si="1078"/>
        <v>0</v>
      </c>
      <c r="FA223" s="193">
        <f t="shared" si="1078"/>
        <v>0</v>
      </c>
      <c r="FB223" s="193">
        <f t="shared" si="1078"/>
        <v>0</v>
      </c>
      <c r="FC223" s="193">
        <f t="shared" si="1078"/>
        <v>0</v>
      </c>
      <c r="FD223" s="193">
        <f t="shared" si="1078"/>
        <v>0</v>
      </c>
      <c r="FE223" s="193">
        <f t="shared" si="1078"/>
        <v>0.006486639991</v>
      </c>
      <c r="FF223" s="193">
        <f t="shared" si="1078"/>
        <v>0.02233922879</v>
      </c>
      <c r="FG223" s="193">
        <f t="shared" si="1078"/>
        <v>0.05393707774</v>
      </c>
      <c r="FH223" s="193">
        <f t="shared" si="1078"/>
        <v>0.1042005925</v>
      </c>
      <c r="FI223" s="193">
        <f t="shared" si="1078"/>
        <v>0.1438220293</v>
      </c>
      <c r="FJ223" s="193">
        <f t="shared" si="1078"/>
        <v>0.1602473864</v>
      </c>
      <c r="FK223" s="193">
        <f t="shared" si="1078"/>
        <v>0.1774739804</v>
      </c>
      <c r="FL223" s="193">
        <f t="shared" si="1078"/>
        <v>0.2015110883</v>
      </c>
      <c r="FM223" s="193">
        <f t="shared" si="1078"/>
        <v>0.21673459</v>
      </c>
      <c r="FN223" s="193">
        <f t="shared" si="1078"/>
        <v>0.222743867</v>
      </c>
      <c r="FO223" s="193">
        <f t="shared" si="1078"/>
        <v>0.2243463409</v>
      </c>
      <c r="FP223" s="193">
        <f t="shared" si="1078"/>
        <v>0.2223432486</v>
      </c>
      <c r="FQ223" s="193">
        <f t="shared" si="1078"/>
        <v>0.2095234577</v>
      </c>
      <c r="FR223" s="193">
        <f t="shared" si="1078"/>
        <v>0.2171352085</v>
      </c>
      <c r="FS223" s="193">
        <f t="shared" si="1078"/>
        <v>0.2199395378</v>
      </c>
      <c r="FT223" s="193">
        <f t="shared" si="1078"/>
        <v>0.2199395378</v>
      </c>
      <c r="FU223" s="193">
        <f t="shared" si="1078"/>
        <v>0.2259488148</v>
      </c>
      <c r="FV223" s="193">
        <f t="shared" si="1078"/>
        <v>0.2163339716</v>
      </c>
      <c r="FW223" s="193">
        <f t="shared" si="1078"/>
        <v>0.2103246946</v>
      </c>
      <c r="FX223" s="193">
        <f t="shared" si="1078"/>
        <v>0.2043154176</v>
      </c>
      <c r="FY223" s="193">
        <f t="shared" si="1078"/>
        <v>0.2043154176</v>
      </c>
      <c r="FZ223" s="193">
        <f t="shared" si="1078"/>
        <v>0.2063185099</v>
      </c>
      <c r="GA223" s="193">
        <f t="shared" si="1078"/>
        <v>0.2063185099</v>
      </c>
      <c r="GB223" s="193">
        <f t="shared" si="1078"/>
        <v>0.2187376824</v>
      </c>
      <c r="GC223" s="193">
        <f t="shared" si="1078"/>
        <v>0.2327593287</v>
      </c>
      <c r="GD223" s="193">
        <f t="shared" si="1078"/>
        <v>0.2093026479</v>
      </c>
      <c r="GE223" s="193">
        <f t="shared" si="1078"/>
        <v>0.1596804554</v>
      </c>
      <c r="GF223" s="193">
        <f t="shared" si="1078"/>
        <v>0.104551719</v>
      </c>
      <c r="GG223" s="193">
        <f t="shared" si="1078"/>
        <v>0.07548439982</v>
      </c>
      <c r="GH223" s="193">
        <f t="shared" si="1078"/>
        <v>0.03379675583</v>
      </c>
      <c r="GI223" s="193">
        <f t="shared" si="1078"/>
        <v>0.01616264532</v>
      </c>
      <c r="GJ223" s="193">
        <f t="shared" si="1078"/>
        <v>0.001290994214</v>
      </c>
      <c r="GK223" s="193">
        <f t="shared" si="1078"/>
        <v>0.00009241025593</v>
      </c>
      <c r="GL223" s="193">
        <f t="shared" si="1078"/>
        <v>0</v>
      </c>
      <c r="GM223" s="193">
        <f t="shared" si="1078"/>
        <v>0</v>
      </c>
      <c r="GN223" s="193">
        <f t="shared" si="1078"/>
        <v>0</v>
      </c>
      <c r="GO223" s="193">
        <f t="shared" si="1078"/>
        <v>0</v>
      </c>
      <c r="GP223" s="193">
        <f t="shared" si="1078"/>
        <v>0</v>
      </c>
      <c r="GQ223" s="193">
        <f t="shared" si="1078"/>
        <v>0</v>
      </c>
      <c r="GR223" s="193">
        <f t="shared" si="21"/>
        <v>4.162315579</v>
      </c>
      <c r="GS223" s="193">
        <f t="shared" ref="GS223:IN223" si="1079">E223-EV223</f>
        <v>0.1506325432</v>
      </c>
      <c r="GT223" s="193">
        <f t="shared" si="1079"/>
        <v>0.135008423</v>
      </c>
      <c r="GU223" s="193">
        <f t="shared" si="1079"/>
        <v>0.1249929614</v>
      </c>
      <c r="GV223" s="193">
        <f t="shared" si="1079"/>
        <v>0.1173812105</v>
      </c>
      <c r="GW223" s="193">
        <f t="shared" si="1079"/>
        <v>0.1109713151</v>
      </c>
      <c r="GX223" s="193">
        <f t="shared" si="1079"/>
        <v>0.1093688412</v>
      </c>
      <c r="GY223" s="193">
        <f t="shared" si="1079"/>
        <v>0.1077663673</v>
      </c>
      <c r="GZ223" s="193">
        <f t="shared" si="1079"/>
        <v>0.105763275</v>
      </c>
      <c r="HA223" s="193">
        <f t="shared" si="1079"/>
        <v>0.1061638935</v>
      </c>
      <c r="HB223" s="193">
        <f t="shared" si="1079"/>
        <v>0.09967725347</v>
      </c>
      <c r="HC223" s="193">
        <f t="shared" si="1079"/>
        <v>0.0870296124</v>
      </c>
      <c r="HD223" s="193">
        <f t="shared" si="1079"/>
        <v>0.05823609271</v>
      </c>
      <c r="HE223" s="193">
        <f t="shared" si="1079"/>
        <v>0.0231960797</v>
      </c>
      <c r="HF223" s="193">
        <f t="shared" si="1079"/>
        <v>0</v>
      </c>
      <c r="HG223" s="193">
        <f t="shared" si="1079"/>
        <v>0</v>
      </c>
      <c r="HH223" s="193">
        <f t="shared" si="1079"/>
        <v>0</v>
      </c>
      <c r="HI223" s="193">
        <f t="shared" si="1079"/>
        <v>0</v>
      </c>
      <c r="HJ223" s="193">
        <f t="shared" si="1079"/>
        <v>0</v>
      </c>
      <c r="HK223" s="193">
        <f t="shared" si="1079"/>
        <v>0</v>
      </c>
      <c r="HL223" s="193">
        <f t="shared" si="1079"/>
        <v>0</v>
      </c>
      <c r="HM223" s="193">
        <f t="shared" si="1079"/>
        <v>0</v>
      </c>
      <c r="HN223" s="193">
        <f t="shared" si="1079"/>
        <v>0</v>
      </c>
      <c r="HO223" s="193">
        <f t="shared" si="1079"/>
        <v>0</v>
      </c>
      <c r="HP223" s="193">
        <f t="shared" si="1079"/>
        <v>0</v>
      </c>
      <c r="HQ223" s="193">
        <f t="shared" si="1079"/>
        <v>0</v>
      </c>
      <c r="HR223" s="193">
        <f t="shared" si="1079"/>
        <v>0</v>
      </c>
      <c r="HS223" s="193">
        <f t="shared" si="1079"/>
        <v>0</v>
      </c>
      <c r="HT223" s="193">
        <f t="shared" si="1079"/>
        <v>0</v>
      </c>
      <c r="HU223" s="193">
        <f t="shared" si="1079"/>
        <v>0</v>
      </c>
      <c r="HV223" s="193">
        <f t="shared" si="1079"/>
        <v>0</v>
      </c>
      <c r="HW223" s="193">
        <f t="shared" si="1079"/>
        <v>0</v>
      </c>
      <c r="HX223" s="193">
        <f t="shared" si="1079"/>
        <v>0</v>
      </c>
      <c r="HY223" s="193">
        <f t="shared" si="1079"/>
        <v>0</v>
      </c>
      <c r="HZ223" s="193">
        <f t="shared" si="1079"/>
        <v>0</v>
      </c>
      <c r="IA223" s="193">
        <f t="shared" si="1079"/>
        <v>0.05190059184</v>
      </c>
      <c r="IB223" s="193">
        <f t="shared" si="1079"/>
        <v>0.09992031051</v>
      </c>
      <c r="IC223" s="193">
        <f t="shared" si="1079"/>
        <v>0.1562509023</v>
      </c>
      <c r="ID223" s="193">
        <f t="shared" si="1079"/>
        <v>0.1905262615</v>
      </c>
      <c r="IE223" s="193">
        <f t="shared" si="1079"/>
        <v>0.2229996808</v>
      </c>
      <c r="IF223" s="193">
        <f t="shared" si="1079"/>
        <v>0.237829462</v>
      </c>
      <c r="IG223" s="193">
        <f t="shared" si="1079"/>
        <v>0.2478936916</v>
      </c>
      <c r="IH223" s="193">
        <f t="shared" si="1079"/>
        <v>0.2526978417</v>
      </c>
      <c r="II223" s="193">
        <f t="shared" si="1079"/>
        <v>0.2652094244</v>
      </c>
      <c r="IJ223" s="193">
        <f t="shared" si="1079"/>
        <v>0.2600013844</v>
      </c>
      <c r="IK223" s="193">
        <f t="shared" si="1079"/>
        <v>0.246780975</v>
      </c>
      <c r="IL223" s="193">
        <f t="shared" si="1079"/>
        <v>0.2271506702</v>
      </c>
      <c r="IM223" s="193">
        <f t="shared" si="1079"/>
        <v>0.1971042852</v>
      </c>
      <c r="IN223" s="193">
        <f t="shared" si="1079"/>
        <v>0.1698622295</v>
      </c>
      <c r="IO223" s="193">
        <f t="shared" si="23"/>
        <v>2.826127711</v>
      </c>
      <c r="IP223" s="193">
        <f t="shared" si="29"/>
        <v>1.474745616</v>
      </c>
      <c r="IQ223" s="193">
        <f t="shared" ref="IQ223:KK223" si="1080">MAX((MIN(CZ223+IP223,$IO$7))-GT223,0)</f>
        <v>1.339737193</v>
      </c>
      <c r="IR223" s="193">
        <f t="shared" si="1080"/>
        <v>1.214744232</v>
      </c>
      <c r="IS223" s="193">
        <f t="shared" si="1080"/>
        <v>1.097363021</v>
      </c>
      <c r="IT223" s="193">
        <f t="shared" si="1080"/>
        <v>0.9863917062</v>
      </c>
      <c r="IU223" s="193">
        <f t="shared" si="1080"/>
        <v>0.877022865</v>
      </c>
      <c r="IV223" s="193">
        <f t="shared" si="1080"/>
        <v>0.7692564977</v>
      </c>
      <c r="IW223" s="193">
        <f t="shared" si="1080"/>
        <v>0.6634932227</v>
      </c>
      <c r="IX223" s="193">
        <f t="shared" si="1080"/>
        <v>0.5573293292</v>
      </c>
      <c r="IY223" s="193">
        <f t="shared" si="1080"/>
        <v>0.4576520758</v>
      </c>
      <c r="IZ223" s="193">
        <f t="shared" si="1080"/>
        <v>0.3706224633</v>
      </c>
      <c r="JA223" s="193">
        <f t="shared" si="1080"/>
        <v>0.3123863706</v>
      </c>
      <c r="JB223" s="193">
        <f t="shared" si="1080"/>
        <v>0.2891902909</v>
      </c>
      <c r="JC223" s="193">
        <f t="shared" si="1080"/>
        <v>0.2925344901</v>
      </c>
      <c r="JD223" s="193">
        <f t="shared" si="1080"/>
        <v>0.3468319508</v>
      </c>
      <c r="JE223" s="193">
        <f t="shared" si="1080"/>
        <v>0.4678495713</v>
      </c>
      <c r="JF223" s="193">
        <f t="shared" si="1080"/>
        <v>0.6325255088</v>
      </c>
      <c r="JG223" s="193">
        <f t="shared" si="1080"/>
        <v>0.8817664776</v>
      </c>
      <c r="JH223" s="193">
        <f t="shared" si="1080"/>
        <v>1.174296243</v>
      </c>
      <c r="JI223" s="193">
        <f t="shared" si="1080"/>
        <v>1.489462655</v>
      </c>
      <c r="JJ223" s="193">
        <f t="shared" si="1080"/>
        <v>1.862880159</v>
      </c>
      <c r="JK223" s="193">
        <f t="shared" si="1080"/>
        <v>2.229965668</v>
      </c>
      <c r="JL223" s="193">
        <f t="shared" si="1080"/>
        <v>2.64087017</v>
      </c>
      <c r="JM223" s="193">
        <f t="shared" si="1080"/>
        <v>3.028954345</v>
      </c>
      <c r="JN223" s="193">
        <f t="shared" si="1080"/>
        <v>3.388680441</v>
      </c>
      <c r="JO223" s="193">
        <f t="shared" si="1080"/>
        <v>3.706287185</v>
      </c>
      <c r="JP223" s="193">
        <f t="shared" si="1080"/>
        <v>4.03564334</v>
      </c>
      <c r="JQ223" s="193">
        <f t="shared" si="1080"/>
        <v>4.352144696</v>
      </c>
      <c r="JR223" s="193">
        <f t="shared" si="1080"/>
        <v>4.649124868</v>
      </c>
      <c r="JS223" s="193">
        <f t="shared" si="1080"/>
        <v>4.906343324</v>
      </c>
      <c r="JT223" s="193">
        <f t="shared" si="1080"/>
        <v>5</v>
      </c>
      <c r="JU223" s="193">
        <f t="shared" si="1080"/>
        <v>5</v>
      </c>
      <c r="JV223" s="193">
        <f t="shared" si="1080"/>
        <v>5</v>
      </c>
      <c r="JW223" s="193">
        <f t="shared" si="1080"/>
        <v>5</v>
      </c>
      <c r="JX223" s="193">
        <f t="shared" si="1080"/>
        <v>4.948099408</v>
      </c>
      <c r="JY223" s="193">
        <f t="shared" si="1080"/>
        <v>4.848179098</v>
      </c>
      <c r="JZ223" s="193">
        <f t="shared" si="1080"/>
        <v>4.691928195</v>
      </c>
      <c r="KA223" s="193">
        <f t="shared" si="1080"/>
        <v>4.501401934</v>
      </c>
      <c r="KB223" s="193">
        <f t="shared" si="1080"/>
        <v>4.278402253</v>
      </c>
      <c r="KC223" s="193">
        <f t="shared" si="1080"/>
        <v>4.040572791</v>
      </c>
      <c r="KD223" s="193">
        <f t="shared" si="1080"/>
        <v>3.792679099</v>
      </c>
      <c r="KE223" s="193">
        <f t="shared" si="1080"/>
        <v>3.539981258</v>
      </c>
      <c r="KF223" s="193">
        <f t="shared" si="1080"/>
        <v>3.274771833</v>
      </c>
      <c r="KG223" s="193">
        <f t="shared" si="1080"/>
        <v>3.014770449</v>
      </c>
      <c r="KH223" s="193">
        <f t="shared" si="1080"/>
        <v>2.767989474</v>
      </c>
      <c r="KI223" s="193">
        <f t="shared" si="1080"/>
        <v>2.540838804</v>
      </c>
      <c r="KJ223" s="193">
        <f t="shared" si="1080"/>
        <v>2.343734519</v>
      </c>
      <c r="KK223" s="193">
        <f t="shared" si="1080"/>
        <v>2.173872289</v>
      </c>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row>
    <row r="224" ht="14.25" customHeight="1">
      <c r="A224" s="1">
        <v>8.0</v>
      </c>
      <c r="B224" s="1">
        <f t="shared" ref="B224:C224" si="1081">B223+1</f>
        <v>214</v>
      </c>
      <c r="C224" s="267">
        <f t="shared" si="1081"/>
        <v>43679</v>
      </c>
      <c r="D224" s="193">
        <f t="shared" si="15"/>
        <v>8.989077138</v>
      </c>
      <c r="E224" s="193">
        <f>(SUMIFS(Profile!$F$2:$F$17521,Profile!$B$2:$B$17521,$B224,Profile!$C$2:$C$17521,E$8))*$C$6</f>
        <v>0.1482288324</v>
      </c>
      <c r="F224" s="193">
        <f>(SUMIFS(Profile!$F$2:$F$17521,Profile!$B$2:$B$17521,$B224,Profile!$C$2:$C$17521,F$8))*$C$6</f>
        <v>0.135008423</v>
      </c>
      <c r="G224" s="193">
        <f>(SUMIFS(Profile!$F$2:$F$17521,Profile!$B$2:$B$17521,$B224,Profile!$C$2:$C$17521,G$8))*$C$6</f>
        <v>0.1217880136</v>
      </c>
      <c r="H224" s="193">
        <f>(SUMIFS(Profile!$F$2:$F$17521,Profile!$B$2:$B$17521,$B224,Profile!$C$2:$C$17521,H$8))*$C$6</f>
        <v>0.1145768812</v>
      </c>
      <c r="I224" s="193">
        <f>(SUMIFS(Profile!$F$2:$F$17521,Profile!$B$2:$B$17521,$B224,Profile!$C$2:$C$17521,I$8))*$C$6</f>
        <v>0.111772552</v>
      </c>
      <c r="J224" s="193">
        <f>(SUMIFS(Profile!$F$2:$F$17521,Profile!$B$2:$B$17521,$B224,Profile!$C$2:$C$17521,J$8))*$C$6</f>
        <v>0.1081669858</v>
      </c>
      <c r="K224" s="193">
        <f>(SUMIFS(Profile!$F$2:$F$17521,Profile!$B$2:$B$17521,$B224,Profile!$C$2:$C$17521,K$8))*$C$6</f>
        <v>0.1053626565</v>
      </c>
      <c r="L224" s="193">
        <f>(SUMIFS(Profile!$F$2:$F$17521,Profile!$B$2:$B$17521,$B224,Profile!$C$2:$C$17521,L$8))*$C$6</f>
        <v>0.1041608011</v>
      </c>
      <c r="M224" s="193">
        <f>(SUMIFS(Profile!$F$2:$F$17521,Profile!$B$2:$B$17521,$B224,Profile!$C$2:$C$17521,M$8))*$C$6</f>
        <v>0.1045614196</v>
      </c>
      <c r="N224" s="193">
        <f>(SUMIFS(Profile!$F$2:$F$17521,Profile!$B$2:$B$17521,$B224,Profile!$C$2:$C$17521,N$8))*$C$6</f>
        <v>0.1045614196</v>
      </c>
      <c r="O224" s="193">
        <f>(SUMIFS(Profile!$F$2:$F$17521,Profile!$B$2:$B$17521,$B224,Profile!$C$2:$C$17521,O$8))*$C$6</f>
        <v>0.1081669858</v>
      </c>
      <c r="P224" s="193">
        <f>(SUMIFS(Profile!$F$2:$F$17521,Profile!$B$2:$B$17521,$B224,Profile!$C$2:$C$17521,P$8))*$C$6</f>
        <v>0.1125737889</v>
      </c>
      <c r="Q224" s="193">
        <f>(SUMIFS(Profile!$F$2:$F$17521,Profile!$B$2:$B$17521,$B224,Profile!$C$2:$C$17521,Q$8))*$C$6</f>
        <v>0.1221886321</v>
      </c>
      <c r="R224" s="193">
        <f>(SUMIFS(Profile!$F$2:$F$17521,Profile!$B$2:$B$17521,$B224,Profile!$C$2:$C$17521,R$8))*$C$6</f>
        <v>0.1386139892</v>
      </c>
      <c r="S224" s="193">
        <f>(SUMIFS(Profile!$F$2:$F$17521,Profile!$B$2:$B$17521,$B224,Profile!$C$2:$C$17521,S$8))*$C$6</f>
        <v>0.1574430571</v>
      </c>
      <c r="T224" s="193">
        <f>(SUMIFS(Profile!$F$2:$F$17521,Profile!$B$2:$B$17521,$B224,Profile!$C$2:$C$17521,T$8))*$C$6</f>
        <v>0.176272125</v>
      </c>
      <c r="U224" s="193">
        <f>(SUMIFS(Profile!$F$2:$F$17521,Profile!$B$2:$B$17521,$B224,Profile!$C$2:$C$17521,U$8))*$C$6</f>
        <v>0.1938993375</v>
      </c>
      <c r="V224" s="193">
        <f>(SUMIFS(Profile!$F$2:$F$17521,Profile!$B$2:$B$17521,$B224,Profile!$C$2:$C$17521,V$8))*$C$6</f>
        <v>0.2123277869</v>
      </c>
      <c r="W224" s="193">
        <f>(SUMIFS(Profile!$F$2:$F$17521,Profile!$B$2:$B$17521,$B224,Profile!$C$2:$C$17521,W$8))*$C$6</f>
        <v>0.2119271685</v>
      </c>
      <c r="X224" s="193">
        <f>(SUMIFS(Profile!$F$2:$F$17521,Profile!$B$2:$B$17521,$B224,Profile!$C$2:$C$17521,X$8))*$C$6</f>
        <v>0.2087222207</v>
      </c>
      <c r="Y224" s="193">
        <f>(SUMIFS(Profile!$F$2:$F$17521,Profile!$B$2:$B$17521,$B224,Profile!$C$2:$C$17521,Y$8))*$C$6</f>
        <v>0.205517273</v>
      </c>
      <c r="Z224" s="193">
        <f>(SUMIFS(Profile!$F$2:$F$17521,Profile!$B$2:$B$17521,$B224,Profile!$C$2:$C$17521,Z$8))*$C$6</f>
        <v>0.1987067591</v>
      </c>
      <c r="AA224" s="193">
        <f>(SUMIFS(Profile!$F$2:$F$17521,Profile!$B$2:$B$17521,$B224,Profile!$C$2:$C$17521,AA$8))*$C$6</f>
        <v>0.2043154176</v>
      </c>
      <c r="AB224" s="193">
        <f>(SUMIFS(Profile!$F$2:$F$17521,Profile!$B$2:$B$17521,$B224,Profile!$C$2:$C$17521,AB$8))*$C$6</f>
        <v>0.2031135622</v>
      </c>
      <c r="AC224" s="193">
        <f>(SUMIFS(Profile!$F$2:$F$17521,Profile!$B$2:$B$17521,$B224,Profile!$C$2:$C$17521,AC$8))*$C$6</f>
        <v>0.2031135622</v>
      </c>
      <c r="AD224" s="193">
        <f>(SUMIFS(Profile!$F$2:$F$17521,Profile!$B$2:$B$17521,$B224,Profile!$C$2:$C$17521,AD$8))*$C$6</f>
        <v>0.1991073775</v>
      </c>
      <c r="AE224" s="193">
        <f>(SUMIFS(Profile!$F$2:$F$17521,Profile!$B$2:$B$17521,$B224,Profile!$C$2:$C$17521,AE$8))*$C$6</f>
        <v>0.1951011929</v>
      </c>
      <c r="AF224" s="193">
        <f>(SUMIFS(Profile!$F$2:$F$17521,Profile!$B$2:$B$17521,$B224,Profile!$C$2:$C$17521,AF$8))*$C$6</f>
        <v>0.1898931528</v>
      </c>
      <c r="AG224" s="193">
        <f>(SUMIFS(Profile!$F$2:$F$17521,Profile!$B$2:$B$17521,$B224,Profile!$C$2:$C$17521,AG$8))*$C$6</f>
        <v>0.1862875866</v>
      </c>
      <c r="AH224" s="193">
        <f>(SUMIFS(Profile!$F$2:$F$17521,Profile!$B$2:$B$17521,$B224,Profile!$C$2:$C$17521,AH$8))*$C$6</f>
        <v>0.182281402</v>
      </c>
      <c r="AI224" s="193">
        <f>(SUMIFS(Profile!$F$2:$F$17521,Profile!$B$2:$B$17521,$B224,Profile!$C$2:$C$17521,AI$8))*$C$6</f>
        <v>0.1834832574</v>
      </c>
      <c r="AJ224" s="193">
        <f>(SUMIFS(Profile!$F$2:$F$17521,Profile!$B$2:$B$17521,$B224,Profile!$C$2:$C$17521,AJ$8))*$C$6</f>
        <v>0.1926974821</v>
      </c>
      <c r="AK224" s="193">
        <f>(SUMIFS(Profile!$F$2:$F$17521,Profile!$B$2:$B$17521,$B224,Profile!$C$2:$C$17521,AK$8))*$C$6</f>
        <v>0.205517273</v>
      </c>
      <c r="AL224" s="193">
        <f>(SUMIFS(Profile!$F$2:$F$17521,Profile!$B$2:$B$17521,$B224,Profile!$C$2:$C$17521,AL$8))*$C$6</f>
        <v>0.2255481963</v>
      </c>
      <c r="AM224" s="193">
        <f>(SUMIFS(Profile!$F$2:$F$17521,Profile!$B$2:$B$17521,$B224,Profile!$C$2:$C$17521,AM$8))*$C$6</f>
        <v>0.2592001474</v>
      </c>
      <c r="AN224" s="193">
        <f>(SUMIFS(Profile!$F$2:$F$17521,Profile!$B$2:$B$17521,$B224,Profile!$C$2:$C$17521,AN$8))*$C$6</f>
        <v>0.2648088059</v>
      </c>
      <c r="AO224" s="193">
        <f>(SUMIFS(Profile!$F$2:$F$17521,Profile!$B$2:$B$17521,$B224,Profile!$C$2:$C$17521,AO$8))*$C$6</f>
        <v>0.2604020028</v>
      </c>
      <c r="AP224" s="193">
        <f>(SUMIFS(Profile!$F$2:$F$17521,Profile!$B$2:$B$17521,$B224,Profile!$C$2:$C$17521,AP$8))*$C$6</f>
        <v>0.2644081875</v>
      </c>
      <c r="AQ224" s="193">
        <f>(SUMIFS(Profile!$F$2:$F$17521,Profile!$B$2:$B$17521,$B224,Profile!$C$2:$C$17521,AQ$8))*$C$6</f>
        <v>0.2583989105</v>
      </c>
      <c r="AR224" s="193">
        <f>(SUMIFS(Profile!$F$2:$F$17521,Profile!$B$2:$B$17521,$B224,Profile!$C$2:$C$17521,AR$8))*$C$6</f>
        <v>0.251989015</v>
      </c>
      <c r="AS224" s="193">
        <f>(SUMIFS(Profile!$F$2:$F$17521,Profile!$B$2:$B$17521,$B224,Profile!$C$2:$C$17521,AS$8))*$C$6</f>
        <v>0.2507871596</v>
      </c>
      <c r="AT224" s="193">
        <f>(SUMIFS(Profile!$F$2:$F$17521,Profile!$B$2:$B$17521,$B224,Profile!$C$2:$C$17521,AT$8))*$C$6</f>
        <v>0.2499859227</v>
      </c>
      <c r="AU224" s="193">
        <f>(SUMIFS(Profile!$F$2:$F$17521,Profile!$B$2:$B$17521,$B224,Profile!$C$2:$C$17521,AU$8))*$C$6</f>
        <v>0.2547933443</v>
      </c>
      <c r="AV224" s="193">
        <f>(SUMIFS(Profile!$F$2:$F$17521,Profile!$B$2:$B$17521,$B224,Profile!$C$2:$C$17521,AV$8))*$C$6</f>
        <v>0.2535914889</v>
      </c>
      <c r="AW224" s="193">
        <f>(SUMIFS(Profile!$F$2:$F$17521,Profile!$B$2:$B$17521,$B224,Profile!$C$2:$C$17521,AW$8))*$C$6</f>
        <v>0.2499859227</v>
      </c>
      <c r="AX224" s="193">
        <f>(SUMIFS(Profile!$F$2:$F$17521,Profile!$B$2:$B$17521,$B224,Profile!$C$2:$C$17521,AX$8))*$C$6</f>
        <v>0.2271506702</v>
      </c>
      <c r="AY224" s="193">
        <f>(SUMIFS(Profile!$F$2:$F$17521,Profile!$B$2:$B$17521,$B224,Profile!$C$2:$C$17521,AY$8))*$C$6</f>
        <v>0.199507996</v>
      </c>
      <c r="AZ224" s="193">
        <f>(SUMIFS(Profile!$F$2:$F$17521,Profile!$B$2:$B$17521,$B224,Profile!$C$2:$C$17521,AZ$8))*$C$6</f>
        <v>0.1690609926</v>
      </c>
      <c r="BA224" s="193">
        <f t="shared" si="16"/>
        <v>8.639137912</v>
      </c>
      <c r="BB224" s="193">
        <f>(SUMIFS(Profile!$E$2:$E$17521,Profile!$B$2:$B$17521,$B224,Profile!$C$2:$C$17521,BB$8))*$C$9</f>
        <v>0</v>
      </c>
      <c r="BC224" s="193">
        <f>(SUMIFS(Profile!$E$2:$E$17521,Profile!$B$2:$B$17521,$B224,Profile!$C$2:$C$17521,BC$8))*$C$9</f>
        <v>0</v>
      </c>
      <c r="BD224" s="193">
        <f>(SUMIFS(Profile!$E$2:$E$17521,Profile!$B$2:$B$17521,$B224,Profile!$C$2:$C$17521,BD$8))*$C$9</f>
        <v>0</v>
      </c>
      <c r="BE224" s="193">
        <f>(SUMIFS(Profile!$E$2:$E$17521,Profile!$B$2:$B$17521,$B224,Profile!$C$2:$C$17521,BE$8))*$C$9</f>
        <v>0</v>
      </c>
      <c r="BF224" s="193">
        <f>(SUMIFS(Profile!$E$2:$E$17521,Profile!$B$2:$B$17521,$B224,Profile!$C$2:$C$17521,BF$8))*$C$9</f>
        <v>0</v>
      </c>
      <c r="BG224" s="193">
        <f>(SUMIFS(Profile!$E$2:$E$17521,Profile!$B$2:$B$17521,$B224,Profile!$C$2:$C$17521,BG$8))*$C$9</f>
        <v>0</v>
      </c>
      <c r="BH224" s="193">
        <f>(SUMIFS(Profile!$E$2:$E$17521,Profile!$B$2:$B$17521,$B224,Profile!$C$2:$C$17521,BH$8))*$C$9</f>
        <v>0</v>
      </c>
      <c r="BI224" s="193">
        <f>(SUMIFS(Profile!$E$2:$E$17521,Profile!$B$2:$B$17521,$B224,Profile!$C$2:$C$17521,BI$8))*$C$9</f>
        <v>0</v>
      </c>
      <c r="BJ224" s="193">
        <f>(SUMIFS(Profile!$E$2:$E$17521,Profile!$B$2:$B$17521,$B224,Profile!$C$2:$C$17521,BJ$8))*$C$9</f>
        <v>0.0002004082686</v>
      </c>
      <c r="BK224" s="193">
        <f>(SUMIFS(Profile!$E$2:$E$17521,Profile!$B$2:$B$17521,$B224,Profile!$C$2:$C$17521,BK$8))*$C$9</f>
        <v>0.008149936255</v>
      </c>
      <c r="BL224" s="193">
        <f>(SUMIFS(Profile!$E$2:$E$17521,Profile!$B$2:$B$17521,$B224,Profile!$C$2:$C$17521,BL$8))*$C$9</f>
        <v>0.02300181647</v>
      </c>
      <c r="BM224" s="193">
        <f>(SUMIFS(Profile!$E$2:$E$17521,Profile!$B$2:$B$17521,$B224,Profile!$C$2:$C$17521,BM$8))*$C$9</f>
        <v>0.05099765333</v>
      </c>
      <c r="BN224" s="193">
        <f>(SUMIFS(Profile!$E$2:$E$17521,Profile!$B$2:$B$17521,$B224,Profile!$C$2:$C$17521,BN$8))*$C$9</f>
        <v>0.08548121849</v>
      </c>
      <c r="BO224" s="193">
        <f>(SUMIFS(Profile!$E$2:$E$17521,Profile!$B$2:$B$17521,$B224,Profile!$C$2:$C$17521,BO$8))*$C$9</f>
        <v>0.1253592912</v>
      </c>
      <c r="BP224" s="193">
        <f>(SUMIFS(Profile!$E$2:$E$17521,Profile!$B$2:$B$17521,$B224,Profile!$C$2:$C$17521,BP$8))*$C$9</f>
        <v>0.176403577</v>
      </c>
      <c r="BQ224" s="193">
        <f>(SUMIFS(Profile!$E$2:$E$17521,Profile!$B$2:$B$17521,$B224,Profile!$C$2:$C$17521,BQ$8))*$C$9</f>
        <v>0.2384574194</v>
      </c>
      <c r="BR224" s="193">
        <f>(SUMIFS(Profile!$E$2:$E$17521,Profile!$B$2:$B$17521,$B224,Profile!$C$2:$C$17521,BR$8))*$C$9</f>
        <v>0.3003789629</v>
      </c>
      <c r="BS224" s="193">
        <f>(SUMIFS(Profile!$E$2:$E$17521,Profile!$B$2:$B$17521,$B224,Profile!$C$2:$C$17521,BS$8))*$C$9</f>
        <v>0.3327225794</v>
      </c>
      <c r="BT224" s="193">
        <f>(SUMIFS(Profile!$E$2:$E$17521,Profile!$B$2:$B$17521,$B224,Profile!$C$2:$C$17521,BT$8))*$C$9</f>
        <v>0.397880875</v>
      </c>
      <c r="BU224" s="193">
        <f>(SUMIFS(Profile!$E$2:$E$17521,Profile!$B$2:$B$17521,$B224,Profile!$C$2:$C$17521,BU$8))*$C$9</f>
        <v>0.4181443591</v>
      </c>
      <c r="BV224" s="193">
        <f>(SUMIFS(Profile!$E$2:$E$17521,Profile!$B$2:$B$17521,$B224,Profile!$C$2:$C$17521,BV$8))*$C$9</f>
        <v>0.4995845767</v>
      </c>
      <c r="BW224" s="193">
        <f>(SUMIFS(Profile!$E$2:$E$17521,Profile!$B$2:$B$17521,$B224,Profile!$C$2:$C$17521,BW$8))*$C$9</f>
        <v>0.4764129184</v>
      </c>
      <c r="BX224" s="193">
        <f>(SUMIFS(Profile!$E$2:$E$17521,Profile!$B$2:$B$17521,$B224,Profile!$C$2:$C$17521,BX$8))*$C$9</f>
        <v>0.558608098</v>
      </c>
      <c r="BY224" s="193">
        <f>(SUMIFS(Profile!$E$2:$E$17521,Profile!$B$2:$B$17521,$B224,Profile!$C$2:$C$17521,BY$8))*$C$9</f>
        <v>0.5189276495</v>
      </c>
      <c r="BZ224" s="193">
        <f>(SUMIFS(Profile!$E$2:$E$17521,Profile!$B$2:$B$17521,$B224,Profile!$C$2:$C$17521,BZ$8))*$C$9</f>
        <v>0.5220985653</v>
      </c>
      <c r="CA224" s="193">
        <f>(SUMIFS(Profile!$E$2:$E$17521,Profile!$B$2:$B$17521,$B224,Profile!$C$2:$C$17521,CA$8))*$C$9</f>
        <v>0.5193605776</v>
      </c>
      <c r="CB224" s="193">
        <f>(SUMIFS(Profile!$E$2:$E$17521,Profile!$B$2:$B$17521,$B224,Profile!$C$2:$C$17521,CB$8))*$C$9</f>
        <v>0.4648466261</v>
      </c>
      <c r="CC224" s="193">
        <f>(SUMIFS(Profile!$E$2:$E$17521,Profile!$B$2:$B$17521,$B224,Profile!$C$2:$C$17521,CC$8))*$C$9</f>
        <v>0.4766017658</v>
      </c>
      <c r="CD224" s="193">
        <f>(SUMIFS(Profile!$E$2:$E$17521,Profile!$B$2:$B$17521,$B224,Profile!$C$2:$C$17521,CD$8))*$C$9</f>
        <v>0.4622133933</v>
      </c>
      <c r="CE224" s="193">
        <f>(SUMIFS(Profile!$E$2:$E$17521,Profile!$B$2:$B$17521,$B224,Profile!$C$2:$C$17521,CE$8))*$C$9</f>
        <v>0.3951421231</v>
      </c>
      <c r="CF224" s="193">
        <f>(SUMIFS(Profile!$E$2:$E$17521,Profile!$B$2:$B$17521,$B224,Profile!$C$2:$C$17521,CF$8))*$C$9</f>
        <v>0.3369464616</v>
      </c>
      <c r="CG224" s="193">
        <f>(SUMIFS(Profile!$E$2:$E$17521,Profile!$B$2:$B$17521,$B224,Profile!$C$2:$C$17521,CG$8))*$C$9</f>
        <v>0.2987103558</v>
      </c>
      <c r="CH224" s="193">
        <f>(SUMIFS(Profile!$E$2:$E$17521,Profile!$B$2:$B$17521,$B224,Profile!$C$2:$C$17521,CH$8))*$C$9</f>
        <v>0.2899039851</v>
      </c>
      <c r="CI224" s="193">
        <f>(SUMIFS(Profile!$E$2:$E$17521,Profile!$B$2:$B$17521,$B224,Profile!$C$2:$C$17521,CI$8))*$C$9</f>
        <v>0.2104153163</v>
      </c>
      <c r="CJ224" s="193">
        <f>(SUMIFS(Profile!$E$2:$E$17521,Profile!$B$2:$B$17521,$B224,Profile!$C$2:$C$17521,CJ$8))*$C$9</f>
        <v>0.16408355</v>
      </c>
      <c r="CK224" s="193">
        <f>(SUMIFS(Profile!$E$2:$E$17521,Profile!$B$2:$B$17521,$B224,Profile!$C$2:$C$17521,CK$8))*$C$9</f>
        <v>0.1265192535</v>
      </c>
      <c r="CL224" s="193">
        <f>(SUMIFS(Profile!$E$2:$E$17521,Profile!$B$2:$B$17521,$B224,Profile!$C$2:$C$17521,CL$8))*$C$9</f>
        <v>0.07760220083</v>
      </c>
      <c r="CM224" s="193">
        <f>(SUMIFS(Profile!$E$2:$E$17521,Profile!$B$2:$B$17521,$B224,Profile!$C$2:$C$17521,CM$8))*$C$9</f>
        <v>0.04953146611</v>
      </c>
      <c r="CN224" s="193">
        <f>(SUMIFS(Profile!$E$2:$E$17521,Profile!$B$2:$B$17521,$B224,Profile!$C$2:$C$17521,CN$8))*$C$9</f>
        <v>0.02539910824</v>
      </c>
      <c r="CO224" s="193">
        <f>(SUMIFS(Profile!$E$2:$E$17521,Profile!$B$2:$B$17521,$B224,Profile!$C$2:$C$17521,CO$8))*$C$9</f>
        <v>0.008205727037</v>
      </c>
      <c r="CP224" s="193">
        <f>(SUMIFS(Profile!$E$2:$E$17521,Profile!$B$2:$B$17521,$B224,Profile!$C$2:$C$17521,CP$8))*$C$9</f>
        <v>0.0008460962577</v>
      </c>
      <c r="CQ224" s="193">
        <f>(SUMIFS(Profile!$E$2:$E$17521,Profile!$B$2:$B$17521,$B224,Profile!$C$2:$C$17521,CQ$8))*$C$9</f>
        <v>0</v>
      </c>
      <c r="CR224" s="193">
        <f>(SUMIFS(Profile!$E$2:$E$17521,Profile!$B$2:$B$17521,$B224,Profile!$C$2:$C$17521,CR$8))*$C$9</f>
        <v>0</v>
      </c>
      <c r="CS224" s="193">
        <f>(SUMIFS(Profile!$E$2:$E$17521,Profile!$B$2:$B$17521,$B224,Profile!$C$2:$C$17521,CS$8))*$C$9</f>
        <v>0</v>
      </c>
      <c r="CT224" s="193">
        <f>(SUMIFS(Profile!$E$2:$E$17521,Profile!$B$2:$B$17521,$B224,Profile!$C$2:$C$17521,CT$8))*$C$9</f>
        <v>0</v>
      </c>
      <c r="CU224" s="193">
        <f>(SUMIFS(Profile!$E$2:$E$17521,Profile!$B$2:$B$17521,$B224,Profile!$C$2:$C$17521,CU$8))*$C$9</f>
        <v>0</v>
      </c>
      <c r="CV224" s="193">
        <f>(SUMIFS(Profile!$E$2:$E$17521,Profile!$B$2:$B$17521,$B224,Profile!$C$2:$C$17521,CV$8))*$C$9</f>
        <v>0</v>
      </c>
      <c r="CW224" s="193">
        <f>(SUMIFS(Profile!$E$2:$E$17521,Profile!$B$2:$B$17521,$B224,Profile!$C$2:$C$17521,CW$8))*$C$9</f>
        <v>0</v>
      </c>
      <c r="CX224" s="193">
        <f t="shared" si="17"/>
        <v>3.973617875</v>
      </c>
      <c r="CY224" s="193">
        <f t="shared" ref="CY224:ET224" si="1082">MAX(BB224-E224,0)</f>
        <v>0</v>
      </c>
      <c r="CZ224" s="193">
        <f t="shared" si="1082"/>
        <v>0</v>
      </c>
      <c r="DA224" s="193">
        <f t="shared" si="1082"/>
        <v>0</v>
      </c>
      <c r="DB224" s="193">
        <f t="shared" si="1082"/>
        <v>0</v>
      </c>
      <c r="DC224" s="193">
        <f t="shared" si="1082"/>
        <v>0</v>
      </c>
      <c r="DD224" s="193">
        <f t="shared" si="1082"/>
        <v>0</v>
      </c>
      <c r="DE224" s="193">
        <f t="shared" si="1082"/>
        <v>0</v>
      </c>
      <c r="DF224" s="193">
        <f t="shared" si="1082"/>
        <v>0</v>
      </c>
      <c r="DG224" s="193">
        <f t="shared" si="1082"/>
        <v>0</v>
      </c>
      <c r="DH224" s="193">
        <f t="shared" si="1082"/>
        <v>0</v>
      </c>
      <c r="DI224" s="193">
        <f t="shared" si="1082"/>
        <v>0</v>
      </c>
      <c r="DJ224" s="193">
        <f t="shared" si="1082"/>
        <v>0</v>
      </c>
      <c r="DK224" s="193">
        <f t="shared" si="1082"/>
        <v>0</v>
      </c>
      <c r="DL224" s="193">
        <f t="shared" si="1082"/>
        <v>0</v>
      </c>
      <c r="DM224" s="193">
        <f t="shared" si="1082"/>
        <v>0.01896051987</v>
      </c>
      <c r="DN224" s="193">
        <f t="shared" si="1082"/>
        <v>0.0621852944</v>
      </c>
      <c r="DO224" s="193">
        <f t="shared" si="1082"/>
        <v>0.1064796254</v>
      </c>
      <c r="DP224" s="193">
        <f t="shared" si="1082"/>
        <v>0.1203947925</v>
      </c>
      <c r="DQ224" s="193">
        <f t="shared" si="1082"/>
        <v>0.1859537066</v>
      </c>
      <c r="DR224" s="193">
        <f t="shared" si="1082"/>
        <v>0.2094221384</v>
      </c>
      <c r="DS224" s="193">
        <f t="shared" si="1082"/>
        <v>0.2940673037</v>
      </c>
      <c r="DT224" s="193">
        <f t="shared" si="1082"/>
        <v>0.2777061594</v>
      </c>
      <c r="DU224" s="193">
        <f t="shared" si="1082"/>
        <v>0.3542926804</v>
      </c>
      <c r="DV224" s="193">
        <f t="shared" si="1082"/>
        <v>0.3158140873</v>
      </c>
      <c r="DW224" s="193">
        <f t="shared" si="1082"/>
        <v>0.3189850031</v>
      </c>
      <c r="DX224" s="193">
        <f t="shared" si="1082"/>
        <v>0.3202532001</v>
      </c>
      <c r="DY224" s="193">
        <f t="shared" si="1082"/>
        <v>0.2697454332</v>
      </c>
      <c r="DZ224" s="193">
        <f t="shared" si="1082"/>
        <v>0.286708613</v>
      </c>
      <c r="EA224" s="193">
        <f t="shared" si="1082"/>
        <v>0.2759258066</v>
      </c>
      <c r="EB224" s="193">
        <f t="shared" si="1082"/>
        <v>0.2128607211</v>
      </c>
      <c r="EC224" s="193">
        <f t="shared" si="1082"/>
        <v>0.1534632043</v>
      </c>
      <c r="ED224" s="193">
        <f t="shared" si="1082"/>
        <v>0.1060128737</v>
      </c>
      <c r="EE224" s="193">
        <f t="shared" si="1082"/>
        <v>0.08438671213</v>
      </c>
      <c r="EF224" s="193">
        <f t="shared" si="1082"/>
        <v>0</v>
      </c>
      <c r="EG224" s="193">
        <f t="shared" si="1082"/>
        <v>0</v>
      </c>
      <c r="EH224" s="193">
        <f t="shared" si="1082"/>
        <v>0</v>
      </c>
      <c r="EI224" s="193">
        <f t="shared" si="1082"/>
        <v>0</v>
      </c>
      <c r="EJ224" s="193">
        <f t="shared" si="1082"/>
        <v>0</v>
      </c>
      <c r="EK224" s="193">
        <f t="shared" si="1082"/>
        <v>0</v>
      </c>
      <c r="EL224" s="193">
        <f t="shared" si="1082"/>
        <v>0</v>
      </c>
      <c r="EM224" s="193">
        <f t="shared" si="1082"/>
        <v>0</v>
      </c>
      <c r="EN224" s="193">
        <f t="shared" si="1082"/>
        <v>0</v>
      </c>
      <c r="EO224" s="193">
        <f t="shared" si="1082"/>
        <v>0</v>
      </c>
      <c r="EP224" s="193">
        <f t="shared" si="1082"/>
        <v>0</v>
      </c>
      <c r="EQ224" s="193">
        <f t="shared" si="1082"/>
        <v>0</v>
      </c>
      <c r="ER224" s="193">
        <f t="shared" si="1082"/>
        <v>0</v>
      </c>
      <c r="ES224" s="193">
        <f t="shared" si="1082"/>
        <v>0</v>
      </c>
      <c r="ET224" s="193">
        <f t="shared" si="1082"/>
        <v>0</v>
      </c>
      <c r="EU224" s="193">
        <f t="shared" si="19"/>
        <v>4.665520036</v>
      </c>
      <c r="EV224" s="193">
        <f t="shared" ref="EV224:GQ224" si="1083">BB224-CY224</f>
        <v>0</v>
      </c>
      <c r="EW224" s="193">
        <f t="shared" si="1083"/>
        <v>0</v>
      </c>
      <c r="EX224" s="193">
        <f t="shared" si="1083"/>
        <v>0</v>
      </c>
      <c r="EY224" s="193">
        <f t="shared" si="1083"/>
        <v>0</v>
      </c>
      <c r="EZ224" s="193">
        <f t="shared" si="1083"/>
        <v>0</v>
      </c>
      <c r="FA224" s="193">
        <f t="shared" si="1083"/>
        <v>0</v>
      </c>
      <c r="FB224" s="193">
        <f t="shared" si="1083"/>
        <v>0</v>
      </c>
      <c r="FC224" s="193">
        <f t="shared" si="1083"/>
        <v>0</v>
      </c>
      <c r="FD224" s="193">
        <f t="shared" si="1083"/>
        <v>0.0002004082686</v>
      </c>
      <c r="FE224" s="193">
        <f t="shared" si="1083"/>
        <v>0.008149936255</v>
      </c>
      <c r="FF224" s="193">
        <f t="shared" si="1083"/>
        <v>0.02300181647</v>
      </c>
      <c r="FG224" s="193">
        <f t="shared" si="1083"/>
        <v>0.05099765333</v>
      </c>
      <c r="FH224" s="193">
        <f t="shared" si="1083"/>
        <v>0.08548121849</v>
      </c>
      <c r="FI224" s="193">
        <f t="shared" si="1083"/>
        <v>0.1253592912</v>
      </c>
      <c r="FJ224" s="193">
        <f t="shared" si="1083"/>
        <v>0.1574430571</v>
      </c>
      <c r="FK224" s="193">
        <f t="shared" si="1083"/>
        <v>0.176272125</v>
      </c>
      <c r="FL224" s="193">
        <f t="shared" si="1083"/>
        <v>0.1938993375</v>
      </c>
      <c r="FM224" s="193">
        <f t="shared" si="1083"/>
        <v>0.2123277869</v>
      </c>
      <c r="FN224" s="193">
        <f t="shared" si="1083"/>
        <v>0.2119271685</v>
      </c>
      <c r="FO224" s="193">
        <f t="shared" si="1083"/>
        <v>0.2087222207</v>
      </c>
      <c r="FP224" s="193">
        <f t="shared" si="1083"/>
        <v>0.205517273</v>
      </c>
      <c r="FQ224" s="193">
        <f t="shared" si="1083"/>
        <v>0.1987067591</v>
      </c>
      <c r="FR224" s="193">
        <f t="shared" si="1083"/>
        <v>0.2043154176</v>
      </c>
      <c r="FS224" s="193">
        <f t="shared" si="1083"/>
        <v>0.2031135622</v>
      </c>
      <c r="FT224" s="193">
        <f t="shared" si="1083"/>
        <v>0.2031135622</v>
      </c>
      <c r="FU224" s="193">
        <f t="shared" si="1083"/>
        <v>0.1991073775</v>
      </c>
      <c r="FV224" s="193">
        <f t="shared" si="1083"/>
        <v>0.1951011929</v>
      </c>
      <c r="FW224" s="193">
        <f t="shared" si="1083"/>
        <v>0.1898931528</v>
      </c>
      <c r="FX224" s="193">
        <f t="shared" si="1083"/>
        <v>0.1862875866</v>
      </c>
      <c r="FY224" s="193">
        <f t="shared" si="1083"/>
        <v>0.182281402</v>
      </c>
      <c r="FZ224" s="193">
        <f t="shared" si="1083"/>
        <v>0.1834832574</v>
      </c>
      <c r="GA224" s="193">
        <f t="shared" si="1083"/>
        <v>0.1926974821</v>
      </c>
      <c r="GB224" s="193">
        <f t="shared" si="1083"/>
        <v>0.205517273</v>
      </c>
      <c r="GC224" s="193">
        <f t="shared" si="1083"/>
        <v>0.2104153163</v>
      </c>
      <c r="GD224" s="193">
        <f t="shared" si="1083"/>
        <v>0.16408355</v>
      </c>
      <c r="GE224" s="193">
        <f t="shared" si="1083"/>
        <v>0.1265192535</v>
      </c>
      <c r="GF224" s="193">
        <f t="shared" si="1083"/>
        <v>0.07760220083</v>
      </c>
      <c r="GG224" s="193">
        <f t="shared" si="1083"/>
        <v>0.04953146611</v>
      </c>
      <c r="GH224" s="193">
        <f t="shared" si="1083"/>
        <v>0.02539910824</v>
      </c>
      <c r="GI224" s="193">
        <f t="shared" si="1083"/>
        <v>0.008205727037</v>
      </c>
      <c r="GJ224" s="193">
        <f t="shared" si="1083"/>
        <v>0.0008460962577</v>
      </c>
      <c r="GK224" s="193">
        <f t="shared" si="1083"/>
        <v>0</v>
      </c>
      <c r="GL224" s="193">
        <f t="shared" si="1083"/>
        <v>0</v>
      </c>
      <c r="GM224" s="193">
        <f t="shared" si="1083"/>
        <v>0</v>
      </c>
      <c r="GN224" s="193">
        <f t="shared" si="1083"/>
        <v>0</v>
      </c>
      <c r="GO224" s="193">
        <f t="shared" si="1083"/>
        <v>0</v>
      </c>
      <c r="GP224" s="193">
        <f t="shared" si="1083"/>
        <v>0</v>
      </c>
      <c r="GQ224" s="193">
        <f t="shared" si="1083"/>
        <v>0</v>
      </c>
      <c r="GR224" s="193">
        <f t="shared" si="21"/>
        <v>4.323557101</v>
      </c>
      <c r="GS224" s="193">
        <f t="shared" ref="GS224:IN224" si="1084">E224-EV224</f>
        <v>0.1482288324</v>
      </c>
      <c r="GT224" s="193">
        <f t="shared" si="1084"/>
        <v>0.135008423</v>
      </c>
      <c r="GU224" s="193">
        <f t="shared" si="1084"/>
        <v>0.1217880136</v>
      </c>
      <c r="GV224" s="193">
        <f t="shared" si="1084"/>
        <v>0.1145768812</v>
      </c>
      <c r="GW224" s="193">
        <f t="shared" si="1084"/>
        <v>0.111772552</v>
      </c>
      <c r="GX224" s="193">
        <f t="shared" si="1084"/>
        <v>0.1081669858</v>
      </c>
      <c r="GY224" s="193">
        <f t="shared" si="1084"/>
        <v>0.1053626565</v>
      </c>
      <c r="GZ224" s="193">
        <f t="shared" si="1084"/>
        <v>0.1041608011</v>
      </c>
      <c r="HA224" s="193">
        <f t="shared" si="1084"/>
        <v>0.1043610113</v>
      </c>
      <c r="HB224" s="193">
        <f t="shared" si="1084"/>
        <v>0.09641148334</v>
      </c>
      <c r="HC224" s="193">
        <f t="shared" si="1084"/>
        <v>0.08516516932</v>
      </c>
      <c r="HD224" s="193">
        <f t="shared" si="1084"/>
        <v>0.06157613558</v>
      </c>
      <c r="HE224" s="193">
        <f t="shared" si="1084"/>
        <v>0.0367074136</v>
      </c>
      <c r="HF224" s="193">
        <f t="shared" si="1084"/>
        <v>0.01325469795</v>
      </c>
      <c r="HG224" s="193">
        <f t="shared" si="1084"/>
        <v>0</v>
      </c>
      <c r="HH224" s="193">
        <f t="shared" si="1084"/>
        <v>0</v>
      </c>
      <c r="HI224" s="193">
        <f t="shared" si="1084"/>
        <v>0</v>
      </c>
      <c r="HJ224" s="193">
        <f t="shared" si="1084"/>
        <v>0</v>
      </c>
      <c r="HK224" s="193">
        <f t="shared" si="1084"/>
        <v>0</v>
      </c>
      <c r="HL224" s="193">
        <f t="shared" si="1084"/>
        <v>0</v>
      </c>
      <c r="HM224" s="193">
        <f t="shared" si="1084"/>
        <v>0</v>
      </c>
      <c r="HN224" s="193">
        <f t="shared" si="1084"/>
        <v>0</v>
      </c>
      <c r="HO224" s="193">
        <f t="shared" si="1084"/>
        <v>0</v>
      </c>
      <c r="HP224" s="193">
        <f t="shared" si="1084"/>
        <v>0</v>
      </c>
      <c r="HQ224" s="193">
        <f t="shared" si="1084"/>
        <v>0</v>
      </c>
      <c r="HR224" s="193">
        <f t="shared" si="1084"/>
        <v>0</v>
      </c>
      <c r="HS224" s="193">
        <f t="shared" si="1084"/>
        <v>0</v>
      </c>
      <c r="HT224" s="193">
        <f t="shared" si="1084"/>
        <v>0</v>
      </c>
      <c r="HU224" s="193">
        <f t="shared" si="1084"/>
        <v>0</v>
      </c>
      <c r="HV224" s="193">
        <f t="shared" si="1084"/>
        <v>0</v>
      </c>
      <c r="HW224" s="193">
        <f t="shared" si="1084"/>
        <v>0</v>
      </c>
      <c r="HX224" s="193">
        <f t="shared" si="1084"/>
        <v>0</v>
      </c>
      <c r="HY224" s="193">
        <f t="shared" si="1084"/>
        <v>0</v>
      </c>
      <c r="HZ224" s="193">
        <f t="shared" si="1084"/>
        <v>0.01513288</v>
      </c>
      <c r="IA224" s="193">
        <f t="shared" si="1084"/>
        <v>0.09511659744</v>
      </c>
      <c r="IB224" s="193">
        <f t="shared" si="1084"/>
        <v>0.1382895524</v>
      </c>
      <c r="IC224" s="193">
        <f t="shared" si="1084"/>
        <v>0.182799802</v>
      </c>
      <c r="ID224" s="193">
        <f t="shared" si="1084"/>
        <v>0.2148767214</v>
      </c>
      <c r="IE224" s="193">
        <f t="shared" si="1084"/>
        <v>0.2329998023</v>
      </c>
      <c r="IF224" s="193">
        <f t="shared" si="1084"/>
        <v>0.243783288</v>
      </c>
      <c r="IG224" s="193">
        <f t="shared" si="1084"/>
        <v>0.2499410634</v>
      </c>
      <c r="IH224" s="193">
        <f t="shared" si="1084"/>
        <v>0.2499859227</v>
      </c>
      <c r="II224" s="193">
        <f t="shared" si="1084"/>
        <v>0.2547933443</v>
      </c>
      <c r="IJ224" s="193">
        <f t="shared" si="1084"/>
        <v>0.2535914889</v>
      </c>
      <c r="IK224" s="193">
        <f t="shared" si="1084"/>
        <v>0.2499859227</v>
      </c>
      <c r="IL224" s="193">
        <f t="shared" si="1084"/>
        <v>0.2271506702</v>
      </c>
      <c r="IM224" s="193">
        <f t="shared" si="1084"/>
        <v>0.199507996</v>
      </c>
      <c r="IN224" s="193">
        <f t="shared" si="1084"/>
        <v>0.1690609926</v>
      </c>
      <c r="IO224" s="193">
        <f t="shared" si="23"/>
        <v>2.977016044</v>
      </c>
      <c r="IP224" s="193">
        <f t="shared" si="29"/>
        <v>2.025643457</v>
      </c>
      <c r="IQ224" s="193">
        <f t="shared" ref="IQ224:KK224" si="1085">MAX((MIN(CZ224+IP224,$IO$7))-GT224,0)</f>
        <v>1.890635034</v>
      </c>
      <c r="IR224" s="193">
        <f t="shared" si="1085"/>
        <v>1.76884702</v>
      </c>
      <c r="IS224" s="193">
        <f t="shared" si="1085"/>
        <v>1.654270139</v>
      </c>
      <c r="IT224" s="193">
        <f t="shared" si="1085"/>
        <v>1.542497587</v>
      </c>
      <c r="IU224" s="193">
        <f t="shared" si="1085"/>
        <v>1.434330601</v>
      </c>
      <c r="IV224" s="193">
        <f t="shared" si="1085"/>
        <v>1.328967944</v>
      </c>
      <c r="IW224" s="193">
        <f t="shared" si="1085"/>
        <v>1.224807143</v>
      </c>
      <c r="IX224" s="193">
        <f t="shared" si="1085"/>
        <v>1.120446132</v>
      </c>
      <c r="IY224" s="193">
        <f t="shared" si="1085"/>
        <v>1.024034649</v>
      </c>
      <c r="IZ224" s="193">
        <f t="shared" si="1085"/>
        <v>0.9388694793</v>
      </c>
      <c r="JA224" s="193">
        <f t="shared" si="1085"/>
        <v>0.8772933437</v>
      </c>
      <c r="JB224" s="193">
        <f t="shared" si="1085"/>
        <v>0.8405859301</v>
      </c>
      <c r="JC224" s="193">
        <f t="shared" si="1085"/>
        <v>0.8273312322</v>
      </c>
      <c r="JD224" s="193">
        <f t="shared" si="1085"/>
        <v>0.8462917521</v>
      </c>
      <c r="JE224" s="193">
        <f t="shared" si="1085"/>
        <v>0.9084770465</v>
      </c>
      <c r="JF224" s="193">
        <f t="shared" si="1085"/>
        <v>1.014956672</v>
      </c>
      <c r="JG224" s="193">
        <f t="shared" si="1085"/>
        <v>1.135351464</v>
      </c>
      <c r="JH224" s="193">
        <f t="shared" si="1085"/>
        <v>1.321305171</v>
      </c>
      <c r="JI224" s="193">
        <f t="shared" si="1085"/>
        <v>1.530727309</v>
      </c>
      <c r="JJ224" s="193">
        <f t="shared" si="1085"/>
        <v>1.824794613</v>
      </c>
      <c r="JK224" s="193">
        <f t="shared" si="1085"/>
        <v>2.102500772</v>
      </c>
      <c r="JL224" s="193">
        <f t="shared" si="1085"/>
        <v>2.456793453</v>
      </c>
      <c r="JM224" s="193">
        <f t="shared" si="1085"/>
        <v>2.77260754</v>
      </c>
      <c r="JN224" s="193">
        <f t="shared" si="1085"/>
        <v>3.091592543</v>
      </c>
      <c r="JO224" s="193">
        <f t="shared" si="1085"/>
        <v>3.411845743</v>
      </c>
      <c r="JP224" s="193">
        <f t="shared" si="1085"/>
        <v>3.681591176</v>
      </c>
      <c r="JQ224" s="193">
        <f t="shared" si="1085"/>
        <v>3.968299789</v>
      </c>
      <c r="JR224" s="193">
        <f t="shared" si="1085"/>
        <v>4.244225596</v>
      </c>
      <c r="JS224" s="193">
        <f t="shared" si="1085"/>
        <v>4.457086317</v>
      </c>
      <c r="JT224" s="193">
        <f t="shared" si="1085"/>
        <v>4.610549521</v>
      </c>
      <c r="JU224" s="193">
        <f t="shared" si="1085"/>
        <v>4.716562395</v>
      </c>
      <c r="JV224" s="193">
        <f t="shared" si="1085"/>
        <v>4.800949107</v>
      </c>
      <c r="JW224" s="193">
        <f t="shared" si="1085"/>
        <v>4.785816227</v>
      </c>
      <c r="JX224" s="193">
        <f t="shared" si="1085"/>
        <v>4.69069963</v>
      </c>
      <c r="JY224" s="193">
        <f t="shared" si="1085"/>
        <v>4.552410077</v>
      </c>
      <c r="JZ224" s="193">
        <f t="shared" si="1085"/>
        <v>4.369610275</v>
      </c>
      <c r="KA224" s="193">
        <f t="shared" si="1085"/>
        <v>4.154733554</v>
      </c>
      <c r="KB224" s="193">
        <f t="shared" si="1085"/>
        <v>3.921733752</v>
      </c>
      <c r="KC224" s="193">
        <f t="shared" si="1085"/>
        <v>3.677950464</v>
      </c>
      <c r="KD224" s="193">
        <f t="shared" si="1085"/>
        <v>3.4280094</v>
      </c>
      <c r="KE224" s="193">
        <f t="shared" si="1085"/>
        <v>3.178023478</v>
      </c>
      <c r="KF224" s="193">
        <f t="shared" si="1085"/>
        <v>2.923230133</v>
      </c>
      <c r="KG224" s="193">
        <f t="shared" si="1085"/>
        <v>2.669638645</v>
      </c>
      <c r="KH224" s="193">
        <f t="shared" si="1085"/>
        <v>2.419652722</v>
      </c>
      <c r="KI224" s="193">
        <f t="shared" si="1085"/>
        <v>2.192502052</v>
      </c>
      <c r="KJ224" s="193">
        <f t="shared" si="1085"/>
        <v>1.992994056</v>
      </c>
      <c r="KK224" s="193">
        <f t="shared" si="1085"/>
        <v>1.823933063</v>
      </c>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row>
    <row r="225" ht="14.25" customHeight="1">
      <c r="A225" s="1">
        <v>8.0</v>
      </c>
      <c r="B225" s="1">
        <f t="shared" ref="B225:C225" si="1086">B224+1</f>
        <v>215</v>
      </c>
      <c r="C225" s="267">
        <f t="shared" si="1086"/>
        <v>43680</v>
      </c>
      <c r="D225" s="193">
        <f t="shared" si="15"/>
        <v>9.021527233</v>
      </c>
      <c r="E225" s="193">
        <f>(SUMIFS(Profile!$F$2:$F$17521,Profile!$B$2:$B$17521,$B225,Profile!$C$2:$C$17521,E$8))*$C$6</f>
        <v>0.1502319247</v>
      </c>
      <c r="F225" s="193">
        <f>(SUMIFS(Profile!$F$2:$F$17521,Profile!$B$2:$B$17521,$B225,Profile!$C$2:$C$17521,F$8))*$C$6</f>
        <v>0.1386139892</v>
      </c>
      <c r="G225" s="193">
        <f>(SUMIFS(Profile!$F$2:$F$17521,Profile!$B$2:$B$17521,$B225,Profile!$C$2:$C$17521,G$8))*$C$6</f>
        <v>0.1253935798</v>
      </c>
      <c r="H225" s="193">
        <f>(SUMIFS(Profile!$F$2:$F$17521,Profile!$B$2:$B$17521,$B225,Profile!$C$2:$C$17521,H$8))*$C$6</f>
        <v>0.1157787366</v>
      </c>
      <c r="I225" s="193">
        <f>(SUMIFS(Profile!$F$2:$F$17521,Profile!$B$2:$B$17521,$B225,Profile!$C$2:$C$17521,I$8))*$C$6</f>
        <v>0.1129744074</v>
      </c>
      <c r="J225" s="193">
        <f>(SUMIFS(Profile!$F$2:$F$17521,Profile!$B$2:$B$17521,$B225,Profile!$C$2:$C$17521,J$8))*$C$6</f>
        <v>0.1105706966</v>
      </c>
      <c r="K225" s="193">
        <f>(SUMIFS(Profile!$F$2:$F$17521,Profile!$B$2:$B$17521,$B225,Profile!$C$2:$C$17521,K$8))*$C$6</f>
        <v>0.1061638935</v>
      </c>
      <c r="L225" s="193">
        <f>(SUMIFS(Profile!$F$2:$F$17521,Profile!$B$2:$B$17521,$B225,Profile!$C$2:$C$17521,L$8))*$C$6</f>
        <v>0.1061638935</v>
      </c>
      <c r="M225" s="193">
        <f>(SUMIFS(Profile!$F$2:$F$17521,Profile!$B$2:$B$17521,$B225,Profile!$C$2:$C$17521,M$8))*$C$6</f>
        <v>0.1069651304</v>
      </c>
      <c r="N225" s="193">
        <f>(SUMIFS(Profile!$F$2:$F$17521,Profile!$B$2:$B$17521,$B225,Profile!$C$2:$C$17521,N$8))*$C$6</f>
        <v>0.1069651304</v>
      </c>
      <c r="O225" s="193">
        <f>(SUMIFS(Profile!$F$2:$F$17521,Profile!$B$2:$B$17521,$B225,Profile!$C$2:$C$17521,O$8))*$C$6</f>
        <v>0.1089682227</v>
      </c>
      <c r="P225" s="193">
        <f>(SUMIFS(Profile!$F$2:$F$17521,Profile!$B$2:$B$17521,$B225,Profile!$C$2:$C$17521,P$8))*$C$6</f>
        <v>0.1137756443</v>
      </c>
      <c r="Q225" s="193">
        <f>(SUMIFS(Profile!$F$2:$F$17521,Profile!$B$2:$B$17521,$B225,Profile!$C$2:$C$17521,Q$8))*$C$6</f>
        <v>0.1257941983</v>
      </c>
      <c r="R225" s="193">
        <f>(SUMIFS(Profile!$F$2:$F$17521,Profile!$B$2:$B$17521,$B225,Profile!$C$2:$C$17521,R$8))*$C$6</f>
        <v>0.1402164631</v>
      </c>
      <c r="S225" s="193">
        <f>(SUMIFS(Profile!$F$2:$F$17521,Profile!$B$2:$B$17521,$B225,Profile!$C$2:$C$17521,S$8))*$C$6</f>
        <v>0.1570424386</v>
      </c>
      <c r="T225" s="193">
        <f>(SUMIFS(Profile!$F$2:$F$17521,Profile!$B$2:$B$17521,$B225,Profile!$C$2:$C$17521,T$8))*$C$6</f>
        <v>0.1786758358</v>
      </c>
      <c r="U225" s="193">
        <f>(SUMIFS(Profile!$F$2:$F$17521,Profile!$B$2:$B$17521,$B225,Profile!$C$2:$C$17521,U$8))*$C$6</f>
        <v>0.1959024298</v>
      </c>
      <c r="V225" s="193">
        <f>(SUMIFS(Profile!$F$2:$F$17521,Profile!$B$2:$B$17521,$B225,Profile!$C$2:$C$17521,V$8))*$C$6</f>
        <v>0.2003092329</v>
      </c>
      <c r="W225" s="193">
        <f>(SUMIFS(Profile!$F$2:$F$17521,Profile!$B$2:$B$17521,$B225,Profile!$C$2:$C$17521,W$8))*$C$6</f>
        <v>0.2123277869</v>
      </c>
      <c r="X225" s="193">
        <f>(SUMIFS(Profile!$F$2:$F$17521,Profile!$B$2:$B$17521,$B225,Profile!$C$2:$C$17521,X$8))*$C$6</f>
        <v>0.2147314977</v>
      </c>
      <c r="Y225" s="193">
        <f>(SUMIFS(Profile!$F$2:$F$17521,Profile!$B$2:$B$17521,$B225,Profile!$C$2:$C$17521,Y$8))*$C$6</f>
        <v>0.2051166545</v>
      </c>
      <c r="Z225" s="193">
        <f>(SUMIFS(Profile!$F$2:$F$17521,Profile!$B$2:$B$17521,$B225,Profile!$C$2:$C$17521,Z$8))*$C$6</f>
        <v>0.1979055221</v>
      </c>
      <c r="AA225" s="193">
        <f>(SUMIFS(Profile!$F$2:$F$17521,Profile!$B$2:$B$17521,$B225,Profile!$C$2:$C$17521,AA$8))*$C$6</f>
        <v>0.2023123253</v>
      </c>
      <c r="AB225" s="193">
        <f>(SUMIFS(Profile!$F$2:$F$17521,Profile!$B$2:$B$17521,$B225,Profile!$C$2:$C$17521,AB$8))*$C$6</f>
        <v>0.2007098514</v>
      </c>
      <c r="AC225" s="193">
        <f>(SUMIFS(Profile!$F$2:$F$17521,Profile!$B$2:$B$17521,$B225,Profile!$C$2:$C$17521,AC$8))*$C$6</f>
        <v>0.2035141807</v>
      </c>
      <c r="AD225" s="193">
        <f>(SUMIFS(Profile!$F$2:$F$17521,Profile!$B$2:$B$17521,$B225,Profile!$C$2:$C$17521,AD$8))*$C$6</f>
        <v>0.2043154176</v>
      </c>
      <c r="AE225" s="193">
        <f>(SUMIFS(Profile!$F$2:$F$17521,Profile!$B$2:$B$17521,$B225,Profile!$C$2:$C$17521,AE$8))*$C$6</f>
        <v>0.1955018114</v>
      </c>
      <c r="AF225" s="193">
        <f>(SUMIFS(Profile!$F$2:$F$17521,Profile!$B$2:$B$17521,$B225,Profile!$C$2:$C$17521,AF$8))*$C$6</f>
        <v>0.188290679</v>
      </c>
      <c r="AG225" s="193">
        <f>(SUMIFS(Profile!$F$2:$F$17521,Profile!$B$2:$B$17521,$B225,Profile!$C$2:$C$17521,AG$8))*$C$6</f>
        <v>0.1830826389</v>
      </c>
      <c r="AH225" s="193">
        <f>(SUMIFS(Profile!$F$2:$F$17521,Profile!$B$2:$B$17521,$B225,Profile!$C$2:$C$17521,AH$8))*$C$6</f>
        <v>0.1866882051</v>
      </c>
      <c r="AI225" s="193">
        <f>(SUMIFS(Profile!$F$2:$F$17521,Profile!$B$2:$B$17521,$B225,Profile!$C$2:$C$17521,AI$8))*$C$6</f>
        <v>0.1870888236</v>
      </c>
      <c r="AJ225" s="193">
        <f>(SUMIFS(Profile!$F$2:$F$17521,Profile!$B$2:$B$17521,$B225,Profile!$C$2:$C$17521,AJ$8))*$C$6</f>
        <v>0.1866882051</v>
      </c>
      <c r="AK225" s="193">
        <f>(SUMIFS(Profile!$F$2:$F$17521,Profile!$B$2:$B$17521,$B225,Profile!$C$2:$C$17521,AK$8))*$C$6</f>
        <v>0.2027129437</v>
      </c>
      <c r="AL225" s="193">
        <f>(SUMIFS(Profile!$F$2:$F$17521,Profile!$B$2:$B$17521,$B225,Profile!$C$2:$C$17521,AL$8))*$C$6</f>
        <v>0.2219426301</v>
      </c>
      <c r="AM225" s="193">
        <f>(SUMIFS(Profile!$F$2:$F$17521,Profile!$B$2:$B$17521,$B225,Profile!$C$2:$C$17521,AM$8))*$C$6</f>
        <v>0.252790252</v>
      </c>
      <c r="AN225" s="193">
        <f>(SUMIFS(Profile!$F$2:$F$17521,Profile!$B$2:$B$17521,$B225,Profile!$C$2:$C$17521,AN$8))*$C$6</f>
        <v>0.2600013844</v>
      </c>
      <c r="AO225" s="193">
        <f>(SUMIFS(Profile!$F$2:$F$17521,Profile!$B$2:$B$17521,$B225,Profile!$C$2:$C$17521,AO$8))*$C$6</f>
        <v>0.258799529</v>
      </c>
      <c r="AP225" s="193">
        <f>(SUMIFS(Profile!$F$2:$F$17521,Profile!$B$2:$B$17521,$B225,Profile!$C$2:$C$17521,AP$8))*$C$6</f>
        <v>0.2632063321</v>
      </c>
      <c r="AQ225" s="193">
        <f>(SUMIFS(Profile!$F$2:$F$17521,Profile!$B$2:$B$17521,$B225,Profile!$C$2:$C$17521,AQ$8))*$C$6</f>
        <v>0.2551939628</v>
      </c>
      <c r="AR225" s="193">
        <f>(SUMIFS(Profile!$F$2:$F$17521,Profile!$B$2:$B$17521,$B225,Profile!$C$2:$C$17521,AR$8))*$C$6</f>
        <v>0.2596007659</v>
      </c>
      <c r="AS225" s="193">
        <f>(SUMIFS(Profile!$F$2:$F$17521,Profile!$B$2:$B$17521,$B225,Profile!$C$2:$C$17521,AS$8))*$C$6</f>
        <v>0.2563958182</v>
      </c>
      <c r="AT225" s="193">
        <f>(SUMIFS(Profile!$F$2:$F$17521,Profile!$B$2:$B$17521,$B225,Profile!$C$2:$C$17521,AT$8))*$C$6</f>
        <v>0.2547933443</v>
      </c>
      <c r="AU225" s="193">
        <f>(SUMIFS(Profile!$F$2:$F$17521,Profile!$B$2:$B$17521,$B225,Profile!$C$2:$C$17521,AU$8))*$C$6</f>
        <v>0.2636069506</v>
      </c>
      <c r="AV225" s="193">
        <f>(SUMIFS(Profile!$F$2:$F$17521,Profile!$B$2:$B$17521,$B225,Profile!$C$2:$C$17521,AV$8))*$C$6</f>
        <v>0.2571970551</v>
      </c>
      <c r="AW225" s="193">
        <f>(SUMIFS(Profile!$F$2:$F$17521,Profile!$B$2:$B$17521,$B225,Profile!$C$2:$C$17521,AW$8))*$C$6</f>
        <v>0.2463803565</v>
      </c>
      <c r="AX225" s="193">
        <f>(SUMIFS(Profile!$F$2:$F$17521,Profile!$B$2:$B$17521,$B225,Profile!$C$2:$C$17521,AX$8))*$C$6</f>
        <v>0.2263494332</v>
      </c>
      <c r="AY225" s="193">
        <f>(SUMIFS(Profile!$F$2:$F$17521,Profile!$B$2:$B$17521,$B225,Profile!$C$2:$C$17521,AY$8))*$C$6</f>
        <v>0.2027129437</v>
      </c>
      <c r="AZ225" s="193">
        <f>(SUMIFS(Profile!$F$2:$F$17521,Profile!$B$2:$B$17521,$B225,Profile!$C$2:$C$17521,AZ$8))*$C$6</f>
        <v>0.1710640849</v>
      </c>
      <c r="BA225" s="193">
        <f t="shared" si="16"/>
        <v>8.518899913</v>
      </c>
      <c r="BB225" s="193">
        <f>(SUMIFS(Profile!$E$2:$E$17521,Profile!$B$2:$B$17521,$B225,Profile!$C$2:$C$17521,BB$8))*$C$9</f>
        <v>0</v>
      </c>
      <c r="BC225" s="193">
        <f>(SUMIFS(Profile!$E$2:$E$17521,Profile!$B$2:$B$17521,$B225,Profile!$C$2:$C$17521,BC$8))*$C$9</f>
        <v>0</v>
      </c>
      <c r="BD225" s="193">
        <f>(SUMIFS(Profile!$E$2:$E$17521,Profile!$B$2:$B$17521,$B225,Profile!$C$2:$C$17521,BD$8))*$C$9</f>
        <v>0</v>
      </c>
      <c r="BE225" s="193">
        <f>(SUMIFS(Profile!$E$2:$E$17521,Profile!$B$2:$B$17521,$B225,Profile!$C$2:$C$17521,BE$8))*$C$9</f>
        <v>0</v>
      </c>
      <c r="BF225" s="193">
        <f>(SUMIFS(Profile!$E$2:$E$17521,Profile!$B$2:$B$17521,$B225,Profile!$C$2:$C$17521,BF$8))*$C$9</f>
        <v>0</v>
      </c>
      <c r="BG225" s="193">
        <f>(SUMIFS(Profile!$E$2:$E$17521,Profile!$B$2:$B$17521,$B225,Profile!$C$2:$C$17521,BG$8))*$C$9</f>
        <v>0</v>
      </c>
      <c r="BH225" s="193">
        <f>(SUMIFS(Profile!$E$2:$E$17521,Profile!$B$2:$B$17521,$B225,Profile!$C$2:$C$17521,BH$8))*$C$9</f>
        <v>0</v>
      </c>
      <c r="BI225" s="193">
        <f>(SUMIFS(Profile!$E$2:$E$17521,Profile!$B$2:$B$17521,$B225,Profile!$C$2:$C$17521,BI$8))*$C$9</f>
        <v>0</v>
      </c>
      <c r="BJ225" s="193">
        <f>(SUMIFS(Profile!$E$2:$E$17521,Profile!$B$2:$B$17521,$B225,Profile!$C$2:$C$17521,BJ$8))*$C$9</f>
        <v>0.00006680275619</v>
      </c>
      <c r="BK225" s="193">
        <f>(SUMIFS(Profile!$E$2:$E$17521,Profile!$B$2:$B$17521,$B225,Profile!$C$2:$C$17521,BK$8))*$C$9</f>
        <v>0.002271293711</v>
      </c>
      <c r="BL225" s="193">
        <f>(SUMIFS(Profile!$E$2:$E$17521,Profile!$B$2:$B$17521,$B225,Profile!$C$2:$C$17521,BL$8))*$C$9</f>
        <v>0.0114877903</v>
      </c>
      <c r="BM225" s="193">
        <f>(SUMIFS(Profile!$E$2:$E$17521,Profile!$B$2:$B$17521,$B225,Profile!$C$2:$C$17521,BM$8))*$C$9</f>
        <v>0.03477653967</v>
      </c>
      <c r="BN225" s="193">
        <f>(SUMIFS(Profile!$E$2:$E$17521,Profile!$B$2:$B$17521,$B225,Profile!$C$2:$C$17521,BN$8))*$C$9</f>
        <v>0.06580324636</v>
      </c>
      <c r="BO225" s="193">
        <f>(SUMIFS(Profile!$E$2:$E$17521,Profile!$B$2:$B$17521,$B225,Profile!$C$2:$C$17521,BO$8))*$C$9</f>
        <v>0.1016799662</v>
      </c>
      <c r="BP225" s="193">
        <f>(SUMIFS(Profile!$E$2:$E$17521,Profile!$B$2:$B$17521,$B225,Profile!$C$2:$C$17521,BP$8))*$C$9</f>
        <v>0.1522521107</v>
      </c>
      <c r="BQ225" s="193">
        <f>(SUMIFS(Profile!$E$2:$E$17521,Profile!$B$2:$B$17521,$B225,Profile!$C$2:$C$17521,BQ$8))*$C$9</f>
        <v>0.211476381</v>
      </c>
      <c r="BR225" s="193">
        <f>(SUMIFS(Profile!$E$2:$E$17521,Profile!$B$2:$B$17521,$B225,Profile!$C$2:$C$17521,BR$8))*$C$9</f>
        <v>0.2676650572</v>
      </c>
      <c r="BS225" s="193">
        <f>(SUMIFS(Profile!$E$2:$E$17521,Profile!$B$2:$B$17521,$B225,Profile!$C$2:$C$17521,BS$8))*$C$9</f>
        <v>0.3129132158</v>
      </c>
      <c r="BT225" s="193">
        <f>(SUMIFS(Profile!$E$2:$E$17521,Profile!$B$2:$B$17521,$B225,Profile!$C$2:$C$17521,BT$8))*$C$9</f>
        <v>0.3543031822</v>
      </c>
      <c r="BU225" s="193">
        <f>(SUMIFS(Profile!$E$2:$E$17521,Profile!$B$2:$B$17521,$B225,Profile!$C$2:$C$17521,BU$8))*$C$9</f>
        <v>0.3759661765</v>
      </c>
      <c r="BV225" s="193">
        <f>(SUMIFS(Profile!$E$2:$E$17521,Profile!$B$2:$B$17521,$B225,Profile!$C$2:$C$17521,BV$8))*$C$9</f>
        <v>0.4587268676</v>
      </c>
      <c r="BW225" s="193">
        <f>(SUMIFS(Profile!$E$2:$E$17521,Profile!$B$2:$B$17521,$B225,Profile!$C$2:$C$17521,BW$8))*$C$9</f>
        <v>0.4500957526</v>
      </c>
      <c r="BX225" s="193">
        <f>(SUMIFS(Profile!$E$2:$E$17521,Profile!$B$2:$B$17521,$B225,Profile!$C$2:$C$17521,BX$8))*$C$9</f>
        <v>0.4724753681</v>
      </c>
      <c r="BY225" s="193">
        <f>(SUMIFS(Profile!$E$2:$E$17521,Profile!$B$2:$B$17521,$B225,Profile!$C$2:$C$17521,BY$8))*$C$9</f>
        <v>0.5056117362</v>
      </c>
      <c r="BZ225" s="193">
        <f>(SUMIFS(Profile!$E$2:$E$17521,Profile!$B$2:$B$17521,$B225,Profile!$C$2:$C$17521,BZ$8))*$C$9</f>
        <v>0.5628321415</v>
      </c>
      <c r="CA225" s="193">
        <f>(SUMIFS(Profile!$E$2:$E$17521,Profile!$B$2:$B$17521,$B225,Profile!$C$2:$C$17521,CA$8))*$C$9</f>
        <v>0.5701207023</v>
      </c>
      <c r="CB225" s="193">
        <f>(SUMIFS(Profile!$E$2:$E$17521,Profile!$B$2:$B$17521,$B225,Profile!$C$2:$C$17521,CB$8))*$C$9</f>
        <v>0.5228093858</v>
      </c>
      <c r="CC225" s="193">
        <f>(SUMIFS(Profile!$E$2:$E$17521,Profile!$B$2:$B$17521,$B225,Profile!$C$2:$C$17521,CC$8))*$C$9</f>
        <v>0.4910781981</v>
      </c>
      <c r="CD225" s="193">
        <f>(SUMIFS(Profile!$E$2:$E$17521,Profile!$B$2:$B$17521,$B225,Profile!$C$2:$C$17521,CD$8))*$C$9</f>
        <v>0.5184483121</v>
      </c>
      <c r="CE225" s="193">
        <f>(SUMIFS(Profile!$E$2:$E$17521,Profile!$B$2:$B$17521,$B225,Profile!$C$2:$C$17521,CE$8))*$C$9</f>
        <v>0.475646228</v>
      </c>
      <c r="CF225" s="193">
        <f>(SUMIFS(Profile!$E$2:$E$17521,Profile!$B$2:$B$17521,$B225,Profile!$C$2:$C$17521,CF$8))*$C$9</f>
        <v>0.3896491113</v>
      </c>
      <c r="CG225" s="193">
        <f>(SUMIFS(Profile!$E$2:$E$17521,Profile!$B$2:$B$17521,$B225,Profile!$C$2:$C$17521,CG$8))*$C$9</f>
        <v>0.3184657385</v>
      </c>
      <c r="CH225" s="193">
        <f>(SUMIFS(Profile!$E$2:$E$17521,Profile!$B$2:$B$17521,$B225,Profile!$C$2:$C$17521,CH$8))*$C$9</f>
        <v>0.2588181509</v>
      </c>
      <c r="CI225" s="193">
        <f>(SUMIFS(Profile!$E$2:$E$17521,Profile!$B$2:$B$17521,$B225,Profile!$C$2:$C$17521,CI$8))*$C$9</f>
        <v>0.213686877</v>
      </c>
      <c r="CJ225" s="193">
        <f>(SUMIFS(Profile!$E$2:$E$17521,Profile!$B$2:$B$17521,$B225,Profile!$C$2:$C$17521,CJ$8))*$C$9</f>
        <v>0.1499972306</v>
      </c>
      <c r="CK225" s="193">
        <f>(SUMIFS(Profile!$E$2:$E$17521,Profile!$B$2:$B$17521,$B225,Profile!$C$2:$C$17521,CK$8))*$C$9</f>
        <v>0.1161246646</v>
      </c>
      <c r="CL225" s="193">
        <f>(SUMIFS(Profile!$E$2:$E$17521,Profile!$B$2:$B$17521,$B225,Profile!$C$2:$C$17521,CL$8))*$C$9</f>
        <v>0.07235571584</v>
      </c>
      <c r="CM225" s="193">
        <f>(SUMIFS(Profile!$E$2:$E$17521,Profile!$B$2:$B$17521,$B225,Profile!$C$2:$C$17521,CM$8))*$C$9</f>
        <v>0.04631897372</v>
      </c>
      <c r="CN225" s="193">
        <f>(SUMIFS(Profile!$E$2:$E$17521,Profile!$B$2:$B$17521,$B225,Profile!$C$2:$C$17521,CN$8))*$C$9</f>
        <v>0.02604318142</v>
      </c>
      <c r="CO225" s="193">
        <f>(SUMIFS(Profile!$E$2:$E$17521,Profile!$B$2:$B$17521,$B225,Profile!$C$2:$C$17521,CO$8))*$C$9</f>
        <v>0.008018217898</v>
      </c>
      <c r="CP225" s="193">
        <f>(SUMIFS(Profile!$E$2:$E$17521,Profile!$B$2:$B$17521,$B225,Profile!$C$2:$C$17521,CP$8))*$C$9</f>
        <v>0.0009155964458</v>
      </c>
      <c r="CQ225" s="193">
        <f>(SUMIFS(Profile!$E$2:$E$17521,Profile!$B$2:$B$17521,$B225,Profile!$C$2:$C$17521,CQ$8))*$C$9</f>
        <v>0</v>
      </c>
      <c r="CR225" s="193">
        <f>(SUMIFS(Profile!$E$2:$E$17521,Profile!$B$2:$B$17521,$B225,Profile!$C$2:$C$17521,CR$8))*$C$9</f>
        <v>0</v>
      </c>
      <c r="CS225" s="193">
        <f>(SUMIFS(Profile!$E$2:$E$17521,Profile!$B$2:$B$17521,$B225,Profile!$C$2:$C$17521,CS$8))*$C$9</f>
        <v>0</v>
      </c>
      <c r="CT225" s="193">
        <f>(SUMIFS(Profile!$E$2:$E$17521,Profile!$B$2:$B$17521,$B225,Profile!$C$2:$C$17521,CT$8))*$C$9</f>
        <v>0</v>
      </c>
      <c r="CU225" s="193">
        <f>(SUMIFS(Profile!$E$2:$E$17521,Profile!$B$2:$B$17521,$B225,Profile!$C$2:$C$17521,CU$8))*$C$9</f>
        <v>0</v>
      </c>
      <c r="CV225" s="193">
        <f>(SUMIFS(Profile!$E$2:$E$17521,Profile!$B$2:$B$17521,$B225,Profile!$C$2:$C$17521,CV$8))*$C$9</f>
        <v>0</v>
      </c>
      <c r="CW225" s="193">
        <f>(SUMIFS(Profile!$E$2:$E$17521,Profile!$B$2:$B$17521,$B225,Profile!$C$2:$C$17521,CW$8))*$C$9</f>
        <v>0</v>
      </c>
      <c r="CX225" s="193">
        <f t="shared" si="17"/>
        <v>3.971227664</v>
      </c>
      <c r="CY225" s="193">
        <f t="shared" ref="CY225:ET225" si="1087">MAX(BB225-E225,0)</f>
        <v>0</v>
      </c>
      <c r="CZ225" s="193">
        <f t="shared" si="1087"/>
        <v>0</v>
      </c>
      <c r="DA225" s="193">
        <f t="shared" si="1087"/>
        <v>0</v>
      </c>
      <c r="DB225" s="193">
        <f t="shared" si="1087"/>
        <v>0</v>
      </c>
      <c r="DC225" s="193">
        <f t="shared" si="1087"/>
        <v>0</v>
      </c>
      <c r="DD225" s="193">
        <f t="shared" si="1087"/>
        <v>0</v>
      </c>
      <c r="DE225" s="193">
        <f t="shared" si="1087"/>
        <v>0</v>
      </c>
      <c r="DF225" s="193">
        <f t="shared" si="1087"/>
        <v>0</v>
      </c>
      <c r="DG225" s="193">
        <f t="shared" si="1087"/>
        <v>0</v>
      </c>
      <c r="DH225" s="193">
        <f t="shared" si="1087"/>
        <v>0</v>
      </c>
      <c r="DI225" s="193">
        <f t="shared" si="1087"/>
        <v>0</v>
      </c>
      <c r="DJ225" s="193">
        <f t="shared" si="1087"/>
        <v>0</v>
      </c>
      <c r="DK225" s="193">
        <f t="shared" si="1087"/>
        <v>0</v>
      </c>
      <c r="DL225" s="193">
        <f t="shared" si="1087"/>
        <v>0</v>
      </c>
      <c r="DM225" s="193">
        <f t="shared" si="1087"/>
        <v>0</v>
      </c>
      <c r="DN225" s="193">
        <f t="shared" si="1087"/>
        <v>0.03280054518</v>
      </c>
      <c r="DO225" s="193">
        <f t="shared" si="1087"/>
        <v>0.07176262736</v>
      </c>
      <c r="DP225" s="193">
        <f t="shared" si="1087"/>
        <v>0.1126039829</v>
      </c>
      <c r="DQ225" s="193">
        <f t="shared" si="1087"/>
        <v>0.1419753952</v>
      </c>
      <c r="DR225" s="193">
        <f t="shared" si="1087"/>
        <v>0.1612346788</v>
      </c>
      <c r="DS225" s="193">
        <f t="shared" si="1087"/>
        <v>0.2536102131</v>
      </c>
      <c r="DT225" s="193">
        <f t="shared" si="1087"/>
        <v>0.2521902304</v>
      </c>
      <c r="DU225" s="193">
        <f t="shared" si="1087"/>
        <v>0.2701630429</v>
      </c>
      <c r="DV225" s="193">
        <f t="shared" si="1087"/>
        <v>0.3049018848</v>
      </c>
      <c r="DW225" s="193">
        <f t="shared" si="1087"/>
        <v>0.3593179608</v>
      </c>
      <c r="DX225" s="193">
        <f t="shared" si="1087"/>
        <v>0.3658052847</v>
      </c>
      <c r="DY225" s="193">
        <f t="shared" si="1087"/>
        <v>0.3273075745</v>
      </c>
      <c r="DZ225" s="193">
        <f t="shared" si="1087"/>
        <v>0.3027875191</v>
      </c>
      <c r="EA225" s="193">
        <f t="shared" si="1087"/>
        <v>0.3353656732</v>
      </c>
      <c r="EB225" s="193">
        <f t="shared" si="1087"/>
        <v>0.2889580229</v>
      </c>
      <c r="EC225" s="193">
        <f t="shared" si="1087"/>
        <v>0.2025602877</v>
      </c>
      <c r="ED225" s="193">
        <f t="shared" si="1087"/>
        <v>0.1317775334</v>
      </c>
      <c r="EE225" s="193">
        <f t="shared" si="1087"/>
        <v>0.05610520716</v>
      </c>
      <c r="EF225" s="193">
        <f t="shared" si="1087"/>
        <v>0</v>
      </c>
      <c r="EG225" s="193">
        <f t="shared" si="1087"/>
        <v>0</v>
      </c>
      <c r="EH225" s="193">
        <f t="shared" si="1087"/>
        <v>0</v>
      </c>
      <c r="EI225" s="193">
        <f t="shared" si="1087"/>
        <v>0</v>
      </c>
      <c r="EJ225" s="193">
        <f t="shared" si="1087"/>
        <v>0</v>
      </c>
      <c r="EK225" s="193">
        <f t="shared" si="1087"/>
        <v>0</v>
      </c>
      <c r="EL225" s="193">
        <f t="shared" si="1087"/>
        <v>0</v>
      </c>
      <c r="EM225" s="193">
        <f t="shared" si="1087"/>
        <v>0</v>
      </c>
      <c r="EN225" s="193">
        <f t="shared" si="1087"/>
        <v>0</v>
      </c>
      <c r="EO225" s="193">
        <f t="shared" si="1087"/>
        <v>0</v>
      </c>
      <c r="EP225" s="193">
        <f t="shared" si="1087"/>
        <v>0</v>
      </c>
      <c r="EQ225" s="193">
        <f t="shared" si="1087"/>
        <v>0</v>
      </c>
      <c r="ER225" s="193">
        <f t="shared" si="1087"/>
        <v>0</v>
      </c>
      <c r="ES225" s="193">
        <f t="shared" si="1087"/>
        <v>0</v>
      </c>
      <c r="ET225" s="193">
        <f t="shared" si="1087"/>
        <v>0</v>
      </c>
      <c r="EU225" s="193">
        <f t="shared" si="19"/>
        <v>4.547672249</v>
      </c>
      <c r="EV225" s="193">
        <f t="shared" ref="EV225:GQ225" si="1088">BB225-CY225</f>
        <v>0</v>
      </c>
      <c r="EW225" s="193">
        <f t="shared" si="1088"/>
        <v>0</v>
      </c>
      <c r="EX225" s="193">
        <f t="shared" si="1088"/>
        <v>0</v>
      </c>
      <c r="EY225" s="193">
        <f t="shared" si="1088"/>
        <v>0</v>
      </c>
      <c r="EZ225" s="193">
        <f t="shared" si="1088"/>
        <v>0</v>
      </c>
      <c r="FA225" s="193">
        <f t="shared" si="1088"/>
        <v>0</v>
      </c>
      <c r="FB225" s="193">
        <f t="shared" si="1088"/>
        <v>0</v>
      </c>
      <c r="FC225" s="193">
        <f t="shared" si="1088"/>
        <v>0</v>
      </c>
      <c r="FD225" s="193">
        <f t="shared" si="1088"/>
        <v>0.00006680275619</v>
      </c>
      <c r="FE225" s="193">
        <f t="shared" si="1088"/>
        <v>0.002271293711</v>
      </c>
      <c r="FF225" s="193">
        <f t="shared" si="1088"/>
        <v>0.0114877903</v>
      </c>
      <c r="FG225" s="193">
        <f t="shared" si="1088"/>
        <v>0.03477653967</v>
      </c>
      <c r="FH225" s="193">
        <f t="shared" si="1088"/>
        <v>0.06580324636</v>
      </c>
      <c r="FI225" s="193">
        <f t="shared" si="1088"/>
        <v>0.1016799662</v>
      </c>
      <c r="FJ225" s="193">
        <f t="shared" si="1088"/>
        <v>0.1522521107</v>
      </c>
      <c r="FK225" s="193">
        <f t="shared" si="1088"/>
        <v>0.1786758358</v>
      </c>
      <c r="FL225" s="193">
        <f t="shared" si="1088"/>
        <v>0.1959024298</v>
      </c>
      <c r="FM225" s="193">
        <f t="shared" si="1088"/>
        <v>0.2003092329</v>
      </c>
      <c r="FN225" s="193">
        <f t="shared" si="1088"/>
        <v>0.2123277869</v>
      </c>
      <c r="FO225" s="193">
        <f t="shared" si="1088"/>
        <v>0.2147314977</v>
      </c>
      <c r="FP225" s="193">
        <f t="shared" si="1088"/>
        <v>0.2051166545</v>
      </c>
      <c r="FQ225" s="193">
        <f t="shared" si="1088"/>
        <v>0.1979055221</v>
      </c>
      <c r="FR225" s="193">
        <f t="shared" si="1088"/>
        <v>0.2023123253</v>
      </c>
      <c r="FS225" s="193">
        <f t="shared" si="1088"/>
        <v>0.2007098514</v>
      </c>
      <c r="FT225" s="193">
        <f t="shared" si="1088"/>
        <v>0.2035141807</v>
      </c>
      <c r="FU225" s="193">
        <f t="shared" si="1088"/>
        <v>0.2043154176</v>
      </c>
      <c r="FV225" s="193">
        <f t="shared" si="1088"/>
        <v>0.1955018114</v>
      </c>
      <c r="FW225" s="193">
        <f t="shared" si="1088"/>
        <v>0.188290679</v>
      </c>
      <c r="FX225" s="193">
        <f t="shared" si="1088"/>
        <v>0.1830826389</v>
      </c>
      <c r="FY225" s="193">
        <f t="shared" si="1088"/>
        <v>0.1866882051</v>
      </c>
      <c r="FZ225" s="193">
        <f t="shared" si="1088"/>
        <v>0.1870888236</v>
      </c>
      <c r="GA225" s="193">
        <f t="shared" si="1088"/>
        <v>0.1866882051</v>
      </c>
      <c r="GB225" s="193">
        <f t="shared" si="1088"/>
        <v>0.2027129437</v>
      </c>
      <c r="GC225" s="193">
        <f t="shared" si="1088"/>
        <v>0.213686877</v>
      </c>
      <c r="GD225" s="193">
        <f t="shared" si="1088"/>
        <v>0.1499972306</v>
      </c>
      <c r="GE225" s="193">
        <f t="shared" si="1088"/>
        <v>0.1161246646</v>
      </c>
      <c r="GF225" s="193">
        <f t="shared" si="1088"/>
        <v>0.07235571584</v>
      </c>
      <c r="GG225" s="193">
        <f t="shared" si="1088"/>
        <v>0.04631897372</v>
      </c>
      <c r="GH225" s="193">
        <f t="shared" si="1088"/>
        <v>0.02604318142</v>
      </c>
      <c r="GI225" s="193">
        <f t="shared" si="1088"/>
        <v>0.008018217898</v>
      </c>
      <c r="GJ225" s="193">
        <f t="shared" si="1088"/>
        <v>0.0009155964458</v>
      </c>
      <c r="GK225" s="193">
        <f t="shared" si="1088"/>
        <v>0</v>
      </c>
      <c r="GL225" s="193">
        <f t="shared" si="1088"/>
        <v>0</v>
      </c>
      <c r="GM225" s="193">
        <f t="shared" si="1088"/>
        <v>0</v>
      </c>
      <c r="GN225" s="193">
        <f t="shared" si="1088"/>
        <v>0</v>
      </c>
      <c r="GO225" s="193">
        <f t="shared" si="1088"/>
        <v>0</v>
      </c>
      <c r="GP225" s="193">
        <f t="shared" si="1088"/>
        <v>0</v>
      </c>
      <c r="GQ225" s="193">
        <f t="shared" si="1088"/>
        <v>0</v>
      </c>
      <c r="GR225" s="193">
        <f t="shared" si="21"/>
        <v>4.473854985</v>
      </c>
      <c r="GS225" s="193">
        <f t="shared" ref="GS225:IN225" si="1089">E225-EV225</f>
        <v>0.1502319247</v>
      </c>
      <c r="GT225" s="193">
        <f t="shared" si="1089"/>
        <v>0.1386139892</v>
      </c>
      <c r="GU225" s="193">
        <f t="shared" si="1089"/>
        <v>0.1253935798</v>
      </c>
      <c r="GV225" s="193">
        <f t="shared" si="1089"/>
        <v>0.1157787366</v>
      </c>
      <c r="GW225" s="193">
        <f t="shared" si="1089"/>
        <v>0.1129744074</v>
      </c>
      <c r="GX225" s="193">
        <f t="shared" si="1089"/>
        <v>0.1105706966</v>
      </c>
      <c r="GY225" s="193">
        <f t="shared" si="1089"/>
        <v>0.1061638935</v>
      </c>
      <c r="GZ225" s="193">
        <f t="shared" si="1089"/>
        <v>0.1061638935</v>
      </c>
      <c r="HA225" s="193">
        <f t="shared" si="1089"/>
        <v>0.1068983276</v>
      </c>
      <c r="HB225" s="193">
        <f t="shared" si="1089"/>
        <v>0.1046938367</v>
      </c>
      <c r="HC225" s="193">
        <f t="shared" si="1089"/>
        <v>0.09748043242</v>
      </c>
      <c r="HD225" s="193">
        <f t="shared" si="1089"/>
        <v>0.07899910464</v>
      </c>
      <c r="HE225" s="193">
        <f t="shared" si="1089"/>
        <v>0.05999095193</v>
      </c>
      <c r="HF225" s="193">
        <f t="shared" si="1089"/>
        <v>0.03853649682</v>
      </c>
      <c r="HG225" s="193">
        <f t="shared" si="1089"/>
        <v>0.00479032794</v>
      </c>
      <c r="HH225" s="193">
        <f t="shared" si="1089"/>
        <v>0</v>
      </c>
      <c r="HI225" s="193">
        <f t="shared" si="1089"/>
        <v>0</v>
      </c>
      <c r="HJ225" s="193">
        <f t="shared" si="1089"/>
        <v>0</v>
      </c>
      <c r="HK225" s="193">
        <f t="shared" si="1089"/>
        <v>0</v>
      </c>
      <c r="HL225" s="193">
        <f t="shared" si="1089"/>
        <v>0</v>
      </c>
      <c r="HM225" s="193">
        <f t="shared" si="1089"/>
        <v>0</v>
      </c>
      <c r="HN225" s="193">
        <f t="shared" si="1089"/>
        <v>0</v>
      </c>
      <c r="HO225" s="193">
        <f t="shared" si="1089"/>
        <v>0</v>
      </c>
      <c r="HP225" s="193">
        <f t="shared" si="1089"/>
        <v>0</v>
      </c>
      <c r="HQ225" s="193">
        <f t="shared" si="1089"/>
        <v>0</v>
      </c>
      <c r="HR225" s="193">
        <f t="shared" si="1089"/>
        <v>0</v>
      </c>
      <c r="HS225" s="193">
        <f t="shared" si="1089"/>
        <v>0</v>
      </c>
      <c r="HT225" s="193">
        <f t="shared" si="1089"/>
        <v>0</v>
      </c>
      <c r="HU225" s="193">
        <f t="shared" si="1089"/>
        <v>0</v>
      </c>
      <c r="HV225" s="193">
        <f t="shared" si="1089"/>
        <v>0</v>
      </c>
      <c r="HW225" s="193">
        <f t="shared" si="1089"/>
        <v>0</v>
      </c>
      <c r="HX225" s="193">
        <f t="shared" si="1089"/>
        <v>0</v>
      </c>
      <c r="HY225" s="193">
        <f t="shared" si="1089"/>
        <v>0</v>
      </c>
      <c r="HZ225" s="193">
        <f t="shared" si="1089"/>
        <v>0.008255753143</v>
      </c>
      <c r="IA225" s="193">
        <f t="shared" si="1089"/>
        <v>0.1027930214</v>
      </c>
      <c r="IB225" s="193">
        <f t="shared" si="1089"/>
        <v>0.1438767198</v>
      </c>
      <c r="IC225" s="193">
        <f t="shared" si="1089"/>
        <v>0.1864438131</v>
      </c>
      <c r="ID225" s="193">
        <f t="shared" si="1089"/>
        <v>0.2168873584</v>
      </c>
      <c r="IE225" s="193">
        <f t="shared" si="1089"/>
        <v>0.2291507814</v>
      </c>
      <c r="IF225" s="193">
        <f t="shared" si="1089"/>
        <v>0.251582548</v>
      </c>
      <c r="IG225" s="193">
        <f t="shared" si="1089"/>
        <v>0.2554802217</v>
      </c>
      <c r="IH225" s="193">
        <f t="shared" si="1089"/>
        <v>0.2547933443</v>
      </c>
      <c r="II225" s="193">
        <f t="shared" si="1089"/>
        <v>0.2636069506</v>
      </c>
      <c r="IJ225" s="193">
        <f t="shared" si="1089"/>
        <v>0.2571970551</v>
      </c>
      <c r="IK225" s="193">
        <f t="shared" si="1089"/>
        <v>0.2463803565</v>
      </c>
      <c r="IL225" s="193">
        <f t="shared" si="1089"/>
        <v>0.2263494332</v>
      </c>
      <c r="IM225" s="193">
        <f t="shared" si="1089"/>
        <v>0.2027129437</v>
      </c>
      <c r="IN225" s="193">
        <f t="shared" si="1089"/>
        <v>0.1710640849</v>
      </c>
      <c r="IO225" s="193">
        <f t="shared" si="23"/>
        <v>3.016574385</v>
      </c>
      <c r="IP225" s="193">
        <f t="shared" si="29"/>
        <v>1.673701138</v>
      </c>
      <c r="IQ225" s="193">
        <f t="shared" ref="IQ225:KK225" si="1090">MAX((MIN(CZ225+IP225,$IO$7))-GT225,0)</f>
        <v>1.535087149</v>
      </c>
      <c r="IR225" s="193">
        <f t="shared" si="1090"/>
        <v>1.409693569</v>
      </c>
      <c r="IS225" s="193">
        <f t="shared" si="1090"/>
        <v>1.293914833</v>
      </c>
      <c r="IT225" s="193">
        <f t="shared" si="1090"/>
        <v>1.180940425</v>
      </c>
      <c r="IU225" s="193">
        <f t="shared" si="1090"/>
        <v>1.070369729</v>
      </c>
      <c r="IV225" s="193">
        <f t="shared" si="1090"/>
        <v>0.9642058352</v>
      </c>
      <c r="IW225" s="193">
        <f t="shared" si="1090"/>
        <v>0.8580419418</v>
      </c>
      <c r="IX225" s="193">
        <f t="shared" si="1090"/>
        <v>0.7511436142</v>
      </c>
      <c r="IY225" s="193">
        <f t="shared" si="1090"/>
        <v>0.6464497775</v>
      </c>
      <c r="IZ225" s="193">
        <f t="shared" si="1090"/>
        <v>0.5489693451</v>
      </c>
      <c r="JA225" s="193">
        <f t="shared" si="1090"/>
        <v>0.4699702404</v>
      </c>
      <c r="JB225" s="193">
        <f t="shared" si="1090"/>
        <v>0.4099792885</v>
      </c>
      <c r="JC225" s="193">
        <f t="shared" si="1090"/>
        <v>0.3714427917</v>
      </c>
      <c r="JD225" s="193">
        <f t="shared" si="1090"/>
        <v>0.3666524637</v>
      </c>
      <c r="JE225" s="193">
        <f t="shared" si="1090"/>
        <v>0.3994530089</v>
      </c>
      <c r="JF225" s="193">
        <f t="shared" si="1090"/>
        <v>0.4712156363</v>
      </c>
      <c r="JG225" s="193">
        <f t="shared" si="1090"/>
        <v>0.5838196192</v>
      </c>
      <c r="JH225" s="193">
        <f t="shared" si="1090"/>
        <v>0.7257950144</v>
      </c>
      <c r="JI225" s="193">
        <f t="shared" si="1090"/>
        <v>0.8870296932</v>
      </c>
      <c r="JJ225" s="193">
        <f t="shared" si="1090"/>
        <v>1.140639906</v>
      </c>
      <c r="JK225" s="193">
        <f t="shared" si="1090"/>
        <v>1.392830137</v>
      </c>
      <c r="JL225" s="193">
        <f t="shared" si="1090"/>
        <v>1.66299318</v>
      </c>
      <c r="JM225" s="193">
        <f t="shared" si="1090"/>
        <v>1.967895064</v>
      </c>
      <c r="JN225" s="193">
        <f t="shared" si="1090"/>
        <v>2.327213025</v>
      </c>
      <c r="JO225" s="193">
        <f t="shared" si="1090"/>
        <v>2.69301831</v>
      </c>
      <c r="JP225" s="193">
        <f t="shared" si="1090"/>
        <v>3.020325884</v>
      </c>
      <c r="JQ225" s="193">
        <f t="shared" si="1090"/>
        <v>3.323113403</v>
      </c>
      <c r="JR225" s="193">
        <f t="shared" si="1090"/>
        <v>3.658479077</v>
      </c>
      <c r="JS225" s="193">
        <f t="shared" si="1090"/>
        <v>3.9474371</v>
      </c>
      <c r="JT225" s="193">
        <f t="shared" si="1090"/>
        <v>4.149997387</v>
      </c>
      <c r="JU225" s="193">
        <f t="shared" si="1090"/>
        <v>4.281774921</v>
      </c>
      <c r="JV225" s="193">
        <f t="shared" si="1090"/>
        <v>4.337880128</v>
      </c>
      <c r="JW225" s="193">
        <f t="shared" si="1090"/>
        <v>4.329624375</v>
      </c>
      <c r="JX225" s="193">
        <f t="shared" si="1090"/>
        <v>4.226831353</v>
      </c>
      <c r="JY225" s="193">
        <f t="shared" si="1090"/>
        <v>4.082954633</v>
      </c>
      <c r="JZ225" s="193">
        <f t="shared" si="1090"/>
        <v>3.89651082</v>
      </c>
      <c r="KA225" s="193">
        <f t="shared" si="1090"/>
        <v>3.679623462</v>
      </c>
      <c r="KB225" s="193">
        <f t="shared" si="1090"/>
        <v>3.450472681</v>
      </c>
      <c r="KC225" s="193">
        <f t="shared" si="1090"/>
        <v>3.198890133</v>
      </c>
      <c r="KD225" s="193">
        <f t="shared" si="1090"/>
        <v>2.943409911</v>
      </c>
      <c r="KE225" s="193">
        <f t="shared" si="1090"/>
        <v>2.688616567</v>
      </c>
      <c r="KF225" s="193">
        <f t="shared" si="1090"/>
        <v>2.425009616</v>
      </c>
      <c r="KG225" s="193">
        <f t="shared" si="1090"/>
        <v>2.167812561</v>
      </c>
      <c r="KH225" s="193">
        <f t="shared" si="1090"/>
        <v>1.921432204</v>
      </c>
      <c r="KI225" s="193">
        <f t="shared" si="1090"/>
        <v>1.695082771</v>
      </c>
      <c r="KJ225" s="193">
        <f t="shared" si="1090"/>
        <v>1.492369827</v>
      </c>
      <c r="KK225" s="193">
        <f t="shared" si="1090"/>
        <v>1.321305743</v>
      </c>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row>
    <row r="226" ht="14.25" customHeight="1">
      <c r="A226" s="1">
        <v>8.0</v>
      </c>
      <c r="B226" s="1">
        <f t="shared" ref="B226:C226" si="1091">B225+1</f>
        <v>216</v>
      </c>
      <c r="C226" s="267">
        <f t="shared" si="1091"/>
        <v>43681</v>
      </c>
      <c r="D226" s="193">
        <f t="shared" si="15"/>
        <v>9.049169907</v>
      </c>
      <c r="E226" s="193">
        <f>(SUMIFS(Profile!$F$2:$F$17521,Profile!$B$2:$B$17521,$B226,Profile!$C$2:$C$17521,E$8))*$C$6</f>
        <v>0.1478282139</v>
      </c>
      <c r="F226" s="193">
        <f>(SUMIFS(Profile!$F$2:$F$17521,Profile!$B$2:$B$17521,$B226,Profile!$C$2:$C$17521,F$8))*$C$6</f>
        <v>0.1358096599</v>
      </c>
      <c r="G226" s="193">
        <f>(SUMIFS(Profile!$F$2:$F$17521,Profile!$B$2:$B$17521,$B226,Profile!$C$2:$C$17521,G$8))*$C$6</f>
        <v>0.1233904875</v>
      </c>
      <c r="H226" s="193">
        <f>(SUMIFS(Profile!$F$2:$F$17521,Profile!$B$2:$B$17521,$B226,Profile!$C$2:$C$17521,H$8))*$C$6</f>
        <v>0.1157787366</v>
      </c>
      <c r="I226" s="193">
        <f>(SUMIFS(Profile!$F$2:$F$17521,Profile!$B$2:$B$17521,$B226,Profile!$C$2:$C$17521,I$8))*$C$6</f>
        <v>0.1125737889</v>
      </c>
      <c r="J226" s="193">
        <f>(SUMIFS(Profile!$F$2:$F$17521,Profile!$B$2:$B$17521,$B226,Profile!$C$2:$C$17521,J$8))*$C$6</f>
        <v>0.1097694597</v>
      </c>
      <c r="K226" s="193">
        <f>(SUMIFS(Profile!$F$2:$F$17521,Profile!$B$2:$B$17521,$B226,Profile!$C$2:$C$17521,K$8))*$C$6</f>
        <v>0.1061638935</v>
      </c>
      <c r="L226" s="193">
        <f>(SUMIFS(Profile!$F$2:$F$17521,Profile!$B$2:$B$17521,$B226,Profile!$C$2:$C$17521,L$8))*$C$6</f>
        <v>0.1065645119</v>
      </c>
      <c r="M226" s="193">
        <f>(SUMIFS(Profile!$F$2:$F$17521,Profile!$B$2:$B$17521,$B226,Profile!$C$2:$C$17521,M$8))*$C$6</f>
        <v>0.1061638935</v>
      </c>
      <c r="N226" s="193">
        <f>(SUMIFS(Profile!$F$2:$F$17521,Profile!$B$2:$B$17521,$B226,Profile!$C$2:$C$17521,N$8))*$C$6</f>
        <v>0.1061638935</v>
      </c>
      <c r="O226" s="193">
        <f>(SUMIFS(Profile!$F$2:$F$17521,Profile!$B$2:$B$17521,$B226,Profile!$C$2:$C$17521,O$8))*$C$6</f>
        <v>0.1093688412</v>
      </c>
      <c r="P226" s="193">
        <f>(SUMIFS(Profile!$F$2:$F$17521,Profile!$B$2:$B$17521,$B226,Profile!$C$2:$C$17521,P$8))*$C$6</f>
        <v>0.1133750258</v>
      </c>
      <c r="Q226" s="193">
        <f>(SUMIFS(Profile!$F$2:$F$17521,Profile!$B$2:$B$17521,$B226,Profile!$C$2:$C$17521,Q$8))*$C$6</f>
        <v>0.1273966722</v>
      </c>
      <c r="R226" s="193">
        <f>(SUMIFS(Profile!$F$2:$F$17521,Profile!$B$2:$B$17521,$B226,Profile!$C$2:$C$17521,R$8))*$C$6</f>
        <v>0.14622574</v>
      </c>
      <c r="S226" s="193">
        <f>(SUMIFS(Profile!$F$2:$F$17521,Profile!$B$2:$B$17521,$B226,Profile!$C$2:$C$17521,S$8))*$C$6</f>
        <v>0.1630517156</v>
      </c>
      <c r="T226" s="193">
        <f>(SUMIFS(Profile!$F$2:$F$17521,Profile!$B$2:$B$17521,$B226,Profile!$C$2:$C$17521,T$8))*$C$6</f>
        <v>0.1794770727</v>
      </c>
      <c r="U226" s="193">
        <f>(SUMIFS(Profile!$F$2:$F$17521,Profile!$B$2:$B$17521,$B226,Profile!$C$2:$C$17521,U$8))*$C$6</f>
        <v>0.1967036667</v>
      </c>
      <c r="V226" s="193">
        <f>(SUMIFS(Profile!$F$2:$F$17521,Profile!$B$2:$B$17521,$B226,Profile!$C$2:$C$17521,V$8))*$C$6</f>
        <v>0.2091228392</v>
      </c>
      <c r="W226" s="193">
        <f>(SUMIFS(Profile!$F$2:$F$17521,Profile!$B$2:$B$17521,$B226,Profile!$C$2:$C$17521,W$8))*$C$6</f>
        <v>0.2099240761</v>
      </c>
      <c r="X226" s="193">
        <f>(SUMIFS(Profile!$F$2:$F$17521,Profile!$B$2:$B$17521,$B226,Profile!$C$2:$C$17521,X$8))*$C$6</f>
        <v>0.2099240761</v>
      </c>
      <c r="Y226" s="193">
        <f>(SUMIFS(Profile!$F$2:$F$17521,Profile!$B$2:$B$17521,$B226,Profile!$C$2:$C$17521,Y$8))*$C$6</f>
        <v>0.2063185099</v>
      </c>
      <c r="Z226" s="193">
        <f>(SUMIFS(Profile!$F$2:$F$17521,Profile!$B$2:$B$17521,$B226,Profile!$C$2:$C$17521,Z$8))*$C$6</f>
        <v>0.2063185099</v>
      </c>
      <c r="AA226" s="193">
        <f>(SUMIFS(Profile!$F$2:$F$17521,Profile!$B$2:$B$17521,$B226,Profile!$C$2:$C$17521,AA$8))*$C$6</f>
        <v>0.2051166545</v>
      </c>
      <c r="AB226" s="193">
        <f>(SUMIFS(Profile!$F$2:$F$17521,Profile!$B$2:$B$17521,$B226,Profile!$C$2:$C$17521,AB$8))*$C$6</f>
        <v>0.2107253131</v>
      </c>
      <c r="AC226" s="193">
        <f>(SUMIFS(Profile!$F$2:$F$17521,Profile!$B$2:$B$17521,$B226,Profile!$C$2:$C$17521,AC$8))*$C$6</f>
        <v>0.205517273</v>
      </c>
      <c r="AD226" s="193">
        <f>(SUMIFS(Profile!$F$2:$F$17521,Profile!$B$2:$B$17521,$B226,Profile!$C$2:$C$17521,AD$8))*$C$6</f>
        <v>0.2059178915</v>
      </c>
      <c r="AE226" s="193">
        <f>(SUMIFS(Profile!$F$2:$F$17521,Profile!$B$2:$B$17521,$B226,Profile!$C$2:$C$17521,AE$8))*$C$6</f>
        <v>0.2043154176</v>
      </c>
      <c r="AF226" s="193">
        <f>(SUMIFS(Profile!$F$2:$F$17521,Profile!$B$2:$B$17521,$B226,Profile!$C$2:$C$17521,AF$8))*$C$6</f>
        <v>0.1930981006</v>
      </c>
      <c r="AG226" s="193">
        <f>(SUMIFS(Profile!$F$2:$F$17521,Profile!$B$2:$B$17521,$B226,Profile!$C$2:$C$17521,AG$8))*$C$6</f>
        <v>0.1918962452</v>
      </c>
      <c r="AH226" s="193">
        <f>(SUMIFS(Profile!$F$2:$F$17521,Profile!$B$2:$B$17521,$B226,Profile!$C$2:$C$17521,AH$8))*$C$6</f>
        <v>0.1858869682</v>
      </c>
      <c r="AI226" s="193">
        <f>(SUMIFS(Profile!$F$2:$F$17521,Profile!$B$2:$B$17521,$B226,Profile!$C$2:$C$17521,AI$8))*$C$6</f>
        <v>0.1886912974</v>
      </c>
      <c r="AJ226" s="193">
        <f>(SUMIFS(Profile!$F$2:$F$17521,Profile!$B$2:$B$17521,$B226,Profile!$C$2:$C$17521,AJ$8))*$C$6</f>
        <v>0.1999086145</v>
      </c>
      <c r="AK226" s="193">
        <f>(SUMIFS(Profile!$F$2:$F$17521,Profile!$B$2:$B$17521,$B226,Profile!$C$2:$C$17521,AK$8))*$C$6</f>
        <v>0.2083216023</v>
      </c>
      <c r="AL226" s="193">
        <f>(SUMIFS(Profile!$F$2:$F$17521,Profile!$B$2:$B$17521,$B226,Profile!$C$2:$C$17521,AL$8))*$C$6</f>
        <v>0.2251475778</v>
      </c>
      <c r="AM226" s="193">
        <f>(SUMIFS(Profile!$F$2:$F$17521,Profile!$B$2:$B$17521,$B226,Profile!$C$2:$C$17521,AM$8))*$C$6</f>
        <v>0.2495853042</v>
      </c>
      <c r="AN226" s="193">
        <f>(SUMIFS(Profile!$F$2:$F$17521,Profile!$B$2:$B$17521,$B226,Profile!$C$2:$C$17521,AN$8))*$C$6</f>
        <v>0.2503865412</v>
      </c>
      <c r="AO226" s="193">
        <f>(SUMIFS(Profile!$F$2:$F$17521,Profile!$B$2:$B$17521,$B226,Profile!$C$2:$C$17521,AO$8))*$C$6</f>
        <v>0.2563958182</v>
      </c>
      <c r="AP226" s="193">
        <f>(SUMIFS(Profile!$F$2:$F$17521,Profile!$B$2:$B$17521,$B226,Profile!$C$2:$C$17521,AP$8))*$C$6</f>
        <v>0.2612032398</v>
      </c>
      <c r="AQ226" s="193">
        <f>(SUMIFS(Profile!$F$2:$F$17521,Profile!$B$2:$B$17521,$B226,Profile!$C$2:$C$17521,AQ$8))*$C$6</f>
        <v>0.2507871596</v>
      </c>
      <c r="AR226" s="193">
        <f>(SUMIFS(Profile!$F$2:$F$17521,Profile!$B$2:$B$17521,$B226,Profile!$C$2:$C$17521,AR$8))*$C$6</f>
        <v>0.2459797381</v>
      </c>
      <c r="AS226" s="193">
        <f>(SUMIFS(Profile!$F$2:$F$17521,Profile!$B$2:$B$17521,$B226,Profile!$C$2:$C$17521,AS$8))*$C$6</f>
        <v>0.246780975</v>
      </c>
      <c r="AT226" s="193">
        <f>(SUMIFS(Profile!$F$2:$F$17521,Profile!$B$2:$B$17521,$B226,Profile!$C$2:$C$17521,AT$8))*$C$6</f>
        <v>0.2507871596</v>
      </c>
      <c r="AU226" s="193">
        <f>(SUMIFS(Profile!$F$2:$F$17521,Profile!$B$2:$B$17521,$B226,Profile!$C$2:$C$17521,AU$8))*$C$6</f>
        <v>0.2600013844</v>
      </c>
      <c r="AV226" s="193">
        <f>(SUMIFS(Profile!$F$2:$F$17521,Profile!$B$2:$B$17521,$B226,Profile!$C$2:$C$17521,AV$8))*$C$6</f>
        <v>0.2600013844</v>
      </c>
      <c r="AW226" s="193">
        <f>(SUMIFS(Profile!$F$2:$F$17521,Profile!$B$2:$B$17521,$B226,Profile!$C$2:$C$17521,AW$8))*$C$6</f>
        <v>0.2479828304</v>
      </c>
      <c r="AX226" s="193">
        <f>(SUMIFS(Profile!$F$2:$F$17521,Profile!$B$2:$B$17521,$B226,Profile!$C$2:$C$17521,AX$8))*$C$6</f>
        <v>0.2271506702</v>
      </c>
      <c r="AY226" s="193">
        <f>(SUMIFS(Profile!$F$2:$F$17521,Profile!$B$2:$B$17521,$B226,Profile!$C$2:$C$17521,AY$8))*$C$6</f>
        <v>0.2003092329</v>
      </c>
      <c r="AZ226" s="193">
        <f>(SUMIFS(Profile!$F$2:$F$17521,Profile!$B$2:$B$17521,$B226,Profile!$C$2:$C$17521,AZ$8))*$C$6</f>
        <v>0.1698622295</v>
      </c>
      <c r="BA226" s="193">
        <f t="shared" si="16"/>
        <v>11.13599957</v>
      </c>
      <c r="BB226" s="193">
        <f>(SUMIFS(Profile!$E$2:$E$17521,Profile!$B$2:$B$17521,$B226,Profile!$C$2:$C$17521,BB$8))*$C$9</f>
        <v>0</v>
      </c>
      <c r="BC226" s="193">
        <f>(SUMIFS(Profile!$E$2:$E$17521,Profile!$B$2:$B$17521,$B226,Profile!$C$2:$C$17521,BC$8))*$C$9</f>
        <v>0</v>
      </c>
      <c r="BD226" s="193">
        <f>(SUMIFS(Profile!$E$2:$E$17521,Profile!$B$2:$B$17521,$B226,Profile!$C$2:$C$17521,BD$8))*$C$9</f>
        <v>0</v>
      </c>
      <c r="BE226" s="193">
        <f>(SUMIFS(Profile!$E$2:$E$17521,Profile!$B$2:$B$17521,$B226,Profile!$C$2:$C$17521,BE$8))*$C$9</f>
        <v>0</v>
      </c>
      <c r="BF226" s="193">
        <f>(SUMIFS(Profile!$E$2:$E$17521,Profile!$B$2:$B$17521,$B226,Profile!$C$2:$C$17521,BF$8))*$C$9</f>
        <v>0</v>
      </c>
      <c r="BG226" s="193">
        <f>(SUMIFS(Profile!$E$2:$E$17521,Profile!$B$2:$B$17521,$B226,Profile!$C$2:$C$17521,BG$8))*$C$9</f>
        <v>0</v>
      </c>
      <c r="BH226" s="193">
        <f>(SUMIFS(Profile!$E$2:$E$17521,Profile!$B$2:$B$17521,$B226,Profile!$C$2:$C$17521,BH$8))*$C$9</f>
        <v>0</v>
      </c>
      <c r="BI226" s="193">
        <f>(SUMIFS(Profile!$E$2:$E$17521,Profile!$B$2:$B$17521,$B226,Profile!$C$2:$C$17521,BI$8))*$C$9</f>
        <v>0</v>
      </c>
      <c r="BJ226" s="193">
        <f>(SUMIFS(Profile!$E$2:$E$17521,Profile!$B$2:$B$17521,$B226,Profile!$C$2:$C$17521,BJ$8))*$C$9</f>
        <v>0</v>
      </c>
      <c r="BK226" s="193">
        <f>(SUMIFS(Profile!$E$2:$E$17521,Profile!$B$2:$B$17521,$B226,Profile!$C$2:$C$17521,BK$8))*$C$9</f>
        <v>0.003006124029</v>
      </c>
      <c r="BL226" s="193">
        <f>(SUMIFS(Profile!$E$2:$E$17521,Profile!$B$2:$B$17521,$B226,Profile!$C$2:$C$17521,BL$8))*$C$9</f>
        <v>0.01251360711</v>
      </c>
      <c r="BM226" s="193">
        <f>(SUMIFS(Profile!$E$2:$E$17521,Profile!$B$2:$B$17521,$B226,Profile!$C$2:$C$17521,BM$8))*$C$9</f>
        <v>0.03565425642</v>
      </c>
      <c r="BN226" s="193">
        <f>(SUMIFS(Profile!$E$2:$E$17521,Profile!$B$2:$B$17521,$B226,Profile!$C$2:$C$17521,BN$8))*$C$9</f>
        <v>0.07271977924</v>
      </c>
      <c r="BO226" s="193">
        <f>(SUMIFS(Profile!$E$2:$E$17521,Profile!$B$2:$B$17521,$B226,Profile!$C$2:$C$17521,BO$8))*$C$9</f>
        <v>0.1261223534</v>
      </c>
      <c r="BP226" s="193">
        <f>(SUMIFS(Profile!$E$2:$E$17521,Profile!$B$2:$B$17521,$B226,Profile!$C$2:$C$17521,BP$8))*$C$9</f>
        <v>0.1796495018</v>
      </c>
      <c r="BQ226" s="193">
        <f>(SUMIFS(Profile!$E$2:$E$17521,Profile!$B$2:$B$17521,$B226,Profile!$C$2:$C$17521,BQ$8))*$C$9</f>
        <v>0.2671829612</v>
      </c>
      <c r="BR226" s="193">
        <f>(SUMIFS(Profile!$E$2:$E$17521,Profile!$B$2:$B$17521,$B226,Profile!$C$2:$C$17521,BR$8))*$C$9</f>
        <v>0.3463127217</v>
      </c>
      <c r="BS226" s="193">
        <f>(SUMIFS(Profile!$E$2:$E$17521,Profile!$B$2:$B$17521,$B226,Profile!$C$2:$C$17521,BS$8))*$C$9</f>
        <v>0.3695165402</v>
      </c>
      <c r="BT226" s="193">
        <f>(SUMIFS(Profile!$E$2:$E$17521,Profile!$B$2:$B$17521,$B226,Profile!$C$2:$C$17521,BT$8))*$C$9</f>
        <v>0.4256455562</v>
      </c>
      <c r="BU226" s="193">
        <f>(SUMIFS(Profile!$E$2:$E$17521,Profile!$B$2:$B$17521,$B226,Profile!$C$2:$C$17521,BU$8))*$C$9</f>
        <v>0.477314155</v>
      </c>
      <c r="BV226" s="193">
        <f>(SUMIFS(Profile!$E$2:$E$17521,Profile!$B$2:$B$17521,$B226,Profile!$C$2:$C$17521,BV$8))*$C$9</f>
        <v>0.6080842128</v>
      </c>
      <c r="BW226" s="193">
        <f>(SUMIFS(Profile!$E$2:$E$17521,Profile!$B$2:$B$17521,$B226,Profile!$C$2:$C$17521,BW$8))*$C$9</f>
        <v>0.6320044463</v>
      </c>
      <c r="BX226" s="193">
        <f>(SUMIFS(Profile!$E$2:$E$17521,Profile!$B$2:$B$17521,$B226,Profile!$C$2:$C$17521,BX$8))*$C$9</f>
        <v>0.6567486357</v>
      </c>
      <c r="BY226" s="193">
        <f>(SUMIFS(Profile!$E$2:$E$17521,Profile!$B$2:$B$17521,$B226,Profile!$C$2:$C$17521,BY$8))*$C$9</f>
        <v>0.6429915472</v>
      </c>
      <c r="BZ226" s="193">
        <f>(SUMIFS(Profile!$E$2:$E$17521,Profile!$B$2:$B$17521,$B226,Profile!$C$2:$C$17521,BZ$8))*$C$9</f>
        <v>0.6684750907</v>
      </c>
      <c r="CA226" s="193">
        <f>(SUMIFS(Profile!$E$2:$E$17521,Profile!$B$2:$B$17521,$B226,Profile!$C$2:$C$17521,CA$8))*$C$9</f>
        <v>0.6901712617</v>
      </c>
      <c r="CB226" s="193">
        <f>(SUMIFS(Profile!$E$2:$E$17521,Profile!$B$2:$B$17521,$B226,Profile!$C$2:$C$17521,CB$8))*$C$9</f>
        <v>0.6892730583</v>
      </c>
      <c r="CC226" s="193">
        <f>(SUMIFS(Profile!$E$2:$E$17521,Profile!$B$2:$B$17521,$B226,Profile!$C$2:$C$17521,CC$8))*$C$9</f>
        <v>0.6572156813</v>
      </c>
      <c r="CD226" s="193">
        <f>(SUMIFS(Profile!$E$2:$E$17521,Profile!$B$2:$B$17521,$B226,Profile!$C$2:$C$17521,CD$8))*$C$9</f>
        <v>0.6490350522</v>
      </c>
      <c r="CE226" s="193">
        <f>(SUMIFS(Profile!$E$2:$E$17521,Profile!$B$2:$B$17521,$B226,Profile!$C$2:$C$17521,CE$8))*$C$9</f>
        <v>0.6151079694</v>
      </c>
      <c r="CF226" s="193">
        <f>(SUMIFS(Profile!$E$2:$E$17521,Profile!$B$2:$B$17521,$B226,Profile!$C$2:$C$17521,CF$8))*$C$9</f>
        <v>0.5598672081</v>
      </c>
      <c r="CG226" s="193">
        <f>(SUMIFS(Profile!$E$2:$E$17521,Profile!$B$2:$B$17521,$B226,Profile!$C$2:$C$17521,CG$8))*$C$9</f>
        <v>0.4747814769</v>
      </c>
      <c r="CH226" s="193">
        <f>(SUMIFS(Profile!$E$2:$E$17521,Profile!$B$2:$B$17521,$B226,Profile!$C$2:$C$17521,CH$8))*$C$9</f>
        <v>0.3868603981</v>
      </c>
      <c r="CI226" s="193">
        <f>(SUMIFS(Profile!$E$2:$E$17521,Profile!$B$2:$B$17521,$B226,Profile!$C$2:$C$17521,CI$8))*$C$9</f>
        <v>0.3106874801</v>
      </c>
      <c r="CJ226" s="193">
        <f>(SUMIFS(Profile!$E$2:$E$17521,Profile!$B$2:$B$17521,$B226,Profile!$C$2:$C$17521,CJ$8))*$C$9</f>
        <v>0.2212761355</v>
      </c>
      <c r="CK226" s="193">
        <f>(SUMIFS(Profile!$E$2:$E$17521,Profile!$B$2:$B$17521,$B226,Profile!$C$2:$C$17521,CK$8))*$C$9</f>
        <v>0.1678714161</v>
      </c>
      <c r="CL226" s="193">
        <f>(SUMIFS(Profile!$E$2:$E$17521,Profile!$B$2:$B$17521,$B226,Profile!$C$2:$C$17521,CL$8))*$C$9</f>
        <v>0.103674539</v>
      </c>
      <c r="CM226" s="193">
        <f>(SUMIFS(Profile!$E$2:$E$17521,Profile!$B$2:$B$17521,$B226,Profile!$C$2:$C$17521,CM$8))*$C$9</f>
        <v>0.05622255827</v>
      </c>
      <c r="CN226" s="193">
        <f>(SUMIFS(Profile!$E$2:$E$17521,Profile!$B$2:$B$17521,$B226,Profile!$C$2:$C$17521,CN$8))*$C$9</f>
        <v>0.02588491157</v>
      </c>
      <c r="CO226" s="193">
        <f>(SUMIFS(Profile!$E$2:$E$17521,Profile!$B$2:$B$17521,$B226,Profile!$C$2:$C$17521,CO$8))*$C$9</f>
        <v>0.004102326486</v>
      </c>
      <c r="CP226" s="193">
        <f>(SUMIFS(Profile!$E$2:$E$17521,Profile!$B$2:$B$17521,$B226,Profile!$C$2:$C$17521,CP$8))*$C$9</f>
        <v>0.00002660680056</v>
      </c>
      <c r="CQ226" s="193">
        <f>(SUMIFS(Profile!$E$2:$E$17521,Profile!$B$2:$B$17521,$B226,Profile!$C$2:$C$17521,CQ$8))*$C$9</f>
        <v>0</v>
      </c>
      <c r="CR226" s="193">
        <f>(SUMIFS(Profile!$E$2:$E$17521,Profile!$B$2:$B$17521,$B226,Profile!$C$2:$C$17521,CR$8))*$C$9</f>
        <v>0</v>
      </c>
      <c r="CS226" s="193">
        <f>(SUMIFS(Profile!$E$2:$E$17521,Profile!$B$2:$B$17521,$B226,Profile!$C$2:$C$17521,CS$8))*$C$9</f>
        <v>0</v>
      </c>
      <c r="CT226" s="193">
        <f>(SUMIFS(Profile!$E$2:$E$17521,Profile!$B$2:$B$17521,$B226,Profile!$C$2:$C$17521,CT$8))*$C$9</f>
        <v>0</v>
      </c>
      <c r="CU226" s="193">
        <f>(SUMIFS(Profile!$E$2:$E$17521,Profile!$B$2:$B$17521,$B226,Profile!$C$2:$C$17521,CU$8))*$C$9</f>
        <v>0</v>
      </c>
      <c r="CV226" s="193">
        <f>(SUMIFS(Profile!$E$2:$E$17521,Profile!$B$2:$B$17521,$B226,Profile!$C$2:$C$17521,CV$8))*$C$9</f>
        <v>0</v>
      </c>
      <c r="CW226" s="193">
        <f>(SUMIFS(Profile!$E$2:$E$17521,Profile!$B$2:$B$17521,$B226,Profile!$C$2:$C$17521,CW$8))*$C$9</f>
        <v>0</v>
      </c>
      <c r="CX226" s="193">
        <f t="shared" si="17"/>
        <v>6.301541533</v>
      </c>
      <c r="CY226" s="193">
        <f t="shared" ref="CY226:ET226" si="1092">MAX(BB226-E226,0)</f>
        <v>0</v>
      </c>
      <c r="CZ226" s="193">
        <f t="shared" si="1092"/>
        <v>0</v>
      </c>
      <c r="DA226" s="193">
        <f t="shared" si="1092"/>
        <v>0</v>
      </c>
      <c r="DB226" s="193">
        <f t="shared" si="1092"/>
        <v>0</v>
      </c>
      <c r="DC226" s="193">
        <f t="shared" si="1092"/>
        <v>0</v>
      </c>
      <c r="DD226" s="193">
        <f t="shared" si="1092"/>
        <v>0</v>
      </c>
      <c r="DE226" s="193">
        <f t="shared" si="1092"/>
        <v>0</v>
      </c>
      <c r="DF226" s="193">
        <f t="shared" si="1092"/>
        <v>0</v>
      </c>
      <c r="DG226" s="193">
        <f t="shared" si="1092"/>
        <v>0</v>
      </c>
      <c r="DH226" s="193">
        <f t="shared" si="1092"/>
        <v>0</v>
      </c>
      <c r="DI226" s="193">
        <f t="shared" si="1092"/>
        <v>0</v>
      </c>
      <c r="DJ226" s="193">
        <f t="shared" si="1092"/>
        <v>0</v>
      </c>
      <c r="DK226" s="193">
        <f t="shared" si="1092"/>
        <v>0</v>
      </c>
      <c r="DL226" s="193">
        <f t="shared" si="1092"/>
        <v>0</v>
      </c>
      <c r="DM226" s="193">
        <f t="shared" si="1092"/>
        <v>0.01659778614</v>
      </c>
      <c r="DN226" s="193">
        <f t="shared" si="1092"/>
        <v>0.08770588846</v>
      </c>
      <c r="DO226" s="193">
        <f t="shared" si="1092"/>
        <v>0.149609055</v>
      </c>
      <c r="DP226" s="193">
        <f t="shared" si="1092"/>
        <v>0.160393701</v>
      </c>
      <c r="DQ226" s="193">
        <f t="shared" si="1092"/>
        <v>0.2157214801</v>
      </c>
      <c r="DR226" s="193">
        <f t="shared" si="1092"/>
        <v>0.2673900788</v>
      </c>
      <c r="DS226" s="193">
        <f t="shared" si="1092"/>
        <v>0.4017657029</v>
      </c>
      <c r="DT226" s="193">
        <f t="shared" si="1092"/>
        <v>0.4256859363</v>
      </c>
      <c r="DU226" s="193">
        <f t="shared" si="1092"/>
        <v>0.4516319812</v>
      </c>
      <c r="DV226" s="193">
        <f t="shared" si="1092"/>
        <v>0.4322662342</v>
      </c>
      <c r="DW226" s="193">
        <f t="shared" si="1092"/>
        <v>0.4629578177</v>
      </c>
      <c r="DX226" s="193">
        <f t="shared" si="1092"/>
        <v>0.4842533702</v>
      </c>
      <c r="DY226" s="193">
        <f t="shared" si="1092"/>
        <v>0.4849576407</v>
      </c>
      <c r="DZ226" s="193">
        <f t="shared" si="1092"/>
        <v>0.4641175808</v>
      </c>
      <c r="EA226" s="193">
        <f t="shared" si="1092"/>
        <v>0.4571388071</v>
      </c>
      <c r="EB226" s="193">
        <f t="shared" si="1092"/>
        <v>0.4292210013</v>
      </c>
      <c r="EC226" s="193">
        <f t="shared" si="1092"/>
        <v>0.3711759107</v>
      </c>
      <c r="ED226" s="193">
        <f t="shared" si="1092"/>
        <v>0.2748728624</v>
      </c>
      <c r="EE226" s="193">
        <f t="shared" si="1092"/>
        <v>0.1785387958</v>
      </c>
      <c r="EF226" s="193">
        <f t="shared" si="1092"/>
        <v>0.08553990226</v>
      </c>
      <c r="EG226" s="193">
        <f t="shared" si="1092"/>
        <v>0</v>
      </c>
      <c r="EH226" s="193">
        <f t="shared" si="1092"/>
        <v>0</v>
      </c>
      <c r="EI226" s="193">
        <f t="shared" si="1092"/>
        <v>0</v>
      </c>
      <c r="EJ226" s="193">
        <f t="shared" si="1092"/>
        <v>0</v>
      </c>
      <c r="EK226" s="193">
        <f t="shared" si="1092"/>
        <v>0</v>
      </c>
      <c r="EL226" s="193">
        <f t="shared" si="1092"/>
        <v>0</v>
      </c>
      <c r="EM226" s="193">
        <f t="shared" si="1092"/>
        <v>0</v>
      </c>
      <c r="EN226" s="193">
        <f t="shared" si="1092"/>
        <v>0</v>
      </c>
      <c r="EO226" s="193">
        <f t="shared" si="1092"/>
        <v>0</v>
      </c>
      <c r="EP226" s="193">
        <f t="shared" si="1092"/>
        <v>0</v>
      </c>
      <c r="EQ226" s="193">
        <f t="shared" si="1092"/>
        <v>0</v>
      </c>
      <c r="ER226" s="193">
        <f t="shared" si="1092"/>
        <v>0</v>
      </c>
      <c r="ES226" s="193">
        <f t="shared" si="1092"/>
        <v>0</v>
      </c>
      <c r="ET226" s="193">
        <f t="shared" si="1092"/>
        <v>0</v>
      </c>
      <c r="EU226" s="193">
        <f t="shared" si="19"/>
        <v>4.834458036</v>
      </c>
      <c r="EV226" s="193">
        <f t="shared" ref="EV226:GQ226" si="1093">BB226-CY226</f>
        <v>0</v>
      </c>
      <c r="EW226" s="193">
        <f t="shared" si="1093"/>
        <v>0</v>
      </c>
      <c r="EX226" s="193">
        <f t="shared" si="1093"/>
        <v>0</v>
      </c>
      <c r="EY226" s="193">
        <f t="shared" si="1093"/>
        <v>0</v>
      </c>
      <c r="EZ226" s="193">
        <f t="shared" si="1093"/>
        <v>0</v>
      </c>
      <c r="FA226" s="193">
        <f t="shared" si="1093"/>
        <v>0</v>
      </c>
      <c r="FB226" s="193">
        <f t="shared" si="1093"/>
        <v>0</v>
      </c>
      <c r="FC226" s="193">
        <f t="shared" si="1093"/>
        <v>0</v>
      </c>
      <c r="FD226" s="193">
        <f t="shared" si="1093"/>
        <v>0</v>
      </c>
      <c r="FE226" s="193">
        <f t="shared" si="1093"/>
        <v>0.003006124029</v>
      </c>
      <c r="FF226" s="193">
        <f t="shared" si="1093"/>
        <v>0.01251360711</v>
      </c>
      <c r="FG226" s="193">
        <f t="shared" si="1093"/>
        <v>0.03565425642</v>
      </c>
      <c r="FH226" s="193">
        <f t="shared" si="1093"/>
        <v>0.07271977924</v>
      </c>
      <c r="FI226" s="193">
        <f t="shared" si="1093"/>
        <v>0.1261223534</v>
      </c>
      <c r="FJ226" s="193">
        <f t="shared" si="1093"/>
        <v>0.1630517156</v>
      </c>
      <c r="FK226" s="193">
        <f t="shared" si="1093"/>
        <v>0.1794770727</v>
      </c>
      <c r="FL226" s="193">
        <f t="shared" si="1093"/>
        <v>0.1967036667</v>
      </c>
      <c r="FM226" s="193">
        <f t="shared" si="1093"/>
        <v>0.2091228392</v>
      </c>
      <c r="FN226" s="193">
        <f t="shared" si="1093"/>
        <v>0.2099240761</v>
      </c>
      <c r="FO226" s="193">
        <f t="shared" si="1093"/>
        <v>0.2099240761</v>
      </c>
      <c r="FP226" s="193">
        <f t="shared" si="1093"/>
        <v>0.2063185099</v>
      </c>
      <c r="FQ226" s="193">
        <f t="shared" si="1093"/>
        <v>0.2063185099</v>
      </c>
      <c r="FR226" s="193">
        <f t="shared" si="1093"/>
        <v>0.2051166545</v>
      </c>
      <c r="FS226" s="193">
        <f t="shared" si="1093"/>
        <v>0.2107253131</v>
      </c>
      <c r="FT226" s="193">
        <f t="shared" si="1093"/>
        <v>0.205517273</v>
      </c>
      <c r="FU226" s="193">
        <f t="shared" si="1093"/>
        <v>0.2059178915</v>
      </c>
      <c r="FV226" s="193">
        <f t="shared" si="1093"/>
        <v>0.2043154176</v>
      </c>
      <c r="FW226" s="193">
        <f t="shared" si="1093"/>
        <v>0.1930981006</v>
      </c>
      <c r="FX226" s="193">
        <f t="shared" si="1093"/>
        <v>0.1918962452</v>
      </c>
      <c r="FY226" s="193">
        <f t="shared" si="1093"/>
        <v>0.1858869682</v>
      </c>
      <c r="FZ226" s="193">
        <f t="shared" si="1093"/>
        <v>0.1886912974</v>
      </c>
      <c r="GA226" s="193">
        <f t="shared" si="1093"/>
        <v>0.1999086145</v>
      </c>
      <c r="GB226" s="193">
        <f t="shared" si="1093"/>
        <v>0.2083216023</v>
      </c>
      <c r="GC226" s="193">
        <f t="shared" si="1093"/>
        <v>0.2251475778</v>
      </c>
      <c r="GD226" s="193">
        <f t="shared" si="1093"/>
        <v>0.2212761355</v>
      </c>
      <c r="GE226" s="193">
        <f t="shared" si="1093"/>
        <v>0.1678714161</v>
      </c>
      <c r="GF226" s="193">
        <f t="shared" si="1093"/>
        <v>0.103674539</v>
      </c>
      <c r="GG226" s="193">
        <f t="shared" si="1093"/>
        <v>0.05622255827</v>
      </c>
      <c r="GH226" s="193">
        <f t="shared" si="1093"/>
        <v>0.02588491157</v>
      </c>
      <c r="GI226" s="193">
        <f t="shared" si="1093"/>
        <v>0.004102326486</v>
      </c>
      <c r="GJ226" s="193">
        <f t="shared" si="1093"/>
        <v>0.00002660680056</v>
      </c>
      <c r="GK226" s="193">
        <f t="shared" si="1093"/>
        <v>0</v>
      </c>
      <c r="GL226" s="193">
        <f t="shared" si="1093"/>
        <v>0</v>
      </c>
      <c r="GM226" s="193">
        <f t="shared" si="1093"/>
        <v>0</v>
      </c>
      <c r="GN226" s="193">
        <f t="shared" si="1093"/>
        <v>0</v>
      </c>
      <c r="GO226" s="193">
        <f t="shared" si="1093"/>
        <v>0</v>
      </c>
      <c r="GP226" s="193">
        <f t="shared" si="1093"/>
        <v>0</v>
      </c>
      <c r="GQ226" s="193">
        <f t="shared" si="1093"/>
        <v>0</v>
      </c>
      <c r="GR226" s="193">
        <f t="shared" si="21"/>
        <v>4.214711872</v>
      </c>
      <c r="GS226" s="193">
        <f t="shared" ref="GS226:IN226" si="1094">E226-EV226</f>
        <v>0.1478282139</v>
      </c>
      <c r="GT226" s="193">
        <f t="shared" si="1094"/>
        <v>0.1358096599</v>
      </c>
      <c r="GU226" s="193">
        <f t="shared" si="1094"/>
        <v>0.1233904875</v>
      </c>
      <c r="GV226" s="193">
        <f t="shared" si="1094"/>
        <v>0.1157787366</v>
      </c>
      <c r="GW226" s="193">
        <f t="shared" si="1094"/>
        <v>0.1125737889</v>
      </c>
      <c r="GX226" s="193">
        <f t="shared" si="1094"/>
        <v>0.1097694597</v>
      </c>
      <c r="GY226" s="193">
        <f t="shared" si="1094"/>
        <v>0.1061638935</v>
      </c>
      <c r="GZ226" s="193">
        <f t="shared" si="1094"/>
        <v>0.1065645119</v>
      </c>
      <c r="HA226" s="193">
        <f t="shared" si="1094"/>
        <v>0.1061638935</v>
      </c>
      <c r="HB226" s="193">
        <f t="shared" si="1094"/>
        <v>0.1031577694</v>
      </c>
      <c r="HC226" s="193">
        <f t="shared" si="1094"/>
        <v>0.09685523407</v>
      </c>
      <c r="HD226" s="193">
        <f t="shared" si="1094"/>
        <v>0.07772076942</v>
      </c>
      <c r="HE226" s="193">
        <f t="shared" si="1094"/>
        <v>0.05467689291</v>
      </c>
      <c r="HF226" s="193">
        <f t="shared" si="1094"/>
        <v>0.02010338664</v>
      </c>
      <c r="HG226" s="193">
        <f t="shared" si="1094"/>
        <v>0</v>
      </c>
      <c r="HH226" s="193">
        <f t="shared" si="1094"/>
        <v>0</v>
      </c>
      <c r="HI226" s="193">
        <f t="shared" si="1094"/>
        <v>0</v>
      </c>
      <c r="HJ226" s="193">
        <f t="shared" si="1094"/>
        <v>0</v>
      </c>
      <c r="HK226" s="193">
        <f t="shared" si="1094"/>
        <v>0</v>
      </c>
      <c r="HL226" s="193">
        <f t="shared" si="1094"/>
        <v>0</v>
      </c>
      <c r="HM226" s="193">
        <f t="shared" si="1094"/>
        <v>0</v>
      </c>
      <c r="HN226" s="193">
        <f t="shared" si="1094"/>
        <v>0</v>
      </c>
      <c r="HO226" s="193">
        <f t="shared" si="1094"/>
        <v>0</v>
      </c>
      <c r="HP226" s="193">
        <f t="shared" si="1094"/>
        <v>0</v>
      </c>
      <c r="HQ226" s="193">
        <f t="shared" si="1094"/>
        <v>0</v>
      </c>
      <c r="HR226" s="193">
        <f t="shared" si="1094"/>
        <v>0</v>
      </c>
      <c r="HS226" s="193">
        <f t="shared" si="1094"/>
        <v>0</v>
      </c>
      <c r="HT226" s="193">
        <f t="shared" si="1094"/>
        <v>0</v>
      </c>
      <c r="HU226" s="193">
        <f t="shared" si="1094"/>
        <v>0</v>
      </c>
      <c r="HV226" s="193">
        <f t="shared" si="1094"/>
        <v>0</v>
      </c>
      <c r="HW226" s="193">
        <f t="shared" si="1094"/>
        <v>0</v>
      </c>
      <c r="HX226" s="193">
        <f t="shared" si="1094"/>
        <v>0</v>
      </c>
      <c r="HY226" s="193">
        <f t="shared" si="1094"/>
        <v>0</v>
      </c>
      <c r="HZ226" s="193">
        <f t="shared" si="1094"/>
        <v>0</v>
      </c>
      <c r="IA226" s="193">
        <f t="shared" si="1094"/>
        <v>0.0283091687</v>
      </c>
      <c r="IB226" s="193">
        <f t="shared" si="1094"/>
        <v>0.08251512511</v>
      </c>
      <c r="IC226" s="193">
        <f t="shared" si="1094"/>
        <v>0.1527212792</v>
      </c>
      <c r="ID226" s="193">
        <f t="shared" si="1094"/>
        <v>0.2049806815</v>
      </c>
      <c r="IE226" s="193">
        <f t="shared" si="1094"/>
        <v>0.2249022481</v>
      </c>
      <c r="IF226" s="193">
        <f t="shared" si="1094"/>
        <v>0.2418774116</v>
      </c>
      <c r="IG226" s="193">
        <f t="shared" si="1094"/>
        <v>0.2467543682</v>
      </c>
      <c r="IH226" s="193">
        <f t="shared" si="1094"/>
        <v>0.2507871596</v>
      </c>
      <c r="II226" s="193">
        <f t="shared" si="1094"/>
        <v>0.2600013844</v>
      </c>
      <c r="IJ226" s="193">
        <f t="shared" si="1094"/>
        <v>0.2600013844</v>
      </c>
      <c r="IK226" s="193">
        <f t="shared" si="1094"/>
        <v>0.2479828304</v>
      </c>
      <c r="IL226" s="193">
        <f t="shared" si="1094"/>
        <v>0.2271506702</v>
      </c>
      <c r="IM226" s="193">
        <f t="shared" si="1094"/>
        <v>0.2003092329</v>
      </c>
      <c r="IN226" s="193">
        <f t="shared" si="1094"/>
        <v>0.1698622295</v>
      </c>
      <c r="IO226" s="193">
        <f t="shared" si="23"/>
        <v>2.798155174</v>
      </c>
      <c r="IP226" s="193">
        <f t="shared" si="29"/>
        <v>1.173477529</v>
      </c>
      <c r="IQ226" s="193">
        <f t="shared" ref="IQ226:KK226" si="1095">MAX((MIN(CZ226+IP226,$IO$7))-GT226,0)</f>
        <v>1.037667869</v>
      </c>
      <c r="IR226" s="193">
        <f t="shared" si="1095"/>
        <v>0.9142773812</v>
      </c>
      <c r="IS226" s="193">
        <f t="shared" si="1095"/>
        <v>0.7984986446</v>
      </c>
      <c r="IT226" s="193">
        <f t="shared" si="1095"/>
        <v>0.6859248557</v>
      </c>
      <c r="IU226" s="193">
        <f t="shared" si="1095"/>
        <v>0.576155396</v>
      </c>
      <c r="IV226" s="193">
        <f t="shared" si="1095"/>
        <v>0.4699915026</v>
      </c>
      <c r="IW226" s="193">
        <f t="shared" si="1095"/>
        <v>0.3634269906</v>
      </c>
      <c r="IX226" s="193">
        <f t="shared" si="1095"/>
        <v>0.2572630972</v>
      </c>
      <c r="IY226" s="193">
        <f t="shared" si="1095"/>
        <v>0.1541053277</v>
      </c>
      <c r="IZ226" s="193">
        <f t="shared" si="1095"/>
        <v>0.05725009367</v>
      </c>
      <c r="JA226" s="193">
        <f t="shared" si="1095"/>
        <v>0</v>
      </c>
      <c r="JB226" s="193">
        <f t="shared" si="1095"/>
        <v>0</v>
      </c>
      <c r="JC226" s="193">
        <f t="shared" si="1095"/>
        <v>0</v>
      </c>
      <c r="JD226" s="193">
        <f t="shared" si="1095"/>
        <v>0.01659778614</v>
      </c>
      <c r="JE226" s="193">
        <f t="shared" si="1095"/>
        <v>0.1043036746</v>
      </c>
      <c r="JF226" s="193">
        <f t="shared" si="1095"/>
        <v>0.2539127296</v>
      </c>
      <c r="JG226" s="193">
        <f t="shared" si="1095"/>
        <v>0.4143064306</v>
      </c>
      <c r="JH226" s="193">
        <f t="shared" si="1095"/>
        <v>0.6300279107</v>
      </c>
      <c r="JI226" s="193">
        <f t="shared" si="1095"/>
        <v>0.8974179895</v>
      </c>
      <c r="JJ226" s="193">
        <f t="shared" si="1095"/>
        <v>1.299183692</v>
      </c>
      <c r="JK226" s="193">
        <f t="shared" si="1095"/>
        <v>1.724869629</v>
      </c>
      <c r="JL226" s="193">
        <f t="shared" si="1095"/>
        <v>2.17650161</v>
      </c>
      <c r="JM226" s="193">
        <f t="shared" si="1095"/>
        <v>2.608767844</v>
      </c>
      <c r="JN226" s="193">
        <f t="shared" si="1095"/>
        <v>3.071725662</v>
      </c>
      <c r="JO226" s="193">
        <f t="shared" si="1095"/>
        <v>3.555979032</v>
      </c>
      <c r="JP226" s="193">
        <f t="shared" si="1095"/>
        <v>4.040936673</v>
      </c>
      <c r="JQ226" s="193">
        <f t="shared" si="1095"/>
        <v>4.505054254</v>
      </c>
      <c r="JR226" s="193">
        <f t="shared" si="1095"/>
        <v>4.962193061</v>
      </c>
      <c r="JS226" s="193">
        <f t="shared" si="1095"/>
        <v>5</v>
      </c>
      <c r="JT226" s="193">
        <f t="shared" si="1095"/>
        <v>5</v>
      </c>
      <c r="JU226" s="193">
        <f t="shared" si="1095"/>
        <v>5</v>
      </c>
      <c r="JV226" s="193">
        <f t="shared" si="1095"/>
        <v>5</v>
      </c>
      <c r="JW226" s="193">
        <f t="shared" si="1095"/>
        <v>5</v>
      </c>
      <c r="JX226" s="193">
        <f t="shared" si="1095"/>
        <v>4.971690831</v>
      </c>
      <c r="JY226" s="193">
        <f t="shared" si="1095"/>
        <v>4.889175706</v>
      </c>
      <c r="JZ226" s="193">
        <f t="shared" si="1095"/>
        <v>4.736454427</v>
      </c>
      <c r="KA226" s="193">
        <f t="shared" si="1095"/>
        <v>4.531473746</v>
      </c>
      <c r="KB226" s="193">
        <f t="shared" si="1095"/>
        <v>4.306571497</v>
      </c>
      <c r="KC226" s="193">
        <f t="shared" si="1095"/>
        <v>4.064694086</v>
      </c>
      <c r="KD226" s="193">
        <f t="shared" si="1095"/>
        <v>3.817939718</v>
      </c>
      <c r="KE226" s="193">
        <f t="shared" si="1095"/>
        <v>3.567152558</v>
      </c>
      <c r="KF226" s="193">
        <f t="shared" si="1095"/>
        <v>3.307151174</v>
      </c>
      <c r="KG226" s="193">
        <f t="shared" si="1095"/>
        <v>3.047149789</v>
      </c>
      <c r="KH226" s="193">
        <f t="shared" si="1095"/>
        <v>2.799166959</v>
      </c>
      <c r="KI226" s="193">
        <f t="shared" si="1095"/>
        <v>2.572016289</v>
      </c>
      <c r="KJ226" s="193">
        <f t="shared" si="1095"/>
        <v>2.371707056</v>
      </c>
      <c r="KK226" s="193">
        <f t="shared" si="1095"/>
        <v>2.201844826</v>
      </c>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row>
    <row r="227" ht="14.25" customHeight="1">
      <c r="A227" s="1">
        <v>8.0</v>
      </c>
      <c r="B227" s="1">
        <f t="shared" ref="B227:C227" si="1096">B226+1</f>
        <v>217</v>
      </c>
      <c r="C227" s="267">
        <f t="shared" si="1096"/>
        <v>43682</v>
      </c>
      <c r="D227" s="193">
        <f t="shared" si="15"/>
        <v>9.080418148</v>
      </c>
      <c r="E227" s="193">
        <f>(SUMIFS(Profile!$F$2:$F$17521,Profile!$B$2:$B$17521,$B227,Profile!$C$2:$C$17521,E$8))*$C$6</f>
        <v>0.1486294508</v>
      </c>
      <c r="F227" s="193">
        <f>(SUMIFS(Profile!$F$2:$F$17521,Profile!$B$2:$B$17521,$B227,Profile!$C$2:$C$17521,F$8))*$C$6</f>
        <v>0.1342071861</v>
      </c>
      <c r="G227" s="193">
        <f>(SUMIFS(Profile!$F$2:$F$17521,Profile!$B$2:$B$17521,$B227,Profile!$C$2:$C$17521,G$8))*$C$6</f>
        <v>0.1217880136</v>
      </c>
      <c r="H227" s="193">
        <f>(SUMIFS(Profile!$F$2:$F$17521,Profile!$B$2:$B$17521,$B227,Profile!$C$2:$C$17521,H$8))*$C$6</f>
        <v>0.1161793551</v>
      </c>
      <c r="I227" s="193">
        <f>(SUMIFS(Profile!$F$2:$F$17521,Profile!$B$2:$B$17521,$B227,Profile!$C$2:$C$17521,I$8))*$C$6</f>
        <v>0.1133750258</v>
      </c>
      <c r="J227" s="193">
        <f>(SUMIFS(Profile!$F$2:$F$17521,Profile!$B$2:$B$17521,$B227,Profile!$C$2:$C$17521,J$8))*$C$6</f>
        <v>0.1085676043</v>
      </c>
      <c r="K227" s="193">
        <f>(SUMIFS(Profile!$F$2:$F$17521,Profile!$B$2:$B$17521,$B227,Profile!$C$2:$C$17521,K$8))*$C$6</f>
        <v>0.1081669858</v>
      </c>
      <c r="L227" s="193">
        <f>(SUMIFS(Profile!$F$2:$F$17521,Profile!$B$2:$B$17521,$B227,Profile!$C$2:$C$17521,L$8))*$C$6</f>
        <v>0.1089682227</v>
      </c>
      <c r="M227" s="193">
        <f>(SUMIFS(Profile!$F$2:$F$17521,Profile!$B$2:$B$17521,$B227,Profile!$C$2:$C$17521,M$8))*$C$6</f>
        <v>0.1065645119</v>
      </c>
      <c r="N227" s="193">
        <f>(SUMIFS(Profile!$F$2:$F$17521,Profile!$B$2:$B$17521,$B227,Profile!$C$2:$C$17521,N$8))*$C$6</f>
        <v>0.1077663673</v>
      </c>
      <c r="O227" s="193">
        <f>(SUMIFS(Profile!$F$2:$F$17521,Profile!$B$2:$B$17521,$B227,Profile!$C$2:$C$17521,O$8))*$C$6</f>
        <v>0.1113719335</v>
      </c>
      <c r="P227" s="193">
        <f>(SUMIFS(Profile!$F$2:$F$17521,Profile!$B$2:$B$17521,$B227,Profile!$C$2:$C$17521,P$8))*$C$6</f>
        <v>0.1125737889</v>
      </c>
      <c r="Q227" s="193">
        <f>(SUMIFS(Profile!$F$2:$F$17521,Profile!$B$2:$B$17521,$B227,Profile!$C$2:$C$17521,Q$8))*$C$6</f>
        <v>0.1233904875</v>
      </c>
      <c r="R227" s="193">
        <f>(SUMIFS(Profile!$F$2:$F$17521,Profile!$B$2:$B$17521,$B227,Profile!$C$2:$C$17521,R$8))*$C$6</f>
        <v>0.1418189369</v>
      </c>
      <c r="S227" s="193">
        <f>(SUMIFS(Profile!$F$2:$F$17521,Profile!$B$2:$B$17521,$B227,Profile!$C$2:$C$17521,S$8))*$C$6</f>
        <v>0.1610486233</v>
      </c>
      <c r="T227" s="193">
        <f>(SUMIFS(Profile!$F$2:$F$17521,Profile!$B$2:$B$17521,$B227,Profile!$C$2:$C$17521,T$8))*$C$6</f>
        <v>0.1794770727</v>
      </c>
      <c r="U227" s="193">
        <f>(SUMIFS(Profile!$F$2:$F$17521,Profile!$B$2:$B$17521,$B227,Profile!$C$2:$C$17521,U$8))*$C$6</f>
        <v>0.2019117068</v>
      </c>
      <c r="V227" s="193">
        <f>(SUMIFS(Profile!$F$2:$F$17521,Profile!$B$2:$B$17521,$B227,Profile!$C$2:$C$17521,V$8))*$C$6</f>
        <v>0.2215420116</v>
      </c>
      <c r="W227" s="193">
        <f>(SUMIFS(Profile!$F$2:$F$17521,Profile!$B$2:$B$17521,$B227,Profile!$C$2:$C$17521,W$8))*$C$6</f>
        <v>0.2195389193</v>
      </c>
      <c r="X227" s="193">
        <f>(SUMIFS(Profile!$F$2:$F$17521,Profile!$B$2:$B$17521,$B227,Profile!$C$2:$C$17521,X$8))*$C$6</f>
        <v>0.2143308792</v>
      </c>
      <c r="Y227" s="193">
        <f>(SUMIFS(Profile!$F$2:$F$17521,Profile!$B$2:$B$17521,$B227,Profile!$C$2:$C$17521,Y$8))*$C$6</f>
        <v>0.2151321162</v>
      </c>
      <c r="Z227" s="193">
        <f>(SUMIFS(Profile!$F$2:$F$17521,Profile!$B$2:$B$17521,$B227,Profile!$C$2:$C$17521,Z$8))*$C$6</f>
        <v>0.2123277869</v>
      </c>
      <c r="AA227" s="193">
        <f>(SUMIFS(Profile!$F$2:$F$17521,Profile!$B$2:$B$17521,$B227,Profile!$C$2:$C$17521,AA$8))*$C$6</f>
        <v>0.2107253131</v>
      </c>
      <c r="AB227" s="193">
        <f>(SUMIFS(Profile!$F$2:$F$17521,Profile!$B$2:$B$17521,$B227,Profile!$C$2:$C$17521,AB$8))*$C$6</f>
        <v>0.2059178915</v>
      </c>
      <c r="AC227" s="193">
        <f>(SUMIFS(Profile!$F$2:$F$17521,Profile!$B$2:$B$17521,$B227,Profile!$C$2:$C$17521,AC$8))*$C$6</f>
        <v>0.2155327346</v>
      </c>
      <c r="AD227" s="193">
        <f>(SUMIFS(Profile!$F$2:$F$17521,Profile!$B$2:$B$17521,$B227,Profile!$C$2:$C$17521,AD$8))*$C$6</f>
        <v>0.2123277869</v>
      </c>
      <c r="AE227" s="193">
        <f>(SUMIFS(Profile!$F$2:$F$17521,Profile!$B$2:$B$17521,$B227,Profile!$C$2:$C$17521,AE$8))*$C$6</f>
        <v>0.205517273</v>
      </c>
      <c r="AF227" s="193">
        <f>(SUMIFS(Profile!$F$2:$F$17521,Profile!$B$2:$B$17521,$B227,Profile!$C$2:$C$17521,AF$8))*$C$6</f>
        <v>0.2011104699</v>
      </c>
      <c r="AG227" s="193">
        <f>(SUMIFS(Profile!$F$2:$F$17521,Profile!$B$2:$B$17521,$B227,Profile!$C$2:$C$17521,AG$8))*$C$6</f>
        <v>0.1922968636</v>
      </c>
      <c r="AH227" s="193">
        <f>(SUMIFS(Profile!$F$2:$F$17521,Profile!$B$2:$B$17521,$B227,Profile!$C$2:$C$17521,AH$8))*$C$6</f>
        <v>0.1898931528</v>
      </c>
      <c r="AI227" s="193">
        <f>(SUMIFS(Profile!$F$2:$F$17521,Profile!$B$2:$B$17521,$B227,Profile!$C$2:$C$17521,AI$8))*$C$6</f>
        <v>0.194299956</v>
      </c>
      <c r="AJ227" s="193">
        <f>(SUMIFS(Profile!$F$2:$F$17521,Profile!$B$2:$B$17521,$B227,Profile!$C$2:$C$17521,AJ$8))*$C$6</f>
        <v>0.1991073775</v>
      </c>
      <c r="AK227" s="193">
        <f>(SUMIFS(Profile!$F$2:$F$17521,Profile!$B$2:$B$17521,$B227,Profile!$C$2:$C$17521,AK$8))*$C$6</f>
        <v>0.205517273</v>
      </c>
      <c r="AL227" s="193">
        <f>(SUMIFS(Profile!$F$2:$F$17521,Profile!$B$2:$B$17521,$B227,Profile!$C$2:$C$17521,AL$8))*$C$6</f>
        <v>0.2195389193</v>
      </c>
      <c r="AM227" s="193">
        <f>(SUMIFS(Profile!$F$2:$F$17521,Profile!$B$2:$B$17521,$B227,Profile!$C$2:$C$17521,AM$8))*$C$6</f>
        <v>0.2399704611</v>
      </c>
      <c r="AN227" s="193">
        <f>(SUMIFS(Profile!$F$2:$F$17521,Profile!$B$2:$B$17521,$B227,Profile!$C$2:$C$17521,AN$8))*$C$6</f>
        <v>0.2455791196</v>
      </c>
      <c r="AO227" s="193">
        <f>(SUMIFS(Profile!$F$2:$F$17521,Profile!$B$2:$B$17521,$B227,Profile!$C$2:$C$17521,AO$8))*$C$6</f>
        <v>0.2563958182</v>
      </c>
      <c r="AP227" s="193">
        <f>(SUMIFS(Profile!$F$2:$F$17521,Profile!$B$2:$B$17521,$B227,Profile!$C$2:$C$17521,AP$8))*$C$6</f>
        <v>0.2612032398</v>
      </c>
      <c r="AQ227" s="193">
        <f>(SUMIFS(Profile!$F$2:$F$17521,Profile!$B$2:$B$17521,$B227,Profile!$C$2:$C$17521,AQ$8))*$C$6</f>
        <v>0.258799529</v>
      </c>
      <c r="AR227" s="193">
        <f>(SUMIFS(Profile!$F$2:$F$17521,Profile!$B$2:$B$17521,$B227,Profile!$C$2:$C$17521,AR$8))*$C$6</f>
        <v>0.2523896335</v>
      </c>
      <c r="AS227" s="193">
        <f>(SUMIFS(Profile!$F$2:$F$17521,Profile!$B$2:$B$17521,$B227,Profile!$C$2:$C$17521,AS$8))*$C$6</f>
        <v>0.246780975</v>
      </c>
      <c r="AT227" s="193">
        <f>(SUMIFS(Profile!$F$2:$F$17521,Profile!$B$2:$B$17521,$B227,Profile!$C$2:$C$17521,AT$8))*$C$6</f>
        <v>0.2471815935</v>
      </c>
      <c r="AU227" s="193">
        <f>(SUMIFS(Profile!$F$2:$F$17521,Profile!$B$2:$B$17521,$B227,Profile!$C$2:$C$17521,AU$8))*$C$6</f>
        <v>0.2511877781</v>
      </c>
      <c r="AV227" s="193">
        <f>(SUMIFS(Profile!$F$2:$F$17521,Profile!$B$2:$B$17521,$B227,Profile!$C$2:$C$17521,AV$8))*$C$6</f>
        <v>0.2511877781</v>
      </c>
      <c r="AW227" s="193">
        <f>(SUMIFS(Profile!$F$2:$F$17521,Profile!$B$2:$B$17521,$B227,Profile!$C$2:$C$17521,AW$8))*$C$6</f>
        <v>0.2387686057</v>
      </c>
      <c r="AX227" s="193">
        <f>(SUMIFS(Profile!$F$2:$F$17521,Profile!$B$2:$B$17521,$B227,Profile!$C$2:$C$17521,AX$8))*$C$6</f>
        <v>0.2211413932</v>
      </c>
      <c r="AY227" s="193">
        <f>(SUMIFS(Profile!$F$2:$F$17521,Profile!$B$2:$B$17521,$B227,Profile!$C$2:$C$17521,AY$8))*$C$6</f>
        <v>0.1991073775</v>
      </c>
      <c r="AZ227" s="193">
        <f>(SUMIFS(Profile!$F$2:$F$17521,Profile!$B$2:$B$17521,$B227,Profile!$C$2:$C$17521,AZ$8))*$C$6</f>
        <v>0.170262848</v>
      </c>
      <c r="BA227" s="193">
        <f t="shared" si="16"/>
        <v>10.46356773</v>
      </c>
      <c r="BB227" s="193">
        <f>(SUMIFS(Profile!$E$2:$E$17521,Profile!$B$2:$B$17521,$B227,Profile!$C$2:$C$17521,BB$8))*$C$9</f>
        <v>0</v>
      </c>
      <c r="BC227" s="193">
        <f>(SUMIFS(Profile!$E$2:$E$17521,Profile!$B$2:$B$17521,$B227,Profile!$C$2:$C$17521,BC$8))*$C$9</f>
        <v>0</v>
      </c>
      <c r="BD227" s="193">
        <f>(SUMIFS(Profile!$E$2:$E$17521,Profile!$B$2:$B$17521,$B227,Profile!$C$2:$C$17521,BD$8))*$C$9</f>
        <v>0</v>
      </c>
      <c r="BE227" s="193">
        <f>(SUMIFS(Profile!$E$2:$E$17521,Profile!$B$2:$B$17521,$B227,Profile!$C$2:$C$17521,BE$8))*$C$9</f>
        <v>0</v>
      </c>
      <c r="BF227" s="193">
        <f>(SUMIFS(Profile!$E$2:$E$17521,Profile!$B$2:$B$17521,$B227,Profile!$C$2:$C$17521,BF$8))*$C$9</f>
        <v>0</v>
      </c>
      <c r="BG227" s="193">
        <f>(SUMIFS(Profile!$E$2:$E$17521,Profile!$B$2:$B$17521,$B227,Profile!$C$2:$C$17521,BG$8))*$C$9</f>
        <v>0</v>
      </c>
      <c r="BH227" s="193">
        <f>(SUMIFS(Profile!$E$2:$E$17521,Profile!$B$2:$B$17521,$B227,Profile!$C$2:$C$17521,BH$8))*$C$9</f>
        <v>0</v>
      </c>
      <c r="BI227" s="193">
        <f>(SUMIFS(Profile!$E$2:$E$17521,Profile!$B$2:$B$17521,$B227,Profile!$C$2:$C$17521,BI$8))*$C$9</f>
        <v>0</v>
      </c>
      <c r="BJ227" s="193">
        <f>(SUMIFS(Profile!$E$2:$E$17521,Profile!$B$2:$B$17521,$B227,Profile!$C$2:$C$17521,BJ$8))*$C$9</f>
        <v>0.00006680275619</v>
      </c>
      <c r="BK227" s="193">
        <f>(SUMIFS(Profile!$E$2:$E$17521,Profile!$B$2:$B$17521,$B227,Profile!$C$2:$C$17521,BK$8))*$C$9</f>
        <v>0.004809798446</v>
      </c>
      <c r="BL227" s="193">
        <f>(SUMIFS(Profile!$E$2:$E$17521,Profile!$B$2:$B$17521,$B227,Profile!$C$2:$C$17521,BL$8))*$C$9</f>
        <v>0.01651731551</v>
      </c>
      <c r="BM227" s="193">
        <f>(SUMIFS(Profile!$E$2:$E$17521,Profile!$B$2:$B$17521,$B227,Profile!$C$2:$C$17521,BM$8))*$C$9</f>
        <v>0.04030366251</v>
      </c>
      <c r="BN227" s="193">
        <f>(SUMIFS(Profile!$E$2:$E$17521,Profile!$B$2:$B$17521,$B227,Profile!$C$2:$C$17521,BN$8))*$C$9</f>
        <v>0.07727483561</v>
      </c>
      <c r="BO227" s="193">
        <f>(SUMIFS(Profile!$E$2:$E$17521,Profile!$B$2:$B$17521,$B227,Profile!$C$2:$C$17521,BO$8))*$C$9</f>
        <v>0.1277115911</v>
      </c>
      <c r="BP227" s="193">
        <f>(SUMIFS(Profile!$E$2:$E$17521,Profile!$B$2:$B$17521,$B227,Profile!$C$2:$C$17521,BP$8))*$C$9</f>
        <v>0.1887547575</v>
      </c>
      <c r="BQ227" s="193">
        <f>(SUMIFS(Profile!$E$2:$E$17521,Profile!$B$2:$B$17521,$B227,Profile!$C$2:$C$17521,BQ$8))*$C$9</f>
        <v>0.24109432</v>
      </c>
      <c r="BR227" s="193">
        <f>(SUMIFS(Profile!$E$2:$E$17521,Profile!$B$2:$B$17521,$B227,Profile!$C$2:$C$17521,BR$8))*$C$9</f>
        <v>0.3359768216</v>
      </c>
      <c r="BS227" s="193">
        <f>(SUMIFS(Profile!$E$2:$E$17521,Profile!$B$2:$B$17521,$B227,Profile!$C$2:$C$17521,BS$8))*$C$9</f>
        <v>0.3860525748</v>
      </c>
      <c r="BT227" s="193">
        <f>(SUMIFS(Profile!$E$2:$E$17521,Profile!$B$2:$B$17521,$B227,Profile!$C$2:$C$17521,BT$8))*$C$9</f>
        <v>0.4656276458</v>
      </c>
      <c r="BU227" s="193">
        <f>(SUMIFS(Profile!$E$2:$E$17521,Profile!$B$2:$B$17521,$B227,Profile!$C$2:$C$17521,BU$8))*$C$9</f>
        <v>0.5273336045</v>
      </c>
      <c r="BV227" s="193">
        <f>(SUMIFS(Profile!$E$2:$E$17521,Profile!$B$2:$B$17521,$B227,Profile!$C$2:$C$17521,BV$8))*$C$9</f>
        <v>0.6154208118</v>
      </c>
      <c r="BW227" s="193">
        <f>(SUMIFS(Profile!$E$2:$E$17521,Profile!$B$2:$B$17521,$B227,Profile!$C$2:$C$17521,BW$8))*$C$9</f>
        <v>0.6168362674</v>
      </c>
      <c r="BX227" s="193">
        <f>(SUMIFS(Profile!$E$2:$E$17521,Profile!$B$2:$B$17521,$B227,Profile!$C$2:$C$17521,BX$8))*$C$9</f>
        <v>0.6258079831</v>
      </c>
      <c r="BY227" s="193">
        <f>(SUMIFS(Profile!$E$2:$E$17521,Profile!$B$2:$B$17521,$B227,Profile!$C$2:$C$17521,BY$8))*$C$9</f>
        <v>0.6245979831</v>
      </c>
      <c r="BZ227" s="193">
        <f>(SUMIFS(Profile!$E$2:$E$17521,Profile!$B$2:$B$17521,$B227,Profile!$C$2:$C$17521,BZ$8))*$C$9</f>
        <v>0.6381423972</v>
      </c>
      <c r="CA227" s="193">
        <f>(SUMIFS(Profile!$E$2:$E$17521,Profile!$B$2:$B$17521,$B227,Profile!$C$2:$C$17521,CA$8))*$C$9</f>
        <v>0.6190473959</v>
      </c>
      <c r="CB227" s="193">
        <f>(SUMIFS(Profile!$E$2:$E$17521,Profile!$B$2:$B$17521,$B227,Profile!$C$2:$C$17521,CB$8))*$C$9</f>
        <v>0.5903385309</v>
      </c>
      <c r="CC227" s="193">
        <f>(SUMIFS(Profile!$E$2:$E$17521,Profile!$B$2:$B$17521,$B227,Profile!$C$2:$C$17521,CC$8))*$C$9</f>
        <v>0.5567427407</v>
      </c>
      <c r="CD227" s="193">
        <f>(SUMIFS(Profile!$E$2:$E$17521,Profile!$B$2:$B$17521,$B227,Profile!$C$2:$C$17521,CD$8))*$C$9</f>
        <v>0.5404192608</v>
      </c>
      <c r="CE227" s="193">
        <f>(SUMIFS(Profile!$E$2:$E$17521,Profile!$B$2:$B$17521,$B227,Profile!$C$2:$C$17521,CE$8))*$C$9</f>
        <v>0.5695079604</v>
      </c>
      <c r="CF227" s="193">
        <f>(SUMIFS(Profile!$E$2:$E$17521,Profile!$B$2:$B$17521,$B227,Profile!$C$2:$C$17521,CF$8))*$C$9</f>
        <v>0.4990931849</v>
      </c>
      <c r="CG227" s="193">
        <f>(SUMIFS(Profile!$E$2:$E$17521,Profile!$B$2:$B$17521,$B227,Profile!$C$2:$C$17521,CG$8))*$C$9</f>
        <v>0.3852042887</v>
      </c>
      <c r="CH227" s="193">
        <f>(SUMIFS(Profile!$E$2:$E$17521,Profile!$B$2:$B$17521,$B227,Profile!$C$2:$C$17521,CH$8))*$C$9</f>
        <v>0.330178673</v>
      </c>
      <c r="CI227" s="193">
        <f>(SUMIFS(Profile!$E$2:$E$17521,Profile!$B$2:$B$17521,$B227,Profile!$C$2:$C$17521,CI$8))*$C$9</f>
        <v>0.2621936667</v>
      </c>
      <c r="CJ227" s="193">
        <f>(SUMIFS(Profile!$E$2:$E$17521,Profile!$B$2:$B$17521,$B227,Profile!$C$2:$C$17521,CJ$8))*$C$9</f>
        <v>0.2045855189</v>
      </c>
      <c r="CK227" s="193">
        <f>(SUMIFS(Profile!$E$2:$E$17521,Profile!$B$2:$B$17521,$B227,Profile!$C$2:$C$17521,CK$8))*$C$9</f>
        <v>0.1688191732</v>
      </c>
      <c r="CL227" s="193">
        <f>(SUMIFS(Profile!$E$2:$E$17521,Profile!$B$2:$B$17521,$B227,Profile!$C$2:$C$17521,CL$8))*$C$9</f>
        <v>0.1119786898</v>
      </c>
      <c r="CM227" s="193">
        <f>(SUMIFS(Profile!$E$2:$E$17521,Profile!$B$2:$B$17521,$B227,Profile!$C$2:$C$17521,CM$8))*$C$9</f>
        <v>0.06054723545</v>
      </c>
      <c r="CN227" s="193">
        <f>(SUMIFS(Profile!$E$2:$E$17521,Profile!$B$2:$B$17521,$B227,Profile!$C$2:$C$17521,CN$8))*$C$9</f>
        <v>0.02753367737</v>
      </c>
      <c r="CO227" s="193">
        <f>(SUMIFS(Profile!$E$2:$E$17521,Profile!$B$2:$B$17521,$B227,Profile!$C$2:$C$17521,CO$8))*$C$9</f>
        <v>0.005020178204</v>
      </c>
      <c r="CP227" s="193">
        <f>(SUMIFS(Profile!$E$2:$E$17521,Profile!$B$2:$B$17521,$B227,Profile!$C$2:$C$17521,CP$8))*$C$9</f>
        <v>0.00002838058726</v>
      </c>
      <c r="CQ227" s="193">
        <f>(SUMIFS(Profile!$E$2:$E$17521,Profile!$B$2:$B$17521,$B227,Profile!$C$2:$C$17521,CQ$8))*$C$9</f>
        <v>0</v>
      </c>
      <c r="CR227" s="193">
        <f>(SUMIFS(Profile!$E$2:$E$17521,Profile!$B$2:$B$17521,$B227,Profile!$C$2:$C$17521,CR$8))*$C$9</f>
        <v>0</v>
      </c>
      <c r="CS227" s="193">
        <f>(SUMIFS(Profile!$E$2:$E$17521,Profile!$B$2:$B$17521,$B227,Profile!$C$2:$C$17521,CS$8))*$C$9</f>
        <v>0</v>
      </c>
      <c r="CT227" s="193">
        <f>(SUMIFS(Profile!$E$2:$E$17521,Profile!$B$2:$B$17521,$B227,Profile!$C$2:$C$17521,CT$8))*$C$9</f>
        <v>0</v>
      </c>
      <c r="CU227" s="193">
        <f>(SUMIFS(Profile!$E$2:$E$17521,Profile!$B$2:$B$17521,$B227,Profile!$C$2:$C$17521,CU$8))*$C$9</f>
        <v>0</v>
      </c>
      <c r="CV227" s="193">
        <f>(SUMIFS(Profile!$E$2:$E$17521,Profile!$B$2:$B$17521,$B227,Profile!$C$2:$C$17521,CV$8))*$C$9</f>
        <v>0</v>
      </c>
      <c r="CW227" s="193">
        <f>(SUMIFS(Profile!$E$2:$E$17521,Profile!$B$2:$B$17521,$B227,Profile!$C$2:$C$17521,CW$8))*$C$9</f>
        <v>0</v>
      </c>
      <c r="CX227" s="193">
        <f t="shared" si="17"/>
        <v>5.541276742</v>
      </c>
      <c r="CY227" s="193">
        <f t="shared" ref="CY227:ET227" si="1097">MAX(BB227-E227,0)</f>
        <v>0</v>
      </c>
      <c r="CZ227" s="193">
        <f t="shared" si="1097"/>
        <v>0</v>
      </c>
      <c r="DA227" s="193">
        <f t="shared" si="1097"/>
        <v>0</v>
      </c>
      <c r="DB227" s="193">
        <f t="shared" si="1097"/>
        <v>0</v>
      </c>
      <c r="DC227" s="193">
        <f t="shared" si="1097"/>
        <v>0</v>
      </c>
      <c r="DD227" s="193">
        <f t="shared" si="1097"/>
        <v>0</v>
      </c>
      <c r="DE227" s="193">
        <f t="shared" si="1097"/>
        <v>0</v>
      </c>
      <c r="DF227" s="193">
        <f t="shared" si="1097"/>
        <v>0</v>
      </c>
      <c r="DG227" s="193">
        <f t="shared" si="1097"/>
        <v>0</v>
      </c>
      <c r="DH227" s="193">
        <f t="shared" si="1097"/>
        <v>0</v>
      </c>
      <c r="DI227" s="193">
        <f t="shared" si="1097"/>
        <v>0</v>
      </c>
      <c r="DJ227" s="193">
        <f t="shared" si="1097"/>
        <v>0</v>
      </c>
      <c r="DK227" s="193">
        <f t="shared" si="1097"/>
        <v>0</v>
      </c>
      <c r="DL227" s="193">
        <f t="shared" si="1097"/>
        <v>0</v>
      </c>
      <c r="DM227" s="193">
        <f t="shared" si="1097"/>
        <v>0.0277061342</v>
      </c>
      <c r="DN227" s="193">
        <f t="shared" si="1097"/>
        <v>0.06161724731</v>
      </c>
      <c r="DO227" s="193">
        <f t="shared" si="1097"/>
        <v>0.1340651148</v>
      </c>
      <c r="DP227" s="193">
        <f t="shared" si="1097"/>
        <v>0.1645105631</v>
      </c>
      <c r="DQ227" s="193">
        <f t="shared" si="1097"/>
        <v>0.2460887265</v>
      </c>
      <c r="DR227" s="193">
        <f t="shared" si="1097"/>
        <v>0.3130027252</v>
      </c>
      <c r="DS227" s="193">
        <f t="shared" si="1097"/>
        <v>0.4002886956</v>
      </c>
      <c r="DT227" s="193">
        <f t="shared" si="1097"/>
        <v>0.4045084805</v>
      </c>
      <c r="DU227" s="193">
        <f t="shared" si="1097"/>
        <v>0.41508267</v>
      </c>
      <c r="DV227" s="193">
        <f t="shared" si="1097"/>
        <v>0.4186800916</v>
      </c>
      <c r="DW227" s="193">
        <f t="shared" si="1097"/>
        <v>0.4226096626</v>
      </c>
      <c r="DX227" s="193">
        <f t="shared" si="1097"/>
        <v>0.406719609</v>
      </c>
      <c r="DY227" s="193">
        <f t="shared" si="1097"/>
        <v>0.3848212579</v>
      </c>
      <c r="DZ227" s="193">
        <f t="shared" si="1097"/>
        <v>0.3556322708</v>
      </c>
      <c r="EA227" s="193">
        <f t="shared" si="1097"/>
        <v>0.3481223972</v>
      </c>
      <c r="EB227" s="193">
        <f t="shared" si="1097"/>
        <v>0.3796148076</v>
      </c>
      <c r="EC227" s="193">
        <f t="shared" si="1097"/>
        <v>0.304793229</v>
      </c>
      <c r="ED227" s="193">
        <f t="shared" si="1097"/>
        <v>0.1860969112</v>
      </c>
      <c r="EE227" s="193">
        <f t="shared" si="1097"/>
        <v>0.1246614</v>
      </c>
      <c r="EF227" s="193">
        <f t="shared" si="1097"/>
        <v>0.04265474739</v>
      </c>
      <c r="EG227" s="193">
        <f t="shared" si="1097"/>
        <v>0</v>
      </c>
      <c r="EH227" s="193">
        <f t="shared" si="1097"/>
        <v>0</v>
      </c>
      <c r="EI227" s="193">
        <f t="shared" si="1097"/>
        <v>0</v>
      </c>
      <c r="EJ227" s="193">
        <f t="shared" si="1097"/>
        <v>0</v>
      </c>
      <c r="EK227" s="193">
        <f t="shared" si="1097"/>
        <v>0</v>
      </c>
      <c r="EL227" s="193">
        <f t="shared" si="1097"/>
        <v>0</v>
      </c>
      <c r="EM227" s="193">
        <f t="shared" si="1097"/>
        <v>0</v>
      </c>
      <c r="EN227" s="193">
        <f t="shared" si="1097"/>
        <v>0</v>
      </c>
      <c r="EO227" s="193">
        <f t="shared" si="1097"/>
        <v>0</v>
      </c>
      <c r="EP227" s="193">
        <f t="shared" si="1097"/>
        <v>0</v>
      </c>
      <c r="EQ227" s="193">
        <f t="shared" si="1097"/>
        <v>0</v>
      </c>
      <c r="ER227" s="193">
        <f t="shared" si="1097"/>
        <v>0</v>
      </c>
      <c r="ES227" s="193">
        <f t="shared" si="1097"/>
        <v>0</v>
      </c>
      <c r="ET227" s="193">
        <f t="shared" si="1097"/>
        <v>0</v>
      </c>
      <c r="EU227" s="193">
        <f t="shared" si="19"/>
        <v>4.922290987</v>
      </c>
      <c r="EV227" s="193">
        <f t="shared" ref="EV227:GQ227" si="1098">BB227-CY227</f>
        <v>0</v>
      </c>
      <c r="EW227" s="193">
        <f t="shared" si="1098"/>
        <v>0</v>
      </c>
      <c r="EX227" s="193">
        <f t="shared" si="1098"/>
        <v>0</v>
      </c>
      <c r="EY227" s="193">
        <f t="shared" si="1098"/>
        <v>0</v>
      </c>
      <c r="EZ227" s="193">
        <f t="shared" si="1098"/>
        <v>0</v>
      </c>
      <c r="FA227" s="193">
        <f t="shared" si="1098"/>
        <v>0</v>
      </c>
      <c r="FB227" s="193">
        <f t="shared" si="1098"/>
        <v>0</v>
      </c>
      <c r="FC227" s="193">
        <f t="shared" si="1098"/>
        <v>0</v>
      </c>
      <c r="FD227" s="193">
        <f t="shared" si="1098"/>
        <v>0.00006680275619</v>
      </c>
      <c r="FE227" s="193">
        <f t="shared" si="1098"/>
        <v>0.004809798446</v>
      </c>
      <c r="FF227" s="193">
        <f t="shared" si="1098"/>
        <v>0.01651731551</v>
      </c>
      <c r="FG227" s="193">
        <f t="shared" si="1098"/>
        <v>0.04030366251</v>
      </c>
      <c r="FH227" s="193">
        <f t="shared" si="1098"/>
        <v>0.07727483561</v>
      </c>
      <c r="FI227" s="193">
        <f t="shared" si="1098"/>
        <v>0.1277115911</v>
      </c>
      <c r="FJ227" s="193">
        <f t="shared" si="1098"/>
        <v>0.1610486233</v>
      </c>
      <c r="FK227" s="193">
        <f t="shared" si="1098"/>
        <v>0.1794770727</v>
      </c>
      <c r="FL227" s="193">
        <f t="shared" si="1098"/>
        <v>0.2019117068</v>
      </c>
      <c r="FM227" s="193">
        <f t="shared" si="1098"/>
        <v>0.2215420116</v>
      </c>
      <c r="FN227" s="193">
        <f t="shared" si="1098"/>
        <v>0.2195389193</v>
      </c>
      <c r="FO227" s="193">
        <f t="shared" si="1098"/>
        <v>0.2143308792</v>
      </c>
      <c r="FP227" s="193">
        <f t="shared" si="1098"/>
        <v>0.2151321162</v>
      </c>
      <c r="FQ227" s="193">
        <f t="shared" si="1098"/>
        <v>0.2123277869</v>
      </c>
      <c r="FR227" s="193">
        <f t="shared" si="1098"/>
        <v>0.2107253131</v>
      </c>
      <c r="FS227" s="193">
        <f t="shared" si="1098"/>
        <v>0.2059178915</v>
      </c>
      <c r="FT227" s="193">
        <f t="shared" si="1098"/>
        <v>0.2155327346</v>
      </c>
      <c r="FU227" s="193">
        <f t="shared" si="1098"/>
        <v>0.2123277869</v>
      </c>
      <c r="FV227" s="193">
        <f t="shared" si="1098"/>
        <v>0.205517273</v>
      </c>
      <c r="FW227" s="193">
        <f t="shared" si="1098"/>
        <v>0.2011104699</v>
      </c>
      <c r="FX227" s="193">
        <f t="shared" si="1098"/>
        <v>0.1922968636</v>
      </c>
      <c r="FY227" s="193">
        <f t="shared" si="1098"/>
        <v>0.1898931528</v>
      </c>
      <c r="FZ227" s="193">
        <f t="shared" si="1098"/>
        <v>0.194299956</v>
      </c>
      <c r="GA227" s="193">
        <f t="shared" si="1098"/>
        <v>0.1991073775</v>
      </c>
      <c r="GB227" s="193">
        <f t="shared" si="1098"/>
        <v>0.205517273</v>
      </c>
      <c r="GC227" s="193">
        <f t="shared" si="1098"/>
        <v>0.2195389193</v>
      </c>
      <c r="GD227" s="193">
        <f t="shared" si="1098"/>
        <v>0.2045855189</v>
      </c>
      <c r="GE227" s="193">
        <f t="shared" si="1098"/>
        <v>0.1688191732</v>
      </c>
      <c r="GF227" s="193">
        <f t="shared" si="1098"/>
        <v>0.1119786898</v>
      </c>
      <c r="GG227" s="193">
        <f t="shared" si="1098"/>
        <v>0.06054723545</v>
      </c>
      <c r="GH227" s="193">
        <f t="shared" si="1098"/>
        <v>0.02753367737</v>
      </c>
      <c r="GI227" s="193">
        <f t="shared" si="1098"/>
        <v>0.005020178204</v>
      </c>
      <c r="GJ227" s="193">
        <f t="shared" si="1098"/>
        <v>0.00002838058726</v>
      </c>
      <c r="GK227" s="193">
        <f t="shared" si="1098"/>
        <v>0</v>
      </c>
      <c r="GL227" s="193">
        <f t="shared" si="1098"/>
        <v>0</v>
      </c>
      <c r="GM227" s="193">
        <f t="shared" si="1098"/>
        <v>0</v>
      </c>
      <c r="GN227" s="193">
        <f t="shared" si="1098"/>
        <v>0</v>
      </c>
      <c r="GO227" s="193">
        <f t="shared" si="1098"/>
        <v>0</v>
      </c>
      <c r="GP227" s="193">
        <f t="shared" si="1098"/>
        <v>0</v>
      </c>
      <c r="GQ227" s="193">
        <f t="shared" si="1098"/>
        <v>0</v>
      </c>
      <c r="GR227" s="193">
        <f t="shared" si="21"/>
        <v>4.158127161</v>
      </c>
      <c r="GS227" s="193">
        <f t="shared" ref="GS227:IN227" si="1099">E227-EV227</f>
        <v>0.1486294508</v>
      </c>
      <c r="GT227" s="193">
        <f t="shared" si="1099"/>
        <v>0.1342071861</v>
      </c>
      <c r="GU227" s="193">
        <f t="shared" si="1099"/>
        <v>0.1217880136</v>
      </c>
      <c r="GV227" s="193">
        <f t="shared" si="1099"/>
        <v>0.1161793551</v>
      </c>
      <c r="GW227" s="193">
        <f t="shared" si="1099"/>
        <v>0.1133750258</v>
      </c>
      <c r="GX227" s="193">
        <f t="shared" si="1099"/>
        <v>0.1085676043</v>
      </c>
      <c r="GY227" s="193">
        <f t="shared" si="1099"/>
        <v>0.1081669858</v>
      </c>
      <c r="GZ227" s="193">
        <f t="shared" si="1099"/>
        <v>0.1089682227</v>
      </c>
      <c r="HA227" s="193">
        <f t="shared" si="1099"/>
        <v>0.1064977092</v>
      </c>
      <c r="HB227" s="193">
        <f t="shared" si="1099"/>
        <v>0.1029565689</v>
      </c>
      <c r="HC227" s="193">
        <f t="shared" si="1099"/>
        <v>0.094854618</v>
      </c>
      <c r="HD227" s="193">
        <f t="shared" si="1099"/>
        <v>0.07227012641</v>
      </c>
      <c r="HE227" s="193">
        <f t="shared" si="1099"/>
        <v>0.04611565189</v>
      </c>
      <c r="HF227" s="193">
        <f t="shared" si="1099"/>
        <v>0.01410734581</v>
      </c>
      <c r="HG227" s="193">
        <f t="shared" si="1099"/>
        <v>0</v>
      </c>
      <c r="HH227" s="193">
        <f t="shared" si="1099"/>
        <v>0</v>
      </c>
      <c r="HI227" s="193">
        <f t="shared" si="1099"/>
        <v>0</v>
      </c>
      <c r="HJ227" s="193">
        <f t="shared" si="1099"/>
        <v>0</v>
      </c>
      <c r="HK227" s="193">
        <f t="shared" si="1099"/>
        <v>0</v>
      </c>
      <c r="HL227" s="193">
        <f t="shared" si="1099"/>
        <v>0</v>
      </c>
      <c r="HM227" s="193">
        <f t="shared" si="1099"/>
        <v>0</v>
      </c>
      <c r="HN227" s="193">
        <f t="shared" si="1099"/>
        <v>0</v>
      </c>
      <c r="HO227" s="193">
        <f t="shared" si="1099"/>
        <v>0</v>
      </c>
      <c r="HP227" s="193">
        <f t="shared" si="1099"/>
        <v>0</v>
      </c>
      <c r="HQ227" s="193">
        <f t="shared" si="1099"/>
        <v>0</v>
      </c>
      <c r="HR227" s="193">
        <f t="shared" si="1099"/>
        <v>0</v>
      </c>
      <c r="HS227" s="193">
        <f t="shared" si="1099"/>
        <v>0</v>
      </c>
      <c r="HT227" s="193">
        <f t="shared" si="1099"/>
        <v>0</v>
      </c>
      <c r="HU227" s="193">
        <f t="shared" si="1099"/>
        <v>0</v>
      </c>
      <c r="HV227" s="193">
        <f t="shared" si="1099"/>
        <v>0</v>
      </c>
      <c r="HW227" s="193">
        <f t="shared" si="1099"/>
        <v>0</v>
      </c>
      <c r="HX227" s="193">
        <f t="shared" si="1099"/>
        <v>0</v>
      </c>
      <c r="HY227" s="193">
        <f t="shared" si="1099"/>
        <v>0</v>
      </c>
      <c r="HZ227" s="193">
        <f t="shared" si="1099"/>
        <v>0</v>
      </c>
      <c r="IA227" s="193">
        <f t="shared" si="1099"/>
        <v>0.03538494216</v>
      </c>
      <c r="IB227" s="193">
        <f t="shared" si="1099"/>
        <v>0.07675994643</v>
      </c>
      <c r="IC227" s="193">
        <f t="shared" si="1099"/>
        <v>0.1444171283</v>
      </c>
      <c r="ID227" s="193">
        <f t="shared" si="1099"/>
        <v>0.2006560043</v>
      </c>
      <c r="IE227" s="193">
        <f t="shared" si="1099"/>
        <v>0.2312658516</v>
      </c>
      <c r="IF227" s="193">
        <f t="shared" si="1099"/>
        <v>0.2473694553</v>
      </c>
      <c r="IG227" s="193">
        <f t="shared" si="1099"/>
        <v>0.2467525944</v>
      </c>
      <c r="IH227" s="193">
        <f t="shared" si="1099"/>
        <v>0.2471815935</v>
      </c>
      <c r="II227" s="193">
        <f t="shared" si="1099"/>
        <v>0.2511877781</v>
      </c>
      <c r="IJ227" s="193">
        <f t="shared" si="1099"/>
        <v>0.2511877781</v>
      </c>
      <c r="IK227" s="193">
        <f t="shared" si="1099"/>
        <v>0.2387686057</v>
      </c>
      <c r="IL227" s="193">
        <f t="shared" si="1099"/>
        <v>0.2211413932</v>
      </c>
      <c r="IM227" s="193">
        <f t="shared" si="1099"/>
        <v>0.1991073775</v>
      </c>
      <c r="IN227" s="193">
        <f t="shared" si="1099"/>
        <v>0.170262848</v>
      </c>
      <c r="IO227" s="193">
        <f t="shared" si="23"/>
        <v>2.761443297</v>
      </c>
      <c r="IP227" s="193">
        <f t="shared" si="29"/>
        <v>2.053215375</v>
      </c>
      <c r="IQ227" s="193">
        <f t="shared" ref="IQ227:KK227" si="1100">MAX((MIN(CZ227+IP227,$IO$7))-GT227,0)</f>
        <v>1.919008189</v>
      </c>
      <c r="IR227" s="193">
        <f t="shared" si="1100"/>
        <v>1.797220176</v>
      </c>
      <c r="IS227" s="193">
        <f t="shared" si="1100"/>
        <v>1.681040821</v>
      </c>
      <c r="IT227" s="193">
        <f t="shared" si="1100"/>
        <v>1.567665795</v>
      </c>
      <c r="IU227" s="193">
        <f t="shared" si="1100"/>
        <v>1.459098191</v>
      </c>
      <c r="IV227" s="193">
        <f t="shared" si="1100"/>
        <v>1.350931205</v>
      </c>
      <c r="IW227" s="193">
        <f t="shared" si="1100"/>
        <v>1.241962982</v>
      </c>
      <c r="IX227" s="193">
        <f t="shared" si="1100"/>
        <v>1.135465273</v>
      </c>
      <c r="IY227" s="193">
        <f t="shared" si="1100"/>
        <v>1.032508704</v>
      </c>
      <c r="IZ227" s="193">
        <f t="shared" si="1100"/>
        <v>0.937654086</v>
      </c>
      <c r="JA227" s="193">
        <f t="shared" si="1100"/>
        <v>0.8653839596</v>
      </c>
      <c r="JB227" s="193">
        <f t="shared" si="1100"/>
        <v>0.8192683077</v>
      </c>
      <c r="JC227" s="193">
        <f t="shared" si="1100"/>
        <v>0.8051609619</v>
      </c>
      <c r="JD227" s="193">
        <f t="shared" si="1100"/>
        <v>0.8328670961</v>
      </c>
      <c r="JE227" s="193">
        <f t="shared" si="1100"/>
        <v>0.8944843434</v>
      </c>
      <c r="JF227" s="193">
        <f t="shared" si="1100"/>
        <v>1.028549458</v>
      </c>
      <c r="JG227" s="193">
        <f t="shared" si="1100"/>
        <v>1.193060021</v>
      </c>
      <c r="JH227" s="193">
        <f t="shared" si="1100"/>
        <v>1.439148748</v>
      </c>
      <c r="JI227" s="193">
        <f t="shared" si="1100"/>
        <v>1.752151473</v>
      </c>
      <c r="JJ227" s="193">
        <f t="shared" si="1100"/>
        <v>2.152440169</v>
      </c>
      <c r="JK227" s="193">
        <f t="shared" si="1100"/>
        <v>2.556948649</v>
      </c>
      <c r="JL227" s="193">
        <f t="shared" si="1100"/>
        <v>2.972031319</v>
      </c>
      <c r="JM227" s="193">
        <f t="shared" si="1100"/>
        <v>3.390711411</v>
      </c>
      <c r="JN227" s="193">
        <f t="shared" si="1100"/>
        <v>3.813321073</v>
      </c>
      <c r="JO227" s="193">
        <f t="shared" si="1100"/>
        <v>4.220040682</v>
      </c>
      <c r="JP227" s="193">
        <f t="shared" si="1100"/>
        <v>4.60486194</v>
      </c>
      <c r="JQ227" s="193">
        <f t="shared" si="1100"/>
        <v>4.960494211</v>
      </c>
      <c r="JR227" s="193">
        <f t="shared" si="1100"/>
        <v>5</v>
      </c>
      <c r="JS227" s="193">
        <f t="shared" si="1100"/>
        <v>5</v>
      </c>
      <c r="JT227" s="193">
        <f t="shared" si="1100"/>
        <v>5</v>
      </c>
      <c r="JU227" s="193">
        <f t="shared" si="1100"/>
        <v>5</v>
      </c>
      <c r="JV227" s="193">
        <f t="shared" si="1100"/>
        <v>5</v>
      </c>
      <c r="JW227" s="193">
        <f t="shared" si="1100"/>
        <v>5</v>
      </c>
      <c r="JX227" s="193">
        <f t="shared" si="1100"/>
        <v>4.964615058</v>
      </c>
      <c r="JY227" s="193">
        <f t="shared" si="1100"/>
        <v>4.887855111</v>
      </c>
      <c r="JZ227" s="193">
        <f t="shared" si="1100"/>
        <v>4.743437983</v>
      </c>
      <c r="KA227" s="193">
        <f t="shared" si="1100"/>
        <v>4.542781979</v>
      </c>
      <c r="KB227" s="193">
        <f t="shared" si="1100"/>
        <v>4.311516127</v>
      </c>
      <c r="KC227" s="193">
        <f t="shared" si="1100"/>
        <v>4.064146672</v>
      </c>
      <c r="KD227" s="193">
        <f t="shared" si="1100"/>
        <v>3.817394077</v>
      </c>
      <c r="KE227" s="193">
        <f t="shared" si="1100"/>
        <v>3.570212484</v>
      </c>
      <c r="KF227" s="193">
        <f t="shared" si="1100"/>
        <v>3.319024706</v>
      </c>
      <c r="KG227" s="193">
        <f t="shared" si="1100"/>
        <v>3.067836928</v>
      </c>
      <c r="KH227" s="193">
        <f t="shared" si="1100"/>
        <v>2.829068322</v>
      </c>
      <c r="KI227" s="193">
        <f t="shared" si="1100"/>
        <v>2.607926929</v>
      </c>
      <c r="KJ227" s="193">
        <f t="shared" si="1100"/>
        <v>2.408819551</v>
      </c>
      <c r="KK227" s="193">
        <f t="shared" si="1100"/>
        <v>2.238556703</v>
      </c>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row>
    <row r="228" ht="14.25" customHeight="1">
      <c r="A228" s="1">
        <v>8.0</v>
      </c>
      <c r="B228" s="1">
        <f t="shared" ref="B228:C228" si="1101">B227+1</f>
        <v>218</v>
      </c>
      <c r="C228" s="267">
        <f t="shared" si="1101"/>
        <v>43683</v>
      </c>
      <c r="D228" s="193">
        <f t="shared" si="15"/>
        <v>9.120880613</v>
      </c>
      <c r="E228" s="193">
        <f>(SUMIFS(Profile!$F$2:$F$17521,Profile!$B$2:$B$17521,$B228,Profile!$C$2:$C$17521,E$8))*$C$6</f>
        <v>0.1502319247</v>
      </c>
      <c r="F228" s="193">
        <f>(SUMIFS(Profile!$F$2:$F$17521,Profile!$B$2:$B$17521,$B228,Profile!$C$2:$C$17521,F$8))*$C$6</f>
        <v>0.1370115153</v>
      </c>
      <c r="G228" s="193">
        <f>(SUMIFS(Profile!$F$2:$F$17521,Profile!$B$2:$B$17521,$B228,Profile!$C$2:$C$17521,G$8))*$C$6</f>
        <v>0.1269960537</v>
      </c>
      <c r="H228" s="193">
        <f>(SUMIFS(Profile!$F$2:$F$17521,Profile!$B$2:$B$17521,$B228,Profile!$C$2:$C$17521,H$8))*$C$6</f>
        <v>0.1225892506</v>
      </c>
      <c r="I228" s="193">
        <f>(SUMIFS(Profile!$F$2:$F$17521,Profile!$B$2:$B$17521,$B228,Profile!$C$2:$C$17521,I$8))*$C$6</f>
        <v>0.1141762628</v>
      </c>
      <c r="J228" s="193">
        <f>(SUMIFS(Profile!$F$2:$F$17521,Profile!$B$2:$B$17521,$B228,Profile!$C$2:$C$17521,J$8))*$C$6</f>
        <v>0.1097694597</v>
      </c>
      <c r="K228" s="193">
        <f>(SUMIFS(Profile!$F$2:$F$17521,Profile!$B$2:$B$17521,$B228,Profile!$C$2:$C$17521,K$8))*$C$6</f>
        <v>0.1109713151</v>
      </c>
      <c r="L228" s="193">
        <f>(SUMIFS(Profile!$F$2:$F$17521,Profile!$B$2:$B$17521,$B228,Profile!$C$2:$C$17521,L$8))*$C$6</f>
        <v>0.105763275</v>
      </c>
      <c r="M228" s="193">
        <f>(SUMIFS(Profile!$F$2:$F$17521,Profile!$B$2:$B$17521,$B228,Profile!$C$2:$C$17521,M$8))*$C$6</f>
        <v>0.1041608011</v>
      </c>
      <c r="N228" s="193">
        <f>(SUMIFS(Profile!$F$2:$F$17521,Profile!$B$2:$B$17521,$B228,Profile!$C$2:$C$17521,N$8))*$C$6</f>
        <v>0.1081669858</v>
      </c>
      <c r="O228" s="193">
        <f>(SUMIFS(Profile!$F$2:$F$17521,Profile!$B$2:$B$17521,$B228,Profile!$C$2:$C$17521,O$8))*$C$6</f>
        <v>0.1085676043</v>
      </c>
      <c r="P228" s="193">
        <f>(SUMIFS(Profile!$F$2:$F$17521,Profile!$B$2:$B$17521,$B228,Profile!$C$2:$C$17521,P$8))*$C$6</f>
        <v>0.1081669858</v>
      </c>
      <c r="Q228" s="193">
        <f>(SUMIFS(Profile!$F$2:$F$17521,Profile!$B$2:$B$17521,$B228,Profile!$C$2:$C$17521,Q$8))*$C$6</f>
        <v>0.1121731704</v>
      </c>
      <c r="R228" s="193">
        <f>(SUMIFS(Profile!$F$2:$F$17521,Profile!$B$2:$B$17521,$B228,Profile!$C$2:$C$17521,R$8))*$C$6</f>
        <v>0.1205861582</v>
      </c>
      <c r="S228" s="193">
        <f>(SUMIFS(Profile!$F$2:$F$17521,Profile!$B$2:$B$17521,$B228,Profile!$C$2:$C$17521,S$8))*$C$6</f>
        <v>0.1398158446</v>
      </c>
      <c r="T228" s="193">
        <f>(SUMIFS(Profile!$F$2:$F$17521,Profile!$B$2:$B$17521,$B228,Profile!$C$2:$C$17521,T$8))*$C$6</f>
        <v>0.1518343986</v>
      </c>
      <c r="U228" s="193">
        <f>(SUMIFS(Profile!$F$2:$F$17521,Profile!$B$2:$B$17521,$B228,Profile!$C$2:$C$17521,U$8))*$C$6</f>
        <v>0.1878900605</v>
      </c>
      <c r="V228" s="193">
        <f>(SUMIFS(Profile!$F$2:$F$17521,Profile!$B$2:$B$17521,$B228,Profile!$C$2:$C$17521,V$8))*$C$6</f>
        <v>0.2095234577</v>
      </c>
      <c r="W228" s="193">
        <f>(SUMIFS(Profile!$F$2:$F$17521,Profile!$B$2:$B$17521,$B228,Profile!$C$2:$C$17521,W$8))*$C$6</f>
        <v>0.2211413932</v>
      </c>
      <c r="X228" s="193">
        <f>(SUMIFS(Profile!$F$2:$F$17521,Profile!$B$2:$B$17521,$B228,Profile!$C$2:$C$17521,X$8))*$C$6</f>
        <v>0.2335605656</v>
      </c>
      <c r="Y228" s="193">
        <f>(SUMIFS(Profile!$F$2:$F$17521,Profile!$B$2:$B$17521,$B228,Profile!$C$2:$C$17521,Y$8))*$C$6</f>
        <v>0.2343618025</v>
      </c>
      <c r="Z228" s="193">
        <f>(SUMIFS(Profile!$F$2:$F$17521,Profile!$B$2:$B$17521,$B228,Profile!$C$2:$C$17521,Z$8))*$C$6</f>
        <v>0.2195389193</v>
      </c>
      <c r="AA228" s="193">
        <f>(SUMIFS(Profile!$F$2:$F$17521,Profile!$B$2:$B$17521,$B228,Profile!$C$2:$C$17521,AA$8))*$C$6</f>
        <v>0.2243463409</v>
      </c>
      <c r="AB228" s="193">
        <f>(SUMIFS(Profile!$F$2:$F$17521,Profile!$B$2:$B$17521,$B228,Profile!$C$2:$C$17521,AB$8))*$C$6</f>
        <v>0.2119271685</v>
      </c>
      <c r="AC228" s="193">
        <f>(SUMIFS(Profile!$F$2:$F$17521,Profile!$B$2:$B$17521,$B228,Profile!$C$2:$C$17521,AC$8))*$C$6</f>
        <v>0.2199395378</v>
      </c>
      <c r="AD228" s="193">
        <f>(SUMIFS(Profile!$F$2:$F$17521,Profile!$B$2:$B$17521,$B228,Profile!$C$2:$C$17521,AD$8))*$C$6</f>
        <v>0.2199395378</v>
      </c>
      <c r="AE228" s="193">
        <f>(SUMIFS(Profile!$F$2:$F$17521,Profile!$B$2:$B$17521,$B228,Profile!$C$2:$C$17521,AE$8))*$C$6</f>
        <v>0.2195389193</v>
      </c>
      <c r="AF228" s="193">
        <f>(SUMIFS(Profile!$F$2:$F$17521,Profile!$B$2:$B$17521,$B228,Profile!$C$2:$C$17521,AF$8))*$C$6</f>
        <v>0.2151321162</v>
      </c>
      <c r="AG228" s="193">
        <f>(SUMIFS(Profile!$F$2:$F$17521,Profile!$B$2:$B$17521,$B228,Profile!$C$2:$C$17521,AG$8))*$C$6</f>
        <v>0.2119271685</v>
      </c>
      <c r="AH228" s="193">
        <f>(SUMIFS(Profile!$F$2:$F$17521,Profile!$B$2:$B$17521,$B228,Profile!$C$2:$C$17521,AH$8))*$C$6</f>
        <v>0.2079209838</v>
      </c>
      <c r="AI228" s="193">
        <f>(SUMIFS(Profile!$F$2:$F$17521,Profile!$B$2:$B$17521,$B228,Profile!$C$2:$C$17521,AI$8))*$C$6</f>
        <v>0.1975049037</v>
      </c>
      <c r="AJ228" s="193">
        <f>(SUMIFS(Profile!$F$2:$F$17521,Profile!$B$2:$B$17521,$B228,Profile!$C$2:$C$17521,AJ$8))*$C$6</f>
        <v>0.2051166545</v>
      </c>
      <c r="AK228" s="193">
        <f>(SUMIFS(Profile!$F$2:$F$17521,Profile!$B$2:$B$17521,$B228,Profile!$C$2:$C$17521,AK$8))*$C$6</f>
        <v>0.2051166545</v>
      </c>
      <c r="AL228" s="193">
        <f>(SUMIFS(Profile!$F$2:$F$17521,Profile!$B$2:$B$17521,$B228,Profile!$C$2:$C$17521,AL$8))*$C$6</f>
        <v>0.2187376824</v>
      </c>
      <c r="AM228" s="193">
        <f>(SUMIFS(Profile!$F$2:$F$17521,Profile!$B$2:$B$17521,$B228,Profile!$C$2:$C$17521,AM$8))*$C$6</f>
        <v>0.2383679872</v>
      </c>
      <c r="AN228" s="193">
        <f>(SUMIFS(Profile!$F$2:$F$17521,Profile!$B$2:$B$17521,$B228,Profile!$C$2:$C$17521,AN$8))*$C$6</f>
        <v>0.2555945812</v>
      </c>
      <c r="AO228" s="193">
        <f>(SUMIFS(Profile!$F$2:$F$17521,Profile!$B$2:$B$17521,$B228,Profile!$C$2:$C$17521,AO$8))*$C$6</f>
        <v>0.2511877781</v>
      </c>
      <c r="AP228" s="193">
        <f>(SUMIFS(Profile!$F$2:$F$17521,Profile!$B$2:$B$17521,$B228,Profile!$C$2:$C$17521,AP$8))*$C$6</f>
        <v>0.2535914889</v>
      </c>
      <c r="AQ228" s="193">
        <f>(SUMIFS(Profile!$F$2:$F$17521,Profile!$B$2:$B$17521,$B228,Profile!$C$2:$C$17521,AQ$8))*$C$6</f>
        <v>0.2563958182</v>
      </c>
      <c r="AR228" s="193">
        <f>(SUMIFS(Profile!$F$2:$F$17521,Profile!$B$2:$B$17521,$B228,Profile!$C$2:$C$17521,AR$8))*$C$6</f>
        <v>0.2463803565</v>
      </c>
      <c r="AS228" s="193">
        <f>(SUMIFS(Profile!$F$2:$F$17521,Profile!$B$2:$B$17521,$B228,Profile!$C$2:$C$17521,AS$8))*$C$6</f>
        <v>0.2475822119</v>
      </c>
      <c r="AT228" s="193">
        <f>(SUMIFS(Profile!$F$2:$F$17521,Profile!$B$2:$B$17521,$B228,Profile!$C$2:$C$17521,AT$8))*$C$6</f>
        <v>0.2479828304</v>
      </c>
      <c r="AU228" s="193">
        <f>(SUMIFS(Profile!$F$2:$F$17521,Profile!$B$2:$B$17521,$B228,Profile!$C$2:$C$17521,AU$8))*$C$6</f>
        <v>0.2499859227</v>
      </c>
      <c r="AV228" s="193">
        <f>(SUMIFS(Profile!$F$2:$F$17521,Profile!$B$2:$B$17521,$B228,Profile!$C$2:$C$17521,AV$8))*$C$6</f>
        <v>0.2443772642</v>
      </c>
      <c r="AW228" s="193">
        <f>(SUMIFS(Profile!$F$2:$F$17521,Profile!$B$2:$B$17521,$B228,Profile!$C$2:$C$17521,AW$8))*$C$6</f>
        <v>0.2359642764</v>
      </c>
      <c r="AX228" s="193">
        <f>(SUMIFS(Profile!$F$2:$F$17521,Profile!$B$2:$B$17521,$B228,Profile!$C$2:$C$17521,AX$8))*$C$6</f>
        <v>0.223545104</v>
      </c>
      <c r="AY228" s="193">
        <f>(SUMIFS(Profile!$F$2:$F$17521,Profile!$B$2:$B$17521,$B228,Profile!$C$2:$C$17521,AY$8))*$C$6</f>
        <v>0.1975049037</v>
      </c>
      <c r="AZ228" s="193">
        <f>(SUMIFS(Profile!$F$2:$F$17521,Profile!$B$2:$B$17521,$B228,Profile!$C$2:$C$17521,AZ$8))*$C$6</f>
        <v>0.1782752173</v>
      </c>
      <c r="BA228" s="193">
        <f t="shared" si="16"/>
        <v>11.82056809</v>
      </c>
      <c r="BB228" s="193">
        <f>(SUMIFS(Profile!$E$2:$E$17521,Profile!$B$2:$B$17521,$B228,Profile!$C$2:$C$17521,BB$8))*$C$9</f>
        <v>0</v>
      </c>
      <c r="BC228" s="193">
        <f>(SUMIFS(Profile!$E$2:$E$17521,Profile!$B$2:$B$17521,$B228,Profile!$C$2:$C$17521,BC$8))*$C$9</f>
        <v>0</v>
      </c>
      <c r="BD228" s="193">
        <f>(SUMIFS(Profile!$E$2:$E$17521,Profile!$B$2:$B$17521,$B228,Profile!$C$2:$C$17521,BD$8))*$C$9</f>
        <v>0</v>
      </c>
      <c r="BE228" s="193">
        <f>(SUMIFS(Profile!$E$2:$E$17521,Profile!$B$2:$B$17521,$B228,Profile!$C$2:$C$17521,BE$8))*$C$9</f>
        <v>0</v>
      </c>
      <c r="BF228" s="193">
        <f>(SUMIFS(Profile!$E$2:$E$17521,Profile!$B$2:$B$17521,$B228,Profile!$C$2:$C$17521,BF$8))*$C$9</f>
        <v>0</v>
      </c>
      <c r="BG228" s="193">
        <f>(SUMIFS(Profile!$E$2:$E$17521,Profile!$B$2:$B$17521,$B228,Profile!$C$2:$C$17521,BG$8))*$C$9</f>
        <v>0</v>
      </c>
      <c r="BH228" s="193">
        <f>(SUMIFS(Profile!$E$2:$E$17521,Profile!$B$2:$B$17521,$B228,Profile!$C$2:$C$17521,BH$8))*$C$9</f>
        <v>0</v>
      </c>
      <c r="BI228" s="193">
        <f>(SUMIFS(Profile!$E$2:$E$17521,Profile!$B$2:$B$17521,$B228,Profile!$C$2:$C$17521,BI$8))*$C$9</f>
        <v>0</v>
      </c>
      <c r="BJ228" s="193">
        <f>(SUMIFS(Profile!$E$2:$E$17521,Profile!$B$2:$B$17521,$B228,Profile!$C$2:$C$17521,BJ$8))*$C$9</f>
        <v>0.00006680275619</v>
      </c>
      <c r="BK228" s="193">
        <f>(SUMIFS(Profile!$E$2:$E$17521,Profile!$B$2:$B$17521,$B228,Profile!$C$2:$C$17521,BK$8))*$C$9</f>
        <v>0.005411023252</v>
      </c>
      <c r="BL228" s="193">
        <f>(SUMIFS(Profile!$E$2:$E$17521,Profile!$B$2:$B$17521,$B228,Profile!$C$2:$C$17521,BL$8))*$C$9</f>
        <v>0.02330401833</v>
      </c>
      <c r="BM228" s="193">
        <f>(SUMIFS(Profile!$E$2:$E$17521,Profile!$B$2:$B$17521,$B228,Profile!$C$2:$C$17521,BM$8))*$C$9</f>
        <v>0.05323018243</v>
      </c>
      <c r="BN228" s="193">
        <f>(SUMIFS(Profile!$E$2:$E$17521,Profile!$B$2:$B$17521,$B228,Profile!$C$2:$C$17521,BN$8))*$C$9</f>
        <v>0.09449736038</v>
      </c>
      <c r="BO228" s="193">
        <f>(SUMIFS(Profile!$E$2:$E$17521,Profile!$B$2:$B$17521,$B228,Profile!$C$2:$C$17521,BO$8))*$C$9</f>
        <v>0.1512197248</v>
      </c>
      <c r="BP228" s="193">
        <f>(SUMIFS(Profile!$E$2:$E$17521,Profile!$B$2:$B$17521,$B228,Profile!$C$2:$C$17521,BP$8))*$C$9</f>
        <v>0.2138540303</v>
      </c>
      <c r="BQ228" s="193">
        <f>(SUMIFS(Profile!$E$2:$E$17521,Profile!$B$2:$B$17521,$B228,Profile!$C$2:$C$17521,BQ$8))*$C$9</f>
        <v>0.268916119</v>
      </c>
      <c r="BR228" s="193">
        <f>(SUMIFS(Profile!$E$2:$E$17521,Profile!$B$2:$B$17521,$B228,Profile!$C$2:$C$17521,BR$8))*$C$9</f>
        <v>0.3736699909</v>
      </c>
      <c r="BS228" s="193">
        <f>(SUMIFS(Profile!$E$2:$E$17521,Profile!$B$2:$B$17521,$B228,Profile!$C$2:$C$17521,BS$8))*$C$9</f>
        <v>0.4137576748</v>
      </c>
      <c r="BT228" s="193">
        <f>(SUMIFS(Profile!$E$2:$E$17521,Profile!$B$2:$B$17521,$B228,Profile!$C$2:$C$17521,BT$8))*$C$9</f>
        <v>0.5056009709</v>
      </c>
      <c r="BU228" s="193">
        <f>(SUMIFS(Profile!$E$2:$E$17521,Profile!$B$2:$B$17521,$B228,Profile!$C$2:$C$17521,BU$8))*$C$9</f>
        <v>0.5312298333</v>
      </c>
      <c r="BV228" s="193">
        <f>(SUMIFS(Profile!$E$2:$E$17521,Profile!$B$2:$B$17521,$B228,Profile!$C$2:$C$17521,BV$8))*$C$9</f>
        <v>0.6387688808</v>
      </c>
      <c r="BW228" s="193">
        <f>(SUMIFS(Profile!$E$2:$E$17521,Profile!$B$2:$B$17521,$B228,Profile!$C$2:$C$17521,BW$8))*$C$9</f>
        <v>0.6909052869</v>
      </c>
      <c r="BX228" s="193">
        <f>(SUMIFS(Profile!$E$2:$E$17521,Profile!$B$2:$B$17521,$B228,Profile!$C$2:$C$17521,BX$8))*$C$9</f>
        <v>0.6906942399</v>
      </c>
      <c r="BY228" s="193">
        <f>(SUMIFS(Profile!$E$2:$E$17521,Profile!$B$2:$B$17521,$B228,Profile!$C$2:$C$17521,BY$8))*$C$9</f>
        <v>0.6563165283</v>
      </c>
      <c r="BZ228" s="193">
        <f>(SUMIFS(Profile!$E$2:$E$17521,Profile!$B$2:$B$17521,$B228,Profile!$C$2:$C$17521,BZ$8))*$C$9</f>
        <v>0.7059494387</v>
      </c>
      <c r="CA228" s="193">
        <f>(SUMIFS(Profile!$E$2:$E$17521,Profile!$B$2:$B$17521,$B228,Profile!$C$2:$C$17521,CA$8))*$C$9</f>
        <v>0.7155073627</v>
      </c>
      <c r="CB228" s="193">
        <f>(SUMIFS(Profile!$E$2:$E$17521,Profile!$B$2:$B$17521,$B228,Profile!$C$2:$C$17521,CB$8))*$C$9</f>
        <v>0.7322041297</v>
      </c>
      <c r="CC228" s="193">
        <f>(SUMIFS(Profile!$E$2:$E$17521,Profile!$B$2:$B$17521,$B228,Profile!$C$2:$C$17521,CC$8))*$C$9</f>
        <v>0.694593957</v>
      </c>
      <c r="CD228" s="193">
        <f>(SUMIFS(Profile!$E$2:$E$17521,Profile!$B$2:$B$17521,$B228,Profile!$C$2:$C$17521,CD$8))*$C$9</f>
        <v>0.6774701204</v>
      </c>
      <c r="CE228" s="193">
        <f>(SUMIFS(Profile!$E$2:$E$17521,Profile!$B$2:$B$17521,$B228,Profile!$C$2:$C$17521,CE$8))*$C$9</f>
        <v>0.6247891133</v>
      </c>
      <c r="CF228" s="193">
        <f>(SUMIFS(Profile!$E$2:$E$17521,Profile!$B$2:$B$17521,$B228,Profile!$C$2:$C$17521,CF$8))*$C$9</f>
        <v>0.5776258016</v>
      </c>
      <c r="CG228" s="193">
        <f>(SUMIFS(Profile!$E$2:$E$17521,Profile!$B$2:$B$17521,$B228,Profile!$C$2:$C$17521,CG$8))*$C$9</f>
        <v>0.4662477999</v>
      </c>
      <c r="CH228" s="193">
        <f>(SUMIFS(Profile!$E$2:$E$17521,Profile!$B$2:$B$17521,$B228,Profile!$C$2:$C$17521,CH$8))*$C$9</f>
        <v>0.393684249</v>
      </c>
      <c r="CI228" s="193">
        <f>(SUMIFS(Profile!$E$2:$E$17521,Profile!$B$2:$B$17521,$B228,Profile!$C$2:$C$17521,CI$8))*$C$9</f>
        <v>0.2931733125</v>
      </c>
      <c r="CJ228" s="193">
        <f>(SUMIFS(Profile!$E$2:$E$17521,Profile!$B$2:$B$17521,$B228,Profile!$C$2:$C$17521,CJ$8))*$C$9</f>
        <v>0.2190339039</v>
      </c>
      <c r="CK228" s="193">
        <f>(SUMIFS(Profile!$E$2:$E$17521,Profile!$B$2:$B$17521,$B228,Profile!$C$2:$C$17521,CK$8))*$C$9</f>
        <v>0.1777032269</v>
      </c>
      <c r="CL228" s="193">
        <f>(SUMIFS(Profile!$E$2:$E$17521,Profile!$B$2:$B$17521,$B228,Profile!$C$2:$C$17521,CL$8))*$C$9</f>
        <v>0.1210149559</v>
      </c>
      <c r="CM228" s="193">
        <f>(SUMIFS(Profile!$E$2:$E$17521,Profile!$B$2:$B$17521,$B228,Profile!$C$2:$C$17521,CM$8))*$C$9</f>
        <v>0.07004773789</v>
      </c>
      <c r="CN228" s="193">
        <f>(SUMIFS(Profile!$E$2:$E$17521,Profile!$B$2:$B$17521,$B228,Profile!$C$2:$C$17521,CN$8))*$C$9</f>
        <v>0.03366430759</v>
      </c>
      <c r="CO228" s="193">
        <f>(SUMIFS(Profile!$E$2:$E$17521,Profile!$B$2:$B$17521,$B228,Profile!$C$2:$C$17521,CO$8))*$C$9</f>
        <v>0.006316508024</v>
      </c>
      <c r="CP228" s="193">
        <f>(SUMIFS(Profile!$E$2:$E$17521,Profile!$B$2:$B$17521,$B228,Profile!$C$2:$C$17521,CP$8))*$C$9</f>
        <v>0.00009949330875</v>
      </c>
      <c r="CQ228" s="193">
        <f>(SUMIFS(Profile!$E$2:$E$17521,Profile!$B$2:$B$17521,$B228,Profile!$C$2:$C$17521,CQ$8))*$C$9</f>
        <v>0</v>
      </c>
      <c r="CR228" s="193">
        <f>(SUMIFS(Profile!$E$2:$E$17521,Profile!$B$2:$B$17521,$B228,Profile!$C$2:$C$17521,CR$8))*$C$9</f>
        <v>0</v>
      </c>
      <c r="CS228" s="193">
        <f>(SUMIFS(Profile!$E$2:$E$17521,Profile!$B$2:$B$17521,$B228,Profile!$C$2:$C$17521,CS$8))*$C$9</f>
        <v>0</v>
      </c>
      <c r="CT228" s="193">
        <f>(SUMIFS(Profile!$E$2:$E$17521,Profile!$B$2:$B$17521,$B228,Profile!$C$2:$C$17521,CT$8))*$C$9</f>
        <v>0</v>
      </c>
      <c r="CU228" s="193">
        <f>(SUMIFS(Profile!$E$2:$E$17521,Profile!$B$2:$B$17521,$B228,Profile!$C$2:$C$17521,CU$8))*$C$9</f>
        <v>0</v>
      </c>
      <c r="CV228" s="193">
        <f>(SUMIFS(Profile!$E$2:$E$17521,Profile!$B$2:$B$17521,$B228,Profile!$C$2:$C$17521,CV$8))*$C$9</f>
        <v>0</v>
      </c>
      <c r="CW228" s="193">
        <f>(SUMIFS(Profile!$E$2:$E$17521,Profile!$B$2:$B$17521,$B228,Profile!$C$2:$C$17521,CW$8))*$C$9</f>
        <v>0</v>
      </c>
      <c r="CX228" s="193">
        <f t="shared" si="17"/>
        <v>6.740778297</v>
      </c>
      <c r="CY228" s="193">
        <f t="shared" ref="CY228:ET228" si="1102">MAX(BB228-E228,0)</f>
        <v>0</v>
      </c>
      <c r="CZ228" s="193">
        <f t="shared" si="1102"/>
        <v>0</v>
      </c>
      <c r="DA228" s="193">
        <f t="shared" si="1102"/>
        <v>0</v>
      </c>
      <c r="DB228" s="193">
        <f t="shared" si="1102"/>
        <v>0</v>
      </c>
      <c r="DC228" s="193">
        <f t="shared" si="1102"/>
        <v>0</v>
      </c>
      <c r="DD228" s="193">
        <f t="shared" si="1102"/>
        <v>0</v>
      </c>
      <c r="DE228" s="193">
        <f t="shared" si="1102"/>
        <v>0</v>
      </c>
      <c r="DF228" s="193">
        <f t="shared" si="1102"/>
        <v>0</v>
      </c>
      <c r="DG228" s="193">
        <f t="shared" si="1102"/>
        <v>0</v>
      </c>
      <c r="DH228" s="193">
        <f t="shared" si="1102"/>
        <v>0</v>
      </c>
      <c r="DI228" s="193">
        <f t="shared" si="1102"/>
        <v>0</v>
      </c>
      <c r="DJ228" s="193">
        <f t="shared" si="1102"/>
        <v>0</v>
      </c>
      <c r="DK228" s="193">
        <f t="shared" si="1102"/>
        <v>0</v>
      </c>
      <c r="DL228" s="193">
        <f t="shared" si="1102"/>
        <v>0.03063356658</v>
      </c>
      <c r="DM228" s="193">
        <f t="shared" si="1102"/>
        <v>0.07403818569</v>
      </c>
      <c r="DN228" s="193">
        <f t="shared" si="1102"/>
        <v>0.1170817204</v>
      </c>
      <c r="DO228" s="193">
        <f t="shared" si="1102"/>
        <v>0.1857799304</v>
      </c>
      <c r="DP228" s="193">
        <f t="shared" si="1102"/>
        <v>0.2042342171</v>
      </c>
      <c r="DQ228" s="193">
        <f t="shared" si="1102"/>
        <v>0.2844595778</v>
      </c>
      <c r="DR228" s="193">
        <f t="shared" si="1102"/>
        <v>0.2976692677</v>
      </c>
      <c r="DS228" s="193">
        <f t="shared" si="1102"/>
        <v>0.4044070783</v>
      </c>
      <c r="DT228" s="193">
        <f t="shared" si="1102"/>
        <v>0.4713663676</v>
      </c>
      <c r="DU228" s="193">
        <f t="shared" si="1102"/>
        <v>0.466347899</v>
      </c>
      <c r="DV228" s="193">
        <f t="shared" si="1102"/>
        <v>0.4443893598</v>
      </c>
      <c r="DW228" s="193">
        <f t="shared" si="1102"/>
        <v>0.4860099009</v>
      </c>
      <c r="DX228" s="193">
        <f t="shared" si="1102"/>
        <v>0.495567825</v>
      </c>
      <c r="DY228" s="193">
        <f t="shared" si="1102"/>
        <v>0.5126652104</v>
      </c>
      <c r="DZ228" s="193">
        <f t="shared" si="1102"/>
        <v>0.4794618408</v>
      </c>
      <c r="EA228" s="193">
        <f t="shared" si="1102"/>
        <v>0.4655429519</v>
      </c>
      <c r="EB228" s="193">
        <f t="shared" si="1102"/>
        <v>0.4168681295</v>
      </c>
      <c r="EC228" s="193">
        <f t="shared" si="1102"/>
        <v>0.380120898</v>
      </c>
      <c r="ED228" s="193">
        <f t="shared" si="1102"/>
        <v>0.2611311454</v>
      </c>
      <c r="EE228" s="193">
        <f t="shared" si="1102"/>
        <v>0.1885675945</v>
      </c>
      <c r="EF228" s="193">
        <f t="shared" si="1102"/>
        <v>0.07443563012</v>
      </c>
      <c r="EG228" s="193">
        <f t="shared" si="1102"/>
        <v>0</v>
      </c>
      <c r="EH228" s="193">
        <f t="shared" si="1102"/>
        <v>0</v>
      </c>
      <c r="EI228" s="193">
        <f t="shared" si="1102"/>
        <v>0</v>
      </c>
      <c r="EJ228" s="193">
        <f t="shared" si="1102"/>
        <v>0</v>
      </c>
      <c r="EK228" s="193">
        <f t="shared" si="1102"/>
        <v>0</v>
      </c>
      <c r="EL228" s="193">
        <f t="shared" si="1102"/>
        <v>0</v>
      </c>
      <c r="EM228" s="193">
        <f t="shared" si="1102"/>
        <v>0</v>
      </c>
      <c r="EN228" s="193">
        <f t="shared" si="1102"/>
        <v>0</v>
      </c>
      <c r="EO228" s="193">
        <f t="shared" si="1102"/>
        <v>0</v>
      </c>
      <c r="EP228" s="193">
        <f t="shared" si="1102"/>
        <v>0</v>
      </c>
      <c r="EQ228" s="193">
        <f t="shared" si="1102"/>
        <v>0</v>
      </c>
      <c r="ER228" s="193">
        <f t="shared" si="1102"/>
        <v>0</v>
      </c>
      <c r="ES228" s="193">
        <f t="shared" si="1102"/>
        <v>0</v>
      </c>
      <c r="ET228" s="193">
        <f t="shared" si="1102"/>
        <v>0</v>
      </c>
      <c r="EU228" s="193">
        <f t="shared" si="19"/>
        <v>5.079789789</v>
      </c>
      <c r="EV228" s="193">
        <f t="shared" ref="EV228:GQ228" si="1103">BB228-CY228</f>
        <v>0</v>
      </c>
      <c r="EW228" s="193">
        <f t="shared" si="1103"/>
        <v>0</v>
      </c>
      <c r="EX228" s="193">
        <f t="shared" si="1103"/>
        <v>0</v>
      </c>
      <c r="EY228" s="193">
        <f t="shared" si="1103"/>
        <v>0</v>
      </c>
      <c r="EZ228" s="193">
        <f t="shared" si="1103"/>
        <v>0</v>
      </c>
      <c r="FA228" s="193">
        <f t="shared" si="1103"/>
        <v>0</v>
      </c>
      <c r="FB228" s="193">
        <f t="shared" si="1103"/>
        <v>0</v>
      </c>
      <c r="FC228" s="193">
        <f t="shared" si="1103"/>
        <v>0</v>
      </c>
      <c r="FD228" s="193">
        <f t="shared" si="1103"/>
        <v>0.00006680275619</v>
      </c>
      <c r="FE228" s="193">
        <f t="shared" si="1103"/>
        <v>0.005411023252</v>
      </c>
      <c r="FF228" s="193">
        <f t="shared" si="1103"/>
        <v>0.02330401833</v>
      </c>
      <c r="FG228" s="193">
        <f t="shared" si="1103"/>
        <v>0.05323018243</v>
      </c>
      <c r="FH228" s="193">
        <f t="shared" si="1103"/>
        <v>0.09449736038</v>
      </c>
      <c r="FI228" s="193">
        <f t="shared" si="1103"/>
        <v>0.1205861582</v>
      </c>
      <c r="FJ228" s="193">
        <f t="shared" si="1103"/>
        <v>0.1398158446</v>
      </c>
      <c r="FK228" s="193">
        <f t="shared" si="1103"/>
        <v>0.1518343986</v>
      </c>
      <c r="FL228" s="193">
        <f t="shared" si="1103"/>
        <v>0.1878900605</v>
      </c>
      <c r="FM228" s="193">
        <f t="shared" si="1103"/>
        <v>0.2095234577</v>
      </c>
      <c r="FN228" s="193">
        <f t="shared" si="1103"/>
        <v>0.2211413932</v>
      </c>
      <c r="FO228" s="193">
        <f t="shared" si="1103"/>
        <v>0.2335605656</v>
      </c>
      <c r="FP228" s="193">
        <f t="shared" si="1103"/>
        <v>0.2343618025</v>
      </c>
      <c r="FQ228" s="193">
        <f t="shared" si="1103"/>
        <v>0.2195389193</v>
      </c>
      <c r="FR228" s="193">
        <f t="shared" si="1103"/>
        <v>0.2243463409</v>
      </c>
      <c r="FS228" s="193">
        <f t="shared" si="1103"/>
        <v>0.2119271685</v>
      </c>
      <c r="FT228" s="193">
        <f t="shared" si="1103"/>
        <v>0.2199395378</v>
      </c>
      <c r="FU228" s="193">
        <f t="shared" si="1103"/>
        <v>0.2199395378</v>
      </c>
      <c r="FV228" s="193">
        <f t="shared" si="1103"/>
        <v>0.2195389193</v>
      </c>
      <c r="FW228" s="193">
        <f t="shared" si="1103"/>
        <v>0.2151321162</v>
      </c>
      <c r="FX228" s="193">
        <f t="shared" si="1103"/>
        <v>0.2119271685</v>
      </c>
      <c r="FY228" s="193">
        <f t="shared" si="1103"/>
        <v>0.2079209838</v>
      </c>
      <c r="FZ228" s="193">
        <f t="shared" si="1103"/>
        <v>0.1975049037</v>
      </c>
      <c r="GA228" s="193">
        <f t="shared" si="1103"/>
        <v>0.2051166545</v>
      </c>
      <c r="GB228" s="193">
        <f t="shared" si="1103"/>
        <v>0.2051166545</v>
      </c>
      <c r="GC228" s="193">
        <f t="shared" si="1103"/>
        <v>0.2187376824</v>
      </c>
      <c r="GD228" s="193">
        <f t="shared" si="1103"/>
        <v>0.2190339039</v>
      </c>
      <c r="GE228" s="193">
        <f t="shared" si="1103"/>
        <v>0.1777032269</v>
      </c>
      <c r="GF228" s="193">
        <f t="shared" si="1103"/>
        <v>0.1210149559</v>
      </c>
      <c r="GG228" s="193">
        <f t="shared" si="1103"/>
        <v>0.07004773789</v>
      </c>
      <c r="GH228" s="193">
        <f t="shared" si="1103"/>
        <v>0.03366430759</v>
      </c>
      <c r="GI228" s="193">
        <f t="shared" si="1103"/>
        <v>0.006316508024</v>
      </c>
      <c r="GJ228" s="193">
        <f t="shared" si="1103"/>
        <v>0.00009949330875</v>
      </c>
      <c r="GK228" s="193">
        <f t="shared" si="1103"/>
        <v>0</v>
      </c>
      <c r="GL228" s="193">
        <f t="shared" si="1103"/>
        <v>0</v>
      </c>
      <c r="GM228" s="193">
        <f t="shared" si="1103"/>
        <v>0</v>
      </c>
      <c r="GN228" s="193">
        <f t="shared" si="1103"/>
        <v>0</v>
      </c>
      <c r="GO228" s="193">
        <f t="shared" si="1103"/>
        <v>0</v>
      </c>
      <c r="GP228" s="193">
        <f t="shared" si="1103"/>
        <v>0</v>
      </c>
      <c r="GQ228" s="193">
        <f t="shared" si="1103"/>
        <v>0</v>
      </c>
      <c r="GR228" s="193">
        <f t="shared" si="21"/>
        <v>4.041090824</v>
      </c>
      <c r="GS228" s="193">
        <f t="shared" ref="GS228:IN228" si="1104">E228-EV228</f>
        <v>0.1502319247</v>
      </c>
      <c r="GT228" s="193">
        <f t="shared" si="1104"/>
        <v>0.1370115153</v>
      </c>
      <c r="GU228" s="193">
        <f t="shared" si="1104"/>
        <v>0.1269960537</v>
      </c>
      <c r="GV228" s="193">
        <f t="shared" si="1104"/>
        <v>0.1225892506</v>
      </c>
      <c r="GW228" s="193">
        <f t="shared" si="1104"/>
        <v>0.1141762628</v>
      </c>
      <c r="GX228" s="193">
        <f t="shared" si="1104"/>
        <v>0.1097694597</v>
      </c>
      <c r="GY228" s="193">
        <f t="shared" si="1104"/>
        <v>0.1109713151</v>
      </c>
      <c r="GZ228" s="193">
        <f t="shared" si="1104"/>
        <v>0.105763275</v>
      </c>
      <c r="HA228" s="193">
        <f t="shared" si="1104"/>
        <v>0.1040939984</v>
      </c>
      <c r="HB228" s="193">
        <f t="shared" si="1104"/>
        <v>0.1027559625</v>
      </c>
      <c r="HC228" s="193">
        <f t="shared" si="1104"/>
        <v>0.08526358592</v>
      </c>
      <c r="HD228" s="193">
        <f t="shared" si="1104"/>
        <v>0.05493680335</v>
      </c>
      <c r="HE228" s="193">
        <f t="shared" si="1104"/>
        <v>0.01767581006</v>
      </c>
      <c r="HF228" s="193">
        <f t="shared" si="1104"/>
        <v>0</v>
      </c>
      <c r="HG228" s="193">
        <f t="shared" si="1104"/>
        <v>0</v>
      </c>
      <c r="HH228" s="193">
        <f t="shared" si="1104"/>
        <v>0</v>
      </c>
      <c r="HI228" s="193">
        <f t="shared" si="1104"/>
        <v>0</v>
      </c>
      <c r="HJ228" s="193">
        <f t="shared" si="1104"/>
        <v>0</v>
      </c>
      <c r="HK228" s="193">
        <f t="shared" si="1104"/>
        <v>0</v>
      </c>
      <c r="HL228" s="193">
        <f t="shared" si="1104"/>
        <v>0</v>
      </c>
      <c r="HM228" s="193">
        <f t="shared" si="1104"/>
        <v>0</v>
      </c>
      <c r="HN228" s="193">
        <f t="shared" si="1104"/>
        <v>0</v>
      </c>
      <c r="HO228" s="193">
        <f t="shared" si="1104"/>
        <v>0</v>
      </c>
      <c r="HP228" s="193">
        <f t="shared" si="1104"/>
        <v>0</v>
      </c>
      <c r="HQ228" s="193">
        <f t="shared" si="1104"/>
        <v>0</v>
      </c>
      <c r="HR228" s="193">
        <f t="shared" si="1104"/>
        <v>0</v>
      </c>
      <c r="HS228" s="193">
        <f t="shared" si="1104"/>
        <v>0</v>
      </c>
      <c r="HT228" s="193">
        <f t="shared" si="1104"/>
        <v>0</v>
      </c>
      <c r="HU228" s="193">
        <f t="shared" si="1104"/>
        <v>0</v>
      </c>
      <c r="HV228" s="193">
        <f t="shared" si="1104"/>
        <v>0</v>
      </c>
      <c r="HW228" s="193">
        <f t="shared" si="1104"/>
        <v>0</v>
      </c>
      <c r="HX228" s="193">
        <f t="shared" si="1104"/>
        <v>0</v>
      </c>
      <c r="HY228" s="193">
        <f t="shared" si="1104"/>
        <v>0</v>
      </c>
      <c r="HZ228" s="193">
        <f t="shared" si="1104"/>
        <v>0</v>
      </c>
      <c r="IA228" s="193">
        <f t="shared" si="1104"/>
        <v>0.01933408326</v>
      </c>
      <c r="IB228" s="193">
        <f t="shared" si="1104"/>
        <v>0.07789135434</v>
      </c>
      <c r="IC228" s="193">
        <f t="shared" si="1104"/>
        <v>0.1301728222</v>
      </c>
      <c r="ID228" s="193">
        <f t="shared" si="1104"/>
        <v>0.183543751</v>
      </c>
      <c r="IE228" s="193">
        <f t="shared" si="1104"/>
        <v>0.2227315106</v>
      </c>
      <c r="IF228" s="193">
        <f t="shared" si="1104"/>
        <v>0.2400638485</v>
      </c>
      <c r="IG228" s="193">
        <f t="shared" si="1104"/>
        <v>0.2474827186</v>
      </c>
      <c r="IH228" s="193">
        <f t="shared" si="1104"/>
        <v>0.2479828304</v>
      </c>
      <c r="II228" s="193">
        <f t="shared" si="1104"/>
        <v>0.2499859227</v>
      </c>
      <c r="IJ228" s="193">
        <f t="shared" si="1104"/>
        <v>0.2443772642</v>
      </c>
      <c r="IK228" s="193">
        <f t="shared" si="1104"/>
        <v>0.2359642764</v>
      </c>
      <c r="IL228" s="193">
        <f t="shared" si="1104"/>
        <v>0.223545104</v>
      </c>
      <c r="IM228" s="193">
        <f t="shared" si="1104"/>
        <v>0.1975049037</v>
      </c>
      <c r="IN228" s="193">
        <f t="shared" si="1104"/>
        <v>0.1782752173</v>
      </c>
      <c r="IO228" s="193">
        <f t="shared" si="23"/>
        <v>2.698855607</v>
      </c>
      <c r="IP228" s="193">
        <f t="shared" si="29"/>
        <v>2.088324779</v>
      </c>
      <c r="IQ228" s="193">
        <f t="shared" ref="IQ228:KK228" si="1105">MAX((MIN(CZ228+IP228,$IO$7))-GT228,0)</f>
        <v>1.951313263</v>
      </c>
      <c r="IR228" s="193">
        <f t="shared" si="1105"/>
        <v>1.82431721</v>
      </c>
      <c r="IS228" s="193">
        <f t="shared" si="1105"/>
        <v>1.701727959</v>
      </c>
      <c r="IT228" s="193">
        <f t="shared" si="1105"/>
        <v>1.587551696</v>
      </c>
      <c r="IU228" s="193">
        <f t="shared" si="1105"/>
        <v>1.477782237</v>
      </c>
      <c r="IV228" s="193">
        <f t="shared" si="1105"/>
        <v>1.366810922</v>
      </c>
      <c r="IW228" s="193">
        <f t="shared" si="1105"/>
        <v>1.261047647</v>
      </c>
      <c r="IX228" s="193">
        <f t="shared" si="1105"/>
        <v>1.156953648</v>
      </c>
      <c r="IY228" s="193">
        <f t="shared" si="1105"/>
        <v>1.054197686</v>
      </c>
      <c r="IZ228" s="193">
        <f t="shared" si="1105"/>
        <v>0.9689340998</v>
      </c>
      <c r="JA228" s="193">
        <f t="shared" si="1105"/>
        <v>0.9139972965</v>
      </c>
      <c r="JB228" s="193">
        <f t="shared" si="1105"/>
        <v>0.8963214864</v>
      </c>
      <c r="JC228" s="193">
        <f t="shared" si="1105"/>
        <v>0.926955053</v>
      </c>
      <c r="JD228" s="193">
        <f t="shared" si="1105"/>
        <v>1.000993239</v>
      </c>
      <c r="JE228" s="193">
        <f t="shared" si="1105"/>
        <v>1.118074959</v>
      </c>
      <c r="JF228" s="193">
        <f t="shared" si="1105"/>
        <v>1.303854889</v>
      </c>
      <c r="JG228" s="193">
        <f t="shared" si="1105"/>
        <v>1.508089107</v>
      </c>
      <c r="JH228" s="193">
        <f t="shared" si="1105"/>
        <v>1.792548684</v>
      </c>
      <c r="JI228" s="193">
        <f t="shared" si="1105"/>
        <v>2.090217952</v>
      </c>
      <c r="JJ228" s="193">
        <f t="shared" si="1105"/>
        <v>2.49462503</v>
      </c>
      <c r="JK228" s="193">
        <f t="shared" si="1105"/>
        <v>2.965991398</v>
      </c>
      <c r="JL228" s="193">
        <f t="shared" si="1105"/>
        <v>3.432339297</v>
      </c>
      <c r="JM228" s="193">
        <f t="shared" si="1105"/>
        <v>3.876728657</v>
      </c>
      <c r="JN228" s="193">
        <f t="shared" si="1105"/>
        <v>4.362738558</v>
      </c>
      <c r="JO228" s="193">
        <f t="shared" si="1105"/>
        <v>4.858306383</v>
      </c>
      <c r="JP228" s="193">
        <f t="shared" si="1105"/>
        <v>5</v>
      </c>
      <c r="JQ228" s="193">
        <f t="shared" si="1105"/>
        <v>5</v>
      </c>
      <c r="JR228" s="193">
        <f t="shared" si="1105"/>
        <v>5</v>
      </c>
      <c r="JS228" s="193">
        <f t="shared" si="1105"/>
        <v>5</v>
      </c>
      <c r="JT228" s="193">
        <f t="shared" si="1105"/>
        <v>5</v>
      </c>
      <c r="JU228" s="193">
        <f t="shared" si="1105"/>
        <v>5</v>
      </c>
      <c r="JV228" s="193">
        <f t="shared" si="1105"/>
        <v>5</v>
      </c>
      <c r="JW228" s="193">
        <f t="shared" si="1105"/>
        <v>5</v>
      </c>
      <c r="JX228" s="193">
        <f t="shared" si="1105"/>
        <v>4.980665917</v>
      </c>
      <c r="JY228" s="193">
        <f t="shared" si="1105"/>
        <v>4.902774562</v>
      </c>
      <c r="JZ228" s="193">
        <f t="shared" si="1105"/>
        <v>4.77260174</v>
      </c>
      <c r="KA228" s="193">
        <f t="shared" si="1105"/>
        <v>4.589057989</v>
      </c>
      <c r="KB228" s="193">
        <f t="shared" si="1105"/>
        <v>4.366326479</v>
      </c>
      <c r="KC228" s="193">
        <f t="shared" si="1105"/>
        <v>4.12626263</v>
      </c>
      <c r="KD228" s="193">
        <f t="shared" si="1105"/>
        <v>3.878779911</v>
      </c>
      <c r="KE228" s="193">
        <f t="shared" si="1105"/>
        <v>3.630797081</v>
      </c>
      <c r="KF228" s="193">
        <f t="shared" si="1105"/>
        <v>3.380811158</v>
      </c>
      <c r="KG228" s="193">
        <f t="shared" si="1105"/>
        <v>3.136433894</v>
      </c>
      <c r="KH228" s="193">
        <f t="shared" si="1105"/>
        <v>2.900469618</v>
      </c>
      <c r="KI228" s="193">
        <f t="shared" si="1105"/>
        <v>2.676924514</v>
      </c>
      <c r="KJ228" s="193">
        <f t="shared" si="1105"/>
        <v>2.47941961</v>
      </c>
      <c r="KK228" s="193">
        <f t="shared" si="1105"/>
        <v>2.301144393</v>
      </c>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row>
    <row r="229" ht="14.25" customHeight="1">
      <c r="A229" s="1">
        <v>8.0</v>
      </c>
      <c r="B229" s="1">
        <f t="shared" ref="B229:C229" si="1106">B228+1</f>
        <v>219</v>
      </c>
      <c r="C229" s="267">
        <f t="shared" si="1106"/>
        <v>43684</v>
      </c>
      <c r="D229" s="193">
        <f t="shared" si="15"/>
        <v>9.3852888</v>
      </c>
      <c r="E229" s="193">
        <f>(SUMIFS(Profile!$F$2:$F$17521,Profile!$B$2:$B$17521,$B229,Profile!$C$2:$C$17521,E$8))*$C$6</f>
        <v>0.1550393463</v>
      </c>
      <c r="F229" s="193">
        <f>(SUMIFS(Profile!$F$2:$F$17521,Profile!$B$2:$B$17521,$B229,Profile!$C$2:$C$17521,F$8))*$C$6</f>
        <v>0.1418189369</v>
      </c>
      <c r="G229" s="193">
        <f>(SUMIFS(Profile!$F$2:$F$17521,Profile!$B$2:$B$17521,$B229,Profile!$C$2:$C$17521,G$8))*$C$6</f>
        <v>0.1326047122</v>
      </c>
      <c r="H229" s="193">
        <f>(SUMIFS(Profile!$F$2:$F$17521,Profile!$B$2:$B$17521,$B229,Profile!$C$2:$C$17521,H$8))*$C$6</f>
        <v>0.1225892506</v>
      </c>
      <c r="I229" s="193">
        <f>(SUMIFS(Profile!$F$2:$F$17521,Profile!$B$2:$B$17521,$B229,Profile!$C$2:$C$17521,I$8))*$C$6</f>
        <v>0.1165799736</v>
      </c>
      <c r="J229" s="193">
        <f>(SUMIFS(Profile!$F$2:$F$17521,Profile!$B$2:$B$17521,$B229,Profile!$C$2:$C$17521,J$8))*$C$6</f>
        <v>0.1109713151</v>
      </c>
      <c r="K229" s="193">
        <f>(SUMIFS(Profile!$F$2:$F$17521,Profile!$B$2:$B$17521,$B229,Profile!$C$2:$C$17521,K$8))*$C$6</f>
        <v>0.1101700781</v>
      </c>
      <c r="L229" s="193">
        <f>(SUMIFS(Profile!$F$2:$F$17521,Profile!$B$2:$B$17521,$B229,Profile!$C$2:$C$17521,L$8))*$C$6</f>
        <v>0.1069651304</v>
      </c>
      <c r="M229" s="193">
        <f>(SUMIFS(Profile!$F$2:$F$17521,Profile!$B$2:$B$17521,$B229,Profile!$C$2:$C$17521,M$8))*$C$6</f>
        <v>0.105763275</v>
      </c>
      <c r="N229" s="193">
        <f>(SUMIFS(Profile!$F$2:$F$17521,Profile!$B$2:$B$17521,$B229,Profile!$C$2:$C$17521,N$8))*$C$6</f>
        <v>0.105763275</v>
      </c>
      <c r="O229" s="193">
        <f>(SUMIFS(Profile!$F$2:$F$17521,Profile!$B$2:$B$17521,$B229,Profile!$C$2:$C$17521,O$8))*$C$6</f>
        <v>0.1049620381</v>
      </c>
      <c r="P229" s="193">
        <f>(SUMIFS(Profile!$F$2:$F$17521,Profile!$B$2:$B$17521,$B229,Profile!$C$2:$C$17521,P$8))*$C$6</f>
        <v>0.1093688412</v>
      </c>
      <c r="Q229" s="193">
        <f>(SUMIFS(Profile!$F$2:$F$17521,Profile!$B$2:$B$17521,$B229,Profile!$C$2:$C$17521,Q$8))*$C$6</f>
        <v>0.1161793551</v>
      </c>
      <c r="R229" s="193">
        <f>(SUMIFS(Profile!$F$2:$F$17521,Profile!$B$2:$B$17521,$B229,Profile!$C$2:$C$17521,R$8))*$C$6</f>
        <v>0.1205861582</v>
      </c>
      <c r="S229" s="193">
        <f>(SUMIFS(Profile!$F$2:$F$17521,Profile!$B$2:$B$17521,$B229,Profile!$C$2:$C$17521,S$8))*$C$6</f>
        <v>0.1306016199</v>
      </c>
      <c r="T229" s="193">
        <f>(SUMIFS(Profile!$F$2:$F$17521,Profile!$B$2:$B$17521,$B229,Profile!$C$2:$C$17521,T$8))*$C$6</f>
        <v>0.147026977</v>
      </c>
      <c r="U229" s="193">
        <f>(SUMIFS(Profile!$F$2:$F$17521,Profile!$B$2:$B$17521,$B229,Profile!$C$2:$C$17521,U$8))*$C$6</f>
        <v>0.1754708881</v>
      </c>
      <c r="V229" s="193">
        <f>(SUMIFS(Profile!$F$2:$F$17521,Profile!$B$2:$B$17521,$B229,Profile!$C$2:$C$17521,V$8))*$C$6</f>
        <v>0.1991073775</v>
      </c>
      <c r="W229" s="193">
        <f>(SUMIFS(Profile!$F$2:$F$17521,Profile!$B$2:$B$17521,$B229,Profile!$C$2:$C$17521,W$8))*$C$6</f>
        <v>0.2107253131</v>
      </c>
      <c r="X229" s="193">
        <f>(SUMIFS(Profile!$F$2:$F$17521,Profile!$B$2:$B$17521,$B229,Profile!$C$2:$C$17521,X$8))*$C$6</f>
        <v>0.2191383008</v>
      </c>
      <c r="Y229" s="193">
        <f>(SUMIFS(Profile!$F$2:$F$17521,Profile!$B$2:$B$17521,$B229,Profile!$C$2:$C$17521,Y$8))*$C$6</f>
        <v>0.2303556179</v>
      </c>
      <c r="Z229" s="193">
        <f>(SUMIFS(Profile!$F$2:$F$17521,Profile!$B$2:$B$17521,$B229,Profile!$C$2:$C$17521,Z$8))*$C$6</f>
        <v>0.2255481963</v>
      </c>
      <c r="AA229" s="193">
        <f>(SUMIFS(Profile!$F$2:$F$17521,Profile!$B$2:$B$17521,$B229,Profile!$C$2:$C$17521,AA$8))*$C$6</f>
        <v>0.229554381</v>
      </c>
      <c r="AB229" s="193">
        <f>(SUMIFS(Profile!$F$2:$F$17521,Profile!$B$2:$B$17521,$B229,Profile!$C$2:$C$17521,AB$8))*$C$6</f>
        <v>0.2343618025</v>
      </c>
      <c r="AC229" s="193">
        <f>(SUMIFS(Profile!$F$2:$F$17521,Profile!$B$2:$B$17521,$B229,Profile!$C$2:$C$17521,AC$8))*$C$6</f>
        <v>0.2411723165</v>
      </c>
      <c r="AD229" s="193">
        <f>(SUMIFS(Profile!$F$2:$F$17521,Profile!$B$2:$B$17521,$B229,Profile!$C$2:$C$17521,AD$8))*$C$6</f>
        <v>0.2455791196</v>
      </c>
      <c r="AE229" s="193">
        <f>(SUMIFS(Profile!$F$2:$F$17521,Profile!$B$2:$B$17521,$B229,Profile!$C$2:$C$17521,AE$8))*$C$6</f>
        <v>0.2383679872</v>
      </c>
      <c r="AF229" s="193">
        <f>(SUMIFS(Profile!$F$2:$F$17521,Profile!$B$2:$B$17521,$B229,Profile!$C$2:$C$17521,AF$8))*$C$6</f>
        <v>0.2239457224</v>
      </c>
      <c r="AG229" s="193">
        <f>(SUMIFS(Profile!$F$2:$F$17521,Profile!$B$2:$B$17521,$B229,Profile!$C$2:$C$17521,AG$8))*$C$6</f>
        <v>0.2171352085</v>
      </c>
      <c r="AH229" s="193">
        <f>(SUMIFS(Profile!$F$2:$F$17521,Profile!$B$2:$B$17521,$B229,Profile!$C$2:$C$17521,AH$8))*$C$6</f>
        <v>0.2251475778</v>
      </c>
      <c r="AI229" s="193">
        <f>(SUMIFS(Profile!$F$2:$F$17521,Profile!$B$2:$B$17521,$B229,Profile!$C$2:$C$17521,AI$8))*$C$6</f>
        <v>0.2195389193</v>
      </c>
      <c r="AJ229" s="193">
        <f>(SUMIFS(Profile!$F$2:$F$17521,Profile!$B$2:$B$17521,$B229,Profile!$C$2:$C$17521,AJ$8))*$C$6</f>
        <v>0.2195389193</v>
      </c>
      <c r="AK229" s="193">
        <f>(SUMIFS(Profile!$F$2:$F$17521,Profile!$B$2:$B$17521,$B229,Profile!$C$2:$C$17521,AK$8))*$C$6</f>
        <v>0.229554381</v>
      </c>
      <c r="AL229" s="193">
        <f>(SUMIFS(Profile!$F$2:$F$17521,Profile!$B$2:$B$17521,$B229,Profile!$C$2:$C$17521,AL$8))*$C$6</f>
        <v>0.2435760273</v>
      </c>
      <c r="AM229" s="193">
        <f>(SUMIFS(Profile!$F$2:$F$17521,Profile!$B$2:$B$17521,$B229,Profile!$C$2:$C$17521,AM$8))*$C$6</f>
        <v>0.2604020028</v>
      </c>
      <c r="AN229" s="193">
        <f>(SUMIFS(Profile!$F$2:$F$17521,Profile!$B$2:$B$17521,$B229,Profile!$C$2:$C$17521,AN$8))*$C$6</f>
        <v>0.2720199383</v>
      </c>
      <c r="AO229" s="193">
        <f>(SUMIFS(Profile!$F$2:$F$17521,Profile!$B$2:$B$17521,$B229,Profile!$C$2:$C$17521,AO$8))*$C$6</f>
        <v>0.2648088059</v>
      </c>
      <c r="AP229" s="193">
        <f>(SUMIFS(Profile!$F$2:$F$17521,Profile!$B$2:$B$17521,$B229,Profile!$C$2:$C$17521,AP$8))*$C$6</f>
        <v>0.2616038582</v>
      </c>
      <c r="AQ229" s="193">
        <f>(SUMIFS(Profile!$F$2:$F$17521,Profile!$B$2:$B$17521,$B229,Profile!$C$2:$C$17521,AQ$8))*$C$6</f>
        <v>0.2628057136</v>
      </c>
      <c r="AR229" s="193">
        <f>(SUMIFS(Profile!$F$2:$F$17521,Profile!$B$2:$B$17521,$B229,Profile!$C$2:$C$17521,AR$8))*$C$6</f>
        <v>0.2483834488</v>
      </c>
      <c r="AS229" s="193">
        <f>(SUMIFS(Profile!$F$2:$F$17521,Profile!$B$2:$B$17521,$B229,Profile!$C$2:$C$17521,AS$8))*$C$6</f>
        <v>0.2547933443</v>
      </c>
      <c r="AT229" s="193">
        <f>(SUMIFS(Profile!$F$2:$F$17521,Profile!$B$2:$B$17521,$B229,Profile!$C$2:$C$17521,AT$8))*$C$6</f>
        <v>0.2511877781</v>
      </c>
      <c r="AU229" s="193">
        <f>(SUMIFS(Profile!$F$2:$F$17521,Profile!$B$2:$B$17521,$B229,Profile!$C$2:$C$17521,AU$8))*$C$6</f>
        <v>0.2620044767</v>
      </c>
      <c r="AV229" s="193">
        <f>(SUMIFS(Profile!$F$2:$F$17521,Profile!$B$2:$B$17521,$B229,Profile!$C$2:$C$17521,AV$8))*$C$6</f>
        <v>0.2531908704</v>
      </c>
      <c r="AW229" s="193">
        <f>(SUMIFS(Profile!$F$2:$F$17521,Profile!$B$2:$B$17521,$B229,Profile!$C$2:$C$17521,AW$8))*$C$6</f>
        <v>0.2371661318</v>
      </c>
      <c r="AX229" s="193">
        <f>(SUMIFS(Profile!$F$2:$F$17521,Profile!$B$2:$B$17521,$B229,Profile!$C$2:$C$17521,AX$8))*$C$6</f>
        <v>0.2203401562</v>
      </c>
      <c r="AY229" s="193">
        <f>(SUMIFS(Profile!$F$2:$F$17521,Profile!$B$2:$B$17521,$B229,Profile!$C$2:$C$17521,AY$8))*$C$6</f>
        <v>0.1975049037</v>
      </c>
      <c r="AZ229" s="193">
        <f>(SUMIFS(Profile!$F$2:$F$17521,Profile!$B$2:$B$17521,$B229,Profile!$C$2:$C$17521,AZ$8))*$C$6</f>
        <v>0.1742690327</v>
      </c>
      <c r="BA229" s="193">
        <f t="shared" si="16"/>
        <v>12.53857334</v>
      </c>
      <c r="BB229" s="193">
        <f>(SUMIFS(Profile!$E$2:$E$17521,Profile!$B$2:$B$17521,$B229,Profile!$C$2:$C$17521,BB$8))*$C$9</f>
        <v>0</v>
      </c>
      <c r="BC229" s="193">
        <f>(SUMIFS(Profile!$E$2:$E$17521,Profile!$B$2:$B$17521,$B229,Profile!$C$2:$C$17521,BC$8))*$C$9</f>
        <v>0</v>
      </c>
      <c r="BD229" s="193">
        <f>(SUMIFS(Profile!$E$2:$E$17521,Profile!$B$2:$B$17521,$B229,Profile!$C$2:$C$17521,BD$8))*$C$9</f>
        <v>0</v>
      </c>
      <c r="BE229" s="193">
        <f>(SUMIFS(Profile!$E$2:$E$17521,Profile!$B$2:$B$17521,$B229,Profile!$C$2:$C$17521,BE$8))*$C$9</f>
        <v>0</v>
      </c>
      <c r="BF229" s="193">
        <f>(SUMIFS(Profile!$E$2:$E$17521,Profile!$B$2:$B$17521,$B229,Profile!$C$2:$C$17521,BF$8))*$C$9</f>
        <v>0</v>
      </c>
      <c r="BG229" s="193">
        <f>(SUMIFS(Profile!$E$2:$E$17521,Profile!$B$2:$B$17521,$B229,Profile!$C$2:$C$17521,BG$8))*$C$9</f>
        <v>0</v>
      </c>
      <c r="BH229" s="193">
        <f>(SUMIFS(Profile!$E$2:$E$17521,Profile!$B$2:$B$17521,$B229,Profile!$C$2:$C$17521,BH$8))*$C$9</f>
        <v>0</v>
      </c>
      <c r="BI229" s="193">
        <f>(SUMIFS(Profile!$E$2:$E$17521,Profile!$B$2:$B$17521,$B229,Profile!$C$2:$C$17521,BI$8))*$C$9</f>
        <v>0</v>
      </c>
      <c r="BJ229" s="193">
        <f>(SUMIFS(Profile!$E$2:$E$17521,Profile!$B$2:$B$17521,$B229,Profile!$C$2:$C$17521,BJ$8))*$C$9</f>
        <v>0</v>
      </c>
      <c r="BK229" s="193">
        <f>(SUMIFS(Profile!$E$2:$E$17521,Profile!$B$2:$B$17521,$B229,Profile!$C$2:$C$17521,BK$8))*$C$9</f>
        <v>0.004275376396</v>
      </c>
      <c r="BL229" s="193">
        <f>(SUMIFS(Profile!$E$2:$E$17521,Profile!$B$2:$B$17521,$B229,Profile!$C$2:$C$17521,BL$8))*$C$9</f>
        <v>0.0192766792</v>
      </c>
      <c r="BM229" s="193">
        <f>(SUMIFS(Profile!$E$2:$E$17521,Profile!$B$2:$B$17521,$B229,Profile!$C$2:$C$17521,BM$8))*$C$9</f>
        <v>0.0539246316</v>
      </c>
      <c r="BN229" s="193">
        <f>(SUMIFS(Profile!$E$2:$E$17521,Profile!$B$2:$B$17521,$B229,Profile!$C$2:$C$17521,BN$8))*$C$9</f>
        <v>0.1042261941</v>
      </c>
      <c r="BO229" s="193">
        <f>(SUMIFS(Profile!$E$2:$E$17521,Profile!$B$2:$B$17521,$B229,Profile!$C$2:$C$17521,BO$8))*$C$9</f>
        <v>0.1702227554</v>
      </c>
      <c r="BP229" s="193">
        <f>(SUMIFS(Profile!$E$2:$E$17521,Profile!$B$2:$B$17521,$B229,Profile!$C$2:$C$17521,BP$8))*$C$9</f>
        <v>0.2496858676</v>
      </c>
      <c r="BQ229" s="193">
        <f>(SUMIFS(Profile!$E$2:$E$17521,Profile!$B$2:$B$17521,$B229,Profile!$C$2:$C$17521,BQ$8))*$C$9</f>
        <v>0.3260920366</v>
      </c>
      <c r="BR229" s="193">
        <f>(SUMIFS(Profile!$E$2:$E$17521,Profile!$B$2:$B$17521,$B229,Profile!$C$2:$C$17521,BR$8))*$C$9</f>
        <v>0.4657956753</v>
      </c>
      <c r="BS229" s="193">
        <f>(SUMIFS(Profile!$E$2:$E$17521,Profile!$B$2:$B$17521,$B229,Profile!$C$2:$C$17521,BS$8))*$C$9</f>
        <v>0.4939023936</v>
      </c>
      <c r="BT229" s="193">
        <f>(SUMIFS(Profile!$E$2:$E$17521,Profile!$B$2:$B$17521,$B229,Profile!$C$2:$C$17521,BT$8))*$C$9</f>
        <v>0.5324904026</v>
      </c>
      <c r="BU229" s="193">
        <f>(SUMIFS(Profile!$E$2:$E$17521,Profile!$B$2:$B$17521,$B229,Profile!$C$2:$C$17521,BU$8))*$C$9</f>
        <v>0.5677009645</v>
      </c>
      <c r="BV229" s="193">
        <f>(SUMIFS(Profile!$E$2:$E$17521,Profile!$B$2:$B$17521,$B229,Profile!$C$2:$C$17521,BV$8))*$C$9</f>
        <v>0.6438527024</v>
      </c>
      <c r="BW229" s="193">
        <f>(SUMIFS(Profile!$E$2:$E$17521,Profile!$B$2:$B$17521,$B229,Profile!$C$2:$C$17521,BW$8))*$C$9</f>
        <v>0.7114689075</v>
      </c>
      <c r="BX229" s="193">
        <f>(SUMIFS(Profile!$E$2:$E$17521,Profile!$B$2:$B$17521,$B229,Profile!$C$2:$C$17521,BX$8))*$C$9</f>
        <v>0.7716945496</v>
      </c>
      <c r="BY229" s="193">
        <f>(SUMIFS(Profile!$E$2:$E$17521,Profile!$B$2:$B$17521,$B229,Profile!$C$2:$C$17521,BY$8))*$C$9</f>
        <v>0.7013461125</v>
      </c>
      <c r="BZ229" s="193">
        <f>(SUMIFS(Profile!$E$2:$E$17521,Profile!$B$2:$B$17521,$B229,Profile!$C$2:$C$17521,BZ$8))*$C$9</f>
        <v>0.7232064023</v>
      </c>
      <c r="CA229" s="193">
        <f>(SUMIFS(Profile!$E$2:$E$17521,Profile!$B$2:$B$17521,$B229,Profile!$C$2:$C$17521,CA$8))*$C$9</f>
        <v>0.7598896014</v>
      </c>
      <c r="CB229" s="193">
        <f>(SUMIFS(Profile!$E$2:$E$17521,Profile!$B$2:$B$17521,$B229,Profile!$C$2:$C$17521,CB$8))*$C$9</f>
        <v>0.7489274759</v>
      </c>
      <c r="CC229" s="193">
        <f>(SUMIFS(Profile!$E$2:$E$17521,Profile!$B$2:$B$17521,$B229,Profile!$C$2:$C$17521,CC$8))*$C$9</f>
        <v>0.7526778951</v>
      </c>
      <c r="CD229" s="193">
        <f>(SUMIFS(Profile!$E$2:$E$17521,Profile!$B$2:$B$17521,$B229,Profile!$C$2:$C$17521,CD$8))*$C$9</f>
        <v>0.7174275561</v>
      </c>
      <c r="CE229" s="193">
        <f>(SUMIFS(Profile!$E$2:$E$17521,Profile!$B$2:$B$17521,$B229,Profile!$C$2:$C$17521,CE$8))*$C$9</f>
        <v>0.6623050009</v>
      </c>
      <c r="CF229" s="193">
        <f>(SUMIFS(Profile!$E$2:$E$17521,Profile!$B$2:$B$17521,$B229,Profile!$C$2:$C$17521,CF$8))*$C$9</f>
        <v>0.6236480802</v>
      </c>
      <c r="CG229" s="193">
        <f>(SUMIFS(Profile!$E$2:$E$17521,Profile!$B$2:$B$17521,$B229,Profile!$C$2:$C$17521,CG$8))*$C$9</f>
        <v>0.4638312753</v>
      </c>
      <c r="CH229" s="193">
        <f>(SUMIFS(Profile!$E$2:$E$17521,Profile!$B$2:$B$17521,$B229,Profile!$C$2:$C$17521,CH$8))*$C$9</f>
        <v>0.3747814835</v>
      </c>
      <c r="CI229" s="193">
        <f>(SUMIFS(Profile!$E$2:$E$17521,Profile!$B$2:$B$17521,$B229,Profile!$C$2:$C$17521,CI$8))*$C$9</f>
        <v>0.2962944866</v>
      </c>
      <c r="CJ229" s="193">
        <f>(SUMIFS(Profile!$E$2:$E$17521,Profile!$B$2:$B$17521,$B229,Profile!$C$2:$C$17521,CJ$8))*$C$9</f>
        <v>0.2377617725</v>
      </c>
      <c r="CK229" s="193">
        <f>(SUMIFS(Profile!$E$2:$E$17521,Profile!$B$2:$B$17521,$B229,Profile!$C$2:$C$17521,CK$8))*$C$9</f>
        <v>0.1683462394</v>
      </c>
      <c r="CL229" s="193">
        <f>(SUMIFS(Profile!$E$2:$E$17521,Profile!$B$2:$B$17521,$B229,Profile!$C$2:$C$17521,CL$8))*$C$9</f>
        <v>0.1058859297</v>
      </c>
      <c r="CM229" s="193">
        <f>(SUMIFS(Profile!$E$2:$E$17521,Profile!$B$2:$B$17521,$B229,Profile!$C$2:$C$17521,CM$8))*$C$9</f>
        <v>0.06320860667</v>
      </c>
      <c r="CN229" s="193">
        <f>(SUMIFS(Profile!$E$2:$E$17521,Profile!$B$2:$B$17521,$B229,Profile!$C$2:$C$17521,CN$8))*$C$9</f>
        <v>0.02134039653</v>
      </c>
      <c r="CO229" s="193">
        <f>(SUMIFS(Profile!$E$2:$E$17521,Profile!$B$2:$B$17521,$B229,Profile!$C$2:$C$17521,CO$8))*$C$9</f>
        <v>0.003064281774</v>
      </c>
      <c r="CP229" s="193">
        <f>(SUMIFS(Profile!$E$2:$E$17521,Profile!$B$2:$B$17521,$B229,Profile!$C$2:$C$17521,CP$8))*$C$9</f>
        <v>0.00002160794712</v>
      </c>
      <c r="CQ229" s="193">
        <f>(SUMIFS(Profile!$E$2:$E$17521,Profile!$B$2:$B$17521,$B229,Profile!$C$2:$C$17521,CQ$8))*$C$9</f>
        <v>0</v>
      </c>
      <c r="CR229" s="193">
        <f>(SUMIFS(Profile!$E$2:$E$17521,Profile!$B$2:$B$17521,$B229,Profile!$C$2:$C$17521,CR$8))*$C$9</f>
        <v>0</v>
      </c>
      <c r="CS229" s="193">
        <f>(SUMIFS(Profile!$E$2:$E$17521,Profile!$B$2:$B$17521,$B229,Profile!$C$2:$C$17521,CS$8))*$C$9</f>
        <v>0</v>
      </c>
      <c r="CT229" s="193">
        <f>(SUMIFS(Profile!$E$2:$E$17521,Profile!$B$2:$B$17521,$B229,Profile!$C$2:$C$17521,CT$8))*$C$9</f>
        <v>0</v>
      </c>
      <c r="CU229" s="193">
        <f>(SUMIFS(Profile!$E$2:$E$17521,Profile!$B$2:$B$17521,$B229,Profile!$C$2:$C$17521,CU$8))*$C$9</f>
        <v>0</v>
      </c>
      <c r="CV229" s="193">
        <f>(SUMIFS(Profile!$E$2:$E$17521,Profile!$B$2:$B$17521,$B229,Profile!$C$2:$C$17521,CV$8))*$C$9</f>
        <v>0</v>
      </c>
      <c r="CW229" s="193">
        <f>(SUMIFS(Profile!$E$2:$E$17521,Profile!$B$2:$B$17521,$B229,Profile!$C$2:$C$17521,CW$8))*$C$9</f>
        <v>0</v>
      </c>
      <c r="CX229" s="193">
        <f t="shared" si="17"/>
        <v>7.331208814</v>
      </c>
      <c r="CY229" s="193">
        <f t="shared" ref="CY229:ET229" si="1107">MAX(BB229-E229,0)</f>
        <v>0</v>
      </c>
      <c r="CZ229" s="193">
        <f t="shared" si="1107"/>
        <v>0</v>
      </c>
      <c r="DA229" s="193">
        <f t="shared" si="1107"/>
        <v>0</v>
      </c>
      <c r="DB229" s="193">
        <f t="shared" si="1107"/>
        <v>0</v>
      </c>
      <c r="DC229" s="193">
        <f t="shared" si="1107"/>
        <v>0</v>
      </c>
      <c r="DD229" s="193">
        <f t="shared" si="1107"/>
        <v>0</v>
      </c>
      <c r="DE229" s="193">
        <f t="shared" si="1107"/>
        <v>0</v>
      </c>
      <c r="DF229" s="193">
        <f t="shared" si="1107"/>
        <v>0</v>
      </c>
      <c r="DG229" s="193">
        <f t="shared" si="1107"/>
        <v>0</v>
      </c>
      <c r="DH229" s="193">
        <f t="shared" si="1107"/>
        <v>0</v>
      </c>
      <c r="DI229" s="193">
        <f t="shared" si="1107"/>
        <v>0</v>
      </c>
      <c r="DJ229" s="193">
        <f t="shared" si="1107"/>
        <v>0</v>
      </c>
      <c r="DK229" s="193">
        <f t="shared" si="1107"/>
        <v>0</v>
      </c>
      <c r="DL229" s="193">
        <f t="shared" si="1107"/>
        <v>0.04963659713</v>
      </c>
      <c r="DM229" s="193">
        <f t="shared" si="1107"/>
        <v>0.1190842478</v>
      </c>
      <c r="DN229" s="193">
        <f t="shared" si="1107"/>
        <v>0.1790650596</v>
      </c>
      <c r="DO229" s="193">
        <f t="shared" si="1107"/>
        <v>0.2903247872</v>
      </c>
      <c r="DP229" s="193">
        <f t="shared" si="1107"/>
        <v>0.294795016</v>
      </c>
      <c r="DQ229" s="193">
        <f t="shared" si="1107"/>
        <v>0.3217650896</v>
      </c>
      <c r="DR229" s="193">
        <f t="shared" si="1107"/>
        <v>0.3485626637</v>
      </c>
      <c r="DS229" s="193">
        <f t="shared" si="1107"/>
        <v>0.4134970845</v>
      </c>
      <c r="DT229" s="193">
        <f t="shared" si="1107"/>
        <v>0.4859207112</v>
      </c>
      <c r="DU229" s="193">
        <f t="shared" si="1107"/>
        <v>0.5421401686</v>
      </c>
      <c r="DV229" s="193">
        <f t="shared" si="1107"/>
        <v>0.46698431</v>
      </c>
      <c r="DW229" s="193">
        <f t="shared" si="1107"/>
        <v>0.4820340859</v>
      </c>
      <c r="DX229" s="193">
        <f t="shared" si="1107"/>
        <v>0.5143104818</v>
      </c>
      <c r="DY229" s="193">
        <f t="shared" si="1107"/>
        <v>0.5105594887</v>
      </c>
      <c r="DZ229" s="193">
        <f t="shared" si="1107"/>
        <v>0.5287321727</v>
      </c>
      <c r="EA229" s="193">
        <f t="shared" si="1107"/>
        <v>0.5002923476</v>
      </c>
      <c r="EB229" s="193">
        <f t="shared" si="1107"/>
        <v>0.437157423</v>
      </c>
      <c r="EC229" s="193">
        <f t="shared" si="1107"/>
        <v>0.4041091609</v>
      </c>
      <c r="ED229" s="193">
        <f t="shared" si="1107"/>
        <v>0.244292356</v>
      </c>
      <c r="EE229" s="193">
        <f t="shared" si="1107"/>
        <v>0.1452271025</v>
      </c>
      <c r="EF229" s="193">
        <f t="shared" si="1107"/>
        <v>0.05271845933</v>
      </c>
      <c r="EG229" s="193">
        <f t="shared" si="1107"/>
        <v>0</v>
      </c>
      <c r="EH229" s="193">
        <f t="shared" si="1107"/>
        <v>0</v>
      </c>
      <c r="EI229" s="193">
        <f t="shared" si="1107"/>
        <v>0</v>
      </c>
      <c r="EJ229" s="193">
        <f t="shared" si="1107"/>
        <v>0</v>
      </c>
      <c r="EK229" s="193">
        <f t="shared" si="1107"/>
        <v>0</v>
      </c>
      <c r="EL229" s="193">
        <f t="shared" si="1107"/>
        <v>0</v>
      </c>
      <c r="EM229" s="193">
        <f t="shared" si="1107"/>
        <v>0</v>
      </c>
      <c r="EN229" s="193">
        <f t="shared" si="1107"/>
        <v>0</v>
      </c>
      <c r="EO229" s="193">
        <f t="shared" si="1107"/>
        <v>0</v>
      </c>
      <c r="EP229" s="193">
        <f t="shared" si="1107"/>
        <v>0</v>
      </c>
      <c r="EQ229" s="193">
        <f t="shared" si="1107"/>
        <v>0</v>
      </c>
      <c r="ER229" s="193">
        <f t="shared" si="1107"/>
        <v>0</v>
      </c>
      <c r="ES229" s="193">
        <f t="shared" si="1107"/>
        <v>0</v>
      </c>
      <c r="ET229" s="193">
        <f t="shared" si="1107"/>
        <v>0</v>
      </c>
      <c r="EU229" s="193">
        <f t="shared" si="19"/>
        <v>5.207364527</v>
      </c>
      <c r="EV229" s="193">
        <f t="shared" ref="EV229:GQ229" si="1108">BB229-CY229</f>
        <v>0</v>
      </c>
      <c r="EW229" s="193">
        <f t="shared" si="1108"/>
        <v>0</v>
      </c>
      <c r="EX229" s="193">
        <f t="shared" si="1108"/>
        <v>0</v>
      </c>
      <c r="EY229" s="193">
        <f t="shared" si="1108"/>
        <v>0</v>
      </c>
      <c r="EZ229" s="193">
        <f t="shared" si="1108"/>
        <v>0</v>
      </c>
      <c r="FA229" s="193">
        <f t="shared" si="1108"/>
        <v>0</v>
      </c>
      <c r="FB229" s="193">
        <f t="shared" si="1108"/>
        <v>0</v>
      </c>
      <c r="FC229" s="193">
        <f t="shared" si="1108"/>
        <v>0</v>
      </c>
      <c r="FD229" s="193">
        <f t="shared" si="1108"/>
        <v>0</v>
      </c>
      <c r="FE229" s="193">
        <f t="shared" si="1108"/>
        <v>0.004275376396</v>
      </c>
      <c r="FF229" s="193">
        <f t="shared" si="1108"/>
        <v>0.0192766792</v>
      </c>
      <c r="FG229" s="193">
        <f t="shared" si="1108"/>
        <v>0.0539246316</v>
      </c>
      <c r="FH229" s="193">
        <f t="shared" si="1108"/>
        <v>0.1042261941</v>
      </c>
      <c r="FI229" s="193">
        <f t="shared" si="1108"/>
        <v>0.1205861582</v>
      </c>
      <c r="FJ229" s="193">
        <f t="shared" si="1108"/>
        <v>0.1306016199</v>
      </c>
      <c r="FK229" s="193">
        <f t="shared" si="1108"/>
        <v>0.147026977</v>
      </c>
      <c r="FL229" s="193">
        <f t="shared" si="1108"/>
        <v>0.1754708881</v>
      </c>
      <c r="FM229" s="193">
        <f t="shared" si="1108"/>
        <v>0.1991073775</v>
      </c>
      <c r="FN229" s="193">
        <f t="shared" si="1108"/>
        <v>0.2107253131</v>
      </c>
      <c r="FO229" s="193">
        <f t="shared" si="1108"/>
        <v>0.2191383008</v>
      </c>
      <c r="FP229" s="193">
        <f t="shared" si="1108"/>
        <v>0.2303556179</v>
      </c>
      <c r="FQ229" s="193">
        <f t="shared" si="1108"/>
        <v>0.2255481963</v>
      </c>
      <c r="FR229" s="193">
        <f t="shared" si="1108"/>
        <v>0.229554381</v>
      </c>
      <c r="FS229" s="193">
        <f t="shared" si="1108"/>
        <v>0.2343618025</v>
      </c>
      <c r="FT229" s="193">
        <f t="shared" si="1108"/>
        <v>0.2411723165</v>
      </c>
      <c r="FU229" s="193">
        <f t="shared" si="1108"/>
        <v>0.2455791196</v>
      </c>
      <c r="FV229" s="193">
        <f t="shared" si="1108"/>
        <v>0.2383679872</v>
      </c>
      <c r="FW229" s="193">
        <f t="shared" si="1108"/>
        <v>0.2239457224</v>
      </c>
      <c r="FX229" s="193">
        <f t="shared" si="1108"/>
        <v>0.2171352085</v>
      </c>
      <c r="FY229" s="193">
        <f t="shared" si="1108"/>
        <v>0.2251475778</v>
      </c>
      <c r="FZ229" s="193">
        <f t="shared" si="1108"/>
        <v>0.2195389193</v>
      </c>
      <c r="GA229" s="193">
        <f t="shared" si="1108"/>
        <v>0.2195389193</v>
      </c>
      <c r="GB229" s="193">
        <f t="shared" si="1108"/>
        <v>0.229554381</v>
      </c>
      <c r="GC229" s="193">
        <f t="shared" si="1108"/>
        <v>0.2435760273</v>
      </c>
      <c r="GD229" s="193">
        <f t="shared" si="1108"/>
        <v>0.2377617725</v>
      </c>
      <c r="GE229" s="193">
        <f t="shared" si="1108"/>
        <v>0.1683462394</v>
      </c>
      <c r="GF229" s="193">
        <f t="shared" si="1108"/>
        <v>0.1058859297</v>
      </c>
      <c r="GG229" s="193">
        <f t="shared" si="1108"/>
        <v>0.06320860667</v>
      </c>
      <c r="GH229" s="193">
        <f t="shared" si="1108"/>
        <v>0.02134039653</v>
      </c>
      <c r="GI229" s="193">
        <f t="shared" si="1108"/>
        <v>0.003064281774</v>
      </c>
      <c r="GJ229" s="193">
        <f t="shared" si="1108"/>
        <v>0.00002160794712</v>
      </c>
      <c r="GK229" s="193">
        <f t="shared" si="1108"/>
        <v>0</v>
      </c>
      <c r="GL229" s="193">
        <f t="shared" si="1108"/>
        <v>0</v>
      </c>
      <c r="GM229" s="193">
        <f t="shared" si="1108"/>
        <v>0</v>
      </c>
      <c r="GN229" s="193">
        <f t="shared" si="1108"/>
        <v>0</v>
      </c>
      <c r="GO229" s="193">
        <f t="shared" si="1108"/>
        <v>0</v>
      </c>
      <c r="GP229" s="193">
        <f t="shared" si="1108"/>
        <v>0</v>
      </c>
      <c r="GQ229" s="193">
        <f t="shared" si="1108"/>
        <v>0</v>
      </c>
      <c r="GR229" s="193">
        <f t="shared" si="21"/>
        <v>4.177924273</v>
      </c>
      <c r="GS229" s="193">
        <f t="shared" ref="GS229:IN229" si="1109">E229-EV229</f>
        <v>0.1550393463</v>
      </c>
      <c r="GT229" s="193">
        <f t="shared" si="1109"/>
        <v>0.1418189369</v>
      </c>
      <c r="GU229" s="193">
        <f t="shared" si="1109"/>
        <v>0.1326047122</v>
      </c>
      <c r="GV229" s="193">
        <f t="shared" si="1109"/>
        <v>0.1225892506</v>
      </c>
      <c r="GW229" s="193">
        <f t="shared" si="1109"/>
        <v>0.1165799736</v>
      </c>
      <c r="GX229" s="193">
        <f t="shared" si="1109"/>
        <v>0.1109713151</v>
      </c>
      <c r="GY229" s="193">
        <f t="shared" si="1109"/>
        <v>0.1101700781</v>
      </c>
      <c r="GZ229" s="193">
        <f t="shared" si="1109"/>
        <v>0.1069651304</v>
      </c>
      <c r="HA229" s="193">
        <f t="shared" si="1109"/>
        <v>0.105763275</v>
      </c>
      <c r="HB229" s="193">
        <f t="shared" si="1109"/>
        <v>0.1014878986</v>
      </c>
      <c r="HC229" s="193">
        <f t="shared" si="1109"/>
        <v>0.08568535886</v>
      </c>
      <c r="HD229" s="193">
        <f t="shared" si="1109"/>
        <v>0.05544420959</v>
      </c>
      <c r="HE229" s="193">
        <f t="shared" si="1109"/>
        <v>0.01195316097</v>
      </c>
      <c r="HF229" s="193">
        <f t="shared" si="1109"/>
        <v>0</v>
      </c>
      <c r="HG229" s="193">
        <f t="shared" si="1109"/>
        <v>0</v>
      </c>
      <c r="HH229" s="193">
        <f t="shared" si="1109"/>
        <v>0</v>
      </c>
      <c r="HI229" s="193">
        <f t="shared" si="1109"/>
        <v>0</v>
      </c>
      <c r="HJ229" s="193">
        <f t="shared" si="1109"/>
        <v>0</v>
      </c>
      <c r="HK229" s="193">
        <f t="shared" si="1109"/>
        <v>0</v>
      </c>
      <c r="HL229" s="193">
        <f t="shared" si="1109"/>
        <v>0</v>
      </c>
      <c r="HM229" s="193">
        <f t="shared" si="1109"/>
        <v>0</v>
      </c>
      <c r="HN229" s="193">
        <f t="shared" si="1109"/>
        <v>0</v>
      </c>
      <c r="HO229" s="193">
        <f t="shared" si="1109"/>
        <v>0</v>
      </c>
      <c r="HP229" s="193">
        <f t="shared" si="1109"/>
        <v>0</v>
      </c>
      <c r="HQ229" s="193">
        <f t="shared" si="1109"/>
        <v>0</v>
      </c>
      <c r="HR229" s="193">
        <f t="shared" si="1109"/>
        <v>0</v>
      </c>
      <c r="HS229" s="193">
        <f t="shared" si="1109"/>
        <v>0</v>
      </c>
      <c r="HT229" s="193">
        <f t="shared" si="1109"/>
        <v>0</v>
      </c>
      <c r="HU229" s="193">
        <f t="shared" si="1109"/>
        <v>0</v>
      </c>
      <c r="HV229" s="193">
        <f t="shared" si="1109"/>
        <v>0</v>
      </c>
      <c r="HW229" s="193">
        <f t="shared" si="1109"/>
        <v>0</v>
      </c>
      <c r="HX229" s="193">
        <f t="shared" si="1109"/>
        <v>0</v>
      </c>
      <c r="HY229" s="193">
        <f t="shared" si="1109"/>
        <v>0</v>
      </c>
      <c r="HZ229" s="193">
        <f t="shared" si="1109"/>
        <v>0</v>
      </c>
      <c r="IA229" s="193">
        <f t="shared" si="1109"/>
        <v>0.02264023033</v>
      </c>
      <c r="IB229" s="193">
        <f t="shared" si="1109"/>
        <v>0.103673699</v>
      </c>
      <c r="IC229" s="193">
        <f t="shared" si="1109"/>
        <v>0.1589228763</v>
      </c>
      <c r="ID229" s="193">
        <f t="shared" si="1109"/>
        <v>0.1983952516</v>
      </c>
      <c r="IE229" s="193">
        <f t="shared" si="1109"/>
        <v>0.2414653171</v>
      </c>
      <c r="IF229" s="193">
        <f t="shared" si="1109"/>
        <v>0.2453191671</v>
      </c>
      <c r="IG229" s="193">
        <f t="shared" si="1109"/>
        <v>0.2547717364</v>
      </c>
      <c r="IH229" s="193">
        <f t="shared" si="1109"/>
        <v>0.2511877781</v>
      </c>
      <c r="II229" s="193">
        <f t="shared" si="1109"/>
        <v>0.2620044767</v>
      </c>
      <c r="IJ229" s="193">
        <f t="shared" si="1109"/>
        <v>0.2531908704</v>
      </c>
      <c r="IK229" s="193">
        <f t="shared" si="1109"/>
        <v>0.2371661318</v>
      </c>
      <c r="IL229" s="193">
        <f t="shared" si="1109"/>
        <v>0.2203401562</v>
      </c>
      <c r="IM229" s="193">
        <f t="shared" si="1109"/>
        <v>0.1975049037</v>
      </c>
      <c r="IN229" s="193">
        <f t="shared" si="1109"/>
        <v>0.1742690327</v>
      </c>
      <c r="IO229" s="193">
        <f t="shared" si="23"/>
        <v>2.820851627</v>
      </c>
      <c r="IP229" s="193">
        <f t="shared" si="29"/>
        <v>2.146105047</v>
      </c>
      <c r="IQ229" s="193">
        <f t="shared" ref="IQ229:KK229" si="1110">MAX((MIN(CZ229+IP229,$IO$7))-GT229,0)</f>
        <v>2.00428611</v>
      </c>
      <c r="IR229" s="193">
        <f t="shared" si="1110"/>
        <v>1.871681397</v>
      </c>
      <c r="IS229" s="193">
        <f t="shared" si="1110"/>
        <v>1.749092147</v>
      </c>
      <c r="IT229" s="193">
        <f t="shared" si="1110"/>
        <v>1.632512173</v>
      </c>
      <c r="IU229" s="193">
        <f t="shared" si="1110"/>
        <v>1.521540858</v>
      </c>
      <c r="IV229" s="193">
        <f t="shared" si="1110"/>
        <v>1.41137078</v>
      </c>
      <c r="IW229" s="193">
        <f t="shared" si="1110"/>
        <v>1.30440565</v>
      </c>
      <c r="IX229" s="193">
        <f t="shared" si="1110"/>
        <v>1.198642375</v>
      </c>
      <c r="IY229" s="193">
        <f t="shared" si="1110"/>
        <v>1.097154476</v>
      </c>
      <c r="IZ229" s="193">
        <f t="shared" si="1110"/>
        <v>1.011469117</v>
      </c>
      <c r="JA229" s="193">
        <f t="shared" si="1110"/>
        <v>0.9560249077</v>
      </c>
      <c r="JB229" s="193">
        <f t="shared" si="1110"/>
        <v>0.9440717467</v>
      </c>
      <c r="JC229" s="193">
        <f t="shared" si="1110"/>
        <v>0.9937083438</v>
      </c>
      <c r="JD229" s="193">
        <f t="shared" si="1110"/>
        <v>1.112792592</v>
      </c>
      <c r="JE229" s="193">
        <f t="shared" si="1110"/>
        <v>1.291857651</v>
      </c>
      <c r="JF229" s="193">
        <f t="shared" si="1110"/>
        <v>1.582182438</v>
      </c>
      <c r="JG229" s="193">
        <f t="shared" si="1110"/>
        <v>1.876977454</v>
      </c>
      <c r="JH229" s="193">
        <f t="shared" si="1110"/>
        <v>2.198742544</v>
      </c>
      <c r="JI229" s="193">
        <f t="shared" si="1110"/>
        <v>2.547305208</v>
      </c>
      <c r="JJ229" s="193">
        <f t="shared" si="1110"/>
        <v>2.960802292</v>
      </c>
      <c r="JK229" s="193">
        <f t="shared" si="1110"/>
        <v>3.446723003</v>
      </c>
      <c r="JL229" s="193">
        <f t="shared" si="1110"/>
        <v>3.988863172</v>
      </c>
      <c r="JM229" s="193">
        <f t="shared" si="1110"/>
        <v>4.455847482</v>
      </c>
      <c r="JN229" s="193">
        <f t="shared" si="1110"/>
        <v>4.937881568</v>
      </c>
      <c r="JO229" s="193">
        <f t="shared" si="1110"/>
        <v>5</v>
      </c>
      <c r="JP229" s="193">
        <f t="shared" si="1110"/>
        <v>5</v>
      </c>
      <c r="JQ229" s="193">
        <f t="shared" si="1110"/>
        <v>5</v>
      </c>
      <c r="JR229" s="193">
        <f t="shared" si="1110"/>
        <v>5</v>
      </c>
      <c r="JS229" s="193">
        <f t="shared" si="1110"/>
        <v>5</v>
      </c>
      <c r="JT229" s="193">
        <f t="shared" si="1110"/>
        <v>5</v>
      </c>
      <c r="JU229" s="193">
        <f t="shared" si="1110"/>
        <v>5</v>
      </c>
      <c r="JV229" s="193">
        <f t="shared" si="1110"/>
        <v>5</v>
      </c>
      <c r="JW229" s="193">
        <f t="shared" si="1110"/>
        <v>5</v>
      </c>
      <c r="JX229" s="193">
        <f t="shared" si="1110"/>
        <v>4.97735977</v>
      </c>
      <c r="JY229" s="193">
        <f t="shared" si="1110"/>
        <v>4.873686071</v>
      </c>
      <c r="JZ229" s="193">
        <f t="shared" si="1110"/>
        <v>4.714763194</v>
      </c>
      <c r="KA229" s="193">
        <f t="shared" si="1110"/>
        <v>4.516367943</v>
      </c>
      <c r="KB229" s="193">
        <f t="shared" si="1110"/>
        <v>4.274902626</v>
      </c>
      <c r="KC229" s="193">
        <f t="shared" si="1110"/>
        <v>4.029583459</v>
      </c>
      <c r="KD229" s="193">
        <f t="shared" si="1110"/>
        <v>3.774811722</v>
      </c>
      <c r="KE229" s="193">
        <f t="shared" si="1110"/>
        <v>3.523623944</v>
      </c>
      <c r="KF229" s="193">
        <f t="shared" si="1110"/>
        <v>3.261619468</v>
      </c>
      <c r="KG229" s="193">
        <f t="shared" si="1110"/>
        <v>3.008428597</v>
      </c>
      <c r="KH229" s="193">
        <f t="shared" si="1110"/>
        <v>2.771262465</v>
      </c>
      <c r="KI229" s="193">
        <f t="shared" si="1110"/>
        <v>2.550922309</v>
      </c>
      <c r="KJ229" s="193">
        <f t="shared" si="1110"/>
        <v>2.353417405</v>
      </c>
      <c r="KK229" s="193">
        <f t="shared" si="1110"/>
        <v>2.179148373</v>
      </c>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row>
    <row r="230" ht="14.25" customHeight="1">
      <c r="A230" s="1">
        <v>8.0</v>
      </c>
      <c r="B230" s="1">
        <f t="shared" ref="B230:C230" si="1111">B229+1</f>
        <v>220</v>
      </c>
      <c r="C230" s="267">
        <f t="shared" si="1111"/>
        <v>43685</v>
      </c>
      <c r="D230" s="193">
        <f t="shared" si="15"/>
        <v>9.374071483</v>
      </c>
      <c r="E230" s="193">
        <f>(SUMIFS(Profile!$F$2:$F$17521,Profile!$B$2:$B$17521,$B230,Profile!$C$2:$C$17521,E$8))*$C$6</f>
        <v>0.1510331616</v>
      </c>
      <c r="F230" s="193">
        <f>(SUMIFS(Profile!$F$2:$F$17521,Profile!$B$2:$B$17521,$B230,Profile!$C$2:$C$17521,F$8))*$C$6</f>
        <v>0.1358096599</v>
      </c>
      <c r="G230" s="193">
        <f>(SUMIFS(Profile!$F$2:$F$17521,Profile!$B$2:$B$17521,$B230,Profile!$C$2:$C$17521,G$8))*$C$6</f>
        <v>0.1249929614</v>
      </c>
      <c r="H230" s="193">
        <f>(SUMIFS(Profile!$F$2:$F$17521,Profile!$B$2:$B$17521,$B230,Profile!$C$2:$C$17521,H$8))*$C$6</f>
        <v>0.1173812105</v>
      </c>
      <c r="I230" s="193">
        <f>(SUMIFS(Profile!$F$2:$F$17521,Profile!$B$2:$B$17521,$B230,Profile!$C$2:$C$17521,I$8))*$C$6</f>
        <v>0.1105706966</v>
      </c>
      <c r="J230" s="193">
        <f>(SUMIFS(Profile!$F$2:$F$17521,Profile!$B$2:$B$17521,$B230,Profile!$C$2:$C$17521,J$8))*$C$6</f>
        <v>0.1093688412</v>
      </c>
      <c r="K230" s="193">
        <f>(SUMIFS(Profile!$F$2:$F$17521,Profile!$B$2:$B$17521,$B230,Profile!$C$2:$C$17521,K$8))*$C$6</f>
        <v>0.1073657489</v>
      </c>
      <c r="L230" s="193">
        <f>(SUMIFS(Profile!$F$2:$F$17521,Profile!$B$2:$B$17521,$B230,Profile!$C$2:$C$17521,L$8))*$C$6</f>
        <v>0.105763275</v>
      </c>
      <c r="M230" s="193">
        <f>(SUMIFS(Profile!$F$2:$F$17521,Profile!$B$2:$B$17521,$B230,Profile!$C$2:$C$17521,M$8))*$C$6</f>
        <v>0.105763275</v>
      </c>
      <c r="N230" s="193">
        <f>(SUMIFS(Profile!$F$2:$F$17521,Profile!$B$2:$B$17521,$B230,Profile!$C$2:$C$17521,N$8))*$C$6</f>
        <v>0.1069651304</v>
      </c>
      <c r="O230" s="193">
        <f>(SUMIFS(Profile!$F$2:$F$17521,Profile!$B$2:$B$17521,$B230,Profile!$C$2:$C$17521,O$8))*$C$6</f>
        <v>0.1097694597</v>
      </c>
      <c r="P230" s="193">
        <f>(SUMIFS(Profile!$F$2:$F$17521,Profile!$B$2:$B$17521,$B230,Profile!$C$2:$C$17521,P$8))*$C$6</f>
        <v>0.1137756443</v>
      </c>
      <c r="Q230" s="193">
        <f>(SUMIFS(Profile!$F$2:$F$17521,Profile!$B$2:$B$17521,$B230,Profile!$C$2:$C$17521,Q$8))*$C$6</f>
        <v>0.1265954352</v>
      </c>
      <c r="R230" s="193">
        <f>(SUMIFS(Profile!$F$2:$F$17521,Profile!$B$2:$B$17521,$B230,Profile!$C$2:$C$17521,R$8))*$C$6</f>
        <v>0.1434214108</v>
      </c>
      <c r="S230" s="193">
        <f>(SUMIFS(Profile!$F$2:$F$17521,Profile!$B$2:$B$17521,$B230,Profile!$C$2:$C$17521,S$8))*$C$6</f>
        <v>0.1618498602</v>
      </c>
      <c r="T230" s="193">
        <f>(SUMIFS(Profile!$F$2:$F$17521,Profile!$B$2:$B$17521,$B230,Profile!$C$2:$C$17521,T$8))*$C$6</f>
        <v>0.1786758358</v>
      </c>
      <c r="U230" s="193">
        <f>(SUMIFS(Profile!$F$2:$F$17521,Profile!$B$2:$B$17521,$B230,Profile!$C$2:$C$17521,U$8))*$C$6</f>
        <v>0.2007098514</v>
      </c>
      <c r="V230" s="193">
        <f>(SUMIFS(Profile!$F$2:$F$17521,Profile!$B$2:$B$17521,$B230,Profile!$C$2:$C$17521,V$8))*$C$6</f>
        <v>0.2183370639</v>
      </c>
      <c r="W230" s="193">
        <f>(SUMIFS(Profile!$F$2:$F$17521,Profile!$B$2:$B$17521,$B230,Profile!$C$2:$C$17521,W$8))*$C$6</f>
        <v>0.2239457224</v>
      </c>
      <c r="X230" s="193">
        <f>(SUMIFS(Profile!$F$2:$F$17521,Profile!$B$2:$B$17521,$B230,Profile!$C$2:$C$17521,X$8))*$C$6</f>
        <v>0.2247469594</v>
      </c>
      <c r="Y230" s="193">
        <f>(SUMIFS(Profile!$F$2:$F$17521,Profile!$B$2:$B$17521,$B230,Profile!$C$2:$C$17521,Y$8))*$C$6</f>
        <v>0.2231444855</v>
      </c>
      <c r="Z230" s="193">
        <f>(SUMIFS(Profile!$F$2:$F$17521,Profile!$B$2:$B$17521,$B230,Profile!$C$2:$C$17521,Z$8))*$C$6</f>
        <v>0.2119271685</v>
      </c>
      <c r="AA230" s="193">
        <f>(SUMIFS(Profile!$F$2:$F$17521,Profile!$B$2:$B$17521,$B230,Profile!$C$2:$C$17521,AA$8))*$C$6</f>
        <v>0.2159333531</v>
      </c>
      <c r="AB230" s="193">
        <f>(SUMIFS(Profile!$F$2:$F$17521,Profile!$B$2:$B$17521,$B230,Profile!$C$2:$C$17521,AB$8))*$C$6</f>
        <v>0.2151321162</v>
      </c>
      <c r="AC230" s="193">
        <f>(SUMIFS(Profile!$F$2:$F$17521,Profile!$B$2:$B$17521,$B230,Profile!$C$2:$C$17521,AC$8))*$C$6</f>
        <v>0.2215420116</v>
      </c>
      <c r="AD230" s="193">
        <f>(SUMIFS(Profile!$F$2:$F$17521,Profile!$B$2:$B$17521,$B230,Profile!$C$2:$C$17521,AD$8))*$C$6</f>
        <v>0.2255481963</v>
      </c>
      <c r="AE230" s="193">
        <f>(SUMIFS(Profile!$F$2:$F$17521,Profile!$B$2:$B$17521,$B230,Profile!$C$2:$C$17521,AE$8))*$C$6</f>
        <v>0.2171352085</v>
      </c>
      <c r="AF230" s="193">
        <f>(SUMIFS(Profile!$F$2:$F$17521,Profile!$B$2:$B$17521,$B230,Profile!$C$2:$C$17521,AF$8))*$C$6</f>
        <v>0.2075203653</v>
      </c>
      <c r="AG230" s="193">
        <f>(SUMIFS(Profile!$F$2:$F$17521,Profile!$B$2:$B$17521,$B230,Profile!$C$2:$C$17521,AG$8))*$C$6</f>
        <v>0.2023123253</v>
      </c>
      <c r="AH230" s="193">
        <f>(SUMIFS(Profile!$F$2:$F$17521,Profile!$B$2:$B$17521,$B230,Profile!$C$2:$C$17521,AH$8))*$C$6</f>
        <v>0.2023123253</v>
      </c>
      <c r="AI230" s="193">
        <f>(SUMIFS(Profile!$F$2:$F$17521,Profile!$B$2:$B$17521,$B230,Profile!$C$2:$C$17521,AI$8))*$C$6</f>
        <v>0.2075203653</v>
      </c>
      <c r="AJ230" s="193">
        <f>(SUMIFS(Profile!$F$2:$F$17521,Profile!$B$2:$B$17521,$B230,Profile!$C$2:$C$17521,AJ$8))*$C$6</f>
        <v>0.2079209838</v>
      </c>
      <c r="AK230" s="193">
        <f>(SUMIFS(Profile!$F$2:$F$17521,Profile!$B$2:$B$17521,$B230,Profile!$C$2:$C$17521,AK$8))*$C$6</f>
        <v>0.2163339716</v>
      </c>
      <c r="AL230" s="193">
        <f>(SUMIFS(Profile!$F$2:$F$17521,Profile!$B$2:$B$17521,$B230,Profile!$C$2:$C$17521,AL$8))*$C$6</f>
        <v>0.2299549994</v>
      </c>
      <c r="AM230" s="193">
        <f>(SUMIFS(Profile!$F$2:$F$17521,Profile!$B$2:$B$17521,$B230,Profile!$C$2:$C$17521,AM$8))*$C$6</f>
        <v>0.258799529</v>
      </c>
      <c r="AN230" s="193">
        <f>(SUMIFS(Profile!$F$2:$F$17521,Profile!$B$2:$B$17521,$B230,Profile!$C$2:$C$17521,AN$8))*$C$6</f>
        <v>0.2644081875</v>
      </c>
      <c r="AO230" s="193">
        <f>(SUMIFS(Profile!$F$2:$F$17521,Profile!$B$2:$B$17521,$B230,Profile!$C$2:$C$17521,AO$8))*$C$6</f>
        <v>0.2680137537</v>
      </c>
      <c r="AP230" s="193">
        <f>(SUMIFS(Profile!$F$2:$F$17521,Profile!$B$2:$B$17521,$B230,Profile!$C$2:$C$17521,AP$8))*$C$6</f>
        <v>0.2756255045</v>
      </c>
      <c r="AQ230" s="193">
        <f>(SUMIFS(Profile!$F$2:$F$17521,Profile!$B$2:$B$17521,$B230,Profile!$C$2:$C$17521,AQ$8))*$C$6</f>
        <v>0.2664112798</v>
      </c>
      <c r="AR230" s="193">
        <f>(SUMIFS(Profile!$F$2:$F$17521,Profile!$B$2:$B$17521,$B230,Profile!$C$2:$C$17521,AR$8))*$C$6</f>
        <v>0.2648088059</v>
      </c>
      <c r="AS230" s="193">
        <f>(SUMIFS(Profile!$F$2:$F$17521,Profile!$B$2:$B$17521,$B230,Profile!$C$2:$C$17521,AS$8))*$C$6</f>
        <v>0.2608026213</v>
      </c>
      <c r="AT230" s="193">
        <f>(SUMIFS(Profile!$F$2:$F$17521,Profile!$B$2:$B$17521,$B230,Profile!$C$2:$C$17521,AT$8))*$C$6</f>
        <v>0.2616038582</v>
      </c>
      <c r="AU230" s="193">
        <f>(SUMIFS(Profile!$F$2:$F$17521,Profile!$B$2:$B$17521,$B230,Profile!$C$2:$C$17521,AU$8))*$C$6</f>
        <v>0.2720199383</v>
      </c>
      <c r="AV230" s="193">
        <f>(SUMIFS(Profile!$F$2:$F$17521,Profile!$B$2:$B$17521,$B230,Profile!$C$2:$C$17521,AV$8))*$C$6</f>
        <v>0.2612032398</v>
      </c>
      <c r="AW230" s="193">
        <f>(SUMIFS(Profile!$F$2:$F$17521,Profile!$B$2:$B$17521,$B230,Profile!$C$2:$C$17521,AW$8))*$C$6</f>
        <v>0.2471815935</v>
      </c>
      <c r="AX230" s="193">
        <f>(SUMIFS(Profile!$F$2:$F$17521,Profile!$B$2:$B$17521,$B230,Profile!$C$2:$C$17521,AX$8))*$C$6</f>
        <v>0.2251475778</v>
      </c>
      <c r="AY230" s="193">
        <f>(SUMIFS(Profile!$F$2:$F$17521,Profile!$B$2:$B$17521,$B230,Profile!$C$2:$C$17521,AY$8))*$C$6</f>
        <v>0.1971042852</v>
      </c>
      <c r="AZ230" s="193">
        <f>(SUMIFS(Profile!$F$2:$F$17521,Profile!$B$2:$B$17521,$B230,Profile!$C$2:$C$17521,AZ$8))*$C$6</f>
        <v>0.1698622295</v>
      </c>
      <c r="BA230" s="193">
        <f t="shared" si="16"/>
        <v>11.47533493</v>
      </c>
      <c r="BB230" s="193">
        <f>(SUMIFS(Profile!$E$2:$E$17521,Profile!$B$2:$B$17521,$B230,Profile!$C$2:$C$17521,BB$8))*$C$9</f>
        <v>0</v>
      </c>
      <c r="BC230" s="193">
        <f>(SUMIFS(Profile!$E$2:$E$17521,Profile!$B$2:$B$17521,$B230,Profile!$C$2:$C$17521,BC$8))*$C$9</f>
        <v>0</v>
      </c>
      <c r="BD230" s="193">
        <f>(SUMIFS(Profile!$E$2:$E$17521,Profile!$B$2:$B$17521,$B230,Profile!$C$2:$C$17521,BD$8))*$C$9</f>
        <v>0</v>
      </c>
      <c r="BE230" s="193">
        <f>(SUMIFS(Profile!$E$2:$E$17521,Profile!$B$2:$B$17521,$B230,Profile!$C$2:$C$17521,BE$8))*$C$9</f>
        <v>0</v>
      </c>
      <c r="BF230" s="193">
        <f>(SUMIFS(Profile!$E$2:$E$17521,Profile!$B$2:$B$17521,$B230,Profile!$C$2:$C$17521,BF$8))*$C$9</f>
        <v>0</v>
      </c>
      <c r="BG230" s="193">
        <f>(SUMIFS(Profile!$E$2:$E$17521,Profile!$B$2:$B$17521,$B230,Profile!$C$2:$C$17521,BG$8))*$C$9</f>
        <v>0</v>
      </c>
      <c r="BH230" s="193">
        <f>(SUMIFS(Profile!$E$2:$E$17521,Profile!$B$2:$B$17521,$B230,Profile!$C$2:$C$17521,BH$8))*$C$9</f>
        <v>0</v>
      </c>
      <c r="BI230" s="193">
        <f>(SUMIFS(Profile!$E$2:$E$17521,Profile!$B$2:$B$17521,$B230,Profile!$C$2:$C$17521,BI$8))*$C$9</f>
        <v>0</v>
      </c>
      <c r="BJ230" s="193">
        <f>(SUMIFS(Profile!$E$2:$E$17521,Profile!$B$2:$B$17521,$B230,Profile!$C$2:$C$17521,BJ$8))*$C$9</f>
        <v>0.00006680275619</v>
      </c>
      <c r="BK230" s="193">
        <f>(SUMIFS(Profile!$E$2:$E$17521,Profile!$B$2:$B$17521,$B230,Profile!$C$2:$C$17521,BK$8))*$C$9</f>
        <v>0.001870477173</v>
      </c>
      <c r="BL230" s="193">
        <f>(SUMIFS(Profile!$E$2:$E$17521,Profile!$B$2:$B$17521,$B230,Profile!$C$2:$C$17521,BL$8))*$C$9</f>
        <v>0.009263403654</v>
      </c>
      <c r="BM230" s="193">
        <f>(SUMIFS(Profile!$E$2:$E$17521,Profile!$B$2:$B$17521,$B230,Profile!$C$2:$C$17521,BM$8))*$C$9</f>
        <v>0.02872458001</v>
      </c>
      <c r="BN230" s="193">
        <f>(SUMIFS(Profile!$E$2:$E$17521,Profile!$B$2:$B$17521,$B230,Profile!$C$2:$C$17521,BN$8))*$C$9</f>
        <v>0.07001311404</v>
      </c>
      <c r="BO230" s="193">
        <f>(SUMIFS(Profile!$E$2:$E$17521,Profile!$B$2:$B$17521,$B230,Profile!$C$2:$C$17521,BO$8))*$C$9</f>
        <v>0.1256168988</v>
      </c>
      <c r="BP230" s="193">
        <f>(SUMIFS(Profile!$E$2:$E$17521,Profile!$B$2:$B$17521,$B230,Profile!$C$2:$C$17521,BP$8))*$C$9</f>
        <v>0.1915138214</v>
      </c>
      <c r="BQ230" s="193">
        <f>(SUMIFS(Profile!$E$2:$E$17521,Profile!$B$2:$B$17521,$B230,Profile!$C$2:$C$17521,BQ$8))*$C$9</f>
        <v>0.2485526999</v>
      </c>
      <c r="BR230" s="193">
        <f>(SUMIFS(Profile!$E$2:$E$17521,Profile!$B$2:$B$17521,$B230,Profile!$C$2:$C$17521,BR$8))*$C$9</f>
        <v>0.3332939677</v>
      </c>
      <c r="BS230" s="193">
        <f>(SUMIFS(Profile!$E$2:$E$17521,Profile!$B$2:$B$17521,$B230,Profile!$C$2:$C$17521,BS$8))*$C$9</f>
        <v>0.4159875957</v>
      </c>
      <c r="BT230" s="193">
        <f>(SUMIFS(Profile!$E$2:$E$17521,Profile!$B$2:$B$17521,$B230,Profile!$C$2:$C$17521,BT$8))*$C$9</f>
        <v>0.4770783729</v>
      </c>
      <c r="BU230" s="193">
        <f>(SUMIFS(Profile!$E$2:$E$17521,Profile!$B$2:$B$17521,$B230,Profile!$C$2:$C$17521,BU$8))*$C$9</f>
        <v>0.5383318695</v>
      </c>
      <c r="BV230" s="193">
        <f>(SUMIFS(Profile!$E$2:$E$17521,Profile!$B$2:$B$17521,$B230,Profile!$C$2:$C$17521,BV$8))*$C$9</f>
        <v>0.6217054128</v>
      </c>
      <c r="BW230" s="193">
        <f>(SUMIFS(Profile!$E$2:$E$17521,Profile!$B$2:$B$17521,$B230,Profile!$C$2:$C$17521,BW$8))*$C$9</f>
        <v>0.696481772</v>
      </c>
      <c r="BX230" s="193">
        <f>(SUMIFS(Profile!$E$2:$E$17521,Profile!$B$2:$B$17521,$B230,Profile!$C$2:$C$17521,BX$8))*$C$9</f>
        <v>0.6941992944</v>
      </c>
      <c r="BY230" s="193">
        <f>(SUMIFS(Profile!$E$2:$E$17521,Profile!$B$2:$B$17521,$B230,Profile!$C$2:$C$17521,BY$8))*$C$9</f>
        <v>0.6214637826</v>
      </c>
      <c r="BZ230" s="193">
        <f>(SUMIFS(Profile!$E$2:$E$17521,Profile!$B$2:$B$17521,$B230,Profile!$C$2:$C$17521,BZ$8))*$C$9</f>
        <v>0.697428988</v>
      </c>
      <c r="CA230" s="193">
        <f>(SUMIFS(Profile!$E$2:$E$17521,Profile!$B$2:$B$17521,$B230,Profile!$C$2:$C$17521,CA$8))*$C$9</f>
        <v>0.7201440669</v>
      </c>
      <c r="CB230" s="193">
        <f>(SUMIFS(Profile!$E$2:$E$17521,Profile!$B$2:$B$17521,$B230,Profile!$C$2:$C$17521,CB$8))*$C$9</f>
        <v>0.7014329385</v>
      </c>
      <c r="CC230" s="193">
        <f>(SUMIFS(Profile!$E$2:$E$17521,Profile!$B$2:$B$17521,$B230,Profile!$C$2:$C$17521,CC$8))*$C$9</f>
        <v>0.7202496166</v>
      </c>
      <c r="CD230" s="193">
        <f>(SUMIFS(Profile!$E$2:$E$17521,Profile!$B$2:$B$17521,$B230,Profile!$C$2:$C$17521,CD$8))*$C$9</f>
        <v>0.6532205948</v>
      </c>
      <c r="CE230" s="193">
        <f>(SUMIFS(Profile!$E$2:$E$17521,Profile!$B$2:$B$17521,$B230,Profile!$C$2:$C$17521,CE$8))*$C$9</f>
        <v>0.6418231457</v>
      </c>
      <c r="CF230" s="193">
        <f>(SUMIFS(Profile!$E$2:$E$17521,Profile!$B$2:$B$17521,$B230,Profile!$C$2:$C$17521,CF$8))*$C$9</f>
        <v>0.5913510882</v>
      </c>
      <c r="CG230" s="193">
        <f>(SUMIFS(Profile!$E$2:$E$17521,Profile!$B$2:$B$17521,$B230,Profile!$C$2:$C$17521,CG$8))*$C$9</f>
        <v>0.4720499453</v>
      </c>
      <c r="CH230" s="193">
        <f>(SUMIFS(Profile!$E$2:$E$17521,Profile!$B$2:$B$17521,$B230,Profile!$C$2:$C$17521,CH$8))*$C$9</f>
        <v>0.3688595259</v>
      </c>
      <c r="CI230" s="193">
        <f>(SUMIFS(Profile!$E$2:$E$17521,Profile!$B$2:$B$17521,$B230,Profile!$C$2:$C$17521,CI$8))*$C$9</f>
        <v>0.2938188878</v>
      </c>
      <c r="CJ230" s="193">
        <f>(SUMIFS(Profile!$E$2:$E$17521,Profile!$B$2:$B$17521,$B230,Profile!$C$2:$C$17521,CJ$8))*$C$9</f>
        <v>0.2231107479</v>
      </c>
      <c r="CK230" s="193">
        <f>(SUMIFS(Profile!$E$2:$E$17521,Profile!$B$2:$B$17521,$B230,Profile!$C$2:$C$17521,CK$8))*$C$9</f>
        <v>0.1487233807</v>
      </c>
      <c r="CL230" s="193">
        <f>(SUMIFS(Profile!$E$2:$E$17521,Profile!$B$2:$B$17521,$B230,Profile!$C$2:$C$17521,CL$8))*$C$9</f>
        <v>0.09898298545</v>
      </c>
      <c r="CM230" s="193">
        <f>(SUMIFS(Profile!$E$2:$E$17521,Profile!$B$2:$B$17521,$B230,Profile!$C$2:$C$17521,CM$8))*$C$9</f>
        <v>0.05021442648</v>
      </c>
      <c r="CN230" s="193">
        <f>(SUMIFS(Profile!$E$2:$E$17521,Profile!$B$2:$B$17521,$B230,Profile!$C$2:$C$17521,CN$8))*$C$9</f>
        <v>0.01844146952</v>
      </c>
      <c r="CO230" s="193">
        <f>(SUMIFS(Profile!$E$2:$E$17521,Profile!$B$2:$B$17521,$B230,Profile!$C$2:$C$17521,CO$8))*$C$9</f>
        <v>0.001306357155</v>
      </c>
      <c r="CP230" s="193">
        <f>(SUMIFS(Profile!$E$2:$E$17521,Profile!$B$2:$B$17521,$B230,Profile!$C$2:$C$17521,CP$8))*$C$9</f>
        <v>0.00001290026694</v>
      </c>
      <c r="CQ230" s="193">
        <f>(SUMIFS(Profile!$E$2:$E$17521,Profile!$B$2:$B$17521,$B230,Profile!$C$2:$C$17521,CQ$8))*$C$9</f>
        <v>0</v>
      </c>
      <c r="CR230" s="193">
        <f>(SUMIFS(Profile!$E$2:$E$17521,Profile!$B$2:$B$17521,$B230,Profile!$C$2:$C$17521,CR$8))*$C$9</f>
        <v>0</v>
      </c>
      <c r="CS230" s="193">
        <f>(SUMIFS(Profile!$E$2:$E$17521,Profile!$B$2:$B$17521,$B230,Profile!$C$2:$C$17521,CS$8))*$C$9</f>
        <v>0</v>
      </c>
      <c r="CT230" s="193">
        <f>(SUMIFS(Profile!$E$2:$E$17521,Profile!$B$2:$B$17521,$B230,Profile!$C$2:$C$17521,CT$8))*$C$9</f>
        <v>0</v>
      </c>
      <c r="CU230" s="193">
        <f>(SUMIFS(Profile!$E$2:$E$17521,Profile!$B$2:$B$17521,$B230,Profile!$C$2:$C$17521,CU$8))*$C$9</f>
        <v>0</v>
      </c>
      <c r="CV230" s="193">
        <f>(SUMIFS(Profile!$E$2:$E$17521,Profile!$B$2:$B$17521,$B230,Profile!$C$2:$C$17521,CV$8))*$C$9</f>
        <v>0</v>
      </c>
      <c r="CW230" s="193">
        <f>(SUMIFS(Profile!$E$2:$E$17521,Profile!$B$2:$B$17521,$B230,Profile!$C$2:$C$17521,CW$8))*$C$9</f>
        <v>0</v>
      </c>
      <c r="CX230" s="193">
        <f t="shared" si="17"/>
        <v>6.486484218</v>
      </c>
      <c r="CY230" s="193">
        <f t="shared" ref="CY230:ET230" si="1112">MAX(BB230-E230,0)</f>
        <v>0</v>
      </c>
      <c r="CZ230" s="193">
        <f t="shared" si="1112"/>
        <v>0</v>
      </c>
      <c r="DA230" s="193">
        <f t="shared" si="1112"/>
        <v>0</v>
      </c>
      <c r="DB230" s="193">
        <f t="shared" si="1112"/>
        <v>0</v>
      </c>
      <c r="DC230" s="193">
        <f t="shared" si="1112"/>
        <v>0</v>
      </c>
      <c r="DD230" s="193">
        <f t="shared" si="1112"/>
        <v>0</v>
      </c>
      <c r="DE230" s="193">
        <f t="shared" si="1112"/>
        <v>0</v>
      </c>
      <c r="DF230" s="193">
        <f t="shared" si="1112"/>
        <v>0</v>
      </c>
      <c r="DG230" s="193">
        <f t="shared" si="1112"/>
        <v>0</v>
      </c>
      <c r="DH230" s="193">
        <f t="shared" si="1112"/>
        <v>0</v>
      </c>
      <c r="DI230" s="193">
        <f t="shared" si="1112"/>
        <v>0</v>
      </c>
      <c r="DJ230" s="193">
        <f t="shared" si="1112"/>
        <v>0</v>
      </c>
      <c r="DK230" s="193">
        <f t="shared" si="1112"/>
        <v>0</v>
      </c>
      <c r="DL230" s="193">
        <f t="shared" si="1112"/>
        <v>0</v>
      </c>
      <c r="DM230" s="193">
        <f t="shared" si="1112"/>
        <v>0.02966396113</v>
      </c>
      <c r="DN230" s="193">
        <f t="shared" si="1112"/>
        <v>0.06987686407</v>
      </c>
      <c r="DO230" s="193">
        <f t="shared" si="1112"/>
        <v>0.1325841163</v>
      </c>
      <c r="DP230" s="193">
        <f t="shared" si="1112"/>
        <v>0.1976505318</v>
      </c>
      <c r="DQ230" s="193">
        <f t="shared" si="1112"/>
        <v>0.2531326505</v>
      </c>
      <c r="DR230" s="193">
        <f t="shared" si="1112"/>
        <v>0.3135849102</v>
      </c>
      <c r="DS230" s="193">
        <f t="shared" si="1112"/>
        <v>0.3985609273</v>
      </c>
      <c r="DT230" s="193">
        <f t="shared" si="1112"/>
        <v>0.4845546036</v>
      </c>
      <c r="DU230" s="193">
        <f t="shared" si="1112"/>
        <v>0.4782659413</v>
      </c>
      <c r="DV230" s="193">
        <f t="shared" si="1112"/>
        <v>0.4063316665</v>
      </c>
      <c r="DW230" s="193">
        <f t="shared" si="1112"/>
        <v>0.4758869764</v>
      </c>
      <c r="DX230" s="193">
        <f t="shared" si="1112"/>
        <v>0.4945958706</v>
      </c>
      <c r="DY230" s="193">
        <f t="shared" si="1112"/>
        <v>0.48429773</v>
      </c>
      <c r="DZ230" s="193">
        <f t="shared" si="1112"/>
        <v>0.5127292513</v>
      </c>
      <c r="EA230" s="193">
        <f t="shared" si="1112"/>
        <v>0.4509082695</v>
      </c>
      <c r="EB230" s="193">
        <f t="shared" si="1112"/>
        <v>0.4395108204</v>
      </c>
      <c r="EC230" s="193">
        <f t="shared" si="1112"/>
        <v>0.3838307228</v>
      </c>
      <c r="ED230" s="193">
        <f t="shared" si="1112"/>
        <v>0.2641289615</v>
      </c>
      <c r="EE230" s="193">
        <f t="shared" si="1112"/>
        <v>0.1525255543</v>
      </c>
      <c r="EF230" s="193">
        <f t="shared" si="1112"/>
        <v>0.06386388836</v>
      </c>
      <c r="EG230" s="193">
        <f t="shared" si="1112"/>
        <v>0</v>
      </c>
      <c r="EH230" s="193">
        <f t="shared" si="1112"/>
        <v>0</v>
      </c>
      <c r="EI230" s="193">
        <f t="shared" si="1112"/>
        <v>0</v>
      </c>
      <c r="EJ230" s="193">
        <f t="shared" si="1112"/>
        <v>0</v>
      </c>
      <c r="EK230" s="193">
        <f t="shared" si="1112"/>
        <v>0</v>
      </c>
      <c r="EL230" s="193">
        <f t="shared" si="1112"/>
        <v>0</v>
      </c>
      <c r="EM230" s="193">
        <f t="shared" si="1112"/>
        <v>0</v>
      </c>
      <c r="EN230" s="193">
        <f t="shared" si="1112"/>
        <v>0</v>
      </c>
      <c r="EO230" s="193">
        <f t="shared" si="1112"/>
        <v>0</v>
      </c>
      <c r="EP230" s="193">
        <f t="shared" si="1112"/>
        <v>0</v>
      </c>
      <c r="EQ230" s="193">
        <f t="shared" si="1112"/>
        <v>0</v>
      </c>
      <c r="ER230" s="193">
        <f t="shared" si="1112"/>
        <v>0</v>
      </c>
      <c r="ES230" s="193">
        <f t="shared" si="1112"/>
        <v>0</v>
      </c>
      <c r="ET230" s="193">
        <f t="shared" si="1112"/>
        <v>0</v>
      </c>
      <c r="EU230" s="193">
        <f t="shared" si="19"/>
        <v>4.988850713</v>
      </c>
      <c r="EV230" s="193">
        <f t="shared" ref="EV230:GQ230" si="1113">BB230-CY230</f>
        <v>0</v>
      </c>
      <c r="EW230" s="193">
        <f t="shared" si="1113"/>
        <v>0</v>
      </c>
      <c r="EX230" s="193">
        <f t="shared" si="1113"/>
        <v>0</v>
      </c>
      <c r="EY230" s="193">
        <f t="shared" si="1113"/>
        <v>0</v>
      </c>
      <c r="EZ230" s="193">
        <f t="shared" si="1113"/>
        <v>0</v>
      </c>
      <c r="FA230" s="193">
        <f t="shared" si="1113"/>
        <v>0</v>
      </c>
      <c r="FB230" s="193">
        <f t="shared" si="1113"/>
        <v>0</v>
      </c>
      <c r="FC230" s="193">
        <f t="shared" si="1113"/>
        <v>0</v>
      </c>
      <c r="FD230" s="193">
        <f t="shared" si="1113"/>
        <v>0.00006680275619</v>
      </c>
      <c r="FE230" s="193">
        <f t="shared" si="1113"/>
        <v>0.001870477173</v>
      </c>
      <c r="FF230" s="193">
        <f t="shared" si="1113"/>
        <v>0.009263403654</v>
      </c>
      <c r="FG230" s="193">
        <f t="shared" si="1113"/>
        <v>0.02872458001</v>
      </c>
      <c r="FH230" s="193">
        <f t="shared" si="1113"/>
        <v>0.07001311404</v>
      </c>
      <c r="FI230" s="193">
        <f t="shared" si="1113"/>
        <v>0.1256168988</v>
      </c>
      <c r="FJ230" s="193">
        <f t="shared" si="1113"/>
        <v>0.1618498602</v>
      </c>
      <c r="FK230" s="193">
        <f t="shared" si="1113"/>
        <v>0.1786758358</v>
      </c>
      <c r="FL230" s="193">
        <f t="shared" si="1113"/>
        <v>0.2007098514</v>
      </c>
      <c r="FM230" s="193">
        <f t="shared" si="1113"/>
        <v>0.2183370639</v>
      </c>
      <c r="FN230" s="193">
        <f t="shared" si="1113"/>
        <v>0.2239457224</v>
      </c>
      <c r="FO230" s="193">
        <f t="shared" si="1113"/>
        <v>0.2247469594</v>
      </c>
      <c r="FP230" s="193">
        <f t="shared" si="1113"/>
        <v>0.2231444855</v>
      </c>
      <c r="FQ230" s="193">
        <f t="shared" si="1113"/>
        <v>0.2119271685</v>
      </c>
      <c r="FR230" s="193">
        <f t="shared" si="1113"/>
        <v>0.2159333531</v>
      </c>
      <c r="FS230" s="193">
        <f t="shared" si="1113"/>
        <v>0.2151321162</v>
      </c>
      <c r="FT230" s="193">
        <f t="shared" si="1113"/>
        <v>0.2215420116</v>
      </c>
      <c r="FU230" s="193">
        <f t="shared" si="1113"/>
        <v>0.2255481963</v>
      </c>
      <c r="FV230" s="193">
        <f t="shared" si="1113"/>
        <v>0.2171352085</v>
      </c>
      <c r="FW230" s="193">
        <f t="shared" si="1113"/>
        <v>0.2075203653</v>
      </c>
      <c r="FX230" s="193">
        <f t="shared" si="1113"/>
        <v>0.2023123253</v>
      </c>
      <c r="FY230" s="193">
        <f t="shared" si="1113"/>
        <v>0.2023123253</v>
      </c>
      <c r="FZ230" s="193">
        <f t="shared" si="1113"/>
        <v>0.2075203653</v>
      </c>
      <c r="GA230" s="193">
        <f t="shared" si="1113"/>
        <v>0.2079209838</v>
      </c>
      <c r="GB230" s="193">
        <f t="shared" si="1113"/>
        <v>0.2163339716</v>
      </c>
      <c r="GC230" s="193">
        <f t="shared" si="1113"/>
        <v>0.2299549994</v>
      </c>
      <c r="GD230" s="193">
        <f t="shared" si="1113"/>
        <v>0.2231107479</v>
      </c>
      <c r="GE230" s="193">
        <f t="shared" si="1113"/>
        <v>0.1487233807</v>
      </c>
      <c r="GF230" s="193">
        <f t="shared" si="1113"/>
        <v>0.09898298545</v>
      </c>
      <c r="GG230" s="193">
        <f t="shared" si="1113"/>
        <v>0.05021442648</v>
      </c>
      <c r="GH230" s="193">
        <f t="shared" si="1113"/>
        <v>0.01844146952</v>
      </c>
      <c r="GI230" s="193">
        <f t="shared" si="1113"/>
        <v>0.001306357155</v>
      </c>
      <c r="GJ230" s="193">
        <f t="shared" si="1113"/>
        <v>0.00001290026694</v>
      </c>
      <c r="GK230" s="193">
        <f t="shared" si="1113"/>
        <v>0</v>
      </c>
      <c r="GL230" s="193">
        <f t="shared" si="1113"/>
        <v>0</v>
      </c>
      <c r="GM230" s="193">
        <f t="shared" si="1113"/>
        <v>0</v>
      </c>
      <c r="GN230" s="193">
        <f t="shared" si="1113"/>
        <v>0</v>
      </c>
      <c r="GO230" s="193">
        <f t="shared" si="1113"/>
        <v>0</v>
      </c>
      <c r="GP230" s="193">
        <f t="shared" si="1113"/>
        <v>0</v>
      </c>
      <c r="GQ230" s="193">
        <f t="shared" si="1113"/>
        <v>0</v>
      </c>
      <c r="GR230" s="193">
        <f t="shared" si="21"/>
        <v>4.385220771</v>
      </c>
      <c r="GS230" s="193">
        <f t="shared" ref="GS230:IN230" si="1114">E230-EV230</f>
        <v>0.1510331616</v>
      </c>
      <c r="GT230" s="193">
        <f t="shared" si="1114"/>
        <v>0.1358096599</v>
      </c>
      <c r="GU230" s="193">
        <f t="shared" si="1114"/>
        <v>0.1249929614</v>
      </c>
      <c r="GV230" s="193">
        <f t="shared" si="1114"/>
        <v>0.1173812105</v>
      </c>
      <c r="GW230" s="193">
        <f t="shared" si="1114"/>
        <v>0.1105706966</v>
      </c>
      <c r="GX230" s="193">
        <f t="shared" si="1114"/>
        <v>0.1093688412</v>
      </c>
      <c r="GY230" s="193">
        <f t="shared" si="1114"/>
        <v>0.1073657489</v>
      </c>
      <c r="GZ230" s="193">
        <f t="shared" si="1114"/>
        <v>0.105763275</v>
      </c>
      <c r="HA230" s="193">
        <f t="shared" si="1114"/>
        <v>0.1056964722</v>
      </c>
      <c r="HB230" s="193">
        <f t="shared" si="1114"/>
        <v>0.1050946532</v>
      </c>
      <c r="HC230" s="193">
        <f t="shared" si="1114"/>
        <v>0.100506056</v>
      </c>
      <c r="HD230" s="193">
        <f t="shared" si="1114"/>
        <v>0.0850510643</v>
      </c>
      <c r="HE230" s="193">
        <f t="shared" si="1114"/>
        <v>0.05658232118</v>
      </c>
      <c r="HF230" s="193">
        <f t="shared" si="1114"/>
        <v>0.01780451201</v>
      </c>
      <c r="HG230" s="193">
        <f t="shared" si="1114"/>
        <v>0</v>
      </c>
      <c r="HH230" s="193">
        <f t="shared" si="1114"/>
        <v>0</v>
      </c>
      <c r="HI230" s="193">
        <f t="shared" si="1114"/>
        <v>0</v>
      </c>
      <c r="HJ230" s="193">
        <f t="shared" si="1114"/>
        <v>0</v>
      </c>
      <c r="HK230" s="193">
        <f t="shared" si="1114"/>
        <v>0</v>
      </c>
      <c r="HL230" s="193">
        <f t="shared" si="1114"/>
        <v>0</v>
      </c>
      <c r="HM230" s="193">
        <f t="shared" si="1114"/>
        <v>0</v>
      </c>
      <c r="HN230" s="193">
        <f t="shared" si="1114"/>
        <v>0</v>
      </c>
      <c r="HO230" s="193">
        <f t="shared" si="1114"/>
        <v>0</v>
      </c>
      <c r="HP230" s="193">
        <f t="shared" si="1114"/>
        <v>0</v>
      </c>
      <c r="HQ230" s="193">
        <f t="shared" si="1114"/>
        <v>0</v>
      </c>
      <c r="HR230" s="193">
        <f t="shared" si="1114"/>
        <v>0</v>
      </c>
      <c r="HS230" s="193">
        <f t="shared" si="1114"/>
        <v>0</v>
      </c>
      <c r="HT230" s="193">
        <f t="shared" si="1114"/>
        <v>0</v>
      </c>
      <c r="HU230" s="193">
        <f t="shared" si="1114"/>
        <v>0</v>
      </c>
      <c r="HV230" s="193">
        <f t="shared" si="1114"/>
        <v>0</v>
      </c>
      <c r="HW230" s="193">
        <f t="shared" si="1114"/>
        <v>0</v>
      </c>
      <c r="HX230" s="193">
        <f t="shared" si="1114"/>
        <v>0</v>
      </c>
      <c r="HY230" s="193">
        <f t="shared" si="1114"/>
        <v>0</v>
      </c>
      <c r="HZ230" s="193">
        <f t="shared" si="1114"/>
        <v>0</v>
      </c>
      <c r="IA230" s="193">
        <f t="shared" si="1114"/>
        <v>0.03568878105</v>
      </c>
      <c r="IB230" s="193">
        <f t="shared" si="1114"/>
        <v>0.1156848068</v>
      </c>
      <c r="IC230" s="193">
        <f t="shared" si="1114"/>
        <v>0.1690307682</v>
      </c>
      <c r="ID230" s="193">
        <f t="shared" si="1114"/>
        <v>0.225411078</v>
      </c>
      <c r="IE230" s="193">
        <f t="shared" si="1114"/>
        <v>0.2479698103</v>
      </c>
      <c r="IF230" s="193">
        <f t="shared" si="1114"/>
        <v>0.2635024488</v>
      </c>
      <c r="IG230" s="193">
        <f t="shared" si="1114"/>
        <v>0.260789721</v>
      </c>
      <c r="IH230" s="193">
        <f t="shared" si="1114"/>
        <v>0.2616038582</v>
      </c>
      <c r="II230" s="193">
        <f t="shared" si="1114"/>
        <v>0.2720199383</v>
      </c>
      <c r="IJ230" s="193">
        <f t="shared" si="1114"/>
        <v>0.2612032398</v>
      </c>
      <c r="IK230" s="193">
        <f t="shared" si="1114"/>
        <v>0.2471815935</v>
      </c>
      <c r="IL230" s="193">
        <f t="shared" si="1114"/>
        <v>0.2251475778</v>
      </c>
      <c r="IM230" s="193">
        <f t="shared" si="1114"/>
        <v>0.1971042852</v>
      </c>
      <c r="IN230" s="193">
        <f t="shared" si="1114"/>
        <v>0.1698622295</v>
      </c>
      <c r="IO230" s="193">
        <f t="shared" si="23"/>
        <v>2.952200137</v>
      </c>
      <c r="IP230" s="193">
        <f t="shared" si="29"/>
        <v>2.028115211</v>
      </c>
      <c r="IQ230" s="193">
        <f t="shared" ref="IQ230:KK230" si="1115">MAX((MIN(CZ230+IP230,$IO$7))-GT230,0)</f>
        <v>1.892305551</v>
      </c>
      <c r="IR230" s="193">
        <f t="shared" si="1115"/>
        <v>1.76731259</v>
      </c>
      <c r="IS230" s="193">
        <f t="shared" si="1115"/>
        <v>1.649931379</v>
      </c>
      <c r="IT230" s="193">
        <f t="shared" si="1115"/>
        <v>1.539360683</v>
      </c>
      <c r="IU230" s="193">
        <f t="shared" si="1115"/>
        <v>1.429991842</v>
      </c>
      <c r="IV230" s="193">
        <f t="shared" si="1115"/>
        <v>1.322626093</v>
      </c>
      <c r="IW230" s="193">
        <f t="shared" si="1115"/>
        <v>1.216862818</v>
      </c>
      <c r="IX230" s="193">
        <f t="shared" si="1115"/>
        <v>1.111166345</v>
      </c>
      <c r="IY230" s="193">
        <f t="shared" si="1115"/>
        <v>1.006071692</v>
      </c>
      <c r="IZ230" s="193">
        <f t="shared" si="1115"/>
        <v>0.9055656362</v>
      </c>
      <c r="JA230" s="193">
        <f t="shared" si="1115"/>
        <v>0.8205145719</v>
      </c>
      <c r="JB230" s="193">
        <f t="shared" si="1115"/>
        <v>0.7639322507</v>
      </c>
      <c r="JC230" s="193">
        <f t="shared" si="1115"/>
        <v>0.7461277387</v>
      </c>
      <c r="JD230" s="193">
        <f t="shared" si="1115"/>
        <v>0.7757916999</v>
      </c>
      <c r="JE230" s="193">
        <f t="shared" si="1115"/>
        <v>0.8456685639</v>
      </c>
      <c r="JF230" s="193">
        <f t="shared" si="1115"/>
        <v>0.9782526803</v>
      </c>
      <c r="JG230" s="193">
        <f t="shared" si="1115"/>
        <v>1.175903212</v>
      </c>
      <c r="JH230" s="193">
        <f t="shared" si="1115"/>
        <v>1.429035863</v>
      </c>
      <c r="JI230" s="193">
        <f t="shared" si="1115"/>
        <v>1.742620773</v>
      </c>
      <c r="JJ230" s="193">
        <f t="shared" si="1115"/>
        <v>2.1411817</v>
      </c>
      <c r="JK230" s="193">
        <f t="shared" si="1115"/>
        <v>2.625736304</v>
      </c>
      <c r="JL230" s="193">
        <f t="shared" si="1115"/>
        <v>3.104002245</v>
      </c>
      <c r="JM230" s="193">
        <f t="shared" si="1115"/>
        <v>3.510333911</v>
      </c>
      <c r="JN230" s="193">
        <f t="shared" si="1115"/>
        <v>3.986220888</v>
      </c>
      <c r="JO230" s="193">
        <f t="shared" si="1115"/>
        <v>4.480816758</v>
      </c>
      <c r="JP230" s="193">
        <f t="shared" si="1115"/>
        <v>4.965114488</v>
      </c>
      <c r="JQ230" s="193">
        <f t="shared" si="1115"/>
        <v>5</v>
      </c>
      <c r="JR230" s="193">
        <f t="shared" si="1115"/>
        <v>5</v>
      </c>
      <c r="JS230" s="193">
        <f t="shared" si="1115"/>
        <v>5</v>
      </c>
      <c r="JT230" s="193">
        <f t="shared" si="1115"/>
        <v>5</v>
      </c>
      <c r="JU230" s="193">
        <f t="shared" si="1115"/>
        <v>5</v>
      </c>
      <c r="JV230" s="193">
        <f t="shared" si="1115"/>
        <v>5</v>
      </c>
      <c r="JW230" s="193">
        <f t="shared" si="1115"/>
        <v>5</v>
      </c>
      <c r="JX230" s="193">
        <f t="shared" si="1115"/>
        <v>4.964311219</v>
      </c>
      <c r="JY230" s="193">
        <f t="shared" si="1115"/>
        <v>4.848626412</v>
      </c>
      <c r="JZ230" s="193">
        <f t="shared" si="1115"/>
        <v>4.679595644</v>
      </c>
      <c r="KA230" s="193">
        <f t="shared" si="1115"/>
        <v>4.454184566</v>
      </c>
      <c r="KB230" s="193">
        <f t="shared" si="1115"/>
        <v>4.206214756</v>
      </c>
      <c r="KC230" s="193">
        <f t="shared" si="1115"/>
        <v>3.942712307</v>
      </c>
      <c r="KD230" s="193">
        <f t="shared" si="1115"/>
        <v>3.681922586</v>
      </c>
      <c r="KE230" s="193">
        <f t="shared" si="1115"/>
        <v>3.420318728</v>
      </c>
      <c r="KF230" s="193">
        <f t="shared" si="1115"/>
        <v>3.148298789</v>
      </c>
      <c r="KG230" s="193">
        <f t="shared" si="1115"/>
        <v>2.887095549</v>
      </c>
      <c r="KH230" s="193">
        <f t="shared" si="1115"/>
        <v>2.639913956</v>
      </c>
      <c r="KI230" s="193">
        <f t="shared" si="1115"/>
        <v>2.414766378</v>
      </c>
      <c r="KJ230" s="193">
        <f t="shared" si="1115"/>
        <v>2.217662093</v>
      </c>
      <c r="KK230" s="193">
        <f t="shared" si="1115"/>
        <v>2.047799863</v>
      </c>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row>
    <row r="231" ht="14.25" customHeight="1">
      <c r="A231" s="1">
        <v>8.0</v>
      </c>
      <c r="B231" s="1">
        <f t="shared" ref="B231:C231" si="1116">B230+1</f>
        <v>221</v>
      </c>
      <c r="C231" s="267">
        <f t="shared" si="1116"/>
        <v>43686</v>
      </c>
      <c r="D231" s="193">
        <f t="shared" si="15"/>
        <v>9.053176092</v>
      </c>
      <c r="E231" s="193">
        <f>(SUMIFS(Profile!$F$2:$F$17521,Profile!$B$2:$B$17521,$B231,Profile!$C$2:$C$17521,E$8))*$C$6</f>
        <v>0.1490300693</v>
      </c>
      <c r="F231" s="193">
        <f>(SUMIFS(Profile!$F$2:$F$17521,Profile!$B$2:$B$17521,$B231,Profile!$C$2:$C$17521,F$8))*$C$6</f>
        <v>0.1362102784</v>
      </c>
      <c r="G231" s="193">
        <f>(SUMIFS(Profile!$F$2:$F$17521,Profile!$B$2:$B$17521,$B231,Profile!$C$2:$C$17521,G$8))*$C$6</f>
        <v>0.1221886321</v>
      </c>
      <c r="H231" s="193">
        <f>(SUMIFS(Profile!$F$2:$F$17521,Profile!$B$2:$B$17521,$B231,Profile!$C$2:$C$17521,H$8))*$C$6</f>
        <v>0.1145768812</v>
      </c>
      <c r="I231" s="193">
        <f>(SUMIFS(Profile!$F$2:$F$17521,Profile!$B$2:$B$17521,$B231,Profile!$C$2:$C$17521,I$8))*$C$6</f>
        <v>0.111772552</v>
      </c>
      <c r="J231" s="193">
        <f>(SUMIFS(Profile!$F$2:$F$17521,Profile!$B$2:$B$17521,$B231,Profile!$C$2:$C$17521,J$8))*$C$6</f>
        <v>0.1081669858</v>
      </c>
      <c r="K231" s="193">
        <f>(SUMIFS(Profile!$F$2:$F$17521,Profile!$B$2:$B$17521,$B231,Profile!$C$2:$C$17521,K$8))*$C$6</f>
        <v>0.1053626565</v>
      </c>
      <c r="L231" s="193">
        <f>(SUMIFS(Profile!$F$2:$F$17521,Profile!$B$2:$B$17521,$B231,Profile!$C$2:$C$17521,L$8))*$C$6</f>
        <v>0.1041608011</v>
      </c>
      <c r="M231" s="193">
        <f>(SUMIFS(Profile!$F$2:$F$17521,Profile!$B$2:$B$17521,$B231,Profile!$C$2:$C$17521,M$8))*$C$6</f>
        <v>0.1045614196</v>
      </c>
      <c r="N231" s="193">
        <f>(SUMIFS(Profile!$F$2:$F$17521,Profile!$B$2:$B$17521,$B231,Profile!$C$2:$C$17521,N$8))*$C$6</f>
        <v>0.1053626565</v>
      </c>
      <c r="O231" s="193">
        <f>(SUMIFS(Profile!$F$2:$F$17521,Profile!$B$2:$B$17521,$B231,Profile!$C$2:$C$17521,O$8))*$C$6</f>
        <v>0.1085676043</v>
      </c>
      <c r="P231" s="193">
        <f>(SUMIFS(Profile!$F$2:$F$17521,Profile!$B$2:$B$17521,$B231,Profile!$C$2:$C$17521,P$8))*$C$6</f>
        <v>0.1141762628</v>
      </c>
      <c r="Q231" s="193">
        <f>(SUMIFS(Profile!$F$2:$F$17521,Profile!$B$2:$B$17521,$B231,Profile!$C$2:$C$17521,Q$8))*$C$6</f>
        <v>0.1213873952</v>
      </c>
      <c r="R231" s="193">
        <f>(SUMIFS(Profile!$F$2:$F$17521,Profile!$B$2:$B$17521,$B231,Profile!$C$2:$C$17521,R$8))*$C$6</f>
        <v>0.1386139892</v>
      </c>
      <c r="S231" s="193">
        <f>(SUMIFS(Profile!$F$2:$F$17521,Profile!$B$2:$B$17521,$B231,Profile!$C$2:$C$17521,S$8))*$C$6</f>
        <v>0.159045531</v>
      </c>
      <c r="T231" s="193">
        <f>(SUMIFS(Profile!$F$2:$F$17521,Profile!$B$2:$B$17521,$B231,Profile!$C$2:$C$17521,T$8))*$C$6</f>
        <v>0.1778745989</v>
      </c>
      <c r="U231" s="193">
        <f>(SUMIFS(Profile!$F$2:$F$17521,Profile!$B$2:$B$17521,$B231,Profile!$C$2:$C$17521,U$8))*$C$6</f>
        <v>0.1930981006</v>
      </c>
      <c r="V231" s="193">
        <f>(SUMIFS(Profile!$F$2:$F$17521,Profile!$B$2:$B$17521,$B231,Profile!$C$2:$C$17521,V$8))*$C$6</f>
        <v>0.2131290239</v>
      </c>
      <c r="W231" s="193">
        <f>(SUMIFS(Profile!$F$2:$F$17521,Profile!$B$2:$B$17521,$B231,Profile!$C$2:$C$17521,W$8))*$C$6</f>
        <v>0.2123277869</v>
      </c>
      <c r="X231" s="193">
        <f>(SUMIFS(Profile!$F$2:$F$17521,Profile!$B$2:$B$17521,$B231,Profile!$C$2:$C$17521,X$8))*$C$6</f>
        <v>0.2087222207</v>
      </c>
      <c r="Y231" s="193">
        <f>(SUMIFS(Profile!$F$2:$F$17521,Profile!$B$2:$B$17521,$B231,Profile!$C$2:$C$17521,Y$8))*$C$6</f>
        <v>0.2059178915</v>
      </c>
      <c r="Z231" s="193">
        <f>(SUMIFS(Profile!$F$2:$F$17521,Profile!$B$2:$B$17521,$B231,Profile!$C$2:$C$17521,Z$8))*$C$6</f>
        <v>0.2015110883</v>
      </c>
      <c r="AA231" s="193">
        <f>(SUMIFS(Profile!$F$2:$F$17521,Profile!$B$2:$B$17521,$B231,Profile!$C$2:$C$17521,AA$8))*$C$6</f>
        <v>0.2035141807</v>
      </c>
      <c r="AB231" s="193">
        <f>(SUMIFS(Profile!$F$2:$F$17521,Profile!$B$2:$B$17521,$B231,Profile!$C$2:$C$17521,AB$8))*$C$6</f>
        <v>0.1999086145</v>
      </c>
      <c r="AC231" s="193">
        <f>(SUMIFS(Profile!$F$2:$F$17521,Profile!$B$2:$B$17521,$B231,Profile!$C$2:$C$17521,AC$8))*$C$6</f>
        <v>0.2043154176</v>
      </c>
      <c r="AD231" s="193">
        <f>(SUMIFS(Profile!$F$2:$F$17521,Profile!$B$2:$B$17521,$B231,Profile!$C$2:$C$17521,AD$8))*$C$6</f>
        <v>0.199507996</v>
      </c>
      <c r="AE231" s="193">
        <f>(SUMIFS(Profile!$F$2:$F$17521,Profile!$B$2:$B$17521,$B231,Profile!$C$2:$C$17521,AE$8))*$C$6</f>
        <v>0.1959024298</v>
      </c>
      <c r="AF231" s="193">
        <f>(SUMIFS(Profile!$F$2:$F$17521,Profile!$B$2:$B$17521,$B231,Profile!$C$2:$C$17521,AF$8))*$C$6</f>
        <v>0.188290679</v>
      </c>
      <c r="AG231" s="193">
        <f>(SUMIFS(Profile!$F$2:$F$17521,Profile!$B$2:$B$17521,$B231,Profile!$C$2:$C$17521,AG$8))*$C$6</f>
        <v>0.1850857312</v>
      </c>
      <c r="AH231" s="193">
        <f>(SUMIFS(Profile!$F$2:$F$17521,Profile!$B$2:$B$17521,$B231,Profile!$C$2:$C$17521,AH$8))*$C$6</f>
        <v>0.1810795466</v>
      </c>
      <c r="AI231" s="193">
        <f>(SUMIFS(Profile!$F$2:$F$17521,Profile!$B$2:$B$17521,$B231,Profile!$C$2:$C$17521,AI$8))*$C$6</f>
        <v>0.1846851128</v>
      </c>
      <c r="AJ231" s="193">
        <f>(SUMIFS(Profile!$F$2:$F$17521,Profile!$B$2:$B$17521,$B231,Profile!$C$2:$C$17521,AJ$8))*$C$6</f>
        <v>0.1938993375</v>
      </c>
      <c r="AK231" s="193">
        <f>(SUMIFS(Profile!$F$2:$F$17521,Profile!$B$2:$B$17521,$B231,Profile!$C$2:$C$17521,AK$8))*$C$6</f>
        <v>0.2039147991</v>
      </c>
      <c r="AL231" s="193">
        <f>(SUMIFS(Profile!$F$2:$F$17521,Profile!$B$2:$B$17521,$B231,Profile!$C$2:$C$17521,AL$8))*$C$6</f>
        <v>0.2231444855</v>
      </c>
      <c r="AM231" s="193">
        <f>(SUMIFS(Profile!$F$2:$F$17521,Profile!$B$2:$B$17521,$B231,Profile!$C$2:$C$17521,AM$8))*$C$6</f>
        <v>0.2571970551</v>
      </c>
      <c r="AN231" s="193">
        <f>(SUMIFS(Profile!$F$2:$F$17521,Profile!$B$2:$B$17521,$B231,Profile!$C$2:$C$17521,AN$8))*$C$6</f>
        <v>0.2692156091</v>
      </c>
      <c r="AO231" s="193">
        <f>(SUMIFS(Profile!$F$2:$F$17521,Profile!$B$2:$B$17521,$B231,Profile!$C$2:$C$17521,AO$8))*$C$6</f>
        <v>0.2672125167</v>
      </c>
      <c r="AP231" s="193">
        <f>(SUMIFS(Profile!$F$2:$F$17521,Profile!$B$2:$B$17521,$B231,Profile!$C$2:$C$17521,AP$8))*$C$6</f>
        <v>0.2724205568</v>
      </c>
      <c r="AQ231" s="193">
        <f>(SUMIFS(Profile!$F$2:$F$17521,Profile!$B$2:$B$17521,$B231,Profile!$C$2:$C$17521,AQ$8))*$C$6</f>
        <v>0.2664112798</v>
      </c>
      <c r="AR231" s="193">
        <f>(SUMIFS(Profile!$F$2:$F$17521,Profile!$B$2:$B$17521,$B231,Profile!$C$2:$C$17521,AR$8))*$C$6</f>
        <v>0.2616038582</v>
      </c>
      <c r="AS231" s="193">
        <f>(SUMIFS(Profile!$F$2:$F$17521,Profile!$B$2:$B$17521,$B231,Profile!$C$2:$C$17521,AS$8))*$C$6</f>
        <v>0.2616038582</v>
      </c>
      <c r="AT231" s="193">
        <f>(SUMIFS(Profile!$F$2:$F$17521,Profile!$B$2:$B$17521,$B231,Profile!$C$2:$C$17521,AT$8))*$C$6</f>
        <v>0.258799529</v>
      </c>
      <c r="AU231" s="193">
        <f>(SUMIFS(Profile!$F$2:$F$17521,Profile!$B$2:$B$17521,$B231,Profile!$C$2:$C$17521,AU$8))*$C$6</f>
        <v>0.2608026213</v>
      </c>
      <c r="AV231" s="193">
        <f>(SUMIFS(Profile!$F$2:$F$17521,Profile!$B$2:$B$17521,$B231,Profile!$C$2:$C$17521,AV$8))*$C$6</f>
        <v>0.2547933443</v>
      </c>
      <c r="AW231" s="193">
        <f>(SUMIFS(Profile!$F$2:$F$17521,Profile!$B$2:$B$17521,$B231,Profile!$C$2:$C$17521,AW$8))*$C$6</f>
        <v>0.2503865412</v>
      </c>
      <c r="AX231" s="193">
        <f>(SUMIFS(Profile!$F$2:$F$17521,Profile!$B$2:$B$17521,$B231,Profile!$C$2:$C$17521,AX$8))*$C$6</f>
        <v>0.2247469594</v>
      </c>
      <c r="AY231" s="193">
        <f>(SUMIFS(Profile!$F$2:$F$17521,Profile!$B$2:$B$17521,$B231,Profile!$C$2:$C$17521,AY$8))*$C$6</f>
        <v>0.199507996</v>
      </c>
      <c r="AZ231" s="193">
        <f>(SUMIFS(Profile!$F$2:$F$17521,Profile!$B$2:$B$17521,$B231,Profile!$C$2:$C$17521,AZ$8))*$C$6</f>
        <v>0.1694616111</v>
      </c>
      <c r="BA231" s="193">
        <f t="shared" si="16"/>
        <v>10.2013546</v>
      </c>
      <c r="BB231" s="193">
        <f>(SUMIFS(Profile!$E$2:$E$17521,Profile!$B$2:$B$17521,$B231,Profile!$C$2:$C$17521,BB$8))*$C$9</f>
        <v>0</v>
      </c>
      <c r="BC231" s="193">
        <f>(SUMIFS(Profile!$E$2:$E$17521,Profile!$B$2:$B$17521,$B231,Profile!$C$2:$C$17521,BC$8))*$C$9</f>
        <v>0</v>
      </c>
      <c r="BD231" s="193">
        <f>(SUMIFS(Profile!$E$2:$E$17521,Profile!$B$2:$B$17521,$B231,Profile!$C$2:$C$17521,BD$8))*$C$9</f>
        <v>0</v>
      </c>
      <c r="BE231" s="193">
        <f>(SUMIFS(Profile!$E$2:$E$17521,Profile!$B$2:$B$17521,$B231,Profile!$C$2:$C$17521,BE$8))*$C$9</f>
        <v>0</v>
      </c>
      <c r="BF231" s="193">
        <f>(SUMIFS(Profile!$E$2:$E$17521,Profile!$B$2:$B$17521,$B231,Profile!$C$2:$C$17521,BF$8))*$C$9</f>
        <v>0</v>
      </c>
      <c r="BG231" s="193">
        <f>(SUMIFS(Profile!$E$2:$E$17521,Profile!$B$2:$B$17521,$B231,Profile!$C$2:$C$17521,BG$8))*$C$9</f>
        <v>0</v>
      </c>
      <c r="BH231" s="193">
        <f>(SUMIFS(Profile!$E$2:$E$17521,Profile!$B$2:$B$17521,$B231,Profile!$C$2:$C$17521,BH$8))*$C$9</f>
        <v>0</v>
      </c>
      <c r="BI231" s="193">
        <f>(SUMIFS(Profile!$E$2:$E$17521,Profile!$B$2:$B$17521,$B231,Profile!$C$2:$C$17521,BI$8))*$C$9</f>
        <v>0</v>
      </c>
      <c r="BJ231" s="193">
        <f>(SUMIFS(Profile!$E$2:$E$17521,Profile!$B$2:$B$17521,$B231,Profile!$C$2:$C$17521,BJ$8))*$C$9</f>
        <v>0</v>
      </c>
      <c r="BK231" s="193">
        <f>(SUMIFS(Profile!$E$2:$E$17521,Profile!$B$2:$B$17521,$B231,Profile!$C$2:$C$17521,BK$8))*$C$9</f>
        <v>0.002137688198</v>
      </c>
      <c r="BL231" s="193">
        <f>(SUMIFS(Profile!$E$2:$E$17521,Profile!$B$2:$B$17521,$B231,Profile!$C$2:$C$17521,BL$8))*$C$9</f>
        <v>0.01543143668</v>
      </c>
      <c r="BM231" s="193">
        <f>(SUMIFS(Profile!$E$2:$E$17521,Profile!$B$2:$B$17521,$B231,Profile!$C$2:$C$17521,BM$8))*$C$9</f>
        <v>0.03837479283</v>
      </c>
      <c r="BN231" s="193">
        <f>(SUMIFS(Profile!$E$2:$E$17521,Profile!$B$2:$B$17521,$B231,Profile!$C$2:$C$17521,BN$8))*$C$9</f>
        <v>0.07741890265</v>
      </c>
      <c r="BO231" s="193">
        <f>(SUMIFS(Profile!$E$2:$E$17521,Profile!$B$2:$B$17521,$B231,Profile!$C$2:$C$17521,BO$8))*$C$9</f>
        <v>0.131262352</v>
      </c>
      <c r="BP231" s="193">
        <f>(SUMIFS(Profile!$E$2:$E$17521,Profile!$B$2:$B$17521,$B231,Profile!$C$2:$C$17521,BP$8))*$C$9</f>
        <v>0.1834147068</v>
      </c>
      <c r="BQ231" s="193">
        <f>(SUMIFS(Profile!$E$2:$E$17521,Profile!$B$2:$B$17521,$B231,Profile!$C$2:$C$17521,BQ$8))*$C$9</f>
        <v>0.2341438659</v>
      </c>
      <c r="BR231" s="193">
        <f>(SUMIFS(Profile!$E$2:$E$17521,Profile!$B$2:$B$17521,$B231,Profile!$C$2:$C$17521,BR$8))*$C$9</f>
        <v>0.3060915716</v>
      </c>
      <c r="BS231" s="193">
        <f>(SUMIFS(Profile!$E$2:$E$17521,Profile!$B$2:$B$17521,$B231,Profile!$C$2:$C$17521,BS$8))*$C$9</f>
        <v>0.3927103531</v>
      </c>
      <c r="BT231" s="193">
        <f>(SUMIFS(Profile!$E$2:$E$17521,Profile!$B$2:$B$17521,$B231,Profile!$C$2:$C$17521,BT$8))*$C$9</f>
        <v>0.4700584592</v>
      </c>
      <c r="BU231" s="193">
        <f>(SUMIFS(Profile!$E$2:$E$17521,Profile!$B$2:$B$17521,$B231,Profile!$C$2:$C$17521,BU$8))*$C$9</f>
        <v>0.522206614</v>
      </c>
      <c r="BV231" s="193">
        <f>(SUMIFS(Profile!$E$2:$E$17521,Profile!$B$2:$B$17521,$B231,Profile!$C$2:$C$17521,BV$8))*$C$9</f>
        <v>0.5789005044</v>
      </c>
      <c r="BW231" s="193">
        <f>(SUMIFS(Profile!$E$2:$E$17521,Profile!$B$2:$B$17521,$B231,Profile!$C$2:$C$17521,BW$8))*$C$9</f>
        <v>0.608294876</v>
      </c>
      <c r="BX231" s="193">
        <f>(SUMIFS(Profile!$E$2:$E$17521,Profile!$B$2:$B$17521,$B231,Profile!$C$2:$C$17521,BX$8))*$C$9</f>
        <v>0.6183627993</v>
      </c>
      <c r="BY231" s="193">
        <f>(SUMIFS(Profile!$E$2:$E$17521,Profile!$B$2:$B$17521,$B231,Profile!$C$2:$C$17521,BY$8))*$C$9</f>
        <v>0.6392587378</v>
      </c>
      <c r="BZ231" s="193">
        <f>(SUMIFS(Profile!$E$2:$E$17521,Profile!$B$2:$B$17521,$B231,Profile!$C$2:$C$17521,BZ$8))*$C$9</f>
        <v>0.6164585137</v>
      </c>
      <c r="CA231" s="193">
        <f>(SUMIFS(Profile!$E$2:$E$17521,Profile!$B$2:$B$17521,$B231,Profile!$C$2:$C$17521,CA$8))*$C$9</f>
        <v>0.6408348882</v>
      </c>
      <c r="CB231" s="193">
        <f>(SUMIFS(Profile!$E$2:$E$17521,Profile!$B$2:$B$17521,$B231,Profile!$C$2:$C$17521,CB$8))*$C$9</f>
        <v>0.6261073212</v>
      </c>
      <c r="CC231" s="193">
        <f>(SUMIFS(Profile!$E$2:$E$17521,Profile!$B$2:$B$17521,$B231,Profile!$C$2:$C$17521,CC$8))*$C$9</f>
        <v>0.5906841261</v>
      </c>
      <c r="CD231" s="193">
        <f>(SUMIFS(Profile!$E$2:$E$17521,Profile!$B$2:$B$17521,$B231,Profile!$C$2:$C$17521,CD$8))*$C$9</f>
        <v>0.5483684721</v>
      </c>
      <c r="CE231" s="193">
        <f>(SUMIFS(Profile!$E$2:$E$17521,Profile!$B$2:$B$17521,$B231,Profile!$C$2:$C$17521,CE$8))*$C$9</f>
        <v>0.5133566718</v>
      </c>
      <c r="CF231" s="193">
        <f>(SUMIFS(Profile!$E$2:$E$17521,Profile!$B$2:$B$17521,$B231,Profile!$C$2:$C$17521,CF$8))*$C$9</f>
        <v>0.4390718538</v>
      </c>
      <c r="CG231" s="193">
        <f>(SUMIFS(Profile!$E$2:$E$17521,Profile!$B$2:$B$17521,$B231,Profile!$C$2:$C$17521,CG$8))*$C$9</f>
        <v>0.3695445306</v>
      </c>
      <c r="CH231" s="193">
        <f>(SUMIFS(Profile!$E$2:$E$17521,Profile!$B$2:$B$17521,$B231,Profile!$C$2:$C$17521,CH$8))*$C$9</f>
        <v>0.2998113358</v>
      </c>
      <c r="CI231" s="193">
        <f>(SUMIFS(Profile!$E$2:$E$17521,Profile!$B$2:$B$17521,$B231,Profile!$C$2:$C$17521,CI$8))*$C$9</f>
        <v>0.2395273615</v>
      </c>
      <c r="CJ231" s="193">
        <f>(SUMIFS(Profile!$E$2:$E$17521,Profile!$B$2:$B$17521,$B231,Profile!$C$2:$C$17521,CJ$8))*$C$9</f>
        <v>0.1880221425</v>
      </c>
      <c r="CK231" s="193">
        <f>(SUMIFS(Profile!$E$2:$E$17521,Profile!$B$2:$B$17521,$B231,Profile!$C$2:$C$17521,CK$8))*$C$9</f>
        <v>0.1385563207</v>
      </c>
      <c r="CL231" s="193">
        <f>(SUMIFS(Profile!$E$2:$E$17521,Profile!$B$2:$B$17521,$B231,Profile!$C$2:$C$17521,CL$8))*$C$9</f>
        <v>0.09490986061</v>
      </c>
      <c r="CM231" s="193">
        <f>(SUMIFS(Profile!$E$2:$E$17521,Profile!$B$2:$B$17521,$B231,Profile!$C$2:$C$17521,CM$8))*$C$9</f>
        <v>0.0529129475</v>
      </c>
      <c r="CN231" s="193">
        <f>(SUMIFS(Profile!$E$2:$E$17521,Profile!$B$2:$B$17521,$B231,Profile!$C$2:$C$17521,CN$8))*$C$9</f>
        <v>0.02328705651</v>
      </c>
      <c r="CO231" s="193">
        <f>(SUMIFS(Profile!$E$2:$E$17521,Profile!$B$2:$B$17521,$B231,Profile!$C$2:$C$17521,CO$8))*$C$9</f>
        <v>0.001792902347</v>
      </c>
      <c r="CP231" s="193">
        <f>(SUMIFS(Profile!$E$2:$E$17521,Profile!$B$2:$B$17521,$B231,Profile!$C$2:$C$17521,CP$8))*$C$9</f>
        <v>0.00004063584085</v>
      </c>
      <c r="CQ231" s="193">
        <f>(SUMIFS(Profile!$E$2:$E$17521,Profile!$B$2:$B$17521,$B231,Profile!$C$2:$C$17521,CQ$8))*$C$9</f>
        <v>0</v>
      </c>
      <c r="CR231" s="193">
        <f>(SUMIFS(Profile!$E$2:$E$17521,Profile!$B$2:$B$17521,$B231,Profile!$C$2:$C$17521,CR$8))*$C$9</f>
        <v>0</v>
      </c>
      <c r="CS231" s="193">
        <f>(SUMIFS(Profile!$E$2:$E$17521,Profile!$B$2:$B$17521,$B231,Profile!$C$2:$C$17521,CS$8))*$C$9</f>
        <v>0</v>
      </c>
      <c r="CT231" s="193">
        <f>(SUMIFS(Profile!$E$2:$E$17521,Profile!$B$2:$B$17521,$B231,Profile!$C$2:$C$17521,CT$8))*$C$9</f>
        <v>0</v>
      </c>
      <c r="CU231" s="193">
        <f>(SUMIFS(Profile!$E$2:$E$17521,Profile!$B$2:$B$17521,$B231,Profile!$C$2:$C$17521,CU$8))*$C$9</f>
        <v>0</v>
      </c>
      <c r="CV231" s="193">
        <f>(SUMIFS(Profile!$E$2:$E$17521,Profile!$B$2:$B$17521,$B231,Profile!$C$2:$C$17521,CV$8))*$C$9</f>
        <v>0</v>
      </c>
      <c r="CW231" s="193">
        <f>(SUMIFS(Profile!$E$2:$E$17521,Profile!$B$2:$B$17521,$B231,Profile!$C$2:$C$17521,CW$8))*$C$9</f>
        <v>0</v>
      </c>
      <c r="CX231" s="193">
        <f t="shared" si="17"/>
        <v>5.502332991</v>
      </c>
      <c r="CY231" s="193">
        <f t="shared" ref="CY231:ET231" si="1117">MAX(BB231-E231,0)</f>
        <v>0</v>
      </c>
      <c r="CZ231" s="193">
        <f t="shared" si="1117"/>
        <v>0</v>
      </c>
      <c r="DA231" s="193">
        <f t="shared" si="1117"/>
        <v>0</v>
      </c>
      <c r="DB231" s="193">
        <f t="shared" si="1117"/>
        <v>0</v>
      </c>
      <c r="DC231" s="193">
        <f t="shared" si="1117"/>
        <v>0</v>
      </c>
      <c r="DD231" s="193">
        <f t="shared" si="1117"/>
        <v>0</v>
      </c>
      <c r="DE231" s="193">
        <f t="shared" si="1117"/>
        <v>0</v>
      </c>
      <c r="DF231" s="193">
        <f t="shared" si="1117"/>
        <v>0</v>
      </c>
      <c r="DG231" s="193">
        <f t="shared" si="1117"/>
        <v>0</v>
      </c>
      <c r="DH231" s="193">
        <f t="shared" si="1117"/>
        <v>0</v>
      </c>
      <c r="DI231" s="193">
        <f t="shared" si="1117"/>
        <v>0</v>
      </c>
      <c r="DJ231" s="193">
        <f t="shared" si="1117"/>
        <v>0</v>
      </c>
      <c r="DK231" s="193">
        <f t="shared" si="1117"/>
        <v>0</v>
      </c>
      <c r="DL231" s="193">
        <f t="shared" si="1117"/>
        <v>0</v>
      </c>
      <c r="DM231" s="193">
        <f t="shared" si="1117"/>
        <v>0.02436917588</v>
      </c>
      <c r="DN231" s="193">
        <f t="shared" si="1117"/>
        <v>0.05626926708</v>
      </c>
      <c r="DO231" s="193">
        <f t="shared" si="1117"/>
        <v>0.112993471</v>
      </c>
      <c r="DP231" s="193">
        <f t="shared" si="1117"/>
        <v>0.1795813292</v>
      </c>
      <c r="DQ231" s="193">
        <f t="shared" si="1117"/>
        <v>0.2577306723</v>
      </c>
      <c r="DR231" s="193">
        <f t="shared" si="1117"/>
        <v>0.3134843933</v>
      </c>
      <c r="DS231" s="193">
        <f t="shared" si="1117"/>
        <v>0.3729826129</v>
      </c>
      <c r="DT231" s="193">
        <f t="shared" si="1117"/>
        <v>0.4067837877</v>
      </c>
      <c r="DU231" s="193">
        <f t="shared" si="1117"/>
        <v>0.4148486187</v>
      </c>
      <c r="DV231" s="193">
        <f t="shared" si="1117"/>
        <v>0.4393501233</v>
      </c>
      <c r="DW231" s="193">
        <f t="shared" si="1117"/>
        <v>0.4121430961</v>
      </c>
      <c r="DX231" s="193">
        <f t="shared" si="1117"/>
        <v>0.4413268922</v>
      </c>
      <c r="DY231" s="193">
        <f t="shared" si="1117"/>
        <v>0.4302048914</v>
      </c>
      <c r="DZ231" s="193">
        <f t="shared" si="1117"/>
        <v>0.4023934471</v>
      </c>
      <c r="EA231" s="193">
        <f t="shared" si="1117"/>
        <v>0.3632827408</v>
      </c>
      <c r="EB231" s="193">
        <f t="shared" si="1117"/>
        <v>0.3322771252</v>
      </c>
      <c r="EC231" s="193">
        <f t="shared" si="1117"/>
        <v>0.254386741</v>
      </c>
      <c r="ED231" s="193">
        <f t="shared" si="1117"/>
        <v>0.1756451931</v>
      </c>
      <c r="EE231" s="193">
        <f t="shared" si="1117"/>
        <v>0.09589653665</v>
      </c>
      <c r="EF231" s="193">
        <f t="shared" si="1117"/>
        <v>0.016382876</v>
      </c>
      <c r="EG231" s="193">
        <f t="shared" si="1117"/>
        <v>0</v>
      </c>
      <c r="EH231" s="193">
        <f t="shared" si="1117"/>
        <v>0</v>
      </c>
      <c r="EI231" s="193">
        <f t="shared" si="1117"/>
        <v>0</v>
      </c>
      <c r="EJ231" s="193">
        <f t="shared" si="1117"/>
        <v>0</v>
      </c>
      <c r="EK231" s="193">
        <f t="shared" si="1117"/>
        <v>0</v>
      </c>
      <c r="EL231" s="193">
        <f t="shared" si="1117"/>
        <v>0</v>
      </c>
      <c r="EM231" s="193">
        <f t="shared" si="1117"/>
        <v>0</v>
      </c>
      <c r="EN231" s="193">
        <f t="shared" si="1117"/>
        <v>0</v>
      </c>
      <c r="EO231" s="193">
        <f t="shared" si="1117"/>
        <v>0</v>
      </c>
      <c r="EP231" s="193">
        <f t="shared" si="1117"/>
        <v>0</v>
      </c>
      <c r="EQ231" s="193">
        <f t="shared" si="1117"/>
        <v>0</v>
      </c>
      <c r="ER231" s="193">
        <f t="shared" si="1117"/>
        <v>0</v>
      </c>
      <c r="ES231" s="193">
        <f t="shared" si="1117"/>
        <v>0</v>
      </c>
      <c r="ET231" s="193">
        <f t="shared" si="1117"/>
        <v>0</v>
      </c>
      <c r="EU231" s="193">
        <f t="shared" si="19"/>
        <v>4.69902161</v>
      </c>
      <c r="EV231" s="193">
        <f t="shared" ref="EV231:GQ231" si="1118">BB231-CY231</f>
        <v>0</v>
      </c>
      <c r="EW231" s="193">
        <f t="shared" si="1118"/>
        <v>0</v>
      </c>
      <c r="EX231" s="193">
        <f t="shared" si="1118"/>
        <v>0</v>
      </c>
      <c r="EY231" s="193">
        <f t="shared" si="1118"/>
        <v>0</v>
      </c>
      <c r="EZ231" s="193">
        <f t="shared" si="1118"/>
        <v>0</v>
      </c>
      <c r="FA231" s="193">
        <f t="shared" si="1118"/>
        <v>0</v>
      </c>
      <c r="FB231" s="193">
        <f t="shared" si="1118"/>
        <v>0</v>
      </c>
      <c r="FC231" s="193">
        <f t="shared" si="1118"/>
        <v>0</v>
      </c>
      <c r="FD231" s="193">
        <f t="shared" si="1118"/>
        <v>0</v>
      </c>
      <c r="FE231" s="193">
        <f t="shared" si="1118"/>
        <v>0.002137688198</v>
      </c>
      <c r="FF231" s="193">
        <f t="shared" si="1118"/>
        <v>0.01543143668</v>
      </c>
      <c r="FG231" s="193">
        <f t="shared" si="1118"/>
        <v>0.03837479283</v>
      </c>
      <c r="FH231" s="193">
        <f t="shared" si="1118"/>
        <v>0.07741890265</v>
      </c>
      <c r="FI231" s="193">
        <f t="shared" si="1118"/>
        <v>0.131262352</v>
      </c>
      <c r="FJ231" s="193">
        <f t="shared" si="1118"/>
        <v>0.159045531</v>
      </c>
      <c r="FK231" s="193">
        <f t="shared" si="1118"/>
        <v>0.1778745989</v>
      </c>
      <c r="FL231" s="193">
        <f t="shared" si="1118"/>
        <v>0.1930981006</v>
      </c>
      <c r="FM231" s="193">
        <f t="shared" si="1118"/>
        <v>0.2131290239</v>
      </c>
      <c r="FN231" s="193">
        <f t="shared" si="1118"/>
        <v>0.2123277869</v>
      </c>
      <c r="FO231" s="193">
        <f t="shared" si="1118"/>
        <v>0.2087222207</v>
      </c>
      <c r="FP231" s="193">
        <f t="shared" si="1118"/>
        <v>0.2059178915</v>
      </c>
      <c r="FQ231" s="193">
        <f t="shared" si="1118"/>
        <v>0.2015110883</v>
      </c>
      <c r="FR231" s="193">
        <f t="shared" si="1118"/>
        <v>0.2035141807</v>
      </c>
      <c r="FS231" s="193">
        <f t="shared" si="1118"/>
        <v>0.1999086145</v>
      </c>
      <c r="FT231" s="193">
        <f t="shared" si="1118"/>
        <v>0.2043154176</v>
      </c>
      <c r="FU231" s="193">
        <f t="shared" si="1118"/>
        <v>0.199507996</v>
      </c>
      <c r="FV231" s="193">
        <f t="shared" si="1118"/>
        <v>0.1959024298</v>
      </c>
      <c r="FW231" s="193">
        <f t="shared" si="1118"/>
        <v>0.188290679</v>
      </c>
      <c r="FX231" s="193">
        <f t="shared" si="1118"/>
        <v>0.1850857312</v>
      </c>
      <c r="FY231" s="193">
        <f t="shared" si="1118"/>
        <v>0.1810795466</v>
      </c>
      <c r="FZ231" s="193">
        <f t="shared" si="1118"/>
        <v>0.1846851128</v>
      </c>
      <c r="GA231" s="193">
        <f t="shared" si="1118"/>
        <v>0.1938993375</v>
      </c>
      <c r="GB231" s="193">
        <f t="shared" si="1118"/>
        <v>0.2039147991</v>
      </c>
      <c r="GC231" s="193">
        <f t="shared" si="1118"/>
        <v>0.2231444855</v>
      </c>
      <c r="GD231" s="193">
        <f t="shared" si="1118"/>
        <v>0.1880221425</v>
      </c>
      <c r="GE231" s="193">
        <f t="shared" si="1118"/>
        <v>0.1385563207</v>
      </c>
      <c r="GF231" s="193">
        <f t="shared" si="1118"/>
        <v>0.09490986061</v>
      </c>
      <c r="GG231" s="193">
        <f t="shared" si="1118"/>
        <v>0.0529129475</v>
      </c>
      <c r="GH231" s="193">
        <f t="shared" si="1118"/>
        <v>0.02328705651</v>
      </c>
      <c r="GI231" s="193">
        <f t="shared" si="1118"/>
        <v>0.001792902347</v>
      </c>
      <c r="GJ231" s="193">
        <f t="shared" si="1118"/>
        <v>0.00004063584085</v>
      </c>
      <c r="GK231" s="193">
        <f t="shared" si="1118"/>
        <v>0</v>
      </c>
      <c r="GL231" s="193">
        <f t="shared" si="1118"/>
        <v>0</v>
      </c>
      <c r="GM231" s="193">
        <f t="shared" si="1118"/>
        <v>0</v>
      </c>
      <c r="GN231" s="193">
        <f t="shared" si="1118"/>
        <v>0</v>
      </c>
      <c r="GO231" s="193">
        <f t="shared" si="1118"/>
        <v>0</v>
      </c>
      <c r="GP231" s="193">
        <f t="shared" si="1118"/>
        <v>0</v>
      </c>
      <c r="GQ231" s="193">
        <f t="shared" si="1118"/>
        <v>0</v>
      </c>
      <c r="GR231" s="193">
        <f t="shared" si="21"/>
        <v>4.354154482</v>
      </c>
      <c r="GS231" s="193">
        <f t="shared" ref="GS231:IN231" si="1119">E231-EV231</f>
        <v>0.1490300693</v>
      </c>
      <c r="GT231" s="193">
        <f t="shared" si="1119"/>
        <v>0.1362102784</v>
      </c>
      <c r="GU231" s="193">
        <f t="shared" si="1119"/>
        <v>0.1221886321</v>
      </c>
      <c r="GV231" s="193">
        <f t="shared" si="1119"/>
        <v>0.1145768812</v>
      </c>
      <c r="GW231" s="193">
        <f t="shared" si="1119"/>
        <v>0.111772552</v>
      </c>
      <c r="GX231" s="193">
        <f t="shared" si="1119"/>
        <v>0.1081669858</v>
      </c>
      <c r="GY231" s="193">
        <f t="shared" si="1119"/>
        <v>0.1053626565</v>
      </c>
      <c r="GZ231" s="193">
        <f t="shared" si="1119"/>
        <v>0.1041608011</v>
      </c>
      <c r="HA231" s="193">
        <f t="shared" si="1119"/>
        <v>0.1045614196</v>
      </c>
      <c r="HB231" s="193">
        <f t="shared" si="1119"/>
        <v>0.1032249683</v>
      </c>
      <c r="HC231" s="193">
        <f t="shared" si="1119"/>
        <v>0.09313616757</v>
      </c>
      <c r="HD231" s="193">
        <f t="shared" si="1119"/>
        <v>0.07580146994</v>
      </c>
      <c r="HE231" s="193">
        <f t="shared" si="1119"/>
        <v>0.04396849251</v>
      </c>
      <c r="HF231" s="193">
        <f t="shared" si="1119"/>
        <v>0.007351637198</v>
      </c>
      <c r="HG231" s="193">
        <f t="shared" si="1119"/>
        <v>0</v>
      </c>
      <c r="HH231" s="193">
        <f t="shared" si="1119"/>
        <v>0</v>
      </c>
      <c r="HI231" s="193">
        <f t="shared" si="1119"/>
        <v>0</v>
      </c>
      <c r="HJ231" s="193">
        <f t="shared" si="1119"/>
        <v>0</v>
      </c>
      <c r="HK231" s="193">
        <f t="shared" si="1119"/>
        <v>0</v>
      </c>
      <c r="HL231" s="193">
        <f t="shared" si="1119"/>
        <v>0</v>
      </c>
      <c r="HM231" s="193">
        <f t="shared" si="1119"/>
        <v>0</v>
      </c>
      <c r="HN231" s="193">
        <f t="shared" si="1119"/>
        <v>0</v>
      </c>
      <c r="HO231" s="193">
        <f t="shared" si="1119"/>
        <v>0</v>
      </c>
      <c r="HP231" s="193">
        <f t="shared" si="1119"/>
        <v>0</v>
      </c>
      <c r="HQ231" s="193">
        <f t="shared" si="1119"/>
        <v>0</v>
      </c>
      <c r="HR231" s="193">
        <f t="shared" si="1119"/>
        <v>0</v>
      </c>
      <c r="HS231" s="193">
        <f t="shared" si="1119"/>
        <v>0</v>
      </c>
      <c r="HT231" s="193">
        <f t="shared" si="1119"/>
        <v>0</v>
      </c>
      <c r="HU231" s="193">
        <f t="shared" si="1119"/>
        <v>0</v>
      </c>
      <c r="HV231" s="193">
        <f t="shared" si="1119"/>
        <v>0</v>
      </c>
      <c r="HW231" s="193">
        <f t="shared" si="1119"/>
        <v>0</v>
      </c>
      <c r="HX231" s="193">
        <f t="shared" si="1119"/>
        <v>0</v>
      </c>
      <c r="HY231" s="193">
        <f t="shared" si="1119"/>
        <v>0</v>
      </c>
      <c r="HZ231" s="193">
        <f t="shared" si="1119"/>
        <v>0</v>
      </c>
      <c r="IA231" s="193">
        <f t="shared" si="1119"/>
        <v>0.06917491258</v>
      </c>
      <c r="IB231" s="193">
        <f t="shared" si="1119"/>
        <v>0.1306592884</v>
      </c>
      <c r="IC231" s="193">
        <f t="shared" si="1119"/>
        <v>0.1723026561</v>
      </c>
      <c r="ID231" s="193">
        <f t="shared" si="1119"/>
        <v>0.2195076093</v>
      </c>
      <c r="IE231" s="193">
        <f t="shared" si="1119"/>
        <v>0.2431242233</v>
      </c>
      <c r="IF231" s="193">
        <f t="shared" si="1119"/>
        <v>0.2598109559</v>
      </c>
      <c r="IG231" s="193">
        <f t="shared" si="1119"/>
        <v>0.2615632224</v>
      </c>
      <c r="IH231" s="193">
        <f t="shared" si="1119"/>
        <v>0.258799529</v>
      </c>
      <c r="II231" s="193">
        <f t="shared" si="1119"/>
        <v>0.2608026213</v>
      </c>
      <c r="IJ231" s="193">
        <f t="shared" si="1119"/>
        <v>0.2547933443</v>
      </c>
      <c r="IK231" s="193">
        <f t="shared" si="1119"/>
        <v>0.2503865412</v>
      </c>
      <c r="IL231" s="193">
        <f t="shared" si="1119"/>
        <v>0.2247469594</v>
      </c>
      <c r="IM231" s="193">
        <f t="shared" si="1119"/>
        <v>0.199507996</v>
      </c>
      <c r="IN231" s="193">
        <f t="shared" si="1119"/>
        <v>0.1694616111</v>
      </c>
      <c r="IO231" s="193">
        <f t="shared" si="23"/>
        <v>2.97464147</v>
      </c>
      <c r="IP231" s="193">
        <f t="shared" si="29"/>
        <v>1.898769794</v>
      </c>
      <c r="IQ231" s="193">
        <f t="shared" ref="IQ231:KK231" si="1120">MAX((MIN(CZ231+IP231,$IO$7))-GT231,0)</f>
        <v>1.762559516</v>
      </c>
      <c r="IR231" s="193">
        <f t="shared" si="1120"/>
        <v>1.640370884</v>
      </c>
      <c r="IS231" s="193">
        <f t="shared" si="1120"/>
        <v>1.525794002</v>
      </c>
      <c r="IT231" s="193">
        <f t="shared" si="1120"/>
        <v>1.41402145</v>
      </c>
      <c r="IU231" s="193">
        <f t="shared" si="1120"/>
        <v>1.305854465</v>
      </c>
      <c r="IV231" s="193">
        <f t="shared" si="1120"/>
        <v>1.200491808</v>
      </c>
      <c r="IW231" s="193">
        <f t="shared" si="1120"/>
        <v>1.096331007</v>
      </c>
      <c r="IX231" s="193">
        <f t="shared" si="1120"/>
        <v>0.9917695874</v>
      </c>
      <c r="IY231" s="193">
        <f t="shared" si="1120"/>
        <v>0.888544619</v>
      </c>
      <c r="IZ231" s="193">
        <f t="shared" si="1120"/>
        <v>0.7954084515</v>
      </c>
      <c r="JA231" s="193">
        <f t="shared" si="1120"/>
        <v>0.7196069815</v>
      </c>
      <c r="JB231" s="193">
        <f t="shared" si="1120"/>
        <v>0.675638489</v>
      </c>
      <c r="JC231" s="193">
        <f t="shared" si="1120"/>
        <v>0.6682868518</v>
      </c>
      <c r="JD231" s="193">
        <f t="shared" si="1120"/>
        <v>0.6926560277</v>
      </c>
      <c r="JE231" s="193">
        <f t="shared" si="1120"/>
        <v>0.7489252948</v>
      </c>
      <c r="JF231" s="193">
        <f t="shared" si="1120"/>
        <v>0.8619187658</v>
      </c>
      <c r="JG231" s="193">
        <f t="shared" si="1120"/>
        <v>1.041500095</v>
      </c>
      <c r="JH231" s="193">
        <f t="shared" si="1120"/>
        <v>1.299230767</v>
      </c>
      <c r="JI231" s="193">
        <f t="shared" si="1120"/>
        <v>1.612715161</v>
      </c>
      <c r="JJ231" s="193">
        <f t="shared" si="1120"/>
        <v>1.985697773</v>
      </c>
      <c r="JK231" s="193">
        <f t="shared" si="1120"/>
        <v>2.392481561</v>
      </c>
      <c r="JL231" s="193">
        <f t="shared" si="1120"/>
        <v>2.80733018</v>
      </c>
      <c r="JM231" s="193">
        <f t="shared" si="1120"/>
        <v>3.246680303</v>
      </c>
      <c r="JN231" s="193">
        <f t="shared" si="1120"/>
        <v>3.658823399</v>
      </c>
      <c r="JO231" s="193">
        <f t="shared" si="1120"/>
        <v>4.100150291</v>
      </c>
      <c r="JP231" s="193">
        <f t="shared" si="1120"/>
        <v>4.530355183</v>
      </c>
      <c r="JQ231" s="193">
        <f t="shared" si="1120"/>
        <v>4.93274863</v>
      </c>
      <c r="JR231" s="193">
        <f t="shared" si="1120"/>
        <v>5</v>
      </c>
      <c r="JS231" s="193">
        <f t="shared" si="1120"/>
        <v>5</v>
      </c>
      <c r="JT231" s="193">
        <f t="shared" si="1120"/>
        <v>5</v>
      </c>
      <c r="JU231" s="193">
        <f t="shared" si="1120"/>
        <v>5</v>
      </c>
      <c r="JV231" s="193">
        <f t="shared" si="1120"/>
        <v>5</v>
      </c>
      <c r="JW231" s="193">
        <f t="shared" si="1120"/>
        <v>5</v>
      </c>
      <c r="JX231" s="193">
        <f t="shared" si="1120"/>
        <v>4.930825087</v>
      </c>
      <c r="JY231" s="193">
        <f t="shared" si="1120"/>
        <v>4.800165799</v>
      </c>
      <c r="JZ231" s="193">
        <f t="shared" si="1120"/>
        <v>4.627863143</v>
      </c>
      <c r="KA231" s="193">
        <f t="shared" si="1120"/>
        <v>4.408355534</v>
      </c>
      <c r="KB231" s="193">
        <f t="shared" si="1120"/>
        <v>4.16523131</v>
      </c>
      <c r="KC231" s="193">
        <f t="shared" si="1120"/>
        <v>3.905420354</v>
      </c>
      <c r="KD231" s="193">
        <f t="shared" si="1120"/>
        <v>3.643857132</v>
      </c>
      <c r="KE231" s="193">
        <f t="shared" si="1120"/>
        <v>3.385057603</v>
      </c>
      <c r="KF231" s="193">
        <f t="shared" si="1120"/>
        <v>3.124254982</v>
      </c>
      <c r="KG231" s="193">
        <f t="shared" si="1120"/>
        <v>2.869461637</v>
      </c>
      <c r="KH231" s="193">
        <f t="shared" si="1120"/>
        <v>2.619075096</v>
      </c>
      <c r="KI231" s="193">
        <f t="shared" si="1120"/>
        <v>2.394328137</v>
      </c>
      <c r="KJ231" s="193">
        <f t="shared" si="1120"/>
        <v>2.194820141</v>
      </c>
      <c r="KK231" s="193">
        <f t="shared" si="1120"/>
        <v>2.02535853</v>
      </c>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row>
    <row r="232" ht="14.25" customHeight="1">
      <c r="A232" s="1">
        <v>8.0</v>
      </c>
      <c r="B232" s="1">
        <f t="shared" ref="B232:C232" si="1121">B231+1</f>
        <v>222</v>
      </c>
      <c r="C232" s="267">
        <f t="shared" si="1121"/>
        <v>43687</v>
      </c>
      <c r="D232" s="193">
        <f t="shared" si="15"/>
        <v>9.085225569</v>
      </c>
      <c r="E232" s="193">
        <f>(SUMIFS(Profile!$F$2:$F$17521,Profile!$B$2:$B$17521,$B232,Profile!$C$2:$C$17521,E$8))*$C$6</f>
        <v>0.1498313062</v>
      </c>
      <c r="F232" s="193">
        <f>(SUMIFS(Profile!$F$2:$F$17521,Profile!$B$2:$B$17521,$B232,Profile!$C$2:$C$17521,F$8))*$C$6</f>
        <v>0.1390146077</v>
      </c>
      <c r="G232" s="193">
        <f>(SUMIFS(Profile!$F$2:$F$17521,Profile!$B$2:$B$17521,$B232,Profile!$C$2:$C$17521,G$8))*$C$6</f>
        <v>0.1241917244</v>
      </c>
      <c r="H232" s="193">
        <f>(SUMIFS(Profile!$F$2:$F$17521,Profile!$B$2:$B$17521,$B232,Profile!$C$2:$C$17521,H$8))*$C$6</f>
        <v>0.1149774997</v>
      </c>
      <c r="I232" s="193">
        <f>(SUMIFS(Profile!$F$2:$F$17521,Profile!$B$2:$B$17521,$B232,Profile!$C$2:$C$17521,I$8))*$C$6</f>
        <v>0.1125737889</v>
      </c>
      <c r="J232" s="193">
        <f>(SUMIFS(Profile!$F$2:$F$17521,Profile!$B$2:$B$17521,$B232,Profile!$C$2:$C$17521,J$8))*$C$6</f>
        <v>0.1097694597</v>
      </c>
      <c r="K232" s="193">
        <f>(SUMIFS(Profile!$F$2:$F$17521,Profile!$B$2:$B$17521,$B232,Profile!$C$2:$C$17521,K$8))*$C$6</f>
        <v>0.1053626565</v>
      </c>
      <c r="L232" s="193">
        <f>(SUMIFS(Profile!$F$2:$F$17521,Profile!$B$2:$B$17521,$B232,Profile!$C$2:$C$17521,L$8))*$C$6</f>
        <v>0.105763275</v>
      </c>
      <c r="M232" s="193">
        <f>(SUMIFS(Profile!$F$2:$F$17521,Profile!$B$2:$B$17521,$B232,Profile!$C$2:$C$17521,M$8))*$C$6</f>
        <v>0.105763275</v>
      </c>
      <c r="N232" s="193">
        <f>(SUMIFS(Profile!$F$2:$F$17521,Profile!$B$2:$B$17521,$B232,Profile!$C$2:$C$17521,N$8))*$C$6</f>
        <v>0.1077663673</v>
      </c>
      <c r="O232" s="193">
        <f>(SUMIFS(Profile!$F$2:$F$17521,Profile!$B$2:$B$17521,$B232,Profile!$C$2:$C$17521,O$8))*$C$6</f>
        <v>0.1093688412</v>
      </c>
      <c r="P232" s="193">
        <f>(SUMIFS(Profile!$F$2:$F$17521,Profile!$B$2:$B$17521,$B232,Profile!$C$2:$C$17521,P$8))*$C$6</f>
        <v>0.1149774997</v>
      </c>
      <c r="Q232" s="193">
        <f>(SUMIFS(Profile!$F$2:$F$17521,Profile!$B$2:$B$17521,$B232,Profile!$C$2:$C$17521,Q$8))*$C$6</f>
        <v>0.1245923429</v>
      </c>
      <c r="R232" s="193">
        <f>(SUMIFS(Profile!$F$2:$F$17521,Profile!$B$2:$B$17521,$B232,Profile!$C$2:$C$17521,R$8))*$C$6</f>
        <v>0.1402164631</v>
      </c>
      <c r="S232" s="193">
        <f>(SUMIFS(Profile!$F$2:$F$17521,Profile!$B$2:$B$17521,$B232,Profile!$C$2:$C$17521,S$8))*$C$6</f>
        <v>0.1578436756</v>
      </c>
      <c r="T232" s="193">
        <f>(SUMIFS(Profile!$F$2:$F$17521,Profile!$B$2:$B$17521,$B232,Profile!$C$2:$C$17521,T$8))*$C$6</f>
        <v>0.1798776912</v>
      </c>
      <c r="U232" s="193">
        <f>(SUMIFS(Profile!$F$2:$F$17521,Profile!$B$2:$B$17521,$B232,Profile!$C$2:$C$17521,U$8))*$C$6</f>
        <v>0.1947005744</v>
      </c>
      <c r="V232" s="193">
        <f>(SUMIFS(Profile!$F$2:$F$17521,Profile!$B$2:$B$17521,$B232,Profile!$C$2:$C$17521,V$8))*$C$6</f>
        <v>0.2027129437</v>
      </c>
      <c r="W232" s="193">
        <f>(SUMIFS(Profile!$F$2:$F$17521,Profile!$B$2:$B$17521,$B232,Profile!$C$2:$C$17521,W$8))*$C$6</f>
        <v>0.2143308792</v>
      </c>
      <c r="X232" s="193">
        <f>(SUMIFS(Profile!$F$2:$F$17521,Profile!$B$2:$B$17521,$B232,Profile!$C$2:$C$17521,X$8))*$C$6</f>
        <v>0.2155327346</v>
      </c>
      <c r="Y232" s="193">
        <f>(SUMIFS(Profile!$F$2:$F$17521,Profile!$B$2:$B$17521,$B232,Profile!$C$2:$C$17521,Y$8))*$C$6</f>
        <v>0.2063185099</v>
      </c>
      <c r="Z232" s="193">
        <f>(SUMIFS(Profile!$F$2:$F$17521,Profile!$B$2:$B$17521,$B232,Profile!$C$2:$C$17521,Z$8))*$C$6</f>
        <v>0.2007098514</v>
      </c>
      <c r="AA232" s="193">
        <f>(SUMIFS(Profile!$F$2:$F$17521,Profile!$B$2:$B$17521,$B232,Profile!$C$2:$C$17521,AA$8))*$C$6</f>
        <v>0.2007098514</v>
      </c>
      <c r="AB232" s="193">
        <f>(SUMIFS(Profile!$F$2:$F$17521,Profile!$B$2:$B$17521,$B232,Profile!$C$2:$C$17521,AB$8))*$C$6</f>
        <v>0.1955018114</v>
      </c>
      <c r="AC232" s="193">
        <f>(SUMIFS(Profile!$F$2:$F$17521,Profile!$B$2:$B$17521,$B232,Profile!$C$2:$C$17521,AC$8))*$C$6</f>
        <v>0.2051166545</v>
      </c>
      <c r="AD232" s="193">
        <f>(SUMIFS(Profile!$F$2:$F$17521,Profile!$B$2:$B$17521,$B232,Profile!$C$2:$C$17521,AD$8))*$C$6</f>
        <v>0.2031135622</v>
      </c>
      <c r="AE232" s="193">
        <f>(SUMIFS(Profile!$F$2:$F$17521,Profile!$B$2:$B$17521,$B232,Profile!$C$2:$C$17521,AE$8))*$C$6</f>
        <v>0.1959024298</v>
      </c>
      <c r="AF232" s="193">
        <f>(SUMIFS(Profile!$F$2:$F$17521,Profile!$B$2:$B$17521,$B232,Profile!$C$2:$C$17521,AF$8))*$C$6</f>
        <v>0.1862875866</v>
      </c>
      <c r="AG232" s="193">
        <f>(SUMIFS(Profile!$F$2:$F$17521,Profile!$B$2:$B$17521,$B232,Profile!$C$2:$C$17521,AG$8))*$C$6</f>
        <v>0.1810795466</v>
      </c>
      <c r="AH232" s="193">
        <f>(SUMIFS(Profile!$F$2:$F$17521,Profile!$B$2:$B$17521,$B232,Profile!$C$2:$C$17521,AH$8))*$C$6</f>
        <v>0.1838838758</v>
      </c>
      <c r="AI232" s="193">
        <f>(SUMIFS(Profile!$F$2:$F$17521,Profile!$B$2:$B$17521,$B232,Profile!$C$2:$C$17521,AI$8))*$C$6</f>
        <v>0.188290679</v>
      </c>
      <c r="AJ232" s="193">
        <f>(SUMIFS(Profile!$F$2:$F$17521,Profile!$B$2:$B$17521,$B232,Profile!$C$2:$C$17521,AJ$8))*$C$6</f>
        <v>0.1890919159</v>
      </c>
      <c r="AK232" s="193">
        <f>(SUMIFS(Profile!$F$2:$F$17521,Profile!$B$2:$B$17521,$B232,Profile!$C$2:$C$17521,AK$8))*$C$6</f>
        <v>0.2007098514</v>
      </c>
      <c r="AL232" s="193">
        <f>(SUMIFS(Profile!$F$2:$F$17521,Profile!$B$2:$B$17521,$B232,Profile!$C$2:$C$17521,AL$8))*$C$6</f>
        <v>0.2199395378</v>
      </c>
      <c r="AM232" s="193">
        <f>(SUMIFS(Profile!$F$2:$F$17521,Profile!$B$2:$B$17521,$B232,Profile!$C$2:$C$17521,AM$8))*$C$6</f>
        <v>0.2523896335</v>
      </c>
      <c r="AN232" s="193">
        <f>(SUMIFS(Profile!$F$2:$F$17521,Profile!$B$2:$B$17521,$B232,Profile!$C$2:$C$17521,AN$8))*$C$6</f>
        <v>0.2648088059</v>
      </c>
      <c r="AO232" s="193">
        <f>(SUMIFS(Profile!$F$2:$F$17521,Profile!$B$2:$B$17521,$B232,Profile!$C$2:$C$17521,AO$8))*$C$6</f>
        <v>0.2668118983</v>
      </c>
      <c r="AP232" s="193">
        <f>(SUMIFS(Profile!$F$2:$F$17521,Profile!$B$2:$B$17521,$B232,Profile!$C$2:$C$17521,AP$8))*$C$6</f>
        <v>0.2740230307</v>
      </c>
      <c r="AQ232" s="193">
        <f>(SUMIFS(Profile!$F$2:$F$17521,Profile!$B$2:$B$17521,$B232,Profile!$C$2:$C$17521,AQ$8))*$C$6</f>
        <v>0.2668118983</v>
      </c>
      <c r="AR232" s="193">
        <f>(SUMIFS(Profile!$F$2:$F$17521,Profile!$B$2:$B$17521,$B232,Profile!$C$2:$C$17521,AR$8))*$C$6</f>
        <v>0.270016846</v>
      </c>
      <c r="AS232" s="193">
        <f>(SUMIFS(Profile!$F$2:$F$17521,Profile!$B$2:$B$17521,$B232,Profile!$C$2:$C$17521,AS$8))*$C$6</f>
        <v>0.2676131352</v>
      </c>
      <c r="AT232" s="193">
        <f>(SUMIFS(Profile!$F$2:$F$17521,Profile!$B$2:$B$17521,$B232,Profile!$C$2:$C$17521,AT$8))*$C$6</f>
        <v>0.2632063321</v>
      </c>
      <c r="AU232" s="193">
        <f>(SUMIFS(Profile!$F$2:$F$17521,Profile!$B$2:$B$17521,$B232,Profile!$C$2:$C$17521,AU$8))*$C$6</f>
        <v>0.2712187014</v>
      </c>
      <c r="AV232" s="193">
        <f>(SUMIFS(Profile!$F$2:$F$17521,Profile!$B$2:$B$17521,$B232,Profile!$C$2:$C$17521,AV$8))*$C$6</f>
        <v>0.258799529</v>
      </c>
      <c r="AW232" s="193">
        <f>(SUMIFS(Profile!$F$2:$F$17521,Profile!$B$2:$B$17521,$B232,Profile!$C$2:$C$17521,AW$8))*$C$6</f>
        <v>0.2471815935</v>
      </c>
      <c r="AX232" s="193">
        <f>(SUMIFS(Profile!$F$2:$F$17521,Profile!$B$2:$B$17521,$B232,Profile!$C$2:$C$17521,AX$8))*$C$6</f>
        <v>0.2243463409</v>
      </c>
      <c r="AY232" s="193">
        <f>(SUMIFS(Profile!$F$2:$F$17521,Profile!$B$2:$B$17521,$B232,Profile!$C$2:$C$17521,AY$8))*$C$6</f>
        <v>0.2023123253</v>
      </c>
      <c r="AZ232" s="193">
        <f>(SUMIFS(Profile!$F$2:$F$17521,Profile!$B$2:$B$17521,$B232,Profile!$C$2:$C$17521,AZ$8))*$C$6</f>
        <v>0.1698622295</v>
      </c>
      <c r="BA232" s="193">
        <f t="shared" si="16"/>
        <v>11.90373955</v>
      </c>
      <c r="BB232" s="193">
        <f>(SUMIFS(Profile!$E$2:$E$17521,Profile!$B$2:$B$17521,$B232,Profile!$C$2:$C$17521,BB$8))*$C$9</f>
        <v>0</v>
      </c>
      <c r="BC232" s="193">
        <f>(SUMIFS(Profile!$E$2:$E$17521,Profile!$B$2:$B$17521,$B232,Profile!$C$2:$C$17521,BC$8))*$C$9</f>
        <v>0</v>
      </c>
      <c r="BD232" s="193">
        <f>(SUMIFS(Profile!$E$2:$E$17521,Profile!$B$2:$B$17521,$B232,Profile!$C$2:$C$17521,BD$8))*$C$9</f>
        <v>0</v>
      </c>
      <c r="BE232" s="193">
        <f>(SUMIFS(Profile!$E$2:$E$17521,Profile!$B$2:$B$17521,$B232,Profile!$C$2:$C$17521,BE$8))*$C$9</f>
        <v>0</v>
      </c>
      <c r="BF232" s="193">
        <f>(SUMIFS(Profile!$E$2:$E$17521,Profile!$B$2:$B$17521,$B232,Profile!$C$2:$C$17521,BF$8))*$C$9</f>
        <v>0</v>
      </c>
      <c r="BG232" s="193">
        <f>(SUMIFS(Profile!$E$2:$E$17521,Profile!$B$2:$B$17521,$B232,Profile!$C$2:$C$17521,BG$8))*$C$9</f>
        <v>0</v>
      </c>
      <c r="BH232" s="193">
        <f>(SUMIFS(Profile!$E$2:$E$17521,Profile!$B$2:$B$17521,$B232,Profile!$C$2:$C$17521,BH$8))*$C$9</f>
        <v>0</v>
      </c>
      <c r="BI232" s="193">
        <f>(SUMIFS(Profile!$E$2:$E$17521,Profile!$B$2:$B$17521,$B232,Profile!$C$2:$C$17521,BI$8))*$C$9</f>
        <v>0</v>
      </c>
      <c r="BJ232" s="193">
        <f>(SUMIFS(Profile!$E$2:$E$17521,Profile!$B$2:$B$17521,$B232,Profile!$C$2:$C$17521,BJ$8))*$C$9</f>
        <v>0</v>
      </c>
      <c r="BK232" s="193">
        <f>(SUMIFS(Profile!$E$2:$E$17521,Profile!$B$2:$B$17521,$B232,Profile!$C$2:$C$17521,BK$8))*$C$9</f>
        <v>0.002401288263</v>
      </c>
      <c r="BL232" s="193">
        <f>(SUMIFS(Profile!$E$2:$E$17521,Profile!$B$2:$B$17521,$B232,Profile!$C$2:$C$17521,BL$8))*$C$9</f>
        <v>0.01631638374</v>
      </c>
      <c r="BM232" s="193">
        <f>(SUMIFS(Profile!$E$2:$E$17521,Profile!$B$2:$B$17521,$B232,Profile!$C$2:$C$17521,BM$8))*$C$9</f>
        <v>0.04289236348</v>
      </c>
      <c r="BN232" s="193">
        <f>(SUMIFS(Profile!$E$2:$E$17521,Profile!$B$2:$B$17521,$B232,Profile!$C$2:$C$17521,BN$8))*$C$9</f>
        <v>0.0915579144</v>
      </c>
      <c r="BO232" s="193">
        <f>(SUMIFS(Profile!$E$2:$E$17521,Profile!$B$2:$B$17521,$B232,Profile!$C$2:$C$17521,BO$8))*$C$9</f>
        <v>0.1563845955</v>
      </c>
      <c r="BP232" s="193">
        <f>(SUMIFS(Profile!$E$2:$E$17521,Profile!$B$2:$B$17521,$B232,Profile!$C$2:$C$17521,BP$8))*$C$9</f>
        <v>0.2283574568</v>
      </c>
      <c r="BQ232" s="193">
        <f>(SUMIFS(Profile!$E$2:$E$17521,Profile!$B$2:$B$17521,$B232,Profile!$C$2:$C$17521,BQ$8))*$C$9</f>
        <v>0.2858616416</v>
      </c>
      <c r="BR232" s="193">
        <f>(SUMIFS(Profile!$E$2:$E$17521,Profile!$B$2:$B$17521,$B232,Profile!$C$2:$C$17521,BR$8))*$C$9</f>
        <v>0.3764413642</v>
      </c>
      <c r="BS232" s="193">
        <f>(SUMIFS(Profile!$E$2:$E$17521,Profile!$B$2:$B$17521,$B232,Profile!$C$2:$C$17521,BS$8))*$C$9</f>
        <v>0.4637672138</v>
      </c>
      <c r="BT232" s="193">
        <f>(SUMIFS(Profile!$E$2:$E$17521,Profile!$B$2:$B$17521,$B232,Profile!$C$2:$C$17521,BT$8))*$C$9</f>
        <v>0.5688773536</v>
      </c>
      <c r="BU232" s="193">
        <f>(SUMIFS(Profile!$E$2:$E$17521,Profile!$B$2:$B$17521,$B232,Profile!$C$2:$C$17521,BU$8))*$C$9</f>
        <v>0.6209066119</v>
      </c>
      <c r="BV232" s="193">
        <f>(SUMIFS(Profile!$E$2:$E$17521,Profile!$B$2:$B$17521,$B232,Profile!$C$2:$C$17521,BV$8))*$C$9</f>
        <v>0.6964512072</v>
      </c>
      <c r="BW232" s="193">
        <f>(SUMIFS(Profile!$E$2:$E$17521,Profile!$B$2:$B$17521,$B232,Profile!$C$2:$C$17521,BW$8))*$C$9</f>
        <v>0.735107444</v>
      </c>
      <c r="BX232" s="193">
        <f>(SUMIFS(Profile!$E$2:$E$17521,Profile!$B$2:$B$17521,$B232,Profile!$C$2:$C$17521,BX$8))*$C$9</f>
        <v>0.7540183614</v>
      </c>
      <c r="BY232" s="193">
        <f>(SUMIFS(Profile!$E$2:$E$17521,Profile!$B$2:$B$17521,$B232,Profile!$C$2:$C$17521,BY$8))*$C$9</f>
        <v>0.7401080116</v>
      </c>
      <c r="BZ232" s="193">
        <f>(SUMIFS(Profile!$E$2:$E$17521,Profile!$B$2:$B$17521,$B232,Profile!$C$2:$C$17521,BZ$8))*$C$9</f>
        <v>0.7120439453</v>
      </c>
      <c r="CA232" s="193">
        <f>(SUMIFS(Profile!$E$2:$E$17521,Profile!$B$2:$B$17521,$B232,Profile!$C$2:$C$17521,CA$8))*$C$9</f>
        <v>0.7602143047</v>
      </c>
      <c r="CB232" s="193">
        <f>(SUMIFS(Profile!$E$2:$E$17521,Profile!$B$2:$B$17521,$B232,Profile!$C$2:$C$17521,CB$8))*$C$9</f>
        <v>0.7431149977</v>
      </c>
      <c r="CC232" s="193">
        <f>(SUMIFS(Profile!$E$2:$E$17521,Profile!$B$2:$B$17521,$B232,Profile!$C$2:$C$17521,CC$8))*$C$9</f>
        <v>0.6844587191</v>
      </c>
      <c r="CD232" s="193">
        <f>(SUMIFS(Profile!$E$2:$E$17521,Profile!$B$2:$B$17521,$B232,Profile!$C$2:$C$17521,CD$8))*$C$9</f>
        <v>0.641752008</v>
      </c>
      <c r="CE232" s="193">
        <f>(SUMIFS(Profile!$E$2:$E$17521,Profile!$B$2:$B$17521,$B232,Profile!$C$2:$C$17521,CE$8))*$C$9</f>
        <v>0.5864441888</v>
      </c>
      <c r="CF232" s="193">
        <f>(SUMIFS(Profile!$E$2:$E$17521,Profile!$B$2:$B$17521,$B232,Profile!$C$2:$C$17521,CF$8))*$C$9</f>
        <v>0.4813205134</v>
      </c>
      <c r="CG232" s="193">
        <f>(SUMIFS(Profile!$E$2:$E$17521,Profile!$B$2:$B$17521,$B232,Profile!$C$2:$C$17521,CG$8))*$C$9</f>
        <v>0.3972496254</v>
      </c>
      <c r="CH232" s="193">
        <f>(SUMIFS(Profile!$E$2:$E$17521,Profile!$B$2:$B$17521,$B232,Profile!$C$2:$C$17521,CH$8))*$C$9</f>
        <v>0.3110840532</v>
      </c>
      <c r="CI232" s="193">
        <f>(SUMIFS(Profile!$E$2:$E$17521,Profile!$B$2:$B$17521,$B232,Profile!$C$2:$C$17521,CI$8))*$C$9</f>
        <v>0.2473901349</v>
      </c>
      <c r="CJ232" s="193">
        <f>(SUMIFS(Profile!$E$2:$E$17521,Profile!$B$2:$B$17521,$B232,Profile!$C$2:$C$17521,CJ$8))*$C$9</f>
        <v>0.201743224</v>
      </c>
      <c r="CK232" s="193">
        <f>(SUMIFS(Profile!$E$2:$E$17521,Profile!$B$2:$B$17521,$B232,Profile!$C$2:$C$17521,CK$8))*$C$9</f>
        <v>0.1524609325</v>
      </c>
      <c r="CL232" s="193">
        <f>(SUMIFS(Profile!$E$2:$E$17521,Profile!$B$2:$B$17521,$B232,Profile!$C$2:$C$17521,CL$8))*$C$9</f>
        <v>0.101277491</v>
      </c>
      <c r="CM232" s="193">
        <f>(SUMIFS(Profile!$E$2:$E$17521,Profile!$B$2:$B$17521,$B232,Profile!$C$2:$C$17521,CM$8))*$C$9</f>
        <v>0.0593591664</v>
      </c>
      <c r="CN232" s="193">
        <f>(SUMIFS(Profile!$E$2:$E$17521,Profile!$B$2:$B$17521,$B232,Profile!$C$2:$C$17521,CN$8))*$C$9</f>
        <v>0.0298544289</v>
      </c>
      <c r="CO232" s="193">
        <f>(SUMIFS(Profile!$E$2:$E$17521,Profile!$B$2:$B$17521,$B232,Profile!$C$2:$C$17521,CO$8))*$C$9</f>
        <v>0.007570604859</v>
      </c>
      <c r="CP232" s="193">
        <f>(SUMIFS(Profile!$E$2:$E$17521,Profile!$B$2:$B$17521,$B232,Profile!$C$2:$C$17521,CP$8))*$C$9</f>
        <v>0.004701824792</v>
      </c>
      <c r="CQ232" s="193">
        <f>(SUMIFS(Profile!$E$2:$E$17521,Profile!$B$2:$B$17521,$B232,Profile!$C$2:$C$17521,CQ$8))*$C$9</f>
        <v>0.002250173405</v>
      </c>
      <c r="CR232" s="193">
        <f>(SUMIFS(Profile!$E$2:$E$17521,Profile!$B$2:$B$17521,$B232,Profile!$C$2:$C$17521,CR$8))*$C$9</f>
        <v>0</v>
      </c>
      <c r="CS232" s="193">
        <f>(SUMIFS(Profile!$E$2:$E$17521,Profile!$B$2:$B$17521,$B232,Profile!$C$2:$C$17521,CS$8))*$C$9</f>
        <v>0</v>
      </c>
      <c r="CT232" s="193">
        <f>(SUMIFS(Profile!$E$2:$E$17521,Profile!$B$2:$B$17521,$B232,Profile!$C$2:$C$17521,CT$8))*$C$9</f>
        <v>0</v>
      </c>
      <c r="CU232" s="193">
        <f>(SUMIFS(Profile!$E$2:$E$17521,Profile!$B$2:$B$17521,$B232,Profile!$C$2:$C$17521,CU$8))*$C$9</f>
        <v>0</v>
      </c>
      <c r="CV232" s="193">
        <f>(SUMIFS(Profile!$E$2:$E$17521,Profile!$B$2:$B$17521,$B232,Profile!$C$2:$C$17521,CV$8))*$C$9</f>
        <v>0</v>
      </c>
      <c r="CW232" s="193">
        <f>(SUMIFS(Profile!$E$2:$E$17521,Profile!$B$2:$B$17521,$B232,Profile!$C$2:$C$17521,CW$8))*$C$9</f>
        <v>0</v>
      </c>
      <c r="CX232" s="193">
        <f t="shared" si="17"/>
        <v>7.129483126</v>
      </c>
      <c r="CY232" s="193">
        <f t="shared" ref="CY232:ET232" si="1122">MAX(BB232-E232,0)</f>
        <v>0</v>
      </c>
      <c r="CZ232" s="193">
        <f t="shared" si="1122"/>
        <v>0</v>
      </c>
      <c r="DA232" s="193">
        <f t="shared" si="1122"/>
        <v>0</v>
      </c>
      <c r="DB232" s="193">
        <f t="shared" si="1122"/>
        <v>0</v>
      </c>
      <c r="DC232" s="193">
        <f t="shared" si="1122"/>
        <v>0</v>
      </c>
      <c r="DD232" s="193">
        <f t="shared" si="1122"/>
        <v>0</v>
      </c>
      <c r="DE232" s="193">
        <f t="shared" si="1122"/>
        <v>0</v>
      </c>
      <c r="DF232" s="193">
        <f t="shared" si="1122"/>
        <v>0</v>
      </c>
      <c r="DG232" s="193">
        <f t="shared" si="1122"/>
        <v>0</v>
      </c>
      <c r="DH232" s="193">
        <f t="shared" si="1122"/>
        <v>0</v>
      </c>
      <c r="DI232" s="193">
        <f t="shared" si="1122"/>
        <v>0</v>
      </c>
      <c r="DJ232" s="193">
        <f t="shared" si="1122"/>
        <v>0</v>
      </c>
      <c r="DK232" s="193">
        <f t="shared" si="1122"/>
        <v>0</v>
      </c>
      <c r="DL232" s="193">
        <f t="shared" si="1122"/>
        <v>0.01616813241</v>
      </c>
      <c r="DM232" s="193">
        <f t="shared" si="1122"/>
        <v>0.07051378125</v>
      </c>
      <c r="DN232" s="193">
        <f t="shared" si="1122"/>
        <v>0.1059839504</v>
      </c>
      <c r="DO232" s="193">
        <f t="shared" si="1122"/>
        <v>0.1817407898</v>
      </c>
      <c r="DP232" s="193">
        <f t="shared" si="1122"/>
        <v>0.26105427</v>
      </c>
      <c r="DQ232" s="193">
        <f t="shared" si="1122"/>
        <v>0.3545464744</v>
      </c>
      <c r="DR232" s="193">
        <f t="shared" si="1122"/>
        <v>0.4053738772</v>
      </c>
      <c r="DS232" s="193">
        <f t="shared" si="1122"/>
        <v>0.4901326973</v>
      </c>
      <c r="DT232" s="193">
        <f t="shared" si="1122"/>
        <v>0.5343975926</v>
      </c>
      <c r="DU232" s="193">
        <f t="shared" si="1122"/>
        <v>0.55330851</v>
      </c>
      <c r="DV232" s="193">
        <f t="shared" si="1122"/>
        <v>0.5446062003</v>
      </c>
      <c r="DW232" s="193">
        <f t="shared" si="1122"/>
        <v>0.5069272907</v>
      </c>
      <c r="DX232" s="193">
        <f t="shared" si="1122"/>
        <v>0.5571007425</v>
      </c>
      <c r="DY232" s="193">
        <f t="shared" si="1122"/>
        <v>0.5472125678</v>
      </c>
      <c r="DZ232" s="193">
        <f t="shared" si="1122"/>
        <v>0.4981711324</v>
      </c>
      <c r="EA232" s="193">
        <f t="shared" si="1122"/>
        <v>0.4606724614</v>
      </c>
      <c r="EB232" s="193">
        <f t="shared" si="1122"/>
        <v>0.402560313</v>
      </c>
      <c r="EC232" s="193">
        <f t="shared" si="1122"/>
        <v>0.2930298344</v>
      </c>
      <c r="ED232" s="193">
        <f t="shared" si="1122"/>
        <v>0.2081577095</v>
      </c>
      <c r="EE232" s="193">
        <f t="shared" si="1122"/>
        <v>0.1103742018</v>
      </c>
      <c r="EF232" s="193">
        <f t="shared" si="1122"/>
        <v>0.02745059714</v>
      </c>
      <c r="EG232" s="193">
        <f t="shared" si="1122"/>
        <v>0</v>
      </c>
      <c r="EH232" s="193">
        <f t="shared" si="1122"/>
        <v>0</v>
      </c>
      <c r="EI232" s="193">
        <f t="shared" si="1122"/>
        <v>0</v>
      </c>
      <c r="EJ232" s="193">
        <f t="shared" si="1122"/>
        <v>0</v>
      </c>
      <c r="EK232" s="193">
        <f t="shared" si="1122"/>
        <v>0</v>
      </c>
      <c r="EL232" s="193">
        <f t="shared" si="1122"/>
        <v>0</v>
      </c>
      <c r="EM232" s="193">
        <f t="shared" si="1122"/>
        <v>0</v>
      </c>
      <c r="EN232" s="193">
        <f t="shared" si="1122"/>
        <v>0</v>
      </c>
      <c r="EO232" s="193">
        <f t="shared" si="1122"/>
        <v>0</v>
      </c>
      <c r="EP232" s="193">
        <f t="shared" si="1122"/>
        <v>0</v>
      </c>
      <c r="EQ232" s="193">
        <f t="shared" si="1122"/>
        <v>0</v>
      </c>
      <c r="ER232" s="193">
        <f t="shared" si="1122"/>
        <v>0</v>
      </c>
      <c r="ES232" s="193">
        <f t="shared" si="1122"/>
        <v>0</v>
      </c>
      <c r="ET232" s="193">
        <f t="shared" si="1122"/>
        <v>0</v>
      </c>
      <c r="EU232" s="193">
        <f t="shared" si="19"/>
        <v>4.774256421</v>
      </c>
      <c r="EV232" s="193">
        <f t="shared" ref="EV232:GQ232" si="1123">BB232-CY232</f>
        <v>0</v>
      </c>
      <c r="EW232" s="193">
        <f t="shared" si="1123"/>
        <v>0</v>
      </c>
      <c r="EX232" s="193">
        <f t="shared" si="1123"/>
        <v>0</v>
      </c>
      <c r="EY232" s="193">
        <f t="shared" si="1123"/>
        <v>0</v>
      </c>
      <c r="EZ232" s="193">
        <f t="shared" si="1123"/>
        <v>0</v>
      </c>
      <c r="FA232" s="193">
        <f t="shared" si="1123"/>
        <v>0</v>
      </c>
      <c r="FB232" s="193">
        <f t="shared" si="1123"/>
        <v>0</v>
      </c>
      <c r="FC232" s="193">
        <f t="shared" si="1123"/>
        <v>0</v>
      </c>
      <c r="FD232" s="193">
        <f t="shared" si="1123"/>
        <v>0</v>
      </c>
      <c r="FE232" s="193">
        <f t="shared" si="1123"/>
        <v>0.002401288263</v>
      </c>
      <c r="FF232" s="193">
        <f t="shared" si="1123"/>
        <v>0.01631638374</v>
      </c>
      <c r="FG232" s="193">
        <f t="shared" si="1123"/>
        <v>0.04289236348</v>
      </c>
      <c r="FH232" s="193">
        <f t="shared" si="1123"/>
        <v>0.0915579144</v>
      </c>
      <c r="FI232" s="193">
        <f t="shared" si="1123"/>
        <v>0.1402164631</v>
      </c>
      <c r="FJ232" s="193">
        <f t="shared" si="1123"/>
        <v>0.1578436756</v>
      </c>
      <c r="FK232" s="193">
        <f t="shared" si="1123"/>
        <v>0.1798776912</v>
      </c>
      <c r="FL232" s="193">
        <f t="shared" si="1123"/>
        <v>0.1947005744</v>
      </c>
      <c r="FM232" s="193">
        <f t="shared" si="1123"/>
        <v>0.2027129437</v>
      </c>
      <c r="FN232" s="193">
        <f t="shared" si="1123"/>
        <v>0.2143308792</v>
      </c>
      <c r="FO232" s="193">
        <f t="shared" si="1123"/>
        <v>0.2155327346</v>
      </c>
      <c r="FP232" s="193">
        <f t="shared" si="1123"/>
        <v>0.2063185099</v>
      </c>
      <c r="FQ232" s="193">
        <f t="shared" si="1123"/>
        <v>0.2007098514</v>
      </c>
      <c r="FR232" s="193">
        <f t="shared" si="1123"/>
        <v>0.2007098514</v>
      </c>
      <c r="FS232" s="193">
        <f t="shared" si="1123"/>
        <v>0.1955018114</v>
      </c>
      <c r="FT232" s="193">
        <f t="shared" si="1123"/>
        <v>0.2051166545</v>
      </c>
      <c r="FU232" s="193">
        <f t="shared" si="1123"/>
        <v>0.2031135622</v>
      </c>
      <c r="FV232" s="193">
        <f t="shared" si="1123"/>
        <v>0.1959024298</v>
      </c>
      <c r="FW232" s="193">
        <f t="shared" si="1123"/>
        <v>0.1862875866</v>
      </c>
      <c r="FX232" s="193">
        <f t="shared" si="1123"/>
        <v>0.1810795466</v>
      </c>
      <c r="FY232" s="193">
        <f t="shared" si="1123"/>
        <v>0.1838838758</v>
      </c>
      <c r="FZ232" s="193">
        <f t="shared" si="1123"/>
        <v>0.188290679</v>
      </c>
      <c r="GA232" s="193">
        <f t="shared" si="1123"/>
        <v>0.1890919159</v>
      </c>
      <c r="GB232" s="193">
        <f t="shared" si="1123"/>
        <v>0.2007098514</v>
      </c>
      <c r="GC232" s="193">
        <f t="shared" si="1123"/>
        <v>0.2199395378</v>
      </c>
      <c r="GD232" s="193">
        <f t="shared" si="1123"/>
        <v>0.201743224</v>
      </c>
      <c r="GE232" s="193">
        <f t="shared" si="1123"/>
        <v>0.1524609325</v>
      </c>
      <c r="GF232" s="193">
        <f t="shared" si="1123"/>
        <v>0.101277491</v>
      </c>
      <c r="GG232" s="193">
        <f t="shared" si="1123"/>
        <v>0.0593591664</v>
      </c>
      <c r="GH232" s="193">
        <f t="shared" si="1123"/>
        <v>0.0298544289</v>
      </c>
      <c r="GI232" s="193">
        <f t="shared" si="1123"/>
        <v>0.007570604859</v>
      </c>
      <c r="GJ232" s="193">
        <f t="shared" si="1123"/>
        <v>0.004701824792</v>
      </c>
      <c r="GK232" s="193">
        <f t="shared" si="1123"/>
        <v>0.002250173405</v>
      </c>
      <c r="GL232" s="193">
        <f t="shared" si="1123"/>
        <v>0</v>
      </c>
      <c r="GM232" s="193">
        <f t="shared" si="1123"/>
        <v>0</v>
      </c>
      <c r="GN232" s="193">
        <f t="shared" si="1123"/>
        <v>0</v>
      </c>
      <c r="GO232" s="193">
        <f t="shared" si="1123"/>
        <v>0</v>
      </c>
      <c r="GP232" s="193">
        <f t="shared" si="1123"/>
        <v>0</v>
      </c>
      <c r="GQ232" s="193">
        <f t="shared" si="1123"/>
        <v>0</v>
      </c>
      <c r="GR232" s="193">
        <f t="shared" si="21"/>
        <v>4.310969148</v>
      </c>
      <c r="GS232" s="193">
        <f t="shared" ref="GS232:IN232" si="1124">E232-EV232</f>
        <v>0.1498313062</v>
      </c>
      <c r="GT232" s="193">
        <f t="shared" si="1124"/>
        <v>0.1390146077</v>
      </c>
      <c r="GU232" s="193">
        <f t="shared" si="1124"/>
        <v>0.1241917244</v>
      </c>
      <c r="GV232" s="193">
        <f t="shared" si="1124"/>
        <v>0.1149774997</v>
      </c>
      <c r="GW232" s="193">
        <f t="shared" si="1124"/>
        <v>0.1125737889</v>
      </c>
      <c r="GX232" s="193">
        <f t="shared" si="1124"/>
        <v>0.1097694597</v>
      </c>
      <c r="GY232" s="193">
        <f t="shared" si="1124"/>
        <v>0.1053626565</v>
      </c>
      <c r="GZ232" s="193">
        <f t="shared" si="1124"/>
        <v>0.105763275</v>
      </c>
      <c r="HA232" s="193">
        <f t="shared" si="1124"/>
        <v>0.105763275</v>
      </c>
      <c r="HB232" s="193">
        <f t="shared" si="1124"/>
        <v>0.1053650791</v>
      </c>
      <c r="HC232" s="193">
        <f t="shared" si="1124"/>
        <v>0.09305245745</v>
      </c>
      <c r="HD232" s="193">
        <f t="shared" si="1124"/>
        <v>0.07208513623</v>
      </c>
      <c r="HE232" s="193">
        <f t="shared" si="1124"/>
        <v>0.03303442849</v>
      </c>
      <c r="HF232" s="193">
        <f t="shared" si="1124"/>
        <v>0</v>
      </c>
      <c r="HG232" s="193">
        <f t="shared" si="1124"/>
        <v>0</v>
      </c>
      <c r="HH232" s="193">
        <f t="shared" si="1124"/>
        <v>0</v>
      </c>
      <c r="HI232" s="193">
        <f t="shared" si="1124"/>
        <v>0</v>
      </c>
      <c r="HJ232" s="193">
        <f t="shared" si="1124"/>
        <v>0</v>
      </c>
      <c r="HK232" s="193">
        <f t="shared" si="1124"/>
        <v>0</v>
      </c>
      <c r="HL232" s="193">
        <f t="shared" si="1124"/>
        <v>0</v>
      </c>
      <c r="HM232" s="193">
        <f t="shared" si="1124"/>
        <v>0</v>
      </c>
      <c r="HN232" s="193">
        <f t="shared" si="1124"/>
        <v>0</v>
      </c>
      <c r="HO232" s="193">
        <f t="shared" si="1124"/>
        <v>0</v>
      </c>
      <c r="HP232" s="193">
        <f t="shared" si="1124"/>
        <v>0</v>
      </c>
      <c r="HQ232" s="193">
        <f t="shared" si="1124"/>
        <v>0</v>
      </c>
      <c r="HR232" s="193">
        <f t="shared" si="1124"/>
        <v>0</v>
      </c>
      <c r="HS232" s="193">
        <f t="shared" si="1124"/>
        <v>0</v>
      </c>
      <c r="HT232" s="193">
        <f t="shared" si="1124"/>
        <v>0</v>
      </c>
      <c r="HU232" s="193">
        <f t="shared" si="1124"/>
        <v>0</v>
      </c>
      <c r="HV232" s="193">
        <f t="shared" si="1124"/>
        <v>0</v>
      </c>
      <c r="HW232" s="193">
        <f t="shared" si="1124"/>
        <v>0</v>
      </c>
      <c r="HX232" s="193">
        <f t="shared" si="1124"/>
        <v>0</v>
      </c>
      <c r="HY232" s="193">
        <f t="shared" si="1124"/>
        <v>0</v>
      </c>
      <c r="HZ232" s="193">
        <f t="shared" si="1124"/>
        <v>0</v>
      </c>
      <c r="IA232" s="193">
        <f t="shared" si="1124"/>
        <v>0.05064640946</v>
      </c>
      <c r="IB232" s="193">
        <f t="shared" si="1124"/>
        <v>0.1123478735</v>
      </c>
      <c r="IC232" s="193">
        <f t="shared" si="1124"/>
        <v>0.1655344073</v>
      </c>
      <c r="ID232" s="193">
        <f t="shared" si="1124"/>
        <v>0.2146638643</v>
      </c>
      <c r="IE232" s="193">
        <f t="shared" si="1124"/>
        <v>0.2369574694</v>
      </c>
      <c r="IF232" s="193">
        <f t="shared" si="1124"/>
        <v>0.2624462411</v>
      </c>
      <c r="IG232" s="193">
        <f t="shared" si="1124"/>
        <v>0.2629113104</v>
      </c>
      <c r="IH232" s="193">
        <f t="shared" si="1124"/>
        <v>0.2609561587</v>
      </c>
      <c r="II232" s="193">
        <f t="shared" si="1124"/>
        <v>0.2712187014</v>
      </c>
      <c r="IJ232" s="193">
        <f t="shared" si="1124"/>
        <v>0.258799529</v>
      </c>
      <c r="IK232" s="193">
        <f t="shared" si="1124"/>
        <v>0.2471815935</v>
      </c>
      <c r="IL232" s="193">
        <f t="shared" si="1124"/>
        <v>0.2243463409</v>
      </c>
      <c r="IM232" s="193">
        <f t="shared" si="1124"/>
        <v>0.2023123253</v>
      </c>
      <c r="IN232" s="193">
        <f t="shared" si="1124"/>
        <v>0.1698622295</v>
      </c>
      <c r="IO232" s="193">
        <f t="shared" si="23"/>
        <v>2.940184454</v>
      </c>
      <c r="IP232" s="193">
        <f t="shared" si="29"/>
        <v>1.875527224</v>
      </c>
      <c r="IQ232" s="193">
        <f t="shared" ref="IQ232:KK232" si="1125">MAX((MIN(CZ232+IP232,$IO$7))-GT232,0)</f>
        <v>1.736512616</v>
      </c>
      <c r="IR232" s="193">
        <f t="shared" si="1125"/>
        <v>1.612320892</v>
      </c>
      <c r="IS232" s="193">
        <f t="shared" si="1125"/>
        <v>1.497343392</v>
      </c>
      <c r="IT232" s="193">
        <f t="shared" si="1125"/>
        <v>1.384769603</v>
      </c>
      <c r="IU232" s="193">
        <f t="shared" si="1125"/>
        <v>1.275000143</v>
      </c>
      <c r="IV232" s="193">
        <f t="shared" si="1125"/>
        <v>1.169637487</v>
      </c>
      <c r="IW232" s="193">
        <f t="shared" si="1125"/>
        <v>1.063874212</v>
      </c>
      <c r="IX232" s="193">
        <f t="shared" si="1125"/>
        <v>0.9581109367</v>
      </c>
      <c r="IY232" s="193">
        <f t="shared" si="1125"/>
        <v>0.8527458577</v>
      </c>
      <c r="IZ232" s="193">
        <f t="shared" si="1125"/>
        <v>0.7596934002</v>
      </c>
      <c r="JA232" s="193">
        <f t="shared" si="1125"/>
        <v>0.687608264</v>
      </c>
      <c r="JB232" s="193">
        <f t="shared" si="1125"/>
        <v>0.6545738355</v>
      </c>
      <c r="JC232" s="193">
        <f t="shared" si="1125"/>
        <v>0.6707419679</v>
      </c>
      <c r="JD232" s="193">
        <f t="shared" si="1125"/>
        <v>0.7412557492</v>
      </c>
      <c r="JE232" s="193">
        <f t="shared" si="1125"/>
        <v>0.8472396996</v>
      </c>
      <c r="JF232" s="193">
        <f t="shared" si="1125"/>
        <v>1.028980489</v>
      </c>
      <c r="JG232" s="193">
        <f t="shared" si="1125"/>
        <v>1.290034759</v>
      </c>
      <c r="JH232" s="193">
        <f t="shared" si="1125"/>
        <v>1.644581234</v>
      </c>
      <c r="JI232" s="193">
        <f t="shared" si="1125"/>
        <v>2.049955111</v>
      </c>
      <c r="JJ232" s="193">
        <f t="shared" si="1125"/>
        <v>2.540087808</v>
      </c>
      <c r="JK232" s="193">
        <f t="shared" si="1125"/>
        <v>3.074485401</v>
      </c>
      <c r="JL232" s="193">
        <f t="shared" si="1125"/>
        <v>3.627793911</v>
      </c>
      <c r="JM232" s="193">
        <f t="shared" si="1125"/>
        <v>4.172400111</v>
      </c>
      <c r="JN232" s="193">
        <f t="shared" si="1125"/>
        <v>4.679327402</v>
      </c>
      <c r="JO232" s="193">
        <f t="shared" si="1125"/>
        <v>5</v>
      </c>
      <c r="JP232" s="193">
        <f t="shared" si="1125"/>
        <v>5</v>
      </c>
      <c r="JQ232" s="193">
        <f t="shared" si="1125"/>
        <v>5</v>
      </c>
      <c r="JR232" s="193">
        <f t="shared" si="1125"/>
        <v>5</v>
      </c>
      <c r="JS232" s="193">
        <f t="shared" si="1125"/>
        <v>5</v>
      </c>
      <c r="JT232" s="193">
        <f t="shared" si="1125"/>
        <v>5</v>
      </c>
      <c r="JU232" s="193">
        <f t="shared" si="1125"/>
        <v>5</v>
      </c>
      <c r="JV232" s="193">
        <f t="shared" si="1125"/>
        <v>5</v>
      </c>
      <c r="JW232" s="193">
        <f t="shared" si="1125"/>
        <v>5</v>
      </c>
      <c r="JX232" s="193">
        <f t="shared" si="1125"/>
        <v>4.949353591</v>
      </c>
      <c r="JY232" s="193">
        <f t="shared" si="1125"/>
        <v>4.837005717</v>
      </c>
      <c r="JZ232" s="193">
        <f t="shared" si="1125"/>
        <v>4.67147131</v>
      </c>
      <c r="KA232" s="193">
        <f t="shared" si="1125"/>
        <v>4.456807446</v>
      </c>
      <c r="KB232" s="193">
        <f t="shared" si="1125"/>
        <v>4.219849976</v>
      </c>
      <c r="KC232" s="193">
        <f t="shared" si="1125"/>
        <v>3.957403735</v>
      </c>
      <c r="KD232" s="193">
        <f t="shared" si="1125"/>
        <v>3.694492425</v>
      </c>
      <c r="KE232" s="193">
        <f t="shared" si="1125"/>
        <v>3.433536266</v>
      </c>
      <c r="KF232" s="193">
        <f t="shared" si="1125"/>
        <v>3.162317565</v>
      </c>
      <c r="KG232" s="193">
        <f t="shared" si="1125"/>
        <v>2.903518036</v>
      </c>
      <c r="KH232" s="193">
        <f t="shared" si="1125"/>
        <v>2.656336442</v>
      </c>
      <c r="KI232" s="193">
        <f t="shared" si="1125"/>
        <v>2.431990101</v>
      </c>
      <c r="KJ232" s="193">
        <f t="shared" si="1125"/>
        <v>2.229677776</v>
      </c>
      <c r="KK232" s="193">
        <f t="shared" si="1125"/>
        <v>2.059815546</v>
      </c>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row>
    <row r="233" ht="14.25" customHeight="1">
      <c r="A233" s="1">
        <v>8.0</v>
      </c>
      <c r="B233" s="1">
        <f t="shared" ref="B233:C233" si="1126">B232+1</f>
        <v>223</v>
      </c>
      <c r="C233" s="267">
        <f t="shared" si="1126"/>
        <v>43688</v>
      </c>
      <c r="D233" s="193">
        <f t="shared" si="15"/>
        <v>9.120079376</v>
      </c>
      <c r="E233" s="193">
        <f>(SUMIFS(Profile!$F$2:$F$17521,Profile!$B$2:$B$17521,$B233,Profile!$C$2:$C$17521,E$8))*$C$6</f>
        <v>0.1474275954</v>
      </c>
      <c r="F233" s="193">
        <f>(SUMIFS(Profile!$F$2:$F$17521,Profile!$B$2:$B$17521,$B233,Profile!$C$2:$C$17521,F$8))*$C$6</f>
        <v>0.1358096599</v>
      </c>
      <c r="G233" s="193">
        <f>(SUMIFS(Profile!$F$2:$F$17521,Profile!$B$2:$B$17521,$B233,Profile!$C$2:$C$17521,G$8))*$C$6</f>
        <v>0.1221886321</v>
      </c>
      <c r="H233" s="193">
        <f>(SUMIFS(Profile!$F$2:$F$17521,Profile!$B$2:$B$17521,$B233,Profile!$C$2:$C$17521,H$8))*$C$6</f>
        <v>0.1153781182</v>
      </c>
      <c r="I233" s="193">
        <f>(SUMIFS(Profile!$F$2:$F$17521,Profile!$B$2:$B$17521,$B233,Profile!$C$2:$C$17521,I$8))*$C$6</f>
        <v>0.1121731704</v>
      </c>
      <c r="J233" s="193">
        <f>(SUMIFS(Profile!$F$2:$F$17521,Profile!$B$2:$B$17521,$B233,Profile!$C$2:$C$17521,J$8))*$C$6</f>
        <v>0.1089682227</v>
      </c>
      <c r="K233" s="193">
        <f>(SUMIFS(Profile!$F$2:$F$17521,Profile!$B$2:$B$17521,$B233,Profile!$C$2:$C$17521,K$8))*$C$6</f>
        <v>0.1053626565</v>
      </c>
      <c r="L233" s="193">
        <f>(SUMIFS(Profile!$F$2:$F$17521,Profile!$B$2:$B$17521,$B233,Profile!$C$2:$C$17521,L$8))*$C$6</f>
        <v>0.1061638935</v>
      </c>
      <c r="M233" s="193">
        <f>(SUMIFS(Profile!$F$2:$F$17521,Profile!$B$2:$B$17521,$B233,Profile!$C$2:$C$17521,M$8))*$C$6</f>
        <v>0.1049620381</v>
      </c>
      <c r="N233" s="193">
        <f>(SUMIFS(Profile!$F$2:$F$17521,Profile!$B$2:$B$17521,$B233,Profile!$C$2:$C$17521,N$8))*$C$6</f>
        <v>0.1069651304</v>
      </c>
      <c r="O233" s="193">
        <f>(SUMIFS(Profile!$F$2:$F$17521,Profile!$B$2:$B$17521,$B233,Profile!$C$2:$C$17521,O$8))*$C$6</f>
        <v>0.1097694597</v>
      </c>
      <c r="P233" s="193">
        <f>(SUMIFS(Profile!$F$2:$F$17521,Profile!$B$2:$B$17521,$B233,Profile!$C$2:$C$17521,P$8))*$C$6</f>
        <v>0.1145768812</v>
      </c>
      <c r="Q233" s="193">
        <f>(SUMIFS(Profile!$F$2:$F$17521,Profile!$B$2:$B$17521,$B233,Profile!$C$2:$C$17521,Q$8))*$C$6</f>
        <v>0.1265954352</v>
      </c>
      <c r="R233" s="193">
        <f>(SUMIFS(Profile!$F$2:$F$17521,Profile!$B$2:$B$17521,$B233,Profile!$C$2:$C$17521,R$8))*$C$6</f>
        <v>0.14622574</v>
      </c>
      <c r="S233" s="193">
        <f>(SUMIFS(Profile!$F$2:$F$17521,Profile!$B$2:$B$17521,$B233,Profile!$C$2:$C$17521,S$8))*$C$6</f>
        <v>0.1638529525</v>
      </c>
      <c r="T233" s="193">
        <f>(SUMIFS(Profile!$F$2:$F$17521,Profile!$B$2:$B$17521,$B233,Profile!$C$2:$C$17521,T$8))*$C$6</f>
        <v>0.1806789281</v>
      </c>
      <c r="U233" s="193">
        <f>(SUMIFS(Profile!$F$2:$F$17521,Profile!$B$2:$B$17521,$B233,Profile!$C$2:$C$17521,U$8))*$C$6</f>
        <v>0.1955018114</v>
      </c>
      <c r="V233" s="193">
        <f>(SUMIFS(Profile!$F$2:$F$17521,Profile!$B$2:$B$17521,$B233,Profile!$C$2:$C$17521,V$8))*$C$6</f>
        <v>0.2119271685</v>
      </c>
      <c r="W233" s="193">
        <f>(SUMIFS(Profile!$F$2:$F$17521,Profile!$B$2:$B$17521,$B233,Profile!$C$2:$C$17521,W$8))*$C$6</f>
        <v>0.2119271685</v>
      </c>
      <c r="X233" s="193">
        <f>(SUMIFS(Profile!$F$2:$F$17521,Profile!$B$2:$B$17521,$B233,Profile!$C$2:$C$17521,X$8))*$C$6</f>
        <v>0.2107253131</v>
      </c>
      <c r="Y233" s="193">
        <f>(SUMIFS(Profile!$F$2:$F$17521,Profile!$B$2:$B$17521,$B233,Profile!$C$2:$C$17521,Y$8))*$C$6</f>
        <v>0.2079209838</v>
      </c>
      <c r="Z233" s="193">
        <f>(SUMIFS(Profile!$F$2:$F$17521,Profile!$B$2:$B$17521,$B233,Profile!$C$2:$C$17521,Z$8))*$C$6</f>
        <v>0.2091228392</v>
      </c>
      <c r="AA233" s="193">
        <f>(SUMIFS(Profile!$F$2:$F$17521,Profile!$B$2:$B$17521,$B233,Profile!$C$2:$C$17521,AA$8))*$C$6</f>
        <v>0.2035141807</v>
      </c>
      <c r="AB233" s="193">
        <f>(SUMIFS(Profile!$F$2:$F$17521,Profile!$B$2:$B$17521,$B233,Profile!$C$2:$C$17521,AB$8))*$C$6</f>
        <v>0.205517273</v>
      </c>
      <c r="AC233" s="193">
        <f>(SUMIFS(Profile!$F$2:$F$17521,Profile!$B$2:$B$17521,$B233,Profile!$C$2:$C$17521,AC$8))*$C$6</f>
        <v>0.2071197469</v>
      </c>
      <c r="AD233" s="193">
        <f>(SUMIFS(Profile!$F$2:$F$17521,Profile!$B$2:$B$17521,$B233,Profile!$C$2:$C$17521,AD$8))*$C$6</f>
        <v>0.2051166545</v>
      </c>
      <c r="AE233" s="193">
        <f>(SUMIFS(Profile!$F$2:$F$17521,Profile!$B$2:$B$17521,$B233,Profile!$C$2:$C$17521,AE$8))*$C$6</f>
        <v>0.2051166545</v>
      </c>
      <c r="AF233" s="193">
        <f>(SUMIFS(Profile!$F$2:$F$17521,Profile!$B$2:$B$17521,$B233,Profile!$C$2:$C$17521,AF$8))*$C$6</f>
        <v>0.1910950082</v>
      </c>
      <c r="AG233" s="193">
        <f>(SUMIFS(Profile!$F$2:$F$17521,Profile!$B$2:$B$17521,$B233,Profile!$C$2:$C$17521,AG$8))*$C$6</f>
        <v>0.1898931528</v>
      </c>
      <c r="AH233" s="193">
        <f>(SUMIFS(Profile!$F$2:$F$17521,Profile!$B$2:$B$17521,$B233,Profile!$C$2:$C$17521,AH$8))*$C$6</f>
        <v>0.1834832574</v>
      </c>
      <c r="AI233" s="193">
        <f>(SUMIFS(Profile!$F$2:$F$17521,Profile!$B$2:$B$17521,$B233,Profile!$C$2:$C$17521,AI$8))*$C$6</f>
        <v>0.1898931528</v>
      </c>
      <c r="AJ233" s="193">
        <f>(SUMIFS(Profile!$F$2:$F$17521,Profile!$B$2:$B$17521,$B233,Profile!$C$2:$C$17521,AJ$8))*$C$6</f>
        <v>0.2023123253</v>
      </c>
      <c r="AK233" s="193">
        <f>(SUMIFS(Profile!$F$2:$F$17521,Profile!$B$2:$B$17521,$B233,Profile!$C$2:$C$17521,AK$8))*$C$6</f>
        <v>0.2063185099</v>
      </c>
      <c r="AL233" s="193">
        <f>(SUMIFS(Profile!$F$2:$F$17521,Profile!$B$2:$B$17521,$B233,Profile!$C$2:$C$17521,AL$8))*$C$6</f>
        <v>0.2231444855</v>
      </c>
      <c r="AM233" s="193">
        <f>(SUMIFS(Profile!$F$2:$F$17521,Profile!$B$2:$B$17521,$B233,Profile!$C$2:$C$17521,AM$8))*$C$6</f>
        <v>0.2495853042</v>
      </c>
      <c r="AN233" s="193">
        <f>(SUMIFS(Profile!$F$2:$F$17521,Profile!$B$2:$B$17521,$B233,Profile!$C$2:$C$17521,AN$8))*$C$6</f>
        <v>0.2551939628</v>
      </c>
      <c r="AO233" s="193">
        <f>(SUMIFS(Profile!$F$2:$F$17521,Profile!$B$2:$B$17521,$B233,Profile!$C$2:$C$17521,AO$8))*$C$6</f>
        <v>0.2648088059</v>
      </c>
      <c r="AP233" s="193">
        <f>(SUMIFS(Profile!$F$2:$F$17521,Profile!$B$2:$B$17521,$B233,Profile!$C$2:$C$17521,AP$8))*$C$6</f>
        <v>0.2724205568</v>
      </c>
      <c r="AQ233" s="193">
        <f>(SUMIFS(Profile!$F$2:$F$17521,Profile!$B$2:$B$17521,$B233,Profile!$C$2:$C$17521,AQ$8))*$C$6</f>
        <v>0.2632063321</v>
      </c>
      <c r="AR233" s="193">
        <f>(SUMIFS(Profile!$F$2:$F$17521,Profile!$B$2:$B$17521,$B233,Profile!$C$2:$C$17521,AR$8))*$C$6</f>
        <v>0.2567964366</v>
      </c>
      <c r="AS233" s="193">
        <f>(SUMIFS(Profile!$F$2:$F$17521,Profile!$B$2:$B$17521,$B233,Profile!$C$2:$C$17521,AS$8))*$C$6</f>
        <v>0.2583989105</v>
      </c>
      <c r="AT233" s="193">
        <f>(SUMIFS(Profile!$F$2:$F$17521,Profile!$B$2:$B$17521,$B233,Profile!$C$2:$C$17521,AT$8))*$C$6</f>
        <v>0.2600013844</v>
      </c>
      <c r="AU233" s="193">
        <f>(SUMIFS(Profile!$F$2:$F$17521,Profile!$B$2:$B$17521,$B233,Profile!$C$2:$C$17521,AU$8))*$C$6</f>
        <v>0.2680137537</v>
      </c>
      <c r="AV233" s="193">
        <f>(SUMIFS(Profile!$F$2:$F$17521,Profile!$B$2:$B$17521,$B233,Profile!$C$2:$C$17521,AV$8))*$C$6</f>
        <v>0.2620044767</v>
      </c>
      <c r="AW233" s="193">
        <f>(SUMIFS(Profile!$F$2:$F$17521,Profile!$B$2:$B$17521,$B233,Profile!$C$2:$C$17521,AW$8))*$C$6</f>
        <v>0.2487840673</v>
      </c>
      <c r="AX233" s="193">
        <f>(SUMIFS(Profile!$F$2:$F$17521,Profile!$B$2:$B$17521,$B233,Profile!$C$2:$C$17521,AX$8))*$C$6</f>
        <v>0.2255481963</v>
      </c>
      <c r="AY233" s="193">
        <f>(SUMIFS(Profile!$F$2:$F$17521,Profile!$B$2:$B$17521,$B233,Profile!$C$2:$C$17521,AY$8))*$C$6</f>
        <v>0.1999086145</v>
      </c>
      <c r="AZ233" s="193">
        <f>(SUMIFS(Profile!$F$2:$F$17521,Profile!$B$2:$B$17521,$B233,Profile!$C$2:$C$17521,AZ$8))*$C$6</f>
        <v>0.1686603741</v>
      </c>
      <c r="BA233" s="193">
        <f t="shared" si="16"/>
        <v>10.19596893</v>
      </c>
      <c r="BB233" s="193">
        <f>(SUMIFS(Profile!$E$2:$E$17521,Profile!$B$2:$B$17521,$B233,Profile!$C$2:$C$17521,BB$8))*$C$9</f>
        <v>0</v>
      </c>
      <c r="BC233" s="193">
        <f>(SUMIFS(Profile!$E$2:$E$17521,Profile!$B$2:$B$17521,$B233,Profile!$C$2:$C$17521,BC$8))*$C$9</f>
        <v>0</v>
      </c>
      <c r="BD233" s="193">
        <f>(SUMIFS(Profile!$E$2:$E$17521,Profile!$B$2:$B$17521,$B233,Profile!$C$2:$C$17521,BD$8))*$C$9</f>
        <v>0</v>
      </c>
      <c r="BE233" s="193">
        <f>(SUMIFS(Profile!$E$2:$E$17521,Profile!$B$2:$B$17521,$B233,Profile!$C$2:$C$17521,BE$8))*$C$9</f>
        <v>0</v>
      </c>
      <c r="BF233" s="193">
        <f>(SUMIFS(Profile!$E$2:$E$17521,Profile!$B$2:$B$17521,$B233,Profile!$C$2:$C$17521,BF$8))*$C$9</f>
        <v>0</v>
      </c>
      <c r="BG233" s="193">
        <f>(SUMIFS(Profile!$E$2:$E$17521,Profile!$B$2:$B$17521,$B233,Profile!$C$2:$C$17521,BG$8))*$C$9</f>
        <v>0</v>
      </c>
      <c r="BH233" s="193">
        <f>(SUMIFS(Profile!$E$2:$E$17521,Profile!$B$2:$B$17521,$B233,Profile!$C$2:$C$17521,BH$8))*$C$9</f>
        <v>0</v>
      </c>
      <c r="BI233" s="193">
        <f>(SUMIFS(Profile!$E$2:$E$17521,Profile!$B$2:$B$17521,$B233,Profile!$C$2:$C$17521,BI$8))*$C$9</f>
        <v>0</v>
      </c>
      <c r="BJ233" s="193">
        <f>(SUMIFS(Profile!$E$2:$E$17521,Profile!$B$2:$B$17521,$B233,Profile!$C$2:$C$17521,BJ$8))*$C$9</f>
        <v>0.0000631917964</v>
      </c>
      <c r="BK233" s="193">
        <f>(SUMIFS(Profile!$E$2:$E$17521,Profile!$B$2:$B$17521,$B233,Profile!$C$2:$C$17521,BK$8))*$C$9</f>
        <v>0.001137452335</v>
      </c>
      <c r="BL233" s="193">
        <f>(SUMIFS(Profile!$E$2:$E$17521,Profile!$B$2:$B$17521,$B233,Profile!$C$2:$C$17521,BL$8))*$C$9</f>
        <v>0.01204562588</v>
      </c>
      <c r="BM233" s="193">
        <f>(SUMIFS(Profile!$E$2:$E$17521,Profile!$B$2:$B$17521,$B233,Profile!$C$2:$C$17521,BM$8))*$C$9</f>
        <v>0.03467084211</v>
      </c>
      <c r="BN233" s="193">
        <f>(SUMIFS(Profile!$E$2:$E$17521,Profile!$B$2:$B$17521,$B233,Profile!$C$2:$C$17521,BN$8))*$C$9</f>
        <v>0.07786838251</v>
      </c>
      <c r="BO233" s="193">
        <f>(SUMIFS(Profile!$E$2:$E$17521,Profile!$B$2:$B$17521,$B233,Profile!$C$2:$C$17521,BO$8))*$C$9</f>
        <v>0.1358593935</v>
      </c>
      <c r="BP233" s="193">
        <f>(SUMIFS(Profile!$E$2:$E$17521,Profile!$B$2:$B$17521,$B233,Profile!$C$2:$C$17521,BP$8))*$C$9</f>
        <v>0.2048449933</v>
      </c>
      <c r="BQ233" s="193">
        <f>(SUMIFS(Profile!$E$2:$E$17521,Profile!$B$2:$B$17521,$B233,Profile!$C$2:$C$17521,BQ$8))*$C$9</f>
        <v>0.2727270348</v>
      </c>
      <c r="BR233" s="193">
        <f>(SUMIFS(Profile!$E$2:$E$17521,Profile!$B$2:$B$17521,$B233,Profile!$C$2:$C$17521,BR$8))*$C$9</f>
        <v>0.3492124079</v>
      </c>
      <c r="BS233" s="193">
        <f>(SUMIFS(Profile!$E$2:$E$17521,Profile!$B$2:$B$17521,$B233,Profile!$C$2:$C$17521,BS$8))*$C$9</f>
        <v>0.3985887182</v>
      </c>
      <c r="BT233" s="193">
        <f>(SUMIFS(Profile!$E$2:$E$17521,Profile!$B$2:$B$17521,$B233,Profile!$C$2:$C$17521,BT$8))*$C$9</f>
        <v>0.4673034946</v>
      </c>
      <c r="BU233" s="193">
        <f>(SUMIFS(Profile!$E$2:$E$17521,Profile!$B$2:$B$17521,$B233,Profile!$C$2:$C$17521,BU$8))*$C$9</f>
        <v>0.5246539001</v>
      </c>
      <c r="BV233" s="193">
        <f>(SUMIFS(Profile!$E$2:$E$17521,Profile!$B$2:$B$17521,$B233,Profile!$C$2:$C$17521,BV$8))*$C$9</f>
        <v>0.5492805532</v>
      </c>
      <c r="BW233" s="193">
        <f>(SUMIFS(Profile!$E$2:$E$17521,Profile!$B$2:$B$17521,$B233,Profile!$C$2:$C$17521,BW$8))*$C$9</f>
        <v>0.5727286057</v>
      </c>
      <c r="BX233" s="193">
        <f>(SUMIFS(Profile!$E$2:$E$17521,Profile!$B$2:$B$17521,$B233,Profile!$C$2:$C$17521,BX$8))*$C$9</f>
        <v>0.580535865</v>
      </c>
      <c r="BY233" s="193">
        <f>(SUMIFS(Profile!$E$2:$E$17521,Profile!$B$2:$B$17521,$B233,Profile!$C$2:$C$17521,BY$8))*$C$9</f>
        <v>0.5981052384</v>
      </c>
      <c r="BZ233" s="193">
        <f>(SUMIFS(Profile!$E$2:$E$17521,Profile!$B$2:$B$17521,$B233,Profile!$C$2:$C$17521,BZ$8))*$C$9</f>
        <v>0.5677731552</v>
      </c>
      <c r="CA233" s="193">
        <f>(SUMIFS(Profile!$E$2:$E$17521,Profile!$B$2:$B$17521,$B233,Profile!$C$2:$C$17521,CA$8))*$C$9</f>
        <v>0.6186688831</v>
      </c>
      <c r="CB233" s="193">
        <f>(SUMIFS(Profile!$E$2:$E$17521,Profile!$B$2:$B$17521,$B233,Profile!$C$2:$C$17521,CB$8))*$C$9</f>
        <v>0.6237988952</v>
      </c>
      <c r="CC233" s="193">
        <f>(SUMIFS(Profile!$E$2:$E$17521,Profile!$B$2:$B$17521,$B233,Profile!$C$2:$C$17521,CC$8))*$C$9</f>
        <v>0.6024526623</v>
      </c>
      <c r="CD233" s="193">
        <f>(SUMIFS(Profile!$E$2:$E$17521,Profile!$B$2:$B$17521,$B233,Profile!$C$2:$C$17521,CD$8))*$C$9</f>
        <v>0.5818227988</v>
      </c>
      <c r="CE233" s="193">
        <f>(SUMIFS(Profile!$E$2:$E$17521,Profile!$B$2:$B$17521,$B233,Profile!$C$2:$C$17521,CE$8))*$C$9</f>
        <v>0.5406041094</v>
      </c>
      <c r="CF233" s="193">
        <f>(SUMIFS(Profile!$E$2:$E$17521,Profile!$B$2:$B$17521,$B233,Profile!$C$2:$C$17521,CF$8))*$C$9</f>
        <v>0.4700914664</v>
      </c>
      <c r="CG233" s="193">
        <f>(SUMIFS(Profile!$E$2:$E$17521,Profile!$B$2:$B$17521,$B233,Profile!$C$2:$C$17521,CG$8))*$C$9</f>
        <v>0.3799506592</v>
      </c>
      <c r="CH233" s="193">
        <f>(SUMIFS(Profile!$E$2:$E$17521,Profile!$B$2:$B$17521,$B233,Profile!$C$2:$C$17521,CH$8))*$C$9</f>
        <v>0.3091136083</v>
      </c>
      <c r="CI233" s="193">
        <f>(SUMIFS(Profile!$E$2:$E$17521,Profile!$B$2:$B$17521,$B233,Profile!$C$2:$C$17521,CI$8))*$C$9</f>
        <v>0.2522168504</v>
      </c>
      <c r="CJ233" s="193">
        <f>(SUMIFS(Profile!$E$2:$E$17521,Profile!$B$2:$B$17521,$B233,Profile!$C$2:$C$17521,CJ$8))*$C$9</f>
        <v>0.185328776</v>
      </c>
      <c r="CK233" s="193">
        <f>(SUMIFS(Profile!$E$2:$E$17521,Profile!$B$2:$B$17521,$B233,Profile!$C$2:$C$17521,CK$8))*$C$9</f>
        <v>0.1332080624</v>
      </c>
      <c r="CL233" s="193">
        <f>(SUMIFS(Profile!$E$2:$E$17521,Profile!$B$2:$B$17521,$B233,Profile!$C$2:$C$17521,CL$8))*$C$9</f>
        <v>0.08182326312</v>
      </c>
      <c r="CM233" s="193">
        <f>(SUMIFS(Profile!$E$2:$E$17521,Profile!$B$2:$B$17521,$B233,Profile!$C$2:$C$17521,CM$8))*$C$9</f>
        <v>0.04512117918</v>
      </c>
      <c r="CN233" s="193">
        <f>(SUMIFS(Profile!$E$2:$E$17521,Profile!$B$2:$B$17521,$B233,Profile!$C$2:$C$17521,CN$8))*$C$9</f>
        <v>0.02068502881</v>
      </c>
      <c r="CO233" s="193">
        <f>(SUMIFS(Profile!$E$2:$E$17521,Profile!$B$2:$B$17521,$B233,Profile!$C$2:$C$17521,CO$8))*$C$9</f>
        <v>0.003616428582</v>
      </c>
      <c r="CP233" s="193">
        <f>(SUMIFS(Profile!$E$2:$E$17521,Profile!$B$2:$B$17521,$B233,Profile!$C$2:$C$17521,CP$8))*$C$9</f>
        <v>0.00006740389474</v>
      </c>
      <c r="CQ233" s="193">
        <f>(SUMIFS(Profile!$E$2:$E$17521,Profile!$B$2:$B$17521,$B233,Profile!$C$2:$C$17521,CQ$8))*$C$9</f>
        <v>0</v>
      </c>
      <c r="CR233" s="193">
        <f>(SUMIFS(Profile!$E$2:$E$17521,Profile!$B$2:$B$17521,$B233,Profile!$C$2:$C$17521,CR$8))*$C$9</f>
        <v>0</v>
      </c>
      <c r="CS233" s="193">
        <f>(SUMIFS(Profile!$E$2:$E$17521,Profile!$B$2:$B$17521,$B233,Profile!$C$2:$C$17521,CS$8))*$C$9</f>
        <v>0</v>
      </c>
      <c r="CT233" s="193">
        <f>(SUMIFS(Profile!$E$2:$E$17521,Profile!$B$2:$B$17521,$B233,Profile!$C$2:$C$17521,CT$8))*$C$9</f>
        <v>0</v>
      </c>
      <c r="CU233" s="193">
        <f>(SUMIFS(Profile!$E$2:$E$17521,Profile!$B$2:$B$17521,$B233,Profile!$C$2:$C$17521,CU$8))*$C$9</f>
        <v>0</v>
      </c>
      <c r="CV233" s="193">
        <f>(SUMIFS(Profile!$E$2:$E$17521,Profile!$B$2:$B$17521,$B233,Profile!$C$2:$C$17521,CV$8))*$C$9</f>
        <v>0</v>
      </c>
      <c r="CW233" s="193">
        <f>(SUMIFS(Profile!$E$2:$E$17521,Profile!$B$2:$B$17521,$B233,Profile!$C$2:$C$17521,CW$8))*$C$9</f>
        <v>0</v>
      </c>
      <c r="CX233" s="193">
        <f t="shared" si="17"/>
        <v>5.460292333</v>
      </c>
      <c r="CY233" s="193">
        <f t="shared" ref="CY233:ET233" si="1127">MAX(BB233-E233,0)</f>
        <v>0</v>
      </c>
      <c r="CZ233" s="193">
        <f t="shared" si="1127"/>
        <v>0</v>
      </c>
      <c r="DA233" s="193">
        <f t="shared" si="1127"/>
        <v>0</v>
      </c>
      <c r="DB233" s="193">
        <f t="shared" si="1127"/>
        <v>0</v>
      </c>
      <c r="DC233" s="193">
        <f t="shared" si="1127"/>
        <v>0</v>
      </c>
      <c r="DD233" s="193">
        <f t="shared" si="1127"/>
        <v>0</v>
      </c>
      <c r="DE233" s="193">
        <f t="shared" si="1127"/>
        <v>0</v>
      </c>
      <c r="DF233" s="193">
        <f t="shared" si="1127"/>
        <v>0</v>
      </c>
      <c r="DG233" s="193">
        <f t="shared" si="1127"/>
        <v>0</v>
      </c>
      <c r="DH233" s="193">
        <f t="shared" si="1127"/>
        <v>0</v>
      </c>
      <c r="DI233" s="193">
        <f t="shared" si="1127"/>
        <v>0</v>
      </c>
      <c r="DJ233" s="193">
        <f t="shared" si="1127"/>
        <v>0</v>
      </c>
      <c r="DK233" s="193">
        <f t="shared" si="1127"/>
        <v>0</v>
      </c>
      <c r="DL233" s="193">
        <f t="shared" si="1127"/>
        <v>0</v>
      </c>
      <c r="DM233" s="193">
        <f t="shared" si="1127"/>
        <v>0.04099204072</v>
      </c>
      <c r="DN233" s="193">
        <f t="shared" si="1127"/>
        <v>0.09204810671</v>
      </c>
      <c r="DO233" s="193">
        <f t="shared" si="1127"/>
        <v>0.1537105966</v>
      </c>
      <c r="DP233" s="193">
        <f t="shared" si="1127"/>
        <v>0.1866615498</v>
      </c>
      <c r="DQ233" s="193">
        <f t="shared" si="1127"/>
        <v>0.2553763261</v>
      </c>
      <c r="DR233" s="193">
        <f t="shared" si="1127"/>
        <v>0.313928587</v>
      </c>
      <c r="DS233" s="193">
        <f t="shared" si="1127"/>
        <v>0.3413595694</v>
      </c>
      <c r="DT233" s="193">
        <f t="shared" si="1127"/>
        <v>0.3636057665</v>
      </c>
      <c r="DU233" s="193">
        <f t="shared" si="1127"/>
        <v>0.3770216843</v>
      </c>
      <c r="DV233" s="193">
        <f t="shared" si="1127"/>
        <v>0.3925879654</v>
      </c>
      <c r="DW233" s="193">
        <f t="shared" si="1127"/>
        <v>0.3606534084</v>
      </c>
      <c r="DX233" s="193">
        <f t="shared" si="1127"/>
        <v>0.4135522286</v>
      </c>
      <c r="DY233" s="193">
        <f t="shared" si="1127"/>
        <v>0.4186822407</v>
      </c>
      <c r="DZ233" s="193">
        <f t="shared" si="1127"/>
        <v>0.411357654</v>
      </c>
      <c r="EA233" s="193">
        <f t="shared" si="1127"/>
        <v>0.391929646</v>
      </c>
      <c r="EB233" s="193">
        <f t="shared" si="1127"/>
        <v>0.357120852</v>
      </c>
      <c r="EC233" s="193">
        <f t="shared" si="1127"/>
        <v>0.2801983135</v>
      </c>
      <c r="ED233" s="193">
        <f t="shared" si="1127"/>
        <v>0.177638334</v>
      </c>
      <c r="EE233" s="193">
        <f t="shared" si="1127"/>
        <v>0.1027950984</v>
      </c>
      <c r="EF233" s="193">
        <f t="shared" si="1127"/>
        <v>0.02907236488</v>
      </c>
      <c r="EG233" s="193">
        <f t="shared" si="1127"/>
        <v>0</v>
      </c>
      <c r="EH233" s="193">
        <f t="shared" si="1127"/>
        <v>0</v>
      </c>
      <c r="EI233" s="193">
        <f t="shared" si="1127"/>
        <v>0</v>
      </c>
      <c r="EJ233" s="193">
        <f t="shared" si="1127"/>
        <v>0</v>
      </c>
      <c r="EK233" s="193">
        <f t="shared" si="1127"/>
        <v>0</v>
      </c>
      <c r="EL233" s="193">
        <f t="shared" si="1127"/>
        <v>0</v>
      </c>
      <c r="EM233" s="193">
        <f t="shared" si="1127"/>
        <v>0</v>
      </c>
      <c r="EN233" s="193">
        <f t="shared" si="1127"/>
        <v>0</v>
      </c>
      <c r="EO233" s="193">
        <f t="shared" si="1127"/>
        <v>0</v>
      </c>
      <c r="EP233" s="193">
        <f t="shared" si="1127"/>
        <v>0</v>
      </c>
      <c r="EQ233" s="193">
        <f t="shared" si="1127"/>
        <v>0</v>
      </c>
      <c r="ER233" s="193">
        <f t="shared" si="1127"/>
        <v>0</v>
      </c>
      <c r="ES233" s="193">
        <f t="shared" si="1127"/>
        <v>0</v>
      </c>
      <c r="ET233" s="193">
        <f t="shared" si="1127"/>
        <v>0</v>
      </c>
      <c r="EU233" s="193">
        <f t="shared" si="19"/>
        <v>4.735676597</v>
      </c>
      <c r="EV233" s="193">
        <f t="shared" ref="EV233:GQ233" si="1128">BB233-CY233</f>
        <v>0</v>
      </c>
      <c r="EW233" s="193">
        <f t="shared" si="1128"/>
        <v>0</v>
      </c>
      <c r="EX233" s="193">
        <f t="shared" si="1128"/>
        <v>0</v>
      </c>
      <c r="EY233" s="193">
        <f t="shared" si="1128"/>
        <v>0</v>
      </c>
      <c r="EZ233" s="193">
        <f t="shared" si="1128"/>
        <v>0</v>
      </c>
      <c r="FA233" s="193">
        <f t="shared" si="1128"/>
        <v>0</v>
      </c>
      <c r="FB233" s="193">
        <f t="shared" si="1128"/>
        <v>0</v>
      </c>
      <c r="FC233" s="193">
        <f t="shared" si="1128"/>
        <v>0</v>
      </c>
      <c r="FD233" s="193">
        <f t="shared" si="1128"/>
        <v>0.0000631917964</v>
      </c>
      <c r="FE233" s="193">
        <f t="shared" si="1128"/>
        <v>0.001137452335</v>
      </c>
      <c r="FF233" s="193">
        <f t="shared" si="1128"/>
        <v>0.01204562588</v>
      </c>
      <c r="FG233" s="193">
        <f t="shared" si="1128"/>
        <v>0.03467084211</v>
      </c>
      <c r="FH233" s="193">
        <f t="shared" si="1128"/>
        <v>0.07786838251</v>
      </c>
      <c r="FI233" s="193">
        <f t="shared" si="1128"/>
        <v>0.1358593935</v>
      </c>
      <c r="FJ233" s="193">
        <f t="shared" si="1128"/>
        <v>0.1638529525</v>
      </c>
      <c r="FK233" s="193">
        <f t="shared" si="1128"/>
        <v>0.1806789281</v>
      </c>
      <c r="FL233" s="193">
        <f t="shared" si="1128"/>
        <v>0.1955018114</v>
      </c>
      <c r="FM233" s="193">
        <f t="shared" si="1128"/>
        <v>0.2119271685</v>
      </c>
      <c r="FN233" s="193">
        <f t="shared" si="1128"/>
        <v>0.2119271685</v>
      </c>
      <c r="FO233" s="193">
        <f t="shared" si="1128"/>
        <v>0.2107253131</v>
      </c>
      <c r="FP233" s="193">
        <f t="shared" si="1128"/>
        <v>0.2079209838</v>
      </c>
      <c r="FQ233" s="193">
        <f t="shared" si="1128"/>
        <v>0.2091228392</v>
      </c>
      <c r="FR233" s="193">
        <f t="shared" si="1128"/>
        <v>0.2035141807</v>
      </c>
      <c r="FS233" s="193">
        <f t="shared" si="1128"/>
        <v>0.205517273</v>
      </c>
      <c r="FT233" s="193">
        <f t="shared" si="1128"/>
        <v>0.2071197469</v>
      </c>
      <c r="FU233" s="193">
        <f t="shared" si="1128"/>
        <v>0.2051166545</v>
      </c>
      <c r="FV233" s="193">
        <f t="shared" si="1128"/>
        <v>0.2051166545</v>
      </c>
      <c r="FW233" s="193">
        <f t="shared" si="1128"/>
        <v>0.1910950082</v>
      </c>
      <c r="FX233" s="193">
        <f t="shared" si="1128"/>
        <v>0.1898931528</v>
      </c>
      <c r="FY233" s="193">
        <f t="shared" si="1128"/>
        <v>0.1834832574</v>
      </c>
      <c r="FZ233" s="193">
        <f t="shared" si="1128"/>
        <v>0.1898931528</v>
      </c>
      <c r="GA233" s="193">
        <f t="shared" si="1128"/>
        <v>0.2023123253</v>
      </c>
      <c r="GB233" s="193">
        <f t="shared" si="1128"/>
        <v>0.2063185099</v>
      </c>
      <c r="GC233" s="193">
        <f t="shared" si="1128"/>
        <v>0.2231444855</v>
      </c>
      <c r="GD233" s="193">
        <f t="shared" si="1128"/>
        <v>0.185328776</v>
      </c>
      <c r="GE233" s="193">
        <f t="shared" si="1128"/>
        <v>0.1332080624</v>
      </c>
      <c r="GF233" s="193">
        <f t="shared" si="1128"/>
        <v>0.08182326312</v>
      </c>
      <c r="GG233" s="193">
        <f t="shared" si="1128"/>
        <v>0.04512117918</v>
      </c>
      <c r="GH233" s="193">
        <f t="shared" si="1128"/>
        <v>0.02068502881</v>
      </c>
      <c r="GI233" s="193">
        <f t="shared" si="1128"/>
        <v>0.003616428582</v>
      </c>
      <c r="GJ233" s="193">
        <f t="shared" si="1128"/>
        <v>0.00006740389474</v>
      </c>
      <c r="GK233" s="193">
        <f t="shared" si="1128"/>
        <v>0</v>
      </c>
      <c r="GL233" s="193">
        <f t="shared" si="1128"/>
        <v>0</v>
      </c>
      <c r="GM233" s="193">
        <f t="shared" si="1128"/>
        <v>0</v>
      </c>
      <c r="GN233" s="193">
        <f t="shared" si="1128"/>
        <v>0</v>
      </c>
      <c r="GO233" s="193">
        <f t="shared" si="1128"/>
        <v>0</v>
      </c>
      <c r="GP233" s="193">
        <f t="shared" si="1128"/>
        <v>0</v>
      </c>
      <c r="GQ233" s="193">
        <f t="shared" si="1128"/>
        <v>0</v>
      </c>
      <c r="GR233" s="193">
        <f t="shared" si="21"/>
        <v>4.384402779</v>
      </c>
      <c r="GS233" s="193">
        <f t="shared" ref="GS233:IN233" si="1129">E233-EV233</f>
        <v>0.1474275954</v>
      </c>
      <c r="GT233" s="193">
        <f t="shared" si="1129"/>
        <v>0.1358096599</v>
      </c>
      <c r="GU233" s="193">
        <f t="shared" si="1129"/>
        <v>0.1221886321</v>
      </c>
      <c r="GV233" s="193">
        <f t="shared" si="1129"/>
        <v>0.1153781182</v>
      </c>
      <c r="GW233" s="193">
        <f t="shared" si="1129"/>
        <v>0.1121731704</v>
      </c>
      <c r="GX233" s="193">
        <f t="shared" si="1129"/>
        <v>0.1089682227</v>
      </c>
      <c r="GY233" s="193">
        <f t="shared" si="1129"/>
        <v>0.1053626565</v>
      </c>
      <c r="GZ233" s="193">
        <f t="shared" si="1129"/>
        <v>0.1061638935</v>
      </c>
      <c r="HA233" s="193">
        <f t="shared" si="1129"/>
        <v>0.1048988463</v>
      </c>
      <c r="HB233" s="193">
        <f t="shared" si="1129"/>
        <v>0.1058276781</v>
      </c>
      <c r="HC233" s="193">
        <f t="shared" si="1129"/>
        <v>0.09772383378</v>
      </c>
      <c r="HD233" s="193">
        <f t="shared" si="1129"/>
        <v>0.07990603914</v>
      </c>
      <c r="HE233" s="193">
        <f t="shared" si="1129"/>
        <v>0.0487270527</v>
      </c>
      <c r="HF233" s="193">
        <f t="shared" si="1129"/>
        <v>0.01036634652</v>
      </c>
      <c r="HG233" s="193">
        <f t="shared" si="1129"/>
        <v>0</v>
      </c>
      <c r="HH233" s="193">
        <f t="shared" si="1129"/>
        <v>0</v>
      </c>
      <c r="HI233" s="193">
        <f t="shared" si="1129"/>
        <v>0</v>
      </c>
      <c r="HJ233" s="193">
        <f t="shared" si="1129"/>
        <v>0</v>
      </c>
      <c r="HK233" s="193">
        <f t="shared" si="1129"/>
        <v>0</v>
      </c>
      <c r="HL233" s="193">
        <f t="shared" si="1129"/>
        <v>0</v>
      </c>
      <c r="HM233" s="193">
        <f t="shared" si="1129"/>
        <v>0</v>
      </c>
      <c r="HN233" s="193">
        <f t="shared" si="1129"/>
        <v>0</v>
      </c>
      <c r="HO233" s="193">
        <f t="shared" si="1129"/>
        <v>0</v>
      </c>
      <c r="HP233" s="193">
        <f t="shared" si="1129"/>
        <v>0</v>
      </c>
      <c r="HQ233" s="193">
        <f t="shared" si="1129"/>
        <v>0</v>
      </c>
      <c r="HR233" s="193">
        <f t="shared" si="1129"/>
        <v>0</v>
      </c>
      <c r="HS233" s="193">
        <f t="shared" si="1129"/>
        <v>0</v>
      </c>
      <c r="HT233" s="193">
        <f t="shared" si="1129"/>
        <v>0</v>
      </c>
      <c r="HU233" s="193">
        <f t="shared" si="1129"/>
        <v>0</v>
      </c>
      <c r="HV233" s="193">
        <f t="shared" si="1129"/>
        <v>0</v>
      </c>
      <c r="HW233" s="193">
        <f t="shared" si="1129"/>
        <v>0</v>
      </c>
      <c r="HX233" s="193">
        <f t="shared" si="1129"/>
        <v>0</v>
      </c>
      <c r="HY233" s="193">
        <f t="shared" si="1129"/>
        <v>0</v>
      </c>
      <c r="HZ233" s="193">
        <f t="shared" si="1129"/>
        <v>0</v>
      </c>
      <c r="IA233" s="193">
        <f t="shared" si="1129"/>
        <v>0.06425652824</v>
      </c>
      <c r="IB233" s="193">
        <f t="shared" si="1129"/>
        <v>0.1219859003</v>
      </c>
      <c r="IC233" s="193">
        <f t="shared" si="1129"/>
        <v>0.1829855428</v>
      </c>
      <c r="ID233" s="193">
        <f t="shared" si="1129"/>
        <v>0.2272993776</v>
      </c>
      <c r="IE233" s="193">
        <f t="shared" si="1129"/>
        <v>0.2425213033</v>
      </c>
      <c r="IF233" s="193">
        <f t="shared" si="1129"/>
        <v>0.253180008</v>
      </c>
      <c r="IG233" s="193">
        <f t="shared" si="1129"/>
        <v>0.2583315066</v>
      </c>
      <c r="IH233" s="193">
        <f t="shared" si="1129"/>
        <v>0.2600013844</v>
      </c>
      <c r="II233" s="193">
        <f t="shared" si="1129"/>
        <v>0.2680137537</v>
      </c>
      <c r="IJ233" s="193">
        <f t="shared" si="1129"/>
        <v>0.2620044767</v>
      </c>
      <c r="IK233" s="193">
        <f t="shared" si="1129"/>
        <v>0.2487840673</v>
      </c>
      <c r="IL233" s="193">
        <f t="shared" si="1129"/>
        <v>0.2255481963</v>
      </c>
      <c r="IM233" s="193">
        <f t="shared" si="1129"/>
        <v>0.1999086145</v>
      </c>
      <c r="IN233" s="193">
        <f t="shared" si="1129"/>
        <v>0.1686603741</v>
      </c>
      <c r="IO233" s="193">
        <f t="shared" si="23"/>
        <v>2.983481034</v>
      </c>
      <c r="IP233" s="193">
        <f t="shared" si="29"/>
        <v>1.912387951</v>
      </c>
      <c r="IQ233" s="193">
        <f t="shared" ref="IQ233:KK233" si="1130">MAX((MIN(CZ233+IP233,$IO$7))-GT233,0)</f>
        <v>1.776578291</v>
      </c>
      <c r="IR233" s="193">
        <f t="shared" si="1130"/>
        <v>1.654389659</v>
      </c>
      <c r="IS233" s="193">
        <f t="shared" si="1130"/>
        <v>1.539011541</v>
      </c>
      <c r="IT233" s="193">
        <f t="shared" si="1130"/>
        <v>1.42683837</v>
      </c>
      <c r="IU233" s="193">
        <f t="shared" si="1130"/>
        <v>1.317870148</v>
      </c>
      <c r="IV233" s="193">
        <f t="shared" si="1130"/>
        <v>1.212507491</v>
      </c>
      <c r="IW233" s="193">
        <f t="shared" si="1130"/>
        <v>1.106343598</v>
      </c>
      <c r="IX233" s="193">
        <f t="shared" si="1130"/>
        <v>1.001444751</v>
      </c>
      <c r="IY233" s="193">
        <f t="shared" si="1130"/>
        <v>0.8956170733</v>
      </c>
      <c r="IZ233" s="193">
        <f t="shared" si="1130"/>
        <v>0.7978932395</v>
      </c>
      <c r="JA233" s="193">
        <f t="shared" si="1130"/>
        <v>0.7179872004</v>
      </c>
      <c r="JB233" s="193">
        <f t="shared" si="1130"/>
        <v>0.6692601476</v>
      </c>
      <c r="JC233" s="193">
        <f t="shared" si="1130"/>
        <v>0.6588938011</v>
      </c>
      <c r="JD233" s="193">
        <f t="shared" si="1130"/>
        <v>0.6998858419</v>
      </c>
      <c r="JE233" s="193">
        <f t="shared" si="1130"/>
        <v>0.7919339486</v>
      </c>
      <c r="JF233" s="193">
        <f t="shared" si="1130"/>
        <v>0.9456445451</v>
      </c>
      <c r="JG233" s="193">
        <f t="shared" si="1130"/>
        <v>1.132306095</v>
      </c>
      <c r="JH233" s="193">
        <f t="shared" si="1130"/>
        <v>1.387682421</v>
      </c>
      <c r="JI233" s="193">
        <f t="shared" si="1130"/>
        <v>1.701611008</v>
      </c>
      <c r="JJ233" s="193">
        <f t="shared" si="1130"/>
        <v>2.042970578</v>
      </c>
      <c r="JK233" s="193">
        <f t="shared" si="1130"/>
        <v>2.406576344</v>
      </c>
      <c r="JL233" s="193">
        <f t="shared" si="1130"/>
        <v>2.783598028</v>
      </c>
      <c r="JM233" s="193">
        <f t="shared" si="1130"/>
        <v>3.176185994</v>
      </c>
      <c r="JN233" s="193">
        <f t="shared" si="1130"/>
        <v>3.536839402</v>
      </c>
      <c r="JO233" s="193">
        <f t="shared" si="1130"/>
        <v>3.950391631</v>
      </c>
      <c r="JP233" s="193">
        <f t="shared" si="1130"/>
        <v>4.369073871</v>
      </c>
      <c r="JQ233" s="193">
        <f t="shared" si="1130"/>
        <v>4.780431526</v>
      </c>
      <c r="JR233" s="193">
        <f t="shared" si="1130"/>
        <v>5</v>
      </c>
      <c r="JS233" s="193">
        <f t="shared" si="1130"/>
        <v>5</v>
      </c>
      <c r="JT233" s="193">
        <f t="shared" si="1130"/>
        <v>5</v>
      </c>
      <c r="JU233" s="193">
        <f t="shared" si="1130"/>
        <v>5</v>
      </c>
      <c r="JV233" s="193">
        <f t="shared" si="1130"/>
        <v>5</v>
      </c>
      <c r="JW233" s="193">
        <f t="shared" si="1130"/>
        <v>5</v>
      </c>
      <c r="JX233" s="193">
        <f t="shared" si="1130"/>
        <v>4.935743472</v>
      </c>
      <c r="JY233" s="193">
        <f t="shared" si="1130"/>
        <v>4.813757571</v>
      </c>
      <c r="JZ233" s="193">
        <f t="shared" si="1130"/>
        <v>4.630772029</v>
      </c>
      <c r="KA233" s="193">
        <f t="shared" si="1130"/>
        <v>4.403472651</v>
      </c>
      <c r="KB233" s="193">
        <f t="shared" si="1130"/>
        <v>4.160951348</v>
      </c>
      <c r="KC233" s="193">
        <f t="shared" si="1130"/>
        <v>3.90777134</v>
      </c>
      <c r="KD233" s="193">
        <f t="shared" si="1130"/>
        <v>3.649439833</v>
      </c>
      <c r="KE233" s="193">
        <f t="shared" si="1130"/>
        <v>3.389438449</v>
      </c>
      <c r="KF233" s="193">
        <f t="shared" si="1130"/>
        <v>3.121424695</v>
      </c>
      <c r="KG233" s="193">
        <f t="shared" si="1130"/>
        <v>2.859420218</v>
      </c>
      <c r="KH233" s="193">
        <f t="shared" si="1130"/>
        <v>2.610636151</v>
      </c>
      <c r="KI233" s="193">
        <f t="shared" si="1130"/>
        <v>2.385087955</v>
      </c>
      <c r="KJ233" s="193">
        <f t="shared" si="1130"/>
        <v>2.18517934</v>
      </c>
      <c r="KK233" s="193">
        <f t="shared" si="1130"/>
        <v>2.016518966</v>
      </c>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row>
    <row r="234" ht="14.25" customHeight="1">
      <c r="A234" s="1">
        <v>8.0</v>
      </c>
      <c r="B234" s="1">
        <f t="shared" ref="B234:C234" si="1131">B233+1</f>
        <v>224</v>
      </c>
      <c r="C234" s="267">
        <f t="shared" si="1131"/>
        <v>43689</v>
      </c>
      <c r="D234" s="193">
        <f t="shared" si="15"/>
        <v>9.154933182</v>
      </c>
      <c r="E234" s="193">
        <f>(SUMIFS(Profile!$F$2:$F$17521,Profile!$B$2:$B$17521,$B234,Profile!$C$2:$C$17521,E$8))*$C$6</f>
        <v>0.1490300693</v>
      </c>
      <c r="F234" s="193">
        <f>(SUMIFS(Profile!$F$2:$F$17521,Profile!$B$2:$B$17521,$B234,Profile!$C$2:$C$17521,F$8))*$C$6</f>
        <v>0.135008423</v>
      </c>
      <c r="G234" s="193">
        <f>(SUMIFS(Profile!$F$2:$F$17521,Profile!$B$2:$B$17521,$B234,Profile!$C$2:$C$17521,G$8))*$C$6</f>
        <v>0.1213873952</v>
      </c>
      <c r="H234" s="193">
        <f>(SUMIFS(Profile!$F$2:$F$17521,Profile!$B$2:$B$17521,$B234,Profile!$C$2:$C$17521,H$8))*$C$6</f>
        <v>0.1157787366</v>
      </c>
      <c r="I234" s="193">
        <f>(SUMIFS(Profile!$F$2:$F$17521,Profile!$B$2:$B$17521,$B234,Profile!$C$2:$C$17521,I$8))*$C$6</f>
        <v>0.1129744074</v>
      </c>
      <c r="J234" s="193">
        <f>(SUMIFS(Profile!$F$2:$F$17521,Profile!$B$2:$B$17521,$B234,Profile!$C$2:$C$17521,J$8))*$C$6</f>
        <v>0.1081669858</v>
      </c>
      <c r="K234" s="193">
        <f>(SUMIFS(Profile!$F$2:$F$17521,Profile!$B$2:$B$17521,$B234,Profile!$C$2:$C$17521,K$8))*$C$6</f>
        <v>0.1077663673</v>
      </c>
      <c r="L234" s="193">
        <f>(SUMIFS(Profile!$F$2:$F$17521,Profile!$B$2:$B$17521,$B234,Profile!$C$2:$C$17521,L$8))*$C$6</f>
        <v>0.1085676043</v>
      </c>
      <c r="M234" s="193">
        <f>(SUMIFS(Profile!$F$2:$F$17521,Profile!$B$2:$B$17521,$B234,Profile!$C$2:$C$17521,M$8))*$C$6</f>
        <v>0.105763275</v>
      </c>
      <c r="N234" s="193">
        <f>(SUMIFS(Profile!$F$2:$F$17521,Profile!$B$2:$B$17521,$B234,Profile!$C$2:$C$17521,N$8))*$C$6</f>
        <v>0.1081669858</v>
      </c>
      <c r="O234" s="193">
        <f>(SUMIFS(Profile!$F$2:$F$17521,Profile!$B$2:$B$17521,$B234,Profile!$C$2:$C$17521,O$8))*$C$6</f>
        <v>0.1113719335</v>
      </c>
      <c r="P234" s="193">
        <f>(SUMIFS(Profile!$F$2:$F$17521,Profile!$B$2:$B$17521,$B234,Profile!$C$2:$C$17521,P$8))*$C$6</f>
        <v>0.1137756443</v>
      </c>
      <c r="Q234" s="193">
        <f>(SUMIFS(Profile!$F$2:$F$17521,Profile!$B$2:$B$17521,$B234,Profile!$C$2:$C$17521,Q$8))*$C$6</f>
        <v>0.1225892506</v>
      </c>
      <c r="R234" s="193">
        <f>(SUMIFS(Profile!$F$2:$F$17521,Profile!$B$2:$B$17521,$B234,Profile!$C$2:$C$17521,R$8))*$C$6</f>
        <v>0.1422195554</v>
      </c>
      <c r="S234" s="193">
        <f>(SUMIFS(Profile!$F$2:$F$17521,Profile!$B$2:$B$17521,$B234,Profile!$C$2:$C$17521,S$8))*$C$6</f>
        <v>0.1618498602</v>
      </c>
      <c r="T234" s="193">
        <f>(SUMIFS(Profile!$F$2:$F$17521,Profile!$B$2:$B$17521,$B234,Profile!$C$2:$C$17521,T$8))*$C$6</f>
        <v>0.1810795466</v>
      </c>
      <c r="U234" s="193">
        <f>(SUMIFS(Profile!$F$2:$F$17521,Profile!$B$2:$B$17521,$B234,Profile!$C$2:$C$17521,U$8))*$C$6</f>
        <v>0.2011104699</v>
      </c>
      <c r="V234" s="193">
        <f>(SUMIFS(Profile!$F$2:$F$17521,Profile!$B$2:$B$17521,$B234,Profile!$C$2:$C$17521,V$8))*$C$6</f>
        <v>0.2231444855</v>
      </c>
      <c r="W234" s="193">
        <f>(SUMIFS(Profile!$F$2:$F$17521,Profile!$B$2:$B$17521,$B234,Profile!$C$2:$C$17521,W$8))*$C$6</f>
        <v>0.2207407747</v>
      </c>
      <c r="X234" s="193">
        <f>(SUMIFS(Profile!$F$2:$F$17521,Profile!$B$2:$B$17521,$B234,Profile!$C$2:$C$17521,X$8))*$C$6</f>
        <v>0.2151321162</v>
      </c>
      <c r="Y234" s="193">
        <f>(SUMIFS(Profile!$F$2:$F$17521,Profile!$B$2:$B$17521,$B234,Profile!$C$2:$C$17521,Y$8))*$C$6</f>
        <v>0.21673459</v>
      </c>
      <c r="Z234" s="193">
        <f>(SUMIFS(Profile!$F$2:$F$17521,Profile!$B$2:$B$17521,$B234,Profile!$C$2:$C$17521,Z$8))*$C$6</f>
        <v>0.2155327346</v>
      </c>
      <c r="AA234" s="193">
        <f>(SUMIFS(Profile!$F$2:$F$17521,Profile!$B$2:$B$17521,$B234,Profile!$C$2:$C$17521,AA$8))*$C$6</f>
        <v>0.2103246946</v>
      </c>
      <c r="AB234" s="193">
        <f>(SUMIFS(Profile!$F$2:$F$17521,Profile!$B$2:$B$17521,$B234,Profile!$C$2:$C$17521,AB$8))*$C$6</f>
        <v>0.2023123253</v>
      </c>
      <c r="AC234" s="193">
        <f>(SUMIFS(Profile!$F$2:$F$17521,Profile!$B$2:$B$17521,$B234,Profile!$C$2:$C$17521,AC$8))*$C$6</f>
        <v>0.2171352085</v>
      </c>
      <c r="AD234" s="193">
        <f>(SUMIFS(Profile!$F$2:$F$17521,Profile!$B$2:$B$17521,$B234,Profile!$C$2:$C$17521,AD$8))*$C$6</f>
        <v>0.2119271685</v>
      </c>
      <c r="AE234" s="193">
        <f>(SUMIFS(Profile!$F$2:$F$17521,Profile!$B$2:$B$17521,$B234,Profile!$C$2:$C$17521,AE$8))*$C$6</f>
        <v>0.2067191284</v>
      </c>
      <c r="AF234" s="193">
        <f>(SUMIFS(Profile!$F$2:$F$17521,Profile!$B$2:$B$17521,$B234,Profile!$C$2:$C$17521,AF$8))*$C$6</f>
        <v>0.1999086145</v>
      </c>
      <c r="AG234" s="193">
        <f>(SUMIFS(Profile!$F$2:$F$17521,Profile!$B$2:$B$17521,$B234,Profile!$C$2:$C$17521,AG$8))*$C$6</f>
        <v>0.1914956267</v>
      </c>
      <c r="AH234" s="193">
        <f>(SUMIFS(Profile!$F$2:$F$17521,Profile!$B$2:$B$17521,$B234,Profile!$C$2:$C$17521,AH$8))*$C$6</f>
        <v>0.1886912974</v>
      </c>
      <c r="AI234" s="193">
        <f>(SUMIFS(Profile!$F$2:$F$17521,Profile!$B$2:$B$17521,$B234,Profile!$C$2:$C$17521,AI$8))*$C$6</f>
        <v>0.1955018114</v>
      </c>
      <c r="AJ234" s="193">
        <f>(SUMIFS(Profile!$F$2:$F$17521,Profile!$B$2:$B$17521,$B234,Profile!$C$2:$C$17521,AJ$8))*$C$6</f>
        <v>0.2011104699</v>
      </c>
      <c r="AK234" s="193">
        <f>(SUMIFS(Profile!$F$2:$F$17521,Profile!$B$2:$B$17521,$B234,Profile!$C$2:$C$17521,AK$8))*$C$6</f>
        <v>0.2043154176</v>
      </c>
      <c r="AL234" s="193">
        <f>(SUMIFS(Profile!$F$2:$F$17521,Profile!$B$2:$B$17521,$B234,Profile!$C$2:$C$17521,AL$8))*$C$6</f>
        <v>0.2183370639</v>
      </c>
      <c r="AM234" s="193">
        <f>(SUMIFS(Profile!$F$2:$F$17521,Profile!$B$2:$B$17521,$B234,Profile!$C$2:$C$17521,AM$8))*$C$6</f>
        <v>0.2399704611</v>
      </c>
      <c r="AN234" s="193">
        <f>(SUMIFS(Profile!$F$2:$F$17521,Profile!$B$2:$B$17521,$B234,Profile!$C$2:$C$17521,AN$8))*$C$6</f>
        <v>0.2499859227</v>
      </c>
      <c r="AO234" s="193">
        <f>(SUMIFS(Profile!$F$2:$F$17521,Profile!$B$2:$B$17521,$B234,Profile!$C$2:$C$17521,AO$8))*$C$6</f>
        <v>0.2636069506</v>
      </c>
      <c r="AP234" s="193">
        <f>(SUMIFS(Profile!$F$2:$F$17521,Profile!$B$2:$B$17521,$B234,Profile!$C$2:$C$17521,AP$8))*$C$6</f>
        <v>0.2708180829</v>
      </c>
      <c r="AQ234" s="193">
        <f>(SUMIFS(Profile!$F$2:$F$17521,Profile!$B$2:$B$17521,$B234,Profile!$C$2:$C$17521,AQ$8))*$C$6</f>
        <v>0.2692156091</v>
      </c>
      <c r="AR234" s="193">
        <f>(SUMIFS(Profile!$F$2:$F$17521,Profile!$B$2:$B$17521,$B234,Profile!$C$2:$C$17521,AR$8))*$C$6</f>
        <v>0.2620044767</v>
      </c>
      <c r="AS234" s="193">
        <f>(SUMIFS(Profile!$F$2:$F$17521,Profile!$B$2:$B$17521,$B234,Profile!$C$2:$C$17521,AS$8))*$C$6</f>
        <v>0.257998292</v>
      </c>
      <c r="AT234" s="193">
        <f>(SUMIFS(Profile!$F$2:$F$17521,Profile!$B$2:$B$17521,$B234,Profile!$C$2:$C$17521,AT$8))*$C$6</f>
        <v>0.2563958182</v>
      </c>
      <c r="AU234" s="193">
        <f>(SUMIFS(Profile!$F$2:$F$17521,Profile!$B$2:$B$17521,$B234,Profile!$C$2:$C$17521,AU$8))*$C$6</f>
        <v>0.2583989105</v>
      </c>
      <c r="AV234" s="193">
        <f>(SUMIFS(Profile!$F$2:$F$17521,Profile!$B$2:$B$17521,$B234,Profile!$C$2:$C$17521,AV$8))*$C$6</f>
        <v>0.2531908704</v>
      </c>
      <c r="AW234" s="193">
        <f>(SUMIFS(Profile!$F$2:$F$17521,Profile!$B$2:$B$17521,$B234,Profile!$C$2:$C$17521,AW$8))*$C$6</f>
        <v>0.2399704611</v>
      </c>
      <c r="AX234" s="193">
        <f>(SUMIFS(Profile!$F$2:$F$17521,Profile!$B$2:$B$17521,$B234,Profile!$C$2:$C$17521,AX$8))*$C$6</f>
        <v>0.2191383008</v>
      </c>
      <c r="AY234" s="193">
        <f>(SUMIFS(Profile!$F$2:$F$17521,Profile!$B$2:$B$17521,$B234,Profile!$C$2:$C$17521,AY$8))*$C$6</f>
        <v>0.1987067591</v>
      </c>
      <c r="AZ234" s="193">
        <f>(SUMIFS(Profile!$F$2:$F$17521,Profile!$B$2:$B$17521,$B234,Profile!$C$2:$C$17521,AZ$8))*$C$6</f>
        <v>0.1698622295</v>
      </c>
      <c r="BA234" s="193">
        <f t="shared" si="16"/>
        <v>9.558785293</v>
      </c>
      <c r="BB234" s="193">
        <f>(SUMIFS(Profile!$E$2:$E$17521,Profile!$B$2:$B$17521,$B234,Profile!$C$2:$C$17521,BB$8))*$C$9</f>
        <v>0</v>
      </c>
      <c r="BC234" s="193">
        <f>(SUMIFS(Profile!$E$2:$E$17521,Profile!$B$2:$B$17521,$B234,Profile!$C$2:$C$17521,BC$8))*$C$9</f>
        <v>0</v>
      </c>
      <c r="BD234" s="193">
        <f>(SUMIFS(Profile!$E$2:$E$17521,Profile!$B$2:$B$17521,$B234,Profile!$C$2:$C$17521,BD$8))*$C$9</f>
        <v>0</v>
      </c>
      <c r="BE234" s="193">
        <f>(SUMIFS(Profile!$E$2:$E$17521,Profile!$B$2:$B$17521,$B234,Profile!$C$2:$C$17521,BE$8))*$C$9</f>
        <v>0</v>
      </c>
      <c r="BF234" s="193">
        <f>(SUMIFS(Profile!$E$2:$E$17521,Profile!$B$2:$B$17521,$B234,Profile!$C$2:$C$17521,BF$8))*$C$9</f>
        <v>0</v>
      </c>
      <c r="BG234" s="193">
        <f>(SUMIFS(Profile!$E$2:$E$17521,Profile!$B$2:$B$17521,$B234,Profile!$C$2:$C$17521,BG$8))*$C$9</f>
        <v>0</v>
      </c>
      <c r="BH234" s="193">
        <f>(SUMIFS(Profile!$E$2:$E$17521,Profile!$B$2:$B$17521,$B234,Profile!$C$2:$C$17521,BH$8))*$C$9</f>
        <v>0</v>
      </c>
      <c r="BI234" s="193">
        <f>(SUMIFS(Profile!$E$2:$E$17521,Profile!$B$2:$B$17521,$B234,Profile!$C$2:$C$17521,BI$8))*$C$9</f>
        <v>0</v>
      </c>
      <c r="BJ234" s="193">
        <f>(SUMIFS(Profile!$E$2:$E$17521,Profile!$B$2:$B$17521,$B234,Profile!$C$2:$C$17521,BJ$8))*$C$9</f>
        <v>0</v>
      </c>
      <c r="BK234" s="193">
        <f>(SUMIFS(Profile!$E$2:$E$17521,Profile!$B$2:$B$17521,$B234,Profile!$C$2:$C$17521,BK$8))*$C$9</f>
        <v>0.0001895753892</v>
      </c>
      <c r="BL234" s="193">
        <f>(SUMIFS(Profile!$E$2:$E$17521,Profile!$B$2:$B$17521,$B234,Profile!$C$2:$C$17521,BL$8))*$C$9</f>
        <v>0.004783568144</v>
      </c>
      <c r="BM234" s="193">
        <f>(SUMIFS(Profile!$E$2:$E$17521,Profile!$B$2:$B$17521,$B234,Profile!$C$2:$C$17521,BM$8))*$C$9</f>
        <v>0.02050307184</v>
      </c>
      <c r="BN234" s="193">
        <f>(SUMIFS(Profile!$E$2:$E$17521,Profile!$B$2:$B$17521,$B234,Profile!$C$2:$C$17521,BN$8))*$C$9</f>
        <v>0.04833502866</v>
      </c>
      <c r="BO234" s="193">
        <f>(SUMIFS(Profile!$E$2:$E$17521,Profile!$B$2:$B$17521,$B234,Profile!$C$2:$C$17521,BO$8))*$C$9</f>
        <v>0.091552941</v>
      </c>
      <c r="BP234" s="193">
        <f>(SUMIFS(Profile!$E$2:$E$17521,Profile!$B$2:$B$17521,$B234,Profile!$C$2:$C$17521,BP$8))*$C$9</f>
        <v>0.1460741958</v>
      </c>
      <c r="BQ234" s="193">
        <f>(SUMIFS(Profile!$E$2:$E$17521,Profile!$B$2:$B$17521,$B234,Profile!$C$2:$C$17521,BQ$8))*$C$9</f>
        <v>0.2029438632</v>
      </c>
      <c r="BR234" s="193">
        <f>(SUMIFS(Profile!$E$2:$E$17521,Profile!$B$2:$B$17521,$B234,Profile!$C$2:$C$17521,BR$8))*$C$9</f>
        <v>0.2669195491</v>
      </c>
      <c r="BS234" s="193">
        <f>(SUMIFS(Profile!$E$2:$E$17521,Profile!$B$2:$B$17521,$B234,Profile!$C$2:$C$17521,BS$8))*$C$9</f>
        <v>0.3335031513</v>
      </c>
      <c r="BT234" s="193">
        <f>(SUMIFS(Profile!$E$2:$E$17521,Profile!$B$2:$B$17521,$B234,Profile!$C$2:$C$17521,BT$8))*$C$9</f>
        <v>0.4033593562</v>
      </c>
      <c r="BU234" s="193">
        <f>(SUMIFS(Profile!$E$2:$E$17521,Profile!$B$2:$B$17521,$B234,Profile!$C$2:$C$17521,BU$8))*$C$9</f>
        <v>0.4464997275</v>
      </c>
      <c r="BV234" s="193">
        <f>(SUMIFS(Profile!$E$2:$E$17521,Profile!$B$2:$B$17521,$B234,Profile!$C$2:$C$17521,BV$8))*$C$9</f>
        <v>0.475974151</v>
      </c>
      <c r="BW234" s="193">
        <f>(SUMIFS(Profile!$E$2:$E$17521,Profile!$B$2:$B$17521,$B234,Profile!$C$2:$C$17521,BW$8))*$C$9</f>
        <v>0.5344216065</v>
      </c>
      <c r="BX234" s="193">
        <f>(SUMIFS(Profile!$E$2:$E$17521,Profile!$B$2:$B$17521,$B234,Profile!$C$2:$C$17521,BX$8))*$C$9</f>
        <v>0.5550533437</v>
      </c>
      <c r="BY234" s="193">
        <f>(SUMIFS(Profile!$E$2:$E$17521,Profile!$B$2:$B$17521,$B234,Profile!$C$2:$C$17521,BY$8))*$C$9</f>
        <v>0.5481887069</v>
      </c>
      <c r="BZ234" s="193">
        <f>(SUMIFS(Profile!$E$2:$E$17521,Profile!$B$2:$B$17521,$B234,Profile!$C$2:$C$17521,BZ$8))*$C$9</f>
        <v>0.5917639768</v>
      </c>
      <c r="CA234" s="193">
        <f>(SUMIFS(Profile!$E$2:$E$17521,Profile!$B$2:$B$17521,$B234,Profile!$C$2:$C$17521,CA$8))*$C$9</f>
        <v>0.6138696791</v>
      </c>
      <c r="CB234" s="193">
        <f>(SUMIFS(Profile!$E$2:$E$17521,Profile!$B$2:$B$17521,$B234,Profile!$C$2:$C$17521,CB$8))*$C$9</f>
        <v>0.6326698379</v>
      </c>
      <c r="CC234" s="193">
        <f>(SUMIFS(Profile!$E$2:$E$17521,Profile!$B$2:$B$17521,$B234,Profile!$C$2:$C$17521,CC$8))*$C$9</f>
        <v>0.6287716627</v>
      </c>
      <c r="CD234" s="193">
        <f>(SUMIFS(Profile!$E$2:$E$17521,Profile!$B$2:$B$17521,$B234,Profile!$C$2:$C$17521,CD$8))*$C$9</f>
        <v>0.5604952841</v>
      </c>
      <c r="CE234" s="193">
        <f>(SUMIFS(Profile!$E$2:$E$17521,Profile!$B$2:$B$17521,$B234,Profile!$C$2:$C$17521,CE$8))*$C$9</f>
        <v>0.5300722347</v>
      </c>
      <c r="CF234" s="193">
        <f>(SUMIFS(Profile!$E$2:$E$17521,Profile!$B$2:$B$17521,$B234,Profile!$C$2:$C$17521,CF$8))*$C$9</f>
        <v>0.4535038839</v>
      </c>
      <c r="CG234" s="193">
        <f>(SUMIFS(Profile!$E$2:$E$17521,Profile!$B$2:$B$17521,$B234,Profile!$C$2:$C$17521,CG$8))*$C$9</f>
        <v>0.3942390191</v>
      </c>
      <c r="CH234" s="193">
        <f>(SUMIFS(Profile!$E$2:$E$17521,Profile!$B$2:$B$17521,$B234,Profile!$C$2:$C$17521,CH$8))*$C$9</f>
        <v>0.3282226464</v>
      </c>
      <c r="CI234" s="193">
        <f>(SUMIFS(Profile!$E$2:$E$17521,Profile!$B$2:$B$17521,$B234,Profile!$C$2:$C$17521,CI$8))*$C$9</f>
        <v>0.2501250205</v>
      </c>
      <c r="CJ234" s="193">
        <f>(SUMIFS(Profile!$E$2:$E$17521,Profile!$B$2:$B$17521,$B234,Profile!$C$2:$C$17521,CJ$8))*$C$9</f>
        <v>0.1989468412</v>
      </c>
      <c r="CK234" s="193">
        <f>(SUMIFS(Profile!$E$2:$E$17521,Profile!$B$2:$B$17521,$B234,Profile!$C$2:$C$17521,CK$8))*$C$9</f>
        <v>0.1439997124</v>
      </c>
      <c r="CL234" s="193">
        <f>(SUMIFS(Profile!$E$2:$E$17521,Profile!$B$2:$B$17521,$B234,Profile!$C$2:$C$17521,CL$8))*$C$9</f>
        <v>0.0900145653</v>
      </c>
      <c r="CM234" s="193">
        <f>(SUMIFS(Profile!$E$2:$E$17521,Profile!$B$2:$B$17521,$B234,Profile!$C$2:$C$17521,CM$8))*$C$9</f>
        <v>0.04462377343</v>
      </c>
      <c r="CN234" s="193">
        <f>(SUMIFS(Profile!$E$2:$E$17521,Profile!$B$2:$B$17521,$B234,Profile!$C$2:$C$17521,CN$8))*$C$9</f>
        <v>0.01776344199</v>
      </c>
      <c r="CO234" s="193">
        <f>(SUMIFS(Profile!$E$2:$E$17521,Profile!$B$2:$B$17521,$B234,Profile!$C$2:$C$17521,CO$8))*$C$9</f>
        <v>0.001401877975</v>
      </c>
      <c r="CP234" s="193">
        <f>(SUMIFS(Profile!$E$2:$E$17521,Profile!$B$2:$B$17521,$B234,Profile!$C$2:$C$17521,CP$8))*$C$9</f>
        <v>0</v>
      </c>
      <c r="CQ234" s="193">
        <f>(SUMIFS(Profile!$E$2:$E$17521,Profile!$B$2:$B$17521,$B234,Profile!$C$2:$C$17521,CQ$8))*$C$9</f>
        <v>0</v>
      </c>
      <c r="CR234" s="193">
        <f>(SUMIFS(Profile!$E$2:$E$17521,Profile!$B$2:$B$17521,$B234,Profile!$C$2:$C$17521,CR$8))*$C$9</f>
        <v>0</v>
      </c>
      <c r="CS234" s="193">
        <f>(SUMIFS(Profile!$E$2:$E$17521,Profile!$B$2:$B$17521,$B234,Profile!$C$2:$C$17521,CS$8))*$C$9</f>
        <v>0</v>
      </c>
      <c r="CT234" s="193">
        <f>(SUMIFS(Profile!$E$2:$E$17521,Profile!$B$2:$B$17521,$B234,Profile!$C$2:$C$17521,CT$8))*$C$9</f>
        <v>0</v>
      </c>
      <c r="CU234" s="193">
        <f>(SUMIFS(Profile!$E$2:$E$17521,Profile!$B$2:$B$17521,$B234,Profile!$C$2:$C$17521,CU$8))*$C$9</f>
        <v>0</v>
      </c>
      <c r="CV234" s="193">
        <f>(SUMIFS(Profile!$E$2:$E$17521,Profile!$B$2:$B$17521,$B234,Profile!$C$2:$C$17521,CV$8))*$C$9</f>
        <v>0</v>
      </c>
      <c r="CW234" s="193">
        <f>(SUMIFS(Profile!$E$2:$E$17521,Profile!$B$2:$B$17521,$B234,Profile!$C$2:$C$17521,CW$8))*$C$9</f>
        <v>0</v>
      </c>
      <c r="CX234" s="193">
        <f t="shared" si="17"/>
        <v>4.829343156</v>
      </c>
      <c r="CY234" s="193">
        <f t="shared" ref="CY234:ET234" si="1132">MAX(BB234-E234,0)</f>
        <v>0</v>
      </c>
      <c r="CZ234" s="193">
        <f t="shared" si="1132"/>
        <v>0</v>
      </c>
      <c r="DA234" s="193">
        <f t="shared" si="1132"/>
        <v>0</v>
      </c>
      <c r="DB234" s="193">
        <f t="shared" si="1132"/>
        <v>0</v>
      </c>
      <c r="DC234" s="193">
        <f t="shared" si="1132"/>
        <v>0</v>
      </c>
      <c r="DD234" s="193">
        <f t="shared" si="1132"/>
        <v>0</v>
      </c>
      <c r="DE234" s="193">
        <f t="shared" si="1132"/>
        <v>0</v>
      </c>
      <c r="DF234" s="193">
        <f t="shared" si="1132"/>
        <v>0</v>
      </c>
      <c r="DG234" s="193">
        <f t="shared" si="1132"/>
        <v>0</v>
      </c>
      <c r="DH234" s="193">
        <f t="shared" si="1132"/>
        <v>0</v>
      </c>
      <c r="DI234" s="193">
        <f t="shared" si="1132"/>
        <v>0</v>
      </c>
      <c r="DJ234" s="193">
        <f t="shared" si="1132"/>
        <v>0</v>
      </c>
      <c r="DK234" s="193">
        <f t="shared" si="1132"/>
        <v>0</v>
      </c>
      <c r="DL234" s="193">
        <f t="shared" si="1132"/>
        <v>0</v>
      </c>
      <c r="DM234" s="193">
        <f t="shared" si="1132"/>
        <v>0</v>
      </c>
      <c r="DN234" s="193">
        <f t="shared" si="1132"/>
        <v>0.02186431658</v>
      </c>
      <c r="DO234" s="193">
        <f t="shared" si="1132"/>
        <v>0.0658090792</v>
      </c>
      <c r="DP234" s="193">
        <f t="shared" si="1132"/>
        <v>0.1103586658</v>
      </c>
      <c r="DQ234" s="193">
        <f t="shared" si="1132"/>
        <v>0.1826185815</v>
      </c>
      <c r="DR234" s="193">
        <f t="shared" si="1132"/>
        <v>0.2313676113</v>
      </c>
      <c r="DS234" s="193">
        <f t="shared" si="1132"/>
        <v>0.2592395609</v>
      </c>
      <c r="DT234" s="193">
        <f t="shared" si="1132"/>
        <v>0.3188888718</v>
      </c>
      <c r="DU234" s="193">
        <f t="shared" si="1132"/>
        <v>0.3447286491</v>
      </c>
      <c r="DV234" s="193">
        <f t="shared" si="1132"/>
        <v>0.3458763816</v>
      </c>
      <c r="DW234" s="193">
        <f t="shared" si="1132"/>
        <v>0.3746287683</v>
      </c>
      <c r="DX234" s="193">
        <f t="shared" si="1132"/>
        <v>0.4019425106</v>
      </c>
      <c r="DY234" s="193">
        <f t="shared" si="1132"/>
        <v>0.4259507095</v>
      </c>
      <c r="DZ234" s="193">
        <f t="shared" si="1132"/>
        <v>0.4288630482</v>
      </c>
      <c r="EA234" s="193">
        <f t="shared" si="1132"/>
        <v>0.3689996575</v>
      </c>
      <c r="EB234" s="193">
        <f t="shared" si="1132"/>
        <v>0.3413809373</v>
      </c>
      <c r="EC234" s="193">
        <f t="shared" si="1132"/>
        <v>0.2580020725</v>
      </c>
      <c r="ED234" s="193">
        <f t="shared" si="1132"/>
        <v>0.1931285492</v>
      </c>
      <c r="EE234" s="193">
        <f t="shared" si="1132"/>
        <v>0.1239072288</v>
      </c>
      <c r="EF234" s="193">
        <f t="shared" si="1132"/>
        <v>0.03178795658</v>
      </c>
      <c r="EG234" s="193">
        <f t="shared" si="1132"/>
        <v>0</v>
      </c>
      <c r="EH234" s="193">
        <f t="shared" si="1132"/>
        <v>0</v>
      </c>
      <c r="EI234" s="193">
        <f t="shared" si="1132"/>
        <v>0</v>
      </c>
      <c r="EJ234" s="193">
        <f t="shared" si="1132"/>
        <v>0</v>
      </c>
      <c r="EK234" s="193">
        <f t="shared" si="1132"/>
        <v>0</v>
      </c>
      <c r="EL234" s="193">
        <f t="shared" si="1132"/>
        <v>0</v>
      </c>
      <c r="EM234" s="193">
        <f t="shared" si="1132"/>
        <v>0</v>
      </c>
      <c r="EN234" s="193">
        <f t="shared" si="1132"/>
        <v>0</v>
      </c>
      <c r="EO234" s="193">
        <f t="shared" si="1132"/>
        <v>0</v>
      </c>
      <c r="EP234" s="193">
        <f t="shared" si="1132"/>
        <v>0</v>
      </c>
      <c r="EQ234" s="193">
        <f t="shared" si="1132"/>
        <v>0</v>
      </c>
      <c r="ER234" s="193">
        <f t="shared" si="1132"/>
        <v>0</v>
      </c>
      <c r="ES234" s="193">
        <f t="shared" si="1132"/>
        <v>0</v>
      </c>
      <c r="ET234" s="193">
        <f t="shared" si="1132"/>
        <v>0</v>
      </c>
      <c r="EU234" s="193">
        <f t="shared" si="19"/>
        <v>4.729442137</v>
      </c>
      <c r="EV234" s="193">
        <f t="shared" ref="EV234:GQ234" si="1133">BB234-CY234</f>
        <v>0</v>
      </c>
      <c r="EW234" s="193">
        <f t="shared" si="1133"/>
        <v>0</v>
      </c>
      <c r="EX234" s="193">
        <f t="shared" si="1133"/>
        <v>0</v>
      </c>
      <c r="EY234" s="193">
        <f t="shared" si="1133"/>
        <v>0</v>
      </c>
      <c r="EZ234" s="193">
        <f t="shared" si="1133"/>
        <v>0</v>
      </c>
      <c r="FA234" s="193">
        <f t="shared" si="1133"/>
        <v>0</v>
      </c>
      <c r="FB234" s="193">
        <f t="shared" si="1133"/>
        <v>0</v>
      </c>
      <c r="FC234" s="193">
        <f t="shared" si="1133"/>
        <v>0</v>
      </c>
      <c r="FD234" s="193">
        <f t="shared" si="1133"/>
        <v>0</v>
      </c>
      <c r="FE234" s="193">
        <f t="shared" si="1133"/>
        <v>0.0001895753892</v>
      </c>
      <c r="FF234" s="193">
        <f t="shared" si="1133"/>
        <v>0.004783568144</v>
      </c>
      <c r="FG234" s="193">
        <f t="shared" si="1133"/>
        <v>0.02050307184</v>
      </c>
      <c r="FH234" s="193">
        <f t="shared" si="1133"/>
        <v>0.04833502866</v>
      </c>
      <c r="FI234" s="193">
        <f t="shared" si="1133"/>
        <v>0.091552941</v>
      </c>
      <c r="FJ234" s="193">
        <f t="shared" si="1133"/>
        <v>0.1460741958</v>
      </c>
      <c r="FK234" s="193">
        <f t="shared" si="1133"/>
        <v>0.1810795466</v>
      </c>
      <c r="FL234" s="193">
        <f t="shared" si="1133"/>
        <v>0.2011104699</v>
      </c>
      <c r="FM234" s="193">
        <f t="shared" si="1133"/>
        <v>0.2231444855</v>
      </c>
      <c r="FN234" s="193">
        <f t="shared" si="1133"/>
        <v>0.2207407747</v>
      </c>
      <c r="FO234" s="193">
        <f t="shared" si="1133"/>
        <v>0.2151321162</v>
      </c>
      <c r="FP234" s="193">
        <f t="shared" si="1133"/>
        <v>0.21673459</v>
      </c>
      <c r="FQ234" s="193">
        <f t="shared" si="1133"/>
        <v>0.2155327346</v>
      </c>
      <c r="FR234" s="193">
        <f t="shared" si="1133"/>
        <v>0.2103246946</v>
      </c>
      <c r="FS234" s="193">
        <f t="shared" si="1133"/>
        <v>0.2023123253</v>
      </c>
      <c r="FT234" s="193">
        <f t="shared" si="1133"/>
        <v>0.2171352085</v>
      </c>
      <c r="FU234" s="193">
        <f t="shared" si="1133"/>
        <v>0.2119271685</v>
      </c>
      <c r="FV234" s="193">
        <f t="shared" si="1133"/>
        <v>0.2067191284</v>
      </c>
      <c r="FW234" s="193">
        <f t="shared" si="1133"/>
        <v>0.1999086145</v>
      </c>
      <c r="FX234" s="193">
        <f t="shared" si="1133"/>
        <v>0.1914956267</v>
      </c>
      <c r="FY234" s="193">
        <f t="shared" si="1133"/>
        <v>0.1886912974</v>
      </c>
      <c r="FZ234" s="193">
        <f t="shared" si="1133"/>
        <v>0.1955018114</v>
      </c>
      <c r="GA234" s="193">
        <f t="shared" si="1133"/>
        <v>0.2011104699</v>
      </c>
      <c r="GB234" s="193">
        <f t="shared" si="1133"/>
        <v>0.2043154176</v>
      </c>
      <c r="GC234" s="193">
        <f t="shared" si="1133"/>
        <v>0.2183370639</v>
      </c>
      <c r="GD234" s="193">
        <f t="shared" si="1133"/>
        <v>0.1989468412</v>
      </c>
      <c r="GE234" s="193">
        <f t="shared" si="1133"/>
        <v>0.1439997124</v>
      </c>
      <c r="GF234" s="193">
        <f t="shared" si="1133"/>
        <v>0.0900145653</v>
      </c>
      <c r="GG234" s="193">
        <f t="shared" si="1133"/>
        <v>0.04462377343</v>
      </c>
      <c r="GH234" s="193">
        <f t="shared" si="1133"/>
        <v>0.01776344199</v>
      </c>
      <c r="GI234" s="193">
        <f t="shared" si="1133"/>
        <v>0.001401877975</v>
      </c>
      <c r="GJ234" s="193">
        <f t="shared" si="1133"/>
        <v>0</v>
      </c>
      <c r="GK234" s="193">
        <f t="shared" si="1133"/>
        <v>0</v>
      </c>
      <c r="GL234" s="193">
        <f t="shared" si="1133"/>
        <v>0</v>
      </c>
      <c r="GM234" s="193">
        <f t="shared" si="1133"/>
        <v>0</v>
      </c>
      <c r="GN234" s="193">
        <f t="shared" si="1133"/>
        <v>0</v>
      </c>
      <c r="GO234" s="193">
        <f t="shared" si="1133"/>
        <v>0</v>
      </c>
      <c r="GP234" s="193">
        <f t="shared" si="1133"/>
        <v>0</v>
      </c>
      <c r="GQ234" s="193">
        <f t="shared" si="1133"/>
        <v>0</v>
      </c>
      <c r="GR234" s="193">
        <f t="shared" si="21"/>
        <v>4.425491045</v>
      </c>
      <c r="GS234" s="193">
        <f t="shared" ref="GS234:IN234" si="1134">E234-EV234</f>
        <v>0.1490300693</v>
      </c>
      <c r="GT234" s="193">
        <f t="shared" si="1134"/>
        <v>0.135008423</v>
      </c>
      <c r="GU234" s="193">
        <f t="shared" si="1134"/>
        <v>0.1213873952</v>
      </c>
      <c r="GV234" s="193">
        <f t="shared" si="1134"/>
        <v>0.1157787366</v>
      </c>
      <c r="GW234" s="193">
        <f t="shared" si="1134"/>
        <v>0.1129744074</v>
      </c>
      <c r="GX234" s="193">
        <f t="shared" si="1134"/>
        <v>0.1081669858</v>
      </c>
      <c r="GY234" s="193">
        <f t="shared" si="1134"/>
        <v>0.1077663673</v>
      </c>
      <c r="GZ234" s="193">
        <f t="shared" si="1134"/>
        <v>0.1085676043</v>
      </c>
      <c r="HA234" s="193">
        <f t="shared" si="1134"/>
        <v>0.105763275</v>
      </c>
      <c r="HB234" s="193">
        <f t="shared" si="1134"/>
        <v>0.1079774104</v>
      </c>
      <c r="HC234" s="193">
        <f t="shared" si="1134"/>
        <v>0.1065883654</v>
      </c>
      <c r="HD234" s="193">
        <f t="shared" si="1134"/>
        <v>0.09327257247</v>
      </c>
      <c r="HE234" s="193">
        <f t="shared" si="1134"/>
        <v>0.0742542219</v>
      </c>
      <c r="HF234" s="193">
        <f t="shared" si="1134"/>
        <v>0.05066661439</v>
      </c>
      <c r="HG234" s="193">
        <f t="shared" si="1134"/>
        <v>0.01577566446</v>
      </c>
      <c r="HH234" s="193">
        <f t="shared" si="1134"/>
        <v>0</v>
      </c>
      <c r="HI234" s="193">
        <f t="shared" si="1134"/>
        <v>0</v>
      </c>
      <c r="HJ234" s="193">
        <f t="shared" si="1134"/>
        <v>0</v>
      </c>
      <c r="HK234" s="193">
        <f t="shared" si="1134"/>
        <v>0</v>
      </c>
      <c r="HL234" s="193">
        <f t="shared" si="1134"/>
        <v>0</v>
      </c>
      <c r="HM234" s="193">
        <f t="shared" si="1134"/>
        <v>0</v>
      </c>
      <c r="HN234" s="193">
        <f t="shared" si="1134"/>
        <v>0</v>
      </c>
      <c r="HO234" s="193">
        <f t="shared" si="1134"/>
        <v>0</v>
      </c>
      <c r="HP234" s="193">
        <f t="shared" si="1134"/>
        <v>0</v>
      </c>
      <c r="HQ234" s="193">
        <f t="shared" si="1134"/>
        <v>0</v>
      </c>
      <c r="HR234" s="193">
        <f t="shared" si="1134"/>
        <v>0</v>
      </c>
      <c r="HS234" s="193">
        <f t="shared" si="1134"/>
        <v>0</v>
      </c>
      <c r="HT234" s="193">
        <f t="shared" si="1134"/>
        <v>0</v>
      </c>
      <c r="HU234" s="193">
        <f t="shared" si="1134"/>
        <v>0</v>
      </c>
      <c r="HV234" s="193">
        <f t="shared" si="1134"/>
        <v>0</v>
      </c>
      <c r="HW234" s="193">
        <f t="shared" si="1134"/>
        <v>0</v>
      </c>
      <c r="HX234" s="193">
        <f t="shared" si="1134"/>
        <v>0</v>
      </c>
      <c r="HY234" s="193">
        <f t="shared" si="1134"/>
        <v>0</v>
      </c>
      <c r="HZ234" s="193">
        <f t="shared" si="1134"/>
        <v>0</v>
      </c>
      <c r="IA234" s="193">
        <f t="shared" si="1134"/>
        <v>0.04102361985</v>
      </c>
      <c r="IB234" s="193">
        <f t="shared" si="1134"/>
        <v>0.1059862103</v>
      </c>
      <c r="IC234" s="193">
        <f t="shared" si="1134"/>
        <v>0.1735923853</v>
      </c>
      <c r="ID234" s="193">
        <f t="shared" si="1134"/>
        <v>0.2261943095</v>
      </c>
      <c r="IE234" s="193">
        <f t="shared" si="1134"/>
        <v>0.2514521671</v>
      </c>
      <c r="IF234" s="193">
        <f t="shared" si="1134"/>
        <v>0.2606025987</v>
      </c>
      <c r="IG234" s="193">
        <f t="shared" si="1134"/>
        <v>0.257998292</v>
      </c>
      <c r="IH234" s="193">
        <f t="shared" si="1134"/>
        <v>0.2563958182</v>
      </c>
      <c r="II234" s="193">
        <f t="shared" si="1134"/>
        <v>0.2583989105</v>
      </c>
      <c r="IJ234" s="193">
        <f t="shared" si="1134"/>
        <v>0.2531908704</v>
      </c>
      <c r="IK234" s="193">
        <f t="shared" si="1134"/>
        <v>0.2399704611</v>
      </c>
      <c r="IL234" s="193">
        <f t="shared" si="1134"/>
        <v>0.2191383008</v>
      </c>
      <c r="IM234" s="193">
        <f t="shared" si="1134"/>
        <v>0.1987067591</v>
      </c>
      <c r="IN234" s="193">
        <f t="shared" si="1134"/>
        <v>0.1698622295</v>
      </c>
      <c r="IO234" s="193">
        <f t="shared" si="23"/>
        <v>2.912512932</v>
      </c>
      <c r="IP234" s="193">
        <f t="shared" si="29"/>
        <v>1.867488897</v>
      </c>
      <c r="IQ234" s="193">
        <f t="shared" ref="IQ234:KK234" si="1135">MAX((MIN(CZ234+IP234,$IO$7))-GT234,0)</f>
        <v>1.732480474</v>
      </c>
      <c r="IR234" s="193">
        <f t="shared" si="1135"/>
        <v>1.611093079</v>
      </c>
      <c r="IS234" s="193">
        <f t="shared" si="1135"/>
        <v>1.495314342</v>
      </c>
      <c r="IT234" s="193">
        <f t="shared" si="1135"/>
        <v>1.382339935</v>
      </c>
      <c r="IU234" s="193">
        <f t="shared" si="1135"/>
        <v>1.274172949</v>
      </c>
      <c r="IV234" s="193">
        <f t="shared" si="1135"/>
        <v>1.166406581</v>
      </c>
      <c r="IW234" s="193">
        <f t="shared" si="1135"/>
        <v>1.057838977</v>
      </c>
      <c r="IX234" s="193">
        <f t="shared" si="1135"/>
        <v>0.9520757022</v>
      </c>
      <c r="IY234" s="193">
        <f t="shared" si="1135"/>
        <v>0.8440982918</v>
      </c>
      <c r="IZ234" s="193">
        <f t="shared" si="1135"/>
        <v>0.7375099265</v>
      </c>
      <c r="JA234" s="193">
        <f t="shared" si="1135"/>
        <v>0.644237354</v>
      </c>
      <c r="JB234" s="193">
        <f t="shared" si="1135"/>
        <v>0.5699831321</v>
      </c>
      <c r="JC234" s="193">
        <f t="shared" si="1135"/>
        <v>0.5193165177</v>
      </c>
      <c r="JD234" s="193">
        <f t="shared" si="1135"/>
        <v>0.5035408533</v>
      </c>
      <c r="JE234" s="193">
        <f t="shared" si="1135"/>
        <v>0.5254051698</v>
      </c>
      <c r="JF234" s="193">
        <f t="shared" si="1135"/>
        <v>0.591214249</v>
      </c>
      <c r="JG234" s="193">
        <f t="shared" si="1135"/>
        <v>0.7015729149</v>
      </c>
      <c r="JH234" s="193">
        <f t="shared" si="1135"/>
        <v>0.8841914964</v>
      </c>
      <c r="JI234" s="193">
        <f t="shared" si="1135"/>
        <v>1.115559108</v>
      </c>
      <c r="JJ234" s="193">
        <f t="shared" si="1135"/>
        <v>1.374798669</v>
      </c>
      <c r="JK234" s="193">
        <f t="shared" si="1135"/>
        <v>1.69368754</v>
      </c>
      <c r="JL234" s="193">
        <f t="shared" si="1135"/>
        <v>2.03841619</v>
      </c>
      <c r="JM234" s="193">
        <f t="shared" si="1135"/>
        <v>2.384292571</v>
      </c>
      <c r="JN234" s="193">
        <f t="shared" si="1135"/>
        <v>2.758921339</v>
      </c>
      <c r="JO234" s="193">
        <f t="shared" si="1135"/>
        <v>3.16086385</v>
      </c>
      <c r="JP234" s="193">
        <f t="shared" si="1135"/>
        <v>3.58681456</v>
      </c>
      <c r="JQ234" s="193">
        <f t="shared" si="1135"/>
        <v>4.015677608</v>
      </c>
      <c r="JR234" s="193">
        <f t="shared" si="1135"/>
        <v>4.384677265</v>
      </c>
      <c r="JS234" s="193">
        <f t="shared" si="1135"/>
        <v>4.726058202</v>
      </c>
      <c r="JT234" s="193">
        <f t="shared" si="1135"/>
        <v>4.984060275</v>
      </c>
      <c r="JU234" s="193">
        <f t="shared" si="1135"/>
        <v>5</v>
      </c>
      <c r="JV234" s="193">
        <f t="shared" si="1135"/>
        <v>5</v>
      </c>
      <c r="JW234" s="193">
        <f t="shared" si="1135"/>
        <v>5</v>
      </c>
      <c r="JX234" s="193">
        <f t="shared" si="1135"/>
        <v>4.95897638</v>
      </c>
      <c r="JY234" s="193">
        <f t="shared" si="1135"/>
        <v>4.85299017</v>
      </c>
      <c r="JZ234" s="193">
        <f t="shared" si="1135"/>
        <v>4.679397785</v>
      </c>
      <c r="KA234" s="193">
        <f t="shared" si="1135"/>
        <v>4.453203475</v>
      </c>
      <c r="KB234" s="193">
        <f t="shared" si="1135"/>
        <v>4.201751308</v>
      </c>
      <c r="KC234" s="193">
        <f t="shared" si="1135"/>
        <v>3.941148709</v>
      </c>
      <c r="KD234" s="193">
        <f t="shared" si="1135"/>
        <v>3.683150417</v>
      </c>
      <c r="KE234" s="193">
        <f t="shared" si="1135"/>
        <v>3.426754599</v>
      </c>
      <c r="KF234" s="193">
        <f t="shared" si="1135"/>
        <v>3.168355689</v>
      </c>
      <c r="KG234" s="193">
        <f t="shared" si="1135"/>
        <v>2.915164818</v>
      </c>
      <c r="KH234" s="193">
        <f t="shared" si="1135"/>
        <v>2.675194357</v>
      </c>
      <c r="KI234" s="193">
        <f t="shared" si="1135"/>
        <v>2.456056056</v>
      </c>
      <c r="KJ234" s="193">
        <f t="shared" si="1135"/>
        <v>2.257349297</v>
      </c>
      <c r="KK234" s="193">
        <f t="shared" si="1135"/>
        <v>2.087487068</v>
      </c>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row>
    <row r="235" ht="14.25" customHeight="1">
      <c r="A235" s="1">
        <v>8.0</v>
      </c>
      <c r="B235" s="1">
        <f t="shared" ref="B235:C235" si="1136">B234+1</f>
        <v>225</v>
      </c>
      <c r="C235" s="267">
        <f t="shared" si="1136"/>
        <v>43690</v>
      </c>
      <c r="D235" s="193">
        <f t="shared" si="15"/>
        <v>9.270311301</v>
      </c>
      <c r="E235" s="193">
        <f>(SUMIFS(Profile!$F$2:$F$17521,Profile!$B$2:$B$17521,$B235,Profile!$C$2:$C$17521,E$8))*$C$6</f>
        <v>0.1446232662</v>
      </c>
      <c r="F235" s="193">
        <f>(SUMIFS(Profile!$F$2:$F$17521,Profile!$B$2:$B$17521,$B235,Profile!$C$2:$C$17521,F$8))*$C$6</f>
        <v>0.1346078045</v>
      </c>
      <c r="G235" s="193">
        <f>(SUMIFS(Profile!$F$2:$F$17521,Profile!$B$2:$B$17521,$B235,Profile!$C$2:$C$17521,G$8))*$C$6</f>
        <v>0.1265954352</v>
      </c>
      <c r="H235" s="193">
        <f>(SUMIFS(Profile!$F$2:$F$17521,Profile!$B$2:$B$17521,$B235,Profile!$C$2:$C$17521,H$8))*$C$6</f>
        <v>0.1217880136</v>
      </c>
      <c r="I235" s="193">
        <f>(SUMIFS(Profile!$F$2:$F$17521,Profile!$B$2:$B$17521,$B235,Profile!$C$2:$C$17521,I$8))*$C$6</f>
        <v>0.1133750258</v>
      </c>
      <c r="J235" s="193">
        <f>(SUMIFS(Profile!$F$2:$F$17521,Profile!$B$2:$B$17521,$B235,Profile!$C$2:$C$17521,J$8))*$C$6</f>
        <v>0.1097694597</v>
      </c>
      <c r="K235" s="193">
        <f>(SUMIFS(Profile!$F$2:$F$17521,Profile!$B$2:$B$17521,$B235,Profile!$C$2:$C$17521,K$8))*$C$6</f>
        <v>0.1101700781</v>
      </c>
      <c r="L235" s="193">
        <f>(SUMIFS(Profile!$F$2:$F$17521,Profile!$B$2:$B$17521,$B235,Profile!$C$2:$C$17521,L$8))*$C$6</f>
        <v>0.1053626565</v>
      </c>
      <c r="M235" s="193">
        <f>(SUMIFS(Profile!$F$2:$F$17521,Profile!$B$2:$B$17521,$B235,Profile!$C$2:$C$17521,M$8))*$C$6</f>
        <v>0.1049620381</v>
      </c>
      <c r="N235" s="193">
        <f>(SUMIFS(Profile!$F$2:$F$17521,Profile!$B$2:$B$17521,$B235,Profile!$C$2:$C$17521,N$8))*$C$6</f>
        <v>0.1073657489</v>
      </c>
      <c r="O235" s="193">
        <f>(SUMIFS(Profile!$F$2:$F$17521,Profile!$B$2:$B$17521,$B235,Profile!$C$2:$C$17521,O$8))*$C$6</f>
        <v>0.1073657489</v>
      </c>
      <c r="P235" s="193">
        <f>(SUMIFS(Profile!$F$2:$F$17521,Profile!$B$2:$B$17521,$B235,Profile!$C$2:$C$17521,P$8))*$C$6</f>
        <v>0.1073657489</v>
      </c>
      <c r="Q235" s="193">
        <f>(SUMIFS(Profile!$F$2:$F$17521,Profile!$B$2:$B$17521,$B235,Profile!$C$2:$C$17521,Q$8))*$C$6</f>
        <v>0.1125737889</v>
      </c>
      <c r="R235" s="193">
        <f>(SUMIFS(Profile!$F$2:$F$17521,Profile!$B$2:$B$17521,$B235,Profile!$C$2:$C$17521,R$8))*$C$6</f>
        <v>0.1233904875</v>
      </c>
      <c r="S235" s="193">
        <f>(SUMIFS(Profile!$F$2:$F$17521,Profile!$B$2:$B$17521,$B235,Profile!$C$2:$C$17521,S$8))*$C$6</f>
        <v>0.1422195554</v>
      </c>
      <c r="T235" s="193">
        <f>(SUMIFS(Profile!$F$2:$F$17521,Profile!$B$2:$B$17521,$B235,Profile!$C$2:$C$17521,T$8))*$C$6</f>
        <v>0.1526356355</v>
      </c>
      <c r="U235" s="193">
        <f>(SUMIFS(Profile!$F$2:$F$17521,Profile!$B$2:$B$17521,$B235,Profile!$C$2:$C$17521,U$8))*$C$6</f>
        <v>0.1890919159</v>
      </c>
      <c r="V235" s="193">
        <f>(SUMIFS(Profile!$F$2:$F$17521,Profile!$B$2:$B$17521,$B235,Profile!$C$2:$C$17521,V$8))*$C$6</f>
        <v>0.2119271685</v>
      </c>
      <c r="W235" s="193">
        <f>(SUMIFS(Profile!$F$2:$F$17521,Profile!$B$2:$B$17521,$B235,Profile!$C$2:$C$17521,W$8))*$C$6</f>
        <v>0.2259488148</v>
      </c>
      <c r="X235" s="193">
        <f>(SUMIFS(Profile!$F$2:$F$17521,Profile!$B$2:$B$17521,$B235,Profile!$C$2:$C$17521,X$8))*$C$6</f>
        <v>0.2371661318</v>
      </c>
      <c r="Y235" s="193">
        <f>(SUMIFS(Profile!$F$2:$F$17521,Profile!$B$2:$B$17521,$B235,Profile!$C$2:$C$17521,Y$8))*$C$6</f>
        <v>0.2359642764</v>
      </c>
      <c r="Z235" s="193">
        <f>(SUMIFS(Profile!$F$2:$F$17521,Profile!$B$2:$B$17521,$B235,Profile!$C$2:$C$17521,Z$8))*$C$6</f>
        <v>0.222743867</v>
      </c>
      <c r="AA235" s="193">
        <f>(SUMIFS(Profile!$F$2:$F$17521,Profile!$B$2:$B$17521,$B235,Profile!$C$2:$C$17521,AA$8))*$C$6</f>
        <v>0.2199395378</v>
      </c>
      <c r="AB235" s="193">
        <f>(SUMIFS(Profile!$F$2:$F$17521,Profile!$B$2:$B$17521,$B235,Profile!$C$2:$C$17521,AB$8))*$C$6</f>
        <v>0.2183370639</v>
      </c>
      <c r="AC235" s="193">
        <f>(SUMIFS(Profile!$F$2:$F$17521,Profile!$B$2:$B$17521,$B235,Profile!$C$2:$C$17521,AC$8))*$C$6</f>
        <v>0.2199395378</v>
      </c>
      <c r="AD235" s="193">
        <f>(SUMIFS(Profile!$F$2:$F$17521,Profile!$B$2:$B$17521,$B235,Profile!$C$2:$C$17521,AD$8))*$C$6</f>
        <v>0.2259488148</v>
      </c>
      <c r="AE235" s="193">
        <f>(SUMIFS(Profile!$F$2:$F$17521,Profile!$B$2:$B$17521,$B235,Profile!$C$2:$C$17521,AE$8))*$C$6</f>
        <v>0.2255481963</v>
      </c>
      <c r="AF235" s="193">
        <f>(SUMIFS(Profile!$F$2:$F$17521,Profile!$B$2:$B$17521,$B235,Profile!$C$2:$C$17521,AF$8))*$C$6</f>
        <v>0.21673459</v>
      </c>
      <c r="AG235" s="193">
        <f>(SUMIFS(Profile!$F$2:$F$17521,Profile!$B$2:$B$17521,$B235,Profile!$C$2:$C$17521,AG$8))*$C$6</f>
        <v>0.21673459</v>
      </c>
      <c r="AH235" s="193">
        <f>(SUMIFS(Profile!$F$2:$F$17521,Profile!$B$2:$B$17521,$B235,Profile!$C$2:$C$17521,AH$8))*$C$6</f>
        <v>0.2119271685</v>
      </c>
      <c r="AI235" s="193">
        <f>(SUMIFS(Profile!$F$2:$F$17521,Profile!$B$2:$B$17521,$B235,Profile!$C$2:$C$17521,AI$8))*$C$6</f>
        <v>0.2019117068</v>
      </c>
      <c r="AJ235" s="193">
        <f>(SUMIFS(Profile!$F$2:$F$17521,Profile!$B$2:$B$17521,$B235,Profile!$C$2:$C$17521,AJ$8))*$C$6</f>
        <v>0.2123277869</v>
      </c>
      <c r="AK235" s="193">
        <f>(SUMIFS(Profile!$F$2:$F$17521,Profile!$B$2:$B$17521,$B235,Profile!$C$2:$C$17521,AK$8))*$C$6</f>
        <v>0.2147314977</v>
      </c>
      <c r="AL235" s="193">
        <f>(SUMIFS(Profile!$F$2:$F$17521,Profile!$B$2:$B$17521,$B235,Profile!$C$2:$C$17521,AL$8))*$C$6</f>
        <v>0.2311568548</v>
      </c>
      <c r="AM235" s="193">
        <f>(SUMIFS(Profile!$F$2:$F$17521,Profile!$B$2:$B$17521,$B235,Profile!$C$2:$C$17521,AM$8))*$C$6</f>
        <v>0.2487840673</v>
      </c>
      <c r="AN235" s="193">
        <f>(SUMIFS(Profile!$F$2:$F$17521,Profile!$B$2:$B$17521,$B235,Profile!$C$2:$C$17521,AN$8))*$C$6</f>
        <v>0.2612032398</v>
      </c>
      <c r="AO235" s="193">
        <f>(SUMIFS(Profile!$F$2:$F$17521,Profile!$B$2:$B$17521,$B235,Profile!$C$2:$C$17521,AO$8))*$C$6</f>
        <v>0.2567964366</v>
      </c>
      <c r="AP235" s="193">
        <f>(SUMIFS(Profile!$F$2:$F$17521,Profile!$B$2:$B$17521,$B235,Profile!$C$2:$C$17521,AP$8))*$C$6</f>
        <v>0.2664112798</v>
      </c>
      <c r="AQ235" s="193">
        <f>(SUMIFS(Profile!$F$2:$F$17521,Profile!$B$2:$B$17521,$B235,Profile!$C$2:$C$17521,AQ$8))*$C$6</f>
        <v>0.2600013844</v>
      </c>
      <c r="AR235" s="193">
        <f>(SUMIFS(Profile!$F$2:$F$17521,Profile!$B$2:$B$17521,$B235,Profile!$C$2:$C$17521,AR$8))*$C$6</f>
        <v>0.2555945812</v>
      </c>
      <c r="AS235" s="193">
        <f>(SUMIFS(Profile!$F$2:$F$17521,Profile!$B$2:$B$17521,$B235,Profile!$C$2:$C$17521,AS$8))*$C$6</f>
        <v>0.2575976736</v>
      </c>
      <c r="AT235" s="193">
        <f>(SUMIFS(Profile!$F$2:$F$17521,Profile!$B$2:$B$17521,$B235,Profile!$C$2:$C$17521,AT$8))*$C$6</f>
        <v>0.2559951997</v>
      </c>
      <c r="AU235" s="193">
        <f>(SUMIFS(Profile!$F$2:$F$17521,Profile!$B$2:$B$17521,$B235,Profile!$C$2:$C$17521,AU$8))*$C$6</f>
        <v>0.2563958182</v>
      </c>
      <c r="AV235" s="193">
        <f>(SUMIFS(Profile!$F$2:$F$17521,Profile!$B$2:$B$17521,$B235,Profile!$C$2:$C$17521,AV$8))*$C$6</f>
        <v>0.2475822119</v>
      </c>
      <c r="AW235" s="193">
        <f>(SUMIFS(Profile!$F$2:$F$17521,Profile!$B$2:$B$17521,$B235,Profile!$C$2:$C$17521,AW$8))*$C$6</f>
        <v>0.2391692241</v>
      </c>
      <c r="AX235" s="193">
        <f>(SUMIFS(Profile!$F$2:$F$17521,Profile!$B$2:$B$17521,$B235,Profile!$C$2:$C$17521,AX$8))*$C$6</f>
        <v>0.2263494332</v>
      </c>
      <c r="AY235" s="193">
        <f>(SUMIFS(Profile!$F$2:$F$17521,Profile!$B$2:$B$17521,$B235,Profile!$C$2:$C$17521,AY$8))*$C$6</f>
        <v>0.1971042852</v>
      </c>
      <c r="AZ235" s="193">
        <f>(SUMIFS(Profile!$F$2:$F$17521,Profile!$B$2:$B$17521,$B235,Profile!$C$2:$C$17521,AZ$8))*$C$6</f>
        <v>0.1790764543</v>
      </c>
      <c r="BA235" s="193">
        <f t="shared" si="16"/>
        <v>13.59212539</v>
      </c>
      <c r="BB235" s="193">
        <f>(SUMIFS(Profile!$E$2:$E$17521,Profile!$B$2:$B$17521,$B235,Profile!$C$2:$C$17521,BB$8))*$C$9</f>
        <v>0</v>
      </c>
      <c r="BC235" s="193">
        <f>(SUMIFS(Profile!$E$2:$E$17521,Profile!$B$2:$B$17521,$B235,Profile!$C$2:$C$17521,BC$8))*$C$9</f>
        <v>0</v>
      </c>
      <c r="BD235" s="193">
        <f>(SUMIFS(Profile!$E$2:$E$17521,Profile!$B$2:$B$17521,$B235,Profile!$C$2:$C$17521,BD$8))*$C$9</f>
        <v>0</v>
      </c>
      <c r="BE235" s="193">
        <f>(SUMIFS(Profile!$E$2:$E$17521,Profile!$B$2:$B$17521,$B235,Profile!$C$2:$C$17521,BE$8))*$C$9</f>
        <v>0</v>
      </c>
      <c r="BF235" s="193">
        <f>(SUMIFS(Profile!$E$2:$E$17521,Profile!$B$2:$B$17521,$B235,Profile!$C$2:$C$17521,BF$8))*$C$9</f>
        <v>0</v>
      </c>
      <c r="BG235" s="193">
        <f>(SUMIFS(Profile!$E$2:$E$17521,Profile!$B$2:$B$17521,$B235,Profile!$C$2:$C$17521,BG$8))*$C$9</f>
        <v>0</v>
      </c>
      <c r="BH235" s="193">
        <f>(SUMIFS(Profile!$E$2:$E$17521,Profile!$B$2:$B$17521,$B235,Profile!$C$2:$C$17521,BH$8))*$C$9</f>
        <v>0</v>
      </c>
      <c r="BI235" s="193">
        <f>(SUMIFS(Profile!$E$2:$E$17521,Profile!$B$2:$B$17521,$B235,Profile!$C$2:$C$17521,BI$8))*$C$9</f>
        <v>0</v>
      </c>
      <c r="BJ235" s="193">
        <f>(SUMIFS(Profile!$E$2:$E$17521,Profile!$B$2:$B$17521,$B235,Profile!$C$2:$C$17521,BJ$8))*$C$9</f>
        <v>0</v>
      </c>
      <c r="BK235" s="193">
        <f>(SUMIFS(Profile!$E$2:$E$17521,Profile!$B$2:$B$17521,$B235,Profile!$C$2:$C$17521,BK$8))*$C$9</f>
        <v>0.0008842868222</v>
      </c>
      <c r="BL235" s="193">
        <f>(SUMIFS(Profile!$E$2:$E$17521,Profile!$B$2:$B$17521,$B235,Profile!$C$2:$C$17521,BL$8))*$C$9</f>
        <v>0.0105852535</v>
      </c>
      <c r="BM235" s="193">
        <f>(SUMIFS(Profile!$E$2:$E$17521,Profile!$B$2:$B$17521,$B235,Profile!$C$2:$C$17521,BM$8))*$C$9</f>
        <v>0.03637507241</v>
      </c>
      <c r="BN235" s="193">
        <f>(SUMIFS(Profile!$E$2:$E$17521,Profile!$B$2:$B$17521,$B235,Profile!$C$2:$C$17521,BN$8))*$C$9</f>
        <v>0.08230081447</v>
      </c>
      <c r="BO235" s="193">
        <f>(SUMIFS(Profile!$E$2:$E$17521,Profile!$B$2:$B$17521,$B235,Profile!$C$2:$C$17521,BO$8))*$C$9</f>
        <v>0.1498178316</v>
      </c>
      <c r="BP235" s="193">
        <f>(SUMIFS(Profile!$E$2:$E$17521,Profile!$B$2:$B$17521,$B235,Profile!$C$2:$C$17521,BP$8))*$C$9</f>
        <v>0.2252820111</v>
      </c>
      <c r="BQ235" s="193">
        <f>(SUMIFS(Profile!$E$2:$E$17521,Profile!$B$2:$B$17521,$B235,Profile!$C$2:$C$17521,BQ$8))*$C$9</f>
        <v>0.3128574986</v>
      </c>
      <c r="BR235" s="193">
        <f>(SUMIFS(Profile!$E$2:$E$17521,Profile!$B$2:$B$17521,$B235,Profile!$C$2:$C$17521,BR$8))*$C$9</f>
        <v>0.4159807722</v>
      </c>
      <c r="BS235" s="193">
        <f>(SUMIFS(Profile!$E$2:$E$17521,Profile!$B$2:$B$17521,$B235,Profile!$C$2:$C$17521,BS$8))*$C$9</f>
        <v>0.5215546622</v>
      </c>
      <c r="BT235" s="193">
        <f>(SUMIFS(Profile!$E$2:$E$17521,Profile!$B$2:$B$17521,$B235,Profile!$C$2:$C$17521,BT$8))*$C$9</f>
        <v>0.6312773898</v>
      </c>
      <c r="BU235" s="193">
        <f>(SUMIFS(Profile!$E$2:$E$17521,Profile!$B$2:$B$17521,$B235,Profile!$C$2:$C$17521,BU$8))*$C$9</f>
        <v>0.7079594081</v>
      </c>
      <c r="BV235" s="193">
        <f>(SUMIFS(Profile!$E$2:$E$17521,Profile!$B$2:$B$17521,$B235,Profile!$C$2:$C$17521,BV$8))*$C$9</f>
        <v>0.7556459596</v>
      </c>
      <c r="BW235" s="193">
        <f>(SUMIFS(Profile!$E$2:$E$17521,Profile!$B$2:$B$17521,$B235,Profile!$C$2:$C$17521,BW$8))*$C$9</f>
        <v>0.7569512843</v>
      </c>
      <c r="BX235" s="193">
        <f>(SUMIFS(Profile!$E$2:$E$17521,Profile!$B$2:$B$17521,$B235,Profile!$C$2:$C$17521,BX$8))*$C$9</f>
        <v>0.7950485135</v>
      </c>
      <c r="BY235" s="193">
        <f>(SUMIFS(Profile!$E$2:$E$17521,Profile!$B$2:$B$17521,$B235,Profile!$C$2:$C$17521,BY$8))*$C$9</f>
        <v>0.8281964769</v>
      </c>
      <c r="BZ235" s="193">
        <f>(SUMIFS(Profile!$E$2:$E$17521,Profile!$B$2:$B$17521,$B235,Profile!$C$2:$C$17521,BZ$8))*$C$9</f>
        <v>0.8269314816</v>
      </c>
      <c r="CA235" s="193">
        <f>(SUMIFS(Profile!$E$2:$E$17521,Profile!$B$2:$B$17521,$B235,Profile!$C$2:$C$17521,CA$8))*$C$9</f>
        <v>0.8507803045</v>
      </c>
      <c r="CB235" s="193">
        <f>(SUMIFS(Profile!$E$2:$E$17521,Profile!$B$2:$B$17521,$B235,Profile!$C$2:$C$17521,CB$8))*$C$9</f>
        <v>0.8188284977</v>
      </c>
      <c r="CC235" s="193">
        <f>(SUMIFS(Profile!$E$2:$E$17521,Profile!$B$2:$B$17521,$B235,Profile!$C$2:$C$17521,CC$8))*$C$9</f>
        <v>0.8181952893</v>
      </c>
      <c r="CD235" s="193">
        <f>(SUMIFS(Profile!$E$2:$E$17521,Profile!$B$2:$B$17521,$B235,Profile!$C$2:$C$17521,CD$8))*$C$9</f>
        <v>0.7736437258</v>
      </c>
      <c r="CE235" s="193">
        <f>(SUMIFS(Profile!$E$2:$E$17521,Profile!$B$2:$B$17521,$B235,Profile!$C$2:$C$17521,CE$8))*$C$9</f>
        <v>0.7204716294</v>
      </c>
      <c r="CF235" s="193">
        <f>(SUMIFS(Profile!$E$2:$E$17521,Profile!$B$2:$B$17521,$B235,Profile!$C$2:$C$17521,CF$8))*$C$9</f>
        <v>0.6297213368</v>
      </c>
      <c r="CG235" s="193">
        <f>(SUMIFS(Profile!$E$2:$E$17521,Profile!$B$2:$B$17521,$B235,Profile!$C$2:$C$17521,CG$8))*$C$9</f>
        <v>0.5342848691</v>
      </c>
      <c r="CH235" s="193">
        <f>(SUMIFS(Profile!$E$2:$E$17521,Profile!$B$2:$B$17521,$B235,Profile!$C$2:$C$17521,CH$8))*$C$9</f>
        <v>0.431209682</v>
      </c>
      <c r="CI235" s="193">
        <f>(SUMIFS(Profile!$E$2:$E$17521,Profile!$B$2:$B$17521,$B235,Profile!$C$2:$C$17521,CI$8))*$C$9</f>
        <v>0.3429259328</v>
      </c>
      <c r="CJ235" s="193">
        <f>(SUMIFS(Profile!$E$2:$E$17521,Profile!$B$2:$B$17521,$B235,Profile!$C$2:$C$17521,CJ$8))*$C$9</f>
        <v>0.257768096</v>
      </c>
      <c r="CK235" s="193">
        <f>(SUMIFS(Profile!$E$2:$E$17521,Profile!$B$2:$B$17521,$B235,Profile!$C$2:$C$17521,CK$8))*$C$9</f>
        <v>0.1759359727</v>
      </c>
      <c r="CL235" s="193">
        <f>(SUMIFS(Profile!$E$2:$E$17521,Profile!$B$2:$B$17521,$B235,Profile!$C$2:$C$17521,CL$8))*$C$9</f>
        <v>0.1086682871</v>
      </c>
      <c r="CM235" s="193">
        <f>(SUMIFS(Profile!$E$2:$E$17521,Profile!$B$2:$B$17521,$B235,Profile!$C$2:$C$17521,CM$8))*$C$9</f>
        <v>0.05389757703</v>
      </c>
      <c r="CN235" s="193">
        <f>(SUMIFS(Profile!$E$2:$E$17521,Profile!$B$2:$B$17521,$B235,Profile!$C$2:$C$17521,CN$8))*$C$9</f>
        <v>0.01668359924</v>
      </c>
      <c r="CO235" s="193">
        <f>(SUMIFS(Profile!$E$2:$E$17521,Profile!$B$2:$B$17521,$B235,Profile!$C$2:$C$17521,CO$8))*$C$9</f>
        <v>0.001461874787</v>
      </c>
      <c r="CP235" s="193">
        <f>(SUMIFS(Profile!$E$2:$E$17521,Profile!$B$2:$B$17521,$B235,Profile!$C$2:$C$17521,CP$8))*$C$9</f>
        <v>0</v>
      </c>
      <c r="CQ235" s="193">
        <f>(SUMIFS(Profile!$E$2:$E$17521,Profile!$B$2:$B$17521,$B235,Profile!$C$2:$C$17521,CQ$8))*$C$9</f>
        <v>0</v>
      </c>
      <c r="CR235" s="193">
        <f>(SUMIFS(Profile!$E$2:$E$17521,Profile!$B$2:$B$17521,$B235,Profile!$C$2:$C$17521,CR$8))*$C$9</f>
        <v>0</v>
      </c>
      <c r="CS235" s="193">
        <f>(SUMIFS(Profile!$E$2:$E$17521,Profile!$B$2:$B$17521,$B235,Profile!$C$2:$C$17521,CS$8))*$C$9</f>
        <v>0</v>
      </c>
      <c r="CT235" s="193">
        <f>(SUMIFS(Profile!$E$2:$E$17521,Profile!$B$2:$B$17521,$B235,Profile!$C$2:$C$17521,CT$8))*$C$9</f>
        <v>0</v>
      </c>
      <c r="CU235" s="193">
        <f>(SUMIFS(Profile!$E$2:$E$17521,Profile!$B$2:$B$17521,$B235,Profile!$C$2:$C$17521,CU$8))*$C$9</f>
        <v>0</v>
      </c>
      <c r="CV235" s="193">
        <f>(SUMIFS(Profile!$E$2:$E$17521,Profile!$B$2:$B$17521,$B235,Profile!$C$2:$C$17521,CV$8))*$C$9</f>
        <v>0</v>
      </c>
      <c r="CW235" s="193">
        <f>(SUMIFS(Profile!$E$2:$E$17521,Profile!$B$2:$B$17521,$B235,Profile!$C$2:$C$17521,CW$8))*$C$9</f>
        <v>0</v>
      </c>
      <c r="CX235" s="193">
        <f t="shared" si="17"/>
        <v>8.500223388</v>
      </c>
      <c r="CY235" s="193">
        <f t="shared" ref="CY235:ET235" si="1137">MAX(BB235-E235,0)</f>
        <v>0</v>
      </c>
      <c r="CZ235" s="193">
        <f t="shared" si="1137"/>
        <v>0</v>
      </c>
      <c r="DA235" s="193">
        <f t="shared" si="1137"/>
        <v>0</v>
      </c>
      <c r="DB235" s="193">
        <f t="shared" si="1137"/>
        <v>0</v>
      </c>
      <c r="DC235" s="193">
        <f t="shared" si="1137"/>
        <v>0</v>
      </c>
      <c r="DD235" s="193">
        <f t="shared" si="1137"/>
        <v>0</v>
      </c>
      <c r="DE235" s="193">
        <f t="shared" si="1137"/>
        <v>0</v>
      </c>
      <c r="DF235" s="193">
        <f t="shared" si="1137"/>
        <v>0</v>
      </c>
      <c r="DG235" s="193">
        <f t="shared" si="1137"/>
        <v>0</v>
      </c>
      <c r="DH235" s="193">
        <f t="shared" si="1137"/>
        <v>0</v>
      </c>
      <c r="DI235" s="193">
        <f t="shared" si="1137"/>
        <v>0</v>
      </c>
      <c r="DJ235" s="193">
        <f t="shared" si="1137"/>
        <v>0</v>
      </c>
      <c r="DK235" s="193">
        <f t="shared" si="1137"/>
        <v>0</v>
      </c>
      <c r="DL235" s="193">
        <f t="shared" si="1137"/>
        <v>0.02642734413</v>
      </c>
      <c r="DM235" s="193">
        <f t="shared" si="1137"/>
        <v>0.08306245574</v>
      </c>
      <c r="DN235" s="193">
        <f t="shared" si="1137"/>
        <v>0.1602218631</v>
      </c>
      <c r="DO235" s="193">
        <f t="shared" si="1137"/>
        <v>0.2268888563</v>
      </c>
      <c r="DP235" s="193">
        <f t="shared" si="1137"/>
        <v>0.3096274937</v>
      </c>
      <c r="DQ235" s="193">
        <f t="shared" si="1137"/>
        <v>0.4053285751</v>
      </c>
      <c r="DR235" s="193">
        <f t="shared" si="1137"/>
        <v>0.4707932763</v>
      </c>
      <c r="DS235" s="193">
        <f t="shared" si="1137"/>
        <v>0.5196816832</v>
      </c>
      <c r="DT235" s="193">
        <f t="shared" si="1137"/>
        <v>0.5342074173</v>
      </c>
      <c r="DU235" s="193">
        <f t="shared" si="1137"/>
        <v>0.5751089757</v>
      </c>
      <c r="DV235" s="193">
        <f t="shared" si="1137"/>
        <v>0.609859413</v>
      </c>
      <c r="DW235" s="193">
        <f t="shared" si="1137"/>
        <v>0.6069919438</v>
      </c>
      <c r="DX235" s="193">
        <f t="shared" si="1137"/>
        <v>0.6248314897</v>
      </c>
      <c r="DY235" s="193">
        <f t="shared" si="1137"/>
        <v>0.5932803014</v>
      </c>
      <c r="DZ235" s="193">
        <f t="shared" si="1137"/>
        <v>0.6014606992</v>
      </c>
      <c r="EA235" s="193">
        <f t="shared" si="1137"/>
        <v>0.5569091357</v>
      </c>
      <c r="EB235" s="193">
        <f t="shared" si="1137"/>
        <v>0.508544461</v>
      </c>
      <c r="EC235" s="193">
        <f t="shared" si="1137"/>
        <v>0.42780963</v>
      </c>
      <c r="ED235" s="193">
        <f t="shared" si="1137"/>
        <v>0.3219570822</v>
      </c>
      <c r="EE235" s="193">
        <f t="shared" si="1137"/>
        <v>0.2164781843</v>
      </c>
      <c r="EF235" s="193">
        <f t="shared" si="1137"/>
        <v>0.111769078</v>
      </c>
      <c r="EG235" s="193">
        <f t="shared" si="1137"/>
        <v>0.008984028652</v>
      </c>
      <c r="EH235" s="193">
        <f t="shared" si="1137"/>
        <v>0</v>
      </c>
      <c r="EI235" s="193">
        <f t="shared" si="1137"/>
        <v>0</v>
      </c>
      <c r="EJ235" s="193">
        <f t="shared" si="1137"/>
        <v>0</v>
      </c>
      <c r="EK235" s="193">
        <f t="shared" si="1137"/>
        <v>0</v>
      </c>
      <c r="EL235" s="193">
        <f t="shared" si="1137"/>
        <v>0</v>
      </c>
      <c r="EM235" s="193">
        <f t="shared" si="1137"/>
        <v>0</v>
      </c>
      <c r="EN235" s="193">
        <f t="shared" si="1137"/>
        <v>0</v>
      </c>
      <c r="EO235" s="193">
        <f t="shared" si="1137"/>
        <v>0</v>
      </c>
      <c r="EP235" s="193">
        <f t="shared" si="1137"/>
        <v>0</v>
      </c>
      <c r="EQ235" s="193">
        <f t="shared" si="1137"/>
        <v>0</v>
      </c>
      <c r="ER235" s="193">
        <f t="shared" si="1137"/>
        <v>0</v>
      </c>
      <c r="ES235" s="193">
        <f t="shared" si="1137"/>
        <v>0</v>
      </c>
      <c r="ET235" s="193">
        <f t="shared" si="1137"/>
        <v>0</v>
      </c>
      <c r="EU235" s="193">
        <f t="shared" si="19"/>
        <v>5.091902003</v>
      </c>
      <c r="EV235" s="193">
        <f t="shared" ref="EV235:GQ235" si="1138">BB235-CY235</f>
        <v>0</v>
      </c>
      <c r="EW235" s="193">
        <f t="shared" si="1138"/>
        <v>0</v>
      </c>
      <c r="EX235" s="193">
        <f t="shared" si="1138"/>
        <v>0</v>
      </c>
      <c r="EY235" s="193">
        <f t="shared" si="1138"/>
        <v>0</v>
      </c>
      <c r="EZ235" s="193">
        <f t="shared" si="1138"/>
        <v>0</v>
      </c>
      <c r="FA235" s="193">
        <f t="shared" si="1138"/>
        <v>0</v>
      </c>
      <c r="FB235" s="193">
        <f t="shared" si="1138"/>
        <v>0</v>
      </c>
      <c r="FC235" s="193">
        <f t="shared" si="1138"/>
        <v>0</v>
      </c>
      <c r="FD235" s="193">
        <f t="shared" si="1138"/>
        <v>0</v>
      </c>
      <c r="FE235" s="193">
        <f t="shared" si="1138"/>
        <v>0.0008842868222</v>
      </c>
      <c r="FF235" s="193">
        <f t="shared" si="1138"/>
        <v>0.0105852535</v>
      </c>
      <c r="FG235" s="193">
        <f t="shared" si="1138"/>
        <v>0.03637507241</v>
      </c>
      <c r="FH235" s="193">
        <f t="shared" si="1138"/>
        <v>0.08230081447</v>
      </c>
      <c r="FI235" s="193">
        <f t="shared" si="1138"/>
        <v>0.1233904875</v>
      </c>
      <c r="FJ235" s="193">
        <f t="shared" si="1138"/>
        <v>0.1422195554</v>
      </c>
      <c r="FK235" s="193">
        <f t="shared" si="1138"/>
        <v>0.1526356355</v>
      </c>
      <c r="FL235" s="193">
        <f t="shared" si="1138"/>
        <v>0.1890919159</v>
      </c>
      <c r="FM235" s="193">
        <f t="shared" si="1138"/>
        <v>0.2119271685</v>
      </c>
      <c r="FN235" s="193">
        <f t="shared" si="1138"/>
        <v>0.2259488148</v>
      </c>
      <c r="FO235" s="193">
        <f t="shared" si="1138"/>
        <v>0.2371661318</v>
      </c>
      <c r="FP235" s="193">
        <f t="shared" si="1138"/>
        <v>0.2359642764</v>
      </c>
      <c r="FQ235" s="193">
        <f t="shared" si="1138"/>
        <v>0.222743867</v>
      </c>
      <c r="FR235" s="193">
        <f t="shared" si="1138"/>
        <v>0.2199395378</v>
      </c>
      <c r="FS235" s="193">
        <f t="shared" si="1138"/>
        <v>0.2183370639</v>
      </c>
      <c r="FT235" s="193">
        <f t="shared" si="1138"/>
        <v>0.2199395378</v>
      </c>
      <c r="FU235" s="193">
        <f t="shared" si="1138"/>
        <v>0.2259488148</v>
      </c>
      <c r="FV235" s="193">
        <f t="shared" si="1138"/>
        <v>0.2255481963</v>
      </c>
      <c r="FW235" s="193">
        <f t="shared" si="1138"/>
        <v>0.21673459</v>
      </c>
      <c r="FX235" s="193">
        <f t="shared" si="1138"/>
        <v>0.21673459</v>
      </c>
      <c r="FY235" s="193">
        <f t="shared" si="1138"/>
        <v>0.2119271685</v>
      </c>
      <c r="FZ235" s="193">
        <f t="shared" si="1138"/>
        <v>0.2019117068</v>
      </c>
      <c r="GA235" s="193">
        <f t="shared" si="1138"/>
        <v>0.2123277869</v>
      </c>
      <c r="GB235" s="193">
        <f t="shared" si="1138"/>
        <v>0.2147314977</v>
      </c>
      <c r="GC235" s="193">
        <f t="shared" si="1138"/>
        <v>0.2311568548</v>
      </c>
      <c r="GD235" s="193">
        <f t="shared" si="1138"/>
        <v>0.2487840673</v>
      </c>
      <c r="GE235" s="193">
        <f t="shared" si="1138"/>
        <v>0.1759359727</v>
      </c>
      <c r="GF235" s="193">
        <f t="shared" si="1138"/>
        <v>0.1086682871</v>
      </c>
      <c r="GG235" s="193">
        <f t="shared" si="1138"/>
        <v>0.05389757703</v>
      </c>
      <c r="GH235" s="193">
        <f t="shared" si="1138"/>
        <v>0.01668359924</v>
      </c>
      <c r="GI235" s="193">
        <f t="shared" si="1138"/>
        <v>0.001461874787</v>
      </c>
      <c r="GJ235" s="193">
        <f t="shared" si="1138"/>
        <v>0</v>
      </c>
      <c r="GK235" s="193">
        <f t="shared" si="1138"/>
        <v>0</v>
      </c>
      <c r="GL235" s="193">
        <f t="shared" si="1138"/>
        <v>0</v>
      </c>
      <c r="GM235" s="193">
        <f t="shared" si="1138"/>
        <v>0</v>
      </c>
      <c r="GN235" s="193">
        <f t="shared" si="1138"/>
        <v>0</v>
      </c>
      <c r="GO235" s="193">
        <f t="shared" si="1138"/>
        <v>0</v>
      </c>
      <c r="GP235" s="193">
        <f t="shared" si="1138"/>
        <v>0</v>
      </c>
      <c r="GQ235" s="193">
        <f t="shared" si="1138"/>
        <v>0</v>
      </c>
      <c r="GR235" s="193">
        <f t="shared" si="21"/>
        <v>4.178409297</v>
      </c>
      <c r="GS235" s="193">
        <f t="shared" ref="GS235:IN235" si="1139">E235-EV235</f>
        <v>0.1446232662</v>
      </c>
      <c r="GT235" s="193">
        <f t="shared" si="1139"/>
        <v>0.1346078045</v>
      </c>
      <c r="GU235" s="193">
        <f t="shared" si="1139"/>
        <v>0.1265954352</v>
      </c>
      <c r="GV235" s="193">
        <f t="shared" si="1139"/>
        <v>0.1217880136</v>
      </c>
      <c r="GW235" s="193">
        <f t="shared" si="1139"/>
        <v>0.1133750258</v>
      </c>
      <c r="GX235" s="193">
        <f t="shared" si="1139"/>
        <v>0.1097694597</v>
      </c>
      <c r="GY235" s="193">
        <f t="shared" si="1139"/>
        <v>0.1101700781</v>
      </c>
      <c r="GZ235" s="193">
        <f t="shared" si="1139"/>
        <v>0.1053626565</v>
      </c>
      <c r="HA235" s="193">
        <f t="shared" si="1139"/>
        <v>0.1049620381</v>
      </c>
      <c r="HB235" s="193">
        <f t="shared" si="1139"/>
        <v>0.106481462</v>
      </c>
      <c r="HC235" s="193">
        <f t="shared" si="1139"/>
        <v>0.09678049536</v>
      </c>
      <c r="HD235" s="193">
        <f t="shared" si="1139"/>
        <v>0.07099067645</v>
      </c>
      <c r="HE235" s="193">
        <f t="shared" si="1139"/>
        <v>0.03027297444</v>
      </c>
      <c r="HF235" s="193">
        <f t="shared" si="1139"/>
        <v>0</v>
      </c>
      <c r="HG235" s="193">
        <f t="shared" si="1139"/>
        <v>0</v>
      </c>
      <c r="HH235" s="193">
        <f t="shared" si="1139"/>
        <v>0</v>
      </c>
      <c r="HI235" s="193">
        <f t="shared" si="1139"/>
        <v>0</v>
      </c>
      <c r="HJ235" s="193">
        <f t="shared" si="1139"/>
        <v>0</v>
      </c>
      <c r="HK235" s="193">
        <f t="shared" si="1139"/>
        <v>0</v>
      </c>
      <c r="HL235" s="193">
        <f t="shared" si="1139"/>
        <v>0</v>
      </c>
      <c r="HM235" s="193">
        <f t="shared" si="1139"/>
        <v>0</v>
      </c>
      <c r="HN235" s="193">
        <f t="shared" si="1139"/>
        <v>0</v>
      </c>
      <c r="HO235" s="193">
        <f t="shared" si="1139"/>
        <v>0</v>
      </c>
      <c r="HP235" s="193">
        <f t="shared" si="1139"/>
        <v>0</v>
      </c>
      <c r="HQ235" s="193">
        <f t="shared" si="1139"/>
        <v>0</v>
      </c>
      <c r="HR235" s="193">
        <f t="shared" si="1139"/>
        <v>0</v>
      </c>
      <c r="HS235" s="193">
        <f t="shared" si="1139"/>
        <v>0</v>
      </c>
      <c r="HT235" s="193">
        <f t="shared" si="1139"/>
        <v>0</v>
      </c>
      <c r="HU235" s="193">
        <f t="shared" si="1139"/>
        <v>0</v>
      </c>
      <c r="HV235" s="193">
        <f t="shared" si="1139"/>
        <v>0</v>
      </c>
      <c r="HW235" s="193">
        <f t="shared" si="1139"/>
        <v>0</v>
      </c>
      <c r="HX235" s="193">
        <f t="shared" si="1139"/>
        <v>0</v>
      </c>
      <c r="HY235" s="193">
        <f t="shared" si="1139"/>
        <v>0</v>
      </c>
      <c r="HZ235" s="193">
        <f t="shared" si="1139"/>
        <v>0</v>
      </c>
      <c r="IA235" s="193">
        <f t="shared" si="1139"/>
        <v>0</v>
      </c>
      <c r="IB235" s="193">
        <f t="shared" si="1139"/>
        <v>0.08526726705</v>
      </c>
      <c r="IC235" s="193">
        <f t="shared" si="1139"/>
        <v>0.1481281496</v>
      </c>
      <c r="ID235" s="193">
        <f t="shared" si="1139"/>
        <v>0.2125137028</v>
      </c>
      <c r="IE235" s="193">
        <f t="shared" si="1139"/>
        <v>0.2433177851</v>
      </c>
      <c r="IF235" s="193">
        <f t="shared" si="1139"/>
        <v>0.2541327064</v>
      </c>
      <c r="IG235" s="193">
        <f t="shared" si="1139"/>
        <v>0.2575976736</v>
      </c>
      <c r="IH235" s="193">
        <f t="shared" si="1139"/>
        <v>0.2559951997</v>
      </c>
      <c r="II235" s="193">
        <f t="shared" si="1139"/>
        <v>0.2563958182</v>
      </c>
      <c r="IJ235" s="193">
        <f t="shared" si="1139"/>
        <v>0.2475822119</v>
      </c>
      <c r="IK235" s="193">
        <f t="shared" si="1139"/>
        <v>0.2391692241</v>
      </c>
      <c r="IL235" s="193">
        <f t="shared" si="1139"/>
        <v>0.2263494332</v>
      </c>
      <c r="IM235" s="193">
        <f t="shared" si="1139"/>
        <v>0.1971042852</v>
      </c>
      <c r="IN235" s="193">
        <f t="shared" si="1139"/>
        <v>0.1790764543</v>
      </c>
      <c r="IO235" s="193">
        <f t="shared" si="23"/>
        <v>2.802629911</v>
      </c>
      <c r="IP235" s="193">
        <f t="shared" si="29"/>
        <v>1.942863801</v>
      </c>
      <c r="IQ235" s="193">
        <f t="shared" ref="IQ235:KK235" si="1140">MAX((MIN(CZ235+IP235,$IO$7))-GT235,0)</f>
        <v>1.808255997</v>
      </c>
      <c r="IR235" s="193">
        <f t="shared" si="1140"/>
        <v>1.681660562</v>
      </c>
      <c r="IS235" s="193">
        <f t="shared" si="1140"/>
        <v>1.559872548</v>
      </c>
      <c r="IT235" s="193">
        <f t="shared" si="1140"/>
        <v>1.446497522</v>
      </c>
      <c r="IU235" s="193">
        <f t="shared" si="1140"/>
        <v>1.336728063</v>
      </c>
      <c r="IV235" s="193">
        <f t="shared" si="1140"/>
        <v>1.226557984</v>
      </c>
      <c r="IW235" s="193">
        <f t="shared" si="1140"/>
        <v>1.121195328</v>
      </c>
      <c r="IX235" s="193">
        <f t="shared" si="1140"/>
        <v>1.01623329</v>
      </c>
      <c r="IY235" s="193">
        <f t="shared" si="1140"/>
        <v>0.9097518278</v>
      </c>
      <c r="IZ235" s="193">
        <f t="shared" si="1140"/>
        <v>0.8129713324</v>
      </c>
      <c r="JA235" s="193">
        <f t="shared" si="1140"/>
        <v>0.741980656</v>
      </c>
      <c r="JB235" s="193">
        <f t="shared" si="1140"/>
        <v>0.7117076815</v>
      </c>
      <c r="JC235" s="193">
        <f t="shared" si="1140"/>
        <v>0.7381350257</v>
      </c>
      <c r="JD235" s="193">
        <f t="shared" si="1140"/>
        <v>0.8211974814</v>
      </c>
      <c r="JE235" s="193">
        <f t="shared" si="1140"/>
        <v>0.9814193445</v>
      </c>
      <c r="JF235" s="193">
        <f t="shared" si="1140"/>
        <v>1.208308201</v>
      </c>
      <c r="JG235" s="193">
        <f t="shared" si="1140"/>
        <v>1.517935695</v>
      </c>
      <c r="JH235" s="193">
        <f t="shared" si="1140"/>
        <v>1.92326427</v>
      </c>
      <c r="JI235" s="193">
        <f t="shared" si="1140"/>
        <v>2.394057546</v>
      </c>
      <c r="JJ235" s="193">
        <f t="shared" si="1140"/>
        <v>2.913739229</v>
      </c>
      <c r="JK235" s="193">
        <f t="shared" si="1140"/>
        <v>3.447946646</v>
      </c>
      <c r="JL235" s="193">
        <f t="shared" si="1140"/>
        <v>4.023055622</v>
      </c>
      <c r="JM235" s="193">
        <f t="shared" si="1140"/>
        <v>4.632915035</v>
      </c>
      <c r="JN235" s="193">
        <f t="shared" si="1140"/>
        <v>5</v>
      </c>
      <c r="JO235" s="193">
        <f t="shared" si="1140"/>
        <v>5</v>
      </c>
      <c r="JP235" s="193">
        <f t="shared" si="1140"/>
        <v>5</v>
      </c>
      <c r="JQ235" s="193">
        <f t="shared" si="1140"/>
        <v>5</v>
      </c>
      <c r="JR235" s="193">
        <f t="shared" si="1140"/>
        <v>5</v>
      </c>
      <c r="JS235" s="193">
        <f t="shared" si="1140"/>
        <v>5</v>
      </c>
      <c r="JT235" s="193">
        <f t="shared" si="1140"/>
        <v>5</v>
      </c>
      <c r="JU235" s="193">
        <f t="shared" si="1140"/>
        <v>5</v>
      </c>
      <c r="JV235" s="193">
        <f t="shared" si="1140"/>
        <v>5</v>
      </c>
      <c r="JW235" s="193">
        <f t="shared" si="1140"/>
        <v>5</v>
      </c>
      <c r="JX235" s="193">
        <f t="shared" si="1140"/>
        <v>5</v>
      </c>
      <c r="JY235" s="193">
        <f t="shared" si="1140"/>
        <v>4.914732733</v>
      </c>
      <c r="JZ235" s="193">
        <f t="shared" si="1140"/>
        <v>4.766604583</v>
      </c>
      <c r="KA235" s="193">
        <f t="shared" si="1140"/>
        <v>4.554090881</v>
      </c>
      <c r="KB235" s="193">
        <f t="shared" si="1140"/>
        <v>4.310773095</v>
      </c>
      <c r="KC235" s="193">
        <f t="shared" si="1140"/>
        <v>4.056640389</v>
      </c>
      <c r="KD235" s="193">
        <f t="shared" si="1140"/>
        <v>3.799042715</v>
      </c>
      <c r="KE235" s="193">
        <f t="shared" si="1140"/>
        <v>3.543047516</v>
      </c>
      <c r="KF235" s="193">
        <f t="shared" si="1140"/>
        <v>3.286651698</v>
      </c>
      <c r="KG235" s="193">
        <f t="shared" si="1140"/>
        <v>3.039069486</v>
      </c>
      <c r="KH235" s="193">
        <f t="shared" si="1140"/>
        <v>2.799900262</v>
      </c>
      <c r="KI235" s="193">
        <f t="shared" si="1140"/>
        <v>2.573550828</v>
      </c>
      <c r="KJ235" s="193">
        <f t="shared" si="1140"/>
        <v>2.376446543</v>
      </c>
      <c r="KK235" s="193">
        <f t="shared" si="1140"/>
        <v>2.197370089</v>
      </c>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row>
    <row r="236" ht="14.25" customHeight="1">
      <c r="A236" s="1">
        <v>8.0</v>
      </c>
      <c r="B236" s="1">
        <f t="shared" ref="B236:C236" si="1141">B235+1</f>
        <v>226</v>
      </c>
      <c r="C236" s="267">
        <f t="shared" si="1141"/>
        <v>43691</v>
      </c>
      <c r="D236" s="193">
        <f t="shared" si="15"/>
        <v>9.399711065</v>
      </c>
      <c r="E236" s="193">
        <f>(SUMIFS(Profile!$F$2:$F$17521,Profile!$B$2:$B$17521,$B236,Profile!$C$2:$C$17521,E$8))*$C$6</f>
        <v>0.1562412017</v>
      </c>
      <c r="F236" s="193">
        <f>(SUMIFS(Profile!$F$2:$F$17521,Profile!$B$2:$B$17521,$B236,Profile!$C$2:$C$17521,F$8))*$C$6</f>
        <v>0.1422195554</v>
      </c>
      <c r="G236" s="193">
        <f>(SUMIFS(Profile!$F$2:$F$17521,Profile!$B$2:$B$17521,$B236,Profile!$C$2:$C$17521,G$8))*$C$6</f>
        <v>0.1322040937</v>
      </c>
      <c r="H236" s="193">
        <f>(SUMIFS(Profile!$F$2:$F$17521,Profile!$B$2:$B$17521,$B236,Profile!$C$2:$C$17521,H$8))*$C$6</f>
        <v>0.1213873952</v>
      </c>
      <c r="I236" s="193">
        <f>(SUMIFS(Profile!$F$2:$F$17521,Profile!$B$2:$B$17521,$B236,Profile!$C$2:$C$17521,I$8))*$C$6</f>
        <v>0.1153781182</v>
      </c>
      <c r="J236" s="193">
        <f>(SUMIFS(Profile!$F$2:$F$17521,Profile!$B$2:$B$17521,$B236,Profile!$C$2:$C$17521,J$8))*$C$6</f>
        <v>0.1105706966</v>
      </c>
      <c r="K236" s="193">
        <f>(SUMIFS(Profile!$F$2:$F$17521,Profile!$B$2:$B$17521,$B236,Profile!$C$2:$C$17521,K$8))*$C$6</f>
        <v>0.1085676043</v>
      </c>
      <c r="L236" s="193">
        <f>(SUMIFS(Profile!$F$2:$F$17521,Profile!$B$2:$B$17521,$B236,Profile!$C$2:$C$17521,L$8))*$C$6</f>
        <v>0.1053626565</v>
      </c>
      <c r="M236" s="193">
        <f>(SUMIFS(Profile!$F$2:$F$17521,Profile!$B$2:$B$17521,$B236,Profile!$C$2:$C$17521,M$8))*$C$6</f>
        <v>0.1061638935</v>
      </c>
      <c r="N236" s="193">
        <f>(SUMIFS(Profile!$F$2:$F$17521,Profile!$B$2:$B$17521,$B236,Profile!$C$2:$C$17521,N$8))*$C$6</f>
        <v>0.1053626565</v>
      </c>
      <c r="O236" s="193">
        <f>(SUMIFS(Profile!$F$2:$F$17521,Profile!$B$2:$B$17521,$B236,Profile!$C$2:$C$17521,O$8))*$C$6</f>
        <v>0.1049620381</v>
      </c>
      <c r="P236" s="193">
        <f>(SUMIFS(Profile!$F$2:$F$17521,Profile!$B$2:$B$17521,$B236,Profile!$C$2:$C$17521,P$8))*$C$6</f>
        <v>0.1081669858</v>
      </c>
      <c r="Q236" s="193">
        <f>(SUMIFS(Profile!$F$2:$F$17521,Profile!$B$2:$B$17521,$B236,Profile!$C$2:$C$17521,Q$8))*$C$6</f>
        <v>0.1145768812</v>
      </c>
      <c r="R236" s="193">
        <f>(SUMIFS(Profile!$F$2:$F$17521,Profile!$B$2:$B$17521,$B236,Profile!$C$2:$C$17521,R$8))*$C$6</f>
        <v>0.1189836844</v>
      </c>
      <c r="S236" s="193">
        <f>(SUMIFS(Profile!$F$2:$F$17521,Profile!$B$2:$B$17521,$B236,Profile!$C$2:$C$17521,S$8))*$C$6</f>
        <v>0.1302010014</v>
      </c>
      <c r="T236" s="193">
        <f>(SUMIFS(Profile!$F$2:$F$17521,Profile!$B$2:$B$17521,$B236,Profile!$C$2:$C$17521,T$8))*$C$6</f>
        <v>0.14622574</v>
      </c>
      <c r="U236" s="193">
        <f>(SUMIFS(Profile!$F$2:$F$17521,Profile!$B$2:$B$17521,$B236,Profile!$C$2:$C$17521,U$8))*$C$6</f>
        <v>0.1746696511</v>
      </c>
      <c r="V236" s="193">
        <f>(SUMIFS(Profile!$F$2:$F$17521,Profile!$B$2:$B$17521,$B236,Profile!$C$2:$C$17521,V$8))*$C$6</f>
        <v>0.2003092329</v>
      </c>
      <c r="W236" s="193">
        <f>(SUMIFS(Profile!$F$2:$F$17521,Profile!$B$2:$B$17521,$B236,Profile!$C$2:$C$17521,W$8))*$C$6</f>
        <v>0.2163339716</v>
      </c>
      <c r="X236" s="193">
        <f>(SUMIFS(Profile!$F$2:$F$17521,Profile!$B$2:$B$17521,$B236,Profile!$C$2:$C$17521,X$8))*$C$6</f>
        <v>0.2195389193</v>
      </c>
      <c r="Y236" s="193">
        <f>(SUMIFS(Profile!$F$2:$F$17521,Profile!$B$2:$B$17521,$B236,Profile!$C$2:$C$17521,Y$8))*$C$6</f>
        <v>0.2291537625</v>
      </c>
      <c r="Z236" s="193">
        <f>(SUMIFS(Profile!$F$2:$F$17521,Profile!$B$2:$B$17521,$B236,Profile!$C$2:$C$17521,Z$8))*$C$6</f>
        <v>0.2263494332</v>
      </c>
      <c r="AA236" s="193">
        <f>(SUMIFS(Profile!$F$2:$F$17521,Profile!$B$2:$B$17521,$B236,Profile!$C$2:$C$17521,AA$8))*$C$6</f>
        <v>0.2307562363</v>
      </c>
      <c r="AB236" s="193">
        <f>(SUMIFS(Profile!$F$2:$F$17521,Profile!$B$2:$B$17521,$B236,Profile!$C$2:$C$17521,AB$8))*$C$6</f>
        <v>0.2351630395</v>
      </c>
      <c r="AC236" s="193">
        <f>(SUMIFS(Profile!$F$2:$F$17521,Profile!$B$2:$B$17521,$B236,Profile!$C$2:$C$17521,AC$8))*$C$6</f>
        <v>0.2451785011</v>
      </c>
      <c r="AD236" s="193">
        <f>(SUMIFS(Profile!$F$2:$F$17521,Profile!$B$2:$B$17521,$B236,Profile!$C$2:$C$17521,AD$8))*$C$6</f>
        <v>0.2455791196</v>
      </c>
      <c r="AE236" s="193">
        <f>(SUMIFS(Profile!$F$2:$F$17521,Profile!$B$2:$B$17521,$B236,Profile!$C$2:$C$17521,AE$8))*$C$6</f>
        <v>0.2387686057</v>
      </c>
      <c r="AF236" s="193">
        <f>(SUMIFS(Profile!$F$2:$F$17521,Profile!$B$2:$B$17521,$B236,Profile!$C$2:$C$17521,AF$8))*$C$6</f>
        <v>0.2215420116</v>
      </c>
      <c r="AG236" s="193">
        <f>(SUMIFS(Profile!$F$2:$F$17521,Profile!$B$2:$B$17521,$B236,Profile!$C$2:$C$17521,AG$8))*$C$6</f>
        <v>0.217535827</v>
      </c>
      <c r="AH236" s="193">
        <f>(SUMIFS(Profile!$F$2:$F$17521,Profile!$B$2:$B$17521,$B236,Profile!$C$2:$C$17521,AH$8))*$C$6</f>
        <v>0.2243463409</v>
      </c>
      <c r="AI236" s="193">
        <f>(SUMIFS(Profile!$F$2:$F$17521,Profile!$B$2:$B$17521,$B236,Profile!$C$2:$C$17521,AI$8))*$C$6</f>
        <v>0.2135296423</v>
      </c>
      <c r="AJ236" s="193">
        <f>(SUMIFS(Profile!$F$2:$F$17521,Profile!$B$2:$B$17521,$B236,Profile!$C$2:$C$17521,AJ$8))*$C$6</f>
        <v>0.217535827</v>
      </c>
      <c r="AK236" s="193">
        <f>(SUMIFS(Profile!$F$2:$F$17521,Profile!$B$2:$B$17521,$B236,Profile!$C$2:$C$17521,AK$8))*$C$6</f>
        <v>0.2291537625</v>
      </c>
      <c r="AL236" s="193">
        <f>(SUMIFS(Profile!$F$2:$F$17521,Profile!$B$2:$B$17521,$B236,Profile!$C$2:$C$17521,AL$8))*$C$6</f>
        <v>0.2443772642</v>
      </c>
      <c r="AM236" s="193">
        <f>(SUMIFS(Profile!$F$2:$F$17521,Profile!$B$2:$B$17521,$B236,Profile!$C$2:$C$17521,AM$8))*$C$6</f>
        <v>0.2596007659</v>
      </c>
      <c r="AN236" s="193">
        <f>(SUMIFS(Profile!$F$2:$F$17521,Profile!$B$2:$B$17521,$B236,Profile!$C$2:$C$17521,AN$8))*$C$6</f>
        <v>0.2656100429</v>
      </c>
      <c r="AO236" s="193">
        <f>(SUMIFS(Profile!$F$2:$F$17521,Profile!$B$2:$B$17521,$B236,Profile!$C$2:$C$17521,AO$8))*$C$6</f>
        <v>0.2620044767</v>
      </c>
      <c r="AP236" s="193">
        <f>(SUMIFS(Profile!$F$2:$F$17521,Profile!$B$2:$B$17521,$B236,Profile!$C$2:$C$17521,AP$8))*$C$6</f>
        <v>0.2664112798</v>
      </c>
      <c r="AQ236" s="193">
        <f>(SUMIFS(Profile!$F$2:$F$17521,Profile!$B$2:$B$17521,$B236,Profile!$C$2:$C$17521,AQ$8))*$C$6</f>
        <v>0.2628057136</v>
      </c>
      <c r="AR236" s="193">
        <f>(SUMIFS(Profile!$F$2:$F$17521,Profile!$B$2:$B$17521,$B236,Profile!$C$2:$C$17521,AR$8))*$C$6</f>
        <v>0.2535914889</v>
      </c>
      <c r="AS236" s="193">
        <f>(SUMIFS(Profile!$F$2:$F$17521,Profile!$B$2:$B$17521,$B236,Profile!$C$2:$C$17521,AS$8))*$C$6</f>
        <v>0.2604020028</v>
      </c>
      <c r="AT236" s="193">
        <f>(SUMIFS(Profile!$F$2:$F$17521,Profile!$B$2:$B$17521,$B236,Profile!$C$2:$C$17521,AT$8))*$C$6</f>
        <v>0.2567964366</v>
      </c>
      <c r="AU236" s="193">
        <f>(SUMIFS(Profile!$F$2:$F$17521,Profile!$B$2:$B$17521,$B236,Profile!$C$2:$C$17521,AU$8))*$C$6</f>
        <v>0.2668118983</v>
      </c>
      <c r="AV236" s="193">
        <f>(SUMIFS(Profile!$F$2:$F$17521,Profile!$B$2:$B$17521,$B236,Profile!$C$2:$C$17521,AV$8))*$C$6</f>
        <v>0.2596007659</v>
      </c>
      <c r="AW236" s="193">
        <f>(SUMIFS(Profile!$F$2:$F$17521,Profile!$B$2:$B$17521,$B236,Profile!$C$2:$C$17521,AW$8))*$C$6</f>
        <v>0.2395698426</v>
      </c>
      <c r="AX236" s="193">
        <f>(SUMIFS(Profile!$F$2:$F$17521,Profile!$B$2:$B$17521,$B236,Profile!$C$2:$C$17521,AX$8))*$C$6</f>
        <v>0.217535827</v>
      </c>
      <c r="AY236" s="193">
        <f>(SUMIFS(Profile!$F$2:$F$17521,Profile!$B$2:$B$17521,$B236,Profile!$C$2:$C$17521,AY$8))*$C$6</f>
        <v>0.1967036667</v>
      </c>
      <c r="AZ236" s="193">
        <f>(SUMIFS(Profile!$F$2:$F$17521,Profile!$B$2:$B$17521,$B236,Profile!$C$2:$C$17521,AZ$8))*$C$6</f>
        <v>0.1758715065</v>
      </c>
      <c r="BA236" s="193">
        <f t="shared" si="16"/>
        <v>12.02517155</v>
      </c>
      <c r="BB236" s="193">
        <f>(SUMIFS(Profile!$E$2:$E$17521,Profile!$B$2:$B$17521,$B236,Profile!$C$2:$C$17521,BB$8))*$C$9</f>
        <v>0</v>
      </c>
      <c r="BC236" s="193">
        <f>(SUMIFS(Profile!$E$2:$E$17521,Profile!$B$2:$B$17521,$B236,Profile!$C$2:$C$17521,BC$8))*$C$9</f>
        <v>0</v>
      </c>
      <c r="BD236" s="193">
        <f>(SUMIFS(Profile!$E$2:$E$17521,Profile!$B$2:$B$17521,$B236,Profile!$C$2:$C$17521,BD$8))*$C$9</f>
        <v>0</v>
      </c>
      <c r="BE236" s="193">
        <f>(SUMIFS(Profile!$E$2:$E$17521,Profile!$B$2:$B$17521,$B236,Profile!$C$2:$C$17521,BE$8))*$C$9</f>
        <v>0</v>
      </c>
      <c r="BF236" s="193">
        <f>(SUMIFS(Profile!$E$2:$E$17521,Profile!$B$2:$B$17521,$B236,Profile!$C$2:$C$17521,BF$8))*$C$9</f>
        <v>0</v>
      </c>
      <c r="BG236" s="193">
        <f>(SUMIFS(Profile!$E$2:$E$17521,Profile!$B$2:$B$17521,$B236,Profile!$C$2:$C$17521,BG$8))*$C$9</f>
        <v>0</v>
      </c>
      <c r="BH236" s="193">
        <f>(SUMIFS(Profile!$E$2:$E$17521,Profile!$B$2:$B$17521,$B236,Profile!$C$2:$C$17521,BH$8))*$C$9</f>
        <v>0</v>
      </c>
      <c r="BI236" s="193">
        <f>(SUMIFS(Profile!$E$2:$E$17521,Profile!$B$2:$B$17521,$B236,Profile!$C$2:$C$17521,BI$8))*$C$9</f>
        <v>0</v>
      </c>
      <c r="BJ236" s="193">
        <f>(SUMIFS(Profile!$E$2:$E$17521,Profile!$B$2:$B$17521,$B236,Profile!$C$2:$C$17521,BJ$8))*$C$9</f>
        <v>0</v>
      </c>
      <c r="BK236" s="193">
        <f>(SUMIFS(Profile!$E$2:$E$17521,Profile!$B$2:$B$17521,$B236,Profile!$C$2:$C$17521,BK$8))*$C$9</f>
        <v>0.0017054103</v>
      </c>
      <c r="BL236" s="193">
        <f>(SUMIFS(Profile!$E$2:$E$17521,Profile!$B$2:$B$17521,$B236,Profile!$C$2:$C$17521,BL$8))*$C$9</f>
        <v>0.01018869682</v>
      </c>
      <c r="BM236" s="193">
        <f>(SUMIFS(Profile!$E$2:$E$17521,Profile!$B$2:$B$17521,$B236,Profile!$C$2:$C$17521,BM$8))*$C$9</f>
        <v>0.03731435074</v>
      </c>
      <c r="BN236" s="193">
        <f>(SUMIFS(Profile!$E$2:$E$17521,Profile!$B$2:$B$17521,$B236,Profile!$C$2:$C$17521,BN$8))*$C$9</f>
        <v>0.07972476268</v>
      </c>
      <c r="BO236" s="193">
        <f>(SUMIFS(Profile!$E$2:$E$17521,Profile!$B$2:$B$17521,$B236,Profile!$C$2:$C$17521,BO$8))*$C$9</f>
        <v>0.1295569206</v>
      </c>
      <c r="BP236" s="193">
        <f>(SUMIFS(Profile!$E$2:$E$17521,Profile!$B$2:$B$17521,$B236,Profile!$C$2:$C$17521,BP$8))*$C$9</f>
        <v>0.2003784759</v>
      </c>
      <c r="BQ236" s="193">
        <f>(SUMIFS(Profile!$E$2:$E$17521,Profile!$B$2:$B$17521,$B236,Profile!$C$2:$C$17521,BQ$8))*$C$9</f>
        <v>0.2670096608</v>
      </c>
      <c r="BR236" s="193">
        <f>(SUMIFS(Profile!$E$2:$E$17521,Profile!$B$2:$B$17521,$B236,Profile!$C$2:$C$17521,BR$8))*$C$9</f>
        <v>0.3490611674</v>
      </c>
      <c r="BS236" s="193">
        <f>(SUMIFS(Profile!$E$2:$E$17521,Profile!$B$2:$B$17521,$B236,Profile!$C$2:$C$17521,BS$8))*$C$9</f>
        <v>0.4240597961</v>
      </c>
      <c r="BT236" s="193">
        <f>(SUMIFS(Profile!$E$2:$E$17521,Profile!$B$2:$B$17521,$B236,Profile!$C$2:$C$17521,BT$8))*$C$9</f>
        <v>0.5099320145</v>
      </c>
      <c r="BU236" s="193">
        <f>(SUMIFS(Profile!$E$2:$E$17521,Profile!$B$2:$B$17521,$B236,Profile!$C$2:$C$17521,BU$8))*$C$9</f>
        <v>0.5803368334</v>
      </c>
      <c r="BV236" s="193">
        <f>(SUMIFS(Profile!$E$2:$E$17521,Profile!$B$2:$B$17521,$B236,Profile!$C$2:$C$17521,BV$8))*$C$9</f>
        <v>0.6357281563</v>
      </c>
      <c r="BW236" s="193">
        <f>(SUMIFS(Profile!$E$2:$E$17521,Profile!$B$2:$B$17521,$B236,Profile!$C$2:$C$17521,BW$8))*$C$9</f>
        <v>0.6663243145</v>
      </c>
      <c r="BX236" s="193">
        <f>(SUMIFS(Profile!$E$2:$E$17521,Profile!$B$2:$B$17521,$B236,Profile!$C$2:$C$17521,BX$8))*$C$9</f>
        <v>0.7198543689</v>
      </c>
      <c r="BY236" s="193">
        <f>(SUMIFS(Profile!$E$2:$E$17521,Profile!$B$2:$B$17521,$B236,Profile!$C$2:$C$17521,BY$8))*$C$9</f>
        <v>0.7214047039</v>
      </c>
      <c r="BZ236" s="193">
        <f>(SUMIFS(Profile!$E$2:$E$17521,Profile!$B$2:$B$17521,$B236,Profile!$C$2:$C$17521,BZ$8))*$C$9</f>
        <v>0.7388866825</v>
      </c>
      <c r="CA236" s="193">
        <f>(SUMIFS(Profile!$E$2:$E$17521,Profile!$B$2:$B$17521,$B236,Profile!$C$2:$C$17521,CA$8))*$C$9</f>
        <v>0.7603828728</v>
      </c>
      <c r="CB236" s="193">
        <f>(SUMIFS(Profile!$E$2:$E$17521,Profile!$B$2:$B$17521,$B236,Profile!$C$2:$C$17521,CB$8))*$C$9</f>
        <v>0.7510126027</v>
      </c>
      <c r="CC236" s="193">
        <f>(SUMIFS(Profile!$E$2:$E$17521,Profile!$B$2:$B$17521,$B236,Profile!$C$2:$C$17521,CC$8))*$C$9</f>
        <v>0.7379447935</v>
      </c>
      <c r="CD236" s="193">
        <f>(SUMIFS(Profile!$E$2:$E$17521,Profile!$B$2:$B$17521,$B236,Profile!$C$2:$C$17521,CD$8))*$C$9</f>
        <v>0.7068501596</v>
      </c>
      <c r="CE236" s="193">
        <f>(SUMIFS(Profile!$E$2:$E$17521,Profile!$B$2:$B$17521,$B236,Profile!$C$2:$C$17521,CE$8))*$C$9</f>
        <v>0.6551454476</v>
      </c>
      <c r="CF236" s="193">
        <f>(SUMIFS(Profile!$E$2:$E$17521,Profile!$B$2:$B$17521,$B236,Profile!$C$2:$C$17521,CF$8))*$C$9</f>
        <v>0.5709420153</v>
      </c>
      <c r="CG236" s="193">
        <f>(SUMIFS(Profile!$E$2:$E$17521,Profile!$B$2:$B$17521,$B236,Profile!$C$2:$C$17521,CG$8))*$C$9</f>
        <v>0.5012734543</v>
      </c>
      <c r="CH236" s="193">
        <f>(SUMIFS(Profile!$E$2:$E$17521,Profile!$B$2:$B$17521,$B236,Profile!$C$2:$C$17521,CH$8))*$C$9</f>
        <v>0.4031499353</v>
      </c>
      <c r="CI236" s="193">
        <f>(SUMIFS(Profile!$E$2:$E$17521,Profile!$B$2:$B$17521,$B236,Profile!$C$2:$C$17521,CI$8))*$C$9</f>
        <v>0.3220540494</v>
      </c>
      <c r="CJ236" s="193">
        <f>(SUMIFS(Profile!$E$2:$E$17521,Profile!$B$2:$B$17521,$B236,Profile!$C$2:$C$17521,CJ$8))*$C$9</f>
        <v>0.2316411358</v>
      </c>
      <c r="CK236" s="193">
        <f>(SUMIFS(Profile!$E$2:$E$17521,Profile!$B$2:$B$17521,$B236,Profile!$C$2:$C$17521,CK$8))*$C$9</f>
        <v>0.1549236583</v>
      </c>
      <c r="CL236" s="193">
        <f>(SUMIFS(Profile!$E$2:$E$17521,Profile!$B$2:$B$17521,$B236,Profile!$C$2:$C$17521,CL$8))*$C$9</f>
        <v>0.09098072954</v>
      </c>
      <c r="CM236" s="193">
        <f>(SUMIFS(Profile!$E$2:$E$17521,Profile!$B$2:$B$17521,$B236,Profile!$C$2:$C$17521,CM$8))*$C$9</f>
        <v>0.04686093544</v>
      </c>
      <c r="CN236" s="193">
        <f>(SUMIFS(Profile!$E$2:$E$17521,Profile!$B$2:$B$17521,$B236,Profile!$C$2:$C$17521,CN$8))*$C$9</f>
        <v>0.01949083536</v>
      </c>
      <c r="CO236" s="193">
        <f>(SUMIFS(Profile!$E$2:$E$17521,Profile!$B$2:$B$17521,$B236,Profile!$C$2:$C$17521,CO$8))*$C$9</f>
        <v>0.001052613818</v>
      </c>
      <c r="CP236" s="193">
        <f>(SUMIFS(Profile!$E$2:$E$17521,Profile!$B$2:$B$17521,$B236,Profile!$C$2:$C$17521,CP$8))*$C$9</f>
        <v>0</v>
      </c>
      <c r="CQ236" s="193">
        <f>(SUMIFS(Profile!$E$2:$E$17521,Profile!$B$2:$B$17521,$B236,Profile!$C$2:$C$17521,CQ$8))*$C$9</f>
        <v>0</v>
      </c>
      <c r="CR236" s="193">
        <f>(SUMIFS(Profile!$E$2:$E$17521,Profile!$B$2:$B$17521,$B236,Profile!$C$2:$C$17521,CR$8))*$C$9</f>
        <v>0</v>
      </c>
      <c r="CS236" s="193">
        <f>(SUMIFS(Profile!$E$2:$E$17521,Profile!$B$2:$B$17521,$B236,Profile!$C$2:$C$17521,CS$8))*$C$9</f>
        <v>0</v>
      </c>
      <c r="CT236" s="193">
        <f>(SUMIFS(Profile!$E$2:$E$17521,Profile!$B$2:$B$17521,$B236,Profile!$C$2:$C$17521,CT$8))*$C$9</f>
        <v>0</v>
      </c>
      <c r="CU236" s="193">
        <f>(SUMIFS(Profile!$E$2:$E$17521,Profile!$B$2:$B$17521,$B236,Profile!$C$2:$C$17521,CU$8))*$C$9</f>
        <v>0</v>
      </c>
      <c r="CV236" s="193">
        <f>(SUMIFS(Profile!$E$2:$E$17521,Profile!$B$2:$B$17521,$B236,Profile!$C$2:$C$17521,CV$8))*$C$9</f>
        <v>0</v>
      </c>
      <c r="CW236" s="193">
        <f>(SUMIFS(Profile!$E$2:$E$17521,Profile!$B$2:$B$17521,$B236,Profile!$C$2:$C$17521,CW$8))*$C$9</f>
        <v>0</v>
      </c>
      <c r="CX236" s="193">
        <f t="shared" si="17"/>
        <v>6.926056851</v>
      </c>
      <c r="CY236" s="193">
        <f t="shared" ref="CY236:ET236" si="1142">MAX(BB236-E236,0)</f>
        <v>0</v>
      </c>
      <c r="CZ236" s="193">
        <f t="shared" si="1142"/>
        <v>0</v>
      </c>
      <c r="DA236" s="193">
        <f t="shared" si="1142"/>
        <v>0</v>
      </c>
      <c r="DB236" s="193">
        <f t="shared" si="1142"/>
        <v>0</v>
      </c>
      <c r="DC236" s="193">
        <f t="shared" si="1142"/>
        <v>0</v>
      </c>
      <c r="DD236" s="193">
        <f t="shared" si="1142"/>
        <v>0</v>
      </c>
      <c r="DE236" s="193">
        <f t="shared" si="1142"/>
        <v>0</v>
      </c>
      <c r="DF236" s="193">
        <f t="shared" si="1142"/>
        <v>0</v>
      </c>
      <c r="DG236" s="193">
        <f t="shared" si="1142"/>
        <v>0</v>
      </c>
      <c r="DH236" s="193">
        <f t="shared" si="1142"/>
        <v>0</v>
      </c>
      <c r="DI236" s="193">
        <f t="shared" si="1142"/>
        <v>0</v>
      </c>
      <c r="DJ236" s="193">
        <f t="shared" si="1142"/>
        <v>0</v>
      </c>
      <c r="DK236" s="193">
        <f t="shared" si="1142"/>
        <v>0</v>
      </c>
      <c r="DL236" s="193">
        <f t="shared" si="1142"/>
        <v>0.01057323627</v>
      </c>
      <c r="DM236" s="193">
        <f t="shared" si="1142"/>
        <v>0.07017747453</v>
      </c>
      <c r="DN236" s="193">
        <f t="shared" si="1142"/>
        <v>0.1207839208</v>
      </c>
      <c r="DO236" s="193">
        <f t="shared" si="1142"/>
        <v>0.1743915162</v>
      </c>
      <c r="DP236" s="193">
        <f t="shared" si="1142"/>
        <v>0.2237505632</v>
      </c>
      <c r="DQ236" s="193">
        <f t="shared" si="1142"/>
        <v>0.2935980429</v>
      </c>
      <c r="DR236" s="193">
        <f t="shared" si="1142"/>
        <v>0.3607979141</v>
      </c>
      <c r="DS236" s="193">
        <f t="shared" si="1142"/>
        <v>0.4065743938</v>
      </c>
      <c r="DT236" s="193">
        <f t="shared" si="1142"/>
        <v>0.4399748813</v>
      </c>
      <c r="DU236" s="193">
        <f t="shared" si="1142"/>
        <v>0.4890981326</v>
      </c>
      <c r="DV236" s="193">
        <f t="shared" si="1142"/>
        <v>0.4862416644</v>
      </c>
      <c r="DW236" s="193">
        <f t="shared" si="1142"/>
        <v>0.4937081814</v>
      </c>
      <c r="DX236" s="193">
        <f t="shared" si="1142"/>
        <v>0.5148037532</v>
      </c>
      <c r="DY236" s="193">
        <f t="shared" si="1142"/>
        <v>0.512243997</v>
      </c>
      <c r="DZ236" s="193">
        <f t="shared" si="1142"/>
        <v>0.5164027819</v>
      </c>
      <c r="EA236" s="193">
        <f t="shared" si="1142"/>
        <v>0.4893143326</v>
      </c>
      <c r="EB236" s="193">
        <f t="shared" si="1142"/>
        <v>0.4307991067</v>
      </c>
      <c r="EC236" s="193">
        <f t="shared" si="1142"/>
        <v>0.3574123729</v>
      </c>
      <c r="ED236" s="193">
        <f t="shared" si="1142"/>
        <v>0.2837376273</v>
      </c>
      <c r="EE236" s="193">
        <f t="shared" si="1142"/>
        <v>0.1739961728</v>
      </c>
      <c r="EF236" s="193">
        <f t="shared" si="1142"/>
        <v>0.07767678522</v>
      </c>
      <c r="EG236" s="193">
        <f t="shared" si="1142"/>
        <v>0</v>
      </c>
      <c r="EH236" s="193">
        <f t="shared" si="1142"/>
        <v>0</v>
      </c>
      <c r="EI236" s="193">
        <f t="shared" si="1142"/>
        <v>0</v>
      </c>
      <c r="EJ236" s="193">
        <f t="shared" si="1142"/>
        <v>0</v>
      </c>
      <c r="EK236" s="193">
        <f t="shared" si="1142"/>
        <v>0</v>
      </c>
      <c r="EL236" s="193">
        <f t="shared" si="1142"/>
        <v>0</v>
      </c>
      <c r="EM236" s="193">
        <f t="shared" si="1142"/>
        <v>0</v>
      </c>
      <c r="EN236" s="193">
        <f t="shared" si="1142"/>
        <v>0</v>
      </c>
      <c r="EO236" s="193">
        <f t="shared" si="1142"/>
        <v>0</v>
      </c>
      <c r="EP236" s="193">
        <f t="shared" si="1142"/>
        <v>0</v>
      </c>
      <c r="EQ236" s="193">
        <f t="shared" si="1142"/>
        <v>0</v>
      </c>
      <c r="ER236" s="193">
        <f t="shared" si="1142"/>
        <v>0</v>
      </c>
      <c r="ES236" s="193">
        <f t="shared" si="1142"/>
        <v>0</v>
      </c>
      <c r="ET236" s="193">
        <f t="shared" si="1142"/>
        <v>0</v>
      </c>
      <c r="EU236" s="193">
        <f t="shared" si="19"/>
        <v>5.099114703</v>
      </c>
      <c r="EV236" s="193">
        <f t="shared" ref="EV236:GQ236" si="1143">BB236-CY236</f>
        <v>0</v>
      </c>
      <c r="EW236" s="193">
        <f t="shared" si="1143"/>
        <v>0</v>
      </c>
      <c r="EX236" s="193">
        <f t="shared" si="1143"/>
        <v>0</v>
      </c>
      <c r="EY236" s="193">
        <f t="shared" si="1143"/>
        <v>0</v>
      </c>
      <c r="EZ236" s="193">
        <f t="shared" si="1143"/>
        <v>0</v>
      </c>
      <c r="FA236" s="193">
        <f t="shared" si="1143"/>
        <v>0</v>
      </c>
      <c r="FB236" s="193">
        <f t="shared" si="1143"/>
        <v>0</v>
      </c>
      <c r="FC236" s="193">
        <f t="shared" si="1143"/>
        <v>0</v>
      </c>
      <c r="FD236" s="193">
        <f t="shared" si="1143"/>
        <v>0</v>
      </c>
      <c r="FE236" s="193">
        <f t="shared" si="1143"/>
        <v>0.0017054103</v>
      </c>
      <c r="FF236" s="193">
        <f t="shared" si="1143"/>
        <v>0.01018869682</v>
      </c>
      <c r="FG236" s="193">
        <f t="shared" si="1143"/>
        <v>0.03731435074</v>
      </c>
      <c r="FH236" s="193">
        <f t="shared" si="1143"/>
        <v>0.07972476268</v>
      </c>
      <c r="FI236" s="193">
        <f t="shared" si="1143"/>
        <v>0.1189836844</v>
      </c>
      <c r="FJ236" s="193">
        <f t="shared" si="1143"/>
        <v>0.1302010014</v>
      </c>
      <c r="FK236" s="193">
        <f t="shared" si="1143"/>
        <v>0.14622574</v>
      </c>
      <c r="FL236" s="193">
        <f t="shared" si="1143"/>
        <v>0.1746696511</v>
      </c>
      <c r="FM236" s="193">
        <f t="shared" si="1143"/>
        <v>0.2003092329</v>
      </c>
      <c r="FN236" s="193">
        <f t="shared" si="1143"/>
        <v>0.2163339716</v>
      </c>
      <c r="FO236" s="193">
        <f t="shared" si="1143"/>
        <v>0.2195389193</v>
      </c>
      <c r="FP236" s="193">
        <f t="shared" si="1143"/>
        <v>0.2291537625</v>
      </c>
      <c r="FQ236" s="193">
        <f t="shared" si="1143"/>
        <v>0.2263494332</v>
      </c>
      <c r="FR236" s="193">
        <f t="shared" si="1143"/>
        <v>0.2307562363</v>
      </c>
      <c r="FS236" s="193">
        <f t="shared" si="1143"/>
        <v>0.2351630395</v>
      </c>
      <c r="FT236" s="193">
        <f t="shared" si="1143"/>
        <v>0.2451785011</v>
      </c>
      <c r="FU236" s="193">
        <f t="shared" si="1143"/>
        <v>0.2455791196</v>
      </c>
      <c r="FV236" s="193">
        <f t="shared" si="1143"/>
        <v>0.2387686057</v>
      </c>
      <c r="FW236" s="193">
        <f t="shared" si="1143"/>
        <v>0.2215420116</v>
      </c>
      <c r="FX236" s="193">
        <f t="shared" si="1143"/>
        <v>0.217535827</v>
      </c>
      <c r="FY236" s="193">
        <f t="shared" si="1143"/>
        <v>0.2243463409</v>
      </c>
      <c r="FZ236" s="193">
        <f t="shared" si="1143"/>
        <v>0.2135296423</v>
      </c>
      <c r="GA236" s="193">
        <f t="shared" si="1143"/>
        <v>0.217535827</v>
      </c>
      <c r="GB236" s="193">
        <f t="shared" si="1143"/>
        <v>0.2291537625</v>
      </c>
      <c r="GC236" s="193">
        <f t="shared" si="1143"/>
        <v>0.2443772642</v>
      </c>
      <c r="GD236" s="193">
        <f t="shared" si="1143"/>
        <v>0.2316411358</v>
      </c>
      <c r="GE236" s="193">
        <f t="shared" si="1143"/>
        <v>0.1549236583</v>
      </c>
      <c r="GF236" s="193">
        <f t="shared" si="1143"/>
        <v>0.09098072954</v>
      </c>
      <c r="GG236" s="193">
        <f t="shared" si="1143"/>
        <v>0.04686093544</v>
      </c>
      <c r="GH236" s="193">
        <f t="shared" si="1143"/>
        <v>0.01949083536</v>
      </c>
      <c r="GI236" s="193">
        <f t="shared" si="1143"/>
        <v>0.001052613818</v>
      </c>
      <c r="GJ236" s="193">
        <f t="shared" si="1143"/>
        <v>0</v>
      </c>
      <c r="GK236" s="193">
        <f t="shared" si="1143"/>
        <v>0</v>
      </c>
      <c r="GL236" s="193">
        <f t="shared" si="1143"/>
        <v>0</v>
      </c>
      <c r="GM236" s="193">
        <f t="shared" si="1143"/>
        <v>0</v>
      </c>
      <c r="GN236" s="193">
        <f t="shared" si="1143"/>
        <v>0</v>
      </c>
      <c r="GO236" s="193">
        <f t="shared" si="1143"/>
        <v>0</v>
      </c>
      <c r="GP236" s="193">
        <f t="shared" si="1143"/>
        <v>0</v>
      </c>
      <c r="GQ236" s="193">
        <f t="shared" si="1143"/>
        <v>0</v>
      </c>
      <c r="GR236" s="193">
        <f t="shared" si="21"/>
        <v>4.300596362</v>
      </c>
      <c r="GS236" s="193">
        <f t="shared" ref="GS236:IN236" si="1144">E236-EV236</f>
        <v>0.1562412017</v>
      </c>
      <c r="GT236" s="193">
        <f t="shared" si="1144"/>
        <v>0.1422195554</v>
      </c>
      <c r="GU236" s="193">
        <f t="shared" si="1144"/>
        <v>0.1322040937</v>
      </c>
      <c r="GV236" s="193">
        <f t="shared" si="1144"/>
        <v>0.1213873952</v>
      </c>
      <c r="GW236" s="193">
        <f t="shared" si="1144"/>
        <v>0.1153781182</v>
      </c>
      <c r="GX236" s="193">
        <f t="shared" si="1144"/>
        <v>0.1105706966</v>
      </c>
      <c r="GY236" s="193">
        <f t="shared" si="1144"/>
        <v>0.1085676043</v>
      </c>
      <c r="GZ236" s="193">
        <f t="shared" si="1144"/>
        <v>0.1053626565</v>
      </c>
      <c r="HA236" s="193">
        <f t="shared" si="1144"/>
        <v>0.1061638935</v>
      </c>
      <c r="HB236" s="193">
        <f t="shared" si="1144"/>
        <v>0.1036572462</v>
      </c>
      <c r="HC236" s="193">
        <f t="shared" si="1144"/>
        <v>0.09477334124</v>
      </c>
      <c r="HD236" s="193">
        <f t="shared" si="1144"/>
        <v>0.07085263505</v>
      </c>
      <c r="HE236" s="193">
        <f t="shared" si="1144"/>
        <v>0.03485211856</v>
      </c>
      <c r="HF236" s="193">
        <f t="shared" si="1144"/>
        <v>0</v>
      </c>
      <c r="HG236" s="193">
        <f t="shared" si="1144"/>
        <v>0</v>
      </c>
      <c r="HH236" s="193">
        <f t="shared" si="1144"/>
        <v>0</v>
      </c>
      <c r="HI236" s="193">
        <f t="shared" si="1144"/>
        <v>0</v>
      </c>
      <c r="HJ236" s="193">
        <f t="shared" si="1144"/>
        <v>0</v>
      </c>
      <c r="HK236" s="193">
        <f t="shared" si="1144"/>
        <v>0</v>
      </c>
      <c r="HL236" s="193">
        <f t="shared" si="1144"/>
        <v>0</v>
      </c>
      <c r="HM236" s="193">
        <f t="shared" si="1144"/>
        <v>0</v>
      </c>
      <c r="HN236" s="193">
        <f t="shared" si="1144"/>
        <v>0</v>
      </c>
      <c r="HO236" s="193">
        <f t="shared" si="1144"/>
        <v>0</v>
      </c>
      <c r="HP236" s="193">
        <f t="shared" si="1144"/>
        <v>0</v>
      </c>
      <c r="HQ236" s="193">
        <f t="shared" si="1144"/>
        <v>0</v>
      </c>
      <c r="HR236" s="193">
        <f t="shared" si="1144"/>
        <v>0</v>
      </c>
      <c r="HS236" s="193">
        <f t="shared" si="1144"/>
        <v>0</v>
      </c>
      <c r="HT236" s="193">
        <f t="shared" si="1144"/>
        <v>0</v>
      </c>
      <c r="HU236" s="193">
        <f t="shared" si="1144"/>
        <v>0</v>
      </c>
      <c r="HV236" s="193">
        <f t="shared" si="1144"/>
        <v>0</v>
      </c>
      <c r="HW236" s="193">
        <f t="shared" si="1144"/>
        <v>0</v>
      </c>
      <c r="HX236" s="193">
        <f t="shared" si="1144"/>
        <v>0</v>
      </c>
      <c r="HY236" s="193">
        <f t="shared" si="1144"/>
        <v>0</v>
      </c>
      <c r="HZ236" s="193">
        <f t="shared" si="1144"/>
        <v>0</v>
      </c>
      <c r="IA236" s="193">
        <f t="shared" si="1144"/>
        <v>0.02795963005</v>
      </c>
      <c r="IB236" s="193">
        <f t="shared" si="1144"/>
        <v>0.1106863846</v>
      </c>
      <c r="IC236" s="193">
        <f t="shared" si="1144"/>
        <v>0.1710237471</v>
      </c>
      <c r="ID236" s="193">
        <f t="shared" si="1144"/>
        <v>0.2195503444</v>
      </c>
      <c r="IE236" s="193">
        <f t="shared" si="1144"/>
        <v>0.2433148783</v>
      </c>
      <c r="IF236" s="193">
        <f t="shared" si="1144"/>
        <v>0.2525388751</v>
      </c>
      <c r="IG236" s="193">
        <f t="shared" si="1144"/>
        <v>0.2604020028</v>
      </c>
      <c r="IH236" s="193">
        <f t="shared" si="1144"/>
        <v>0.2567964366</v>
      </c>
      <c r="II236" s="193">
        <f t="shared" si="1144"/>
        <v>0.2668118983</v>
      </c>
      <c r="IJ236" s="193">
        <f t="shared" si="1144"/>
        <v>0.2596007659</v>
      </c>
      <c r="IK236" s="193">
        <f t="shared" si="1144"/>
        <v>0.2395698426</v>
      </c>
      <c r="IL236" s="193">
        <f t="shared" si="1144"/>
        <v>0.217535827</v>
      </c>
      <c r="IM236" s="193">
        <f t="shared" si="1144"/>
        <v>0.1967036667</v>
      </c>
      <c r="IN236" s="193">
        <f t="shared" si="1144"/>
        <v>0.1758715065</v>
      </c>
      <c r="IO236" s="193">
        <f t="shared" si="23"/>
        <v>2.898365806</v>
      </c>
      <c r="IP236" s="193">
        <f t="shared" si="29"/>
        <v>2.041128887</v>
      </c>
      <c r="IQ236" s="193">
        <f t="shared" ref="IQ236:KK236" si="1145">MAX((MIN(CZ236+IP236,$IO$7))-GT236,0)</f>
        <v>1.898909332</v>
      </c>
      <c r="IR236" s="193">
        <f t="shared" si="1145"/>
        <v>1.766705238</v>
      </c>
      <c r="IS236" s="193">
        <f t="shared" si="1145"/>
        <v>1.645317843</v>
      </c>
      <c r="IT236" s="193">
        <f t="shared" si="1145"/>
        <v>1.529939725</v>
      </c>
      <c r="IU236" s="193">
        <f t="shared" si="1145"/>
        <v>1.419369028</v>
      </c>
      <c r="IV236" s="193">
        <f t="shared" si="1145"/>
        <v>1.310801424</v>
      </c>
      <c r="IW236" s="193">
        <f t="shared" si="1145"/>
        <v>1.205438767</v>
      </c>
      <c r="IX236" s="193">
        <f t="shared" si="1145"/>
        <v>1.099274874</v>
      </c>
      <c r="IY236" s="193">
        <f t="shared" si="1145"/>
        <v>0.9956176276</v>
      </c>
      <c r="IZ236" s="193">
        <f t="shared" si="1145"/>
        <v>0.9008442864</v>
      </c>
      <c r="JA236" s="193">
        <f t="shared" si="1145"/>
        <v>0.8299916514</v>
      </c>
      <c r="JB236" s="193">
        <f t="shared" si="1145"/>
        <v>0.7951395328</v>
      </c>
      <c r="JC236" s="193">
        <f t="shared" si="1145"/>
        <v>0.8057127691</v>
      </c>
      <c r="JD236" s="193">
        <f t="shared" si="1145"/>
        <v>0.8758902436</v>
      </c>
      <c r="JE236" s="193">
        <f t="shared" si="1145"/>
        <v>0.9966741644</v>
      </c>
      <c r="JF236" s="193">
        <f t="shared" si="1145"/>
        <v>1.171065681</v>
      </c>
      <c r="JG236" s="193">
        <f t="shared" si="1145"/>
        <v>1.394816244</v>
      </c>
      <c r="JH236" s="193">
        <f t="shared" si="1145"/>
        <v>1.688414287</v>
      </c>
      <c r="JI236" s="193">
        <f t="shared" si="1145"/>
        <v>2.049212201</v>
      </c>
      <c r="JJ236" s="193">
        <f t="shared" si="1145"/>
        <v>2.455786595</v>
      </c>
      <c r="JK236" s="193">
        <f t="shared" si="1145"/>
        <v>2.895761476</v>
      </c>
      <c r="JL236" s="193">
        <f t="shared" si="1145"/>
        <v>3.384859609</v>
      </c>
      <c r="JM236" s="193">
        <f t="shared" si="1145"/>
        <v>3.871101273</v>
      </c>
      <c r="JN236" s="193">
        <f t="shared" si="1145"/>
        <v>4.364809454</v>
      </c>
      <c r="JO236" s="193">
        <f t="shared" si="1145"/>
        <v>4.879613208</v>
      </c>
      <c r="JP236" s="193">
        <f t="shared" si="1145"/>
        <v>5</v>
      </c>
      <c r="JQ236" s="193">
        <f t="shared" si="1145"/>
        <v>5</v>
      </c>
      <c r="JR236" s="193">
        <f t="shared" si="1145"/>
        <v>5</v>
      </c>
      <c r="JS236" s="193">
        <f t="shared" si="1145"/>
        <v>5</v>
      </c>
      <c r="JT236" s="193">
        <f t="shared" si="1145"/>
        <v>5</v>
      </c>
      <c r="JU236" s="193">
        <f t="shared" si="1145"/>
        <v>5</v>
      </c>
      <c r="JV236" s="193">
        <f t="shared" si="1145"/>
        <v>5</v>
      </c>
      <c r="JW236" s="193">
        <f t="shared" si="1145"/>
        <v>5</v>
      </c>
      <c r="JX236" s="193">
        <f t="shared" si="1145"/>
        <v>4.97204037</v>
      </c>
      <c r="JY236" s="193">
        <f t="shared" si="1145"/>
        <v>4.861353985</v>
      </c>
      <c r="JZ236" s="193">
        <f t="shared" si="1145"/>
        <v>4.690330238</v>
      </c>
      <c r="KA236" s="193">
        <f t="shared" si="1145"/>
        <v>4.470779894</v>
      </c>
      <c r="KB236" s="193">
        <f t="shared" si="1145"/>
        <v>4.227465016</v>
      </c>
      <c r="KC236" s="193">
        <f t="shared" si="1145"/>
        <v>3.97492614</v>
      </c>
      <c r="KD236" s="193">
        <f t="shared" si="1145"/>
        <v>3.714524138</v>
      </c>
      <c r="KE236" s="193">
        <f t="shared" si="1145"/>
        <v>3.457727701</v>
      </c>
      <c r="KF236" s="193">
        <f t="shared" si="1145"/>
        <v>3.190915803</v>
      </c>
      <c r="KG236" s="193">
        <f t="shared" si="1145"/>
        <v>2.931315037</v>
      </c>
      <c r="KH236" s="193">
        <f t="shared" si="1145"/>
        <v>2.691745194</v>
      </c>
      <c r="KI236" s="193">
        <f t="shared" si="1145"/>
        <v>2.474209367</v>
      </c>
      <c r="KJ236" s="193">
        <f t="shared" si="1145"/>
        <v>2.277505701</v>
      </c>
      <c r="KK236" s="193">
        <f t="shared" si="1145"/>
        <v>2.101634194</v>
      </c>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row>
    <row r="237" ht="14.25" customHeight="1">
      <c r="A237" s="1">
        <v>8.0</v>
      </c>
      <c r="B237" s="1">
        <f t="shared" ref="B237:C237" si="1146">B236+1</f>
        <v>227</v>
      </c>
      <c r="C237" s="267">
        <f t="shared" si="1146"/>
        <v>43692</v>
      </c>
      <c r="D237" s="193">
        <f t="shared" si="15"/>
        <v>9.454195176</v>
      </c>
      <c r="E237" s="193">
        <f>(SUMIFS(Profile!$F$2:$F$17521,Profile!$B$2:$B$17521,$B237,Profile!$C$2:$C$17521,E$8))*$C$6</f>
        <v>0.1518343986</v>
      </c>
      <c r="F237" s="193">
        <f>(SUMIFS(Profile!$F$2:$F$17521,Profile!$B$2:$B$17521,$B237,Profile!$C$2:$C$17521,F$8))*$C$6</f>
        <v>0.1370115153</v>
      </c>
      <c r="G237" s="193">
        <f>(SUMIFS(Profile!$F$2:$F$17521,Profile!$B$2:$B$17521,$B237,Profile!$C$2:$C$17521,G$8))*$C$6</f>
        <v>0.1253935798</v>
      </c>
      <c r="H237" s="193">
        <f>(SUMIFS(Profile!$F$2:$F$17521,Profile!$B$2:$B$17521,$B237,Profile!$C$2:$C$17521,H$8))*$C$6</f>
        <v>0.116980592</v>
      </c>
      <c r="I237" s="193">
        <f>(SUMIFS(Profile!$F$2:$F$17521,Profile!$B$2:$B$17521,$B237,Profile!$C$2:$C$17521,I$8))*$C$6</f>
        <v>0.1101700781</v>
      </c>
      <c r="J237" s="193">
        <f>(SUMIFS(Profile!$F$2:$F$17521,Profile!$B$2:$B$17521,$B237,Profile!$C$2:$C$17521,J$8))*$C$6</f>
        <v>0.1093688412</v>
      </c>
      <c r="K237" s="193">
        <f>(SUMIFS(Profile!$F$2:$F$17521,Profile!$B$2:$B$17521,$B237,Profile!$C$2:$C$17521,K$8))*$C$6</f>
        <v>0.1073657489</v>
      </c>
      <c r="L237" s="193">
        <f>(SUMIFS(Profile!$F$2:$F$17521,Profile!$B$2:$B$17521,$B237,Profile!$C$2:$C$17521,L$8))*$C$6</f>
        <v>0.1053626565</v>
      </c>
      <c r="M237" s="193">
        <f>(SUMIFS(Profile!$F$2:$F$17521,Profile!$B$2:$B$17521,$B237,Profile!$C$2:$C$17521,M$8))*$C$6</f>
        <v>0.1053626565</v>
      </c>
      <c r="N237" s="193">
        <f>(SUMIFS(Profile!$F$2:$F$17521,Profile!$B$2:$B$17521,$B237,Profile!$C$2:$C$17521,N$8))*$C$6</f>
        <v>0.1069651304</v>
      </c>
      <c r="O237" s="193">
        <f>(SUMIFS(Profile!$F$2:$F$17521,Profile!$B$2:$B$17521,$B237,Profile!$C$2:$C$17521,O$8))*$C$6</f>
        <v>0.1101700781</v>
      </c>
      <c r="P237" s="193">
        <f>(SUMIFS(Profile!$F$2:$F$17521,Profile!$B$2:$B$17521,$B237,Profile!$C$2:$C$17521,P$8))*$C$6</f>
        <v>0.1145768812</v>
      </c>
      <c r="Q237" s="193">
        <f>(SUMIFS(Profile!$F$2:$F$17521,Profile!$B$2:$B$17521,$B237,Profile!$C$2:$C$17521,Q$8))*$C$6</f>
        <v>0.1269960537</v>
      </c>
      <c r="R237" s="193">
        <f>(SUMIFS(Profile!$F$2:$F$17521,Profile!$B$2:$B$17521,$B237,Profile!$C$2:$C$17521,R$8))*$C$6</f>
        <v>0.1442226477</v>
      </c>
      <c r="S237" s="193">
        <f>(SUMIFS(Profile!$F$2:$F$17521,Profile!$B$2:$B$17521,$B237,Profile!$C$2:$C$17521,S$8))*$C$6</f>
        <v>0.1634523341</v>
      </c>
      <c r="T237" s="193">
        <f>(SUMIFS(Profile!$F$2:$F$17521,Profile!$B$2:$B$17521,$B237,Profile!$C$2:$C$17521,T$8))*$C$6</f>
        <v>0.1818807835</v>
      </c>
      <c r="U237" s="193">
        <f>(SUMIFS(Profile!$F$2:$F$17521,Profile!$B$2:$B$17521,$B237,Profile!$C$2:$C$17521,U$8))*$C$6</f>
        <v>0.1999086145</v>
      </c>
      <c r="V237" s="193">
        <f>(SUMIFS(Profile!$F$2:$F$17521,Profile!$B$2:$B$17521,$B237,Profile!$C$2:$C$17521,V$8))*$C$6</f>
        <v>0.2187376824</v>
      </c>
      <c r="W237" s="193">
        <f>(SUMIFS(Profile!$F$2:$F$17521,Profile!$B$2:$B$17521,$B237,Profile!$C$2:$C$17521,W$8))*$C$6</f>
        <v>0.2239457224</v>
      </c>
      <c r="X237" s="193">
        <f>(SUMIFS(Profile!$F$2:$F$17521,Profile!$B$2:$B$17521,$B237,Profile!$C$2:$C$17521,X$8))*$C$6</f>
        <v>0.2259488148</v>
      </c>
      <c r="Y237" s="193">
        <f>(SUMIFS(Profile!$F$2:$F$17521,Profile!$B$2:$B$17521,$B237,Profile!$C$2:$C$17521,Y$8))*$C$6</f>
        <v>0.2243463409</v>
      </c>
      <c r="Z237" s="193">
        <f>(SUMIFS(Profile!$F$2:$F$17521,Profile!$B$2:$B$17521,$B237,Profile!$C$2:$C$17521,Z$8))*$C$6</f>
        <v>0.2155327346</v>
      </c>
      <c r="AA237" s="193">
        <f>(SUMIFS(Profile!$F$2:$F$17521,Profile!$B$2:$B$17521,$B237,Profile!$C$2:$C$17521,AA$8))*$C$6</f>
        <v>0.2171352085</v>
      </c>
      <c r="AB237" s="193">
        <f>(SUMIFS(Profile!$F$2:$F$17521,Profile!$B$2:$B$17521,$B237,Profile!$C$2:$C$17521,AB$8))*$C$6</f>
        <v>0.2147314977</v>
      </c>
      <c r="AC237" s="193">
        <f>(SUMIFS(Profile!$F$2:$F$17521,Profile!$B$2:$B$17521,$B237,Profile!$C$2:$C$17521,AC$8))*$C$6</f>
        <v>0.222743867</v>
      </c>
      <c r="AD237" s="193">
        <f>(SUMIFS(Profile!$F$2:$F$17521,Profile!$B$2:$B$17521,$B237,Profile!$C$2:$C$17521,AD$8))*$C$6</f>
        <v>0.2259488148</v>
      </c>
      <c r="AE237" s="193">
        <f>(SUMIFS(Profile!$F$2:$F$17521,Profile!$B$2:$B$17521,$B237,Profile!$C$2:$C$17521,AE$8))*$C$6</f>
        <v>0.2187376824</v>
      </c>
      <c r="AF237" s="193">
        <f>(SUMIFS(Profile!$F$2:$F$17521,Profile!$B$2:$B$17521,$B237,Profile!$C$2:$C$17521,AF$8))*$C$6</f>
        <v>0.2087222207</v>
      </c>
      <c r="AG237" s="193">
        <f>(SUMIFS(Profile!$F$2:$F$17521,Profile!$B$2:$B$17521,$B237,Profile!$C$2:$C$17521,AG$8))*$C$6</f>
        <v>0.2027129437</v>
      </c>
      <c r="AH237" s="193">
        <f>(SUMIFS(Profile!$F$2:$F$17521,Profile!$B$2:$B$17521,$B237,Profile!$C$2:$C$17521,AH$8))*$C$6</f>
        <v>0.2027129437</v>
      </c>
      <c r="AI237" s="193">
        <f>(SUMIFS(Profile!$F$2:$F$17521,Profile!$B$2:$B$17521,$B237,Profile!$C$2:$C$17521,AI$8))*$C$6</f>
        <v>0.2087222207</v>
      </c>
      <c r="AJ237" s="193">
        <f>(SUMIFS(Profile!$F$2:$F$17521,Profile!$B$2:$B$17521,$B237,Profile!$C$2:$C$17521,AJ$8))*$C$6</f>
        <v>0.2091228392</v>
      </c>
      <c r="AK237" s="193">
        <f>(SUMIFS(Profile!$F$2:$F$17521,Profile!$B$2:$B$17521,$B237,Profile!$C$2:$C$17521,AK$8))*$C$6</f>
        <v>0.2171352085</v>
      </c>
      <c r="AL237" s="193">
        <f>(SUMIFS(Profile!$F$2:$F$17521,Profile!$B$2:$B$17521,$B237,Profile!$C$2:$C$17521,AL$8))*$C$6</f>
        <v>0.2307562363</v>
      </c>
      <c r="AM237" s="193">
        <f>(SUMIFS(Profile!$F$2:$F$17521,Profile!$B$2:$B$17521,$B237,Profile!$C$2:$C$17521,AM$8))*$C$6</f>
        <v>0.2592001474</v>
      </c>
      <c r="AN237" s="193">
        <f>(SUMIFS(Profile!$F$2:$F$17521,Profile!$B$2:$B$17521,$B237,Profile!$C$2:$C$17521,AN$8))*$C$6</f>
        <v>0.2680137537</v>
      </c>
      <c r="AO237" s="193">
        <f>(SUMIFS(Profile!$F$2:$F$17521,Profile!$B$2:$B$17521,$B237,Profile!$C$2:$C$17521,AO$8))*$C$6</f>
        <v>0.2740230307</v>
      </c>
      <c r="AP237" s="193">
        <f>(SUMIFS(Profile!$F$2:$F$17521,Profile!$B$2:$B$17521,$B237,Profile!$C$2:$C$17521,AP$8))*$C$6</f>
        <v>0.2816347815</v>
      </c>
      <c r="AQ237" s="193">
        <f>(SUMIFS(Profile!$F$2:$F$17521,Profile!$B$2:$B$17521,$B237,Profile!$C$2:$C$17521,AQ$8))*$C$6</f>
        <v>0.2740230307</v>
      </c>
      <c r="AR237" s="193">
        <f>(SUMIFS(Profile!$F$2:$F$17521,Profile!$B$2:$B$17521,$B237,Profile!$C$2:$C$17521,AR$8))*$C$6</f>
        <v>0.2716193199</v>
      </c>
      <c r="AS237" s="193">
        <f>(SUMIFS(Profile!$F$2:$F$17521,Profile!$B$2:$B$17521,$B237,Profile!$C$2:$C$17521,AS$8))*$C$6</f>
        <v>0.2708180829</v>
      </c>
      <c r="AT237" s="193">
        <f>(SUMIFS(Profile!$F$2:$F$17521,Profile!$B$2:$B$17521,$B237,Profile!$C$2:$C$17521,AT$8))*$C$6</f>
        <v>0.2708180829</v>
      </c>
      <c r="AU237" s="193">
        <f>(SUMIFS(Profile!$F$2:$F$17521,Profile!$B$2:$B$17521,$B237,Profile!$C$2:$C$17521,AU$8))*$C$6</f>
        <v>0.2772279784</v>
      </c>
      <c r="AV237" s="193">
        <f>(SUMIFS(Profile!$F$2:$F$17521,Profile!$B$2:$B$17521,$B237,Profile!$C$2:$C$17521,AV$8))*$C$6</f>
        <v>0.2632063321</v>
      </c>
      <c r="AW237" s="193">
        <f>(SUMIFS(Profile!$F$2:$F$17521,Profile!$B$2:$B$17521,$B237,Profile!$C$2:$C$17521,AW$8))*$C$6</f>
        <v>0.2483834488</v>
      </c>
      <c r="AX237" s="193">
        <f>(SUMIFS(Profile!$F$2:$F$17521,Profile!$B$2:$B$17521,$B237,Profile!$C$2:$C$17521,AX$8))*$C$6</f>
        <v>0.2239457224</v>
      </c>
      <c r="AY237" s="193">
        <f>(SUMIFS(Profile!$F$2:$F$17521,Profile!$B$2:$B$17521,$B237,Profile!$C$2:$C$17521,AY$8))*$C$6</f>
        <v>0.1963030483</v>
      </c>
      <c r="AZ237" s="193">
        <f>(SUMIFS(Profile!$F$2:$F$17521,Profile!$B$2:$B$17521,$B237,Profile!$C$2:$C$17521,AZ$8))*$C$6</f>
        <v>0.170262848</v>
      </c>
      <c r="BA237" s="193">
        <f t="shared" si="16"/>
        <v>10.02545639</v>
      </c>
      <c r="BB237" s="193">
        <f>(SUMIFS(Profile!$E$2:$E$17521,Profile!$B$2:$B$17521,$B237,Profile!$C$2:$C$17521,BB$8))*$C$9</f>
        <v>0</v>
      </c>
      <c r="BC237" s="193">
        <f>(SUMIFS(Profile!$E$2:$E$17521,Profile!$B$2:$B$17521,$B237,Profile!$C$2:$C$17521,BC$8))*$C$9</f>
        <v>0</v>
      </c>
      <c r="BD237" s="193">
        <f>(SUMIFS(Profile!$E$2:$E$17521,Profile!$B$2:$B$17521,$B237,Profile!$C$2:$C$17521,BD$8))*$C$9</f>
        <v>0</v>
      </c>
      <c r="BE237" s="193">
        <f>(SUMIFS(Profile!$E$2:$E$17521,Profile!$B$2:$B$17521,$B237,Profile!$C$2:$C$17521,BE$8))*$C$9</f>
        <v>0</v>
      </c>
      <c r="BF237" s="193">
        <f>(SUMIFS(Profile!$E$2:$E$17521,Profile!$B$2:$B$17521,$B237,Profile!$C$2:$C$17521,BF$8))*$C$9</f>
        <v>0</v>
      </c>
      <c r="BG237" s="193">
        <f>(SUMIFS(Profile!$E$2:$E$17521,Profile!$B$2:$B$17521,$B237,Profile!$C$2:$C$17521,BG$8))*$C$9</f>
        <v>0</v>
      </c>
      <c r="BH237" s="193">
        <f>(SUMIFS(Profile!$E$2:$E$17521,Profile!$B$2:$B$17521,$B237,Profile!$C$2:$C$17521,BH$8))*$C$9</f>
        <v>0</v>
      </c>
      <c r="BI237" s="193">
        <f>(SUMIFS(Profile!$E$2:$E$17521,Profile!$B$2:$B$17521,$B237,Profile!$C$2:$C$17521,BI$8))*$C$9</f>
        <v>0</v>
      </c>
      <c r="BJ237" s="193">
        <f>(SUMIFS(Profile!$E$2:$E$17521,Profile!$B$2:$B$17521,$B237,Profile!$C$2:$C$17521,BJ$8))*$C$9</f>
        <v>0</v>
      </c>
      <c r="BK237" s="193">
        <f>(SUMIFS(Profile!$E$2:$E$17521,Profile!$B$2:$B$17521,$B237,Profile!$C$2:$C$17521,BK$8))*$C$9</f>
        <v>0.0002527671856</v>
      </c>
      <c r="BL237" s="193">
        <f>(SUMIFS(Profile!$E$2:$E$17521,Profile!$B$2:$B$17521,$B237,Profile!$C$2:$C$17521,BL$8))*$C$9</f>
        <v>0.006122367362</v>
      </c>
      <c r="BM237" s="193">
        <f>(SUMIFS(Profile!$E$2:$E$17521,Profile!$B$2:$B$17521,$B237,Profile!$C$2:$C$17521,BM$8))*$C$9</f>
        <v>0.02152296647</v>
      </c>
      <c r="BN237" s="193">
        <f>(SUMIFS(Profile!$E$2:$E$17521,Profile!$B$2:$B$17521,$B237,Profile!$C$2:$C$17521,BN$8))*$C$9</f>
        <v>0.05159089818</v>
      </c>
      <c r="BO237" s="193">
        <f>(SUMIFS(Profile!$E$2:$E$17521,Profile!$B$2:$B$17521,$B237,Profile!$C$2:$C$17521,BO$8))*$C$9</f>
        <v>0.09649705314</v>
      </c>
      <c r="BP237" s="193">
        <f>(SUMIFS(Profile!$E$2:$E$17521,Profile!$B$2:$B$17521,$B237,Profile!$C$2:$C$17521,BP$8))*$C$9</f>
        <v>0.1409769036</v>
      </c>
      <c r="BQ237" s="193">
        <f>(SUMIFS(Profile!$E$2:$E$17521,Profile!$B$2:$B$17521,$B237,Profile!$C$2:$C$17521,BQ$8))*$C$9</f>
        <v>0.1836360788</v>
      </c>
      <c r="BR237" s="193">
        <f>(SUMIFS(Profile!$E$2:$E$17521,Profile!$B$2:$B$17521,$B237,Profile!$C$2:$C$17521,BR$8))*$C$9</f>
        <v>0.2452532315</v>
      </c>
      <c r="BS237" s="193">
        <f>(SUMIFS(Profile!$E$2:$E$17521,Profile!$B$2:$B$17521,$B237,Profile!$C$2:$C$17521,BS$8))*$C$9</f>
        <v>0.3038982562</v>
      </c>
      <c r="BT237" s="193">
        <f>(SUMIFS(Profile!$E$2:$E$17521,Profile!$B$2:$B$17521,$B237,Profile!$C$2:$C$17521,BT$8))*$C$9</f>
        <v>0.4204274237</v>
      </c>
      <c r="BU237" s="193">
        <f>(SUMIFS(Profile!$E$2:$E$17521,Profile!$B$2:$B$17521,$B237,Profile!$C$2:$C$17521,BU$8))*$C$9</f>
        <v>0.4390017811</v>
      </c>
      <c r="BV237" s="193">
        <f>(SUMIFS(Profile!$E$2:$E$17521,Profile!$B$2:$B$17521,$B237,Profile!$C$2:$C$17521,BV$8))*$C$9</f>
        <v>0.4791098914</v>
      </c>
      <c r="BW237" s="193">
        <f>(SUMIFS(Profile!$E$2:$E$17521,Profile!$B$2:$B$17521,$B237,Profile!$C$2:$C$17521,BW$8))*$C$9</f>
        <v>0.4999088305</v>
      </c>
      <c r="BX237" s="193">
        <f>(SUMIFS(Profile!$E$2:$E$17521,Profile!$B$2:$B$17521,$B237,Profile!$C$2:$C$17521,BX$8))*$C$9</f>
        <v>0.5572203901</v>
      </c>
      <c r="BY237" s="193">
        <f>(SUMIFS(Profile!$E$2:$E$17521,Profile!$B$2:$B$17521,$B237,Profile!$C$2:$C$17521,BY$8))*$C$9</f>
        <v>0.593455342</v>
      </c>
      <c r="BZ237" s="193">
        <f>(SUMIFS(Profile!$E$2:$E$17521,Profile!$B$2:$B$17521,$B237,Profile!$C$2:$C$17521,BZ$8))*$C$9</f>
        <v>0.6088577867</v>
      </c>
      <c r="CA237" s="193">
        <f>(SUMIFS(Profile!$E$2:$E$17521,Profile!$B$2:$B$17521,$B237,Profile!$C$2:$C$17521,CA$8))*$C$9</f>
        <v>0.6487197486</v>
      </c>
      <c r="CB237" s="193">
        <f>(SUMIFS(Profile!$E$2:$E$17521,Profile!$B$2:$B$17521,$B237,Profile!$C$2:$C$17521,CB$8))*$C$9</f>
        <v>0.6464119763</v>
      </c>
      <c r="CC237" s="193">
        <f>(SUMIFS(Profile!$E$2:$E$17521,Profile!$B$2:$B$17521,$B237,Profile!$C$2:$C$17521,CC$8))*$C$9</f>
        <v>0.6374037796</v>
      </c>
      <c r="CD237" s="193">
        <f>(SUMIFS(Profile!$E$2:$E$17521,Profile!$B$2:$B$17521,$B237,Profile!$C$2:$C$17521,CD$8))*$C$9</f>
        <v>0.6174453428</v>
      </c>
      <c r="CE237" s="193">
        <f>(SUMIFS(Profile!$E$2:$E$17521,Profile!$B$2:$B$17521,$B237,Profile!$C$2:$C$17521,CE$8))*$C$9</f>
        <v>0.572529353</v>
      </c>
      <c r="CF237" s="193">
        <f>(SUMIFS(Profile!$E$2:$E$17521,Profile!$B$2:$B$17521,$B237,Profile!$C$2:$C$17521,CF$8))*$C$9</f>
        <v>0.5276448753</v>
      </c>
      <c r="CG237" s="193">
        <f>(SUMIFS(Profile!$E$2:$E$17521,Profile!$B$2:$B$17521,$B237,Profile!$C$2:$C$17521,CG$8))*$C$9</f>
        <v>0.4693316342</v>
      </c>
      <c r="CH237" s="193">
        <f>(SUMIFS(Profile!$E$2:$E$17521,Profile!$B$2:$B$17521,$B237,Profile!$C$2:$C$17521,CH$8))*$C$9</f>
        <v>0.3930085836</v>
      </c>
      <c r="CI237" s="193">
        <f>(SUMIFS(Profile!$E$2:$E$17521,Profile!$B$2:$B$17521,$B237,Profile!$C$2:$C$17521,CI$8))*$C$9</f>
        <v>0.3109110848</v>
      </c>
      <c r="CJ237" s="193">
        <f>(SUMIFS(Profile!$E$2:$E$17521,Profile!$B$2:$B$17521,$B237,Profile!$C$2:$C$17521,CJ$8))*$C$9</f>
        <v>0.2410405364</v>
      </c>
      <c r="CK237" s="193">
        <f>(SUMIFS(Profile!$E$2:$E$17521,Profile!$B$2:$B$17521,$B237,Profile!$C$2:$C$17521,CK$8))*$C$9</f>
        <v>0.1633552257</v>
      </c>
      <c r="CL237" s="193">
        <f>(SUMIFS(Profile!$E$2:$E$17521,Profile!$B$2:$B$17521,$B237,Profile!$C$2:$C$17521,CL$8))*$C$9</f>
        <v>0.09247362983</v>
      </c>
      <c r="CM237" s="193">
        <f>(SUMIFS(Profile!$E$2:$E$17521,Profile!$B$2:$B$17521,$B237,Profile!$C$2:$C$17521,CM$8))*$C$9</f>
        <v>0.04370840307</v>
      </c>
      <c r="CN237" s="193">
        <f>(SUMIFS(Profile!$E$2:$E$17521,Profile!$B$2:$B$17521,$B237,Profile!$C$2:$C$17521,CN$8))*$C$9</f>
        <v>0.01319876461</v>
      </c>
      <c r="CO237" s="193">
        <f>(SUMIFS(Profile!$E$2:$E$17521,Profile!$B$2:$B$17521,$B237,Profile!$C$2:$C$17521,CO$8))*$C$9</f>
        <v>0.0005414887047</v>
      </c>
      <c r="CP237" s="193">
        <f>(SUMIFS(Profile!$E$2:$E$17521,Profile!$B$2:$B$17521,$B237,Profile!$C$2:$C$17521,CP$8))*$C$9</f>
        <v>0</v>
      </c>
      <c r="CQ237" s="193">
        <f>(SUMIFS(Profile!$E$2:$E$17521,Profile!$B$2:$B$17521,$B237,Profile!$C$2:$C$17521,CQ$8))*$C$9</f>
        <v>0</v>
      </c>
      <c r="CR237" s="193">
        <f>(SUMIFS(Profile!$E$2:$E$17521,Profile!$B$2:$B$17521,$B237,Profile!$C$2:$C$17521,CR$8))*$C$9</f>
        <v>0</v>
      </c>
      <c r="CS237" s="193">
        <f>(SUMIFS(Profile!$E$2:$E$17521,Profile!$B$2:$B$17521,$B237,Profile!$C$2:$C$17521,CS$8))*$C$9</f>
        <v>0</v>
      </c>
      <c r="CT237" s="193">
        <f>(SUMIFS(Profile!$E$2:$E$17521,Profile!$B$2:$B$17521,$B237,Profile!$C$2:$C$17521,CT$8))*$C$9</f>
        <v>0</v>
      </c>
      <c r="CU237" s="193">
        <f>(SUMIFS(Profile!$E$2:$E$17521,Profile!$B$2:$B$17521,$B237,Profile!$C$2:$C$17521,CU$8))*$C$9</f>
        <v>0</v>
      </c>
      <c r="CV237" s="193">
        <f>(SUMIFS(Profile!$E$2:$E$17521,Profile!$B$2:$B$17521,$B237,Profile!$C$2:$C$17521,CV$8))*$C$9</f>
        <v>0</v>
      </c>
      <c r="CW237" s="193">
        <f>(SUMIFS(Profile!$E$2:$E$17521,Profile!$B$2:$B$17521,$B237,Profile!$C$2:$C$17521,CW$8))*$C$9</f>
        <v>0</v>
      </c>
      <c r="CX237" s="193">
        <f t="shared" si="17"/>
        <v>5.084693014</v>
      </c>
      <c r="CY237" s="193">
        <f t="shared" ref="CY237:ET237" si="1147">MAX(BB237-E237,0)</f>
        <v>0</v>
      </c>
      <c r="CZ237" s="193">
        <f t="shared" si="1147"/>
        <v>0</v>
      </c>
      <c r="DA237" s="193">
        <f t="shared" si="1147"/>
        <v>0</v>
      </c>
      <c r="DB237" s="193">
        <f t="shared" si="1147"/>
        <v>0</v>
      </c>
      <c r="DC237" s="193">
        <f t="shared" si="1147"/>
        <v>0</v>
      </c>
      <c r="DD237" s="193">
        <f t="shared" si="1147"/>
        <v>0</v>
      </c>
      <c r="DE237" s="193">
        <f t="shared" si="1147"/>
        <v>0</v>
      </c>
      <c r="DF237" s="193">
        <f t="shared" si="1147"/>
        <v>0</v>
      </c>
      <c r="DG237" s="193">
        <f t="shared" si="1147"/>
        <v>0</v>
      </c>
      <c r="DH237" s="193">
        <f t="shared" si="1147"/>
        <v>0</v>
      </c>
      <c r="DI237" s="193">
        <f t="shared" si="1147"/>
        <v>0</v>
      </c>
      <c r="DJ237" s="193">
        <f t="shared" si="1147"/>
        <v>0</v>
      </c>
      <c r="DK237" s="193">
        <f t="shared" si="1147"/>
        <v>0</v>
      </c>
      <c r="DL237" s="193">
        <f t="shared" si="1147"/>
        <v>0</v>
      </c>
      <c r="DM237" s="193">
        <f t="shared" si="1147"/>
        <v>0</v>
      </c>
      <c r="DN237" s="193">
        <f t="shared" si="1147"/>
        <v>0.001755295293</v>
      </c>
      <c r="DO237" s="193">
        <f t="shared" si="1147"/>
        <v>0.04534461702</v>
      </c>
      <c r="DP237" s="193">
        <f t="shared" si="1147"/>
        <v>0.08516057384</v>
      </c>
      <c r="DQ237" s="193">
        <f t="shared" si="1147"/>
        <v>0.1964817013</v>
      </c>
      <c r="DR237" s="193">
        <f t="shared" si="1147"/>
        <v>0.2130529664</v>
      </c>
      <c r="DS237" s="193">
        <f t="shared" si="1147"/>
        <v>0.2547635505</v>
      </c>
      <c r="DT237" s="193">
        <f t="shared" si="1147"/>
        <v>0.2843760959</v>
      </c>
      <c r="DU237" s="193">
        <f t="shared" si="1147"/>
        <v>0.3400851816</v>
      </c>
      <c r="DV237" s="193">
        <f t="shared" si="1147"/>
        <v>0.3787238443</v>
      </c>
      <c r="DW237" s="193">
        <f t="shared" si="1147"/>
        <v>0.3861139196</v>
      </c>
      <c r="DX237" s="193">
        <f t="shared" si="1147"/>
        <v>0.4227709338</v>
      </c>
      <c r="DY237" s="193">
        <f t="shared" si="1147"/>
        <v>0.4276742939</v>
      </c>
      <c r="DZ237" s="193">
        <f t="shared" si="1147"/>
        <v>0.4286815588</v>
      </c>
      <c r="EA237" s="193">
        <f t="shared" si="1147"/>
        <v>0.4147323991</v>
      </c>
      <c r="EB237" s="193">
        <f t="shared" si="1147"/>
        <v>0.3698164093</v>
      </c>
      <c r="EC237" s="193">
        <f t="shared" si="1147"/>
        <v>0.3189226546</v>
      </c>
      <c r="ED237" s="193">
        <f t="shared" si="1147"/>
        <v>0.260208795</v>
      </c>
      <c r="EE237" s="193">
        <f t="shared" si="1147"/>
        <v>0.1758733751</v>
      </c>
      <c r="EF237" s="193">
        <f t="shared" si="1147"/>
        <v>0.08015484844</v>
      </c>
      <c r="EG237" s="193">
        <f t="shared" si="1147"/>
        <v>0</v>
      </c>
      <c r="EH237" s="193">
        <f t="shared" si="1147"/>
        <v>0</v>
      </c>
      <c r="EI237" s="193">
        <f t="shared" si="1147"/>
        <v>0</v>
      </c>
      <c r="EJ237" s="193">
        <f t="shared" si="1147"/>
        <v>0</v>
      </c>
      <c r="EK237" s="193">
        <f t="shared" si="1147"/>
        <v>0</v>
      </c>
      <c r="EL237" s="193">
        <f t="shared" si="1147"/>
        <v>0</v>
      </c>
      <c r="EM237" s="193">
        <f t="shared" si="1147"/>
        <v>0</v>
      </c>
      <c r="EN237" s="193">
        <f t="shared" si="1147"/>
        <v>0</v>
      </c>
      <c r="EO237" s="193">
        <f t="shared" si="1147"/>
        <v>0</v>
      </c>
      <c r="EP237" s="193">
        <f t="shared" si="1147"/>
        <v>0</v>
      </c>
      <c r="EQ237" s="193">
        <f t="shared" si="1147"/>
        <v>0</v>
      </c>
      <c r="ER237" s="193">
        <f t="shared" si="1147"/>
        <v>0</v>
      </c>
      <c r="ES237" s="193">
        <f t="shared" si="1147"/>
        <v>0</v>
      </c>
      <c r="ET237" s="193">
        <f t="shared" si="1147"/>
        <v>0</v>
      </c>
      <c r="EU237" s="193">
        <f t="shared" si="19"/>
        <v>4.940763381</v>
      </c>
      <c r="EV237" s="193">
        <f t="shared" ref="EV237:GQ237" si="1148">BB237-CY237</f>
        <v>0</v>
      </c>
      <c r="EW237" s="193">
        <f t="shared" si="1148"/>
        <v>0</v>
      </c>
      <c r="EX237" s="193">
        <f t="shared" si="1148"/>
        <v>0</v>
      </c>
      <c r="EY237" s="193">
        <f t="shared" si="1148"/>
        <v>0</v>
      </c>
      <c r="EZ237" s="193">
        <f t="shared" si="1148"/>
        <v>0</v>
      </c>
      <c r="FA237" s="193">
        <f t="shared" si="1148"/>
        <v>0</v>
      </c>
      <c r="FB237" s="193">
        <f t="shared" si="1148"/>
        <v>0</v>
      </c>
      <c r="FC237" s="193">
        <f t="shared" si="1148"/>
        <v>0</v>
      </c>
      <c r="FD237" s="193">
        <f t="shared" si="1148"/>
        <v>0</v>
      </c>
      <c r="FE237" s="193">
        <f t="shared" si="1148"/>
        <v>0.0002527671856</v>
      </c>
      <c r="FF237" s="193">
        <f t="shared" si="1148"/>
        <v>0.006122367362</v>
      </c>
      <c r="FG237" s="193">
        <f t="shared" si="1148"/>
        <v>0.02152296647</v>
      </c>
      <c r="FH237" s="193">
        <f t="shared" si="1148"/>
        <v>0.05159089818</v>
      </c>
      <c r="FI237" s="193">
        <f t="shared" si="1148"/>
        <v>0.09649705314</v>
      </c>
      <c r="FJ237" s="193">
        <f t="shared" si="1148"/>
        <v>0.1409769036</v>
      </c>
      <c r="FK237" s="193">
        <f t="shared" si="1148"/>
        <v>0.1818807835</v>
      </c>
      <c r="FL237" s="193">
        <f t="shared" si="1148"/>
        <v>0.1999086145</v>
      </c>
      <c r="FM237" s="193">
        <f t="shared" si="1148"/>
        <v>0.2187376824</v>
      </c>
      <c r="FN237" s="193">
        <f t="shared" si="1148"/>
        <v>0.2239457224</v>
      </c>
      <c r="FO237" s="193">
        <f t="shared" si="1148"/>
        <v>0.2259488148</v>
      </c>
      <c r="FP237" s="193">
        <f t="shared" si="1148"/>
        <v>0.2243463409</v>
      </c>
      <c r="FQ237" s="193">
        <f t="shared" si="1148"/>
        <v>0.2155327346</v>
      </c>
      <c r="FR237" s="193">
        <f t="shared" si="1148"/>
        <v>0.2171352085</v>
      </c>
      <c r="FS237" s="193">
        <f t="shared" si="1148"/>
        <v>0.2147314977</v>
      </c>
      <c r="FT237" s="193">
        <f t="shared" si="1148"/>
        <v>0.222743867</v>
      </c>
      <c r="FU237" s="193">
        <f t="shared" si="1148"/>
        <v>0.2259488148</v>
      </c>
      <c r="FV237" s="193">
        <f t="shared" si="1148"/>
        <v>0.2187376824</v>
      </c>
      <c r="FW237" s="193">
        <f t="shared" si="1148"/>
        <v>0.2087222207</v>
      </c>
      <c r="FX237" s="193">
        <f t="shared" si="1148"/>
        <v>0.2027129437</v>
      </c>
      <c r="FY237" s="193">
        <f t="shared" si="1148"/>
        <v>0.2027129437</v>
      </c>
      <c r="FZ237" s="193">
        <f t="shared" si="1148"/>
        <v>0.2087222207</v>
      </c>
      <c r="GA237" s="193">
        <f t="shared" si="1148"/>
        <v>0.2091228392</v>
      </c>
      <c r="GB237" s="193">
        <f t="shared" si="1148"/>
        <v>0.2171352085</v>
      </c>
      <c r="GC237" s="193">
        <f t="shared" si="1148"/>
        <v>0.2307562363</v>
      </c>
      <c r="GD237" s="193">
        <f t="shared" si="1148"/>
        <v>0.2410405364</v>
      </c>
      <c r="GE237" s="193">
        <f t="shared" si="1148"/>
        <v>0.1633552257</v>
      </c>
      <c r="GF237" s="193">
        <f t="shared" si="1148"/>
        <v>0.09247362983</v>
      </c>
      <c r="GG237" s="193">
        <f t="shared" si="1148"/>
        <v>0.04370840307</v>
      </c>
      <c r="GH237" s="193">
        <f t="shared" si="1148"/>
        <v>0.01319876461</v>
      </c>
      <c r="GI237" s="193">
        <f t="shared" si="1148"/>
        <v>0.0005414887047</v>
      </c>
      <c r="GJ237" s="193">
        <f t="shared" si="1148"/>
        <v>0</v>
      </c>
      <c r="GK237" s="193">
        <f t="shared" si="1148"/>
        <v>0</v>
      </c>
      <c r="GL237" s="193">
        <f t="shared" si="1148"/>
        <v>0</v>
      </c>
      <c r="GM237" s="193">
        <f t="shared" si="1148"/>
        <v>0</v>
      </c>
      <c r="GN237" s="193">
        <f t="shared" si="1148"/>
        <v>0</v>
      </c>
      <c r="GO237" s="193">
        <f t="shared" si="1148"/>
        <v>0</v>
      </c>
      <c r="GP237" s="193">
        <f t="shared" si="1148"/>
        <v>0</v>
      </c>
      <c r="GQ237" s="193">
        <f t="shared" si="1148"/>
        <v>0</v>
      </c>
      <c r="GR237" s="193">
        <f t="shared" si="21"/>
        <v>4.513431796</v>
      </c>
      <c r="GS237" s="193">
        <f t="shared" ref="GS237:IN237" si="1149">E237-EV237</f>
        <v>0.1518343986</v>
      </c>
      <c r="GT237" s="193">
        <f t="shared" si="1149"/>
        <v>0.1370115153</v>
      </c>
      <c r="GU237" s="193">
        <f t="shared" si="1149"/>
        <v>0.1253935798</v>
      </c>
      <c r="GV237" s="193">
        <f t="shared" si="1149"/>
        <v>0.116980592</v>
      </c>
      <c r="GW237" s="193">
        <f t="shared" si="1149"/>
        <v>0.1101700781</v>
      </c>
      <c r="GX237" s="193">
        <f t="shared" si="1149"/>
        <v>0.1093688412</v>
      </c>
      <c r="GY237" s="193">
        <f t="shared" si="1149"/>
        <v>0.1073657489</v>
      </c>
      <c r="GZ237" s="193">
        <f t="shared" si="1149"/>
        <v>0.1053626565</v>
      </c>
      <c r="HA237" s="193">
        <f t="shared" si="1149"/>
        <v>0.1053626565</v>
      </c>
      <c r="HB237" s="193">
        <f t="shared" si="1149"/>
        <v>0.1067123632</v>
      </c>
      <c r="HC237" s="193">
        <f t="shared" si="1149"/>
        <v>0.1040477108</v>
      </c>
      <c r="HD237" s="193">
        <f t="shared" si="1149"/>
        <v>0.09305391478</v>
      </c>
      <c r="HE237" s="193">
        <f t="shared" si="1149"/>
        <v>0.07540515551</v>
      </c>
      <c r="HF237" s="193">
        <f t="shared" si="1149"/>
        <v>0.04772559458</v>
      </c>
      <c r="HG237" s="193">
        <f t="shared" si="1149"/>
        <v>0.02247543046</v>
      </c>
      <c r="HH237" s="193">
        <f t="shared" si="1149"/>
        <v>0</v>
      </c>
      <c r="HI237" s="193">
        <f t="shared" si="1149"/>
        <v>0</v>
      </c>
      <c r="HJ237" s="193">
        <f t="shared" si="1149"/>
        <v>0</v>
      </c>
      <c r="HK237" s="193">
        <f t="shared" si="1149"/>
        <v>0</v>
      </c>
      <c r="HL237" s="193">
        <f t="shared" si="1149"/>
        <v>0</v>
      </c>
      <c r="HM237" s="193">
        <f t="shared" si="1149"/>
        <v>0</v>
      </c>
      <c r="HN237" s="193">
        <f t="shared" si="1149"/>
        <v>0</v>
      </c>
      <c r="HO237" s="193">
        <f t="shared" si="1149"/>
        <v>0</v>
      </c>
      <c r="HP237" s="193">
        <f t="shared" si="1149"/>
        <v>0</v>
      </c>
      <c r="HQ237" s="193">
        <f t="shared" si="1149"/>
        <v>0</v>
      </c>
      <c r="HR237" s="193">
        <f t="shared" si="1149"/>
        <v>0</v>
      </c>
      <c r="HS237" s="193">
        <f t="shared" si="1149"/>
        <v>0</v>
      </c>
      <c r="HT237" s="193">
        <f t="shared" si="1149"/>
        <v>0</v>
      </c>
      <c r="HU237" s="193">
        <f t="shared" si="1149"/>
        <v>0</v>
      </c>
      <c r="HV237" s="193">
        <f t="shared" si="1149"/>
        <v>0</v>
      </c>
      <c r="HW237" s="193">
        <f t="shared" si="1149"/>
        <v>0</v>
      </c>
      <c r="HX237" s="193">
        <f t="shared" si="1149"/>
        <v>0</v>
      </c>
      <c r="HY237" s="193">
        <f t="shared" si="1149"/>
        <v>0</v>
      </c>
      <c r="HZ237" s="193">
        <f t="shared" si="1149"/>
        <v>0</v>
      </c>
      <c r="IA237" s="193">
        <f t="shared" si="1149"/>
        <v>0.018159611</v>
      </c>
      <c r="IB237" s="193">
        <f t="shared" si="1149"/>
        <v>0.104658528</v>
      </c>
      <c r="IC237" s="193">
        <f t="shared" si="1149"/>
        <v>0.1815494008</v>
      </c>
      <c r="ID237" s="193">
        <f t="shared" si="1149"/>
        <v>0.2379263784</v>
      </c>
      <c r="IE237" s="193">
        <f t="shared" si="1149"/>
        <v>0.2608242661</v>
      </c>
      <c r="IF237" s="193">
        <f t="shared" si="1149"/>
        <v>0.2710778312</v>
      </c>
      <c r="IG237" s="193">
        <f t="shared" si="1149"/>
        <v>0.2708180829</v>
      </c>
      <c r="IH237" s="193">
        <f t="shared" si="1149"/>
        <v>0.2708180829</v>
      </c>
      <c r="II237" s="193">
        <f t="shared" si="1149"/>
        <v>0.2772279784</v>
      </c>
      <c r="IJ237" s="193">
        <f t="shared" si="1149"/>
        <v>0.2632063321</v>
      </c>
      <c r="IK237" s="193">
        <f t="shared" si="1149"/>
        <v>0.2483834488</v>
      </c>
      <c r="IL237" s="193">
        <f t="shared" si="1149"/>
        <v>0.2239457224</v>
      </c>
      <c r="IM237" s="193">
        <f t="shared" si="1149"/>
        <v>0.1963030483</v>
      </c>
      <c r="IN237" s="193">
        <f t="shared" si="1149"/>
        <v>0.170262848</v>
      </c>
      <c r="IO237" s="193">
        <f t="shared" si="23"/>
        <v>2.995161559</v>
      </c>
      <c r="IP237" s="193">
        <f t="shared" si="29"/>
        <v>1.949799795</v>
      </c>
      <c r="IQ237" s="193">
        <f t="shared" ref="IQ237:KK237" si="1150">MAX((MIN(CZ237+IP237,$IO$7))-GT237,0)</f>
        <v>1.81278828</v>
      </c>
      <c r="IR237" s="193">
        <f t="shared" si="1150"/>
        <v>1.6873947</v>
      </c>
      <c r="IS237" s="193">
        <f t="shared" si="1150"/>
        <v>1.570414108</v>
      </c>
      <c r="IT237" s="193">
        <f t="shared" si="1150"/>
        <v>1.46024403</v>
      </c>
      <c r="IU237" s="193">
        <f t="shared" si="1150"/>
        <v>1.350875189</v>
      </c>
      <c r="IV237" s="193">
        <f t="shared" si="1150"/>
        <v>1.24350944</v>
      </c>
      <c r="IW237" s="193">
        <f t="shared" si="1150"/>
        <v>1.138146784</v>
      </c>
      <c r="IX237" s="193">
        <f t="shared" si="1150"/>
        <v>1.032784127</v>
      </c>
      <c r="IY237" s="193">
        <f t="shared" si="1150"/>
        <v>0.9260717638</v>
      </c>
      <c r="IZ237" s="193">
        <f t="shared" si="1150"/>
        <v>0.8220240531</v>
      </c>
      <c r="JA237" s="193">
        <f t="shared" si="1150"/>
        <v>0.7289701383</v>
      </c>
      <c r="JB237" s="193">
        <f t="shared" si="1150"/>
        <v>0.6535649828</v>
      </c>
      <c r="JC237" s="193">
        <f t="shared" si="1150"/>
        <v>0.6058393882</v>
      </c>
      <c r="JD237" s="193">
        <f t="shared" si="1150"/>
        <v>0.5833639578</v>
      </c>
      <c r="JE237" s="193">
        <f t="shared" si="1150"/>
        <v>0.585119253</v>
      </c>
      <c r="JF237" s="193">
        <f t="shared" si="1150"/>
        <v>0.6304638701</v>
      </c>
      <c r="JG237" s="193">
        <f t="shared" si="1150"/>
        <v>0.7156244439</v>
      </c>
      <c r="JH237" s="193">
        <f t="shared" si="1150"/>
        <v>0.9121061452</v>
      </c>
      <c r="JI237" s="193">
        <f t="shared" si="1150"/>
        <v>1.125159112</v>
      </c>
      <c r="JJ237" s="193">
        <f t="shared" si="1150"/>
        <v>1.379922662</v>
      </c>
      <c r="JK237" s="193">
        <f t="shared" si="1150"/>
        <v>1.664298758</v>
      </c>
      <c r="JL237" s="193">
        <f t="shared" si="1150"/>
        <v>2.00438394</v>
      </c>
      <c r="JM237" s="193">
        <f t="shared" si="1150"/>
        <v>2.383107784</v>
      </c>
      <c r="JN237" s="193">
        <f t="shared" si="1150"/>
        <v>2.769221704</v>
      </c>
      <c r="JO237" s="193">
        <f t="shared" si="1150"/>
        <v>3.191992637</v>
      </c>
      <c r="JP237" s="193">
        <f t="shared" si="1150"/>
        <v>3.619666931</v>
      </c>
      <c r="JQ237" s="193">
        <f t="shared" si="1150"/>
        <v>4.04834849</v>
      </c>
      <c r="JR237" s="193">
        <f t="shared" si="1150"/>
        <v>4.463080889</v>
      </c>
      <c r="JS237" s="193">
        <f t="shared" si="1150"/>
        <v>4.832897298</v>
      </c>
      <c r="JT237" s="193">
        <f t="shared" si="1150"/>
        <v>5</v>
      </c>
      <c r="JU237" s="193">
        <f t="shared" si="1150"/>
        <v>5</v>
      </c>
      <c r="JV237" s="193">
        <f t="shared" si="1150"/>
        <v>5</v>
      </c>
      <c r="JW237" s="193">
        <f t="shared" si="1150"/>
        <v>5</v>
      </c>
      <c r="JX237" s="193">
        <f t="shared" si="1150"/>
        <v>4.981840389</v>
      </c>
      <c r="JY237" s="193">
        <f t="shared" si="1150"/>
        <v>4.877181861</v>
      </c>
      <c r="JZ237" s="193">
        <f t="shared" si="1150"/>
        <v>4.69563246</v>
      </c>
      <c r="KA237" s="193">
        <f t="shared" si="1150"/>
        <v>4.457706082</v>
      </c>
      <c r="KB237" s="193">
        <f t="shared" si="1150"/>
        <v>4.196881816</v>
      </c>
      <c r="KC237" s="193">
        <f t="shared" si="1150"/>
        <v>3.925803984</v>
      </c>
      <c r="KD237" s="193">
        <f t="shared" si="1150"/>
        <v>3.654985902</v>
      </c>
      <c r="KE237" s="193">
        <f t="shared" si="1150"/>
        <v>3.384167819</v>
      </c>
      <c r="KF237" s="193">
        <f t="shared" si="1150"/>
        <v>3.10693984</v>
      </c>
      <c r="KG237" s="193">
        <f t="shared" si="1150"/>
        <v>2.843733508</v>
      </c>
      <c r="KH237" s="193">
        <f t="shared" si="1150"/>
        <v>2.595350059</v>
      </c>
      <c r="KI237" s="193">
        <f t="shared" si="1150"/>
        <v>2.371404337</v>
      </c>
      <c r="KJ237" s="193">
        <f t="shared" si="1150"/>
        <v>2.175101289</v>
      </c>
      <c r="KK237" s="193">
        <f t="shared" si="1150"/>
        <v>2.004838441</v>
      </c>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row>
    <row r="238" ht="14.25" customHeight="1">
      <c r="A238" s="1">
        <v>8.0</v>
      </c>
      <c r="B238" s="1">
        <f t="shared" ref="B238:C238" si="1151">B237+1</f>
        <v>228</v>
      </c>
      <c r="C238" s="267">
        <f t="shared" si="1151"/>
        <v>43693</v>
      </c>
      <c r="D238" s="193">
        <f t="shared" si="15"/>
        <v>9.13730597</v>
      </c>
      <c r="E238" s="193">
        <f>(SUMIFS(Profile!$F$2:$F$17521,Profile!$B$2:$B$17521,$B238,Profile!$C$2:$C$17521,E$8))*$C$6</f>
        <v>0.1502319247</v>
      </c>
      <c r="F238" s="193">
        <f>(SUMIFS(Profile!$F$2:$F$17521,Profile!$B$2:$B$17521,$B238,Profile!$C$2:$C$17521,F$8))*$C$6</f>
        <v>0.1370115153</v>
      </c>
      <c r="G238" s="193">
        <f>(SUMIFS(Profile!$F$2:$F$17521,Profile!$B$2:$B$17521,$B238,Profile!$C$2:$C$17521,G$8))*$C$6</f>
        <v>0.1225892506</v>
      </c>
      <c r="H238" s="193">
        <f>(SUMIFS(Profile!$F$2:$F$17521,Profile!$B$2:$B$17521,$B238,Profile!$C$2:$C$17521,H$8))*$C$6</f>
        <v>0.1145768812</v>
      </c>
      <c r="I238" s="193">
        <f>(SUMIFS(Profile!$F$2:$F$17521,Profile!$B$2:$B$17521,$B238,Profile!$C$2:$C$17521,I$8))*$C$6</f>
        <v>0.1113719335</v>
      </c>
      <c r="J238" s="193">
        <f>(SUMIFS(Profile!$F$2:$F$17521,Profile!$B$2:$B$17521,$B238,Profile!$C$2:$C$17521,J$8))*$C$6</f>
        <v>0.1077663673</v>
      </c>
      <c r="K238" s="193">
        <f>(SUMIFS(Profile!$F$2:$F$17521,Profile!$B$2:$B$17521,$B238,Profile!$C$2:$C$17521,K$8))*$C$6</f>
        <v>0.1053626565</v>
      </c>
      <c r="L238" s="193">
        <f>(SUMIFS(Profile!$F$2:$F$17521,Profile!$B$2:$B$17521,$B238,Profile!$C$2:$C$17521,L$8))*$C$6</f>
        <v>0.1041608011</v>
      </c>
      <c r="M238" s="193">
        <f>(SUMIFS(Profile!$F$2:$F$17521,Profile!$B$2:$B$17521,$B238,Profile!$C$2:$C$17521,M$8))*$C$6</f>
        <v>0.1041608011</v>
      </c>
      <c r="N238" s="193">
        <f>(SUMIFS(Profile!$F$2:$F$17521,Profile!$B$2:$B$17521,$B238,Profile!$C$2:$C$17521,N$8))*$C$6</f>
        <v>0.1053626565</v>
      </c>
      <c r="O238" s="193">
        <f>(SUMIFS(Profile!$F$2:$F$17521,Profile!$B$2:$B$17521,$B238,Profile!$C$2:$C$17521,O$8))*$C$6</f>
        <v>0.1085676043</v>
      </c>
      <c r="P238" s="193">
        <f>(SUMIFS(Profile!$F$2:$F$17521,Profile!$B$2:$B$17521,$B238,Profile!$C$2:$C$17521,P$8))*$C$6</f>
        <v>0.1145768812</v>
      </c>
      <c r="Q238" s="193">
        <f>(SUMIFS(Profile!$F$2:$F$17521,Profile!$B$2:$B$17521,$B238,Profile!$C$2:$C$17521,Q$8))*$C$6</f>
        <v>0.1221886321</v>
      </c>
      <c r="R238" s="193">
        <f>(SUMIFS(Profile!$F$2:$F$17521,Profile!$B$2:$B$17521,$B238,Profile!$C$2:$C$17521,R$8))*$C$6</f>
        <v>0.1398158446</v>
      </c>
      <c r="S238" s="193">
        <f>(SUMIFS(Profile!$F$2:$F$17521,Profile!$B$2:$B$17521,$B238,Profile!$C$2:$C$17521,S$8))*$C$6</f>
        <v>0.1606480048</v>
      </c>
      <c r="T238" s="193">
        <f>(SUMIFS(Profile!$F$2:$F$17521,Profile!$B$2:$B$17521,$B238,Profile!$C$2:$C$17521,T$8))*$C$6</f>
        <v>0.1810795466</v>
      </c>
      <c r="U238" s="193">
        <f>(SUMIFS(Profile!$F$2:$F$17521,Profile!$B$2:$B$17521,$B238,Profile!$C$2:$C$17521,U$8))*$C$6</f>
        <v>0.1926974821</v>
      </c>
      <c r="V238" s="193">
        <f>(SUMIFS(Profile!$F$2:$F$17521,Profile!$B$2:$B$17521,$B238,Profile!$C$2:$C$17521,V$8))*$C$6</f>
        <v>0.2135296423</v>
      </c>
      <c r="W238" s="193">
        <f>(SUMIFS(Profile!$F$2:$F$17521,Profile!$B$2:$B$17521,$B238,Profile!$C$2:$C$17521,W$8))*$C$6</f>
        <v>0.2127284054</v>
      </c>
      <c r="X238" s="193">
        <f>(SUMIFS(Profile!$F$2:$F$17521,Profile!$B$2:$B$17521,$B238,Profile!$C$2:$C$17521,X$8))*$C$6</f>
        <v>0.2103246946</v>
      </c>
      <c r="Y238" s="193">
        <f>(SUMIFS(Profile!$F$2:$F$17521,Profile!$B$2:$B$17521,$B238,Profile!$C$2:$C$17521,Y$8))*$C$6</f>
        <v>0.2075203653</v>
      </c>
      <c r="Z238" s="193">
        <f>(SUMIFS(Profile!$F$2:$F$17521,Profile!$B$2:$B$17521,$B238,Profile!$C$2:$C$17521,Z$8))*$C$6</f>
        <v>0.2047160361</v>
      </c>
      <c r="AA238" s="193">
        <f>(SUMIFS(Profile!$F$2:$F$17521,Profile!$B$2:$B$17521,$B238,Profile!$C$2:$C$17521,AA$8))*$C$6</f>
        <v>0.2051166545</v>
      </c>
      <c r="AB238" s="193">
        <f>(SUMIFS(Profile!$F$2:$F$17521,Profile!$B$2:$B$17521,$B238,Profile!$C$2:$C$17521,AB$8))*$C$6</f>
        <v>0.199507996</v>
      </c>
      <c r="AC238" s="193">
        <f>(SUMIFS(Profile!$F$2:$F$17521,Profile!$B$2:$B$17521,$B238,Profile!$C$2:$C$17521,AC$8))*$C$6</f>
        <v>0.205517273</v>
      </c>
      <c r="AD238" s="193">
        <f>(SUMIFS(Profile!$F$2:$F$17521,Profile!$B$2:$B$17521,$B238,Profile!$C$2:$C$17521,AD$8))*$C$6</f>
        <v>0.199507996</v>
      </c>
      <c r="AE238" s="193">
        <f>(SUMIFS(Profile!$F$2:$F$17521,Profile!$B$2:$B$17521,$B238,Profile!$C$2:$C$17521,AE$8))*$C$6</f>
        <v>0.1979055221</v>
      </c>
      <c r="AF238" s="193">
        <f>(SUMIFS(Profile!$F$2:$F$17521,Profile!$B$2:$B$17521,$B238,Profile!$C$2:$C$17521,AF$8))*$C$6</f>
        <v>0.1894925344</v>
      </c>
      <c r="AG238" s="193">
        <f>(SUMIFS(Profile!$F$2:$F$17521,Profile!$B$2:$B$17521,$B238,Profile!$C$2:$C$17521,AG$8))*$C$6</f>
        <v>0.1858869682</v>
      </c>
      <c r="AH238" s="193">
        <f>(SUMIFS(Profile!$F$2:$F$17521,Profile!$B$2:$B$17521,$B238,Profile!$C$2:$C$17521,AH$8))*$C$6</f>
        <v>0.1818807835</v>
      </c>
      <c r="AI238" s="193">
        <f>(SUMIFS(Profile!$F$2:$F$17521,Profile!$B$2:$B$17521,$B238,Profile!$C$2:$C$17521,AI$8))*$C$6</f>
        <v>0.1854863497</v>
      </c>
      <c r="AJ238" s="193">
        <f>(SUMIFS(Profile!$F$2:$F$17521,Profile!$B$2:$B$17521,$B238,Profile!$C$2:$C$17521,AJ$8))*$C$6</f>
        <v>0.1951011929</v>
      </c>
      <c r="AK238" s="193">
        <f>(SUMIFS(Profile!$F$2:$F$17521,Profile!$B$2:$B$17521,$B238,Profile!$C$2:$C$17521,AK$8))*$C$6</f>
        <v>0.2051166545</v>
      </c>
      <c r="AL238" s="193">
        <f>(SUMIFS(Profile!$F$2:$F$17521,Profile!$B$2:$B$17521,$B238,Profile!$C$2:$C$17521,AL$8))*$C$6</f>
        <v>0.2247469594</v>
      </c>
      <c r="AM238" s="193">
        <f>(SUMIFS(Profile!$F$2:$F$17521,Profile!$B$2:$B$17521,$B238,Profile!$C$2:$C$17521,AM$8))*$C$6</f>
        <v>0.257998292</v>
      </c>
      <c r="AN238" s="193">
        <f>(SUMIFS(Profile!$F$2:$F$17521,Profile!$B$2:$B$17521,$B238,Profile!$C$2:$C$17521,AN$8))*$C$6</f>
        <v>0.2724205568</v>
      </c>
      <c r="AO238" s="193">
        <f>(SUMIFS(Profile!$F$2:$F$17521,Profile!$B$2:$B$17521,$B238,Profile!$C$2:$C$17521,AO$8))*$C$6</f>
        <v>0.2728211753</v>
      </c>
      <c r="AP238" s="193">
        <f>(SUMIFS(Profile!$F$2:$F$17521,Profile!$B$2:$B$17521,$B238,Profile!$C$2:$C$17521,AP$8))*$C$6</f>
        <v>0.2784298338</v>
      </c>
      <c r="AQ238" s="193">
        <f>(SUMIFS(Profile!$F$2:$F$17521,Profile!$B$2:$B$17521,$B238,Profile!$C$2:$C$17521,AQ$8))*$C$6</f>
        <v>0.2744236491</v>
      </c>
      <c r="AR238" s="193">
        <f>(SUMIFS(Profile!$F$2:$F$17521,Profile!$B$2:$B$17521,$B238,Profile!$C$2:$C$17521,AR$8))*$C$6</f>
        <v>0.2680137537</v>
      </c>
      <c r="AS238" s="193">
        <f>(SUMIFS(Profile!$F$2:$F$17521,Profile!$B$2:$B$17521,$B238,Profile!$C$2:$C$17521,AS$8))*$C$6</f>
        <v>0.2712187014</v>
      </c>
      <c r="AT238" s="193">
        <f>(SUMIFS(Profile!$F$2:$F$17521,Profile!$B$2:$B$17521,$B238,Profile!$C$2:$C$17521,AT$8))*$C$6</f>
        <v>0.2680137537</v>
      </c>
      <c r="AU238" s="193">
        <f>(SUMIFS(Profile!$F$2:$F$17521,Profile!$B$2:$B$17521,$B238,Profile!$C$2:$C$17521,AU$8))*$C$6</f>
        <v>0.2664112798</v>
      </c>
      <c r="AV238" s="193">
        <f>(SUMIFS(Profile!$F$2:$F$17521,Profile!$B$2:$B$17521,$B238,Profile!$C$2:$C$17521,AV$8))*$C$6</f>
        <v>0.2571970551</v>
      </c>
      <c r="AW238" s="193">
        <f>(SUMIFS(Profile!$F$2:$F$17521,Profile!$B$2:$B$17521,$B238,Profile!$C$2:$C$17521,AW$8))*$C$6</f>
        <v>0.251989015</v>
      </c>
      <c r="AX238" s="193">
        <f>(SUMIFS(Profile!$F$2:$F$17521,Profile!$B$2:$B$17521,$B238,Profile!$C$2:$C$17521,AX$8))*$C$6</f>
        <v>0.2239457224</v>
      </c>
      <c r="AY238" s="193">
        <f>(SUMIFS(Profile!$F$2:$F$17521,Profile!$B$2:$B$17521,$B238,Profile!$C$2:$C$17521,AY$8))*$C$6</f>
        <v>0.1983061406</v>
      </c>
      <c r="AZ238" s="193">
        <f>(SUMIFS(Profile!$F$2:$F$17521,Profile!$B$2:$B$17521,$B238,Profile!$C$2:$C$17521,AZ$8))*$C$6</f>
        <v>0.1698622295</v>
      </c>
      <c r="BA238" s="193">
        <f t="shared" si="16"/>
        <v>12.38450269</v>
      </c>
      <c r="BB238" s="193">
        <f>(SUMIFS(Profile!$E$2:$E$17521,Profile!$B$2:$B$17521,$B238,Profile!$C$2:$C$17521,BB$8))*$C$9</f>
        <v>0</v>
      </c>
      <c r="BC238" s="193">
        <f>(SUMIFS(Profile!$E$2:$E$17521,Profile!$B$2:$B$17521,$B238,Profile!$C$2:$C$17521,BC$8))*$C$9</f>
        <v>0</v>
      </c>
      <c r="BD238" s="193">
        <f>(SUMIFS(Profile!$E$2:$E$17521,Profile!$B$2:$B$17521,$B238,Profile!$C$2:$C$17521,BD$8))*$C$9</f>
        <v>0</v>
      </c>
      <c r="BE238" s="193">
        <f>(SUMIFS(Profile!$E$2:$E$17521,Profile!$B$2:$B$17521,$B238,Profile!$C$2:$C$17521,BE$8))*$C$9</f>
        <v>0</v>
      </c>
      <c r="BF238" s="193">
        <f>(SUMIFS(Profile!$E$2:$E$17521,Profile!$B$2:$B$17521,$B238,Profile!$C$2:$C$17521,BF$8))*$C$9</f>
        <v>0</v>
      </c>
      <c r="BG238" s="193">
        <f>(SUMIFS(Profile!$E$2:$E$17521,Profile!$B$2:$B$17521,$B238,Profile!$C$2:$C$17521,BG$8))*$C$9</f>
        <v>0</v>
      </c>
      <c r="BH238" s="193">
        <f>(SUMIFS(Profile!$E$2:$E$17521,Profile!$B$2:$B$17521,$B238,Profile!$C$2:$C$17521,BH$8))*$C$9</f>
        <v>0</v>
      </c>
      <c r="BI238" s="193">
        <f>(SUMIFS(Profile!$E$2:$E$17521,Profile!$B$2:$B$17521,$B238,Profile!$C$2:$C$17521,BI$8))*$C$9</f>
        <v>0</v>
      </c>
      <c r="BJ238" s="193">
        <f>(SUMIFS(Profile!$E$2:$E$17521,Profile!$B$2:$B$17521,$B238,Profile!$C$2:$C$17521,BJ$8))*$C$9</f>
        <v>0</v>
      </c>
      <c r="BK238" s="193">
        <f>(SUMIFS(Profile!$E$2:$E$17521,Profile!$B$2:$B$17521,$B238,Profile!$C$2:$C$17521,BK$8))*$C$9</f>
        <v>0.0008214933532</v>
      </c>
      <c r="BL238" s="193">
        <f>(SUMIFS(Profile!$E$2:$E$17521,Profile!$B$2:$B$17521,$B238,Profile!$C$2:$C$17521,BL$8))*$C$9</f>
        <v>0.01065185878</v>
      </c>
      <c r="BM238" s="193">
        <f>(SUMIFS(Profile!$E$2:$E$17521,Profile!$B$2:$B$17521,$B238,Profile!$C$2:$C$17521,BM$8))*$C$9</f>
        <v>0.03452939423</v>
      </c>
      <c r="BN238" s="193">
        <f>(SUMIFS(Profile!$E$2:$E$17521,Profile!$B$2:$B$17521,$B238,Profile!$C$2:$C$17521,BN$8))*$C$9</f>
        <v>0.07458554113</v>
      </c>
      <c r="BO238" s="193">
        <f>(SUMIFS(Profile!$E$2:$E$17521,Profile!$B$2:$B$17521,$B238,Profile!$C$2:$C$17521,BO$8))*$C$9</f>
        <v>0.1274068016</v>
      </c>
      <c r="BP238" s="193">
        <f>(SUMIFS(Profile!$E$2:$E$17521,Profile!$B$2:$B$17521,$B238,Profile!$C$2:$C$17521,BP$8))*$C$9</f>
        <v>0.1804877139</v>
      </c>
      <c r="BQ238" s="193">
        <f>(SUMIFS(Profile!$E$2:$E$17521,Profile!$B$2:$B$17521,$B238,Profile!$C$2:$C$17521,BQ$8))*$C$9</f>
        <v>0.2678320334</v>
      </c>
      <c r="BR238" s="193">
        <f>(SUMIFS(Profile!$E$2:$E$17521,Profile!$B$2:$B$17521,$B238,Profile!$C$2:$C$17521,BR$8))*$C$9</f>
        <v>0.3809717009</v>
      </c>
      <c r="BS238" s="193">
        <f>(SUMIFS(Profile!$E$2:$E$17521,Profile!$B$2:$B$17521,$B238,Profile!$C$2:$C$17521,BS$8))*$C$9</f>
        <v>0.4648439297</v>
      </c>
      <c r="BT238" s="193">
        <f>(SUMIFS(Profile!$E$2:$E$17521,Profile!$B$2:$B$17521,$B238,Profile!$C$2:$C$17521,BT$8))*$C$9</f>
        <v>0.5534013823</v>
      </c>
      <c r="BU238" s="193">
        <f>(SUMIFS(Profile!$E$2:$E$17521,Profile!$B$2:$B$17521,$B238,Profile!$C$2:$C$17521,BU$8))*$C$9</f>
        <v>0.6272890996</v>
      </c>
      <c r="BV238" s="193">
        <f>(SUMIFS(Profile!$E$2:$E$17521,Profile!$B$2:$B$17521,$B238,Profile!$C$2:$C$17521,BV$8))*$C$9</f>
        <v>0.6727322201</v>
      </c>
      <c r="BW238" s="193">
        <f>(SUMIFS(Profile!$E$2:$E$17521,Profile!$B$2:$B$17521,$B238,Profile!$C$2:$C$17521,BW$8))*$C$9</f>
        <v>0.7038634184</v>
      </c>
      <c r="BX238" s="193">
        <f>(SUMIFS(Profile!$E$2:$E$17521,Profile!$B$2:$B$17521,$B238,Profile!$C$2:$C$17521,BX$8))*$C$9</f>
        <v>0.7374345071</v>
      </c>
      <c r="BY238" s="193">
        <f>(SUMIFS(Profile!$E$2:$E$17521,Profile!$B$2:$B$17521,$B238,Profile!$C$2:$C$17521,BY$8))*$C$9</f>
        <v>0.7128868891</v>
      </c>
      <c r="BZ238" s="193">
        <f>(SUMIFS(Profile!$E$2:$E$17521,Profile!$B$2:$B$17521,$B238,Profile!$C$2:$C$17521,BZ$8))*$C$9</f>
        <v>0.7478985458</v>
      </c>
      <c r="CA238" s="193">
        <f>(SUMIFS(Profile!$E$2:$E$17521,Profile!$B$2:$B$17521,$B238,Profile!$C$2:$C$17521,CA$8))*$C$9</f>
        <v>0.769643118</v>
      </c>
      <c r="CB238" s="193">
        <f>(SUMIFS(Profile!$E$2:$E$17521,Profile!$B$2:$B$17521,$B238,Profile!$C$2:$C$17521,CB$8))*$C$9</f>
        <v>0.7685700271</v>
      </c>
      <c r="CC238" s="193">
        <f>(SUMIFS(Profile!$E$2:$E$17521,Profile!$B$2:$B$17521,$B238,Profile!$C$2:$C$17521,CC$8))*$C$9</f>
        <v>0.7325880317</v>
      </c>
      <c r="CD238" s="193">
        <f>(SUMIFS(Profile!$E$2:$E$17521,Profile!$B$2:$B$17521,$B238,Profile!$C$2:$C$17521,CD$8))*$C$9</f>
        <v>0.7048735448</v>
      </c>
      <c r="CE238" s="193">
        <f>(SUMIFS(Profile!$E$2:$E$17521,Profile!$B$2:$B$17521,$B238,Profile!$C$2:$C$17521,CE$8))*$C$9</f>
        <v>0.642796675</v>
      </c>
      <c r="CF238" s="193">
        <f>(SUMIFS(Profile!$E$2:$E$17521,Profile!$B$2:$B$17521,$B238,Profile!$C$2:$C$17521,CF$8))*$C$9</f>
        <v>0.5943534007</v>
      </c>
      <c r="CG238" s="193">
        <f>(SUMIFS(Profile!$E$2:$E$17521,Profile!$B$2:$B$17521,$B238,Profile!$C$2:$C$17521,CG$8))*$C$9</f>
        <v>0.5088675436</v>
      </c>
      <c r="CH238" s="193">
        <f>(SUMIFS(Profile!$E$2:$E$17521,Profile!$B$2:$B$17521,$B238,Profile!$C$2:$C$17521,CH$8))*$C$9</f>
        <v>0.4272674242</v>
      </c>
      <c r="CI238" s="193">
        <f>(SUMIFS(Profile!$E$2:$E$17521,Profile!$B$2:$B$17521,$B238,Profile!$C$2:$C$17521,CI$8))*$C$9</f>
        <v>0.3294232291</v>
      </c>
      <c r="CJ238" s="193">
        <f>(SUMIFS(Profile!$E$2:$E$17521,Profile!$B$2:$B$17521,$B238,Profile!$C$2:$C$17521,CJ$8))*$C$9</f>
        <v>0.2583346375</v>
      </c>
      <c r="CK238" s="193">
        <f>(SUMIFS(Profile!$E$2:$E$17521,Profile!$B$2:$B$17521,$B238,Profile!$C$2:$C$17521,CK$8))*$C$9</f>
        <v>0.175922269</v>
      </c>
      <c r="CL238" s="193">
        <f>(SUMIFS(Profile!$E$2:$E$17521,Profile!$B$2:$B$17521,$B238,Profile!$C$2:$C$17521,CL$8))*$C$9</f>
        <v>0.1085395499</v>
      </c>
      <c r="CM238" s="193">
        <f>(SUMIFS(Profile!$E$2:$E$17521,Profile!$B$2:$B$17521,$B238,Profile!$C$2:$C$17521,CM$8))*$C$9</f>
        <v>0.0490158833</v>
      </c>
      <c r="CN238" s="193">
        <f>(SUMIFS(Profile!$E$2:$E$17521,Profile!$B$2:$B$17521,$B238,Profile!$C$2:$C$17521,CN$8))*$C$9</f>
        <v>0.01610482516</v>
      </c>
      <c r="CO238" s="193">
        <f>(SUMIFS(Profile!$E$2:$E$17521,Profile!$B$2:$B$17521,$B238,Profile!$C$2:$C$17521,CO$8))*$C$9</f>
        <v>0.0005659992118</v>
      </c>
      <c r="CP238" s="193">
        <f>(SUMIFS(Profile!$E$2:$E$17521,Profile!$B$2:$B$17521,$B238,Profile!$C$2:$C$17521,CP$8))*$C$9</f>
        <v>0</v>
      </c>
      <c r="CQ238" s="193">
        <f>(SUMIFS(Profile!$E$2:$E$17521,Profile!$B$2:$B$17521,$B238,Profile!$C$2:$C$17521,CQ$8))*$C$9</f>
        <v>0</v>
      </c>
      <c r="CR238" s="193">
        <f>(SUMIFS(Profile!$E$2:$E$17521,Profile!$B$2:$B$17521,$B238,Profile!$C$2:$C$17521,CR$8))*$C$9</f>
        <v>0</v>
      </c>
      <c r="CS238" s="193">
        <f>(SUMIFS(Profile!$E$2:$E$17521,Profile!$B$2:$B$17521,$B238,Profile!$C$2:$C$17521,CS$8))*$C$9</f>
        <v>0</v>
      </c>
      <c r="CT238" s="193">
        <f>(SUMIFS(Profile!$E$2:$E$17521,Profile!$B$2:$B$17521,$B238,Profile!$C$2:$C$17521,CT$8))*$C$9</f>
        <v>0</v>
      </c>
      <c r="CU238" s="193">
        <f>(SUMIFS(Profile!$E$2:$E$17521,Profile!$B$2:$B$17521,$B238,Profile!$C$2:$C$17521,CU$8))*$C$9</f>
        <v>0</v>
      </c>
      <c r="CV238" s="193">
        <f>(SUMIFS(Profile!$E$2:$E$17521,Profile!$B$2:$B$17521,$B238,Profile!$C$2:$C$17521,CV$8))*$C$9</f>
        <v>0</v>
      </c>
      <c r="CW238" s="193">
        <f>(SUMIFS(Profile!$E$2:$E$17521,Profile!$B$2:$B$17521,$B238,Profile!$C$2:$C$17521,CW$8))*$C$9</f>
        <v>0</v>
      </c>
      <c r="CX238" s="193">
        <f t="shared" si="17"/>
        <v>7.569849719</v>
      </c>
      <c r="CY238" s="193">
        <f t="shared" ref="CY238:ET238" si="1152">MAX(BB238-E238,0)</f>
        <v>0</v>
      </c>
      <c r="CZ238" s="193">
        <f t="shared" si="1152"/>
        <v>0</v>
      </c>
      <c r="DA238" s="193">
        <f t="shared" si="1152"/>
        <v>0</v>
      </c>
      <c r="DB238" s="193">
        <f t="shared" si="1152"/>
        <v>0</v>
      </c>
      <c r="DC238" s="193">
        <f t="shared" si="1152"/>
        <v>0</v>
      </c>
      <c r="DD238" s="193">
        <f t="shared" si="1152"/>
        <v>0</v>
      </c>
      <c r="DE238" s="193">
        <f t="shared" si="1152"/>
        <v>0</v>
      </c>
      <c r="DF238" s="193">
        <f t="shared" si="1152"/>
        <v>0</v>
      </c>
      <c r="DG238" s="193">
        <f t="shared" si="1152"/>
        <v>0</v>
      </c>
      <c r="DH238" s="193">
        <f t="shared" si="1152"/>
        <v>0</v>
      </c>
      <c r="DI238" s="193">
        <f t="shared" si="1152"/>
        <v>0</v>
      </c>
      <c r="DJ238" s="193">
        <f t="shared" si="1152"/>
        <v>0</v>
      </c>
      <c r="DK238" s="193">
        <f t="shared" si="1152"/>
        <v>0</v>
      </c>
      <c r="DL238" s="193">
        <f t="shared" si="1152"/>
        <v>0</v>
      </c>
      <c r="DM238" s="193">
        <f t="shared" si="1152"/>
        <v>0.01983970905</v>
      </c>
      <c r="DN238" s="193">
        <f t="shared" si="1152"/>
        <v>0.08675248683</v>
      </c>
      <c r="DO238" s="193">
        <f t="shared" si="1152"/>
        <v>0.1882742188</v>
      </c>
      <c r="DP238" s="193">
        <f t="shared" si="1152"/>
        <v>0.2513142874</v>
      </c>
      <c r="DQ238" s="193">
        <f t="shared" si="1152"/>
        <v>0.3406729769</v>
      </c>
      <c r="DR238" s="193">
        <f t="shared" si="1152"/>
        <v>0.416964405</v>
      </c>
      <c r="DS238" s="193">
        <f t="shared" si="1152"/>
        <v>0.4652118548</v>
      </c>
      <c r="DT238" s="193">
        <f t="shared" si="1152"/>
        <v>0.4991473824</v>
      </c>
      <c r="DU238" s="193">
        <f t="shared" si="1152"/>
        <v>0.5323178526</v>
      </c>
      <c r="DV238" s="193">
        <f t="shared" si="1152"/>
        <v>0.5133788931</v>
      </c>
      <c r="DW238" s="193">
        <f t="shared" si="1152"/>
        <v>0.5423812728</v>
      </c>
      <c r="DX238" s="193">
        <f t="shared" si="1152"/>
        <v>0.570135122</v>
      </c>
      <c r="DY238" s="193">
        <f t="shared" si="1152"/>
        <v>0.5706645049</v>
      </c>
      <c r="DZ238" s="193">
        <f t="shared" si="1152"/>
        <v>0.5430954973</v>
      </c>
      <c r="EA238" s="193">
        <f t="shared" si="1152"/>
        <v>0.5189865767</v>
      </c>
      <c r="EB238" s="193">
        <f t="shared" si="1152"/>
        <v>0.4609158915</v>
      </c>
      <c r="EC238" s="193">
        <f t="shared" si="1152"/>
        <v>0.408867051</v>
      </c>
      <c r="ED238" s="193">
        <f t="shared" si="1152"/>
        <v>0.3137663507</v>
      </c>
      <c r="EE238" s="193">
        <f t="shared" si="1152"/>
        <v>0.2221507697</v>
      </c>
      <c r="EF238" s="193">
        <f t="shared" si="1152"/>
        <v>0.1046762698</v>
      </c>
      <c r="EG238" s="193">
        <f t="shared" si="1152"/>
        <v>0.0003363455055</v>
      </c>
      <c r="EH238" s="193">
        <f t="shared" si="1152"/>
        <v>0</v>
      </c>
      <c r="EI238" s="193">
        <f t="shared" si="1152"/>
        <v>0</v>
      </c>
      <c r="EJ238" s="193">
        <f t="shared" si="1152"/>
        <v>0</v>
      </c>
      <c r="EK238" s="193">
        <f t="shared" si="1152"/>
        <v>0</v>
      </c>
      <c r="EL238" s="193">
        <f t="shared" si="1152"/>
        <v>0</v>
      </c>
      <c r="EM238" s="193">
        <f t="shared" si="1152"/>
        <v>0</v>
      </c>
      <c r="EN238" s="193">
        <f t="shared" si="1152"/>
        <v>0</v>
      </c>
      <c r="EO238" s="193">
        <f t="shared" si="1152"/>
        <v>0</v>
      </c>
      <c r="EP238" s="193">
        <f t="shared" si="1152"/>
        <v>0</v>
      </c>
      <c r="EQ238" s="193">
        <f t="shared" si="1152"/>
        <v>0</v>
      </c>
      <c r="ER238" s="193">
        <f t="shared" si="1152"/>
        <v>0</v>
      </c>
      <c r="ES238" s="193">
        <f t="shared" si="1152"/>
        <v>0</v>
      </c>
      <c r="ET238" s="193">
        <f t="shared" si="1152"/>
        <v>0</v>
      </c>
      <c r="EU238" s="193">
        <f t="shared" si="19"/>
        <v>4.814652969</v>
      </c>
      <c r="EV238" s="193">
        <f t="shared" ref="EV238:GQ238" si="1153">BB238-CY238</f>
        <v>0</v>
      </c>
      <c r="EW238" s="193">
        <f t="shared" si="1153"/>
        <v>0</v>
      </c>
      <c r="EX238" s="193">
        <f t="shared" si="1153"/>
        <v>0</v>
      </c>
      <c r="EY238" s="193">
        <f t="shared" si="1153"/>
        <v>0</v>
      </c>
      <c r="EZ238" s="193">
        <f t="shared" si="1153"/>
        <v>0</v>
      </c>
      <c r="FA238" s="193">
        <f t="shared" si="1153"/>
        <v>0</v>
      </c>
      <c r="FB238" s="193">
        <f t="shared" si="1153"/>
        <v>0</v>
      </c>
      <c r="FC238" s="193">
        <f t="shared" si="1153"/>
        <v>0</v>
      </c>
      <c r="FD238" s="193">
        <f t="shared" si="1153"/>
        <v>0</v>
      </c>
      <c r="FE238" s="193">
        <f t="shared" si="1153"/>
        <v>0.0008214933532</v>
      </c>
      <c r="FF238" s="193">
        <f t="shared" si="1153"/>
        <v>0.01065185878</v>
      </c>
      <c r="FG238" s="193">
        <f t="shared" si="1153"/>
        <v>0.03452939423</v>
      </c>
      <c r="FH238" s="193">
        <f t="shared" si="1153"/>
        <v>0.07458554113</v>
      </c>
      <c r="FI238" s="193">
        <f t="shared" si="1153"/>
        <v>0.1274068016</v>
      </c>
      <c r="FJ238" s="193">
        <f t="shared" si="1153"/>
        <v>0.1606480048</v>
      </c>
      <c r="FK238" s="193">
        <f t="shared" si="1153"/>
        <v>0.1810795466</v>
      </c>
      <c r="FL238" s="193">
        <f t="shared" si="1153"/>
        <v>0.1926974821</v>
      </c>
      <c r="FM238" s="193">
        <f t="shared" si="1153"/>
        <v>0.2135296423</v>
      </c>
      <c r="FN238" s="193">
        <f t="shared" si="1153"/>
        <v>0.2127284054</v>
      </c>
      <c r="FO238" s="193">
        <f t="shared" si="1153"/>
        <v>0.2103246946</v>
      </c>
      <c r="FP238" s="193">
        <f t="shared" si="1153"/>
        <v>0.2075203653</v>
      </c>
      <c r="FQ238" s="193">
        <f t="shared" si="1153"/>
        <v>0.2047160361</v>
      </c>
      <c r="FR238" s="193">
        <f t="shared" si="1153"/>
        <v>0.2051166545</v>
      </c>
      <c r="FS238" s="193">
        <f t="shared" si="1153"/>
        <v>0.199507996</v>
      </c>
      <c r="FT238" s="193">
        <f t="shared" si="1153"/>
        <v>0.205517273</v>
      </c>
      <c r="FU238" s="193">
        <f t="shared" si="1153"/>
        <v>0.199507996</v>
      </c>
      <c r="FV238" s="193">
        <f t="shared" si="1153"/>
        <v>0.1979055221</v>
      </c>
      <c r="FW238" s="193">
        <f t="shared" si="1153"/>
        <v>0.1894925344</v>
      </c>
      <c r="FX238" s="193">
        <f t="shared" si="1153"/>
        <v>0.1858869682</v>
      </c>
      <c r="FY238" s="193">
        <f t="shared" si="1153"/>
        <v>0.1818807835</v>
      </c>
      <c r="FZ238" s="193">
        <f t="shared" si="1153"/>
        <v>0.1854863497</v>
      </c>
      <c r="GA238" s="193">
        <f t="shared" si="1153"/>
        <v>0.1951011929</v>
      </c>
      <c r="GB238" s="193">
        <f t="shared" si="1153"/>
        <v>0.2051166545</v>
      </c>
      <c r="GC238" s="193">
        <f t="shared" si="1153"/>
        <v>0.2247469594</v>
      </c>
      <c r="GD238" s="193">
        <f t="shared" si="1153"/>
        <v>0.257998292</v>
      </c>
      <c r="GE238" s="193">
        <f t="shared" si="1153"/>
        <v>0.175922269</v>
      </c>
      <c r="GF238" s="193">
        <f t="shared" si="1153"/>
        <v>0.1085395499</v>
      </c>
      <c r="GG238" s="193">
        <f t="shared" si="1153"/>
        <v>0.0490158833</v>
      </c>
      <c r="GH238" s="193">
        <f t="shared" si="1153"/>
        <v>0.01610482516</v>
      </c>
      <c r="GI238" s="193">
        <f t="shared" si="1153"/>
        <v>0.0005659992118</v>
      </c>
      <c r="GJ238" s="193">
        <f t="shared" si="1153"/>
        <v>0</v>
      </c>
      <c r="GK238" s="193">
        <f t="shared" si="1153"/>
        <v>0</v>
      </c>
      <c r="GL238" s="193">
        <f t="shared" si="1153"/>
        <v>0</v>
      </c>
      <c r="GM238" s="193">
        <f t="shared" si="1153"/>
        <v>0</v>
      </c>
      <c r="GN238" s="193">
        <f t="shared" si="1153"/>
        <v>0</v>
      </c>
      <c r="GO238" s="193">
        <f t="shared" si="1153"/>
        <v>0</v>
      </c>
      <c r="GP238" s="193">
        <f t="shared" si="1153"/>
        <v>0</v>
      </c>
      <c r="GQ238" s="193">
        <f t="shared" si="1153"/>
        <v>0</v>
      </c>
      <c r="GR238" s="193">
        <f t="shared" si="21"/>
        <v>4.322653001</v>
      </c>
      <c r="GS238" s="193">
        <f t="shared" ref="GS238:IN238" si="1154">E238-EV238</f>
        <v>0.1502319247</v>
      </c>
      <c r="GT238" s="193">
        <f t="shared" si="1154"/>
        <v>0.1370115153</v>
      </c>
      <c r="GU238" s="193">
        <f t="shared" si="1154"/>
        <v>0.1225892506</v>
      </c>
      <c r="GV238" s="193">
        <f t="shared" si="1154"/>
        <v>0.1145768812</v>
      </c>
      <c r="GW238" s="193">
        <f t="shared" si="1154"/>
        <v>0.1113719335</v>
      </c>
      <c r="GX238" s="193">
        <f t="shared" si="1154"/>
        <v>0.1077663673</v>
      </c>
      <c r="GY238" s="193">
        <f t="shared" si="1154"/>
        <v>0.1053626565</v>
      </c>
      <c r="GZ238" s="193">
        <f t="shared" si="1154"/>
        <v>0.1041608011</v>
      </c>
      <c r="HA238" s="193">
        <f t="shared" si="1154"/>
        <v>0.1041608011</v>
      </c>
      <c r="HB238" s="193">
        <f t="shared" si="1154"/>
        <v>0.1045411632</v>
      </c>
      <c r="HC238" s="193">
        <f t="shared" si="1154"/>
        <v>0.09791574547</v>
      </c>
      <c r="HD238" s="193">
        <f t="shared" si="1154"/>
        <v>0.08004748702</v>
      </c>
      <c r="HE238" s="193">
        <f t="shared" si="1154"/>
        <v>0.04760309096</v>
      </c>
      <c r="HF238" s="193">
        <f t="shared" si="1154"/>
        <v>0.01240904296</v>
      </c>
      <c r="HG238" s="193">
        <f t="shared" si="1154"/>
        <v>0</v>
      </c>
      <c r="HH238" s="193">
        <f t="shared" si="1154"/>
        <v>0</v>
      </c>
      <c r="HI238" s="193">
        <f t="shared" si="1154"/>
        <v>0</v>
      </c>
      <c r="HJ238" s="193">
        <f t="shared" si="1154"/>
        <v>0</v>
      </c>
      <c r="HK238" s="193">
        <f t="shared" si="1154"/>
        <v>0</v>
      </c>
      <c r="HL238" s="193">
        <f t="shared" si="1154"/>
        <v>0</v>
      </c>
      <c r="HM238" s="193">
        <f t="shared" si="1154"/>
        <v>0</v>
      </c>
      <c r="HN238" s="193">
        <f t="shared" si="1154"/>
        <v>0</v>
      </c>
      <c r="HO238" s="193">
        <f t="shared" si="1154"/>
        <v>0</v>
      </c>
      <c r="HP238" s="193">
        <f t="shared" si="1154"/>
        <v>0</v>
      </c>
      <c r="HQ238" s="193">
        <f t="shared" si="1154"/>
        <v>0</v>
      </c>
      <c r="HR238" s="193">
        <f t="shared" si="1154"/>
        <v>0</v>
      </c>
      <c r="HS238" s="193">
        <f t="shared" si="1154"/>
        <v>0</v>
      </c>
      <c r="HT238" s="193">
        <f t="shared" si="1154"/>
        <v>0</v>
      </c>
      <c r="HU238" s="193">
        <f t="shared" si="1154"/>
        <v>0</v>
      </c>
      <c r="HV238" s="193">
        <f t="shared" si="1154"/>
        <v>0</v>
      </c>
      <c r="HW238" s="193">
        <f t="shared" si="1154"/>
        <v>0</v>
      </c>
      <c r="HX238" s="193">
        <f t="shared" si="1154"/>
        <v>0</v>
      </c>
      <c r="HY238" s="193">
        <f t="shared" si="1154"/>
        <v>0</v>
      </c>
      <c r="HZ238" s="193">
        <f t="shared" si="1154"/>
        <v>0</v>
      </c>
      <c r="IA238" s="193">
        <f t="shared" si="1154"/>
        <v>0</v>
      </c>
      <c r="IB238" s="193">
        <f t="shared" si="1154"/>
        <v>0.09649828776</v>
      </c>
      <c r="IC238" s="193">
        <f t="shared" si="1154"/>
        <v>0.1642816254</v>
      </c>
      <c r="ID238" s="193">
        <f t="shared" si="1154"/>
        <v>0.2294139505</v>
      </c>
      <c r="IE238" s="193">
        <f t="shared" si="1154"/>
        <v>0.258318824</v>
      </c>
      <c r="IF238" s="193">
        <f t="shared" si="1154"/>
        <v>0.2674477545</v>
      </c>
      <c r="IG238" s="193">
        <f t="shared" si="1154"/>
        <v>0.2712187014</v>
      </c>
      <c r="IH238" s="193">
        <f t="shared" si="1154"/>
        <v>0.2680137537</v>
      </c>
      <c r="II238" s="193">
        <f t="shared" si="1154"/>
        <v>0.2664112798</v>
      </c>
      <c r="IJ238" s="193">
        <f t="shared" si="1154"/>
        <v>0.2571970551</v>
      </c>
      <c r="IK238" s="193">
        <f t="shared" si="1154"/>
        <v>0.251989015</v>
      </c>
      <c r="IL238" s="193">
        <f t="shared" si="1154"/>
        <v>0.2239457224</v>
      </c>
      <c r="IM238" s="193">
        <f t="shared" si="1154"/>
        <v>0.1983061406</v>
      </c>
      <c r="IN238" s="193">
        <f t="shared" si="1154"/>
        <v>0.1698622295</v>
      </c>
      <c r="IO238" s="193">
        <f t="shared" si="23"/>
        <v>2.92290434</v>
      </c>
      <c r="IP238" s="193">
        <f t="shared" si="29"/>
        <v>1.854606516</v>
      </c>
      <c r="IQ238" s="193">
        <f t="shared" ref="IQ238:KK238" si="1155">MAX((MIN(CZ238+IP238,$IO$7))-GT238,0)</f>
        <v>1.717595001</v>
      </c>
      <c r="IR238" s="193">
        <f t="shared" si="1155"/>
        <v>1.59500575</v>
      </c>
      <c r="IS238" s="193">
        <f t="shared" si="1155"/>
        <v>1.480428869</v>
      </c>
      <c r="IT238" s="193">
        <f t="shared" si="1155"/>
        <v>1.369056935</v>
      </c>
      <c r="IU238" s="193">
        <f t="shared" si="1155"/>
        <v>1.261290568</v>
      </c>
      <c r="IV238" s="193">
        <f t="shared" si="1155"/>
        <v>1.155927911</v>
      </c>
      <c r="IW238" s="193">
        <f t="shared" si="1155"/>
        <v>1.05176711</v>
      </c>
      <c r="IX238" s="193">
        <f t="shared" si="1155"/>
        <v>0.9476063091</v>
      </c>
      <c r="IY238" s="193">
        <f t="shared" si="1155"/>
        <v>0.8430651459</v>
      </c>
      <c r="IZ238" s="193">
        <f t="shared" si="1155"/>
        <v>0.7451494004</v>
      </c>
      <c r="JA238" s="193">
        <f t="shared" si="1155"/>
        <v>0.6651019134</v>
      </c>
      <c r="JB238" s="193">
        <f t="shared" si="1155"/>
        <v>0.6174988225</v>
      </c>
      <c r="JC238" s="193">
        <f t="shared" si="1155"/>
        <v>0.6050897795</v>
      </c>
      <c r="JD238" s="193">
        <f t="shared" si="1155"/>
        <v>0.6249294885</v>
      </c>
      <c r="JE238" s="193">
        <f t="shared" si="1155"/>
        <v>0.7116819754</v>
      </c>
      <c r="JF238" s="193">
        <f t="shared" si="1155"/>
        <v>0.8999561942</v>
      </c>
      <c r="JG238" s="193">
        <f t="shared" si="1155"/>
        <v>1.151270482</v>
      </c>
      <c r="JH238" s="193">
        <f t="shared" si="1155"/>
        <v>1.491943459</v>
      </c>
      <c r="JI238" s="193">
        <f t="shared" si="1155"/>
        <v>1.908907864</v>
      </c>
      <c r="JJ238" s="193">
        <f t="shared" si="1155"/>
        <v>2.374119718</v>
      </c>
      <c r="JK238" s="193">
        <f t="shared" si="1155"/>
        <v>2.873267101</v>
      </c>
      <c r="JL238" s="193">
        <f t="shared" si="1155"/>
        <v>3.405584953</v>
      </c>
      <c r="JM238" s="193">
        <f t="shared" si="1155"/>
        <v>3.918963846</v>
      </c>
      <c r="JN238" s="193">
        <f t="shared" si="1155"/>
        <v>4.461345119</v>
      </c>
      <c r="JO238" s="193">
        <f t="shared" si="1155"/>
        <v>5</v>
      </c>
      <c r="JP238" s="193">
        <f t="shared" si="1155"/>
        <v>5</v>
      </c>
      <c r="JQ238" s="193">
        <f t="shared" si="1155"/>
        <v>5</v>
      </c>
      <c r="JR238" s="193">
        <f t="shared" si="1155"/>
        <v>5</v>
      </c>
      <c r="JS238" s="193">
        <f t="shared" si="1155"/>
        <v>5</v>
      </c>
      <c r="JT238" s="193">
        <f t="shared" si="1155"/>
        <v>5</v>
      </c>
      <c r="JU238" s="193">
        <f t="shared" si="1155"/>
        <v>5</v>
      </c>
      <c r="JV238" s="193">
        <f t="shared" si="1155"/>
        <v>5</v>
      </c>
      <c r="JW238" s="193">
        <f t="shared" si="1155"/>
        <v>5</v>
      </c>
      <c r="JX238" s="193">
        <f t="shared" si="1155"/>
        <v>5</v>
      </c>
      <c r="JY238" s="193">
        <f t="shared" si="1155"/>
        <v>4.903501712</v>
      </c>
      <c r="JZ238" s="193">
        <f t="shared" si="1155"/>
        <v>4.739220087</v>
      </c>
      <c r="KA238" s="193">
        <f t="shared" si="1155"/>
        <v>4.509806136</v>
      </c>
      <c r="KB238" s="193">
        <f t="shared" si="1155"/>
        <v>4.251487312</v>
      </c>
      <c r="KC238" s="193">
        <f t="shared" si="1155"/>
        <v>3.984039558</v>
      </c>
      <c r="KD238" s="193">
        <f t="shared" si="1155"/>
        <v>3.712820857</v>
      </c>
      <c r="KE238" s="193">
        <f t="shared" si="1155"/>
        <v>3.444807103</v>
      </c>
      <c r="KF238" s="193">
        <f t="shared" si="1155"/>
        <v>3.178395823</v>
      </c>
      <c r="KG238" s="193">
        <f t="shared" si="1155"/>
        <v>2.921198768</v>
      </c>
      <c r="KH238" s="193">
        <f t="shared" si="1155"/>
        <v>2.669209753</v>
      </c>
      <c r="KI238" s="193">
        <f t="shared" si="1155"/>
        <v>2.44526403</v>
      </c>
      <c r="KJ238" s="193">
        <f t="shared" si="1155"/>
        <v>2.24695789</v>
      </c>
      <c r="KK238" s="193">
        <f t="shared" si="1155"/>
        <v>2.07709566</v>
      </c>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row>
    <row r="239" ht="14.25" customHeight="1">
      <c r="A239" s="1">
        <v>8.0</v>
      </c>
      <c r="B239" s="1">
        <f t="shared" ref="B239:C239" si="1156">B238+1</f>
        <v>229</v>
      </c>
      <c r="C239" s="267">
        <f t="shared" si="1156"/>
        <v>43694</v>
      </c>
      <c r="D239" s="193">
        <f t="shared" si="15"/>
        <v>9.177367816</v>
      </c>
      <c r="E239" s="193">
        <f>(SUMIFS(Profile!$F$2:$F$17521,Profile!$B$2:$B$17521,$B239,Profile!$C$2:$C$17521,E$8))*$C$6</f>
        <v>0.1514337801</v>
      </c>
      <c r="F239" s="193">
        <f>(SUMIFS(Profile!$F$2:$F$17521,Profile!$B$2:$B$17521,$B239,Profile!$C$2:$C$17521,F$8))*$C$6</f>
        <v>0.1402164631</v>
      </c>
      <c r="G239" s="193">
        <f>(SUMIFS(Profile!$F$2:$F$17521,Profile!$B$2:$B$17521,$B239,Profile!$C$2:$C$17521,G$8))*$C$6</f>
        <v>0.1253935798</v>
      </c>
      <c r="H239" s="193">
        <f>(SUMIFS(Profile!$F$2:$F$17521,Profile!$B$2:$B$17521,$B239,Profile!$C$2:$C$17521,H$8))*$C$6</f>
        <v>0.1149774997</v>
      </c>
      <c r="I239" s="193">
        <f>(SUMIFS(Profile!$F$2:$F$17521,Profile!$B$2:$B$17521,$B239,Profile!$C$2:$C$17521,I$8))*$C$6</f>
        <v>0.1121731704</v>
      </c>
      <c r="J239" s="193">
        <f>(SUMIFS(Profile!$F$2:$F$17521,Profile!$B$2:$B$17521,$B239,Profile!$C$2:$C$17521,J$8))*$C$6</f>
        <v>0.1097694597</v>
      </c>
      <c r="K239" s="193">
        <f>(SUMIFS(Profile!$F$2:$F$17521,Profile!$B$2:$B$17521,$B239,Profile!$C$2:$C$17521,K$8))*$C$6</f>
        <v>0.1053626565</v>
      </c>
      <c r="L239" s="193">
        <f>(SUMIFS(Profile!$F$2:$F$17521,Profile!$B$2:$B$17521,$B239,Profile!$C$2:$C$17521,L$8))*$C$6</f>
        <v>0.1053626565</v>
      </c>
      <c r="M239" s="193">
        <f>(SUMIFS(Profile!$F$2:$F$17521,Profile!$B$2:$B$17521,$B239,Profile!$C$2:$C$17521,M$8))*$C$6</f>
        <v>0.1053626565</v>
      </c>
      <c r="N239" s="193">
        <f>(SUMIFS(Profile!$F$2:$F$17521,Profile!$B$2:$B$17521,$B239,Profile!$C$2:$C$17521,N$8))*$C$6</f>
        <v>0.1073657489</v>
      </c>
      <c r="O239" s="193">
        <f>(SUMIFS(Profile!$F$2:$F$17521,Profile!$B$2:$B$17521,$B239,Profile!$C$2:$C$17521,O$8))*$C$6</f>
        <v>0.1093688412</v>
      </c>
      <c r="P239" s="193">
        <f>(SUMIFS(Profile!$F$2:$F$17521,Profile!$B$2:$B$17521,$B239,Profile!$C$2:$C$17521,P$8))*$C$6</f>
        <v>0.1153781182</v>
      </c>
      <c r="Q239" s="193">
        <f>(SUMIFS(Profile!$F$2:$F$17521,Profile!$B$2:$B$17521,$B239,Profile!$C$2:$C$17521,Q$8))*$C$6</f>
        <v>0.1257941983</v>
      </c>
      <c r="R239" s="193">
        <f>(SUMIFS(Profile!$F$2:$F$17521,Profile!$B$2:$B$17521,$B239,Profile!$C$2:$C$17521,R$8))*$C$6</f>
        <v>0.1414183185</v>
      </c>
      <c r="S239" s="193">
        <f>(SUMIFS(Profile!$F$2:$F$17521,Profile!$B$2:$B$17521,$B239,Profile!$C$2:$C$17521,S$8))*$C$6</f>
        <v>0.1598467679</v>
      </c>
      <c r="T239" s="193">
        <f>(SUMIFS(Profile!$F$2:$F$17521,Profile!$B$2:$B$17521,$B239,Profile!$C$2:$C$17521,T$8))*$C$6</f>
        <v>0.1838838758</v>
      </c>
      <c r="U239" s="193">
        <f>(SUMIFS(Profile!$F$2:$F$17521,Profile!$B$2:$B$17521,$B239,Profile!$C$2:$C$17521,U$8))*$C$6</f>
        <v>0.194299956</v>
      </c>
      <c r="V239" s="193">
        <f>(SUMIFS(Profile!$F$2:$F$17521,Profile!$B$2:$B$17521,$B239,Profile!$C$2:$C$17521,V$8))*$C$6</f>
        <v>0.2027129437</v>
      </c>
      <c r="W239" s="193">
        <f>(SUMIFS(Profile!$F$2:$F$17521,Profile!$B$2:$B$17521,$B239,Profile!$C$2:$C$17521,W$8))*$C$6</f>
        <v>0.2139302608</v>
      </c>
      <c r="X239" s="193">
        <f>(SUMIFS(Profile!$F$2:$F$17521,Profile!$B$2:$B$17521,$B239,Profile!$C$2:$C$17521,X$8))*$C$6</f>
        <v>0.2171352085</v>
      </c>
      <c r="Y239" s="193">
        <f>(SUMIFS(Profile!$F$2:$F$17521,Profile!$B$2:$B$17521,$B239,Profile!$C$2:$C$17521,Y$8))*$C$6</f>
        <v>0.2083216023</v>
      </c>
      <c r="Z239" s="193">
        <f>(SUMIFS(Profile!$F$2:$F$17521,Profile!$B$2:$B$17521,$B239,Profile!$C$2:$C$17521,Z$8))*$C$6</f>
        <v>0.2047160361</v>
      </c>
      <c r="AA239" s="193">
        <f>(SUMIFS(Profile!$F$2:$F$17521,Profile!$B$2:$B$17521,$B239,Profile!$C$2:$C$17521,AA$8))*$C$6</f>
        <v>0.2031135622</v>
      </c>
      <c r="AB239" s="193">
        <f>(SUMIFS(Profile!$F$2:$F$17521,Profile!$B$2:$B$17521,$B239,Profile!$C$2:$C$17521,AB$8))*$C$6</f>
        <v>0.1971042852</v>
      </c>
      <c r="AC239" s="193">
        <f>(SUMIFS(Profile!$F$2:$F$17521,Profile!$B$2:$B$17521,$B239,Profile!$C$2:$C$17521,AC$8))*$C$6</f>
        <v>0.2059178915</v>
      </c>
      <c r="AD239" s="193">
        <f>(SUMIFS(Profile!$F$2:$F$17521,Profile!$B$2:$B$17521,$B239,Profile!$C$2:$C$17521,AD$8))*$C$6</f>
        <v>0.2039147991</v>
      </c>
      <c r="AE239" s="193">
        <f>(SUMIFS(Profile!$F$2:$F$17521,Profile!$B$2:$B$17521,$B239,Profile!$C$2:$C$17521,AE$8))*$C$6</f>
        <v>0.1983061406</v>
      </c>
      <c r="AF239" s="193">
        <f>(SUMIFS(Profile!$F$2:$F$17521,Profile!$B$2:$B$17521,$B239,Profile!$C$2:$C$17521,AF$8))*$C$6</f>
        <v>0.1890919159</v>
      </c>
      <c r="AG239" s="193">
        <f>(SUMIFS(Profile!$F$2:$F$17521,Profile!$B$2:$B$17521,$B239,Profile!$C$2:$C$17521,AG$8))*$C$6</f>
        <v>0.1830826389</v>
      </c>
      <c r="AH239" s="193">
        <f>(SUMIFS(Profile!$F$2:$F$17521,Profile!$B$2:$B$17521,$B239,Profile!$C$2:$C$17521,AH$8))*$C$6</f>
        <v>0.1858869682</v>
      </c>
      <c r="AI239" s="193">
        <f>(SUMIFS(Profile!$F$2:$F$17521,Profile!$B$2:$B$17521,$B239,Profile!$C$2:$C$17521,AI$8))*$C$6</f>
        <v>0.1890919159</v>
      </c>
      <c r="AJ239" s="193">
        <f>(SUMIFS(Profile!$F$2:$F$17521,Profile!$B$2:$B$17521,$B239,Profile!$C$2:$C$17521,AJ$8))*$C$6</f>
        <v>0.1894925344</v>
      </c>
      <c r="AK239" s="193">
        <f>(SUMIFS(Profile!$F$2:$F$17521,Profile!$B$2:$B$17521,$B239,Profile!$C$2:$C$17521,AK$8))*$C$6</f>
        <v>0.2031135622</v>
      </c>
      <c r="AL239" s="193">
        <f>(SUMIFS(Profile!$F$2:$F$17521,Profile!$B$2:$B$17521,$B239,Profile!$C$2:$C$17521,AL$8))*$C$6</f>
        <v>0.2223432486</v>
      </c>
      <c r="AM239" s="193">
        <f>(SUMIFS(Profile!$F$2:$F$17521,Profile!$B$2:$B$17521,$B239,Profile!$C$2:$C$17521,AM$8))*$C$6</f>
        <v>0.2535914889</v>
      </c>
      <c r="AN239" s="193">
        <f>(SUMIFS(Profile!$F$2:$F$17521,Profile!$B$2:$B$17521,$B239,Profile!$C$2:$C$17521,AN$8))*$C$6</f>
        <v>0.2680137537</v>
      </c>
      <c r="AO239" s="193">
        <f>(SUMIFS(Profile!$F$2:$F$17521,Profile!$B$2:$B$17521,$B239,Profile!$C$2:$C$17521,AO$8))*$C$6</f>
        <v>0.2716193199</v>
      </c>
      <c r="AP239" s="193">
        <f>(SUMIFS(Profile!$F$2:$F$17521,Profile!$B$2:$B$17521,$B239,Profile!$C$2:$C$17521,AP$8))*$C$6</f>
        <v>0.2784298338</v>
      </c>
      <c r="AQ239" s="193">
        <f>(SUMIFS(Profile!$F$2:$F$17521,Profile!$B$2:$B$17521,$B239,Profile!$C$2:$C$17521,AQ$8))*$C$6</f>
        <v>0.2732217937</v>
      </c>
      <c r="AR239" s="193">
        <f>(SUMIFS(Profile!$F$2:$F$17521,Profile!$B$2:$B$17521,$B239,Profile!$C$2:$C$17521,AR$8))*$C$6</f>
        <v>0.2752248861</v>
      </c>
      <c r="AS239" s="193">
        <f>(SUMIFS(Profile!$F$2:$F$17521,Profile!$B$2:$B$17521,$B239,Profile!$C$2:$C$17521,AS$8))*$C$6</f>
        <v>0.2772279784</v>
      </c>
      <c r="AT239" s="193">
        <f>(SUMIFS(Profile!$F$2:$F$17521,Profile!$B$2:$B$17521,$B239,Profile!$C$2:$C$17521,AT$8))*$C$6</f>
        <v>0.2732217937</v>
      </c>
      <c r="AU239" s="193">
        <f>(SUMIFS(Profile!$F$2:$F$17521,Profile!$B$2:$B$17521,$B239,Profile!$C$2:$C$17521,AU$8))*$C$6</f>
        <v>0.276026123</v>
      </c>
      <c r="AV239" s="193">
        <f>(SUMIFS(Profile!$F$2:$F$17521,Profile!$B$2:$B$17521,$B239,Profile!$C$2:$C$17521,AV$8))*$C$6</f>
        <v>0.2612032398</v>
      </c>
      <c r="AW239" s="193">
        <f>(SUMIFS(Profile!$F$2:$F$17521,Profile!$B$2:$B$17521,$B239,Profile!$C$2:$C$17521,AW$8))*$C$6</f>
        <v>0.2487840673</v>
      </c>
      <c r="AX239" s="193">
        <f>(SUMIFS(Profile!$F$2:$F$17521,Profile!$B$2:$B$17521,$B239,Profile!$C$2:$C$17521,AX$8))*$C$6</f>
        <v>0.223545104</v>
      </c>
      <c r="AY239" s="193">
        <f>(SUMIFS(Profile!$F$2:$F$17521,Profile!$B$2:$B$17521,$B239,Profile!$C$2:$C$17521,AY$8))*$C$6</f>
        <v>0.2011104699</v>
      </c>
      <c r="AZ239" s="193">
        <f>(SUMIFS(Profile!$F$2:$F$17521,Profile!$B$2:$B$17521,$B239,Profile!$C$2:$C$17521,AZ$8))*$C$6</f>
        <v>0.1714647034</v>
      </c>
      <c r="BA239" s="193">
        <f t="shared" si="16"/>
        <v>10.14662356</v>
      </c>
      <c r="BB239" s="193">
        <f>(SUMIFS(Profile!$E$2:$E$17521,Profile!$B$2:$B$17521,$B239,Profile!$C$2:$C$17521,BB$8))*$C$9</f>
        <v>0</v>
      </c>
      <c r="BC239" s="193">
        <f>(SUMIFS(Profile!$E$2:$E$17521,Profile!$B$2:$B$17521,$B239,Profile!$C$2:$C$17521,BC$8))*$C$9</f>
        <v>0</v>
      </c>
      <c r="BD239" s="193">
        <f>(SUMIFS(Profile!$E$2:$E$17521,Profile!$B$2:$B$17521,$B239,Profile!$C$2:$C$17521,BD$8))*$C$9</f>
        <v>0</v>
      </c>
      <c r="BE239" s="193">
        <f>(SUMIFS(Profile!$E$2:$E$17521,Profile!$B$2:$B$17521,$B239,Profile!$C$2:$C$17521,BE$8))*$C$9</f>
        <v>0</v>
      </c>
      <c r="BF239" s="193">
        <f>(SUMIFS(Profile!$E$2:$E$17521,Profile!$B$2:$B$17521,$B239,Profile!$C$2:$C$17521,BF$8))*$C$9</f>
        <v>0</v>
      </c>
      <c r="BG239" s="193">
        <f>(SUMIFS(Profile!$E$2:$E$17521,Profile!$B$2:$B$17521,$B239,Profile!$C$2:$C$17521,BG$8))*$C$9</f>
        <v>0</v>
      </c>
      <c r="BH239" s="193">
        <f>(SUMIFS(Profile!$E$2:$E$17521,Profile!$B$2:$B$17521,$B239,Profile!$C$2:$C$17521,BH$8))*$C$9</f>
        <v>0</v>
      </c>
      <c r="BI239" s="193">
        <f>(SUMIFS(Profile!$E$2:$E$17521,Profile!$B$2:$B$17521,$B239,Profile!$C$2:$C$17521,BI$8))*$C$9</f>
        <v>0</v>
      </c>
      <c r="BJ239" s="193">
        <f>(SUMIFS(Profile!$E$2:$E$17521,Profile!$B$2:$B$17521,$B239,Profile!$C$2:$C$17521,BJ$8))*$C$9</f>
        <v>0</v>
      </c>
      <c r="BK239" s="193">
        <f>(SUMIFS(Profile!$E$2:$E$17521,Profile!$B$2:$B$17521,$B239,Profile!$C$2:$C$17521,BK$8))*$C$9</f>
        <v>0.0005687261676</v>
      </c>
      <c r="BL239" s="193">
        <f>(SUMIFS(Profile!$E$2:$E$17521,Profile!$B$2:$B$17521,$B239,Profile!$C$2:$C$17521,BL$8))*$C$9</f>
        <v>0.01040231666</v>
      </c>
      <c r="BM239" s="193">
        <f>(SUMIFS(Profile!$E$2:$E$17521,Profile!$B$2:$B$17521,$B239,Profile!$C$2:$C$17521,BM$8))*$C$9</f>
        <v>0.03254960897</v>
      </c>
      <c r="BN239" s="193">
        <f>(SUMIFS(Profile!$E$2:$E$17521,Profile!$B$2:$B$17521,$B239,Profile!$C$2:$C$17521,BN$8))*$C$9</f>
        <v>0.0690272465</v>
      </c>
      <c r="BO239" s="193">
        <f>(SUMIFS(Profile!$E$2:$E$17521,Profile!$B$2:$B$17521,$B239,Profile!$C$2:$C$17521,BO$8))*$C$9</f>
        <v>0.1199531709</v>
      </c>
      <c r="BP239" s="193">
        <f>(SUMIFS(Profile!$E$2:$E$17521,Profile!$B$2:$B$17521,$B239,Profile!$C$2:$C$17521,BP$8))*$C$9</f>
        <v>0.1743946114</v>
      </c>
      <c r="BQ239" s="193">
        <f>(SUMIFS(Profile!$E$2:$E$17521,Profile!$B$2:$B$17521,$B239,Profile!$C$2:$C$17521,BQ$8))*$C$9</f>
        <v>0.2427711589</v>
      </c>
      <c r="BR239" s="193">
        <f>(SUMIFS(Profile!$E$2:$E$17521,Profile!$B$2:$B$17521,$B239,Profile!$C$2:$C$17521,BR$8))*$C$9</f>
        <v>0.3046395298</v>
      </c>
      <c r="BS239" s="193">
        <f>(SUMIFS(Profile!$E$2:$E$17521,Profile!$B$2:$B$17521,$B239,Profile!$C$2:$C$17521,BS$8))*$C$9</f>
        <v>0.360857329</v>
      </c>
      <c r="BT239" s="193">
        <f>(SUMIFS(Profile!$E$2:$E$17521,Profile!$B$2:$B$17521,$B239,Profile!$C$2:$C$17521,BT$8))*$C$9</f>
        <v>0.4240815421</v>
      </c>
      <c r="BU239" s="193">
        <f>(SUMIFS(Profile!$E$2:$E$17521,Profile!$B$2:$B$17521,$B239,Profile!$C$2:$C$17521,BU$8))*$C$9</f>
        <v>0.4954841681</v>
      </c>
      <c r="BV239" s="193">
        <f>(SUMIFS(Profile!$E$2:$E$17521,Profile!$B$2:$B$17521,$B239,Profile!$C$2:$C$17521,BV$8))*$C$9</f>
        <v>0.5513684003</v>
      </c>
      <c r="BW239" s="193">
        <f>(SUMIFS(Profile!$E$2:$E$17521,Profile!$B$2:$B$17521,$B239,Profile!$C$2:$C$17521,BW$8))*$C$9</f>
        <v>0.5870013854</v>
      </c>
      <c r="BX239" s="193">
        <f>(SUMIFS(Profile!$E$2:$E$17521,Profile!$B$2:$B$17521,$B239,Profile!$C$2:$C$17521,BX$8))*$C$9</f>
        <v>0.6021546356</v>
      </c>
      <c r="BY239" s="193">
        <f>(SUMIFS(Profile!$E$2:$E$17521,Profile!$B$2:$B$17521,$B239,Profile!$C$2:$C$17521,BY$8))*$C$9</f>
        <v>0.6231039241</v>
      </c>
      <c r="BZ239" s="193">
        <f>(SUMIFS(Profile!$E$2:$E$17521,Profile!$B$2:$B$17521,$B239,Profile!$C$2:$C$17521,BZ$8))*$C$9</f>
        <v>0.6135523633</v>
      </c>
      <c r="CA239" s="193">
        <f>(SUMIFS(Profile!$E$2:$E$17521,Profile!$B$2:$B$17521,$B239,Profile!$C$2:$C$17521,CA$8))*$C$9</f>
        <v>0.6139487063</v>
      </c>
      <c r="CB239" s="193">
        <f>(SUMIFS(Profile!$E$2:$E$17521,Profile!$B$2:$B$17521,$B239,Profile!$C$2:$C$17521,CB$8))*$C$9</f>
        <v>0.6234827405</v>
      </c>
      <c r="CC239" s="193">
        <f>(SUMIFS(Profile!$E$2:$E$17521,Profile!$B$2:$B$17521,$B239,Profile!$C$2:$C$17521,CC$8))*$C$9</f>
        <v>0.6119932338</v>
      </c>
      <c r="CD239" s="193">
        <f>(SUMIFS(Profile!$E$2:$E$17521,Profile!$B$2:$B$17521,$B239,Profile!$C$2:$C$17521,CD$8))*$C$9</f>
        <v>0.5908753404</v>
      </c>
      <c r="CE239" s="193">
        <f>(SUMIFS(Profile!$E$2:$E$17521,Profile!$B$2:$B$17521,$B239,Profile!$C$2:$C$17521,CE$8))*$C$9</f>
        <v>0.5325350329</v>
      </c>
      <c r="CF239" s="193">
        <f>(SUMIFS(Profile!$E$2:$E$17521,Profile!$B$2:$B$17521,$B239,Profile!$C$2:$C$17521,CF$8))*$C$9</f>
        <v>0.4508489671</v>
      </c>
      <c r="CG239" s="193">
        <f>(SUMIFS(Profile!$E$2:$E$17521,Profile!$B$2:$B$17521,$B239,Profile!$C$2:$C$17521,CG$8))*$C$9</f>
        <v>0.3924792341</v>
      </c>
      <c r="CH239" s="193">
        <f>(SUMIFS(Profile!$E$2:$E$17521,Profile!$B$2:$B$17521,$B239,Profile!$C$2:$C$17521,CH$8))*$C$9</f>
        <v>0.3320948696</v>
      </c>
      <c r="CI239" s="193">
        <f>(SUMIFS(Profile!$E$2:$E$17521,Profile!$B$2:$B$17521,$B239,Profile!$C$2:$C$17521,CI$8))*$C$9</f>
        <v>0.2677210717</v>
      </c>
      <c r="CJ239" s="193">
        <f>(SUMIFS(Profile!$E$2:$E$17521,Profile!$B$2:$B$17521,$B239,Profile!$C$2:$C$17521,CJ$8))*$C$9</f>
        <v>0.2222344273</v>
      </c>
      <c r="CK239" s="193">
        <f>(SUMIFS(Profile!$E$2:$E$17521,Profile!$B$2:$B$17521,$B239,Profile!$C$2:$C$17521,CK$8))*$C$9</f>
        <v>0.1527228353</v>
      </c>
      <c r="CL239" s="193">
        <f>(SUMIFS(Profile!$E$2:$E$17521,Profile!$B$2:$B$17521,$B239,Profile!$C$2:$C$17521,CL$8))*$C$9</f>
        <v>0.09023490381</v>
      </c>
      <c r="CM239" s="193">
        <f>(SUMIFS(Profile!$E$2:$E$17521,Profile!$B$2:$B$17521,$B239,Profile!$C$2:$C$17521,CM$8))*$C$9</f>
        <v>0.04127788603</v>
      </c>
      <c r="CN239" s="193">
        <f>(SUMIFS(Profile!$E$2:$E$17521,Profile!$B$2:$B$17521,$B239,Profile!$C$2:$C$17521,CN$8))*$C$9</f>
        <v>0.01199667549</v>
      </c>
      <c r="CO239" s="193">
        <f>(SUMIFS(Profile!$E$2:$E$17521,Profile!$B$2:$B$17521,$B239,Profile!$C$2:$C$17521,CO$8))*$C$9</f>
        <v>0.0002675192856</v>
      </c>
      <c r="CP239" s="193">
        <f>(SUMIFS(Profile!$E$2:$E$17521,Profile!$B$2:$B$17521,$B239,Profile!$C$2:$C$17521,CP$8))*$C$9</f>
        <v>0</v>
      </c>
      <c r="CQ239" s="193">
        <f>(SUMIFS(Profile!$E$2:$E$17521,Profile!$B$2:$B$17521,$B239,Profile!$C$2:$C$17521,CQ$8))*$C$9</f>
        <v>0</v>
      </c>
      <c r="CR239" s="193">
        <f>(SUMIFS(Profile!$E$2:$E$17521,Profile!$B$2:$B$17521,$B239,Profile!$C$2:$C$17521,CR$8))*$C$9</f>
        <v>0</v>
      </c>
      <c r="CS239" s="193">
        <f>(SUMIFS(Profile!$E$2:$E$17521,Profile!$B$2:$B$17521,$B239,Profile!$C$2:$C$17521,CS$8))*$C$9</f>
        <v>0</v>
      </c>
      <c r="CT239" s="193">
        <f>(SUMIFS(Profile!$E$2:$E$17521,Profile!$B$2:$B$17521,$B239,Profile!$C$2:$C$17521,CT$8))*$C$9</f>
        <v>0</v>
      </c>
      <c r="CU239" s="193">
        <f>(SUMIFS(Profile!$E$2:$E$17521,Profile!$B$2:$B$17521,$B239,Profile!$C$2:$C$17521,CU$8))*$C$9</f>
        <v>0</v>
      </c>
      <c r="CV239" s="193">
        <f>(SUMIFS(Profile!$E$2:$E$17521,Profile!$B$2:$B$17521,$B239,Profile!$C$2:$C$17521,CV$8))*$C$9</f>
        <v>0</v>
      </c>
      <c r="CW239" s="193">
        <f>(SUMIFS(Profile!$E$2:$E$17521,Profile!$B$2:$B$17521,$B239,Profile!$C$2:$C$17521,CW$8))*$C$9</f>
        <v>0</v>
      </c>
      <c r="CX239" s="193">
        <f t="shared" si="17"/>
        <v>5.440082131</v>
      </c>
      <c r="CY239" s="193">
        <f t="shared" ref="CY239:ET239" si="1157">MAX(BB239-E239,0)</f>
        <v>0</v>
      </c>
      <c r="CZ239" s="193">
        <f t="shared" si="1157"/>
        <v>0</v>
      </c>
      <c r="DA239" s="193">
        <f t="shared" si="1157"/>
        <v>0</v>
      </c>
      <c r="DB239" s="193">
        <f t="shared" si="1157"/>
        <v>0</v>
      </c>
      <c r="DC239" s="193">
        <f t="shared" si="1157"/>
        <v>0</v>
      </c>
      <c r="DD239" s="193">
        <f t="shared" si="1157"/>
        <v>0</v>
      </c>
      <c r="DE239" s="193">
        <f t="shared" si="1157"/>
        <v>0</v>
      </c>
      <c r="DF239" s="193">
        <f t="shared" si="1157"/>
        <v>0</v>
      </c>
      <c r="DG239" s="193">
        <f t="shared" si="1157"/>
        <v>0</v>
      </c>
      <c r="DH239" s="193">
        <f t="shared" si="1157"/>
        <v>0</v>
      </c>
      <c r="DI239" s="193">
        <f t="shared" si="1157"/>
        <v>0</v>
      </c>
      <c r="DJ239" s="193">
        <f t="shared" si="1157"/>
        <v>0</v>
      </c>
      <c r="DK239" s="193">
        <f t="shared" si="1157"/>
        <v>0</v>
      </c>
      <c r="DL239" s="193">
        <f t="shared" si="1157"/>
        <v>0</v>
      </c>
      <c r="DM239" s="193">
        <f t="shared" si="1157"/>
        <v>0.01454784352</v>
      </c>
      <c r="DN239" s="193">
        <f t="shared" si="1157"/>
        <v>0.05888728307</v>
      </c>
      <c r="DO239" s="193">
        <f t="shared" si="1157"/>
        <v>0.1103395739</v>
      </c>
      <c r="DP239" s="193">
        <f t="shared" si="1157"/>
        <v>0.1581443853</v>
      </c>
      <c r="DQ239" s="193">
        <f t="shared" si="1157"/>
        <v>0.2101512813</v>
      </c>
      <c r="DR239" s="193">
        <f t="shared" si="1157"/>
        <v>0.2783489596</v>
      </c>
      <c r="DS239" s="193">
        <f t="shared" si="1157"/>
        <v>0.343046798</v>
      </c>
      <c r="DT239" s="193">
        <f t="shared" si="1157"/>
        <v>0.3822853493</v>
      </c>
      <c r="DU239" s="193">
        <f t="shared" si="1157"/>
        <v>0.3990410734</v>
      </c>
      <c r="DV239" s="193">
        <f t="shared" si="1157"/>
        <v>0.4259996389</v>
      </c>
      <c r="DW239" s="193">
        <f t="shared" si="1157"/>
        <v>0.4076344718</v>
      </c>
      <c r="DX239" s="193">
        <f t="shared" si="1157"/>
        <v>0.4100339071</v>
      </c>
      <c r="DY239" s="193">
        <f t="shared" si="1157"/>
        <v>0.4251765998</v>
      </c>
      <c r="DZ239" s="193">
        <f t="shared" si="1157"/>
        <v>0.4229013179</v>
      </c>
      <c r="EA239" s="193">
        <f t="shared" si="1157"/>
        <v>0.4077927015</v>
      </c>
      <c r="EB239" s="193">
        <f t="shared" si="1157"/>
        <v>0.3466480647</v>
      </c>
      <c r="EC239" s="193">
        <f t="shared" si="1157"/>
        <v>0.2617570512</v>
      </c>
      <c r="ED239" s="193">
        <f t="shared" si="1157"/>
        <v>0.2029866997</v>
      </c>
      <c r="EE239" s="193">
        <f t="shared" si="1157"/>
        <v>0.1289813074</v>
      </c>
      <c r="EF239" s="193">
        <f t="shared" si="1157"/>
        <v>0.04537782318</v>
      </c>
      <c r="EG239" s="193">
        <f t="shared" si="1157"/>
        <v>0</v>
      </c>
      <c r="EH239" s="193">
        <f t="shared" si="1157"/>
        <v>0</v>
      </c>
      <c r="EI239" s="193">
        <f t="shared" si="1157"/>
        <v>0</v>
      </c>
      <c r="EJ239" s="193">
        <f t="shared" si="1157"/>
        <v>0</v>
      </c>
      <c r="EK239" s="193">
        <f t="shared" si="1157"/>
        <v>0</v>
      </c>
      <c r="EL239" s="193">
        <f t="shared" si="1157"/>
        <v>0</v>
      </c>
      <c r="EM239" s="193">
        <f t="shared" si="1157"/>
        <v>0</v>
      </c>
      <c r="EN239" s="193">
        <f t="shared" si="1157"/>
        <v>0</v>
      </c>
      <c r="EO239" s="193">
        <f t="shared" si="1157"/>
        <v>0</v>
      </c>
      <c r="EP239" s="193">
        <f t="shared" si="1157"/>
        <v>0</v>
      </c>
      <c r="EQ239" s="193">
        <f t="shared" si="1157"/>
        <v>0</v>
      </c>
      <c r="ER239" s="193">
        <f t="shared" si="1157"/>
        <v>0</v>
      </c>
      <c r="ES239" s="193">
        <f t="shared" si="1157"/>
        <v>0</v>
      </c>
      <c r="ET239" s="193">
        <f t="shared" si="1157"/>
        <v>0</v>
      </c>
      <c r="EU239" s="193">
        <f t="shared" si="19"/>
        <v>4.70654143</v>
      </c>
      <c r="EV239" s="193">
        <f t="shared" ref="EV239:GQ239" si="1158">BB239-CY239</f>
        <v>0</v>
      </c>
      <c r="EW239" s="193">
        <f t="shared" si="1158"/>
        <v>0</v>
      </c>
      <c r="EX239" s="193">
        <f t="shared" si="1158"/>
        <v>0</v>
      </c>
      <c r="EY239" s="193">
        <f t="shared" si="1158"/>
        <v>0</v>
      </c>
      <c r="EZ239" s="193">
        <f t="shared" si="1158"/>
        <v>0</v>
      </c>
      <c r="FA239" s="193">
        <f t="shared" si="1158"/>
        <v>0</v>
      </c>
      <c r="FB239" s="193">
        <f t="shared" si="1158"/>
        <v>0</v>
      </c>
      <c r="FC239" s="193">
        <f t="shared" si="1158"/>
        <v>0</v>
      </c>
      <c r="FD239" s="193">
        <f t="shared" si="1158"/>
        <v>0</v>
      </c>
      <c r="FE239" s="193">
        <f t="shared" si="1158"/>
        <v>0.0005687261676</v>
      </c>
      <c r="FF239" s="193">
        <f t="shared" si="1158"/>
        <v>0.01040231666</v>
      </c>
      <c r="FG239" s="193">
        <f t="shared" si="1158"/>
        <v>0.03254960897</v>
      </c>
      <c r="FH239" s="193">
        <f t="shared" si="1158"/>
        <v>0.0690272465</v>
      </c>
      <c r="FI239" s="193">
        <f t="shared" si="1158"/>
        <v>0.1199531709</v>
      </c>
      <c r="FJ239" s="193">
        <f t="shared" si="1158"/>
        <v>0.1598467679</v>
      </c>
      <c r="FK239" s="193">
        <f t="shared" si="1158"/>
        <v>0.1838838758</v>
      </c>
      <c r="FL239" s="193">
        <f t="shared" si="1158"/>
        <v>0.194299956</v>
      </c>
      <c r="FM239" s="193">
        <f t="shared" si="1158"/>
        <v>0.2027129437</v>
      </c>
      <c r="FN239" s="193">
        <f t="shared" si="1158"/>
        <v>0.2139302608</v>
      </c>
      <c r="FO239" s="193">
        <f t="shared" si="1158"/>
        <v>0.2171352085</v>
      </c>
      <c r="FP239" s="193">
        <f t="shared" si="1158"/>
        <v>0.2083216023</v>
      </c>
      <c r="FQ239" s="193">
        <f t="shared" si="1158"/>
        <v>0.2047160361</v>
      </c>
      <c r="FR239" s="193">
        <f t="shared" si="1158"/>
        <v>0.2031135622</v>
      </c>
      <c r="FS239" s="193">
        <f t="shared" si="1158"/>
        <v>0.1971042852</v>
      </c>
      <c r="FT239" s="193">
        <f t="shared" si="1158"/>
        <v>0.2059178915</v>
      </c>
      <c r="FU239" s="193">
        <f t="shared" si="1158"/>
        <v>0.2039147991</v>
      </c>
      <c r="FV239" s="193">
        <f t="shared" si="1158"/>
        <v>0.1983061406</v>
      </c>
      <c r="FW239" s="193">
        <f t="shared" si="1158"/>
        <v>0.1890919159</v>
      </c>
      <c r="FX239" s="193">
        <f t="shared" si="1158"/>
        <v>0.1830826389</v>
      </c>
      <c r="FY239" s="193">
        <f t="shared" si="1158"/>
        <v>0.1858869682</v>
      </c>
      <c r="FZ239" s="193">
        <f t="shared" si="1158"/>
        <v>0.1890919159</v>
      </c>
      <c r="GA239" s="193">
        <f t="shared" si="1158"/>
        <v>0.1894925344</v>
      </c>
      <c r="GB239" s="193">
        <f t="shared" si="1158"/>
        <v>0.2031135622</v>
      </c>
      <c r="GC239" s="193">
        <f t="shared" si="1158"/>
        <v>0.2223432486</v>
      </c>
      <c r="GD239" s="193">
        <f t="shared" si="1158"/>
        <v>0.2222344273</v>
      </c>
      <c r="GE239" s="193">
        <f t="shared" si="1158"/>
        <v>0.1527228353</v>
      </c>
      <c r="GF239" s="193">
        <f t="shared" si="1158"/>
        <v>0.09023490381</v>
      </c>
      <c r="GG239" s="193">
        <f t="shared" si="1158"/>
        <v>0.04127788603</v>
      </c>
      <c r="GH239" s="193">
        <f t="shared" si="1158"/>
        <v>0.01199667549</v>
      </c>
      <c r="GI239" s="193">
        <f t="shared" si="1158"/>
        <v>0.0002675192856</v>
      </c>
      <c r="GJ239" s="193">
        <f t="shared" si="1158"/>
        <v>0</v>
      </c>
      <c r="GK239" s="193">
        <f t="shared" si="1158"/>
        <v>0</v>
      </c>
      <c r="GL239" s="193">
        <f t="shared" si="1158"/>
        <v>0</v>
      </c>
      <c r="GM239" s="193">
        <f t="shared" si="1158"/>
        <v>0</v>
      </c>
      <c r="GN239" s="193">
        <f t="shared" si="1158"/>
        <v>0</v>
      </c>
      <c r="GO239" s="193">
        <f t="shared" si="1158"/>
        <v>0</v>
      </c>
      <c r="GP239" s="193">
        <f t="shared" si="1158"/>
        <v>0</v>
      </c>
      <c r="GQ239" s="193">
        <f t="shared" si="1158"/>
        <v>0</v>
      </c>
      <c r="GR239" s="193">
        <f t="shared" si="21"/>
        <v>4.470826386</v>
      </c>
      <c r="GS239" s="193">
        <f t="shared" ref="GS239:IN239" si="1159">E239-EV239</f>
        <v>0.1514337801</v>
      </c>
      <c r="GT239" s="193">
        <f t="shared" si="1159"/>
        <v>0.1402164631</v>
      </c>
      <c r="GU239" s="193">
        <f t="shared" si="1159"/>
        <v>0.1253935798</v>
      </c>
      <c r="GV239" s="193">
        <f t="shared" si="1159"/>
        <v>0.1149774997</v>
      </c>
      <c r="GW239" s="193">
        <f t="shared" si="1159"/>
        <v>0.1121731704</v>
      </c>
      <c r="GX239" s="193">
        <f t="shared" si="1159"/>
        <v>0.1097694597</v>
      </c>
      <c r="GY239" s="193">
        <f t="shared" si="1159"/>
        <v>0.1053626565</v>
      </c>
      <c r="GZ239" s="193">
        <f t="shared" si="1159"/>
        <v>0.1053626565</v>
      </c>
      <c r="HA239" s="193">
        <f t="shared" si="1159"/>
        <v>0.1053626565</v>
      </c>
      <c r="HB239" s="193">
        <f t="shared" si="1159"/>
        <v>0.1067970227</v>
      </c>
      <c r="HC239" s="193">
        <f t="shared" si="1159"/>
        <v>0.09896652452</v>
      </c>
      <c r="HD239" s="193">
        <f t="shared" si="1159"/>
        <v>0.08282850921</v>
      </c>
      <c r="HE239" s="193">
        <f t="shared" si="1159"/>
        <v>0.05676695179</v>
      </c>
      <c r="HF239" s="193">
        <f t="shared" si="1159"/>
        <v>0.02146514755</v>
      </c>
      <c r="HG239" s="193">
        <f t="shared" si="1159"/>
        <v>0</v>
      </c>
      <c r="HH239" s="193">
        <f t="shared" si="1159"/>
        <v>0</v>
      </c>
      <c r="HI239" s="193">
        <f t="shared" si="1159"/>
        <v>0</v>
      </c>
      <c r="HJ239" s="193">
        <f t="shared" si="1159"/>
        <v>0</v>
      </c>
      <c r="HK239" s="193">
        <f t="shared" si="1159"/>
        <v>0</v>
      </c>
      <c r="HL239" s="193">
        <f t="shared" si="1159"/>
        <v>0</v>
      </c>
      <c r="HM239" s="193">
        <f t="shared" si="1159"/>
        <v>0</v>
      </c>
      <c r="HN239" s="193">
        <f t="shared" si="1159"/>
        <v>0</v>
      </c>
      <c r="HO239" s="193">
        <f t="shared" si="1159"/>
        <v>0</v>
      </c>
      <c r="HP239" s="193">
        <f t="shared" si="1159"/>
        <v>0</v>
      </c>
      <c r="HQ239" s="193">
        <f t="shared" si="1159"/>
        <v>0</v>
      </c>
      <c r="HR239" s="193">
        <f t="shared" si="1159"/>
        <v>0</v>
      </c>
      <c r="HS239" s="193">
        <f t="shared" si="1159"/>
        <v>0</v>
      </c>
      <c r="HT239" s="193">
        <f t="shared" si="1159"/>
        <v>0</v>
      </c>
      <c r="HU239" s="193">
        <f t="shared" si="1159"/>
        <v>0</v>
      </c>
      <c r="HV239" s="193">
        <f t="shared" si="1159"/>
        <v>0</v>
      </c>
      <c r="HW239" s="193">
        <f t="shared" si="1159"/>
        <v>0</v>
      </c>
      <c r="HX239" s="193">
        <f t="shared" si="1159"/>
        <v>0</v>
      </c>
      <c r="HY239" s="193">
        <f t="shared" si="1159"/>
        <v>0</v>
      </c>
      <c r="HZ239" s="193">
        <f t="shared" si="1159"/>
        <v>0</v>
      </c>
      <c r="IA239" s="193">
        <f t="shared" si="1159"/>
        <v>0.03135706158</v>
      </c>
      <c r="IB239" s="193">
        <f t="shared" si="1159"/>
        <v>0.1152909183</v>
      </c>
      <c r="IC239" s="193">
        <f t="shared" si="1159"/>
        <v>0.1813844161</v>
      </c>
      <c r="ID239" s="193">
        <f t="shared" si="1159"/>
        <v>0.2371519478</v>
      </c>
      <c r="IE239" s="193">
        <f t="shared" si="1159"/>
        <v>0.2612251182</v>
      </c>
      <c r="IF239" s="193">
        <f t="shared" si="1159"/>
        <v>0.2749573668</v>
      </c>
      <c r="IG239" s="193">
        <f t="shared" si="1159"/>
        <v>0.2772279784</v>
      </c>
      <c r="IH239" s="193">
        <f t="shared" si="1159"/>
        <v>0.2732217937</v>
      </c>
      <c r="II239" s="193">
        <f t="shared" si="1159"/>
        <v>0.276026123</v>
      </c>
      <c r="IJ239" s="193">
        <f t="shared" si="1159"/>
        <v>0.2612032398</v>
      </c>
      <c r="IK239" s="193">
        <f t="shared" si="1159"/>
        <v>0.2487840673</v>
      </c>
      <c r="IL239" s="193">
        <f t="shared" si="1159"/>
        <v>0.223545104</v>
      </c>
      <c r="IM239" s="193">
        <f t="shared" si="1159"/>
        <v>0.2011104699</v>
      </c>
      <c r="IN239" s="193">
        <f t="shared" si="1159"/>
        <v>0.1714647034</v>
      </c>
      <c r="IO239" s="193">
        <f t="shared" si="23"/>
        <v>3.033950308</v>
      </c>
      <c r="IP239" s="193">
        <f t="shared" si="29"/>
        <v>1.92566188</v>
      </c>
      <c r="IQ239" s="193">
        <f t="shared" ref="IQ239:KK239" si="1160">MAX((MIN(CZ239+IP239,$IO$7))-GT239,0)</f>
        <v>1.785445417</v>
      </c>
      <c r="IR239" s="193">
        <f t="shared" si="1160"/>
        <v>1.660051837</v>
      </c>
      <c r="IS239" s="193">
        <f t="shared" si="1160"/>
        <v>1.545074338</v>
      </c>
      <c r="IT239" s="193">
        <f t="shared" si="1160"/>
        <v>1.432901167</v>
      </c>
      <c r="IU239" s="193">
        <f t="shared" si="1160"/>
        <v>1.323131708</v>
      </c>
      <c r="IV239" s="193">
        <f t="shared" si="1160"/>
        <v>1.217769051</v>
      </c>
      <c r="IW239" s="193">
        <f t="shared" si="1160"/>
        <v>1.112406394</v>
      </c>
      <c r="IX239" s="193">
        <f t="shared" si="1160"/>
        <v>1.007043738</v>
      </c>
      <c r="IY239" s="193">
        <f t="shared" si="1160"/>
        <v>0.9002467152</v>
      </c>
      <c r="IZ239" s="193">
        <f t="shared" si="1160"/>
        <v>0.8012801907</v>
      </c>
      <c r="JA239" s="193">
        <f t="shared" si="1160"/>
        <v>0.7184516815</v>
      </c>
      <c r="JB239" s="193">
        <f t="shared" si="1160"/>
        <v>0.6616847297</v>
      </c>
      <c r="JC239" s="193">
        <f t="shared" si="1160"/>
        <v>0.6402195822</v>
      </c>
      <c r="JD239" s="193">
        <f t="shared" si="1160"/>
        <v>0.6547674257</v>
      </c>
      <c r="JE239" s="193">
        <f t="shared" si="1160"/>
        <v>0.7136547088</v>
      </c>
      <c r="JF239" s="193">
        <f t="shared" si="1160"/>
        <v>0.8239942826</v>
      </c>
      <c r="JG239" s="193">
        <f t="shared" si="1160"/>
        <v>0.9821386679</v>
      </c>
      <c r="JH239" s="193">
        <f t="shared" si="1160"/>
        <v>1.192289949</v>
      </c>
      <c r="JI239" s="193">
        <f t="shared" si="1160"/>
        <v>1.470638909</v>
      </c>
      <c r="JJ239" s="193">
        <f t="shared" si="1160"/>
        <v>1.813685707</v>
      </c>
      <c r="JK239" s="193">
        <f t="shared" si="1160"/>
        <v>2.195971056</v>
      </c>
      <c r="JL239" s="193">
        <f t="shared" si="1160"/>
        <v>2.59501213</v>
      </c>
      <c r="JM239" s="193">
        <f t="shared" si="1160"/>
        <v>3.021011768</v>
      </c>
      <c r="JN239" s="193">
        <f t="shared" si="1160"/>
        <v>3.42864624</v>
      </c>
      <c r="JO239" s="193">
        <f t="shared" si="1160"/>
        <v>3.838680147</v>
      </c>
      <c r="JP239" s="193">
        <f t="shared" si="1160"/>
        <v>4.263856747</v>
      </c>
      <c r="JQ239" s="193">
        <f t="shared" si="1160"/>
        <v>4.686758065</v>
      </c>
      <c r="JR239" s="193">
        <f t="shared" si="1160"/>
        <v>5</v>
      </c>
      <c r="JS239" s="193">
        <f t="shared" si="1160"/>
        <v>5</v>
      </c>
      <c r="JT239" s="193">
        <f t="shared" si="1160"/>
        <v>5</v>
      </c>
      <c r="JU239" s="193">
        <f t="shared" si="1160"/>
        <v>5</v>
      </c>
      <c r="JV239" s="193">
        <f t="shared" si="1160"/>
        <v>5</v>
      </c>
      <c r="JW239" s="193">
        <f t="shared" si="1160"/>
        <v>5</v>
      </c>
      <c r="JX239" s="193">
        <f t="shared" si="1160"/>
        <v>4.968642938</v>
      </c>
      <c r="JY239" s="193">
        <f t="shared" si="1160"/>
        <v>4.85335202</v>
      </c>
      <c r="JZ239" s="193">
        <f t="shared" si="1160"/>
        <v>4.671967604</v>
      </c>
      <c r="KA239" s="193">
        <f t="shared" si="1160"/>
        <v>4.434815656</v>
      </c>
      <c r="KB239" s="193">
        <f t="shared" si="1160"/>
        <v>4.173590538</v>
      </c>
      <c r="KC239" s="193">
        <f t="shared" si="1160"/>
        <v>3.898633171</v>
      </c>
      <c r="KD239" s="193">
        <f t="shared" si="1160"/>
        <v>3.621405193</v>
      </c>
      <c r="KE239" s="193">
        <f t="shared" si="1160"/>
        <v>3.348183399</v>
      </c>
      <c r="KF239" s="193">
        <f t="shared" si="1160"/>
        <v>3.072157276</v>
      </c>
      <c r="KG239" s="193">
        <f t="shared" si="1160"/>
        <v>2.810954036</v>
      </c>
      <c r="KH239" s="193">
        <f t="shared" si="1160"/>
        <v>2.562169969</v>
      </c>
      <c r="KI239" s="193">
        <f t="shared" si="1160"/>
        <v>2.338624865</v>
      </c>
      <c r="KJ239" s="193">
        <f t="shared" si="1160"/>
        <v>2.137514395</v>
      </c>
      <c r="KK239" s="193">
        <f t="shared" si="1160"/>
        <v>1.966049692</v>
      </c>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row>
    <row r="240" ht="14.25" customHeight="1">
      <c r="A240" s="1">
        <v>8.0</v>
      </c>
      <c r="B240" s="1">
        <f t="shared" ref="B240:C240" si="1161">B239+1</f>
        <v>230</v>
      </c>
      <c r="C240" s="267">
        <f t="shared" si="1161"/>
        <v>43695</v>
      </c>
      <c r="D240" s="193">
        <f t="shared" si="15"/>
        <v>9.211420386</v>
      </c>
      <c r="E240" s="193">
        <f>(SUMIFS(Profile!$F$2:$F$17521,Profile!$B$2:$B$17521,$B240,Profile!$C$2:$C$17521,E$8))*$C$6</f>
        <v>0.1490300693</v>
      </c>
      <c r="F240" s="193">
        <f>(SUMIFS(Profile!$F$2:$F$17521,Profile!$B$2:$B$17521,$B240,Profile!$C$2:$C$17521,F$8))*$C$6</f>
        <v>0.1370115153</v>
      </c>
      <c r="G240" s="193">
        <f>(SUMIFS(Profile!$F$2:$F$17521,Profile!$B$2:$B$17521,$B240,Profile!$C$2:$C$17521,G$8))*$C$6</f>
        <v>0.1233904875</v>
      </c>
      <c r="H240" s="193">
        <f>(SUMIFS(Profile!$F$2:$F$17521,Profile!$B$2:$B$17521,$B240,Profile!$C$2:$C$17521,H$8))*$C$6</f>
        <v>0.1149774997</v>
      </c>
      <c r="I240" s="193">
        <f>(SUMIFS(Profile!$F$2:$F$17521,Profile!$B$2:$B$17521,$B240,Profile!$C$2:$C$17521,I$8))*$C$6</f>
        <v>0.1113719335</v>
      </c>
      <c r="J240" s="193">
        <f>(SUMIFS(Profile!$F$2:$F$17521,Profile!$B$2:$B$17521,$B240,Profile!$C$2:$C$17521,J$8))*$C$6</f>
        <v>0.1089682227</v>
      </c>
      <c r="K240" s="193">
        <f>(SUMIFS(Profile!$F$2:$F$17521,Profile!$B$2:$B$17521,$B240,Profile!$C$2:$C$17521,K$8))*$C$6</f>
        <v>0.1053626565</v>
      </c>
      <c r="L240" s="193">
        <f>(SUMIFS(Profile!$F$2:$F$17521,Profile!$B$2:$B$17521,$B240,Profile!$C$2:$C$17521,L$8))*$C$6</f>
        <v>0.105763275</v>
      </c>
      <c r="M240" s="193">
        <f>(SUMIFS(Profile!$F$2:$F$17521,Profile!$B$2:$B$17521,$B240,Profile!$C$2:$C$17521,M$8))*$C$6</f>
        <v>0.1045614196</v>
      </c>
      <c r="N240" s="193">
        <f>(SUMIFS(Profile!$F$2:$F$17521,Profile!$B$2:$B$17521,$B240,Profile!$C$2:$C$17521,N$8))*$C$6</f>
        <v>0.1065645119</v>
      </c>
      <c r="O240" s="193">
        <f>(SUMIFS(Profile!$F$2:$F$17521,Profile!$B$2:$B$17521,$B240,Profile!$C$2:$C$17521,O$8))*$C$6</f>
        <v>0.1097694597</v>
      </c>
      <c r="P240" s="193">
        <f>(SUMIFS(Profile!$F$2:$F$17521,Profile!$B$2:$B$17521,$B240,Profile!$C$2:$C$17521,P$8))*$C$6</f>
        <v>0.1149774997</v>
      </c>
      <c r="Q240" s="193">
        <f>(SUMIFS(Profile!$F$2:$F$17521,Profile!$B$2:$B$17521,$B240,Profile!$C$2:$C$17521,Q$8))*$C$6</f>
        <v>0.1281979091</v>
      </c>
      <c r="R240" s="193">
        <f>(SUMIFS(Profile!$F$2:$F$17521,Profile!$B$2:$B$17521,$B240,Profile!$C$2:$C$17521,R$8))*$C$6</f>
        <v>0.1478282139</v>
      </c>
      <c r="S240" s="193">
        <f>(SUMIFS(Profile!$F$2:$F$17521,Profile!$B$2:$B$17521,$B240,Profile!$C$2:$C$17521,S$8))*$C$6</f>
        <v>0.1658560449</v>
      </c>
      <c r="T240" s="193">
        <f>(SUMIFS(Profile!$F$2:$F$17521,Profile!$B$2:$B$17521,$B240,Profile!$C$2:$C$17521,T$8))*$C$6</f>
        <v>0.1850857312</v>
      </c>
      <c r="U240" s="193">
        <f>(SUMIFS(Profile!$F$2:$F$17521,Profile!$B$2:$B$17521,$B240,Profile!$C$2:$C$17521,U$8))*$C$6</f>
        <v>0.1951011929</v>
      </c>
      <c r="V240" s="193">
        <f>(SUMIFS(Profile!$F$2:$F$17521,Profile!$B$2:$B$17521,$B240,Profile!$C$2:$C$17521,V$8))*$C$6</f>
        <v>0.2111259315</v>
      </c>
      <c r="W240" s="193">
        <f>(SUMIFS(Profile!$F$2:$F$17521,Profile!$B$2:$B$17521,$B240,Profile!$C$2:$C$17521,W$8))*$C$6</f>
        <v>0.2111259315</v>
      </c>
      <c r="X240" s="193">
        <f>(SUMIFS(Profile!$F$2:$F$17521,Profile!$B$2:$B$17521,$B240,Profile!$C$2:$C$17521,X$8))*$C$6</f>
        <v>0.2123277869</v>
      </c>
      <c r="Y240" s="193">
        <f>(SUMIFS(Profile!$F$2:$F$17521,Profile!$B$2:$B$17521,$B240,Profile!$C$2:$C$17521,Y$8))*$C$6</f>
        <v>0.2095234577</v>
      </c>
      <c r="Z240" s="193">
        <f>(SUMIFS(Profile!$F$2:$F$17521,Profile!$B$2:$B$17521,$B240,Profile!$C$2:$C$17521,Z$8))*$C$6</f>
        <v>0.2131290239</v>
      </c>
      <c r="AA240" s="193">
        <f>(SUMIFS(Profile!$F$2:$F$17521,Profile!$B$2:$B$17521,$B240,Profile!$C$2:$C$17521,AA$8))*$C$6</f>
        <v>0.2063185099</v>
      </c>
      <c r="AB240" s="193">
        <f>(SUMIFS(Profile!$F$2:$F$17521,Profile!$B$2:$B$17521,$B240,Profile!$C$2:$C$17521,AB$8))*$C$6</f>
        <v>0.2079209838</v>
      </c>
      <c r="AC240" s="193">
        <f>(SUMIFS(Profile!$F$2:$F$17521,Profile!$B$2:$B$17521,$B240,Profile!$C$2:$C$17521,AC$8))*$C$6</f>
        <v>0.2083216023</v>
      </c>
      <c r="AD240" s="193">
        <f>(SUMIFS(Profile!$F$2:$F$17521,Profile!$B$2:$B$17521,$B240,Profile!$C$2:$C$17521,AD$8))*$C$6</f>
        <v>0.2059178915</v>
      </c>
      <c r="AE240" s="193">
        <f>(SUMIFS(Profile!$F$2:$F$17521,Profile!$B$2:$B$17521,$B240,Profile!$C$2:$C$17521,AE$8))*$C$6</f>
        <v>0.2075203653</v>
      </c>
      <c r="AF240" s="193">
        <f>(SUMIFS(Profile!$F$2:$F$17521,Profile!$B$2:$B$17521,$B240,Profile!$C$2:$C$17521,AF$8))*$C$6</f>
        <v>0.194299956</v>
      </c>
      <c r="AG240" s="193">
        <f>(SUMIFS(Profile!$F$2:$F$17521,Profile!$B$2:$B$17521,$B240,Profile!$C$2:$C$17521,AG$8))*$C$6</f>
        <v>0.1922968636</v>
      </c>
      <c r="AH240" s="193">
        <f>(SUMIFS(Profile!$F$2:$F$17521,Profile!$B$2:$B$17521,$B240,Profile!$C$2:$C$17521,AH$8))*$C$6</f>
        <v>0.1858869682</v>
      </c>
      <c r="AI240" s="193">
        <f>(SUMIFS(Profile!$F$2:$F$17521,Profile!$B$2:$B$17521,$B240,Profile!$C$2:$C$17521,AI$8))*$C$6</f>
        <v>0.1906943898</v>
      </c>
      <c r="AJ240" s="193">
        <f>(SUMIFS(Profile!$F$2:$F$17521,Profile!$B$2:$B$17521,$B240,Profile!$C$2:$C$17521,AJ$8))*$C$6</f>
        <v>0.2027129437</v>
      </c>
      <c r="AK240" s="193">
        <f>(SUMIFS(Profile!$F$2:$F$17521,Profile!$B$2:$B$17521,$B240,Profile!$C$2:$C$17521,AK$8))*$C$6</f>
        <v>0.2091228392</v>
      </c>
      <c r="AL240" s="193">
        <f>(SUMIFS(Profile!$F$2:$F$17521,Profile!$B$2:$B$17521,$B240,Profile!$C$2:$C$17521,AL$8))*$C$6</f>
        <v>0.2263494332</v>
      </c>
      <c r="AM240" s="193">
        <f>(SUMIFS(Profile!$F$2:$F$17521,Profile!$B$2:$B$17521,$B240,Profile!$C$2:$C$17521,AM$8))*$C$6</f>
        <v>0.2507871596</v>
      </c>
      <c r="AN240" s="193">
        <f>(SUMIFS(Profile!$F$2:$F$17521,Profile!$B$2:$B$17521,$B240,Profile!$C$2:$C$17521,AN$8))*$C$6</f>
        <v>0.257998292</v>
      </c>
      <c r="AO240" s="193">
        <f>(SUMIFS(Profile!$F$2:$F$17521,Profile!$B$2:$B$17521,$B240,Profile!$C$2:$C$17521,AO$8))*$C$6</f>
        <v>0.2692156091</v>
      </c>
      <c r="AP240" s="193">
        <f>(SUMIFS(Profile!$F$2:$F$17521,Profile!$B$2:$B$17521,$B240,Profile!$C$2:$C$17521,AP$8))*$C$6</f>
        <v>0.276026123</v>
      </c>
      <c r="AQ240" s="193">
        <f>(SUMIFS(Profile!$F$2:$F$17521,Profile!$B$2:$B$17521,$B240,Profile!$C$2:$C$17521,AQ$8))*$C$6</f>
        <v>0.2692156091</v>
      </c>
      <c r="AR240" s="193">
        <f>(SUMIFS(Profile!$F$2:$F$17521,Profile!$B$2:$B$17521,$B240,Profile!$C$2:$C$17521,AR$8))*$C$6</f>
        <v>0.2608026213</v>
      </c>
      <c r="AS240" s="193">
        <f>(SUMIFS(Profile!$F$2:$F$17521,Profile!$B$2:$B$17521,$B240,Profile!$C$2:$C$17521,AS$8))*$C$6</f>
        <v>0.2676131352</v>
      </c>
      <c r="AT240" s="193">
        <f>(SUMIFS(Profile!$F$2:$F$17521,Profile!$B$2:$B$17521,$B240,Profile!$C$2:$C$17521,AT$8))*$C$6</f>
        <v>0.270016846</v>
      </c>
      <c r="AU240" s="193">
        <f>(SUMIFS(Profile!$F$2:$F$17521,Profile!$B$2:$B$17521,$B240,Profile!$C$2:$C$17521,AU$8))*$C$6</f>
        <v>0.2724205568</v>
      </c>
      <c r="AV240" s="193">
        <f>(SUMIFS(Profile!$F$2:$F$17521,Profile!$B$2:$B$17521,$B240,Profile!$C$2:$C$17521,AV$8))*$C$6</f>
        <v>0.2644081875</v>
      </c>
      <c r="AW240" s="193">
        <f>(SUMIFS(Profile!$F$2:$F$17521,Profile!$B$2:$B$17521,$B240,Profile!$C$2:$C$17521,AW$8))*$C$6</f>
        <v>0.2507871596</v>
      </c>
      <c r="AX240" s="193">
        <f>(SUMIFS(Profile!$F$2:$F$17521,Profile!$B$2:$B$17521,$B240,Profile!$C$2:$C$17521,AX$8))*$C$6</f>
        <v>0.2247469594</v>
      </c>
      <c r="AY240" s="193">
        <f>(SUMIFS(Profile!$F$2:$F$17521,Profile!$B$2:$B$17521,$B240,Profile!$C$2:$C$17521,AY$8))*$C$6</f>
        <v>0.1987067591</v>
      </c>
      <c r="AZ240" s="193">
        <f>(SUMIFS(Profile!$F$2:$F$17521,Profile!$B$2:$B$17521,$B240,Profile!$C$2:$C$17521,AZ$8))*$C$6</f>
        <v>0.170262848</v>
      </c>
      <c r="BA240" s="193">
        <f t="shared" si="16"/>
        <v>10.06956214</v>
      </c>
      <c r="BB240" s="193">
        <f>(SUMIFS(Profile!$E$2:$E$17521,Profile!$B$2:$B$17521,$B240,Profile!$C$2:$C$17521,BB$8))*$C$9</f>
        <v>0</v>
      </c>
      <c r="BC240" s="193">
        <f>(SUMIFS(Profile!$E$2:$E$17521,Profile!$B$2:$B$17521,$B240,Profile!$C$2:$C$17521,BC$8))*$C$9</f>
        <v>0</v>
      </c>
      <c r="BD240" s="193">
        <f>(SUMIFS(Profile!$E$2:$E$17521,Profile!$B$2:$B$17521,$B240,Profile!$C$2:$C$17521,BD$8))*$C$9</f>
        <v>0</v>
      </c>
      <c r="BE240" s="193">
        <f>(SUMIFS(Profile!$E$2:$E$17521,Profile!$B$2:$B$17521,$B240,Profile!$C$2:$C$17521,BE$8))*$C$9</f>
        <v>0</v>
      </c>
      <c r="BF240" s="193">
        <f>(SUMIFS(Profile!$E$2:$E$17521,Profile!$B$2:$B$17521,$B240,Profile!$C$2:$C$17521,BF$8))*$C$9</f>
        <v>0</v>
      </c>
      <c r="BG240" s="193">
        <f>(SUMIFS(Profile!$E$2:$E$17521,Profile!$B$2:$B$17521,$B240,Profile!$C$2:$C$17521,BG$8))*$C$9</f>
        <v>0</v>
      </c>
      <c r="BH240" s="193">
        <f>(SUMIFS(Profile!$E$2:$E$17521,Profile!$B$2:$B$17521,$B240,Profile!$C$2:$C$17521,BH$8))*$C$9</f>
        <v>0</v>
      </c>
      <c r="BI240" s="193">
        <f>(SUMIFS(Profile!$E$2:$E$17521,Profile!$B$2:$B$17521,$B240,Profile!$C$2:$C$17521,BI$8))*$C$9</f>
        <v>0</v>
      </c>
      <c r="BJ240" s="193">
        <f>(SUMIFS(Profile!$E$2:$E$17521,Profile!$B$2:$B$17521,$B240,Profile!$C$2:$C$17521,BJ$8))*$C$9</f>
        <v>0</v>
      </c>
      <c r="BK240" s="193">
        <f>(SUMIFS(Profile!$E$2:$E$17521,Profile!$B$2:$B$17521,$B240,Profile!$C$2:$C$17521,BK$8))*$C$9</f>
        <v>0.0001895753892</v>
      </c>
      <c r="BL240" s="193">
        <f>(SUMIFS(Profile!$E$2:$E$17521,Profile!$B$2:$B$17521,$B240,Profile!$C$2:$C$17521,BL$8))*$C$9</f>
        <v>0.008341175383</v>
      </c>
      <c r="BM240" s="193">
        <f>(SUMIFS(Profile!$E$2:$E$17521,Profile!$B$2:$B$17521,$B240,Profile!$C$2:$C$17521,BM$8))*$C$9</f>
        <v>0.02860201714</v>
      </c>
      <c r="BN240" s="193">
        <f>(SUMIFS(Profile!$E$2:$E$17521,Profile!$B$2:$B$17521,$B240,Profile!$C$2:$C$17521,BN$8))*$C$9</f>
        <v>0.06056556037</v>
      </c>
      <c r="BO240" s="193">
        <f>(SUMIFS(Profile!$E$2:$E$17521,Profile!$B$2:$B$17521,$B240,Profile!$C$2:$C$17521,BO$8))*$C$9</f>
        <v>0.114800514</v>
      </c>
      <c r="BP240" s="193">
        <f>(SUMIFS(Profile!$E$2:$E$17521,Profile!$B$2:$B$17521,$B240,Profile!$C$2:$C$17521,BP$8))*$C$9</f>
        <v>0.1626311273</v>
      </c>
      <c r="BQ240" s="193">
        <f>(SUMIFS(Profile!$E$2:$E$17521,Profile!$B$2:$B$17521,$B240,Profile!$C$2:$C$17521,BQ$8))*$C$9</f>
        <v>0.2333648922</v>
      </c>
      <c r="BR240" s="193">
        <f>(SUMIFS(Profile!$E$2:$E$17521,Profile!$B$2:$B$17521,$B240,Profile!$C$2:$C$17521,BR$8))*$C$9</f>
        <v>0.2984680131</v>
      </c>
      <c r="BS240" s="193">
        <f>(SUMIFS(Profile!$E$2:$E$17521,Profile!$B$2:$B$17521,$B240,Profile!$C$2:$C$17521,BS$8))*$C$9</f>
        <v>0.3629591098</v>
      </c>
      <c r="BT240" s="193">
        <f>(SUMIFS(Profile!$E$2:$E$17521,Profile!$B$2:$B$17521,$B240,Profile!$C$2:$C$17521,BT$8))*$C$9</f>
        <v>0.4306281099</v>
      </c>
      <c r="BU240" s="193">
        <f>(SUMIFS(Profile!$E$2:$E$17521,Profile!$B$2:$B$17521,$B240,Profile!$C$2:$C$17521,BU$8))*$C$9</f>
        <v>0.5042698401</v>
      </c>
      <c r="BV240" s="193">
        <f>(SUMIFS(Profile!$E$2:$E$17521,Profile!$B$2:$B$17521,$B240,Profile!$C$2:$C$17521,BV$8))*$C$9</f>
        <v>0.5400945812</v>
      </c>
      <c r="BW240" s="193">
        <f>(SUMIFS(Profile!$E$2:$E$17521,Profile!$B$2:$B$17521,$B240,Profile!$C$2:$C$17521,BW$8))*$C$9</f>
        <v>0.5756804046</v>
      </c>
      <c r="BX240" s="193">
        <f>(SUMIFS(Profile!$E$2:$E$17521,Profile!$B$2:$B$17521,$B240,Profile!$C$2:$C$17521,BX$8))*$C$9</f>
        <v>0.5941364972</v>
      </c>
      <c r="BY240" s="193">
        <f>(SUMIFS(Profile!$E$2:$E$17521,Profile!$B$2:$B$17521,$B240,Profile!$C$2:$C$17521,BY$8))*$C$9</f>
        <v>0.6045904592</v>
      </c>
      <c r="BZ240" s="193">
        <f>(SUMIFS(Profile!$E$2:$E$17521,Profile!$B$2:$B$17521,$B240,Profile!$C$2:$C$17521,BZ$8))*$C$9</f>
        <v>0.6224048135</v>
      </c>
      <c r="CA240" s="193">
        <f>(SUMIFS(Profile!$E$2:$E$17521,Profile!$B$2:$B$17521,$B240,Profile!$C$2:$C$17521,CA$8))*$C$9</f>
        <v>0.6572303419</v>
      </c>
      <c r="CB240" s="193">
        <f>(SUMIFS(Profile!$E$2:$E$17521,Profile!$B$2:$B$17521,$B240,Profile!$C$2:$C$17521,CB$8))*$C$9</f>
        <v>0.6581099692</v>
      </c>
      <c r="CC240" s="193">
        <f>(SUMIFS(Profile!$E$2:$E$17521,Profile!$B$2:$B$17521,$B240,Profile!$C$2:$C$17521,CC$8))*$C$9</f>
        <v>0.6499644745</v>
      </c>
      <c r="CD240" s="193">
        <f>(SUMIFS(Profile!$E$2:$E$17521,Profile!$B$2:$B$17521,$B240,Profile!$C$2:$C$17521,CD$8))*$C$9</f>
        <v>0.6398073348</v>
      </c>
      <c r="CE240" s="193">
        <f>(SUMIFS(Profile!$E$2:$E$17521,Profile!$B$2:$B$17521,$B240,Profile!$C$2:$C$17521,CE$8))*$C$9</f>
        <v>0.5817873603</v>
      </c>
      <c r="CF240" s="193">
        <f>(SUMIFS(Profile!$E$2:$E$17521,Profile!$B$2:$B$17521,$B240,Profile!$C$2:$C$17521,CF$8))*$C$9</f>
        <v>0.4575496447</v>
      </c>
      <c r="CG240" s="193">
        <f>(SUMIFS(Profile!$E$2:$E$17521,Profile!$B$2:$B$17521,$B240,Profile!$C$2:$C$17521,CG$8))*$C$9</f>
        <v>0.3771079694</v>
      </c>
      <c r="CH240" s="193">
        <f>(SUMIFS(Profile!$E$2:$E$17521,Profile!$B$2:$B$17521,$B240,Profile!$C$2:$C$17521,CH$8))*$C$9</f>
        <v>0.3168167658</v>
      </c>
      <c r="CI240" s="193">
        <f>(SUMIFS(Profile!$E$2:$E$17521,Profile!$B$2:$B$17521,$B240,Profile!$C$2:$C$17521,CI$8))*$C$9</f>
        <v>0.236745965</v>
      </c>
      <c r="CJ240" s="193">
        <f>(SUMIFS(Profile!$E$2:$E$17521,Profile!$B$2:$B$17521,$B240,Profile!$C$2:$C$17521,CJ$8))*$C$9</f>
        <v>0.1611133576</v>
      </c>
      <c r="CK240" s="193">
        <f>(SUMIFS(Profile!$E$2:$E$17521,Profile!$B$2:$B$17521,$B240,Profile!$C$2:$C$17521,CK$8))*$C$9</f>
        <v>0.1012375781</v>
      </c>
      <c r="CL240" s="193">
        <f>(SUMIFS(Profile!$E$2:$E$17521,Profile!$B$2:$B$17521,$B240,Profile!$C$2:$C$17521,CL$8))*$C$9</f>
        <v>0.06114419602</v>
      </c>
      <c r="CM240" s="193">
        <f>(SUMIFS(Profile!$E$2:$E$17521,Profile!$B$2:$B$17521,$B240,Profile!$C$2:$C$17521,CM$8))*$C$9</f>
        <v>0.02451141376</v>
      </c>
      <c r="CN240" s="193">
        <f>(SUMIFS(Profile!$E$2:$E$17521,Profile!$B$2:$B$17521,$B240,Profile!$C$2:$C$17521,CN$8))*$C$9</f>
        <v>0.00458910984</v>
      </c>
      <c r="CO240" s="193">
        <f>(SUMIFS(Profile!$E$2:$E$17521,Profile!$B$2:$B$17521,$B240,Profile!$C$2:$C$17521,CO$8))*$C$9</f>
        <v>0.0001199724825</v>
      </c>
      <c r="CP240" s="193">
        <f>(SUMIFS(Profile!$E$2:$E$17521,Profile!$B$2:$B$17521,$B240,Profile!$C$2:$C$17521,CP$8))*$C$9</f>
        <v>0</v>
      </c>
      <c r="CQ240" s="193">
        <f>(SUMIFS(Profile!$E$2:$E$17521,Profile!$B$2:$B$17521,$B240,Profile!$C$2:$C$17521,CQ$8))*$C$9</f>
        <v>0</v>
      </c>
      <c r="CR240" s="193">
        <f>(SUMIFS(Profile!$E$2:$E$17521,Profile!$B$2:$B$17521,$B240,Profile!$C$2:$C$17521,CR$8))*$C$9</f>
        <v>0</v>
      </c>
      <c r="CS240" s="193">
        <f>(SUMIFS(Profile!$E$2:$E$17521,Profile!$B$2:$B$17521,$B240,Profile!$C$2:$C$17521,CS$8))*$C$9</f>
        <v>0</v>
      </c>
      <c r="CT240" s="193">
        <f>(SUMIFS(Profile!$E$2:$E$17521,Profile!$B$2:$B$17521,$B240,Profile!$C$2:$C$17521,CT$8))*$C$9</f>
        <v>0</v>
      </c>
      <c r="CU240" s="193">
        <f>(SUMIFS(Profile!$E$2:$E$17521,Profile!$B$2:$B$17521,$B240,Profile!$C$2:$C$17521,CU$8))*$C$9</f>
        <v>0</v>
      </c>
      <c r="CV240" s="193">
        <f>(SUMIFS(Profile!$E$2:$E$17521,Profile!$B$2:$B$17521,$B240,Profile!$C$2:$C$17521,CV$8))*$C$9</f>
        <v>0</v>
      </c>
      <c r="CW240" s="193">
        <f>(SUMIFS(Profile!$E$2:$E$17521,Profile!$B$2:$B$17521,$B240,Profile!$C$2:$C$17521,CW$8))*$C$9</f>
        <v>0</v>
      </c>
      <c r="CX240" s="193">
        <f t="shared" si="17"/>
        <v>5.466934744</v>
      </c>
      <c r="CY240" s="193">
        <f t="shared" ref="CY240:ET240" si="1162">MAX(BB240-E240,0)</f>
        <v>0</v>
      </c>
      <c r="CZ240" s="193">
        <f t="shared" si="1162"/>
        <v>0</v>
      </c>
      <c r="DA240" s="193">
        <f t="shared" si="1162"/>
        <v>0</v>
      </c>
      <c r="DB240" s="193">
        <f t="shared" si="1162"/>
        <v>0</v>
      </c>
      <c r="DC240" s="193">
        <f t="shared" si="1162"/>
        <v>0</v>
      </c>
      <c r="DD240" s="193">
        <f t="shared" si="1162"/>
        <v>0</v>
      </c>
      <c r="DE240" s="193">
        <f t="shared" si="1162"/>
        <v>0</v>
      </c>
      <c r="DF240" s="193">
        <f t="shared" si="1162"/>
        <v>0</v>
      </c>
      <c r="DG240" s="193">
        <f t="shared" si="1162"/>
        <v>0</v>
      </c>
      <c r="DH240" s="193">
        <f t="shared" si="1162"/>
        <v>0</v>
      </c>
      <c r="DI240" s="193">
        <f t="shared" si="1162"/>
        <v>0</v>
      </c>
      <c r="DJ240" s="193">
        <f t="shared" si="1162"/>
        <v>0</v>
      </c>
      <c r="DK240" s="193">
        <f t="shared" si="1162"/>
        <v>0</v>
      </c>
      <c r="DL240" s="193">
        <f t="shared" si="1162"/>
        <v>0</v>
      </c>
      <c r="DM240" s="193">
        <f t="shared" si="1162"/>
        <v>0</v>
      </c>
      <c r="DN240" s="193">
        <f t="shared" si="1162"/>
        <v>0.04827916092</v>
      </c>
      <c r="DO240" s="193">
        <f t="shared" si="1162"/>
        <v>0.1033668202</v>
      </c>
      <c r="DP240" s="193">
        <f t="shared" si="1162"/>
        <v>0.1518331783</v>
      </c>
      <c r="DQ240" s="193">
        <f t="shared" si="1162"/>
        <v>0.2195021784</v>
      </c>
      <c r="DR240" s="193">
        <f t="shared" si="1162"/>
        <v>0.2919420531</v>
      </c>
      <c r="DS240" s="193">
        <f t="shared" si="1162"/>
        <v>0.3305711236</v>
      </c>
      <c r="DT240" s="193">
        <f t="shared" si="1162"/>
        <v>0.3625513807</v>
      </c>
      <c r="DU240" s="193">
        <f t="shared" si="1162"/>
        <v>0.3878179873</v>
      </c>
      <c r="DV240" s="193">
        <f t="shared" si="1162"/>
        <v>0.3966694754</v>
      </c>
      <c r="DW240" s="193">
        <f t="shared" si="1162"/>
        <v>0.4140832112</v>
      </c>
      <c r="DX240" s="193">
        <f t="shared" si="1162"/>
        <v>0.4513124504</v>
      </c>
      <c r="DY240" s="193">
        <f t="shared" si="1162"/>
        <v>0.4505896038</v>
      </c>
      <c r="DZ240" s="193">
        <f t="shared" si="1162"/>
        <v>0.4556645186</v>
      </c>
      <c r="EA240" s="193">
        <f t="shared" si="1162"/>
        <v>0.4475104712</v>
      </c>
      <c r="EB240" s="193">
        <f t="shared" si="1162"/>
        <v>0.3959003921</v>
      </c>
      <c r="EC240" s="193">
        <f t="shared" si="1162"/>
        <v>0.266855255</v>
      </c>
      <c r="ED240" s="193">
        <f t="shared" si="1162"/>
        <v>0.1743950256</v>
      </c>
      <c r="EE240" s="193">
        <f t="shared" si="1162"/>
        <v>0.1076939266</v>
      </c>
      <c r="EF240" s="193">
        <f t="shared" si="1162"/>
        <v>0.01039653181</v>
      </c>
      <c r="EG240" s="193">
        <f t="shared" si="1162"/>
        <v>0</v>
      </c>
      <c r="EH240" s="193">
        <f t="shared" si="1162"/>
        <v>0</v>
      </c>
      <c r="EI240" s="193">
        <f t="shared" si="1162"/>
        <v>0</v>
      </c>
      <c r="EJ240" s="193">
        <f t="shared" si="1162"/>
        <v>0</v>
      </c>
      <c r="EK240" s="193">
        <f t="shared" si="1162"/>
        <v>0</v>
      </c>
      <c r="EL240" s="193">
        <f t="shared" si="1162"/>
        <v>0</v>
      </c>
      <c r="EM240" s="193">
        <f t="shared" si="1162"/>
        <v>0</v>
      </c>
      <c r="EN240" s="193">
        <f t="shared" si="1162"/>
        <v>0</v>
      </c>
      <c r="EO240" s="193">
        <f t="shared" si="1162"/>
        <v>0</v>
      </c>
      <c r="EP240" s="193">
        <f t="shared" si="1162"/>
        <v>0</v>
      </c>
      <c r="EQ240" s="193">
        <f t="shared" si="1162"/>
        <v>0</v>
      </c>
      <c r="ER240" s="193">
        <f t="shared" si="1162"/>
        <v>0</v>
      </c>
      <c r="ES240" s="193">
        <f t="shared" si="1162"/>
        <v>0</v>
      </c>
      <c r="ET240" s="193">
        <f t="shared" si="1162"/>
        <v>0</v>
      </c>
      <c r="EU240" s="193">
        <f t="shared" si="19"/>
        <v>4.602627399</v>
      </c>
      <c r="EV240" s="193">
        <f t="shared" ref="EV240:GQ240" si="1163">BB240-CY240</f>
        <v>0</v>
      </c>
      <c r="EW240" s="193">
        <f t="shared" si="1163"/>
        <v>0</v>
      </c>
      <c r="EX240" s="193">
        <f t="shared" si="1163"/>
        <v>0</v>
      </c>
      <c r="EY240" s="193">
        <f t="shared" si="1163"/>
        <v>0</v>
      </c>
      <c r="EZ240" s="193">
        <f t="shared" si="1163"/>
        <v>0</v>
      </c>
      <c r="FA240" s="193">
        <f t="shared" si="1163"/>
        <v>0</v>
      </c>
      <c r="FB240" s="193">
        <f t="shared" si="1163"/>
        <v>0</v>
      </c>
      <c r="FC240" s="193">
        <f t="shared" si="1163"/>
        <v>0</v>
      </c>
      <c r="FD240" s="193">
        <f t="shared" si="1163"/>
        <v>0</v>
      </c>
      <c r="FE240" s="193">
        <f t="shared" si="1163"/>
        <v>0.0001895753892</v>
      </c>
      <c r="FF240" s="193">
        <f t="shared" si="1163"/>
        <v>0.008341175383</v>
      </c>
      <c r="FG240" s="193">
        <f t="shared" si="1163"/>
        <v>0.02860201714</v>
      </c>
      <c r="FH240" s="193">
        <f t="shared" si="1163"/>
        <v>0.06056556037</v>
      </c>
      <c r="FI240" s="193">
        <f t="shared" si="1163"/>
        <v>0.114800514</v>
      </c>
      <c r="FJ240" s="193">
        <f t="shared" si="1163"/>
        <v>0.1626311273</v>
      </c>
      <c r="FK240" s="193">
        <f t="shared" si="1163"/>
        <v>0.1850857312</v>
      </c>
      <c r="FL240" s="193">
        <f t="shared" si="1163"/>
        <v>0.1951011929</v>
      </c>
      <c r="FM240" s="193">
        <f t="shared" si="1163"/>
        <v>0.2111259315</v>
      </c>
      <c r="FN240" s="193">
        <f t="shared" si="1163"/>
        <v>0.2111259315</v>
      </c>
      <c r="FO240" s="193">
        <f t="shared" si="1163"/>
        <v>0.2123277869</v>
      </c>
      <c r="FP240" s="193">
        <f t="shared" si="1163"/>
        <v>0.2095234577</v>
      </c>
      <c r="FQ240" s="193">
        <f t="shared" si="1163"/>
        <v>0.2131290239</v>
      </c>
      <c r="FR240" s="193">
        <f t="shared" si="1163"/>
        <v>0.2063185099</v>
      </c>
      <c r="FS240" s="193">
        <f t="shared" si="1163"/>
        <v>0.2079209838</v>
      </c>
      <c r="FT240" s="193">
        <f t="shared" si="1163"/>
        <v>0.2083216023</v>
      </c>
      <c r="FU240" s="193">
        <f t="shared" si="1163"/>
        <v>0.2059178915</v>
      </c>
      <c r="FV240" s="193">
        <f t="shared" si="1163"/>
        <v>0.2075203653</v>
      </c>
      <c r="FW240" s="193">
        <f t="shared" si="1163"/>
        <v>0.194299956</v>
      </c>
      <c r="FX240" s="193">
        <f t="shared" si="1163"/>
        <v>0.1922968636</v>
      </c>
      <c r="FY240" s="193">
        <f t="shared" si="1163"/>
        <v>0.1858869682</v>
      </c>
      <c r="FZ240" s="193">
        <f t="shared" si="1163"/>
        <v>0.1906943898</v>
      </c>
      <c r="GA240" s="193">
        <f t="shared" si="1163"/>
        <v>0.2027129437</v>
      </c>
      <c r="GB240" s="193">
        <f t="shared" si="1163"/>
        <v>0.2091228392</v>
      </c>
      <c r="GC240" s="193">
        <f t="shared" si="1163"/>
        <v>0.2263494332</v>
      </c>
      <c r="GD240" s="193">
        <f t="shared" si="1163"/>
        <v>0.1611133576</v>
      </c>
      <c r="GE240" s="193">
        <f t="shared" si="1163"/>
        <v>0.1012375781</v>
      </c>
      <c r="GF240" s="193">
        <f t="shared" si="1163"/>
        <v>0.06114419602</v>
      </c>
      <c r="GG240" s="193">
        <f t="shared" si="1163"/>
        <v>0.02451141376</v>
      </c>
      <c r="GH240" s="193">
        <f t="shared" si="1163"/>
        <v>0.00458910984</v>
      </c>
      <c r="GI240" s="193">
        <f t="shared" si="1163"/>
        <v>0.0001199724825</v>
      </c>
      <c r="GJ240" s="193">
        <f t="shared" si="1163"/>
        <v>0</v>
      </c>
      <c r="GK240" s="193">
        <f t="shared" si="1163"/>
        <v>0</v>
      </c>
      <c r="GL240" s="193">
        <f t="shared" si="1163"/>
        <v>0</v>
      </c>
      <c r="GM240" s="193">
        <f t="shared" si="1163"/>
        <v>0</v>
      </c>
      <c r="GN240" s="193">
        <f t="shared" si="1163"/>
        <v>0</v>
      </c>
      <c r="GO240" s="193">
        <f t="shared" si="1163"/>
        <v>0</v>
      </c>
      <c r="GP240" s="193">
        <f t="shared" si="1163"/>
        <v>0</v>
      </c>
      <c r="GQ240" s="193">
        <f t="shared" si="1163"/>
        <v>0</v>
      </c>
      <c r="GR240" s="193">
        <f t="shared" si="21"/>
        <v>4.608792987</v>
      </c>
      <c r="GS240" s="193">
        <f t="shared" ref="GS240:IN240" si="1164">E240-EV240</f>
        <v>0.1490300693</v>
      </c>
      <c r="GT240" s="193">
        <f t="shared" si="1164"/>
        <v>0.1370115153</v>
      </c>
      <c r="GU240" s="193">
        <f t="shared" si="1164"/>
        <v>0.1233904875</v>
      </c>
      <c r="GV240" s="193">
        <f t="shared" si="1164"/>
        <v>0.1149774997</v>
      </c>
      <c r="GW240" s="193">
        <f t="shared" si="1164"/>
        <v>0.1113719335</v>
      </c>
      <c r="GX240" s="193">
        <f t="shared" si="1164"/>
        <v>0.1089682227</v>
      </c>
      <c r="GY240" s="193">
        <f t="shared" si="1164"/>
        <v>0.1053626565</v>
      </c>
      <c r="GZ240" s="193">
        <f t="shared" si="1164"/>
        <v>0.105763275</v>
      </c>
      <c r="HA240" s="193">
        <f t="shared" si="1164"/>
        <v>0.1045614196</v>
      </c>
      <c r="HB240" s="193">
        <f t="shared" si="1164"/>
        <v>0.1063749365</v>
      </c>
      <c r="HC240" s="193">
        <f t="shared" si="1164"/>
        <v>0.1014282843</v>
      </c>
      <c r="HD240" s="193">
        <f t="shared" si="1164"/>
        <v>0.08637548257</v>
      </c>
      <c r="HE240" s="193">
        <f t="shared" si="1164"/>
        <v>0.06763234872</v>
      </c>
      <c r="HF240" s="193">
        <f t="shared" si="1164"/>
        <v>0.03302769989</v>
      </c>
      <c r="HG240" s="193">
        <f t="shared" si="1164"/>
        <v>0.003224917615</v>
      </c>
      <c r="HH240" s="193">
        <f t="shared" si="1164"/>
        <v>0</v>
      </c>
      <c r="HI240" s="193">
        <f t="shared" si="1164"/>
        <v>0</v>
      </c>
      <c r="HJ240" s="193">
        <f t="shared" si="1164"/>
        <v>0</v>
      </c>
      <c r="HK240" s="193">
        <f t="shared" si="1164"/>
        <v>0</v>
      </c>
      <c r="HL240" s="193">
        <f t="shared" si="1164"/>
        <v>0</v>
      </c>
      <c r="HM240" s="193">
        <f t="shared" si="1164"/>
        <v>0</v>
      </c>
      <c r="HN240" s="193">
        <f t="shared" si="1164"/>
        <v>0</v>
      </c>
      <c r="HO240" s="193">
        <f t="shared" si="1164"/>
        <v>0</v>
      </c>
      <c r="HP240" s="193">
        <f t="shared" si="1164"/>
        <v>0</v>
      </c>
      <c r="HQ240" s="193">
        <f t="shared" si="1164"/>
        <v>0</v>
      </c>
      <c r="HR240" s="193">
        <f t="shared" si="1164"/>
        <v>0</v>
      </c>
      <c r="HS240" s="193">
        <f t="shared" si="1164"/>
        <v>0</v>
      </c>
      <c r="HT240" s="193">
        <f t="shared" si="1164"/>
        <v>0</v>
      </c>
      <c r="HU240" s="193">
        <f t="shared" si="1164"/>
        <v>0</v>
      </c>
      <c r="HV240" s="193">
        <f t="shared" si="1164"/>
        <v>0</v>
      </c>
      <c r="HW240" s="193">
        <f t="shared" si="1164"/>
        <v>0</v>
      </c>
      <c r="HX240" s="193">
        <f t="shared" si="1164"/>
        <v>0</v>
      </c>
      <c r="HY240" s="193">
        <f t="shared" si="1164"/>
        <v>0</v>
      </c>
      <c r="HZ240" s="193">
        <f t="shared" si="1164"/>
        <v>0</v>
      </c>
      <c r="IA240" s="193">
        <f t="shared" si="1164"/>
        <v>0.08967380202</v>
      </c>
      <c r="IB240" s="193">
        <f t="shared" si="1164"/>
        <v>0.1567607139</v>
      </c>
      <c r="IC240" s="193">
        <f t="shared" si="1164"/>
        <v>0.2080714131</v>
      </c>
      <c r="ID240" s="193">
        <f t="shared" si="1164"/>
        <v>0.2515147092</v>
      </c>
      <c r="IE240" s="193">
        <f t="shared" si="1164"/>
        <v>0.2646264992</v>
      </c>
      <c r="IF240" s="193">
        <f t="shared" si="1164"/>
        <v>0.2606826488</v>
      </c>
      <c r="IG240" s="193">
        <f t="shared" si="1164"/>
        <v>0.2676131352</v>
      </c>
      <c r="IH240" s="193">
        <f t="shared" si="1164"/>
        <v>0.270016846</v>
      </c>
      <c r="II240" s="193">
        <f t="shared" si="1164"/>
        <v>0.2724205568</v>
      </c>
      <c r="IJ240" s="193">
        <f t="shared" si="1164"/>
        <v>0.2644081875</v>
      </c>
      <c r="IK240" s="193">
        <f t="shared" si="1164"/>
        <v>0.2507871596</v>
      </c>
      <c r="IL240" s="193">
        <f t="shared" si="1164"/>
        <v>0.2247469594</v>
      </c>
      <c r="IM240" s="193">
        <f t="shared" si="1164"/>
        <v>0.1987067591</v>
      </c>
      <c r="IN240" s="193">
        <f t="shared" si="1164"/>
        <v>0.170262848</v>
      </c>
      <c r="IO240" s="193">
        <f t="shared" si="23"/>
        <v>3.150292238</v>
      </c>
      <c r="IP240" s="193">
        <f t="shared" si="29"/>
        <v>1.817019622</v>
      </c>
      <c r="IQ240" s="193">
        <f t="shared" ref="IQ240:KK240" si="1165">MAX((MIN(CZ240+IP240,$IO$7))-GT240,0)</f>
        <v>1.680008107</v>
      </c>
      <c r="IR240" s="193">
        <f t="shared" si="1165"/>
        <v>1.55661762</v>
      </c>
      <c r="IS240" s="193">
        <f t="shared" si="1165"/>
        <v>1.44164012</v>
      </c>
      <c r="IT240" s="193">
        <f t="shared" si="1165"/>
        <v>1.330268186</v>
      </c>
      <c r="IU240" s="193">
        <f t="shared" si="1165"/>
        <v>1.221299964</v>
      </c>
      <c r="IV240" s="193">
        <f t="shared" si="1165"/>
        <v>1.115937307</v>
      </c>
      <c r="IW240" s="193">
        <f t="shared" si="1165"/>
        <v>1.010174032</v>
      </c>
      <c r="IX240" s="193">
        <f t="shared" si="1165"/>
        <v>0.9056126126</v>
      </c>
      <c r="IY240" s="193">
        <f t="shared" si="1165"/>
        <v>0.7992376761</v>
      </c>
      <c r="IZ240" s="193">
        <f t="shared" si="1165"/>
        <v>0.6978093918</v>
      </c>
      <c r="JA240" s="193">
        <f t="shared" si="1165"/>
        <v>0.6114339092</v>
      </c>
      <c r="JB240" s="193">
        <f t="shared" si="1165"/>
        <v>0.5438015605</v>
      </c>
      <c r="JC240" s="193">
        <f t="shared" si="1165"/>
        <v>0.5107738606</v>
      </c>
      <c r="JD240" s="193">
        <f t="shared" si="1165"/>
        <v>0.507548943</v>
      </c>
      <c r="JE240" s="193">
        <f t="shared" si="1165"/>
        <v>0.5558281039</v>
      </c>
      <c r="JF240" s="193">
        <f t="shared" si="1165"/>
        <v>0.6591949241</v>
      </c>
      <c r="JG240" s="193">
        <f t="shared" si="1165"/>
        <v>0.8110281024</v>
      </c>
      <c r="JH240" s="193">
        <f t="shared" si="1165"/>
        <v>1.030530281</v>
      </c>
      <c r="JI240" s="193">
        <f t="shared" si="1165"/>
        <v>1.322472334</v>
      </c>
      <c r="JJ240" s="193">
        <f t="shared" si="1165"/>
        <v>1.653043457</v>
      </c>
      <c r="JK240" s="193">
        <f t="shared" si="1165"/>
        <v>2.015594838</v>
      </c>
      <c r="JL240" s="193">
        <f t="shared" si="1165"/>
        <v>2.403412826</v>
      </c>
      <c r="JM240" s="193">
        <f t="shared" si="1165"/>
        <v>2.800082301</v>
      </c>
      <c r="JN240" s="193">
        <f t="shared" si="1165"/>
        <v>3.214165512</v>
      </c>
      <c r="JO240" s="193">
        <f t="shared" si="1165"/>
        <v>3.665477963</v>
      </c>
      <c r="JP240" s="193">
        <f t="shared" si="1165"/>
        <v>4.116067566</v>
      </c>
      <c r="JQ240" s="193">
        <f t="shared" si="1165"/>
        <v>4.571732085</v>
      </c>
      <c r="JR240" s="193">
        <f t="shared" si="1165"/>
        <v>5</v>
      </c>
      <c r="JS240" s="193">
        <f t="shared" si="1165"/>
        <v>5</v>
      </c>
      <c r="JT240" s="193">
        <f t="shared" si="1165"/>
        <v>5</v>
      </c>
      <c r="JU240" s="193">
        <f t="shared" si="1165"/>
        <v>5</v>
      </c>
      <c r="JV240" s="193">
        <f t="shared" si="1165"/>
        <v>5</v>
      </c>
      <c r="JW240" s="193">
        <f t="shared" si="1165"/>
        <v>5</v>
      </c>
      <c r="JX240" s="193">
        <f t="shared" si="1165"/>
        <v>4.910326198</v>
      </c>
      <c r="JY240" s="193">
        <f t="shared" si="1165"/>
        <v>4.753565484</v>
      </c>
      <c r="JZ240" s="193">
        <f t="shared" si="1165"/>
        <v>4.545494071</v>
      </c>
      <c r="KA240" s="193">
        <f t="shared" si="1165"/>
        <v>4.293979362</v>
      </c>
      <c r="KB240" s="193">
        <f t="shared" si="1165"/>
        <v>4.029352863</v>
      </c>
      <c r="KC240" s="193">
        <f t="shared" si="1165"/>
        <v>3.768670214</v>
      </c>
      <c r="KD240" s="193">
        <f t="shared" si="1165"/>
        <v>3.501057078</v>
      </c>
      <c r="KE240" s="193">
        <f t="shared" si="1165"/>
        <v>3.231040232</v>
      </c>
      <c r="KF240" s="193">
        <f t="shared" si="1165"/>
        <v>2.958619676</v>
      </c>
      <c r="KG240" s="193">
        <f t="shared" si="1165"/>
        <v>2.694211488</v>
      </c>
      <c r="KH240" s="193">
        <f t="shared" si="1165"/>
        <v>2.443424329</v>
      </c>
      <c r="KI240" s="193">
        <f t="shared" si="1165"/>
        <v>2.218677369</v>
      </c>
      <c r="KJ240" s="193">
        <f t="shared" si="1165"/>
        <v>2.01997061</v>
      </c>
      <c r="KK240" s="193">
        <f t="shared" si="1165"/>
        <v>1.849707762</v>
      </c>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row>
    <row r="241" ht="14.25" customHeight="1">
      <c r="A241" s="1">
        <v>8.0</v>
      </c>
      <c r="B241" s="1">
        <f t="shared" ref="B241:C241" si="1166">B240+1</f>
        <v>231</v>
      </c>
      <c r="C241" s="267">
        <f t="shared" si="1166"/>
        <v>43696</v>
      </c>
      <c r="D241" s="193">
        <f t="shared" si="15"/>
        <v>9.24947914</v>
      </c>
      <c r="E241" s="193">
        <f>(SUMIFS(Profile!$F$2:$F$17521,Profile!$B$2:$B$17521,$B241,Profile!$C$2:$C$17521,E$8))*$C$6</f>
        <v>0.1506325432</v>
      </c>
      <c r="F241" s="193">
        <f>(SUMIFS(Profile!$F$2:$F$17521,Profile!$B$2:$B$17521,$B241,Profile!$C$2:$C$17521,F$8))*$C$6</f>
        <v>0.1362102784</v>
      </c>
      <c r="G241" s="193">
        <f>(SUMIFS(Profile!$F$2:$F$17521,Profile!$B$2:$B$17521,$B241,Profile!$C$2:$C$17521,G$8))*$C$6</f>
        <v>0.1225892506</v>
      </c>
      <c r="H241" s="193">
        <f>(SUMIFS(Profile!$F$2:$F$17521,Profile!$B$2:$B$17521,$B241,Profile!$C$2:$C$17521,H$8))*$C$6</f>
        <v>0.1157787366</v>
      </c>
      <c r="I241" s="193">
        <f>(SUMIFS(Profile!$F$2:$F$17521,Profile!$B$2:$B$17521,$B241,Profile!$C$2:$C$17521,I$8))*$C$6</f>
        <v>0.1121731704</v>
      </c>
      <c r="J241" s="193">
        <f>(SUMIFS(Profile!$F$2:$F$17521,Profile!$B$2:$B$17521,$B241,Profile!$C$2:$C$17521,J$8))*$C$6</f>
        <v>0.1081669858</v>
      </c>
      <c r="K241" s="193">
        <f>(SUMIFS(Profile!$F$2:$F$17521,Profile!$B$2:$B$17521,$B241,Profile!$C$2:$C$17521,K$8))*$C$6</f>
        <v>0.1077663673</v>
      </c>
      <c r="L241" s="193">
        <f>(SUMIFS(Profile!$F$2:$F$17521,Profile!$B$2:$B$17521,$B241,Profile!$C$2:$C$17521,L$8))*$C$6</f>
        <v>0.1085676043</v>
      </c>
      <c r="M241" s="193">
        <f>(SUMIFS(Profile!$F$2:$F$17521,Profile!$B$2:$B$17521,$B241,Profile!$C$2:$C$17521,M$8))*$C$6</f>
        <v>0.105763275</v>
      </c>
      <c r="N241" s="193">
        <f>(SUMIFS(Profile!$F$2:$F$17521,Profile!$B$2:$B$17521,$B241,Profile!$C$2:$C$17521,N$8))*$C$6</f>
        <v>0.1073657489</v>
      </c>
      <c r="O241" s="193">
        <f>(SUMIFS(Profile!$F$2:$F$17521,Profile!$B$2:$B$17521,$B241,Profile!$C$2:$C$17521,O$8))*$C$6</f>
        <v>0.1113719335</v>
      </c>
      <c r="P241" s="193">
        <f>(SUMIFS(Profile!$F$2:$F$17521,Profile!$B$2:$B$17521,$B241,Profile!$C$2:$C$17521,P$8))*$C$6</f>
        <v>0.1141762628</v>
      </c>
      <c r="Q241" s="193">
        <f>(SUMIFS(Profile!$F$2:$F$17521,Profile!$B$2:$B$17521,$B241,Profile!$C$2:$C$17521,Q$8))*$C$6</f>
        <v>0.1245923429</v>
      </c>
      <c r="R241" s="193">
        <f>(SUMIFS(Profile!$F$2:$F$17521,Profile!$B$2:$B$17521,$B241,Profile!$C$2:$C$17521,R$8))*$C$6</f>
        <v>0.1438220293</v>
      </c>
      <c r="S241" s="193">
        <f>(SUMIFS(Profile!$F$2:$F$17521,Profile!$B$2:$B$17521,$B241,Profile!$C$2:$C$17521,S$8))*$C$6</f>
        <v>0.164253571</v>
      </c>
      <c r="T241" s="193">
        <f>(SUMIFS(Profile!$F$2:$F$17521,Profile!$B$2:$B$17521,$B241,Profile!$C$2:$C$17521,T$8))*$C$6</f>
        <v>0.1862875866</v>
      </c>
      <c r="U241" s="193">
        <f>(SUMIFS(Profile!$F$2:$F$17521,Profile!$B$2:$B$17521,$B241,Profile!$C$2:$C$17521,U$8))*$C$6</f>
        <v>0.2007098514</v>
      </c>
      <c r="V241" s="193">
        <f>(SUMIFS(Profile!$F$2:$F$17521,Profile!$B$2:$B$17521,$B241,Profile!$C$2:$C$17521,V$8))*$C$6</f>
        <v>0.2223432486</v>
      </c>
      <c r="W241" s="193">
        <f>(SUMIFS(Profile!$F$2:$F$17521,Profile!$B$2:$B$17521,$B241,Profile!$C$2:$C$17521,W$8))*$C$6</f>
        <v>0.2199395378</v>
      </c>
      <c r="X241" s="193">
        <f>(SUMIFS(Profile!$F$2:$F$17521,Profile!$B$2:$B$17521,$B241,Profile!$C$2:$C$17521,X$8))*$C$6</f>
        <v>0.2171352085</v>
      </c>
      <c r="Y241" s="193">
        <f>(SUMIFS(Profile!$F$2:$F$17521,Profile!$B$2:$B$17521,$B241,Profile!$C$2:$C$17521,Y$8))*$C$6</f>
        <v>0.2187376824</v>
      </c>
      <c r="Z241" s="193">
        <f>(SUMIFS(Profile!$F$2:$F$17521,Profile!$B$2:$B$17521,$B241,Profile!$C$2:$C$17521,Z$8))*$C$6</f>
        <v>0.2195389193</v>
      </c>
      <c r="AA241" s="193">
        <f>(SUMIFS(Profile!$F$2:$F$17521,Profile!$B$2:$B$17521,$B241,Profile!$C$2:$C$17521,AA$8))*$C$6</f>
        <v>0.2139302608</v>
      </c>
      <c r="AB241" s="193">
        <f>(SUMIFS(Profile!$F$2:$F$17521,Profile!$B$2:$B$17521,$B241,Profile!$C$2:$C$17521,AB$8))*$C$6</f>
        <v>0.2059178915</v>
      </c>
      <c r="AC241" s="193">
        <f>(SUMIFS(Profile!$F$2:$F$17521,Profile!$B$2:$B$17521,$B241,Profile!$C$2:$C$17521,AC$8))*$C$6</f>
        <v>0.2179364454</v>
      </c>
      <c r="AD241" s="193">
        <f>(SUMIFS(Profile!$F$2:$F$17521,Profile!$B$2:$B$17521,$B241,Profile!$C$2:$C$17521,AD$8))*$C$6</f>
        <v>0.2127284054</v>
      </c>
      <c r="AE241" s="193">
        <f>(SUMIFS(Profile!$F$2:$F$17521,Profile!$B$2:$B$17521,$B241,Profile!$C$2:$C$17521,AE$8))*$C$6</f>
        <v>0.2091228392</v>
      </c>
      <c r="AF241" s="193">
        <f>(SUMIFS(Profile!$F$2:$F$17521,Profile!$B$2:$B$17521,$B241,Profile!$C$2:$C$17521,AF$8))*$C$6</f>
        <v>0.2039147991</v>
      </c>
      <c r="AG241" s="193">
        <f>(SUMIFS(Profile!$F$2:$F$17521,Profile!$B$2:$B$17521,$B241,Profile!$C$2:$C$17521,AG$8))*$C$6</f>
        <v>0.194299956</v>
      </c>
      <c r="AH241" s="193">
        <f>(SUMIFS(Profile!$F$2:$F$17521,Profile!$B$2:$B$17521,$B241,Profile!$C$2:$C$17521,AH$8))*$C$6</f>
        <v>0.1918962452</v>
      </c>
      <c r="AI241" s="193">
        <f>(SUMIFS(Profile!$F$2:$F$17521,Profile!$B$2:$B$17521,$B241,Profile!$C$2:$C$17521,AI$8))*$C$6</f>
        <v>0.1963030483</v>
      </c>
      <c r="AJ241" s="193">
        <f>(SUMIFS(Profile!$F$2:$F$17521,Profile!$B$2:$B$17521,$B241,Profile!$C$2:$C$17521,AJ$8))*$C$6</f>
        <v>0.2011104699</v>
      </c>
      <c r="AK241" s="193">
        <f>(SUMIFS(Profile!$F$2:$F$17521,Profile!$B$2:$B$17521,$B241,Profile!$C$2:$C$17521,AK$8))*$C$6</f>
        <v>0.2075203653</v>
      </c>
      <c r="AL241" s="193">
        <f>(SUMIFS(Profile!$F$2:$F$17521,Profile!$B$2:$B$17521,$B241,Profile!$C$2:$C$17521,AL$8))*$C$6</f>
        <v>0.2223432486</v>
      </c>
      <c r="AM241" s="193">
        <f>(SUMIFS(Profile!$F$2:$F$17521,Profile!$B$2:$B$17521,$B241,Profile!$C$2:$C$17521,AM$8))*$C$6</f>
        <v>0.2411723165</v>
      </c>
      <c r="AN241" s="193">
        <f>(SUMIFS(Profile!$F$2:$F$17521,Profile!$B$2:$B$17521,$B241,Profile!$C$2:$C$17521,AN$8))*$C$6</f>
        <v>0.2523896335</v>
      </c>
      <c r="AO241" s="193">
        <f>(SUMIFS(Profile!$F$2:$F$17521,Profile!$B$2:$B$17521,$B241,Profile!$C$2:$C$17521,AO$8))*$C$6</f>
        <v>0.2676131352</v>
      </c>
      <c r="AP241" s="193">
        <f>(SUMIFS(Profile!$F$2:$F$17521,Profile!$B$2:$B$17521,$B241,Profile!$C$2:$C$17521,AP$8))*$C$6</f>
        <v>0.2732217937</v>
      </c>
      <c r="AQ241" s="193">
        <f>(SUMIFS(Profile!$F$2:$F$17521,Profile!$B$2:$B$17521,$B241,Profile!$C$2:$C$17521,AQ$8))*$C$6</f>
        <v>0.2740230307</v>
      </c>
      <c r="AR241" s="193">
        <f>(SUMIFS(Profile!$F$2:$F$17521,Profile!$B$2:$B$17521,$B241,Profile!$C$2:$C$17521,AR$8))*$C$6</f>
        <v>0.2652094244</v>
      </c>
      <c r="AS241" s="193">
        <f>(SUMIFS(Profile!$F$2:$F$17521,Profile!$B$2:$B$17521,$B241,Profile!$C$2:$C$17521,AS$8))*$C$6</f>
        <v>0.2668118983</v>
      </c>
      <c r="AT241" s="193">
        <f>(SUMIFS(Profile!$F$2:$F$17521,Profile!$B$2:$B$17521,$B241,Profile!$C$2:$C$17521,AT$8))*$C$6</f>
        <v>0.2660106613</v>
      </c>
      <c r="AU241" s="193">
        <f>(SUMIFS(Profile!$F$2:$F$17521,Profile!$B$2:$B$17521,$B241,Profile!$C$2:$C$17521,AU$8))*$C$6</f>
        <v>0.2624050952</v>
      </c>
      <c r="AV241" s="193">
        <f>(SUMIFS(Profile!$F$2:$F$17521,Profile!$B$2:$B$17521,$B241,Profile!$C$2:$C$17521,AV$8))*$C$6</f>
        <v>0.2559951997</v>
      </c>
      <c r="AW241" s="193">
        <f>(SUMIFS(Profile!$F$2:$F$17521,Profile!$B$2:$B$17521,$B241,Profile!$C$2:$C$17521,AW$8))*$C$6</f>
        <v>0.2419735534</v>
      </c>
      <c r="AX241" s="193">
        <f>(SUMIFS(Profile!$F$2:$F$17521,Profile!$B$2:$B$17521,$B241,Profile!$C$2:$C$17521,AX$8))*$C$6</f>
        <v>0.2187376824</v>
      </c>
      <c r="AY241" s="193">
        <f>(SUMIFS(Profile!$F$2:$F$17521,Profile!$B$2:$B$17521,$B241,Profile!$C$2:$C$17521,AY$8))*$C$6</f>
        <v>0.1971042852</v>
      </c>
      <c r="AZ241" s="193">
        <f>(SUMIFS(Profile!$F$2:$F$17521,Profile!$B$2:$B$17521,$B241,Profile!$C$2:$C$17521,AZ$8))*$C$6</f>
        <v>0.1718653219</v>
      </c>
      <c r="BA241" s="193">
        <f t="shared" si="16"/>
        <v>9.491454606</v>
      </c>
      <c r="BB241" s="193">
        <f>(SUMIFS(Profile!$E$2:$E$17521,Profile!$B$2:$B$17521,$B241,Profile!$C$2:$C$17521,BB$8))*$C$9</f>
        <v>0</v>
      </c>
      <c r="BC241" s="193">
        <f>(SUMIFS(Profile!$E$2:$E$17521,Profile!$B$2:$B$17521,$B241,Profile!$C$2:$C$17521,BC$8))*$C$9</f>
        <v>0</v>
      </c>
      <c r="BD241" s="193">
        <f>(SUMIFS(Profile!$E$2:$E$17521,Profile!$B$2:$B$17521,$B241,Profile!$C$2:$C$17521,BD$8))*$C$9</f>
        <v>0</v>
      </c>
      <c r="BE241" s="193">
        <f>(SUMIFS(Profile!$E$2:$E$17521,Profile!$B$2:$B$17521,$B241,Profile!$C$2:$C$17521,BE$8))*$C$9</f>
        <v>0</v>
      </c>
      <c r="BF241" s="193">
        <f>(SUMIFS(Profile!$E$2:$E$17521,Profile!$B$2:$B$17521,$B241,Profile!$C$2:$C$17521,BF$8))*$C$9</f>
        <v>0</v>
      </c>
      <c r="BG241" s="193">
        <f>(SUMIFS(Profile!$E$2:$E$17521,Profile!$B$2:$B$17521,$B241,Profile!$C$2:$C$17521,BG$8))*$C$9</f>
        <v>0</v>
      </c>
      <c r="BH241" s="193">
        <f>(SUMIFS(Profile!$E$2:$E$17521,Profile!$B$2:$B$17521,$B241,Profile!$C$2:$C$17521,BH$8))*$C$9</f>
        <v>0</v>
      </c>
      <c r="BI241" s="193">
        <f>(SUMIFS(Profile!$E$2:$E$17521,Profile!$B$2:$B$17521,$B241,Profile!$C$2:$C$17521,BI$8))*$C$9</f>
        <v>0</v>
      </c>
      <c r="BJ241" s="193">
        <f>(SUMIFS(Profile!$E$2:$E$17521,Profile!$B$2:$B$17521,$B241,Profile!$C$2:$C$17521,BJ$8))*$C$9</f>
        <v>0</v>
      </c>
      <c r="BK241" s="193">
        <f>(SUMIFS(Profile!$E$2:$E$17521,Profile!$B$2:$B$17521,$B241,Profile!$C$2:$C$17521,BK$8))*$C$9</f>
        <v>0.001327027724</v>
      </c>
      <c r="BL241" s="193">
        <f>(SUMIFS(Profile!$E$2:$E$17521,Profile!$B$2:$B$17521,$B241,Profile!$C$2:$C$17521,BL$8))*$C$9</f>
        <v>0.004549809341</v>
      </c>
      <c r="BM241" s="193">
        <f>(SUMIFS(Profile!$E$2:$E$17521,Profile!$B$2:$B$17521,$B241,Profile!$C$2:$C$17521,BM$8))*$C$9</f>
        <v>0.01616360281</v>
      </c>
      <c r="BN241" s="193">
        <f>(SUMIFS(Profile!$E$2:$E$17521,Profile!$B$2:$B$17521,$B241,Profile!$C$2:$C$17521,BN$8))*$C$9</f>
        <v>0.03842551414</v>
      </c>
      <c r="BO241" s="193">
        <f>(SUMIFS(Profile!$E$2:$E$17521,Profile!$B$2:$B$17521,$B241,Profile!$C$2:$C$17521,BO$8))*$C$9</f>
        <v>0.07717864636</v>
      </c>
      <c r="BP241" s="193">
        <f>(SUMIFS(Profile!$E$2:$E$17521,Profile!$B$2:$B$17521,$B241,Profile!$C$2:$C$17521,BP$8))*$C$9</f>
        <v>0.1299744772</v>
      </c>
      <c r="BQ241" s="193">
        <f>(SUMIFS(Profile!$E$2:$E$17521,Profile!$B$2:$B$17521,$B241,Profile!$C$2:$C$17521,BQ$8))*$C$9</f>
        <v>0.2029193898</v>
      </c>
      <c r="BR241" s="193">
        <f>(SUMIFS(Profile!$E$2:$E$17521,Profile!$B$2:$B$17521,$B241,Profile!$C$2:$C$17521,BR$8))*$C$9</f>
        <v>0.2684427449</v>
      </c>
      <c r="BS241" s="193">
        <f>(SUMIFS(Profile!$E$2:$E$17521,Profile!$B$2:$B$17521,$B241,Profile!$C$2:$C$17521,BS$8))*$C$9</f>
        <v>0.3437848996</v>
      </c>
      <c r="BT241" s="193">
        <f>(SUMIFS(Profile!$E$2:$E$17521,Profile!$B$2:$B$17521,$B241,Profile!$C$2:$C$17521,BT$8))*$C$9</f>
        <v>0.3873265304</v>
      </c>
      <c r="BU241" s="193">
        <f>(SUMIFS(Profile!$E$2:$E$17521,Profile!$B$2:$B$17521,$B241,Profile!$C$2:$C$17521,BU$8))*$C$9</f>
        <v>0.4477081423</v>
      </c>
      <c r="BV241" s="193">
        <f>(SUMIFS(Profile!$E$2:$E$17521,Profile!$B$2:$B$17521,$B241,Profile!$C$2:$C$17521,BV$8))*$C$9</f>
        <v>0.5414075381</v>
      </c>
      <c r="BW241" s="193">
        <f>(SUMIFS(Profile!$E$2:$E$17521,Profile!$B$2:$B$17521,$B241,Profile!$C$2:$C$17521,BW$8))*$C$9</f>
        <v>0.5522937879</v>
      </c>
      <c r="BX241" s="193">
        <f>(SUMIFS(Profile!$E$2:$E$17521,Profile!$B$2:$B$17521,$B241,Profile!$C$2:$C$17521,BX$8))*$C$9</f>
        <v>0.5502860581</v>
      </c>
      <c r="BY241" s="193">
        <f>(SUMIFS(Profile!$E$2:$E$17521,Profile!$B$2:$B$17521,$B241,Profile!$C$2:$C$17521,BY$8))*$C$9</f>
        <v>0.5633456772</v>
      </c>
      <c r="BZ241" s="193">
        <f>(SUMIFS(Profile!$E$2:$E$17521,Profile!$B$2:$B$17521,$B241,Profile!$C$2:$C$17521,BZ$8))*$C$9</f>
        <v>0.5738696134</v>
      </c>
      <c r="CA241" s="193">
        <f>(SUMIFS(Profile!$E$2:$E$17521,Profile!$B$2:$B$17521,$B241,Profile!$C$2:$C$17521,CA$8))*$C$9</f>
        <v>0.6204347072</v>
      </c>
      <c r="CB241" s="193">
        <f>(SUMIFS(Profile!$E$2:$E$17521,Profile!$B$2:$B$17521,$B241,Profile!$C$2:$C$17521,CB$8))*$C$9</f>
        <v>0.6142205809</v>
      </c>
      <c r="CC241" s="193">
        <f>(SUMIFS(Profile!$E$2:$E$17521,Profile!$B$2:$B$17521,$B241,Profile!$C$2:$C$17521,CC$8))*$C$9</f>
        <v>0.6317092599</v>
      </c>
      <c r="CD241" s="193">
        <f>(SUMIFS(Profile!$E$2:$E$17521,Profile!$B$2:$B$17521,$B241,Profile!$C$2:$C$17521,CD$8))*$C$9</f>
        <v>0.6203590423</v>
      </c>
      <c r="CE241" s="193">
        <f>(SUMIFS(Profile!$E$2:$E$17521,Profile!$B$2:$B$17521,$B241,Profile!$C$2:$C$17521,CE$8))*$C$9</f>
        <v>0.5465851263</v>
      </c>
      <c r="CF241" s="193">
        <f>(SUMIFS(Profile!$E$2:$E$17521,Profile!$B$2:$B$17521,$B241,Profile!$C$2:$C$17521,CF$8))*$C$9</f>
        <v>0.446184245</v>
      </c>
      <c r="CG241" s="193">
        <f>(SUMIFS(Profile!$E$2:$E$17521,Profile!$B$2:$B$17521,$B241,Profile!$C$2:$C$17521,CG$8))*$C$9</f>
        <v>0.3858786415</v>
      </c>
      <c r="CH241" s="193">
        <f>(SUMIFS(Profile!$E$2:$E$17521,Profile!$B$2:$B$17521,$B241,Profile!$C$2:$C$17521,CH$8))*$C$9</f>
        <v>0.3173944123</v>
      </c>
      <c r="CI241" s="193">
        <f>(SUMIFS(Profile!$E$2:$E$17521,Profile!$B$2:$B$17521,$B241,Profile!$C$2:$C$17521,CI$8))*$C$9</f>
        <v>0.2409491735</v>
      </c>
      <c r="CJ241" s="193">
        <f>(SUMIFS(Profile!$E$2:$E$17521,Profile!$B$2:$B$17521,$B241,Profile!$C$2:$C$17521,CJ$8))*$C$9</f>
        <v>0.1675098163</v>
      </c>
      <c r="CK241" s="193">
        <f>(SUMIFS(Profile!$E$2:$E$17521,Profile!$B$2:$B$17521,$B241,Profile!$C$2:$C$17521,CK$8))*$C$9</f>
        <v>0.1049476829</v>
      </c>
      <c r="CL241" s="193">
        <f>(SUMIFS(Profile!$E$2:$E$17521,Profile!$B$2:$B$17521,$B241,Profile!$C$2:$C$17521,CL$8))*$C$9</f>
        <v>0.06295357729</v>
      </c>
      <c r="CM241" s="193">
        <f>(SUMIFS(Profile!$E$2:$E$17521,Profile!$B$2:$B$17521,$B241,Profile!$C$2:$C$17521,CM$8))*$C$9</f>
        <v>0.02624535541</v>
      </c>
      <c r="CN241" s="193">
        <f>(SUMIFS(Profile!$E$2:$E$17521,Profile!$B$2:$B$17521,$B241,Profile!$C$2:$C$17521,CN$8))*$C$9</f>
        <v>0.006870541559</v>
      </c>
      <c r="CO241" s="193">
        <f>(SUMIFS(Profile!$E$2:$E$17521,Profile!$B$2:$B$17521,$B241,Profile!$C$2:$C$17521,CO$8))*$C$9</f>
        <v>0.0002089843244</v>
      </c>
      <c r="CP241" s="193">
        <f>(SUMIFS(Profile!$E$2:$E$17521,Profile!$B$2:$B$17521,$B241,Profile!$C$2:$C$17521,CP$8))*$C$9</f>
        <v>0</v>
      </c>
      <c r="CQ241" s="193">
        <f>(SUMIFS(Profile!$E$2:$E$17521,Profile!$B$2:$B$17521,$B241,Profile!$C$2:$C$17521,CQ$8))*$C$9</f>
        <v>0</v>
      </c>
      <c r="CR241" s="193">
        <f>(SUMIFS(Profile!$E$2:$E$17521,Profile!$B$2:$B$17521,$B241,Profile!$C$2:$C$17521,CR$8))*$C$9</f>
        <v>0</v>
      </c>
      <c r="CS241" s="193">
        <f>(SUMIFS(Profile!$E$2:$E$17521,Profile!$B$2:$B$17521,$B241,Profile!$C$2:$C$17521,CS$8))*$C$9</f>
        <v>0</v>
      </c>
      <c r="CT241" s="193">
        <f>(SUMIFS(Profile!$E$2:$E$17521,Profile!$B$2:$B$17521,$B241,Profile!$C$2:$C$17521,CT$8))*$C$9</f>
        <v>0</v>
      </c>
      <c r="CU241" s="193">
        <f>(SUMIFS(Profile!$E$2:$E$17521,Profile!$B$2:$B$17521,$B241,Profile!$C$2:$C$17521,CU$8))*$C$9</f>
        <v>0</v>
      </c>
      <c r="CV241" s="193">
        <f>(SUMIFS(Profile!$E$2:$E$17521,Profile!$B$2:$B$17521,$B241,Profile!$C$2:$C$17521,CV$8))*$C$9</f>
        <v>0</v>
      </c>
      <c r="CW241" s="193">
        <f>(SUMIFS(Profile!$E$2:$E$17521,Profile!$B$2:$B$17521,$B241,Profile!$C$2:$C$17521,CW$8))*$C$9</f>
        <v>0</v>
      </c>
      <c r="CX241" s="193">
        <f t="shared" si="17"/>
        <v>4.893383561</v>
      </c>
      <c r="CY241" s="193">
        <f t="shared" ref="CY241:ET241" si="1167">MAX(BB241-E241,0)</f>
        <v>0</v>
      </c>
      <c r="CZ241" s="193">
        <f t="shared" si="1167"/>
        <v>0</v>
      </c>
      <c r="DA241" s="193">
        <f t="shared" si="1167"/>
        <v>0</v>
      </c>
      <c r="DB241" s="193">
        <f t="shared" si="1167"/>
        <v>0</v>
      </c>
      <c r="DC241" s="193">
        <f t="shared" si="1167"/>
        <v>0</v>
      </c>
      <c r="DD241" s="193">
        <f t="shared" si="1167"/>
        <v>0</v>
      </c>
      <c r="DE241" s="193">
        <f t="shared" si="1167"/>
        <v>0</v>
      </c>
      <c r="DF241" s="193">
        <f t="shared" si="1167"/>
        <v>0</v>
      </c>
      <c r="DG241" s="193">
        <f t="shared" si="1167"/>
        <v>0</v>
      </c>
      <c r="DH241" s="193">
        <f t="shared" si="1167"/>
        <v>0</v>
      </c>
      <c r="DI241" s="193">
        <f t="shared" si="1167"/>
        <v>0</v>
      </c>
      <c r="DJ241" s="193">
        <f t="shared" si="1167"/>
        <v>0</v>
      </c>
      <c r="DK241" s="193">
        <f t="shared" si="1167"/>
        <v>0</v>
      </c>
      <c r="DL241" s="193">
        <f t="shared" si="1167"/>
        <v>0</v>
      </c>
      <c r="DM241" s="193">
        <f t="shared" si="1167"/>
        <v>0</v>
      </c>
      <c r="DN241" s="193">
        <f t="shared" si="1167"/>
        <v>0.01663180313</v>
      </c>
      <c r="DO241" s="193">
        <f t="shared" si="1167"/>
        <v>0.0677328935</v>
      </c>
      <c r="DP241" s="193">
        <f t="shared" si="1167"/>
        <v>0.121441651</v>
      </c>
      <c r="DQ241" s="193">
        <f t="shared" si="1167"/>
        <v>0.1673869926</v>
      </c>
      <c r="DR241" s="193">
        <f t="shared" si="1167"/>
        <v>0.2305729338</v>
      </c>
      <c r="DS241" s="193">
        <f t="shared" si="1167"/>
        <v>0.3226698557</v>
      </c>
      <c r="DT241" s="193">
        <f t="shared" si="1167"/>
        <v>0.3327548686</v>
      </c>
      <c r="DU241" s="193">
        <f t="shared" si="1167"/>
        <v>0.3363557973</v>
      </c>
      <c r="DV241" s="193">
        <f t="shared" si="1167"/>
        <v>0.3574277858</v>
      </c>
      <c r="DW241" s="193">
        <f t="shared" si="1167"/>
        <v>0.355933168</v>
      </c>
      <c r="DX241" s="193">
        <f t="shared" si="1167"/>
        <v>0.4077063018</v>
      </c>
      <c r="DY241" s="193">
        <f t="shared" si="1167"/>
        <v>0.4050977417</v>
      </c>
      <c r="DZ241" s="193">
        <f t="shared" si="1167"/>
        <v>0.4277944608</v>
      </c>
      <c r="EA241" s="193">
        <f t="shared" si="1167"/>
        <v>0.4260590863</v>
      </c>
      <c r="EB241" s="193">
        <f t="shared" si="1167"/>
        <v>0.3546888811</v>
      </c>
      <c r="EC241" s="193">
        <f t="shared" si="1167"/>
        <v>0.2498811968</v>
      </c>
      <c r="ED241" s="193">
        <f t="shared" si="1167"/>
        <v>0.1847681716</v>
      </c>
      <c r="EE241" s="193">
        <f t="shared" si="1167"/>
        <v>0.1098740469</v>
      </c>
      <c r="EF241" s="193">
        <f t="shared" si="1167"/>
        <v>0.01860592495</v>
      </c>
      <c r="EG241" s="193">
        <f t="shared" si="1167"/>
        <v>0</v>
      </c>
      <c r="EH241" s="193">
        <f t="shared" si="1167"/>
        <v>0</v>
      </c>
      <c r="EI241" s="193">
        <f t="shared" si="1167"/>
        <v>0</v>
      </c>
      <c r="EJ241" s="193">
        <f t="shared" si="1167"/>
        <v>0</v>
      </c>
      <c r="EK241" s="193">
        <f t="shared" si="1167"/>
        <v>0</v>
      </c>
      <c r="EL241" s="193">
        <f t="shared" si="1167"/>
        <v>0</v>
      </c>
      <c r="EM241" s="193">
        <f t="shared" si="1167"/>
        <v>0</v>
      </c>
      <c r="EN241" s="193">
        <f t="shared" si="1167"/>
        <v>0</v>
      </c>
      <c r="EO241" s="193">
        <f t="shared" si="1167"/>
        <v>0</v>
      </c>
      <c r="EP241" s="193">
        <f t="shared" si="1167"/>
        <v>0</v>
      </c>
      <c r="EQ241" s="193">
        <f t="shared" si="1167"/>
        <v>0</v>
      </c>
      <c r="ER241" s="193">
        <f t="shared" si="1167"/>
        <v>0</v>
      </c>
      <c r="ES241" s="193">
        <f t="shared" si="1167"/>
        <v>0</v>
      </c>
      <c r="ET241" s="193">
        <f t="shared" si="1167"/>
        <v>0</v>
      </c>
      <c r="EU241" s="193">
        <f t="shared" si="19"/>
        <v>4.598071044</v>
      </c>
      <c r="EV241" s="193">
        <f t="shared" ref="EV241:GQ241" si="1168">BB241-CY241</f>
        <v>0</v>
      </c>
      <c r="EW241" s="193">
        <f t="shared" si="1168"/>
        <v>0</v>
      </c>
      <c r="EX241" s="193">
        <f t="shared" si="1168"/>
        <v>0</v>
      </c>
      <c r="EY241" s="193">
        <f t="shared" si="1168"/>
        <v>0</v>
      </c>
      <c r="EZ241" s="193">
        <f t="shared" si="1168"/>
        <v>0</v>
      </c>
      <c r="FA241" s="193">
        <f t="shared" si="1168"/>
        <v>0</v>
      </c>
      <c r="FB241" s="193">
        <f t="shared" si="1168"/>
        <v>0</v>
      </c>
      <c r="FC241" s="193">
        <f t="shared" si="1168"/>
        <v>0</v>
      </c>
      <c r="FD241" s="193">
        <f t="shared" si="1168"/>
        <v>0</v>
      </c>
      <c r="FE241" s="193">
        <f t="shared" si="1168"/>
        <v>0.001327027724</v>
      </c>
      <c r="FF241" s="193">
        <f t="shared" si="1168"/>
        <v>0.004549809341</v>
      </c>
      <c r="FG241" s="193">
        <f t="shared" si="1168"/>
        <v>0.01616360281</v>
      </c>
      <c r="FH241" s="193">
        <f t="shared" si="1168"/>
        <v>0.03842551414</v>
      </c>
      <c r="FI241" s="193">
        <f t="shared" si="1168"/>
        <v>0.07717864636</v>
      </c>
      <c r="FJ241" s="193">
        <f t="shared" si="1168"/>
        <v>0.1299744772</v>
      </c>
      <c r="FK241" s="193">
        <f t="shared" si="1168"/>
        <v>0.1862875866</v>
      </c>
      <c r="FL241" s="193">
        <f t="shared" si="1168"/>
        <v>0.2007098514</v>
      </c>
      <c r="FM241" s="193">
        <f t="shared" si="1168"/>
        <v>0.2223432486</v>
      </c>
      <c r="FN241" s="193">
        <f t="shared" si="1168"/>
        <v>0.2199395378</v>
      </c>
      <c r="FO241" s="193">
        <f t="shared" si="1168"/>
        <v>0.2171352085</v>
      </c>
      <c r="FP241" s="193">
        <f t="shared" si="1168"/>
        <v>0.2187376824</v>
      </c>
      <c r="FQ241" s="193">
        <f t="shared" si="1168"/>
        <v>0.2195389193</v>
      </c>
      <c r="FR241" s="193">
        <f t="shared" si="1168"/>
        <v>0.2139302608</v>
      </c>
      <c r="FS241" s="193">
        <f t="shared" si="1168"/>
        <v>0.2059178915</v>
      </c>
      <c r="FT241" s="193">
        <f t="shared" si="1168"/>
        <v>0.2179364454</v>
      </c>
      <c r="FU241" s="193">
        <f t="shared" si="1168"/>
        <v>0.2127284054</v>
      </c>
      <c r="FV241" s="193">
        <f t="shared" si="1168"/>
        <v>0.2091228392</v>
      </c>
      <c r="FW241" s="193">
        <f t="shared" si="1168"/>
        <v>0.2039147991</v>
      </c>
      <c r="FX241" s="193">
        <f t="shared" si="1168"/>
        <v>0.194299956</v>
      </c>
      <c r="FY241" s="193">
        <f t="shared" si="1168"/>
        <v>0.1918962452</v>
      </c>
      <c r="FZ241" s="193">
        <f t="shared" si="1168"/>
        <v>0.1963030483</v>
      </c>
      <c r="GA241" s="193">
        <f t="shared" si="1168"/>
        <v>0.2011104699</v>
      </c>
      <c r="GB241" s="193">
        <f t="shared" si="1168"/>
        <v>0.2075203653</v>
      </c>
      <c r="GC241" s="193">
        <f t="shared" si="1168"/>
        <v>0.2223432486</v>
      </c>
      <c r="GD241" s="193">
        <f t="shared" si="1168"/>
        <v>0.1675098163</v>
      </c>
      <c r="GE241" s="193">
        <f t="shared" si="1168"/>
        <v>0.1049476829</v>
      </c>
      <c r="GF241" s="193">
        <f t="shared" si="1168"/>
        <v>0.06295357729</v>
      </c>
      <c r="GG241" s="193">
        <f t="shared" si="1168"/>
        <v>0.02624535541</v>
      </c>
      <c r="GH241" s="193">
        <f t="shared" si="1168"/>
        <v>0.006870541559</v>
      </c>
      <c r="GI241" s="193">
        <f t="shared" si="1168"/>
        <v>0.0002089843244</v>
      </c>
      <c r="GJ241" s="193">
        <f t="shared" si="1168"/>
        <v>0</v>
      </c>
      <c r="GK241" s="193">
        <f t="shared" si="1168"/>
        <v>0</v>
      </c>
      <c r="GL241" s="193">
        <f t="shared" si="1168"/>
        <v>0</v>
      </c>
      <c r="GM241" s="193">
        <f t="shared" si="1168"/>
        <v>0</v>
      </c>
      <c r="GN241" s="193">
        <f t="shared" si="1168"/>
        <v>0</v>
      </c>
      <c r="GO241" s="193">
        <f t="shared" si="1168"/>
        <v>0</v>
      </c>
      <c r="GP241" s="193">
        <f t="shared" si="1168"/>
        <v>0</v>
      </c>
      <c r="GQ241" s="193">
        <f t="shared" si="1168"/>
        <v>0</v>
      </c>
      <c r="GR241" s="193">
        <f t="shared" si="21"/>
        <v>4.651408096</v>
      </c>
      <c r="GS241" s="193">
        <f t="shared" ref="GS241:IN241" si="1169">E241-EV241</f>
        <v>0.1506325432</v>
      </c>
      <c r="GT241" s="193">
        <f t="shared" si="1169"/>
        <v>0.1362102784</v>
      </c>
      <c r="GU241" s="193">
        <f t="shared" si="1169"/>
        <v>0.1225892506</v>
      </c>
      <c r="GV241" s="193">
        <f t="shared" si="1169"/>
        <v>0.1157787366</v>
      </c>
      <c r="GW241" s="193">
        <f t="shared" si="1169"/>
        <v>0.1121731704</v>
      </c>
      <c r="GX241" s="193">
        <f t="shared" si="1169"/>
        <v>0.1081669858</v>
      </c>
      <c r="GY241" s="193">
        <f t="shared" si="1169"/>
        <v>0.1077663673</v>
      </c>
      <c r="GZ241" s="193">
        <f t="shared" si="1169"/>
        <v>0.1085676043</v>
      </c>
      <c r="HA241" s="193">
        <f t="shared" si="1169"/>
        <v>0.105763275</v>
      </c>
      <c r="HB241" s="193">
        <f t="shared" si="1169"/>
        <v>0.1060387211</v>
      </c>
      <c r="HC241" s="193">
        <f t="shared" si="1169"/>
        <v>0.1068221242</v>
      </c>
      <c r="HD241" s="193">
        <f t="shared" si="1169"/>
        <v>0.09801265997</v>
      </c>
      <c r="HE241" s="193">
        <f t="shared" si="1169"/>
        <v>0.08616682875</v>
      </c>
      <c r="HF241" s="193">
        <f t="shared" si="1169"/>
        <v>0.06664338289</v>
      </c>
      <c r="HG241" s="193">
        <f t="shared" si="1169"/>
        <v>0.03427909383</v>
      </c>
      <c r="HH241" s="193">
        <f t="shared" si="1169"/>
        <v>0</v>
      </c>
      <c r="HI241" s="193">
        <f t="shared" si="1169"/>
        <v>0</v>
      </c>
      <c r="HJ241" s="193">
        <f t="shared" si="1169"/>
        <v>0</v>
      </c>
      <c r="HK241" s="193">
        <f t="shared" si="1169"/>
        <v>0</v>
      </c>
      <c r="HL241" s="193">
        <f t="shared" si="1169"/>
        <v>0</v>
      </c>
      <c r="HM241" s="193">
        <f t="shared" si="1169"/>
        <v>0</v>
      </c>
      <c r="HN241" s="193">
        <f t="shared" si="1169"/>
        <v>0</v>
      </c>
      <c r="HO241" s="193">
        <f t="shared" si="1169"/>
        <v>0</v>
      </c>
      <c r="HP241" s="193">
        <f t="shared" si="1169"/>
        <v>0</v>
      </c>
      <c r="HQ241" s="193">
        <f t="shared" si="1169"/>
        <v>0</v>
      </c>
      <c r="HR241" s="193">
        <f t="shared" si="1169"/>
        <v>0</v>
      </c>
      <c r="HS241" s="193">
        <f t="shared" si="1169"/>
        <v>0</v>
      </c>
      <c r="HT241" s="193">
        <f t="shared" si="1169"/>
        <v>0</v>
      </c>
      <c r="HU241" s="193">
        <f t="shared" si="1169"/>
        <v>0</v>
      </c>
      <c r="HV241" s="193">
        <f t="shared" si="1169"/>
        <v>0</v>
      </c>
      <c r="HW241" s="193">
        <f t="shared" si="1169"/>
        <v>0</v>
      </c>
      <c r="HX241" s="193">
        <f t="shared" si="1169"/>
        <v>0</v>
      </c>
      <c r="HY241" s="193">
        <f t="shared" si="1169"/>
        <v>0</v>
      </c>
      <c r="HZ241" s="193">
        <f t="shared" si="1169"/>
        <v>0</v>
      </c>
      <c r="IA241" s="193">
        <f t="shared" si="1169"/>
        <v>0.07366250018</v>
      </c>
      <c r="IB241" s="193">
        <f t="shared" si="1169"/>
        <v>0.1474419506</v>
      </c>
      <c r="IC241" s="193">
        <f t="shared" si="1169"/>
        <v>0.2046595579</v>
      </c>
      <c r="ID241" s="193">
        <f t="shared" si="1169"/>
        <v>0.2469764383</v>
      </c>
      <c r="IE241" s="193">
        <f t="shared" si="1169"/>
        <v>0.2671524891</v>
      </c>
      <c r="IF241" s="193">
        <f t="shared" si="1169"/>
        <v>0.2650004401</v>
      </c>
      <c r="IG241" s="193">
        <f t="shared" si="1169"/>
        <v>0.2668118983</v>
      </c>
      <c r="IH241" s="193">
        <f t="shared" si="1169"/>
        <v>0.2660106613</v>
      </c>
      <c r="II241" s="193">
        <f t="shared" si="1169"/>
        <v>0.2624050952</v>
      </c>
      <c r="IJ241" s="193">
        <f t="shared" si="1169"/>
        <v>0.2559951997</v>
      </c>
      <c r="IK241" s="193">
        <f t="shared" si="1169"/>
        <v>0.2419735534</v>
      </c>
      <c r="IL241" s="193">
        <f t="shared" si="1169"/>
        <v>0.2187376824</v>
      </c>
      <c r="IM241" s="193">
        <f t="shared" si="1169"/>
        <v>0.1971042852</v>
      </c>
      <c r="IN241" s="193">
        <f t="shared" si="1169"/>
        <v>0.1718653219</v>
      </c>
      <c r="IO241" s="193">
        <f t="shared" si="23"/>
        <v>3.085797074</v>
      </c>
      <c r="IP241" s="193">
        <f t="shared" si="29"/>
        <v>1.699075219</v>
      </c>
      <c r="IQ241" s="193">
        <f t="shared" ref="IQ241:KK241" si="1170">MAX((MIN(CZ241+IP241,$IO$7))-GT241,0)</f>
        <v>1.562864941</v>
      </c>
      <c r="IR241" s="193">
        <f t="shared" si="1170"/>
        <v>1.44027569</v>
      </c>
      <c r="IS241" s="193">
        <f t="shared" si="1170"/>
        <v>1.324496953</v>
      </c>
      <c r="IT241" s="193">
        <f t="shared" si="1170"/>
        <v>1.212323783</v>
      </c>
      <c r="IU241" s="193">
        <f t="shared" si="1170"/>
        <v>1.104156797</v>
      </c>
      <c r="IV241" s="193">
        <f t="shared" si="1170"/>
        <v>0.9963904298</v>
      </c>
      <c r="IW241" s="193">
        <f t="shared" si="1170"/>
        <v>0.8878228255</v>
      </c>
      <c r="IX241" s="193">
        <f t="shared" si="1170"/>
        <v>0.7820595505</v>
      </c>
      <c r="IY241" s="193">
        <f t="shared" si="1170"/>
        <v>0.6760208294</v>
      </c>
      <c r="IZ241" s="193">
        <f t="shared" si="1170"/>
        <v>0.5691987052</v>
      </c>
      <c r="JA241" s="193">
        <f t="shared" si="1170"/>
        <v>0.4711860453</v>
      </c>
      <c r="JB241" s="193">
        <f t="shared" si="1170"/>
        <v>0.3850192165</v>
      </c>
      <c r="JC241" s="193">
        <f t="shared" si="1170"/>
        <v>0.3183758336</v>
      </c>
      <c r="JD241" s="193">
        <f t="shared" si="1170"/>
        <v>0.2840967398</v>
      </c>
      <c r="JE241" s="193">
        <f t="shared" si="1170"/>
        <v>0.3007285429</v>
      </c>
      <c r="JF241" s="193">
        <f t="shared" si="1170"/>
        <v>0.3684614364</v>
      </c>
      <c r="JG241" s="193">
        <f t="shared" si="1170"/>
        <v>0.4899030874</v>
      </c>
      <c r="JH241" s="193">
        <f t="shared" si="1170"/>
        <v>0.6572900801</v>
      </c>
      <c r="JI241" s="193">
        <f t="shared" si="1170"/>
        <v>0.8878630138</v>
      </c>
      <c r="JJ241" s="193">
        <f t="shared" si="1170"/>
        <v>1.21053287</v>
      </c>
      <c r="JK241" s="193">
        <f t="shared" si="1170"/>
        <v>1.543287738</v>
      </c>
      <c r="JL241" s="193">
        <f t="shared" si="1170"/>
        <v>1.879643536</v>
      </c>
      <c r="JM241" s="193">
        <f t="shared" si="1170"/>
        <v>2.237071321</v>
      </c>
      <c r="JN241" s="193">
        <f t="shared" si="1170"/>
        <v>2.593004489</v>
      </c>
      <c r="JO241" s="193">
        <f t="shared" si="1170"/>
        <v>3.000710791</v>
      </c>
      <c r="JP241" s="193">
        <f t="shared" si="1170"/>
        <v>3.405808533</v>
      </c>
      <c r="JQ241" s="193">
        <f t="shared" si="1170"/>
        <v>3.833602994</v>
      </c>
      <c r="JR241" s="193">
        <f t="shared" si="1170"/>
        <v>4.25966208</v>
      </c>
      <c r="JS241" s="193">
        <f t="shared" si="1170"/>
        <v>4.614350961</v>
      </c>
      <c r="JT241" s="193">
        <f t="shared" si="1170"/>
        <v>4.864232158</v>
      </c>
      <c r="JU241" s="193">
        <f t="shared" si="1170"/>
        <v>5</v>
      </c>
      <c r="JV241" s="193">
        <f t="shared" si="1170"/>
        <v>5</v>
      </c>
      <c r="JW241" s="193">
        <f t="shared" si="1170"/>
        <v>5</v>
      </c>
      <c r="JX241" s="193">
        <f t="shared" si="1170"/>
        <v>4.9263375</v>
      </c>
      <c r="JY241" s="193">
        <f t="shared" si="1170"/>
        <v>4.778895549</v>
      </c>
      <c r="JZ241" s="193">
        <f t="shared" si="1170"/>
        <v>4.574235991</v>
      </c>
      <c r="KA241" s="193">
        <f t="shared" si="1170"/>
        <v>4.327259553</v>
      </c>
      <c r="KB241" s="193">
        <f t="shared" si="1170"/>
        <v>4.060107064</v>
      </c>
      <c r="KC241" s="193">
        <f t="shared" si="1170"/>
        <v>3.795106624</v>
      </c>
      <c r="KD241" s="193">
        <f t="shared" si="1170"/>
        <v>3.528294726</v>
      </c>
      <c r="KE241" s="193">
        <f t="shared" si="1170"/>
        <v>3.262284064</v>
      </c>
      <c r="KF241" s="193">
        <f t="shared" si="1170"/>
        <v>2.999878969</v>
      </c>
      <c r="KG241" s="193">
        <f t="shared" si="1170"/>
        <v>2.743883769</v>
      </c>
      <c r="KH241" s="193">
        <f t="shared" si="1170"/>
        <v>2.501910216</v>
      </c>
      <c r="KI241" s="193">
        <f t="shared" si="1170"/>
        <v>2.283172534</v>
      </c>
      <c r="KJ241" s="193">
        <f t="shared" si="1170"/>
        <v>2.086068248</v>
      </c>
      <c r="KK241" s="193">
        <f t="shared" si="1170"/>
        <v>1.914202926</v>
      </c>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row>
    <row r="242" ht="14.25" customHeight="1">
      <c r="A242" s="1">
        <v>8.0</v>
      </c>
      <c r="B242" s="1">
        <f t="shared" ref="B242:C242" si="1171">B241+1</f>
        <v>232</v>
      </c>
      <c r="C242" s="267">
        <f t="shared" si="1171"/>
        <v>43697</v>
      </c>
      <c r="D242" s="193">
        <f t="shared" si="15"/>
        <v>9.337615203</v>
      </c>
      <c r="E242" s="193">
        <f>(SUMIFS(Profile!$F$2:$F$17521,Profile!$B$2:$B$17521,$B242,Profile!$C$2:$C$17521,E$8))*$C$6</f>
        <v>0.1454245031</v>
      </c>
      <c r="F242" s="193">
        <f>(SUMIFS(Profile!$F$2:$F$17521,Profile!$B$2:$B$17521,$B242,Profile!$C$2:$C$17521,F$8))*$C$6</f>
        <v>0.1346078045</v>
      </c>
      <c r="G242" s="193">
        <f>(SUMIFS(Profile!$F$2:$F$17521,Profile!$B$2:$B$17521,$B242,Profile!$C$2:$C$17521,G$8))*$C$6</f>
        <v>0.1265954352</v>
      </c>
      <c r="H242" s="193">
        <f>(SUMIFS(Profile!$F$2:$F$17521,Profile!$B$2:$B$17521,$B242,Profile!$C$2:$C$17521,H$8))*$C$6</f>
        <v>0.1193843028</v>
      </c>
      <c r="I242" s="193">
        <f>(SUMIFS(Profile!$F$2:$F$17521,Profile!$B$2:$B$17521,$B242,Profile!$C$2:$C$17521,I$8))*$C$6</f>
        <v>0.1125737889</v>
      </c>
      <c r="J242" s="193">
        <f>(SUMIFS(Profile!$F$2:$F$17521,Profile!$B$2:$B$17521,$B242,Profile!$C$2:$C$17521,J$8))*$C$6</f>
        <v>0.1097694597</v>
      </c>
      <c r="K242" s="193">
        <f>(SUMIFS(Profile!$F$2:$F$17521,Profile!$B$2:$B$17521,$B242,Profile!$C$2:$C$17521,K$8))*$C$6</f>
        <v>0.1093688412</v>
      </c>
      <c r="L242" s="193">
        <f>(SUMIFS(Profile!$F$2:$F$17521,Profile!$B$2:$B$17521,$B242,Profile!$C$2:$C$17521,L$8))*$C$6</f>
        <v>0.1053626565</v>
      </c>
      <c r="M242" s="193">
        <f>(SUMIFS(Profile!$F$2:$F$17521,Profile!$B$2:$B$17521,$B242,Profile!$C$2:$C$17521,M$8))*$C$6</f>
        <v>0.1053626565</v>
      </c>
      <c r="N242" s="193">
        <f>(SUMIFS(Profile!$F$2:$F$17521,Profile!$B$2:$B$17521,$B242,Profile!$C$2:$C$17521,N$8))*$C$6</f>
        <v>0.1069651304</v>
      </c>
      <c r="O242" s="193">
        <f>(SUMIFS(Profile!$F$2:$F$17521,Profile!$B$2:$B$17521,$B242,Profile!$C$2:$C$17521,O$8))*$C$6</f>
        <v>0.1065645119</v>
      </c>
      <c r="P242" s="193">
        <f>(SUMIFS(Profile!$F$2:$F$17521,Profile!$B$2:$B$17521,$B242,Profile!$C$2:$C$17521,P$8))*$C$6</f>
        <v>0.1077663673</v>
      </c>
      <c r="Q242" s="193">
        <f>(SUMIFS(Profile!$F$2:$F$17521,Profile!$B$2:$B$17521,$B242,Profile!$C$2:$C$17521,Q$8))*$C$6</f>
        <v>0.1145768812</v>
      </c>
      <c r="R242" s="193">
        <f>(SUMIFS(Profile!$F$2:$F$17521,Profile!$B$2:$B$17521,$B242,Profile!$C$2:$C$17521,R$8))*$C$6</f>
        <v>0.1273966722</v>
      </c>
      <c r="S242" s="193">
        <f>(SUMIFS(Profile!$F$2:$F$17521,Profile!$B$2:$B$17521,$B242,Profile!$C$2:$C$17521,S$8))*$C$6</f>
        <v>0.1438220293</v>
      </c>
      <c r="T242" s="193">
        <f>(SUMIFS(Profile!$F$2:$F$17521,Profile!$B$2:$B$17521,$B242,Profile!$C$2:$C$17521,T$8))*$C$6</f>
        <v>0.1562412017</v>
      </c>
      <c r="U242" s="193">
        <f>(SUMIFS(Profile!$F$2:$F$17521,Profile!$B$2:$B$17521,$B242,Profile!$C$2:$C$17521,U$8))*$C$6</f>
        <v>0.1894925344</v>
      </c>
      <c r="V242" s="193">
        <f>(SUMIFS(Profile!$F$2:$F$17521,Profile!$B$2:$B$17521,$B242,Profile!$C$2:$C$17521,V$8))*$C$6</f>
        <v>0.2135296423</v>
      </c>
      <c r="W242" s="193">
        <f>(SUMIFS(Profile!$F$2:$F$17521,Profile!$B$2:$B$17521,$B242,Profile!$C$2:$C$17521,W$8))*$C$6</f>
        <v>0.2271506702</v>
      </c>
      <c r="X242" s="193">
        <f>(SUMIFS(Profile!$F$2:$F$17521,Profile!$B$2:$B$17521,$B242,Profile!$C$2:$C$17521,X$8))*$C$6</f>
        <v>0.2367655133</v>
      </c>
      <c r="Y242" s="193">
        <f>(SUMIFS(Profile!$F$2:$F$17521,Profile!$B$2:$B$17521,$B242,Profile!$C$2:$C$17521,Y$8))*$C$6</f>
        <v>0.2323587102</v>
      </c>
      <c r="Z242" s="193">
        <f>(SUMIFS(Profile!$F$2:$F$17521,Profile!$B$2:$B$17521,$B242,Profile!$C$2:$C$17521,Z$8))*$C$6</f>
        <v>0.2207407747</v>
      </c>
      <c r="AA242" s="193">
        <f>(SUMIFS(Profile!$F$2:$F$17521,Profile!$B$2:$B$17521,$B242,Profile!$C$2:$C$17521,AA$8))*$C$6</f>
        <v>0.2159333531</v>
      </c>
      <c r="AB242" s="193">
        <f>(SUMIFS(Profile!$F$2:$F$17521,Profile!$B$2:$B$17521,$B242,Profile!$C$2:$C$17521,AB$8))*$C$6</f>
        <v>0.2219426301</v>
      </c>
      <c r="AC242" s="193">
        <f>(SUMIFS(Profile!$F$2:$F$17521,Profile!$B$2:$B$17521,$B242,Profile!$C$2:$C$17521,AC$8))*$C$6</f>
        <v>0.2219426301</v>
      </c>
      <c r="AD242" s="193">
        <f>(SUMIFS(Profile!$F$2:$F$17521,Profile!$B$2:$B$17521,$B242,Profile!$C$2:$C$17521,AD$8))*$C$6</f>
        <v>0.2271506702</v>
      </c>
      <c r="AE242" s="193">
        <f>(SUMIFS(Profile!$F$2:$F$17521,Profile!$B$2:$B$17521,$B242,Profile!$C$2:$C$17521,AE$8))*$C$6</f>
        <v>0.2271506702</v>
      </c>
      <c r="AF242" s="193">
        <f>(SUMIFS(Profile!$F$2:$F$17521,Profile!$B$2:$B$17521,$B242,Profile!$C$2:$C$17521,AF$8))*$C$6</f>
        <v>0.217535827</v>
      </c>
      <c r="AG242" s="193">
        <f>(SUMIFS(Profile!$F$2:$F$17521,Profile!$B$2:$B$17521,$B242,Profile!$C$2:$C$17521,AG$8))*$C$6</f>
        <v>0.2179364454</v>
      </c>
      <c r="AH242" s="193">
        <f>(SUMIFS(Profile!$F$2:$F$17521,Profile!$B$2:$B$17521,$B242,Profile!$C$2:$C$17521,AH$8))*$C$6</f>
        <v>0.2123277869</v>
      </c>
      <c r="AI242" s="193">
        <f>(SUMIFS(Profile!$F$2:$F$17521,Profile!$B$2:$B$17521,$B242,Profile!$C$2:$C$17521,AI$8))*$C$6</f>
        <v>0.2071197469</v>
      </c>
      <c r="AJ242" s="193">
        <f>(SUMIFS(Profile!$F$2:$F$17521,Profile!$B$2:$B$17521,$B242,Profile!$C$2:$C$17521,AJ$8))*$C$6</f>
        <v>0.2135296423</v>
      </c>
      <c r="AK242" s="193">
        <f>(SUMIFS(Profile!$F$2:$F$17521,Profile!$B$2:$B$17521,$B242,Profile!$C$2:$C$17521,AK$8))*$C$6</f>
        <v>0.2171352085</v>
      </c>
      <c r="AL242" s="193">
        <f>(SUMIFS(Profile!$F$2:$F$17521,Profile!$B$2:$B$17521,$B242,Profile!$C$2:$C$17521,AL$8))*$C$6</f>
        <v>0.2335605656</v>
      </c>
      <c r="AM242" s="193">
        <f>(SUMIFS(Profile!$F$2:$F$17521,Profile!$B$2:$B$17521,$B242,Profile!$C$2:$C$17521,AM$8))*$C$6</f>
        <v>0.2491846858</v>
      </c>
      <c r="AN242" s="193">
        <f>(SUMIFS(Profile!$F$2:$F$17521,Profile!$B$2:$B$17521,$B242,Profile!$C$2:$C$17521,AN$8))*$C$6</f>
        <v>0.2604020028</v>
      </c>
      <c r="AO242" s="193">
        <f>(SUMIFS(Profile!$F$2:$F$17521,Profile!$B$2:$B$17521,$B242,Profile!$C$2:$C$17521,AO$8))*$C$6</f>
        <v>0.2616038582</v>
      </c>
      <c r="AP242" s="193">
        <f>(SUMIFS(Profile!$F$2:$F$17521,Profile!$B$2:$B$17521,$B242,Profile!$C$2:$C$17521,AP$8))*$C$6</f>
        <v>0.2720199383</v>
      </c>
      <c r="AQ242" s="193">
        <f>(SUMIFS(Profile!$F$2:$F$17521,Profile!$B$2:$B$17521,$B242,Profile!$C$2:$C$17521,AQ$8))*$C$6</f>
        <v>0.2632063321</v>
      </c>
      <c r="AR242" s="193">
        <f>(SUMIFS(Profile!$F$2:$F$17521,Profile!$B$2:$B$17521,$B242,Profile!$C$2:$C$17521,AR$8))*$C$6</f>
        <v>0.2596007659</v>
      </c>
      <c r="AS242" s="193">
        <f>(SUMIFS(Profile!$F$2:$F$17521,Profile!$B$2:$B$17521,$B242,Profile!$C$2:$C$17521,AS$8))*$C$6</f>
        <v>0.2672125167</v>
      </c>
      <c r="AT242" s="193">
        <f>(SUMIFS(Profile!$F$2:$F$17521,Profile!$B$2:$B$17521,$B242,Profile!$C$2:$C$17521,AT$8))*$C$6</f>
        <v>0.2628057136</v>
      </c>
      <c r="AU242" s="193">
        <f>(SUMIFS(Profile!$F$2:$F$17521,Profile!$B$2:$B$17521,$B242,Profile!$C$2:$C$17521,AU$8))*$C$6</f>
        <v>0.2596007659</v>
      </c>
      <c r="AV242" s="193">
        <f>(SUMIFS(Profile!$F$2:$F$17521,Profile!$B$2:$B$17521,$B242,Profile!$C$2:$C$17521,AV$8))*$C$6</f>
        <v>0.2503865412</v>
      </c>
      <c r="AW242" s="193">
        <f>(SUMIFS(Profile!$F$2:$F$17521,Profile!$B$2:$B$17521,$B242,Profile!$C$2:$C$17521,AW$8))*$C$6</f>
        <v>0.2403710795</v>
      </c>
      <c r="AX242" s="193">
        <f>(SUMIFS(Profile!$F$2:$F$17521,Profile!$B$2:$B$17521,$B242,Profile!$C$2:$C$17521,AX$8))*$C$6</f>
        <v>0.2271506702</v>
      </c>
      <c r="AY242" s="193">
        <f>(SUMIFS(Profile!$F$2:$F$17521,Profile!$B$2:$B$17521,$B242,Profile!$C$2:$C$17521,AY$8))*$C$6</f>
        <v>0.199507996</v>
      </c>
      <c r="AZ242" s="193">
        <f>(SUMIFS(Profile!$F$2:$F$17521,Profile!$B$2:$B$17521,$B242,Profile!$C$2:$C$17521,AZ$8))*$C$6</f>
        <v>0.1794770727</v>
      </c>
      <c r="BA242" s="193">
        <f t="shared" si="16"/>
        <v>6.794105768</v>
      </c>
      <c r="BB242" s="193">
        <f>(SUMIFS(Profile!$E$2:$E$17521,Profile!$B$2:$B$17521,$B242,Profile!$C$2:$C$17521,BB$8))*$C$9</f>
        <v>0</v>
      </c>
      <c r="BC242" s="193">
        <f>(SUMIFS(Profile!$E$2:$E$17521,Profile!$B$2:$B$17521,$B242,Profile!$C$2:$C$17521,BC$8))*$C$9</f>
        <v>0</v>
      </c>
      <c r="BD242" s="193">
        <f>(SUMIFS(Profile!$E$2:$E$17521,Profile!$B$2:$B$17521,$B242,Profile!$C$2:$C$17521,BD$8))*$C$9</f>
        <v>0</v>
      </c>
      <c r="BE242" s="193">
        <f>(SUMIFS(Profile!$E$2:$E$17521,Profile!$B$2:$B$17521,$B242,Profile!$C$2:$C$17521,BE$8))*$C$9</f>
        <v>0</v>
      </c>
      <c r="BF242" s="193">
        <f>(SUMIFS(Profile!$E$2:$E$17521,Profile!$B$2:$B$17521,$B242,Profile!$C$2:$C$17521,BF$8))*$C$9</f>
        <v>0</v>
      </c>
      <c r="BG242" s="193">
        <f>(SUMIFS(Profile!$E$2:$E$17521,Profile!$B$2:$B$17521,$B242,Profile!$C$2:$C$17521,BG$8))*$C$9</f>
        <v>0</v>
      </c>
      <c r="BH242" s="193">
        <f>(SUMIFS(Profile!$E$2:$E$17521,Profile!$B$2:$B$17521,$B242,Profile!$C$2:$C$17521,BH$8))*$C$9</f>
        <v>0</v>
      </c>
      <c r="BI242" s="193">
        <f>(SUMIFS(Profile!$E$2:$E$17521,Profile!$B$2:$B$17521,$B242,Profile!$C$2:$C$17521,BI$8))*$C$9</f>
        <v>0</v>
      </c>
      <c r="BJ242" s="193">
        <f>(SUMIFS(Profile!$E$2:$E$17521,Profile!$B$2:$B$17521,$B242,Profile!$C$2:$C$17521,BJ$8))*$C$9</f>
        <v>0</v>
      </c>
      <c r="BK242" s="193">
        <f>(SUMIFS(Profile!$E$2:$E$17521,Profile!$B$2:$B$17521,$B242,Profile!$C$2:$C$17521,BK$8))*$C$9</f>
        <v>0.0001895753892</v>
      </c>
      <c r="BL242" s="193">
        <f>(SUMIFS(Profile!$E$2:$E$17521,Profile!$B$2:$B$17521,$B242,Profile!$C$2:$C$17521,BL$8))*$C$9</f>
        <v>0.004865768323</v>
      </c>
      <c r="BM242" s="193">
        <f>(SUMIFS(Profile!$E$2:$E$17521,Profile!$B$2:$B$17521,$B242,Profile!$C$2:$C$17521,BM$8))*$C$9</f>
        <v>0.0115318521</v>
      </c>
      <c r="BN242" s="193">
        <f>(SUMIFS(Profile!$E$2:$E$17521,Profile!$B$2:$B$17521,$B242,Profile!$C$2:$C$17521,BN$8))*$C$9</f>
        <v>0.02696342394</v>
      </c>
      <c r="BO242" s="193">
        <f>(SUMIFS(Profile!$E$2:$E$17521,Profile!$B$2:$B$17521,$B242,Profile!$C$2:$C$17521,BO$8))*$C$9</f>
        <v>0.05002166229</v>
      </c>
      <c r="BP242" s="193">
        <f>(SUMIFS(Profile!$E$2:$E$17521,Profile!$B$2:$B$17521,$B242,Profile!$C$2:$C$17521,BP$8))*$C$9</f>
        <v>0.09254105338</v>
      </c>
      <c r="BQ242" s="193">
        <f>(SUMIFS(Profile!$E$2:$E$17521,Profile!$B$2:$B$17521,$B242,Profile!$C$2:$C$17521,BQ$8))*$C$9</f>
        <v>0.141221344</v>
      </c>
      <c r="BR242" s="193">
        <f>(SUMIFS(Profile!$E$2:$E$17521,Profile!$B$2:$B$17521,$B242,Profile!$C$2:$C$17521,BR$8))*$C$9</f>
        <v>0.1949820483</v>
      </c>
      <c r="BS242" s="193">
        <f>(SUMIFS(Profile!$E$2:$E$17521,Profile!$B$2:$B$17521,$B242,Profile!$C$2:$C$17521,BS$8))*$C$9</f>
        <v>0.2489932141</v>
      </c>
      <c r="BT242" s="193">
        <f>(SUMIFS(Profile!$E$2:$E$17521,Profile!$B$2:$B$17521,$B242,Profile!$C$2:$C$17521,BT$8))*$C$9</f>
        <v>0.2736554847</v>
      </c>
      <c r="BU242" s="193">
        <f>(SUMIFS(Profile!$E$2:$E$17521,Profile!$B$2:$B$17521,$B242,Profile!$C$2:$C$17521,BU$8))*$C$9</f>
        <v>0.3142356609</v>
      </c>
      <c r="BV242" s="193">
        <f>(SUMIFS(Profile!$E$2:$E$17521,Profile!$B$2:$B$17521,$B242,Profile!$C$2:$C$17521,BV$8))*$C$9</f>
        <v>0.3553540411</v>
      </c>
      <c r="BW242" s="193">
        <f>(SUMIFS(Profile!$E$2:$E$17521,Profile!$B$2:$B$17521,$B242,Profile!$C$2:$C$17521,BW$8))*$C$9</f>
        <v>0.3534270218</v>
      </c>
      <c r="BX242" s="193">
        <f>(SUMIFS(Profile!$E$2:$E$17521,Profile!$B$2:$B$17521,$B242,Profile!$C$2:$C$17521,BX$8))*$C$9</f>
        <v>0.3760638587</v>
      </c>
      <c r="BY242" s="193">
        <f>(SUMIFS(Profile!$E$2:$E$17521,Profile!$B$2:$B$17521,$B242,Profile!$C$2:$C$17521,BY$8))*$C$9</f>
        <v>0.3781905113</v>
      </c>
      <c r="BZ242" s="193">
        <f>(SUMIFS(Profile!$E$2:$E$17521,Profile!$B$2:$B$17521,$B242,Profile!$C$2:$C$17521,BZ$8))*$C$9</f>
        <v>0.386872112</v>
      </c>
      <c r="CA242" s="193">
        <f>(SUMIFS(Profile!$E$2:$E$17521,Profile!$B$2:$B$17521,$B242,Profile!$C$2:$C$17521,CA$8))*$C$9</f>
        <v>0.386532785</v>
      </c>
      <c r="CB242" s="193">
        <f>(SUMIFS(Profile!$E$2:$E$17521,Profile!$B$2:$B$17521,$B242,Profile!$C$2:$C$17521,CB$8))*$C$9</f>
        <v>0.3954104261</v>
      </c>
      <c r="CC242" s="193">
        <f>(SUMIFS(Profile!$E$2:$E$17521,Profile!$B$2:$B$17521,$B242,Profile!$C$2:$C$17521,CC$8))*$C$9</f>
        <v>0.3915714341</v>
      </c>
      <c r="CD242" s="193">
        <f>(SUMIFS(Profile!$E$2:$E$17521,Profile!$B$2:$B$17521,$B242,Profile!$C$2:$C$17521,CD$8))*$C$9</f>
        <v>0.4147451947</v>
      </c>
      <c r="CE242" s="193">
        <f>(SUMIFS(Profile!$E$2:$E$17521,Profile!$B$2:$B$17521,$B242,Profile!$C$2:$C$17521,CE$8))*$C$9</f>
        <v>0.4305919422</v>
      </c>
      <c r="CF242" s="193">
        <f>(SUMIFS(Profile!$E$2:$E$17521,Profile!$B$2:$B$17521,$B242,Profile!$C$2:$C$17521,CF$8))*$C$9</f>
        <v>0.3549593574</v>
      </c>
      <c r="CG242" s="193">
        <f>(SUMIFS(Profile!$E$2:$E$17521,Profile!$B$2:$B$17521,$B242,Profile!$C$2:$C$17521,CG$8))*$C$9</f>
        <v>0.3080592647</v>
      </c>
      <c r="CH242" s="193">
        <f>(SUMIFS(Profile!$E$2:$E$17521,Profile!$B$2:$B$17521,$B242,Profile!$C$2:$C$17521,CH$8))*$C$9</f>
        <v>0.2693555258</v>
      </c>
      <c r="CI242" s="193">
        <f>(SUMIFS(Profile!$E$2:$E$17521,Profile!$B$2:$B$17521,$B242,Profile!$C$2:$C$17521,CI$8))*$C$9</f>
        <v>0.2238806916</v>
      </c>
      <c r="CJ242" s="193">
        <f>(SUMIFS(Profile!$E$2:$E$17521,Profile!$B$2:$B$17521,$B242,Profile!$C$2:$C$17521,CJ$8))*$C$9</f>
        <v>0.1722690215</v>
      </c>
      <c r="CK242" s="193">
        <f>(SUMIFS(Profile!$E$2:$E$17521,Profile!$B$2:$B$17521,$B242,Profile!$C$2:$C$17521,CK$8))*$C$9</f>
        <v>0.119502999</v>
      </c>
      <c r="CL242" s="193">
        <f>(SUMIFS(Profile!$E$2:$E$17521,Profile!$B$2:$B$17521,$B242,Profile!$C$2:$C$17521,CL$8))*$C$9</f>
        <v>0.07811452298</v>
      </c>
      <c r="CM242" s="193">
        <f>(SUMIFS(Profile!$E$2:$E$17521,Profile!$B$2:$B$17521,$B242,Profile!$C$2:$C$17521,CM$8))*$C$9</f>
        <v>0.0318419124</v>
      </c>
      <c r="CN242" s="193">
        <f>(SUMIFS(Profile!$E$2:$E$17521,Profile!$B$2:$B$17521,$B242,Profile!$C$2:$C$17521,CN$8))*$C$9</f>
        <v>0.007880187724</v>
      </c>
      <c r="CO242" s="193">
        <f>(SUMIFS(Profile!$E$2:$E$17521,Profile!$B$2:$B$17521,$B242,Profile!$C$2:$C$17521,CO$8))*$C$9</f>
        <v>0.0002818708326</v>
      </c>
      <c r="CP242" s="193">
        <f>(SUMIFS(Profile!$E$2:$E$17521,Profile!$B$2:$B$17521,$B242,Profile!$C$2:$C$17521,CP$8))*$C$9</f>
        <v>0</v>
      </c>
      <c r="CQ242" s="193">
        <f>(SUMIFS(Profile!$E$2:$E$17521,Profile!$B$2:$B$17521,$B242,Profile!$C$2:$C$17521,CQ$8))*$C$9</f>
        <v>0</v>
      </c>
      <c r="CR242" s="193">
        <f>(SUMIFS(Profile!$E$2:$E$17521,Profile!$B$2:$B$17521,$B242,Profile!$C$2:$C$17521,CR$8))*$C$9</f>
        <v>0</v>
      </c>
      <c r="CS242" s="193">
        <f>(SUMIFS(Profile!$E$2:$E$17521,Profile!$B$2:$B$17521,$B242,Profile!$C$2:$C$17521,CS$8))*$C$9</f>
        <v>0</v>
      </c>
      <c r="CT242" s="193">
        <f>(SUMIFS(Profile!$E$2:$E$17521,Profile!$B$2:$B$17521,$B242,Profile!$C$2:$C$17521,CT$8))*$C$9</f>
        <v>0</v>
      </c>
      <c r="CU242" s="193">
        <f>(SUMIFS(Profile!$E$2:$E$17521,Profile!$B$2:$B$17521,$B242,Profile!$C$2:$C$17521,CU$8))*$C$9</f>
        <v>0</v>
      </c>
      <c r="CV242" s="193">
        <f>(SUMIFS(Profile!$E$2:$E$17521,Profile!$B$2:$B$17521,$B242,Profile!$C$2:$C$17521,CV$8))*$C$9</f>
        <v>0</v>
      </c>
      <c r="CW242" s="193">
        <f>(SUMIFS(Profile!$E$2:$E$17521,Profile!$B$2:$B$17521,$B242,Profile!$C$2:$C$17521,CW$8))*$C$9</f>
        <v>0</v>
      </c>
      <c r="CX242" s="193">
        <f t="shared" si="17"/>
        <v>2.113257427</v>
      </c>
      <c r="CY242" s="193">
        <f t="shared" ref="CY242:ET242" si="1172">MAX(BB242-E242,0)</f>
        <v>0</v>
      </c>
      <c r="CZ242" s="193">
        <f t="shared" si="1172"/>
        <v>0</v>
      </c>
      <c r="DA242" s="193">
        <f t="shared" si="1172"/>
        <v>0</v>
      </c>
      <c r="DB242" s="193">
        <f t="shared" si="1172"/>
        <v>0</v>
      </c>
      <c r="DC242" s="193">
        <f t="shared" si="1172"/>
        <v>0</v>
      </c>
      <c r="DD242" s="193">
        <f t="shared" si="1172"/>
        <v>0</v>
      </c>
      <c r="DE242" s="193">
        <f t="shared" si="1172"/>
        <v>0</v>
      </c>
      <c r="DF242" s="193">
        <f t="shared" si="1172"/>
        <v>0</v>
      </c>
      <c r="DG242" s="193">
        <f t="shared" si="1172"/>
        <v>0</v>
      </c>
      <c r="DH242" s="193">
        <f t="shared" si="1172"/>
        <v>0</v>
      </c>
      <c r="DI242" s="193">
        <f t="shared" si="1172"/>
        <v>0</v>
      </c>
      <c r="DJ242" s="193">
        <f t="shared" si="1172"/>
        <v>0</v>
      </c>
      <c r="DK242" s="193">
        <f t="shared" si="1172"/>
        <v>0</v>
      </c>
      <c r="DL242" s="193">
        <f t="shared" si="1172"/>
        <v>0</v>
      </c>
      <c r="DM242" s="193">
        <f t="shared" si="1172"/>
        <v>0</v>
      </c>
      <c r="DN242" s="193">
        <f t="shared" si="1172"/>
        <v>0</v>
      </c>
      <c r="DO242" s="193">
        <f t="shared" si="1172"/>
        <v>0.005489513943</v>
      </c>
      <c r="DP242" s="193">
        <f t="shared" si="1172"/>
        <v>0.03546357176</v>
      </c>
      <c r="DQ242" s="193">
        <f t="shared" si="1172"/>
        <v>0.04650481452</v>
      </c>
      <c r="DR242" s="193">
        <f t="shared" si="1172"/>
        <v>0.07747014755</v>
      </c>
      <c r="DS242" s="193">
        <f t="shared" si="1172"/>
        <v>0.1229953309</v>
      </c>
      <c r="DT242" s="193">
        <f t="shared" si="1172"/>
        <v>0.1326862471</v>
      </c>
      <c r="DU242" s="193">
        <f t="shared" si="1172"/>
        <v>0.1601305056</v>
      </c>
      <c r="DV242" s="193">
        <f t="shared" si="1172"/>
        <v>0.1562478812</v>
      </c>
      <c r="DW242" s="193">
        <f t="shared" si="1172"/>
        <v>0.1649294819</v>
      </c>
      <c r="DX242" s="193">
        <f t="shared" si="1172"/>
        <v>0.1593821148</v>
      </c>
      <c r="DY242" s="193">
        <f t="shared" si="1172"/>
        <v>0.168259756</v>
      </c>
      <c r="DZ242" s="193">
        <f t="shared" si="1172"/>
        <v>0.1740356071</v>
      </c>
      <c r="EA242" s="193">
        <f t="shared" si="1172"/>
        <v>0.1968087492</v>
      </c>
      <c r="EB242" s="193">
        <f t="shared" si="1172"/>
        <v>0.2182641553</v>
      </c>
      <c r="EC242" s="193">
        <f t="shared" si="1172"/>
        <v>0.1478396106</v>
      </c>
      <c r="ED242" s="193">
        <f t="shared" si="1172"/>
        <v>0.09452962236</v>
      </c>
      <c r="EE242" s="193">
        <f t="shared" si="1172"/>
        <v>0.05222031731</v>
      </c>
      <c r="EF242" s="193">
        <f t="shared" si="1172"/>
        <v>0</v>
      </c>
      <c r="EG242" s="193">
        <f t="shared" si="1172"/>
        <v>0</v>
      </c>
      <c r="EH242" s="193">
        <f t="shared" si="1172"/>
        <v>0</v>
      </c>
      <c r="EI242" s="193">
        <f t="shared" si="1172"/>
        <v>0</v>
      </c>
      <c r="EJ242" s="193">
        <f t="shared" si="1172"/>
        <v>0</v>
      </c>
      <c r="EK242" s="193">
        <f t="shared" si="1172"/>
        <v>0</v>
      </c>
      <c r="EL242" s="193">
        <f t="shared" si="1172"/>
        <v>0</v>
      </c>
      <c r="EM242" s="193">
        <f t="shared" si="1172"/>
        <v>0</v>
      </c>
      <c r="EN242" s="193">
        <f t="shared" si="1172"/>
        <v>0</v>
      </c>
      <c r="EO242" s="193">
        <f t="shared" si="1172"/>
        <v>0</v>
      </c>
      <c r="EP242" s="193">
        <f t="shared" si="1172"/>
        <v>0</v>
      </c>
      <c r="EQ242" s="193">
        <f t="shared" si="1172"/>
        <v>0</v>
      </c>
      <c r="ER242" s="193">
        <f t="shared" si="1172"/>
        <v>0</v>
      </c>
      <c r="ES242" s="193">
        <f t="shared" si="1172"/>
        <v>0</v>
      </c>
      <c r="ET242" s="193">
        <f t="shared" si="1172"/>
        <v>0</v>
      </c>
      <c r="EU242" s="193">
        <f t="shared" si="19"/>
        <v>4.680848341</v>
      </c>
      <c r="EV242" s="193">
        <f t="shared" ref="EV242:GQ242" si="1173">BB242-CY242</f>
        <v>0</v>
      </c>
      <c r="EW242" s="193">
        <f t="shared" si="1173"/>
        <v>0</v>
      </c>
      <c r="EX242" s="193">
        <f t="shared" si="1173"/>
        <v>0</v>
      </c>
      <c r="EY242" s="193">
        <f t="shared" si="1173"/>
        <v>0</v>
      </c>
      <c r="EZ242" s="193">
        <f t="shared" si="1173"/>
        <v>0</v>
      </c>
      <c r="FA242" s="193">
        <f t="shared" si="1173"/>
        <v>0</v>
      </c>
      <c r="FB242" s="193">
        <f t="shared" si="1173"/>
        <v>0</v>
      </c>
      <c r="FC242" s="193">
        <f t="shared" si="1173"/>
        <v>0</v>
      </c>
      <c r="FD242" s="193">
        <f t="shared" si="1173"/>
        <v>0</v>
      </c>
      <c r="FE242" s="193">
        <f t="shared" si="1173"/>
        <v>0.0001895753892</v>
      </c>
      <c r="FF242" s="193">
        <f t="shared" si="1173"/>
        <v>0.004865768323</v>
      </c>
      <c r="FG242" s="193">
        <f t="shared" si="1173"/>
        <v>0.0115318521</v>
      </c>
      <c r="FH242" s="193">
        <f t="shared" si="1173"/>
        <v>0.02696342394</v>
      </c>
      <c r="FI242" s="193">
        <f t="shared" si="1173"/>
        <v>0.05002166229</v>
      </c>
      <c r="FJ242" s="193">
        <f t="shared" si="1173"/>
        <v>0.09254105338</v>
      </c>
      <c r="FK242" s="193">
        <f t="shared" si="1173"/>
        <v>0.141221344</v>
      </c>
      <c r="FL242" s="193">
        <f t="shared" si="1173"/>
        <v>0.1894925344</v>
      </c>
      <c r="FM242" s="193">
        <f t="shared" si="1173"/>
        <v>0.2135296423</v>
      </c>
      <c r="FN242" s="193">
        <f t="shared" si="1173"/>
        <v>0.2271506702</v>
      </c>
      <c r="FO242" s="193">
        <f t="shared" si="1173"/>
        <v>0.2367655133</v>
      </c>
      <c r="FP242" s="193">
        <f t="shared" si="1173"/>
        <v>0.2323587102</v>
      </c>
      <c r="FQ242" s="193">
        <f t="shared" si="1173"/>
        <v>0.2207407747</v>
      </c>
      <c r="FR242" s="193">
        <f t="shared" si="1173"/>
        <v>0.2159333531</v>
      </c>
      <c r="FS242" s="193">
        <f t="shared" si="1173"/>
        <v>0.2219426301</v>
      </c>
      <c r="FT242" s="193">
        <f t="shared" si="1173"/>
        <v>0.2219426301</v>
      </c>
      <c r="FU242" s="193">
        <f t="shared" si="1173"/>
        <v>0.2271506702</v>
      </c>
      <c r="FV242" s="193">
        <f t="shared" si="1173"/>
        <v>0.2271506702</v>
      </c>
      <c r="FW242" s="193">
        <f t="shared" si="1173"/>
        <v>0.217535827</v>
      </c>
      <c r="FX242" s="193">
        <f t="shared" si="1173"/>
        <v>0.2179364454</v>
      </c>
      <c r="FY242" s="193">
        <f t="shared" si="1173"/>
        <v>0.2123277869</v>
      </c>
      <c r="FZ242" s="193">
        <f t="shared" si="1173"/>
        <v>0.2071197469</v>
      </c>
      <c r="GA242" s="193">
        <f t="shared" si="1173"/>
        <v>0.2135296423</v>
      </c>
      <c r="GB242" s="193">
        <f t="shared" si="1173"/>
        <v>0.2171352085</v>
      </c>
      <c r="GC242" s="193">
        <f t="shared" si="1173"/>
        <v>0.2238806916</v>
      </c>
      <c r="GD242" s="193">
        <f t="shared" si="1173"/>
        <v>0.1722690215</v>
      </c>
      <c r="GE242" s="193">
        <f t="shared" si="1173"/>
        <v>0.119502999</v>
      </c>
      <c r="GF242" s="193">
        <f t="shared" si="1173"/>
        <v>0.07811452298</v>
      </c>
      <c r="GG242" s="193">
        <f t="shared" si="1173"/>
        <v>0.0318419124</v>
      </c>
      <c r="GH242" s="193">
        <f t="shared" si="1173"/>
        <v>0.007880187724</v>
      </c>
      <c r="GI242" s="193">
        <f t="shared" si="1173"/>
        <v>0.0002818708326</v>
      </c>
      <c r="GJ242" s="193">
        <f t="shared" si="1173"/>
        <v>0</v>
      </c>
      <c r="GK242" s="193">
        <f t="shared" si="1173"/>
        <v>0</v>
      </c>
      <c r="GL242" s="193">
        <f t="shared" si="1173"/>
        <v>0</v>
      </c>
      <c r="GM242" s="193">
        <f t="shared" si="1173"/>
        <v>0</v>
      </c>
      <c r="GN242" s="193">
        <f t="shared" si="1173"/>
        <v>0</v>
      </c>
      <c r="GO242" s="193">
        <f t="shared" si="1173"/>
        <v>0</v>
      </c>
      <c r="GP242" s="193">
        <f t="shared" si="1173"/>
        <v>0</v>
      </c>
      <c r="GQ242" s="193">
        <f t="shared" si="1173"/>
        <v>0</v>
      </c>
      <c r="GR242" s="193">
        <f t="shared" si="21"/>
        <v>4.656766862</v>
      </c>
      <c r="GS242" s="193">
        <f t="shared" ref="GS242:IN242" si="1174">E242-EV242</f>
        <v>0.1454245031</v>
      </c>
      <c r="GT242" s="193">
        <f t="shared" si="1174"/>
        <v>0.1346078045</v>
      </c>
      <c r="GU242" s="193">
        <f t="shared" si="1174"/>
        <v>0.1265954352</v>
      </c>
      <c r="GV242" s="193">
        <f t="shared" si="1174"/>
        <v>0.1193843028</v>
      </c>
      <c r="GW242" s="193">
        <f t="shared" si="1174"/>
        <v>0.1125737889</v>
      </c>
      <c r="GX242" s="193">
        <f t="shared" si="1174"/>
        <v>0.1097694597</v>
      </c>
      <c r="GY242" s="193">
        <f t="shared" si="1174"/>
        <v>0.1093688412</v>
      </c>
      <c r="GZ242" s="193">
        <f t="shared" si="1174"/>
        <v>0.1053626565</v>
      </c>
      <c r="HA242" s="193">
        <f t="shared" si="1174"/>
        <v>0.1053626565</v>
      </c>
      <c r="HB242" s="193">
        <f t="shared" si="1174"/>
        <v>0.106775555</v>
      </c>
      <c r="HC242" s="193">
        <f t="shared" si="1174"/>
        <v>0.1016987436</v>
      </c>
      <c r="HD242" s="193">
        <f t="shared" si="1174"/>
        <v>0.09623451522</v>
      </c>
      <c r="HE242" s="193">
        <f t="shared" si="1174"/>
        <v>0.08761345731</v>
      </c>
      <c r="HF242" s="193">
        <f t="shared" si="1174"/>
        <v>0.07737500986</v>
      </c>
      <c r="HG242" s="193">
        <f t="shared" si="1174"/>
        <v>0.05128097587</v>
      </c>
      <c r="HH242" s="193">
        <f t="shared" si="1174"/>
        <v>0.01501985773</v>
      </c>
      <c r="HI242" s="193">
        <f t="shared" si="1174"/>
        <v>0</v>
      </c>
      <c r="HJ242" s="193">
        <f t="shared" si="1174"/>
        <v>0</v>
      </c>
      <c r="HK242" s="193">
        <f t="shared" si="1174"/>
        <v>0</v>
      </c>
      <c r="HL242" s="193">
        <f t="shared" si="1174"/>
        <v>0</v>
      </c>
      <c r="HM242" s="193">
        <f t="shared" si="1174"/>
        <v>0</v>
      </c>
      <c r="HN242" s="193">
        <f t="shared" si="1174"/>
        <v>0</v>
      </c>
      <c r="HO242" s="193">
        <f t="shared" si="1174"/>
        <v>0</v>
      </c>
      <c r="HP242" s="193">
        <f t="shared" si="1174"/>
        <v>0</v>
      </c>
      <c r="HQ242" s="193">
        <f t="shared" si="1174"/>
        <v>0</v>
      </c>
      <c r="HR242" s="193">
        <f t="shared" si="1174"/>
        <v>0</v>
      </c>
      <c r="HS242" s="193">
        <f t="shared" si="1174"/>
        <v>0</v>
      </c>
      <c r="HT242" s="193">
        <f t="shared" si="1174"/>
        <v>0</v>
      </c>
      <c r="HU242" s="193">
        <f t="shared" si="1174"/>
        <v>0</v>
      </c>
      <c r="HV242" s="193">
        <f t="shared" si="1174"/>
        <v>0</v>
      </c>
      <c r="HW242" s="193">
        <f t="shared" si="1174"/>
        <v>0</v>
      </c>
      <c r="HX242" s="193">
        <f t="shared" si="1174"/>
        <v>0</v>
      </c>
      <c r="HY242" s="193">
        <f t="shared" si="1174"/>
        <v>0</v>
      </c>
      <c r="HZ242" s="193">
        <f t="shared" si="1174"/>
        <v>0.009679873979</v>
      </c>
      <c r="IA242" s="193">
        <f t="shared" si="1174"/>
        <v>0.07691566432</v>
      </c>
      <c r="IB242" s="193">
        <f t="shared" si="1174"/>
        <v>0.1408990039</v>
      </c>
      <c r="IC242" s="193">
        <f t="shared" si="1174"/>
        <v>0.1834893352</v>
      </c>
      <c r="ID242" s="193">
        <f t="shared" si="1174"/>
        <v>0.2401780259</v>
      </c>
      <c r="IE242" s="193">
        <f t="shared" si="1174"/>
        <v>0.2553261444</v>
      </c>
      <c r="IF242" s="193">
        <f t="shared" si="1174"/>
        <v>0.2593188951</v>
      </c>
      <c r="IG242" s="193">
        <f t="shared" si="1174"/>
        <v>0.2672125167</v>
      </c>
      <c r="IH242" s="193">
        <f t="shared" si="1174"/>
        <v>0.2628057136</v>
      </c>
      <c r="II242" s="193">
        <f t="shared" si="1174"/>
        <v>0.2596007659</v>
      </c>
      <c r="IJ242" s="193">
        <f t="shared" si="1174"/>
        <v>0.2503865412</v>
      </c>
      <c r="IK242" s="193">
        <f t="shared" si="1174"/>
        <v>0.2403710795</v>
      </c>
      <c r="IL242" s="193">
        <f t="shared" si="1174"/>
        <v>0.2271506702</v>
      </c>
      <c r="IM242" s="193">
        <f t="shared" si="1174"/>
        <v>0.199507996</v>
      </c>
      <c r="IN242" s="193">
        <f t="shared" si="1174"/>
        <v>0.1794770727</v>
      </c>
      <c r="IO242" s="193">
        <f t="shared" si="23"/>
        <v>2.42301279</v>
      </c>
      <c r="IP242" s="193">
        <f t="shared" si="29"/>
        <v>1.768778423</v>
      </c>
      <c r="IQ242" s="193">
        <f t="shared" ref="IQ242:KK242" si="1175">MAX((MIN(CZ242+IP242,$IO$7))-GT242,0)</f>
        <v>1.634170619</v>
      </c>
      <c r="IR242" s="193">
        <f t="shared" si="1175"/>
        <v>1.507575184</v>
      </c>
      <c r="IS242" s="193">
        <f t="shared" si="1175"/>
        <v>1.388190881</v>
      </c>
      <c r="IT242" s="193">
        <f t="shared" si="1175"/>
        <v>1.275617092</v>
      </c>
      <c r="IU242" s="193">
        <f t="shared" si="1175"/>
        <v>1.165847632</v>
      </c>
      <c r="IV242" s="193">
        <f t="shared" si="1175"/>
        <v>1.056478791</v>
      </c>
      <c r="IW242" s="193">
        <f t="shared" si="1175"/>
        <v>0.9511161345</v>
      </c>
      <c r="IX242" s="193">
        <f t="shared" si="1175"/>
        <v>0.8457534779</v>
      </c>
      <c r="IY242" s="193">
        <f t="shared" si="1175"/>
        <v>0.7389779229</v>
      </c>
      <c r="IZ242" s="193">
        <f t="shared" si="1175"/>
        <v>0.6372791793</v>
      </c>
      <c r="JA242" s="193">
        <f t="shared" si="1175"/>
        <v>0.5410446641</v>
      </c>
      <c r="JB242" s="193">
        <f t="shared" si="1175"/>
        <v>0.4534312068</v>
      </c>
      <c r="JC242" s="193">
        <f t="shared" si="1175"/>
        <v>0.376056197</v>
      </c>
      <c r="JD242" s="193">
        <f t="shared" si="1175"/>
        <v>0.3247752211</v>
      </c>
      <c r="JE242" s="193">
        <f t="shared" si="1175"/>
        <v>0.3097553633</v>
      </c>
      <c r="JF242" s="193">
        <f t="shared" si="1175"/>
        <v>0.3152448773</v>
      </c>
      <c r="JG242" s="193">
        <f t="shared" si="1175"/>
        <v>0.3507084491</v>
      </c>
      <c r="JH242" s="193">
        <f t="shared" si="1175"/>
        <v>0.3972132636</v>
      </c>
      <c r="JI242" s="193">
        <f t="shared" si="1175"/>
        <v>0.4746834111</v>
      </c>
      <c r="JJ242" s="193">
        <f t="shared" si="1175"/>
        <v>0.597678742</v>
      </c>
      <c r="JK242" s="193">
        <f t="shared" si="1175"/>
        <v>0.7303649891</v>
      </c>
      <c r="JL242" s="193">
        <f t="shared" si="1175"/>
        <v>0.8904954947</v>
      </c>
      <c r="JM242" s="193">
        <f t="shared" si="1175"/>
        <v>1.046743376</v>
      </c>
      <c r="JN242" s="193">
        <f t="shared" si="1175"/>
        <v>1.211672858</v>
      </c>
      <c r="JO242" s="193">
        <f t="shared" si="1175"/>
        <v>1.371054972</v>
      </c>
      <c r="JP242" s="193">
        <f t="shared" si="1175"/>
        <v>1.539314728</v>
      </c>
      <c r="JQ242" s="193">
        <f t="shared" si="1175"/>
        <v>1.713350336</v>
      </c>
      <c r="JR242" s="193">
        <f t="shared" si="1175"/>
        <v>1.910159085</v>
      </c>
      <c r="JS242" s="193">
        <f t="shared" si="1175"/>
        <v>2.12842324</v>
      </c>
      <c r="JT242" s="193">
        <f t="shared" si="1175"/>
        <v>2.276262851</v>
      </c>
      <c r="JU242" s="193">
        <f t="shared" si="1175"/>
        <v>2.370792473</v>
      </c>
      <c r="JV242" s="193">
        <f t="shared" si="1175"/>
        <v>2.42301279</v>
      </c>
      <c r="JW242" s="193">
        <f t="shared" si="1175"/>
        <v>2.413332916</v>
      </c>
      <c r="JX242" s="193">
        <f t="shared" si="1175"/>
        <v>2.336417252</v>
      </c>
      <c r="JY242" s="193">
        <f t="shared" si="1175"/>
        <v>2.195518248</v>
      </c>
      <c r="JZ242" s="193">
        <f t="shared" si="1175"/>
        <v>2.012028913</v>
      </c>
      <c r="KA242" s="193">
        <f t="shared" si="1175"/>
        <v>1.771850887</v>
      </c>
      <c r="KB242" s="193">
        <f t="shared" si="1175"/>
        <v>1.516524743</v>
      </c>
      <c r="KC242" s="193">
        <f t="shared" si="1175"/>
        <v>1.257205848</v>
      </c>
      <c r="KD242" s="193">
        <f t="shared" si="1175"/>
        <v>0.9899933309</v>
      </c>
      <c r="KE242" s="193">
        <f t="shared" si="1175"/>
        <v>0.7271876173</v>
      </c>
      <c r="KF242" s="193">
        <f t="shared" si="1175"/>
        <v>0.4675868514</v>
      </c>
      <c r="KG242" s="193">
        <f t="shared" si="1175"/>
        <v>0.2172003102</v>
      </c>
      <c r="KH242" s="193">
        <f t="shared" si="1175"/>
        <v>0</v>
      </c>
      <c r="KI242" s="193">
        <f t="shared" si="1175"/>
        <v>0</v>
      </c>
      <c r="KJ242" s="193">
        <f t="shared" si="1175"/>
        <v>0</v>
      </c>
      <c r="KK242" s="193">
        <f t="shared" si="1175"/>
        <v>0</v>
      </c>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row>
    <row r="243" ht="14.25" customHeight="1">
      <c r="A243" s="1">
        <v>8.0</v>
      </c>
      <c r="B243" s="1">
        <f t="shared" ref="B243:C243" si="1176">B242+1</f>
        <v>233</v>
      </c>
      <c r="C243" s="267">
        <f t="shared" si="1176"/>
        <v>43698</v>
      </c>
      <c r="D243" s="193">
        <f t="shared" si="15"/>
        <v>9.461406309</v>
      </c>
      <c r="E243" s="193">
        <f>(SUMIFS(Profile!$F$2:$F$17521,Profile!$B$2:$B$17521,$B243,Profile!$C$2:$C$17521,E$8))*$C$6</f>
        <v>0.1566418202</v>
      </c>
      <c r="F243" s="193">
        <f>(SUMIFS(Profile!$F$2:$F$17521,Profile!$B$2:$B$17521,$B243,Profile!$C$2:$C$17521,F$8))*$C$6</f>
        <v>0.1418189369</v>
      </c>
      <c r="G243" s="193">
        <f>(SUMIFS(Profile!$F$2:$F$17521,Profile!$B$2:$B$17521,$B243,Profile!$C$2:$C$17521,G$8))*$C$6</f>
        <v>0.1310022383</v>
      </c>
      <c r="H243" s="193">
        <f>(SUMIFS(Profile!$F$2:$F$17521,Profile!$B$2:$B$17521,$B243,Profile!$C$2:$C$17521,H$8))*$C$6</f>
        <v>0.1201855398</v>
      </c>
      <c r="I243" s="193">
        <f>(SUMIFS(Profile!$F$2:$F$17521,Profile!$B$2:$B$17521,$B243,Profile!$C$2:$C$17521,I$8))*$C$6</f>
        <v>0.1145768812</v>
      </c>
      <c r="J243" s="193">
        <f>(SUMIFS(Profile!$F$2:$F$17521,Profile!$B$2:$B$17521,$B243,Profile!$C$2:$C$17521,J$8))*$C$6</f>
        <v>0.1097694597</v>
      </c>
      <c r="K243" s="193">
        <f>(SUMIFS(Profile!$F$2:$F$17521,Profile!$B$2:$B$17521,$B243,Profile!$C$2:$C$17521,K$8))*$C$6</f>
        <v>0.1073657489</v>
      </c>
      <c r="L243" s="193">
        <f>(SUMIFS(Profile!$F$2:$F$17521,Profile!$B$2:$B$17521,$B243,Profile!$C$2:$C$17521,L$8))*$C$6</f>
        <v>0.1033595642</v>
      </c>
      <c r="M243" s="193">
        <f>(SUMIFS(Profile!$F$2:$F$17521,Profile!$B$2:$B$17521,$B243,Profile!$C$2:$C$17521,M$8))*$C$6</f>
        <v>0.1053626565</v>
      </c>
      <c r="N243" s="193">
        <f>(SUMIFS(Profile!$F$2:$F$17521,Profile!$B$2:$B$17521,$B243,Profile!$C$2:$C$17521,N$8))*$C$6</f>
        <v>0.1037601827</v>
      </c>
      <c r="O243" s="193">
        <f>(SUMIFS(Profile!$F$2:$F$17521,Profile!$B$2:$B$17521,$B243,Profile!$C$2:$C$17521,O$8))*$C$6</f>
        <v>0.1041608011</v>
      </c>
      <c r="P243" s="193">
        <f>(SUMIFS(Profile!$F$2:$F$17521,Profile!$B$2:$B$17521,$B243,Profile!$C$2:$C$17521,P$8))*$C$6</f>
        <v>0.1073657489</v>
      </c>
      <c r="Q243" s="193">
        <f>(SUMIFS(Profile!$F$2:$F$17521,Profile!$B$2:$B$17521,$B243,Profile!$C$2:$C$17521,Q$8))*$C$6</f>
        <v>0.1129744074</v>
      </c>
      <c r="R243" s="193">
        <f>(SUMIFS(Profile!$F$2:$F$17521,Profile!$B$2:$B$17521,$B243,Profile!$C$2:$C$17521,R$8))*$C$6</f>
        <v>0.116980592</v>
      </c>
      <c r="S243" s="193">
        <f>(SUMIFS(Profile!$F$2:$F$17521,Profile!$B$2:$B$17521,$B243,Profile!$C$2:$C$17521,S$8))*$C$6</f>
        <v>0.1310022383</v>
      </c>
      <c r="T243" s="193">
        <f>(SUMIFS(Profile!$F$2:$F$17521,Profile!$B$2:$B$17521,$B243,Profile!$C$2:$C$17521,T$8))*$C$6</f>
        <v>0.1482288324</v>
      </c>
      <c r="U243" s="193">
        <f>(SUMIFS(Profile!$F$2:$F$17521,Profile!$B$2:$B$17521,$B243,Profile!$C$2:$C$17521,U$8))*$C$6</f>
        <v>0.1746696511</v>
      </c>
      <c r="V243" s="193">
        <f>(SUMIFS(Profile!$F$2:$F$17521,Profile!$B$2:$B$17521,$B243,Profile!$C$2:$C$17521,V$8))*$C$6</f>
        <v>0.2023123253</v>
      </c>
      <c r="W243" s="193">
        <f>(SUMIFS(Profile!$F$2:$F$17521,Profile!$B$2:$B$17521,$B243,Profile!$C$2:$C$17521,W$8))*$C$6</f>
        <v>0.2211413932</v>
      </c>
      <c r="X243" s="193">
        <f>(SUMIFS(Profile!$F$2:$F$17521,Profile!$B$2:$B$17521,$B243,Profile!$C$2:$C$17521,X$8))*$C$6</f>
        <v>0.2203401562</v>
      </c>
      <c r="Y243" s="193">
        <f>(SUMIFS(Profile!$F$2:$F$17521,Profile!$B$2:$B$17521,$B243,Profile!$C$2:$C$17521,Y$8))*$C$6</f>
        <v>0.229554381</v>
      </c>
      <c r="Z243" s="193">
        <f>(SUMIFS(Profile!$F$2:$F$17521,Profile!$B$2:$B$17521,$B243,Profile!$C$2:$C$17521,Z$8))*$C$6</f>
        <v>0.2315574733</v>
      </c>
      <c r="AA243" s="193">
        <f>(SUMIFS(Profile!$F$2:$F$17521,Profile!$B$2:$B$17521,$B243,Profile!$C$2:$C$17521,AA$8))*$C$6</f>
        <v>0.2335605656</v>
      </c>
      <c r="AB243" s="193">
        <f>(SUMIFS(Profile!$F$2:$F$17521,Profile!$B$2:$B$17521,$B243,Profile!$C$2:$C$17521,AB$8))*$C$6</f>
        <v>0.2351630395</v>
      </c>
      <c r="AC243" s="193">
        <f>(SUMIFS(Profile!$F$2:$F$17521,Profile!$B$2:$B$17521,$B243,Profile!$C$2:$C$17521,AC$8))*$C$6</f>
        <v>0.2471815935</v>
      </c>
      <c r="AD243" s="193">
        <f>(SUMIFS(Profile!$F$2:$F$17521,Profile!$B$2:$B$17521,$B243,Profile!$C$2:$C$17521,AD$8))*$C$6</f>
        <v>0.2463803565</v>
      </c>
      <c r="AE243" s="193">
        <f>(SUMIFS(Profile!$F$2:$F$17521,Profile!$B$2:$B$17521,$B243,Profile!$C$2:$C$17521,AE$8))*$C$6</f>
        <v>0.2395698426</v>
      </c>
      <c r="AF243" s="193">
        <f>(SUMIFS(Profile!$F$2:$F$17521,Profile!$B$2:$B$17521,$B243,Profile!$C$2:$C$17521,AF$8))*$C$6</f>
        <v>0.2211413932</v>
      </c>
      <c r="AG243" s="193">
        <f>(SUMIFS(Profile!$F$2:$F$17521,Profile!$B$2:$B$17521,$B243,Profile!$C$2:$C$17521,AG$8))*$C$6</f>
        <v>0.2199395378</v>
      </c>
      <c r="AH243" s="193">
        <f>(SUMIFS(Profile!$F$2:$F$17521,Profile!$B$2:$B$17521,$B243,Profile!$C$2:$C$17521,AH$8))*$C$6</f>
        <v>0.222743867</v>
      </c>
      <c r="AI243" s="193">
        <f>(SUMIFS(Profile!$F$2:$F$17521,Profile!$B$2:$B$17521,$B243,Profile!$C$2:$C$17521,AI$8))*$C$6</f>
        <v>0.2135296423</v>
      </c>
      <c r="AJ243" s="193">
        <f>(SUMIFS(Profile!$F$2:$F$17521,Profile!$B$2:$B$17521,$B243,Profile!$C$2:$C$17521,AJ$8))*$C$6</f>
        <v>0.222743867</v>
      </c>
      <c r="AK243" s="193">
        <f>(SUMIFS(Profile!$F$2:$F$17521,Profile!$B$2:$B$17521,$B243,Profile!$C$2:$C$17521,AK$8))*$C$6</f>
        <v>0.2339611841</v>
      </c>
      <c r="AL243" s="193">
        <f>(SUMIFS(Profile!$F$2:$F$17521,Profile!$B$2:$B$17521,$B243,Profile!$C$2:$C$17521,AL$8))*$C$6</f>
        <v>0.2459797381</v>
      </c>
      <c r="AM243" s="193">
        <f>(SUMIFS(Profile!$F$2:$F$17521,Profile!$B$2:$B$17521,$B243,Profile!$C$2:$C$17521,AM$8))*$C$6</f>
        <v>0.2620044767</v>
      </c>
      <c r="AN243" s="193">
        <f>(SUMIFS(Profile!$F$2:$F$17521,Profile!$B$2:$B$17521,$B243,Profile!$C$2:$C$17521,AN$8))*$C$6</f>
        <v>0.2656100429</v>
      </c>
      <c r="AO243" s="193">
        <f>(SUMIFS(Profile!$F$2:$F$17521,Profile!$B$2:$B$17521,$B243,Profile!$C$2:$C$17521,AO$8))*$C$6</f>
        <v>0.2652094244</v>
      </c>
      <c r="AP243" s="193">
        <f>(SUMIFS(Profile!$F$2:$F$17521,Profile!$B$2:$B$17521,$B243,Profile!$C$2:$C$17521,AP$8))*$C$6</f>
        <v>0.2720199383</v>
      </c>
      <c r="AQ243" s="193">
        <f>(SUMIFS(Profile!$F$2:$F$17521,Profile!$B$2:$B$17521,$B243,Profile!$C$2:$C$17521,AQ$8))*$C$6</f>
        <v>0.2652094244</v>
      </c>
      <c r="AR243" s="193">
        <f>(SUMIFS(Profile!$F$2:$F$17521,Profile!$B$2:$B$17521,$B243,Profile!$C$2:$C$17521,AR$8))*$C$6</f>
        <v>0.2616038582</v>
      </c>
      <c r="AS243" s="193">
        <f>(SUMIFS(Profile!$F$2:$F$17521,Profile!$B$2:$B$17521,$B243,Profile!$C$2:$C$17521,AS$8))*$C$6</f>
        <v>0.2684143721</v>
      </c>
      <c r="AT243" s="193">
        <f>(SUMIFS(Profile!$F$2:$F$17521,Profile!$B$2:$B$17521,$B243,Profile!$C$2:$C$17521,AT$8))*$C$6</f>
        <v>0.2652094244</v>
      </c>
      <c r="AU243" s="193">
        <f>(SUMIFS(Profile!$F$2:$F$17521,Profile!$B$2:$B$17521,$B243,Profile!$C$2:$C$17521,AU$8))*$C$6</f>
        <v>0.2708180829</v>
      </c>
      <c r="AV243" s="193">
        <f>(SUMIFS(Profile!$F$2:$F$17521,Profile!$B$2:$B$17521,$B243,Profile!$C$2:$C$17521,AV$8))*$C$6</f>
        <v>0.264007569</v>
      </c>
      <c r="AW243" s="193">
        <f>(SUMIFS(Profile!$F$2:$F$17521,Profile!$B$2:$B$17521,$B243,Profile!$C$2:$C$17521,AW$8))*$C$6</f>
        <v>0.2419735534</v>
      </c>
      <c r="AX243" s="193">
        <f>(SUMIFS(Profile!$F$2:$F$17521,Profile!$B$2:$B$17521,$B243,Profile!$C$2:$C$17521,AX$8))*$C$6</f>
        <v>0.21673459</v>
      </c>
      <c r="AY243" s="193">
        <f>(SUMIFS(Profile!$F$2:$F$17521,Profile!$B$2:$B$17521,$B243,Profile!$C$2:$C$17521,AY$8))*$C$6</f>
        <v>0.1930981006</v>
      </c>
      <c r="AZ243" s="193">
        <f>(SUMIFS(Profile!$F$2:$F$17521,Profile!$B$2:$B$17521,$B243,Profile!$C$2:$C$17521,AZ$8))*$C$6</f>
        <v>0.1734677957</v>
      </c>
      <c r="BA243" s="193">
        <f t="shared" si="16"/>
        <v>9.684543599</v>
      </c>
      <c r="BB243" s="193">
        <f>(SUMIFS(Profile!$E$2:$E$17521,Profile!$B$2:$B$17521,$B243,Profile!$C$2:$C$17521,BB$8))*$C$9</f>
        <v>0</v>
      </c>
      <c r="BC243" s="193">
        <f>(SUMIFS(Profile!$E$2:$E$17521,Profile!$B$2:$B$17521,$B243,Profile!$C$2:$C$17521,BC$8))*$C$9</f>
        <v>0</v>
      </c>
      <c r="BD243" s="193">
        <f>(SUMIFS(Profile!$E$2:$E$17521,Profile!$B$2:$B$17521,$B243,Profile!$C$2:$C$17521,BD$8))*$C$9</f>
        <v>0</v>
      </c>
      <c r="BE243" s="193">
        <f>(SUMIFS(Profile!$E$2:$E$17521,Profile!$B$2:$B$17521,$B243,Profile!$C$2:$C$17521,BE$8))*$C$9</f>
        <v>0</v>
      </c>
      <c r="BF243" s="193">
        <f>(SUMIFS(Profile!$E$2:$E$17521,Profile!$B$2:$B$17521,$B243,Profile!$C$2:$C$17521,BF$8))*$C$9</f>
        <v>0</v>
      </c>
      <c r="BG243" s="193">
        <f>(SUMIFS(Profile!$E$2:$E$17521,Profile!$B$2:$B$17521,$B243,Profile!$C$2:$C$17521,BG$8))*$C$9</f>
        <v>0</v>
      </c>
      <c r="BH243" s="193">
        <f>(SUMIFS(Profile!$E$2:$E$17521,Profile!$B$2:$B$17521,$B243,Profile!$C$2:$C$17521,BH$8))*$C$9</f>
        <v>0</v>
      </c>
      <c r="BI243" s="193">
        <f>(SUMIFS(Profile!$E$2:$E$17521,Profile!$B$2:$B$17521,$B243,Profile!$C$2:$C$17521,BI$8))*$C$9</f>
        <v>0</v>
      </c>
      <c r="BJ243" s="193">
        <f>(SUMIFS(Profile!$E$2:$E$17521,Profile!$B$2:$B$17521,$B243,Profile!$C$2:$C$17521,BJ$8))*$C$9</f>
        <v>0</v>
      </c>
      <c r="BK243" s="193">
        <f>(SUMIFS(Profile!$E$2:$E$17521,Profile!$B$2:$B$17521,$B243,Profile!$C$2:$C$17521,BK$8))*$C$9</f>
        <v>0.0001895753892</v>
      </c>
      <c r="BL243" s="193">
        <f>(SUMIFS(Profile!$E$2:$E$17521,Profile!$B$2:$B$17521,$B243,Profile!$C$2:$C$17521,BL$8))*$C$9</f>
        <v>0.00928919407</v>
      </c>
      <c r="BM243" s="193">
        <f>(SUMIFS(Profile!$E$2:$E$17521,Profile!$B$2:$B$17521,$B243,Profile!$C$2:$C$17521,BM$8))*$C$9</f>
        <v>0.02555933599</v>
      </c>
      <c r="BN243" s="193">
        <f>(SUMIFS(Profile!$E$2:$E$17521,Profile!$B$2:$B$17521,$B243,Profile!$C$2:$C$17521,BN$8))*$C$9</f>
        <v>0.05478816274</v>
      </c>
      <c r="BO243" s="193">
        <f>(SUMIFS(Profile!$E$2:$E$17521,Profile!$B$2:$B$17521,$B243,Profile!$C$2:$C$17521,BO$8))*$C$9</f>
        <v>0.09768098836</v>
      </c>
      <c r="BP243" s="193">
        <f>(SUMIFS(Profile!$E$2:$E$17521,Profile!$B$2:$B$17521,$B243,Profile!$C$2:$C$17521,BP$8))*$C$9</f>
        <v>0.1571638264</v>
      </c>
      <c r="BQ243" s="193">
        <f>(SUMIFS(Profile!$E$2:$E$17521,Profile!$B$2:$B$17521,$B243,Profile!$C$2:$C$17521,BQ$8))*$C$9</f>
        <v>0.2244421338</v>
      </c>
      <c r="BR243" s="193">
        <f>(SUMIFS(Profile!$E$2:$E$17521,Profile!$B$2:$B$17521,$B243,Profile!$C$2:$C$17521,BR$8))*$C$9</f>
        <v>0.3222520126</v>
      </c>
      <c r="BS243" s="193">
        <f>(SUMIFS(Profile!$E$2:$E$17521,Profile!$B$2:$B$17521,$B243,Profile!$C$2:$C$17521,BS$8))*$C$9</f>
        <v>0.4136265593</v>
      </c>
      <c r="BT243" s="193">
        <f>(SUMIFS(Profile!$E$2:$E$17521,Profile!$B$2:$B$17521,$B243,Profile!$C$2:$C$17521,BT$8))*$C$9</f>
        <v>0.4749139393</v>
      </c>
      <c r="BU243" s="193">
        <f>(SUMIFS(Profile!$E$2:$E$17521,Profile!$B$2:$B$17521,$B243,Profile!$C$2:$C$17521,BU$8))*$C$9</f>
        <v>0.524945725</v>
      </c>
      <c r="BV243" s="193">
        <f>(SUMIFS(Profile!$E$2:$E$17521,Profile!$B$2:$B$17521,$B243,Profile!$C$2:$C$17521,BV$8))*$C$9</f>
        <v>0.6165862463</v>
      </c>
      <c r="BW243" s="193">
        <f>(SUMIFS(Profile!$E$2:$E$17521,Profile!$B$2:$B$17521,$B243,Profile!$C$2:$C$17521,BW$8))*$C$9</f>
        <v>0.6071516731</v>
      </c>
      <c r="BX243" s="193">
        <f>(SUMIFS(Profile!$E$2:$E$17521,Profile!$B$2:$B$17521,$B243,Profile!$C$2:$C$17521,BX$8))*$C$9</f>
        <v>0.609992865</v>
      </c>
      <c r="BY243" s="193">
        <f>(SUMIFS(Profile!$E$2:$E$17521,Profile!$B$2:$B$17521,$B243,Profile!$C$2:$C$17521,BY$8))*$C$9</f>
        <v>0.6143608793</v>
      </c>
      <c r="BZ243" s="193">
        <f>(SUMIFS(Profile!$E$2:$E$17521,Profile!$B$2:$B$17521,$B243,Profile!$C$2:$C$17521,BZ$8))*$C$9</f>
        <v>0.6341353695</v>
      </c>
      <c r="CA243" s="193">
        <f>(SUMIFS(Profile!$E$2:$E$17521,Profile!$B$2:$B$17521,$B243,Profile!$C$2:$C$17521,CA$8))*$C$9</f>
        <v>0.6019132602</v>
      </c>
      <c r="CB243" s="193">
        <f>(SUMIFS(Profile!$E$2:$E$17521,Profile!$B$2:$B$17521,$B243,Profile!$C$2:$C$17521,CB$8))*$C$9</f>
        <v>0.5972337544</v>
      </c>
      <c r="CC243" s="193">
        <f>(SUMIFS(Profile!$E$2:$E$17521,Profile!$B$2:$B$17521,$B243,Profile!$C$2:$C$17521,CC$8))*$C$9</f>
        <v>0.5772397468</v>
      </c>
      <c r="CD243" s="193">
        <f>(SUMIFS(Profile!$E$2:$E$17521,Profile!$B$2:$B$17521,$B243,Profile!$C$2:$C$17521,CD$8))*$C$9</f>
        <v>0.5356857004</v>
      </c>
      <c r="CE243" s="193">
        <f>(SUMIFS(Profile!$E$2:$E$17521,Profile!$B$2:$B$17521,$B243,Profile!$C$2:$C$17521,CE$8))*$C$9</f>
        <v>0.4898106677</v>
      </c>
      <c r="CF243" s="193">
        <f>(SUMIFS(Profile!$E$2:$E$17521,Profile!$B$2:$B$17521,$B243,Profile!$C$2:$C$17521,CF$8))*$C$9</f>
        <v>0.4160866918</v>
      </c>
      <c r="CG243" s="193">
        <f>(SUMIFS(Profile!$E$2:$E$17521,Profile!$B$2:$B$17521,$B243,Profile!$C$2:$C$17521,CG$8))*$C$9</f>
        <v>0.3230292972</v>
      </c>
      <c r="CH243" s="193">
        <f>(SUMIFS(Profile!$E$2:$E$17521,Profile!$B$2:$B$17521,$B243,Profile!$C$2:$C$17521,CH$8))*$C$9</f>
        <v>0.2356677188</v>
      </c>
      <c r="CI243" s="193">
        <f>(SUMIFS(Profile!$E$2:$E$17521,Profile!$B$2:$B$17521,$B243,Profile!$C$2:$C$17521,CI$8))*$C$9</f>
        <v>0.1873009559</v>
      </c>
      <c r="CJ243" s="193">
        <f>(SUMIFS(Profile!$E$2:$E$17521,Profile!$B$2:$B$17521,$B243,Profile!$C$2:$C$17521,CJ$8))*$C$9</f>
        <v>0.1449095714</v>
      </c>
      <c r="CK243" s="193">
        <f>(SUMIFS(Profile!$E$2:$E$17521,Profile!$B$2:$B$17521,$B243,Profile!$C$2:$C$17521,CK$8))*$C$9</f>
        <v>0.09690818333</v>
      </c>
      <c r="CL243" s="193">
        <f>(SUMIFS(Profile!$E$2:$E$17521,Profile!$B$2:$B$17521,$B243,Profile!$C$2:$C$17521,CL$8))*$C$9</f>
        <v>0.05746924407</v>
      </c>
      <c r="CM243" s="193">
        <f>(SUMIFS(Profile!$E$2:$E$17521,Profile!$B$2:$B$17521,$B243,Profile!$C$2:$C$17521,CM$8))*$C$9</f>
        <v>0.02667379407</v>
      </c>
      <c r="CN243" s="193">
        <f>(SUMIFS(Profile!$E$2:$E$17521,Profile!$B$2:$B$17521,$B243,Profile!$C$2:$C$17521,CN$8))*$C$9</f>
        <v>0.007141133849</v>
      </c>
      <c r="CO243" s="193">
        <f>(SUMIFS(Profile!$E$2:$E$17521,Profile!$B$2:$B$17521,$B243,Profile!$C$2:$C$17521,CO$8))*$C$9</f>
        <v>0.0003953931816</v>
      </c>
      <c r="CP243" s="193">
        <f>(SUMIFS(Profile!$E$2:$E$17521,Profile!$B$2:$B$17521,$B243,Profile!$C$2:$C$17521,CP$8))*$C$9</f>
        <v>0</v>
      </c>
      <c r="CQ243" s="193">
        <f>(SUMIFS(Profile!$E$2:$E$17521,Profile!$B$2:$B$17521,$B243,Profile!$C$2:$C$17521,CQ$8))*$C$9</f>
        <v>0</v>
      </c>
      <c r="CR243" s="193">
        <f>(SUMIFS(Profile!$E$2:$E$17521,Profile!$B$2:$B$17521,$B243,Profile!$C$2:$C$17521,CR$8))*$C$9</f>
        <v>0</v>
      </c>
      <c r="CS243" s="193">
        <f>(SUMIFS(Profile!$E$2:$E$17521,Profile!$B$2:$B$17521,$B243,Profile!$C$2:$C$17521,CS$8))*$C$9</f>
        <v>0</v>
      </c>
      <c r="CT243" s="193">
        <f>(SUMIFS(Profile!$E$2:$E$17521,Profile!$B$2:$B$17521,$B243,Profile!$C$2:$C$17521,CT$8))*$C$9</f>
        <v>0</v>
      </c>
      <c r="CU243" s="193">
        <f>(SUMIFS(Profile!$E$2:$E$17521,Profile!$B$2:$B$17521,$B243,Profile!$C$2:$C$17521,CU$8))*$C$9</f>
        <v>0</v>
      </c>
      <c r="CV243" s="193">
        <f>(SUMIFS(Profile!$E$2:$E$17521,Profile!$B$2:$B$17521,$B243,Profile!$C$2:$C$17521,CV$8))*$C$9</f>
        <v>0</v>
      </c>
      <c r="CW243" s="193">
        <f>(SUMIFS(Profile!$E$2:$E$17521,Profile!$B$2:$B$17521,$B243,Profile!$C$2:$C$17521,CW$8))*$C$9</f>
        <v>0</v>
      </c>
      <c r="CX243" s="193">
        <f t="shared" si="17"/>
        <v>4.881516727</v>
      </c>
      <c r="CY243" s="193">
        <f t="shared" ref="CY243:ET243" si="1177">MAX(BB243-E243,0)</f>
        <v>0</v>
      </c>
      <c r="CZ243" s="193">
        <f t="shared" si="1177"/>
        <v>0</v>
      </c>
      <c r="DA243" s="193">
        <f t="shared" si="1177"/>
        <v>0</v>
      </c>
      <c r="DB243" s="193">
        <f t="shared" si="1177"/>
        <v>0</v>
      </c>
      <c r="DC243" s="193">
        <f t="shared" si="1177"/>
        <v>0</v>
      </c>
      <c r="DD243" s="193">
        <f t="shared" si="1177"/>
        <v>0</v>
      </c>
      <c r="DE243" s="193">
        <f t="shared" si="1177"/>
        <v>0</v>
      </c>
      <c r="DF243" s="193">
        <f t="shared" si="1177"/>
        <v>0</v>
      </c>
      <c r="DG243" s="193">
        <f t="shared" si="1177"/>
        <v>0</v>
      </c>
      <c r="DH243" s="193">
        <f t="shared" si="1177"/>
        <v>0</v>
      </c>
      <c r="DI243" s="193">
        <f t="shared" si="1177"/>
        <v>0</v>
      </c>
      <c r="DJ243" s="193">
        <f t="shared" si="1177"/>
        <v>0</v>
      </c>
      <c r="DK243" s="193">
        <f t="shared" si="1177"/>
        <v>0</v>
      </c>
      <c r="DL243" s="193">
        <f t="shared" si="1177"/>
        <v>0</v>
      </c>
      <c r="DM243" s="193">
        <f t="shared" si="1177"/>
        <v>0.02616158804</v>
      </c>
      <c r="DN243" s="193">
        <f t="shared" si="1177"/>
        <v>0.07621330145</v>
      </c>
      <c r="DO243" s="193">
        <f t="shared" si="1177"/>
        <v>0.1475823615</v>
      </c>
      <c r="DP243" s="193">
        <f t="shared" si="1177"/>
        <v>0.2113142341</v>
      </c>
      <c r="DQ243" s="193">
        <f t="shared" si="1177"/>
        <v>0.2537725461</v>
      </c>
      <c r="DR243" s="193">
        <f t="shared" si="1177"/>
        <v>0.3046055688</v>
      </c>
      <c r="DS243" s="193">
        <f t="shared" si="1177"/>
        <v>0.3870318653</v>
      </c>
      <c r="DT243" s="193">
        <f t="shared" si="1177"/>
        <v>0.3755941999</v>
      </c>
      <c r="DU243" s="193">
        <f t="shared" si="1177"/>
        <v>0.3764322994</v>
      </c>
      <c r="DV243" s="193">
        <f t="shared" si="1177"/>
        <v>0.3791978398</v>
      </c>
      <c r="DW243" s="193">
        <f t="shared" si="1177"/>
        <v>0.3869537761</v>
      </c>
      <c r="DX243" s="193">
        <f t="shared" si="1177"/>
        <v>0.3555329036</v>
      </c>
      <c r="DY243" s="193">
        <f t="shared" si="1177"/>
        <v>0.3576639118</v>
      </c>
      <c r="DZ243" s="193">
        <f t="shared" si="1177"/>
        <v>0.3560983536</v>
      </c>
      <c r="EA243" s="193">
        <f t="shared" si="1177"/>
        <v>0.3157461626</v>
      </c>
      <c r="EB243" s="193">
        <f t="shared" si="1177"/>
        <v>0.2670668006</v>
      </c>
      <c r="EC243" s="193">
        <f t="shared" si="1177"/>
        <v>0.2025570495</v>
      </c>
      <c r="ED243" s="193">
        <f t="shared" si="1177"/>
        <v>0.1002854302</v>
      </c>
      <c r="EE243" s="193">
        <f t="shared" si="1177"/>
        <v>0.001706534686</v>
      </c>
      <c r="EF243" s="193">
        <f t="shared" si="1177"/>
        <v>0</v>
      </c>
      <c r="EG243" s="193">
        <f t="shared" si="1177"/>
        <v>0</v>
      </c>
      <c r="EH243" s="193">
        <f t="shared" si="1177"/>
        <v>0</v>
      </c>
      <c r="EI243" s="193">
        <f t="shared" si="1177"/>
        <v>0</v>
      </c>
      <c r="EJ243" s="193">
        <f t="shared" si="1177"/>
        <v>0</v>
      </c>
      <c r="EK243" s="193">
        <f t="shared" si="1177"/>
        <v>0</v>
      </c>
      <c r="EL243" s="193">
        <f t="shared" si="1177"/>
        <v>0</v>
      </c>
      <c r="EM243" s="193">
        <f t="shared" si="1177"/>
        <v>0</v>
      </c>
      <c r="EN243" s="193">
        <f t="shared" si="1177"/>
        <v>0</v>
      </c>
      <c r="EO243" s="193">
        <f t="shared" si="1177"/>
        <v>0</v>
      </c>
      <c r="EP243" s="193">
        <f t="shared" si="1177"/>
        <v>0</v>
      </c>
      <c r="EQ243" s="193">
        <f t="shared" si="1177"/>
        <v>0</v>
      </c>
      <c r="ER243" s="193">
        <f t="shared" si="1177"/>
        <v>0</v>
      </c>
      <c r="ES243" s="193">
        <f t="shared" si="1177"/>
        <v>0</v>
      </c>
      <c r="ET243" s="193">
        <f t="shared" si="1177"/>
        <v>0</v>
      </c>
      <c r="EU243" s="193">
        <f t="shared" si="19"/>
        <v>4.803026872</v>
      </c>
      <c r="EV243" s="193">
        <f t="shared" ref="EV243:GQ243" si="1178">BB243-CY243</f>
        <v>0</v>
      </c>
      <c r="EW243" s="193">
        <f t="shared" si="1178"/>
        <v>0</v>
      </c>
      <c r="EX243" s="193">
        <f t="shared" si="1178"/>
        <v>0</v>
      </c>
      <c r="EY243" s="193">
        <f t="shared" si="1178"/>
        <v>0</v>
      </c>
      <c r="EZ243" s="193">
        <f t="shared" si="1178"/>
        <v>0</v>
      </c>
      <c r="FA243" s="193">
        <f t="shared" si="1178"/>
        <v>0</v>
      </c>
      <c r="FB243" s="193">
        <f t="shared" si="1178"/>
        <v>0</v>
      </c>
      <c r="FC243" s="193">
        <f t="shared" si="1178"/>
        <v>0</v>
      </c>
      <c r="FD243" s="193">
        <f t="shared" si="1178"/>
        <v>0</v>
      </c>
      <c r="FE243" s="193">
        <f t="shared" si="1178"/>
        <v>0.0001895753892</v>
      </c>
      <c r="FF243" s="193">
        <f t="shared" si="1178"/>
        <v>0.00928919407</v>
      </c>
      <c r="FG243" s="193">
        <f t="shared" si="1178"/>
        <v>0.02555933599</v>
      </c>
      <c r="FH243" s="193">
        <f t="shared" si="1178"/>
        <v>0.05478816274</v>
      </c>
      <c r="FI243" s="193">
        <f t="shared" si="1178"/>
        <v>0.09768098836</v>
      </c>
      <c r="FJ243" s="193">
        <f t="shared" si="1178"/>
        <v>0.1310022383</v>
      </c>
      <c r="FK243" s="193">
        <f t="shared" si="1178"/>
        <v>0.1482288324</v>
      </c>
      <c r="FL243" s="193">
        <f t="shared" si="1178"/>
        <v>0.1746696511</v>
      </c>
      <c r="FM243" s="193">
        <f t="shared" si="1178"/>
        <v>0.2023123253</v>
      </c>
      <c r="FN243" s="193">
        <f t="shared" si="1178"/>
        <v>0.2211413932</v>
      </c>
      <c r="FO243" s="193">
        <f t="shared" si="1178"/>
        <v>0.2203401562</v>
      </c>
      <c r="FP243" s="193">
        <f t="shared" si="1178"/>
        <v>0.229554381</v>
      </c>
      <c r="FQ243" s="193">
        <f t="shared" si="1178"/>
        <v>0.2315574733</v>
      </c>
      <c r="FR243" s="193">
        <f t="shared" si="1178"/>
        <v>0.2335605656</v>
      </c>
      <c r="FS243" s="193">
        <f t="shared" si="1178"/>
        <v>0.2351630395</v>
      </c>
      <c r="FT243" s="193">
        <f t="shared" si="1178"/>
        <v>0.2471815935</v>
      </c>
      <c r="FU243" s="193">
        <f t="shared" si="1178"/>
        <v>0.2463803565</v>
      </c>
      <c r="FV243" s="193">
        <f t="shared" si="1178"/>
        <v>0.2395698426</v>
      </c>
      <c r="FW243" s="193">
        <f t="shared" si="1178"/>
        <v>0.2211413932</v>
      </c>
      <c r="FX243" s="193">
        <f t="shared" si="1178"/>
        <v>0.2199395378</v>
      </c>
      <c r="FY243" s="193">
        <f t="shared" si="1178"/>
        <v>0.222743867</v>
      </c>
      <c r="FZ243" s="193">
        <f t="shared" si="1178"/>
        <v>0.2135296423</v>
      </c>
      <c r="GA243" s="193">
        <f t="shared" si="1178"/>
        <v>0.222743867</v>
      </c>
      <c r="GB243" s="193">
        <f t="shared" si="1178"/>
        <v>0.2339611841</v>
      </c>
      <c r="GC243" s="193">
        <f t="shared" si="1178"/>
        <v>0.1873009559</v>
      </c>
      <c r="GD243" s="193">
        <f t="shared" si="1178"/>
        <v>0.1449095714</v>
      </c>
      <c r="GE243" s="193">
        <f t="shared" si="1178"/>
        <v>0.09690818333</v>
      </c>
      <c r="GF243" s="193">
        <f t="shared" si="1178"/>
        <v>0.05746924407</v>
      </c>
      <c r="GG243" s="193">
        <f t="shared" si="1178"/>
        <v>0.02667379407</v>
      </c>
      <c r="GH243" s="193">
        <f t="shared" si="1178"/>
        <v>0.007141133849</v>
      </c>
      <c r="GI243" s="193">
        <f t="shared" si="1178"/>
        <v>0.0003953931816</v>
      </c>
      <c r="GJ243" s="193">
        <f t="shared" si="1178"/>
        <v>0</v>
      </c>
      <c r="GK243" s="193">
        <f t="shared" si="1178"/>
        <v>0</v>
      </c>
      <c r="GL243" s="193">
        <f t="shared" si="1178"/>
        <v>0</v>
      </c>
      <c r="GM243" s="193">
        <f t="shared" si="1178"/>
        <v>0</v>
      </c>
      <c r="GN243" s="193">
        <f t="shared" si="1178"/>
        <v>0</v>
      </c>
      <c r="GO243" s="193">
        <f t="shared" si="1178"/>
        <v>0</v>
      </c>
      <c r="GP243" s="193">
        <f t="shared" si="1178"/>
        <v>0</v>
      </c>
      <c r="GQ243" s="193">
        <f t="shared" si="1178"/>
        <v>0</v>
      </c>
      <c r="GR243" s="193">
        <f t="shared" si="21"/>
        <v>4.658379437</v>
      </c>
      <c r="GS243" s="193">
        <f t="shared" ref="GS243:IN243" si="1179">E243-EV243</f>
        <v>0.1566418202</v>
      </c>
      <c r="GT243" s="193">
        <f t="shared" si="1179"/>
        <v>0.1418189369</v>
      </c>
      <c r="GU243" s="193">
        <f t="shared" si="1179"/>
        <v>0.1310022383</v>
      </c>
      <c r="GV243" s="193">
        <f t="shared" si="1179"/>
        <v>0.1201855398</v>
      </c>
      <c r="GW243" s="193">
        <f t="shared" si="1179"/>
        <v>0.1145768812</v>
      </c>
      <c r="GX243" s="193">
        <f t="shared" si="1179"/>
        <v>0.1097694597</v>
      </c>
      <c r="GY243" s="193">
        <f t="shared" si="1179"/>
        <v>0.1073657489</v>
      </c>
      <c r="GZ243" s="193">
        <f t="shared" si="1179"/>
        <v>0.1033595642</v>
      </c>
      <c r="HA243" s="193">
        <f t="shared" si="1179"/>
        <v>0.1053626565</v>
      </c>
      <c r="HB243" s="193">
        <f t="shared" si="1179"/>
        <v>0.1035706073</v>
      </c>
      <c r="HC243" s="193">
        <f t="shared" si="1179"/>
        <v>0.09487160706</v>
      </c>
      <c r="HD243" s="193">
        <f t="shared" si="1179"/>
        <v>0.08180641286</v>
      </c>
      <c r="HE243" s="193">
        <f t="shared" si="1179"/>
        <v>0.05818624464</v>
      </c>
      <c r="HF243" s="193">
        <f t="shared" si="1179"/>
        <v>0.01929960368</v>
      </c>
      <c r="HG243" s="193">
        <f t="shared" si="1179"/>
        <v>0</v>
      </c>
      <c r="HH243" s="193">
        <f t="shared" si="1179"/>
        <v>0</v>
      </c>
      <c r="HI243" s="193">
        <f t="shared" si="1179"/>
        <v>0</v>
      </c>
      <c r="HJ243" s="193">
        <f t="shared" si="1179"/>
        <v>0</v>
      </c>
      <c r="HK243" s="193">
        <f t="shared" si="1179"/>
        <v>0</v>
      </c>
      <c r="HL243" s="193">
        <f t="shared" si="1179"/>
        <v>0</v>
      </c>
      <c r="HM243" s="193">
        <f t="shared" si="1179"/>
        <v>0</v>
      </c>
      <c r="HN243" s="193">
        <f t="shared" si="1179"/>
        <v>0</v>
      </c>
      <c r="HO243" s="193">
        <f t="shared" si="1179"/>
        <v>0</v>
      </c>
      <c r="HP243" s="193">
        <f t="shared" si="1179"/>
        <v>0</v>
      </c>
      <c r="HQ243" s="193">
        <f t="shared" si="1179"/>
        <v>0</v>
      </c>
      <c r="HR243" s="193">
        <f t="shared" si="1179"/>
        <v>0</v>
      </c>
      <c r="HS243" s="193">
        <f t="shared" si="1179"/>
        <v>0</v>
      </c>
      <c r="HT243" s="193">
        <f t="shared" si="1179"/>
        <v>0</v>
      </c>
      <c r="HU243" s="193">
        <f t="shared" si="1179"/>
        <v>0</v>
      </c>
      <c r="HV243" s="193">
        <f t="shared" si="1179"/>
        <v>0</v>
      </c>
      <c r="HW243" s="193">
        <f t="shared" si="1179"/>
        <v>0</v>
      </c>
      <c r="HX243" s="193">
        <f t="shared" si="1179"/>
        <v>0</v>
      </c>
      <c r="HY243" s="193">
        <f t="shared" si="1179"/>
        <v>0</v>
      </c>
      <c r="HZ243" s="193">
        <f t="shared" si="1179"/>
        <v>0.05867878213</v>
      </c>
      <c r="IA243" s="193">
        <f t="shared" si="1179"/>
        <v>0.1170949053</v>
      </c>
      <c r="IB243" s="193">
        <f t="shared" si="1179"/>
        <v>0.1687018595</v>
      </c>
      <c r="IC243" s="193">
        <f t="shared" si="1179"/>
        <v>0.2077401803</v>
      </c>
      <c r="ID243" s="193">
        <f t="shared" si="1179"/>
        <v>0.2453461443</v>
      </c>
      <c r="IE243" s="193">
        <f t="shared" si="1179"/>
        <v>0.2580682906</v>
      </c>
      <c r="IF243" s="193">
        <f t="shared" si="1179"/>
        <v>0.261208465</v>
      </c>
      <c r="IG243" s="193">
        <f t="shared" si="1179"/>
        <v>0.2684143721</v>
      </c>
      <c r="IH243" s="193">
        <f t="shared" si="1179"/>
        <v>0.2652094244</v>
      </c>
      <c r="II243" s="193">
        <f t="shared" si="1179"/>
        <v>0.2708180829</v>
      </c>
      <c r="IJ243" s="193">
        <f t="shared" si="1179"/>
        <v>0.264007569</v>
      </c>
      <c r="IK243" s="193">
        <f t="shared" si="1179"/>
        <v>0.2419735534</v>
      </c>
      <c r="IL243" s="193">
        <f t="shared" si="1179"/>
        <v>0.21673459</v>
      </c>
      <c r="IM243" s="193">
        <f t="shared" si="1179"/>
        <v>0.1930981006</v>
      </c>
      <c r="IN243" s="193">
        <f t="shared" si="1179"/>
        <v>0.1734677957</v>
      </c>
      <c r="IO243" s="193">
        <f t="shared" si="23"/>
        <v>3.210562115</v>
      </c>
      <c r="IP243" s="193">
        <f t="shared" si="29"/>
        <v>0</v>
      </c>
      <c r="IQ243" s="193">
        <f t="shared" ref="IQ243:KK243" si="1180">MAX((MIN(CZ243+IP243,$IO$7))-GT243,0)</f>
        <v>0</v>
      </c>
      <c r="IR243" s="193">
        <f t="shared" si="1180"/>
        <v>0</v>
      </c>
      <c r="IS243" s="193">
        <f t="shared" si="1180"/>
        <v>0</v>
      </c>
      <c r="IT243" s="193">
        <f t="shared" si="1180"/>
        <v>0</v>
      </c>
      <c r="IU243" s="193">
        <f t="shared" si="1180"/>
        <v>0</v>
      </c>
      <c r="IV243" s="193">
        <f t="shared" si="1180"/>
        <v>0</v>
      </c>
      <c r="IW243" s="193">
        <f t="shared" si="1180"/>
        <v>0</v>
      </c>
      <c r="IX243" s="193">
        <f t="shared" si="1180"/>
        <v>0</v>
      </c>
      <c r="IY243" s="193">
        <f t="shared" si="1180"/>
        <v>0</v>
      </c>
      <c r="IZ243" s="193">
        <f t="shared" si="1180"/>
        <v>0</v>
      </c>
      <c r="JA243" s="193">
        <f t="shared" si="1180"/>
        <v>0</v>
      </c>
      <c r="JB243" s="193">
        <f t="shared" si="1180"/>
        <v>0</v>
      </c>
      <c r="JC243" s="193">
        <f t="shared" si="1180"/>
        <v>0</v>
      </c>
      <c r="JD243" s="193">
        <f t="shared" si="1180"/>
        <v>0.02616158804</v>
      </c>
      <c r="JE243" s="193">
        <f t="shared" si="1180"/>
        <v>0.1023748895</v>
      </c>
      <c r="JF243" s="193">
        <f t="shared" si="1180"/>
        <v>0.249957251</v>
      </c>
      <c r="JG243" s="193">
        <f t="shared" si="1180"/>
        <v>0.461271485</v>
      </c>
      <c r="JH243" s="193">
        <f t="shared" si="1180"/>
        <v>0.7150440311</v>
      </c>
      <c r="JI243" s="193">
        <f t="shared" si="1180"/>
        <v>1.0196496</v>
      </c>
      <c r="JJ243" s="193">
        <f t="shared" si="1180"/>
        <v>1.406681465</v>
      </c>
      <c r="JK243" s="193">
        <f t="shared" si="1180"/>
        <v>1.782275665</v>
      </c>
      <c r="JL243" s="193">
        <f t="shared" si="1180"/>
        <v>2.158707964</v>
      </c>
      <c r="JM243" s="193">
        <f t="shared" si="1180"/>
        <v>2.537905804</v>
      </c>
      <c r="JN243" s="193">
        <f t="shared" si="1180"/>
        <v>2.92485958</v>
      </c>
      <c r="JO243" s="193">
        <f t="shared" si="1180"/>
        <v>3.280392484</v>
      </c>
      <c r="JP243" s="193">
        <f t="shared" si="1180"/>
        <v>3.638056396</v>
      </c>
      <c r="JQ243" s="193">
        <f t="shared" si="1180"/>
        <v>3.994154749</v>
      </c>
      <c r="JR243" s="193">
        <f t="shared" si="1180"/>
        <v>4.309900912</v>
      </c>
      <c r="JS243" s="193">
        <f t="shared" si="1180"/>
        <v>4.576967713</v>
      </c>
      <c r="JT243" s="193">
        <f t="shared" si="1180"/>
        <v>4.779524762</v>
      </c>
      <c r="JU243" s="193">
        <f t="shared" si="1180"/>
        <v>4.879810192</v>
      </c>
      <c r="JV243" s="193">
        <f t="shared" si="1180"/>
        <v>4.881516727</v>
      </c>
      <c r="JW243" s="193">
        <f t="shared" si="1180"/>
        <v>4.822837945</v>
      </c>
      <c r="JX243" s="193">
        <f t="shared" si="1180"/>
        <v>4.70574304</v>
      </c>
      <c r="JY243" s="193">
        <f t="shared" si="1180"/>
        <v>4.53704118</v>
      </c>
      <c r="JZ243" s="193">
        <f t="shared" si="1180"/>
        <v>4.329301</v>
      </c>
      <c r="KA243" s="193">
        <f t="shared" si="1180"/>
        <v>4.083954856</v>
      </c>
      <c r="KB243" s="193">
        <f t="shared" si="1180"/>
        <v>3.825886565</v>
      </c>
      <c r="KC243" s="193">
        <f t="shared" si="1180"/>
        <v>3.5646781</v>
      </c>
      <c r="KD243" s="193">
        <f t="shared" si="1180"/>
        <v>3.296263728</v>
      </c>
      <c r="KE243" s="193">
        <f t="shared" si="1180"/>
        <v>3.031054303</v>
      </c>
      <c r="KF243" s="193">
        <f t="shared" si="1180"/>
        <v>2.76023622</v>
      </c>
      <c r="KG243" s="193">
        <f t="shared" si="1180"/>
        <v>2.496228651</v>
      </c>
      <c r="KH243" s="193">
        <f t="shared" si="1180"/>
        <v>2.254255098</v>
      </c>
      <c r="KI243" s="193">
        <f t="shared" si="1180"/>
        <v>2.037520508</v>
      </c>
      <c r="KJ243" s="193">
        <f t="shared" si="1180"/>
        <v>1.844422407</v>
      </c>
      <c r="KK243" s="193">
        <f t="shared" si="1180"/>
        <v>1.670954612</v>
      </c>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row>
    <row r="244" ht="14.25" customHeight="1">
      <c r="A244" s="1">
        <v>8.0</v>
      </c>
      <c r="B244" s="1">
        <f t="shared" ref="B244:C244" si="1181">B243+1</f>
        <v>234</v>
      </c>
      <c r="C244" s="267">
        <f t="shared" si="1181"/>
        <v>43699</v>
      </c>
      <c r="D244" s="193">
        <f t="shared" si="15"/>
        <v>9.54994299</v>
      </c>
      <c r="E244" s="193">
        <f>(SUMIFS(Profile!$F$2:$F$17521,Profile!$B$2:$B$17521,$B244,Profile!$C$2:$C$17521,E$8))*$C$6</f>
        <v>0.1514337801</v>
      </c>
      <c r="F244" s="193">
        <f>(SUMIFS(Profile!$F$2:$F$17521,Profile!$B$2:$B$17521,$B244,Profile!$C$2:$C$17521,F$8))*$C$6</f>
        <v>0.1366108969</v>
      </c>
      <c r="G244" s="193">
        <f>(SUMIFS(Profile!$F$2:$F$17521,Profile!$B$2:$B$17521,$B244,Profile!$C$2:$C$17521,G$8))*$C$6</f>
        <v>0.1241917244</v>
      </c>
      <c r="H244" s="193">
        <f>(SUMIFS(Profile!$F$2:$F$17521,Profile!$B$2:$B$17521,$B244,Profile!$C$2:$C$17521,H$8))*$C$6</f>
        <v>0.1157787366</v>
      </c>
      <c r="I244" s="193">
        <f>(SUMIFS(Profile!$F$2:$F$17521,Profile!$B$2:$B$17521,$B244,Profile!$C$2:$C$17521,I$8))*$C$6</f>
        <v>0.1093688412</v>
      </c>
      <c r="J244" s="193">
        <f>(SUMIFS(Profile!$F$2:$F$17521,Profile!$B$2:$B$17521,$B244,Profile!$C$2:$C$17521,J$8))*$C$6</f>
        <v>0.1077663673</v>
      </c>
      <c r="K244" s="193">
        <f>(SUMIFS(Profile!$F$2:$F$17521,Profile!$B$2:$B$17521,$B244,Profile!$C$2:$C$17521,K$8))*$C$6</f>
        <v>0.1061638935</v>
      </c>
      <c r="L244" s="193">
        <f>(SUMIFS(Profile!$F$2:$F$17521,Profile!$B$2:$B$17521,$B244,Profile!$C$2:$C$17521,L$8))*$C$6</f>
        <v>0.1045614196</v>
      </c>
      <c r="M244" s="193">
        <f>(SUMIFS(Profile!$F$2:$F$17521,Profile!$B$2:$B$17521,$B244,Profile!$C$2:$C$17521,M$8))*$C$6</f>
        <v>0.1037601827</v>
      </c>
      <c r="N244" s="193">
        <f>(SUMIFS(Profile!$F$2:$F$17521,Profile!$B$2:$B$17521,$B244,Profile!$C$2:$C$17521,N$8))*$C$6</f>
        <v>0.105763275</v>
      </c>
      <c r="O244" s="193">
        <f>(SUMIFS(Profile!$F$2:$F$17521,Profile!$B$2:$B$17521,$B244,Profile!$C$2:$C$17521,O$8))*$C$6</f>
        <v>0.1097694597</v>
      </c>
      <c r="P244" s="193">
        <f>(SUMIFS(Profile!$F$2:$F$17521,Profile!$B$2:$B$17521,$B244,Profile!$C$2:$C$17521,P$8))*$C$6</f>
        <v>0.1141762628</v>
      </c>
      <c r="Q244" s="193">
        <f>(SUMIFS(Profile!$F$2:$F$17521,Profile!$B$2:$B$17521,$B244,Profile!$C$2:$C$17521,Q$8))*$C$6</f>
        <v>0.1281979091</v>
      </c>
      <c r="R244" s="193">
        <f>(SUMIFS(Profile!$F$2:$F$17521,Profile!$B$2:$B$17521,$B244,Profile!$C$2:$C$17521,R$8))*$C$6</f>
        <v>0.14622574</v>
      </c>
      <c r="S244" s="193">
        <f>(SUMIFS(Profile!$F$2:$F$17521,Profile!$B$2:$B$17521,$B244,Profile!$C$2:$C$17521,S$8))*$C$6</f>
        <v>0.1634523341</v>
      </c>
      <c r="T244" s="193">
        <f>(SUMIFS(Profile!$F$2:$F$17521,Profile!$B$2:$B$17521,$B244,Profile!$C$2:$C$17521,T$8))*$C$6</f>
        <v>0.1858869682</v>
      </c>
      <c r="U244" s="193">
        <f>(SUMIFS(Profile!$F$2:$F$17521,Profile!$B$2:$B$17521,$B244,Profile!$C$2:$C$17521,U$8))*$C$6</f>
        <v>0.199507996</v>
      </c>
      <c r="V244" s="193">
        <f>(SUMIFS(Profile!$F$2:$F$17521,Profile!$B$2:$B$17521,$B244,Profile!$C$2:$C$17521,V$8))*$C$6</f>
        <v>0.2207407747</v>
      </c>
      <c r="W244" s="193">
        <f>(SUMIFS(Profile!$F$2:$F$17521,Profile!$B$2:$B$17521,$B244,Profile!$C$2:$C$17521,W$8))*$C$6</f>
        <v>0.2259488148</v>
      </c>
      <c r="X244" s="193">
        <f>(SUMIFS(Profile!$F$2:$F$17521,Profile!$B$2:$B$17521,$B244,Profile!$C$2:$C$17521,X$8))*$C$6</f>
        <v>0.228753144</v>
      </c>
      <c r="Y244" s="193">
        <f>(SUMIFS(Profile!$F$2:$F$17521,Profile!$B$2:$B$17521,$B244,Profile!$C$2:$C$17521,Y$8))*$C$6</f>
        <v>0.2283525256</v>
      </c>
      <c r="Z244" s="193">
        <f>(SUMIFS(Profile!$F$2:$F$17521,Profile!$B$2:$B$17521,$B244,Profile!$C$2:$C$17521,Z$8))*$C$6</f>
        <v>0.2195389193</v>
      </c>
      <c r="AA244" s="193">
        <f>(SUMIFS(Profile!$F$2:$F$17521,Profile!$B$2:$B$17521,$B244,Profile!$C$2:$C$17521,AA$8))*$C$6</f>
        <v>0.2187376824</v>
      </c>
      <c r="AB244" s="193">
        <f>(SUMIFS(Profile!$F$2:$F$17521,Profile!$B$2:$B$17521,$B244,Profile!$C$2:$C$17521,AB$8))*$C$6</f>
        <v>0.2155327346</v>
      </c>
      <c r="AC244" s="193">
        <f>(SUMIFS(Profile!$F$2:$F$17521,Profile!$B$2:$B$17521,$B244,Profile!$C$2:$C$17521,AC$8))*$C$6</f>
        <v>0.2239457224</v>
      </c>
      <c r="AD244" s="193">
        <f>(SUMIFS(Profile!$F$2:$F$17521,Profile!$B$2:$B$17521,$B244,Profile!$C$2:$C$17521,AD$8))*$C$6</f>
        <v>0.2247469594</v>
      </c>
      <c r="AE244" s="193">
        <f>(SUMIFS(Profile!$F$2:$F$17521,Profile!$B$2:$B$17521,$B244,Profile!$C$2:$C$17521,AE$8))*$C$6</f>
        <v>0.2207407747</v>
      </c>
      <c r="AF244" s="193">
        <f>(SUMIFS(Profile!$F$2:$F$17521,Profile!$B$2:$B$17521,$B244,Profile!$C$2:$C$17521,AF$8))*$C$6</f>
        <v>0.2127284054</v>
      </c>
      <c r="AG244" s="193">
        <f>(SUMIFS(Profile!$F$2:$F$17521,Profile!$B$2:$B$17521,$B244,Profile!$C$2:$C$17521,AG$8))*$C$6</f>
        <v>0.2051166545</v>
      </c>
      <c r="AH244" s="193">
        <f>(SUMIFS(Profile!$F$2:$F$17521,Profile!$B$2:$B$17521,$B244,Profile!$C$2:$C$17521,AH$8))*$C$6</f>
        <v>0.2035141807</v>
      </c>
      <c r="AI244" s="193">
        <f>(SUMIFS(Profile!$F$2:$F$17521,Profile!$B$2:$B$17521,$B244,Profile!$C$2:$C$17521,AI$8))*$C$6</f>
        <v>0.2095234577</v>
      </c>
      <c r="AJ244" s="193">
        <f>(SUMIFS(Profile!$F$2:$F$17521,Profile!$B$2:$B$17521,$B244,Profile!$C$2:$C$17521,AJ$8))*$C$6</f>
        <v>0.2111259315</v>
      </c>
      <c r="AK244" s="193">
        <f>(SUMIFS(Profile!$F$2:$F$17521,Profile!$B$2:$B$17521,$B244,Profile!$C$2:$C$17521,AK$8))*$C$6</f>
        <v>0.2203401562</v>
      </c>
      <c r="AL244" s="193">
        <f>(SUMIFS(Profile!$F$2:$F$17521,Profile!$B$2:$B$17521,$B244,Profile!$C$2:$C$17521,AL$8))*$C$6</f>
        <v>0.2351630395</v>
      </c>
      <c r="AM244" s="193">
        <f>(SUMIFS(Profile!$F$2:$F$17521,Profile!$B$2:$B$17521,$B244,Profile!$C$2:$C$17521,AM$8))*$C$6</f>
        <v>0.2644081875</v>
      </c>
      <c r="AN244" s="193">
        <f>(SUMIFS(Profile!$F$2:$F$17521,Profile!$B$2:$B$17521,$B244,Profile!$C$2:$C$17521,AN$8))*$C$6</f>
        <v>0.2708180829</v>
      </c>
      <c r="AO244" s="193">
        <f>(SUMIFS(Profile!$F$2:$F$17521,Profile!$B$2:$B$17521,$B244,Profile!$C$2:$C$17521,AO$8))*$C$6</f>
        <v>0.2800323077</v>
      </c>
      <c r="AP244" s="193">
        <f>(SUMIFS(Profile!$F$2:$F$17521,Profile!$B$2:$B$17521,$B244,Profile!$C$2:$C$17521,AP$8))*$C$6</f>
        <v>0.288044677</v>
      </c>
      <c r="AQ244" s="193">
        <f>(SUMIFS(Profile!$F$2:$F$17521,Profile!$B$2:$B$17521,$B244,Profile!$C$2:$C$17521,AQ$8))*$C$6</f>
        <v>0.2852403477</v>
      </c>
      <c r="AR244" s="193">
        <f>(SUMIFS(Profile!$F$2:$F$17521,Profile!$B$2:$B$17521,$B244,Profile!$C$2:$C$17521,AR$8))*$C$6</f>
        <v>0.2748242676</v>
      </c>
      <c r="AS244" s="193">
        <f>(SUMIFS(Profile!$F$2:$F$17521,Profile!$B$2:$B$17521,$B244,Profile!$C$2:$C$17521,AS$8))*$C$6</f>
        <v>0.2792310707</v>
      </c>
      <c r="AT244" s="193">
        <f>(SUMIFS(Profile!$F$2:$F$17521,Profile!$B$2:$B$17521,$B244,Profile!$C$2:$C$17521,AT$8))*$C$6</f>
        <v>0.2796316892</v>
      </c>
      <c r="AU244" s="193">
        <f>(SUMIFS(Profile!$F$2:$F$17521,Profile!$B$2:$B$17521,$B244,Profile!$C$2:$C$17521,AU$8))*$C$6</f>
        <v>0.2840384923</v>
      </c>
      <c r="AV244" s="193">
        <f>(SUMIFS(Profile!$F$2:$F$17521,Profile!$B$2:$B$17521,$B244,Profile!$C$2:$C$17521,AV$8))*$C$6</f>
        <v>0.2672125167</v>
      </c>
      <c r="AW244" s="193">
        <f>(SUMIFS(Profile!$F$2:$F$17521,Profile!$B$2:$B$17521,$B244,Profile!$C$2:$C$17521,AW$8))*$C$6</f>
        <v>0.2515883966</v>
      </c>
      <c r="AX244" s="193">
        <f>(SUMIFS(Profile!$F$2:$F$17521,Profile!$B$2:$B$17521,$B244,Profile!$C$2:$C$17521,AX$8))*$C$6</f>
        <v>0.2243463409</v>
      </c>
      <c r="AY244" s="193">
        <f>(SUMIFS(Profile!$F$2:$F$17521,Profile!$B$2:$B$17521,$B244,Profile!$C$2:$C$17521,AY$8))*$C$6</f>
        <v>0.1938993375</v>
      </c>
      <c r="AZ244" s="193">
        <f>(SUMIFS(Profile!$F$2:$F$17521,Profile!$B$2:$B$17521,$B244,Profile!$C$2:$C$17521,AZ$8))*$C$6</f>
        <v>0.1694616111</v>
      </c>
      <c r="BA244" s="193">
        <f t="shared" si="16"/>
        <v>9.128948489</v>
      </c>
      <c r="BB244" s="193">
        <f>(SUMIFS(Profile!$E$2:$E$17521,Profile!$B$2:$B$17521,$B244,Profile!$C$2:$C$17521,BB$8))*$C$9</f>
        <v>0</v>
      </c>
      <c r="BC244" s="193">
        <f>(SUMIFS(Profile!$E$2:$E$17521,Profile!$B$2:$B$17521,$B244,Profile!$C$2:$C$17521,BC$8))*$C$9</f>
        <v>0</v>
      </c>
      <c r="BD244" s="193">
        <f>(SUMIFS(Profile!$E$2:$E$17521,Profile!$B$2:$B$17521,$B244,Profile!$C$2:$C$17521,BD$8))*$C$9</f>
        <v>0</v>
      </c>
      <c r="BE244" s="193">
        <f>(SUMIFS(Profile!$E$2:$E$17521,Profile!$B$2:$B$17521,$B244,Profile!$C$2:$C$17521,BE$8))*$C$9</f>
        <v>0</v>
      </c>
      <c r="BF244" s="193">
        <f>(SUMIFS(Profile!$E$2:$E$17521,Profile!$B$2:$B$17521,$B244,Profile!$C$2:$C$17521,BF$8))*$C$9</f>
        <v>0</v>
      </c>
      <c r="BG244" s="193">
        <f>(SUMIFS(Profile!$E$2:$E$17521,Profile!$B$2:$B$17521,$B244,Profile!$C$2:$C$17521,BG$8))*$C$9</f>
        <v>0</v>
      </c>
      <c r="BH244" s="193">
        <f>(SUMIFS(Profile!$E$2:$E$17521,Profile!$B$2:$B$17521,$B244,Profile!$C$2:$C$17521,BH$8))*$C$9</f>
        <v>0</v>
      </c>
      <c r="BI244" s="193">
        <f>(SUMIFS(Profile!$E$2:$E$17521,Profile!$B$2:$B$17521,$B244,Profile!$C$2:$C$17521,BI$8))*$C$9</f>
        <v>0</v>
      </c>
      <c r="BJ244" s="193">
        <f>(SUMIFS(Profile!$E$2:$E$17521,Profile!$B$2:$B$17521,$B244,Profile!$C$2:$C$17521,BJ$8))*$C$9</f>
        <v>0</v>
      </c>
      <c r="BK244" s="193">
        <f>(SUMIFS(Profile!$E$2:$E$17521,Profile!$B$2:$B$17521,$B244,Profile!$C$2:$C$17521,BK$8))*$C$9</f>
        <v>0</v>
      </c>
      <c r="BL244" s="193">
        <f>(SUMIFS(Profile!$E$2:$E$17521,Profile!$B$2:$B$17521,$B244,Profile!$C$2:$C$17521,BL$8))*$C$9</f>
        <v>0.003412357005</v>
      </c>
      <c r="BM244" s="193">
        <f>(SUMIFS(Profile!$E$2:$E$17521,Profile!$B$2:$B$17521,$B244,Profile!$C$2:$C$17521,BM$8))*$C$9</f>
        <v>0.01565054807</v>
      </c>
      <c r="BN244" s="193">
        <f>(SUMIFS(Profile!$E$2:$E$17521,Profile!$B$2:$B$17521,$B244,Profile!$C$2:$C$17521,BN$8))*$C$9</f>
        <v>0.04775907416</v>
      </c>
      <c r="BO244" s="193">
        <f>(SUMIFS(Profile!$E$2:$E$17521,Profile!$B$2:$B$17521,$B244,Profile!$C$2:$C$17521,BO$8))*$C$9</f>
        <v>0.0904528098</v>
      </c>
      <c r="BP244" s="193">
        <f>(SUMIFS(Profile!$E$2:$E$17521,Profile!$B$2:$B$17521,$B244,Profile!$C$2:$C$17521,BP$8))*$C$9</f>
        <v>0.1452665149</v>
      </c>
      <c r="BQ244" s="193">
        <f>(SUMIFS(Profile!$E$2:$E$17521,Profile!$B$2:$B$17521,$B244,Profile!$C$2:$C$17521,BQ$8))*$C$9</f>
        <v>0.206032666</v>
      </c>
      <c r="BR244" s="193">
        <f>(SUMIFS(Profile!$E$2:$E$17521,Profile!$B$2:$B$17521,$B244,Profile!$C$2:$C$17521,BR$8))*$C$9</f>
        <v>0.2838314378</v>
      </c>
      <c r="BS244" s="193">
        <f>(SUMIFS(Profile!$E$2:$E$17521,Profile!$B$2:$B$17521,$B244,Profile!$C$2:$C$17521,BS$8))*$C$9</f>
        <v>0.3519245503</v>
      </c>
      <c r="BT244" s="193">
        <f>(SUMIFS(Profile!$E$2:$E$17521,Profile!$B$2:$B$17521,$B244,Profile!$C$2:$C$17521,BT$8))*$C$9</f>
        <v>0.4175982162</v>
      </c>
      <c r="BU244" s="193">
        <f>(SUMIFS(Profile!$E$2:$E$17521,Profile!$B$2:$B$17521,$B244,Profile!$C$2:$C$17521,BU$8))*$C$9</f>
        <v>0.4748872777</v>
      </c>
      <c r="BV244" s="193">
        <f>(SUMIFS(Profile!$E$2:$E$17521,Profile!$B$2:$B$17521,$B244,Profile!$C$2:$C$17521,BV$8))*$C$9</f>
        <v>0.5923506535</v>
      </c>
      <c r="BW244" s="193">
        <f>(SUMIFS(Profile!$E$2:$E$17521,Profile!$B$2:$B$17521,$B244,Profile!$C$2:$C$17521,BW$8))*$C$9</f>
        <v>0.5741081345</v>
      </c>
      <c r="BX244" s="193">
        <f>(SUMIFS(Profile!$E$2:$E$17521,Profile!$B$2:$B$17521,$B244,Profile!$C$2:$C$17521,BX$8))*$C$9</f>
        <v>0.5851953624</v>
      </c>
      <c r="BY244" s="193">
        <f>(SUMIFS(Profile!$E$2:$E$17521,Profile!$B$2:$B$17521,$B244,Profile!$C$2:$C$17521,BY$8))*$C$9</f>
        <v>0.6196366499</v>
      </c>
      <c r="BZ244" s="193">
        <f>(SUMIFS(Profile!$E$2:$E$17521,Profile!$B$2:$B$17521,$B244,Profile!$C$2:$C$17521,BZ$8))*$C$9</f>
        <v>0.5988795092</v>
      </c>
      <c r="CA244" s="193">
        <f>(SUMIFS(Profile!$E$2:$E$17521,Profile!$B$2:$B$17521,$B244,Profile!$C$2:$C$17521,CA$8))*$C$9</f>
        <v>0.5842700843</v>
      </c>
      <c r="CB244" s="193">
        <f>(SUMIFS(Profile!$E$2:$E$17521,Profile!$B$2:$B$17521,$B244,Profile!$C$2:$C$17521,CB$8))*$C$9</f>
        <v>0.6014417538</v>
      </c>
      <c r="CC244" s="193">
        <f>(SUMIFS(Profile!$E$2:$E$17521,Profile!$B$2:$B$17521,$B244,Profile!$C$2:$C$17521,CC$8))*$C$9</f>
        <v>0.5899552287</v>
      </c>
      <c r="CD244" s="193">
        <f>(SUMIFS(Profile!$E$2:$E$17521,Profile!$B$2:$B$17521,$B244,Profile!$C$2:$C$17521,CD$8))*$C$9</f>
        <v>0.5375211762</v>
      </c>
      <c r="CE244" s="193">
        <f>(SUMIFS(Profile!$E$2:$E$17521,Profile!$B$2:$B$17521,$B244,Profile!$C$2:$C$17521,CE$8))*$C$9</f>
        <v>0.5048866808</v>
      </c>
      <c r="CF244" s="193">
        <f>(SUMIFS(Profile!$E$2:$E$17521,Profile!$B$2:$B$17521,$B244,Profile!$C$2:$C$17521,CF$8))*$C$9</f>
        <v>0.3926081077</v>
      </c>
      <c r="CG244" s="193">
        <f>(SUMIFS(Profile!$E$2:$E$17521,Profile!$B$2:$B$17521,$B244,Profile!$C$2:$C$17521,CG$8))*$C$9</f>
        <v>0.2757219398</v>
      </c>
      <c r="CH244" s="193">
        <f>(SUMIFS(Profile!$E$2:$E$17521,Profile!$B$2:$B$17521,$B244,Profile!$C$2:$C$17521,CH$8))*$C$9</f>
        <v>0.2229506937</v>
      </c>
      <c r="CI244" s="193">
        <f>(SUMIFS(Profile!$E$2:$E$17521,Profile!$B$2:$B$17521,$B244,Profile!$C$2:$C$17521,CI$8))*$C$9</f>
        <v>0.1661784813</v>
      </c>
      <c r="CJ244" s="193">
        <f>(SUMIFS(Profile!$E$2:$E$17521,Profile!$B$2:$B$17521,$B244,Profile!$C$2:$C$17521,CJ$8))*$C$9</f>
        <v>0.1082409346</v>
      </c>
      <c r="CK244" s="193">
        <f>(SUMIFS(Profile!$E$2:$E$17521,Profile!$B$2:$B$17521,$B244,Profile!$C$2:$C$17521,CK$8))*$C$9</f>
        <v>0.07032179147</v>
      </c>
      <c r="CL244" s="193">
        <f>(SUMIFS(Profile!$E$2:$E$17521,Profile!$B$2:$B$17521,$B244,Profile!$C$2:$C$17521,CL$8))*$C$9</f>
        <v>0.04527132845</v>
      </c>
      <c r="CM244" s="193">
        <f>(SUMIFS(Profile!$E$2:$E$17521,Profile!$B$2:$B$17521,$B244,Profile!$C$2:$C$17521,CM$8))*$C$9</f>
        <v>0.01834148988</v>
      </c>
      <c r="CN244" s="193">
        <f>(SUMIFS(Profile!$E$2:$E$17521,Profile!$B$2:$B$17521,$B244,Profile!$C$2:$C$17521,CN$8))*$C$9</f>
        <v>0.004022444973</v>
      </c>
      <c r="CO244" s="193">
        <f>(SUMIFS(Profile!$E$2:$E$17521,Profile!$B$2:$B$17521,$B244,Profile!$C$2:$C$17521,CO$8))*$C$9</f>
        <v>0.0002305922715</v>
      </c>
      <c r="CP244" s="193">
        <f>(SUMIFS(Profile!$E$2:$E$17521,Profile!$B$2:$B$17521,$B244,Profile!$C$2:$C$17521,CP$8))*$C$9</f>
        <v>0</v>
      </c>
      <c r="CQ244" s="193">
        <f>(SUMIFS(Profile!$E$2:$E$17521,Profile!$B$2:$B$17521,$B244,Profile!$C$2:$C$17521,CQ$8))*$C$9</f>
        <v>0</v>
      </c>
      <c r="CR244" s="193">
        <f>(SUMIFS(Profile!$E$2:$E$17521,Profile!$B$2:$B$17521,$B244,Profile!$C$2:$C$17521,CR$8))*$C$9</f>
        <v>0</v>
      </c>
      <c r="CS244" s="193">
        <f>(SUMIFS(Profile!$E$2:$E$17521,Profile!$B$2:$B$17521,$B244,Profile!$C$2:$C$17521,CS$8))*$C$9</f>
        <v>0</v>
      </c>
      <c r="CT244" s="193">
        <f>(SUMIFS(Profile!$E$2:$E$17521,Profile!$B$2:$B$17521,$B244,Profile!$C$2:$C$17521,CT$8))*$C$9</f>
        <v>0</v>
      </c>
      <c r="CU244" s="193">
        <f>(SUMIFS(Profile!$E$2:$E$17521,Profile!$B$2:$B$17521,$B244,Profile!$C$2:$C$17521,CU$8))*$C$9</f>
        <v>0</v>
      </c>
      <c r="CV244" s="193">
        <f>(SUMIFS(Profile!$E$2:$E$17521,Profile!$B$2:$B$17521,$B244,Profile!$C$2:$C$17521,CV$8))*$C$9</f>
        <v>0</v>
      </c>
      <c r="CW244" s="193">
        <f>(SUMIFS(Profile!$E$2:$E$17521,Profile!$B$2:$B$17521,$B244,Profile!$C$2:$C$17521,CW$8))*$C$9</f>
        <v>0</v>
      </c>
      <c r="CX244" s="193">
        <f t="shared" si="17"/>
        <v>4.53901832</v>
      </c>
      <c r="CY244" s="193">
        <f t="shared" ref="CY244:ET244" si="1182">MAX(BB244-E244,0)</f>
        <v>0</v>
      </c>
      <c r="CZ244" s="193">
        <f t="shared" si="1182"/>
        <v>0</v>
      </c>
      <c r="DA244" s="193">
        <f t="shared" si="1182"/>
        <v>0</v>
      </c>
      <c r="DB244" s="193">
        <f t="shared" si="1182"/>
        <v>0</v>
      </c>
      <c r="DC244" s="193">
        <f t="shared" si="1182"/>
        <v>0</v>
      </c>
      <c r="DD244" s="193">
        <f t="shared" si="1182"/>
        <v>0</v>
      </c>
      <c r="DE244" s="193">
        <f t="shared" si="1182"/>
        <v>0</v>
      </c>
      <c r="DF244" s="193">
        <f t="shared" si="1182"/>
        <v>0</v>
      </c>
      <c r="DG244" s="193">
        <f t="shared" si="1182"/>
        <v>0</v>
      </c>
      <c r="DH244" s="193">
        <f t="shared" si="1182"/>
        <v>0</v>
      </c>
      <c r="DI244" s="193">
        <f t="shared" si="1182"/>
        <v>0</v>
      </c>
      <c r="DJ244" s="193">
        <f t="shared" si="1182"/>
        <v>0</v>
      </c>
      <c r="DK244" s="193">
        <f t="shared" si="1182"/>
        <v>0</v>
      </c>
      <c r="DL244" s="193">
        <f t="shared" si="1182"/>
        <v>0</v>
      </c>
      <c r="DM244" s="193">
        <f t="shared" si="1182"/>
        <v>0</v>
      </c>
      <c r="DN244" s="193">
        <f t="shared" si="1182"/>
        <v>0.02014569784</v>
      </c>
      <c r="DO244" s="193">
        <f t="shared" si="1182"/>
        <v>0.08432344184</v>
      </c>
      <c r="DP244" s="193">
        <f t="shared" si="1182"/>
        <v>0.1311837756</v>
      </c>
      <c r="DQ244" s="193">
        <f t="shared" si="1182"/>
        <v>0.1916494014</v>
      </c>
      <c r="DR244" s="193">
        <f t="shared" si="1182"/>
        <v>0.2461341337</v>
      </c>
      <c r="DS244" s="193">
        <f t="shared" si="1182"/>
        <v>0.3639981279</v>
      </c>
      <c r="DT244" s="193">
        <f t="shared" si="1182"/>
        <v>0.3545692151</v>
      </c>
      <c r="DU244" s="193">
        <f t="shared" si="1182"/>
        <v>0.36645768</v>
      </c>
      <c r="DV244" s="193">
        <f t="shared" si="1182"/>
        <v>0.4041039152</v>
      </c>
      <c r="DW244" s="193">
        <f t="shared" si="1182"/>
        <v>0.3749337868</v>
      </c>
      <c r="DX244" s="193">
        <f t="shared" si="1182"/>
        <v>0.359523125</v>
      </c>
      <c r="DY244" s="193">
        <f t="shared" si="1182"/>
        <v>0.3807009791</v>
      </c>
      <c r="DZ244" s="193">
        <f t="shared" si="1182"/>
        <v>0.3772268233</v>
      </c>
      <c r="EA244" s="193">
        <f t="shared" si="1182"/>
        <v>0.3324045217</v>
      </c>
      <c r="EB244" s="193">
        <f t="shared" si="1182"/>
        <v>0.3013725001</v>
      </c>
      <c r="EC244" s="193">
        <f t="shared" si="1182"/>
        <v>0.18308465</v>
      </c>
      <c r="ED244" s="193">
        <f t="shared" si="1182"/>
        <v>0.0645960083</v>
      </c>
      <c r="EE244" s="193">
        <f t="shared" si="1182"/>
        <v>0.002610537421</v>
      </c>
      <c r="EF244" s="193">
        <f t="shared" si="1182"/>
        <v>0</v>
      </c>
      <c r="EG244" s="193">
        <f t="shared" si="1182"/>
        <v>0</v>
      </c>
      <c r="EH244" s="193">
        <f t="shared" si="1182"/>
        <v>0</v>
      </c>
      <c r="EI244" s="193">
        <f t="shared" si="1182"/>
        <v>0</v>
      </c>
      <c r="EJ244" s="193">
        <f t="shared" si="1182"/>
        <v>0</v>
      </c>
      <c r="EK244" s="193">
        <f t="shared" si="1182"/>
        <v>0</v>
      </c>
      <c r="EL244" s="193">
        <f t="shared" si="1182"/>
        <v>0</v>
      </c>
      <c r="EM244" s="193">
        <f t="shared" si="1182"/>
        <v>0</v>
      </c>
      <c r="EN244" s="193">
        <f t="shared" si="1182"/>
        <v>0</v>
      </c>
      <c r="EO244" s="193">
        <f t="shared" si="1182"/>
        <v>0</v>
      </c>
      <c r="EP244" s="193">
        <f t="shared" si="1182"/>
        <v>0</v>
      </c>
      <c r="EQ244" s="193">
        <f t="shared" si="1182"/>
        <v>0</v>
      </c>
      <c r="ER244" s="193">
        <f t="shared" si="1182"/>
        <v>0</v>
      </c>
      <c r="ES244" s="193">
        <f t="shared" si="1182"/>
        <v>0</v>
      </c>
      <c r="ET244" s="193">
        <f t="shared" si="1182"/>
        <v>0</v>
      </c>
      <c r="EU244" s="193">
        <f t="shared" si="19"/>
        <v>4.589930169</v>
      </c>
      <c r="EV244" s="193">
        <f t="shared" ref="EV244:GQ244" si="1183">BB244-CY244</f>
        <v>0</v>
      </c>
      <c r="EW244" s="193">
        <f t="shared" si="1183"/>
        <v>0</v>
      </c>
      <c r="EX244" s="193">
        <f t="shared" si="1183"/>
        <v>0</v>
      </c>
      <c r="EY244" s="193">
        <f t="shared" si="1183"/>
        <v>0</v>
      </c>
      <c r="EZ244" s="193">
        <f t="shared" si="1183"/>
        <v>0</v>
      </c>
      <c r="FA244" s="193">
        <f t="shared" si="1183"/>
        <v>0</v>
      </c>
      <c r="FB244" s="193">
        <f t="shared" si="1183"/>
        <v>0</v>
      </c>
      <c r="FC244" s="193">
        <f t="shared" si="1183"/>
        <v>0</v>
      </c>
      <c r="FD244" s="193">
        <f t="shared" si="1183"/>
        <v>0</v>
      </c>
      <c r="FE244" s="193">
        <f t="shared" si="1183"/>
        <v>0</v>
      </c>
      <c r="FF244" s="193">
        <f t="shared" si="1183"/>
        <v>0.003412357005</v>
      </c>
      <c r="FG244" s="193">
        <f t="shared" si="1183"/>
        <v>0.01565054807</v>
      </c>
      <c r="FH244" s="193">
        <f t="shared" si="1183"/>
        <v>0.04775907416</v>
      </c>
      <c r="FI244" s="193">
        <f t="shared" si="1183"/>
        <v>0.0904528098</v>
      </c>
      <c r="FJ244" s="193">
        <f t="shared" si="1183"/>
        <v>0.1452665149</v>
      </c>
      <c r="FK244" s="193">
        <f t="shared" si="1183"/>
        <v>0.1858869682</v>
      </c>
      <c r="FL244" s="193">
        <f t="shared" si="1183"/>
        <v>0.199507996</v>
      </c>
      <c r="FM244" s="193">
        <f t="shared" si="1183"/>
        <v>0.2207407747</v>
      </c>
      <c r="FN244" s="193">
        <f t="shared" si="1183"/>
        <v>0.2259488148</v>
      </c>
      <c r="FO244" s="193">
        <f t="shared" si="1183"/>
        <v>0.228753144</v>
      </c>
      <c r="FP244" s="193">
        <f t="shared" si="1183"/>
        <v>0.2283525256</v>
      </c>
      <c r="FQ244" s="193">
        <f t="shared" si="1183"/>
        <v>0.2195389193</v>
      </c>
      <c r="FR244" s="193">
        <f t="shared" si="1183"/>
        <v>0.2187376824</v>
      </c>
      <c r="FS244" s="193">
        <f t="shared" si="1183"/>
        <v>0.2155327346</v>
      </c>
      <c r="FT244" s="193">
        <f t="shared" si="1183"/>
        <v>0.2239457224</v>
      </c>
      <c r="FU244" s="193">
        <f t="shared" si="1183"/>
        <v>0.2247469594</v>
      </c>
      <c r="FV244" s="193">
        <f t="shared" si="1183"/>
        <v>0.2207407747</v>
      </c>
      <c r="FW244" s="193">
        <f t="shared" si="1183"/>
        <v>0.2127284054</v>
      </c>
      <c r="FX244" s="193">
        <f t="shared" si="1183"/>
        <v>0.2051166545</v>
      </c>
      <c r="FY244" s="193">
        <f t="shared" si="1183"/>
        <v>0.2035141807</v>
      </c>
      <c r="FZ244" s="193">
        <f t="shared" si="1183"/>
        <v>0.2095234577</v>
      </c>
      <c r="GA244" s="193">
        <f t="shared" si="1183"/>
        <v>0.2111259315</v>
      </c>
      <c r="GB244" s="193">
        <f t="shared" si="1183"/>
        <v>0.2203401562</v>
      </c>
      <c r="GC244" s="193">
        <f t="shared" si="1183"/>
        <v>0.1661784813</v>
      </c>
      <c r="GD244" s="193">
        <f t="shared" si="1183"/>
        <v>0.1082409346</v>
      </c>
      <c r="GE244" s="193">
        <f t="shared" si="1183"/>
        <v>0.07032179147</v>
      </c>
      <c r="GF244" s="193">
        <f t="shared" si="1183"/>
        <v>0.04527132845</v>
      </c>
      <c r="GG244" s="193">
        <f t="shared" si="1183"/>
        <v>0.01834148988</v>
      </c>
      <c r="GH244" s="193">
        <f t="shared" si="1183"/>
        <v>0.004022444973</v>
      </c>
      <c r="GI244" s="193">
        <f t="shared" si="1183"/>
        <v>0.0002305922715</v>
      </c>
      <c r="GJ244" s="193">
        <f t="shared" si="1183"/>
        <v>0</v>
      </c>
      <c r="GK244" s="193">
        <f t="shared" si="1183"/>
        <v>0</v>
      </c>
      <c r="GL244" s="193">
        <f t="shared" si="1183"/>
        <v>0</v>
      </c>
      <c r="GM244" s="193">
        <f t="shared" si="1183"/>
        <v>0</v>
      </c>
      <c r="GN244" s="193">
        <f t="shared" si="1183"/>
        <v>0</v>
      </c>
      <c r="GO244" s="193">
        <f t="shared" si="1183"/>
        <v>0</v>
      </c>
      <c r="GP244" s="193">
        <f t="shared" si="1183"/>
        <v>0</v>
      </c>
      <c r="GQ244" s="193">
        <f t="shared" si="1183"/>
        <v>0</v>
      </c>
      <c r="GR244" s="193">
        <f t="shared" si="21"/>
        <v>4.960012821</v>
      </c>
      <c r="GS244" s="193">
        <f t="shared" ref="GS244:IN244" si="1184">E244-EV244</f>
        <v>0.1514337801</v>
      </c>
      <c r="GT244" s="193">
        <f t="shared" si="1184"/>
        <v>0.1366108969</v>
      </c>
      <c r="GU244" s="193">
        <f t="shared" si="1184"/>
        <v>0.1241917244</v>
      </c>
      <c r="GV244" s="193">
        <f t="shared" si="1184"/>
        <v>0.1157787366</v>
      </c>
      <c r="GW244" s="193">
        <f t="shared" si="1184"/>
        <v>0.1093688412</v>
      </c>
      <c r="GX244" s="193">
        <f t="shared" si="1184"/>
        <v>0.1077663673</v>
      </c>
      <c r="GY244" s="193">
        <f t="shared" si="1184"/>
        <v>0.1061638935</v>
      </c>
      <c r="GZ244" s="193">
        <f t="shared" si="1184"/>
        <v>0.1045614196</v>
      </c>
      <c r="HA244" s="193">
        <f t="shared" si="1184"/>
        <v>0.1037601827</v>
      </c>
      <c r="HB244" s="193">
        <f t="shared" si="1184"/>
        <v>0.105763275</v>
      </c>
      <c r="HC244" s="193">
        <f t="shared" si="1184"/>
        <v>0.1063571026</v>
      </c>
      <c r="HD244" s="193">
        <f t="shared" si="1184"/>
        <v>0.09852571471</v>
      </c>
      <c r="HE244" s="193">
        <f t="shared" si="1184"/>
        <v>0.08043883492</v>
      </c>
      <c r="HF244" s="193">
        <f t="shared" si="1184"/>
        <v>0.05577293025</v>
      </c>
      <c r="HG244" s="193">
        <f t="shared" si="1184"/>
        <v>0.01818581918</v>
      </c>
      <c r="HH244" s="193">
        <f t="shared" si="1184"/>
        <v>0</v>
      </c>
      <c r="HI244" s="193">
        <f t="shared" si="1184"/>
        <v>0</v>
      </c>
      <c r="HJ244" s="193">
        <f t="shared" si="1184"/>
        <v>0</v>
      </c>
      <c r="HK244" s="193">
        <f t="shared" si="1184"/>
        <v>0</v>
      </c>
      <c r="HL244" s="193">
        <f t="shared" si="1184"/>
        <v>0</v>
      </c>
      <c r="HM244" s="193">
        <f t="shared" si="1184"/>
        <v>0</v>
      </c>
      <c r="HN244" s="193">
        <f t="shared" si="1184"/>
        <v>0</v>
      </c>
      <c r="HO244" s="193">
        <f t="shared" si="1184"/>
        <v>0</v>
      </c>
      <c r="HP244" s="193">
        <f t="shared" si="1184"/>
        <v>0</v>
      </c>
      <c r="HQ244" s="193">
        <f t="shared" si="1184"/>
        <v>0</v>
      </c>
      <c r="HR244" s="193">
        <f t="shared" si="1184"/>
        <v>0</v>
      </c>
      <c r="HS244" s="193">
        <f t="shared" si="1184"/>
        <v>0</v>
      </c>
      <c r="HT244" s="193">
        <f t="shared" si="1184"/>
        <v>0</v>
      </c>
      <c r="HU244" s="193">
        <f t="shared" si="1184"/>
        <v>0</v>
      </c>
      <c r="HV244" s="193">
        <f t="shared" si="1184"/>
        <v>0</v>
      </c>
      <c r="HW244" s="193">
        <f t="shared" si="1184"/>
        <v>0</v>
      </c>
      <c r="HX244" s="193">
        <f t="shared" si="1184"/>
        <v>0</v>
      </c>
      <c r="HY244" s="193">
        <f t="shared" si="1184"/>
        <v>0</v>
      </c>
      <c r="HZ244" s="193">
        <f t="shared" si="1184"/>
        <v>0.06898455816</v>
      </c>
      <c r="IA244" s="193">
        <f t="shared" si="1184"/>
        <v>0.1561672528</v>
      </c>
      <c r="IB244" s="193">
        <f t="shared" si="1184"/>
        <v>0.2004962915</v>
      </c>
      <c r="IC244" s="193">
        <f t="shared" si="1184"/>
        <v>0.2347609792</v>
      </c>
      <c r="ID244" s="193">
        <f t="shared" si="1184"/>
        <v>0.2697031871</v>
      </c>
      <c r="IE244" s="193">
        <f t="shared" si="1184"/>
        <v>0.2812179027</v>
      </c>
      <c r="IF244" s="193">
        <f t="shared" si="1184"/>
        <v>0.2745936753</v>
      </c>
      <c r="IG244" s="193">
        <f t="shared" si="1184"/>
        <v>0.2792310707</v>
      </c>
      <c r="IH244" s="193">
        <f t="shared" si="1184"/>
        <v>0.2796316892</v>
      </c>
      <c r="II244" s="193">
        <f t="shared" si="1184"/>
        <v>0.2840384923</v>
      </c>
      <c r="IJ244" s="193">
        <f t="shared" si="1184"/>
        <v>0.2672125167</v>
      </c>
      <c r="IK244" s="193">
        <f t="shared" si="1184"/>
        <v>0.2515883966</v>
      </c>
      <c r="IL244" s="193">
        <f t="shared" si="1184"/>
        <v>0.2243463409</v>
      </c>
      <c r="IM244" s="193">
        <f t="shared" si="1184"/>
        <v>0.1938993375</v>
      </c>
      <c r="IN244" s="193">
        <f t="shared" si="1184"/>
        <v>0.1694616111</v>
      </c>
      <c r="IO244" s="193">
        <f t="shared" si="23"/>
        <v>3.435333302</v>
      </c>
      <c r="IP244" s="193">
        <f t="shared" si="29"/>
        <v>1.519520832</v>
      </c>
      <c r="IQ244" s="193">
        <f t="shared" ref="IQ244:KK244" si="1185">MAX((MIN(CZ244+IP244,$IO$7))-GT244,0)</f>
        <v>1.382909935</v>
      </c>
      <c r="IR244" s="193">
        <f t="shared" si="1185"/>
        <v>1.25871821</v>
      </c>
      <c r="IS244" s="193">
        <f t="shared" si="1185"/>
        <v>1.142939474</v>
      </c>
      <c r="IT244" s="193">
        <f t="shared" si="1185"/>
        <v>1.033570633</v>
      </c>
      <c r="IU244" s="193">
        <f t="shared" si="1185"/>
        <v>0.9258042652</v>
      </c>
      <c r="IV244" s="193">
        <f t="shared" si="1185"/>
        <v>0.8196403717</v>
      </c>
      <c r="IW244" s="193">
        <f t="shared" si="1185"/>
        <v>0.7150789521</v>
      </c>
      <c r="IX244" s="193">
        <f t="shared" si="1185"/>
        <v>0.6113187695</v>
      </c>
      <c r="IY244" s="193">
        <f t="shared" si="1185"/>
        <v>0.5055554945</v>
      </c>
      <c r="IZ244" s="193">
        <f t="shared" si="1185"/>
        <v>0.3991983918</v>
      </c>
      <c r="JA244" s="193">
        <f t="shared" si="1185"/>
        <v>0.3006726771</v>
      </c>
      <c r="JB244" s="193">
        <f t="shared" si="1185"/>
        <v>0.2202338422</v>
      </c>
      <c r="JC244" s="193">
        <f t="shared" si="1185"/>
        <v>0.1644609119</v>
      </c>
      <c r="JD244" s="193">
        <f t="shared" si="1185"/>
        <v>0.1462750928</v>
      </c>
      <c r="JE244" s="193">
        <f t="shared" si="1185"/>
        <v>0.1664207906</v>
      </c>
      <c r="JF244" s="193">
        <f t="shared" si="1185"/>
        <v>0.2507442324</v>
      </c>
      <c r="JG244" s="193">
        <f t="shared" si="1185"/>
        <v>0.3819280081</v>
      </c>
      <c r="JH244" s="193">
        <f t="shared" si="1185"/>
        <v>0.5735774095</v>
      </c>
      <c r="JI244" s="193">
        <f t="shared" si="1185"/>
        <v>0.8197115431</v>
      </c>
      <c r="JJ244" s="193">
        <f t="shared" si="1185"/>
        <v>1.183709671</v>
      </c>
      <c r="JK244" s="193">
        <f t="shared" si="1185"/>
        <v>1.538278886</v>
      </c>
      <c r="JL244" s="193">
        <f t="shared" si="1185"/>
        <v>1.904736566</v>
      </c>
      <c r="JM244" s="193">
        <f t="shared" si="1185"/>
        <v>2.308840481</v>
      </c>
      <c r="JN244" s="193">
        <f t="shared" si="1185"/>
        <v>2.683774268</v>
      </c>
      <c r="JO244" s="193">
        <f t="shared" si="1185"/>
        <v>3.043297393</v>
      </c>
      <c r="JP244" s="193">
        <f t="shared" si="1185"/>
        <v>3.423998372</v>
      </c>
      <c r="JQ244" s="193">
        <f t="shared" si="1185"/>
        <v>3.801225196</v>
      </c>
      <c r="JR244" s="193">
        <f t="shared" si="1185"/>
        <v>4.133629717</v>
      </c>
      <c r="JS244" s="193">
        <f t="shared" si="1185"/>
        <v>4.435002217</v>
      </c>
      <c r="JT244" s="193">
        <f t="shared" si="1185"/>
        <v>4.618086867</v>
      </c>
      <c r="JU244" s="193">
        <f t="shared" si="1185"/>
        <v>4.682682876</v>
      </c>
      <c r="JV244" s="193">
        <f t="shared" si="1185"/>
        <v>4.685293413</v>
      </c>
      <c r="JW244" s="193">
        <f t="shared" si="1185"/>
        <v>4.616308855</v>
      </c>
      <c r="JX244" s="193">
        <f t="shared" si="1185"/>
        <v>4.460141602</v>
      </c>
      <c r="JY244" s="193">
        <f t="shared" si="1185"/>
        <v>4.259645311</v>
      </c>
      <c r="JZ244" s="193">
        <f t="shared" si="1185"/>
        <v>4.024884331</v>
      </c>
      <c r="KA244" s="193">
        <f t="shared" si="1185"/>
        <v>3.755181144</v>
      </c>
      <c r="KB244" s="193">
        <f t="shared" si="1185"/>
        <v>3.473963242</v>
      </c>
      <c r="KC244" s="193">
        <f t="shared" si="1185"/>
        <v>3.199369566</v>
      </c>
      <c r="KD244" s="193">
        <f t="shared" si="1185"/>
        <v>2.920138496</v>
      </c>
      <c r="KE244" s="193">
        <f t="shared" si="1185"/>
        <v>2.640506806</v>
      </c>
      <c r="KF244" s="193">
        <f t="shared" si="1185"/>
        <v>2.356468314</v>
      </c>
      <c r="KG244" s="193">
        <f t="shared" si="1185"/>
        <v>2.089255797</v>
      </c>
      <c r="KH244" s="193">
        <f t="shared" si="1185"/>
        <v>1.837667401</v>
      </c>
      <c r="KI244" s="193">
        <f t="shared" si="1185"/>
        <v>1.61332106</v>
      </c>
      <c r="KJ244" s="193">
        <f t="shared" si="1185"/>
        <v>1.419421722</v>
      </c>
      <c r="KK244" s="193">
        <f t="shared" si="1185"/>
        <v>1.249960111</v>
      </c>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row>
    <row r="245" ht="14.25" customHeight="1">
      <c r="A245" s="1">
        <v>8.0</v>
      </c>
      <c r="B245" s="1">
        <f t="shared" ref="B245:C245" si="1186">B244+1</f>
        <v>235</v>
      </c>
      <c r="C245" s="267">
        <f t="shared" si="1186"/>
        <v>43700</v>
      </c>
      <c r="D245" s="193">
        <f t="shared" si="15"/>
        <v>9.241466771</v>
      </c>
      <c r="E245" s="193">
        <f>(SUMIFS(Profile!$F$2:$F$17521,Profile!$B$2:$B$17521,$B245,Profile!$C$2:$C$17521,E$8))*$C$6</f>
        <v>0.1494306878</v>
      </c>
      <c r="F245" s="193">
        <f>(SUMIFS(Profile!$F$2:$F$17521,Profile!$B$2:$B$17521,$B245,Profile!$C$2:$C$17521,F$8))*$C$6</f>
        <v>0.1362102784</v>
      </c>
      <c r="G245" s="193">
        <f>(SUMIFS(Profile!$F$2:$F$17521,Profile!$B$2:$B$17521,$B245,Profile!$C$2:$C$17521,G$8))*$C$6</f>
        <v>0.1213873952</v>
      </c>
      <c r="H245" s="193">
        <f>(SUMIFS(Profile!$F$2:$F$17521,Profile!$B$2:$B$17521,$B245,Profile!$C$2:$C$17521,H$8))*$C$6</f>
        <v>0.1125737889</v>
      </c>
      <c r="I245" s="193">
        <f>(SUMIFS(Profile!$F$2:$F$17521,Profile!$B$2:$B$17521,$B245,Profile!$C$2:$C$17521,I$8))*$C$6</f>
        <v>0.1101700781</v>
      </c>
      <c r="J245" s="193">
        <f>(SUMIFS(Profile!$F$2:$F$17521,Profile!$B$2:$B$17521,$B245,Profile!$C$2:$C$17521,J$8))*$C$6</f>
        <v>0.1061638935</v>
      </c>
      <c r="K245" s="193">
        <f>(SUMIFS(Profile!$F$2:$F$17521,Profile!$B$2:$B$17521,$B245,Profile!$C$2:$C$17521,K$8))*$C$6</f>
        <v>0.1037601827</v>
      </c>
      <c r="L245" s="193">
        <f>(SUMIFS(Profile!$F$2:$F$17521,Profile!$B$2:$B$17521,$B245,Profile!$C$2:$C$17521,L$8))*$C$6</f>
        <v>0.1029589457</v>
      </c>
      <c r="M245" s="193">
        <f>(SUMIFS(Profile!$F$2:$F$17521,Profile!$B$2:$B$17521,$B245,Profile!$C$2:$C$17521,M$8))*$C$6</f>
        <v>0.1017570903</v>
      </c>
      <c r="N245" s="193">
        <f>(SUMIFS(Profile!$F$2:$F$17521,Profile!$B$2:$B$17521,$B245,Profile!$C$2:$C$17521,N$8))*$C$6</f>
        <v>0.1037601827</v>
      </c>
      <c r="O245" s="193">
        <f>(SUMIFS(Profile!$F$2:$F$17521,Profile!$B$2:$B$17521,$B245,Profile!$C$2:$C$17521,O$8))*$C$6</f>
        <v>0.1081669858</v>
      </c>
      <c r="P245" s="193">
        <f>(SUMIFS(Profile!$F$2:$F$17521,Profile!$B$2:$B$17521,$B245,Profile!$C$2:$C$17521,P$8))*$C$6</f>
        <v>0.1137756443</v>
      </c>
      <c r="Q245" s="193">
        <f>(SUMIFS(Profile!$F$2:$F$17521,Profile!$B$2:$B$17521,$B245,Profile!$C$2:$C$17521,Q$8))*$C$6</f>
        <v>0.1233904875</v>
      </c>
      <c r="R245" s="193">
        <f>(SUMIFS(Profile!$F$2:$F$17521,Profile!$B$2:$B$17521,$B245,Profile!$C$2:$C$17521,R$8))*$C$6</f>
        <v>0.1418189369</v>
      </c>
      <c r="S245" s="193">
        <f>(SUMIFS(Profile!$F$2:$F$17521,Profile!$B$2:$B$17521,$B245,Profile!$C$2:$C$17521,S$8))*$C$6</f>
        <v>0.1606480048</v>
      </c>
      <c r="T245" s="193">
        <f>(SUMIFS(Profile!$F$2:$F$17521,Profile!$B$2:$B$17521,$B245,Profile!$C$2:$C$17521,T$8))*$C$6</f>
        <v>0.1858869682</v>
      </c>
      <c r="U245" s="193">
        <f>(SUMIFS(Profile!$F$2:$F$17521,Profile!$B$2:$B$17521,$B245,Profile!$C$2:$C$17521,U$8))*$C$6</f>
        <v>0.1922968636</v>
      </c>
      <c r="V245" s="193">
        <f>(SUMIFS(Profile!$F$2:$F$17521,Profile!$B$2:$B$17521,$B245,Profile!$C$2:$C$17521,V$8))*$C$6</f>
        <v>0.2163339716</v>
      </c>
      <c r="W245" s="193">
        <f>(SUMIFS(Profile!$F$2:$F$17521,Profile!$B$2:$B$17521,$B245,Profile!$C$2:$C$17521,W$8))*$C$6</f>
        <v>0.2147314977</v>
      </c>
      <c r="X245" s="193">
        <f>(SUMIFS(Profile!$F$2:$F$17521,Profile!$B$2:$B$17521,$B245,Profile!$C$2:$C$17521,X$8))*$C$6</f>
        <v>0.2135296423</v>
      </c>
      <c r="Y245" s="193">
        <f>(SUMIFS(Profile!$F$2:$F$17521,Profile!$B$2:$B$17521,$B245,Profile!$C$2:$C$17521,Y$8))*$C$6</f>
        <v>0.2119271685</v>
      </c>
      <c r="Z245" s="193">
        <f>(SUMIFS(Profile!$F$2:$F$17521,Profile!$B$2:$B$17521,$B245,Profile!$C$2:$C$17521,Z$8))*$C$6</f>
        <v>0.2095234577</v>
      </c>
      <c r="AA245" s="193">
        <f>(SUMIFS(Profile!$F$2:$F$17521,Profile!$B$2:$B$17521,$B245,Profile!$C$2:$C$17521,AA$8))*$C$6</f>
        <v>0.2071197469</v>
      </c>
      <c r="AB245" s="193">
        <f>(SUMIFS(Profile!$F$2:$F$17521,Profile!$B$2:$B$17521,$B245,Profile!$C$2:$C$17521,AB$8))*$C$6</f>
        <v>0.2007098514</v>
      </c>
      <c r="AC245" s="193">
        <f>(SUMIFS(Profile!$F$2:$F$17521,Profile!$B$2:$B$17521,$B245,Profile!$C$2:$C$17521,AC$8))*$C$6</f>
        <v>0.2071197469</v>
      </c>
      <c r="AD245" s="193">
        <f>(SUMIFS(Profile!$F$2:$F$17521,Profile!$B$2:$B$17521,$B245,Profile!$C$2:$C$17521,AD$8))*$C$6</f>
        <v>0.1983061406</v>
      </c>
      <c r="AE245" s="193">
        <f>(SUMIFS(Profile!$F$2:$F$17521,Profile!$B$2:$B$17521,$B245,Profile!$C$2:$C$17521,AE$8))*$C$6</f>
        <v>0.2003092329</v>
      </c>
      <c r="AF245" s="193">
        <f>(SUMIFS(Profile!$F$2:$F$17521,Profile!$B$2:$B$17521,$B245,Profile!$C$2:$C$17521,AF$8))*$C$6</f>
        <v>0.194299956</v>
      </c>
      <c r="AG245" s="193">
        <f>(SUMIFS(Profile!$F$2:$F$17521,Profile!$B$2:$B$17521,$B245,Profile!$C$2:$C$17521,AG$8))*$C$6</f>
        <v>0.1886912974</v>
      </c>
      <c r="AH245" s="193">
        <f>(SUMIFS(Profile!$F$2:$F$17521,Profile!$B$2:$B$17521,$B245,Profile!$C$2:$C$17521,AH$8))*$C$6</f>
        <v>0.1826820204</v>
      </c>
      <c r="AI245" s="193">
        <f>(SUMIFS(Profile!$F$2:$F$17521,Profile!$B$2:$B$17521,$B245,Profile!$C$2:$C$17521,AI$8))*$C$6</f>
        <v>0.1862875866</v>
      </c>
      <c r="AJ245" s="193">
        <f>(SUMIFS(Profile!$F$2:$F$17521,Profile!$B$2:$B$17521,$B245,Profile!$C$2:$C$17521,AJ$8))*$C$6</f>
        <v>0.1979055221</v>
      </c>
      <c r="AK245" s="193">
        <f>(SUMIFS(Profile!$F$2:$F$17521,Profile!$B$2:$B$17521,$B245,Profile!$C$2:$C$17521,AK$8))*$C$6</f>
        <v>0.2091228392</v>
      </c>
      <c r="AL245" s="193">
        <f>(SUMIFS(Profile!$F$2:$F$17521,Profile!$B$2:$B$17521,$B245,Profile!$C$2:$C$17521,AL$8))*$C$6</f>
        <v>0.2299549994</v>
      </c>
      <c r="AM245" s="193">
        <f>(SUMIFS(Profile!$F$2:$F$17521,Profile!$B$2:$B$17521,$B245,Profile!$C$2:$C$17521,AM$8))*$C$6</f>
        <v>0.2644081875</v>
      </c>
      <c r="AN245" s="193">
        <f>(SUMIFS(Profile!$F$2:$F$17521,Profile!$B$2:$B$17521,$B245,Profile!$C$2:$C$17521,AN$8))*$C$6</f>
        <v>0.2752248861</v>
      </c>
      <c r="AO245" s="193">
        <f>(SUMIFS(Profile!$F$2:$F$17521,Profile!$B$2:$B$17521,$B245,Profile!$C$2:$C$17521,AO$8))*$C$6</f>
        <v>0.2796316892</v>
      </c>
      <c r="AP245" s="193">
        <f>(SUMIFS(Profile!$F$2:$F$17521,Profile!$B$2:$B$17521,$B245,Profile!$C$2:$C$17521,AP$8))*$C$6</f>
        <v>0.2852403477</v>
      </c>
      <c r="AQ245" s="193">
        <f>(SUMIFS(Profile!$F$2:$F$17521,Profile!$B$2:$B$17521,$B245,Profile!$C$2:$C$17521,AQ$8))*$C$6</f>
        <v>0.2864422031</v>
      </c>
      <c r="AR245" s="193">
        <f>(SUMIFS(Profile!$F$2:$F$17521,Profile!$B$2:$B$17521,$B245,Profile!$C$2:$C$17521,AR$8))*$C$6</f>
        <v>0.2704174645</v>
      </c>
      <c r="AS245" s="193">
        <f>(SUMIFS(Profile!$F$2:$F$17521,Profile!$B$2:$B$17521,$B245,Profile!$C$2:$C$17521,AS$8))*$C$6</f>
        <v>0.2804329261</v>
      </c>
      <c r="AT245" s="193">
        <f>(SUMIFS(Profile!$F$2:$F$17521,Profile!$B$2:$B$17521,$B245,Profile!$C$2:$C$17521,AT$8))*$C$6</f>
        <v>0.2772279784</v>
      </c>
      <c r="AU245" s="193">
        <f>(SUMIFS(Profile!$F$2:$F$17521,Profile!$B$2:$B$17521,$B245,Profile!$C$2:$C$17521,AU$8))*$C$6</f>
        <v>0.2736224122</v>
      </c>
      <c r="AV245" s="193">
        <f>(SUMIFS(Profile!$F$2:$F$17521,Profile!$B$2:$B$17521,$B245,Profile!$C$2:$C$17521,AV$8))*$C$6</f>
        <v>0.2620044767</v>
      </c>
      <c r="AW245" s="193">
        <f>(SUMIFS(Profile!$F$2:$F$17521,Profile!$B$2:$B$17521,$B245,Profile!$C$2:$C$17521,AW$8))*$C$6</f>
        <v>0.2551939628</v>
      </c>
      <c r="AX245" s="193">
        <f>(SUMIFS(Profile!$F$2:$F$17521,Profile!$B$2:$B$17521,$B245,Profile!$C$2:$C$17521,AX$8))*$C$6</f>
        <v>0.2247469594</v>
      </c>
      <c r="AY245" s="193">
        <f>(SUMIFS(Profile!$F$2:$F$17521,Profile!$B$2:$B$17521,$B245,Profile!$C$2:$C$17521,AY$8))*$C$6</f>
        <v>0.1955018114</v>
      </c>
      <c r="AZ245" s="193">
        <f>(SUMIFS(Profile!$F$2:$F$17521,Profile!$B$2:$B$17521,$B245,Profile!$C$2:$C$17521,AZ$8))*$C$6</f>
        <v>0.1686603741</v>
      </c>
      <c r="BA245" s="193">
        <f t="shared" si="16"/>
        <v>8.068313727</v>
      </c>
      <c r="BB245" s="193">
        <f>(SUMIFS(Profile!$E$2:$E$17521,Profile!$B$2:$B$17521,$B245,Profile!$C$2:$C$17521,BB$8))*$C$9</f>
        <v>0</v>
      </c>
      <c r="BC245" s="193">
        <f>(SUMIFS(Profile!$E$2:$E$17521,Profile!$B$2:$B$17521,$B245,Profile!$C$2:$C$17521,BC$8))*$C$9</f>
        <v>0</v>
      </c>
      <c r="BD245" s="193">
        <f>(SUMIFS(Profile!$E$2:$E$17521,Profile!$B$2:$B$17521,$B245,Profile!$C$2:$C$17521,BD$8))*$C$9</f>
        <v>0</v>
      </c>
      <c r="BE245" s="193">
        <f>(SUMIFS(Profile!$E$2:$E$17521,Profile!$B$2:$B$17521,$B245,Profile!$C$2:$C$17521,BE$8))*$C$9</f>
        <v>0</v>
      </c>
      <c r="BF245" s="193">
        <f>(SUMIFS(Profile!$E$2:$E$17521,Profile!$B$2:$B$17521,$B245,Profile!$C$2:$C$17521,BF$8))*$C$9</f>
        <v>0</v>
      </c>
      <c r="BG245" s="193">
        <f>(SUMIFS(Profile!$E$2:$E$17521,Profile!$B$2:$B$17521,$B245,Profile!$C$2:$C$17521,BG$8))*$C$9</f>
        <v>0</v>
      </c>
      <c r="BH245" s="193">
        <f>(SUMIFS(Profile!$E$2:$E$17521,Profile!$B$2:$B$17521,$B245,Profile!$C$2:$C$17521,BH$8))*$C$9</f>
        <v>0</v>
      </c>
      <c r="BI245" s="193">
        <f>(SUMIFS(Profile!$E$2:$E$17521,Profile!$B$2:$B$17521,$B245,Profile!$C$2:$C$17521,BI$8))*$C$9</f>
        <v>0</v>
      </c>
      <c r="BJ245" s="193">
        <f>(SUMIFS(Profile!$E$2:$E$17521,Profile!$B$2:$B$17521,$B245,Profile!$C$2:$C$17521,BJ$8))*$C$9</f>
        <v>0</v>
      </c>
      <c r="BK245" s="193">
        <f>(SUMIFS(Profile!$E$2:$E$17521,Profile!$B$2:$B$17521,$B245,Profile!$C$2:$C$17521,BK$8))*$C$9</f>
        <v>0.0006951097604</v>
      </c>
      <c r="BL245" s="193">
        <f>(SUMIFS(Profile!$E$2:$E$17521,Profile!$B$2:$B$17521,$B245,Profile!$C$2:$C$17521,BL$8))*$C$9</f>
        <v>0.001011068742</v>
      </c>
      <c r="BM245" s="193">
        <f>(SUMIFS(Profile!$E$2:$E$17521,Profile!$B$2:$B$17521,$B245,Profile!$C$2:$C$17521,BM$8))*$C$9</f>
        <v>0.01237227579</v>
      </c>
      <c r="BN245" s="193">
        <f>(SUMIFS(Profile!$E$2:$E$17521,Profile!$B$2:$B$17521,$B245,Profile!$C$2:$C$17521,BN$8))*$C$9</f>
        <v>0.04084067083</v>
      </c>
      <c r="BO245" s="193">
        <f>(SUMIFS(Profile!$E$2:$E$17521,Profile!$B$2:$B$17521,$B245,Profile!$C$2:$C$17521,BO$8))*$C$9</f>
        <v>0.08134275447</v>
      </c>
      <c r="BP245" s="193">
        <f>(SUMIFS(Profile!$E$2:$E$17521,Profile!$B$2:$B$17521,$B245,Profile!$C$2:$C$17521,BP$8))*$C$9</f>
        <v>0.1229361238</v>
      </c>
      <c r="BQ245" s="193">
        <f>(SUMIFS(Profile!$E$2:$E$17521,Profile!$B$2:$B$17521,$B245,Profile!$C$2:$C$17521,BQ$8))*$C$9</f>
        <v>0.1696052276</v>
      </c>
      <c r="BR245" s="193">
        <f>(SUMIFS(Profile!$E$2:$E$17521,Profile!$B$2:$B$17521,$B245,Profile!$C$2:$C$17521,BR$8))*$C$9</f>
        <v>0.2433222018</v>
      </c>
      <c r="BS245" s="193">
        <f>(SUMIFS(Profile!$E$2:$E$17521,Profile!$B$2:$B$17521,$B245,Profile!$C$2:$C$17521,BS$8))*$C$9</f>
        <v>0.3393594807</v>
      </c>
      <c r="BT245" s="193">
        <f>(SUMIFS(Profile!$E$2:$E$17521,Profile!$B$2:$B$17521,$B245,Profile!$C$2:$C$17521,BT$8))*$C$9</f>
        <v>0.3645236202</v>
      </c>
      <c r="BU245" s="193">
        <f>(SUMIFS(Profile!$E$2:$E$17521,Profile!$B$2:$B$17521,$B245,Profile!$C$2:$C$17521,BU$8))*$C$9</f>
        <v>0.3867677327</v>
      </c>
      <c r="BV245" s="193">
        <f>(SUMIFS(Profile!$E$2:$E$17521,Profile!$B$2:$B$17521,$B245,Profile!$C$2:$C$17521,BV$8))*$C$9</f>
        <v>0.485751044</v>
      </c>
      <c r="BW245" s="193">
        <f>(SUMIFS(Profile!$E$2:$E$17521,Profile!$B$2:$B$17521,$B245,Profile!$C$2:$C$17521,BW$8))*$C$9</f>
        <v>0.4742354353</v>
      </c>
      <c r="BX245" s="193">
        <f>(SUMIFS(Profile!$E$2:$E$17521,Profile!$B$2:$B$17521,$B245,Profile!$C$2:$C$17521,BX$8))*$C$9</f>
        <v>0.4964605683</v>
      </c>
      <c r="BY245" s="193">
        <f>(SUMIFS(Profile!$E$2:$E$17521,Profile!$B$2:$B$17521,$B245,Profile!$C$2:$C$17521,BY$8))*$C$9</f>
        <v>0.5069500414</v>
      </c>
      <c r="BZ245" s="193">
        <f>(SUMIFS(Profile!$E$2:$E$17521,Profile!$B$2:$B$17521,$B245,Profile!$C$2:$C$17521,BZ$8))*$C$9</f>
        <v>0.4827338135</v>
      </c>
      <c r="CA245" s="193">
        <f>(SUMIFS(Profile!$E$2:$E$17521,Profile!$B$2:$B$17521,$B245,Profile!$C$2:$C$17521,CA$8))*$C$9</f>
        <v>0.4674380944</v>
      </c>
      <c r="CB245" s="193">
        <f>(SUMIFS(Profile!$E$2:$E$17521,Profile!$B$2:$B$17521,$B245,Profile!$C$2:$C$17521,CB$8))*$C$9</f>
        <v>0.4877187137</v>
      </c>
      <c r="CC245" s="193">
        <f>(SUMIFS(Profile!$E$2:$E$17521,Profile!$B$2:$B$17521,$B245,Profile!$C$2:$C$17521,CC$8))*$C$9</f>
        <v>0.4690223568</v>
      </c>
      <c r="CD245" s="193">
        <f>(SUMIFS(Profile!$E$2:$E$17521,Profile!$B$2:$B$17521,$B245,Profile!$C$2:$C$17521,CD$8))*$C$9</f>
        <v>0.4456182233</v>
      </c>
      <c r="CE245" s="193">
        <f>(SUMIFS(Profile!$E$2:$E$17521,Profile!$B$2:$B$17521,$B245,Profile!$C$2:$C$17521,CE$8))*$C$9</f>
        <v>0.4524744829</v>
      </c>
      <c r="CF245" s="193">
        <f>(SUMIFS(Profile!$E$2:$E$17521,Profile!$B$2:$B$17521,$B245,Profile!$C$2:$C$17521,CF$8))*$C$9</f>
        <v>0.4134979953</v>
      </c>
      <c r="CG245" s="193">
        <f>(SUMIFS(Profile!$E$2:$E$17521,Profile!$B$2:$B$17521,$B245,Profile!$C$2:$C$17521,CG$8))*$C$9</f>
        <v>0.3308236176</v>
      </c>
      <c r="CH245" s="193">
        <f>(SUMIFS(Profile!$E$2:$E$17521,Profile!$B$2:$B$17521,$B245,Profile!$C$2:$C$17521,CH$8))*$C$9</f>
        <v>0.25716359</v>
      </c>
      <c r="CI245" s="193">
        <f>(SUMIFS(Profile!$E$2:$E$17521,Profile!$B$2:$B$17521,$B245,Profile!$C$2:$C$17521,CI$8))*$C$9</f>
        <v>0.1966009487</v>
      </c>
      <c r="CJ245" s="193">
        <f>(SUMIFS(Profile!$E$2:$E$17521,Profile!$B$2:$B$17521,$B245,Profile!$C$2:$C$17521,CJ$8))*$C$9</f>
        <v>0.1459583756</v>
      </c>
      <c r="CK245" s="193">
        <f>(SUMIFS(Profile!$E$2:$E$17521,Profile!$B$2:$B$17521,$B245,Profile!$C$2:$C$17521,CK$8))*$C$9</f>
        <v>0.1034667805</v>
      </c>
      <c r="CL245" s="193">
        <f>(SUMIFS(Profile!$E$2:$E$17521,Profile!$B$2:$B$17521,$B245,Profile!$C$2:$C$17521,CL$8))*$C$9</f>
        <v>0.06254961704</v>
      </c>
      <c r="CM245" s="193">
        <f>(SUMIFS(Profile!$E$2:$E$17521,Profile!$B$2:$B$17521,$B245,Profile!$C$2:$C$17521,CM$8))*$C$9</f>
        <v>0.02383751945</v>
      </c>
      <c r="CN245" s="193">
        <f>(SUMIFS(Profile!$E$2:$E$17521,Profile!$B$2:$B$17521,$B245,Profile!$C$2:$C$17521,CN$8))*$C$9</f>
        <v>0.003210603278</v>
      </c>
      <c r="CO245" s="193">
        <f>(SUMIFS(Profile!$E$2:$E$17521,Profile!$B$2:$B$17521,$B245,Profile!$C$2:$C$17521,CO$8))*$C$9</f>
        <v>0.00002563928054</v>
      </c>
      <c r="CP245" s="193">
        <f>(SUMIFS(Profile!$E$2:$E$17521,Profile!$B$2:$B$17521,$B245,Profile!$C$2:$C$17521,CP$8))*$C$9</f>
        <v>0</v>
      </c>
      <c r="CQ245" s="193">
        <f>(SUMIFS(Profile!$E$2:$E$17521,Profile!$B$2:$B$17521,$B245,Profile!$C$2:$C$17521,CQ$8))*$C$9</f>
        <v>0</v>
      </c>
      <c r="CR245" s="193">
        <f>(SUMIFS(Profile!$E$2:$E$17521,Profile!$B$2:$B$17521,$B245,Profile!$C$2:$C$17521,CR$8))*$C$9</f>
        <v>0</v>
      </c>
      <c r="CS245" s="193">
        <f>(SUMIFS(Profile!$E$2:$E$17521,Profile!$B$2:$B$17521,$B245,Profile!$C$2:$C$17521,CS$8))*$C$9</f>
        <v>0</v>
      </c>
      <c r="CT245" s="193">
        <f>(SUMIFS(Profile!$E$2:$E$17521,Profile!$B$2:$B$17521,$B245,Profile!$C$2:$C$17521,CT$8))*$C$9</f>
        <v>0</v>
      </c>
      <c r="CU245" s="193">
        <f>(SUMIFS(Profile!$E$2:$E$17521,Profile!$B$2:$B$17521,$B245,Profile!$C$2:$C$17521,CU$8))*$C$9</f>
        <v>0</v>
      </c>
      <c r="CV245" s="193">
        <f>(SUMIFS(Profile!$E$2:$E$17521,Profile!$B$2:$B$17521,$B245,Profile!$C$2:$C$17521,CV$8))*$C$9</f>
        <v>0</v>
      </c>
      <c r="CW245" s="193">
        <f>(SUMIFS(Profile!$E$2:$E$17521,Profile!$B$2:$B$17521,$B245,Profile!$C$2:$C$17521,CW$8))*$C$9</f>
        <v>0</v>
      </c>
      <c r="CX245" s="193">
        <f t="shared" si="17"/>
        <v>3.67296447</v>
      </c>
      <c r="CY245" s="193">
        <f t="shared" ref="CY245:ET245" si="1187">MAX(BB245-E245,0)</f>
        <v>0</v>
      </c>
      <c r="CZ245" s="193">
        <f t="shared" si="1187"/>
        <v>0</v>
      </c>
      <c r="DA245" s="193">
        <f t="shared" si="1187"/>
        <v>0</v>
      </c>
      <c r="DB245" s="193">
        <f t="shared" si="1187"/>
        <v>0</v>
      </c>
      <c r="DC245" s="193">
        <f t="shared" si="1187"/>
        <v>0</v>
      </c>
      <c r="DD245" s="193">
        <f t="shared" si="1187"/>
        <v>0</v>
      </c>
      <c r="DE245" s="193">
        <f t="shared" si="1187"/>
        <v>0</v>
      </c>
      <c r="DF245" s="193">
        <f t="shared" si="1187"/>
        <v>0</v>
      </c>
      <c r="DG245" s="193">
        <f t="shared" si="1187"/>
        <v>0</v>
      </c>
      <c r="DH245" s="193">
        <f t="shared" si="1187"/>
        <v>0</v>
      </c>
      <c r="DI245" s="193">
        <f t="shared" si="1187"/>
        <v>0</v>
      </c>
      <c r="DJ245" s="193">
        <f t="shared" si="1187"/>
        <v>0</v>
      </c>
      <c r="DK245" s="193">
        <f t="shared" si="1187"/>
        <v>0</v>
      </c>
      <c r="DL245" s="193">
        <f t="shared" si="1187"/>
        <v>0</v>
      </c>
      <c r="DM245" s="193">
        <f t="shared" si="1187"/>
        <v>0</v>
      </c>
      <c r="DN245" s="193">
        <f t="shared" si="1187"/>
        <v>0</v>
      </c>
      <c r="DO245" s="193">
        <f t="shared" si="1187"/>
        <v>0.05102533817</v>
      </c>
      <c r="DP245" s="193">
        <f t="shared" si="1187"/>
        <v>0.1230255091</v>
      </c>
      <c r="DQ245" s="193">
        <f t="shared" si="1187"/>
        <v>0.1497921225</v>
      </c>
      <c r="DR245" s="193">
        <f t="shared" si="1187"/>
        <v>0.1732380904</v>
      </c>
      <c r="DS245" s="193">
        <f t="shared" si="1187"/>
        <v>0.2738238755</v>
      </c>
      <c r="DT245" s="193">
        <f t="shared" si="1187"/>
        <v>0.2647119776</v>
      </c>
      <c r="DU245" s="193">
        <f t="shared" si="1187"/>
        <v>0.2893408214</v>
      </c>
      <c r="DV245" s="193">
        <f t="shared" si="1187"/>
        <v>0.30624019</v>
      </c>
      <c r="DW245" s="193">
        <f t="shared" si="1187"/>
        <v>0.2756140666</v>
      </c>
      <c r="DX245" s="193">
        <f t="shared" si="1187"/>
        <v>0.2691319538</v>
      </c>
      <c r="DY245" s="193">
        <f t="shared" si="1187"/>
        <v>0.2874094807</v>
      </c>
      <c r="DZ245" s="193">
        <f t="shared" si="1187"/>
        <v>0.2747224009</v>
      </c>
      <c r="EA245" s="193">
        <f t="shared" si="1187"/>
        <v>0.2569269258</v>
      </c>
      <c r="EB245" s="193">
        <f t="shared" si="1187"/>
        <v>0.2697924625</v>
      </c>
      <c r="EC245" s="193">
        <f t="shared" si="1187"/>
        <v>0.2272104087</v>
      </c>
      <c r="ED245" s="193">
        <f t="shared" si="1187"/>
        <v>0.1329180954</v>
      </c>
      <c r="EE245" s="193">
        <f t="shared" si="1187"/>
        <v>0.04804075081</v>
      </c>
      <c r="EF245" s="193">
        <f t="shared" si="1187"/>
        <v>0</v>
      </c>
      <c r="EG245" s="193">
        <f t="shared" si="1187"/>
        <v>0</v>
      </c>
      <c r="EH245" s="193">
        <f t="shared" si="1187"/>
        <v>0</v>
      </c>
      <c r="EI245" s="193">
        <f t="shared" si="1187"/>
        <v>0</v>
      </c>
      <c r="EJ245" s="193">
        <f t="shared" si="1187"/>
        <v>0</v>
      </c>
      <c r="EK245" s="193">
        <f t="shared" si="1187"/>
        <v>0</v>
      </c>
      <c r="EL245" s="193">
        <f t="shared" si="1187"/>
        <v>0</v>
      </c>
      <c r="EM245" s="193">
        <f t="shared" si="1187"/>
        <v>0</v>
      </c>
      <c r="EN245" s="193">
        <f t="shared" si="1187"/>
        <v>0</v>
      </c>
      <c r="EO245" s="193">
        <f t="shared" si="1187"/>
        <v>0</v>
      </c>
      <c r="EP245" s="193">
        <f t="shared" si="1187"/>
        <v>0</v>
      </c>
      <c r="EQ245" s="193">
        <f t="shared" si="1187"/>
        <v>0</v>
      </c>
      <c r="ER245" s="193">
        <f t="shared" si="1187"/>
        <v>0</v>
      </c>
      <c r="ES245" s="193">
        <f t="shared" si="1187"/>
        <v>0</v>
      </c>
      <c r="ET245" s="193">
        <f t="shared" si="1187"/>
        <v>0</v>
      </c>
      <c r="EU245" s="193">
        <f t="shared" si="19"/>
        <v>4.395349257</v>
      </c>
      <c r="EV245" s="193">
        <f t="shared" ref="EV245:GQ245" si="1188">BB245-CY245</f>
        <v>0</v>
      </c>
      <c r="EW245" s="193">
        <f t="shared" si="1188"/>
        <v>0</v>
      </c>
      <c r="EX245" s="193">
        <f t="shared" si="1188"/>
        <v>0</v>
      </c>
      <c r="EY245" s="193">
        <f t="shared" si="1188"/>
        <v>0</v>
      </c>
      <c r="EZ245" s="193">
        <f t="shared" si="1188"/>
        <v>0</v>
      </c>
      <c r="FA245" s="193">
        <f t="shared" si="1188"/>
        <v>0</v>
      </c>
      <c r="FB245" s="193">
        <f t="shared" si="1188"/>
        <v>0</v>
      </c>
      <c r="FC245" s="193">
        <f t="shared" si="1188"/>
        <v>0</v>
      </c>
      <c r="FD245" s="193">
        <f t="shared" si="1188"/>
        <v>0</v>
      </c>
      <c r="FE245" s="193">
        <f t="shared" si="1188"/>
        <v>0.0006951097604</v>
      </c>
      <c r="FF245" s="193">
        <f t="shared" si="1188"/>
        <v>0.001011068742</v>
      </c>
      <c r="FG245" s="193">
        <f t="shared" si="1188"/>
        <v>0.01237227579</v>
      </c>
      <c r="FH245" s="193">
        <f t="shared" si="1188"/>
        <v>0.04084067083</v>
      </c>
      <c r="FI245" s="193">
        <f t="shared" si="1188"/>
        <v>0.08134275447</v>
      </c>
      <c r="FJ245" s="193">
        <f t="shared" si="1188"/>
        <v>0.1229361238</v>
      </c>
      <c r="FK245" s="193">
        <f t="shared" si="1188"/>
        <v>0.1696052276</v>
      </c>
      <c r="FL245" s="193">
        <f t="shared" si="1188"/>
        <v>0.1922968636</v>
      </c>
      <c r="FM245" s="193">
        <f t="shared" si="1188"/>
        <v>0.2163339716</v>
      </c>
      <c r="FN245" s="193">
        <f t="shared" si="1188"/>
        <v>0.2147314977</v>
      </c>
      <c r="FO245" s="193">
        <f t="shared" si="1188"/>
        <v>0.2135296423</v>
      </c>
      <c r="FP245" s="193">
        <f t="shared" si="1188"/>
        <v>0.2119271685</v>
      </c>
      <c r="FQ245" s="193">
        <f t="shared" si="1188"/>
        <v>0.2095234577</v>
      </c>
      <c r="FR245" s="193">
        <f t="shared" si="1188"/>
        <v>0.2071197469</v>
      </c>
      <c r="FS245" s="193">
        <f t="shared" si="1188"/>
        <v>0.2007098514</v>
      </c>
      <c r="FT245" s="193">
        <f t="shared" si="1188"/>
        <v>0.2071197469</v>
      </c>
      <c r="FU245" s="193">
        <f t="shared" si="1188"/>
        <v>0.1983061406</v>
      </c>
      <c r="FV245" s="193">
        <f t="shared" si="1188"/>
        <v>0.2003092329</v>
      </c>
      <c r="FW245" s="193">
        <f t="shared" si="1188"/>
        <v>0.194299956</v>
      </c>
      <c r="FX245" s="193">
        <f t="shared" si="1188"/>
        <v>0.1886912974</v>
      </c>
      <c r="FY245" s="193">
        <f t="shared" si="1188"/>
        <v>0.1826820204</v>
      </c>
      <c r="FZ245" s="193">
        <f t="shared" si="1188"/>
        <v>0.1862875866</v>
      </c>
      <c r="GA245" s="193">
        <f t="shared" si="1188"/>
        <v>0.1979055221</v>
      </c>
      <c r="GB245" s="193">
        <f t="shared" si="1188"/>
        <v>0.2091228392</v>
      </c>
      <c r="GC245" s="193">
        <f t="shared" si="1188"/>
        <v>0.1966009487</v>
      </c>
      <c r="GD245" s="193">
        <f t="shared" si="1188"/>
        <v>0.1459583756</v>
      </c>
      <c r="GE245" s="193">
        <f t="shared" si="1188"/>
        <v>0.1034667805</v>
      </c>
      <c r="GF245" s="193">
        <f t="shared" si="1188"/>
        <v>0.06254961704</v>
      </c>
      <c r="GG245" s="193">
        <f t="shared" si="1188"/>
        <v>0.02383751945</v>
      </c>
      <c r="GH245" s="193">
        <f t="shared" si="1188"/>
        <v>0.003210603278</v>
      </c>
      <c r="GI245" s="193">
        <f t="shared" si="1188"/>
        <v>0.00002563928054</v>
      </c>
      <c r="GJ245" s="193">
        <f t="shared" si="1188"/>
        <v>0</v>
      </c>
      <c r="GK245" s="193">
        <f t="shared" si="1188"/>
        <v>0</v>
      </c>
      <c r="GL245" s="193">
        <f t="shared" si="1188"/>
        <v>0</v>
      </c>
      <c r="GM245" s="193">
        <f t="shared" si="1188"/>
        <v>0</v>
      </c>
      <c r="GN245" s="193">
        <f t="shared" si="1188"/>
        <v>0</v>
      </c>
      <c r="GO245" s="193">
        <f t="shared" si="1188"/>
        <v>0</v>
      </c>
      <c r="GP245" s="193">
        <f t="shared" si="1188"/>
        <v>0</v>
      </c>
      <c r="GQ245" s="193">
        <f t="shared" si="1188"/>
        <v>0</v>
      </c>
      <c r="GR245" s="193">
        <f t="shared" si="21"/>
        <v>4.846117514</v>
      </c>
      <c r="GS245" s="193">
        <f t="shared" ref="GS245:IN245" si="1189">E245-EV245</f>
        <v>0.1494306878</v>
      </c>
      <c r="GT245" s="193">
        <f t="shared" si="1189"/>
        <v>0.1362102784</v>
      </c>
      <c r="GU245" s="193">
        <f t="shared" si="1189"/>
        <v>0.1213873952</v>
      </c>
      <c r="GV245" s="193">
        <f t="shared" si="1189"/>
        <v>0.1125737889</v>
      </c>
      <c r="GW245" s="193">
        <f t="shared" si="1189"/>
        <v>0.1101700781</v>
      </c>
      <c r="GX245" s="193">
        <f t="shared" si="1189"/>
        <v>0.1061638935</v>
      </c>
      <c r="GY245" s="193">
        <f t="shared" si="1189"/>
        <v>0.1037601827</v>
      </c>
      <c r="GZ245" s="193">
        <f t="shared" si="1189"/>
        <v>0.1029589457</v>
      </c>
      <c r="HA245" s="193">
        <f t="shared" si="1189"/>
        <v>0.1017570903</v>
      </c>
      <c r="HB245" s="193">
        <f t="shared" si="1189"/>
        <v>0.1030650729</v>
      </c>
      <c r="HC245" s="193">
        <f t="shared" si="1189"/>
        <v>0.107155917</v>
      </c>
      <c r="HD245" s="193">
        <f t="shared" si="1189"/>
        <v>0.1014033685</v>
      </c>
      <c r="HE245" s="193">
        <f t="shared" si="1189"/>
        <v>0.08254981666</v>
      </c>
      <c r="HF245" s="193">
        <f t="shared" si="1189"/>
        <v>0.06047618245</v>
      </c>
      <c r="HG245" s="193">
        <f t="shared" si="1189"/>
        <v>0.03771188104</v>
      </c>
      <c r="HH245" s="193">
        <f t="shared" si="1189"/>
        <v>0.01628174056</v>
      </c>
      <c r="HI245" s="193">
        <f t="shared" si="1189"/>
        <v>0</v>
      </c>
      <c r="HJ245" s="193">
        <f t="shared" si="1189"/>
        <v>0</v>
      </c>
      <c r="HK245" s="193">
        <f t="shared" si="1189"/>
        <v>0</v>
      </c>
      <c r="HL245" s="193">
        <f t="shared" si="1189"/>
        <v>0</v>
      </c>
      <c r="HM245" s="193">
        <f t="shared" si="1189"/>
        <v>0</v>
      </c>
      <c r="HN245" s="193">
        <f t="shared" si="1189"/>
        <v>0</v>
      </c>
      <c r="HO245" s="193">
        <f t="shared" si="1189"/>
        <v>0</v>
      </c>
      <c r="HP245" s="193">
        <f t="shared" si="1189"/>
        <v>0</v>
      </c>
      <c r="HQ245" s="193">
        <f t="shared" si="1189"/>
        <v>0</v>
      </c>
      <c r="HR245" s="193">
        <f t="shared" si="1189"/>
        <v>0</v>
      </c>
      <c r="HS245" s="193">
        <f t="shared" si="1189"/>
        <v>0</v>
      </c>
      <c r="HT245" s="193">
        <f t="shared" si="1189"/>
        <v>0</v>
      </c>
      <c r="HU245" s="193">
        <f t="shared" si="1189"/>
        <v>0</v>
      </c>
      <c r="HV245" s="193">
        <f t="shared" si="1189"/>
        <v>0</v>
      </c>
      <c r="HW245" s="193">
        <f t="shared" si="1189"/>
        <v>0</v>
      </c>
      <c r="HX245" s="193">
        <f t="shared" si="1189"/>
        <v>0</v>
      </c>
      <c r="HY245" s="193">
        <f t="shared" si="1189"/>
        <v>0</v>
      </c>
      <c r="HZ245" s="193">
        <f t="shared" si="1189"/>
        <v>0.03335405075</v>
      </c>
      <c r="IA245" s="193">
        <f t="shared" si="1189"/>
        <v>0.1184498119</v>
      </c>
      <c r="IB245" s="193">
        <f t="shared" si="1189"/>
        <v>0.1717581056</v>
      </c>
      <c r="IC245" s="193">
        <f t="shared" si="1189"/>
        <v>0.2170820721</v>
      </c>
      <c r="ID245" s="193">
        <f t="shared" si="1189"/>
        <v>0.2614028283</v>
      </c>
      <c r="IE245" s="193">
        <f t="shared" si="1189"/>
        <v>0.2832315998</v>
      </c>
      <c r="IF245" s="193">
        <f t="shared" si="1189"/>
        <v>0.2703918252</v>
      </c>
      <c r="IG245" s="193">
        <f t="shared" si="1189"/>
        <v>0.2804329261</v>
      </c>
      <c r="IH245" s="193">
        <f t="shared" si="1189"/>
        <v>0.2772279784</v>
      </c>
      <c r="II245" s="193">
        <f t="shared" si="1189"/>
        <v>0.2736224122</v>
      </c>
      <c r="IJ245" s="193">
        <f t="shared" si="1189"/>
        <v>0.2620044767</v>
      </c>
      <c r="IK245" s="193">
        <f t="shared" si="1189"/>
        <v>0.2551939628</v>
      </c>
      <c r="IL245" s="193">
        <f t="shared" si="1189"/>
        <v>0.2247469594</v>
      </c>
      <c r="IM245" s="193">
        <f t="shared" si="1189"/>
        <v>0.1955018114</v>
      </c>
      <c r="IN245" s="193">
        <f t="shared" si="1189"/>
        <v>0.1686603741</v>
      </c>
      <c r="IO245" s="193">
        <f t="shared" si="23"/>
        <v>3.293061195</v>
      </c>
      <c r="IP245" s="193">
        <f t="shared" si="29"/>
        <v>1.100529424</v>
      </c>
      <c r="IQ245" s="193">
        <f t="shared" ref="IQ245:KK245" si="1190">MAX((MIN(CZ245+IP245,$IO$7))-GT245,0)</f>
        <v>0.9643191451</v>
      </c>
      <c r="IR245" s="193">
        <f t="shared" si="1190"/>
        <v>0.8429317499</v>
      </c>
      <c r="IS245" s="193">
        <f t="shared" si="1190"/>
        <v>0.730357961</v>
      </c>
      <c r="IT245" s="193">
        <f t="shared" si="1190"/>
        <v>0.6201878829</v>
      </c>
      <c r="IU245" s="193">
        <f t="shared" si="1190"/>
        <v>0.5140239894</v>
      </c>
      <c r="IV245" s="193">
        <f t="shared" si="1190"/>
        <v>0.4102638068</v>
      </c>
      <c r="IW245" s="193">
        <f t="shared" si="1190"/>
        <v>0.307304861</v>
      </c>
      <c r="IX245" s="193">
        <f t="shared" si="1190"/>
        <v>0.2055477707</v>
      </c>
      <c r="IY245" s="193">
        <f t="shared" si="1190"/>
        <v>0.1024826978</v>
      </c>
      <c r="IZ245" s="193">
        <f t="shared" si="1190"/>
        <v>0</v>
      </c>
      <c r="JA245" s="193">
        <f t="shared" si="1190"/>
        <v>0</v>
      </c>
      <c r="JB245" s="193">
        <f t="shared" si="1190"/>
        <v>0</v>
      </c>
      <c r="JC245" s="193">
        <f t="shared" si="1190"/>
        <v>0</v>
      </c>
      <c r="JD245" s="193">
        <f t="shared" si="1190"/>
        <v>0</v>
      </c>
      <c r="JE245" s="193">
        <f t="shared" si="1190"/>
        <v>0</v>
      </c>
      <c r="JF245" s="193">
        <f t="shared" si="1190"/>
        <v>0.05102533817</v>
      </c>
      <c r="JG245" s="193">
        <f t="shared" si="1190"/>
        <v>0.1740508473</v>
      </c>
      <c r="JH245" s="193">
        <f t="shared" si="1190"/>
        <v>0.3238429698</v>
      </c>
      <c r="JI245" s="193">
        <f t="shared" si="1190"/>
        <v>0.4970810602</v>
      </c>
      <c r="JJ245" s="193">
        <f t="shared" si="1190"/>
        <v>0.7709049357</v>
      </c>
      <c r="JK245" s="193">
        <f t="shared" si="1190"/>
        <v>1.035616913</v>
      </c>
      <c r="JL245" s="193">
        <f t="shared" si="1190"/>
        <v>1.324957735</v>
      </c>
      <c r="JM245" s="193">
        <f t="shared" si="1190"/>
        <v>1.631197925</v>
      </c>
      <c r="JN245" s="193">
        <f t="shared" si="1190"/>
        <v>1.906811991</v>
      </c>
      <c r="JO245" s="193">
        <f t="shared" si="1190"/>
        <v>2.175943945</v>
      </c>
      <c r="JP245" s="193">
        <f t="shared" si="1190"/>
        <v>2.463353426</v>
      </c>
      <c r="JQ245" s="193">
        <f t="shared" si="1190"/>
        <v>2.738075827</v>
      </c>
      <c r="JR245" s="193">
        <f t="shared" si="1190"/>
        <v>2.995002753</v>
      </c>
      <c r="JS245" s="193">
        <f t="shared" si="1190"/>
        <v>3.264795215</v>
      </c>
      <c r="JT245" s="193">
        <f t="shared" si="1190"/>
        <v>3.492005624</v>
      </c>
      <c r="JU245" s="193">
        <f t="shared" si="1190"/>
        <v>3.624923719</v>
      </c>
      <c r="JV245" s="193">
        <f t="shared" si="1190"/>
        <v>3.67296447</v>
      </c>
      <c r="JW245" s="193">
        <f t="shared" si="1190"/>
        <v>3.639610419</v>
      </c>
      <c r="JX245" s="193">
        <f t="shared" si="1190"/>
        <v>3.521160607</v>
      </c>
      <c r="JY245" s="193">
        <f t="shared" si="1190"/>
        <v>3.349402502</v>
      </c>
      <c r="JZ245" s="193">
        <f t="shared" si="1190"/>
        <v>3.13232043</v>
      </c>
      <c r="KA245" s="193">
        <f t="shared" si="1190"/>
        <v>2.870917601</v>
      </c>
      <c r="KB245" s="193">
        <f t="shared" si="1190"/>
        <v>2.587686002</v>
      </c>
      <c r="KC245" s="193">
        <f t="shared" si="1190"/>
        <v>2.317294176</v>
      </c>
      <c r="KD245" s="193">
        <f t="shared" si="1190"/>
        <v>2.03686125</v>
      </c>
      <c r="KE245" s="193">
        <f t="shared" si="1190"/>
        <v>1.759633272</v>
      </c>
      <c r="KF245" s="193">
        <f t="shared" si="1190"/>
        <v>1.48601086</v>
      </c>
      <c r="KG245" s="193">
        <f t="shared" si="1190"/>
        <v>1.224006383</v>
      </c>
      <c r="KH245" s="193">
        <f t="shared" si="1190"/>
        <v>0.9688124202</v>
      </c>
      <c r="KI245" s="193">
        <f t="shared" si="1190"/>
        <v>0.7440654608</v>
      </c>
      <c r="KJ245" s="193">
        <f t="shared" si="1190"/>
        <v>0.5485636494</v>
      </c>
      <c r="KK245" s="193">
        <f t="shared" si="1190"/>
        <v>0.3799032753</v>
      </c>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row>
    <row r="246" ht="14.25" customHeight="1">
      <c r="A246" s="1">
        <v>8.0</v>
      </c>
      <c r="B246" s="1">
        <f t="shared" ref="B246:C246" si="1191">B245+1</f>
        <v>236</v>
      </c>
      <c r="C246" s="267">
        <f t="shared" si="1191"/>
        <v>43701</v>
      </c>
      <c r="D246" s="193">
        <f t="shared" si="15"/>
        <v>9.277121814</v>
      </c>
      <c r="E246" s="193">
        <f>(SUMIFS(Profile!$F$2:$F$17521,Profile!$B$2:$B$17521,$B246,Profile!$C$2:$C$17521,E$8))*$C$6</f>
        <v>0.1502319247</v>
      </c>
      <c r="F246" s="193">
        <f>(SUMIFS(Profile!$F$2:$F$17521,Profile!$B$2:$B$17521,$B246,Profile!$C$2:$C$17521,F$8))*$C$6</f>
        <v>0.1390146077</v>
      </c>
      <c r="G246" s="193">
        <f>(SUMIFS(Profile!$F$2:$F$17521,Profile!$B$2:$B$17521,$B246,Profile!$C$2:$C$17521,G$8))*$C$6</f>
        <v>0.123791106</v>
      </c>
      <c r="H246" s="193">
        <f>(SUMIFS(Profile!$F$2:$F$17521,Profile!$B$2:$B$17521,$B246,Profile!$C$2:$C$17521,H$8))*$C$6</f>
        <v>0.1129744074</v>
      </c>
      <c r="I246" s="193">
        <f>(SUMIFS(Profile!$F$2:$F$17521,Profile!$B$2:$B$17521,$B246,Profile!$C$2:$C$17521,I$8))*$C$6</f>
        <v>0.1109713151</v>
      </c>
      <c r="J246" s="193">
        <f>(SUMIFS(Profile!$F$2:$F$17521,Profile!$B$2:$B$17521,$B246,Profile!$C$2:$C$17521,J$8))*$C$6</f>
        <v>0.1077663673</v>
      </c>
      <c r="K246" s="193">
        <f>(SUMIFS(Profile!$F$2:$F$17521,Profile!$B$2:$B$17521,$B246,Profile!$C$2:$C$17521,K$8))*$C$6</f>
        <v>0.1037601827</v>
      </c>
      <c r="L246" s="193">
        <f>(SUMIFS(Profile!$F$2:$F$17521,Profile!$B$2:$B$17521,$B246,Profile!$C$2:$C$17521,L$8))*$C$6</f>
        <v>0.1045614196</v>
      </c>
      <c r="M246" s="193">
        <f>(SUMIFS(Profile!$F$2:$F$17521,Profile!$B$2:$B$17521,$B246,Profile!$C$2:$C$17521,M$8))*$C$6</f>
        <v>0.1029589457</v>
      </c>
      <c r="N246" s="193">
        <f>(SUMIFS(Profile!$F$2:$F$17521,Profile!$B$2:$B$17521,$B246,Profile!$C$2:$C$17521,N$8))*$C$6</f>
        <v>0.105763275</v>
      </c>
      <c r="O246" s="193">
        <f>(SUMIFS(Profile!$F$2:$F$17521,Profile!$B$2:$B$17521,$B246,Profile!$C$2:$C$17521,O$8))*$C$6</f>
        <v>0.1089682227</v>
      </c>
      <c r="P246" s="193">
        <f>(SUMIFS(Profile!$F$2:$F$17521,Profile!$B$2:$B$17521,$B246,Profile!$C$2:$C$17521,P$8))*$C$6</f>
        <v>0.1145768812</v>
      </c>
      <c r="Q246" s="193">
        <f>(SUMIFS(Profile!$F$2:$F$17521,Profile!$B$2:$B$17521,$B246,Profile!$C$2:$C$17521,Q$8))*$C$6</f>
        <v>0.1269960537</v>
      </c>
      <c r="R246" s="193">
        <f>(SUMIFS(Profile!$F$2:$F$17521,Profile!$B$2:$B$17521,$B246,Profile!$C$2:$C$17521,R$8))*$C$6</f>
        <v>0.1438220293</v>
      </c>
      <c r="S246" s="193">
        <f>(SUMIFS(Profile!$F$2:$F$17521,Profile!$B$2:$B$17521,$B246,Profile!$C$2:$C$17521,S$8))*$C$6</f>
        <v>0.1594461494</v>
      </c>
      <c r="T246" s="193">
        <f>(SUMIFS(Profile!$F$2:$F$17521,Profile!$B$2:$B$17521,$B246,Profile!$C$2:$C$17521,T$8))*$C$6</f>
        <v>0.188290679</v>
      </c>
      <c r="U246" s="193">
        <f>(SUMIFS(Profile!$F$2:$F$17521,Profile!$B$2:$B$17521,$B246,Profile!$C$2:$C$17521,U$8))*$C$6</f>
        <v>0.1938993375</v>
      </c>
      <c r="V246" s="193">
        <f>(SUMIFS(Profile!$F$2:$F$17521,Profile!$B$2:$B$17521,$B246,Profile!$C$2:$C$17521,V$8))*$C$6</f>
        <v>0.2059178915</v>
      </c>
      <c r="W246" s="193">
        <f>(SUMIFS(Profile!$F$2:$F$17521,Profile!$B$2:$B$17521,$B246,Profile!$C$2:$C$17521,W$8))*$C$6</f>
        <v>0.2163339716</v>
      </c>
      <c r="X246" s="193">
        <f>(SUMIFS(Profile!$F$2:$F$17521,Profile!$B$2:$B$17521,$B246,Profile!$C$2:$C$17521,X$8))*$C$6</f>
        <v>0.2203401562</v>
      </c>
      <c r="Y246" s="193">
        <f>(SUMIFS(Profile!$F$2:$F$17521,Profile!$B$2:$B$17521,$B246,Profile!$C$2:$C$17521,Y$8))*$C$6</f>
        <v>0.2127284054</v>
      </c>
      <c r="Z246" s="193">
        <f>(SUMIFS(Profile!$F$2:$F$17521,Profile!$B$2:$B$17521,$B246,Profile!$C$2:$C$17521,Z$8))*$C$6</f>
        <v>0.2091228392</v>
      </c>
      <c r="AA246" s="193">
        <f>(SUMIFS(Profile!$F$2:$F$17521,Profile!$B$2:$B$17521,$B246,Profile!$C$2:$C$17521,AA$8))*$C$6</f>
        <v>0.2051166545</v>
      </c>
      <c r="AB246" s="193">
        <f>(SUMIFS(Profile!$F$2:$F$17521,Profile!$B$2:$B$17521,$B246,Profile!$C$2:$C$17521,AB$8))*$C$6</f>
        <v>0.1979055221</v>
      </c>
      <c r="AC246" s="193">
        <f>(SUMIFS(Profile!$F$2:$F$17521,Profile!$B$2:$B$17521,$B246,Profile!$C$2:$C$17521,AC$8))*$C$6</f>
        <v>0.2075203653</v>
      </c>
      <c r="AD246" s="193">
        <f>(SUMIFS(Profile!$F$2:$F$17521,Profile!$B$2:$B$17521,$B246,Profile!$C$2:$C$17521,AD$8))*$C$6</f>
        <v>0.2019117068</v>
      </c>
      <c r="AE246" s="193">
        <f>(SUMIFS(Profile!$F$2:$F$17521,Profile!$B$2:$B$17521,$B246,Profile!$C$2:$C$17521,AE$8))*$C$6</f>
        <v>0.2003092329</v>
      </c>
      <c r="AF246" s="193">
        <f>(SUMIFS(Profile!$F$2:$F$17521,Profile!$B$2:$B$17521,$B246,Profile!$C$2:$C$17521,AF$8))*$C$6</f>
        <v>0.193498719</v>
      </c>
      <c r="AG246" s="193">
        <f>(SUMIFS(Profile!$F$2:$F$17521,Profile!$B$2:$B$17521,$B246,Profile!$C$2:$C$17521,AG$8))*$C$6</f>
        <v>0.1854863497</v>
      </c>
      <c r="AH246" s="193">
        <f>(SUMIFS(Profile!$F$2:$F$17521,Profile!$B$2:$B$17521,$B246,Profile!$C$2:$C$17521,AH$8))*$C$6</f>
        <v>0.1862875866</v>
      </c>
      <c r="AI246" s="193">
        <f>(SUMIFS(Profile!$F$2:$F$17521,Profile!$B$2:$B$17521,$B246,Profile!$C$2:$C$17521,AI$8))*$C$6</f>
        <v>0.1894925344</v>
      </c>
      <c r="AJ246" s="193">
        <f>(SUMIFS(Profile!$F$2:$F$17521,Profile!$B$2:$B$17521,$B246,Profile!$C$2:$C$17521,AJ$8))*$C$6</f>
        <v>0.1922968636</v>
      </c>
      <c r="AK246" s="193">
        <f>(SUMIFS(Profile!$F$2:$F$17521,Profile!$B$2:$B$17521,$B246,Profile!$C$2:$C$17521,AK$8))*$C$6</f>
        <v>0.2071197469</v>
      </c>
      <c r="AL246" s="193">
        <f>(SUMIFS(Profile!$F$2:$F$17521,Profile!$B$2:$B$17521,$B246,Profile!$C$2:$C$17521,AL$8))*$C$6</f>
        <v>0.2279519071</v>
      </c>
      <c r="AM246" s="193">
        <f>(SUMIFS(Profile!$F$2:$F$17521,Profile!$B$2:$B$17521,$B246,Profile!$C$2:$C$17521,AM$8))*$C$6</f>
        <v>0.2608026213</v>
      </c>
      <c r="AN246" s="193">
        <f>(SUMIFS(Profile!$F$2:$F$17521,Profile!$B$2:$B$17521,$B246,Profile!$C$2:$C$17521,AN$8))*$C$6</f>
        <v>0.2704174645</v>
      </c>
      <c r="AO246" s="193">
        <f>(SUMIFS(Profile!$F$2:$F$17521,Profile!$B$2:$B$17521,$B246,Profile!$C$2:$C$17521,AO$8))*$C$6</f>
        <v>0.2784298338</v>
      </c>
      <c r="AP246" s="193">
        <f>(SUMIFS(Profile!$F$2:$F$17521,Profile!$B$2:$B$17521,$B246,Profile!$C$2:$C$17521,AP$8))*$C$6</f>
        <v>0.2852403477</v>
      </c>
      <c r="AQ246" s="193">
        <f>(SUMIFS(Profile!$F$2:$F$17521,Profile!$B$2:$B$17521,$B246,Profile!$C$2:$C$17521,AQ$8))*$C$6</f>
        <v>0.2860415846</v>
      </c>
      <c r="AR246" s="193">
        <f>(SUMIFS(Profile!$F$2:$F$17521,Profile!$B$2:$B$17521,$B246,Profile!$C$2:$C$17521,AR$8))*$C$6</f>
        <v>0.2772279784</v>
      </c>
      <c r="AS246" s="193">
        <f>(SUMIFS(Profile!$F$2:$F$17521,Profile!$B$2:$B$17521,$B246,Profile!$C$2:$C$17521,AS$8))*$C$6</f>
        <v>0.2856409662</v>
      </c>
      <c r="AT246" s="193">
        <f>(SUMIFS(Profile!$F$2:$F$17521,Profile!$B$2:$B$17521,$B246,Profile!$C$2:$C$17521,AT$8))*$C$6</f>
        <v>0.2816347815</v>
      </c>
      <c r="AU246" s="193">
        <f>(SUMIFS(Profile!$F$2:$F$17521,Profile!$B$2:$B$17521,$B246,Profile!$C$2:$C$17521,AU$8))*$C$6</f>
        <v>0.2832372554</v>
      </c>
      <c r="AV246" s="193">
        <f>(SUMIFS(Profile!$F$2:$F$17521,Profile!$B$2:$B$17521,$B246,Profile!$C$2:$C$17521,AV$8))*$C$6</f>
        <v>0.2664112798</v>
      </c>
      <c r="AW246" s="193">
        <f>(SUMIFS(Profile!$F$2:$F$17521,Profile!$B$2:$B$17521,$B246,Profile!$C$2:$C$17521,AW$8))*$C$6</f>
        <v>0.2523896335</v>
      </c>
      <c r="AX246" s="193">
        <f>(SUMIFS(Profile!$F$2:$F$17521,Profile!$B$2:$B$17521,$B246,Profile!$C$2:$C$17521,AX$8))*$C$6</f>
        <v>0.2247469594</v>
      </c>
      <c r="AY246" s="193">
        <f>(SUMIFS(Profile!$F$2:$F$17521,Profile!$B$2:$B$17521,$B246,Profile!$C$2:$C$17521,AY$8))*$C$6</f>
        <v>0.1983061406</v>
      </c>
      <c r="AZ246" s="193">
        <f>(SUMIFS(Profile!$F$2:$F$17521,Profile!$B$2:$B$17521,$B246,Profile!$C$2:$C$17521,AZ$8))*$C$6</f>
        <v>0.1694616111</v>
      </c>
      <c r="BA246" s="193">
        <f t="shared" si="16"/>
        <v>11.92839694</v>
      </c>
      <c r="BB246" s="193">
        <f>(SUMIFS(Profile!$E$2:$E$17521,Profile!$B$2:$B$17521,$B246,Profile!$C$2:$C$17521,BB$8))*$C$9</f>
        <v>0</v>
      </c>
      <c r="BC246" s="193">
        <f>(SUMIFS(Profile!$E$2:$E$17521,Profile!$B$2:$B$17521,$B246,Profile!$C$2:$C$17521,BC$8))*$C$9</f>
        <v>0</v>
      </c>
      <c r="BD246" s="193">
        <f>(SUMIFS(Profile!$E$2:$E$17521,Profile!$B$2:$B$17521,$B246,Profile!$C$2:$C$17521,BD$8))*$C$9</f>
        <v>0</v>
      </c>
      <c r="BE246" s="193">
        <f>(SUMIFS(Profile!$E$2:$E$17521,Profile!$B$2:$B$17521,$B246,Profile!$C$2:$C$17521,BE$8))*$C$9</f>
        <v>0</v>
      </c>
      <c r="BF246" s="193">
        <f>(SUMIFS(Profile!$E$2:$E$17521,Profile!$B$2:$B$17521,$B246,Profile!$C$2:$C$17521,BF$8))*$C$9</f>
        <v>0</v>
      </c>
      <c r="BG246" s="193">
        <f>(SUMIFS(Profile!$E$2:$E$17521,Profile!$B$2:$B$17521,$B246,Profile!$C$2:$C$17521,BG$8))*$C$9</f>
        <v>0</v>
      </c>
      <c r="BH246" s="193">
        <f>(SUMIFS(Profile!$E$2:$E$17521,Profile!$B$2:$B$17521,$B246,Profile!$C$2:$C$17521,BH$8))*$C$9</f>
        <v>0</v>
      </c>
      <c r="BI246" s="193">
        <f>(SUMIFS(Profile!$E$2:$E$17521,Profile!$B$2:$B$17521,$B246,Profile!$C$2:$C$17521,BI$8))*$C$9</f>
        <v>0</v>
      </c>
      <c r="BJ246" s="193">
        <f>(SUMIFS(Profile!$E$2:$E$17521,Profile!$B$2:$B$17521,$B246,Profile!$C$2:$C$17521,BJ$8))*$C$9</f>
        <v>0</v>
      </c>
      <c r="BK246" s="193">
        <f>(SUMIFS(Profile!$E$2:$E$17521,Profile!$B$2:$B$17521,$B246,Profile!$C$2:$C$17521,BK$8))*$C$9</f>
        <v>0.0000631917964</v>
      </c>
      <c r="BL246" s="193">
        <f>(SUMIFS(Profile!$E$2:$E$17521,Profile!$B$2:$B$17521,$B246,Profile!$C$2:$C$17521,BL$8))*$C$9</f>
        <v>0.005624069879</v>
      </c>
      <c r="BM246" s="193">
        <f>(SUMIFS(Profile!$E$2:$E$17521,Profile!$B$2:$B$17521,$B246,Profile!$C$2:$C$17521,BM$8))*$C$9</f>
        <v>0.02328236486</v>
      </c>
      <c r="BN246" s="193">
        <f>(SUMIFS(Profile!$E$2:$E$17521,Profile!$B$2:$B$17521,$B246,Profile!$C$2:$C$17521,BN$8))*$C$9</f>
        <v>0.06444675548</v>
      </c>
      <c r="BO246" s="193">
        <f>(SUMIFS(Profile!$E$2:$E$17521,Profile!$B$2:$B$17521,$B246,Profile!$C$2:$C$17521,BO$8))*$C$9</f>
        <v>0.1246823136</v>
      </c>
      <c r="BP246" s="193">
        <f>(SUMIFS(Profile!$E$2:$E$17521,Profile!$B$2:$B$17521,$B246,Profile!$C$2:$C$17521,BP$8))*$C$9</f>
        <v>0.1947688415</v>
      </c>
      <c r="BQ246" s="193">
        <f>(SUMIFS(Profile!$E$2:$E$17521,Profile!$B$2:$B$17521,$B246,Profile!$C$2:$C$17521,BQ$8))*$C$9</f>
        <v>0.2658800924</v>
      </c>
      <c r="BR246" s="193">
        <f>(SUMIFS(Profile!$E$2:$E$17521,Profile!$B$2:$B$17521,$B246,Profile!$C$2:$C$17521,BR$8))*$C$9</f>
        <v>0.3933575923</v>
      </c>
      <c r="BS246" s="193">
        <f>(SUMIFS(Profile!$E$2:$E$17521,Profile!$B$2:$B$17521,$B246,Profile!$C$2:$C$17521,BS$8))*$C$9</f>
        <v>0.5574504036</v>
      </c>
      <c r="BT246" s="193">
        <f>(SUMIFS(Profile!$E$2:$E$17521,Profile!$B$2:$B$17521,$B246,Profile!$C$2:$C$17521,BT$8))*$C$9</f>
        <v>0.6017084588</v>
      </c>
      <c r="BU246" s="193">
        <f>(SUMIFS(Profile!$E$2:$E$17521,Profile!$B$2:$B$17521,$B246,Profile!$C$2:$C$17521,BU$8))*$C$9</f>
        <v>0.6321259015</v>
      </c>
      <c r="BV246" s="193">
        <f>(SUMIFS(Profile!$E$2:$E$17521,Profile!$B$2:$B$17521,$B246,Profile!$C$2:$C$17521,BV$8))*$C$9</f>
        <v>0.7396798953</v>
      </c>
      <c r="BW246" s="193">
        <f>(SUMIFS(Profile!$E$2:$E$17521,Profile!$B$2:$B$17521,$B246,Profile!$C$2:$C$17521,BW$8))*$C$9</f>
        <v>0.7512882296</v>
      </c>
      <c r="BX246" s="193">
        <f>(SUMIFS(Profile!$E$2:$E$17521,Profile!$B$2:$B$17521,$B246,Profile!$C$2:$C$17521,BX$8))*$C$9</f>
        <v>0.7695338431</v>
      </c>
      <c r="BY246" s="193">
        <f>(SUMIFS(Profile!$E$2:$E$17521,Profile!$B$2:$B$17521,$B246,Profile!$C$2:$C$17521,BY$8))*$C$9</f>
        <v>0.7638575579</v>
      </c>
      <c r="BZ246" s="193">
        <f>(SUMIFS(Profile!$E$2:$E$17521,Profile!$B$2:$B$17521,$B246,Profile!$C$2:$C$17521,BZ$8))*$C$9</f>
        <v>0.7357646385</v>
      </c>
      <c r="CA246" s="193">
        <f>(SUMIFS(Profile!$E$2:$E$17521,Profile!$B$2:$B$17521,$B246,Profile!$C$2:$C$17521,CA$8))*$C$9</f>
        <v>0.6879943212</v>
      </c>
      <c r="CB246" s="193">
        <f>(SUMIFS(Profile!$E$2:$E$17521,Profile!$B$2:$B$17521,$B246,Profile!$C$2:$C$17521,CB$8))*$C$9</f>
        <v>0.6946239619</v>
      </c>
      <c r="CC246" s="193">
        <f>(SUMIFS(Profile!$E$2:$E$17521,Profile!$B$2:$B$17521,$B246,Profile!$C$2:$C$17521,CC$8))*$C$9</f>
        <v>0.6962819912</v>
      </c>
      <c r="CD246" s="193">
        <f>(SUMIFS(Profile!$E$2:$E$17521,Profile!$B$2:$B$17521,$B246,Profile!$C$2:$C$17521,CD$8))*$C$9</f>
        <v>0.6435506778</v>
      </c>
      <c r="CE246" s="193">
        <f>(SUMIFS(Profile!$E$2:$E$17521,Profile!$B$2:$B$17521,$B246,Profile!$C$2:$C$17521,CE$8))*$C$9</f>
        <v>0.6193054437</v>
      </c>
      <c r="CF246" s="193">
        <f>(SUMIFS(Profile!$E$2:$E$17521,Profile!$B$2:$B$17521,$B246,Profile!$C$2:$C$17521,CF$8))*$C$9</f>
        <v>0.5520510243</v>
      </c>
      <c r="CG246" s="193">
        <f>(SUMIFS(Profile!$E$2:$E$17521,Profile!$B$2:$B$17521,$B246,Profile!$C$2:$C$17521,CG$8))*$C$9</f>
        <v>0.4218344075</v>
      </c>
      <c r="CH246" s="193">
        <f>(SUMIFS(Profile!$E$2:$E$17521,Profile!$B$2:$B$17521,$B246,Profile!$C$2:$C$17521,CH$8))*$C$9</f>
        <v>0.3331243834</v>
      </c>
      <c r="CI246" s="193">
        <f>(SUMIFS(Profile!$E$2:$E$17521,Profile!$B$2:$B$17521,$B246,Profile!$C$2:$C$17521,CI$8))*$C$9</f>
        <v>0.2454692948</v>
      </c>
      <c r="CJ246" s="193">
        <f>(SUMIFS(Profile!$E$2:$E$17521,Profile!$B$2:$B$17521,$B246,Profile!$C$2:$C$17521,CJ$8))*$C$9</f>
        <v>0.1787873764</v>
      </c>
      <c r="CK246" s="193">
        <f>(SUMIFS(Profile!$E$2:$E$17521,Profile!$B$2:$B$17521,$B246,Profile!$C$2:$C$17521,CK$8))*$C$9</f>
        <v>0.1216720721</v>
      </c>
      <c r="CL246" s="193">
        <f>(SUMIFS(Profile!$E$2:$E$17521,Profile!$B$2:$B$17521,$B246,Profile!$C$2:$C$17521,CL$8))*$C$9</f>
        <v>0.07531185968</v>
      </c>
      <c r="CM246" s="193">
        <f>(SUMIFS(Profile!$E$2:$E$17521,Profile!$B$2:$B$17521,$B246,Profile!$C$2:$C$17521,CM$8))*$C$9</f>
        <v>0.03161640219</v>
      </c>
      <c r="CN246" s="193">
        <f>(SUMIFS(Profile!$E$2:$E$17521,Profile!$B$2:$B$17521,$B246,Profile!$C$2:$C$17521,CN$8))*$C$9</f>
        <v>0.003229420574</v>
      </c>
      <c r="CO246" s="193">
        <f>(SUMIFS(Profile!$E$2:$E$17521,Profile!$B$2:$B$17521,$B246,Profile!$C$2:$C$17521,CO$8))*$C$9</f>
        <v>0.00003015437396</v>
      </c>
      <c r="CP246" s="193">
        <f>(SUMIFS(Profile!$E$2:$E$17521,Profile!$B$2:$B$17521,$B246,Profile!$C$2:$C$17521,CP$8))*$C$9</f>
        <v>0</v>
      </c>
      <c r="CQ246" s="193">
        <f>(SUMIFS(Profile!$E$2:$E$17521,Profile!$B$2:$B$17521,$B246,Profile!$C$2:$C$17521,CQ$8))*$C$9</f>
        <v>0</v>
      </c>
      <c r="CR246" s="193">
        <f>(SUMIFS(Profile!$E$2:$E$17521,Profile!$B$2:$B$17521,$B246,Profile!$C$2:$C$17521,CR$8))*$C$9</f>
        <v>0</v>
      </c>
      <c r="CS246" s="193">
        <f>(SUMIFS(Profile!$E$2:$E$17521,Profile!$B$2:$B$17521,$B246,Profile!$C$2:$C$17521,CS$8))*$C$9</f>
        <v>0</v>
      </c>
      <c r="CT246" s="193">
        <f>(SUMIFS(Profile!$E$2:$E$17521,Profile!$B$2:$B$17521,$B246,Profile!$C$2:$C$17521,CT$8))*$C$9</f>
        <v>0</v>
      </c>
      <c r="CU246" s="193">
        <f>(SUMIFS(Profile!$E$2:$E$17521,Profile!$B$2:$B$17521,$B246,Profile!$C$2:$C$17521,CU$8))*$C$9</f>
        <v>0</v>
      </c>
      <c r="CV246" s="193">
        <f>(SUMIFS(Profile!$E$2:$E$17521,Profile!$B$2:$B$17521,$B246,Profile!$C$2:$C$17521,CV$8))*$C$9</f>
        <v>0</v>
      </c>
      <c r="CW246" s="193">
        <f>(SUMIFS(Profile!$E$2:$E$17521,Profile!$B$2:$B$17521,$B246,Profile!$C$2:$C$17521,CW$8))*$C$9</f>
        <v>0</v>
      </c>
      <c r="CX246" s="193">
        <f t="shared" si="17"/>
        <v>7.298674341</v>
      </c>
      <c r="CY246" s="193">
        <f t="shared" ref="CY246:ET246" si="1192">MAX(BB246-E246,0)</f>
        <v>0</v>
      </c>
      <c r="CZ246" s="193">
        <f t="shared" si="1192"/>
        <v>0</v>
      </c>
      <c r="DA246" s="193">
        <f t="shared" si="1192"/>
        <v>0</v>
      </c>
      <c r="DB246" s="193">
        <f t="shared" si="1192"/>
        <v>0</v>
      </c>
      <c r="DC246" s="193">
        <f t="shared" si="1192"/>
        <v>0</v>
      </c>
      <c r="DD246" s="193">
        <f t="shared" si="1192"/>
        <v>0</v>
      </c>
      <c r="DE246" s="193">
        <f t="shared" si="1192"/>
        <v>0</v>
      </c>
      <c r="DF246" s="193">
        <f t="shared" si="1192"/>
        <v>0</v>
      </c>
      <c r="DG246" s="193">
        <f t="shared" si="1192"/>
        <v>0</v>
      </c>
      <c r="DH246" s="193">
        <f t="shared" si="1192"/>
        <v>0</v>
      </c>
      <c r="DI246" s="193">
        <f t="shared" si="1192"/>
        <v>0</v>
      </c>
      <c r="DJ246" s="193">
        <f t="shared" si="1192"/>
        <v>0</v>
      </c>
      <c r="DK246" s="193">
        <f t="shared" si="1192"/>
        <v>0</v>
      </c>
      <c r="DL246" s="193">
        <f t="shared" si="1192"/>
        <v>0</v>
      </c>
      <c r="DM246" s="193">
        <f t="shared" si="1192"/>
        <v>0.03532269206</v>
      </c>
      <c r="DN246" s="193">
        <f t="shared" si="1192"/>
        <v>0.07758941342</v>
      </c>
      <c r="DO246" s="193">
        <f t="shared" si="1192"/>
        <v>0.1994582548</v>
      </c>
      <c r="DP246" s="193">
        <f t="shared" si="1192"/>
        <v>0.3515325121</v>
      </c>
      <c r="DQ246" s="193">
        <f t="shared" si="1192"/>
        <v>0.3853744872</v>
      </c>
      <c r="DR246" s="193">
        <f t="shared" si="1192"/>
        <v>0.4117857453</v>
      </c>
      <c r="DS246" s="193">
        <f t="shared" si="1192"/>
        <v>0.5269514899</v>
      </c>
      <c r="DT246" s="193">
        <f t="shared" si="1192"/>
        <v>0.5421653904</v>
      </c>
      <c r="DU246" s="193">
        <f t="shared" si="1192"/>
        <v>0.5644171885</v>
      </c>
      <c r="DV246" s="193">
        <f t="shared" si="1192"/>
        <v>0.5659520358</v>
      </c>
      <c r="DW246" s="193">
        <f t="shared" si="1192"/>
        <v>0.5282442732</v>
      </c>
      <c r="DX246" s="193">
        <f t="shared" si="1192"/>
        <v>0.4860826144</v>
      </c>
      <c r="DY246" s="193">
        <f t="shared" si="1192"/>
        <v>0.4943147289</v>
      </c>
      <c r="DZ246" s="193">
        <f t="shared" si="1192"/>
        <v>0.5027832722</v>
      </c>
      <c r="EA246" s="193">
        <f t="shared" si="1192"/>
        <v>0.4580643281</v>
      </c>
      <c r="EB246" s="193">
        <f t="shared" si="1192"/>
        <v>0.433017857</v>
      </c>
      <c r="EC246" s="193">
        <f t="shared" si="1192"/>
        <v>0.3625584899</v>
      </c>
      <c r="ED246" s="193">
        <f t="shared" si="1192"/>
        <v>0.2295375438</v>
      </c>
      <c r="EE246" s="193">
        <f t="shared" si="1192"/>
        <v>0.1260046366</v>
      </c>
      <c r="EF246" s="193">
        <f t="shared" si="1192"/>
        <v>0.01751738776</v>
      </c>
      <c r="EG246" s="193">
        <f t="shared" si="1192"/>
        <v>0</v>
      </c>
      <c r="EH246" s="193">
        <f t="shared" si="1192"/>
        <v>0</v>
      </c>
      <c r="EI246" s="193">
        <f t="shared" si="1192"/>
        <v>0</v>
      </c>
      <c r="EJ246" s="193">
        <f t="shared" si="1192"/>
        <v>0</v>
      </c>
      <c r="EK246" s="193">
        <f t="shared" si="1192"/>
        <v>0</v>
      </c>
      <c r="EL246" s="193">
        <f t="shared" si="1192"/>
        <v>0</v>
      </c>
      <c r="EM246" s="193">
        <f t="shared" si="1192"/>
        <v>0</v>
      </c>
      <c r="EN246" s="193">
        <f t="shared" si="1192"/>
        <v>0</v>
      </c>
      <c r="EO246" s="193">
        <f t="shared" si="1192"/>
        <v>0</v>
      </c>
      <c r="EP246" s="193">
        <f t="shared" si="1192"/>
        <v>0</v>
      </c>
      <c r="EQ246" s="193">
        <f t="shared" si="1192"/>
        <v>0</v>
      </c>
      <c r="ER246" s="193">
        <f t="shared" si="1192"/>
        <v>0</v>
      </c>
      <c r="ES246" s="193">
        <f t="shared" si="1192"/>
        <v>0</v>
      </c>
      <c r="ET246" s="193">
        <f t="shared" si="1192"/>
        <v>0</v>
      </c>
      <c r="EU246" s="193">
        <f t="shared" si="19"/>
        <v>4.6297226</v>
      </c>
      <c r="EV246" s="193">
        <f t="shared" ref="EV246:GQ246" si="1193">BB246-CY246</f>
        <v>0</v>
      </c>
      <c r="EW246" s="193">
        <f t="shared" si="1193"/>
        <v>0</v>
      </c>
      <c r="EX246" s="193">
        <f t="shared" si="1193"/>
        <v>0</v>
      </c>
      <c r="EY246" s="193">
        <f t="shared" si="1193"/>
        <v>0</v>
      </c>
      <c r="EZ246" s="193">
        <f t="shared" si="1193"/>
        <v>0</v>
      </c>
      <c r="FA246" s="193">
        <f t="shared" si="1193"/>
        <v>0</v>
      </c>
      <c r="FB246" s="193">
        <f t="shared" si="1193"/>
        <v>0</v>
      </c>
      <c r="FC246" s="193">
        <f t="shared" si="1193"/>
        <v>0</v>
      </c>
      <c r="FD246" s="193">
        <f t="shared" si="1193"/>
        <v>0</v>
      </c>
      <c r="FE246" s="193">
        <f t="shared" si="1193"/>
        <v>0.0000631917964</v>
      </c>
      <c r="FF246" s="193">
        <f t="shared" si="1193"/>
        <v>0.005624069879</v>
      </c>
      <c r="FG246" s="193">
        <f t="shared" si="1193"/>
        <v>0.02328236486</v>
      </c>
      <c r="FH246" s="193">
        <f t="shared" si="1193"/>
        <v>0.06444675548</v>
      </c>
      <c r="FI246" s="193">
        <f t="shared" si="1193"/>
        <v>0.1246823136</v>
      </c>
      <c r="FJ246" s="193">
        <f t="shared" si="1193"/>
        <v>0.1594461494</v>
      </c>
      <c r="FK246" s="193">
        <f t="shared" si="1193"/>
        <v>0.188290679</v>
      </c>
      <c r="FL246" s="193">
        <f t="shared" si="1193"/>
        <v>0.1938993375</v>
      </c>
      <c r="FM246" s="193">
        <f t="shared" si="1193"/>
        <v>0.2059178915</v>
      </c>
      <c r="FN246" s="193">
        <f t="shared" si="1193"/>
        <v>0.2163339716</v>
      </c>
      <c r="FO246" s="193">
        <f t="shared" si="1193"/>
        <v>0.2203401562</v>
      </c>
      <c r="FP246" s="193">
        <f t="shared" si="1193"/>
        <v>0.2127284054</v>
      </c>
      <c r="FQ246" s="193">
        <f t="shared" si="1193"/>
        <v>0.2091228392</v>
      </c>
      <c r="FR246" s="193">
        <f t="shared" si="1193"/>
        <v>0.2051166545</v>
      </c>
      <c r="FS246" s="193">
        <f t="shared" si="1193"/>
        <v>0.1979055221</v>
      </c>
      <c r="FT246" s="193">
        <f t="shared" si="1193"/>
        <v>0.2075203653</v>
      </c>
      <c r="FU246" s="193">
        <f t="shared" si="1193"/>
        <v>0.2019117068</v>
      </c>
      <c r="FV246" s="193">
        <f t="shared" si="1193"/>
        <v>0.2003092329</v>
      </c>
      <c r="FW246" s="193">
        <f t="shared" si="1193"/>
        <v>0.193498719</v>
      </c>
      <c r="FX246" s="193">
        <f t="shared" si="1193"/>
        <v>0.1854863497</v>
      </c>
      <c r="FY246" s="193">
        <f t="shared" si="1193"/>
        <v>0.1862875866</v>
      </c>
      <c r="FZ246" s="193">
        <f t="shared" si="1193"/>
        <v>0.1894925344</v>
      </c>
      <c r="GA246" s="193">
        <f t="shared" si="1193"/>
        <v>0.1922968636</v>
      </c>
      <c r="GB246" s="193">
        <f t="shared" si="1193"/>
        <v>0.2071197469</v>
      </c>
      <c r="GC246" s="193">
        <f t="shared" si="1193"/>
        <v>0.2279519071</v>
      </c>
      <c r="GD246" s="193">
        <f t="shared" si="1193"/>
        <v>0.1787873764</v>
      </c>
      <c r="GE246" s="193">
        <f t="shared" si="1193"/>
        <v>0.1216720721</v>
      </c>
      <c r="GF246" s="193">
        <f t="shared" si="1193"/>
        <v>0.07531185968</v>
      </c>
      <c r="GG246" s="193">
        <f t="shared" si="1193"/>
        <v>0.03161640219</v>
      </c>
      <c r="GH246" s="193">
        <f t="shared" si="1193"/>
        <v>0.003229420574</v>
      </c>
      <c r="GI246" s="193">
        <f t="shared" si="1193"/>
        <v>0.00003015437396</v>
      </c>
      <c r="GJ246" s="193">
        <f t="shared" si="1193"/>
        <v>0</v>
      </c>
      <c r="GK246" s="193">
        <f t="shared" si="1193"/>
        <v>0</v>
      </c>
      <c r="GL246" s="193">
        <f t="shared" si="1193"/>
        <v>0</v>
      </c>
      <c r="GM246" s="193">
        <f t="shared" si="1193"/>
        <v>0</v>
      </c>
      <c r="GN246" s="193">
        <f t="shared" si="1193"/>
        <v>0</v>
      </c>
      <c r="GO246" s="193">
        <f t="shared" si="1193"/>
        <v>0</v>
      </c>
      <c r="GP246" s="193">
        <f t="shared" si="1193"/>
        <v>0</v>
      </c>
      <c r="GQ246" s="193">
        <f t="shared" si="1193"/>
        <v>0</v>
      </c>
      <c r="GR246" s="193">
        <f t="shared" si="21"/>
        <v>4.647399215</v>
      </c>
      <c r="GS246" s="193">
        <f t="shared" ref="GS246:IN246" si="1194">E246-EV246</f>
        <v>0.1502319247</v>
      </c>
      <c r="GT246" s="193">
        <f t="shared" si="1194"/>
        <v>0.1390146077</v>
      </c>
      <c r="GU246" s="193">
        <f t="shared" si="1194"/>
        <v>0.123791106</v>
      </c>
      <c r="GV246" s="193">
        <f t="shared" si="1194"/>
        <v>0.1129744074</v>
      </c>
      <c r="GW246" s="193">
        <f t="shared" si="1194"/>
        <v>0.1109713151</v>
      </c>
      <c r="GX246" s="193">
        <f t="shared" si="1194"/>
        <v>0.1077663673</v>
      </c>
      <c r="GY246" s="193">
        <f t="shared" si="1194"/>
        <v>0.1037601827</v>
      </c>
      <c r="GZ246" s="193">
        <f t="shared" si="1194"/>
        <v>0.1045614196</v>
      </c>
      <c r="HA246" s="193">
        <f t="shared" si="1194"/>
        <v>0.1029589457</v>
      </c>
      <c r="HB246" s="193">
        <f t="shared" si="1194"/>
        <v>0.1057000832</v>
      </c>
      <c r="HC246" s="193">
        <f t="shared" si="1194"/>
        <v>0.1033441528</v>
      </c>
      <c r="HD246" s="193">
        <f t="shared" si="1194"/>
        <v>0.09129451638</v>
      </c>
      <c r="HE246" s="193">
        <f t="shared" si="1194"/>
        <v>0.06254929821</v>
      </c>
      <c r="HF246" s="193">
        <f t="shared" si="1194"/>
        <v>0.01913971564</v>
      </c>
      <c r="HG246" s="193">
        <f t="shared" si="1194"/>
        <v>0</v>
      </c>
      <c r="HH246" s="193">
        <f t="shared" si="1194"/>
        <v>0</v>
      </c>
      <c r="HI246" s="193">
        <f t="shared" si="1194"/>
        <v>0</v>
      </c>
      <c r="HJ246" s="193">
        <f t="shared" si="1194"/>
        <v>0</v>
      </c>
      <c r="HK246" s="193">
        <f t="shared" si="1194"/>
        <v>0</v>
      </c>
      <c r="HL246" s="193">
        <f t="shared" si="1194"/>
        <v>0</v>
      </c>
      <c r="HM246" s="193">
        <f t="shared" si="1194"/>
        <v>0</v>
      </c>
      <c r="HN246" s="193">
        <f t="shared" si="1194"/>
        <v>0</v>
      </c>
      <c r="HO246" s="193">
        <f t="shared" si="1194"/>
        <v>0</v>
      </c>
      <c r="HP246" s="193">
        <f t="shared" si="1194"/>
        <v>0</v>
      </c>
      <c r="HQ246" s="193">
        <f t="shared" si="1194"/>
        <v>0</v>
      </c>
      <c r="HR246" s="193">
        <f t="shared" si="1194"/>
        <v>0</v>
      </c>
      <c r="HS246" s="193">
        <f t="shared" si="1194"/>
        <v>0</v>
      </c>
      <c r="HT246" s="193">
        <f t="shared" si="1194"/>
        <v>0</v>
      </c>
      <c r="HU246" s="193">
        <f t="shared" si="1194"/>
        <v>0</v>
      </c>
      <c r="HV246" s="193">
        <f t="shared" si="1194"/>
        <v>0</v>
      </c>
      <c r="HW246" s="193">
        <f t="shared" si="1194"/>
        <v>0</v>
      </c>
      <c r="HX246" s="193">
        <f t="shared" si="1194"/>
        <v>0</v>
      </c>
      <c r="HY246" s="193">
        <f t="shared" si="1194"/>
        <v>0</v>
      </c>
      <c r="HZ246" s="193">
        <f t="shared" si="1194"/>
        <v>0</v>
      </c>
      <c r="IA246" s="193">
        <f t="shared" si="1194"/>
        <v>0.08201524489</v>
      </c>
      <c r="IB246" s="193">
        <f t="shared" si="1194"/>
        <v>0.1487453924</v>
      </c>
      <c r="IC246" s="193">
        <f t="shared" si="1194"/>
        <v>0.2031179741</v>
      </c>
      <c r="ID246" s="193">
        <f t="shared" si="1194"/>
        <v>0.2536239455</v>
      </c>
      <c r="IE246" s="193">
        <f t="shared" si="1194"/>
        <v>0.2828121641</v>
      </c>
      <c r="IF246" s="193">
        <f t="shared" si="1194"/>
        <v>0.277197824</v>
      </c>
      <c r="IG246" s="193">
        <f t="shared" si="1194"/>
        <v>0.2856409662</v>
      </c>
      <c r="IH246" s="193">
        <f t="shared" si="1194"/>
        <v>0.2816347815</v>
      </c>
      <c r="II246" s="193">
        <f t="shared" si="1194"/>
        <v>0.2832372554</v>
      </c>
      <c r="IJ246" s="193">
        <f t="shared" si="1194"/>
        <v>0.2664112798</v>
      </c>
      <c r="IK246" s="193">
        <f t="shared" si="1194"/>
        <v>0.2523896335</v>
      </c>
      <c r="IL246" s="193">
        <f t="shared" si="1194"/>
        <v>0.2247469594</v>
      </c>
      <c r="IM246" s="193">
        <f t="shared" si="1194"/>
        <v>0.1983061406</v>
      </c>
      <c r="IN246" s="193">
        <f t="shared" si="1194"/>
        <v>0.1694616111</v>
      </c>
      <c r="IO246" s="193">
        <f t="shared" si="23"/>
        <v>3.209341172</v>
      </c>
      <c r="IP246" s="193">
        <f t="shared" si="29"/>
        <v>0.2296713506</v>
      </c>
      <c r="IQ246" s="193">
        <f t="shared" ref="IQ246:KK246" si="1195">MAX((MIN(CZ246+IP246,$IO$7))-GT246,0)</f>
        <v>0.09065674293</v>
      </c>
      <c r="IR246" s="193">
        <f t="shared" si="1195"/>
        <v>0</v>
      </c>
      <c r="IS246" s="193">
        <f t="shared" si="1195"/>
        <v>0</v>
      </c>
      <c r="IT246" s="193">
        <f t="shared" si="1195"/>
        <v>0</v>
      </c>
      <c r="IU246" s="193">
        <f t="shared" si="1195"/>
        <v>0</v>
      </c>
      <c r="IV246" s="193">
        <f t="shared" si="1195"/>
        <v>0</v>
      </c>
      <c r="IW246" s="193">
        <f t="shared" si="1195"/>
        <v>0</v>
      </c>
      <c r="IX246" s="193">
        <f t="shared" si="1195"/>
        <v>0</v>
      </c>
      <c r="IY246" s="193">
        <f t="shared" si="1195"/>
        <v>0</v>
      </c>
      <c r="IZ246" s="193">
        <f t="shared" si="1195"/>
        <v>0</v>
      </c>
      <c r="JA246" s="193">
        <f t="shared" si="1195"/>
        <v>0</v>
      </c>
      <c r="JB246" s="193">
        <f t="shared" si="1195"/>
        <v>0</v>
      </c>
      <c r="JC246" s="193">
        <f t="shared" si="1195"/>
        <v>0</v>
      </c>
      <c r="JD246" s="193">
        <f t="shared" si="1195"/>
        <v>0.03532269206</v>
      </c>
      <c r="JE246" s="193">
        <f t="shared" si="1195"/>
        <v>0.1129121055</v>
      </c>
      <c r="JF246" s="193">
        <f t="shared" si="1195"/>
        <v>0.3123703603</v>
      </c>
      <c r="JG246" s="193">
        <f t="shared" si="1195"/>
        <v>0.6639028723</v>
      </c>
      <c r="JH246" s="193">
        <f t="shared" si="1195"/>
        <v>1.04927736</v>
      </c>
      <c r="JI246" s="193">
        <f t="shared" si="1195"/>
        <v>1.461063105</v>
      </c>
      <c r="JJ246" s="193">
        <f t="shared" si="1195"/>
        <v>1.988014595</v>
      </c>
      <c r="JK246" s="193">
        <f t="shared" si="1195"/>
        <v>2.530179985</v>
      </c>
      <c r="JL246" s="193">
        <f t="shared" si="1195"/>
        <v>3.094597174</v>
      </c>
      <c r="JM246" s="193">
        <f t="shared" si="1195"/>
        <v>3.660549209</v>
      </c>
      <c r="JN246" s="193">
        <f t="shared" si="1195"/>
        <v>4.188793483</v>
      </c>
      <c r="JO246" s="193">
        <f t="shared" si="1195"/>
        <v>4.674876097</v>
      </c>
      <c r="JP246" s="193">
        <f t="shared" si="1195"/>
        <v>5</v>
      </c>
      <c r="JQ246" s="193">
        <f t="shared" si="1195"/>
        <v>5</v>
      </c>
      <c r="JR246" s="193">
        <f t="shared" si="1195"/>
        <v>5</v>
      </c>
      <c r="JS246" s="193">
        <f t="shared" si="1195"/>
        <v>5</v>
      </c>
      <c r="JT246" s="193">
        <f t="shared" si="1195"/>
        <v>5</v>
      </c>
      <c r="JU246" s="193">
        <f t="shared" si="1195"/>
        <v>5</v>
      </c>
      <c r="JV246" s="193">
        <f t="shared" si="1195"/>
        <v>5</v>
      </c>
      <c r="JW246" s="193">
        <f t="shared" si="1195"/>
        <v>5</v>
      </c>
      <c r="JX246" s="193">
        <f t="shared" si="1195"/>
        <v>4.917984755</v>
      </c>
      <c r="JY246" s="193">
        <f t="shared" si="1195"/>
        <v>4.769239363</v>
      </c>
      <c r="JZ246" s="193">
        <f t="shared" si="1195"/>
        <v>4.566121389</v>
      </c>
      <c r="KA246" s="193">
        <f t="shared" si="1195"/>
        <v>4.312497443</v>
      </c>
      <c r="KB246" s="193">
        <f t="shared" si="1195"/>
        <v>4.029685279</v>
      </c>
      <c r="KC246" s="193">
        <f t="shared" si="1195"/>
        <v>3.752487455</v>
      </c>
      <c r="KD246" s="193">
        <f t="shared" si="1195"/>
        <v>3.466846489</v>
      </c>
      <c r="KE246" s="193">
        <f t="shared" si="1195"/>
        <v>3.185211707</v>
      </c>
      <c r="KF246" s="193">
        <f t="shared" si="1195"/>
        <v>2.901974452</v>
      </c>
      <c r="KG246" s="193">
        <f t="shared" si="1195"/>
        <v>2.635563172</v>
      </c>
      <c r="KH246" s="193">
        <f t="shared" si="1195"/>
        <v>2.383173539</v>
      </c>
      <c r="KI246" s="193">
        <f t="shared" si="1195"/>
        <v>2.158426579</v>
      </c>
      <c r="KJ246" s="193">
        <f t="shared" si="1195"/>
        <v>1.960120439</v>
      </c>
      <c r="KK246" s="193">
        <f t="shared" si="1195"/>
        <v>1.790658828</v>
      </c>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row>
    <row r="247" ht="14.25" customHeight="1">
      <c r="A247" s="1">
        <v>8.0</v>
      </c>
      <c r="B247" s="1">
        <f t="shared" ref="B247:C247" si="1196">B246+1</f>
        <v>237</v>
      </c>
      <c r="C247" s="267">
        <f t="shared" si="1196"/>
        <v>43702</v>
      </c>
      <c r="D247" s="193">
        <f t="shared" si="15"/>
        <v>9.314379332</v>
      </c>
      <c r="E247" s="193">
        <f>(SUMIFS(Profile!$F$2:$F$17521,Profile!$B$2:$B$17521,$B247,Profile!$C$2:$C$17521,E$8))*$C$6</f>
        <v>0.1482288324</v>
      </c>
      <c r="F247" s="193">
        <f>(SUMIFS(Profile!$F$2:$F$17521,Profile!$B$2:$B$17521,$B247,Profile!$C$2:$C$17521,F$8))*$C$6</f>
        <v>0.1362102784</v>
      </c>
      <c r="G247" s="193">
        <f>(SUMIFS(Profile!$F$2:$F$17521,Profile!$B$2:$B$17521,$B247,Profile!$C$2:$C$17521,G$8))*$C$6</f>
        <v>0.1217880136</v>
      </c>
      <c r="H247" s="193">
        <f>(SUMIFS(Profile!$F$2:$F$17521,Profile!$B$2:$B$17521,$B247,Profile!$C$2:$C$17521,H$8))*$C$6</f>
        <v>0.1129744074</v>
      </c>
      <c r="I247" s="193">
        <f>(SUMIFS(Profile!$F$2:$F$17521,Profile!$B$2:$B$17521,$B247,Profile!$C$2:$C$17521,I$8))*$C$6</f>
        <v>0.1105706966</v>
      </c>
      <c r="J247" s="193">
        <f>(SUMIFS(Profile!$F$2:$F$17521,Profile!$B$2:$B$17521,$B247,Profile!$C$2:$C$17521,J$8))*$C$6</f>
        <v>0.1069651304</v>
      </c>
      <c r="K247" s="193">
        <f>(SUMIFS(Profile!$F$2:$F$17521,Profile!$B$2:$B$17521,$B247,Profile!$C$2:$C$17521,K$8))*$C$6</f>
        <v>0.1041608011</v>
      </c>
      <c r="L247" s="193">
        <f>(SUMIFS(Profile!$F$2:$F$17521,Profile!$B$2:$B$17521,$B247,Profile!$C$2:$C$17521,L$8))*$C$6</f>
        <v>0.1045614196</v>
      </c>
      <c r="M247" s="193">
        <f>(SUMIFS(Profile!$F$2:$F$17521,Profile!$B$2:$B$17521,$B247,Profile!$C$2:$C$17521,M$8))*$C$6</f>
        <v>0.1021577088</v>
      </c>
      <c r="N247" s="193">
        <f>(SUMIFS(Profile!$F$2:$F$17521,Profile!$B$2:$B$17521,$B247,Profile!$C$2:$C$17521,N$8))*$C$6</f>
        <v>0.1045614196</v>
      </c>
      <c r="O247" s="193">
        <f>(SUMIFS(Profile!$F$2:$F$17521,Profile!$B$2:$B$17521,$B247,Profile!$C$2:$C$17521,O$8))*$C$6</f>
        <v>0.1089682227</v>
      </c>
      <c r="P247" s="193">
        <f>(SUMIFS(Profile!$F$2:$F$17521,Profile!$B$2:$B$17521,$B247,Profile!$C$2:$C$17521,P$8))*$C$6</f>
        <v>0.1137756443</v>
      </c>
      <c r="Q247" s="193">
        <f>(SUMIFS(Profile!$F$2:$F$17521,Profile!$B$2:$B$17521,$B247,Profile!$C$2:$C$17521,Q$8))*$C$6</f>
        <v>0.1293997645</v>
      </c>
      <c r="R247" s="193">
        <f>(SUMIFS(Profile!$F$2:$F$17521,Profile!$B$2:$B$17521,$B247,Profile!$C$2:$C$17521,R$8))*$C$6</f>
        <v>0.1502319247</v>
      </c>
      <c r="S247" s="193">
        <f>(SUMIFS(Profile!$F$2:$F$17521,Profile!$B$2:$B$17521,$B247,Profile!$C$2:$C$17521,S$8))*$C$6</f>
        <v>0.1654554264</v>
      </c>
      <c r="T247" s="193">
        <f>(SUMIFS(Profile!$F$2:$F$17521,Profile!$B$2:$B$17521,$B247,Profile!$C$2:$C$17521,T$8))*$C$6</f>
        <v>0.1898931528</v>
      </c>
      <c r="U247" s="193">
        <f>(SUMIFS(Profile!$F$2:$F$17521,Profile!$B$2:$B$17521,$B247,Profile!$C$2:$C$17521,U$8))*$C$6</f>
        <v>0.1947005744</v>
      </c>
      <c r="V247" s="193">
        <f>(SUMIFS(Profile!$F$2:$F$17521,Profile!$B$2:$B$17521,$B247,Profile!$C$2:$C$17521,V$8))*$C$6</f>
        <v>0.2143308792</v>
      </c>
      <c r="W247" s="193">
        <f>(SUMIFS(Profile!$F$2:$F$17521,Profile!$B$2:$B$17521,$B247,Profile!$C$2:$C$17521,W$8))*$C$6</f>
        <v>0.2135296423</v>
      </c>
      <c r="X247" s="193">
        <f>(SUMIFS(Profile!$F$2:$F$17521,Profile!$B$2:$B$17521,$B247,Profile!$C$2:$C$17521,X$8))*$C$6</f>
        <v>0.2159333531</v>
      </c>
      <c r="Y247" s="193">
        <f>(SUMIFS(Profile!$F$2:$F$17521,Profile!$B$2:$B$17521,$B247,Profile!$C$2:$C$17521,Y$8))*$C$6</f>
        <v>0.2143308792</v>
      </c>
      <c r="Z247" s="193">
        <f>(SUMIFS(Profile!$F$2:$F$17521,Profile!$B$2:$B$17521,$B247,Profile!$C$2:$C$17521,Z$8))*$C$6</f>
        <v>0.217535827</v>
      </c>
      <c r="AA247" s="193">
        <f>(SUMIFS(Profile!$F$2:$F$17521,Profile!$B$2:$B$17521,$B247,Profile!$C$2:$C$17521,AA$8))*$C$6</f>
        <v>0.2087222207</v>
      </c>
      <c r="AB247" s="193">
        <f>(SUMIFS(Profile!$F$2:$F$17521,Profile!$B$2:$B$17521,$B247,Profile!$C$2:$C$17521,AB$8))*$C$6</f>
        <v>0.2095234577</v>
      </c>
      <c r="AC247" s="193">
        <f>(SUMIFS(Profile!$F$2:$F$17521,Profile!$B$2:$B$17521,$B247,Profile!$C$2:$C$17521,AC$8))*$C$6</f>
        <v>0.2095234577</v>
      </c>
      <c r="AD247" s="193">
        <f>(SUMIFS(Profile!$F$2:$F$17521,Profile!$B$2:$B$17521,$B247,Profile!$C$2:$C$17521,AD$8))*$C$6</f>
        <v>0.2039147991</v>
      </c>
      <c r="AE247" s="193">
        <f>(SUMIFS(Profile!$F$2:$F$17521,Profile!$B$2:$B$17521,$B247,Profile!$C$2:$C$17521,AE$8))*$C$6</f>
        <v>0.2099240761</v>
      </c>
      <c r="AF247" s="193">
        <f>(SUMIFS(Profile!$F$2:$F$17521,Profile!$B$2:$B$17521,$B247,Profile!$C$2:$C$17521,AF$8))*$C$6</f>
        <v>0.199507996</v>
      </c>
      <c r="AG247" s="193">
        <f>(SUMIFS(Profile!$F$2:$F$17521,Profile!$B$2:$B$17521,$B247,Profile!$C$2:$C$17521,AG$8))*$C$6</f>
        <v>0.1955018114</v>
      </c>
      <c r="AH247" s="193">
        <f>(SUMIFS(Profile!$F$2:$F$17521,Profile!$B$2:$B$17521,$B247,Profile!$C$2:$C$17521,AH$8))*$C$6</f>
        <v>0.1866882051</v>
      </c>
      <c r="AI247" s="193">
        <f>(SUMIFS(Profile!$F$2:$F$17521,Profile!$B$2:$B$17521,$B247,Profile!$C$2:$C$17521,AI$8))*$C$6</f>
        <v>0.1914956267</v>
      </c>
      <c r="AJ247" s="193">
        <f>(SUMIFS(Profile!$F$2:$F$17521,Profile!$B$2:$B$17521,$B247,Profile!$C$2:$C$17521,AJ$8))*$C$6</f>
        <v>0.205517273</v>
      </c>
      <c r="AK247" s="193">
        <f>(SUMIFS(Profile!$F$2:$F$17521,Profile!$B$2:$B$17521,$B247,Profile!$C$2:$C$17521,AK$8))*$C$6</f>
        <v>0.2135296423</v>
      </c>
      <c r="AL247" s="193">
        <f>(SUMIFS(Profile!$F$2:$F$17521,Profile!$B$2:$B$17521,$B247,Profile!$C$2:$C$17521,AL$8))*$C$6</f>
        <v>0.2323587102</v>
      </c>
      <c r="AM247" s="193">
        <f>(SUMIFS(Profile!$F$2:$F$17521,Profile!$B$2:$B$17521,$B247,Profile!$C$2:$C$17521,AM$8))*$C$6</f>
        <v>0.2583989105</v>
      </c>
      <c r="AN247" s="193">
        <f>(SUMIFS(Profile!$F$2:$F$17521,Profile!$B$2:$B$17521,$B247,Profile!$C$2:$C$17521,AN$8))*$C$6</f>
        <v>0.2604020028</v>
      </c>
      <c r="AO247" s="193">
        <f>(SUMIFS(Profile!$F$2:$F$17521,Profile!$B$2:$B$17521,$B247,Profile!$C$2:$C$17521,AO$8))*$C$6</f>
        <v>0.2756255045</v>
      </c>
      <c r="AP247" s="193">
        <f>(SUMIFS(Profile!$F$2:$F$17521,Profile!$B$2:$B$17521,$B247,Profile!$C$2:$C$17521,AP$8))*$C$6</f>
        <v>0.2824360184</v>
      </c>
      <c r="AQ247" s="193">
        <f>(SUMIFS(Profile!$F$2:$F$17521,Profile!$B$2:$B$17521,$B247,Profile!$C$2:$C$17521,AQ$8))*$C$6</f>
        <v>0.2812341631</v>
      </c>
      <c r="AR247" s="193">
        <f>(SUMIFS(Profile!$F$2:$F$17521,Profile!$B$2:$B$17521,$B247,Profile!$C$2:$C$17521,AR$8))*$C$6</f>
        <v>0.2620044767</v>
      </c>
      <c r="AS247" s="193">
        <f>(SUMIFS(Profile!$F$2:$F$17521,Profile!$B$2:$B$17521,$B247,Profile!$C$2:$C$17521,AS$8))*$C$6</f>
        <v>0.2752248861</v>
      </c>
      <c r="AT247" s="193">
        <f>(SUMIFS(Profile!$F$2:$F$17521,Profile!$B$2:$B$17521,$B247,Profile!$C$2:$C$17521,AT$8))*$C$6</f>
        <v>0.2784298338</v>
      </c>
      <c r="AU247" s="193">
        <f>(SUMIFS(Profile!$F$2:$F$17521,Profile!$B$2:$B$17521,$B247,Profile!$C$2:$C$17521,AU$8))*$C$6</f>
        <v>0.2796316892</v>
      </c>
      <c r="AV247" s="193">
        <f>(SUMIFS(Profile!$F$2:$F$17521,Profile!$B$2:$B$17521,$B247,Profile!$C$2:$C$17521,AV$8))*$C$6</f>
        <v>0.2696162275</v>
      </c>
      <c r="AW247" s="193">
        <f>(SUMIFS(Profile!$F$2:$F$17521,Profile!$B$2:$B$17521,$B247,Profile!$C$2:$C$17521,AW$8))*$C$6</f>
        <v>0.2543927258</v>
      </c>
      <c r="AX247" s="193">
        <f>(SUMIFS(Profile!$F$2:$F$17521,Profile!$B$2:$B$17521,$B247,Profile!$C$2:$C$17521,AX$8))*$C$6</f>
        <v>0.2263494332</v>
      </c>
      <c r="AY247" s="193">
        <f>(SUMIFS(Profile!$F$2:$F$17521,Profile!$B$2:$B$17521,$B247,Profile!$C$2:$C$17521,AY$8))*$C$6</f>
        <v>0.1955018114</v>
      </c>
      <c r="AZ247" s="193">
        <f>(SUMIFS(Profile!$F$2:$F$17521,Profile!$B$2:$B$17521,$B247,Profile!$C$2:$C$17521,AZ$8))*$C$6</f>
        <v>0.1686603741</v>
      </c>
      <c r="BA247" s="193">
        <f t="shared" si="16"/>
        <v>10.39083807</v>
      </c>
      <c r="BB247" s="193">
        <f>(SUMIFS(Profile!$E$2:$E$17521,Profile!$B$2:$B$17521,$B247,Profile!$C$2:$C$17521,BB$8))*$C$9</f>
        <v>0</v>
      </c>
      <c r="BC247" s="193">
        <f>(SUMIFS(Profile!$E$2:$E$17521,Profile!$B$2:$B$17521,$B247,Profile!$C$2:$C$17521,BC$8))*$C$9</f>
        <v>0</v>
      </c>
      <c r="BD247" s="193">
        <f>(SUMIFS(Profile!$E$2:$E$17521,Profile!$B$2:$B$17521,$B247,Profile!$C$2:$C$17521,BD$8))*$C$9</f>
        <v>0</v>
      </c>
      <c r="BE247" s="193">
        <f>(SUMIFS(Profile!$E$2:$E$17521,Profile!$B$2:$B$17521,$B247,Profile!$C$2:$C$17521,BE$8))*$C$9</f>
        <v>0</v>
      </c>
      <c r="BF247" s="193">
        <f>(SUMIFS(Profile!$E$2:$E$17521,Profile!$B$2:$B$17521,$B247,Profile!$C$2:$C$17521,BF$8))*$C$9</f>
        <v>0</v>
      </c>
      <c r="BG247" s="193">
        <f>(SUMIFS(Profile!$E$2:$E$17521,Profile!$B$2:$B$17521,$B247,Profile!$C$2:$C$17521,BG$8))*$C$9</f>
        <v>0</v>
      </c>
      <c r="BH247" s="193">
        <f>(SUMIFS(Profile!$E$2:$E$17521,Profile!$B$2:$B$17521,$B247,Profile!$C$2:$C$17521,BH$8))*$C$9</f>
        <v>0</v>
      </c>
      <c r="BI247" s="193">
        <f>(SUMIFS(Profile!$E$2:$E$17521,Profile!$B$2:$B$17521,$B247,Profile!$C$2:$C$17521,BI$8))*$C$9</f>
        <v>0</v>
      </c>
      <c r="BJ247" s="193">
        <f>(SUMIFS(Profile!$E$2:$E$17521,Profile!$B$2:$B$17521,$B247,Profile!$C$2:$C$17521,BJ$8))*$C$9</f>
        <v>0</v>
      </c>
      <c r="BK247" s="193">
        <f>(SUMIFS(Profile!$E$2:$E$17521,Profile!$B$2:$B$17521,$B247,Profile!$C$2:$C$17521,BK$8))*$C$9</f>
        <v>0.0000631917964</v>
      </c>
      <c r="BL247" s="193">
        <f>(SUMIFS(Profile!$E$2:$E$17521,Profile!$B$2:$B$17521,$B247,Profile!$C$2:$C$17521,BL$8))*$C$9</f>
        <v>0.00631917964</v>
      </c>
      <c r="BM247" s="193">
        <f>(SUMIFS(Profile!$E$2:$E$17521,Profile!$B$2:$B$17521,$B247,Profile!$C$2:$C$17521,BM$8))*$C$9</f>
        <v>0.0204159973</v>
      </c>
      <c r="BN247" s="193">
        <f>(SUMIFS(Profile!$E$2:$E$17521,Profile!$B$2:$B$17521,$B247,Profile!$C$2:$C$17521,BN$8))*$C$9</f>
        <v>0.06094449086</v>
      </c>
      <c r="BO247" s="193">
        <f>(SUMIFS(Profile!$E$2:$E$17521,Profile!$B$2:$B$17521,$B247,Profile!$C$2:$C$17521,BO$8))*$C$9</f>
        <v>0.1169422034</v>
      </c>
      <c r="BP247" s="193">
        <f>(SUMIFS(Profile!$E$2:$E$17521,Profile!$B$2:$B$17521,$B247,Profile!$C$2:$C$17521,BP$8))*$C$9</f>
        <v>0.1919059739</v>
      </c>
      <c r="BQ247" s="193">
        <f>(SUMIFS(Profile!$E$2:$E$17521,Profile!$B$2:$B$17521,$B247,Profile!$C$2:$C$17521,BQ$8))*$C$9</f>
        <v>0.2843175086</v>
      </c>
      <c r="BR247" s="193">
        <f>(SUMIFS(Profile!$E$2:$E$17521,Profile!$B$2:$B$17521,$B247,Profile!$C$2:$C$17521,BR$8))*$C$9</f>
        <v>0.3750000351</v>
      </c>
      <c r="BS247" s="193">
        <f>(SUMIFS(Profile!$E$2:$E$17521,Profile!$B$2:$B$17521,$B247,Profile!$C$2:$C$17521,BS$8))*$C$9</f>
        <v>0.4973789254</v>
      </c>
      <c r="BT247" s="193">
        <f>(SUMIFS(Profile!$E$2:$E$17521,Profile!$B$2:$B$17521,$B247,Profile!$C$2:$C$17521,BT$8))*$C$9</f>
        <v>0.5411788938</v>
      </c>
      <c r="BU247" s="193">
        <f>(SUMIFS(Profile!$E$2:$E$17521,Profile!$B$2:$B$17521,$B247,Profile!$C$2:$C$17521,BU$8))*$C$9</f>
        <v>0.6028644534</v>
      </c>
      <c r="BV247" s="193">
        <f>(SUMIFS(Profile!$E$2:$E$17521,Profile!$B$2:$B$17521,$B247,Profile!$C$2:$C$17521,BV$8))*$C$9</f>
        <v>0.6351824682</v>
      </c>
      <c r="BW247" s="193">
        <f>(SUMIFS(Profile!$E$2:$E$17521,Profile!$B$2:$B$17521,$B247,Profile!$C$2:$C$17521,BW$8))*$C$9</f>
        <v>0.6501687454</v>
      </c>
      <c r="BX247" s="193">
        <f>(SUMIFS(Profile!$E$2:$E$17521,Profile!$B$2:$B$17521,$B247,Profile!$C$2:$C$17521,BX$8))*$C$9</f>
        <v>0.7100968613</v>
      </c>
      <c r="BY247" s="193">
        <f>(SUMIFS(Profile!$E$2:$E$17521,Profile!$B$2:$B$17521,$B247,Profile!$C$2:$C$17521,BY$8))*$C$9</f>
        <v>0.6911461676</v>
      </c>
      <c r="BZ247" s="193">
        <f>(SUMIFS(Profile!$E$2:$E$17521,Profile!$B$2:$B$17521,$B247,Profile!$C$2:$C$17521,BZ$8))*$C$9</f>
        <v>0.6688134706</v>
      </c>
      <c r="CA247" s="193">
        <f>(SUMIFS(Profile!$E$2:$E$17521,Profile!$B$2:$B$17521,$B247,Profile!$C$2:$C$17521,CA$8))*$C$9</f>
        <v>0.6546157657</v>
      </c>
      <c r="CB247" s="193">
        <f>(SUMIFS(Profile!$E$2:$E$17521,Profile!$B$2:$B$17521,$B247,Profile!$C$2:$C$17521,CB$8))*$C$9</f>
        <v>0.6255306513</v>
      </c>
      <c r="CC247" s="193">
        <f>(SUMIFS(Profile!$E$2:$E$17521,Profile!$B$2:$B$17521,$B247,Profile!$C$2:$C$17521,CC$8))*$C$9</f>
        <v>0.5891232083</v>
      </c>
      <c r="CD247" s="193">
        <f>(SUMIFS(Profile!$E$2:$E$17521,Profile!$B$2:$B$17521,$B247,Profile!$C$2:$C$17521,CD$8))*$C$9</f>
        <v>0.5568954422</v>
      </c>
      <c r="CE247" s="193">
        <f>(SUMIFS(Profile!$E$2:$E$17521,Profile!$B$2:$B$17521,$B247,Profile!$C$2:$C$17521,CE$8))*$C$9</f>
        <v>0.5045294917</v>
      </c>
      <c r="CF247" s="193">
        <f>(SUMIFS(Profile!$E$2:$E$17521,Profile!$B$2:$B$17521,$B247,Profile!$C$2:$C$17521,CF$8))*$C$9</f>
        <v>0.4252010159</v>
      </c>
      <c r="CG247" s="193">
        <f>(SUMIFS(Profile!$E$2:$E$17521,Profile!$B$2:$B$17521,$B247,Profile!$C$2:$C$17521,CG$8))*$C$9</f>
        <v>0.3179431654</v>
      </c>
      <c r="CH247" s="193">
        <f>(SUMIFS(Profile!$E$2:$E$17521,Profile!$B$2:$B$17521,$B247,Profile!$C$2:$C$17521,CH$8))*$C$9</f>
        <v>0.2419609269</v>
      </c>
      <c r="CI247" s="193">
        <f>(SUMIFS(Profile!$E$2:$E$17521,Profile!$B$2:$B$17521,$B247,Profile!$C$2:$C$17521,CI$8))*$C$9</f>
        <v>0.1651574429</v>
      </c>
      <c r="CJ247" s="193">
        <f>(SUMIFS(Profile!$E$2:$E$17521,Profile!$B$2:$B$17521,$B247,Profile!$C$2:$C$17521,CJ$8))*$C$9</f>
        <v>0.1117530759</v>
      </c>
      <c r="CK247" s="193">
        <f>(SUMIFS(Profile!$E$2:$E$17521,Profile!$B$2:$B$17521,$B247,Profile!$C$2:$C$17521,CK$8))*$C$9</f>
        <v>0.08251251955</v>
      </c>
      <c r="CL247" s="193">
        <f>(SUMIFS(Profile!$E$2:$E$17521,Profile!$B$2:$B$17521,$B247,Profile!$C$2:$C$17521,CL$8))*$C$9</f>
        <v>0.04033729192</v>
      </c>
      <c r="CM247" s="193">
        <f>(SUMIFS(Profile!$E$2:$E$17521,Profile!$B$2:$B$17521,$B247,Profile!$C$2:$C$17521,CM$8))*$C$9</f>
        <v>0.02001877647</v>
      </c>
      <c r="CN247" s="193">
        <f>(SUMIFS(Profile!$E$2:$E$17521,Profile!$B$2:$B$17521,$B247,Profile!$C$2:$C$17521,CN$8))*$C$9</f>
        <v>0.002513955001</v>
      </c>
      <c r="CO247" s="193">
        <f>(SUMIFS(Profile!$E$2:$E$17521,Profile!$B$2:$B$17521,$B247,Profile!$C$2:$C$17521,CO$8))*$C$9</f>
        <v>0.000006772640142</v>
      </c>
      <c r="CP247" s="193">
        <f>(SUMIFS(Profile!$E$2:$E$17521,Profile!$B$2:$B$17521,$B247,Profile!$C$2:$C$17521,CP$8))*$C$9</f>
        <v>0</v>
      </c>
      <c r="CQ247" s="193">
        <f>(SUMIFS(Profile!$E$2:$E$17521,Profile!$B$2:$B$17521,$B247,Profile!$C$2:$C$17521,CQ$8))*$C$9</f>
        <v>0</v>
      </c>
      <c r="CR247" s="193">
        <f>(SUMIFS(Profile!$E$2:$E$17521,Profile!$B$2:$B$17521,$B247,Profile!$C$2:$C$17521,CR$8))*$C$9</f>
        <v>0</v>
      </c>
      <c r="CS247" s="193">
        <f>(SUMIFS(Profile!$E$2:$E$17521,Profile!$B$2:$B$17521,$B247,Profile!$C$2:$C$17521,CS$8))*$C$9</f>
        <v>0</v>
      </c>
      <c r="CT247" s="193">
        <f>(SUMIFS(Profile!$E$2:$E$17521,Profile!$B$2:$B$17521,$B247,Profile!$C$2:$C$17521,CT$8))*$C$9</f>
        <v>0</v>
      </c>
      <c r="CU247" s="193">
        <f>(SUMIFS(Profile!$E$2:$E$17521,Profile!$B$2:$B$17521,$B247,Profile!$C$2:$C$17521,CU$8))*$C$9</f>
        <v>0</v>
      </c>
      <c r="CV247" s="193">
        <f>(SUMIFS(Profile!$E$2:$E$17521,Profile!$B$2:$B$17521,$B247,Profile!$C$2:$C$17521,CV$8))*$C$9</f>
        <v>0</v>
      </c>
      <c r="CW247" s="193">
        <f>(SUMIFS(Profile!$E$2:$E$17521,Profile!$B$2:$B$17521,$B247,Profile!$C$2:$C$17521,CW$8))*$C$9</f>
        <v>0</v>
      </c>
      <c r="CX247" s="193">
        <f t="shared" si="17"/>
        <v>5.90429487</v>
      </c>
      <c r="CY247" s="193">
        <f t="shared" ref="CY247:ET247" si="1197">MAX(BB247-E247,0)</f>
        <v>0</v>
      </c>
      <c r="CZ247" s="193">
        <f t="shared" si="1197"/>
        <v>0</v>
      </c>
      <c r="DA247" s="193">
        <f t="shared" si="1197"/>
        <v>0</v>
      </c>
      <c r="DB247" s="193">
        <f t="shared" si="1197"/>
        <v>0</v>
      </c>
      <c r="DC247" s="193">
        <f t="shared" si="1197"/>
        <v>0</v>
      </c>
      <c r="DD247" s="193">
        <f t="shared" si="1197"/>
        <v>0</v>
      </c>
      <c r="DE247" s="193">
        <f t="shared" si="1197"/>
        <v>0</v>
      </c>
      <c r="DF247" s="193">
        <f t="shared" si="1197"/>
        <v>0</v>
      </c>
      <c r="DG247" s="193">
        <f t="shared" si="1197"/>
        <v>0</v>
      </c>
      <c r="DH247" s="193">
        <f t="shared" si="1197"/>
        <v>0</v>
      </c>
      <c r="DI247" s="193">
        <f t="shared" si="1197"/>
        <v>0</v>
      </c>
      <c r="DJ247" s="193">
        <f t="shared" si="1197"/>
        <v>0</v>
      </c>
      <c r="DK247" s="193">
        <f t="shared" si="1197"/>
        <v>0</v>
      </c>
      <c r="DL247" s="193">
        <f t="shared" si="1197"/>
        <v>0</v>
      </c>
      <c r="DM247" s="193">
        <f t="shared" si="1197"/>
        <v>0.02645054751</v>
      </c>
      <c r="DN247" s="193">
        <f t="shared" si="1197"/>
        <v>0.0944243558</v>
      </c>
      <c r="DO247" s="193">
        <f t="shared" si="1197"/>
        <v>0.1802994607</v>
      </c>
      <c r="DP247" s="193">
        <f t="shared" si="1197"/>
        <v>0.2830480461</v>
      </c>
      <c r="DQ247" s="193">
        <f t="shared" si="1197"/>
        <v>0.3276492514</v>
      </c>
      <c r="DR247" s="193">
        <f t="shared" si="1197"/>
        <v>0.3869311002</v>
      </c>
      <c r="DS247" s="193">
        <f t="shared" si="1197"/>
        <v>0.4208515889</v>
      </c>
      <c r="DT247" s="193">
        <f t="shared" si="1197"/>
        <v>0.4326329184</v>
      </c>
      <c r="DU247" s="193">
        <f t="shared" si="1197"/>
        <v>0.5013746406</v>
      </c>
      <c r="DV247" s="193">
        <f t="shared" si="1197"/>
        <v>0.4816227099</v>
      </c>
      <c r="DW247" s="193">
        <f t="shared" si="1197"/>
        <v>0.4592900129</v>
      </c>
      <c r="DX247" s="193">
        <f t="shared" si="1197"/>
        <v>0.4507009666</v>
      </c>
      <c r="DY247" s="193">
        <f t="shared" si="1197"/>
        <v>0.4156065752</v>
      </c>
      <c r="DZ247" s="193">
        <f t="shared" si="1197"/>
        <v>0.3896152123</v>
      </c>
      <c r="EA247" s="193">
        <f t="shared" si="1197"/>
        <v>0.3613936308</v>
      </c>
      <c r="EB247" s="193">
        <f t="shared" si="1197"/>
        <v>0.3178412866</v>
      </c>
      <c r="EC247" s="193">
        <f t="shared" si="1197"/>
        <v>0.2337053892</v>
      </c>
      <c r="ED247" s="193">
        <f t="shared" si="1197"/>
        <v>0.1124258924</v>
      </c>
      <c r="EE247" s="193">
        <f t="shared" si="1197"/>
        <v>0.02843128461</v>
      </c>
      <c r="EF247" s="193">
        <f t="shared" si="1197"/>
        <v>0</v>
      </c>
      <c r="EG247" s="193">
        <f t="shared" si="1197"/>
        <v>0</v>
      </c>
      <c r="EH247" s="193">
        <f t="shared" si="1197"/>
        <v>0</v>
      </c>
      <c r="EI247" s="193">
        <f t="shared" si="1197"/>
        <v>0</v>
      </c>
      <c r="EJ247" s="193">
        <f t="shared" si="1197"/>
        <v>0</v>
      </c>
      <c r="EK247" s="193">
        <f t="shared" si="1197"/>
        <v>0</v>
      </c>
      <c r="EL247" s="193">
        <f t="shared" si="1197"/>
        <v>0</v>
      </c>
      <c r="EM247" s="193">
        <f t="shared" si="1197"/>
        <v>0</v>
      </c>
      <c r="EN247" s="193">
        <f t="shared" si="1197"/>
        <v>0</v>
      </c>
      <c r="EO247" s="193">
        <f t="shared" si="1197"/>
        <v>0</v>
      </c>
      <c r="EP247" s="193">
        <f t="shared" si="1197"/>
        <v>0</v>
      </c>
      <c r="EQ247" s="193">
        <f t="shared" si="1197"/>
        <v>0</v>
      </c>
      <c r="ER247" s="193">
        <f t="shared" si="1197"/>
        <v>0</v>
      </c>
      <c r="ES247" s="193">
        <f t="shared" si="1197"/>
        <v>0</v>
      </c>
      <c r="ET247" s="193">
        <f t="shared" si="1197"/>
        <v>0</v>
      </c>
      <c r="EU247" s="193">
        <f t="shared" si="19"/>
        <v>4.486543198</v>
      </c>
      <c r="EV247" s="193">
        <f t="shared" ref="EV247:GQ247" si="1198">BB247-CY247</f>
        <v>0</v>
      </c>
      <c r="EW247" s="193">
        <f t="shared" si="1198"/>
        <v>0</v>
      </c>
      <c r="EX247" s="193">
        <f t="shared" si="1198"/>
        <v>0</v>
      </c>
      <c r="EY247" s="193">
        <f t="shared" si="1198"/>
        <v>0</v>
      </c>
      <c r="EZ247" s="193">
        <f t="shared" si="1198"/>
        <v>0</v>
      </c>
      <c r="FA247" s="193">
        <f t="shared" si="1198"/>
        <v>0</v>
      </c>
      <c r="FB247" s="193">
        <f t="shared" si="1198"/>
        <v>0</v>
      </c>
      <c r="FC247" s="193">
        <f t="shared" si="1198"/>
        <v>0</v>
      </c>
      <c r="FD247" s="193">
        <f t="shared" si="1198"/>
        <v>0</v>
      </c>
      <c r="FE247" s="193">
        <f t="shared" si="1198"/>
        <v>0.0000631917964</v>
      </c>
      <c r="FF247" s="193">
        <f t="shared" si="1198"/>
        <v>0.00631917964</v>
      </c>
      <c r="FG247" s="193">
        <f t="shared" si="1198"/>
        <v>0.0204159973</v>
      </c>
      <c r="FH247" s="193">
        <f t="shared" si="1198"/>
        <v>0.06094449086</v>
      </c>
      <c r="FI247" s="193">
        <f t="shared" si="1198"/>
        <v>0.1169422034</v>
      </c>
      <c r="FJ247" s="193">
        <f t="shared" si="1198"/>
        <v>0.1654554264</v>
      </c>
      <c r="FK247" s="193">
        <f t="shared" si="1198"/>
        <v>0.1898931528</v>
      </c>
      <c r="FL247" s="193">
        <f t="shared" si="1198"/>
        <v>0.1947005744</v>
      </c>
      <c r="FM247" s="193">
        <f t="shared" si="1198"/>
        <v>0.2143308792</v>
      </c>
      <c r="FN247" s="193">
        <f t="shared" si="1198"/>
        <v>0.2135296423</v>
      </c>
      <c r="FO247" s="193">
        <f t="shared" si="1198"/>
        <v>0.2159333531</v>
      </c>
      <c r="FP247" s="193">
        <f t="shared" si="1198"/>
        <v>0.2143308792</v>
      </c>
      <c r="FQ247" s="193">
        <f t="shared" si="1198"/>
        <v>0.217535827</v>
      </c>
      <c r="FR247" s="193">
        <f t="shared" si="1198"/>
        <v>0.2087222207</v>
      </c>
      <c r="FS247" s="193">
        <f t="shared" si="1198"/>
        <v>0.2095234577</v>
      </c>
      <c r="FT247" s="193">
        <f t="shared" si="1198"/>
        <v>0.2095234577</v>
      </c>
      <c r="FU247" s="193">
        <f t="shared" si="1198"/>
        <v>0.2039147991</v>
      </c>
      <c r="FV247" s="193">
        <f t="shared" si="1198"/>
        <v>0.2099240761</v>
      </c>
      <c r="FW247" s="193">
        <f t="shared" si="1198"/>
        <v>0.199507996</v>
      </c>
      <c r="FX247" s="193">
        <f t="shared" si="1198"/>
        <v>0.1955018114</v>
      </c>
      <c r="FY247" s="193">
        <f t="shared" si="1198"/>
        <v>0.1866882051</v>
      </c>
      <c r="FZ247" s="193">
        <f t="shared" si="1198"/>
        <v>0.1914956267</v>
      </c>
      <c r="GA247" s="193">
        <f t="shared" si="1198"/>
        <v>0.205517273</v>
      </c>
      <c r="GB247" s="193">
        <f t="shared" si="1198"/>
        <v>0.2135296423</v>
      </c>
      <c r="GC247" s="193">
        <f t="shared" si="1198"/>
        <v>0.1651574429</v>
      </c>
      <c r="GD247" s="193">
        <f t="shared" si="1198"/>
        <v>0.1117530759</v>
      </c>
      <c r="GE247" s="193">
        <f t="shared" si="1198"/>
        <v>0.08251251955</v>
      </c>
      <c r="GF247" s="193">
        <f t="shared" si="1198"/>
        <v>0.04033729192</v>
      </c>
      <c r="GG247" s="193">
        <f t="shared" si="1198"/>
        <v>0.02001877647</v>
      </c>
      <c r="GH247" s="193">
        <f t="shared" si="1198"/>
        <v>0.002513955001</v>
      </c>
      <c r="GI247" s="193">
        <f t="shared" si="1198"/>
        <v>0.000006772640142</v>
      </c>
      <c r="GJ247" s="193">
        <f t="shared" si="1198"/>
        <v>0</v>
      </c>
      <c r="GK247" s="193">
        <f t="shared" si="1198"/>
        <v>0</v>
      </c>
      <c r="GL247" s="193">
        <f t="shared" si="1198"/>
        <v>0</v>
      </c>
      <c r="GM247" s="193">
        <f t="shared" si="1198"/>
        <v>0</v>
      </c>
      <c r="GN247" s="193">
        <f t="shared" si="1198"/>
        <v>0</v>
      </c>
      <c r="GO247" s="193">
        <f t="shared" si="1198"/>
        <v>0</v>
      </c>
      <c r="GP247" s="193">
        <f t="shared" si="1198"/>
        <v>0</v>
      </c>
      <c r="GQ247" s="193">
        <f t="shared" si="1198"/>
        <v>0</v>
      </c>
      <c r="GR247" s="193">
        <f t="shared" si="21"/>
        <v>4.827836134</v>
      </c>
      <c r="GS247" s="193">
        <f t="shared" ref="GS247:IN247" si="1199">E247-EV247</f>
        <v>0.1482288324</v>
      </c>
      <c r="GT247" s="193">
        <f t="shared" si="1199"/>
        <v>0.1362102784</v>
      </c>
      <c r="GU247" s="193">
        <f t="shared" si="1199"/>
        <v>0.1217880136</v>
      </c>
      <c r="GV247" s="193">
        <f t="shared" si="1199"/>
        <v>0.1129744074</v>
      </c>
      <c r="GW247" s="193">
        <f t="shared" si="1199"/>
        <v>0.1105706966</v>
      </c>
      <c r="GX247" s="193">
        <f t="shared" si="1199"/>
        <v>0.1069651304</v>
      </c>
      <c r="GY247" s="193">
        <f t="shared" si="1199"/>
        <v>0.1041608011</v>
      </c>
      <c r="GZ247" s="193">
        <f t="shared" si="1199"/>
        <v>0.1045614196</v>
      </c>
      <c r="HA247" s="193">
        <f t="shared" si="1199"/>
        <v>0.1021577088</v>
      </c>
      <c r="HB247" s="193">
        <f t="shared" si="1199"/>
        <v>0.1044982278</v>
      </c>
      <c r="HC247" s="193">
        <f t="shared" si="1199"/>
        <v>0.1026490431</v>
      </c>
      <c r="HD247" s="193">
        <f t="shared" si="1199"/>
        <v>0.09335964701</v>
      </c>
      <c r="HE247" s="193">
        <f t="shared" si="1199"/>
        <v>0.06845527362</v>
      </c>
      <c r="HF247" s="193">
        <f t="shared" si="1199"/>
        <v>0.03328972127</v>
      </c>
      <c r="HG247" s="193">
        <f t="shared" si="1199"/>
        <v>0</v>
      </c>
      <c r="HH247" s="193">
        <f t="shared" si="1199"/>
        <v>0</v>
      </c>
      <c r="HI247" s="193">
        <f t="shared" si="1199"/>
        <v>0</v>
      </c>
      <c r="HJ247" s="193">
        <f t="shared" si="1199"/>
        <v>0</v>
      </c>
      <c r="HK247" s="193">
        <f t="shared" si="1199"/>
        <v>0</v>
      </c>
      <c r="HL247" s="193">
        <f t="shared" si="1199"/>
        <v>0</v>
      </c>
      <c r="HM247" s="193">
        <f t="shared" si="1199"/>
        <v>0</v>
      </c>
      <c r="HN247" s="193">
        <f t="shared" si="1199"/>
        <v>0</v>
      </c>
      <c r="HO247" s="193">
        <f t="shared" si="1199"/>
        <v>0</v>
      </c>
      <c r="HP247" s="193">
        <f t="shared" si="1199"/>
        <v>0</v>
      </c>
      <c r="HQ247" s="193">
        <f t="shared" si="1199"/>
        <v>0</v>
      </c>
      <c r="HR247" s="193">
        <f t="shared" si="1199"/>
        <v>0</v>
      </c>
      <c r="HS247" s="193">
        <f t="shared" si="1199"/>
        <v>0</v>
      </c>
      <c r="HT247" s="193">
        <f t="shared" si="1199"/>
        <v>0</v>
      </c>
      <c r="HU247" s="193">
        <f t="shared" si="1199"/>
        <v>0</v>
      </c>
      <c r="HV247" s="193">
        <f t="shared" si="1199"/>
        <v>0</v>
      </c>
      <c r="HW247" s="193">
        <f t="shared" si="1199"/>
        <v>0</v>
      </c>
      <c r="HX247" s="193">
        <f t="shared" si="1199"/>
        <v>0</v>
      </c>
      <c r="HY247" s="193">
        <f t="shared" si="1199"/>
        <v>0</v>
      </c>
      <c r="HZ247" s="193">
        <f t="shared" si="1199"/>
        <v>0.06720126729</v>
      </c>
      <c r="IA247" s="193">
        <f t="shared" si="1199"/>
        <v>0.1466458346</v>
      </c>
      <c r="IB247" s="193">
        <f t="shared" si="1199"/>
        <v>0.1778894833</v>
      </c>
      <c r="IC247" s="193">
        <f t="shared" si="1199"/>
        <v>0.2352882126</v>
      </c>
      <c r="ID247" s="193">
        <f t="shared" si="1199"/>
        <v>0.262417242</v>
      </c>
      <c r="IE247" s="193">
        <f t="shared" si="1199"/>
        <v>0.2787202081</v>
      </c>
      <c r="IF247" s="193">
        <f t="shared" si="1199"/>
        <v>0.261997704</v>
      </c>
      <c r="IG247" s="193">
        <f t="shared" si="1199"/>
        <v>0.2752248861</v>
      </c>
      <c r="IH247" s="193">
        <f t="shared" si="1199"/>
        <v>0.2784298338</v>
      </c>
      <c r="II247" s="193">
        <f t="shared" si="1199"/>
        <v>0.2796316892</v>
      </c>
      <c r="IJ247" s="193">
        <f t="shared" si="1199"/>
        <v>0.2696162275</v>
      </c>
      <c r="IK247" s="193">
        <f t="shared" si="1199"/>
        <v>0.2543927258</v>
      </c>
      <c r="IL247" s="193">
        <f t="shared" si="1199"/>
        <v>0.2263494332</v>
      </c>
      <c r="IM247" s="193">
        <f t="shared" si="1199"/>
        <v>0.1955018114</v>
      </c>
      <c r="IN247" s="193">
        <f t="shared" si="1199"/>
        <v>0.1686603741</v>
      </c>
      <c r="IO247" s="193">
        <f t="shared" si="23"/>
        <v>3.377966933</v>
      </c>
      <c r="IP247" s="193">
        <f t="shared" si="29"/>
        <v>1.642429995</v>
      </c>
      <c r="IQ247" s="193">
        <f t="shared" ref="IQ247:KK247" si="1200">MAX((MIN(CZ247+IP247,$IO$7))-GT247,0)</f>
        <v>1.506219717</v>
      </c>
      <c r="IR247" s="193">
        <f t="shared" si="1200"/>
        <v>1.384431703</v>
      </c>
      <c r="IS247" s="193">
        <f t="shared" si="1200"/>
        <v>1.271457296</v>
      </c>
      <c r="IT247" s="193">
        <f t="shared" si="1200"/>
        <v>1.160886599</v>
      </c>
      <c r="IU247" s="193">
        <f t="shared" si="1200"/>
        <v>1.053921469</v>
      </c>
      <c r="IV247" s="193">
        <f t="shared" si="1200"/>
        <v>0.9497606677</v>
      </c>
      <c r="IW247" s="193">
        <f t="shared" si="1200"/>
        <v>0.8451992481</v>
      </c>
      <c r="IX247" s="193">
        <f t="shared" si="1200"/>
        <v>0.7430415393</v>
      </c>
      <c r="IY247" s="193">
        <f t="shared" si="1200"/>
        <v>0.6385433115</v>
      </c>
      <c r="IZ247" s="193">
        <f t="shared" si="1200"/>
        <v>0.5358942684</v>
      </c>
      <c r="JA247" s="193">
        <f t="shared" si="1200"/>
        <v>0.4425346214</v>
      </c>
      <c r="JB247" s="193">
        <f t="shared" si="1200"/>
        <v>0.3740793478</v>
      </c>
      <c r="JC247" s="193">
        <f t="shared" si="1200"/>
        <v>0.3407896265</v>
      </c>
      <c r="JD247" s="193">
        <f t="shared" si="1200"/>
        <v>0.367240174</v>
      </c>
      <c r="JE247" s="193">
        <f t="shared" si="1200"/>
        <v>0.4616645298</v>
      </c>
      <c r="JF247" s="193">
        <f t="shared" si="1200"/>
        <v>0.6419639905</v>
      </c>
      <c r="JG247" s="193">
        <f t="shared" si="1200"/>
        <v>0.9250120366</v>
      </c>
      <c r="JH247" s="193">
        <f t="shared" si="1200"/>
        <v>1.252661288</v>
      </c>
      <c r="JI247" s="193">
        <f t="shared" si="1200"/>
        <v>1.639592388</v>
      </c>
      <c r="JJ247" s="193">
        <f t="shared" si="1200"/>
        <v>2.060443977</v>
      </c>
      <c r="JK247" s="193">
        <f t="shared" si="1200"/>
        <v>2.493076896</v>
      </c>
      <c r="JL247" s="193">
        <f t="shared" si="1200"/>
        <v>2.994451536</v>
      </c>
      <c r="JM247" s="193">
        <f t="shared" si="1200"/>
        <v>3.476074246</v>
      </c>
      <c r="JN247" s="193">
        <f t="shared" si="1200"/>
        <v>3.935364259</v>
      </c>
      <c r="JO247" s="193">
        <f t="shared" si="1200"/>
        <v>4.386065226</v>
      </c>
      <c r="JP247" s="193">
        <f t="shared" si="1200"/>
        <v>4.801671801</v>
      </c>
      <c r="JQ247" s="193">
        <f t="shared" si="1200"/>
        <v>5</v>
      </c>
      <c r="JR247" s="193">
        <f t="shared" si="1200"/>
        <v>5</v>
      </c>
      <c r="JS247" s="193">
        <f t="shared" si="1200"/>
        <v>5</v>
      </c>
      <c r="JT247" s="193">
        <f t="shared" si="1200"/>
        <v>5</v>
      </c>
      <c r="JU247" s="193">
        <f t="shared" si="1200"/>
        <v>5</v>
      </c>
      <c r="JV247" s="193">
        <f t="shared" si="1200"/>
        <v>5</v>
      </c>
      <c r="JW247" s="193">
        <f t="shared" si="1200"/>
        <v>4.932798733</v>
      </c>
      <c r="JX247" s="193">
        <f t="shared" si="1200"/>
        <v>4.786152898</v>
      </c>
      <c r="JY247" s="193">
        <f t="shared" si="1200"/>
        <v>4.608263415</v>
      </c>
      <c r="JZ247" s="193">
        <f t="shared" si="1200"/>
        <v>4.372975202</v>
      </c>
      <c r="KA247" s="193">
        <f t="shared" si="1200"/>
        <v>4.11055796</v>
      </c>
      <c r="KB247" s="193">
        <f t="shared" si="1200"/>
        <v>3.831837752</v>
      </c>
      <c r="KC247" s="193">
        <f t="shared" si="1200"/>
        <v>3.569840048</v>
      </c>
      <c r="KD247" s="193">
        <f t="shared" si="1200"/>
        <v>3.294615162</v>
      </c>
      <c r="KE247" s="193">
        <f t="shared" si="1200"/>
        <v>3.016185328</v>
      </c>
      <c r="KF247" s="193">
        <f t="shared" si="1200"/>
        <v>2.736553639</v>
      </c>
      <c r="KG247" s="193">
        <f t="shared" si="1200"/>
        <v>2.466937412</v>
      </c>
      <c r="KH247" s="193">
        <f t="shared" si="1200"/>
        <v>2.212544686</v>
      </c>
      <c r="KI247" s="193">
        <f t="shared" si="1200"/>
        <v>1.986195252</v>
      </c>
      <c r="KJ247" s="193">
        <f t="shared" si="1200"/>
        <v>1.790693441</v>
      </c>
      <c r="KK247" s="193">
        <f t="shared" si="1200"/>
        <v>1.622033067</v>
      </c>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row>
    <row r="248" ht="14.25" customHeight="1">
      <c r="A248" s="1">
        <v>8.0</v>
      </c>
      <c r="B248" s="1">
        <f t="shared" ref="B248:C248" si="1201">B247+1</f>
        <v>238</v>
      </c>
      <c r="C248" s="267">
        <f t="shared" si="1201"/>
        <v>43703</v>
      </c>
      <c r="D248" s="193">
        <f t="shared" si="15"/>
        <v>9.355643034</v>
      </c>
      <c r="E248" s="193">
        <f>(SUMIFS(Profile!$F$2:$F$17521,Profile!$B$2:$B$17521,$B248,Profile!$C$2:$C$17521,E$8))*$C$6</f>
        <v>0.1494306878</v>
      </c>
      <c r="F248" s="193">
        <f>(SUMIFS(Profile!$F$2:$F$17521,Profile!$B$2:$B$17521,$B248,Profile!$C$2:$C$17521,F$8))*$C$6</f>
        <v>0.135008423</v>
      </c>
      <c r="G248" s="193">
        <f>(SUMIFS(Profile!$F$2:$F$17521,Profile!$B$2:$B$17521,$B248,Profile!$C$2:$C$17521,G$8))*$C$6</f>
        <v>0.1209867767</v>
      </c>
      <c r="H248" s="193">
        <f>(SUMIFS(Profile!$F$2:$F$17521,Profile!$B$2:$B$17521,$B248,Profile!$C$2:$C$17521,H$8))*$C$6</f>
        <v>0.1137756443</v>
      </c>
      <c r="I248" s="193">
        <f>(SUMIFS(Profile!$F$2:$F$17521,Profile!$B$2:$B$17521,$B248,Profile!$C$2:$C$17521,I$8))*$C$6</f>
        <v>0.1109713151</v>
      </c>
      <c r="J248" s="193">
        <f>(SUMIFS(Profile!$F$2:$F$17521,Profile!$B$2:$B$17521,$B248,Profile!$C$2:$C$17521,J$8))*$C$6</f>
        <v>0.1061638935</v>
      </c>
      <c r="K248" s="193">
        <f>(SUMIFS(Profile!$F$2:$F$17521,Profile!$B$2:$B$17521,$B248,Profile!$C$2:$C$17521,K$8))*$C$6</f>
        <v>0.1061638935</v>
      </c>
      <c r="L248" s="193">
        <f>(SUMIFS(Profile!$F$2:$F$17521,Profile!$B$2:$B$17521,$B248,Profile!$C$2:$C$17521,L$8))*$C$6</f>
        <v>0.1073657489</v>
      </c>
      <c r="M248" s="193">
        <f>(SUMIFS(Profile!$F$2:$F$17521,Profile!$B$2:$B$17521,$B248,Profile!$C$2:$C$17521,M$8))*$C$6</f>
        <v>0.1029589457</v>
      </c>
      <c r="N248" s="193">
        <f>(SUMIFS(Profile!$F$2:$F$17521,Profile!$B$2:$B$17521,$B248,Profile!$C$2:$C$17521,N$8))*$C$6</f>
        <v>0.1053626565</v>
      </c>
      <c r="O248" s="193">
        <f>(SUMIFS(Profile!$F$2:$F$17521,Profile!$B$2:$B$17521,$B248,Profile!$C$2:$C$17521,O$8))*$C$6</f>
        <v>0.1109713151</v>
      </c>
      <c r="P248" s="193">
        <f>(SUMIFS(Profile!$F$2:$F$17521,Profile!$B$2:$B$17521,$B248,Profile!$C$2:$C$17521,P$8))*$C$6</f>
        <v>0.1125737889</v>
      </c>
      <c r="Q248" s="193">
        <f>(SUMIFS(Profile!$F$2:$F$17521,Profile!$B$2:$B$17521,$B248,Profile!$C$2:$C$17521,Q$8))*$C$6</f>
        <v>0.1261948168</v>
      </c>
      <c r="R248" s="193">
        <f>(SUMIFS(Profile!$F$2:$F$17521,Profile!$B$2:$B$17521,$B248,Profile!$C$2:$C$17521,R$8))*$C$6</f>
        <v>0.1466263585</v>
      </c>
      <c r="S248" s="193">
        <f>(SUMIFS(Profile!$F$2:$F$17521,Profile!$B$2:$B$17521,$B248,Profile!$C$2:$C$17521,S$8))*$C$6</f>
        <v>0.1638529525</v>
      </c>
      <c r="T248" s="193">
        <f>(SUMIFS(Profile!$F$2:$F$17521,Profile!$B$2:$B$17521,$B248,Profile!$C$2:$C$17521,T$8))*$C$6</f>
        <v>0.1910950082</v>
      </c>
      <c r="U248" s="193">
        <f>(SUMIFS(Profile!$F$2:$F$17521,Profile!$B$2:$B$17521,$B248,Profile!$C$2:$C$17521,U$8))*$C$6</f>
        <v>0.2007098514</v>
      </c>
      <c r="V248" s="193">
        <f>(SUMIFS(Profile!$F$2:$F$17521,Profile!$B$2:$B$17521,$B248,Profile!$C$2:$C$17521,V$8))*$C$6</f>
        <v>0.2255481963</v>
      </c>
      <c r="W248" s="193">
        <f>(SUMIFS(Profile!$F$2:$F$17521,Profile!$B$2:$B$17521,$B248,Profile!$C$2:$C$17521,W$8))*$C$6</f>
        <v>0.2219426301</v>
      </c>
      <c r="X248" s="193">
        <f>(SUMIFS(Profile!$F$2:$F$17521,Profile!$B$2:$B$17521,$B248,Profile!$C$2:$C$17521,X$8))*$C$6</f>
        <v>0.2207407747</v>
      </c>
      <c r="Y248" s="193">
        <f>(SUMIFS(Profile!$F$2:$F$17521,Profile!$B$2:$B$17521,$B248,Profile!$C$2:$C$17521,Y$8))*$C$6</f>
        <v>0.223545104</v>
      </c>
      <c r="Z248" s="193">
        <f>(SUMIFS(Profile!$F$2:$F$17521,Profile!$B$2:$B$17521,$B248,Profile!$C$2:$C$17521,Z$8))*$C$6</f>
        <v>0.2243463409</v>
      </c>
      <c r="AA248" s="193">
        <f>(SUMIFS(Profile!$F$2:$F$17521,Profile!$B$2:$B$17521,$B248,Profile!$C$2:$C$17521,AA$8))*$C$6</f>
        <v>0.2163339716</v>
      </c>
      <c r="AB248" s="193">
        <f>(SUMIFS(Profile!$F$2:$F$17521,Profile!$B$2:$B$17521,$B248,Profile!$C$2:$C$17521,AB$8))*$C$6</f>
        <v>0.2079209838</v>
      </c>
      <c r="AC248" s="193">
        <f>(SUMIFS(Profile!$F$2:$F$17521,Profile!$B$2:$B$17521,$B248,Profile!$C$2:$C$17521,AC$8))*$C$6</f>
        <v>0.2191383008</v>
      </c>
      <c r="AD248" s="193">
        <f>(SUMIFS(Profile!$F$2:$F$17521,Profile!$B$2:$B$17521,$B248,Profile!$C$2:$C$17521,AD$8))*$C$6</f>
        <v>0.2107253131</v>
      </c>
      <c r="AE248" s="193">
        <f>(SUMIFS(Profile!$F$2:$F$17521,Profile!$B$2:$B$17521,$B248,Profile!$C$2:$C$17521,AE$8))*$C$6</f>
        <v>0.2119271685</v>
      </c>
      <c r="AF248" s="193">
        <f>(SUMIFS(Profile!$F$2:$F$17521,Profile!$B$2:$B$17521,$B248,Profile!$C$2:$C$17521,AF$8))*$C$6</f>
        <v>0.2095234577</v>
      </c>
      <c r="AG248" s="193">
        <f>(SUMIFS(Profile!$F$2:$F$17521,Profile!$B$2:$B$17521,$B248,Profile!$C$2:$C$17521,AG$8))*$C$6</f>
        <v>0.1979055221</v>
      </c>
      <c r="AH248" s="193">
        <f>(SUMIFS(Profile!$F$2:$F$17521,Profile!$B$2:$B$17521,$B248,Profile!$C$2:$C$17521,AH$8))*$C$6</f>
        <v>0.1926974821</v>
      </c>
      <c r="AI248" s="193">
        <f>(SUMIFS(Profile!$F$2:$F$17521,Profile!$B$2:$B$17521,$B248,Profile!$C$2:$C$17521,AI$8))*$C$6</f>
        <v>0.1967036667</v>
      </c>
      <c r="AJ248" s="193">
        <f>(SUMIFS(Profile!$F$2:$F$17521,Profile!$B$2:$B$17521,$B248,Profile!$C$2:$C$17521,AJ$8))*$C$6</f>
        <v>0.2039147991</v>
      </c>
      <c r="AK248" s="193">
        <f>(SUMIFS(Profile!$F$2:$F$17521,Profile!$B$2:$B$17521,$B248,Profile!$C$2:$C$17521,AK$8))*$C$6</f>
        <v>0.2127284054</v>
      </c>
      <c r="AL248" s="193">
        <f>(SUMIFS(Profile!$F$2:$F$17521,Profile!$B$2:$B$17521,$B248,Profile!$C$2:$C$17521,AL$8))*$C$6</f>
        <v>0.2291537625</v>
      </c>
      <c r="AM248" s="193">
        <f>(SUMIFS(Profile!$F$2:$F$17521,Profile!$B$2:$B$17521,$B248,Profile!$C$2:$C$17521,AM$8))*$C$6</f>
        <v>0.2495853042</v>
      </c>
      <c r="AN248" s="193">
        <f>(SUMIFS(Profile!$F$2:$F$17521,Profile!$B$2:$B$17521,$B248,Profile!$C$2:$C$17521,AN$8))*$C$6</f>
        <v>0.2543927258</v>
      </c>
      <c r="AO248" s="193">
        <f>(SUMIFS(Profile!$F$2:$F$17521,Profile!$B$2:$B$17521,$B248,Profile!$C$2:$C$17521,AO$8))*$C$6</f>
        <v>0.2740230307</v>
      </c>
      <c r="AP248" s="193">
        <f>(SUMIFS(Profile!$F$2:$F$17521,Profile!$B$2:$B$17521,$B248,Profile!$C$2:$C$17521,AP$8))*$C$6</f>
        <v>0.2796316892</v>
      </c>
      <c r="AQ248" s="193">
        <f>(SUMIFS(Profile!$F$2:$F$17521,Profile!$B$2:$B$17521,$B248,Profile!$C$2:$C$17521,AQ$8))*$C$6</f>
        <v>0.2864422031</v>
      </c>
      <c r="AR248" s="193">
        <f>(SUMIFS(Profile!$F$2:$F$17521,Profile!$B$2:$B$17521,$B248,Profile!$C$2:$C$17521,AR$8))*$C$6</f>
        <v>0.2660106613</v>
      </c>
      <c r="AS248" s="193">
        <f>(SUMIFS(Profile!$F$2:$F$17521,Profile!$B$2:$B$17521,$B248,Profile!$C$2:$C$17521,AS$8))*$C$6</f>
        <v>0.2744236491</v>
      </c>
      <c r="AT248" s="193">
        <f>(SUMIFS(Profile!$F$2:$F$17521,Profile!$B$2:$B$17521,$B248,Profile!$C$2:$C$17521,AT$8))*$C$6</f>
        <v>0.2748242676</v>
      </c>
      <c r="AU248" s="193">
        <f>(SUMIFS(Profile!$F$2:$F$17521,Profile!$B$2:$B$17521,$B248,Profile!$C$2:$C$17521,AU$8))*$C$6</f>
        <v>0.2696162275</v>
      </c>
      <c r="AV248" s="193">
        <f>(SUMIFS(Profile!$F$2:$F$17521,Profile!$B$2:$B$17521,$B248,Profile!$C$2:$C$17521,AV$8))*$C$6</f>
        <v>0.2612032398</v>
      </c>
      <c r="AW248" s="193">
        <f>(SUMIFS(Profile!$F$2:$F$17521,Profile!$B$2:$B$17521,$B248,Profile!$C$2:$C$17521,AW$8))*$C$6</f>
        <v>0.2459797381</v>
      </c>
      <c r="AX248" s="193">
        <f>(SUMIFS(Profile!$F$2:$F$17521,Profile!$B$2:$B$17521,$B248,Profile!$C$2:$C$17521,AX$8))*$C$6</f>
        <v>0.2203401562</v>
      </c>
      <c r="AY248" s="193">
        <f>(SUMIFS(Profile!$F$2:$F$17521,Profile!$B$2:$B$17521,$B248,Profile!$C$2:$C$17521,AY$8))*$C$6</f>
        <v>0.194299956</v>
      </c>
      <c r="AZ248" s="193">
        <f>(SUMIFS(Profile!$F$2:$F$17521,Profile!$B$2:$B$17521,$B248,Profile!$C$2:$C$17521,AZ$8))*$C$6</f>
        <v>0.1698622295</v>
      </c>
      <c r="BA248" s="193">
        <f t="shared" si="16"/>
        <v>7.773229148</v>
      </c>
      <c r="BB248" s="193">
        <f>(SUMIFS(Profile!$E$2:$E$17521,Profile!$B$2:$B$17521,$B248,Profile!$C$2:$C$17521,BB$8))*$C$9</f>
        <v>0</v>
      </c>
      <c r="BC248" s="193">
        <f>(SUMIFS(Profile!$E$2:$E$17521,Profile!$B$2:$B$17521,$B248,Profile!$C$2:$C$17521,BC$8))*$C$9</f>
        <v>0</v>
      </c>
      <c r="BD248" s="193">
        <f>(SUMIFS(Profile!$E$2:$E$17521,Profile!$B$2:$B$17521,$B248,Profile!$C$2:$C$17521,BD$8))*$C$9</f>
        <v>0</v>
      </c>
      <c r="BE248" s="193">
        <f>(SUMIFS(Profile!$E$2:$E$17521,Profile!$B$2:$B$17521,$B248,Profile!$C$2:$C$17521,BE$8))*$C$9</f>
        <v>0</v>
      </c>
      <c r="BF248" s="193">
        <f>(SUMIFS(Profile!$E$2:$E$17521,Profile!$B$2:$B$17521,$B248,Profile!$C$2:$C$17521,BF$8))*$C$9</f>
        <v>0</v>
      </c>
      <c r="BG248" s="193">
        <f>(SUMIFS(Profile!$E$2:$E$17521,Profile!$B$2:$B$17521,$B248,Profile!$C$2:$C$17521,BG$8))*$C$9</f>
        <v>0</v>
      </c>
      <c r="BH248" s="193">
        <f>(SUMIFS(Profile!$E$2:$E$17521,Profile!$B$2:$B$17521,$B248,Profile!$C$2:$C$17521,BH$8))*$C$9</f>
        <v>0</v>
      </c>
      <c r="BI248" s="193">
        <f>(SUMIFS(Profile!$E$2:$E$17521,Profile!$B$2:$B$17521,$B248,Profile!$C$2:$C$17521,BI$8))*$C$9</f>
        <v>0</v>
      </c>
      <c r="BJ248" s="193">
        <f>(SUMIFS(Profile!$E$2:$E$17521,Profile!$B$2:$B$17521,$B248,Profile!$C$2:$C$17521,BJ$8))*$C$9</f>
        <v>0</v>
      </c>
      <c r="BK248" s="193">
        <f>(SUMIFS(Profile!$E$2:$E$17521,Profile!$B$2:$B$17521,$B248,Profile!$C$2:$C$17521,BK$8))*$C$9</f>
        <v>0.001453411317</v>
      </c>
      <c r="BL248" s="193">
        <f>(SUMIFS(Profile!$E$2:$E$17521,Profile!$B$2:$B$17521,$B248,Profile!$C$2:$C$17521,BL$8))*$C$9</f>
        <v>0.002085329281</v>
      </c>
      <c r="BM248" s="193">
        <f>(SUMIFS(Profile!$E$2:$E$17521,Profile!$B$2:$B$17521,$B248,Profile!$C$2:$C$17521,BM$8))*$C$9</f>
        <v>0.009585035409</v>
      </c>
      <c r="BN248" s="193">
        <f>(SUMIFS(Profile!$E$2:$E$17521,Profile!$B$2:$B$17521,$B248,Profile!$C$2:$C$17521,BN$8))*$C$9</f>
        <v>0.02500782378</v>
      </c>
      <c r="BO248" s="193">
        <f>(SUMIFS(Profile!$E$2:$E$17521,Profile!$B$2:$B$17521,$B248,Profile!$C$2:$C$17521,BO$8))*$C$9</f>
        <v>0.05874526222</v>
      </c>
      <c r="BP248" s="193">
        <f>(SUMIFS(Profile!$E$2:$E$17521,Profile!$B$2:$B$17521,$B248,Profile!$C$2:$C$17521,BP$8))*$C$9</f>
        <v>0.1170152238</v>
      </c>
      <c r="BQ248" s="193">
        <f>(SUMIFS(Profile!$E$2:$E$17521,Profile!$B$2:$B$17521,$B248,Profile!$C$2:$C$17521,BQ$8))*$C$9</f>
        <v>0.1908560325</v>
      </c>
      <c r="BR248" s="193">
        <f>(SUMIFS(Profile!$E$2:$E$17521,Profile!$B$2:$B$17521,$B248,Profile!$C$2:$C$17521,BR$8))*$C$9</f>
        <v>0.2754078909</v>
      </c>
      <c r="BS248" s="193">
        <f>(SUMIFS(Profile!$E$2:$E$17521,Profile!$B$2:$B$17521,$B248,Profile!$C$2:$C$17521,BS$8))*$C$9</f>
        <v>0.3104230967</v>
      </c>
      <c r="BT248" s="193">
        <f>(SUMIFS(Profile!$E$2:$E$17521,Profile!$B$2:$B$17521,$B248,Profile!$C$2:$C$17521,BT$8))*$C$9</f>
        <v>0.3358700891</v>
      </c>
      <c r="BU248" s="193">
        <f>(SUMIFS(Profile!$E$2:$E$17521,Profile!$B$2:$B$17521,$B248,Profile!$C$2:$C$17521,BU$8))*$C$9</f>
        <v>0.3893397105</v>
      </c>
      <c r="BV248" s="193">
        <f>(SUMIFS(Profile!$E$2:$E$17521,Profile!$B$2:$B$17521,$B248,Profile!$C$2:$C$17521,BV$8))*$C$9</f>
        <v>0.4680143928</v>
      </c>
      <c r="BW248" s="193">
        <f>(SUMIFS(Profile!$E$2:$E$17521,Profile!$B$2:$B$17521,$B248,Profile!$C$2:$C$17521,BW$8))*$C$9</f>
        <v>0.422404625</v>
      </c>
      <c r="BX248" s="193">
        <f>(SUMIFS(Profile!$E$2:$E$17521,Profile!$B$2:$B$17521,$B248,Profile!$C$2:$C$17521,BX$8))*$C$9</f>
        <v>0.4494948792</v>
      </c>
      <c r="BY248" s="193">
        <f>(SUMIFS(Profile!$E$2:$E$17521,Profile!$B$2:$B$17521,$B248,Profile!$C$2:$C$17521,BY$8))*$C$9</f>
        <v>0.5006426219</v>
      </c>
      <c r="BZ248" s="193">
        <f>(SUMIFS(Profile!$E$2:$E$17521,Profile!$B$2:$B$17521,$B248,Profile!$C$2:$C$17521,BZ$8))*$C$9</f>
        <v>0.489414773</v>
      </c>
      <c r="CA248" s="193">
        <f>(SUMIFS(Profile!$E$2:$E$17521,Profile!$B$2:$B$17521,$B248,Profile!$C$2:$C$17521,CA$8))*$C$9</f>
        <v>0.4537093029</v>
      </c>
      <c r="CB248" s="193">
        <f>(SUMIFS(Profile!$E$2:$E$17521,Profile!$B$2:$B$17521,$B248,Profile!$C$2:$C$17521,CB$8))*$C$9</f>
        <v>0.4394343674</v>
      </c>
      <c r="CC248" s="193">
        <f>(SUMIFS(Profile!$E$2:$E$17521,Profile!$B$2:$B$17521,$B248,Profile!$C$2:$C$17521,CC$8))*$C$9</f>
        <v>0.4487571081</v>
      </c>
      <c r="CD248" s="193">
        <f>(SUMIFS(Profile!$E$2:$E$17521,Profile!$B$2:$B$17521,$B248,Profile!$C$2:$C$17521,CD$8))*$C$9</f>
        <v>0.450241953</v>
      </c>
      <c r="CE248" s="193">
        <f>(SUMIFS(Profile!$E$2:$E$17521,Profile!$B$2:$B$17521,$B248,Profile!$C$2:$C$17521,CE$8))*$C$9</f>
        <v>0.4403094682</v>
      </c>
      <c r="CF248" s="193">
        <f>(SUMIFS(Profile!$E$2:$E$17521,Profile!$B$2:$B$17521,$B248,Profile!$C$2:$C$17521,CF$8))*$C$9</f>
        <v>0.3997685443</v>
      </c>
      <c r="CG248" s="193">
        <f>(SUMIFS(Profile!$E$2:$E$17521,Profile!$B$2:$B$17521,$B248,Profile!$C$2:$C$17521,CG$8))*$C$9</f>
        <v>0.3335139859</v>
      </c>
      <c r="CH248" s="193">
        <f>(SUMIFS(Profile!$E$2:$E$17521,Profile!$B$2:$B$17521,$B248,Profile!$C$2:$C$17521,CH$8))*$C$9</f>
        <v>0.2812071349</v>
      </c>
      <c r="CI248" s="193">
        <f>(SUMIFS(Profile!$E$2:$E$17521,Profile!$B$2:$B$17521,$B248,Profile!$C$2:$C$17521,CI$8))*$C$9</f>
        <v>0.1933767172</v>
      </c>
      <c r="CJ248" s="193">
        <f>(SUMIFS(Profile!$E$2:$E$17521,Profile!$B$2:$B$17521,$B248,Profile!$C$2:$C$17521,CJ$8))*$C$9</f>
        <v>0.1322256279</v>
      </c>
      <c r="CK248" s="193">
        <f>(SUMIFS(Profile!$E$2:$E$17521,Profile!$B$2:$B$17521,$B248,Profile!$C$2:$C$17521,CK$8))*$C$9</f>
        <v>0.09525249954</v>
      </c>
      <c r="CL248" s="193">
        <f>(SUMIFS(Profile!$E$2:$E$17521,Profile!$B$2:$B$17521,$B248,Profile!$C$2:$C$17521,CL$8))*$C$9</f>
        <v>0.0429579697</v>
      </c>
      <c r="CM248" s="193">
        <f>(SUMIFS(Profile!$E$2:$E$17521,Profile!$B$2:$B$17521,$B248,Profile!$C$2:$C$17521,CM$8))*$C$9</f>
        <v>0.01540683009</v>
      </c>
      <c r="CN248" s="193">
        <f>(SUMIFS(Profile!$E$2:$E$17521,Profile!$B$2:$B$17521,$B248,Profile!$C$2:$C$17521,CN$8))*$C$9</f>
        <v>0.001307442054</v>
      </c>
      <c r="CO248" s="193">
        <f>(SUMIFS(Profile!$E$2:$E$17521,Profile!$B$2:$B$17521,$B248,Profile!$C$2:$C$17521,CO$8))*$C$9</f>
        <v>0</v>
      </c>
      <c r="CP248" s="193">
        <f>(SUMIFS(Profile!$E$2:$E$17521,Profile!$B$2:$B$17521,$B248,Profile!$C$2:$C$17521,CP$8))*$C$9</f>
        <v>0</v>
      </c>
      <c r="CQ248" s="193">
        <f>(SUMIFS(Profile!$E$2:$E$17521,Profile!$B$2:$B$17521,$B248,Profile!$C$2:$C$17521,CQ$8))*$C$9</f>
        <v>0</v>
      </c>
      <c r="CR248" s="193">
        <f>(SUMIFS(Profile!$E$2:$E$17521,Profile!$B$2:$B$17521,$B248,Profile!$C$2:$C$17521,CR$8))*$C$9</f>
        <v>0</v>
      </c>
      <c r="CS248" s="193">
        <f>(SUMIFS(Profile!$E$2:$E$17521,Profile!$B$2:$B$17521,$B248,Profile!$C$2:$C$17521,CS$8))*$C$9</f>
        <v>0</v>
      </c>
      <c r="CT248" s="193">
        <f>(SUMIFS(Profile!$E$2:$E$17521,Profile!$B$2:$B$17521,$B248,Profile!$C$2:$C$17521,CT$8))*$C$9</f>
        <v>0</v>
      </c>
      <c r="CU248" s="193">
        <f>(SUMIFS(Profile!$E$2:$E$17521,Profile!$B$2:$B$17521,$B248,Profile!$C$2:$C$17521,CU$8))*$C$9</f>
        <v>0</v>
      </c>
      <c r="CV248" s="193">
        <f>(SUMIFS(Profile!$E$2:$E$17521,Profile!$B$2:$B$17521,$B248,Profile!$C$2:$C$17521,CV$8))*$C$9</f>
        <v>0</v>
      </c>
      <c r="CW248" s="193">
        <f>(SUMIFS(Profile!$E$2:$E$17521,Profile!$B$2:$B$17521,$B248,Profile!$C$2:$C$17521,CW$8))*$C$9</f>
        <v>0</v>
      </c>
      <c r="CX248" s="193">
        <f t="shared" si="17"/>
        <v>3.291601975</v>
      </c>
      <c r="CY248" s="193">
        <f t="shared" ref="CY248:ET248" si="1202">MAX(BB248-E248,0)</f>
        <v>0</v>
      </c>
      <c r="CZ248" s="193">
        <f t="shared" si="1202"/>
        <v>0</v>
      </c>
      <c r="DA248" s="193">
        <f t="shared" si="1202"/>
        <v>0</v>
      </c>
      <c r="DB248" s="193">
        <f t="shared" si="1202"/>
        <v>0</v>
      </c>
      <c r="DC248" s="193">
        <f t="shared" si="1202"/>
        <v>0</v>
      </c>
      <c r="DD248" s="193">
        <f t="shared" si="1202"/>
        <v>0</v>
      </c>
      <c r="DE248" s="193">
        <f t="shared" si="1202"/>
        <v>0</v>
      </c>
      <c r="DF248" s="193">
        <f t="shared" si="1202"/>
        <v>0</v>
      </c>
      <c r="DG248" s="193">
        <f t="shared" si="1202"/>
        <v>0</v>
      </c>
      <c r="DH248" s="193">
        <f t="shared" si="1202"/>
        <v>0</v>
      </c>
      <c r="DI248" s="193">
        <f t="shared" si="1202"/>
        <v>0</v>
      </c>
      <c r="DJ248" s="193">
        <f t="shared" si="1202"/>
        <v>0</v>
      </c>
      <c r="DK248" s="193">
        <f t="shared" si="1202"/>
        <v>0</v>
      </c>
      <c r="DL248" s="193">
        <f t="shared" si="1202"/>
        <v>0</v>
      </c>
      <c r="DM248" s="193">
        <f t="shared" si="1202"/>
        <v>0</v>
      </c>
      <c r="DN248" s="193">
        <f t="shared" si="1202"/>
        <v>0</v>
      </c>
      <c r="DO248" s="193">
        <f t="shared" si="1202"/>
        <v>0.07469803945</v>
      </c>
      <c r="DP248" s="193">
        <f t="shared" si="1202"/>
        <v>0.08487490042</v>
      </c>
      <c r="DQ248" s="193">
        <f t="shared" si="1202"/>
        <v>0.113927459</v>
      </c>
      <c r="DR248" s="193">
        <f t="shared" si="1202"/>
        <v>0.1685989358</v>
      </c>
      <c r="DS248" s="193">
        <f t="shared" si="1202"/>
        <v>0.2444692888</v>
      </c>
      <c r="DT248" s="193">
        <f t="shared" si="1202"/>
        <v>0.1980582841</v>
      </c>
      <c r="DU248" s="193">
        <f t="shared" si="1202"/>
        <v>0.2331609076</v>
      </c>
      <c r="DV248" s="193">
        <f t="shared" si="1202"/>
        <v>0.2927216381</v>
      </c>
      <c r="DW248" s="193">
        <f t="shared" si="1202"/>
        <v>0.2702764721</v>
      </c>
      <c r="DX248" s="193">
        <f t="shared" si="1202"/>
        <v>0.2429839898</v>
      </c>
      <c r="DY248" s="193">
        <f t="shared" si="1202"/>
        <v>0.2275071989</v>
      </c>
      <c r="DZ248" s="193">
        <f t="shared" si="1202"/>
        <v>0.2392336504</v>
      </c>
      <c r="EA248" s="193">
        <f t="shared" si="1202"/>
        <v>0.2523364308</v>
      </c>
      <c r="EB248" s="193">
        <f t="shared" si="1202"/>
        <v>0.2476119861</v>
      </c>
      <c r="EC248" s="193">
        <f t="shared" si="1202"/>
        <v>0.2030648775</v>
      </c>
      <c r="ED248" s="193">
        <f t="shared" si="1202"/>
        <v>0.1295991868</v>
      </c>
      <c r="EE248" s="193">
        <f t="shared" si="1202"/>
        <v>0.0684787295</v>
      </c>
      <c r="EF248" s="193">
        <f t="shared" si="1202"/>
        <v>0</v>
      </c>
      <c r="EG248" s="193">
        <f t="shared" si="1202"/>
        <v>0</v>
      </c>
      <c r="EH248" s="193">
        <f t="shared" si="1202"/>
        <v>0</v>
      </c>
      <c r="EI248" s="193">
        <f t="shared" si="1202"/>
        <v>0</v>
      </c>
      <c r="EJ248" s="193">
        <f t="shared" si="1202"/>
        <v>0</v>
      </c>
      <c r="EK248" s="193">
        <f t="shared" si="1202"/>
        <v>0</v>
      </c>
      <c r="EL248" s="193">
        <f t="shared" si="1202"/>
        <v>0</v>
      </c>
      <c r="EM248" s="193">
        <f t="shared" si="1202"/>
        <v>0</v>
      </c>
      <c r="EN248" s="193">
        <f t="shared" si="1202"/>
        <v>0</v>
      </c>
      <c r="EO248" s="193">
        <f t="shared" si="1202"/>
        <v>0</v>
      </c>
      <c r="EP248" s="193">
        <f t="shared" si="1202"/>
        <v>0</v>
      </c>
      <c r="EQ248" s="193">
        <f t="shared" si="1202"/>
        <v>0</v>
      </c>
      <c r="ER248" s="193">
        <f t="shared" si="1202"/>
        <v>0</v>
      </c>
      <c r="ES248" s="193">
        <f t="shared" si="1202"/>
        <v>0</v>
      </c>
      <c r="ET248" s="193">
        <f t="shared" si="1202"/>
        <v>0</v>
      </c>
      <c r="EU248" s="193">
        <f t="shared" si="19"/>
        <v>4.481627173</v>
      </c>
      <c r="EV248" s="193">
        <f t="shared" ref="EV248:GQ248" si="1203">BB248-CY248</f>
        <v>0</v>
      </c>
      <c r="EW248" s="193">
        <f t="shared" si="1203"/>
        <v>0</v>
      </c>
      <c r="EX248" s="193">
        <f t="shared" si="1203"/>
        <v>0</v>
      </c>
      <c r="EY248" s="193">
        <f t="shared" si="1203"/>
        <v>0</v>
      </c>
      <c r="EZ248" s="193">
        <f t="shared" si="1203"/>
        <v>0</v>
      </c>
      <c r="FA248" s="193">
        <f t="shared" si="1203"/>
        <v>0</v>
      </c>
      <c r="FB248" s="193">
        <f t="shared" si="1203"/>
        <v>0</v>
      </c>
      <c r="FC248" s="193">
        <f t="shared" si="1203"/>
        <v>0</v>
      </c>
      <c r="FD248" s="193">
        <f t="shared" si="1203"/>
        <v>0</v>
      </c>
      <c r="FE248" s="193">
        <f t="shared" si="1203"/>
        <v>0.001453411317</v>
      </c>
      <c r="FF248" s="193">
        <f t="shared" si="1203"/>
        <v>0.002085329281</v>
      </c>
      <c r="FG248" s="193">
        <f t="shared" si="1203"/>
        <v>0.009585035409</v>
      </c>
      <c r="FH248" s="193">
        <f t="shared" si="1203"/>
        <v>0.02500782378</v>
      </c>
      <c r="FI248" s="193">
        <f t="shared" si="1203"/>
        <v>0.05874526222</v>
      </c>
      <c r="FJ248" s="193">
        <f t="shared" si="1203"/>
        <v>0.1170152238</v>
      </c>
      <c r="FK248" s="193">
        <f t="shared" si="1203"/>
        <v>0.1908560325</v>
      </c>
      <c r="FL248" s="193">
        <f t="shared" si="1203"/>
        <v>0.2007098514</v>
      </c>
      <c r="FM248" s="193">
        <f t="shared" si="1203"/>
        <v>0.2255481963</v>
      </c>
      <c r="FN248" s="193">
        <f t="shared" si="1203"/>
        <v>0.2219426301</v>
      </c>
      <c r="FO248" s="193">
        <f t="shared" si="1203"/>
        <v>0.2207407747</v>
      </c>
      <c r="FP248" s="193">
        <f t="shared" si="1203"/>
        <v>0.223545104</v>
      </c>
      <c r="FQ248" s="193">
        <f t="shared" si="1203"/>
        <v>0.2243463409</v>
      </c>
      <c r="FR248" s="193">
        <f t="shared" si="1203"/>
        <v>0.2163339716</v>
      </c>
      <c r="FS248" s="193">
        <f t="shared" si="1203"/>
        <v>0.2079209838</v>
      </c>
      <c r="FT248" s="193">
        <f t="shared" si="1203"/>
        <v>0.2191383008</v>
      </c>
      <c r="FU248" s="193">
        <f t="shared" si="1203"/>
        <v>0.2107253131</v>
      </c>
      <c r="FV248" s="193">
        <f t="shared" si="1203"/>
        <v>0.2119271685</v>
      </c>
      <c r="FW248" s="193">
        <f t="shared" si="1203"/>
        <v>0.2095234577</v>
      </c>
      <c r="FX248" s="193">
        <f t="shared" si="1203"/>
        <v>0.1979055221</v>
      </c>
      <c r="FY248" s="193">
        <f t="shared" si="1203"/>
        <v>0.1926974821</v>
      </c>
      <c r="FZ248" s="193">
        <f t="shared" si="1203"/>
        <v>0.1967036667</v>
      </c>
      <c r="GA248" s="193">
        <f t="shared" si="1203"/>
        <v>0.2039147991</v>
      </c>
      <c r="GB248" s="193">
        <f t="shared" si="1203"/>
        <v>0.2127284054</v>
      </c>
      <c r="GC248" s="193">
        <f t="shared" si="1203"/>
        <v>0.1933767172</v>
      </c>
      <c r="GD248" s="193">
        <f t="shared" si="1203"/>
        <v>0.1322256279</v>
      </c>
      <c r="GE248" s="193">
        <f t="shared" si="1203"/>
        <v>0.09525249954</v>
      </c>
      <c r="GF248" s="193">
        <f t="shared" si="1203"/>
        <v>0.0429579697</v>
      </c>
      <c r="GG248" s="193">
        <f t="shared" si="1203"/>
        <v>0.01540683009</v>
      </c>
      <c r="GH248" s="193">
        <f t="shared" si="1203"/>
        <v>0.001307442054</v>
      </c>
      <c r="GI248" s="193">
        <f t="shared" si="1203"/>
        <v>0</v>
      </c>
      <c r="GJ248" s="193">
        <f t="shared" si="1203"/>
        <v>0</v>
      </c>
      <c r="GK248" s="193">
        <f t="shared" si="1203"/>
        <v>0</v>
      </c>
      <c r="GL248" s="193">
        <f t="shared" si="1203"/>
        <v>0</v>
      </c>
      <c r="GM248" s="193">
        <f t="shared" si="1203"/>
        <v>0</v>
      </c>
      <c r="GN248" s="193">
        <f t="shared" si="1203"/>
        <v>0</v>
      </c>
      <c r="GO248" s="193">
        <f t="shared" si="1203"/>
        <v>0</v>
      </c>
      <c r="GP248" s="193">
        <f t="shared" si="1203"/>
        <v>0</v>
      </c>
      <c r="GQ248" s="193">
        <f t="shared" si="1203"/>
        <v>0</v>
      </c>
      <c r="GR248" s="193">
        <f t="shared" si="21"/>
        <v>4.874015861</v>
      </c>
      <c r="GS248" s="193">
        <f t="shared" ref="GS248:IN248" si="1204">E248-EV248</f>
        <v>0.1494306878</v>
      </c>
      <c r="GT248" s="193">
        <f t="shared" si="1204"/>
        <v>0.135008423</v>
      </c>
      <c r="GU248" s="193">
        <f t="shared" si="1204"/>
        <v>0.1209867767</v>
      </c>
      <c r="GV248" s="193">
        <f t="shared" si="1204"/>
        <v>0.1137756443</v>
      </c>
      <c r="GW248" s="193">
        <f t="shared" si="1204"/>
        <v>0.1109713151</v>
      </c>
      <c r="GX248" s="193">
        <f t="shared" si="1204"/>
        <v>0.1061638935</v>
      </c>
      <c r="GY248" s="193">
        <f t="shared" si="1204"/>
        <v>0.1061638935</v>
      </c>
      <c r="GZ248" s="193">
        <f t="shared" si="1204"/>
        <v>0.1073657489</v>
      </c>
      <c r="HA248" s="193">
        <f t="shared" si="1204"/>
        <v>0.1029589457</v>
      </c>
      <c r="HB248" s="193">
        <f t="shared" si="1204"/>
        <v>0.1039092452</v>
      </c>
      <c r="HC248" s="193">
        <f t="shared" si="1204"/>
        <v>0.1088859858</v>
      </c>
      <c r="HD248" s="193">
        <f t="shared" si="1204"/>
        <v>0.1029887535</v>
      </c>
      <c r="HE248" s="193">
        <f t="shared" si="1204"/>
        <v>0.101186993</v>
      </c>
      <c r="HF248" s="193">
        <f t="shared" si="1204"/>
        <v>0.08788109629</v>
      </c>
      <c r="HG248" s="193">
        <f t="shared" si="1204"/>
        <v>0.04683772878</v>
      </c>
      <c r="HH248" s="193">
        <f t="shared" si="1204"/>
        <v>0.0002389757738</v>
      </c>
      <c r="HI248" s="193">
        <f t="shared" si="1204"/>
        <v>0</v>
      </c>
      <c r="HJ248" s="193">
        <f t="shared" si="1204"/>
        <v>0</v>
      </c>
      <c r="HK248" s="193">
        <f t="shared" si="1204"/>
        <v>0</v>
      </c>
      <c r="HL248" s="193">
        <f t="shared" si="1204"/>
        <v>0</v>
      </c>
      <c r="HM248" s="193">
        <f t="shared" si="1204"/>
        <v>0</v>
      </c>
      <c r="HN248" s="193">
        <f t="shared" si="1204"/>
        <v>0</v>
      </c>
      <c r="HO248" s="193">
        <f t="shared" si="1204"/>
        <v>0</v>
      </c>
      <c r="HP248" s="193">
        <f t="shared" si="1204"/>
        <v>0</v>
      </c>
      <c r="HQ248" s="193">
        <f t="shared" si="1204"/>
        <v>0</v>
      </c>
      <c r="HR248" s="193">
        <f t="shared" si="1204"/>
        <v>0</v>
      </c>
      <c r="HS248" s="193">
        <f t="shared" si="1204"/>
        <v>0</v>
      </c>
      <c r="HT248" s="193">
        <f t="shared" si="1204"/>
        <v>0</v>
      </c>
      <c r="HU248" s="193">
        <f t="shared" si="1204"/>
        <v>0</v>
      </c>
      <c r="HV248" s="193">
        <f t="shared" si="1204"/>
        <v>0</v>
      </c>
      <c r="HW248" s="193">
        <f t="shared" si="1204"/>
        <v>0</v>
      </c>
      <c r="HX248" s="193">
        <f t="shared" si="1204"/>
        <v>0</v>
      </c>
      <c r="HY248" s="193">
        <f t="shared" si="1204"/>
        <v>0</v>
      </c>
      <c r="HZ248" s="193">
        <f t="shared" si="1204"/>
        <v>0.0357770453</v>
      </c>
      <c r="IA248" s="193">
        <f t="shared" si="1204"/>
        <v>0.1173596763</v>
      </c>
      <c r="IB248" s="193">
        <f t="shared" si="1204"/>
        <v>0.1591402263</v>
      </c>
      <c r="IC248" s="193">
        <f t="shared" si="1204"/>
        <v>0.231065061</v>
      </c>
      <c r="ID248" s="193">
        <f t="shared" si="1204"/>
        <v>0.2642248591</v>
      </c>
      <c r="IE248" s="193">
        <f t="shared" si="1204"/>
        <v>0.2851347611</v>
      </c>
      <c r="IF248" s="193">
        <f t="shared" si="1204"/>
        <v>0.2660106613</v>
      </c>
      <c r="IG248" s="193">
        <f t="shared" si="1204"/>
        <v>0.2744236491</v>
      </c>
      <c r="IH248" s="193">
        <f t="shared" si="1204"/>
        <v>0.2748242676</v>
      </c>
      <c r="II248" s="193">
        <f t="shared" si="1204"/>
        <v>0.2696162275</v>
      </c>
      <c r="IJ248" s="193">
        <f t="shared" si="1204"/>
        <v>0.2612032398</v>
      </c>
      <c r="IK248" s="193">
        <f t="shared" si="1204"/>
        <v>0.2459797381</v>
      </c>
      <c r="IL248" s="193">
        <f t="shared" si="1204"/>
        <v>0.2203401562</v>
      </c>
      <c r="IM248" s="193">
        <f t="shared" si="1204"/>
        <v>0.194299956</v>
      </c>
      <c r="IN248" s="193">
        <f t="shared" si="1204"/>
        <v>0.1698622295</v>
      </c>
      <c r="IO248" s="193">
        <f t="shared" si="23"/>
        <v>3.269261754</v>
      </c>
      <c r="IP248" s="193">
        <f t="shared" si="29"/>
        <v>1.472602379</v>
      </c>
      <c r="IQ248" s="193">
        <f t="shared" ref="IQ248:KK248" si="1205">MAX((MIN(CZ248+IP248,$IO$7))-GT248,0)</f>
        <v>1.337593956</v>
      </c>
      <c r="IR248" s="193">
        <f t="shared" si="1205"/>
        <v>1.21660718</v>
      </c>
      <c r="IS248" s="193">
        <f t="shared" si="1205"/>
        <v>1.102831535</v>
      </c>
      <c r="IT248" s="193">
        <f t="shared" si="1205"/>
        <v>0.9918602202</v>
      </c>
      <c r="IU248" s="193">
        <f t="shared" si="1205"/>
        <v>0.8856963267</v>
      </c>
      <c r="IV248" s="193">
        <f t="shared" si="1205"/>
        <v>0.7795324332</v>
      </c>
      <c r="IW248" s="193">
        <f t="shared" si="1205"/>
        <v>0.6721666844</v>
      </c>
      <c r="IX248" s="193">
        <f t="shared" si="1205"/>
        <v>0.5692077386</v>
      </c>
      <c r="IY248" s="193">
        <f t="shared" si="1205"/>
        <v>0.4652984934</v>
      </c>
      <c r="IZ248" s="193">
        <f t="shared" si="1205"/>
        <v>0.3564125077</v>
      </c>
      <c r="JA248" s="193">
        <f t="shared" si="1205"/>
        <v>0.2534237542</v>
      </c>
      <c r="JB248" s="193">
        <f t="shared" si="1205"/>
        <v>0.1522367612</v>
      </c>
      <c r="JC248" s="193">
        <f t="shared" si="1205"/>
        <v>0.06435566489</v>
      </c>
      <c r="JD248" s="193">
        <f t="shared" si="1205"/>
        <v>0.01751793611</v>
      </c>
      <c r="JE248" s="193">
        <f t="shared" si="1205"/>
        <v>0.01727896034</v>
      </c>
      <c r="JF248" s="193">
        <f t="shared" si="1205"/>
        <v>0.09197699978</v>
      </c>
      <c r="JG248" s="193">
        <f t="shared" si="1205"/>
        <v>0.1768519002</v>
      </c>
      <c r="JH248" s="193">
        <f t="shared" si="1205"/>
        <v>0.2907793592</v>
      </c>
      <c r="JI248" s="193">
        <f t="shared" si="1205"/>
        <v>0.459378295</v>
      </c>
      <c r="JJ248" s="193">
        <f t="shared" si="1205"/>
        <v>0.7038475838</v>
      </c>
      <c r="JK248" s="193">
        <f t="shared" si="1205"/>
        <v>0.9019058679</v>
      </c>
      <c r="JL248" s="193">
        <f t="shared" si="1205"/>
        <v>1.135066776</v>
      </c>
      <c r="JM248" s="193">
        <f t="shared" si="1205"/>
        <v>1.427788414</v>
      </c>
      <c r="JN248" s="193">
        <f t="shared" si="1205"/>
        <v>1.698064886</v>
      </c>
      <c r="JO248" s="193">
        <f t="shared" si="1205"/>
        <v>1.941048876</v>
      </c>
      <c r="JP248" s="193">
        <f t="shared" si="1205"/>
        <v>2.168556074</v>
      </c>
      <c r="JQ248" s="193">
        <f t="shared" si="1205"/>
        <v>2.407789725</v>
      </c>
      <c r="JR248" s="193">
        <f t="shared" si="1205"/>
        <v>2.660126156</v>
      </c>
      <c r="JS248" s="193">
        <f t="shared" si="1205"/>
        <v>2.907738142</v>
      </c>
      <c r="JT248" s="193">
        <f t="shared" si="1205"/>
        <v>3.110803019</v>
      </c>
      <c r="JU248" s="193">
        <f t="shared" si="1205"/>
        <v>3.240402206</v>
      </c>
      <c r="JV248" s="193">
        <f t="shared" si="1205"/>
        <v>3.308880936</v>
      </c>
      <c r="JW248" s="193">
        <f t="shared" si="1205"/>
        <v>3.27310389</v>
      </c>
      <c r="JX248" s="193">
        <f t="shared" si="1205"/>
        <v>3.155744214</v>
      </c>
      <c r="JY248" s="193">
        <f t="shared" si="1205"/>
        <v>2.996603988</v>
      </c>
      <c r="JZ248" s="193">
        <f t="shared" si="1205"/>
        <v>2.765538927</v>
      </c>
      <c r="KA248" s="193">
        <f t="shared" si="1205"/>
        <v>2.501314068</v>
      </c>
      <c r="KB248" s="193">
        <f t="shared" si="1205"/>
        <v>2.216179307</v>
      </c>
      <c r="KC248" s="193">
        <f t="shared" si="1205"/>
        <v>1.950168645</v>
      </c>
      <c r="KD248" s="193">
        <f t="shared" si="1205"/>
        <v>1.675744996</v>
      </c>
      <c r="KE248" s="193">
        <f t="shared" si="1205"/>
        <v>1.400920729</v>
      </c>
      <c r="KF248" s="193">
        <f t="shared" si="1205"/>
        <v>1.131304501</v>
      </c>
      <c r="KG248" s="193">
        <f t="shared" si="1205"/>
        <v>0.8701012612</v>
      </c>
      <c r="KH248" s="193">
        <f t="shared" si="1205"/>
        <v>0.6241215232</v>
      </c>
      <c r="KI248" s="193">
        <f t="shared" si="1205"/>
        <v>0.403781367</v>
      </c>
      <c r="KJ248" s="193">
        <f t="shared" si="1205"/>
        <v>0.209481411</v>
      </c>
      <c r="KK248" s="193">
        <f t="shared" si="1205"/>
        <v>0.03961918147</v>
      </c>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row>
    <row r="249" ht="14.25" customHeight="1">
      <c r="A249" s="1">
        <v>8.0</v>
      </c>
      <c r="B249" s="1">
        <f t="shared" ref="B249:C249" si="1206">B248+1</f>
        <v>239</v>
      </c>
      <c r="C249" s="267">
        <f t="shared" si="1206"/>
        <v>43704</v>
      </c>
      <c r="D249" s="193">
        <f t="shared" si="15"/>
        <v>9.306366963</v>
      </c>
      <c r="E249" s="193">
        <f>(SUMIFS(Profile!$F$2:$F$17521,Profile!$B$2:$B$17521,$B249,Profile!$C$2:$C$17521,E$8))*$C$6</f>
        <v>0.1518343986</v>
      </c>
      <c r="F249" s="193">
        <f>(SUMIFS(Profile!$F$2:$F$17521,Profile!$B$2:$B$17521,$B249,Profile!$C$2:$C$17521,F$8))*$C$6</f>
        <v>0.135008423</v>
      </c>
      <c r="G249" s="193">
        <f>(SUMIFS(Profile!$F$2:$F$17521,Profile!$B$2:$B$17521,$B249,Profile!$C$2:$C$17521,G$8))*$C$6</f>
        <v>0.1265954352</v>
      </c>
      <c r="H249" s="193">
        <f>(SUMIFS(Profile!$F$2:$F$17521,Profile!$B$2:$B$17521,$B249,Profile!$C$2:$C$17521,H$8))*$C$6</f>
        <v>0.1141762628</v>
      </c>
      <c r="I249" s="193">
        <f>(SUMIFS(Profile!$F$2:$F$17521,Profile!$B$2:$B$17521,$B249,Profile!$C$2:$C$17521,I$8))*$C$6</f>
        <v>0.1105706966</v>
      </c>
      <c r="J249" s="193">
        <f>(SUMIFS(Profile!$F$2:$F$17521,Profile!$B$2:$B$17521,$B249,Profile!$C$2:$C$17521,J$8))*$C$6</f>
        <v>0.1085676043</v>
      </c>
      <c r="K249" s="193">
        <f>(SUMIFS(Profile!$F$2:$F$17521,Profile!$B$2:$B$17521,$B249,Profile!$C$2:$C$17521,K$8))*$C$6</f>
        <v>0.1081669858</v>
      </c>
      <c r="L249" s="193">
        <f>(SUMIFS(Profile!$F$2:$F$17521,Profile!$B$2:$B$17521,$B249,Profile!$C$2:$C$17521,L$8))*$C$6</f>
        <v>0.1061638935</v>
      </c>
      <c r="M249" s="193">
        <f>(SUMIFS(Profile!$F$2:$F$17521,Profile!$B$2:$B$17521,$B249,Profile!$C$2:$C$17521,M$8))*$C$6</f>
        <v>0.1037601827</v>
      </c>
      <c r="N249" s="193">
        <f>(SUMIFS(Profile!$F$2:$F$17521,Profile!$B$2:$B$17521,$B249,Profile!$C$2:$C$17521,N$8))*$C$6</f>
        <v>0.1065645119</v>
      </c>
      <c r="O249" s="193">
        <f>(SUMIFS(Profile!$F$2:$F$17521,Profile!$B$2:$B$17521,$B249,Profile!$C$2:$C$17521,O$8))*$C$6</f>
        <v>0.1061638935</v>
      </c>
      <c r="P249" s="193">
        <f>(SUMIFS(Profile!$F$2:$F$17521,Profile!$B$2:$B$17521,$B249,Profile!$C$2:$C$17521,P$8))*$C$6</f>
        <v>0.1081669858</v>
      </c>
      <c r="Q249" s="193">
        <f>(SUMIFS(Profile!$F$2:$F$17521,Profile!$B$2:$B$17521,$B249,Profile!$C$2:$C$17521,Q$8))*$C$6</f>
        <v>0.116980592</v>
      </c>
      <c r="R249" s="193">
        <f>(SUMIFS(Profile!$F$2:$F$17521,Profile!$B$2:$B$17521,$B249,Profile!$C$2:$C$17521,R$8))*$C$6</f>
        <v>0.1310022383</v>
      </c>
      <c r="S249" s="193">
        <f>(SUMIFS(Profile!$F$2:$F$17521,Profile!$B$2:$B$17521,$B249,Profile!$C$2:$C$17521,S$8))*$C$6</f>
        <v>0.1438220293</v>
      </c>
      <c r="T249" s="193">
        <f>(SUMIFS(Profile!$F$2:$F$17521,Profile!$B$2:$B$17521,$B249,Profile!$C$2:$C$17521,T$8))*$C$6</f>
        <v>0.1594461494</v>
      </c>
      <c r="U249" s="193">
        <f>(SUMIFS(Profile!$F$2:$F$17521,Profile!$B$2:$B$17521,$B249,Profile!$C$2:$C$17521,U$8))*$C$6</f>
        <v>0.1886912974</v>
      </c>
      <c r="V249" s="193">
        <f>(SUMIFS(Profile!$F$2:$F$17521,Profile!$B$2:$B$17521,$B249,Profile!$C$2:$C$17521,V$8))*$C$6</f>
        <v>0.2143308792</v>
      </c>
      <c r="W249" s="193">
        <f>(SUMIFS(Profile!$F$2:$F$17521,Profile!$B$2:$B$17521,$B249,Profile!$C$2:$C$17521,W$8))*$C$6</f>
        <v>0.2215420116</v>
      </c>
      <c r="X249" s="193">
        <f>(SUMIFS(Profile!$F$2:$F$17521,Profile!$B$2:$B$17521,$B249,Profile!$C$2:$C$17521,X$8))*$C$6</f>
        <v>0.2323587102</v>
      </c>
      <c r="Y249" s="193">
        <f>(SUMIFS(Profile!$F$2:$F$17521,Profile!$B$2:$B$17521,$B249,Profile!$C$2:$C$17521,Y$8))*$C$6</f>
        <v>0.2255481963</v>
      </c>
      <c r="Z249" s="193">
        <f>(SUMIFS(Profile!$F$2:$F$17521,Profile!$B$2:$B$17521,$B249,Profile!$C$2:$C$17521,Z$8))*$C$6</f>
        <v>0.2111259315</v>
      </c>
      <c r="AA249" s="193">
        <f>(SUMIFS(Profile!$F$2:$F$17521,Profile!$B$2:$B$17521,$B249,Profile!$C$2:$C$17521,AA$8))*$C$6</f>
        <v>0.2143308792</v>
      </c>
      <c r="AB249" s="193">
        <f>(SUMIFS(Profile!$F$2:$F$17521,Profile!$B$2:$B$17521,$B249,Profile!$C$2:$C$17521,AB$8))*$C$6</f>
        <v>0.2215420116</v>
      </c>
      <c r="AC249" s="193">
        <f>(SUMIFS(Profile!$F$2:$F$17521,Profile!$B$2:$B$17521,$B249,Profile!$C$2:$C$17521,AC$8))*$C$6</f>
        <v>0.2275512886</v>
      </c>
      <c r="AD249" s="193">
        <f>(SUMIFS(Profile!$F$2:$F$17521,Profile!$B$2:$B$17521,$B249,Profile!$C$2:$C$17521,AD$8))*$C$6</f>
        <v>0.222743867</v>
      </c>
      <c r="AE249" s="193">
        <f>(SUMIFS(Profile!$F$2:$F$17521,Profile!$B$2:$B$17521,$B249,Profile!$C$2:$C$17521,AE$8))*$C$6</f>
        <v>0.2263494332</v>
      </c>
      <c r="AF249" s="193">
        <f>(SUMIFS(Profile!$F$2:$F$17521,Profile!$B$2:$B$17521,$B249,Profile!$C$2:$C$17521,AF$8))*$C$6</f>
        <v>0.2211413932</v>
      </c>
      <c r="AG249" s="193">
        <f>(SUMIFS(Profile!$F$2:$F$17521,Profile!$B$2:$B$17521,$B249,Profile!$C$2:$C$17521,AG$8))*$C$6</f>
        <v>0.2139302608</v>
      </c>
      <c r="AH249" s="193">
        <f>(SUMIFS(Profile!$F$2:$F$17521,Profile!$B$2:$B$17521,$B249,Profile!$C$2:$C$17521,AH$8))*$C$6</f>
        <v>0.2083216023</v>
      </c>
      <c r="AI249" s="193">
        <f>(SUMIFS(Profile!$F$2:$F$17521,Profile!$B$2:$B$17521,$B249,Profile!$C$2:$C$17521,AI$8))*$C$6</f>
        <v>0.2107253131</v>
      </c>
      <c r="AJ249" s="193">
        <f>(SUMIFS(Profile!$F$2:$F$17521,Profile!$B$2:$B$17521,$B249,Profile!$C$2:$C$17521,AJ$8))*$C$6</f>
        <v>0.205517273</v>
      </c>
      <c r="AK249" s="193">
        <f>(SUMIFS(Profile!$F$2:$F$17521,Profile!$B$2:$B$17521,$B249,Profile!$C$2:$C$17521,AK$8))*$C$6</f>
        <v>0.2103246946</v>
      </c>
      <c r="AL249" s="193">
        <f>(SUMIFS(Profile!$F$2:$F$17521,Profile!$B$2:$B$17521,$B249,Profile!$C$2:$C$17521,AL$8))*$C$6</f>
        <v>0.2231444855</v>
      </c>
      <c r="AM249" s="193">
        <f>(SUMIFS(Profile!$F$2:$F$17521,Profile!$B$2:$B$17521,$B249,Profile!$C$2:$C$17521,AM$8))*$C$6</f>
        <v>0.2371661318</v>
      </c>
      <c r="AN249" s="193">
        <f>(SUMIFS(Profile!$F$2:$F$17521,Profile!$B$2:$B$17521,$B249,Profile!$C$2:$C$17521,AN$8))*$C$6</f>
        <v>0.2567964366</v>
      </c>
      <c r="AO249" s="193">
        <f>(SUMIFS(Profile!$F$2:$F$17521,Profile!$B$2:$B$17521,$B249,Profile!$C$2:$C$17521,AO$8))*$C$6</f>
        <v>0.2644081875</v>
      </c>
      <c r="AP249" s="193">
        <f>(SUMIFS(Profile!$F$2:$F$17521,Profile!$B$2:$B$17521,$B249,Profile!$C$2:$C$17521,AP$8))*$C$6</f>
        <v>0.2672125167</v>
      </c>
      <c r="AQ249" s="193">
        <f>(SUMIFS(Profile!$F$2:$F$17521,Profile!$B$2:$B$17521,$B249,Profile!$C$2:$C$17521,AQ$8))*$C$6</f>
        <v>0.2692156091</v>
      </c>
      <c r="AR249" s="193">
        <f>(SUMIFS(Profile!$F$2:$F$17521,Profile!$B$2:$B$17521,$B249,Profile!$C$2:$C$17521,AR$8))*$C$6</f>
        <v>0.2596007659</v>
      </c>
      <c r="AS249" s="193">
        <f>(SUMIFS(Profile!$F$2:$F$17521,Profile!$B$2:$B$17521,$B249,Profile!$C$2:$C$17521,AS$8))*$C$6</f>
        <v>0.2764267415</v>
      </c>
      <c r="AT249" s="193">
        <f>(SUMIFS(Profile!$F$2:$F$17521,Profile!$B$2:$B$17521,$B249,Profile!$C$2:$C$17521,AT$8))*$C$6</f>
        <v>0.270016846</v>
      </c>
      <c r="AU249" s="193">
        <f>(SUMIFS(Profile!$F$2:$F$17521,Profile!$B$2:$B$17521,$B249,Profile!$C$2:$C$17521,AU$8))*$C$6</f>
        <v>0.2596007659</v>
      </c>
      <c r="AV249" s="193">
        <f>(SUMIFS(Profile!$F$2:$F$17521,Profile!$B$2:$B$17521,$B249,Profile!$C$2:$C$17521,AV$8))*$C$6</f>
        <v>0.2543927258</v>
      </c>
      <c r="AW249" s="193">
        <f>(SUMIFS(Profile!$F$2:$F$17521,Profile!$B$2:$B$17521,$B249,Profile!$C$2:$C$17521,AW$8))*$C$6</f>
        <v>0.2419735534</v>
      </c>
      <c r="AX249" s="193">
        <f>(SUMIFS(Profile!$F$2:$F$17521,Profile!$B$2:$B$17521,$B249,Profile!$C$2:$C$17521,AX$8))*$C$6</f>
        <v>0.228753144</v>
      </c>
      <c r="AY249" s="193">
        <f>(SUMIFS(Profile!$F$2:$F$17521,Profile!$B$2:$B$17521,$B249,Profile!$C$2:$C$17521,AY$8))*$C$6</f>
        <v>0.2051166545</v>
      </c>
      <c r="AZ249" s="193">
        <f>(SUMIFS(Profile!$F$2:$F$17521,Profile!$B$2:$B$17521,$B249,Profile!$C$2:$C$17521,AZ$8))*$C$6</f>
        <v>0.1794770727</v>
      </c>
      <c r="BA249" s="193">
        <f t="shared" si="16"/>
        <v>12.33046782</v>
      </c>
      <c r="BB249" s="193">
        <f>(SUMIFS(Profile!$E$2:$E$17521,Profile!$B$2:$B$17521,$B249,Profile!$C$2:$C$17521,BB$8))*$C$9</f>
        <v>0</v>
      </c>
      <c r="BC249" s="193">
        <f>(SUMIFS(Profile!$E$2:$E$17521,Profile!$B$2:$B$17521,$B249,Profile!$C$2:$C$17521,BC$8))*$C$9</f>
        <v>0</v>
      </c>
      <c r="BD249" s="193">
        <f>(SUMIFS(Profile!$E$2:$E$17521,Profile!$B$2:$B$17521,$B249,Profile!$C$2:$C$17521,BD$8))*$C$9</f>
        <v>0</v>
      </c>
      <c r="BE249" s="193">
        <f>(SUMIFS(Profile!$E$2:$E$17521,Profile!$B$2:$B$17521,$B249,Profile!$C$2:$C$17521,BE$8))*$C$9</f>
        <v>0</v>
      </c>
      <c r="BF249" s="193">
        <f>(SUMIFS(Profile!$E$2:$E$17521,Profile!$B$2:$B$17521,$B249,Profile!$C$2:$C$17521,BF$8))*$C$9</f>
        <v>0</v>
      </c>
      <c r="BG249" s="193">
        <f>(SUMIFS(Profile!$E$2:$E$17521,Profile!$B$2:$B$17521,$B249,Profile!$C$2:$C$17521,BG$8))*$C$9</f>
        <v>0</v>
      </c>
      <c r="BH249" s="193">
        <f>(SUMIFS(Profile!$E$2:$E$17521,Profile!$B$2:$B$17521,$B249,Profile!$C$2:$C$17521,BH$8))*$C$9</f>
        <v>0</v>
      </c>
      <c r="BI249" s="193">
        <f>(SUMIFS(Profile!$E$2:$E$17521,Profile!$B$2:$B$17521,$B249,Profile!$C$2:$C$17521,BI$8))*$C$9</f>
        <v>0</v>
      </c>
      <c r="BJ249" s="193">
        <f>(SUMIFS(Profile!$E$2:$E$17521,Profile!$B$2:$B$17521,$B249,Profile!$C$2:$C$17521,BJ$8))*$C$9</f>
        <v>0</v>
      </c>
      <c r="BK249" s="193">
        <f>(SUMIFS(Profile!$E$2:$E$17521,Profile!$B$2:$B$17521,$B249,Profile!$C$2:$C$17521,BK$8))*$C$9</f>
        <v>0</v>
      </c>
      <c r="BL249" s="193">
        <f>(SUMIFS(Profile!$E$2:$E$17521,Profile!$B$2:$B$17521,$B249,Profile!$C$2:$C$17521,BL$8))*$C$9</f>
        <v>0.00246448006</v>
      </c>
      <c r="BM249" s="193">
        <f>(SUMIFS(Profile!$E$2:$E$17521,Profile!$B$2:$B$17521,$B249,Profile!$C$2:$C$17521,BM$8))*$C$9</f>
        <v>0.01975196122</v>
      </c>
      <c r="BN249" s="193">
        <f>(SUMIFS(Profile!$E$2:$E$17521,Profile!$B$2:$B$17521,$B249,Profile!$C$2:$C$17521,BN$8))*$C$9</f>
        <v>0.05600386359</v>
      </c>
      <c r="BO249" s="193">
        <f>(SUMIFS(Profile!$E$2:$E$17521,Profile!$B$2:$B$17521,$B249,Profile!$C$2:$C$17521,BO$8))*$C$9</f>
        <v>0.1144350043</v>
      </c>
      <c r="BP249" s="193">
        <f>(SUMIFS(Profile!$E$2:$E$17521,Profile!$B$2:$B$17521,$B249,Profile!$C$2:$C$17521,BP$8))*$C$9</f>
        <v>0.2110847605</v>
      </c>
      <c r="BQ249" s="193">
        <f>(SUMIFS(Profile!$E$2:$E$17521,Profile!$B$2:$B$17521,$B249,Profile!$C$2:$C$17521,BQ$8))*$C$9</f>
        <v>0.3247717557</v>
      </c>
      <c r="BR249" s="193">
        <f>(SUMIFS(Profile!$E$2:$E$17521,Profile!$B$2:$B$17521,$B249,Profile!$C$2:$C$17521,BR$8))*$C$9</f>
        <v>0.393789727</v>
      </c>
      <c r="BS249" s="193">
        <f>(SUMIFS(Profile!$E$2:$E$17521,Profile!$B$2:$B$17521,$B249,Profile!$C$2:$C$17521,BS$8))*$C$9</f>
        <v>0.4407423771</v>
      </c>
      <c r="BT249" s="193">
        <f>(SUMIFS(Profile!$E$2:$E$17521,Profile!$B$2:$B$17521,$B249,Profile!$C$2:$C$17521,BT$8))*$C$9</f>
        <v>0.4744402142</v>
      </c>
      <c r="BU249" s="193">
        <f>(SUMIFS(Profile!$E$2:$E$17521,Profile!$B$2:$B$17521,$B249,Profile!$C$2:$C$17521,BU$8))*$C$9</f>
        <v>0.5284223197</v>
      </c>
      <c r="BV249" s="193">
        <f>(SUMIFS(Profile!$E$2:$E$17521,Profile!$B$2:$B$17521,$B249,Profile!$C$2:$C$17521,BV$8))*$C$9</f>
        <v>0.6200620524</v>
      </c>
      <c r="BW249" s="193">
        <f>(SUMIFS(Profile!$E$2:$E$17521,Profile!$B$2:$B$17521,$B249,Profile!$C$2:$C$17521,BW$8))*$C$9</f>
        <v>0.6696878297</v>
      </c>
      <c r="BX249" s="193">
        <f>(SUMIFS(Profile!$E$2:$E$17521,Profile!$B$2:$B$17521,$B249,Profile!$C$2:$C$17521,BX$8))*$C$9</f>
        <v>0.7099422403</v>
      </c>
      <c r="BY249" s="193">
        <f>(SUMIFS(Profile!$E$2:$E$17521,Profile!$B$2:$B$17521,$B249,Profile!$C$2:$C$17521,BY$8))*$C$9</f>
        <v>0.7620177847</v>
      </c>
      <c r="BZ249" s="193">
        <f>(SUMIFS(Profile!$E$2:$E$17521,Profile!$B$2:$B$17521,$B249,Profile!$C$2:$C$17521,BZ$8))*$C$9</f>
        <v>0.8162651213</v>
      </c>
      <c r="CA249" s="193">
        <f>(SUMIFS(Profile!$E$2:$E$17521,Profile!$B$2:$B$17521,$B249,Profile!$C$2:$C$17521,CA$8))*$C$9</f>
        <v>0.8369997204</v>
      </c>
      <c r="CB249" s="193">
        <f>(SUMIFS(Profile!$E$2:$E$17521,Profile!$B$2:$B$17521,$B249,Profile!$C$2:$C$17521,CB$8))*$C$9</f>
        <v>0.7872357248</v>
      </c>
      <c r="CC249" s="193">
        <f>(SUMIFS(Profile!$E$2:$E$17521,Profile!$B$2:$B$17521,$B249,Profile!$C$2:$C$17521,CC$8))*$C$9</f>
        <v>0.7913183174</v>
      </c>
      <c r="CD249" s="193">
        <f>(SUMIFS(Profile!$E$2:$E$17521,Profile!$B$2:$B$17521,$B249,Profile!$C$2:$C$17521,CD$8))*$C$9</f>
        <v>0.7709180529</v>
      </c>
      <c r="CE249" s="193">
        <f>(SUMIFS(Profile!$E$2:$E$17521,Profile!$B$2:$B$17521,$B249,Profile!$C$2:$C$17521,CE$8))*$C$9</f>
        <v>0.7037594874</v>
      </c>
      <c r="CF249" s="193">
        <f>(SUMIFS(Profile!$E$2:$E$17521,Profile!$B$2:$B$17521,$B249,Profile!$C$2:$C$17521,CF$8))*$C$9</f>
        <v>0.6106519913</v>
      </c>
      <c r="CG249" s="193">
        <f>(SUMIFS(Profile!$E$2:$E$17521,Profile!$B$2:$B$17521,$B249,Profile!$C$2:$C$17521,CG$8))*$C$9</f>
        <v>0.5130147616</v>
      </c>
      <c r="CH249" s="193">
        <f>(SUMIFS(Profile!$E$2:$E$17521,Profile!$B$2:$B$17521,$B249,Profile!$C$2:$C$17521,CH$8))*$C$9</f>
        <v>0.4239113811</v>
      </c>
      <c r="CI249" s="193">
        <f>(SUMIFS(Profile!$E$2:$E$17521,Profile!$B$2:$B$17521,$B249,Profile!$C$2:$C$17521,CI$8))*$C$9</f>
        <v>0.3115632546</v>
      </c>
      <c r="CJ249" s="193">
        <f>(SUMIFS(Profile!$E$2:$E$17521,Profile!$B$2:$B$17521,$B249,Profile!$C$2:$C$17521,CJ$8))*$C$9</f>
        <v>0.2114014507</v>
      </c>
      <c r="CK249" s="193">
        <f>(SUMIFS(Profile!$E$2:$E$17521,Profile!$B$2:$B$17521,$B249,Profile!$C$2:$C$17521,CK$8))*$C$9</f>
        <v>0.1305674557</v>
      </c>
      <c r="CL249" s="193">
        <f>(SUMIFS(Profile!$E$2:$E$17521,Profile!$B$2:$B$17521,$B249,Profile!$C$2:$C$17521,CL$8))*$C$9</f>
        <v>0.06719532504</v>
      </c>
      <c r="CM249" s="193">
        <f>(SUMIFS(Profile!$E$2:$E$17521,Profile!$B$2:$B$17521,$B249,Profile!$C$2:$C$17521,CM$8))*$C$9</f>
        <v>0.02574881736</v>
      </c>
      <c r="CN249" s="193">
        <f>(SUMIFS(Profile!$E$2:$E$17521,Profile!$B$2:$B$17521,$B249,Profile!$C$2:$C$17521,CN$8))*$C$9</f>
        <v>0.002300587004</v>
      </c>
      <c r="CO249" s="193">
        <f>(SUMIFS(Profile!$E$2:$E$17521,Profile!$B$2:$B$17521,$B249,Profile!$C$2:$C$17521,CO$8))*$C$9</f>
        <v>0</v>
      </c>
      <c r="CP249" s="193">
        <f>(SUMIFS(Profile!$E$2:$E$17521,Profile!$B$2:$B$17521,$B249,Profile!$C$2:$C$17521,CP$8))*$C$9</f>
        <v>0</v>
      </c>
      <c r="CQ249" s="193">
        <f>(SUMIFS(Profile!$E$2:$E$17521,Profile!$B$2:$B$17521,$B249,Profile!$C$2:$C$17521,CQ$8))*$C$9</f>
        <v>0</v>
      </c>
      <c r="CR249" s="193">
        <f>(SUMIFS(Profile!$E$2:$E$17521,Profile!$B$2:$B$17521,$B249,Profile!$C$2:$C$17521,CR$8))*$C$9</f>
        <v>0</v>
      </c>
      <c r="CS249" s="193">
        <f>(SUMIFS(Profile!$E$2:$E$17521,Profile!$B$2:$B$17521,$B249,Profile!$C$2:$C$17521,CS$8))*$C$9</f>
        <v>0</v>
      </c>
      <c r="CT249" s="193">
        <f>(SUMIFS(Profile!$E$2:$E$17521,Profile!$B$2:$B$17521,$B249,Profile!$C$2:$C$17521,CT$8))*$C$9</f>
        <v>0</v>
      </c>
      <c r="CU249" s="193">
        <f>(SUMIFS(Profile!$E$2:$E$17521,Profile!$B$2:$B$17521,$B249,Profile!$C$2:$C$17521,CU$8))*$C$9</f>
        <v>0</v>
      </c>
      <c r="CV249" s="193">
        <f>(SUMIFS(Profile!$E$2:$E$17521,Profile!$B$2:$B$17521,$B249,Profile!$C$2:$C$17521,CV$8))*$C$9</f>
        <v>0</v>
      </c>
      <c r="CW249" s="193">
        <f>(SUMIFS(Profile!$E$2:$E$17521,Profile!$B$2:$B$17521,$B249,Profile!$C$2:$C$17521,CW$8))*$C$9</f>
        <v>0</v>
      </c>
      <c r="CX249" s="193">
        <f t="shared" si="17"/>
        <v>7.498111167</v>
      </c>
      <c r="CY249" s="193">
        <f t="shared" ref="CY249:ET249" si="1207">MAX(BB249-E249,0)</f>
        <v>0</v>
      </c>
      <c r="CZ249" s="193">
        <f t="shared" si="1207"/>
        <v>0</v>
      </c>
      <c r="DA249" s="193">
        <f t="shared" si="1207"/>
        <v>0</v>
      </c>
      <c r="DB249" s="193">
        <f t="shared" si="1207"/>
        <v>0</v>
      </c>
      <c r="DC249" s="193">
        <f t="shared" si="1207"/>
        <v>0</v>
      </c>
      <c r="DD249" s="193">
        <f t="shared" si="1207"/>
        <v>0</v>
      </c>
      <c r="DE249" s="193">
        <f t="shared" si="1207"/>
        <v>0</v>
      </c>
      <c r="DF249" s="193">
        <f t="shared" si="1207"/>
        <v>0</v>
      </c>
      <c r="DG249" s="193">
        <f t="shared" si="1207"/>
        <v>0</v>
      </c>
      <c r="DH249" s="193">
        <f t="shared" si="1207"/>
        <v>0</v>
      </c>
      <c r="DI249" s="193">
        <f t="shared" si="1207"/>
        <v>0</v>
      </c>
      <c r="DJ249" s="193">
        <f t="shared" si="1207"/>
        <v>0</v>
      </c>
      <c r="DK249" s="193">
        <f t="shared" si="1207"/>
        <v>0</v>
      </c>
      <c r="DL249" s="193">
        <f t="shared" si="1207"/>
        <v>0</v>
      </c>
      <c r="DM249" s="193">
        <f t="shared" si="1207"/>
        <v>0.06726273123</v>
      </c>
      <c r="DN249" s="193">
        <f t="shared" si="1207"/>
        <v>0.1653256063</v>
      </c>
      <c r="DO249" s="193">
        <f t="shared" si="1207"/>
        <v>0.2050984296</v>
      </c>
      <c r="DP249" s="193">
        <f t="shared" si="1207"/>
        <v>0.2264114979</v>
      </c>
      <c r="DQ249" s="193">
        <f t="shared" si="1207"/>
        <v>0.2528982026</v>
      </c>
      <c r="DR249" s="193">
        <f t="shared" si="1207"/>
        <v>0.2960636095</v>
      </c>
      <c r="DS249" s="193">
        <f t="shared" si="1207"/>
        <v>0.3945138561</v>
      </c>
      <c r="DT249" s="193">
        <f t="shared" si="1207"/>
        <v>0.4585618982</v>
      </c>
      <c r="DU249" s="193">
        <f t="shared" si="1207"/>
        <v>0.4956113611</v>
      </c>
      <c r="DV249" s="193">
        <f t="shared" si="1207"/>
        <v>0.5404757731</v>
      </c>
      <c r="DW249" s="193">
        <f t="shared" si="1207"/>
        <v>0.5887138327</v>
      </c>
      <c r="DX249" s="193">
        <f t="shared" si="1207"/>
        <v>0.6142558533</v>
      </c>
      <c r="DY249" s="193">
        <f t="shared" si="1207"/>
        <v>0.5608862916</v>
      </c>
      <c r="DZ249" s="193">
        <f t="shared" si="1207"/>
        <v>0.5701769242</v>
      </c>
      <c r="EA249" s="193">
        <f t="shared" si="1207"/>
        <v>0.5569877922</v>
      </c>
      <c r="EB249" s="193">
        <f t="shared" si="1207"/>
        <v>0.4954378851</v>
      </c>
      <c r="EC249" s="193">
        <f t="shared" si="1207"/>
        <v>0.3999266783</v>
      </c>
      <c r="ED249" s="193">
        <f t="shared" si="1207"/>
        <v>0.3074974887</v>
      </c>
      <c r="EE249" s="193">
        <f t="shared" si="1207"/>
        <v>0.2135866865</v>
      </c>
      <c r="EF249" s="193">
        <f t="shared" si="1207"/>
        <v>0.08841876908</v>
      </c>
      <c r="EG249" s="193">
        <f t="shared" si="1207"/>
        <v>0</v>
      </c>
      <c r="EH249" s="193">
        <f t="shared" si="1207"/>
        <v>0</v>
      </c>
      <c r="EI249" s="193">
        <f t="shared" si="1207"/>
        <v>0</v>
      </c>
      <c r="EJ249" s="193">
        <f t="shared" si="1207"/>
        <v>0</v>
      </c>
      <c r="EK249" s="193">
        <f t="shared" si="1207"/>
        <v>0</v>
      </c>
      <c r="EL249" s="193">
        <f t="shared" si="1207"/>
        <v>0</v>
      </c>
      <c r="EM249" s="193">
        <f t="shared" si="1207"/>
        <v>0</v>
      </c>
      <c r="EN249" s="193">
        <f t="shared" si="1207"/>
        <v>0</v>
      </c>
      <c r="EO249" s="193">
        <f t="shared" si="1207"/>
        <v>0</v>
      </c>
      <c r="EP249" s="193">
        <f t="shared" si="1207"/>
        <v>0</v>
      </c>
      <c r="EQ249" s="193">
        <f t="shared" si="1207"/>
        <v>0</v>
      </c>
      <c r="ER249" s="193">
        <f t="shared" si="1207"/>
        <v>0</v>
      </c>
      <c r="ES249" s="193">
        <f t="shared" si="1207"/>
        <v>0</v>
      </c>
      <c r="ET249" s="193">
        <f t="shared" si="1207"/>
        <v>0</v>
      </c>
      <c r="EU249" s="193">
        <f t="shared" si="19"/>
        <v>4.832356652</v>
      </c>
      <c r="EV249" s="193">
        <f t="shared" ref="EV249:GQ249" si="1208">BB249-CY249</f>
        <v>0</v>
      </c>
      <c r="EW249" s="193">
        <f t="shared" si="1208"/>
        <v>0</v>
      </c>
      <c r="EX249" s="193">
        <f t="shared" si="1208"/>
        <v>0</v>
      </c>
      <c r="EY249" s="193">
        <f t="shared" si="1208"/>
        <v>0</v>
      </c>
      <c r="EZ249" s="193">
        <f t="shared" si="1208"/>
        <v>0</v>
      </c>
      <c r="FA249" s="193">
        <f t="shared" si="1208"/>
        <v>0</v>
      </c>
      <c r="FB249" s="193">
        <f t="shared" si="1208"/>
        <v>0</v>
      </c>
      <c r="FC249" s="193">
        <f t="shared" si="1208"/>
        <v>0</v>
      </c>
      <c r="FD249" s="193">
        <f t="shared" si="1208"/>
        <v>0</v>
      </c>
      <c r="FE249" s="193">
        <f t="shared" si="1208"/>
        <v>0</v>
      </c>
      <c r="FF249" s="193">
        <f t="shared" si="1208"/>
        <v>0.00246448006</v>
      </c>
      <c r="FG249" s="193">
        <f t="shared" si="1208"/>
        <v>0.01975196122</v>
      </c>
      <c r="FH249" s="193">
        <f t="shared" si="1208"/>
        <v>0.05600386359</v>
      </c>
      <c r="FI249" s="193">
        <f t="shared" si="1208"/>
        <v>0.1144350043</v>
      </c>
      <c r="FJ249" s="193">
        <f t="shared" si="1208"/>
        <v>0.1438220293</v>
      </c>
      <c r="FK249" s="193">
        <f t="shared" si="1208"/>
        <v>0.1594461494</v>
      </c>
      <c r="FL249" s="193">
        <f t="shared" si="1208"/>
        <v>0.1886912974</v>
      </c>
      <c r="FM249" s="193">
        <f t="shared" si="1208"/>
        <v>0.2143308792</v>
      </c>
      <c r="FN249" s="193">
        <f t="shared" si="1208"/>
        <v>0.2215420116</v>
      </c>
      <c r="FO249" s="193">
        <f t="shared" si="1208"/>
        <v>0.2323587102</v>
      </c>
      <c r="FP249" s="193">
        <f t="shared" si="1208"/>
        <v>0.2255481963</v>
      </c>
      <c r="FQ249" s="193">
        <f t="shared" si="1208"/>
        <v>0.2111259315</v>
      </c>
      <c r="FR249" s="193">
        <f t="shared" si="1208"/>
        <v>0.2143308792</v>
      </c>
      <c r="FS249" s="193">
        <f t="shared" si="1208"/>
        <v>0.2215420116</v>
      </c>
      <c r="FT249" s="193">
        <f t="shared" si="1208"/>
        <v>0.2275512886</v>
      </c>
      <c r="FU249" s="193">
        <f t="shared" si="1208"/>
        <v>0.222743867</v>
      </c>
      <c r="FV249" s="193">
        <f t="shared" si="1208"/>
        <v>0.2263494332</v>
      </c>
      <c r="FW249" s="193">
        <f t="shared" si="1208"/>
        <v>0.2211413932</v>
      </c>
      <c r="FX249" s="193">
        <f t="shared" si="1208"/>
        <v>0.2139302608</v>
      </c>
      <c r="FY249" s="193">
        <f t="shared" si="1208"/>
        <v>0.2083216023</v>
      </c>
      <c r="FZ249" s="193">
        <f t="shared" si="1208"/>
        <v>0.2107253131</v>
      </c>
      <c r="GA249" s="193">
        <f t="shared" si="1208"/>
        <v>0.205517273</v>
      </c>
      <c r="GB249" s="193">
        <f t="shared" si="1208"/>
        <v>0.2103246946</v>
      </c>
      <c r="GC249" s="193">
        <f t="shared" si="1208"/>
        <v>0.2231444855</v>
      </c>
      <c r="GD249" s="193">
        <f t="shared" si="1208"/>
        <v>0.2114014507</v>
      </c>
      <c r="GE249" s="193">
        <f t="shared" si="1208"/>
        <v>0.1305674557</v>
      </c>
      <c r="GF249" s="193">
        <f t="shared" si="1208"/>
        <v>0.06719532504</v>
      </c>
      <c r="GG249" s="193">
        <f t="shared" si="1208"/>
        <v>0.02574881736</v>
      </c>
      <c r="GH249" s="193">
        <f t="shared" si="1208"/>
        <v>0.002300587004</v>
      </c>
      <c r="GI249" s="193">
        <f t="shared" si="1208"/>
        <v>0</v>
      </c>
      <c r="GJ249" s="193">
        <f t="shared" si="1208"/>
        <v>0</v>
      </c>
      <c r="GK249" s="193">
        <f t="shared" si="1208"/>
        <v>0</v>
      </c>
      <c r="GL249" s="193">
        <f t="shared" si="1208"/>
        <v>0</v>
      </c>
      <c r="GM249" s="193">
        <f t="shared" si="1208"/>
        <v>0</v>
      </c>
      <c r="GN249" s="193">
        <f t="shared" si="1208"/>
        <v>0</v>
      </c>
      <c r="GO249" s="193">
        <f t="shared" si="1208"/>
        <v>0</v>
      </c>
      <c r="GP249" s="193">
        <f t="shared" si="1208"/>
        <v>0</v>
      </c>
      <c r="GQ249" s="193">
        <f t="shared" si="1208"/>
        <v>0</v>
      </c>
      <c r="GR249" s="193">
        <f t="shared" si="21"/>
        <v>4.47401031</v>
      </c>
      <c r="GS249" s="193">
        <f t="shared" ref="GS249:IN249" si="1209">E249-EV249</f>
        <v>0.1518343986</v>
      </c>
      <c r="GT249" s="193">
        <f t="shared" si="1209"/>
        <v>0.135008423</v>
      </c>
      <c r="GU249" s="193">
        <f t="shared" si="1209"/>
        <v>0.1265954352</v>
      </c>
      <c r="GV249" s="193">
        <f t="shared" si="1209"/>
        <v>0.1141762628</v>
      </c>
      <c r="GW249" s="193">
        <f t="shared" si="1209"/>
        <v>0.1105706966</v>
      </c>
      <c r="GX249" s="193">
        <f t="shared" si="1209"/>
        <v>0.1085676043</v>
      </c>
      <c r="GY249" s="193">
        <f t="shared" si="1209"/>
        <v>0.1081669858</v>
      </c>
      <c r="GZ249" s="193">
        <f t="shared" si="1209"/>
        <v>0.1061638935</v>
      </c>
      <c r="HA249" s="193">
        <f t="shared" si="1209"/>
        <v>0.1037601827</v>
      </c>
      <c r="HB249" s="193">
        <f t="shared" si="1209"/>
        <v>0.1065645119</v>
      </c>
      <c r="HC249" s="193">
        <f t="shared" si="1209"/>
        <v>0.1036994134</v>
      </c>
      <c r="HD249" s="193">
        <f t="shared" si="1209"/>
        <v>0.08841502457</v>
      </c>
      <c r="HE249" s="193">
        <f t="shared" si="1209"/>
        <v>0.06097672844</v>
      </c>
      <c r="HF249" s="193">
        <f t="shared" si="1209"/>
        <v>0.01656723403</v>
      </c>
      <c r="HG249" s="193">
        <f t="shared" si="1209"/>
        <v>0</v>
      </c>
      <c r="HH249" s="193">
        <f t="shared" si="1209"/>
        <v>0</v>
      </c>
      <c r="HI249" s="193">
        <f t="shared" si="1209"/>
        <v>0</v>
      </c>
      <c r="HJ249" s="193">
        <f t="shared" si="1209"/>
        <v>0</v>
      </c>
      <c r="HK249" s="193">
        <f t="shared" si="1209"/>
        <v>0</v>
      </c>
      <c r="HL249" s="193">
        <f t="shared" si="1209"/>
        <v>0</v>
      </c>
      <c r="HM249" s="193">
        <f t="shared" si="1209"/>
        <v>0</v>
      </c>
      <c r="HN249" s="193">
        <f t="shared" si="1209"/>
        <v>0</v>
      </c>
      <c r="HO249" s="193">
        <f t="shared" si="1209"/>
        <v>0</v>
      </c>
      <c r="HP249" s="193">
        <f t="shared" si="1209"/>
        <v>0</v>
      </c>
      <c r="HQ249" s="193">
        <f t="shared" si="1209"/>
        <v>0</v>
      </c>
      <c r="HR249" s="193">
        <f t="shared" si="1209"/>
        <v>0</v>
      </c>
      <c r="HS249" s="193">
        <f t="shared" si="1209"/>
        <v>0</v>
      </c>
      <c r="HT249" s="193">
        <f t="shared" si="1209"/>
        <v>0</v>
      </c>
      <c r="HU249" s="193">
        <f t="shared" si="1209"/>
        <v>0</v>
      </c>
      <c r="HV249" s="193">
        <f t="shared" si="1209"/>
        <v>0</v>
      </c>
      <c r="HW249" s="193">
        <f t="shared" si="1209"/>
        <v>0</v>
      </c>
      <c r="HX249" s="193">
        <f t="shared" si="1209"/>
        <v>0</v>
      </c>
      <c r="HY249" s="193">
        <f t="shared" si="1209"/>
        <v>0</v>
      </c>
      <c r="HZ249" s="193">
        <f t="shared" si="1209"/>
        <v>0</v>
      </c>
      <c r="IA249" s="193">
        <f t="shared" si="1209"/>
        <v>0.02576468108</v>
      </c>
      <c r="IB249" s="193">
        <f t="shared" si="1209"/>
        <v>0.1262289809</v>
      </c>
      <c r="IC249" s="193">
        <f t="shared" si="1209"/>
        <v>0.1972128624</v>
      </c>
      <c r="ID249" s="193">
        <f t="shared" si="1209"/>
        <v>0.2414636994</v>
      </c>
      <c r="IE249" s="193">
        <f t="shared" si="1209"/>
        <v>0.2669150221</v>
      </c>
      <c r="IF249" s="193">
        <f t="shared" si="1209"/>
        <v>0.2596007659</v>
      </c>
      <c r="IG249" s="193">
        <f t="shared" si="1209"/>
        <v>0.2764267415</v>
      </c>
      <c r="IH249" s="193">
        <f t="shared" si="1209"/>
        <v>0.270016846</v>
      </c>
      <c r="II249" s="193">
        <f t="shared" si="1209"/>
        <v>0.2596007659</v>
      </c>
      <c r="IJ249" s="193">
        <f t="shared" si="1209"/>
        <v>0.2543927258</v>
      </c>
      <c r="IK249" s="193">
        <f t="shared" si="1209"/>
        <v>0.2419735534</v>
      </c>
      <c r="IL249" s="193">
        <f t="shared" si="1209"/>
        <v>0.228753144</v>
      </c>
      <c r="IM249" s="193">
        <f t="shared" si="1209"/>
        <v>0.2051166545</v>
      </c>
      <c r="IN249" s="193">
        <f t="shared" si="1209"/>
        <v>0.1794770727</v>
      </c>
      <c r="IO249" s="193">
        <f t="shared" si="23"/>
        <v>3.032943516</v>
      </c>
      <c r="IP249" s="193">
        <f t="shared" si="29"/>
        <v>0</v>
      </c>
      <c r="IQ249" s="193">
        <f t="shared" ref="IQ249:KK249" si="1210">MAX((MIN(CZ249+IP249,$IO$7))-GT249,0)</f>
        <v>0</v>
      </c>
      <c r="IR249" s="193">
        <f t="shared" si="1210"/>
        <v>0</v>
      </c>
      <c r="IS249" s="193">
        <f t="shared" si="1210"/>
        <v>0</v>
      </c>
      <c r="IT249" s="193">
        <f t="shared" si="1210"/>
        <v>0</v>
      </c>
      <c r="IU249" s="193">
        <f t="shared" si="1210"/>
        <v>0</v>
      </c>
      <c r="IV249" s="193">
        <f t="shared" si="1210"/>
        <v>0</v>
      </c>
      <c r="IW249" s="193">
        <f t="shared" si="1210"/>
        <v>0</v>
      </c>
      <c r="IX249" s="193">
        <f t="shared" si="1210"/>
        <v>0</v>
      </c>
      <c r="IY249" s="193">
        <f t="shared" si="1210"/>
        <v>0</v>
      </c>
      <c r="IZ249" s="193">
        <f t="shared" si="1210"/>
        <v>0</v>
      </c>
      <c r="JA249" s="193">
        <f t="shared" si="1210"/>
        <v>0</v>
      </c>
      <c r="JB249" s="193">
        <f t="shared" si="1210"/>
        <v>0</v>
      </c>
      <c r="JC249" s="193">
        <f t="shared" si="1210"/>
        <v>0</v>
      </c>
      <c r="JD249" s="193">
        <f t="shared" si="1210"/>
        <v>0.06726273123</v>
      </c>
      <c r="JE249" s="193">
        <f t="shared" si="1210"/>
        <v>0.2325883375</v>
      </c>
      <c r="JF249" s="193">
        <f t="shared" si="1210"/>
        <v>0.4376867671</v>
      </c>
      <c r="JG249" s="193">
        <f t="shared" si="1210"/>
        <v>0.664098265</v>
      </c>
      <c r="JH249" s="193">
        <f t="shared" si="1210"/>
        <v>0.9169964675</v>
      </c>
      <c r="JI249" s="193">
        <f t="shared" si="1210"/>
        <v>1.213060077</v>
      </c>
      <c r="JJ249" s="193">
        <f t="shared" si="1210"/>
        <v>1.607573933</v>
      </c>
      <c r="JK249" s="193">
        <f t="shared" si="1210"/>
        <v>2.066135831</v>
      </c>
      <c r="JL249" s="193">
        <f t="shared" si="1210"/>
        <v>2.561747192</v>
      </c>
      <c r="JM249" s="193">
        <f t="shared" si="1210"/>
        <v>3.102222966</v>
      </c>
      <c r="JN249" s="193">
        <f t="shared" si="1210"/>
        <v>3.690936798</v>
      </c>
      <c r="JO249" s="193">
        <f t="shared" si="1210"/>
        <v>4.305192652</v>
      </c>
      <c r="JP249" s="193">
        <f t="shared" si="1210"/>
        <v>4.866078943</v>
      </c>
      <c r="JQ249" s="193">
        <f t="shared" si="1210"/>
        <v>5</v>
      </c>
      <c r="JR249" s="193">
        <f t="shared" si="1210"/>
        <v>5</v>
      </c>
      <c r="JS249" s="193">
        <f t="shared" si="1210"/>
        <v>5</v>
      </c>
      <c r="JT249" s="193">
        <f t="shared" si="1210"/>
        <v>5</v>
      </c>
      <c r="JU249" s="193">
        <f t="shared" si="1210"/>
        <v>5</v>
      </c>
      <c r="JV249" s="193">
        <f t="shared" si="1210"/>
        <v>5</v>
      </c>
      <c r="JW249" s="193">
        <f t="shared" si="1210"/>
        <v>5</v>
      </c>
      <c r="JX249" s="193">
        <f t="shared" si="1210"/>
        <v>4.974235319</v>
      </c>
      <c r="JY249" s="193">
        <f t="shared" si="1210"/>
        <v>4.848006338</v>
      </c>
      <c r="JZ249" s="193">
        <f t="shared" si="1210"/>
        <v>4.650793476</v>
      </c>
      <c r="KA249" s="193">
        <f t="shared" si="1210"/>
        <v>4.409329776</v>
      </c>
      <c r="KB249" s="193">
        <f t="shared" si="1210"/>
        <v>4.142414754</v>
      </c>
      <c r="KC249" s="193">
        <f t="shared" si="1210"/>
        <v>3.882813988</v>
      </c>
      <c r="KD249" s="193">
        <f t="shared" si="1210"/>
        <v>3.606387247</v>
      </c>
      <c r="KE249" s="193">
        <f t="shared" si="1210"/>
        <v>3.336370401</v>
      </c>
      <c r="KF249" s="193">
        <f t="shared" si="1210"/>
        <v>3.076769635</v>
      </c>
      <c r="KG249" s="193">
        <f t="shared" si="1210"/>
        <v>2.822376909</v>
      </c>
      <c r="KH249" s="193">
        <f t="shared" si="1210"/>
        <v>2.580403356</v>
      </c>
      <c r="KI249" s="193">
        <f t="shared" si="1210"/>
        <v>2.351650212</v>
      </c>
      <c r="KJ249" s="193">
        <f t="shared" si="1210"/>
        <v>2.146533557</v>
      </c>
      <c r="KK249" s="193">
        <f t="shared" si="1210"/>
        <v>1.967056484</v>
      </c>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row>
    <row r="250" ht="14.25" customHeight="1">
      <c r="A250" s="1">
        <v>8.0</v>
      </c>
      <c r="B250" s="1">
        <f t="shared" ref="B250:C250" si="1211">B249+1</f>
        <v>240</v>
      </c>
      <c r="C250" s="267">
        <f t="shared" si="1211"/>
        <v>43705</v>
      </c>
      <c r="D250" s="193">
        <f t="shared" si="15"/>
        <v>9.58639927</v>
      </c>
      <c r="E250" s="193">
        <f>(SUMIFS(Profile!$F$2:$F$17521,Profile!$B$2:$B$17521,$B250,Profile!$C$2:$C$17521,E$8))*$C$6</f>
        <v>0.1550393463</v>
      </c>
      <c r="F250" s="193">
        <f>(SUMIFS(Profile!$F$2:$F$17521,Profile!$B$2:$B$17521,$B250,Profile!$C$2:$C$17521,F$8))*$C$6</f>
        <v>0.1406170815</v>
      </c>
      <c r="G250" s="193">
        <f>(SUMIFS(Profile!$F$2:$F$17521,Profile!$B$2:$B$17521,$B250,Profile!$C$2:$C$17521,G$8))*$C$6</f>
        <v>0.128999146</v>
      </c>
      <c r="H250" s="193">
        <f>(SUMIFS(Profile!$F$2:$F$17521,Profile!$B$2:$B$17521,$B250,Profile!$C$2:$C$17521,H$8))*$C$6</f>
        <v>0.1189836844</v>
      </c>
      <c r="I250" s="193">
        <f>(SUMIFS(Profile!$F$2:$F$17521,Profile!$B$2:$B$17521,$B250,Profile!$C$2:$C$17521,I$8))*$C$6</f>
        <v>0.1141762628</v>
      </c>
      <c r="J250" s="193">
        <f>(SUMIFS(Profile!$F$2:$F$17521,Profile!$B$2:$B$17521,$B250,Profile!$C$2:$C$17521,J$8))*$C$6</f>
        <v>0.1093688412</v>
      </c>
      <c r="K250" s="193">
        <f>(SUMIFS(Profile!$F$2:$F$17521,Profile!$B$2:$B$17521,$B250,Profile!$C$2:$C$17521,K$8))*$C$6</f>
        <v>0.1061638935</v>
      </c>
      <c r="L250" s="193">
        <f>(SUMIFS(Profile!$F$2:$F$17521,Profile!$B$2:$B$17521,$B250,Profile!$C$2:$C$17521,L$8))*$C$6</f>
        <v>0.1017570903</v>
      </c>
      <c r="M250" s="193">
        <f>(SUMIFS(Profile!$F$2:$F$17521,Profile!$B$2:$B$17521,$B250,Profile!$C$2:$C$17521,M$8))*$C$6</f>
        <v>0.1037601827</v>
      </c>
      <c r="N250" s="193">
        <f>(SUMIFS(Profile!$F$2:$F$17521,Profile!$B$2:$B$17521,$B250,Profile!$C$2:$C$17521,N$8))*$C$6</f>
        <v>0.1005552349</v>
      </c>
      <c r="O250" s="193">
        <f>(SUMIFS(Profile!$F$2:$F$17521,Profile!$B$2:$B$17521,$B250,Profile!$C$2:$C$17521,O$8))*$C$6</f>
        <v>0.1021577088</v>
      </c>
      <c r="P250" s="193">
        <f>(SUMIFS(Profile!$F$2:$F$17521,Profile!$B$2:$B$17521,$B250,Profile!$C$2:$C$17521,P$8))*$C$6</f>
        <v>0.1069651304</v>
      </c>
      <c r="Q250" s="193">
        <f>(SUMIFS(Profile!$F$2:$F$17521,Profile!$B$2:$B$17521,$B250,Profile!$C$2:$C$17521,Q$8))*$C$6</f>
        <v>0.111772552</v>
      </c>
      <c r="R250" s="193">
        <f>(SUMIFS(Profile!$F$2:$F$17521,Profile!$B$2:$B$17521,$B250,Profile!$C$2:$C$17521,R$8))*$C$6</f>
        <v>0.1141762628</v>
      </c>
      <c r="S250" s="193">
        <f>(SUMIFS(Profile!$F$2:$F$17521,Profile!$B$2:$B$17521,$B250,Profile!$C$2:$C$17521,S$8))*$C$6</f>
        <v>0.1334059491</v>
      </c>
      <c r="T250" s="193">
        <f>(SUMIFS(Profile!$F$2:$F$17521,Profile!$B$2:$B$17521,$B250,Profile!$C$2:$C$17521,T$8))*$C$6</f>
        <v>0.1526356355</v>
      </c>
      <c r="U250" s="193">
        <f>(SUMIFS(Profile!$F$2:$F$17521,Profile!$B$2:$B$17521,$B250,Profile!$C$2:$C$17521,U$8))*$C$6</f>
        <v>0.176272125</v>
      </c>
      <c r="V250" s="193">
        <f>(SUMIFS(Profile!$F$2:$F$17521,Profile!$B$2:$B$17521,$B250,Profile!$C$2:$C$17521,V$8))*$C$6</f>
        <v>0.2063185099</v>
      </c>
      <c r="W250" s="193">
        <f>(SUMIFS(Profile!$F$2:$F$17521,Profile!$B$2:$B$17521,$B250,Profile!$C$2:$C$17521,W$8))*$C$6</f>
        <v>0.2243463409</v>
      </c>
      <c r="X250" s="193">
        <f>(SUMIFS(Profile!$F$2:$F$17521,Profile!$B$2:$B$17521,$B250,Profile!$C$2:$C$17521,X$8))*$C$6</f>
        <v>0.2215420116</v>
      </c>
      <c r="Y250" s="193">
        <f>(SUMIFS(Profile!$F$2:$F$17521,Profile!$B$2:$B$17521,$B250,Profile!$C$2:$C$17521,Y$8))*$C$6</f>
        <v>0.2323587102</v>
      </c>
      <c r="Z250" s="193">
        <f>(SUMIFS(Profile!$F$2:$F$17521,Profile!$B$2:$B$17521,$B250,Profile!$C$2:$C$17521,Z$8))*$C$6</f>
        <v>0.2411723165</v>
      </c>
      <c r="AA250" s="193">
        <f>(SUMIFS(Profile!$F$2:$F$17521,Profile!$B$2:$B$17521,$B250,Profile!$C$2:$C$17521,AA$8))*$C$6</f>
        <v>0.2399704611</v>
      </c>
      <c r="AB250" s="193">
        <f>(SUMIFS(Profile!$F$2:$F$17521,Profile!$B$2:$B$17521,$B250,Profile!$C$2:$C$17521,AB$8))*$C$6</f>
        <v>0.234762421</v>
      </c>
      <c r="AC250" s="193">
        <f>(SUMIFS(Profile!$F$2:$F$17521,Profile!$B$2:$B$17521,$B250,Profile!$C$2:$C$17521,AC$8))*$C$6</f>
        <v>0.2471815935</v>
      </c>
      <c r="AD250" s="193">
        <f>(SUMIFS(Profile!$F$2:$F$17521,Profile!$B$2:$B$17521,$B250,Profile!$C$2:$C$17521,AD$8))*$C$6</f>
        <v>0.2491846858</v>
      </c>
      <c r="AE250" s="193">
        <f>(SUMIFS(Profile!$F$2:$F$17521,Profile!$B$2:$B$17521,$B250,Profile!$C$2:$C$17521,AE$8))*$C$6</f>
        <v>0.2411723165</v>
      </c>
      <c r="AF250" s="193">
        <f>(SUMIFS(Profile!$F$2:$F$17521,Profile!$B$2:$B$17521,$B250,Profile!$C$2:$C$17521,AF$8))*$C$6</f>
        <v>0.222743867</v>
      </c>
      <c r="AG250" s="193">
        <f>(SUMIFS(Profile!$F$2:$F$17521,Profile!$B$2:$B$17521,$B250,Profile!$C$2:$C$17521,AG$8))*$C$6</f>
        <v>0.2243463409</v>
      </c>
      <c r="AH250" s="193">
        <f>(SUMIFS(Profile!$F$2:$F$17521,Profile!$B$2:$B$17521,$B250,Profile!$C$2:$C$17521,AH$8))*$C$6</f>
        <v>0.2203401562</v>
      </c>
      <c r="AI250" s="193">
        <f>(SUMIFS(Profile!$F$2:$F$17521,Profile!$B$2:$B$17521,$B250,Profile!$C$2:$C$17521,AI$8))*$C$6</f>
        <v>0.2215420116</v>
      </c>
      <c r="AJ250" s="193">
        <f>(SUMIFS(Profile!$F$2:$F$17521,Profile!$B$2:$B$17521,$B250,Profile!$C$2:$C$17521,AJ$8))*$C$6</f>
        <v>0.2367655133</v>
      </c>
      <c r="AK250" s="193">
        <f>(SUMIFS(Profile!$F$2:$F$17521,Profile!$B$2:$B$17521,$B250,Profile!$C$2:$C$17521,AK$8))*$C$6</f>
        <v>0.2455791196</v>
      </c>
      <c r="AL250" s="193">
        <f>(SUMIFS(Profile!$F$2:$F$17521,Profile!$B$2:$B$17521,$B250,Profile!$C$2:$C$17521,AL$8))*$C$6</f>
        <v>0.2491846858</v>
      </c>
      <c r="AM250" s="193">
        <f>(SUMIFS(Profile!$F$2:$F$17521,Profile!$B$2:$B$17521,$B250,Profile!$C$2:$C$17521,AM$8))*$C$6</f>
        <v>0.2680137537</v>
      </c>
      <c r="AN250" s="193">
        <f>(SUMIFS(Profile!$F$2:$F$17521,Profile!$B$2:$B$17521,$B250,Profile!$C$2:$C$17521,AN$8))*$C$6</f>
        <v>0.2744236491</v>
      </c>
      <c r="AO250" s="193">
        <f>(SUMIFS(Profile!$F$2:$F$17521,Profile!$B$2:$B$17521,$B250,Profile!$C$2:$C$17521,AO$8))*$C$6</f>
        <v>0.2764267415</v>
      </c>
      <c r="AP250" s="193">
        <f>(SUMIFS(Profile!$F$2:$F$17521,Profile!$B$2:$B$17521,$B250,Profile!$C$2:$C$17521,AP$8))*$C$6</f>
        <v>0.2784298338</v>
      </c>
      <c r="AQ250" s="193">
        <f>(SUMIFS(Profile!$F$2:$F$17521,Profile!$B$2:$B$17521,$B250,Profile!$C$2:$C$17521,AQ$8))*$C$6</f>
        <v>0.2708180829</v>
      </c>
      <c r="AR250" s="193">
        <f>(SUMIFS(Profile!$F$2:$F$17521,Profile!$B$2:$B$17521,$B250,Profile!$C$2:$C$17521,AR$8))*$C$6</f>
        <v>0.2736224122</v>
      </c>
      <c r="AS250" s="193">
        <f>(SUMIFS(Profile!$F$2:$F$17521,Profile!$B$2:$B$17521,$B250,Profile!$C$2:$C$17521,AS$8))*$C$6</f>
        <v>0.2788304523</v>
      </c>
      <c r="AT250" s="193">
        <f>(SUMIFS(Profile!$F$2:$F$17521,Profile!$B$2:$B$17521,$B250,Profile!$C$2:$C$17521,AT$8))*$C$6</f>
        <v>0.2772279784</v>
      </c>
      <c r="AU250" s="193">
        <f>(SUMIFS(Profile!$F$2:$F$17521,Profile!$B$2:$B$17521,$B250,Profile!$C$2:$C$17521,AU$8))*$C$6</f>
        <v>0.2732217937</v>
      </c>
      <c r="AV250" s="193">
        <f>(SUMIFS(Profile!$F$2:$F$17521,Profile!$B$2:$B$17521,$B250,Profile!$C$2:$C$17521,AV$8))*$C$6</f>
        <v>0.2656100429</v>
      </c>
      <c r="AW250" s="193">
        <f>(SUMIFS(Profile!$F$2:$F$17521,Profile!$B$2:$B$17521,$B250,Profile!$C$2:$C$17521,AW$8))*$C$6</f>
        <v>0.2431754088</v>
      </c>
      <c r="AX250" s="193">
        <f>(SUMIFS(Profile!$F$2:$F$17521,Profile!$B$2:$B$17521,$B250,Profile!$C$2:$C$17521,AX$8))*$C$6</f>
        <v>0.2179364454</v>
      </c>
      <c r="AY250" s="193">
        <f>(SUMIFS(Profile!$F$2:$F$17521,Profile!$B$2:$B$17521,$B250,Profile!$C$2:$C$17521,AY$8))*$C$6</f>
        <v>0.187489442</v>
      </c>
      <c r="AZ250" s="193">
        <f>(SUMIFS(Profile!$F$2:$F$17521,Profile!$B$2:$B$17521,$B250,Profile!$C$2:$C$17521,AZ$8))*$C$6</f>
        <v>0.1658560449</v>
      </c>
      <c r="BA250" s="193">
        <f t="shared" si="16"/>
        <v>8.068962089</v>
      </c>
      <c r="BB250" s="193">
        <f>(SUMIFS(Profile!$E$2:$E$17521,Profile!$B$2:$B$17521,$B250,Profile!$C$2:$C$17521,BB$8))*$C$9</f>
        <v>0</v>
      </c>
      <c r="BC250" s="193">
        <f>(SUMIFS(Profile!$E$2:$E$17521,Profile!$B$2:$B$17521,$B250,Profile!$C$2:$C$17521,BC$8))*$C$9</f>
        <v>0</v>
      </c>
      <c r="BD250" s="193">
        <f>(SUMIFS(Profile!$E$2:$E$17521,Profile!$B$2:$B$17521,$B250,Profile!$C$2:$C$17521,BD$8))*$C$9</f>
        <v>0</v>
      </c>
      <c r="BE250" s="193">
        <f>(SUMIFS(Profile!$E$2:$E$17521,Profile!$B$2:$B$17521,$B250,Profile!$C$2:$C$17521,BE$8))*$C$9</f>
        <v>0</v>
      </c>
      <c r="BF250" s="193">
        <f>(SUMIFS(Profile!$E$2:$E$17521,Profile!$B$2:$B$17521,$B250,Profile!$C$2:$C$17521,BF$8))*$C$9</f>
        <v>0</v>
      </c>
      <c r="BG250" s="193">
        <f>(SUMIFS(Profile!$E$2:$E$17521,Profile!$B$2:$B$17521,$B250,Profile!$C$2:$C$17521,BG$8))*$C$9</f>
        <v>0</v>
      </c>
      <c r="BH250" s="193">
        <f>(SUMIFS(Profile!$E$2:$E$17521,Profile!$B$2:$B$17521,$B250,Profile!$C$2:$C$17521,BH$8))*$C$9</f>
        <v>0</v>
      </c>
      <c r="BI250" s="193">
        <f>(SUMIFS(Profile!$E$2:$E$17521,Profile!$B$2:$B$17521,$B250,Profile!$C$2:$C$17521,BI$8))*$C$9</f>
        <v>0</v>
      </c>
      <c r="BJ250" s="193">
        <f>(SUMIFS(Profile!$E$2:$E$17521,Profile!$B$2:$B$17521,$B250,Profile!$C$2:$C$17521,BJ$8))*$C$9</f>
        <v>0</v>
      </c>
      <c r="BK250" s="193">
        <f>(SUMIFS(Profile!$E$2:$E$17521,Profile!$B$2:$B$17521,$B250,Profile!$C$2:$C$17521,BK$8))*$C$9</f>
        <v>0</v>
      </c>
      <c r="BL250" s="193">
        <f>(SUMIFS(Profile!$E$2:$E$17521,Profile!$B$2:$B$17521,$B250,Profile!$C$2:$C$17521,BL$8))*$C$9</f>
        <v>0.00227490467</v>
      </c>
      <c r="BM250" s="193">
        <f>(SUMIFS(Profile!$E$2:$E$17521,Profile!$B$2:$B$17521,$B250,Profile!$C$2:$C$17521,BM$8))*$C$9</f>
        <v>0.01791732235</v>
      </c>
      <c r="BN250" s="193">
        <f>(SUMIFS(Profile!$E$2:$E$17521,Profile!$B$2:$B$17521,$B250,Profile!$C$2:$C$17521,BN$8))*$C$9</f>
        <v>0.04571307973</v>
      </c>
      <c r="BO250" s="193">
        <f>(SUMIFS(Profile!$E$2:$E$17521,Profile!$B$2:$B$17521,$B250,Profile!$C$2:$C$17521,BO$8))*$C$9</f>
        <v>0.08907423664</v>
      </c>
      <c r="BP250" s="193">
        <f>(SUMIFS(Profile!$E$2:$E$17521,Profile!$B$2:$B$17521,$B250,Profile!$C$2:$C$17521,BP$8))*$C$9</f>
        <v>0.1559443367</v>
      </c>
      <c r="BQ250" s="193">
        <f>(SUMIFS(Profile!$E$2:$E$17521,Profile!$B$2:$B$17521,$B250,Profile!$C$2:$C$17521,BQ$8))*$C$9</f>
        <v>0.234236052</v>
      </c>
      <c r="BR250" s="193">
        <f>(SUMIFS(Profile!$E$2:$E$17521,Profile!$B$2:$B$17521,$B250,Profile!$C$2:$C$17521,BR$8))*$C$9</f>
        <v>0.2936254479</v>
      </c>
      <c r="BS250" s="193">
        <f>(SUMIFS(Profile!$E$2:$E$17521,Profile!$B$2:$B$17521,$B250,Profile!$C$2:$C$17521,BS$8))*$C$9</f>
        <v>0.3483790055</v>
      </c>
      <c r="BT250" s="193">
        <f>(SUMIFS(Profile!$E$2:$E$17521,Profile!$B$2:$B$17521,$B250,Profile!$C$2:$C$17521,BT$8))*$C$9</f>
        <v>0.3434220393</v>
      </c>
      <c r="BU250" s="193">
        <f>(SUMIFS(Profile!$E$2:$E$17521,Profile!$B$2:$B$17521,$B250,Profile!$C$2:$C$17521,BU$8))*$C$9</f>
        <v>0.3852163434</v>
      </c>
      <c r="BV250" s="193">
        <f>(SUMIFS(Profile!$E$2:$E$17521,Profile!$B$2:$B$17521,$B250,Profile!$C$2:$C$17521,BV$8))*$C$9</f>
        <v>0.3930886556</v>
      </c>
      <c r="BW250" s="193">
        <f>(SUMIFS(Profile!$E$2:$E$17521,Profile!$B$2:$B$17521,$B250,Profile!$C$2:$C$17521,BW$8))*$C$9</f>
        <v>0.4214330898</v>
      </c>
      <c r="BX250" s="193">
        <f>(SUMIFS(Profile!$E$2:$E$17521,Profile!$B$2:$B$17521,$B250,Profile!$C$2:$C$17521,BX$8))*$C$9</f>
        <v>0.4571710138</v>
      </c>
      <c r="BY250" s="193">
        <f>(SUMIFS(Profile!$E$2:$E$17521,Profile!$B$2:$B$17521,$B250,Profile!$C$2:$C$17521,BY$8))*$C$9</f>
        <v>0.4865873135</v>
      </c>
      <c r="BZ250" s="193">
        <f>(SUMIFS(Profile!$E$2:$E$17521,Profile!$B$2:$B$17521,$B250,Profile!$C$2:$C$17521,BZ$8))*$C$9</f>
        <v>0.500213938</v>
      </c>
      <c r="CA250" s="193">
        <f>(SUMIFS(Profile!$E$2:$E$17521,Profile!$B$2:$B$17521,$B250,Profile!$C$2:$C$17521,CA$8))*$C$9</f>
        <v>0.519166499</v>
      </c>
      <c r="CB250" s="193">
        <f>(SUMIFS(Profile!$E$2:$E$17521,Profile!$B$2:$B$17521,$B250,Profile!$C$2:$C$17521,CB$8))*$C$9</f>
        <v>0.4762806451</v>
      </c>
      <c r="CC250" s="193">
        <f>(SUMIFS(Profile!$E$2:$E$17521,Profile!$B$2:$B$17521,$B250,Profile!$C$2:$C$17521,CC$8))*$C$9</f>
        <v>0.4831528544</v>
      </c>
      <c r="CD250" s="193">
        <f>(SUMIFS(Profile!$E$2:$E$17521,Profile!$B$2:$B$17521,$B250,Profile!$C$2:$C$17521,CD$8))*$C$9</f>
        <v>0.4927384396</v>
      </c>
      <c r="CE250" s="193">
        <f>(SUMIFS(Profile!$E$2:$E$17521,Profile!$B$2:$B$17521,$B250,Profile!$C$2:$C$17521,CE$8))*$C$9</f>
        <v>0.4614363805</v>
      </c>
      <c r="CF250" s="193">
        <f>(SUMIFS(Profile!$E$2:$E$17521,Profile!$B$2:$B$17521,$B250,Profile!$C$2:$C$17521,CF$8))*$C$9</f>
        <v>0.4044672634</v>
      </c>
      <c r="CG250" s="193">
        <f>(SUMIFS(Profile!$E$2:$E$17521,Profile!$B$2:$B$17521,$B250,Profile!$C$2:$C$17521,CG$8))*$C$9</f>
        <v>0.3120426962</v>
      </c>
      <c r="CH250" s="193">
        <f>(SUMIFS(Profile!$E$2:$E$17521,Profile!$B$2:$B$17521,$B250,Profile!$C$2:$C$17521,CH$8))*$C$9</f>
        <v>0.2633806462</v>
      </c>
      <c r="CI250" s="193">
        <f>(SUMIFS(Profile!$E$2:$E$17521,Profile!$B$2:$B$17521,$B250,Profile!$C$2:$C$17521,CI$8))*$C$9</f>
        <v>0.1966663272</v>
      </c>
      <c r="CJ250" s="193">
        <f>(SUMIFS(Profile!$E$2:$E$17521,Profile!$B$2:$B$17521,$B250,Profile!$C$2:$C$17521,CJ$8))*$C$9</f>
        <v>0.1359935526</v>
      </c>
      <c r="CK250" s="193">
        <f>(SUMIFS(Profile!$E$2:$E$17521,Profile!$B$2:$B$17521,$B250,Profile!$C$2:$C$17521,CK$8))*$C$9</f>
        <v>0.08920634986</v>
      </c>
      <c r="CL250" s="193">
        <f>(SUMIFS(Profile!$E$2:$E$17521,Profile!$B$2:$B$17521,$B250,Profile!$C$2:$C$17521,CL$8))*$C$9</f>
        <v>0.04385185145</v>
      </c>
      <c r="CM250" s="193">
        <f>(SUMIFS(Profile!$E$2:$E$17521,Profile!$B$2:$B$17521,$B250,Profile!$C$2:$C$17521,CM$8))*$C$9</f>
        <v>0.01506982496</v>
      </c>
      <c r="CN250" s="193">
        <f>(SUMIFS(Profile!$E$2:$E$17521,Profile!$B$2:$B$17521,$B250,Profile!$C$2:$C$17521,CN$8))*$C$9</f>
        <v>0.001190372132</v>
      </c>
      <c r="CO250" s="193">
        <f>(SUMIFS(Profile!$E$2:$E$17521,Profile!$B$2:$B$17521,$B250,Profile!$C$2:$C$17521,CO$8))*$C$9</f>
        <v>0.00002160794712</v>
      </c>
      <c r="CP250" s="193">
        <f>(SUMIFS(Profile!$E$2:$E$17521,Profile!$B$2:$B$17521,$B250,Profile!$C$2:$C$17521,CP$8))*$C$9</f>
        <v>0</v>
      </c>
      <c r="CQ250" s="193">
        <f>(SUMIFS(Profile!$E$2:$E$17521,Profile!$B$2:$B$17521,$B250,Profile!$C$2:$C$17521,CQ$8))*$C$9</f>
        <v>0</v>
      </c>
      <c r="CR250" s="193">
        <f>(SUMIFS(Profile!$E$2:$E$17521,Profile!$B$2:$B$17521,$B250,Profile!$C$2:$C$17521,CR$8))*$C$9</f>
        <v>0</v>
      </c>
      <c r="CS250" s="193">
        <f>(SUMIFS(Profile!$E$2:$E$17521,Profile!$B$2:$B$17521,$B250,Profile!$C$2:$C$17521,CS$8))*$C$9</f>
        <v>0</v>
      </c>
      <c r="CT250" s="193">
        <f>(SUMIFS(Profile!$E$2:$E$17521,Profile!$B$2:$B$17521,$B250,Profile!$C$2:$C$17521,CT$8))*$C$9</f>
        <v>0</v>
      </c>
      <c r="CU250" s="193">
        <f>(SUMIFS(Profile!$E$2:$E$17521,Profile!$B$2:$B$17521,$B250,Profile!$C$2:$C$17521,CU$8))*$C$9</f>
        <v>0</v>
      </c>
      <c r="CV250" s="193">
        <f>(SUMIFS(Profile!$E$2:$E$17521,Profile!$B$2:$B$17521,$B250,Profile!$C$2:$C$17521,CV$8))*$C$9</f>
        <v>0</v>
      </c>
      <c r="CW250" s="193">
        <f>(SUMIFS(Profile!$E$2:$E$17521,Profile!$B$2:$B$17521,$B250,Profile!$C$2:$C$17521,CW$8))*$C$9</f>
        <v>0</v>
      </c>
      <c r="CX250" s="193">
        <f t="shared" si="17"/>
        <v>3.260342575</v>
      </c>
      <c r="CY250" s="193">
        <f t="shared" ref="CY250:ET250" si="1212">MAX(BB250-E250,0)</f>
        <v>0</v>
      </c>
      <c r="CZ250" s="193">
        <f t="shared" si="1212"/>
        <v>0</v>
      </c>
      <c r="DA250" s="193">
        <f t="shared" si="1212"/>
        <v>0</v>
      </c>
      <c r="DB250" s="193">
        <f t="shared" si="1212"/>
        <v>0</v>
      </c>
      <c r="DC250" s="193">
        <f t="shared" si="1212"/>
        <v>0</v>
      </c>
      <c r="DD250" s="193">
        <f t="shared" si="1212"/>
        <v>0</v>
      </c>
      <c r="DE250" s="193">
        <f t="shared" si="1212"/>
        <v>0</v>
      </c>
      <c r="DF250" s="193">
        <f t="shared" si="1212"/>
        <v>0</v>
      </c>
      <c r="DG250" s="193">
        <f t="shared" si="1212"/>
        <v>0</v>
      </c>
      <c r="DH250" s="193">
        <f t="shared" si="1212"/>
        <v>0</v>
      </c>
      <c r="DI250" s="193">
        <f t="shared" si="1212"/>
        <v>0</v>
      </c>
      <c r="DJ250" s="193">
        <f t="shared" si="1212"/>
        <v>0</v>
      </c>
      <c r="DK250" s="193">
        <f t="shared" si="1212"/>
        <v>0</v>
      </c>
      <c r="DL250" s="193">
        <f t="shared" si="1212"/>
        <v>0</v>
      </c>
      <c r="DM250" s="193">
        <f t="shared" si="1212"/>
        <v>0.02253838761</v>
      </c>
      <c r="DN250" s="193">
        <f t="shared" si="1212"/>
        <v>0.08160041647</v>
      </c>
      <c r="DO250" s="193">
        <f t="shared" si="1212"/>
        <v>0.1173533229</v>
      </c>
      <c r="DP250" s="193">
        <f t="shared" si="1212"/>
        <v>0.1420604956</v>
      </c>
      <c r="DQ250" s="193">
        <f t="shared" si="1212"/>
        <v>0.1190756984</v>
      </c>
      <c r="DR250" s="193">
        <f t="shared" si="1212"/>
        <v>0.1636743318</v>
      </c>
      <c r="DS250" s="193">
        <f t="shared" si="1212"/>
        <v>0.1607299453</v>
      </c>
      <c r="DT250" s="193">
        <f t="shared" si="1212"/>
        <v>0.1802607734</v>
      </c>
      <c r="DU250" s="193">
        <f t="shared" si="1212"/>
        <v>0.2172005527</v>
      </c>
      <c r="DV250" s="193">
        <f t="shared" si="1212"/>
        <v>0.2518248925</v>
      </c>
      <c r="DW250" s="193">
        <f t="shared" si="1212"/>
        <v>0.2530323445</v>
      </c>
      <c r="DX250" s="193">
        <f t="shared" si="1212"/>
        <v>0.2699818132</v>
      </c>
      <c r="DY250" s="193">
        <f t="shared" si="1212"/>
        <v>0.2351083287</v>
      </c>
      <c r="DZ250" s="193">
        <f t="shared" si="1212"/>
        <v>0.2604089873</v>
      </c>
      <c r="EA250" s="193">
        <f t="shared" si="1212"/>
        <v>0.2683920988</v>
      </c>
      <c r="EB250" s="193">
        <f t="shared" si="1212"/>
        <v>0.2410962243</v>
      </c>
      <c r="EC250" s="193">
        <f t="shared" si="1212"/>
        <v>0.1829252517</v>
      </c>
      <c r="ED250" s="193">
        <f t="shared" si="1212"/>
        <v>0.07527718283</v>
      </c>
      <c r="EE250" s="193">
        <f t="shared" si="1212"/>
        <v>0.01780152665</v>
      </c>
      <c r="EF250" s="193">
        <f t="shared" si="1212"/>
        <v>0</v>
      </c>
      <c r="EG250" s="193">
        <f t="shared" si="1212"/>
        <v>0</v>
      </c>
      <c r="EH250" s="193">
        <f t="shared" si="1212"/>
        <v>0</v>
      </c>
      <c r="EI250" s="193">
        <f t="shared" si="1212"/>
        <v>0</v>
      </c>
      <c r="EJ250" s="193">
        <f t="shared" si="1212"/>
        <v>0</v>
      </c>
      <c r="EK250" s="193">
        <f t="shared" si="1212"/>
        <v>0</v>
      </c>
      <c r="EL250" s="193">
        <f t="shared" si="1212"/>
        <v>0</v>
      </c>
      <c r="EM250" s="193">
        <f t="shared" si="1212"/>
        <v>0</v>
      </c>
      <c r="EN250" s="193">
        <f t="shared" si="1212"/>
        <v>0</v>
      </c>
      <c r="EO250" s="193">
        <f t="shared" si="1212"/>
        <v>0</v>
      </c>
      <c r="EP250" s="193">
        <f t="shared" si="1212"/>
        <v>0</v>
      </c>
      <c r="EQ250" s="193">
        <f t="shared" si="1212"/>
        <v>0</v>
      </c>
      <c r="ER250" s="193">
        <f t="shared" si="1212"/>
        <v>0</v>
      </c>
      <c r="ES250" s="193">
        <f t="shared" si="1212"/>
        <v>0</v>
      </c>
      <c r="ET250" s="193">
        <f t="shared" si="1212"/>
        <v>0</v>
      </c>
      <c r="EU250" s="193">
        <f t="shared" si="19"/>
        <v>4.808619515</v>
      </c>
      <c r="EV250" s="193">
        <f t="shared" ref="EV250:GQ250" si="1213">BB250-CY250</f>
        <v>0</v>
      </c>
      <c r="EW250" s="193">
        <f t="shared" si="1213"/>
        <v>0</v>
      </c>
      <c r="EX250" s="193">
        <f t="shared" si="1213"/>
        <v>0</v>
      </c>
      <c r="EY250" s="193">
        <f t="shared" si="1213"/>
        <v>0</v>
      </c>
      <c r="EZ250" s="193">
        <f t="shared" si="1213"/>
        <v>0</v>
      </c>
      <c r="FA250" s="193">
        <f t="shared" si="1213"/>
        <v>0</v>
      </c>
      <c r="FB250" s="193">
        <f t="shared" si="1213"/>
        <v>0</v>
      </c>
      <c r="FC250" s="193">
        <f t="shared" si="1213"/>
        <v>0</v>
      </c>
      <c r="FD250" s="193">
        <f t="shared" si="1213"/>
        <v>0</v>
      </c>
      <c r="FE250" s="193">
        <f t="shared" si="1213"/>
        <v>0</v>
      </c>
      <c r="FF250" s="193">
        <f t="shared" si="1213"/>
        <v>0.00227490467</v>
      </c>
      <c r="FG250" s="193">
        <f t="shared" si="1213"/>
        <v>0.01791732235</v>
      </c>
      <c r="FH250" s="193">
        <f t="shared" si="1213"/>
        <v>0.04571307973</v>
      </c>
      <c r="FI250" s="193">
        <f t="shared" si="1213"/>
        <v>0.08907423664</v>
      </c>
      <c r="FJ250" s="193">
        <f t="shared" si="1213"/>
        <v>0.1334059491</v>
      </c>
      <c r="FK250" s="193">
        <f t="shared" si="1213"/>
        <v>0.1526356355</v>
      </c>
      <c r="FL250" s="193">
        <f t="shared" si="1213"/>
        <v>0.176272125</v>
      </c>
      <c r="FM250" s="193">
        <f t="shared" si="1213"/>
        <v>0.2063185099</v>
      </c>
      <c r="FN250" s="193">
        <f t="shared" si="1213"/>
        <v>0.2243463409</v>
      </c>
      <c r="FO250" s="193">
        <f t="shared" si="1213"/>
        <v>0.2215420116</v>
      </c>
      <c r="FP250" s="193">
        <f t="shared" si="1213"/>
        <v>0.2323587102</v>
      </c>
      <c r="FQ250" s="193">
        <f t="shared" si="1213"/>
        <v>0.2411723165</v>
      </c>
      <c r="FR250" s="193">
        <f t="shared" si="1213"/>
        <v>0.2399704611</v>
      </c>
      <c r="FS250" s="193">
        <f t="shared" si="1213"/>
        <v>0.234762421</v>
      </c>
      <c r="FT250" s="193">
        <f t="shared" si="1213"/>
        <v>0.2471815935</v>
      </c>
      <c r="FU250" s="193">
        <f t="shared" si="1213"/>
        <v>0.2491846858</v>
      </c>
      <c r="FV250" s="193">
        <f t="shared" si="1213"/>
        <v>0.2411723165</v>
      </c>
      <c r="FW250" s="193">
        <f t="shared" si="1213"/>
        <v>0.222743867</v>
      </c>
      <c r="FX250" s="193">
        <f t="shared" si="1213"/>
        <v>0.2243463409</v>
      </c>
      <c r="FY250" s="193">
        <f t="shared" si="1213"/>
        <v>0.2203401562</v>
      </c>
      <c r="FZ250" s="193">
        <f t="shared" si="1213"/>
        <v>0.2215420116</v>
      </c>
      <c r="GA250" s="193">
        <f t="shared" si="1213"/>
        <v>0.2367655133</v>
      </c>
      <c r="GB250" s="193">
        <f t="shared" si="1213"/>
        <v>0.2455791196</v>
      </c>
      <c r="GC250" s="193">
        <f t="shared" si="1213"/>
        <v>0.1966663272</v>
      </c>
      <c r="GD250" s="193">
        <f t="shared" si="1213"/>
        <v>0.1359935526</v>
      </c>
      <c r="GE250" s="193">
        <f t="shared" si="1213"/>
        <v>0.08920634986</v>
      </c>
      <c r="GF250" s="193">
        <f t="shared" si="1213"/>
        <v>0.04385185145</v>
      </c>
      <c r="GG250" s="193">
        <f t="shared" si="1213"/>
        <v>0.01506982496</v>
      </c>
      <c r="GH250" s="193">
        <f t="shared" si="1213"/>
        <v>0.001190372132</v>
      </c>
      <c r="GI250" s="193">
        <f t="shared" si="1213"/>
        <v>0.00002160794712</v>
      </c>
      <c r="GJ250" s="193">
        <f t="shared" si="1213"/>
        <v>0</v>
      </c>
      <c r="GK250" s="193">
        <f t="shared" si="1213"/>
        <v>0</v>
      </c>
      <c r="GL250" s="193">
        <f t="shared" si="1213"/>
        <v>0</v>
      </c>
      <c r="GM250" s="193">
        <f t="shared" si="1213"/>
        <v>0</v>
      </c>
      <c r="GN250" s="193">
        <f t="shared" si="1213"/>
        <v>0</v>
      </c>
      <c r="GO250" s="193">
        <f t="shared" si="1213"/>
        <v>0</v>
      </c>
      <c r="GP250" s="193">
        <f t="shared" si="1213"/>
        <v>0</v>
      </c>
      <c r="GQ250" s="193">
        <f t="shared" si="1213"/>
        <v>0</v>
      </c>
      <c r="GR250" s="193">
        <f t="shared" si="21"/>
        <v>4.777779755</v>
      </c>
      <c r="GS250" s="193">
        <f t="shared" ref="GS250:IN250" si="1214">E250-EV250</f>
        <v>0.1550393463</v>
      </c>
      <c r="GT250" s="193">
        <f t="shared" si="1214"/>
        <v>0.1406170815</v>
      </c>
      <c r="GU250" s="193">
        <f t="shared" si="1214"/>
        <v>0.128999146</v>
      </c>
      <c r="GV250" s="193">
        <f t="shared" si="1214"/>
        <v>0.1189836844</v>
      </c>
      <c r="GW250" s="193">
        <f t="shared" si="1214"/>
        <v>0.1141762628</v>
      </c>
      <c r="GX250" s="193">
        <f t="shared" si="1214"/>
        <v>0.1093688412</v>
      </c>
      <c r="GY250" s="193">
        <f t="shared" si="1214"/>
        <v>0.1061638935</v>
      </c>
      <c r="GZ250" s="193">
        <f t="shared" si="1214"/>
        <v>0.1017570903</v>
      </c>
      <c r="HA250" s="193">
        <f t="shared" si="1214"/>
        <v>0.1037601827</v>
      </c>
      <c r="HB250" s="193">
        <f t="shared" si="1214"/>
        <v>0.1005552349</v>
      </c>
      <c r="HC250" s="193">
        <f t="shared" si="1214"/>
        <v>0.09988280413</v>
      </c>
      <c r="HD250" s="193">
        <f t="shared" si="1214"/>
        <v>0.08904780805</v>
      </c>
      <c r="HE250" s="193">
        <f t="shared" si="1214"/>
        <v>0.06605947225</v>
      </c>
      <c r="HF250" s="193">
        <f t="shared" si="1214"/>
        <v>0.02510202613</v>
      </c>
      <c r="HG250" s="193">
        <f t="shared" si="1214"/>
        <v>0</v>
      </c>
      <c r="HH250" s="193">
        <f t="shared" si="1214"/>
        <v>0</v>
      </c>
      <c r="HI250" s="193">
        <f t="shared" si="1214"/>
        <v>0</v>
      </c>
      <c r="HJ250" s="193">
        <f t="shared" si="1214"/>
        <v>0</v>
      </c>
      <c r="HK250" s="193">
        <f t="shared" si="1214"/>
        <v>0</v>
      </c>
      <c r="HL250" s="193">
        <f t="shared" si="1214"/>
        <v>0</v>
      </c>
      <c r="HM250" s="193">
        <f t="shared" si="1214"/>
        <v>0</v>
      </c>
      <c r="HN250" s="193">
        <f t="shared" si="1214"/>
        <v>0</v>
      </c>
      <c r="HO250" s="193">
        <f t="shared" si="1214"/>
        <v>0</v>
      </c>
      <c r="HP250" s="193">
        <f t="shared" si="1214"/>
        <v>0</v>
      </c>
      <c r="HQ250" s="193">
        <f t="shared" si="1214"/>
        <v>0</v>
      </c>
      <c r="HR250" s="193">
        <f t="shared" si="1214"/>
        <v>0</v>
      </c>
      <c r="HS250" s="193">
        <f t="shared" si="1214"/>
        <v>0</v>
      </c>
      <c r="HT250" s="193">
        <f t="shared" si="1214"/>
        <v>0</v>
      </c>
      <c r="HU250" s="193">
        <f t="shared" si="1214"/>
        <v>0</v>
      </c>
      <c r="HV250" s="193">
        <f t="shared" si="1214"/>
        <v>0</v>
      </c>
      <c r="HW250" s="193">
        <f t="shared" si="1214"/>
        <v>0</v>
      </c>
      <c r="HX250" s="193">
        <f t="shared" si="1214"/>
        <v>0</v>
      </c>
      <c r="HY250" s="193">
        <f t="shared" si="1214"/>
        <v>0</v>
      </c>
      <c r="HZ250" s="193">
        <f t="shared" si="1214"/>
        <v>0.0525183586</v>
      </c>
      <c r="IA250" s="193">
        <f t="shared" si="1214"/>
        <v>0.1320202011</v>
      </c>
      <c r="IB250" s="193">
        <f t="shared" si="1214"/>
        <v>0.1852172993</v>
      </c>
      <c r="IC250" s="193">
        <f t="shared" si="1214"/>
        <v>0.23257489</v>
      </c>
      <c r="ID250" s="193">
        <f t="shared" si="1214"/>
        <v>0.2633600088</v>
      </c>
      <c r="IE250" s="193">
        <f t="shared" si="1214"/>
        <v>0.2696277108</v>
      </c>
      <c r="IF250" s="193">
        <f t="shared" si="1214"/>
        <v>0.2736008043</v>
      </c>
      <c r="IG250" s="193">
        <f t="shared" si="1214"/>
        <v>0.2788304523</v>
      </c>
      <c r="IH250" s="193">
        <f t="shared" si="1214"/>
        <v>0.2772279784</v>
      </c>
      <c r="II250" s="193">
        <f t="shared" si="1214"/>
        <v>0.2732217937</v>
      </c>
      <c r="IJ250" s="193">
        <f t="shared" si="1214"/>
        <v>0.2656100429</v>
      </c>
      <c r="IK250" s="193">
        <f t="shared" si="1214"/>
        <v>0.2431754088</v>
      </c>
      <c r="IL250" s="193">
        <f t="shared" si="1214"/>
        <v>0.2179364454</v>
      </c>
      <c r="IM250" s="193">
        <f t="shared" si="1214"/>
        <v>0.187489442</v>
      </c>
      <c r="IN250" s="193">
        <f t="shared" si="1214"/>
        <v>0.1658560449</v>
      </c>
      <c r="IO250" s="193">
        <f t="shared" si="23"/>
        <v>3.318266881</v>
      </c>
      <c r="IP250" s="193">
        <f t="shared" si="29"/>
        <v>1.812017138</v>
      </c>
      <c r="IQ250" s="193">
        <f t="shared" ref="IQ250:KK250" si="1215">MAX((MIN(CZ250+IP250,$IO$7))-GT250,0)</f>
        <v>1.671400056</v>
      </c>
      <c r="IR250" s="193">
        <f t="shared" si="1215"/>
        <v>1.54240091</v>
      </c>
      <c r="IS250" s="193">
        <f t="shared" si="1215"/>
        <v>1.423417226</v>
      </c>
      <c r="IT250" s="193">
        <f t="shared" si="1215"/>
        <v>1.309240963</v>
      </c>
      <c r="IU250" s="193">
        <f t="shared" si="1215"/>
        <v>1.199872122</v>
      </c>
      <c r="IV250" s="193">
        <f t="shared" si="1215"/>
        <v>1.093708229</v>
      </c>
      <c r="IW250" s="193">
        <f t="shared" si="1215"/>
        <v>0.9919511383</v>
      </c>
      <c r="IX250" s="193">
        <f t="shared" si="1215"/>
        <v>0.8881909557</v>
      </c>
      <c r="IY250" s="193">
        <f t="shared" si="1215"/>
        <v>0.7876357207</v>
      </c>
      <c r="IZ250" s="193">
        <f t="shared" si="1215"/>
        <v>0.6877529166</v>
      </c>
      <c r="JA250" s="193">
        <f t="shared" si="1215"/>
        <v>0.5987051086</v>
      </c>
      <c r="JB250" s="193">
        <f t="shared" si="1215"/>
        <v>0.5326456363</v>
      </c>
      <c r="JC250" s="193">
        <f t="shared" si="1215"/>
        <v>0.5075436102</v>
      </c>
      <c r="JD250" s="193">
        <f t="shared" si="1215"/>
        <v>0.5300819978</v>
      </c>
      <c r="JE250" s="193">
        <f t="shared" si="1215"/>
        <v>0.6116824143</v>
      </c>
      <c r="JF250" s="193">
        <f t="shared" si="1215"/>
        <v>0.7290357372</v>
      </c>
      <c r="JG250" s="193">
        <f t="shared" si="1215"/>
        <v>0.8710962328</v>
      </c>
      <c r="JH250" s="193">
        <f t="shared" si="1215"/>
        <v>0.9901719311</v>
      </c>
      <c r="JI250" s="193">
        <f t="shared" si="1215"/>
        <v>1.153846263</v>
      </c>
      <c r="JJ250" s="193">
        <f t="shared" si="1215"/>
        <v>1.314576208</v>
      </c>
      <c r="JK250" s="193">
        <f t="shared" si="1215"/>
        <v>1.494836982</v>
      </c>
      <c r="JL250" s="193">
        <f t="shared" si="1215"/>
        <v>1.712037534</v>
      </c>
      <c r="JM250" s="193">
        <f t="shared" si="1215"/>
        <v>1.963862427</v>
      </c>
      <c r="JN250" s="193">
        <f t="shared" si="1215"/>
        <v>2.216894771</v>
      </c>
      <c r="JO250" s="193">
        <f t="shared" si="1215"/>
        <v>2.486876585</v>
      </c>
      <c r="JP250" s="193">
        <f t="shared" si="1215"/>
        <v>2.721984913</v>
      </c>
      <c r="JQ250" s="193">
        <f t="shared" si="1215"/>
        <v>2.982393901</v>
      </c>
      <c r="JR250" s="193">
        <f t="shared" si="1215"/>
        <v>3.250785999</v>
      </c>
      <c r="JS250" s="193">
        <f t="shared" si="1215"/>
        <v>3.491882224</v>
      </c>
      <c r="JT250" s="193">
        <f t="shared" si="1215"/>
        <v>3.674807475</v>
      </c>
      <c r="JU250" s="193">
        <f t="shared" si="1215"/>
        <v>3.750084658</v>
      </c>
      <c r="JV250" s="193">
        <f t="shared" si="1215"/>
        <v>3.767886185</v>
      </c>
      <c r="JW250" s="193">
        <f t="shared" si="1215"/>
        <v>3.715367826</v>
      </c>
      <c r="JX250" s="193">
        <f t="shared" si="1215"/>
        <v>3.583347625</v>
      </c>
      <c r="JY250" s="193">
        <f t="shared" si="1215"/>
        <v>3.398130326</v>
      </c>
      <c r="JZ250" s="193">
        <f t="shared" si="1215"/>
        <v>3.165555436</v>
      </c>
      <c r="KA250" s="193">
        <f t="shared" si="1215"/>
        <v>2.902195427</v>
      </c>
      <c r="KB250" s="193">
        <f t="shared" si="1215"/>
        <v>2.632567716</v>
      </c>
      <c r="KC250" s="193">
        <f t="shared" si="1215"/>
        <v>2.358966912</v>
      </c>
      <c r="KD250" s="193">
        <f t="shared" si="1215"/>
        <v>2.08013646</v>
      </c>
      <c r="KE250" s="193">
        <f t="shared" si="1215"/>
        <v>1.802908481</v>
      </c>
      <c r="KF250" s="193">
        <f t="shared" si="1215"/>
        <v>1.529686688</v>
      </c>
      <c r="KG250" s="193">
        <f t="shared" si="1215"/>
        <v>1.264076645</v>
      </c>
      <c r="KH250" s="193">
        <f t="shared" si="1215"/>
        <v>1.020901236</v>
      </c>
      <c r="KI250" s="193">
        <f t="shared" si="1215"/>
        <v>0.8029647904</v>
      </c>
      <c r="KJ250" s="193">
        <f t="shared" si="1215"/>
        <v>0.6154753484</v>
      </c>
      <c r="KK250" s="193">
        <f t="shared" si="1215"/>
        <v>0.4496193035</v>
      </c>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row>
    <row r="251" ht="14.25" customHeight="1">
      <c r="A251" s="1">
        <v>8.0</v>
      </c>
      <c r="B251" s="1">
        <f t="shared" ref="B251:C251" si="1216">B250+1</f>
        <v>241</v>
      </c>
      <c r="C251" s="267">
        <f t="shared" si="1216"/>
        <v>43706</v>
      </c>
      <c r="D251" s="193">
        <f t="shared" si="15"/>
        <v>8.959030753</v>
      </c>
      <c r="E251" s="193">
        <f>(SUMIFS(Profile!$F$2:$F$17521,Profile!$B$2:$B$17521,$B251,Profile!$C$2:$C$17521,E$8))*$C$6</f>
        <v>0.1414183185</v>
      </c>
      <c r="F251" s="193">
        <f>(SUMIFS(Profile!$F$2:$F$17521,Profile!$B$2:$B$17521,$B251,Profile!$C$2:$C$17521,F$8))*$C$6</f>
        <v>0.117781829</v>
      </c>
      <c r="G251" s="193">
        <f>(SUMIFS(Profile!$F$2:$F$17521,Profile!$B$2:$B$17521,$B251,Profile!$C$2:$C$17521,G$8))*$C$6</f>
        <v>0.1093688412</v>
      </c>
      <c r="H251" s="193">
        <f>(SUMIFS(Profile!$F$2:$F$17521,Profile!$B$2:$B$17521,$B251,Profile!$C$2:$C$17521,H$8))*$C$6</f>
        <v>0.1049620381</v>
      </c>
      <c r="I251" s="193">
        <f>(SUMIFS(Profile!$F$2:$F$17521,Profile!$B$2:$B$17521,$B251,Profile!$C$2:$C$17521,I$8))*$C$6</f>
        <v>0.09053977329</v>
      </c>
      <c r="J251" s="193">
        <f>(SUMIFS(Profile!$F$2:$F$17521,Profile!$B$2:$B$17521,$B251,Profile!$C$2:$C$17521,J$8))*$C$6</f>
        <v>0.09094039176</v>
      </c>
      <c r="K251" s="193">
        <f>(SUMIFS(Profile!$F$2:$F$17521,Profile!$B$2:$B$17521,$B251,Profile!$C$2:$C$17521,K$8))*$C$6</f>
        <v>0.08613297017</v>
      </c>
      <c r="L251" s="193">
        <f>(SUMIFS(Profile!$F$2:$F$17521,Profile!$B$2:$B$17521,$B251,Profile!$C$2:$C$17521,L$8))*$C$6</f>
        <v>0.08172616704</v>
      </c>
      <c r="M251" s="193">
        <f>(SUMIFS(Profile!$F$2:$F$17521,Profile!$B$2:$B$17521,$B251,Profile!$C$2:$C$17521,M$8))*$C$6</f>
        <v>0.08853668096</v>
      </c>
      <c r="N251" s="193">
        <f>(SUMIFS(Profile!$F$2:$F$17521,Profile!$B$2:$B$17521,$B251,Profile!$C$2:$C$17521,N$8))*$C$6</f>
        <v>0.08613297017</v>
      </c>
      <c r="O251" s="193">
        <f>(SUMIFS(Profile!$F$2:$F$17521,Profile!$B$2:$B$17521,$B251,Profile!$C$2:$C$17521,O$8))*$C$6</f>
        <v>0.09374472102</v>
      </c>
      <c r="P251" s="193">
        <f>(SUMIFS(Profile!$F$2:$F$17521,Profile!$B$2:$B$17521,$B251,Profile!$C$2:$C$17521,P$8))*$C$6</f>
        <v>0.08613297017</v>
      </c>
      <c r="Q251" s="193">
        <f>(SUMIFS(Profile!$F$2:$F$17521,Profile!$B$2:$B$17521,$B251,Profile!$C$2:$C$17521,Q$8))*$C$6</f>
        <v>0.08012369318</v>
      </c>
      <c r="R251" s="193">
        <f>(SUMIFS(Profile!$F$2:$F$17521,Profile!$B$2:$B$17521,$B251,Profile!$C$2:$C$17521,R$8))*$C$6</f>
        <v>0.09815152414</v>
      </c>
      <c r="S251" s="193">
        <f>(SUMIFS(Profile!$F$2:$F$17521,Profile!$B$2:$B$17521,$B251,Profile!$C$2:$C$17521,S$8))*$C$6</f>
        <v>0.1181824474</v>
      </c>
      <c r="T251" s="193">
        <f>(SUMIFS(Profile!$F$2:$F$17521,Profile!$B$2:$B$17521,$B251,Profile!$C$2:$C$17521,T$8))*$C$6</f>
        <v>0.1550393463</v>
      </c>
      <c r="U251" s="193">
        <f>(SUMIFS(Profile!$F$2:$F$17521,Profile!$B$2:$B$17521,$B251,Profile!$C$2:$C$17521,U$8))*$C$6</f>
        <v>0.1606480048</v>
      </c>
      <c r="V251" s="193">
        <f>(SUMIFS(Profile!$F$2:$F$17521,Profile!$B$2:$B$17521,$B251,Profile!$C$2:$C$17521,V$8))*$C$6</f>
        <v>0.1926974821</v>
      </c>
      <c r="W251" s="193">
        <f>(SUMIFS(Profile!$F$2:$F$17521,Profile!$B$2:$B$17521,$B251,Profile!$C$2:$C$17521,W$8))*$C$6</f>
        <v>0.2083216023</v>
      </c>
      <c r="X251" s="193">
        <f>(SUMIFS(Profile!$F$2:$F$17521,Profile!$B$2:$B$17521,$B251,Profile!$C$2:$C$17521,X$8))*$C$6</f>
        <v>0.2191383008</v>
      </c>
      <c r="Y251" s="193">
        <f>(SUMIFS(Profile!$F$2:$F$17521,Profile!$B$2:$B$17521,$B251,Profile!$C$2:$C$17521,Y$8))*$C$6</f>
        <v>0.2199395378</v>
      </c>
      <c r="Z251" s="193">
        <f>(SUMIFS(Profile!$F$2:$F$17521,Profile!$B$2:$B$17521,$B251,Profile!$C$2:$C$17521,Z$8))*$C$6</f>
        <v>0.2335605656</v>
      </c>
      <c r="AA251" s="193">
        <f>(SUMIFS(Profile!$F$2:$F$17521,Profile!$B$2:$B$17521,$B251,Profile!$C$2:$C$17521,AA$8))*$C$6</f>
        <v>0.2135296423</v>
      </c>
      <c r="AB251" s="193">
        <f>(SUMIFS(Profile!$F$2:$F$17521,Profile!$B$2:$B$17521,$B251,Profile!$C$2:$C$17521,AB$8))*$C$6</f>
        <v>0.2015110883</v>
      </c>
      <c r="AC251" s="193">
        <f>(SUMIFS(Profile!$F$2:$F$17521,Profile!$B$2:$B$17521,$B251,Profile!$C$2:$C$17521,AC$8))*$C$6</f>
        <v>0.2307562363</v>
      </c>
      <c r="AD251" s="193">
        <f>(SUMIFS(Profile!$F$2:$F$17521,Profile!$B$2:$B$17521,$B251,Profile!$C$2:$C$17521,AD$8))*$C$6</f>
        <v>0.2243463409</v>
      </c>
      <c r="AE251" s="193">
        <f>(SUMIFS(Profile!$F$2:$F$17521,Profile!$B$2:$B$17521,$B251,Profile!$C$2:$C$17521,AE$8))*$C$6</f>
        <v>0.2271506702</v>
      </c>
      <c r="AF251" s="193">
        <f>(SUMIFS(Profile!$F$2:$F$17521,Profile!$B$2:$B$17521,$B251,Profile!$C$2:$C$17521,AF$8))*$C$6</f>
        <v>0.2219426301</v>
      </c>
      <c r="AG251" s="193">
        <f>(SUMIFS(Profile!$F$2:$F$17521,Profile!$B$2:$B$17521,$B251,Profile!$C$2:$C$17521,AG$8))*$C$6</f>
        <v>0.2251475778</v>
      </c>
      <c r="AH251" s="193">
        <f>(SUMIFS(Profile!$F$2:$F$17521,Profile!$B$2:$B$17521,$B251,Profile!$C$2:$C$17521,AH$8))*$C$6</f>
        <v>0.2099240761</v>
      </c>
      <c r="AI251" s="193">
        <f>(SUMIFS(Profile!$F$2:$F$17521,Profile!$B$2:$B$17521,$B251,Profile!$C$2:$C$17521,AI$8))*$C$6</f>
        <v>0.2087222207</v>
      </c>
      <c r="AJ251" s="193">
        <f>(SUMIFS(Profile!$F$2:$F$17521,Profile!$B$2:$B$17521,$B251,Profile!$C$2:$C$17521,AJ$8))*$C$6</f>
        <v>0.2179364454</v>
      </c>
      <c r="AK251" s="193">
        <f>(SUMIFS(Profile!$F$2:$F$17521,Profile!$B$2:$B$17521,$B251,Profile!$C$2:$C$17521,AK$8))*$C$6</f>
        <v>0.2179364454</v>
      </c>
      <c r="AL251" s="193">
        <f>(SUMIFS(Profile!$F$2:$F$17521,Profile!$B$2:$B$17521,$B251,Profile!$C$2:$C$17521,AL$8))*$C$6</f>
        <v>0.2395698426</v>
      </c>
      <c r="AM251" s="193">
        <f>(SUMIFS(Profile!$F$2:$F$17521,Profile!$B$2:$B$17521,$B251,Profile!$C$2:$C$17521,AM$8))*$C$6</f>
        <v>0.2648088059</v>
      </c>
      <c r="AN251" s="193">
        <f>(SUMIFS(Profile!$F$2:$F$17521,Profile!$B$2:$B$17521,$B251,Profile!$C$2:$C$17521,AN$8))*$C$6</f>
        <v>0.2652094244</v>
      </c>
      <c r="AO251" s="193">
        <f>(SUMIFS(Profile!$F$2:$F$17521,Profile!$B$2:$B$17521,$B251,Profile!$C$2:$C$17521,AO$8))*$C$6</f>
        <v>0.2752248861</v>
      </c>
      <c r="AP251" s="193">
        <f>(SUMIFS(Profile!$F$2:$F$17521,Profile!$B$2:$B$17521,$B251,Profile!$C$2:$C$17521,AP$8))*$C$6</f>
        <v>0.2916502432</v>
      </c>
      <c r="AQ251" s="193">
        <f>(SUMIFS(Profile!$F$2:$F$17521,Profile!$B$2:$B$17521,$B251,Profile!$C$2:$C$17521,AQ$8))*$C$6</f>
        <v>0.2531908704</v>
      </c>
      <c r="AR251" s="193">
        <f>(SUMIFS(Profile!$F$2:$F$17521,Profile!$B$2:$B$17521,$B251,Profile!$C$2:$C$17521,AR$8))*$C$6</f>
        <v>0.270016846</v>
      </c>
      <c r="AS251" s="193">
        <f>(SUMIFS(Profile!$F$2:$F$17521,Profile!$B$2:$B$17521,$B251,Profile!$C$2:$C$17521,AS$8))*$C$6</f>
        <v>0.2696162275</v>
      </c>
      <c r="AT251" s="193">
        <f>(SUMIFS(Profile!$F$2:$F$17521,Profile!$B$2:$B$17521,$B251,Profile!$C$2:$C$17521,AT$8))*$C$6</f>
        <v>0.2876440585</v>
      </c>
      <c r="AU251" s="193">
        <f>(SUMIFS(Profile!$F$2:$F$17521,Profile!$B$2:$B$17521,$B251,Profile!$C$2:$C$17521,AU$8))*$C$6</f>
        <v>0.2523896335</v>
      </c>
      <c r="AV251" s="193">
        <f>(SUMIFS(Profile!$F$2:$F$17521,Profile!$B$2:$B$17521,$B251,Profile!$C$2:$C$17521,AV$8))*$C$6</f>
        <v>0.2555945812</v>
      </c>
      <c r="AW251" s="193">
        <f>(SUMIFS(Profile!$F$2:$F$17521,Profile!$B$2:$B$17521,$B251,Profile!$C$2:$C$17521,AW$8))*$C$6</f>
        <v>0.2620044767</v>
      </c>
      <c r="AX251" s="193">
        <f>(SUMIFS(Profile!$F$2:$F$17521,Profile!$B$2:$B$17521,$B251,Profile!$C$2:$C$17521,AX$8))*$C$6</f>
        <v>0.2131290239</v>
      </c>
      <c r="AY251" s="193">
        <f>(SUMIFS(Profile!$F$2:$F$17521,Profile!$B$2:$B$17521,$B251,Profile!$C$2:$C$17521,AY$8))*$C$6</f>
        <v>0.164253571</v>
      </c>
      <c r="AZ251" s="193">
        <f>(SUMIFS(Profile!$F$2:$F$17521,Profile!$B$2:$B$17521,$B251,Profile!$C$2:$C$17521,AZ$8))*$C$6</f>
        <v>0.1326047122</v>
      </c>
      <c r="BA251" s="193">
        <f t="shared" si="16"/>
        <v>7.860939011</v>
      </c>
      <c r="BB251" s="193">
        <f>(SUMIFS(Profile!$E$2:$E$17521,Profile!$B$2:$B$17521,$B251,Profile!$C$2:$C$17521,BB$8))*$C$9</f>
        <v>0</v>
      </c>
      <c r="BC251" s="193">
        <f>(SUMIFS(Profile!$E$2:$E$17521,Profile!$B$2:$B$17521,$B251,Profile!$C$2:$C$17521,BC$8))*$C$9</f>
        <v>0</v>
      </c>
      <c r="BD251" s="193">
        <f>(SUMIFS(Profile!$E$2:$E$17521,Profile!$B$2:$B$17521,$B251,Profile!$C$2:$C$17521,BD$8))*$C$9</f>
        <v>0</v>
      </c>
      <c r="BE251" s="193">
        <f>(SUMIFS(Profile!$E$2:$E$17521,Profile!$B$2:$B$17521,$B251,Profile!$C$2:$C$17521,BE$8))*$C$9</f>
        <v>0</v>
      </c>
      <c r="BF251" s="193">
        <f>(SUMIFS(Profile!$E$2:$E$17521,Profile!$B$2:$B$17521,$B251,Profile!$C$2:$C$17521,BF$8))*$C$9</f>
        <v>0</v>
      </c>
      <c r="BG251" s="193">
        <f>(SUMIFS(Profile!$E$2:$E$17521,Profile!$B$2:$B$17521,$B251,Profile!$C$2:$C$17521,BG$8))*$C$9</f>
        <v>0</v>
      </c>
      <c r="BH251" s="193">
        <f>(SUMIFS(Profile!$E$2:$E$17521,Profile!$B$2:$B$17521,$B251,Profile!$C$2:$C$17521,BH$8))*$C$9</f>
        <v>0</v>
      </c>
      <c r="BI251" s="193">
        <f>(SUMIFS(Profile!$E$2:$E$17521,Profile!$B$2:$B$17521,$B251,Profile!$C$2:$C$17521,BI$8))*$C$9</f>
        <v>0</v>
      </c>
      <c r="BJ251" s="193">
        <f>(SUMIFS(Profile!$E$2:$E$17521,Profile!$B$2:$B$17521,$B251,Profile!$C$2:$C$17521,BJ$8))*$C$9</f>
        <v>0</v>
      </c>
      <c r="BK251" s="193">
        <f>(SUMIFS(Profile!$E$2:$E$17521,Profile!$B$2:$B$17521,$B251,Profile!$C$2:$C$17521,BK$8))*$C$9</f>
        <v>0</v>
      </c>
      <c r="BL251" s="193">
        <f>(SUMIFS(Profile!$E$2:$E$17521,Profile!$B$2:$B$17521,$B251,Profile!$C$2:$C$17521,BL$8))*$C$9</f>
        <v>0.0006951097604</v>
      </c>
      <c r="BM251" s="193">
        <f>(SUMIFS(Profile!$E$2:$E$17521,Profile!$B$2:$B$17521,$B251,Profile!$C$2:$C$17521,BM$8))*$C$9</f>
        <v>0.01056336972</v>
      </c>
      <c r="BN251" s="193">
        <f>(SUMIFS(Profile!$E$2:$E$17521,Profile!$B$2:$B$17521,$B251,Profile!$C$2:$C$17521,BN$8))*$C$9</f>
        <v>0.0311436079</v>
      </c>
      <c r="BO251" s="193">
        <f>(SUMIFS(Profile!$E$2:$E$17521,Profile!$B$2:$B$17521,$B251,Profile!$C$2:$C$17521,BO$8))*$C$9</f>
        <v>0.06378245606</v>
      </c>
      <c r="BP251" s="193">
        <f>(SUMIFS(Profile!$E$2:$E$17521,Profile!$B$2:$B$17521,$B251,Profile!$C$2:$C$17521,BP$8))*$C$9</f>
        <v>0.1115694478</v>
      </c>
      <c r="BQ251" s="193">
        <f>(SUMIFS(Profile!$E$2:$E$17521,Profile!$B$2:$B$17521,$B251,Profile!$C$2:$C$17521,BQ$8))*$C$9</f>
        <v>0.1585633957</v>
      </c>
      <c r="BR251" s="193">
        <f>(SUMIFS(Profile!$E$2:$E$17521,Profile!$B$2:$B$17521,$B251,Profile!$C$2:$C$17521,BR$8))*$C$9</f>
        <v>0.1848330865</v>
      </c>
      <c r="BS251" s="193">
        <f>(SUMIFS(Profile!$E$2:$E$17521,Profile!$B$2:$B$17521,$B251,Profile!$C$2:$C$17521,BS$8))*$C$9</f>
        <v>0.2332482157</v>
      </c>
      <c r="BT251" s="193">
        <f>(SUMIFS(Profile!$E$2:$E$17521,Profile!$B$2:$B$17521,$B251,Profile!$C$2:$C$17521,BT$8))*$C$9</f>
        <v>0.2590636719</v>
      </c>
      <c r="BU251" s="193">
        <f>(SUMIFS(Profile!$E$2:$E$17521,Profile!$B$2:$B$17521,$B251,Profile!$C$2:$C$17521,BU$8))*$C$9</f>
        <v>0.3171722745</v>
      </c>
      <c r="BV251" s="193">
        <f>(SUMIFS(Profile!$E$2:$E$17521,Profile!$B$2:$B$17521,$B251,Profile!$C$2:$C$17521,BV$8))*$C$9</f>
        <v>0.3585242527</v>
      </c>
      <c r="BW251" s="193">
        <f>(SUMIFS(Profile!$E$2:$E$17521,Profile!$B$2:$B$17521,$B251,Profile!$C$2:$C$17521,BW$8))*$C$9</f>
        <v>0.3656137235</v>
      </c>
      <c r="BX251" s="193">
        <f>(SUMIFS(Profile!$E$2:$E$17521,Profile!$B$2:$B$17521,$B251,Profile!$C$2:$C$17521,BX$8))*$C$9</f>
        <v>0.4348256858</v>
      </c>
      <c r="BY251" s="193">
        <f>(SUMIFS(Profile!$E$2:$E$17521,Profile!$B$2:$B$17521,$B251,Profile!$C$2:$C$17521,BY$8))*$C$9</f>
        <v>0.5079212718</v>
      </c>
      <c r="BZ251" s="193">
        <f>(SUMIFS(Profile!$E$2:$E$17521,Profile!$B$2:$B$17521,$B251,Profile!$C$2:$C$17521,BZ$8))*$C$9</f>
        <v>0.5774986825</v>
      </c>
      <c r="CA251" s="193">
        <f>(SUMIFS(Profile!$E$2:$E$17521,Profile!$B$2:$B$17521,$B251,Profile!$C$2:$C$17521,CA$8))*$C$9</f>
        <v>0.6098508298</v>
      </c>
      <c r="CB251" s="193">
        <f>(SUMIFS(Profile!$E$2:$E$17521,Profile!$B$2:$B$17521,$B251,Profile!$C$2:$C$17521,CB$8))*$C$9</f>
        <v>0.5931009281</v>
      </c>
      <c r="CC251" s="193">
        <f>(SUMIFS(Profile!$E$2:$E$17521,Profile!$B$2:$B$17521,$B251,Profile!$C$2:$C$17521,CC$8))*$C$9</f>
        <v>0.5870608941</v>
      </c>
      <c r="CD251" s="193">
        <f>(SUMIFS(Profile!$E$2:$E$17521,Profile!$B$2:$B$17521,$B251,Profile!$C$2:$C$17521,CD$8))*$C$9</f>
        <v>0.5331053648</v>
      </c>
      <c r="CE251" s="193">
        <f>(SUMIFS(Profile!$E$2:$E$17521,Profile!$B$2:$B$17521,$B251,Profile!$C$2:$C$17521,CE$8))*$C$9</f>
        <v>0.4626133816</v>
      </c>
      <c r="CF251" s="193">
        <f>(SUMIFS(Profile!$E$2:$E$17521,Profile!$B$2:$B$17521,$B251,Profile!$C$2:$C$17521,CF$8))*$C$9</f>
        <v>0.4096055461</v>
      </c>
      <c r="CG251" s="193">
        <f>(SUMIFS(Profile!$E$2:$E$17521,Profile!$B$2:$B$17521,$B251,Profile!$C$2:$C$17521,CG$8))*$C$9</f>
        <v>0.3089984831</v>
      </c>
      <c r="CH251" s="193">
        <f>(SUMIFS(Profile!$E$2:$E$17521,Profile!$B$2:$B$17521,$B251,Profile!$C$2:$C$17521,CH$8))*$C$9</f>
        <v>0.2658307923</v>
      </c>
      <c r="CI251" s="193">
        <f>(SUMIFS(Profile!$E$2:$E$17521,Profile!$B$2:$B$17521,$B251,Profile!$C$2:$C$17521,CI$8))*$C$9</f>
        <v>0.189233561</v>
      </c>
      <c r="CJ251" s="193">
        <f>(SUMIFS(Profile!$E$2:$E$17521,Profile!$B$2:$B$17521,$B251,Profile!$C$2:$C$17521,CJ$8))*$C$9</f>
        <v>0.1329172595</v>
      </c>
      <c r="CK251" s="193">
        <f>(SUMIFS(Profile!$E$2:$E$17521,Profile!$B$2:$B$17521,$B251,Profile!$C$2:$C$17521,CK$8))*$C$9</f>
        <v>0.08814226716</v>
      </c>
      <c r="CL251" s="193">
        <f>(SUMIFS(Profile!$E$2:$E$17521,Profile!$B$2:$B$17521,$B251,Profile!$C$2:$C$17521,CL$8))*$C$9</f>
        <v>0.04661394777</v>
      </c>
      <c r="CM251" s="193">
        <f>(SUMIFS(Profile!$E$2:$E$17521,Profile!$B$2:$B$17521,$B251,Profile!$C$2:$C$17521,CM$8))*$C$9</f>
        <v>0.01766406575</v>
      </c>
      <c r="CN251" s="193">
        <f>(SUMIFS(Profile!$E$2:$E$17521,Profile!$B$2:$B$17521,$B251,Profile!$C$2:$C$17521,CN$8))*$C$9</f>
        <v>0.001176020585</v>
      </c>
      <c r="CO251" s="193">
        <f>(SUMIFS(Profile!$E$2:$E$17521,Profile!$B$2:$B$17521,$B251,Profile!$C$2:$C$17521,CO$8))*$C$9</f>
        <v>0.000007417653488</v>
      </c>
      <c r="CP251" s="193">
        <f>(SUMIFS(Profile!$E$2:$E$17521,Profile!$B$2:$B$17521,$B251,Profile!$C$2:$C$17521,CP$8))*$C$9</f>
        <v>0</v>
      </c>
      <c r="CQ251" s="193">
        <f>(SUMIFS(Profile!$E$2:$E$17521,Profile!$B$2:$B$17521,$B251,Profile!$C$2:$C$17521,CQ$8))*$C$9</f>
        <v>0</v>
      </c>
      <c r="CR251" s="193">
        <f>(SUMIFS(Profile!$E$2:$E$17521,Profile!$B$2:$B$17521,$B251,Profile!$C$2:$C$17521,CR$8))*$C$9</f>
        <v>0</v>
      </c>
      <c r="CS251" s="193">
        <f>(SUMIFS(Profile!$E$2:$E$17521,Profile!$B$2:$B$17521,$B251,Profile!$C$2:$C$17521,CS$8))*$C$9</f>
        <v>0</v>
      </c>
      <c r="CT251" s="193">
        <f>(SUMIFS(Profile!$E$2:$E$17521,Profile!$B$2:$B$17521,$B251,Profile!$C$2:$C$17521,CT$8))*$C$9</f>
        <v>0</v>
      </c>
      <c r="CU251" s="193">
        <f>(SUMIFS(Profile!$E$2:$E$17521,Profile!$B$2:$B$17521,$B251,Profile!$C$2:$C$17521,CU$8))*$C$9</f>
        <v>0</v>
      </c>
      <c r="CV251" s="193">
        <f>(SUMIFS(Profile!$E$2:$E$17521,Profile!$B$2:$B$17521,$B251,Profile!$C$2:$C$17521,CV$8))*$C$9</f>
        <v>0</v>
      </c>
      <c r="CW251" s="193">
        <f>(SUMIFS(Profile!$E$2:$E$17521,Profile!$B$2:$B$17521,$B251,Profile!$C$2:$C$17521,CW$8))*$C$9</f>
        <v>0</v>
      </c>
      <c r="CX251" s="193">
        <f t="shared" si="17"/>
        <v>3.379182267</v>
      </c>
      <c r="CY251" s="193">
        <f t="shared" ref="CY251:ET251" si="1217">MAX(BB251-E251,0)</f>
        <v>0</v>
      </c>
      <c r="CZ251" s="193">
        <f t="shared" si="1217"/>
        <v>0</v>
      </c>
      <c r="DA251" s="193">
        <f t="shared" si="1217"/>
        <v>0</v>
      </c>
      <c r="DB251" s="193">
        <f t="shared" si="1217"/>
        <v>0</v>
      </c>
      <c r="DC251" s="193">
        <f t="shared" si="1217"/>
        <v>0</v>
      </c>
      <c r="DD251" s="193">
        <f t="shared" si="1217"/>
        <v>0</v>
      </c>
      <c r="DE251" s="193">
        <f t="shared" si="1217"/>
        <v>0</v>
      </c>
      <c r="DF251" s="193">
        <f t="shared" si="1217"/>
        <v>0</v>
      </c>
      <c r="DG251" s="193">
        <f t="shared" si="1217"/>
        <v>0</v>
      </c>
      <c r="DH251" s="193">
        <f t="shared" si="1217"/>
        <v>0</v>
      </c>
      <c r="DI251" s="193">
        <f t="shared" si="1217"/>
        <v>0</v>
      </c>
      <c r="DJ251" s="193">
        <f t="shared" si="1217"/>
        <v>0</v>
      </c>
      <c r="DK251" s="193">
        <f t="shared" si="1217"/>
        <v>0</v>
      </c>
      <c r="DL251" s="193">
        <f t="shared" si="1217"/>
        <v>0</v>
      </c>
      <c r="DM251" s="193">
        <f t="shared" si="1217"/>
        <v>0</v>
      </c>
      <c r="DN251" s="193">
        <f t="shared" si="1217"/>
        <v>0.003524049401</v>
      </c>
      <c r="DO251" s="193">
        <f t="shared" si="1217"/>
        <v>0.02418508168</v>
      </c>
      <c r="DP251" s="193">
        <f t="shared" si="1217"/>
        <v>0.04055073357</v>
      </c>
      <c r="DQ251" s="193">
        <f t="shared" si="1217"/>
        <v>0.05074206967</v>
      </c>
      <c r="DR251" s="193">
        <f t="shared" si="1217"/>
        <v>0.09803397368</v>
      </c>
      <c r="DS251" s="193">
        <f t="shared" si="1217"/>
        <v>0.138584715</v>
      </c>
      <c r="DT251" s="193">
        <f t="shared" si="1217"/>
        <v>0.1320531578</v>
      </c>
      <c r="DU251" s="193">
        <f t="shared" si="1217"/>
        <v>0.2212960434</v>
      </c>
      <c r="DV251" s="193">
        <f t="shared" si="1217"/>
        <v>0.3064101835</v>
      </c>
      <c r="DW251" s="193">
        <f t="shared" si="1217"/>
        <v>0.3467424462</v>
      </c>
      <c r="DX251" s="193">
        <f t="shared" si="1217"/>
        <v>0.3855044889</v>
      </c>
      <c r="DY251" s="193">
        <f t="shared" si="1217"/>
        <v>0.365950258</v>
      </c>
      <c r="DZ251" s="193">
        <f t="shared" si="1217"/>
        <v>0.365118264</v>
      </c>
      <c r="EA251" s="193">
        <f t="shared" si="1217"/>
        <v>0.307957787</v>
      </c>
      <c r="EB251" s="193">
        <f t="shared" si="1217"/>
        <v>0.2526893054</v>
      </c>
      <c r="EC251" s="193">
        <f t="shared" si="1217"/>
        <v>0.2008833254</v>
      </c>
      <c r="ED251" s="193">
        <f t="shared" si="1217"/>
        <v>0.0910620377</v>
      </c>
      <c r="EE251" s="193">
        <f t="shared" si="1217"/>
        <v>0.04789434691</v>
      </c>
      <c r="EF251" s="193">
        <f t="shared" si="1217"/>
        <v>0</v>
      </c>
      <c r="EG251" s="193">
        <f t="shared" si="1217"/>
        <v>0</v>
      </c>
      <c r="EH251" s="193">
        <f t="shared" si="1217"/>
        <v>0</v>
      </c>
      <c r="EI251" s="193">
        <f t="shared" si="1217"/>
        <v>0</v>
      </c>
      <c r="EJ251" s="193">
        <f t="shared" si="1217"/>
        <v>0</v>
      </c>
      <c r="EK251" s="193">
        <f t="shared" si="1217"/>
        <v>0</v>
      </c>
      <c r="EL251" s="193">
        <f t="shared" si="1217"/>
        <v>0</v>
      </c>
      <c r="EM251" s="193">
        <f t="shared" si="1217"/>
        <v>0</v>
      </c>
      <c r="EN251" s="193">
        <f t="shared" si="1217"/>
        <v>0</v>
      </c>
      <c r="EO251" s="193">
        <f t="shared" si="1217"/>
        <v>0</v>
      </c>
      <c r="EP251" s="193">
        <f t="shared" si="1217"/>
        <v>0</v>
      </c>
      <c r="EQ251" s="193">
        <f t="shared" si="1217"/>
        <v>0</v>
      </c>
      <c r="ER251" s="193">
        <f t="shared" si="1217"/>
        <v>0</v>
      </c>
      <c r="ES251" s="193">
        <f t="shared" si="1217"/>
        <v>0</v>
      </c>
      <c r="ET251" s="193">
        <f t="shared" si="1217"/>
        <v>0</v>
      </c>
      <c r="EU251" s="193">
        <f t="shared" si="19"/>
        <v>4.481756744</v>
      </c>
      <c r="EV251" s="193">
        <f t="shared" ref="EV251:GQ251" si="1218">BB251-CY251</f>
        <v>0</v>
      </c>
      <c r="EW251" s="193">
        <f t="shared" si="1218"/>
        <v>0</v>
      </c>
      <c r="EX251" s="193">
        <f t="shared" si="1218"/>
        <v>0</v>
      </c>
      <c r="EY251" s="193">
        <f t="shared" si="1218"/>
        <v>0</v>
      </c>
      <c r="EZ251" s="193">
        <f t="shared" si="1218"/>
        <v>0</v>
      </c>
      <c r="FA251" s="193">
        <f t="shared" si="1218"/>
        <v>0</v>
      </c>
      <c r="FB251" s="193">
        <f t="shared" si="1218"/>
        <v>0</v>
      </c>
      <c r="FC251" s="193">
        <f t="shared" si="1218"/>
        <v>0</v>
      </c>
      <c r="FD251" s="193">
        <f t="shared" si="1218"/>
        <v>0</v>
      </c>
      <c r="FE251" s="193">
        <f t="shared" si="1218"/>
        <v>0</v>
      </c>
      <c r="FF251" s="193">
        <f t="shared" si="1218"/>
        <v>0.0006951097604</v>
      </c>
      <c r="FG251" s="193">
        <f t="shared" si="1218"/>
        <v>0.01056336972</v>
      </c>
      <c r="FH251" s="193">
        <f t="shared" si="1218"/>
        <v>0.0311436079</v>
      </c>
      <c r="FI251" s="193">
        <f t="shared" si="1218"/>
        <v>0.06378245606</v>
      </c>
      <c r="FJ251" s="193">
        <f t="shared" si="1218"/>
        <v>0.1115694478</v>
      </c>
      <c r="FK251" s="193">
        <f t="shared" si="1218"/>
        <v>0.1550393463</v>
      </c>
      <c r="FL251" s="193">
        <f t="shared" si="1218"/>
        <v>0.1606480048</v>
      </c>
      <c r="FM251" s="193">
        <f t="shared" si="1218"/>
        <v>0.1926974821</v>
      </c>
      <c r="FN251" s="193">
        <f t="shared" si="1218"/>
        <v>0.2083216023</v>
      </c>
      <c r="FO251" s="193">
        <f t="shared" si="1218"/>
        <v>0.2191383008</v>
      </c>
      <c r="FP251" s="193">
        <f t="shared" si="1218"/>
        <v>0.2199395378</v>
      </c>
      <c r="FQ251" s="193">
        <f t="shared" si="1218"/>
        <v>0.2335605656</v>
      </c>
      <c r="FR251" s="193">
        <f t="shared" si="1218"/>
        <v>0.2135296423</v>
      </c>
      <c r="FS251" s="193">
        <f t="shared" si="1218"/>
        <v>0.2015110883</v>
      </c>
      <c r="FT251" s="193">
        <f t="shared" si="1218"/>
        <v>0.2307562363</v>
      </c>
      <c r="FU251" s="193">
        <f t="shared" si="1218"/>
        <v>0.2243463409</v>
      </c>
      <c r="FV251" s="193">
        <f t="shared" si="1218"/>
        <v>0.2271506702</v>
      </c>
      <c r="FW251" s="193">
        <f t="shared" si="1218"/>
        <v>0.2219426301</v>
      </c>
      <c r="FX251" s="193">
        <f t="shared" si="1218"/>
        <v>0.2251475778</v>
      </c>
      <c r="FY251" s="193">
        <f t="shared" si="1218"/>
        <v>0.2099240761</v>
      </c>
      <c r="FZ251" s="193">
        <f t="shared" si="1218"/>
        <v>0.2087222207</v>
      </c>
      <c r="GA251" s="193">
        <f t="shared" si="1218"/>
        <v>0.2179364454</v>
      </c>
      <c r="GB251" s="193">
        <f t="shared" si="1218"/>
        <v>0.2179364454</v>
      </c>
      <c r="GC251" s="193">
        <f t="shared" si="1218"/>
        <v>0.189233561</v>
      </c>
      <c r="GD251" s="193">
        <f t="shared" si="1218"/>
        <v>0.1329172595</v>
      </c>
      <c r="GE251" s="193">
        <f t="shared" si="1218"/>
        <v>0.08814226716</v>
      </c>
      <c r="GF251" s="193">
        <f t="shared" si="1218"/>
        <v>0.04661394777</v>
      </c>
      <c r="GG251" s="193">
        <f t="shared" si="1218"/>
        <v>0.01766406575</v>
      </c>
      <c r="GH251" s="193">
        <f t="shared" si="1218"/>
        <v>0.001176020585</v>
      </c>
      <c r="GI251" s="193">
        <f t="shared" si="1218"/>
        <v>0.000007417653488</v>
      </c>
      <c r="GJ251" s="193">
        <f t="shared" si="1218"/>
        <v>0</v>
      </c>
      <c r="GK251" s="193">
        <f t="shared" si="1218"/>
        <v>0</v>
      </c>
      <c r="GL251" s="193">
        <f t="shared" si="1218"/>
        <v>0</v>
      </c>
      <c r="GM251" s="193">
        <f t="shared" si="1218"/>
        <v>0</v>
      </c>
      <c r="GN251" s="193">
        <f t="shared" si="1218"/>
        <v>0</v>
      </c>
      <c r="GO251" s="193">
        <f t="shared" si="1218"/>
        <v>0</v>
      </c>
      <c r="GP251" s="193">
        <f t="shared" si="1218"/>
        <v>0</v>
      </c>
      <c r="GQ251" s="193">
        <f t="shared" si="1218"/>
        <v>0</v>
      </c>
      <c r="GR251" s="193">
        <f t="shared" si="21"/>
        <v>4.477274008</v>
      </c>
      <c r="GS251" s="193">
        <f t="shared" ref="GS251:IN251" si="1219">E251-EV251</f>
        <v>0.1414183185</v>
      </c>
      <c r="GT251" s="193">
        <f t="shared" si="1219"/>
        <v>0.117781829</v>
      </c>
      <c r="GU251" s="193">
        <f t="shared" si="1219"/>
        <v>0.1093688412</v>
      </c>
      <c r="GV251" s="193">
        <f t="shared" si="1219"/>
        <v>0.1049620381</v>
      </c>
      <c r="GW251" s="193">
        <f t="shared" si="1219"/>
        <v>0.09053977329</v>
      </c>
      <c r="GX251" s="193">
        <f t="shared" si="1219"/>
        <v>0.09094039176</v>
      </c>
      <c r="GY251" s="193">
        <f t="shared" si="1219"/>
        <v>0.08613297017</v>
      </c>
      <c r="GZ251" s="193">
        <f t="shared" si="1219"/>
        <v>0.08172616704</v>
      </c>
      <c r="HA251" s="193">
        <f t="shared" si="1219"/>
        <v>0.08853668096</v>
      </c>
      <c r="HB251" s="193">
        <f t="shared" si="1219"/>
        <v>0.08613297017</v>
      </c>
      <c r="HC251" s="193">
        <f t="shared" si="1219"/>
        <v>0.09304961126</v>
      </c>
      <c r="HD251" s="193">
        <f t="shared" si="1219"/>
        <v>0.07556960044</v>
      </c>
      <c r="HE251" s="193">
        <f t="shared" si="1219"/>
        <v>0.04898008528</v>
      </c>
      <c r="HF251" s="193">
        <f t="shared" si="1219"/>
        <v>0.03436906808</v>
      </c>
      <c r="HG251" s="193">
        <f t="shared" si="1219"/>
        <v>0.006612999601</v>
      </c>
      <c r="HH251" s="193">
        <f t="shared" si="1219"/>
        <v>0</v>
      </c>
      <c r="HI251" s="193">
        <f t="shared" si="1219"/>
        <v>0</v>
      </c>
      <c r="HJ251" s="193">
        <f t="shared" si="1219"/>
        <v>0</v>
      </c>
      <c r="HK251" s="193">
        <f t="shared" si="1219"/>
        <v>0</v>
      </c>
      <c r="HL251" s="193">
        <f t="shared" si="1219"/>
        <v>0</v>
      </c>
      <c r="HM251" s="193">
        <f t="shared" si="1219"/>
        <v>0</v>
      </c>
      <c r="HN251" s="193">
        <f t="shared" si="1219"/>
        <v>0</v>
      </c>
      <c r="HO251" s="193">
        <f t="shared" si="1219"/>
        <v>0</v>
      </c>
      <c r="HP251" s="193">
        <f t="shared" si="1219"/>
        <v>0</v>
      </c>
      <c r="HQ251" s="193">
        <f t="shared" si="1219"/>
        <v>0</v>
      </c>
      <c r="HR251" s="193">
        <f t="shared" si="1219"/>
        <v>0</v>
      </c>
      <c r="HS251" s="193">
        <f t="shared" si="1219"/>
        <v>0</v>
      </c>
      <c r="HT251" s="193">
        <f t="shared" si="1219"/>
        <v>0</v>
      </c>
      <c r="HU251" s="193">
        <f t="shared" si="1219"/>
        <v>0</v>
      </c>
      <c r="HV251" s="193">
        <f t="shared" si="1219"/>
        <v>0</v>
      </c>
      <c r="HW251" s="193">
        <f t="shared" si="1219"/>
        <v>0</v>
      </c>
      <c r="HX251" s="193">
        <f t="shared" si="1219"/>
        <v>0</v>
      </c>
      <c r="HY251" s="193">
        <f t="shared" si="1219"/>
        <v>0</v>
      </c>
      <c r="HZ251" s="193">
        <f t="shared" si="1219"/>
        <v>0.05033628155</v>
      </c>
      <c r="IA251" s="193">
        <f t="shared" si="1219"/>
        <v>0.1318915465</v>
      </c>
      <c r="IB251" s="193">
        <f t="shared" si="1219"/>
        <v>0.1770671573</v>
      </c>
      <c r="IC251" s="193">
        <f t="shared" si="1219"/>
        <v>0.2286109383</v>
      </c>
      <c r="ID251" s="193">
        <f t="shared" si="1219"/>
        <v>0.2739861774</v>
      </c>
      <c r="IE251" s="193">
        <f t="shared" si="1219"/>
        <v>0.2520148499</v>
      </c>
      <c r="IF251" s="193">
        <f t="shared" si="1219"/>
        <v>0.2700094284</v>
      </c>
      <c r="IG251" s="193">
        <f t="shared" si="1219"/>
        <v>0.2696162275</v>
      </c>
      <c r="IH251" s="193">
        <f t="shared" si="1219"/>
        <v>0.2876440585</v>
      </c>
      <c r="II251" s="193">
        <f t="shared" si="1219"/>
        <v>0.2523896335</v>
      </c>
      <c r="IJ251" s="193">
        <f t="shared" si="1219"/>
        <v>0.2555945812</v>
      </c>
      <c r="IK251" s="193">
        <f t="shared" si="1219"/>
        <v>0.2620044767</v>
      </c>
      <c r="IL251" s="193">
        <f t="shared" si="1219"/>
        <v>0.2131290239</v>
      </c>
      <c r="IM251" s="193">
        <f t="shared" si="1219"/>
        <v>0.164253571</v>
      </c>
      <c r="IN251" s="193">
        <f t="shared" si="1219"/>
        <v>0.1326047122</v>
      </c>
      <c r="IO251" s="193">
        <f t="shared" si="23"/>
        <v>3.221152664</v>
      </c>
      <c r="IP251" s="193">
        <f t="shared" si="29"/>
        <v>0.3082009851</v>
      </c>
      <c r="IQ251" s="193">
        <f t="shared" ref="IQ251:KK251" si="1220">MAX((MIN(CZ251+IP251,$IO$7))-GT251,0)</f>
        <v>0.1904191561</v>
      </c>
      <c r="IR251" s="193">
        <f t="shared" si="1220"/>
        <v>0.08105031491</v>
      </c>
      <c r="IS251" s="193">
        <f t="shared" si="1220"/>
        <v>0</v>
      </c>
      <c r="IT251" s="193">
        <f t="shared" si="1220"/>
        <v>0</v>
      </c>
      <c r="IU251" s="193">
        <f t="shared" si="1220"/>
        <v>0</v>
      </c>
      <c r="IV251" s="193">
        <f t="shared" si="1220"/>
        <v>0</v>
      </c>
      <c r="IW251" s="193">
        <f t="shared" si="1220"/>
        <v>0</v>
      </c>
      <c r="IX251" s="193">
        <f t="shared" si="1220"/>
        <v>0</v>
      </c>
      <c r="IY251" s="193">
        <f t="shared" si="1220"/>
        <v>0</v>
      </c>
      <c r="IZ251" s="193">
        <f t="shared" si="1220"/>
        <v>0</v>
      </c>
      <c r="JA251" s="193">
        <f t="shared" si="1220"/>
        <v>0</v>
      </c>
      <c r="JB251" s="193">
        <f t="shared" si="1220"/>
        <v>0</v>
      </c>
      <c r="JC251" s="193">
        <f t="shared" si="1220"/>
        <v>0</v>
      </c>
      <c r="JD251" s="193">
        <f t="shared" si="1220"/>
        <v>0</v>
      </c>
      <c r="JE251" s="193">
        <f t="shared" si="1220"/>
        <v>0.003524049401</v>
      </c>
      <c r="JF251" s="193">
        <f t="shared" si="1220"/>
        <v>0.02770913108</v>
      </c>
      <c r="JG251" s="193">
        <f t="shared" si="1220"/>
        <v>0.06825986465</v>
      </c>
      <c r="JH251" s="193">
        <f t="shared" si="1220"/>
        <v>0.1190019343</v>
      </c>
      <c r="JI251" s="193">
        <f t="shared" si="1220"/>
        <v>0.217035908</v>
      </c>
      <c r="JJ251" s="193">
        <f t="shared" si="1220"/>
        <v>0.355620623</v>
      </c>
      <c r="JK251" s="193">
        <f t="shared" si="1220"/>
        <v>0.4876737808</v>
      </c>
      <c r="JL251" s="193">
        <f t="shared" si="1220"/>
        <v>0.7089698243</v>
      </c>
      <c r="JM251" s="193">
        <f t="shared" si="1220"/>
        <v>1.015380008</v>
      </c>
      <c r="JN251" s="193">
        <f t="shared" si="1220"/>
        <v>1.362122454</v>
      </c>
      <c r="JO251" s="193">
        <f t="shared" si="1220"/>
        <v>1.747626943</v>
      </c>
      <c r="JP251" s="193">
        <f t="shared" si="1220"/>
        <v>2.113577201</v>
      </c>
      <c r="JQ251" s="193">
        <f t="shared" si="1220"/>
        <v>2.478695465</v>
      </c>
      <c r="JR251" s="193">
        <f t="shared" si="1220"/>
        <v>2.786653252</v>
      </c>
      <c r="JS251" s="193">
        <f t="shared" si="1220"/>
        <v>3.039342557</v>
      </c>
      <c r="JT251" s="193">
        <f t="shared" si="1220"/>
        <v>3.240225883</v>
      </c>
      <c r="JU251" s="193">
        <f t="shared" si="1220"/>
        <v>3.33128792</v>
      </c>
      <c r="JV251" s="193">
        <f t="shared" si="1220"/>
        <v>3.379182267</v>
      </c>
      <c r="JW251" s="193">
        <f t="shared" si="1220"/>
        <v>3.328845986</v>
      </c>
      <c r="JX251" s="193">
        <f t="shared" si="1220"/>
        <v>3.196954439</v>
      </c>
      <c r="JY251" s="193">
        <f t="shared" si="1220"/>
        <v>3.019887282</v>
      </c>
      <c r="JZ251" s="193">
        <f t="shared" si="1220"/>
        <v>2.791276344</v>
      </c>
      <c r="KA251" s="193">
        <f t="shared" si="1220"/>
        <v>2.517290166</v>
      </c>
      <c r="KB251" s="193">
        <f t="shared" si="1220"/>
        <v>2.265275316</v>
      </c>
      <c r="KC251" s="193">
        <f t="shared" si="1220"/>
        <v>1.995265888</v>
      </c>
      <c r="KD251" s="193">
        <f t="shared" si="1220"/>
        <v>1.72564966</v>
      </c>
      <c r="KE251" s="193">
        <f t="shared" si="1220"/>
        <v>1.438005602</v>
      </c>
      <c r="KF251" s="193">
        <f t="shared" si="1220"/>
        <v>1.185615968</v>
      </c>
      <c r="KG251" s="193">
        <f t="shared" si="1220"/>
        <v>0.9300213872</v>
      </c>
      <c r="KH251" s="193">
        <f t="shared" si="1220"/>
        <v>0.6680169105</v>
      </c>
      <c r="KI251" s="193">
        <f t="shared" si="1220"/>
        <v>0.4548878867</v>
      </c>
      <c r="KJ251" s="193">
        <f t="shared" si="1220"/>
        <v>0.2906343157</v>
      </c>
      <c r="KK251" s="193">
        <f t="shared" si="1220"/>
        <v>0.1580296035</v>
      </c>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row>
    <row r="252" ht="14.25" customHeight="1">
      <c r="A252" s="1">
        <v>8.0</v>
      </c>
      <c r="B252" s="1">
        <f t="shared" ref="B252:C252" si="1221">B251+1</f>
        <v>242</v>
      </c>
      <c r="C252" s="267">
        <f t="shared" si="1221"/>
        <v>43707</v>
      </c>
      <c r="D252" s="193">
        <f t="shared" si="15"/>
        <v>9.3592486</v>
      </c>
      <c r="E252" s="193">
        <f>(SUMIFS(Profile!$F$2:$F$17521,Profile!$B$2:$B$17521,$B252,Profile!$C$2:$C$17521,E$8))*$C$6</f>
        <v>0.1502319247</v>
      </c>
      <c r="F252" s="193">
        <f>(SUMIFS(Profile!$F$2:$F$17521,Profile!$B$2:$B$17521,$B252,Profile!$C$2:$C$17521,F$8))*$C$6</f>
        <v>0.1362102784</v>
      </c>
      <c r="G252" s="193">
        <f>(SUMIFS(Profile!$F$2:$F$17521,Profile!$B$2:$B$17521,$B252,Profile!$C$2:$C$17521,G$8))*$C$6</f>
        <v>0.1221886321</v>
      </c>
      <c r="H252" s="193">
        <f>(SUMIFS(Profile!$F$2:$F$17521,Profile!$B$2:$B$17521,$B252,Profile!$C$2:$C$17521,H$8))*$C$6</f>
        <v>0.1113719335</v>
      </c>
      <c r="I252" s="193">
        <f>(SUMIFS(Profile!$F$2:$F$17521,Profile!$B$2:$B$17521,$B252,Profile!$C$2:$C$17521,I$8))*$C$6</f>
        <v>0.1085676043</v>
      </c>
      <c r="J252" s="193">
        <f>(SUMIFS(Profile!$F$2:$F$17521,Profile!$B$2:$B$17521,$B252,Profile!$C$2:$C$17521,J$8))*$C$6</f>
        <v>0.1049620381</v>
      </c>
      <c r="K252" s="193">
        <f>(SUMIFS(Profile!$F$2:$F$17521,Profile!$B$2:$B$17521,$B252,Profile!$C$2:$C$17521,K$8))*$C$6</f>
        <v>0.1033595642</v>
      </c>
      <c r="L252" s="193">
        <f>(SUMIFS(Profile!$F$2:$F$17521,Profile!$B$2:$B$17521,$B252,Profile!$C$2:$C$17521,L$8))*$C$6</f>
        <v>0.1021577088</v>
      </c>
      <c r="M252" s="193">
        <f>(SUMIFS(Profile!$F$2:$F$17521,Profile!$B$2:$B$17521,$B252,Profile!$C$2:$C$17521,M$8))*$C$6</f>
        <v>0.1005552349</v>
      </c>
      <c r="N252" s="193">
        <f>(SUMIFS(Profile!$F$2:$F$17521,Profile!$B$2:$B$17521,$B252,Profile!$C$2:$C$17521,N$8))*$C$6</f>
        <v>0.1009558534</v>
      </c>
      <c r="O252" s="193">
        <f>(SUMIFS(Profile!$F$2:$F$17521,Profile!$B$2:$B$17521,$B252,Profile!$C$2:$C$17521,O$8))*$C$6</f>
        <v>0.1077663673</v>
      </c>
      <c r="P252" s="193">
        <f>(SUMIFS(Profile!$F$2:$F$17521,Profile!$B$2:$B$17521,$B252,Profile!$C$2:$C$17521,P$8))*$C$6</f>
        <v>0.1125737889</v>
      </c>
      <c r="Q252" s="193">
        <f>(SUMIFS(Profile!$F$2:$F$17521,Profile!$B$2:$B$17521,$B252,Profile!$C$2:$C$17521,Q$8))*$C$6</f>
        <v>0.1269960537</v>
      </c>
      <c r="R252" s="193">
        <f>(SUMIFS(Profile!$F$2:$F$17521,Profile!$B$2:$B$17521,$B252,Profile!$C$2:$C$17521,R$8))*$C$6</f>
        <v>0.1458251216</v>
      </c>
      <c r="S252" s="193">
        <f>(SUMIFS(Profile!$F$2:$F$17521,Profile!$B$2:$B$17521,$B252,Profile!$C$2:$C$17521,S$8))*$C$6</f>
        <v>0.1618498602</v>
      </c>
      <c r="T252" s="193">
        <f>(SUMIFS(Profile!$F$2:$F$17521,Profile!$B$2:$B$17521,$B252,Profile!$C$2:$C$17521,T$8))*$C$6</f>
        <v>0.1930981006</v>
      </c>
      <c r="U252" s="193">
        <f>(SUMIFS(Profile!$F$2:$F$17521,Profile!$B$2:$B$17521,$B252,Profile!$C$2:$C$17521,U$8))*$C$6</f>
        <v>0.1922968636</v>
      </c>
      <c r="V252" s="193">
        <f>(SUMIFS(Profile!$F$2:$F$17521,Profile!$B$2:$B$17521,$B252,Profile!$C$2:$C$17521,V$8))*$C$6</f>
        <v>0.2159333531</v>
      </c>
      <c r="W252" s="193">
        <f>(SUMIFS(Profile!$F$2:$F$17521,Profile!$B$2:$B$17521,$B252,Profile!$C$2:$C$17521,W$8))*$C$6</f>
        <v>0.2143308792</v>
      </c>
      <c r="X252" s="193">
        <f>(SUMIFS(Profile!$F$2:$F$17521,Profile!$B$2:$B$17521,$B252,Profile!$C$2:$C$17521,X$8))*$C$6</f>
        <v>0.217535827</v>
      </c>
      <c r="Y252" s="193">
        <f>(SUMIFS(Profile!$F$2:$F$17521,Profile!$B$2:$B$17521,$B252,Profile!$C$2:$C$17521,Y$8))*$C$6</f>
        <v>0.21673459</v>
      </c>
      <c r="Z252" s="193">
        <f>(SUMIFS(Profile!$F$2:$F$17521,Profile!$B$2:$B$17521,$B252,Profile!$C$2:$C$17521,Z$8))*$C$6</f>
        <v>0.2147314977</v>
      </c>
      <c r="AA252" s="193">
        <f>(SUMIFS(Profile!$F$2:$F$17521,Profile!$B$2:$B$17521,$B252,Profile!$C$2:$C$17521,AA$8))*$C$6</f>
        <v>0.2139302608</v>
      </c>
      <c r="AB252" s="193">
        <f>(SUMIFS(Profile!$F$2:$F$17521,Profile!$B$2:$B$17521,$B252,Profile!$C$2:$C$17521,AB$8))*$C$6</f>
        <v>0.2095234577</v>
      </c>
      <c r="AC252" s="193">
        <f>(SUMIFS(Profile!$F$2:$F$17521,Profile!$B$2:$B$17521,$B252,Profile!$C$2:$C$17521,AC$8))*$C$6</f>
        <v>0.2075203653</v>
      </c>
      <c r="AD252" s="193">
        <f>(SUMIFS(Profile!$F$2:$F$17521,Profile!$B$2:$B$17521,$B252,Profile!$C$2:$C$17521,AD$8))*$C$6</f>
        <v>0.1983061406</v>
      </c>
      <c r="AE252" s="193">
        <f>(SUMIFS(Profile!$F$2:$F$17521,Profile!$B$2:$B$17521,$B252,Profile!$C$2:$C$17521,AE$8))*$C$6</f>
        <v>0.2039147991</v>
      </c>
      <c r="AF252" s="193">
        <f>(SUMIFS(Profile!$F$2:$F$17521,Profile!$B$2:$B$17521,$B252,Profile!$C$2:$C$17521,AF$8))*$C$6</f>
        <v>0.2039147991</v>
      </c>
      <c r="AG252" s="193">
        <f>(SUMIFS(Profile!$F$2:$F$17521,Profile!$B$2:$B$17521,$B252,Profile!$C$2:$C$17521,AG$8))*$C$6</f>
        <v>0.1955018114</v>
      </c>
      <c r="AH252" s="193">
        <f>(SUMIFS(Profile!$F$2:$F$17521,Profile!$B$2:$B$17521,$B252,Profile!$C$2:$C$17521,AH$8))*$C$6</f>
        <v>0.1886912974</v>
      </c>
      <c r="AI252" s="193">
        <f>(SUMIFS(Profile!$F$2:$F$17521,Profile!$B$2:$B$17521,$B252,Profile!$C$2:$C$17521,AI$8))*$C$6</f>
        <v>0.1862875866</v>
      </c>
      <c r="AJ252" s="193">
        <f>(SUMIFS(Profile!$F$2:$F$17521,Profile!$B$2:$B$17521,$B252,Profile!$C$2:$C$17521,AJ$8))*$C$6</f>
        <v>0.1983061406</v>
      </c>
      <c r="AK252" s="193">
        <f>(SUMIFS(Profile!$F$2:$F$17521,Profile!$B$2:$B$17521,$B252,Profile!$C$2:$C$17521,AK$8))*$C$6</f>
        <v>0.217535827</v>
      </c>
      <c r="AL252" s="193">
        <f>(SUMIFS(Profile!$F$2:$F$17521,Profile!$B$2:$B$17521,$B252,Profile!$C$2:$C$17521,AL$8))*$C$6</f>
        <v>0.240771698</v>
      </c>
      <c r="AM252" s="193">
        <f>(SUMIFS(Profile!$F$2:$F$17521,Profile!$B$2:$B$17521,$B252,Profile!$C$2:$C$17521,AM$8))*$C$6</f>
        <v>0.2724205568</v>
      </c>
      <c r="AN252" s="193">
        <f>(SUMIFS(Profile!$F$2:$F$17521,Profile!$B$2:$B$17521,$B252,Profile!$C$2:$C$17521,AN$8))*$C$6</f>
        <v>0.2752248861</v>
      </c>
      <c r="AO252" s="193">
        <f>(SUMIFS(Profile!$F$2:$F$17521,Profile!$B$2:$B$17521,$B252,Profile!$C$2:$C$17521,AO$8))*$C$6</f>
        <v>0.2816347815</v>
      </c>
      <c r="AP252" s="193">
        <f>(SUMIFS(Profile!$F$2:$F$17521,Profile!$B$2:$B$17521,$B252,Profile!$C$2:$C$17521,AP$8))*$C$6</f>
        <v>0.2840384923</v>
      </c>
      <c r="AQ252" s="193">
        <f>(SUMIFS(Profile!$F$2:$F$17521,Profile!$B$2:$B$17521,$B252,Profile!$C$2:$C$17521,AQ$8))*$C$6</f>
        <v>0.2912496247</v>
      </c>
      <c r="AR252" s="193">
        <f>(SUMIFS(Profile!$F$2:$F$17521,Profile!$B$2:$B$17521,$B252,Profile!$C$2:$C$17521,AR$8))*$C$6</f>
        <v>0.2660106613</v>
      </c>
      <c r="AS252" s="193">
        <f>(SUMIFS(Profile!$F$2:$F$17521,Profile!$B$2:$B$17521,$B252,Profile!$C$2:$C$17521,AS$8))*$C$6</f>
        <v>0.2852403477</v>
      </c>
      <c r="AT252" s="193">
        <f>(SUMIFS(Profile!$F$2:$F$17521,Profile!$B$2:$B$17521,$B252,Profile!$C$2:$C$17521,AT$8))*$C$6</f>
        <v>0.2860415846</v>
      </c>
      <c r="AU252" s="193">
        <f>(SUMIFS(Profile!$F$2:$F$17521,Profile!$B$2:$B$17521,$B252,Profile!$C$2:$C$17521,AU$8))*$C$6</f>
        <v>0.2772279784</v>
      </c>
      <c r="AV252" s="193">
        <f>(SUMIFS(Profile!$F$2:$F$17521,Profile!$B$2:$B$17521,$B252,Profile!$C$2:$C$17521,AV$8))*$C$6</f>
        <v>0.2672125167</v>
      </c>
      <c r="AW252" s="193">
        <f>(SUMIFS(Profile!$F$2:$F$17521,Profile!$B$2:$B$17521,$B252,Profile!$C$2:$C$17521,AW$8))*$C$6</f>
        <v>0.2596007659</v>
      </c>
      <c r="AX252" s="193">
        <f>(SUMIFS(Profile!$F$2:$F$17521,Profile!$B$2:$B$17521,$B252,Profile!$C$2:$C$17521,AX$8))*$C$6</f>
        <v>0.2271506702</v>
      </c>
      <c r="AY252" s="193">
        <f>(SUMIFS(Profile!$F$2:$F$17521,Profile!$B$2:$B$17521,$B252,Profile!$C$2:$C$17521,AY$8))*$C$6</f>
        <v>0.1918962452</v>
      </c>
      <c r="AZ252" s="193">
        <f>(SUMIFS(Profile!$F$2:$F$17521,Profile!$B$2:$B$17521,$B252,Profile!$C$2:$C$17521,AZ$8))*$C$6</f>
        <v>0.1698622295</v>
      </c>
      <c r="BA252" s="193">
        <f t="shared" si="16"/>
        <v>10.21804362</v>
      </c>
      <c r="BB252" s="193">
        <f>(SUMIFS(Profile!$E$2:$E$17521,Profile!$B$2:$B$17521,$B252,Profile!$C$2:$C$17521,BB$8))*$C$9</f>
        <v>0</v>
      </c>
      <c r="BC252" s="193">
        <f>(SUMIFS(Profile!$E$2:$E$17521,Profile!$B$2:$B$17521,$B252,Profile!$C$2:$C$17521,BC$8))*$C$9</f>
        <v>0</v>
      </c>
      <c r="BD252" s="193">
        <f>(SUMIFS(Profile!$E$2:$E$17521,Profile!$B$2:$B$17521,$B252,Profile!$C$2:$C$17521,BD$8))*$C$9</f>
        <v>0</v>
      </c>
      <c r="BE252" s="193">
        <f>(SUMIFS(Profile!$E$2:$E$17521,Profile!$B$2:$B$17521,$B252,Profile!$C$2:$C$17521,BE$8))*$C$9</f>
        <v>0</v>
      </c>
      <c r="BF252" s="193">
        <f>(SUMIFS(Profile!$E$2:$E$17521,Profile!$B$2:$B$17521,$B252,Profile!$C$2:$C$17521,BF$8))*$C$9</f>
        <v>0</v>
      </c>
      <c r="BG252" s="193">
        <f>(SUMIFS(Profile!$E$2:$E$17521,Profile!$B$2:$B$17521,$B252,Profile!$C$2:$C$17521,BG$8))*$C$9</f>
        <v>0</v>
      </c>
      <c r="BH252" s="193">
        <f>(SUMIFS(Profile!$E$2:$E$17521,Profile!$B$2:$B$17521,$B252,Profile!$C$2:$C$17521,BH$8))*$C$9</f>
        <v>0</v>
      </c>
      <c r="BI252" s="193">
        <f>(SUMIFS(Profile!$E$2:$E$17521,Profile!$B$2:$B$17521,$B252,Profile!$C$2:$C$17521,BI$8))*$C$9</f>
        <v>0</v>
      </c>
      <c r="BJ252" s="193">
        <f>(SUMIFS(Profile!$E$2:$E$17521,Profile!$B$2:$B$17521,$B252,Profile!$C$2:$C$17521,BJ$8))*$C$9</f>
        <v>0</v>
      </c>
      <c r="BK252" s="193">
        <f>(SUMIFS(Profile!$E$2:$E$17521,Profile!$B$2:$B$17521,$B252,Profile!$C$2:$C$17521,BK$8))*$C$9</f>
        <v>0</v>
      </c>
      <c r="BL252" s="193">
        <f>(SUMIFS(Profile!$E$2:$E$17521,Profile!$B$2:$B$17521,$B252,Profile!$C$2:$C$17521,BL$8))*$C$9</f>
        <v>0.001453411317</v>
      </c>
      <c r="BM252" s="193">
        <f>(SUMIFS(Profile!$E$2:$E$17521,Profile!$B$2:$B$17521,$B252,Profile!$C$2:$C$17521,BM$8))*$C$9</f>
        <v>0.01363834056</v>
      </c>
      <c r="BN252" s="193">
        <f>(SUMIFS(Profile!$E$2:$E$17521,Profile!$B$2:$B$17521,$B252,Profile!$C$2:$C$17521,BN$8))*$C$9</f>
        <v>0.04565593752</v>
      </c>
      <c r="BO252" s="193">
        <f>(SUMIFS(Profile!$E$2:$E$17521,Profile!$B$2:$B$17521,$B252,Profile!$C$2:$C$17521,BO$8))*$C$9</f>
        <v>0.09678764876</v>
      </c>
      <c r="BP252" s="193">
        <f>(SUMIFS(Profile!$E$2:$E$17521,Profile!$B$2:$B$17521,$B252,Profile!$C$2:$C$17521,BP$8))*$C$9</f>
        <v>0.1689664887</v>
      </c>
      <c r="BQ252" s="193">
        <f>(SUMIFS(Profile!$E$2:$E$17521,Profile!$B$2:$B$17521,$B252,Profile!$C$2:$C$17521,BQ$8))*$C$9</f>
        <v>0.245654991</v>
      </c>
      <c r="BR252" s="193">
        <f>(SUMIFS(Profile!$E$2:$E$17521,Profile!$B$2:$B$17521,$B252,Profile!$C$2:$C$17521,BR$8))*$C$9</f>
        <v>0.3009673785</v>
      </c>
      <c r="BS252" s="193">
        <f>(SUMIFS(Profile!$E$2:$E$17521,Profile!$B$2:$B$17521,$B252,Profile!$C$2:$C$17521,BS$8))*$C$9</f>
        <v>0.3800310925</v>
      </c>
      <c r="BT252" s="193">
        <f>(SUMIFS(Profile!$E$2:$E$17521,Profile!$B$2:$B$17521,$B252,Profile!$C$2:$C$17521,BT$8))*$C$9</f>
        <v>0.4168233633</v>
      </c>
      <c r="BU252" s="193">
        <f>(SUMIFS(Profile!$E$2:$E$17521,Profile!$B$2:$B$17521,$B252,Profile!$C$2:$C$17521,BU$8))*$C$9</f>
        <v>0.4607112551</v>
      </c>
      <c r="BV252" s="193">
        <f>(SUMIFS(Profile!$E$2:$E$17521,Profile!$B$2:$B$17521,$B252,Profile!$C$2:$C$17521,BV$8))*$C$9</f>
        <v>0.5215620819</v>
      </c>
      <c r="BW252" s="193">
        <f>(SUMIFS(Profile!$E$2:$E$17521,Profile!$B$2:$B$17521,$B252,Profile!$C$2:$C$17521,BW$8))*$C$9</f>
        <v>0.5493540977</v>
      </c>
      <c r="BX252" s="193">
        <f>(SUMIFS(Profile!$E$2:$E$17521,Profile!$B$2:$B$17521,$B252,Profile!$C$2:$C$17521,BX$8))*$C$9</f>
        <v>0.634187698</v>
      </c>
      <c r="BY252" s="193">
        <f>(SUMIFS(Profile!$E$2:$E$17521,Profile!$B$2:$B$17521,$B252,Profile!$C$2:$C$17521,BY$8))*$C$9</f>
        <v>0.6873455329</v>
      </c>
      <c r="BZ252" s="193">
        <f>(SUMIFS(Profile!$E$2:$E$17521,Profile!$B$2:$B$17521,$B252,Profile!$C$2:$C$17521,BZ$8))*$C$9</f>
        <v>0.7036196711</v>
      </c>
      <c r="CA252" s="193">
        <f>(SUMIFS(Profile!$E$2:$E$17521,Profile!$B$2:$B$17521,$B252,Profile!$C$2:$C$17521,CA$8))*$C$9</f>
        <v>0.7176187941</v>
      </c>
      <c r="CB252" s="193">
        <f>(SUMIFS(Profile!$E$2:$E$17521,Profile!$B$2:$B$17521,$B252,Profile!$C$2:$C$17521,CB$8))*$C$9</f>
        <v>0.7015761995</v>
      </c>
      <c r="CC252" s="193">
        <f>(SUMIFS(Profile!$E$2:$E$17521,Profile!$B$2:$B$17521,$B252,Profile!$C$2:$C$17521,CC$8))*$C$9</f>
        <v>0.6599996711</v>
      </c>
      <c r="CD252" s="193">
        <f>(SUMIFS(Profile!$E$2:$E$17521,Profile!$B$2:$B$17521,$B252,Profile!$C$2:$C$17521,CD$8))*$C$9</f>
        <v>0.5688833684</v>
      </c>
      <c r="CE252" s="193">
        <f>(SUMIFS(Profile!$E$2:$E$17521,Profile!$B$2:$B$17521,$B252,Profile!$C$2:$C$17521,CE$8))*$C$9</f>
        <v>0.5503085933</v>
      </c>
      <c r="CF252" s="193">
        <f>(SUMIFS(Profile!$E$2:$E$17521,Profile!$B$2:$B$17521,$B252,Profile!$C$2:$C$17521,CF$8))*$C$9</f>
        <v>0.4872441822</v>
      </c>
      <c r="CG252" s="193">
        <f>(SUMIFS(Profile!$E$2:$E$17521,Profile!$B$2:$B$17521,$B252,Profile!$C$2:$C$17521,CG$8))*$C$9</f>
        <v>0.3977784154</v>
      </c>
      <c r="CH252" s="193">
        <f>(SUMIFS(Profile!$E$2:$E$17521,Profile!$B$2:$B$17521,$B252,Profile!$C$2:$C$17521,CH$8))*$C$9</f>
        <v>0.3337376057</v>
      </c>
      <c r="CI252" s="193">
        <f>(SUMIFS(Profile!$E$2:$E$17521,Profile!$B$2:$B$17521,$B252,Profile!$C$2:$C$17521,CI$8))*$C$9</f>
        <v>0.2326546631</v>
      </c>
      <c r="CJ252" s="193">
        <f>(SUMIFS(Profile!$E$2:$E$17521,Profile!$B$2:$B$17521,$B252,Profile!$C$2:$C$17521,CJ$8))*$C$9</f>
        <v>0.1659110862</v>
      </c>
      <c r="CK252" s="193">
        <f>(SUMIFS(Profile!$E$2:$E$17521,Profile!$B$2:$B$17521,$B252,Profile!$C$2:$C$17521,CK$8))*$C$9</f>
        <v>0.1052838742</v>
      </c>
      <c r="CL252" s="193">
        <f>(SUMIFS(Profile!$E$2:$E$17521,Profile!$B$2:$B$17521,$B252,Profile!$C$2:$C$17521,CL$8))*$C$9</f>
        <v>0.05074223798</v>
      </c>
      <c r="CM252" s="193">
        <f>(SUMIFS(Profile!$E$2:$E$17521,Profile!$B$2:$B$17521,$B252,Profile!$C$2:$C$17521,CM$8))*$C$9</f>
        <v>0.01817866933</v>
      </c>
      <c r="CN252" s="193">
        <f>(SUMIFS(Profile!$E$2:$E$17521,Profile!$B$2:$B$17521,$B252,Profile!$C$2:$C$17521,CN$8))*$C$9</f>
        <v>0.001367267042</v>
      </c>
      <c r="CO252" s="193">
        <f>(SUMIFS(Profile!$E$2:$E$17521,Profile!$B$2:$B$17521,$B252,Profile!$C$2:$C$17521,CO$8))*$C$9</f>
        <v>0</v>
      </c>
      <c r="CP252" s="193">
        <f>(SUMIFS(Profile!$E$2:$E$17521,Profile!$B$2:$B$17521,$B252,Profile!$C$2:$C$17521,CP$8))*$C$9</f>
        <v>0</v>
      </c>
      <c r="CQ252" s="193">
        <f>(SUMIFS(Profile!$E$2:$E$17521,Profile!$B$2:$B$17521,$B252,Profile!$C$2:$C$17521,CQ$8))*$C$9</f>
        <v>0</v>
      </c>
      <c r="CR252" s="193">
        <f>(SUMIFS(Profile!$E$2:$E$17521,Profile!$B$2:$B$17521,$B252,Profile!$C$2:$C$17521,CR$8))*$C$9</f>
        <v>0</v>
      </c>
      <c r="CS252" s="193">
        <f>(SUMIFS(Profile!$E$2:$E$17521,Profile!$B$2:$B$17521,$B252,Profile!$C$2:$C$17521,CS$8))*$C$9</f>
        <v>0</v>
      </c>
      <c r="CT252" s="193">
        <f>(SUMIFS(Profile!$E$2:$E$17521,Profile!$B$2:$B$17521,$B252,Profile!$C$2:$C$17521,CT$8))*$C$9</f>
        <v>0</v>
      </c>
      <c r="CU252" s="193">
        <f>(SUMIFS(Profile!$E$2:$E$17521,Profile!$B$2:$B$17521,$B252,Profile!$C$2:$C$17521,CU$8))*$C$9</f>
        <v>0</v>
      </c>
      <c r="CV252" s="193">
        <f>(SUMIFS(Profile!$E$2:$E$17521,Profile!$B$2:$B$17521,$B252,Profile!$C$2:$C$17521,CV$8))*$C$9</f>
        <v>0</v>
      </c>
      <c r="CW252" s="193">
        <f>(SUMIFS(Profile!$E$2:$E$17521,Profile!$B$2:$B$17521,$B252,Profile!$C$2:$C$17521,CW$8))*$C$9</f>
        <v>0</v>
      </c>
      <c r="CX252" s="193">
        <f t="shared" si="17"/>
        <v>5.636427023</v>
      </c>
      <c r="CY252" s="193">
        <f t="shared" ref="CY252:ET252" si="1222">MAX(BB252-E252,0)</f>
        <v>0</v>
      </c>
      <c r="CZ252" s="193">
        <f t="shared" si="1222"/>
        <v>0</v>
      </c>
      <c r="DA252" s="193">
        <f t="shared" si="1222"/>
        <v>0</v>
      </c>
      <c r="DB252" s="193">
        <f t="shared" si="1222"/>
        <v>0</v>
      </c>
      <c r="DC252" s="193">
        <f t="shared" si="1222"/>
        <v>0</v>
      </c>
      <c r="DD252" s="193">
        <f t="shared" si="1222"/>
        <v>0</v>
      </c>
      <c r="DE252" s="193">
        <f t="shared" si="1222"/>
        <v>0</v>
      </c>
      <c r="DF252" s="193">
        <f t="shared" si="1222"/>
        <v>0</v>
      </c>
      <c r="DG252" s="193">
        <f t="shared" si="1222"/>
        <v>0</v>
      </c>
      <c r="DH252" s="193">
        <f t="shared" si="1222"/>
        <v>0</v>
      </c>
      <c r="DI252" s="193">
        <f t="shared" si="1222"/>
        <v>0</v>
      </c>
      <c r="DJ252" s="193">
        <f t="shared" si="1222"/>
        <v>0</v>
      </c>
      <c r="DK252" s="193">
        <f t="shared" si="1222"/>
        <v>0</v>
      </c>
      <c r="DL252" s="193">
        <f t="shared" si="1222"/>
        <v>0</v>
      </c>
      <c r="DM252" s="193">
        <f t="shared" si="1222"/>
        <v>0.007116628434</v>
      </c>
      <c r="DN252" s="193">
        <f t="shared" si="1222"/>
        <v>0.05255689041</v>
      </c>
      <c r="DO252" s="193">
        <f t="shared" si="1222"/>
        <v>0.1086705149</v>
      </c>
      <c r="DP252" s="193">
        <f t="shared" si="1222"/>
        <v>0.1640977394</v>
      </c>
      <c r="DQ252" s="193">
        <f t="shared" si="1222"/>
        <v>0.2024924841</v>
      </c>
      <c r="DR252" s="193">
        <f t="shared" si="1222"/>
        <v>0.2431754281</v>
      </c>
      <c r="DS252" s="193">
        <f t="shared" si="1222"/>
        <v>0.3048274919</v>
      </c>
      <c r="DT252" s="193">
        <f t="shared" si="1222"/>
        <v>0.3346226</v>
      </c>
      <c r="DU252" s="193">
        <f t="shared" si="1222"/>
        <v>0.4202574372</v>
      </c>
      <c r="DV252" s="193">
        <f t="shared" si="1222"/>
        <v>0.4778220752</v>
      </c>
      <c r="DW252" s="193">
        <f t="shared" si="1222"/>
        <v>0.4960993058</v>
      </c>
      <c r="DX252" s="193">
        <f t="shared" si="1222"/>
        <v>0.5193126535</v>
      </c>
      <c r="DY252" s="193">
        <f t="shared" si="1222"/>
        <v>0.4976614003</v>
      </c>
      <c r="DZ252" s="193">
        <f t="shared" si="1222"/>
        <v>0.456084872</v>
      </c>
      <c r="EA252" s="193">
        <f t="shared" si="1222"/>
        <v>0.373381557</v>
      </c>
      <c r="EB252" s="193">
        <f t="shared" si="1222"/>
        <v>0.3616172959</v>
      </c>
      <c r="EC252" s="193">
        <f t="shared" si="1222"/>
        <v>0.3009565956</v>
      </c>
      <c r="ED252" s="193">
        <f t="shared" si="1222"/>
        <v>0.1994722748</v>
      </c>
      <c r="EE252" s="193">
        <f t="shared" si="1222"/>
        <v>0.1162017787</v>
      </c>
      <c r="EF252" s="193">
        <f t="shared" si="1222"/>
        <v>0</v>
      </c>
      <c r="EG252" s="193">
        <f t="shared" si="1222"/>
        <v>0</v>
      </c>
      <c r="EH252" s="193">
        <f t="shared" si="1222"/>
        <v>0</v>
      </c>
      <c r="EI252" s="193">
        <f t="shared" si="1222"/>
        <v>0</v>
      </c>
      <c r="EJ252" s="193">
        <f t="shared" si="1222"/>
        <v>0</v>
      </c>
      <c r="EK252" s="193">
        <f t="shared" si="1222"/>
        <v>0</v>
      </c>
      <c r="EL252" s="193">
        <f t="shared" si="1222"/>
        <v>0</v>
      </c>
      <c r="EM252" s="193">
        <f t="shared" si="1222"/>
        <v>0</v>
      </c>
      <c r="EN252" s="193">
        <f t="shared" si="1222"/>
        <v>0</v>
      </c>
      <c r="EO252" s="193">
        <f t="shared" si="1222"/>
        <v>0</v>
      </c>
      <c r="EP252" s="193">
        <f t="shared" si="1222"/>
        <v>0</v>
      </c>
      <c r="EQ252" s="193">
        <f t="shared" si="1222"/>
        <v>0</v>
      </c>
      <c r="ER252" s="193">
        <f t="shared" si="1222"/>
        <v>0</v>
      </c>
      <c r="ES252" s="193">
        <f t="shared" si="1222"/>
        <v>0</v>
      </c>
      <c r="ET252" s="193">
        <f t="shared" si="1222"/>
        <v>0</v>
      </c>
      <c r="EU252" s="193">
        <f t="shared" si="19"/>
        <v>4.581616593</v>
      </c>
      <c r="EV252" s="193">
        <f t="shared" ref="EV252:GQ252" si="1223">BB252-CY252</f>
        <v>0</v>
      </c>
      <c r="EW252" s="193">
        <f t="shared" si="1223"/>
        <v>0</v>
      </c>
      <c r="EX252" s="193">
        <f t="shared" si="1223"/>
        <v>0</v>
      </c>
      <c r="EY252" s="193">
        <f t="shared" si="1223"/>
        <v>0</v>
      </c>
      <c r="EZ252" s="193">
        <f t="shared" si="1223"/>
        <v>0</v>
      </c>
      <c r="FA252" s="193">
        <f t="shared" si="1223"/>
        <v>0</v>
      </c>
      <c r="FB252" s="193">
        <f t="shared" si="1223"/>
        <v>0</v>
      </c>
      <c r="FC252" s="193">
        <f t="shared" si="1223"/>
        <v>0</v>
      </c>
      <c r="FD252" s="193">
        <f t="shared" si="1223"/>
        <v>0</v>
      </c>
      <c r="FE252" s="193">
        <f t="shared" si="1223"/>
        <v>0</v>
      </c>
      <c r="FF252" s="193">
        <f t="shared" si="1223"/>
        <v>0.001453411317</v>
      </c>
      <c r="FG252" s="193">
        <f t="shared" si="1223"/>
        <v>0.01363834056</v>
      </c>
      <c r="FH252" s="193">
        <f t="shared" si="1223"/>
        <v>0.04565593752</v>
      </c>
      <c r="FI252" s="193">
        <f t="shared" si="1223"/>
        <v>0.09678764876</v>
      </c>
      <c r="FJ252" s="193">
        <f t="shared" si="1223"/>
        <v>0.1618498602</v>
      </c>
      <c r="FK252" s="193">
        <f t="shared" si="1223"/>
        <v>0.1930981006</v>
      </c>
      <c r="FL252" s="193">
        <f t="shared" si="1223"/>
        <v>0.1922968636</v>
      </c>
      <c r="FM252" s="193">
        <f t="shared" si="1223"/>
        <v>0.2159333531</v>
      </c>
      <c r="FN252" s="193">
        <f t="shared" si="1223"/>
        <v>0.2143308792</v>
      </c>
      <c r="FO252" s="193">
        <f t="shared" si="1223"/>
        <v>0.217535827</v>
      </c>
      <c r="FP252" s="193">
        <f t="shared" si="1223"/>
        <v>0.21673459</v>
      </c>
      <c r="FQ252" s="193">
        <f t="shared" si="1223"/>
        <v>0.2147314977</v>
      </c>
      <c r="FR252" s="193">
        <f t="shared" si="1223"/>
        <v>0.2139302608</v>
      </c>
      <c r="FS252" s="193">
        <f t="shared" si="1223"/>
        <v>0.2095234577</v>
      </c>
      <c r="FT252" s="193">
        <f t="shared" si="1223"/>
        <v>0.2075203653</v>
      </c>
      <c r="FU252" s="193">
        <f t="shared" si="1223"/>
        <v>0.1983061406</v>
      </c>
      <c r="FV252" s="193">
        <f t="shared" si="1223"/>
        <v>0.2039147991</v>
      </c>
      <c r="FW252" s="193">
        <f t="shared" si="1223"/>
        <v>0.2039147991</v>
      </c>
      <c r="FX252" s="193">
        <f t="shared" si="1223"/>
        <v>0.1955018114</v>
      </c>
      <c r="FY252" s="193">
        <f t="shared" si="1223"/>
        <v>0.1886912974</v>
      </c>
      <c r="FZ252" s="193">
        <f t="shared" si="1223"/>
        <v>0.1862875866</v>
      </c>
      <c r="GA252" s="193">
        <f t="shared" si="1223"/>
        <v>0.1983061406</v>
      </c>
      <c r="GB252" s="193">
        <f t="shared" si="1223"/>
        <v>0.217535827</v>
      </c>
      <c r="GC252" s="193">
        <f t="shared" si="1223"/>
        <v>0.2326546631</v>
      </c>
      <c r="GD252" s="193">
        <f t="shared" si="1223"/>
        <v>0.1659110862</v>
      </c>
      <c r="GE252" s="193">
        <f t="shared" si="1223"/>
        <v>0.1052838742</v>
      </c>
      <c r="GF252" s="193">
        <f t="shared" si="1223"/>
        <v>0.05074223798</v>
      </c>
      <c r="GG252" s="193">
        <f t="shared" si="1223"/>
        <v>0.01817866933</v>
      </c>
      <c r="GH252" s="193">
        <f t="shared" si="1223"/>
        <v>0.001367267042</v>
      </c>
      <c r="GI252" s="193">
        <f t="shared" si="1223"/>
        <v>0</v>
      </c>
      <c r="GJ252" s="193">
        <f t="shared" si="1223"/>
        <v>0</v>
      </c>
      <c r="GK252" s="193">
        <f t="shared" si="1223"/>
        <v>0</v>
      </c>
      <c r="GL252" s="193">
        <f t="shared" si="1223"/>
        <v>0</v>
      </c>
      <c r="GM252" s="193">
        <f t="shared" si="1223"/>
        <v>0</v>
      </c>
      <c r="GN252" s="193">
        <f t="shared" si="1223"/>
        <v>0</v>
      </c>
      <c r="GO252" s="193">
        <f t="shared" si="1223"/>
        <v>0</v>
      </c>
      <c r="GP252" s="193">
        <f t="shared" si="1223"/>
        <v>0</v>
      </c>
      <c r="GQ252" s="193">
        <f t="shared" si="1223"/>
        <v>0</v>
      </c>
      <c r="GR252" s="193">
        <f t="shared" si="21"/>
        <v>4.777632007</v>
      </c>
      <c r="GS252" s="193">
        <f t="shared" ref="GS252:IN252" si="1224">E252-EV252</f>
        <v>0.1502319247</v>
      </c>
      <c r="GT252" s="193">
        <f t="shared" si="1224"/>
        <v>0.1362102784</v>
      </c>
      <c r="GU252" s="193">
        <f t="shared" si="1224"/>
        <v>0.1221886321</v>
      </c>
      <c r="GV252" s="193">
        <f t="shared" si="1224"/>
        <v>0.1113719335</v>
      </c>
      <c r="GW252" s="193">
        <f t="shared" si="1224"/>
        <v>0.1085676043</v>
      </c>
      <c r="GX252" s="193">
        <f t="shared" si="1224"/>
        <v>0.1049620381</v>
      </c>
      <c r="GY252" s="193">
        <f t="shared" si="1224"/>
        <v>0.1033595642</v>
      </c>
      <c r="GZ252" s="193">
        <f t="shared" si="1224"/>
        <v>0.1021577088</v>
      </c>
      <c r="HA252" s="193">
        <f t="shared" si="1224"/>
        <v>0.1005552349</v>
      </c>
      <c r="HB252" s="193">
        <f t="shared" si="1224"/>
        <v>0.1009558534</v>
      </c>
      <c r="HC252" s="193">
        <f t="shared" si="1224"/>
        <v>0.106312956</v>
      </c>
      <c r="HD252" s="193">
        <f t="shared" si="1224"/>
        <v>0.09893544835</v>
      </c>
      <c r="HE252" s="193">
        <f t="shared" si="1224"/>
        <v>0.08134011617</v>
      </c>
      <c r="HF252" s="193">
        <f t="shared" si="1224"/>
        <v>0.04903747282</v>
      </c>
      <c r="HG252" s="193">
        <f t="shared" si="1224"/>
        <v>0</v>
      </c>
      <c r="HH252" s="193">
        <f t="shared" si="1224"/>
        <v>0</v>
      </c>
      <c r="HI252" s="193">
        <f t="shared" si="1224"/>
        <v>0</v>
      </c>
      <c r="HJ252" s="193">
        <f t="shared" si="1224"/>
        <v>0</v>
      </c>
      <c r="HK252" s="193">
        <f t="shared" si="1224"/>
        <v>0</v>
      </c>
      <c r="HL252" s="193">
        <f t="shared" si="1224"/>
        <v>0</v>
      </c>
      <c r="HM252" s="193">
        <f t="shared" si="1224"/>
        <v>0</v>
      </c>
      <c r="HN252" s="193">
        <f t="shared" si="1224"/>
        <v>0</v>
      </c>
      <c r="HO252" s="193">
        <f t="shared" si="1224"/>
        <v>0</v>
      </c>
      <c r="HP252" s="193">
        <f t="shared" si="1224"/>
        <v>0</v>
      </c>
      <c r="HQ252" s="193">
        <f t="shared" si="1224"/>
        <v>0</v>
      </c>
      <c r="HR252" s="193">
        <f t="shared" si="1224"/>
        <v>0</v>
      </c>
      <c r="HS252" s="193">
        <f t="shared" si="1224"/>
        <v>0</v>
      </c>
      <c r="HT252" s="193">
        <f t="shared" si="1224"/>
        <v>0</v>
      </c>
      <c r="HU252" s="193">
        <f t="shared" si="1224"/>
        <v>0</v>
      </c>
      <c r="HV252" s="193">
        <f t="shared" si="1224"/>
        <v>0</v>
      </c>
      <c r="HW252" s="193">
        <f t="shared" si="1224"/>
        <v>0</v>
      </c>
      <c r="HX252" s="193">
        <f t="shared" si="1224"/>
        <v>0</v>
      </c>
      <c r="HY252" s="193">
        <f t="shared" si="1224"/>
        <v>0</v>
      </c>
      <c r="HZ252" s="193">
        <f t="shared" si="1224"/>
        <v>0.00811703488</v>
      </c>
      <c r="IA252" s="193">
        <f t="shared" si="1224"/>
        <v>0.1065094706</v>
      </c>
      <c r="IB252" s="193">
        <f t="shared" si="1224"/>
        <v>0.1699410119</v>
      </c>
      <c r="IC252" s="193">
        <f t="shared" si="1224"/>
        <v>0.2308925435</v>
      </c>
      <c r="ID252" s="193">
        <f t="shared" si="1224"/>
        <v>0.265859823</v>
      </c>
      <c r="IE252" s="193">
        <f t="shared" si="1224"/>
        <v>0.2898823577</v>
      </c>
      <c r="IF252" s="193">
        <f t="shared" si="1224"/>
        <v>0.2660106613</v>
      </c>
      <c r="IG252" s="193">
        <f t="shared" si="1224"/>
        <v>0.2852403477</v>
      </c>
      <c r="IH252" s="193">
        <f t="shared" si="1224"/>
        <v>0.2860415846</v>
      </c>
      <c r="II252" s="193">
        <f t="shared" si="1224"/>
        <v>0.2772279784</v>
      </c>
      <c r="IJ252" s="193">
        <f t="shared" si="1224"/>
        <v>0.2672125167</v>
      </c>
      <c r="IK252" s="193">
        <f t="shared" si="1224"/>
        <v>0.2596007659</v>
      </c>
      <c r="IL252" s="193">
        <f t="shared" si="1224"/>
        <v>0.2271506702</v>
      </c>
      <c r="IM252" s="193">
        <f t="shared" si="1224"/>
        <v>0.1918962452</v>
      </c>
      <c r="IN252" s="193">
        <f t="shared" si="1224"/>
        <v>0.1698622295</v>
      </c>
      <c r="IO252" s="193">
        <f t="shared" si="23"/>
        <v>3.301445241</v>
      </c>
      <c r="IP252" s="193">
        <f t="shared" si="29"/>
        <v>0.007797678771</v>
      </c>
      <c r="IQ252" s="193">
        <f t="shared" ref="IQ252:KK252" si="1225">MAX((MIN(CZ252+IP252,$IO$7))-GT252,0)</f>
        <v>0</v>
      </c>
      <c r="IR252" s="193">
        <f t="shared" si="1225"/>
        <v>0</v>
      </c>
      <c r="IS252" s="193">
        <f t="shared" si="1225"/>
        <v>0</v>
      </c>
      <c r="IT252" s="193">
        <f t="shared" si="1225"/>
        <v>0</v>
      </c>
      <c r="IU252" s="193">
        <f t="shared" si="1225"/>
        <v>0</v>
      </c>
      <c r="IV252" s="193">
        <f t="shared" si="1225"/>
        <v>0</v>
      </c>
      <c r="IW252" s="193">
        <f t="shared" si="1225"/>
        <v>0</v>
      </c>
      <c r="IX252" s="193">
        <f t="shared" si="1225"/>
        <v>0</v>
      </c>
      <c r="IY252" s="193">
        <f t="shared" si="1225"/>
        <v>0</v>
      </c>
      <c r="IZ252" s="193">
        <f t="shared" si="1225"/>
        <v>0</v>
      </c>
      <c r="JA252" s="193">
        <f t="shared" si="1225"/>
        <v>0</v>
      </c>
      <c r="JB252" s="193">
        <f t="shared" si="1225"/>
        <v>0</v>
      </c>
      <c r="JC252" s="193">
        <f t="shared" si="1225"/>
        <v>0</v>
      </c>
      <c r="JD252" s="193">
        <f t="shared" si="1225"/>
        <v>0.007116628434</v>
      </c>
      <c r="JE252" s="193">
        <f t="shared" si="1225"/>
        <v>0.05967351884</v>
      </c>
      <c r="JF252" s="193">
        <f t="shared" si="1225"/>
        <v>0.1683440337</v>
      </c>
      <c r="JG252" s="193">
        <f t="shared" si="1225"/>
        <v>0.332441773</v>
      </c>
      <c r="JH252" s="193">
        <f t="shared" si="1225"/>
        <v>0.5349342571</v>
      </c>
      <c r="JI252" s="193">
        <f t="shared" si="1225"/>
        <v>0.7781096852</v>
      </c>
      <c r="JJ252" s="193">
        <f t="shared" si="1225"/>
        <v>1.082937177</v>
      </c>
      <c r="JK252" s="193">
        <f t="shared" si="1225"/>
        <v>1.417559777</v>
      </c>
      <c r="JL252" s="193">
        <f t="shared" si="1225"/>
        <v>1.837817214</v>
      </c>
      <c r="JM252" s="193">
        <f t="shared" si="1225"/>
        <v>2.315639289</v>
      </c>
      <c r="JN252" s="193">
        <f t="shared" si="1225"/>
        <v>2.811738595</v>
      </c>
      <c r="JO252" s="193">
        <f t="shared" si="1225"/>
        <v>3.331051249</v>
      </c>
      <c r="JP252" s="193">
        <f t="shared" si="1225"/>
        <v>3.828712649</v>
      </c>
      <c r="JQ252" s="193">
        <f t="shared" si="1225"/>
        <v>4.284797521</v>
      </c>
      <c r="JR252" s="193">
        <f t="shared" si="1225"/>
        <v>4.658179078</v>
      </c>
      <c r="JS252" s="193">
        <f t="shared" si="1225"/>
        <v>5</v>
      </c>
      <c r="JT252" s="193">
        <f t="shared" si="1225"/>
        <v>5</v>
      </c>
      <c r="JU252" s="193">
        <f t="shared" si="1225"/>
        <v>5</v>
      </c>
      <c r="JV252" s="193">
        <f t="shared" si="1225"/>
        <v>5</v>
      </c>
      <c r="JW252" s="193">
        <f t="shared" si="1225"/>
        <v>4.991882965</v>
      </c>
      <c r="JX252" s="193">
        <f t="shared" si="1225"/>
        <v>4.885373495</v>
      </c>
      <c r="JY252" s="193">
        <f t="shared" si="1225"/>
        <v>4.715432483</v>
      </c>
      <c r="JZ252" s="193">
        <f t="shared" si="1225"/>
        <v>4.484539939</v>
      </c>
      <c r="KA252" s="193">
        <f t="shared" si="1225"/>
        <v>4.218680116</v>
      </c>
      <c r="KB252" s="193">
        <f t="shared" si="1225"/>
        <v>3.928797759</v>
      </c>
      <c r="KC252" s="193">
        <f t="shared" si="1225"/>
        <v>3.662787097</v>
      </c>
      <c r="KD252" s="193">
        <f t="shared" si="1225"/>
        <v>3.377546749</v>
      </c>
      <c r="KE252" s="193">
        <f t="shared" si="1225"/>
        <v>3.091505165</v>
      </c>
      <c r="KF252" s="193">
        <f t="shared" si="1225"/>
        <v>2.814277186</v>
      </c>
      <c r="KG252" s="193">
        <f t="shared" si="1225"/>
        <v>2.54706467</v>
      </c>
      <c r="KH252" s="193">
        <f t="shared" si="1225"/>
        <v>2.287463904</v>
      </c>
      <c r="KI252" s="193">
        <f t="shared" si="1225"/>
        <v>2.060313234</v>
      </c>
      <c r="KJ252" s="193">
        <f t="shared" si="1225"/>
        <v>1.868416988</v>
      </c>
      <c r="KK252" s="193">
        <f t="shared" si="1225"/>
        <v>1.698554759</v>
      </c>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row>
    <row r="253" ht="14.25" customHeight="1">
      <c r="A253" s="1">
        <v>8.0</v>
      </c>
      <c r="B253" s="1">
        <f t="shared" ref="B253:C253" si="1226">B252+1</f>
        <v>243</v>
      </c>
      <c r="C253" s="267">
        <f t="shared" si="1226"/>
        <v>43708</v>
      </c>
      <c r="D253" s="193">
        <f t="shared" si="15"/>
        <v>9.397307354</v>
      </c>
      <c r="E253" s="193">
        <f>(SUMIFS(Profile!$F$2:$F$17521,Profile!$B$2:$B$17521,$B253,Profile!$C$2:$C$17521,E$8))*$C$6</f>
        <v>0.1514337801</v>
      </c>
      <c r="F253" s="193">
        <f>(SUMIFS(Profile!$F$2:$F$17521,Profile!$B$2:$B$17521,$B253,Profile!$C$2:$C$17521,F$8))*$C$6</f>
        <v>0.1390146077</v>
      </c>
      <c r="G253" s="193">
        <f>(SUMIFS(Profile!$F$2:$F$17521,Profile!$B$2:$B$17521,$B253,Profile!$C$2:$C$17521,G$8))*$C$6</f>
        <v>0.1245923429</v>
      </c>
      <c r="H253" s="193">
        <f>(SUMIFS(Profile!$F$2:$F$17521,Profile!$B$2:$B$17521,$B253,Profile!$C$2:$C$17521,H$8))*$C$6</f>
        <v>0.111772552</v>
      </c>
      <c r="I253" s="193">
        <f>(SUMIFS(Profile!$F$2:$F$17521,Profile!$B$2:$B$17521,$B253,Profile!$C$2:$C$17521,I$8))*$C$6</f>
        <v>0.1093688412</v>
      </c>
      <c r="J253" s="193">
        <f>(SUMIFS(Profile!$F$2:$F$17521,Profile!$B$2:$B$17521,$B253,Profile!$C$2:$C$17521,J$8))*$C$6</f>
        <v>0.1065645119</v>
      </c>
      <c r="K253" s="193">
        <f>(SUMIFS(Profile!$F$2:$F$17521,Profile!$B$2:$B$17521,$B253,Profile!$C$2:$C$17521,K$8))*$C$6</f>
        <v>0.1033595642</v>
      </c>
      <c r="L253" s="193">
        <f>(SUMIFS(Profile!$F$2:$F$17521,Profile!$B$2:$B$17521,$B253,Profile!$C$2:$C$17521,L$8))*$C$6</f>
        <v>0.1037601827</v>
      </c>
      <c r="M253" s="193">
        <f>(SUMIFS(Profile!$F$2:$F$17521,Profile!$B$2:$B$17521,$B253,Profile!$C$2:$C$17521,M$8))*$C$6</f>
        <v>0.1017570903</v>
      </c>
      <c r="N253" s="193">
        <f>(SUMIFS(Profile!$F$2:$F$17521,Profile!$B$2:$B$17521,$B253,Profile!$C$2:$C$17521,N$8))*$C$6</f>
        <v>0.1029589457</v>
      </c>
      <c r="O253" s="193">
        <f>(SUMIFS(Profile!$F$2:$F$17521,Profile!$B$2:$B$17521,$B253,Profile!$C$2:$C$17521,O$8))*$C$6</f>
        <v>0.1081669858</v>
      </c>
      <c r="P253" s="193">
        <f>(SUMIFS(Profile!$F$2:$F$17521,Profile!$B$2:$B$17521,$B253,Profile!$C$2:$C$17521,P$8))*$C$6</f>
        <v>0.1129744074</v>
      </c>
      <c r="Q253" s="193">
        <f>(SUMIFS(Profile!$F$2:$F$17521,Profile!$B$2:$B$17521,$B253,Profile!$C$2:$C$17521,Q$8))*$C$6</f>
        <v>0.1310022383</v>
      </c>
      <c r="R253" s="193">
        <f>(SUMIFS(Profile!$F$2:$F$17521,Profile!$B$2:$B$17521,$B253,Profile!$C$2:$C$17521,R$8))*$C$6</f>
        <v>0.1482288324</v>
      </c>
      <c r="S253" s="193">
        <f>(SUMIFS(Profile!$F$2:$F$17521,Profile!$B$2:$B$17521,$B253,Profile!$C$2:$C$17521,S$8))*$C$6</f>
        <v>0.1610486233</v>
      </c>
      <c r="T253" s="193">
        <f>(SUMIFS(Profile!$F$2:$F$17521,Profile!$B$2:$B$17521,$B253,Profile!$C$2:$C$17521,T$8))*$C$6</f>
        <v>0.1963030483</v>
      </c>
      <c r="U253" s="193">
        <f>(SUMIFS(Profile!$F$2:$F$17521,Profile!$B$2:$B$17521,$B253,Profile!$C$2:$C$17521,U$8))*$C$6</f>
        <v>0.194299956</v>
      </c>
      <c r="V253" s="193">
        <f>(SUMIFS(Profile!$F$2:$F$17521,Profile!$B$2:$B$17521,$B253,Profile!$C$2:$C$17521,V$8))*$C$6</f>
        <v>0.2051166545</v>
      </c>
      <c r="W253" s="193">
        <f>(SUMIFS(Profile!$F$2:$F$17521,Profile!$B$2:$B$17521,$B253,Profile!$C$2:$C$17521,W$8))*$C$6</f>
        <v>0.2155327346</v>
      </c>
      <c r="X253" s="193">
        <f>(SUMIFS(Profile!$F$2:$F$17521,Profile!$B$2:$B$17521,$B253,Profile!$C$2:$C$17521,X$8))*$C$6</f>
        <v>0.2243463409</v>
      </c>
      <c r="Y253" s="193">
        <f>(SUMIFS(Profile!$F$2:$F$17521,Profile!$B$2:$B$17521,$B253,Profile!$C$2:$C$17521,Y$8))*$C$6</f>
        <v>0.217535827</v>
      </c>
      <c r="Z253" s="193">
        <f>(SUMIFS(Profile!$F$2:$F$17521,Profile!$B$2:$B$17521,$B253,Profile!$C$2:$C$17521,Z$8))*$C$6</f>
        <v>0.2147314977</v>
      </c>
      <c r="AA253" s="193">
        <f>(SUMIFS(Profile!$F$2:$F$17521,Profile!$B$2:$B$17521,$B253,Profile!$C$2:$C$17521,AA$8))*$C$6</f>
        <v>0.2123277869</v>
      </c>
      <c r="AB253" s="193">
        <f>(SUMIFS(Profile!$F$2:$F$17521,Profile!$B$2:$B$17521,$B253,Profile!$C$2:$C$17521,AB$8))*$C$6</f>
        <v>0.2075203653</v>
      </c>
      <c r="AC253" s="193">
        <f>(SUMIFS(Profile!$F$2:$F$17521,Profile!$B$2:$B$17521,$B253,Profile!$C$2:$C$17521,AC$8))*$C$6</f>
        <v>0.2079209838</v>
      </c>
      <c r="AD253" s="193">
        <f>(SUMIFS(Profile!$F$2:$F$17521,Profile!$B$2:$B$17521,$B253,Profile!$C$2:$C$17521,AD$8))*$C$6</f>
        <v>0.2019117068</v>
      </c>
      <c r="AE253" s="193">
        <f>(SUMIFS(Profile!$F$2:$F$17521,Profile!$B$2:$B$17521,$B253,Profile!$C$2:$C$17521,AE$8))*$C$6</f>
        <v>0.2043154176</v>
      </c>
      <c r="AF253" s="193">
        <f>(SUMIFS(Profile!$F$2:$F$17521,Profile!$B$2:$B$17521,$B253,Profile!$C$2:$C$17521,AF$8))*$C$6</f>
        <v>0.2039147991</v>
      </c>
      <c r="AG253" s="193">
        <f>(SUMIFS(Profile!$F$2:$F$17521,Profile!$B$2:$B$17521,$B253,Profile!$C$2:$C$17521,AG$8))*$C$6</f>
        <v>0.1930981006</v>
      </c>
      <c r="AH253" s="193">
        <f>(SUMIFS(Profile!$F$2:$F$17521,Profile!$B$2:$B$17521,$B253,Profile!$C$2:$C$17521,AH$8))*$C$6</f>
        <v>0.1926974821</v>
      </c>
      <c r="AI253" s="193">
        <f>(SUMIFS(Profile!$F$2:$F$17521,Profile!$B$2:$B$17521,$B253,Profile!$C$2:$C$17521,AI$8))*$C$6</f>
        <v>0.1898931528</v>
      </c>
      <c r="AJ253" s="193">
        <f>(SUMIFS(Profile!$F$2:$F$17521,Profile!$B$2:$B$17521,$B253,Profile!$C$2:$C$17521,AJ$8))*$C$6</f>
        <v>0.1926974821</v>
      </c>
      <c r="AK253" s="193">
        <f>(SUMIFS(Profile!$F$2:$F$17521,Profile!$B$2:$B$17521,$B253,Profile!$C$2:$C$17521,AK$8))*$C$6</f>
        <v>0.2159333531</v>
      </c>
      <c r="AL253" s="193">
        <f>(SUMIFS(Profile!$F$2:$F$17521,Profile!$B$2:$B$17521,$B253,Profile!$C$2:$C$17521,AL$8))*$C$6</f>
        <v>0.2391692241</v>
      </c>
      <c r="AM253" s="193">
        <f>(SUMIFS(Profile!$F$2:$F$17521,Profile!$B$2:$B$17521,$B253,Profile!$C$2:$C$17521,AM$8))*$C$6</f>
        <v>0.2692156091</v>
      </c>
      <c r="AN253" s="193">
        <f>(SUMIFS(Profile!$F$2:$F$17521,Profile!$B$2:$B$17521,$B253,Profile!$C$2:$C$17521,AN$8))*$C$6</f>
        <v>0.270016846</v>
      </c>
      <c r="AO253" s="193">
        <f>(SUMIFS(Profile!$F$2:$F$17521,Profile!$B$2:$B$17521,$B253,Profile!$C$2:$C$17521,AO$8))*$C$6</f>
        <v>0.2800323077</v>
      </c>
      <c r="AP253" s="193">
        <f>(SUMIFS(Profile!$F$2:$F$17521,Profile!$B$2:$B$17521,$B253,Profile!$C$2:$C$17521,AP$8))*$C$6</f>
        <v>0.2832372554</v>
      </c>
      <c r="AQ253" s="193">
        <f>(SUMIFS(Profile!$F$2:$F$17521,Profile!$B$2:$B$17521,$B253,Profile!$C$2:$C$17521,AQ$8))*$C$6</f>
        <v>0.2896471508</v>
      </c>
      <c r="AR253" s="193">
        <f>(SUMIFS(Profile!$F$2:$F$17521,Profile!$B$2:$B$17521,$B253,Profile!$C$2:$C$17521,AR$8))*$C$6</f>
        <v>0.2716193199</v>
      </c>
      <c r="AS253" s="193">
        <f>(SUMIFS(Profile!$F$2:$F$17521,Profile!$B$2:$B$17521,$B253,Profile!$C$2:$C$17521,AS$8))*$C$6</f>
        <v>0.2900477693</v>
      </c>
      <c r="AT253" s="193">
        <f>(SUMIFS(Profile!$F$2:$F$17521,Profile!$B$2:$B$17521,$B253,Profile!$C$2:$C$17521,AT$8))*$C$6</f>
        <v>0.2904483878</v>
      </c>
      <c r="AU253" s="193">
        <f>(SUMIFS(Profile!$F$2:$F$17521,Profile!$B$2:$B$17521,$B253,Profile!$C$2:$C$17521,AU$8))*$C$6</f>
        <v>0.2864422031</v>
      </c>
      <c r="AV253" s="193">
        <f>(SUMIFS(Profile!$F$2:$F$17521,Profile!$B$2:$B$17521,$B253,Profile!$C$2:$C$17521,AV$8))*$C$6</f>
        <v>0.2716193199</v>
      </c>
      <c r="AW253" s="193">
        <f>(SUMIFS(Profile!$F$2:$F$17521,Profile!$B$2:$B$17521,$B253,Profile!$C$2:$C$17521,AW$8))*$C$6</f>
        <v>0.2567964366</v>
      </c>
      <c r="AX253" s="193">
        <f>(SUMIFS(Profile!$F$2:$F$17521,Profile!$B$2:$B$17521,$B253,Profile!$C$2:$C$17521,AX$8))*$C$6</f>
        <v>0.2275512886</v>
      </c>
      <c r="AY253" s="193">
        <f>(SUMIFS(Profile!$F$2:$F$17521,Profile!$B$2:$B$17521,$B253,Profile!$C$2:$C$17521,AY$8))*$C$6</f>
        <v>0.194299956</v>
      </c>
      <c r="AZ253" s="193">
        <f>(SUMIFS(Profile!$F$2:$F$17521,Profile!$B$2:$B$17521,$B253,Profile!$C$2:$C$17521,AZ$8))*$C$6</f>
        <v>0.1710640849</v>
      </c>
      <c r="BA253" s="193">
        <f t="shared" si="16"/>
        <v>9.666642576</v>
      </c>
      <c r="BB253" s="193">
        <f>(SUMIFS(Profile!$E$2:$E$17521,Profile!$B$2:$B$17521,$B253,Profile!$C$2:$C$17521,BB$8))*$C$9</f>
        <v>0</v>
      </c>
      <c r="BC253" s="193">
        <f>(SUMIFS(Profile!$E$2:$E$17521,Profile!$B$2:$B$17521,$B253,Profile!$C$2:$C$17521,BC$8))*$C$9</f>
        <v>0</v>
      </c>
      <c r="BD253" s="193">
        <f>(SUMIFS(Profile!$E$2:$E$17521,Profile!$B$2:$B$17521,$B253,Profile!$C$2:$C$17521,BD$8))*$C$9</f>
        <v>0</v>
      </c>
      <c r="BE253" s="193">
        <f>(SUMIFS(Profile!$E$2:$E$17521,Profile!$B$2:$B$17521,$B253,Profile!$C$2:$C$17521,BE$8))*$C$9</f>
        <v>0</v>
      </c>
      <c r="BF253" s="193">
        <f>(SUMIFS(Profile!$E$2:$E$17521,Profile!$B$2:$B$17521,$B253,Profile!$C$2:$C$17521,BF$8))*$C$9</f>
        <v>0</v>
      </c>
      <c r="BG253" s="193">
        <f>(SUMIFS(Profile!$E$2:$E$17521,Profile!$B$2:$B$17521,$B253,Profile!$C$2:$C$17521,BG$8))*$C$9</f>
        <v>0</v>
      </c>
      <c r="BH253" s="193">
        <f>(SUMIFS(Profile!$E$2:$E$17521,Profile!$B$2:$B$17521,$B253,Profile!$C$2:$C$17521,BH$8))*$C$9</f>
        <v>0</v>
      </c>
      <c r="BI253" s="193">
        <f>(SUMIFS(Profile!$E$2:$E$17521,Profile!$B$2:$B$17521,$B253,Profile!$C$2:$C$17521,BI$8))*$C$9</f>
        <v>0</v>
      </c>
      <c r="BJ253" s="193">
        <f>(SUMIFS(Profile!$E$2:$E$17521,Profile!$B$2:$B$17521,$B253,Profile!$C$2:$C$17521,BJ$8))*$C$9</f>
        <v>0</v>
      </c>
      <c r="BK253" s="193">
        <f>(SUMIFS(Profile!$E$2:$E$17521,Profile!$B$2:$B$17521,$B253,Profile!$C$2:$C$17521,BK$8))*$C$9</f>
        <v>0</v>
      </c>
      <c r="BL253" s="193">
        <f>(SUMIFS(Profile!$E$2:$E$17521,Profile!$B$2:$B$17521,$B253,Profile!$C$2:$C$17521,BL$8))*$C$9</f>
        <v>0.003096398023</v>
      </c>
      <c r="BM253" s="193">
        <f>(SUMIFS(Profile!$E$2:$E$17521,Profile!$B$2:$B$17521,$B253,Profile!$C$2:$C$17521,BM$8))*$C$9</f>
        <v>0.01611390808</v>
      </c>
      <c r="BN253" s="193">
        <f>(SUMIFS(Profile!$E$2:$E$17521,Profile!$B$2:$B$17521,$B253,Profile!$C$2:$C$17521,BN$8))*$C$9</f>
        <v>0.04649386549</v>
      </c>
      <c r="BO253" s="193">
        <f>(SUMIFS(Profile!$E$2:$E$17521,Profile!$B$2:$B$17521,$B253,Profile!$C$2:$C$17521,BO$8))*$C$9</f>
        <v>0.09038119882</v>
      </c>
      <c r="BP253" s="193">
        <f>(SUMIFS(Profile!$E$2:$E$17521,Profile!$B$2:$B$17521,$B253,Profile!$C$2:$C$17521,BP$8))*$C$9</f>
        <v>0.1588676437</v>
      </c>
      <c r="BQ253" s="193">
        <f>(SUMIFS(Profile!$E$2:$E$17521,Profile!$B$2:$B$17521,$B253,Profile!$C$2:$C$17521,BQ$8))*$C$9</f>
        <v>0.233055447</v>
      </c>
      <c r="BR253" s="193">
        <f>(SUMIFS(Profile!$E$2:$E$17521,Profile!$B$2:$B$17521,$B253,Profile!$C$2:$C$17521,BR$8))*$C$9</f>
        <v>0.3029309975</v>
      </c>
      <c r="BS253" s="193">
        <f>(SUMIFS(Profile!$E$2:$E$17521,Profile!$B$2:$B$17521,$B253,Profile!$C$2:$C$17521,BS$8))*$C$9</f>
        <v>0.3569514652</v>
      </c>
      <c r="BT253" s="193">
        <f>(SUMIFS(Profile!$E$2:$E$17521,Profile!$B$2:$B$17521,$B253,Profile!$C$2:$C$17521,BT$8))*$C$9</f>
        <v>0.4160519306</v>
      </c>
      <c r="BU253" s="193">
        <f>(SUMIFS(Profile!$E$2:$E$17521,Profile!$B$2:$B$17521,$B253,Profile!$C$2:$C$17521,BU$8))*$C$9</f>
        <v>0.4634089847</v>
      </c>
      <c r="BV253" s="193">
        <f>(SUMIFS(Profile!$E$2:$E$17521,Profile!$B$2:$B$17521,$B253,Profile!$C$2:$C$17521,BV$8))*$C$9</f>
        <v>0.5202420573</v>
      </c>
      <c r="BW253" s="193">
        <f>(SUMIFS(Profile!$E$2:$E$17521,Profile!$B$2:$B$17521,$B253,Profile!$C$2:$C$17521,BW$8))*$C$9</f>
        <v>0.5637492041</v>
      </c>
      <c r="BX253" s="193">
        <f>(SUMIFS(Profile!$E$2:$E$17521,Profile!$B$2:$B$17521,$B253,Profile!$C$2:$C$17521,BX$8))*$C$9</f>
        <v>0.5960051525</v>
      </c>
      <c r="BY253" s="193">
        <f>(SUMIFS(Profile!$E$2:$E$17521,Profile!$B$2:$B$17521,$B253,Profile!$C$2:$C$17521,BY$8))*$C$9</f>
        <v>0.6197227529</v>
      </c>
      <c r="BZ253" s="193">
        <f>(SUMIFS(Profile!$E$2:$E$17521,Profile!$B$2:$B$17521,$B253,Profile!$C$2:$C$17521,BZ$8))*$C$9</f>
        <v>0.6484062594</v>
      </c>
      <c r="CA253" s="193">
        <f>(SUMIFS(Profile!$E$2:$E$17521,Profile!$B$2:$B$17521,$B253,Profile!$C$2:$C$17521,CA$8))*$C$9</f>
        <v>0.6203882373</v>
      </c>
      <c r="CB253" s="193">
        <f>(SUMIFS(Profile!$E$2:$E$17521,Profile!$B$2:$B$17521,$B253,Profile!$C$2:$C$17521,CB$8))*$C$9</f>
        <v>0.6001654547</v>
      </c>
      <c r="CC253" s="193">
        <f>(SUMIFS(Profile!$E$2:$E$17521,Profile!$B$2:$B$17521,$B253,Profile!$C$2:$C$17521,CC$8))*$C$9</f>
        <v>0.5920801769</v>
      </c>
      <c r="CD253" s="193">
        <f>(SUMIFS(Profile!$E$2:$E$17521,Profile!$B$2:$B$17521,$B253,Profile!$C$2:$C$17521,CD$8))*$C$9</f>
        <v>0.5740927542</v>
      </c>
      <c r="CE253" s="193">
        <f>(SUMIFS(Profile!$E$2:$E$17521,Profile!$B$2:$B$17521,$B253,Profile!$C$2:$C$17521,CE$8))*$C$9</f>
        <v>0.5092700964</v>
      </c>
      <c r="CF253" s="193">
        <f>(SUMIFS(Profile!$E$2:$E$17521,Profile!$B$2:$B$17521,$B253,Profile!$C$2:$C$17521,CF$8))*$C$9</f>
        <v>0.4538548728</v>
      </c>
      <c r="CG253" s="193">
        <f>(SUMIFS(Profile!$E$2:$E$17521,Profile!$B$2:$B$17521,$B253,Profile!$C$2:$C$17521,CG$8))*$C$9</f>
        <v>0.3983220859</v>
      </c>
      <c r="CH253" s="193">
        <f>(SUMIFS(Profile!$E$2:$E$17521,Profile!$B$2:$B$17521,$B253,Profile!$C$2:$C$17521,CH$8))*$C$9</f>
        <v>0.329896169</v>
      </c>
      <c r="CI253" s="193">
        <f>(SUMIFS(Profile!$E$2:$E$17521,Profile!$B$2:$B$17521,$B253,Profile!$C$2:$C$17521,CI$8))*$C$9</f>
        <v>0.2305987766</v>
      </c>
      <c r="CJ253" s="193">
        <f>(SUMIFS(Profile!$E$2:$E$17521,Profile!$B$2:$B$17521,$B253,Profile!$C$2:$C$17521,CJ$8))*$C$9</f>
        <v>0.1585779714</v>
      </c>
      <c r="CK253" s="193">
        <f>(SUMIFS(Profile!$E$2:$E$17521,Profile!$B$2:$B$17521,$B253,Profile!$C$2:$C$17521,CK$8))*$C$9</f>
        <v>0.09408942488</v>
      </c>
      <c r="CL253" s="193">
        <f>(SUMIFS(Profile!$E$2:$E$17521,Profile!$B$2:$B$17521,$B253,Profile!$C$2:$C$17521,CL$8))*$C$9</f>
        <v>0.04993793907</v>
      </c>
      <c r="CM253" s="193">
        <f>(SUMIFS(Profile!$E$2:$E$17521,Profile!$B$2:$B$17521,$B253,Profile!$C$2:$C$17521,CM$8))*$C$9</f>
        <v>0.01848667352</v>
      </c>
      <c r="CN253" s="193">
        <f>(SUMIFS(Profile!$E$2:$E$17521,Profile!$B$2:$B$17521,$B253,Profile!$C$2:$C$17521,CN$8))*$C$9</f>
        <v>0.001404677816</v>
      </c>
      <c r="CO253" s="193">
        <f>(SUMIFS(Profile!$E$2:$E$17521,Profile!$B$2:$B$17521,$B253,Profile!$C$2:$C$17521,CO$8))*$C$9</f>
        <v>0</v>
      </c>
      <c r="CP253" s="193">
        <f>(SUMIFS(Profile!$E$2:$E$17521,Profile!$B$2:$B$17521,$B253,Profile!$C$2:$C$17521,CP$8))*$C$9</f>
        <v>0</v>
      </c>
      <c r="CQ253" s="193">
        <f>(SUMIFS(Profile!$E$2:$E$17521,Profile!$B$2:$B$17521,$B253,Profile!$C$2:$C$17521,CQ$8))*$C$9</f>
        <v>0</v>
      </c>
      <c r="CR253" s="193">
        <f>(SUMIFS(Profile!$E$2:$E$17521,Profile!$B$2:$B$17521,$B253,Profile!$C$2:$C$17521,CR$8))*$C$9</f>
        <v>0</v>
      </c>
      <c r="CS253" s="193">
        <f>(SUMIFS(Profile!$E$2:$E$17521,Profile!$B$2:$B$17521,$B253,Profile!$C$2:$C$17521,CS$8))*$C$9</f>
        <v>0</v>
      </c>
      <c r="CT253" s="193">
        <f>(SUMIFS(Profile!$E$2:$E$17521,Profile!$B$2:$B$17521,$B253,Profile!$C$2:$C$17521,CT$8))*$C$9</f>
        <v>0</v>
      </c>
      <c r="CU253" s="193">
        <f>(SUMIFS(Profile!$E$2:$E$17521,Profile!$B$2:$B$17521,$B253,Profile!$C$2:$C$17521,CU$8))*$C$9</f>
        <v>0</v>
      </c>
      <c r="CV253" s="193">
        <f>(SUMIFS(Profile!$E$2:$E$17521,Profile!$B$2:$B$17521,$B253,Profile!$C$2:$C$17521,CV$8))*$C$9</f>
        <v>0</v>
      </c>
      <c r="CW253" s="193">
        <f>(SUMIFS(Profile!$E$2:$E$17521,Profile!$B$2:$B$17521,$B253,Profile!$C$2:$C$17521,CW$8))*$C$9</f>
        <v>0</v>
      </c>
      <c r="CX253" s="193">
        <f t="shared" si="17"/>
        <v>5.108497409</v>
      </c>
      <c r="CY253" s="193">
        <f t="shared" ref="CY253:ET253" si="1227">MAX(BB253-E253,0)</f>
        <v>0</v>
      </c>
      <c r="CZ253" s="193">
        <f t="shared" si="1227"/>
        <v>0</v>
      </c>
      <c r="DA253" s="193">
        <f t="shared" si="1227"/>
        <v>0</v>
      </c>
      <c r="DB253" s="193">
        <f t="shared" si="1227"/>
        <v>0</v>
      </c>
      <c r="DC253" s="193">
        <f t="shared" si="1227"/>
        <v>0</v>
      </c>
      <c r="DD253" s="193">
        <f t="shared" si="1227"/>
        <v>0</v>
      </c>
      <c r="DE253" s="193">
        <f t="shared" si="1227"/>
        <v>0</v>
      </c>
      <c r="DF253" s="193">
        <f t="shared" si="1227"/>
        <v>0</v>
      </c>
      <c r="DG253" s="193">
        <f t="shared" si="1227"/>
        <v>0</v>
      </c>
      <c r="DH253" s="193">
        <f t="shared" si="1227"/>
        <v>0</v>
      </c>
      <c r="DI253" s="193">
        <f t="shared" si="1227"/>
        <v>0</v>
      </c>
      <c r="DJ253" s="193">
        <f t="shared" si="1227"/>
        <v>0</v>
      </c>
      <c r="DK253" s="193">
        <f t="shared" si="1227"/>
        <v>0</v>
      </c>
      <c r="DL253" s="193">
        <f t="shared" si="1227"/>
        <v>0</v>
      </c>
      <c r="DM253" s="193">
        <f t="shared" si="1227"/>
        <v>0</v>
      </c>
      <c r="DN253" s="193">
        <f t="shared" si="1227"/>
        <v>0.03675239873</v>
      </c>
      <c r="DO253" s="193">
        <f t="shared" si="1227"/>
        <v>0.1086310415</v>
      </c>
      <c r="DP253" s="193">
        <f t="shared" si="1227"/>
        <v>0.1518348106</v>
      </c>
      <c r="DQ253" s="193">
        <f t="shared" si="1227"/>
        <v>0.200519196</v>
      </c>
      <c r="DR253" s="193">
        <f t="shared" si="1227"/>
        <v>0.2390626438</v>
      </c>
      <c r="DS253" s="193">
        <f t="shared" si="1227"/>
        <v>0.3027062303</v>
      </c>
      <c r="DT253" s="193">
        <f t="shared" si="1227"/>
        <v>0.3490177064</v>
      </c>
      <c r="DU253" s="193">
        <f t="shared" si="1227"/>
        <v>0.3836773656</v>
      </c>
      <c r="DV253" s="193">
        <f t="shared" si="1227"/>
        <v>0.4122023875</v>
      </c>
      <c r="DW253" s="193">
        <f t="shared" si="1227"/>
        <v>0.4404852756</v>
      </c>
      <c r="DX253" s="193">
        <f t="shared" si="1227"/>
        <v>0.4184765305</v>
      </c>
      <c r="DY253" s="193">
        <f t="shared" si="1227"/>
        <v>0.3958500371</v>
      </c>
      <c r="DZ253" s="193">
        <f t="shared" si="1227"/>
        <v>0.3881653778</v>
      </c>
      <c r="EA253" s="193">
        <f t="shared" si="1227"/>
        <v>0.3809946537</v>
      </c>
      <c r="EB253" s="193">
        <f t="shared" si="1227"/>
        <v>0.3165726143</v>
      </c>
      <c r="EC253" s="193">
        <f t="shared" si="1227"/>
        <v>0.26396172</v>
      </c>
      <c r="ED253" s="193">
        <f t="shared" si="1227"/>
        <v>0.2056246038</v>
      </c>
      <c r="EE253" s="193">
        <f t="shared" si="1227"/>
        <v>0.1139628159</v>
      </c>
      <c r="EF253" s="193">
        <f t="shared" si="1227"/>
        <v>0</v>
      </c>
      <c r="EG253" s="193">
        <f t="shared" si="1227"/>
        <v>0</v>
      </c>
      <c r="EH253" s="193">
        <f t="shared" si="1227"/>
        <v>0</v>
      </c>
      <c r="EI253" s="193">
        <f t="shared" si="1227"/>
        <v>0</v>
      </c>
      <c r="EJ253" s="193">
        <f t="shared" si="1227"/>
        <v>0</v>
      </c>
      <c r="EK253" s="193">
        <f t="shared" si="1227"/>
        <v>0</v>
      </c>
      <c r="EL253" s="193">
        <f t="shared" si="1227"/>
        <v>0</v>
      </c>
      <c r="EM253" s="193">
        <f t="shared" si="1227"/>
        <v>0</v>
      </c>
      <c r="EN253" s="193">
        <f t="shared" si="1227"/>
        <v>0</v>
      </c>
      <c r="EO253" s="193">
        <f t="shared" si="1227"/>
        <v>0</v>
      </c>
      <c r="EP253" s="193">
        <f t="shared" si="1227"/>
        <v>0</v>
      </c>
      <c r="EQ253" s="193">
        <f t="shared" si="1227"/>
        <v>0</v>
      </c>
      <c r="ER253" s="193">
        <f t="shared" si="1227"/>
        <v>0</v>
      </c>
      <c r="ES253" s="193">
        <f t="shared" si="1227"/>
        <v>0</v>
      </c>
      <c r="ET253" s="193">
        <f t="shared" si="1227"/>
        <v>0</v>
      </c>
      <c r="EU253" s="193">
        <f t="shared" si="19"/>
        <v>4.558145167</v>
      </c>
      <c r="EV253" s="193">
        <f t="shared" ref="EV253:GQ253" si="1228">BB253-CY253</f>
        <v>0</v>
      </c>
      <c r="EW253" s="193">
        <f t="shared" si="1228"/>
        <v>0</v>
      </c>
      <c r="EX253" s="193">
        <f t="shared" si="1228"/>
        <v>0</v>
      </c>
      <c r="EY253" s="193">
        <f t="shared" si="1228"/>
        <v>0</v>
      </c>
      <c r="EZ253" s="193">
        <f t="shared" si="1228"/>
        <v>0</v>
      </c>
      <c r="FA253" s="193">
        <f t="shared" si="1228"/>
        <v>0</v>
      </c>
      <c r="FB253" s="193">
        <f t="shared" si="1228"/>
        <v>0</v>
      </c>
      <c r="FC253" s="193">
        <f t="shared" si="1228"/>
        <v>0</v>
      </c>
      <c r="FD253" s="193">
        <f t="shared" si="1228"/>
        <v>0</v>
      </c>
      <c r="FE253" s="193">
        <f t="shared" si="1228"/>
        <v>0</v>
      </c>
      <c r="FF253" s="193">
        <f t="shared" si="1228"/>
        <v>0.003096398023</v>
      </c>
      <c r="FG253" s="193">
        <f t="shared" si="1228"/>
        <v>0.01611390808</v>
      </c>
      <c r="FH253" s="193">
        <f t="shared" si="1228"/>
        <v>0.04649386549</v>
      </c>
      <c r="FI253" s="193">
        <f t="shared" si="1228"/>
        <v>0.09038119882</v>
      </c>
      <c r="FJ253" s="193">
        <f t="shared" si="1228"/>
        <v>0.1588676437</v>
      </c>
      <c r="FK253" s="193">
        <f t="shared" si="1228"/>
        <v>0.1963030483</v>
      </c>
      <c r="FL253" s="193">
        <f t="shared" si="1228"/>
        <v>0.194299956</v>
      </c>
      <c r="FM253" s="193">
        <f t="shared" si="1228"/>
        <v>0.2051166545</v>
      </c>
      <c r="FN253" s="193">
        <f t="shared" si="1228"/>
        <v>0.2155327346</v>
      </c>
      <c r="FO253" s="193">
        <f t="shared" si="1228"/>
        <v>0.2243463409</v>
      </c>
      <c r="FP253" s="193">
        <f t="shared" si="1228"/>
        <v>0.217535827</v>
      </c>
      <c r="FQ253" s="193">
        <f t="shared" si="1228"/>
        <v>0.2147314977</v>
      </c>
      <c r="FR253" s="193">
        <f t="shared" si="1228"/>
        <v>0.2123277869</v>
      </c>
      <c r="FS253" s="193">
        <f t="shared" si="1228"/>
        <v>0.2075203653</v>
      </c>
      <c r="FT253" s="193">
        <f t="shared" si="1228"/>
        <v>0.2079209838</v>
      </c>
      <c r="FU253" s="193">
        <f t="shared" si="1228"/>
        <v>0.2019117068</v>
      </c>
      <c r="FV253" s="193">
        <f t="shared" si="1228"/>
        <v>0.2043154176</v>
      </c>
      <c r="FW253" s="193">
        <f t="shared" si="1228"/>
        <v>0.2039147991</v>
      </c>
      <c r="FX253" s="193">
        <f t="shared" si="1228"/>
        <v>0.1930981006</v>
      </c>
      <c r="FY253" s="193">
        <f t="shared" si="1228"/>
        <v>0.1926974821</v>
      </c>
      <c r="FZ253" s="193">
        <f t="shared" si="1228"/>
        <v>0.1898931528</v>
      </c>
      <c r="GA253" s="193">
        <f t="shared" si="1228"/>
        <v>0.1926974821</v>
      </c>
      <c r="GB253" s="193">
        <f t="shared" si="1228"/>
        <v>0.2159333531</v>
      </c>
      <c r="GC253" s="193">
        <f t="shared" si="1228"/>
        <v>0.2305987766</v>
      </c>
      <c r="GD253" s="193">
        <f t="shared" si="1228"/>
        <v>0.1585779714</v>
      </c>
      <c r="GE253" s="193">
        <f t="shared" si="1228"/>
        <v>0.09408942488</v>
      </c>
      <c r="GF253" s="193">
        <f t="shared" si="1228"/>
        <v>0.04993793907</v>
      </c>
      <c r="GG253" s="193">
        <f t="shared" si="1228"/>
        <v>0.01848667352</v>
      </c>
      <c r="GH253" s="193">
        <f t="shared" si="1228"/>
        <v>0.001404677816</v>
      </c>
      <c r="GI253" s="193">
        <f t="shared" si="1228"/>
        <v>0</v>
      </c>
      <c r="GJ253" s="193">
        <f t="shared" si="1228"/>
        <v>0</v>
      </c>
      <c r="GK253" s="193">
        <f t="shared" si="1228"/>
        <v>0</v>
      </c>
      <c r="GL253" s="193">
        <f t="shared" si="1228"/>
        <v>0</v>
      </c>
      <c r="GM253" s="193">
        <f t="shared" si="1228"/>
        <v>0</v>
      </c>
      <c r="GN253" s="193">
        <f t="shared" si="1228"/>
        <v>0</v>
      </c>
      <c r="GO253" s="193">
        <f t="shared" si="1228"/>
        <v>0</v>
      </c>
      <c r="GP253" s="193">
        <f t="shared" si="1228"/>
        <v>0</v>
      </c>
      <c r="GQ253" s="193">
        <f t="shared" si="1228"/>
        <v>0</v>
      </c>
      <c r="GR253" s="193">
        <f t="shared" si="21"/>
        <v>4.839162188</v>
      </c>
      <c r="GS253" s="193">
        <f t="shared" ref="GS253:IN253" si="1229">E253-EV253</f>
        <v>0.1514337801</v>
      </c>
      <c r="GT253" s="193">
        <f t="shared" si="1229"/>
        <v>0.1390146077</v>
      </c>
      <c r="GU253" s="193">
        <f t="shared" si="1229"/>
        <v>0.1245923429</v>
      </c>
      <c r="GV253" s="193">
        <f t="shared" si="1229"/>
        <v>0.111772552</v>
      </c>
      <c r="GW253" s="193">
        <f t="shared" si="1229"/>
        <v>0.1093688412</v>
      </c>
      <c r="GX253" s="193">
        <f t="shared" si="1229"/>
        <v>0.1065645119</v>
      </c>
      <c r="GY253" s="193">
        <f t="shared" si="1229"/>
        <v>0.1033595642</v>
      </c>
      <c r="GZ253" s="193">
        <f t="shared" si="1229"/>
        <v>0.1037601827</v>
      </c>
      <c r="HA253" s="193">
        <f t="shared" si="1229"/>
        <v>0.1017570903</v>
      </c>
      <c r="HB253" s="193">
        <f t="shared" si="1229"/>
        <v>0.1029589457</v>
      </c>
      <c r="HC253" s="193">
        <f t="shared" si="1229"/>
        <v>0.1050705878</v>
      </c>
      <c r="HD253" s="193">
        <f t="shared" si="1229"/>
        <v>0.0968604993</v>
      </c>
      <c r="HE253" s="193">
        <f t="shared" si="1229"/>
        <v>0.08450837285</v>
      </c>
      <c r="HF253" s="193">
        <f t="shared" si="1229"/>
        <v>0.05784763355</v>
      </c>
      <c r="HG253" s="193">
        <f t="shared" si="1229"/>
        <v>0.00218097959</v>
      </c>
      <c r="HH253" s="193">
        <f t="shared" si="1229"/>
        <v>0</v>
      </c>
      <c r="HI253" s="193">
        <f t="shared" si="1229"/>
        <v>0</v>
      </c>
      <c r="HJ253" s="193">
        <f t="shared" si="1229"/>
        <v>0</v>
      </c>
      <c r="HK253" s="193">
        <f t="shared" si="1229"/>
        <v>0</v>
      </c>
      <c r="HL253" s="193">
        <f t="shared" si="1229"/>
        <v>0</v>
      </c>
      <c r="HM253" s="193">
        <f t="shared" si="1229"/>
        <v>0</v>
      </c>
      <c r="HN253" s="193">
        <f t="shared" si="1229"/>
        <v>0</v>
      </c>
      <c r="HO253" s="193">
        <f t="shared" si="1229"/>
        <v>0</v>
      </c>
      <c r="HP253" s="193">
        <f t="shared" si="1229"/>
        <v>0</v>
      </c>
      <c r="HQ253" s="193">
        <f t="shared" si="1229"/>
        <v>0</v>
      </c>
      <c r="HR253" s="193">
        <f t="shared" si="1229"/>
        <v>0</v>
      </c>
      <c r="HS253" s="193">
        <f t="shared" si="1229"/>
        <v>0</v>
      </c>
      <c r="HT253" s="193">
        <f t="shared" si="1229"/>
        <v>0</v>
      </c>
      <c r="HU253" s="193">
        <f t="shared" si="1229"/>
        <v>0</v>
      </c>
      <c r="HV253" s="193">
        <f t="shared" si="1229"/>
        <v>0</v>
      </c>
      <c r="HW253" s="193">
        <f t="shared" si="1229"/>
        <v>0</v>
      </c>
      <c r="HX253" s="193">
        <f t="shared" si="1229"/>
        <v>0</v>
      </c>
      <c r="HY253" s="193">
        <f t="shared" si="1229"/>
        <v>0</v>
      </c>
      <c r="HZ253" s="193">
        <f t="shared" si="1229"/>
        <v>0.008570447531</v>
      </c>
      <c r="IA253" s="193">
        <f t="shared" si="1229"/>
        <v>0.1106376377</v>
      </c>
      <c r="IB253" s="193">
        <f t="shared" si="1229"/>
        <v>0.1759274211</v>
      </c>
      <c r="IC253" s="193">
        <f t="shared" si="1229"/>
        <v>0.2300943686</v>
      </c>
      <c r="ID253" s="193">
        <f t="shared" si="1229"/>
        <v>0.2647505819</v>
      </c>
      <c r="IE253" s="193">
        <f t="shared" si="1229"/>
        <v>0.288242473</v>
      </c>
      <c r="IF253" s="193">
        <f t="shared" si="1229"/>
        <v>0.2716193199</v>
      </c>
      <c r="IG253" s="193">
        <f t="shared" si="1229"/>
        <v>0.2900477693</v>
      </c>
      <c r="IH253" s="193">
        <f t="shared" si="1229"/>
        <v>0.2904483878</v>
      </c>
      <c r="II253" s="193">
        <f t="shared" si="1229"/>
        <v>0.2864422031</v>
      </c>
      <c r="IJ253" s="193">
        <f t="shared" si="1229"/>
        <v>0.2716193199</v>
      </c>
      <c r="IK253" s="193">
        <f t="shared" si="1229"/>
        <v>0.2567964366</v>
      </c>
      <c r="IL253" s="193">
        <f t="shared" si="1229"/>
        <v>0.2275512886</v>
      </c>
      <c r="IM253" s="193">
        <f t="shared" si="1229"/>
        <v>0.194299956</v>
      </c>
      <c r="IN253" s="193">
        <f t="shared" si="1229"/>
        <v>0.1710640849</v>
      </c>
      <c r="IO253" s="193">
        <f t="shared" si="23"/>
        <v>3.338111696</v>
      </c>
      <c r="IP253" s="193">
        <f t="shared" si="29"/>
        <v>1.547120979</v>
      </c>
      <c r="IQ253" s="193">
        <f t="shared" ref="IQ253:KK253" si="1230">MAX((MIN(CZ253+IP253,$IO$7))-GT253,0)</f>
        <v>1.408106371</v>
      </c>
      <c r="IR253" s="193">
        <f t="shared" si="1230"/>
        <v>1.283514028</v>
      </c>
      <c r="IS253" s="193">
        <f t="shared" si="1230"/>
        <v>1.171741476</v>
      </c>
      <c r="IT253" s="193">
        <f t="shared" si="1230"/>
        <v>1.062372635</v>
      </c>
      <c r="IU253" s="193">
        <f t="shared" si="1230"/>
        <v>0.9558081232</v>
      </c>
      <c r="IV253" s="193">
        <f t="shared" si="1230"/>
        <v>0.852448559</v>
      </c>
      <c r="IW253" s="193">
        <f t="shared" si="1230"/>
        <v>0.7486883763</v>
      </c>
      <c r="IX253" s="193">
        <f t="shared" si="1230"/>
        <v>0.646931286</v>
      </c>
      <c r="IY253" s="193">
        <f t="shared" si="1230"/>
        <v>0.5439723403</v>
      </c>
      <c r="IZ253" s="193">
        <f t="shared" si="1230"/>
        <v>0.4389017525</v>
      </c>
      <c r="JA253" s="193">
        <f t="shared" si="1230"/>
        <v>0.3420412532</v>
      </c>
      <c r="JB253" s="193">
        <f t="shared" si="1230"/>
        <v>0.2575328803</v>
      </c>
      <c r="JC253" s="193">
        <f t="shared" si="1230"/>
        <v>0.1996852468</v>
      </c>
      <c r="JD253" s="193">
        <f t="shared" si="1230"/>
        <v>0.1975042672</v>
      </c>
      <c r="JE253" s="193">
        <f t="shared" si="1230"/>
        <v>0.2342566659</v>
      </c>
      <c r="JF253" s="193">
        <f t="shared" si="1230"/>
        <v>0.3428877074</v>
      </c>
      <c r="JG253" s="193">
        <f t="shared" si="1230"/>
        <v>0.4947225181</v>
      </c>
      <c r="JH253" s="193">
        <f t="shared" si="1230"/>
        <v>0.695241714</v>
      </c>
      <c r="JI253" s="193">
        <f t="shared" si="1230"/>
        <v>0.9343043579</v>
      </c>
      <c r="JJ253" s="193">
        <f t="shared" si="1230"/>
        <v>1.237010588</v>
      </c>
      <c r="JK253" s="193">
        <f t="shared" si="1230"/>
        <v>1.586028295</v>
      </c>
      <c r="JL253" s="193">
        <f t="shared" si="1230"/>
        <v>1.96970566</v>
      </c>
      <c r="JM253" s="193">
        <f t="shared" si="1230"/>
        <v>2.381908048</v>
      </c>
      <c r="JN253" s="193">
        <f t="shared" si="1230"/>
        <v>2.822393323</v>
      </c>
      <c r="JO253" s="193">
        <f t="shared" si="1230"/>
        <v>3.240869854</v>
      </c>
      <c r="JP253" s="193">
        <f t="shared" si="1230"/>
        <v>3.636719891</v>
      </c>
      <c r="JQ253" s="193">
        <f t="shared" si="1230"/>
        <v>4.024885269</v>
      </c>
      <c r="JR253" s="193">
        <f t="shared" si="1230"/>
        <v>4.405879922</v>
      </c>
      <c r="JS253" s="193">
        <f t="shared" si="1230"/>
        <v>4.722452537</v>
      </c>
      <c r="JT253" s="193">
        <f t="shared" si="1230"/>
        <v>4.986414257</v>
      </c>
      <c r="JU253" s="193">
        <f t="shared" si="1230"/>
        <v>5</v>
      </c>
      <c r="JV253" s="193">
        <f t="shared" si="1230"/>
        <v>5</v>
      </c>
      <c r="JW253" s="193">
        <f t="shared" si="1230"/>
        <v>4.991429552</v>
      </c>
      <c r="JX253" s="193">
        <f t="shared" si="1230"/>
        <v>4.880791915</v>
      </c>
      <c r="JY253" s="193">
        <f t="shared" si="1230"/>
        <v>4.704864494</v>
      </c>
      <c r="JZ253" s="193">
        <f t="shared" si="1230"/>
        <v>4.474770125</v>
      </c>
      <c r="KA253" s="193">
        <f t="shared" si="1230"/>
        <v>4.210019543</v>
      </c>
      <c r="KB253" s="193">
        <f t="shared" si="1230"/>
        <v>3.92177707</v>
      </c>
      <c r="KC253" s="193">
        <f t="shared" si="1230"/>
        <v>3.65015775</v>
      </c>
      <c r="KD253" s="193">
        <f t="shared" si="1230"/>
        <v>3.360109981</v>
      </c>
      <c r="KE253" s="193">
        <f t="shared" si="1230"/>
        <v>3.069661593</v>
      </c>
      <c r="KF253" s="193">
        <f t="shared" si="1230"/>
        <v>2.78321939</v>
      </c>
      <c r="KG253" s="193">
        <f t="shared" si="1230"/>
        <v>2.51160007</v>
      </c>
      <c r="KH253" s="193">
        <f t="shared" si="1230"/>
        <v>2.254803634</v>
      </c>
      <c r="KI253" s="193">
        <f t="shared" si="1230"/>
        <v>2.027252345</v>
      </c>
      <c r="KJ253" s="193">
        <f t="shared" si="1230"/>
        <v>1.832952389</v>
      </c>
      <c r="KK253" s="193">
        <f t="shared" si="1230"/>
        <v>1.661888304</v>
      </c>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row>
    <row r="254" ht="14.25" customHeight="1">
      <c r="A254" s="1">
        <v>9.0</v>
      </c>
      <c r="B254" s="1">
        <f t="shared" ref="B254:C254" si="1231">B253+1</f>
        <v>244</v>
      </c>
      <c r="C254" s="267">
        <f t="shared" si="1231"/>
        <v>43709</v>
      </c>
      <c r="D254" s="193">
        <f t="shared" si="15"/>
        <v>9.435766727</v>
      </c>
      <c r="E254" s="193">
        <f>(SUMIFS(Profile!$F$2:$F$17521,Profile!$B$2:$B$17521,$B254,Profile!$C$2:$C$17521,E$8))*$C$6</f>
        <v>0.1490300693</v>
      </c>
      <c r="F254" s="193">
        <f>(SUMIFS(Profile!$F$2:$F$17521,Profile!$B$2:$B$17521,$B254,Profile!$C$2:$C$17521,F$8))*$C$6</f>
        <v>0.1358096599</v>
      </c>
      <c r="G254" s="193">
        <f>(SUMIFS(Profile!$F$2:$F$17521,Profile!$B$2:$B$17521,$B254,Profile!$C$2:$C$17521,G$8))*$C$6</f>
        <v>0.1225892506</v>
      </c>
      <c r="H254" s="193">
        <f>(SUMIFS(Profile!$F$2:$F$17521,Profile!$B$2:$B$17521,$B254,Profile!$C$2:$C$17521,H$8))*$C$6</f>
        <v>0.111772552</v>
      </c>
      <c r="I254" s="193">
        <f>(SUMIFS(Profile!$F$2:$F$17521,Profile!$B$2:$B$17521,$B254,Profile!$C$2:$C$17521,I$8))*$C$6</f>
        <v>0.1089682227</v>
      </c>
      <c r="J254" s="193">
        <f>(SUMIFS(Profile!$F$2:$F$17521,Profile!$B$2:$B$17521,$B254,Profile!$C$2:$C$17521,J$8))*$C$6</f>
        <v>0.105763275</v>
      </c>
      <c r="K254" s="193">
        <f>(SUMIFS(Profile!$F$2:$F$17521,Profile!$B$2:$B$17521,$B254,Profile!$C$2:$C$17521,K$8))*$C$6</f>
        <v>0.1033595642</v>
      </c>
      <c r="L254" s="193">
        <f>(SUMIFS(Profile!$F$2:$F$17521,Profile!$B$2:$B$17521,$B254,Profile!$C$2:$C$17521,L$8))*$C$6</f>
        <v>0.1041608011</v>
      </c>
      <c r="M254" s="193">
        <f>(SUMIFS(Profile!$F$2:$F$17521,Profile!$B$2:$B$17521,$B254,Profile!$C$2:$C$17521,M$8))*$C$6</f>
        <v>0.1009558534</v>
      </c>
      <c r="N254" s="193">
        <f>(SUMIFS(Profile!$F$2:$F$17521,Profile!$B$2:$B$17521,$B254,Profile!$C$2:$C$17521,N$8))*$C$6</f>
        <v>0.1017570903</v>
      </c>
      <c r="O254" s="193">
        <f>(SUMIFS(Profile!$F$2:$F$17521,Profile!$B$2:$B$17521,$B254,Profile!$C$2:$C$17521,O$8))*$C$6</f>
        <v>0.1085676043</v>
      </c>
      <c r="P254" s="193">
        <f>(SUMIFS(Profile!$F$2:$F$17521,Profile!$B$2:$B$17521,$B254,Profile!$C$2:$C$17521,P$8))*$C$6</f>
        <v>0.1121731704</v>
      </c>
      <c r="Q254" s="193">
        <f>(SUMIFS(Profile!$F$2:$F$17521,Profile!$B$2:$B$17521,$B254,Profile!$C$2:$C$17521,Q$8))*$C$6</f>
        <v>0.1334059491</v>
      </c>
      <c r="R254" s="193">
        <f>(SUMIFS(Profile!$F$2:$F$17521,Profile!$B$2:$B$17521,$B254,Profile!$C$2:$C$17521,R$8))*$C$6</f>
        <v>0.1546387278</v>
      </c>
      <c r="S254" s="193">
        <f>(SUMIFS(Profile!$F$2:$F$17521,Profile!$B$2:$B$17521,$B254,Profile!$C$2:$C$17521,S$8))*$C$6</f>
        <v>0.1670579003</v>
      </c>
      <c r="T254" s="193">
        <f>(SUMIFS(Profile!$F$2:$F$17521,Profile!$B$2:$B$17521,$B254,Profile!$C$2:$C$17521,T$8))*$C$6</f>
        <v>0.1983061406</v>
      </c>
      <c r="U254" s="193">
        <f>(SUMIFS(Profile!$F$2:$F$17521,Profile!$B$2:$B$17521,$B254,Profile!$C$2:$C$17521,U$8))*$C$6</f>
        <v>0.1951011929</v>
      </c>
      <c r="V254" s="193">
        <f>(SUMIFS(Profile!$F$2:$F$17521,Profile!$B$2:$B$17521,$B254,Profile!$C$2:$C$17521,V$8))*$C$6</f>
        <v>0.2139302608</v>
      </c>
      <c r="W254" s="193">
        <f>(SUMIFS(Profile!$F$2:$F$17521,Profile!$B$2:$B$17521,$B254,Profile!$C$2:$C$17521,W$8))*$C$6</f>
        <v>0.2127284054</v>
      </c>
      <c r="X254" s="193">
        <f>(SUMIFS(Profile!$F$2:$F$17521,Profile!$B$2:$B$17521,$B254,Profile!$C$2:$C$17521,X$8))*$C$6</f>
        <v>0.2199395378</v>
      </c>
      <c r="Y254" s="193">
        <f>(SUMIFS(Profile!$F$2:$F$17521,Profile!$B$2:$B$17521,$B254,Profile!$C$2:$C$17521,Y$8))*$C$6</f>
        <v>0.2195389193</v>
      </c>
      <c r="Z254" s="193">
        <f>(SUMIFS(Profile!$F$2:$F$17521,Profile!$B$2:$B$17521,$B254,Profile!$C$2:$C$17521,Z$8))*$C$6</f>
        <v>0.2231444855</v>
      </c>
      <c r="AA254" s="193">
        <f>(SUMIFS(Profile!$F$2:$F$17521,Profile!$B$2:$B$17521,$B254,Profile!$C$2:$C$17521,AA$8))*$C$6</f>
        <v>0.2159333531</v>
      </c>
      <c r="AB254" s="193">
        <f>(SUMIFS(Profile!$F$2:$F$17521,Profile!$B$2:$B$17521,$B254,Profile!$C$2:$C$17521,AB$8))*$C$6</f>
        <v>0.2195389193</v>
      </c>
      <c r="AC254" s="193">
        <f>(SUMIFS(Profile!$F$2:$F$17521,Profile!$B$2:$B$17521,$B254,Profile!$C$2:$C$17521,AC$8))*$C$6</f>
        <v>0.2099240761</v>
      </c>
      <c r="AD254" s="193">
        <f>(SUMIFS(Profile!$F$2:$F$17521,Profile!$B$2:$B$17521,$B254,Profile!$C$2:$C$17521,AD$8))*$C$6</f>
        <v>0.2039147991</v>
      </c>
      <c r="AE254" s="193">
        <f>(SUMIFS(Profile!$F$2:$F$17521,Profile!$B$2:$B$17521,$B254,Profile!$C$2:$C$17521,AE$8))*$C$6</f>
        <v>0.2139302608</v>
      </c>
      <c r="AF254" s="193">
        <f>(SUMIFS(Profile!$F$2:$F$17521,Profile!$B$2:$B$17521,$B254,Profile!$C$2:$C$17521,AF$8))*$C$6</f>
        <v>0.2103246946</v>
      </c>
      <c r="AG254" s="193">
        <f>(SUMIFS(Profile!$F$2:$F$17521,Profile!$B$2:$B$17521,$B254,Profile!$C$2:$C$17521,AG$8))*$C$6</f>
        <v>0.2031135622</v>
      </c>
      <c r="AH254" s="193">
        <f>(SUMIFS(Profile!$F$2:$F$17521,Profile!$B$2:$B$17521,$B254,Profile!$C$2:$C$17521,AH$8))*$C$6</f>
        <v>0.193498719</v>
      </c>
      <c r="AI254" s="193">
        <f>(SUMIFS(Profile!$F$2:$F$17521,Profile!$B$2:$B$17521,$B254,Profile!$C$2:$C$17521,AI$8))*$C$6</f>
        <v>0.1914956267</v>
      </c>
      <c r="AJ254" s="193">
        <f>(SUMIFS(Profile!$F$2:$F$17521,Profile!$B$2:$B$17521,$B254,Profile!$C$2:$C$17521,AJ$8))*$C$6</f>
        <v>0.205517273</v>
      </c>
      <c r="AK254" s="193">
        <f>(SUMIFS(Profile!$F$2:$F$17521,Profile!$B$2:$B$17521,$B254,Profile!$C$2:$C$17521,AK$8))*$C$6</f>
        <v>0.222743867</v>
      </c>
      <c r="AL254" s="193">
        <f>(SUMIFS(Profile!$F$2:$F$17521,Profile!$B$2:$B$17521,$B254,Profile!$C$2:$C$17521,AL$8))*$C$6</f>
        <v>0.2439766457</v>
      </c>
      <c r="AM254" s="193">
        <f>(SUMIFS(Profile!$F$2:$F$17521,Profile!$B$2:$B$17521,$B254,Profile!$C$2:$C$17521,AM$8))*$C$6</f>
        <v>0.2672125167</v>
      </c>
      <c r="AN254" s="193">
        <f>(SUMIFS(Profile!$F$2:$F$17521,Profile!$B$2:$B$17521,$B254,Profile!$C$2:$C$17521,AN$8))*$C$6</f>
        <v>0.2596007659</v>
      </c>
      <c r="AO254" s="193">
        <f>(SUMIFS(Profile!$F$2:$F$17521,Profile!$B$2:$B$17521,$B254,Profile!$C$2:$C$17521,AO$8))*$C$6</f>
        <v>0.2772279784</v>
      </c>
      <c r="AP254" s="193">
        <f>(SUMIFS(Profile!$F$2:$F$17521,Profile!$B$2:$B$17521,$B254,Profile!$C$2:$C$17521,AP$8))*$C$6</f>
        <v>0.2800323077</v>
      </c>
      <c r="AQ254" s="193">
        <f>(SUMIFS(Profile!$F$2:$F$17521,Profile!$B$2:$B$17521,$B254,Profile!$C$2:$C$17521,AQ$8))*$C$6</f>
        <v>0.2848397292</v>
      </c>
      <c r="AR254" s="193">
        <f>(SUMIFS(Profile!$F$2:$F$17521,Profile!$B$2:$B$17521,$B254,Profile!$C$2:$C$17521,AR$8))*$C$6</f>
        <v>0.2555945812</v>
      </c>
      <c r="AS254" s="193">
        <f>(SUMIFS(Profile!$F$2:$F$17521,Profile!$B$2:$B$17521,$B254,Profile!$C$2:$C$17521,AS$8))*$C$6</f>
        <v>0.2796316892</v>
      </c>
      <c r="AT254" s="193">
        <f>(SUMIFS(Profile!$F$2:$F$17521,Profile!$B$2:$B$17521,$B254,Profile!$C$2:$C$17521,AT$8))*$C$6</f>
        <v>0.28724344</v>
      </c>
      <c r="AU254" s="193">
        <f>(SUMIFS(Profile!$F$2:$F$17521,Profile!$B$2:$B$17521,$B254,Profile!$C$2:$C$17521,AU$8))*$C$6</f>
        <v>0.2824360184</v>
      </c>
      <c r="AV254" s="193">
        <f>(SUMIFS(Profile!$F$2:$F$17521,Profile!$B$2:$B$17521,$B254,Profile!$C$2:$C$17521,AV$8))*$C$6</f>
        <v>0.2752248861</v>
      </c>
      <c r="AW254" s="193">
        <f>(SUMIFS(Profile!$F$2:$F$17521,Profile!$B$2:$B$17521,$B254,Profile!$C$2:$C$17521,AW$8))*$C$6</f>
        <v>0.2592001474</v>
      </c>
      <c r="AX254" s="193">
        <f>(SUMIFS(Profile!$F$2:$F$17521,Profile!$B$2:$B$17521,$B254,Profile!$C$2:$C$17521,AX$8))*$C$6</f>
        <v>0.2291537625</v>
      </c>
      <c r="AY254" s="193">
        <f>(SUMIFS(Profile!$F$2:$F$17521,Profile!$B$2:$B$17521,$B254,Profile!$C$2:$C$17521,AY$8))*$C$6</f>
        <v>0.1914956267</v>
      </c>
      <c r="AZ254" s="193">
        <f>(SUMIFS(Profile!$F$2:$F$17521,Profile!$B$2:$B$17521,$B254,Profile!$C$2:$C$17521,AZ$8))*$C$6</f>
        <v>0.170262848</v>
      </c>
      <c r="BA254" s="193">
        <f t="shared" si="16"/>
        <v>8.048028565</v>
      </c>
      <c r="BB254" s="193">
        <f>(SUMIFS(Profile!$E$2:$E$17521,Profile!$B$2:$B$17521,$B254,Profile!$C$2:$C$17521,BB$8))*$C$9</f>
        <v>0</v>
      </c>
      <c r="BC254" s="193">
        <f>(SUMIFS(Profile!$E$2:$E$17521,Profile!$B$2:$B$17521,$B254,Profile!$C$2:$C$17521,BC$8))*$C$9</f>
        <v>0</v>
      </c>
      <c r="BD254" s="193">
        <f>(SUMIFS(Profile!$E$2:$E$17521,Profile!$B$2:$B$17521,$B254,Profile!$C$2:$C$17521,BD$8))*$C$9</f>
        <v>0</v>
      </c>
      <c r="BE254" s="193">
        <f>(SUMIFS(Profile!$E$2:$E$17521,Profile!$B$2:$B$17521,$B254,Profile!$C$2:$C$17521,BE$8))*$C$9</f>
        <v>0</v>
      </c>
      <c r="BF254" s="193">
        <f>(SUMIFS(Profile!$E$2:$E$17521,Profile!$B$2:$B$17521,$B254,Profile!$C$2:$C$17521,BF$8))*$C$9</f>
        <v>0</v>
      </c>
      <c r="BG254" s="193">
        <f>(SUMIFS(Profile!$E$2:$E$17521,Profile!$B$2:$B$17521,$B254,Profile!$C$2:$C$17521,BG$8))*$C$9</f>
        <v>0</v>
      </c>
      <c r="BH254" s="193">
        <f>(SUMIFS(Profile!$E$2:$E$17521,Profile!$B$2:$B$17521,$B254,Profile!$C$2:$C$17521,BH$8))*$C$9</f>
        <v>0</v>
      </c>
      <c r="BI254" s="193">
        <f>(SUMIFS(Profile!$E$2:$E$17521,Profile!$B$2:$B$17521,$B254,Profile!$C$2:$C$17521,BI$8))*$C$9</f>
        <v>0</v>
      </c>
      <c r="BJ254" s="193">
        <f>(SUMIFS(Profile!$E$2:$E$17521,Profile!$B$2:$B$17521,$B254,Profile!$C$2:$C$17521,BJ$8))*$C$9</f>
        <v>0</v>
      </c>
      <c r="BK254" s="193">
        <f>(SUMIFS(Profile!$E$2:$E$17521,Profile!$B$2:$B$17521,$B254,Profile!$C$2:$C$17521,BK$8))*$C$9</f>
        <v>0</v>
      </c>
      <c r="BL254" s="193">
        <f>(SUMIFS(Profile!$E$2:$E$17521,Profile!$B$2:$B$17521,$B254,Profile!$C$2:$C$17521,BL$8))*$C$9</f>
        <v>0.001895753892</v>
      </c>
      <c r="BM254" s="193">
        <f>(SUMIFS(Profile!$E$2:$E$17521,Profile!$B$2:$B$17521,$B254,Profile!$C$2:$C$17521,BM$8))*$C$9</f>
        <v>0.01460327134</v>
      </c>
      <c r="BN254" s="193">
        <f>(SUMIFS(Profile!$E$2:$E$17521,Profile!$B$2:$B$17521,$B254,Profile!$C$2:$C$17521,BN$8))*$C$9</f>
        <v>0.04274650613</v>
      </c>
      <c r="BO254" s="193">
        <f>(SUMIFS(Profile!$E$2:$E$17521,Profile!$B$2:$B$17521,$B254,Profile!$C$2:$C$17521,BO$8))*$C$9</f>
        <v>0.08162217879</v>
      </c>
      <c r="BP254" s="193">
        <f>(SUMIFS(Profile!$E$2:$E$17521,Profile!$B$2:$B$17521,$B254,Profile!$C$2:$C$17521,BP$8))*$C$9</f>
        <v>0.1441332184</v>
      </c>
      <c r="BQ254" s="193">
        <f>(SUMIFS(Profile!$E$2:$E$17521,Profile!$B$2:$B$17521,$B254,Profile!$C$2:$C$17521,BQ$8))*$C$9</f>
        <v>0.1936780465</v>
      </c>
      <c r="BR254" s="193">
        <f>(SUMIFS(Profile!$E$2:$E$17521,Profile!$B$2:$B$17521,$B254,Profile!$C$2:$C$17521,BR$8))*$C$9</f>
        <v>0.2467895711</v>
      </c>
      <c r="BS254" s="193">
        <f>(SUMIFS(Profile!$E$2:$E$17521,Profile!$B$2:$B$17521,$B254,Profile!$C$2:$C$17521,BS$8))*$C$9</f>
        <v>0.2941715775</v>
      </c>
      <c r="BT254" s="193">
        <f>(SUMIFS(Profile!$E$2:$E$17521,Profile!$B$2:$B$17521,$B254,Profile!$C$2:$C$17521,BT$8))*$C$9</f>
        <v>0.3163805191</v>
      </c>
      <c r="BU254" s="193">
        <f>(SUMIFS(Profile!$E$2:$E$17521,Profile!$B$2:$B$17521,$B254,Profile!$C$2:$C$17521,BU$8))*$C$9</f>
        <v>0.3691486821</v>
      </c>
      <c r="BV254" s="193">
        <f>(SUMIFS(Profile!$E$2:$E$17521,Profile!$B$2:$B$17521,$B254,Profile!$C$2:$C$17521,BV$8))*$C$9</f>
        <v>0.4247392944</v>
      </c>
      <c r="BW254" s="193">
        <f>(SUMIFS(Profile!$E$2:$E$17521,Profile!$B$2:$B$17521,$B254,Profile!$C$2:$C$17521,BW$8))*$C$9</f>
        <v>0.4752002688</v>
      </c>
      <c r="BX254" s="193">
        <f>(SUMIFS(Profile!$E$2:$E$17521,Profile!$B$2:$B$17521,$B254,Profile!$C$2:$C$17521,BX$8))*$C$9</f>
        <v>0.5046494852</v>
      </c>
      <c r="BY254" s="193">
        <f>(SUMIFS(Profile!$E$2:$E$17521,Profile!$B$2:$B$17521,$B254,Profile!$C$2:$C$17521,BY$8))*$C$9</f>
        <v>0.4940768876</v>
      </c>
      <c r="BZ254" s="193">
        <f>(SUMIFS(Profile!$E$2:$E$17521,Profile!$B$2:$B$17521,$B254,Profile!$C$2:$C$17521,BZ$8))*$C$9</f>
        <v>0.5332292333</v>
      </c>
      <c r="CA254" s="193">
        <f>(SUMIFS(Profile!$E$2:$E$17521,Profile!$B$2:$B$17521,$B254,Profile!$C$2:$C$17521,CA$8))*$C$9</f>
        <v>0.5320680383</v>
      </c>
      <c r="CB254" s="193">
        <f>(SUMIFS(Profile!$E$2:$E$17521,Profile!$B$2:$B$17521,$B254,Profile!$C$2:$C$17521,CB$8))*$C$9</f>
        <v>0.4795192331</v>
      </c>
      <c r="CC254" s="193">
        <f>(SUMIFS(Profile!$E$2:$E$17521,Profile!$B$2:$B$17521,$B254,Profile!$C$2:$C$17521,CC$8))*$C$9</f>
        <v>0.4969462263</v>
      </c>
      <c r="CD254" s="193">
        <f>(SUMIFS(Profile!$E$2:$E$17521,Profile!$B$2:$B$17521,$B254,Profile!$C$2:$C$17521,CD$8))*$C$9</f>
        <v>0.4964656542</v>
      </c>
      <c r="CE254" s="193">
        <f>(SUMIFS(Profile!$E$2:$E$17521,Profile!$B$2:$B$17521,$B254,Profile!$C$2:$C$17521,CE$8))*$C$9</f>
        <v>0.4483722851</v>
      </c>
      <c r="CF254" s="193">
        <f>(SUMIFS(Profile!$E$2:$E$17521,Profile!$B$2:$B$17521,$B254,Profile!$C$2:$C$17521,CF$8))*$C$9</f>
        <v>0.3643344846</v>
      </c>
      <c r="CG254" s="193">
        <f>(SUMIFS(Profile!$E$2:$E$17521,Profile!$B$2:$B$17521,$B254,Profile!$C$2:$C$17521,CG$8))*$C$9</f>
        <v>0.3350139903</v>
      </c>
      <c r="CH254" s="193">
        <f>(SUMIFS(Profile!$E$2:$E$17521,Profile!$B$2:$B$17521,$B254,Profile!$C$2:$C$17521,CH$8))*$C$9</f>
        <v>0.2858257691</v>
      </c>
      <c r="CI254" s="193">
        <f>(SUMIFS(Profile!$E$2:$E$17521,Profile!$B$2:$B$17521,$B254,Profile!$C$2:$C$17521,CI$8))*$C$9</f>
        <v>0.1962853759</v>
      </c>
      <c r="CJ254" s="193">
        <f>(SUMIFS(Profile!$E$2:$E$17521,Profile!$B$2:$B$17521,$B254,Profile!$C$2:$C$17521,CJ$8))*$C$9</f>
        <v>0.1411594327</v>
      </c>
      <c r="CK254" s="193">
        <f>(SUMIFS(Profile!$E$2:$E$17521,Profile!$B$2:$B$17521,$B254,Profile!$C$2:$C$17521,CK$8))*$C$9</f>
        <v>0.0837746304</v>
      </c>
      <c r="CL254" s="193">
        <f>(SUMIFS(Profile!$E$2:$E$17521,Profile!$B$2:$B$17521,$B254,Profile!$C$2:$C$17521,CL$8))*$C$9</f>
        <v>0.03594979294</v>
      </c>
      <c r="CM254" s="193">
        <f>(SUMIFS(Profile!$E$2:$E$17521,Profile!$B$2:$B$17521,$B254,Profile!$C$2:$C$17521,CM$8))*$C$9</f>
        <v>0.01421229923</v>
      </c>
      <c r="CN254" s="193">
        <f>(SUMIFS(Profile!$E$2:$E$17521,Profile!$B$2:$B$17521,$B254,Profile!$C$2:$C$17521,CN$8))*$C$9</f>
        <v>0.001036858955</v>
      </c>
      <c r="CO254" s="193">
        <f>(SUMIFS(Profile!$E$2:$E$17521,Profile!$B$2:$B$17521,$B254,Profile!$C$2:$C$17521,CO$8))*$C$9</f>
        <v>0</v>
      </c>
      <c r="CP254" s="193">
        <f>(SUMIFS(Profile!$E$2:$E$17521,Profile!$B$2:$B$17521,$B254,Profile!$C$2:$C$17521,CP$8))*$C$9</f>
        <v>0</v>
      </c>
      <c r="CQ254" s="193">
        <f>(SUMIFS(Profile!$E$2:$E$17521,Profile!$B$2:$B$17521,$B254,Profile!$C$2:$C$17521,CQ$8))*$C$9</f>
        <v>0</v>
      </c>
      <c r="CR254" s="193">
        <f>(SUMIFS(Profile!$E$2:$E$17521,Profile!$B$2:$B$17521,$B254,Profile!$C$2:$C$17521,CR$8))*$C$9</f>
        <v>0</v>
      </c>
      <c r="CS254" s="193">
        <f>(SUMIFS(Profile!$E$2:$E$17521,Profile!$B$2:$B$17521,$B254,Profile!$C$2:$C$17521,CS$8))*$C$9</f>
        <v>0</v>
      </c>
      <c r="CT254" s="193">
        <f>(SUMIFS(Profile!$E$2:$E$17521,Profile!$B$2:$B$17521,$B254,Profile!$C$2:$C$17521,CT$8))*$C$9</f>
        <v>0</v>
      </c>
      <c r="CU254" s="193">
        <f>(SUMIFS(Profile!$E$2:$E$17521,Profile!$B$2:$B$17521,$B254,Profile!$C$2:$C$17521,CU$8))*$C$9</f>
        <v>0</v>
      </c>
      <c r="CV254" s="193">
        <f>(SUMIFS(Profile!$E$2:$E$17521,Profile!$B$2:$B$17521,$B254,Profile!$C$2:$C$17521,CV$8))*$C$9</f>
        <v>0</v>
      </c>
      <c r="CW254" s="193">
        <f>(SUMIFS(Profile!$E$2:$E$17521,Profile!$B$2:$B$17521,$B254,Profile!$C$2:$C$17521,CW$8))*$C$9</f>
        <v>0</v>
      </c>
      <c r="CX254" s="193">
        <f t="shared" si="17"/>
        <v>3.522613248</v>
      </c>
      <c r="CY254" s="193">
        <f t="shared" ref="CY254:ET254" si="1232">MAX(BB254-E254,0)</f>
        <v>0</v>
      </c>
      <c r="CZ254" s="193">
        <f t="shared" si="1232"/>
        <v>0</v>
      </c>
      <c r="DA254" s="193">
        <f t="shared" si="1232"/>
        <v>0</v>
      </c>
      <c r="DB254" s="193">
        <f t="shared" si="1232"/>
        <v>0</v>
      </c>
      <c r="DC254" s="193">
        <f t="shared" si="1232"/>
        <v>0</v>
      </c>
      <c r="DD254" s="193">
        <f t="shared" si="1232"/>
        <v>0</v>
      </c>
      <c r="DE254" s="193">
        <f t="shared" si="1232"/>
        <v>0</v>
      </c>
      <c r="DF254" s="193">
        <f t="shared" si="1232"/>
        <v>0</v>
      </c>
      <c r="DG254" s="193">
        <f t="shared" si="1232"/>
        <v>0</v>
      </c>
      <c r="DH254" s="193">
        <f t="shared" si="1232"/>
        <v>0</v>
      </c>
      <c r="DI254" s="193">
        <f t="shared" si="1232"/>
        <v>0</v>
      </c>
      <c r="DJ254" s="193">
        <f t="shared" si="1232"/>
        <v>0</v>
      </c>
      <c r="DK254" s="193">
        <f t="shared" si="1232"/>
        <v>0</v>
      </c>
      <c r="DL254" s="193">
        <f t="shared" si="1232"/>
        <v>0</v>
      </c>
      <c r="DM254" s="193">
        <f t="shared" si="1232"/>
        <v>0</v>
      </c>
      <c r="DN254" s="193">
        <f t="shared" si="1232"/>
        <v>0</v>
      </c>
      <c r="DO254" s="193">
        <f t="shared" si="1232"/>
        <v>0.05168837818</v>
      </c>
      <c r="DP254" s="193">
        <f t="shared" si="1232"/>
        <v>0.08024131674</v>
      </c>
      <c r="DQ254" s="193">
        <f t="shared" si="1232"/>
        <v>0.1036521137</v>
      </c>
      <c r="DR254" s="193">
        <f t="shared" si="1232"/>
        <v>0.1492091443</v>
      </c>
      <c r="DS254" s="193">
        <f t="shared" si="1232"/>
        <v>0.2052003751</v>
      </c>
      <c r="DT254" s="193">
        <f t="shared" si="1232"/>
        <v>0.2520557833</v>
      </c>
      <c r="DU254" s="193">
        <f t="shared" si="1232"/>
        <v>0.2887161321</v>
      </c>
      <c r="DV254" s="193">
        <f t="shared" si="1232"/>
        <v>0.2745379683</v>
      </c>
      <c r="DW254" s="193">
        <f t="shared" si="1232"/>
        <v>0.3233051572</v>
      </c>
      <c r="DX254" s="193">
        <f t="shared" si="1232"/>
        <v>0.3281532392</v>
      </c>
      <c r="DY254" s="193">
        <f t="shared" si="1232"/>
        <v>0.2655889723</v>
      </c>
      <c r="DZ254" s="193">
        <f t="shared" si="1232"/>
        <v>0.2866215317</v>
      </c>
      <c r="EA254" s="193">
        <f t="shared" si="1232"/>
        <v>0.293352092</v>
      </c>
      <c r="EB254" s="193">
        <f t="shared" si="1232"/>
        <v>0.2548735661</v>
      </c>
      <c r="EC254" s="193">
        <f t="shared" si="1232"/>
        <v>0.1728388579</v>
      </c>
      <c r="ED254" s="193">
        <f t="shared" si="1232"/>
        <v>0.1294967173</v>
      </c>
      <c r="EE254" s="193">
        <f t="shared" si="1232"/>
        <v>0.0630819021</v>
      </c>
      <c r="EF254" s="193">
        <f t="shared" si="1232"/>
        <v>0</v>
      </c>
      <c r="EG254" s="193">
        <f t="shared" si="1232"/>
        <v>0</v>
      </c>
      <c r="EH254" s="193">
        <f t="shared" si="1232"/>
        <v>0</v>
      </c>
      <c r="EI254" s="193">
        <f t="shared" si="1232"/>
        <v>0</v>
      </c>
      <c r="EJ254" s="193">
        <f t="shared" si="1232"/>
        <v>0</v>
      </c>
      <c r="EK254" s="193">
        <f t="shared" si="1232"/>
        <v>0</v>
      </c>
      <c r="EL254" s="193">
        <f t="shared" si="1232"/>
        <v>0</v>
      </c>
      <c r="EM254" s="193">
        <f t="shared" si="1232"/>
        <v>0</v>
      </c>
      <c r="EN254" s="193">
        <f t="shared" si="1232"/>
        <v>0</v>
      </c>
      <c r="EO254" s="193">
        <f t="shared" si="1232"/>
        <v>0</v>
      </c>
      <c r="EP254" s="193">
        <f t="shared" si="1232"/>
        <v>0</v>
      </c>
      <c r="EQ254" s="193">
        <f t="shared" si="1232"/>
        <v>0</v>
      </c>
      <c r="ER254" s="193">
        <f t="shared" si="1232"/>
        <v>0</v>
      </c>
      <c r="ES254" s="193">
        <f t="shared" si="1232"/>
        <v>0</v>
      </c>
      <c r="ET254" s="193">
        <f t="shared" si="1232"/>
        <v>0</v>
      </c>
      <c r="EU254" s="193">
        <f t="shared" si="19"/>
        <v>4.525415318</v>
      </c>
      <c r="EV254" s="193">
        <f t="shared" ref="EV254:GQ254" si="1233">BB254-CY254</f>
        <v>0</v>
      </c>
      <c r="EW254" s="193">
        <f t="shared" si="1233"/>
        <v>0</v>
      </c>
      <c r="EX254" s="193">
        <f t="shared" si="1233"/>
        <v>0</v>
      </c>
      <c r="EY254" s="193">
        <f t="shared" si="1233"/>
        <v>0</v>
      </c>
      <c r="EZ254" s="193">
        <f t="shared" si="1233"/>
        <v>0</v>
      </c>
      <c r="FA254" s="193">
        <f t="shared" si="1233"/>
        <v>0</v>
      </c>
      <c r="FB254" s="193">
        <f t="shared" si="1233"/>
        <v>0</v>
      </c>
      <c r="FC254" s="193">
        <f t="shared" si="1233"/>
        <v>0</v>
      </c>
      <c r="FD254" s="193">
        <f t="shared" si="1233"/>
        <v>0</v>
      </c>
      <c r="FE254" s="193">
        <f t="shared" si="1233"/>
        <v>0</v>
      </c>
      <c r="FF254" s="193">
        <f t="shared" si="1233"/>
        <v>0.001895753892</v>
      </c>
      <c r="FG254" s="193">
        <f t="shared" si="1233"/>
        <v>0.01460327134</v>
      </c>
      <c r="FH254" s="193">
        <f t="shared" si="1233"/>
        <v>0.04274650613</v>
      </c>
      <c r="FI254" s="193">
        <f t="shared" si="1233"/>
        <v>0.08162217879</v>
      </c>
      <c r="FJ254" s="193">
        <f t="shared" si="1233"/>
        <v>0.1441332184</v>
      </c>
      <c r="FK254" s="193">
        <f t="shared" si="1233"/>
        <v>0.1936780465</v>
      </c>
      <c r="FL254" s="193">
        <f t="shared" si="1233"/>
        <v>0.1951011929</v>
      </c>
      <c r="FM254" s="193">
        <f t="shared" si="1233"/>
        <v>0.2139302608</v>
      </c>
      <c r="FN254" s="193">
        <f t="shared" si="1233"/>
        <v>0.2127284054</v>
      </c>
      <c r="FO254" s="193">
        <f t="shared" si="1233"/>
        <v>0.2199395378</v>
      </c>
      <c r="FP254" s="193">
        <f t="shared" si="1233"/>
        <v>0.2195389193</v>
      </c>
      <c r="FQ254" s="193">
        <f t="shared" si="1233"/>
        <v>0.2231444855</v>
      </c>
      <c r="FR254" s="193">
        <f t="shared" si="1233"/>
        <v>0.2159333531</v>
      </c>
      <c r="FS254" s="193">
        <f t="shared" si="1233"/>
        <v>0.2195389193</v>
      </c>
      <c r="FT254" s="193">
        <f t="shared" si="1233"/>
        <v>0.2099240761</v>
      </c>
      <c r="FU254" s="193">
        <f t="shared" si="1233"/>
        <v>0.2039147991</v>
      </c>
      <c r="FV254" s="193">
        <f t="shared" si="1233"/>
        <v>0.2139302608</v>
      </c>
      <c r="FW254" s="193">
        <f t="shared" si="1233"/>
        <v>0.2103246946</v>
      </c>
      <c r="FX254" s="193">
        <f t="shared" si="1233"/>
        <v>0.2031135622</v>
      </c>
      <c r="FY254" s="193">
        <f t="shared" si="1233"/>
        <v>0.193498719</v>
      </c>
      <c r="FZ254" s="193">
        <f t="shared" si="1233"/>
        <v>0.1914956267</v>
      </c>
      <c r="GA254" s="193">
        <f t="shared" si="1233"/>
        <v>0.205517273</v>
      </c>
      <c r="GB254" s="193">
        <f t="shared" si="1233"/>
        <v>0.222743867</v>
      </c>
      <c r="GC254" s="193">
        <f t="shared" si="1233"/>
        <v>0.1962853759</v>
      </c>
      <c r="GD254" s="193">
        <f t="shared" si="1233"/>
        <v>0.1411594327</v>
      </c>
      <c r="GE254" s="193">
        <f t="shared" si="1233"/>
        <v>0.0837746304</v>
      </c>
      <c r="GF254" s="193">
        <f t="shared" si="1233"/>
        <v>0.03594979294</v>
      </c>
      <c r="GG254" s="193">
        <f t="shared" si="1233"/>
        <v>0.01421229923</v>
      </c>
      <c r="GH254" s="193">
        <f t="shared" si="1233"/>
        <v>0.001036858955</v>
      </c>
      <c r="GI254" s="193">
        <f t="shared" si="1233"/>
        <v>0</v>
      </c>
      <c r="GJ254" s="193">
        <f t="shared" si="1233"/>
        <v>0</v>
      </c>
      <c r="GK254" s="193">
        <f t="shared" si="1233"/>
        <v>0</v>
      </c>
      <c r="GL254" s="193">
        <f t="shared" si="1233"/>
        <v>0</v>
      </c>
      <c r="GM254" s="193">
        <f t="shared" si="1233"/>
        <v>0</v>
      </c>
      <c r="GN254" s="193">
        <f t="shared" si="1233"/>
        <v>0</v>
      </c>
      <c r="GO254" s="193">
        <f t="shared" si="1233"/>
        <v>0</v>
      </c>
      <c r="GP254" s="193">
        <f t="shared" si="1233"/>
        <v>0</v>
      </c>
      <c r="GQ254" s="193">
        <f t="shared" si="1233"/>
        <v>0</v>
      </c>
      <c r="GR254" s="193">
        <f t="shared" si="21"/>
        <v>4.910351409</v>
      </c>
      <c r="GS254" s="193">
        <f t="shared" ref="GS254:IN254" si="1234">E254-EV254</f>
        <v>0.1490300693</v>
      </c>
      <c r="GT254" s="193">
        <f t="shared" si="1234"/>
        <v>0.1358096599</v>
      </c>
      <c r="GU254" s="193">
        <f t="shared" si="1234"/>
        <v>0.1225892506</v>
      </c>
      <c r="GV254" s="193">
        <f t="shared" si="1234"/>
        <v>0.111772552</v>
      </c>
      <c r="GW254" s="193">
        <f t="shared" si="1234"/>
        <v>0.1089682227</v>
      </c>
      <c r="GX254" s="193">
        <f t="shared" si="1234"/>
        <v>0.105763275</v>
      </c>
      <c r="GY254" s="193">
        <f t="shared" si="1234"/>
        <v>0.1033595642</v>
      </c>
      <c r="GZ254" s="193">
        <f t="shared" si="1234"/>
        <v>0.1041608011</v>
      </c>
      <c r="HA254" s="193">
        <f t="shared" si="1234"/>
        <v>0.1009558534</v>
      </c>
      <c r="HB254" s="193">
        <f t="shared" si="1234"/>
        <v>0.1017570903</v>
      </c>
      <c r="HC254" s="193">
        <f t="shared" si="1234"/>
        <v>0.1066718504</v>
      </c>
      <c r="HD254" s="193">
        <f t="shared" si="1234"/>
        <v>0.09756989911</v>
      </c>
      <c r="HE254" s="193">
        <f t="shared" si="1234"/>
        <v>0.09065944301</v>
      </c>
      <c r="HF254" s="193">
        <f t="shared" si="1234"/>
        <v>0.07301654904</v>
      </c>
      <c r="HG254" s="193">
        <f t="shared" si="1234"/>
        <v>0.02292468188</v>
      </c>
      <c r="HH254" s="193">
        <f t="shared" si="1234"/>
        <v>0.004628094109</v>
      </c>
      <c r="HI254" s="193">
        <f t="shared" si="1234"/>
        <v>0</v>
      </c>
      <c r="HJ254" s="193">
        <f t="shared" si="1234"/>
        <v>0</v>
      </c>
      <c r="HK254" s="193">
        <f t="shared" si="1234"/>
        <v>0</v>
      </c>
      <c r="HL254" s="193">
        <f t="shared" si="1234"/>
        <v>0</v>
      </c>
      <c r="HM254" s="193">
        <f t="shared" si="1234"/>
        <v>0</v>
      </c>
      <c r="HN254" s="193">
        <f t="shared" si="1234"/>
        <v>0</v>
      </c>
      <c r="HO254" s="193">
        <f t="shared" si="1234"/>
        <v>0</v>
      </c>
      <c r="HP254" s="193">
        <f t="shared" si="1234"/>
        <v>0</v>
      </c>
      <c r="HQ254" s="193">
        <f t="shared" si="1234"/>
        <v>0</v>
      </c>
      <c r="HR254" s="193">
        <f t="shared" si="1234"/>
        <v>0</v>
      </c>
      <c r="HS254" s="193">
        <f t="shared" si="1234"/>
        <v>0</v>
      </c>
      <c r="HT254" s="193">
        <f t="shared" si="1234"/>
        <v>0</v>
      </c>
      <c r="HU254" s="193">
        <f t="shared" si="1234"/>
        <v>0</v>
      </c>
      <c r="HV254" s="193">
        <f t="shared" si="1234"/>
        <v>0</v>
      </c>
      <c r="HW254" s="193">
        <f t="shared" si="1234"/>
        <v>0</v>
      </c>
      <c r="HX254" s="193">
        <f t="shared" si="1234"/>
        <v>0</v>
      </c>
      <c r="HY254" s="193">
        <f t="shared" si="1234"/>
        <v>0</v>
      </c>
      <c r="HZ254" s="193">
        <f t="shared" si="1234"/>
        <v>0.04769126984</v>
      </c>
      <c r="IA254" s="193">
        <f t="shared" si="1234"/>
        <v>0.126053084</v>
      </c>
      <c r="IB254" s="193">
        <f t="shared" si="1234"/>
        <v>0.1758261355</v>
      </c>
      <c r="IC254" s="193">
        <f t="shared" si="1234"/>
        <v>0.2412781855</v>
      </c>
      <c r="ID254" s="193">
        <f t="shared" si="1234"/>
        <v>0.2658200084</v>
      </c>
      <c r="IE254" s="193">
        <f t="shared" si="1234"/>
        <v>0.2838028703</v>
      </c>
      <c r="IF254" s="193">
        <f t="shared" si="1234"/>
        <v>0.2555945812</v>
      </c>
      <c r="IG254" s="193">
        <f t="shared" si="1234"/>
        <v>0.2796316892</v>
      </c>
      <c r="IH254" s="193">
        <f t="shared" si="1234"/>
        <v>0.28724344</v>
      </c>
      <c r="II254" s="193">
        <f t="shared" si="1234"/>
        <v>0.2824360184</v>
      </c>
      <c r="IJ254" s="193">
        <f t="shared" si="1234"/>
        <v>0.2752248861</v>
      </c>
      <c r="IK254" s="193">
        <f t="shared" si="1234"/>
        <v>0.2592001474</v>
      </c>
      <c r="IL254" s="193">
        <f t="shared" si="1234"/>
        <v>0.2291537625</v>
      </c>
      <c r="IM254" s="193">
        <f t="shared" si="1234"/>
        <v>0.1914956267</v>
      </c>
      <c r="IN254" s="193">
        <f t="shared" si="1234"/>
        <v>0.170262848</v>
      </c>
      <c r="IO254" s="193">
        <f t="shared" si="23"/>
        <v>3.370714553</v>
      </c>
      <c r="IP254" s="193">
        <f t="shared" si="29"/>
        <v>1.512858235</v>
      </c>
      <c r="IQ254" s="193">
        <f t="shared" ref="IQ254:KK254" si="1235">MAX((MIN(CZ254+IP254,$IO$7))-GT254,0)</f>
        <v>1.377048575</v>
      </c>
      <c r="IR254" s="193">
        <f t="shared" si="1235"/>
        <v>1.254459324</v>
      </c>
      <c r="IS254" s="193">
        <f t="shared" si="1235"/>
        <v>1.142686772</v>
      </c>
      <c r="IT254" s="193">
        <f t="shared" si="1235"/>
        <v>1.03371855</v>
      </c>
      <c r="IU254" s="193">
        <f t="shared" si="1235"/>
        <v>0.9279552747</v>
      </c>
      <c r="IV254" s="193">
        <f t="shared" si="1235"/>
        <v>0.8245957105</v>
      </c>
      <c r="IW254" s="193">
        <f t="shared" si="1235"/>
        <v>0.7204349093</v>
      </c>
      <c r="IX254" s="193">
        <f t="shared" si="1235"/>
        <v>0.6194790559</v>
      </c>
      <c r="IY254" s="193">
        <f t="shared" si="1235"/>
        <v>0.5177219656</v>
      </c>
      <c r="IZ254" s="193">
        <f t="shared" si="1235"/>
        <v>0.4110501152</v>
      </c>
      <c r="JA254" s="193">
        <f t="shared" si="1235"/>
        <v>0.3134802161</v>
      </c>
      <c r="JB254" s="193">
        <f t="shared" si="1235"/>
        <v>0.2228207731</v>
      </c>
      <c r="JC254" s="193">
        <f t="shared" si="1235"/>
        <v>0.1498042241</v>
      </c>
      <c r="JD254" s="193">
        <f t="shared" si="1235"/>
        <v>0.1268795422</v>
      </c>
      <c r="JE254" s="193">
        <f t="shared" si="1235"/>
        <v>0.1222514481</v>
      </c>
      <c r="JF254" s="193">
        <f t="shared" si="1235"/>
        <v>0.1739398263</v>
      </c>
      <c r="JG254" s="193">
        <f t="shared" si="1235"/>
        <v>0.254181143</v>
      </c>
      <c r="JH254" s="193">
        <f t="shared" si="1235"/>
        <v>0.3578332567</v>
      </c>
      <c r="JI254" s="193">
        <f t="shared" si="1235"/>
        <v>0.507042401</v>
      </c>
      <c r="JJ254" s="193">
        <f t="shared" si="1235"/>
        <v>0.7122427761</v>
      </c>
      <c r="JK254" s="193">
        <f t="shared" si="1235"/>
        <v>0.9642985595</v>
      </c>
      <c r="JL254" s="193">
        <f t="shared" si="1235"/>
        <v>1.253014692</v>
      </c>
      <c r="JM254" s="193">
        <f t="shared" si="1235"/>
        <v>1.52755266</v>
      </c>
      <c r="JN254" s="193">
        <f t="shared" si="1235"/>
        <v>1.850857817</v>
      </c>
      <c r="JO254" s="193">
        <f t="shared" si="1235"/>
        <v>2.179011056</v>
      </c>
      <c r="JP254" s="193">
        <f t="shared" si="1235"/>
        <v>2.444600029</v>
      </c>
      <c r="JQ254" s="193">
        <f t="shared" si="1235"/>
        <v>2.73122156</v>
      </c>
      <c r="JR254" s="193">
        <f t="shared" si="1235"/>
        <v>3.024573652</v>
      </c>
      <c r="JS254" s="193">
        <f t="shared" si="1235"/>
        <v>3.279447218</v>
      </c>
      <c r="JT254" s="193">
        <f t="shared" si="1235"/>
        <v>3.452286076</v>
      </c>
      <c r="JU254" s="193">
        <f t="shared" si="1235"/>
        <v>3.581782794</v>
      </c>
      <c r="JV254" s="193">
        <f t="shared" si="1235"/>
        <v>3.644864696</v>
      </c>
      <c r="JW254" s="193">
        <f t="shared" si="1235"/>
        <v>3.597173426</v>
      </c>
      <c r="JX254" s="193">
        <f t="shared" si="1235"/>
        <v>3.471120342</v>
      </c>
      <c r="JY254" s="193">
        <f t="shared" si="1235"/>
        <v>3.295294206</v>
      </c>
      <c r="JZ254" s="193">
        <f t="shared" si="1235"/>
        <v>3.054016021</v>
      </c>
      <c r="KA254" s="193">
        <f t="shared" si="1235"/>
        <v>2.788196012</v>
      </c>
      <c r="KB254" s="193">
        <f t="shared" si="1235"/>
        <v>2.504393142</v>
      </c>
      <c r="KC254" s="193">
        <f t="shared" si="1235"/>
        <v>2.248798561</v>
      </c>
      <c r="KD254" s="193">
        <f t="shared" si="1235"/>
        <v>1.969166872</v>
      </c>
      <c r="KE254" s="193">
        <f t="shared" si="1235"/>
        <v>1.681923432</v>
      </c>
      <c r="KF254" s="193">
        <f t="shared" si="1235"/>
        <v>1.399487413</v>
      </c>
      <c r="KG254" s="193">
        <f t="shared" si="1235"/>
        <v>1.124262527</v>
      </c>
      <c r="KH254" s="193">
        <f t="shared" si="1235"/>
        <v>0.8650623798</v>
      </c>
      <c r="KI254" s="193">
        <f t="shared" si="1235"/>
        <v>0.6359086173</v>
      </c>
      <c r="KJ254" s="193">
        <f t="shared" si="1235"/>
        <v>0.4444129906</v>
      </c>
      <c r="KK254" s="193">
        <f t="shared" si="1235"/>
        <v>0.2741501426</v>
      </c>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row>
    <row r="255" ht="14.25" customHeight="1">
      <c r="A255" s="1">
        <v>9.0</v>
      </c>
      <c r="B255" s="1">
        <f t="shared" ref="B255:C255" si="1236">B254+1</f>
        <v>245</v>
      </c>
      <c r="C255" s="267">
        <f t="shared" si="1236"/>
        <v>43710</v>
      </c>
      <c r="D255" s="193">
        <f t="shared" si="15"/>
        <v>9.487847128</v>
      </c>
      <c r="E255" s="193">
        <f>(SUMIFS(Profile!$F$2:$F$17521,Profile!$B$2:$B$17521,$B255,Profile!$C$2:$C$17521,E$8))*$C$6</f>
        <v>0.1502319247</v>
      </c>
      <c r="F255" s="193">
        <f>(SUMIFS(Profile!$F$2:$F$17521,Profile!$B$2:$B$17521,$B255,Profile!$C$2:$C$17521,F$8))*$C$6</f>
        <v>0.1346078045</v>
      </c>
      <c r="G255" s="193">
        <f>(SUMIFS(Profile!$F$2:$F$17521,Profile!$B$2:$B$17521,$B255,Profile!$C$2:$C$17521,G$8))*$C$6</f>
        <v>0.1217880136</v>
      </c>
      <c r="H255" s="193">
        <f>(SUMIFS(Profile!$F$2:$F$17521,Profile!$B$2:$B$17521,$B255,Profile!$C$2:$C$17521,H$8))*$C$6</f>
        <v>0.1121731704</v>
      </c>
      <c r="I255" s="193">
        <f>(SUMIFS(Profile!$F$2:$F$17521,Profile!$B$2:$B$17521,$B255,Profile!$C$2:$C$17521,I$8))*$C$6</f>
        <v>0.1093688412</v>
      </c>
      <c r="J255" s="193">
        <f>(SUMIFS(Profile!$F$2:$F$17521,Profile!$B$2:$B$17521,$B255,Profile!$C$2:$C$17521,J$8))*$C$6</f>
        <v>0.1045614196</v>
      </c>
      <c r="K255" s="193">
        <f>(SUMIFS(Profile!$F$2:$F$17521,Profile!$B$2:$B$17521,$B255,Profile!$C$2:$C$17521,K$8))*$C$6</f>
        <v>0.105763275</v>
      </c>
      <c r="L255" s="193">
        <f>(SUMIFS(Profile!$F$2:$F$17521,Profile!$B$2:$B$17521,$B255,Profile!$C$2:$C$17521,L$8))*$C$6</f>
        <v>0.1065645119</v>
      </c>
      <c r="M255" s="193">
        <f>(SUMIFS(Profile!$F$2:$F$17521,Profile!$B$2:$B$17521,$B255,Profile!$C$2:$C$17521,M$8))*$C$6</f>
        <v>0.1013564719</v>
      </c>
      <c r="N255" s="193">
        <f>(SUMIFS(Profile!$F$2:$F$17521,Profile!$B$2:$B$17521,$B255,Profile!$C$2:$C$17521,N$8))*$C$6</f>
        <v>0.1021577088</v>
      </c>
      <c r="O255" s="193">
        <f>(SUMIFS(Profile!$F$2:$F$17521,Profile!$B$2:$B$17521,$B255,Profile!$C$2:$C$17521,O$8))*$C$6</f>
        <v>0.1101700781</v>
      </c>
      <c r="P255" s="193">
        <f>(SUMIFS(Profile!$F$2:$F$17521,Profile!$B$2:$B$17521,$B255,Profile!$C$2:$C$17521,P$8))*$C$6</f>
        <v>0.1105706966</v>
      </c>
      <c r="Q255" s="193">
        <f>(SUMIFS(Profile!$F$2:$F$17521,Profile!$B$2:$B$17521,$B255,Profile!$C$2:$C$17521,Q$8))*$C$6</f>
        <v>0.1306016199</v>
      </c>
      <c r="R255" s="193">
        <f>(SUMIFS(Profile!$F$2:$F$17521,Profile!$B$2:$B$17521,$B255,Profile!$C$2:$C$17521,R$8))*$C$6</f>
        <v>0.1514337801</v>
      </c>
      <c r="S255" s="193">
        <f>(SUMIFS(Profile!$F$2:$F$17521,Profile!$B$2:$B$17521,$B255,Profile!$C$2:$C$17521,S$8))*$C$6</f>
        <v>0.1650548079</v>
      </c>
      <c r="T255" s="193">
        <f>(SUMIFS(Profile!$F$2:$F$17521,Profile!$B$2:$B$17521,$B255,Profile!$C$2:$C$17521,T$8))*$C$6</f>
        <v>0.1999086145</v>
      </c>
      <c r="U255" s="193">
        <f>(SUMIFS(Profile!$F$2:$F$17521,Profile!$B$2:$B$17521,$B255,Profile!$C$2:$C$17521,U$8))*$C$6</f>
        <v>0.2011104699</v>
      </c>
      <c r="V255" s="193">
        <f>(SUMIFS(Profile!$F$2:$F$17521,Profile!$B$2:$B$17521,$B255,Profile!$C$2:$C$17521,V$8))*$C$6</f>
        <v>0.2251475778</v>
      </c>
      <c r="W255" s="193">
        <f>(SUMIFS(Profile!$F$2:$F$17521,Profile!$B$2:$B$17521,$B255,Profile!$C$2:$C$17521,W$8))*$C$6</f>
        <v>0.2215420116</v>
      </c>
      <c r="X255" s="193">
        <f>(SUMIFS(Profile!$F$2:$F$17521,Profile!$B$2:$B$17521,$B255,Profile!$C$2:$C$17521,X$8))*$C$6</f>
        <v>0.2255481963</v>
      </c>
      <c r="Y255" s="193">
        <f>(SUMIFS(Profile!$F$2:$F$17521,Profile!$B$2:$B$17521,$B255,Profile!$C$2:$C$17521,Y$8))*$C$6</f>
        <v>0.229554381</v>
      </c>
      <c r="Z255" s="193">
        <f>(SUMIFS(Profile!$F$2:$F$17521,Profile!$B$2:$B$17521,$B255,Profile!$C$2:$C$17521,Z$8))*$C$6</f>
        <v>0.2303556179</v>
      </c>
      <c r="AA255" s="193">
        <f>(SUMIFS(Profile!$F$2:$F$17521,Profile!$B$2:$B$17521,$B255,Profile!$C$2:$C$17521,AA$8))*$C$6</f>
        <v>0.2243463409</v>
      </c>
      <c r="AB255" s="193">
        <f>(SUMIFS(Profile!$F$2:$F$17521,Profile!$B$2:$B$17521,$B255,Profile!$C$2:$C$17521,AB$8))*$C$6</f>
        <v>0.2191383008</v>
      </c>
      <c r="AC255" s="193">
        <f>(SUMIFS(Profile!$F$2:$F$17521,Profile!$B$2:$B$17521,$B255,Profile!$C$2:$C$17521,AC$8))*$C$6</f>
        <v>0.2199395378</v>
      </c>
      <c r="AD255" s="193">
        <f>(SUMIFS(Profile!$F$2:$F$17521,Profile!$B$2:$B$17521,$B255,Profile!$C$2:$C$17521,AD$8))*$C$6</f>
        <v>0.2107253131</v>
      </c>
      <c r="AE255" s="193">
        <f>(SUMIFS(Profile!$F$2:$F$17521,Profile!$B$2:$B$17521,$B255,Profile!$C$2:$C$17521,AE$8))*$C$6</f>
        <v>0.2163339716</v>
      </c>
      <c r="AF255" s="193">
        <f>(SUMIFS(Profile!$F$2:$F$17521,Profile!$B$2:$B$17521,$B255,Profile!$C$2:$C$17521,AF$8))*$C$6</f>
        <v>0.2219426301</v>
      </c>
      <c r="AG255" s="193">
        <f>(SUMIFS(Profile!$F$2:$F$17521,Profile!$B$2:$B$17521,$B255,Profile!$C$2:$C$17521,AG$8))*$C$6</f>
        <v>0.2063185099</v>
      </c>
      <c r="AH255" s="193">
        <f>(SUMIFS(Profile!$F$2:$F$17521,Profile!$B$2:$B$17521,$B255,Profile!$C$2:$C$17521,AH$8))*$C$6</f>
        <v>0.1999086145</v>
      </c>
      <c r="AI255" s="193">
        <f>(SUMIFS(Profile!$F$2:$F$17521,Profile!$B$2:$B$17521,$B255,Profile!$C$2:$C$17521,AI$8))*$C$6</f>
        <v>0.1967036667</v>
      </c>
      <c r="AJ255" s="193">
        <f>(SUMIFS(Profile!$F$2:$F$17521,Profile!$B$2:$B$17521,$B255,Profile!$C$2:$C$17521,AJ$8))*$C$6</f>
        <v>0.2043154176</v>
      </c>
      <c r="AK255" s="193">
        <f>(SUMIFS(Profile!$F$2:$F$17521,Profile!$B$2:$B$17521,$B255,Profile!$C$2:$C$17521,AK$8))*$C$6</f>
        <v>0.222743867</v>
      </c>
      <c r="AL255" s="193">
        <f>(SUMIFS(Profile!$F$2:$F$17521,Profile!$B$2:$B$17521,$B255,Profile!$C$2:$C$17521,AL$8))*$C$6</f>
        <v>0.2423741719</v>
      </c>
      <c r="AM255" s="193">
        <f>(SUMIFS(Profile!$F$2:$F$17521,Profile!$B$2:$B$17521,$B255,Profile!$C$2:$C$17521,AM$8))*$C$6</f>
        <v>0.2596007659</v>
      </c>
      <c r="AN255" s="193">
        <f>(SUMIFS(Profile!$F$2:$F$17521,Profile!$B$2:$B$17521,$B255,Profile!$C$2:$C$17521,AN$8))*$C$6</f>
        <v>0.2535914889</v>
      </c>
      <c r="AO255" s="193">
        <f>(SUMIFS(Profile!$F$2:$F$17521,Profile!$B$2:$B$17521,$B255,Profile!$C$2:$C$17521,AO$8))*$C$6</f>
        <v>0.2756255045</v>
      </c>
      <c r="AP255" s="193">
        <f>(SUMIFS(Profile!$F$2:$F$17521,Profile!$B$2:$B$17521,$B255,Profile!$C$2:$C$17521,AP$8))*$C$6</f>
        <v>0.2768273599</v>
      </c>
      <c r="AQ255" s="193">
        <f>(SUMIFS(Profile!$F$2:$F$17521,Profile!$B$2:$B$17521,$B255,Profile!$C$2:$C$17521,AQ$8))*$C$6</f>
        <v>0.2908490062</v>
      </c>
      <c r="AR255" s="193">
        <f>(SUMIFS(Profile!$F$2:$F$17521,Profile!$B$2:$B$17521,$B255,Profile!$C$2:$C$17521,AR$8))*$C$6</f>
        <v>0.2583989105</v>
      </c>
      <c r="AS255" s="193">
        <f>(SUMIFS(Profile!$F$2:$F$17521,Profile!$B$2:$B$17521,$B255,Profile!$C$2:$C$17521,AS$8))*$C$6</f>
        <v>0.2784298338</v>
      </c>
      <c r="AT255" s="193">
        <f>(SUMIFS(Profile!$F$2:$F$17521,Profile!$B$2:$B$17521,$B255,Profile!$C$2:$C$17521,AT$8))*$C$6</f>
        <v>0.2836378738</v>
      </c>
      <c r="AU255" s="193">
        <f>(SUMIFS(Profile!$F$2:$F$17521,Profile!$B$2:$B$17521,$B255,Profile!$C$2:$C$17521,AU$8))*$C$6</f>
        <v>0.2728211753</v>
      </c>
      <c r="AV255" s="193">
        <f>(SUMIFS(Profile!$F$2:$F$17521,Profile!$B$2:$B$17521,$B255,Profile!$C$2:$C$17521,AV$8))*$C$6</f>
        <v>0.2676131352</v>
      </c>
      <c r="AW255" s="193">
        <f>(SUMIFS(Profile!$F$2:$F$17521,Profile!$B$2:$B$17521,$B255,Profile!$C$2:$C$17521,AW$8))*$C$6</f>
        <v>0.2511877781</v>
      </c>
      <c r="AX255" s="193">
        <f>(SUMIFS(Profile!$F$2:$F$17521,Profile!$B$2:$B$17521,$B255,Profile!$C$2:$C$17521,AX$8))*$C$6</f>
        <v>0.2239457224</v>
      </c>
      <c r="AY255" s="193">
        <f>(SUMIFS(Profile!$F$2:$F$17521,Profile!$B$2:$B$17521,$B255,Profile!$C$2:$C$17521,AY$8))*$C$6</f>
        <v>0.1894925344</v>
      </c>
      <c r="AZ255" s="193">
        <f>(SUMIFS(Profile!$F$2:$F$17521,Profile!$B$2:$B$17521,$B255,Profile!$C$2:$C$17521,AZ$8))*$C$6</f>
        <v>0.1714647034</v>
      </c>
      <c r="BA255" s="193">
        <f t="shared" si="16"/>
        <v>9.694717895</v>
      </c>
      <c r="BB255" s="193">
        <f>(SUMIFS(Profile!$E$2:$E$17521,Profile!$B$2:$B$17521,$B255,Profile!$C$2:$C$17521,BB$8))*$C$9</f>
        <v>0</v>
      </c>
      <c r="BC255" s="193">
        <f>(SUMIFS(Profile!$E$2:$E$17521,Profile!$B$2:$B$17521,$B255,Profile!$C$2:$C$17521,BC$8))*$C$9</f>
        <v>0</v>
      </c>
      <c r="BD255" s="193">
        <f>(SUMIFS(Profile!$E$2:$E$17521,Profile!$B$2:$B$17521,$B255,Profile!$C$2:$C$17521,BD$8))*$C$9</f>
        <v>0</v>
      </c>
      <c r="BE255" s="193">
        <f>(SUMIFS(Profile!$E$2:$E$17521,Profile!$B$2:$B$17521,$B255,Profile!$C$2:$C$17521,BE$8))*$C$9</f>
        <v>0</v>
      </c>
      <c r="BF255" s="193">
        <f>(SUMIFS(Profile!$E$2:$E$17521,Profile!$B$2:$B$17521,$B255,Profile!$C$2:$C$17521,BF$8))*$C$9</f>
        <v>0</v>
      </c>
      <c r="BG255" s="193">
        <f>(SUMIFS(Profile!$E$2:$E$17521,Profile!$B$2:$B$17521,$B255,Profile!$C$2:$C$17521,BG$8))*$C$9</f>
        <v>0</v>
      </c>
      <c r="BH255" s="193">
        <f>(SUMIFS(Profile!$E$2:$E$17521,Profile!$B$2:$B$17521,$B255,Profile!$C$2:$C$17521,BH$8))*$C$9</f>
        <v>0</v>
      </c>
      <c r="BI255" s="193">
        <f>(SUMIFS(Profile!$E$2:$E$17521,Profile!$B$2:$B$17521,$B255,Profile!$C$2:$C$17521,BI$8))*$C$9</f>
        <v>0</v>
      </c>
      <c r="BJ255" s="193">
        <f>(SUMIFS(Profile!$E$2:$E$17521,Profile!$B$2:$B$17521,$B255,Profile!$C$2:$C$17521,BJ$8))*$C$9</f>
        <v>0</v>
      </c>
      <c r="BK255" s="193">
        <f>(SUMIFS(Profile!$E$2:$E$17521,Profile!$B$2:$B$17521,$B255,Profile!$C$2:$C$17521,BK$8))*$C$9</f>
        <v>0</v>
      </c>
      <c r="BL255" s="193">
        <f>(SUMIFS(Profile!$E$2:$E$17521,Profile!$B$2:$B$17521,$B255,Profile!$C$2:$C$17521,BL$8))*$C$9</f>
        <v>0.000947876946</v>
      </c>
      <c r="BM255" s="193">
        <f>(SUMIFS(Profile!$E$2:$E$17521,Profile!$B$2:$B$17521,$B255,Profile!$C$2:$C$17521,BM$8))*$C$9</f>
        <v>0.01478688036</v>
      </c>
      <c r="BN255" s="193">
        <f>(SUMIFS(Profile!$E$2:$E$17521,Profile!$B$2:$B$17521,$B255,Profile!$C$2:$C$17521,BN$8))*$C$9</f>
        <v>0.03964738857</v>
      </c>
      <c r="BO255" s="193">
        <f>(SUMIFS(Profile!$E$2:$E$17521,Profile!$B$2:$B$17521,$B255,Profile!$C$2:$C$17521,BO$8))*$C$9</f>
        <v>0.08294856489</v>
      </c>
      <c r="BP255" s="193">
        <f>(SUMIFS(Profile!$E$2:$E$17521,Profile!$B$2:$B$17521,$B255,Profile!$C$2:$C$17521,BP$8))*$C$9</f>
        <v>0.1488776592</v>
      </c>
      <c r="BQ255" s="193">
        <f>(SUMIFS(Profile!$E$2:$E$17521,Profile!$B$2:$B$17521,$B255,Profile!$C$2:$C$17521,BQ$8))*$C$9</f>
        <v>0.2277526472</v>
      </c>
      <c r="BR255" s="193">
        <f>(SUMIFS(Profile!$E$2:$E$17521,Profile!$B$2:$B$17521,$B255,Profile!$C$2:$C$17521,BR$8))*$C$9</f>
        <v>0.3094873275</v>
      </c>
      <c r="BS255" s="193">
        <f>(SUMIFS(Profile!$E$2:$E$17521,Profile!$B$2:$B$17521,$B255,Profile!$C$2:$C$17521,BS$8))*$C$9</f>
        <v>0.3882291202</v>
      </c>
      <c r="BT255" s="193">
        <f>(SUMIFS(Profile!$E$2:$E$17521,Profile!$B$2:$B$17521,$B255,Profile!$C$2:$C$17521,BT$8))*$C$9</f>
        <v>0.4614077904</v>
      </c>
      <c r="BU255" s="193">
        <f>(SUMIFS(Profile!$E$2:$E$17521,Profile!$B$2:$B$17521,$B255,Profile!$C$2:$C$17521,BU$8))*$C$9</f>
        <v>0.4977189297</v>
      </c>
      <c r="BV255" s="193">
        <f>(SUMIFS(Profile!$E$2:$E$17521,Profile!$B$2:$B$17521,$B255,Profile!$C$2:$C$17521,BV$8))*$C$9</f>
        <v>0.5273076205</v>
      </c>
      <c r="BW255" s="193">
        <f>(SUMIFS(Profile!$E$2:$E$17521,Profile!$B$2:$B$17521,$B255,Profile!$C$2:$C$17521,BW$8))*$C$9</f>
        <v>0.5711973941</v>
      </c>
      <c r="BX255" s="193">
        <f>(SUMIFS(Profile!$E$2:$E$17521,Profile!$B$2:$B$17521,$B255,Profile!$C$2:$C$17521,BX$8))*$C$9</f>
        <v>0.5921097234</v>
      </c>
      <c r="BY255" s="193">
        <f>(SUMIFS(Profile!$E$2:$E$17521,Profile!$B$2:$B$17521,$B255,Profile!$C$2:$C$17521,BY$8))*$C$9</f>
        <v>0.5789052343</v>
      </c>
      <c r="BZ255" s="193">
        <f>(SUMIFS(Profile!$E$2:$E$17521,Profile!$B$2:$B$17521,$B255,Profile!$C$2:$C$17521,BZ$8))*$C$9</f>
        <v>0.6510072144</v>
      </c>
      <c r="CA255" s="193">
        <f>(SUMIFS(Profile!$E$2:$E$17521,Profile!$B$2:$B$17521,$B255,Profile!$C$2:$C$17521,CA$8))*$C$9</f>
        <v>0.683057776</v>
      </c>
      <c r="CB255" s="193">
        <f>(SUMIFS(Profile!$E$2:$E$17521,Profile!$B$2:$B$17521,$B255,Profile!$C$2:$C$17521,CB$8))*$C$9</f>
        <v>0.6249641797</v>
      </c>
      <c r="CC255" s="193">
        <f>(SUMIFS(Profile!$E$2:$E$17521,Profile!$B$2:$B$17521,$B255,Profile!$C$2:$C$17521,CC$8))*$C$9</f>
        <v>0.6326070395</v>
      </c>
      <c r="CD255" s="193">
        <f>(SUMIFS(Profile!$E$2:$E$17521,Profile!$B$2:$B$17521,$B255,Profile!$C$2:$C$17521,CD$8))*$C$9</f>
        <v>0.6054634975</v>
      </c>
      <c r="CE255" s="193">
        <f>(SUMIFS(Profile!$E$2:$E$17521,Profile!$B$2:$B$17521,$B255,Profile!$C$2:$C$17521,CE$8))*$C$9</f>
        <v>0.5249430902</v>
      </c>
      <c r="CF255" s="193">
        <f>(SUMIFS(Profile!$E$2:$E$17521,Profile!$B$2:$B$17521,$B255,Profile!$C$2:$C$17521,CF$8))*$C$9</f>
        <v>0.4179610007</v>
      </c>
      <c r="CG255" s="193">
        <f>(SUMIFS(Profile!$E$2:$E$17521,Profile!$B$2:$B$17521,$B255,Profile!$C$2:$C$17521,CG$8))*$C$9</f>
        <v>0.358147523</v>
      </c>
      <c r="CH255" s="193">
        <f>(SUMIFS(Profile!$E$2:$E$17521,Profile!$B$2:$B$17521,$B255,Profile!$C$2:$C$17521,CH$8))*$C$9</f>
        <v>0.2975526036</v>
      </c>
      <c r="CI255" s="193">
        <f>(SUMIFS(Profile!$E$2:$E$17521,Profile!$B$2:$B$17521,$B255,Profile!$C$2:$C$17521,CI$8))*$C$9</f>
        <v>0.1922315766</v>
      </c>
      <c r="CJ255" s="193">
        <f>(SUMIFS(Profile!$E$2:$E$17521,Profile!$B$2:$B$17521,$B255,Profile!$C$2:$C$17521,CJ$8))*$C$9</f>
        <v>0.136947631</v>
      </c>
      <c r="CK255" s="193">
        <f>(SUMIFS(Profile!$E$2:$E$17521,Profile!$B$2:$B$17521,$B255,Profile!$C$2:$C$17521,CK$8))*$C$9</f>
        <v>0.08228141821</v>
      </c>
      <c r="CL255" s="193">
        <f>(SUMIFS(Profile!$E$2:$E$17521,Profile!$B$2:$B$17521,$B255,Profile!$C$2:$C$17521,CL$8))*$C$9</f>
        <v>0.03602358843</v>
      </c>
      <c r="CM255" s="193">
        <f>(SUMIFS(Profile!$E$2:$E$17521,Profile!$B$2:$B$17521,$B255,Profile!$C$2:$C$17521,CM$8))*$C$9</f>
        <v>0.009940498065</v>
      </c>
      <c r="CN255" s="193">
        <f>(SUMIFS(Profile!$E$2:$E$17521,Profile!$B$2:$B$17521,$B255,Profile!$C$2:$C$17521,CN$8))*$C$9</f>
        <v>0.0002651004855</v>
      </c>
      <c r="CO255" s="193">
        <f>(SUMIFS(Profile!$E$2:$E$17521,Profile!$B$2:$B$17521,$B255,Profile!$C$2:$C$17521,CO$8))*$C$9</f>
        <v>0</v>
      </c>
      <c r="CP255" s="193">
        <f>(SUMIFS(Profile!$E$2:$E$17521,Profile!$B$2:$B$17521,$B255,Profile!$C$2:$C$17521,CP$8))*$C$9</f>
        <v>0</v>
      </c>
      <c r="CQ255" s="193">
        <f>(SUMIFS(Profile!$E$2:$E$17521,Profile!$B$2:$B$17521,$B255,Profile!$C$2:$C$17521,CQ$8))*$C$9</f>
        <v>0</v>
      </c>
      <c r="CR255" s="193">
        <f>(SUMIFS(Profile!$E$2:$E$17521,Profile!$B$2:$B$17521,$B255,Profile!$C$2:$C$17521,CR$8))*$C$9</f>
        <v>0</v>
      </c>
      <c r="CS255" s="193">
        <f>(SUMIFS(Profile!$E$2:$E$17521,Profile!$B$2:$B$17521,$B255,Profile!$C$2:$C$17521,CS$8))*$C$9</f>
        <v>0</v>
      </c>
      <c r="CT255" s="193">
        <f>(SUMIFS(Profile!$E$2:$E$17521,Profile!$B$2:$B$17521,$B255,Profile!$C$2:$C$17521,CT$8))*$C$9</f>
        <v>0</v>
      </c>
      <c r="CU255" s="193">
        <f>(SUMIFS(Profile!$E$2:$E$17521,Profile!$B$2:$B$17521,$B255,Profile!$C$2:$C$17521,CU$8))*$C$9</f>
        <v>0</v>
      </c>
      <c r="CV255" s="193">
        <f>(SUMIFS(Profile!$E$2:$E$17521,Profile!$B$2:$B$17521,$B255,Profile!$C$2:$C$17521,CV$8))*$C$9</f>
        <v>0</v>
      </c>
      <c r="CW255" s="193">
        <f>(SUMIFS(Profile!$E$2:$E$17521,Profile!$B$2:$B$17521,$B255,Profile!$C$2:$C$17521,CW$8))*$C$9</f>
        <v>0</v>
      </c>
      <c r="CX255" s="193">
        <f t="shared" si="17"/>
        <v>5.074236673</v>
      </c>
      <c r="CY255" s="193">
        <f t="shared" ref="CY255:ET255" si="1237">MAX(BB255-E255,0)</f>
        <v>0</v>
      </c>
      <c r="CZ255" s="193">
        <f t="shared" si="1237"/>
        <v>0</v>
      </c>
      <c r="DA255" s="193">
        <f t="shared" si="1237"/>
        <v>0</v>
      </c>
      <c r="DB255" s="193">
        <f t="shared" si="1237"/>
        <v>0</v>
      </c>
      <c r="DC255" s="193">
        <f t="shared" si="1237"/>
        <v>0</v>
      </c>
      <c r="DD255" s="193">
        <f t="shared" si="1237"/>
        <v>0</v>
      </c>
      <c r="DE255" s="193">
        <f t="shared" si="1237"/>
        <v>0</v>
      </c>
      <c r="DF255" s="193">
        <f t="shared" si="1237"/>
        <v>0</v>
      </c>
      <c r="DG255" s="193">
        <f t="shared" si="1237"/>
        <v>0</v>
      </c>
      <c r="DH255" s="193">
        <f t="shared" si="1237"/>
        <v>0</v>
      </c>
      <c r="DI255" s="193">
        <f t="shared" si="1237"/>
        <v>0</v>
      </c>
      <c r="DJ255" s="193">
        <f t="shared" si="1237"/>
        <v>0</v>
      </c>
      <c r="DK255" s="193">
        <f t="shared" si="1237"/>
        <v>0</v>
      </c>
      <c r="DL255" s="193">
        <f t="shared" si="1237"/>
        <v>0</v>
      </c>
      <c r="DM255" s="193">
        <f t="shared" si="1237"/>
        <v>0</v>
      </c>
      <c r="DN255" s="193">
        <f t="shared" si="1237"/>
        <v>0.02784403267</v>
      </c>
      <c r="DO255" s="193">
        <f t="shared" si="1237"/>
        <v>0.1083768577</v>
      </c>
      <c r="DP255" s="193">
        <f t="shared" si="1237"/>
        <v>0.1630815424</v>
      </c>
      <c r="DQ255" s="193">
        <f t="shared" si="1237"/>
        <v>0.2398657788</v>
      </c>
      <c r="DR255" s="193">
        <f t="shared" si="1237"/>
        <v>0.2721707334</v>
      </c>
      <c r="DS255" s="193">
        <f t="shared" si="1237"/>
        <v>0.2977532396</v>
      </c>
      <c r="DT255" s="193">
        <f t="shared" si="1237"/>
        <v>0.3408417762</v>
      </c>
      <c r="DU255" s="193">
        <f t="shared" si="1237"/>
        <v>0.3677633825</v>
      </c>
      <c r="DV255" s="193">
        <f t="shared" si="1237"/>
        <v>0.3597669334</v>
      </c>
      <c r="DW255" s="193">
        <f t="shared" si="1237"/>
        <v>0.4310676766</v>
      </c>
      <c r="DX255" s="193">
        <f t="shared" si="1237"/>
        <v>0.472332463</v>
      </c>
      <c r="DY255" s="193">
        <f t="shared" si="1237"/>
        <v>0.4086302081</v>
      </c>
      <c r="DZ255" s="193">
        <f t="shared" si="1237"/>
        <v>0.4106644094</v>
      </c>
      <c r="EA255" s="193">
        <f t="shared" si="1237"/>
        <v>0.3991449876</v>
      </c>
      <c r="EB255" s="193">
        <f t="shared" si="1237"/>
        <v>0.3250344758</v>
      </c>
      <c r="EC255" s="193">
        <f t="shared" si="1237"/>
        <v>0.221257334</v>
      </c>
      <c r="ED255" s="193">
        <f t="shared" si="1237"/>
        <v>0.1538321054</v>
      </c>
      <c r="EE255" s="193">
        <f t="shared" si="1237"/>
        <v>0.07480873657</v>
      </c>
      <c r="EF255" s="193">
        <f t="shared" si="1237"/>
        <v>0</v>
      </c>
      <c r="EG255" s="193">
        <f t="shared" si="1237"/>
        <v>0</v>
      </c>
      <c r="EH255" s="193">
        <f t="shared" si="1237"/>
        <v>0</v>
      </c>
      <c r="EI255" s="193">
        <f t="shared" si="1237"/>
        <v>0</v>
      </c>
      <c r="EJ255" s="193">
        <f t="shared" si="1237"/>
        <v>0</v>
      </c>
      <c r="EK255" s="193">
        <f t="shared" si="1237"/>
        <v>0</v>
      </c>
      <c r="EL255" s="193">
        <f t="shared" si="1237"/>
        <v>0</v>
      </c>
      <c r="EM255" s="193">
        <f t="shared" si="1237"/>
        <v>0</v>
      </c>
      <c r="EN255" s="193">
        <f t="shared" si="1237"/>
        <v>0</v>
      </c>
      <c r="EO255" s="193">
        <f t="shared" si="1237"/>
        <v>0</v>
      </c>
      <c r="EP255" s="193">
        <f t="shared" si="1237"/>
        <v>0</v>
      </c>
      <c r="EQ255" s="193">
        <f t="shared" si="1237"/>
        <v>0</v>
      </c>
      <c r="ER255" s="193">
        <f t="shared" si="1237"/>
        <v>0</v>
      </c>
      <c r="ES255" s="193">
        <f t="shared" si="1237"/>
        <v>0</v>
      </c>
      <c r="ET255" s="193">
        <f t="shared" si="1237"/>
        <v>0</v>
      </c>
      <c r="EU255" s="193">
        <f t="shared" si="19"/>
        <v>4.620481222</v>
      </c>
      <c r="EV255" s="193">
        <f t="shared" ref="EV255:GQ255" si="1238">BB255-CY255</f>
        <v>0</v>
      </c>
      <c r="EW255" s="193">
        <f t="shared" si="1238"/>
        <v>0</v>
      </c>
      <c r="EX255" s="193">
        <f t="shared" si="1238"/>
        <v>0</v>
      </c>
      <c r="EY255" s="193">
        <f t="shared" si="1238"/>
        <v>0</v>
      </c>
      <c r="EZ255" s="193">
        <f t="shared" si="1238"/>
        <v>0</v>
      </c>
      <c r="FA255" s="193">
        <f t="shared" si="1238"/>
        <v>0</v>
      </c>
      <c r="FB255" s="193">
        <f t="shared" si="1238"/>
        <v>0</v>
      </c>
      <c r="FC255" s="193">
        <f t="shared" si="1238"/>
        <v>0</v>
      </c>
      <c r="FD255" s="193">
        <f t="shared" si="1238"/>
        <v>0</v>
      </c>
      <c r="FE255" s="193">
        <f t="shared" si="1238"/>
        <v>0</v>
      </c>
      <c r="FF255" s="193">
        <f t="shared" si="1238"/>
        <v>0.000947876946</v>
      </c>
      <c r="FG255" s="193">
        <f t="shared" si="1238"/>
        <v>0.01478688036</v>
      </c>
      <c r="FH255" s="193">
        <f t="shared" si="1238"/>
        <v>0.03964738857</v>
      </c>
      <c r="FI255" s="193">
        <f t="shared" si="1238"/>
        <v>0.08294856489</v>
      </c>
      <c r="FJ255" s="193">
        <f t="shared" si="1238"/>
        <v>0.1488776592</v>
      </c>
      <c r="FK255" s="193">
        <f t="shared" si="1238"/>
        <v>0.1999086145</v>
      </c>
      <c r="FL255" s="193">
        <f t="shared" si="1238"/>
        <v>0.2011104699</v>
      </c>
      <c r="FM255" s="193">
        <f t="shared" si="1238"/>
        <v>0.2251475778</v>
      </c>
      <c r="FN255" s="193">
        <f t="shared" si="1238"/>
        <v>0.2215420116</v>
      </c>
      <c r="FO255" s="193">
        <f t="shared" si="1238"/>
        <v>0.2255481963</v>
      </c>
      <c r="FP255" s="193">
        <f t="shared" si="1238"/>
        <v>0.229554381</v>
      </c>
      <c r="FQ255" s="193">
        <f t="shared" si="1238"/>
        <v>0.2303556179</v>
      </c>
      <c r="FR255" s="193">
        <f t="shared" si="1238"/>
        <v>0.2243463409</v>
      </c>
      <c r="FS255" s="193">
        <f t="shared" si="1238"/>
        <v>0.2191383008</v>
      </c>
      <c r="FT255" s="193">
        <f t="shared" si="1238"/>
        <v>0.2199395378</v>
      </c>
      <c r="FU255" s="193">
        <f t="shared" si="1238"/>
        <v>0.2107253131</v>
      </c>
      <c r="FV255" s="193">
        <f t="shared" si="1238"/>
        <v>0.2163339716</v>
      </c>
      <c r="FW255" s="193">
        <f t="shared" si="1238"/>
        <v>0.2219426301</v>
      </c>
      <c r="FX255" s="193">
        <f t="shared" si="1238"/>
        <v>0.2063185099</v>
      </c>
      <c r="FY255" s="193">
        <f t="shared" si="1238"/>
        <v>0.1999086145</v>
      </c>
      <c r="FZ255" s="193">
        <f t="shared" si="1238"/>
        <v>0.1967036667</v>
      </c>
      <c r="GA255" s="193">
        <f t="shared" si="1238"/>
        <v>0.2043154176</v>
      </c>
      <c r="GB255" s="193">
        <f t="shared" si="1238"/>
        <v>0.222743867</v>
      </c>
      <c r="GC255" s="193">
        <f t="shared" si="1238"/>
        <v>0.1922315766</v>
      </c>
      <c r="GD255" s="193">
        <f t="shared" si="1238"/>
        <v>0.136947631</v>
      </c>
      <c r="GE255" s="193">
        <f t="shared" si="1238"/>
        <v>0.08228141821</v>
      </c>
      <c r="GF255" s="193">
        <f t="shared" si="1238"/>
        <v>0.03602358843</v>
      </c>
      <c r="GG255" s="193">
        <f t="shared" si="1238"/>
        <v>0.009940498065</v>
      </c>
      <c r="GH255" s="193">
        <f t="shared" si="1238"/>
        <v>0.0002651004855</v>
      </c>
      <c r="GI255" s="193">
        <f t="shared" si="1238"/>
        <v>0</v>
      </c>
      <c r="GJ255" s="193">
        <f t="shared" si="1238"/>
        <v>0</v>
      </c>
      <c r="GK255" s="193">
        <f t="shared" si="1238"/>
        <v>0</v>
      </c>
      <c r="GL255" s="193">
        <f t="shared" si="1238"/>
        <v>0</v>
      </c>
      <c r="GM255" s="193">
        <f t="shared" si="1238"/>
        <v>0</v>
      </c>
      <c r="GN255" s="193">
        <f t="shared" si="1238"/>
        <v>0</v>
      </c>
      <c r="GO255" s="193">
        <f t="shared" si="1238"/>
        <v>0</v>
      </c>
      <c r="GP255" s="193">
        <f t="shared" si="1238"/>
        <v>0</v>
      </c>
      <c r="GQ255" s="193">
        <f t="shared" si="1238"/>
        <v>0</v>
      </c>
      <c r="GR255" s="193">
        <f t="shared" si="21"/>
        <v>4.867365906</v>
      </c>
      <c r="GS255" s="193">
        <f t="shared" ref="GS255:IN255" si="1239">E255-EV255</f>
        <v>0.1502319247</v>
      </c>
      <c r="GT255" s="193">
        <f t="shared" si="1239"/>
        <v>0.1346078045</v>
      </c>
      <c r="GU255" s="193">
        <f t="shared" si="1239"/>
        <v>0.1217880136</v>
      </c>
      <c r="GV255" s="193">
        <f t="shared" si="1239"/>
        <v>0.1121731704</v>
      </c>
      <c r="GW255" s="193">
        <f t="shared" si="1239"/>
        <v>0.1093688412</v>
      </c>
      <c r="GX255" s="193">
        <f t="shared" si="1239"/>
        <v>0.1045614196</v>
      </c>
      <c r="GY255" s="193">
        <f t="shared" si="1239"/>
        <v>0.105763275</v>
      </c>
      <c r="GZ255" s="193">
        <f t="shared" si="1239"/>
        <v>0.1065645119</v>
      </c>
      <c r="HA255" s="193">
        <f t="shared" si="1239"/>
        <v>0.1013564719</v>
      </c>
      <c r="HB255" s="193">
        <f t="shared" si="1239"/>
        <v>0.1021577088</v>
      </c>
      <c r="HC255" s="193">
        <f t="shared" si="1239"/>
        <v>0.1092222012</v>
      </c>
      <c r="HD255" s="193">
        <f t="shared" si="1239"/>
        <v>0.09578381623</v>
      </c>
      <c r="HE255" s="193">
        <f t="shared" si="1239"/>
        <v>0.09095423131</v>
      </c>
      <c r="HF255" s="193">
        <f t="shared" si="1239"/>
        <v>0.06848521521</v>
      </c>
      <c r="HG255" s="193">
        <f t="shared" si="1239"/>
        <v>0.01617714871</v>
      </c>
      <c r="HH255" s="193">
        <f t="shared" si="1239"/>
        <v>0</v>
      </c>
      <c r="HI255" s="193">
        <f t="shared" si="1239"/>
        <v>0</v>
      </c>
      <c r="HJ255" s="193">
        <f t="shared" si="1239"/>
        <v>0</v>
      </c>
      <c r="HK255" s="193">
        <f t="shared" si="1239"/>
        <v>0</v>
      </c>
      <c r="HL255" s="193">
        <f t="shared" si="1239"/>
        <v>0</v>
      </c>
      <c r="HM255" s="193">
        <f t="shared" si="1239"/>
        <v>0</v>
      </c>
      <c r="HN255" s="193">
        <f t="shared" si="1239"/>
        <v>0</v>
      </c>
      <c r="HO255" s="193">
        <f t="shared" si="1239"/>
        <v>0</v>
      </c>
      <c r="HP255" s="193">
        <f t="shared" si="1239"/>
        <v>0</v>
      </c>
      <c r="HQ255" s="193">
        <f t="shared" si="1239"/>
        <v>0</v>
      </c>
      <c r="HR255" s="193">
        <f t="shared" si="1239"/>
        <v>0</v>
      </c>
      <c r="HS255" s="193">
        <f t="shared" si="1239"/>
        <v>0</v>
      </c>
      <c r="HT255" s="193">
        <f t="shared" si="1239"/>
        <v>0</v>
      </c>
      <c r="HU255" s="193">
        <f t="shared" si="1239"/>
        <v>0</v>
      </c>
      <c r="HV255" s="193">
        <f t="shared" si="1239"/>
        <v>0</v>
      </c>
      <c r="HW255" s="193">
        <f t="shared" si="1239"/>
        <v>0</v>
      </c>
      <c r="HX255" s="193">
        <f t="shared" si="1239"/>
        <v>0</v>
      </c>
      <c r="HY255" s="193">
        <f t="shared" si="1239"/>
        <v>0</v>
      </c>
      <c r="HZ255" s="193">
        <f t="shared" si="1239"/>
        <v>0.05014259521</v>
      </c>
      <c r="IA255" s="193">
        <f t="shared" si="1239"/>
        <v>0.1226531349</v>
      </c>
      <c r="IB255" s="193">
        <f t="shared" si="1239"/>
        <v>0.1713100707</v>
      </c>
      <c r="IC255" s="193">
        <f t="shared" si="1239"/>
        <v>0.2396019161</v>
      </c>
      <c r="ID255" s="193">
        <f t="shared" si="1239"/>
        <v>0.2668868619</v>
      </c>
      <c r="IE255" s="193">
        <f t="shared" si="1239"/>
        <v>0.2905839057</v>
      </c>
      <c r="IF255" s="193">
        <f t="shared" si="1239"/>
        <v>0.2583989105</v>
      </c>
      <c r="IG255" s="193">
        <f t="shared" si="1239"/>
        <v>0.2784298338</v>
      </c>
      <c r="IH255" s="193">
        <f t="shared" si="1239"/>
        <v>0.2836378738</v>
      </c>
      <c r="II255" s="193">
        <f t="shared" si="1239"/>
        <v>0.2728211753</v>
      </c>
      <c r="IJ255" s="193">
        <f t="shared" si="1239"/>
        <v>0.2676131352</v>
      </c>
      <c r="IK255" s="193">
        <f t="shared" si="1239"/>
        <v>0.2511877781</v>
      </c>
      <c r="IL255" s="193">
        <f t="shared" si="1239"/>
        <v>0.2239457224</v>
      </c>
      <c r="IM255" s="193">
        <f t="shared" si="1239"/>
        <v>0.1894925344</v>
      </c>
      <c r="IN255" s="193">
        <f t="shared" si="1239"/>
        <v>0.1714647034</v>
      </c>
      <c r="IO255" s="193">
        <f t="shared" si="23"/>
        <v>3.338170151</v>
      </c>
      <c r="IP255" s="193">
        <f t="shared" si="29"/>
        <v>0.1239182179</v>
      </c>
      <c r="IQ255" s="193">
        <f t="shared" ref="IQ255:KK255" si="1240">MAX((MIN(CZ255+IP255,$IO$7))-GT255,0)</f>
        <v>0</v>
      </c>
      <c r="IR255" s="193">
        <f t="shared" si="1240"/>
        <v>0</v>
      </c>
      <c r="IS255" s="193">
        <f t="shared" si="1240"/>
        <v>0</v>
      </c>
      <c r="IT255" s="193">
        <f t="shared" si="1240"/>
        <v>0</v>
      </c>
      <c r="IU255" s="193">
        <f t="shared" si="1240"/>
        <v>0</v>
      </c>
      <c r="IV255" s="193">
        <f t="shared" si="1240"/>
        <v>0</v>
      </c>
      <c r="IW255" s="193">
        <f t="shared" si="1240"/>
        <v>0</v>
      </c>
      <c r="IX255" s="193">
        <f t="shared" si="1240"/>
        <v>0</v>
      </c>
      <c r="IY255" s="193">
        <f t="shared" si="1240"/>
        <v>0</v>
      </c>
      <c r="IZ255" s="193">
        <f t="shared" si="1240"/>
        <v>0</v>
      </c>
      <c r="JA255" s="193">
        <f t="shared" si="1240"/>
        <v>0</v>
      </c>
      <c r="JB255" s="193">
        <f t="shared" si="1240"/>
        <v>0</v>
      </c>
      <c r="JC255" s="193">
        <f t="shared" si="1240"/>
        <v>0</v>
      </c>
      <c r="JD255" s="193">
        <f t="shared" si="1240"/>
        <v>0</v>
      </c>
      <c r="JE255" s="193">
        <f t="shared" si="1240"/>
        <v>0.02784403267</v>
      </c>
      <c r="JF255" s="193">
        <f t="shared" si="1240"/>
        <v>0.1362208903</v>
      </c>
      <c r="JG255" s="193">
        <f t="shared" si="1240"/>
        <v>0.2993024327</v>
      </c>
      <c r="JH255" s="193">
        <f t="shared" si="1240"/>
        <v>0.5391682115</v>
      </c>
      <c r="JI255" s="193">
        <f t="shared" si="1240"/>
        <v>0.8113389449</v>
      </c>
      <c r="JJ255" s="193">
        <f t="shared" si="1240"/>
        <v>1.109092184</v>
      </c>
      <c r="JK255" s="193">
        <f t="shared" si="1240"/>
        <v>1.449933961</v>
      </c>
      <c r="JL255" s="193">
        <f t="shared" si="1240"/>
        <v>1.817697343</v>
      </c>
      <c r="JM255" s="193">
        <f t="shared" si="1240"/>
        <v>2.177464277</v>
      </c>
      <c r="JN255" s="193">
        <f t="shared" si="1240"/>
        <v>2.608531953</v>
      </c>
      <c r="JO255" s="193">
        <f t="shared" si="1240"/>
        <v>3.080864416</v>
      </c>
      <c r="JP255" s="193">
        <f t="shared" si="1240"/>
        <v>3.489494624</v>
      </c>
      <c r="JQ255" s="193">
        <f t="shared" si="1240"/>
        <v>3.900159034</v>
      </c>
      <c r="JR255" s="193">
        <f t="shared" si="1240"/>
        <v>4.299304021</v>
      </c>
      <c r="JS255" s="193">
        <f t="shared" si="1240"/>
        <v>4.624338497</v>
      </c>
      <c r="JT255" s="193">
        <f t="shared" si="1240"/>
        <v>4.845595831</v>
      </c>
      <c r="JU255" s="193">
        <f t="shared" si="1240"/>
        <v>4.999427936</v>
      </c>
      <c r="JV255" s="193">
        <f t="shared" si="1240"/>
        <v>5</v>
      </c>
      <c r="JW255" s="193">
        <f t="shared" si="1240"/>
        <v>4.949857405</v>
      </c>
      <c r="JX255" s="193">
        <f t="shared" si="1240"/>
        <v>4.82720427</v>
      </c>
      <c r="JY255" s="193">
        <f t="shared" si="1240"/>
        <v>4.655894199</v>
      </c>
      <c r="JZ255" s="193">
        <f t="shared" si="1240"/>
        <v>4.416292283</v>
      </c>
      <c r="KA255" s="193">
        <f t="shared" si="1240"/>
        <v>4.149405421</v>
      </c>
      <c r="KB255" s="193">
        <f t="shared" si="1240"/>
        <v>3.858821515</v>
      </c>
      <c r="KC255" s="193">
        <f t="shared" si="1240"/>
        <v>3.600422605</v>
      </c>
      <c r="KD255" s="193">
        <f t="shared" si="1240"/>
        <v>3.321992771</v>
      </c>
      <c r="KE255" s="193">
        <f t="shared" si="1240"/>
        <v>3.038354897</v>
      </c>
      <c r="KF255" s="193">
        <f t="shared" si="1240"/>
        <v>2.765533722</v>
      </c>
      <c r="KG255" s="193">
        <f t="shared" si="1240"/>
        <v>2.497920587</v>
      </c>
      <c r="KH255" s="193">
        <f t="shared" si="1240"/>
        <v>2.246732809</v>
      </c>
      <c r="KI255" s="193">
        <f t="shared" si="1240"/>
        <v>2.022787086</v>
      </c>
      <c r="KJ255" s="193">
        <f t="shared" si="1240"/>
        <v>1.833294552</v>
      </c>
      <c r="KK255" s="193">
        <f t="shared" si="1240"/>
        <v>1.661829849</v>
      </c>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row>
    <row r="256" ht="14.25" customHeight="1">
      <c r="A256" s="1">
        <v>9.0</v>
      </c>
      <c r="B256" s="1">
        <f t="shared" ref="B256:C256" si="1241">B255+1</f>
        <v>246</v>
      </c>
      <c r="C256" s="267">
        <f t="shared" si="1241"/>
        <v>43711</v>
      </c>
      <c r="D256" s="193">
        <f t="shared" si="15"/>
        <v>9.169756066</v>
      </c>
      <c r="E256" s="193">
        <f>(SUMIFS(Profile!$F$2:$F$17521,Profile!$B$2:$B$17521,$B256,Profile!$C$2:$C$17521,E$8))*$C$6</f>
        <v>0.1690609926</v>
      </c>
      <c r="F256" s="193">
        <f>(SUMIFS(Profile!$F$2:$F$17521,Profile!$B$2:$B$17521,$B256,Profile!$C$2:$C$17521,F$8))*$C$6</f>
        <v>0.1422195554</v>
      </c>
      <c r="G256" s="193">
        <f>(SUMIFS(Profile!$F$2:$F$17521,Profile!$B$2:$B$17521,$B256,Profile!$C$2:$C$17521,G$8))*$C$6</f>
        <v>0.1293997645</v>
      </c>
      <c r="H256" s="193">
        <f>(SUMIFS(Profile!$F$2:$F$17521,Profile!$B$2:$B$17521,$B256,Profile!$C$2:$C$17521,H$8))*$C$6</f>
        <v>0.1097694597</v>
      </c>
      <c r="I256" s="193">
        <f>(SUMIFS(Profile!$F$2:$F$17521,Profile!$B$2:$B$17521,$B256,Profile!$C$2:$C$17521,I$8))*$C$6</f>
        <v>0.1105706966</v>
      </c>
      <c r="J256" s="193">
        <f>(SUMIFS(Profile!$F$2:$F$17521,Profile!$B$2:$B$17521,$B256,Profile!$C$2:$C$17521,J$8))*$C$6</f>
        <v>0.1089682227</v>
      </c>
      <c r="K256" s="193">
        <f>(SUMIFS(Profile!$F$2:$F$17521,Profile!$B$2:$B$17521,$B256,Profile!$C$2:$C$17521,K$8))*$C$6</f>
        <v>0.1061638935</v>
      </c>
      <c r="L256" s="193">
        <f>(SUMIFS(Profile!$F$2:$F$17521,Profile!$B$2:$B$17521,$B256,Profile!$C$2:$C$17521,L$8))*$C$6</f>
        <v>0.1089682227</v>
      </c>
      <c r="M256" s="193">
        <f>(SUMIFS(Profile!$F$2:$F$17521,Profile!$B$2:$B$17521,$B256,Profile!$C$2:$C$17521,M$8))*$C$6</f>
        <v>0.1029589457</v>
      </c>
      <c r="N256" s="193">
        <f>(SUMIFS(Profile!$F$2:$F$17521,Profile!$B$2:$B$17521,$B256,Profile!$C$2:$C$17521,N$8))*$C$6</f>
        <v>0.1053626565</v>
      </c>
      <c r="O256" s="193">
        <f>(SUMIFS(Profile!$F$2:$F$17521,Profile!$B$2:$B$17521,$B256,Profile!$C$2:$C$17521,O$8))*$C$6</f>
        <v>0.1061638935</v>
      </c>
      <c r="P256" s="193">
        <f>(SUMIFS(Profile!$F$2:$F$17521,Profile!$B$2:$B$17521,$B256,Profile!$C$2:$C$17521,P$8))*$C$6</f>
        <v>0.1101700781</v>
      </c>
      <c r="Q256" s="193">
        <f>(SUMIFS(Profile!$F$2:$F$17521,Profile!$B$2:$B$17521,$B256,Profile!$C$2:$C$17521,Q$8))*$C$6</f>
        <v>0.1245923429</v>
      </c>
      <c r="R256" s="193">
        <f>(SUMIFS(Profile!$F$2:$F$17521,Profile!$B$2:$B$17521,$B256,Profile!$C$2:$C$17521,R$8))*$C$6</f>
        <v>0.1386139892</v>
      </c>
      <c r="S256" s="193">
        <f>(SUMIFS(Profile!$F$2:$F$17521,Profile!$B$2:$B$17521,$B256,Profile!$C$2:$C$17521,S$8))*$C$6</f>
        <v>0.1446232662</v>
      </c>
      <c r="T256" s="193">
        <f>(SUMIFS(Profile!$F$2:$F$17521,Profile!$B$2:$B$17521,$B256,Profile!$C$2:$C$17521,T$8))*$C$6</f>
        <v>0.170262848</v>
      </c>
      <c r="U256" s="193">
        <f>(SUMIFS(Profile!$F$2:$F$17521,Profile!$B$2:$B$17521,$B256,Profile!$C$2:$C$17521,U$8))*$C$6</f>
        <v>0.1878900605</v>
      </c>
      <c r="V256" s="193">
        <f>(SUMIFS(Profile!$F$2:$F$17521,Profile!$B$2:$B$17521,$B256,Profile!$C$2:$C$17521,V$8))*$C$6</f>
        <v>0.2127284054</v>
      </c>
      <c r="W256" s="193">
        <f>(SUMIFS(Profile!$F$2:$F$17521,Profile!$B$2:$B$17521,$B256,Profile!$C$2:$C$17521,W$8))*$C$6</f>
        <v>0.2159333531</v>
      </c>
      <c r="X256" s="193">
        <f>(SUMIFS(Profile!$F$2:$F$17521,Profile!$B$2:$B$17521,$B256,Profile!$C$2:$C$17521,X$8))*$C$6</f>
        <v>0.2231444855</v>
      </c>
      <c r="Y256" s="193">
        <f>(SUMIFS(Profile!$F$2:$F$17521,Profile!$B$2:$B$17521,$B256,Profile!$C$2:$C$17521,Y$8))*$C$6</f>
        <v>0.2099240761</v>
      </c>
      <c r="Z256" s="193">
        <f>(SUMIFS(Profile!$F$2:$F$17521,Profile!$B$2:$B$17521,$B256,Profile!$C$2:$C$17521,Z$8))*$C$6</f>
        <v>0.1975049037</v>
      </c>
      <c r="AA256" s="193">
        <f>(SUMIFS(Profile!$F$2:$F$17521,Profile!$B$2:$B$17521,$B256,Profile!$C$2:$C$17521,AA$8))*$C$6</f>
        <v>0.2095234577</v>
      </c>
      <c r="AB256" s="193">
        <f>(SUMIFS(Profile!$F$2:$F$17521,Profile!$B$2:$B$17521,$B256,Profile!$C$2:$C$17521,AB$8))*$C$6</f>
        <v>0.2183370639</v>
      </c>
      <c r="AC256" s="193">
        <f>(SUMIFS(Profile!$F$2:$F$17521,Profile!$B$2:$B$17521,$B256,Profile!$C$2:$C$17521,AC$8))*$C$6</f>
        <v>0.2323587102</v>
      </c>
      <c r="AD256" s="193">
        <f>(SUMIFS(Profile!$F$2:$F$17521,Profile!$B$2:$B$17521,$B256,Profile!$C$2:$C$17521,AD$8))*$C$6</f>
        <v>0.2135296423</v>
      </c>
      <c r="AE256" s="193">
        <f>(SUMIFS(Profile!$F$2:$F$17521,Profile!$B$2:$B$17521,$B256,Profile!$C$2:$C$17521,AE$8))*$C$6</f>
        <v>0.2163339716</v>
      </c>
      <c r="AF256" s="193">
        <f>(SUMIFS(Profile!$F$2:$F$17521,Profile!$B$2:$B$17521,$B256,Profile!$C$2:$C$17521,AF$8))*$C$6</f>
        <v>0.2163339716</v>
      </c>
      <c r="AG256" s="193">
        <f>(SUMIFS(Profile!$F$2:$F$17521,Profile!$B$2:$B$17521,$B256,Profile!$C$2:$C$17521,AG$8))*$C$6</f>
        <v>0.205517273</v>
      </c>
      <c r="AH256" s="193">
        <f>(SUMIFS(Profile!$F$2:$F$17521,Profile!$B$2:$B$17521,$B256,Profile!$C$2:$C$17521,AH$8))*$C$6</f>
        <v>0.1987067591</v>
      </c>
      <c r="AI256" s="193">
        <f>(SUMIFS(Profile!$F$2:$F$17521,Profile!$B$2:$B$17521,$B256,Profile!$C$2:$C$17521,AI$8))*$C$6</f>
        <v>0.2187376824</v>
      </c>
      <c r="AJ256" s="193">
        <f>(SUMIFS(Profile!$F$2:$F$17521,Profile!$B$2:$B$17521,$B256,Profile!$C$2:$C$17521,AJ$8))*$C$6</f>
        <v>0.1947005744</v>
      </c>
      <c r="AK256" s="193">
        <f>(SUMIFS(Profile!$F$2:$F$17521,Profile!$B$2:$B$17521,$B256,Profile!$C$2:$C$17521,AK$8))*$C$6</f>
        <v>0.1979055221</v>
      </c>
      <c r="AL256" s="193">
        <f>(SUMIFS(Profile!$F$2:$F$17521,Profile!$B$2:$B$17521,$B256,Profile!$C$2:$C$17521,AL$8))*$C$6</f>
        <v>0.2031135622</v>
      </c>
      <c r="AM256" s="193">
        <f>(SUMIFS(Profile!$F$2:$F$17521,Profile!$B$2:$B$17521,$B256,Profile!$C$2:$C$17521,AM$8))*$C$6</f>
        <v>0.2159333531</v>
      </c>
      <c r="AN256" s="193">
        <f>(SUMIFS(Profile!$F$2:$F$17521,Profile!$B$2:$B$17521,$B256,Profile!$C$2:$C$17521,AN$8))*$C$6</f>
        <v>0.2395698426</v>
      </c>
      <c r="AO256" s="193">
        <f>(SUMIFS(Profile!$F$2:$F$17521,Profile!$B$2:$B$17521,$B256,Profile!$C$2:$C$17521,AO$8))*$C$6</f>
        <v>0.2648088059</v>
      </c>
      <c r="AP256" s="193">
        <f>(SUMIFS(Profile!$F$2:$F$17521,Profile!$B$2:$B$17521,$B256,Profile!$C$2:$C$17521,AP$8))*$C$6</f>
        <v>0.257998292</v>
      </c>
      <c r="AQ256" s="193">
        <f>(SUMIFS(Profile!$F$2:$F$17521,Profile!$B$2:$B$17521,$B256,Profile!$C$2:$C$17521,AQ$8))*$C$6</f>
        <v>0.2704174645</v>
      </c>
      <c r="AR256" s="193">
        <f>(SUMIFS(Profile!$F$2:$F$17521,Profile!$B$2:$B$17521,$B256,Profile!$C$2:$C$17521,AR$8))*$C$6</f>
        <v>0.2503865412</v>
      </c>
      <c r="AS256" s="193">
        <f>(SUMIFS(Profile!$F$2:$F$17521,Profile!$B$2:$B$17521,$B256,Profile!$C$2:$C$17521,AS$8))*$C$6</f>
        <v>0.2832372554</v>
      </c>
      <c r="AT256" s="193">
        <f>(SUMIFS(Profile!$F$2:$F$17521,Profile!$B$2:$B$17521,$B256,Profile!$C$2:$C$17521,AT$8))*$C$6</f>
        <v>0.2716193199</v>
      </c>
      <c r="AU256" s="193">
        <f>(SUMIFS(Profile!$F$2:$F$17521,Profile!$B$2:$B$17521,$B256,Profile!$C$2:$C$17521,AU$8))*$C$6</f>
        <v>0.251989015</v>
      </c>
      <c r="AV256" s="193">
        <f>(SUMIFS(Profile!$F$2:$F$17521,Profile!$B$2:$B$17521,$B256,Profile!$C$2:$C$17521,AV$8))*$C$6</f>
        <v>0.2547933443</v>
      </c>
      <c r="AW256" s="193">
        <f>(SUMIFS(Profile!$F$2:$F$17521,Profile!$B$2:$B$17521,$B256,Profile!$C$2:$C$17521,AW$8))*$C$6</f>
        <v>0.2367655133</v>
      </c>
      <c r="AX256" s="193">
        <f>(SUMIFS(Profile!$F$2:$F$17521,Profile!$B$2:$B$17521,$B256,Profile!$C$2:$C$17521,AX$8))*$C$6</f>
        <v>0.2219426301</v>
      </c>
      <c r="AY256" s="193">
        <f>(SUMIFS(Profile!$F$2:$F$17521,Profile!$B$2:$B$17521,$B256,Profile!$C$2:$C$17521,AY$8))*$C$6</f>
        <v>0.2127284054</v>
      </c>
      <c r="AZ256" s="193">
        <f>(SUMIFS(Profile!$F$2:$F$17521,Profile!$B$2:$B$17521,$B256,Profile!$C$2:$C$17521,AZ$8))*$C$6</f>
        <v>0.1774739804</v>
      </c>
      <c r="BA256" s="193">
        <f t="shared" si="16"/>
        <v>6.546852378</v>
      </c>
      <c r="BB256" s="193">
        <f>(SUMIFS(Profile!$E$2:$E$17521,Profile!$B$2:$B$17521,$B256,Profile!$C$2:$C$17521,BB$8))*$C$9</f>
        <v>0</v>
      </c>
      <c r="BC256" s="193">
        <f>(SUMIFS(Profile!$E$2:$E$17521,Profile!$B$2:$B$17521,$B256,Profile!$C$2:$C$17521,BC$8))*$C$9</f>
        <v>0</v>
      </c>
      <c r="BD256" s="193">
        <f>(SUMIFS(Profile!$E$2:$E$17521,Profile!$B$2:$B$17521,$B256,Profile!$C$2:$C$17521,BD$8))*$C$9</f>
        <v>0</v>
      </c>
      <c r="BE256" s="193">
        <f>(SUMIFS(Profile!$E$2:$E$17521,Profile!$B$2:$B$17521,$B256,Profile!$C$2:$C$17521,BE$8))*$C$9</f>
        <v>0</v>
      </c>
      <c r="BF256" s="193">
        <f>(SUMIFS(Profile!$E$2:$E$17521,Profile!$B$2:$B$17521,$B256,Profile!$C$2:$C$17521,BF$8))*$C$9</f>
        <v>0</v>
      </c>
      <c r="BG256" s="193">
        <f>(SUMIFS(Profile!$E$2:$E$17521,Profile!$B$2:$B$17521,$B256,Profile!$C$2:$C$17521,BG$8))*$C$9</f>
        <v>0</v>
      </c>
      <c r="BH256" s="193">
        <f>(SUMIFS(Profile!$E$2:$E$17521,Profile!$B$2:$B$17521,$B256,Profile!$C$2:$C$17521,BH$8))*$C$9</f>
        <v>0</v>
      </c>
      <c r="BI256" s="193">
        <f>(SUMIFS(Profile!$E$2:$E$17521,Profile!$B$2:$B$17521,$B256,Profile!$C$2:$C$17521,BI$8))*$C$9</f>
        <v>0</v>
      </c>
      <c r="BJ256" s="193">
        <f>(SUMIFS(Profile!$E$2:$E$17521,Profile!$B$2:$B$17521,$B256,Profile!$C$2:$C$17521,BJ$8))*$C$9</f>
        <v>0</v>
      </c>
      <c r="BK256" s="193">
        <f>(SUMIFS(Profile!$E$2:$E$17521,Profile!$B$2:$B$17521,$B256,Profile!$C$2:$C$17521,BK$8))*$C$9</f>
        <v>0.0006951097604</v>
      </c>
      <c r="BL256" s="193">
        <f>(SUMIFS(Profile!$E$2:$E$17521,Profile!$B$2:$B$17521,$B256,Profile!$C$2:$C$17521,BL$8))*$C$9</f>
        <v>0.00157979491</v>
      </c>
      <c r="BM256" s="193">
        <f>(SUMIFS(Profile!$E$2:$E$17521,Profile!$B$2:$B$17521,$B256,Profile!$C$2:$C$17521,BM$8))*$C$9</f>
        <v>0.01069489391</v>
      </c>
      <c r="BN256" s="193">
        <f>(SUMIFS(Profile!$E$2:$E$17521,Profile!$B$2:$B$17521,$B256,Profile!$C$2:$C$17521,BN$8))*$C$9</f>
        <v>0.02635195065</v>
      </c>
      <c r="BO256" s="193">
        <f>(SUMIFS(Profile!$E$2:$E$17521,Profile!$B$2:$B$17521,$B256,Profile!$C$2:$C$17521,BO$8))*$C$9</f>
        <v>0.05456863955</v>
      </c>
      <c r="BP256" s="193">
        <f>(SUMIFS(Profile!$E$2:$E$17521,Profile!$B$2:$B$17521,$B256,Profile!$C$2:$C$17521,BP$8))*$C$9</f>
        <v>0.1044266963</v>
      </c>
      <c r="BQ256" s="193">
        <f>(SUMIFS(Profile!$E$2:$E$17521,Profile!$B$2:$B$17521,$B256,Profile!$C$2:$C$17521,BQ$8))*$C$9</f>
        <v>0.1526974911</v>
      </c>
      <c r="BR256" s="193">
        <f>(SUMIFS(Profile!$E$2:$E$17521,Profile!$B$2:$B$17521,$B256,Profile!$C$2:$C$17521,BR$8))*$C$9</f>
        <v>0.2217818005</v>
      </c>
      <c r="BS256" s="193">
        <f>(SUMIFS(Profile!$E$2:$E$17521,Profile!$B$2:$B$17521,$B256,Profile!$C$2:$C$17521,BS$8))*$C$9</f>
        <v>0.2581656392</v>
      </c>
      <c r="BT256" s="193">
        <f>(SUMIFS(Profile!$E$2:$E$17521,Profile!$B$2:$B$17521,$B256,Profile!$C$2:$C$17521,BT$8))*$C$9</f>
        <v>0.3551853072</v>
      </c>
      <c r="BU256" s="193">
        <f>(SUMIFS(Profile!$E$2:$E$17521,Profile!$B$2:$B$17521,$B256,Profile!$C$2:$C$17521,BU$8))*$C$9</f>
        <v>0.4149349399</v>
      </c>
      <c r="BV256" s="193">
        <f>(SUMIFS(Profile!$E$2:$E$17521,Profile!$B$2:$B$17521,$B256,Profile!$C$2:$C$17521,BV$8))*$C$9</f>
        <v>0.4228189719</v>
      </c>
      <c r="BW256" s="193">
        <f>(SUMIFS(Profile!$E$2:$E$17521,Profile!$B$2:$B$17521,$B256,Profile!$C$2:$C$17521,BW$8))*$C$9</f>
        <v>0.423794232</v>
      </c>
      <c r="BX256" s="193">
        <f>(SUMIFS(Profile!$E$2:$E$17521,Profile!$B$2:$B$17521,$B256,Profile!$C$2:$C$17521,BX$8))*$C$9</f>
        <v>0.411227158</v>
      </c>
      <c r="BY256" s="193">
        <f>(SUMIFS(Profile!$E$2:$E$17521,Profile!$B$2:$B$17521,$B256,Profile!$C$2:$C$17521,BY$8))*$C$9</f>
        <v>0.3778979187</v>
      </c>
      <c r="BZ256" s="193">
        <f>(SUMIFS(Profile!$E$2:$E$17521,Profile!$B$2:$B$17521,$B256,Profile!$C$2:$C$17521,BZ$8))*$C$9</f>
        <v>0.3770291019</v>
      </c>
      <c r="CA256" s="193">
        <f>(SUMIFS(Profile!$E$2:$E$17521,Profile!$B$2:$B$17521,$B256,Profile!$C$2:$C$17521,CA$8))*$C$9</f>
        <v>0.3715468948</v>
      </c>
      <c r="CB256" s="193">
        <f>(SUMIFS(Profile!$E$2:$E$17521,Profile!$B$2:$B$17521,$B256,Profile!$C$2:$C$17521,CB$8))*$C$9</f>
        <v>0.3319499398</v>
      </c>
      <c r="CC256" s="193">
        <f>(SUMIFS(Profile!$E$2:$E$17521,Profile!$B$2:$B$17521,$B256,Profile!$C$2:$C$17521,CC$8))*$C$9</f>
        <v>0.3364885424</v>
      </c>
      <c r="CD256" s="193">
        <f>(SUMIFS(Profile!$E$2:$E$17521,Profile!$B$2:$B$17521,$B256,Profile!$C$2:$C$17521,CD$8))*$C$9</f>
        <v>0.3250939495</v>
      </c>
      <c r="CE256" s="193">
        <f>(SUMIFS(Profile!$E$2:$E$17521,Profile!$B$2:$B$17521,$B256,Profile!$C$2:$C$17521,CE$8))*$C$9</f>
        <v>0.3281206843</v>
      </c>
      <c r="CF256" s="193">
        <f>(SUMIFS(Profile!$E$2:$E$17521,Profile!$B$2:$B$17521,$B256,Profile!$C$2:$C$17521,CF$8))*$C$9</f>
        <v>0.3205620534</v>
      </c>
      <c r="CG256" s="193">
        <f>(SUMIFS(Profile!$E$2:$E$17521,Profile!$B$2:$B$17521,$B256,Profile!$C$2:$C$17521,CG$8))*$C$9</f>
        <v>0.2981731709</v>
      </c>
      <c r="CH256" s="193">
        <f>(SUMIFS(Profile!$E$2:$E$17521,Profile!$B$2:$B$17521,$B256,Profile!$C$2:$C$17521,CH$8))*$C$9</f>
        <v>0.2230392298</v>
      </c>
      <c r="CI256" s="193">
        <f>(SUMIFS(Profile!$E$2:$E$17521,Profile!$B$2:$B$17521,$B256,Profile!$C$2:$C$17521,CI$8))*$C$9</f>
        <v>0.1655578946</v>
      </c>
      <c r="CJ256" s="193">
        <f>(SUMIFS(Profile!$E$2:$E$17521,Profile!$B$2:$B$17521,$B256,Profile!$C$2:$C$17521,CJ$8))*$C$9</f>
        <v>0.1164513778</v>
      </c>
      <c r="CK256" s="193">
        <f>(SUMIFS(Profile!$E$2:$E$17521,Profile!$B$2:$B$17521,$B256,Profile!$C$2:$C$17521,CK$8))*$C$9</f>
        <v>0.07214811516</v>
      </c>
      <c r="CL256" s="193">
        <f>(SUMIFS(Profile!$E$2:$E$17521,Profile!$B$2:$B$17521,$B256,Profile!$C$2:$C$17521,CL$8))*$C$9</f>
        <v>0.03452922909</v>
      </c>
      <c r="CM256" s="193">
        <f>(SUMIFS(Profile!$E$2:$E$17521,Profile!$B$2:$B$17521,$B256,Profile!$C$2:$C$17521,CM$8))*$C$9</f>
        <v>0.00900834074</v>
      </c>
      <c r="CN256" s="193">
        <f>(SUMIFS(Profile!$E$2:$E$17521,Profile!$B$2:$B$17521,$B256,Profile!$C$2:$C$17521,CN$8))*$C$9</f>
        <v>0.000333310647</v>
      </c>
      <c r="CO256" s="193">
        <f>(SUMIFS(Profile!$E$2:$E$17521,Profile!$B$2:$B$17521,$B256,Profile!$C$2:$C$17521,CO$8))*$C$9</f>
        <v>0</v>
      </c>
      <c r="CP256" s="193">
        <f>(SUMIFS(Profile!$E$2:$E$17521,Profile!$B$2:$B$17521,$B256,Profile!$C$2:$C$17521,CP$8))*$C$9</f>
        <v>0</v>
      </c>
      <c r="CQ256" s="193">
        <f>(SUMIFS(Profile!$E$2:$E$17521,Profile!$B$2:$B$17521,$B256,Profile!$C$2:$C$17521,CQ$8))*$C$9</f>
        <v>0</v>
      </c>
      <c r="CR256" s="193">
        <f>(SUMIFS(Profile!$E$2:$E$17521,Profile!$B$2:$B$17521,$B256,Profile!$C$2:$C$17521,CR$8))*$C$9</f>
        <v>0</v>
      </c>
      <c r="CS256" s="193">
        <f>(SUMIFS(Profile!$E$2:$E$17521,Profile!$B$2:$B$17521,$B256,Profile!$C$2:$C$17521,CS$8))*$C$9</f>
        <v>0</v>
      </c>
      <c r="CT256" s="193">
        <f>(SUMIFS(Profile!$E$2:$E$17521,Profile!$B$2:$B$17521,$B256,Profile!$C$2:$C$17521,CT$8))*$C$9</f>
        <v>0</v>
      </c>
      <c r="CU256" s="193">
        <f>(SUMIFS(Profile!$E$2:$E$17521,Profile!$B$2:$B$17521,$B256,Profile!$C$2:$C$17521,CU$8))*$C$9</f>
        <v>0</v>
      </c>
      <c r="CV256" s="193">
        <f>(SUMIFS(Profile!$E$2:$E$17521,Profile!$B$2:$B$17521,$B256,Profile!$C$2:$C$17521,CV$8))*$C$9</f>
        <v>0</v>
      </c>
      <c r="CW256" s="193">
        <f>(SUMIFS(Profile!$E$2:$E$17521,Profile!$B$2:$B$17521,$B256,Profile!$C$2:$C$17521,CW$8))*$C$9</f>
        <v>0</v>
      </c>
      <c r="CX256" s="193">
        <f t="shared" si="17"/>
        <v>2.228699622</v>
      </c>
      <c r="CY256" s="193">
        <f t="shared" ref="CY256:ET256" si="1242">MAX(BB256-E256,0)</f>
        <v>0</v>
      </c>
      <c r="CZ256" s="193">
        <f t="shared" si="1242"/>
        <v>0</v>
      </c>
      <c r="DA256" s="193">
        <f t="shared" si="1242"/>
        <v>0</v>
      </c>
      <c r="DB256" s="193">
        <f t="shared" si="1242"/>
        <v>0</v>
      </c>
      <c r="DC256" s="193">
        <f t="shared" si="1242"/>
        <v>0</v>
      </c>
      <c r="DD256" s="193">
        <f t="shared" si="1242"/>
        <v>0</v>
      </c>
      <c r="DE256" s="193">
        <f t="shared" si="1242"/>
        <v>0</v>
      </c>
      <c r="DF256" s="193">
        <f t="shared" si="1242"/>
        <v>0</v>
      </c>
      <c r="DG256" s="193">
        <f t="shared" si="1242"/>
        <v>0</v>
      </c>
      <c r="DH256" s="193">
        <f t="shared" si="1242"/>
        <v>0</v>
      </c>
      <c r="DI256" s="193">
        <f t="shared" si="1242"/>
        <v>0</v>
      </c>
      <c r="DJ256" s="193">
        <f t="shared" si="1242"/>
        <v>0</v>
      </c>
      <c r="DK256" s="193">
        <f t="shared" si="1242"/>
        <v>0</v>
      </c>
      <c r="DL256" s="193">
        <f t="shared" si="1242"/>
        <v>0</v>
      </c>
      <c r="DM256" s="193">
        <f t="shared" si="1242"/>
        <v>0</v>
      </c>
      <c r="DN256" s="193">
        <f t="shared" si="1242"/>
        <v>0</v>
      </c>
      <c r="DO256" s="193">
        <f t="shared" si="1242"/>
        <v>0.03389173996</v>
      </c>
      <c r="DP256" s="193">
        <f t="shared" si="1242"/>
        <v>0.04543723378</v>
      </c>
      <c r="DQ256" s="193">
        <f t="shared" si="1242"/>
        <v>0.1392519541</v>
      </c>
      <c r="DR256" s="193">
        <f t="shared" si="1242"/>
        <v>0.1917904544</v>
      </c>
      <c r="DS256" s="193">
        <f t="shared" si="1242"/>
        <v>0.2128948957</v>
      </c>
      <c r="DT256" s="193">
        <f t="shared" si="1242"/>
        <v>0.2262893284</v>
      </c>
      <c r="DU256" s="193">
        <f t="shared" si="1242"/>
        <v>0.2017037004</v>
      </c>
      <c r="DV256" s="193">
        <f t="shared" si="1242"/>
        <v>0.1595608548</v>
      </c>
      <c r="DW256" s="193">
        <f t="shared" si="1242"/>
        <v>0.1446703917</v>
      </c>
      <c r="DX256" s="193">
        <f t="shared" si="1242"/>
        <v>0.1580172525</v>
      </c>
      <c r="DY256" s="193">
        <f t="shared" si="1242"/>
        <v>0.1156159683</v>
      </c>
      <c r="DZ256" s="193">
        <f t="shared" si="1242"/>
        <v>0.1201545708</v>
      </c>
      <c r="EA256" s="193">
        <f t="shared" si="1242"/>
        <v>0.1195766765</v>
      </c>
      <c r="EB256" s="193">
        <f t="shared" si="1242"/>
        <v>0.1294139252</v>
      </c>
      <c r="EC256" s="193">
        <f t="shared" si="1242"/>
        <v>0.1018243711</v>
      </c>
      <c r="ED256" s="193">
        <f t="shared" si="1242"/>
        <v>0.1034725965</v>
      </c>
      <c r="EE256" s="193">
        <f t="shared" si="1242"/>
        <v>0.02513370765</v>
      </c>
      <c r="EF256" s="193">
        <f t="shared" si="1242"/>
        <v>0</v>
      </c>
      <c r="EG256" s="193">
        <f t="shared" si="1242"/>
        <v>0</v>
      </c>
      <c r="EH256" s="193">
        <f t="shared" si="1242"/>
        <v>0</v>
      </c>
      <c r="EI256" s="193">
        <f t="shared" si="1242"/>
        <v>0</v>
      </c>
      <c r="EJ256" s="193">
        <f t="shared" si="1242"/>
        <v>0</v>
      </c>
      <c r="EK256" s="193">
        <f t="shared" si="1242"/>
        <v>0</v>
      </c>
      <c r="EL256" s="193">
        <f t="shared" si="1242"/>
        <v>0</v>
      </c>
      <c r="EM256" s="193">
        <f t="shared" si="1242"/>
        <v>0</v>
      </c>
      <c r="EN256" s="193">
        <f t="shared" si="1242"/>
        <v>0</v>
      </c>
      <c r="EO256" s="193">
        <f t="shared" si="1242"/>
        <v>0</v>
      </c>
      <c r="EP256" s="193">
        <f t="shared" si="1242"/>
        <v>0</v>
      </c>
      <c r="EQ256" s="193">
        <f t="shared" si="1242"/>
        <v>0</v>
      </c>
      <c r="ER256" s="193">
        <f t="shared" si="1242"/>
        <v>0</v>
      </c>
      <c r="ES256" s="193">
        <f t="shared" si="1242"/>
        <v>0</v>
      </c>
      <c r="ET256" s="193">
        <f t="shared" si="1242"/>
        <v>0</v>
      </c>
      <c r="EU256" s="193">
        <f t="shared" si="19"/>
        <v>4.318152757</v>
      </c>
      <c r="EV256" s="193">
        <f t="shared" ref="EV256:GQ256" si="1243">BB256-CY256</f>
        <v>0</v>
      </c>
      <c r="EW256" s="193">
        <f t="shared" si="1243"/>
        <v>0</v>
      </c>
      <c r="EX256" s="193">
        <f t="shared" si="1243"/>
        <v>0</v>
      </c>
      <c r="EY256" s="193">
        <f t="shared" si="1243"/>
        <v>0</v>
      </c>
      <c r="EZ256" s="193">
        <f t="shared" si="1243"/>
        <v>0</v>
      </c>
      <c r="FA256" s="193">
        <f t="shared" si="1243"/>
        <v>0</v>
      </c>
      <c r="FB256" s="193">
        <f t="shared" si="1243"/>
        <v>0</v>
      </c>
      <c r="FC256" s="193">
        <f t="shared" si="1243"/>
        <v>0</v>
      </c>
      <c r="FD256" s="193">
        <f t="shared" si="1243"/>
        <v>0</v>
      </c>
      <c r="FE256" s="193">
        <f t="shared" si="1243"/>
        <v>0.0006951097604</v>
      </c>
      <c r="FF256" s="193">
        <f t="shared" si="1243"/>
        <v>0.00157979491</v>
      </c>
      <c r="FG256" s="193">
        <f t="shared" si="1243"/>
        <v>0.01069489391</v>
      </c>
      <c r="FH256" s="193">
        <f t="shared" si="1243"/>
        <v>0.02635195065</v>
      </c>
      <c r="FI256" s="193">
        <f t="shared" si="1243"/>
        <v>0.05456863955</v>
      </c>
      <c r="FJ256" s="193">
        <f t="shared" si="1243"/>
        <v>0.1044266963</v>
      </c>
      <c r="FK256" s="193">
        <f t="shared" si="1243"/>
        <v>0.1526974911</v>
      </c>
      <c r="FL256" s="193">
        <f t="shared" si="1243"/>
        <v>0.1878900605</v>
      </c>
      <c r="FM256" s="193">
        <f t="shared" si="1243"/>
        <v>0.2127284054</v>
      </c>
      <c r="FN256" s="193">
        <f t="shared" si="1243"/>
        <v>0.2159333531</v>
      </c>
      <c r="FO256" s="193">
        <f t="shared" si="1243"/>
        <v>0.2231444855</v>
      </c>
      <c r="FP256" s="193">
        <f t="shared" si="1243"/>
        <v>0.2099240761</v>
      </c>
      <c r="FQ256" s="193">
        <f t="shared" si="1243"/>
        <v>0.1975049037</v>
      </c>
      <c r="FR256" s="193">
        <f t="shared" si="1243"/>
        <v>0.2095234577</v>
      </c>
      <c r="FS256" s="193">
        <f t="shared" si="1243"/>
        <v>0.2183370639</v>
      </c>
      <c r="FT256" s="193">
        <f t="shared" si="1243"/>
        <v>0.2323587102</v>
      </c>
      <c r="FU256" s="193">
        <f t="shared" si="1243"/>
        <v>0.2135296423</v>
      </c>
      <c r="FV256" s="193">
        <f t="shared" si="1243"/>
        <v>0.2163339716</v>
      </c>
      <c r="FW256" s="193">
        <f t="shared" si="1243"/>
        <v>0.2163339716</v>
      </c>
      <c r="FX256" s="193">
        <f t="shared" si="1243"/>
        <v>0.205517273</v>
      </c>
      <c r="FY256" s="193">
        <f t="shared" si="1243"/>
        <v>0.1987067591</v>
      </c>
      <c r="FZ256" s="193">
        <f t="shared" si="1243"/>
        <v>0.2187376824</v>
      </c>
      <c r="GA256" s="193">
        <f t="shared" si="1243"/>
        <v>0.1947005744</v>
      </c>
      <c r="GB256" s="193">
        <f t="shared" si="1243"/>
        <v>0.1979055221</v>
      </c>
      <c r="GC256" s="193">
        <f t="shared" si="1243"/>
        <v>0.1655578946</v>
      </c>
      <c r="GD256" s="193">
        <f t="shared" si="1243"/>
        <v>0.1164513778</v>
      </c>
      <c r="GE256" s="193">
        <f t="shared" si="1243"/>
        <v>0.07214811516</v>
      </c>
      <c r="GF256" s="193">
        <f t="shared" si="1243"/>
        <v>0.03452922909</v>
      </c>
      <c r="GG256" s="193">
        <f t="shared" si="1243"/>
        <v>0.00900834074</v>
      </c>
      <c r="GH256" s="193">
        <f t="shared" si="1243"/>
        <v>0.000333310647</v>
      </c>
      <c r="GI256" s="193">
        <f t="shared" si="1243"/>
        <v>0</v>
      </c>
      <c r="GJ256" s="193">
        <f t="shared" si="1243"/>
        <v>0</v>
      </c>
      <c r="GK256" s="193">
        <f t="shared" si="1243"/>
        <v>0</v>
      </c>
      <c r="GL256" s="193">
        <f t="shared" si="1243"/>
        <v>0</v>
      </c>
      <c r="GM256" s="193">
        <f t="shared" si="1243"/>
        <v>0</v>
      </c>
      <c r="GN256" s="193">
        <f t="shared" si="1243"/>
        <v>0</v>
      </c>
      <c r="GO256" s="193">
        <f t="shared" si="1243"/>
        <v>0</v>
      </c>
      <c r="GP256" s="193">
        <f t="shared" si="1243"/>
        <v>0</v>
      </c>
      <c r="GQ256" s="193">
        <f t="shared" si="1243"/>
        <v>0</v>
      </c>
      <c r="GR256" s="193">
        <f t="shared" si="21"/>
        <v>4.851603309</v>
      </c>
      <c r="GS256" s="193">
        <f t="shared" ref="GS256:IN256" si="1244">E256-EV256</f>
        <v>0.1690609926</v>
      </c>
      <c r="GT256" s="193">
        <f t="shared" si="1244"/>
        <v>0.1422195554</v>
      </c>
      <c r="GU256" s="193">
        <f t="shared" si="1244"/>
        <v>0.1293997645</v>
      </c>
      <c r="GV256" s="193">
        <f t="shared" si="1244"/>
        <v>0.1097694597</v>
      </c>
      <c r="GW256" s="193">
        <f t="shared" si="1244"/>
        <v>0.1105706966</v>
      </c>
      <c r="GX256" s="193">
        <f t="shared" si="1244"/>
        <v>0.1089682227</v>
      </c>
      <c r="GY256" s="193">
        <f t="shared" si="1244"/>
        <v>0.1061638935</v>
      </c>
      <c r="GZ256" s="193">
        <f t="shared" si="1244"/>
        <v>0.1089682227</v>
      </c>
      <c r="HA256" s="193">
        <f t="shared" si="1244"/>
        <v>0.1029589457</v>
      </c>
      <c r="HB256" s="193">
        <f t="shared" si="1244"/>
        <v>0.1046675468</v>
      </c>
      <c r="HC256" s="193">
        <f t="shared" si="1244"/>
        <v>0.1045840985</v>
      </c>
      <c r="HD256" s="193">
        <f t="shared" si="1244"/>
        <v>0.09947518421</v>
      </c>
      <c r="HE256" s="193">
        <f t="shared" si="1244"/>
        <v>0.09824039224</v>
      </c>
      <c r="HF256" s="193">
        <f t="shared" si="1244"/>
        <v>0.08404534965</v>
      </c>
      <c r="HG256" s="193">
        <f t="shared" si="1244"/>
        <v>0.04019656989</v>
      </c>
      <c r="HH256" s="193">
        <f t="shared" si="1244"/>
        <v>0.01756535687</v>
      </c>
      <c r="HI256" s="193">
        <f t="shared" si="1244"/>
        <v>0</v>
      </c>
      <c r="HJ256" s="193">
        <f t="shared" si="1244"/>
        <v>0</v>
      </c>
      <c r="HK256" s="193">
        <f t="shared" si="1244"/>
        <v>0</v>
      </c>
      <c r="HL256" s="193">
        <f t="shared" si="1244"/>
        <v>0</v>
      </c>
      <c r="HM256" s="193">
        <f t="shared" si="1244"/>
        <v>0</v>
      </c>
      <c r="HN256" s="193">
        <f t="shared" si="1244"/>
        <v>0</v>
      </c>
      <c r="HO256" s="193">
        <f t="shared" si="1244"/>
        <v>0</v>
      </c>
      <c r="HP256" s="193">
        <f t="shared" si="1244"/>
        <v>0</v>
      </c>
      <c r="HQ256" s="193">
        <f t="shared" si="1244"/>
        <v>0</v>
      </c>
      <c r="HR256" s="193">
        <f t="shared" si="1244"/>
        <v>0</v>
      </c>
      <c r="HS256" s="193">
        <f t="shared" si="1244"/>
        <v>0</v>
      </c>
      <c r="HT256" s="193">
        <f t="shared" si="1244"/>
        <v>0</v>
      </c>
      <c r="HU256" s="193">
        <f t="shared" si="1244"/>
        <v>0</v>
      </c>
      <c r="HV256" s="193">
        <f t="shared" si="1244"/>
        <v>0</v>
      </c>
      <c r="HW256" s="193">
        <f t="shared" si="1244"/>
        <v>0</v>
      </c>
      <c r="HX256" s="193">
        <f t="shared" si="1244"/>
        <v>0</v>
      </c>
      <c r="HY256" s="193">
        <f t="shared" si="1244"/>
        <v>0</v>
      </c>
      <c r="HZ256" s="193">
        <f t="shared" si="1244"/>
        <v>0.03755566758</v>
      </c>
      <c r="IA256" s="193">
        <f t="shared" si="1244"/>
        <v>0.09948197535</v>
      </c>
      <c r="IB256" s="193">
        <f t="shared" si="1244"/>
        <v>0.1674217274</v>
      </c>
      <c r="IC256" s="193">
        <f t="shared" si="1244"/>
        <v>0.2302795769</v>
      </c>
      <c r="ID256" s="193">
        <f t="shared" si="1244"/>
        <v>0.2489899513</v>
      </c>
      <c r="IE256" s="193">
        <f t="shared" si="1244"/>
        <v>0.2700841538</v>
      </c>
      <c r="IF256" s="193">
        <f t="shared" si="1244"/>
        <v>0.2503865412</v>
      </c>
      <c r="IG256" s="193">
        <f t="shared" si="1244"/>
        <v>0.2832372554</v>
      </c>
      <c r="IH256" s="193">
        <f t="shared" si="1244"/>
        <v>0.2716193199</v>
      </c>
      <c r="II256" s="193">
        <f t="shared" si="1244"/>
        <v>0.251989015</v>
      </c>
      <c r="IJ256" s="193">
        <f t="shared" si="1244"/>
        <v>0.2547933443</v>
      </c>
      <c r="IK256" s="193">
        <f t="shared" si="1244"/>
        <v>0.2367655133</v>
      </c>
      <c r="IL256" s="193">
        <f t="shared" si="1244"/>
        <v>0.2219426301</v>
      </c>
      <c r="IM256" s="193">
        <f t="shared" si="1244"/>
        <v>0.2127284054</v>
      </c>
      <c r="IN256" s="193">
        <f t="shared" si="1244"/>
        <v>0.1774739804</v>
      </c>
      <c r="IO256" s="193">
        <f t="shared" si="23"/>
        <v>2.253675219</v>
      </c>
      <c r="IP256" s="193">
        <f t="shared" si="29"/>
        <v>1.492768856</v>
      </c>
      <c r="IQ256" s="193">
        <f t="shared" ref="IQ256:KK256" si="1245">MAX((MIN(CZ256+IP256,$IO$7))-GT256,0)</f>
        <v>1.350549301</v>
      </c>
      <c r="IR256" s="193">
        <f t="shared" si="1245"/>
        <v>1.221149536</v>
      </c>
      <c r="IS256" s="193">
        <f t="shared" si="1245"/>
        <v>1.111380076</v>
      </c>
      <c r="IT256" s="193">
        <f t="shared" si="1245"/>
        <v>1.00080938</v>
      </c>
      <c r="IU256" s="193">
        <f t="shared" si="1245"/>
        <v>0.8918411572</v>
      </c>
      <c r="IV256" s="193">
        <f t="shared" si="1245"/>
        <v>0.7856772637</v>
      </c>
      <c r="IW256" s="193">
        <f t="shared" si="1245"/>
        <v>0.676709041</v>
      </c>
      <c r="IX256" s="193">
        <f t="shared" si="1245"/>
        <v>0.5737500952</v>
      </c>
      <c r="IY256" s="193">
        <f t="shared" si="1245"/>
        <v>0.4690825485</v>
      </c>
      <c r="IZ256" s="193">
        <f t="shared" si="1245"/>
        <v>0.3644984499</v>
      </c>
      <c r="JA256" s="193">
        <f t="shared" si="1245"/>
        <v>0.2650232657</v>
      </c>
      <c r="JB256" s="193">
        <f t="shared" si="1245"/>
        <v>0.1667828735</v>
      </c>
      <c r="JC256" s="193">
        <f t="shared" si="1245"/>
        <v>0.08273752383</v>
      </c>
      <c r="JD256" s="193">
        <f t="shared" si="1245"/>
        <v>0.04254095393</v>
      </c>
      <c r="JE256" s="193">
        <f t="shared" si="1245"/>
        <v>0.02497559706</v>
      </c>
      <c r="JF256" s="193">
        <f t="shared" si="1245"/>
        <v>0.05886733702</v>
      </c>
      <c r="JG256" s="193">
        <f t="shared" si="1245"/>
        <v>0.1043045708</v>
      </c>
      <c r="JH256" s="193">
        <f t="shared" si="1245"/>
        <v>0.2435565249</v>
      </c>
      <c r="JI256" s="193">
        <f t="shared" si="1245"/>
        <v>0.4353469793</v>
      </c>
      <c r="JJ256" s="193">
        <f t="shared" si="1245"/>
        <v>0.648241875</v>
      </c>
      <c r="JK256" s="193">
        <f t="shared" si="1245"/>
        <v>0.8745312034</v>
      </c>
      <c r="JL256" s="193">
        <f t="shared" si="1245"/>
        <v>1.076234904</v>
      </c>
      <c r="JM256" s="193">
        <f t="shared" si="1245"/>
        <v>1.235795759</v>
      </c>
      <c r="JN256" s="193">
        <f t="shared" si="1245"/>
        <v>1.38046615</v>
      </c>
      <c r="JO256" s="193">
        <f t="shared" si="1245"/>
        <v>1.538483403</v>
      </c>
      <c r="JP256" s="193">
        <f t="shared" si="1245"/>
        <v>1.654099371</v>
      </c>
      <c r="JQ256" s="193">
        <f t="shared" si="1245"/>
        <v>1.774253942</v>
      </c>
      <c r="JR256" s="193">
        <f t="shared" si="1245"/>
        <v>1.893830618</v>
      </c>
      <c r="JS256" s="193">
        <f t="shared" si="1245"/>
        <v>2.023244543</v>
      </c>
      <c r="JT256" s="193">
        <f t="shared" si="1245"/>
        <v>2.125068915</v>
      </c>
      <c r="JU256" s="193">
        <f t="shared" si="1245"/>
        <v>2.228541511</v>
      </c>
      <c r="JV256" s="193">
        <f t="shared" si="1245"/>
        <v>2.253675219</v>
      </c>
      <c r="JW256" s="193">
        <f t="shared" si="1245"/>
        <v>2.216119551</v>
      </c>
      <c r="JX256" s="193">
        <f t="shared" si="1245"/>
        <v>2.116637576</v>
      </c>
      <c r="JY256" s="193">
        <f t="shared" si="1245"/>
        <v>1.949215848</v>
      </c>
      <c r="JZ256" s="193">
        <f t="shared" si="1245"/>
        <v>1.718936271</v>
      </c>
      <c r="KA256" s="193">
        <f t="shared" si="1245"/>
        <v>1.46994632</v>
      </c>
      <c r="KB256" s="193">
        <f t="shared" si="1245"/>
        <v>1.199862166</v>
      </c>
      <c r="KC256" s="193">
        <f t="shared" si="1245"/>
        <v>0.9494756252</v>
      </c>
      <c r="KD256" s="193">
        <f t="shared" si="1245"/>
        <v>0.6662383698</v>
      </c>
      <c r="KE256" s="193">
        <f t="shared" si="1245"/>
        <v>0.3946190499</v>
      </c>
      <c r="KF256" s="193">
        <f t="shared" si="1245"/>
        <v>0.1426300349</v>
      </c>
      <c r="KG256" s="193">
        <f t="shared" si="1245"/>
        <v>0</v>
      </c>
      <c r="KH256" s="193">
        <f t="shared" si="1245"/>
        <v>0</v>
      </c>
      <c r="KI256" s="193">
        <f t="shared" si="1245"/>
        <v>0</v>
      </c>
      <c r="KJ256" s="193">
        <f t="shared" si="1245"/>
        <v>0</v>
      </c>
      <c r="KK256" s="193">
        <f t="shared" si="1245"/>
        <v>0</v>
      </c>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row>
    <row r="257" ht="14.25" customHeight="1">
      <c r="A257" s="1">
        <v>9.0</v>
      </c>
      <c r="B257" s="1">
        <f t="shared" ref="B257:C257" si="1246">B256+1</f>
        <v>247</v>
      </c>
      <c r="C257" s="267">
        <f t="shared" si="1246"/>
        <v>43712</v>
      </c>
      <c r="D257" s="193">
        <f t="shared" si="15"/>
        <v>9.751454078</v>
      </c>
      <c r="E257" s="193">
        <f>(SUMIFS(Profile!$F$2:$F$17521,Profile!$B$2:$B$17521,$B257,Profile!$C$2:$C$17521,E$8))*$C$6</f>
        <v>0.153036254</v>
      </c>
      <c r="F257" s="193">
        <f>(SUMIFS(Profile!$F$2:$F$17521,Profile!$B$2:$B$17521,$B257,Profile!$C$2:$C$17521,F$8))*$C$6</f>
        <v>0.1386139892</v>
      </c>
      <c r="G257" s="193">
        <f>(SUMIFS(Profile!$F$2:$F$17521,Profile!$B$2:$B$17521,$B257,Profile!$C$2:$C$17521,G$8))*$C$6</f>
        <v>0.1273966722</v>
      </c>
      <c r="H257" s="193">
        <f>(SUMIFS(Profile!$F$2:$F$17521,Profile!$B$2:$B$17521,$B257,Profile!$C$2:$C$17521,H$8))*$C$6</f>
        <v>0.1181824474</v>
      </c>
      <c r="I257" s="193">
        <f>(SUMIFS(Profile!$F$2:$F$17521,Profile!$B$2:$B$17521,$B257,Profile!$C$2:$C$17521,I$8))*$C$6</f>
        <v>0.1137756443</v>
      </c>
      <c r="J257" s="193">
        <f>(SUMIFS(Profile!$F$2:$F$17521,Profile!$B$2:$B$17521,$B257,Profile!$C$2:$C$17521,J$8))*$C$6</f>
        <v>0.1101700781</v>
      </c>
      <c r="K257" s="193">
        <f>(SUMIFS(Profile!$F$2:$F$17521,Profile!$B$2:$B$17521,$B257,Profile!$C$2:$C$17521,K$8))*$C$6</f>
        <v>0.1053626565</v>
      </c>
      <c r="L257" s="193">
        <f>(SUMIFS(Profile!$F$2:$F$17521,Profile!$B$2:$B$17521,$B257,Profile!$C$2:$C$17521,L$8))*$C$6</f>
        <v>0.1001546165</v>
      </c>
      <c r="M257" s="193">
        <f>(SUMIFS(Profile!$F$2:$F$17521,Profile!$B$2:$B$17521,$B257,Profile!$C$2:$C$17521,M$8))*$C$6</f>
        <v>0.1025583273</v>
      </c>
      <c r="N257" s="193">
        <f>(SUMIFS(Profile!$F$2:$F$17521,Profile!$B$2:$B$17521,$B257,Profile!$C$2:$C$17521,N$8))*$C$6</f>
        <v>0.09775090568</v>
      </c>
      <c r="O257" s="193">
        <f>(SUMIFS(Profile!$F$2:$F$17521,Profile!$B$2:$B$17521,$B257,Profile!$C$2:$C$17521,O$8))*$C$6</f>
        <v>0.1013564719</v>
      </c>
      <c r="P257" s="193">
        <f>(SUMIFS(Profile!$F$2:$F$17521,Profile!$B$2:$B$17521,$B257,Profile!$C$2:$C$17521,P$8))*$C$6</f>
        <v>0.1073657489</v>
      </c>
      <c r="Q257" s="193">
        <f>(SUMIFS(Profile!$F$2:$F$17521,Profile!$B$2:$B$17521,$B257,Profile!$C$2:$C$17521,Q$8))*$C$6</f>
        <v>0.1085676043</v>
      </c>
      <c r="R257" s="193">
        <f>(SUMIFS(Profile!$F$2:$F$17521,Profile!$B$2:$B$17521,$B257,Profile!$C$2:$C$17521,R$8))*$C$6</f>
        <v>0.111772552</v>
      </c>
      <c r="S257" s="193">
        <f>(SUMIFS(Profile!$F$2:$F$17521,Profile!$B$2:$B$17521,$B257,Profile!$C$2:$C$17521,S$8))*$C$6</f>
        <v>0.1378127523</v>
      </c>
      <c r="T257" s="193">
        <f>(SUMIFS(Profile!$F$2:$F$17521,Profile!$B$2:$B$17521,$B257,Profile!$C$2:$C$17521,T$8))*$C$6</f>
        <v>0.1622504787</v>
      </c>
      <c r="U257" s="193">
        <f>(SUMIFS(Profile!$F$2:$F$17521,Profile!$B$2:$B$17521,$B257,Profile!$C$2:$C$17521,U$8))*$C$6</f>
        <v>0.1786758358</v>
      </c>
      <c r="V257" s="193">
        <f>(SUMIFS(Profile!$F$2:$F$17521,Profile!$B$2:$B$17521,$B257,Profile!$C$2:$C$17521,V$8))*$C$6</f>
        <v>0.2087222207</v>
      </c>
      <c r="W257" s="193">
        <f>(SUMIFS(Profile!$F$2:$F$17521,Profile!$B$2:$B$17521,$B257,Profile!$C$2:$C$17521,W$8))*$C$6</f>
        <v>0.2275512886</v>
      </c>
      <c r="X257" s="193">
        <f>(SUMIFS(Profile!$F$2:$F$17521,Profile!$B$2:$B$17521,$B257,Profile!$C$2:$C$17521,X$8))*$C$6</f>
        <v>0.2251475778</v>
      </c>
      <c r="Y257" s="193">
        <f>(SUMIFS(Profile!$F$2:$F$17521,Profile!$B$2:$B$17521,$B257,Profile!$C$2:$C$17521,Y$8))*$C$6</f>
        <v>0.2383679872</v>
      </c>
      <c r="Z257" s="193">
        <f>(SUMIFS(Profile!$F$2:$F$17521,Profile!$B$2:$B$17521,$B257,Profile!$C$2:$C$17521,Z$8))*$C$6</f>
        <v>0.2571970551</v>
      </c>
      <c r="AA257" s="193">
        <f>(SUMIFS(Profile!$F$2:$F$17521,Profile!$B$2:$B$17521,$B257,Profile!$C$2:$C$17521,AA$8))*$C$6</f>
        <v>0.2447778827</v>
      </c>
      <c r="AB257" s="193">
        <f>(SUMIFS(Profile!$F$2:$F$17521,Profile!$B$2:$B$17521,$B257,Profile!$C$2:$C$17521,AB$8))*$C$6</f>
        <v>0.2299549994</v>
      </c>
      <c r="AC257" s="193">
        <f>(SUMIFS(Profile!$F$2:$F$17521,Profile!$B$2:$B$17521,$B257,Profile!$C$2:$C$17521,AC$8))*$C$6</f>
        <v>0.2447778827</v>
      </c>
      <c r="AD257" s="193">
        <f>(SUMIFS(Profile!$F$2:$F$17521,Profile!$B$2:$B$17521,$B257,Profile!$C$2:$C$17521,AD$8))*$C$6</f>
        <v>0.2491846858</v>
      </c>
      <c r="AE257" s="193">
        <f>(SUMIFS(Profile!$F$2:$F$17521,Profile!$B$2:$B$17521,$B257,Profile!$C$2:$C$17521,AE$8))*$C$6</f>
        <v>0.2447778827</v>
      </c>
      <c r="AF257" s="193">
        <f>(SUMIFS(Profile!$F$2:$F$17521,Profile!$B$2:$B$17521,$B257,Profile!$C$2:$C$17521,AF$8))*$C$6</f>
        <v>0.2283525256</v>
      </c>
      <c r="AG257" s="193">
        <f>(SUMIFS(Profile!$F$2:$F$17521,Profile!$B$2:$B$17521,$B257,Profile!$C$2:$C$17521,AG$8))*$C$6</f>
        <v>0.2307562363</v>
      </c>
      <c r="AH257" s="193">
        <f>(SUMIFS(Profile!$F$2:$F$17521,Profile!$B$2:$B$17521,$B257,Profile!$C$2:$C$17521,AH$8))*$C$6</f>
        <v>0.2183370639</v>
      </c>
      <c r="AI257" s="193">
        <f>(SUMIFS(Profile!$F$2:$F$17521,Profile!$B$2:$B$17521,$B257,Profile!$C$2:$C$17521,AI$8))*$C$6</f>
        <v>0.2351630395</v>
      </c>
      <c r="AJ257" s="193">
        <f>(SUMIFS(Profile!$F$2:$F$17521,Profile!$B$2:$B$17521,$B257,Profile!$C$2:$C$17521,AJ$8))*$C$6</f>
        <v>0.2543927258</v>
      </c>
      <c r="AK257" s="193">
        <f>(SUMIFS(Profile!$F$2:$F$17521,Profile!$B$2:$B$17521,$B257,Profile!$C$2:$C$17521,AK$8))*$C$6</f>
        <v>0.2583989105</v>
      </c>
      <c r="AL257" s="193">
        <f>(SUMIFS(Profile!$F$2:$F$17521,Profile!$B$2:$B$17521,$B257,Profile!$C$2:$C$17521,AL$8))*$C$6</f>
        <v>0.2507871596</v>
      </c>
      <c r="AM257" s="193">
        <f>(SUMIFS(Profile!$F$2:$F$17521,Profile!$B$2:$B$17521,$B257,Profile!$C$2:$C$17521,AM$8))*$C$6</f>
        <v>0.2752248861</v>
      </c>
      <c r="AN257" s="193">
        <f>(SUMIFS(Profile!$F$2:$F$17521,Profile!$B$2:$B$17521,$B257,Profile!$C$2:$C$17521,AN$8))*$C$6</f>
        <v>0.2848397292</v>
      </c>
      <c r="AO257" s="193">
        <f>(SUMIFS(Profile!$F$2:$F$17521,Profile!$B$2:$B$17521,$B257,Profile!$C$2:$C$17521,AO$8))*$C$6</f>
        <v>0.2916502432</v>
      </c>
      <c r="AP257" s="193">
        <f>(SUMIFS(Profile!$F$2:$F$17521,Profile!$B$2:$B$17521,$B257,Profile!$C$2:$C$17521,AP$8))*$C$6</f>
        <v>0.2860415846</v>
      </c>
      <c r="AQ257" s="193">
        <f>(SUMIFS(Profile!$F$2:$F$17521,Profile!$B$2:$B$17521,$B257,Profile!$C$2:$C$17521,AQ$8))*$C$6</f>
        <v>0.2776285969</v>
      </c>
      <c r="AR257" s="193">
        <f>(SUMIFS(Profile!$F$2:$F$17521,Profile!$B$2:$B$17521,$B257,Profile!$C$2:$C$17521,AR$8))*$C$6</f>
        <v>0.2868428216</v>
      </c>
      <c r="AS257" s="193">
        <f>(SUMIFS(Profile!$F$2:$F$17521,Profile!$B$2:$B$17521,$B257,Profile!$C$2:$C$17521,AS$8))*$C$6</f>
        <v>0.2876440585</v>
      </c>
      <c r="AT257" s="193">
        <f>(SUMIFS(Profile!$F$2:$F$17521,Profile!$B$2:$B$17521,$B257,Profile!$C$2:$C$17521,AT$8))*$C$6</f>
        <v>0.294053954</v>
      </c>
      <c r="AU257" s="193">
        <f>(SUMIFS(Profile!$F$2:$F$17521,Profile!$B$2:$B$17521,$B257,Profile!$C$2:$C$17521,AU$8))*$C$6</f>
        <v>0.2736224122</v>
      </c>
      <c r="AV257" s="193">
        <f>(SUMIFS(Profile!$F$2:$F$17521,Profile!$B$2:$B$17521,$B257,Profile!$C$2:$C$17521,AV$8))*$C$6</f>
        <v>0.2668118983</v>
      </c>
      <c r="AW257" s="193">
        <f>(SUMIFS(Profile!$F$2:$F$17521,Profile!$B$2:$B$17521,$B257,Profile!$C$2:$C$17521,AW$8))*$C$6</f>
        <v>0.2487840673</v>
      </c>
      <c r="AX257" s="193">
        <f>(SUMIFS(Profile!$F$2:$F$17521,Profile!$B$2:$B$17521,$B257,Profile!$C$2:$C$17521,AX$8))*$C$6</f>
        <v>0.2231444855</v>
      </c>
      <c r="AY257" s="193">
        <f>(SUMIFS(Profile!$F$2:$F$17521,Profile!$B$2:$B$17521,$B257,Profile!$C$2:$C$17521,AY$8))*$C$6</f>
        <v>0.1794770727</v>
      </c>
      <c r="AZ257" s="193">
        <f>(SUMIFS(Profile!$F$2:$F$17521,Profile!$B$2:$B$17521,$B257,Profile!$C$2:$C$17521,AZ$8))*$C$6</f>
        <v>0.1542381094</v>
      </c>
      <c r="BA257" s="193">
        <f t="shared" si="16"/>
        <v>7.600122694</v>
      </c>
      <c r="BB257" s="193">
        <f>(SUMIFS(Profile!$E$2:$E$17521,Profile!$B$2:$B$17521,$B257,Profile!$C$2:$C$17521,BB$8))*$C$9</f>
        <v>0</v>
      </c>
      <c r="BC257" s="193">
        <f>(SUMIFS(Profile!$E$2:$E$17521,Profile!$B$2:$B$17521,$B257,Profile!$C$2:$C$17521,BC$8))*$C$9</f>
        <v>0</v>
      </c>
      <c r="BD257" s="193">
        <f>(SUMIFS(Profile!$E$2:$E$17521,Profile!$B$2:$B$17521,$B257,Profile!$C$2:$C$17521,BD$8))*$C$9</f>
        <v>0</v>
      </c>
      <c r="BE257" s="193">
        <f>(SUMIFS(Profile!$E$2:$E$17521,Profile!$B$2:$B$17521,$B257,Profile!$C$2:$C$17521,BE$8))*$C$9</f>
        <v>0</v>
      </c>
      <c r="BF257" s="193">
        <f>(SUMIFS(Profile!$E$2:$E$17521,Profile!$B$2:$B$17521,$B257,Profile!$C$2:$C$17521,BF$8))*$C$9</f>
        <v>0</v>
      </c>
      <c r="BG257" s="193">
        <f>(SUMIFS(Profile!$E$2:$E$17521,Profile!$B$2:$B$17521,$B257,Profile!$C$2:$C$17521,BG$8))*$C$9</f>
        <v>0</v>
      </c>
      <c r="BH257" s="193">
        <f>(SUMIFS(Profile!$E$2:$E$17521,Profile!$B$2:$B$17521,$B257,Profile!$C$2:$C$17521,BH$8))*$C$9</f>
        <v>0</v>
      </c>
      <c r="BI257" s="193">
        <f>(SUMIFS(Profile!$E$2:$E$17521,Profile!$B$2:$B$17521,$B257,Profile!$C$2:$C$17521,BI$8))*$C$9</f>
        <v>0</v>
      </c>
      <c r="BJ257" s="193">
        <f>(SUMIFS(Profile!$E$2:$E$17521,Profile!$B$2:$B$17521,$B257,Profile!$C$2:$C$17521,BJ$8))*$C$9</f>
        <v>0</v>
      </c>
      <c r="BK257" s="193">
        <f>(SUMIFS(Profile!$E$2:$E$17521,Profile!$B$2:$B$17521,$B257,Profile!$C$2:$C$17521,BK$8))*$C$9</f>
        <v>0.001200644132</v>
      </c>
      <c r="BL257" s="193">
        <f>(SUMIFS(Profile!$E$2:$E$17521,Profile!$B$2:$B$17521,$B257,Profile!$C$2:$C$17521,BL$8))*$C$9</f>
        <v>0.002970014431</v>
      </c>
      <c r="BM257" s="193">
        <f>(SUMIFS(Profile!$E$2:$E$17521,Profile!$B$2:$B$17521,$B257,Profile!$C$2:$C$17521,BM$8))*$C$9</f>
        <v>0.01600832617</v>
      </c>
      <c r="BN257" s="193">
        <f>(SUMIFS(Profile!$E$2:$E$17521,Profile!$B$2:$B$17521,$B257,Profile!$C$2:$C$17521,BN$8))*$C$9</f>
        <v>0.04904174336</v>
      </c>
      <c r="BO257" s="193">
        <f>(SUMIFS(Profile!$E$2:$E$17521,Profile!$B$2:$B$17521,$B257,Profile!$C$2:$C$17521,BO$8))*$C$9</f>
        <v>0.09632915554</v>
      </c>
      <c r="BP257" s="193">
        <f>(SUMIFS(Profile!$E$2:$E$17521,Profile!$B$2:$B$17521,$B257,Profile!$C$2:$C$17521,BP$8))*$C$9</f>
        <v>0.1651851237</v>
      </c>
      <c r="BQ257" s="193">
        <f>(SUMIFS(Profile!$E$2:$E$17521,Profile!$B$2:$B$17521,$B257,Profile!$C$2:$C$17521,BQ$8))*$C$9</f>
        <v>0.2370362114</v>
      </c>
      <c r="BR257" s="193">
        <f>(SUMIFS(Profile!$E$2:$E$17521,Profile!$B$2:$B$17521,$B257,Profile!$C$2:$C$17521,BR$8))*$C$9</f>
        <v>0.3235946289</v>
      </c>
      <c r="BS257" s="193">
        <f>(SUMIFS(Profile!$E$2:$E$17521,Profile!$B$2:$B$17521,$B257,Profile!$C$2:$C$17521,BS$8))*$C$9</f>
        <v>0.3636057582</v>
      </c>
      <c r="BT257" s="193">
        <f>(SUMIFS(Profile!$E$2:$E$17521,Profile!$B$2:$B$17521,$B257,Profile!$C$2:$C$17521,BT$8))*$C$9</f>
        <v>0.4703719665</v>
      </c>
      <c r="BU257" s="193">
        <f>(SUMIFS(Profile!$E$2:$E$17521,Profile!$B$2:$B$17521,$B257,Profile!$C$2:$C$17521,BU$8))*$C$9</f>
        <v>0.4989564538</v>
      </c>
      <c r="BV257" s="193">
        <f>(SUMIFS(Profile!$E$2:$E$17521,Profile!$B$2:$B$17521,$B257,Profile!$C$2:$C$17521,BV$8))*$C$9</f>
        <v>0.5254278676</v>
      </c>
      <c r="BW257" s="193">
        <f>(SUMIFS(Profile!$E$2:$E$17521,Profile!$B$2:$B$17521,$B257,Profile!$C$2:$C$17521,BW$8))*$C$9</f>
        <v>0.5073895421</v>
      </c>
      <c r="BX257" s="193">
        <f>(SUMIFS(Profile!$E$2:$E$17521,Profile!$B$2:$B$17521,$B257,Profile!$C$2:$C$17521,BX$8))*$C$9</f>
        <v>0.4965139043</v>
      </c>
      <c r="BY257" s="193">
        <f>(SUMIFS(Profile!$E$2:$E$17521,Profile!$B$2:$B$17521,$B257,Profile!$C$2:$C$17521,BY$8))*$C$9</f>
        <v>0.4674148641</v>
      </c>
      <c r="BZ257" s="193">
        <f>(SUMIFS(Profile!$E$2:$E$17521,Profile!$B$2:$B$17521,$B257,Profile!$C$2:$C$17521,BZ$8))*$C$9</f>
        <v>0.4748100437</v>
      </c>
      <c r="CA257" s="193">
        <f>(SUMIFS(Profile!$E$2:$E$17521,Profile!$B$2:$B$17521,$B257,Profile!$C$2:$C$17521,CA$8))*$C$9</f>
        <v>0.4897117354</v>
      </c>
      <c r="CB257" s="193">
        <f>(SUMIFS(Profile!$E$2:$E$17521,Profile!$B$2:$B$17521,$B257,Profile!$C$2:$C$17521,CB$8))*$C$9</f>
        <v>0.4066816022</v>
      </c>
      <c r="CC257" s="193">
        <f>(SUMIFS(Profile!$E$2:$E$17521,Profile!$B$2:$B$17521,$B257,Profile!$C$2:$C$17521,CC$8))*$C$9</f>
        <v>0.3831240249</v>
      </c>
      <c r="CD257" s="193">
        <f>(SUMIFS(Profile!$E$2:$E$17521,Profile!$B$2:$B$17521,$B257,Profile!$C$2:$C$17521,CD$8))*$C$9</f>
        <v>0.3542399853</v>
      </c>
      <c r="CE257" s="193">
        <f>(SUMIFS(Profile!$E$2:$E$17521,Profile!$B$2:$B$17521,$B257,Profile!$C$2:$C$17521,CE$8))*$C$9</f>
        <v>0.3053142088</v>
      </c>
      <c r="CF257" s="193">
        <f>(SUMIFS(Profile!$E$2:$E$17521,Profile!$B$2:$B$17521,$B257,Profile!$C$2:$C$17521,CF$8))*$C$9</f>
        <v>0.2612474956</v>
      </c>
      <c r="CG257" s="193">
        <f>(SUMIFS(Profile!$E$2:$E$17521,Profile!$B$2:$B$17521,$B257,Profile!$C$2:$C$17521,CG$8))*$C$9</f>
        <v>0.220580564</v>
      </c>
      <c r="CH257" s="193">
        <f>(SUMIFS(Profile!$E$2:$E$17521,Profile!$B$2:$B$17521,$B257,Profile!$C$2:$C$17521,CH$8))*$C$9</f>
        <v>0.1756695805</v>
      </c>
      <c r="CI257" s="193">
        <f>(SUMIFS(Profile!$E$2:$E$17521,Profile!$B$2:$B$17521,$B257,Profile!$C$2:$C$17521,CI$8))*$C$9</f>
        <v>0.1214342605</v>
      </c>
      <c r="CJ257" s="193">
        <f>(SUMIFS(Profile!$E$2:$E$17521,Profile!$B$2:$B$17521,$B257,Profile!$C$2:$C$17521,CJ$8))*$C$9</f>
        <v>0.09101445094</v>
      </c>
      <c r="CK257" s="193">
        <f>(SUMIFS(Profile!$E$2:$E$17521,Profile!$B$2:$B$17521,$B257,Profile!$C$2:$C$17521,CK$8))*$C$9</f>
        <v>0.0603290428</v>
      </c>
      <c r="CL257" s="193">
        <f>(SUMIFS(Profile!$E$2:$E$17521,Profile!$B$2:$B$17521,$B257,Profile!$C$2:$C$17521,CL$8))*$C$9</f>
        <v>0.02353885134</v>
      </c>
      <c r="CM257" s="193">
        <f>(SUMIFS(Profile!$E$2:$E$17521,Profile!$B$2:$B$17521,$B257,Profile!$C$2:$C$17521,CM$8))*$C$9</f>
        <v>0.01131420718</v>
      </c>
      <c r="CN257" s="193">
        <f>(SUMIFS(Profile!$E$2:$E$17521,Profile!$B$2:$B$17521,$B257,Profile!$C$2:$C$17521,CN$8))*$C$9</f>
        <v>0.00006643637472</v>
      </c>
      <c r="CO257" s="193">
        <f>(SUMIFS(Profile!$E$2:$E$17521,Profile!$B$2:$B$17521,$B257,Profile!$C$2:$C$17521,CO$8))*$C$9</f>
        <v>0</v>
      </c>
      <c r="CP257" s="193">
        <f>(SUMIFS(Profile!$E$2:$E$17521,Profile!$B$2:$B$17521,$B257,Profile!$C$2:$C$17521,CP$8))*$C$9</f>
        <v>0</v>
      </c>
      <c r="CQ257" s="193">
        <f>(SUMIFS(Profile!$E$2:$E$17521,Profile!$B$2:$B$17521,$B257,Profile!$C$2:$C$17521,CQ$8))*$C$9</f>
        <v>0</v>
      </c>
      <c r="CR257" s="193">
        <f>(SUMIFS(Profile!$E$2:$E$17521,Profile!$B$2:$B$17521,$B257,Profile!$C$2:$C$17521,CR$8))*$C$9</f>
        <v>0</v>
      </c>
      <c r="CS257" s="193">
        <f>(SUMIFS(Profile!$E$2:$E$17521,Profile!$B$2:$B$17521,$B257,Profile!$C$2:$C$17521,CS$8))*$C$9</f>
        <v>0</v>
      </c>
      <c r="CT257" s="193">
        <f>(SUMIFS(Profile!$E$2:$E$17521,Profile!$B$2:$B$17521,$B257,Profile!$C$2:$C$17521,CT$8))*$C$9</f>
        <v>0</v>
      </c>
      <c r="CU257" s="193">
        <f>(SUMIFS(Profile!$E$2:$E$17521,Profile!$B$2:$B$17521,$B257,Profile!$C$2:$C$17521,CU$8))*$C$9</f>
        <v>0</v>
      </c>
      <c r="CV257" s="193">
        <f>(SUMIFS(Profile!$E$2:$E$17521,Profile!$B$2:$B$17521,$B257,Profile!$C$2:$C$17521,CV$8))*$C$9</f>
        <v>0</v>
      </c>
      <c r="CW257" s="193">
        <f>(SUMIFS(Profile!$E$2:$E$17521,Profile!$B$2:$B$17521,$B257,Profile!$C$2:$C$17521,CW$8))*$C$9</f>
        <v>0</v>
      </c>
      <c r="CX257" s="193">
        <f t="shared" si="17"/>
        <v>2.968818022</v>
      </c>
      <c r="CY257" s="193">
        <f t="shared" ref="CY257:ET257" si="1247">MAX(BB257-E257,0)</f>
        <v>0</v>
      </c>
      <c r="CZ257" s="193">
        <f t="shared" si="1247"/>
        <v>0</v>
      </c>
      <c r="DA257" s="193">
        <f t="shared" si="1247"/>
        <v>0</v>
      </c>
      <c r="DB257" s="193">
        <f t="shared" si="1247"/>
        <v>0</v>
      </c>
      <c r="DC257" s="193">
        <f t="shared" si="1247"/>
        <v>0</v>
      </c>
      <c r="DD257" s="193">
        <f t="shared" si="1247"/>
        <v>0</v>
      </c>
      <c r="DE257" s="193">
        <f t="shared" si="1247"/>
        <v>0</v>
      </c>
      <c r="DF257" s="193">
        <f t="shared" si="1247"/>
        <v>0</v>
      </c>
      <c r="DG257" s="193">
        <f t="shared" si="1247"/>
        <v>0</v>
      </c>
      <c r="DH257" s="193">
        <f t="shared" si="1247"/>
        <v>0</v>
      </c>
      <c r="DI257" s="193">
        <f t="shared" si="1247"/>
        <v>0</v>
      </c>
      <c r="DJ257" s="193">
        <f t="shared" si="1247"/>
        <v>0</v>
      </c>
      <c r="DK257" s="193">
        <f t="shared" si="1247"/>
        <v>0</v>
      </c>
      <c r="DL257" s="193">
        <f t="shared" si="1247"/>
        <v>0</v>
      </c>
      <c r="DM257" s="193">
        <f t="shared" si="1247"/>
        <v>0.02737237144</v>
      </c>
      <c r="DN257" s="193">
        <f t="shared" si="1247"/>
        <v>0.07478573267</v>
      </c>
      <c r="DO257" s="193">
        <f t="shared" si="1247"/>
        <v>0.1449187931</v>
      </c>
      <c r="DP257" s="193">
        <f t="shared" si="1247"/>
        <v>0.1548835374</v>
      </c>
      <c r="DQ257" s="193">
        <f t="shared" si="1247"/>
        <v>0.2428206779</v>
      </c>
      <c r="DR257" s="193">
        <f t="shared" si="1247"/>
        <v>0.273808876</v>
      </c>
      <c r="DS257" s="193">
        <f t="shared" si="1247"/>
        <v>0.2870598804</v>
      </c>
      <c r="DT257" s="193">
        <f t="shared" si="1247"/>
        <v>0.250192487</v>
      </c>
      <c r="DU257" s="193">
        <f t="shared" si="1247"/>
        <v>0.2517360217</v>
      </c>
      <c r="DV257" s="193">
        <f t="shared" si="1247"/>
        <v>0.2374598647</v>
      </c>
      <c r="DW257" s="193">
        <f t="shared" si="1247"/>
        <v>0.230032161</v>
      </c>
      <c r="DX257" s="193">
        <f t="shared" si="1247"/>
        <v>0.2405270497</v>
      </c>
      <c r="DY257" s="193">
        <f t="shared" si="1247"/>
        <v>0.1619037196</v>
      </c>
      <c r="DZ257" s="193">
        <f t="shared" si="1247"/>
        <v>0.1547714993</v>
      </c>
      <c r="EA257" s="193">
        <f t="shared" si="1247"/>
        <v>0.123483749</v>
      </c>
      <c r="EB257" s="193">
        <f t="shared" si="1247"/>
        <v>0.08697714486</v>
      </c>
      <c r="EC257" s="193">
        <f t="shared" si="1247"/>
        <v>0.02608445615</v>
      </c>
      <c r="ED257" s="193">
        <f t="shared" si="1247"/>
        <v>0</v>
      </c>
      <c r="EE257" s="193">
        <f t="shared" si="1247"/>
        <v>0</v>
      </c>
      <c r="EF257" s="193">
        <f t="shared" si="1247"/>
        <v>0</v>
      </c>
      <c r="EG257" s="193">
        <f t="shared" si="1247"/>
        <v>0</v>
      </c>
      <c r="EH257" s="193">
        <f t="shared" si="1247"/>
        <v>0</v>
      </c>
      <c r="EI257" s="193">
        <f t="shared" si="1247"/>
        <v>0</v>
      </c>
      <c r="EJ257" s="193">
        <f t="shared" si="1247"/>
        <v>0</v>
      </c>
      <c r="EK257" s="193">
        <f t="shared" si="1247"/>
        <v>0</v>
      </c>
      <c r="EL257" s="193">
        <f t="shared" si="1247"/>
        <v>0</v>
      </c>
      <c r="EM257" s="193">
        <f t="shared" si="1247"/>
        <v>0</v>
      </c>
      <c r="EN257" s="193">
        <f t="shared" si="1247"/>
        <v>0</v>
      </c>
      <c r="EO257" s="193">
        <f t="shared" si="1247"/>
        <v>0</v>
      </c>
      <c r="EP257" s="193">
        <f t="shared" si="1247"/>
        <v>0</v>
      </c>
      <c r="EQ257" s="193">
        <f t="shared" si="1247"/>
        <v>0</v>
      </c>
      <c r="ER257" s="193">
        <f t="shared" si="1247"/>
        <v>0</v>
      </c>
      <c r="ES257" s="193">
        <f t="shared" si="1247"/>
        <v>0</v>
      </c>
      <c r="ET257" s="193">
        <f t="shared" si="1247"/>
        <v>0</v>
      </c>
      <c r="EU257" s="193">
        <f t="shared" si="19"/>
        <v>4.631304672</v>
      </c>
      <c r="EV257" s="193">
        <f t="shared" ref="EV257:GQ257" si="1248">BB257-CY257</f>
        <v>0</v>
      </c>
      <c r="EW257" s="193">
        <f t="shared" si="1248"/>
        <v>0</v>
      </c>
      <c r="EX257" s="193">
        <f t="shared" si="1248"/>
        <v>0</v>
      </c>
      <c r="EY257" s="193">
        <f t="shared" si="1248"/>
        <v>0</v>
      </c>
      <c r="EZ257" s="193">
        <f t="shared" si="1248"/>
        <v>0</v>
      </c>
      <c r="FA257" s="193">
        <f t="shared" si="1248"/>
        <v>0</v>
      </c>
      <c r="FB257" s="193">
        <f t="shared" si="1248"/>
        <v>0</v>
      </c>
      <c r="FC257" s="193">
        <f t="shared" si="1248"/>
        <v>0</v>
      </c>
      <c r="FD257" s="193">
        <f t="shared" si="1248"/>
        <v>0</v>
      </c>
      <c r="FE257" s="193">
        <f t="shared" si="1248"/>
        <v>0.001200644132</v>
      </c>
      <c r="FF257" s="193">
        <f t="shared" si="1248"/>
        <v>0.002970014431</v>
      </c>
      <c r="FG257" s="193">
        <f t="shared" si="1248"/>
        <v>0.01600832617</v>
      </c>
      <c r="FH257" s="193">
        <f t="shared" si="1248"/>
        <v>0.04904174336</v>
      </c>
      <c r="FI257" s="193">
        <f t="shared" si="1248"/>
        <v>0.09632915554</v>
      </c>
      <c r="FJ257" s="193">
        <f t="shared" si="1248"/>
        <v>0.1378127523</v>
      </c>
      <c r="FK257" s="193">
        <f t="shared" si="1248"/>
        <v>0.1622504787</v>
      </c>
      <c r="FL257" s="193">
        <f t="shared" si="1248"/>
        <v>0.1786758358</v>
      </c>
      <c r="FM257" s="193">
        <f t="shared" si="1248"/>
        <v>0.2087222207</v>
      </c>
      <c r="FN257" s="193">
        <f t="shared" si="1248"/>
        <v>0.2275512886</v>
      </c>
      <c r="FO257" s="193">
        <f t="shared" si="1248"/>
        <v>0.2251475778</v>
      </c>
      <c r="FP257" s="193">
        <f t="shared" si="1248"/>
        <v>0.2383679872</v>
      </c>
      <c r="FQ257" s="193">
        <f t="shared" si="1248"/>
        <v>0.2571970551</v>
      </c>
      <c r="FR257" s="193">
        <f t="shared" si="1248"/>
        <v>0.2447778827</v>
      </c>
      <c r="FS257" s="193">
        <f t="shared" si="1248"/>
        <v>0.2299549994</v>
      </c>
      <c r="FT257" s="193">
        <f t="shared" si="1248"/>
        <v>0.2447778827</v>
      </c>
      <c r="FU257" s="193">
        <f t="shared" si="1248"/>
        <v>0.2491846858</v>
      </c>
      <c r="FV257" s="193">
        <f t="shared" si="1248"/>
        <v>0.2447778827</v>
      </c>
      <c r="FW257" s="193">
        <f t="shared" si="1248"/>
        <v>0.2283525256</v>
      </c>
      <c r="FX257" s="193">
        <f t="shared" si="1248"/>
        <v>0.2307562363</v>
      </c>
      <c r="FY257" s="193">
        <f t="shared" si="1248"/>
        <v>0.2183370639</v>
      </c>
      <c r="FZ257" s="193">
        <f t="shared" si="1248"/>
        <v>0.2351630395</v>
      </c>
      <c r="GA257" s="193">
        <f t="shared" si="1248"/>
        <v>0.220580564</v>
      </c>
      <c r="GB257" s="193">
        <f t="shared" si="1248"/>
        <v>0.1756695805</v>
      </c>
      <c r="GC257" s="193">
        <f t="shared" si="1248"/>
        <v>0.1214342605</v>
      </c>
      <c r="GD257" s="193">
        <f t="shared" si="1248"/>
        <v>0.09101445094</v>
      </c>
      <c r="GE257" s="193">
        <f t="shared" si="1248"/>
        <v>0.0603290428</v>
      </c>
      <c r="GF257" s="193">
        <f t="shared" si="1248"/>
        <v>0.02353885134</v>
      </c>
      <c r="GG257" s="193">
        <f t="shared" si="1248"/>
        <v>0.01131420718</v>
      </c>
      <c r="GH257" s="193">
        <f t="shared" si="1248"/>
        <v>0.00006643637472</v>
      </c>
      <c r="GI257" s="193">
        <f t="shared" si="1248"/>
        <v>0</v>
      </c>
      <c r="GJ257" s="193">
        <f t="shared" si="1248"/>
        <v>0</v>
      </c>
      <c r="GK257" s="193">
        <f t="shared" si="1248"/>
        <v>0</v>
      </c>
      <c r="GL257" s="193">
        <f t="shared" si="1248"/>
        <v>0</v>
      </c>
      <c r="GM257" s="193">
        <f t="shared" si="1248"/>
        <v>0</v>
      </c>
      <c r="GN257" s="193">
        <f t="shared" si="1248"/>
        <v>0</v>
      </c>
      <c r="GO257" s="193">
        <f t="shared" si="1248"/>
        <v>0</v>
      </c>
      <c r="GP257" s="193">
        <f t="shared" si="1248"/>
        <v>0</v>
      </c>
      <c r="GQ257" s="193">
        <f t="shared" si="1248"/>
        <v>0</v>
      </c>
      <c r="GR257" s="193">
        <f t="shared" si="21"/>
        <v>5.120149406</v>
      </c>
      <c r="GS257" s="193">
        <f t="shared" ref="GS257:IN257" si="1249">E257-EV257</f>
        <v>0.153036254</v>
      </c>
      <c r="GT257" s="193">
        <f t="shared" si="1249"/>
        <v>0.1386139892</v>
      </c>
      <c r="GU257" s="193">
        <f t="shared" si="1249"/>
        <v>0.1273966722</v>
      </c>
      <c r="GV257" s="193">
        <f t="shared" si="1249"/>
        <v>0.1181824474</v>
      </c>
      <c r="GW257" s="193">
        <f t="shared" si="1249"/>
        <v>0.1137756443</v>
      </c>
      <c r="GX257" s="193">
        <f t="shared" si="1249"/>
        <v>0.1101700781</v>
      </c>
      <c r="GY257" s="193">
        <f t="shared" si="1249"/>
        <v>0.1053626565</v>
      </c>
      <c r="GZ257" s="193">
        <f t="shared" si="1249"/>
        <v>0.1001546165</v>
      </c>
      <c r="HA257" s="193">
        <f t="shared" si="1249"/>
        <v>0.1025583273</v>
      </c>
      <c r="HB257" s="193">
        <f t="shared" si="1249"/>
        <v>0.09655026154</v>
      </c>
      <c r="HC257" s="193">
        <f t="shared" si="1249"/>
        <v>0.09838645744</v>
      </c>
      <c r="HD257" s="193">
        <f t="shared" si="1249"/>
        <v>0.09135742269</v>
      </c>
      <c r="HE257" s="193">
        <f t="shared" si="1249"/>
        <v>0.0595258609</v>
      </c>
      <c r="HF257" s="193">
        <f t="shared" si="1249"/>
        <v>0.01544339644</v>
      </c>
      <c r="HG257" s="193">
        <f t="shared" si="1249"/>
        <v>0</v>
      </c>
      <c r="HH257" s="193">
        <f t="shared" si="1249"/>
        <v>0</v>
      </c>
      <c r="HI257" s="193">
        <f t="shared" si="1249"/>
        <v>0</v>
      </c>
      <c r="HJ257" s="193">
        <f t="shared" si="1249"/>
        <v>0</v>
      </c>
      <c r="HK257" s="193">
        <f t="shared" si="1249"/>
        <v>0</v>
      </c>
      <c r="HL257" s="193">
        <f t="shared" si="1249"/>
        <v>0</v>
      </c>
      <c r="HM257" s="193">
        <f t="shared" si="1249"/>
        <v>0</v>
      </c>
      <c r="HN257" s="193">
        <f t="shared" si="1249"/>
        <v>0</v>
      </c>
      <c r="HO257" s="193">
        <f t="shared" si="1249"/>
        <v>0</v>
      </c>
      <c r="HP257" s="193">
        <f t="shared" si="1249"/>
        <v>0</v>
      </c>
      <c r="HQ257" s="193">
        <f t="shared" si="1249"/>
        <v>0</v>
      </c>
      <c r="HR257" s="193">
        <f t="shared" si="1249"/>
        <v>0</v>
      </c>
      <c r="HS257" s="193">
        <f t="shared" si="1249"/>
        <v>0</v>
      </c>
      <c r="HT257" s="193">
        <f t="shared" si="1249"/>
        <v>0</v>
      </c>
      <c r="HU257" s="193">
        <f t="shared" si="1249"/>
        <v>0</v>
      </c>
      <c r="HV257" s="193">
        <f t="shared" si="1249"/>
        <v>0</v>
      </c>
      <c r="HW257" s="193">
        <f t="shared" si="1249"/>
        <v>0</v>
      </c>
      <c r="HX257" s="193">
        <f t="shared" si="1249"/>
        <v>0.03381216185</v>
      </c>
      <c r="HY257" s="193">
        <f t="shared" si="1249"/>
        <v>0.08272933002</v>
      </c>
      <c r="HZ257" s="193">
        <f t="shared" si="1249"/>
        <v>0.1293528992</v>
      </c>
      <c r="IA257" s="193">
        <f t="shared" si="1249"/>
        <v>0.1842104351</v>
      </c>
      <c r="IB257" s="193">
        <f t="shared" si="1249"/>
        <v>0.2245106864</v>
      </c>
      <c r="IC257" s="193">
        <f t="shared" si="1249"/>
        <v>0.2681113918</v>
      </c>
      <c r="ID257" s="193">
        <f t="shared" si="1249"/>
        <v>0.2747273775</v>
      </c>
      <c r="IE257" s="193">
        <f t="shared" si="1249"/>
        <v>0.2775621605</v>
      </c>
      <c r="IF257" s="193">
        <f t="shared" si="1249"/>
        <v>0.2868428216</v>
      </c>
      <c r="IG257" s="193">
        <f t="shared" si="1249"/>
        <v>0.2876440585</v>
      </c>
      <c r="IH257" s="193">
        <f t="shared" si="1249"/>
        <v>0.294053954</v>
      </c>
      <c r="II257" s="193">
        <f t="shared" si="1249"/>
        <v>0.2736224122</v>
      </c>
      <c r="IJ257" s="193">
        <f t="shared" si="1249"/>
        <v>0.2668118983</v>
      </c>
      <c r="IK257" s="193">
        <f t="shared" si="1249"/>
        <v>0.2487840673</v>
      </c>
      <c r="IL257" s="193">
        <f t="shared" si="1249"/>
        <v>0.2231444855</v>
      </c>
      <c r="IM257" s="193">
        <f t="shared" si="1249"/>
        <v>0.1794770727</v>
      </c>
      <c r="IN257" s="193">
        <f t="shared" si="1249"/>
        <v>0.1542381094</v>
      </c>
      <c r="IO257" s="193">
        <f t="shared" si="23"/>
        <v>2.968818022</v>
      </c>
      <c r="IP257" s="193">
        <f t="shared" si="29"/>
        <v>0</v>
      </c>
      <c r="IQ257" s="193">
        <f t="shared" ref="IQ257:KK257" si="1250">MAX((MIN(CZ257+IP257,$IO$7))-GT257,0)</f>
        <v>0</v>
      </c>
      <c r="IR257" s="193">
        <f t="shared" si="1250"/>
        <v>0</v>
      </c>
      <c r="IS257" s="193">
        <f t="shared" si="1250"/>
        <v>0</v>
      </c>
      <c r="IT257" s="193">
        <f t="shared" si="1250"/>
        <v>0</v>
      </c>
      <c r="IU257" s="193">
        <f t="shared" si="1250"/>
        <v>0</v>
      </c>
      <c r="IV257" s="193">
        <f t="shared" si="1250"/>
        <v>0</v>
      </c>
      <c r="IW257" s="193">
        <f t="shared" si="1250"/>
        <v>0</v>
      </c>
      <c r="IX257" s="193">
        <f t="shared" si="1250"/>
        <v>0</v>
      </c>
      <c r="IY257" s="193">
        <f t="shared" si="1250"/>
        <v>0</v>
      </c>
      <c r="IZ257" s="193">
        <f t="shared" si="1250"/>
        <v>0</v>
      </c>
      <c r="JA257" s="193">
        <f t="shared" si="1250"/>
        <v>0</v>
      </c>
      <c r="JB257" s="193">
        <f t="shared" si="1250"/>
        <v>0</v>
      </c>
      <c r="JC257" s="193">
        <f t="shared" si="1250"/>
        <v>0</v>
      </c>
      <c r="JD257" s="193">
        <f t="shared" si="1250"/>
        <v>0.02737237144</v>
      </c>
      <c r="JE257" s="193">
        <f t="shared" si="1250"/>
        <v>0.1021581041</v>
      </c>
      <c r="JF257" s="193">
        <f t="shared" si="1250"/>
        <v>0.2470768972</v>
      </c>
      <c r="JG257" s="193">
        <f t="shared" si="1250"/>
        <v>0.4019604346</v>
      </c>
      <c r="JH257" s="193">
        <f t="shared" si="1250"/>
        <v>0.6447811125</v>
      </c>
      <c r="JI257" s="193">
        <f t="shared" si="1250"/>
        <v>0.9185899885</v>
      </c>
      <c r="JJ257" s="193">
        <f t="shared" si="1250"/>
        <v>1.205649869</v>
      </c>
      <c r="JK257" s="193">
        <f t="shared" si="1250"/>
        <v>1.455842356</v>
      </c>
      <c r="JL257" s="193">
        <f t="shared" si="1250"/>
        <v>1.707578378</v>
      </c>
      <c r="JM257" s="193">
        <f t="shared" si="1250"/>
        <v>1.945038242</v>
      </c>
      <c r="JN257" s="193">
        <f t="shared" si="1250"/>
        <v>2.175070403</v>
      </c>
      <c r="JO257" s="193">
        <f t="shared" si="1250"/>
        <v>2.415597453</v>
      </c>
      <c r="JP257" s="193">
        <f t="shared" si="1250"/>
        <v>2.577501173</v>
      </c>
      <c r="JQ257" s="193">
        <f t="shared" si="1250"/>
        <v>2.732272672</v>
      </c>
      <c r="JR257" s="193">
        <f t="shared" si="1250"/>
        <v>2.855756421</v>
      </c>
      <c r="JS257" s="193">
        <f t="shared" si="1250"/>
        <v>2.942733566</v>
      </c>
      <c r="JT257" s="193">
        <f t="shared" si="1250"/>
        <v>2.968818022</v>
      </c>
      <c r="JU257" s="193">
        <f t="shared" si="1250"/>
        <v>2.93500586</v>
      </c>
      <c r="JV257" s="193">
        <f t="shared" si="1250"/>
        <v>2.85227653</v>
      </c>
      <c r="JW257" s="193">
        <f t="shared" si="1250"/>
        <v>2.722923631</v>
      </c>
      <c r="JX257" s="193">
        <f t="shared" si="1250"/>
        <v>2.538713196</v>
      </c>
      <c r="JY257" s="193">
        <f t="shared" si="1250"/>
        <v>2.314202509</v>
      </c>
      <c r="JZ257" s="193">
        <f t="shared" si="1250"/>
        <v>2.046091117</v>
      </c>
      <c r="KA257" s="193">
        <f t="shared" si="1250"/>
        <v>1.77136374</v>
      </c>
      <c r="KB257" s="193">
        <f t="shared" si="1250"/>
        <v>1.493801579</v>
      </c>
      <c r="KC257" s="193">
        <f t="shared" si="1250"/>
        <v>1.206958758</v>
      </c>
      <c r="KD257" s="193">
        <f t="shared" si="1250"/>
        <v>0.9193146994</v>
      </c>
      <c r="KE257" s="193">
        <f t="shared" si="1250"/>
        <v>0.6252607454</v>
      </c>
      <c r="KF257" s="193">
        <f t="shared" si="1250"/>
        <v>0.3516383332</v>
      </c>
      <c r="KG257" s="193">
        <f t="shared" si="1250"/>
        <v>0.08482643493</v>
      </c>
      <c r="KH257" s="193">
        <f t="shared" si="1250"/>
        <v>0</v>
      </c>
      <c r="KI257" s="193">
        <f t="shared" si="1250"/>
        <v>0</v>
      </c>
      <c r="KJ257" s="193">
        <f t="shared" si="1250"/>
        <v>0</v>
      </c>
      <c r="KK257" s="193">
        <f t="shared" si="1250"/>
        <v>0</v>
      </c>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row>
    <row r="258" ht="14.25" customHeight="1">
      <c r="A258" s="1">
        <v>9.0</v>
      </c>
      <c r="B258" s="1">
        <f t="shared" ref="B258:C258" si="1251">B257+1</f>
        <v>248</v>
      </c>
      <c r="C258" s="267">
        <f t="shared" si="1251"/>
        <v>43713</v>
      </c>
      <c r="D258" s="193">
        <f t="shared" si="15"/>
        <v>9.779096752</v>
      </c>
      <c r="E258" s="193">
        <f>(SUMIFS(Profile!$F$2:$F$17521,Profile!$B$2:$B$17521,$B258,Profile!$C$2:$C$17521,E$8))*$C$6</f>
        <v>0.1434214108</v>
      </c>
      <c r="F258" s="193">
        <f>(SUMIFS(Profile!$F$2:$F$17521,Profile!$B$2:$B$17521,$B258,Profile!$C$2:$C$17521,F$8))*$C$6</f>
        <v>0.1314028568</v>
      </c>
      <c r="G258" s="193">
        <f>(SUMIFS(Profile!$F$2:$F$17521,Profile!$B$2:$B$17521,$B258,Profile!$C$2:$C$17521,G$8))*$C$6</f>
        <v>0.116980592</v>
      </c>
      <c r="H258" s="193">
        <f>(SUMIFS(Profile!$F$2:$F$17521,Profile!$B$2:$B$17521,$B258,Profile!$C$2:$C$17521,H$8))*$C$6</f>
        <v>0.1121731704</v>
      </c>
      <c r="I258" s="193">
        <f>(SUMIFS(Profile!$F$2:$F$17521,Profile!$B$2:$B$17521,$B258,Profile!$C$2:$C$17521,I$8))*$C$6</f>
        <v>0.1073657489</v>
      </c>
      <c r="J258" s="193">
        <f>(SUMIFS(Profile!$F$2:$F$17521,Profile!$B$2:$B$17521,$B258,Profile!$C$2:$C$17521,J$8))*$C$6</f>
        <v>0.1049620381</v>
      </c>
      <c r="K258" s="193">
        <f>(SUMIFS(Profile!$F$2:$F$17521,Profile!$B$2:$B$17521,$B258,Profile!$C$2:$C$17521,K$8))*$C$6</f>
        <v>0.1037601827</v>
      </c>
      <c r="L258" s="193">
        <f>(SUMIFS(Profile!$F$2:$F$17521,Profile!$B$2:$B$17521,$B258,Profile!$C$2:$C$17521,L$8))*$C$6</f>
        <v>0.1025583273</v>
      </c>
      <c r="M258" s="193">
        <f>(SUMIFS(Profile!$F$2:$F$17521,Profile!$B$2:$B$17521,$B258,Profile!$C$2:$C$17521,M$8))*$C$6</f>
        <v>0.1021577088</v>
      </c>
      <c r="N258" s="193">
        <f>(SUMIFS(Profile!$F$2:$F$17521,Profile!$B$2:$B$17521,$B258,Profile!$C$2:$C$17521,N$8))*$C$6</f>
        <v>0.1049620381</v>
      </c>
      <c r="O258" s="193">
        <f>(SUMIFS(Profile!$F$2:$F$17521,Profile!$B$2:$B$17521,$B258,Profile!$C$2:$C$17521,O$8))*$C$6</f>
        <v>0.1097694597</v>
      </c>
      <c r="P258" s="193">
        <f>(SUMIFS(Profile!$F$2:$F$17521,Profile!$B$2:$B$17521,$B258,Profile!$C$2:$C$17521,P$8))*$C$6</f>
        <v>0.1125737889</v>
      </c>
      <c r="Q258" s="193">
        <f>(SUMIFS(Profile!$F$2:$F$17521,Profile!$B$2:$B$17521,$B258,Profile!$C$2:$C$17521,Q$8))*$C$6</f>
        <v>0.1374121338</v>
      </c>
      <c r="R258" s="193">
        <f>(SUMIFS(Profile!$F$2:$F$17521,Profile!$B$2:$B$17521,$B258,Profile!$C$2:$C$17521,R$8))*$C$6</f>
        <v>0.1634523341</v>
      </c>
      <c r="S258" s="193">
        <f>(SUMIFS(Profile!$F$2:$F$17521,Profile!$B$2:$B$17521,$B258,Profile!$C$2:$C$17521,S$8))*$C$6</f>
        <v>0.187489442</v>
      </c>
      <c r="T258" s="193">
        <f>(SUMIFS(Profile!$F$2:$F$17521,Profile!$B$2:$B$17521,$B258,Profile!$C$2:$C$17521,T$8))*$C$6</f>
        <v>0.2111259315</v>
      </c>
      <c r="U258" s="193">
        <f>(SUMIFS(Profile!$F$2:$F$17521,Profile!$B$2:$B$17521,$B258,Profile!$C$2:$C$17521,U$8))*$C$6</f>
        <v>0.2191383008</v>
      </c>
      <c r="V258" s="193">
        <f>(SUMIFS(Profile!$F$2:$F$17521,Profile!$B$2:$B$17521,$B258,Profile!$C$2:$C$17521,V$8))*$C$6</f>
        <v>0.2219426301</v>
      </c>
      <c r="W258" s="193">
        <f>(SUMIFS(Profile!$F$2:$F$17521,Profile!$B$2:$B$17521,$B258,Profile!$C$2:$C$17521,W$8))*$C$6</f>
        <v>0.2259488148</v>
      </c>
      <c r="X258" s="193">
        <f>(SUMIFS(Profile!$F$2:$F$17521,Profile!$B$2:$B$17521,$B258,Profile!$C$2:$C$17521,X$8))*$C$6</f>
        <v>0.2171352085</v>
      </c>
      <c r="Y258" s="193">
        <f>(SUMIFS(Profile!$F$2:$F$17521,Profile!$B$2:$B$17521,$B258,Profile!$C$2:$C$17521,Y$8))*$C$6</f>
        <v>0.2179364454</v>
      </c>
      <c r="Z258" s="193">
        <f>(SUMIFS(Profile!$F$2:$F$17521,Profile!$B$2:$B$17521,$B258,Profile!$C$2:$C$17521,Z$8))*$C$6</f>
        <v>0.2119271685</v>
      </c>
      <c r="AA258" s="193">
        <f>(SUMIFS(Profile!$F$2:$F$17521,Profile!$B$2:$B$17521,$B258,Profile!$C$2:$C$17521,AA$8))*$C$6</f>
        <v>0.2131290239</v>
      </c>
      <c r="AB258" s="193">
        <f>(SUMIFS(Profile!$F$2:$F$17521,Profile!$B$2:$B$17521,$B258,Profile!$C$2:$C$17521,AB$8))*$C$6</f>
        <v>0.2183370639</v>
      </c>
      <c r="AC258" s="193">
        <f>(SUMIFS(Profile!$F$2:$F$17521,Profile!$B$2:$B$17521,$B258,Profile!$C$2:$C$17521,AC$8))*$C$6</f>
        <v>0.2239457224</v>
      </c>
      <c r="AD258" s="193">
        <f>(SUMIFS(Profile!$F$2:$F$17521,Profile!$B$2:$B$17521,$B258,Profile!$C$2:$C$17521,AD$8))*$C$6</f>
        <v>0.222743867</v>
      </c>
      <c r="AE258" s="193">
        <f>(SUMIFS(Profile!$F$2:$F$17521,Profile!$B$2:$B$17521,$B258,Profile!$C$2:$C$17521,AE$8))*$C$6</f>
        <v>0.2195389193</v>
      </c>
      <c r="AF258" s="193">
        <f>(SUMIFS(Profile!$F$2:$F$17521,Profile!$B$2:$B$17521,$B258,Profile!$C$2:$C$17521,AF$8))*$C$6</f>
        <v>0.2063185099</v>
      </c>
      <c r="AG258" s="193">
        <f>(SUMIFS(Profile!$F$2:$F$17521,Profile!$B$2:$B$17521,$B258,Profile!$C$2:$C$17521,AG$8))*$C$6</f>
        <v>0.2035141807</v>
      </c>
      <c r="AH258" s="193">
        <f>(SUMIFS(Profile!$F$2:$F$17521,Profile!$B$2:$B$17521,$B258,Profile!$C$2:$C$17521,AH$8))*$C$6</f>
        <v>0.2035141807</v>
      </c>
      <c r="AI258" s="193">
        <f>(SUMIFS(Profile!$F$2:$F$17521,Profile!$B$2:$B$17521,$B258,Profile!$C$2:$C$17521,AI$8))*$C$6</f>
        <v>0.205517273</v>
      </c>
      <c r="AJ258" s="193">
        <f>(SUMIFS(Profile!$F$2:$F$17521,Profile!$B$2:$B$17521,$B258,Profile!$C$2:$C$17521,AJ$8))*$C$6</f>
        <v>0.2199395378</v>
      </c>
      <c r="AK258" s="193">
        <f>(SUMIFS(Profile!$F$2:$F$17521,Profile!$B$2:$B$17521,$B258,Profile!$C$2:$C$17521,AK$8))*$C$6</f>
        <v>0.234762421</v>
      </c>
      <c r="AL258" s="193">
        <f>(SUMIFS(Profile!$F$2:$F$17521,Profile!$B$2:$B$17521,$B258,Profile!$C$2:$C$17521,AL$8))*$C$6</f>
        <v>0.2543927258</v>
      </c>
      <c r="AM258" s="193">
        <f>(SUMIFS(Profile!$F$2:$F$17521,Profile!$B$2:$B$17521,$B258,Profile!$C$2:$C$17521,AM$8))*$C$6</f>
        <v>0.2812341631</v>
      </c>
      <c r="AN258" s="193">
        <f>(SUMIFS(Profile!$F$2:$F$17521,Profile!$B$2:$B$17521,$B258,Profile!$C$2:$C$17521,AN$8))*$C$6</f>
        <v>0.2840384923</v>
      </c>
      <c r="AO258" s="193">
        <f>(SUMIFS(Profile!$F$2:$F$17521,Profile!$B$2:$B$17521,$B258,Profile!$C$2:$C$17521,AO$8))*$C$6</f>
        <v>0.2896471508</v>
      </c>
      <c r="AP258" s="193">
        <f>(SUMIFS(Profile!$F$2:$F$17521,Profile!$B$2:$B$17521,$B258,Profile!$C$2:$C$17521,AP$8))*$C$6</f>
        <v>0.2972589017</v>
      </c>
      <c r="AQ258" s="193">
        <f>(SUMIFS(Profile!$F$2:$F$17521,Profile!$B$2:$B$17521,$B258,Profile!$C$2:$C$17521,AQ$8))*$C$6</f>
        <v>0.3020663233</v>
      </c>
      <c r="AR258" s="193">
        <f>(SUMIFS(Profile!$F$2:$F$17521,Profile!$B$2:$B$17521,$B258,Profile!$C$2:$C$17521,AR$8))*$C$6</f>
        <v>0.3064731264</v>
      </c>
      <c r="AS258" s="193">
        <f>(SUMIFS(Profile!$F$2:$F$17521,Profile!$B$2:$B$17521,$B258,Profile!$C$2:$C$17521,AS$8))*$C$6</f>
        <v>0.3076749818</v>
      </c>
      <c r="AT258" s="193">
        <f>(SUMIFS(Profile!$F$2:$F$17521,Profile!$B$2:$B$17521,$B258,Profile!$C$2:$C$17521,AT$8))*$C$6</f>
        <v>0.3000632309</v>
      </c>
      <c r="AU258" s="193">
        <f>(SUMIFS(Profile!$F$2:$F$17521,Profile!$B$2:$B$17521,$B258,Profile!$C$2:$C$17521,AU$8))*$C$6</f>
        <v>0.294053954</v>
      </c>
      <c r="AV258" s="193">
        <f>(SUMIFS(Profile!$F$2:$F$17521,Profile!$B$2:$B$17521,$B258,Profile!$C$2:$C$17521,AV$8))*$C$6</f>
        <v>0.2728211753</v>
      </c>
      <c r="AW258" s="193">
        <f>(SUMIFS(Profile!$F$2:$F$17521,Profile!$B$2:$B$17521,$B258,Profile!$C$2:$C$17521,AW$8))*$C$6</f>
        <v>0.2571970551</v>
      </c>
      <c r="AX258" s="193">
        <f>(SUMIFS(Profile!$F$2:$F$17521,Profile!$B$2:$B$17521,$B258,Profile!$C$2:$C$17521,AX$8))*$C$6</f>
        <v>0.2323587102</v>
      </c>
      <c r="AY258" s="193">
        <f>(SUMIFS(Profile!$F$2:$F$17521,Profile!$B$2:$B$17521,$B258,Profile!$C$2:$C$17521,AY$8))*$C$6</f>
        <v>0.1979055221</v>
      </c>
      <c r="AZ258" s="193">
        <f>(SUMIFS(Profile!$F$2:$F$17521,Profile!$B$2:$B$17521,$B258,Profile!$C$2:$C$17521,AZ$8))*$C$6</f>
        <v>0.1650548079</v>
      </c>
      <c r="BA258" s="193">
        <f t="shared" si="16"/>
        <v>8.082579671</v>
      </c>
      <c r="BB258" s="193">
        <f>(SUMIFS(Profile!$E$2:$E$17521,Profile!$B$2:$B$17521,$B258,Profile!$C$2:$C$17521,BB$8))*$C$9</f>
        <v>0</v>
      </c>
      <c r="BC258" s="193">
        <f>(SUMIFS(Profile!$E$2:$E$17521,Profile!$B$2:$B$17521,$B258,Profile!$C$2:$C$17521,BC$8))*$C$9</f>
        <v>0</v>
      </c>
      <c r="BD258" s="193">
        <f>(SUMIFS(Profile!$E$2:$E$17521,Profile!$B$2:$B$17521,$B258,Profile!$C$2:$C$17521,BD$8))*$C$9</f>
        <v>0</v>
      </c>
      <c r="BE258" s="193">
        <f>(SUMIFS(Profile!$E$2:$E$17521,Profile!$B$2:$B$17521,$B258,Profile!$C$2:$C$17521,BE$8))*$C$9</f>
        <v>0</v>
      </c>
      <c r="BF258" s="193">
        <f>(SUMIFS(Profile!$E$2:$E$17521,Profile!$B$2:$B$17521,$B258,Profile!$C$2:$C$17521,BF$8))*$C$9</f>
        <v>0</v>
      </c>
      <c r="BG258" s="193">
        <f>(SUMIFS(Profile!$E$2:$E$17521,Profile!$B$2:$B$17521,$B258,Profile!$C$2:$C$17521,BG$8))*$C$9</f>
        <v>0</v>
      </c>
      <c r="BH258" s="193">
        <f>(SUMIFS(Profile!$E$2:$E$17521,Profile!$B$2:$B$17521,$B258,Profile!$C$2:$C$17521,BH$8))*$C$9</f>
        <v>0</v>
      </c>
      <c r="BI258" s="193">
        <f>(SUMIFS(Profile!$E$2:$E$17521,Profile!$B$2:$B$17521,$B258,Profile!$C$2:$C$17521,BI$8))*$C$9</f>
        <v>0</v>
      </c>
      <c r="BJ258" s="193">
        <f>(SUMIFS(Profile!$E$2:$E$17521,Profile!$B$2:$B$17521,$B258,Profile!$C$2:$C$17521,BJ$8))*$C$9</f>
        <v>0</v>
      </c>
      <c r="BK258" s="193">
        <f>(SUMIFS(Profile!$E$2:$E$17521,Profile!$B$2:$B$17521,$B258,Profile!$C$2:$C$17521,BK$8))*$C$9</f>
        <v>0.0008846851496</v>
      </c>
      <c r="BL258" s="193">
        <f>(SUMIFS(Profile!$E$2:$E$17521,Profile!$B$2:$B$17521,$B258,Profile!$C$2:$C$17521,BL$8))*$C$9</f>
        <v>0.0002527671856</v>
      </c>
      <c r="BM258" s="193">
        <f>(SUMIFS(Profile!$E$2:$E$17521,Profile!$B$2:$B$17521,$B258,Profile!$C$2:$C$17521,BM$8))*$C$9</f>
        <v>0.01448382164</v>
      </c>
      <c r="BN258" s="193">
        <f>(SUMIFS(Profile!$E$2:$E$17521,Profile!$B$2:$B$17521,$B258,Profile!$C$2:$C$17521,BN$8))*$C$9</f>
        <v>0.03512927728</v>
      </c>
      <c r="BO258" s="193">
        <f>(SUMIFS(Profile!$E$2:$E$17521,Profile!$B$2:$B$17521,$B258,Profile!$C$2:$C$17521,BO$8))*$C$9</f>
        <v>0.0798377184</v>
      </c>
      <c r="BP258" s="193">
        <f>(SUMIFS(Profile!$E$2:$E$17521,Profile!$B$2:$B$17521,$B258,Profile!$C$2:$C$17521,BP$8))*$C$9</f>
        <v>0.1401977452</v>
      </c>
      <c r="BQ258" s="193">
        <f>(SUMIFS(Profile!$E$2:$E$17521,Profile!$B$2:$B$17521,$B258,Profile!$C$2:$C$17521,BQ$8))*$C$9</f>
        <v>0.1900155059</v>
      </c>
      <c r="BR258" s="193">
        <f>(SUMIFS(Profile!$E$2:$E$17521,Profile!$B$2:$B$17521,$B258,Profile!$C$2:$C$17521,BR$8))*$C$9</f>
        <v>0.2240089074</v>
      </c>
      <c r="BS258" s="193">
        <f>(SUMIFS(Profile!$E$2:$E$17521,Profile!$B$2:$B$17521,$B258,Profile!$C$2:$C$17521,BS$8))*$C$9</f>
        <v>0.2776533291</v>
      </c>
      <c r="BT258" s="193">
        <f>(SUMIFS(Profile!$E$2:$E$17521,Profile!$B$2:$B$17521,$B258,Profile!$C$2:$C$17521,BT$8))*$C$9</f>
        <v>0.3784468009</v>
      </c>
      <c r="BU258" s="193">
        <f>(SUMIFS(Profile!$E$2:$E$17521,Profile!$B$2:$B$17521,$B258,Profile!$C$2:$C$17521,BU$8))*$C$9</f>
        <v>0.4731517531</v>
      </c>
      <c r="BV258" s="193">
        <f>(SUMIFS(Profile!$E$2:$E$17521,Profile!$B$2:$B$17521,$B258,Profile!$C$2:$C$17521,BV$8))*$C$9</f>
        <v>0.5176623165</v>
      </c>
      <c r="BW258" s="193">
        <f>(SUMIFS(Profile!$E$2:$E$17521,Profile!$B$2:$B$17521,$B258,Profile!$C$2:$C$17521,BW$8))*$C$9</f>
        <v>0.5249834567</v>
      </c>
      <c r="BX258" s="193">
        <f>(SUMIFS(Profile!$E$2:$E$17521,Profile!$B$2:$B$17521,$B258,Profile!$C$2:$C$17521,BX$8))*$C$9</f>
        <v>0.5134593773</v>
      </c>
      <c r="BY258" s="193">
        <f>(SUMIFS(Profile!$E$2:$E$17521,Profile!$B$2:$B$17521,$B258,Profile!$C$2:$C$17521,BY$8))*$C$9</f>
        <v>0.4678853723</v>
      </c>
      <c r="BZ258" s="193">
        <f>(SUMIFS(Profile!$E$2:$E$17521,Profile!$B$2:$B$17521,$B258,Profile!$C$2:$C$17521,BZ$8))*$C$9</f>
        <v>0.4949209633</v>
      </c>
      <c r="CA258" s="193">
        <f>(SUMIFS(Profile!$E$2:$E$17521,Profile!$B$2:$B$17521,$B258,Profile!$C$2:$C$17521,CA$8))*$C$9</f>
        <v>0.4992281092</v>
      </c>
      <c r="CB258" s="193">
        <f>(SUMIFS(Profile!$E$2:$E$17521,Profile!$B$2:$B$17521,$B258,Profile!$C$2:$C$17521,CB$8))*$C$9</f>
        <v>0.4617455774</v>
      </c>
      <c r="CC258" s="193">
        <f>(SUMIFS(Profile!$E$2:$E$17521,Profile!$B$2:$B$17521,$B258,Profile!$C$2:$C$17521,CC$8))*$C$9</f>
        <v>0.4972252412</v>
      </c>
      <c r="CD258" s="193">
        <f>(SUMIFS(Profile!$E$2:$E$17521,Profile!$B$2:$B$17521,$B258,Profile!$C$2:$C$17521,CD$8))*$C$9</f>
        <v>0.5052196463</v>
      </c>
      <c r="CE258" s="193">
        <f>(SUMIFS(Profile!$E$2:$E$17521,Profile!$B$2:$B$17521,$B258,Profile!$C$2:$C$17521,CE$8))*$C$9</f>
        <v>0.4459782809</v>
      </c>
      <c r="CF258" s="193">
        <f>(SUMIFS(Profile!$E$2:$E$17521,Profile!$B$2:$B$17521,$B258,Profile!$C$2:$C$17521,CF$8))*$C$9</f>
        <v>0.3782920622</v>
      </c>
      <c r="CG258" s="193">
        <f>(SUMIFS(Profile!$E$2:$E$17521,Profile!$B$2:$B$17521,$B258,Profile!$C$2:$C$17521,CG$8))*$C$9</f>
        <v>0.3185612607</v>
      </c>
      <c r="CH258" s="193">
        <f>(SUMIFS(Profile!$E$2:$E$17521,Profile!$B$2:$B$17521,$B258,Profile!$C$2:$C$17521,CH$8))*$C$9</f>
        <v>0.2340249084</v>
      </c>
      <c r="CI258" s="193">
        <f>(SUMIFS(Profile!$E$2:$E$17521,Profile!$B$2:$B$17521,$B258,Profile!$C$2:$C$17521,CI$8))*$C$9</f>
        <v>0.1834299567</v>
      </c>
      <c r="CJ258" s="193">
        <f>(SUMIFS(Profile!$E$2:$E$17521,Profile!$B$2:$B$17521,$B258,Profile!$C$2:$C$17521,CJ$8))*$C$9</f>
        <v>0.1232537127</v>
      </c>
      <c r="CK258" s="193">
        <f>(SUMIFS(Profile!$E$2:$E$17521,Profile!$B$2:$B$17521,$B258,Profile!$C$2:$C$17521,CK$8))*$C$9</f>
        <v>0.07123297441</v>
      </c>
      <c r="CL258" s="193">
        <f>(SUMIFS(Profile!$E$2:$E$17521,Profile!$B$2:$B$17521,$B258,Profile!$C$2:$C$17521,CL$8))*$C$9</f>
        <v>0.02648898226</v>
      </c>
      <c r="CM258" s="193">
        <f>(SUMIFS(Profile!$E$2:$E$17521,Profile!$B$2:$B$17521,$B258,Profile!$C$2:$C$17521,CM$8))*$C$9</f>
        <v>0.004876139649</v>
      </c>
      <c r="CN258" s="193">
        <f>(SUMIFS(Profile!$E$2:$E$17521,Profile!$B$2:$B$17521,$B258,Profile!$C$2:$C$17521,CN$8))*$C$9</f>
        <v>0.00004902101436</v>
      </c>
      <c r="CO258" s="193">
        <f>(SUMIFS(Profile!$E$2:$E$17521,Profile!$B$2:$B$17521,$B258,Profile!$C$2:$C$17521,CO$8))*$C$9</f>
        <v>0</v>
      </c>
      <c r="CP258" s="193">
        <f>(SUMIFS(Profile!$E$2:$E$17521,Profile!$B$2:$B$17521,$B258,Profile!$C$2:$C$17521,CP$8))*$C$9</f>
        <v>0</v>
      </c>
      <c r="CQ258" s="193">
        <f>(SUMIFS(Profile!$E$2:$E$17521,Profile!$B$2:$B$17521,$B258,Profile!$C$2:$C$17521,CQ$8))*$C$9</f>
        <v>0</v>
      </c>
      <c r="CR258" s="193">
        <f>(SUMIFS(Profile!$E$2:$E$17521,Profile!$B$2:$B$17521,$B258,Profile!$C$2:$C$17521,CR$8))*$C$9</f>
        <v>0</v>
      </c>
      <c r="CS258" s="193">
        <f>(SUMIFS(Profile!$E$2:$E$17521,Profile!$B$2:$B$17521,$B258,Profile!$C$2:$C$17521,CS$8))*$C$9</f>
        <v>0</v>
      </c>
      <c r="CT258" s="193">
        <f>(SUMIFS(Profile!$E$2:$E$17521,Profile!$B$2:$B$17521,$B258,Profile!$C$2:$C$17521,CT$8))*$C$9</f>
        <v>0</v>
      </c>
      <c r="CU258" s="193">
        <f>(SUMIFS(Profile!$E$2:$E$17521,Profile!$B$2:$B$17521,$B258,Profile!$C$2:$C$17521,CU$8))*$C$9</f>
        <v>0</v>
      </c>
      <c r="CV258" s="193">
        <f>(SUMIFS(Profile!$E$2:$E$17521,Profile!$B$2:$B$17521,$B258,Profile!$C$2:$C$17521,CV$8))*$C$9</f>
        <v>0</v>
      </c>
      <c r="CW258" s="193">
        <f>(SUMIFS(Profile!$E$2:$E$17521,Profile!$B$2:$B$17521,$B258,Profile!$C$2:$C$17521,CW$8))*$C$9</f>
        <v>0</v>
      </c>
      <c r="CX258" s="193">
        <f t="shared" si="17"/>
        <v>3.527895608</v>
      </c>
      <c r="CY258" s="193">
        <f t="shared" ref="CY258:ET258" si="1252">MAX(BB258-E258,0)</f>
        <v>0</v>
      </c>
      <c r="CZ258" s="193">
        <f t="shared" si="1252"/>
        <v>0</v>
      </c>
      <c r="DA258" s="193">
        <f t="shared" si="1252"/>
        <v>0</v>
      </c>
      <c r="DB258" s="193">
        <f t="shared" si="1252"/>
        <v>0</v>
      </c>
      <c r="DC258" s="193">
        <f t="shared" si="1252"/>
        <v>0</v>
      </c>
      <c r="DD258" s="193">
        <f t="shared" si="1252"/>
        <v>0</v>
      </c>
      <c r="DE258" s="193">
        <f t="shared" si="1252"/>
        <v>0</v>
      </c>
      <c r="DF258" s="193">
        <f t="shared" si="1252"/>
        <v>0</v>
      </c>
      <c r="DG258" s="193">
        <f t="shared" si="1252"/>
        <v>0</v>
      </c>
      <c r="DH258" s="193">
        <f t="shared" si="1252"/>
        <v>0</v>
      </c>
      <c r="DI258" s="193">
        <f t="shared" si="1252"/>
        <v>0</v>
      </c>
      <c r="DJ258" s="193">
        <f t="shared" si="1252"/>
        <v>0</v>
      </c>
      <c r="DK258" s="193">
        <f t="shared" si="1252"/>
        <v>0</v>
      </c>
      <c r="DL258" s="193">
        <f t="shared" si="1252"/>
        <v>0</v>
      </c>
      <c r="DM258" s="193">
        <f t="shared" si="1252"/>
        <v>0</v>
      </c>
      <c r="DN258" s="193">
        <f t="shared" si="1252"/>
        <v>0</v>
      </c>
      <c r="DO258" s="193">
        <f t="shared" si="1252"/>
        <v>0.004870606564</v>
      </c>
      <c r="DP258" s="193">
        <f t="shared" si="1252"/>
        <v>0.05571069897</v>
      </c>
      <c r="DQ258" s="193">
        <f t="shared" si="1252"/>
        <v>0.1524979862</v>
      </c>
      <c r="DR258" s="193">
        <f t="shared" si="1252"/>
        <v>0.2560165446</v>
      </c>
      <c r="DS258" s="193">
        <f t="shared" si="1252"/>
        <v>0.2997258711</v>
      </c>
      <c r="DT258" s="193">
        <f t="shared" si="1252"/>
        <v>0.3130562882</v>
      </c>
      <c r="DU258" s="193">
        <f t="shared" si="1252"/>
        <v>0.3003303535</v>
      </c>
      <c r="DV258" s="193">
        <f t="shared" si="1252"/>
        <v>0.2495483084</v>
      </c>
      <c r="DW258" s="193">
        <f t="shared" si="1252"/>
        <v>0.2709752408</v>
      </c>
      <c r="DX258" s="193">
        <f t="shared" si="1252"/>
        <v>0.2764842422</v>
      </c>
      <c r="DY258" s="193">
        <f t="shared" si="1252"/>
        <v>0.2422066581</v>
      </c>
      <c r="DZ258" s="193">
        <f t="shared" si="1252"/>
        <v>0.2909067313</v>
      </c>
      <c r="EA258" s="193">
        <f t="shared" si="1252"/>
        <v>0.3017054656</v>
      </c>
      <c r="EB258" s="193">
        <f t="shared" si="1252"/>
        <v>0.2424641002</v>
      </c>
      <c r="EC258" s="193">
        <f t="shared" si="1252"/>
        <v>0.1727747892</v>
      </c>
      <c r="ED258" s="193">
        <f t="shared" si="1252"/>
        <v>0.09862172295</v>
      </c>
      <c r="EE258" s="193">
        <f t="shared" si="1252"/>
        <v>0</v>
      </c>
      <c r="EF258" s="193">
        <f t="shared" si="1252"/>
        <v>0</v>
      </c>
      <c r="EG258" s="193">
        <f t="shared" si="1252"/>
        <v>0</v>
      </c>
      <c r="EH258" s="193">
        <f t="shared" si="1252"/>
        <v>0</v>
      </c>
      <c r="EI258" s="193">
        <f t="shared" si="1252"/>
        <v>0</v>
      </c>
      <c r="EJ258" s="193">
        <f t="shared" si="1252"/>
        <v>0</v>
      </c>
      <c r="EK258" s="193">
        <f t="shared" si="1252"/>
        <v>0</v>
      </c>
      <c r="EL258" s="193">
        <f t="shared" si="1252"/>
        <v>0</v>
      </c>
      <c r="EM258" s="193">
        <f t="shared" si="1252"/>
        <v>0</v>
      </c>
      <c r="EN258" s="193">
        <f t="shared" si="1252"/>
        <v>0</v>
      </c>
      <c r="EO258" s="193">
        <f t="shared" si="1252"/>
        <v>0</v>
      </c>
      <c r="EP258" s="193">
        <f t="shared" si="1252"/>
        <v>0</v>
      </c>
      <c r="EQ258" s="193">
        <f t="shared" si="1252"/>
        <v>0</v>
      </c>
      <c r="ER258" s="193">
        <f t="shared" si="1252"/>
        <v>0</v>
      </c>
      <c r="ES258" s="193">
        <f t="shared" si="1252"/>
        <v>0</v>
      </c>
      <c r="ET258" s="193">
        <f t="shared" si="1252"/>
        <v>0</v>
      </c>
      <c r="EU258" s="193">
        <f t="shared" si="19"/>
        <v>4.554684063</v>
      </c>
      <c r="EV258" s="193">
        <f t="shared" ref="EV258:GQ258" si="1253">BB258-CY258</f>
        <v>0</v>
      </c>
      <c r="EW258" s="193">
        <f t="shared" si="1253"/>
        <v>0</v>
      </c>
      <c r="EX258" s="193">
        <f t="shared" si="1253"/>
        <v>0</v>
      </c>
      <c r="EY258" s="193">
        <f t="shared" si="1253"/>
        <v>0</v>
      </c>
      <c r="EZ258" s="193">
        <f t="shared" si="1253"/>
        <v>0</v>
      </c>
      <c r="FA258" s="193">
        <f t="shared" si="1253"/>
        <v>0</v>
      </c>
      <c r="FB258" s="193">
        <f t="shared" si="1253"/>
        <v>0</v>
      </c>
      <c r="FC258" s="193">
        <f t="shared" si="1253"/>
        <v>0</v>
      </c>
      <c r="FD258" s="193">
        <f t="shared" si="1253"/>
        <v>0</v>
      </c>
      <c r="FE258" s="193">
        <f t="shared" si="1253"/>
        <v>0.0008846851496</v>
      </c>
      <c r="FF258" s="193">
        <f t="shared" si="1253"/>
        <v>0.0002527671856</v>
      </c>
      <c r="FG258" s="193">
        <f t="shared" si="1253"/>
        <v>0.01448382164</v>
      </c>
      <c r="FH258" s="193">
        <f t="shared" si="1253"/>
        <v>0.03512927728</v>
      </c>
      <c r="FI258" s="193">
        <f t="shared" si="1253"/>
        <v>0.0798377184</v>
      </c>
      <c r="FJ258" s="193">
        <f t="shared" si="1253"/>
        <v>0.1401977452</v>
      </c>
      <c r="FK258" s="193">
        <f t="shared" si="1253"/>
        <v>0.1900155059</v>
      </c>
      <c r="FL258" s="193">
        <f t="shared" si="1253"/>
        <v>0.2191383008</v>
      </c>
      <c r="FM258" s="193">
        <f t="shared" si="1253"/>
        <v>0.2219426301</v>
      </c>
      <c r="FN258" s="193">
        <f t="shared" si="1253"/>
        <v>0.2259488148</v>
      </c>
      <c r="FO258" s="193">
        <f t="shared" si="1253"/>
        <v>0.2171352085</v>
      </c>
      <c r="FP258" s="193">
        <f t="shared" si="1253"/>
        <v>0.2179364454</v>
      </c>
      <c r="FQ258" s="193">
        <f t="shared" si="1253"/>
        <v>0.2119271685</v>
      </c>
      <c r="FR258" s="193">
        <f t="shared" si="1253"/>
        <v>0.2131290239</v>
      </c>
      <c r="FS258" s="193">
        <f t="shared" si="1253"/>
        <v>0.2183370639</v>
      </c>
      <c r="FT258" s="193">
        <f t="shared" si="1253"/>
        <v>0.2239457224</v>
      </c>
      <c r="FU258" s="193">
        <f t="shared" si="1253"/>
        <v>0.222743867</v>
      </c>
      <c r="FV258" s="193">
        <f t="shared" si="1253"/>
        <v>0.2195389193</v>
      </c>
      <c r="FW258" s="193">
        <f t="shared" si="1253"/>
        <v>0.2063185099</v>
      </c>
      <c r="FX258" s="193">
        <f t="shared" si="1253"/>
        <v>0.2035141807</v>
      </c>
      <c r="FY258" s="193">
        <f t="shared" si="1253"/>
        <v>0.2035141807</v>
      </c>
      <c r="FZ258" s="193">
        <f t="shared" si="1253"/>
        <v>0.205517273</v>
      </c>
      <c r="GA258" s="193">
        <f t="shared" si="1253"/>
        <v>0.2199395378</v>
      </c>
      <c r="GB258" s="193">
        <f t="shared" si="1253"/>
        <v>0.2340249084</v>
      </c>
      <c r="GC258" s="193">
        <f t="shared" si="1253"/>
        <v>0.1834299567</v>
      </c>
      <c r="GD258" s="193">
        <f t="shared" si="1253"/>
        <v>0.1232537127</v>
      </c>
      <c r="GE258" s="193">
        <f t="shared" si="1253"/>
        <v>0.07123297441</v>
      </c>
      <c r="GF258" s="193">
        <f t="shared" si="1253"/>
        <v>0.02648898226</v>
      </c>
      <c r="GG258" s="193">
        <f t="shared" si="1253"/>
        <v>0.004876139649</v>
      </c>
      <c r="GH258" s="193">
        <f t="shared" si="1253"/>
        <v>0.00004902101436</v>
      </c>
      <c r="GI258" s="193">
        <f t="shared" si="1253"/>
        <v>0</v>
      </c>
      <c r="GJ258" s="193">
        <f t="shared" si="1253"/>
        <v>0</v>
      </c>
      <c r="GK258" s="193">
        <f t="shared" si="1253"/>
        <v>0</v>
      </c>
      <c r="GL258" s="193">
        <f t="shared" si="1253"/>
        <v>0</v>
      </c>
      <c r="GM258" s="193">
        <f t="shared" si="1253"/>
        <v>0</v>
      </c>
      <c r="GN258" s="193">
        <f t="shared" si="1253"/>
        <v>0</v>
      </c>
      <c r="GO258" s="193">
        <f t="shared" si="1253"/>
        <v>0</v>
      </c>
      <c r="GP258" s="193">
        <f t="shared" si="1253"/>
        <v>0</v>
      </c>
      <c r="GQ258" s="193">
        <f t="shared" si="1253"/>
        <v>0</v>
      </c>
      <c r="GR258" s="193">
        <f t="shared" si="21"/>
        <v>5.22441269</v>
      </c>
      <c r="GS258" s="193">
        <f t="shared" ref="GS258:IN258" si="1254">E258-EV258</f>
        <v>0.1434214108</v>
      </c>
      <c r="GT258" s="193">
        <f t="shared" si="1254"/>
        <v>0.1314028568</v>
      </c>
      <c r="GU258" s="193">
        <f t="shared" si="1254"/>
        <v>0.116980592</v>
      </c>
      <c r="GV258" s="193">
        <f t="shared" si="1254"/>
        <v>0.1121731704</v>
      </c>
      <c r="GW258" s="193">
        <f t="shared" si="1254"/>
        <v>0.1073657489</v>
      </c>
      <c r="GX258" s="193">
        <f t="shared" si="1254"/>
        <v>0.1049620381</v>
      </c>
      <c r="GY258" s="193">
        <f t="shared" si="1254"/>
        <v>0.1037601827</v>
      </c>
      <c r="GZ258" s="193">
        <f t="shared" si="1254"/>
        <v>0.1025583273</v>
      </c>
      <c r="HA258" s="193">
        <f t="shared" si="1254"/>
        <v>0.1021577088</v>
      </c>
      <c r="HB258" s="193">
        <f t="shared" si="1254"/>
        <v>0.1040773529</v>
      </c>
      <c r="HC258" s="193">
        <f t="shared" si="1254"/>
        <v>0.1095166925</v>
      </c>
      <c r="HD258" s="193">
        <f t="shared" si="1254"/>
        <v>0.09808996727</v>
      </c>
      <c r="HE258" s="193">
        <f t="shared" si="1254"/>
        <v>0.1022828565</v>
      </c>
      <c r="HF258" s="193">
        <f t="shared" si="1254"/>
        <v>0.08361461568</v>
      </c>
      <c r="HG258" s="193">
        <f t="shared" si="1254"/>
        <v>0.04729169679</v>
      </c>
      <c r="HH258" s="193">
        <f t="shared" si="1254"/>
        <v>0.02111042562</v>
      </c>
      <c r="HI258" s="193">
        <f t="shared" si="1254"/>
        <v>0</v>
      </c>
      <c r="HJ258" s="193">
        <f t="shared" si="1254"/>
        <v>0</v>
      </c>
      <c r="HK258" s="193">
        <f t="shared" si="1254"/>
        <v>0</v>
      </c>
      <c r="HL258" s="193">
        <f t="shared" si="1254"/>
        <v>0</v>
      </c>
      <c r="HM258" s="193">
        <f t="shared" si="1254"/>
        <v>0</v>
      </c>
      <c r="HN258" s="193">
        <f t="shared" si="1254"/>
        <v>0</v>
      </c>
      <c r="HO258" s="193">
        <f t="shared" si="1254"/>
        <v>0</v>
      </c>
      <c r="HP258" s="193">
        <f t="shared" si="1254"/>
        <v>0</v>
      </c>
      <c r="HQ258" s="193">
        <f t="shared" si="1254"/>
        <v>0</v>
      </c>
      <c r="HR258" s="193">
        <f t="shared" si="1254"/>
        <v>0</v>
      </c>
      <c r="HS258" s="193">
        <f t="shared" si="1254"/>
        <v>0</v>
      </c>
      <c r="HT258" s="193">
        <f t="shared" si="1254"/>
        <v>0</v>
      </c>
      <c r="HU258" s="193">
        <f t="shared" si="1254"/>
        <v>0</v>
      </c>
      <c r="HV258" s="193">
        <f t="shared" si="1254"/>
        <v>0</v>
      </c>
      <c r="HW258" s="193">
        <f t="shared" si="1254"/>
        <v>0</v>
      </c>
      <c r="HX258" s="193">
        <f t="shared" si="1254"/>
        <v>0</v>
      </c>
      <c r="HY258" s="193">
        <f t="shared" si="1254"/>
        <v>0.0007375125675</v>
      </c>
      <c r="HZ258" s="193">
        <f t="shared" si="1254"/>
        <v>0.07096276916</v>
      </c>
      <c r="IA258" s="193">
        <f t="shared" si="1254"/>
        <v>0.1579804504</v>
      </c>
      <c r="IB258" s="193">
        <f t="shared" si="1254"/>
        <v>0.2128055179</v>
      </c>
      <c r="IC258" s="193">
        <f t="shared" si="1254"/>
        <v>0.2631581686</v>
      </c>
      <c r="ID258" s="193">
        <f t="shared" si="1254"/>
        <v>0.292382762</v>
      </c>
      <c r="IE258" s="193">
        <f t="shared" si="1254"/>
        <v>0.3020173023</v>
      </c>
      <c r="IF258" s="193">
        <f t="shared" si="1254"/>
        <v>0.3064731264</v>
      </c>
      <c r="IG258" s="193">
        <f t="shared" si="1254"/>
        <v>0.3076749818</v>
      </c>
      <c r="IH258" s="193">
        <f t="shared" si="1254"/>
        <v>0.3000632309</v>
      </c>
      <c r="II258" s="193">
        <f t="shared" si="1254"/>
        <v>0.294053954</v>
      </c>
      <c r="IJ258" s="193">
        <f t="shared" si="1254"/>
        <v>0.2728211753</v>
      </c>
      <c r="IK258" s="193">
        <f t="shared" si="1254"/>
        <v>0.2571970551</v>
      </c>
      <c r="IL258" s="193">
        <f t="shared" si="1254"/>
        <v>0.2323587102</v>
      </c>
      <c r="IM258" s="193">
        <f t="shared" si="1254"/>
        <v>0.1979055221</v>
      </c>
      <c r="IN258" s="193">
        <f t="shared" si="1254"/>
        <v>0.1650548079</v>
      </c>
      <c r="IO258" s="193">
        <f t="shared" si="23"/>
        <v>3.527895608</v>
      </c>
      <c r="IP258" s="193">
        <f t="shared" si="29"/>
        <v>0</v>
      </c>
      <c r="IQ258" s="193">
        <f t="shared" ref="IQ258:KK258" si="1255">MAX((MIN(CZ258+IP258,$IO$7))-GT258,0)</f>
        <v>0</v>
      </c>
      <c r="IR258" s="193">
        <f t="shared" si="1255"/>
        <v>0</v>
      </c>
      <c r="IS258" s="193">
        <f t="shared" si="1255"/>
        <v>0</v>
      </c>
      <c r="IT258" s="193">
        <f t="shared" si="1255"/>
        <v>0</v>
      </c>
      <c r="IU258" s="193">
        <f t="shared" si="1255"/>
        <v>0</v>
      </c>
      <c r="IV258" s="193">
        <f t="shared" si="1255"/>
        <v>0</v>
      </c>
      <c r="IW258" s="193">
        <f t="shared" si="1255"/>
        <v>0</v>
      </c>
      <c r="IX258" s="193">
        <f t="shared" si="1255"/>
        <v>0</v>
      </c>
      <c r="IY258" s="193">
        <f t="shared" si="1255"/>
        <v>0</v>
      </c>
      <c r="IZ258" s="193">
        <f t="shared" si="1255"/>
        <v>0</v>
      </c>
      <c r="JA258" s="193">
        <f t="shared" si="1255"/>
        <v>0</v>
      </c>
      <c r="JB258" s="193">
        <f t="shared" si="1255"/>
        <v>0</v>
      </c>
      <c r="JC258" s="193">
        <f t="shared" si="1255"/>
        <v>0</v>
      </c>
      <c r="JD258" s="193">
        <f t="shared" si="1255"/>
        <v>0</v>
      </c>
      <c r="JE258" s="193">
        <f t="shared" si="1255"/>
        <v>0</v>
      </c>
      <c r="JF258" s="193">
        <f t="shared" si="1255"/>
        <v>0.004870606564</v>
      </c>
      <c r="JG258" s="193">
        <f t="shared" si="1255"/>
        <v>0.06058130554</v>
      </c>
      <c r="JH258" s="193">
        <f t="shared" si="1255"/>
        <v>0.2130792917</v>
      </c>
      <c r="JI258" s="193">
        <f t="shared" si="1255"/>
        <v>0.4690958363</v>
      </c>
      <c r="JJ258" s="193">
        <f t="shared" si="1255"/>
        <v>0.7688217074</v>
      </c>
      <c r="JK258" s="193">
        <f t="shared" si="1255"/>
        <v>1.081877996</v>
      </c>
      <c r="JL258" s="193">
        <f t="shared" si="1255"/>
        <v>1.382208349</v>
      </c>
      <c r="JM258" s="193">
        <f t="shared" si="1255"/>
        <v>1.631756658</v>
      </c>
      <c r="JN258" s="193">
        <f t="shared" si="1255"/>
        <v>1.902731898</v>
      </c>
      <c r="JO258" s="193">
        <f t="shared" si="1255"/>
        <v>2.179216141</v>
      </c>
      <c r="JP258" s="193">
        <f t="shared" si="1255"/>
        <v>2.421422799</v>
      </c>
      <c r="JQ258" s="193">
        <f t="shared" si="1255"/>
        <v>2.71232953</v>
      </c>
      <c r="JR258" s="193">
        <f t="shared" si="1255"/>
        <v>3.014034996</v>
      </c>
      <c r="JS258" s="193">
        <f t="shared" si="1255"/>
        <v>3.256499096</v>
      </c>
      <c r="JT258" s="193">
        <f t="shared" si="1255"/>
        <v>3.429273885</v>
      </c>
      <c r="JU258" s="193">
        <f t="shared" si="1255"/>
        <v>3.527895608</v>
      </c>
      <c r="JV258" s="193">
        <f t="shared" si="1255"/>
        <v>3.527158095</v>
      </c>
      <c r="JW258" s="193">
        <f t="shared" si="1255"/>
        <v>3.456195326</v>
      </c>
      <c r="JX258" s="193">
        <f t="shared" si="1255"/>
        <v>3.298214876</v>
      </c>
      <c r="JY258" s="193">
        <f t="shared" si="1255"/>
        <v>3.085409358</v>
      </c>
      <c r="JZ258" s="193">
        <f t="shared" si="1255"/>
        <v>2.822251189</v>
      </c>
      <c r="KA258" s="193">
        <f t="shared" si="1255"/>
        <v>2.529868427</v>
      </c>
      <c r="KB258" s="193">
        <f t="shared" si="1255"/>
        <v>2.227851125</v>
      </c>
      <c r="KC258" s="193">
        <f t="shared" si="1255"/>
        <v>1.921377999</v>
      </c>
      <c r="KD258" s="193">
        <f t="shared" si="1255"/>
        <v>1.613703017</v>
      </c>
      <c r="KE258" s="193">
        <f t="shared" si="1255"/>
        <v>1.313639786</v>
      </c>
      <c r="KF258" s="193">
        <f t="shared" si="1255"/>
        <v>1.019585832</v>
      </c>
      <c r="KG258" s="193">
        <f t="shared" si="1255"/>
        <v>0.7467646567</v>
      </c>
      <c r="KH258" s="193">
        <f t="shared" si="1255"/>
        <v>0.4895676016</v>
      </c>
      <c r="KI258" s="193">
        <f t="shared" si="1255"/>
        <v>0.2572088914</v>
      </c>
      <c r="KJ258" s="193">
        <f t="shared" si="1255"/>
        <v>0.05930336926</v>
      </c>
      <c r="KK258" s="193">
        <f t="shared" si="1255"/>
        <v>0</v>
      </c>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row>
    <row r="259" ht="14.25" customHeight="1">
      <c r="A259" s="1">
        <v>9.0</v>
      </c>
      <c r="B259" s="1">
        <f t="shared" ref="B259:C259" si="1256">B258+1</f>
        <v>249</v>
      </c>
      <c r="C259" s="267">
        <f t="shared" si="1256"/>
        <v>43714</v>
      </c>
      <c r="D259" s="193">
        <f t="shared" si="15"/>
        <v>9.478232284</v>
      </c>
      <c r="E259" s="193">
        <f>(SUMIFS(Profile!$F$2:$F$17521,Profile!$B$2:$B$17521,$B259,Profile!$C$2:$C$17521,E$8))*$C$6</f>
        <v>0.1422195554</v>
      </c>
      <c r="F259" s="193">
        <f>(SUMIFS(Profile!$F$2:$F$17521,Profile!$B$2:$B$17521,$B259,Profile!$C$2:$C$17521,F$8))*$C$6</f>
        <v>0.1285985275</v>
      </c>
      <c r="G259" s="193">
        <f>(SUMIFS(Profile!$F$2:$F$17521,Profile!$B$2:$B$17521,$B259,Profile!$C$2:$C$17521,G$8))*$C$6</f>
        <v>0.1185830659</v>
      </c>
      <c r="H259" s="193">
        <f>(SUMIFS(Profile!$F$2:$F$17521,Profile!$B$2:$B$17521,$B259,Profile!$C$2:$C$17521,H$8))*$C$6</f>
        <v>0.1121731704</v>
      </c>
      <c r="I259" s="193">
        <f>(SUMIFS(Profile!$F$2:$F$17521,Profile!$B$2:$B$17521,$B259,Profile!$C$2:$C$17521,I$8))*$C$6</f>
        <v>0.1069651304</v>
      </c>
      <c r="J259" s="193">
        <f>(SUMIFS(Profile!$F$2:$F$17521,Profile!$B$2:$B$17521,$B259,Profile!$C$2:$C$17521,J$8))*$C$6</f>
        <v>0.1065645119</v>
      </c>
      <c r="K259" s="193">
        <f>(SUMIFS(Profile!$F$2:$F$17521,Profile!$B$2:$B$17521,$B259,Profile!$C$2:$C$17521,K$8))*$C$6</f>
        <v>0.1049620381</v>
      </c>
      <c r="L259" s="193">
        <f>(SUMIFS(Profile!$F$2:$F$17521,Profile!$B$2:$B$17521,$B259,Profile!$C$2:$C$17521,L$8))*$C$6</f>
        <v>0.1021577088</v>
      </c>
      <c r="M259" s="193">
        <f>(SUMIFS(Profile!$F$2:$F$17521,Profile!$B$2:$B$17521,$B259,Profile!$C$2:$C$17521,M$8))*$C$6</f>
        <v>0.1029589457</v>
      </c>
      <c r="N259" s="193">
        <f>(SUMIFS(Profile!$F$2:$F$17521,Profile!$B$2:$B$17521,$B259,Profile!$C$2:$C$17521,N$8))*$C$6</f>
        <v>0.105763275</v>
      </c>
      <c r="O259" s="193">
        <f>(SUMIFS(Profile!$F$2:$F$17521,Profile!$B$2:$B$17521,$B259,Profile!$C$2:$C$17521,O$8))*$C$6</f>
        <v>0.1085676043</v>
      </c>
      <c r="P259" s="193">
        <f>(SUMIFS(Profile!$F$2:$F$17521,Profile!$B$2:$B$17521,$B259,Profile!$C$2:$C$17521,P$8))*$C$6</f>
        <v>0.1157787366</v>
      </c>
      <c r="Q259" s="193">
        <f>(SUMIFS(Profile!$F$2:$F$17521,Profile!$B$2:$B$17521,$B259,Profile!$C$2:$C$17521,Q$8))*$C$6</f>
        <v>0.1338065676</v>
      </c>
      <c r="R259" s="193">
        <f>(SUMIFS(Profile!$F$2:$F$17521,Profile!$B$2:$B$17521,$B259,Profile!$C$2:$C$17521,R$8))*$C$6</f>
        <v>0.1550393463</v>
      </c>
      <c r="S259" s="193">
        <f>(SUMIFS(Profile!$F$2:$F$17521,Profile!$B$2:$B$17521,$B259,Profile!$C$2:$C$17521,S$8))*$C$6</f>
        <v>0.1866882051</v>
      </c>
      <c r="T259" s="193">
        <f>(SUMIFS(Profile!$F$2:$F$17521,Profile!$B$2:$B$17521,$B259,Profile!$C$2:$C$17521,T$8))*$C$6</f>
        <v>0.2083216023</v>
      </c>
      <c r="U259" s="193">
        <f>(SUMIFS(Profile!$F$2:$F$17521,Profile!$B$2:$B$17521,$B259,Profile!$C$2:$C$17521,U$8))*$C$6</f>
        <v>0.21673459</v>
      </c>
      <c r="V259" s="193">
        <f>(SUMIFS(Profile!$F$2:$F$17521,Profile!$B$2:$B$17521,$B259,Profile!$C$2:$C$17521,V$8))*$C$6</f>
        <v>0.2207407747</v>
      </c>
      <c r="W259" s="193">
        <f>(SUMIFS(Profile!$F$2:$F$17521,Profile!$B$2:$B$17521,$B259,Profile!$C$2:$C$17521,W$8))*$C$6</f>
        <v>0.2131290239</v>
      </c>
      <c r="X259" s="193">
        <f>(SUMIFS(Profile!$F$2:$F$17521,Profile!$B$2:$B$17521,$B259,Profile!$C$2:$C$17521,X$8))*$C$6</f>
        <v>0.2019117068</v>
      </c>
      <c r="Y259" s="193">
        <f>(SUMIFS(Profile!$F$2:$F$17521,Profile!$B$2:$B$17521,$B259,Profile!$C$2:$C$17521,Y$8))*$C$6</f>
        <v>0.2047160361</v>
      </c>
      <c r="Z259" s="193">
        <f>(SUMIFS(Profile!$F$2:$F$17521,Profile!$B$2:$B$17521,$B259,Profile!$C$2:$C$17521,Z$8))*$C$6</f>
        <v>0.1955018114</v>
      </c>
      <c r="AA259" s="193">
        <f>(SUMIFS(Profile!$F$2:$F$17521,Profile!$B$2:$B$17521,$B259,Profile!$C$2:$C$17521,AA$8))*$C$6</f>
        <v>0.1918962452</v>
      </c>
      <c r="AB259" s="193">
        <f>(SUMIFS(Profile!$F$2:$F$17521,Profile!$B$2:$B$17521,$B259,Profile!$C$2:$C$17521,AB$8))*$C$6</f>
        <v>0.1979055221</v>
      </c>
      <c r="AC259" s="193">
        <f>(SUMIFS(Profile!$F$2:$F$17521,Profile!$B$2:$B$17521,$B259,Profile!$C$2:$C$17521,AC$8))*$C$6</f>
        <v>0.2015110883</v>
      </c>
      <c r="AD259" s="193">
        <f>(SUMIFS(Profile!$F$2:$F$17521,Profile!$B$2:$B$17521,$B259,Profile!$C$2:$C$17521,AD$8))*$C$6</f>
        <v>0.2023123253</v>
      </c>
      <c r="AE259" s="193">
        <f>(SUMIFS(Profile!$F$2:$F$17521,Profile!$B$2:$B$17521,$B259,Profile!$C$2:$C$17521,AE$8))*$C$6</f>
        <v>0.1971042852</v>
      </c>
      <c r="AF259" s="193">
        <f>(SUMIFS(Profile!$F$2:$F$17521,Profile!$B$2:$B$17521,$B259,Profile!$C$2:$C$17521,AF$8))*$C$6</f>
        <v>0.1890919159</v>
      </c>
      <c r="AG259" s="193">
        <f>(SUMIFS(Profile!$F$2:$F$17521,Profile!$B$2:$B$17521,$B259,Profile!$C$2:$C$17521,AG$8))*$C$6</f>
        <v>0.187489442</v>
      </c>
      <c r="AH259" s="193">
        <f>(SUMIFS(Profile!$F$2:$F$17521,Profile!$B$2:$B$17521,$B259,Profile!$C$2:$C$17521,AH$8))*$C$6</f>
        <v>0.1878900605</v>
      </c>
      <c r="AI259" s="193">
        <f>(SUMIFS(Profile!$F$2:$F$17521,Profile!$B$2:$B$17521,$B259,Profile!$C$2:$C$17521,AI$8))*$C$6</f>
        <v>0.193498719</v>
      </c>
      <c r="AJ259" s="193">
        <f>(SUMIFS(Profile!$F$2:$F$17521,Profile!$B$2:$B$17521,$B259,Profile!$C$2:$C$17521,AJ$8))*$C$6</f>
        <v>0.2039147991</v>
      </c>
      <c r="AK259" s="193">
        <f>(SUMIFS(Profile!$F$2:$F$17521,Profile!$B$2:$B$17521,$B259,Profile!$C$2:$C$17521,AK$8))*$C$6</f>
        <v>0.2223432486</v>
      </c>
      <c r="AL259" s="193">
        <f>(SUMIFS(Profile!$F$2:$F$17521,Profile!$B$2:$B$17521,$B259,Profile!$C$2:$C$17521,AL$8))*$C$6</f>
        <v>0.2439766457</v>
      </c>
      <c r="AM259" s="193">
        <f>(SUMIFS(Profile!$F$2:$F$17521,Profile!$B$2:$B$17521,$B259,Profile!$C$2:$C$17521,AM$8))*$C$6</f>
        <v>0.270016846</v>
      </c>
      <c r="AN259" s="193">
        <f>(SUMIFS(Profile!$F$2:$F$17521,Profile!$B$2:$B$17521,$B259,Profile!$C$2:$C$17521,AN$8))*$C$6</f>
        <v>0.2852403477</v>
      </c>
      <c r="AO259" s="193">
        <f>(SUMIFS(Profile!$F$2:$F$17521,Profile!$B$2:$B$17521,$B259,Profile!$C$2:$C$17521,AO$8))*$C$6</f>
        <v>0.2912496247</v>
      </c>
      <c r="AP259" s="193">
        <f>(SUMIFS(Profile!$F$2:$F$17521,Profile!$B$2:$B$17521,$B259,Profile!$C$2:$C$17521,AP$8))*$C$6</f>
        <v>0.2936533355</v>
      </c>
      <c r="AQ259" s="193">
        <f>(SUMIFS(Profile!$F$2:$F$17521,Profile!$B$2:$B$17521,$B259,Profile!$C$2:$C$17521,AQ$8))*$C$6</f>
        <v>0.2980601386</v>
      </c>
      <c r="AR259" s="193">
        <f>(SUMIFS(Profile!$F$2:$F$17521,Profile!$B$2:$B$17521,$B259,Profile!$C$2:$C$17521,AR$8))*$C$6</f>
        <v>0.3064731264</v>
      </c>
      <c r="AS259" s="193">
        <f>(SUMIFS(Profile!$F$2:$F$17521,Profile!$B$2:$B$17521,$B259,Profile!$C$2:$C$17521,AS$8))*$C$6</f>
        <v>0.3132836403</v>
      </c>
      <c r="AT259" s="193">
        <f>(SUMIFS(Profile!$F$2:$F$17521,Profile!$B$2:$B$17521,$B259,Profile!$C$2:$C$17521,AT$8))*$C$6</f>
        <v>0.299261994</v>
      </c>
      <c r="AU259" s="193">
        <f>(SUMIFS(Profile!$F$2:$F$17521,Profile!$B$2:$B$17521,$B259,Profile!$C$2:$C$17521,AU$8))*$C$6</f>
        <v>0.2896471508</v>
      </c>
      <c r="AV259" s="193">
        <f>(SUMIFS(Profile!$F$2:$F$17521,Profile!$B$2:$B$17521,$B259,Profile!$C$2:$C$17521,AV$8))*$C$6</f>
        <v>0.2704174645</v>
      </c>
      <c r="AW259" s="193">
        <f>(SUMIFS(Profile!$F$2:$F$17521,Profile!$B$2:$B$17521,$B259,Profile!$C$2:$C$17521,AW$8))*$C$6</f>
        <v>0.2555945812</v>
      </c>
      <c r="AX259" s="193">
        <f>(SUMIFS(Profile!$F$2:$F$17521,Profile!$B$2:$B$17521,$B259,Profile!$C$2:$C$17521,AX$8))*$C$6</f>
        <v>0.2303556179</v>
      </c>
      <c r="AY259" s="193">
        <f>(SUMIFS(Profile!$F$2:$F$17521,Profile!$B$2:$B$17521,$B259,Profile!$C$2:$C$17521,AY$8))*$C$6</f>
        <v>0.1975049037</v>
      </c>
      <c r="AZ259" s="193">
        <f>(SUMIFS(Profile!$F$2:$F$17521,Profile!$B$2:$B$17521,$B259,Profile!$C$2:$C$17521,AZ$8))*$C$6</f>
        <v>0.1666572818</v>
      </c>
      <c r="BA259" s="193">
        <f t="shared" si="16"/>
        <v>6.777538402</v>
      </c>
      <c r="BB259" s="193">
        <f>(SUMIFS(Profile!$E$2:$E$17521,Profile!$B$2:$B$17521,$B259,Profile!$C$2:$C$17521,BB$8))*$C$9</f>
        <v>0</v>
      </c>
      <c r="BC259" s="193">
        <f>(SUMIFS(Profile!$E$2:$E$17521,Profile!$B$2:$B$17521,$B259,Profile!$C$2:$C$17521,BC$8))*$C$9</f>
        <v>0</v>
      </c>
      <c r="BD259" s="193">
        <f>(SUMIFS(Profile!$E$2:$E$17521,Profile!$B$2:$B$17521,$B259,Profile!$C$2:$C$17521,BD$8))*$C$9</f>
        <v>0</v>
      </c>
      <c r="BE259" s="193">
        <f>(SUMIFS(Profile!$E$2:$E$17521,Profile!$B$2:$B$17521,$B259,Profile!$C$2:$C$17521,BE$8))*$C$9</f>
        <v>0</v>
      </c>
      <c r="BF259" s="193">
        <f>(SUMIFS(Profile!$E$2:$E$17521,Profile!$B$2:$B$17521,$B259,Profile!$C$2:$C$17521,BF$8))*$C$9</f>
        <v>0</v>
      </c>
      <c r="BG259" s="193">
        <f>(SUMIFS(Profile!$E$2:$E$17521,Profile!$B$2:$B$17521,$B259,Profile!$C$2:$C$17521,BG$8))*$C$9</f>
        <v>0</v>
      </c>
      <c r="BH259" s="193">
        <f>(SUMIFS(Profile!$E$2:$E$17521,Profile!$B$2:$B$17521,$B259,Profile!$C$2:$C$17521,BH$8))*$C$9</f>
        <v>0</v>
      </c>
      <c r="BI259" s="193">
        <f>(SUMIFS(Profile!$E$2:$E$17521,Profile!$B$2:$B$17521,$B259,Profile!$C$2:$C$17521,BI$8))*$C$9</f>
        <v>0</v>
      </c>
      <c r="BJ259" s="193">
        <f>(SUMIFS(Profile!$E$2:$E$17521,Profile!$B$2:$B$17521,$B259,Profile!$C$2:$C$17521,BJ$8))*$C$9</f>
        <v>0</v>
      </c>
      <c r="BK259" s="193">
        <f>(SUMIFS(Profile!$E$2:$E$17521,Profile!$B$2:$B$17521,$B259,Profile!$C$2:$C$17521,BK$8))*$C$9</f>
        <v>0</v>
      </c>
      <c r="BL259" s="193">
        <f>(SUMIFS(Profile!$E$2:$E$17521,Profile!$B$2:$B$17521,$B259,Profile!$C$2:$C$17521,BL$8))*$C$9</f>
        <v>0.0004423425748</v>
      </c>
      <c r="BM259" s="193">
        <f>(SUMIFS(Profile!$E$2:$E$17521,Profile!$B$2:$B$17521,$B259,Profile!$C$2:$C$17521,BM$8))*$C$9</f>
        <v>0.002451921811</v>
      </c>
      <c r="BN259" s="193">
        <f>(SUMIFS(Profile!$E$2:$E$17521,Profile!$B$2:$B$17521,$B259,Profile!$C$2:$C$17521,BN$8))*$C$9</f>
        <v>0.01385272316</v>
      </c>
      <c r="BO259" s="193">
        <f>(SUMIFS(Profile!$E$2:$E$17521,Profile!$B$2:$B$17521,$B259,Profile!$C$2:$C$17521,BO$8))*$C$9</f>
        <v>0.04172749016</v>
      </c>
      <c r="BP259" s="193">
        <f>(SUMIFS(Profile!$E$2:$E$17521,Profile!$B$2:$B$17521,$B259,Profile!$C$2:$C$17521,BP$8))*$C$9</f>
        <v>0.09395980491</v>
      </c>
      <c r="BQ259" s="193">
        <f>(SUMIFS(Profile!$E$2:$E$17521,Profile!$B$2:$B$17521,$B259,Profile!$C$2:$C$17521,BQ$8))*$C$9</f>
        <v>0.1360466473</v>
      </c>
      <c r="BR259" s="193">
        <f>(SUMIFS(Profile!$E$2:$E$17521,Profile!$B$2:$B$17521,$B259,Profile!$C$2:$C$17521,BR$8))*$C$9</f>
        <v>0.1637857205</v>
      </c>
      <c r="BS259" s="193">
        <f>(SUMIFS(Profile!$E$2:$E$17521,Profile!$B$2:$B$17521,$B259,Profile!$C$2:$C$17521,BS$8))*$C$9</f>
        <v>0.238266721</v>
      </c>
      <c r="BT259" s="193">
        <f>(SUMIFS(Profile!$E$2:$E$17521,Profile!$B$2:$B$17521,$B259,Profile!$C$2:$C$17521,BT$8))*$C$9</f>
        <v>0.2711253667</v>
      </c>
      <c r="BU259" s="193">
        <f>(SUMIFS(Profile!$E$2:$E$17521,Profile!$B$2:$B$17521,$B259,Profile!$C$2:$C$17521,BU$8))*$C$9</f>
        <v>0.3610088618</v>
      </c>
      <c r="BV259" s="193">
        <f>(SUMIFS(Profile!$E$2:$E$17521,Profile!$B$2:$B$17521,$B259,Profile!$C$2:$C$17521,BV$8))*$C$9</f>
        <v>0.4220831406</v>
      </c>
      <c r="BW259" s="193">
        <f>(SUMIFS(Profile!$E$2:$E$17521,Profile!$B$2:$B$17521,$B259,Profile!$C$2:$C$17521,BW$8))*$C$9</f>
        <v>0.4465171976</v>
      </c>
      <c r="BX259" s="193">
        <f>(SUMIFS(Profile!$E$2:$E$17521,Profile!$B$2:$B$17521,$B259,Profile!$C$2:$C$17521,BX$8))*$C$9</f>
        <v>0.4203192178</v>
      </c>
      <c r="BY259" s="193">
        <f>(SUMIFS(Profile!$E$2:$E$17521,Profile!$B$2:$B$17521,$B259,Profile!$C$2:$C$17521,BY$8))*$C$9</f>
        <v>0.4087177965</v>
      </c>
      <c r="BZ259" s="193">
        <f>(SUMIFS(Profile!$E$2:$E$17521,Profile!$B$2:$B$17521,$B259,Profile!$C$2:$C$17521,BZ$8))*$C$9</f>
        <v>0.4609696489</v>
      </c>
      <c r="CA259" s="193">
        <f>(SUMIFS(Profile!$E$2:$E$17521,Profile!$B$2:$B$17521,$B259,Profile!$C$2:$C$17521,CA$8))*$C$9</f>
        <v>0.4440665743</v>
      </c>
      <c r="CB259" s="193">
        <f>(SUMIFS(Profile!$E$2:$E$17521,Profile!$B$2:$B$17521,$B259,Profile!$C$2:$C$17521,CB$8))*$C$9</f>
        <v>0.4266530135</v>
      </c>
      <c r="CC259" s="193">
        <f>(SUMIFS(Profile!$E$2:$E$17521,Profile!$B$2:$B$17521,$B259,Profile!$C$2:$C$17521,CC$8))*$C$9</f>
        <v>0.4597392521</v>
      </c>
      <c r="CD259" s="193">
        <f>(SUMIFS(Profile!$E$2:$E$17521,Profile!$B$2:$B$17521,$B259,Profile!$C$2:$C$17521,CD$8))*$C$9</f>
        <v>0.441129435</v>
      </c>
      <c r="CE259" s="193">
        <f>(SUMIFS(Profile!$E$2:$E$17521,Profile!$B$2:$B$17521,$B259,Profile!$C$2:$C$17521,CE$8))*$C$9</f>
        <v>0.3632319342</v>
      </c>
      <c r="CF259" s="193">
        <f>(SUMIFS(Profile!$E$2:$E$17521,Profile!$B$2:$B$17521,$B259,Profile!$C$2:$C$17521,CF$8))*$C$9</f>
        <v>0.3079282496</v>
      </c>
      <c r="CG259" s="193">
        <f>(SUMIFS(Profile!$E$2:$E$17521,Profile!$B$2:$B$17521,$B259,Profile!$C$2:$C$17521,CG$8))*$C$9</f>
        <v>0.2687239368</v>
      </c>
      <c r="CH259" s="193">
        <f>(SUMIFS(Profile!$E$2:$E$17521,Profile!$B$2:$B$17521,$B259,Profile!$C$2:$C$17521,CH$8))*$C$9</f>
        <v>0.2165256609</v>
      </c>
      <c r="CI259" s="193">
        <f>(SUMIFS(Profile!$E$2:$E$17521,Profile!$B$2:$B$17521,$B259,Profile!$C$2:$C$17521,CI$8))*$C$9</f>
        <v>0.1679700588</v>
      </c>
      <c r="CJ259" s="193">
        <f>(SUMIFS(Profile!$E$2:$E$17521,Profile!$B$2:$B$17521,$B259,Profile!$C$2:$C$17521,CJ$8))*$C$9</f>
        <v>0.1063343963</v>
      </c>
      <c r="CK259" s="193">
        <f>(SUMIFS(Profile!$E$2:$E$17521,Profile!$B$2:$B$17521,$B259,Profile!$C$2:$C$17521,CK$8))*$C$9</f>
        <v>0.06400244768</v>
      </c>
      <c r="CL259" s="193">
        <f>(SUMIFS(Profile!$E$2:$E$17521,Profile!$B$2:$B$17521,$B259,Profile!$C$2:$C$17521,CL$8))*$C$9</f>
        <v>0.02453751906</v>
      </c>
      <c r="CM259" s="193">
        <f>(SUMIFS(Profile!$E$2:$E$17521,Profile!$B$2:$B$17521,$B259,Profile!$C$2:$C$17521,CM$8))*$C$9</f>
        <v>0.005297802773</v>
      </c>
      <c r="CN259" s="193">
        <f>(SUMIFS(Profile!$E$2:$E$17521,Profile!$B$2:$B$17521,$B259,Profile!$C$2:$C$17521,CN$8))*$C$9</f>
        <v>0.0001235200559</v>
      </c>
      <c r="CO259" s="193">
        <f>(SUMIFS(Profile!$E$2:$E$17521,Profile!$B$2:$B$17521,$B259,Profile!$C$2:$C$17521,CO$8))*$C$9</f>
        <v>0</v>
      </c>
      <c r="CP259" s="193">
        <f>(SUMIFS(Profile!$E$2:$E$17521,Profile!$B$2:$B$17521,$B259,Profile!$C$2:$C$17521,CP$8))*$C$9</f>
        <v>0</v>
      </c>
      <c r="CQ259" s="193">
        <f>(SUMIFS(Profile!$E$2:$E$17521,Profile!$B$2:$B$17521,$B259,Profile!$C$2:$C$17521,CQ$8))*$C$9</f>
        <v>0</v>
      </c>
      <c r="CR259" s="193">
        <f>(SUMIFS(Profile!$E$2:$E$17521,Profile!$B$2:$B$17521,$B259,Profile!$C$2:$C$17521,CR$8))*$C$9</f>
        <v>0</v>
      </c>
      <c r="CS259" s="193">
        <f>(SUMIFS(Profile!$E$2:$E$17521,Profile!$B$2:$B$17521,$B259,Profile!$C$2:$C$17521,CS$8))*$C$9</f>
        <v>0</v>
      </c>
      <c r="CT259" s="193">
        <f>(SUMIFS(Profile!$E$2:$E$17521,Profile!$B$2:$B$17521,$B259,Profile!$C$2:$C$17521,CT$8))*$C$9</f>
        <v>0</v>
      </c>
      <c r="CU259" s="193">
        <f>(SUMIFS(Profile!$E$2:$E$17521,Profile!$B$2:$B$17521,$B259,Profile!$C$2:$C$17521,CU$8))*$C$9</f>
        <v>0</v>
      </c>
      <c r="CV259" s="193">
        <f>(SUMIFS(Profile!$E$2:$E$17521,Profile!$B$2:$B$17521,$B259,Profile!$C$2:$C$17521,CV$8))*$C$9</f>
        <v>0</v>
      </c>
      <c r="CW259" s="193">
        <f>(SUMIFS(Profile!$E$2:$E$17521,Profile!$B$2:$B$17521,$B259,Profile!$C$2:$C$17521,CW$8))*$C$9</f>
        <v>0</v>
      </c>
      <c r="CX259" s="193">
        <f t="shared" si="17"/>
        <v>2.751866591</v>
      </c>
      <c r="CY259" s="193">
        <f t="shared" ref="CY259:ET259" si="1257">MAX(BB259-E259,0)</f>
        <v>0</v>
      </c>
      <c r="CZ259" s="193">
        <f t="shared" si="1257"/>
        <v>0</v>
      </c>
      <c r="DA259" s="193">
        <f t="shared" si="1257"/>
        <v>0</v>
      </c>
      <c r="DB259" s="193">
        <f t="shared" si="1257"/>
        <v>0</v>
      </c>
      <c r="DC259" s="193">
        <f t="shared" si="1257"/>
        <v>0</v>
      </c>
      <c r="DD259" s="193">
        <f t="shared" si="1257"/>
        <v>0</v>
      </c>
      <c r="DE259" s="193">
        <f t="shared" si="1257"/>
        <v>0</v>
      </c>
      <c r="DF259" s="193">
        <f t="shared" si="1257"/>
        <v>0</v>
      </c>
      <c r="DG259" s="193">
        <f t="shared" si="1257"/>
        <v>0</v>
      </c>
      <c r="DH259" s="193">
        <f t="shared" si="1257"/>
        <v>0</v>
      </c>
      <c r="DI259" s="193">
        <f t="shared" si="1257"/>
        <v>0</v>
      </c>
      <c r="DJ259" s="193">
        <f t="shared" si="1257"/>
        <v>0</v>
      </c>
      <c r="DK259" s="193">
        <f t="shared" si="1257"/>
        <v>0</v>
      </c>
      <c r="DL259" s="193">
        <f t="shared" si="1257"/>
        <v>0</v>
      </c>
      <c r="DM259" s="193">
        <f t="shared" si="1257"/>
        <v>0</v>
      </c>
      <c r="DN259" s="193">
        <f t="shared" si="1257"/>
        <v>0</v>
      </c>
      <c r="DO259" s="193">
        <f t="shared" si="1257"/>
        <v>0</v>
      </c>
      <c r="DP259" s="193">
        <f t="shared" si="1257"/>
        <v>0.01752594631</v>
      </c>
      <c r="DQ259" s="193">
        <f t="shared" si="1257"/>
        <v>0.05799634281</v>
      </c>
      <c r="DR259" s="193">
        <f t="shared" si="1257"/>
        <v>0.159097155</v>
      </c>
      <c r="DS259" s="193">
        <f t="shared" si="1257"/>
        <v>0.2173671046</v>
      </c>
      <c r="DT259" s="193">
        <f t="shared" si="1257"/>
        <v>0.2510153863</v>
      </c>
      <c r="DU259" s="193">
        <f t="shared" si="1257"/>
        <v>0.2284229727</v>
      </c>
      <c r="DV259" s="193">
        <f t="shared" si="1257"/>
        <v>0.2108122744</v>
      </c>
      <c r="DW259" s="193">
        <f t="shared" si="1257"/>
        <v>0.2594585605</v>
      </c>
      <c r="DX259" s="193">
        <f t="shared" si="1257"/>
        <v>0.241754249</v>
      </c>
      <c r="DY259" s="193">
        <f t="shared" si="1257"/>
        <v>0.2295487283</v>
      </c>
      <c r="DZ259" s="193">
        <f t="shared" si="1257"/>
        <v>0.2706473362</v>
      </c>
      <c r="EA259" s="193">
        <f t="shared" si="1257"/>
        <v>0.253639993</v>
      </c>
      <c r="EB259" s="193">
        <f t="shared" si="1257"/>
        <v>0.1753418737</v>
      </c>
      <c r="EC259" s="193">
        <f t="shared" si="1257"/>
        <v>0.1144295305</v>
      </c>
      <c r="ED259" s="193">
        <f t="shared" si="1257"/>
        <v>0.06480913766</v>
      </c>
      <c r="EE259" s="193">
        <f t="shared" si="1257"/>
        <v>0</v>
      </c>
      <c r="EF259" s="193">
        <f t="shared" si="1257"/>
        <v>0</v>
      </c>
      <c r="EG259" s="193">
        <f t="shared" si="1257"/>
        <v>0</v>
      </c>
      <c r="EH259" s="193">
        <f t="shared" si="1257"/>
        <v>0</v>
      </c>
      <c r="EI259" s="193">
        <f t="shared" si="1257"/>
        <v>0</v>
      </c>
      <c r="EJ259" s="193">
        <f t="shared" si="1257"/>
        <v>0</v>
      </c>
      <c r="EK259" s="193">
        <f t="shared" si="1257"/>
        <v>0</v>
      </c>
      <c r="EL259" s="193">
        <f t="shared" si="1257"/>
        <v>0</v>
      </c>
      <c r="EM259" s="193">
        <f t="shared" si="1257"/>
        <v>0</v>
      </c>
      <c r="EN259" s="193">
        <f t="shared" si="1257"/>
        <v>0</v>
      </c>
      <c r="EO259" s="193">
        <f t="shared" si="1257"/>
        <v>0</v>
      </c>
      <c r="EP259" s="193">
        <f t="shared" si="1257"/>
        <v>0</v>
      </c>
      <c r="EQ259" s="193">
        <f t="shared" si="1257"/>
        <v>0</v>
      </c>
      <c r="ER259" s="193">
        <f t="shared" si="1257"/>
        <v>0</v>
      </c>
      <c r="ES259" s="193">
        <f t="shared" si="1257"/>
        <v>0</v>
      </c>
      <c r="ET259" s="193">
        <f t="shared" si="1257"/>
        <v>0</v>
      </c>
      <c r="EU259" s="193">
        <f t="shared" si="19"/>
        <v>4.025671811</v>
      </c>
      <c r="EV259" s="193">
        <f t="shared" ref="EV259:GQ259" si="1258">BB259-CY259</f>
        <v>0</v>
      </c>
      <c r="EW259" s="193">
        <f t="shared" si="1258"/>
        <v>0</v>
      </c>
      <c r="EX259" s="193">
        <f t="shared" si="1258"/>
        <v>0</v>
      </c>
      <c r="EY259" s="193">
        <f t="shared" si="1258"/>
        <v>0</v>
      </c>
      <c r="EZ259" s="193">
        <f t="shared" si="1258"/>
        <v>0</v>
      </c>
      <c r="FA259" s="193">
        <f t="shared" si="1258"/>
        <v>0</v>
      </c>
      <c r="FB259" s="193">
        <f t="shared" si="1258"/>
        <v>0</v>
      </c>
      <c r="FC259" s="193">
        <f t="shared" si="1258"/>
        <v>0</v>
      </c>
      <c r="FD259" s="193">
        <f t="shared" si="1258"/>
        <v>0</v>
      </c>
      <c r="FE259" s="193">
        <f t="shared" si="1258"/>
        <v>0</v>
      </c>
      <c r="FF259" s="193">
        <f t="shared" si="1258"/>
        <v>0.0004423425748</v>
      </c>
      <c r="FG259" s="193">
        <f t="shared" si="1258"/>
        <v>0.002451921811</v>
      </c>
      <c r="FH259" s="193">
        <f t="shared" si="1258"/>
        <v>0.01385272316</v>
      </c>
      <c r="FI259" s="193">
        <f t="shared" si="1258"/>
        <v>0.04172749016</v>
      </c>
      <c r="FJ259" s="193">
        <f t="shared" si="1258"/>
        <v>0.09395980491</v>
      </c>
      <c r="FK259" s="193">
        <f t="shared" si="1258"/>
        <v>0.1360466473</v>
      </c>
      <c r="FL259" s="193">
        <f t="shared" si="1258"/>
        <v>0.1637857205</v>
      </c>
      <c r="FM259" s="193">
        <f t="shared" si="1258"/>
        <v>0.2207407747</v>
      </c>
      <c r="FN259" s="193">
        <f t="shared" si="1258"/>
        <v>0.2131290239</v>
      </c>
      <c r="FO259" s="193">
        <f t="shared" si="1258"/>
        <v>0.2019117068</v>
      </c>
      <c r="FP259" s="193">
        <f t="shared" si="1258"/>
        <v>0.2047160361</v>
      </c>
      <c r="FQ259" s="193">
        <f t="shared" si="1258"/>
        <v>0.1955018114</v>
      </c>
      <c r="FR259" s="193">
        <f t="shared" si="1258"/>
        <v>0.1918962452</v>
      </c>
      <c r="FS259" s="193">
        <f t="shared" si="1258"/>
        <v>0.1979055221</v>
      </c>
      <c r="FT259" s="193">
        <f t="shared" si="1258"/>
        <v>0.2015110883</v>
      </c>
      <c r="FU259" s="193">
        <f t="shared" si="1258"/>
        <v>0.2023123253</v>
      </c>
      <c r="FV259" s="193">
        <f t="shared" si="1258"/>
        <v>0.1971042852</v>
      </c>
      <c r="FW259" s="193">
        <f t="shared" si="1258"/>
        <v>0.1890919159</v>
      </c>
      <c r="FX259" s="193">
        <f t="shared" si="1258"/>
        <v>0.187489442</v>
      </c>
      <c r="FY259" s="193">
        <f t="shared" si="1258"/>
        <v>0.1878900605</v>
      </c>
      <c r="FZ259" s="193">
        <f t="shared" si="1258"/>
        <v>0.193498719</v>
      </c>
      <c r="GA259" s="193">
        <f t="shared" si="1258"/>
        <v>0.2039147991</v>
      </c>
      <c r="GB259" s="193">
        <f t="shared" si="1258"/>
        <v>0.2165256609</v>
      </c>
      <c r="GC259" s="193">
        <f t="shared" si="1258"/>
        <v>0.1679700588</v>
      </c>
      <c r="GD259" s="193">
        <f t="shared" si="1258"/>
        <v>0.1063343963</v>
      </c>
      <c r="GE259" s="193">
        <f t="shared" si="1258"/>
        <v>0.06400244768</v>
      </c>
      <c r="GF259" s="193">
        <f t="shared" si="1258"/>
        <v>0.02453751906</v>
      </c>
      <c r="GG259" s="193">
        <f t="shared" si="1258"/>
        <v>0.005297802773</v>
      </c>
      <c r="GH259" s="193">
        <f t="shared" si="1258"/>
        <v>0.0001235200559</v>
      </c>
      <c r="GI259" s="193">
        <f t="shared" si="1258"/>
        <v>0</v>
      </c>
      <c r="GJ259" s="193">
        <f t="shared" si="1258"/>
        <v>0</v>
      </c>
      <c r="GK259" s="193">
        <f t="shared" si="1258"/>
        <v>0</v>
      </c>
      <c r="GL259" s="193">
        <f t="shared" si="1258"/>
        <v>0</v>
      </c>
      <c r="GM259" s="193">
        <f t="shared" si="1258"/>
        <v>0</v>
      </c>
      <c r="GN259" s="193">
        <f t="shared" si="1258"/>
        <v>0</v>
      </c>
      <c r="GO259" s="193">
        <f t="shared" si="1258"/>
        <v>0</v>
      </c>
      <c r="GP259" s="193">
        <f t="shared" si="1258"/>
        <v>0</v>
      </c>
      <c r="GQ259" s="193">
        <f t="shared" si="1258"/>
        <v>0</v>
      </c>
      <c r="GR259" s="193">
        <f t="shared" si="21"/>
        <v>5.452560473</v>
      </c>
      <c r="GS259" s="193">
        <f t="shared" ref="GS259:IN259" si="1259">E259-EV259</f>
        <v>0.1422195554</v>
      </c>
      <c r="GT259" s="193">
        <f t="shared" si="1259"/>
        <v>0.1285985275</v>
      </c>
      <c r="GU259" s="193">
        <f t="shared" si="1259"/>
        <v>0.1185830659</v>
      </c>
      <c r="GV259" s="193">
        <f t="shared" si="1259"/>
        <v>0.1121731704</v>
      </c>
      <c r="GW259" s="193">
        <f t="shared" si="1259"/>
        <v>0.1069651304</v>
      </c>
      <c r="GX259" s="193">
        <f t="shared" si="1259"/>
        <v>0.1065645119</v>
      </c>
      <c r="GY259" s="193">
        <f t="shared" si="1259"/>
        <v>0.1049620381</v>
      </c>
      <c r="GZ259" s="193">
        <f t="shared" si="1259"/>
        <v>0.1021577088</v>
      </c>
      <c r="HA259" s="193">
        <f t="shared" si="1259"/>
        <v>0.1029589457</v>
      </c>
      <c r="HB259" s="193">
        <f t="shared" si="1259"/>
        <v>0.105763275</v>
      </c>
      <c r="HC259" s="193">
        <f t="shared" si="1259"/>
        <v>0.1081252617</v>
      </c>
      <c r="HD259" s="193">
        <f t="shared" si="1259"/>
        <v>0.1133268148</v>
      </c>
      <c r="HE259" s="193">
        <f t="shared" si="1259"/>
        <v>0.1199538444</v>
      </c>
      <c r="HF259" s="193">
        <f t="shared" si="1259"/>
        <v>0.1133118561</v>
      </c>
      <c r="HG259" s="193">
        <f t="shared" si="1259"/>
        <v>0.09272840019</v>
      </c>
      <c r="HH259" s="193">
        <f t="shared" si="1259"/>
        <v>0.07227495493</v>
      </c>
      <c r="HI259" s="193">
        <f t="shared" si="1259"/>
        <v>0.05294886959</v>
      </c>
      <c r="HJ259" s="193">
        <f t="shared" si="1259"/>
        <v>0</v>
      </c>
      <c r="HK259" s="193">
        <f t="shared" si="1259"/>
        <v>0</v>
      </c>
      <c r="HL259" s="193">
        <f t="shared" si="1259"/>
        <v>0</v>
      </c>
      <c r="HM259" s="193">
        <f t="shared" si="1259"/>
        <v>0</v>
      </c>
      <c r="HN259" s="193">
        <f t="shared" si="1259"/>
        <v>0</v>
      </c>
      <c r="HO259" s="193">
        <f t="shared" si="1259"/>
        <v>0</v>
      </c>
      <c r="HP259" s="193">
        <f t="shared" si="1259"/>
        <v>0</v>
      </c>
      <c r="HQ259" s="193">
        <f t="shared" si="1259"/>
        <v>0</v>
      </c>
      <c r="HR259" s="193">
        <f t="shared" si="1259"/>
        <v>0</v>
      </c>
      <c r="HS259" s="193">
        <f t="shared" si="1259"/>
        <v>0</v>
      </c>
      <c r="HT259" s="193">
        <f t="shared" si="1259"/>
        <v>0</v>
      </c>
      <c r="HU259" s="193">
        <f t="shared" si="1259"/>
        <v>0</v>
      </c>
      <c r="HV259" s="193">
        <f t="shared" si="1259"/>
        <v>0</v>
      </c>
      <c r="HW259" s="193">
        <f t="shared" si="1259"/>
        <v>0</v>
      </c>
      <c r="HX259" s="193">
        <f t="shared" si="1259"/>
        <v>0</v>
      </c>
      <c r="HY259" s="193">
        <f t="shared" si="1259"/>
        <v>0.005817587711</v>
      </c>
      <c r="HZ259" s="193">
        <f t="shared" si="1259"/>
        <v>0.07600658696</v>
      </c>
      <c r="IA259" s="193">
        <f t="shared" si="1259"/>
        <v>0.1636824497</v>
      </c>
      <c r="IB259" s="193">
        <f t="shared" si="1259"/>
        <v>0.2212379</v>
      </c>
      <c r="IC259" s="193">
        <f t="shared" si="1259"/>
        <v>0.2667121056</v>
      </c>
      <c r="ID259" s="193">
        <f t="shared" si="1259"/>
        <v>0.2883555327</v>
      </c>
      <c r="IE259" s="193">
        <f t="shared" si="1259"/>
        <v>0.2979366186</v>
      </c>
      <c r="IF259" s="193">
        <f t="shared" si="1259"/>
        <v>0.3064731264</v>
      </c>
      <c r="IG259" s="193">
        <f t="shared" si="1259"/>
        <v>0.3132836403</v>
      </c>
      <c r="IH259" s="193">
        <f t="shared" si="1259"/>
        <v>0.299261994</v>
      </c>
      <c r="II259" s="193">
        <f t="shared" si="1259"/>
        <v>0.2896471508</v>
      </c>
      <c r="IJ259" s="193">
        <f t="shared" si="1259"/>
        <v>0.2704174645</v>
      </c>
      <c r="IK259" s="193">
        <f t="shared" si="1259"/>
        <v>0.2555945812</v>
      </c>
      <c r="IL259" s="193">
        <f t="shared" si="1259"/>
        <v>0.2303556179</v>
      </c>
      <c r="IM259" s="193">
        <f t="shared" si="1259"/>
        <v>0.1975049037</v>
      </c>
      <c r="IN259" s="193">
        <f t="shared" si="1259"/>
        <v>0.1666572818</v>
      </c>
      <c r="IO259" s="193">
        <f t="shared" si="23"/>
        <v>2.751866591</v>
      </c>
      <c r="IP259" s="193">
        <f t="shared" si="29"/>
        <v>0</v>
      </c>
      <c r="IQ259" s="193">
        <f t="shared" ref="IQ259:KK259" si="1260">MAX((MIN(CZ259+IP259,$IO$7))-GT259,0)</f>
        <v>0</v>
      </c>
      <c r="IR259" s="193">
        <f t="shared" si="1260"/>
        <v>0</v>
      </c>
      <c r="IS259" s="193">
        <f t="shared" si="1260"/>
        <v>0</v>
      </c>
      <c r="IT259" s="193">
        <f t="shared" si="1260"/>
        <v>0</v>
      </c>
      <c r="IU259" s="193">
        <f t="shared" si="1260"/>
        <v>0</v>
      </c>
      <c r="IV259" s="193">
        <f t="shared" si="1260"/>
        <v>0</v>
      </c>
      <c r="IW259" s="193">
        <f t="shared" si="1260"/>
        <v>0</v>
      </c>
      <c r="IX259" s="193">
        <f t="shared" si="1260"/>
        <v>0</v>
      </c>
      <c r="IY259" s="193">
        <f t="shared" si="1260"/>
        <v>0</v>
      </c>
      <c r="IZ259" s="193">
        <f t="shared" si="1260"/>
        <v>0</v>
      </c>
      <c r="JA259" s="193">
        <f t="shared" si="1260"/>
        <v>0</v>
      </c>
      <c r="JB259" s="193">
        <f t="shared" si="1260"/>
        <v>0</v>
      </c>
      <c r="JC259" s="193">
        <f t="shared" si="1260"/>
        <v>0</v>
      </c>
      <c r="JD259" s="193">
        <f t="shared" si="1260"/>
        <v>0</v>
      </c>
      <c r="JE259" s="193">
        <f t="shared" si="1260"/>
        <v>0</v>
      </c>
      <c r="JF259" s="193">
        <f t="shared" si="1260"/>
        <v>0</v>
      </c>
      <c r="JG259" s="193">
        <f t="shared" si="1260"/>
        <v>0.01752594631</v>
      </c>
      <c r="JH259" s="193">
        <f t="shared" si="1260"/>
        <v>0.07552228912</v>
      </c>
      <c r="JI259" s="193">
        <f t="shared" si="1260"/>
        <v>0.2346194442</v>
      </c>
      <c r="JJ259" s="193">
        <f t="shared" si="1260"/>
        <v>0.4519865487</v>
      </c>
      <c r="JK259" s="193">
        <f t="shared" si="1260"/>
        <v>0.703001935</v>
      </c>
      <c r="JL259" s="193">
        <f t="shared" si="1260"/>
        <v>0.9314249077</v>
      </c>
      <c r="JM259" s="193">
        <f t="shared" si="1260"/>
        <v>1.142237182</v>
      </c>
      <c r="JN259" s="193">
        <f t="shared" si="1260"/>
        <v>1.401695743</v>
      </c>
      <c r="JO259" s="193">
        <f t="shared" si="1260"/>
        <v>1.643449992</v>
      </c>
      <c r="JP259" s="193">
        <f t="shared" si="1260"/>
        <v>1.87299872</v>
      </c>
      <c r="JQ259" s="193">
        <f t="shared" si="1260"/>
        <v>2.143646056</v>
      </c>
      <c r="JR259" s="193">
        <f t="shared" si="1260"/>
        <v>2.397286049</v>
      </c>
      <c r="JS259" s="193">
        <f t="shared" si="1260"/>
        <v>2.572627923</v>
      </c>
      <c r="JT259" s="193">
        <f t="shared" si="1260"/>
        <v>2.687057453</v>
      </c>
      <c r="JU259" s="193">
        <f t="shared" si="1260"/>
        <v>2.751866591</v>
      </c>
      <c r="JV259" s="193">
        <f t="shared" si="1260"/>
        <v>2.746049003</v>
      </c>
      <c r="JW259" s="193">
        <f t="shared" si="1260"/>
        <v>2.670042416</v>
      </c>
      <c r="JX259" s="193">
        <f t="shared" si="1260"/>
        <v>2.506359966</v>
      </c>
      <c r="JY259" s="193">
        <f t="shared" si="1260"/>
        <v>2.285122066</v>
      </c>
      <c r="JZ259" s="193">
        <f t="shared" si="1260"/>
        <v>2.018409961</v>
      </c>
      <c r="KA259" s="193">
        <f t="shared" si="1260"/>
        <v>1.730054428</v>
      </c>
      <c r="KB259" s="193">
        <f t="shared" si="1260"/>
        <v>1.43211781</v>
      </c>
      <c r="KC259" s="193">
        <f t="shared" si="1260"/>
        <v>1.125644683</v>
      </c>
      <c r="KD259" s="193">
        <f t="shared" si="1260"/>
        <v>0.8123610428</v>
      </c>
      <c r="KE259" s="193">
        <f t="shared" si="1260"/>
        <v>0.5130990488</v>
      </c>
      <c r="KF259" s="193">
        <f t="shared" si="1260"/>
        <v>0.223451898</v>
      </c>
      <c r="KG259" s="193">
        <f t="shared" si="1260"/>
        <v>0</v>
      </c>
      <c r="KH259" s="193">
        <f t="shared" si="1260"/>
        <v>0</v>
      </c>
      <c r="KI259" s="193">
        <f t="shared" si="1260"/>
        <v>0</v>
      </c>
      <c r="KJ259" s="193">
        <f t="shared" si="1260"/>
        <v>0</v>
      </c>
      <c r="KK259" s="193">
        <f t="shared" si="1260"/>
        <v>0</v>
      </c>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row>
    <row r="260" ht="14.25" customHeight="1">
      <c r="A260" s="1">
        <v>9.0</v>
      </c>
      <c r="B260" s="1">
        <f t="shared" ref="B260:C260" si="1261">B259+1</f>
        <v>250</v>
      </c>
      <c r="C260" s="267">
        <f t="shared" si="1261"/>
        <v>43715</v>
      </c>
      <c r="D260" s="193">
        <f t="shared" si="15"/>
        <v>9.468216823</v>
      </c>
      <c r="E260" s="193">
        <f>(SUMIFS(Profile!$F$2:$F$17521,Profile!$B$2:$B$17521,$B260,Profile!$C$2:$C$17521,E$8))*$C$6</f>
        <v>0.1438220293</v>
      </c>
      <c r="F260" s="193">
        <f>(SUMIFS(Profile!$F$2:$F$17521,Profile!$B$2:$B$17521,$B260,Profile!$C$2:$C$17521,F$8))*$C$6</f>
        <v>0.1273966722</v>
      </c>
      <c r="G260" s="193">
        <f>(SUMIFS(Profile!$F$2:$F$17521,Profile!$B$2:$B$17521,$B260,Profile!$C$2:$C$17521,G$8))*$C$6</f>
        <v>0.1173812105</v>
      </c>
      <c r="H260" s="193">
        <f>(SUMIFS(Profile!$F$2:$F$17521,Profile!$B$2:$B$17521,$B260,Profile!$C$2:$C$17521,H$8))*$C$6</f>
        <v>0.1109713151</v>
      </c>
      <c r="I260" s="193">
        <f>(SUMIFS(Profile!$F$2:$F$17521,Profile!$B$2:$B$17521,$B260,Profile!$C$2:$C$17521,I$8))*$C$6</f>
        <v>0.1065645119</v>
      </c>
      <c r="J260" s="193">
        <f>(SUMIFS(Profile!$F$2:$F$17521,Profile!$B$2:$B$17521,$B260,Profile!$C$2:$C$17521,J$8))*$C$6</f>
        <v>0.1061638935</v>
      </c>
      <c r="K260" s="193">
        <f>(SUMIFS(Profile!$F$2:$F$17521,Profile!$B$2:$B$17521,$B260,Profile!$C$2:$C$17521,K$8))*$C$6</f>
        <v>0.1041608011</v>
      </c>
      <c r="L260" s="193">
        <f>(SUMIFS(Profile!$F$2:$F$17521,Profile!$B$2:$B$17521,$B260,Profile!$C$2:$C$17521,L$8))*$C$6</f>
        <v>0.09935337954</v>
      </c>
      <c r="M260" s="193">
        <f>(SUMIFS(Profile!$F$2:$F$17521,Profile!$B$2:$B$17521,$B260,Profile!$C$2:$C$17521,M$8))*$C$6</f>
        <v>0.1029589457</v>
      </c>
      <c r="N260" s="193">
        <f>(SUMIFS(Profile!$F$2:$F$17521,Profile!$B$2:$B$17521,$B260,Profile!$C$2:$C$17521,N$8))*$C$6</f>
        <v>0.1049620381</v>
      </c>
      <c r="O260" s="193">
        <f>(SUMIFS(Profile!$F$2:$F$17521,Profile!$B$2:$B$17521,$B260,Profile!$C$2:$C$17521,O$8))*$C$6</f>
        <v>0.1065645119</v>
      </c>
      <c r="P260" s="193">
        <f>(SUMIFS(Profile!$F$2:$F$17521,Profile!$B$2:$B$17521,$B260,Profile!$C$2:$C$17521,P$8))*$C$6</f>
        <v>0.1161793551</v>
      </c>
      <c r="Q260" s="193">
        <f>(SUMIFS(Profile!$F$2:$F$17521,Profile!$B$2:$B$17521,$B260,Profile!$C$2:$C$17521,Q$8))*$C$6</f>
        <v>0.1354090415</v>
      </c>
      <c r="R260" s="193">
        <f>(SUMIFS(Profile!$F$2:$F$17521,Profile!$B$2:$B$17521,$B260,Profile!$C$2:$C$17521,R$8))*$C$6</f>
        <v>0.1562412017</v>
      </c>
      <c r="S260" s="193">
        <f>(SUMIFS(Profile!$F$2:$F$17521,Profile!$B$2:$B$17521,$B260,Profile!$C$2:$C$17521,S$8))*$C$6</f>
        <v>0.1866882051</v>
      </c>
      <c r="T260" s="193">
        <f>(SUMIFS(Profile!$F$2:$F$17521,Profile!$B$2:$B$17521,$B260,Profile!$C$2:$C$17521,T$8))*$C$6</f>
        <v>0.2107253131</v>
      </c>
      <c r="U260" s="193">
        <f>(SUMIFS(Profile!$F$2:$F$17521,Profile!$B$2:$B$17521,$B260,Profile!$C$2:$C$17521,U$8))*$C$6</f>
        <v>0.2195389193</v>
      </c>
      <c r="V260" s="193">
        <f>(SUMIFS(Profile!$F$2:$F$17521,Profile!$B$2:$B$17521,$B260,Profile!$C$2:$C$17521,V$8))*$C$6</f>
        <v>0.2163339716</v>
      </c>
      <c r="W260" s="193">
        <f>(SUMIFS(Profile!$F$2:$F$17521,Profile!$B$2:$B$17521,$B260,Profile!$C$2:$C$17521,W$8))*$C$6</f>
        <v>0.2151321162</v>
      </c>
      <c r="X260" s="193">
        <f>(SUMIFS(Profile!$F$2:$F$17521,Profile!$B$2:$B$17521,$B260,Profile!$C$2:$C$17521,X$8))*$C$6</f>
        <v>0.2091228392</v>
      </c>
      <c r="Y260" s="193">
        <f>(SUMIFS(Profile!$F$2:$F$17521,Profile!$B$2:$B$17521,$B260,Profile!$C$2:$C$17521,Y$8))*$C$6</f>
        <v>0.2035141807</v>
      </c>
      <c r="Z260" s="193">
        <f>(SUMIFS(Profile!$F$2:$F$17521,Profile!$B$2:$B$17521,$B260,Profile!$C$2:$C$17521,Z$8))*$C$6</f>
        <v>0.1983061406</v>
      </c>
      <c r="AA260" s="193">
        <f>(SUMIFS(Profile!$F$2:$F$17521,Profile!$B$2:$B$17521,$B260,Profile!$C$2:$C$17521,AA$8))*$C$6</f>
        <v>0.1926974821</v>
      </c>
      <c r="AB260" s="193">
        <f>(SUMIFS(Profile!$F$2:$F$17521,Profile!$B$2:$B$17521,$B260,Profile!$C$2:$C$17521,AB$8))*$C$6</f>
        <v>0.1975049037</v>
      </c>
      <c r="AC260" s="193">
        <f>(SUMIFS(Profile!$F$2:$F$17521,Profile!$B$2:$B$17521,$B260,Profile!$C$2:$C$17521,AC$8))*$C$6</f>
        <v>0.2099240761</v>
      </c>
      <c r="AD260" s="193">
        <f>(SUMIFS(Profile!$F$2:$F$17521,Profile!$B$2:$B$17521,$B260,Profile!$C$2:$C$17521,AD$8))*$C$6</f>
        <v>0.2059178915</v>
      </c>
      <c r="AE260" s="193">
        <f>(SUMIFS(Profile!$F$2:$F$17521,Profile!$B$2:$B$17521,$B260,Profile!$C$2:$C$17521,AE$8))*$C$6</f>
        <v>0.199507996</v>
      </c>
      <c r="AF260" s="193">
        <f>(SUMIFS(Profile!$F$2:$F$17521,Profile!$B$2:$B$17521,$B260,Profile!$C$2:$C$17521,AF$8))*$C$6</f>
        <v>0.1902937713</v>
      </c>
      <c r="AG260" s="193">
        <f>(SUMIFS(Profile!$F$2:$F$17521,Profile!$B$2:$B$17521,$B260,Profile!$C$2:$C$17521,AG$8))*$C$6</f>
        <v>0.1854863497</v>
      </c>
      <c r="AH260" s="193">
        <f>(SUMIFS(Profile!$F$2:$F$17521,Profile!$B$2:$B$17521,$B260,Profile!$C$2:$C$17521,AH$8))*$C$6</f>
        <v>0.1842844943</v>
      </c>
      <c r="AI260" s="193">
        <f>(SUMIFS(Profile!$F$2:$F$17521,Profile!$B$2:$B$17521,$B260,Profile!$C$2:$C$17521,AI$8))*$C$6</f>
        <v>0.1914956267</v>
      </c>
      <c r="AJ260" s="193">
        <f>(SUMIFS(Profile!$F$2:$F$17521,Profile!$B$2:$B$17521,$B260,Profile!$C$2:$C$17521,AJ$8))*$C$6</f>
        <v>0.2059178915</v>
      </c>
      <c r="AK260" s="193">
        <f>(SUMIFS(Profile!$F$2:$F$17521,Profile!$B$2:$B$17521,$B260,Profile!$C$2:$C$17521,AK$8))*$C$6</f>
        <v>0.2219426301</v>
      </c>
      <c r="AL260" s="193">
        <f>(SUMIFS(Profile!$F$2:$F$17521,Profile!$B$2:$B$17521,$B260,Profile!$C$2:$C$17521,AL$8))*$C$6</f>
        <v>0.2395698426</v>
      </c>
      <c r="AM260" s="193">
        <f>(SUMIFS(Profile!$F$2:$F$17521,Profile!$B$2:$B$17521,$B260,Profile!$C$2:$C$17521,AM$8))*$C$6</f>
        <v>0.2660106613</v>
      </c>
      <c r="AN260" s="193">
        <f>(SUMIFS(Profile!$F$2:$F$17521,Profile!$B$2:$B$17521,$B260,Profile!$C$2:$C$17521,AN$8))*$C$6</f>
        <v>0.2768273599</v>
      </c>
      <c r="AO260" s="193">
        <f>(SUMIFS(Profile!$F$2:$F$17521,Profile!$B$2:$B$17521,$B260,Profile!$C$2:$C$17521,AO$8))*$C$6</f>
        <v>0.28724344</v>
      </c>
      <c r="AP260" s="193">
        <f>(SUMIFS(Profile!$F$2:$F$17521,Profile!$B$2:$B$17521,$B260,Profile!$C$2:$C$17521,AP$8))*$C$6</f>
        <v>0.2960570463</v>
      </c>
      <c r="AQ260" s="193">
        <f>(SUMIFS(Profile!$F$2:$F$17521,Profile!$B$2:$B$17521,$B260,Profile!$C$2:$C$17521,AQ$8))*$C$6</f>
        <v>0.2964576648</v>
      </c>
      <c r="AR260" s="193">
        <f>(SUMIFS(Profile!$F$2:$F$17521,Profile!$B$2:$B$17521,$B260,Profile!$C$2:$C$17521,AR$8))*$C$6</f>
        <v>0.3060725079</v>
      </c>
      <c r="AS260" s="193">
        <f>(SUMIFS(Profile!$F$2:$F$17521,Profile!$B$2:$B$17521,$B260,Profile!$C$2:$C$17521,AS$8))*$C$6</f>
        <v>0.311280548</v>
      </c>
      <c r="AT260" s="193">
        <f>(SUMIFS(Profile!$F$2:$F$17521,Profile!$B$2:$B$17521,$B260,Profile!$C$2:$C$17521,AT$8))*$C$6</f>
        <v>0.3020663233</v>
      </c>
      <c r="AU260" s="193">
        <f>(SUMIFS(Profile!$F$2:$F$17521,Profile!$B$2:$B$17521,$B260,Profile!$C$2:$C$17521,AU$8))*$C$6</f>
        <v>0.2884452954</v>
      </c>
      <c r="AV260" s="193">
        <f>(SUMIFS(Profile!$F$2:$F$17521,Profile!$B$2:$B$17521,$B260,Profile!$C$2:$C$17521,AV$8))*$C$6</f>
        <v>0.2712187014</v>
      </c>
      <c r="AW260" s="193">
        <f>(SUMIFS(Profile!$F$2:$F$17521,Profile!$B$2:$B$17521,$B260,Profile!$C$2:$C$17521,AW$8))*$C$6</f>
        <v>0.2551939628</v>
      </c>
      <c r="AX260" s="193">
        <f>(SUMIFS(Profile!$F$2:$F$17521,Profile!$B$2:$B$17521,$B260,Profile!$C$2:$C$17521,AX$8))*$C$6</f>
        <v>0.228753144</v>
      </c>
      <c r="AY260" s="193">
        <f>(SUMIFS(Profile!$F$2:$F$17521,Profile!$B$2:$B$17521,$B260,Profile!$C$2:$C$17521,AY$8))*$C$6</f>
        <v>0.1967036667</v>
      </c>
      <c r="AZ260" s="193">
        <f>(SUMIFS(Profile!$F$2:$F$17521,Profile!$B$2:$B$17521,$B260,Profile!$C$2:$C$17521,AZ$8))*$C$6</f>
        <v>0.1638529525</v>
      </c>
      <c r="BA260" s="193">
        <f t="shared" si="16"/>
        <v>7.362927763</v>
      </c>
      <c r="BB260" s="193">
        <f>(SUMIFS(Profile!$E$2:$E$17521,Profile!$B$2:$B$17521,$B260,Profile!$C$2:$C$17521,BB$8))*$C$9</f>
        <v>0</v>
      </c>
      <c r="BC260" s="193">
        <f>(SUMIFS(Profile!$E$2:$E$17521,Profile!$B$2:$B$17521,$B260,Profile!$C$2:$C$17521,BC$8))*$C$9</f>
        <v>0</v>
      </c>
      <c r="BD260" s="193">
        <f>(SUMIFS(Profile!$E$2:$E$17521,Profile!$B$2:$B$17521,$B260,Profile!$C$2:$C$17521,BD$8))*$C$9</f>
        <v>0</v>
      </c>
      <c r="BE260" s="193">
        <f>(SUMIFS(Profile!$E$2:$E$17521,Profile!$B$2:$B$17521,$B260,Profile!$C$2:$C$17521,BE$8))*$C$9</f>
        <v>0</v>
      </c>
      <c r="BF260" s="193">
        <f>(SUMIFS(Profile!$E$2:$E$17521,Profile!$B$2:$B$17521,$B260,Profile!$C$2:$C$17521,BF$8))*$C$9</f>
        <v>0</v>
      </c>
      <c r="BG260" s="193">
        <f>(SUMIFS(Profile!$E$2:$E$17521,Profile!$B$2:$B$17521,$B260,Profile!$C$2:$C$17521,BG$8))*$C$9</f>
        <v>0</v>
      </c>
      <c r="BH260" s="193">
        <f>(SUMIFS(Profile!$E$2:$E$17521,Profile!$B$2:$B$17521,$B260,Profile!$C$2:$C$17521,BH$8))*$C$9</f>
        <v>0</v>
      </c>
      <c r="BI260" s="193">
        <f>(SUMIFS(Profile!$E$2:$E$17521,Profile!$B$2:$B$17521,$B260,Profile!$C$2:$C$17521,BI$8))*$C$9</f>
        <v>0</v>
      </c>
      <c r="BJ260" s="193">
        <f>(SUMIFS(Profile!$E$2:$E$17521,Profile!$B$2:$B$17521,$B260,Profile!$C$2:$C$17521,BJ$8))*$C$9</f>
        <v>0</v>
      </c>
      <c r="BK260" s="193">
        <f>(SUMIFS(Profile!$E$2:$E$17521,Profile!$B$2:$B$17521,$B260,Profile!$C$2:$C$17521,BK$8))*$C$9</f>
        <v>0</v>
      </c>
      <c r="BL260" s="193">
        <f>(SUMIFS(Profile!$E$2:$E$17521,Profile!$B$2:$B$17521,$B260,Profile!$C$2:$C$17521,BL$8))*$C$9</f>
        <v>0</v>
      </c>
      <c r="BM260" s="193">
        <f>(SUMIFS(Profile!$E$2:$E$17521,Profile!$B$2:$B$17521,$B260,Profile!$C$2:$C$17521,BM$8))*$C$9</f>
        <v>0.004865768323</v>
      </c>
      <c r="BN260" s="193">
        <f>(SUMIFS(Profile!$E$2:$E$17521,Profile!$B$2:$B$17521,$B260,Profile!$C$2:$C$17521,BN$8))*$C$9</f>
        <v>0.01956284895</v>
      </c>
      <c r="BO260" s="193">
        <f>(SUMIFS(Profile!$E$2:$E$17521,Profile!$B$2:$B$17521,$B260,Profile!$C$2:$C$17521,BO$8))*$C$9</f>
        <v>0.05817046067</v>
      </c>
      <c r="BP260" s="193">
        <f>(SUMIFS(Profile!$E$2:$E$17521,Profile!$B$2:$B$17521,$B260,Profile!$C$2:$C$17521,BP$8))*$C$9</f>
        <v>0.1172253604</v>
      </c>
      <c r="BQ260" s="193">
        <f>(SUMIFS(Profile!$E$2:$E$17521,Profile!$B$2:$B$17521,$B260,Profile!$C$2:$C$17521,BQ$8))*$C$9</f>
        <v>0.2155445472</v>
      </c>
      <c r="BR260" s="193">
        <f>(SUMIFS(Profile!$E$2:$E$17521,Profile!$B$2:$B$17521,$B260,Profile!$C$2:$C$17521,BR$8))*$C$9</f>
        <v>0.2722521727</v>
      </c>
      <c r="BS260" s="193">
        <f>(SUMIFS(Profile!$E$2:$E$17521,Profile!$B$2:$B$17521,$B260,Profile!$C$2:$C$17521,BS$8))*$C$9</f>
        <v>0.3859309246</v>
      </c>
      <c r="BT260" s="193">
        <f>(SUMIFS(Profile!$E$2:$E$17521,Profile!$B$2:$B$17521,$B260,Profile!$C$2:$C$17521,BT$8))*$C$9</f>
        <v>0.4172758869</v>
      </c>
      <c r="BU260" s="193">
        <f>(SUMIFS(Profile!$E$2:$E$17521,Profile!$B$2:$B$17521,$B260,Profile!$C$2:$C$17521,BU$8))*$C$9</f>
        <v>0.4876393254</v>
      </c>
      <c r="BV260" s="193">
        <f>(SUMIFS(Profile!$E$2:$E$17521,Profile!$B$2:$B$17521,$B260,Profile!$C$2:$C$17521,BV$8))*$C$9</f>
        <v>0.4669503788</v>
      </c>
      <c r="BW260" s="193">
        <f>(SUMIFS(Profile!$E$2:$E$17521,Profile!$B$2:$B$17521,$B260,Profile!$C$2:$C$17521,BW$8))*$C$9</f>
        <v>0.5005725138</v>
      </c>
      <c r="BX260" s="193">
        <f>(SUMIFS(Profile!$E$2:$E$17521,Profile!$B$2:$B$17521,$B260,Profile!$C$2:$C$17521,BX$8))*$C$9</f>
        <v>0.4784534017</v>
      </c>
      <c r="BY260" s="193">
        <f>(SUMIFS(Profile!$E$2:$E$17521,Profile!$B$2:$B$17521,$B260,Profile!$C$2:$C$17521,BY$8))*$C$9</f>
        <v>0.4329643852</v>
      </c>
      <c r="BZ260" s="193">
        <f>(SUMIFS(Profile!$E$2:$E$17521,Profile!$B$2:$B$17521,$B260,Profile!$C$2:$C$17521,BZ$8))*$C$9</f>
        <v>0.4334354482</v>
      </c>
      <c r="CA260" s="193">
        <f>(SUMIFS(Profile!$E$2:$E$17521,Profile!$B$2:$B$17521,$B260,Profile!$C$2:$C$17521,CA$8))*$C$9</f>
        <v>0.4206268908</v>
      </c>
      <c r="CB260" s="193">
        <f>(SUMIFS(Profile!$E$2:$E$17521,Profile!$B$2:$B$17521,$B260,Profile!$C$2:$C$17521,CB$8))*$C$9</f>
        <v>0.4631278974</v>
      </c>
      <c r="CC260" s="193">
        <f>(SUMIFS(Profile!$E$2:$E$17521,Profile!$B$2:$B$17521,$B260,Profile!$C$2:$C$17521,CC$8))*$C$9</f>
        <v>0.4418052139</v>
      </c>
      <c r="CD260" s="193">
        <f>(SUMIFS(Profile!$E$2:$E$17521,Profile!$B$2:$B$17521,$B260,Profile!$C$2:$C$17521,CD$8))*$C$9</f>
        <v>0.3798099076</v>
      </c>
      <c r="CE260" s="193">
        <f>(SUMIFS(Profile!$E$2:$E$17521,Profile!$B$2:$B$17521,$B260,Profile!$C$2:$C$17521,CE$8))*$C$9</f>
        <v>0.32831384</v>
      </c>
      <c r="CF260" s="193">
        <f>(SUMIFS(Profile!$E$2:$E$17521,Profile!$B$2:$B$17521,$B260,Profile!$C$2:$C$17521,CF$8))*$C$9</f>
        <v>0.2807806231</v>
      </c>
      <c r="CG260" s="193">
        <f>(SUMIFS(Profile!$E$2:$E$17521,Profile!$B$2:$B$17521,$B260,Profile!$C$2:$C$17521,CG$8))*$C$9</f>
        <v>0.2458572816</v>
      </c>
      <c r="CH260" s="193">
        <f>(SUMIFS(Profile!$E$2:$E$17521,Profile!$B$2:$B$17521,$B260,Profile!$C$2:$C$17521,CH$8))*$C$9</f>
        <v>0.1840922596</v>
      </c>
      <c r="CI260" s="193">
        <f>(SUMIFS(Profile!$E$2:$E$17521,Profile!$B$2:$B$17521,$B260,Profile!$C$2:$C$17521,CI$8))*$C$9</f>
        <v>0.1488562262</v>
      </c>
      <c r="CJ260" s="193">
        <f>(SUMIFS(Profile!$E$2:$E$17521,Profile!$B$2:$B$17521,$B260,Profile!$C$2:$C$17521,CJ$8))*$C$9</f>
        <v>0.09774366783</v>
      </c>
      <c r="CK260" s="193">
        <f>(SUMIFS(Profile!$E$2:$E$17521,Profile!$B$2:$B$17521,$B260,Profile!$C$2:$C$17521,CK$8))*$C$9</f>
        <v>0.05866782577</v>
      </c>
      <c r="CL260" s="193">
        <f>(SUMIFS(Profile!$E$2:$E$17521,Profile!$B$2:$B$17521,$B260,Profile!$C$2:$C$17521,CL$8))*$C$9</f>
        <v>0.01968771305</v>
      </c>
      <c r="CM260" s="193">
        <f>(SUMIFS(Profile!$E$2:$E$17521,Profile!$B$2:$B$17521,$B260,Profile!$C$2:$C$17521,CM$8))*$C$9</f>
        <v>0.002709511115</v>
      </c>
      <c r="CN260" s="193">
        <f>(SUMIFS(Profile!$E$2:$E$17521,Profile!$B$2:$B$17521,$B260,Profile!$C$2:$C$17521,CN$8))*$C$9</f>
        <v>0.000005482613448</v>
      </c>
      <c r="CO260" s="193">
        <f>(SUMIFS(Profile!$E$2:$E$17521,Profile!$B$2:$B$17521,$B260,Profile!$C$2:$C$17521,CO$8))*$C$9</f>
        <v>0</v>
      </c>
      <c r="CP260" s="193">
        <f>(SUMIFS(Profile!$E$2:$E$17521,Profile!$B$2:$B$17521,$B260,Profile!$C$2:$C$17521,CP$8))*$C$9</f>
        <v>0</v>
      </c>
      <c r="CQ260" s="193">
        <f>(SUMIFS(Profile!$E$2:$E$17521,Profile!$B$2:$B$17521,$B260,Profile!$C$2:$C$17521,CQ$8))*$C$9</f>
        <v>0</v>
      </c>
      <c r="CR260" s="193">
        <f>(SUMIFS(Profile!$E$2:$E$17521,Profile!$B$2:$B$17521,$B260,Profile!$C$2:$C$17521,CR$8))*$C$9</f>
        <v>0</v>
      </c>
      <c r="CS260" s="193">
        <f>(SUMIFS(Profile!$E$2:$E$17521,Profile!$B$2:$B$17521,$B260,Profile!$C$2:$C$17521,CS$8))*$C$9</f>
        <v>0</v>
      </c>
      <c r="CT260" s="193">
        <f>(SUMIFS(Profile!$E$2:$E$17521,Profile!$B$2:$B$17521,$B260,Profile!$C$2:$C$17521,CT$8))*$C$9</f>
        <v>0</v>
      </c>
      <c r="CU260" s="193">
        <f>(SUMIFS(Profile!$E$2:$E$17521,Profile!$B$2:$B$17521,$B260,Profile!$C$2:$C$17521,CU$8))*$C$9</f>
        <v>0</v>
      </c>
      <c r="CV260" s="193">
        <f>(SUMIFS(Profile!$E$2:$E$17521,Profile!$B$2:$B$17521,$B260,Profile!$C$2:$C$17521,CV$8))*$C$9</f>
        <v>0</v>
      </c>
      <c r="CW260" s="193">
        <f>(SUMIFS(Profile!$E$2:$E$17521,Profile!$B$2:$B$17521,$B260,Profile!$C$2:$C$17521,CW$8))*$C$9</f>
        <v>0</v>
      </c>
      <c r="CX260" s="193">
        <f t="shared" si="17"/>
        <v>3.215636675</v>
      </c>
      <c r="CY260" s="193">
        <f t="shared" ref="CY260:ET260" si="1262">MAX(BB260-E260,0)</f>
        <v>0</v>
      </c>
      <c r="CZ260" s="193">
        <f t="shared" si="1262"/>
        <v>0</v>
      </c>
      <c r="DA260" s="193">
        <f t="shared" si="1262"/>
        <v>0</v>
      </c>
      <c r="DB260" s="193">
        <f t="shared" si="1262"/>
        <v>0</v>
      </c>
      <c r="DC260" s="193">
        <f t="shared" si="1262"/>
        <v>0</v>
      </c>
      <c r="DD260" s="193">
        <f t="shared" si="1262"/>
        <v>0</v>
      </c>
      <c r="DE260" s="193">
        <f t="shared" si="1262"/>
        <v>0</v>
      </c>
      <c r="DF260" s="193">
        <f t="shared" si="1262"/>
        <v>0</v>
      </c>
      <c r="DG260" s="193">
        <f t="shared" si="1262"/>
        <v>0</v>
      </c>
      <c r="DH260" s="193">
        <f t="shared" si="1262"/>
        <v>0</v>
      </c>
      <c r="DI260" s="193">
        <f t="shared" si="1262"/>
        <v>0</v>
      </c>
      <c r="DJ260" s="193">
        <f t="shared" si="1262"/>
        <v>0</v>
      </c>
      <c r="DK260" s="193">
        <f t="shared" si="1262"/>
        <v>0</v>
      </c>
      <c r="DL260" s="193">
        <f t="shared" si="1262"/>
        <v>0</v>
      </c>
      <c r="DM260" s="193">
        <f t="shared" si="1262"/>
        <v>0</v>
      </c>
      <c r="DN260" s="193">
        <f t="shared" si="1262"/>
        <v>0.004819234142</v>
      </c>
      <c r="DO260" s="193">
        <f t="shared" si="1262"/>
        <v>0.05271325343</v>
      </c>
      <c r="DP260" s="193">
        <f t="shared" si="1262"/>
        <v>0.1695969531</v>
      </c>
      <c r="DQ260" s="193">
        <f t="shared" si="1262"/>
        <v>0.2021437707</v>
      </c>
      <c r="DR260" s="193">
        <f t="shared" si="1262"/>
        <v>0.2785164862</v>
      </c>
      <c r="DS260" s="193">
        <f t="shared" si="1262"/>
        <v>0.2634361981</v>
      </c>
      <c r="DT260" s="193">
        <f t="shared" si="1262"/>
        <v>0.3022663732</v>
      </c>
      <c r="DU260" s="193">
        <f t="shared" si="1262"/>
        <v>0.2857559196</v>
      </c>
      <c r="DV260" s="193">
        <f t="shared" si="1262"/>
        <v>0.2354594816</v>
      </c>
      <c r="DW260" s="193">
        <f t="shared" si="1262"/>
        <v>0.223511372</v>
      </c>
      <c r="DX260" s="193">
        <f t="shared" si="1262"/>
        <v>0.2147089994</v>
      </c>
      <c r="DY260" s="193">
        <f t="shared" si="1262"/>
        <v>0.2636199014</v>
      </c>
      <c r="DZ260" s="193">
        <f t="shared" si="1262"/>
        <v>0.2515114426</v>
      </c>
      <c r="EA260" s="193">
        <f t="shared" si="1262"/>
        <v>0.1943235579</v>
      </c>
      <c r="EB260" s="193">
        <f t="shared" si="1262"/>
        <v>0.1440293457</v>
      </c>
      <c r="EC260" s="193">
        <f t="shared" si="1262"/>
        <v>0.08928499636</v>
      </c>
      <c r="ED260" s="193">
        <f t="shared" si="1262"/>
        <v>0.03993939016</v>
      </c>
      <c r="EE260" s="193">
        <f t="shared" si="1262"/>
        <v>0</v>
      </c>
      <c r="EF260" s="193">
        <f t="shared" si="1262"/>
        <v>0</v>
      </c>
      <c r="EG260" s="193">
        <f t="shared" si="1262"/>
        <v>0</v>
      </c>
      <c r="EH260" s="193">
        <f t="shared" si="1262"/>
        <v>0</v>
      </c>
      <c r="EI260" s="193">
        <f t="shared" si="1262"/>
        <v>0</v>
      </c>
      <c r="EJ260" s="193">
        <f t="shared" si="1262"/>
        <v>0</v>
      </c>
      <c r="EK260" s="193">
        <f t="shared" si="1262"/>
        <v>0</v>
      </c>
      <c r="EL260" s="193">
        <f t="shared" si="1262"/>
        <v>0</v>
      </c>
      <c r="EM260" s="193">
        <f t="shared" si="1262"/>
        <v>0</v>
      </c>
      <c r="EN260" s="193">
        <f t="shared" si="1262"/>
        <v>0</v>
      </c>
      <c r="EO260" s="193">
        <f t="shared" si="1262"/>
        <v>0</v>
      </c>
      <c r="EP260" s="193">
        <f t="shared" si="1262"/>
        <v>0</v>
      </c>
      <c r="EQ260" s="193">
        <f t="shared" si="1262"/>
        <v>0</v>
      </c>
      <c r="ER260" s="193">
        <f t="shared" si="1262"/>
        <v>0</v>
      </c>
      <c r="ES260" s="193">
        <f t="shared" si="1262"/>
        <v>0</v>
      </c>
      <c r="ET260" s="193">
        <f t="shared" si="1262"/>
        <v>0</v>
      </c>
      <c r="EU260" s="193">
        <f t="shared" si="19"/>
        <v>4.147291088</v>
      </c>
      <c r="EV260" s="193">
        <f t="shared" ref="EV260:GQ260" si="1263">BB260-CY260</f>
        <v>0</v>
      </c>
      <c r="EW260" s="193">
        <f t="shared" si="1263"/>
        <v>0</v>
      </c>
      <c r="EX260" s="193">
        <f t="shared" si="1263"/>
        <v>0</v>
      </c>
      <c r="EY260" s="193">
        <f t="shared" si="1263"/>
        <v>0</v>
      </c>
      <c r="EZ260" s="193">
        <f t="shared" si="1263"/>
        <v>0</v>
      </c>
      <c r="FA260" s="193">
        <f t="shared" si="1263"/>
        <v>0</v>
      </c>
      <c r="FB260" s="193">
        <f t="shared" si="1263"/>
        <v>0</v>
      </c>
      <c r="FC260" s="193">
        <f t="shared" si="1263"/>
        <v>0</v>
      </c>
      <c r="FD260" s="193">
        <f t="shared" si="1263"/>
        <v>0</v>
      </c>
      <c r="FE260" s="193">
        <f t="shared" si="1263"/>
        <v>0</v>
      </c>
      <c r="FF260" s="193">
        <f t="shared" si="1263"/>
        <v>0</v>
      </c>
      <c r="FG260" s="193">
        <f t="shared" si="1263"/>
        <v>0.004865768323</v>
      </c>
      <c r="FH260" s="193">
        <f t="shared" si="1263"/>
        <v>0.01956284895</v>
      </c>
      <c r="FI260" s="193">
        <f t="shared" si="1263"/>
        <v>0.05817046067</v>
      </c>
      <c r="FJ260" s="193">
        <f t="shared" si="1263"/>
        <v>0.1172253604</v>
      </c>
      <c r="FK260" s="193">
        <f t="shared" si="1263"/>
        <v>0.2107253131</v>
      </c>
      <c r="FL260" s="193">
        <f t="shared" si="1263"/>
        <v>0.2195389193</v>
      </c>
      <c r="FM260" s="193">
        <f t="shared" si="1263"/>
        <v>0.2163339716</v>
      </c>
      <c r="FN260" s="193">
        <f t="shared" si="1263"/>
        <v>0.2151321162</v>
      </c>
      <c r="FO260" s="193">
        <f t="shared" si="1263"/>
        <v>0.2091228392</v>
      </c>
      <c r="FP260" s="193">
        <f t="shared" si="1263"/>
        <v>0.2035141807</v>
      </c>
      <c r="FQ260" s="193">
        <f t="shared" si="1263"/>
        <v>0.1983061406</v>
      </c>
      <c r="FR260" s="193">
        <f t="shared" si="1263"/>
        <v>0.1926974821</v>
      </c>
      <c r="FS260" s="193">
        <f t="shared" si="1263"/>
        <v>0.1975049037</v>
      </c>
      <c r="FT260" s="193">
        <f t="shared" si="1263"/>
        <v>0.2099240761</v>
      </c>
      <c r="FU260" s="193">
        <f t="shared" si="1263"/>
        <v>0.2059178915</v>
      </c>
      <c r="FV260" s="193">
        <f t="shared" si="1263"/>
        <v>0.199507996</v>
      </c>
      <c r="FW260" s="193">
        <f t="shared" si="1263"/>
        <v>0.1902937713</v>
      </c>
      <c r="FX260" s="193">
        <f t="shared" si="1263"/>
        <v>0.1854863497</v>
      </c>
      <c r="FY260" s="193">
        <f t="shared" si="1263"/>
        <v>0.1842844943</v>
      </c>
      <c r="FZ260" s="193">
        <f t="shared" si="1263"/>
        <v>0.1914956267</v>
      </c>
      <c r="GA260" s="193">
        <f t="shared" si="1263"/>
        <v>0.2059178915</v>
      </c>
      <c r="GB260" s="193">
        <f t="shared" si="1263"/>
        <v>0.1840922596</v>
      </c>
      <c r="GC260" s="193">
        <f t="shared" si="1263"/>
        <v>0.1488562262</v>
      </c>
      <c r="GD260" s="193">
        <f t="shared" si="1263"/>
        <v>0.09774366783</v>
      </c>
      <c r="GE260" s="193">
        <f t="shared" si="1263"/>
        <v>0.05866782577</v>
      </c>
      <c r="GF260" s="193">
        <f t="shared" si="1263"/>
        <v>0.01968771305</v>
      </c>
      <c r="GG260" s="193">
        <f t="shared" si="1263"/>
        <v>0.002709511115</v>
      </c>
      <c r="GH260" s="193">
        <f t="shared" si="1263"/>
        <v>0.000005482613448</v>
      </c>
      <c r="GI260" s="193">
        <f t="shared" si="1263"/>
        <v>0</v>
      </c>
      <c r="GJ260" s="193">
        <f t="shared" si="1263"/>
        <v>0</v>
      </c>
      <c r="GK260" s="193">
        <f t="shared" si="1263"/>
        <v>0</v>
      </c>
      <c r="GL260" s="193">
        <f t="shared" si="1263"/>
        <v>0</v>
      </c>
      <c r="GM260" s="193">
        <f t="shared" si="1263"/>
        <v>0</v>
      </c>
      <c r="GN260" s="193">
        <f t="shared" si="1263"/>
        <v>0</v>
      </c>
      <c r="GO260" s="193">
        <f t="shared" si="1263"/>
        <v>0</v>
      </c>
      <c r="GP260" s="193">
        <f t="shared" si="1263"/>
        <v>0</v>
      </c>
      <c r="GQ260" s="193">
        <f t="shared" si="1263"/>
        <v>0</v>
      </c>
      <c r="GR260" s="193">
        <f t="shared" si="21"/>
        <v>5.320925735</v>
      </c>
      <c r="GS260" s="193">
        <f t="shared" ref="GS260:IN260" si="1264">E260-EV260</f>
        <v>0.1438220293</v>
      </c>
      <c r="GT260" s="193">
        <f t="shared" si="1264"/>
        <v>0.1273966722</v>
      </c>
      <c r="GU260" s="193">
        <f t="shared" si="1264"/>
        <v>0.1173812105</v>
      </c>
      <c r="GV260" s="193">
        <f t="shared" si="1264"/>
        <v>0.1109713151</v>
      </c>
      <c r="GW260" s="193">
        <f t="shared" si="1264"/>
        <v>0.1065645119</v>
      </c>
      <c r="GX260" s="193">
        <f t="shared" si="1264"/>
        <v>0.1061638935</v>
      </c>
      <c r="GY260" s="193">
        <f t="shared" si="1264"/>
        <v>0.1041608011</v>
      </c>
      <c r="GZ260" s="193">
        <f t="shared" si="1264"/>
        <v>0.09935337954</v>
      </c>
      <c r="HA260" s="193">
        <f t="shared" si="1264"/>
        <v>0.1029589457</v>
      </c>
      <c r="HB260" s="193">
        <f t="shared" si="1264"/>
        <v>0.1049620381</v>
      </c>
      <c r="HC260" s="193">
        <f t="shared" si="1264"/>
        <v>0.1065645119</v>
      </c>
      <c r="HD260" s="193">
        <f t="shared" si="1264"/>
        <v>0.1113135868</v>
      </c>
      <c r="HE260" s="193">
        <f t="shared" si="1264"/>
        <v>0.1158461925</v>
      </c>
      <c r="HF260" s="193">
        <f t="shared" si="1264"/>
        <v>0.09807074102</v>
      </c>
      <c r="HG260" s="193">
        <f t="shared" si="1264"/>
        <v>0.0694628447</v>
      </c>
      <c r="HH260" s="193">
        <f t="shared" si="1264"/>
        <v>0</v>
      </c>
      <c r="HI260" s="193">
        <f t="shared" si="1264"/>
        <v>0</v>
      </c>
      <c r="HJ260" s="193">
        <f t="shared" si="1264"/>
        <v>0</v>
      </c>
      <c r="HK260" s="193">
        <f t="shared" si="1264"/>
        <v>0</v>
      </c>
      <c r="HL260" s="193">
        <f t="shared" si="1264"/>
        <v>0</v>
      </c>
      <c r="HM260" s="193">
        <f t="shared" si="1264"/>
        <v>0</v>
      </c>
      <c r="HN260" s="193">
        <f t="shared" si="1264"/>
        <v>0</v>
      </c>
      <c r="HO260" s="193">
        <f t="shared" si="1264"/>
        <v>0</v>
      </c>
      <c r="HP260" s="193">
        <f t="shared" si="1264"/>
        <v>0</v>
      </c>
      <c r="HQ260" s="193">
        <f t="shared" si="1264"/>
        <v>0</v>
      </c>
      <c r="HR260" s="193">
        <f t="shared" si="1264"/>
        <v>0</v>
      </c>
      <c r="HS260" s="193">
        <f t="shared" si="1264"/>
        <v>0</v>
      </c>
      <c r="HT260" s="193">
        <f t="shared" si="1264"/>
        <v>0</v>
      </c>
      <c r="HU260" s="193">
        <f t="shared" si="1264"/>
        <v>0</v>
      </c>
      <c r="HV260" s="193">
        <f t="shared" si="1264"/>
        <v>0</v>
      </c>
      <c r="HW260" s="193">
        <f t="shared" si="1264"/>
        <v>0</v>
      </c>
      <c r="HX260" s="193">
        <f t="shared" si="1264"/>
        <v>0</v>
      </c>
      <c r="HY260" s="193">
        <f t="shared" si="1264"/>
        <v>0.03785037048</v>
      </c>
      <c r="HZ260" s="193">
        <f t="shared" si="1264"/>
        <v>0.09071361641</v>
      </c>
      <c r="IA260" s="193">
        <f t="shared" si="1264"/>
        <v>0.1682669935</v>
      </c>
      <c r="IB260" s="193">
        <f t="shared" si="1264"/>
        <v>0.2181595342</v>
      </c>
      <c r="IC260" s="193">
        <f t="shared" si="1264"/>
        <v>0.267555727</v>
      </c>
      <c r="ID260" s="193">
        <f t="shared" si="1264"/>
        <v>0.2933475352</v>
      </c>
      <c r="IE260" s="193">
        <f t="shared" si="1264"/>
        <v>0.2964521821</v>
      </c>
      <c r="IF260" s="193">
        <f t="shared" si="1264"/>
        <v>0.3060725079</v>
      </c>
      <c r="IG260" s="193">
        <f t="shared" si="1264"/>
        <v>0.311280548</v>
      </c>
      <c r="IH260" s="193">
        <f t="shared" si="1264"/>
        <v>0.3020663233</v>
      </c>
      <c r="II260" s="193">
        <f t="shared" si="1264"/>
        <v>0.2884452954</v>
      </c>
      <c r="IJ260" s="193">
        <f t="shared" si="1264"/>
        <v>0.2712187014</v>
      </c>
      <c r="IK260" s="193">
        <f t="shared" si="1264"/>
        <v>0.2551939628</v>
      </c>
      <c r="IL260" s="193">
        <f t="shared" si="1264"/>
        <v>0.228753144</v>
      </c>
      <c r="IM260" s="193">
        <f t="shared" si="1264"/>
        <v>0.1967036667</v>
      </c>
      <c r="IN260" s="193">
        <f t="shared" si="1264"/>
        <v>0.1638529525</v>
      </c>
      <c r="IO260" s="193">
        <f t="shared" si="23"/>
        <v>3.215636675</v>
      </c>
      <c r="IP260" s="193">
        <f t="shared" si="29"/>
        <v>0</v>
      </c>
      <c r="IQ260" s="193">
        <f t="shared" ref="IQ260:KK260" si="1265">MAX((MIN(CZ260+IP260,$IO$7))-GT260,0)</f>
        <v>0</v>
      </c>
      <c r="IR260" s="193">
        <f t="shared" si="1265"/>
        <v>0</v>
      </c>
      <c r="IS260" s="193">
        <f t="shared" si="1265"/>
        <v>0</v>
      </c>
      <c r="IT260" s="193">
        <f t="shared" si="1265"/>
        <v>0</v>
      </c>
      <c r="IU260" s="193">
        <f t="shared" si="1265"/>
        <v>0</v>
      </c>
      <c r="IV260" s="193">
        <f t="shared" si="1265"/>
        <v>0</v>
      </c>
      <c r="IW260" s="193">
        <f t="shared" si="1265"/>
        <v>0</v>
      </c>
      <c r="IX260" s="193">
        <f t="shared" si="1265"/>
        <v>0</v>
      </c>
      <c r="IY260" s="193">
        <f t="shared" si="1265"/>
        <v>0</v>
      </c>
      <c r="IZ260" s="193">
        <f t="shared" si="1265"/>
        <v>0</v>
      </c>
      <c r="JA260" s="193">
        <f t="shared" si="1265"/>
        <v>0</v>
      </c>
      <c r="JB260" s="193">
        <f t="shared" si="1265"/>
        <v>0</v>
      </c>
      <c r="JC260" s="193">
        <f t="shared" si="1265"/>
        <v>0</v>
      </c>
      <c r="JD260" s="193">
        <f t="shared" si="1265"/>
        <v>0</v>
      </c>
      <c r="JE260" s="193">
        <f t="shared" si="1265"/>
        <v>0.004819234142</v>
      </c>
      <c r="JF260" s="193">
        <f t="shared" si="1265"/>
        <v>0.05753248758</v>
      </c>
      <c r="JG260" s="193">
        <f t="shared" si="1265"/>
        <v>0.2271294406</v>
      </c>
      <c r="JH260" s="193">
        <f t="shared" si="1265"/>
        <v>0.4292732113</v>
      </c>
      <c r="JI260" s="193">
        <f t="shared" si="1265"/>
        <v>0.7077896975</v>
      </c>
      <c r="JJ260" s="193">
        <f t="shared" si="1265"/>
        <v>0.9712258956</v>
      </c>
      <c r="JK260" s="193">
        <f t="shared" si="1265"/>
        <v>1.273492269</v>
      </c>
      <c r="JL260" s="193">
        <f t="shared" si="1265"/>
        <v>1.559248188</v>
      </c>
      <c r="JM260" s="193">
        <f t="shared" si="1265"/>
        <v>1.79470767</v>
      </c>
      <c r="JN260" s="193">
        <f t="shared" si="1265"/>
        <v>2.018219042</v>
      </c>
      <c r="JO260" s="193">
        <f t="shared" si="1265"/>
        <v>2.232928041</v>
      </c>
      <c r="JP260" s="193">
        <f t="shared" si="1265"/>
        <v>2.496547943</v>
      </c>
      <c r="JQ260" s="193">
        <f t="shared" si="1265"/>
        <v>2.748059385</v>
      </c>
      <c r="JR260" s="193">
        <f t="shared" si="1265"/>
        <v>2.942382943</v>
      </c>
      <c r="JS260" s="193">
        <f t="shared" si="1265"/>
        <v>3.086412289</v>
      </c>
      <c r="JT260" s="193">
        <f t="shared" si="1265"/>
        <v>3.175697285</v>
      </c>
      <c r="JU260" s="193">
        <f t="shared" si="1265"/>
        <v>3.215636675</v>
      </c>
      <c r="JV260" s="193">
        <f t="shared" si="1265"/>
        <v>3.177786305</v>
      </c>
      <c r="JW260" s="193">
        <f t="shared" si="1265"/>
        <v>3.087072688</v>
      </c>
      <c r="JX260" s="193">
        <f t="shared" si="1265"/>
        <v>2.918805695</v>
      </c>
      <c r="JY260" s="193">
        <f t="shared" si="1265"/>
        <v>2.700646161</v>
      </c>
      <c r="JZ260" s="193">
        <f t="shared" si="1265"/>
        <v>2.433090434</v>
      </c>
      <c r="KA260" s="193">
        <f t="shared" si="1265"/>
        <v>2.139742899</v>
      </c>
      <c r="KB260" s="193">
        <f t="shared" si="1265"/>
        <v>1.843290716</v>
      </c>
      <c r="KC260" s="193">
        <f t="shared" si="1265"/>
        <v>1.537218209</v>
      </c>
      <c r="KD260" s="193">
        <f t="shared" si="1265"/>
        <v>1.225937661</v>
      </c>
      <c r="KE260" s="193">
        <f t="shared" si="1265"/>
        <v>0.9238713373</v>
      </c>
      <c r="KF260" s="193">
        <f t="shared" si="1265"/>
        <v>0.6354260418</v>
      </c>
      <c r="KG260" s="193">
        <f t="shared" si="1265"/>
        <v>0.3642073404</v>
      </c>
      <c r="KH260" s="193">
        <f t="shared" si="1265"/>
        <v>0.1090133776</v>
      </c>
      <c r="KI260" s="193">
        <f t="shared" si="1265"/>
        <v>0</v>
      </c>
      <c r="KJ260" s="193">
        <f t="shared" si="1265"/>
        <v>0</v>
      </c>
      <c r="KK260" s="193">
        <f t="shared" si="1265"/>
        <v>0</v>
      </c>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row>
    <row r="261" ht="14.25" customHeight="1">
      <c r="A261" s="1">
        <v>9.0</v>
      </c>
      <c r="B261" s="1">
        <f t="shared" ref="B261:C261" si="1266">B260+1</f>
        <v>251</v>
      </c>
      <c r="C261" s="267">
        <f t="shared" si="1266"/>
        <v>43716</v>
      </c>
      <c r="D261" s="193">
        <f t="shared" si="15"/>
        <v>9.52109846</v>
      </c>
      <c r="E261" s="193">
        <f>(SUMIFS(Profile!$F$2:$F$17521,Profile!$B$2:$B$17521,$B261,Profile!$C$2:$C$17521,E$8))*$C$6</f>
        <v>0.1434214108</v>
      </c>
      <c r="F261" s="193">
        <f>(SUMIFS(Profile!$F$2:$F$17521,Profile!$B$2:$B$17521,$B261,Profile!$C$2:$C$17521,F$8))*$C$6</f>
        <v>0.1302010014</v>
      </c>
      <c r="G261" s="193">
        <f>(SUMIFS(Profile!$F$2:$F$17521,Profile!$B$2:$B$17521,$B261,Profile!$C$2:$C$17521,G$8))*$C$6</f>
        <v>0.1185830659</v>
      </c>
      <c r="H261" s="193">
        <f>(SUMIFS(Profile!$F$2:$F$17521,Profile!$B$2:$B$17521,$B261,Profile!$C$2:$C$17521,H$8))*$C$6</f>
        <v>0.1121731704</v>
      </c>
      <c r="I261" s="193">
        <f>(SUMIFS(Profile!$F$2:$F$17521,Profile!$B$2:$B$17521,$B261,Profile!$C$2:$C$17521,I$8))*$C$6</f>
        <v>0.1073657489</v>
      </c>
      <c r="J261" s="193">
        <f>(SUMIFS(Profile!$F$2:$F$17521,Profile!$B$2:$B$17521,$B261,Profile!$C$2:$C$17521,J$8))*$C$6</f>
        <v>0.1045614196</v>
      </c>
      <c r="K261" s="193">
        <f>(SUMIFS(Profile!$F$2:$F$17521,Profile!$B$2:$B$17521,$B261,Profile!$C$2:$C$17521,K$8))*$C$6</f>
        <v>0.1045614196</v>
      </c>
      <c r="L261" s="193">
        <f>(SUMIFS(Profile!$F$2:$F$17521,Profile!$B$2:$B$17521,$B261,Profile!$C$2:$C$17521,L$8))*$C$6</f>
        <v>0.1029589457</v>
      </c>
      <c r="M261" s="193">
        <f>(SUMIFS(Profile!$F$2:$F$17521,Profile!$B$2:$B$17521,$B261,Profile!$C$2:$C$17521,M$8))*$C$6</f>
        <v>0.1033595642</v>
      </c>
      <c r="N261" s="193">
        <f>(SUMIFS(Profile!$F$2:$F$17521,Profile!$B$2:$B$17521,$B261,Profile!$C$2:$C$17521,N$8))*$C$6</f>
        <v>0.1061638935</v>
      </c>
      <c r="O261" s="193">
        <f>(SUMIFS(Profile!$F$2:$F$17521,Profile!$B$2:$B$17521,$B261,Profile!$C$2:$C$17521,O$8))*$C$6</f>
        <v>0.1089682227</v>
      </c>
      <c r="P261" s="193">
        <f>(SUMIFS(Profile!$F$2:$F$17521,Profile!$B$2:$B$17521,$B261,Profile!$C$2:$C$17521,P$8))*$C$6</f>
        <v>0.1153781182</v>
      </c>
      <c r="Q261" s="193">
        <f>(SUMIFS(Profile!$F$2:$F$17521,Profile!$B$2:$B$17521,$B261,Profile!$C$2:$C$17521,Q$8))*$C$6</f>
        <v>0.1402164631</v>
      </c>
      <c r="R261" s="193">
        <f>(SUMIFS(Profile!$F$2:$F$17521,Profile!$B$2:$B$17521,$B261,Profile!$C$2:$C$17521,R$8))*$C$6</f>
        <v>0.1658560449</v>
      </c>
      <c r="S261" s="193">
        <f>(SUMIFS(Profile!$F$2:$F$17521,Profile!$B$2:$B$17521,$B261,Profile!$C$2:$C$17521,S$8))*$C$6</f>
        <v>0.1947005744</v>
      </c>
      <c r="T261" s="193">
        <f>(SUMIFS(Profile!$F$2:$F$17521,Profile!$B$2:$B$17521,$B261,Profile!$C$2:$C$17521,T$8))*$C$6</f>
        <v>0.2143308792</v>
      </c>
      <c r="U261" s="193">
        <f>(SUMIFS(Profile!$F$2:$F$17521,Profile!$B$2:$B$17521,$B261,Profile!$C$2:$C$17521,U$8))*$C$6</f>
        <v>0.2203401562</v>
      </c>
      <c r="V261" s="193">
        <f>(SUMIFS(Profile!$F$2:$F$17521,Profile!$B$2:$B$17521,$B261,Profile!$C$2:$C$17521,V$8))*$C$6</f>
        <v>0.2179364454</v>
      </c>
      <c r="W261" s="193">
        <f>(SUMIFS(Profile!$F$2:$F$17521,Profile!$B$2:$B$17521,$B261,Profile!$C$2:$C$17521,W$8))*$C$6</f>
        <v>0.2155327346</v>
      </c>
      <c r="X261" s="193">
        <f>(SUMIFS(Profile!$F$2:$F$17521,Profile!$B$2:$B$17521,$B261,Profile!$C$2:$C$17521,X$8))*$C$6</f>
        <v>0.2119271685</v>
      </c>
      <c r="Y261" s="193">
        <f>(SUMIFS(Profile!$F$2:$F$17521,Profile!$B$2:$B$17521,$B261,Profile!$C$2:$C$17521,Y$8))*$C$6</f>
        <v>0.2075203653</v>
      </c>
      <c r="Z261" s="193">
        <f>(SUMIFS(Profile!$F$2:$F$17521,Profile!$B$2:$B$17521,$B261,Profile!$C$2:$C$17521,Z$8))*$C$6</f>
        <v>0.2007098514</v>
      </c>
      <c r="AA261" s="193">
        <f>(SUMIFS(Profile!$F$2:$F$17521,Profile!$B$2:$B$17521,$B261,Profile!$C$2:$C$17521,AA$8))*$C$6</f>
        <v>0.194299956</v>
      </c>
      <c r="AB261" s="193">
        <f>(SUMIFS(Profile!$F$2:$F$17521,Profile!$B$2:$B$17521,$B261,Profile!$C$2:$C$17521,AB$8))*$C$6</f>
        <v>0.1983061406</v>
      </c>
      <c r="AC261" s="193">
        <f>(SUMIFS(Profile!$F$2:$F$17521,Profile!$B$2:$B$17521,$B261,Profile!$C$2:$C$17521,AC$8))*$C$6</f>
        <v>0.2019117068</v>
      </c>
      <c r="AD261" s="193">
        <f>(SUMIFS(Profile!$F$2:$F$17521,Profile!$B$2:$B$17521,$B261,Profile!$C$2:$C$17521,AD$8))*$C$6</f>
        <v>0.2047160361</v>
      </c>
      <c r="AE261" s="193">
        <f>(SUMIFS(Profile!$F$2:$F$17521,Profile!$B$2:$B$17521,$B261,Profile!$C$2:$C$17521,AE$8))*$C$6</f>
        <v>0.2007098514</v>
      </c>
      <c r="AF261" s="193">
        <f>(SUMIFS(Profile!$F$2:$F$17521,Profile!$B$2:$B$17521,$B261,Profile!$C$2:$C$17521,AF$8))*$C$6</f>
        <v>0.193498719</v>
      </c>
      <c r="AG261" s="193">
        <f>(SUMIFS(Profile!$F$2:$F$17521,Profile!$B$2:$B$17521,$B261,Profile!$C$2:$C$17521,AG$8))*$C$6</f>
        <v>0.1930981006</v>
      </c>
      <c r="AH261" s="193">
        <f>(SUMIFS(Profile!$F$2:$F$17521,Profile!$B$2:$B$17521,$B261,Profile!$C$2:$C$17521,AH$8))*$C$6</f>
        <v>0.1963030483</v>
      </c>
      <c r="AI261" s="193">
        <f>(SUMIFS(Profile!$F$2:$F$17521,Profile!$B$2:$B$17521,$B261,Profile!$C$2:$C$17521,AI$8))*$C$6</f>
        <v>0.1987067591</v>
      </c>
      <c r="AJ261" s="193">
        <f>(SUMIFS(Profile!$F$2:$F$17521,Profile!$B$2:$B$17521,$B261,Profile!$C$2:$C$17521,AJ$8))*$C$6</f>
        <v>0.2123277869</v>
      </c>
      <c r="AK261" s="193">
        <f>(SUMIFS(Profile!$F$2:$F$17521,Profile!$B$2:$B$17521,$B261,Profile!$C$2:$C$17521,AK$8))*$C$6</f>
        <v>0.2263494332</v>
      </c>
      <c r="AL261" s="193">
        <f>(SUMIFS(Profile!$F$2:$F$17521,Profile!$B$2:$B$17521,$B261,Profile!$C$2:$C$17521,AL$8))*$C$6</f>
        <v>0.2411723165</v>
      </c>
      <c r="AM261" s="193">
        <f>(SUMIFS(Profile!$F$2:$F$17521,Profile!$B$2:$B$17521,$B261,Profile!$C$2:$C$17521,AM$8))*$C$6</f>
        <v>0.2652094244</v>
      </c>
      <c r="AN261" s="193">
        <f>(SUMIFS(Profile!$F$2:$F$17521,Profile!$B$2:$B$17521,$B261,Profile!$C$2:$C$17521,AN$8))*$C$6</f>
        <v>0.2696162275</v>
      </c>
      <c r="AO261" s="193">
        <f>(SUMIFS(Profile!$F$2:$F$17521,Profile!$B$2:$B$17521,$B261,Profile!$C$2:$C$17521,AO$8))*$C$6</f>
        <v>0.2800323077</v>
      </c>
      <c r="AP261" s="193">
        <f>(SUMIFS(Profile!$F$2:$F$17521,Profile!$B$2:$B$17521,$B261,Profile!$C$2:$C$17521,AP$8))*$C$6</f>
        <v>0.2936533355</v>
      </c>
      <c r="AQ261" s="193">
        <f>(SUMIFS(Profile!$F$2:$F$17521,Profile!$B$2:$B$17521,$B261,Profile!$C$2:$C$17521,AQ$8))*$C$6</f>
        <v>0.2952558094</v>
      </c>
      <c r="AR261" s="193">
        <f>(SUMIFS(Profile!$F$2:$F$17521,Profile!$B$2:$B$17521,$B261,Profile!$C$2:$C$17521,AR$8))*$C$6</f>
        <v>0.3040694156</v>
      </c>
      <c r="AS261" s="193">
        <f>(SUMIFS(Profile!$F$2:$F$17521,Profile!$B$2:$B$17521,$B261,Profile!$C$2:$C$17521,AS$8))*$C$6</f>
        <v>0.3084762187</v>
      </c>
      <c r="AT261" s="193">
        <f>(SUMIFS(Profile!$F$2:$F$17521,Profile!$B$2:$B$17521,$B261,Profile!$C$2:$C$17521,AT$8))*$C$6</f>
        <v>0.2988613756</v>
      </c>
      <c r="AU261" s="193">
        <f>(SUMIFS(Profile!$F$2:$F$17521,Profile!$B$2:$B$17521,$B261,Profile!$C$2:$C$17521,AU$8))*$C$6</f>
        <v>0.2860415846</v>
      </c>
      <c r="AV261" s="193">
        <f>(SUMIFS(Profile!$F$2:$F$17521,Profile!$B$2:$B$17521,$B261,Profile!$C$2:$C$17521,AV$8))*$C$6</f>
        <v>0.2684143721</v>
      </c>
      <c r="AW261" s="193">
        <f>(SUMIFS(Profile!$F$2:$F$17521,Profile!$B$2:$B$17521,$B261,Profile!$C$2:$C$17521,AW$8))*$C$6</f>
        <v>0.2535914889</v>
      </c>
      <c r="AX261" s="193">
        <f>(SUMIFS(Profile!$F$2:$F$17521,Profile!$B$2:$B$17521,$B261,Profile!$C$2:$C$17521,AX$8))*$C$6</f>
        <v>0.2271506702</v>
      </c>
      <c r="AY261" s="193">
        <f>(SUMIFS(Profile!$F$2:$F$17521,Profile!$B$2:$B$17521,$B261,Profile!$C$2:$C$17521,AY$8))*$C$6</f>
        <v>0.1955018114</v>
      </c>
      <c r="AZ261" s="193">
        <f>(SUMIFS(Profile!$F$2:$F$17521,Profile!$B$2:$B$17521,$B261,Profile!$C$2:$C$17521,AZ$8))*$C$6</f>
        <v>0.1670579003</v>
      </c>
      <c r="BA261" s="193">
        <f t="shared" si="16"/>
        <v>8.908657596</v>
      </c>
      <c r="BB261" s="193">
        <f>(SUMIFS(Profile!$E$2:$E$17521,Profile!$B$2:$B$17521,$B261,Profile!$C$2:$C$17521,BB$8))*$C$9</f>
        <v>0</v>
      </c>
      <c r="BC261" s="193">
        <f>(SUMIFS(Profile!$E$2:$E$17521,Profile!$B$2:$B$17521,$B261,Profile!$C$2:$C$17521,BC$8))*$C$9</f>
        <v>0</v>
      </c>
      <c r="BD261" s="193">
        <f>(SUMIFS(Profile!$E$2:$E$17521,Profile!$B$2:$B$17521,$B261,Profile!$C$2:$C$17521,BD$8))*$C$9</f>
        <v>0</v>
      </c>
      <c r="BE261" s="193">
        <f>(SUMIFS(Profile!$E$2:$E$17521,Profile!$B$2:$B$17521,$B261,Profile!$C$2:$C$17521,BE$8))*$C$9</f>
        <v>0</v>
      </c>
      <c r="BF261" s="193">
        <f>(SUMIFS(Profile!$E$2:$E$17521,Profile!$B$2:$B$17521,$B261,Profile!$C$2:$C$17521,BF$8))*$C$9</f>
        <v>0</v>
      </c>
      <c r="BG261" s="193">
        <f>(SUMIFS(Profile!$E$2:$E$17521,Profile!$B$2:$B$17521,$B261,Profile!$C$2:$C$17521,BG$8))*$C$9</f>
        <v>0</v>
      </c>
      <c r="BH261" s="193">
        <f>(SUMIFS(Profile!$E$2:$E$17521,Profile!$B$2:$B$17521,$B261,Profile!$C$2:$C$17521,BH$8))*$C$9</f>
        <v>0</v>
      </c>
      <c r="BI261" s="193">
        <f>(SUMIFS(Profile!$E$2:$E$17521,Profile!$B$2:$B$17521,$B261,Profile!$C$2:$C$17521,BI$8))*$C$9</f>
        <v>0</v>
      </c>
      <c r="BJ261" s="193">
        <f>(SUMIFS(Profile!$E$2:$E$17521,Profile!$B$2:$B$17521,$B261,Profile!$C$2:$C$17521,BJ$8))*$C$9</f>
        <v>0</v>
      </c>
      <c r="BK261" s="193">
        <f>(SUMIFS(Profile!$E$2:$E$17521,Profile!$B$2:$B$17521,$B261,Profile!$C$2:$C$17521,BK$8))*$C$9</f>
        <v>0</v>
      </c>
      <c r="BL261" s="193">
        <f>(SUMIFS(Profile!$E$2:$E$17521,Profile!$B$2:$B$17521,$B261,Profile!$C$2:$C$17521,BL$8))*$C$9</f>
        <v>0</v>
      </c>
      <c r="BM261" s="193">
        <f>(SUMIFS(Profile!$E$2:$E$17521,Profile!$B$2:$B$17521,$B261,Profile!$C$2:$C$17521,BM$8))*$C$9</f>
        <v>0.00269945538</v>
      </c>
      <c r="BN261" s="193">
        <f>(SUMIFS(Profile!$E$2:$E$17521,Profile!$B$2:$B$17521,$B261,Profile!$C$2:$C$17521,BN$8))*$C$9</f>
        <v>0.01467515018</v>
      </c>
      <c r="BO261" s="193">
        <f>(SUMIFS(Profile!$E$2:$E$17521,Profile!$B$2:$B$17521,$B261,Profile!$C$2:$C$17521,BO$8))*$C$9</f>
        <v>0.04875432657</v>
      </c>
      <c r="BP261" s="193">
        <f>(SUMIFS(Profile!$E$2:$E$17521,Profile!$B$2:$B$17521,$B261,Profile!$C$2:$C$17521,BP$8))*$C$9</f>
        <v>0.109465364</v>
      </c>
      <c r="BQ261" s="193">
        <f>(SUMIFS(Profile!$E$2:$E$17521,Profile!$B$2:$B$17521,$B261,Profile!$C$2:$C$17521,BQ$8))*$C$9</f>
        <v>0.1814399171</v>
      </c>
      <c r="BR261" s="193">
        <f>(SUMIFS(Profile!$E$2:$E$17521,Profile!$B$2:$B$17521,$B261,Profile!$C$2:$C$17521,BR$8))*$C$9</f>
        <v>0.24461414</v>
      </c>
      <c r="BS261" s="193">
        <f>(SUMIFS(Profile!$E$2:$E$17521,Profile!$B$2:$B$17521,$B261,Profile!$C$2:$C$17521,BS$8))*$C$9</f>
        <v>0.3176597771</v>
      </c>
      <c r="BT261" s="193">
        <f>(SUMIFS(Profile!$E$2:$E$17521,Profile!$B$2:$B$17521,$B261,Profile!$C$2:$C$17521,BT$8))*$C$9</f>
        <v>0.3655504338</v>
      </c>
      <c r="BU261" s="193">
        <f>(SUMIFS(Profile!$E$2:$E$17521,Profile!$B$2:$B$17521,$B261,Profile!$C$2:$C$17521,BU$8))*$C$9</f>
        <v>0.4403193853</v>
      </c>
      <c r="BV261" s="193">
        <f>(SUMIFS(Profile!$E$2:$E$17521,Profile!$B$2:$B$17521,$B261,Profile!$C$2:$C$17521,BV$8))*$C$9</f>
        <v>0.5101188956</v>
      </c>
      <c r="BW261" s="193">
        <f>(SUMIFS(Profile!$E$2:$E$17521,Profile!$B$2:$B$17521,$B261,Profile!$C$2:$C$17521,BW$8))*$C$9</f>
        <v>0.5515507331</v>
      </c>
      <c r="BX261" s="193">
        <f>(SUMIFS(Profile!$E$2:$E$17521,Profile!$B$2:$B$17521,$B261,Profile!$C$2:$C$17521,BX$8))*$C$9</f>
        <v>0.6097426051</v>
      </c>
      <c r="BY261" s="193">
        <f>(SUMIFS(Profile!$E$2:$E$17521,Profile!$B$2:$B$17521,$B261,Profile!$C$2:$C$17521,BY$8))*$C$9</f>
        <v>0.6017681533</v>
      </c>
      <c r="BZ261" s="193">
        <f>(SUMIFS(Profile!$E$2:$E$17521,Profile!$B$2:$B$17521,$B261,Profile!$C$2:$C$17521,BZ$8))*$C$9</f>
        <v>0.6097013665</v>
      </c>
      <c r="CA261" s="193">
        <f>(SUMIFS(Profile!$E$2:$E$17521,Profile!$B$2:$B$17521,$B261,Profile!$C$2:$C$17521,CA$8))*$C$9</f>
        <v>0.5810611786</v>
      </c>
      <c r="CB261" s="193">
        <f>(SUMIFS(Profile!$E$2:$E$17521,Profile!$B$2:$B$17521,$B261,Profile!$C$2:$C$17521,CB$8))*$C$9</f>
        <v>0.5806589001</v>
      </c>
      <c r="CC261" s="193">
        <f>(SUMIFS(Profile!$E$2:$E$17521,Profile!$B$2:$B$17521,$B261,Profile!$C$2:$C$17521,CC$8))*$C$9</f>
        <v>0.5656921231</v>
      </c>
      <c r="CD261" s="193">
        <f>(SUMIFS(Profile!$E$2:$E$17521,Profile!$B$2:$B$17521,$B261,Profile!$C$2:$C$17521,CD$8))*$C$9</f>
        <v>0.5651158663</v>
      </c>
      <c r="CE261" s="193">
        <f>(SUMIFS(Profile!$E$2:$E$17521,Profile!$B$2:$B$17521,$B261,Profile!$C$2:$C$17521,CE$8))*$C$9</f>
        <v>0.4941406595</v>
      </c>
      <c r="CF261" s="193">
        <f>(SUMIFS(Profile!$E$2:$E$17521,Profile!$B$2:$B$17521,$B261,Profile!$C$2:$C$17521,CF$8))*$C$9</f>
        <v>0.4109888171</v>
      </c>
      <c r="CG261" s="193">
        <f>(SUMIFS(Profile!$E$2:$E$17521,Profile!$B$2:$B$17521,$B261,Profile!$C$2:$C$17521,CG$8))*$C$9</f>
        <v>0.3479874734</v>
      </c>
      <c r="CH261" s="193">
        <f>(SUMIFS(Profile!$E$2:$E$17521,Profile!$B$2:$B$17521,$B261,Profile!$C$2:$C$17521,CH$8))*$C$9</f>
        <v>0.2908074551</v>
      </c>
      <c r="CI261" s="193">
        <f>(SUMIFS(Profile!$E$2:$E$17521,Profile!$B$2:$B$17521,$B261,Profile!$C$2:$C$17521,CI$8))*$C$9</f>
        <v>0.2245440675</v>
      </c>
      <c r="CJ261" s="193">
        <f>(SUMIFS(Profile!$E$2:$E$17521,Profile!$B$2:$B$17521,$B261,Profile!$C$2:$C$17521,CJ$8))*$C$9</f>
        <v>0.1352715949</v>
      </c>
      <c r="CK261" s="193">
        <f>(SUMIFS(Profile!$E$2:$E$17521,Profile!$B$2:$B$17521,$B261,Profile!$C$2:$C$17521,CK$8))*$C$9</f>
        <v>0.07806471827</v>
      </c>
      <c r="CL261" s="193">
        <f>(SUMIFS(Profile!$E$2:$E$17521,Profile!$B$2:$B$17521,$B261,Profile!$C$2:$C$17521,CL$8))*$C$9</f>
        <v>0.02431500255</v>
      </c>
      <c r="CM261" s="193">
        <f>(SUMIFS(Profile!$E$2:$E$17521,Profile!$B$2:$B$17521,$B261,Profile!$C$2:$C$17521,CM$8))*$C$9</f>
        <v>0.001944392734</v>
      </c>
      <c r="CN261" s="193">
        <f>(SUMIFS(Profile!$E$2:$E$17521,Profile!$B$2:$B$17521,$B261,Profile!$C$2:$C$17521,CN$8))*$C$9</f>
        <v>0.000005643866785</v>
      </c>
      <c r="CO261" s="193">
        <f>(SUMIFS(Profile!$E$2:$E$17521,Profile!$B$2:$B$17521,$B261,Profile!$C$2:$C$17521,CO$8))*$C$9</f>
        <v>0</v>
      </c>
      <c r="CP261" s="193">
        <f>(SUMIFS(Profile!$E$2:$E$17521,Profile!$B$2:$B$17521,$B261,Profile!$C$2:$C$17521,CP$8))*$C$9</f>
        <v>0</v>
      </c>
      <c r="CQ261" s="193">
        <f>(SUMIFS(Profile!$E$2:$E$17521,Profile!$B$2:$B$17521,$B261,Profile!$C$2:$C$17521,CQ$8))*$C$9</f>
        <v>0</v>
      </c>
      <c r="CR261" s="193">
        <f>(SUMIFS(Profile!$E$2:$E$17521,Profile!$B$2:$B$17521,$B261,Profile!$C$2:$C$17521,CR$8))*$C$9</f>
        <v>0</v>
      </c>
      <c r="CS261" s="193">
        <f>(SUMIFS(Profile!$E$2:$E$17521,Profile!$B$2:$B$17521,$B261,Profile!$C$2:$C$17521,CS$8))*$C$9</f>
        <v>0</v>
      </c>
      <c r="CT261" s="193">
        <f>(SUMIFS(Profile!$E$2:$E$17521,Profile!$B$2:$B$17521,$B261,Profile!$C$2:$C$17521,CT$8))*$C$9</f>
        <v>0</v>
      </c>
      <c r="CU261" s="193">
        <f>(SUMIFS(Profile!$E$2:$E$17521,Profile!$B$2:$B$17521,$B261,Profile!$C$2:$C$17521,CU$8))*$C$9</f>
        <v>0</v>
      </c>
      <c r="CV261" s="193">
        <f>(SUMIFS(Profile!$E$2:$E$17521,Profile!$B$2:$B$17521,$B261,Profile!$C$2:$C$17521,CV$8))*$C$9</f>
        <v>0</v>
      </c>
      <c r="CW261" s="193">
        <f>(SUMIFS(Profile!$E$2:$E$17521,Profile!$B$2:$B$17521,$B261,Profile!$C$2:$C$17521,CW$8))*$C$9</f>
        <v>0</v>
      </c>
      <c r="CX261" s="193">
        <f t="shared" si="17"/>
        <v>4.593283703</v>
      </c>
      <c r="CY261" s="193">
        <f t="shared" ref="CY261:ET261" si="1267">MAX(BB261-E261,0)</f>
        <v>0</v>
      </c>
      <c r="CZ261" s="193">
        <f t="shared" si="1267"/>
        <v>0</v>
      </c>
      <c r="DA261" s="193">
        <f t="shared" si="1267"/>
        <v>0</v>
      </c>
      <c r="DB261" s="193">
        <f t="shared" si="1267"/>
        <v>0</v>
      </c>
      <c r="DC261" s="193">
        <f t="shared" si="1267"/>
        <v>0</v>
      </c>
      <c r="DD261" s="193">
        <f t="shared" si="1267"/>
        <v>0</v>
      </c>
      <c r="DE261" s="193">
        <f t="shared" si="1267"/>
        <v>0</v>
      </c>
      <c r="DF261" s="193">
        <f t="shared" si="1267"/>
        <v>0</v>
      </c>
      <c r="DG261" s="193">
        <f t="shared" si="1267"/>
        <v>0</v>
      </c>
      <c r="DH261" s="193">
        <f t="shared" si="1267"/>
        <v>0</v>
      </c>
      <c r="DI261" s="193">
        <f t="shared" si="1267"/>
        <v>0</v>
      </c>
      <c r="DJ261" s="193">
        <f t="shared" si="1267"/>
        <v>0</v>
      </c>
      <c r="DK261" s="193">
        <f t="shared" si="1267"/>
        <v>0</v>
      </c>
      <c r="DL261" s="193">
        <f t="shared" si="1267"/>
        <v>0</v>
      </c>
      <c r="DM261" s="193">
        <f t="shared" si="1267"/>
        <v>0</v>
      </c>
      <c r="DN261" s="193">
        <f t="shared" si="1267"/>
        <v>0</v>
      </c>
      <c r="DO261" s="193">
        <f t="shared" si="1267"/>
        <v>0.02427398378</v>
      </c>
      <c r="DP261" s="193">
        <f t="shared" si="1267"/>
        <v>0.09972333166</v>
      </c>
      <c r="DQ261" s="193">
        <f t="shared" si="1267"/>
        <v>0.1500176991</v>
      </c>
      <c r="DR261" s="193">
        <f t="shared" si="1267"/>
        <v>0.2283922168</v>
      </c>
      <c r="DS261" s="193">
        <f t="shared" si="1267"/>
        <v>0.3025985303</v>
      </c>
      <c r="DT261" s="193">
        <f t="shared" si="1267"/>
        <v>0.3508408816</v>
      </c>
      <c r="DU261" s="193">
        <f t="shared" si="1267"/>
        <v>0.4154426492</v>
      </c>
      <c r="DV261" s="193">
        <f t="shared" si="1267"/>
        <v>0.4034620126</v>
      </c>
      <c r="DW261" s="193">
        <f t="shared" si="1267"/>
        <v>0.4077896597</v>
      </c>
      <c r="DX261" s="193">
        <f t="shared" si="1267"/>
        <v>0.3763451426</v>
      </c>
      <c r="DY261" s="193">
        <f t="shared" si="1267"/>
        <v>0.3799490487</v>
      </c>
      <c r="DZ261" s="193">
        <f t="shared" si="1267"/>
        <v>0.3721934041</v>
      </c>
      <c r="EA261" s="193">
        <f t="shared" si="1267"/>
        <v>0.3720177658</v>
      </c>
      <c r="EB261" s="193">
        <f t="shared" si="1267"/>
        <v>0.2978376112</v>
      </c>
      <c r="EC261" s="193">
        <f t="shared" si="1267"/>
        <v>0.212282058</v>
      </c>
      <c r="ED261" s="193">
        <f t="shared" si="1267"/>
        <v>0.1356596865</v>
      </c>
      <c r="EE261" s="193">
        <f t="shared" si="1267"/>
        <v>0.06445802183</v>
      </c>
      <c r="EF261" s="193">
        <f t="shared" si="1267"/>
        <v>0</v>
      </c>
      <c r="EG261" s="193">
        <f t="shared" si="1267"/>
        <v>0</v>
      </c>
      <c r="EH261" s="193">
        <f t="shared" si="1267"/>
        <v>0</v>
      </c>
      <c r="EI261" s="193">
        <f t="shared" si="1267"/>
        <v>0</v>
      </c>
      <c r="EJ261" s="193">
        <f t="shared" si="1267"/>
        <v>0</v>
      </c>
      <c r="EK261" s="193">
        <f t="shared" si="1267"/>
        <v>0</v>
      </c>
      <c r="EL261" s="193">
        <f t="shared" si="1267"/>
        <v>0</v>
      </c>
      <c r="EM261" s="193">
        <f t="shared" si="1267"/>
        <v>0</v>
      </c>
      <c r="EN261" s="193">
        <f t="shared" si="1267"/>
        <v>0</v>
      </c>
      <c r="EO261" s="193">
        <f t="shared" si="1267"/>
        <v>0</v>
      </c>
      <c r="EP261" s="193">
        <f t="shared" si="1267"/>
        <v>0</v>
      </c>
      <c r="EQ261" s="193">
        <f t="shared" si="1267"/>
        <v>0</v>
      </c>
      <c r="ER261" s="193">
        <f t="shared" si="1267"/>
        <v>0</v>
      </c>
      <c r="ES261" s="193">
        <f t="shared" si="1267"/>
        <v>0</v>
      </c>
      <c r="ET261" s="193">
        <f t="shared" si="1267"/>
        <v>0</v>
      </c>
      <c r="EU261" s="193">
        <f t="shared" si="19"/>
        <v>4.315373893</v>
      </c>
      <c r="EV261" s="193">
        <f t="shared" ref="EV261:GQ261" si="1268">BB261-CY261</f>
        <v>0</v>
      </c>
      <c r="EW261" s="193">
        <f t="shared" si="1268"/>
        <v>0</v>
      </c>
      <c r="EX261" s="193">
        <f t="shared" si="1268"/>
        <v>0</v>
      </c>
      <c r="EY261" s="193">
        <f t="shared" si="1268"/>
        <v>0</v>
      </c>
      <c r="EZ261" s="193">
        <f t="shared" si="1268"/>
        <v>0</v>
      </c>
      <c r="FA261" s="193">
        <f t="shared" si="1268"/>
        <v>0</v>
      </c>
      <c r="FB261" s="193">
        <f t="shared" si="1268"/>
        <v>0</v>
      </c>
      <c r="FC261" s="193">
        <f t="shared" si="1268"/>
        <v>0</v>
      </c>
      <c r="FD261" s="193">
        <f t="shared" si="1268"/>
        <v>0</v>
      </c>
      <c r="FE261" s="193">
        <f t="shared" si="1268"/>
        <v>0</v>
      </c>
      <c r="FF261" s="193">
        <f t="shared" si="1268"/>
        <v>0</v>
      </c>
      <c r="FG261" s="193">
        <f t="shared" si="1268"/>
        <v>0.00269945538</v>
      </c>
      <c r="FH261" s="193">
        <f t="shared" si="1268"/>
        <v>0.01467515018</v>
      </c>
      <c r="FI261" s="193">
        <f t="shared" si="1268"/>
        <v>0.04875432657</v>
      </c>
      <c r="FJ261" s="193">
        <f t="shared" si="1268"/>
        <v>0.109465364</v>
      </c>
      <c r="FK261" s="193">
        <f t="shared" si="1268"/>
        <v>0.1814399171</v>
      </c>
      <c r="FL261" s="193">
        <f t="shared" si="1268"/>
        <v>0.2203401562</v>
      </c>
      <c r="FM261" s="193">
        <f t="shared" si="1268"/>
        <v>0.2179364454</v>
      </c>
      <c r="FN261" s="193">
        <f t="shared" si="1268"/>
        <v>0.2155327346</v>
      </c>
      <c r="FO261" s="193">
        <f t="shared" si="1268"/>
        <v>0.2119271685</v>
      </c>
      <c r="FP261" s="193">
        <f t="shared" si="1268"/>
        <v>0.2075203653</v>
      </c>
      <c r="FQ261" s="193">
        <f t="shared" si="1268"/>
        <v>0.2007098514</v>
      </c>
      <c r="FR261" s="193">
        <f t="shared" si="1268"/>
        <v>0.194299956</v>
      </c>
      <c r="FS261" s="193">
        <f t="shared" si="1268"/>
        <v>0.1983061406</v>
      </c>
      <c r="FT261" s="193">
        <f t="shared" si="1268"/>
        <v>0.2019117068</v>
      </c>
      <c r="FU261" s="193">
        <f t="shared" si="1268"/>
        <v>0.2047160361</v>
      </c>
      <c r="FV261" s="193">
        <f t="shared" si="1268"/>
        <v>0.2007098514</v>
      </c>
      <c r="FW261" s="193">
        <f t="shared" si="1268"/>
        <v>0.193498719</v>
      </c>
      <c r="FX261" s="193">
        <f t="shared" si="1268"/>
        <v>0.1930981006</v>
      </c>
      <c r="FY261" s="193">
        <f t="shared" si="1268"/>
        <v>0.1963030483</v>
      </c>
      <c r="FZ261" s="193">
        <f t="shared" si="1268"/>
        <v>0.1987067591</v>
      </c>
      <c r="GA261" s="193">
        <f t="shared" si="1268"/>
        <v>0.2123277869</v>
      </c>
      <c r="GB261" s="193">
        <f t="shared" si="1268"/>
        <v>0.2263494332</v>
      </c>
      <c r="GC261" s="193">
        <f t="shared" si="1268"/>
        <v>0.2245440675</v>
      </c>
      <c r="GD261" s="193">
        <f t="shared" si="1268"/>
        <v>0.1352715949</v>
      </c>
      <c r="GE261" s="193">
        <f t="shared" si="1268"/>
        <v>0.07806471827</v>
      </c>
      <c r="GF261" s="193">
        <f t="shared" si="1268"/>
        <v>0.02431500255</v>
      </c>
      <c r="GG261" s="193">
        <f t="shared" si="1268"/>
        <v>0.001944392734</v>
      </c>
      <c r="GH261" s="193">
        <f t="shared" si="1268"/>
        <v>0.000005643866785</v>
      </c>
      <c r="GI261" s="193">
        <f t="shared" si="1268"/>
        <v>0</v>
      </c>
      <c r="GJ261" s="193">
        <f t="shared" si="1268"/>
        <v>0</v>
      </c>
      <c r="GK261" s="193">
        <f t="shared" si="1268"/>
        <v>0</v>
      </c>
      <c r="GL261" s="193">
        <f t="shared" si="1268"/>
        <v>0</v>
      </c>
      <c r="GM261" s="193">
        <f t="shared" si="1268"/>
        <v>0</v>
      </c>
      <c r="GN261" s="193">
        <f t="shared" si="1268"/>
        <v>0</v>
      </c>
      <c r="GO261" s="193">
        <f t="shared" si="1268"/>
        <v>0</v>
      </c>
      <c r="GP261" s="193">
        <f t="shared" si="1268"/>
        <v>0</v>
      </c>
      <c r="GQ261" s="193">
        <f t="shared" si="1268"/>
        <v>0</v>
      </c>
      <c r="GR261" s="193">
        <f t="shared" si="21"/>
        <v>5.205724568</v>
      </c>
      <c r="GS261" s="193">
        <f t="shared" ref="GS261:IN261" si="1269">E261-EV261</f>
        <v>0.1434214108</v>
      </c>
      <c r="GT261" s="193">
        <f t="shared" si="1269"/>
        <v>0.1302010014</v>
      </c>
      <c r="GU261" s="193">
        <f t="shared" si="1269"/>
        <v>0.1185830659</v>
      </c>
      <c r="GV261" s="193">
        <f t="shared" si="1269"/>
        <v>0.1121731704</v>
      </c>
      <c r="GW261" s="193">
        <f t="shared" si="1269"/>
        <v>0.1073657489</v>
      </c>
      <c r="GX261" s="193">
        <f t="shared" si="1269"/>
        <v>0.1045614196</v>
      </c>
      <c r="GY261" s="193">
        <f t="shared" si="1269"/>
        <v>0.1045614196</v>
      </c>
      <c r="GZ261" s="193">
        <f t="shared" si="1269"/>
        <v>0.1029589457</v>
      </c>
      <c r="HA261" s="193">
        <f t="shared" si="1269"/>
        <v>0.1033595642</v>
      </c>
      <c r="HB261" s="193">
        <f t="shared" si="1269"/>
        <v>0.1061638935</v>
      </c>
      <c r="HC261" s="193">
        <f t="shared" si="1269"/>
        <v>0.1089682227</v>
      </c>
      <c r="HD261" s="193">
        <f t="shared" si="1269"/>
        <v>0.1126786628</v>
      </c>
      <c r="HE261" s="193">
        <f t="shared" si="1269"/>
        <v>0.1255413129</v>
      </c>
      <c r="HF261" s="193">
        <f t="shared" si="1269"/>
        <v>0.1171017183</v>
      </c>
      <c r="HG261" s="193">
        <f t="shared" si="1269"/>
        <v>0.0852352104</v>
      </c>
      <c r="HH261" s="193">
        <f t="shared" si="1269"/>
        <v>0.03289096211</v>
      </c>
      <c r="HI261" s="193">
        <f t="shared" si="1269"/>
        <v>0</v>
      </c>
      <c r="HJ261" s="193">
        <f t="shared" si="1269"/>
        <v>0</v>
      </c>
      <c r="HK261" s="193">
        <f t="shared" si="1269"/>
        <v>0</v>
      </c>
      <c r="HL261" s="193">
        <f t="shared" si="1269"/>
        <v>0</v>
      </c>
      <c r="HM261" s="193">
        <f t="shared" si="1269"/>
        <v>0</v>
      </c>
      <c r="HN261" s="193">
        <f t="shared" si="1269"/>
        <v>0</v>
      </c>
      <c r="HO261" s="193">
        <f t="shared" si="1269"/>
        <v>0</v>
      </c>
      <c r="HP261" s="193">
        <f t="shared" si="1269"/>
        <v>0</v>
      </c>
      <c r="HQ261" s="193">
        <f t="shared" si="1269"/>
        <v>0</v>
      </c>
      <c r="HR261" s="193">
        <f t="shared" si="1269"/>
        <v>0</v>
      </c>
      <c r="HS261" s="193">
        <f t="shared" si="1269"/>
        <v>0</v>
      </c>
      <c r="HT261" s="193">
        <f t="shared" si="1269"/>
        <v>0</v>
      </c>
      <c r="HU261" s="193">
        <f t="shared" si="1269"/>
        <v>0</v>
      </c>
      <c r="HV261" s="193">
        <f t="shared" si="1269"/>
        <v>0</v>
      </c>
      <c r="HW261" s="193">
        <f t="shared" si="1269"/>
        <v>0</v>
      </c>
      <c r="HX261" s="193">
        <f t="shared" si="1269"/>
        <v>0</v>
      </c>
      <c r="HY261" s="193">
        <f t="shared" si="1269"/>
        <v>0</v>
      </c>
      <c r="HZ261" s="193">
        <f t="shared" si="1269"/>
        <v>0.01662824892</v>
      </c>
      <c r="IA261" s="193">
        <f t="shared" si="1269"/>
        <v>0.1299378296</v>
      </c>
      <c r="IB261" s="193">
        <f t="shared" si="1269"/>
        <v>0.1915515093</v>
      </c>
      <c r="IC261" s="193">
        <f t="shared" si="1269"/>
        <v>0.2557173051</v>
      </c>
      <c r="ID261" s="193">
        <f t="shared" si="1269"/>
        <v>0.2917089428</v>
      </c>
      <c r="IE261" s="193">
        <f t="shared" si="1269"/>
        <v>0.2952501655</v>
      </c>
      <c r="IF261" s="193">
        <f t="shared" si="1269"/>
        <v>0.3040694156</v>
      </c>
      <c r="IG261" s="193">
        <f t="shared" si="1269"/>
        <v>0.3084762187</v>
      </c>
      <c r="IH261" s="193">
        <f t="shared" si="1269"/>
        <v>0.2988613756</v>
      </c>
      <c r="II261" s="193">
        <f t="shared" si="1269"/>
        <v>0.2860415846</v>
      </c>
      <c r="IJ261" s="193">
        <f t="shared" si="1269"/>
        <v>0.2684143721</v>
      </c>
      <c r="IK261" s="193">
        <f t="shared" si="1269"/>
        <v>0.2535914889</v>
      </c>
      <c r="IL261" s="193">
        <f t="shared" si="1269"/>
        <v>0.2271506702</v>
      </c>
      <c r="IM261" s="193">
        <f t="shared" si="1269"/>
        <v>0.1955018114</v>
      </c>
      <c r="IN261" s="193">
        <f t="shared" si="1269"/>
        <v>0.1670579003</v>
      </c>
      <c r="IO261" s="193">
        <f t="shared" si="23"/>
        <v>3.489958838</v>
      </c>
      <c r="IP261" s="193">
        <f t="shared" si="29"/>
        <v>0</v>
      </c>
      <c r="IQ261" s="193">
        <f t="shared" ref="IQ261:KK261" si="1270">MAX((MIN(CZ261+IP261,$IO$7))-GT261,0)</f>
        <v>0</v>
      </c>
      <c r="IR261" s="193">
        <f t="shared" si="1270"/>
        <v>0</v>
      </c>
      <c r="IS261" s="193">
        <f t="shared" si="1270"/>
        <v>0</v>
      </c>
      <c r="IT261" s="193">
        <f t="shared" si="1270"/>
        <v>0</v>
      </c>
      <c r="IU261" s="193">
        <f t="shared" si="1270"/>
        <v>0</v>
      </c>
      <c r="IV261" s="193">
        <f t="shared" si="1270"/>
        <v>0</v>
      </c>
      <c r="IW261" s="193">
        <f t="shared" si="1270"/>
        <v>0</v>
      </c>
      <c r="IX261" s="193">
        <f t="shared" si="1270"/>
        <v>0</v>
      </c>
      <c r="IY261" s="193">
        <f t="shared" si="1270"/>
        <v>0</v>
      </c>
      <c r="IZ261" s="193">
        <f t="shared" si="1270"/>
        <v>0</v>
      </c>
      <c r="JA261" s="193">
        <f t="shared" si="1270"/>
        <v>0</v>
      </c>
      <c r="JB261" s="193">
        <f t="shared" si="1270"/>
        <v>0</v>
      </c>
      <c r="JC261" s="193">
        <f t="shared" si="1270"/>
        <v>0</v>
      </c>
      <c r="JD261" s="193">
        <f t="shared" si="1270"/>
        <v>0</v>
      </c>
      <c r="JE261" s="193">
        <f t="shared" si="1270"/>
        <v>0</v>
      </c>
      <c r="JF261" s="193">
        <f t="shared" si="1270"/>
        <v>0.02427398378</v>
      </c>
      <c r="JG261" s="193">
        <f t="shared" si="1270"/>
        <v>0.1239973154</v>
      </c>
      <c r="JH261" s="193">
        <f t="shared" si="1270"/>
        <v>0.2740150146</v>
      </c>
      <c r="JI261" s="193">
        <f t="shared" si="1270"/>
        <v>0.5024072314</v>
      </c>
      <c r="JJ261" s="193">
        <f t="shared" si="1270"/>
        <v>0.8050057617</v>
      </c>
      <c r="JK261" s="193">
        <f t="shared" si="1270"/>
        <v>1.155846643</v>
      </c>
      <c r="JL261" s="193">
        <f t="shared" si="1270"/>
        <v>1.571289293</v>
      </c>
      <c r="JM261" s="193">
        <f t="shared" si="1270"/>
        <v>1.974751305</v>
      </c>
      <c r="JN261" s="193">
        <f t="shared" si="1270"/>
        <v>2.382540965</v>
      </c>
      <c r="JO261" s="193">
        <f t="shared" si="1270"/>
        <v>2.758886107</v>
      </c>
      <c r="JP261" s="193">
        <f t="shared" si="1270"/>
        <v>3.138835156</v>
      </c>
      <c r="JQ261" s="193">
        <f t="shared" si="1270"/>
        <v>3.51102856</v>
      </c>
      <c r="JR261" s="193">
        <f t="shared" si="1270"/>
        <v>3.883046326</v>
      </c>
      <c r="JS261" s="193">
        <f t="shared" si="1270"/>
        <v>4.180883937</v>
      </c>
      <c r="JT261" s="193">
        <f t="shared" si="1270"/>
        <v>4.393165995</v>
      </c>
      <c r="JU261" s="193">
        <f t="shared" si="1270"/>
        <v>4.528825682</v>
      </c>
      <c r="JV261" s="193">
        <f t="shared" si="1270"/>
        <v>4.593283703</v>
      </c>
      <c r="JW261" s="193">
        <f t="shared" si="1270"/>
        <v>4.576655455</v>
      </c>
      <c r="JX261" s="193">
        <f t="shared" si="1270"/>
        <v>4.446717625</v>
      </c>
      <c r="JY261" s="193">
        <f t="shared" si="1270"/>
        <v>4.255166116</v>
      </c>
      <c r="JZ261" s="193">
        <f t="shared" si="1270"/>
        <v>3.999448811</v>
      </c>
      <c r="KA261" s="193">
        <f t="shared" si="1270"/>
        <v>3.707739868</v>
      </c>
      <c r="KB261" s="193">
        <f t="shared" si="1270"/>
        <v>3.412489702</v>
      </c>
      <c r="KC261" s="193">
        <f t="shared" si="1270"/>
        <v>3.108420287</v>
      </c>
      <c r="KD261" s="193">
        <f t="shared" si="1270"/>
        <v>2.799944068</v>
      </c>
      <c r="KE261" s="193">
        <f t="shared" si="1270"/>
        <v>2.501082693</v>
      </c>
      <c r="KF261" s="193">
        <f t="shared" si="1270"/>
        <v>2.215041108</v>
      </c>
      <c r="KG261" s="193">
        <f t="shared" si="1270"/>
        <v>1.946626736</v>
      </c>
      <c r="KH261" s="193">
        <f t="shared" si="1270"/>
        <v>1.693035247</v>
      </c>
      <c r="KI261" s="193">
        <f t="shared" si="1270"/>
        <v>1.465884577</v>
      </c>
      <c r="KJ261" s="193">
        <f t="shared" si="1270"/>
        <v>1.270382765</v>
      </c>
      <c r="KK261" s="193">
        <f t="shared" si="1270"/>
        <v>1.103324865</v>
      </c>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row>
    <row r="262" ht="14.25" customHeight="1">
      <c r="A262" s="1">
        <v>9.0</v>
      </c>
      <c r="B262" s="1">
        <f t="shared" ref="B262:C262" si="1271">B261+1</f>
        <v>252</v>
      </c>
      <c r="C262" s="267">
        <f t="shared" si="1271"/>
        <v>43717</v>
      </c>
      <c r="D262" s="193">
        <f t="shared" si="15"/>
        <v>9.654504409</v>
      </c>
      <c r="E262" s="193">
        <f>(SUMIFS(Profile!$F$2:$F$17521,Profile!$B$2:$B$17521,$B262,Profile!$C$2:$C$17521,E$8))*$C$6</f>
        <v>0.147026977</v>
      </c>
      <c r="F262" s="193">
        <f>(SUMIFS(Profile!$F$2:$F$17521,Profile!$B$2:$B$17521,$B262,Profile!$C$2:$C$17521,F$8))*$C$6</f>
        <v>0.1322040937</v>
      </c>
      <c r="G262" s="193">
        <f>(SUMIFS(Profile!$F$2:$F$17521,Profile!$B$2:$B$17521,$B262,Profile!$C$2:$C$17521,G$8))*$C$6</f>
        <v>0.1209867767</v>
      </c>
      <c r="H262" s="193">
        <f>(SUMIFS(Profile!$F$2:$F$17521,Profile!$B$2:$B$17521,$B262,Profile!$C$2:$C$17521,H$8))*$C$6</f>
        <v>0.1137756443</v>
      </c>
      <c r="I262" s="193">
        <f>(SUMIFS(Profile!$F$2:$F$17521,Profile!$B$2:$B$17521,$B262,Profile!$C$2:$C$17521,I$8))*$C$6</f>
        <v>0.1089682227</v>
      </c>
      <c r="J262" s="193">
        <f>(SUMIFS(Profile!$F$2:$F$17521,Profile!$B$2:$B$17521,$B262,Profile!$C$2:$C$17521,J$8))*$C$6</f>
        <v>0.1101700781</v>
      </c>
      <c r="K262" s="193">
        <f>(SUMIFS(Profile!$F$2:$F$17521,Profile!$B$2:$B$17521,$B262,Profile!$C$2:$C$17521,K$8))*$C$6</f>
        <v>0.1073657489</v>
      </c>
      <c r="L262" s="193">
        <f>(SUMIFS(Profile!$F$2:$F$17521,Profile!$B$2:$B$17521,$B262,Profile!$C$2:$C$17521,L$8))*$C$6</f>
        <v>0.1029589457</v>
      </c>
      <c r="M262" s="193">
        <f>(SUMIFS(Profile!$F$2:$F$17521,Profile!$B$2:$B$17521,$B262,Profile!$C$2:$C$17521,M$8))*$C$6</f>
        <v>0.1045614196</v>
      </c>
      <c r="N262" s="193">
        <f>(SUMIFS(Profile!$F$2:$F$17521,Profile!$B$2:$B$17521,$B262,Profile!$C$2:$C$17521,N$8))*$C$6</f>
        <v>0.1089682227</v>
      </c>
      <c r="O262" s="193">
        <f>(SUMIFS(Profile!$F$2:$F$17521,Profile!$B$2:$B$17521,$B262,Profile!$C$2:$C$17521,O$8))*$C$6</f>
        <v>0.1097694597</v>
      </c>
      <c r="P262" s="193">
        <f>(SUMIFS(Profile!$F$2:$F$17521,Profile!$B$2:$B$17521,$B262,Profile!$C$2:$C$17521,P$8))*$C$6</f>
        <v>0.1157787366</v>
      </c>
      <c r="Q262" s="193">
        <f>(SUMIFS(Profile!$F$2:$F$17521,Profile!$B$2:$B$17521,$B262,Profile!$C$2:$C$17521,Q$8))*$C$6</f>
        <v>0.1390146077</v>
      </c>
      <c r="R262" s="193">
        <f>(SUMIFS(Profile!$F$2:$F$17521,Profile!$B$2:$B$17521,$B262,Profile!$C$2:$C$17521,R$8))*$C$6</f>
        <v>0.1614492418</v>
      </c>
      <c r="S262" s="193">
        <f>(SUMIFS(Profile!$F$2:$F$17521,Profile!$B$2:$B$17521,$B262,Profile!$C$2:$C$17521,S$8))*$C$6</f>
        <v>0.1987067591</v>
      </c>
      <c r="T262" s="193">
        <f>(SUMIFS(Profile!$F$2:$F$17521,Profile!$B$2:$B$17521,$B262,Profile!$C$2:$C$17521,T$8))*$C$6</f>
        <v>0.2143308792</v>
      </c>
      <c r="U262" s="193">
        <f>(SUMIFS(Profile!$F$2:$F$17521,Profile!$B$2:$B$17521,$B262,Profile!$C$2:$C$17521,U$8))*$C$6</f>
        <v>0.2263494332</v>
      </c>
      <c r="V262" s="193">
        <f>(SUMIFS(Profile!$F$2:$F$17521,Profile!$B$2:$B$17521,$B262,Profile!$C$2:$C$17521,V$8))*$C$6</f>
        <v>0.228753144</v>
      </c>
      <c r="W262" s="193">
        <f>(SUMIFS(Profile!$F$2:$F$17521,Profile!$B$2:$B$17521,$B262,Profile!$C$2:$C$17521,W$8))*$C$6</f>
        <v>0.2243463409</v>
      </c>
      <c r="X262" s="193">
        <f>(SUMIFS(Profile!$F$2:$F$17521,Profile!$B$2:$B$17521,$B262,Profile!$C$2:$C$17521,X$8))*$C$6</f>
        <v>0.2199395378</v>
      </c>
      <c r="Y262" s="193">
        <f>(SUMIFS(Profile!$F$2:$F$17521,Profile!$B$2:$B$17521,$B262,Profile!$C$2:$C$17521,Y$8))*$C$6</f>
        <v>0.2135296423</v>
      </c>
      <c r="Z262" s="193">
        <f>(SUMIFS(Profile!$F$2:$F$17521,Profile!$B$2:$B$17521,$B262,Profile!$C$2:$C$17521,Z$8))*$C$6</f>
        <v>0.2039147991</v>
      </c>
      <c r="AA262" s="193">
        <f>(SUMIFS(Profile!$F$2:$F$17521,Profile!$B$2:$B$17521,$B262,Profile!$C$2:$C$17521,AA$8))*$C$6</f>
        <v>0.2071197469</v>
      </c>
      <c r="AB262" s="193">
        <f>(SUMIFS(Profile!$F$2:$F$17521,Profile!$B$2:$B$17521,$B262,Profile!$C$2:$C$17521,AB$8))*$C$6</f>
        <v>0.2071197469</v>
      </c>
      <c r="AC262" s="193">
        <f>(SUMIFS(Profile!$F$2:$F$17521,Profile!$B$2:$B$17521,$B262,Profile!$C$2:$C$17521,AC$8))*$C$6</f>
        <v>0.2183370639</v>
      </c>
      <c r="AD262" s="193">
        <f>(SUMIFS(Profile!$F$2:$F$17521,Profile!$B$2:$B$17521,$B262,Profile!$C$2:$C$17521,AD$8))*$C$6</f>
        <v>0.2191383008</v>
      </c>
      <c r="AE262" s="193">
        <f>(SUMIFS(Profile!$F$2:$F$17521,Profile!$B$2:$B$17521,$B262,Profile!$C$2:$C$17521,AE$8))*$C$6</f>
        <v>0.2131290239</v>
      </c>
      <c r="AF262" s="193">
        <f>(SUMIFS(Profile!$F$2:$F$17521,Profile!$B$2:$B$17521,$B262,Profile!$C$2:$C$17521,AF$8))*$C$6</f>
        <v>0.2027129437</v>
      </c>
      <c r="AG262" s="193">
        <f>(SUMIFS(Profile!$F$2:$F$17521,Profile!$B$2:$B$17521,$B262,Profile!$C$2:$C$17521,AG$8))*$C$6</f>
        <v>0.1963030483</v>
      </c>
      <c r="AH262" s="193">
        <f>(SUMIFS(Profile!$F$2:$F$17521,Profile!$B$2:$B$17521,$B262,Profile!$C$2:$C$17521,AH$8))*$C$6</f>
        <v>0.1959024298</v>
      </c>
      <c r="AI262" s="193">
        <f>(SUMIFS(Profile!$F$2:$F$17521,Profile!$B$2:$B$17521,$B262,Profile!$C$2:$C$17521,AI$8))*$C$6</f>
        <v>0.1967036667</v>
      </c>
      <c r="AJ262" s="193">
        <f>(SUMIFS(Profile!$F$2:$F$17521,Profile!$B$2:$B$17521,$B262,Profile!$C$2:$C$17521,AJ$8))*$C$6</f>
        <v>0.2075203653</v>
      </c>
      <c r="AK262" s="193">
        <f>(SUMIFS(Profile!$F$2:$F$17521,Profile!$B$2:$B$17521,$B262,Profile!$C$2:$C$17521,AK$8))*$C$6</f>
        <v>0.2255481963</v>
      </c>
      <c r="AL262" s="193">
        <f>(SUMIFS(Profile!$F$2:$F$17521,Profile!$B$2:$B$17521,$B262,Profile!$C$2:$C$17521,AL$8))*$C$6</f>
        <v>0.2419735534</v>
      </c>
      <c r="AM262" s="193">
        <f>(SUMIFS(Profile!$F$2:$F$17521,Profile!$B$2:$B$17521,$B262,Profile!$C$2:$C$17521,AM$8))*$C$6</f>
        <v>0.2575976736</v>
      </c>
      <c r="AN262" s="193">
        <f>(SUMIFS(Profile!$F$2:$F$17521,Profile!$B$2:$B$17521,$B262,Profile!$C$2:$C$17521,AN$8))*$C$6</f>
        <v>0.2684143721</v>
      </c>
      <c r="AO262" s="193">
        <f>(SUMIFS(Profile!$F$2:$F$17521,Profile!$B$2:$B$17521,$B262,Profile!$C$2:$C$17521,AO$8))*$C$6</f>
        <v>0.2808335446</v>
      </c>
      <c r="AP262" s="193">
        <f>(SUMIFS(Profile!$F$2:$F$17521,Profile!$B$2:$B$17521,$B262,Profile!$C$2:$C$17521,AP$8))*$C$6</f>
        <v>0.2916502432</v>
      </c>
      <c r="AQ262" s="193">
        <f>(SUMIFS(Profile!$F$2:$F$17521,Profile!$B$2:$B$17521,$B262,Profile!$C$2:$C$17521,AQ$8))*$C$6</f>
        <v>0.2956564278</v>
      </c>
      <c r="AR262" s="193">
        <f>(SUMIFS(Profile!$F$2:$F$17521,Profile!$B$2:$B$17521,$B262,Profile!$C$2:$C$17521,AR$8))*$C$6</f>
        <v>0.3036687971</v>
      </c>
      <c r="AS262" s="193">
        <f>(SUMIFS(Profile!$F$2:$F$17521,Profile!$B$2:$B$17521,$B262,Profile!$C$2:$C$17521,AS$8))*$C$6</f>
        <v>0.3044700341</v>
      </c>
      <c r="AT262" s="193">
        <f>(SUMIFS(Profile!$F$2:$F$17521,Profile!$B$2:$B$17521,$B262,Profile!$C$2:$C$17521,AT$8))*$C$6</f>
        <v>0.2936533355</v>
      </c>
      <c r="AU262" s="193">
        <f>(SUMIFS(Profile!$F$2:$F$17521,Profile!$B$2:$B$17521,$B262,Profile!$C$2:$C$17521,AU$8))*$C$6</f>
        <v>0.2824360184</v>
      </c>
      <c r="AV262" s="193">
        <f>(SUMIFS(Profile!$F$2:$F$17521,Profile!$B$2:$B$17521,$B262,Profile!$C$2:$C$17521,AV$8))*$C$6</f>
        <v>0.2704174645</v>
      </c>
      <c r="AW262" s="193">
        <f>(SUMIFS(Profile!$F$2:$F$17521,Profile!$B$2:$B$17521,$B262,Profile!$C$2:$C$17521,AW$8))*$C$6</f>
        <v>0.2547933443</v>
      </c>
      <c r="AX262" s="193">
        <f>(SUMIFS(Profile!$F$2:$F$17521,Profile!$B$2:$B$17521,$B262,Profile!$C$2:$C$17521,AX$8))*$C$6</f>
        <v>0.2311568548</v>
      </c>
      <c r="AY262" s="193">
        <f>(SUMIFS(Profile!$F$2:$F$17521,Profile!$B$2:$B$17521,$B262,Profile!$C$2:$C$17521,AY$8))*$C$6</f>
        <v>0.2011104699</v>
      </c>
      <c r="AZ262" s="193">
        <f>(SUMIFS(Profile!$F$2:$F$17521,Profile!$B$2:$B$17521,$B262,Profile!$C$2:$C$17521,AZ$8))*$C$6</f>
        <v>0.1742690327</v>
      </c>
      <c r="BA262" s="193">
        <f t="shared" si="16"/>
        <v>11.16672844</v>
      </c>
      <c r="BB262" s="193">
        <f>(SUMIFS(Profile!$E$2:$E$17521,Profile!$B$2:$B$17521,$B262,Profile!$C$2:$C$17521,BB$8))*$C$9</f>
        <v>0</v>
      </c>
      <c r="BC262" s="193">
        <f>(SUMIFS(Profile!$E$2:$E$17521,Profile!$B$2:$B$17521,$B262,Profile!$C$2:$C$17521,BC$8))*$C$9</f>
        <v>0</v>
      </c>
      <c r="BD262" s="193">
        <f>(SUMIFS(Profile!$E$2:$E$17521,Profile!$B$2:$B$17521,$B262,Profile!$C$2:$C$17521,BD$8))*$C$9</f>
        <v>0</v>
      </c>
      <c r="BE262" s="193">
        <f>(SUMIFS(Profile!$E$2:$E$17521,Profile!$B$2:$B$17521,$B262,Profile!$C$2:$C$17521,BE$8))*$C$9</f>
        <v>0</v>
      </c>
      <c r="BF262" s="193">
        <f>(SUMIFS(Profile!$E$2:$E$17521,Profile!$B$2:$B$17521,$B262,Profile!$C$2:$C$17521,BF$8))*$C$9</f>
        <v>0</v>
      </c>
      <c r="BG262" s="193">
        <f>(SUMIFS(Profile!$E$2:$E$17521,Profile!$B$2:$B$17521,$B262,Profile!$C$2:$C$17521,BG$8))*$C$9</f>
        <v>0</v>
      </c>
      <c r="BH262" s="193">
        <f>(SUMIFS(Profile!$E$2:$E$17521,Profile!$B$2:$B$17521,$B262,Profile!$C$2:$C$17521,BH$8))*$C$9</f>
        <v>0</v>
      </c>
      <c r="BI262" s="193">
        <f>(SUMIFS(Profile!$E$2:$E$17521,Profile!$B$2:$B$17521,$B262,Profile!$C$2:$C$17521,BI$8))*$C$9</f>
        <v>0</v>
      </c>
      <c r="BJ262" s="193">
        <f>(SUMIFS(Profile!$E$2:$E$17521,Profile!$B$2:$B$17521,$B262,Profile!$C$2:$C$17521,BJ$8))*$C$9</f>
        <v>0</v>
      </c>
      <c r="BK262" s="193">
        <f>(SUMIFS(Profile!$E$2:$E$17521,Profile!$B$2:$B$17521,$B262,Profile!$C$2:$C$17521,BK$8))*$C$9</f>
        <v>0</v>
      </c>
      <c r="BL262" s="193">
        <f>(SUMIFS(Profile!$E$2:$E$17521,Profile!$B$2:$B$17521,$B262,Profile!$C$2:$C$17521,BL$8))*$C$9</f>
        <v>0.0001840537759</v>
      </c>
      <c r="BM262" s="193">
        <f>(SUMIFS(Profile!$E$2:$E$17521,Profile!$B$2:$B$17521,$B262,Profile!$C$2:$C$17521,BM$8))*$C$9</f>
        <v>0.008957283761</v>
      </c>
      <c r="BN262" s="193">
        <f>(SUMIFS(Profile!$E$2:$E$17521,Profile!$B$2:$B$17521,$B262,Profile!$C$2:$C$17521,BN$8))*$C$9</f>
        <v>0.0304793134</v>
      </c>
      <c r="BO262" s="193">
        <f>(SUMIFS(Profile!$E$2:$E$17521,Profile!$B$2:$B$17521,$B262,Profile!$C$2:$C$17521,BO$8))*$C$9</f>
        <v>0.07306013237</v>
      </c>
      <c r="BP262" s="193">
        <f>(SUMIFS(Profile!$E$2:$E$17521,Profile!$B$2:$B$17521,$B262,Profile!$C$2:$C$17521,BP$8))*$C$9</f>
        <v>0.1454368361</v>
      </c>
      <c r="BQ262" s="193">
        <f>(SUMIFS(Profile!$E$2:$E$17521,Profile!$B$2:$B$17521,$B262,Profile!$C$2:$C$17521,BQ$8))*$C$9</f>
        <v>0.2400474941</v>
      </c>
      <c r="BR262" s="193">
        <f>(SUMIFS(Profile!$E$2:$E$17521,Profile!$B$2:$B$17521,$B262,Profile!$C$2:$C$17521,BR$8))*$C$9</f>
        <v>0.3555453891</v>
      </c>
      <c r="BS262" s="193">
        <f>(SUMIFS(Profile!$E$2:$E$17521,Profile!$B$2:$B$17521,$B262,Profile!$C$2:$C$17521,BS$8))*$C$9</f>
        <v>0.4375308736</v>
      </c>
      <c r="BT262" s="193">
        <f>(SUMIFS(Profile!$E$2:$E$17521,Profile!$B$2:$B$17521,$B262,Profile!$C$2:$C$17521,BT$8))*$C$9</f>
        <v>0.4824760471</v>
      </c>
      <c r="BU262" s="193">
        <f>(SUMIFS(Profile!$E$2:$E$17521,Profile!$B$2:$B$17521,$B262,Profile!$C$2:$C$17521,BU$8))*$C$9</f>
        <v>0.612713593</v>
      </c>
      <c r="BV262" s="193">
        <f>(SUMIFS(Profile!$E$2:$E$17521,Profile!$B$2:$B$17521,$B262,Profile!$C$2:$C$17521,BV$8))*$C$9</f>
        <v>0.6645735898</v>
      </c>
      <c r="BW262" s="193">
        <f>(SUMIFS(Profile!$E$2:$E$17521,Profile!$B$2:$B$17521,$B262,Profile!$C$2:$C$17521,BW$8))*$C$9</f>
        <v>0.747681241</v>
      </c>
      <c r="BX262" s="193">
        <f>(SUMIFS(Profile!$E$2:$E$17521,Profile!$B$2:$B$17521,$B262,Profile!$C$2:$C$17521,BX$8))*$C$9</f>
        <v>0.7813884628</v>
      </c>
      <c r="BY262" s="193">
        <f>(SUMIFS(Profile!$E$2:$E$17521,Profile!$B$2:$B$17521,$B262,Profile!$C$2:$C$17521,BY$8))*$C$9</f>
        <v>0.7404781296</v>
      </c>
      <c r="BZ262" s="193">
        <f>(SUMIFS(Profile!$E$2:$E$17521,Profile!$B$2:$B$17521,$B262,Profile!$C$2:$C$17521,BZ$8))*$C$9</f>
        <v>0.7806273408</v>
      </c>
      <c r="CA262" s="193">
        <f>(SUMIFS(Profile!$E$2:$E$17521,Profile!$B$2:$B$17521,$B262,Profile!$C$2:$C$17521,CA$8))*$C$9</f>
        <v>0.758065804</v>
      </c>
      <c r="CB262" s="193">
        <f>(SUMIFS(Profile!$E$2:$E$17521,Profile!$B$2:$B$17521,$B262,Profile!$C$2:$C$17521,CB$8))*$C$9</f>
        <v>0.7439090323</v>
      </c>
      <c r="CC262" s="193">
        <f>(SUMIFS(Profile!$E$2:$E$17521,Profile!$B$2:$B$17521,$B262,Profile!$C$2:$C$17521,CC$8))*$C$9</f>
        <v>0.6939350248</v>
      </c>
      <c r="CD262" s="193">
        <f>(SUMIFS(Profile!$E$2:$E$17521,Profile!$B$2:$B$17521,$B262,Profile!$C$2:$C$17521,CD$8))*$C$9</f>
        <v>0.6939634116</v>
      </c>
      <c r="CE262" s="193">
        <f>(SUMIFS(Profile!$E$2:$E$17521,Profile!$B$2:$B$17521,$B262,Profile!$C$2:$C$17521,CE$8))*$C$9</f>
        <v>0.6009136781</v>
      </c>
      <c r="CF262" s="193">
        <f>(SUMIFS(Profile!$E$2:$E$17521,Profile!$B$2:$B$17521,$B262,Profile!$C$2:$C$17521,CF$8))*$C$9</f>
        <v>0.4894089011</v>
      </c>
      <c r="CG262" s="193">
        <f>(SUMIFS(Profile!$E$2:$E$17521,Profile!$B$2:$B$17521,$B262,Profile!$C$2:$C$17521,CG$8))*$C$9</f>
        <v>0.3717111739</v>
      </c>
      <c r="CH262" s="193">
        <f>(SUMIFS(Profile!$E$2:$E$17521,Profile!$B$2:$B$17521,$B262,Profile!$C$2:$C$17521,CH$8))*$C$9</f>
        <v>0.2787841996</v>
      </c>
      <c r="CI262" s="193">
        <f>(SUMIFS(Profile!$E$2:$E$17521,Profile!$B$2:$B$17521,$B262,Profile!$C$2:$C$17521,CI$8))*$C$9</f>
        <v>0.2108177092</v>
      </c>
      <c r="CJ262" s="193">
        <f>(SUMIFS(Profile!$E$2:$E$17521,Profile!$B$2:$B$17521,$B262,Profile!$C$2:$C$17521,CJ$8))*$C$9</f>
        <v>0.1378641383</v>
      </c>
      <c r="CK262" s="193">
        <f>(SUMIFS(Profile!$E$2:$E$17521,Profile!$B$2:$B$17521,$B262,Profile!$C$2:$C$17521,CK$8))*$C$9</f>
        <v>0.06599604215</v>
      </c>
      <c r="CL262" s="193">
        <f>(SUMIFS(Profile!$E$2:$E$17521,Profile!$B$2:$B$17521,$B262,Profile!$C$2:$C$17521,CL$8))*$C$9</f>
        <v>0.01932603065</v>
      </c>
      <c r="CM262" s="193">
        <f>(SUMIFS(Profile!$E$2:$E$17521,Profile!$B$2:$B$17521,$B262,Profile!$C$2:$C$17521,CM$8))*$C$9</f>
        <v>0.0008535139112</v>
      </c>
      <c r="CN262" s="193">
        <f>(SUMIFS(Profile!$E$2:$E$17521,Profile!$B$2:$B$17521,$B262,Profile!$C$2:$C$17521,CN$8))*$C$9</f>
        <v>0</v>
      </c>
      <c r="CO262" s="193">
        <f>(SUMIFS(Profile!$E$2:$E$17521,Profile!$B$2:$B$17521,$B262,Profile!$C$2:$C$17521,CO$8))*$C$9</f>
        <v>0</v>
      </c>
      <c r="CP262" s="193">
        <f>(SUMIFS(Profile!$E$2:$E$17521,Profile!$B$2:$B$17521,$B262,Profile!$C$2:$C$17521,CP$8))*$C$9</f>
        <v>0</v>
      </c>
      <c r="CQ262" s="193">
        <f>(SUMIFS(Profile!$E$2:$E$17521,Profile!$B$2:$B$17521,$B262,Profile!$C$2:$C$17521,CQ$8))*$C$9</f>
        <v>0</v>
      </c>
      <c r="CR262" s="193">
        <f>(SUMIFS(Profile!$E$2:$E$17521,Profile!$B$2:$B$17521,$B262,Profile!$C$2:$C$17521,CR$8))*$C$9</f>
        <v>0</v>
      </c>
      <c r="CS262" s="193">
        <f>(SUMIFS(Profile!$E$2:$E$17521,Profile!$B$2:$B$17521,$B262,Profile!$C$2:$C$17521,CS$8))*$C$9</f>
        <v>0</v>
      </c>
      <c r="CT262" s="193">
        <f>(SUMIFS(Profile!$E$2:$E$17521,Profile!$B$2:$B$17521,$B262,Profile!$C$2:$C$17521,CT$8))*$C$9</f>
        <v>0</v>
      </c>
      <c r="CU262" s="193">
        <f>(SUMIFS(Profile!$E$2:$E$17521,Profile!$B$2:$B$17521,$B262,Profile!$C$2:$C$17521,CU$8))*$C$9</f>
        <v>0</v>
      </c>
      <c r="CV262" s="193">
        <f>(SUMIFS(Profile!$E$2:$E$17521,Profile!$B$2:$B$17521,$B262,Profile!$C$2:$C$17521,CV$8))*$C$9</f>
        <v>0</v>
      </c>
      <c r="CW262" s="193">
        <f>(SUMIFS(Profile!$E$2:$E$17521,Profile!$B$2:$B$17521,$B262,Profile!$C$2:$C$17521,CW$8))*$C$9</f>
        <v>0</v>
      </c>
      <c r="CX262" s="193">
        <f t="shared" si="17"/>
        <v>6.653055077</v>
      </c>
      <c r="CY262" s="193">
        <f t="shared" ref="CY262:ET262" si="1272">MAX(BB262-E262,0)</f>
        <v>0</v>
      </c>
      <c r="CZ262" s="193">
        <f t="shared" si="1272"/>
        <v>0</v>
      </c>
      <c r="DA262" s="193">
        <f t="shared" si="1272"/>
        <v>0</v>
      </c>
      <c r="DB262" s="193">
        <f t="shared" si="1272"/>
        <v>0</v>
      </c>
      <c r="DC262" s="193">
        <f t="shared" si="1272"/>
        <v>0</v>
      </c>
      <c r="DD262" s="193">
        <f t="shared" si="1272"/>
        <v>0</v>
      </c>
      <c r="DE262" s="193">
        <f t="shared" si="1272"/>
        <v>0</v>
      </c>
      <c r="DF262" s="193">
        <f t="shared" si="1272"/>
        <v>0</v>
      </c>
      <c r="DG262" s="193">
        <f t="shared" si="1272"/>
        <v>0</v>
      </c>
      <c r="DH262" s="193">
        <f t="shared" si="1272"/>
        <v>0</v>
      </c>
      <c r="DI262" s="193">
        <f t="shared" si="1272"/>
        <v>0</v>
      </c>
      <c r="DJ262" s="193">
        <f t="shared" si="1272"/>
        <v>0</v>
      </c>
      <c r="DK262" s="193">
        <f t="shared" si="1272"/>
        <v>0</v>
      </c>
      <c r="DL262" s="193">
        <f t="shared" si="1272"/>
        <v>0</v>
      </c>
      <c r="DM262" s="193">
        <f t="shared" si="1272"/>
        <v>0</v>
      </c>
      <c r="DN262" s="193">
        <f t="shared" si="1272"/>
        <v>0.02571661481</v>
      </c>
      <c r="DO262" s="193">
        <f t="shared" si="1272"/>
        <v>0.1291959559</v>
      </c>
      <c r="DP262" s="193">
        <f t="shared" si="1272"/>
        <v>0.2087777296</v>
      </c>
      <c r="DQ262" s="193">
        <f t="shared" si="1272"/>
        <v>0.2581297062</v>
      </c>
      <c r="DR262" s="193">
        <f t="shared" si="1272"/>
        <v>0.3927740552</v>
      </c>
      <c r="DS262" s="193">
        <f t="shared" si="1272"/>
        <v>0.4510439475</v>
      </c>
      <c r="DT262" s="193">
        <f t="shared" si="1272"/>
        <v>0.5437664418</v>
      </c>
      <c r="DU262" s="193">
        <f t="shared" si="1272"/>
        <v>0.5742687159</v>
      </c>
      <c r="DV262" s="193">
        <f t="shared" si="1272"/>
        <v>0.5333583827</v>
      </c>
      <c r="DW262" s="193">
        <f t="shared" si="1272"/>
        <v>0.5622902769</v>
      </c>
      <c r="DX262" s="193">
        <f t="shared" si="1272"/>
        <v>0.5389275032</v>
      </c>
      <c r="DY262" s="193">
        <f t="shared" si="1272"/>
        <v>0.5307800084</v>
      </c>
      <c r="DZ262" s="193">
        <f t="shared" si="1272"/>
        <v>0.491222081</v>
      </c>
      <c r="EA262" s="193">
        <f t="shared" si="1272"/>
        <v>0.4976603633</v>
      </c>
      <c r="EB262" s="193">
        <f t="shared" si="1272"/>
        <v>0.4050112483</v>
      </c>
      <c r="EC262" s="193">
        <f t="shared" si="1272"/>
        <v>0.2927052343</v>
      </c>
      <c r="ED262" s="193">
        <f t="shared" si="1272"/>
        <v>0.1641908086</v>
      </c>
      <c r="EE262" s="193">
        <f t="shared" si="1272"/>
        <v>0.05323600334</v>
      </c>
      <c r="EF262" s="193">
        <f t="shared" si="1272"/>
        <v>0</v>
      </c>
      <c r="EG262" s="193">
        <f t="shared" si="1272"/>
        <v>0</v>
      </c>
      <c r="EH262" s="193">
        <f t="shared" si="1272"/>
        <v>0</v>
      </c>
      <c r="EI262" s="193">
        <f t="shared" si="1272"/>
        <v>0</v>
      </c>
      <c r="EJ262" s="193">
        <f t="shared" si="1272"/>
        <v>0</v>
      </c>
      <c r="EK262" s="193">
        <f t="shared" si="1272"/>
        <v>0</v>
      </c>
      <c r="EL262" s="193">
        <f t="shared" si="1272"/>
        <v>0</v>
      </c>
      <c r="EM262" s="193">
        <f t="shared" si="1272"/>
        <v>0</v>
      </c>
      <c r="EN262" s="193">
        <f t="shared" si="1272"/>
        <v>0</v>
      </c>
      <c r="EO262" s="193">
        <f t="shared" si="1272"/>
        <v>0</v>
      </c>
      <c r="EP262" s="193">
        <f t="shared" si="1272"/>
        <v>0</v>
      </c>
      <c r="EQ262" s="193">
        <f t="shared" si="1272"/>
        <v>0</v>
      </c>
      <c r="ER262" s="193">
        <f t="shared" si="1272"/>
        <v>0</v>
      </c>
      <c r="ES262" s="193">
        <f t="shared" si="1272"/>
        <v>0</v>
      </c>
      <c r="ET262" s="193">
        <f t="shared" si="1272"/>
        <v>0</v>
      </c>
      <c r="EU262" s="193">
        <f t="shared" si="19"/>
        <v>4.513673363</v>
      </c>
      <c r="EV262" s="193">
        <f t="shared" ref="EV262:GQ262" si="1273">BB262-CY262</f>
        <v>0</v>
      </c>
      <c r="EW262" s="193">
        <f t="shared" si="1273"/>
        <v>0</v>
      </c>
      <c r="EX262" s="193">
        <f t="shared" si="1273"/>
        <v>0</v>
      </c>
      <c r="EY262" s="193">
        <f t="shared" si="1273"/>
        <v>0</v>
      </c>
      <c r="EZ262" s="193">
        <f t="shared" si="1273"/>
        <v>0</v>
      </c>
      <c r="FA262" s="193">
        <f t="shared" si="1273"/>
        <v>0</v>
      </c>
      <c r="FB262" s="193">
        <f t="shared" si="1273"/>
        <v>0</v>
      </c>
      <c r="FC262" s="193">
        <f t="shared" si="1273"/>
        <v>0</v>
      </c>
      <c r="FD262" s="193">
        <f t="shared" si="1273"/>
        <v>0</v>
      </c>
      <c r="FE262" s="193">
        <f t="shared" si="1273"/>
        <v>0</v>
      </c>
      <c r="FF262" s="193">
        <f t="shared" si="1273"/>
        <v>0.0001840537759</v>
      </c>
      <c r="FG262" s="193">
        <f t="shared" si="1273"/>
        <v>0.008957283761</v>
      </c>
      <c r="FH262" s="193">
        <f t="shared" si="1273"/>
        <v>0.0304793134</v>
      </c>
      <c r="FI262" s="193">
        <f t="shared" si="1273"/>
        <v>0.07306013237</v>
      </c>
      <c r="FJ262" s="193">
        <f t="shared" si="1273"/>
        <v>0.1454368361</v>
      </c>
      <c r="FK262" s="193">
        <f t="shared" si="1273"/>
        <v>0.2143308792</v>
      </c>
      <c r="FL262" s="193">
        <f t="shared" si="1273"/>
        <v>0.2263494332</v>
      </c>
      <c r="FM262" s="193">
        <f t="shared" si="1273"/>
        <v>0.228753144</v>
      </c>
      <c r="FN262" s="193">
        <f t="shared" si="1273"/>
        <v>0.2243463409</v>
      </c>
      <c r="FO262" s="193">
        <f t="shared" si="1273"/>
        <v>0.2199395378</v>
      </c>
      <c r="FP262" s="193">
        <f t="shared" si="1273"/>
        <v>0.2135296423</v>
      </c>
      <c r="FQ262" s="193">
        <f t="shared" si="1273"/>
        <v>0.2039147991</v>
      </c>
      <c r="FR262" s="193">
        <f t="shared" si="1273"/>
        <v>0.2071197469</v>
      </c>
      <c r="FS262" s="193">
        <f t="shared" si="1273"/>
        <v>0.2071197469</v>
      </c>
      <c r="FT262" s="193">
        <f t="shared" si="1273"/>
        <v>0.2183370639</v>
      </c>
      <c r="FU262" s="193">
        <f t="shared" si="1273"/>
        <v>0.2191383008</v>
      </c>
      <c r="FV262" s="193">
        <f t="shared" si="1273"/>
        <v>0.2131290239</v>
      </c>
      <c r="FW262" s="193">
        <f t="shared" si="1273"/>
        <v>0.2027129437</v>
      </c>
      <c r="FX262" s="193">
        <f t="shared" si="1273"/>
        <v>0.1963030483</v>
      </c>
      <c r="FY262" s="193">
        <f t="shared" si="1273"/>
        <v>0.1959024298</v>
      </c>
      <c r="FZ262" s="193">
        <f t="shared" si="1273"/>
        <v>0.1967036667</v>
      </c>
      <c r="GA262" s="193">
        <f t="shared" si="1273"/>
        <v>0.2075203653</v>
      </c>
      <c r="GB262" s="193">
        <f t="shared" si="1273"/>
        <v>0.2255481963</v>
      </c>
      <c r="GC262" s="193">
        <f t="shared" si="1273"/>
        <v>0.2108177092</v>
      </c>
      <c r="GD262" s="193">
        <f t="shared" si="1273"/>
        <v>0.1378641383</v>
      </c>
      <c r="GE262" s="193">
        <f t="shared" si="1273"/>
        <v>0.06599604215</v>
      </c>
      <c r="GF262" s="193">
        <f t="shared" si="1273"/>
        <v>0.01932603065</v>
      </c>
      <c r="GG262" s="193">
        <f t="shared" si="1273"/>
        <v>0.0008535139112</v>
      </c>
      <c r="GH262" s="193">
        <f t="shared" si="1273"/>
        <v>0</v>
      </c>
      <c r="GI262" s="193">
        <f t="shared" si="1273"/>
        <v>0</v>
      </c>
      <c r="GJ262" s="193">
        <f t="shared" si="1273"/>
        <v>0</v>
      </c>
      <c r="GK262" s="193">
        <f t="shared" si="1273"/>
        <v>0</v>
      </c>
      <c r="GL262" s="193">
        <f t="shared" si="1273"/>
        <v>0</v>
      </c>
      <c r="GM262" s="193">
        <f t="shared" si="1273"/>
        <v>0</v>
      </c>
      <c r="GN262" s="193">
        <f t="shared" si="1273"/>
        <v>0</v>
      </c>
      <c r="GO262" s="193">
        <f t="shared" si="1273"/>
        <v>0</v>
      </c>
      <c r="GP262" s="193">
        <f t="shared" si="1273"/>
        <v>0</v>
      </c>
      <c r="GQ262" s="193">
        <f t="shared" si="1273"/>
        <v>0</v>
      </c>
      <c r="GR262" s="193">
        <f t="shared" si="21"/>
        <v>5.140831047</v>
      </c>
      <c r="GS262" s="193">
        <f t="shared" ref="GS262:IN262" si="1274">E262-EV262</f>
        <v>0.147026977</v>
      </c>
      <c r="GT262" s="193">
        <f t="shared" si="1274"/>
        <v>0.1322040937</v>
      </c>
      <c r="GU262" s="193">
        <f t="shared" si="1274"/>
        <v>0.1209867767</v>
      </c>
      <c r="GV262" s="193">
        <f t="shared" si="1274"/>
        <v>0.1137756443</v>
      </c>
      <c r="GW262" s="193">
        <f t="shared" si="1274"/>
        <v>0.1089682227</v>
      </c>
      <c r="GX262" s="193">
        <f t="shared" si="1274"/>
        <v>0.1101700781</v>
      </c>
      <c r="GY262" s="193">
        <f t="shared" si="1274"/>
        <v>0.1073657489</v>
      </c>
      <c r="GZ262" s="193">
        <f t="shared" si="1274"/>
        <v>0.1029589457</v>
      </c>
      <c r="HA262" s="193">
        <f t="shared" si="1274"/>
        <v>0.1045614196</v>
      </c>
      <c r="HB262" s="193">
        <f t="shared" si="1274"/>
        <v>0.1089682227</v>
      </c>
      <c r="HC262" s="193">
        <f t="shared" si="1274"/>
        <v>0.1095854059</v>
      </c>
      <c r="HD262" s="193">
        <f t="shared" si="1274"/>
        <v>0.1068214529</v>
      </c>
      <c r="HE262" s="193">
        <f t="shared" si="1274"/>
        <v>0.1085352943</v>
      </c>
      <c r="HF262" s="193">
        <f t="shared" si="1274"/>
        <v>0.08838910939</v>
      </c>
      <c r="HG262" s="193">
        <f t="shared" si="1274"/>
        <v>0.05326992296</v>
      </c>
      <c r="HH262" s="193">
        <f t="shared" si="1274"/>
        <v>0</v>
      </c>
      <c r="HI262" s="193">
        <f t="shared" si="1274"/>
        <v>0</v>
      </c>
      <c r="HJ262" s="193">
        <f t="shared" si="1274"/>
        <v>0</v>
      </c>
      <c r="HK262" s="193">
        <f t="shared" si="1274"/>
        <v>0</v>
      </c>
      <c r="HL262" s="193">
        <f t="shared" si="1274"/>
        <v>0</v>
      </c>
      <c r="HM262" s="193">
        <f t="shared" si="1274"/>
        <v>0</v>
      </c>
      <c r="HN262" s="193">
        <f t="shared" si="1274"/>
        <v>0</v>
      </c>
      <c r="HO262" s="193">
        <f t="shared" si="1274"/>
        <v>0</v>
      </c>
      <c r="HP262" s="193">
        <f t="shared" si="1274"/>
        <v>0</v>
      </c>
      <c r="HQ262" s="193">
        <f t="shared" si="1274"/>
        <v>0</v>
      </c>
      <c r="HR262" s="193">
        <f t="shared" si="1274"/>
        <v>0</v>
      </c>
      <c r="HS262" s="193">
        <f t="shared" si="1274"/>
        <v>0</v>
      </c>
      <c r="HT262" s="193">
        <f t="shared" si="1274"/>
        <v>0</v>
      </c>
      <c r="HU262" s="193">
        <f t="shared" si="1274"/>
        <v>0</v>
      </c>
      <c r="HV262" s="193">
        <f t="shared" si="1274"/>
        <v>0</v>
      </c>
      <c r="HW262" s="193">
        <f t="shared" si="1274"/>
        <v>0</v>
      </c>
      <c r="HX262" s="193">
        <f t="shared" si="1274"/>
        <v>0</v>
      </c>
      <c r="HY262" s="193">
        <f t="shared" si="1274"/>
        <v>0</v>
      </c>
      <c r="HZ262" s="193">
        <f t="shared" si="1274"/>
        <v>0.03115584422</v>
      </c>
      <c r="IA262" s="193">
        <f t="shared" si="1274"/>
        <v>0.1197335352</v>
      </c>
      <c r="IB262" s="193">
        <f t="shared" si="1274"/>
        <v>0.20241833</v>
      </c>
      <c r="IC262" s="193">
        <f t="shared" si="1274"/>
        <v>0.2615075139</v>
      </c>
      <c r="ID262" s="193">
        <f t="shared" si="1274"/>
        <v>0.2907967293</v>
      </c>
      <c r="IE262" s="193">
        <f t="shared" si="1274"/>
        <v>0.2956564278</v>
      </c>
      <c r="IF262" s="193">
        <f t="shared" si="1274"/>
        <v>0.3036687971</v>
      </c>
      <c r="IG262" s="193">
        <f t="shared" si="1274"/>
        <v>0.3044700341</v>
      </c>
      <c r="IH262" s="193">
        <f t="shared" si="1274"/>
        <v>0.2936533355</v>
      </c>
      <c r="II262" s="193">
        <f t="shared" si="1274"/>
        <v>0.2824360184</v>
      </c>
      <c r="IJ262" s="193">
        <f t="shared" si="1274"/>
        <v>0.2704174645</v>
      </c>
      <c r="IK262" s="193">
        <f t="shared" si="1274"/>
        <v>0.2547933443</v>
      </c>
      <c r="IL262" s="193">
        <f t="shared" si="1274"/>
        <v>0.2311568548</v>
      </c>
      <c r="IM262" s="193">
        <f t="shared" si="1274"/>
        <v>0.2011104699</v>
      </c>
      <c r="IN262" s="193">
        <f t="shared" si="1274"/>
        <v>0.1742690327</v>
      </c>
      <c r="IO262" s="193">
        <f t="shared" si="23"/>
        <v>3.517243732</v>
      </c>
      <c r="IP262" s="193">
        <f t="shared" si="29"/>
        <v>0.956297888</v>
      </c>
      <c r="IQ262" s="193">
        <f t="shared" ref="IQ262:KK262" si="1275">MAX((MIN(CZ262+IP262,$IO$7))-GT262,0)</f>
        <v>0.8240937943</v>
      </c>
      <c r="IR262" s="193">
        <f t="shared" si="1275"/>
        <v>0.7031070176</v>
      </c>
      <c r="IS262" s="193">
        <f t="shared" si="1275"/>
        <v>0.5893313733</v>
      </c>
      <c r="IT262" s="193">
        <f t="shared" si="1275"/>
        <v>0.4803631506</v>
      </c>
      <c r="IU262" s="193">
        <f t="shared" si="1275"/>
        <v>0.3701930725</v>
      </c>
      <c r="IV262" s="193">
        <f t="shared" si="1275"/>
        <v>0.2628273236</v>
      </c>
      <c r="IW262" s="193">
        <f t="shared" si="1275"/>
        <v>0.1598683779</v>
      </c>
      <c r="IX262" s="193">
        <f t="shared" si="1275"/>
        <v>0.05530695827</v>
      </c>
      <c r="IY262" s="193">
        <f t="shared" si="1275"/>
        <v>0</v>
      </c>
      <c r="IZ262" s="193">
        <f t="shared" si="1275"/>
        <v>0</v>
      </c>
      <c r="JA262" s="193">
        <f t="shared" si="1275"/>
        <v>0</v>
      </c>
      <c r="JB262" s="193">
        <f t="shared" si="1275"/>
        <v>0</v>
      </c>
      <c r="JC262" s="193">
        <f t="shared" si="1275"/>
        <v>0</v>
      </c>
      <c r="JD262" s="193">
        <f t="shared" si="1275"/>
        <v>0</v>
      </c>
      <c r="JE262" s="193">
        <f t="shared" si="1275"/>
        <v>0.02571661481</v>
      </c>
      <c r="JF262" s="193">
        <f t="shared" si="1275"/>
        <v>0.1549125707</v>
      </c>
      <c r="JG262" s="193">
        <f t="shared" si="1275"/>
        <v>0.3636903003</v>
      </c>
      <c r="JH262" s="193">
        <f t="shared" si="1275"/>
        <v>0.6218200065</v>
      </c>
      <c r="JI262" s="193">
        <f t="shared" si="1275"/>
        <v>1.014594062</v>
      </c>
      <c r="JJ262" s="193">
        <f t="shared" si="1275"/>
        <v>1.465638009</v>
      </c>
      <c r="JK262" s="193">
        <f t="shared" si="1275"/>
        <v>2.009404451</v>
      </c>
      <c r="JL262" s="193">
        <f t="shared" si="1275"/>
        <v>2.583673167</v>
      </c>
      <c r="JM262" s="193">
        <f t="shared" si="1275"/>
        <v>3.11703155</v>
      </c>
      <c r="JN262" s="193">
        <f t="shared" si="1275"/>
        <v>3.679321827</v>
      </c>
      <c r="JO262" s="193">
        <f t="shared" si="1275"/>
        <v>4.21824933</v>
      </c>
      <c r="JP262" s="193">
        <f t="shared" si="1275"/>
        <v>4.749029338</v>
      </c>
      <c r="JQ262" s="193">
        <f t="shared" si="1275"/>
        <v>5</v>
      </c>
      <c r="JR262" s="193">
        <f t="shared" si="1275"/>
        <v>5</v>
      </c>
      <c r="JS262" s="193">
        <f t="shared" si="1275"/>
        <v>5</v>
      </c>
      <c r="JT262" s="193">
        <f t="shared" si="1275"/>
        <v>5</v>
      </c>
      <c r="JU262" s="193">
        <f t="shared" si="1275"/>
        <v>5</v>
      </c>
      <c r="JV262" s="193">
        <f t="shared" si="1275"/>
        <v>5</v>
      </c>
      <c r="JW262" s="193">
        <f t="shared" si="1275"/>
        <v>4.968844156</v>
      </c>
      <c r="JX262" s="193">
        <f t="shared" si="1275"/>
        <v>4.849110621</v>
      </c>
      <c r="JY262" s="193">
        <f t="shared" si="1275"/>
        <v>4.646692291</v>
      </c>
      <c r="JZ262" s="193">
        <f t="shared" si="1275"/>
        <v>4.385184777</v>
      </c>
      <c r="KA262" s="193">
        <f t="shared" si="1275"/>
        <v>4.094388047</v>
      </c>
      <c r="KB262" s="193">
        <f t="shared" si="1275"/>
        <v>3.79873162</v>
      </c>
      <c r="KC262" s="193">
        <f t="shared" si="1275"/>
        <v>3.495062822</v>
      </c>
      <c r="KD262" s="193">
        <f t="shared" si="1275"/>
        <v>3.190592788</v>
      </c>
      <c r="KE262" s="193">
        <f t="shared" si="1275"/>
        <v>2.896939453</v>
      </c>
      <c r="KF262" s="193">
        <f t="shared" si="1275"/>
        <v>2.614503434</v>
      </c>
      <c r="KG262" s="193">
        <f t="shared" si="1275"/>
        <v>2.34408597</v>
      </c>
      <c r="KH262" s="193">
        <f t="shared" si="1275"/>
        <v>2.089292626</v>
      </c>
      <c r="KI262" s="193">
        <f t="shared" si="1275"/>
        <v>1.858135771</v>
      </c>
      <c r="KJ262" s="193">
        <f t="shared" si="1275"/>
        <v>1.657025301</v>
      </c>
      <c r="KK262" s="193">
        <f t="shared" si="1275"/>
        <v>1.482756268</v>
      </c>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row>
    <row r="263" ht="14.25" customHeight="1">
      <c r="A263" s="1">
        <v>9.0</v>
      </c>
      <c r="B263" s="1">
        <f t="shared" ref="B263:C263" si="1276">B262+1</f>
        <v>253</v>
      </c>
      <c r="C263" s="267">
        <f t="shared" si="1276"/>
        <v>43718</v>
      </c>
      <c r="D263" s="193">
        <f t="shared" si="15"/>
        <v>9.68054461</v>
      </c>
      <c r="E263" s="193">
        <f>(SUMIFS(Profile!$F$2:$F$17521,Profile!$B$2:$B$17521,$B263,Profile!$C$2:$C$17521,E$8))*$C$6</f>
        <v>0.1502319247</v>
      </c>
      <c r="F263" s="193">
        <f>(SUMIFS(Profile!$F$2:$F$17521,Profile!$B$2:$B$17521,$B263,Profile!$C$2:$C$17521,F$8))*$C$6</f>
        <v>0.135008423</v>
      </c>
      <c r="G263" s="193">
        <f>(SUMIFS(Profile!$F$2:$F$17521,Profile!$B$2:$B$17521,$B263,Profile!$C$2:$C$17521,G$8))*$C$6</f>
        <v>0.1209867767</v>
      </c>
      <c r="H263" s="193">
        <f>(SUMIFS(Profile!$F$2:$F$17521,Profile!$B$2:$B$17521,$B263,Profile!$C$2:$C$17521,H$8))*$C$6</f>
        <v>0.1165799736</v>
      </c>
      <c r="I263" s="193">
        <f>(SUMIFS(Profile!$F$2:$F$17521,Profile!$B$2:$B$17521,$B263,Profile!$C$2:$C$17521,I$8))*$C$6</f>
        <v>0.1121731704</v>
      </c>
      <c r="J263" s="193">
        <f>(SUMIFS(Profile!$F$2:$F$17521,Profile!$B$2:$B$17521,$B263,Profile!$C$2:$C$17521,J$8))*$C$6</f>
        <v>0.1085676043</v>
      </c>
      <c r="K263" s="193">
        <f>(SUMIFS(Profile!$F$2:$F$17521,Profile!$B$2:$B$17521,$B263,Profile!$C$2:$C$17521,K$8))*$C$6</f>
        <v>0.1089682227</v>
      </c>
      <c r="L263" s="193">
        <f>(SUMIFS(Profile!$F$2:$F$17521,Profile!$B$2:$B$17521,$B263,Profile!$C$2:$C$17521,L$8))*$C$6</f>
        <v>0.1053626565</v>
      </c>
      <c r="M263" s="193">
        <f>(SUMIFS(Profile!$F$2:$F$17521,Profile!$B$2:$B$17521,$B263,Profile!$C$2:$C$17521,M$8))*$C$6</f>
        <v>0.1045614196</v>
      </c>
      <c r="N263" s="193">
        <f>(SUMIFS(Profile!$F$2:$F$17521,Profile!$B$2:$B$17521,$B263,Profile!$C$2:$C$17521,N$8))*$C$6</f>
        <v>0.1053626565</v>
      </c>
      <c r="O263" s="193">
        <f>(SUMIFS(Profile!$F$2:$F$17521,Profile!$B$2:$B$17521,$B263,Profile!$C$2:$C$17521,O$8))*$C$6</f>
        <v>0.1073657489</v>
      </c>
      <c r="P263" s="193">
        <f>(SUMIFS(Profile!$F$2:$F$17521,Profile!$B$2:$B$17521,$B263,Profile!$C$2:$C$17521,P$8))*$C$6</f>
        <v>0.1085676043</v>
      </c>
      <c r="Q263" s="193">
        <f>(SUMIFS(Profile!$F$2:$F$17521,Profile!$B$2:$B$17521,$B263,Profile!$C$2:$C$17521,Q$8))*$C$6</f>
        <v>0.1245923429</v>
      </c>
      <c r="R263" s="193">
        <f>(SUMIFS(Profile!$F$2:$F$17521,Profile!$B$2:$B$17521,$B263,Profile!$C$2:$C$17521,R$8))*$C$6</f>
        <v>0.1410177</v>
      </c>
      <c r="S263" s="193">
        <f>(SUMIFS(Profile!$F$2:$F$17521,Profile!$B$2:$B$17521,$B263,Profile!$C$2:$C$17521,S$8))*$C$6</f>
        <v>0.1538374909</v>
      </c>
      <c r="T263" s="193">
        <f>(SUMIFS(Profile!$F$2:$F$17521,Profile!$B$2:$B$17521,$B263,Profile!$C$2:$C$17521,T$8))*$C$6</f>
        <v>0.1866882051</v>
      </c>
      <c r="U263" s="193">
        <f>(SUMIFS(Profile!$F$2:$F$17521,Profile!$B$2:$B$17521,$B263,Profile!$C$2:$C$17521,U$8))*$C$6</f>
        <v>0.21673459</v>
      </c>
      <c r="V263" s="193">
        <f>(SUMIFS(Profile!$F$2:$F$17521,Profile!$B$2:$B$17521,$B263,Profile!$C$2:$C$17521,V$8))*$C$6</f>
        <v>0.2247469594</v>
      </c>
      <c r="W263" s="193">
        <f>(SUMIFS(Profile!$F$2:$F$17521,Profile!$B$2:$B$17521,$B263,Profile!$C$2:$C$17521,W$8))*$C$6</f>
        <v>0.2323587102</v>
      </c>
      <c r="X263" s="193">
        <f>(SUMIFS(Profile!$F$2:$F$17521,Profile!$B$2:$B$17521,$B263,Profile!$C$2:$C$17521,X$8))*$C$6</f>
        <v>0.2491846858</v>
      </c>
      <c r="Y263" s="193">
        <f>(SUMIFS(Profile!$F$2:$F$17521,Profile!$B$2:$B$17521,$B263,Profile!$C$2:$C$17521,Y$8))*$C$6</f>
        <v>0.2331599471</v>
      </c>
      <c r="Z263" s="193">
        <f>(SUMIFS(Profile!$F$2:$F$17521,Profile!$B$2:$B$17521,$B263,Profile!$C$2:$C$17521,Z$8))*$C$6</f>
        <v>0.2367655133</v>
      </c>
      <c r="AA263" s="193">
        <f>(SUMIFS(Profile!$F$2:$F$17521,Profile!$B$2:$B$17521,$B263,Profile!$C$2:$C$17521,AA$8))*$C$6</f>
        <v>0.229554381</v>
      </c>
      <c r="AB263" s="193">
        <f>(SUMIFS(Profile!$F$2:$F$17521,Profile!$B$2:$B$17521,$B263,Profile!$C$2:$C$17521,AB$8))*$C$6</f>
        <v>0.228753144</v>
      </c>
      <c r="AC263" s="193">
        <f>(SUMIFS(Profile!$F$2:$F$17521,Profile!$B$2:$B$17521,$B263,Profile!$C$2:$C$17521,AC$8))*$C$6</f>
        <v>0.229554381</v>
      </c>
      <c r="AD263" s="193">
        <f>(SUMIFS(Profile!$F$2:$F$17521,Profile!$B$2:$B$17521,$B263,Profile!$C$2:$C$17521,AD$8))*$C$6</f>
        <v>0.2299549994</v>
      </c>
      <c r="AE263" s="193">
        <f>(SUMIFS(Profile!$F$2:$F$17521,Profile!$B$2:$B$17521,$B263,Profile!$C$2:$C$17521,AE$8))*$C$6</f>
        <v>0.2239457224</v>
      </c>
      <c r="AF263" s="193">
        <f>(SUMIFS(Profile!$F$2:$F$17521,Profile!$B$2:$B$17521,$B263,Profile!$C$2:$C$17521,AF$8))*$C$6</f>
        <v>0.2199395378</v>
      </c>
      <c r="AG263" s="193">
        <f>(SUMIFS(Profile!$F$2:$F$17521,Profile!$B$2:$B$17521,$B263,Profile!$C$2:$C$17521,AG$8))*$C$6</f>
        <v>0.2199395378</v>
      </c>
      <c r="AH263" s="193">
        <f>(SUMIFS(Profile!$F$2:$F$17521,Profile!$B$2:$B$17521,$B263,Profile!$C$2:$C$17521,AH$8))*$C$6</f>
        <v>0.2187376824</v>
      </c>
      <c r="AI263" s="193">
        <f>(SUMIFS(Profile!$F$2:$F$17521,Profile!$B$2:$B$17521,$B263,Profile!$C$2:$C$17521,AI$8))*$C$6</f>
        <v>0.2111259315</v>
      </c>
      <c r="AJ263" s="193">
        <f>(SUMIFS(Profile!$F$2:$F$17521,Profile!$B$2:$B$17521,$B263,Profile!$C$2:$C$17521,AJ$8))*$C$6</f>
        <v>0.2127284054</v>
      </c>
      <c r="AK263" s="193">
        <f>(SUMIFS(Profile!$F$2:$F$17521,Profile!$B$2:$B$17521,$B263,Profile!$C$2:$C$17521,AK$8))*$C$6</f>
        <v>0.2131290239</v>
      </c>
      <c r="AL263" s="193">
        <f>(SUMIFS(Profile!$F$2:$F$17521,Profile!$B$2:$B$17521,$B263,Profile!$C$2:$C$17521,AL$8))*$C$6</f>
        <v>0.2251475778</v>
      </c>
      <c r="AM263" s="193">
        <f>(SUMIFS(Profile!$F$2:$F$17521,Profile!$B$2:$B$17521,$B263,Profile!$C$2:$C$17521,AM$8))*$C$6</f>
        <v>0.2511877781</v>
      </c>
      <c r="AN263" s="193">
        <f>(SUMIFS(Profile!$F$2:$F$17521,Profile!$B$2:$B$17521,$B263,Profile!$C$2:$C$17521,AN$8))*$C$6</f>
        <v>0.2644081875</v>
      </c>
      <c r="AO263" s="193">
        <f>(SUMIFS(Profile!$F$2:$F$17521,Profile!$B$2:$B$17521,$B263,Profile!$C$2:$C$17521,AO$8))*$C$6</f>
        <v>0.2740230307</v>
      </c>
      <c r="AP263" s="193">
        <f>(SUMIFS(Profile!$F$2:$F$17521,Profile!$B$2:$B$17521,$B263,Profile!$C$2:$C$17521,AP$8))*$C$6</f>
        <v>0.2960570463</v>
      </c>
      <c r="AQ263" s="193">
        <f>(SUMIFS(Profile!$F$2:$F$17521,Profile!$B$2:$B$17521,$B263,Profile!$C$2:$C$17521,AQ$8))*$C$6</f>
        <v>0.2916502432</v>
      </c>
      <c r="AR263" s="193">
        <f>(SUMIFS(Profile!$F$2:$F$17521,Profile!$B$2:$B$17521,$B263,Profile!$C$2:$C$17521,AR$8))*$C$6</f>
        <v>0.2916502432</v>
      </c>
      <c r="AS263" s="193">
        <f>(SUMIFS(Profile!$F$2:$F$17521,Profile!$B$2:$B$17521,$B263,Profile!$C$2:$C$17521,AS$8))*$C$6</f>
        <v>0.2888459139</v>
      </c>
      <c r="AT263" s="193">
        <f>(SUMIFS(Profile!$F$2:$F$17521,Profile!$B$2:$B$17521,$B263,Profile!$C$2:$C$17521,AT$8))*$C$6</f>
        <v>0.2804329261</v>
      </c>
      <c r="AU263" s="193">
        <f>(SUMIFS(Profile!$F$2:$F$17521,Profile!$B$2:$B$17521,$B263,Profile!$C$2:$C$17521,AU$8))*$C$6</f>
        <v>0.2748242676</v>
      </c>
      <c r="AV263" s="193">
        <f>(SUMIFS(Profile!$F$2:$F$17521,Profile!$B$2:$B$17521,$B263,Profile!$C$2:$C$17521,AV$8))*$C$6</f>
        <v>0.2596007659</v>
      </c>
      <c r="AW263" s="193">
        <f>(SUMIFS(Profile!$F$2:$F$17521,Profile!$B$2:$B$17521,$B263,Profile!$C$2:$C$17521,AW$8))*$C$6</f>
        <v>0.246780975</v>
      </c>
      <c r="AX263" s="193">
        <f>(SUMIFS(Profile!$F$2:$F$17521,Profile!$B$2:$B$17521,$B263,Profile!$C$2:$C$17521,AX$8))*$C$6</f>
        <v>0.228753144</v>
      </c>
      <c r="AY263" s="193">
        <f>(SUMIFS(Profile!$F$2:$F$17521,Profile!$B$2:$B$17521,$B263,Profile!$C$2:$C$17521,AY$8))*$C$6</f>
        <v>0.2051166545</v>
      </c>
      <c r="AZ263" s="193">
        <f>(SUMIFS(Profile!$F$2:$F$17521,Profile!$B$2:$B$17521,$B263,Profile!$C$2:$C$17521,AZ$8))*$C$6</f>
        <v>0.1818807835</v>
      </c>
      <c r="BA263" s="193">
        <f t="shared" si="16"/>
        <v>8.304872815</v>
      </c>
      <c r="BB263" s="193">
        <f>(SUMIFS(Profile!$E$2:$E$17521,Profile!$B$2:$B$17521,$B263,Profile!$C$2:$C$17521,BB$8))*$C$9</f>
        <v>0</v>
      </c>
      <c r="BC263" s="193">
        <f>(SUMIFS(Profile!$E$2:$E$17521,Profile!$B$2:$B$17521,$B263,Profile!$C$2:$C$17521,BC$8))*$C$9</f>
        <v>0</v>
      </c>
      <c r="BD263" s="193">
        <f>(SUMIFS(Profile!$E$2:$E$17521,Profile!$B$2:$B$17521,$B263,Profile!$C$2:$C$17521,BD$8))*$C$9</f>
        <v>0</v>
      </c>
      <c r="BE263" s="193">
        <f>(SUMIFS(Profile!$E$2:$E$17521,Profile!$B$2:$B$17521,$B263,Profile!$C$2:$C$17521,BE$8))*$C$9</f>
        <v>0</v>
      </c>
      <c r="BF263" s="193">
        <f>(SUMIFS(Profile!$E$2:$E$17521,Profile!$B$2:$B$17521,$B263,Profile!$C$2:$C$17521,BF$8))*$C$9</f>
        <v>0</v>
      </c>
      <c r="BG263" s="193">
        <f>(SUMIFS(Profile!$E$2:$E$17521,Profile!$B$2:$B$17521,$B263,Profile!$C$2:$C$17521,BG$8))*$C$9</f>
        <v>0</v>
      </c>
      <c r="BH263" s="193">
        <f>(SUMIFS(Profile!$E$2:$E$17521,Profile!$B$2:$B$17521,$B263,Profile!$C$2:$C$17521,BH$8))*$C$9</f>
        <v>0</v>
      </c>
      <c r="BI263" s="193">
        <f>(SUMIFS(Profile!$E$2:$E$17521,Profile!$B$2:$B$17521,$B263,Profile!$C$2:$C$17521,BI$8))*$C$9</f>
        <v>0</v>
      </c>
      <c r="BJ263" s="193">
        <f>(SUMIFS(Profile!$E$2:$E$17521,Profile!$B$2:$B$17521,$B263,Profile!$C$2:$C$17521,BJ$8))*$C$9</f>
        <v>0</v>
      </c>
      <c r="BK263" s="193">
        <f>(SUMIFS(Profile!$E$2:$E$17521,Profile!$B$2:$B$17521,$B263,Profile!$C$2:$C$17521,BK$8))*$C$9</f>
        <v>0</v>
      </c>
      <c r="BL263" s="193">
        <f>(SUMIFS(Profile!$E$2:$E$17521,Profile!$B$2:$B$17521,$B263,Profile!$C$2:$C$17521,BL$8))*$C$9</f>
        <v>0.0001840537759</v>
      </c>
      <c r="BM263" s="193">
        <f>(SUMIFS(Profile!$E$2:$E$17521,Profile!$B$2:$B$17521,$B263,Profile!$C$2:$C$17521,BM$8))*$C$9</f>
        <v>0.006196477122</v>
      </c>
      <c r="BN263" s="193">
        <f>(SUMIFS(Profile!$E$2:$E$17521,Profile!$B$2:$B$17521,$B263,Profile!$C$2:$C$17521,BN$8))*$C$9</f>
        <v>0.02533995288</v>
      </c>
      <c r="BO263" s="193">
        <f>(SUMIFS(Profile!$E$2:$E$17521,Profile!$B$2:$B$17521,$B263,Profile!$C$2:$C$17521,BO$8))*$C$9</f>
        <v>0.07516371549</v>
      </c>
      <c r="BP263" s="193">
        <f>(SUMIFS(Profile!$E$2:$E$17521,Profile!$B$2:$B$17521,$B263,Profile!$C$2:$C$17521,BP$8))*$C$9</f>
        <v>0.1495447899</v>
      </c>
      <c r="BQ263" s="193">
        <f>(SUMIFS(Profile!$E$2:$E$17521,Profile!$B$2:$B$17521,$B263,Profile!$C$2:$C$17521,BQ$8))*$C$9</f>
        <v>0.2503286295</v>
      </c>
      <c r="BR263" s="193">
        <f>(SUMIFS(Profile!$E$2:$E$17521,Profile!$B$2:$B$17521,$B263,Profile!$C$2:$C$17521,BR$8))*$C$9</f>
        <v>0.3300698589</v>
      </c>
      <c r="BS263" s="193">
        <f>(SUMIFS(Profile!$E$2:$E$17521,Profile!$B$2:$B$17521,$B263,Profile!$C$2:$C$17521,BS$8))*$C$9</f>
        <v>0.3902590102</v>
      </c>
      <c r="BT263" s="193">
        <f>(SUMIFS(Profile!$E$2:$E$17521,Profile!$B$2:$B$17521,$B263,Profile!$C$2:$C$17521,BT$8))*$C$9</f>
        <v>0.4467788323</v>
      </c>
      <c r="BU263" s="193">
        <f>(SUMIFS(Profile!$E$2:$E$17521,Profile!$B$2:$B$17521,$B263,Profile!$C$2:$C$17521,BU$8))*$C$9</f>
        <v>0.5395184349</v>
      </c>
      <c r="BV263" s="193">
        <f>(SUMIFS(Profile!$E$2:$E$17521,Profile!$B$2:$B$17521,$B263,Profile!$C$2:$C$17521,BV$8))*$C$9</f>
        <v>0.5078018464</v>
      </c>
      <c r="BW263" s="193">
        <f>(SUMIFS(Profile!$E$2:$E$17521,Profile!$B$2:$B$17521,$B263,Profile!$C$2:$C$17521,BW$8))*$C$9</f>
        <v>0.5709187899</v>
      </c>
      <c r="BX263" s="193">
        <f>(SUMIFS(Profile!$E$2:$E$17521,Profile!$B$2:$B$17521,$B263,Profile!$C$2:$C$17521,BX$8))*$C$9</f>
        <v>0.5901325602</v>
      </c>
      <c r="BY263" s="193">
        <f>(SUMIFS(Profile!$E$2:$E$17521,Profile!$B$2:$B$17521,$B263,Profile!$C$2:$C$17521,BY$8))*$C$9</f>
        <v>0.5745300803</v>
      </c>
      <c r="BZ263" s="193">
        <f>(SUMIFS(Profile!$E$2:$E$17521,Profile!$B$2:$B$17521,$B263,Profile!$C$2:$C$17521,BZ$8))*$C$9</f>
        <v>0.5618592189</v>
      </c>
      <c r="CA263" s="193">
        <f>(SUMIFS(Profile!$E$2:$E$17521,Profile!$B$2:$B$17521,$B263,Profile!$C$2:$C$17521,CA$8))*$C$9</f>
        <v>0.5157354573</v>
      </c>
      <c r="CB263" s="193">
        <f>(SUMIFS(Profile!$E$2:$E$17521,Profile!$B$2:$B$17521,$B263,Profile!$C$2:$C$17521,CB$8))*$C$9</f>
        <v>0.5149443406</v>
      </c>
      <c r="CC263" s="193">
        <f>(SUMIFS(Profile!$E$2:$E$17521,Profile!$B$2:$B$17521,$B263,Profile!$C$2:$C$17521,CC$8))*$C$9</f>
        <v>0.4609194552</v>
      </c>
      <c r="CD263" s="193">
        <f>(SUMIFS(Profile!$E$2:$E$17521,Profile!$B$2:$B$17521,$B263,Profile!$C$2:$C$17521,CD$8))*$C$9</f>
        <v>0.4616289683</v>
      </c>
      <c r="CE263" s="193">
        <f>(SUMIFS(Profile!$E$2:$E$17521,Profile!$B$2:$B$17521,$B263,Profile!$C$2:$C$17521,CE$8))*$C$9</f>
        <v>0.3711835263</v>
      </c>
      <c r="CF263" s="193">
        <f>(SUMIFS(Profile!$E$2:$E$17521,Profile!$B$2:$B$17521,$B263,Profile!$C$2:$C$17521,CF$8))*$C$9</f>
        <v>0.2967537892</v>
      </c>
      <c r="CG263" s="193">
        <f>(SUMIFS(Profile!$E$2:$E$17521,Profile!$B$2:$B$17521,$B263,Profile!$C$2:$C$17521,CG$8))*$C$9</f>
        <v>0.2364527454</v>
      </c>
      <c r="CH263" s="193">
        <f>(SUMIFS(Profile!$E$2:$E$17521,Profile!$B$2:$B$17521,$B263,Profile!$C$2:$C$17521,CH$8))*$C$9</f>
        <v>0.1686321047</v>
      </c>
      <c r="CI263" s="193">
        <f>(SUMIFS(Profile!$E$2:$E$17521,Profile!$B$2:$B$17521,$B263,Profile!$C$2:$C$17521,CI$8))*$C$9</f>
        <v>0.1291101679</v>
      </c>
      <c r="CJ263" s="193">
        <f>(SUMIFS(Profile!$E$2:$E$17521,Profile!$B$2:$B$17521,$B263,Profile!$C$2:$C$17521,CJ$8))*$C$9</f>
        <v>0.07977606658</v>
      </c>
      <c r="CK263" s="193">
        <f>(SUMIFS(Profile!$E$2:$E$17521,Profile!$B$2:$B$17521,$B263,Profile!$C$2:$C$17521,CK$8))*$C$9</f>
        <v>0.0368798768</v>
      </c>
      <c r="CL263" s="193">
        <f>(SUMIFS(Profile!$E$2:$E$17521,Profile!$B$2:$B$17521,$B263,Profile!$C$2:$C$17521,CL$8))*$C$9</f>
        <v>0.01368567465</v>
      </c>
      <c r="CM263" s="193">
        <f>(SUMIFS(Profile!$E$2:$E$17521,Profile!$B$2:$B$17521,$B263,Profile!$C$2:$C$17521,CM$8))*$C$9</f>
        <v>0.0005443912647</v>
      </c>
      <c r="CN263" s="193">
        <f>(SUMIFS(Profile!$E$2:$E$17521,Profile!$B$2:$B$17521,$B263,Profile!$C$2:$C$17521,CN$8))*$C$9</f>
        <v>0</v>
      </c>
      <c r="CO263" s="193">
        <f>(SUMIFS(Profile!$E$2:$E$17521,Profile!$B$2:$B$17521,$B263,Profile!$C$2:$C$17521,CO$8))*$C$9</f>
        <v>0</v>
      </c>
      <c r="CP263" s="193">
        <f>(SUMIFS(Profile!$E$2:$E$17521,Profile!$B$2:$B$17521,$B263,Profile!$C$2:$C$17521,CP$8))*$C$9</f>
        <v>0</v>
      </c>
      <c r="CQ263" s="193">
        <f>(SUMIFS(Profile!$E$2:$E$17521,Profile!$B$2:$B$17521,$B263,Profile!$C$2:$C$17521,CQ$8))*$C$9</f>
        <v>0</v>
      </c>
      <c r="CR263" s="193">
        <f>(SUMIFS(Profile!$E$2:$E$17521,Profile!$B$2:$B$17521,$B263,Profile!$C$2:$C$17521,CR$8))*$C$9</f>
        <v>0</v>
      </c>
      <c r="CS263" s="193">
        <f>(SUMIFS(Profile!$E$2:$E$17521,Profile!$B$2:$B$17521,$B263,Profile!$C$2:$C$17521,CS$8))*$C$9</f>
        <v>0</v>
      </c>
      <c r="CT263" s="193">
        <f>(SUMIFS(Profile!$E$2:$E$17521,Profile!$B$2:$B$17521,$B263,Profile!$C$2:$C$17521,CT$8))*$C$9</f>
        <v>0</v>
      </c>
      <c r="CU263" s="193">
        <f>(SUMIFS(Profile!$E$2:$E$17521,Profile!$B$2:$B$17521,$B263,Profile!$C$2:$C$17521,CU$8))*$C$9</f>
        <v>0</v>
      </c>
      <c r="CV263" s="193">
        <f>(SUMIFS(Profile!$E$2:$E$17521,Profile!$B$2:$B$17521,$B263,Profile!$C$2:$C$17521,CV$8))*$C$9</f>
        <v>0</v>
      </c>
      <c r="CW263" s="193">
        <f>(SUMIFS(Profile!$E$2:$E$17521,Profile!$B$2:$B$17521,$B263,Profile!$C$2:$C$17521,CW$8))*$C$9</f>
        <v>0</v>
      </c>
      <c r="CX263" s="193">
        <f t="shared" si="17"/>
        <v>3.81594321</v>
      </c>
      <c r="CY263" s="193">
        <f t="shared" ref="CY263:ET263" si="1277">MAX(BB263-E263,0)</f>
        <v>0</v>
      </c>
      <c r="CZ263" s="193">
        <f t="shared" si="1277"/>
        <v>0</v>
      </c>
      <c r="DA263" s="193">
        <f t="shared" si="1277"/>
        <v>0</v>
      </c>
      <c r="DB263" s="193">
        <f t="shared" si="1277"/>
        <v>0</v>
      </c>
      <c r="DC263" s="193">
        <f t="shared" si="1277"/>
        <v>0</v>
      </c>
      <c r="DD263" s="193">
        <f t="shared" si="1277"/>
        <v>0</v>
      </c>
      <c r="DE263" s="193">
        <f t="shared" si="1277"/>
        <v>0</v>
      </c>
      <c r="DF263" s="193">
        <f t="shared" si="1277"/>
        <v>0</v>
      </c>
      <c r="DG263" s="193">
        <f t="shared" si="1277"/>
        <v>0</v>
      </c>
      <c r="DH263" s="193">
        <f t="shared" si="1277"/>
        <v>0</v>
      </c>
      <c r="DI263" s="193">
        <f t="shared" si="1277"/>
        <v>0</v>
      </c>
      <c r="DJ263" s="193">
        <f t="shared" si="1277"/>
        <v>0</v>
      </c>
      <c r="DK263" s="193">
        <f t="shared" si="1277"/>
        <v>0</v>
      </c>
      <c r="DL263" s="193">
        <f t="shared" si="1277"/>
        <v>0</v>
      </c>
      <c r="DM263" s="193">
        <f t="shared" si="1277"/>
        <v>0</v>
      </c>
      <c r="DN263" s="193">
        <f t="shared" si="1277"/>
        <v>0.06364042441</v>
      </c>
      <c r="DO263" s="193">
        <f t="shared" si="1277"/>
        <v>0.1133352689</v>
      </c>
      <c r="DP263" s="193">
        <f t="shared" si="1277"/>
        <v>0.1655120508</v>
      </c>
      <c r="DQ263" s="193">
        <f t="shared" si="1277"/>
        <v>0.2144201221</v>
      </c>
      <c r="DR263" s="193">
        <f t="shared" si="1277"/>
        <v>0.2903337491</v>
      </c>
      <c r="DS263" s="193">
        <f t="shared" si="1277"/>
        <v>0.2746418993</v>
      </c>
      <c r="DT263" s="193">
        <f t="shared" si="1277"/>
        <v>0.3341532766</v>
      </c>
      <c r="DU263" s="193">
        <f t="shared" si="1277"/>
        <v>0.3605781793</v>
      </c>
      <c r="DV263" s="193">
        <f t="shared" si="1277"/>
        <v>0.3457769363</v>
      </c>
      <c r="DW263" s="193">
        <f t="shared" si="1277"/>
        <v>0.332304838</v>
      </c>
      <c r="DX263" s="193">
        <f t="shared" si="1277"/>
        <v>0.2857804579</v>
      </c>
      <c r="DY263" s="193">
        <f t="shared" si="1277"/>
        <v>0.2909986182</v>
      </c>
      <c r="DZ263" s="193">
        <f t="shared" si="1277"/>
        <v>0.2409799174</v>
      </c>
      <c r="EA263" s="193">
        <f t="shared" si="1277"/>
        <v>0.2416894305</v>
      </c>
      <c r="EB263" s="193">
        <f t="shared" si="1277"/>
        <v>0.1524458439</v>
      </c>
      <c r="EC263" s="193">
        <f t="shared" si="1277"/>
        <v>0.08562785771</v>
      </c>
      <c r="ED263" s="193">
        <f t="shared" si="1277"/>
        <v>0.02372434005</v>
      </c>
      <c r="EE263" s="193">
        <f t="shared" si="1277"/>
        <v>0</v>
      </c>
      <c r="EF263" s="193">
        <f t="shared" si="1277"/>
        <v>0</v>
      </c>
      <c r="EG263" s="193">
        <f t="shared" si="1277"/>
        <v>0</v>
      </c>
      <c r="EH263" s="193">
        <f t="shared" si="1277"/>
        <v>0</v>
      </c>
      <c r="EI263" s="193">
        <f t="shared" si="1277"/>
        <v>0</v>
      </c>
      <c r="EJ263" s="193">
        <f t="shared" si="1277"/>
        <v>0</v>
      </c>
      <c r="EK263" s="193">
        <f t="shared" si="1277"/>
        <v>0</v>
      </c>
      <c r="EL263" s="193">
        <f t="shared" si="1277"/>
        <v>0</v>
      </c>
      <c r="EM263" s="193">
        <f t="shared" si="1277"/>
        <v>0</v>
      </c>
      <c r="EN263" s="193">
        <f t="shared" si="1277"/>
        <v>0</v>
      </c>
      <c r="EO263" s="193">
        <f t="shared" si="1277"/>
        <v>0</v>
      </c>
      <c r="EP263" s="193">
        <f t="shared" si="1277"/>
        <v>0</v>
      </c>
      <c r="EQ263" s="193">
        <f t="shared" si="1277"/>
        <v>0</v>
      </c>
      <c r="ER263" s="193">
        <f t="shared" si="1277"/>
        <v>0</v>
      </c>
      <c r="ES263" s="193">
        <f t="shared" si="1277"/>
        <v>0</v>
      </c>
      <c r="ET263" s="193">
        <f t="shared" si="1277"/>
        <v>0</v>
      </c>
      <c r="EU263" s="193">
        <f t="shared" si="19"/>
        <v>4.488929605</v>
      </c>
      <c r="EV263" s="193">
        <f t="shared" ref="EV263:GQ263" si="1278">BB263-CY263</f>
        <v>0</v>
      </c>
      <c r="EW263" s="193">
        <f t="shared" si="1278"/>
        <v>0</v>
      </c>
      <c r="EX263" s="193">
        <f t="shared" si="1278"/>
        <v>0</v>
      </c>
      <c r="EY263" s="193">
        <f t="shared" si="1278"/>
        <v>0</v>
      </c>
      <c r="EZ263" s="193">
        <f t="shared" si="1278"/>
        <v>0</v>
      </c>
      <c r="FA263" s="193">
        <f t="shared" si="1278"/>
        <v>0</v>
      </c>
      <c r="FB263" s="193">
        <f t="shared" si="1278"/>
        <v>0</v>
      </c>
      <c r="FC263" s="193">
        <f t="shared" si="1278"/>
        <v>0</v>
      </c>
      <c r="FD263" s="193">
        <f t="shared" si="1278"/>
        <v>0</v>
      </c>
      <c r="FE263" s="193">
        <f t="shared" si="1278"/>
        <v>0</v>
      </c>
      <c r="FF263" s="193">
        <f t="shared" si="1278"/>
        <v>0.0001840537759</v>
      </c>
      <c r="FG263" s="193">
        <f t="shared" si="1278"/>
        <v>0.006196477122</v>
      </c>
      <c r="FH263" s="193">
        <f t="shared" si="1278"/>
        <v>0.02533995288</v>
      </c>
      <c r="FI263" s="193">
        <f t="shared" si="1278"/>
        <v>0.07516371549</v>
      </c>
      <c r="FJ263" s="193">
        <f t="shared" si="1278"/>
        <v>0.1495447899</v>
      </c>
      <c r="FK263" s="193">
        <f t="shared" si="1278"/>
        <v>0.1866882051</v>
      </c>
      <c r="FL263" s="193">
        <f t="shared" si="1278"/>
        <v>0.21673459</v>
      </c>
      <c r="FM263" s="193">
        <f t="shared" si="1278"/>
        <v>0.2247469594</v>
      </c>
      <c r="FN263" s="193">
        <f t="shared" si="1278"/>
        <v>0.2323587102</v>
      </c>
      <c r="FO263" s="193">
        <f t="shared" si="1278"/>
        <v>0.2491846858</v>
      </c>
      <c r="FP263" s="193">
        <f t="shared" si="1278"/>
        <v>0.2331599471</v>
      </c>
      <c r="FQ263" s="193">
        <f t="shared" si="1278"/>
        <v>0.2367655133</v>
      </c>
      <c r="FR263" s="193">
        <f t="shared" si="1278"/>
        <v>0.229554381</v>
      </c>
      <c r="FS263" s="193">
        <f t="shared" si="1278"/>
        <v>0.228753144</v>
      </c>
      <c r="FT263" s="193">
        <f t="shared" si="1278"/>
        <v>0.229554381</v>
      </c>
      <c r="FU263" s="193">
        <f t="shared" si="1278"/>
        <v>0.2299549994</v>
      </c>
      <c r="FV263" s="193">
        <f t="shared" si="1278"/>
        <v>0.2239457224</v>
      </c>
      <c r="FW263" s="193">
        <f t="shared" si="1278"/>
        <v>0.2199395378</v>
      </c>
      <c r="FX263" s="193">
        <f t="shared" si="1278"/>
        <v>0.2199395378</v>
      </c>
      <c r="FY263" s="193">
        <f t="shared" si="1278"/>
        <v>0.2187376824</v>
      </c>
      <c r="FZ263" s="193">
        <f t="shared" si="1278"/>
        <v>0.2111259315</v>
      </c>
      <c r="GA263" s="193">
        <f t="shared" si="1278"/>
        <v>0.2127284054</v>
      </c>
      <c r="GB263" s="193">
        <f t="shared" si="1278"/>
        <v>0.1686321047</v>
      </c>
      <c r="GC263" s="193">
        <f t="shared" si="1278"/>
        <v>0.1291101679</v>
      </c>
      <c r="GD263" s="193">
        <f t="shared" si="1278"/>
        <v>0.07977606658</v>
      </c>
      <c r="GE263" s="193">
        <f t="shared" si="1278"/>
        <v>0.0368798768</v>
      </c>
      <c r="GF263" s="193">
        <f t="shared" si="1278"/>
        <v>0.01368567465</v>
      </c>
      <c r="GG263" s="193">
        <f t="shared" si="1278"/>
        <v>0.0005443912647</v>
      </c>
      <c r="GH263" s="193">
        <f t="shared" si="1278"/>
        <v>0</v>
      </c>
      <c r="GI263" s="193">
        <f t="shared" si="1278"/>
        <v>0</v>
      </c>
      <c r="GJ263" s="193">
        <f t="shared" si="1278"/>
        <v>0</v>
      </c>
      <c r="GK263" s="193">
        <f t="shared" si="1278"/>
        <v>0</v>
      </c>
      <c r="GL263" s="193">
        <f t="shared" si="1278"/>
        <v>0</v>
      </c>
      <c r="GM263" s="193">
        <f t="shared" si="1278"/>
        <v>0</v>
      </c>
      <c r="GN263" s="193">
        <f t="shared" si="1278"/>
        <v>0</v>
      </c>
      <c r="GO263" s="193">
        <f t="shared" si="1278"/>
        <v>0</v>
      </c>
      <c r="GP263" s="193">
        <f t="shared" si="1278"/>
        <v>0</v>
      </c>
      <c r="GQ263" s="193">
        <f t="shared" si="1278"/>
        <v>0</v>
      </c>
      <c r="GR263" s="193">
        <f t="shared" si="21"/>
        <v>5.191615005</v>
      </c>
      <c r="GS263" s="193">
        <f t="shared" ref="GS263:IN263" si="1279">E263-EV263</f>
        <v>0.1502319247</v>
      </c>
      <c r="GT263" s="193">
        <f t="shared" si="1279"/>
        <v>0.135008423</v>
      </c>
      <c r="GU263" s="193">
        <f t="shared" si="1279"/>
        <v>0.1209867767</v>
      </c>
      <c r="GV263" s="193">
        <f t="shared" si="1279"/>
        <v>0.1165799736</v>
      </c>
      <c r="GW263" s="193">
        <f t="shared" si="1279"/>
        <v>0.1121731704</v>
      </c>
      <c r="GX263" s="193">
        <f t="shared" si="1279"/>
        <v>0.1085676043</v>
      </c>
      <c r="GY263" s="193">
        <f t="shared" si="1279"/>
        <v>0.1089682227</v>
      </c>
      <c r="GZ263" s="193">
        <f t="shared" si="1279"/>
        <v>0.1053626565</v>
      </c>
      <c r="HA263" s="193">
        <f t="shared" si="1279"/>
        <v>0.1045614196</v>
      </c>
      <c r="HB263" s="193">
        <f t="shared" si="1279"/>
        <v>0.1053626565</v>
      </c>
      <c r="HC263" s="193">
        <f t="shared" si="1279"/>
        <v>0.1071816951</v>
      </c>
      <c r="HD263" s="193">
        <f t="shared" si="1279"/>
        <v>0.1023711271</v>
      </c>
      <c r="HE263" s="193">
        <f t="shared" si="1279"/>
        <v>0.09925239001</v>
      </c>
      <c r="HF263" s="193">
        <f t="shared" si="1279"/>
        <v>0.0658539845</v>
      </c>
      <c r="HG263" s="193">
        <f t="shared" si="1279"/>
        <v>0.004292700972</v>
      </c>
      <c r="HH263" s="193">
        <f t="shared" si="1279"/>
        <v>0</v>
      </c>
      <c r="HI263" s="193">
        <f t="shared" si="1279"/>
        <v>0</v>
      </c>
      <c r="HJ263" s="193">
        <f t="shared" si="1279"/>
        <v>0</v>
      </c>
      <c r="HK263" s="193">
        <f t="shared" si="1279"/>
        <v>0</v>
      </c>
      <c r="HL263" s="193">
        <f t="shared" si="1279"/>
        <v>0</v>
      </c>
      <c r="HM263" s="193">
        <f t="shared" si="1279"/>
        <v>0</v>
      </c>
      <c r="HN263" s="193">
        <f t="shared" si="1279"/>
        <v>0</v>
      </c>
      <c r="HO263" s="193">
        <f t="shared" si="1279"/>
        <v>0</v>
      </c>
      <c r="HP263" s="193">
        <f t="shared" si="1279"/>
        <v>0</v>
      </c>
      <c r="HQ263" s="193">
        <f t="shared" si="1279"/>
        <v>0</v>
      </c>
      <c r="HR263" s="193">
        <f t="shared" si="1279"/>
        <v>0</v>
      </c>
      <c r="HS263" s="193">
        <f t="shared" si="1279"/>
        <v>0</v>
      </c>
      <c r="HT263" s="193">
        <f t="shared" si="1279"/>
        <v>0</v>
      </c>
      <c r="HU263" s="193">
        <f t="shared" si="1279"/>
        <v>0</v>
      </c>
      <c r="HV263" s="193">
        <f t="shared" si="1279"/>
        <v>0</v>
      </c>
      <c r="HW263" s="193">
        <f t="shared" si="1279"/>
        <v>0</v>
      </c>
      <c r="HX263" s="193">
        <f t="shared" si="1279"/>
        <v>0</v>
      </c>
      <c r="HY263" s="193">
        <f t="shared" si="1279"/>
        <v>0.04449691913</v>
      </c>
      <c r="HZ263" s="193">
        <f t="shared" si="1279"/>
        <v>0.0960374099</v>
      </c>
      <c r="IA263" s="193">
        <f t="shared" si="1279"/>
        <v>0.1714117115</v>
      </c>
      <c r="IB263" s="193">
        <f t="shared" si="1279"/>
        <v>0.2275283107</v>
      </c>
      <c r="IC263" s="193">
        <f t="shared" si="1279"/>
        <v>0.260337356</v>
      </c>
      <c r="ID263" s="193">
        <f t="shared" si="1279"/>
        <v>0.295512655</v>
      </c>
      <c r="IE263" s="193">
        <f t="shared" si="1279"/>
        <v>0.2916502432</v>
      </c>
      <c r="IF263" s="193">
        <f t="shared" si="1279"/>
        <v>0.2916502432</v>
      </c>
      <c r="IG263" s="193">
        <f t="shared" si="1279"/>
        <v>0.2888459139</v>
      </c>
      <c r="IH263" s="193">
        <f t="shared" si="1279"/>
        <v>0.2804329261</v>
      </c>
      <c r="II263" s="193">
        <f t="shared" si="1279"/>
        <v>0.2748242676</v>
      </c>
      <c r="IJ263" s="193">
        <f t="shared" si="1279"/>
        <v>0.2596007659</v>
      </c>
      <c r="IK263" s="193">
        <f t="shared" si="1279"/>
        <v>0.246780975</v>
      </c>
      <c r="IL263" s="193">
        <f t="shared" si="1279"/>
        <v>0.228753144</v>
      </c>
      <c r="IM263" s="193">
        <f t="shared" si="1279"/>
        <v>0.2051166545</v>
      </c>
      <c r="IN263" s="193">
        <f t="shared" si="1279"/>
        <v>0.1818807835</v>
      </c>
      <c r="IO263" s="193">
        <f t="shared" si="23"/>
        <v>3.644860279</v>
      </c>
      <c r="IP263" s="193">
        <f t="shared" si="29"/>
        <v>1.332524344</v>
      </c>
      <c r="IQ263" s="193">
        <f t="shared" ref="IQ263:KK263" si="1280">MAX((MIN(CZ263+IP263,$IO$7))-GT263,0)</f>
        <v>1.197515921</v>
      </c>
      <c r="IR263" s="193">
        <f t="shared" si="1280"/>
        <v>1.076529144</v>
      </c>
      <c r="IS263" s="193">
        <f t="shared" si="1280"/>
        <v>0.9599491703</v>
      </c>
      <c r="IT263" s="193">
        <f t="shared" si="1280"/>
        <v>0.8477759998</v>
      </c>
      <c r="IU263" s="193">
        <f t="shared" si="1280"/>
        <v>0.7392083956</v>
      </c>
      <c r="IV263" s="193">
        <f t="shared" si="1280"/>
        <v>0.6302401729</v>
      </c>
      <c r="IW263" s="193">
        <f t="shared" si="1280"/>
        <v>0.5248775163</v>
      </c>
      <c r="IX263" s="193">
        <f t="shared" si="1280"/>
        <v>0.4203160967</v>
      </c>
      <c r="IY263" s="193">
        <f t="shared" si="1280"/>
        <v>0.3149534402</v>
      </c>
      <c r="IZ263" s="193">
        <f t="shared" si="1280"/>
        <v>0.2077717451</v>
      </c>
      <c r="JA263" s="193">
        <f t="shared" si="1280"/>
        <v>0.105400618</v>
      </c>
      <c r="JB263" s="193">
        <f t="shared" si="1280"/>
        <v>0.006148227981</v>
      </c>
      <c r="JC263" s="193">
        <f t="shared" si="1280"/>
        <v>0</v>
      </c>
      <c r="JD263" s="193">
        <f t="shared" si="1280"/>
        <v>0</v>
      </c>
      <c r="JE263" s="193">
        <f t="shared" si="1280"/>
        <v>0.06364042441</v>
      </c>
      <c r="JF263" s="193">
        <f t="shared" si="1280"/>
        <v>0.1769756933</v>
      </c>
      <c r="JG263" s="193">
        <f t="shared" si="1280"/>
        <v>0.3424877441</v>
      </c>
      <c r="JH263" s="193">
        <f t="shared" si="1280"/>
        <v>0.5569078662</v>
      </c>
      <c r="JI263" s="193">
        <f t="shared" si="1280"/>
        <v>0.8472416153</v>
      </c>
      <c r="JJ263" s="193">
        <f t="shared" si="1280"/>
        <v>1.121883515</v>
      </c>
      <c r="JK263" s="193">
        <f t="shared" si="1280"/>
        <v>1.456036791</v>
      </c>
      <c r="JL263" s="193">
        <f t="shared" si="1280"/>
        <v>1.81661497</v>
      </c>
      <c r="JM263" s="193">
        <f t="shared" si="1280"/>
        <v>2.162391907</v>
      </c>
      <c r="JN263" s="193">
        <f t="shared" si="1280"/>
        <v>2.494696745</v>
      </c>
      <c r="JO263" s="193">
        <f t="shared" si="1280"/>
        <v>2.780477203</v>
      </c>
      <c r="JP263" s="193">
        <f t="shared" si="1280"/>
        <v>3.071475821</v>
      </c>
      <c r="JQ263" s="193">
        <f t="shared" si="1280"/>
        <v>3.312455738</v>
      </c>
      <c r="JR263" s="193">
        <f t="shared" si="1280"/>
        <v>3.554145169</v>
      </c>
      <c r="JS263" s="193">
        <f t="shared" si="1280"/>
        <v>3.706591013</v>
      </c>
      <c r="JT263" s="193">
        <f t="shared" si="1280"/>
        <v>3.79221887</v>
      </c>
      <c r="JU263" s="193">
        <f t="shared" si="1280"/>
        <v>3.81594321</v>
      </c>
      <c r="JV263" s="193">
        <f t="shared" si="1280"/>
        <v>3.771446291</v>
      </c>
      <c r="JW263" s="193">
        <f t="shared" si="1280"/>
        <v>3.675408881</v>
      </c>
      <c r="JX263" s="193">
        <f t="shared" si="1280"/>
        <v>3.50399717</v>
      </c>
      <c r="JY263" s="193">
        <f t="shared" si="1280"/>
        <v>3.276468859</v>
      </c>
      <c r="JZ263" s="193">
        <f t="shared" si="1280"/>
        <v>3.016131503</v>
      </c>
      <c r="KA263" s="193">
        <f t="shared" si="1280"/>
        <v>2.720618848</v>
      </c>
      <c r="KB263" s="193">
        <f t="shared" si="1280"/>
        <v>2.428968605</v>
      </c>
      <c r="KC263" s="193">
        <f t="shared" si="1280"/>
        <v>2.137318362</v>
      </c>
      <c r="KD263" s="193">
        <f t="shared" si="1280"/>
        <v>1.848472448</v>
      </c>
      <c r="KE263" s="193">
        <f t="shared" si="1280"/>
        <v>1.568039522</v>
      </c>
      <c r="KF263" s="193">
        <f t="shared" si="1280"/>
        <v>1.293215254</v>
      </c>
      <c r="KG263" s="193">
        <f t="shared" si="1280"/>
        <v>1.033614488</v>
      </c>
      <c r="KH263" s="193">
        <f t="shared" si="1280"/>
        <v>0.7868335133</v>
      </c>
      <c r="KI263" s="193">
        <f t="shared" si="1280"/>
        <v>0.5580803693</v>
      </c>
      <c r="KJ263" s="193">
        <f t="shared" si="1280"/>
        <v>0.3529637147</v>
      </c>
      <c r="KK263" s="193">
        <f t="shared" si="1280"/>
        <v>0.1710829312</v>
      </c>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row>
    <row r="264" ht="14.25" customHeight="1">
      <c r="A264" s="1">
        <v>9.0</v>
      </c>
      <c r="B264" s="1">
        <f t="shared" ref="B264:C264" si="1281">B263+1</f>
        <v>254</v>
      </c>
      <c r="C264" s="267">
        <f t="shared" si="1281"/>
        <v>43719</v>
      </c>
      <c r="D264" s="193">
        <f t="shared" si="15"/>
        <v>10.28147231</v>
      </c>
      <c r="E264" s="193">
        <f>(SUMIFS(Profile!$F$2:$F$17521,Profile!$B$2:$B$17521,$B264,Profile!$C$2:$C$17521,E$8))*$C$6</f>
        <v>0.158244294</v>
      </c>
      <c r="F264" s="193">
        <f>(SUMIFS(Profile!$F$2:$F$17521,Profile!$B$2:$B$17521,$B264,Profile!$C$2:$C$17521,F$8))*$C$6</f>
        <v>0.1418189369</v>
      </c>
      <c r="G264" s="193">
        <f>(SUMIFS(Profile!$F$2:$F$17521,Profile!$B$2:$B$17521,$B264,Profile!$C$2:$C$17521,G$8))*$C$6</f>
        <v>0.1306016199</v>
      </c>
      <c r="H264" s="193">
        <f>(SUMIFS(Profile!$F$2:$F$17521,Profile!$B$2:$B$17521,$B264,Profile!$C$2:$C$17521,H$8))*$C$6</f>
        <v>0.1217880136</v>
      </c>
      <c r="I264" s="193">
        <f>(SUMIFS(Profile!$F$2:$F$17521,Profile!$B$2:$B$17521,$B264,Profile!$C$2:$C$17521,I$8))*$C$6</f>
        <v>0.116980592</v>
      </c>
      <c r="J264" s="193">
        <f>(SUMIFS(Profile!$F$2:$F$17521,Profile!$B$2:$B$17521,$B264,Profile!$C$2:$C$17521,J$8))*$C$6</f>
        <v>0.1097694597</v>
      </c>
      <c r="K264" s="193">
        <f>(SUMIFS(Profile!$F$2:$F$17521,Profile!$B$2:$B$17521,$B264,Profile!$C$2:$C$17521,K$8))*$C$6</f>
        <v>0.1097694597</v>
      </c>
      <c r="L264" s="193">
        <f>(SUMIFS(Profile!$F$2:$F$17521,Profile!$B$2:$B$17521,$B264,Profile!$C$2:$C$17521,L$8))*$C$6</f>
        <v>0.1049620381</v>
      </c>
      <c r="M264" s="193">
        <f>(SUMIFS(Profile!$F$2:$F$17521,Profile!$B$2:$B$17521,$B264,Profile!$C$2:$C$17521,M$8))*$C$6</f>
        <v>0.1045614196</v>
      </c>
      <c r="N264" s="193">
        <f>(SUMIFS(Profile!$F$2:$F$17521,Profile!$B$2:$B$17521,$B264,Profile!$C$2:$C$17521,N$8))*$C$6</f>
        <v>0.1061638935</v>
      </c>
      <c r="O264" s="193">
        <f>(SUMIFS(Profile!$F$2:$F$17521,Profile!$B$2:$B$17521,$B264,Profile!$C$2:$C$17521,O$8))*$C$6</f>
        <v>0.1041608011</v>
      </c>
      <c r="P264" s="193">
        <f>(SUMIFS(Profile!$F$2:$F$17521,Profile!$B$2:$B$17521,$B264,Profile!$C$2:$C$17521,P$8))*$C$6</f>
        <v>0.1129744074</v>
      </c>
      <c r="Q264" s="193">
        <f>(SUMIFS(Profile!$F$2:$F$17521,Profile!$B$2:$B$17521,$B264,Profile!$C$2:$C$17521,Q$8))*$C$6</f>
        <v>0.1141762628</v>
      </c>
      <c r="R264" s="193">
        <f>(SUMIFS(Profile!$F$2:$F$17521,Profile!$B$2:$B$17521,$B264,Profile!$C$2:$C$17521,R$8))*$C$6</f>
        <v>0.1293997645</v>
      </c>
      <c r="S264" s="193">
        <f>(SUMIFS(Profile!$F$2:$F$17521,Profile!$B$2:$B$17521,$B264,Profile!$C$2:$C$17521,S$8))*$C$6</f>
        <v>0.1414183185</v>
      </c>
      <c r="T264" s="193">
        <f>(SUMIFS(Profile!$F$2:$F$17521,Profile!$B$2:$B$17521,$B264,Profile!$C$2:$C$17521,T$8))*$C$6</f>
        <v>0.158244294</v>
      </c>
      <c r="U264" s="193">
        <f>(SUMIFS(Profile!$F$2:$F$17521,Profile!$B$2:$B$17521,$B264,Profile!$C$2:$C$17521,U$8))*$C$6</f>
        <v>0.1930981006</v>
      </c>
      <c r="V264" s="193">
        <f>(SUMIFS(Profile!$F$2:$F$17521,Profile!$B$2:$B$17521,$B264,Profile!$C$2:$C$17521,V$8))*$C$6</f>
        <v>0.2063185099</v>
      </c>
      <c r="W264" s="193">
        <f>(SUMIFS(Profile!$F$2:$F$17521,Profile!$B$2:$B$17521,$B264,Profile!$C$2:$C$17521,W$8))*$C$6</f>
        <v>0.229554381</v>
      </c>
      <c r="X264" s="193">
        <f>(SUMIFS(Profile!$F$2:$F$17521,Profile!$B$2:$B$17521,$B264,Profile!$C$2:$C$17521,X$8))*$C$6</f>
        <v>0.2395698426</v>
      </c>
      <c r="Y264" s="193">
        <f>(SUMIFS(Profile!$F$2:$F$17521,Profile!$B$2:$B$17521,$B264,Profile!$C$2:$C$17521,Y$8))*$C$6</f>
        <v>0.2563958182</v>
      </c>
      <c r="Z264" s="193">
        <f>(SUMIFS(Profile!$F$2:$F$17521,Profile!$B$2:$B$17521,$B264,Profile!$C$2:$C$17521,Z$8))*$C$6</f>
        <v>0.2515883966</v>
      </c>
      <c r="AA264" s="193">
        <f>(SUMIFS(Profile!$F$2:$F$17521,Profile!$B$2:$B$17521,$B264,Profile!$C$2:$C$17521,AA$8))*$C$6</f>
        <v>0.2483834488</v>
      </c>
      <c r="AB264" s="193">
        <f>(SUMIFS(Profile!$F$2:$F$17521,Profile!$B$2:$B$17521,$B264,Profile!$C$2:$C$17521,AB$8))*$C$6</f>
        <v>0.2571970551</v>
      </c>
      <c r="AC264" s="193">
        <f>(SUMIFS(Profile!$F$2:$F$17521,Profile!$B$2:$B$17521,$B264,Profile!$C$2:$C$17521,AC$8))*$C$6</f>
        <v>0.2652094244</v>
      </c>
      <c r="AD264" s="193">
        <f>(SUMIFS(Profile!$F$2:$F$17521,Profile!$B$2:$B$17521,$B264,Profile!$C$2:$C$17521,AD$8))*$C$6</f>
        <v>0.2571970551</v>
      </c>
      <c r="AE264" s="193">
        <f>(SUMIFS(Profile!$F$2:$F$17521,Profile!$B$2:$B$17521,$B264,Profile!$C$2:$C$17521,AE$8))*$C$6</f>
        <v>0.2547933443</v>
      </c>
      <c r="AF264" s="193">
        <f>(SUMIFS(Profile!$F$2:$F$17521,Profile!$B$2:$B$17521,$B264,Profile!$C$2:$C$17521,AF$8))*$C$6</f>
        <v>0.2415729349</v>
      </c>
      <c r="AG264" s="193">
        <f>(SUMIFS(Profile!$F$2:$F$17521,Profile!$B$2:$B$17521,$B264,Profile!$C$2:$C$17521,AG$8))*$C$6</f>
        <v>0.2387686057</v>
      </c>
      <c r="AH264" s="193">
        <f>(SUMIFS(Profile!$F$2:$F$17521,Profile!$B$2:$B$17521,$B264,Profile!$C$2:$C$17521,AH$8))*$C$6</f>
        <v>0.240771698</v>
      </c>
      <c r="AI264" s="193">
        <f>(SUMIFS(Profile!$F$2:$F$17521,Profile!$B$2:$B$17521,$B264,Profile!$C$2:$C$17521,AI$8))*$C$6</f>
        <v>0.2399704611</v>
      </c>
      <c r="AJ264" s="193">
        <f>(SUMIFS(Profile!$F$2:$F$17521,Profile!$B$2:$B$17521,$B264,Profile!$C$2:$C$17521,AJ$8))*$C$6</f>
        <v>0.2451785011</v>
      </c>
      <c r="AK264" s="193">
        <f>(SUMIFS(Profile!$F$2:$F$17521,Profile!$B$2:$B$17521,$B264,Profile!$C$2:$C$17521,AK$8))*$C$6</f>
        <v>0.2531908704</v>
      </c>
      <c r="AL264" s="193">
        <f>(SUMIFS(Profile!$F$2:$F$17521,Profile!$B$2:$B$17521,$B264,Profile!$C$2:$C$17521,AL$8))*$C$6</f>
        <v>0.2848397292</v>
      </c>
      <c r="AM264" s="193">
        <f>(SUMIFS(Profile!$F$2:$F$17521,Profile!$B$2:$B$17521,$B264,Profile!$C$2:$C$17521,AM$8))*$C$6</f>
        <v>0.299261994</v>
      </c>
      <c r="AN264" s="193">
        <f>(SUMIFS(Profile!$F$2:$F$17521,Profile!$B$2:$B$17521,$B264,Profile!$C$2:$C$17521,AN$8))*$C$6</f>
        <v>0.3048706525</v>
      </c>
      <c r="AO264" s="193">
        <f>(SUMIFS(Profile!$F$2:$F$17521,Profile!$B$2:$B$17521,$B264,Profile!$C$2:$C$17521,AO$8))*$C$6</f>
        <v>0.3104793111</v>
      </c>
      <c r="AP264" s="193">
        <f>(SUMIFS(Profile!$F$2:$F$17521,Profile!$B$2:$B$17521,$B264,Profile!$C$2:$C$17521,AP$8))*$C$6</f>
        <v>0.3160879696</v>
      </c>
      <c r="AQ264" s="193">
        <f>(SUMIFS(Profile!$F$2:$F$17521,Profile!$B$2:$B$17521,$B264,Profile!$C$2:$C$17521,AQ$8))*$C$6</f>
        <v>0.316488588</v>
      </c>
      <c r="AR264" s="193">
        <f>(SUMIFS(Profile!$F$2:$F$17521,Profile!$B$2:$B$17521,$B264,Profile!$C$2:$C$17521,AR$8))*$C$6</f>
        <v>0.3100786926</v>
      </c>
      <c r="AS264" s="193">
        <f>(SUMIFS(Profile!$F$2:$F$17521,Profile!$B$2:$B$17521,$B264,Profile!$C$2:$C$17521,AS$8))*$C$6</f>
        <v>0.3281065236</v>
      </c>
      <c r="AT264" s="193">
        <f>(SUMIFS(Profile!$F$2:$F$17521,Profile!$B$2:$B$17521,$B264,Profile!$C$2:$C$17521,AT$8))*$C$6</f>
        <v>0.3136842588</v>
      </c>
      <c r="AU264" s="193">
        <f>(SUMIFS(Profile!$F$2:$F$17521,Profile!$B$2:$B$17521,$B264,Profile!$C$2:$C$17521,AU$8))*$C$6</f>
        <v>0.2980601386</v>
      </c>
      <c r="AV264" s="193">
        <f>(SUMIFS(Profile!$F$2:$F$17521,Profile!$B$2:$B$17521,$B264,Profile!$C$2:$C$17521,AV$8))*$C$6</f>
        <v>0.2784298338</v>
      </c>
      <c r="AW264" s="193">
        <f>(SUMIFS(Profile!$F$2:$F$17521,Profile!$B$2:$B$17521,$B264,Profile!$C$2:$C$17521,AW$8))*$C$6</f>
        <v>0.2551939628</v>
      </c>
      <c r="AX264" s="193">
        <f>(SUMIFS(Profile!$F$2:$F$17521,Profile!$B$2:$B$17521,$B264,Profile!$C$2:$C$17521,AX$8))*$C$6</f>
        <v>0.2271506702</v>
      </c>
      <c r="AY264" s="193">
        <f>(SUMIFS(Profile!$F$2:$F$17521,Profile!$B$2:$B$17521,$B264,Profile!$C$2:$C$17521,AY$8))*$C$6</f>
        <v>0.1914956267</v>
      </c>
      <c r="AZ264" s="193">
        <f>(SUMIFS(Profile!$F$2:$F$17521,Profile!$B$2:$B$17521,$B264,Profile!$C$2:$C$17521,AZ$8))*$C$6</f>
        <v>0.1634523341</v>
      </c>
      <c r="BA264" s="193">
        <f t="shared" si="16"/>
        <v>7.811383298</v>
      </c>
      <c r="BB264" s="193">
        <f>(SUMIFS(Profile!$E$2:$E$17521,Profile!$B$2:$B$17521,$B264,Profile!$C$2:$C$17521,BB$8))*$C$9</f>
        <v>0</v>
      </c>
      <c r="BC264" s="193">
        <f>(SUMIFS(Profile!$E$2:$E$17521,Profile!$B$2:$B$17521,$B264,Profile!$C$2:$C$17521,BC$8))*$C$9</f>
        <v>0</v>
      </c>
      <c r="BD264" s="193">
        <f>(SUMIFS(Profile!$E$2:$E$17521,Profile!$B$2:$B$17521,$B264,Profile!$C$2:$C$17521,BD$8))*$C$9</f>
        <v>0</v>
      </c>
      <c r="BE264" s="193">
        <f>(SUMIFS(Profile!$E$2:$E$17521,Profile!$B$2:$B$17521,$B264,Profile!$C$2:$C$17521,BE$8))*$C$9</f>
        <v>0</v>
      </c>
      <c r="BF264" s="193">
        <f>(SUMIFS(Profile!$E$2:$E$17521,Profile!$B$2:$B$17521,$B264,Profile!$C$2:$C$17521,BF$8))*$C$9</f>
        <v>0</v>
      </c>
      <c r="BG264" s="193">
        <f>(SUMIFS(Profile!$E$2:$E$17521,Profile!$B$2:$B$17521,$B264,Profile!$C$2:$C$17521,BG$8))*$C$9</f>
        <v>0</v>
      </c>
      <c r="BH264" s="193">
        <f>(SUMIFS(Profile!$E$2:$E$17521,Profile!$B$2:$B$17521,$B264,Profile!$C$2:$C$17521,BH$8))*$C$9</f>
        <v>0</v>
      </c>
      <c r="BI264" s="193">
        <f>(SUMIFS(Profile!$E$2:$E$17521,Profile!$B$2:$B$17521,$B264,Profile!$C$2:$C$17521,BI$8))*$C$9</f>
        <v>0</v>
      </c>
      <c r="BJ264" s="193">
        <f>(SUMIFS(Profile!$E$2:$E$17521,Profile!$B$2:$B$17521,$B264,Profile!$C$2:$C$17521,BJ$8))*$C$9</f>
        <v>0</v>
      </c>
      <c r="BK264" s="193">
        <f>(SUMIFS(Profile!$E$2:$E$17521,Profile!$B$2:$B$17521,$B264,Profile!$C$2:$C$17521,BK$8))*$C$9</f>
        <v>0</v>
      </c>
      <c r="BL264" s="193">
        <f>(SUMIFS(Profile!$E$2:$E$17521,Profile!$B$2:$B$17521,$B264,Profile!$C$2:$C$17521,BL$8))*$C$9</f>
        <v>0.00006135125864</v>
      </c>
      <c r="BM264" s="193">
        <f>(SUMIFS(Profile!$E$2:$E$17521,Profile!$B$2:$B$17521,$B264,Profile!$C$2:$C$17521,BM$8))*$C$9</f>
        <v>0.002331347828</v>
      </c>
      <c r="BN264" s="193">
        <f>(SUMIFS(Profile!$E$2:$E$17521,Profile!$B$2:$B$17521,$B264,Profile!$C$2:$C$17521,BN$8))*$C$9</f>
        <v>0.009383806663</v>
      </c>
      <c r="BO264" s="193">
        <f>(SUMIFS(Profile!$E$2:$E$17521,Profile!$B$2:$B$17521,$B264,Profile!$C$2:$C$17521,BO$8))*$C$9</f>
        <v>0.03474207368</v>
      </c>
      <c r="BP264" s="193">
        <f>(SUMIFS(Profile!$E$2:$E$17521,Profile!$B$2:$B$17521,$B264,Profile!$C$2:$C$17521,BP$8))*$C$9</f>
        <v>0.08730687185</v>
      </c>
      <c r="BQ264" s="193">
        <f>(SUMIFS(Profile!$E$2:$E$17521,Profile!$B$2:$B$17521,$B264,Profile!$C$2:$C$17521,BQ$8))*$C$9</f>
        <v>0.1583984742</v>
      </c>
      <c r="BR264" s="193">
        <f>(SUMIFS(Profile!$E$2:$E$17521,Profile!$B$2:$B$17521,$B264,Profile!$C$2:$C$17521,BR$8))*$C$9</f>
        <v>0.2284728037</v>
      </c>
      <c r="BS264" s="193">
        <f>(SUMIFS(Profile!$E$2:$E$17521,Profile!$B$2:$B$17521,$B264,Profile!$C$2:$C$17521,BS$8))*$C$9</f>
        <v>0.2943111581</v>
      </c>
      <c r="BT264" s="193">
        <f>(SUMIFS(Profile!$E$2:$E$17521,Profile!$B$2:$B$17521,$B264,Profile!$C$2:$C$17521,BT$8))*$C$9</f>
        <v>0.3725947528</v>
      </c>
      <c r="BU264" s="193">
        <f>(SUMIFS(Profile!$E$2:$E$17521,Profile!$B$2:$B$17521,$B264,Profile!$C$2:$C$17521,BU$8))*$C$9</f>
        <v>0.4326851575</v>
      </c>
      <c r="BV264" s="193">
        <f>(SUMIFS(Profile!$E$2:$E$17521,Profile!$B$2:$B$17521,$B264,Profile!$C$2:$C$17521,BV$8))*$C$9</f>
        <v>0.4781018952</v>
      </c>
      <c r="BW264" s="193">
        <f>(SUMIFS(Profile!$E$2:$E$17521,Profile!$B$2:$B$17521,$B264,Profile!$C$2:$C$17521,BW$8))*$C$9</f>
        <v>0.5363378693</v>
      </c>
      <c r="BX264" s="193">
        <f>(SUMIFS(Profile!$E$2:$E$17521,Profile!$B$2:$B$17521,$B264,Profile!$C$2:$C$17521,BX$8))*$C$9</f>
        <v>0.533304179</v>
      </c>
      <c r="BY264" s="193">
        <f>(SUMIFS(Profile!$E$2:$E$17521,Profile!$B$2:$B$17521,$B264,Profile!$C$2:$C$17521,BY$8))*$C$9</f>
        <v>0.5628052593</v>
      </c>
      <c r="BZ264" s="193">
        <f>(SUMIFS(Profile!$E$2:$E$17521,Profile!$B$2:$B$17521,$B264,Profile!$C$2:$C$17521,BZ$8))*$C$9</f>
        <v>0.6003732554</v>
      </c>
      <c r="CA264" s="193">
        <f>(SUMIFS(Profile!$E$2:$E$17521,Profile!$B$2:$B$17521,$B264,Profile!$C$2:$C$17521,CA$8))*$C$9</f>
        <v>0.5659512148</v>
      </c>
      <c r="CB264" s="193">
        <f>(SUMIFS(Profile!$E$2:$E$17521,Profile!$B$2:$B$17521,$B264,Profile!$C$2:$C$17521,CB$8))*$C$9</f>
        <v>0.5135701725</v>
      </c>
      <c r="CC264" s="193">
        <f>(SUMIFS(Profile!$E$2:$E$17521,Profile!$B$2:$B$17521,$B264,Profile!$C$2:$C$17521,CC$8))*$C$9</f>
        <v>0.4534928795</v>
      </c>
      <c r="CD264" s="193">
        <f>(SUMIFS(Profile!$E$2:$E$17521,Profile!$B$2:$B$17521,$B264,Profile!$C$2:$C$17521,CD$8))*$C$9</f>
        <v>0.432647717</v>
      </c>
      <c r="CE264" s="193">
        <f>(SUMIFS(Profile!$E$2:$E$17521,Profile!$B$2:$B$17521,$B264,Profile!$C$2:$C$17521,CE$8))*$C$9</f>
        <v>0.3589969478</v>
      </c>
      <c r="CF264" s="193">
        <f>(SUMIFS(Profile!$E$2:$E$17521,Profile!$B$2:$B$17521,$B264,Profile!$C$2:$C$17521,CF$8))*$C$9</f>
        <v>0.3367994977</v>
      </c>
      <c r="CG264" s="193">
        <f>(SUMIFS(Profile!$E$2:$E$17521,Profile!$B$2:$B$17521,$B264,Profile!$C$2:$C$17521,CG$8))*$C$9</f>
        <v>0.2853048555</v>
      </c>
      <c r="CH264" s="193">
        <f>(SUMIFS(Profile!$E$2:$E$17521,Profile!$B$2:$B$17521,$B264,Profile!$C$2:$C$17521,CH$8))*$C$9</f>
        <v>0.2141381768</v>
      </c>
      <c r="CI264" s="193">
        <f>(SUMIFS(Profile!$E$2:$E$17521,Profile!$B$2:$B$17521,$B264,Profile!$C$2:$C$17521,CI$8))*$C$9</f>
        <v>0.155288842</v>
      </c>
      <c r="CJ264" s="193">
        <f>(SUMIFS(Profile!$E$2:$E$17521,Profile!$B$2:$B$17521,$B264,Profile!$C$2:$C$17521,CJ$8))*$C$9</f>
        <v>0.09912252349</v>
      </c>
      <c r="CK264" s="193">
        <f>(SUMIFS(Profile!$E$2:$E$17521,Profile!$B$2:$B$17521,$B264,Profile!$C$2:$C$17521,CK$8))*$C$9</f>
        <v>0.05049741534</v>
      </c>
      <c r="CL264" s="193">
        <f>(SUMIFS(Profile!$E$2:$E$17521,Profile!$B$2:$B$17521,$B264,Profile!$C$2:$C$17521,CL$8))*$C$9</f>
        <v>0.01399949572</v>
      </c>
      <c r="CM264" s="193">
        <f>(SUMIFS(Profile!$E$2:$E$17521,Profile!$B$2:$B$17521,$B264,Profile!$C$2:$C$17521,CM$8))*$C$9</f>
        <v>0.0003633037676</v>
      </c>
      <c r="CN264" s="193">
        <f>(SUMIFS(Profile!$E$2:$E$17521,Profile!$B$2:$B$17521,$B264,Profile!$C$2:$C$17521,CN$8))*$C$9</f>
        <v>0</v>
      </c>
      <c r="CO264" s="193">
        <f>(SUMIFS(Profile!$E$2:$E$17521,Profile!$B$2:$B$17521,$B264,Profile!$C$2:$C$17521,CO$8))*$C$9</f>
        <v>0</v>
      </c>
      <c r="CP264" s="193">
        <f>(SUMIFS(Profile!$E$2:$E$17521,Profile!$B$2:$B$17521,$B264,Profile!$C$2:$C$17521,CP$8))*$C$9</f>
        <v>0</v>
      </c>
      <c r="CQ264" s="193">
        <f>(SUMIFS(Profile!$E$2:$E$17521,Profile!$B$2:$B$17521,$B264,Profile!$C$2:$C$17521,CQ$8))*$C$9</f>
        <v>0</v>
      </c>
      <c r="CR264" s="193">
        <f>(SUMIFS(Profile!$E$2:$E$17521,Profile!$B$2:$B$17521,$B264,Profile!$C$2:$C$17521,CR$8))*$C$9</f>
        <v>0</v>
      </c>
      <c r="CS264" s="193">
        <f>(SUMIFS(Profile!$E$2:$E$17521,Profile!$B$2:$B$17521,$B264,Profile!$C$2:$C$17521,CS$8))*$C$9</f>
        <v>0</v>
      </c>
      <c r="CT264" s="193">
        <f>(SUMIFS(Profile!$E$2:$E$17521,Profile!$B$2:$B$17521,$B264,Profile!$C$2:$C$17521,CT$8))*$C$9</f>
        <v>0</v>
      </c>
      <c r="CU264" s="193">
        <f>(SUMIFS(Profile!$E$2:$E$17521,Profile!$B$2:$B$17521,$B264,Profile!$C$2:$C$17521,CU$8))*$C$9</f>
        <v>0</v>
      </c>
      <c r="CV264" s="193">
        <f>(SUMIFS(Profile!$E$2:$E$17521,Profile!$B$2:$B$17521,$B264,Profile!$C$2:$C$17521,CV$8))*$C$9</f>
        <v>0</v>
      </c>
      <c r="CW264" s="193">
        <f>(SUMIFS(Profile!$E$2:$E$17521,Profile!$B$2:$B$17521,$B264,Profile!$C$2:$C$17521,CW$8))*$C$9</f>
        <v>0</v>
      </c>
      <c r="CX264" s="193">
        <f t="shared" si="17"/>
        <v>3.120336218</v>
      </c>
      <c r="CY264" s="193">
        <f t="shared" ref="CY264:ET264" si="1282">MAX(BB264-E264,0)</f>
        <v>0</v>
      </c>
      <c r="CZ264" s="193">
        <f t="shared" si="1282"/>
        <v>0</v>
      </c>
      <c r="DA264" s="193">
        <f t="shared" si="1282"/>
        <v>0</v>
      </c>
      <c r="DB264" s="193">
        <f t="shared" si="1282"/>
        <v>0</v>
      </c>
      <c r="DC264" s="193">
        <f t="shared" si="1282"/>
        <v>0</v>
      </c>
      <c r="DD264" s="193">
        <f t="shared" si="1282"/>
        <v>0</v>
      </c>
      <c r="DE264" s="193">
        <f t="shared" si="1282"/>
        <v>0</v>
      </c>
      <c r="DF264" s="193">
        <f t="shared" si="1282"/>
        <v>0</v>
      </c>
      <c r="DG264" s="193">
        <f t="shared" si="1282"/>
        <v>0</v>
      </c>
      <c r="DH264" s="193">
        <f t="shared" si="1282"/>
        <v>0</v>
      </c>
      <c r="DI264" s="193">
        <f t="shared" si="1282"/>
        <v>0</v>
      </c>
      <c r="DJ264" s="193">
        <f t="shared" si="1282"/>
        <v>0</v>
      </c>
      <c r="DK264" s="193">
        <f t="shared" si="1282"/>
        <v>0</v>
      </c>
      <c r="DL264" s="193">
        <f t="shared" si="1282"/>
        <v>0</v>
      </c>
      <c r="DM264" s="193">
        <f t="shared" si="1282"/>
        <v>0</v>
      </c>
      <c r="DN264" s="193">
        <f t="shared" si="1282"/>
        <v>0.0001541801449</v>
      </c>
      <c r="DO264" s="193">
        <f t="shared" si="1282"/>
        <v>0.03537470316</v>
      </c>
      <c r="DP264" s="193">
        <f t="shared" si="1282"/>
        <v>0.08799264816</v>
      </c>
      <c r="DQ264" s="193">
        <f t="shared" si="1282"/>
        <v>0.1430403719</v>
      </c>
      <c r="DR264" s="193">
        <f t="shared" si="1282"/>
        <v>0.1931153149</v>
      </c>
      <c r="DS264" s="193">
        <f t="shared" si="1282"/>
        <v>0.2217060771</v>
      </c>
      <c r="DT264" s="193">
        <f t="shared" si="1282"/>
        <v>0.2847494727</v>
      </c>
      <c r="DU264" s="193">
        <f t="shared" si="1282"/>
        <v>0.2849207301</v>
      </c>
      <c r="DV264" s="193">
        <f t="shared" si="1282"/>
        <v>0.3056082042</v>
      </c>
      <c r="DW264" s="193">
        <f t="shared" si="1282"/>
        <v>0.335163831</v>
      </c>
      <c r="DX264" s="193">
        <f t="shared" si="1282"/>
        <v>0.3087541597</v>
      </c>
      <c r="DY264" s="193">
        <f t="shared" si="1282"/>
        <v>0.2587768282</v>
      </c>
      <c r="DZ264" s="193">
        <f t="shared" si="1282"/>
        <v>0.2119199446</v>
      </c>
      <c r="EA264" s="193">
        <f t="shared" si="1282"/>
        <v>0.1938791113</v>
      </c>
      <c r="EB264" s="193">
        <f t="shared" si="1282"/>
        <v>0.1182252498</v>
      </c>
      <c r="EC264" s="193">
        <f t="shared" si="1282"/>
        <v>0.09682903659</v>
      </c>
      <c r="ED264" s="193">
        <f t="shared" si="1282"/>
        <v>0.04012635441</v>
      </c>
      <c r="EE264" s="193">
        <f t="shared" si="1282"/>
        <v>0</v>
      </c>
      <c r="EF264" s="193">
        <f t="shared" si="1282"/>
        <v>0</v>
      </c>
      <c r="EG264" s="193">
        <f t="shared" si="1282"/>
        <v>0</v>
      </c>
      <c r="EH264" s="193">
        <f t="shared" si="1282"/>
        <v>0</v>
      </c>
      <c r="EI264" s="193">
        <f t="shared" si="1282"/>
        <v>0</v>
      </c>
      <c r="EJ264" s="193">
        <f t="shared" si="1282"/>
        <v>0</v>
      </c>
      <c r="EK264" s="193">
        <f t="shared" si="1282"/>
        <v>0</v>
      </c>
      <c r="EL264" s="193">
        <f t="shared" si="1282"/>
        <v>0</v>
      </c>
      <c r="EM264" s="193">
        <f t="shared" si="1282"/>
        <v>0</v>
      </c>
      <c r="EN264" s="193">
        <f t="shared" si="1282"/>
        <v>0</v>
      </c>
      <c r="EO264" s="193">
        <f t="shared" si="1282"/>
        <v>0</v>
      </c>
      <c r="EP264" s="193">
        <f t="shared" si="1282"/>
        <v>0</v>
      </c>
      <c r="EQ264" s="193">
        <f t="shared" si="1282"/>
        <v>0</v>
      </c>
      <c r="ER264" s="193">
        <f t="shared" si="1282"/>
        <v>0</v>
      </c>
      <c r="ES264" s="193">
        <f t="shared" si="1282"/>
        <v>0</v>
      </c>
      <c r="ET264" s="193">
        <f t="shared" si="1282"/>
        <v>0</v>
      </c>
      <c r="EU264" s="193">
        <f t="shared" si="19"/>
        <v>4.69104708</v>
      </c>
      <c r="EV264" s="193">
        <f t="shared" ref="EV264:GQ264" si="1283">BB264-CY264</f>
        <v>0</v>
      </c>
      <c r="EW264" s="193">
        <f t="shared" si="1283"/>
        <v>0</v>
      </c>
      <c r="EX264" s="193">
        <f t="shared" si="1283"/>
        <v>0</v>
      </c>
      <c r="EY264" s="193">
        <f t="shared" si="1283"/>
        <v>0</v>
      </c>
      <c r="EZ264" s="193">
        <f t="shared" si="1283"/>
        <v>0</v>
      </c>
      <c r="FA264" s="193">
        <f t="shared" si="1283"/>
        <v>0</v>
      </c>
      <c r="FB264" s="193">
        <f t="shared" si="1283"/>
        <v>0</v>
      </c>
      <c r="FC264" s="193">
        <f t="shared" si="1283"/>
        <v>0</v>
      </c>
      <c r="FD264" s="193">
        <f t="shared" si="1283"/>
        <v>0</v>
      </c>
      <c r="FE264" s="193">
        <f t="shared" si="1283"/>
        <v>0</v>
      </c>
      <c r="FF264" s="193">
        <f t="shared" si="1283"/>
        <v>0.00006135125864</v>
      </c>
      <c r="FG264" s="193">
        <f t="shared" si="1283"/>
        <v>0.002331347828</v>
      </c>
      <c r="FH264" s="193">
        <f t="shared" si="1283"/>
        <v>0.009383806663</v>
      </c>
      <c r="FI264" s="193">
        <f t="shared" si="1283"/>
        <v>0.03474207368</v>
      </c>
      <c r="FJ264" s="193">
        <f t="shared" si="1283"/>
        <v>0.08730687185</v>
      </c>
      <c r="FK264" s="193">
        <f t="shared" si="1283"/>
        <v>0.158244294</v>
      </c>
      <c r="FL264" s="193">
        <f t="shared" si="1283"/>
        <v>0.1930981006</v>
      </c>
      <c r="FM264" s="193">
        <f t="shared" si="1283"/>
        <v>0.2063185099</v>
      </c>
      <c r="FN264" s="193">
        <f t="shared" si="1283"/>
        <v>0.229554381</v>
      </c>
      <c r="FO264" s="193">
        <f t="shared" si="1283"/>
        <v>0.2395698426</v>
      </c>
      <c r="FP264" s="193">
        <f t="shared" si="1283"/>
        <v>0.2563958182</v>
      </c>
      <c r="FQ264" s="193">
        <f t="shared" si="1283"/>
        <v>0.2515883966</v>
      </c>
      <c r="FR264" s="193">
        <f t="shared" si="1283"/>
        <v>0.2483834488</v>
      </c>
      <c r="FS264" s="193">
        <f t="shared" si="1283"/>
        <v>0.2571970551</v>
      </c>
      <c r="FT264" s="193">
        <f t="shared" si="1283"/>
        <v>0.2652094244</v>
      </c>
      <c r="FU264" s="193">
        <f t="shared" si="1283"/>
        <v>0.2571970551</v>
      </c>
      <c r="FV264" s="193">
        <f t="shared" si="1283"/>
        <v>0.2547933443</v>
      </c>
      <c r="FW264" s="193">
        <f t="shared" si="1283"/>
        <v>0.2415729349</v>
      </c>
      <c r="FX264" s="193">
        <f t="shared" si="1283"/>
        <v>0.2387686057</v>
      </c>
      <c r="FY264" s="193">
        <f t="shared" si="1283"/>
        <v>0.240771698</v>
      </c>
      <c r="FZ264" s="193">
        <f t="shared" si="1283"/>
        <v>0.2399704611</v>
      </c>
      <c r="GA264" s="193">
        <f t="shared" si="1283"/>
        <v>0.2451785011</v>
      </c>
      <c r="GB264" s="193">
        <f t="shared" si="1283"/>
        <v>0.2141381768</v>
      </c>
      <c r="GC264" s="193">
        <f t="shared" si="1283"/>
        <v>0.155288842</v>
      </c>
      <c r="GD264" s="193">
        <f t="shared" si="1283"/>
        <v>0.09912252349</v>
      </c>
      <c r="GE264" s="193">
        <f t="shared" si="1283"/>
        <v>0.05049741534</v>
      </c>
      <c r="GF264" s="193">
        <f t="shared" si="1283"/>
        <v>0.01399949572</v>
      </c>
      <c r="GG264" s="193">
        <f t="shared" si="1283"/>
        <v>0.0003633037676</v>
      </c>
      <c r="GH264" s="193">
        <f t="shared" si="1283"/>
        <v>0</v>
      </c>
      <c r="GI264" s="193">
        <f t="shared" si="1283"/>
        <v>0</v>
      </c>
      <c r="GJ264" s="193">
        <f t="shared" si="1283"/>
        <v>0</v>
      </c>
      <c r="GK264" s="193">
        <f t="shared" si="1283"/>
        <v>0</v>
      </c>
      <c r="GL264" s="193">
        <f t="shared" si="1283"/>
        <v>0</v>
      </c>
      <c r="GM264" s="193">
        <f t="shared" si="1283"/>
        <v>0</v>
      </c>
      <c r="GN264" s="193">
        <f t="shared" si="1283"/>
        <v>0</v>
      </c>
      <c r="GO264" s="193">
        <f t="shared" si="1283"/>
        <v>0</v>
      </c>
      <c r="GP264" s="193">
        <f t="shared" si="1283"/>
        <v>0</v>
      </c>
      <c r="GQ264" s="193">
        <f t="shared" si="1283"/>
        <v>0</v>
      </c>
      <c r="GR264" s="193">
        <f t="shared" si="21"/>
        <v>5.590425229</v>
      </c>
      <c r="GS264" s="193">
        <f t="shared" ref="GS264:IN264" si="1284">E264-EV264</f>
        <v>0.158244294</v>
      </c>
      <c r="GT264" s="193">
        <f t="shared" si="1284"/>
        <v>0.1418189369</v>
      </c>
      <c r="GU264" s="193">
        <f t="shared" si="1284"/>
        <v>0.1306016199</v>
      </c>
      <c r="GV264" s="193">
        <f t="shared" si="1284"/>
        <v>0.1217880136</v>
      </c>
      <c r="GW264" s="193">
        <f t="shared" si="1284"/>
        <v>0.116980592</v>
      </c>
      <c r="GX264" s="193">
        <f t="shared" si="1284"/>
        <v>0.1097694597</v>
      </c>
      <c r="GY264" s="193">
        <f t="shared" si="1284"/>
        <v>0.1097694597</v>
      </c>
      <c r="GZ264" s="193">
        <f t="shared" si="1284"/>
        <v>0.1049620381</v>
      </c>
      <c r="HA264" s="193">
        <f t="shared" si="1284"/>
        <v>0.1045614196</v>
      </c>
      <c r="HB264" s="193">
        <f t="shared" si="1284"/>
        <v>0.1061638935</v>
      </c>
      <c r="HC264" s="193">
        <f t="shared" si="1284"/>
        <v>0.1040994499</v>
      </c>
      <c r="HD264" s="193">
        <f t="shared" si="1284"/>
        <v>0.1106430596</v>
      </c>
      <c r="HE264" s="193">
        <f t="shared" si="1284"/>
        <v>0.1047924561</v>
      </c>
      <c r="HF264" s="193">
        <f t="shared" si="1284"/>
        <v>0.0946576908</v>
      </c>
      <c r="HG264" s="193">
        <f t="shared" si="1284"/>
        <v>0.05411144661</v>
      </c>
      <c r="HH264" s="193">
        <f t="shared" si="1284"/>
        <v>0</v>
      </c>
      <c r="HI264" s="193">
        <f t="shared" si="1284"/>
        <v>0</v>
      </c>
      <c r="HJ264" s="193">
        <f t="shared" si="1284"/>
        <v>0</v>
      </c>
      <c r="HK264" s="193">
        <f t="shared" si="1284"/>
        <v>0</v>
      </c>
      <c r="HL264" s="193">
        <f t="shared" si="1284"/>
        <v>0</v>
      </c>
      <c r="HM264" s="193">
        <f t="shared" si="1284"/>
        <v>0</v>
      </c>
      <c r="HN264" s="193">
        <f t="shared" si="1284"/>
        <v>0</v>
      </c>
      <c r="HO264" s="193">
        <f t="shared" si="1284"/>
        <v>0</v>
      </c>
      <c r="HP264" s="193">
        <f t="shared" si="1284"/>
        <v>0</v>
      </c>
      <c r="HQ264" s="193">
        <f t="shared" si="1284"/>
        <v>0</v>
      </c>
      <c r="HR264" s="193">
        <f t="shared" si="1284"/>
        <v>0</v>
      </c>
      <c r="HS264" s="193">
        <f t="shared" si="1284"/>
        <v>0</v>
      </c>
      <c r="HT264" s="193">
        <f t="shared" si="1284"/>
        <v>0</v>
      </c>
      <c r="HU264" s="193">
        <f t="shared" si="1284"/>
        <v>0</v>
      </c>
      <c r="HV264" s="193">
        <f t="shared" si="1284"/>
        <v>0</v>
      </c>
      <c r="HW264" s="193">
        <f t="shared" si="1284"/>
        <v>0</v>
      </c>
      <c r="HX264" s="193">
        <f t="shared" si="1284"/>
        <v>0</v>
      </c>
      <c r="HY264" s="193">
        <f t="shared" si="1284"/>
        <v>0.03905269365</v>
      </c>
      <c r="HZ264" s="193">
        <f t="shared" si="1284"/>
        <v>0.1295508873</v>
      </c>
      <c r="IA264" s="193">
        <f t="shared" si="1284"/>
        <v>0.2001394705</v>
      </c>
      <c r="IB264" s="193">
        <f t="shared" si="1284"/>
        <v>0.2543732372</v>
      </c>
      <c r="IC264" s="193">
        <f t="shared" si="1284"/>
        <v>0.2964798153</v>
      </c>
      <c r="ID264" s="193">
        <f t="shared" si="1284"/>
        <v>0.3157246658</v>
      </c>
      <c r="IE264" s="193">
        <f t="shared" si="1284"/>
        <v>0.316488588</v>
      </c>
      <c r="IF264" s="193">
        <f t="shared" si="1284"/>
        <v>0.3100786926</v>
      </c>
      <c r="IG264" s="193">
        <f t="shared" si="1284"/>
        <v>0.3281065236</v>
      </c>
      <c r="IH264" s="193">
        <f t="shared" si="1284"/>
        <v>0.3136842588</v>
      </c>
      <c r="II264" s="193">
        <f t="shared" si="1284"/>
        <v>0.2980601386</v>
      </c>
      <c r="IJ264" s="193">
        <f t="shared" si="1284"/>
        <v>0.2784298338</v>
      </c>
      <c r="IK264" s="193">
        <f t="shared" si="1284"/>
        <v>0.2551939628</v>
      </c>
      <c r="IL264" s="193">
        <f t="shared" si="1284"/>
        <v>0.2271506702</v>
      </c>
      <c r="IM264" s="193">
        <f t="shared" si="1284"/>
        <v>0.1914956267</v>
      </c>
      <c r="IN264" s="193">
        <f t="shared" si="1284"/>
        <v>0.1634523341</v>
      </c>
      <c r="IO264" s="193">
        <f t="shared" si="23"/>
        <v>3.120336218</v>
      </c>
      <c r="IP264" s="193">
        <f t="shared" si="29"/>
        <v>0.01283863721</v>
      </c>
      <c r="IQ264" s="193">
        <f t="shared" ref="IQ264:KK264" si="1285">MAX((MIN(CZ264+IP264,$IO$7))-GT264,0)</f>
        <v>0</v>
      </c>
      <c r="IR264" s="193">
        <f t="shared" si="1285"/>
        <v>0</v>
      </c>
      <c r="IS264" s="193">
        <f t="shared" si="1285"/>
        <v>0</v>
      </c>
      <c r="IT264" s="193">
        <f t="shared" si="1285"/>
        <v>0</v>
      </c>
      <c r="IU264" s="193">
        <f t="shared" si="1285"/>
        <v>0</v>
      </c>
      <c r="IV264" s="193">
        <f t="shared" si="1285"/>
        <v>0</v>
      </c>
      <c r="IW264" s="193">
        <f t="shared" si="1285"/>
        <v>0</v>
      </c>
      <c r="IX264" s="193">
        <f t="shared" si="1285"/>
        <v>0</v>
      </c>
      <c r="IY264" s="193">
        <f t="shared" si="1285"/>
        <v>0</v>
      </c>
      <c r="IZ264" s="193">
        <f t="shared" si="1285"/>
        <v>0</v>
      </c>
      <c r="JA264" s="193">
        <f t="shared" si="1285"/>
        <v>0</v>
      </c>
      <c r="JB264" s="193">
        <f t="shared" si="1285"/>
        <v>0</v>
      </c>
      <c r="JC264" s="193">
        <f t="shared" si="1285"/>
        <v>0</v>
      </c>
      <c r="JD264" s="193">
        <f t="shared" si="1285"/>
        <v>0</v>
      </c>
      <c r="JE264" s="193">
        <f t="shared" si="1285"/>
        <v>0.0001541801449</v>
      </c>
      <c r="JF264" s="193">
        <f t="shared" si="1285"/>
        <v>0.0355288833</v>
      </c>
      <c r="JG264" s="193">
        <f t="shared" si="1285"/>
        <v>0.1235215315</v>
      </c>
      <c r="JH264" s="193">
        <f t="shared" si="1285"/>
        <v>0.2665619034</v>
      </c>
      <c r="JI264" s="193">
        <f t="shared" si="1285"/>
        <v>0.4596772183</v>
      </c>
      <c r="JJ264" s="193">
        <f t="shared" si="1285"/>
        <v>0.6813832953</v>
      </c>
      <c r="JK264" s="193">
        <f t="shared" si="1285"/>
        <v>0.966132768</v>
      </c>
      <c r="JL264" s="193">
        <f t="shared" si="1285"/>
        <v>1.251053498</v>
      </c>
      <c r="JM264" s="193">
        <f t="shared" si="1285"/>
        <v>1.556661702</v>
      </c>
      <c r="JN264" s="193">
        <f t="shared" si="1285"/>
        <v>1.891825533</v>
      </c>
      <c r="JO264" s="193">
        <f t="shared" si="1285"/>
        <v>2.200579693</v>
      </c>
      <c r="JP264" s="193">
        <f t="shared" si="1285"/>
        <v>2.459356521</v>
      </c>
      <c r="JQ264" s="193">
        <f t="shared" si="1285"/>
        <v>2.671276466</v>
      </c>
      <c r="JR264" s="193">
        <f t="shared" si="1285"/>
        <v>2.865155577</v>
      </c>
      <c r="JS264" s="193">
        <f t="shared" si="1285"/>
        <v>2.983380827</v>
      </c>
      <c r="JT264" s="193">
        <f t="shared" si="1285"/>
        <v>3.080209864</v>
      </c>
      <c r="JU264" s="193">
        <f t="shared" si="1285"/>
        <v>3.120336218</v>
      </c>
      <c r="JV264" s="193">
        <f t="shared" si="1285"/>
        <v>3.081283524</v>
      </c>
      <c r="JW264" s="193">
        <f t="shared" si="1285"/>
        <v>2.951732637</v>
      </c>
      <c r="JX264" s="193">
        <f t="shared" si="1285"/>
        <v>2.751593167</v>
      </c>
      <c r="JY264" s="193">
        <f t="shared" si="1285"/>
        <v>2.497219929</v>
      </c>
      <c r="JZ264" s="193">
        <f t="shared" si="1285"/>
        <v>2.200740114</v>
      </c>
      <c r="KA264" s="193">
        <f t="shared" si="1285"/>
        <v>1.885015448</v>
      </c>
      <c r="KB264" s="193">
        <f t="shared" si="1285"/>
        <v>1.56852686</v>
      </c>
      <c r="KC264" s="193">
        <f t="shared" si="1285"/>
        <v>1.258448168</v>
      </c>
      <c r="KD264" s="193">
        <f t="shared" si="1285"/>
        <v>0.930341644</v>
      </c>
      <c r="KE264" s="193">
        <f t="shared" si="1285"/>
        <v>0.6166573852</v>
      </c>
      <c r="KF264" s="193">
        <f t="shared" si="1285"/>
        <v>0.3185972466</v>
      </c>
      <c r="KG264" s="193">
        <f t="shared" si="1285"/>
        <v>0.04016741284</v>
      </c>
      <c r="KH264" s="193">
        <f t="shared" si="1285"/>
        <v>0</v>
      </c>
      <c r="KI264" s="193">
        <f t="shared" si="1285"/>
        <v>0</v>
      </c>
      <c r="KJ264" s="193">
        <f t="shared" si="1285"/>
        <v>0</v>
      </c>
      <c r="KK264" s="193">
        <f t="shared" si="1285"/>
        <v>0</v>
      </c>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row>
    <row r="265" ht="14.25" customHeight="1">
      <c r="A265" s="1">
        <v>9.0</v>
      </c>
      <c r="B265" s="1">
        <f t="shared" ref="B265:C265" si="1286">B264+1</f>
        <v>255</v>
      </c>
      <c r="C265" s="267">
        <f t="shared" si="1286"/>
        <v>43720</v>
      </c>
      <c r="D265" s="193">
        <f t="shared" si="15"/>
        <v>9.955368877</v>
      </c>
      <c r="E265" s="193">
        <f>(SUMIFS(Profile!$F$2:$F$17521,Profile!$B$2:$B$17521,$B265,Profile!$C$2:$C$17521,E$8))*$C$6</f>
        <v>0.1446232662</v>
      </c>
      <c r="F265" s="193">
        <f>(SUMIFS(Profile!$F$2:$F$17521,Profile!$B$2:$B$17521,$B265,Profile!$C$2:$C$17521,F$8))*$C$6</f>
        <v>0.1302010014</v>
      </c>
      <c r="G265" s="193">
        <f>(SUMIFS(Profile!$F$2:$F$17521,Profile!$B$2:$B$17521,$B265,Profile!$C$2:$C$17521,G$8))*$C$6</f>
        <v>0.117781829</v>
      </c>
      <c r="H265" s="193">
        <f>(SUMIFS(Profile!$F$2:$F$17521,Profile!$B$2:$B$17521,$B265,Profile!$C$2:$C$17521,H$8))*$C$6</f>
        <v>0.1121731704</v>
      </c>
      <c r="I265" s="193">
        <f>(SUMIFS(Profile!$F$2:$F$17521,Profile!$B$2:$B$17521,$B265,Profile!$C$2:$C$17521,I$8))*$C$6</f>
        <v>0.1069651304</v>
      </c>
      <c r="J265" s="193">
        <f>(SUMIFS(Profile!$F$2:$F$17521,Profile!$B$2:$B$17521,$B265,Profile!$C$2:$C$17521,J$8))*$C$6</f>
        <v>0.1053626565</v>
      </c>
      <c r="K265" s="193">
        <f>(SUMIFS(Profile!$F$2:$F$17521,Profile!$B$2:$B$17521,$B265,Profile!$C$2:$C$17521,K$8))*$C$6</f>
        <v>0.1041608011</v>
      </c>
      <c r="L265" s="193">
        <f>(SUMIFS(Profile!$F$2:$F$17521,Profile!$B$2:$B$17521,$B265,Profile!$C$2:$C$17521,L$8))*$C$6</f>
        <v>0.1025583273</v>
      </c>
      <c r="M265" s="193">
        <f>(SUMIFS(Profile!$F$2:$F$17521,Profile!$B$2:$B$17521,$B265,Profile!$C$2:$C$17521,M$8))*$C$6</f>
        <v>0.1021577088</v>
      </c>
      <c r="N265" s="193">
        <f>(SUMIFS(Profile!$F$2:$F$17521,Profile!$B$2:$B$17521,$B265,Profile!$C$2:$C$17521,N$8))*$C$6</f>
        <v>0.1049620381</v>
      </c>
      <c r="O265" s="193">
        <f>(SUMIFS(Profile!$F$2:$F$17521,Profile!$B$2:$B$17521,$B265,Profile!$C$2:$C$17521,O$8))*$C$6</f>
        <v>0.1105706966</v>
      </c>
      <c r="P265" s="193">
        <f>(SUMIFS(Profile!$F$2:$F$17521,Profile!$B$2:$B$17521,$B265,Profile!$C$2:$C$17521,P$8))*$C$6</f>
        <v>0.1153781182</v>
      </c>
      <c r="Q265" s="193">
        <f>(SUMIFS(Profile!$F$2:$F$17521,Profile!$B$2:$B$17521,$B265,Profile!$C$2:$C$17521,Q$8))*$C$6</f>
        <v>0.1398158446</v>
      </c>
      <c r="R265" s="193">
        <f>(SUMIFS(Profile!$F$2:$F$17521,Profile!$B$2:$B$17521,$B265,Profile!$C$2:$C$17521,R$8))*$C$6</f>
        <v>0.1674585187</v>
      </c>
      <c r="S265" s="193">
        <f>(SUMIFS(Profile!$F$2:$F$17521,Profile!$B$2:$B$17521,$B265,Profile!$C$2:$C$17521,S$8))*$C$6</f>
        <v>0.1951011929</v>
      </c>
      <c r="T265" s="193">
        <f>(SUMIFS(Profile!$F$2:$F$17521,Profile!$B$2:$B$17521,$B265,Profile!$C$2:$C$17521,T$8))*$C$6</f>
        <v>0.2183370639</v>
      </c>
      <c r="U265" s="193">
        <f>(SUMIFS(Profile!$F$2:$F$17521,Profile!$B$2:$B$17521,$B265,Profile!$C$2:$C$17521,U$8))*$C$6</f>
        <v>0.2203401562</v>
      </c>
      <c r="V265" s="193">
        <f>(SUMIFS(Profile!$F$2:$F$17521,Profile!$B$2:$B$17521,$B265,Profile!$C$2:$C$17521,V$8))*$C$6</f>
        <v>0.222743867</v>
      </c>
      <c r="W265" s="193">
        <f>(SUMIFS(Profile!$F$2:$F$17521,Profile!$B$2:$B$17521,$B265,Profile!$C$2:$C$17521,W$8))*$C$6</f>
        <v>0.2275512886</v>
      </c>
      <c r="X265" s="193">
        <f>(SUMIFS(Profile!$F$2:$F$17521,Profile!$B$2:$B$17521,$B265,Profile!$C$2:$C$17521,X$8))*$C$6</f>
        <v>0.2215420116</v>
      </c>
      <c r="Y265" s="193">
        <f>(SUMIFS(Profile!$F$2:$F$17521,Profile!$B$2:$B$17521,$B265,Profile!$C$2:$C$17521,Y$8))*$C$6</f>
        <v>0.2203401562</v>
      </c>
      <c r="Z265" s="193">
        <f>(SUMIFS(Profile!$F$2:$F$17521,Profile!$B$2:$B$17521,$B265,Profile!$C$2:$C$17521,Z$8))*$C$6</f>
        <v>0.2147314977</v>
      </c>
      <c r="AA265" s="193">
        <f>(SUMIFS(Profile!$F$2:$F$17521,Profile!$B$2:$B$17521,$B265,Profile!$C$2:$C$17521,AA$8))*$C$6</f>
        <v>0.2191383008</v>
      </c>
      <c r="AB265" s="193">
        <f>(SUMIFS(Profile!$F$2:$F$17521,Profile!$B$2:$B$17521,$B265,Profile!$C$2:$C$17521,AB$8))*$C$6</f>
        <v>0.2195389193</v>
      </c>
      <c r="AC265" s="193">
        <f>(SUMIFS(Profile!$F$2:$F$17521,Profile!$B$2:$B$17521,$B265,Profile!$C$2:$C$17521,AC$8))*$C$6</f>
        <v>0.2239457224</v>
      </c>
      <c r="AD265" s="193">
        <f>(SUMIFS(Profile!$F$2:$F$17521,Profile!$B$2:$B$17521,$B265,Profile!$C$2:$C$17521,AD$8))*$C$6</f>
        <v>0.2231444855</v>
      </c>
      <c r="AE265" s="193">
        <f>(SUMIFS(Profile!$F$2:$F$17521,Profile!$B$2:$B$17521,$B265,Profile!$C$2:$C$17521,AE$8))*$C$6</f>
        <v>0.2207407747</v>
      </c>
      <c r="AF265" s="193">
        <f>(SUMIFS(Profile!$F$2:$F$17521,Profile!$B$2:$B$17521,$B265,Profile!$C$2:$C$17521,AF$8))*$C$6</f>
        <v>0.2103246946</v>
      </c>
      <c r="AG265" s="193">
        <f>(SUMIFS(Profile!$F$2:$F$17521,Profile!$B$2:$B$17521,$B265,Profile!$C$2:$C$17521,AG$8))*$C$6</f>
        <v>0.2059178915</v>
      </c>
      <c r="AH265" s="193">
        <f>(SUMIFS(Profile!$F$2:$F$17521,Profile!$B$2:$B$17521,$B265,Profile!$C$2:$C$17521,AH$8))*$C$6</f>
        <v>0.2083216023</v>
      </c>
      <c r="AI265" s="193">
        <f>(SUMIFS(Profile!$F$2:$F$17521,Profile!$B$2:$B$17521,$B265,Profile!$C$2:$C$17521,AI$8))*$C$6</f>
        <v>0.2087222207</v>
      </c>
      <c r="AJ265" s="193">
        <f>(SUMIFS(Profile!$F$2:$F$17521,Profile!$B$2:$B$17521,$B265,Profile!$C$2:$C$17521,AJ$8))*$C$6</f>
        <v>0.2251475778</v>
      </c>
      <c r="AK265" s="193">
        <f>(SUMIFS(Profile!$F$2:$F$17521,Profile!$B$2:$B$17521,$B265,Profile!$C$2:$C$17521,AK$8))*$C$6</f>
        <v>0.2403710795</v>
      </c>
      <c r="AL265" s="193">
        <f>(SUMIFS(Profile!$F$2:$F$17521,Profile!$B$2:$B$17521,$B265,Profile!$C$2:$C$17521,AL$8))*$C$6</f>
        <v>0.2604020028</v>
      </c>
      <c r="AM265" s="193">
        <f>(SUMIFS(Profile!$F$2:$F$17521,Profile!$B$2:$B$17521,$B265,Profile!$C$2:$C$17521,AM$8))*$C$6</f>
        <v>0.2884452954</v>
      </c>
      <c r="AN265" s="193">
        <f>(SUMIFS(Profile!$F$2:$F$17521,Profile!$B$2:$B$17521,$B265,Profile!$C$2:$C$17521,AN$8))*$C$6</f>
        <v>0.2924514801</v>
      </c>
      <c r="AO265" s="193">
        <f>(SUMIFS(Profile!$F$2:$F$17521,Profile!$B$2:$B$17521,$B265,Profile!$C$2:$C$17521,AO$8))*$C$6</f>
        <v>0.2988613756</v>
      </c>
      <c r="AP265" s="193">
        <f>(SUMIFS(Profile!$F$2:$F$17521,Profile!$B$2:$B$17521,$B265,Profile!$C$2:$C$17521,AP$8))*$C$6</f>
        <v>0.3152867327</v>
      </c>
      <c r="AQ265" s="193">
        <f>(SUMIFS(Profile!$F$2:$F$17521,Profile!$B$2:$B$17521,$B265,Profile!$C$2:$C$17521,AQ$8))*$C$6</f>
        <v>0.3200941542</v>
      </c>
      <c r="AR265" s="193">
        <f>(SUMIFS(Profile!$F$2:$F$17521,Profile!$B$2:$B$17521,$B265,Profile!$C$2:$C$17521,AR$8))*$C$6</f>
        <v>0.3204947727</v>
      </c>
      <c r="AS265" s="193">
        <f>(SUMIFS(Profile!$F$2:$F$17521,Profile!$B$2:$B$17521,$B265,Profile!$C$2:$C$17521,AS$8))*$C$6</f>
        <v>0.3152867327</v>
      </c>
      <c r="AT265" s="193">
        <f>(SUMIFS(Profile!$F$2:$F$17521,Profile!$B$2:$B$17521,$B265,Profile!$C$2:$C$17521,AT$8))*$C$6</f>
        <v>0.3048706525</v>
      </c>
      <c r="AU265" s="193">
        <f>(SUMIFS(Profile!$F$2:$F$17521,Profile!$B$2:$B$17521,$B265,Profile!$C$2:$C$17521,AU$8))*$C$6</f>
        <v>0.2984607571</v>
      </c>
      <c r="AV265" s="193">
        <f>(SUMIFS(Profile!$F$2:$F$17521,Profile!$B$2:$B$17521,$B265,Profile!$C$2:$C$17521,AV$8))*$C$6</f>
        <v>0.276026123</v>
      </c>
      <c r="AW265" s="193">
        <f>(SUMIFS(Profile!$F$2:$F$17521,Profile!$B$2:$B$17521,$B265,Profile!$C$2:$C$17521,AW$8))*$C$6</f>
        <v>0.2592001474</v>
      </c>
      <c r="AX265" s="193">
        <f>(SUMIFS(Profile!$F$2:$F$17521,Profile!$B$2:$B$17521,$B265,Profile!$C$2:$C$17521,AX$8))*$C$6</f>
        <v>0.2331599471</v>
      </c>
      <c r="AY265" s="193">
        <f>(SUMIFS(Profile!$F$2:$F$17521,Profile!$B$2:$B$17521,$B265,Profile!$C$2:$C$17521,AY$8))*$C$6</f>
        <v>0.1967036667</v>
      </c>
      <c r="AZ265" s="193">
        <f>(SUMIFS(Profile!$F$2:$F$17521,Profile!$B$2:$B$17521,$B265,Profile!$C$2:$C$17521,AZ$8))*$C$6</f>
        <v>0.1654554264</v>
      </c>
      <c r="BA265" s="193">
        <f t="shared" si="16"/>
        <v>11.84365977</v>
      </c>
      <c r="BB265" s="193">
        <f>(SUMIFS(Profile!$E$2:$E$17521,Profile!$B$2:$B$17521,$B265,Profile!$C$2:$C$17521,BB$8))*$C$9</f>
        <v>0</v>
      </c>
      <c r="BC265" s="193">
        <f>(SUMIFS(Profile!$E$2:$E$17521,Profile!$B$2:$B$17521,$B265,Profile!$C$2:$C$17521,BC$8))*$C$9</f>
        <v>0</v>
      </c>
      <c r="BD265" s="193">
        <f>(SUMIFS(Profile!$E$2:$E$17521,Profile!$B$2:$B$17521,$B265,Profile!$C$2:$C$17521,BD$8))*$C$9</f>
        <v>0</v>
      </c>
      <c r="BE265" s="193">
        <f>(SUMIFS(Profile!$E$2:$E$17521,Profile!$B$2:$B$17521,$B265,Profile!$C$2:$C$17521,BE$8))*$C$9</f>
        <v>0</v>
      </c>
      <c r="BF265" s="193">
        <f>(SUMIFS(Profile!$E$2:$E$17521,Profile!$B$2:$B$17521,$B265,Profile!$C$2:$C$17521,BF$8))*$C$9</f>
        <v>0</v>
      </c>
      <c r="BG265" s="193">
        <f>(SUMIFS(Profile!$E$2:$E$17521,Profile!$B$2:$B$17521,$B265,Profile!$C$2:$C$17521,BG$8))*$C$9</f>
        <v>0</v>
      </c>
      <c r="BH265" s="193">
        <f>(SUMIFS(Profile!$E$2:$E$17521,Profile!$B$2:$B$17521,$B265,Profile!$C$2:$C$17521,BH$8))*$C$9</f>
        <v>0</v>
      </c>
      <c r="BI265" s="193">
        <f>(SUMIFS(Profile!$E$2:$E$17521,Profile!$B$2:$B$17521,$B265,Profile!$C$2:$C$17521,BI$8))*$C$9</f>
        <v>0</v>
      </c>
      <c r="BJ265" s="193">
        <f>(SUMIFS(Profile!$E$2:$E$17521,Profile!$B$2:$B$17521,$B265,Profile!$C$2:$C$17521,BJ$8))*$C$9</f>
        <v>0</v>
      </c>
      <c r="BK265" s="193">
        <f>(SUMIFS(Profile!$E$2:$E$17521,Profile!$B$2:$B$17521,$B265,Profile!$C$2:$C$17521,BK$8))*$C$9</f>
        <v>0</v>
      </c>
      <c r="BL265" s="193">
        <f>(SUMIFS(Profile!$E$2:$E$17521,Profile!$B$2:$B$17521,$B265,Profile!$C$2:$C$17521,BL$8))*$C$9</f>
        <v>0.00006135125864</v>
      </c>
      <c r="BM265" s="193">
        <f>(SUMIFS(Profile!$E$2:$E$17521,Profile!$B$2:$B$17521,$B265,Profile!$C$2:$C$17521,BM$8))*$C$9</f>
        <v>0.007423502295</v>
      </c>
      <c r="BN265" s="193">
        <f>(SUMIFS(Profile!$E$2:$E$17521,Profile!$B$2:$B$17521,$B265,Profile!$C$2:$C$17521,BN$8))*$C$9</f>
        <v>0.03192852657</v>
      </c>
      <c r="BO265" s="193">
        <f>(SUMIFS(Profile!$E$2:$E$17521,Profile!$B$2:$B$17521,$B265,Profile!$C$2:$C$17521,BO$8))*$C$9</f>
        <v>0.0853578742</v>
      </c>
      <c r="BP265" s="193">
        <f>(SUMIFS(Profile!$E$2:$E$17521,Profile!$B$2:$B$17521,$B265,Profile!$C$2:$C$17521,BP$8))*$C$9</f>
        <v>0.1607728081</v>
      </c>
      <c r="BQ265" s="193">
        <f>(SUMIFS(Profile!$E$2:$E$17521,Profile!$B$2:$B$17521,$B265,Profile!$C$2:$C$17521,BQ$8))*$C$9</f>
        <v>0.2617893066</v>
      </c>
      <c r="BR265" s="193">
        <f>(SUMIFS(Profile!$E$2:$E$17521,Profile!$B$2:$B$17521,$B265,Profile!$C$2:$C$17521,BR$8))*$C$9</f>
        <v>0.3581366583</v>
      </c>
      <c r="BS265" s="193">
        <f>(SUMIFS(Profile!$E$2:$E$17521,Profile!$B$2:$B$17521,$B265,Profile!$C$2:$C$17521,BS$8))*$C$9</f>
        <v>0.4536832337</v>
      </c>
      <c r="BT265" s="193">
        <f>(SUMIFS(Profile!$E$2:$E$17521,Profile!$B$2:$B$17521,$B265,Profile!$C$2:$C$17521,BT$8))*$C$9</f>
        <v>0.5575959939</v>
      </c>
      <c r="BU265" s="193">
        <f>(SUMIFS(Profile!$E$2:$E$17521,Profile!$B$2:$B$17521,$B265,Profile!$C$2:$C$17521,BU$8))*$C$9</f>
        <v>0.6336697996</v>
      </c>
      <c r="BV265" s="193">
        <f>(SUMIFS(Profile!$E$2:$E$17521,Profile!$B$2:$B$17521,$B265,Profile!$C$2:$C$17521,BV$8))*$C$9</f>
        <v>0.7077130218</v>
      </c>
      <c r="BW265" s="193">
        <f>(SUMIFS(Profile!$E$2:$E$17521,Profile!$B$2:$B$17521,$B265,Profile!$C$2:$C$17521,BW$8))*$C$9</f>
        <v>0.7886012134</v>
      </c>
      <c r="BX265" s="193">
        <f>(SUMIFS(Profile!$E$2:$E$17521,Profile!$B$2:$B$17521,$B265,Profile!$C$2:$C$17521,BX$8))*$C$9</f>
        <v>0.8090913132</v>
      </c>
      <c r="BY265" s="193">
        <f>(SUMIFS(Profile!$E$2:$E$17521,Profile!$B$2:$B$17521,$B265,Profile!$C$2:$C$17521,BY$8))*$C$9</f>
        <v>0.7884867</v>
      </c>
      <c r="BZ265" s="193">
        <f>(SUMIFS(Profile!$E$2:$E$17521,Profile!$B$2:$B$17521,$B265,Profile!$C$2:$C$17521,BZ$8))*$C$9</f>
        <v>0.7659490711</v>
      </c>
      <c r="CA265" s="193">
        <f>(SUMIFS(Profile!$E$2:$E$17521,Profile!$B$2:$B$17521,$B265,Profile!$C$2:$C$17521,CA$8))*$C$9</f>
        <v>0.7418408909</v>
      </c>
      <c r="CB265" s="193">
        <f>(SUMIFS(Profile!$E$2:$E$17521,Profile!$B$2:$B$17521,$B265,Profile!$C$2:$C$17521,CB$8))*$C$9</f>
        <v>0.7314242949</v>
      </c>
      <c r="CC265" s="193">
        <f>(SUMIFS(Profile!$E$2:$E$17521,Profile!$B$2:$B$17521,$B265,Profile!$C$2:$C$17521,CC$8))*$C$9</f>
        <v>0.7618658829</v>
      </c>
      <c r="CD265" s="193">
        <f>(SUMIFS(Profile!$E$2:$E$17521,Profile!$B$2:$B$17521,$B265,Profile!$C$2:$C$17521,CD$8))*$C$9</f>
        <v>0.7138959131</v>
      </c>
      <c r="CE265" s="193">
        <f>(SUMIFS(Profile!$E$2:$E$17521,Profile!$B$2:$B$17521,$B265,Profile!$C$2:$C$17521,CE$8))*$C$9</f>
        <v>0.6366836839</v>
      </c>
      <c r="CF265" s="193">
        <f>(SUMIFS(Profile!$E$2:$E$17521,Profile!$B$2:$B$17521,$B265,Profile!$C$2:$C$17521,CF$8))*$C$9</f>
        <v>0.555099786</v>
      </c>
      <c r="CG265" s="193">
        <f>(SUMIFS(Profile!$E$2:$E$17521,Profile!$B$2:$B$17521,$B265,Profile!$C$2:$C$17521,CG$8))*$C$9</f>
        <v>0.4630060484</v>
      </c>
      <c r="CH265" s="193">
        <f>(SUMIFS(Profile!$E$2:$E$17521,Profile!$B$2:$B$17521,$B265,Profile!$C$2:$C$17521,CH$8))*$C$9</f>
        <v>0.3475369864</v>
      </c>
      <c r="CI265" s="193">
        <f>(SUMIFS(Profile!$E$2:$E$17521,Profile!$B$2:$B$17521,$B265,Profile!$C$2:$C$17521,CI$8))*$C$9</f>
        <v>0.2388896419</v>
      </c>
      <c r="CJ265" s="193">
        <f>(SUMIFS(Profile!$E$2:$E$17521,Profile!$B$2:$B$17521,$B265,Profile!$C$2:$C$17521,CJ$8))*$C$9</f>
        <v>0.1530859132</v>
      </c>
      <c r="CK265" s="193">
        <f>(SUMIFS(Profile!$E$2:$E$17521,Profile!$B$2:$B$17521,$B265,Profile!$C$2:$C$17521,CK$8))*$C$9</f>
        <v>0.0698520672</v>
      </c>
      <c r="CL265" s="193">
        <f>(SUMIFS(Profile!$E$2:$E$17521,Profile!$B$2:$B$17521,$B265,Profile!$C$2:$C$17521,CL$8))*$C$9</f>
        <v>0.01963100189</v>
      </c>
      <c r="CM265" s="193">
        <f>(SUMIFS(Profile!$E$2:$E$17521,Profile!$B$2:$B$17521,$B265,Profile!$C$2:$C$17521,CM$8))*$C$9</f>
        <v>0.0005872846523</v>
      </c>
      <c r="CN265" s="193">
        <f>(SUMIFS(Profile!$E$2:$E$17521,Profile!$B$2:$B$17521,$B265,Profile!$C$2:$C$17521,CN$8))*$C$9</f>
        <v>0</v>
      </c>
      <c r="CO265" s="193">
        <f>(SUMIFS(Profile!$E$2:$E$17521,Profile!$B$2:$B$17521,$B265,Profile!$C$2:$C$17521,CO$8))*$C$9</f>
        <v>0</v>
      </c>
      <c r="CP265" s="193">
        <f>(SUMIFS(Profile!$E$2:$E$17521,Profile!$B$2:$B$17521,$B265,Profile!$C$2:$C$17521,CP$8))*$C$9</f>
        <v>0</v>
      </c>
      <c r="CQ265" s="193">
        <f>(SUMIFS(Profile!$E$2:$E$17521,Profile!$B$2:$B$17521,$B265,Profile!$C$2:$C$17521,CQ$8))*$C$9</f>
        <v>0</v>
      </c>
      <c r="CR265" s="193">
        <f>(SUMIFS(Profile!$E$2:$E$17521,Profile!$B$2:$B$17521,$B265,Profile!$C$2:$C$17521,CR$8))*$C$9</f>
        <v>0</v>
      </c>
      <c r="CS265" s="193">
        <f>(SUMIFS(Profile!$E$2:$E$17521,Profile!$B$2:$B$17521,$B265,Profile!$C$2:$C$17521,CS$8))*$C$9</f>
        <v>0</v>
      </c>
      <c r="CT265" s="193">
        <f>(SUMIFS(Profile!$E$2:$E$17521,Profile!$B$2:$B$17521,$B265,Profile!$C$2:$C$17521,CT$8))*$C$9</f>
        <v>0</v>
      </c>
      <c r="CU265" s="193">
        <f>(SUMIFS(Profile!$E$2:$E$17521,Profile!$B$2:$B$17521,$B265,Profile!$C$2:$C$17521,CU$8))*$C$9</f>
        <v>0</v>
      </c>
      <c r="CV265" s="193">
        <f>(SUMIFS(Profile!$E$2:$E$17521,Profile!$B$2:$B$17521,$B265,Profile!$C$2:$C$17521,CV$8))*$C$9</f>
        <v>0</v>
      </c>
      <c r="CW265" s="193">
        <f>(SUMIFS(Profile!$E$2:$E$17521,Profile!$B$2:$B$17521,$B265,Profile!$C$2:$C$17521,CW$8))*$C$9</f>
        <v>0</v>
      </c>
      <c r="CX265" s="193">
        <f t="shared" si="17"/>
        <v>7.125170487</v>
      </c>
      <c r="CY265" s="193">
        <f t="shared" ref="CY265:ET265" si="1287">MAX(BB265-E265,0)</f>
        <v>0</v>
      </c>
      <c r="CZ265" s="193">
        <f t="shared" si="1287"/>
        <v>0</v>
      </c>
      <c r="DA265" s="193">
        <f t="shared" si="1287"/>
        <v>0</v>
      </c>
      <c r="DB265" s="193">
        <f t="shared" si="1287"/>
        <v>0</v>
      </c>
      <c r="DC265" s="193">
        <f t="shared" si="1287"/>
        <v>0</v>
      </c>
      <c r="DD265" s="193">
        <f t="shared" si="1287"/>
        <v>0</v>
      </c>
      <c r="DE265" s="193">
        <f t="shared" si="1287"/>
        <v>0</v>
      </c>
      <c r="DF265" s="193">
        <f t="shared" si="1287"/>
        <v>0</v>
      </c>
      <c r="DG265" s="193">
        <f t="shared" si="1287"/>
        <v>0</v>
      </c>
      <c r="DH265" s="193">
        <f t="shared" si="1287"/>
        <v>0</v>
      </c>
      <c r="DI265" s="193">
        <f t="shared" si="1287"/>
        <v>0</v>
      </c>
      <c r="DJ265" s="193">
        <f t="shared" si="1287"/>
        <v>0</v>
      </c>
      <c r="DK265" s="193">
        <f t="shared" si="1287"/>
        <v>0</v>
      </c>
      <c r="DL265" s="193">
        <f t="shared" si="1287"/>
        <v>0</v>
      </c>
      <c r="DM265" s="193">
        <f t="shared" si="1287"/>
        <v>0</v>
      </c>
      <c r="DN265" s="193">
        <f t="shared" si="1287"/>
        <v>0.04345224265</v>
      </c>
      <c r="DO265" s="193">
        <f t="shared" si="1287"/>
        <v>0.137796502</v>
      </c>
      <c r="DP265" s="193">
        <f t="shared" si="1287"/>
        <v>0.2309393667</v>
      </c>
      <c r="DQ265" s="193">
        <f t="shared" si="1287"/>
        <v>0.3300447053</v>
      </c>
      <c r="DR265" s="193">
        <f t="shared" si="1287"/>
        <v>0.412127788</v>
      </c>
      <c r="DS265" s="193">
        <f t="shared" si="1287"/>
        <v>0.4873728656</v>
      </c>
      <c r="DT265" s="193">
        <f t="shared" si="1287"/>
        <v>0.5738697157</v>
      </c>
      <c r="DU265" s="193">
        <f t="shared" si="1287"/>
        <v>0.5899530124</v>
      </c>
      <c r="DV265" s="193">
        <f t="shared" si="1287"/>
        <v>0.5689477807</v>
      </c>
      <c r="DW265" s="193">
        <f t="shared" si="1287"/>
        <v>0.5420033486</v>
      </c>
      <c r="DX265" s="193">
        <f t="shared" si="1287"/>
        <v>0.5186964055</v>
      </c>
      <c r="DY265" s="193">
        <f t="shared" si="1287"/>
        <v>0.5106835202</v>
      </c>
      <c r="DZ265" s="193">
        <f t="shared" si="1287"/>
        <v>0.5515411883</v>
      </c>
      <c r="EA265" s="193">
        <f t="shared" si="1287"/>
        <v>0.5079780216</v>
      </c>
      <c r="EB265" s="193">
        <f t="shared" si="1287"/>
        <v>0.4283620816</v>
      </c>
      <c r="EC265" s="193">
        <f t="shared" si="1287"/>
        <v>0.3463775652</v>
      </c>
      <c r="ED265" s="193">
        <f t="shared" si="1287"/>
        <v>0.2378584705</v>
      </c>
      <c r="EE265" s="193">
        <f t="shared" si="1287"/>
        <v>0.1071659068</v>
      </c>
      <c r="EF265" s="193">
        <f t="shared" si="1287"/>
        <v>0</v>
      </c>
      <c r="EG265" s="193">
        <f t="shared" si="1287"/>
        <v>0</v>
      </c>
      <c r="EH265" s="193">
        <f t="shared" si="1287"/>
        <v>0</v>
      </c>
      <c r="EI265" s="193">
        <f t="shared" si="1287"/>
        <v>0</v>
      </c>
      <c r="EJ265" s="193">
        <f t="shared" si="1287"/>
        <v>0</v>
      </c>
      <c r="EK265" s="193">
        <f t="shared" si="1287"/>
        <v>0</v>
      </c>
      <c r="EL265" s="193">
        <f t="shared" si="1287"/>
        <v>0</v>
      </c>
      <c r="EM265" s="193">
        <f t="shared" si="1287"/>
        <v>0</v>
      </c>
      <c r="EN265" s="193">
        <f t="shared" si="1287"/>
        <v>0</v>
      </c>
      <c r="EO265" s="193">
        <f t="shared" si="1287"/>
        <v>0</v>
      </c>
      <c r="EP265" s="193">
        <f t="shared" si="1287"/>
        <v>0</v>
      </c>
      <c r="EQ265" s="193">
        <f t="shared" si="1287"/>
        <v>0</v>
      </c>
      <c r="ER265" s="193">
        <f t="shared" si="1287"/>
        <v>0</v>
      </c>
      <c r="ES265" s="193">
        <f t="shared" si="1287"/>
        <v>0</v>
      </c>
      <c r="ET265" s="193">
        <f t="shared" si="1287"/>
        <v>0</v>
      </c>
      <c r="EU265" s="193">
        <f t="shared" si="19"/>
        <v>4.718489282</v>
      </c>
      <c r="EV265" s="193">
        <f t="shared" ref="EV265:GQ265" si="1288">BB265-CY265</f>
        <v>0</v>
      </c>
      <c r="EW265" s="193">
        <f t="shared" si="1288"/>
        <v>0</v>
      </c>
      <c r="EX265" s="193">
        <f t="shared" si="1288"/>
        <v>0</v>
      </c>
      <c r="EY265" s="193">
        <f t="shared" si="1288"/>
        <v>0</v>
      </c>
      <c r="EZ265" s="193">
        <f t="shared" si="1288"/>
        <v>0</v>
      </c>
      <c r="FA265" s="193">
        <f t="shared" si="1288"/>
        <v>0</v>
      </c>
      <c r="FB265" s="193">
        <f t="shared" si="1288"/>
        <v>0</v>
      </c>
      <c r="FC265" s="193">
        <f t="shared" si="1288"/>
        <v>0</v>
      </c>
      <c r="FD265" s="193">
        <f t="shared" si="1288"/>
        <v>0</v>
      </c>
      <c r="FE265" s="193">
        <f t="shared" si="1288"/>
        <v>0</v>
      </c>
      <c r="FF265" s="193">
        <f t="shared" si="1288"/>
        <v>0.00006135125864</v>
      </c>
      <c r="FG265" s="193">
        <f t="shared" si="1288"/>
        <v>0.007423502295</v>
      </c>
      <c r="FH265" s="193">
        <f t="shared" si="1288"/>
        <v>0.03192852657</v>
      </c>
      <c r="FI265" s="193">
        <f t="shared" si="1288"/>
        <v>0.0853578742</v>
      </c>
      <c r="FJ265" s="193">
        <f t="shared" si="1288"/>
        <v>0.1607728081</v>
      </c>
      <c r="FK265" s="193">
        <f t="shared" si="1288"/>
        <v>0.2183370639</v>
      </c>
      <c r="FL265" s="193">
        <f t="shared" si="1288"/>
        <v>0.2203401562</v>
      </c>
      <c r="FM265" s="193">
        <f t="shared" si="1288"/>
        <v>0.222743867</v>
      </c>
      <c r="FN265" s="193">
        <f t="shared" si="1288"/>
        <v>0.2275512886</v>
      </c>
      <c r="FO265" s="193">
        <f t="shared" si="1288"/>
        <v>0.2215420116</v>
      </c>
      <c r="FP265" s="193">
        <f t="shared" si="1288"/>
        <v>0.2203401562</v>
      </c>
      <c r="FQ265" s="193">
        <f t="shared" si="1288"/>
        <v>0.2147314977</v>
      </c>
      <c r="FR265" s="193">
        <f t="shared" si="1288"/>
        <v>0.2191383008</v>
      </c>
      <c r="FS265" s="193">
        <f t="shared" si="1288"/>
        <v>0.2195389193</v>
      </c>
      <c r="FT265" s="193">
        <f t="shared" si="1288"/>
        <v>0.2239457224</v>
      </c>
      <c r="FU265" s="193">
        <f t="shared" si="1288"/>
        <v>0.2231444855</v>
      </c>
      <c r="FV265" s="193">
        <f t="shared" si="1288"/>
        <v>0.2207407747</v>
      </c>
      <c r="FW265" s="193">
        <f t="shared" si="1288"/>
        <v>0.2103246946</v>
      </c>
      <c r="FX265" s="193">
        <f t="shared" si="1288"/>
        <v>0.2059178915</v>
      </c>
      <c r="FY265" s="193">
        <f t="shared" si="1288"/>
        <v>0.2083216023</v>
      </c>
      <c r="FZ265" s="193">
        <f t="shared" si="1288"/>
        <v>0.2087222207</v>
      </c>
      <c r="GA265" s="193">
        <f t="shared" si="1288"/>
        <v>0.2251475778</v>
      </c>
      <c r="GB265" s="193">
        <f t="shared" si="1288"/>
        <v>0.2403710795</v>
      </c>
      <c r="GC265" s="193">
        <f t="shared" si="1288"/>
        <v>0.2388896419</v>
      </c>
      <c r="GD265" s="193">
        <f t="shared" si="1288"/>
        <v>0.1530859132</v>
      </c>
      <c r="GE265" s="193">
        <f t="shared" si="1288"/>
        <v>0.0698520672</v>
      </c>
      <c r="GF265" s="193">
        <f t="shared" si="1288"/>
        <v>0.01963100189</v>
      </c>
      <c r="GG265" s="193">
        <f t="shared" si="1288"/>
        <v>0.0005872846523</v>
      </c>
      <c r="GH265" s="193">
        <f t="shared" si="1288"/>
        <v>0</v>
      </c>
      <c r="GI265" s="193">
        <f t="shared" si="1288"/>
        <v>0</v>
      </c>
      <c r="GJ265" s="193">
        <f t="shared" si="1288"/>
        <v>0</v>
      </c>
      <c r="GK265" s="193">
        <f t="shared" si="1288"/>
        <v>0</v>
      </c>
      <c r="GL265" s="193">
        <f t="shared" si="1288"/>
        <v>0</v>
      </c>
      <c r="GM265" s="193">
        <f t="shared" si="1288"/>
        <v>0</v>
      </c>
      <c r="GN265" s="193">
        <f t="shared" si="1288"/>
        <v>0</v>
      </c>
      <c r="GO265" s="193">
        <f t="shared" si="1288"/>
        <v>0</v>
      </c>
      <c r="GP265" s="193">
        <f t="shared" si="1288"/>
        <v>0</v>
      </c>
      <c r="GQ265" s="193">
        <f t="shared" si="1288"/>
        <v>0</v>
      </c>
      <c r="GR265" s="193">
        <f t="shared" si="21"/>
        <v>5.236879595</v>
      </c>
      <c r="GS265" s="193">
        <f t="shared" ref="GS265:IN265" si="1289">E265-EV265</f>
        <v>0.1446232662</v>
      </c>
      <c r="GT265" s="193">
        <f t="shared" si="1289"/>
        <v>0.1302010014</v>
      </c>
      <c r="GU265" s="193">
        <f t="shared" si="1289"/>
        <v>0.117781829</v>
      </c>
      <c r="GV265" s="193">
        <f t="shared" si="1289"/>
        <v>0.1121731704</v>
      </c>
      <c r="GW265" s="193">
        <f t="shared" si="1289"/>
        <v>0.1069651304</v>
      </c>
      <c r="GX265" s="193">
        <f t="shared" si="1289"/>
        <v>0.1053626565</v>
      </c>
      <c r="GY265" s="193">
        <f t="shared" si="1289"/>
        <v>0.1041608011</v>
      </c>
      <c r="GZ265" s="193">
        <f t="shared" si="1289"/>
        <v>0.1025583273</v>
      </c>
      <c r="HA265" s="193">
        <f t="shared" si="1289"/>
        <v>0.1021577088</v>
      </c>
      <c r="HB265" s="193">
        <f t="shared" si="1289"/>
        <v>0.1049620381</v>
      </c>
      <c r="HC265" s="193">
        <f t="shared" si="1289"/>
        <v>0.1105093453</v>
      </c>
      <c r="HD265" s="193">
        <f t="shared" si="1289"/>
        <v>0.1079546159</v>
      </c>
      <c r="HE265" s="193">
        <f t="shared" si="1289"/>
        <v>0.107887318</v>
      </c>
      <c r="HF265" s="193">
        <f t="shared" si="1289"/>
        <v>0.08210064454</v>
      </c>
      <c r="HG265" s="193">
        <f t="shared" si="1289"/>
        <v>0.03432838475</v>
      </c>
      <c r="HH265" s="193">
        <f t="shared" si="1289"/>
        <v>0</v>
      </c>
      <c r="HI265" s="193">
        <f t="shared" si="1289"/>
        <v>0</v>
      </c>
      <c r="HJ265" s="193">
        <f t="shared" si="1289"/>
        <v>0</v>
      </c>
      <c r="HK265" s="193">
        <f t="shared" si="1289"/>
        <v>0</v>
      </c>
      <c r="HL265" s="193">
        <f t="shared" si="1289"/>
        <v>0</v>
      </c>
      <c r="HM265" s="193">
        <f t="shared" si="1289"/>
        <v>0</v>
      </c>
      <c r="HN265" s="193">
        <f t="shared" si="1289"/>
        <v>0</v>
      </c>
      <c r="HO265" s="193">
        <f t="shared" si="1289"/>
        <v>0</v>
      </c>
      <c r="HP265" s="193">
        <f t="shared" si="1289"/>
        <v>0</v>
      </c>
      <c r="HQ265" s="193">
        <f t="shared" si="1289"/>
        <v>0</v>
      </c>
      <c r="HR265" s="193">
        <f t="shared" si="1289"/>
        <v>0</v>
      </c>
      <c r="HS265" s="193">
        <f t="shared" si="1289"/>
        <v>0</v>
      </c>
      <c r="HT265" s="193">
        <f t="shared" si="1289"/>
        <v>0</v>
      </c>
      <c r="HU265" s="193">
        <f t="shared" si="1289"/>
        <v>0</v>
      </c>
      <c r="HV265" s="193">
        <f t="shared" si="1289"/>
        <v>0</v>
      </c>
      <c r="HW265" s="193">
        <f t="shared" si="1289"/>
        <v>0</v>
      </c>
      <c r="HX265" s="193">
        <f t="shared" si="1289"/>
        <v>0</v>
      </c>
      <c r="HY265" s="193">
        <f t="shared" si="1289"/>
        <v>0</v>
      </c>
      <c r="HZ265" s="193">
        <f t="shared" si="1289"/>
        <v>0.02151236093</v>
      </c>
      <c r="IA265" s="193">
        <f t="shared" si="1289"/>
        <v>0.1353593822</v>
      </c>
      <c r="IB265" s="193">
        <f t="shared" si="1289"/>
        <v>0.2225994129</v>
      </c>
      <c r="IC265" s="193">
        <f t="shared" si="1289"/>
        <v>0.2792303737</v>
      </c>
      <c r="ID265" s="193">
        <f t="shared" si="1289"/>
        <v>0.314699448</v>
      </c>
      <c r="IE265" s="193">
        <f t="shared" si="1289"/>
        <v>0.3200941542</v>
      </c>
      <c r="IF265" s="193">
        <f t="shared" si="1289"/>
        <v>0.3204947727</v>
      </c>
      <c r="IG265" s="193">
        <f t="shared" si="1289"/>
        <v>0.3152867327</v>
      </c>
      <c r="IH265" s="193">
        <f t="shared" si="1289"/>
        <v>0.3048706525</v>
      </c>
      <c r="II265" s="193">
        <f t="shared" si="1289"/>
        <v>0.2984607571</v>
      </c>
      <c r="IJ265" s="193">
        <f t="shared" si="1289"/>
        <v>0.276026123</v>
      </c>
      <c r="IK265" s="193">
        <f t="shared" si="1289"/>
        <v>0.2592001474</v>
      </c>
      <c r="IL265" s="193">
        <f t="shared" si="1289"/>
        <v>0.2331599471</v>
      </c>
      <c r="IM265" s="193">
        <f t="shared" si="1289"/>
        <v>0.1967036667</v>
      </c>
      <c r="IN265" s="193">
        <f t="shared" si="1289"/>
        <v>0.1654554264</v>
      </c>
      <c r="IO265" s="193">
        <f t="shared" si="23"/>
        <v>3.663153358</v>
      </c>
      <c r="IP265" s="193">
        <f t="shared" si="29"/>
        <v>0</v>
      </c>
      <c r="IQ265" s="193">
        <f t="shared" ref="IQ265:KK265" si="1290">MAX((MIN(CZ265+IP265,$IO$7))-GT265,0)</f>
        <v>0</v>
      </c>
      <c r="IR265" s="193">
        <f t="shared" si="1290"/>
        <v>0</v>
      </c>
      <c r="IS265" s="193">
        <f t="shared" si="1290"/>
        <v>0</v>
      </c>
      <c r="IT265" s="193">
        <f t="shared" si="1290"/>
        <v>0</v>
      </c>
      <c r="IU265" s="193">
        <f t="shared" si="1290"/>
        <v>0</v>
      </c>
      <c r="IV265" s="193">
        <f t="shared" si="1290"/>
        <v>0</v>
      </c>
      <c r="IW265" s="193">
        <f t="shared" si="1290"/>
        <v>0</v>
      </c>
      <c r="IX265" s="193">
        <f t="shared" si="1290"/>
        <v>0</v>
      </c>
      <c r="IY265" s="193">
        <f t="shared" si="1290"/>
        <v>0</v>
      </c>
      <c r="IZ265" s="193">
        <f t="shared" si="1290"/>
        <v>0</v>
      </c>
      <c r="JA265" s="193">
        <f t="shared" si="1290"/>
        <v>0</v>
      </c>
      <c r="JB265" s="193">
        <f t="shared" si="1290"/>
        <v>0</v>
      </c>
      <c r="JC265" s="193">
        <f t="shared" si="1290"/>
        <v>0</v>
      </c>
      <c r="JD265" s="193">
        <f t="shared" si="1290"/>
        <v>0</v>
      </c>
      <c r="JE265" s="193">
        <f t="shared" si="1290"/>
        <v>0.04345224265</v>
      </c>
      <c r="JF265" s="193">
        <f t="shared" si="1290"/>
        <v>0.1812487447</v>
      </c>
      <c r="JG265" s="193">
        <f t="shared" si="1290"/>
        <v>0.4121881114</v>
      </c>
      <c r="JH265" s="193">
        <f t="shared" si="1290"/>
        <v>0.7422328167</v>
      </c>
      <c r="JI265" s="193">
        <f t="shared" si="1290"/>
        <v>1.154360605</v>
      </c>
      <c r="JJ265" s="193">
        <f t="shared" si="1290"/>
        <v>1.64173347</v>
      </c>
      <c r="JK265" s="193">
        <f t="shared" si="1290"/>
        <v>2.215603186</v>
      </c>
      <c r="JL265" s="193">
        <f t="shared" si="1290"/>
        <v>2.805556198</v>
      </c>
      <c r="JM265" s="193">
        <f t="shared" si="1290"/>
        <v>3.374503979</v>
      </c>
      <c r="JN265" s="193">
        <f t="shared" si="1290"/>
        <v>3.916507328</v>
      </c>
      <c r="JO265" s="193">
        <f t="shared" si="1290"/>
        <v>4.435203733</v>
      </c>
      <c r="JP265" s="193">
        <f t="shared" si="1290"/>
        <v>4.945887253</v>
      </c>
      <c r="JQ265" s="193">
        <f t="shared" si="1290"/>
        <v>5</v>
      </c>
      <c r="JR265" s="193">
        <f t="shared" si="1290"/>
        <v>5</v>
      </c>
      <c r="JS265" s="193">
        <f t="shared" si="1290"/>
        <v>5</v>
      </c>
      <c r="JT265" s="193">
        <f t="shared" si="1290"/>
        <v>5</v>
      </c>
      <c r="JU265" s="193">
        <f t="shared" si="1290"/>
        <v>5</v>
      </c>
      <c r="JV265" s="193">
        <f t="shared" si="1290"/>
        <v>5</v>
      </c>
      <c r="JW265" s="193">
        <f t="shared" si="1290"/>
        <v>4.978487639</v>
      </c>
      <c r="JX265" s="193">
        <f t="shared" si="1290"/>
        <v>4.843128257</v>
      </c>
      <c r="JY265" s="193">
        <f t="shared" si="1290"/>
        <v>4.620528844</v>
      </c>
      <c r="JZ265" s="193">
        <f t="shared" si="1290"/>
        <v>4.34129847</v>
      </c>
      <c r="KA265" s="193">
        <f t="shared" si="1290"/>
        <v>4.026599022</v>
      </c>
      <c r="KB265" s="193">
        <f t="shared" si="1290"/>
        <v>3.706504868</v>
      </c>
      <c r="KC265" s="193">
        <f t="shared" si="1290"/>
        <v>3.386010095</v>
      </c>
      <c r="KD265" s="193">
        <f t="shared" si="1290"/>
        <v>3.070723363</v>
      </c>
      <c r="KE265" s="193">
        <f t="shared" si="1290"/>
        <v>2.76585271</v>
      </c>
      <c r="KF265" s="193">
        <f t="shared" si="1290"/>
        <v>2.467391953</v>
      </c>
      <c r="KG265" s="193">
        <f t="shared" si="1290"/>
        <v>2.19136583</v>
      </c>
      <c r="KH265" s="193">
        <f t="shared" si="1290"/>
        <v>1.932165683</v>
      </c>
      <c r="KI265" s="193">
        <f t="shared" si="1290"/>
        <v>1.699005735</v>
      </c>
      <c r="KJ265" s="193">
        <f t="shared" si="1290"/>
        <v>1.502302069</v>
      </c>
      <c r="KK265" s="193">
        <f t="shared" si="1290"/>
        <v>1.336846642</v>
      </c>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row>
    <row r="266" ht="14.25" customHeight="1">
      <c r="A266" s="1">
        <v>9.0</v>
      </c>
      <c r="B266" s="1">
        <f t="shared" ref="B266:C266" si="1291">B265+1</f>
        <v>256</v>
      </c>
      <c r="C266" s="267">
        <f t="shared" si="1291"/>
        <v>43721</v>
      </c>
      <c r="D266" s="193">
        <f t="shared" si="15"/>
        <v>9.72220893</v>
      </c>
      <c r="E266" s="193">
        <f>(SUMIFS(Profile!$F$2:$F$17521,Profile!$B$2:$B$17521,$B266,Profile!$C$2:$C$17521,E$8))*$C$6</f>
        <v>0.1438220293</v>
      </c>
      <c r="F266" s="193">
        <f>(SUMIFS(Profile!$F$2:$F$17521,Profile!$B$2:$B$17521,$B266,Profile!$C$2:$C$17521,F$8))*$C$6</f>
        <v>0.1277972906</v>
      </c>
      <c r="G266" s="193">
        <f>(SUMIFS(Profile!$F$2:$F$17521,Profile!$B$2:$B$17521,$B266,Profile!$C$2:$C$17521,G$8))*$C$6</f>
        <v>0.1193843028</v>
      </c>
      <c r="H266" s="193">
        <f>(SUMIFS(Profile!$F$2:$F$17521,Profile!$B$2:$B$17521,$B266,Profile!$C$2:$C$17521,H$8))*$C$6</f>
        <v>0.1125737889</v>
      </c>
      <c r="I266" s="193">
        <f>(SUMIFS(Profile!$F$2:$F$17521,Profile!$B$2:$B$17521,$B266,Profile!$C$2:$C$17521,I$8))*$C$6</f>
        <v>0.1069651304</v>
      </c>
      <c r="J266" s="193">
        <f>(SUMIFS(Profile!$F$2:$F$17521,Profile!$B$2:$B$17521,$B266,Profile!$C$2:$C$17521,J$8))*$C$6</f>
        <v>0.1073657489</v>
      </c>
      <c r="K266" s="193">
        <f>(SUMIFS(Profile!$F$2:$F$17521,Profile!$B$2:$B$17521,$B266,Profile!$C$2:$C$17521,K$8))*$C$6</f>
        <v>0.105763275</v>
      </c>
      <c r="L266" s="193">
        <f>(SUMIFS(Profile!$F$2:$F$17521,Profile!$B$2:$B$17521,$B266,Profile!$C$2:$C$17521,L$8))*$C$6</f>
        <v>0.1029589457</v>
      </c>
      <c r="M266" s="193">
        <f>(SUMIFS(Profile!$F$2:$F$17521,Profile!$B$2:$B$17521,$B266,Profile!$C$2:$C$17521,M$8))*$C$6</f>
        <v>0.1037601827</v>
      </c>
      <c r="N266" s="193">
        <f>(SUMIFS(Profile!$F$2:$F$17521,Profile!$B$2:$B$17521,$B266,Profile!$C$2:$C$17521,N$8))*$C$6</f>
        <v>0.1065645119</v>
      </c>
      <c r="O266" s="193">
        <f>(SUMIFS(Profile!$F$2:$F$17521,Profile!$B$2:$B$17521,$B266,Profile!$C$2:$C$17521,O$8))*$C$6</f>
        <v>0.1101700781</v>
      </c>
      <c r="P266" s="193">
        <f>(SUMIFS(Profile!$F$2:$F$17521,Profile!$B$2:$B$17521,$B266,Profile!$C$2:$C$17521,P$8))*$C$6</f>
        <v>0.1193843028</v>
      </c>
      <c r="Q266" s="193">
        <f>(SUMIFS(Profile!$F$2:$F$17521,Profile!$B$2:$B$17521,$B266,Profile!$C$2:$C$17521,Q$8))*$C$6</f>
        <v>0.1370115153</v>
      </c>
      <c r="R266" s="193">
        <f>(SUMIFS(Profile!$F$2:$F$17521,Profile!$B$2:$B$17521,$B266,Profile!$C$2:$C$17521,R$8))*$C$6</f>
        <v>0.1606480048</v>
      </c>
      <c r="S266" s="193">
        <f>(SUMIFS(Profile!$F$2:$F$17521,Profile!$B$2:$B$17521,$B266,Profile!$C$2:$C$17521,S$8))*$C$6</f>
        <v>0.1955018114</v>
      </c>
      <c r="T266" s="193">
        <f>(SUMIFS(Profile!$F$2:$F$17521,Profile!$B$2:$B$17521,$B266,Profile!$C$2:$C$17521,T$8))*$C$6</f>
        <v>0.217535827</v>
      </c>
      <c r="U266" s="193">
        <f>(SUMIFS(Profile!$F$2:$F$17521,Profile!$B$2:$B$17521,$B266,Profile!$C$2:$C$17521,U$8))*$C$6</f>
        <v>0.2191383008</v>
      </c>
      <c r="V266" s="193">
        <f>(SUMIFS(Profile!$F$2:$F$17521,Profile!$B$2:$B$17521,$B266,Profile!$C$2:$C$17521,V$8))*$C$6</f>
        <v>0.223545104</v>
      </c>
      <c r="W266" s="193">
        <f>(SUMIFS(Profile!$F$2:$F$17521,Profile!$B$2:$B$17521,$B266,Profile!$C$2:$C$17521,W$8))*$C$6</f>
        <v>0.2159333531</v>
      </c>
      <c r="X266" s="193">
        <f>(SUMIFS(Profile!$F$2:$F$17521,Profile!$B$2:$B$17521,$B266,Profile!$C$2:$C$17521,X$8))*$C$6</f>
        <v>0.2083216023</v>
      </c>
      <c r="Y266" s="193">
        <f>(SUMIFS(Profile!$F$2:$F$17521,Profile!$B$2:$B$17521,$B266,Profile!$C$2:$C$17521,Y$8))*$C$6</f>
        <v>0.2083216023</v>
      </c>
      <c r="Z266" s="193">
        <f>(SUMIFS(Profile!$F$2:$F$17521,Profile!$B$2:$B$17521,$B266,Profile!$C$2:$C$17521,Z$8))*$C$6</f>
        <v>0.2007098514</v>
      </c>
      <c r="AA266" s="193">
        <f>(SUMIFS(Profile!$F$2:$F$17521,Profile!$B$2:$B$17521,$B266,Profile!$C$2:$C$17521,AA$8))*$C$6</f>
        <v>0.1991073775</v>
      </c>
      <c r="AB266" s="193">
        <f>(SUMIFS(Profile!$F$2:$F$17521,Profile!$B$2:$B$17521,$B266,Profile!$C$2:$C$17521,AB$8))*$C$6</f>
        <v>0.2007098514</v>
      </c>
      <c r="AC266" s="193">
        <f>(SUMIFS(Profile!$F$2:$F$17521,Profile!$B$2:$B$17521,$B266,Profile!$C$2:$C$17521,AC$8))*$C$6</f>
        <v>0.2027129437</v>
      </c>
      <c r="AD266" s="193">
        <f>(SUMIFS(Profile!$F$2:$F$17521,Profile!$B$2:$B$17521,$B266,Profile!$C$2:$C$17521,AD$8))*$C$6</f>
        <v>0.2047160361</v>
      </c>
      <c r="AE266" s="193">
        <f>(SUMIFS(Profile!$F$2:$F$17521,Profile!$B$2:$B$17521,$B266,Profile!$C$2:$C$17521,AE$8))*$C$6</f>
        <v>0.2003092329</v>
      </c>
      <c r="AF266" s="193">
        <f>(SUMIFS(Profile!$F$2:$F$17521,Profile!$B$2:$B$17521,$B266,Profile!$C$2:$C$17521,AF$8))*$C$6</f>
        <v>0.194299956</v>
      </c>
      <c r="AG266" s="193">
        <f>(SUMIFS(Profile!$F$2:$F$17521,Profile!$B$2:$B$17521,$B266,Profile!$C$2:$C$17521,AG$8))*$C$6</f>
        <v>0.1906943898</v>
      </c>
      <c r="AH266" s="193">
        <f>(SUMIFS(Profile!$F$2:$F$17521,Profile!$B$2:$B$17521,$B266,Profile!$C$2:$C$17521,AH$8))*$C$6</f>
        <v>0.194299956</v>
      </c>
      <c r="AI266" s="193">
        <f>(SUMIFS(Profile!$F$2:$F$17521,Profile!$B$2:$B$17521,$B266,Profile!$C$2:$C$17521,AI$8))*$C$6</f>
        <v>0.1975049037</v>
      </c>
      <c r="AJ266" s="193">
        <f>(SUMIFS(Profile!$F$2:$F$17521,Profile!$B$2:$B$17521,$B266,Profile!$C$2:$C$17521,AJ$8))*$C$6</f>
        <v>0.2099240761</v>
      </c>
      <c r="AK266" s="193">
        <f>(SUMIFS(Profile!$F$2:$F$17521,Profile!$B$2:$B$17521,$B266,Profile!$C$2:$C$17521,AK$8))*$C$6</f>
        <v>0.229554381</v>
      </c>
      <c r="AL266" s="193">
        <f>(SUMIFS(Profile!$F$2:$F$17521,Profile!$B$2:$B$17521,$B266,Profile!$C$2:$C$17521,AL$8))*$C$6</f>
        <v>0.252790252</v>
      </c>
      <c r="AM266" s="193">
        <f>(SUMIFS(Profile!$F$2:$F$17521,Profile!$B$2:$B$17521,$B266,Profile!$C$2:$C$17521,AM$8))*$C$6</f>
        <v>0.2800323077</v>
      </c>
      <c r="AN266" s="193">
        <f>(SUMIFS(Profile!$F$2:$F$17521,Profile!$B$2:$B$17521,$B266,Profile!$C$2:$C$17521,AN$8))*$C$6</f>
        <v>0.2964576648</v>
      </c>
      <c r="AO266" s="193">
        <f>(SUMIFS(Profile!$F$2:$F$17521,Profile!$B$2:$B$17521,$B266,Profile!$C$2:$C$17521,AO$8))*$C$6</f>
        <v>0.3044700341</v>
      </c>
      <c r="AP266" s="193">
        <f>(SUMIFS(Profile!$F$2:$F$17521,Profile!$B$2:$B$17521,$B266,Profile!$C$2:$C$17521,AP$8))*$C$6</f>
        <v>0.3144854957</v>
      </c>
      <c r="AQ266" s="193">
        <f>(SUMIFS(Profile!$F$2:$F$17521,Profile!$B$2:$B$17521,$B266,Profile!$C$2:$C$17521,AQ$8))*$C$6</f>
        <v>0.3192929173</v>
      </c>
      <c r="AR266" s="193">
        <f>(SUMIFS(Profile!$F$2:$F$17521,Profile!$B$2:$B$17521,$B266,Profile!$C$2:$C$17521,AR$8))*$C$6</f>
        <v>0.3228984835</v>
      </c>
      <c r="AS266" s="193">
        <f>(SUMIFS(Profile!$F$2:$F$17521,Profile!$B$2:$B$17521,$B266,Profile!$C$2:$C$17521,AS$8))*$C$6</f>
        <v>0.3228984835</v>
      </c>
      <c r="AT266" s="193">
        <f>(SUMIFS(Profile!$F$2:$F$17521,Profile!$B$2:$B$17521,$B266,Profile!$C$2:$C$17521,AT$8))*$C$6</f>
        <v>0.3056718895</v>
      </c>
      <c r="AU266" s="193">
        <f>(SUMIFS(Profile!$F$2:$F$17521,Profile!$B$2:$B$17521,$B266,Profile!$C$2:$C$17521,AU$8))*$C$6</f>
        <v>0.2956564278</v>
      </c>
      <c r="AV266" s="193">
        <f>(SUMIFS(Profile!$F$2:$F$17521,Profile!$B$2:$B$17521,$B266,Profile!$C$2:$C$17521,AV$8))*$C$6</f>
        <v>0.2756255045</v>
      </c>
      <c r="AW266" s="193">
        <f>(SUMIFS(Profile!$F$2:$F$17521,Profile!$B$2:$B$17521,$B266,Profile!$C$2:$C$17521,AW$8))*$C$6</f>
        <v>0.258799529</v>
      </c>
      <c r="AX266" s="193">
        <f>(SUMIFS(Profile!$F$2:$F$17521,Profile!$B$2:$B$17521,$B266,Profile!$C$2:$C$17521,AX$8))*$C$6</f>
        <v>0.2319580917</v>
      </c>
      <c r="AY266" s="193">
        <f>(SUMIFS(Profile!$F$2:$F$17521,Profile!$B$2:$B$17521,$B266,Profile!$C$2:$C$17521,AY$8))*$C$6</f>
        <v>0.1967036667</v>
      </c>
      <c r="AZ266" s="193">
        <f>(SUMIFS(Profile!$F$2:$F$17521,Profile!$B$2:$B$17521,$B266,Profile!$C$2:$C$17521,AZ$8))*$C$6</f>
        <v>0.1674585187</v>
      </c>
      <c r="BA266" s="193">
        <f t="shared" si="16"/>
        <v>8.519685563</v>
      </c>
      <c r="BB266" s="193">
        <f>(SUMIFS(Profile!$E$2:$E$17521,Profile!$B$2:$B$17521,$B266,Profile!$C$2:$C$17521,BB$8))*$C$9</f>
        <v>0</v>
      </c>
      <c r="BC266" s="193">
        <f>(SUMIFS(Profile!$E$2:$E$17521,Profile!$B$2:$B$17521,$B266,Profile!$C$2:$C$17521,BC$8))*$C$9</f>
        <v>0</v>
      </c>
      <c r="BD266" s="193">
        <f>(SUMIFS(Profile!$E$2:$E$17521,Profile!$B$2:$B$17521,$B266,Profile!$C$2:$C$17521,BD$8))*$C$9</f>
        <v>0</v>
      </c>
      <c r="BE266" s="193">
        <f>(SUMIFS(Profile!$E$2:$E$17521,Profile!$B$2:$B$17521,$B266,Profile!$C$2:$C$17521,BE$8))*$C$9</f>
        <v>0</v>
      </c>
      <c r="BF266" s="193">
        <f>(SUMIFS(Profile!$E$2:$E$17521,Profile!$B$2:$B$17521,$B266,Profile!$C$2:$C$17521,BF$8))*$C$9</f>
        <v>0</v>
      </c>
      <c r="BG266" s="193">
        <f>(SUMIFS(Profile!$E$2:$E$17521,Profile!$B$2:$B$17521,$B266,Profile!$C$2:$C$17521,BG$8))*$C$9</f>
        <v>0</v>
      </c>
      <c r="BH266" s="193">
        <f>(SUMIFS(Profile!$E$2:$E$17521,Profile!$B$2:$B$17521,$B266,Profile!$C$2:$C$17521,BH$8))*$C$9</f>
        <v>0</v>
      </c>
      <c r="BI266" s="193">
        <f>(SUMIFS(Profile!$E$2:$E$17521,Profile!$B$2:$B$17521,$B266,Profile!$C$2:$C$17521,BI$8))*$C$9</f>
        <v>0</v>
      </c>
      <c r="BJ266" s="193">
        <f>(SUMIFS(Profile!$E$2:$E$17521,Profile!$B$2:$B$17521,$B266,Profile!$C$2:$C$17521,BJ$8))*$C$9</f>
        <v>0</v>
      </c>
      <c r="BK266" s="193">
        <f>(SUMIFS(Profile!$E$2:$E$17521,Profile!$B$2:$B$17521,$B266,Profile!$C$2:$C$17521,BK$8))*$C$9</f>
        <v>0</v>
      </c>
      <c r="BL266" s="193">
        <f>(SUMIFS(Profile!$E$2:$E$17521,Profile!$B$2:$B$17521,$B266,Profile!$C$2:$C$17521,BL$8))*$C$9</f>
        <v>0.0001227025173</v>
      </c>
      <c r="BM266" s="193">
        <f>(SUMIFS(Profile!$E$2:$E$17521,Profile!$B$2:$B$17521,$B266,Profile!$C$2:$C$17521,BM$8))*$C$9</f>
        <v>0.006932692226</v>
      </c>
      <c r="BN266" s="193">
        <f>(SUMIFS(Profile!$E$2:$E$17521,Profile!$B$2:$B$17521,$B266,Profile!$C$2:$C$17521,BN$8))*$C$9</f>
        <v>0.02367405202</v>
      </c>
      <c r="BO266" s="193">
        <f>(SUMIFS(Profile!$E$2:$E$17521,Profile!$B$2:$B$17521,$B266,Profile!$C$2:$C$17521,BO$8))*$C$9</f>
        <v>0.0561497351</v>
      </c>
      <c r="BP266" s="193">
        <f>(SUMIFS(Profile!$E$2:$E$17521,Profile!$B$2:$B$17521,$B266,Profile!$C$2:$C$17521,BP$8))*$C$9</f>
        <v>0.1074052852</v>
      </c>
      <c r="BQ266" s="193">
        <f>(SUMIFS(Profile!$E$2:$E$17521,Profile!$B$2:$B$17521,$B266,Profile!$C$2:$C$17521,BQ$8))*$C$9</f>
        <v>0.1723632518</v>
      </c>
      <c r="BR266" s="193">
        <f>(SUMIFS(Profile!$E$2:$E$17521,Profile!$B$2:$B$17521,$B266,Profile!$C$2:$C$17521,BR$8))*$C$9</f>
        <v>0.2383082265</v>
      </c>
      <c r="BS266" s="193">
        <f>(SUMIFS(Profile!$E$2:$E$17521,Profile!$B$2:$B$17521,$B266,Profile!$C$2:$C$17521,BS$8))*$C$9</f>
        <v>0.2980152287</v>
      </c>
      <c r="BT266" s="193">
        <f>(SUMIFS(Profile!$E$2:$E$17521,Profile!$B$2:$B$17521,$B266,Profile!$C$2:$C$17521,BT$8))*$C$9</f>
        <v>0.3689393668</v>
      </c>
      <c r="BU266" s="193">
        <f>(SUMIFS(Profile!$E$2:$E$17521,Profile!$B$2:$B$17521,$B266,Profile!$C$2:$C$17521,BU$8))*$C$9</f>
        <v>0.4342369814</v>
      </c>
      <c r="BV266" s="193">
        <f>(SUMIFS(Profile!$E$2:$E$17521,Profile!$B$2:$B$17521,$B266,Profile!$C$2:$C$17521,BV$8))*$C$9</f>
        <v>0.5172437115</v>
      </c>
      <c r="BW266" s="193">
        <f>(SUMIFS(Profile!$E$2:$E$17521,Profile!$B$2:$B$17521,$B266,Profile!$C$2:$C$17521,BW$8))*$C$9</f>
        <v>0.5926006631</v>
      </c>
      <c r="BX266" s="193">
        <f>(SUMIFS(Profile!$E$2:$E$17521,Profile!$B$2:$B$17521,$B266,Profile!$C$2:$C$17521,BX$8))*$C$9</f>
        <v>0.6167528904</v>
      </c>
      <c r="BY266" s="193">
        <f>(SUMIFS(Profile!$E$2:$E$17521,Profile!$B$2:$B$17521,$B266,Profile!$C$2:$C$17521,BY$8))*$C$9</f>
        <v>0.5910807392</v>
      </c>
      <c r="BZ266" s="193">
        <f>(SUMIFS(Profile!$E$2:$E$17521,Profile!$B$2:$B$17521,$B266,Profile!$C$2:$C$17521,BZ$8))*$C$9</f>
        <v>0.5974183116</v>
      </c>
      <c r="CA266" s="193">
        <f>(SUMIFS(Profile!$E$2:$E$17521,Profile!$B$2:$B$17521,$B266,Profile!$C$2:$C$17521,CA$8))*$C$9</f>
        <v>0.612288119</v>
      </c>
      <c r="CB266" s="193">
        <f>(SUMIFS(Profile!$E$2:$E$17521,Profile!$B$2:$B$17521,$B266,Profile!$C$2:$C$17521,CB$8))*$C$9</f>
        <v>0.5781902868</v>
      </c>
      <c r="CC266" s="193">
        <f>(SUMIFS(Profile!$E$2:$E$17521,Profile!$B$2:$B$17521,$B266,Profile!$C$2:$C$17521,CC$8))*$C$9</f>
        <v>0.5851909846</v>
      </c>
      <c r="CD266" s="193">
        <f>(SUMIFS(Profile!$E$2:$E$17521,Profile!$B$2:$B$17521,$B266,Profile!$C$2:$C$17521,CD$8))*$C$9</f>
        <v>0.5344312522</v>
      </c>
      <c r="CE266" s="193">
        <f>(SUMIFS(Profile!$E$2:$E$17521,Profile!$B$2:$B$17521,$B266,Profile!$C$2:$C$17521,CE$8))*$C$9</f>
        <v>0.4305577345</v>
      </c>
      <c r="CF266" s="193">
        <f>(SUMIFS(Profile!$E$2:$E$17521,Profile!$B$2:$B$17521,$B266,Profile!$C$2:$C$17521,CF$8))*$C$9</f>
        <v>0.3728051869</v>
      </c>
      <c r="CG266" s="193">
        <f>(SUMIFS(Profile!$E$2:$E$17521,Profile!$B$2:$B$17521,$B266,Profile!$C$2:$C$17521,CG$8))*$C$9</f>
        <v>0.283878086</v>
      </c>
      <c r="CH266" s="193">
        <f>(SUMIFS(Profile!$E$2:$E$17521,Profile!$B$2:$B$17521,$B266,Profile!$C$2:$C$17521,CH$8))*$C$9</f>
        <v>0.2057499614</v>
      </c>
      <c r="CI266" s="193">
        <f>(SUMIFS(Profile!$E$2:$E$17521,Profile!$B$2:$B$17521,$B266,Profile!$C$2:$C$17521,CI$8))*$C$9</f>
        <v>0.1419518905</v>
      </c>
      <c r="CJ266" s="193">
        <f>(SUMIFS(Profile!$E$2:$E$17521,Profile!$B$2:$B$17521,$B266,Profile!$C$2:$C$17521,CJ$8))*$C$9</f>
        <v>0.09873016013</v>
      </c>
      <c r="CK266" s="193">
        <f>(SUMIFS(Profile!$E$2:$E$17521,Profile!$B$2:$B$17521,$B266,Profile!$C$2:$C$17521,CK$8))*$C$9</f>
        <v>0.04453148335</v>
      </c>
      <c r="CL266" s="193">
        <f>(SUMIFS(Profile!$E$2:$E$17521,Profile!$B$2:$B$17521,$B266,Profile!$C$2:$C$17521,CL$8))*$C$9</f>
        <v>0.009773598087</v>
      </c>
      <c r="CM266" s="193">
        <f>(SUMIFS(Profile!$E$2:$E$17521,Profile!$B$2:$B$17521,$B266,Profile!$C$2:$C$17521,CM$8))*$C$9</f>
        <v>0.0003629812609</v>
      </c>
      <c r="CN266" s="193">
        <f>(SUMIFS(Profile!$E$2:$E$17521,Profile!$B$2:$B$17521,$B266,Profile!$C$2:$C$17521,CN$8))*$C$9</f>
        <v>0</v>
      </c>
      <c r="CO266" s="193">
        <f>(SUMIFS(Profile!$E$2:$E$17521,Profile!$B$2:$B$17521,$B266,Profile!$C$2:$C$17521,CO$8))*$C$9</f>
        <v>0</v>
      </c>
      <c r="CP266" s="193">
        <f>(SUMIFS(Profile!$E$2:$E$17521,Profile!$B$2:$B$17521,$B266,Profile!$C$2:$C$17521,CP$8))*$C$9</f>
        <v>0</v>
      </c>
      <c r="CQ266" s="193">
        <f>(SUMIFS(Profile!$E$2:$E$17521,Profile!$B$2:$B$17521,$B266,Profile!$C$2:$C$17521,CQ$8))*$C$9</f>
        <v>0</v>
      </c>
      <c r="CR266" s="193">
        <f>(SUMIFS(Profile!$E$2:$E$17521,Profile!$B$2:$B$17521,$B266,Profile!$C$2:$C$17521,CR$8))*$C$9</f>
        <v>0</v>
      </c>
      <c r="CS266" s="193">
        <f>(SUMIFS(Profile!$E$2:$E$17521,Profile!$B$2:$B$17521,$B266,Profile!$C$2:$C$17521,CS$8))*$C$9</f>
        <v>0</v>
      </c>
      <c r="CT266" s="193">
        <f>(SUMIFS(Profile!$E$2:$E$17521,Profile!$B$2:$B$17521,$B266,Profile!$C$2:$C$17521,CT$8))*$C$9</f>
        <v>0</v>
      </c>
      <c r="CU266" s="193">
        <f>(SUMIFS(Profile!$E$2:$E$17521,Profile!$B$2:$B$17521,$B266,Profile!$C$2:$C$17521,CU$8))*$C$9</f>
        <v>0</v>
      </c>
      <c r="CV266" s="193">
        <f>(SUMIFS(Profile!$E$2:$E$17521,Profile!$B$2:$B$17521,$B266,Profile!$C$2:$C$17521,CV$8))*$C$9</f>
        <v>0</v>
      </c>
      <c r="CW266" s="193">
        <f>(SUMIFS(Profile!$E$2:$E$17521,Profile!$B$2:$B$17521,$B266,Profile!$C$2:$C$17521,CW$8))*$C$9</f>
        <v>0</v>
      </c>
      <c r="CX266" s="193">
        <f t="shared" si="17"/>
        <v>4.381689232</v>
      </c>
      <c r="CY266" s="193">
        <f t="shared" ref="CY266:ET266" si="1292">MAX(BB266-E266,0)</f>
        <v>0</v>
      </c>
      <c r="CZ266" s="193">
        <f t="shared" si="1292"/>
        <v>0</v>
      </c>
      <c r="DA266" s="193">
        <f t="shared" si="1292"/>
        <v>0</v>
      </c>
      <c r="DB266" s="193">
        <f t="shared" si="1292"/>
        <v>0</v>
      </c>
      <c r="DC266" s="193">
        <f t="shared" si="1292"/>
        <v>0</v>
      </c>
      <c r="DD266" s="193">
        <f t="shared" si="1292"/>
        <v>0</v>
      </c>
      <c r="DE266" s="193">
        <f t="shared" si="1292"/>
        <v>0</v>
      </c>
      <c r="DF266" s="193">
        <f t="shared" si="1292"/>
        <v>0</v>
      </c>
      <c r="DG266" s="193">
        <f t="shared" si="1292"/>
        <v>0</v>
      </c>
      <c r="DH266" s="193">
        <f t="shared" si="1292"/>
        <v>0</v>
      </c>
      <c r="DI266" s="193">
        <f t="shared" si="1292"/>
        <v>0</v>
      </c>
      <c r="DJ266" s="193">
        <f t="shared" si="1292"/>
        <v>0</v>
      </c>
      <c r="DK266" s="193">
        <f t="shared" si="1292"/>
        <v>0</v>
      </c>
      <c r="DL266" s="193">
        <f t="shared" si="1292"/>
        <v>0</v>
      </c>
      <c r="DM266" s="193">
        <f t="shared" si="1292"/>
        <v>0</v>
      </c>
      <c r="DN266" s="193">
        <f t="shared" si="1292"/>
        <v>0</v>
      </c>
      <c r="DO266" s="193">
        <f t="shared" si="1292"/>
        <v>0.01916992571</v>
      </c>
      <c r="DP266" s="193">
        <f t="shared" si="1292"/>
        <v>0.07447012475</v>
      </c>
      <c r="DQ266" s="193">
        <f t="shared" si="1292"/>
        <v>0.1530060137</v>
      </c>
      <c r="DR266" s="193">
        <f t="shared" si="1292"/>
        <v>0.2259153792</v>
      </c>
      <c r="DS266" s="193">
        <f t="shared" si="1292"/>
        <v>0.3089221092</v>
      </c>
      <c r="DT266" s="193">
        <f t="shared" si="1292"/>
        <v>0.3918908117</v>
      </c>
      <c r="DU266" s="193">
        <f t="shared" si="1292"/>
        <v>0.4176455128</v>
      </c>
      <c r="DV266" s="193">
        <f t="shared" si="1292"/>
        <v>0.3903708878</v>
      </c>
      <c r="DW266" s="193">
        <f t="shared" si="1292"/>
        <v>0.3947053679</v>
      </c>
      <c r="DX266" s="193">
        <f t="shared" si="1292"/>
        <v>0.4075720829</v>
      </c>
      <c r="DY266" s="193">
        <f t="shared" si="1292"/>
        <v>0.3778810539</v>
      </c>
      <c r="DZ266" s="193">
        <f t="shared" si="1292"/>
        <v>0.3908910286</v>
      </c>
      <c r="EA266" s="193">
        <f t="shared" si="1292"/>
        <v>0.3437368624</v>
      </c>
      <c r="EB266" s="193">
        <f t="shared" si="1292"/>
        <v>0.2362577785</v>
      </c>
      <c r="EC266" s="193">
        <f t="shared" si="1292"/>
        <v>0.1753002833</v>
      </c>
      <c r="ED266" s="193">
        <f t="shared" si="1292"/>
        <v>0.07395400989</v>
      </c>
      <c r="EE266" s="193">
        <f t="shared" si="1292"/>
        <v>0</v>
      </c>
      <c r="EF266" s="193">
        <f t="shared" si="1292"/>
        <v>0</v>
      </c>
      <c r="EG266" s="193">
        <f t="shared" si="1292"/>
        <v>0</v>
      </c>
      <c r="EH266" s="193">
        <f t="shared" si="1292"/>
        <v>0</v>
      </c>
      <c r="EI266" s="193">
        <f t="shared" si="1292"/>
        <v>0</v>
      </c>
      <c r="EJ266" s="193">
        <f t="shared" si="1292"/>
        <v>0</v>
      </c>
      <c r="EK266" s="193">
        <f t="shared" si="1292"/>
        <v>0</v>
      </c>
      <c r="EL266" s="193">
        <f t="shared" si="1292"/>
        <v>0</v>
      </c>
      <c r="EM266" s="193">
        <f t="shared" si="1292"/>
        <v>0</v>
      </c>
      <c r="EN266" s="193">
        <f t="shared" si="1292"/>
        <v>0</v>
      </c>
      <c r="EO266" s="193">
        <f t="shared" si="1292"/>
        <v>0</v>
      </c>
      <c r="EP266" s="193">
        <f t="shared" si="1292"/>
        <v>0</v>
      </c>
      <c r="EQ266" s="193">
        <f t="shared" si="1292"/>
        <v>0</v>
      </c>
      <c r="ER266" s="193">
        <f t="shared" si="1292"/>
        <v>0</v>
      </c>
      <c r="ES266" s="193">
        <f t="shared" si="1292"/>
        <v>0</v>
      </c>
      <c r="ET266" s="193">
        <f t="shared" si="1292"/>
        <v>0</v>
      </c>
      <c r="EU266" s="193">
        <f t="shared" si="19"/>
        <v>4.137996331</v>
      </c>
      <c r="EV266" s="193">
        <f t="shared" ref="EV266:GQ266" si="1293">BB266-CY266</f>
        <v>0</v>
      </c>
      <c r="EW266" s="193">
        <f t="shared" si="1293"/>
        <v>0</v>
      </c>
      <c r="EX266" s="193">
        <f t="shared" si="1293"/>
        <v>0</v>
      </c>
      <c r="EY266" s="193">
        <f t="shared" si="1293"/>
        <v>0</v>
      </c>
      <c r="EZ266" s="193">
        <f t="shared" si="1293"/>
        <v>0</v>
      </c>
      <c r="FA266" s="193">
        <f t="shared" si="1293"/>
        <v>0</v>
      </c>
      <c r="FB266" s="193">
        <f t="shared" si="1293"/>
        <v>0</v>
      </c>
      <c r="FC266" s="193">
        <f t="shared" si="1293"/>
        <v>0</v>
      </c>
      <c r="FD266" s="193">
        <f t="shared" si="1293"/>
        <v>0</v>
      </c>
      <c r="FE266" s="193">
        <f t="shared" si="1293"/>
        <v>0</v>
      </c>
      <c r="FF266" s="193">
        <f t="shared" si="1293"/>
        <v>0.0001227025173</v>
      </c>
      <c r="FG266" s="193">
        <f t="shared" si="1293"/>
        <v>0.006932692226</v>
      </c>
      <c r="FH266" s="193">
        <f t="shared" si="1293"/>
        <v>0.02367405202</v>
      </c>
      <c r="FI266" s="193">
        <f t="shared" si="1293"/>
        <v>0.0561497351</v>
      </c>
      <c r="FJ266" s="193">
        <f t="shared" si="1293"/>
        <v>0.1074052852</v>
      </c>
      <c r="FK266" s="193">
        <f t="shared" si="1293"/>
        <v>0.1723632518</v>
      </c>
      <c r="FL266" s="193">
        <f t="shared" si="1293"/>
        <v>0.2191383008</v>
      </c>
      <c r="FM266" s="193">
        <f t="shared" si="1293"/>
        <v>0.223545104</v>
      </c>
      <c r="FN266" s="193">
        <f t="shared" si="1293"/>
        <v>0.2159333531</v>
      </c>
      <c r="FO266" s="193">
        <f t="shared" si="1293"/>
        <v>0.2083216023</v>
      </c>
      <c r="FP266" s="193">
        <f t="shared" si="1293"/>
        <v>0.2083216023</v>
      </c>
      <c r="FQ266" s="193">
        <f t="shared" si="1293"/>
        <v>0.2007098514</v>
      </c>
      <c r="FR266" s="193">
        <f t="shared" si="1293"/>
        <v>0.1991073775</v>
      </c>
      <c r="FS266" s="193">
        <f t="shared" si="1293"/>
        <v>0.2007098514</v>
      </c>
      <c r="FT266" s="193">
        <f t="shared" si="1293"/>
        <v>0.2027129437</v>
      </c>
      <c r="FU266" s="193">
        <f t="shared" si="1293"/>
        <v>0.2047160361</v>
      </c>
      <c r="FV266" s="193">
        <f t="shared" si="1293"/>
        <v>0.2003092329</v>
      </c>
      <c r="FW266" s="193">
        <f t="shared" si="1293"/>
        <v>0.194299956</v>
      </c>
      <c r="FX266" s="193">
        <f t="shared" si="1293"/>
        <v>0.1906943898</v>
      </c>
      <c r="FY266" s="193">
        <f t="shared" si="1293"/>
        <v>0.194299956</v>
      </c>
      <c r="FZ266" s="193">
        <f t="shared" si="1293"/>
        <v>0.1975049037</v>
      </c>
      <c r="GA266" s="193">
        <f t="shared" si="1293"/>
        <v>0.2099240761</v>
      </c>
      <c r="GB266" s="193">
        <f t="shared" si="1293"/>
        <v>0.2057499614</v>
      </c>
      <c r="GC266" s="193">
        <f t="shared" si="1293"/>
        <v>0.1419518905</v>
      </c>
      <c r="GD266" s="193">
        <f t="shared" si="1293"/>
        <v>0.09873016013</v>
      </c>
      <c r="GE266" s="193">
        <f t="shared" si="1293"/>
        <v>0.04453148335</v>
      </c>
      <c r="GF266" s="193">
        <f t="shared" si="1293"/>
        <v>0.009773598087</v>
      </c>
      <c r="GG266" s="193">
        <f t="shared" si="1293"/>
        <v>0.0003629812609</v>
      </c>
      <c r="GH266" s="193">
        <f t="shared" si="1293"/>
        <v>0</v>
      </c>
      <c r="GI266" s="193">
        <f t="shared" si="1293"/>
        <v>0</v>
      </c>
      <c r="GJ266" s="193">
        <f t="shared" si="1293"/>
        <v>0</v>
      </c>
      <c r="GK266" s="193">
        <f t="shared" si="1293"/>
        <v>0</v>
      </c>
      <c r="GL266" s="193">
        <f t="shared" si="1293"/>
        <v>0</v>
      </c>
      <c r="GM266" s="193">
        <f t="shared" si="1293"/>
        <v>0</v>
      </c>
      <c r="GN266" s="193">
        <f t="shared" si="1293"/>
        <v>0</v>
      </c>
      <c r="GO266" s="193">
        <f t="shared" si="1293"/>
        <v>0</v>
      </c>
      <c r="GP266" s="193">
        <f t="shared" si="1293"/>
        <v>0</v>
      </c>
      <c r="GQ266" s="193">
        <f t="shared" si="1293"/>
        <v>0</v>
      </c>
      <c r="GR266" s="193">
        <f t="shared" si="21"/>
        <v>5.5842126</v>
      </c>
      <c r="GS266" s="193">
        <f t="shared" ref="GS266:IN266" si="1294">E266-EV266</f>
        <v>0.1438220293</v>
      </c>
      <c r="GT266" s="193">
        <f t="shared" si="1294"/>
        <v>0.1277972906</v>
      </c>
      <c r="GU266" s="193">
        <f t="shared" si="1294"/>
        <v>0.1193843028</v>
      </c>
      <c r="GV266" s="193">
        <f t="shared" si="1294"/>
        <v>0.1125737889</v>
      </c>
      <c r="GW266" s="193">
        <f t="shared" si="1294"/>
        <v>0.1069651304</v>
      </c>
      <c r="GX266" s="193">
        <f t="shared" si="1294"/>
        <v>0.1073657489</v>
      </c>
      <c r="GY266" s="193">
        <f t="shared" si="1294"/>
        <v>0.105763275</v>
      </c>
      <c r="GZ266" s="193">
        <f t="shared" si="1294"/>
        <v>0.1029589457</v>
      </c>
      <c r="HA266" s="193">
        <f t="shared" si="1294"/>
        <v>0.1037601827</v>
      </c>
      <c r="HB266" s="193">
        <f t="shared" si="1294"/>
        <v>0.1065645119</v>
      </c>
      <c r="HC266" s="193">
        <f t="shared" si="1294"/>
        <v>0.1100473756</v>
      </c>
      <c r="HD266" s="193">
        <f t="shared" si="1294"/>
        <v>0.1124516106</v>
      </c>
      <c r="HE266" s="193">
        <f t="shared" si="1294"/>
        <v>0.1133374633</v>
      </c>
      <c r="HF266" s="193">
        <f t="shared" si="1294"/>
        <v>0.1044982697</v>
      </c>
      <c r="HG266" s="193">
        <f t="shared" si="1294"/>
        <v>0.08809652616</v>
      </c>
      <c r="HH266" s="193">
        <f t="shared" si="1294"/>
        <v>0.04517257521</v>
      </c>
      <c r="HI266" s="193">
        <f t="shared" si="1294"/>
        <v>0</v>
      </c>
      <c r="HJ266" s="193">
        <f t="shared" si="1294"/>
        <v>0</v>
      </c>
      <c r="HK266" s="193">
        <f t="shared" si="1294"/>
        <v>0</v>
      </c>
      <c r="HL266" s="193">
        <f t="shared" si="1294"/>
        <v>0</v>
      </c>
      <c r="HM266" s="193">
        <f t="shared" si="1294"/>
        <v>0</v>
      </c>
      <c r="HN266" s="193">
        <f t="shared" si="1294"/>
        <v>0</v>
      </c>
      <c r="HO266" s="193">
        <f t="shared" si="1294"/>
        <v>0</v>
      </c>
      <c r="HP266" s="193">
        <f t="shared" si="1294"/>
        <v>0</v>
      </c>
      <c r="HQ266" s="193">
        <f t="shared" si="1294"/>
        <v>0</v>
      </c>
      <c r="HR266" s="193">
        <f t="shared" si="1294"/>
        <v>0</v>
      </c>
      <c r="HS266" s="193">
        <f t="shared" si="1294"/>
        <v>0</v>
      </c>
      <c r="HT266" s="193">
        <f t="shared" si="1294"/>
        <v>0</v>
      </c>
      <c r="HU266" s="193">
        <f t="shared" si="1294"/>
        <v>0</v>
      </c>
      <c r="HV266" s="193">
        <f t="shared" si="1294"/>
        <v>0</v>
      </c>
      <c r="HW266" s="193">
        <f t="shared" si="1294"/>
        <v>0</v>
      </c>
      <c r="HX266" s="193">
        <f t="shared" si="1294"/>
        <v>0</v>
      </c>
      <c r="HY266" s="193">
        <f t="shared" si="1294"/>
        <v>0.02380441959</v>
      </c>
      <c r="HZ266" s="193">
        <f t="shared" si="1294"/>
        <v>0.1108383615</v>
      </c>
      <c r="IA266" s="193">
        <f t="shared" si="1294"/>
        <v>0.1813021475</v>
      </c>
      <c r="IB266" s="193">
        <f t="shared" si="1294"/>
        <v>0.2519261814</v>
      </c>
      <c r="IC266" s="193">
        <f t="shared" si="1294"/>
        <v>0.294696436</v>
      </c>
      <c r="ID266" s="193">
        <f t="shared" si="1294"/>
        <v>0.3141225145</v>
      </c>
      <c r="IE266" s="193">
        <f t="shared" si="1294"/>
        <v>0.3192929173</v>
      </c>
      <c r="IF266" s="193">
        <f t="shared" si="1294"/>
        <v>0.3228984835</v>
      </c>
      <c r="IG266" s="193">
        <f t="shared" si="1294"/>
        <v>0.3228984835</v>
      </c>
      <c r="IH266" s="193">
        <f t="shared" si="1294"/>
        <v>0.3056718895</v>
      </c>
      <c r="II266" s="193">
        <f t="shared" si="1294"/>
        <v>0.2956564278</v>
      </c>
      <c r="IJ266" s="193">
        <f t="shared" si="1294"/>
        <v>0.2756255045</v>
      </c>
      <c r="IK266" s="193">
        <f t="shared" si="1294"/>
        <v>0.258799529</v>
      </c>
      <c r="IL266" s="193">
        <f t="shared" si="1294"/>
        <v>0.2319580917</v>
      </c>
      <c r="IM266" s="193">
        <f t="shared" si="1294"/>
        <v>0.1967036667</v>
      </c>
      <c r="IN266" s="193">
        <f t="shared" si="1294"/>
        <v>0.1674585187</v>
      </c>
      <c r="IO266" s="193">
        <f t="shared" si="23"/>
        <v>3.873653573</v>
      </c>
      <c r="IP266" s="193">
        <f t="shared" si="29"/>
        <v>1.193024613</v>
      </c>
      <c r="IQ266" s="193">
        <f t="shared" ref="IQ266:KK266" si="1295">MAX((MIN(CZ266+IP266,$IO$7))-GT266,0)</f>
        <v>1.065227322</v>
      </c>
      <c r="IR266" s="193">
        <f t="shared" si="1295"/>
        <v>0.9458430196</v>
      </c>
      <c r="IS266" s="193">
        <f t="shared" si="1295"/>
        <v>0.8332692307</v>
      </c>
      <c r="IT266" s="193">
        <f t="shared" si="1295"/>
        <v>0.7263041003</v>
      </c>
      <c r="IU266" s="193">
        <f t="shared" si="1295"/>
        <v>0.6189383515</v>
      </c>
      <c r="IV266" s="193">
        <f t="shared" si="1295"/>
        <v>0.5131750765</v>
      </c>
      <c r="IW266" s="193">
        <f t="shared" si="1295"/>
        <v>0.4102161307</v>
      </c>
      <c r="IX266" s="193">
        <f t="shared" si="1295"/>
        <v>0.3064559481</v>
      </c>
      <c r="IY266" s="193">
        <f t="shared" si="1295"/>
        <v>0.1998914361</v>
      </c>
      <c r="IZ266" s="193">
        <f t="shared" si="1295"/>
        <v>0.08984406054</v>
      </c>
      <c r="JA266" s="193">
        <f t="shared" si="1295"/>
        <v>0</v>
      </c>
      <c r="JB266" s="193">
        <f t="shared" si="1295"/>
        <v>0</v>
      </c>
      <c r="JC266" s="193">
        <f t="shared" si="1295"/>
        <v>0</v>
      </c>
      <c r="JD266" s="193">
        <f t="shared" si="1295"/>
        <v>0</v>
      </c>
      <c r="JE266" s="193">
        <f t="shared" si="1295"/>
        <v>0</v>
      </c>
      <c r="JF266" s="193">
        <f t="shared" si="1295"/>
        <v>0.01916992571</v>
      </c>
      <c r="JG266" s="193">
        <f t="shared" si="1295"/>
        <v>0.09364005045</v>
      </c>
      <c r="JH266" s="193">
        <f t="shared" si="1295"/>
        <v>0.2466460641</v>
      </c>
      <c r="JI266" s="193">
        <f t="shared" si="1295"/>
        <v>0.4725614433</v>
      </c>
      <c r="JJ266" s="193">
        <f t="shared" si="1295"/>
        <v>0.7814835525</v>
      </c>
      <c r="JK266" s="193">
        <f t="shared" si="1295"/>
        <v>1.173374364</v>
      </c>
      <c r="JL266" s="193">
        <f t="shared" si="1295"/>
        <v>1.591019877</v>
      </c>
      <c r="JM266" s="193">
        <f t="shared" si="1295"/>
        <v>1.981390765</v>
      </c>
      <c r="JN266" s="193">
        <f t="shared" si="1295"/>
        <v>2.376096133</v>
      </c>
      <c r="JO266" s="193">
        <f t="shared" si="1295"/>
        <v>2.783668216</v>
      </c>
      <c r="JP266" s="193">
        <f t="shared" si="1295"/>
        <v>3.16154927</v>
      </c>
      <c r="JQ266" s="193">
        <f t="shared" si="1295"/>
        <v>3.552440298</v>
      </c>
      <c r="JR266" s="193">
        <f t="shared" si="1295"/>
        <v>3.896177161</v>
      </c>
      <c r="JS266" s="193">
        <f t="shared" si="1295"/>
        <v>4.132434939</v>
      </c>
      <c r="JT266" s="193">
        <f t="shared" si="1295"/>
        <v>4.307735222</v>
      </c>
      <c r="JU266" s="193">
        <f t="shared" si="1295"/>
        <v>4.381689232</v>
      </c>
      <c r="JV266" s="193">
        <f t="shared" si="1295"/>
        <v>4.357884813</v>
      </c>
      <c r="JW266" s="193">
        <f t="shared" si="1295"/>
        <v>4.247046451</v>
      </c>
      <c r="JX266" s="193">
        <f t="shared" si="1295"/>
        <v>4.065744304</v>
      </c>
      <c r="JY266" s="193">
        <f t="shared" si="1295"/>
        <v>3.813818122</v>
      </c>
      <c r="JZ266" s="193">
        <f t="shared" si="1295"/>
        <v>3.519121686</v>
      </c>
      <c r="KA266" s="193">
        <f t="shared" si="1295"/>
        <v>3.204999172</v>
      </c>
      <c r="KB266" s="193">
        <f t="shared" si="1295"/>
        <v>2.885706255</v>
      </c>
      <c r="KC266" s="193">
        <f t="shared" si="1295"/>
        <v>2.562807771</v>
      </c>
      <c r="KD266" s="193">
        <f t="shared" si="1295"/>
        <v>2.239909288</v>
      </c>
      <c r="KE266" s="193">
        <f t="shared" si="1295"/>
        <v>1.934237398</v>
      </c>
      <c r="KF266" s="193">
        <f t="shared" si="1295"/>
        <v>1.63858097</v>
      </c>
      <c r="KG266" s="193">
        <f t="shared" si="1295"/>
        <v>1.362955466</v>
      </c>
      <c r="KH266" s="193">
        <f t="shared" si="1295"/>
        <v>1.104155937</v>
      </c>
      <c r="KI266" s="193">
        <f t="shared" si="1295"/>
        <v>0.872197845</v>
      </c>
      <c r="KJ266" s="193">
        <f t="shared" si="1295"/>
        <v>0.6754941782</v>
      </c>
      <c r="KK266" s="193">
        <f t="shared" si="1295"/>
        <v>0.5080356595</v>
      </c>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row>
    <row r="267" ht="14.25" customHeight="1">
      <c r="A267" s="1">
        <v>9.0</v>
      </c>
      <c r="B267" s="1">
        <f t="shared" ref="B267:C267" si="1296">B266+1</f>
        <v>257</v>
      </c>
      <c r="C267" s="267">
        <f t="shared" si="1296"/>
        <v>43722</v>
      </c>
      <c r="D267" s="193">
        <f t="shared" si="15"/>
        <v>9.793118399</v>
      </c>
      <c r="E267" s="193">
        <f>(SUMIFS(Profile!$F$2:$F$17521,Profile!$B$2:$B$17521,$B267,Profile!$C$2:$C$17521,E$8))*$C$6</f>
        <v>0.1458251216</v>
      </c>
      <c r="F267" s="193">
        <f>(SUMIFS(Profile!$F$2:$F$17521,Profile!$B$2:$B$17521,$B267,Profile!$C$2:$C$17521,F$8))*$C$6</f>
        <v>0.1273966722</v>
      </c>
      <c r="G267" s="193">
        <f>(SUMIFS(Profile!$F$2:$F$17521,Profile!$B$2:$B$17521,$B267,Profile!$C$2:$C$17521,G$8))*$C$6</f>
        <v>0.1185830659</v>
      </c>
      <c r="H267" s="193">
        <f>(SUMIFS(Profile!$F$2:$F$17521,Profile!$B$2:$B$17521,$B267,Profile!$C$2:$C$17521,H$8))*$C$6</f>
        <v>0.1121731704</v>
      </c>
      <c r="I267" s="193">
        <f>(SUMIFS(Profile!$F$2:$F$17521,Profile!$B$2:$B$17521,$B267,Profile!$C$2:$C$17521,I$8))*$C$6</f>
        <v>0.1077663673</v>
      </c>
      <c r="J267" s="193">
        <f>(SUMIFS(Profile!$F$2:$F$17521,Profile!$B$2:$B$17521,$B267,Profile!$C$2:$C$17521,J$8))*$C$6</f>
        <v>0.1077663673</v>
      </c>
      <c r="K267" s="193">
        <f>(SUMIFS(Profile!$F$2:$F$17521,Profile!$B$2:$B$17521,$B267,Profile!$C$2:$C$17521,K$8))*$C$6</f>
        <v>0.105763275</v>
      </c>
      <c r="L267" s="193">
        <f>(SUMIFS(Profile!$F$2:$F$17521,Profile!$B$2:$B$17521,$B267,Profile!$C$2:$C$17521,L$8))*$C$6</f>
        <v>0.1009558534</v>
      </c>
      <c r="M267" s="193">
        <f>(SUMIFS(Profile!$F$2:$F$17521,Profile!$B$2:$B$17521,$B267,Profile!$C$2:$C$17521,M$8))*$C$6</f>
        <v>0.1045614196</v>
      </c>
      <c r="N267" s="193">
        <f>(SUMIFS(Profile!$F$2:$F$17521,Profile!$B$2:$B$17521,$B267,Profile!$C$2:$C$17521,N$8))*$C$6</f>
        <v>0.1061638935</v>
      </c>
      <c r="O267" s="193">
        <f>(SUMIFS(Profile!$F$2:$F$17521,Profile!$B$2:$B$17521,$B267,Profile!$C$2:$C$17521,O$8))*$C$6</f>
        <v>0.1089682227</v>
      </c>
      <c r="P267" s="193">
        <f>(SUMIFS(Profile!$F$2:$F$17521,Profile!$B$2:$B$17521,$B267,Profile!$C$2:$C$17521,P$8))*$C$6</f>
        <v>0.1205861582</v>
      </c>
      <c r="Q267" s="193">
        <f>(SUMIFS(Profile!$F$2:$F$17521,Profile!$B$2:$B$17521,$B267,Profile!$C$2:$C$17521,Q$8))*$C$6</f>
        <v>0.1398158446</v>
      </c>
      <c r="R267" s="193">
        <f>(SUMIFS(Profile!$F$2:$F$17521,Profile!$B$2:$B$17521,$B267,Profile!$C$2:$C$17521,R$8))*$C$6</f>
        <v>0.1630517156</v>
      </c>
      <c r="S267" s="193">
        <f>(SUMIFS(Profile!$F$2:$F$17521,Profile!$B$2:$B$17521,$B267,Profile!$C$2:$C$17521,S$8))*$C$6</f>
        <v>0.1967036667</v>
      </c>
      <c r="T267" s="193">
        <f>(SUMIFS(Profile!$F$2:$F$17521,Profile!$B$2:$B$17521,$B267,Profile!$C$2:$C$17521,T$8))*$C$6</f>
        <v>0.2219426301</v>
      </c>
      <c r="U267" s="193">
        <f>(SUMIFS(Profile!$F$2:$F$17521,Profile!$B$2:$B$17521,$B267,Profile!$C$2:$C$17521,U$8))*$C$6</f>
        <v>0.2231444855</v>
      </c>
      <c r="V267" s="193">
        <f>(SUMIFS(Profile!$F$2:$F$17521,Profile!$B$2:$B$17521,$B267,Profile!$C$2:$C$17521,V$8))*$C$6</f>
        <v>0.2215420116</v>
      </c>
      <c r="W267" s="193">
        <f>(SUMIFS(Profile!$F$2:$F$17521,Profile!$B$2:$B$17521,$B267,Profile!$C$2:$C$17521,W$8))*$C$6</f>
        <v>0.2199395378</v>
      </c>
      <c r="X267" s="193">
        <f>(SUMIFS(Profile!$F$2:$F$17521,Profile!$B$2:$B$17521,$B267,Profile!$C$2:$C$17521,X$8))*$C$6</f>
        <v>0.2171352085</v>
      </c>
      <c r="Y267" s="193">
        <f>(SUMIFS(Profile!$F$2:$F$17521,Profile!$B$2:$B$17521,$B267,Profile!$C$2:$C$17521,Y$8))*$C$6</f>
        <v>0.2091228392</v>
      </c>
      <c r="Z267" s="193">
        <f>(SUMIFS(Profile!$F$2:$F$17521,Profile!$B$2:$B$17521,$B267,Profile!$C$2:$C$17521,Z$8))*$C$6</f>
        <v>0.2059178915</v>
      </c>
      <c r="AA267" s="193">
        <f>(SUMIFS(Profile!$F$2:$F$17521,Profile!$B$2:$B$17521,$B267,Profile!$C$2:$C$17521,AA$8))*$C$6</f>
        <v>0.2011104699</v>
      </c>
      <c r="AB267" s="193">
        <f>(SUMIFS(Profile!$F$2:$F$17521,Profile!$B$2:$B$17521,$B267,Profile!$C$2:$C$17521,AB$8))*$C$6</f>
        <v>0.2027129437</v>
      </c>
      <c r="AC267" s="193">
        <f>(SUMIFS(Profile!$F$2:$F$17521,Profile!$B$2:$B$17521,$B267,Profile!$C$2:$C$17521,AC$8))*$C$6</f>
        <v>0.2135296423</v>
      </c>
      <c r="AD267" s="193">
        <f>(SUMIFS(Profile!$F$2:$F$17521,Profile!$B$2:$B$17521,$B267,Profile!$C$2:$C$17521,AD$8))*$C$6</f>
        <v>0.2111259315</v>
      </c>
      <c r="AE267" s="193">
        <f>(SUMIFS(Profile!$F$2:$F$17521,Profile!$B$2:$B$17521,$B267,Profile!$C$2:$C$17521,AE$8))*$C$6</f>
        <v>0.2051166545</v>
      </c>
      <c r="AF267" s="193">
        <f>(SUMIFS(Profile!$F$2:$F$17521,Profile!$B$2:$B$17521,$B267,Profile!$C$2:$C$17521,AF$8))*$C$6</f>
        <v>0.1971042852</v>
      </c>
      <c r="AG267" s="193">
        <f>(SUMIFS(Profile!$F$2:$F$17521,Profile!$B$2:$B$17521,$B267,Profile!$C$2:$C$17521,AG$8))*$C$6</f>
        <v>0.1894925344</v>
      </c>
      <c r="AH267" s="193">
        <f>(SUMIFS(Profile!$F$2:$F$17521,Profile!$B$2:$B$17521,$B267,Profile!$C$2:$C$17521,AH$8))*$C$6</f>
        <v>0.1922968636</v>
      </c>
      <c r="AI267" s="193">
        <f>(SUMIFS(Profile!$F$2:$F$17521,Profile!$B$2:$B$17521,$B267,Profile!$C$2:$C$17521,AI$8))*$C$6</f>
        <v>0.1971042852</v>
      </c>
      <c r="AJ267" s="193">
        <f>(SUMIFS(Profile!$F$2:$F$17521,Profile!$B$2:$B$17521,$B267,Profile!$C$2:$C$17521,AJ$8))*$C$6</f>
        <v>0.2131290239</v>
      </c>
      <c r="AK267" s="193">
        <f>(SUMIFS(Profile!$F$2:$F$17521,Profile!$B$2:$B$17521,$B267,Profile!$C$2:$C$17521,AK$8))*$C$6</f>
        <v>0.2311568548</v>
      </c>
      <c r="AL267" s="193">
        <f>(SUMIFS(Profile!$F$2:$F$17521,Profile!$B$2:$B$17521,$B267,Profile!$C$2:$C$17521,AL$8))*$C$6</f>
        <v>0.2511877781</v>
      </c>
      <c r="AM267" s="193">
        <f>(SUMIFS(Profile!$F$2:$F$17521,Profile!$B$2:$B$17521,$B267,Profile!$C$2:$C$17521,AM$8))*$C$6</f>
        <v>0.2788304523</v>
      </c>
      <c r="AN267" s="193">
        <f>(SUMIFS(Profile!$F$2:$F$17521,Profile!$B$2:$B$17521,$B267,Profile!$C$2:$C$17521,AN$8))*$C$6</f>
        <v>0.2912496247</v>
      </c>
      <c r="AO267" s="193">
        <f>(SUMIFS(Profile!$F$2:$F$17521,Profile!$B$2:$B$17521,$B267,Profile!$C$2:$C$17521,AO$8))*$C$6</f>
        <v>0.3040694156</v>
      </c>
      <c r="AP267" s="193">
        <f>(SUMIFS(Profile!$F$2:$F$17521,Profile!$B$2:$B$17521,$B267,Profile!$C$2:$C$17521,AP$8))*$C$6</f>
        <v>0.3192929173</v>
      </c>
      <c r="AQ267" s="193">
        <f>(SUMIFS(Profile!$F$2:$F$17521,Profile!$B$2:$B$17521,$B267,Profile!$C$2:$C$17521,AQ$8))*$C$6</f>
        <v>0.3216966281</v>
      </c>
      <c r="AR267" s="193">
        <f>(SUMIFS(Profile!$F$2:$F$17521,Profile!$B$2:$B$17521,$B267,Profile!$C$2:$C$17521,AR$8))*$C$6</f>
        <v>0.3245009574</v>
      </c>
      <c r="AS267" s="193">
        <f>(SUMIFS(Profile!$F$2:$F$17521,Profile!$B$2:$B$17521,$B267,Profile!$C$2:$C$17521,AS$8))*$C$6</f>
        <v>0.3228984835</v>
      </c>
      <c r="AT267" s="193">
        <f>(SUMIFS(Profile!$F$2:$F$17521,Profile!$B$2:$B$17521,$B267,Profile!$C$2:$C$17521,AT$8))*$C$6</f>
        <v>0.3108799295</v>
      </c>
      <c r="AU267" s="193">
        <f>(SUMIFS(Profile!$F$2:$F$17521,Profile!$B$2:$B$17521,$B267,Profile!$C$2:$C$17521,AU$8))*$C$6</f>
        <v>0.2968582832</v>
      </c>
      <c r="AV267" s="193">
        <f>(SUMIFS(Profile!$F$2:$F$17521,Profile!$B$2:$B$17521,$B267,Profile!$C$2:$C$17521,AV$8))*$C$6</f>
        <v>0.2788304523</v>
      </c>
      <c r="AW267" s="193">
        <f>(SUMIFS(Profile!$F$2:$F$17521,Profile!$B$2:$B$17521,$B267,Profile!$C$2:$C$17521,AW$8))*$C$6</f>
        <v>0.2600013844</v>
      </c>
      <c r="AX267" s="193">
        <f>(SUMIFS(Profile!$F$2:$F$17521,Profile!$B$2:$B$17521,$B267,Profile!$C$2:$C$17521,AX$8))*$C$6</f>
        <v>0.2315574733</v>
      </c>
      <c r="AY267" s="193">
        <f>(SUMIFS(Profile!$F$2:$F$17521,Profile!$B$2:$B$17521,$B267,Profile!$C$2:$C$17521,AY$8))*$C$6</f>
        <v>0.1967036667</v>
      </c>
      <c r="AZ267" s="193">
        <f>(SUMIFS(Profile!$F$2:$F$17521,Profile!$B$2:$B$17521,$B267,Profile!$C$2:$C$17521,AZ$8))*$C$6</f>
        <v>0.1658560449</v>
      </c>
      <c r="BA267" s="193">
        <f t="shared" si="16"/>
        <v>9.21154207</v>
      </c>
      <c r="BB267" s="193">
        <f>(SUMIFS(Profile!$E$2:$E$17521,Profile!$B$2:$B$17521,$B267,Profile!$C$2:$C$17521,BB$8))*$C$9</f>
        <v>0</v>
      </c>
      <c r="BC267" s="193">
        <f>(SUMIFS(Profile!$E$2:$E$17521,Profile!$B$2:$B$17521,$B267,Profile!$C$2:$C$17521,BC$8))*$C$9</f>
        <v>0</v>
      </c>
      <c r="BD267" s="193">
        <f>(SUMIFS(Profile!$E$2:$E$17521,Profile!$B$2:$B$17521,$B267,Profile!$C$2:$C$17521,BD$8))*$C$9</f>
        <v>0</v>
      </c>
      <c r="BE267" s="193">
        <f>(SUMIFS(Profile!$E$2:$E$17521,Profile!$B$2:$B$17521,$B267,Profile!$C$2:$C$17521,BE$8))*$C$9</f>
        <v>0</v>
      </c>
      <c r="BF267" s="193">
        <f>(SUMIFS(Profile!$E$2:$E$17521,Profile!$B$2:$B$17521,$B267,Profile!$C$2:$C$17521,BF$8))*$C$9</f>
        <v>0</v>
      </c>
      <c r="BG267" s="193">
        <f>(SUMIFS(Profile!$E$2:$E$17521,Profile!$B$2:$B$17521,$B267,Profile!$C$2:$C$17521,BG$8))*$C$9</f>
        <v>0</v>
      </c>
      <c r="BH267" s="193">
        <f>(SUMIFS(Profile!$E$2:$E$17521,Profile!$B$2:$B$17521,$B267,Profile!$C$2:$C$17521,BH$8))*$C$9</f>
        <v>0</v>
      </c>
      <c r="BI267" s="193">
        <f>(SUMIFS(Profile!$E$2:$E$17521,Profile!$B$2:$B$17521,$B267,Profile!$C$2:$C$17521,BI$8))*$C$9</f>
        <v>0</v>
      </c>
      <c r="BJ267" s="193">
        <f>(SUMIFS(Profile!$E$2:$E$17521,Profile!$B$2:$B$17521,$B267,Profile!$C$2:$C$17521,BJ$8))*$C$9</f>
        <v>0</v>
      </c>
      <c r="BK267" s="193">
        <f>(SUMIFS(Profile!$E$2:$E$17521,Profile!$B$2:$B$17521,$B267,Profile!$C$2:$C$17521,BK$8))*$C$9</f>
        <v>0</v>
      </c>
      <c r="BL267" s="193">
        <f>(SUMIFS(Profile!$E$2:$E$17521,Profile!$B$2:$B$17521,$B267,Profile!$C$2:$C$17521,BL$8))*$C$9</f>
        <v>0.00006135125864</v>
      </c>
      <c r="BM267" s="193">
        <f>(SUMIFS(Profile!$E$2:$E$17521,Profile!$B$2:$B$17521,$B267,Profile!$C$2:$C$17521,BM$8))*$C$9</f>
        <v>0.004908100691</v>
      </c>
      <c r="BN267" s="193">
        <f>(SUMIFS(Profile!$E$2:$E$17521,Profile!$B$2:$B$17521,$B267,Profile!$C$2:$C$17521,BN$8))*$C$9</f>
        <v>0.01890829293</v>
      </c>
      <c r="BO267" s="193">
        <f>(SUMIFS(Profile!$E$2:$E$17521,Profile!$B$2:$B$17521,$B267,Profile!$C$2:$C$17521,BO$8))*$C$9</f>
        <v>0.05483300407</v>
      </c>
      <c r="BP267" s="193">
        <f>(SUMIFS(Profile!$E$2:$E$17521,Profile!$B$2:$B$17521,$B267,Profile!$C$2:$C$17521,BP$8))*$C$9</f>
        <v>0.1218253179</v>
      </c>
      <c r="BQ267" s="193">
        <f>(SUMIFS(Profile!$E$2:$E$17521,Profile!$B$2:$B$17521,$B267,Profile!$C$2:$C$17521,BQ$8))*$C$9</f>
        <v>0.2037197005</v>
      </c>
      <c r="BR267" s="193">
        <f>(SUMIFS(Profile!$E$2:$E$17521,Profile!$B$2:$B$17521,$B267,Profile!$C$2:$C$17521,BR$8))*$C$9</f>
        <v>0.2832816022</v>
      </c>
      <c r="BS267" s="193">
        <f>(SUMIFS(Profile!$E$2:$E$17521,Profile!$B$2:$B$17521,$B267,Profile!$C$2:$C$17521,BS$8))*$C$9</f>
        <v>0.3509827322</v>
      </c>
      <c r="BT267" s="193">
        <f>(SUMIFS(Profile!$E$2:$E$17521,Profile!$B$2:$B$17521,$B267,Profile!$C$2:$C$17521,BT$8))*$C$9</f>
        <v>0.4505617198</v>
      </c>
      <c r="BU267" s="193">
        <f>(SUMIFS(Profile!$E$2:$E$17521,Profile!$B$2:$B$17521,$B267,Profile!$C$2:$C$17521,BU$8))*$C$9</f>
        <v>0.5420843278</v>
      </c>
      <c r="BV267" s="193">
        <f>(SUMIFS(Profile!$E$2:$E$17521,Profile!$B$2:$B$17521,$B267,Profile!$C$2:$C$17521,BV$8))*$C$9</f>
        <v>0.6337687605</v>
      </c>
      <c r="BW267" s="193">
        <f>(SUMIFS(Profile!$E$2:$E$17521,Profile!$B$2:$B$17521,$B267,Profile!$C$2:$C$17521,BW$8))*$C$9</f>
        <v>0.6842314611</v>
      </c>
      <c r="BX267" s="193">
        <f>(SUMIFS(Profile!$E$2:$E$17521,Profile!$B$2:$B$17521,$B267,Profile!$C$2:$C$17521,BX$8))*$C$9</f>
        <v>0.6493276347</v>
      </c>
      <c r="BY267" s="193">
        <f>(SUMIFS(Profile!$E$2:$E$17521,Profile!$B$2:$B$17521,$B267,Profile!$C$2:$C$17521,BY$8))*$C$9</f>
        <v>0.5967204041</v>
      </c>
      <c r="BZ267" s="193">
        <f>(SUMIFS(Profile!$E$2:$E$17521,Profile!$B$2:$B$17521,$B267,Profile!$C$2:$C$17521,BZ$8))*$C$9</f>
        <v>0.6159898397</v>
      </c>
      <c r="CA267" s="193">
        <f>(SUMIFS(Profile!$E$2:$E$17521,Profile!$B$2:$B$17521,$B267,Profile!$C$2:$C$17521,CA$8))*$C$9</f>
        <v>0.6224991437</v>
      </c>
      <c r="CB267" s="193">
        <f>(SUMIFS(Profile!$E$2:$E$17521,Profile!$B$2:$B$17521,$B267,Profile!$C$2:$C$17521,CB$8))*$C$9</f>
        <v>0.6246197112</v>
      </c>
      <c r="CC267" s="193">
        <f>(SUMIFS(Profile!$E$2:$E$17521,Profile!$B$2:$B$17521,$B267,Profile!$C$2:$C$17521,CC$8))*$C$9</f>
        <v>0.5874691075</v>
      </c>
      <c r="CD267" s="193">
        <f>(SUMIFS(Profile!$E$2:$E$17521,Profile!$B$2:$B$17521,$B267,Profile!$C$2:$C$17521,CD$8))*$C$9</f>
        <v>0.5167573385</v>
      </c>
      <c r="CE267" s="193">
        <f>(SUMIFS(Profile!$E$2:$E$17521,Profile!$B$2:$B$17521,$B267,Profile!$C$2:$C$17521,CE$8))*$C$9</f>
        <v>0.4122437516</v>
      </c>
      <c r="CF267" s="193">
        <f>(SUMIFS(Profile!$E$2:$E$17521,Profile!$B$2:$B$17521,$B267,Profile!$C$2:$C$17521,CF$8))*$C$9</f>
        <v>0.3760946924</v>
      </c>
      <c r="CG267" s="193">
        <f>(SUMIFS(Profile!$E$2:$E$17521,Profile!$B$2:$B$17521,$B267,Profile!$C$2:$C$17521,CG$8))*$C$9</f>
        <v>0.3015817956</v>
      </c>
      <c r="CH267" s="193">
        <f>(SUMIFS(Profile!$E$2:$E$17521,Profile!$B$2:$B$17521,$B267,Profile!$C$2:$C$17521,CH$8))*$C$9</f>
        <v>0.2287664282</v>
      </c>
      <c r="CI267" s="193">
        <f>(SUMIFS(Profile!$E$2:$E$17521,Profile!$B$2:$B$17521,$B267,Profile!$C$2:$C$17521,CI$8))*$C$9</f>
        <v>0.1590876403</v>
      </c>
      <c r="CJ267" s="193">
        <f>(SUMIFS(Profile!$E$2:$E$17521,Profile!$B$2:$B$17521,$B267,Profile!$C$2:$C$17521,CJ$8))*$C$9</f>
        <v>0.108566333</v>
      </c>
      <c r="CK267" s="193">
        <f>(SUMIFS(Profile!$E$2:$E$17521,Profile!$B$2:$B$17521,$B267,Profile!$C$2:$C$17521,CK$8))*$C$9</f>
        <v>0.04843796411</v>
      </c>
      <c r="CL267" s="193">
        <f>(SUMIFS(Profile!$E$2:$E$17521,Profile!$B$2:$B$17521,$B267,Profile!$C$2:$C$17521,CL$8))*$C$9</f>
        <v>0.01315947902</v>
      </c>
      <c r="CM267" s="193">
        <f>(SUMIFS(Profile!$E$2:$E$17521,Profile!$B$2:$B$17521,$B267,Profile!$C$2:$C$17521,CM$8))*$C$9</f>
        <v>0.0006566235871</v>
      </c>
      <c r="CN267" s="193">
        <f>(SUMIFS(Profile!$E$2:$E$17521,Profile!$B$2:$B$17521,$B267,Profile!$C$2:$C$17521,CN$8))*$C$9</f>
        <v>0.0003978119817</v>
      </c>
      <c r="CO267" s="193">
        <f>(SUMIFS(Profile!$E$2:$E$17521,Profile!$B$2:$B$17521,$B267,Profile!$C$2:$C$17521,CO$8))*$C$9</f>
        <v>0</v>
      </c>
      <c r="CP267" s="193">
        <f>(SUMIFS(Profile!$E$2:$E$17521,Profile!$B$2:$B$17521,$B267,Profile!$C$2:$C$17521,CP$8))*$C$9</f>
        <v>0</v>
      </c>
      <c r="CQ267" s="193">
        <f>(SUMIFS(Profile!$E$2:$E$17521,Profile!$B$2:$B$17521,$B267,Profile!$C$2:$C$17521,CQ$8))*$C$9</f>
        <v>0</v>
      </c>
      <c r="CR267" s="193">
        <f>(SUMIFS(Profile!$E$2:$E$17521,Profile!$B$2:$B$17521,$B267,Profile!$C$2:$C$17521,CR$8))*$C$9</f>
        <v>0</v>
      </c>
      <c r="CS267" s="193">
        <f>(SUMIFS(Profile!$E$2:$E$17521,Profile!$B$2:$B$17521,$B267,Profile!$C$2:$C$17521,CS$8))*$C$9</f>
        <v>0</v>
      </c>
      <c r="CT267" s="193">
        <f>(SUMIFS(Profile!$E$2:$E$17521,Profile!$B$2:$B$17521,$B267,Profile!$C$2:$C$17521,CT$8))*$C$9</f>
        <v>0</v>
      </c>
      <c r="CU267" s="193">
        <f>(SUMIFS(Profile!$E$2:$E$17521,Profile!$B$2:$B$17521,$B267,Profile!$C$2:$C$17521,CU$8))*$C$9</f>
        <v>0</v>
      </c>
      <c r="CV267" s="193">
        <f>(SUMIFS(Profile!$E$2:$E$17521,Profile!$B$2:$B$17521,$B267,Profile!$C$2:$C$17521,CV$8))*$C$9</f>
        <v>0</v>
      </c>
      <c r="CW267" s="193">
        <f>(SUMIFS(Profile!$E$2:$E$17521,Profile!$B$2:$B$17521,$B267,Profile!$C$2:$C$17521,CW$8))*$C$9</f>
        <v>0</v>
      </c>
      <c r="CX267" s="193">
        <f t="shared" si="17"/>
        <v>4.928689414</v>
      </c>
      <c r="CY267" s="193">
        <f t="shared" ref="CY267:ET267" si="1297">MAX(BB267-E267,0)</f>
        <v>0</v>
      </c>
      <c r="CZ267" s="193">
        <f t="shared" si="1297"/>
        <v>0</v>
      </c>
      <c r="DA267" s="193">
        <f t="shared" si="1297"/>
        <v>0</v>
      </c>
      <c r="DB267" s="193">
        <f t="shared" si="1297"/>
        <v>0</v>
      </c>
      <c r="DC267" s="193">
        <f t="shared" si="1297"/>
        <v>0</v>
      </c>
      <c r="DD267" s="193">
        <f t="shared" si="1297"/>
        <v>0</v>
      </c>
      <c r="DE267" s="193">
        <f t="shared" si="1297"/>
        <v>0</v>
      </c>
      <c r="DF267" s="193">
        <f t="shared" si="1297"/>
        <v>0</v>
      </c>
      <c r="DG267" s="193">
        <f t="shared" si="1297"/>
        <v>0</v>
      </c>
      <c r="DH267" s="193">
        <f t="shared" si="1297"/>
        <v>0</v>
      </c>
      <c r="DI267" s="193">
        <f t="shared" si="1297"/>
        <v>0</v>
      </c>
      <c r="DJ267" s="193">
        <f t="shared" si="1297"/>
        <v>0</v>
      </c>
      <c r="DK267" s="193">
        <f t="shared" si="1297"/>
        <v>0</v>
      </c>
      <c r="DL267" s="193">
        <f t="shared" si="1297"/>
        <v>0</v>
      </c>
      <c r="DM267" s="193">
        <f t="shared" si="1297"/>
        <v>0</v>
      </c>
      <c r="DN267" s="193">
        <f t="shared" si="1297"/>
        <v>0</v>
      </c>
      <c r="DO267" s="193">
        <f t="shared" si="1297"/>
        <v>0.06013711666</v>
      </c>
      <c r="DP267" s="193">
        <f t="shared" si="1297"/>
        <v>0.1294407206</v>
      </c>
      <c r="DQ267" s="193">
        <f t="shared" si="1297"/>
        <v>0.230622182</v>
      </c>
      <c r="DR267" s="193">
        <f t="shared" si="1297"/>
        <v>0.3249491193</v>
      </c>
      <c r="DS267" s="193">
        <f t="shared" si="1297"/>
        <v>0.4246459213</v>
      </c>
      <c r="DT267" s="193">
        <f t="shared" si="1297"/>
        <v>0.4783135697</v>
      </c>
      <c r="DU267" s="193">
        <f t="shared" si="1297"/>
        <v>0.4482171648</v>
      </c>
      <c r="DV267" s="193">
        <f t="shared" si="1297"/>
        <v>0.3940074604</v>
      </c>
      <c r="DW267" s="193">
        <f t="shared" si="1297"/>
        <v>0.4024601973</v>
      </c>
      <c r="DX267" s="193">
        <f t="shared" si="1297"/>
        <v>0.4113732122</v>
      </c>
      <c r="DY267" s="193">
        <f t="shared" si="1297"/>
        <v>0.4195030566</v>
      </c>
      <c r="DZ267" s="193">
        <f t="shared" si="1297"/>
        <v>0.3903648223</v>
      </c>
      <c r="EA267" s="193">
        <f t="shared" si="1297"/>
        <v>0.3272648042</v>
      </c>
      <c r="EB267" s="193">
        <f t="shared" si="1297"/>
        <v>0.2199468879</v>
      </c>
      <c r="EC267" s="193">
        <f t="shared" si="1297"/>
        <v>0.1789904072</v>
      </c>
      <c r="ED267" s="193">
        <f t="shared" si="1297"/>
        <v>0.0884527717</v>
      </c>
      <c r="EE267" s="193">
        <f t="shared" si="1297"/>
        <v>0</v>
      </c>
      <c r="EF267" s="193">
        <f t="shared" si="1297"/>
        <v>0</v>
      </c>
      <c r="EG267" s="193">
        <f t="shared" si="1297"/>
        <v>0</v>
      </c>
      <c r="EH267" s="193">
        <f t="shared" si="1297"/>
        <v>0</v>
      </c>
      <c r="EI267" s="193">
        <f t="shared" si="1297"/>
        <v>0</v>
      </c>
      <c r="EJ267" s="193">
        <f t="shared" si="1297"/>
        <v>0</v>
      </c>
      <c r="EK267" s="193">
        <f t="shared" si="1297"/>
        <v>0</v>
      </c>
      <c r="EL267" s="193">
        <f t="shared" si="1297"/>
        <v>0</v>
      </c>
      <c r="EM267" s="193">
        <f t="shared" si="1297"/>
        <v>0</v>
      </c>
      <c r="EN267" s="193">
        <f t="shared" si="1297"/>
        <v>0</v>
      </c>
      <c r="EO267" s="193">
        <f t="shared" si="1297"/>
        <v>0</v>
      </c>
      <c r="EP267" s="193">
        <f t="shared" si="1297"/>
        <v>0</v>
      </c>
      <c r="EQ267" s="193">
        <f t="shared" si="1297"/>
        <v>0</v>
      </c>
      <c r="ER267" s="193">
        <f t="shared" si="1297"/>
        <v>0</v>
      </c>
      <c r="ES267" s="193">
        <f t="shared" si="1297"/>
        <v>0</v>
      </c>
      <c r="ET267" s="193">
        <f t="shared" si="1297"/>
        <v>0</v>
      </c>
      <c r="EU267" s="193">
        <f t="shared" si="19"/>
        <v>4.282852656</v>
      </c>
      <c r="EV267" s="193">
        <f t="shared" ref="EV267:GQ267" si="1298">BB267-CY267</f>
        <v>0</v>
      </c>
      <c r="EW267" s="193">
        <f t="shared" si="1298"/>
        <v>0</v>
      </c>
      <c r="EX267" s="193">
        <f t="shared" si="1298"/>
        <v>0</v>
      </c>
      <c r="EY267" s="193">
        <f t="shared" si="1298"/>
        <v>0</v>
      </c>
      <c r="EZ267" s="193">
        <f t="shared" si="1298"/>
        <v>0</v>
      </c>
      <c r="FA267" s="193">
        <f t="shared" si="1298"/>
        <v>0</v>
      </c>
      <c r="FB267" s="193">
        <f t="shared" si="1298"/>
        <v>0</v>
      </c>
      <c r="FC267" s="193">
        <f t="shared" si="1298"/>
        <v>0</v>
      </c>
      <c r="FD267" s="193">
        <f t="shared" si="1298"/>
        <v>0</v>
      </c>
      <c r="FE267" s="193">
        <f t="shared" si="1298"/>
        <v>0</v>
      </c>
      <c r="FF267" s="193">
        <f t="shared" si="1298"/>
        <v>0.00006135125864</v>
      </c>
      <c r="FG267" s="193">
        <f t="shared" si="1298"/>
        <v>0.004908100691</v>
      </c>
      <c r="FH267" s="193">
        <f t="shared" si="1298"/>
        <v>0.01890829293</v>
      </c>
      <c r="FI267" s="193">
        <f t="shared" si="1298"/>
        <v>0.05483300407</v>
      </c>
      <c r="FJ267" s="193">
        <f t="shared" si="1298"/>
        <v>0.1218253179</v>
      </c>
      <c r="FK267" s="193">
        <f t="shared" si="1298"/>
        <v>0.2037197005</v>
      </c>
      <c r="FL267" s="193">
        <f t="shared" si="1298"/>
        <v>0.2231444855</v>
      </c>
      <c r="FM267" s="193">
        <f t="shared" si="1298"/>
        <v>0.2215420116</v>
      </c>
      <c r="FN267" s="193">
        <f t="shared" si="1298"/>
        <v>0.2199395378</v>
      </c>
      <c r="FO267" s="193">
        <f t="shared" si="1298"/>
        <v>0.2171352085</v>
      </c>
      <c r="FP267" s="193">
        <f t="shared" si="1298"/>
        <v>0.2091228392</v>
      </c>
      <c r="FQ267" s="193">
        <f t="shared" si="1298"/>
        <v>0.2059178915</v>
      </c>
      <c r="FR267" s="193">
        <f t="shared" si="1298"/>
        <v>0.2011104699</v>
      </c>
      <c r="FS267" s="193">
        <f t="shared" si="1298"/>
        <v>0.2027129437</v>
      </c>
      <c r="FT267" s="193">
        <f t="shared" si="1298"/>
        <v>0.2135296423</v>
      </c>
      <c r="FU267" s="193">
        <f t="shared" si="1298"/>
        <v>0.2111259315</v>
      </c>
      <c r="FV267" s="193">
        <f t="shared" si="1298"/>
        <v>0.2051166545</v>
      </c>
      <c r="FW267" s="193">
        <f t="shared" si="1298"/>
        <v>0.1971042852</v>
      </c>
      <c r="FX267" s="193">
        <f t="shared" si="1298"/>
        <v>0.1894925344</v>
      </c>
      <c r="FY267" s="193">
        <f t="shared" si="1298"/>
        <v>0.1922968636</v>
      </c>
      <c r="FZ267" s="193">
        <f t="shared" si="1298"/>
        <v>0.1971042852</v>
      </c>
      <c r="GA267" s="193">
        <f t="shared" si="1298"/>
        <v>0.2131290239</v>
      </c>
      <c r="GB267" s="193">
        <f t="shared" si="1298"/>
        <v>0.2287664282</v>
      </c>
      <c r="GC267" s="193">
        <f t="shared" si="1298"/>
        <v>0.1590876403</v>
      </c>
      <c r="GD267" s="193">
        <f t="shared" si="1298"/>
        <v>0.108566333</v>
      </c>
      <c r="GE267" s="193">
        <f t="shared" si="1298"/>
        <v>0.04843796411</v>
      </c>
      <c r="GF267" s="193">
        <f t="shared" si="1298"/>
        <v>0.01315947902</v>
      </c>
      <c r="GG267" s="193">
        <f t="shared" si="1298"/>
        <v>0.0006566235871</v>
      </c>
      <c r="GH267" s="193">
        <f t="shared" si="1298"/>
        <v>0.0003978119817</v>
      </c>
      <c r="GI267" s="193">
        <f t="shared" si="1298"/>
        <v>0</v>
      </c>
      <c r="GJ267" s="193">
        <f t="shared" si="1298"/>
        <v>0</v>
      </c>
      <c r="GK267" s="193">
        <f t="shared" si="1298"/>
        <v>0</v>
      </c>
      <c r="GL267" s="193">
        <f t="shared" si="1298"/>
        <v>0</v>
      </c>
      <c r="GM267" s="193">
        <f t="shared" si="1298"/>
        <v>0</v>
      </c>
      <c r="GN267" s="193">
        <f t="shared" si="1298"/>
        <v>0</v>
      </c>
      <c r="GO267" s="193">
        <f t="shared" si="1298"/>
        <v>0</v>
      </c>
      <c r="GP267" s="193">
        <f t="shared" si="1298"/>
        <v>0</v>
      </c>
      <c r="GQ267" s="193">
        <f t="shared" si="1298"/>
        <v>0</v>
      </c>
      <c r="GR267" s="193">
        <f t="shared" si="21"/>
        <v>5.510265743</v>
      </c>
      <c r="GS267" s="193">
        <f t="shared" ref="GS267:IN267" si="1299">E267-EV267</f>
        <v>0.1458251216</v>
      </c>
      <c r="GT267" s="193">
        <f t="shared" si="1299"/>
        <v>0.1273966722</v>
      </c>
      <c r="GU267" s="193">
        <f t="shared" si="1299"/>
        <v>0.1185830659</v>
      </c>
      <c r="GV267" s="193">
        <f t="shared" si="1299"/>
        <v>0.1121731704</v>
      </c>
      <c r="GW267" s="193">
        <f t="shared" si="1299"/>
        <v>0.1077663673</v>
      </c>
      <c r="GX267" s="193">
        <f t="shared" si="1299"/>
        <v>0.1077663673</v>
      </c>
      <c r="GY267" s="193">
        <f t="shared" si="1299"/>
        <v>0.105763275</v>
      </c>
      <c r="GZ267" s="193">
        <f t="shared" si="1299"/>
        <v>0.1009558534</v>
      </c>
      <c r="HA267" s="193">
        <f t="shared" si="1299"/>
        <v>0.1045614196</v>
      </c>
      <c r="HB267" s="193">
        <f t="shared" si="1299"/>
        <v>0.1061638935</v>
      </c>
      <c r="HC267" s="193">
        <f t="shared" si="1299"/>
        <v>0.1089068715</v>
      </c>
      <c r="HD267" s="193">
        <f t="shared" si="1299"/>
        <v>0.1156780575</v>
      </c>
      <c r="HE267" s="193">
        <f t="shared" si="1299"/>
        <v>0.1209075517</v>
      </c>
      <c r="HF267" s="193">
        <f t="shared" si="1299"/>
        <v>0.1082187115</v>
      </c>
      <c r="HG267" s="193">
        <f t="shared" si="1299"/>
        <v>0.07487834888</v>
      </c>
      <c r="HH267" s="193">
        <f t="shared" si="1299"/>
        <v>0.0182229296</v>
      </c>
      <c r="HI267" s="193">
        <f t="shared" si="1299"/>
        <v>0</v>
      </c>
      <c r="HJ267" s="193">
        <f t="shared" si="1299"/>
        <v>0</v>
      </c>
      <c r="HK267" s="193">
        <f t="shared" si="1299"/>
        <v>0</v>
      </c>
      <c r="HL267" s="193">
        <f t="shared" si="1299"/>
        <v>0</v>
      </c>
      <c r="HM267" s="193">
        <f t="shared" si="1299"/>
        <v>0</v>
      </c>
      <c r="HN267" s="193">
        <f t="shared" si="1299"/>
        <v>0</v>
      </c>
      <c r="HO267" s="193">
        <f t="shared" si="1299"/>
        <v>0</v>
      </c>
      <c r="HP267" s="193">
        <f t="shared" si="1299"/>
        <v>0</v>
      </c>
      <c r="HQ267" s="193">
        <f t="shared" si="1299"/>
        <v>0</v>
      </c>
      <c r="HR267" s="193">
        <f t="shared" si="1299"/>
        <v>0</v>
      </c>
      <c r="HS267" s="193">
        <f t="shared" si="1299"/>
        <v>0</v>
      </c>
      <c r="HT267" s="193">
        <f t="shared" si="1299"/>
        <v>0</v>
      </c>
      <c r="HU267" s="193">
        <f t="shared" si="1299"/>
        <v>0</v>
      </c>
      <c r="HV267" s="193">
        <f t="shared" si="1299"/>
        <v>0</v>
      </c>
      <c r="HW267" s="193">
        <f t="shared" si="1299"/>
        <v>0</v>
      </c>
      <c r="HX267" s="193">
        <f t="shared" si="1299"/>
        <v>0</v>
      </c>
      <c r="HY267" s="193">
        <f t="shared" si="1299"/>
        <v>0.002390426585</v>
      </c>
      <c r="HZ267" s="193">
        <f t="shared" si="1299"/>
        <v>0.09210013784</v>
      </c>
      <c r="IA267" s="193">
        <f t="shared" si="1299"/>
        <v>0.1702641193</v>
      </c>
      <c r="IB267" s="193">
        <f t="shared" si="1299"/>
        <v>0.2428116606</v>
      </c>
      <c r="IC267" s="193">
        <f t="shared" si="1299"/>
        <v>0.2909099366</v>
      </c>
      <c r="ID267" s="193">
        <f t="shared" si="1299"/>
        <v>0.3186362937</v>
      </c>
      <c r="IE267" s="193">
        <f t="shared" si="1299"/>
        <v>0.3212988161</v>
      </c>
      <c r="IF267" s="193">
        <f t="shared" si="1299"/>
        <v>0.3245009574</v>
      </c>
      <c r="IG267" s="193">
        <f t="shared" si="1299"/>
        <v>0.3228984835</v>
      </c>
      <c r="IH267" s="193">
        <f t="shared" si="1299"/>
        <v>0.3108799295</v>
      </c>
      <c r="II267" s="193">
        <f t="shared" si="1299"/>
        <v>0.2968582832</v>
      </c>
      <c r="IJ267" s="193">
        <f t="shared" si="1299"/>
        <v>0.2788304523</v>
      </c>
      <c r="IK267" s="193">
        <f t="shared" si="1299"/>
        <v>0.2600013844</v>
      </c>
      <c r="IL267" s="193">
        <f t="shared" si="1299"/>
        <v>0.2315574733</v>
      </c>
      <c r="IM267" s="193">
        <f t="shared" si="1299"/>
        <v>0.1967036667</v>
      </c>
      <c r="IN267" s="193">
        <f t="shared" si="1299"/>
        <v>0.1658560449</v>
      </c>
      <c r="IO267" s="193">
        <f t="shared" si="23"/>
        <v>3.826498066</v>
      </c>
      <c r="IP267" s="193">
        <f t="shared" si="29"/>
        <v>0.3622105379</v>
      </c>
      <c r="IQ267" s="193">
        <f t="shared" ref="IQ267:KK267" si="1300">MAX((MIN(CZ267+IP267,$IO$7))-GT267,0)</f>
        <v>0.2348138658</v>
      </c>
      <c r="IR267" s="193">
        <f t="shared" si="1300"/>
        <v>0.1162307999</v>
      </c>
      <c r="IS267" s="193">
        <f t="shared" si="1300"/>
        <v>0.004057629423</v>
      </c>
      <c r="IT267" s="193">
        <f t="shared" si="1300"/>
        <v>0</v>
      </c>
      <c r="IU267" s="193">
        <f t="shared" si="1300"/>
        <v>0</v>
      </c>
      <c r="IV267" s="193">
        <f t="shared" si="1300"/>
        <v>0</v>
      </c>
      <c r="IW267" s="193">
        <f t="shared" si="1300"/>
        <v>0</v>
      </c>
      <c r="IX267" s="193">
        <f t="shared" si="1300"/>
        <v>0</v>
      </c>
      <c r="IY267" s="193">
        <f t="shared" si="1300"/>
        <v>0</v>
      </c>
      <c r="IZ267" s="193">
        <f t="shared" si="1300"/>
        <v>0</v>
      </c>
      <c r="JA267" s="193">
        <f t="shared" si="1300"/>
        <v>0</v>
      </c>
      <c r="JB267" s="193">
        <f t="shared" si="1300"/>
        <v>0</v>
      </c>
      <c r="JC267" s="193">
        <f t="shared" si="1300"/>
        <v>0</v>
      </c>
      <c r="JD267" s="193">
        <f t="shared" si="1300"/>
        <v>0</v>
      </c>
      <c r="JE267" s="193">
        <f t="shared" si="1300"/>
        <v>0</v>
      </c>
      <c r="JF267" s="193">
        <f t="shared" si="1300"/>
        <v>0.06013711666</v>
      </c>
      <c r="JG267" s="193">
        <f t="shared" si="1300"/>
        <v>0.1895778373</v>
      </c>
      <c r="JH267" s="193">
        <f t="shared" si="1300"/>
        <v>0.4202000193</v>
      </c>
      <c r="JI267" s="193">
        <f t="shared" si="1300"/>
        <v>0.7451491385</v>
      </c>
      <c r="JJ267" s="193">
        <f t="shared" si="1300"/>
        <v>1.16979506</v>
      </c>
      <c r="JK267" s="193">
        <f t="shared" si="1300"/>
        <v>1.64810863</v>
      </c>
      <c r="JL267" s="193">
        <f t="shared" si="1300"/>
        <v>2.096325794</v>
      </c>
      <c r="JM267" s="193">
        <f t="shared" si="1300"/>
        <v>2.490333255</v>
      </c>
      <c r="JN267" s="193">
        <f t="shared" si="1300"/>
        <v>2.892793452</v>
      </c>
      <c r="JO267" s="193">
        <f t="shared" si="1300"/>
        <v>3.304166664</v>
      </c>
      <c r="JP267" s="193">
        <f t="shared" si="1300"/>
        <v>3.723669721</v>
      </c>
      <c r="JQ267" s="193">
        <f t="shared" si="1300"/>
        <v>4.114034543</v>
      </c>
      <c r="JR267" s="193">
        <f t="shared" si="1300"/>
        <v>4.441299347</v>
      </c>
      <c r="JS267" s="193">
        <f t="shared" si="1300"/>
        <v>4.661246235</v>
      </c>
      <c r="JT267" s="193">
        <f t="shared" si="1300"/>
        <v>4.840236643</v>
      </c>
      <c r="JU267" s="193">
        <f t="shared" si="1300"/>
        <v>4.928689414</v>
      </c>
      <c r="JV267" s="193">
        <f t="shared" si="1300"/>
        <v>4.926298988</v>
      </c>
      <c r="JW267" s="193">
        <f t="shared" si="1300"/>
        <v>4.83419885</v>
      </c>
      <c r="JX267" s="193">
        <f t="shared" si="1300"/>
        <v>4.663934731</v>
      </c>
      <c r="JY267" s="193">
        <f t="shared" si="1300"/>
        <v>4.42112307</v>
      </c>
      <c r="JZ267" s="193">
        <f t="shared" si="1300"/>
        <v>4.130213133</v>
      </c>
      <c r="KA267" s="193">
        <f t="shared" si="1300"/>
        <v>3.81157684</v>
      </c>
      <c r="KB267" s="193">
        <f t="shared" si="1300"/>
        <v>3.490278024</v>
      </c>
      <c r="KC267" s="193">
        <f t="shared" si="1300"/>
        <v>3.165777066</v>
      </c>
      <c r="KD267" s="193">
        <f t="shared" si="1300"/>
        <v>2.842878583</v>
      </c>
      <c r="KE267" s="193">
        <f t="shared" si="1300"/>
        <v>2.531998653</v>
      </c>
      <c r="KF267" s="193">
        <f t="shared" si="1300"/>
        <v>2.23514037</v>
      </c>
      <c r="KG267" s="193">
        <f t="shared" si="1300"/>
        <v>1.956309918</v>
      </c>
      <c r="KH267" s="193">
        <f t="shared" si="1300"/>
        <v>1.696308533</v>
      </c>
      <c r="KI267" s="193">
        <f t="shared" si="1300"/>
        <v>1.46475106</v>
      </c>
      <c r="KJ267" s="193">
        <f t="shared" si="1300"/>
        <v>1.268047393</v>
      </c>
      <c r="KK267" s="193">
        <f t="shared" si="1300"/>
        <v>1.102191348</v>
      </c>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row>
    <row r="268" ht="14.25" customHeight="1">
      <c r="A268" s="1">
        <v>9.0</v>
      </c>
      <c r="B268" s="1">
        <f t="shared" ref="B268:C268" si="1301">B267+1</f>
        <v>258</v>
      </c>
      <c r="C268" s="267">
        <f t="shared" si="1301"/>
        <v>43723</v>
      </c>
      <c r="D268" s="193">
        <f t="shared" si="15"/>
        <v>9.921716926</v>
      </c>
      <c r="E268" s="193">
        <f>(SUMIFS(Profile!$F$2:$F$17521,Profile!$B$2:$B$17521,$B268,Profile!$C$2:$C$17521,E$8))*$C$6</f>
        <v>0.1454245031</v>
      </c>
      <c r="F268" s="193">
        <f>(SUMIFS(Profile!$F$2:$F$17521,Profile!$B$2:$B$17521,$B268,Profile!$C$2:$C$17521,F$8))*$C$6</f>
        <v>0.1306016199</v>
      </c>
      <c r="G268" s="193">
        <f>(SUMIFS(Profile!$F$2:$F$17521,Profile!$B$2:$B$17521,$B268,Profile!$C$2:$C$17521,G$8))*$C$6</f>
        <v>0.1201855398</v>
      </c>
      <c r="H268" s="193">
        <f>(SUMIFS(Profile!$F$2:$F$17521,Profile!$B$2:$B$17521,$B268,Profile!$C$2:$C$17521,H$8))*$C$6</f>
        <v>0.1149774997</v>
      </c>
      <c r="I268" s="193">
        <f>(SUMIFS(Profile!$F$2:$F$17521,Profile!$B$2:$B$17521,$B268,Profile!$C$2:$C$17521,I$8))*$C$6</f>
        <v>0.1093688412</v>
      </c>
      <c r="J268" s="193">
        <f>(SUMIFS(Profile!$F$2:$F$17521,Profile!$B$2:$B$17521,$B268,Profile!$C$2:$C$17521,J$8))*$C$6</f>
        <v>0.1073657489</v>
      </c>
      <c r="K268" s="193">
        <f>(SUMIFS(Profile!$F$2:$F$17521,Profile!$B$2:$B$17521,$B268,Profile!$C$2:$C$17521,K$8))*$C$6</f>
        <v>0.1069651304</v>
      </c>
      <c r="L268" s="193">
        <f>(SUMIFS(Profile!$F$2:$F$17521,Profile!$B$2:$B$17521,$B268,Profile!$C$2:$C$17521,L$8))*$C$6</f>
        <v>0.1053626565</v>
      </c>
      <c r="M268" s="193">
        <f>(SUMIFS(Profile!$F$2:$F$17521,Profile!$B$2:$B$17521,$B268,Profile!$C$2:$C$17521,M$8))*$C$6</f>
        <v>0.105763275</v>
      </c>
      <c r="N268" s="193">
        <f>(SUMIFS(Profile!$F$2:$F$17521,Profile!$B$2:$B$17521,$B268,Profile!$C$2:$C$17521,N$8))*$C$6</f>
        <v>0.1077663673</v>
      </c>
      <c r="O268" s="193">
        <f>(SUMIFS(Profile!$F$2:$F$17521,Profile!$B$2:$B$17521,$B268,Profile!$C$2:$C$17521,O$8))*$C$6</f>
        <v>0.111772552</v>
      </c>
      <c r="P268" s="193">
        <f>(SUMIFS(Profile!$F$2:$F$17521,Profile!$B$2:$B$17521,$B268,Profile!$C$2:$C$17521,P$8))*$C$6</f>
        <v>0.1209867767</v>
      </c>
      <c r="Q268" s="193">
        <f>(SUMIFS(Profile!$F$2:$F$17521,Profile!$B$2:$B$17521,$B268,Profile!$C$2:$C$17521,Q$8))*$C$6</f>
        <v>0.1458251216</v>
      </c>
      <c r="R268" s="193">
        <f>(SUMIFS(Profile!$F$2:$F$17521,Profile!$B$2:$B$17521,$B268,Profile!$C$2:$C$17521,R$8))*$C$6</f>
        <v>0.1742690327</v>
      </c>
      <c r="S268" s="193">
        <f>(SUMIFS(Profile!$F$2:$F$17521,Profile!$B$2:$B$17521,$B268,Profile!$C$2:$C$17521,S$8))*$C$6</f>
        <v>0.2059178915</v>
      </c>
      <c r="T268" s="193">
        <f>(SUMIFS(Profile!$F$2:$F$17521,Profile!$B$2:$B$17521,$B268,Profile!$C$2:$C$17521,T$8))*$C$6</f>
        <v>0.2275512886</v>
      </c>
      <c r="U268" s="193">
        <f>(SUMIFS(Profile!$F$2:$F$17521,Profile!$B$2:$B$17521,$B268,Profile!$C$2:$C$17521,U$8))*$C$6</f>
        <v>0.2255481963</v>
      </c>
      <c r="V268" s="193">
        <f>(SUMIFS(Profile!$F$2:$F$17521,Profile!$B$2:$B$17521,$B268,Profile!$C$2:$C$17521,V$8))*$C$6</f>
        <v>0.2255481963</v>
      </c>
      <c r="W268" s="193">
        <f>(SUMIFS(Profile!$F$2:$F$17521,Profile!$B$2:$B$17521,$B268,Profile!$C$2:$C$17521,W$8))*$C$6</f>
        <v>0.2219426301</v>
      </c>
      <c r="X268" s="193">
        <f>(SUMIFS(Profile!$F$2:$F$17521,Profile!$B$2:$B$17521,$B268,Profile!$C$2:$C$17521,X$8))*$C$6</f>
        <v>0.2215420116</v>
      </c>
      <c r="Y268" s="193">
        <f>(SUMIFS(Profile!$F$2:$F$17521,Profile!$B$2:$B$17521,$B268,Profile!$C$2:$C$17521,Y$8))*$C$6</f>
        <v>0.2151321162</v>
      </c>
      <c r="Z268" s="193">
        <f>(SUMIFS(Profile!$F$2:$F$17521,Profile!$B$2:$B$17521,$B268,Profile!$C$2:$C$17521,Z$8))*$C$6</f>
        <v>0.2111259315</v>
      </c>
      <c r="AA268" s="193">
        <f>(SUMIFS(Profile!$F$2:$F$17521,Profile!$B$2:$B$17521,$B268,Profile!$C$2:$C$17521,AA$8))*$C$6</f>
        <v>0.2039147991</v>
      </c>
      <c r="AB268" s="193">
        <f>(SUMIFS(Profile!$F$2:$F$17521,Profile!$B$2:$B$17521,$B268,Profile!$C$2:$C$17521,AB$8))*$C$6</f>
        <v>0.205517273</v>
      </c>
      <c r="AC268" s="193">
        <f>(SUMIFS(Profile!$F$2:$F$17521,Profile!$B$2:$B$17521,$B268,Profile!$C$2:$C$17521,AC$8))*$C$6</f>
        <v>0.2075203653</v>
      </c>
      <c r="AD268" s="193">
        <f>(SUMIFS(Profile!$F$2:$F$17521,Profile!$B$2:$B$17521,$B268,Profile!$C$2:$C$17521,AD$8))*$C$6</f>
        <v>0.2131290239</v>
      </c>
      <c r="AE268" s="193">
        <f>(SUMIFS(Profile!$F$2:$F$17521,Profile!$B$2:$B$17521,$B268,Profile!$C$2:$C$17521,AE$8))*$C$6</f>
        <v>0.2083216023</v>
      </c>
      <c r="AF268" s="193">
        <f>(SUMIFS(Profile!$F$2:$F$17521,Profile!$B$2:$B$17521,$B268,Profile!$C$2:$C$17521,AF$8))*$C$6</f>
        <v>0.2015110883</v>
      </c>
      <c r="AG268" s="193">
        <f>(SUMIFS(Profile!$F$2:$F$17521,Profile!$B$2:$B$17521,$B268,Profile!$C$2:$C$17521,AG$8))*$C$6</f>
        <v>0.1983061406</v>
      </c>
      <c r="AH268" s="193">
        <f>(SUMIFS(Profile!$F$2:$F$17521,Profile!$B$2:$B$17521,$B268,Profile!$C$2:$C$17521,AH$8))*$C$6</f>
        <v>0.205517273</v>
      </c>
      <c r="AI268" s="193">
        <f>(SUMIFS(Profile!$F$2:$F$17521,Profile!$B$2:$B$17521,$B268,Profile!$C$2:$C$17521,AI$8))*$C$6</f>
        <v>0.2059178915</v>
      </c>
      <c r="AJ268" s="193">
        <f>(SUMIFS(Profile!$F$2:$F$17521,Profile!$B$2:$B$17521,$B268,Profile!$C$2:$C$17521,AJ$8))*$C$6</f>
        <v>0.2203401562</v>
      </c>
      <c r="AK268" s="193">
        <f>(SUMIFS(Profile!$F$2:$F$17521,Profile!$B$2:$B$17521,$B268,Profile!$C$2:$C$17521,AK$8))*$C$6</f>
        <v>0.2367655133</v>
      </c>
      <c r="AL268" s="193">
        <f>(SUMIFS(Profile!$F$2:$F$17521,Profile!$B$2:$B$17521,$B268,Profile!$C$2:$C$17521,AL$8))*$C$6</f>
        <v>0.2551939628</v>
      </c>
      <c r="AM268" s="193">
        <f>(SUMIFS(Profile!$F$2:$F$17521,Profile!$B$2:$B$17521,$B268,Profile!$C$2:$C$17521,AM$8))*$C$6</f>
        <v>0.2812341631</v>
      </c>
      <c r="AN268" s="193">
        <f>(SUMIFS(Profile!$F$2:$F$17521,Profile!$B$2:$B$17521,$B268,Profile!$C$2:$C$17521,AN$8))*$C$6</f>
        <v>0.2876440585</v>
      </c>
      <c r="AO268" s="193">
        <f>(SUMIFS(Profile!$F$2:$F$17521,Profile!$B$2:$B$17521,$B268,Profile!$C$2:$C$17521,AO$8))*$C$6</f>
        <v>0.3004638494</v>
      </c>
      <c r="AP268" s="193">
        <f>(SUMIFS(Profile!$F$2:$F$17521,Profile!$B$2:$B$17521,$B268,Profile!$C$2:$C$17521,AP$8))*$C$6</f>
        <v>0.3184916804</v>
      </c>
      <c r="AQ268" s="193">
        <f>(SUMIFS(Profile!$F$2:$F$17521,Profile!$B$2:$B$17521,$B268,Profile!$C$2:$C$17521,AQ$8))*$C$6</f>
        <v>0.323299102</v>
      </c>
      <c r="AR268" s="193">
        <f>(SUMIFS(Profile!$F$2:$F$17521,Profile!$B$2:$B$17521,$B268,Profile!$C$2:$C$17521,AR$8))*$C$6</f>
        <v>0.3241003389</v>
      </c>
      <c r="AS268" s="193">
        <f>(SUMIFS(Profile!$F$2:$F$17521,Profile!$B$2:$B$17521,$B268,Profile!$C$2:$C$17521,AS$8))*$C$6</f>
        <v>0.3220972466</v>
      </c>
      <c r="AT268" s="193">
        <f>(SUMIFS(Profile!$F$2:$F$17521,Profile!$B$2:$B$17521,$B268,Profile!$C$2:$C$17521,AT$8))*$C$6</f>
        <v>0.3092774557</v>
      </c>
      <c r="AU268" s="193">
        <f>(SUMIFS(Profile!$F$2:$F$17521,Profile!$B$2:$B$17521,$B268,Profile!$C$2:$C$17521,AU$8))*$C$6</f>
        <v>0.2968582832</v>
      </c>
      <c r="AV268" s="193">
        <f>(SUMIFS(Profile!$F$2:$F$17521,Profile!$B$2:$B$17521,$B268,Profile!$C$2:$C$17521,AV$8))*$C$6</f>
        <v>0.2780292153</v>
      </c>
      <c r="AW268" s="193">
        <f>(SUMIFS(Profile!$F$2:$F$17521,Profile!$B$2:$B$17521,$B268,Profile!$C$2:$C$17521,AW$8))*$C$6</f>
        <v>0.2604020028</v>
      </c>
      <c r="AX268" s="193">
        <f>(SUMIFS(Profile!$F$2:$F$17521,Profile!$B$2:$B$17521,$B268,Profile!$C$2:$C$17521,AX$8))*$C$6</f>
        <v>0.2307562363</v>
      </c>
      <c r="AY268" s="193">
        <f>(SUMIFS(Profile!$F$2:$F$17521,Profile!$B$2:$B$17521,$B268,Profile!$C$2:$C$17521,AY$8))*$C$6</f>
        <v>0.1967036667</v>
      </c>
      <c r="AZ268" s="193">
        <f>(SUMIFS(Profile!$F$2:$F$17521,Profile!$B$2:$B$17521,$B268,Profile!$C$2:$C$17521,AZ$8))*$C$6</f>
        <v>0.1694616111</v>
      </c>
      <c r="BA268" s="193">
        <f t="shared" si="16"/>
        <v>11.17056463</v>
      </c>
      <c r="BB268" s="193">
        <f>(SUMIFS(Profile!$E$2:$E$17521,Profile!$B$2:$B$17521,$B268,Profile!$C$2:$C$17521,BB$8))*$C$9</f>
        <v>0</v>
      </c>
      <c r="BC268" s="193">
        <f>(SUMIFS(Profile!$E$2:$E$17521,Profile!$B$2:$B$17521,$B268,Profile!$C$2:$C$17521,BC$8))*$C$9</f>
        <v>0</v>
      </c>
      <c r="BD268" s="193">
        <f>(SUMIFS(Profile!$E$2:$E$17521,Profile!$B$2:$B$17521,$B268,Profile!$C$2:$C$17521,BD$8))*$C$9</f>
        <v>0</v>
      </c>
      <c r="BE268" s="193">
        <f>(SUMIFS(Profile!$E$2:$E$17521,Profile!$B$2:$B$17521,$B268,Profile!$C$2:$C$17521,BE$8))*$C$9</f>
        <v>0</v>
      </c>
      <c r="BF268" s="193">
        <f>(SUMIFS(Profile!$E$2:$E$17521,Profile!$B$2:$B$17521,$B268,Profile!$C$2:$C$17521,BF$8))*$C$9</f>
        <v>0</v>
      </c>
      <c r="BG268" s="193">
        <f>(SUMIFS(Profile!$E$2:$E$17521,Profile!$B$2:$B$17521,$B268,Profile!$C$2:$C$17521,BG$8))*$C$9</f>
        <v>0</v>
      </c>
      <c r="BH268" s="193">
        <f>(SUMIFS(Profile!$E$2:$E$17521,Profile!$B$2:$B$17521,$B268,Profile!$C$2:$C$17521,BH$8))*$C$9</f>
        <v>0</v>
      </c>
      <c r="BI268" s="193">
        <f>(SUMIFS(Profile!$E$2:$E$17521,Profile!$B$2:$B$17521,$B268,Profile!$C$2:$C$17521,BI$8))*$C$9</f>
        <v>0</v>
      </c>
      <c r="BJ268" s="193">
        <f>(SUMIFS(Profile!$E$2:$E$17521,Profile!$B$2:$B$17521,$B268,Profile!$C$2:$C$17521,BJ$8))*$C$9</f>
        <v>0</v>
      </c>
      <c r="BK268" s="193">
        <f>(SUMIFS(Profile!$E$2:$E$17521,Profile!$B$2:$B$17521,$B268,Profile!$C$2:$C$17521,BK$8))*$C$9</f>
        <v>0</v>
      </c>
      <c r="BL268" s="193">
        <f>(SUMIFS(Profile!$E$2:$E$17521,Profile!$B$2:$B$17521,$B268,Profile!$C$2:$C$17521,BL$8))*$C$9</f>
        <v>0</v>
      </c>
      <c r="BM268" s="193">
        <f>(SUMIFS(Profile!$E$2:$E$17521,Profile!$B$2:$B$17521,$B268,Profile!$C$2:$C$17521,BM$8))*$C$9</f>
        <v>0.003497021742</v>
      </c>
      <c r="BN268" s="193">
        <f>(SUMIFS(Profile!$E$2:$E$17521,Profile!$B$2:$B$17521,$B268,Profile!$C$2:$C$17521,BN$8))*$C$9</f>
        <v>0.01820684483</v>
      </c>
      <c r="BO268" s="193">
        <f>(SUMIFS(Profile!$E$2:$E$17521,Profile!$B$2:$B$17521,$B268,Profile!$C$2:$C$17521,BO$8))*$C$9</f>
        <v>0.05741714515</v>
      </c>
      <c r="BP268" s="193">
        <f>(SUMIFS(Profile!$E$2:$E$17521,Profile!$B$2:$B$17521,$B268,Profile!$C$2:$C$17521,BP$8))*$C$9</f>
        <v>0.1295973013</v>
      </c>
      <c r="BQ268" s="193">
        <f>(SUMIFS(Profile!$E$2:$E$17521,Profile!$B$2:$B$17521,$B268,Profile!$C$2:$C$17521,BQ$8))*$C$9</f>
        <v>0.2304482552</v>
      </c>
      <c r="BR268" s="193">
        <f>(SUMIFS(Profile!$E$2:$E$17521,Profile!$B$2:$B$17521,$B268,Profile!$C$2:$C$17521,BR$8))*$C$9</f>
        <v>0.329259669</v>
      </c>
      <c r="BS268" s="193">
        <f>(SUMIFS(Profile!$E$2:$E$17521,Profile!$B$2:$B$17521,$B268,Profile!$C$2:$C$17521,BS$8))*$C$9</f>
        <v>0.4369126189</v>
      </c>
      <c r="BT268" s="193">
        <f>(SUMIFS(Profile!$E$2:$E$17521,Profile!$B$2:$B$17521,$B268,Profile!$C$2:$C$17521,BT$8))*$C$9</f>
        <v>0.5437177066</v>
      </c>
      <c r="BU268" s="193">
        <f>(SUMIFS(Profile!$E$2:$E$17521,Profile!$B$2:$B$17521,$B268,Profile!$C$2:$C$17521,BU$8))*$C$9</f>
        <v>0.6325080397</v>
      </c>
      <c r="BV268" s="193">
        <f>(SUMIFS(Profile!$E$2:$E$17521,Profile!$B$2:$B$17521,$B268,Profile!$C$2:$C$17521,BV$8))*$C$9</f>
        <v>0.6913347849</v>
      </c>
      <c r="BW268" s="193">
        <f>(SUMIFS(Profile!$E$2:$E$17521,Profile!$B$2:$B$17521,$B268,Profile!$C$2:$C$17521,BW$8))*$C$9</f>
        <v>0.728644602</v>
      </c>
      <c r="BX268" s="193">
        <f>(SUMIFS(Profile!$E$2:$E$17521,Profile!$B$2:$B$17521,$B268,Profile!$C$2:$C$17521,BX$8))*$C$9</f>
        <v>0.7411984341</v>
      </c>
      <c r="BY268" s="193">
        <f>(SUMIFS(Profile!$E$2:$E$17521,Profile!$B$2:$B$17521,$B268,Profile!$C$2:$C$17521,BY$8))*$C$9</f>
        <v>0.7468057872</v>
      </c>
      <c r="BZ268" s="193">
        <f>(SUMIFS(Profile!$E$2:$E$17521,Profile!$B$2:$B$17521,$B268,Profile!$C$2:$C$17521,BZ$8))*$C$9</f>
        <v>0.7659029713</v>
      </c>
      <c r="CA268" s="193">
        <f>(SUMIFS(Profile!$E$2:$E$17521,Profile!$B$2:$B$17521,$B268,Profile!$C$2:$C$17521,CA$8))*$C$9</f>
        <v>0.7651054202</v>
      </c>
      <c r="CB268" s="193">
        <f>(SUMIFS(Profile!$E$2:$E$17521,Profile!$B$2:$B$17521,$B268,Profile!$C$2:$C$17521,CB$8))*$C$9</f>
        <v>0.765770944</v>
      </c>
      <c r="CC268" s="193">
        <f>(SUMIFS(Profile!$E$2:$E$17521,Profile!$B$2:$B$17521,$B268,Profile!$C$2:$C$17521,CC$8))*$C$9</f>
        <v>0.7122944733</v>
      </c>
      <c r="CD268" s="193">
        <f>(SUMIFS(Profile!$E$2:$E$17521,Profile!$B$2:$B$17521,$B268,Profile!$C$2:$C$17521,CD$8))*$C$9</f>
        <v>0.6878168587</v>
      </c>
      <c r="CE268" s="193">
        <f>(SUMIFS(Profile!$E$2:$E$17521,Profile!$B$2:$B$17521,$B268,Profile!$C$2:$C$17521,CE$8))*$C$9</f>
        <v>0.5889370092</v>
      </c>
      <c r="CF268" s="193">
        <f>(SUMIFS(Profile!$E$2:$E$17521,Profile!$B$2:$B$17521,$B268,Profile!$C$2:$C$17521,CF$8))*$C$9</f>
        <v>0.5087484364</v>
      </c>
      <c r="CG268" s="193">
        <f>(SUMIFS(Profile!$E$2:$E$17521,Profile!$B$2:$B$17521,$B268,Profile!$C$2:$C$17521,CG$8))*$C$9</f>
        <v>0.4210453454</v>
      </c>
      <c r="CH268" s="193">
        <f>(SUMIFS(Profile!$E$2:$E$17521,Profile!$B$2:$B$17521,$B268,Profile!$C$2:$C$17521,CH$8))*$C$9</f>
        <v>0.3032539942</v>
      </c>
      <c r="CI268" s="193">
        <f>(SUMIFS(Profile!$E$2:$E$17521,Profile!$B$2:$B$17521,$B268,Profile!$C$2:$C$17521,CI$8))*$C$9</f>
        <v>0.1909015647</v>
      </c>
      <c r="CJ268" s="193">
        <f>(SUMIFS(Profile!$E$2:$E$17521,Profile!$B$2:$B$17521,$B268,Profile!$C$2:$C$17521,CJ$8))*$C$9</f>
        <v>0.1091897959</v>
      </c>
      <c r="CK268" s="193">
        <f>(SUMIFS(Profile!$E$2:$E$17521,Profile!$B$2:$B$17521,$B268,Profile!$C$2:$C$17521,CK$8))*$C$9</f>
        <v>0.04606599814</v>
      </c>
      <c r="CL268" s="193">
        <f>(SUMIFS(Profile!$E$2:$E$17521,Profile!$B$2:$B$17521,$B268,Profile!$C$2:$C$17521,CL$8))*$C$9</f>
        <v>0.01534617478</v>
      </c>
      <c r="CM268" s="193">
        <f>(SUMIFS(Profile!$E$2:$E$17521,Profile!$B$2:$B$17521,$B268,Profile!$C$2:$C$17521,CM$8))*$C$9</f>
        <v>0.00063743444</v>
      </c>
      <c r="CN268" s="193">
        <f>(SUMIFS(Profile!$E$2:$E$17521,Profile!$B$2:$B$17521,$B268,Profile!$C$2:$C$17521,CN$8))*$C$9</f>
        <v>0</v>
      </c>
      <c r="CO268" s="193">
        <f>(SUMIFS(Profile!$E$2:$E$17521,Profile!$B$2:$B$17521,$B268,Profile!$C$2:$C$17521,CO$8))*$C$9</f>
        <v>0</v>
      </c>
      <c r="CP268" s="193">
        <f>(SUMIFS(Profile!$E$2:$E$17521,Profile!$B$2:$B$17521,$B268,Profile!$C$2:$C$17521,CP$8))*$C$9</f>
        <v>0</v>
      </c>
      <c r="CQ268" s="193">
        <f>(SUMIFS(Profile!$E$2:$E$17521,Profile!$B$2:$B$17521,$B268,Profile!$C$2:$C$17521,CQ$8))*$C$9</f>
        <v>0</v>
      </c>
      <c r="CR268" s="193">
        <f>(SUMIFS(Profile!$E$2:$E$17521,Profile!$B$2:$B$17521,$B268,Profile!$C$2:$C$17521,CR$8))*$C$9</f>
        <v>0</v>
      </c>
      <c r="CS268" s="193">
        <f>(SUMIFS(Profile!$E$2:$E$17521,Profile!$B$2:$B$17521,$B268,Profile!$C$2:$C$17521,CS$8))*$C$9</f>
        <v>0</v>
      </c>
      <c r="CT268" s="193">
        <f>(SUMIFS(Profile!$E$2:$E$17521,Profile!$B$2:$B$17521,$B268,Profile!$C$2:$C$17521,CT$8))*$C$9</f>
        <v>0</v>
      </c>
      <c r="CU268" s="193">
        <f>(SUMIFS(Profile!$E$2:$E$17521,Profile!$B$2:$B$17521,$B268,Profile!$C$2:$C$17521,CU$8))*$C$9</f>
        <v>0</v>
      </c>
      <c r="CV268" s="193">
        <f>(SUMIFS(Profile!$E$2:$E$17521,Profile!$B$2:$B$17521,$B268,Profile!$C$2:$C$17521,CV$8))*$C$9</f>
        <v>0</v>
      </c>
      <c r="CW268" s="193">
        <f>(SUMIFS(Profile!$E$2:$E$17521,Profile!$B$2:$B$17521,$B268,Profile!$C$2:$C$17521,CW$8))*$C$9</f>
        <v>0</v>
      </c>
      <c r="CX268" s="193">
        <f t="shared" si="17"/>
        <v>6.744553853</v>
      </c>
      <c r="CY268" s="193">
        <f t="shared" ref="CY268:ET268" si="1302">MAX(BB268-E268,0)</f>
        <v>0</v>
      </c>
      <c r="CZ268" s="193">
        <f t="shared" si="1302"/>
        <v>0</v>
      </c>
      <c r="DA268" s="193">
        <f t="shared" si="1302"/>
        <v>0</v>
      </c>
      <c r="DB268" s="193">
        <f t="shared" si="1302"/>
        <v>0</v>
      </c>
      <c r="DC268" s="193">
        <f t="shared" si="1302"/>
        <v>0</v>
      </c>
      <c r="DD268" s="193">
        <f t="shared" si="1302"/>
        <v>0</v>
      </c>
      <c r="DE268" s="193">
        <f t="shared" si="1302"/>
        <v>0</v>
      </c>
      <c r="DF268" s="193">
        <f t="shared" si="1302"/>
        <v>0</v>
      </c>
      <c r="DG268" s="193">
        <f t="shared" si="1302"/>
        <v>0</v>
      </c>
      <c r="DH268" s="193">
        <f t="shared" si="1302"/>
        <v>0</v>
      </c>
      <c r="DI268" s="193">
        <f t="shared" si="1302"/>
        <v>0</v>
      </c>
      <c r="DJ268" s="193">
        <f t="shared" si="1302"/>
        <v>0</v>
      </c>
      <c r="DK268" s="193">
        <f t="shared" si="1302"/>
        <v>0</v>
      </c>
      <c r="DL268" s="193">
        <f t="shared" si="1302"/>
        <v>0</v>
      </c>
      <c r="DM268" s="193">
        <f t="shared" si="1302"/>
        <v>0</v>
      </c>
      <c r="DN268" s="193">
        <f t="shared" si="1302"/>
        <v>0.002896966532</v>
      </c>
      <c r="DO268" s="193">
        <f t="shared" si="1302"/>
        <v>0.1037114727</v>
      </c>
      <c r="DP268" s="193">
        <f t="shared" si="1302"/>
        <v>0.2113644226</v>
      </c>
      <c r="DQ268" s="193">
        <f t="shared" si="1302"/>
        <v>0.3217750765</v>
      </c>
      <c r="DR268" s="193">
        <f t="shared" si="1302"/>
        <v>0.410966028</v>
      </c>
      <c r="DS268" s="193">
        <f t="shared" si="1302"/>
        <v>0.4762026687</v>
      </c>
      <c r="DT268" s="193">
        <f t="shared" si="1302"/>
        <v>0.5175186704</v>
      </c>
      <c r="DU268" s="193">
        <f t="shared" si="1302"/>
        <v>0.537283635</v>
      </c>
      <c r="DV268" s="193">
        <f t="shared" si="1302"/>
        <v>0.5412885142</v>
      </c>
      <c r="DW268" s="193">
        <f t="shared" si="1302"/>
        <v>0.558382606</v>
      </c>
      <c r="DX268" s="193">
        <f t="shared" si="1302"/>
        <v>0.5519763963</v>
      </c>
      <c r="DY268" s="193">
        <f t="shared" si="1302"/>
        <v>0.5574493417</v>
      </c>
      <c r="DZ268" s="193">
        <f t="shared" si="1302"/>
        <v>0.510783385</v>
      </c>
      <c r="EA268" s="193">
        <f t="shared" si="1302"/>
        <v>0.489510718</v>
      </c>
      <c r="EB268" s="193">
        <f t="shared" si="1302"/>
        <v>0.3834197362</v>
      </c>
      <c r="EC268" s="193">
        <f t="shared" si="1302"/>
        <v>0.3028305449</v>
      </c>
      <c r="ED268" s="193">
        <f t="shared" si="1302"/>
        <v>0.2007051891</v>
      </c>
      <c r="EE268" s="193">
        <f t="shared" si="1302"/>
        <v>0.06648848089</v>
      </c>
      <c r="EF268" s="193">
        <f t="shared" si="1302"/>
        <v>0</v>
      </c>
      <c r="EG268" s="193">
        <f t="shared" si="1302"/>
        <v>0</v>
      </c>
      <c r="EH268" s="193">
        <f t="shared" si="1302"/>
        <v>0</v>
      </c>
      <c r="EI268" s="193">
        <f t="shared" si="1302"/>
        <v>0</v>
      </c>
      <c r="EJ268" s="193">
        <f t="shared" si="1302"/>
        <v>0</v>
      </c>
      <c r="EK268" s="193">
        <f t="shared" si="1302"/>
        <v>0</v>
      </c>
      <c r="EL268" s="193">
        <f t="shared" si="1302"/>
        <v>0</v>
      </c>
      <c r="EM268" s="193">
        <f t="shared" si="1302"/>
        <v>0</v>
      </c>
      <c r="EN268" s="193">
        <f t="shared" si="1302"/>
        <v>0</v>
      </c>
      <c r="EO268" s="193">
        <f t="shared" si="1302"/>
        <v>0</v>
      </c>
      <c r="EP268" s="193">
        <f t="shared" si="1302"/>
        <v>0</v>
      </c>
      <c r="EQ268" s="193">
        <f t="shared" si="1302"/>
        <v>0</v>
      </c>
      <c r="ER268" s="193">
        <f t="shared" si="1302"/>
        <v>0</v>
      </c>
      <c r="ES268" s="193">
        <f t="shared" si="1302"/>
        <v>0</v>
      </c>
      <c r="ET268" s="193">
        <f t="shared" si="1302"/>
        <v>0</v>
      </c>
      <c r="EU268" s="193">
        <f t="shared" si="19"/>
        <v>4.426010778</v>
      </c>
      <c r="EV268" s="193">
        <f t="shared" ref="EV268:GQ268" si="1303">BB268-CY268</f>
        <v>0</v>
      </c>
      <c r="EW268" s="193">
        <f t="shared" si="1303"/>
        <v>0</v>
      </c>
      <c r="EX268" s="193">
        <f t="shared" si="1303"/>
        <v>0</v>
      </c>
      <c r="EY268" s="193">
        <f t="shared" si="1303"/>
        <v>0</v>
      </c>
      <c r="EZ268" s="193">
        <f t="shared" si="1303"/>
        <v>0</v>
      </c>
      <c r="FA268" s="193">
        <f t="shared" si="1303"/>
        <v>0</v>
      </c>
      <c r="FB268" s="193">
        <f t="shared" si="1303"/>
        <v>0</v>
      </c>
      <c r="FC268" s="193">
        <f t="shared" si="1303"/>
        <v>0</v>
      </c>
      <c r="FD268" s="193">
        <f t="shared" si="1303"/>
        <v>0</v>
      </c>
      <c r="FE268" s="193">
        <f t="shared" si="1303"/>
        <v>0</v>
      </c>
      <c r="FF268" s="193">
        <f t="shared" si="1303"/>
        <v>0</v>
      </c>
      <c r="FG268" s="193">
        <f t="shared" si="1303"/>
        <v>0.003497021742</v>
      </c>
      <c r="FH268" s="193">
        <f t="shared" si="1303"/>
        <v>0.01820684483</v>
      </c>
      <c r="FI268" s="193">
        <f t="shared" si="1303"/>
        <v>0.05741714515</v>
      </c>
      <c r="FJ268" s="193">
        <f t="shared" si="1303"/>
        <v>0.1295973013</v>
      </c>
      <c r="FK268" s="193">
        <f t="shared" si="1303"/>
        <v>0.2275512886</v>
      </c>
      <c r="FL268" s="193">
        <f t="shared" si="1303"/>
        <v>0.2255481963</v>
      </c>
      <c r="FM268" s="193">
        <f t="shared" si="1303"/>
        <v>0.2255481963</v>
      </c>
      <c r="FN268" s="193">
        <f t="shared" si="1303"/>
        <v>0.2219426301</v>
      </c>
      <c r="FO268" s="193">
        <f t="shared" si="1303"/>
        <v>0.2215420116</v>
      </c>
      <c r="FP268" s="193">
        <f t="shared" si="1303"/>
        <v>0.2151321162</v>
      </c>
      <c r="FQ268" s="193">
        <f t="shared" si="1303"/>
        <v>0.2111259315</v>
      </c>
      <c r="FR268" s="193">
        <f t="shared" si="1303"/>
        <v>0.2039147991</v>
      </c>
      <c r="FS268" s="193">
        <f t="shared" si="1303"/>
        <v>0.205517273</v>
      </c>
      <c r="FT268" s="193">
        <f t="shared" si="1303"/>
        <v>0.2075203653</v>
      </c>
      <c r="FU268" s="193">
        <f t="shared" si="1303"/>
        <v>0.2131290239</v>
      </c>
      <c r="FV268" s="193">
        <f t="shared" si="1303"/>
        <v>0.2083216023</v>
      </c>
      <c r="FW268" s="193">
        <f t="shared" si="1303"/>
        <v>0.2015110883</v>
      </c>
      <c r="FX268" s="193">
        <f t="shared" si="1303"/>
        <v>0.1983061406</v>
      </c>
      <c r="FY268" s="193">
        <f t="shared" si="1303"/>
        <v>0.205517273</v>
      </c>
      <c r="FZ268" s="193">
        <f t="shared" si="1303"/>
        <v>0.2059178915</v>
      </c>
      <c r="GA268" s="193">
        <f t="shared" si="1303"/>
        <v>0.2203401562</v>
      </c>
      <c r="GB268" s="193">
        <f t="shared" si="1303"/>
        <v>0.2367655133</v>
      </c>
      <c r="GC268" s="193">
        <f t="shared" si="1303"/>
        <v>0.1909015647</v>
      </c>
      <c r="GD268" s="193">
        <f t="shared" si="1303"/>
        <v>0.1091897959</v>
      </c>
      <c r="GE268" s="193">
        <f t="shared" si="1303"/>
        <v>0.04606599814</v>
      </c>
      <c r="GF268" s="193">
        <f t="shared" si="1303"/>
        <v>0.01534617478</v>
      </c>
      <c r="GG268" s="193">
        <f t="shared" si="1303"/>
        <v>0.00063743444</v>
      </c>
      <c r="GH268" s="193">
        <f t="shared" si="1303"/>
        <v>0</v>
      </c>
      <c r="GI268" s="193">
        <f t="shared" si="1303"/>
        <v>0</v>
      </c>
      <c r="GJ268" s="193">
        <f t="shared" si="1303"/>
        <v>0</v>
      </c>
      <c r="GK268" s="193">
        <f t="shared" si="1303"/>
        <v>0</v>
      </c>
      <c r="GL268" s="193">
        <f t="shared" si="1303"/>
        <v>0</v>
      </c>
      <c r="GM268" s="193">
        <f t="shared" si="1303"/>
        <v>0</v>
      </c>
      <c r="GN268" s="193">
        <f t="shared" si="1303"/>
        <v>0</v>
      </c>
      <c r="GO268" s="193">
        <f t="shared" si="1303"/>
        <v>0</v>
      </c>
      <c r="GP268" s="193">
        <f t="shared" si="1303"/>
        <v>0</v>
      </c>
      <c r="GQ268" s="193">
        <f t="shared" si="1303"/>
        <v>0</v>
      </c>
      <c r="GR268" s="193">
        <f t="shared" si="21"/>
        <v>5.495706148</v>
      </c>
      <c r="GS268" s="193">
        <f t="shared" ref="GS268:IN268" si="1304">E268-EV268</f>
        <v>0.1454245031</v>
      </c>
      <c r="GT268" s="193">
        <f t="shared" si="1304"/>
        <v>0.1306016199</v>
      </c>
      <c r="GU268" s="193">
        <f t="shared" si="1304"/>
        <v>0.1201855398</v>
      </c>
      <c r="GV268" s="193">
        <f t="shared" si="1304"/>
        <v>0.1149774997</v>
      </c>
      <c r="GW268" s="193">
        <f t="shared" si="1304"/>
        <v>0.1093688412</v>
      </c>
      <c r="GX268" s="193">
        <f t="shared" si="1304"/>
        <v>0.1073657489</v>
      </c>
      <c r="GY268" s="193">
        <f t="shared" si="1304"/>
        <v>0.1069651304</v>
      </c>
      <c r="GZ268" s="193">
        <f t="shared" si="1304"/>
        <v>0.1053626565</v>
      </c>
      <c r="HA268" s="193">
        <f t="shared" si="1304"/>
        <v>0.105763275</v>
      </c>
      <c r="HB268" s="193">
        <f t="shared" si="1304"/>
        <v>0.1077663673</v>
      </c>
      <c r="HC268" s="193">
        <f t="shared" si="1304"/>
        <v>0.111772552</v>
      </c>
      <c r="HD268" s="193">
        <f t="shared" si="1304"/>
        <v>0.117489755</v>
      </c>
      <c r="HE268" s="193">
        <f t="shared" si="1304"/>
        <v>0.1276182768</v>
      </c>
      <c r="HF268" s="193">
        <f t="shared" si="1304"/>
        <v>0.1168518875</v>
      </c>
      <c r="HG268" s="193">
        <f t="shared" si="1304"/>
        <v>0.07632059017</v>
      </c>
      <c r="HH268" s="193">
        <f t="shared" si="1304"/>
        <v>0</v>
      </c>
      <c r="HI268" s="193">
        <f t="shared" si="1304"/>
        <v>0</v>
      </c>
      <c r="HJ268" s="193">
        <f t="shared" si="1304"/>
        <v>0</v>
      </c>
      <c r="HK268" s="193">
        <f t="shared" si="1304"/>
        <v>0</v>
      </c>
      <c r="HL268" s="193">
        <f t="shared" si="1304"/>
        <v>0</v>
      </c>
      <c r="HM268" s="193">
        <f t="shared" si="1304"/>
        <v>0</v>
      </c>
      <c r="HN268" s="193">
        <f t="shared" si="1304"/>
        <v>0</v>
      </c>
      <c r="HO268" s="193">
        <f t="shared" si="1304"/>
        <v>0</v>
      </c>
      <c r="HP268" s="193">
        <f t="shared" si="1304"/>
        <v>0</v>
      </c>
      <c r="HQ268" s="193">
        <f t="shared" si="1304"/>
        <v>0</v>
      </c>
      <c r="HR268" s="193">
        <f t="shared" si="1304"/>
        <v>0</v>
      </c>
      <c r="HS268" s="193">
        <f t="shared" si="1304"/>
        <v>0</v>
      </c>
      <c r="HT268" s="193">
        <f t="shared" si="1304"/>
        <v>0</v>
      </c>
      <c r="HU268" s="193">
        <f t="shared" si="1304"/>
        <v>0</v>
      </c>
      <c r="HV268" s="193">
        <f t="shared" si="1304"/>
        <v>0</v>
      </c>
      <c r="HW268" s="193">
        <f t="shared" si="1304"/>
        <v>0</v>
      </c>
      <c r="HX268" s="193">
        <f t="shared" si="1304"/>
        <v>0</v>
      </c>
      <c r="HY268" s="193">
        <f t="shared" si="1304"/>
        <v>0</v>
      </c>
      <c r="HZ268" s="193">
        <f t="shared" si="1304"/>
        <v>0.06429239805</v>
      </c>
      <c r="IA268" s="193">
        <f t="shared" si="1304"/>
        <v>0.1720443672</v>
      </c>
      <c r="IB268" s="193">
        <f t="shared" si="1304"/>
        <v>0.2415780604</v>
      </c>
      <c r="IC268" s="193">
        <f t="shared" si="1304"/>
        <v>0.2851176746</v>
      </c>
      <c r="ID268" s="193">
        <f t="shared" si="1304"/>
        <v>0.3178542459</v>
      </c>
      <c r="IE268" s="193">
        <f t="shared" si="1304"/>
        <v>0.323299102</v>
      </c>
      <c r="IF268" s="193">
        <f t="shared" si="1304"/>
        <v>0.3241003389</v>
      </c>
      <c r="IG268" s="193">
        <f t="shared" si="1304"/>
        <v>0.3220972466</v>
      </c>
      <c r="IH268" s="193">
        <f t="shared" si="1304"/>
        <v>0.3092774557</v>
      </c>
      <c r="II268" s="193">
        <f t="shared" si="1304"/>
        <v>0.2968582832</v>
      </c>
      <c r="IJ268" s="193">
        <f t="shared" si="1304"/>
        <v>0.2780292153</v>
      </c>
      <c r="IK268" s="193">
        <f t="shared" si="1304"/>
        <v>0.2604020028</v>
      </c>
      <c r="IL268" s="193">
        <f t="shared" si="1304"/>
        <v>0.2307562363</v>
      </c>
      <c r="IM268" s="193">
        <f t="shared" si="1304"/>
        <v>0.1967036667</v>
      </c>
      <c r="IN268" s="193">
        <f t="shared" si="1304"/>
        <v>0.1694616111</v>
      </c>
      <c r="IO268" s="193">
        <f t="shared" si="23"/>
        <v>3.791871905</v>
      </c>
      <c r="IP268" s="193">
        <f t="shared" si="29"/>
        <v>0.9567668452</v>
      </c>
      <c r="IQ268" s="193">
        <f t="shared" ref="IQ268:KK268" si="1305">MAX((MIN(CZ268+IP268,$IO$7))-GT268,0)</f>
        <v>0.8261652254</v>
      </c>
      <c r="IR268" s="193">
        <f t="shared" si="1305"/>
        <v>0.7059796856</v>
      </c>
      <c r="IS268" s="193">
        <f t="shared" si="1305"/>
        <v>0.5910021859</v>
      </c>
      <c r="IT268" s="193">
        <f t="shared" si="1305"/>
        <v>0.4816333447</v>
      </c>
      <c r="IU268" s="193">
        <f t="shared" si="1305"/>
        <v>0.3742675959</v>
      </c>
      <c r="IV268" s="193">
        <f t="shared" si="1305"/>
        <v>0.2673024655</v>
      </c>
      <c r="IW268" s="193">
        <f t="shared" si="1305"/>
        <v>0.1619398089</v>
      </c>
      <c r="IX268" s="193">
        <f t="shared" si="1305"/>
        <v>0.05617653394</v>
      </c>
      <c r="IY268" s="193">
        <f t="shared" si="1305"/>
        <v>0</v>
      </c>
      <c r="IZ268" s="193">
        <f t="shared" si="1305"/>
        <v>0</v>
      </c>
      <c r="JA268" s="193">
        <f t="shared" si="1305"/>
        <v>0</v>
      </c>
      <c r="JB268" s="193">
        <f t="shared" si="1305"/>
        <v>0</v>
      </c>
      <c r="JC268" s="193">
        <f t="shared" si="1305"/>
        <v>0</v>
      </c>
      <c r="JD268" s="193">
        <f t="shared" si="1305"/>
        <v>0</v>
      </c>
      <c r="JE268" s="193">
        <f t="shared" si="1305"/>
        <v>0.002896966532</v>
      </c>
      <c r="JF268" s="193">
        <f t="shared" si="1305"/>
        <v>0.1066084392</v>
      </c>
      <c r="JG268" s="193">
        <f t="shared" si="1305"/>
        <v>0.3179728618</v>
      </c>
      <c r="JH268" s="193">
        <f t="shared" si="1305"/>
        <v>0.6397479384</v>
      </c>
      <c r="JI268" s="193">
        <f t="shared" si="1305"/>
        <v>1.050713966</v>
      </c>
      <c r="JJ268" s="193">
        <f t="shared" si="1305"/>
        <v>1.526916635</v>
      </c>
      <c r="JK268" s="193">
        <f t="shared" si="1305"/>
        <v>2.044435306</v>
      </c>
      <c r="JL268" s="193">
        <f t="shared" si="1305"/>
        <v>2.581718941</v>
      </c>
      <c r="JM268" s="193">
        <f t="shared" si="1305"/>
        <v>3.123007455</v>
      </c>
      <c r="JN268" s="193">
        <f t="shared" si="1305"/>
        <v>3.681390061</v>
      </c>
      <c r="JO268" s="193">
        <f t="shared" si="1305"/>
        <v>4.233366457</v>
      </c>
      <c r="JP268" s="193">
        <f t="shared" si="1305"/>
        <v>4.790815799</v>
      </c>
      <c r="JQ268" s="193">
        <f t="shared" si="1305"/>
        <v>5</v>
      </c>
      <c r="JR268" s="193">
        <f t="shared" si="1305"/>
        <v>5</v>
      </c>
      <c r="JS268" s="193">
        <f t="shared" si="1305"/>
        <v>5</v>
      </c>
      <c r="JT268" s="193">
        <f t="shared" si="1305"/>
        <v>5</v>
      </c>
      <c r="JU268" s="193">
        <f t="shared" si="1305"/>
        <v>5</v>
      </c>
      <c r="JV268" s="193">
        <f t="shared" si="1305"/>
        <v>5</v>
      </c>
      <c r="JW268" s="193">
        <f t="shared" si="1305"/>
        <v>4.935707602</v>
      </c>
      <c r="JX268" s="193">
        <f t="shared" si="1305"/>
        <v>4.763663235</v>
      </c>
      <c r="JY268" s="193">
        <f t="shared" si="1305"/>
        <v>4.522085174</v>
      </c>
      <c r="JZ268" s="193">
        <f t="shared" si="1305"/>
        <v>4.2369675</v>
      </c>
      <c r="KA268" s="193">
        <f t="shared" si="1305"/>
        <v>3.919113254</v>
      </c>
      <c r="KB268" s="193">
        <f t="shared" si="1305"/>
        <v>3.595814152</v>
      </c>
      <c r="KC268" s="193">
        <f t="shared" si="1305"/>
        <v>3.271713813</v>
      </c>
      <c r="KD268" s="193">
        <f t="shared" si="1305"/>
        <v>2.949616566</v>
      </c>
      <c r="KE268" s="193">
        <f t="shared" si="1305"/>
        <v>2.640339111</v>
      </c>
      <c r="KF268" s="193">
        <f t="shared" si="1305"/>
        <v>2.343480827</v>
      </c>
      <c r="KG268" s="193">
        <f t="shared" si="1305"/>
        <v>2.065451612</v>
      </c>
      <c r="KH268" s="193">
        <f t="shared" si="1305"/>
        <v>1.805049609</v>
      </c>
      <c r="KI268" s="193">
        <f t="shared" si="1305"/>
        <v>1.574293373</v>
      </c>
      <c r="KJ268" s="193">
        <f t="shared" si="1305"/>
        <v>1.377589706</v>
      </c>
      <c r="KK268" s="193">
        <f t="shared" si="1305"/>
        <v>1.208128095</v>
      </c>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row>
    <row r="269" ht="14.25" customHeight="1">
      <c r="A269" s="1">
        <v>9.0</v>
      </c>
      <c r="B269" s="1">
        <f t="shared" ref="B269:C269" si="1306">B268+1</f>
        <v>259</v>
      </c>
      <c r="C269" s="267">
        <f t="shared" si="1306"/>
        <v>43724</v>
      </c>
      <c r="D269" s="193">
        <f t="shared" si="15"/>
        <v>10.0338901</v>
      </c>
      <c r="E269" s="193">
        <f>(SUMIFS(Profile!$F$2:$F$17521,Profile!$B$2:$B$17521,$B269,Profile!$C$2:$C$17521,E$8))*$C$6</f>
        <v>0.1486294508</v>
      </c>
      <c r="F269" s="193">
        <f>(SUMIFS(Profile!$F$2:$F$17521,Profile!$B$2:$B$17521,$B269,Profile!$C$2:$C$17521,F$8))*$C$6</f>
        <v>0.1326047122</v>
      </c>
      <c r="G269" s="193">
        <f>(SUMIFS(Profile!$F$2:$F$17521,Profile!$B$2:$B$17521,$B269,Profile!$C$2:$C$17521,G$8))*$C$6</f>
        <v>0.1225892506</v>
      </c>
      <c r="H269" s="193">
        <f>(SUMIFS(Profile!$F$2:$F$17521,Profile!$B$2:$B$17521,$B269,Profile!$C$2:$C$17521,H$8))*$C$6</f>
        <v>0.1161793551</v>
      </c>
      <c r="I269" s="193">
        <f>(SUMIFS(Profile!$F$2:$F$17521,Profile!$B$2:$B$17521,$B269,Profile!$C$2:$C$17521,I$8))*$C$6</f>
        <v>0.1105706966</v>
      </c>
      <c r="J269" s="193">
        <f>(SUMIFS(Profile!$F$2:$F$17521,Profile!$B$2:$B$17521,$B269,Profile!$C$2:$C$17521,J$8))*$C$6</f>
        <v>0.1125737889</v>
      </c>
      <c r="K269" s="193">
        <f>(SUMIFS(Profile!$F$2:$F$17521,Profile!$B$2:$B$17521,$B269,Profile!$C$2:$C$17521,K$8))*$C$6</f>
        <v>0.1093688412</v>
      </c>
      <c r="L269" s="193">
        <f>(SUMIFS(Profile!$F$2:$F$17521,Profile!$B$2:$B$17521,$B269,Profile!$C$2:$C$17521,L$8))*$C$6</f>
        <v>0.1049620381</v>
      </c>
      <c r="M269" s="193">
        <f>(SUMIFS(Profile!$F$2:$F$17521,Profile!$B$2:$B$17521,$B269,Profile!$C$2:$C$17521,M$8))*$C$6</f>
        <v>0.1065645119</v>
      </c>
      <c r="N269" s="193">
        <f>(SUMIFS(Profile!$F$2:$F$17521,Profile!$B$2:$B$17521,$B269,Profile!$C$2:$C$17521,N$8))*$C$6</f>
        <v>0.1101700781</v>
      </c>
      <c r="O269" s="193">
        <f>(SUMIFS(Profile!$F$2:$F$17521,Profile!$B$2:$B$17521,$B269,Profile!$C$2:$C$17521,O$8))*$C$6</f>
        <v>0.1125737889</v>
      </c>
      <c r="P269" s="193">
        <f>(SUMIFS(Profile!$F$2:$F$17521,Profile!$B$2:$B$17521,$B269,Profile!$C$2:$C$17521,P$8))*$C$6</f>
        <v>0.1209867767</v>
      </c>
      <c r="Q269" s="193">
        <f>(SUMIFS(Profile!$F$2:$F$17521,Profile!$B$2:$B$17521,$B269,Profile!$C$2:$C$17521,Q$8))*$C$6</f>
        <v>0.1442226477</v>
      </c>
      <c r="R269" s="193">
        <f>(SUMIFS(Profile!$F$2:$F$17521,Profile!$B$2:$B$17521,$B269,Profile!$C$2:$C$17521,R$8))*$C$6</f>
        <v>0.1694616111</v>
      </c>
      <c r="S269" s="193">
        <f>(SUMIFS(Profile!$F$2:$F$17521,Profile!$B$2:$B$17521,$B269,Profile!$C$2:$C$17521,S$8))*$C$6</f>
        <v>0.2091228392</v>
      </c>
      <c r="T269" s="193">
        <f>(SUMIFS(Profile!$F$2:$F$17521,Profile!$B$2:$B$17521,$B269,Profile!$C$2:$C$17521,T$8))*$C$6</f>
        <v>0.2263494332</v>
      </c>
      <c r="U269" s="193">
        <f>(SUMIFS(Profile!$F$2:$F$17521,Profile!$B$2:$B$17521,$B269,Profile!$C$2:$C$17521,U$8))*$C$6</f>
        <v>0.2311568548</v>
      </c>
      <c r="V269" s="193">
        <f>(SUMIFS(Profile!$F$2:$F$17521,Profile!$B$2:$B$17521,$B269,Profile!$C$2:$C$17521,V$8))*$C$6</f>
        <v>0.2359642764</v>
      </c>
      <c r="W269" s="193">
        <f>(SUMIFS(Profile!$F$2:$F$17521,Profile!$B$2:$B$17521,$B269,Profile!$C$2:$C$17521,W$8))*$C$6</f>
        <v>0.2303556179</v>
      </c>
      <c r="X269" s="193">
        <f>(SUMIFS(Profile!$F$2:$F$17521,Profile!$B$2:$B$17521,$B269,Profile!$C$2:$C$17521,X$8))*$C$6</f>
        <v>0.2291537625</v>
      </c>
      <c r="Y269" s="193">
        <f>(SUMIFS(Profile!$F$2:$F$17521,Profile!$B$2:$B$17521,$B269,Profile!$C$2:$C$17521,Y$8))*$C$6</f>
        <v>0.2207407747</v>
      </c>
      <c r="Z269" s="193">
        <f>(SUMIFS(Profile!$F$2:$F$17521,Profile!$B$2:$B$17521,$B269,Profile!$C$2:$C$17521,Z$8))*$C$6</f>
        <v>0.2139302608</v>
      </c>
      <c r="AA269" s="193">
        <f>(SUMIFS(Profile!$F$2:$F$17521,Profile!$B$2:$B$17521,$B269,Profile!$C$2:$C$17521,AA$8))*$C$6</f>
        <v>0.2163339716</v>
      </c>
      <c r="AB269" s="193">
        <f>(SUMIFS(Profile!$F$2:$F$17521,Profile!$B$2:$B$17521,$B269,Profile!$C$2:$C$17521,AB$8))*$C$6</f>
        <v>0.2139302608</v>
      </c>
      <c r="AC269" s="193">
        <f>(SUMIFS(Profile!$F$2:$F$17521,Profile!$B$2:$B$17521,$B269,Profile!$C$2:$C$17521,AC$8))*$C$6</f>
        <v>0.223545104</v>
      </c>
      <c r="AD269" s="193">
        <f>(SUMIFS(Profile!$F$2:$F$17521,Profile!$B$2:$B$17521,$B269,Profile!$C$2:$C$17521,AD$8))*$C$6</f>
        <v>0.2263494332</v>
      </c>
      <c r="AE269" s="193">
        <f>(SUMIFS(Profile!$F$2:$F$17521,Profile!$B$2:$B$17521,$B269,Profile!$C$2:$C$17521,AE$8))*$C$6</f>
        <v>0.2203401562</v>
      </c>
      <c r="AF269" s="193">
        <f>(SUMIFS(Profile!$F$2:$F$17521,Profile!$B$2:$B$17521,$B269,Profile!$C$2:$C$17521,AF$8))*$C$6</f>
        <v>0.2099240761</v>
      </c>
      <c r="AG269" s="193">
        <f>(SUMIFS(Profile!$F$2:$F$17521,Profile!$B$2:$B$17521,$B269,Profile!$C$2:$C$17521,AG$8))*$C$6</f>
        <v>0.2015110883</v>
      </c>
      <c r="AH269" s="193">
        <f>(SUMIFS(Profile!$F$2:$F$17521,Profile!$B$2:$B$17521,$B269,Profile!$C$2:$C$17521,AH$8))*$C$6</f>
        <v>0.2051166545</v>
      </c>
      <c r="AI269" s="193">
        <f>(SUMIFS(Profile!$F$2:$F$17521,Profile!$B$2:$B$17521,$B269,Profile!$C$2:$C$17521,AI$8))*$C$6</f>
        <v>0.2035141807</v>
      </c>
      <c r="AJ269" s="193">
        <f>(SUMIFS(Profile!$F$2:$F$17521,Profile!$B$2:$B$17521,$B269,Profile!$C$2:$C$17521,AJ$8))*$C$6</f>
        <v>0.2151321162</v>
      </c>
      <c r="AK269" s="193">
        <f>(SUMIFS(Profile!$F$2:$F$17521,Profile!$B$2:$B$17521,$B269,Profile!$C$2:$C$17521,AK$8))*$C$6</f>
        <v>0.2355636579</v>
      </c>
      <c r="AL269" s="193">
        <f>(SUMIFS(Profile!$F$2:$F$17521,Profile!$B$2:$B$17521,$B269,Profile!$C$2:$C$17521,AL$8))*$C$6</f>
        <v>0.2551939628</v>
      </c>
      <c r="AM269" s="193">
        <f>(SUMIFS(Profile!$F$2:$F$17521,Profile!$B$2:$B$17521,$B269,Profile!$C$2:$C$17521,AM$8))*$C$6</f>
        <v>0.2728211753</v>
      </c>
      <c r="AN269" s="193">
        <f>(SUMIFS(Profile!$F$2:$F$17521,Profile!$B$2:$B$17521,$B269,Profile!$C$2:$C$17521,AN$8))*$C$6</f>
        <v>0.2856409662</v>
      </c>
      <c r="AO269" s="193">
        <f>(SUMIFS(Profile!$F$2:$F$17521,Profile!$B$2:$B$17521,$B269,Profile!$C$2:$C$17521,AO$8))*$C$6</f>
        <v>0.3008644679</v>
      </c>
      <c r="AP269" s="193">
        <f>(SUMIFS(Profile!$F$2:$F$17521,Profile!$B$2:$B$17521,$B269,Profile!$C$2:$C$17521,AP$8))*$C$6</f>
        <v>0.316488588</v>
      </c>
      <c r="AQ269" s="193">
        <f>(SUMIFS(Profile!$F$2:$F$17521,Profile!$B$2:$B$17521,$B269,Profile!$C$2:$C$17521,AQ$8))*$C$6</f>
        <v>0.322497865</v>
      </c>
      <c r="AR269" s="193">
        <f>(SUMIFS(Profile!$F$2:$F$17521,Profile!$B$2:$B$17521,$B269,Profile!$C$2:$C$17521,AR$8))*$C$6</f>
        <v>0.323299102</v>
      </c>
      <c r="AS269" s="193">
        <f>(SUMIFS(Profile!$F$2:$F$17521,Profile!$B$2:$B$17521,$B269,Profile!$C$2:$C$17521,AS$8))*$C$6</f>
        <v>0.317289825</v>
      </c>
      <c r="AT269" s="193">
        <f>(SUMIFS(Profile!$F$2:$F$17521,Profile!$B$2:$B$17521,$B269,Profile!$C$2:$C$17521,AT$8))*$C$6</f>
        <v>0.3036687971</v>
      </c>
      <c r="AU269" s="193">
        <f>(SUMIFS(Profile!$F$2:$F$17521,Profile!$B$2:$B$17521,$B269,Profile!$C$2:$C$17521,AU$8))*$C$6</f>
        <v>0.2928520986</v>
      </c>
      <c r="AV269" s="193">
        <f>(SUMIFS(Profile!$F$2:$F$17521,Profile!$B$2:$B$17521,$B269,Profile!$C$2:$C$17521,AV$8))*$C$6</f>
        <v>0.2792310707</v>
      </c>
      <c r="AW269" s="193">
        <f>(SUMIFS(Profile!$F$2:$F$17521,Profile!$B$2:$B$17521,$B269,Profile!$C$2:$C$17521,AW$8))*$C$6</f>
        <v>0.2612032398</v>
      </c>
      <c r="AX269" s="193">
        <f>(SUMIFS(Profile!$F$2:$F$17521,Profile!$B$2:$B$17521,$B269,Profile!$C$2:$C$17521,AX$8))*$C$6</f>
        <v>0.234762421</v>
      </c>
      <c r="AY269" s="193">
        <f>(SUMIFS(Profile!$F$2:$F$17521,Profile!$B$2:$B$17521,$B269,Profile!$C$2:$C$17521,AY$8))*$C$6</f>
        <v>0.2019117068</v>
      </c>
      <c r="AZ269" s="193">
        <f>(SUMIFS(Profile!$F$2:$F$17521,Profile!$B$2:$B$17521,$B269,Profile!$C$2:$C$17521,AZ$8))*$C$6</f>
        <v>0.1766727435</v>
      </c>
      <c r="BA269" s="193">
        <f t="shared" si="16"/>
        <v>9.767785226</v>
      </c>
      <c r="BB269" s="193">
        <f>(SUMIFS(Profile!$E$2:$E$17521,Profile!$B$2:$B$17521,$B269,Profile!$C$2:$C$17521,BB$8))*$C$9</f>
        <v>0</v>
      </c>
      <c r="BC269" s="193">
        <f>(SUMIFS(Profile!$E$2:$E$17521,Profile!$B$2:$B$17521,$B269,Profile!$C$2:$C$17521,BC$8))*$C$9</f>
        <v>0</v>
      </c>
      <c r="BD269" s="193">
        <f>(SUMIFS(Profile!$E$2:$E$17521,Profile!$B$2:$B$17521,$B269,Profile!$C$2:$C$17521,BD$8))*$C$9</f>
        <v>0</v>
      </c>
      <c r="BE269" s="193">
        <f>(SUMIFS(Profile!$E$2:$E$17521,Profile!$B$2:$B$17521,$B269,Profile!$C$2:$C$17521,BE$8))*$C$9</f>
        <v>0</v>
      </c>
      <c r="BF269" s="193">
        <f>(SUMIFS(Profile!$E$2:$E$17521,Profile!$B$2:$B$17521,$B269,Profile!$C$2:$C$17521,BF$8))*$C$9</f>
        <v>0</v>
      </c>
      <c r="BG269" s="193">
        <f>(SUMIFS(Profile!$E$2:$E$17521,Profile!$B$2:$B$17521,$B269,Profile!$C$2:$C$17521,BG$8))*$C$9</f>
        <v>0</v>
      </c>
      <c r="BH269" s="193">
        <f>(SUMIFS(Profile!$E$2:$E$17521,Profile!$B$2:$B$17521,$B269,Profile!$C$2:$C$17521,BH$8))*$C$9</f>
        <v>0</v>
      </c>
      <c r="BI269" s="193">
        <f>(SUMIFS(Profile!$E$2:$E$17521,Profile!$B$2:$B$17521,$B269,Profile!$C$2:$C$17521,BI$8))*$C$9</f>
        <v>0</v>
      </c>
      <c r="BJ269" s="193">
        <f>(SUMIFS(Profile!$E$2:$E$17521,Profile!$B$2:$B$17521,$B269,Profile!$C$2:$C$17521,BJ$8))*$C$9</f>
        <v>0</v>
      </c>
      <c r="BK269" s="193">
        <f>(SUMIFS(Profile!$E$2:$E$17521,Profile!$B$2:$B$17521,$B269,Profile!$C$2:$C$17521,BK$8))*$C$9</f>
        <v>0</v>
      </c>
      <c r="BL269" s="193">
        <f>(SUMIFS(Profile!$E$2:$E$17521,Profile!$B$2:$B$17521,$B269,Profile!$C$2:$C$17521,BL$8))*$C$9</f>
        <v>0</v>
      </c>
      <c r="BM269" s="193">
        <f>(SUMIFS(Profile!$E$2:$E$17521,Profile!$B$2:$B$17521,$B269,Profile!$C$2:$C$17521,BM$8))*$C$9</f>
        <v>0.001901889018</v>
      </c>
      <c r="BN269" s="193">
        <f>(SUMIFS(Profile!$E$2:$E$17521,Profile!$B$2:$B$17521,$B269,Profile!$C$2:$C$17521,BN$8))*$C$9</f>
        <v>0.01362201199</v>
      </c>
      <c r="BO269" s="193">
        <f>(SUMIFS(Profile!$E$2:$E$17521,Profile!$B$2:$B$17521,$B269,Profile!$C$2:$C$17521,BO$8))*$C$9</f>
        <v>0.04223434693</v>
      </c>
      <c r="BP269" s="193">
        <f>(SUMIFS(Profile!$E$2:$E$17521,Profile!$B$2:$B$17521,$B269,Profile!$C$2:$C$17521,BP$8))*$C$9</f>
        <v>0.09936546575</v>
      </c>
      <c r="BQ269" s="193">
        <f>(SUMIFS(Profile!$E$2:$E$17521,Profile!$B$2:$B$17521,$B269,Profile!$C$2:$C$17521,BQ$8))*$C$9</f>
        <v>0.1839353392</v>
      </c>
      <c r="BR269" s="193">
        <f>(SUMIFS(Profile!$E$2:$E$17521,Profile!$B$2:$B$17521,$B269,Profile!$C$2:$C$17521,BR$8))*$C$9</f>
        <v>0.2816103193</v>
      </c>
      <c r="BS269" s="193">
        <f>(SUMIFS(Profile!$E$2:$E$17521,Profile!$B$2:$B$17521,$B269,Profile!$C$2:$C$17521,BS$8))*$C$9</f>
        <v>0.3843583936</v>
      </c>
      <c r="BT269" s="193">
        <f>(SUMIFS(Profile!$E$2:$E$17521,Profile!$B$2:$B$17521,$B269,Profile!$C$2:$C$17521,BT$8))*$C$9</f>
        <v>0.4689766833</v>
      </c>
      <c r="BU269" s="193">
        <f>(SUMIFS(Profile!$E$2:$E$17521,Profile!$B$2:$B$17521,$B269,Profile!$C$2:$C$17521,BU$8))*$C$9</f>
        <v>0.5574376399</v>
      </c>
      <c r="BV269" s="193">
        <f>(SUMIFS(Profile!$E$2:$E$17521,Profile!$B$2:$B$17521,$B269,Profile!$C$2:$C$17521,BV$8))*$C$9</f>
        <v>0.6214389327</v>
      </c>
      <c r="BW269" s="193">
        <f>(SUMIFS(Profile!$E$2:$E$17521,Profile!$B$2:$B$17521,$B269,Profile!$C$2:$C$17521,BW$8))*$C$9</f>
        <v>0.6483126687</v>
      </c>
      <c r="BX269" s="193">
        <f>(SUMIFS(Profile!$E$2:$E$17521,Profile!$B$2:$B$17521,$B269,Profile!$C$2:$C$17521,BX$8))*$C$9</f>
        <v>0.6972017904</v>
      </c>
      <c r="BY269" s="193">
        <f>(SUMIFS(Profile!$E$2:$E$17521,Profile!$B$2:$B$17521,$B269,Profile!$C$2:$C$17521,BY$8))*$C$9</f>
        <v>0.699343003</v>
      </c>
      <c r="BZ269" s="193">
        <f>(SUMIFS(Profile!$E$2:$E$17521,Profile!$B$2:$B$17521,$B269,Profile!$C$2:$C$17521,BZ$8))*$C$9</f>
        <v>0.7083822936</v>
      </c>
      <c r="CA269" s="193">
        <f>(SUMIFS(Profile!$E$2:$E$17521,Profile!$B$2:$B$17521,$B269,Profile!$C$2:$C$17521,CA$8))*$C$9</f>
        <v>0.6919633411</v>
      </c>
      <c r="CB269" s="193">
        <f>(SUMIFS(Profile!$E$2:$E$17521,Profile!$B$2:$B$17521,$B269,Profile!$C$2:$C$17521,CB$8))*$C$9</f>
        <v>0.6288151051</v>
      </c>
      <c r="CC269" s="193">
        <f>(SUMIFS(Profile!$E$2:$E$17521,Profile!$B$2:$B$17521,$B269,Profile!$C$2:$C$17521,CC$8))*$C$9</f>
        <v>0.6289500146</v>
      </c>
      <c r="CD269" s="193">
        <f>(SUMIFS(Profile!$E$2:$E$17521,Profile!$B$2:$B$17521,$B269,Profile!$C$2:$C$17521,CD$8))*$C$9</f>
        <v>0.6161988866</v>
      </c>
      <c r="CE269" s="193">
        <f>(SUMIFS(Profile!$E$2:$E$17521,Profile!$B$2:$B$17521,$B269,Profile!$C$2:$C$17521,CE$8))*$C$9</f>
        <v>0.5245539906</v>
      </c>
      <c r="CF269" s="193">
        <f>(SUMIFS(Profile!$E$2:$E$17521,Profile!$B$2:$B$17521,$B269,Profile!$C$2:$C$17521,CF$8))*$C$9</f>
        <v>0.4412955253</v>
      </c>
      <c r="CG269" s="193">
        <f>(SUMIFS(Profile!$E$2:$E$17521,Profile!$B$2:$B$17521,$B269,Profile!$C$2:$C$17521,CG$8))*$C$9</f>
        <v>0.3551043049</v>
      </c>
      <c r="CH269" s="193">
        <f>(SUMIFS(Profile!$E$2:$E$17521,Profile!$B$2:$B$17521,$B269,Profile!$C$2:$C$17521,CH$8))*$C$9</f>
        <v>0.2272320072</v>
      </c>
      <c r="CI269" s="193">
        <f>(SUMIFS(Profile!$E$2:$E$17521,Profile!$B$2:$B$17521,$B269,Profile!$C$2:$C$17521,CI$8))*$C$9</f>
        <v>0.1312208625</v>
      </c>
      <c r="CJ269" s="193">
        <f>(SUMIFS(Profile!$E$2:$E$17521,Profile!$B$2:$B$17521,$B269,Profile!$C$2:$C$17521,CJ$8))*$C$9</f>
        <v>0.07699816224</v>
      </c>
      <c r="CK269" s="193">
        <f>(SUMIFS(Profile!$E$2:$E$17521,Profile!$B$2:$B$17521,$B269,Profile!$C$2:$C$17521,CK$8))*$C$9</f>
        <v>0.02927621977</v>
      </c>
      <c r="CL269" s="193">
        <f>(SUMIFS(Profile!$E$2:$E$17521,Profile!$B$2:$B$17521,$B269,Profile!$C$2:$C$17521,CL$8))*$C$9</f>
        <v>0.007989269643</v>
      </c>
      <c r="CM269" s="193">
        <f>(SUMIFS(Profile!$E$2:$E$17521,Profile!$B$2:$B$17521,$B269,Profile!$C$2:$C$17521,CM$8))*$C$9</f>
        <v>0.0000667588814</v>
      </c>
      <c r="CN269" s="193">
        <f>(SUMIFS(Profile!$E$2:$E$17521,Profile!$B$2:$B$17521,$B269,Profile!$C$2:$C$17521,CN$8))*$C$9</f>
        <v>0</v>
      </c>
      <c r="CO269" s="193">
        <f>(SUMIFS(Profile!$E$2:$E$17521,Profile!$B$2:$B$17521,$B269,Profile!$C$2:$C$17521,CO$8))*$C$9</f>
        <v>0</v>
      </c>
      <c r="CP269" s="193">
        <f>(SUMIFS(Profile!$E$2:$E$17521,Profile!$B$2:$B$17521,$B269,Profile!$C$2:$C$17521,CP$8))*$C$9</f>
        <v>0</v>
      </c>
      <c r="CQ269" s="193">
        <f>(SUMIFS(Profile!$E$2:$E$17521,Profile!$B$2:$B$17521,$B269,Profile!$C$2:$C$17521,CQ$8))*$C$9</f>
        <v>0</v>
      </c>
      <c r="CR269" s="193">
        <f>(SUMIFS(Profile!$E$2:$E$17521,Profile!$B$2:$B$17521,$B269,Profile!$C$2:$C$17521,CR$8))*$C$9</f>
        <v>0</v>
      </c>
      <c r="CS269" s="193">
        <f>(SUMIFS(Profile!$E$2:$E$17521,Profile!$B$2:$B$17521,$B269,Profile!$C$2:$C$17521,CS$8))*$C$9</f>
        <v>0</v>
      </c>
      <c r="CT269" s="193">
        <f>(SUMIFS(Profile!$E$2:$E$17521,Profile!$B$2:$B$17521,$B269,Profile!$C$2:$C$17521,CT$8))*$C$9</f>
        <v>0</v>
      </c>
      <c r="CU269" s="193">
        <f>(SUMIFS(Profile!$E$2:$E$17521,Profile!$B$2:$B$17521,$B269,Profile!$C$2:$C$17521,CU$8))*$C$9</f>
        <v>0</v>
      </c>
      <c r="CV269" s="193">
        <f>(SUMIFS(Profile!$E$2:$E$17521,Profile!$B$2:$B$17521,$B269,Profile!$C$2:$C$17521,CV$8))*$C$9</f>
        <v>0</v>
      </c>
      <c r="CW269" s="193">
        <f>(SUMIFS(Profile!$E$2:$E$17521,Profile!$B$2:$B$17521,$B269,Profile!$C$2:$C$17521,CW$8))*$C$9</f>
        <v>0</v>
      </c>
      <c r="CX269" s="193">
        <f t="shared" si="17"/>
        <v>5.456944304</v>
      </c>
      <c r="CY269" s="193">
        <f t="shared" ref="CY269:ET269" si="1307">MAX(BB269-E269,0)</f>
        <v>0</v>
      </c>
      <c r="CZ269" s="193">
        <f t="shared" si="1307"/>
        <v>0</v>
      </c>
      <c r="DA269" s="193">
        <f t="shared" si="1307"/>
        <v>0</v>
      </c>
      <c r="DB269" s="193">
        <f t="shared" si="1307"/>
        <v>0</v>
      </c>
      <c r="DC269" s="193">
        <f t="shared" si="1307"/>
        <v>0</v>
      </c>
      <c r="DD269" s="193">
        <f t="shared" si="1307"/>
        <v>0</v>
      </c>
      <c r="DE269" s="193">
        <f t="shared" si="1307"/>
        <v>0</v>
      </c>
      <c r="DF269" s="193">
        <f t="shared" si="1307"/>
        <v>0</v>
      </c>
      <c r="DG269" s="193">
        <f t="shared" si="1307"/>
        <v>0</v>
      </c>
      <c r="DH269" s="193">
        <f t="shared" si="1307"/>
        <v>0</v>
      </c>
      <c r="DI269" s="193">
        <f t="shared" si="1307"/>
        <v>0</v>
      </c>
      <c r="DJ269" s="193">
        <f t="shared" si="1307"/>
        <v>0</v>
      </c>
      <c r="DK269" s="193">
        <f t="shared" si="1307"/>
        <v>0</v>
      </c>
      <c r="DL269" s="193">
        <f t="shared" si="1307"/>
        <v>0</v>
      </c>
      <c r="DM269" s="193">
        <f t="shared" si="1307"/>
        <v>0</v>
      </c>
      <c r="DN269" s="193">
        <f t="shared" si="1307"/>
        <v>0</v>
      </c>
      <c r="DO269" s="193">
        <f t="shared" si="1307"/>
        <v>0.05045346449</v>
      </c>
      <c r="DP269" s="193">
        <f t="shared" si="1307"/>
        <v>0.1483941172</v>
      </c>
      <c r="DQ269" s="193">
        <f t="shared" si="1307"/>
        <v>0.2386210654</v>
      </c>
      <c r="DR269" s="193">
        <f t="shared" si="1307"/>
        <v>0.3282838774</v>
      </c>
      <c r="DS269" s="193">
        <f t="shared" si="1307"/>
        <v>0.400698158</v>
      </c>
      <c r="DT269" s="193">
        <f t="shared" si="1307"/>
        <v>0.4343824079</v>
      </c>
      <c r="DU269" s="193">
        <f t="shared" si="1307"/>
        <v>0.4808678188</v>
      </c>
      <c r="DV269" s="193">
        <f t="shared" si="1307"/>
        <v>0.4854127422</v>
      </c>
      <c r="DW269" s="193">
        <f t="shared" si="1307"/>
        <v>0.4848371896</v>
      </c>
      <c r="DX269" s="193">
        <f t="shared" si="1307"/>
        <v>0.4656139079</v>
      </c>
      <c r="DY269" s="193">
        <f t="shared" si="1307"/>
        <v>0.4084749488</v>
      </c>
      <c r="DZ269" s="193">
        <f t="shared" si="1307"/>
        <v>0.4190259385</v>
      </c>
      <c r="EA269" s="193">
        <f t="shared" si="1307"/>
        <v>0.4146877983</v>
      </c>
      <c r="EB269" s="193">
        <f t="shared" si="1307"/>
        <v>0.3194373361</v>
      </c>
      <c r="EC269" s="193">
        <f t="shared" si="1307"/>
        <v>0.2377813446</v>
      </c>
      <c r="ED269" s="193">
        <f t="shared" si="1307"/>
        <v>0.1399721887</v>
      </c>
      <c r="EE269" s="193">
        <f t="shared" si="1307"/>
        <v>0</v>
      </c>
      <c r="EF269" s="193">
        <f t="shared" si="1307"/>
        <v>0</v>
      </c>
      <c r="EG269" s="193">
        <f t="shared" si="1307"/>
        <v>0</v>
      </c>
      <c r="EH269" s="193">
        <f t="shared" si="1307"/>
        <v>0</v>
      </c>
      <c r="EI269" s="193">
        <f t="shared" si="1307"/>
        <v>0</v>
      </c>
      <c r="EJ269" s="193">
        <f t="shared" si="1307"/>
        <v>0</v>
      </c>
      <c r="EK269" s="193">
        <f t="shared" si="1307"/>
        <v>0</v>
      </c>
      <c r="EL269" s="193">
        <f t="shared" si="1307"/>
        <v>0</v>
      </c>
      <c r="EM269" s="193">
        <f t="shared" si="1307"/>
        <v>0</v>
      </c>
      <c r="EN269" s="193">
        <f t="shared" si="1307"/>
        <v>0</v>
      </c>
      <c r="EO269" s="193">
        <f t="shared" si="1307"/>
        <v>0</v>
      </c>
      <c r="EP269" s="193">
        <f t="shared" si="1307"/>
        <v>0</v>
      </c>
      <c r="EQ269" s="193">
        <f t="shared" si="1307"/>
        <v>0</v>
      </c>
      <c r="ER269" s="193">
        <f t="shared" si="1307"/>
        <v>0</v>
      </c>
      <c r="ES269" s="193">
        <f t="shared" si="1307"/>
        <v>0</v>
      </c>
      <c r="ET269" s="193">
        <f t="shared" si="1307"/>
        <v>0</v>
      </c>
      <c r="EU269" s="193">
        <f t="shared" si="19"/>
        <v>4.310840922</v>
      </c>
      <c r="EV269" s="193">
        <f t="shared" ref="EV269:GQ269" si="1308">BB269-CY269</f>
        <v>0</v>
      </c>
      <c r="EW269" s="193">
        <f t="shared" si="1308"/>
        <v>0</v>
      </c>
      <c r="EX269" s="193">
        <f t="shared" si="1308"/>
        <v>0</v>
      </c>
      <c r="EY269" s="193">
        <f t="shared" si="1308"/>
        <v>0</v>
      </c>
      <c r="EZ269" s="193">
        <f t="shared" si="1308"/>
        <v>0</v>
      </c>
      <c r="FA269" s="193">
        <f t="shared" si="1308"/>
        <v>0</v>
      </c>
      <c r="FB269" s="193">
        <f t="shared" si="1308"/>
        <v>0</v>
      </c>
      <c r="FC269" s="193">
        <f t="shared" si="1308"/>
        <v>0</v>
      </c>
      <c r="FD269" s="193">
        <f t="shared" si="1308"/>
        <v>0</v>
      </c>
      <c r="FE269" s="193">
        <f t="shared" si="1308"/>
        <v>0</v>
      </c>
      <c r="FF269" s="193">
        <f t="shared" si="1308"/>
        <v>0</v>
      </c>
      <c r="FG269" s="193">
        <f t="shared" si="1308"/>
        <v>0.001901889018</v>
      </c>
      <c r="FH269" s="193">
        <f t="shared" si="1308"/>
        <v>0.01362201199</v>
      </c>
      <c r="FI269" s="193">
        <f t="shared" si="1308"/>
        <v>0.04223434693</v>
      </c>
      <c r="FJ269" s="193">
        <f t="shared" si="1308"/>
        <v>0.09936546575</v>
      </c>
      <c r="FK269" s="193">
        <f t="shared" si="1308"/>
        <v>0.1839353392</v>
      </c>
      <c r="FL269" s="193">
        <f t="shared" si="1308"/>
        <v>0.2311568548</v>
      </c>
      <c r="FM269" s="193">
        <f t="shared" si="1308"/>
        <v>0.2359642764</v>
      </c>
      <c r="FN269" s="193">
        <f t="shared" si="1308"/>
        <v>0.2303556179</v>
      </c>
      <c r="FO269" s="193">
        <f t="shared" si="1308"/>
        <v>0.2291537625</v>
      </c>
      <c r="FP269" s="193">
        <f t="shared" si="1308"/>
        <v>0.2207407747</v>
      </c>
      <c r="FQ269" s="193">
        <f t="shared" si="1308"/>
        <v>0.2139302608</v>
      </c>
      <c r="FR269" s="193">
        <f t="shared" si="1308"/>
        <v>0.2163339716</v>
      </c>
      <c r="FS269" s="193">
        <f t="shared" si="1308"/>
        <v>0.2139302608</v>
      </c>
      <c r="FT269" s="193">
        <f t="shared" si="1308"/>
        <v>0.223545104</v>
      </c>
      <c r="FU269" s="193">
        <f t="shared" si="1308"/>
        <v>0.2263494332</v>
      </c>
      <c r="FV269" s="193">
        <f t="shared" si="1308"/>
        <v>0.2203401562</v>
      </c>
      <c r="FW269" s="193">
        <f t="shared" si="1308"/>
        <v>0.2099240761</v>
      </c>
      <c r="FX269" s="193">
        <f t="shared" si="1308"/>
        <v>0.2015110883</v>
      </c>
      <c r="FY269" s="193">
        <f t="shared" si="1308"/>
        <v>0.2051166545</v>
      </c>
      <c r="FZ269" s="193">
        <f t="shared" si="1308"/>
        <v>0.2035141807</v>
      </c>
      <c r="GA269" s="193">
        <f t="shared" si="1308"/>
        <v>0.2151321162</v>
      </c>
      <c r="GB269" s="193">
        <f t="shared" si="1308"/>
        <v>0.2272320072</v>
      </c>
      <c r="GC269" s="193">
        <f t="shared" si="1308"/>
        <v>0.1312208625</v>
      </c>
      <c r="GD269" s="193">
        <f t="shared" si="1308"/>
        <v>0.07699816224</v>
      </c>
      <c r="GE269" s="193">
        <f t="shared" si="1308"/>
        <v>0.02927621977</v>
      </c>
      <c r="GF269" s="193">
        <f t="shared" si="1308"/>
        <v>0.007989269643</v>
      </c>
      <c r="GG269" s="193">
        <f t="shared" si="1308"/>
        <v>0.0000667588814</v>
      </c>
      <c r="GH269" s="193">
        <f t="shared" si="1308"/>
        <v>0</v>
      </c>
      <c r="GI269" s="193">
        <f t="shared" si="1308"/>
        <v>0</v>
      </c>
      <c r="GJ269" s="193">
        <f t="shared" si="1308"/>
        <v>0</v>
      </c>
      <c r="GK269" s="193">
        <f t="shared" si="1308"/>
        <v>0</v>
      </c>
      <c r="GL269" s="193">
        <f t="shared" si="1308"/>
        <v>0</v>
      </c>
      <c r="GM269" s="193">
        <f t="shared" si="1308"/>
        <v>0</v>
      </c>
      <c r="GN269" s="193">
        <f t="shared" si="1308"/>
        <v>0</v>
      </c>
      <c r="GO269" s="193">
        <f t="shared" si="1308"/>
        <v>0</v>
      </c>
      <c r="GP269" s="193">
        <f t="shared" si="1308"/>
        <v>0</v>
      </c>
      <c r="GQ269" s="193">
        <f t="shared" si="1308"/>
        <v>0</v>
      </c>
      <c r="GR269" s="193">
        <f t="shared" si="21"/>
        <v>5.723049175</v>
      </c>
      <c r="GS269" s="193">
        <f t="shared" ref="GS269:IN269" si="1309">E269-EV269</f>
        <v>0.1486294508</v>
      </c>
      <c r="GT269" s="193">
        <f t="shared" si="1309"/>
        <v>0.1326047122</v>
      </c>
      <c r="GU269" s="193">
        <f t="shared" si="1309"/>
        <v>0.1225892506</v>
      </c>
      <c r="GV269" s="193">
        <f t="shared" si="1309"/>
        <v>0.1161793551</v>
      </c>
      <c r="GW269" s="193">
        <f t="shared" si="1309"/>
        <v>0.1105706966</v>
      </c>
      <c r="GX269" s="193">
        <f t="shared" si="1309"/>
        <v>0.1125737889</v>
      </c>
      <c r="GY269" s="193">
        <f t="shared" si="1309"/>
        <v>0.1093688412</v>
      </c>
      <c r="GZ269" s="193">
        <f t="shared" si="1309"/>
        <v>0.1049620381</v>
      </c>
      <c r="HA269" s="193">
        <f t="shared" si="1309"/>
        <v>0.1065645119</v>
      </c>
      <c r="HB269" s="193">
        <f t="shared" si="1309"/>
        <v>0.1101700781</v>
      </c>
      <c r="HC269" s="193">
        <f t="shared" si="1309"/>
        <v>0.1125737889</v>
      </c>
      <c r="HD269" s="193">
        <f t="shared" si="1309"/>
        <v>0.1190848877</v>
      </c>
      <c r="HE269" s="193">
        <f t="shared" si="1309"/>
        <v>0.1306006357</v>
      </c>
      <c r="HF269" s="193">
        <f t="shared" si="1309"/>
        <v>0.1272272641</v>
      </c>
      <c r="HG269" s="193">
        <f t="shared" si="1309"/>
        <v>0.1097573734</v>
      </c>
      <c r="HH269" s="193">
        <f t="shared" si="1309"/>
        <v>0.04241409407</v>
      </c>
      <c r="HI269" s="193">
        <f t="shared" si="1309"/>
        <v>0</v>
      </c>
      <c r="HJ269" s="193">
        <f t="shared" si="1309"/>
        <v>0</v>
      </c>
      <c r="HK269" s="193">
        <f t="shared" si="1309"/>
        <v>0</v>
      </c>
      <c r="HL269" s="193">
        <f t="shared" si="1309"/>
        <v>0</v>
      </c>
      <c r="HM269" s="193">
        <f t="shared" si="1309"/>
        <v>0</v>
      </c>
      <c r="HN269" s="193">
        <f t="shared" si="1309"/>
        <v>0</v>
      </c>
      <c r="HO269" s="193">
        <f t="shared" si="1309"/>
        <v>0</v>
      </c>
      <c r="HP269" s="193">
        <f t="shared" si="1309"/>
        <v>0</v>
      </c>
      <c r="HQ269" s="193">
        <f t="shared" si="1309"/>
        <v>0</v>
      </c>
      <c r="HR269" s="193">
        <f t="shared" si="1309"/>
        <v>0</v>
      </c>
      <c r="HS269" s="193">
        <f t="shared" si="1309"/>
        <v>0</v>
      </c>
      <c r="HT269" s="193">
        <f t="shared" si="1309"/>
        <v>0</v>
      </c>
      <c r="HU269" s="193">
        <f t="shared" si="1309"/>
        <v>0</v>
      </c>
      <c r="HV269" s="193">
        <f t="shared" si="1309"/>
        <v>0</v>
      </c>
      <c r="HW269" s="193">
        <f t="shared" si="1309"/>
        <v>0</v>
      </c>
      <c r="HX269" s="193">
        <f t="shared" si="1309"/>
        <v>0</v>
      </c>
      <c r="HY269" s="193">
        <f t="shared" si="1309"/>
        <v>0.008331650698</v>
      </c>
      <c r="HZ269" s="193">
        <f t="shared" si="1309"/>
        <v>0.1239731003</v>
      </c>
      <c r="IA269" s="193">
        <f t="shared" si="1309"/>
        <v>0.195823013</v>
      </c>
      <c r="IB269" s="193">
        <f t="shared" si="1309"/>
        <v>0.2563647464</v>
      </c>
      <c r="IC269" s="193">
        <f t="shared" si="1309"/>
        <v>0.2928751982</v>
      </c>
      <c r="ID269" s="193">
        <f t="shared" si="1309"/>
        <v>0.3164218292</v>
      </c>
      <c r="IE269" s="193">
        <f t="shared" si="1309"/>
        <v>0.322497865</v>
      </c>
      <c r="IF269" s="193">
        <f t="shared" si="1309"/>
        <v>0.323299102</v>
      </c>
      <c r="IG269" s="193">
        <f t="shared" si="1309"/>
        <v>0.317289825</v>
      </c>
      <c r="IH269" s="193">
        <f t="shared" si="1309"/>
        <v>0.3036687971</v>
      </c>
      <c r="II269" s="193">
        <f t="shared" si="1309"/>
        <v>0.2928520986</v>
      </c>
      <c r="IJ269" s="193">
        <f t="shared" si="1309"/>
        <v>0.2792310707</v>
      </c>
      <c r="IK269" s="193">
        <f t="shared" si="1309"/>
        <v>0.2612032398</v>
      </c>
      <c r="IL269" s="193">
        <f t="shared" si="1309"/>
        <v>0.234762421</v>
      </c>
      <c r="IM269" s="193">
        <f t="shared" si="1309"/>
        <v>0.2019117068</v>
      </c>
      <c r="IN269" s="193">
        <f t="shared" si="1309"/>
        <v>0.1766727435</v>
      </c>
      <c r="IO269" s="193">
        <f t="shared" si="23"/>
        <v>3.907178407</v>
      </c>
      <c r="IP269" s="193">
        <f t="shared" si="29"/>
        <v>1.059498644</v>
      </c>
      <c r="IQ269" s="193">
        <f t="shared" ref="IQ269:KK269" si="1310">MAX((MIN(CZ269+IP269,$IO$7))-GT269,0)</f>
        <v>0.9268939321</v>
      </c>
      <c r="IR269" s="193">
        <f t="shared" si="1310"/>
        <v>0.8043046816</v>
      </c>
      <c r="IS269" s="193">
        <f t="shared" si="1310"/>
        <v>0.6881253264</v>
      </c>
      <c r="IT269" s="193">
        <f t="shared" si="1310"/>
        <v>0.5775546299</v>
      </c>
      <c r="IU269" s="193">
        <f t="shared" si="1310"/>
        <v>0.464980841</v>
      </c>
      <c r="IV269" s="193">
        <f t="shared" si="1310"/>
        <v>0.3556119998</v>
      </c>
      <c r="IW269" s="193">
        <f t="shared" si="1310"/>
        <v>0.2506499617</v>
      </c>
      <c r="IX269" s="193">
        <f t="shared" si="1310"/>
        <v>0.1440854498</v>
      </c>
      <c r="IY269" s="193">
        <f t="shared" si="1310"/>
        <v>0.03391537166</v>
      </c>
      <c r="IZ269" s="193">
        <f t="shared" si="1310"/>
        <v>0</v>
      </c>
      <c r="JA269" s="193">
        <f t="shared" si="1310"/>
        <v>0</v>
      </c>
      <c r="JB269" s="193">
        <f t="shared" si="1310"/>
        <v>0</v>
      </c>
      <c r="JC269" s="193">
        <f t="shared" si="1310"/>
        <v>0</v>
      </c>
      <c r="JD269" s="193">
        <f t="shared" si="1310"/>
        <v>0</v>
      </c>
      <c r="JE269" s="193">
        <f t="shared" si="1310"/>
        <v>0</v>
      </c>
      <c r="JF269" s="193">
        <f t="shared" si="1310"/>
        <v>0.05045346449</v>
      </c>
      <c r="JG269" s="193">
        <f t="shared" si="1310"/>
        <v>0.1988475817</v>
      </c>
      <c r="JH269" s="193">
        <f t="shared" si="1310"/>
        <v>0.4374686471</v>
      </c>
      <c r="JI269" s="193">
        <f t="shared" si="1310"/>
        <v>0.7657525245</v>
      </c>
      <c r="JJ269" s="193">
        <f t="shared" si="1310"/>
        <v>1.166450683</v>
      </c>
      <c r="JK269" s="193">
        <f t="shared" si="1310"/>
        <v>1.60083309</v>
      </c>
      <c r="JL269" s="193">
        <f t="shared" si="1310"/>
        <v>2.081700909</v>
      </c>
      <c r="JM269" s="193">
        <f t="shared" si="1310"/>
        <v>2.567113651</v>
      </c>
      <c r="JN269" s="193">
        <f t="shared" si="1310"/>
        <v>3.051950841</v>
      </c>
      <c r="JO269" s="193">
        <f t="shared" si="1310"/>
        <v>3.517564749</v>
      </c>
      <c r="JP269" s="193">
        <f t="shared" si="1310"/>
        <v>3.926039698</v>
      </c>
      <c r="JQ269" s="193">
        <f t="shared" si="1310"/>
        <v>4.345065636</v>
      </c>
      <c r="JR269" s="193">
        <f t="shared" si="1310"/>
        <v>4.759753434</v>
      </c>
      <c r="JS269" s="193">
        <f t="shared" si="1310"/>
        <v>5</v>
      </c>
      <c r="JT269" s="193">
        <f t="shared" si="1310"/>
        <v>5</v>
      </c>
      <c r="JU269" s="193">
        <f t="shared" si="1310"/>
        <v>5</v>
      </c>
      <c r="JV269" s="193">
        <f t="shared" si="1310"/>
        <v>4.991668349</v>
      </c>
      <c r="JW269" s="193">
        <f t="shared" si="1310"/>
        <v>4.867695249</v>
      </c>
      <c r="JX269" s="193">
        <f t="shared" si="1310"/>
        <v>4.671872236</v>
      </c>
      <c r="JY269" s="193">
        <f t="shared" si="1310"/>
        <v>4.41550749</v>
      </c>
      <c r="JZ269" s="193">
        <f t="shared" si="1310"/>
        <v>4.122632291</v>
      </c>
      <c r="KA269" s="193">
        <f t="shared" si="1310"/>
        <v>3.806210462</v>
      </c>
      <c r="KB269" s="193">
        <f t="shared" si="1310"/>
        <v>3.483712597</v>
      </c>
      <c r="KC269" s="193">
        <f t="shared" si="1310"/>
        <v>3.160413495</v>
      </c>
      <c r="KD269" s="193">
        <f t="shared" si="1310"/>
        <v>2.84312367</v>
      </c>
      <c r="KE269" s="193">
        <f t="shared" si="1310"/>
        <v>2.539454873</v>
      </c>
      <c r="KF269" s="193">
        <f t="shared" si="1310"/>
        <v>2.246602775</v>
      </c>
      <c r="KG269" s="193">
        <f t="shared" si="1310"/>
        <v>1.967371704</v>
      </c>
      <c r="KH269" s="193">
        <f t="shared" si="1310"/>
        <v>1.706168464</v>
      </c>
      <c r="KI269" s="193">
        <f t="shared" si="1310"/>
        <v>1.471406043</v>
      </c>
      <c r="KJ269" s="193">
        <f t="shared" si="1310"/>
        <v>1.269494336</v>
      </c>
      <c r="KK269" s="193">
        <f t="shared" si="1310"/>
        <v>1.092821593</v>
      </c>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row>
    <row r="270" ht="14.25" customHeight="1">
      <c r="A270" s="1">
        <v>9.0</v>
      </c>
      <c r="B270" s="1">
        <f t="shared" ref="B270:C270" si="1311">B269+1</f>
        <v>260</v>
      </c>
      <c r="C270" s="267">
        <f t="shared" si="1311"/>
        <v>43725</v>
      </c>
      <c r="D270" s="193">
        <f t="shared" si="15"/>
        <v>9.961378154</v>
      </c>
      <c r="E270" s="193">
        <f>(SUMIFS(Profile!$F$2:$F$17521,Profile!$B$2:$B$17521,$B270,Profile!$C$2:$C$17521,E$8))*$C$6</f>
        <v>0.1534368724</v>
      </c>
      <c r="F270" s="193">
        <f>(SUMIFS(Profile!$F$2:$F$17521,Profile!$B$2:$B$17521,$B270,Profile!$C$2:$C$17521,F$8))*$C$6</f>
        <v>0.1370115153</v>
      </c>
      <c r="G270" s="193">
        <f>(SUMIFS(Profile!$F$2:$F$17521,Profile!$B$2:$B$17521,$B270,Profile!$C$2:$C$17521,G$8))*$C$6</f>
        <v>0.123791106</v>
      </c>
      <c r="H270" s="193">
        <f>(SUMIFS(Profile!$F$2:$F$17521,Profile!$B$2:$B$17521,$B270,Profile!$C$2:$C$17521,H$8))*$C$6</f>
        <v>0.116980592</v>
      </c>
      <c r="I270" s="193">
        <f>(SUMIFS(Profile!$F$2:$F$17521,Profile!$B$2:$B$17521,$B270,Profile!$C$2:$C$17521,I$8))*$C$6</f>
        <v>0.1129744074</v>
      </c>
      <c r="J270" s="193">
        <f>(SUMIFS(Profile!$F$2:$F$17521,Profile!$B$2:$B$17521,$B270,Profile!$C$2:$C$17521,J$8))*$C$6</f>
        <v>0.1101700781</v>
      </c>
      <c r="K270" s="193">
        <f>(SUMIFS(Profile!$F$2:$F$17521,Profile!$B$2:$B$17521,$B270,Profile!$C$2:$C$17521,K$8))*$C$6</f>
        <v>0.1093688412</v>
      </c>
      <c r="L270" s="193">
        <f>(SUMIFS(Profile!$F$2:$F$17521,Profile!$B$2:$B$17521,$B270,Profile!$C$2:$C$17521,L$8))*$C$6</f>
        <v>0.105763275</v>
      </c>
      <c r="M270" s="193">
        <f>(SUMIFS(Profile!$F$2:$F$17521,Profile!$B$2:$B$17521,$B270,Profile!$C$2:$C$17521,M$8))*$C$6</f>
        <v>0.1053626565</v>
      </c>
      <c r="N270" s="193">
        <f>(SUMIFS(Profile!$F$2:$F$17521,Profile!$B$2:$B$17521,$B270,Profile!$C$2:$C$17521,N$8))*$C$6</f>
        <v>0.105763275</v>
      </c>
      <c r="O270" s="193">
        <f>(SUMIFS(Profile!$F$2:$F$17521,Profile!$B$2:$B$17521,$B270,Profile!$C$2:$C$17521,O$8))*$C$6</f>
        <v>0.1109713151</v>
      </c>
      <c r="P270" s="193">
        <f>(SUMIFS(Profile!$F$2:$F$17521,Profile!$B$2:$B$17521,$B270,Profile!$C$2:$C$17521,P$8))*$C$6</f>
        <v>0.1141762628</v>
      </c>
      <c r="Q270" s="193">
        <f>(SUMIFS(Profile!$F$2:$F$17521,Profile!$B$2:$B$17521,$B270,Profile!$C$2:$C$17521,Q$8))*$C$6</f>
        <v>0.1273966722</v>
      </c>
      <c r="R270" s="193">
        <f>(SUMIFS(Profile!$F$2:$F$17521,Profile!$B$2:$B$17521,$B270,Profile!$C$2:$C$17521,R$8))*$C$6</f>
        <v>0.1434214108</v>
      </c>
      <c r="S270" s="193">
        <f>(SUMIFS(Profile!$F$2:$F$17521,Profile!$B$2:$B$17521,$B270,Profile!$C$2:$C$17521,S$8))*$C$6</f>
        <v>0.1594461494</v>
      </c>
      <c r="T270" s="193">
        <f>(SUMIFS(Profile!$F$2:$F$17521,Profile!$B$2:$B$17521,$B270,Profile!$C$2:$C$17521,T$8))*$C$6</f>
        <v>0.1898931528</v>
      </c>
      <c r="U270" s="193">
        <f>(SUMIFS(Profile!$F$2:$F$17521,Profile!$B$2:$B$17521,$B270,Profile!$C$2:$C$17521,U$8))*$C$6</f>
        <v>0.2183370639</v>
      </c>
      <c r="V270" s="193">
        <f>(SUMIFS(Profile!$F$2:$F$17521,Profile!$B$2:$B$17521,$B270,Profile!$C$2:$C$17521,V$8))*$C$6</f>
        <v>0.2343618025</v>
      </c>
      <c r="W270" s="193">
        <f>(SUMIFS(Profile!$F$2:$F$17521,Profile!$B$2:$B$17521,$B270,Profile!$C$2:$C$17521,W$8))*$C$6</f>
        <v>0.2419735534</v>
      </c>
      <c r="X270" s="193">
        <f>(SUMIFS(Profile!$F$2:$F$17521,Profile!$B$2:$B$17521,$B270,Profile!$C$2:$C$17521,X$8))*$C$6</f>
        <v>0.2535914889</v>
      </c>
      <c r="Y270" s="193">
        <f>(SUMIFS(Profile!$F$2:$F$17521,Profile!$B$2:$B$17521,$B270,Profile!$C$2:$C$17521,Y$8))*$C$6</f>
        <v>0.2483834488</v>
      </c>
      <c r="Z270" s="193">
        <f>(SUMIFS(Profile!$F$2:$F$17521,Profile!$B$2:$B$17521,$B270,Profile!$C$2:$C$17521,Z$8))*$C$6</f>
        <v>0.2419735534</v>
      </c>
      <c r="AA270" s="193">
        <f>(SUMIFS(Profile!$F$2:$F$17521,Profile!$B$2:$B$17521,$B270,Profile!$C$2:$C$17521,AA$8))*$C$6</f>
        <v>0.2379673687</v>
      </c>
      <c r="AB270" s="193">
        <f>(SUMIFS(Profile!$F$2:$F$17521,Profile!$B$2:$B$17521,$B270,Profile!$C$2:$C$17521,AB$8))*$C$6</f>
        <v>0.2319580917</v>
      </c>
      <c r="AC270" s="193">
        <f>(SUMIFS(Profile!$F$2:$F$17521,Profile!$B$2:$B$17521,$B270,Profile!$C$2:$C$17521,AC$8))*$C$6</f>
        <v>0.2359642764</v>
      </c>
      <c r="AD270" s="193">
        <f>(SUMIFS(Profile!$F$2:$F$17521,Profile!$B$2:$B$17521,$B270,Profile!$C$2:$C$17521,AD$8))*$C$6</f>
        <v>0.234762421</v>
      </c>
      <c r="AE270" s="193">
        <f>(SUMIFS(Profile!$F$2:$F$17521,Profile!$B$2:$B$17521,$B270,Profile!$C$2:$C$17521,AE$8))*$C$6</f>
        <v>0.2315574733</v>
      </c>
      <c r="AF270" s="193">
        <f>(SUMIFS(Profile!$F$2:$F$17521,Profile!$B$2:$B$17521,$B270,Profile!$C$2:$C$17521,AF$8))*$C$6</f>
        <v>0.2239457224</v>
      </c>
      <c r="AG270" s="193">
        <f>(SUMIFS(Profile!$F$2:$F$17521,Profile!$B$2:$B$17521,$B270,Profile!$C$2:$C$17521,AG$8))*$C$6</f>
        <v>0.2211413932</v>
      </c>
      <c r="AH270" s="193">
        <f>(SUMIFS(Profile!$F$2:$F$17521,Profile!$B$2:$B$17521,$B270,Profile!$C$2:$C$17521,AH$8))*$C$6</f>
        <v>0.2183370639</v>
      </c>
      <c r="AI270" s="193">
        <f>(SUMIFS(Profile!$F$2:$F$17521,Profile!$B$2:$B$17521,$B270,Profile!$C$2:$C$17521,AI$8))*$C$6</f>
        <v>0.2143308792</v>
      </c>
      <c r="AJ270" s="193">
        <f>(SUMIFS(Profile!$F$2:$F$17521,Profile!$B$2:$B$17521,$B270,Profile!$C$2:$C$17521,AJ$8))*$C$6</f>
        <v>0.2195389193</v>
      </c>
      <c r="AK270" s="193">
        <f>(SUMIFS(Profile!$F$2:$F$17521,Profile!$B$2:$B$17521,$B270,Profile!$C$2:$C$17521,AK$8))*$C$6</f>
        <v>0.2215420116</v>
      </c>
      <c r="AL270" s="193">
        <f>(SUMIFS(Profile!$F$2:$F$17521,Profile!$B$2:$B$17521,$B270,Profile!$C$2:$C$17521,AL$8))*$C$6</f>
        <v>0.2383679872</v>
      </c>
      <c r="AM270" s="193">
        <f>(SUMIFS(Profile!$F$2:$F$17521,Profile!$B$2:$B$17521,$B270,Profile!$C$2:$C$17521,AM$8))*$C$6</f>
        <v>0.2628057136</v>
      </c>
      <c r="AN270" s="193">
        <f>(SUMIFS(Profile!$F$2:$F$17521,Profile!$B$2:$B$17521,$B270,Profile!$C$2:$C$17521,AN$8))*$C$6</f>
        <v>0.2792310707</v>
      </c>
      <c r="AO270" s="193">
        <f>(SUMIFS(Profile!$F$2:$F$17521,Profile!$B$2:$B$17521,$B270,Profile!$C$2:$C$17521,AO$8))*$C$6</f>
        <v>0.2920508616</v>
      </c>
      <c r="AP270" s="193">
        <f>(SUMIFS(Profile!$F$2:$F$17521,Profile!$B$2:$B$17521,$B270,Profile!$C$2:$C$17521,AP$8))*$C$6</f>
        <v>0.3128830219</v>
      </c>
      <c r="AQ270" s="193">
        <f>(SUMIFS(Profile!$F$2:$F$17521,Profile!$B$2:$B$17521,$B270,Profile!$C$2:$C$17521,AQ$8))*$C$6</f>
        <v>0.3144854957</v>
      </c>
      <c r="AR270" s="193">
        <f>(SUMIFS(Profile!$F$2:$F$17521,Profile!$B$2:$B$17521,$B270,Profile!$C$2:$C$17521,AR$8))*$C$6</f>
        <v>0.3060725079</v>
      </c>
      <c r="AS270" s="193">
        <f>(SUMIFS(Profile!$F$2:$F$17521,Profile!$B$2:$B$17521,$B270,Profile!$C$2:$C$17521,AS$8))*$C$6</f>
        <v>0.2984607571</v>
      </c>
      <c r="AT270" s="193">
        <f>(SUMIFS(Profile!$F$2:$F$17521,Profile!$B$2:$B$17521,$B270,Profile!$C$2:$C$17521,AT$8))*$C$6</f>
        <v>0.2912496247</v>
      </c>
      <c r="AU270" s="193">
        <f>(SUMIFS(Profile!$F$2:$F$17521,Profile!$B$2:$B$17521,$B270,Profile!$C$2:$C$17521,AU$8))*$C$6</f>
        <v>0.2804329261</v>
      </c>
      <c r="AV270" s="193">
        <f>(SUMIFS(Profile!$F$2:$F$17521,Profile!$B$2:$B$17521,$B270,Profile!$C$2:$C$17521,AV$8))*$C$6</f>
        <v>0.2680137537</v>
      </c>
      <c r="AW270" s="193">
        <f>(SUMIFS(Profile!$F$2:$F$17521,Profile!$B$2:$B$17521,$B270,Profile!$C$2:$C$17521,AW$8))*$C$6</f>
        <v>0.2495853042</v>
      </c>
      <c r="AX270" s="193">
        <f>(SUMIFS(Profile!$F$2:$F$17521,Profile!$B$2:$B$17521,$B270,Profile!$C$2:$C$17521,AX$8))*$C$6</f>
        <v>0.2291537625</v>
      </c>
      <c r="AY270" s="193">
        <f>(SUMIFS(Profile!$F$2:$F$17521,Profile!$B$2:$B$17521,$B270,Profile!$C$2:$C$17521,AY$8))*$C$6</f>
        <v>0.2043154176</v>
      </c>
      <c r="AZ270" s="193">
        <f>(SUMIFS(Profile!$F$2:$F$17521,Profile!$B$2:$B$17521,$B270,Profile!$C$2:$C$17521,AZ$8))*$C$6</f>
        <v>0.1786758358</v>
      </c>
      <c r="BA270" s="193">
        <f t="shared" si="16"/>
        <v>5.933987461</v>
      </c>
      <c r="BB270" s="193">
        <f>(SUMIFS(Profile!$E$2:$E$17521,Profile!$B$2:$B$17521,$B270,Profile!$C$2:$C$17521,BB$8))*$C$9</f>
        <v>0</v>
      </c>
      <c r="BC270" s="193">
        <f>(SUMIFS(Profile!$E$2:$E$17521,Profile!$B$2:$B$17521,$B270,Profile!$C$2:$C$17521,BC$8))*$C$9</f>
        <v>0</v>
      </c>
      <c r="BD270" s="193">
        <f>(SUMIFS(Profile!$E$2:$E$17521,Profile!$B$2:$B$17521,$B270,Profile!$C$2:$C$17521,BD$8))*$C$9</f>
        <v>0</v>
      </c>
      <c r="BE270" s="193">
        <f>(SUMIFS(Profile!$E$2:$E$17521,Profile!$B$2:$B$17521,$B270,Profile!$C$2:$C$17521,BE$8))*$C$9</f>
        <v>0</v>
      </c>
      <c r="BF270" s="193">
        <f>(SUMIFS(Profile!$E$2:$E$17521,Profile!$B$2:$B$17521,$B270,Profile!$C$2:$C$17521,BF$8))*$C$9</f>
        <v>0</v>
      </c>
      <c r="BG270" s="193">
        <f>(SUMIFS(Profile!$E$2:$E$17521,Profile!$B$2:$B$17521,$B270,Profile!$C$2:$C$17521,BG$8))*$C$9</f>
        <v>0</v>
      </c>
      <c r="BH270" s="193">
        <f>(SUMIFS(Profile!$E$2:$E$17521,Profile!$B$2:$B$17521,$B270,Profile!$C$2:$C$17521,BH$8))*$C$9</f>
        <v>0</v>
      </c>
      <c r="BI270" s="193">
        <f>(SUMIFS(Profile!$E$2:$E$17521,Profile!$B$2:$B$17521,$B270,Profile!$C$2:$C$17521,BI$8))*$C$9</f>
        <v>0</v>
      </c>
      <c r="BJ270" s="193">
        <f>(SUMIFS(Profile!$E$2:$E$17521,Profile!$B$2:$B$17521,$B270,Profile!$C$2:$C$17521,BJ$8))*$C$9</f>
        <v>0</v>
      </c>
      <c r="BK270" s="193">
        <f>(SUMIFS(Profile!$E$2:$E$17521,Profile!$B$2:$B$17521,$B270,Profile!$C$2:$C$17521,BK$8))*$C$9</f>
        <v>0</v>
      </c>
      <c r="BL270" s="193">
        <f>(SUMIFS(Profile!$E$2:$E$17521,Profile!$B$2:$B$17521,$B270,Profile!$C$2:$C$17521,BL$8))*$C$9</f>
        <v>0</v>
      </c>
      <c r="BM270" s="193">
        <f>(SUMIFS(Profile!$E$2:$E$17521,Profile!$B$2:$B$17521,$B270,Profile!$C$2:$C$17521,BM$8))*$C$9</f>
        <v>0.0002454050346</v>
      </c>
      <c r="BN270" s="193">
        <f>(SUMIFS(Profile!$E$2:$E$17521,Profile!$B$2:$B$17521,$B270,Profile!$C$2:$C$17521,BN$8))*$C$9</f>
        <v>0.004908100691</v>
      </c>
      <c r="BO270" s="193">
        <f>(SUMIFS(Profile!$E$2:$E$17521,Profile!$B$2:$B$17521,$B270,Profile!$C$2:$C$17521,BO$8))*$C$9</f>
        <v>0.01508480473</v>
      </c>
      <c r="BP270" s="193">
        <f>(SUMIFS(Profile!$E$2:$E$17521,Profile!$B$2:$B$17521,$B270,Profile!$C$2:$C$17521,BP$8))*$C$9</f>
        <v>0.04035407807</v>
      </c>
      <c r="BQ270" s="193">
        <f>(SUMIFS(Profile!$E$2:$E$17521,Profile!$B$2:$B$17521,$B270,Profile!$C$2:$C$17521,BQ$8))*$C$9</f>
        <v>0.07781945492</v>
      </c>
      <c r="BR270" s="193">
        <f>(SUMIFS(Profile!$E$2:$E$17521,Profile!$B$2:$B$17521,$B270,Profile!$C$2:$C$17521,BR$8))*$C$9</f>
        <v>0.129553475</v>
      </c>
      <c r="BS270" s="193">
        <f>(SUMIFS(Profile!$E$2:$E$17521,Profile!$B$2:$B$17521,$B270,Profile!$C$2:$C$17521,BS$8))*$C$9</f>
        <v>0.2070992667</v>
      </c>
      <c r="BT270" s="193">
        <f>(SUMIFS(Profile!$E$2:$E$17521,Profile!$B$2:$B$17521,$B270,Profile!$C$2:$C$17521,BT$8))*$C$9</f>
        <v>0.2935694115</v>
      </c>
      <c r="BU270" s="193">
        <f>(SUMIFS(Profile!$E$2:$E$17521,Profile!$B$2:$B$17521,$B270,Profile!$C$2:$C$17521,BU$8))*$C$9</f>
        <v>0.3682975487</v>
      </c>
      <c r="BV270" s="193">
        <f>(SUMIFS(Profile!$E$2:$E$17521,Profile!$B$2:$B$17521,$B270,Profile!$C$2:$C$17521,BV$8))*$C$9</f>
        <v>0.3669009117</v>
      </c>
      <c r="BW270" s="193">
        <f>(SUMIFS(Profile!$E$2:$E$17521,Profile!$B$2:$B$17521,$B270,Profile!$C$2:$C$17521,BW$8))*$C$9</f>
        <v>0.3673007088</v>
      </c>
      <c r="BX270" s="193">
        <f>(SUMIFS(Profile!$E$2:$E$17521,Profile!$B$2:$B$17521,$B270,Profile!$C$2:$C$17521,BX$8))*$C$9</f>
        <v>0.3532141997</v>
      </c>
      <c r="BY270" s="193">
        <f>(SUMIFS(Profile!$E$2:$E$17521,Profile!$B$2:$B$17521,$B270,Profile!$C$2:$C$17521,BY$8))*$C$9</f>
        <v>0.3422833949</v>
      </c>
      <c r="BZ270" s="193">
        <f>(SUMIFS(Profile!$E$2:$E$17521,Profile!$B$2:$B$17521,$B270,Profile!$C$2:$C$17521,BZ$8))*$C$9</f>
        <v>0.3960366797</v>
      </c>
      <c r="CA270" s="193">
        <f>(SUMIFS(Profile!$E$2:$E$17521,Profile!$B$2:$B$17521,$B270,Profile!$C$2:$C$17521,CA$8))*$C$9</f>
        <v>0.3882013393</v>
      </c>
      <c r="CB270" s="193">
        <f>(SUMIFS(Profile!$E$2:$E$17521,Profile!$B$2:$B$17521,$B270,Profile!$C$2:$C$17521,CB$8))*$C$9</f>
        <v>0.3712192996</v>
      </c>
      <c r="CC270" s="193">
        <f>(SUMIFS(Profile!$E$2:$E$17521,Profile!$B$2:$B$17521,$B270,Profile!$C$2:$C$17521,CC$8))*$C$9</f>
        <v>0.3991099835</v>
      </c>
      <c r="CD270" s="193">
        <f>(SUMIFS(Profile!$E$2:$E$17521,Profile!$B$2:$B$17521,$B270,Profile!$C$2:$C$17521,CD$8))*$C$9</f>
        <v>0.3964755862</v>
      </c>
      <c r="CE270" s="193">
        <f>(SUMIFS(Profile!$E$2:$E$17521,Profile!$B$2:$B$17521,$B270,Profile!$C$2:$C$17521,CE$8))*$C$9</f>
        <v>0.3569427416</v>
      </c>
      <c r="CF270" s="193">
        <f>(SUMIFS(Profile!$E$2:$E$17521,Profile!$B$2:$B$17521,$B270,Profile!$C$2:$C$17521,CF$8))*$C$9</f>
        <v>0.3135277371</v>
      </c>
      <c r="CG270" s="193">
        <f>(SUMIFS(Profile!$E$2:$E$17521,Profile!$B$2:$B$17521,$B270,Profile!$C$2:$C$17521,CG$8))*$C$9</f>
        <v>0.2632289967</v>
      </c>
      <c r="CH270" s="193">
        <f>(SUMIFS(Profile!$E$2:$E$17521,Profile!$B$2:$B$17521,$B270,Profile!$C$2:$C$17521,CH$8))*$C$9</f>
        <v>0.2131935814</v>
      </c>
      <c r="CI270" s="193">
        <f>(SUMIFS(Profile!$E$2:$E$17521,Profile!$B$2:$B$17521,$B270,Profile!$C$2:$C$17521,CI$8))*$C$9</f>
        <v>0.142633068</v>
      </c>
      <c r="CJ270" s="193">
        <f>(SUMIFS(Profile!$E$2:$E$17521,Profile!$B$2:$B$17521,$B270,Profile!$C$2:$C$17521,CJ$8))*$C$9</f>
        <v>0.08968544249</v>
      </c>
      <c r="CK270" s="193">
        <f>(SUMIFS(Profile!$E$2:$E$17521,Profile!$B$2:$B$17521,$B270,Profile!$C$2:$C$17521,CK$8))*$C$9</f>
        <v>0.03214954398</v>
      </c>
      <c r="CL270" s="193">
        <f>(SUMIFS(Profile!$E$2:$E$17521,Profile!$B$2:$B$17521,$B270,Profile!$C$2:$C$17521,CL$8))*$C$9</f>
        <v>0.004819022152</v>
      </c>
      <c r="CM270" s="193">
        <f>(SUMIFS(Profile!$E$2:$E$17521,Profile!$B$2:$B$17521,$B270,Profile!$C$2:$C$17521,CM$8))*$C$9</f>
        <v>0.0001336790161</v>
      </c>
      <c r="CN270" s="193">
        <f>(SUMIFS(Profile!$E$2:$E$17521,Profile!$B$2:$B$17521,$B270,Profile!$C$2:$C$17521,CN$8))*$C$9</f>
        <v>0</v>
      </c>
      <c r="CO270" s="193">
        <f>(SUMIFS(Profile!$E$2:$E$17521,Profile!$B$2:$B$17521,$B270,Profile!$C$2:$C$17521,CO$8))*$C$9</f>
        <v>0</v>
      </c>
      <c r="CP270" s="193">
        <f>(SUMIFS(Profile!$E$2:$E$17521,Profile!$B$2:$B$17521,$B270,Profile!$C$2:$C$17521,CP$8))*$C$9</f>
        <v>0</v>
      </c>
      <c r="CQ270" s="193">
        <f>(SUMIFS(Profile!$E$2:$E$17521,Profile!$B$2:$B$17521,$B270,Profile!$C$2:$C$17521,CQ$8))*$C$9</f>
        <v>0</v>
      </c>
      <c r="CR270" s="193">
        <f>(SUMIFS(Profile!$E$2:$E$17521,Profile!$B$2:$B$17521,$B270,Profile!$C$2:$C$17521,CR$8))*$C$9</f>
        <v>0</v>
      </c>
      <c r="CS270" s="193">
        <f>(SUMIFS(Profile!$E$2:$E$17521,Profile!$B$2:$B$17521,$B270,Profile!$C$2:$C$17521,CS$8))*$C$9</f>
        <v>0</v>
      </c>
      <c r="CT270" s="193">
        <f>(SUMIFS(Profile!$E$2:$E$17521,Profile!$B$2:$B$17521,$B270,Profile!$C$2:$C$17521,CT$8))*$C$9</f>
        <v>0</v>
      </c>
      <c r="CU270" s="193">
        <f>(SUMIFS(Profile!$E$2:$E$17521,Profile!$B$2:$B$17521,$B270,Profile!$C$2:$C$17521,CU$8))*$C$9</f>
        <v>0</v>
      </c>
      <c r="CV270" s="193">
        <f>(SUMIFS(Profile!$E$2:$E$17521,Profile!$B$2:$B$17521,$B270,Profile!$C$2:$C$17521,CV$8))*$C$9</f>
        <v>0</v>
      </c>
      <c r="CW270" s="193">
        <f>(SUMIFS(Profile!$E$2:$E$17521,Profile!$B$2:$B$17521,$B270,Profile!$C$2:$C$17521,CW$8))*$C$9</f>
        <v>0</v>
      </c>
      <c r="CX270" s="193">
        <f t="shared" si="17"/>
        <v>1.720882885</v>
      </c>
      <c r="CY270" s="193">
        <f t="shared" ref="CY270:ET270" si="1312">MAX(BB270-E270,0)</f>
        <v>0</v>
      </c>
      <c r="CZ270" s="193">
        <f t="shared" si="1312"/>
        <v>0</v>
      </c>
      <c r="DA270" s="193">
        <f t="shared" si="1312"/>
        <v>0</v>
      </c>
      <c r="DB270" s="193">
        <f t="shared" si="1312"/>
        <v>0</v>
      </c>
      <c r="DC270" s="193">
        <f t="shared" si="1312"/>
        <v>0</v>
      </c>
      <c r="DD270" s="193">
        <f t="shared" si="1312"/>
        <v>0</v>
      </c>
      <c r="DE270" s="193">
        <f t="shared" si="1312"/>
        <v>0</v>
      </c>
      <c r="DF270" s="193">
        <f t="shared" si="1312"/>
        <v>0</v>
      </c>
      <c r="DG270" s="193">
        <f t="shared" si="1312"/>
        <v>0</v>
      </c>
      <c r="DH270" s="193">
        <f t="shared" si="1312"/>
        <v>0</v>
      </c>
      <c r="DI270" s="193">
        <f t="shared" si="1312"/>
        <v>0</v>
      </c>
      <c r="DJ270" s="193">
        <f t="shared" si="1312"/>
        <v>0</v>
      </c>
      <c r="DK270" s="193">
        <f t="shared" si="1312"/>
        <v>0</v>
      </c>
      <c r="DL270" s="193">
        <f t="shared" si="1312"/>
        <v>0</v>
      </c>
      <c r="DM270" s="193">
        <f t="shared" si="1312"/>
        <v>0</v>
      </c>
      <c r="DN270" s="193">
        <f t="shared" si="1312"/>
        <v>0</v>
      </c>
      <c r="DO270" s="193">
        <f t="shared" si="1312"/>
        <v>0</v>
      </c>
      <c r="DP270" s="193">
        <f t="shared" si="1312"/>
        <v>0</v>
      </c>
      <c r="DQ270" s="193">
        <f t="shared" si="1312"/>
        <v>0.05159585815</v>
      </c>
      <c r="DR270" s="193">
        <f t="shared" si="1312"/>
        <v>0.1147060598</v>
      </c>
      <c r="DS270" s="193">
        <f t="shared" si="1312"/>
        <v>0.1185174628</v>
      </c>
      <c r="DT270" s="193">
        <f t="shared" si="1312"/>
        <v>0.1253271554</v>
      </c>
      <c r="DU270" s="193">
        <f t="shared" si="1312"/>
        <v>0.115246831</v>
      </c>
      <c r="DV270" s="193">
        <f t="shared" si="1312"/>
        <v>0.1103253032</v>
      </c>
      <c r="DW270" s="193">
        <f t="shared" si="1312"/>
        <v>0.1600724033</v>
      </c>
      <c r="DX270" s="193">
        <f t="shared" si="1312"/>
        <v>0.1534389183</v>
      </c>
      <c r="DY270" s="193">
        <f t="shared" si="1312"/>
        <v>0.1396618263</v>
      </c>
      <c r="DZ270" s="193">
        <f t="shared" si="1312"/>
        <v>0.1751642611</v>
      </c>
      <c r="EA270" s="193">
        <f t="shared" si="1312"/>
        <v>0.175334193</v>
      </c>
      <c r="EB270" s="193">
        <f t="shared" si="1312"/>
        <v>0.1386056777</v>
      </c>
      <c r="EC270" s="193">
        <f t="shared" si="1312"/>
        <v>0.09919685784</v>
      </c>
      <c r="ED270" s="193">
        <f t="shared" si="1312"/>
        <v>0.04369007737</v>
      </c>
      <c r="EE270" s="193">
        <f t="shared" si="1312"/>
        <v>0</v>
      </c>
      <c r="EF270" s="193">
        <f t="shared" si="1312"/>
        <v>0</v>
      </c>
      <c r="EG270" s="193">
        <f t="shared" si="1312"/>
        <v>0</v>
      </c>
      <c r="EH270" s="193">
        <f t="shared" si="1312"/>
        <v>0</v>
      </c>
      <c r="EI270" s="193">
        <f t="shared" si="1312"/>
        <v>0</v>
      </c>
      <c r="EJ270" s="193">
        <f t="shared" si="1312"/>
        <v>0</v>
      </c>
      <c r="EK270" s="193">
        <f t="shared" si="1312"/>
        <v>0</v>
      </c>
      <c r="EL270" s="193">
        <f t="shared" si="1312"/>
        <v>0</v>
      </c>
      <c r="EM270" s="193">
        <f t="shared" si="1312"/>
        <v>0</v>
      </c>
      <c r="EN270" s="193">
        <f t="shared" si="1312"/>
        <v>0</v>
      </c>
      <c r="EO270" s="193">
        <f t="shared" si="1312"/>
        <v>0</v>
      </c>
      <c r="EP270" s="193">
        <f t="shared" si="1312"/>
        <v>0</v>
      </c>
      <c r="EQ270" s="193">
        <f t="shared" si="1312"/>
        <v>0</v>
      </c>
      <c r="ER270" s="193">
        <f t="shared" si="1312"/>
        <v>0</v>
      </c>
      <c r="ES270" s="193">
        <f t="shared" si="1312"/>
        <v>0</v>
      </c>
      <c r="ET270" s="193">
        <f t="shared" si="1312"/>
        <v>0</v>
      </c>
      <c r="EU270" s="193">
        <f t="shared" si="19"/>
        <v>4.213104576</v>
      </c>
      <c r="EV270" s="193">
        <f t="shared" ref="EV270:GQ270" si="1313">BB270-CY270</f>
        <v>0</v>
      </c>
      <c r="EW270" s="193">
        <f t="shared" si="1313"/>
        <v>0</v>
      </c>
      <c r="EX270" s="193">
        <f t="shared" si="1313"/>
        <v>0</v>
      </c>
      <c r="EY270" s="193">
        <f t="shared" si="1313"/>
        <v>0</v>
      </c>
      <c r="EZ270" s="193">
        <f t="shared" si="1313"/>
        <v>0</v>
      </c>
      <c r="FA270" s="193">
        <f t="shared" si="1313"/>
        <v>0</v>
      </c>
      <c r="FB270" s="193">
        <f t="shared" si="1313"/>
        <v>0</v>
      </c>
      <c r="FC270" s="193">
        <f t="shared" si="1313"/>
        <v>0</v>
      </c>
      <c r="FD270" s="193">
        <f t="shared" si="1313"/>
        <v>0</v>
      </c>
      <c r="FE270" s="193">
        <f t="shared" si="1313"/>
        <v>0</v>
      </c>
      <c r="FF270" s="193">
        <f t="shared" si="1313"/>
        <v>0</v>
      </c>
      <c r="FG270" s="193">
        <f t="shared" si="1313"/>
        <v>0.0002454050346</v>
      </c>
      <c r="FH270" s="193">
        <f t="shared" si="1313"/>
        <v>0.004908100691</v>
      </c>
      <c r="FI270" s="193">
        <f t="shared" si="1313"/>
        <v>0.01508480473</v>
      </c>
      <c r="FJ270" s="193">
        <f t="shared" si="1313"/>
        <v>0.04035407807</v>
      </c>
      <c r="FK270" s="193">
        <f t="shared" si="1313"/>
        <v>0.07781945492</v>
      </c>
      <c r="FL270" s="193">
        <f t="shared" si="1313"/>
        <v>0.129553475</v>
      </c>
      <c r="FM270" s="193">
        <f t="shared" si="1313"/>
        <v>0.2070992667</v>
      </c>
      <c r="FN270" s="193">
        <f t="shared" si="1313"/>
        <v>0.2419735534</v>
      </c>
      <c r="FO270" s="193">
        <f t="shared" si="1313"/>
        <v>0.2535914889</v>
      </c>
      <c r="FP270" s="193">
        <f t="shared" si="1313"/>
        <v>0.2483834488</v>
      </c>
      <c r="FQ270" s="193">
        <f t="shared" si="1313"/>
        <v>0.2419735534</v>
      </c>
      <c r="FR270" s="193">
        <f t="shared" si="1313"/>
        <v>0.2379673687</v>
      </c>
      <c r="FS270" s="193">
        <f t="shared" si="1313"/>
        <v>0.2319580917</v>
      </c>
      <c r="FT270" s="193">
        <f t="shared" si="1313"/>
        <v>0.2359642764</v>
      </c>
      <c r="FU270" s="193">
        <f t="shared" si="1313"/>
        <v>0.234762421</v>
      </c>
      <c r="FV270" s="193">
        <f t="shared" si="1313"/>
        <v>0.2315574733</v>
      </c>
      <c r="FW270" s="193">
        <f t="shared" si="1313"/>
        <v>0.2239457224</v>
      </c>
      <c r="FX270" s="193">
        <f t="shared" si="1313"/>
        <v>0.2211413932</v>
      </c>
      <c r="FY270" s="193">
        <f t="shared" si="1313"/>
        <v>0.2183370639</v>
      </c>
      <c r="FZ270" s="193">
        <f t="shared" si="1313"/>
        <v>0.2143308792</v>
      </c>
      <c r="GA270" s="193">
        <f t="shared" si="1313"/>
        <v>0.2195389193</v>
      </c>
      <c r="GB270" s="193">
        <f t="shared" si="1313"/>
        <v>0.2131935814</v>
      </c>
      <c r="GC270" s="193">
        <f t="shared" si="1313"/>
        <v>0.142633068</v>
      </c>
      <c r="GD270" s="193">
        <f t="shared" si="1313"/>
        <v>0.08968544249</v>
      </c>
      <c r="GE270" s="193">
        <f t="shared" si="1313"/>
        <v>0.03214954398</v>
      </c>
      <c r="GF270" s="193">
        <f t="shared" si="1313"/>
        <v>0.004819022152</v>
      </c>
      <c r="GG270" s="193">
        <f t="shared" si="1313"/>
        <v>0.0001336790161</v>
      </c>
      <c r="GH270" s="193">
        <f t="shared" si="1313"/>
        <v>0</v>
      </c>
      <c r="GI270" s="193">
        <f t="shared" si="1313"/>
        <v>0</v>
      </c>
      <c r="GJ270" s="193">
        <f t="shared" si="1313"/>
        <v>0</v>
      </c>
      <c r="GK270" s="193">
        <f t="shared" si="1313"/>
        <v>0</v>
      </c>
      <c r="GL270" s="193">
        <f t="shared" si="1313"/>
        <v>0</v>
      </c>
      <c r="GM270" s="193">
        <f t="shared" si="1313"/>
        <v>0</v>
      </c>
      <c r="GN270" s="193">
        <f t="shared" si="1313"/>
        <v>0</v>
      </c>
      <c r="GO270" s="193">
        <f t="shared" si="1313"/>
        <v>0</v>
      </c>
      <c r="GP270" s="193">
        <f t="shared" si="1313"/>
        <v>0</v>
      </c>
      <c r="GQ270" s="193">
        <f t="shared" si="1313"/>
        <v>0</v>
      </c>
      <c r="GR270" s="193">
        <f t="shared" si="21"/>
        <v>5.748273578</v>
      </c>
      <c r="GS270" s="193">
        <f t="shared" ref="GS270:IN270" si="1314">E270-EV270</f>
        <v>0.1534368724</v>
      </c>
      <c r="GT270" s="193">
        <f t="shared" si="1314"/>
        <v>0.1370115153</v>
      </c>
      <c r="GU270" s="193">
        <f t="shared" si="1314"/>
        <v>0.123791106</v>
      </c>
      <c r="GV270" s="193">
        <f t="shared" si="1314"/>
        <v>0.116980592</v>
      </c>
      <c r="GW270" s="193">
        <f t="shared" si="1314"/>
        <v>0.1129744074</v>
      </c>
      <c r="GX270" s="193">
        <f t="shared" si="1314"/>
        <v>0.1101700781</v>
      </c>
      <c r="GY270" s="193">
        <f t="shared" si="1314"/>
        <v>0.1093688412</v>
      </c>
      <c r="GZ270" s="193">
        <f t="shared" si="1314"/>
        <v>0.105763275</v>
      </c>
      <c r="HA270" s="193">
        <f t="shared" si="1314"/>
        <v>0.1053626565</v>
      </c>
      <c r="HB270" s="193">
        <f t="shared" si="1314"/>
        <v>0.105763275</v>
      </c>
      <c r="HC270" s="193">
        <f t="shared" si="1314"/>
        <v>0.1109713151</v>
      </c>
      <c r="HD270" s="193">
        <f t="shared" si="1314"/>
        <v>0.1139308577</v>
      </c>
      <c r="HE270" s="193">
        <f t="shared" si="1314"/>
        <v>0.1224885715</v>
      </c>
      <c r="HF270" s="193">
        <f t="shared" si="1314"/>
        <v>0.1283366061</v>
      </c>
      <c r="HG270" s="193">
        <f t="shared" si="1314"/>
        <v>0.1190920714</v>
      </c>
      <c r="HH270" s="193">
        <f t="shared" si="1314"/>
        <v>0.1120736979</v>
      </c>
      <c r="HI270" s="193">
        <f t="shared" si="1314"/>
        <v>0.08878358894</v>
      </c>
      <c r="HJ270" s="193">
        <f t="shared" si="1314"/>
        <v>0.02726253586</v>
      </c>
      <c r="HK270" s="193">
        <f t="shared" si="1314"/>
        <v>0</v>
      </c>
      <c r="HL270" s="193">
        <f t="shared" si="1314"/>
        <v>0</v>
      </c>
      <c r="HM270" s="193">
        <f t="shared" si="1314"/>
        <v>0</v>
      </c>
      <c r="HN270" s="193">
        <f t="shared" si="1314"/>
        <v>0</v>
      </c>
      <c r="HO270" s="193">
        <f t="shared" si="1314"/>
        <v>0</v>
      </c>
      <c r="HP270" s="193">
        <f t="shared" si="1314"/>
        <v>0</v>
      </c>
      <c r="HQ270" s="193">
        <f t="shared" si="1314"/>
        <v>0</v>
      </c>
      <c r="HR270" s="193">
        <f t="shared" si="1314"/>
        <v>0</v>
      </c>
      <c r="HS270" s="193">
        <f t="shared" si="1314"/>
        <v>0</v>
      </c>
      <c r="HT270" s="193">
        <f t="shared" si="1314"/>
        <v>0</v>
      </c>
      <c r="HU270" s="193">
        <f t="shared" si="1314"/>
        <v>0</v>
      </c>
      <c r="HV270" s="193">
        <f t="shared" si="1314"/>
        <v>0</v>
      </c>
      <c r="HW270" s="193">
        <f t="shared" si="1314"/>
        <v>0</v>
      </c>
      <c r="HX270" s="193">
        <f t="shared" si="1314"/>
        <v>0</v>
      </c>
      <c r="HY270" s="193">
        <f t="shared" si="1314"/>
        <v>0.008348430261</v>
      </c>
      <c r="HZ270" s="193">
        <f t="shared" si="1314"/>
        <v>0.09573491921</v>
      </c>
      <c r="IA270" s="193">
        <f t="shared" si="1314"/>
        <v>0.1731202711</v>
      </c>
      <c r="IB270" s="193">
        <f t="shared" si="1314"/>
        <v>0.2470815267</v>
      </c>
      <c r="IC270" s="193">
        <f t="shared" si="1314"/>
        <v>0.2872318395</v>
      </c>
      <c r="ID270" s="193">
        <f t="shared" si="1314"/>
        <v>0.3127493428</v>
      </c>
      <c r="IE270" s="193">
        <f t="shared" si="1314"/>
        <v>0.3144854957</v>
      </c>
      <c r="IF270" s="193">
        <f t="shared" si="1314"/>
        <v>0.3060725079</v>
      </c>
      <c r="IG270" s="193">
        <f t="shared" si="1314"/>
        <v>0.2984607571</v>
      </c>
      <c r="IH270" s="193">
        <f t="shared" si="1314"/>
        <v>0.2912496247</v>
      </c>
      <c r="II270" s="193">
        <f t="shared" si="1314"/>
        <v>0.2804329261</v>
      </c>
      <c r="IJ270" s="193">
        <f t="shared" si="1314"/>
        <v>0.2680137537</v>
      </c>
      <c r="IK270" s="193">
        <f t="shared" si="1314"/>
        <v>0.2495853042</v>
      </c>
      <c r="IL270" s="193">
        <f t="shared" si="1314"/>
        <v>0.2291537625</v>
      </c>
      <c r="IM270" s="193">
        <f t="shared" si="1314"/>
        <v>0.2043154176</v>
      </c>
      <c r="IN270" s="193">
        <f t="shared" si="1314"/>
        <v>0.1786758358</v>
      </c>
      <c r="IO270" s="193">
        <f t="shared" si="23"/>
        <v>1.720882885</v>
      </c>
      <c r="IP270" s="193">
        <f t="shared" si="29"/>
        <v>0.9393847203</v>
      </c>
      <c r="IQ270" s="193">
        <f t="shared" ref="IQ270:KK270" si="1315">MAX((MIN(CZ270+IP270,$IO$7))-GT270,0)</f>
        <v>0.802373205</v>
      </c>
      <c r="IR270" s="193">
        <f t="shared" si="1315"/>
        <v>0.678582099</v>
      </c>
      <c r="IS270" s="193">
        <f t="shared" si="1315"/>
        <v>0.561601507</v>
      </c>
      <c r="IT270" s="193">
        <f t="shared" si="1315"/>
        <v>0.4486270996</v>
      </c>
      <c r="IU270" s="193">
        <f t="shared" si="1315"/>
        <v>0.3384570215</v>
      </c>
      <c r="IV270" s="193">
        <f t="shared" si="1315"/>
        <v>0.2290881803</v>
      </c>
      <c r="IW270" s="193">
        <f t="shared" si="1315"/>
        <v>0.1233249053</v>
      </c>
      <c r="IX270" s="193">
        <f t="shared" si="1315"/>
        <v>0.01796224879</v>
      </c>
      <c r="IY270" s="193">
        <f t="shared" si="1315"/>
        <v>0</v>
      </c>
      <c r="IZ270" s="193">
        <f t="shared" si="1315"/>
        <v>0</v>
      </c>
      <c r="JA270" s="193">
        <f t="shared" si="1315"/>
        <v>0</v>
      </c>
      <c r="JB270" s="193">
        <f t="shared" si="1315"/>
        <v>0</v>
      </c>
      <c r="JC270" s="193">
        <f t="shared" si="1315"/>
        <v>0</v>
      </c>
      <c r="JD270" s="193">
        <f t="shared" si="1315"/>
        <v>0</v>
      </c>
      <c r="JE270" s="193">
        <f t="shared" si="1315"/>
        <v>0</v>
      </c>
      <c r="JF270" s="193">
        <f t="shared" si="1315"/>
        <v>0</v>
      </c>
      <c r="JG270" s="193">
        <f t="shared" si="1315"/>
        <v>0</v>
      </c>
      <c r="JH270" s="193">
        <f t="shared" si="1315"/>
        <v>0.05159585815</v>
      </c>
      <c r="JI270" s="193">
        <f t="shared" si="1315"/>
        <v>0.166301918</v>
      </c>
      <c r="JJ270" s="193">
        <f t="shared" si="1315"/>
        <v>0.2848193808</v>
      </c>
      <c r="JK270" s="193">
        <f t="shared" si="1315"/>
        <v>0.4101465362</v>
      </c>
      <c r="JL270" s="193">
        <f t="shared" si="1315"/>
        <v>0.5253933672</v>
      </c>
      <c r="JM270" s="193">
        <f t="shared" si="1315"/>
        <v>0.6357186704</v>
      </c>
      <c r="JN270" s="193">
        <f t="shared" si="1315"/>
        <v>0.7957910736</v>
      </c>
      <c r="JO270" s="193">
        <f t="shared" si="1315"/>
        <v>0.9492299919</v>
      </c>
      <c r="JP270" s="193">
        <f t="shared" si="1315"/>
        <v>1.088891818</v>
      </c>
      <c r="JQ270" s="193">
        <f t="shared" si="1315"/>
        <v>1.264056079</v>
      </c>
      <c r="JR270" s="193">
        <f t="shared" si="1315"/>
        <v>1.439390272</v>
      </c>
      <c r="JS270" s="193">
        <f t="shared" si="1315"/>
        <v>1.57799595</v>
      </c>
      <c r="JT270" s="193">
        <f t="shared" si="1315"/>
        <v>1.677192808</v>
      </c>
      <c r="JU270" s="193">
        <f t="shared" si="1315"/>
        <v>1.720882885</v>
      </c>
      <c r="JV270" s="193">
        <f t="shared" si="1315"/>
        <v>1.712534455</v>
      </c>
      <c r="JW270" s="193">
        <f t="shared" si="1315"/>
        <v>1.616799536</v>
      </c>
      <c r="JX270" s="193">
        <f t="shared" si="1315"/>
        <v>1.443679265</v>
      </c>
      <c r="JY270" s="193">
        <f t="shared" si="1315"/>
        <v>1.196597738</v>
      </c>
      <c r="JZ270" s="193">
        <f t="shared" si="1315"/>
        <v>0.9093658985</v>
      </c>
      <c r="KA270" s="193">
        <f t="shared" si="1315"/>
        <v>0.5966165557</v>
      </c>
      <c r="KB270" s="193">
        <f t="shared" si="1315"/>
        <v>0.2821310599</v>
      </c>
      <c r="KC270" s="193">
        <f t="shared" si="1315"/>
        <v>0</v>
      </c>
      <c r="KD270" s="193">
        <f t="shared" si="1315"/>
        <v>0</v>
      </c>
      <c r="KE270" s="193">
        <f t="shared" si="1315"/>
        <v>0</v>
      </c>
      <c r="KF270" s="193">
        <f t="shared" si="1315"/>
        <v>0</v>
      </c>
      <c r="KG270" s="193">
        <f t="shared" si="1315"/>
        <v>0</v>
      </c>
      <c r="KH270" s="193">
        <f t="shared" si="1315"/>
        <v>0</v>
      </c>
      <c r="KI270" s="193">
        <f t="shared" si="1315"/>
        <v>0</v>
      </c>
      <c r="KJ270" s="193">
        <f t="shared" si="1315"/>
        <v>0</v>
      </c>
      <c r="KK270" s="193">
        <f t="shared" si="1315"/>
        <v>0</v>
      </c>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row>
    <row r="271" ht="14.25" customHeight="1">
      <c r="A271" s="1">
        <v>9.0</v>
      </c>
      <c r="B271" s="1">
        <f t="shared" ref="B271:C271" si="1316">B270+1</f>
        <v>261</v>
      </c>
      <c r="C271" s="267">
        <f t="shared" si="1316"/>
        <v>43726</v>
      </c>
      <c r="D271" s="193">
        <f t="shared" si="15"/>
        <v>10.69210624</v>
      </c>
      <c r="E271" s="193">
        <f>(SUMIFS(Profile!$F$2:$F$17521,Profile!$B$2:$B$17521,$B271,Profile!$C$2:$C$17521,E$8))*$C$6</f>
        <v>0.159045531</v>
      </c>
      <c r="F271" s="193">
        <f>(SUMIFS(Profile!$F$2:$F$17521,Profile!$B$2:$B$17521,$B271,Profile!$C$2:$C$17521,F$8))*$C$6</f>
        <v>0.1430207923</v>
      </c>
      <c r="G271" s="193">
        <f>(SUMIFS(Profile!$F$2:$F$17521,Profile!$B$2:$B$17521,$B271,Profile!$C$2:$C$17521,G$8))*$C$6</f>
        <v>0.1298003829</v>
      </c>
      <c r="H271" s="193">
        <f>(SUMIFS(Profile!$F$2:$F$17521,Profile!$B$2:$B$17521,$B271,Profile!$C$2:$C$17521,H$8))*$C$6</f>
        <v>0.1217880136</v>
      </c>
      <c r="I271" s="193">
        <f>(SUMIFS(Profile!$F$2:$F$17521,Profile!$B$2:$B$17521,$B271,Profile!$C$2:$C$17521,I$8))*$C$6</f>
        <v>0.1161793551</v>
      </c>
      <c r="J271" s="193">
        <f>(SUMIFS(Profile!$F$2:$F$17521,Profile!$B$2:$B$17521,$B271,Profile!$C$2:$C$17521,J$8))*$C$6</f>
        <v>0.1101700781</v>
      </c>
      <c r="K271" s="193">
        <f>(SUMIFS(Profile!$F$2:$F$17521,Profile!$B$2:$B$17521,$B271,Profile!$C$2:$C$17521,K$8))*$C$6</f>
        <v>0.1097694597</v>
      </c>
      <c r="L271" s="193">
        <f>(SUMIFS(Profile!$F$2:$F$17521,Profile!$B$2:$B$17521,$B271,Profile!$C$2:$C$17521,L$8))*$C$6</f>
        <v>0.105763275</v>
      </c>
      <c r="M271" s="193">
        <f>(SUMIFS(Profile!$F$2:$F$17521,Profile!$B$2:$B$17521,$B271,Profile!$C$2:$C$17521,M$8))*$C$6</f>
        <v>0.1045614196</v>
      </c>
      <c r="N271" s="193">
        <f>(SUMIFS(Profile!$F$2:$F$17521,Profile!$B$2:$B$17521,$B271,Profile!$C$2:$C$17521,N$8))*$C$6</f>
        <v>0.1065645119</v>
      </c>
      <c r="O271" s="193">
        <f>(SUMIFS(Profile!$F$2:$F$17521,Profile!$B$2:$B$17521,$B271,Profile!$C$2:$C$17521,O$8))*$C$6</f>
        <v>0.1077663673</v>
      </c>
      <c r="P271" s="193">
        <f>(SUMIFS(Profile!$F$2:$F$17521,Profile!$B$2:$B$17521,$B271,Profile!$C$2:$C$17521,P$8))*$C$6</f>
        <v>0.1125737889</v>
      </c>
      <c r="Q271" s="193">
        <f>(SUMIFS(Profile!$F$2:$F$17521,Profile!$B$2:$B$17521,$B271,Profile!$C$2:$C$17521,Q$8))*$C$6</f>
        <v>0.1173812105</v>
      </c>
      <c r="R271" s="193">
        <f>(SUMIFS(Profile!$F$2:$F$17521,Profile!$B$2:$B$17521,$B271,Profile!$C$2:$C$17521,R$8))*$C$6</f>
        <v>0.1298003829</v>
      </c>
      <c r="S271" s="193">
        <f>(SUMIFS(Profile!$F$2:$F$17521,Profile!$B$2:$B$17521,$B271,Profile!$C$2:$C$17521,S$8))*$C$6</f>
        <v>0.1442226477</v>
      </c>
      <c r="T271" s="193">
        <f>(SUMIFS(Profile!$F$2:$F$17521,Profile!$B$2:$B$17521,$B271,Profile!$C$2:$C$17521,T$8))*$C$6</f>
        <v>0.1626510971</v>
      </c>
      <c r="U271" s="193">
        <f>(SUMIFS(Profile!$F$2:$F$17521,Profile!$B$2:$B$17521,$B271,Profile!$C$2:$C$17521,U$8))*$C$6</f>
        <v>0.2003092329</v>
      </c>
      <c r="V271" s="193">
        <f>(SUMIFS(Profile!$F$2:$F$17521,Profile!$B$2:$B$17521,$B271,Profile!$C$2:$C$17521,V$8))*$C$6</f>
        <v>0.2199395378</v>
      </c>
      <c r="W271" s="193">
        <f>(SUMIFS(Profile!$F$2:$F$17521,Profile!$B$2:$B$17521,$B271,Profile!$C$2:$C$17521,W$8))*$C$6</f>
        <v>0.2423741719</v>
      </c>
      <c r="X271" s="193">
        <f>(SUMIFS(Profile!$F$2:$F$17521,Profile!$B$2:$B$17521,$B271,Profile!$C$2:$C$17521,X$8))*$C$6</f>
        <v>0.2491846858</v>
      </c>
      <c r="Y271" s="193">
        <f>(SUMIFS(Profile!$F$2:$F$17521,Profile!$B$2:$B$17521,$B271,Profile!$C$2:$C$17521,Y$8))*$C$6</f>
        <v>0.2543927258</v>
      </c>
      <c r="Z271" s="193">
        <f>(SUMIFS(Profile!$F$2:$F$17521,Profile!$B$2:$B$17521,$B271,Profile!$C$2:$C$17521,Z$8))*$C$6</f>
        <v>0.264007569</v>
      </c>
      <c r="AA271" s="193">
        <f>(SUMIFS(Profile!$F$2:$F$17521,Profile!$B$2:$B$17521,$B271,Profile!$C$2:$C$17521,AA$8))*$C$6</f>
        <v>0.2688149906</v>
      </c>
      <c r="AB271" s="193">
        <f>(SUMIFS(Profile!$F$2:$F$17521,Profile!$B$2:$B$17521,$B271,Profile!$C$2:$C$17521,AB$8))*$C$6</f>
        <v>0.2680137537</v>
      </c>
      <c r="AC271" s="193">
        <f>(SUMIFS(Profile!$F$2:$F$17521,Profile!$B$2:$B$17521,$B271,Profile!$C$2:$C$17521,AC$8))*$C$6</f>
        <v>0.2784298338</v>
      </c>
      <c r="AD271" s="193">
        <f>(SUMIFS(Profile!$F$2:$F$17521,Profile!$B$2:$B$17521,$B271,Profile!$C$2:$C$17521,AD$8))*$C$6</f>
        <v>0.2736224122</v>
      </c>
      <c r="AE271" s="193">
        <f>(SUMIFS(Profile!$F$2:$F$17521,Profile!$B$2:$B$17521,$B271,Profile!$C$2:$C$17521,AE$8))*$C$6</f>
        <v>0.2716193199</v>
      </c>
      <c r="AF271" s="193">
        <f>(SUMIFS(Profile!$F$2:$F$17521,Profile!$B$2:$B$17521,$B271,Profile!$C$2:$C$17521,AF$8))*$C$6</f>
        <v>0.2543927258</v>
      </c>
      <c r="AG271" s="193">
        <f>(SUMIFS(Profile!$F$2:$F$17521,Profile!$B$2:$B$17521,$B271,Profile!$C$2:$C$17521,AG$8))*$C$6</f>
        <v>0.2523896335</v>
      </c>
      <c r="AH271" s="193">
        <f>(SUMIFS(Profile!$F$2:$F$17521,Profile!$B$2:$B$17521,$B271,Profile!$C$2:$C$17521,AH$8))*$C$6</f>
        <v>0.2523896335</v>
      </c>
      <c r="AI271" s="193">
        <f>(SUMIFS(Profile!$F$2:$F$17521,Profile!$B$2:$B$17521,$B271,Profile!$C$2:$C$17521,AI$8))*$C$6</f>
        <v>0.2567964366</v>
      </c>
      <c r="AJ271" s="193">
        <f>(SUMIFS(Profile!$F$2:$F$17521,Profile!$B$2:$B$17521,$B271,Profile!$C$2:$C$17521,AJ$8))*$C$6</f>
        <v>0.257998292</v>
      </c>
      <c r="AK271" s="193">
        <f>(SUMIFS(Profile!$F$2:$F$17521,Profile!$B$2:$B$17521,$B271,Profile!$C$2:$C$17521,AK$8))*$C$6</f>
        <v>0.2712187014</v>
      </c>
      <c r="AL271" s="193">
        <f>(SUMIFS(Profile!$F$2:$F$17521,Profile!$B$2:$B$17521,$B271,Profile!$C$2:$C$17521,AL$8))*$C$6</f>
        <v>0.2892465324</v>
      </c>
      <c r="AM271" s="193">
        <f>(SUMIFS(Profile!$F$2:$F$17521,Profile!$B$2:$B$17521,$B271,Profile!$C$2:$C$17521,AM$8))*$C$6</f>
        <v>0.3140848773</v>
      </c>
      <c r="AN271" s="193">
        <f>(SUMIFS(Profile!$F$2:$F$17521,Profile!$B$2:$B$17521,$B271,Profile!$C$2:$C$17521,AN$8))*$C$6</f>
        <v>0.3184916804</v>
      </c>
      <c r="AO271" s="193">
        <f>(SUMIFS(Profile!$F$2:$F$17521,Profile!$B$2:$B$17521,$B271,Profile!$C$2:$C$17521,AO$8))*$C$6</f>
        <v>0.3236997204</v>
      </c>
      <c r="AP271" s="193">
        <f>(SUMIFS(Profile!$F$2:$F$17521,Profile!$B$2:$B$17521,$B271,Profile!$C$2:$C$17521,AP$8))*$C$6</f>
        <v>0.334516419</v>
      </c>
      <c r="AQ271" s="193">
        <f>(SUMIFS(Profile!$F$2:$F$17521,Profile!$B$2:$B$17521,$B271,Profile!$C$2:$C$17521,AQ$8))*$C$6</f>
        <v>0.3457337361</v>
      </c>
      <c r="AR271" s="193">
        <f>(SUMIFS(Profile!$F$2:$F$17521,Profile!$B$2:$B$17521,$B271,Profile!$C$2:$C$17521,AR$8))*$C$6</f>
        <v>0.3417275514</v>
      </c>
      <c r="AS271" s="193">
        <f>(SUMIFS(Profile!$F$2:$F$17521,Profile!$B$2:$B$17521,$B271,Profile!$C$2:$C$17521,AS$8))*$C$6</f>
        <v>0.340525696</v>
      </c>
      <c r="AT271" s="193">
        <f>(SUMIFS(Profile!$F$2:$F$17521,Profile!$B$2:$B$17521,$B271,Profile!$C$2:$C$17521,AT$8))*$C$6</f>
        <v>0.3188922988</v>
      </c>
      <c r="AU271" s="193">
        <f>(SUMIFS(Profile!$F$2:$F$17521,Profile!$B$2:$B$17521,$B271,Profile!$C$2:$C$17521,AU$8))*$C$6</f>
        <v>0.3060725079</v>
      </c>
      <c r="AV271" s="193">
        <f>(SUMIFS(Profile!$F$2:$F$17521,Profile!$B$2:$B$17521,$B271,Profile!$C$2:$C$17521,AV$8))*$C$6</f>
        <v>0.2836378738</v>
      </c>
      <c r="AW271" s="193">
        <f>(SUMIFS(Profile!$F$2:$F$17521,Profile!$B$2:$B$17521,$B271,Profile!$C$2:$C$17521,AW$8))*$C$6</f>
        <v>0.2616038582</v>
      </c>
      <c r="AX271" s="193">
        <f>(SUMIFS(Profile!$F$2:$F$17521,Profile!$B$2:$B$17521,$B271,Profile!$C$2:$C$17521,AX$8))*$C$6</f>
        <v>0.2315574733</v>
      </c>
      <c r="AY271" s="193">
        <f>(SUMIFS(Profile!$F$2:$F$17521,Profile!$B$2:$B$17521,$B271,Profile!$C$2:$C$17521,AY$8))*$C$6</f>
        <v>0.1971042852</v>
      </c>
      <c r="AZ271" s="193">
        <f>(SUMIFS(Profile!$F$2:$F$17521,Profile!$B$2:$B$17521,$B271,Profile!$C$2:$C$17521,AZ$8))*$C$6</f>
        <v>0.1682597557</v>
      </c>
      <c r="BA271" s="193">
        <f t="shared" si="16"/>
        <v>7.167360129</v>
      </c>
      <c r="BB271" s="193">
        <f>(SUMIFS(Profile!$E$2:$E$17521,Profile!$B$2:$B$17521,$B271,Profile!$C$2:$C$17521,BB$8))*$C$9</f>
        <v>0</v>
      </c>
      <c r="BC271" s="193">
        <f>(SUMIFS(Profile!$E$2:$E$17521,Profile!$B$2:$B$17521,$B271,Profile!$C$2:$C$17521,BC$8))*$C$9</f>
        <v>0</v>
      </c>
      <c r="BD271" s="193">
        <f>(SUMIFS(Profile!$E$2:$E$17521,Profile!$B$2:$B$17521,$B271,Profile!$C$2:$C$17521,BD$8))*$C$9</f>
        <v>0</v>
      </c>
      <c r="BE271" s="193">
        <f>(SUMIFS(Profile!$E$2:$E$17521,Profile!$B$2:$B$17521,$B271,Profile!$C$2:$C$17521,BE$8))*$C$9</f>
        <v>0</v>
      </c>
      <c r="BF271" s="193">
        <f>(SUMIFS(Profile!$E$2:$E$17521,Profile!$B$2:$B$17521,$B271,Profile!$C$2:$C$17521,BF$8))*$C$9</f>
        <v>0</v>
      </c>
      <c r="BG271" s="193">
        <f>(SUMIFS(Profile!$E$2:$E$17521,Profile!$B$2:$B$17521,$B271,Profile!$C$2:$C$17521,BG$8))*$C$9</f>
        <v>0</v>
      </c>
      <c r="BH271" s="193">
        <f>(SUMIFS(Profile!$E$2:$E$17521,Profile!$B$2:$B$17521,$B271,Profile!$C$2:$C$17521,BH$8))*$C$9</f>
        <v>0</v>
      </c>
      <c r="BI271" s="193">
        <f>(SUMIFS(Profile!$E$2:$E$17521,Profile!$B$2:$B$17521,$B271,Profile!$C$2:$C$17521,BI$8))*$C$9</f>
        <v>0</v>
      </c>
      <c r="BJ271" s="193">
        <f>(SUMIFS(Profile!$E$2:$E$17521,Profile!$B$2:$B$17521,$B271,Profile!$C$2:$C$17521,BJ$8))*$C$9</f>
        <v>0</v>
      </c>
      <c r="BK271" s="193">
        <f>(SUMIFS(Profile!$E$2:$E$17521,Profile!$B$2:$B$17521,$B271,Profile!$C$2:$C$17521,BK$8))*$C$9</f>
        <v>0</v>
      </c>
      <c r="BL271" s="193">
        <f>(SUMIFS(Profile!$E$2:$E$17521,Profile!$B$2:$B$17521,$B271,Profile!$C$2:$C$17521,BL$8))*$C$9</f>
        <v>0</v>
      </c>
      <c r="BM271" s="193">
        <f>(SUMIFS(Profile!$E$2:$E$17521,Profile!$B$2:$B$17521,$B271,Profile!$C$2:$C$17521,BM$8))*$C$9</f>
        <v>0.0005521613277</v>
      </c>
      <c r="BN271" s="193">
        <f>(SUMIFS(Profile!$E$2:$E$17521,Profile!$B$2:$B$17521,$B271,Profile!$C$2:$C$17521,BN$8))*$C$9</f>
        <v>0.01055241649</v>
      </c>
      <c r="BO271" s="193">
        <f>(SUMIFS(Profile!$E$2:$E$17521,Profile!$B$2:$B$17521,$B271,Profile!$C$2:$C$17521,BO$8))*$C$9</f>
        <v>0.03289117517</v>
      </c>
      <c r="BP271" s="193">
        <f>(SUMIFS(Profile!$E$2:$E$17521,Profile!$B$2:$B$17521,$B271,Profile!$C$2:$C$17521,BP$8))*$C$9</f>
        <v>0.07570252176</v>
      </c>
      <c r="BQ271" s="193">
        <f>(SUMIFS(Profile!$E$2:$E$17521,Profile!$B$2:$B$17521,$B271,Profile!$C$2:$C$17521,BQ$8))*$C$9</f>
        <v>0.1230446671</v>
      </c>
      <c r="BR271" s="193">
        <f>(SUMIFS(Profile!$E$2:$E$17521,Profile!$B$2:$B$17521,$B271,Profile!$C$2:$C$17521,BR$8))*$C$9</f>
        <v>0.1975203222</v>
      </c>
      <c r="BS271" s="193">
        <f>(SUMIFS(Profile!$E$2:$E$17521,Profile!$B$2:$B$17521,$B271,Profile!$C$2:$C$17521,BS$8))*$C$9</f>
        <v>0.2852741814</v>
      </c>
      <c r="BT271" s="193">
        <f>(SUMIFS(Profile!$E$2:$E$17521,Profile!$B$2:$B$17521,$B271,Profile!$C$2:$C$17521,BT$8))*$C$9</f>
        <v>0.4395269973</v>
      </c>
      <c r="BU271" s="193">
        <f>(SUMIFS(Profile!$E$2:$E$17521,Profile!$B$2:$B$17521,$B271,Profile!$C$2:$C$17521,BU$8))*$C$9</f>
        <v>0.5622109969</v>
      </c>
      <c r="BV271" s="193">
        <f>(SUMIFS(Profile!$E$2:$E$17521,Profile!$B$2:$B$17521,$B271,Profile!$C$2:$C$17521,BV$8))*$C$9</f>
        <v>0.5154728477</v>
      </c>
      <c r="BW271" s="193">
        <f>(SUMIFS(Profile!$E$2:$E$17521,Profile!$B$2:$B$17521,$B271,Profile!$C$2:$C$17521,BW$8))*$C$9</f>
        <v>0.5092279443</v>
      </c>
      <c r="BX271" s="193">
        <f>(SUMIFS(Profile!$E$2:$E$17521,Profile!$B$2:$B$17521,$B271,Profile!$C$2:$C$17521,BX$8))*$C$9</f>
        <v>0.4725915917</v>
      </c>
      <c r="BY271" s="193">
        <f>(SUMIFS(Profile!$E$2:$E$17521,Profile!$B$2:$B$17521,$B271,Profile!$C$2:$C$17521,BY$8))*$C$9</f>
        <v>0.4449007742</v>
      </c>
      <c r="BZ271" s="193">
        <f>(SUMIFS(Profile!$E$2:$E$17521,Profile!$B$2:$B$17521,$B271,Profile!$C$2:$C$17521,BZ$8))*$C$9</f>
        <v>0.4888105087</v>
      </c>
      <c r="CA271" s="193">
        <f>(SUMIFS(Profile!$E$2:$E$17521,Profile!$B$2:$B$17521,$B271,Profile!$C$2:$C$17521,CA$8))*$C$9</f>
        <v>0.4863389146</v>
      </c>
      <c r="CB271" s="193">
        <f>(SUMIFS(Profile!$E$2:$E$17521,Profile!$B$2:$B$17521,$B271,Profile!$C$2:$C$17521,CB$8))*$C$9</f>
        <v>0.4320716904</v>
      </c>
      <c r="CC271" s="193">
        <f>(SUMIFS(Profile!$E$2:$E$17521,Profile!$B$2:$B$17521,$B271,Profile!$C$2:$C$17521,CC$8))*$C$9</f>
        <v>0.4257582152</v>
      </c>
      <c r="CD271" s="193">
        <f>(SUMIFS(Profile!$E$2:$E$17521,Profile!$B$2:$B$17521,$B271,Profile!$C$2:$C$17521,CD$8))*$C$9</f>
        <v>0.3995802248</v>
      </c>
      <c r="CE271" s="193">
        <f>(SUMIFS(Profile!$E$2:$E$17521,Profile!$B$2:$B$17521,$B271,Profile!$C$2:$C$17521,CE$8))*$C$9</f>
        <v>0.3198657071</v>
      </c>
      <c r="CF271" s="193">
        <f>(SUMIFS(Profile!$E$2:$E$17521,Profile!$B$2:$B$17521,$B271,Profile!$C$2:$C$17521,CF$8))*$C$9</f>
        <v>0.2724799926</v>
      </c>
      <c r="CG271" s="193">
        <f>(SUMIFS(Profile!$E$2:$E$17521,Profile!$B$2:$B$17521,$B271,Profile!$C$2:$C$17521,CG$8))*$C$9</f>
        <v>0.2398125479</v>
      </c>
      <c r="CH271" s="193">
        <f>(SUMIFS(Profile!$E$2:$E$17521,Profile!$B$2:$B$17521,$B271,Profile!$C$2:$C$17521,CH$8))*$C$9</f>
        <v>0.1805185892</v>
      </c>
      <c r="CI271" s="193">
        <f>(SUMIFS(Profile!$E$2:$E$17521,Profile!$B$2:$B$17521,$B271,Profile!$C$2:$C$17521,CI$8))*$C$9</f>
        <v>0.1308875724</v>
      </c>
      <c r="CJ271" s="193">
        <f>(SUMIFS(Profile!$E$2:$E$17521,Profile!$B$2:$B$17521,$B271,Profile!$C$2:$C$17521,CJ$8))*$C$9</f>
        <v>0.08314313723</v>
      </c>
      <c r="CK271" s="193">
        <f>(SUMIFS(Profile!$E$2:$E$17521,Profile!$B$2:$B$17521,$B271,Profile!$C$2:$C$17521,CK$8))*$C$9</f>
        <v>0.03184792916</v>
      </c>
      <c r="CL271" s="193">
        <f>(SUMIFS(Profile!$E$2:$E$17521,Profile!$B$2:$B$17521,$B271,Profile!$C$2:$C$17521,CL$8))*$C$9</f>
        <v>0.006776501929</v>
      </c>
      <c r="CM271" s="193">
        <f>(SUMIFS(Profile!$E$2:$E$17521,Profile!$B$2:$B$17521,$B271,Profile!$C$2:$C$17521,CM$8))*$C$9</f>
        <v>0</v>
      </c>
      <c r="CN271" s="193">
        <f>(SUMIFS(Profile!$E$2:$E$17521,Profile!$B$2:$B$17521,$B271,Profile!$C$2:$C$17521,CN$8))*$C$9</f>
        <v>0</v>
      </c>
      <c r="CO271" s="193">
        <f>(SUMIFS(Profile!$E$2:$E$17521,Profile!$B$2:$B$17521,$B271,Profile!$C$2:$C$17521,CO$8))*$C$9</f>
        <v>0</v>
      </c>
      <c r="CP271" s="193">
        <f>(SUMIFS(Profile!$E$2:$E$17521,Profile!$B$2:$B$17521,$B271,Profile!$C$2:$C$17521,CP$8))*$C$9</f>
        <v>0</v>
      </c>
      <c r="CQ271" s="193">
        <f>(SUMIFS(Profile!$E$2:$E$17521,Profile!$B$2:$B$17521,$B271,Profile!$C$2:$C$17521,CQ$8))*$C$9</f>
        <v>0</v>
      </c>
      <c r="CR271" s="193">
        <f>(SUMIFS(Profile!$E$2:$E$17521,Profile!$B$2:$B$17521,$B271,Profile!$C$2:$C$17521,CR$8))*$C$9</f>
        <v>0</v>
      </c>
      <c r="CS271" s="193">
        <f>(SUMIFS(Profile!$E$2:$E$17521,Profile!$B$2:$B$17521,$B271,Profile!$C$2:$C$17521,CS$8))*$C$9</f>
        <v>0</v>
      </c>
      <c r="CT271" s="193">
        <f>(SUMIFS(Profile!$E$2:$E$17521,Profile!$B$2:$B$17521,$B271,Profile!$C$2:$C$17521,CT$8))*$C$9</f>
        <v>0</v>
      </c>
      <c r="CU271" s="193">
        <f>(SUMIFS(Profile!$E$2:$E$17521,Profile!$B$2:$B$17521,$B271,Profile!$C$2:$C$17521,CU$8))*$C$9</f>
        <v>0</v>
      </c>
      <c r="CV271" s="193">
        <f>(SUMIFS(Profile!$E$2:$E$17521,Profile!$B$2:$B$17521,$B271,Profile!$C$2:$C$17521,CV$8))*$C$9</f>
        <v>0</v>
      </c>
      <c r="CW271" s="193">
        <f>(SUMIFS(Profile!$E$2:$E$17521,Profile!$B$2:$B$17521,$B271,Profile!$C$2:$C$17521,CW$8))*$C$9</f>
        <v>0</v>
      </c>
      <c r="CX271" s="193">
        <f t="shared" si="17"/>
        <v>2.447743157</v>
      </c>
      <c r="CY271" s="193">
        <f t="shared" ref="CY271:ET271" si="1317">MAX(BB271-E271,0)</f>
        <v>0</v>
      </c>
      <c r="CZ271" s="193">
        <f t="shared" si="1317"/>
        <v>0</v>
      </c>
      <c r="DA271" s="193">
        <f t="shared" si="1317"/>
        <v>0</v>
      </c>
      <c r="DB271" s="193">
        <f t="shared" si="1317"/>
        <v>0</v>
      </c>
      <c r="DC271" s="193">
        <f t="shared" si="1317"/>
        <v>0</v>
      </c>
      <c r="DD271" s="193">
        <f t="shared" si="1317"/>
        <v>0</v>
      </c>
      <c r="DE271" s="193">
        <f t="shared" si="1317"/>
        <v>0</v>
      </c>
      <c r="DF271" s="193">
        <f t="shared" si="1317"/>
        <v>0</v>
      </c>
      <c r="DG271" s="193">
        <f t="shared" si="1317"/>
        <v>0</v>
      </c>
      <c r="DH271" s="193">
        <f t="shared" si="1317"/>
        <v>0</v>
      </c>
      <c r="DI271" s="193">
        <f t="shared" si="1317"/>
        <v>0</v>
      </c>
      <c r="DJ271" s="193">
        <f t="shared" si="1317"/>
        <v>0</v>
      </c>
      <c r="DK271" s="193">
        <f t="shared" si="1317"/>
        <v>0</v>
      </c>
      <c r="DL271" s="193">
        <f t="shared" si="1317"/>
        <v>0</v>
      </c>
      <c r="DM271" s="193">
        <f t="shared" si="1317"/>
        <v>0</v>
      </c>
      <c r="DN271" s="193">
        <f t="shared" si="1317"/>
        <v>0</v>
      </c>
      <c r="DO271" s="193">
        <f t="shared" si="1317"/>
        <v>0</v>
      </c>
      <c r="DP271" s="193">
        <f t="shared" si="1317"/>
        <v>0.06533464365</v>
      </c>
      <c r="DQ271" s="193">
        <f t="shared" si="1317"/>
        <v>0.1971528254</v>
      </c>
      <c r="DR271" s="193">
        <f t="shared" si="1317"/>
        <v>0.3130263112</v>
      </c>
      <c r="DS271" s="193">
        <f t="shared" si="1317"/>
        <v>0.2610801218</v>
      </c>
      <c r="DT271" s="193">
        <f t="shared" si="1317"/>
        <v>0.2452203753</v>
      </c>
      <c r="DU271" s="193">
        <f t="shared" si="1317"/>
        <v>0.2037766011</v>
      </c>
      <c r="DV271" s="193">
        <f t="shared" si="1317"/>
        <v>0.1768870205</v>
      </c>
      <c r="DW271" s="193">
        <f t="shared" si="1317"/>
        <v>0.2103806749</v>
      </c>
      <c r="DX271" s="193">
        <f t="shared" si="1317"/>
        <v>0.2127165024</v>
      </c>
      <c r="DY271" s="193">
        <f t="shared" si="1317"/>
        <v>0.1604523706</v>
      </c>
      <c r="DZ271" s="193">
        <f t="shared" si="1317"/>
        <v>0.1713654894</v>
      </c>
      <c r="EA271" s="193">
        <f t="shared" si="1317"/>
        <v>0.1471905913</v>
      </c>
      <c r="EB271" s="193">
        <f t="shared" si="1317"/>
        <v>0.06747607359</v>
      </c>
      <c r="EC271" s="193">
        <f t="shared" si="1317"/>
        <v>0.01568355592</v>
      </c>
      <c r="ED271" s="193">
        <f t="shared" si="1317"/>
        <v>0</v>
      </c>
      <c r="EE271" s="193">
        <f t="shared" si="1317"/>
        <v>0</v>
      </c>
      <c r="EF271" s="193">
        <f t="shared" si="1317"/>
        <v>0</v>
      </c>
      <c r="EG271" s="193">
        <f t="shared" si="1317"/>
        <v>0</v>
      </c>
      <c r="EH271" s="193">
        <f t="shared" si="1317"/>
        <v>0</v>
      </c>
      <c r="EI271" s="193">
        <f t="shared" si="1317"/>
        <v>0</v>
      </c>
      <c r="EJ271" s="193">
        <f t="shared" si="1317"/>
        <v>0</v>
      </c>
      <c r="EK271" s="193">
        <f t="shared" si="1317"/>
        <v>0</v>
      </c>
      <c r="EL271" s="193">
        <f t="shared" si="1317"/>
        <v>0</v>
      </c>
      <c r="EM271" s="193">
        <f t="shared" si="1317"/>
        <v>0</v>
      </c>
      <c r="EN271" s="193">
        <f t="shared" si="1317"/>
        <v>0</v>
      </c>
      <c r="EO271" s="193">
        <f t="shared" si="1317"/>
        <v>0</v>
      </c>
      <c r="EP271" s="193">
        <f t="shared" si="1317"/>
        <v>0</v>
      </c>
      <c r="EQ271" s="193">
        <f t="shared" si="1317"/>
        <v>0</v>
      </c>
      <c r="ER271" s="193">
        <f t="shared" si="1317"/>
        <v>0</v>
      </c>
      <c r="ES271" s="193">
        <f t="shared" si="1317"/>
        <v>0</v>
      </c>
      <c r="ET271" s="193">
        <f t="shared" si="1317"/>
        <v>0</v>
      </c>
      <c r="EU271" s="193">
        <f t="shared" si="19"/>
        <v>4.719616972</v>
      </c>
      <c r="EV271" s="193">
        <f t="shared" ref="EV271:GQ271" si="1318">BB271-CY271</f>
        <v>0</v>
      </c>
      <c r="EW271" s="193">
        <f t="shared" si="1318"/>
        <v>0</v>
      </c>
      <c r="EX271" s="193">
        <f t="shared" si="1318"/>
        <v>0</v>
      </c>
      <c r="EY271" s="193">
        <f t="shared" si="1318"/>
        <v>0</v>
      </c>
      <c r="EZ271" s="193">
        <f t="shared" si="1318"/>
        <v>0</v>
      </c>
      <c r="FA271" s="193">
        <f t="shared" si="1318"/>
        <v>0</v>
      </c>
      <c r="FB271" s="193">
        <f t="shared" si="1318"/>
        <v>0</v>
      </c>
      <c r="FC271" s="193">
        <f t="shared" si="1318"/>
        <v>0</v>
      </c>
      <c r="FD271" s="193">
        <f t="shared" si="1318"/>
        <v>0</v>
      </c>
      <c r="FE271" s="193">
        <f t="shared" si="1318"/>
        <v>0</v>
      </c>
      <c r="FF271" s="193">
        <f t="shared" si="1318"/>
        <v>0</v>
      </c>
      <c r="FG271" s="193">
        <f t="shared" si="1318"/>
        <v>0.0005521613277</v>
      </c>
      <c r="FH271" s="193">
        <f t="shared" si="1318"/>
        <v>0.01055241649</v>
      </c>
      <c r="FI271" s="193">
        <f t="shared" si="1318"/>
        <v>0.03289117517</v>
      </c>
      <c r="FJ271" s="193">
        <f t="shared" si="1318"/>
        <v>0.07570252176</v>
      </c>
      <c r="FK271" s="193">
        <f t="shared" si="1318"/>
        <v>0.1230446671</v>
      </c>
      <c r="FL271" s="193">
        <f t="shared" si="1318"/>
        <v>0.1975203222</v>
      </c>
      <c r="FM271" s="193">
        <f t="shared" si="1318"/>
        <v>0.2199395378</v>
      </c>
      <c r="FN271" s="193">
        <f t="shared" si="1318"/>
        <v>0.2423741719</v>
      </c>
      <c r="FO271" s="193">
        <f t="shared" si="1318"/>
        <v>0.2491846858</v>
      </c>
      <c r="FP271" s="193">
        <f t="shared" si="1318"/>
        <v>0.2543927258</v>
      </c>
      <c r="FQ271" s="193">
        <f t="shared" si="1318"/>
        <v>0.264007569</v>
      </c>
      <c r="FR271" s="193">
        <f t="shared" si="1318"/>
        <v>0.2688149906</v>
      </c>
      <c r="FS271" s="193">
        <f t="shared" si="1318"/>
        <v>0.2680137537</v>
      </c>
      <c r="FT271" s="193">
        <f t="shared" si="1318"/>
        <v>0.2784298338</v>
      </c>
      <c r="FU271" s="193">
        <f t="shared" si="1318"/>
        <v>0.2736224122</v>
      </c>
      <c r="FV271" s="193">
        <f t="shared" si="1318"/>
        <v>0.2716193199</v>
      </c>
      <c r="FW271" s="193">
        <f t="shared" si="1318"/>
        <v>0.2543927258</v>
      </c>
      <c r="FX271" s="193">
        <f t="shared" si="1318"/>
        <v>0.2523896335</v>
      </c>
      <c r="FY271" s="193">
        <f t="shared" si="1318"/>
        <v>0.2523896335</v>
      </c>
      <c r="FZ271" s="193">
        <f t="shared" si="1318"/>
        <v>0.2567964366</v>
      </c>
      <c r="GA271" s="193">
        <f t="shared" si="1318"/>
        <v>0.2398125479</v>
      </c>
      <c r="GB271" s="193">
        <f t="shared" si="1318"/>
        <v>0.1805185892</v>
      </c>
      <c r="GC271" s="193">
        <f t="shared" si="1318"/>
        <v>0.1308875724</v>
      </c>
      <c r="GD271" s="193">
        <f t="shared" si="1318"/>
        <v>0.08314313723</v>
      </c>
      <c r="GE271" s="193">
        <f t="shared" si="1318"/>
        <v>0.03184792916</v>
      </c>
      <c r="GF271" s="193">
        <f t="shared" si="1318"/>
        <v>0.006776501929</v>
      </c>
      <c r="GG271" s="193">
        <f t="shared" si="1318"/>
        <v>0</v>
      </c>
      <c r="GH271" s="193">
        <f t="shared" si="1318"/>
        <v>0</v>
      </c>
      <c r="GI271" s="193">
        <f t="shared" si="1318"/>
        <v>0</v>
      </c>
      <c r="GJ271" s="193">
        <f t="shared" si="1318"/>
        <v>0</v>
      </c>
      <c r="GK271" s="193">
        <f t="shared" si="1318"/>
        <v>0</v>
      </c>
      <c r="GL271" s="193">
        <f t="shared" si="1318"/>
        <v>0</v>
      </c>
      <c r="GM271" s="193">
        <f t="shared" si="1318"/>
        <v>0</v>
      </c>
      <c r="GN271" s="193">
        <f t="shared" si="1318"/>
        <v>0</v>
      </c>
      <c r="GO271" s="193">
        <f t="shared" si="1318"/>
        <v>0</v>
      </c>
      <c r="GP271" s="193">
        <f t="shared" si="1318"/>
        <v>0</v>
      </c>
      <c r="GQ271" s="193">
        <f t="shared" si="1318"/>
        <v>0</v>
      </c>
      <c r="GR271" s="193">
        <f t="shared" si="21"/>
        <v>5.972489264</v>
      </c>
      <c r="GS271" s="193">
        <f t="shared" ref="GS271:IN271" si="1319">E271-EV271</f>
        <v>0.159045531</v>
      </c>
      <c r="GT271" s="193">
        <f t="shared" si="1319"/>
        <v>0.1430207923</v>
      </c>
      <c r="GU271" s="193">
        <f t="shared" si="1319"/>
        <v>0.1298003829</v>
      </c>
      <c r="GV271" s="193">
        <f t="shared" si="1319"/>
        <v>0.1217880136</v>
      </c>
      <c r="GW271" s="193">
        <f t="shared" si="1319"/>
        <v>0.1161793551</v>
      </c>
      <c r="GX271" s="193">
        <f t="shared" si="1319"/>
        <v>0.1101700781</v>
      </c>
      <c r="GY271" s="193">
        <f t="shared" si="1319"/>
        <v>0.1097694597</v>
      </c>
      <c r="GZ271" s="193">
        <f t="shared" si="1319"/>
        <v>0.105763275</v>
      </c>
      <c r="HA271" s="193">
        <f t="shared" si="1319"/>
        <v>0.1045614196</v>
      </c>
      <c r="HB271" s="193">
        <f t="shared" si="1319"/>
        <v>0.1065645119</v>
      </c>
      <c r="HC271" s="193">
        <f t="shared" si="1319"/>
        <v>0.1077663673</v>
      </c>
      <c r="HD271" s="193">
        <f t="shared" si="1319"/>
        <v>0.1120216276</v>
      </c>
      <c r="HE271" s="193">
        <f t="shared" si="1319"/>
        <v>0.106828794</v>
      </c>
      <c r="HF271" s="193">
        <f t="shared" si="1319"/>
        <v>0.09690920777</v>
      </c>
      <c r="HG271" s="193">
        <f t="shared" si="1319"/>
        <v>0.06852012596</v>
      </c>
      <c r="HH271" s="193">
        <f t="shared" si="1319"/>
        <v>0.03960643008</v>
      </c>
      <c r="HI271" s="193">
        <f t="shared" si="1319"/>
        <v>0.002788910721</v>
      </c>
      <c r="HJ271" s="193">
        <f t="shared" si="1319"/>
        <v>0</v>
      </c>
      <c r="HK271" s="193">
        <f t="shared" si="1319"/>
        <v>0</v>
      </c>
      <c r="HL271" s="193">
        <f t="shared" si="1319"/>
        <v>0</v>
      </c>
      <c r="HM271" s="193">
        <f t="shared" si="1319"/>
        <v>0</v>
      </c>
      <c r="HN271" s="193">
        <f t="shared" si="1319"/>
        <v>0</v>
      </c>
      <c r="HO271" s="193">
        <f t="shared" si="1319"/>
        <v>0</v>
      </c>
      <c r="HP271" s="193">
        <f t="shared" si="1319"/>
        <v>0</v>
      </c>
      <c r="HQ271" s="193">
        <f t="shared" si="1319"/>
        <v>0</v>
      </c>
      <c r="HR271" s="193">
        <f t="shared" si="1319"/>
        <v>0</v>
      </c>
      <c r="HS271" s="193">
        <f t="shared" si="1319"/>
        <v>0</v>
      </c>
      <c r="HT271" s="193">
        <f t="shared" si="1319"/>
        <v>0</v>
      </c>
      <c r="HU271" s="193">
        <f t="shared" si="1319"/>
        <v>0</v>
      </c>
      <c r="HV271" s="193">
        <f t="shared" si="1319"/>
        <v>0</v>
      </c>
      <c r="HW271" s="193">
        <f t="shared" si="1319"/>
        <v>0</v>
      </c>
      <c r="HX271" s="193">
        <f t="shared" si="1319"/>
        <v>0.01818574409</v>
      </c>
      <c r="HY271" s="193">
        <f t="shared" si="1319"/>
        <v>0.09070011224</v>
      </c>
      <c r="HZ271" s="193">
        <f t="shared" si="1319"/>
        <v>0.15835896</v>
      </c>
      <c r="IA271" s="193">
        <f t="shared" si="1319"/>
        <v>0.23094174</v>
      </c>
      <c r="IB271" s="193">
        <f t="shared" si="1319"/>
        <v>0.2866437512</v>
      </c>
      <c r="IC271" s="193">
        <f t="shared" si="1319"/>
        <v>0.3169232185</v>
      </c>
      <c r="ID271" s="193">
        <f t="shared" si="1319"/>
        <v>0.334516419</v>
      </c>
      <c r="IE271" s="193">
        <f t="shared" si="1319"/>
        <v>0.3457337361</v>
      </c>
      <c r="IF271" s="193">
        <f t="shared" si="1319"/>
        <v>0.3417275514</v>
      </c>
      <c r="IG271" s="193">
        <f t="shared" si="1319"/>
        <v>0.340525696</v>
      </c>
      <c r="IH271" s="193">
        <f t="shared" si="1319"/>
        <v>0.3188922988</v>
      </c>
      <c r="II271" s="193">
        <f t="shared" si="1319"/>
        <v>0.3060725079</v>
      </c>
      <c r="IJ271" s="193">
        <f t="shared" si="1319"/>
        <v>0.2836378738</v>
      </c>
      <c r="IK271" s="193">
        <f t="shared" si="1319"/>
        <v>0.2616038582</v>
      </c>
      <c r="IL271" s="193">
        <f t="shared" si="1319"/>
        <v>0.2315574733</v>
      </c>
      <c r="IM271" s="193">
        <f t="shared" si="1319"/>
        <v>0.1971042852</v>
      </c>
      <c r="IN271" s="193">
        <f t="shared" si="1319"/>
        <v>0.1682597557</v>
      </c>
      <c r="IO271" s="193">
        <f t="shared" si="23"/>
        <v>2.447743157</v>
      </c>
      <c r="IP271" s="193">
        <f t="shared" si="29"/>
        <v>0</v>
      </c>
      <c r="IQ271" s="193">
        <f t="shared" ref="IQ271:KK271" si="1320">MAX((MIN(CZ271+IP271,$IO$7))-GT271,0)</f>
        <v>0</v>
      </c>
      <c r="IR271" s="193">
        <f t="shared" si="1320"/>
        <v>0</v>
      </c>
      <c r="IS271" s="193">
        <f t="shared" si="1320"/>
        <v>0</v>
      </c>
      <c r="IT271" s="193">
        <f t="shared" si="1320"/>
        <v>0</v>
      </c>
      <c r="IU271" s="193">
        <f t="shared" si="1320"/>
        <v>0</v>
      </c>
      <c r="IV271" s="193">
        <f t="shared" si="1320"/>
        <v>0</v>
      </c>
      <c r="IW271" s="193">
        <f t="shared" si="1320"/>
        <v>0</v>
      </c>
      <c r="IX271" s="193">
        <f t="shared" si="1320"/>
        <v>0</v>
      </c>
      <c r="IY271" s="193">
        <f t="shared" si="1320"/>
        <v>0</v>
      </c>
      <c r="IZ271" s="193">
        <f t="shared" si="1320"/>
        <v>0</v>
      </c>
      <c r="JA271" s="193">
        <f t="shared" si="1320"/>
        <v>0</v>
      </c>
      <c r="JB271" s="193">
        <f t="shared" si="1320"/>
        <v>0</v>
      </c>
      <c r="JC271" s="193">
        <f t="shared" si="1320"/>
        <v>0</v>
      </c>
      <c r="JD271" s="193">
        <f t="shared" si="1320"/>
        <v>0</v>
      </c>
      <c r="JE271" s="193">
        <f t="shared" si="1320"/>
        <v>0</v>
      </c>
      <c r="JF271" s="193">
        <f t="shared" si="1320"/>
        <v>0</v>
      </c>
      <c r="JG271" s="193">
        <f t="shared" si="1320"/>
        <v>0.06533464365</v>
      </c>
      <c r="JH271" s="193">
        <f t="shared" si="1320"/>
        <v>0.2624874691</v>
      </c>
      <c r="JI271" s="193">
        <f t="shared" si="1320"/>
        <v>0.5755137803</v>
      </c>
      <c r="JJ271" s="193">
        <f t="shared" si="1320"/>
        <v>0.8365939021</v>
      </c>
      <c r="JK271" s="193">
        <f t="shared" si="1320"/>
        <v>1.081814277</v>
      </c>
      <c r="JL271" s="193">
        <f t="shared" si="1320"/>
        <v>1.285590878</v>
      </c>
      <c r="JM271" s="193">
        <f t="shared" si="1320"/>
        <v>1.462477899</v>
      </c>
      <c r="JN271" s="193">
        <f t="shared" si="1320"/>
        <v>1.672858574</v>
      </c>
      <c r="JO271" s="193">
        <f t="shared" si="1320"/>
        <v>1.885575076</v>
      </c>
      <c r="JP271" s="193">
        <f t="shared" si="1320"/>
        <v>2.046027447</v>
      </c>
      <c r="JQ271" s="193">
        <f t="shared" si="1320"/>
        <v>2.217392936</v>
      </c>
      <c r="JR271" s="193">
        <f t="shared" si="1320"/>
        <v>2.364583528</v>
      </c>
      <c r="JS271" s="193">
        <f t="shared" si="1320"/>
        <v>2.432059601</v>
      </c>
      <c r="JT271" s="193">
        <f t="shared" si="1320"/>
        <v>2.447743157</v>
      </c>
      <c r="JU271" s="193">
        <f t="shared" si="1320"/>
        <v>2.429557413</v>
      </c>
      <c r="JV271" s="193">
        <f t="shared" si="1320"/>
        <v>2.338857301</v>
      </c>
      <c r="JW271" s="193">
        <f t="shared" si="1320"/>
        <v>2.180498341</v>
      </c>
      <c r="JX271" s="193">
        <f t="shared" si="1320"/>
        <v>1.949556601</v>
      </c>
      <c r="JY271" s="193">
        <f t="shared" si="1320"/>
        <v>1.662912849</v>
      </c>
      <c r="JZ271" s="193">
        <f t="shared" si="1320"/>
        <v>1.345989631</v>
      </c>
      <c r="KA271" s="193">
        <f t="shared" si="1320"/>
        <v>1.011473212</v>
      </c>
      <c r="KB271" s="193">
        <f t="shared" si="1320"/>
        <v>0.6657394759</v>
      </c>
      <c r="KC271" s="193">
        <f t="shared" si="1320"/>
        <v>0.3240119245</v>
      </c>
      <c r="KD271" s="193">
        <f t="shared" si="1320"/>
        <v>0</v>
      </c>
      <c r="KE271" s="193">
        <f t="shared" si="1320"/>
        <v>0</v>
      </c>
      <c r="KF271" s="193">
        <f t="shared" si="1320"/>
        <v>0</v>
      </c>
      <c r="KG271" s="193">
        <f t="shared" si="1320"/>
        <v>0</v>
      </c>
      <c r="KH271" s="193">
        <f t="shared" si="1320"/>
        <v>0</v>
      </c>
      <c r="KI271" s="193">
        <f t="shared" si="1320"/>
        <v>0</v>
      </c>
      <c r="KJ271" s="193">
        <f t="shared" si="1320"/>
        <v>0</v>
      </c>
      <c r="KK271" s="193">
        <f t="shared" si="1320"/>
        <v>0</v>
      </c>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row>
    <row r="272" ht="14.25" customHeight="1">
      <c r="A272" s="1">
        <v>9.0</v>
      </c>
      <c r="B272" s="1">
        <f t="shared" ref="B272:C272" si="1321">B271+1</f>
        <v>262</v>
      </c>
      <c r="C272" s="267">
        <f t="shared" si="1321"/>
        <v>43727</v>
      </c>
      <c r="D272" s="193">
        <f t="shared" si="15"/>
        <v>10.0491136</v>
      </c>
      <c r="E272" s="193">
        <f>(SUMIFS(Profile!$F$2:$F$17521,Profile!$B$2:$B$17521,$B272,Profile!$C$2:$C$17521,E$8))*$C$6</f>
        <v>0.1458251216</v>
      </c>
      <c r="F272" s="193">
        <f>(SUMIFS(Profile!$F$2:$F$17521,Profile!$B$2:$B$17521,$B272,Profile!$C$2:$C$17521,F$8))*$C$6</f>
        <v>0.1293997645</v>
      </c>
      <c r="G272" s="193">
        <f>(SUMIFS(Profile!$F$2:$F$17521,Profile!$B$2:$B$17521,$B272,Profile!$C$2:$C$17521,G$8))*$C$6</f>
        <v>0.1173812105</v>
      </c>
      <c r="H272" s="193">
        <f>(SUMIFS(Profile!$F$2:$F$17521,Profile!$B$2:$B$17521,$B272,Profile!$C$2:$C$17521,H$8))*$C$6</f>
        <v>0.1105706966</v>
      </c>
      <c r="I272" s="193">
        <f>(SUMIFS(Profile!$F$2:$F$17521,Profile!$B$2:$B$17521,$B272,Profile!$C$2:$C$17521,I$8))*$C$6</f>
        <v>0.1061638935</v>
      </c>
      <c r="J272" s="193">
        <f>(SUMIFS(Profile!$F$2:$F$17521,Profile!$B$2:$B$17521,$B272,Profile!$C$2:$C$17521,J$8))*$C$6</f>
        <v>0.1049620381</v>
      </c>
      <c r="K272" s="193">
        <f>(SUMIFS(Profile!$F$2:$F$17521,Profile!$B$2:$B$17521,$B272,Profile!$C$2:$C$17521,K$8))*$C$6</f>
        <v>0.1037601827</v>
      </c>
      <c r="L272" s="193">
        <f>(SUMIFS(Profile!$F$2:$F$17521,Profile!$B$2:$B$17521,$B272,Profile!$C$2:$C$17521,L$8))*$C$6</f>
        <v>0.1025583273</v>
      </c>
      <c r="M272" s="193">
        <f>(SUMIFS(Profile!$F$2:$F$17521,Profile!$B$2:$B$17521,$B272,Profile!$C$2:$C$17521,M$8))*$C$6</f>
        <v>0.1017570903</v>
      </c>
      <c r="N272" s="193">
        <f>(SUMIFS(Profile!$F$2:$F$17521,Profile!$B$2:$B$17521,$B272,Profile!$C$2:$C$17521,N$8))*$C$6</f>
        <v>0.1045614196</v>
      </c>
      <c r="O272" s="193">
        <f>(SUMIFS(Profile!$F$2:$F$17521,Profile!$B$2:$B$17521,$B272,Profile!$C$2:$C$17521,O$8))*$C$6</f>
        <v>0.1105706966</v>
      </c>
      <c r="P272" s="193">
        <f>(SUMIFS(Profile!$F$2:$F$17521,Profile!$B$2:$B$17521,$B272,Profile!$C$2:$C$17521,P$8))*$C$6</f>
        <v>0.1165799736</v>
      </c>
      <c r="Q272" s="193">
        <f>(SUMIFS(Profile!$F$2:$F$17521,Profile!$B$2:$B$17521,$B272,Profile!$C$2:$C$17521,Q$8))*$C$6</f>
        <v>0.1410177</v>
      </c>
      <c r="R272" s="193">
        <f>(SUMIFS(Profile!$F$2:$F$17521,Profile!$B$2:$B$17521,$B272,Profile!$C$2:$C$17521,R$8))*$C$6</f>
        <v>0.1694616111</v>
      </c>
      <c r="S272" s="193">
        <f>(SUMIFS(Profile!$F$2:$F$17521,Profile!$B$2:$B$17521,$B272,Profile!$C$2:$C$17521,S$8))*$C$6</f>
        <v>0.1991073775</v>
      </c>
      <c r="T272" s="193">
        <f>(SUMIFS(Profile!$F$2:$F$17521,Profile!$B$2:$B$17521,$B272,Profile!$C$2:$C$17521,T$8))*$C$6</f>
        <v>0.2219426301</v>
      </c>
      <c r="U272" s="193">
        <f>(SUMIFS(Profile!$F$2:$F$17521,Profile!$B$2:$B$17521,$B272,Profile!$C$2:$C$17521,U$8))*$C$6</f>
        <v>0.2199395378</v>
      </c>
      <c r="V272" s="193">
        <f>(SUMIFS(Profile!$F$2:$F$17521,Profile!$B$2:$B$17521,$B272,Profile!$C$2:$C$17521,V$8))*$C$6</f>
        <v>0.2223432486</v>
      </c>
      <c r="W272" s="193">
        <f>(SUMIFS(Profile!$F$2:$F$17521,Profile!$B$2:$B$17521,$B272,Profile!$C$2:$C$17521,W$8))*$C$6</f>
        <v>0.228753144</v>
      </c>
      <c r="X272" s="193">
        <f>(SUMIFS(Profile!$F$2:$F$17521,Profile!$B$2:$B$17521,$B272,Profile!$C$2:$C$17521,X$8))*$C$6</f>
        <v>0.2239457224</v>
      </c>
      <c r="Y272" s="193">
        <f>(SUMIFS(Profile!$F$2:$F$17521,Profile!$B$2:$B$17521,$B272,Profile!$C$2:$C$17521,Y$8))*$C$6</f>
        <v>0.2215420116</v>
      </c>
      <c r="Z272" s="193">
        <f>(SUMIFS(Profile!$F$2:$F$17521,Profile!$B$2:$B$17521,$B272,Profile!$C$2:$C$17521,Z$8))*$C$6</f>
        <v>0.2151321162</v>
      </c>
      <c r="AA272" s="193">
        <f>(SUMIFS(Profile!$F$2:$F$17521,Profile!$B$2:$B$17521,$B272,Profile!$C$2:$C$17521,AA$8))*$C$6</f>
        <v>0.222743867</v>
      </c>
      <c r="AB272" s="193">
        <f>(SUMIFS(Profile!$F$2:$F$17521,Profile!$B$2:$B$17521,$B272,Profile!$C$2:$C$17521,AB$8))*$C$6</f>
        <v>0.2195389193</v>
      </c>
      <c r="AC272" s="193">
        <f>(SUMIFS(Profile!$F$2:$F$17521,Profile!$B$2:$B$17521,$B272,Profile!$C$2:$C$17521,AC$8))*$C$6</f>
        <v>0.2231444855</v>
      </c>
      <c r="AD272" s="193">
        <f>(SUMIFS(Profile!$F$2:$F$17521,Profile!$B$2:$B$17521,$B272,Profile!$C$2:$C$17521,AD$8))*$C$6</f>
        <v>0.2215420116</v>
      </c>
      <c r="AE272" s="193">
        <f>(SUMIFS(Profile!$F$2:$F$17521,Profile!$B$2:$B$17521,$B272,Profile!$C$2:$C$17521,AE$8))*$C$6</f>
        <v>0.2203401562</v>
      </c>
      <c r="AF272" s="193">
        <f>(SUMIFS(Profile!$F$2:$F$17521,Profile!$B$2:$B$17521,$B272,Profile!$C$2:$C$17521,AF$8))*$C$6</f>
        <v>0.2123277869</v>
      </c>
      <c r="AG272" s="193">
        <f>(SUMIFS(Profile!$F$2:$F$17521,Profile!$B$2:$B$17521,$B272,Profile!$C$2:$C$17521,AG$8))*$C$6</f>
        <v>0.2071197469</v>
      </c>
      <c r="AH272" s="193">
        <f>(SUMIFS(Profile!$F$2:$F$17521,Profile!$B$2:$B$17521,$B272,Profile!$C$2:$C$17521,AH$8))*$C$6</f>
        <v>0.2103246946</v>
      </c>
      <c r="AI272" s="193">
        <f>(SUMIFS(Profile!$F$2:$F$17521,Profile!$B$2:$B$17521,$B272,Profile!$C$2:$C$17521,AI$8))*$C$6</f>
        <v>0.2103246946</v>
      </c>
      <c r="AJ272" s="193">
        <f>(SUMIFS(Profile!$F$2:$F$17521,Profile!$B$2:$B$17521,$B272,Profile!$C$2:$C$17521,AJ$8))*$C$6</f>
        <v>0.228753144</v>
      </c>
      <c r="AK272" s="193">
        <f>(SUMIFS(Profile!$F$2:$F$17521,Profile!$B$2:$B$17521,$B272,Profile!$C$2:$C$17521,AK$8))*$C$6</f>
        <v>0.2439766457</v>
      </c>
      <c r="AL272" s="193">
        <f>(SUMIFS(Profile!$F$2:$F$17521,Profile!$B$2:$B$17521,$B272,Profile!$C$2:$C$17521,AL$8))*$C$6</f>
        <v>0.2636069506</v>
      </c>
      <c r="AM272" s="193">
        <f>(SUMIFS(Profile!$F$2:$F$17521,Profile!$B$2:$B$17521,$B272,Profile!$C$2:$C$17521,AM$8))*$C$6</f>
        <v>0.2928520986</v>
      </c>
      <c r="AN272" s="193">
        <f>(SUMIFS(Profile!$F$2:$F$17521,Profile!$B$2:$B$17521,$B272,Profile!$C$2:$C$17521,AN$8))*$C$6</f>
        <v>0.2980601386</v>
      </c>
      <c r="AO272" s="193">
        <f>(SUMIFS(Profile!$F$2:$F$17521,Profile!$B$2:$B$17521,$B272,Profile!$C$2:$C$17521,AO$8))*$C$6</f>
        <v>0.3064731264</v>
      </c>
      <c r="AP272" s="193">
        <f>(SUMIFS(Profile!$F$2:$F$17521,Profile!$B$2:$B$17521,$B272,Profile!$C$2:$C$17521,AP$8))*$C$6</f>
        <v>0.3301096159</v>
      </c>
      <c r="AQ272" s="193">
        <f>(SUMIFS(Profile!$F$2:$F$17521,Profile!$B$2:$B$17521,$B272,Profile!$C$2:$C$17521,AQ$8))*$C$6</f>
        <v>0.3321127082</v>
      </c>
      <c r="AR272" s="193">
        <f>(SUMIFS(Profile!$F$2:$F$17521,Profile!$B$2:$B$17521,$B272,Profile!$C$2:$C$17521,AR$8))*$C$6</f>
        <v>0.3301096159</v>
      </c>
      <c r="AS272" s="193">
        <f>(SUMIFS(Profile!$F$2:$F$17521,Profile!$B$2:$B$17521,$B272,Profile!$C$2:$C$17521,AS$8))*$C$6</f>
        <v>0.3200941542</v>
      </c>
      <c r="AT272" s="193">
        <f>(SUMIFS(Profile!$F$2:$F$17521,Profile!$B$2:$B$17521,$B272,Profile!$C$2:$C$17521,AT$8))*$C$6</f>
        <v>0.3076749818</v>
      </c>
      <c r="AU272" s="193">
        <f>(SUMIFS(Profile!$F$2:$F$17521,Profile!$B$2:$B$17521,$B272,Profile!$C$2:$C$17521,AU$8))*$C$6</f>
        <v>0.3000632309</v>
      </c>
      <c r="AV272" s="193">
        <f>(SUMIFS(Profile!$F$2:$F$17521,Profile!$B$2:$B$17521,$B272,Profile!$C$2:$C$17521,AV$8))*$C$6</f>
        <v>0.2768273599</v>
      </c>
      <c r="AW272" s="193">
        <f>(SUMIFS(Profile!$F$2:$F$17521,Profile!$B$2:$B$17521,$B272,Profile!$C$2:$C$17521,AW$8))*$C$6</f>
        <v>0.2596007659</v>
      </c>
      <c r="AX272" s="193">
        <f>(SUMIFS(Profile!$F$2:$F$17521,Profile!$B$2:$B$17521,$B272,Profile!$C$2:$C$17521,AX$8))*$C$6</f>
        <v>0.2331599471</v>
      </c>
      <c r="AY272" s="193">
        <f>(SUMIFS(Profile!$F$2:$F$17521,Profile!$B$2:$B$17521,$B272,Profile!$C$2:$C$17521,AY$8))*$C$6</f>
        <v>0.1955018114</v>
      </c>
      <c r="AZ272" s="193">
        <f>(SUMIFS(Profile!$F$2:$F$17521,Profile!$B$2:$B$17521,$B272,Profile!$C$2:$C$17521,AZ$8))*$C$6</f>
        <v>0.1654554264</v>
      </c>
      <c r="BA272" s="193">
        <f t="shared" si="16"/>
        <v>6.716564805</v>
      </c>
      <c r="BB272" s="193">
        <f>(SUMIFS(Profile!$E$2:$E$17521,Profile!$B$2:$B$17521,$B272,Profile!$C$2:$C$17521,BB$8))*$C$9</f>
        <v>0</v>
      </c>
      <c r="BC272" s="193">
        <f>(SUMIFS(Profile!$E$2:$E$17521,Profile!$B$2:$B$17521,$B272,Profile!$C$2:$C$17521,BC$8))*$C$9</f>
        <v>0</v>
      </c>
      <c r="BD272" s="193">
        <f>(SUMIFS(Profile!$E$2:$E$17521,Profile!$B$2:$B$17521,$B272,Profile!$C$2:$C$17521,BD$8))*$C$9</f>
        <v>0</v>
      </c>
      <c r="BE272" s="193">
        <f>(SUMIFS(Profile!$E$2:$E$17521,Profile!$B$2:$B$17521,$B272,Profile!$C$2:$C$17521,BE$8))*$C$9</f>
        <v>0</v>
      </c>
      <c r="BF272" s="193">
        <f>(SUMIFS(Profile!$E$2:$E$17521,Profile!$B$2:$B$17521,$B272,Profile!$C$2:$C$17521,BF$8))*$C$9</f>
        <v>0</v>
      </c>
      <c r="BG272" s="193">
        <f>(SUMIFS(Profile!$E$2:$E$17521,Profile!$B$2:$B$17521,$B272,Profile!$C$2:$C$17521,BG$8))*$C$9</f>
        <v>0</v>
      </c>
      <c r="BH272" s="193">
        <f>(SUMIFS(Profile!$E$2:$E$17521,Profile!$B$2:$B$17521,$B272,Profile!$C$2:$C$17521,BH$8))*$C$9</f>
        <v>0</v>
      </c>
      <c r="BI272" s="193">
        <f>(SUMIFS(Profile!$E$2:$E$17521,Profile!$B$2:$B$17521,$B272,Profile!$C$2:$C$17521,BI$8))*$C$9</f>
        <v>0</v>
      </c>
      <c r="BJ272" s="193">
        <f>(SUMIFS(Profile!$E$2:$E$17521,Profile!$B$2:$B$17521,$B272,Profile!$C$2:$C$17521,BJ$8))*$C$9</f>
        <v>0</v>
      </c>
      <c r="BK272" s="193">
        <f>(SUMIFS(Profile!$E$2:$E$17521,Profile!$B$2:$B$17521,$B272,Profile!$C$2:$C$17521,BK$8))*$C$9</f>
        <v>0</v>
      </c>
      <c r="BL272" s="193">
        <f>(SUMIFS(Profile!$E$2:$E$17521,Profile!$B$2:$B$17521,$B272,Profile!$C$2:$C$17521,BL$8))*$C$9</f>
        <v>0</v>
      </c>
      <c r="BM272" s="193">
        <f>(SUMIFS(Profile!$E$2:$E$17521,Profile!$B$2:$B$17521,$B272,Profile!$C$2:$C$17521,BM$8))*$C$9</f>
        <v>0.0004908100691</v>
      </c>
      <c r="BN272" s="193">
        <f>(SUMIFS(Profile!$E$2:$E$17521,Profile!$B$2:$B$17521,$B272,Profile!$C$2:$C$17521,BN$8))*$C$9</f>
        <v>0.009360383287</v>
      </c>
      <c r="BO272" s="193">
        <f>(SUMIFS(Profile!$E$2:$E$17521,Profile!$B$2:$B$17521,$B272,Profile!$C$2:$C$17521,BO$8))*$C$9</f>
        <v>0.03513390568</v>
      </c>
      <c r="BP272" s="193">
        <f>(SUMIFS(Profile!$E$2:$E$17521,Profile!$B$2:$B$17521,$B272,Profile!$C$2:$C$17521,BP$8))*$C$9</f>
        <v>0.09847744801</v>
      </c>
      <c r="BQ272" s="193">
        <f>(SUMIFS(Profile!$E$2:$E$17521,Profile!$B$2:$B$17521,$B272,Profile!$C$2:$C$17521,BQ$8))*$C$9</f>
        <v>0.2058829829</v>
      </c>
      <c r="BR272" s="193">
        <f>(SUMIFS(Profile!$E$2:$E$17521,Profile!$B$2:$B$17521,$B272,Profile!$C$2:$C$17521,BR$8))*$C$9</f>
        <v>0.2396072365</v>
      </c>
      <c r="BS272" s="193">
        <f>(SUMIFS(Profile!$E$2:$E$17521,Profile!$B$2:$B$17521,$B272,Profile!$C$2:$C$17521,BS$8))*$C$9</f>
        <v>0.293177721</v>
      </c>
      <c r="BT272" s="193">
        <f>(SUMIFS(Profile!$E$2:$E$17521,Profile!$B$2:$B$17521,$B272,Profile!$C$2:$C$17521,BT$8))*$C$9</f>
        <v>0.4333480764</v>
      </c>
      <c r="BU272" s="193">
        <f>(SUMIFS(Profile!$E$2:$E$17521,Profile!$B$2:$B$17521,$B272,Profile!$C$2:$C$17521,BU$8))*$C$9</f>
        <v>0.5987083227</v>
      </c>
      <c r="BV272" s="193">
        <f>(SUMIFS(Profile!$E$2:$E$17521,Profile!$B$2:$B$17521,$B272,Profile!$C$2:$C$17521,BV$8))*$C$9</f>
        <v>0.6954118548</v>
      </c>
      <c r="BW272" s="193">
        <f>(SUMIFS(Profile!$E$2:$E$17521,Profile!$B$2:$B$17521,$B272,Profile!$C$2:$C$17521,BW$8))*$C$9</f>
        <v>0.5536099382</v>
      </c>
      <c r="BX272" s="193">
        <f>(SUMIFS(Profile!$E$2:$E$17521,Profile!$B$2:$B$17521,$B272,Profile!$C$2:$C$17521,BX$8))*$C$9</f>
        <v>0.4424684634</v>
      </c>
      <c r="BY272" s="193">
        <f>(SUMIFS(Profile!$E$2:$E$17521,Profile!$B$2:$B$17521,$B272,Profile!$C$2:$C$17521,BY$8))*$C$9</f>
        <v>0.4042860107</v>
      </c>
      <c r="BZ272" s="193">
        <f>(SUMIFS(Profile!$E$2:$E$17521,Profile!$B$2:$B$17521,$B272,Profile!$C$2:$C$17521,BZ$8))*$C$9</f>
        <v>0.3951651493</v>
      </c>
      <c r="CA272" s="193">
        <f>(SUMIFS(Profile!$E$2:$E$17521,Profile!$B$2:$B$17521,$B272,Profile!$C$2:$C$17521,CA$8))*$C$9</f>
        <v>0.4279334539</v>
      </c>
      <c r="CB272" s="193">
        <f>(SUMIFS(Profile!$E$2:$E$17521,Profile!$B$2:$B$17521,$B272,Profile!$C$2:$C$17521,CB$8))*$C$9</f>
        <v>0.4342032952</v>
      </c>
      <c r="CC272" s="193">
        <f>(SUMIFS(Profile!$E$2:$E$17521,Profile!$B$2:$B$17521,$B272,Profile!$C$2:$C$17521,CC$8))*$C$9</f>
        <v>0.3412496374</v>
      </c>
      <c r="CD272" s="193">
        <f>(SUMIFS(Profile!$E$2:$E$17521,Profile!$B$2:$B$17521,$B272,Profile!$C$2:$C$17521,CD$8))*$C$9</f>
        <v>0.3064070371</v>
      </c>
      <c r="CE272" s="193">
        <f>(SUMIFS(Profile!$E$2:$E$17521,Profile!$B$2:$B$17521,$B272,Profile!$C$2:$C$17521,CE$8))*$C$9</f>
        <v>0.2625922762</v>
      </c>
      <c r="CF272" s="193">
        <f>(SUMIFS(Profile!$E$2:$E$17521,Profile!$B$2:$B$17521,$B272,Profile!$C$2:$C$17521,CF$8))*$C$9</f>
        <v>0.1854619058</v>
      </c>
      <c r="CG272" s="193">
        <f>(SUMIFS(Profile!$E$2:$E$17521,Profile!$B$2:$B$17521,$B272,Profile!$C$2:$C$17521,CG$8))*$C$9</f>
        <v>0.1494951427</v>
      </c>
      <c r="CH272" s="193">
        <f>(SUMIFS(Profile!$E$2:$E$17521,Profile!$B$2:$B$17521,$B272,Profile!$C$2:$C$17521,CH$8))*$C$9</f>
        <v>0.09757739373</v>
      </c>
      <c r="CI272" s="193">
        <f>(SUMIFS(Profile!$E$2:$E$17521,Profile!$B$2:$B$17521,$B272,Profile!$C$2:$C$17521,CI$8))*$C$9</f>
        <v>0.06381311017</v>
      </c>
      <c r="CJ272" s="193">
        <f>(SUMIFS(Profile!$E$2:$E$17521,Profile!$B$2:$B$17521,$B272,Profile!$C$2:$C$17521,CJ$8))*$C$9</f>
        <v>0.03111025448</v>
      </c>
      <c r="CK272" s="193">
        <f>(SUMIFS(Profile!$E$2:$E$17521,Profile!$B$2:$B$17521,$B272,Profile!$C$2:$C$17521,CK$8))*$C$9</f>
        <v>0.01073935466</v>
      </c>
      <c r="CL272" s="193">
        <f>(SUMIFS(Profile!$E$2:$E$17521,Profile!$B$2:$B$17521,$B272,Profile!$C$2:$C$17521,CL$8))*$C$9</f>
        <v>0.0008536413486</v>
      </c>
      <c r="CM272" s="193">
        <f>(SUMIFS(Profile!$E$2:$E$17521,Profile!$B$2:$B$17521,$B272,Profile!$C$2:$C$17521,CM$8))*$C$9</f>
        <v>0</v>
      </c>
      <c r="CN272" s="193">
        <f>(SUMIFS(Profile!$E$2:$E$17521,Profile!$B$2:$B$17521,$B272,Profile!$C$2:$C$17521,CN$8))*$C$9</f>
        <v>0</v>
      </c>
      <c r="CO272" s="193">
        <f>(SUMIFS(Profile!$E$2:$E$17521,Profile!$B$2:$B$17521,$B272,Profile!$C$2:$C$17521,CO$8))*$C$9</f>
        <v>0</v>
      </c>
      <c r="CP272" s="193">
        <f>(SUMIFS(Profile!$E$2:$E$17521,Profile!$B$2:$B$17521,$B272,Profile!$C$2:$C$17521,CP$8))*$C$9</f>
        <v>0</v>
      </c>
      <c r="CQ272" s="193">
        <f>(SUMIFS(Profile!$E$2:$E$17521,Profile!$B$2:$B$17521,$B272,Profile!$C$2:$C$17521,CQ$8))*$C$9</f>
        <v>0</v>
      </c>
      <c r="CR272" s="193">
        <f>(SUMIFS(Profile!$E$2:$E$17521,Profile!$B$2:$B$17521,$B272,Profile!$C$2:$C$17521,CR$8))*$C$9</f>
        <v>0</v>
      </c>
      <c r="CS272" s="193">
        <f>(SUMIFS(Profile!$E$2:$E$17521,Profile!$B$2:$B$17521,$B272,Profile!$C$2:$C$17521,CS$8))*$C$9</f>
        <v>0</v>
      </c>
      <c r="CT272" s="193">
        <f>(SUMIFS(Profile!$E$2:$E$17521,Profile!$B$2:$B$17521,$B272,Profile!$C$2:$C$17521,CT$8))*$C$9</f>
        <v>0</v>
      </c>
      <c r="CU272" s="193">
        <f>(SUMIFS(Profile!$E$2:$E$17521,Profile!$B$2:$B$17521,$B272,Profile!$C$2:$C$17521,CU$8))*$C$9</f>
        <v>0</v>
      </c>
      <c r="CV272" s="193">
        <f>(SUMIFS(Profile!$E$2:$E$17521,Profile!$B$2:$B$17521,$B272,Profile!$C$2:$C$17521,CV$8))*$C$9</f>
        <v>0</v>
      </c>
      <c r="CW272" s="193">
        <f>(SUMIFS(Profile!$E$2:$E$17521,Profile!$B$2:$B$17521,$B272,Profile!$C$2:$C$17521,CW$8))*$C$9</f>
        <v>0</v>
      </c>
      <c r="CX272" s="193">
        <f t="shared" si="17"/>
        <v>2.759431024</v>
      </c>
      <c r="CY272" s="193">
        <f t="shared" ref="CY272:ET272" si="1322">MAX(BB272-E272,0)</f>
        <v>0</v>
      </c>
      <c r="CZ272" s="193">
        <f t="shared" si="1322"/>
        <v>0</v>
      </c>
      <c r="DA272" s="193">
        <f t="shared" si="1322"/>
        <v>0</v>
      </c>
      <c r="DB272" s="193">
        <f t="shared" si="1322"/>
        <v>0</v>
      </c>
      <c r="DC272" s="193">
        <f t="shared" si="1322"/>
        <v>0</v>
      </c>
      <c r="DD272" s="193">
        <f t="shared" si="1322"/>
        <v>0</v>
      </c>
      <c r="DE272" s="193">
        <f t="shared" si="1322"/>
        <v>0</v>
      </c>
      <c r="DF272" s="193">
        <f t="shared" si="1322"/>
        <v>0</v>
      </c>
      <c r="DG272" s="193">
        <f t="shared" si="1322"/>
        <v>0</v>
      </c>
      <c r="DH272" s="193">
        <f t="shared" si="1322"/>
        <v>0</v>
      </c>
      <c r="DI272" s="193">
        <f t="shared" si="1322"/>
        <v>0</v>
      </c>
      <c r="DJ272" s="193">
        <f t="shared" si="1322"/>
        <v>0</v>
      </c>
      <c r="DK272" s="193">
        <f t="shared" si="1322"/>
        <v>0</v>
      </c>
      <c r="DL272" s="193">
        <f t="shared" si="1322"/>
        <v>0</v>
      </c>
      <c r="DM272" s="193">
        <f t="shared" si="1322"/>
        <v>0</v>
      </c>
      <c r="DN272" s="193">
        <f t="shared" si="1322"/>
        <v>0</v>
      </c>
      <c r="DO272" s="193">
        <f t="shared" si="1322"/>
        <v>0.0196676987</v>
      </c>
      <c r="DP272" s="193">
        <f t="shared" si="1322"/>
        <v>0.07083447244</v>
      </c>
      <c r="DQ272" s="193">
        <f t="shared" si="1322"/>
        <v>0.2045949323</v>
      </c>
      <c r="DR272" s="193">
        <f t="shared" si="1322"/>
        <v>0.3747626002</v>
      </c>
      <c r="DS272" s="193">
        <f t="shared" si="1322"/>
        <v>0.4738698431</v>
      </c>
      <c r="DT272" s="193">
        <f t="shared" si="1322"/>
        <v>0.338477822</v>
      </c>
      <c r="DU272" s="193">
        <f t="shared" si="1322"/>
        <v>0.2197245964</v>
      </c>
      <c r="DV272" s="193">
        <f t="shared" si="1322"/>
        <v>0.1847470913</v>
      </c>
      <c r="DW272" s="193">
        <f t="shared" si="1322"/>
        <v>0.1720206638</v>
      </c>
      <c r="DX272" s="193">
        <f t="shared" si="1322"/>
        <v>0.2063914423</v>
      </c>
      <c r="DY272" s="193">
        <f t="shared" si="1322"/>
        <v>0.213863139</v>
      </c>
      <c r="DZ272" s="193">
        <f t="shared" si="1322"/>
        <v>0.1289218505</v>
      </c>
      <c r="EA272" s="193">
        <f t="shared" si="1322"/>
        <v>0.09928729028</v>
      </c>
      <c r="EB272" s="193">
        <f t="shared" si="1322"/>
        <v>0.05226758158</v>
      </c>
      <c r="EC272" s="193">
        <f t="shared" si="1322"/>
        <v>0</v>
      </c>
      <c r="ED272" s="193">
        <f t="shared" si="1322"/>
        <v>0</v>
      </c>
      <c r="EE272" s="193">
        <f t="shared" si="1322"/>
        <v>0</v>
      </c>
      <c r="EF272" s="193">
        <f t="shared" si="1322"/>
        <v>0</v>
      </c>
      <c r="EG272" s="193">
        <f t="shared" si="1322"/>
        <v>0</v>
      </c>
      <c r="EH272" s="193">
        <f t="shared" si="1322"/>
        <v>0</v>
      </c>
      <c r="EI272" s="193">
        <f t="shared" si="1322"/>
        <v>0</v>
      </c>
      <c r="EJ272" s="193">
        <f t="shared" si="1322"/>
        <v>0</v>
      </c>
      <c r="EK272" s="193">
        <f t="shared" si="1322"/>
        <v>0</v>
      </c>
      <c r="EL272" s="193">
        <f t="shared" si="1322"/>
        <v>0</v>
      </c>
      <c r="EM272" s="193">
        <f t="shared" si="1322"/>
        <v>0</v>
      </c>
      <c r="EN272" s="193">
        <f t="shared" si="1322"/>
        <v>0</v>
      </c>
      <c r="EO272" s="193">
        <f t="shared" si="1322"/>
        <v>0</v>
      </c>
      <c r="EP272" s="193">
        <f t="shared" si="1322"/>
        <v>0</v>
      </c>
      <c r="EQ272" s="193">
        <f t="shared" si="1322"/>
        <v>0</v>
      </c>
      <c r="ER272" s="193">
        <f t="shared" si="1322"/>
        <v>0</v>
      </c>
      <c r="ES272" s="193">
        <f t="shared" si="1322"/>
        <v>0</v>
      </c>
      <c r="ET272" s="193">
        <f t="shared" si="1322"/>
        <v>0</v>
      </c>
      <c r="EU272" s="193">
        <f t="shared" si="19"/>
        <v>3.957133781</v>
      </c>
      <c r="EV272" s="193">
        <f t="shared" ref="EV272:GQ272" si="1323">BB272-CY272</f>
        <v>0</v>
      </c>
      <c r="EW272" s="193">
        <f t="shared" si="1323"/>
        <v>0</v>
      </c>
      <c r="EX272" s="193">
        <f t="shared" si="1323"/>
        <v>0</v>
      </c>
      <c r="EY272" s="193">
        <f t="shared" si="1323"/>
        <v>0</v>
      </c>
      <c r="EZ272" s="193">
        <f t="shared" si="1323"/>
        <v>0</v>
      </c>
      <c r="FA272" s="193">
        <f t="shared" si="1323"/>
        <v>0</v>
      </c>
      <c r="FB272" s="193">
        <f t="shared" si="1323"/>
        <v>0</v>
      </c>
      <c r="FC272" s="193">
        <f t="shared" si="1323"/>
        <v>0</v>
      </c>
      <c r="FD272" s="193">
        <f t="shared" si="1323"/>
        <v>0</v>
      </c>
      <c r="FE272" s="193">
        <f t="shared" si="1323"/>
        <v>0</v>
      </c>
      <c r="FF272" s="193">
        <f t="shared" si="1323"/>
        <v>0</v>
      </c>
      <c r="FG272" s="193">
        <f t="shared" si="1323"/>
        <v>0.0004908100691</v>
      </c>
      <c r="FH272" s="193">
        <f t="shared" si="1323"/>
        <v>0.009360383287</v>
      </c>
      <c r="FI272" s="193">
        <f t="shared" si="1323"/>
        <v>0.03513390568</v>
      </c>
      <c r="FJ272" s="193">
        <f t="shared" si="1323"/>
        <v>0.09847744801</v>
      </c>
      <c r="FK272" s="193">
        <f t="shared" si="1323"/>
        <v>0.2058829829</v>
      </c>
      <c r="FL272" s="193">
        <f t="shared" si="1323"/>
        <v>0.2199395378</v>
      </c>
      <c r="FM272" s="193">
        <f t="shared" si="1323"/>
        <v>0.2223432486</v>
      </c>
      <c r="FN272" s="193">
        <f t="shared" si="1323"/>
        <v>0.228753144</v>
      </c>
      <c r="FO272" s="193">
        <f t="shared" si="1323"/>
        <v>0.2239457224</v>
      </c>
      <c r="FP272" s="193">
        <f t="shared" si="1323"/>
        <v>0.2215420116</v>
      </c>
      <c r="FQ272" s="193">
        <f t="shared" si="1323"/>
        <v>0.2151321162</v>
      </c>
      <c r="FR272" s="193">
        <f t="shared" si="1323"/>
        <v>0.222743867</v>
      </c>
      <c r="FS272" s="193">
        <f t="shared" si="1323"/>
        <v>0.2195389193</v>
      </c>
      <c r="FT272" s="193">
        <f t="shared" si="1323"/>
        <v>0.2231444855</v>
      </c>
      <c r="FU272" s="193">
        <f t="shared" si="1323"/>
        <v>0.2215420116</v>
      </c>
      <c r="FV272" s="193">
        <f t="shared" si="1323"/>
        <v>0.2203401562</v>
      </c>
      <c r="FW272" s="193">
        <f t="shared" si="1323"/>
        <v>0.2123277869</v>
      </c>
      <c r="FX272" s="193">
        <f t="shared" si="1323"/>
        <v>0.2071197469</v>
      </c>
      <c r="FY272" s="193">
        <f t="shared" si="1323"/>
        <v>0.2103246946</v>
      </c>
      <c r="FZ272" s="193">
        <f t="shared" si="1323"/>
        <v>0.1854619058</v>
      </c>
      <c r="GA272" s="193">
        <f t="shared" si="1323"/>
        <v>0.1494951427</v>
      </c>
      <c r="GB272" s="193">
        <f t="shared" si="1323"/>
        <v>0.09757739373</v>
      </c>
      <c r="GC272" s="193">
        <f t="shared" si="1323"/>
        <v>0.06381311017</v>
      </c>
      <c r="GD272" s="193">
        <f t="shared" si="1323"/>
        <v>0.03111025448</v>
      </c>
      <c r="GE272" s="193">
        <f t="shared" si="1323"/>
        <v>0.01073935466</v>
      </c>
      <c r="GF272" s="193">
        <f t="shared" si="1323"/>
        <v>0.0008536413486</v>
      </c>
      <c r="GG272" s="193">
        <f t="shared" si="1323"/>
        <v>0</v>
      </c>
      <c r="GH272" s="193">
        <f t="shared" si="1323"/>
        <v>0</v>
      </c>
      <c r="GI272" s="193">
        <f t="shared" si="1323"/>
        <v>0</v>
      </c>
      <c r="GJ272" s="193">
        <f t="shared" si="1323"/>
        <v>0</v>
      </c>
      <c r="GK272" s="193">
        <f t="shared" si="1323"/>
        <v>0</v>
      </c>
      <c r="GL272" s="193">
        <f t="shared" si="1323"/>
        <v>0</v>
      </c>
      <c r="GM272" s="193">
        <f t="shared" si="1323"/>
        <v>0</v>
      </c>
      <c r="GN272" s="193">
        <f t="shared" si="1323"/>
        <v>0</v>
      </c>
      <c r="GO272" s="193">
        <f t="shared" si="1323"/>
        <v>0</v>
      </c>
      <c r="GP272" s="193">
        <f t="shared" si="1323"/>
        <v>0</v>
      </c>
      <c r="GQ272" s="193">
        <f t="shared" si="1323"/>
        <v>0</v>
      </c>
      <c r="GR272" s="193">
        <f t="shared" si="21"/>
        <v>6.091979817</v>
      </c>
      <c r="GS272" s="193">
        <f t="shared" ref="GS272:IN272" si="1324">E272-EV272</f>
        <v>0.1458251216</v>
      </c>
      <c r="GT272" s="193">
        <f t="shared" si="1324"/>
        <v>0.1293997645</v>
      </c>
      <c r="GU272" s="193">
        <f t="shared" si="1324"/>
        <v>0.1173812105</v>
      </c>
      <c r="GV272" s="193">
        <f t="shared" si="1324"/>
        <v>0.1105706966</v>
      </c>
      <c r="GW272" s="193">
        <f t="shared" si="1324"/>
        <v>0.1061638935</v>
      </c>
      <c r="GX272" s="193">
        <f t="shared" si="1324"/>
        <v>0.1049620381</v>
      </c>
      <c r="GY272" s="193">
        <f t="shared" si="1324"/>
        <v>0.1037601827</v>
      </c>
      <c r="GZ272" s="193">
        <f t="shared" si="1324"/>
        <v>0.1025583273</v>
      </c>
      <c r="HA272" s="193">
        <f t="shared" si="1324"/>
        <v>0.1017570903</v>
      </c>
      <c r="HB272" s="193">
        <f t="shared" si="1324"/>
        <v>0.1045614196</v>
      </c>
      <c r="HC272" s="193">
        <f t="shared" si="1324"/>
        <v>0.1105706966</v>
      </c>
      <c r="HD272" s="193">
        <f t="shared" si="1324"/>
        <v>0.1160891635</v>
      </c>
      <c r="HE272" s="193">
        <f t="shared" si="1324"/>
        <v>0.1316573167</v>
      </c>
      <c r="HF272" s="193">
        <f t="shared" si="1324"/>
        <v>0.1343277054</v>
      </c>
      <c r="HG272" s="193">
        <f t="shared" si="1324"/>
        <v>0.1006299295</v>
      </c>
      <c r="HH272" s="193">
        <f t="shared" si="1324"/>
        <v>0.01605964723</v>
      </c>
      <c r="HI272" s="193">
        <f t="shared" si="1324"/>
        <v>0</v>
      </c>
      <c r="HJ272" s="193">
        <f t="shared" si="1324"/>
        <v>0</v>
      </c>
      <c r="HK272" s="193">
        <f t="shared" si="1324"/>
        <v>0</v>
      </c>
      <c r="HL272" s="193">
        <f t="shared" si="1324"/>
        <v>0</v>
      </c>
      <c r="HM272" s="193">
        <f t="shared" si="1324"/>
        <v>0</v>
      </c>
      <c r="HN272" s="193">
        <f t="shared" si="1324"/>
        <v>0</v>
      </c>
      <c r="HO272" s="193">
        <f t="shared" si="1324"/>
        <v>0</v>
      </c>
      <c r="HP272" s="193">
        <f t="shared" si="1324"/>
        <v>0</v>
      </c>
      <c r="HQ272" s="193">
        <f t="shared" si="1324"/>
        <v>0</v>
      </c>
      <c r="HR272" s="193">
        <f t="shared" si="1324"/>
        <v>0</v>
      </c>
      <c r="HS272" s="193">
        <f t="shared" si="1324"/>
        <v>0</v>
      </c>
      <c r="HT272" s="193">
        <f t="shared" si="1324"/>
        <v>0</v>
      </c>
      <c r="HU272" s="193">
        <f t="shared" si="1324"/>
        <v>0</v>
      </c>
      <c r="HV272" s="193">
        <f t="shared" si="1324"/>
        <v>0</v>
      </c>
      <c r="HW272" s="193">
        <f t="shared" si="1324"/>
        <v>0.02486278884</v>
      </c>
      <c r="HX272" s="193">
        <f t="shared" si="1324"/>
        <v>0.07925800131</v>
      </c>
      <c r="HY272" s="193">
        <f t="shared" si="1324"/>
        <v>0.146399252</v>
      </c>
      <c r="HZ272" s="193">
        <f t="shared" si="1324"/>
        <v>0.1997938404</v>
      </c>
      <c r="IA272" s="193">
        <f t="shared" si="1324"/>
        <v>0.2617418441</v>
      </c>
      <c r="IB272" s="193">
        <f t="shared" si="1324"/>
        <v>0.287320784</v>
      </c>
      <c r="IC272" s="193">
        <f t="shared" si="1324"/>
        <v>0.3056194851</v>
      </c>
      <c r="ID272" s="193">
        <f t="shared" si="1324"/>
        <v>0.3301096159</v>
      </c>
      <c r="IE272" s="193">
        <f t="shared" si="1324"/>
        <v>0.3321127082</v>
      </c>
      <c r="IF272" s="193">
        <f t="shared" si="1324"/>
        <v>0.3301096159</v>
      </c>
      <c r="IG272" s="193">
        <f t="shared" si="1324"/>
        <v>0.3200941542</v>
      </c>
      <c r="IH272" s="193">
        <f t="shared" si="1324"/>
        <v>0.3076749818</v>
      </c>
      <c r="II272" s="193">
        <f t="shared" si="1324"/>
        <v>0.3000632309</v>
      </c>
      <c r="IJ272" s="193">
        <f t="shared" si="1324"/>
        <v>0.2768273599</v>
      </c>
      <c r="IK272" s="193">
        <f t="shared" si="1324"/>
        <v>0.2596007659</v>
      </c>
      <c r="IL272" s="193">
        <f t="shared" si="1324"/>
        <v>0.2331599471</v>
      </c>
      <c r="IM272" s="193">
        <f t="shared" si="1324"/>
        <v>0.1955018114</v>
      </c>
      <c r="IN272" s="193">
        <f t="shared" si="1324"/>
        <v>0.1654554264</v>
      </c>
      <c r="IO272" s="193">
        <f t="shared" si="23"/>
        <v>2.759431024</v>
      </c>
      <c r="IP272" s="193">
        <f t="shared" si="29"/>
        <v>0</v>
      </c>
      <c r="IQ272" s="193">
        <f t="shared" ref="IQ272:KK272" si="1325">MAX((MIN(CZ272+IP272,$IO$7))-GT272,0)</f>
        <v>0</v>
      </c>
      <c r="IR272" s="193">
        <f t="shared" si="1325"/>
        <v>0</v>
      </c>
      <c r="IS272" s="193">
        <f t="shared" si="1325"/>
        <v>0</v>
      </c>
      <c r="IT272" s="193">
        <f t="shared" si="1325"/>
        <v>0</v>
      </c>
      <c r="IU272" s="193">
        <f t="shared" si="1325"/>
        <v>0</v>
      </c>
      <c r="IV272" s="193">
        <f t="shared" si="1325"/>
        <v>0</v>
      </c>
      <c r="IW272" s="193">
        <f t="shared" si="1325"/>
        <v>0</v>
      </c>
      <c r="IX272" s="193">
        <f t="shared" si="1325"/>
        <v>0</v>
      </c>
      <c r="IY272" s="193">
        <f t="shared" si="1325"/>
        <v>0</v>
      </c>
      <c r="IZ272" s="193">
        <f t="shared" si="1325"/>
        <v>0</v>
      </c>
      <c r="JA272" s="193">
        <f t="shared" si="1325"/>
        <v>0</v>
      </c>
      <c r="JB272" s="193">
        <f t="shared" si="1325"/>
        <v>0</v>
      </c>
      <c r="JC272" s="193">
        <f t="shared" si="1325"/>
        <v>0</v>
      </c>
      <c r="JD272" s="193">
        <f t="shared" si="1325"/>
        <v>0</v>
      </c>
      <c r="JE272" s="193">
        <f t="shared" si="1325"/>
        <v>0</v>
      </c>
      <c r="JF272" s="193">
        <f t="shared" si="1325"/>
        <v>0.0196676987</v>
      </c>
      <c r="JG272" s="193">
        <f t="shared" si="1325"/>
        <v>0.09050217114</v>
      </c>
      <c r="JH272" s="193">
        <f t="shared" si="1325"/>
        <v>0.2950971035</v>
      </c>
      <c r="JI272" s="193">
        <f t="shared" si="1325"/>
        <v>0.6698597037</v>
      </c>
      <c r="JJ272" s="193">
        <f t="shared" si="1325"/>
        <v>1.143729547</v>
      </c>
      <c r="JK272" s="193">
        <f t="shared" si="1325"/>
        <v>1.482207369</v>
      </c>
      <c r="JL272" s="193">
        <f t="shared" si="1325"/>
        <v>1.701931965</v>
      </c>
      <c r="JM272" s="193">
        <f t="shared" si="1325"/>
        <v>1.886679057</v>
      </c>
      <c r="JN272" s="193">
        <f t="shared" si="1325"/>
        <v>2.05869972</v>
      </c>
      <c r="JO272" s="193">
        <f t="shared" si="1325"/>
        <v>2.265091163</v>
      </c>
      <c r="JP272" s="193">
        <f t="shared" si="1325"/>
        <v>2.478954302</v>
      </c>
      <c r="JQ272" s="193">
        <f t="shared" si="1325"/>
        <v>2.607876152</v>
      </c>
      <c r="JR272" s="193">
        <f t="shared" si="1325"/>
        <v>2.707163442</v>
      </c>
      <c r="JS272" s="193">
        <f t="shared" si="1325"/>
        <v>2.759431024</v>
      </c>
      <c r="JT272" s="193">
        <f t="shared" si="1325"/>
        <v>2.734568235</v>
      </c>
      <c r="JU272" s="193">
        <f t="shared" si="1325"/>
        <v>2.655310234</v>
      </c>
      <c r="JV272" s="193">
        <f t="shared" si="1325"/>
        <v>2.508910982</v>
      </c>
      <c r="JW272" s="193">
        <f t="shared" si="1325"/>
        <v>2.309117142</v>
      </c>
      <c r="JX272" s="193">
        <f t="shared" si="1325"/>
        <v>2.047375297</v>
      </c>
      <c r="JY272" s="193">
        <f t="shared" si="1325"/>
        <v>1.760054513</v>
      </c>
      <c r="JZ272" s="193">
        <f t="shared" si="1325"/>
        <v>1.454435028</v>
      </c>
      <c r="KA272" s="193">
        <f t="shared" si="1325"/>
        <v>1.124325413</v>
      </c>
      <c r="KB272" s="193">
        <f t="shared" si="1325"/>
        <v>0.7922127043</v>
      </c>
      <c r="KC272" s="193">
        <f t="shared" si="1325"/>
        <v>0.4621030884</v>
      </c>
      <c r="KD272" s="193">
        <f t="shared" si="1325"/>
        <v>0.1420089342</v>
      </c>
      <c r="KE272" s="193">
        <f t="shared" si="1325"/>
        <v>0</v>
      </c>
      <c r="KF272" s="193">
        <f t="shared" si="1325"/>
        <v>0</v>
      </c>
      <c r="KG272" s="193">
        <f t="shared" si="1325"/>
        <v>0</v>
      </c>
      <c r="KH272" s="193">
        <f t="shared" si="1325"/>
        <v>0</v>
      </c>
      <c r="KI272" s="193">
        <f t="shared" si="1325"/>
        <v>0</v>
      </c>
      <c r="KJ272" s="193">
        <f t="shared" si="1325"/>
        <v>0</v>
      </c>
      <c r="KK272" s="193">
        <f t="shared" si="1325"/>
        <v>0</v>
      </c>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row>
    <row r="273" ht="14.25" customHeight="1">
      <c r="A273" s="1">
        <v>9.0</v>
      </c>
      <c r="B273" s="1">
        <f t="shared" ref="B273:C273" si="1326">B272+1</f>
        <v>263</v>
      </c>
      <c r="C273" s="267">
        <f t="shared" si="1326"/>
        <v>43728</v>
      </c>
      <c r="D273" s="193">
        <f t="shared" si="15"/>
        <v>9.738634287</v>
      </c>
      <c r="E273" s="193">
        <f>(SUMIFS(Profile!$F$2:$F$17521,Profile!$B$2:$B$17521,$B273,Profile!$C$2:$C$17521,E$8))*$C$6</f>
        <v>0.1446232662</v>
      </c>
      <c r="F273" s="193">
        <f>(SUMIFS(Profile!$F$2:$F$17521,Profile!$B$2:$B$17521,$B273,Profile!$C$2:$C$17521,F$8))*$C$6</f>
        <v>0.1265954352</v>
      </c>
      <c r="G273" s="193">
        <f>(SUMIFS(Profile!$F$2:$F$17521,Profile!$B$2:$B$17521,$B273,Profile!$C$2:$C$17521,G$8))*$C$6</f>
        <v>0.1189836844</v>
      </c>
      <c r="H273" s="193">
        <f>(SUMIFS(Profile!$F$2:$F$17521,Profile!$B$2:$B$17521,$B273,Profile!$C$2:$C$17521,H$8))*$C$6</f>
        <v>0.1101700781</v>
      </c>
      <c r="I273" s="193">
        <f>(SUMIFS(Profile!$F$2:$F$17521,Profile!$B$2:$B$17521,$B273,Profile!$C$2:$C$17521,I$8))*$C$6</f>
        <v>0.105763275</v>
      </c>
      <c r="J273" s="193">
        <f>(SUMIFS(Profile!$F$2:$F$17521,Profile!$B$2:$B$17521,$B273,Profile!$C$2:$C$17521,J$8))*$C$6</f>
        <v>0.1061638935</v>
      </c>
      <c r="K273" s="193">
        <f>(SUMIFS(Profile!$F$2:$F$17521,Profile!$B$2:$B$17521,$B273,Profile!$C$2:$C$17521,K$8))*$C$6</f>
        <v>0.1049620381</v>
      </c>
      <c r="L273" s="193">
        <f>(SUMIFS(Profile!$F$2:$F$17521,Profile!$B$2:$B$17521,$B273,Profile!$C$2:$C$17521,L$8))*$C$6</f>
        <v>0.1021577088</v>
      </c>
      <c r="M273" s="193">
        <f>(SUMIFS(Profile!$F$2:$F$17521,Profile!$B$2:$B$17521,$B273,Profile!$C$2:$C$17521,M$8))*$C$6</f>
        <v>0.1025583273</v>
      </c>
      <c r="N273" s="193">
        <f>(SUMIFS(Profile!$F$2:$F$17521,Profile!$B$2:$B$17521,$B273,Profile!$C$2:$C$17521,N$8))*$C$6</f>
        <v>0.105763275</v>
      </c>
      <c r="O273" s="193">
        <f>(SUMIFS(Profile!$F$2:$F$17521,Profile!$B$2:$B$17521,$B273,Profile!$C$2:$C$17521,O$8))*$C$6</f>
        <v>0.1093688412</v>
      </c>
      <c r="P273" s="193">
        <f>(SUMIFS(Profile!$F$2:$F$17521,Profile!$B$2:$B$17521,$B273,Profile!$C$2:$C$17521,P$8))*$C$6</f>
        <v>0.1193843028</v>
      </c>
      <c r="Q273" s="193">
        <f>(SUMIFS(Profile!$F$2:$F$17521,Profile!$B$2:$B$17521,$B273,Profile!$C$2:$C$17521,Q$8))*$C$6</f>
        <v>0.1370115153</v>
      </c>
      <c r="R273" s="193">
        <f>(SUMIFS(Profile!$F$2:$F$17521,Profile!$B$2:$B$17521,$B273,Profile!$C$2:$C$17521,R$8))*$C$6</f>
        <v>0.1606480048</v>
      </c>
      <c r="S273" s="193">
        <f>(SUMIFS(Profile!$F$2:$F$17521,Profile!$B$2:$B$17521,$B273,Profile!$C$2:$C$17521,S$8))*$C$6</f>
        <v>0.1975049037</v>
      </c>
      <c r="T273" s="193">
        <f>(SUMIFS(Profile!$F$2:$F$17521,Profile!$B$2:$B$17521,$B273,Profile!$C$2:$C$17521,T$8))*$C$6</f>
        <v>0.2187376824</v>
      </c>
      <c r="U273" s="193">
        <f>(SUMIFS(Profile!$F$2:$F$17521,Profile!$B$2:$B$17521,$B273,Profile!$C$2:$C$17521,U$8))*$C$6</f>
        <v>0.2179364454</v>
      </c>
      <c r="V273" s="193">
        <f>(SUMIFS(Profile!$F$2:$F$17521,Profile!$B$2:$B$17521,$B273,Profile!$C$2:$C$17521,V$8))*$C$6</f>
        <v>0.2207407747</v>
      </c>
      <c r="W273" s="193">
        <f>(SUMIFS(Profile!$F$2:$F$17521,Profile!$B$2:$B$17521,$B273,Profile!$C$2:$C$17521,W$8))*$C$6</f>
        <v>0.2159333531</v>
      </c>
      <c r="X273" s="193">
        <f>(SUMIFS(Profile!$F$2:$F$17521,Profile!$B$2:$B$17521,$B273,Profile!$C$2:$C$17521,X$8))*$C$6</f>
        <v>0.2087222207</v>
      </c>
      <c r="Y273" s="193">
        <f>(SUMIFS(Profile!$F$2:$F$17521,Profile!$B$2:$B$17521,$B273,Profile!$C$2:$C$17521,Y$8))*$C$6</f>
        <v>0.2079209838</v>
      </c>
      <c r="Z273" s="193">
        <f>(SUMIFS(Profile!$F$2:$F$17521,Profile!$B$2:$B$17521,$B273,Profile!$C$2:$C$17521,Z$8))*$C$6</f>
        <v>0.1987067591</v>
      </c>
      <c r="AA273" s="193">
        <f>(SUMIFS(Profile!$F$2:$F$17521,Profile!$B$2:$B$17521,$B273,Profile!$C$2:$C$17521,AA$8))*$C$6</f>
        <v>0.2011104699</v>
      </c>
      <c r="AB273" s="193">
        <f>(SUMIFS(Profile!$F$2:$F$17521,Profile!$B$2:$B$17521,$B273,Profile!$C$2:$C$17521,AB$8))*$C$6</f>
        <v>0.1991073775</v>
      </c>
      <c r="AC273" s="193">
        <f>(SUMIFS(Profile!$F$2:$F$17521,Profile!$B$2:$B$17521,$B273,Profile!$C$2:$C$17521,AC$8))*$C$6</f>
        <v>0.2003092329</v>
      </c>
      <c r="AD273" s="193">
        <f>(SUMIFS(Profile!$F$2:$F$17521,Profile!$B$2:$B$17521,$B273,Profile!$C$2:$C$17521,AD$8))*$C$6</f>
        <v>0.2007098514</v>
      </c>
      <c r="AE273" s="193">
        <f>(SUMIFS(Profile!$F$2:$F$17521,Profile!$B$2:$B$17521,$B273,Profile!$C$2:$C$17521,AE$8))*$C$6</f>
        <v>0.1979055221</v>
      </c>
      <c r="AF273" s="193">
        <f>(SUMIFS(Profile!$F$2:$F$17521,Profile!$B$2:$B$17521,$B273,Profile!$C$2:$C$17521,AF$8))*$C$6</f>
        <v>0.1951011929</v>
      </c>
      <c r="AG273" s="193">
        <f>(SUMIFS(Profile!$F$2:$F$17521,Profile!$B$2:$B$17521,$B273,Profile!$C$2:$C$17521,AG$8))*$C$6</f>
        <v>0.1910950082</v>
      </c>
      <c r="AH273" s="193">
        <f>(SUMIFS(Profile!$F$2:$F$17521,Profile!$B$2:$B$17521,$B273,Profile!$C$2:$C$17521,AH$8))*$C$6</f>
        <v>0.1947005744</v>
      </c>
      <c r="AI273" s="193">
        <f>(SUMIFS(Profile!$F$2:$F$17521,Profile!$B$2:$B$17521,$B273,Profile!$C$2:$C$17521,AI$8))*$C$6</f>
        <v>0.1983061406</v>
      </c>
      <c r="AJ273" s="193">
        <f>(SUMIFS(Profile!$F$2:$F$17521,Profile!$B$2:$B$17521,$B273,Profile!$C$2:$C$17521,AJ$8))*$C$6</f>
        <v>0.2123277869</v>
      </c>
      <c r="AK273" s="193">
        <f>(SUMIFS(Profile!$F$2:$F$17521,Profile!$B$2:$B$17521,$B273,Profile!$C$2:$C$17521,AK$8))*$C$6</f>
        <v>0.2311568548</v>
      </c>
      <c r="AL273" s="193">
        <f>(SUMIFS(Profile!$F$2:$F$17521,Profile!$B$2:$B$17521,$B273,Profile!$C$2:$C$17521,AL$8))*$C$6</f>
        <v>0.2531908704</v>
      </c>
      <c r="AM273" s="193">
        <f>(SUMIFS(Profile!$F$2:$F$17521,Profile!$B$2:$B$17521,$B273,Profile!$C$2:$C$17521,AM$8))*$C$6</f>
        <v>0.2812341631</v>
      </c>
      <c r="AN273" s="193">
        <f>(SUMIFS(Profile!$F$2:$F$17521,Profile!$B$2:$B$17521,$B273,Profile!$C$2:$C$17521,AN$8))*$C$6</f>
        <v>0.299261994</v>
      </c>
      <c r="AO273" s="193">
        <f>(SUMIFS(Profile!$F$2:$F$17521,Profile!$B$2:$B$17521,$B273,Profile!$C$2:$C$17521,AO$8))*$C$6</f>
        <v>0.3080756003</v>
      </c>
      <c r="AP273" s="193">
        <f>(SUMIFS(Profile!$F$2:$F$17521,Profile!$B$2:$B$17521,$B273,Profile!$C$2:$C$17521,AP$8))*$C$6</f>
        <v>0.3261034312</v>
      </c>
      <c r="AQ273" s="193">
        <f>(SUMIFS(Profile!$F$2:$F$17521,Profile!$B$2:$B$17521,$B273,Profile!$C$2:$C$17521,AQ$8))*$C$6</f>
        <v>0.3269046682</v>
      </c>
      <c r="AR273" s="193">
        <f>(SUMIFS(Profile!$F$2:$F$17521,Profile!$B$2:$B$17521,$B273,Profile!$C$2:$C$17521,AR$8))*$C$6</f>
        <v>0.329308379</v>
      </c>
      <c r="AS273" s="193">
        <f>(SUMIFS(Profile!$F$2:$F$17521,Profile!$B$2:$B$17521,$B273,Profile!$C$2:$C$17521,AS$8))*$C$6</f>
        <v>0.3253021943</v>
      </c>
      <c r="AT273" s="193">
        <f>(SUMIFS(Profile!$F$2:$F$17521,Profile!$B$2:$B$17521,$B273,Profile!$C$2:$C$17521,AT$8))*$C$6</f>
        <v>0.3064731264</v>
      </c>
      <c r="AU273" s="193">
        <f>(SUMIFS(Profile!$F$2:$F$17521,Profile!$B$2:$B$17521,$B273,Profile!$C$2:$C$17521,AU$8))*$C$6</f>
        <v>0.2952558094</v>
      </c>
      <c r="AV273" s="193">
        <f>(SUMIFS(Profile!$F$2:$F$17521,Profile!$B$2:$B$17521,$B273,Profile!$C$2:$C$17521,AV$8))*$C$6</f>
        <v>0.2744236491</v>
      </c>
      <c r="AW273" s="193">
        <f>(SUMIFS(Profile!$F$2:$F$17521,Profile!$B$2:$B$17521,$B273,Profile!$C$2:$C$17521,AW$8))*$C$6</f>
        <v>0.2575976736</v>
      </c>
      <c r="AX273" s="193">
        <f>(SUMIFS(Profile!$F$2:$F$17521,Profile!$B$2:$B$17521,$B273,Profile!$C$2:$C$17521,AX$8))*$C$6</f>
        <v>0.2315574733</v>
      </c>
      <c r="AY273" s="193">
        <f>(SUMIFS(Profile!$F$2:$F$17521,Profile!$B$2:$B$17521,$B273,Profile!$C$2:$C$17521,AY$8))*$C$6</f>
        <v>0.1951011929</v>
      </c>
      <c r="AZ273" s="193">
        <f>(SUMIFS(Profile!$F$2:$F$17521,Profile!$B$2:$B$17521,$B273,Profile!$C$2:$C$17521,AZ$8))*$C$6</f>
        <v>0.1666572818</v>
      </c>
      <c r="BA273" s="193">
        <f t="shared" si="16"/>
        <v>4.074223072</v>
      </c>
      <c r="BB273" s="193">
        <f>(SUMIFS(Profile!$E$2:$E$17521,Profile!$B$2:$B$17521,$B273,Profile!$C$2:$C$17521,BB$8))*$C$9</f>
        <v>0</v>
      </c>
      <c r="BC273" s="193">
        <f>(SUMIFS(Profile!$E$2:$E$17521,Profile!$B$2:$B$17521,$B273,Profile!$C$2:$C$17521,BC$8))*$C$9</f>
        <v>0</v>
      </c>
      <c r="BD273" s="193">
        <f>(SUMIFS(Profile!$E$2:$E$17521,Profile!$B$2:$B$17521,$B273,Profile!$C$2:$C$17521,BD$8))*$C$9</f>
        <v>0</v>
      </c>
      <c r="BE273" s="193">
        <f>(SUMIFS(Profile!$E$2:$E$17521,Profile!$B$2:$B$17521,$B273,Profile!$C$2:$C$17521,BE$8))*$C$9</f>
        <v>0</v>
      </c>
      <c r="BF273" s="193">
        <f>(SUMIFS(Profile!$E$2:$E$17521,Profile!$B$2:$B$17521,$B273,Profile!$C$2:$C$17521,BF$8))*$C$9</f>
        <v>0</v>
      </c>
      <c r="BG273" s="193">
        <f>(SUMIFS(Profile!$E$2:$E$17521,Profile!$B$2:$B$17521,$B273,Profile!$C$2:$C$17521,BG$8))*$C$9</f>
        <v>0</v>
      </c>
      <c r="BH273" s="193">
        <f>(SUMIFS(Profile!$E$2:$E$17521,Profile!$B$2:$B$17521,$B273,Profile!$C$2:$C$17521,BH$8))*$C$9</f>
        <v>0</v>
      </c>
      <c r="BI273" s="193">
        <f>(SUMIFS(Profile!$E$2:$E$17521,Profile!$B$2:$B$17521,$B273,Profile!$C$2:$C$17521,BI$8))*$C$9</f>
        <v>0</v>
      </c>
      <c r="BJ273" s="193">
        <f>(SUMIFS(Profile!$E$2:$E$17521,Profile!$B$2:$B$17521,$B273,Profile!$C$2:$C$17521,BJ$8))*$C$9</f>
        <v>0</v>
      </c>
      <c r="BK273" s="193">
        <f>(SUMIFS(Profile!$E$2:$E$17521,Profile!$B$2:$B$17521,$B273,Profile!$C$2:$C$17521,BK$8))*$C$9</f>
        <v>0</v>
      </c>
      <c r="BL273" s="193">
        <f>(SUMIFS(Profile!$E$2:$E$17521,Profile!$B$2:$B$17521,$B273,Profile!$C$2:$C$17521,BL$8))*$C$9</f>
        <v>0</v>
      </c>
      <c r="BM273" s="193">
        <f>(SUMIFS(Profile!$E$2:$E$17521,Profile!$B$2:$B$17521,$B273,Profile!$C$2:$C$17521,BM$8))*$C$9</f>
        <v>0.001288376431</v>
      </c>
      <c r="BN273" s="193">
        <f>(SUMIFS(Profile!$E$2:$E$17521,Profile!$B$2:$B$17521,$B273,Profile!$C$2:$C$17521,BN$8))*$C$9</f>
        <v>0.007178097261</v>
      </c>
      <c r="BO273" s="193">
        <f>(SUMIFS(Profile!$E$2:$E$17521,Profile!$B$2:$B$17521,$B273,Profile!$C$2:$C$17521,BO$8))*$C$9</f>
        <v>0.01878897674</v>
      </c>
      <c r="BP273" s="193">
        <f>(SUMIFS(Profile!$E$2:$E$17521,Profile!$B$2:$B$17521,$B273,Profile!$C$2:$C$17521,BP$8))*$C$9</f>
        <v>0.03914819384</v>
      </c>
      <c r="BQ273" s="193">
        <f>(SUMIFS(Profile!$E$2:$E$17521,Profile!$B$2:$B$17521,$B273,Profile!$C$2:$C$17521,BQ$8))*$C$9</f>
        <v>0.06628893428</v>
      </c>
      <c r="BR273" s="193">
        <f>(SUMIFS(Profile!$E$2:$E$17521,Profile!$B$2:$B$17521,$B273,Profile!$C$2:$C$17521,BR$8))*$C$9</f>
        <v>0.09224352162</v>
      </c>
      <c r="BS273" s="193">
        <f>(SUMIFS(Profile!$E$2:$E$17521,Profile!$B$2:$B$17521,$B273,Profile!$C$2:$C$17521,BS$8))*$C$9</f>
        <v>0.1303729487</v>
      </c>
      <c r="BT273" s="193">
        <f>(SUMIFS(Profile!$E$2:$E$17521,Profile!$B$2:$B$17521,$B273,Profile!$C$2:$C$17521,BT$8))*$C$9</f>
        <v>0.1743443023</v>
      </c>
      <c r="BU273" s="193">
        <f>(SUMIFS(Profile!$E$2:$E$17521,Profile!$B$2:$B$17521,$B273,Profile!$C$2:$C$17521,BU$8))*$C$9</f>
        <v>0.1792435027</v>
      </c>
      <c r="BV273" s="193">
        <f>(SUMIFS(Profile!$E$2:$E$17521,Profile!$B$2:$B$17521,$B273,Profile!$C$2:$C$17521,BV$8))*$C$9</f>
        <v>0.1815813787</v>
      </c>
      <c r="BW273" s="193">
        <f>(SUMIFS(Profile!$E$2:$E$17521,Profile!$B$2:$B$17521,$B273,Profile!$C$2:$C$17521,BW$8))*$C$9</f>
        <v>0.1835496369</v>
      </c>
      <c r="BX273" s="193">
        <f>(SUMIFS(Profile!$E$2:$E$17521,Profile!$B$2:$B$17521,$B273,Profile!$C$2:$C$17521,BX$8))*$C$9</f>
        <v>0.1807159884</v>
      </c>
      <c r="BY273" s="193">
        <f>(SUMIFS(Profile!$E$2:$E$17521,Profile!$B$2:$B$17521,$B273,Profile!$C$2:$C$17521,BY$8))*$C$9</f>
        <v>0.2003378501</v>
      </c>
      <c r="BZ273" s="193">
        <f>(SUMIFS(Profile!$E$2:$E$17521,Profile!$B$2:$B$17521,$B273,Profile!$C$2:$C$17521,BZ$8))*$C$9</f>
        <v>0.1912854902</v>
      </c>
      <c r="CA273" s="193">
        <f>(SUMIFS(Profile!$E$2:$E$17521,Profile!$B$2:$B$17521,$B273,Profile!$C$2:$C$17521,CA$8))*$C$9</f>
        <v>0.2039606709</v>
      </c>
      <c r="CB273" s="193">
        <f>(SUMIFS(Profile!$E$2:$E$17521,Profile!$B$2:$B$17521,$B273,Profile!$C$2:$C$17521,CB$8))*$C$9</f>
        <v>0.2587904485</v>
      </c>
      <c r="CC273" s="193">
        <f>(SUMIFS(Profile!$E$2:$E$17521,Profile!$B$2:$B$17521,$B273,Profile!$C$2:$C$17521,CC$8))*$C$9</f>
        <v>0.2776277157</v>
      </c>
      <c r="CD273" s="193">
        <f>(SUMIFS(Profile!$E$2:$E$17521,Profile!$B$2:$B$17521,$B273,Profile!$C$2:$C$17521,CD$8))*$C$9</f>
        <v>0.303797068</v>
      </c>
      <c r="CE273" s="193">
        <f>(SUMIFS(Profile!$E$2:$E$17521,Profile!$B$2:$B$17521,$B273,Profile!$C$2:$C$17521,CE$8))*$C$9</f>
        <v>0.3468698797</v>
      </c>
      <c r="CF273" s="193">
        <f>(SUMIFS(Profile!$E$2:$E$17521,Profile!$B$2:$B$17521,$B273,Profile!$C$2:$C$17521,CF$8))*$C$9</f>
        <v>0.338664059</v>
      </c>
      <c r="CG273" s="193">
        <f>(SUMIFS(Profile!$E$2:$E$17521,Profile!$B$2:$B$17521,$B273,Profile!$C$2:$C$17521,CG$8))*$C$9</f>
        <v>0.2318733416</v>
      </c>
      <c r="CH273" s="193">
        <f>(SUMIFS(Profile!$E$2:$E$17521,Profile!$B$2:$B$17521,$B273,Profile!$C$2:$C$17521,CH$8))*$C$9</f>
        <v>0.159504062</v>
      </c>
      <c r="CI273" s="193">
        <f>(SUMIFS(Profile!$E$2:$E$17521,Profile!$B$2:$B$17521,$B273,Profile!$C$2:$C$17521,CI$8))*$C$9</f>
        <v>0.1609737208</v>
      </c>
      <c r="CJ273" s="193">
        <f>(SUMIFS(Profile!$E$2:$E$17521,Profile!$B$2:$B$17521,$B273,Profile!$C$2:$C$17521,CJ$8))*$C$9</f>
        <v>0.09660180771</v>
      </c>
      <c r="CK273" s="193">
        <f>(SUMIFS(Profile!$E$2:$E$17521,Profile!$B$2:$B$17521,$B273,Profile!$C$2:$C$17521,CK$8))*$C$9</f>
        <v>0.03497103917</v>
      </c>
      <c r="CL273" s="193">
        <f>(SUMIFS(Profile!$E$2:$E$17521,Profile!$B$2:$B$17521,$B273,Profile!$C$2:$C$17521,CL$8))*$C$9</f>
        <v>0.01395825008</v>
      </c>
      <c r="CM273" s="193">
        <f>(SUMIFS(Profile!$E$2:$E$17521,Profile!$B$2:$B$17521,$B273,Profile!$C$2:$C$17521,CM$8))*$C$9</f>
        <v>0.0002638104588</v>
      </c>
      <c r="CN273" s="193">
        <f>(SUMIFS(Profile!$E$2:$E$17521,Profile!$B$2:$B$17521,$B273,Profile!$C$2:$C$17521,CN$8))*$C$9</f>
        <v>0</v>
      </c>
      <c r="CO273" s="193">
        <f>(SUMIFS(Profile!$E$2:$E$17521,Profile!$B$2:$B$17521,$B273,Profile!$C$2:$C$17521,CO$8))*$C$9</f>
        <v>0</v>
      </c>
      <c r="CP273" s="193">
        <f>(SUMIFS(Profile!$E$2:$E$17521,Profile!$B$2:$B$17521,$B273,Profile!$C$2:$C$17521,CP$8))*$C$9</f>
        <v>0</v>
      </c>
      <c r="CQ273" s="193">
        <f>(SUMIFS(Profile!$E$2:$E$17521,Profile!$B$2:$B$17521,$B273,Profile!$C$2:$C$17521,CQ$8))*$C$9</f>
        <v>0</v>
      </c>
      <c r="CR273" s="193">
        <f>(SUMIFS(Profile!$E$2:$E$17521,Profile!$B$2:$B$17521,$B273,Profile!$C$2:$C$17521,CR$8))*$C$9</f>
        <v>0</v>
      </c>
      <c r="CS273" s="193">
        <f>(SUMIFS(Profile!$E$2:$E$17521,Profile!$B$2:$B$17521,$B273,Profile!$C$2:$C$17521,CS$8))*$C$9</f>
        <v>0</v>
      </c>
      <c r="CT273" s="193">
        <f>(SUMIFS(Profile!$E$2:$E$17521,Profile!$B$2:$B$17521,$B273,Profile!$C$2:$C$17521,CT$8))*$C$9</f>
        <v>0</v>
      </c>
      <c r="CU273" s="193">
        <f>(SUMIFS(Profile!$E$2:$E$17521,Profile!$B$2:$B$17521,$B273,Profile!$C$2:$C$17521,CU$8))*$C$9</f>
        <v>0</v>
      </c>
      <c r="CV273" s="193">
        <f>(SUMIFS(Profile!$E$2:$E$17521,Profile!$B$2:$B$17521,$B273,Profile!$C$2:$C$17521,CV$8))*$C$9</f>
        <v>0</v>
      </c>
      <c r="CW273" s="193">
        <f>(SUMIFS(Profile!$E$2:$E$17521,Profile!$B$2:$B$17521,$B273,Profile!$C$2:$C$17521,CW$8))*$C$9</f>
        <v>0</v>
      </c>
      <c r="CX273" s="193">
        <f t="shared" si="17"/>
        <v>0.5726675794</v>
      </c>
      <c r="CY273" s="193">
        <f t="shared" ref="CY273:ET273" si="1327">MAX(BB273-E273,0)</f>
        <v>0</v>
      </c>
      <c r="CZ273" s="193">
        <f t="shared" si="1327"/>
        <v>0</v>
      </c>
      <c r="DA273" s="193">
        <f t="shared" si="1327"/>
        <v>0</v>
      </c>
      <c r="DB273" s="193">
        <f t="shared" si="1327"/>
        <v>0</v>
      </c>
      <c r="DC273" s="193">
        <f t="shared" si="1327"/>
        <v>0</v>
      </c>
      <c r="DD273" s="193">
        <f t="shared" si="1327"/>
        <v>0</v>
      </c>
      <c r="DE273" s="193">
        <f t="shared" si="1327"/>
        <v>0</v>
      </c>
      <c r="DF273" s="193">
        <f t="shared" si="1327"/>
        <v>0</v>
      </c>
      <c r="DG273" s="193">
        <f t="shared" si="1327"/>
        <v>0</v>
      </c>
      <c r="DH273" s="193">
        <f t="shared" si="1327"/>
        <v>0</v>
      </c>
      <c r="DI273" s="193">
        <f t="shared" si="1327"/>
        <v>0</v>
      </c>
      <c r="DJ273" s="193">
        <f t="shared" si="1327"/>
        <v>0</v>
      </c>
      <c r="DK273" s="193">
        <f t="shared" si="1327"/>
        <v>0</v>
      </c>
      <c r="DL273" s="193">
        <f t="shared" si="1327"/>
        <v>0</v>
      </c>
      <c r="DM273" s="193">
        <f t="shared" si="1327"/>
        <v>0</v>
      </c>
      <c r="DN273" s="193">
        <f t="shared" si="1327"/>
        <v>0</v>
      </c>
      <c r="DO273" s="193">
        <f t="shared" si="1327"/>
        <v>0</v>
      </c>
      <c r="DP273" s="193">
        <f t="shared" si="1327"/>
        <v>0</v>
      </c>
      <c r="DQ273" s="193">
        <f t="shared" si="1327"/>
        <v>0</v>
      </c>
      <c r="DR273" s="193">
        <f t="shared" si="1327"/>
        <v>0</v>
      </c>
      <c r="DS273" s="193">
        <f t="shared" si="1327"/>
        <v>0</v>
      </c>
      <c r="DT273" s="193">
        <f t="shared" si="1327"/>
        <v>0</v>
      </c>
      <c r="DU273" s="193">
        <f t="shared" si="1327"/>
        <v>0</v>
      </c>
      <c r="DV273" s="193">
        <f t="shared" si="1327"/>
        <v>0.001230472603</v>
      </c>
      <c r="DW273" s="193">
        <f t="shared" si="1327"/>
        <v>0</v>
      </c>
      <c r="DX273" s="193">
        <f t="shared" si="1327"/>
        <v>0.003250819517</v>
      </c>
      <c r="DY273" s="193">
        <f t="shared" si="1327"/>
        <v>0.06088492632</v>
      </c>
      <c r="DZ273" s="193">
        <f t="shared" si="1327"/>
        <v>0.08252652281</v>
      </c>
      <c r="EA273" s="193">
        <f t="shared" si="1327"/>
        <v>0.1127020598</v>
      </c>
      <c r="EB273" s="193">
        <f t="shared" si="1327"/>
        <v>0.1521693053</v>
      </c>
      <c r="EC273" s="193">
        <f t="shared" si="1327"/>
        <v>0.1403579184</v>
      </c>
      <c r="ED273" s="193">
        <f t="shared" si="1327"/>
        <v>0.01954555473</v>
      </c>
      <c r="EE273" s="193">
        <f t="shared" si="1327"/>
        <v>0</v>
      </c>
      <c r="EF273" s="193">
        <f t="shared" si="1327"/>
        <v>0</v>
      </c>
      <c r="EG273" s="193">
        <f t="shared" si="1327"/>
        <v>0</v>
      </c>
      <c r="EH273" s="193">
        <f t="shared" si="1327"/>
        <v>0</v>
      </c>
      <c r="EI273" s="193">
        <f t="shared" si="1327"/>
        <v>0</v>
      </c>
      <c r="EJ273" s="193">
        <f t="shared" si="1327"/>
        <v>0</v>
      </c>
      <c r="EK273" s="193">
        <f t="shared" si="1327"/>
        <v>0</v>
      </c>
      <c r="EL273" s="193">
        <f t="shared" si="1327"/>
        <v>0</v>
      </c>
      <c r="EM273" s="193">
        <f t="shared" si="1327"/>
        <v>0</v>
      </c>
      <c r="EN273" s="193">
        <f t="shared" si="1327"/>
        <v>0</v>
      </c>
      <c r="EO273" s="193">
        <f t="shared" si="1327"/>
        <v>0</v>
      </c>
      <c r="EP273" s="193">
        <f t="shared" si="1327"/>
        <v>0</v>
      </c>
      <c r="EQ273" s="193">
        <f t="shared" si="1327"/>
        <v>0</v>
      </c>
      <c r="ER273" s="193">
        <f t="shared" si="1327"/>
        <v>0</v>
      </c>
      <c r="ES273" s="193">
        <f t="shared" si="1327"/>
        <v>0</v>
      </c>
      <c r="ET273" s="193">
        <f t="shared" si="1327"/>
        <v>0</v>
      </c>
      <c r="EU273" s="193">
        <f t="shared" si="19"/>
        <v>3.501555492</v>
      </c>
      <c r="EV273" s="193">
        <f t="shared" ref="EV273:GQ273" si="1328">BB273-CY273</f>
        <v>0</v>
      </c>
      <c r="EW273" s="193">
        <f t="shared" si="1328"/>
        <v>0</v>
      </c>
      <c r="EX273" s="193">
        <f t="shared" si="1328"/>
        <v>0</v>
      </c>
      <c r="EY273" s="193">
        <f t="shared" si="1328"/>
        <v>0</v>
      </c>
      <c r="EZ273" s="193">
        <f t="shared" si="1328"/>
        <v>0</v>
      </c>
      <c r="FA273" s="193">
        <f t="shared" si="1328"/>
        <v>0</v>
      </c>
      <c r="FB273" s="193">
        <f t="shared" si="1328"/>
        <v>0</v>
      </c>
      <c r="FC273" s="193">
        <f t="shared" si="1328"/>
        <v>0</v>
      </c>
      <c r="FD273" s="193">
        <f t="shared" si="1328"/>
        <v>0</v>
      </c>
      <c r="FE273" s="193">
        <f t="shared" si="1328"/>
        <v>0</v>
      </c>
      <c r="FF273" s="193">
        <f t="shared" si="1328"/>
        <v>0</v>
      </c>
      <c r="FG273" s="193">
        <f t="shared" si="1328"/>
        <v>0.001288376431</v>
      </c>
      <c r="FH273" s="193">
        <f t="shared" si="1328"/>
        <v>0.007178097261</v>
      </c>
      <c r="FI273" s="193">
        <f t="shared" si="1328"/>
        <v>0.01878897674</v>
      </c>
      <c r="FJ273" s="193">
        <f t="shared" si="1328"/>
        <v>0.03914819384</v>
      </c>
      <c r="FK273" s="193">
        <f t="shared" si="1328"/>
        <v>0.06628893428</v>
      </c>
      <c r="FL273" s="193">
        <f t="shared" si="1328"/>
        <v>0.09224352162</v>
      </c>
      <c r="FM273" s="193">
        <f t="shared" si="1328"/>
        <v>0.1303729487</v>
      </c>
      <c r="FN273" s="193">
        <f t="shared" si="1328"/>
        <v>0.1743443023</v>
      </c>
      <c r="FO273" s="193">
        <f t="shared" si="1328"/>
        <v>0.1792435027</v>
      </c>
      <c r="FP273" s="193">
        <f t="shared" si="1328"/>
        <v>0.1815813787</v>
      </c>
      <c r="FQ273" s="193">
        <f t="shared" si="1328"/>
        <v>0.1835496369</v>
      </c>
      <c r="FR273" s="193">
        <f t="shared" si="1328"/>
        <v>0.1807159884</v>
      </c>
      <c r="FS273" s="193">
        <f t="shared" si="1328"/>
        <v>0.1991073775</v>
      </c>
      <c r="FT273" s="193">
        <f t="shared" si="1328"/>
        <v>0.1912854902</v>
      </c>
      <c r="FU273" s="193">
        <f t="shared" si="1328"/>
        <v>0.2007098514</v>
      </c>
      <c r="FV273" s="193">
        <f t="shared" si="1328"/>
        <v>0.1979055221</v>
      </c>
      <c r="FW273" s="193">
        <f t="shared" si="1328"/>
        <v>0.1951011929</v>
      </c>
      <c r="FX273" s="193">
        <f t="shared" si="1328"/>
        <v>0.1910950082</v>
      </c>
      <c r="FY273" s="193">
        <f t="shared" si="1328"/>
        <v>0.1947005744</v>
      </c>
      <c r="FZ273" s="193">
        <f t="shared" si="1328"/>
        <v>0.1983061406</v>
      </c>
      <c r="GA273" s="193">
        <f t="shared" si="1328"/>
        <v>0.2123277869</v>
      </c>
      <c r="GB273" s="193">
        <f t="shared" si="1328"/>
        <v>0.159504062</v>
      </c>
      <c r="GC273" s="193">
        <f t="shared" si="1328"/>
        <v>0.1609737208</v>
      </c>
      <c r="GD273" s="193">
        <f t="shared" si="1328"/>
        <v>0.09660180771</v>
      </c>
      <c r="GE273" s="193">
        <f t="shared" si="1328"/>
        <v>0.03497103917</v>
      </c>
      <c r="GF273" s="193">
        <f t="shared" si="1328"/>
        <v>0.01395825008</v>
      </c>
      <c r="GG273" s="193">
        <f t="shared" si="1328"/>
        <v>0.0002638104588</v>
      </c>
      <c r="GH273" s="193">
        <f t="shared" si="1328"/>
        <v>0</v>
      </c>
      <c r="GI273" s="193">
        <f t="shared" si="1328"/>
        <v>0</v>
      </c>
      <c r="GJ273" s="193">
        <f t="shared" si="1328"/>
        <v>0</v>
      </c>
      <c r="GK273" s="193">
        <f t="shared" si="1328"/>
        <v>0</v>
      </c>
      <c r="GL273" s="193">
        <f t="shared" si="1328"/>
        <v>0</v>
      </c>
      <c r="GM273" s="193">
        <f t="shared" si="1328"/>
        <v>0</v>
      </c>
      <c r="GN273" s="193">
        <f t="shared" si="1328"/>
        <v>0</v>
      </c>
      <c r="GO273" s="193">
        <f t="shared" si="1328"/>
        <v>0</v>
      </c>
      <c r="GP273" s="193">
        <f t="shared" si="1328"/>
        <v>0</v>
      </c>
      <c r="GQ273" s="193">
        <f t="shared" si="1328"/>
        <v>0</v>
      </c>
      <c r="GR273" s="193">
        <f t="shared" si="21"/>
        <v>6.237078795</v>
      </c>
      <c r="GS273" s="193">
        <f t="shared" ref="GS273:IN273" si="1329">E273-EV273</f>
        <v>0.1446232662</v>
      </c>
      <c r="GT273" s="193">
        <f t="shared" si="1329"/>
        <v>0.1265954352</v>
      </c>
      <c r="GU273" s="193">
        <f t="shared" si="1329"/>
        <v>0.1189836844</v>
      </c>
      <c r="GV273" s="193">
        <f t="shared" si="1329"/>
        <v>0.1101700781</v>
      </c>
      <c r="GW273" s="193">
        <f t="shared" si="1329"/>
        <v>0.105763275</v>
      </c>
      <c r="GX273" s="193">
        <f t="shared" si="1329"/>
        <v>0.1061638935</v>
      </c>
      <c r="GY273" s="193">
        <f t="shared" si="1329"/>
        <v>0.1049620381</v>
      </c>
      <c r="GZ273" s="193">
        <f t="shared" si="1329"/>
        <v>0.1021577088</v>
      </c>
      <c r="HA273" s="193">
        <f t="shared" si="1329"/>
        <v>0.1025583273</v>
      </c>
      <c r="HB273" s="193">
        <f t="shared" si="1329"/>
        <v>0.105763275</v>
      </c>
      <c r="HC273" s="193">
        <f t="shared" si="1329"/>
        <v>0.1093688412</v>
      </c>
      <c r="HD273" s="193">
        <f t="shared" si="1329"/>
        <v>0.1180959264</v>
      </c>
      <c r="HE273" s="193">
        <f t="shared" si="1329"/>
        <v>0.1298334181</v>
      </c>
      <c r="HF273" s="193">
        <f t="shared" si="1329"/>
        <v>0.1418590281</v>
      </c>
      <c r="HG273" s="193">
        <f t="shared" si="1329"/>
        <v>0.1583567098</v>
      </c>
      <c r="HH273" s="193">
        <f t="shared" si="1329"/>
        <v>0.1524487481</v>
      </c>
      <c r="HI273" s="193">
        <f t="shared" si="1329"/>
        <v>0.1256929238</v>
      </c>
      <c r="HJ273" s="193">
        <f t="shared" si="1329"/>
        <v>0.09036782605</v>
      </c>
      <c r="HK273" s="193">
        <f t="shared" si="1329"/>
        <v>0.04158905083</v>
      </c>
      <c r="HL273" s="193">
        <f t="shared" si="1329"/>
        <v>0.02947871799</v>
      </c>
      <c r="HM273" s="193">
        <f t="shared" si="1329"/>
        <v>0.02633960513</v>
      </c>
      <c r="HN273" s="193">
        <f t="shared" si="1329"/>
        <v>0.01515712219</v>
      </c>
      <c r="HO273" s="193">
        <f t="shared" si="1329"/>
        <v>0.02039448151</v>
      </c>
      <c r="HP273" s="193">
        <f t="shared" si="1329"/>
        <v>0</v>
      </c>
      <c r="HQ273" s="193">
        <f t="shared" si="1329"/>
        <v>0.009023742773</v>
      </c>
      <c r="HR273" s="193">
        <f t="shared" si="1329"/>
        <v>0</v>
      </c>
      <c r="HS273" s="193">
        <f t="shared" si="1329"/>
        <v>0</v>
      </c>
      <c r="HT273" s="193">
        <f t="shared" si="1329"/>
        <v>0</v>
      </c>
      <c r="HU273" s="193">
        <f t="shared" si="1329"/>
        <v>0</v>
      </c>
      <c r="HV273" s="193">
        <f t="shared" si="1329"/>
        <v>0</v>
      </c>
      <c r="HW273" s="193">
        <f t="shared" si="1329"/>
        <v>0</v>
      </c>
      <c r="HX273" s="193">
        <f t="shared" si="1329"/>
        <v>0</v>
      </c>
      <c r="HY273" s="193">
        <f t="shared" si="1329"/>
        <v>0.07165279284</v>
      </c>
      <c r="HZ273" s="193">
        <f t="shared" si="1329"/>
        <v>0.09221714965</v>
      </c>
      <c r="IA273" s="193">
        <f t="shared" si="1329"/>
        <v>0.1846323553</v>
      </c>
      <c r="IB273" s="193">
        <f t="shared" si="1329"/>
        <v>0.2642909549</v>
      </c>
      <c r="IC273" s="193">
        <f t="shared" si="1329"/>
        <v>0.2941173502</v>
      </c>
      <c r="ID273" s="193">
        <f t="shared" si="1329"/>
        <v>0.3258396208</v>
      </c>
      <c r="IE273" s="193">
        <f t="shared" si="1329"/>
        <v>0.3269046682</v>
      </c>
      <c r="IF273" s="193">
        <f t="shared" si="1329"/>
        <v>0.329308379</v>
      </c>
      <c r="IG273" s="193">
        <f t="shared" si="1329"/>
        <v>0.3253021943</v>
      </c>
      <c r="IH273" s="193">
        <f t="shared" si="1329"/>
        <v>0.3064731264</v>
      </c>
      <c r="II273" s="193">
        <f t="shared" si="1329"/>
        <v>0.2952558094</v>
      </c>
      <c r="IJ273" s="193">
        <f t="shared" si="1329"/>
        <v>0.2744236491</v>
      </c>
      <c r="IK273" s="193">
        <f t="shared" si="1329"/>
        <v>0.2575976736</v>
      </c>
      <c r="IL273" s="193">
        <f t="shared" si="1329"/>
        <v>0.2315574733</v>
      </c>
      <c r="IM273" s="193">
        <f t="shared" si="1329"/>
        <v>0.1951011929</v>
      </c>
      <c r="IN273" s="193">
        <f t="shared" si="1329"/>
        <v>0.1666572818</v>
      </c>
      <c r="IO273" s="193">
        <f t="shared" si="23"/>
        <v>0.5714371068</v>
      </c>
      <c r="IP273" s="193">
        <f t="shared" si="29"/>
        <v>0</v>
      </c>
      <c r="IQ273" s="193">
        <f t="shared" ref="IQ273:KK273" si="1330">MAX((MIN(CZ273+IP273,$IO$7))-GT273,0)</f>
        <v>0</v>
      </c>
      <c r="IR273" s="193">
        <f t="shared" si="1330"/>
        <v>0</v>
      </c>
      <c r="IS273" s="193">
        <f t="shared" si="1330"/>
        <v>0</v>
      </c>
      <c r="IT273" s="193">
        <f t="shared" si="1330"/>
        <v>0</v>
      </c>
      <c r="IU273" s="193">
        <f t="shared" si="1330"/>
        <v>0</v>
      </c>
      <c r="IV273" s="193">
        <f t="shared" si="1330"/>
        <v>0</v>
      </c>
      <c r="IW273" s="193">
        <f t="shared" si="1330"/>
        <v>0</v>
      </c>
      <c r="IX273" s="193">
        <f t="shared" si="1330"/>
        <v>0</v>
      </c>
      <c r="IY273" s="193">
        <f t="shared" si="1330"/>
        <v>0</v>
      </c>
      <c r="IZ273" s="193">
        <f t="shared" si="1330"/>
        <v>0</v>
      </c>
      <c r="JA273" s="193">
        <f t="shared" si="1330"/>
        <v>0</v>
      </c>
      <c r="JB273" s="193">
        <f t="shared" si="1330"/>
        <v>0</v>
      </c>
      <c r="JC273" s="193">
        <f t="shared" si="1330"/>
        <v>0</v>
      </c>
      <c r="JD273" s="193">
        <f t="shared" si="1330"/>
        <v>0</v>
      </c>
      <c r="JE273" s="193">
        <f t="shared" si="1330"/>
        <v>0</v>
      </c>
      <c r="JF273" s="193">
        <f t="shared" si="1330"/>
        <v>0</v>
      </c>
      <c r="JG273" s="193">
        <f t="shared" si="1330"/>
        <v>0</v>
      </c>
      <c r="JH273" s="193">
        <f t="shared" si="1330"/>
        <v>0</v>
      </c>
      <c r="JI273" s="193">
        <f t="shared" si="1330"/>
        <v>0</v>
      </c>
      <c r="JJ273" s="193">
        <f t="shared" si="1330"/>
        <v>0</v>
      </c>
      <c r="JK273" s="193">
        <f t="shared" si="1330"/>
        <v>0</v>
      </c>
      <c r="JL273" s="193">
        <f t="shared" si="1330"/>
        <v>0</v>
      </c>
      <c r="JM273" s="193">
        <f t="shared" si="1330"/>
        <v>0.001230472603</v>
      </c>
      <c r="JN273" s="193">
        <f t="shared" si="1330"/>
        <v>0</v>
      </c>
      <c r="JO273" s="193">
        <f t="shared" si="1330"/>
        <v>0.003250819517</v>
      </c>
      <c r="JP273" s="193">
        <f t="shared" si="1330"/>
        <v>0.06413574584</v>
      </c>
      <c r="JQ273" s="193">
        <f t="shared" si="1330"/>
        <v>0.1466622687</v>
      </c>
      <c r="JR273" s="193">
        <f t="shared" si="1330"/>
        <v>0.2593643284</v>
      </c>
      <c r="JS273" s="193">
        <f t="shared" si="1330"/>
        <v>0.4115336337</v>
      </c>
      <c r="JT273" s="193">
        <f t="shared" si="1330"/>
        <v>0.5518915521</v>
      </c>
      <c r="JU273" s="193">
        <f t="shared" si="1330"/>
        <v>0.5714371068</v>
      </c>
      <c r="JV273" s="193">
        <f t="shared" si="1330"/>
        <v>0.499784314</v>
      </c>
      <c r="JW273" s="193">
        <f t="shared" si="1330"/>
        <v>0.4075671643</v>
      </c>
      <c r="JX273" s="193">
        <f t="shared" si="1330"/>
        <v>0.222934809</v>
      </c>
      <c r="JY273" s="193">
        <f t="shared" si="1330"/>
        <v>0</v>
      </c>
      <c r="JZ273" s="193">
        <f t="shared" si="1330"/>
        <v>0</v>
      </c>
      <c r="KA273" s="193">
        <f t="shared" si="1330"/>
        <v>0</v>
      </c>
      <c r="KB273" s="193">
        <f t="shared" si="1330"/>
        <v>0</v>
      </c>
      <c r="KC273" s="193">
        <f t="shared" si="1330"/>
        <v>0</v>
      </c>
      <c r="KD273" s="193">
        <f t="shared" si="1330"/>
        <v>0</v>
      </c>
      <c r="KE273" s="193">
        <f t="shared" si="1330"/>
        <v>0</v>
      </c>
      <c r="KF273" s="193">
        <f t="shared" si="1330"/>
        <v>0</v>
      </c>
      <c r="KG273" s="193">
        <f t="shared" si="1330"/>
        <v>0</v>
      </c>
      <c r="KH273" s="193">
        <f t="shared" si="1330"/>
        <v>0</v>
      </c>
      <c r="KI273" s="193">
        <f t="shared" si="1330"/>
        <v>0</v>
      </c>
      <c r="KJ273" s="193">
        <f t="shared" si="1330"/>
        <v>0</v>
      </c>
      <c r="KK273" s="193">
        <f t="shared" si="1330"/>
        <v>0</v>
      </c>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row>
    <row r="274" ht="14.25" customHeight="1">
      <c r="A274" s="1">
        <v>9.0</v>
      </c>
      <c r="B274" s="1">
        <f t="shared" ref="B274:C274" si="1331">B273+1</f>
        <v>264</v>
      </c>
      <c r="C274" s="267">
        <f t="shared" si="1331"/>
        <v>43729</v>
      </c>
      <c r="D274" s="193">
        <f t="shared" si="15"/>
        <v>9.798727057</v>
      </c>
      <c r="E274" s="193">
        <f>(SUMIFS(Profile!$F$2:$F$17521,Profile!$B$2:$B$17521,$B274,Profile!$C$2:$C$17521,E$8))*$C$6</f>
        <v>0.1466263585</v>
      </c>
      <c r="F274" s="193">
        <f>(SUMIFS(Profile!$F$2:$F$17521,Profile!$B$2:$B$17521,$B274,Profile!$C$2:$C$17521,F$8))*$C$6</f>
        <v>0.1257941983</v>
      </c>
      <c r="G274" s="193">
        <f>(SUMIFS(Profile!$F$2:$F$17521,Profile!$B$2:$B$17521,$B274,Profile!$C$2:$C$17521,G$8))*$C$6</f>
        <v>0.1181824474</v>
      </c>
      <c r="H274" s="193">
        <f>(SUMIFS(Profile!$F$2:$F$17521,Profile!$B$2:$B$17521,$B274,Profile!$C$2:$C$17521,H$8))*$C$6</f>
        <v>0.1097694597</v>
      </c>
      <c r="I274" s="193">
        <f>(SUMIFS(Profile!$F$2:$F$17521,Profile!$B$2:$B$17521,$B274,Profile!$C$2:$C$17521,I$8))*$C$6</f>
        <v>0.1061638935</v>
      </c>
      <c r="J274" s="193">
        <f>(SUMIFS(Profile!$F$2:$F$17521,Profile!$B$2:$B$17521,$B274,Profile!$C$2:$C$17521,J$8))*$C$6</f>
        <v>0.1065645119</v>
      </c>
      <c r="K274" s="193">
        <f>(SUMIFS(Profile!$F$2:$F$17521,Profile!$B$2:$B$17521,$B274,Profile!$C$2:$C$17521,K$8))*$C$6</f>
        <v>0.1049620381</v>
      </c>
      <c r="L274" s="193">
        <f>(SUMIFS(Profile!$F$2:$F$17521,Profile!$B$2:$B$17521,$B274,Profile!$C$2:$C$17521,L$8))*$C$6</f>
        <v>0.1001546165</v>
      </c>
      <c r="M274" s="193">
        <f>(SUMIFS(Profile!$F$2:$F$17521,Profile!$B$2:$B$17521,$B274,Profile!$C$2:$C$17521,M$8))*$C$6</f>
        <v>0.1033595642</v>
      </c>
      <c r="N274" s="193">
        <f>(SUMIFS(Profile!$F$2:$F$17521,Profile!$B$2:$B$17521,$B274,Profile!$C$2:$C$17521,N$8))*$C$6</f>
        <v>0.1053626565</v>
      </c>
      <c r="O274" s="193">
        <f>(SUMIFS(Profile!$F$2:$F$17521,Profile!$B$2:$B$17521,$B274,Profile!$C$2:$C$17521,O$8))*$C$6</f>
        <v>0.1081669858</v>
      </c>
      <c r="P274" s="193">
        <f>(SUMIFS(Profile!$F$2:$F$17521,Profile!$B$2:$B$17521,$B274,Profile!$C$2:$C$17521,P$8))*$C$6</f>
        <v>0.1201855398</v>
      </c>
      <c r="Q274" s="193">
        <f>(SUMIFS(Profile!$F$2:$F$17521,Profile!$B$2:$B$17521,$B274,Profile!$C$2:$C$17521,Q$8))*$C$6</f>
        <v>0.1394152261</v>
      </c>
      <c r="R274" s="193">
        <f>(SUMIFS(Profile!$F$2:$F$17521,Profile!$B$2:$B$17521,$B274,Profile!$C$2:$C$17521,R$8))*$C$6</f>
        <v>0.1630517156</v>
      </c>
      <c r="S274" s="193">
        <f>(SUMIFS(Profile!$F$2:$F$17521,Profile!$B$2:$B$17521,$B274,Profile!$C$2:$C$17521,S$8))*$C$6</f>
        <v>0.1983061406</v>
      </c>
      <c r="T274" s="193">
        <f>(SUMIFS(Profile!$F$2:$F$17521,Profile!$B$2:$B$17521,$B274,Profile!$C$2:$C$17521,T$8))*$C$6</f>
        <v>0.222743867</v>
      </c>
      <c r="U274" s="193">
        <f>(SUMIFS(Profile!$F$2:$F$17521,Profile!$B$2:$B$17521,$B274,Profile!$C$2:$C$17521,U$8))*$C$6</f>
        <v>0.2215420116</v>
      </c>
      <c r="V274" s="193">
        <f>(SUMIFS(Profile!$F$2:$F$17521,Profile!$B$2:$B$17521,$B274,Profile!$C$2:$C$17521,V$8))*$C$6</f>
        <v>0.2187376824</v>
      </c>
      <c r="W274" s="193">
        <f>(SUMIFS(Profile!$F$2:$F$17521,Profile!$B$2:$B$17521,$B274,Profile!$C$2:$C$17521,W$8))*$C$6</f>
        <v>0.2195389193</v>
      </c>
      <c r="X274" s="193">
        <f>(SUMIFS(Profile!$F$2:$F$17521,Profile!$B$2:$B$17521,$B274,Profile!$C$2:$C$17521,X$8))*$C$6</f>
        <v>0.2171352085</v>
      </c>
      <c r="Y274" s="193">
        <f>(SUMIFS(Profile!$F$2:$F$17521,Profile!$B$2:$B$17521,$B274,Profile!$C$2:$C$17521,Y$8))*$C$6</f>
        <v>0.2083216023</v>
      </c>
      <c r="Z274" s="193">
        <f>(SUMIFS(Profile!$F$2:$F$17521,Profile!$B$2:$B$17521,$B274,Profile!$C$2:$C$17521,Z$8))*$C$6</f>
        <v>0.2035141807</v>
      </c>
      <c r="AA274" s="193">
        <f>(SUMIFS(Profile!$F$2:$F$17521,Profile!$B$2:$B$17521,$B274,Profile!$C$2:$C$17521,AA$8))*$C$6</f>
        <v>0.2031135622</v>
      </c>
      <c r="AB274" s="193">
        <f>(SUMIFS(Profile!$F$2:$F$17521,Profile!$B$2:$B$17521,$B274,Profile!$C$2:$C$17521,AB$8))*$C$6</f>
        <v>0.2007098514</v>
      </c>
      <c r="AC274" s="193">
        <f>(SUMIFS(Profile!$F$2:$F$17521,Profile!$B$2:$B$17521,$B274,Profile!$C$2:$C$17521,AC$8))*$C$6</f>
        <v>0.2107253131</v>
      </c>
      <c r="AD274" s="193">
        <f>(SUMIFS(Profile!$F$2:$F$17521,Profile!$B$2:$B$17521,$B274,Profile!$C$2:$C$17521,AD$8))*$C$6</f>
        <v>0.2067191284</v>
      </c>
      <c r="AE274" s="193">
        <f>(SUMIFS(Profile!$F$2:$F$17521,Profile!$B$2:$B$17521,$B274,Profile!$C$2:$C$17521,AE$8))*$C$6</f>
        <v>0.2023123253</v>
      </c>
      <c r="AF274" s="193">
        <f>(SUMIFS(Profile!$F$2:$F$17521,Profile!$B$2:$B$17521,$B274,Profile!$C$2:$C$17521,AF$8))*$C$6</f>
        <v>0.1975049037</v>
      </c>
      <c r="AG274" s="193">
        <f>(SUMIFS(Profile!$F$2:$F$17521,Profile!$B$2:$B$17521,$B274,Profile!$C$2:$C$17521,AG$8))*$C$6</f>
        <v>0.1898931528</v>
      </c>
      <c r="AH274" s="193">
        <f>(SUMIFS(Profile!$F$2:$F$17521,Profile!$B$2:$B$17521,$B274,Profile!$C$2:$C$17521,AH$8))*$C$6</f>
        <v>0.1922968636</v>
      </c>
      <c r="AI274" s="193">
        <f>(SUMIFS(Profile!$F$2:$F$17521,Profile!$B$2:$B$17521,$B274,Profile!$C$2:$C$17521,AI$8))*$C$6</f>
        <v>0.1975049037</v>
      </c>
      <c r="AJ274" s="193">
        <f>(SUMIFS(Profile!$F$2:$F$17521,Profile!$B$2:$B$17521,$B274,Profile!$C$2:$C$17521,AJ$8))*$C$6</f>
        <v>0.2155327346</v>
      </c>
      <c r="AK274" s="193">
        <f>(SUMIFS(Profile!$F$2:$F$17521,Profile!$B$2:$B$17521,$B274,Profile!$C$2:$C$17521,AK$8))*$C$6</f>
        <v>0.2323587102</v>
      </c>
      <c r="AL274" s="193">
        <f>(SUMIFS(Profile!$F$2:$F$17521,Profile!$B$2:$B$17521,$B274,Profile!$C$2:$C$17521,AL$8))*$C$6</f>
        <v>0.2511877781</v>
      </c>
      <c r="AM274" s="193">
        <f>(SUMIFS(Profile!$F$2:$F$17521,Profile!$B$2:$B$17521,$B274,Profile!$C$2:$C$17521,AM$8))*$C$6</f>
        <v>0.2800323077</v>
      </c>
      <c r="AN274" s="193">
        <f>(SUMIFS(Profile!$F$2:$F$17521,Profile!$B$2:$B$17521,$B274,Profile!$C$2:$C$17521,AN$8))*$C$6</f>
        <v>0.2936533355</v>
      </c>
      <c r="AO274" s="193">
        <f>(SUMIFS(Profile!$F$2:$F$17521,Profile!$B$2:$B$17521,$B274,Profile!$C$2:$C$17521,AO$8))*$C$6</f>
        <v>0.3076749818</v>
      </c>
      <c r="AP274" s="193">
        <f>(SUMIFS(Profile!$F$2:$F$17521,Profile!$B$2:$B$17521,$B274,Profile!$C$2:$C$17521,AP$8))*$C$6</f>
        <v>0.3309108528</v>
      </c>
      <c r="AQ274" s="193">
        <f>(SUMIFS(Profile!$F$2:$F$17521,Profile!$B$2:$B$17521,$B274,Profile!$C$2:$C$17521,AQ$8))*$C$6</f>
        <v>0.328507142</v>
      </c>
      <c r="AR274" s="193">
        <f>(SUMIFS(Profile!$F$2:$F$17521,Profile!$B$2:$B$17521,$B274,Profile!$C$2:$C$17521,AR$8))*$C$6</f>
        <v>0.3309108528</v>
      </c>
      <c r="AS274" s="193">
        <f>(SUMIFS(Profile!$F$2:$F$17521,Profile!$B$2:$B$17521,$B274,Profile!$C$2:$C$17521,AS$8))*$C$6</f>
        <v>0.3249015758</v>
      </c>
      <c r="AT274" s="193">
        <f>(SUMIFS(Profile!$F$2:$F$17521,Profile!$B$2:$B$17521,$B274,Profile!$C$2:$C$17521,AT$8))*$C$6</f>
        <v>0.311280548</v>
      </c>
      <c r="AU274" s="193">
        <f>(SUMIFS(Profile!$F$2:$F$17521,Profile!$B$2:$B$17521,$B274,Profile!$C$2:$C$17521,AU$8))*$C$6</f>
        <v>0.2960570463</v>
      </c>
      <c r="AV274" s="193">
        <f>(SUMIFS(Profile!$F$2:$F$17521,Profile!$B$2:$B$17521,$B274,Profile!$C$2:$C$17521,AV$8))*$C$6</f>
        <v>0.2772279784</v>
      </c>
      <c r="AW274" s="193">
        <f>(SUMIFS(Profile!$F$2:$F$17521,Profile!$B$2:$B$17521,$B274,Profile!$C$2:$C$17521,AW$8))*$C$6</f>
        <v>0.258799529</v>
      </c>
      <c r="AX274" s="193">
        <f>(SUMIFS(Profile!$F$2:$F$17521,Profile!$B$2:$B$17521,$B274,Profile!$C$2:$C$17521,AX$8))*$C$6</f>
        <v>0.2307562363</v>
      </c>
      <c r="AY274" s="193">
        <f>(SUMIFS(Profile!$F$2:$F$17521,Profile!$B$2:$B$17521,$B274,Profile!$C$2:$C$17521,AY$8))*$C$6</f>
        <v>0.1955018114</v>
      </c>
      <c r="AZ274" s="193">
        <f>(SUMIFS(Profile!$F$2:$F$17521,Profile!$B$2:$B$17521,$B274,Profile!$C$2:$C$17521,AZ$8))*$C$6</f>
        <v>0.1650548079</v>
      </c>
      <c r="BA274" s="193">
        <f t="shared" si="16"/>
        <v>8.047551516</v>
      </c>
      <c r="BB274" s="193">
        <f>(SUMIFS(Profile!$E$2:$E$17521,Profile!$B$2:$B$17521,$B274,Profile!$C$2:$C$17521,BB$8))*$C$9</f>
        <v>0</v>
      </c>
      <c r="BC274" s="193">
        <f>(SUMIFS(Profile!$E$2:$E$17521,Profile!$B$2:$B$17521,$B274,Profile!$C$2:$C$17521,BC$8))*$C$9</f>
        <v>0</v>
      </c>
      <c r="BD274" s="193">
        <f>(SUMIFS(Profile!$E$2:$E$17521,Profile!$B$2:$B$17521,$B274,Profile!$C$2:$C$17521,BD$8))*$C$9</f>
        <v>0</v>
      </c>
      <c r="BE274" s="193">
        <f>(SUMIFS(Profile!$E$2:$E$17521,Profile!$B$2:$B$17521,$B274,Profile!$C$2:$C$17521,BE$8))*$C$9</f>
        <v>0</v>
      </c>
      <c r="BF274" s="193">
        <f>(SUMIFS(Profile!$E$2:$E$17521,Profile!$B$2:$B$17521,$B274,Profile!$C$2:$C$17521,BF$8))*$C$9</f>
        <v>0</v>
      </c>
      <c r="BG274" s="193">
        <f>(SUMIFS(Profile!$E$2:$E$17521,Profile!$B$2:$B$17521,$B274,Profile!$C$2:$C$17521,BG$8))*$C$9</f>
        <v>0</v>
      </c>
      <c r="BH274" s="193">
        <f>(SUMIFS(Profile!$E$2:$E$17521,Profile!$B$2:$B$17521,$B274,Profile!$C$2:$C$17521,BH$8))*$C$9</f>
        <v>0</v>
      </c>
      <c r="BI274" s="193">
        <f>(SUMIFS(Profile!$E$2:$E$17521,Profile!$B$2:$B$17521,$B274,Profile!$C$2:$C$17521,BI$8))*$C$9</f>
        <v>0</v>
      </c>
      <c r="BJ274" s="193">
        <f>(SUMIFS(Profile!$E$2:$E$17521,Profile!$B$2:$B$17521,$B274,Profile!$C$2:$C$17521,BJ$8))*$C$9</f>
        <v>0</v>
      </c>
      <c r="BK274" s="193">
        <f>(SUMIFS(Profile!$E$2:$E$17521,Profile!$B$2:$B$17521,$B274,Profile!$C$2:$C$17521,BK$8))*$C$9</f>
        <v>0</v>
      </c>
      <c r="BL274" s="193">
        <f>(SUMIFS(Profile!$E$2:$E$17521,Profile!$B$2:$B$17521,$B274,Profile!$C$2:$C$17521,BL$8))*$C$9</f>
        <v>0</v>
      </c>
      <c r="BM274" s="193">
        <f>(SUMIFS(Profile!$E$2:$E$17521,Profile!$B$2:$B$17521,$B274,Profile!$C$2:$C$17521,BM$8))*$C$9</f>
        <v>0.0003681075518</v>
      </c>
      <c r="BN274" s="193">
        <f>(SUMIFS(Profile!$E$2:$E$17521,Profile!$B$2:$B$17521,$B274,Profile!$C$2:$C$17521,BN$8))*$C$9</f>
        <v>0.005582964536</v>
      </c>
      <c r="BO274" s="193">
        <f>(SUMIFS(Profile!$E$2:$E$17521,Profile!$B$2:$B$17521,$B274,Profile!$C$2:$C$17521,BO$8))*$C$9</f>
        <v>0.01701444795</v>
      </c>
      <c r="BP274" s="193">
        <f>(SUMIFS(Profile!$E$2:$E$17521,Profile!$B$2:$B$17521,$B274,Profile!$C$2:$C$17521,BP$8))*$C$9</f>
        <v>0.04542111772</v>
      </c>
      <c r="BQ274" s="193">
        <f>(SUMIFS(Profile!$E$2:$E$17521,Profile!$B$2:$B$17521,$B274,Profile!$C$2:$C$17521,BQ$8))*$C$9</f>
        <v>0.08025855882</v>
      </c>
      <c r="BR274" s="193">
        <f>(SUMIFS(Profile!$E$2:$E$17521,Profile!$B$2:$B$17521,$B274,Profile!$C$2:$C$17521,BR$8))*$C$9</f>
        <v>0.1499196883</v>
      </c>
      <c r="BS274" s="193">
        <f>(SUMIFS(Profile!$E$2:$E$17521,Profile!$B$2:$B$17521,$B274,Profile!$C$2:$C$17521,BS$8))*$C$9</f>
        <v>0.2169184536</v>
      </c>
      <c r="BT274" s="193">
        <f>(SUMIFS(Profile!$E$2:$E$17521,Profile!$B$2:$B$17521,$B274,Profile!$C$2:$C$17521,BT$8))*$C$9</f>
        <v>0.3449729816</v>
      </c>
      <c r="BU274" s="193">
        <f>(SUMIFS(Profile!$E$2:$E$17521,Profile!$B$2:$B$17521,$B274,Profile!$C$2:$C$17521,BU$8))*$C$9</f>
        <v>0.3736248893</v>
      </c>
      <c r="BV274" s="193">
        <f>(SUMIFS(Profile!$E$2:$E$17521,Profile!$B$2:$B$17521,$B274,Profile!$C$2:$C$17521,BV$8))*$C$9</f>
        <v>0.5309907244</v>
      </c>
      <c r="BW274" s="193">
        <f>(SUMIFS(Profile!$E$2:$E$17521,Profile!$B$2:$B$17521,$B274,Profile!$C$2:$C$17521,BW$8))*$C$9</f>
        <v>0.6006157961</v>
      </c>
      <c r="BX274" s="193">
        <f>(SUMIFS(Profile!$E$2:$E$17521,Profile!$B$2:$B$17521,$B274,Profile!$C$2:$C$17521,BX$8))*$C$9</f>
        <v>0.6448312028</v>
      </c>
      <c r="BY274" s="193">
        <f>(SUMIFS(Profile!$E$2:$E$17521,Profile!$B$2:$B$17521,$B274,Profile!$C$2:$C$17521,BY$8))*$C$9</f>
        <v>0.5049177381</v>
      </c>
      <c r="BZ274" s="193">
        <f>(SUMIFS(Profile!$E$2:$E$17521,Profile!$B$2:$B$17521,$B274,Profile!$C$2:$C$17521,BZ$8))*$C$9</f>
        <v>0.5723878031</v>
      </c>
      <c r="CA274" s="193">
        <f>(SUMIFS(Profile!$E$2:$E$17521,Profile!$B$2:$B$17521,$B274,Profile!$C$2:$C$17521,CA$8))*$C$9</f>
        <v>0.5271436878</v>
      </c>
      <c r="CB274" s="193">
        <f>(SUMIFS(Profile!$E$2:$E$17521,Profile!$B$2:$B$17521,$B274,Profile!$C$2:$C$17521,CB$8))*$C$9</f>
        <v>0.5870749887</v>
      </c>
      <c r="CC274" s="193">
        <f>(SUMIFS(Profile!$E$2:$E$17521,Profile!$B$2:$B$17521,$B274,Profile!$C$2:$C$17521,CC$8))*$C$9</f>
        <v>0.4842542079</v>
      </c>
      <c r="CD274" s="193">
        <f>(SUMIFS(Profile!$E$2:$E$17521,Profile!$B$2:$B$17521,$B274,Profile!$C$2:$C$17521,CD$8))*$C$9</f>
        <v>0.5609712547</v>
      </c>
      <c r="CE274" s="193">
        <f>(SUMIFS(Profile!$E$2:$E$17521,Profile!$B$2:$B$17521,$B274,Profile!$C$2:$C$17521,CE$8))*$C$9</f>
        <v>0.4823538248</v>
      </c>
      <c r="CF274" s="193">
        <f>(SUMIFS(Profile!$E$2:$E$17521,Profile!$B$2:$B$17521,$B274,Profile!$C$2:$C$17521,CF$8))*$C$9</f>
        <v>0.4297728581</v>
      </c>
      <c r="CG274" s="193">
        <f>(SUMIFS(Profile!$E$2:$E$17521,Profile!$B$2:$B$17521,$B274,Profile!$C$2:$C$17521,CG$8))*$C$9</f>
        <v>0.3224331529</v>
      </c>
      <c r="CH274" s="193">
        <f>(SUMIFS(Profile!$E$2:$E$17521,Profile!$B$2:$B$17521,$B274,Profile!$C$2:$C$17521,CH$8))*$C$9</f>
        <v>0.2508341931</v>
      </c>
      <c r="CI274" s="193">
        <f>(SUMIFS(Profile!$E$2:$E$17521,Profile!$B$2:$B$17521,$B274,Profile!$C$2:$C$17521,CI$8))*$C$9</f>
        <v>0.1672991638</v>
      </c>
      <c r="CJ274" s="193">
        <f>(SUMIFS(Profile!$E$2:$E$17521,Profile!$B$2:$B$17521,$B274,Profile!$C$2:$C$17521,CJ$8))*$C$9</f>
        <v>0.1012333525</v>
      </c>
      <c r="CK274" s="193">
        <f>(SUMIFS(Profile!$E$2:$E$17521,Profile!$B$2:$B$17521,$B274,Profile!$C$2:$C$17521,CK$8))*$C$9</f>
        <v>0.03874923177</v>
      </c>
      <c r="CL274" s="193">
        <f>(SUMIFS(Profile!$E$2:$E$17521,Profile!$B$2:$B$17521,$B274,Profile!$C$2:$C$17521,CL$8))*$C$9</f>
        <v>0.007497635143</v>
      </c>
      <c r="CM274" s="193">
        <f>(SUMIFS(Profile!$E$2:$E$17521,Profile!$B$2:$B$17521,$B274,Profile!$C$2:$C$17521,CM$8))*$C$9</f>
        <v>0.0001094910156</v>
      </c>
      <c r="CN274" s="193">
        <f>(SUMIFS(Profile!$E$2:$E$17521,Profile!$B$2:$B$17521,$B274,Profile!$C$2:$C$17521,CN$8))*$C$9</f>
        <v>0</v>
      </c>
      <c r="CO274" s="193">
        <f>(SUMIFS(Profile!$E$2:$E$17521,Profile!$B$2:$B$17521,$B274,Profile!$C$2:$C$17521,CO$8))*$C$9</f>
        <v>0</v>
      </c>
      <c r="CP274" s="193">
        <f>(SUMIFS(Profile!$E$2:$E$17521,Profile!$B$2:$B$17521,$B274,Profile!$C$2:$C$17521,CP$8))*$C$9</f>
        <v>0</v>
      </c>
      <c r="CQ274" s="193">
        <f>(SUMIFS(Profile!$E$2:$E$17521,Profile!$B$2:$B$17521,$B274,Profile!$C$2:$C$17521,CQ$8))*$C$9</f>
        <v>0</v>
      </c>
      <c r="CR274" s="193">
        <f>(SUMIFS(Profile!$E$2:$E$17521,Profile!$B$2:$B$17521,$B274,Profile!$C$2:$C$17521,CR$8))*$C$9</f>
        <v>0</v>
      </c>
      <c r="CS274" s="193">
        <f>(SUMIFS(Profile!$E$2:$E$17521,Profile!$B$2:$B$17521,$B274,Profile!$C$2:$C$17521,CS$8))*$C$9</f>
        <v>0</v>
      </c>
      <c r="CT274" s="193">
        <f>(SUMIFS(Profile!$E$2:$E$17521,Profile!$B$2:$B$17521,$B274,Profile!$C$2:$C$17521,CT$8))*$C$9</f>
        <v>0</v>
      </c>
      <c r="CU274" s="193">
        <f>(SUMIFS(Profile!$E$2:$E$17521,Profile!$B$2:$B$17521,$B274,Profile!$C$2:$C$17521,CU$8))*$C$9</f>
        <v>0</v>
      </c>
      <c r="CV274" s="193">
        <f>(SUMIFS(Profile!$E$2:$E$17521,Profile!$B$2:$B$17521,$B274,Profile!$C$2:$C$17521,CV$8))*$C$9</f>
        <v>0</v>
      </c>
      <c r="CW274" s="193">
        <f>(SUMIFS(Profile!$E$2:$E$17521,Profile!$B$2:$B$17521,$B274,Profile!$C$2:$C$17521,CW$8))*$C$9</f>
        <v>0</v>
      </c>
      <c r="CX274" s="193">
        <f t="shared" si="17"/>
        <v>4.119997944</v>
      </c>
      <c r="CY274" s="193">
        <f t="shared" ref="CY274:ET274" si="1332">MAX(BB274-E274,0)</f>
        <v>0</v>
      </c>
      <c r="CZ274" s="193">
        <f t="shared" si="1332"/>
        <v>0</v>
      </c>
      <c r="DA274" s="193">
        <f t="shared" si="1332"/>
        <v>0</v>
      </c>
      <c r="DB274" s="193">
        <f t="shared" si="1332"/>
        <v>0</v>
      </c>
      <c r="DC274" s="193">
        <f t="shared" si="1332"/>
        <v>0</v>
      </c>
      <c r="DD274" s="193">
        <f t="shared" si="1332"/>
        <v>0</v>
      </c>
      <c r="DE274" s="193">
        <f t="shared" si="1332"/>
        <v>0</v>
      </c>
      <c r="DF274" s="193">
        <f t="shared" si="1332"/>
        <v>0</v>
      </c>
      <c r="DG274" s="193">
        <f t="shared" si="1332"/>
        <v>0</v>
      </c>
      <c r="DH274" s="193">
        <f t="shared" si="1332"/>
        <v>0</v>
      </c>
      <c r="DI274" s="193">
        <f t="shared" si="1332"/>
        <v>0</v>
      </c>
      <c r="DJ274" s="193">
        <f t="shared" si="1332"/>
        <v>0</v>
      </c>
      <c r="DK274" s="193">
        <f t="shared" si="1332"/>
        <v>0</v>
      </c>
      <c r="DL274" s="193">
        <f t="shared" si="1332"/>
        <v>0</v>
      </c>
      <c r="DM274" s="193">
        <f t="shared" si="1332"/>
        <v>0</v>
      </c>
      <c r="DN274" s="193">
        <f t="shared" si="1332"/>
        <v>0</v>
      </c>
      <c r="DO274" s="193">
        <f t="shared" si="1332"/>
        <v>0</v>
      </c>
      <c r="DP274" s="193">
        <f t="shared" si="1332"/>
        <v>0</v>
      </c>
      <c r="DQ274" s="193">
        <f t="shared" si="1332"/>
        <v>0.1254340623</v>
      </c>
      <c r="DR274" s="193">
        <f t="shared" si="1332"/>
        <v>0.1564896808</v>
      </c>
      <c r="DS274" s="193">
        <f t="shared" si="1332"/>
        <v>0.3226691221</v>
      </c>
      <c r="DT274" s="193">
        <f t="shared" si="1332"/>
        <v>0.3971016155</v>
      </c>
      <c r="DU274" s="193">
        <f t="shared" si="1332"/>
        <v>0.4417176405</v>
      </c>
      <c r="DV274" s="193">
        <f t="shared" si="1332"/>
        <v>0.3042078867</v>
      </c>
      <c r="DW274" s="193">
        <f t="shared" si="1332"/>
        <v>0.36166249</v>
      </c>
      <c r="DX274" s="193">
        <f t="shared" si="1332"/>
        <v>0.3204245595</v>
      </c>
      <c r="DY274" s="193">
        <f t="shared" si="1332"/>
        <v>0.3847626634</v>
      </c>
      <c r="DZ274" s="193">
        <f t="shared" si="1332"/>
        <v>0.2867493042</v>
      </c>
      <c r="EA274" s="193">
        <f t="shared" si="1332"/>
        <v>0.3710781018</v>
      </c>
      <c r="EB274" s="193">
        <f t="shared" si="1332"/>
        <v>0.2900569612</v>
      </c>
      <c r="EC274" s="193">
        <f t="shared" si="1332"/>
        <v>0.2322679544</v>
      </c>
      <c r="ED274" s="193">
        <f t="shared" si="1332"/>
        <v>0.1069004183</v>
      </c>
      <c r="EE274" s="193">
        <f t="shared" si="1332"/>
        <v>0.01847548291</v>
      </c>
      <c r="EF274" s="193">
        <f t="shared" si="1332"/>
        <v>0</v>
      </c>
      <c r="EG274" s="193">
        <f t="shared" si="1332"/>
        <v>0</v>
      </c>
      <c r="EH274" s="193">
        <f t="shared" si="1332"/>
        <v>0</v>
      </c>
      <c r="EI274" s="193">
        <f t="shared" si="1332"/>
        <v>0</v>
      </c>
      <c r="EJ274" s="193">
        <f t="shared" si="1332"/>
        <v>0</v>
      </c>
      <c r="EK274" s="193">
        <f t="shared" si="1332"/>
        <v>0</v>
      </c>
      <c r="EL274" s="193">
        <f t="shared" si="1332"/>
        <v>0</v>
      </c>
      <c r="EM274" s="193">
        <f t="shared" si="1332"/>
        <v>0</v>
      </c>
      <c r="EN274" s="193">
        <f t="shared" si="1332"/>
        <v>0</v>
      </c>
      <c r="EO274" s="193">
        <f t="shared" si="1332"/>
        <v>0</v>
      </c>
      <c r="EP274" s="193">
        <f t="shared" si="1332"/>
        <v>0</v>
      </c>
      <c r="EQ274" s="193">
        <f t="shared" si="1332"/>
        <v>0</v>
      </c>
      <c r="ER274" s="193">
        <f t="shared" si="1332"/>
        <v>0</v>
      </c>
      <c r="ES274" s="193">
        <f t="shared" si="1332"/>
        <v>0</v>
      </c>
      <c r="ET274" s="193">
        <f t="shared" si="1332"/>
        <v>0</v>
      </c>
      <c r="EU274" s="193">
        <f t="shared" si="19"/>
        <v>3.927553572</v>
      </c>
      <c r="EV274" s="193">
        <f t="shared" ref="EV274:GQ274" si="1333">BB274-CY274</f>
        <v>0</v>
      </c>
      <c r="EW274" s="193">
        <f t="shared" si="1333"/>
        <v>0</v>
      </c>
      <c r="EX274" s="193">
        <f t="shared" si="1333"/>
        <v>0</v>
      </c>
      <c r="EY274" s="193">
        <f t="shared" si="1333"/>
        <v>0</v>
      </c>
      <c r="EZ274" s="193">
        <f t="shared" si="1333"/>
        <v>0</v>
      </c>
      <c r="FA274" s="193">
        <f t="shared" si="1333"/>
        <v>0</v>
      </c>
      <c r="FB274" s="193">
        <f t="shared" si="1333"/>
        <v>0</v>
      </c>
      <c r="FC274" s="193">
        <f t="shared" si="1333"/>
        <v>0</v>
      </c>
      <c r="FD274" s="193">
        <f t="shared" si="1333"/>
        <v>0</v>
      </c>
      <c r="FE274" s="193">
        <f t="shared" si="1333"/>
        <v>0</v>
      </c>
      <c r="FF274" s="193">
        <f t="shared" si="1333"/>
        <v>0</v>
      </c>
      <c r="FG274" s="193">
        <f t="shared" si="1333"/>
        <v>0.0003681075518</v>
      </c>
      <c r="FH274" s="193">
        <f t="shared" si="1333"/>
        <v>0.005582964536</v>
      </c>
      <c r="FI274" s="193">
        <f t="shared" si="1333"/>
        <v>0.01701444795</v>
      </c>
      <c r="FJ274" s="193">
        <f t="shared" si="1333"/>
        <v>0.04542111772</v>
      </c>
      <c r="FK274" s="193">
        <f t="shared" si="1333"/>
        <v>0.08025855882</v>
      </c>
      <c r="FL274" s="193">
        <f t="shared" si="1333"/>
        <v>0.1499196883</v>
      </c>
      <c r="FM274" s="193">
        <f t="shared" si="1333"/>
        <v>0.2169184536</v>
      </c>
      <c r="FN274" s="193">
        <f t="shared" si="1333"/>
        <v>0.2195389193</v>
      </c>
      <c r="FO274" s="193">
        <f t="shared" si="1333"/>
        <v>0.2171352085</v>
      </c>
      <c r="FP274" s="193">
        <f t="shared" si="1333"/>
        <v>0.2083216023</v>
      </c>
      <c r="FQ274" s="193">
        <f t="shared" si="1333"/>
        <v>0.2035141807</v>
      </c>
      <c r="FR274" s="193">
        <f t="shared" si="1333"/>
        <v>0.2031135622</v>
      </c>
      <c r="FS274" s="193">
        <f t="shared" si="1333"/>
        <v>0.2007098514</v>
      </c>
      <c r="FT274" s="193">
        <f t="shared" si="1333"/>
        <v>0.2107253131</v>
      </c>
      <c r="FU274" s="193">
        <f t="shared" si="1333"/>
        <v>0.2067191284</v>
      </c>
      <c r="FV274" s="193">
        <f t="shared" si="1333"/>
        <v>0.2023123253</v>
      </c>
      <c r="FW274" s="193">
        <f t="shared" si="1333"/>
        <v>0.1975049037</v>
      </c>
      <c r="FX274" s="193">
        <f t="shared" si="1333"/>
        <v>0.1898931528</v>
      </c>
      <c r="FY274" s="193">
        <f t="shared" si="1333"/>
        <v>0.1922968636</v>
      </c>
      <c r="FZ274" s="193">
        <f t="shared" si="1333"/>
        <v>0.1975049037</v>
      </c>
      <c r="GA274" s="193">
        <f t="shared" si="1333"/>
        <v>0.2155327346</v>
      </c>
      <c r="GB274" s="193">
        <f t="shared" si="1333"/>
        <v>0.2323587102</v>
      </c>
      <c r="GC274" s="193">
        <f t="shared" si="1333"/>
        <v>0.1672991638</v>
      </c>
      <c r="GD274" s="193">
        <f t="shared" si="1333"/>
        <v>0.1012333525</v>
      </c>
      <c r="GE274" s="193">
        <f t="shared" si="1333"/>
        <v>0.03874923177</v>
      </c>
      <c r="GF274" s="193">
        <f t="shared" si="1333"/>
        <v>0.007497635143</v>
      </c>
      <c r="GG274" s="193">
        <f t="shared" si="1333"/>
        <v>0.0001094910156</v>
      </c>
      <c r="GH274" s="193">
        <f t="shared" si="1333"/>
        <v>0</v>
      </c>
      <c r="GI274" s="193">
        <f t="shared" si="1333"/>
        <v>0</v>
      </c>
      <c r="GJ274" s="193">
        <f t="shared" si="1333"/>
        <v>0</v>
      </c>
      <c r="GK274" s="193">
        <f t="shared" si="1333"/>
        <v>0</v>
      </c>
      <c r="GL274" s="193">
        <f t="shared" si="1333"/>
        <v>0</v>
      </c>
      <c r="GM274" s="193">
        <f t="shared" si="1333"/>
        <v>0</v>
      </c>
      <c r="GN274" s="193">
        <f t="shared" si="1333"/>
        <v>0</v>
      </c>
      <c r="GO274" s="193">
        <f t="shared" si="1333"/>
        <v>0</v>
      </c>
      <c r="GP274" s="193">
        <f t="shared" si="1333"/>
        <v>0</v>
      </c>
      <c r="GQ274" s="193">
        <f t="shared" si="1333"/>
        <v>0</v>
      </c>
      <c r="GR274" s="193">
        <f t="shared" si="21"/>
        <v>5.871173485</v>
      </c>
      <c r="GS274" s="193">
        <f t="shared" ref="GS274:IN274" si="1334">E274-EV274</f>
        <v>0.1466263585</v>
      </c>
      <c r="GT274" s="193">
        <f t="shared" si="1334"/>
        <v>0.1257941983</v>
      </c>
      <c r="GU274" s="193">
        <f t="shared" si="1334"/>
        <v>0.1181824474</v>
      </c>
      <c r="GV274" s="193">
        <f t="shared" si="1334"/>
        <v>0.1097694597</v>
      </c>
      <c r="GW274" s="193">
        <f t="shared" si="1334"/>
        <v>0.1061638935</v>
      </c>
      <c r="GX274" s="193">
        <f t="shared" si="1334"/>
        <v>0.1065645119</v>
      </c>
      <c r="GY274" s="193">
        <f t="shared" si="1334"/>
        <v>0.1049620381</v>
      </c>
      <c r="GZ274" s="193">
        <f t="shared" si="1334"/>
        <v>0.1001546165</v>
      </c>
      <c r="HA274" s="193">
        <f t="shared" si="1334"/>
        <v>0.1033595642</v>
      </c>
      <c r="HB274" s="193">
        <f t="shared" si="1334"/>
        <v>0.1053626565</v>
      </c>
      <c r="HC274" s="193">
        <f t="shared" si="1334"/>
        <v>0.1081669858</v>
      </c>
      <c r="HD274" s="193">
        <f t="shared" si="1334"/>
        <v>0.1198174322</v>
      </c>
      <c r="HE274" s="193">
        <f t="shared" si="1334"/>
        <v>0.1338322616</v>
      </c>
      <c r="HF274" s="193">
        <f t="shared" si="1334"/>
        <v>0.1460372677</v>
      </c>
      <c r="HG274" s="193">
        <f t="shared" si="1334"/>
        <v>0.1528850229</v>
      </c>
      <c r="HH274" s="193">
        <f t="shared" si="1334"/>
        <v>0.1424853082</v>
      </c>
      <c r="HI274" s="193">
        <f t="shared" si="1334"/>
        <v>0.07162232335</v>
      </c>
      <c r="HJ274" s="193">
        <f t="shared" si="1334"/>
        <v>0.001819228759</v>
      </c>
      <c r="HK274" s="193">
        <f t="shared" si="1334"/>
        <v>0</v>
      </c>
      <c r="HL274" s="193">
        <f t="shared" si="1334"/>
        <v>0</v>
      </c>
      <c r="HM274" s="193">
        <f t="shared" si="1334"/>
        <v>0</v>
      </c>
      <c r="HN274" s="193">
        <f t="shared" si="1334"/>
        <v>0</v>
      </c>
      <c r="HO274" s="193">
        <f t="shared" si="1334"/>
        <v>0</v>
      </c>
      <c r="HP274" s="193">
        <f t="shared" si="1334"/>
        <v>0</v>
      </c>
      <c r="HQ274" s="193">
        <f t="shared" si="1334"/>
        <v>0</v>
      </c>
      <c r="HR274" s="193">
        <f t="shared" si="1334"/>
        <v>0</v>
      </c>
      <c r="HS274" s="193">
        <f t="shared" si="1334"/>
        <v>0</v>
      </c>
      <c r="HT274" s="193">
        <f t="shared" si="1334"/>
        <v>0</v>
      </c>
      <c r="HU274" s="193">
        <f t="shared" si="1334"/>
        <v>0</v>
      </c>
      <c r="HV274" s="193">
        <f t="shared" si="1334"/>
        <v>0</v>
      </c>
      <c r="HW274" s="193">
        <f t="shared" si="1334"/>
        <v>0</v>
      </c>
      <c r="HX274" s="193">
        <f t="shared" si="1334"/>
        <v>0</v>
      </c>
      <c r="HY274" s="193">
        <f t="shared" si="1334"/>
        <v>0</v>
      </c>
      <c r="HZ274" s="193">
        <f t="shared" si="1334"/>
        <v>0.08388861432</v>
      </c>
      <c r="IA274" s="193">
        <f t="shared" si="1334"/>
        <v>0.1787989551</v>
      </c>
      <c r="IB274" s="193">
        <f t="shared" si="1334"/>
        <v>0.2549041037</v>
      </c>
      <c r="IC274" s="193">
        <f t="shared" si="1334"/>
        <v>0.3001773467</v>
      </c>
      <c r="ID274" s="193">
        <f t="shared" si="1334"/>
        <v>0.3308013618</v>
      </c>
      <c r="IE274" s="193">
        <f t="shared" si="1334"/>
        <v>0.328507142</v>
      </c>
      <c r="IF274" s="193">
        <f t="shared" si="1334"/>
        <v>0.3309108528</v>
      </c>
      <c r="IG274" s="193">
        <f t="shared" si="1334"/>
        <v>0.3249015758</v>
      </c>
      <c r="IH274" s="193">
        <f t="shared" si="1334"/>
        <v>0.311280548</v>
      </c>
      <c r="II274" s="193">
        <f t="shared" si="1334"/>
        <v>0.2960570463</v>
      </c>
      <c r="IJ274" s="193">
        <f t="shared" si="1334"/>
        <v>0.2772279784</v>
      </c>
      <c r="IK274" s="193">
        <f t="shared" si="1334"/>
        <v>0.258799529</v>
      </c>
      <c r="IL274" s="193">
        <f t="shared" si="1334"/>
        <v>0.2307562363</v>
      </c>
      <c r="IM274" s="193">
        <f t="shared" si="1334"/>
        <v>0.1955018114</v>
      </c>
      <c r="IN274" s="193">
        <f t="shared" si="1334"/>
        <v>0.1650548079</v>
      </c>
      <c r="IO274" s="193">
        <f t="shared" si="23"/>
        <v>3.86756791</v>
      </c>
      <c r="IP274" s="193">
        <f t="shared" si="29"/>
        <v>0</v>
      </c>
      <c r="IQ274" s="193">
        <f t="shared" ref="IQ274:KK274" si="1335">MAX((MIN(CZ274+IP274,$IO$7))-GT274,0)</f>
        <v>0</v>
      </c>
      <c r="IR274" s="193">
        <f t="shared" si="1335"/>
        <v>0</v>
      </c>
      <c r="IS274" s="193">
        <f t="shared" si="1335"/>
        <v>0</v>
      </c>
      <c r="IT274" s="193">
        <f t="shared" si="1335"/>
        <v>0</v>
      </c>
      <c r="IU274" s="193">
        <f t="shared" si="1335"/>
        <v>0</v>
      </c>
      <c r="IV274" s="193">
        <f t="shared" si="1335"/>
        <v>0</v>
      </c>
      <c r="IW274" s="193">
        <f t="shared" si="1335"/>
        <v>0</v>
      </c>
      <c r="IX274" s="193">
        <f t="shared" si="1335"/>
        <v>0</v>
      </c>
      <c r="IY274" s="193">
        <f t="shared" si="1335"/>
        <v>0</v>
      </c>
      <c r="IZ274" s="193">
        <f t="shared" si="1335"/>
        <v>0</v>
      </c>
      <c r="JA274" s="193">
        <f t="shared" si="1335"/>
        <v>0</v>
      </c>
      <c r="JB274" s="193">
        <f t="shared" si="1335"/>
        <v>0</v>
      </c>
      <c r="JC274" s="193">
        <f t="shared" si="1335"/>
        <v>0</v>
      </c>
      <c r="JD274" s="193">
        <f t="shared" si="1335"/>
        <v>0</v>
      </c>
      <c r="JE274" s="193">
        <f t="shared" si="1335"/>
        <v>0</v>
      </c>
      <c r="JF274" s="193">
        <f t="shared" si="1335"/>
        <v>0</v>
      </c>
      <c r="JG274" s="193">
        <f t="shared" si="1335"/>
        <v>0</v>
      </c>
      <c r="JH274" s="193">
        <f t="shared" si="1335"/>
        <v>0.1254340623</v>
      </c>
      <c r="JI274" s="193">
        <f t="shared" si="1335"/>
        <v>0.2819237431</v>
      </c>
      <c r="JJ274" s="193">
        <f t="shared" si="1335"/>
        <v>0.6045928652</v>
      </c>
      <c r="JK274" s="193">
        <f t="shared" si="1335"/>
        <v>1.001694481</v>
      </c>
      <c r="JL274" s="193">
        <f t="shared" si="1335"/>
        <v>1.443412121</v>
      </c>
      <c r="JM274" s="193">
        <f t="shared" si="1335"/>
        <v>1.747620008</v>
      </c>
      <c r="JN274" s="193">
        <f t="shared" si="1335"/>
        <v>2.109282498</v>
      </c>
      <c r="JO274" s="193">
        <f t="shared" si="1335"/>
        <v>2.429707057</v>
      </c>
      <c r="JP274" s="193">
        <f t="shared" si="1335"/>
        <v>2.814469721</v>
      </c>
      <c r="JQ274" s="193">
        <f t="shared" si="1335"/>
        <v>3.101219025</v>
      </c>
      <c r="JR274" s="193">
        <f t="shared" si="1335"/>
        <v>3.472297127</v>
      </c>
      <c r="JS274" s="193">
        <f t="shared" si="1335"/>
        <v>3.762354088</v>
      </c>
      <c r="JT274" s="193">
        <f t="shared" si="1335"/>
        <v>3.994622042</v>
      </c>
      <c r="JU274" s="193">
        <f t="shared" si="1335"/>
        <v>4.101522461</v>
      </c>
      <c r="JV274" s="193">
        <f t="shared" si="1335"/>
        <v>4.119997944</v>
      </c>
      <c r="JW274" s="193">
        <f t="shared" si="1335"/>
        <v>4.036109329</v>
      </c>
      <c r="JX274" s="193">
        <f t="shared" si="1335"/>
        <v>3.857310374</v>
      </c>
      <c r="JY274" s="193">
        <f t="shared" si="1335"/>
        <v>3.60240627</v>
      </c>
      <c r="JZ274" s="193">
        <f t="shared" si="1335"/>
        <v>3.302228924</v>
      </c>
      <c r="KA274" s="193">
        <f t="shared" si="1335"/>
        <v>2.971427562</v>
      </c>
      <c r="KB274" s="193">
        <f t="shared" si="1335"/>
        <v>2.64292042</v>
      </c>
      <c r="KC274" s="193">
        <f t="shared" si="1335"/>
        <v>2.312009567</v>
      </c>
      <c r="KD274" s="193">
        <f t="shared" si="1335"/>
        <v>1.987107991</v>
      </c>
      <c r="KE274" s="193">
        <f t="shared" si="1335"/>
        <v>1.675827443</v>
      </c>
      <c r="KF274" s="193">
        <f t="shared" si="1335"/>
        <v>1.379770397</v>
      </c>
      <c r="KG274" s="193">
        <f t="shared" si="1335"/>
        <v>1.102542419</v>
      </c>
      <c r="KH274" s="193">
        <f t="shared" si="1335"/>
        <v>0.8437428896</v>
      </c>
      <c r="KI274" s="193">
        <f t="shared" si="1335"/>
        <v>0.6129866533</v>
      </c>
      <c r="KJ274" s="193">
        <f t="shared" si="1335"/>
        <v>0.4174848419</v>
      </c>
      <c r="KK274" s="193">
        <f t="shared" si="1335"/>
        <v>0.252430034</v>
      </c>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row>
    <row r="275" ht="14.25" customHeight="1">
      <c r="A275" s="1">
        <v>9.0</v>
      </c>
      <c r="B275" s="1">
        <f t="shared" ref="B275:C275" si="1336">B274+1</f>
        <v>265</v>
      </c>
      <c r="C275" s="267">
        <f t="shared" si="1336"/>
        <v>43730</v>
      </c>
      <c r="D275" s="193">
        <f t="shared" si="15"/>
        <v>9.962179391</v>
      </c>
      <c r="E275" s="193">
        <f>(SUMIFS(Profile!$F$2:$F$17521,Profile!$B$2:$B$17521,$B275,Profile!$C$2:$C$17521,E$8))*$C$6</f>
        <v>0.14622574</v>
      </c>
      <c r="F275" s="193">
        <f>(SUMIFS(Profile!$F$2:$F$17521,Profile!$B$2:$B$17521,$B275,Profile!$C$2:$C$17521,F$8))*$C$6</f>
        <v>0.1293997645</v>
      </c>
      <c r="G275" s="193">
        <f>(SUMIFS(Profile!$F$2:$F$17521,Profile!$B$2:$B$17521,$B275,Profile!$C$2:$C$17521,G$8))*$C$6</f>
        <v>0.1197849213</v>
      </c>
      <c r="H275" s="193">
        <f>(SUMIFS(Profile!$F$2:$F$17521,Profile!$B$2:$B$17521,$B275,Profile!$C$2:$C$17521,H$8))*$C$6</f>
        <v>0.1129744074</v>
      </c>
      <c r="I275" s="193">
        <f>(SUMIFS(Profile!$F$2:$F$17521,Profile!$B$2:$B$17521,$B275,Profile!$C$2:$C$17521,I$8))*$C$6</f>
        <v>0.1081669858</v>
      </c>
      <c r="J275" s="193">
        <f>(SUMIFS(Profile!$F$2:$F$17521,Profile!$B$2:$B$17521,$B275,Profile!$C$2:$C$17521,J$8))*$C$6</f>
        <v>0.1065645119</v>
      </c>
      <c r="K275" s="193">
        <f>(SUMIFS(Profile!$F$2:$F$17521,Profile!$B$2:$B$17521,$B275,Profile!$C$2:$C$17521,K$8))*$C$6</f>
        <v>0.1061638935</v>
      </c>
      <c r="L275" s="193">
        <f>(SUMIFS(Profile!$F$2:$F$17521,Profile!$B$2:$B$17521,$B275,Profile!$C$2:$C$17521,L$8))*$C$6</f>
        <v>0.1045614196</v>
      </c>
      <c r="M275" s="193">
        <f>(SUMIFS(Profile!$F$2:$F$17521,Profile!$B$2:$B$17521,$B275,Profile!$C$2:$C$17521,M$8))*$C$6</f>
        <v>0.1049620381</v>
      </c>
      <c r="N275" s="193">
        <f>(SUMIFS(Profile!$F$2:$F$17521,Profile!$B$2:$B$17521,$B275,Profile!$C$2:$C$17521,N$8))*$C$6</f>
        <v>0.1069651304</v>
      </c>
      <c r="O275" s="193">
        <f>(SUMIFS(Profile!$F$2:$F$17521,Profile!$B$2:$B$17521,$B275,Profile!$C$2:$C$17521,O$8))*$C$6</f>
        <v>0.1113719335</v>
      </c>
      <c r="P275" s="193">
        <f>(SUMIFS(Profile!$F$2:$F$17521,Profile!$B$2:$B$17521,$B275,Profile!$C$2:$C$17521,P$8))*$C$6</f>
        <v>0.1209867767</v>
      </c>
      <c r="Q275" s="193">
        <f>(SUMIFS(Profile!$F$2:$F$17521,Profile!$B$2:$B$17521,$B275,Profile!$C$2:$C$17521,Q$8))*$C$6</f>
        <v>0.1458251216</v>
      </c>
      <c r="R275" s="193">
        <f>(SUMIFS(Profile!$F$2:$F$17521,Profile!$B$2:$B$17521,$B275,Profile!$C$2:$C$17521,R$8))*$C$6</f>
        <v>0.1746696511</v>
      </c>
      <c r="S275" s="193">
        <f>(SUMIFS(Profile!$F$2:$F$17521,Profile!$B$2:$B$17521,$B275,Profile!$C$2:$C$17521,S$8))*$C$6</f>
        <v>0.2075203653</v>
      </c>
      <c r="T275" s="193">
        <f>(SUMIFS(Profile!$F$2:$F$17521,Profile!$B$2:$B$17521,$B275,Profile!$C$2:$C$17521,T$8))*$C$6</f>
        <v>0.228753144</v>
      </c>
      <c r="U275" s="193">
        <f>(SUMIFS(Profile!$F$2:$F$17521,Profile!$B$2:$B$17521,$B275,Profile!$C$2:$C$17521,U$8))*$C$6</f>
        <v>0.2247469594</v>
      </c>
      <c r="V275" s="193">
        <f>(SUMIFS(Profile!$F$2:$F$17521,Profile!$B$2:$B$17521,$B275,Profile!$C$2:$C$17521,V$8))*$C$6</f>
        <v>0.2239457224</v>
      </c>
      <c r="W275" s="193">
        <f>(SUMIFS(Profile!$F$2:$F$17521,Profile!$B$2:$B$17521,$B275,Profile!$C$2:$C$17521,W$8))*$C$6</f>
        <v>0.222743867</v>
      </c>
      <c r="X275" s="193">
        <f>(SUMIFS(Profile!$F$2:$F$17521,Profile!$B$2:$B$17521,$B275,Profile!$C$2:$C$17521,X$8))*$C$6</f>
        <v>0.2223432486</v>
      </c>
      <c r="Y275" s="193">
        <f>(SUMIFS(Profile!$F$2:$F$17521,Profile!$B$2:$B$17521,$B275,Profile!$C$2:$C$17521,Y$8))*$C$6</f>
        <v>0.2151321162</v>
      </c>
      <c r="Z275" s="193">
        <f>(SUMIFS(Profile!$F$2:$F$17521,Profile!$B$2:$B$17521,$B275,Profile!$C$2:$C$17521,Z$8))*$C$6</f>
        <v>0.2099240761</v>
      </c>
      <c r="AA275" s="193">
        <f>(SUMIFS(Profile!$F$2:$F$17521,Profile!$B$2:$B$17521,$B275,Profile!$C$2:$C$17521,AA$8))*$C$6</f>
        <v>0.2063185099</v>
      </c>
      <c r="AB275" s="193">
        <f>(SUMIFS(Profile!$F$2:$F$17521,Profile!$B$2:$B$17521,$B275,Profile!$C$2:$C$17521,AB$8))*$C$6</f>
        <v>0.2043154176</v>
      </c>
      <c r="AC275" s="193">
        <f>(SUMIFS(Profile!$F$2:$F$17521,Profile!$B$2:$B$17521,$B275,Profile!$C$2:$C$17521,AC$8))*$C$6</f>
        <v>0.2059178915</v>
      </c>
      <c r="AD275" s="193">
        <f>(SUMIFS(Profile!$F$2:$F$17521,Profile!$B$2:$B$17521,$B275,Profile!$C$2:$C$17521,AD$8))*$C$6</f>
        <v>0.2099240761</v>
      </c>
      <c r="AE275" s="193">
        <f>(SUMIFS(Profile!$F$2:$F$17521,Profile!$B$2:$B$17521,$B275,Profile!$C$2:$C$17521,AE$8))*$C$6</f>
        <v>0.2067191284</v>
      </c>
      <c r="AF275" s="193">
        <f>(SUMIFS(Profile!$F$2:$F$17521,Profile!$B$2:$B$17521,$B275,Profile!$C$2:$C$17521,AF$8))*$C$6</f>
        <v>0.2027129437</v>
      </c>
      <c r="AG275" s="193">
        <f>(SUMIFS(Profile!$F$2:$F$17521,Profile!$B$2:$B$17521,$B275,Profile!$C$2:$C$17521,AG$8))*$C$6</f>
        <v>0.199507996</v>
      </c>
      <c r="AH275" s="193">
        <f>(SUMIFS(Profile!$F$2:$F$17521,Profile!$B$2:$B$17521,$B275,Profile!$C$2:$C$17521,AH$8))*$C$6</f>
        <v>0.2063185099</v>
      </c>
      <c r="AI275" s="193">
        <f>(SUMIFS(Profile!$F$2:$F$17521,Profile!$B$2:$B$17521,$B275,Profile!$C$2:$C$17521,AI$8))*$C$6</f>
        <v>0.2067191284</v>
      </c>
      <c r="AJ275" s="193">
        <f>(SUMIFS(Profile!$F$2:$F$17521,Profile!$B$2:$B$17521,$B275,Profile!$C$2:$C$17521,AJ$8))*$C$6</f>
        <v>0.2231444855</v>
      </c>
      <c r="AK275" s="193">
        <f>(SUMIFS(Profile!$F$2:$F$17521,Profile!$B$2:$B$17521,$B275,Profile!$C$2:$C$17521,AK$8))*$C$6</f>
        <v>0.2387686057</v>
      </c>
      <c r="AL275" s="193">
        <f>(SUMIFS(Profile!$F$2:$F$17521,Profile!$B$2:$B$17521,$B275,Profile!$C$2:$C$17521,AL$8))*$C$6</f>
        <v>0.2563958182</v>
      </c>
      <c r="AM275" s="193">
        <f>(SUMIFS(Profile!$F$2:$F$17521,Profile!$B$2:$B$17521,$B275,Profile!$C$2:$C$17521,AM$8))*$C$6</f>
        <v>0.2836378738</v>
      </c>
      <c r="AN275" s="193">
        <f>(SUMIFS(Profile!$F$2:$F$17521,Profile!$B$2:$B$17521,$B275,Profile!$C$2:$C$17521,AN$8))*$C$6</f>
        <v>0.2916502432</v>
      </c>
      <c r="AO275" s="193">
        <f>(SUMIFS(Profile!$F$2:$F$17521,Profile!$B$2:$B$17521,$B275,Profile!$C$2:$C$17521,AO$8))*$C$6</f>
        <v>0.3056718895</v>
      </c>
      <c r="AP275" s="193">
        <f>(SUMIFS(Profile!$F$2:$F$17521,Profile!$B$2:$B$17521,$B275,Profile!$C$2:$C$17521,AP$8))*$C$6</f>
        <v>0.3309108528</v>
      </c>
      <c r="AQ275" s="193">
        <f>(SUMIFS(Profile!$F$2:$F$17521,Profile!$B$2:$B$17521,$B275,Profile!$C$2:$C$17521,AQ$8))*$C$6</f>
        <v>0.3317120898</v>
      </c>
      <c r="AR275" s="193">
        <f>(SUMIFS(Profile!$F$2:$F$17521,Profile!$B$2:$B$17521,$B275,Profile!$C$2:$C$17521,AR$8))*$C$6</f>
        <v>0.3313114713</v>
      </c>
      <c r="AS275" s="193">
        <f>(SUMIFS(Profile!$F$2:$F$17521,Profile!$B$2:$B$17521,$B275,Profile!$C$2:$C$17521,AS$8))*$C$6</f>
        <v>0.3253021943</v>
      </c>
      <c r="AT275" s="193">
        <f>(SUMIFS(Profile!$F$2:$F$17521,Profile!$B$2:$B$17521,$B275,Profile!$C$2:$C$17521,AT$8))*$C$6</f>
        <v>0.3108799295</v>
      </c>
      <c r="AU275" s="193">
        <f>(SUMIFS(Profile!$F$2:$F$17521,Profile!$B$2:$B$17521,$B275,Profile!$C$2:$C$17521,AU$8))*$C$6</f>
        <v>0.2968582832</v>
      </c>
      <c r="AV275" s="193">
        <f>(SUMIFS(Profile!$F$2:$F$17521,Profile!$B$2:$B$17521,$B275,Profile!$C$2:$C$17521,AV$8))*$C$6</f>
        <v>0.2776285969</v>
      </c>
      <c r="AW275" s="193">
        <f>(SUMIFS(Profile!$F$2:$F$17521,Profile!$B$2:$B$17521,$B275,Profile!$C$2:$C$17521,AW$8))*$C$6</f>
        <v>0.2600013844</v>
      </c>
      <c r="AX275" s="193">
        <f>(SUMIFS(Profile!$F$2:$F$17521,Profile!$B$2:$B$17521,$B275,Profile!$C$2:$C$17521,AX$8))*$C$6</f>
        <v>0.2307562363</v>
      </c>
      <c r="AY275" s="193">
        <f>(SUMIFS(Profile!$F$2:$F$17521,Profile!$B$2:$B$17521,$B275,Profile!$C$2:$C$17521,AY$8))*$C$6</f>
        <v>0.1959024298</v>
      </c>
      <c r="AZ275" s="193">
        <f>(SUMIFS(Profile!$F$2:$F$17521,Profile!$B$2:$B$17521,$B275,Profile!$C$2:$C$17521,AZ$8))*$C$6</f>
        <v>0.1694616111</v>
      </c>
      <c r="BA275" s="193">
        <f t="shared" si="16"/>
        <v>5.920751585</v>
      </c>
      <c r="BB275" s="193">
        <f>(SUMIFS(Profile!$E$2:$E$17521,Profile!$B$2:$B$17521,$B275,Profile!$C$2:$C$17521,BB$8))*$C$9</f>
        <v>0</v>
      </c>
      <c r="BC275" s="193">
        <f>(SUMIFS(Profile!$E$2:$E$17521,Profile!$B$2:$B$17521,$B275,Profile!$C$2:$C$17521,BC$8))*$C$9</f>
        <v>0</v>
      </c>
      <c r="BD275" s="193">
        <f>(SUMIFS(Profile!$E$2:$E$17521,Profile!$B$2:$B$17521,$B275,Profile!$C$2:$C$17521,BD$8))*$C$9</f>
        <v>0</v>
      </c>
      <c r="BE275" s="193">
        <f>(SUMIFS(Profile!$E$2:$E$17521,Profile!$B$2:$B$17521,$B275,Profile!$C$2:$C$17521,BE$8))*$C$9</f>
        <v>0</v>
      </c>
      <c r="BF275" s="193">
        <f>(SUMIFS(Profile!$E$2:$E$17521,Profile!$B$2:$B$17521,$B275,Profile!$C$2:$C$17521,BF$8))*$C$9</f>
        <v>0</v>
      </c>
      <c r="BG275" s="193">
        <f>(SUMIFS(Profile!$E$2:$E$17521,Profile!$B$2:$B$17521,$B275,Profile!$C$2:$C$17521,BG$8))*$C$9</f>
        <v>0</v>
      </c>
      <c r="BH275" s="193">
        <f>(SUMIFS(Profile!$E$2:$E$17521,Profile!$B$2:$B$17521,$B275,Profile!$C$2:$C$17521,BH$8))*$C$9</f>
        <v>0</v>
      </c>
      <c r="BI275" s="193">
        <f>(SUMIFS(Profile!$E$2:$E$17521,Profile!$B$2:$B$17521,$B275,Profile!$C$2:$C$17521,BI$8))*$C$9</f>
        <v>0</v>
      </c>
      <c r="BJ275" s="193">
        <f>(SUMIFS(Profile!$E$2:$E$17521,Profile!$B$2:$B$17521,$B275,Profile!$C$2:$C$17521,BJ$8))*$C$9</f>
        <v>0</v>
      </c>
      <c r="BK275" s="193">
        <f>(SUMIFS(Profile!$E$2:$E$17521,Profile!$B$2:$B$17521,$B275,Profile!$C$2:$C$17521,BK$8))*$C$9</f>
        <v>0</v>
      </c>
      <c r="BL275" s="193">
        <f>(SUMIFS(Profile!$E$2:$E$17521,Profile!$B$2:$B$17521,$B275,Profile!$C$2:$C$17521,BL$8))*$C$9</f>
        <v>0</v>
      </c>
      <c r="BM275" s="193">
        <f>(SUMIFS(Profile!$E$2:$E$17521,Profile!$B$2:$B$17521,$B275,Profile!$C$2:$C$17521,BM$8))*$C$9</f>
        <v>0.0003681075518</v>
      </c>
      <c r="BN275" s="193">
        <f>(SUMIFS(Profile!$E$2:$E$17521,Profile!$B$2:$B$17521,$B275,Profile!$C$2:$C$17521,BN$8))*$C$9</f>
        <v>0.007287985774</v>
      </c>
      <c r="BO275" s="193">
        <f>(SUMIFS(Profile!$E$2:$E$17521,Profile!$B$2:$B$17521,$B275,Profile!$C$2:$C$17521,BO$8))*$C$9</f>
        <v>0.03385616946</v>
      </c>
      <c r="BP275" s="193">
        <f>(SUMIFS(Profile!$E$2:$E$17521,Profile!$B$2:$B$17521,$B275,Profile!$C$2:$C$17521,BP$8))*$C$9</f>
        <v>0.105857843</v>
      </c>
      <c r="BQ275" s="193">
        <f>(SUMIFS(Profile!$E$2:$E$17521,Profile!$B$2:$B$17521,$B275,Profile!$C$2:$C$17521,BQ$8))*$C$9</f>
        <v>0.1780725201</v>
      </c>
      <c r="BR275" s="193">
        <f>(SUMIFS(Profile!$E$2:$E$17521,Profile!$B$2:$B$17521,$B275,Profile!$C$2:$C$17521,BR$8))*$C$9</f>
        <v>0.2031725256</v>
      </c>
      <c r="BS275" s="193">
        <f>(SUMIFS(Profile!$E$2:$E$17521,Profile!$B$2:$B$17521,$B275,Profile!$C$2:$C$17521,BS$8))*$C$9</f>
        <v>0.3039563089</v>
      </c>
      <c r="BT275" s="193">
        <f>(SUMIFS(Profile!$E$2:$E$17521,Profile!$B$2:$B$17521,$B275,Profile!$C$2:$C$17521,BT$8))*$C$9</f>
        <v>0.3571002047</v>
      </c>
      <c r="BU275" s="193">
        <f>(SUMIFS(Profile!$E$2:$E$17521,Profile!$B$2:$B$17521,$B275,Profile!$C$2:$C$17521,BU$8))*$C$9</f>
        <v>0.3118717029</v>
      </c>
      <c r="BV275" s="193">
        <f>(SUMIFS(Profile!$E$2:$E$17521,Profile!$B$2:$B$17521,$B275,Profile!$C$2:$C$17521,BV$8))*$C$9</f>
        <v>0.4164905085</v>
      </c>
      <c r="BW275" s="193">
        <f>(SUMIFS(Profile!$E$2:$E$17521,Profile!$B$2:$B$17521,$B275,Profile!$C$2:$C$17521,BW$8))*$C$9</f>
        <v>0.4677106254</v>
      </c>
      <c r="BX275" s="193">
        <f>(SUMIFS(Profile!$E$2:$E$17521,Profile!$B$2:$B$17521,$B275,Profile!$C$2:$C$17521,BX$8))*$C$9</f>
        <v>0.5995155396</v>
      </c>
      <c r="BY275" s="193">
        <f>(SUMIFS(Profile!$E$2:$E$17521,Profile!$B$2:$B$17521,$B275,Profile!$C$2:$C$17521,BY$8))*$C$9</f>
        <v>0.5660442644</v>
      </c>
      <c r="BZ275" s="193">
        <f>(SUMIFS(Profile!$E$2:$E$17521,Profile!$B$2:$B$17521,$B275,Profile!$C$2:$C$17521,BZ$8))*$C$9</f>
        <v>0.4845085859</v>
      </c>
      <c r="CA275" s="193">
        <f>(SUMIFS(Profile!$E$2:$E$17521,Profile!$B$2:$B$17521,$B275,Profile!$C$2:$C$17521,CA$8))*$C$9</f>
        <v>0.405226462</v>
      </c>
      <c r="CB275" s="193">
        <f>(SUMIFS(Profile!$E$2:$E$17521,Profile!$B$2:$B$17521,$B275,Profile!$C$2:$C$17521,CB$8))*$C$9</f>
        <v>0.2967724243</v>
      </c>
      <c r="CC275" s="193">
        <f>(SUMIFS(Profile!$E$2:$E$17521,Profile!$B$2:$B$17521,$B275,Profile!$C$2:$C$17521,CC$8))*$C$9</f>
        <v>0.2517930197</v>
      </c>
      <c r="CD275" s="193">
        <f>(SUMIFS(Profile!$E$2:$E$17521,Profile!$B$2:$B$17521,$B275,Profile!$C$2:$C$17521,CD$8))*$C$9</f>
        <v>0.2493216166</v>
      </c>
      <c r="CE275" s="193">
        <f>(SUMIFS(Profile!$E$2:$E$17521,Profile!$B$2:$B$17521,$B275,Profile!$C$2:$C$17521,CE$8))*$C$9</f>
        <v>0.2016115167</v>
      </c>
      <c r="CF275" s="193">
        <f>(SUMIFS(Profile!$E$2:$E$17521,Profile!$B$2:$B$17521,$B275,Profile!$C$2:$C$17521,CF$8))*$C$9</f>
        <v>0.1622452687</v>
      </c>
      <c r="CG275" s="193">
        <f>(SUMIFS(Profile!$E$2:$E$17521,Profile!$B$2:$B$17521,$B275,Profile!$C$2:$C$17521,CG$8))*$C$9</f>
        <v>0.1328762768</v>
      </c>
      <c r="CH275" s="193">
        <f>(SUMIFS(Profile!$E$2:$E$17521,Profile!$B$2:$B$17521,$B275,Profile!$C$2:$C$17521,CH$8))*$C$9</f>
        <v>0.09552159059</v>
      </c>
      <c r="CI275" s="193">
        <f>(SUMIFS(Profile!$E$2:$E$17521,Profile!$B$2:$B$17521,$B275,Profile!$C$2:$C$17521,CI$8))*$C$9</f>
        <v>0.05212684462</v>
      </c>
      <c r="CJ275" s="193">
        <f>(SUMIFS(Profile!$E$2:$E$17521,Profile!$B$2:$B$17521,$B275,Profile!$C$2:$C$17521,CJ$8))*$C$9</f>
        <v>0.02419465027</v>
      </c>
      <c r="CK275" s="193">
        <f>(SUMIFS(Profile!$E$2:$E$17521,Profile!$B$2:$B$17521,$B275,Profile!$C$2:$C$17521,CK$8))*$C$9</f>
        <v>0.01055770496</v>
      </c>
      <c r="CL275" s="193">
        <f>(SUMIFS(Profile!$E$2:$E$17521,Profile!$B$2:$B$17521,$B275,Profile!$C$2:$C$17521,CL$8))*$C$9</f>
        <v>0.002590051094</v>
      </c>
      <c r="CM275" s="193">
        <f>(SUMIFS(Profile!$E$2:$E$17521,Profile!$B$2:$B$17521,$B275,Profile!$C$2:$C$17521,CM$8))*$C$9</f>
        <v>0.0001012670955</v>
      </c>
      <c r="CN275" s="193">
        <f>(SUMIFS(Profile!$E$2:$E$17521,Profile!$B$2:$B$17521,$B275,Profile!$C$2:$C$17521,CN$8))*$C$9</f>
        <v>0</v>
      </c>
      <c r="CO275" s="193">
        <f>(SUMIFS(Profile!$E$2:$E$17521,Profile!$B$2:$B$17521,$B275,Profile!$C$2:$C$17521,CO$8))*$C$9</f>
        <v>0</v>
      </c>
      <c r="CP275" s="193">
        <f>(SUMIFS(Profile!$E$2:$E$17521,Profile!$B$2:$B$17521,$B275,Profile!$C$2:$C$17521,CP$8))*$C$9</f>
        <v>0</v>
      </c>
      <c r="CQ275" s="193">
        <f>(SUMIFS(Profile!$E$2:$E$17521,Profile!$B$2:$B$17521,$B275,Profile!$C$2:$C$17521,CQ$8))*$C$9</f>
        <v>0</v>
      </c>
      <c r="CR275" s="193">
        <f>(SUMIFS(Profile!$E$2:$E$17521,Profile!$B$2:$B$17521,$B275,Profile!$C$2:$C$17521,CR$8))*$C$9</f>
        <v>0</v>
      </c>
      <c r="CS275" s="193">
        <f>(SUMIFS(Profile!$E$2:$E$17521,Profile!$B$2:$B$17521,$B275,Profile!$C$2:$C$17521,CS$8))*$C$9</f>
        <v>0</v>
      </c>
      <c r="CT275" s="193">
        <f>(SUMIFS(Profile!$E$2:$E$17521,Profile!$B$2:$B$17521,$B275,Profile!$C$2:$C$17521,CT$8))*$C$9</f>
        <v>0</v>
      </c>
      <c r="CU275" s="193">
        <f>(SUMIFS(Profile!$E$2:$E$17521,Profile!$B$2:$B$17521,$B275,Profile!$C$2:$C$17521,CU$8))*$C$9</f>
        <v>0</v>
      </c>
      <c r="CV275" s="193">
        <f>(SUMIFS(Profile!$E$2:$E$17521,Profile!$B$2:$B$17521,$B275,Profile!$C$2:$C$17521,CV$8))*$C$9</f>
        <v>0</v>
      </c>
      <c r="CW275" s="193">
        <f>(SUMIFS(Profile!$E$2:$E$17521,Profile!$B$2:$B$17521,$B275,Profile!$C$2:$C$17521,CW$8))*$C$9</f>
        <v>0</v>
      </c>
      <c r="CX275" s="193">
        <f t="shared" si="17"/>
        <v>2.180806269</v>
      </c>
      <c r="CY275" s="193">
        <f t="shared" ref="CY275:ET275" si="1337">MAX(BB275-E275,0)</f>
        <v>0</v>
      </c>
      <c r="CZ275" s="193">
        <f t="shared" si="1337"/>
        <v>0</v>
      </c>
      <c r="DA275" s="193">
        <f t="shared" si="1337"/>
        <v>0</v>
      </c>
      <c r="DB275" s="193">
        <f t="shared" si="1337"/>
        <v>0</v>
      </c>
      <c r="DC275" s="193">
        <f t="shared" si="1337"/>
        <v>0</v>
      </c>
      <c r="DD275" s="193">
        <f t="shared" si="1337"/>
        <v>0</v>
      </c>
      <c r="DE275" s="193">
        <f t="shared" si="1337"/>
        <v>0</v>
      </c>
      <c r="DF275" s="193">
        <f t="shared" si="1337"/>
        <v>0</v>
      </c>
      <c r="DG275" s="193">
        <f t="shared" si="1337"/>
        <v>0</v>
      </c>
      <c r="DH275" s="193">
        <f t="shared" si="1337"/>
        <v>0</v>
      </c>
      <c r="DI275" s="193">
        <f t="shared" si="1337"/>
        <v>0</v>
      </c>
      <c r="DJ275" s="193">
        <f t="shared" si="1337"/>
        <v>0</v>
      </c>
      <c r="DK275" s="193">
        <f t="shared" si="1337"/>
        <v>0</v>
      </c>
      <c r="DL275" s="193">
        <f t="shared" si="1337"/>
        <v>0</v>
      </c>
      <c r="DM275" s="193">
        <f t="shared" si="1337"/>
        <v>0</v>
      </c>
      <c r="DN275" s="193">
        <f t="shared" si="1337"/>
        <v>0</v>
      </c>
      <c r="DO275" s="193">
        <f t="shared" si="1337"/>
        <v>0</v>
      </c>
      <c r="DP275" s="193">
        <f t="shared" si="1337"/>
        <v>0.08001058644</v>
      </c>
      <c r="DQ275" s="193">
        <f t="shared" si="1337"/>
        <v>0.1343563377</v>
      </c>
      <c r="DR275" s="193">
        <f t="shared" si="1337"/>
        <v>0.08952845437</v>
      </c>
      <c r="DS275" s="193">
        <f t="shared" si="1337"/>
        <v>0.2013583923</v>
      </c>
      <c r="DT275" s="193">
        <f t="shared" si="1337"/>
        <v>0.2577865493</v>
      </c>
      <c r="DU275" s="193">
        <f t="shared" si="1337"/>
        <v>0.3931970297</v>
      </c>
      <c r="DV275" s="193">
        <f t="shared" si="1337"/>
        <v>0.3617288468</v>
      </c>
      <c r="DW275" s="193">
        <f t="shared" si="1337"/>
        <v>0.2785906944</v>
      </c>
      <c r="DX275" s="193">
        <f t="shared" si="1337"/>
        <v>0.1953023858</v>
      </c>
      <c r="DY275" s="193">
        <f t="shared" si="1337"/>
        <v>0.09005329585</v>
      </c>
      <c r="DZ275" s="193">
        <f t="shared" si="1337"/>
        <v>0.04908007592</v>
      </c>
      <c r="EA275" s="193">
        <f t="shared" si="1337"/>
        <v>0.04981362055</v>
      </c>
      <c r="EB275" s="193">
        <f t="shared" si="1337"/>
        <v>0</v>
      </c>
      <c r="EC275" s="193">
        <f t="shared" si="1337"/>
        <v>0</v>
      </c>
      <c r="ED275" s="193">
        <f t="shared" si="1337"/>
        <v>0</v>
      </c>
      <c r="EE275" s="193">
        <f t="shared" si="1337"/>
        <v>0</v>
      </c>
      <c r="EF275" s="193">
        <f t="shared" si="1337"/>
        <v>0</v>
      </c>
      <c r="EG275" s="193">
        <f t="shared" si="1337"/>
        <v>0</v>
      </c>
      <c r="EH275" s="193">
        <f t="shared" si="1337"/>
        <v>0</v>
      </c>
      <c r="EI275" s="193">
        <f t="shared" si="1337"/>
        <v>0</v>
      </c>
      <c r="EJ275" s="193">
        <f t="shared" si="1337"/>
        <v>0</v>
      </c>
      <c r="EK275" s="193">
        <f t="shared" si="1337"/>
        <v>0</v>
      </c>
      <c r="EL275" s="193">
        <f t="shared" si="1337"/>
        <v>0</v>
      </c>
      <c r="EM275" s="193">
        <f t="shared" si="1337"/>
        <v>0</v>
      </c>
      <c r="EN275" s="193">
        <f t="shared" si="1337"/>
        <v>0</v>
      </c>
      <c r="EO275" s="193">
        <f t="shared" si="1337"/>
        <v>0</v>
      </c>
      <c r="EP275" s="193">
        <f t="shared" si="1337"/>
        <v>0</v>
      </c>
      <c r="EQ275" s="193">
        <f t="shared" si="1337"/>
        <v>0</v>
      </c>
      <c r="ER275" s="193">
        <f t="shared" si="1337"/>
        <v>0</v>
      </c>
      <c r="ES275" s="193">
        <f t="shared" si="1337"/>
        <v>0</v>
      </c>
      <c r="ET275" s="193">
        <f t="shared" si="1337"/>
        <v>0</v>
      </c>
      <c r="EU275" s="193">
        <f t="shared" si="19"/>
        <v>3.739945316</v>
      </c>
      <c r="EV275" s="193">
        <f t="shared" ref="EV275:GQ275" si="1338">BB275-CY275</f>
        <v>0</v>
      </c>
      <c r="EW275" s="193">
        <f t="shared" si="1338"/>
        <v>0</v>
      </c>
      <c r="EX275" s="193">
        <f t="shared" si="1338"/>
        <v>0</v>
      </c>
      <c r="EY275" s="193">
        <f t="shared" si="1338"/>
        <v>0</v>
      </c>
      <c r="EZ275" s="193">
        <f t="shared" si="1338"/>
        <v>0</v>
      </c>
      <c r="FA275" s="193">
        <f t="shared" si="1338"/>
        <v>0</v>
      </c>
      <c r="FB275" s="193">
        <f t="shared" si="1338"/>
        <v>0</v>
      </c>
      <c r="FC275" s="193">
        <f t="shared" si="1338"/>
        <v>0</v>
      </c>
      <c r="FD275" s="193">
        <f t="shared" si="1338"/>
        <v>0</v>
      </c>
      <c r="FE275" s="193">
        <f t="shared" si="1338"/>
        <v>0</v>
      </c>
      <c r="FF275" s="193">
        <f t="shared" si="1338"/>
        <v>0</v>
      </c>
      <c r="FG275" s="193">
        <f t="shared" si="1338"/>
        <v>0.0003681075518</v>
      </c>
      <c r="FH275" s="193">
        <f t="shared" si="1338"/>
        <v>0.007287985774</v>
      </c>
      <c r="FI275" s="193">
        <f t="shared" si="1338"/>
        <v>0.03385616946</v>
      </c>
      <c r="FJ275" s="193">
        <f t="shared" si="1338"/>
        <v>0.105857843</v>
      </c>
      <c r="FK275" s="193">
        <f t="shared" si="1338"/>
        <v>0.1780725201</v>
      </c>
      <c r="FL275" s="193">
        <f t="shared" si="1338"/>
        <v>0.2031725256</v>
      </c>
      <c r="FM275" s="193">
        <f t="shared" si="1338"/>
        <v>0.2239457224</v>
      </c>
      <c r="FN275" s="193">
        <f t="shared" si="1338"/>
        <v>0.222743867</v>
      </c>
      <c r="FO275" s="193">
        <f t="shared" si="1338"/>
        <v>0.2223432486</v>
      </c>
      <c r="FP275" s="193">
        <f t="shared" si="1338"/>
        <v>0.2151321162</v>
      </c>
      <c r="FQ275" s="193">
        <f t="shared" si="1338"/>
        <v>0.2099240761</v>
      </c>
      <c r="FR275" s="193">
        <f t="shared" si="1338"/>
        <v>0.2063185099</v>
      </c>
      <c r="FS275" s="193">
        <f t="shared" si="1338"/>
        <v>0.2043154176</v>
      </c>
      <c r="FT275" s="193">
        <f t="shared" si="1338"/>
        <v>0.2059178915</v>
      </c>
      <c r="FU275" s="193">
        <f t="shared" si="1338"/>
        <v>0.2099240761</v>
      </c>
      <c r="FV275" s="193">
        <f t="shared" si="1338"/>
        <v>0.2067191284</v>
      </c>
      <c r="FW275" s="193">
        <f t="shared" si="1338"/>
        <v>0.2027129437</v>
      </c>
      <c r="FX275" s="193">
        <f t="shared" si="1338"/>
        <v>0.199507996</v>
      </c>
      <c r="FY275" s="193">
        <f t="shared" si="1338"/>
        <v>0.2016115167</v>
      </c>
      <c r="FZ275" s="193">
        <f t="shared" si="1338"/>
        <v>0.1622452687</v>
      </c>
      <c r="GA275" s="193">
        <f t="shared" si="1338"/>
        <v>0.1328762768</v>
      </c>
      <c r="GB275" s="193">
        <f t="shared" si="1338"/>
        <v>0.09552159059</v>
      </c>
      <c r="GC275" s="193">
        <f t="shared" si="1338"/>
        <v>0.05212684462</v>
      </c>
      <c r="GD275" s="193">
        <f t="shared" si="1338"/>
        <v>0.02419465027</v>
      </c>
      <c r="GE275" s="193">
        <f t="shared" si="1338"/>
        <v>0.01055770496</v>
      </c>
      <c r="GF275" s="193">
        <f t="shared" si="1338"/>
        <v>0.002590051094</v>
      </c>
      <c r="GG275" s="193">
        <f t="shared" si="1338"/>
        <v>0.0001012670955</v>
      </c>
      <c r="GH275" s="193">
        <f t="shared" si="1338"/>
        <v>0</v>
      </c>
      <c r="GI275" s="193">
        <f t="shared" si="1338"/>
        <v>0</v>
      </c>
      <c r="GJ275" s="193">
        <f t="shared" si="1338"/>
        <v>0</v>
      </c>
      <c r="GK275" s="193">
        <f t="shared" si="1338"/>
        <v>0</v>
      </c>
      <c r="GL275" s="193">
        <f t="shared" si="1338"/>
        <v>0</v>
      </c>
      <c r="GM275" s="193">
        <f t="shared" si="1338"/>
        <v>0</v>
      </c>
      <c r="GN275" s="193">
        <f t="shared" si="1338"/>
        <v>0</v>
      </c>
      <c r="GO275" s="193">
        <f t="shared" si="1338"/>
        <v>0</v>
      </c>
      <c r="GP275" s="193">
        <f t="shared" si="1338"/>
        <v>0</v>
      </c>
      <c r="GQ275" s="193">
        <f t="shared" si="1338"/>
        <v>0</v>
      </c>
      <c r="GR275" s="193">
        <f t="shared" si="21"/>
        <v>6.222234075</v>
      </c>
      <c r="GS275" s="193">
        <f t="shared" ref="GS275:IN275" si="1339">E275-EV275</f>
        <v>0.14622574</v>
      </c>
      <c r="GT275" s="193">
        <f t="shared" si="1339"/>
        <v>0.1293997645</v>
      </c>
      <c r="GU275" s="193">
        <f t="shared" si="1339"/>
        <v>0.1197849213</v>
      </c>
      <c r="GV275" s="193">
        <f t="shared" si="1339"/>
        <v>0.1129744074</v>
      </c>
      <c r="GW275" s="193">
        <f t="shared" si="1339"/>
        <v>0.1081669858</v>
      </c>
      <c r="GX275" s="193">
        <f t="shared" si="1339"/>
        <v>0.1065645119</v>
      </c>
      <c r="GY275" s="193">
        <f t="shared" si="1339"/>
        <v>0.1061638935</v>
      </c>
      <c r="GZ275" s="193">
        <f t="shared" si="1339"/>
        <v>0.1045614196</v>
      </c>
      <c r="HA275" s="193">
        <f t="shared" si="1339"/>
        <v>0.1049620381</v>
      </c>
      <c r="HB275" s="193">
        <f t="shared" si="1339"/>
        <v>0.1069651304</v>
      </c>
      <c r="HC275" s="193">
        <f t="shared" si="1339"/>
        <v>0.1113719335</v>
      </c>
      <c r="HD275" s="193">
        <f t="shared" si="1339"/>
        <v>0.1206186691</v>
      </c>
      <c r="HE275" s="193">
        <f t="shared" si="1339"/>
        <v>0.1385371358</v>
      </c>
      <c r="HF275" s="193">
        <f t="shared" si="1339"/>
        <v>0.1408134817</v>
      </c>
      <c r="HG275" s="193">
        <f t="shared" si="1339"/>
        <v>0.1016625223</v>
      </c>
      <c r="HH275" s="193">
        <f t="shared" si="1339"/>
        <v>0.05068062395</v>
      </c>
      <c r="HI275" s="193">
        <f t="shared" si="1339"/>
        <v>0.02157443372</v>
      </c>
      <c r="HJ275" s="193">
        <f t="shared" si="1339"/>
        <v>0</v>
      </c>
      <c r="HK275" s="193">
        <f t="shared" si="1339"/>
        <v>0</v>
      </c>
      <c r="HL275" s="193">
        <f t="shared" si="1339"/>
        <v>0</v>
      </c>
      <c r="HM275" s="193">
        <f t="shared" si="1339"/>
        <v>0</v>
      </c>
      <c r="HN275" s="193">
        <f t="shared" si="1339"/>
        <v>0</v>
      </c>
      <c r="HO275" s="193">
        <f t="shared" si="1339"/>
        <v>0</v>
      </c>
      <c r="HP275" s="193">
        <f t="shared" si="1339"/>
        <v>0</v>
      </c>
      <c r="HQ275" s="193">
        <f t="shared" si="1339"/>
        <v>0</v>
      </c>
      <c r="HR275" s="193">
        <f t="shared" si="1339"/>
        <v>0</v>
      </c>
      <c r="HS275" s="193">
        <f t="shared" si="1339"/>
        <v>0</v>
      </c>
      <c r="HT275" s="193">
        <f t="shared" si="1339"/>
        <v>0</v>
      </c>
      <c r="HU275" s="193">
        <f t="shared" si="1339"/>
        <v>0</v>
      </c>
      <c r="HV275" s="193">
        <f t="shared" si="1339"/>
        <v>0.004706993266</v>
      </c>
      <c r="HW275" s="193">
        <f t="shared" si="1339"/>
        <v>0.04447385968</v>
      </c>
      <c r="HX275" s="193">
        <f t="shared" si="1339"/>
        <v>0.09026820874</v>
      </c>
      <c r="HY275" s="193">
        <f t="shared" si="1339"/>
        <v>0.1432470151</v>
      </c>
      <c r="HZ275" s="193">
        <f t="shared" si="1339"/>
        <v>0.2042689735</v>
      </c>
      <c r="IA275" s="193">
        <f t="shared" si="1339"/>
        <v>0.2594432236</v>
      </c>
      <c r="IB275" s="193">
        <f t="shared" si="1339"/>
        <v>0.2810925382</v>
      </c>
      <c r="IC275" s="193">
        <f t="shared" si="1339"/>
        <v>0.3030818384</v>
      </c>
      <c r="ID275" s="193">
        <f t="shared" si="1339"/>
        <v>0.3308095857</v>
      </c>
      <c r="IE275" s="193">
        <f t="shared" si="1339"/>
        <v>0.3317120898</v>
      </c>
      <c r="IF275" s="193">
        <f t="shared" si="1339"/>
        <v>0.3313114713</v>
      </c>
      <c r="IG275" s="193">
        <f t="shared" si="1339"/>
        <v>0.3253021943</v>
      </c>
      <c r="IH275" s="193">
        <f t="shared" si="1339"/>
        <v>0.3108799295</v>
      </c>
      <c r="II275" s="193">
        <f t="shared" si="1339"/>
        <v>0.2968582832</v>
      </c>
      <c r="IJ275" s="193">
        <f t="shared" si="1339"/>
        <v>0.2776285969</v>
      </c>
      <c r="IK275" s="193">
        <f t="shared" si="1339"/>
        <v>0.2600013844</v>
      </c>
      <c r="IL275" s="193">
        <f t="shared" si="1339"/>
        <v>0.2307562363</v>
      </c>
      <c r="IM275" s="193">
        <f t="shared" si="1339"/>
        <v>0.1959024298</v>
      </c>
      <c r="IN275" s="193">
        <f t="shared" si="1339"/>
        <v>0.1694616111</v>
      </c>
      <c r="IO275" s="193">
        <f t="shared" si="23"/>
        <v>2.180806269</v>
      </c>
      <c r="IP275" s="193">
        <f t="shared" si="29"/>
        <v>0.1062042939</v>
      </c>
      <c r="IQ275" s="193">
        <f t="shared" ref="IQ275:KK275" si="1340">MAX((MIN(CZ275+IP275,$IO$7))-GT275,0)</f>
        <v>0</v>
      </c>
      <c r="IR275" s="193">
        <f t="shared" si="1340"/>
        <v>0</v>
      </c>
      <c r="IS275" s="193">
        <f t="shared" si="1340"/>
        <v>0</v>
      </c>
      <c r="IT275" s="193">
        <f t="shared" si="1340"/>
        <v>0</v>
      </c>
      <c r="IU275" s="193">
        <f t="shared" si="1340"/>
        <v>0</v>
      </c>
      <c r="IV275" s="193">
        <f t="shared" si="1340"/>
        <v>0</v>
      </c>
      <c r="IW275" s="193">
        <f t="shared" si="1340"/>
        <v>0</v>
      </c>
      <c r="IX275" s="193">
        <f t="shared" si="1340"/>
        <v>0</v>
      </c>
      <c r="IY275" s="193">
        <f t="shared" si="1340"/>
        <v>0</v>
      </c>
      <c r="IZ275" s="193">
        <f t="shared" si="1340"/>
        <v>0</v>
      </c>
      <c r="JA275" s="193">
        <f t="shared" si="1340"/>
        <v>0</v>
      </c>
      <c r="JB275" s="193">
        <f t="shared" si="1340"/>
        <v>0</v>
      </c>
      <c r="JC275" s="193">
        <f t="shared" si="1340"/>
        <v>0</v>
      </c>
      <c r="JD275" s="193">
        <f t="shared" si="1340"/>
        <v>0</v>
      </c>
      <c r="JE275" s="193">
        <f t="shared" si="1340"/>
        <v>0</v>
      </c>
      <c r="JF275" s="193">
        <f t="shared" si="1340"/>
        <v>0</v>
      </c>
      <c r="JG275" s="193">
        <f t="shared" si="1340"/>
        <v>0.08001058644</v>
      </c>
      <c r="JH275" s="193">
        <f t="shared" si="1340"/>
        <v>0.2143669242</v>
      </c>
      <c r="JI275" s="193">
        <f t="shared" si="1340"/>
        <v>0.3038953785</v>
      </c>
      <c r="JJ275" s="193">
        <f t="shared" si="1340"/>
        <v>0.5052537709</v>
      </c>
      <c r="JK275" s="193">
        <f t="shared" si="1340"/>
        <v>0.7630403202</v>
      </c>
      <c r="JL275" s="193">
        <f t="shared" si="1340"/>
        <v>1.15623735</v>
      </c>
      <c r="JM275" s="193">
        <f t="shared" si="1340"/>
        <v>1.517966197</v>
      </c>
      <c r="JN275" s="193">
        <f t="shared" si="1340"/>
        <v>1.796556891</v>
      </c>
      <c r="JO275" s="193">
        <f t="shared" si="1340"/>
        <v>1.991859277</v>
      </c>
      <c r="JP275" s="193">
        <f t="shared" si="1340"/>
        <v>2.081912573</v>
      </c>
      <c r="JQ275" s="193">
        <f t="shared" si="1340"/>
        <v>2.130992649</v>
      </c>
      <c r="JR275" s="193">
        <f t="shared" si="1340"/>
        <v>2.180806269</v>
      </c>
      <c r="JS275" s="193">
        <f t="shared" si="1340"/>
        <v>2.176099276</v>
      </c>
      <c r="JT275" s="193">
        <f t="shared" si="1340"/>
        <v>2.131625416</v>
      </c>
      <c r="JU275" s="193">
        <f t="shared" si="1340"/>
        <v>2.041357208</v>
      </c>
      <c r="JV275" s="193">
        <f t="shared" si="1340"/>
        <v>1.898110192</v>
      </c>
      <c r="JW275" s="193">
        <f t="shared" si="1340"/>
        <v>1.693841219</v>
      </c>
      <c r="JX275" s="193">
        <f t="shared" si="1340"/>
        <v>1.434397995</v>
      </c>
      <c r="JY275" s="193">
        <f t="shared" si="1340"/>
        <v>1.153305457</v>
      </c>
      <c r="JZ275" s="193">
        <f t="shared" si="1340"/>
        <v>0.8502236188</v>
      </c>
      <c r="KA275" s="193">
        <f t="shared" si="1340"/>
        <v>0.5194140331</v>
      </c>
      <c r="KB275" s="193">
        <f t="shared" si="1340"/>
        <v>0.1877019433</v>
      </c>
      <c r="KC275" s="193">
        <f t="shared" si="1340"/>
        <v>0</v>
      </c>
      <c r="KD275" s="193">
        <f t="shared" si="1340"/>
        <v>0</v>
      </c>
      <c r="KE275" s="193">
        <f t="shared" si="1340"/>
        <v>0</v>
      </c>
      <c r="KF275" s="193">
        <f t="shared" si="1340"/>
        <v>0</v>
      </c>
      <c r="KG275" s="193">
        <f t="shared" si="1340"/>
        <v>0</v>
      </c>
      <c r="KH275" s="193">
        <f t="shared" si="1340"/>
        <v>0</v>
      </c>
      <c r="KI275" s="193">
        <f t="shared" si="1340"/>
        <v>0</v>
      </c>
      <c r="KJ275" s="193">
        <f t="shared" si="1340"/>
        <v>0</v>
      </c>
      <c r="KK275" s="193">
        <f t="shared" si="1340"/>
        <v>0</v>
      </c>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row>
    <row r="276" ht="14.25" customHeight="1">
      <c r="A276" s="1">
        <v>9.0</v>
      </c>
      <c r="B276" s="1">
        <f t="shared" ref="B276:C276" si="1341">B275+1</f>
        <v>266</v>
      </c>
      <c r="C276" s="267">
        <f t="shared" si="1341"/>
        <v>43731</v>
      </c>
      <c r="D276" s="193">
        <f t="shared" si="15"/>
        <v>10.07275009</v>
      </c>
      <c r="E276" s="193">
        <f>(SUMIFS(Profile!$F$2:$F$17521,Profile!$B$2:$B$17521,$B276,Profile!$C$2:$C$17521,E$8))*$C$6</f>
        <v>0.1494306878</v>
      </c>
      <c r="F276" s="193">
        <f>(SUMIFS(Profile!$F$2:$F$17521,Profile!$B$2:$B$17521,$B276,Profile!$C$2:$C$17521,F$8))*$C$6</f>
        <v>0.1314028568</v>
      </c>
      <c r="G276" s="193">
        <f>(SUMIFS(Profile!$F$2:$F$17521,Profile!$B$2:$B$17521,$B276,Profile!$C$2:$C$17521,G$8))*$C$6</f>
        <v>0.1221886321</v>
      </c>
      <c r="H276" s="193">
        <f>(SUMIFS(Profile!$F$2:$F$17521,Profile!$B$2:$B$17521,$B276,Profile!$C$2:$C$17521,H$8))*$C$6</f>
        <v>0.1141762628</v>
      </c>
      <c r="I276" s="193">
        <f>(SUMIFS(Profile!$F$2:$F$17521,Profile!$B$2:$B$17521,$B276,Profile!$C$2:$C$17521,I$8))*$C$6</f>
        <v>0.1097694597</v>
      </c>
      <c r="J276" s="193">
        <f>(SUMIFS(Profile!$F$2:$F$17521,Profile!$B$2:$B$17521,$B276,Profile!$C$2:$C$17521,J$8))*$C$6</f>
        <v>0.111772552</v>
      </c>
      <c r="K276" s="193">
        <f>(SUMIFS(Profile!$F$2:$F$17521,Profile!$B$2:$B$17521,$B276,Profile!$C$2:$C$17521,K$8))*$C$6</f>
        <v>0.1085676043</v>
      </c>
      <c r="L276" s="193">
        <f>(SUMIFS(Profile!$F$2:$F$17521,Profile!$B$2:$B$17521,$B276,Profile!$C$2:$C$17521,L$8))*$C$6</f>
        <v>0.1045614196</v>
      </c>
      <c r="M276" s="193">
        <f>(SUMIFS(Profile!$F$2:$F$17521,Profile!$B$2:$B$17521,$B276,Profile!$C$2:$C$17521,M$8))*$C$6</f>
        <v>0.105763275</v>
      </c>
      <c r="N276" s="193">
        <f>(SUMIFS(Profile!$F$2:$F$17521,Profile!$B$2:$B$17521,$B276,Profile!$C$2:$C$17521,N$8))*$C$6</f>
        <v>0.1097694597</v>
      </c>
      <c r="O276" s="193">
        <f>(SUMIFS(Profile!$F$2:$F$17521,Profile!$B$2:$B$17521,$B276,Profile!$C$2:$C$17521,O$8))*$C$6</f>
        <v>0.1121731704</v>
      </c>
      <c r="P276" s="193">
        <f>(SUMIFS(Profile!$F$2:$F$17521,Profile!$B$2:$B$17521,$B276,Profile!$C$2:$C$17521,P$8))*$C$6</f>
        <v>0.1209867767</v>
      </c>
      <c r="Q276" s="193">
        <f>(SUMIFS(Profile!$F$2:$F$17521,Profile!$B$2:$B$17521,$B276,Profile!$C$2:$C$17521,Q$8))*$C$6</f>
        <v>0.1446232662</v>
      </c>
      <c r="R276" s="193">
        <f>(SUMIFS(Profile!$F$2:$F$17521,Profile!$B$2:$B$17521,$B276,Profile!$C$2:$C$17521,R$8))*$C$6</f>
        <v>0.1694616111</v>
      </c>
      <c r="S276" s="193">
        <f>(SUMIFS(Profile!$F$2:$F$17521,Profile!$B$2:$B$17521,$B276,Profile!$C$2:$C$17521,S$8))*$C$6</f>
        <v>0.2107253131</v>
      </c>
      <c r="T276" s="193">
        <f>(SUMIFS(Profile!$F$2:$F$17521,Profile!$B$2:$B$17521,$B276,Profile!$C$2:$C$17521,T$8))*$C$6</f>
        <v>0.2279519071</v>
      </c>
      <c r="U276" s="193">
        <f>(SUMIFS(Profile!$F$2:$F$17521,Profile!$B$2:$B$17521,$B276,Profile!$C$2:$C$17521,U$8))*$C$6</f>
        <v>0.2307562363</v>
      </c>
      <c r="V276" s="193">
        <f>(SUMIFS(Profile!$F$2:$F$17521,Profile!$B$2:$B$17521,$B276,Profile!$C$2:$C$17521,V$8))*$C$6</f>
        <v>0.2343618025</v>
      </c>
      <c r="W276" s="193">
        <f>(SUMIFS(Profile!$F$2:$F$17521,Profile!$B$2:$B$17521,$B276,Profile!$C$2:$C$17521,W$8))*$C$6</f>
        <v>0.2311568548</v>
      </c>
      <c r="X276" s="193">
        <f>(SUMIFS(Profile!$F$2:$F$17521,Profile!$B$2:$B$17521,$B276,Profile!$C$2:$C$17521,X$8))*$C$6</f>
        <v>0.2299549994</v>
      </c>
      <c r="Y276" s="193">
        <f>(SUMIFS(Profile!$F$2:$F$17521,Profile!$B$2:$B$17521,$B276,Profile!$C$2:$C$17521,Y$8))*$C$6</f>
        <v>0.2207407747</v>
      </c>
      <c r="Z276" s="193">
        <f>(SUMIFS(Profile!$F$2:$F$17521,Profile!$B$2:$B$17521,$B276,Profile!$C$2:$C$17521,Z$8))*$C$6</f>
        <v>0.2127284054</v>
      </c>
      <c r="AA276" s="193">
        <f>(SUMIFS(Profile!$F$2:$F$17521,Profile!$B$2:$B$17521,$B276,Profile!$C$2:$C$17521,AA$8))*$C$6</f>
        <v>0.2187376824</v>
      </c>
      <c r="AB276" s="193">
        <f>(SUMIFS(Profile!$F$2:$F$17521,Profile!$B$2:$B$17521,$B276,Profile!$C$2:$C$17521,AB$8))*$C$6</f>
        <v>0.2127284054</v>
      </c>
      <c r="AC276" s="193">
        <f>(SUMIFS(Profile!$F$2:$F$17521,Profile!$B$2:$B$17521,$B276,Profile!$C$2:$C$17521,AC$8))*$C$6</f>
        <v>0.2223432486</v>
      </c>
      <c r="AD276" s="193">
        <f>(SUMIFS(Profile!$F$2:$F$17521,Profile!$B$2:$B$17521,$B276,Profile!$C$2:$C$17521,AD$8))*$C$6</f>
        <v>0.223545104</v>
      </c>
      <c r="AE276" s="193">
        <f>(SUMIFS(Profile!$F$2:$F$17521,Profile!$B$2:$B$17521,$B276,Profile!$C$2:$C$17521,AE$8))*$C$6</f>
        <v>0.2187376824</v>
      </c>
      <c r="AF276" s="193">
        <f>(SUMIFS(Profile!$F$2:$F$17521,Profile!$B$2:$B$17521,$B276,Profile!$C$2:$C$17521,AF$8))*$C$6</f>
        <v>0.2111259315</v>
      </c>
      <c r="AG276" s="193">
        <f>(SUMIFS(Profile!$F$2:$F$17521,Profile!$B$2:$B$17521,$B276,Profile!$C$2:$C$17521,AG$8))*$C$6</f>
        <v>0.2023123253</v>
      </c>
      <c r="AH276" s="193">
        <f>(SUMIFS(Profile!$F$2:$F$17521,Profile!$B$2:$B$17521,$B276,Profile!$C$2:$C$17521,AH$8))*$C$6</f>
        <v>0.205517273</v>
      </c>
      <c r="AI276" s="193">
        <f>(SUMIFS(Profile!$F$2:$F$17521,Profile!$B$2:$B$17521,$B276,Profile!$C$2:$C$17521,AI$8))*$C$6</f>
        <v>0.2043154176</v>
      </c>
      <c r="AJ276" s="193">
        <f>(SUMIFS(Profile!$F$2:$F$17521,Profile!$B$2:$B$17521,$B276,Profile!$C$2:$C$17521,AJ$8))*$C$6</f>
        <v>0.217535827</v>
      </c>
      <c r="AK276" s="193">
        <f>(SUMIFS(Profile!$F$2:$F$17521,Profile!$B$2:$B$17521,$B276,Profile!$C$2:$C$17521,AK$8))*$C$6</f>
        <v>0.2371661318</v>
      </c>
      <c r="AL276" s="193">
        <f>(SUMIFS(Profile!$F$2:$F$17521,Profile!$B$2:$B$17521,$B276,Profile!$C$2:$C$17521,AL$8))*$C$6</f>
        <v>0.2563958182</v>
      </c>
      <c r="AM276" s="193">
        <f>(SUMIFS(Profile!$F$2:$F$17521,Profile!$B$2:$B$17521,$B276,Profile!$C$2:$C$17521,AM$8))*$C$6</f>
        <v>0.2756255045</v>
      </c>
      <c r="AN276" s="193">
        <f>(SUMIFS(Profile!$F$2:$F$17521,Profile!$B$2:$B$17521,$B276,Profile!$C$2:$C$17521,AN$8))*$C$6</f>
        <v>0.2892465324</v>
      </c>
      <c r="AO276" s="193">
        <f>(SUMIFS(Profile!$F$2:$F$17521,Profile!$B$2:$B$17521,$B276,Profile!$C$2:$C$17521,AO$8))*$C$6</f>
        <v>0.3060725079</v>
      </c>
      <c r="AP276" s="193">
        <f>(SUMIFS(Profile!$F$2:$F$17521,Profile!$B$2:$B$17521,$B276,Profile!$C$2:$C$17521,AP$8))*$C$6</f>
        <v>0.3281065236</v>
      </c>
      <c r="AQ276" s="193">
        <f>(SUMIFS(Profile!$F$2:$F$17521,Profile!$B$2:$B$17521,$B276,Profile!$C$2:$C$17521,AQ$8))*$C$6</f>
        <v>0.3301096159</v>
      </c>
      <c r="AR276" s="193">
        <f>(SUMIFS(Profile!$F$2:$F$17521,Profile!$B$2:$B$17521,$B276,Profile!$C$2:$C$17521,AR$8))*$C$6</f>
        <v>0.3297089974</v>
      </c>
      <c r="AS276" s="193">
        <f>(SUMIFS(Profile!$F$2:$F$17521,Profile!$B$2:$B$17521,$B276,Profile!$C$2:$C$17521,AS$8))*$C$6</f>
        <v>0.3200941542</v>
      </c>
      <c r="AT276" s="193">
        <f>(SUMIFS(Profile!$F$2:$F$17521,Profile!$B$2:$B$17521,$B276,Profile!$C$2:$C$17521,AT$8))*$C$6</f>
        <v>0.305271271</v>
      </c>
      <c r="AU276" s="193">
        <f>(SUMIFS(Profile!$F$2:$F$17521,Profile!$B$2:$B$17521,$B276,Profile!$C$2:$C$17521,AU$8))*$C$6</f>
        <v>0.2928520986</v>
      </c>
      <c r="AV276" s="193">
        <f>(SUMIFS(Profile!$F$2:$F$17521,Profile!$B$2:$B$17521,$B276,Profile!$C$2:$C$17521,AV$8))*$C$6</f>
        <v>0.2788304523</v>
      </c>
      <c r="AW276" s="193">
        <f>(SUMIFS(Profile!$F$2:$F$17521,Profile!$B$2:$B$17521,$B276,Profile!$C$2:$C$17521,AW$8))*$C$6</f>
        <v>0.2608026213</v>
      </c>
      <c r="AX276" s="193">
        <f>(SUMIFS(Profile!$F$2:$F$17521,Profile!$B$2:$B$17521,$B276,Profile!$C$2:$C$17521,AX$8))*$C$6</f>
        <v>0.2343618025</v>
      </c>
      <c r="AY276" s="193">
        <f>(SUMIFS(Profile!$F$2:$F$17521,Profile!$B$2:$B$17521,$B276,Profile!$C$2:$C$17521,AY$8))*$C$6</f>
        <v>0.2015110883</v>
      </c>
      <c r="AZ276" s="193">
        <f>(SUMIFS(Profile!$F$2:$F$17521,Profile!$B$2:$B$17521,$B276,Profile!$C$2:$C$17521,AZ$8))*$C$6</f>
        <v>0.1766727435</v>
      </c>
      <c r="BA276" s="193">
        <f t="shared" si="16"/>
        <v>9.264689179</v>
      </c>
      <c r="BB276" s="193">
        <f>(SUMIFS(Profile!$E$2:$E$17521,Profile!$B$2:$B$17521,$B276,Profile!$C$2:$C$17521,BB$8))*$C$9</f>
        <v>0</v>
      </c>
      <c r="BC276" s="193">
        <f>(SUMIFS(Profile!$E$2:$E$17521,Profile!$B$2:$B$17521,$B276,Profile!$C$2:$C$17521,BC$8))*$C$9</f>
        <v>0</v>
      </c>
      <c r="BD276" s="193">
        <f>(SUMIFS(Profile!$E$2:$E$17521,Profile!$B$2:$B$17521,$B276,Profile!$C$2:$C$17521,BD$8))*$C$9</f>
        <v>0</v>
      </c>
      <c r="BE276" s="193">
        <f>(SUMIFS(Profile!$E$2:$E$17521,Profile!$B$2:$B$17521,$B276,Profile!$C$2:$C$17521,BE$8))*$C$9</f>
        <v>0</v>
      </c>
      <c r="BF276" s="193">
        <f>(SUMIFS(Profile!$E$2:$E$17521,Profile!$B$2:$B$17521,$B276,Profile!$C$2:$C$17521,BF$8))*$C$9</f>
        <v>0</v>
      </c>
      <c r="BG276" s="193">
        <f>(SUMIFS(Profile!$E$2:$E$17521,Profile!$B$2:$B$17521,$B276,Profile!$C$2:$C$17521,BG$8))*$C$9</f>
        <v>0</v>
      </c>
      <c r="BH276" s="193">
        <f>(SUMIFS(Profile!$E$2:$E$17521,Profile!$B$2:$B$17521,$B276,Profile!$C$2:$C$17521,BH$8))*$C$9</f>
        <v>0</v>
      </c>
      <c r="BI276" s="193">
        <f>(SUMIFS(Profile!$E$2:$E$17521,Profile!$B$2:$B$17521,$B276,Profile!$C$2:$C$17521,BI$8))*$C$9</f>
        <v>0</v>
      </c>
      <c r="BJ276" s="193">
        <f>(SUMIFS(Profile!$E$2:$E$17521,Profile!$B$2:$B$17521,$B276,Profile!$C$2:$C$17521,BJ$8))*$C$9</f>
        <v>0</v>
      </c>
      <c r="BK276" s="193">
        <f>(SUMIFS(Profile!$E$2:$E$17521,Profile!$B$2:$B$17521,$B276,Profile!$C$2:$C$17521,BK$8))*$C$9</f>
        <v>0</v>
      </c>
      <c r="BL276" s="193">
        <f>(SUMIFS(Profile!$E$2:$E$17521,Profile!$B$2:$B$17521,$B276,Profile!$C$2:$C$17521,BL$8))*$C$9</f>
        <v>0</v>
      </c>
      <c r="BM276" s="193">
        <f>(SUMIFS(Profile!$E$2:$E$17521,Profile!$B$2:$B$17521,$B276,Profile!$C$2:$C$17521,BM$8))*$C$9</f>
        <v>0.0001227025173</v>
      </c>
      <c r="BN276" s="193">
        <f>(SUMIFS(Profile!$E$2:$E$17521,Profile!$B$2:$B$17521,$B276,Profile!$C$2:$C$17521,BN$8))*$C$9</f>
        <v>0.005337559502</v>
      </c>
      <c r="BO276" s="193">
        <f>(SUMIFS(Profile!$E$2:$E$17521,Profile!$B$2:$B$17521,$B276,Profile!$C$2:$C$17521,BO$8))*$C$9</f>
        <v>0.02399311303</v>
      </c>
      <c r="BP276" s="193">
        <f>(SUMIFS(Profile!$E$2:$E$17521,Profile!$B$2:$B$17521,$B276,Profile!$C$2:$C$17521,BP$8))*$C$9</f>
        <v>0.08414474309</v>
      </c>
      <c r="BQ276" s="193">
        <f>(SUMIFS(Profile!$E$2:$E$17521,Profile!$B$2:$B$17521,$B276,Profile!$C$2:$C$17521,BQ$8))*$C$9</f>
        <v>0.2065257214</v>
      </c>
      <c r="BR276" s="193">
        <f>(SUMIFS(Profile!$E$2:$E$17521,Profile!$B$2:$B$17521,$B276,Profile!$C$2:$C$17521,BR$8))*$C$9</f>
        <v>0.3061787008</v>
      </c>
      <c r="BS276" s="193">
        <f>(SUMIFS(Profile!$E$2:$E$17521,Profile!$B$2:$B$17521,$B276,Profile!$C$2:$C$17521,BS$8))*$C$9</f>
        <v>0.4217504404</v>
      </c>
      <c r="BT276" s="193">
        <f>(SUMIFS(Profile!$E$2:$E$17521,Profile!$B$2:$B$17521,$B276,Profile!$C$2:$C$17521,BT$8))*$C$9</f>
        <v>0.5280466706</v>
      </c>
      <c r="BU276" s="193">
        <f>(SUMIFS(Profile!$E$2:$E$17521,Profile!$B$2:$B$17521,$B276,Profile!$C$2:$C$17521,BU$8))*$C$9</f>
        <v>0.4792260581</v>
      </c>
      <c r="BV276" s="193">
        <f>(SUMIFS(Profile!$E$2:$E$17521,Profile!$B$2:$B$17521,$B276,Profile!$C$2:$C$17521,BV$8))*$C$9</f>
        <v>0.5538614277</v>
      </c>
      <c r="BW276" s="193">
        <f>(SUMIFS(Profile!$E$2:$E$17521,Profile!$B$2:$B$17521,$B276,Profile!$C$2:$C$17521,BW$8))*$C$9</f>
        <v>0.7301645493</v>
      </c>
      <c r="BX276" s="193">
        <f>(SUMIFS(Profile!$E$2:$E$17521,Profile!$B$2:$B$17521,$B276,Profile!$C$2:$C$17521,BX$8))*$C$9</f>
        <v>0.6775374751</v>
      </c>
      <c r="BY276" s="193">
        <f>(SUMIFS(Profile!$E$2:$E$17521,Profile!$B$2:$B$17521,$B276,Profile!$C$2:$C$17521,BY$8))*$C$9</f>
        <v>0.6755159876</v>
      </c>
      <c r="BZ276" s="193">
        <f>(SUMIFS(Profile!$E$2:$E$17521,Profile!$B$2:$B$17521,$B276,Profile!$C$2:$C$17521,BZ$8))*$C$9</f>
        <v>0.6634652439</v>
      </c>
      <c r="CA276" s="193">
        <f>(SUMIFS(Profile!$E$2:$E$17521,Profile!$B$2:$B$17521,$B276,Profile!$C$2:$C$17521,CA$8))*$C$9</f>
        <v>0.6114714288</v>
      </c>
      <c r="CB276" s="193">
        <f>(SUMIFS(Profile!$E$2:$E$17521,Profile!$B$2:$B$17521,$B276,Profile!$C$2:$C$17521,CB$8))*$C$9</f>
        <v>0.5496714977</v>
      </c>
      <c r="CC276" s="193">
        <f>(SUMIFS(Profile!$E$2:$E$17521,Profile!$B$2:$B$17521,$B276,Profile!$C$2:$C$17521,CC$8))*$C$9</f>
        <v>0.5266595006</v>
      </c>
      <c r="CD276" s="193">
        <f>(SUMIFS(Profile!$E$2:$E$17521,Profile!$B$2:$B$17521,$B276,Profile!$C$2:$C$17521,CD$8))*$C$9</f>
        <v>0.4982570768</v>
      </c>
      <c r="CE276" s="193">
        <f>(SUMIFS(Profile!$E$2:$E$17521,Profile!$B$2:$B$17521,$B276,Profile!$C$2:$C$17521,CE$8))*$C$9</f>
        <v>0.4925700395</v>
      </c>
      <c r="CF276" s="193">
        <f>(SUMIFS(Profile!$E$2:$E$17521,Profile!$B$2:$B$17521,$B276,Profile!$C$2:$C$17521,CF$8))*$C$9</f>
        <v>0.3929941799</v>
      </c>
      <c r="CG276" s="193">
        <f>(SUMIFS(Profile!$E$2:$E$17521,Profile!$B$2:$B$17521,$B276,Profile!$C$2:$C$17521,CG$8))*$C$9</f>
        <v>0.3617737695</v>
      </c>
      <c r="CH276" s="193">
        <f>(SUMIFS(Profile!$E$2:$E$17521,Profile!$B$2:$B$17521,$B276,Profile!$C$2:$C$17521,CH$8))*$C$9</f>
        <v>0.2290622107</v>
      </c>
      <c r="CI276" s="193">
        <f>(SUMIFS(Profile!$E$2:$E$17521,Profile!$B$2:$B$17521,$B276,Profile!$C$2:$C$17521,CI$8))*$C$9</f>
        <v>0.1362155249</v>
      </c>
      <c r="CJ276" s="193">
        <f>(SUMIFS(Profile!$E$2:$E$17521,Profile!$B$2:$B$17521,$B276,Profile!$C$2:$C$17521,CJ$8))*$C$9</f>
        <v>0.07586152035</v>
      </c>
      <c r="CK276" s="193">
        <f>(SUMIFS(Profile!$E$2:$E$17521,Profile!$B$2:$B$17521,$B276,Profile!$C$2:$C$17521,CK$8))*$C$9</f>
        <v>0.03268046887</v>
      </c>
      <c r="CL276" s="193">
        <f>(SUMIFS(Profile!$E$2:$E$17521,Profile!$B$2:$B$17521,$B276,Profile!$C$2:$C$17521,CL$8))*$C$9</f>
        <v>0.00160156814</v>
      </c>
      <c r="CM276" s="193">
        <f>(SUMIFS(Profile!$E$2:$E$17521,Profile!$B$2:$B$17521,$B276,Profile!$C$2:$C$17521,CM$8))*$C$9</f>
        <v>0</v>
      </c>
      <c r="CN276" s="193">
        <f>(SUMIFS(Profile!$E$2:$E$17521,Profile!$B$2:$B$17521,$B276,Profile!$C$2:$C$17521,CN$8))*$C$9</f>
        <v>0</v>
      </c>
      <c r="CO276" s="193">
        <f>(SUMIFS(Profile!$E$2:$E$17521,Profile!$B$2:$B$17521,$B276,Profile!$C$2:$C$17521,CO$8))*$C$9</f>
        <v>0</v>
      </c>
      <c r="CP276" s="193">
        <f>(SUMIFS(Profile!$E$2:$E$17521,Profile!$B$2:$B$17521,$B276,Profile!$C$2:$C$17521,CP$8))*$C$9</f>
        <v>0</v>
      </c>
      <c r="CQ276" s="193">
        <f>(SUMIFS(Profile!$E$2:$E$17521,Profile!$B$2:$B$17521,$B276,Profile!$C$2:$C$17521,CQ$8))*$C$9</f>
        <v>0</v>
      </c>
      <c r="CR276" s="193">
        <f>(SUMIFS(Profile!$E$2:$E$17521,Profile!$B$2:$B$17521,$B276,Profile!$C$2:$C$17521,CR$8))*$C$9</f>
        <v>0</v>
      </c>
      <c r="CS276" s="193">
        <f>(SUMIFS(Profile!$E$2:$E$17521,Profile!$B$2:$B$17521,$B276,Profile!$C$2:$C$17521,CS$8))*$C$9</f>
        <v>0</v>
      </c>
      <c r="CT276" s="193">
        <f>(SUMIFS(Profile!$E$2:$E$17521,Profile!$B$2:$B$17521,$B276,Profile!$C$2:$C$17521,CT$8))*$C$9</f>
        <v>0</v>
      </c>
      <c r="CU276" s="193">
        <f>(SUMIFS(Profile!$E$2:$E$17521,Profile!$B$2:$B$17521,$B276,Profile!$C$2:$C$17521,CU$8))*$C$9</f>
        <v>0</v>
      </c>
      <c r="CV276" s="193">
        <f>(SUMIFS(Profile!$E$2:$E$17521,Profile!$B$2:$B$17521,$B276,Profile!$C$2:$C$17521,CV$8))*$C$9</f>
        <v>0</v>
      </c>
      <c r="CW276" s="193">
        <f>(SUMIFS(Profile!$E$2:$E$17521,Profile!$B$2:$B$17521,$B276,Profile!$C$2:$C$17521,CW$8))*$C$9</f>
        <v>0</v>
      </c>
      <c r="CX276" s="193">
        <f t="shared" si="17"/>
        <v>4.972546076</v>
      </c>
      <c r="CY276" s="193">
        <f t="shared" ref="CY276:ET276" si="1342">MAX(BB276-E276,0)</f>
        <v>0</v>
      </c>
      <c r="CZ276" s="193">
        <f t="shared" si="1342"/>
        <v>0</v>
      </c>
      <c r="DA276" s="193">
        <f t="shared" si="1342"/>
        <v>0</v>
      </c>
      <c r="DB276" s="193">
        <f t="shared" si="1342"/>
        <v>0</v>
      </c>
      <c r="DC276" s="193">
        <f t="shared" si="1342"/>
        <v>0</v>
      </c>
      <c r="DD276" s="193">
        <f t="shared" si="1342"/>
        <v>0</v>
      </c>
      <c r="DE276" s="193">
        <f t="shared" si="1342"/>
        <v>0</v>
      </c>
      <c r="DF276" s="193">
        <f t="shared" si="1342"/>
        <v>0</v>
      </c>
      <c r="DG276" s="193">
        <f t="shared" si="1342"/>
        <v>0</v>
      </c>
      <c r="DH276" s="193">
        <f t="shared" si="1342"/>
        <v>0</v>
      </c>
      <c r="DI276" s="193">
        <f t="shared" si="1342"/>
        <v>0</v>
      </c>
      <c r="DJ276" s="193">
        <f t="shared" si="1342"/>
        <v>0</v>
      </c>
      <c r="DK276" s="193">
        <f t="shared" si="1342"/>
        <v>0</v>
      </c>
      <c r="DL276" s="193">
        <f t="shared" si="1342"/>
        <v>0</v>
      </c>
      <c r="DM276" s="193">
        <f t="shared" si="1342"/>
        <v>0</v>
      </c>
      <c r="DN276" s="193">
        <f t="shared" si="1342"/>
        <v>0</v>
      </c>
      <c r="DO276" s="193">
        <f t="shared" si="1342"/>
        <v>0.07542246443</v>
      </c>
      <c r="DP276" s="193">
        <f t="shared" si="1342"/>
        <v>0.1873886379</v>
      </c>
      <c r="DQ276" s="193">
        <f t="shared" si="1342"/>
        <v>0.2968898157</v>
      </c>
      <c r="DR276" s="193">
        <f t="shared" si="1342"/>
        <v>0.2492710587</v>
      </c>
      <c r="DS276" s="193">
        <f t="shared" si="1342"/>
        <v>0.333120653</v>
      </c>
      <c r="DT276" s="193">
        <f t="shared" si="1342"/>
        <v>0.5174361439</v>
      </c>
      <c r="DU276" s="193">
        <f t="shared" si="1342"/>
        <v>0.4587997927</v>
      </c>
      <c r="DV276" s="193">
        <f t="shared" si="1342"/>
        <v>0.4627875822</v>
      </c>
      <c r="DW276" s="193">
        <f t="shared" si="1342"/>
        <v>0.4411219954</v>
      </c>
      <c r="DX276" s="193">
        <f t="shared" si="1342"/>
        <v>0.3879263249</v>
      </c>
      <c r="DY276" s="193">
        <f t="shared" si="1342"/>
        <v>0.3309338153</v>
      </c>
      <c r="DZ276" s="193">
        <f t="shared" si="1342"/>
        <v>0.315533569</v>
      </c>
      <c r="EA276" s="193">
        <f t="shared" si="1342"/>
        <v>0.2959447515</v>
      </c>
      <c r="EB276" s="193">
        <f t="shared" si="1342"/>
        <v>0.2870527665</v>
      </c>
      <c r="EC276" s="193">
        <f t="shared" si="1342"/>
        <v>0.1886787623</v>
      </c>
      <c r="ED276" s="193">
        <f t="shared" si="1342"/>
        <v>0.1442379425</v>
      </c>
      <c r="EE276" s="193">
        <f t="shared" si="1342"/>
        <v>0</v>
      </c>
      <c r="EF276" s="193">
        <f t="shared" si="1342"/>
        <v>0</v>
      </c>
      <c r="EG276" s="193">
        <f t="shared" si="1342"/>
        <v>0</v>
      </c>
      <c r="EH276" s="193">
        <f t="shared" si="1342"/>
        <v>0</v>
      </c>
      <c r="EI276" s="193">
        <f t="shared" si="1342"/>
        <v>0</v>
      </c>
      <c r="EJ276" s="193">
        <f t="shared" si="1342"/>
        <v>0</v>
      </c>
      <c r="EK276" s="193">
        <f t="shared" si="1342"/>
        <v>0</v>
      </c>
      <c r="EL276" s="193">
        <f t="shared" si="1342"/>
        <v>0</v>
      </c>
      <c r="EM276" s="193">
        <f t="shared" si="1342"/>
        <v>0</v>
      </c>
      <c r="EN276" s="193">
        <f t="shared" si="1342"/>
        <v>0</v>
      </c>
      <c r="EO276" s="193">
        <f t="shared" si="1342"/>
        <v>0</v>
      </c>
      <c r="EP276" s="193">
        <f t="shared" si="1342"/>
        <v>0</v>
      </c>
      <c r="EQ276" s="193">
        <f t="shared" si="1342"/>
        <v>0</v>
      </c>
      <c r="ER276" s="193">
        <f t="shared" si="1342"/>
        <v>0</v>
      </c>
      <c r="ES276" s="193">
        <f t="shared" si="1342"/>
        <v>0</v>
      </c>
      <c r="ET276" s="193">
        <f t="shared" si="1342"/>
        <v>0</v>
      </c>
      <c r="EU276" s="193">
        <f t="shared" si="19"/>
        <v>4.292143103</v>
      </c>
      <c r="EV276" s="193">
        <f t="shared" ref="EV276:GQ276" si="1343">BB276-CY276</f>
        <v>0</v>
      </c>
      <c r="EW276" s="193">
        <f t="shared" si="1343"/>
        <v>0</v>
      </c>
      <c r="EX276" s="193">
        <f t="shared" si="1343"/>
        <v>0</v>
      </c>
      <c r="EY276" s="193">
        <f t="shared" si="1343"/>
        <v>0</v>
      </c>
      <c r="EZ276" s="193">
        <f t="shared" si="1343"/>
        <v>0</v>
      </c>
      <c r="FA276" s="193">
        <f t="shared" si="1343"/>
        <v>0</v>
      </c>
      <c r="FB276" s="193">
        <f t="shared" si="1343"/>
        <v>0</v>
      </c>
      <c r="FC276" s="193">
        <f t="shared" si="1343"/>
        <v>0</v>
      </c>
      <c r="FD276" s="193">
        <f t="shared" si="1343"/>
        <v>0</v>
      </c>
      <c r="FE276" s="193">
        <f t="shared" si="1343"/>
        <v>0</v>
      </c>
      <c r="FF276" s="193">
        <f t="shared" si="1343"/>
        <v>0</v>
      </c>
      <c r="FG276" s="193">
        <f t="shared" si="1343"/>
        <v>0.0001227025173</v>
      </c>
      <c r="FH276" s="193">
        <f t="shared" si="1343"/>
        <v>0.005337559502</v>
      </c>
      <c r="FI276" s="193">
        <f t="shared" si="1343"/>
        <v>0.02399311303</v>
      </c>
      <c r="FJ276" s="193">
        <f t="shared" si="1343"/>
        <v>0.08414474309</v>
      </c>
      <c r="FK276" s="193">
        <f t="shared" si="1343"/>
        <v>0.2065257214</v>
      </c>
      <c r="FL276" s="193">
        <f t="shared" si="1343"/>
        <v>0.2307562363</v>
      </c>
      <c r="FM276" s="193">
        <f t="shared" si="1343"/>
        <v>0.2343618025</v>
      </c>
      <c r="FN276" s="193">
        <f t="shared" si="1343"/>
        <v>0.2311568548</v>
      </c>
      <c r="FO276" s="193">
        <f t="shared" si="1343"/>
        <v>0.2299549994</v>
      </c>
      <c r="FP276" s="193">
        <f t="shared" si="1343"/>
        <v>0.2207407747</v>
      </c>
      <c r="FQ276" s="193">
        <f t="shared" si="1343"/>
        <v>0.2127284054</v>
      </c>
      <c r="FR276" s="193">
        <f t="shared" si="1343"/>
        <v>0.2187376824</v>
      </c>
      <c r="FS276" s="193">
        <f t="shared" si="1343"/>
        <v>0.2127284054</v>
      </c>
      <c r="FT276" s="193">
        <f t="shared" si="1343"/>
        <v>0.2223432486</v>
      </c>
      <c r="FU276" s="193">
        <f t="shared" si="1343"/>
        <v>0.223545104</v>
      </c>
      <c r="FV276" s="193">
        <f t="shared" si="1343"/>
        <v>0.2187376824</v>
      </c>
      <c r="FW276" s="193">
        <f t="shared" si="1343"/>
        <v>0.2111259315</v>
      </c>
      <c r="FX276" s="193">
        <f t="shared" si="1343"/>
        <v>0.2023123253</v>
      </c>
      <c r="FY276" s="193">
        <f t="shared" si="1343"/>
        <v>0.205517273</v>
      </c>
      <c r="FZ276" s="193">
        <f t="shared" si="1343"/>
        <v>0.2043154176</v>
      </c>
      <c r="GA276" s="193">
        <f t="shared" si="1343"/>
        <v>0.217535827</v>
      </c>
      <c r="GB276" s="193">
        <f t="shared" si="1343"/>
        <v>0.2290622107</v>
      </c>
      <c r="GC276" s="193">
        <f t="shared" si="1343"/>
        <v>0.1362155249</v>
      </c>
      <c r="GD276" s="193">
        <f t="shared" si="1343"/>
        <v>0.07586152035</v>
      </c>
      <c r="GE276" s="193">
        <f t="shared" si="1343"/>
        <v>0.03268046887</v>
      </c>
      <c r="GF276" s="193">
        <f t="shared" si="1343"/>
        <v>0.00160156814</v>
      </c>
      <c r="GG276" s="193">
        <f t="shared" si="1343"/>
        <v>0</v>
      </c>
      <c r="GH276" s="193">
        <f t="shared" si="1343"/>
        <v>0</v>
      </c>
      <c r="GI276" s="193">
        <f t="shared" si="1343"/>
        <v>0</v>
      </c>
      <c r="GJ276" s="193">
        <f t="shared" si="1343"/>
        <v>0</v>
      </c>
      <c r="GK276" s="193">
        <f t="shared" si="1343"/>
        <v>0</v>
      </c>
      <c r="GL276" s="193">
        <f t="shared" si="1343"/>
        <v>0</v>
      </c>
      <c r="GM276" s="193">
        <f t="shared" si="1343"/>
        <v>0</v>
      </c>
      <c r="GN276" s="193">
        <f t="shared" si="1343"/>
        <v>0</v>
      </c>
      <c r="GO276" s="193">
        <f t="shared" si="1343"/>
        <v>0</v>
      </c>
      <c r="GP276" s="193">
        <f t="shared" si="1343"/>
        <v>0</v>
      </c>
      <c r="GQ276" s="193">
        <f t="shared" si="1343"/>
        <v>0</v>
      </c>
      <c r="GR276" s="193">
        <f t="shared" si="21"/>
        <v>5.780606985</v>
      </c>
      <c r="GS276" s="193">
        <f t="shared" ref="GS276:IN276" si="1344">E276-EV276</f>
        <v>0.1494306878</v>
      </c>
      <c r="GT276" s="193">
        <f t="shared" si="1344"/>
        <v>0.1314028568</v>
      </c>
      <c r="GU276" s="193">
        <f t="shared" si="1344"/>
        <v>0.1221886321</v>
      </c>
      <c r="GV276" s="193">
        <f t="shared" si="1344"/>
        <v>0.1141762628</v>
      </c>
      <c r="GW276" s="193">
        <f t="shared" si="1344"/>
        <v>0.1097694597</v>
      </c>
      <c r="GX276" s="193">
        <f t="shared" si="1344"/>
        <v>0.111772552</v>
      </c>
      <c r="GY276" s="193">
        <f t="shared" si="1344"/>
        <v>0.1085676043</v>
      </c>
      <c r="GZ276" s="193">
        <f t="shared" si="1344"/>
        <v>0.1045614196</v>
      </c>
      <c r="HA276" s="193">
        <f t="shared" si="1344"/>
        <v>0.105763275</v>
      </c>
      <c r="HB276" s="193">
        <f t="shared" si="1344"/>
        <v>0.1097694597</v>
      </c>
      <c r="HC276" s="193">
        <f t="shared" si="1344"/>
        <v>0.1121731704</v>
      </c>
      <c r="HD276" s="193">
        <f t="shared" si="1344"/>
        <v>0.1208640742</v>
      </c>
      <c r="HE276" s="193">
        <f t="shared" si="1344"/>
        <v>0.1392857067</v>
      </c>
      <c r="HF276" s="193">
        <f t="shared" si="1344"/>
        <v>0.145468498</v>
      </c>
      <c r="HG276" s="193">
        <f t="shared" si="1344"/>
        <v>0.12658057</v>
      </c>
      <c r="HH276" s="193">
        <f t="shared" si="1344"/>
        <v>0.02142618565</v>
      </c>
      <c r="HI276" s="193">
        <f t="shared" si="1344"/>
        <v>0</v>
      </c>
      <c r="HJ276" s="193">
        <f t="shared" si="1344"/>
        <v>0</v>
      </c>
      <c r="HK276" s="193">
        <f t="shared" si="1344"/>
        <v>0</v>
      </c>
      <c r="HL276" s="193">
        <f t="shared" si="1344"/>
        <v>0</v>
      </c>
      <c r="HM276" s="193">
        <f t="shared" si="1344"/>
        <v>0</v>
      </c>
      <c r="HN276" s="193">
        <f t="shared" si="1344"/>
        <v>0</v>
      </c>
      <c r="HO276" s="193">
        <f t="shared" si="1344"/>
        <v>0</v>
      </c>
      <c r="HP276" s="193">
        <f t="shared" si="1344"/>
        <v>0</v>
      </c>
      <c r="HQ276" s="193">
        <f t="shared" si="1344"/>
        <v>0</v>
      </c>
      <c r="HR276" s="193">
        <f t="shared" si="1344"/>
        <v>0</v>
      </c>
      <c r="HS276" s="193">
        <f t="shared" si="1344"/>
        <v>0</v>
      </c>
      <c r="HT276" s="193">
        <f t="shared" si="1344"/>
        <v>0</v>
      </c>
      <c r="HU276" s="193">
        <f t="shared" si="1344"/>
        <v>0</v>
      </c>
      <c r="HV276" s="193">
        <f t="shared" si="1344"/>
        <v>0</v>
      </c>
      <c r="HW276" s="193">
        <f t="shared" si="1344"/>
        <v>0</v>
      </c>
      <c r="HX276" s="193">
        <f t="shared" si="1344"/>
        <v>0</v>
      </c>
      <c r="HY276" s="193">
        <f t="shared" si="1344"/>
        <v>0.00810392109</v>
      </c>
      <c r="HZ276" s="193">
        <f t="shared" si="1344"/>
        <v>0.1201802932</v>
      </c>
      <c r="IA276" s="193">
        <f t="shared" si="1344"/>
        <v>0.1997639842</v>
      </c>
      <c r="IB276" s="193">
        <f t="shared" si="1344"/>
        <v>0.2565660635</v>
      </c>
      <c r="IC276" s="193">
        <f t="shared" si="1344"/>
        <v>0.3044709398</v>
      </c>
      <c r="ID276" s="193">
        <f t="shared" si="1344"/>
        <v>0.3281065236</v>
      </c>
      <c r="IE276" s="193">
        <f t="shared" si="1344"/>
        <v>0.3301096159</v>
      </c>
      <c r="IF276" s="193">
        <f t="shared" si="1344"/>
        <v>0.3297089974</v>
      </c>
      <c r="IG276" s="193">
        <f t="shared" si="1344"/>
        <v>0.3200941542</v>
      </c>
      <c r="IH276" s="193">
        <f t="shared" si="1344"/>
        <v>0.305271271</v>
      </c>
      <c r="II276" s="193">
        <f t="shared" si="1344"/>
        <v>0.2928520986</v>
      </c>
      <c r="IJ276" s="193">
        <f t="shared" si="1344"/>
        <v>0.2788304523</v>
      </c>
      <c r="IK276" s="193">
        <f t="shared" si="1344"/>
        <v>0.2608026213</v>
      </c>
      <c r="IL276" s="193">
        <f t="shared" si="1344"/>
        <v>0.2343618025</v>
      </c>
      <c r="IM276" s="193">
        <f t="shared" si="1344"/>
        <v>0.2015110883</v>
      </c>
      <c r="IN276" s="193">
        <f t="shared" si="1344"/>
        <v>0.1766727435</v>
      </c>
      <c r="IO276" s="193">
        <f t="shared" si="23"/>
        <v>3.94740657</v>
      </c>
      <c r="IP276" s="193">
        <f t="shared" si="29"/>
        <v>0</v>
      </c>
      <c r="IQ276" s="193">
        <f t="shared" ref="IQ276:KK276" si="1345">MAX((MIN(CZ276+IP276,$IO$7))-GT276,0)</f>
        <v>0</v>
      </c>
      <c r="IR276" s="193">
        <f t="shared" si="1345"/>
        <v>0</v>
      </c>
      <c r="IS276" s="193">
        <f t="shared" si="1345"/>
        <v>0</v>
      </c>
      <c r="IT276" s="193">
        <f t="shared" si="1345"/>
        <v>0</v>
      </c>
      <c r="IU276" s="193">
        <f t="shared" si="1345"/>
        <v>0</v>
      </c>
      <c r="IV276" s="193">
        <f t="shared" si="1345"/>
        <v>0</v>
      </c>
      <c r="IW276" s="193">
        <f t="shared" si="1345"/>
        <v>0</v>
      </c>
      <c r="IX276" s="193">
        <f t="shared" si="1345"/>
        <v>0</v>
      </c>
      <c r="IY276" s="193">
        <f t="shared" si="1345"/>
        <v>0</v>
      </c>
      <c r="IZ276" s="193">
        <f t="shared" si="1345"/>
        <v>0</v>
      </c>
      <c r="JA276" s="193">
        <f t="shared" si="1345"/>
        <v>0</v>
      </c>
      <c r="JB276" s="193">
        <f t="shared" si="1345"/>
        <v>0</v>
      </c>
      <c r="JC276" s="193">
        <f t="shared" si="1345"/>
        <v>0</v>
      </c>
      <c r="JD276" s="193">
        <f t="shared" si="1345"/>
        <v>0</v>
      </c>
      <c r="JE276" s="193">
        <f t="shared" si="1345"/>
        <v>0</v>
      </c>
      <c r="JF276" s="193">
        <f t="shared" si="1345"/>
        <v>0.07542246443</v>
      </c>
      <c r="JG276" s="193">
        <f t="shared" si="1345"/>
        <v>0.2628111023</v>
      </c>
      <c r="JH276" s="193">
        <f t="shared" si="1345"/>
        <v>0.5597009181</v>
      </c>
      <c r="JI276" s="193">
        <f t="shared" si="1345"/>
        <v>0.8089719768</v>
      </c>
      <c r="JJ276" s="193">
        <f t="shared" si="1345"/>
        <v>1.14209263</v>
      </c>
      <c r="JK276" s="193">
        <f t="shared" si="1345"/>
        <v>1.659528774</v>
      </c>
      <c r="JL276" s="193">
        <f t="shared" si="1345"/>
        <v>2.118328566</v>
      </c>
      <c r="JM276" s="193">
        <f t="shared" si="1345"/>
        <v>2.581116149</v>
      </c>
      <c r="JN276" s="193">
        <f t="shared" si="1345"/>
        <v>3.022238144</v>
      </c>
      <c r="JO276" s="193">
        <f t="shared" si="1345"/>
        <v>3.410164469</v>
      </c>
      <c r="JP276" s="193">
        <f t="shared" si="1345"/>
        <v>3.741098284</v>
      </c>
      <c r="JQ276" s="193">
        <f t="shared" si="1345"/>
        <v>4.056631853</v>
      </c>
      <c r="JR276" s="193">
        <f t="shared" si="1345"/>
        <v>4.352576605</v>
      </c>
      <c r="JS276" s="193">
        <f t="shared" si="1345"/>
        <v>4.639629371</v>
      </c>
      <c r="JT276" s="193">
        <f t="shared" si="1345"/>
        <v>4.828308133</v>
      </c>
      <c r="JU276" s="193">
        <f t="shared" si="1345"/>
        <v>4.972546076</v>
      </c>
      <c r="JV276" s="193">
        <f t="shared" si="1345"/>
        <v>4.964442155</v>
      </c>
      <c r="JW276" s="193">
        <f t="shared" si="1345"/>
        <v>4.844261862</v>
      </c>
      <c r="JX276" s="193">
        <f t="shared" si="1345"/>
        <v>4.644497877</v>
      </c>
      <c r="JY276" s="193">
        <f t="shared" si="1345"/>
        <v>4.387931814</v>
      </c>
      <c r="JZ276" s="193">
        <f t="shared" si="1345"/>
        <v>4.083460874</v>
      </c>
      <c r="KA276" s="193">
        <f t="shared" si="1345"/>
        <v>3.755354351</v>
      </c>
      <c r="KB276" s="193">
        <f t="shared" si="1345"/>
        <v>3.425244735</v>
      </c>
      <c r="KC276" s="193">
        <f t="shared" si="1345"/>
        <v>3.095535737</v>
      </c>
      <c r="KD276" s="193">
        <f t="shared" si="1345"/>
        <v>2.775441583</v>
      </c>
      <c r="KE276" s="193">
        <f t="shared" si="1345"/>
        <v>2.470170312</v>
      </c>
      <c r="KF276" s="193">
        <f t="shared" si="1345"/>
        <v>2.177318214</v>
      </c>
      <c r="KG276" s="193">
        <f t="shared" si="1345"/>
        <v>1.898487761</v>
      </c>
      <c r="KH276" s="193">
        <f t="shared" si="1345"/>
        <v>1.63768514</v>
      </c>
      <c r="KI276" s="193">
        <f t="shared" si="1345"/>
        <v>1.403323337</v>
      </c>
      <c r="KJ276" s="193">
        <f t="shared" si="1345"/>
        <v>1.201812249</v>
      </c>
      <c r="KK276" s="193">
        <f t="shared" si="1345"/>
        <v>1.025139506</v>
      </c>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row>
    <row r="277" ht="14.25" customHeight="1">
      <c r="A277" s="1">
        <v>9.0</v>
      </c>
      <c r="B277" s="1">
        <f t="shared" ref="B277:C277" si="1346">B276+1</f>
        <v>267</v>
      </c>
      <c r="C277" s="267">
        <f t="shared" si="1346"/>
        <v>43732</v>
      </c>
      <c r="D277" s="193">
        <f t="shared" si="15"/>
        <v>10.09197977</v>
      </c>
      <c r="E277" s="193">
        <f>(SUMIFS(Profile!$F$2:$F$17521,Profile!$B$2:$B$17521,$B277,Profile!$C$2:$C$17521,E$8))*$C$6</f>
        <v>0.1558405832</v>
      </c>
      <c r="F277" s="193">
        <f>(SUMIFS(Profile!$F$2:$F$17521,Profile!$B$2:$B$17521,$B277,Profile!$C$2:$C$17521,F$8))*$C$6</f>
        <v>0.1386139892</v>
      </c>
      <c r="G277" s="193">
        <f>(SUMIFS(Profile!$F$2:$F$17521,Profile!$B$2:$B$17521,$B277,Profile!$C$2:$C$17521,G$8))*$C$6</f>
        <v>0.1257941983</v>
      </c>
      <c r="H277" s="193">
        <f>(SUMIFS(Profile!$F$2:$F$17521,Profile!$B$2:$B$17521,$B277,Profile!$C$2:$C$17521,H$8))*$C$6</f>
        <v>0.116980592</v>
      </c>
      <c r="I277" s="193">
        <f>(SUMIFS(Profile!$F$2:$F$17521,Profile!$B$2:$B$17521,$B277,Profile!$C$2:$C$17521,I$8))*$C$6</f>
        <v>0.1129744074</v>
      </c>
      <c r="J277" s="193">
        <f>(SUMIFS(Profile!$F$2:$F$17521,Profile!$B$2:$B$17521,$B277,Profile!$C$2:$C$17521,J$8))*$C$6</f>
        <v>0.1109713151</v>
      </c>
      <c r="K277" s="193">
        <f>(SUMIFS(Profile!$F$2:$F$17521,Profile!$B$2:$B$17521,$B277,Profile!$C$2:$C$17521,K$8))*$C$6</f>
        <v>0.1089682227</v>
      </c>
      <c r="L277" s="193">
        <f>(SUMIFS(Profile!$F$2:$F$17521,Profile!$B$2:$B$17521,$B277,Profile!$C$2:$C$17521,L$8))*$C$6</f>
        <v>0.1061638935</v>
      </c>
      <c r="M277" s="193">
        <f>(SUMIFS(Profile!$F$2:$F$17521,Profile!$B$2:$B$17521,$B277,Profile!$C$2:$C$17521,M$8))*$C$6</f>
        <v>0.1053626565</v>
      </c>
      <c r="N277" s="193">
        <f>(SUMIFS(Profile!$F$2:$F$17521,Profile!$B$2:$B$17521,$B277,Profile!$C$2:$C$17521,N$8))*$C$6</f>
        <v>0.105763275</v>
      </c>
      <c r="O277" s="193">
        <f>(SUMIFS(Profile!$F$2:$F$17521,Profile!$B$2:$B$17521,$B277,Profile!$C$2:$C$17521,O$8))*$C$6</f>
        <v>0.1109713151</v>
      </c>
      <c r="P277" s="193">
        <f>(SUMIFS(Profile!$F$2:$F$17521,Profile!$B$2:$B$17521,$B277,Profile!$C$2:$C$17521,P$8))*$C$6</f>
        <v>0.1165799736</v>
      </c>
      <c r="Q277" s="193">
        <f>(SUMIFS(Profile!$F$2:$F$17521,Profile!$B$2:$B$17521,$B277,Profile!$C$2:$C$17521,Q$8))*$C$6</f>
        <v>0.1265954352</v>
      </c>
      <c r="R277" s="193">
        <f>(SUMIFS(Profile!$F$2:$F$17521,Profile!$B$2:$B$17521,$B277,Profile!$C$2:$C$17521,R$8))*$C$6</f>
        <v>0.1426201739</v>
      </c>
      <c r="S277" s="193">
        <f>(SUMIFS(Profile!$F$2:$F$17521,Profile!$B$2:$B$17521,$B277,Profile!$C$2:$C$17521,S$8))*$C$6</f>
        <v>0.1618498602</v>
      </c>
      <c r="T277" s="193">
        <f>(SUMIFS(Profile!$F$2:$F$17521,Profile!$B$2:$B$17521,$B277,Profile!$C$2:$C$17521,T$8))*$C$6</f>
        <v>0.1894925344</v>
      </c>
      <c r="U277" s="193">
        <f>(SUMIFS(Profile!$F$2:$F$17521,Profile!$B$2:$B$17521,$B277,Profile!$C$2:$C$17521,U$8))*$C$6</f>
        <v>0.217535827</v>
      </c>
      <c r="V277" s="193">
        <f>(SUMIFS(Profile!$F$2:$F$17521,Profile!$B$2:$B$17521,$B277,Profile!$C$2:$C$17521,V$8))*$C$6</f>
        <v>0.2399704611</v>
      </c>
      <c r="W277" s="193">
        <f>(SUMIFS(Profile!$F$2:$F$17521,Profile!$B$2:$B$17521,$B277,Profile!$C$2:$C$17521,W$8))*$C$6</f>
        <v>0.2463803565</v>
      </c>
      <c r="X277" s="193">
        <f>(SUMIFS(Profile!$F$2:$F$17521,Profile!$B$2:$B$17521,$B277,Profile!$C$2:$C$17521,X$8))*$C$6</f>
        <v>0.2551939628</v>
      </c>
      <c r="Y277" s="193">
        <f>(SUMIFS(Profile!$F$2:$F$17521,Profile!$B$2:$B$17521,$B277,Profile!$C$2:$C$17521,Y$8))*$C$6</f>
        <v>0.2559951997</v>
      </c>
      <c r="Z277" s="193">
        <f>(SUMIFS(Profile!$F$2:$F$17521,Profile!$B$2:$B$17521,$B277,Profile!$C$2:$C$17521,Z$8))*$C$6</f>
        <v>0.240771698</v>
      </c>
      <c r="AA277" s="193">
        <f>(SUMIFS(Profile!$F$2:$F$17521,Profile!$B$2:$B$17521,$B277,Profile!$C$2:$C$17521,AA$8))*$C$6</f>
        <v>0.2399704611</v>
      </c>
      <c r="AB277" s="193">
        <f>(SUMIFS(Profile!$F$2:$F$17521,Profile!$B$2:$B$17521,$B277,Profile!$C$2:$C$17521,AB$8))*$C$6</f>
        <v>0.2327593287</v>
      </c>
      <c r="AC277" s="193">
        <f>(SUMIFS(Profile!$F$2:$F$17521,Profile!$B$2:$B$17521,$B277,Profile!$C$2:$C$17521,AC$8))*$C$6</f>
        <v>0.2379673687</v>
      </c>
      <c r="AD277" s="193">
        <f>(SUMIFS(Profile!$F$2:$F$17521,Profile!$B$2:$B$17521,$B277,Profile!$C$2:$C$17521,AD$8))*$C$6</f>
        <v>0.2355636579</v>
      </c>
      <c r="AE277" s="193">
        <f>(SUMIFS(Profile!$F$2:$F$17521,Profile!$B$2:$B$17521,$B277,Profile!$C$2:$C$17521,AE$8))*$C$6</f>
        <v>0.2327593287</v>
      </c>
      <c r="AF277" s="193">
        <f>(SUMIFS(Profile!$F$2:$F$17521,Profile!$B$2:$B$17521,$B277,Profile!$C$2:$C$17521,AF$8))*$C$6</f>
        <v>0.2255481963</v>
      </c>
      <c r="AG277" s="193">
        <f>(SUMIFS(Profile!$F$2:$F$17521,Profile!$B$2:$B$17521,$B277,Profile!$C$2:$C$17521,AG$8))*$C$6</f>
        <v>0.2199395378</v>
      </c>
      <c r="AH277" s="193">
        <f>(SUMIFS(Profile!$F$2:$F$17521,Profile!$B$2:$B$17521,$B277,Profile!$C$2:$C$17521,AH$8))*$C$6</f>
        <v>0.2199395378</v>
      </c>
      <c r="AI277" s="193">
        <f>(SUMIFS(Profile!$F$2:$F$17521,Profile!$B$2:$B$17521,$B277,Profile!$C$2:$C$17521,AI$8))*$C$6</f>
        <v>0.21673459</v>
      </c>
      <c r="AJ277" s="193">
        <f>(SUMIFS(Profile!$F$2:$F$17521,Profile!$B$2:$B$17521,$B277,Profile!$C$2:$C$17521,AJ$8))*$C$6</f>
        <v>0.222743867</v>
      </c>
      <c r="AK277" s="193">
        <f>(SUMIFS(Profile!$F$2:$F$17521,Profile!$B$2:$B$17521,$B277,Profile!$C$2:$C$17521,AK$8))*$C$6</f>
        <v>0.2271506702</v>
      </c>
      <c r="AL277" s="193">
        <f>(SUMIFS(Profile!$F$2:$F$17521,Profile!$B$2:$B$17521,$B277,Profile!$C$2:$C$17521,AL$8))*$C$6</f>
        <v>0.2455791196</v>
      </c>
      <c r="AM277" s="193">
        <f>(SUMIFS(Profile!$F$2:$F$17521,Profile!$B$2:$B$17521,$B277,Profile!$C$2:$C$17521,AM$8))*$C$6</f>
        <v>0.2712187014</v>
      </c>
      <c r="AN277" s="193">
        <f>(SUMIFS(Profile!$F$2:$F$17521,Profile!$B$2:$B$17521,$B277,Profile!$C$2:$C$17521,AN$8))*$C$6</f>
        <v>0.2920508616</v>
      </c>
      <c r="AO277" s="193">
        <f>(SUMIFS(Profile!$F$2:$F$17521,Profile!$B$2:$B$17521,$B277,Profile!$C$2:$C$17521,AO$8))*$C$6</f>
        <v>0.3060725079</v>
      </c>
      <c r="AP277" s="193">
        <f>(SUMIFS(Profile!$F$2:$F$17521,Profile!$B$2:$B$17521,$B277,Profile!$C$2:$C$17521,AP$8))*$C$6</f>
        <v>0.3184916804</v>
      </c>
      <c r="AQ277" s="193">
        <f>(SUMIFS(Profile!$F$2:$F$17521,Profile!$B$2:$B$17521,$B277,Profile!$C$2:$C$17521,AQ$8))*$C$6</f>
        <v>0.3265040497</v>
      </c>
      <c r="AR277" s="193">
        <f>(SUMIFS(Profile!$F$2:$F$17521,Profile!$B$2:$B$17521,$B277,Profile!$C$2:$C$17521,AR$8))*$C$6</f>
        <v>0.3124824034</v>
      </c>
      <c r="AS277" s="193">
        <f>(SUMIFS(Profile!$F$2:$F$17521,Profile!$B$2:$B$17521,$B277,Profile!$C$2:$C$17521,AS$8))*$C$6</f>
        <v>0.3024669417</v>
      </c>
      <c r="AT277" s="193">
        <f>(SUMIFS(Profile!$F$2:$F$17521,Profile!$B$2:$B$17521,$B277,Profile!$C$2:$C$17521,AT$8))*$C$6</f>
        <v>0.2948551909</v>
      </c>
      <c r="AU277" s="193">
        <f>(SUMIFS(Profile!$F$2:$F$17521,Profile!$B$2:$B$17521,$B277,Profile!$C$2:$C$17521,AU$8))*$C$6</f>
        <v>0.2800323077</v>
      </c>
      <c r="AV277" s="193">
        <f>(SUMIFS(Profile!$F$2:$F$17521,Profile!$B$2:$B$17521,$B277,Profile!$C$2:$C$17521,AV$8))*$C$6</f>
        <v>0.2712187014</v>
      </c>
      <c r="AW277" s="193">
        <f>(SUMIFS(Profile!$F$2:$F$17521,Profile!$B$2:$B$17521,$B277,Profile!$C$2:$C$17521,AW$8))*$C$6</f>
        <v>0.251989015</v>
      </c>
      <c r="AX277" s="193">
        <f>(SUMIFS(Profile!$F$2:$F$17521,Profile!$B$2:$B$17521,$B277,Profile!$C$2:$C$17521,AX$8))*$C$6</f>
        <v>0.229554381</v>
      </c>
      <c r="AY277" s="193">
        <f>(SUMIFS(Profile!$F$2:$F$17521,Profile!$B$2:$B$17521,$B277,Profile!$C$2:$C$17521,AY$8))*$C$6</f>
        <v>0.205517273</v>
      </c>
      <c r="AZ277" s="193">
        <f>(SUMIFS(Profile!$F$2:$F$17521,Profile!$B$2:$B$17521,$B277,Profile!$C$2:$C$17521,AZ$8))*$C$6</f>
        <v>0.181480165</v>
      </c>
      <c r="BA277" s="193">
        <f t="shared" si="16"/>
        <v>10.00019638</v>
      </c>
      <c r="BB277" s="193">
        <f>(SUMIFS(Profile!$E$2:$E$17521,Profile!$B$2:$B$17521,$B277,Profile!$C$2:$C$17521,BB$8))*$C$9</f>
        <v>0</v>
      </c>
      <c r="BC277" s="193">
        <f>(SUMIFS(Profile!$E$2:$E$17521,Profile!$B$2:$B$17521,$B277,Profile!$C$2:$C$17521,BC$8))*$C$9</f>
        <v>0</v>
      </c>
      <c r="BD277" s="193">
        <f>(SUMIFS(Profile!$E$2:$E$17521,Profile!$B$2:$B$17521,$B277,Profile!$C$2:$C$17521,BD$8))*$C$9</f>
        <v>0</v>
      </c>
      <c r="BE277" s="193">
        <f>(SUMIFS(Profile!$E$2:$E$17521,Profile!$B$2:$B$17521,$B277,Profile!$C$2:$C$17521,BE$8))*$C$9</f>
        <v>0</v>
      </c>
      <c r="BF277" s="193">
        <f>(SUMIFS(Profile!$E$2:$E$17521,Profile!$B$2:$B$17521,$B277,Profile!$C$2:$C$17521,BF$8))*$C$9</f>
        <v>0</v>
      </c>
      <c r="BG277" s="193">
        <f>(SUMIFS(Profile!$E$2:$E$17521,Profile!$B$2:$B$17521,$B277,Profile!$C$2:$C$17521,BG$8))*$C$9</f>
        <v>0</v>
      </c>
      <c r="BH277" s="193">
        <f>(SUMIFS(Profile!$E$2:$E$17521,Profile!$B$2:$B$17521,$B277,Profile!$C$2:$C$17521,BH$8))*$C$9</f>
        <v>0</v>
      </c>
      <c r="BI277" s="193">
        <f>(SUMIFS(Profile!$E$2:$E$17521,Profile!$B$2:$B$17521,$B277,Profile!$C$2:$C$17521,BI$8))*$C$9</f>
        <v>0</v>
      </c>
      <c r="BJ277" s="193">
        <f>(SUMIFS(Profile!$E$2:$E$17521,Profile!$B$2:$B$17521,$B277,Profile!$C$2:$C$17521,BJ$8))*$C$9</f>
        <v>0</v>
      </c>
      <c r="BK277" s="193">
        <f>(SUMIFS(Profile!$E$2:$E$17521,Profile!$B$2:$B$17521,$B277,Profile!$C$2:$C$17521,BK$8))*$C$9</f>
        <v>0</v>
      </c>
      <c r="BL277" s="193">
        <f>(SUMIFS(Profile!$E$2:$E$17521,Profile!$B$2:$B$17521,$B277,Profile!$C$2:$C$17521,BL$8))*$C$9</f>
        <v>0</v>
      </c>
      <c r="BM277" s="193">
        <f>(SUMIFS(Profile!$E$2:$E$17521,Profile!$B$2:$B$17521,$B277,Profile!$C$2:$C$17521,BM$8))*$C$9</f>
        <v>0.0007362151037</v>
      </c>
      <c r="BN277" s="193">
        <f>(SUMIFS(Profile!$E$2:$E$17521,Profile!$B$2:$B$17521,$B277,Profile!$C$2:$C$17521,BN$8))*$C$9</f>
        <v>0.01570592221</v>
      </c>
      <c r="BO277" s="193">
        <f>(SUMIFS(Profile!$E$2:$E$17521,Profile!$B$2:$B$17521,$B277,Profile!$C$2:$C$17521,BO$8))*$C$9</f>
        <v>0.05494592854</v>
      </c>
      <c r="BP277" s="193">
        <f>(SUMIFS(Profile!$E$2:$E$17521,Profile!$B$2:$B$17521,$B277,Profile!$C$2:$C$17521,BP$8))*$C$9</f>
        <v>0.1135924505</v>
      </c>
      <c r="BQ277" s="193">
        <f>(SUMIFS(Profile!$E$2:$E$17521,Profile!$B$2:$B$17521,$B277,Profile!$C$2:$C$17521,BQ$8))*$C$9</f>
        <v>0.1624558687</v>
      </c>
      <c r="BR277" s="193">
        <f>(SUMIFS(Profile!$E$2:$E$17521,Profile!$B$2:$B$17521,$B277,Profile!$C$2:$C$17521,BR$8))*$C$9</f>
        <v>0.2683193763</v>
      </c>
      <c r="BS277" s="193">
        <f>(SUMIFS(Profile!$E$2:$E$17521,Profile!$B$2:$B$17521,$B277,Profile!$C$2:$C$17521,BS$8))*$C$9</f>
        <v>0.3817637978</v>
      </c>
      <c r="BT277" s="193">
        <f>(SUMIFS(Profile!$E$2:$E$17521,Profile!$B$2:$B$17521,$B277,Profile!$C$2:$C$17521,BT$8))*$C$9</f>
        <v>0.5787734478</v>
      </c>
      <c r="BU277" s="193">
        <f>(SUMIFS(Profile!$E$2:$E$17521,Profile!$B$2:$B$17521,$B277,Profile!$C$2:$C$17521,BU$8))*$C$9</f>
        <v>0.5192398087</v>
      </c>
      <c r="BV277" s="193">
        <f>(SUMIFS(Profile!$E$2:$E$17521,Profile!$B$2:$B$17521,$B277,Profile!$C$2:$C$17521,BV$8))*$C$9</f>
        <v>0.615053094</v>
      </c>
      <c r="BW277" s="193">
        <f>(SUMIFS(Profile!$E$2:$E$17521,Profile!$B$2:$B$17521,$B277,Profile!$C$2:$C$17521,BW$8))*$C$9</f>
        <v>0.6445018015</v>
      </c>
      <c r="BX277" s="193">
        <f>(SUMIFS(Profile!$E$2:$E$17521,Profile!$B$2:$B$17521,$B277,Profile!$C$2:$C$17521,BX$8))*$C$9</f>
        <v>0.6430167397</v>
      </c>
      <c r="BY277" s="193">
        <f>(SUMIFS(Profile!$E$2:$E$17521,Profile!$B$2:$B$17521,$B277,Profile!$C$2:$C$17521,BY$8))*$C$9</f>
        <v>0.7558694678</v>
      </c>
      <c r="BZ277" s="193">
        <f>(SUMIFS(Profile!$E$2:$E$17521,Profile!$B$2:$B$17521,$B277,Profile!$C$2:$C$17521,BZ$8))*$C$9</f>
        <v>0.7188067817</v>
      </c>
      <c r="CA277" s="193">
        <f>(SUMIFS(Profile!$E$2:$E$17521,Profile!$B$2:$B$17521,$B277,Profile!$C$2:$C$17521,CA$8))*$C$9</f>
        <v>0.6726598638</v>
      </c>
      <c r="CB277" s="193">
        <f>(SUMIFS(Profile!$E$2:$E$17521,Profile!$B$2:$B$17521,$B277,Profile!$C$2:$C$17521,CB$8))*$C$9</f>
        <v>0.6661216766</v>
      </c>
      <c r="CC277" s="193">
        <f>(SUMIFS(Profile!$E$2:$E$17521,Profile!$B$2:$B$17521,$B277,Profile!$C$2:$C$17521,CC$8))*$C$9</f>
        <v>0.6203677957</v>
      </c>
      <c r="CD277" s="193">
        <f>(SUMIFS(Profile!$E$2:$E$17521,Profile!$B$2:$B$17521,$B277,Profile!$C$2:$C$17521,CD$8))*$C$9</f>
        <v>0.6161224415</v>
      </c>
      <c r="CE277" s="193">
        <f>(SUMIFS(Profile!$E$2:$E$17521,Profile!$B$2:$B$17521,$B277,Profile!$C$2:$C$17521,CE$8))*$C$9</f>
        <v>0.5721243919</v>
      </c>
      <c r="CF277" s="193">
        <f>(SUMIFS(Profile!$E$2:$E$17521,Profile!$B$2:$B$17521,$B277,Profile!$C$2:$C$17521,CF$8))*$C$9</f>
        <v>0.4208759245</v>
      </c>
      <c r="CG277" s="193">
        <f>(SUMIFS(Profile!$E$2:$E$17521,Profile!$B$2:$B$17521,$B277,Profile!$C$2:$C$17521,CG$8))*$C$9</f>
        <v>0.3396177504</v>
      </c>
      <c r="CH277" s="193">
        <f>(SUMIFS(Profile!$E$2:$E$17521,Profile!$B$2:$B$17521,$B277,Profile!$C$2:$C$17521,CH$8))*$C$9</f>
        <v>0.2722475529</v>
      </c>
      <c r="CI277" s="193">
        <f>(SUMIFS(Profile!$E$2:$E$17521,Profile!$B$2:$B$17521,$B277,Profile!$C$2:$C$17521,CI$8))*$C$9</f>
        <v>0.1955557837</v>
      </c>
      <c r="CJ277" s="193">
        <f>(SUMIFS(Profile!$E$2:$E$17521,Profile!$B$2:$B$17521,$B277,Profile!$C$2:$C$17521,CJ$8))*$C$9</f>
        <v>0.1014089026</v>
      </c>
      <c r="CK277" s="193">
        <f>(SUMIFS(Profile!$E$2:$E$17521,Profile!$B$2:$B$17521,$B277,Profile!$C$2:$C$17521,CK$8))*$C$9</f>
        <v>0.04546341492</v>
      </c>
      <c r="CL277" s="193">
        <f>(SUMIFS(Profile!$E$2:$E$17521,Profile!$B$2:$B$17521,$B277,Profile!$C$2:$C$17521,CL$8))*$C$9</f>
        <v>0.004850177861</v>
      </c>
      <c r="CM277" s="193">
        <f>(SUMIFS(Profile!$E$2:$E$17521,Profile!$B$2:$B$17521,$B277,Profile!$C$2:$C$17521,CM$8))*$C$9</f>
        <v>0</v>
      </c>
      <c r="CN277" s="193">
        <f>(SUMIFS(Profile!$E$2:$E$17521,Profile!$B$2:$B$17521,$B277,Profile!$C$2:$C$17521,CN$8))*$C$9</f>
        <v>0</v>
      </c>
      <c r="CO277" s="193">
        <f>(SUMIFS(Profile!$E$2:$E$17521,Profile!$B$2:$B$17521,$B277,Profile!$C$2:$C$17521,CO$8))*$C$9</f>
        <v>0</v>
      </c>
      <c r="CP277" s="193">
        <f>(SUMIFS(Profile!$E$2:$E$17521,Profile!$B$2:$B$17521,$B277,Profile!$C$2:$C$17521,CP$8))*$C$9</f>
        <v>0</v>
      </c>
      <c r="CQ277" s="193">
        <f>(SUMIFS(Profile!$E$2:$E$17521,Profile!$B$2:$B$17521,$B277,Profile!$C$2:$C$17521,CQ$8))*$C$9</f>
        <v>0</v>
      </c>
      <c r="CR277" s="193">
        <f>(SUMIFS(Profile!$E$2:$E$17521,Profile!$B$2:$B$17521,$B277,Profile!$C$2:$C$17521,CR$8))*$C$9</f>
        <v>0</v>
      </c>
      <c r="CS277" s="193">
        <f>(SUMIFS(Profile!$E$2:$E$17521,Profile!$B$2:$B$17521,$B277,Profile!$C$2:$C$17521,CS$8))*$C$9</f>
        <v>0</v>
      </c>
      <c r="CT277" s="193">
        <f>(SUMIFS(Profile!$E$2:$E$17521,Profile!$B$2:$B$17521,$B277,Profile!$C$2:$C$17521,CT$8))*$C$9</f>
        <v>0</v>
      </c>
      <c r="CU277" s="193">
        <f>(SUMIFS(Profile!$E$2:$E$17521,Profile!$B$2:$B$17521,$B277,Profile!$C$2:$C$17521,CU$8))*$C$9</f>
        <v>0</v>
      </c>
      <c r="CV277" s="193">
        <f>(SUMIFS(Profile!$E$2:$E$17521,Profile!$B$2:$B$17521,$B277,Profile!$C$2:$C$17521,CV$8))*$C$9</f>
        <v>0</v>
      </c>
      <c r="CW277" s="193">
        <f>(SUMIFS(Profile!$E$2:$E$17521,Profile!$B$2:$B$17521,$B277,Profile!$C$2:$C$17521,CW$8))*$C$9</f>
        <v>0</v>
      </c>
      <c r="CX277" s="193">
        <f t="shared" si="17"/>
        <v>5.338557664</v>
      </c>
      <c r="CY277" s="193">
        <f t="shared" ref="CY277:ET277" si="1347">MAX(BB277-E277,0)</f>
        <v>0</v>
      </c>
      <c r="CZ277" s="193">
        <f t="shared" si="1347"/>
        <v>0</v>
      </c>
      <c r="DA277" s="193">
        <f t="shared" si="1347"/>
        <v>0</v>
      </c>
      <c r="DB277" s="193">
        <f t="shared" si="1347"/>
        <v>0</v>
      </c>
      <c r="DC277" s="193">
        <f t="shared" si="1347"/>
        <v>0</v>
      </c>
      <c r="DD277" s="193">
        <f t="shared" si="1347"/>
        <v>0</v>
      </c>
      <c r="DE277" s="193">
        <f t="shared" si="1347"/>
        <v>0</v>
      </c>
      <c r="DF277" s="193">
        <f t="shared" si="1347"/>
        <v>0</v>
      </c>
      <c r="DG277" s="193">
        <f t="shared" si="1347"/>
        <v>0</v>
      </c>
      <c r="DH277" s="193">
        <f t="shared" si="1347"/>
        <v>0</v>
      </c>
      <c r="DI277" s="193">
        <f t="shared" si="1347"/>
        <v>0</v>
      </c>
      <c r="DJ277" s="193">
        <f t="shared" si="1347"/>
        <v>0</v>
      </c>
      <c r="DK277" s="193">
        <f t="shared" si="1347"/>
        <v>0</v>
      </c>
      <c r="DL277" s="193">
        <f t="shared" si="1347"/>
        <v>0</v>
      </c>
      <c r="DM277" s="193">
        <f t="shared" si="1347"/>
        <v>0</v>
      </c>
      <c r="DN277" s="193">
        <f t="shared" si="1347"/>
        <v>0</v>
      </c>
      <c r="DO277" s="193">
        <f t="shared" si="1347"/>
        <v>0.05078354933</v>
      </c>
      <c r="DP277" s="193">
        <f t="shared" si="1347"/>
        <v>0.1417933367</v>
      </c>
      <c r="DQ277" s="193">
        <f t="shared" si="1347"/>
        <v>0.3323930913</v>
      </c>
      <c r="DR277" s="193">
        <f t="shared" si="1347"/>
        <v>0.264045846</v>
      </c>
      <c r="DS277" s="193">
        <f t="shared" si="1347"/>
        <v>0.3590578943</v>
      </c>
      <c r="DT277" s="193">
        <f t="shared" si="1347"/>
        <v>0.4037301035</v>
      </c>
      <c r="DU277" s="193">
        <f t="shared" si="1347"/>
        <v>0.4030462786</v>
      </c>
      <c r="DV277" s="193">
        <f t="shared" si="1347"/>
        <v>0.5231101391</v>
      </c>
      <c r="DW277" s="193">
        <f t="shared" si="1347"/>
        <v>0.480839413</v>
      </c>
      <c r="DX277" s="193">
        <f t="shared" si="1347"/>
        <v>0.4370962059</v>
      </c>
      <c r="DY277" s="193">
        <f t="shared" si="1347"/>
        <v>0.433362348</v>
      </c>
      <c r="DZ277" s="193">
        <f t="shared" si="1347"/>
        <v>0.3948195995</v>
      </c>
      <c r="EA277" s="193">
        <f t="shared" si="1347"/>
        <v>0.3961829038</v>
      </c>
      <c r="EB277" s="193">
        <f t="shared" si="1347"/>
        <v>0.3521848541</v>
      </c>
      <c r="EC277" s="193">
        <f t="shared" si="1347"/>
        <v>0.2041413344</v>
      </c>
      <c r="ED277" s="193">
        <f t="shared" si="1347"/>
        <v>0.1168738834</v>
      </c>
      <c r="EE277" s="193">
        <f t="shared" si="1347"/>
        <v>0.04509688275</v>
      </c>
      <c r="EF277" s="193">
        <f t="shared" si="1347"/>
        <v>0</v>
      </c>
      <c r="EG277" s="193">
        <f t="shared" si="1347"/>
        <v>0</v>
      </c>
      <c r="EH277" s="193">
        <f t="shared" si="1347"/>
        <v>0</v>
      </c>
      <c r="EI277" s="193">
        <f t="shared" si="1347"/>
        <v>0</v>
      </c>
      <c r="EJ277" s="193">
        <f t="shared" si="1347"/>
        <v>0</v>
      </c>
      <c r="EK277" s="193">
        <f t="shared" si="1347"/>
        <v>0</v>
      </c>
      <c r="EL277" s="193">
        <f t="shared" si="1347"/>
        <v>0</v>
      </c>
      <c r="EM277" s="193">
        <f t="shared" si="1347"/>
        <v>0</v>
      </c>
      <c r="EN277" s="193">
        <f t="shared" si="1347"/>
        <v>0</v>
      </c>
      <c r="EO277" s="193">
        <f t="shared" si="1347"/>
        <v>0</v>
      </c>
      <c r="EP277" s="193">
        <f t="shared" si="1347"/>
        <v>0</v>
      </c>
      <c r="EQ277" s="193">
        <f t="shared" si="1347"/>
        <v>0</v>
      </c>
      <c r="ER277" s="193">
        <f t="shared" si="1347"/>
        <v>0</v>
      </c>
      <c r="ES277" s="193">
        <f t="shared" si="1347"/>
        <v>0</v>
      </c>
      <c r="ET277" s="193">
        <f t="shared" si="1347"/>
        <v>0</v>
      </c>
      <c r="EU277" s="193">
        <f t="shared" si="19"/>
        <v>4.661638713</v>
      </c>
      <c r="EV277" s="193">
        <f t="shared" ref="EV277:GQ277" si="1348">BB277-CY277</f>
        <v>0</v>
      </c>
      <c r="EW277" s="193">
        <f t="shared" si="1348"/>
        <v>0</v>
      </c>
      <c r="EX277" s="193">
        <f t="shared" si="1348"/>
        <v>0</v>
      </c>
      <c r="EY277" s="193">
        <f t="shared" si="1348"/>
        <v>0</v>
      </c>
      <c r="EZ277" s="193">
        <f t="shared" si="1348"/>
        <v>0</v>
      </c>
      <c r="FA277" s="193">
        <f t="shared" si="1348"/>
        <v>0</v>
      </c>
      <c r="FB277" s="193">
        <f t="shared" si="1348"/>
        <v>0</v>
      </c>
      <c r="FC277" s="193">
        <f t="shared" si="1348"/>
        <v>0</v>
      </c>
      <c r="FD277" s="193">
        <f t="shared" si="1348"/>
        <v>0</v>
      </c>
      <c r="FE277" s="193">
        <f t="shared" si="1348"/>
        <v>0</v>
      </c>
      <c r="FF277" s="193">
        <f t="shared" si="1348"/>
        <v>0</v>
      </c>
      <c r="FG277" s="193">
        <f t="shared" si="1348"/>
        <v>0.0007362151037</v>
      </c>
      <c r="FH277" s="193">
        <f t="shared" si="1348"/>
        <v>0.01570592221</v>
      </c>
      <c r="FI277" s="193">
        <f t="shared" si="1348"/>
        <v>0.05494592854</v>
      </c>
      <c r="FJ277" s="193">
        <f t="shared" si="1348"/>
        <v>0.1135924505</v>
      </c>
      <c r="FK277" s="193">
        <f t="shared" si="1348"/>
        <v>0.1624558687</v>
      </c>
      <c r="FL277" s="193">
        <f t="shared" si="1348"/>
        <v>0.217535827</v>
      </c>
      <c r="FM277" s="193">
        <f t="shared" si="1348"/>
        <v>0.2399704611</v>
      </c>
      <c r="FN277" s="193">
        <f t="shared" si="1348"/>
        <v>0.2463803565</v>
      </c>
      <c r="FO277" s="193">
        <f t="shared" si="1348"/>
        <v>0.2551939628</v>
      </c>
      <c r="FP277" s="193">
        <f t="shared" si="1348"/>
        <v>0.2559951997</v>
      </c>
      <c r="FQ277" s="193">
        <f t="shared" si="1348"/>
        <v>0.240771698</v>
      </c>
      <c r="FR277" s="193">
        <f t="shared" si="1348"/>
        <v>0.2399704611</v>
      </c>
      <c r="FS277" s="193">
        <f t="shared" si="1348"/>
        <v>0.2327593287</v>
      </c>
      <c r="FT277" s="193">
        <f t="shared" si="1348"/>
        <v>0.2379673687</v>
      </c>
      <c r="FU277" s="193">
        <f t="shared" si="1348"/>
        <v>0.2355636579</v>
      </c>
      <c r="FV277" s="193">
        <f t="shared" si="1348"/>
        <v>0.2327593287</v>
      </c>
      <c r="FW277" s="193">
        <f t="shared" si="1348"/>
        <v>0.2255481963</v>
      </c>
      <c r="FX277" s="193">
        <f t="shared" si="1348"/>
        <v>0.2199395378</v>
      </c>
      <c r="FY277" s="193">
        <f t="shared" si="1348"/>
        <v>0.2199395378</v>
      </c>
      <c r="FZ277" s="193">
        <f t="shared" si="1348"/>
        <v>0.21673459</v>
      </c>
      <c r="GA277" s="193">
        <f t="shared" si="1348"/>
        <v>0.222743867</v>
      </c>
      <c r="GB277" s="193">
        <f t="shared" si="1348"/>
        <v>0.2271506702</v>
      </c>
      <c r="GC277" s="193">
        <f t="shared" si="1348"/>
        <v>0.1955557837</v>
      </c>
      <c r="GD277" s="193">
        <f t="shared" si="1348"/>
        <v>0.1014089026</v>
      </c>
      <c r="GE277" s="193">
        <f t="shared" si="1348"/>
        <v>0.04546341492</v>
      </c>
      <c r="GF277" s="193">
        <f t="shared" si="1348"/>
        <v>0.004850177861</v>
      </c>
      <c r="GG277" s="193">
        <f t="shared" si="1348"/>
        <v>0</v>
      </c>
      <c r="GH277" s="193">
        <f t="shared" si="1348"/>
        <v>0</v>
      </c>
      <c r="GI277" s="193">
        <f t="shared" si="1348"/>
        <v>0</v>
      </c>
      <c r="GJ277" s="193">
        <f t="shared" si="1348"/>
        <v>0</v>
      </c>
      <c r="GK277" s="193">
        <f t="shared" si="1348"/>
        <v>0</v>
      </c>
      <c r="GL277" s="193">
        <f t="shared" si="1348"/>
        <v>0</v>
      </c>
      <c r="GM277" s="193">
        <f t="shared" si="1348"/>
        <v>0</v>
      </c>
      <c r="GN277" s="193">
        <f t="shared" si="1348"/>
        <v>0</v>
      </c>
      <c r="GO277" s="193">
        <f t="shared" si="1348"/>
        <v>0</v>
      </c>
      <c r="GP277" s="193">
        <f t="shared" si="1348"/>
        <v>0</v>
      </c>
      <c r="GQ277" s="193">
        <f t="shared" si="1348"/>
        <v>0</v>
      </c>
      <c r="GR277" s="193">
        <f t="shared" si="21"/>
        <v>5.430341061</v>
      </c>
      <c r="GS277" s="193">
        <f t="shared" ref="GS277:IN277" si="1349">E277-EV277</f>
        <v>0.1558405832</v>
      </c>
      <c r="GT277" s="193">
        <f t="shared" si="1349"/>
        <v>0.1386139892</v>
      </c>
      <c r="GU277" s="193">
        <f t="shared" si="1349"/>
        <v>0.1257941983</v>
      </c>
      <c r="GV277" s="193">
        <f t="shared" si="1349"/>
        <v>0.116980592</v>
      </c>
      <c r="GW277" s="193">
        <f t="shared" si="1349"/>
        <v>0.1129744074</v>
      </c>
      <c r="GX277" s="193">
        <f t="shared" si="1349"/>
        <v>0.1109713151</v>
      </c>
      <c r="GY277" s="193">
        <f t="shared" si="1349"/>
        <v>0.1089682227</v>
      </c>
      <c r="GZ277" s="193">
        <f t="shared" si="1349"/>
        <v>0.1061638935</v>
      </c>
      <c r="HA277" s="193">
        <f t="shared" si="1349"/>
        <v>0.1053626565</v>
      </c>
      <c r="HB277" s="193">
        <f t="shared" si="1349"/>
        <v>0.105763275</v>
      </c>
      <c r="HC277" s="193">
        <f t="shared" si="1349"/>
        <v>0.1109713151</v>
      </c>
      <c r="HD277" s="193">
        <f t="shared" si="1349"/>
        <v>0.1158437585</v>
      </c>
      <c r="HE277" s="193">
        <f t="shared" si="1349"/>
        <v>0.110889513</v>
      </c>
      <c r="HF277" s="193">
        <f t="shared" si="1349"/>
        <v>0.08767424531</v>
      </c>
      <c r="HG277" s="193">
        <f t="shared" si="1349"/>
        <v>0.04825740971</v>
      </c>
      <c r="HH277" s="193">
        <f t="shared" si="1349"/>
        <v>0.02703666564</v>
      </c>
      <c r="HI277" s="193">
        <f t="shared" si="1349"/>
        <v>0</v>
      </c>
      <c r="HJ277" s="193">
        <f t="shared" si="1349"/>
        <v>0</v>
      </c>
      <c r="HK277" s="193">
        <f t="shared" si="1349"/>
        <v>0</v>
      </c>
      <c r="HL277" s="193">
        <f t="shared" si="1349"/>
        <v>0</v>
      </c>
      <c r="HM277" s="193">
        <f t="shared" si="1349"/>
        <v>0</v>
      </c>
      <c r="HN277" s="193">
        <f t="shared" si="1349"/>
        <v>0</v>
      </c>
      <c r="HO277" s="193">
        <f t="shared" si="1349"/>
        <v>0</v>
      </c>
      <c r="HP277" s="193">
        <f t="shared" si="1349"/>
        <v>0</v>
      </c>
      <c r="HQ277" s="193">
        <f t="shared" si="1349"/>
        <v>0</v>
      </c>
      <c r="HR277" s="193">
        <f t="shared" si="1349"/>
        <v>0</v>
      </c>
      <c r="HS277" s="193">
        <f t="shared" si="1349"/>
        <v>0</v>
      </c>
      <c r="HT277" s="193">
        <f t="shared" si="1349"/>
        <v>0</v>
      </c>
      <c r="HU277" s="193">
        <f t="shared" si="1349"/>
        <v>0</v>
      </c>
      <c r="HV277" s="193">
        <f t="shared" si="1349"/>
        <v>0</v>
      </c>
      <c r="HW277" s="193">
        <f t="shared" si="1349"/>
        <v>0</v>
      </c>
      <c r="HX277" s="193">
        <f t="shared" si="1349"/>
        <v>0</v>
      </c>
      <c r="HY277" s="193">
        <f t="shared" si="1349"/>
        <v>0</v>
      </c>
      <c r="HZ277" s="193">
        <f t="shared" si="1349"/>
        <v>0.05002333585</v>
      </c>
      <c r="IA277" s="193">
        <f t="shared" si="1349"/>
        <v>0.1698097988</v>
      </c>
      <c r="IB277" s="193">
        <f t="shared" si="1349"/>
        <v>0.2465874467</v>
      </c>
      <c r="IC277" s="193">
        <f t="shared" si="1349"/>
        <v>0.3012223301</v>
      </c>
      <c r="ID277" s="193">
        <f t="shared" si="1349"/>
        <v>0.3184916804</v>
      </c>
      <c r="IE277" s="193">
        <f t="shared" si="1349"/>
        <v>0.3265040497</v>
      </c>
      <c r="IF277" s="193">
        <f t="shared" si="1349"/>
        <v>0.3124824034</v>
      </c>
      <c r="IG277" s="193">
        <f t="shared" si="1349"/>
        <v>0.3024669417</v>
      </c>
      <c r="IH277" s="193">
        <f t="shared" si="1349"/>
        <v>0.2948551909</v>
      </c>
      <c r="II277" s="193">
        <f t="shared" si="1349"/>
        <v>0.2800323077</v>
      </c>
      <c r="IJ277" s="193">
        <f t="shared" si="1349"/>
        <v>0.2712187014</v>
      </c>
      <c r="IK277" s="193">
        <f t="shared" si="1349"/>
        <v>0.251989015</v>
      </c>
      <c r="IL277" s="193">
        <f t="shared" si="1349"/>
        <v>0.229554381</v>
      </c>
      <c r="IM277" s="193">
        <f t="shared" si="1349"/>
        <v>0.205517273</v>
      </c>
      <c r="IN277" s="193">
        <f t="shared" si="1349"/>
        <v>0.181480165</v>
      </c>
      <c r="IO277" s="193">
        <f t="shared" si="23"/>
        <v>3.742235021</v>
      </c>
      <c r="IP277" s="193">
        <f t="shared" si="29"/>
        <v>0.8692989224</v>
      </c>
      <c r="IQ277" s="193">
        <f t="shared" ref="IQ277:KK277" si="1350">MAX((MIN(CZ277+IP277,$IO$7))-GT277,0)</f>
        <v>0.7306849332</v>
      </c>
      <c r="IR277" s="193">
        <f t="shared" si="1350"/>
        <v>0.6048907349</v>
      </c>
      <c r="IS277" s="193">
        <f t="shared" si="1350"/>
        <v>0.4879101429</v>
      </c>
      <c r="IT277" s="193">
        <f t="shared" si="1350"/>
        <v>0.3749357355</v>
      </c>
      <c r="IU277" s="193">
        <f t="shared" si="1350"/>
        <v>0.2639644204</v>
      </c>
      <c r="IV277" s="193">
        <f t="shared" si="1350"/>
        <v>0.1549961977</v>
      </c>
      <c r="IW277" s="193">
        <f t="shared" si="1350"/>
        <v>0.04883230426</v>
      </c>
      <c r="IX277" s="193">
        <f t="shared" si="1350"/>
        <v>0</v>
      </c>
      <c r="IY277" s="193">
        <f t="shared" si="1350"/>
        <v>0</v>
      </c>
      <c r="IZ277" s="193">
        <f t="shared" si="1350"/>
        <v>0</v>
      </c>
      <c r="JA277" s="193">
        <f t="shared" si="1350"/>
        <v>0</v>
      </c>
      <c r="JB277" s="193">
        <f t="shared" si="1350"/>
        <v>0</v>
      </c>
      <c r="JC277" s="193">
        <f t="shared" si="1350"/>
        <v>0</v>
      </c>
      <c r="JD277" s="193">
        <f t="shared" si="1350"/>
        <v>0</v>
      </c>
      <c r="JE277" s="193">
        <f t="shared" si="1350"/>
        <v>0</v>
      </c>
      <c r="JF277" s="193">
        <f t="shared" si="1350"/>
        <v>0.05078354933</v>
      </c>
      <c r="JG277" s="193">
        <f t="shared" si="1350"/>
        <v>0.192576886</v>
      </c>
      <c r="JH277" s="193">
        <f t="shared" si="1350"/>
        <v>0.5249699773</v>
      </c>
      <c r="JI277" s="193">
        <f t="shared" si="1350"/>
        <v>0.7890158233</v>
      </c>
      <c r="JJ277" s="193">
        <f t="shared" si="1350"/>
        <v>1.148073718</v>
      </c>
      <c r="JK277" s="193">
        <f t="shared" si="1350"/>
        <v>1.551803821</v>
      </c>
      <c r="JL277" s="193">
        <f t="shared" si="1350"/>
        <v>1.9548501</v>
      </c>
      <c r="JM277" s="193">
        <f t="shared" si="1350"/>
        <v>2.477960239</v>
      </c>
      <c r="JN277" s="193">
        <f t="shared" si="1350"/>
        <v>2.958799652</v>
      </c>
      <c r="JO277" s="193">
        <f t="shared" si="1350"/>
        <v>3.395895858</v>
      </c>
      <c r="JP277" s="193">
        <f t="shared" si="1350"/>
        <v>3.829258206</v>
      </c>
      <c r="JQ277" s="193">
        <f t="shared" si="1350"/>
        <v>4.224077805</v>
      </c>
      <c r="JR277" s="193">
        <f t="shared" si="1350"/>
        <v>4.620260709</v>
      </c>
      <c r="JS277" s="193">
        <f t="shared" si="1350"/>
        <v>4.972445563</v>
      </c>
      <c r="JT277" s="193">
        <f t="shared" si="1350"/>
        <v>5</v>
      </c>
      <c r="JU277" s="193">
        <f t="shared" si="1350"/>
        <v>5</v>
      </c>
      <c r="JV277" s="193">
        <f t="shared" si="1350"/>
        <v>5</v>
      </c>
      <c r="JW277" s="193">
        <f t="shared" si="1350"/>
        <v>4.949976664</v>
      </c>
      <c r="JX277" s="193">
        <f t="shared" si="1350"/>
        <v>4.780166865</v>
      </c>
      <c r="JY277" s="193">
        <f t="shared" si="1350"/>
        <v>4.533579419</v>
      </c>
      <c r="JZ277" s="193">
        <f t="shared" si="1350"/>
        <v>4.232357089</v>
      </c>
      <c r="KA277" s="193">
        <f t="shared" si="1350"/>
        <v>3.913865408</v>
      </c>
      <c r="KB277" s="193">
        <f t="shared" si="1350"/>
        <v>3.587361358</v>
      </c>
      <c r="KC277" s="193">
        <f t="shared" si="1350"/>
        <v>3.274878955</v>
      </c>
      <c r="KD277" s="193">
        <f t="shared" si="1350"/>
        <v>2.972412013</v>
      </c>
      <c r="KE277" s="193">
        <f t="shared" si="1350"/>
        <v>2.677556822</v>
      </c>
      <c r="KF277" s="193">
        <f t="shared" si="1350"/>
        <v>2.397524515</v>
      </c>
      <c r="KG277" s="193">
        <f t="shared" si="1350"/>
        <v>2.126305813</v>
      </c>
      <c r="KH277" s="193">
        <f t="shared" si="1350"/>
        <v>1.874316798</v>
      </c>
      <c r="KI277" s="193">
        <f t="shared" si="1350"/>
        <v>1.644762417</v>
      </c>
      <c r="KJ277" s="193">
        <f t="shared" si="1350"/>
        <v>1.439245144</v>
      </c>
      <c r="KK277" s="193">
        <f t="shared" si="1350"/>
        <v>1.257764979</v>
      </c>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row>
    <row r="278" ht="14.25" customHeight="1">
      <c r="A278" s="1">
        <v>9.0</v>
      </c>
      <c r="B278" s="1">
        <f t="shared" ref="B278:C278" si="1351">B277+1</f>
        <v>268</v>
      </c>
      <c r="C278" s="267">
        <f t="shared" si="1351"/>
        <v>43733</v>
      </c>
      <c r="D278" s="193">
        <f t="shared" si="15"/>
        <v>11.05546718</v>
      </c>
      <c r="E278" s="193">
        <f>(SUMIFS(Profile!$F$2:$F$17521,Profile!$B$2:$B$17521,$B278,Profile!$C$2:$C$17521,E$8))*$C$6</f>
        <v>0.1602473864</v>
      </c>
      <c r="F278" s="193">
        <f>(SUMIFS(Profile!$F$2:$F$17521,Profile!$B$2:$B$17521,$B278,Profile!$C$2:$C$17521,F$8))*$C$6</f>
        <v>0.1442226477</v>
      </c>
      <c r="G278" s="193">
        <f>(SUMIFS(Profile!$F$2:$F$17521,Profile!$B$2:$B$17521,$B278,Profile!$C$2:$C$17521,G$8))*$C$6</f>
        <v>0.1302010014</v>
      </c>
      <c r="H278" s="193">
        <f>(SUMIFS(Profile!$F$2:$F$17521,Profile!$B$2:$B$17521,$B278,Profile!$C$2:$C$17521,H$8))*$C$6</f>
        <v>0.1217880136</v>
      </c>
      <c r="I278" s="193">
        <f>(SUMIFS(Profile!$F$2:$F$17521,Profile!$B$2:$B$17521,$B278,Profile!$C$2:$C$17521,I$8))*$C$6</f>
        <v>0.1157787366</v>
      </c>
      <c r="J278" s="193">
        <f>(SUMIFS(Profile!$F$2:$F$17521,Profile!$B$2:$B$17521,$B278,Profile!$C$2:$C$17521,J$8))*$C$6</f>
        <v>0.1109713151</v>
      </c>
      <c r="K278" s="193">
        <f>(SUMIFS(Profile!$F$2:$F$17521,Profile!$B$2:$B$17521,$B278,Profile!$C$2:$C$17521,K$8))*$C$6</f>
        <v>0.1101700781</v>
      </c>
      <c r="L278" s="193">
        <f>(SUMIFS(Profile!$F$2:$F$17521,Profile!$B$2:$B$17521,$B278,Profile!$C$2:$C$17521,L$8))*$C$6</f>
        <v>0.1069651304</v>
      </c>
      <c r="M278" s="193">
        <f>(SUMIFS(Profile!$F$2:$F$17521,Profile!$B$2:$B$17521,$B278,Profile!$C$2:$C$17521,M$8))*$C$6</f>
        <v>0.1049620381</v>
      </c>
      <c r="N278" s="193">
        <f>(SUMIFS(Profile!$F$2:$F$17521,Profile!$B$2:$B$17521,$B278,Profile!$C$2:$C$17521,N$8))*$C$6</f>
        <v>0.1077663673</v>
      </c>
      <c r="O278" s="193">
        <f>(SUMIFS(Profile!$F$2:$F$17521,Profile!$B$2:$B$17521,$B278,Profile!$C$2:$C$17521,O$8))*$C$6</f>
        <v>0.1101700781</v>
      </c>
      <c r="P278" s="193">
        <f>(SUMIFS(Profile!$F$2:$F$17521,Profile!$B$2:$B$17521,$B278,Profile!$C$2:$C$17521,P$8))*$C$6</f>
        <v>0.1125737889</v>
      </c>
      <c r="Q278" s="193">
        <f>(SUMIFS(Profile!$F$2:$F$17521,Profile!$B$2:$B$17521,$B278,Profile!$C$2:$C$17521,Q$8))*$C$6</f>
        <v>0.1193843028</v>
      </c>
      <c r="R278" s="193">
        <f>(SUMIFS(Profile!$F$2:$F$17521,Profile!$B$2:$B$17521,$B278,Profile!$C$2:$C$17521,R$8))*$C$6</f>
        <v>0.1302010014</v>
      </c>
      <c r="S278" s="193">
        <f>(SUMIFS(Profile!$F$2:$F$17521,Profile!$B$2:$B$17521,$B278,Profile!$C$2:$C$17521,S$8))*$C$6</f>
        <v>0.1466263585</v>
      </c>
      <c r="T278" s="193">
        <f>(SUMIFS(Profile!$F$2:$F$17521,Profile!$B$2:$B$17521,$B278,Profile!$C$2:$C$17521,T$8))*$C$6</f>
        <v>0.1674585187</v>
      </c>
      <c r="U278" s="193">
        <f>(SUMIFS(Profile!$F$2:$F$17521,Profile!$B$2:$B$17521,$B278,Profile!$C$2:$C$17521,U$8))*$C$6</f>
        <v>0.2067191284</v>
      </c>
      <c r="V278" s="193">
        <f>(SUMIFS(Profile!$F$2:$F$17521,Profile!$B$2:$B$17521,$B278,Profile!$C$2:$C$17521,V$8))*$C$6</f>
        <v>0.2307562363</v>
      </c>
      <c r="W278" s="193">
        <f>(SUMIFS(Profile!$F$2:$F$17521,Profile!$B$2:$B$17521,$B278,Profile!$C$2:$C$17521,W$8))*$C$6</f>
        <v>0.2515883966</v>
      </c>
      <c r="X278" s="193">
        <f>(SUMIFS(Profile!$F$2:$F$17521,Profile!$B$2:$B$17521,$B278,Profile!$C$2:$C$17521,X$8))*$C$6</f>
        <v>0.2559951997</v>
      </c>
      <c r="Y278" s="193">
        <f>(SUMIFS(Profile!$F$2:$F$17521,Profile!$B$2:$B$17521,$B278,Profile!$C$2:$C$17521,Y$8))*$C$6</f>
        <v>0.2555945812</v>
      </c>
      <c r="Z278" s="193">
        <f>(SUMIFS(Profile!$F$2:$F$17521,Profile!$B$2:$B$17521,$B278,Profile!$C$2:$C$17521,Z$8))*$C$6</f>
        <v>0.2748242676</v>
      </c>
      <c r="AA278" s="193">
        <f>(SUMIFS(Profile!$F$2:$F$17521,Profile!$B$2:$B$17521,$B278,Profile!$C$2:$C$17521,AA$8))*$C$6</f>
        <v>0.2844391108</v>
      </c>
      <c r="AB278" s="193">
        <f>(SUMIFS(Profile!$F$2:$F$17521,Profile!$B$2:$B$17521,$B278,Profile!$C$2:$C$17521,AB$8))*$C$6</f>
        <v>0.2780292153</v>
      </c>
      <c r="AC278" s="193">
        <f>(SUMIFS(Profile!$F$2:$F$17521,Profile!$B$2:$B$17521,$B278,Profile!$C$2:$C$17521,AC$8))*$C$6</f>
        <v>0.288044677</v>
      </c>
      <c r="AD278" s="193">
        <f>(SUMIFS(Profile!$F$2:$F$17521,Profile!$B$2:$B$17521,$B278,Profile!$C$2:$C$17521,AD$8))*$C$6</f>
        <v>0.2876440585</v>
      </c>
      <c r="AE278" s="193">
        <f>(SUMIFS(Profile!$F$2:$F$17521,Profile!$B$2:$B$17521,$B278,Profile!$C$2:$C$17521,AE$8))*$C$6</f>
        <v>0.2856409662</v>
      </c>
      <c r="AF278" s="193">
        <f>(SUMIFS(Profile!$F$2:$F$17521,Profile!$B$2:$B$17521,$B278,Profile!$C$2:$C$17521,AF$8))*$C$6</f>
        <v>0.2660106613</v>
      </c>
      <c r="AG278" s="193">
        <f>(SUMIFS(Profile!$F$2:$F$17521,Profile!$B$2:$B$17521,$B278,Profile!$C$2:$C$17521,AG$8))*$C$6</f>
        <v>0.264007569</v>
      </c>
      <c r="AH278" s="193">
        <f>(SUMIFS(Profile!$F$2:$F$17521,Profile!$B$2:$B$17521,$B278,Profile!$C$2:$C$17521,AH$8))*$C$6</f>
        <v>0.2624050952</v>
      </c>
      <c r="AI278" s="193">
        <f>(SUMIFS(Profile!$F$2:$F$17521,Profile!$B$2:$B$17521,$B278,Profile!$C$2:$C$17521,AI$8))*$C$6</f>
        <v>0.2696162275</v>
      </c>
      <c r="AJ278" s="193">
        <f>(SUMIFS(Profile!$F$2:$F$17521,Profile!$B$2:$B$17521,$B278,Profile!$C$2:$C$17521,AJ$8))*$C$6</f>
        <v>0.2696162275</v>
      </c>
      <c r="AK278" s="193">
        <f>(SUMIFS(Profile!$F$2:$F$17521,Profile!$B$2:$B$17521,$B278,Profile!$C$2:$C$17521,AK$8))*$C$6</f>
        <v>0.2864422031</v>
      </c>
      <c r="AL278" s="193">
        <f>(SUMIFS(Profile!$F$2:$F$17521,Profile!$B$2:$B$17521,$B278,Profile!$C$2:$C$17521,AL$8))*$C$6</f>
        <v>0.2964576648</v>
      </c>
      <c r="AM278" s="193">
        <f>(SUMIFS(Profile!$F$2:$F$17521,Profile!$B$2:$B$17521,$B278,Profile!$C$2:$C$17521,AM$8))*$C$6</f>
        <v>0.3277059051</v>
      </c>
      <c r="AN278" s="193">
        <f>(SUMIFS(Profile!$F$2:$F$17521,Profile!$B$2:$B$17521,$B278,Profile!$C$2:$C$17521,AN$8))*$C$6</f>
        <v>0.3325133267</v>
      </c>
      <c r="AO278" s="193">
        <f>(SUMIFS(Profile!$F$2:$F$17521,Profile!$B$2:$B$17521,$B278,Profile!$C$2:$C$17521,AO$8))*$C$6</f>
        <v>0.3409263145</v>
      </c>
      <c r="AP278" s="193">
        <f>(SUMIFS(Profile!$F$2:$F$17521,Profile!$B$2:$B$17521,$B278,Profile!$C$2:$C$17521,AP$8))*$C$6</f>
        <v>0.3541467238</v>
      </c>
      <c r="AQ278" s="193">
        <f>(SUMIFS(Profile!$F$2:$F$17521,Profile!$B$2:$B$17521,$B278,Profile!$C$2:$C$17521,AQ$8))*$C$6</f>
        <v>0.3689696071</v>
      </c>
      <c r="AR278" s="193">
        <f>(SUMIFS(Profile!$F$2:$F$17521,Profile!$B$2:$B$17521,$B278,Profile!$C$2:$C$17521,AR$8))*$C$6</f>
        <v>0.3661652778</v>
      </c>
      <c r="AS278" s="193">
        <f>(SUMIFS(Profile!$F$2:$F$17521,Profile!$B$2:$B$17521,$B278,Profile!$C$2:$C$17521,AS$8))*$C$6</f>
        <v>0.3513423946</v>
      </c>
      <c r="AT278" s="193">
        <f>(SUMIFS(Profile!$F$2:$F$17521,Profile!$B$2:$B$17521,$B278,Profile!$C$2:$C$17521,AT$8))*$C$6</f>
        <v>0.3249015758</v>
      </c>
      <c r="AU278" s="193">
        <f>(SUMIFS(Profile!$F$2:$F$17521,Profile!$B$2:$B$17521,$B278,Profile!$C$2:$C$17521,AU$8))*$C$6</f>
        <v>0.3124824034</v>
      </c>
      <c r="AV278" s="193">
        <f>(SUMIFS(Profile!$F$2:$F$17521,Profile!$B$2:$B$17521,$B278,Profile!$C$2:$C$17521,AV$8))*$C$6</f>
        <v>0.2876440585</v>
      </c>
      <c r="AW278" s="193">
        <f>(SUMIFS(Profile!$F$2:$F$17521,Profile!$B$2:$B$17521,$B278,Profile!$C$2:$C$17521,AW$8))*$C$6</f>
        <v>0.2672125167</v>
      </c>
      <c r="AX278" s="193">
        <f>(SUMIFS(Profile!$F$2:$F$17521,Profile!$B$2:$B$17521,$B278,Profile!$C$2:$C$17521,AX$8))*$C$6</f>
        <v>0.2355636579</v>
      </c>
      <c r="AY278" s="193">
        <f>(SUMIFS(Profile!$F$2:$F$17521,Profile!$B$2:$B$17521,$B278,Profile!$C$2:$C$17521,AY$8))*$C$6</f>
        <v>0.2011104699</v>
      </c>
      <c r="AZ278" s="193">
        <f>(SUMIFS(Profile!$F$2:$F$17521,Profile!$B$2:$B$17521,$B278,Profile!$C$2:$C$17521,AZ$8))*$C$6</f>
        <v>0.1714647034</v>
      </c>
      <c r="BA278" s="193">
        <f t="shared" si="16"/>
        <v>6.643312879</v>
      </c>
      <c r="BB278" s="193">
        <f>(SUMIFS(Profile!$E$2:$E$17521,Profile!$B$2:$B$17521,$B278,Profile!$C$2:$C$17521,BB$8))*$C$9</f>
        <v>0</v>
      </c>
      <c r="BC278" s="193">
        <f>(SUMIFS(Profile!$E$2:$E$17521,Profile!$B$2:$B$17521,$B278,Profile!$C$2:$C$17521,BC$8))*$C$9</f>
        <v>0</v>
      </c>
      <c r="BD278" s="193">
        <f>(SUMIFS(Profile!$E$2:$E$17521,Profile!$B$2:$B$17521,$B278,Profile!$C$2:$C$17521,BD$8))*$C$9</f>
        <v>0</v>
      </c>
      <c r="BE278" s="193">
        <f>(SUMIFS(Profile!$E$2:$E$17521,Profile!$B$2:$B$17521,$B278,Profile!$C$2:$C$17521,BE$8))*$C$9</f>
        <v>0</v>
      </c>
      <c r="BF278" s="193">
        <f>(SUMIFS(Profile!$E$2:$E$17521,Profile!$B$2:$B$17521,$B278,Profile!$C$2:$C$17521,BF$8))*$C$9</f>
        <v>0</v>
      </c>
      <c r="BG278" s="193">
        <f>(SUMIFS(Profile!$E$2:$E$17521,Profile!$B$2:$B$17521,$B278,Profile!$C$2:$C$17521,BG$8))*$C$9</f>
        <v>0</v>
      </c>
      <c r="BH278" s="193">
        <f>(SUMIFS(Profile!$E$2:$E$17521,Profile!$B$2:$B$17521,$B278,Profile!$C$2:$C$17521,BH$8))*$C$9</f>
        <v>0</v>
      </c>
      <c r="BI278" s="193">
        <f>(SUMIFS(Profile!$E$2:$E$17521,Profile!$B$2:$B$17521,$B278,Profile!$C$2:$C$17521,BI$8))*$C$9</f>
        <v>0</v>
      </c>
      <c r="BJ278" s="193">
        <f>(SUMIFS(Profile!$E$2:$E$17521,Profile!$B$2:$B$17521,$B278,Profile!$C$2:$C$17521,BJ$8))*$C$9</f>
        <v>0</v>
      </c>
      <c r="BK278" s="193">
        <f>(SUMIFS(Profile!$E$2:$E$17521,Profile!$B$2:$B$17521,$B278,Profile!$C$2:$C$17521,BK$8))*$C$9</f>
        <v>0</v>
      </c>
      <c r="BL278" s="193">
        <f>(SUMIFS(Profile!$E$2:$E$17521,Profile!$B$2:$B$17521,$B278,Profile!$C$2:$C$17521,BL$8))*$C$9</f>
        <v>0</v>
      </c>
      <c r="BM278" s="193">
        <f>(SUMIFS(Profile!$E$2:$E$17521,Profile!$B$2:$B$17521,$B278,Profile!$C$2:$C$17521,BM$8))*$C$9</f>
        <v>0.0007362151037</v>
      </c>
      <c r="BN278" s="193">
        <f>(SUMIFS(Profile!$E$2:$E$17521,Profile!$B$2:$B$17521,$B278,Profile!$C$2:$C$17521,BN$8))*$C$9</f>
        <v>0.01306781809</v>
      </c>
      <c r="BO278" s="193">
        <f>(SUMIFS(Profile!$E$2:$E$17521,Profile!$B$2:$B$17521,$B278,Profile!$C$2:$C$17521,BO$8))*$C$9</f>
        <v>0.03821680976</v>
      </c>
      <c r="BP278" s="193">
        <f>(SUMIFS(Profile!$E$2:$E$17521,Profile!$B$2:$B$17521,$B278,Profile!$C$2:$C$17521,BP$8))*$C$9</f>
        <v>0.07484842907</v>
      </c>
      <c r="BQ278" s="193">
        <f>(SUMIFS(Profile!$E$2:$E$17521,Profile!$B$2:$B$17521,$B278,Profile!$C$2:$C$17521,BQ$8))*$C$9</f>
        <v>0.1258110103</v>
      </c>
      <c r="BR278" s="193">
        <f>(SUMIFS(Profile!$E$2:$E$17521,Profile!$B$2:$B$17521,$B278,Profile!$C$2:$C$17521,BR$8))*$C$9</f>
        <v>0.192850219</v>
      </c>
      <c r="BS278" s="193">
        <f>(SUMIFS(Profile!$E$2:$E$17521,Profile!$B$2:$B$17521,$B278,Profile!$C$2:$C$17521,BS$8))*$C$9</f>
        <v>0.2805189787</v>
      </c>
      <c r="BT278" s="193">
        <f>(SUMIFS(Profile!$E$2:$E$17521,Profile!$B$2:$B$17521,$B278,Profile!$C$2:$C$17521,BT$8))*$C$9</f>
        <v>0.3454432058</v>
      </c>
      <c r="BU278" s="193">
        <f>(SUMIFS(Profile!$E$2:$E$17521,Profile!$B$2:$B$17521,$B278,Profile!$C$2:$C$17521,BU$8))*$C$9</f>
        <v>0.3904176773</v>
      </c>
      <c r="BV278" s="193">
        <f>(SUMIFS(Profile!$E$2:$E$17521,Profile!$B$2:$B$17521,$B278,Profile!$C$2:$C$17521,BV$8))*$C$9</f>
        <v>0.4906105547</v>
      </c>
      <c r="BW278" s="193">
        <f>(SUMIFS(Profile!$E$2:$E$17521,Profile!$B$2:$B$17521,$B278,Profile!$C$2:$C$17521,BW$8))*$C$9</f>
        <v>0.5763687394</v>
      </c>
      <c r="BX278" s="193">
        <f>(SUMIFS(Profile!$E$2:$E$17521,Profile!$B$2:$B$17521,$B278,Profile!$C$2:$C$17521,BX$8))*$C$9</f>
        <v>0.538230301</v>
      </c>
      <c r="BY278" s="193">
        <f>(SUMIFS(Profile!$E$2:$E$17521,Profile!$B$2:$B$17521,$B278,Profile!$C$2:$C$17521,BY$8))*$C$9</f>
        <v>0.4784820118</v>
      </c>
      <c r="BZ278" s="193">
        <f>(SUMIFS(Profile!$E$2:$E$17521,Profile!$B$2:$B$17521,$B278,Profile!$C$2:$C$17521,BZ$8))*$C$9</f>
        <v>0.495003858</v>
      </c>
      <c r="CA278" s="193">
        <f>(SUMIFS(Profile!$E$2:$E$17521,Profile!$B$2:$B$17521,$B278,Profile!$C$2:$C$17521,CA$8))*$C$9</f>
        <v>0.5140930499</v>
      </c>
      <c r="CB278" s="193">
        <f>(SUMIFS(Profile!$E$2:$E$17521,Profile!$B$2:$B$17521,$B278,Profile!$C$2:$C$17521,CB$8))*$C$9</f>
        <v>0.4489949213</v>
      </c>
      <c r="CC278" s="193">
        <f>(SUMIFS(Profile!$E$2:$E$17521,Profile!$B$2:$B$17521,$B278,Profile!$C$2:$C$17521,CC$8))*$C$9</f>
        <v>0.4315235543</v>
      </c>
      <c r="CD278" s="193">
        <f>(SUMIFS(Profile!$E$2:$E$17521,Profile!$B$2:$B$17521,$B278,Profile!$C$2:$C$17521,CD$8))*$C$9</f>
        <v>0.3482862711</v>
      </c>
      <c r="CE278" s="193">
        <f>(SUMIFS(Profile!$E$2:$E$17521,Profile!$B$2:$B$17521,$B278,Profile!$C$2:$C$17521,CE$8))*$C$9</f>
        <v>0.3030603994</v>
      </c>
      <c r="CF278" s="193">
        <f>(SUMIFS(Profile!$E$2:$E$17521,Profile!$B$2:$B$17521,$B278,Profile!$C$2:$C$17521,CF$8))*$C$9</f>
        <v>0.1756941414</v>
      </c>
      <c r="CG278" s="193">
        <f>(SUMIFS(Profile!$E$2:$E$17521,Profile!$B$2:$B$17521,$B278,Profile!$C$2:$C$17521,CG$8))*$C$9</f>
        <v>0.1300297812</v>
      </c>
      <c r="CH278" s="193">
        <f>(SUMIFS(Profile!$E$2:$E$17521,Profile!$B$2:$B$17521,$B278,Profile!$C$2:$C$17521,CH$8))*$C$9</f>
        <v>0.1092374988</v>
      </c>
      <c r="CI278" s="193">
        <f>(SUMIFS(Profile!$E$2:$E$17521,Profile!$B$2:$B$17521,$B278,Profile!$C$2:$C$17521,CI$8))*$C$9</f>
        <v>0.08205228189</v>
      </c>
      <c r="CJ278" s="193">
        <f>(SUMIFS(Profile!$E$2:$E$17521,Profile!$B$2:$B$17521,$B278,Profile!$C$2:$C$17521,CJ$8))*$C$9</f>
        <v>0.04083905153</v>
      </c>
      <c r="CK278" s="193">
        <f>(SUMIFS(Profile!$E$2:$E$17521,Profile!$B$2:$B$17521,$B278,Profile!$C$2:$C$17521,CK$8))*$C$9</f>
        <v>0.01619268856</v>
      </c>
      <c r="CL278" s="193">
        <f>(SUMIFS(Profile!$E$2:$E$17521,Profile!$B$2:$B$17521,$B278,Profile!$C$2:$C$17521,CL$8))*$C$9</f>
        <v>0.00270341219</v>
      </c>
      <c r="CM278" s="193">
        <f>(SUMIFS(Profile!$E$2:$E$17521,Profile!$B$2:$B$17521,$B278,Profile!$C$2:$C$17521,CM$8))*$C$9</f>
        <v>0</v>
      </c>
      <c r="CN278" s="193">
        <f>(SUMIFS(Profile!$E$2:$E$17521,Profile!$B$2:$B$17521,$B278,Profile!$C$2:$C$17521,CN$8))*$C$9</f>
        <v>0</v>
      </c>
      <c r="CO278" s="193">
        <f>(SUMIFS(Profile!$E$2:$E$17521,Profile!$B$2:$B$17521,$B278,Profile!$C$2:$C$17521,CO$8))*$C$9</f>
        <v>0</v>
      </c>
      <c r="CP278" s="193">
        <f>(SUMIFS(Profile!$E$2:$E$17521,Profile!$B$2:$B$17521,$B278,Profile!$C$2:$C$17521,CP$8))*$C$9</f>
        <v>0</v>
      </c>
      <c r="CQ278" s="193">
        <f>(SUMIFS(Profile!$E$2:$E$17521,Profile!$B$2:$B$17521,$B278,Profile!$C$2:$C$17521,CQ$8))*$C$9</f>
        <v>0</v>
      </c>
      <c r="CR278" s="193">
        <f>(SUMIFS(Profile!$E$2:$E$17521,Profile!$B$2:$B$17521,$B278,Profile!$C$2:$C$17521,CR$8))*$C$9</f>
        <v>0</v>
      </c>
      <c r="CS278" s="193">
        <f>(SUMIFS(Profile!$E$2:$E$17521,Profile!$B$2:$B$17521,$B278,Profile!$C$2:$C$17521,CS$8))*$C$9</f>
        <v>0</v>
      </c>
      <c r="CT278" s="193">
        <f>(SUMIFS(Profile!$E$2:$E$17521,Profile!$B$2:$B$17521,$B278,Profile!$C$2:$C$17521,CT$8))*$C$9</f>
        <v>0</v>
      </c>
      <c r="CU278" s="193">
        <f>(SUMIFS(Profile!$E$2:$E$17521,Profile!$B$2:$B$17521,$B278,Profile!$C$2:$C$17521,CU$8))*$C$9</f>
        <v>0</v>
      </c>
      <c r="CV278" s="193">
        <f>(SUMIFS(Profile!$E$2:$E$17521,Profile!$B$2:$B$17521,$B278,Profile!$C$2:$C$17521,CV$8))*$C$9</f>
        <v>0</v>
      </c>
      <c r="CW278" s="193">
        <f>(SUMIFS(Profile!$E$2:$E$17521,Profile!$B$2:$B$17521,$B278,Profile!$C$2:$C$17521,CW$8))*$C$9</f>
        <v>0</v>
      </c>
      <c r="CX278" s="193">
        <f t="shared" si="17"/>
        <v>2.156053488</v>
      </c>
      <c r="CY278" s="193">
        <f t="shared" ref="CY278:ET278" si="1352">MAX(BB278-E278,0)</f>
        <v>0</v>
      </c>
      <c r="CZ278" s="193">
        <f t="shared" si="1352"/>
        <v>0</v>
      </c>
      <c r="DA278" s="193">
        <f t="shared" si="1352"/>
        <v>0</v>
      </c>
      <c r="DB278" s="193">
        <f t="shared" si="1352"/>
        <v>0</v>
      </c>
      <c r="DC278" s="193">
        <f t="shared" si="1352"/>
        <v>0</v>
      </c>
      <c r="DD278" s="193">
        <f t="shared" si="1352"/>
        <v>0</v>
      </c>
      <c r="DE278" s="193">
        <f t="shared" si="1352"/>
        <v>0</v>
      </c>
      <c r="DF278" s="193">
        <f t="shared" si="1352"/>
        <v>0</v>
      </c>
      <c r="DG278" s="193">
        <f t="shared" si="1352"/>
        <v>0</v>
      </c>
      <c r="DH278" s="193">
        <f t="shared" si="1352"/>
        <v>0</v>
      </c>
      <c r="DI278" s="193">
        <f t="shared" si="1352"/>
        <v>0</v>
      </c>
      <c r="DJ278" s="193">
        <f t="shared" si="1352"/>
        <v>0</v>
      </c>
      <c r="DK278" s="193">
        <f t="shared" si="1352"/>
        <v>0</v>
      </c>
      <c r="DL278" s="193">
        <f t="shared" si="1352"/>
        <v>0</v>
      </c>
      <c r="DM278" s="193">
        <f t="shared" si="1352"/>
        <v>0</v>
      </c>
      <c r="DN278" s="193">
        <f t="shared" si="1352"/>
        <v>0</v>
      </c>
      <c r="DO278" s="193">
        <f t="shared" si="1352"/>
        <v>0</v>
      </c>
      <c r="DP278" s="193">
        <f t="shared" si="1352"/>
        <v>0.04976274234</v>
      </c>
      <c r="DQ278" s="193">
        <f t="shared" si="1352"/>
        <v>0.09385480919</v>
      </c>
      <c r="DR278" s="193">
        <f t="shared" si="1352"/>
        <v>0.1344224776</v>
      </c>
      <c r="DS278" s="193">
        <f t="shared" si="1352"/>
        <v>0.2350159734</v>
      </c>
      <c r="DT278" s="193">
        <f t="shared" si="1352"/>
        <v>0.3015444718</v>
      </c>
      <c r="DU278" s="193">
        <f t="shared" si="1352"/>
        <v>0.2537911902</v>
      </c>
      <c r="DV278" s="193">
        <f t="shared" si="1352"/>
        <v>0.2004527964</v>
      </c>
      <c r="DW278" s="193">
        <f t="shared" si="1352"/>
        <v>0.206959181</v>
      </c>
      <c r="DX278" s="193">
        <f t="shared" si="1352"/>
        <v>0.2264489914</v>
      </c>
      <c r="DY278" s="193">
        <f t="shared" si="1352"/>
        <v>0.1633539551</v>
      </c>
      <c r="DZ278" s="193">
        <f t="shared" si="1352"/>
        <v>0.165512893</v>
      </c>
      <c r="EA278" s="193">
        <f t="shared" si="1352"/>
        <v>0.08427870209</v>
      </c>
      <c r="EB278" s="193">
        <f t="shared" si="1352"/>
        <v>0.04065530425</v>
      </c>
      <c r="EC278" s="193">
        <f t="shared" si="1352"/>
        <v>0</v>
      </c>
      <c r="ED278" s="193">
        <f t="shared" si="1352"/>
        <v>0</v>
      </c>
      <c r="EE278" s="193">
        <f t="shared" si="1352"/>
        <v>0</v>
      </c>
      <c r="EF278" s="193">
        <f t="shared" si="1352"/>
        <v>0</v>
      </c>
      <c r="EG278" s="193">
        <f t="shared" si="1352"/>
        <v>0</v>
      </c>
      <c r="EH278" s="193">
        <f t="shared" si="1352"/>
        <v>0</v>
      </c>
      <c r="EI278" s="193">
        <f t="shared" si="1352"/>
        <v>0</v>
      </c>
      <c r="EJ278" s="193">
        <f t="shared" si="1352"/>
        <v>0</v>
      </c>
      <c r="EK278" s="193">
        <f t="shared" si="1352"/>
        <v>0</v>
      </c>
      <c r="EL278" s="193">
        <f t="shared" si="1352"/>
        <v>0</v>
      </c>
      <c r="EM278" s="193">
        <f t="shared" si="1352"/>
        <v>0</v>
      </c>
      <c r="EN278" s="193">
        <f t="shared" si="1352"/>
        <v>0</v>
      </c>
      <c r="EO278" s="193">
        <f t="shared" si="1352"/>
        <v>0</v>
      </c>
      <c r="EP278" s="193">
        <f t="shared" si="1352"/>
        <v>0</v>
      </c>
      <c r="EQ278" s="193">
        <f t="shared" si="1352"/>
        <v>0</v>
      </c>
      <c r="ER278" s="193">
        <f t="shared" si="1352"/>
        <v>0</v>
      </c>
      <c r="ES278" s="193">
        <f t="shared" si="1352"/>
        <v>0</v>
      </c>
      <c r="ET278" s="193">
        <f t="shared" si="1352"/>
        <v>0</v>
      </c>
      <c r="EU278" s="193">
        <f t="shared" si="19"/>
        <v>4.487259392</v>
      </c>
      <c r="EV278" s="193">
        <f t="shared" ref="EV278:GQ278" si="1353">BB278-CY278</f>
        <v>0</v>
      </c>
      <c r="EW278" s="193">
        <f t="shared" si="1353"/>
        <v>0</v>
      </c>
      <c r="EX278" s="193">
        <f t="shared" si="1353"/>
        <v>0</v>
      </c>
      <c r="EY278" s="193">
        <f t="shared" si="1353"/>
        <v>0</v>
      </c>
      <c r="EZ278" s="193">
        <f t="shared" si="1353"/>
        <v>0</v>
      </c>
      <c r="FA278" s="193">
        <f t="shared" si="1353"/>
        <v>0</v>
      </c>
      <c r="FB278" s="193">
        <f t="shared" si="1353"/>
        <v>0</v>
      </c>
      <c r="FC278" s="193">
        <f t="shared" si="1353"/>
        <v>0</v>
      </c>
      <c r="FD278" s="193">
        <f t="shared" si="1353"/>
        <v>0</v>
      </c>
      <c r="FE278" s="193">
        <f t="shared" si="1353"/>
        <v>0</v>
      </c>
      <c r="FF278" s="193">
        <f t="shared" si="1353"/>
        <v>0</v>
      </c>
      <c r="FG278" s="193">
        <f t="shared" si="1353"/>
        <v>0.0007362151037</v>
      </c>
      <c r="FH278" s="193">
        <f t="shared" si="1353"/>
        <v>0.01306781809</v>
      </c>
      <c r="FI278" s="193">
        <f t="shared" si="1353"/>
        <v>0.03821680976</v>
      </c>
      <c r="FJ278" s="193">
        <f t="shared" si="1353"/>
        <v>0.07484842907</v>
      </c>
      <c r="FK278" s="193">
        <f t="shared" si="1353"/>
        <v>0.1258110103</v>
      </c>
      <c r="FL278" s="193">
        <f t="shared" si="1353"/>
        <v>0.192850219</v>
      </c>
      <c r="FM278" s="193">
        <f t="shared" si="1353"/>
        <v>0.2307562363</v>
      </c>
      <c r="FN278" s="193">
        <f t="shared" si="1353"/>
        <v>0.2515883966</v>
      </c>
      <c r="FO278" s="193">
        <f t="shared" si="1353"/>
        <v>0.2559951997</v>
      </c>
      <c r="FP278" s="193">
        <f t="shared" si="1353"/>
        <v>0.2555945812</v>
      </c>
      <c r="FQ278" s="193">
        <f t="shared" si="1353"/>
        <v>0.2748242676</v>
      </c>
      <c r="FR278" s="193">
        <f t="shared" si="1353"/>
        <v>0.2844391108</v>
      </c>
      <c r="FS278" s="193">
        <f t="shared" si="1353"/>
        <v>0.2780292153</v>
      </c>
      <c r="FT278" s="193">
        <f t="shared" si="1353"/>
        <v>0.288044677</v>
      </c>
      <c r="FU278" s="193">
        <f t="shared" si="1353"/>
        <v>0.2876440585</v>
      </c>
      <c r="FV278" s="193">
        <f t="shared" si="1353"/>
        <v>0.2856409662</v>
      </c>
      <c r="FW278" s="193">
        <f t="shared" si="1353"/>
        <v>0.2660106613</v>
      </c>
      <c r="FX278" s="193">
        <f t="shared" si="1353"/>
        <v>0.264007569</v>
      </c>
      <c r="FY278" s="193">
        <f t="shared" si="1353"/>
        <v>0.2624050952</v>
      </c>
      <c r="FZ278" s="193">
        <f t="shared" si="1353"/>
        <v>0.1756941414</v>
      </c>
      <c r="GA278" s="193">
        <f t="shared" si="1353"/>
        <v>0.1300297812</v>
      </c>
      <c r="GB278" s="193">
        <f t="shared" si="1353"/>
        <v>0.1092374988</v>
      </c>
      <c r="GC278" s="193">
        <f t="shared" si="1353"/>
        <v>0.08205228189</v>
      </c>
      <c r="GD278" s="193">
        <f t="shared" si="1353"/>
        <v>0.04083905153</v>
      </c>
      <c r="GE278" s="193">
        <f t="shared" si="1353"/>
        <v>0.01619268856</v>
      </c>
      <c r="GF278" s="193">
        <f t="shared" si="1353"/>
        <v>0.00270341219</v>
      </c>
      <c r="GG278" s="193">
        <f t="shared" si="1353"/>
        <v>0</v>
      </c>
      <c r="GH278" s="193">
        <f t="shared" si="1353"/>
        <v>0</v>
      </c>
      <c r="GI278" s="193">
        <f t="shared" si="1353"/>
        <v>0</v>
      </c>
      <c r="GJ278" s="193">
        <f t="shared" si="1353"/>
        <v>0</v>
      </c>
      <c r="GK278" s="193">
        <f t="shared" si="1353"/>
        <v>0</v>
      </c>
      <c r="GL278" s="193">
        <f t="shared" si="1353"/>
        <v>0</v>
      </c>
      <c r="GM278" s="193">
        <f t="shared" si="1353"/>
        <v>0</v>
      </c>
      <c r="GN278" s="193">
        <f t="shared" si="1353"/>
        <v>0</v>
      </c>
      <c r="GO278" s="193">
        <f t="shared" si="1353"/>
        <v>0</v>
      </c>
      <c r="GP278" s="193">
        <f t="shared" si="1353"/>
        <v>0</v>
      </c>
      <c r="GQ278" s="193">
        <f t="shared" si="1353"/>
        <v>0</v>
      </c>
      <c r="GR278" s="193">
        <f t="shared" si="21"/>
        <v>6.568207793</v>
      </c>
      <c r="GS278" s="193">
        <f t="shared" ref="GS278:IN278" si="1354">E278-EV278</f>
        <v>0.1602473864</v>
      </c>
      <c r="GT278" s="193">
        <f t="shared" si="1354"/>
        <v>0.1442226477</v>
      </c>
      <c r="GU278" s="193">
        <f t="shared" si="1354"/>
        <v>0.1302010014</v>
      </c>
      <c r="GV278" s="193">
        <f t="shared" si="1354"/>
        <v>0.1217880136</v>
      </c>
      <c r="GW278" s="193">
        <f t="shared" si="1354"/>
        <v>0.1157787366</v>
      </c>
      <c r="GX278" s="193">
        <f t="shared" si="1354"/>
        <v>0.1109713151</v>
      </c>
      <c r="GY278" s="193">
        <f t="shared" si="1354"/>
        <v>0.1101700781</v>
      </c>
      <c r="GZ278" s="193">
        <f t="shared" si="1354"/>
        <v>0.1069651304</v>
      </c>
      <c r="HA278" s="193">
        <f t="shared" si="1354"/>
        <v>0.1049620381</v>
      </c>
      <c r="HB278" s="193">
        <f t="shared" si="1354"/>
        <v>0.1077663673</v>
      </c>
      <c r="HC278" s="193">
        <f t="shared" si="1354"/>
        <v>0.1101700781</v>
      </c>
      <c r="HD278" s="193">
        <f t="shared" si="1354"/>
        <v>0.1118375738</v>
      </c>
      <c r="HE278" s="193">
        <f t="shared" si="1354"/>
        <v>0.1063164847</v>
      </c>
      <c r="HF278" s="193">
        <f t="shared" si="1354"/>
        <v>0.09198419166</v>
      </c>
      <c r="HG278" s="193">
        <f t="shared" si="1354"/>
        <v>0.07177792945</v>
      </c>
      <c r="HH278" s="193">
        <f t="shared" si="1354"/>
        <v>0.0416475084</v>
      </c>
      <c r="HI278" s="193">
        <f t="shared" si="1354"/>
        <v>0.01386890944</v>
      </c>
      <c r="HJ278" s="193">
        <f t="shared" si="1354"/>
        <v>0</v>
      </c>
      <c r="HK278" s="193">
        <f t="shared" si="1354"/>
        <v>0</v>
      </c>
      <c r="HL278" s="193">
        <f t="shared" si="1354"/>
        <v>0</v>
      </c>
      <c r="HM278" s="193">
        <f t="shared" si="1354"/>
        <v>0</v>
      </c>
      <c r="HN278" s="193">
        <f t="shared" si="1354"/>
        <v>0</v>
      </c>
      <c r="HO278" s="193">
        <f t="shared" si="1354"/>
        <v>0</v>
      </c>
      <c r="HP278" s="193">
        <f t="shared" si="1354"/>
        <v>0</v>
      </c>
      <c r="HQ278" s="193">
        <f t="shared" si="1354"/>
        <v>0</v>
      </c>
      <c r="HR278" s="193">
        <f t="shared" si="1354"/>
        <v>0</v>
      </c>
      <c r="HS278" s="193">
        <f t="shared" si="1354"/>
        <v>0</v>
      </c>
      <c r="HT278" s="193">
        <f t="shared" si="1354"/>
        <v>0</v>
      </c>
      <c r="HU278" s="193">
        <f t="shared" si="1354"/>
        <v>0</v>
      </c>
      <c r="HV278" s="193">
        <f t="shared" si="1354"/>
        <v>0</v>
      </c>
      <c r="HW278" s="193">
        <f t="shared" si="1354"/>
        <v>0.09392208614</v>
      </c>
      <c r="HX278" s="193">
        <f t="shared" si="1354"/>
        <v>0.1395864464</v>
      </c>
      <c r="HY278" s="193">
        <f t="shared" si="1354"/>
        <v>0.1772047043</v>
      </c>
      <c r="HZ278" s="193">
        <f t="shared" si="1354"/>
        <v>0.2144053829</v>
      </c>
      <c r="IA278" s="193">
        <f t="shared" si="1354"/>
        <v>0.2868668536</v>
      </c>
      <c r="IB278" s="193">
        <f t="shared" si="1354"/>
        <v>0.3163206381</v>
      </c>
      <c r="IC278" s="193">
        <f t="shared" si="1354"/>
        <v>0.3382229023</v>
      </c>
      <c r="ID278" s="193">
        <f t="shared" si="1354"/>
        <v>0.3541467238</v>
      </c>
      <c r="IE278" s="193">
        <f t="shared" si="1354"/>
        <v>0.3689696071</v>
      </c>
      <c r="IF278" s="193">
        <f t="shared" si="1354"/>
        <v>0.3661652778</v>
      </c>
      <c r="IG278" s="193">
        <f t="shared" si="1354"/>
        <v>0.3513423946</v>
      </c>
      <c r="IH278" s="193">
        <f t="shared" si="1354"/>
        <v>0.3249015758</v>
      </c>
      <c r="II278" s="193">
        <f t="shared" si="1354"/>
        <v>0.3124824034</v>
      </c>
      <c r="IJ278" s="193">
        <f t="shared" si="1354"/>
        <v>0.2876440585</v>
      </c>
      <c r="IK278" s="193">
        <f t="shared" si="1354"/>
        <v>0.2672125167</v>
      </c>
      <c r="IL278" s="193">
        <f t="shared" si="1354"/>
        <v>0.2355636579</v>
      </c>
      <c r="IM278" s="193">
        <f t="shared" si="1354"/>
        <v>0.2011104699</v>
      </c>
      <c r="IN278" s="193">
        <f t="shared" si="1354"/>
        <v>0.1714647034</v>
      </c>
      <c r="IO278" s="193">
        <f t="shared" si="23"/>
        <v>2.156053488</v>
      </c>
      <c r="IP278" s="193">
        <f t="shared" si="29"/>
        <v>1.097517593</v>
      </c>
      <c r="IQ278" s="193">
        <f t="shared" ref="IQ278:KK278" si="1355">MAX((MIN(CZ278+IP278,$IO$7))-GT278,0)</f>
        <v>0.9532949453</v>
      </c>
      <c r="IR278" s="193">
        <f t="shared" si="1355"/>
        <v>0.8230939439</v>
      </c>
      <c r="IS278" s="193">
        <f t="shared" si="1355"/>
        <v>0.7013059303</v>
      </c>
      <c r="IT278" s="193">
        <f t="shared" si="1355"/>
        <v>0.5855271936</v>
      </c>
      <c r="IU278" s="193">
        <f t="shared" si="1355"/>
        <v>0.4745558786</v>
      </c>
      <c r="IV278" s="193">
        <f t="shared" si="1355"/>
        <v>0.3643858004</v>
      </c>
      <c r="IW278" s="193">
        <f t="shared" si="1355"/>
        <v>0.2574206701</v>
      </c>
      <c r="IX278" s="193">
        <f t="shared" si="1355"/>
        <v>0.152458632</v>
      </c>
      <c r="IY278" s="193">
        <f t="shared" si="1355"/>
        <v>0.04469226467</v>
      </c>
      <c r="IZ278" s="193">
        <f t="shared" si="1355"/>
        <v>0</v>
      </c>
      <c r="JA278" s="193">
        <f t="shared" si="1355"/>
        <v>0</v>
      </c>
      <c r="JB278" s="193">
        <f t="shared" si="1355"/>
        <v>0</v>
      </c>
      <c r="JC278" s="193">
        <f t="shared" si="1355"/>
        <v>0</v>
      </c>
      <c r="JD278" s="193">
        <f t="shared" si="1355"/>
        <v>0</v>
      </c>
      <c r="JE278" s="193">
        <f t="shared" si="1355"/>
        <v>0</v>
      </c>
      <c r="JF278" s="193">
        <f t="shared" si="1355"/>
        <v>0</v>
      </c>
      <c r="JG278" s="193">
        <f t="shared" si="1355"/>
        <v>0.04976274234</v>
      </c>
      <c r="JH278" s="193">
        <f t="shared" si="1355"/>
        <v>0.1436175515</v>
      </c>
      <c r="JI278" s="193">
        <f t="shared" si="1355"/>
        <v>0.2780400291</v>
      </c>
      <c r="JJ278" s="193">
        <f t="shared" si="1355"/>
        <v>0.5130560025</v>
      </c>
      <c r="JK278" s="193">
        <f t="shared" si="1355"/>
        <v>0.8146004744</v>
      </c>
      <c r="JL278" s="193">
        <f t="shared" si="1355"/>
        <v>1.068391665</v>
      </c>
      <c r="JM278" s="193">
        <f t="shared" si="1355"/>
        <v>1.268844461</v>
      </c>
      <c r="JN278" s="193">
        <f t="shared" si="1355"/>
        <v>1.475803642</v>
      </c>
      <c r="JO278" s="193">
        <f t="shared" si="1355"/>
        <v>1.702252633</v>
      </c>
      <c r="JP278" s="193">
        <f t="shared" si="1355"/>
        <v>1.865606588</v>
      </c>
      <c r="JQ278" s="193">
        <f t="shared" si="1355"/>
        <v>2.031119481</v>
      </c>
      <c r="JR278" s="193">
        <f t="shared" si="1355"/>
        <v>2.115398184</v>
      </c>
      <c r="JS278" s="193">
        <f t="shared" si="1355"/>
        <v>2.156053488</v>
      </c>
      <c r="JT278" s="193">
        <f t="shared" si="1355"/>
        <v>2.062131402</v>
      </c>
      <c r="JU278" s="193">
        <f t="shared" si="1355"/>
        <v>1.922544955</v>
      </c>
      <c r="JV278" s="193">
        <f t="shared" si="1355"/>
        <v>1.745340251</v>
      </c>
      <c r="JW278" s="193">
        <f t="shared" si="1355"/>
        <v>1.530934868</v>
      </c>
      <c r="JX278" s="193">
        <f t="shared" si="1355"/>
        <v>1.244068015</v>
      </c>
      <c r="JY278" s="193">
        <f t="shared" si="1355"/>
        <v>0.9277473764</v>
      </c>
      <c r="JZ278" s="193">
        <f t="shared" si="1355"/>
        <v>0.5895244741</v>
      </c>
      <c r="KA278" s="193">
        <f t="shared" si="1355"/>
        <v>0.2353777503</v>
      </c>
      <c r="KB278" s="193">
        <f t="shared" si="1355"/>
        <v>0</v>
      </c>
      <c r="KC278" s="193">
        <f t="shared" si="1355"/>
        <v>0</v>
      </c>
      <c r="KD278" s="193">
        <f t="shared" si="1355"/>
        <v>0</v>
      </c>
      <c r="KE278" s="193">
        <f t="shared" si="1355"/>
        <v>0</v>
      </c>
      <c r="KF278" s="193">
        <f t="shared" si="1355"/>
        <v>0</v>
      </c>
      <c r="KG278" s="193">
        <f t="shared" si="1355"/>
        <v>0</v>
      </c>
      <c r="KH278" s="193">
        <f t="shared" si="1355"/>
        <v>0</v>
      </c>
      <c r="KI278" s="193">
        <f t="shared" si="1355"/>
        <v>0</v>
      </c>
      <c r="KJ278" s="193">
        <f t="shared" si="1355"/>
        <v>0</v>
      </c>
      <c r="KK278" s="193">
        <f t="shared" si="1355"/>
        <v>0</v>
      </c>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row>
    <row r="279" ht="14.25" customHeight="1">
      <c r="A279" s="1">
        <v>9.0</v>
      </c>
      <c r="B279" s="1">
        <f t="shared" ref="B279:C279" si="1356">B278+1</f>
        <v>269</v>
      </c>
      <c r="C279" s="267">
        <f t="shared" si="1356"/>
        <v>43734</v>
      </c>
      <c r="D279" s="193">
        <f t="shared" si="15"/>
        <v>10.27426118</v>
      </c>
      <c r="E279" s="193">
        <f>(SUMIFS(Profile!$F$2:$F$17521,Profile!$B$2:$B$17521,$B279,Profile!$C$2:$C$17521,E$8))*$C$6</f>
        <v>0.147026977</v>
      </c>
      <c r="F279" s="193">
        <f>(SUMIFS(Profile!$F$2:$F$17521,Profile!$B$2:$B$17521,$B279,Profile!$C$2:$C$17521,F$8))*$C$6</f>
        <v>0.1293997645</v>
      </c>
      <c r="G279" s="193">
        <f>(SUMIFS(Profile!$F$2:$F$17521,Profile!$B$2:$B$17521,$B279,Profile!$C$2:$C$17521,G$8))*$C$6</f>
        <v>0.1181824474</v>
      </c>
      <c r="H279" s="193">
        <f>(SUMIFS(Profile!$F$2:$F$17521,Profile!$B$2:$B$17521,$B279,Profile!$C$2:$C$17521,H$8))*$C$6</f>
        <v>0.1113719335</v>
      </c>
      <c r="I279" s="193">
        <f>(SUMIFS(Profile!$F$2:$F$17521,Profile!$B$2:$B$17521,$B279,Profile!$C$2:$C$17521,I$8))*$C$6</f>
        <v>0.1069651304</v>
      </c>
      <c r="J279" s="193">
        <f>(SUMIFS(Profile!$F$2:$F$17521,Profile!$B$2:$B$17521,$B279,Profile!$C$2:$C$17521,J$8))*$C$6</f>
        <v>0.1061638935</v>
      </c>
      <c r="K279" s="193">
        <f>(SUMIFS(Profile!$F$2:$F$17521,Profile!$B$2:$B$17521,$B279,Profile!$C$2:$C$17521,K$8))*$C$6</f>
        <v>0.1049620381</v>
      </c>
      <c r="L279" s="193">
        <f>(SUMIFS(Profile!$F$2:$F$17521,Profile!$B$2:$B$17521,$B279,Profile!$C$2:$C$17521,L$8))*$C$6</f>
        <v>0.1033595642</v>
      </c>
      <c r="M279" s="193">
        <f>(SUMIFS(Profile!$F$2:$F$17521,Profile!$B$2:$B$17521,$B279,Profile!$C$2:$C$17521,M$8))*$C$6</f>
        <v>0.1029589457</v>
      </c>
      <c r="N279" s="193">
        <f>(SUMIFS(Profile!$F$2:$F$17521,Profile!$B$2:$B$17521,$B279,Profile!$C$2:$C$17521,N$8))*$C$6</f>
        <v>0.1053626565</v>
      </c>
      <c r="O279" s="193">
        <f>(SUMIFS(Profile!$F$2:$F$17521,Profile!$B$2:$B$17521,$B279,Profile!$C$2:$C$17521,O$8))*$C$6</f>
        <v>0.111772552</v>
      </c>
      <c r="P279" s="193">
        <f>(SUMIFS(Profile!$F$2:$F$17521,Profile!$B$2:$B$17521,$B279,Profile!$C$2:$C$17521,P$8))*$C$6</f>
        <v>0.1189836844</v>
      </c>
      <c r="Q279" s="193">
        <f>(SUMIFS(Profile!$F$2:$F$17521,Profile!$B$2:$B$17521,$B279,Profile!$C$2:$C$17521,Q$8))*$C$6</f>
        <v>0.1438220293</v>
      </c>
      <c r="R279" s="193">
        <f>(SUMIFS(Profile!$F$2:$F$17521,Profile!$B$2:$B$17521,$B279,Profile!$C$2:$C$17521,R$8))*$C$6</f>
        <v>0.1726665588</v>
      </c>
      <c r="S279" s="193">
        <f>(SUMIFS(Profile!$F$2:$F$17521,Profile!$B$2:$B$17521,$B279,Profile!$C$2:$C$17521,S$8))*$C$6</f>
        <v>0.2031135622</v>
      </c>
      <c r="T279" s="193">
        <f>(SUMIFS(Profile!$F$2:$F$17521,Profile!$B$2:$B$17521,$B279,Profile!$C$2:$C$17521,T$8))*$C$6</f>
        <v>0.2279519071</v>
      </c>
      <c r="U279" s="193">
        <f>(SUMIFS(Profile!$F$2:$F$17521,Profile!$B$2:$B$17521,$B279,Profile!$C$2:$C$17521,U$8))*$C$6</f>
        <v>0.2231444855</v>
      </c>
      <c r="V279" s="193">
        <f>(SUMIFS(Profile!$F$2:$F$17521,Profile!$B$2:$B$17521,$B279,Profile!$C$2:$C$17521,V$8))*$C$6</f>
        <v>0.2267500517</v>
      </c>
      <c r="W279" s="193">
        <f>(SUMIFS(Profile!$F$2:$F$17521,Profile!$B$2:$B$17521,$B279,Profile!$C$2:$C$17521,W$8))*$C$6</f>
        <v>0.2335605656</v>
      </c>
      <c r="X279" s="193">
        <f>(SUMIFS(Profile!$F$2:$F$17521,Profile!$B$2:$B$17521,$B279,Profile!$C$2:$C$17521,X$8))*$C$6</f>
        <v>0.2291537625</v>
      </c>
      <c r="Y279" s="193">
        <f>(SUMIFS(Profile!$F$2:$F$17521,Profile!$B$2:$B$17521,$B279,Profile!$C$2:$C$17521,Y$8))*$C$6</f>
        <v>0.2259488148</v>
      </c>
      <c r="Z279" s="193">
        <f>(SUMIFS(Profile!$F$2:$F$17521,Profile!$B$2:$B$17521,$B279,Profile!$C$2:$C$17521,Z$8))*$C$6</f>
        <v>0.2203401562</v>
      </c>
      <c r="AA279" s="193">
        <f>(SUMIFS(Profile!$F$2:$F$17521,Profile!$B$2:$B$17521,$B279,Profile!$C$2:$C$17521,AA$8))*$C$6</f>
        <v>0.2283525256</v>
      </c>
      <c r="AB279" s="193">
        <f>(SUMIFS(Profile!$F$2:$F$17521,Profile!$B$2:$B$17521,$B279,Profile!$C$2:$C$17521,AB$8))*$C$6</f>
        <v>0.223545104</v>
      </c>
      <c r="AC279" s="193">
        <f>(SUMIFS(Profile!$F$2:$F$17521,Profile!$B$2:$B$17521,$B279,Profile!$C$2:$C$17521,AC$8))*$C$6</f>
        <v>0.2263494332</v>
      </c>
      <c r="AD279" s="193">
        <f>(SUMIFS(Profile!$F$2:$F$17521,Profile!$B$2:$B$17521,$B279,Profile!$C$2:$C$17521,AD$8))*$C$6</f>
        <v>0.2251475778</v>
      </c>
      <c r="AE279" s="193">
        <f>(SUMIFS(Profile!$F$2:$F$17521,Profile!$B$2:$B$17521,$B279,Profile!$C$2:$C$17521,AE$8))*$C$6</f>
        <v>0.2243463409</v>
      </c>
      <c r="AF279" s="193">
        <f>(SUMIFS(Profile!$F$2:$F$17521,Profile!$B$2:$B$17521,$B279,Profile!$C$2:$C$17521,AF$8))*$C$6</f>
        <v>0.21673459</v>
      </c>
      <c r="AG279" s="193">
        <f>(SUMIFS(Profile!$F$2:$F$17521,Profile!$B$2:$B$17521,$B279,Profile!$C$2:$C$17521,AG$8))*$C$6</f>
        <v>0.2107253131</v>
      </c>
      <c r="AH279" s="193">
        <f>(SUMIFS(Profile!$F$2:$F$17521,Profile!$B$2:$B$17521,$B279,Profile!$C$2:$C$17521,AH$8))*$C$6</f>
        <v>0.2151321162</v>
      </c>
      <c r="AI279" s="193">
        <f>(SUMIFS(Profile!$F$2:$F$17521,Profile!$B$2:$B$17521,$B279,Profile!$C$2:$C$17521,AI$8))*$C$6</f>
        <v>0.2147314977</v>
      </c>
      <c r="AJ279" s="193">
        <f>(SUMIFS(Profile!$F$2:$F$17521,Profile!$B$2:$B$17521,$B279,Profile!$C$2:$C$17521,AJ$8))*$C$6</f>
        <v>0.2331599471</v>
      </c>
      <c r="AK279" s="193">
        <f>(SUMIFS(Profile!$F$2:$F$17521,Profile!$B$2:$B$17521,$B279,Profile!$C$2:$C$17521,AK$8))*$C$6</f>
        <v>0.2495853042</v>
      </c>
      <c r="AL279" s="193">
        <f>(SUMIFS(Profile!$F$2:$F$17521,Profile!$B$2:$B$17521,$B279,Profile!$C$2:$C$17521,AL$8))*$C$6</f>
        <v>0.2712187014</v>
      </c>
      <c r="AM279" s="193">
        <f>(SUMIFS(Profile!$F$2:$F$17521,Profile!$B$2:$B$17521,$B279,Profile!$C$2:$C$17521,AM$8))*$C$6</f>
        <v>0.3028675602</v>
      </c>
      <c r="AN279" s="193">
        <f>(SUMIFS(Profile!$F$2:$F$17521,Profile!$B$2:$B$17521,$B279,Profile!$C$2:$C$17521,AN$8))*$C$6</f>
        <v>0.3100786926</v>
      </c>
      <c r="AO279" s="193">
        <f>(SUMIFS(Profile!$F$2:$F$17521,Profile!$B$2:$B$17521,$B279,Profile!$C$2:$C$17521,AO$8))*$C$6</f>
        <v>0.3208953912</v>
      </c>
      <c r="AP279" s="193">
        <f>(SUMIFS(Profile!$F$2:$F$17521,Profile!$B$2:$B$17521,$B279,Profile!$C$2:$C$17521,AP$8))*$C$6</f>
        <v>0.3473362099</v>
      </c>
      <c r="AQ279" s="193">
        <f>(SUMIFS(Profile!$F$2:$F$17521,Profile!$B$2:$B$17521,$B279,Profile!$C$2:$C$17521,AQ$8))*$C$6</f>
        <v>0.3477368284</v>
      </c>
      <c r="AR279" s="193">
        <f>(SUMIFS(Profile!$F$2:$F$17521,Profile!$B$2:$B$17521,$B279,Profile!$C$2:$C$17521,AR$8))*$C$6</f>
        <v>0.3413269329</v>
      </c>
      <c r="AS279" s="193">
        <f>(SUMIFS(Profile!$F$2:$F$17521,Profile!$B$2:$B$17521,$B279,Profile!$C$2:$C$17521,AS$8))*$C$6</f>
        <v>0.3277059051</v>
      </c>
      <c r="AT279" s="193">
        <f>(SUMIFS(Profile!$F$2:$F$17521,Profile!$B$2:$B$17521,$B279,Profile!$C$2:$C$17521,AT$8))*$C$6</f>
        <v>0.3140848773</v>
      </c>
      <c r="AU279" s="193">
        <f>(SUMIFS(Profile!$F$2:$F$17521,Profile!$B$2:$B$17521,$B279,Profile!$C$2:$C$17521,AU$8))*$C$6</f>
        <v>0.3056718895</v>
      </c>
      <c r="AV279" s="193">
        <f>(SUMIFS(Profile!$F$2:$F$17521,Profile!$B$2:$B$17521,$B279,Profile!$C$2:$C$17521,AV$8))*$C$6</f>
        <v>0.2816347815</v>
      </c>
      <c r="AW279" s="193">
        <f>(SUMIFS(Profile!$F$2:$F$17521,Profile!$B$2:$B$17521,$B279,Profile!$C$2:$C$17521,AW$8))*$C$6</f>
        <v>0.2632063321</v>
      </c>
      <c r="AX279" s="193">
        <f>(SUMIFS(Profile!$F$2:$F$17521,Profile!$B$2:$B$17521,$B279,Profile!$C$2:$C$17521,AX$8))*$C$6</f>
        <v>0.2355636579</v>
      </c>
      <c r="AY279" s="193">
        <f>(SUMIFS(Profile!$F$2:$F$17521,Profile!$B$2:$B$17521,$B279,Profile!$C$2:$C$17521,AY$8))*$C$6</f>
        <v>0.1971042852</v>
      </c>
      <c r="AZ279" s="193">
        <f>(SUMIFS(Profile!$F$2:$F$17521,Profile!$B$2:$B$17521,$B279,Profile!$C$2:$C$17521,AZ$8))*$C$6</f>
        <v>0.1670579003</v>
      </c>
      <c r="BA279" s="193">
        <f t="shared" si="16"/>
        <v>11.25100718</v>
      </c>
      <c r="BB279" s="193">
        <f>(SUMIFS(Profile!$E$2:$E$17521,Profile!$B$2:$B$17521,$B279,Profile!$C$2:$C$17521,BB$8))*$C$9</f>
        <v>0</v>
      </c>
      <c r="BC279" s="193">
        <f>(SUMIFS(Profile!$E$2:$E$17521,Profile!$B$2:$B$17521,$B279,Profile!$C$2:$C$17521,BC$8))*$C$9</f>
        <v>0</v>
      </c>
      <c r="BD279" s="193">
        <f>(SUMIFS(Profile!$E$2:$E$17521,Profile!$B$2:$B$17521,$B279,Profile!$C$2:$C$17521,BD$8))*$C$9</f>
        <v>0</v>
      </c>
      <c r="BE279" s="193">
        <f>(SUMIFS(Profile!$E$2:$E$17521,Profile!$B$2:$B$17521,$B279,Profile!$C$2:$C$17521,BE$8))*$C$9</f>
        <v>0</v>
      </c>
      <c r="BF279" s="193">
        <f>(SUMIFS(Profile!$E$2:$E$17521,Profile!$B$2:$B$17521,$B279,Profile!$C$2:$C$17521,BF$8))*$C$9</f>
        <v>0</v>
      </c>
      <c r="BG279" s="193">
        <f>(SUMIFS(Profile!$E$2:$E$17521,Profile!$B$2:$B$17521,$B279,Profile!$C$2:$C$17521,BG$8))*$C$9</f>
        <v>0</v>
      </c>
      <c r="BH279" s="193">
        <f>(SUMIFS(Profile!$E$2:$E$17521,Profile!$B$2:$B$17521,$B279,Profile!$C$2:$C$17521,BH$8))*$C$9</f>
        <v>0</v>
      </c>
      <c r="BI279" s="193">
        <f>(SUMIFS(Profile!$E$2:$E$17521,Profile!$B$2:$B$17521,$B279,Profile!$C$2:$C$17521,BI$8))*$C$9</f>
        <v>0</v>
      </c>
      <c r="BJ279" s="193">
        <f>(SUMIFS(Profile!$E$2:$E$17521,Profile!$B$2:$B$17521,$B279,Profile!$C$2:$C$17521,BJ$8))*$C$9</f>
        <v>0</v>
      </c>
      <c r="BK279" s="193">
        <f>(SUMIFS(Profile!$E$2:$E$17521,Profile!$B$2:$B$17521,$B279,Profile!$C$2:$C$17521,BK$8))*$C$9</f>
        <v>0</v>
      </c>
      <c r="BL279" s="193">
        <f>(SUMIFS(Profile!$E$2:$E$17521,Profile!$B$2:$B$17521,$B279,Profile!$C$2:$C$17521,BL$8))*$C$9</f>
        <v>0</v>
      </c>
      <c r="BM279" s="193">
        <f>(SUMIFS(Profile!$E$2:$E$17521,Profile!$B$2:$B$17521,$B279,Profile!$C$2:$C$17521,BM$8))*$C$9</f>
        <v>0.0007362151037</v>
      </c>
      <c r="BN279" s="193">
        <f>(SUMIFS(Profile!$E$2:$E$17521,Profile!$B$2:$B$17521,$B279,Profile!$C$2:$C$17521,BN$8))*$C$9</f>
        <v>0.005705667053</v>
      </c>
      <c r="BO279" s="193">
        <f>(SUMIFS(Profile!$E$2:$E$17521,Profile!$B$2:$B$17521,$B279,Profile!$C$2:$C$17521,BO$8))*$C$9</f>
        <v>0.02294927211</v>
      </c>
      <c r="BP279" s="193">
        <f>(SUMIFS(Profile!$E$2:$E$17521,Profile!$B$2:$B$17521,$B279,Profile!$C$2:$C$17521,BP$8))*$C$9</f>
        <v>0.08613232024</v>
      </c>
      <c r="BQ279" s="193">
        <f>(SUMIFS(Profile!$E$2:$E$17521,Profile!$B$2:$B$17521,$B279,Profile!$C$2:$C$17521,BQ$8))*$C$9</f>
        <v>0.1941942247</v>
      </c>
      <c r="BR279" s="193">
        <f>(SUMIFS(Profile!$E$2:$E$17521,Profile!$B$2:$B$17521,$B279,Profile!$C$2:$C$17521,BR$8))*$C$9</f>
        <v>0.3102117485</v>
      </c>
      <c r="BS279" s="193">
        <f>(SUMIFS(Profile!$E$2:$E$17521,Profile!$B$2:$B$17521,$B279,Profile!$C$2:$C$17521,BS$8))*$C$9</f>
        <v>0.4241718737</v>
      </c>
      <c r="BT279" s="193">
        <f>(SUMIFS(Profile!$E$2:$E$17521,Profile!$B$2:$B$17521,$B279,Profile!$C$2:$C$17521,BT$8))*$C$9</f>
        <v>0.5350186809</v>
      </c>
      <c r="BU279" s="193">
        <f>(SUMIFS(Profile!$E$2:$E$17521,Profile!$B$2:$B$17521,$B279,Profile!$C$2:$C$17521,BU$8))*$C$9</f>
        <v>0.6249665467</v>
      </c>
      <c r="BV279" s="193">
        <f>(SUMIFS(Profile!$E$2:$E$17521,Profile!$B$2:$B$17521,$B279,Profile!$C$2:$C$17521,BV$8))*$C$9</f>
        <v>0.6990626929</v>
      </c>
      <c r="BW279" s="193">
        <f>(SUMIFS(Profile!$E$2:$E$17521,Profile!$B$2:$B$17521,$B279,Profile!$C$2:$C$17521,BW$8))*$C$9</f>
        <v>0.7507753668</v>
      </c>
      <c r="BX279" s="193">
        <f>(SUMIFS(Profile!$E$2:$E$17521,Profile!$B$2:$B$17521,$B279,Profile!$C$2:$C$17521,BX$8))*$C$9</f>
        <v>0.7844017928</v>
      </c>
      <c r="BY279" s="193">
        <f>(SUMIFS(Profile!$E$2:$E$17521,Profile!$B$2:$B$17521,$B279,Profile!$C$2:$C$17521,BY$8))*$C$9</f>
        <v>0.8033787555</v>
      </c>
      <c r="BZ279" s="193">
        <f>(SUMIFS(Profile!$E$2:$E$17521,Profile!$B$2:$B$17521,$B279,Profile!$C$2:$C$17521,BZ$8))*$C$9</f>
        <v>0.8333923663</v>
      </c>
      <c r="CA279" s="193">
        <f>(SUMIFS(Profile!$E$2:$E$17521,Profile!$B$2:$B$17521,$B279,Profile!$C$2:$C$17521,CA$8))*$C$9</f>
        <v>0.8325687908</v>
      </c>
      <c r="CB279" s="193">
        <f>(SUMIFS(Profile!$E$2:$E$17521,Profile!$B$2:$B$17521,$B279,Profile!$C$2:$C$17521,CB$8))*$C$9</f>
        <v>0.8132033938</v>
      </c>
      <c r="CC279" s="193">
        <f>(SUMIFS(Profile!$E$2:$E$17521,Profile!$B$2:$B$17521,$B279,Profile!$C$2:$C$17521,CC$8))*$C$9</f>
        <v>0.7725458056</v>
      </c>
      <c r="CD279" s="193">
        <f>(SUMIFS(Profile!$E$2:$E$17521,Profile!$B$2:$B$17521,$B279,Profile!$C$2:$C$17521,CD$8))*$C$9</f>
        <v>0.6965338994</v>
      </c>
      <c r="CE279" s="193">
        <f>(SUMIFS(Profile!$E$2:$E$17521,Profile!$B$2:$B$17521,$B279,Profile!$C$2:$C$17521,CE$8))*$C$9</f>
        <v>0.6117650711</v>
      </c>
      <c r="CF279" s="193">
        <f>(SUMIFS(Profile!$E$2:$E$17521,Profile!$B$2:$B$17521,$B279,Profile!$C$2:$C$17521,CF$8))*$C$9</f>
        <v>0.5386496442</v>
      </c>
      <c r="CG279" s="193">
        <f>(SUMIFS(Profile!$E$2:$E$17521,Profile!$B$2:$B$17521,$B279,Profile!$C$2:$C$17521,CG$8))*$C$9</f>
        <v>0.3764140257</v>
      </c>
      <c r="CH279" s="193">
        <f>(SUMIFS(Profile!$E$2:$E$17521,Profile!$B$2:$B$17521,$B279,Profile!$C$2:$C$17521,CH$8))*$C$9</f>
        <v>0.2597843264</v>
      </c>
      <c r="CI279" s="193">
        <f>(SUMIFS(Profile!$E$2:$E$17521,Profile!$B$2:$B$17521,$B279,Profile!$C$2:$C$17521,CI$8))*$C$9</f>
        <v>0.1537057475</v>
      </c>
      <c r="CJ279" s="193">
        <f>(SUMIFS(Profile!$E$2:$E$17521,Profile!$B$2:$B$17521,$B279,Profile!$C$2:$C$17521,CJ$8))*$C$9</f>
        <v>0.08597665785</v>
      </c>
      <c r="CK279" s="193">
        <f>(SUMIFS(Profile!$E$2:$E$17521,Profile!$B$2:$B$17521,$B279,Profile!$C$2:$C$17521,CK$8))*$C$9</f>
        <v>0.03238122478</v>
      </c>
      <c r="CL279" s="193">
        <f>(SUMIFS(Profile!$E$2:$E$17521,Profile!$B$2:$B$17521,$B279,Profile!$C$2:$C$17521,CL$8))*$C$9</f>
        <v>0.00238106677</v>
      </c>
      <c r="CM279" s="193">
        <f>(SUMIFS(Profile!$E$2:$E$17521,Profile!$B$2:$B$17521,$B279,Profile!$C$2:$C$17521,CM$8))*$C$9</f>
        <v>0</v>
      </c>
      <c r="CN279" s="193">
        <f>(SUMIFS(Profile!$E$2:$E$17521,Profile!$B$2:$B$17521,$B279,Profile!$C$2:$C$17521,CN$8))*$C$9</f>
        <v>0</v>
      </c>
      <c r="CO279" s="193">
        <f>(SUMIFS(Profile!$E$2:$E$17521,Profile!$B$2:$B$17521,$B279,Profile!$C$2:$C$17521,CO$8))*$C$9</f>
        <v>0</v>
      </c>
      <c r="CP279" s="193">
        <f>(SUMIFS(Profile!$E$2:$E$17521,Profile!$B$2:$B$17521,$B279,Profile!$C$2:$C$17521,CP$8))*$C$9</f>
        <v>0</v>
      </c>
      <c r="CQ279" s="193">
        <f>(SUMIFS(Profile!$E$2:$E$17521,Profile!$B$2:$B$17521,$B279,Profile!$C$2:$C$17521,CQ$8))*$C$9</f>
        <v>0</v>
      </c>
      <c r="CR279" s="193">
        <f>(SUMIFS(Profile!$E$2:$E$17521,Profile!$B$2:$B$17521,$B279,Profile!$C$2:$C$17521,CR$8))*$C$9</f>
        <v>0</v>
      </c>
      <c r="CS279" s="193">
        <f>(SUMIFS(Profile!$E$2:$E$17521,Profile!$B$2:$B$17521,$B279,Profile!$C$2:$C$17521,CS$8))*$C$9</f>
        <v>0</v>
      </c>
      <c r="CT279" s="193">
        <f>(SUMIFS(Profile!$E$2:$E$17521,Profile!$B$2:$B$17521,$B279,Profile!$C$2:$C$17521,CT$8))*$C$9</f>
        <v>0</v>
      </c>
      <c r="CU279" s="193">
        <f>(SUMIFS(Profile!$E$2:$E$17521,Profile!$B$2:$B$17521,$B279,Profile!$C$2:$C$17521,CU$8))*$C$9</f>
        <v>0</v>
      </c>
      <c r="CV279" s="193">
        <f>(SUMIFS(Profile!$E$2:$E$17521,Profile!$B$2:$B$17521,$B279,Profile!$C$2:$C$17521,CV$8))*$C$9</f>
        <v>0</v>
      </c>
      <c r="CW279" s="193">
        <f>(SUMIFS(Profile!$E$2:$E$17521,Profile!$B$2:$B$17521,$B279,Profile!$C$2:$C$17521,CW$8))*$C$9</f>
        <v>0</v>
      </c>
      <c r="CX279" s="193">
        <f t="shared" si="17"/>
        <v>6.840137195</v>
      </c>
      <c r="CY279" s="193">
        <f t="shared" ref="CY279:ET279" si="1357">MAX(BB279-E279,0)</f>
        <v>0</v>
      </c>
      <c r="CZ279" s="193">
        <f t="shared" si="1357"/>
        <v>0</v>
      </c>
      <c r="DA279" s="193">
        <f t="shared" si="1357"/>
        <v>0</v>
      </c>
      <c r="DB279" s="193">
        <f t="shared" si="1357"/>
        <v>0</v>
      </c>
      <c r="DC279" s="193">
        <f t="shared" si="1357"/>
        <v>0</v>
      </c>
      <c r="DD279" s="193">
        <f t="shared" si="1357"/>
        <v>0</v>
      </c>
      <c r="DE279" s="193">
        <f t="shared" si="1357"/>
        <v>0</v>
      </c>
      <c r="DF279" s="193">
        <f t="shared" si="1357"/>
        <v>0</v>
      </c>
      <c r="DG279" s="193">
        <f t="shared" si="1357"/>
        <v>0</v>
      </c>
      <c r="DH279" s="193">
        <f t="shared" si="1357"/>
        <v>0</v>
      </c>
      <c r="DI279" s="193">
        <f t="shared" si="1357"/>
        <v>0</v>
      </c>
      <c r="DJ279" s="193">
        <f t="shared" si="1357"/>
        <v>0</v>
      </c>
      <c r="DK279" s="193">
        <f t="shared" si="1357"/>
        <v>0</v>
      </c>
      <c r="DL279" s="193">
        <f t="shared" si="1357"/>
        <v>0</v>
      </c>
      <c r="DM279" s="193">
        <f t="shared" si="1357"/>
        <v>0</v>
      </c>
      <c r="DN279" s="193">
        <f t="shared" si="1357"/>
        <v>0</v>
      </c>
      <c r="DO279" s="193">
        <f t="shared" si="1357"/>
        <v>0.08706726297</v>
      </c>
      <c r="DP279" s="193">
        <f t="shared" si="1357"/>
        <v>0.1974218221</v>
      </c>
      <c r="DQ279" s="193">
        <f t="shared" si="1357"/>
        <v>0.3014581152</v>
      </c>
      <c r="DR279" s="193">
        <f t="shared" si="1357"/>
        <v>0.3958127842</v>
      </c>
      <c r="DS279" s="193">
        <f t="shared" si="1357"/>
        <v>0.4731138782</v>
      </c>
      <c r="DT279" s="193">
        <f t="shared" si="1357"/>
        <v>0.5304352106</v>
      </c>
      <c r="DU279" s="193">
        <f t="shared" si="1357"/>
        <v>0.5560492673</v>
      </c>
      <c r="DV279" s="193">
        <f t="shared" si="1357"/>
        <v>0.5798336516</v>
      </c>
      <c r="DW279" s="193">
        <f t="shared" si="1357"/>
        <v>0.6070429331</v>
      </c>
      <c r="DX279" s="193">
        <f t="shared" si="1357"/>
        <v>0.6074212129</v>
      </c>
      <c r="DY279" s="193">
        <f t="shared" si="1357"/>
        <v>0.5888570529</v>
      </c>
      <c r="DZ279" s="193">
        <f t="shared" si="1357"/>
        <v>0.5558112156</v>
      </c>
      <c r="EA279" s="193">
        <f t="shared" si="1357"/>
        <v>0.4858085863</v>
      </c>
      <c r="EB279" s="193">
        <f t="shared" si="1357"/>
        <v>0.3966329549</v>
      </c>
      <c r="EC279" s="193">
        <f t="shared" si="1357"/>
        <v>0.3239181465</v>
      </c>
      <c r="ED279" s="193">
        <f t="shared" si="1357"/>
        <v>0.1432540786</v>
      </c>
      <c r="EE279" s="193">
        <f t="shared" si="1357"/>
        <v>0.01019902213</v>
      </c>
      <c r="EF279" s="193">
        <f t="shared" si="1357"/>
        <v>0</v>
      </c>
      <c r="EG279" s="193">
        <f t="shared" si="1357"/>
        <v>0</v>
      </c>
      <c r="EH279" s="193">
        <f t="shared" si="1357"/>
        <v>0</v>
      </c>
      <c r="EI279" s="193">
        <f t="shared" si="1357"/>
        <v>0</v>
      </c>
      <c r="EJ279" s="193">
        <f t="shared" si="1357"/>
        <v>0</v>
      </c>
      <c r="EK279" s="193">
        <f t="shared" si="1357"/>
        <v>0</v>
      </c>
      <c r="EL279" s="193">
        <f t="shared" si="1357"/>
        <v>0</v>
      </c>
      <c r="EM279" s="193">
        <f t="shared" si="1357"/>
        <v>0</v>
      </c>
      <c r="EN279" s="193">
        <f t="shared" si="1357"/>
        <v>0</v>
      </c>
      <c r="EO279" s="193">
        <f t="shared" si="1357"/>
        <v>0</v>
      </c>
      <c r="EP279" s="193">
        <f t="shared" si="1357"/>
        <v>0</v>
      </c>
      <c r="EQ279" s="193">
        <f t="shared" si="1357"/>
        <v>0</v>
      </c>
      <c r="ER279" s="193">
        <f t="shared" si="1357"/>
        <v>0</v>
      </c>
      <c r="ES279" s="193">
        <f t="shared" si="1357"/>
        <v>0</v>
      </c>
      <c r="ET279" s="193">
        <f t="shared" si="1357"/>
        <v>0</v>
      </c>
      <c r="EU279" s="193">
        <f t="shared" si="19"/>
        <v>4.410869982</v>
      </c>
      <c r="EV279" s="193">
        <f t="shared" ref="EV279:GQ279" si="1358">BB279-CY279</f>
        <v>0</v>
      </c>
      <c r="EW279" s="193">
        <f t="shared" si="1358"/>
        <v>0</v>
      </c>
      <c r="EX279" s="193">
        <f t="shared" si="1358"/>
        <v>0</v>
      </c>
      <c r="EY279" s="193">
        <f t="shared" si="1358"/>
        <v>0</v>
      </c>
      <c r="EZ279" s="193">
        <f t="shared" si="1358"/>
        <v>0</v>
      </c>
      <c r="FA279" s="193">
        <f t="shared" si="1358"/>
        <v>0</v>
      </c>
      <c r="FB279" s="193">
        <f t="shared" si="1358"/>
        <v>0</v>
      </c>
      <c r="FC279" s="193">
        <f t="shared" si="1358"/>
        <v>0</v>
      </c>
      <c r="FD279" s="193">
        <f t="shared" si="1358"/>
        <v>0</v>
      </c>
      <c r="FE279" s="193">
        <f t="shared" si="1358"/>
        <v>0</v>
      </c>
      <c r="FF279" s="193">
        <f t="shared" si="1358"/>
        <v>0</v>
      </c>
      <c r="FG279" s="193">
        <f t="shared" si="1358"/>
        <v>0.0007362151037</v>
      </c>
      <c r="FH279" s="193">
        <f t="shared" si="1358"/>
        <v>0.005705667053</v>
      </c>
      <c r="FI279" s="193">
        <f t="shared" si="1358"/>
        <v>0.02294927211</v>
      </c>
      <c r="FJ279" s="193">
        <f t="shared" si="1358"/>
        <v>0.08613232024</v>
      </c>
      <c r="FK279" s="193">
        <f t="shared" si="1358"/>
        <v>0.1941942247</v>
      </c>
      <c r="FL279" s="193">
        <f t="shared" si="1358"/>
        <v>0.2231444855</v>
      </c>
      <c r="FM279" s="193">
        <f t="shared" si="1358"/>
        <v>0.2267500517</v>
      </c>
      <c r="FN279" s="193">
        <f t="shared" si="1358"/>
        <v>0.2335605656</v>
      </c>
      <c r="FO279" s="193">
        <f t="shared" si="1358"/>
        <v>0.2291537625</v>
      </c>
      <c r="FP279" s="193">
        <f t="shared" si="1358"/>
        <v>0.2259488148</v>
      </c>
      <c r="FQ279" s="193">
        <f t="shared" si="1358"/>
        <v>0.2203401562</v>
      </c>
      <c r="FR279" s="193">
        <f t="shared" si="1358"/>
        <v>0.2283525256</v>
      </c>
      <c r="FS279" s="193">
        <f t="shared" si="1358"/>
        <v>0.223545104</v>
      </c>
      <c r="FT279" s="193">
        <f t="shared" si="1358"/>
        <v>0.2263494332</v>
      </c>
      <c r="FU279" s="193">
        <f t="shared" si="1358"/>
        <v>0.2251475778</v>
      </c>
      <c r="FV279" s="193">
        <f t="shared" si="1358"/>
        <v>0.2243463409</v>
      </c>
      <c r="FW279" s="193">
        <f t="shared" si="1358"/>
        <v>0.21673459</v>
      </c>
      <c r="FX279" s="193">
        <f t="shared" si="1358"/>
        <v>0.2107253131</v>
      </c>
      <c r="FY279" s="193">
        <f t="shared" si="1358"/>
        <v>0.2151321162</v>
      </c>
      <c r="FZ279" s="193">
        <f t="shared" si="1358"/>
        <v>0.2147314977</v>
      </c>
      <c r="GA279" s="193">
        <f t="shared" si="1358"/>
        <v>0.2331599471</v>
      </c>
      <c r="GB279" s="193">
        <f t="shared" si="1358"/>
        <v>0.2495853042</v>
      </c>
      <c r="GC279" s="193">
        <f t="shared" si="1358"/>
        <v>0.1537057475</v>
      </c>
      <c r="GD279" s="193">
        <f t="shared" si="1358"/>
        <v>0.08597665785</v>
      </c>
      <c r="GE279" s="193">
        <f t="shared" si="1358"/>
        <v>0.03238122478</v>
      </c>
      <c r="GF279" s="193">
        <f t="shared" si="1358"/>
        <v>0.00238106677</v>
      </c>
      <c r="GG279" s="193">
        <f t="shared" si="1358"/>
        <v>0</v>
      </c>
      <c r="GH279" s="193">
        <f t="shared" si="1358"/>
        <v>0</v>
      </c>
      <c r="GI279" s="193">
        <f t="shared" si="1358"/>
        <v>0</v>
      </c>
      <c r="GJ279" s="193">
        <f t="shared" si="1358"/>
        <v>0</v>
      </c>
      <c r="GK279" s="193">
        <f t="shared" si="1358"/>
        <v>0</v>
      </c>
      <c r="GL279" s="193">
        <f t="shared" si="1358"/>
        <v>0</v>
      </c>
      <c r="GM279" s="193">
        <f t="shared" si="1358"/>
        <v>0</v>
      </c>
      <c r="GN279" s="193">
        <f t="shared" si="1358"/>
        <v>0</v>
      </c>
      <c r="GO279" s="193">
        <f t="shared" si="1358"/>
        <v>0</v>
      </c>
      <c r="GP279" s="193">
        <f t="shared" si="1358"/>
        <v>0</v>
      </c>
      <c r="GQ279" s="193">
        <f t="shared" si="1358"/>
        <v>0</v>
      </c>
      <c r="GR279" s="193">
        <f t="shared" si="21"/>
        <v>5.863391194</v>
      </c>
      <c r="GS279" s="193">
        <f t="shared" ref="GS279:IN279" si="1359">E279-EV279</f>
        <v>0.147026977</v>
      </c>
      <c r="GT279" s="193">
        <f t="shared" si="1359"/>
        <v>0.1293997645</v>
      </c>
      <c r="GU279" s="193">
        <f t="shared" si="1359"/>
        <v>0.1181824474</v>
      </c>
      <c r="GV279" s="193">
        <f t="shared" si="1359"/>
        <v>0.1113719335</v>
      </c>
      <c r="GW279" s="193">
        <f t="shared" si="1359"/>
        <v>0.1069651304</v>
      </c>
      <c r="GX279" s="193">
        <f t="shared" si="1359"/>
        <v>0.1061638935</v>
      </c>
      <c r="GY279" s="193">
        <f t="shared" si="1359"/>
        <v>0.1049620381</v>
      </c>
      <c r="GZ279" s="193">
        <f t="shared" si="1359"/>
        <v>0.1033595642</v>
      </c>
      <c r="HA279" s="193">
        <f t="shared" si="1359"/>
        <v>0.1029589457</v>
      </c>
      <c r="HB279" s="193">
        <f t="shared" si="1359"/>
        <v>0.1053626565</v>
      </c>
      <c r="HC279" s="193">
        <f t="shared" si="1359"/>
        <v>0.111772552</v>
      </c>
      <c r="HD279" s="193">
        <f t="shared" si="1359"/>
        <v>0.1182474693</v>
      </c>
      <c r="HE279" s="193">
        <f t="shared" si="1359"/>
        <v>0.1381163622</v>
      </c>
      <c r="HF279" s="193">
        <f t="shared" si="1359"/>
        <v>0.1497172867</v>
      </c>
      <c r="HG279" s="193">
        <f t="shared" si="1359"/>
        <v>0.116981242</v>
      </c>
      <c r="HH279" s="193">
        <f t="shared" si="1359"/>
        <v>0.03375768234</v>
      </c>
      <c r="HI279" s="193">
        <f t="shared" si="1359"/>
        <v>0</v>
      </c>
      <c r="HJ279" s="193">
        <f t="shared" si="1359"/>
        <v>0</v>
      </c>
      <c r="HK279" s="193">
        <f t="shared" si="1359"/>
        <v>0</v>
      </c>
      <c r="HL279" s="193">
        <f t="shared" si="1359"/>
        <v>0</v>
      </c>
      <c r="HM279" s="193">
        <f t="shared" si="1359"/>
        <v>0</v>
      </c>
      <c r="HN279" s="193">
        <f t="shared" si="1359"/>
        <v>0</v>
      </c>
      <c r="HO279" s="193">
        <f t="shared" si="1359"/>
        <v>0</v>
      </c>
      <c r="HP279" s="193">
        <f t="shared" si="1359"/>
        <v>0</v>
      </c>
      <c r="HQ279" s="193">
        <f t="shared" si="1359"/>
        <v>0</v>
      </c>
      <c r="HR279" s="193">
        <f t="shared" si="1359"/>
        <v>0</v>
      </c>
      <c r="HS279" s="193">
        <f t="shared" si="1359"/>
        <v>0</v>
      </c>
      <c r="HT279" s="193">
        <f t="shared" si="1359"/>
        <v>0</v>
      </c>
      <c r="HU279" s="193">
        <f t="shared" si="1359"/>
        <v>0</v>
      </c>
      <c r="HV279" s="193">
        <f t="shared" si="1359"/>
        <v>0</v>
      </c>
      <c r="HW279" s="193">
        <f t="shared" si="1359"/>
        <v>0</v>
      </c>
      <c r="HX279" s="193">
        <f t="shared" si="1359"/>
        <v>0</v>
      </c>
      <c r="HY279" s="193">
        <f t="shared" si="1359"/>
        <v>0</v>
      </c>
      <c r="HZ279" s="193">
        <f t="shared" si="1359"/>
        <v>0.1175129539</v>
      </c>
      <c r="IA279" s="193">
        <f t="shared" si="1359"/>
        <v>0.2168909024</v>
      </c>
      <c r="IB279" s="193">
        <f t="shared" si="1359"/>
        <v>0.2776974678</v>
      </c>
      <c r="IC279" s="193">
        <f t="shared" si="1359"/>
        <v>0.3185143244</v>
      </c>
      <c r="ID279" s="193">
        <f t="shared" si="1359"/>
        <v>0.3473362099</v>
      </c>
      <c r="IE279" s="193">
        <f t="shared" si="1359"/>
        <v>0.3477368284</v>
      </c>
      <c r="IF279" s="193">
        <f t="shared" si="1359"/>
        <v>0.3413269329</v>
      </c>
      <c r="IG279" s="193">
        <f t="shared" si="1359"/>
        <v>0.3277059051</v>
      </c>
      <c r="IH279" s="193">
        <f t="shared" si="1359"/>
        <v>0.3140848773</v>
      </c>
      <c r="II279" s="193">
        <f t="shared" si="1359"/>
        <v>0.3056718895</v>
      </c>
      <c r="IJ279" s="193">
        <f t="shared" si="1359"/>
        <v>0.2816347815</v>
      </c>
      <c r="IK279" s="193">
        <f t="shared" si="1359"/>
        <v>0.2632063321</v>
      </c>
      <c r="IL279" s="193">
        <f t="shared" si="1359"/>
        <v>0.2355636579</v>
      </c>
      <c r="IM279" s="193">
        <f t="shared" si="1359"/>
        <v>0.1971042852</v>
      </c>
      <c r="IN279" s="193">
        <f t="shared" si="1359"/>
        <v>0.1670579003</v>
      </c>
      <c r="IO279" s="193">
        <f t="shared" si="23"/>
        <v>4.059045249</v>
      </c>
      <c r="IP279" s="193">
        <f t="shared" si="29"/>
        <v>0</v>
      </c>
      <c r="IQ279" s="193">
        <f t="shared" ref="IQ279:KK279" si="1360">MAX((MIN(CZ279+IP279,$IO$7))-GT279,0)</f>
        <v>0</v>
      </c>
      <c r="IR279" s="193">
        <f t="shared" si="1360"/>
        <v>0</v>
      </c>
      <c r="IS279" s="193">
        <f t="shared" si="1360"/>
        <v>0</v>
      </c>
      <c r="IT279" s="193">
        <f t="shared" si="1360"/>
        <v>0</v>
      </c>
      <c r="IU279" s="193">
        <f t="shared" si="1360"/>
        <v>0</v>
      </c>
      <c r="IV279" s="193">
        <f t="shared" si="1360"/>
        <v>0</v>
      </c>
      <c r="IW279" s="193">
        <f t="shared" si="1360"/>
        <v>0</v>
      </c>
      <c r="IX279" s="193">
        <f t="shared" si="1360"/>
        <v>0</v>
      </c>
      <c r="IY279" s="193">
        <f t="shared" si="1360"/>
        <v>0</v>
      </c>
      <c r="IZ279" s="193">
        <f t="shared" si="1360"/>
        <v>0</v>
      </c>
      <c r="JA279" s="193">
        <f t="shared" si="1360"/>
        <v>0</v>
      </c>
      <c r="JB279" s="193">
        <f t="shared" si="1360"/>
        <v>0</v>
      </c>
      <c r="JC279" s="193">
        <f t="shared" si="1360"/>
        <v>0</v>
      </c>
      <c r="JD279" s="193">
        <f t="shared" si="1360"/>
        <v>0</v>
      </c>
      <c r="JE279" s="193">
        <f t="shared" si="1360"/>
        <v>0</v>
      </c>
      <c r="JF279" s="193">
        <f t="shared" si="1360"/>
        <v>0.08706726297</v>
      </c>
      <c r="JG279" s="193">
        <f t="shared" si="1360"/>
        <v>0.284489085</v>
      </c>
      <c r="JH279" s="193">
        <f t="shared" si="1360"/>
        <v>0.5859472003</v>
      </c>
      <c r="JI279" s="193">
        <f t="shared" si="1360"/>
        <v>0.9817599845</v>
      </c>
      <c r="JJ279" s="193">
        <f t="shared" si="1360"/>
        <v>1.454873863</v>
      </c>
      <c r="JK279" s="193">
        <f t="shared" si="1360"/>
        <v>1.985309073</v>
      </c>
      <c r="JL279" s="193">
        <f t="shared" si="1360"/>
        <v>2.54135834</v>
      </c>
      <c r="JM279" s="193">
        <f t="shared" si="1360"/>
        <v>3.121191992</v>
      </c>
      <c r="JN279" s="193">
        <f t="shared" si="1360"/>
        <v>3.728234925</v>
      </c>
      <c r="JO279" s="193">
        <f t="shared" si="1360"/>
        <v>4.335656138</v>
      </c>
      <c r="JP279" s="193">
        <f t="shared" si="1360"/>
        <v>4.924513191</v>
      </c>
      <c r="JQ279" s="193">
        <f t="shared" si="1360"/>
        <v>5</v>
      </c>
      <c r="JR279" s="193">
        <f t="shared" si="1360"/>
        <v>5</v>
      </c>
      <c r="JS279" s="193">
        <f t="shared" si="1360"/>
        <v>5</v>
      </c>
      <c r="JT279" s="193">
        <f t="shared" si="1360"/>
        <v>5</v>
      </c>
      <c r="JU279" s="193">
        <f t="shared" si="1360"/>
        <v>5</v>
      </c>
      <c r="JV279" s="193">
        <f t="shared" si="1360"/>
        <v>5</v>
      </c>
      <c r="JW279" s="193">
        <f t="shared" si="1360"/>
        <v>4.882487046</v>
      </c>
      <c r="JX279" s="193">
        <f t="shared" si="1360"/>
        <v>4.665596144</v>
      </c>
      <c r="JY279" s="193">
        <f t="shared" si="1360"/>
        <v>4.387898676</v>
      </c>
      <c r="JZ279" s="193">
        <f t="shared" si="1360"/>
        <v>4.069384352</v>
      </c>
      <c r="KA279" s="193">
        <f t="shared" si="1360"/>
        <v>3.722048142</v>
      </c>
      <c r="KB279" s="193">
        <f t="shared" si="1360"/>
        <v>3.374311313</v>
      </c>
      <c r="KC279" s="193">
        <f t="shared" si="1360"/>
        <v>3.03298438</v>
      </c>
      <c r="KD279" s="193">
        <f t="shared" si="1360"/>
        <v>2.705278475</v>
      </c>
      <c r="KE279" s="193">
        <f t="shared" si="1360"/>
        <v>2.391193598</v>
      </c>
      <c r="KF279" s="193">
        <f t="shared" si="1360"/>
        <v>2.085521709</v>
      </c>
      <c r="KG279" s="193">
        <f t="shared" si="1360"/>
        <v>1.803886927</v>
      </c>
      <c r="KH279" s="193">
        <f t="shared" si="1360"/>
        <v>1.540680595</v>
      </c>
      <c r="KI279" s="193">
        <f t="shared" si="1360"/>
        <v>1.305116937</v>
      </c>
      <c r="KJ279" s="193">
        <f t="shared" si="1360"/>
        <v>1.108012652</v>
      </c>
      <c r="KK279" s="193">
        <f t="shared" si="1360"/>
        <v>0.9409547515</v>
      </c>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row>
    <row r="280" ht="14.25" customHeight="1">
      <c r="A280" s="1">
        <v>9.0</v>
      </c>
      <c r="B280" s="1">
        <f t="shared" ref="B280:C280" si="1361">B279+1</f>
        <v>270</v>
      </c>
      <c r="C280" s="267">
        <f t="shared" si="1361"/>
        <v>43735</v>
      </c>
      <c r="D280" s="193">
        <f t="shared" si="15"/>
        <v>9.96498372</v>
      </c>
      <c r="E280" s="193">
        <f>(SUMIFS(Profile!$F$2:$F$17521,Profile!$B$2:$B$17521,$B280,Profile!$C$2:$C$17521,E$8))*$C$6</f>
        <v>0.1458251216</v>
      </c>
      <c r="F280" s="193">
        <f>(SUMIFS(Profile!$F$2:$F$17521,Profile!$B$2:$B$17521,$B280,Profile!$C$2:$C$17521,F$8))*$C$6</f>
        <v>0.1269960537</v>
      </c>
      <c r="G280" s="193">
        <f>(SUMIFS(Profile!$F$2:$F$17521,Profile!$B$2:$B$17521,$B280,Profile!$C$2:$C$17521,G$8))*$C$6</f>
        <v>0.1193843028</v>
      </c>
      <c r="H280" s="193">
        <f>(SUMIFS(Profile!$F$2:$F$17521,Profile!$B$2:$B$17521,$B280,Profile!$C$2:$C$17521,H$8))*$C$6</f>
        <v>0.1109713151</v>
      </c>
      <c r="I280" s="193">
        <f>(SUMIFS(Profile!$F$2:$F$17521,Profile!$B$2:$B$17521,$B280,Profile!$C$2:$C$17521,I$8))*$C$6</f>
        <v>0.1065645119</v>
      </c>
      <c r="J280" s="193">
        <f>(SUMIFS(Profile!$F$2:$F$17521,Profile!$B$2:$B$17521,$B280,Profile!$C$2:$C$17521,J$8))*$C$6</f>
        <v>0.1073657489</v>
      </c>
      <c r="K280" s="193">
        <f>(SUMIFS(Profile!$F$2:$F$17521,Profile!$B$2:$B$17521,$B280,Profile!$C$2:$C$17521,K$8))*$C$6</f>
        <v>0.105763275</v>
      </c>
      <c r="L280" s="193">
        <f>(SUMIFS(Profile!$F$2:$F$17521,Profile!$B$2:$B$17521,$B280,Profile!$C$2:$C$17521,L$8))*$C$6</f>
        <v>0.1029589457</v>
      </c>
      <c r="M280" s="193">
        <f>(SUMIFS(Profile!$F$2:$F$17521,Profile!$B$2:$B$17521,$B280,Profile!$C$2:$C$17521,M$8))*$C$6</f>
        <v>0.1037601827</v>
      </c>
      <c r="N280" s="193">
        <f>(SUMIFS(Profile!$F$2:$F$17521,Profile!$B$2:$B$17521,$B280,Profile!$C$2:$C$17521,N$8))*$C$6</f>
        <v>0.1061638935</v>
      </c>
      <c r="O280" s="193">
        <f>(SUMIFS(Profile!$F$2:$F$17521,Profile!$B$2:$B$17521,$B280,Profile!$C$2:$C$17521,O$8))*$C$6</f>
        <v>0.1105706966</v>
      </c>
      <c r="P280" s="193">
        <f>(SUMIFS(Profile!$F$2:$F$17521,Profile!$B$2:$B$17521,$B280,Profile!$C$2:$C$17521,P$8))*$C$6</f>
        <v>0.1213873952</v>
      </c>
      <c r="Q280" s="193">
        <f>(SUMIFS(Profile!$F$2:$F$17521,Profile!$B$2:$B$17521,$B280,Profile!$C$2:$C$17521,Q$8))*$C$6</f>
        <v>0.1398158446</v>
      </c>
      <c r="R280" s="193">
        <f>(SUMIFS(Profile!$F$2:$F$17521,Profile!$B$2:$B$17521,$B280,Profile!$C$2:$C$17521,R$8))*$C$6</f>
        <v>0.1638529525</v>
      </c>
      <c r="S280" s="193">
        <f>(SUMIFS(Profile!$F$2:$F$17521,Profile!$B$2:$B$17521,$B280,Profile!$C$2:$C$17521,S$8))*$C$6</f>
        <v>0.2015110883</v>
      </c>
      <c r="T280" s="193">
        <f>(SUMIFS(Profile!$F$2:$F$17521,Profile!$B$2:$B$17521,$B280,Profile!$C$2:$C$17521,T$8))*$C$6</f>
        <v>0.2243463409</v>
      </c>
      <c r="U280" s="193">
        <f>(SUMIFS(Profile!$F$2:$F$17521,Profile!$B$2:$B$17521,$B280,Profile!$C$2:$C$17521,U$8))*$C$6</f>
        <v>0.2211413932</v>
      </c>
      <c r="V280" s="193">
        <f>(SUMIFS(Profile!$F$2:$F$17521,Profile!$B$2:$B$17521,$B280,Profile!$C$2:$C$17521,V$8))*$C$6</f>
        <v>0.2255481963</v>
      </c>
      <c r="W280" s="193">
        <f>(SUMIFS(Profile!$F$2:$F$17521,Profile!$B$2:$B$17521,$B280,Profile!$C$2:$C$17521,W$8))*$C$6</f>
        <v>0.2207407747</v>
      </c>
      <c r="X280" s="193">
        <f>(SUMIFS(Profile!$F$2:$F$17521,Profile!$B$2:$B$17521,$B280,Profile!$C$2:$C$17521,X$8))*$C$6</f>
        <v>0.2139302608</v>
      </c>
      <c r="Y280" s="193">
        <f>(SUMIFS(Profile!$F$2:$F$17521,Profile!$B$2:$B$17521,$B280,Profile!$C$2:$C$17521,Y$8))*$C$6</f>
        <v>0.2123277869</v>
      </c>
      <c r="Z280" s="193">
        <f>(SUMIFS(Profile!$F$2:$F$17521,Profile!$B$2:$B$17521,$B280,Profile!$C$2:$C$17521,Z$8))*$C$6</f>
        <v>0.2039147991</v>
      </c>
      <c r="AA280" s="193">
        <f>(SUMIFS(Profile!$F$2:$F$17521,Profile!$B$2:$B$17521,$B280,Profile!$C$2:$C$17521,AA$8))*$C$6</f>
        <v>0.2067191284</v>
      </c>
      <c r="AB280" s="193">
        <f>(SUMIFS(Profile!$F$2:$F$17521,Profile!$B$2:$B$17521,$B280,Profile!$C$2:$C$17521,AB$8))*$C$6</f>
        <v>0.2031135622</v>
      </c>
      <c r="AC280" s="193">
        <f>(SUMIFS(Profile!$F$2:$F$17521,Profile!$B$2:$B$17521,$B280,Profile!$C$2:$C$17521,AC$8))*$C$6</f>
        <v>0.2039147991</v>
      </c>
      <c r="AD280" s="193">
        <f>(SUMIFS(Profile!$F$2:$F$17521,Profile!$B$2:$B$17521,$B280,Profile!$C$2:$C$17521,AD$8))*$C$6</f>
        <v>0.2043154176</v>
      </c>
      <c r="AE280" s="193">
        <f>(SUMIFS(Profile!$F$2:$F$17521,Profile!$B$2:$B$17521,$B280,Profile!$C$2:$C$17521,AE$8))*$C$6</f>
        <v>0.2015110883</v>
      </c>
      <c r="AF280" s="193">
        <f>(SUMIFS(Profile!$F$2:$F$17521,Profile!$B$2:$B$17521,$B280,Profile!$C$2:$C$17521,AF$8))*$C$6</f>
        <v>0.1991073775</v>
      </c>
      <c r="AG280" s="193">
        <f>(SUMIFS(Profile!$F$2:$F$17521,Profile!$B$2:$B$17521,$B280,Profile!$C$2:$C$17521,AG$8))*$C$6</f>
        <v>0.1947005744</v>
      </c>
      <c r="AH280" s="193">
        <f>(SUMIFS(Profile!$F$2:$F$17521,Profile!$B$2:$B$17521,$B280,Profile!$C$2:$C$17521,AH$8))*$C$6</f>
        <v>0.1991073775</v>
      </c>
      <c r="AI280" s="193">
        <f>(SUMIFS(Profile!$F$2:$F$17521,Profile!$B$2:$B$17521,$B280,Profile!$C$2:$C$17521,AI$8))*$C$6</f>
        <v>0.2027129437</v>
      </c>
      <c r="AJ280" s="193">
        <f>(SUMIFS(Profile!$F$2:$F$17521,Profile!$B$2:$B$17521,$B280,Profile!$C$2:$C$17521,AJ$8))*$C$6</f>
        <v>0.2171352085</v>
      </c>
      <c r="AK280" s="193">
        <f>(SUMIFS(Profile!$F$2:$F$17521,Profile!$B$2:$B$17521,$B280,Profile!$C$2:$C$17521,AK$8))*$C$6</f>
        <v>0.2367655133</v>
      </c>
      <c r="AL280" s="193">
        <f>(SUMIFS(Profile!$F$2:$F$17521,Profile!$B$2:$B$17521,$B280,Profile!$C$2:$C$17521,AL$8))*$C$6</f>
        <v>0.2608026213</v>
      </c>
      <c r="AM280" s="193">
        <f>(SUMIFS(Profile!$F$2:$F$17521,Profile!$B$2:$B$17521,$B280,Profile!$C$2:$C$17521,AM$8))*$C$6</f>
        <v>0.2912496247</v>
      </c>
      <c r="AN280" s="193">
        <f>(SUMIFS(Profile!$F$2:$F$17521,Profile!$B$2:$B$17521,$B280,Profile!$C$2:$C$17521,AN$8))*$C$6</f>
        <v>0.3116811665</v>
      </c>
      <c r="AO280" s="193">
        <f>(SUMIFS(Profile!$F$2:$F$17521,Profile!$B$2:$B$17521,$B280,Profile!$C$2:$C$17521,AO$8))*$C$6</f>
        <v>0.3228984835</v>
      </c>
      <c r="AP280" s="193">
        <f>(SUMIFS(Profile!$F$2:$F$17521,Profile!$B$2:$B$17521,$B280,Profile!$C$2:$C$17521,AP$8))*$C$6</f>
        <v>0.3437306437</v>
      </c>
      <c r="AQ280" s="193">
        <f>(SUMIFS(Profile!$F$2:$F$17521,Profile!$B$2:$B$17521,$B280,Profile!$C$2:$C$17521,AQ$8))*$C$6</f>
        <v>0.3425287883</v>
      </c>
      <c r="AR280" s="193">
        <f>(SUMIFS(Profile!$F$2:$F$17521,Profile!$B$2:$B$17521,$B280,Profile!$C$2:$C$17521,AR$8))*$C$6</f>
        <v>0.3409263145</v>
      </c>
      <c r="AS280" s="193">
        <f>(SUMIFS(Profile!$F$2:$F$17521,Profile!$B$2:$B$17521,$B280,Profile!$C$2:$C$17521,AS$8))*$C$6</f>
        <v>0.3329139452</v>
      </c>
      <c r="AT280" s="193">
        <f>(SUMIFS(Profile!$F$2:$F$17521,Profile!$B$2:$B$17521,$B280,Profile!$C$2:$C$17521,AT$8))*$C$6</f>
        <v>0.3128830219</v>
      </c>
      <c r="AU280" s="193">
        <f>(SUMIFS(Profile!$F$2:$F$17521,Profile!$B$2:$B$17521,$B280,Profile!$C$2:$C$17521,AU$8))*$C$6</f>
        <v>0.3008644679</v>
      </c>
      <c r="AV280" s="193">
        <f>(SUMIFS(Profile!$F$2:$F$17521,Profile!$B$2:$B$17521,$B280,Profile!$C$2:$C$17521,AV$8))*$C$6</f>
        <v>0.2792310707</v>
      </c>
      <c r="AW280" s="193">
        <f>(SUMIFS(Profile!$F$2:$F$17521,Profile!$B$2:$B$17521,$B280,Profile!$C$2:$C$17521,AW$8))*$C$6</f>
        <v>0.2616038582</v>
      </c>
      <c r="AX280" s="193">
        <f>(SUMIFS(Profile!$F$2:$F$17521,Profile!$B$2:$B$17521,$B280,Profile!$C$2:$C$17521,AX$8))*$C$6</f>
        <v>0.2339611841</v>
      </c>
      <c r="AY280" s="193">
        <f>(SUMIFS(Profile!$F$2:$F$17521,Profile!$B$2:$B$17521,$B280,Profile!$C$2:$C$17521,AY$8))*$C$6</f>
        <v>0.1971042852</v>
      </c>
      <c r="AZ280" s="193">
        <f>(SUMIFS(Profile!$F$2:$F$17521,Profile!$B$2:$B$17521,$B280,Profile!$C$2:$C$17521,AZ$8))*$C$6</f>
        <v>0.1686603741</v>
      </c>
      <c r="BA280" s="193">
        <f t="shared" si="16"/>
        <v>7.840786341</v>
      </c>
      <c r="BB280" s="193">
        <f>(SUMIFS(Profile!$E$2:$E$17521,Profile!$B$2:$B$17521,$B280,Profile!$C$2:$C$17521,BB$8))*$C$9</f>
        <v>0</v>
      </c>
      <c r="BC280" s="193">
        <f>(SUMIFS(Profile!$E$2:$E$17521,Profile!$B$2:$B$17521,$B280,Profile!$C$2:$C$17521,BC$8))*$C$9</f>
        <v>0</v>
      </c>
      <c r="BD280" s="193">
        <f>(SUMIFS(Profile!$E$2:$E$17521,Profile!$B$2:$B$17521,$B280,Profile!$C$2:$C$17521,BD$8))*$C$9</f>
        <v>0</v>
      </c>
      <c r="BE280" s="193">
        <f>(SUMIFS(Profile!$E$2:$E$17521,Profile!$B$2:$B$17521,$B280,Profile!$C$2:$C$17521,BE$8))*$C$9</f>
        <v>0</v>
      </c>
      <c r="BF280" s="193">
        <f>(SUMIFS(Profile!$E$2:$E$17521,Profile!$B$2:$B$17521,$B280,Profile!$C$2:$C$17521,BF$8))*$C$9</f>
        <v>0</v>
      </c>
      <c r="BG280" s="193">
        <f>(SUMIFS(Profile!$E$2:$E$17521,Profile!$B$2:$B$17521,$B280,Profile!$C$2:$C$17521,BG$8))*$C$9</f>
        <v>0</v>
      </c>
      <c r="BH280" s="193">
        <f>(SUMIFS(Profile!$E$2:$E$17521,Profile!$B$2:$B$17521,$B280,Profile!$C$2:$C$17521,BH$8))*$C$9</f>
        <v>0</v>
      </c>
      <c r="BI280" s="193">
        <f>(SUMIFS(Profile!$E$2:$E$17521,Profile!$B$2:$B$17521,$B280,Profile!$C$2:$C$17521,BI$8))*$C$9</f>
        <v>0</v>
      </c>
      <c r="BJ280" s="193">
        <f>(SUMIFS(Profile!$E$2:$E$17521,Profile!$B$2:$B$17521,$B280,Profile!$C$2:$C$17521,BJ$8))*$C$9</f>
        <v>0</v>
      </c>
      <c r="BK280" s="193">
        <f>(SUMIFS(Profile!$E$2:$E$17521,Profile!$B$2:$B$17521,$B280,Profile!$C$2:$C$17521,BK$8))*$C$9</f>
        <v>0</v>
      </c>
      <c r="BL280" s="193">
        <f>(SUMIFS(Profile!$E$2:$E$17521,Profile!$B$2:$B$17521,$B280,Profile!$C$2:$C$17521,BL$8))*$C$9</f>
        <v>0</v>
      </c>
      <c r="BM280" s="193">
        <f>(SUMIFS(Profile!$E$2:$E$17521,Profile!$B$2:$B$17521,$B280,Profile!$C$2:$C$17521,BM$8))*$C$9</f>
        <v>0.00006135125864</v>
      </c>
      <c r="BN280" s="193">
        <f>(SUMIFS(Profile!$E$2:$E$17521,Profile!$B$2:$B$17521,$B280,Profile!$C$2:$C$17521,BN$8))*$C$9</f>
        <v>0.003305959082</v>
      </c>
      <c r="BO280" s="193">
        <f>(SUMIFS(Profile!$E$2:$E$17521,Profile!$B$2:$B$17521,$B280,Profile!$C$2:$C$17521,BO$8))*$C$9</f>
        <v>0.0223585977</v>
      </c>
      <c r="BP280" s="193">
        <f>(SUMIFS(Profile!$E$2:$E$17521,Profile!$B$2:$B$17521,$B280,Profile!$C$2:$C$17521,BP$8))*$C$9</f>
        <v>0.07414028203</v>
      </c>
      <c r="BQ280" s="193">
        <f>(SUMIFS(Profile!$E$2:$E$17521,Profile!$B$2:$B$17521,$B280,Profile!$C$2:$C$17521,BQ$8))*$C$9</f>
        <v>0.1476532189</v>
      </c>
      <c r="BR280" s="193">
        <f>(SUMIFS(Profile!$E$2:$E$17521,Profile!$B$2:$B$17521,$B280,Profile!$C$2:$C$17521,BR$8))*$C$9</f>
        <v>0.2369996925</v>
      </c>
      <c r="BS280" s="193">
        <f>(SUMIFS(Profile!$E$2:$E$17521,Profile!$B$2:$B$17521,$B280,Profile!$C$2:$C$17521,BS$8))*$C$9</f>
        <v>0.2782086175</v>
      </c>
      <c r="BT280" s="193">
        <f>(SUMIFS(Profile!$E$2:$E$17521,Profile!$B$2:$B$17521,$B280,Profile!$C$2:$C$17521,BT$8))*$C$9</f>
        <v>0.3268454403</v>
      </c>
      <c r="BU280" s="193">
        <f>(SUMIFS(Profile!$E$2:$E$17521,Profile!$B$2:$B$17521,$B280,Profile!$C$2:$C$17521,BU$8))*$C$9</f>
        <v>0.3447118686</v>
      </c>
      <c r="BV280" s="193">
        <f>(SUMIFS(Profile!$E$2:$E$17521,Profile!$B$2:$B$17521,$B280,Profile!$C$2:$C$17521,BV$8))*$C$9</f>
        <v>0.412535692</v>
      </c>
      <c r="BW280" s="193">
        <f>(SUMIFS(Profile!$E$2:$E$17521,Profile!$B$2:$B$17521,$B280,Profile!$C$2:$C$17521,BW$8))*$C$9</f>
        <v>0.4680802039</v>
      </c>
      <c r="BX280" s="193">
        <f>(SUMIFS(Profile!$E$2:$E$17521,Profile!$B$2:$B$17521,$B280,Profile!$C$2:$C$17521,BX$8))*$C$9</f>
        <v>0.5473401453</v>
      </c>
      <c r="BY280" s="193">
        <f>(SUMIFS(Profile!$E$2:$E$17521,Profile!$B$2:$B$17521,$B280,Profile!$C$2:$C$17521,BY$8))*$C$9</f>
        <v>0.5747833106</v>
      </c>
      <c r="BZ280" s="193">
        <f>(SUMIFS(Profile!$E$2:$E$17521,Profile!$B$2:$B$17521,$B280,Profile!$C$2:$C$17521,BZ$8))*$C$9</f>
        <v>0.5766363854</v>
      </c>
      <c r="CA280" s="193">
        <f>(SUMIFS(Profile!$E$2:$E$17521,Profile!$B$2:$B$17521,$B280,Profile!$C$2:$C$17521,CA$8))*$C$9</f>
        <v>0.5897477173</v>
      </c>
      <c r="CB280" s="193">
        <f>(SUMIFS(Profile!$E$2:$E$17521,Profile!$B$2:$B$17521,$B280,Profile!$C$2:$C$17521,CB$8))*$C$9</f>
        <v>0.5774221572</v>
      </c>
      <c r="CC280" s="193">
        <f>(SUMIFS(Profile!$E$2:$E$17521,Profile!$B$2:$B$17521,$B280,Profile!$C$2:$C$17521,CC$8))*$C$9</f>
        <v>0.5241552689</v>
      </c>
      <c r="CD280" s="193">
        <f>(SUMIFS(Profile!$E$2:$E$17521,Profile!$B$2:$B$17521,$B280,Profile!$C$2:$C$17521,CD$8))*$C$9</f>
        <v>0.5159341527</v>
      </c>
      <c r="CE280" s="193">
        <f>(SUMIFS(Profile!$E$2:$E$17521,Profile!$B$2:$B$17521,$B280,Profile!$C$2:$C$17521,CE$8))*$C$9</f>
        <v>0.4646028524</v>
      </c>
      <c r="CF280" s="193">
        <f>(SUMIFS(Profile!$E$2:$E$17521,Profile!$B$2:$B$17521,$B280,Profile!$C$2:$C$17521,CF$8))*$C$9</f>
        <v>0.3948104638</v>
      </c>
      <c r="CG280" s="193">
        <f>(SUMIFS(Profile!$E$2:$E$17521,Profile!$B$2:$B$17521,$B280,Profile!$C$2:$C$17521,CG$8))*$C$9</f>
        <v>0.3146690208</v>
      </c>
      <c r="CH280" s="193">
        <f>(SUMIFS(Profile!$E$2:$E$17521,Profile!$B$2:$B$17521,$B280,Profile!$C$2:$C$17521,CH$8))*$C$9</f>
        <v>0.2104739768</v>
      </c>
      <c r="CI280" s="193">
        <f>(SUMIFS(Profile!$E$2:$E$17521,Profile!$B$2:$B$17521,$B280,Profile!$C$2:$C$17521,CI$8))*$C$9</f>
        <v>0.1399924948</v>
      </c>
      <c r="CJ280" s="193">
        <f>(SUMIFS(Profile!$E$2:$E$17521,Profile!$B$2:$B$17521,$B280,Profile!$C$2:$C$17521,CJ$8))*$C$9</f>
        <v>0.07101423845</v>
      </c>
      <c r="CK280" s="193">
        <f>(SUMIFS(Profile!$E$2:$E$17521,Profile!$B$2:$B$17521,$B280,Profile!$C$2:$C$17521,CK$8))*$C$9</f>
        <v>0.02232836284</v>
      </c>
      <c r="CL280" s="193">
        <f>(SUMIFS(Profile!$E$2:$E$17521,Profile!$B$2:$B$17521,$B280,Profile!$C$2:$C$17521,CL$8))*$C$9</f>
        <v>0.001974869615</v>
      </c>
      <c r="CM280" s="193">
        <f>(SUMIFS(Profile!$E$2:$E$17521,Profile!$B$2:$B$17521,$B280,Profile!$C$2:$C$17521,CM$8))*$C$9</f>
        <v>0</v>
      </c>
      <c r="CN280" s="193">
        <f>(SUMIFS(Profile!$E$2:$E$17521,Profile!$B$2:$B$17521,$B280,Profile!$C$2:$C$17521,CN$8))*$C$9</f>
        <v>0</v>
      </c>
      <c r="CO280" s="193">
        <f>(SUMIFS(Profile!$E$2:$E$17521,Profile!$B$2:$B$17521,$B280,Profile!$C$2:$C$17521,CO$8))*$C$9</f>
        <v>0</v>
      </c>
      <c r="CP280" s="193">
        <f>(SUMIFS(Profile!$E$2:$E$17521,Profile!$B$2:$B$17521,$B280,Profile!$C$2:$C$17521,CP$8))*$C$9</f>
        <v>0</v>
      </c>
      <c r="CQ280" s="193">
        <f>(SUMIFS(Profile!$E$2:$E$17521,Profile!$B$2:$B$17521,$B280,Profile!$C$2:$C$17521,CQ$8))*$C$9</f>
        <v>0</v>
      </c>
      <c r="CR280" s="193">
        <f>(SUMIFS(Profile!$E$2:$E$17521,Profile!$B$2:$B$17521,$B280,Profile!$C$2:$C$17521,CR$8))*$C$9</f>
        <v>0</v>
      </c>
      <c r="CS280" s="193">
        <f>(SUMIFS(Profile!$E$2:$E$17521,Profile!$B$2:$B$17521,$B280,Profile!$C$2:$C$17521,CS$8))*$C$9</f>
        <v>0</v>
      </c>
      <c r="CT280" s="193">
        <f>(SUMIFS(Profile!$E$2:$E$17521,Profile!$B$2:$B$17521,$B280,Profile!$C$2:$C$17521,CT$8))*$C$9</f>
        <v>0</v>
      </c>
      <c r="CU280" s="193">
        <f>(SUMIFS(Profile!$E$2:$E$17521,Profile!$B$2:$B$17521,$B280,Profile!$C$2:$C$17521,CU$8))*$C$9</f>
        <v>0</v>
      </c>
      <c r="CV280" s="193">
        <f>(SUMIFS(Profile!$E$2:$E$17521,Profile!$B$2:$B$17521,$B280,Profile!$C$2:$C$17521,CV$8))*$C$9</f>
        <v>0</v>
      </c>
      <c r="CW280" s="193">
        <f>(SUMIFS(Profile!$E$2:$E$17521,Profile!$B$2:$B$17521,$B280,Profile!$C$2:$C$17521,CW$8))*$C$9</f>
        <v>0</v>
      </c>
      <c r="CX280" s="193">
        <f t="shared" si="17"/>
        <v>3.817542301</v>
      </c>
      <c r="CY280" s="193">
        <f t="shared" ref="CY280:ET280" si="1362">MAX(BB280-E280,0)</f>
        <v>0</v>
      </c>
      <c r="CZ280" s="193">
        <f t="shared" si="1362"/>
        <v>0</v>
      </c>
      <c r="DA280" s="193">
        <f t="shared" si="1362"/>
        <v>0</v>
      </c>
      <c r="DB280" s="193">
        <f t="shared" si="1362"/>
        <v>0</v>
      </c>
      <c r="DC280" s="193">
        <f t="shared" si="1362"/>
        <v>0</v>
      </c>
      <c r="DD280" s="193">
        <f t="shared" si="1362"/>
        <v>0</v>
      </c>
      <c r="DE280" s="193">
        <f t="shared" si="1362"/>
        <v>0</v>
      </c>
      <c r="DF280" s="193">
        <f t="shared" si="1362"/>
        <v>0</v>
      </c>
      <c r="DG280" s="193">
        <f t="shared" si="1362"/>
        <v>0</v>
      </c>
      <c r="DH280" s="193">
        <f t="shared" si="1362"/>
        <v>0</v>
      </c>
      <c r="DI280" s="193">
        <f t="shared" si="1362"/>
        <v>0</v>
      </c>
      <c r="DJ280" s="193">
        <f t="shared" si="1362"/>
        <v>0</v>
      </c>
      <c r="DK280" s="193">
        <f t="shared" si="1362"/>
        <v>0</v>
      </c>
      <c r="DL280" s="193">
        <f t="shared" si="1362"/>
        <v>0</v>
      </c>
      <c r="DM280" s="193">
        <f t="shared" si="1362"/>
        <v>0</v>
      </c>
      <c r="DN280" s="193">
        <f t="shared" si="1362"/>
        <v>0</v>
      </c>
      <c r="DO280" s="193">
        <f t="shared" si="1362"/>
        <v>0.01585829928</v>
      </c>
      <c r="DP280" s="193">
        <f t="shared" si="1362"/>
        <v>0.0526604212</v>
      </c>
      <c r="DQ280" s="193">
        <f t="shared" si="1362"/>
        <v>0.1061046656</v>
      </c>
      <c r="DR280" s="193">
        <f t="shared" si="1362"/>
        <v>0.1307816078</v>
      </c>
      <c r="DS280" s="193">
        <f t="shared" si="1362"/>
        <v>0.2002079051</v>
      </c>
      <c r="DT280" s="193">
        <f t="shared" si="1362"/>
        <v>0.2641654048</v>
      </c>
      <c r="DU280" s="193">
        <f t="shared" si="1362"/>
        <v>0.3406210169</v>
      </c>
      <c r="DV280" s="193">
        <f t="shared" si="1362"/>
        <v>0.3716697484</v>
      </c>
      <c r="DW280" s="193">
        <f t="shared" si="1362"/>
        <v>0.3727215862</v>
      </c>
      <c r="DX280" s="193">
        <f t="shared" si="1362"/>
        <v>0.3854322997</v>
      </c>
      <c r="DY280" s="193">
        <f t="shared" si="1362"/>
        <v>0.3759110689</v>
      </c>
      <c r="DZ280" s="193">
        <f t="shared" si="1362"/>
        <v>0.3250478914</v>
      </c>
      <c r="EA280" s="193">
        <f t="shared" si="1362"/>
        <v>0.3212335783</v>
      </c>
      <c r="EB280" s="193">
        <f t="shared" si="1362"/>
        <v>0.2654954748</v>
      </c>
      <c r="EC280" s="193">
        <f t="shared" si="1362"/>
        <v>0.1920975201</v>
      </c>
      <c r="ED280" s="193">
        <f t="shared" si="1362"/>
        <v>0.0975338123</v>
      </c>
      <c r="EE280" s="193">
        <f t="shared" si="1362"/>
        <v>0</v>
      </c>
      <c r="EF280" s="193">
        <f t="shared" si="1362"/>
        <v>0</v>
      </c>
      <c r="EG280" s="193">
        <f t="shared" si="1362"/>
        <v>0</v>
      </c>
      <c r="EH280" s="193">
        <f t="shared" si="1362"/>
        <v>0</v>
      </c>
      <c r="EI280" s="193">
        <f t="shared" si="1362"/>
        <v>0</v>
      </c>
      <c r="EJ280" s="193">
        <f t="shared" si="1362"/>
        <v>0</v>
      </c>
      <c r="EK280" s="193">
        <f t="shared" si="1362"/>
        <v>0</v>
      </c>
      <c r="EL280" s="193">
        <f t="shared" si="1362"/>
        <v>0</v>
      </c>
      <c r="EM280" s="193">
        <f t="shared" si="1362"/>
        <v>0</v>
      </c>
      <c r="EN280" s="193">
        <f t="shared" si="1362"/>
        <v>0</v>
      </c>
      <c r="EO280" s="193">
        <f t="shared" si="1362"/>
        <v>0</v>
      </c>
      <c r="EP280" s="193">
        <f t="shared" si="1362"/>
        <v>0</v>
      </c>
      <c r="EQ280" s="193">
        <f t="shared" si="1362"/>
        <v>0</v>
      </c>
      <c r="ER280" s="193">
        <f t="shared" si="1362"/>
        <v>0</v>
      </c>
      <c r="ES280" s="193">
        <f t="shared" si="1362"/>
        <v>0</v>
      </c>
      <c r="ET280" s="193">
        <f t="shared" si="1362"/>
        <v>0</v>
      </c>
      <c r="EU280" s="193">
        <f t="shared" si="19"/>
        <v>4.02324404</v>
      </c>
      <c r="EV280" s="193">
        <f t="shared" ref="EV280:GQ280" si="1363">BB280-CY280</f>
        <v>0</v>
      </c>
      <c r="EW280" s="193">
        <f t="shared" si="1363"/>
        <v>0</v>
      </c>
      <c r="EX280" s="193">
        <f t="shared" si="1363"/>
        <v>0</v>
      </c>
      <c r="EY280" s="193">
        <f t="shared" si="1363"/>
        <v>0</v>
      </c>
      <c r="EZ280" s="193">
        <f t="shared" si="1363"/>
        <v>0</v>
      </c>
      <c r="FA280" s="193">
        <f t="shared" si="1363"/>
        <v>0</v>
      </c>
      <c r="FB280" s="193">
        <f t="shared" si="1363"/>
        <v>0</v>
      </c>
      <c r="FC280" s="193">
        <f t="shared" si="1363"/>
        <v>0</v>
      </c>
      <c r="FD280" s="193">
        <f t="shared" si="1363"/>
        <v>0</v>
      </c>
      <c r="FE280" s="193">
        <f t="shared" si="1363"/>
        <v>0</v>
      </c>
      <c r="FF280" s="193">
        <f t="shared" si="1363"/>
        <v>0</v>
      </c>
      <c r="FG280" s="193">
        <f t="shared" si="1363"/>
        <v>0.00006135125864</v>
      </c>
      <c r="FH280" s="193">
        <f t="shared" si="1363"/>
        <v>0.003305959082</v>
      </c>
      <c r="FI280" s="193">
        <f t="shared" si="1363"/>
        <v>0.0223585977</v>
      </c>
      <c r="FJ280" s="193">
        <f t="shared" si="1363"/>
        <v>0.07414028203</v>
      </c>
      <c r="FK280" s="193">
        <f t="shared" si="1363"/>
        <v>0.1476532189</v>
      </c>
      <c r="FL280" s="193">
        <f t="shared" si="1363"/>
        <v>0.2211413932</v>
      </c>
      <c r="FM280" s="193">
        <f t="shared" si="1363"/>
        <v>0.2255481963</v>
      </c>
      <c r="FN280" s="193">
        <f t="shared" si="1363"/>
        <v>0.2207407747</v>
      </c>
      <c r="FO280" s="193">
        <f t="shared" si="1363"/>
        <v>0.2139302608</v>
      </c>
      <c r="FP280" s="193">
        <f t="shared" si="1363"/>
        <v>0.2123277869</v>
      </c>
      <c r="FQ280" s="193">
        <f t="shared" si="1363"/>
        <v>0.2039147991</v>
      </c>
      <c r="FR280" s="193">
        <f t="shared" si="1363"/>
        <v>0.2067191284</v>
      </c>
      <c r="FS280" s="193">
        <f t="shared" si="1363"/>
        <v>0.2031135622</v>
      </c>
      <c r="FT280" s="193">
        <f t="shared" si="1363"/>
        <v>0.2039147991</v>
      </c>
      <c r="FU280" s="193">
        <f t="shared" si="1363"/>
        <v>0.2043154176</v>
      </c>
      <c r="FV280" s="193">
        <f t="shared" si="1363"/>
        <v>0.2015110883</v>
      </c>
      <c r="FW280" s="193">
        <f t="shared" si="1363"/>
        <v>0.1991073775</v>
      </c>
      <c r="FX280" s="193">
        <f t="shared" si="1363"/>
        <v>0.1947005744</v>
      </c>
      <c r="FY280" s="193">
        <f t="shared" si="1363"/>
        <v>0.1991073775</v>
      </c>
      <c r="FZ280" s="193">
        <f t="shared" si="1363"/>
        <v>0.2027129437</v>
      </c>
      <c r="GA280" s="193">
        <f t="shared" si="1363"/>
        <v>0.2171352085</v>
      </c>
      <c r="GB280" s="193">
        <f t="shared" si="1363"/>
        <v>0.2104739768</v>
      </c>
      <c r="GC280" s="193">
        <f t="shared" si="1363"/>
        <v>0.1399924948</v>
      </c>
      <c r="GD280" s="193">
        <f t="shared" si="1363"/>
        <v>0.07101423845</v>
      </c>
      <c r="GE280" s="193">
        <f t="shared" si="1363"/>
        <v>0.02232836284</v>
      </c>
      <c r="GF280" s="193">
        <f t="shared" si="1363"/>
        <v>0.001974869615</v>
      </c>
      <c r="GG280" s="193">
        <f t="shared" si="1363"/>
        <v>0</v>
      </c>
      <c r="GH280" s="193">
        <f t="shared" si="1363"/>
        <v>0</v>
      </c>
      <c r="GI280" s="193">
        <f t="shared" si="1363"/>
        <v>0</v>
      </c>
      <c r="GJ280" s="193">
        <f t="shared" si="1363"/>
        <v>0</v>
      </c>
      <c r="GK280" s="193">
        <f t="shared" si="1363"/>
        <v>0</v>
      </c>
      <c r="GL280" s="193">
        <f t="shared" si="1363"/>
        <v>0</v>
      </c>
      <c r="GM280" s="193">
        <f t="shared" si="1363"/>
        <v>0</v>
      </c>
      <c r="GN280" s="193">
        <f t="shared" si="1363"/>
        <v>0</v>
      </c>
      <c r="GO280" s="193">
        <f t="shared" si="1363"/>
        <v>0</v>
      </c>
      <c r="GP280" s="193">
        <f t="shared" si="1363"/>
        <v>0</v>
      </c>
      <c r="GQ280" s="193">
        <f t="shared" si="1363"/>
        <v>0</v>
      </c>
      <c r="GR280" s="193">
        <f t="shared" si="21"/>
        <v>5.941739681</v>
      </c>
      <c r="GS280" s="193">
        <f t="shared" ref="GS280:IN280" si="1364">E280-EV280</f>
        <v>0.1458251216</v>
      </c>
      <c r="GT280" s="193">
        <f t="shared" si="1364"/>
        <v>0.1269960537</v>
      </c>
      <c r="GU280" s="193">
        <f t="shared" si="1364"/>
        <v>0.1193843028</v>
      </c>
      <c r="GV280" s="193">
        <f t="shared" si="1364"/>
        <v>0.1109713151</v>
      </c>
      <c r="GW280" s="193">
        <f t="shared" si="1364"/>
        <v>0.1065645119</v>
      </c>
      <c r="GX280" s="193">
        <f t="shared" si="1364"/>
        <v>0.1073657489</v>
      </c>
      <c r="GY280" s="193">
        <f t="shared" si="1364"/>
        <v>0.105763275</v>
      </c>
      <c r="GZ280" s="193">
        <f t="shared" si="1364"/>
        <v>0.1029589457</v>
      </c>
      <c r="HA280" s="193">
        <f t="shared" si="1364"/>
        <v>0.1037601827</v>
      </c>
      <c r="HB280" s="193">
        <f t="shared" si="1364"/>
        <v>0.1061638935</v>
      </c>
      <c r="HC280" s="193">
        <f t="shared" si="1364"/>
        <v>0.1105706966</v>
      </c>
      <c r="HD280" s="193">
        <f t="shared" si="1364"/>
        <v>0.1213260439</v>
      </c>
      <c r="HE280" s="193">
        <f t="shared" si="1364"/>
        <v>0.1365098855</v>
      </c>
      <c r="HF280" s="193">
        <f t="shared" si="1364"/>
        <v>0.1414943549</v>
      </c>
      <c r="HG280" s="193">
        <f t="shared" si="1364"/>
        <v>0.1273708063</v>
      </c>
      <c r="HH280" s="193">
        <f t="shared" si="1364"/>
        <v>0.07669312199</v>
      </c>
      <c r="HI280" s="193">
        <f t="shared" si="1364"/>
        <v>0</v>
      </c>
      <c r="HJ280" s="193">
        <f t="shared" si="1364"/>
        <v>0</v>
      </c>
      <c r="HK280" s="193">
        <f t="shared" si="1364"/>
        <v>0</v>
      </c>
      <c r="HL280" s="193">
        <f t="shared" si="1364"/>
        <v>0</v>
      </c>
      <c r="HM280" s="193">
        <f t="shared" si="1364"/>
        <v>0</v>
      </c>
      <c r="HN280" s="193">
        <f t="shared" si="1364"/>
        <v>0</v>
      </c>
      <c r="HO280" s="193">
        <f t="shared" si="1364"/>
        <v>0</v>
      </c>
      <c r="HP280" s="193">
        <f t="shared" si="1364"/>
        <v>0</v>
      </c>
      <c r="HQ280" s="193">
        <f t="shared" si="1364"/>
        <v>0</v>
      </c>
      <c r="HR280" s="193">
        <f t="shared" si="1364"/>
        <v>0</v>
      </c>
      <c r="HS280" s="193">
        <f t="shared" si="1364"/>
        <v>0</v>
      </c>
      <c r="HT280" s="193">
        <f t="shared" si="1364"/>
        <v>0</v>
      </c>
      <c r="HU280" s="193">
        <f t="shared" si="1364"/>
        <v>0</v>
      </c>
      <c r="HV280" s="193">
        <f t="shared" si="1364"/>
        <v>0</v>
      </c>
      <c r="HW280" s="193">
        <f t="shared" si="1364"/>
        <v>0</v>
      </c>
      <c r="HX280" s="193">
        <f t="shared" si="1364"/>
        <v>0</v>
      </c>
      <c r="HY280" s="193">
        <f t="shared" si="1364"/>
        <v>0.02629153654</v>
      </c>
      <c r="HZ280" s="193">
        <f t="shared" si="1364"/>
        <v>0.1208101265</v>
      </c>
      <c r="IA280" s="193">
        <f t="shared" si="1364"/>
        <v>0.2202353862</v>
      </c>
      <c r="IB280" s="193">
        <f t="shared" si="1364"/>
        <v>0.2893528036</v>
      </c>
      <c r="IC280" s="193">
        <f t="shared" si="1364"/>
        <v>0.3209236139</v>
      </c>
      <c r="ID280" s="193">
        <f t="shared" si="1364"/>
        <v>0.3437306437</v>
      </c>
      <c r="IE280" s="193">
        <f t="shared" si="1364"/>
        <v>0.3425287883</v>
      </c>
      <c r="IF280" s="193">
        <f t="shared" si="1364"/>
        <v>0.3409263145</v>
      </c>
      <c r="IG280" s="193">
        <f t="shared" si="1364"/>
        <v>0.3329139452</v>
      </c>
      <c r="IH280" s="193">
        <f t="shared" si="1364"/>
        <v>0.3128830219</v>
      </c>
      <c r="II280" s="193">
        <f t="shared" si="1364"/>
        <v>0.3008644679</v>
      </c>
      <c r="IJ280" s="193">
        <f t="shared" si="1364"/>
        <v>0.2792310707</v>
      </c>
      <c r="IK280" s="193">
        <f t="shared" si="1364"/>
        <v>0.2616038582</v>
      </c>
      <c r="IL280" s="193">
        <f t="shared" si="1364"/>
        <v>0.2339611841</v>
      </c>
      <c r="IM280" s="193">
        <f t="shared" si="1364"/>
        <v>0.1971042852</v>
      </c>
      <c r="IN280" s="193">
        <f t="shared" si="1364"/>
        <v>0.1686603741</v>
      </c>
      <c r="IO280" s="193">
        <f t="shared" si="23"/>
        <v>3.817542301</v>
      </c>
      <c r="IP280" s="193">
        <f t="shared" si="29"/>
        <v>0.7951296299</v>
      </c>
      <c r="IQ280" s="193">
        <f t="shared" ref="IQ280:KK280" si="1365">MAX((MIN(CZ280+IP280,$IO$7))-GT280,0)</f>
        <v>0.6681335762</v>
      </c>
      <c r="IR280" s="193">
        <f t="shared" si="1365"/>
        <v>0.5487492734</v>
      </c>
      <c r="IS280" s="193">
        <f t="shared" si="1365"/>
        <v>0.4377779583</v>
      </c>
      <c r="IT280" s="193">
        <f t="shared" si="1365"/>
        <v>0.3312134464</v>
      </c>
      <c r="IU280" s="193">
        <f t="shared" si="1365"/>
        <v>0.2238476975</v>
      </c>
      <c r="IV280" s="193">
        <f t="shared" si="1365"/>
        <v>0.1180844226</v>
      </c>
      <c r="IW280" s="193">
        <f t="shared" si="1365"/>
        <v>0.01512547682</v>
      </c>
      <c r="IX280" s="193">
        <f t="shared" si="1365"/>
        <v>0</v>
      </c>
      <c r="IY280" s="193">
        <f t="shared" si="1365"/>
        <v>0</v>
      </c>
      <c r="IZ280" s="193">
        <f t="shared" si="1365"/>
        <v>0</v>
      </c>
      <c r="JA280" s="193">
        <f t="shared" si="1365"/>
        <v>0</v>
      </c>
      <c r="JB280" s="193">
        <f t="shared" si="1365"/>
        <v>0</v>
      </c>
      <c r="JC280" s="193">
        <f t="shared" si="1365"/>
        <v>0</v>
      </c>
      <c r="JD280" s="193">
        <f t="shared" si="1365"/>
        <v>0</v>
      </c>
      <c r="JE280" s="193">
        <f t="shared" si="1365"/>
        <v>0</v>
      </c>
      <c r="JF280" s="193">
        <f t="shared" si="1365"/>
        <v>0.01585829928</v>
      </c>
      <c r="JG280" s="193">
        <f t="shared" si="1365"/>
        <v>0.06851872049</v>
      </c>
      <c r="JH280" s="193">
        <f t="shared" si="1365"/>
        <v>0.1746233861</v>
      </c>
      <c r="JI280" s="193">
        <f t="shared" si="1365"/>
        <v>0.3054049939</v>
      </c>
      <c r="JJ280" s="193">
        <f t="shared" si="1365"/>
        <v>0.505612899</v>
      </c>
      <c r="JK280" s="193">
        <f t="shared" si="1365"/>
        <v>0.7697783038</v>
      </c>
      <c r="JL280" s="193">
        <f t="shared" si="1365"/>
        <v>1.110399321</v>
      </c>
      <c r="JM280" s="193">
        <f t="shared" si="1365"/>
        <v>1.482069069</v>
      </c>
      <c r="JN280" s="193">
        <f t="shared" si="1365"/>
        <v>1.854790655</v>
      </c>
      <c r="JO280" s="193">
        <f t="shared" si="1365"/>
        <v>2.240222955</v>
      </c>
      <c r="JP280" s="193">
        <f t="shared" si="1365"/>
        <v>2.616134024</v>
      </c>
      <c r="JQ280" s="193">
        <f t="shared" si="1365"/>
        <v>2.941181915</v>
      </c>
      <c r="JR280" s="193">
        <f t="shared" si="1365"/>
        <v>3.262415494</v>
      </c>
      <c r="JS280" s="193">
        <f t="shared" si="1365"/>
        <v>3.527910968</v>
      </c>
      <c r="JT280" s="193">
        <f t="shared" si="1365"/>
        <v>3.720008488</v>
      </c>
      <c r="JU280" s="193">
        <f t="shared" si="1365"/>
        <v>3.817542301</v>
      </c>
      <c r="JV280" s="193">
        <f t="shared" si="1365"/>
        <v>3.791250764</v>
      </c>
      <c r="JW280" s="193">
        <f t="shared" si="1365"/>
        <v>3.670440638</v>
      </c>
      <c r="JX280" s="193">
        <f t="shared" si="1365"/>
        <v>3.450205251</v>
      </c>
      <c r="JY280" s="193">
        <f t="shared" si="1365"/>
        <v>3.160852448</v>
      </c>
      <c r="JZ280" s="193">
        <f t="shared" si="1365"/>
        <v>2.839928834</v>
      </c>
      <c r="KA280" s="193">
        <f t="shared" si="1365"/>
        <v>2.49619819</v>
      </c>
      <c r="KB280" s="193">
        <f t="shared" si="1365"/>
        <v>2.153669402</v>
      </c>
      <c r="KC280" s="193">
        <f t="shared" si="1365"/>
        <v>1.812743087</v>
      </c>
      <c r="KD280" s="193">
        <f t="shared" si="1365"/>
        <v>1.479829142</v>
      </c>
      <c r="KE280" s="193">
        <f t="shared" si="1365"/>
        <v>1.16694612</v>
      </c>
      <c r="KF280" s="193">
        <f t="shared" si="1365"/>
        <v>0.8660816525</v>
      </c>
      <c r="KG280" s="193">
        <f t="shared" si="1365"/>
        <v>0.5868505818</v>
      </c>
      <c r="KH280" s="193">
        <f t="shared" si="1365"/>
        <v>0.3252467235</v>
      </c>
      <c r="KI280" s="193">
        <f t="shared" si="1365"/>
        <v>0.09128553946</v>
      </c>
      <c r="KJ280" s="193">
        <f t="shared" si="1365"/>
        <v>0</v>
      </c>
      <c r="KK280" s="193">
        <f t="shared" si="1365"/>
        <v>0</v>
      </c>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row>
    <row r="281" ht="14.25" customHeight="1">
      <c r="A281" s="1">
        <v>9.0</v>
      </c>
      <c r="B281" s="1">
        <f t="shared" ref="B281:C281" si="1366">B280+1</f>
        <v>271</v>
      </c>
      <c r="C281" s="267">
        <f t="shared" si="1366"/>
        <v>43736</v>
      </c>
      <c r="D281" s="193">
        <f t="shared" si="15"/>
        <v>9.939344139</v>
      </c>
      <c r="E281" s="193">
        <f>(SUMIFS(Profile!$F$2:$F$17521,Profile!$B$2:$B$17521,$B281,Profile!$C$2:$C$17521,E$8))*$C$6</f>
        <v>0.1474275954</v>
      </c>
      <c r="F281" s="193">
        <f>(SUMIFS(Profile!$F$2:$F$17521,Profile!$B$2:$B$17521,$B281,Profile!$C$2:$C$17521,F$8))*$C$6</f>
        <v>0.1257941983</v>
      </c>
      <c r="G281" s="193">
        <f>(SUMIFS(Profile!$F$2:$F$17521,Profile!$B$2:$B$17521,$B281,Profile!$C$2:$C$17521,G$8))*$C$6</f>
        <v>0.1181824474</v>
      </c>
      <c r="H281" s="193">
        <f>(SUMIFS(Profile!$F$2:$F$17521,Profile!$B$2:$B$17521,$B281,Profile!$C$2:$C$17521,H$8))*$C$6</f>
        <v>0.1093688412</v>
      </c>
      <c r="I281" s="193">
        <f>(SUMIFS(Profile!$F$2:$F$17521,Profile!$B$2:$B$17521,$B281,Profile!$C$2:$C$17521,I$8))*$C$6</f>
        <v>0.1065645119</v>
      </c>
      <c r="J281" s="193">
        <f>(SUMIFS(Profile!$F$2:$F$17521,Profile!$B$2:$B$17521,$B281,Profile!$C$2:$C$17521,J$8))*$C$6</f>
        <v>0.1069651304</v>
      </c>
      <c r="K281" s="193">
        <f>(SUMIFS(Profile!$F$2:$F$17521,Profile!$B$2:$B$17521,$B281,Profile!$C$2:$C$17521,K$8))*$C$6</f>
        <v>0.1049620381</v>
      </c>
      <c r="L281" s="193">
        <f>(SUMIFS(Profile!$F$2:$F$17521,Profile!$B$2:$B$17521,$B281,Profile!$C$2:$C$17521,L$8))*$C$6</f>
        <v>0.1005552349</v>
      </c>
      <c r="M281" s="193">
        <f>(SUMIFS(Profile!$F$2:$F$17521,Profile!$B$2:$B$17521,$B281,Profile!$C$2:$C$17521,M$8))*$C$6</f>
        <v>0.1037601827</v>
      </c>
      <c r="N281" s="193">
        <f>(SUMIFS(Profile!$F$2:$F$17521,Profile!$B$2:$B$17521,$B281,Profile!$C$2:$C$17521,N$8))*$C$6</f>
        <v>0.1053626565</v>
      </c>
      <c r="O281" s="193">
        <f>(SUMIFS(Profile!$F$2:$F$17521,Profile!$B$2:$B$17521,$B281,Profile!$C$2:$C$17521,O$8))*$C$6</f>
        <v>0.1085676043</v>
      </c>
      <c r="P281" s="193">
        <f>(SUMIFS(Profile!$F$2:$F$17521,Profile!$B$2:$B$17521,$B281,Profile!$C$2:$C$17521,P$8))*$C$6</f>
        <v>0.1213873952</v>
      </c>
      <c r="Q281" s="193">
        <f>(SUMIFS(Profile!$F$2:$F$17521,Profile!$B$2:$B$17521,$B281,Profile!$C$2:$C$17521,Q$8))*$C$6</f>
        <v>0.1410177</v>
      </c>
      <c r="R281" s="193">
        <f>(SUMIFS(Profile!$F$2:$F$17521,Profile!$B$2:$B$17521,$B281,Profile!$C$2:$C$17521,R$8))*$C$6</f>
        <v>0.164253571</v>
      </c>
      <c r="S281" s="193">
        <f>(SUMIFS(Profile!$F$2:$F$17521,Profile!$B$2:$B$17521,$B281,Profile!$C$2:$C$17521,S$8))*$C$6</f>
        <v>0.2003092329</v>
      </c>
      <c r="T281" s="193">
        <f>(SUMIFS(Profile!$F$2:$F$17521,Profile!$B$2:$B$17521,$B281,Profile!$C$2:$C$17521,T$8))*$C$6</f>
        <v>0.2255481963</v>
      </c>
      <c r="U281" s="193">
        <f>(SUMIFS(Profile!$F$2:$F$17521,Profile!$B$2:$B$17521,$B281,Profile!$C$2:$C$17521,U$8))*$C$6</f>
        <v>0.223545104</v>
      </c>
      <c r="V281" s="193">
        <f>(SUMIFS(Profile!$F$2:$F$17521,Profile!$B$2:$B$17521,$B281,Profile!$C$2:$C$17521,V$8))*$C$6</f>
        <v>0.2215420116</v>
      </c>
      <c r="W281" s="193">
        <f>(SUMIFS(Profile!$F$2:$F$17521,Profile!$B$2:$B$17521,$B281,Profile!$C$2:$C$17521,W$8))*$C$6</f>
        <v>0.222743867</v>
      </c>
      <c r="X281" s="193">
        <f>(SUMIFS(Profile!$F$2:$F$17521,Profile!$B$2:$B$17521,$B281,Profile!$C$2:$C$17521,X$8))*$C$6</f>
        <v>0.2203401562</v>
      </c>
      <c r="Y281" s="193">
        <f>(SUMIFS(Profile!$F$2:$F$17521,Profile!$B$2:$B$17521,$B281,Profile!$C$2:$C$17521,Y$8))*$C$6</f>
        <v>0.2111259315</v>
      </c>
      <c r="Z281" s="193">
        <f>(SUMIFS(Profile!$F$2:$F$17521,Profile!$B$2:$B$17521,$B281,Profile!$C$2:$C$17521,Z$8))*$C$6</f>
        <v>0.2063185099</v>
      </c>
      <c r="AA281" s="193">
        <f>(SUMIFS(Profile!$F$2:$F$17521,Profile!$B$2:$B$17521,$B281,Profile!$C$2:$C$17521,AA$8))*$C$6</f>
        <v>0.2067191284</v>
      </c>
      <c r="AB281" s="193">
        <f>(SUMIFS(Profile!$F$2:$F$17521,Profile!$B$2:$B$17521,$B281,Profile!$C$2:$C$17521,AB$8))*$C$6</f>
        <v>0.2027129437</v>
      </c>
      <c r="AC281" s="193">
        <f>(SUMIFS(Profile!$F$2:$F$17521,Profile!$B$2:$B$17521,$B281,Profile!$C$2:$C$17521,AC$8))*$C$6</f>
        <v>0.2123277869</v>
      </c>
      <c r="AD281" s="193">
        <f>(SUMIFS(Profile!$F$2:$F$17521,Profile!$B$2:$B$17521,$B281,Profile!$C$2:$C$17521,AD$8))*$C$6</f>
        <v>0.2079209838</v>
      </c>
      <c r="AE281" s="193">
        <f>(SUMIFS(Profile!$F$2:$F$17521,Profile!$B$2:$B$17521,$B281,Profile!$C$2:$C$17521,AE$8))*$C$6</f>
        <v>0.2043154176</v>
      </c>
      <c r="AF281" s="193">
        <f>(SUMIFS(Profile!$F$2:$F$17521,Profile!$B$2:$B$17521,$B281,Profile!$C$2:$C$17521,AF$8))*$C$6</f>
        <v>0.1999086145</v>
      </c>
      <c r="AG281" s="193">
        <f>(SUMIFS(Profile!$F$2:$F$17521,Profile!$B$2:$B$17521,$B281,Profile!$C$2:$C$17521,AG$8))*$C$6</f>
        <v>0.1922968636</v>
      </c>
      <c r="AH281" s="193">
        <f>(SUMIFS(Profile!$F$2:$F$17521,Profile!$B$2:$B$17521,$B281,Profile!$C$2:$C$17521,AH$8))*$C$6</f>
        <v>0.1947005744</v>
      </c>
      <c r="AI281" s="193">
        <f>(SUMIFS(Profile!$F$2:$F$17521,Profile!$B$2:$B$17521,$B281,Profile!$C$2:$C$17521,AI$8))*$C$6</f>
        <v>0.2007098514</v>
      </c>
      <c r="AJ281" s="193">
        <f>(SUMIFS(Profile!$F$2:$F$17521,Profile!$B$2:$B$17521,$B281,Profile!$C$2:$C$17521,AJ$8))*$C$6</f>
        <v>0.2187376824</v>
      </c>
      <c r="AK281" s="193">
        <f>(SUMIFS(Profile!$F$2:$F$17521,Profile!$B$2:$B$17521,$B281,Profile!$C$2:$C$17521,AK$8))*$C$6</f>
        <v>0.2359642764</v>
      </c>
      <c r="AL281" s="193">
        <f>(SUMIFS(Profile!$F$2:$F$17521,Profile!$B$2:$B$17521,$B281,Profile!$C$2:$C$17521,AL$8))*$C$6</f>
        <v>0.2555945812</v>
      </c>
      <c r="AM281" s="193">
        <f>(SUMIFS(Profile!$F$2:$F$17521,Profile!$B$2:$B$17521,$B281,Profile!$C$2:$C$17521,AM$8))*$C$6</f>
        <v>0.2868428216</v>
      </c>
      <c r="AN281" s="193">
        <f>(SUMIFS(Profile!$F$2:$F$17521,Profile!$B$2:$B$17521,$B281,Profile!$C$2:$C$17521,AN$8))*$C$6</f>
        <v>0.3028675602</v>
      </c>
      <c r="AO281" s="193">
        <f>(SUMIFS(Profile!$F$2:$F$17521,Profile!$B$2:$B$17521,$B281,Profile!$C$2:$C$17521,AO$8))*$C$6</f>
        <v>0.3188922988</v>
      </c>
      <c r="AP281" s="193">
        <f>(SUMIFS(Profile!$F$2:$F$17521,Profile!$B$2:$B$17521,$B281,Profile!$C$2:$C$17521,AP$8))*$C$6</f>
        <v>0.3449324991</v>
      </c>
      <c r="AQ281" s="193">
        <f>(SUMIFS(Profile!$F$2:$F$17521,Profile!$B$2:$B$17521,$B281,Profile!$C$2:$C$17521,AQ$8))*$C$6</f>
        <v>0.3397244591</v>
      </c>
      <c r="AR281" s="193">
        <f>(SUMIFS(Profile!$F$2:$F$17521,Profile!$B$2:$B$17521,$B281,Profile!$C$2:$C$17521,AR$8))*$C$6</f>
        <v>0.3389232221</v>
      </c>
      <c r="AS281" s="193">
        <f>(SUMIFS(Profile!$F$2:$F$17521,Profile!$B$2:$B$17521,$B281,Profile!$C$2:$C$17521,AS$8))*$C$6</f>
        <v>0.3301096159</v>
      </c>
      <c r="AT281" s="193">
        <f>(SUMIFS(Profile!$F$2:$F$17521,Profile!$B$2:$B$17521,$B281,Profile!$C$2:$C$17521,AT$8))*$C$6</f>
        <v>0.3152867327</v>
      </c>
      <c r="AU281" s="193">
        <f>(SUMIFS(Profile!$F$2:$F$17521,Profile!$B$2:$B$17521,$B281,Profile!$C$2:$C$17521,AU$8))*$C$6</f>
        <v>0.2988613756</v>
      </c>
      <c r="AV281" s="193">
        <f>(SUMIFS(Profile!$F$2:$F$17521,Profile!$B$2:$B$17521,$B281,Profile!$C$2:$C$17521,AV$8))*$C$6</f>
        <v>0.2796316892</v>
      </c>
      <c r="AW281" s="193">
        <f>(SUMIFS(Profile!$F$2:$F$17521,Profile!$B$2:$B$17521,$B281,Profile!$C$2:$C$17521,AW$8))*$C$6</f>
        <v>0.2608026213</v>
      </c>
      <c r="AX281" s="193">
        <f>(SUMIFS(Profile!$F$2:$F$17521,Profile!$B$2:$B$17521,$B281,Profile!$C$2:$C$17521,AX$8))*$C$6</f>
        <v>0.2323587102</v>
      </c>
      <c r="AY281" s="193">
        <f>(SUMIFS(Profile!$F$2:$F$17521,Profile!$B$2:$B$17521,$B281,Profile!$C$2:$C$17521,AY$8))*$C$6</f>
        <v>0.1963030483</v>
      </c>
      <c r="AZ281" s="193">
        <f>(SUMIFS(Profile!$F$2:$F$17521,Profile!$B$2:$B$17521,$B281,Profile!$C$2:$C$17521,AZ$8))*$C$6</f>
        <v>0.1662566633</v>
      </c>
      <c r="BA281" s="193">
        <f t="shared" si="16"/>
        <v>7.331390037</v>
      </c>
      <c r="BB281" s="193">
        <f>(SUMIFS(Profile!$E$2:$E$17521,Profile!$B$2:$B$17521,$B281,Profile!$C$2:$C$17521,BB$8))*$C$9</f>
        <v>0</v>
      </c>
      <c r="BC281" s="193">
        <f>(SUMIFS(Profile!$E$2:$E$17521,Profile!$B$2:$B$17521,$B281,Profile!$C$2:$C$17521,BC$8))*$C$9</f>
        <v>0</v>
      </c>
      <c r="BD281" s="193">
        <f>(SUMIFS(Profile!$E$2:$E$17521,Profile!$B$2:$B$17521,$B281,Profile!$C$2:$C$17521,BD$8))*$C$9</f>
        <v>0</v>
      </c>
      <c r="BE281" s="193">
        <f>(SUMIFS(Profile!$E$2:$E$17521,Profile!$B$2:$B$17521,$B281,Profile!$C$2:$C$17521,BE$8))*$C$9</f>
        <v>0</v>
      </c>
      <c r="BF281" s="193">
        <f>(SUMIFS(Profile!$E$2:$E$17521,Profile!$B$2:$B$17521,$B281,Profile!$C$2:$C$17521,BF$8))*$C$9</f>
        <v>0</v>
      </c>
      <c r="BG281" s="193">
        <f>(SUMIFS(Profile!$E$2:$E$17521,Profile!$B$2:$B$17521,$B281,Profile!$C$2:$C$17521,BG$8))*$C$9</f>
        <v>0</v>
      </c>
      <c r="BH281" s="193">
        <f>(SUMIFS(Profile!$E$2:$E$17521,Profile!$B$2:$B$17521,$B281,Profile!$C$2:$C$17521,BH$8))*$C$9</f>
        <v>0</v>
      </c>
      <c r="BI281" s="193">
        <f>(SUMIFS(Profile!$E$2:$E$17521,Profile!$B$2:$B$17521,$B281,Profile!$C$2:$C$17521,BI$8))*$C$9</f>
        <v>0</v>
      </c>
      <c r="BJ281" s="193">
        <f>(SUMIFS(Profile!$E$2:$E$17521,Profile!$B$2:$B$17521,$B281,Profile!$C$2:$C$17521,BJ$8))*$C$9</f>
        <v>0</v>
      </c>
      <c r="BK281" s="193">
        <f>(SUMIFS(Profile!$E$2:$E$17521,Profile!$B$2:$B$17521,$B281,Profile!$C$2:$C$17521,BK$8))*$C$9</f>
        <v>0</v>
      </c>
      <c r="BL281" s="193">
        <f>(SUMIFS(Profile!$E$2:$E$17521,Profile!$B$2:$B$17521,$B281,Profile!$C$2:$C$17521,BL$8))*$C$9</f>
        <v>0</v>
      </c>
      <c r="BM281" s="193">
        <f>(SUMIFS(Profile!$E$2:$E$17521,Profile!$B$2:$B$17521,$B281,Profile!$C$2:$C$17521,BM$8))*$C$9</f>
        <v>0.00006135125864</v>
      </c>
      <c r="BN281" s="193">
        <f>(SUMIFS(Profile!$E$2:$E$17521,Profile!$B$2:$B$17521,$B281,Profile!$C$2:$C$17521,BN$8))*$C$9</f>
        <v>0.006380530898</v>
      </c>
      <c r="BO281" s="193">
        <f>(SUMIFS(Profile!$E$2:$E$17521,Profile!$B$2:$B$17521,$B281,Profile!$C$2:$C$17521,BO$8))*$C$9</f>
        <v>0.02148166777</v>
      </c>
      <c r="BP281" s="193">
        <f>(SUMIFS(Profile!$E$2:$E$17521,Profile!$B$2:$B$17521,$B281,Profile!$C$2:$C$17521,BP$8))*$C$9</f>
        <v>0.0743569536</v>
      </c>
      <c r="BQ281" s="193">
        <f>(SUMIFS(Profile!$E$2:$E$17521,Profile!$B$2:$B$17521,$B281,Profile!$C$2:$C$17521,BQ$8))*$C$9</f>
        <v>0.1359373803</v>
      </c>
      <c r="BR281" s="193">
        <f>(SUMIFS(Profile!$E$2:$E$17521,Profile!$B$2:$B$17521,$B281,Profile!$C$2:$C$17521,BR$8))*$C$9</f>
        <v>0.1928572326</v>
      </c>
      <c r="BS281" s="193">
        <f>(SUMIFS(Profile!$E$2:$E$17521,Profile!$B$2:$B$17521,$B281,Profile!$C$2:$C$17521,BS$8))*$C$9</f>
        <v>0.2348674858</v>
      </c>
      <c r="BT281" s="193">
        <f>(SUMIFS(Profile!$E$2:$E$17521,Profile!$B$2:$B$17521,$B281,Profile!$C$2:$C$17521,BT$8))*$C$9</f>
        <v>0.2879908915</v>
      </c>
      <c r="BU281" s="193">
        <f>(SUMIFS(Profile!$E$2:$E$17521,Profile!$B$2:$B$17521,$B281,Profile!$C$2:$C$17521,BU$8))*$C$9</f>
        <v>0.3508728263</v>
      </c>
      <c r="BV281" s="193">
        <f>(SUMIFS(Profile!$E$2:$E$17521,Profile!$B$2:$B$17521,$B281,Profile!$C$2:$C$17521,BV$8))*$C$9</f>
        <v>0.3885068893</v>
      </c>
      <c r="BW281" s="193">
        <f>(SUMIFS(Profile!$E$2:$E$17521,Profile!$B$2:$B$17521,$B281,Profile!$C$2:$C$17521,BW$8))*$C$9</f>
        <v>0.4588163515</v>
      </c>
      <c r="BX281" s="193">
        <f>(SUMIFS(Profile!$E$2:$E$17521,Profile!$B$2:$B$17521,$B281,Profile!$C$2:$C$17521,BX$8))*$C$9</f>
        <v>0.4528867282</v>
      </c>
      <c r="BY281" s="193">
        <f>(SUMIFS(Profile!$E$2:$E$17521,Profile!$B$2:$B$17521,$B281,Profile!$C$2:$C$17521,BY$8))*$C$9</f>
        <v>0.50619243</v>
      </c>
      <c r="BZ281" s="193">
        <f>(SUMIFS(Profile!$E$2:$E$17521,Profile!$B$2:$B$17521,$B281,Profile!$C$2:$C$17521,BZ$8))*$C$9</f>
        <v>0.5609344466</v>
      </c>
      <c r="CA281" s="193">
        <f>(SUMIFS(Profile!$E$2:$E$17521,Profile!$B$2:$B$17521,$B281,Profile!$C$2:$C$17521,CA$8))*$C$9</f>
        <v>0.5813502149</v>
      </c>
      <c r="CB281" s="193">
        <f>(SUMIFS(Profile!$E$2:$E$17521,Profile!$B$2:$B$17521,$B281,Profile!$C$2:$C$17521,CB$8))*$C$9</f>
        <v>0.5683461087</v>
      </c>
      <c r="CC281" s="193">
        <f>(SUMIFS(Profile!$E$2:$E$17521,Profile!$B$2:$B$17521,$B281,Profile!$C$2:$C$17521,CC$8))*$C$9</f>
        <v>0.5411768565</v>
      </c>
      <c r="CD281" s="193">
        <f>(SUMIFS(Profile!$E$2:$E$17521,Profile!$B$2:$B$17521,$B281,Profile!$C$2:$C$17521,CD$8))*$C$9</f>
        <v>0.4457381408</v>
      </c>
      <c r="CE281" s="193">
        <f>(SUMIFS(Profile!$E$2:$E$17521,Profile!$B$2:$B$17521,$B281,Profile!$C$2:$C$17521,CE$8))*$C$9</f>
        <v>0.42383572</v>
      </c>
      <c r="CF281" s="193">
        <f>(SUMIFS(Profile!$E$2:$E$17521,Profile!$B$2:$B$17521,$B281,Profile!$C$2:$C$17521,CF$8))*$C$9</f>
        <v>0.356269047</v>
      </c>
      <c r="CG281" s="193">
        <f>(SUMIFS(Profile!$E$2:$E$17521,Profile!$B$2:$B$17521,$B281,Profile!$C$2:$C$17521,CG$8))*$C$9</f>
        <v>0.2951227305</v>
      </c>
      <c r="CH281" s="193">
        <f>(SUMIFS(Profile!$E$2:$E$17521,Profile!$B$2:$B$17521,$B281,Profile!$C$2:$C$17521,CH$8))*$C$9</f>
        <v>0.2135882625</v>
      </c>
      <c r="CI281" s="193">
        <f>(SUMIFS(Profile!$E$2:$E$17521,Profile!$B$2:$B$17521,$B281,Profile!$C$2:$C$17521,CI$8))*$C$9</f>
        <v>0.1323427223</v>
      </c>
      <c r="CJ281" s="193">
        <f>(SUMIFS(Profile!$E$2:$E$17521,Profile!$B$2:$B$17521,$B281,Profile!$C$2:$C$17521,CJ$8))*$C$9</f>
        <v>0.07567826093</v>
      </c>
      <c r="CK281" s="193">
        <f>(SUMIFS(Profile!$E$2:$E$17521,Profile!$B$2:$B$17521,$B281,Profile!$C$2:$C$17521,CK$8))*$C$9</f>
        <v>0.02392310887</v>
      </c>
      <c r="CL281" s="193">
        <f>(SUMIFS(Profile!$E$2:$E$17521,Profile!$B$2:$B$17521,$B281,Profile!$C$2:$C$17521,CL$8))*$C$9</f>
        <v>0.001875698813</v>
      </c>
      <c r="CM281" s="193">
        <f>(SUMIFS(Profile!$E$2:$E$17521,Profile!$B$2:$B$17521,$B281,Profile!$C$2:$C$17521,CM$8))*$C$9</f>
        <v>0</v>
      </c>
      <c r="CN281" s="193">
        <f>(SUMIFS(Profile!$E$2:$E$17521,Profile!$B$2:$B$17521,$B281,Profile!$C$2:$C$17521,CN$8))*$C$9</f>
        <v>0</v>
      </c>
      <c r="CO281" s="193">
        <f>(SUMIFS(Profile!$E$2:$E$17521,Profile!$B$2:$B$17521,$B281,Profile!$C$2:$C$17521,CO$8))*$C$9</f>
        <v>0</v>
      </c>
      <c r="CP281" s="193">
        <f>(SUMIFS(Profile!$E$2:$E$17521,Profile!$B$2:$B$17521,$B281,Profile!$C$2:$C$17521,CP$8))*$C$9</f>
        <v>0</v>
      </c>
      <c r="CQ281" s="193">
        <f>(SUMIFS(Profile!$E$2:$E$17521,Profile!$B$2:$B$17521,$B281,Profile!$C$2:$C$17521,CQ$8))*$C$9</f>
        <v>0</v>
      </c>
      <c r="CR281" s="193">
        <f>(SUMIFS(Profile!$E$2:$E$17521,Profile!$B$2:$B$17521,$B281,Profile!$C$2:$C$17521,CR$8))*$C$9</f>
        <v>0</v>
      </c>
      <c r="CS281" s="193">
        <f>(SUMIFS(Profile!$E$2:$E$17521,Profile!$B$2:$B$17521,$B281,Profile!$C$2:$C$17521,CS$8))*$C$9</f>
        <v>0</v>
      </c>
      <c r="CT281" s="193">
        <f>(SUMIFS(Profile!$E$2:$E$17521,Profile!$B$2:$B$17521,$B281,Profile!$C$2:$C$17521,CT$8))*$C$9</f>
        <v>0</v>
      </c>
      <c r="CU281" s="193">
        <f>(SUMIFS(Profile!$E$2:$E$17521,Profile!$B$2:$B$17521,$B281,Profile!$C$2:$C$17521,CU$8))*$C$9</f>
        <v>0</v>
      </c>
      <c r="CV281" s="193">
        <f>(SUMIFS(Profile!$E$2:$E$17521,Profile!$B$2:$B$17521,$B281,Profile!$C$2:$C$17521,CV$8))*$C$9</f>
        <v>0</v>
      </c>
      <c r="CW281" s="193">
        <f>(SUMIFS(Profile!$E$2:$E$17521,Profile!$B$2:$B$17521,$B281,Profile!$C$2:$C$17521,CW$8))*$C$9</f>
        <v>0</v>
      </c>
      <c r="CX281" s="193">
        <f t="shared" si="17"/>
        <v>3.330486544</v>
      </c>
      <c r="CY281" s="193">
        <f t="shared" ref="CY281:ET281" si="1367">MAX(BB281-E281,0)</f>
        <v>0</v>
      </c>
      <c r="CZ281" s="193">
        <f t="shared" si="1367"/>
        <v>0</v>
      </c>
      <c r="DA281" s="193">
        <f t="shared" si="1367"/>
        <v>0</v>
      </c>
      <c r="DB281" s="193">
        <f t="shared" si="1367"/>
        <v>0</v>
      </c>
      <c r="DC281" s="193">
        <f t="shared" si="1367"/>
        <v>0</v>
      </c>
      <c r="DD281" s="193">
        <f t="shared" si="1367"/>
        <v>0</v>
      </c>
      <c r="DE281" s="193">
        <f t="shared" si="1367"/>
        <v>0</v>
      </c>
      <c r="DF281" s="193">
        <f t="shared" si="1367"/>
        <v>0</v>
      </c>
      <c r="DG281" s="193">
        <f t="shared" si="1367"/>
        <v>0</v>
      </c>
      <c r="DH281" s="193">
        <f t="shared" si="1367"/>
        <v>0</v>
      </c>
      <c r="DI281" s="193">
        <f t="shared" si="1367"/>
        <v>0</v>
      </c>
      <c r="DJ281" s="193">
        <f t="shared" si="1367"/>
        <v>0</v>
      </c>
      <c r="DK281" s="193">
        <f t="shared" si="1367"/>
        <v>0</v>
      </c>
      <c r="DL281" s="193">
        <f t="shared" si="1367"/>
        <v>0</v>
      </c>
      <c r="DM281" s="193">
        <f t="shared" si="1367"/>
        <v>0</v>
      </c>
      <c r="DN281" s="193">
        <f t="shared" si="1367"/>
        <v>0</v>
      </c>
      <c r="DO281" s="193">
        <f t="shared" si="1367"/>
        <v>0</v>
      </c>
      <c r="DP281" s="193">
        <f t="shared" si="1367"/>
        <v>0.01332547414</v>
      </c>
      <c r="DQ281" s="193">
        <f t="shared" si="1367"/>
        <v>0.06524702446</v>
      </c>
      <c r="DR281" s="193">
        <f t="shared" si="1367"/>
        <v>0.13053267</v>
      </c>
      <c r="DS281" s="193">
        <f t="shared" si="1367"/>
        <v>0.1773809578</v>
      </c>
      <c r="DT281" s="193">
        <f t="shared" si="1367"/>
        <v>0.2524978416</v>
      </c>
      <c r="DU281" s="193">
        <f t="shared" si="1367"/>
        <v>0.2461675998</v>
      </c>
      <c r="DV281" s="193">
        <f t="shared" si="1367"/>
        <v>0.3034794863</v>
      </c>
      <c r="DW281" s="193">
        <f t="shared" si="1367"/>
        <v>0.3486066597</v>
      </c>
      <c r="DX281" s="193">
        <f t="shared" si="1367"/>
        <v>0.3734292311</v>
      </c>
      <c r="DY281" s="193">
        <f t="shared" si="1367"/>
        <v>0.3640306911</v>
      </c>
      <c r="DZ281" s="193">
        <f t="shared" si="1367"/>
        <v>0.341268242</v>
      </c>
      <c r="EA281" s="193">
        <f t="shared" si="1367"/>
        <v>0.2534412771</v>
      </c>
      <c r="EB281" s="193">
        <f t="shared" si="1367"/>
        <v>0.2291351456</v>
      </c>
      <c r="EC281" s="193">
        <f t="shared" si="1367"/>
        <v>0.1555591956</v>
      </c>
      <c r="ED281" s="193">
        <f t="shared" si="1367"/>
        <v>0.07638504811</v>
      </c>
      <c r="EE281" s="193">
        <f t="shared" si="1367"/>
        <v>0</v>
      </c>
      <c r="EF281" s="193">
        <f t="shared" si="1367"/>
        <v>0</v>
      </c>
      <c r="EG281" s="193">
        <f t="shared" si="1367"/>
        <v>0</v>
      </c>
      <c r="EH281" s="193">
        <f t="shared" si="1367"/>
        <v>0</v>
      </c>
      <c r="EI281" s="193">
        <f t="shared" si="1367"/>
        <v>0</v>
      </c>
      <c r="EJ281" s="193">
        <f t="shared" si="1367"/>
        <v>0</v>
      </c>
      <c r="EK281" s="193">
        <f t="shared" si="1367"/>
        <v>0</v>
      </c>
      <c r="EL281" s="193">
        <f t="shared" si="1367"/>
        <v>0</v>
      </c>
      <c r="EM281" s="193">
        <f t="shared" si="1367"/>
        <v>0</v>
      </c>
      <c r="EN281" s="193">
        <f t="shared" si="1367"/>
        <v>0</v>
      </c>
      <c r="EO281" s="193">
        <f t="shared" si="1367"/>
        <v>0</v>
      </c>
      <c r="EP281" s="193">
        <f t="shared" si="1367"/>
        <v>0</v>
      </c>
      <c r="EQ281" s="193">
        <f t="shared" si="1367"/>
        <v>0</v>
      </c>
      <c r="ER281" s="193">
        <f t="shared" si="1367"/>
        <v>0</v>
      </c>
      <c r="ES281" s="193">
        <f t="shared" si="1367"/>
        <v>0</v>
      </c>
      <c r="ET281" s="193">
        <f t="shared" si="1367"/>
        <v>0</v>
      </c>
      <c r="EU281" s="193">
        <f t="shared" si="19"/>
        <v>4.000903493</v>
      </c>
      <c r="EV281" s="193">
        <f t="shared" ref="EV281:GQ281" si="1368">BB281-CY281</f>
        <v>0</v>
      </c>
      <c r="EW281" s="193">
        <f t="shared" si="1368"/>
        <v>0</v>
      </c>
      <c r="EX281" s="193">
        <f t="shared" si="1368"/>
        <v>0</v>
      </c>
      <c r="EY281" s="193">
        <f t="shared" si="1368"/>
        <v>0</v>
      </c>
      <c r="EZ281" s="193">
        <f t="shared" si="1368"/>
        <v>0</v>
      </c>
      <c r="FA281" s="193">
        <f t="shared" si="1368"/>
        <v>0</v>
      </c>
      <c r="FB281" s="193">
        <f t="shared" si="1368"/>
        <v>0</v>
      </c>
      <c r="FC281" s="193">
        <f t="shared" si="1368"/>
        <v>0</v>
      </c>
      <c r="FD281" s="193">
        <f t="shared" si="1368"/>
        <v>0</v>
      </c>
      <c r="FE281" s="193">
        <f t="shared" si="1368"/>
        <v>0</v>
      </c>
      <c r="FF281" s="193">
        <f t="shared" si="1368"/>
        <v>0</v>
      </c>
      <c r="FG281" s="193">
        <f t="shared" si="1368"/>
        <v>0.00006135125864</v>
      </c>
      <c r="FH281" s="193">
        <f t="shared" si="1368"/>
        <v>0.006380530898</v>
      </c>
      <c r="FI281" s="193">
        <f t="shared" si="1368"/>
        <v>0.02148166777</v>
      </c>
      <c r="FJ281" s="193">
        <f t="shared" si="1368"/>
        <v>0.0743569536</v>
      </c>
      <c r="FK281" s="193">
        <f t="shared" si="1368"/>
        <v>0.1359373803</v>
      </c>
      <c r="FL281" s="193">
        <f t="shared" si="1368"/>
        <v>0.1928572326</v>
      </c>
      <c r="FM281" s="193">
        <f t="shared" si="1368"/>
        <v>0.2215420116</v>
      </c>
      <c r="FN281" s="193">
        <f t="shared" si="1368"/>
        <v>0.222743867</v>
      </c>
      <c r="FO281" s="193">
        <f t="shared" si="1368"/>
        <v>0.2203401562</v>
      </c>
      <c r="FP281" s="193">
        <f t="shared" si="1368"/>
        <v>0.2111259315</v>
      </c>
      <c r="FQ281" s="193">
        <f t="shared" si="1368"/>
        <v>0.2063185099</v>
      </c>
      <c r="FR281" s="193">
        <f t="shared" si="1368"/>
        <v>0.2067191284</v>
      </c>
      <c r="FS281" s="193">
        <f t="shared" si="1368"/>
        <v>0.2027129437</v>
      </c>
      <c r="FT281" s="193">
        <f t="shared" si="1368"/>
        <v>0.2123277869</v>
      </c>
      <c r="FU281" s="193">
        <f t="shared" si="1368"/>
        <v>0.2079209838</v>
      </c>
      <c r="FV281" s="193">
        <f t="shared" si="1368"/>
        <v>0.2043154176</v>
      </c>
      <c r="FW281" s="193">
        <f t="shared" si="1368"/>
        <v>0.1999086145</v>
      </c>
      <c r="FX281" s="193">
        <f t="shared" si="1368"/>
        <v>0.1922968636</v>
      </c>
      <c r="FY281" s="193">
        <f t="shared" si="1368"/>
        <v>0.1947005744</v>
      </c>
      <c r="FZ281" s="193">
        <f t="shared" si="1368"/>
        <v>0.2007098514</v>
      </c>
      <c r="GA281" s="193">
        <f t="shared" si="1368"/>
        <v>0.2187376824</v>
      </c>
      <c r="GB281" s="193">
        <f t="shared" si="1368"/>
        <v>0.2135882625</v>
      </c>
      <c r="GC281" s="193">
        <f t="shared" si="1368"/>
        <v>0.1323427223</v>
      </c>
      <c r="GD281" s="193">
        <f t="shared" si="1368"/>
        <v>0.07567826093</v>
      </c>
      <c r="GE281" s="193">
        <f t="shared" si="1368"/>
        <v>0.02392310887</v>
      </c>
      <c r="GF281" s="193">
        <f t="shared" si="1368"/>
        <v>0.001875698813</v>
      </c>
      <c r="GG281" s="193">
        <f t="shared" si="1368"/>
        <v>0</v>
      </c>
      <c r="GH281" s="193">
        <f t="shared" si="1368"/>
        <v>0</v>
      </c>
      <c r="GI281" s="193">
        <f t="shared" si="1368"/>
        <v>0</v>
      </c>
      <c r="GJ281" s="193">
        <f t="shared" si="1368"/>
        <v>0</v>
      </c>
      <c r="GK281" s="193">
        <f t="shared" si="1368"/>
        <v>0</v>
      </c>
      <c r="GL281" s="193">
        <f t="shared" si="1368"/>
        <v>0</v>
      </c>
      <c r="GM281" s="193">
        <f t="shared" si="1368"/>
        <v>0</v>
      </c>
      <c r="GN281" s="193">
        <f t="shared" si="1368"/>
        <v>0</v>
      </c>
      <c r="GO281" s="193">
        <f t="shared" si="1368"/>
        <v>0</v>
      </c>
      <c r="GP281" s="193">
        <f t="shared" si="1368"/>
        <v>0</v>
      </c>
      <c r="GQ281" s="193">
        <f t="shared" si="1368"/>
        <v>0</v>
      </c>
      <c r="GR281" s="193">
        <f t="shared" si="21"/>
        <v>5.938440646</v>
      </c>
      <c r="GS281" s="193">
        <f t="shared" ref="GS281:IN281" si="1369">E281-EV281</f>
        <v>0.1474275954</v>
      </c>
      <c r="GT281" s="193">
        <f t="shared" si="1369"/>
        <v>0.1257941983</v>
      </c>
      <c r="GU281" s="193">
        <f t="shared" si="1369"/>
        <v>0.1181824474</v>
      </c>
      <c r="GV281" s="193">
        <f t="shared" si="1369"/>
        <v>0.1093688412</v>
      </c>
      <c r="GW281" s="193">
        <f t="shared" si="1369"/>
        <v>0.1065645119</v>
      </c>
      <c r="GX281" s="193">
        <f t="shared" si="1369"/>
        <v>0.1069651304</v>
      </c>
      <c r="GY281" s="193">
        <f t="shared" si="1369"/>
        <v>0.1049620381</v>
      </c>
      <c r="GZ281" s="193">
        <f t="shared" si="1369"/>
        <v>0.1005552349</v>
      </c>
      <c r="HA281" s="193">
        <f t="shared" si="1369"/>
        <v>0.1037601827</v>
      </c>
      <c r="HB281" s="193">
        <f t="shared" si="1369"/>
        <v>0.1053626565</v>
      </c>
      <c r="HC281" s="193">
        <f t="shared" si="1369"/>
        <v>0.1085676043</v>
      </c>
      <c r="HD281" s="193">
        <f t="shared" si="1369"/>
        <v>0.1213260439</v>
      </c>
      <c r="HE281" s="193">
        <f t="shared" si="1369"/>
        <v>0.1346371691</v>
      </c>
      <c r="HF281" s="193">
        <f t="shared" si="1369"/>
        <v>0.1427719032</v>
      </c>
      <c r="HG281" s="193">
        <f t="shared" si="1369"/>
        <v>0.1259522793</v>
      </c>
      <c r="HH281" s="193">
        <f t="shared" si="1369"/>
        <v>0.08961081603</v>
      </c>
      <c r="HI281" s="193">
        <f t="shared" si="1369"/>
        <v>0.03068787134</v>
      </c>
      <c r="HJ281" s="193">
        <f t="shared" si="1369"/>
        <v>0</v>
      </c>
      <c r="HK281" s="193">
        <f t="shared" si="1369"/>
        <v>0</v>
      </c>
      <c r="HL281" s="193">
        <f t="shared" si="1369"/>
        <v>0</v>
      </c>
      <c r="HM281" s="193">
        <f t="shared" si="1369"/>
        <v>0</v>
      </c>
      <c r="HN281" s="193">
        <f t="shared" si="1369"/>
        <v>0</v>
      </c>
      <c r="HO281" s="193">
        <f t="shared" si="1369"/>
        <v>0</v>
      </c>
      <c r="HP281" s="193">
        <f t="shared" si="1369"/>
        <v>0</v>
      </c>
      <c r="HQ281" s="193">
        <f t="shared" si="1369"/>
        <v>0</v>
      </c>
      <c r="HR281" s="193">
        <f t="shared" si="1369"/>
        <v>0</v>
      </c>
      <c r="HS281" s="193">
        <f t="shared" si="1369"/>
        <v>0</v>
      </c>
      <c r="HT281" s="193">
        <f t="shared" si="1369"/>
        <v>0</v>
      </c>
      <c r="HU281" s="193">
        <f t="shared" si="1369"/>
        <v>0</v>
      </c>
      <c r="HV281" s="193">
        <f t="shared" si="1369"/>
        <v>0</v>
      </c>
      <c r="HW281" s="193">
        <f t="shared" si="1369"/>
        <v>0</v>
      </c>
      <c r="HX281" s="193">
        <f t="shared" si="1369"/>
        <v>0</v>
      </c>
      <c r="HY281" s="193">
        <f t="shared" si="1369"/>
        <v>0.02237601392</v>
      </c>
      <c r="HZ281" s="193">
        <f t="shared" si="1369"/>
        <v>0.1232518589</v>
      </c>
      <c r="IA281" s="193">
        <f t="shared" si="1369"/>
        <v>0.2111645606</v>
      </c>
      <c r="IB281" s="193">
        <f t="shared" si="1369"/>
        <v>0.2789444513</v>
      </c>
      <c r="IC281" s="193">
        <f t="shared" si="1369"/>
        <v>0.3170166</v>
      </c>
      <c r="ID281" s="193">
        <f t="shared" si="1369"/>
        <v>0.3449324991</v>
      </c>
      <c r="IE281" s="193">
        <f t="shared" si="1369"/>
        <v>0.3397244591</v>
      </c>
      <c r="IF281" s="193">
        <f t="shared" si="1369"/>
        <v>0.3389232221</v>
      </c>
      <c r="IG281" s="193">
        <f t="shared" si="1369"/>
        <v>0.3301096159</v>
      </c>
      <c r="IH281" s="193">
        <f t="shared" si="1369"/>
        <v>0.3152867327</v>
      </c>
      <c r="II281" s="193">
        <f t="shared" si="1369"/>
        <v>0.2988613756</v>
      </c>
      <c r="IJ281" s="193">
        <f t="shared" si="1369"/>
        <v>0.2796316892</v>
      </c>
      <c r="IK281" s="193">
        <f t="shared" si="1369"/>
        <v>0.2608026213</v>
      </c>
      <c r="IL281" s="193">
        <f t="shared" si="1369"/>
        <v>0.2323587102</v>
      </c>
      <c r="IM281" s="193">
        <f t="shared" si="1369"/>
        <v>0.1963030483</v>
      </c>
      <c r="IN281" s="193">
        <f t="shared" si="1369"/>
        <v>0.1662566633</v>
      </c>
      <c r="IO281" s="193">
        <f t="shared" si="23"/>
        <v>3.330486544</v>
      </c>
      <c r="IP281" s="193">
        <f t="shared" si="29"/>
        <v>0</v>
      </c>
      <c r="IQ281" s="193">
        <f t="shared" ref="IQ281:KK281" si="1370">MAX((MIN(CZ281+IP281,$IO$7))-GT281,0)</f>
        <v>0</v>
      </c>
      <c r="IR281" s="193">
        <f t="shared" si="1370"/>
        <v>0</v>
      </c>
      <c r="IS281" s="193">
        <f t="shared" si="1370"/>
        <v>0</v>
      </c>
      <c r="IT281" s="193">
        <f t="shared" si="1370"/>
        <v>0</v>
      </c>
      <c r="IU281" s="193">
        <f t="shared" si="1370"/>
        <v>0</v>
      </c>
      <c r="IV281" s="193">
        <f t="shared" si="1370"/>
        <v>0</v>
      </c>
      <c r="IW281" s="193">
        <f t="shared" si="1370"/>
        <v>0</v>
      </c>
      <c r="IX281" s="193">
        <f t="shared" si="1370"/>
        <v>0</v>
      </c>
      <c r="IY281" s="193">
        <f t="shared" si="1370"/>
        <v>0</v>
      </c>
      <c r="IZ281" s="193">
        <f t="shared" si="1370"/>
        <v>0</v>
      </c>
      <c r="JA281" s="193">
        <f t="shared" si="1370"/>
        <v>0</v>
      </c>
      <c r="JB281" s="193">
        <f t="shared" si="1370"/>
        <v>0</v>
      </c>
      <c r="JC281" s="193">
        <f t="shared" si="1370"/>
        <v>0</v>
      </c>
      <c r="JD281" s="193">
        <f t="shared" si="1370"/>
        <v>0</v>
      </c>
      <c r="JE281" s="193">
        <f t="shared" si="1370"/>
        <v>0</v>
      </c>
      <c r="JF281" s="193">
        <f t="shared" si="1370"/>
        <v>0</v>
      </c>
      <c r="JG281" s="193">
        <f t="shared" si="1370"/>
        <v>0.01332547414</v>
      </c>
      <c r="JH281" s="193">
        <f t="shared" si="1370"/>
        <v>0.0785724986</v>
      </c>
      <c r="JI281" s="193">
        <f t="shared" si="1370"/>
        <v>0.2091051686</v>
      </c>
      <c r="JJ281" s="193">
        <f t="shared" si="1370"/>
        <v>0.3864861264</v>
      </c>
      <c r="JK281" s="193">
        <f t="shared" si="1370"/>
        <v>0.638983968</v>
      </c>
      <c r="JL281" s="193">
        <f t="shared" si="1370"/>
        <v>0.8851515678</v>
      </c>
      <c r="JM281" s="193">
        <f t="shared" si="1370"/>
        <v>1.188631054</v>
      </c>
      <c r="JN281" s="193">
        <f t="shared" si="1370"/>
        <v>1.537237714</v>
      </c>
      <c r="JO281" s="193">
        <f t="shared" si="1370"/>
        <v>1.910666945</v>
      </c>
      <c r="JP281" s="193">
        <f t="shared" si="1370"/>
        <v>2.274697636</v>
      </c>
      <c r="JQ281" s="193">
        <f t="shared" si="1370"/>
        <v>2.615965878</v>
      </c>
      <c r="JR281" s="193">
        <f t="shared" si="1370"/>
        <v>2.869407155</v>
      </c>
      <c r="JS281" s="193">
        <f t="shared" si="1370"/>
        <v>3.098542301</v>
      </c>
      <c r="JT281" s="193">
        <f t="shared" si="1370"/>
        <v>3.254101496</v>
      </c>
      <c r="JU281" s="193">
        <f t="shared" si="1370"/>
        <v>3.330486544</v>
      </c>
      <c r="JV281" s="193">
        <f t="shared" si="1370"/>
        <v>3.308110531</v>
      </c>
      <c r="JW281" s="193">
        <f t="shared" si="1370"/>
        <v>3.184858672</v>
      </c>
      <c r="JX281" s="193">
        <f t="shared" si="1370"/>
        <v>2.973694111</v>
      </c>
      <c r="JY281" s="193">
        <f t="shared" si="1370"/>
        <v>2.69474966</v>
      </c>
      <c r="JZ281" s="193">
        <f t="shared" si="1370"/>
        <v>2.37773306</v>
      </c>
      <c r="KA281" s="193">
        <f t="shared" si="1370"/>
        <v>2.03280056</v>
      </c>
      <c r="KB281" s="193">
        <f t="shared" si="1370"/>
        <v>1.693076101</v>
      </c>
      <c r="KC281" s="193">
        <f t="shared" si="1370"/>
        <v>1.354152879</v>
      </c>
      <c r="KD281" s="193">
        <f t="shared" si="1370"/>
        <v>1.024043263</v>
      </c>
      <c r="KE281" s="193">
        <f t="shared" si="1370"/>
        <v>0.7087565307</v>
      </c>
      <c r="KF281" s="193">
        <f t="shared" si="1370"/>
        <v>0.4098951551</v>
      </c>
      <c r="KG281" s="193">
        <f t="shared" si="1370"/>
        <v>0.130263466</v>
      </c>
      <c r="KH281" s="193">
        <f t="shared" si="1370"/>
        <v>0</v>
      </c>
      <c r="KI281" s="193">
        <f t="shared" si="1370"/>
        <v>0</v>
      </c>
      <c r="KJ281" s="193">
        <f t="shared" si="1370"/>
        <v>0</v>
      </c>
      <c r="KK281" s="193">
        <f t="shared" si="1370"/>
        <v>0</v>
      </c>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row>
    <row r="282" ht="14.25" customHeight="1">
      <c r="A282" s="1">
        <v>9.0</v>
      </c>
      <c r="B282" s="1">
        <f t="shared" ref="B282:C282" si="1371">B281+1</f>
        <v>272</v>
      </c>
      <c r="C282" s="267">
        <f t="shared" si="1371"/>
        <v>43737</v>
      </c>
      <c r="D282" s="193">
        <f t="shared" si="15"/>
        <v>10.05832782</v>
      </c>
      <c r="E282" s="193">
        <f>(SUMIFS(Profile!$F$2:$F$17521,Profile!$B$2:$B$17521,$B282,Profile!$C$2:$C$17521,E$8))*$C$6</f>
        <v>0.147026977</v>
      </c>
      <c r="F282" s="193">
        <f>(SUMIFS(Profile!$F$2:$F$17521,Profile!$B$2:$B$17521,$B282,Profile!$C$2:$C$17521,F$8))*$C$6</f>
        <v>0.128999146</v>
      </c>
      <c r="G282" s="193">
        <f>(SUMIFS(Profile!$F$2:$F$17521,Profile!$B$2:$B$17521,$B282,Profile!$C$2:$C$17521,G$8))*$C$6</f>
        <v>0.1197849213</v>
      </c>
      <c r="H282" s="193">
        <f>(SUMIFS(Profile!$F$2:$F$17521,Profile!$B$2:$B$17521,$B282,Profile!$C$2:$C$17521,H$8))*$C$6</f>
        <v>0.111772552</v>
      </c>
      <c r="I282" s="193">
        <f>(SUMIFS(Profile!$F$2:$F$17521,Profile!$B$2:$B$17521,$B282,Profile!$C$2:$C$17521,I$8))*$C$6</f>
        <v>0.1081669858</v>
      </c>
      <c r="J282" s="193">
        <f>(SUMIFS(Profile!$F$2:$F$17521,Profile!$B$2:$B$17521,$B282,Profile!$C$2:$C$17521,J$8))*$C$6</f>
        <v>0.1061638935</v>
      </c>
      <c r="K282" s="193">
        <f>(SUMIFS(Profile!$F$2:$F$17521,Profile!$B$2:$B$17521,$B282,Profile!$C$2:$C$17521,K$8))*$C$6</f>
        <v>0.1061638935</v>
      </c>
      <c r="L282" s="193">
        <f>(SUMIFS(Profile!$F$2:$F$17521,Profile!$B$2:$B$17521,$B282,Profile!$C$2:$C$17521,L$8))*$C$6</f>
        <v>0.1045614196</v>
      </c>
      <c r="M282" s="193">
        <f>(SUMIFS(Profile!$F$2:$F$17521,Profile!$B$2:$B$17521,$B282,Profile!$C$2:$C$17521,M$8))*$C$6</f>
        <v>0.1049620381</v>
      </c>
      <c r="N282" s="193">
        <f>(SUMIFS(Profile!$F$2:$F$17521,Profile!$B$2:$B$17521,$B282,Profile!$C$2:$C$17521,N$8))*$C$6</f>
        <v>0.1069651304</v>
      </c>
      <c r="O282" s="193">
        <f>(SUMIFS(Profile!$F$2:$F$17521,Profile!$B$2:$B$17521,$B282,Profile!$C$2:$C$17521,O$8))*$C$6</f>
        <v>0.1113719335</v>
      </c>
      <c r="P282" s="193">
        <f>(SUMIFS(Profile!$F$2:$F$17521,Profile!$B$2:$B$17521,$B282,Profile!$C$2:$C$17521,P$8))*$C$6</f>
        <v>0.1217880136</v>
      </c>
      <c r="Q282" s="193">
        <f>(SUMIFS(Profile!$F$2:$F$17521,Profile!$B$2:$B$17521,$B282,Profile!$C$2:$C$17521,Q$8))*$C$6</f>
        <v>0.1466263585</v>
      </c>
      <c r="R282" s="193">
        <f>(SUMIFS(Profile!$F$2:$F$17521,Profile!$B$2:$B$17521,$B282,Profile!$C$2:$C$17521,R$8))*$C$6</f>
        <v>0.1750702696</v>
      </c>
      <c r="S282" s="193">
        <f>(SUMIFS(Profile!$F$2:$F$17521,Profile!$B$2:$B$17521,$B282,Profile!$C$2:$C$17521,S$8))*$C$6</f>
        <v>0.2083216023</v>
      </c>
      <c r="T282" s="193">
        <f>(SUMIFS(Profile!$F$2:$F$17521,Profile!$B$2:$B$17521,$B282,Profile!$C$2:$C$17521,T$8))*$C$6</f>
        <v>0.2303556179</v>
      </c>
      <c r="U282" s="193">
        <f>(SUMIFS(Profile!$F$2:$F$17521,Profile!$B$2:$B$17521,$B282,Profile!$C$2:$C$17521,U$8))*$C$6</f>
        <v>0.2259488148</v>
      </c>
      <c r="V282" s="193">
        <f>(SUMIFS(Profile!$F$2:$F$17521,Profile!$B$2:$B$17521,$B282,Profile!$C$2:$C$17521,V$8))*$C$6</f>
        <v>0.2255481963</v>
      </c>
      <c r="W282" s="193">
        <f>(SUMIFS(Profile!$F$2:$F$17521,Profile!$B$2:$B$17521,$B282,Profile!$C$2:$C$17521,W$8))*$C$6</f>
        <v>0.2251475778</v>
      </c>
      <c r="X282" s="193">
        <f>(SUMIFS(Profile!$F$2:$F$17521,Profile!$B$2:$B$17521,$B282,Profile!$C$2:$C$17521,X$8))*$C$6</f>
        <v>0.2243463409</v>
      </c>
      <c r="Y282" s="193">
        <f>(SUMIFS(Profile!$F$2:$F$17521,Profile!$B$2:$B$17521,$B282,Profile!$C$2:$C$17521,Y$8))*$C$6</f>
        <v>0.21673459</v>
      </c>
      <c r="Z282" s="193">
        <f>(SUMIFS(Profile!$F$2:$F$17521,Profile!$B$2:$B$17521,$B282,Profile!$C$2:$C$17521,Z$8))*$C$6</f>
        <v>0.2111259315</v>
      </c>
      <c r="AA282" s="193">
        <f>(SUMIFS(Profile!$F$2:$F$17521,Profile!$B$2:$B$17521,$B282,Profile!$C$2:$C$17521,AA$8))*$C$6</f>
        <v>0.2095234577</v>
      </c>
      <c r="AB282" s="193">
        <f>(SUMIFS(Profile!$F$2:$F$17521,Profile!$B$2:$B$17521,$B282,Profile!$C$2:$C$17521,AB$8))*$C$6</f>
        <v>0.205517273</v>
      </c>
      <c r="AC282" s="193">
        <f>(SUMIFS(Profile!$F$2:$F$17521,Profile!$B$2:$B$17521,$B282,Profile!$C$2:$C$17521,AC$8))*$C$6</f>
        <v>0.2067191284</v>
      </c>
      <c r="AD282" s="193">
        <f>(SUMIFS(Profile!$F$2:$F$17521,Profile!$B$2:$B$17521,$B282,Profile!$C$2:$C$17521,AD$8))*$C$6</f>
        <v>0.2095234577</v>
      </c>
      <c r="AE282" s="193">
        <f>(SUMIFS(Profile!$F$2:$F$17521,Profile!$B$2:$B$17521,$B282,Profile!$C$2:$C$17521,AE$8))*$C$6</f>
        <v>0.2075203653</v>
      </c>
      <c r="AF282" s="193">
        <f>(SUMIFS(Profile!$F$2:$F$17521,Profile!$B$2:$B$17521,$B282,Profile!$C$2:$C$17521,AF$8))*$C$6</f>
        <v>0.2043154176</v>
      </c>
      <c r="AG282" s="193">
        <f>(SUMIFS(Profile!$F$2:$F$17521,Profile!$B$2:$B$17521,$B282,Profile!$C$2:$C$17521,AG$8))*$C$6</f>
        <v>0.2011104699</v>
      </c>
      <c r="AH282" s="193">
        <f>(SUMIFS(Profile!$F$2:$F$17521,Profile!$B$2:$B$17521,$B282,Profile!$C$2:$C$17521,AH$8))*$C$6</f>
        <v>0.2079209838</v>
      </c>
      <c r="AI282" s="193">
        <f>(SUMIFS(Profile!$F$2:$F$17521,Profile!$B$2:$B$17521,$B282,Profile!$C$2:$C$17521,AI$8))*$C$6</f>
        <v>0.2091228392</v>
      </c>
      <c r="AJ282" s="193">
        <f>(SUMIFS(Profile!$F$2:$F$17521,Profile!$B$2:$B$17521,$B282,Profile!$C$2:$C$17521,AJ$8))*$C$6</f>
        <v>0.2255481963</v>
      </c>
      <c r="AK282" s="193">
        <f>(SUMIFS(Profile!$F$2:$F$17521,Profile!$B$2:$B$17521,$B282,Profile!$C$2:$C$17521,AK$8))*$C$6</f>
        <v>0.2411723165</v>
      </c>
      <c r="AL282" s="193">
        <f>(SUMIFS(Profile!$F$2:$F$17521,Profile!$B$2:$B$17521,$B282,Profile!$C$2:$C$17521,AL$8))*$C$6</f>
        <v>0.2596007659</v>
      </c>
      <c r="AM282" s="193">
        <f>(SUMIFS(Profile!$F$2:$F$17521,Profile!$B$2:$B$17521,$B282,Profile!$C$2:$C$17521,AM$8))*$C$6</f>
        <v>0.2888459139</v>
      </c>
      <c r="AN282" s="193">
        <f>(SUMIFS(Profile!$F$2:$F$17521,Profile!$B$2:$B$17521,$B282,Profile!$C$2:$C$17521,AN$8))*$C$6</f>
        <v>0.2988613756</v>
      </c>
      <c r="AO282" s="193">
        <f>(SUMIFS(Profile!$F$2:$F$17521,Profile!$B$2:$B$17521,$B282,Profile!$C$2:$C$17521,AO$8))*$C$6</f>
        <v>0.3148861142</v>
      </c>
      <c r="AP282" s="193">
        <f>(SUMIFS(Profile!$F$2:$F$17521,Profile!$B$2:$B$17521,$B282,Profile!$C$2:$C$17521,AP$8))*$C$6</f>
        <v>0.3433300253</v>
      </c>
      <c r="AQ282" s="193">
        <f>(SUMIFS(Profile!$F$2:$F$17521,Profile!$B$2:$B$17521,$B282,Profile!$C$2:$C$17521,AQ$8))*$C$6</f>
        <v>0.3401250775</v>
      </c>
      <c r="AR282" s="193">
        <f>(SUMIFS(Profile!$F$2:$F$17521,Profile!$B$2:$B$17521,$B282,Profile!$C$2:$C$17521,AR$8))*$C$6</f>
        <v>0.3377213667</v>
      </c>
      <c r="AS282" s="193">
        <f>(SUMIFS(Profile!$F$2:$F$17521,Profile!$B$2:$B$17521,$B282,Profile!$C$2:$C$17521,AS$8))*$C$6</f>
        <v>0.3289077605</v>
      </c>
      <c r="AT282" s="193">
        <f>(SUMIFS(Profile!$F$2:$F$17521,Profile!$B$2:$B$17521,$B282,Profile!$C$2:$C$17521,AT$8))*$C$6</f>
        <v>0.3136842588</v>
      </c>
      <c r="AU282" s="193">
        <f>(SUMIFS(Profile!$F$2:$F$17521,Profile!$B$2:$B$17521,$B282,Profile!$C$2:$C$17521,AU$8))*$C$6</f>
        <v>0.2984607571</v>
      </c>
      <c r="AV282" s="193">
        <f>(SUMIFS(Profile!$F$2:$F$17521,Profile!$B$2:$B$17521,$B282,Profile!$C$2:$C$17521,AV$8))*$C$6</f>
        <v>0.2788304523</v>
      </c>
      <c r="AW282" s="193">
        <f>(SUMIFS(Profile!$F$2:$F$17521,Profile!$B$2:$B$17521,$B282,Profile!$C$2:$C$17521,AW$8))*$C$6</f>
        <v>0.2612032398</v>
      </c>
      <c r="AX282" s="193">
        <f>(SUMIFS(Profile!$F$2:$F$17521,Profile!$B$2:$B$17521,$B282,Profile!$C$2:$C$17521,AX$8))*$C$6</f>
        <v>0.2319580917</v>
      </c>
      <c r="AY282" s="193">
        <f>(SUMIFS(Profile!$F$2:$F$17521,Profile!$B$2:$B$17521,$B282,Profile!$C$2:$C$17521,AY$8))*$C$6</f>
        <v>0.1967036667</v>
      </c>
      <c r="AZ282" s="193">
        <f>(SUMIFS(Profile!$F$2:$F$17521,Profile!$B$2:$B$17521,$B282,Profile!$C$2:$C$17521,AZ$8))*$C$6</f>
        <v>0.170262848</v>
      </c>
      <c r="BA282" s="193">
        <f t="shared" si="16"/>
        <v>9.381823065</v>
      </c>
      <c r="BB282" s="193">
        <f>(SUMIFS(Profile!$E$2:$E$17521,Profile!$B$2:$B$17521,$B282,Profile!$C$2:$C$17521,BB$8))*$C$9</f>
        <v>0</v>
      </c>
      <c r="BC282" s="193">
        <f>(SUMIFS(Profile!$E$2:$E$17521,Profile!$B$2:$B$17521,$B282,Profile!$C$2:$C$17521,BC$8))*$C$9</f>
        <v>0</v>
      </c>
      <c r="BD282" s="193">
        <f>(SUMIFS(Profile!$E$2:$E$17521,Profile!$B$2:$B$17521,$B282,Profile!$C$2:$C$17521,BD$8))*$C$9</f>
        <v>0</v>
      </c>
      <c r="BE282" s="193">
        <f>(SUMIFS(Profile!$E$2:$E$17521,Profile!$B$2:$B$17521,$B282,Profile!$C$2:$C$17521,BE$8))*$C$9</f>
        <v>0</v>
      </c>
      <c r="BF282" s="193">
        <f>(SUMIFS(Profile!$E$2:$E$17521,Profile!$B$2:$B$17521,$B282,Profile!$C$2:$C$17521,BF$8))*$C$9</f>
        <v>0</v>
      </c>
      <c r="BG282" s="193">
        <f>(SUMIFS(Profile!$E$2:$E$17521,Profile!$B$2:$B$17521,$B282,Profile!$C$2:$C$17521,BG$8))*$C$9</f>
        <v>0</v>
      </c>
      <c r="BH282" s="193">
        <f>(SUMIFS(Profile!$E$2:$E$17521,Profile!$B$2:$B$17521,$B282,Profile!$C$2:$C$17521,BH$8))*$C$9</f>
        <v>0</v>
      </c>
      <c r="BI282" s="193">
        <f>(SUMIFS(Profile!$E$2:$E$17521,Profile!$B$2:$B$17521,$B282,Profile!$C$2:$C$17521,BI$8))*$C$9</f>
        <v>0</v>
      </c>
      <c r="BJ282" s="193">
        <f>(SUMIFS(Profile!$E$2:$E$17521,Profile!$B$2:$B$17521,$B282,Profile!$C$2:$C$17521,BJ$8))*$C$9</f>
        <v>0</v>
      </c>
      <c r="BK282" s="193">
        <f>(SUMIFS(Profile!$E$2:$E$17521,Profile!$B$2:$B$17521,$B282,Profile!$C$2:$C$17521,BK$8))*$C$9</f>
        <v>0</v>
      </c>
      <c r="BL282" s="193">
        <f>(SUMIFS(Profile!$E$2:$E$17521,Profile!$B$2:$B$17521,$B282,Profile!$C$2:$C$17521,BL$8))*$C$9</f>
        <v>0</v>
      </c>
      <c r="BM282" s="193">
        <f>(SUMIFS(Profile!$E$2:$E$17521,Profile!$B$2:$B$17521,$B282,Profile!$C$2:$C$17521,BM$8))*$C$9</f>
        <v>0.0001227025173</v>
      </c>
      <c r="BN282" s="193">
        <f>(SUMIFS(Profile!$E$2:$E$17521,Profile!$B$2:$B$17521,$B282,Profile!$C$2:$C$17521,BN$8))*$C$9</f>
        <v>0.006994043485</v>
      </c>
      <c r="BO282" s="193">
        <f>(SUMIFS(Profile!$E$2:$E$17521,Profile!$B$2:$B$17521,$B282,Profile!$C$2:$C$17521,BO$8))*$C$9</f>
        <v>0.02297048899</v>
      </c>
      <c r="BP282" s="193">
        <f>(SUMIFS(Profile!$E$2:$E$17521,Profile!$B$2:$B$17521,$B282,Profile!$C$2:$C$17521,BP$8))*$C$9</f>
        <v>0.07116250217</v>
      </c>
      <c r="BQ282" s="193">
        <f>(SUMIFS(Profile!$E$2:$E$17521,Profile!$B$2:$B$17521,$B282,Profile!$C$2:$C$17521,BQ$8))*$C$9</f>
        <v>0.1746664739</v>
      </c>
      <c r="BR282" s="193">
        <f>(SUMIFS(Profile!$E$2:$E$17521,Profile!$B$2:$B$17521,$B282,Profile!$C$2:$C$17521,BR$8))*$C$9</f>
        <v>0.2882606183</v>
      </c>
      <c r="BS282" s="193">
        <f>(SUMIFS(Profile!$E$2:$E$17521,Profile!$B$2:$B$17521,$B282,Profile!$C$2:$C$17521,BS$8))*$C$9</f>
        <v>0.35874786</v>
      </c>
      <c r="BT282" s="193">
        <f>(SUMIFS(Profile!$E$2:$E$17521,Profile!$B$2:$B$17521,$B282,Profile!$C$2:$C$17521,BT$8))*$C$9</f>
        <v>0.4786899831</v>
      </c>
      <c r="BU282" s="193">
        <f>(SUMIFS(Profile!$E$2:$E$17521,Profile!$B$2:$B$17521,$B282,Profile!$C$2:$C$17521,BU$8))*$C$9</f>
        <v>0.5324231222</v>
      </c>
      <c r="BV282" s="193">
        <f>(SUMIFS(Profile!$E$2:$E$17521,Profile!$B$2:$B$17521,$B282,Profile!$C$2:$C$17521,BV$8))*$C$9</f>
        <v>0.5955898131</v>
      </c>
      <c r="BW282" s="193">
        <f>(SUMIFS(Profile!$E$2:$E$17521,Profile!$B$2:$B$17521,$B282,Profile!$C$2:$C$17521,BW$8))*$C$9</f>
        <v>0.6573844385</v>
      </c>
      <c r="BX282" s="193">
        <f>(SUMIFS(Profile!$E$2:$E$17521,Profile!$B$2:$B$17521,$B282,Profile!$C$2:$C$17521,BX$8))*$C$9</f>
        <v>0.6953872691</v>
      </c>
      <c r="BY282" s="193">
        <f>(SUMIFS(Profile!$E$2:$E$17521,Profile!$B$2:$B$17521,$B282,Profile!$C$2:$C$17521,BY$8))*$C$9</f>
        <v>0.7314187464</v>
      </c>
      <c r="BZ282" s="193">
        <f>(SUMIFS(Profile!$E$2:$E$17521,Profile!$B$2:$B$17521,$B282,Profile!$C$2:$C$17521,BZ$8))*$C$9</f>
        <v>0.7164517345</v>
      </c>
      <c r="CA282" s="193">
        <f>(SUMIFS(Profile!$E$2:$E$17521,Profile!$B$2:$B$17521,$B282,Profile!$C$2:$C$17521,CA$8))*$C$9</f>
        <v>0.6546724579</v>
      </c>
      <c r="CB282" s="193">
        <f>(SUMIFS(Profile!$E$2:$E$17521,Profile!$B$2:$B$17521,$B282,Profile!$C$2:$C$17521,CB$8))*$C$9</f>
        <v>0.5988725615</v>
      </c>
      <c r="CC282" s="193">
        <f>(SUMIFS(Profile!$E$2:$E$17521,Profile!$B$2:$B$17521,$B282,Profile!$C$2:$C$17521,CC$8))*$C$9</f>
        <v>0.5996251934</v>
      </c>
      <c r="CD282" s="193">
        <f>(SUMIFS(Profile!$E$2:$E$17521,Profile!$B$2:$B$17521,$B282,Profile!$C$2:$C$17521,CD$8))*$C$9</f>
        <v>0.5531507684</v>
      </c>
      <c r="CE282" s="193">
        <f>(SUMIFS(Profile!$E$2:$E$17521,Profile!$B$2:$B$17521,$B282,Profile!$C$2:$C$17521,CE$8))*$C$9</f>
        <v>0.4802839049</v>
      </c>
      <c r="CF282" s="193">
        <f>(SUMIFS(Profile!$E$2:$E$17521,Profile!$B$2:$B$17521,$B282,Profile!$C$2:$C$17521,CF$8))*$C$9</f>
        <v>0.401200395</v>
      </c>
      <c r="CG282" s="193">
        <f>(SUMIFS(Profile!$E$2:$E$17521,Profile!$B$2:$B$17521,$B282,Profile!$C$2:$C$17521,CG$8))*$C$9</f>
        <v>0.3145341974</v>
      </c>
      <c r="CH282" s="193">
        <f>(SUMIFS(Profile!$E$2:$E$17521,Profile!$B$2:$B$17521,$B282,Profile!$C$2:$C$17521,CH$8))*$C$9</f>
        <v>0.2258709296</v>
      </c>
      <c r="CI282" s="193">
        <f>(SUMIFS(Profile!$E$2:$E$17521,Profile!$B$2:$B$17521,$B282,Profile!$C$2:$C$17521,CI$8))*$C$9</f>
        <v>0.1357424459</v>
      </c>
      <c r="CJ282" s="193">
        <f>(SUMIFS(Profile!$E$2:$E$17521,Profile!$B$2:$B$17521,$B282,Profile!$C$2:$C$17521,CJ$8))*$C$9</f>
        <v>0.06729628399</v>
      </c>
      <c r="CK282" s="193">
        <f>(SUMIFS(Profile!$E$2:$E$17521,Profile!$B$2:$B$17521,$B282,Profile!$C$2:$C$17521,CK$8))*$C$9</f>
        <v>0.01914746089</v>
      </c>
      <c r="CL282" s="193">
        <f>(SUMIFS(Profile!$E$2:$E$17521,Profile!$B$2:$B$17521,$B282,Profile!$C$2:$C$17521,CL$8))*$C$9</f>
        <v>0.001156670184</v>
      </c>
      <c r="CM282" s="193">
        <f>(SUMIFS(Profile!$E$2:$E$17521,Profile!$B$2:$B$17521,$B282,Profile!$C$2:$C$17521,CM$8))*$C$9</f>
        <v>0</v>
      </c>
      <c r="CN282" s="193">
        <f>(SUMIFS(Profile!$E$2:$E$17521,Profile!$B$2:$B$17521,$B282,Profile!$C$2:$C$17521,CN$8))*$C$9</f>
        <v>0</v>
      </c>
      <c r="CO282" s="193">
        <f>(SUMIFS(Profile!$E$2:$E$17521,Profile!$B$2:$B$17521,$B282,Profile!$C$2:$C$17521,CO$8))*$C$9</f>
        <v>0</v>
      </c>
      <c r="CP282" s="193">
        <f>(SUMIFS(Profile!$E$2:$E$17521,Profile!$B$2:$B$17521,$B282,Profile!$C$2:$C$17521,CP$8))*$C$9</f>
        <v>0</v>
      </c>
      <c r="CQ282" s="193">
        <f>(SUMIFS(Profile!$E$2:$E$17521,Profile!$B$2:$B$17521,$B282,Profile!$C$2:$C$17521,CQ$8))*$C$9</f>
        <v>0</v>
      </c>
      <c r="CR282" s="193">
        <f>(SUMIFS(Profile!$E$2:$E$17521,Profile!$B$2:$B$17521,$B282,Profile!$C$2:$C$17521,CR$8))*$C$9</f>
        <v>0</v>
      </c>
      <c r="CS282" s="193">
        <f>(SUMIFS(Profile!$E$2:$E$17521,Profile!$B$2:$B$17521,$B282,Profile!$C$2:$C$17521,CS$8))*$C$9</f>
        <v>0</v>
      </c>
      <c r="CT282" s="193">
        <f>(SUMIFS(Profile!$E$2:$E$17521,Profile!$B$2:$B$17521,$B282,Profile!$C$2:$C$17521,CT$8))*$C$9</f>
        <v>0</v>
      </c>
      <c r="CU282" s="193">
        <f>(SUMIFS(Profile!$E$2:$E$17521,Profile!$B$2:$B$17521,$B282,Profile!$C$2:$C$17521,CU$8))*$C$9</f>
        <v>0</v>
      </c>
      <c r="CV282" s="193">
        <f>(SUMIFS(Profile!$E$2:$E$17521,Profile!$B$2:$B$17521,$B282,Profile!$C$2:$C$17521,CV$8))*$C$9</f>
        <v>0</v>
      </c>
      <c r="CW282" s="193">
        <f>(SUMIFS(Profile!$E$2:$E$17521,Profile!$B$2:$B$17521,$B282,Profile!$C$2:$C$17521,CW$8))*$C$9</f>
        <v>0</v>
      </c>
      <c r="CX282" s="193">
        <f t="shared" si="17"/>
        <v>5.241020024</v>
      </c>
      <c r="CY282" s="193">
        <f t="shared" ref="CY282:ET282" si="1372">MAX(BB282-E282,0)</f>
        <v>0</v>
      </c>
      <c r="CZ282" s="193">
        <f t="shared" si="1372"/>
        <v>0</v>
      </c>
      <c r="DA282" s="193">
        <f t="shared" si="1372"/>
        <v>0</v>
      </c>
      <c r="DB282" s="193">
        <f t="shared" si="1372"/>
        <v>0</v>
      </c>
      <c r="DC282" s="193">
        <f t="shared" si="1372"/>
        <v>0</v>
      </c>
      <c r="DD282" s="193">
        <f t="shared" si="1372"/>
        <v>0</v>
      </c>
      <c r="DE282" s="193">
        <f t="shared" si="1372"/>
        <v>0</v>
      </c>
      <c r="DF282" s="193">
        <f t="shared" si="1372"/>
        <v>0</v>
      </c>
      <c r="DG282" s="193">
        <f t="shared" si="1372"/>
        <v>0</v>
      </c>
      <c r="DH282" s="193">
        <f t="shared" si="1372"/>
        <v>0</v>
      </c>
      <c r="DI282" s="193">
        <f t="shared" si="1372"/>
        <v>0</v>
      </c>
      <c r="DJ282" s="193">
        <f t="shared" si="1372"/>
        <v>0</v>
      </c>
      <c r="DK282" s="193">
        <f t="shared" si="1372"/>
        <v>0</v>
      </c>
      <c r="DL282" s="193">
        <f t="shared" si="1372"/>
        <v>0</v>
      </c>
      <c r="DM282" s="193">
        <f t="shared" si="1372"/>
        <v>0</v>
      </c>
      <c r="DN282" s="193">
        <f t="shared" si="1372"/>
        <v>0</v>
      </c>
      <c r="DO282" s="193">
        <f t="shared" si="1372"/>
        <v>0.06231180352</v>
      </c>
      <c r="DP282" s="193">
        <f t="shared" si="1372"/>
        <v>0.1331996637</v>
      </c>
      <c r="DQ282" s="193">
        <f t="shared" si="1372"/>
        <v>0.2535424053</v>
      </c>
      <c r="DR282" s="193">
        <f t="shared" si="1372"/>
        <v>0.3080767813</v>
      </c>
      <c r="DS282" s="193">
        <f t="shared" si="1372"/>
        <v>0.378855223</v>
      </c>
      <c r="DT282" s="193">
        <f t="shared" si="1372"/>
        <v>0.446258507</v>
      </c>
      <c r="DU282" s="193">
        <f t="shared" si="1372"/>
        <v>0.4858638114</v>
      </c>
      <c r="DV282" s="193">
        <f t="shared" si="1372"/>
        <v>0.5259014734</v>
      </c>
      <c r="DW282" s="193">
        <f t="shared" si="1372"/>
        <v>0.5097326061</v>
      </c>
      <c r="DX282" s="193">
        <f t="shared" si="1372"/>
        <v>0.4451490003</v>
      </c>
      <c r="DY282" s="193">
        <f t="shared" si="1372"/>
        <v>0.3913521962</v>
      </c>
      <c r="DZ282" s="193">
        <f t="shared" si="1372"/>
        <v>0.3953097758</v>
      </c>
      <c r="EA282" s="193">
        <f t="shared" si="1372"/>
        <v>0.3520402986</v>
      </c>
      <c r="EB282" s="193">
        <f t="shared" si="1372"/>
        <v>0.2723629211</v>
      </c>
      <c r="EC282" s="193">
        <f t="shared" si="1372"/>
        <v>0.1920775558</v>
      </c>
      <c r="ED282" s="193">
        <f t="shared" si="1372"/>
        <v>0.08898600107</v>
      </c>
      <c r="EE282" s="193">
        <f t="shared" si="1372"/>
        <v>0</v>
      </c>
      <c r="EF282" s="193">
        <f t="shared" si="1372"/>
        <v>0</v>
      </c>
      <c r="EG282" s="193">
        <f t="shared" si="1372"/>
        <v>0</v>
      </c>
      <c r="EH282" s="193">
        <f t="shared" si="1372"/>
        <v>0</v>
      </c>
      <c r="EI282" s="193">
        <f t="shared" si="1372"/>
        <v>0</v>
      </c>
      <c r="EJ282" s="193">
        <f t="shared" si="1372"/>
        <v>0</v>
      </c>
      <c r="EK282" s="193">
        <f t="shared" si="1372"/>
        <v>0</v>
      </c>
      <c r="EL282" s="193">
        <f t="shared" si="1372"/>
        <v>0</v>
      </c>
      <c r="EM282" s="193">
        <f t="shared" si="1372"/>
        <v>0</v>
      </c>
      <c r="EN282" s="193">
        <f t="shared" si="1372"/>
        <v>0</v>
      </c>
      <c r="EO282" s="193">
        <f t="shared" si="1372"/>
        <v>0</v>
      </c>
      <c r="EP282" s="193">
        <f t="shared" si="1372"/>
        <v>0</v>
      </c>
      <c r="EQ282" s="193">
        <f t="shared" si="1372"/>
        <v>0</v>
      </c>
      <c r="ER282" s="193">
        <f t="shared" si="1372"/>
        <v>0</v>
      </c>
      <c r="ES282" s="193">
        <f t="shared" si="1372"/>
        <v>0</v>
      </c>
      <c r="ET282" s="193">
        <f t="shared" si="1372"/>
        <v>0</v>
      </c>
      <c r="EU282" s="193">
        <f t="shared" si="19"/>
        <v>4.140803042</v>
      </c>
      <c r="EV282" s="193">
        <f t="shared" ref="EV282:GQ282" si="1373">BB282-CY282</f>
        <v>0</v>
      </c>
      <c r="EW282" s="193">
        <f t="shared" si="1373"/>
        <v>0</v>
      </c>
      <c r="EX282" s="193">
        <f t="shared" si="1373"/>
        <v>0</v>
      </c>
      <c r="EY282" s="193">
        <f t="shared" si="1373"/>
        <v>0</v>
      </c>
      <c r="EZ282" s="193">
        <f t="shared" si="1373"/>
        <v>0</v>
      </c>
      <c r="FA282" s="193">
        <f t="shared" si="1373"/>
        <v>0</v>
      </c>
      <c r="FB282" s="193">
        <f t="shared" si="1373"/>
        <v>0</v>
      </c>
      <c r="FC282" s="193">
        <f t="shared" si="1373"/>
        <v>0</v>
      </c>
      <c r="FD282" s="193">
        <f t="shared" si="1373"/>
        <v>0</v>
      </c>
      <c r="FE282" s="193">
        <f t="shared" si="1373"/>
        <v>0</v>
      </c>
      <c r="FF282" s="193">
        <f t="shared" si="1373"/>
        <v>0</v>
      </c>
      <c r="FG282" s="193">
        <f t="shared" si="1373"/>
        <v>0.0001227025173</v>
      </c>
      <c r="FH282" s="193">
        <f t="shared" si="1373"/>
        <v>0.006994043485</v>
      </c>
      <c r="FI282" s="193">
        <f t="shared" si="1373"/>
        <v>0.02297048899</v>
      </c>
      <c r="FJ282" s="193">
        <f t="shared" si="1373"/>
        <v>0.07116250217</v>
      </c>
      <c r="FK282" s="193">
        <f t="shared" si="1373"/>
        <v>0.1746664739</v>
      </c>
      <c r="FL282" s="193">
        <f t="shared" si="1373"/>
        <v>0.2259488148</v>
      </c>
      <c r="FM282" s="193">
        <f t="shared" si="1373"/>
        <v>0.2255481963</v>
      </c>
      <c r="FN282" s="193">
        <f t="shared" si="1373"/>
        <v>0.2251475778</v>
      </c>
      <c r="FO282" s="193">
        <f t="shared" si="1373"/>
        <v>0.2243463409</v>
      </c>
      <c r="FP282" s="193">
        <f t="shared" si="1373"/>
        <v>0.21673459</v>
      </c>
      <c r="FQ282" s="193">
        <f t="shared" si="1373"/>
        <v>0.2111259315</v>
      </c>
      <c r="FR282" s="193">
        <f t="shared" si="1373"/>
        <v>0.2095234577</v>
      </c>
      <c r="FS282" s="193">
        <f t="shared" si="1373"/>
        <v>0.205517273</v>
      </c>
      <c r="FT282" s="193">
        <f t="shared" si="1373"/>
        <v>0.2067191284</v>
      </c>
      <c r="FU282" s="193">
        <f t="shared" si="1373"/>
        <v>0.2095234577</v>
      </c>
      <c r="FV282" s="193">
        <f t="shared" si="1373"/>
        <v>0.2075203653</v>
      </c>
      <c r="FW282" s="193">
        <f t="shared" si="1373"/>
        <v>0.2043154176</v>
      </c>
      <c r="FX282" s="193">
        <f t="shared" si="1373"/>
        <v>0.2011104699</v>
      </c>
      <c r="FY282" s="193">
        <f t="shared" si="1373"/>
        <v>0.2079209838</v>
      </c>
      <c r="FZ282" s="193">
        <f t="shared" si="1373"/>
        <v>0.2091228392</v>
      </c>
      <c r="GA282" s="193">
        <f t="shared" si="1373"/>
        <v>0.2255481963</v>
      </c>
      <c r="GB282" s="193">
        <f t="shared" si="1373"/>
        <v>0.2258709296</v>
      </c>
      <c r="GC282" s="193">
        <f t="shared" si="1373"/>
        <v>0.1357424459</v>
      </c>
      <c r="GD282" s="193">
        <f t="shared" si="1373"/>
        <v>0.06729628399</v>
      </c>
      <c r="GE282" s="193">
        <f t="shared" si="1373"/>
        <v>0.01914746089</v>
      </c>
      <c r="GF282" s="193">
        <f t="shared" si="1373"/>
        <v>0.001156670184</v>
      </c>
      <c r="GG282" s="193">
        <f t="shared" si="1373"/>
        <v>0</v>
      </c>
      <c r="GH282" s="193">
        <f t="shared" si="1373"/>
        <v>0</v>
      </c>
      <c r="GI282" s="193">
        <f t="shared" si="1373"/>
        <v>0</v>
      </c>
      <c r="GJ282" s="193">
        <f t="shared" si="1373"/>
        <v>0</v>
      </c>
      <c r="GK282" s="193">
        <f t="shared" si="1373"/>
        <v>0</v>
      </c>
      <c r="GL282" s="193">
        <f t="shared" si="1373"/>
        <v>0</v>
      </c>
      <c r="GM282" s="193">
        <f t="shared" si="1373"/>
        <v>0</v>
      </c>
      <c r="GN282" s="193">
        <f t="shared" si="1373"/>
        <v>0</v>
      </c>
      <c r="GO282" s="193">
        <f t="shared" si="1373"/>
        <v>0</v>
      </c>
      <c r="GP282" s="193">
        <f t="shared" si="1373"/>
        <v>0</v>
      </c>
      <c r="GQ282" s="193">
        <f t="shared" si="1373"/>
        <v>0</v>
      </c>
      <c r="GR282" s="193">
        <f t="shared" si="21"/>
        <v>5.917524781</v>
      </c>
      <c r="GS282" s="193">
        <f t="shared" ref="GS282:IN282" si="1374">E282-EV282</f>
        <v>0.147026977</v>
      </c>
      <c r="GT282" s="193">
        <f t="shared" si="1374"/>
        <v>0.128999146</v>
      </c>
      <c r="GU282" s="193">
        <f t="shared" si="1374"/>
        <v>0.1197849213</v>
      </c>
      <c r="GV282" s="193">
        <f t="shared" si="1374"/>
        <v>0.111772552</v>
      </c>
      <c r="GW282" s="193">
        <f t="shared" si="1374"/>
        <v>0.1081669858</v>
      </c>
      <c r="GX282" s="193">
        <f t="shared" si="1374"/>
        <v>0.1061638935</v>
      </c>
      <c r="GY282" s="193">
        <f t="shared" si="1374"/>
        <v>0.1061638935</v>
      </c>
      <c r="GZ282" s="193">
        <f t="shared" si="1374"/>
        <v>0.1045614196</v>
      </c>
      <c r="HA282" s="193">
        <f t="shared" si="1374"/>
        <v>0.1049620381</v>
      </c>
      <c r="HB282" s="193">
        <f t="shared" si="1374"/>
        <v>0.1069651304</v>
      </c>
      <c r="HC282" s="193">
        <f t="shared" si="1374"/>
        <v>0.1113719335</v>
      </c>
      <c r="HD282" s="193">
        <f t="shared" si="1374"/>
        <v>0.1216653111</v>
      </c>
      <c r="HE282" s="193">
        <f t="shared" si="1374"/>
        <v>0.139632315</v>
      </c>
      <c r="HF282" s="193">
        <f t="shared" si="1374"/>
        <v>0.1520997806</v>
      </c>
      <c r="HG282" s="193">
        <f t="shared" si="1374"/>
        <v>0.1371591001</v>
      </c>
      <c r="HH282" s="193">
        <f t="shared" si="1374"/>
        <v>0.055689144</v>
      </c>
      <c r="HI282" s="193">
        <f t="shared" si="1374"/>
        <v>0</v>
      </c>
      <c r="HJ282" s="193">
        <f t="shared" si="1374"/>
        <v>0</v>
      </c>
      <c r="HK282" s="193">
        <f t="shared" si="1374"/>
        <v>0</v>
      </c>
      <c r="HL282" s="193">
        <f t="shared" si="1374"/>
        <v>0</v>
      </c>
      <c r="HM282" s="193">
        <f t="shared" si="1374"/>
        <v>0</v>
      </c>
      <c r="HN282" s="193">
        <f t="shared" si="1374"/>
        <v>0</v>
      </c>
      <c r="HO282" s="193">
        <f t="shared" si="1374"/>
        <v>0</v>
      </c>
      <c r="HP282" s="193">
        <f t="shared" si="1374"/>
        <v>0</v>
      </c>
      <c r="HQ282" s="193">
        <f t="shared" si="1374"/>
        <v>0</v>
      </c>
      <c r="HR282" s="193">
        <f t="shared" si="1374"/>
        <v>0</v>
      </c>
      <c r="HS282" s="193">
        <f t="shared" si="1374"/>
        <v>0</v>
      </c>
      <c r="HT282" s="193">
        <f t="shared" si="1374"/>
        <v>0</v>
      </c>
      <c r="HU282" s="193">
        <f t="shared" si="1374"/>
        <v>0</v>
      </c>
      <c r="HV282" s="193">
        <f t="shared" si="1374"/>
        <v>0</v>
      </c>
      <c r="HW282" s="193">
        <f t="shared" si="1374"/>
        <v>0</v>
      </c>
      <c r="HX282" s="193">
        <f t="shared" si="1374"/>
        <v>0</v>
      </c>
      <c r="HY282" s="193">
        <f t="shared" si="1374"/>
        <v>0.01530138685</v>
      </c>
      <c r="HZ282" s="193">
        <f t="shared" si="1374"/>
        <v>0.1238583199</v>
      </c>
      <c r="IA282" s="193">
        <f t="shared" si="1374"/>
        <v>0.2215496299</v>
      </c>
      <c r="IB282" s="193">
        <f t="shared" si="1374"/>
        <v>0.2797139147</v>
      </c>
      <c r="IC282" s="193">
        <f t="shared" si="1374"/>
        <v>0.313729444</v>
      </c>
      <c r="ID282" s="193">
        <f t="shared" si="1374"/>
        <v>0.3433300253</v>
      </c>
      <c r="IE282" s="193">
        <f t="shared" si="1374"/>
        <v>0.3401250775</v>
      </c>
      <c r="IF282" s="193">
        <f t="shared" si="1374"/>
        <v>0.3377213667</v>
      </c>
      <c r="IG282" s="193">
        <f t="shared" si="1374"/>
        <v>0.3289077605</v>
      </c>
      <c r="IH282" s="193">
        <f t="shared" si="1374"/>
        <v>0.3136842588</v>
      </c>
      <c r="II282" s="193">
        <f t="shared" si="1374"/>
        <v>0.2984607571</v>
      </c>
      <c r="IJ282" s="193">
        <f t="shared" si="1374"/>
        <v>0.2788304523</v>
      </c>
      <c r="IK282" s="193">
        <f t="shared" si="1374"/>
        <v>0.2612032398</v>
      </c>
      <c r="IL282" s="193">
        <f t="shared" si="1374"/>
        <v>0.2319580917</v>
      </c>
      <c r="IM282" s="193">
        <f t="shared" si="1374"/>
        <v>0.1967036667</v>
      </c>
      <c r="IN282" s="193">
        <f t="shared" si="1374"/>
        <v>0.170262848</v>
      </c>
      <c r="IO282" s="193">
        <f t="shared" si="23"/>
        <v>4.05534024</v>
      </c>
      <c r="IP282" s="193">
        <f t="shared" si="29"/>
        <v>0</v>
      </c>
      <c r="IQ282" s="193">
        <f t="shared" ref="IQ282:KK282" si="1375">MAX((MIN(CZ282+IP282,$IO$7))-GT282,0)</f>
        <v>0</v>
      </c>
      <c r="IR282" s="193">
        <f t="shared" si="1375"/>
        <v>0</v>
      </c>
      <c r="IS282" s="193">
        <f t="shared" si="1375"/>
        <v>0</v>
      </c>
      <c r="IT282" s="193">
        <f t="shared" si="1375"/>
        <v>0</v>
      </c>
      <c r="IU282" s="193">
        <f t="shared" si="1375"/>
        <v>0</v>
      </c>
      <c r="IV282" s="193">
        <f t="shared" si="1375"/>
        <v>0</v>
      </c>
      <c r="IW282" s="193">
        <f t="shared" si="1375"/>
        <v>0</v>
      </c>
      <c r="IX282" s="193">
        <f t="shared" si="1375"/>
        <v>0</v>
      </c>
      <c r="IY282" s="193">
        <f t="shared" si="1375"/>
        <v>0</v>
      </c>
      <c r="IZ282" s="193">
        <f t="shared" si="1375"/>
        <v>0</v>
      </c>
      <c r="JA282" s="193">
        <f t="shared" si="1375"/>
        <v>0</v>
      </c>
      <c r="JB282" s="193">
        <f t="shared" si="1375"/>
        <v>0</v>
      </c>
      <c r="JC282" s="193">
        <f t="shared" si="1375"/>
        <v>0</v>
      </c>
      <c r="JD282" s="193">
        <f t="shared" si="1375"/>
        <v>0</v>
      </c>
      <c r="JE282" s="193">
        <f t="shared" si="1375"/>
        <v>0</v>
      </c>
      <c r="JF282" s="193">
        <f t="shared" si="1375"/>
        <v>0.06231180352</v>
      </c>
      <c r="JG282" s="193">
        <f t="shared" si="1375"/>
        <v>0.1955114673</v>
      </c>
      <c r="JH282" s="193">
        <f t="shared" si="1375"/>
        <v>0.4490538725</v>
      </c>
      <c r="JI282" s="193">
        <f t="shared" si="1375"/>
        <v>0.7571306538</v>
      </c>
      <c r="JJ282" s="193">
        <f t="shared" si="1375"/>
        <v>1.135985877</v>
      </c>
      <c r="JK282" s="193">
        <f t="shared" si="1375"/>
        <v>1.582244384</v>
      </c>
      <c r="JL282" s="193">
        <f t="shared" si="1375"/>
        <v>2.068108195</v>
      </c>
      <c r="JM282" s="193">
        <f t="shared" si="1375"/>
        <v>2.594009669</v>
      </c>
      <c r="JN282" s="193">
        <f t="shared" si="1375"/>
        <v>3.103742275</v>
      </c>
      <c r="JO282" s="193">
        <f t="shared" si="1375"/>
        <v>3.548891275</v>
      </c>
      <c r="JP282" s="193">
        <f t="shared" si="1375"/>
        <v>3.940243471</v>
      </c>
      <c r="JQ282" s="193">
        <f t="shared" si="1375"/>
        <v>4.335553247</v>
      </c>
      <c r="JR282" s="193">
        <f t="shared" si="1375"/>
        <v>4.687593546</v>
      </c>
      <c r="JS282" s="193">
        <f t="shared" si="1375"/>
        <v>4.959956467</v>
      </c>
      <c r="JT282" s="193">
        <f t="shared" si="1375"/>
        <v>5</v>
      </c>
      <c r="JU282" s="193">
        <f t="shared" si="1375"/>
        <v>5</v>
      </c>
      <c r="JV282" s="193">
        <f t="shared" si="1375"/>
        <v>4.984698613</v>
      </c>
      <c r="JW282" s="193">
        <f t="shared" si="1375"/>
        <v>4.860840293</v>
      </c>
      <c r="JX282" s="193">
        <f t="shared" si="1375"/>
        <v>4.639290663</v>
      </c>
      <c r="JY282" s="193">
        <f t="shared" si="1375"/>
        <v>4.359576749</v>
      </c>
      <c r="JZ282" s="193">
        <f t="shared" si="1375"/>
        <v>4.045847305</v>
      </c>
      <c r="KA282" s="193">
        <f t="shared" si="1375"/>
        <v>3.702517279</v>
      </c>
      <c r="KB282" s="193">
        <f t="shared" si="1375"/>
        <v>3.362392202</v>
      </c>
      <c r="KC282" s="193">
        <f t="shared" si="1375"/>
        <v>3.024670835</v>
      </c>
      <c r="KD282" s="193">
        <f t="shared" si="1375"/>
        <v>2.695763075</v>
      </c>
      <c r="KE282" s="193">
        <f t="shared" si="1375"/>
        <v>2.382078816</v>
      </c>
      <c r="KF282" s="193">
        <f t="shared" si="1375"/>
        <v>2.083618059</v>
      </c>
      <c r="KG282" s="193">
        <f t="shared" si="1375"/>
        <v>1.804787606</v>
      </c>
      <c r="KH282" s="193">
        <f t="shared" si="1375"/>
        <v>1.543584367</v>
      </c>
      <c r="KI282" s="193">
        <f t="shared" si="1375"/>
        <v>1.311626275</v>
      </c>
      <c r="KJ282" s="193">
        <f t="shared" si="1375"/>
        <v>1.114922608</v>
      </c>
      <c r="KK282" s="193">
        <f t="shared" si="1375"/>
        <v>0.9446597602</v>
      </c>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row>
    <row r="283" ht="14.25" customHeight="1">
      <c r="A283" s="1">
        <v>9.0</v>
      </c>
      <c r="B283" s="1">
        <f t="shared" ref="B283:C283" si="1376">B282+1</f>
        <v>273</v>
      </c>
      <c r="C283" s="267">
        <f t="shared" si="1376"/>
        <v>43738</v>
      </c>
      <c r="D283" s="193">
        <f t="shared" si="15"/>
        <v>10.21456902</v>
      </c>
      <c r="E283" s="193">
        <f>(SUMIFS(Profile!$F$2:$F$17521,Profile!$B$2:$B$17521,$B283,Profile!$C$2:$C$17521,E$8))*$C$6</f>
        <v>0.1506325432</v>
      </c>
      <c r="F283" s="193">
        <f>(SUMIFS(Profile!$F$2:$F$17521,Profile!$B$2:$B$17521,$B283,Profile!$C$2:$C$17521,F$8))*$C$6</f>
        <v>0.1314028568</v>
      </c>
      <c r="G283" s="193">
        <f>(SUMIFS(Profile!$F$2:$F$17521,Profile!$B$2:$B$17521,$B283,Profile!$C$2:$C$17521,G$8))*$C$6</f>
        <v>0.1221886321</v>
      </c>
      <c r="H283" s="193">
        <f>(SUMIFS(Profile!$F$2:$F$17521,Profile!$B$2:$B$17521,$B283,Profile!$C$2:$C$17521,H$8))*$C$6</f>
        <v>0.1137756443</v>
      </c>
      <c r="I283" s="193">
        <f>(SUMIFS(Profile!$F$2:$F$17521,Profile!$B$2:$B$17521,$B283,Profile!$C$2:$C$17521,I$8))*$C$6</f>
        <v>0.1101700781</v>
      </c>
      <c r="J283" s="193">
        <f>(SUMIFS(Profile!$F$2:$F$17521,Profile!$B$2:$B$17521,$B283,Profile!$C$2:$C$17521,J$8))*$C$6</f>
        <v>0.1121731704</v>
      </c>
      <c r="K283" s="193">
        <f>(SUMIFS(Profile!$F$2:$F$17521,Profile!$B$2:$B$17521,$B283,Profile!$C$2:$C$17521,K$8))*$C$6</f>
        <v>0.1089682227</v>
      </c>
      <c r="L283" s="193">
        <f>(SUMIFS(Profile!$F$2:$F$17521,Profile!$B$2:$B$17521,$B283,Profile!$C$2:$C$17521,L$8))*$C$6</f>
        <v>0.1049620381</v>
      </c>
      <c r="M283" s="193">
        <f>(SUMIFS(Profile!$F$2:$F$17521,Profile!$B$2:$B$17521,$B283,Profile!$C$2:$C$17521,M$8))*$C$6</f>
        <v>0.1061638935</v>
      </c>
      <c r="N283" s="193">
        <f>(SUMIFS(Profile!$F$2:$F$17521,Profile!$B$2:$B$17521,$B283,Profile!$C$2:$C$17521,N$8))*$C$6</f>
        <v>0.1097694597</v>
      </c>
      <c r="O283" s="193">
        <f>(SUMIFS(Profile!$F$2:$F$17521,Profile!$B$2:$B$17521,$B283,Profile!$C$2:$C$17521,O$8))*$C$6</f>
        <v>0.1121731704</v>
      </c>
      <c r="P283" s="193">
        <f>(SUMIFS(Profile!$F$2:$F$17521,Profile!$B$2:$B$17521,$B283,Profile!$C$2:$C$17521,P$8))*$C$6</f>
        <v>0.1217880136</v>
      </c>
      <c r="Q283" s="193">
        <f>(SUMIFS(Profile!$F$2:$F$17521,Profile!$B$2:$B$17521,$B283,Profile!$C$2:$C$17521,Q$8))*$C$6</f>
        <v>0.1458251216</v>
      </c>
      <c r="R283" s="193">
        <f>(SUMIFS(Profile!$F$2:$F$17521,Profile!$B$2:$B$17521,$B283,Profile!$C$2:$C$17521,R$8))*$C$6</f>
        <v>0.1706634665</v>
      </c>
      <c r="S283" s="193">
        <f>(SUMIFS(Profile!$F$2:$F$17521,Profile!$B$2:$B$17521,$B283,Profile!$C$2:$C$17521,S$8))*$C$6</f>
        <v>0.2119271685</v>
      </c>
      <c r="T283" s="193">
        <f>(SUMIFS(Profile!$F$2:$F$17521,Profile!$B$2:$B$17521,$B283,Profile!$C$2:$C$17521,T$8))*$C$6</f>
        <v>0.2303556179</v>
      </c>
      <c r="U283" s="193">
        <f>(SUMIFS(Profile!$F$2:$F$17521,Profile!$B$2:$B$17521,$B283,Profile!$C$2:$C$17521,U$8))*$C$6</f>
        <v>0.2327593287</v>
      </c>
      <c r="V283" s="193">
        <f>(SUMIFS(Profile!$F$2:$F$17521,Profile!$B$2:$B$17521,$B283,Profile!$C$2:$C$17521,V$8))*$C$6</f>
        <v>0.2375667503</v>
      </c>
      <c r="W283" s="193">
        <f>(SUMIFS(Profile!$F$2:$F$17521,Profile!$B$2:$B$17521,$B283,Profile!$C$2:$C$17521,W$8))*$C$6</f>
        <v>0.234762421</v>
      </c>
      <c r="X283" s="193">
        <f>(SUMIFS(Profile!$F$2:$F$17521,Profile!$B$2:$B$17521,$B283,Profile!$C$2:$C$17521,X$8))*$C$6</f>
        <v>0.2331599471</v>
      </c>
      <c r="Y283" s="193">
        <f>(SUMIFS(Profile!$F$2:$F$17521,Profile!$B$2:$B$17521,$B283,Profile!$C$2:$C$17521,Y$8))*$C$6</f>
        <v>0.223545104</v>
      </c>
      <c r="Z283" s="193">
        <f>(SUMIFS(Profile!$F$2:$F$17521,Profile!$B$2:$B$17521,$B283,Profile!$C$2:$C$17521,Z$8))*$C$6</f>
        <v>0.2151321162</v>
      </c>
      <c r="AA283" s="193">
        <f>(SUMIFS(Profile!$F$2:$F$17521,Profile!$B$2:$B$17521,$B283,Profile!$C$2:$C$17521,AA$8))*$C$6</f>
        <v>0.222743867</v>
      </c>
      <c r="AB283" s="193">
        <f>(SUMIFS(Profile!$F$2:$F$17521,Profile!$B$2:$B$17521,$B283,Profile!$C$2:$C$17521,AB$8))*$C$6</f>
        <v>0.2151321162</v>
      </c>
      <c r="AC283" s="193">
        <f>(SUMIFS(Profile!$F$2:$F$17521,Profile!$B$2:$B$17521,$B283,Profile!$C$2:$C$17521,AC$8))*$C$6</f>
        <v>0.2243463409</v>
      </c>
      <c r="AD283" s="193">
        <f>(SUMIFS(Profile!$F$2:$F$17521,Profile!$B$2:$B$17521,$B283,Profile!$C$2:$C$17521,AD$8))*$C$6</f>
        <v>0.2247469594</v>
      </c>
      <c r="AE283" s="193">
        <f>(SUMIFS(Profile!$F$2:$F$17521,Profile!$B$2:$B$17521,$B283,Profile!$C$2:$C$17521,AE$8))*$C$6</f>
        <v>0.2203401562</v>
      </c>
      <c r="AF283" s="193">
        <f>(SUMIFS(Profile!$F$2:$F$17521,Profile!$B$2:$B$17521,$B283,Profile!$C$2:$C$17521,AF$8))*$C$6</f>
        <v>0.2135296423</v>
      </c>
      <c r="AG283" s="193">
        <f>(SUMIFS(Profile!$F$2:$F$17521,Profile!$B$2:$B$17521,$B283,Profile!$C$2:$C$17521,AG$8))*$C$6</f>
        <v>0.2047160361</v>
      </c>
      <c r="AH283" s="193">
        <f>(SUMIFS(Profile!$F$2:$F$17521,Profile!$B$2:$B$17521,$B283,Profile!$C$2:$C$17521,AH$8))*$C$6</f>
        <v>0.2079209838</v>
      </c>
      <c r="AI283" s="193">
        <f>(SUMIFS(Profile!$F$2:$F$17521,Profile!$B$2:$B$17521,$B283,Profile!$C$2:$C$17521,AI$8))*$C$6</f>
        <v>0.2075203653</v>
      </c>
      <c r="AJ283" s="193">
        <f>(SUMIFS(Profile!$F$2:$F$17521,Profile!$B$2:$B$17521,$B283,Profile!$C$2:$C$17521,AJ$8))*$C$6</f>
        <v>0.2207407747</v>
      </c>
      <c r="AK283" s="193">
        <f>(SUMIFS(Profile!$F$2:$F$17521,Profile!$B$2:$B$17521,$B283,Profile!$C$2:$C$17521,AK$8))*$C$6</f>
        <v>0.240771698</v>
      </c>
      <c r="AL283" s="193">
        <f>(SUMIFS(Profile!$F$2:$F$17521,Profile!$B$2:$B$17521,$B283,Profile!$C$2:$C$17521,AL$8))*$C$6</f>
        <v>0.2608026213</v>
      </c>
      <c r="AM283" s="193">
        <f>(SUMIFS(Profile!$F$2:$F$17521,Profile!$B$2:$B$17521,$B283,Profile!$C$2:$C$17521,AM$8))*$C$6</f>
        <v>0.2824360184</v>
      </c>
      <c r="AN283" s="193">
        <f>(SUMIFS(Profile!$F$2:$F$17521,Profile!$B$2:$B$17521,$B283,Profile!$C$2:$C$17521,AN$8))*$C$6</f>
        <v>0.2988613756</v>
      </c>
      <c r="AO283" s="193">
        <f>(SUMIFS(Profile!$F$2:$F$17521,Profile!$B$2:$B$17521,$B283,Profile!$C$2:$C$17521,AO$8))*$C$6</f>
        <v>0.3180910619</v>
      </c>
      <c r="AP283" s="193">
        <f>(SUMIFS(Profile!$F$2:$F$17521,Profile!$B$2:$B$17521,$B283,Profile!$C$2:$C$17521,AP$8))*$C$6</f>
        <v>0.3425287883</v>
      </c>
      <c r="AQ283" s="193">
        <f>(SUMIFS(Profile!$F$2:$F$17521,Profile!$B$2:$B$17521,$B283,Profile!$C$2:$C$17521,AQ$8))*$C$6</f>
        <v>0.340525696</v>
      </c>
      <c r="AR283" s="193">
        <f>(SUMIFS(Profile!$F$2:$F$17521,Profile!$B$2:$B$17521,$B283,Profile!$C$2:$C$17521,AR$8))*$C$6</f>
        <v>0.3377213667</v>
      </c>
      <c r="AS283" s="193">
        <f>(SUMIFS(Profile!$F$2:$F$17521,Profile!$B$2:$B$17521,$B283,Profile!$C$2:$C$17521,AS$8))*$C$6</f>
        <v>0.3249015758</v>
      </c>
      <c r="AT283" s="193">
        <f>(SUMIFS(Profile!$F$2:$F$17521,Profile!$B$2:$B$17521,$B283,Profile!$C$2:$C$17521,AT$8))*$C$6</f>
        <v>0.3092774557</v>
      </c>
      <c r="AU283" s="193">
        <f>(SUMIFS(Profile!$F$2:$F$17521,Profile!$B$2:$B$17521,$B283,Profile!$C$2:$C$17521,AU$8))*$C$6</f>
        <v>0.2956564278</v>
      </c>
      <c r="AV283" s="193">
        <f>(SUMIFS(Profile!$F$2:$F$17521,Profile!$B$2:$B$17521,$B283,Profile!$C$2:$C$17521,AV$8))*$C$6</f>
        <v>0.2812341631</v>
      </c>
      <c r="AW283" s="193">
        <f>(SUMIFS(Profile!$F$2:$F$17521,Profile!$B$2:$B$17521,$B283,Profile!$C$2:$C$17521,AW$8))*$C$6</f>
        <v>0.2632063321</v>
      </c>
      <c r="AX283" s="193">
        <f>(SUMIFS(Profile!$F$2:$F$17521,Profile!$B$2:$B$17521,$B283,Profile!$C$2:$C$17521,AX$8))*$C$6</f>
        <v>0.2363648949</v>
      </c>
      <c r="AY283" s="193">
        <f>(SUMIFS(Profile!$F$2:$F$17521,Profile!$B$2:$B$17521,$B283,Profile!$C$2:$C$17521,AY$8))*$C$6</f>
        <v>0.2027129437</v>
      </c>
      <c r="AZ283" s="193">
        <f>(SUMIFS(Profile!$F$2:$F$17521,Profile!$B$2:$B$17521,$B283,Profile!$C$2:$C$17521,AZ$8))*$C$6</f>
        <v>0.1778745989</v>
      </c>
      <c r="BA283" s="193">
        <f t="shared" si="16"/>
        <v>9.95812565</v>
      </c>
      <c r="BB283" s="193">
        <f>(SUMIFS(Profile!$E$2:$E$17521,Profile!$B$2:$B$17521,$B283,Profile!$C$2:$C$17521,BB$8))*$C$9</f>
        <v>0</v>
      </c>
      <c r="BC283" s="193">
        <f>(SUMIFS(Profile!$E$2:$E$17521,Profile!$B$2:$B$17521,$B283,Profile!$C$2:$C$17521,BC$8))*$C$9</f>
        <v>0</v>
      </c>
      <c r="BD283" s="193">
        <f>(SUMIFS(Profile!$E$2:$E$17521,Profile!$B$2:$B$17521,$B283,Profile!$C$2:$C$17521,BD$8))*$C$9</f>
        <v>0</v>
      </c>
      <c r="BE283" s="193">
        <f>(SUMIFS(Profile!$E$2:$E$17521,Profile!$B$2:$B$17521,$B283,Profile!$C$2:$C$17521,BE$8))*$C$9</f>
        <v>0</v>
      </c>
      <c r="BF283" s="193">
        <f>(SUMIFS(Profile!$E$2:$E$17521,Profile!$B$2:$B$17521,$B283,Profile!$C$2:$C$17521,BF$8))*$C$9</f>
        <v>0</v>
      </c>
      <c r="BG283" s="193">
        <f>(SUMIFS(Profile!$E$2:$E$17521,Profile!$B$2:$B$17521,$B283,Profile!$C$2:$C$17521,BG$8))*$C$9</f>
        <v>0</v>
      </c>
      <c r="BH283" s="193">
        <f>(SUMIFS(Profile!$E$2:$E$17521,Profile!$B$2:$B$17521,$B283,Profile!$C$2:$C$17521,BH$8))*$C$9</f>
        <v>0</v>
      </c>
      <c r="BI283" s="193">
        <f>(SUMIFS(Profile!$E$2:$E$17521,Profile!$B$2:$B$17521,$B283,Profile!$C$2:$C$17521,BI$8))*$C$9</f>
        <v>0</v>
      </c>
      <c r="BJ283" s="193">
        <f>(SUMIFS(Profile!$E$2:$E$17521,Profile!$B$2:$B$17521,$B283,Profile!$C$2:$C$17521,BJ$8))*$C$9</f>
        <v>0</v>
      </c>
      <c r="BK283" s="193">
        <f>(SUMIFS(Profile!$E$2:$E$17521,Profile!$B$2:$B$17521,$B283,Profile!$C$2:$C$17521,BK$8))*$C$9</f>
        <v>0</v>
      </c>
      <c r="BL283" s="193">
        <f>(SUMIFS(Profile!$E$2:$E$17521,Profile!$B$2:$B$17521,$B283,Profile!$C$2:$C$17521,BL$8))*$C$9</f>
        <v>0</v>
      </c>
      <c r="BM283" s="193">
        <f>(SUMIFS(Profile!$E$2:$E$17521,Profile!$B$2:$B$17521,$B283,Profile!$C$2:$C$17521,BM$8))*$C$9</f>
        <v>0</v>
      </c>
      <c r="BN283" s="193">
        <f>(SUMIFS(Profile!$E$2:$E$17521,Profile!$B$2:$B$17521,$B283,Profile!$C$2:$C$17521,BN$8))*$C$9</f>
        <v>0.0008589176209</v>
      </c>
      <c r="BO283" s="193">
        <f>(SUMIFS(Profile!$E$2:$E$17521,Profile!$B$2:$B$17521,$B283,Profile!$C$2:$C$17521,BO$8))*$C$9</f>
        <v>0.01359786172</v>
      </c>
      <c r="BP283" s="193">
        <f>(SUMIFS(Profile!$E$2:$E$17521,Profile!$B$2:$B$17521,$B283,Profile!$C$2:$C$17521,BP$8))*$C$9</f>
        <v>0.05293304899</v>
      </c>
      <c r="BQ283" s="193">
        <f>(SUMIFS(Profile!$E$2:$E$17521,Profile!$B$2:$B$17521,$B283,Profile!$C$2:$C$17521,BQ$8))*$C$9</f>
        <v>0.1451956681</v>
      </c>
      <c r="BR283" s="193">
        <f>(SUMIFS(Profile!$E$2:$E$17521,Profile!$B$2:$B$17521,$B283,Profile!$C$2:$C$17521,BR$8))*$C$9</f>
        <v>0.2662700827</v>
      </c>
      <c r="BS283" s="193">
        <f>(SUMIFS(Profile!$E$2:$E$17521,Profile!$B$2:$B$17521,$B283,Profile!$C$2:$C$17521,BS$8))*$C$9</f>
        <v>0.3443594423</v>
      </c>
      <c r="BT283" s="193">
        <f>(SUMIFS(Profile!$E$2:$E$17521,Profile!$B$2:$B$17521,$B283,Profile!$C$2:$C$17521,BT$8))*$C$9</f>
        <v>0.3646114305</v>
      </c>
      <c r="BU283" s="193">
        <f>(SUMIFS(Profile!$E$2:$E$17521,Profile!$B$2:$B$17521,$B283,Profile!$C$2:$C$17521,BU$8))*$C$9</f>
        <v>0.4411811215</v>
      </c>
      <c r="BV283" s="193">
        <f>(SUMIFS(Profile!$E$2:$E$17521,Profile!$B$2:$B$17521,$B283,Profile!$C$2:$C$17521,BV$8))*$C$9</f>
        <v>0.6172222566</v>
      </c>
      <c r="BW283" s="193">
        <f>(SUMIFS(Profile!$E$2:$E$17521,Profile!$B$2:$B$17521,$B283,Profile!$C$2:$C$17521,BW$8))*$C$9</f>
        <v>0.6864947754</v>
      </c>
      <c r="BX283" s="193">
        <f>(SUMIFS(Profile!$E$2:$E$17521,Profile!$B$2:$B$17521,$B283,Profile!$C$2:$C$17521,BX$8))*$C$9</f>
        <v>0.748990236</v>
      </c>
      <c r="BY283" s="193">
        <f>(SUMIFS(Profile!$E$2:$E$17521,Profile!$B$2:$B$17521,$B283,Profile!$C$2:$C$17521,BY$8))*$C$9</f>
        <v>0.7904596783</v>
      </c>
      <c r="BZ283" s="193">
        <f>(SUMIFS(Profile!$E$2:$E$17521,Profile!$B$2:$B$17521,$B283,Profile!$C$2:$C$17521,BZ$8))*$C$9</f>
        <v>0.795892095</v>
      </c>
      <c r="CA283" s="193">
        <f>(SUMIFS(Profile!$E$2:$E$17521,Profile!$B$2:$B$17521,$B283,Profile!$C$2:$C$17521,CA$8))*$C$9</f>
        <v>0.7848477006</v>
      </c>
      <c r="CB283" s="193">
        <f>(SUMIFS(Profile!$E$2:$E$17521,Profile!$B$2:$B$17521,$B283,Profile!$C$2:$C$17521,CB$8))*$C$9</f>
        <v>0.7462608965</v>
      </c>
      <c r="CC283" s="193">
        <f>(SUMIFS(Profile!$E$2:$E$17521,Profile!$B$2:$B$17521,$B283,Profile!$C$2:$C$17521,CC$8))*$C$9</f>
        <v>0.6855332969</v>
      </c>
      <c r="CD283" s="193">
        <f>(SUMIFS(Profile!$E$2:$E$17521,Profile!$B$2:$B$17521,$B283,Profile!$C$2:$C$17521,CD$8))*$C$9</f>
        <v>0.6194314946</v>
      </c>
      <c r="CE283" s="193">
        <f>(SUMIFS(Profile!$E$2:$E$17521,Profile!$B$2:$B$17521,$B283,Profile!$C$2:$C$17521,CE$8))*$C$9</f>
        <v>0.5499316744</v>
      </c>
      <c r="CF283" s="193">
        <f>(SUMIFS(Profile!$E$2:$E$17521,Profile!$B$2:$B$17521,$B283,Profile!$C$2:$C$17521,CF$8))*$C$9</f>
        <v>0.4680657945</v>
      </c>
      <c r="CG283" s="193">
        <f>(SUMIFS(Profile!$E$2:$E$17521,Profile!$B$2:$B$17521,$B283,Profile!$C$2:$C$17521,CG$8))*$C$9</f>
        <v>0.3596444395</v>
      </c>
      <c r="CH283" s="193">
        <f>(SUMIFS(Profile!$E$2:$E$17521,Profile!$B$2:$B$17521,$B283,Profile!$C$2:$C$17521,CH$8))*$C$9</f>
        <v>0.2496601765</v>
      </c>
      <c r="CI283" s="193">
        <f>(SUMIFS(Profile!$E$2:$E$17521,Profile!$B$2:$B$17521,$B283,Profile!$C$2:$C$17521,CI$8))*$C$9</f>
        <v>0.1457282301</v>
      </c>
      <c r="CJ283" s="193">
        <f>(SUMIFS(Profile!$E$2:$E$17521,Profile!$B$2:$B$17521,$B283,Profile!$C$2:$C$17521,CJ$8))*$C$9</f>
        <v>0.06452233114</v>
      </c>
      <c r="CK283" s="193">
        <f>(SUMIFS(Profile!$E$2:$E$17521,Profile!$B$2:$B$17521,$B283,Profile!$C$2:$C$17521,CK$8))*$C$9</f>
        <v>0.01577186198</v>
      </c>
      <c r="CL283" s="193">
        <f>(SUMIFS(Profile!$E$2:$E$17521,Profile!$B$2:$B$17521,$B283,Profile!$C$2:$C$17521,CL$8))*$C$9</f>
        <v>0.0006611386805</v>
      </c>
      <c r="CM283" s="193">
        <f>(SUMIFS(Profile!$E$2:$E$17521,Profile!$B$2:$B$17521,$B283,Profile!$C$2:$C$17521,CM$8))*$C$9</f>
        <v>0</v>
      </c>
      <c r="CN283" s="193">
        <f>(SUMIFS(Profile!$E$2:$E$17521,Profile!$B$2:$B$17521,$B283,Profile!$C$2:$C$17521,CN$8))*$C$9</f>
        <v>0</v>
      </c>
      <c r="CO283" s="193">
        <f>(SUMIFS(Profile!$E$2:$E$17521,Profile!$B$2:$B$17521,$B283,Profile!$C$2:$C$17521,CO$8))*$C$9</f>
        <v>0</v>
      </c>
      <c r="CP283" s="193">
        <f>(SUMIFS(Profile!$E$2:$E$17521,Profile!$B$2:$B$17521,$B283,Profile!$C$2:$C$17521,CP$8))*$C$9</f>
        <v>0</v>
      </c>
      <c r="CQ283" s="193">
        <f>(SUMIFS(Profile!$E$2:$E$17521,Profile!$B$2:$B$17521,$B283,Profile!$C$2:$C$17521,CQ$8))*$C$9</f>
        <v>0</v>
      </c>
      <c r="CR283" s="193">
        <f>(SUMIFS(Profile!$E$2:$E$17521,Profile!$B$2:$B$17521,$B283,Profile!$C$2:$C$17521,CR$8))*$C$9</f>
        <v>0</v>
      </c>
      <c r="CS283" s="193">
        <f>(SUMIFS(Profile!$E$2:$E$17521,Profile!$B$2:$B$17521,$B283,Profile!$C$2:$C$17521,CS$8))*$C$9</f>
        <v>0</v>
      </c>
      <c r="CT283" s="193">
        <f>(SUMIFS(Profile!$E$2:$E$17521,Profile!$B$2:$B$17521,$B283,Profile!$C$2:$C$17521,CT$8))*$C$9</f>
        <v>0</v>
      </c>
      <c r="CU283" s="193">
        <f>(SUMIFS(Profile!$E$2:$E$17521,Profile!$B$2:$B$17521,$B283,Profile!$C$2:$C$17521,CU$8))*$C$9</f>
        <v>0</v>
      </c>
      <c r="CV283" s="193">
        <f>(SUMIFS(Profile!$E$2:$E$17521,Profile!$B$2:$B$17521,$B283,Profile!$C$2:$C$17521,CV$8))*$C$9</f>
        <v>0</v>
      </c>
      <c r="CW283" s="193">
        <f>(SUMIFS(Profile!$E$2:$E$17521,Profile!$B$2:$B$17521,$B283,Profile!$C$2:$C$17521,CW$8))*$C$9</f>
        <v>0</v>
      </c>
      <c r="CX283" s="193">
        <f t="shared" si="17"/>
        <v>5.739421985</v>
      </c>
      <c r="CY283" s="193">
        <f t="shared" ref="CY283:ET283" si="1377">MAX(BB283-E283,0)</f>
        <v>0</v>
      </c>
      <c r="CZ283" s="193">
        <f t="shared" si="1377"/>
        <v>0</v>
      </c>
      <c r="DA283" s="193">
        <f t="shared" si="1377"/>
        <v>0</v>
      </c>
      <c r="DB283" s="193">
        <f t="shared" si="1377"/>
        <v>0</v>
      </c>
      <c r="DC283" s="193">
        <f t="shared" si="1377"/>
        <v>0</v>
      </c>
      <c r="DD283" s="193">
        <f t="shared" si="1377"/>
        <v>0</v>
      </c>
      <c r="DE283" s="193">
        <f t="shared" si="1377"/>
        <v>0</v>
      </c>
      <c r="DF283" s="193">
        <f t="shared" si="1377"/>
        <v>0</v>
      </c>
      <c r="DG283" s="193">
        <f t="shared" si="1377"/>
        <v>0</v>
      </c>
      <c r="DH283" s="193">
        <f t="shared" si="1377"/>
        <v>0</v>
      </c>
      <c r="DI283" s="193">
        <f t="shared" si="1377"/>
        <v>0</v>
      </c>
      <c r="DJ283" s="193">
        <f t="shared" si="1377"/>
        <v>0</v>
      </c>
      <c r="DK283" s="193">
        <f t="shared" si="1377"/>
        <v>0</v>
      </c>
      <c r="DL283" s="193">
        <f t="shared" si="1377"/>
        <v>0</v>
      </c>
      <c r="DM283" s="193">
        <f t="shared" si="1377"/>
        <v>0</v>
      </c>
      <c r="DN283" s="193">
        <f t="shared" si="1377"/>
        <v>0</v>
      </c>
      <c r="DO283" s="193">
        <f t="shared" si="1377"/>
        <v>0.03351075401</v>
      </c>
      <c r="DP283" s="193">
        <f t="shared" si="1377"/>
        <v>0.1067926921</v>
      </c>
      <c r="DQ283" s="193">
        <f t="shared" si="1377"/>
        <v>0.1298490095</v>
      </c>
      <c r="DR283" s="193">
        <f t="shared" si="1377"/>
        <v>0.2080211744</v>
      </c>
      <c r="DS283" s="193">
        <f t="shared" si="1377"/>
        <v>0.3936771526</v>
      </c>
      <c r="DT283" s="193">
        <f t="shared" si="1377"/>
        <v>0.4713626592</v>
      </c>
      <c r="DU283" s="193">
        <f t="shared" si="1377"/>
        <v>0.526246369</v>
      </c>
      <c r="DV283" s="193">
        <f t="shared" si="1377"/>
        <v>0.5753275621</v>
      </c>
      <c r="DW283" s="193">
        <f t="shared" si="1377"/>
        <v>0.5715457541</v>
      </c>
      <c r="DX283" s="193">
        <f t="shared" si="1377"/>
        <v>0.5601007412</v>
      </c>
      <c r="DY283" s="193">
        <f t="shared" si="1377"/>
        <v>0.5259207402</v>
      </c>
      <c r="DZ283" s="193">
        <f t="shared" si="1377"/>
        <v>0.4720036546</v>
      </c>
      <c r="EA283" s="193">
        <f t="shared" si="1377"/>
        <v>0.4147154586</v>
      </c>
      <c r="EB283" s="193">
        <f t="shared" si="1377"/>
        <v>0.3420106906</v>
      </c>
      <c r="EC283" s="193">
        <f t="shared" si="1377"/>
        <v>0.2605454291</v>
      </c>
      <c r="ED283" s="193">
        <f t="shared" si="1377"/>
        <v>0.1389036648</v>
      </c>
      <c r="EE283" s="193">
        <f t="shared" si="1377"/>
        <v>0.008888478498</v>
      </c>
      <c r="EF283" s="193">
        <f t="shared" si="1377"/>
        <v>0</v>
      </c>
      <c r="EG283" s="193">
        <f t="shared" si="1377"/>
        <v>0</v>
      </c>
      <c r="EH283" s="193">
        <f t="shared" si="1377"/>
        <v>0</v>
      </c>
      <c r="EI283" s="193">
        <f t="shared" si="1377"/>
        <v>0</v>
      </c>
      <c r="EJ283" s="193">
        <f t="shared" si="1377"/>
        <v>0</v>
      </c>
      <c r="EK283" s="193">
        <f t="shared" si="1377"/>
        <v>0</v>
      </c>
      <c r="EL283" s="193">
        <f t="shared" si="1377"/>
        <v>0</v>
      </c>
      <c r="EM283" s="193">
        <f t="shared" si="1377"/>
        <v>0</v>
      </c>
      <c r="EN283" s="193">
        <f t="shared" si="1377"/>
        <v>0</v>
      </c>
      <c r="EO283" s="193">
        <f t="shared" si="1377"/>
        <v>0</v>
      </c>
      <c r="EP283" s="193">
        <f t="shared" si="1377"/>
        <v>0</v>
      </c>
      <c r="EQ283" s="193">
        <f t="shared" si="1377"/>
        <v>0</v>
      </c>
      <c r="ER283" s="193">
        <f t="shared" si="1377"/>
        <v>0</v>
      </c>
      <c r="ES283" s="193">
        <f t="shared" si="1377"/>
        <v>0</v>
      </c>
      <c r="ET283" s="193">
        <f t="shared" si="1377"/>
        <v>0</v>
      </c>
      <c r="EU283" s="193">
        <f t="shared" si="19"/>
        <v>4.218703666</v>
      </c>
      <c r="EV283" s="193">
        <f t="shared" ref="EV283:GQ283" si="1378">BB283-CY283</f>
        <v>0</v>
      </c>
      <c r="EW283" s="193">
        <f t="shared" si="1378"/>
        <v>0</v>
      </c>
      <c r="EX283" s="193">
        <f t="shared" si="1378"/>
        <v>0</v>
      </c>
      <c r="EY283" s="193">
        <f t="shared" si="1378"/>
        <v>0</v>
      </c>
      <c r="EZ283" s="193">
        <f t="shared" si="1378"/>
        <v>0</v>
      </c>
      <c r="FA283" s="193">
        <f t="shared" si="1378"/>
        <v>0</v>
      </c>
      <c r="FB283" s="193">
        <f t="shared" si="1378"/>
        <v>0</v>
      </c>
      <c r="FC283" s="193">
        <f t="shared" si="1378"/>
        <v>0</v>
      </c>
      <c r="FD283" s="193">
        <f t="shared" si="1378"/>
        <v>0</v>
      </c>
      <c r="FE283" s="193">
        <f t="shared" si="1378"/>
        <v>0</v>
      </c>
      <c r="FF283" s="193">
        <f t="shared" si="1378"/>
        <v>0</v>
      </c>
      <c r="FG283" s="193">
        <f t="shared" si="1378"/>
        <v>0</v>
      </c>
      <c r="FH283" s="193">
        <f t="shared" si="1378"/>
        <v>0.0008589176209</v>
      </c>
      <c r="FI283" s="193">
        <f t="shared" si="1378"/>
        <v>0.01359786172</v>
      </c>
      <c r="FJ283" s="193">
        <f t="shared" si="1378"/>
        <v>0.05293304899</v>
      </c>
      <c r="FK283" s="193">
        <f t="shared" si="1378"/>
        <v>0.1451956681</v>
      </c>
      <c r="FL283" s="193">
        <f t="shared" si="1378"/>
        <v>0.2327593287</v>
      </c>
      <c r="FM283" s="193">
        <f t="shared" si="1378"/>
        <v>0.2375667503</v>
      </c>
      <c r="FN283" s="193">
        <f t="shared" si="1378"/>
        <v>0.234762421</v>
      </c>
      <c r="FO283" s="193">
        <f t="shared" si="1378"/>
        <v>0.2331599471</v>
      </c>
      <c r="FP283" s="193">
        <f t="shared" si="1378"/>
        <v>0.223545104</v>
      </c>
      <c r="FQ283" s="193">
        <f t="shared" si="1378"/>
        <v>0.2151321162</v>
      </c>
      <c r="FR283" s="193">
        <f t="shared" si="1378"/>
        <v>0.222743867</v>
      </c>
      <c r="FS283" s="193">
        <f t="shared" si="1378"/>
        <v>0.2151321162</v>
      </c>
      <c r="FT283" s="193">
        <f t="shared" si="1378"/>
        <v>0.2243463409</v>
      </c>
      <c r="FU283" s="193">
        <f t="shared" si="1378"/>
        <v>0.2247469594</v>
      </c>
      <c r="FV283" s="193">
        <f t="shared" si="1378"/>
        <v>0.2203401562</v>
      </c>
      <c r="FW283" s="193">
        <f t="shared" si="1378"/>
        <v>0.2135296423</v>
      </c>
      <c r="FX283" s="193">
        <f t="shared" si="1378"/>
        <v>0.2047160361</v>
      </c>
      <c r="FY283" s="193">
        <f t="shared" si="1378"/>
        <v>0.2079209838</v>
      </c>
      <c r="FZ283" s="193">
        <f t="shared" si="1378"/>
        <v>0.2075203653</v>
      </c>
      <c r="GA283" s="193">
        <f t="shared" si="1378"/>
        <v>0.2207407747</v>
      </c>
      <c r="GB283" s="193">
        <f t="shared" si="1378"/>
        <v>0.240771698</v>
      </c>
      <c r="GC283" s="193">
        <f t="shared" si="1378"/>
        <v>0.1457282301</v>
      </c>
      <c r="GD283" s="193">
        <f t="shared" si="1378"/>
        <v>0.06452233114</v>
      </c>
      <c r="GE283" s="193">
        <f t="shared" si="1378"/>
        <v>0.01577186198</v>
      </c>
      <c r="GF283" s="193">
        <f t="shared" si="1378"/>
        <v>0.0006611386805</v>
      </c>
      <c r="GG283" s="193">
        <f t="shared" si="1378"/>
        <v>0</v>
      </c>
      <c r="GH283" s="193">
        <f t="shared" si="1378"/>
        <v>0</v>
      </c>
      <c r="GI283" s="193">
        <f t="shared" si="1378"/>
        <v>0</v>
      </c>
      <c r="GJ283" s="193">
        <f t="shared" si="1378"/>
        <v>0</v>
      </c>
      <c r="GK283" s="193">
        <f t="shared" si="1378"/>
        <v>0</v>
      </c>
      <c r="GL283" s="193">
        <f t="shared" si="1378"/>
        <v>0</v>
      </c>
      <c r="GM283" s="193">
        <f t="shared" si="1378"/>
        <v>0</v>
      </c>
      <c r="GN283" s="193">
        <f t="shared" si="1378"/>
        <v>0</v>
      </c>
      <c r="GO283" s="193">
        <f t="shared" si="1378"/>
        <v>0</v>
      </c>
      <c r="GP283" s="193">
        <f t="shared" si="1378"/>
        <v>0</v>
      </c>
      <c r="GQ283" s="193">
        <f t="shared" si="1378"/>
        <v>0</v>
      </c>
      <c r="GR283" s="193">
        <f t="shared" si="21"/>
        <v>5.995865359</v>
      </c>
      <c r="GS283" s="193">
        <f t="shared" ref="GS283:IN283" si="1379">E283-EV283</f>
        <v>0.1506325432</v>
      </c>
      <c r="GT283" s="193">
        <f t="shared" si="1379"/>
        <v>0.1314028568</v>
      </c>
      <c r="GU283" s="193">
        <f t="shared" si="1379"/>
        <v>0.1221886321</v>
      </c>
      <c r="GV283" s="193">
        <f t="shared" si="1379"/>
        <v>0.1137756443</v>
      </c>
      <c r="GW283" s="193">
        <f t="shared" si="1379"/>
        <v>0.1101700781</v>
      </c>
      <c r="GX283" s="193">
        <f t="shared" si="1379"/>
        <v>0.1121731704</v>
      </c>
      <c r="GY283" s="193">
        <f t="shared" si="1379"/>
        <v>0.1089682227</v>
      </c>
      <c r="GZ283" s="193">
        <f t="shared" si="1379"/>
        <v>0.1049620381</v>
      </c>
      <c r="HA283" s="193">
        <f t="shared" si="1379"/>
        <v>0.1061638935</v>
      </c>
      <c r="HB283" s="193">
        <f t="shared" si="1379"/>
        <v>0.1097694597</v>
      </c>
      <c r="HC283" s="193">
        <f t="shared" si="1379"/>
        <v>0.1121731704</v>
      </c>
      <c r="HD283" s="193">
        <f t="shared" si="1379"/>
        <v>0.1217880136</v>
      </c>
      <c r="HE283" s="193">
        <f t="shared" si="1379"/>
        <v>0.144966204</v>
      </c>
      <c r="HF283" s="193">
        <f t="shared" si="1379"/>
        <v>0.1570656047</v>
      </c>
      <c r="HG283" s="193">
        <f t="shared" si="1379"/>
        <v>0.1589941195</v>
      </c>
      <c r="HH283" s="193">
        <f t="shared" si="1379"/>
        <v>0.08515994977</v>
      </c>
      <c r="HI283" s="193">
        <f t="shared" si="1379"/>
        <v>0</v>
      </c>
      <c r="HJ283" s="193">
        <f t="shared" si="1379"/>
        <v>0</v>
      </c>
      <c r="HK283" s="193">
        <f t="shared" si="1379"/>
        <v>0</v>
      </c>
      <c r="HL283" s="193">
        <f t="shared" si="1379"/>
        <v>0</v>
      </c>
      <c r="HM283" s="193">
        <f t="shared" si="1379"/>
        <v>0</v>
      </c>
      <c r="HN283" s="193">
        <f t="shared" si="1379"/>
        <v>0</v>
      </c>
      <c r="HO283" s="193">
        <f t="shared" si="1379"/>
        <v>0</v>
      </c>
      <c r="HP283" s="193">
        <f t="shared" si="1379"/>
        <v>0</v>
      </c>
      <c r="HQ283" s="193">
        <f t="shared" si="1379"/>
        <v>0</v>
      </c>
      <c r="HR283" s="193">
        <f t="shared" si="1379"/>
        <v>0</v>
      </c>
      <c r="HS283" s="193">
        <f t="shared" si="1379"/>
        <v>0</v>
      </c>
      <c r="HT283" s="193">
        <f t="shared" si="1379"/>
        <v>0</v>
      </c>
      <c r="HU283" s="193">
        <f t="shared" si="1379"/>
        <v>0</v>
      </c>
      <c r="HV283" s="193">
        <f t="shared" si="1379"/>
        <v>0</v>
      </c>
      <c r="HW283" s="193">
        <f t="shared" si="1379"/>
        <v>0</v>
      </c>
      <c r="HX283" s="193">
        <f t="shared" si="1379"/>
        <v>0</v>
      </c>
      <c r="HY283" s="193">
        <f t="shared" si="1379"/>
        <v>0</v>
      </c>
      <c r="HZ283" s="193">
        <f t="shared" si="1379"/>
        <v>0.1150743912</v>
      </c>
      <c r="IA283" s="193">
        <f t="shared" si="1379"/>
        <v>0.2179136873</v>
      </c>
      <c r="IB283" s="193">
        <f t="shared" si="1379"/>
        <v>0.2830895136</v>
      </c>
      <c r="IC283" s="193">
        <f t="shared" si="1379"/>
        <v>0.3174299232</v>
      </c>
      <c r="ID283" s="193">
        <f t="shared" si="1379"/>
        <v>0.3425287883</v>
      </c>
      <c r="IE283" s="193">
        <f t="shared" si="1379"/>
        <v>0.340525696</v>
      </c>
      <c r="IF283" s="193">
        <f t="shared" si="1379"/>
        <v>0.3377213667</v>
      </c>
      <c r="IG283" s="193">
        <f t="shared" si="1379"/>
        <v>0.3249015758</v>
      </c>
      <c r="IH283" s="193">
        <f t="shared" si="1379"/>
        <v>0.3092774557</v>
      </c>
      <c r="II283" s="193">
        <f t="shared" si="1379"/>
        <v>0.2956564278</v>
      </c>
      <c r="IJ283" s="193">
        <f t="shared" si="1379"/>
        <v>0.2812341631</v>
      </c>
      <c r="IK283" s="193">
        <f t="shared" si="1379"/>
        <v>0.2632063321</v>
      </c>
      <c r="IL283" s="193">
        <f t="shared" si="1379"/>
        <v>0.2363648949</v>
      </c>
      <c r="IM283" s="193">
        <f t="shared" si="1379"/>
        <v>0.2027129437</v>
      </c>
      <c r="IN283" s="193">
        <f t="shared" si="1379"/>
        <v>0.1778745989</v>
      </c>
      <c r="IO283" s="193">
        <f t="shared" si="23"/>
        <v>4.045511758</v>
      </c>
      <c r="IP283" s="193">
        <f t="shared" si="29"/>
        <v>0.794027217</v>
      </c>
      <c r="IQ283" s="193">
        <f t="shared" ref="IQ283:KK283" si="1380">MAX((MIN(CZ283+IP283,$IO$7))-GT283,0)</f>
        <v>0.6626243602</v>
      </c>
      <c r="IR283" s="193">
        <f t="shared" si="1380"/>
        <v>0.5404357281</v>
      </c>
      <c r="IS283" s="193">
        <f t="shared" si="1380"/>
        <v>0.4266600838</v>
      </c>
      <c r="IT283" s="193">
        <f t="shared" si="1380"/>
        <v>0.3164900057</v>
      </c>
      <c r="IU283" s="193">
        <f t="shared" si="1380"/>
        <v>0.2043168353</v>
      </c>
      <c r="IV283" s="193">
        <f t="shared" si="1380"/>
        <v>0.09534861254</v>
      </c>
      <c r="IW283" s="193">
        <f t="shared" si="1380"/>
        <v>0</v>
      </c>
      <c r="IX283" s="193">
        <f t="shared" si="1380"/>
        <v>0</v>
      </c>
      <c r="IY283" s="193">
        <f t="shared" si="1380"/>
        <v>0</v>
      </c>
      <c r="IZ283" s="193">
        <f t="shared" si="1380"/>
        <v>0</v>
      </c>
      <c r="JA283" s="193">
        <f t="shared" si="1380"/>
        <v>0</v>
      </c>
      <c r="JB283" s="193">
        <f t="shared" si="1380"/>
        <v>0</v>
      </c>
      <c r="JC283" s="193">
        <f t="shared" si="1380"/>
        <v>0</v>
      </c>
      <c r="JD283" s="193">
        <f t="shared" si="1380"/>
        <v>0</v>
      </c>
      <c r="JE283" s="193">
        <f t="shared" si="1380"/>
        <v>0</v>
      </c>
      <c r="JF283" s="193">
        <f t="shared" si="1380"/>
        <v>0.03351075401</v>
      </c>
      <c r="JG283" s="193">
        <f t="shared" si="1380"/>
        <v>0.1403034461</v>
      </c>
      <c r="JH283" s="193">
        <f t="shared" si="1380"/>
        <v>0.2701524556</v>
      </c>
      <c r="JI283" s="193">
        <f t="shared" si="1380"/>
        <v>0.47817363</v>
      </c>
      <c r="JJ283" s="193">
        <f t="shared" si="1380"/>
        <v>0.8718507826</v>
      </c>
      <c r="JK283" s="193">
        <f t="shared" si="1380"/>
        <v>1.343213442</v>
      </c>
      <c r="JL283" s="193">
        <f t="shared" si="1380"/>
        <v>1.869459811</v>
      </c>
      <c r="JM283" s="193">
        <f t="shared" si="1380"/>
        <v>2.444787373</v>
      </c>
      <c r="JN283" s="193">
        <f t="shared" si="1380"/>
        <v>3.016333127</v>
      </c>
      <c r="JO283" s="193">
        <f t="shared" si="1380"/>
        <v>3.576433868</v>
      </c>
      <c r="JP283" s="193">
        <f t="shared" si="1380"/>
        <v>4.102354608</v>
      </c>
      <c r="JQ283" s="193">
        <f t="shared" si="1380"/>
        <v>4.574358263</v>
      </c>
      <c r="JR283" s="193">
        <f t="shared" si="1380"/>
        <v>4.989073722</v>
      </c>
      <c r="JS283" s="193">
        <f t="shared" si="1380"/>
        <v>5</v>
      </c>
      <c r="JT283" s="193">
        <f t="shared" si="1380"/>
        <v>5</v>
      </c>
      <c r="JU283" s="193">
        <f t="shared" si="1380"/>
        <v>5</v>
      </c>
      <c r="JV283" s="193">
        <f t="shared" si="1380"/>
        <v>5</v>
      </c>
      <c r="JW283" s="193">
        <f t="shared" si="1380"/>
        <v>4.884925609</v>
      </c>
      <c r="JX283" s="193">
        <f t="shared" si="1380"/>
        <v>4.667011922</v>
      </c>
      <c r="JY283" s="193">
        <f t="shared" si="1380"/>
        <v>4.383922408</v>
      </c>
      <c r="JZ283" s="193">
        <f t="shared" si="1380"/>
        <v>4.066492485</v>
      </c>
      <c r="KA283" s="193">
        <f t="shared" si="1380"/>
        <v>3.723963696</v>
      </c>
      <c r="KB283" s="193">
        <f t="shared" si="1380"/>
        <v>3.383438</v>
      </c>
      <c r="KC283" s="193">
        <f t="shared" si="1380"/>
        <v>3.045716634</v>
      </c>
      <c r="KD283" s="193">
        <f t="shared" si="1380"/>
        <v>2.720815058</v>
      </c>
      <c r="KE283" s="193">
        <f t="shared" si="1380"/>
        <v>2.411537602</v>
      </c>
      <c r="KF283" s="193">
        <f t="shared" si="1380"/>
        <v>2.115881174</v>
      </c>
      <c r="KG283" s="193">
        <f t="shared" si="1380"/>
        <v>1.834647011</v>
      </c>
      <c r="KH283" s="193">
        <f t="shared" si="1380"/>
        <v>1.571440679</v>
      </c>
      <c r="KI283" s="193">
        <f t="shared" si="1380"/>
        <v>1.335075784</v>
      </c>
      <c r="KJ283" s="193">
        <f t="shared" si="1380"/>
        <v>1.132362841</v>
      </c>
      <c r="KK283" s="193">
        <f t="shared" si="1380"/>
        <v>0.9544882417</v>
      </c>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row>
    <row r="284" ht="14.25" customHeight="1">
      <c r="A284" s="1">
        <v>10.0</v>
      </c>
      <c r="B284" s="1">
        <f t="shared" ref="B284:C284" si="1381">B283+1</f>
        <v>274</v>
      </c>
      <c r="C284" s="267">
        <f t="shared" si="1381"/>
        <v>43739</v>
      </c>
      <c r="D284" s="193">
        <f t="shared" si="15"/>
        <v>10.23660304</v>
      </c>
      <c r="E284" s="193">
        <f>(SUMIFS(Profile!$F$2:$F$17521,Profile!$B$2:$B$17521,$B284,Profile!$C$2:$C$17521,E$8))*$C$6</f>
        <v>0.1574430571</v>
      </c>
      <c r="F284" s="193">
        <f>(SUMIFS(Profile!$F$2:$F$17521,Profile!$B$2:$B$17521,$B284,Profile!$C$2:$C$17521,F$8))*$C$6</f>
        <v>0.1402164631</v>
      </c>
      <c r="G284" s="193">
        <f>(SUMIFS(Profile!$F$2:$F$17521,Profile!$B$2:$B$17521,$B284,Profile!$C$2:$C$17521,G$8))*$C$6</f>
        <v>0.1273966722</v>
      </c>
      <c r="H284" s="193">
        <f>(SUMIFS(Profile!$F$2:$F$17521,Profile!$B$2:$B$17521,$B284,Profile!$C$2:$C$17521,H$8))*$C$6</f>
        <v>0.1173812105</v>
      </c>
      <c r="I284" s="193">
        <f>(SUMIFS(Profile!$F$2:$F$17521,Profile!$B$2:$B$17521,$B284,Profile!$C$2:$C$17521,I$8))*$C$6</f>
        <v>0.1133750258</v>
      </c>
      <c r="J284" s="193">
        <f>(SUMIFS(Profile!$F$2:$F$17521,Profile!$B$2:$B$17521,$B284,Profile!$C$2:$C$17521,J$8))*$C$6</f>
        <v>0.1125737889</v>
      </c>
      <c r="K284" s="193">
        <f>(SUMIFS(Profile!$F$2:$F$17521,Profile!$B$2:$B$17521,$B284,Profile!$C$2:$C$17521,K$8))*$C$6</f>
        <v>0.1097694597</v>
      </c>
      <c r="L284" s="193">
        <f>(SUMIFS(Profile!$F$2:$F$17521,Profile!$B$2:$B$17521,$B284,Profile!$C$2:$C$17521,L$8))*$C$6</f>
        <v>0.1073657489</v>
      </c>
      <c r="M284" s="193">
        <f>(SUMIFS(Profile!$F$2:$F$17521,Profile!$B$2:$B$17521,$B284,Profile!$C$2:$C$17521,M$8))*$C$6</f>
        <v>0.1061638935</v>
      </c>
      <c r="N284" s="193">
        <f>(SUMIFS(Profile!$F$2:$F$17521,Profile!$B$2:$B$17521,$B284,Profile!$C$2:$C$17521,N$8))*$C$6</f>
        <v>0.1061638935</v>
      </c>
      <c r="O284" s="193">
        <f>(SUMIFS(Profile!$F$2:$F$17521,Profile!$B$2:$B$17521,$B284,Profile!$C$2:$C$17521,O$8))*$C$6</f>
        <v>0.1109713151</v>
      </c>
      <c r="P284" s="193">
        <f>(SUMIFS(Profile!$F$2:$F$17521,Profile!$B$2:$B$17521,$B284,Profile!$C$2:$C$17521,P$8))*$C$6</f>
        <v>0.1181824474</v>
      </c>
      <c r="Q284" s="193">
        <f>(SUMIFS(Profile!$F$2:$F$17521,Profile!$B$2:$B$17521,$B284,Profile!$C$2:$C$17521,Q$8))*$C$6</f>
        <v>0.1257941983</v>
      </c>
      <c r="R284" s="193">
        <f>(SUMIFS(Profile!$F$2:$F$17521,Profile!$B$2:$B$17521,$B284,Profile!$C$2:$C$17521,R$8))*$C$6</f>
        <v>0.1414183185</v>
      </c>
      <c r="S284" s="193">
        <f>(SUMIFS(Profile!$F$2:$F$17521,Profile!$B$2:$B$17521,$B284,Profile!$C$2:$C$17521,S$8))*$C$6</f>
        <v>0.1634523341</v>
      </c>
      <c r="T284" s="193">
        <f>(SUMIFS(Profile!$F$2:$F$17521,Profile!$B$2:$B$17521,$B284,Profile!$C$2:$C$17521,T$8))*$C$6</f>
        <v>0.188290679</v>
      </c>
      <c r="U284" s="193">
        <f>(SUMIFS(Profile!$F$2:$F$17521,Profile!$B$2:$B$17521,$B284,Profile!$C$2:$C$17521,U$8))*$C$6</f>
        <v>0.2171352085</v>
      </c>
      <c r="V284" s="193">
        <f>(SUMIFS(Profile!$F$2:$F$17521,Profile!$B$2:$B$17521,$B284,Profile!$C$2:$C$17521,V$8))*$C$6</f>
        <v>0.2443772642</v>
      </c>
      <c r="W284" s="193">
        <f>(SUMIFS(Profile!$F$2:$F$17521,Profile!$B$2:$B$17521,$B284,Profile!$C$2:$C$17521,W$8))*$C$6</f>
        <v>0.2499859227</v>
      </c>
      <c r="X284" s="193">
        <f>(SUMIFS(Profile!$F$2:$F$17521,Profile!$B$2:$B$17521,$B284,Profile!$C$2:$C$17521,X$8))*$C$6</f>
        <v>0.2571970551</v>
      </c>
      <c r="Y284" s="193">
        <f>(SUMIFS(Profile!$F$2:$F$17521,Profile!$B$2:$B$17521,$B284,Profile!$C$2:$C$17521,Y$8))*$C$6</f>
        <v>0.2620044767</v>
      </c>
      <c r="Z284" s="193">
        <f>(SUMIFS(Profile!$F$2:$F$17521,Profile!$B$2:$B$17521,$B284,Profile!$C$2:$C$17521,Z$8))*$C$6</f>
        <v>0.2403710795</v>
      </c>
      <c r="AA284" s="193">
        <f>(SUMIFS(Profile!$F$2:$F$17521,Profile!$B$2:$B$17521,$B284,Profile!$C$2:$C$17521,AA$8))*$C$6</f>
        <v>0.2423741719</v>
      </c>
      <c r="AB284" s="193">
        <f>(SUMIFS(Profile!$F$2:$F$17521,Profile!$B$2:$B$17521,$B284,Profile!$C$2:$C$17521,AB$8))*$C$6</f>
        <v>0.2351630395</v>
      </c>
      <c r="AC284" s="193">
        <f>(SUMIFS(Profile!$F$2:$F$17521,Profile!$B$2:$B$17521,$B284,Profile!$C$2:$C$17521,AC$8))*$C$6</f>
        <v>0.2403710795</v>
      </c>
      <c r="AD284" s="193">
        <f>(SUMIFS(Profile!$F$2:$F$17521,Profile!$B$2:$B$17521,$B284,Profile!$C$2:$C$17521,AD$8))*$C$6</f>
        <v>0.2379673687</v>
      </c>
      <c r="AE284" s="193">
        <f>(SUMIFS(Profile!$F$2:$F$17521,Profile!$B$2:$B$17521,$B284,Profile!$C$2:$C$17521,AE$8))*$C$6</f>
        <v>0.2355636579</v>
      </c>
      <c r="AF284" s="193">
        <f>(SUMIFS(Profile!$F$2:$F$17521,Profile!$B$2:$B$17521,$B284,Profile!$C$2:$C$17521,AF$8))*$C$6</f>
        <v>0.2283525256</v>
      </c>
      <c r="AG284" s="193">
        <f>(SUMIFS(Profile!$F$2:$F$17521,Profile!$B$2:$B$17521,$B284,Profile!$C$2:$C$17521,AG$8))*$C$6</f>
        <v>0.2211413932</v>
      </c>
      <c r="AH284" s="193">
        <f>(SUMIFS(Profile!$F$2:$F$17521,Profile!$B$2:$B$17521,$B284,Profile!$C$2:$C$17521,AH$8))*$C$6</f>
        <v>0.2231444855</v>
      </c>
      <c r="AI284" s="193">
        <f>(SUMIFS(Profile!$F$2:$F$17521,Profile!$B$2:$B$17521,$B284,Profile!$C$2:$C$17521,AI$8))*$C$6</f>
        <v>0.2203401562</v>
      </c>
      <c r="AJ284" s="193">
        <f>(SUMIFS(Profile!$F$2:$F$17521,Profile!$B$2:$B$17521,$B284,Profile!$C$2:$C$17521,AJ$8))*$C$6</f>
        <v>0.2263494332</v>
      </c>
      <c r="AK284" s="193">
        <f>(SUMIFS(Profile!$F$2:$F$17521,Profile!$B$2:$B$17521,$B284,Profile!$C$2:$C$17521,AK$8))*$C$6</f>
        <v>0.2331599471</v>
      </c>
      <c r="AL284" s="193">
        <f>(SUMIFS(Profile!$F$2:$F$17521,Profile!$B$2:$B$17521,$B284,Profile!$C$2:$C$17521,AL$8))*$C$6</f>
        <v>0.252790252</v>
      </c>
      <c r="AM284" s="193">
        <f>(SUMIFS(Profile!$F$2:$F$17521,Profile!$B$2:$B$17521,$B284,Profile!$C$2:$C$17521,AM$8))*$C$6</f>
        <v>0.2800323077</v>
      </c>
      <c r="AN284" s="193">
        <f>(SUMIFS(Profile!$F$2:$F$17521,Profile!$B$2:$B$17521,$B284,Profile!$C$2:$C$17521,AN$8))*$C$6</f>
        <v>0.3060725079</v>
      </c>
      <c r="AO284" s="193">
        <f>(SUMIFS(Profile!$F$2:$F$17521,Profile!$B$2:$B$17521,$B284,Profile!$C$2:$C$17521,AO$8))*$C$6</f>
        <v>0.3212960096</v>
      </c>
      <c r="AP284" s="193">
        <f>(SUMIFS(Profile!$F$2:$F$17521,Profile!$B$2:$B$17521,$B284,Profile!$C$2:$C$17521,AP$8))*$C$6</f>
        <v>0.3253021943</v>
      </c>
      <c r="AQ284" s="193">
        <f>(SUMIFS(Profile!$F$2:$F$17521,Profile!$B$2:$B$17521,$B284,Profile!$C$2:$C$17521,AQ$8))*$C$6</f>
        <v>0.3357182744</v>
      </c>
      <c r="AR284" s="193">
        <f>(SUMIFS(Profile!$F$2:$F$17521,Profile!$B$2:$B$17521,$B284,Profile!$C$2:$C$17521,AR$8))*$C$6</f>
        <v>0.3176904434</v>
      </c>
      <c r="AS284" s="193">
        <f>(SUMIFS(Profile!$F$2:$F$17521,Profile!$B$2:$B$17521,$B284,Profile!$C$2:$C$17521,AS$8))*$C$6</f>
        <v>0.3060725079</v>
      </c>
      <c r="AT284" s="193">
        <f>(SUMIFS(Profile!$F$2:$F$17521,Profile!$B$2:$B$17521,$B284,Profile!$C$2:$C$17521,AT$8))*$C$6</f>
        <v>0.2976595202</v>
      </c>
      <c r="AU284" s="193">
        <f>(SUMIFS(Profile!$F$2:$F$17521,Profile!$B$2:$B$17521,$B284,Profile!$C$2:$C$17521,AU$8))*$C$6</f>
        <v>0.2804329261</v>
      </c>
      <c r="AV284" s="193">
        <f>(SUMIFS(Profile!$F$2:$F$17521,Profile!$B$2:$B$17521,$B284,Profile!$C$2:$C$17521,AV$8))*$C$6</f>
        <v>0.2736224122</v>
      </c>
      <c r="AW284" s="193">
        <f>(SUMIFS(Profile!$F$2:$F$17521,Profile!$B$2:$B$17521,$B284,Profile!$C$2:$C$17521,AW$8))*$C$6</f>
        <v>0.2551939628</v>
      </c>
      <c r="AX284" s="193">
        <f>(SUMIFS(Profile!$F$2:$F$17521,Profile!$B$2:$B$17521,$B284,Profile!$C$2:$C$17521,AX$8))*$C$6</f>
        <v>0.2307562363</v>
      </c>
      <c r="AY284" s="193">
        <f>(SUMIFS(Profile!$F$2:$F$17521,Profile!$B$2:$B$17521,$B284,Profile!$C$2:$C$17521,AY$8))*$C$6</f>
        <v>0.2079209838</v>
      </c>
      <c r="AZ284" s="193">
        <f>(SUMIFS(Profile!$F$2:$F$17521,Profile!$B$2:$B$17521,$B284,Profile!$C$2:$C$17521,AZ$8))*$C$6</f>
        <v>0.1850857312</v>
      </c>
      <c r="BA284" s="193">
        <f t="shared" si="16"/>
        <v>10.62904623</v>
      </c>
      <c r="BB284" s="193">
        <f>(SUMIFS(Profile!$E$2:$E$17521,Profile!$B$2:$B$17521,$B284,Profile!$C$2:$C$17521,BB$8))*$C$9</f>
        <v>0</v>
      </c>
      <c r="BC284" s="193">
        <f>(SUMIFS(Profile!$E$2:$E$17521,Profile!$B$2:$B$17521,$B284,Profile!$C$2:$C$17521,BC$8))*$C$9</f>
        <v>0</v>
      </c>
      <c r="BD284" s="193">
        <f>(SUMIFS(Profile!$E$2:$E$17521,Profile!$B$2:$B$17521,$B284,Profile!$C$2:$C$17521,BD$8))*$C$9</f>
        <v>0</v>
      </c>
      <c r="BE284" s="193">
        <f>(SUMIFS(Profile!$E$2:$E$17521,Profile!$B$2:$B$17521,$B284,Profile!$C$2:$C$17521,BE$8))*$C$9</f>
        <v>0</v>
      </c>
      <c r="BF284" s="193">
        <f>(SUMIFS(Profile!$E$2:$E$17521,Profile!$B$2:$B$17521,$B284,Profile!$C$2:$C$17521,BF$8))*$C$9</f>
        <v>0</v>
      </c>
      <c r="BG284" s="193">
        <f>(SUMIFS(Profile!$E$2:$E$17521,Profile!$B$2:$B$17521,$B284,Profile!$C$2:$C$17521,BG$8))*$C$9</f>
        <v>0</v>
      </c>
      <c r="BH284" s="193">
        <f>(SUMIFS(Profile!$E$2:$E$17521,Profile!$B$2:$B$17521,$B284,Profile!$C$2:$C$17521,BH$8))*$C$9</f>
        <v>0</v>
      </c>
      <c r="BI284" s="193">
        <f>(SUMIFS(Profile!$E$2:$E$17521,Profile!$B$2:$B$17521,$B284,Profile!$C$2:$C$17521,BI$8))*$C$9</f>
        <v>0</v>
      </c>
      <c r="BJ284" s="193">
        <f>(SUMIFS(Profile!$E$2:$E$17521,Profile!$B$2:$B$17521,$B284,Profile!$C$2:$C$17521,BJ$8))*$C$9</f>
        <v>0</v>
      </c>
      <c r="BK284" s="193">
        <f>(SUMIFS(Profile!$E$2:$E$17521,Profile!$B$2:$B$17521,$B284,Profile!$C$2:$C$17521,BK$8))*$C$9</f>
        <v>0</v>
      </c>
      <c r="BL284" s="193">
        <f>(SUMIFS(Profile!$E$2:$E$17521,Profile!$B$2:$B$17521,$B284,Profile!$C$2:$C$17521,BL$8))*$C$9</f>
        <v>0</v>
      </c>
      <c r="BM284" s="193">
        <f>(SUMIFS(Profile!$E$2:$E$17521,Profile!$B$2:$B$17521,$B284,Profile!$C$2:$C$17521,BM$8))*$C$9</f>
        <v>0</v>
      </c>
      <c r="BN284" s="193">
        <f>(SUMIFS(Profile!$E$2:$E$17521,Profile!$B$2:$B$17521,$B284,Profile!$C$2:$C$17521,BN$8))*$C$9</f>
        <v>0.005644315795</v>
      </c>
      <c r="BO284" s="193">
        <f>(SUMIFS(Profile!$E$2:$E$17521,Profile!$B$2:$B$17521,$B284,Profile!$C$2:$C$17521,BO$8))*$C$9</f>
        <v>0.02980545778</v>
      </c>
      <c r="BP284" s="193">
        <f>(SUMIFS(Profile!$E$2:$E$17521,Profile!$B$2:$B$17521,$B284,Profile!$C$2:$C$17521,BP$8))*$C$9</f>
        <v>0.08285074802</v>
      </c>
      <c r="BQ284" s="193">
        <f>(SUMIFS(Profile!$E$2:$E$17521,Profile!$B$2:$B$17521,$B284,Profile!$C$2:$C$17521,BQ$8))*$C$9</f>
        <v>0.1518495886</v>
      </c>
      <c r="BR284" s="193">
        <f>(SUMIFS(Profile!$E$2:$E$17521,Profile!$B$2:$B$17521,$B284,Profile!$C$2:$C$17521,BR$8))*$C$9</f>
        <v>0.2481307043</v>
      </c>
      <c r="BS284" s="193">
        <f>(SUMIFS(Profile!$E$2:$E$17521,Profile!$B$2:$B$17521,$B284,Profile!$C$2:$C$17521,BS$8))*$C$9</f>
        <v>0.3928276444</v>
      </c>
      <c r="BT284" s="193">
        <f>(SUMIFS(Profile!$E$2:$E$17521,Profile!$B$2:$B$17521,$B284,Profile!$C$2:$C$17521,BT$8))*$C$9</f>
        <v>0.5677040716</v>
      </c>
      <c r="BU284" s="193">
        <f>(SUMIFS(Profile!$E$2:$E$17521,Profile!$B$2:$B$17521,$B284,Profile!$C$2:$C$17521,BU$8))*$C$9</f>
        <v>0.6574747905</v>
      </c>
      <c r="BV284" s="193">
        <f>(SUMIFS(Profile!$E$2:$E$17521,Profile!$B$2:$B$17521,$B284,Profile!$C$2:$C$17521,BV$8))*$C$9</f>
        <v>0.7150214645</v>
      </c>
      <c r="BW284" s="193">
        <f>(SUMIFS(Profile!$E$2:$E$17521,Profile!$B$2:$B$17521,$B284,Profile!$C$2:$C$17521,BW$8))*$C$9</f>
        <v>0.7485169512</v>
      </c>
      <c r="BX284" s="193">
        <f>(SUMIFS(Profile!$E$2:$E$17521,Profile!$B$2:$B$17521,$B284,Profile!$C$2:$C$17521,BX$8))*$C$9</f>
        <v>0.7738267192</v>
      </c>
      <c r="BY284" s="193">
        <f>(SUMIFS(Profile!$E$2:$E$17521,Profile!$B$2:$B$17521,$B284,Profile!$C$2:$C$17521,BY$8))*$C$9</f>
        <v>0.7837402361</v>
      </c>
      <c r="BZ284" s="193">
        <f>(SUMIFS(Profile!$E$2:$E$17521,Profile!$B$2:$B$17521,$B284,Profile!$C$2:$C$17521,BZ$8))*$C$9</f>
        <v>0.7842609717</v>
      </c>
      <c r="CA284" s="193">
        <f>(SUMIFS(Profile!$E$2:$E$17521,Profile!$B$2:$B$17521,$B284,Profile!$C$2:$C$17521,CA$8))*$C$9</f>
        <v>0.7677200068</v>
      </c>
      <c r="CB284" s="193">
        <f>(SUMIFS(Profile!$E$2:$E$17521,Profile!$B$2:$B$17521,$B284,Profile!$C$2:$C$17521,CB$8))*$C$9</f>
        <v>0.7395540461</v>
      </c>
      <c r="CC284" s="193">
        <f>(SUMIFS(Profile!$E$2:$E$17521,Profile!$B$2:$B$17521,$B284,Profile!$C$2:$C$17521,CC$8))*$C$9</f>
        <v>0.6961656249</v>
      </c>
      <c r="CD284" s="193">
        <f>(SUMIFS(Profile!$E$2:$E$17521,Profile!$B$2:$B$17521,$B284,Profile!$C$2:$C$17521,CD$8))*$C$9</f>
        <v>0.6349207653</v>
      </c>
      <c r="CE284" s="193">
        <f>(SUMIFS(Profile!$E$2:$E$17521,Profile!$B$2:$B$17521,$B284,Profile!$C$2:$C$17521,CE$8))*$C$9</f>
        <v>0.5584284681</v>
      </c>
      <c r="CF284" s="193">
        <f>(SUMIFS(Profile!$E$2:$E$17521,Profile!$B$2:$B$17521,$B284,Profile!$C$2:$C$17521,CF$8))*$C$9</f>
        <v>0.4650474216</v>
      </c>
      <c r="CG284" s="193">
        <f>(SUMIFS(Profile!$E$2:$E$17521,Profile!$B$2:$B$17521,$B284,Profile!$C$2:$C$17521,CG$8))*$C$9</f>
        <v>0.3592476107</v>
      </c>
      <c r="CH284" s="193">
        <f>(SUMIFS(Profile!$E$2:$E$17521,Profile!$B$2:$B$17521,$B284,Profile!$C$2:$C$17521,CH$8))*$C$9</f>
        <v>0.2520095891</v>
      </c>
      <c r="CI284" s="193">
        <f>(SUMIFS(Profile!$E$2:$E$17521,Profile!$B$2:$B$17521,$B284,Profile!$C$2:$C$17521,CI$8))*$C$9</f>
        <v>0.1428708939</v>
      </c>
      <c r="CJ284" s="193">
        <f>(SUMIFS(Profile!$E$2:$E$17521,Profile!$B$2:$B$17521,$B284,Profile!$C$2:$C$17521,CJ$8))*$C$9</f>
        <v>0.05936687566</v>
      </c>
      <c r="CK284" s="193">
        <f>(SUMIFS(Profile!$E$2:$E$17521,Profile!$B$2:$B$17521,$B284,Profile!$C$2:$C$17521,CK$8))*$C$9</f>
        <v>0.01155799416</v>
      </c>
      <c r="CL284" s="193">
        <f>(SUMIFS(Profile!$E$2:$E$17521,Profile!$B$2:$B$17521,$B284,Profile!$C$2:$C$17521,CL$8))*$C$9</f>
        <v>0.0005032716639</v>
      </c>
      <c r="CM284" s="193">
        <f>(SUMIFS(Profile!$E$2:$E$17521,Profile!$B$2:$B$17521,$B284,Profile!$C$2:$C$17521,CM$8))*$C$9</f>
        <v>0</v>
      </c>
      <c r="CN284" s="193">
        <f>(SUMIFS(Profile!$E$2:$E$17521,Profile!$B$2:$B$17521,$B284,Profile!$C$2:$C$17521,CN$8))*$C$9</f>
        <v>0</v>
      </c>
      <c r="CO284" s="193">
        <f>(SUMIFS(Profile!$E$2:$E$17521,Profile!$B$2:$B$17521,$B284,Profile!$C$2:$C$17521,CO$8))*$C$9</f>
        <v>0</v>
      </c>
      <c r="CP284" s="193">
        <f>(SUMIFS(Profile!$E$2:$E$17521,Profile!$B$2:$B$17521,$B284,Profile!$C$2:$C$17521,CP$8))*$C$9</f>
        <v>0</v>
      </c>
      <c r="CQ284" s="193">
        <f>(SUMIFS(Profile!$E$2:$E$17521,Profile!$B$2:$B$17521,$B284,Profile!$C$2:$C$17521,CQ$8))*$C$9</f>
        <v>0</v>
      </c>
      <c r="CR284" s="193">
        <f>(SUMIFS(Profile!$E$2:$E$17521,Profile!$B$2:$B$17521,$B284,Profile!$C$2:$C$17521,CR$8))*$C$9</f>
        <v>0</v>
      </c>
      <c r="CS284" s="193">
        <f>(SUMIFS(Profile!$E$2:$E$17521,Profile!$B$2:$B$17521,$B284,Profile!$C$2:$C$17521,CS$8))*$C$9</f>
        <v>0</v>
      </c>
      <c r="CT284" s="193">
        <f>(SUMIFS(Profile!$E$2:$E$17521,Profile!$B$2:$B$17521,$B284,Profile!$C$2:$C$17521,CT$8))*$C$9</f>
        <v>0</v>
      </c>
      <c r="CU284" s="193">
        <f>(SUMIFS(Profile!$E$2:$E$17521,Profile!$B$2:$B$17521,$B284,Profile!$C$2:$C$17521,CU$8))*$C$9</f>
        <v>0</v>
      </c>
      <c r="CV284" s="193">
        <f>(SUMIFS(Profile!$E$2:$E$17521,Profile!$B$2:$B$17521,$B284,Profile!$C$2:$C$17521,CV$8))*$C$9</f>
        <v>0</v>
      </c>
      <c r="CW284" s="193">
        <f>(SUMIFS(Profile!$E$2:$E$17521,Profile!$B$2:$B$17521,$B284,Profile!$C$2:$C$17521,CW$8))*$C$9</f>
        <v>0</v>
      </c>
      <c r="CX284" s="193">
        <f t="shared" si="17"/>
        <v>6.129598821</v>
      </c>
      <c r="CY284" s="193">
        <f t="shared" ref="CY284:ET284" si="1382">MAX(BB284-E284,0)</f>
        <v>0</v>
      </c>
      <c r="CZ284" s="193">
        <f t="shared" si="1382"/>
        <v>0</v>
      </c>
      <c r="DA284" s="193">
        <f t="shared" si="1382"/>
        <v>0</v>
      </c>
      <c r="DB284" s="193">
        <f t="shared" si="1382"/>
        <v>0</v>
      </c>
      <c r="DC284" s="193">
        <f t="shared" si="1382"/>
        <v>0</v>
      </c>
      <c r="DD284" s="193">
        <f t="shared" si="1382"/>
        <v>0</v>
      </c>
      <c r="DE284" s="193">
        <f t="shared" si="1382"/>
        <v>0</v>
      </c>
      <c r="DF284" s="193">
        <f t="shared" si="1382"/>
        <v>0</v>
      </c>
      <c r="DG284" s="193">
        <f t="shared" si="1382"/>
        <v>0</v>
      </c>
      <c r="DH284" s="193">
        <f t="shared" si="1382"/>
        <v>0</v>
      </c>
      <c r="DI284" s="193">
        <f t="shared" si="1382"/>
        <v>0</v>
      </c>
      <c r="DJ284" s="193">
        <f t="shared" si="1382"/>
        <v>0</v>
      </c>
      <c r="DK284" s="193">
        <f t="shared" si="1382"/>
        <v>0</v>
      </c>
      <c r="DL284" s="193">
        <f t="shared" si="1382"/>
        <v>0</v>
      </c>
      <c r="DM284" s="193">
        <f t="shared" si="1382"/>
        <v>0</v>
      </c>
      <c r="DN284" s="193">
        <f t="shared" si="1382"/>
        <v>0</v>
      </c>
      <c r="DO284" s="193">
        <f t="shared" si="1382"/>
        <v>0.0309954958</v>
      </c>
      <c r="DP284" s="193">
        <f t="shared" si="1382"/>
        <v>0.1484503802</v>
      </c>
      <c r="DQ284" s="193">
        <f t="shared" si="1382"/>
        <v>0.3177181489</v>
      </c>
      <c r="DR284" s="193">
        <f t="shared" si="1382"/>
        <v>0.4002777354</v>
      </c>
      <c r="DS284" s="193">
        <f t="shared" si="1382"/>
        <v>0.4530169878</v>
      </c>
      <c r="DT284" s="193">
        <f t="shared" si="1382"/>
        <v>0.5081458717</v>
      </c>
      <c r="DU284" s="193">
        <f t="shared" si="1382"/>
        <v>0.5314525473</v>
      </c>
      <c r="DV284" s="193">
        <f t="shared" si="1382"/>
        <v>0.5485771967</v>
      </c>
      <c r="DW284" s="193">
        <f t="shared" si="1382"/>
        <v>0.5438898922</v>
      </c>
      <c r="DX284" s="193">
        <f t="shared" si="1382"/>
        <v>0.529752638</v>
      </c>
      <c r="DY284" s="193">
        <f t="shared" si="1382"/>
        <v>0.5039903882</v>
      </c>
      <c r="DZ284" s="193">
        <f t="shared" si="1382"/>
        <v>0.4678130993</v>
      </c>
      <c r="EA284" s="193">
        <f t="shared" si="1382"/>
        <v>0.4137793721</v>
      </c>
      <c r="EB284" s="193">
        <f t="shared" si="1382"/>
        <v>0.3352839826</v>
      </c>
      <c r="EC284" s="193">
        <f t="shared" si="1382"/>
        <v>0.2447072654</v>
      </c>
      <c r="ED284" s="193">
        <f t="shared" si="1382"/>
        <v>0.1328981775</v>
      </c>
      <c r="EE284" s="193">
        <f t="shared" si="1382"/>
        <v>0.01884964193</v>
      </c>
      <c r="EF284" s="193">
        <f t="shared" si="1382"/>
        <v>0</v>
      </c>
      <c r="EG284" s="193">
        <f t="shared" si="1382"/>
        <v>0</v>
      </c>
      <c r="EH284" s="193">
        <f t="shared" si="1382"/>
        <v>0</v>
      </c>
      <c r="EI284" s="193">
        <f t="shared" si="1382"/>
        <v>0</v>
      </c>
      <c r="EJ284" s="193">
        <f t="shared" si="1382"/>
        <v>0</v>
      </c>
      <c r="EK284" s="193">
        <f t="shared" si="1382"/>
        <v>0</v>
      </c>
      <c r="EL284" s="193">
        <f t="shared" si="1382"/>
        <v>0</v>
      </c>
      <c r="EM284" s="193">
        <f t="shared" si="1382"/>
        <v>0</v>
      </c>
      <c r="EN284" s="193">
        <f t="shared" si="1382"/>
        <v>0</v>
      </c>
      <c r="EO284" s="193">
        <f t="shared" si="1382"/>
        <v>0</v>
      </c>
      <c r="EP284" s="193">
        <f t="shared" si="1382"/>
        <v>0</v>
      </c>
      <c r="EQ284" s="193">
        <f t="shared" si="1382"/>
        <v>0</v>
      </c>
      <c r="ER284" s="193">
        <f t="shared" si="1382"/>
        <v>0</v>
      </c>
      <c r="ES284" s="193">
        <f t="shared" si="1382"/>
        <v>0</v>
      </c>
      <c r="ET284" s="193">
        <f t="shared" si="1382"/>
        <v>0</v>
      </c>
      <c r="EU284" s="193">
        <f t="shared" si="19"/>
        <v>4.499447411</v>
      </c>
      <c r="EV284" s="193">
        <f t="shared" ref="EV284:GQ284" si="1383">BB284-CY284</f>
        <v>0</v>
      </c>
      <c r="EW284" s="193">
        <f t="shared" si="1383"/>
        <v>0</v>
      </c>
      <c r="EX284" s="193">
        <f t="shared" si="1383"/>
        <v>0</v>
      </c>
      <c r="EY284" s="193">
        <f t="shared" si="1383"/>
        <v>0</v>
      </c>
      <c r="EZ284" s="193">
        <f t="shared" si="1383"/>
        <v>0</v>
      </c>
      <c r="FA284" s="193">
        <f t="shared" si="1383"/>
        <v>0</v>
      </c>
      <c r="FB284" s="193">
        <f t="shared" si="1383"/>
        <v>0</v>
      </c>
      <c r="FC284" s="193">
        <f t="shared" si="1383"/>
        <v>0</v>
      </c>
      <c r="FD284" s="193">
        <f t="shared" si="1383"/>
        <v>0</v>
      </c>
      <c r="FE284" s="193">
        <f t="shared" si="1383"/>
        <v>0</v>
      </c>
      <c r="FF284" s="193">
        <f t="shared" si="1383"/>
        <v>0</v>
      </c>
      <c r="FG284" s="193">
        <f t="shared" si="1383"/>
        <v>0</v>
      </c>
      <c r="FH284" s="193">
        <f t="shared" si="1383"/>
        <v>0.005644315795</v>
      </c>
      <c r="FI284" s="193">
        <f t="shared" si="1383"/>
        <v>0.02980545778</v>
      </c>
      <c r="FJ284" s="193">
        <f t="shared" si="1383"/>
        <v>0.08285074802</v>
      </c>
      <c r="FK284" s="193">
        <f t="shared" si="1383"/>
        <v>0.1518495886</v>
      </c>
      <c r="FL284" s="193">
        <f t="shared" si="1383"/>
        <v>0.2171352085</v>
      </c>
      <c r="FM284" s="193">
        <f t="shared" si="1383"/>
        <v>0.2443772642</v>
      </c>
      <c r="FN284" s="193">
        <f t="shared" si="1383"/>
        <v>0.2499859227</v>
      </c>
      <c r="FO284" s="193">
        <f t="shared" si="1383"/>
        <v>0.2571970551</v>
      </c>
      <c r="FP284" s="193">
        <f t="shared" si="1383"/>
        <v>0.2620044767</v>
      </c>
      <c r="FQ284" s="193">
        <f t="shared" si="1383"/>
        <v>0.2403710795</v>
      </c>
      <c r="FR284" s="193">
        <f t="shared" si="1383"/>
        <v>0.2423741719</v>
      </c>
      <c r="FS284" s="193">
        <f t="shared" si="1383"/>
        <v>0.2351630395</v>
      </c>
      <c r="FT284" s="193">
        <f t="shared" si="1383"/>
        <v>0.2403710795</v>
      </c>
      <c r="FU284" s="193">
        <f t="shared" si="1383"/>
        <v>0.2379673687</v>
      </c>
      <c r="FV284" s="193">
        <f t="shared" si="1383"/>
        <v>0.2355636579</v>
      </c>
      <c r="FW284" s="193">
        <f t="shared" si="1383"/>
        <v>0.2283525256</v>
      </c>
      <c r="FX284" s="193">
        <f t="shared" si="1383"/>
        <v>0.2211413932</v>
      </c>
      <c r="FY284" s="193">
        <f t="shared" si="1383"/>
        <v>0.2231444855</v>
      </c>
      <c r="FZ284" s="193">
        <f t="shared" si="1383"/>
        <v>0.2203401562</v>
      </c>
      <c r="GA284" s="193">
        <f t="shared" si="1383"/>
        <v>0.2263494332</v>
      </c>
      <c r="GB284" s="193">
        <f t="shared" si="1383"/>
        <v>0.2331599471</v>
      </c>
      <c r="GC284" s="193">
        <f t="shared" si="1383"/>
        <v>0.1428708939</v>
      </c>
      <c r="GD284" s="193">
        <f t="shared" si="1383"/>
        <v>0.05936687566</v>
      </c>
      <c r="GE284" s="193">
        <f t="shared" si="1383"/>
        <v>0.01155799416</v>
      </c>
      <c r="GF284" s="193">
        <f t="shared" si="1383"/>
        <v>0.0005032716639</v>
      </c>
      <c r="GG284" s="193">
        <f t="shared" si="1383"/>
        <v>0</v>
      </c>
      <c r="GH284" s="193">
        <f t="shared" si="1383"/>
        <v>0</v>
      </c>
      <c r="GI284" s="193">
        <f t="shared" si="1383"/>
        <v>0</v>
      </c>
      <c r="GJ284" s="193">
        <f t="shared" si="1383"/>
        <v>0</v>
      </c>
      <c r="GK284" s="193">
        <f t="shared" si="1383"/>
        <v>0</v>
      </c>
      <c r="GL284" s="193">
        <f t="shared" si="1383"/>
        <v>0</v>
      </c>
      <c r="GM284" s="193">
        <f t="shared" si="1383"/>
        <v>0</v>
      </c>
      <c r="GN284" s="193">
        <f t="shared" si="1383"/>
        <v>0</v>
      </c>
      <c r="GO284" s="193">
        <f t="shared" si="1383"/>
        <v>0</v>
      </c>
      <c r="GP284" s="193">
        <f t="shared" si="1383"/>
        <v>0</v>
      </c>
      <c r="GQ284" s="193">
        <f t="shared" si="1383"/>
        <v>0</v>
      </c>
      <c r="GR284" s="193">
        <f t="shared" si="21"/>
        <v>5.73715563</v>
      </c>
      <c r="GS284" s="193">
        <f t="shared" ref="GS284:IN284" si="1384">E284-EV284</f>
        <v>0.1574430571</v>
      </c>
      <c r="GT284" s="193">
        <f t="shared" si="1384"/>
        <v>0.1402164631</v>
      </c>
      <c r="GU284" s="193">
        <f t="shared" si="1384"/>
        <v>0.1273966722</v>
      </c>
      <c r="GV284" s="193">
        <f t="shared" si="1384"/>
        <v>0.1173812105</v>
      </c>
      <c r="GW284" s="193">
        <f t="shared" si="1384"/>
        <v>0.1133750258</v>
      </c>
      <c r="GX284" s="193">
        <f t="shared" si="1384"/>
        <v>0.1125737889</v>
      </c>
      <c r="GY284" s="193">
        <f t="shared" si="1384"/>
        <v>0.1097694597</v>
      </c>
      <c r="GZ284" s="193">
        <f t="shared" si="1384"/>
        <v>0.1073657489</v>
      </c>
      <c r="HA284" s="193">
        <f t="shared" si="1384"/>
        <v>0.1061638935</v>
      </c>
      <c r="HB284" s="193">
        <f t="shared" si="1384"/>
        <v>0.1061638935</v>
      </c>
      <c r="HC284" s="193">
        <f t="shared" si="1384"/>
        <v>0.1109713151</v>
      </c>
      <c r="HD284" s="193">
        <f t="shared" si="1384"/>
        <v>0.1181824474</v>
      </c>
      <c r="HE284" s="193">
        <f t="shared" si="1384"/>
        <v>0.1201498825</v>
      </c>
      <c r="HF284" s="193">
        <f t="shared" si="1384"/>
        <v>0.1116128607</v>
      </c>
      <c r="HG284" s="193">
        <f t="shared" si="1384"/>
        <v>0.08060158606</v>
      </c>
      <c r="HH284" s="193">
        <f t="shared" si="1384"/>
        <v>0.03644109036</v>
      </c>
      <c r="HI284" s="193">
        <f t="shared" si="1384"/>
        <v>0</v>
      </c>
      <c r="HJ284" s="193">
        <f t="shared" si="1384"/>
        <v>0</v>
      </c>
      <c r="HK284" s="193">
        <f t="shared" si="1384"/>
        <v>0</v>
      </c>
      <c r="HL284" s="193">
        <f t="shared" si="1384"/>
        <v>0</v>
      </c>
      <c r="HM284" s="193">
        <f t="shared" si="1384"/>
        <v>0</v>
      </c>
      <c r="HN284" s="193">
        <f t="shared" si="1384"/>
        <v>0</v>
      </c>
      <c r="HO284" s="193">
        <f t="shared" si="1384"/>
        <v>0</v>
      </c>
      <c r="HP284" s="193">
        <f t="shared" si="1384"/>
        <v>0</v>
      </c>
      <c r="HQ284" s="193">
        <f t="shared" si="1384"/>
        <v>0</v>
      </c>
      <c r="HR284" s="193">
        <f t="shared" si="1384"/>
        <v>0</v>
      </c>
      <c r="HS284" s="193">
        <f t="shared" si="1384"/>
        <v>0</v>
      </c>
      <c r="HT284" s="193">
        <f t="shared" si="1384"/>
        <v>0</v>
      </c>
      <c r="HU284" s="193">
        <f t="shared" si="1384"/>
        <v>0</v>
      </c>
      <c r="HV284" s="193">
        <f t="shared" si="1384"/>
        <v>0</v>
      </c>
      <c r="HW284" s="193">
        <f t="shared" si="1384"/>
        <v>0</v>
      </c>
      <c r="HX284" s="193">
        <f t="shared" si="1384"/>
        <v>0</v>
      </c>
      <c r="HY284" s="193">
        <f t="shared" si="1384"/>
        <v>0</v>
      </c>
      <c r="HZ284" s="193">
        <f t="shared" si="1384"/>
        <v>0.109919358</v>
      </c>
      <c r="IA284" s="193">
        <f t="shared" si="1384"/>
        <v>0.220665432</v>
      </c>
      <c r="IB284" s="193">
        <f t="shared" si="1384"/>
        <v>0.2945145138</v>
      </c>
      <c r="IC284" s="193">
        <f t="shared" si="1384"/>
        <v>0.320792738</v>
      </c>
      <c r="ID284" s="193">
        <f t="shared" si="1384"/>
        <v>0.3253021943</v>
      </c>
      <c r="IE284" s="193">
        <f t="shared" si="1384"/>
        <v>0.3357182744</v>
      </c>
      <c r="IF284" s="193">
        <f t="shared" si="1384"/>
        <v>0.3176904434</v>
      </c>
      <c r="IG284" s="193">
        <f t="shared" si="1384"/>
        <v>0.3060725079</v>
      </c>
      <c r="IH284" s="193">
        <f t="shared" si="1384"/>
        <v>0.2976595202</v>
      </c>
      <c r="II284" s="193">
        <f t="shared" si="1384"/>
        <v>0.2804329261</v>
      </c>
      <c r="IJ284" s="193">
        <f t="shared" si="1384"/>
        <v>0.2736224122</v>
      </c>
      <c r="IK284" s="193">
        <f t="shared" si="1384"/>
        <v>0.2551939628</v>
      </c>
      <c r="IL284" s="193">
        <f t="shared" si="1384"/>
        <v>0.2307562363</v>
      </c>
      <c r="IM284" s="193">
        <f t="shared" si="1384"/>
        <v>0.2079209838</v>
      </c>
      <c r="IN284" s="193">
        <f t="shared" si="1384"/>
        <v>0.1850857312</v>
      </c>
      <c r="IO284" s="193">
        <f t="shared" si="23"/>
        <v>3.961347234</v>
      </c>
      <c r="IP284" s="193">
        <f t="shared" si="29"/>
        <v>0.7970451846</v>
      </c>
      <c r="IQ284" s="193">
        <f t="shared" ref="IQ284:KK284" si="1385">MAX((MIN(CZ284+IP284,$IO$7))-GT284,0)</f>
        <v>0.6568287216</v>
      </c>
      <c r="IR284" s="193">
        <f t="shared" si="1385"/>
        <v>0.5294320494</v>
      </c>
      <c r="IS284" s="193">
        <f t="shared" si="1385"/>
        <v>0.4120508389</v>
      </c>
      <c r="IT284" s="193">
        <f t="shared" si="1385"/>
        <v>0.2986758131</v>
      </c>
      <c r="IU284" s="193">
        <f t="shared" si="1385"/>
        <v>0.1861020242</v>
      </c>
      <c r="IV284" s="193">
        <f t="shared" si="1385"/>
        <v>0.07633256451</v>
      </c>
      <c r="IW284" s="193">
        <f t="shared" si="1385"/>
        <v>0</v>
      </c>
      <c r="IX284" s="193">
        <f t="shared" si="1385"/>
        <v>0</v>
      </c>
      <c r="IY284" s="193">
        <f t="shared" si="1385"/>
        <v>0</v>
      </c>
      <c r="IZ284" s="193">
        <f t="shared" si="1385"/>
        <v>0</v>
      </c>
      <c r="JA284" s="193">
        <f t="shared" si="1385"/>
        <v>0</v>
      </c>
      <c r="JB284" s="193">
        <f t="shared" si="1385"/>
        <v>0</v>
      </c>
      <c r="JC284" s="193">
        <f t="shared" si="1385"/>
        <v>0</v>
      </c>
      <c r="JD284" s="193">
        <f t="shared" si="1385"/>
        <v>0</v>
      </c>
      <c r="JE284" s="193">
        <f t="shared" si="1385"/>
        <v>0</v>
      </c>
      <c r="JF284" s="193">
        <f t="shared" si="1385"/>
        <v>0.0309954958</v>
      </c>
      <c r="JG284" s="193">
        <f t="shared" si="1385"/>
        <v>0.179445876</v>
      </c>
      <c r="JH284" s="193">
        <f t="shared" si="1385"/>
        <v>0.4971640249</v>
      </c>
      <c r="JI284" s="193">
        <f t="shared" si="1385"/>
        <v>0.8974417602</v>
      </c>
      <c r="JJ284" s="193">
        <f t="shared" si="1385"/>
        <v>1.350458748</v>
      </c>
      <c r="JK284" s="193">
        <f t="shared" si="1385"/>
        <v>1.85860462</v>
      </c>
      <c r="JL284" s="193">
        <f t="shared" si="1385"/>
        <v>2.390057167</v>
      </c>
      <c r="JM284" s="193">
        <f t="shared" si="1385"/>
        <v>2.938634364</v>
      </c>
      <c r="JN284" s="193">
        <f t="shared" si="1385"/>
        <v>3.482524256</v>
      </c>
      <c r="JO284" s="193">
        <f t="shared" si="1385"/>
        <v>4.012276894</v>
      </c>
      <c r="JP284" s="193">
        <f t="shared" si="1385"/>
        <v>4.516267282</v>
      </c>
      <c r="JQ284" s="193">
        <f t="shared" si="1385"/>
        <v>4.984080381</v>
      </c>
      <c r="JR284" s="193">
        <f t="shared" si="1385"/>
        <v>5</v>
      </c>
      <c r="JS284" s="193">
        <f t="shared" si="1385"/>
        <v>5</v>
      </c>
      <c r="JT284" s="193">
        <f t="shared" si="1385"/>
        <v>5</v>
      </c>
      <c r="JU284" s="193">
        <f t="shared" si="1385"/>
        <v>5</v>
      </c>
      <c r="JV284" s="193">
        <f t="shared" si="1385"/>
        <v>5</v>
      </c>
      <c r="JW284" s="193">
        <f t="shared" si="1385"/>
        <v>4.890080642</v>
      </c>
      <c r="JX284" s="193">
        <f t="shared" si="1385"/>
        <v>4.66941521</v>
      </c>
      <c r="JY284" s="193">
        <f t="shared" si="1385"/>
        <v>4.374900696</v>
      </c>
      <c r="JZ284" s="193">
        <f t="shared" si="1385"/>
        <v>4.054107958</v>
      </c>
      <c r="KA284" s="193">
        <f t="shared" si="1385"/>
        <v>3.728805764</v>
      </c>
      <c r="KB284" s="193">
        <f t="shared" si="1385"/>
        <v>3.39308749</v>
      </c>
      <c r="KC284" s="193">
        <f t="shared" si="1385"/>
        <v>3.075397046</v>
      </c>
      <c r="KD284" s="193">
        <f t="shared" si="1385"/>
        <v>2.769324538</v>
      </c>
      <c r="KE284" s="193">
        <f t="shared" si="1385"/>
        <v>2.471665018</v>
      </c>
      <c r="KF284" s="193">
        <f t="shared" si="1385"/>
        <v>2.191232092</v>
      </c>
      <c r="KG284" s="193">
        <f t="shared" si="1385"/>
        <v>1.91760968</v>
      </c>
      <c r="KH284" s="193">
        <f t="shared" si="1385"/>
        <v>1.662415717</v>
      </c>
      <c r="KI284" s="193">
        <f t="shared" si="1385"/>
        <v>1.431659481</v>
      </c>
      <c r="KJ284" s="193">
        <f t="shared" si="1385"/>
        <v>1.223738497</v>
      </c>
      <c r="KK284" s="193">
        <f t="shared" si="1385"/>
        <v>1.038652766</v>
      </c>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row>
    <row r="285" ht="14.25" customHeight="1">
      <c r="A285" s="1">
        <v>10.0</v>
      </c>
      <c r="B285" s="1">
        <f t="shared" ref="B285:C285" si="1386">B284+1</f>
        <v>275</v>
      </c>
      <c r="C285" s="267">
        <f t="shared" si="1386"/>
        <v>43740</v>
      </c>
      <c r="D285" s="193">
        <f t="shared" si="15"/>
        <v>11.27540672</v>
      </c>
      <c r="E285" s="193">
        <f>(SUMIFS(Profile!$F$2:$F$17521,Profile!$B$2:$B$17521,$B285,Profile!$C$2:$C$17521,E$8))*$C$6</f>
        <v>0.1618498602</v>
      </c>
      <c r="F285" s="193">
        <f>(SUMIFS(Profile!$F$2:$F$17521,Profile!$B$2:$B$17521,$B285,Profile!$C$2:$C$17521,F$8))*$C$6</f>
        <v>0.14622574</v>
      </c>
      <c r="G285" s="193">
        <f>(SUMIFS(Profile!$F$2:$F$17521,Profile!$B$2:$B$17521,$B285,Profile!$C$2:$C$17521,G$8))*$C$6</f>
        <v>0.1314028568</v>
      </c>
      <c r="H285" s="193">
        <f>(SUMIFS(Profile!$F$2:$F$17521,Profile!$B$2:$B$17521,$B285,Profile!$C$2:$C$17521,H$8))*$C$6</f>
        <v>0.122989869</v>
      </c>
      <c r="I285" s="193">
        <f>(SUMIFS(Profile!$F$2:$F$17521,Profile!$B$2:$B$17521,$B285,Profile!$C$2:$C$17521,I$8))*$C$6</f>
        <v>0.1173812105</v>
      </c>
      <c r="J285" s="193">
        <f>(SUMIFS(Profile!$F$2:$F$17521,Profile!$B$2:$B$17521,$B285,Profile!$C$2:$C$17521,J$8))*$C$6</f>
        <v>0.1137756443</v>
      </c>
      <c r="K285" s="193">
        <f>(SUMIFS(Profile!$F$2:$F$17521,Profile!$B$2:$B$17521,$B285,Profile!$C$2:$C$17521,K$8))*$C$6</f>
        <v>0.1113719335</v>
      </c>
      <c r="L285" s="193">
        <f>(SUMIFS(Profile!$F$2:$F$17521,Profile!$B$2:$B$17521,$B285,Profile!$C$2:$C$17521,L$8))*$C$6</f>
        <v>0.1085676043</v>
      </c>
      <c r="M285" s="193">
        <f>(SUMIFS(Profile!$F$2:$F$17521,Profile!$B$2:$B$17521,$B285,Profile!$C$2:$C$17521,M$8))*$C$6</f>
        <v>0.1061638935</v>
      </c>
      <c r="N285" s="193">
        <f>(SUMIFS(Profile!$F$2:$F$17521,Profile!$B$2:$B$17521,$B285,Profile!$C$2:$C$17521,N$8))*$C$6</f>
        <v>0.1081669858</v>
      </c>
      <c r="O285" s="193">
        <f>(SUMIFS(Profile!$F$2:$F$17521,Profile!$B$2:$B$17521,$B285,Profile!$C$2:$C$17521,O$8))*$C$6</f>
        <v>0.111772552</v>
      </c>
      <c r="P285" s="193">
        <f>(SUMIFS(Profile!$F$2:$F$17521,Profile!$B$2:$B$17521,$B285,Profile!$C$2:$C$17521,P$8))*$C$6</f>
        <v>0.1129744074</v>
      </c>
      <c r="Q285" s="193">
        <f>(SUMIFS(Profile!$F$2:$F$17521,Profile!$B$2:$B$17521,$B285,Profile!$C$2:$C$17521,Q$8))*$C$6</f>
        <v>0.1209867767</v>
      </c>
      <c r="R285" s="193">
        <f>(SUMIFS(Profile!$F$2:$F$17521,Profile!$B$2:$B$17521,$B285,Profile!$C$2:$C$17521,R$8))*$C$6</f>
        <v>0.1310022383</v>
      </c>
      <c r="S285" s="193">
        <f>(SUMIFS(Profile!$F$2:$F$17521,Profile!$B$2:$B$17521,$B285,Profile!$C$2:$C$17521,S$8))*$C$6</f>
        <v>0.1482288324</v>
      </c>
      <c r="T285" s="193">
        <f>(SUMIFS(Profile!$F$2:$F$17521,Profile!$B$2:$B$17521,$B285,Profile!$C$2:$C$17521,T$8))*$C$6</f>
        <v>0.1694616111</v>
      </c>
      <c r="U285" s="193">
        <f>(SUMIFS(Profile!$F$2:$F$17521,Profile!$B$2:$B$17521,$B285,Profile!$C$2:$C$17521,U$8))*$C$6</f>
        <v>0.2099240761</v>
      </c>
      <c r="V285" s="193">
        <f>(SUMIFS(Profile!$F$2:$F$17521,Profile!$B$2:$B$17521,$B285,Profile!$C$2:$C$17521,V$8))*$C$6</f>
        <v>0.2371661318</v>
      </c>
      <c r="W285" s="193">
        <f>(SUMIFS(Profile!$F$2:$F$17521,Profile!$B$2:$B$17521,$B285,Profile!$C$2:$C$17521,W$8))*$C$6</f>
        <v>0.2559951997</v>
      </c>
      <c r="X285" s="193">
        <f>(SUMIFS(Profile!$F$2:$F$17521,Profile!$B$2:$B$17521,$B285,Profile!$C$2:$C$17521,X$8))*$C$6</f>
        <v>0.2592001474</v>
      </c>
      <c r="Y285" s="193">
        <f>(SUMIFS(Profile!$F$2:$F$17521,Profile!$B$2:$B$17521,$B285,Profile!$C$2:$C$17521,Y$8))*$C$6</f>
        <v>0.2575976736</v>
      </c>
      <c r="Z285" s="193">
        <f>(SUMIFS(Profile!$F$2:$F$17521,Profile!$B$2:$B$17521,$B285,Profile!$C$2:$C$17521,Z$8))*$C$6</f>
        <v>0.2788304523</v>
      </c>
      <c r="AA285" s="193">
        <f>(SUMIFS(Profile!$F$2:$F$17521,Profile!$B$2:$B$17521,$B285,Profile!$C$2:$C$17521,AA$8))*$C$6</f>
        <v>0.2904483878</v>
      </c>
      <c r="AB285" s="193">
        <f>(SUMIFS(Profile!$F$2:$F$17521,Profile!$B$2:$B$17521,$B285,Profile!$C$2:$C$17521,AB$8))*$C$6</f>
        <v>0.2820354</v>
      </c>
      <c r="AC285" s="193">
        <f>(SUMIFS(Profile!$F$2:$F$17521,Profile!$B$2:$B$17521,$B285,Profile!$C$2:$C$17521,AC$8))*$C$6</f>
        <v>0.2900477693</v>
      </c>
      <c r="AD285" s="193">
        <f>(SUMIFS(Profile!$F$2:$F$17521,Profile!$B$2:$B$17521,$B285,Profile!$C$2:$C$17521,AD$8))*$C$6</f>
        <v>0.293252717</v>
      </c>
      <c r="AE285" s="193">
        <f>(SUMIFS(Profile!$F$2:$F$17521,Profile!$B$2:$B$17521,$B285,Profile!$C$2:$C$17521,AE$8))*$C$6</f>
        <v>0.2904483878</v>
      </c>
      <c r="AF285" s="193">
        <f>(SUMIFS(Profile!$F$2:$F$17521,Profile!$B$2:$B$17521,$B285,Profile!$C$2:$C$17521,AF$8))*$C$6</f>
        <v>0.2716193199</v>
      </c>
      <c r="AG285" s="193">
        <f>(SUMIFS(Profile!$F$2:$F$17521,Profile!$B$2:$B$17521,$B285,Profile!$C$2:$C$17521,AG$8))*$C$6</f>
        <v>0.2688149906</v>
      </c>
      <c r="AH285" s="193">
        <f>(SUMIFS(Profile!$F$2:$F$17521,Profile!$B$2:$B$17521,$B285,Profile!$C$2:$C$17521,AH$8))*$C$6</f>
        <v>0.2656100429</v>
      </c>
      <c r="AI285" s="193">
        <f>(SUMIFS(Profile!$F$2:$F$17521,Profile!$B$2:$B$17521,$B285,Profile!$C$2:$C$17521,AI$8))*$C$6</f>
        <v>0.276026123</v>
      </c>
      <c r="AJ285" s="193">
        <f>(SUMIFS(Profile!$F$2:$F$17521,Profile!$B$2:$B$17521,$B285,Profile!$C$2:$C$17521,AJ$8))*$C$6</f>
        <v>0.2764267415</v>
      </c>
      <c r="AK285" s="193">
        <f>(SUMIFS(Profile!$F$2:$F$17521,Profile!$B$2:$B$17521,$B285,Profile!$C$2:$C$17521,AK$8))*$C$6</f>
        <v>0.2948551909</v>
      </c>
      <c r="AL285" s="193">
        <f>(SUMIFS(Profile!$F$2:$F$17521,Profile!$B$2:$B$17521,$B285,Profile!$C$2:$C$17521,AL$8))*$C$6</f>
        <v>0.3028675602</v>
      </c>
      <c r="AM285" s="193">
        <f>(SUMIFS(Profile!$F$2:$F$17521,Profile!$B$2:$B$17521,$B285,Profile!$C$2:$C$17521,AM$8))*$C$6</f>
        <v>0.3353176559</v>
      </c>
      <c r="AN285" s="193">
        <f>(SUMIFS(Profile!$F$2:$F$17521,Profile!$B$2:$B$17521,$B285,Profile!$C$2:$C$17521,AN$8))*$C$6</f>
        <v>0.3417275514</v>
      </c>
      <c r="AO285" s="193">
        <f>(SUMIFS(Profile!$F$2:$F$17521,Profile!$B$2:$B$17521,$B285,Profile!$C$2:$C$17521,AO$8))*$C$6</f>
        <v>0.3581529085</v>
      </c>
      <c r="AP285" s="193">
        <f>(SUMIFS(Profile!$F$2:$F$17521,Profile!$B$2:$B$17521,$B285,Profile!$C$2:$C$17521,AP$8))*$C$6</f>
        <v>0.3729757917</v>
      </c>
      <c r="AQ285" s="193">
        <f>(SUMIFS(Profile!$F$2:$F$17521,Profile!$B$2:$B$17521,$B285,Profile!$C$2:$C$17521,AQ$8))*$C$6</f>
        <v>0.3821900165</v>
      </c>
      <c r="AR285" s="193">
        <f>(SUMIFS(Profile!$F$2:$F$17521,Profile!$B$2:$B$17521,$B285,Profile!$C$2:$C$17521,AR$8))*$C$6</f>
        <v>0.3797863057</v>
      </c>
      <c r="AS285" s="193">
        <f>(SUMIFS(Profile!$F$2:$F$17521,Profile!$B$2:$B$17521,$B285,Profile!$C$2:$C$17521,AS$8))*$C$6</f>
        <v>0.3569510531</v>
      </c>
      <c r="AT285" s="193">
        <f>(SUMIFS(Profile!$F$2:$F$17521,Profile!$B$2:$B$17521,$B285,Profile!$C$2:$C$17521,AT$8))*$C$6</f>
        <v>0.329308379</v>
      </c>
      <c r="AU285" s="193">
        <f>(SUMIFS(Profile!$F$2:$F$17521,Profile!$B$2:$B$17521,$B285,Profile!$C$2:$C$17521,AU$8))*$C$6</f>
        <v>0.317289825</v>
      </c>
      <c r="AV285" s="193">
        <f>(SUMIFS(Profile!$F$2:$F$17521,Profile!$B$2:$B$17521,$B285,Profile!$C$2:$C$17521,AV$8))*$C$6</f>
        <v>0.2912496247</v>
      </c>
      <c r="AW285" s="193">
        <f>(SUMIFS(Profile!$F$2:$F$17521,Profile!$B$2:$B$17521,$B285,Profile!$C$2:$C$17521,AW$8))*$C$6</f>
        <v>0.2712187014</v>
      </c>
      <c r="AX285" s="193">
        <f>(SUMIFS(Profile!$F$2:$F$17521,Profile!$B$2:$B$17521,$B285,Profile!$C$2:$C$17521,AX$8))*$C$6</f>
        <v>0.2387686057</v>
      </c>
      <c r="AY285" s="193">
        <f>(SUMIFS(Profile!$F$2:$F$17521,Profile!$B$2:$B$17521,$B285,Profile!$C$2:$C$17521,AY$8))*$C$6</f>
        <v>0.2039147991</v>
      </c>
      <c r="AZ285" s="193">
        <f>(SUMIFS(Profile!$F$2:$F$17521,Profile!$B$2:$B$17521,$B285,Profile!$C$2:$C$17521,AZ$8))*$C$6</f>
        <v>0.1730671773</v>
      </c>
      <c r="BA285" s="193">
        <f t="shared" si="16"/>
        <v>3.852184425</v>
      </c>
      <c r="BB285" s="193">
        <f>(SUMIFS(Profile!$E$2:$E$17521,Profile!$B$2:$B$17521,$B285,Profile!$C$2:$C$17521,BB$8))*$C$9</f>
        <v>0</v>
      </c>
      <c r="BC285" s="193">
        <f>(SUMIFS(Profile!$E$2:$E$17521,Profile!$B$2:$B$17521,$B285,Profile!$C$2:$C$17521,BC$8))*$C$9</f>
        <v>0</v>
      </c>
      <c r="BD285" s="193">
        <f>(SUMIFS(Profile!$E$2:$E$17521,Profile!$B$2:$B$17521,$B285,Profile!$C$2:$C$17521,BD$8))*$C$9</f>
        <v>0</v>
      </c>
      <c r="BE285" s="193">
        <f>(SUMIFS(Profile!$E$2:$E$17521,Profile!$B$2:$B$17521,$B285,Profile!$C$2:$C$17521,BE$8))*$C$9</f>
        <v>0</v>
      </c>
      <c r="BF285" s="193">
        <f>(SUMIFS(Profile!$E$2:$E$17521,Profile!$B$2:$B$17521,$B285,Profile!$C$2:$C$17521,BF$8))*$C$9</f>
        <v>0</v>
      </c>
      <c r="BG285" s="193">
        <f>(SUMIFS(Profile!$E$2:$E$17521,Profile!$B$2:$B$17521,$B285,Profile!$C$2:$C$17521,BG$8))*$C$9</f>
        <v>0</v>
      </c>
      <c r="BH285" s="193">
        <f>(SUMIFS(Profile!$E$2:$E$17521,Profile!$B$2:$B$17521,$B285,Profile!$C$2:$C$17521,BH$8))*$C$9</f>
        <v>0</v>
      </c>
      <c r="BI285" s="193">
        <f>(SUMIFS(Profile!$E$2:$E$17521,Profile!$B$2:$B$17521,$B285,Profile!$C$2:$C$17521,BI$8))*$C$9</f>
        <v>0</v>
      </c>
      <c r="BJ285" s="193">
        <f>(SUMIFS(Profile!$E$2:$E$17521,Profile!$B$2:$B$17521,$B285,Profile!$C$2:$C$17521,BJ$8))*$C$9</f>
        <v>0</v>
      </c>
      <c r="BK285" s="193">
        <f>(SUMIFS(Profile!$E$2:$E$17521,Profile!$B$2:$B$17521,$B285,Profile!$C$2:$C$17521,BK$8))*$C$9</f>
        <v>0</v>
      </c>
      <c r="BL285" s="193">
        <f>(SUMIFS(Profile!$E$2:$E$17521,Profile!$B$2:$B$17521,$B285,Profile!$C$2:$C$17521,BL$8))*$C$9</f>
        <v>0</v>
      </c>
      <c r="BM285" s="193">
        <f>(SUMIFS(Profile!$E$2:$E$17521,Profile!$B$2:$B$17521,$B285,Profile!$C$2:$C$17521,BM$8))*$C$9</f>
        <v>0</v>
      </c>
      <c r="BN285" s="193">
        <f>(SUMIFS(Profile!$E$2:$E$17521,Profile!$B$2:$B$17521,$B285,Profile!$C$2:$C$17521,BN$8))*$C$9</f>
        <v>0.002883509156</v>
      </c>
      <c r="BO285" s="193">
        <f>(SUMIFS(Profile!$E$2:$E$17521,Profile!$B$2:$B$17521,$B285,Profile!$C$2:$C$17521,BO$8))*$C$9</f>
        <v>0.02105605603</v>
      </c>
      <c r="BP285" s="193">
        <f>(SUMIFS(Profile!$E$2:$E$17521,Profile!$B$2:$B$17521,$B285,Profile!$C$2:$C$17521,BP$8))*$C$9</f>
        <v>0.07313412855</v>
      </c>
      <c r="BQ285" s="193">
        <f>(SUMIFS(Profile!$E$2:$E$17521,Profile!$B$2:$B$17521,$B285,Profile!$C$2:$C$17521,BQ$8))*$C$9</f>
        <v>0.1275767156</v>
      </c>
      <c r="BR285" s="193">
        <f>(SUMIFS(Profile!$E$2:$E$17521,Profile!$B$2:$B$17521,$B285,Profile!$C$2:$C$17521,BR$8))*$C$9</f>
        <v>0.1763779761</v>
      </c>
      <c r="BS285" s="193">
        <f>(SUMIFS(Profile!$E$2:$E$17521,Profile!$B$2:$B$17521,$B285,Profile!$C$2:$C$17521,BS$8))*$C$9</f>
        <v>0.2056755485</v>
      </c>
      <c r="BT285" s="193">
        <f>(SUMIFS(Profile!$E$2:$E$17521,Profile!$B$2:$B$17521,$B285,Profile!$C$2:$C$17521,BT$8))*$C$9</f>
        <v>0.2049015513</v>
      </c>
      <c r="BU285" s="193">
        <f>(SUMIFS(Profile!$E$2:$E$17521,Profile!$B$2:$B$17521,$B285,Profile!$C$2:$C$17521,BU$8))*$C$9</f>
        <v>0.2064546651</v>
      </c>
      <c r="BV285" s="193">
        <f>(SUMIFS(Profile!$E$2:$E$17521,Profile!$B$2:$B$17521,$B285,Profile!$C$2:$C$17521,BV$8))*$C$9</f>
        <v>0.2188494373</v>
      </c>
      <c r="BW285" s="193">
        <f>(SUMIFS(Profile!$E$2:$E$17521,Profile!$B$2:$B$17521,$B285,Profile!$C$2:$C$17521,BW$8))*$C$9</f>
        <v>0.2170301615</v>
      </c>
      <c r="BX285" s="193">
        <f>(SUMIFS(Profile!$E$2:$E$17521,Profile!$B$2:$B$17521,$B285,Profile!$C$2:$C$17521,BX$8))*$C$9</f>
        <v>0.2413296789</v>
      </c>
      <c r="BY285" s="193">
        <f>(SUMIFS(Profile!$E$2:$E$17521,Profile!$B$2:$B$17521,$B285,Profile!$C$2:$C$17521,BY$8))*$C$9</f>
        <v>0.2455377867</v>
      </c>
      <c r="BZ285" s="193">
        <f>(SUMIFS(Profile!$E$2:$E$17521,Profile!$B$2:$B$17521,$B285,Profile!$C$2:$C$17521,BZ$8))*$C$9</f>
        <v>0.2547889564</v>
      </c>
      <c r="CA285" s="193">
        <f>(SUMIFS(Profile!$E$2:$E$17521,Profile!$B$2:$B$17521,$B285,Profile!$C$2:$C$17521,CA$8))*$C$9</f>
        <v>0.2536384624</v>
      </c>
      <c r="CB285" s="193">
        <f>(SUMIFS(Profile!$E$2:$E$17521,Profile!$B$2:$B$17521,$B285,Profile!$C$2:$C$17521,CB$8))*$C$9</f>
        <v>0.252157028</v>
      </c>
      <c r="CC285" s="193">
        <f>(SUMIFS(Profile!$E$2:$E$17521,Profile!$B$2:$B$17521,$B285,Profile!$C$2:$C$17521,CC$8))*$C$9</f>
        <v>0.2437275254</v>
      </c>
      <c r="CD285" s="193">
        <f>(SUMIFS(Profile!$E$2:$E$17521,Profile!$B$2:$B$17521,$B285,Profile!$C$2:$C$17521,CD$8))*$C$9</f>
        <v>0.2160595871</v>
      </c>
      <c r="CE285" s="193">
        <f>(SUMIFS(Profile!$E$2:$E$17521,Profile!$B$2:$B$17521,$B285,Profile!$C$2:$C$17521,CE$8))*$C$9</f>
        <v>0.1993032253</v>
      </c>
      <c r="CF285" s="193">
        <f>(SUMIFS(Profile!$E$2:$E$17521,Profile!$B$2:$B$17521,$B285,Profile!$C$2:$C$17521,CF$8))*$C$9</f>
        <v>0.1690311082</v>
      </c>
      <c r="CG285" s="193">
        <f>(SUMIFS(Profile!$E$2:$E$17521,Profile!$B$2:$B$17521,$B285,Profile!$C$2:$C$17521,CG$8))*$C$9</f>
        <v>0.131969806</v>
      </c>
      <c r="CH285" s="193">
        <f>(SUMIFS(Profile!$E$2:$E$17521,Profile!$B$2:$B$17521,$B285,Profile!$C$2:$C$17521,CH$8))*$C$9</f>
        <v>0.1048676164</v>
      </c>
      <c r="CI285" s="193">
        <f>(SUMIFS(Profile!$E$2:$E$17521,Profile!$B$2:$B$17521,$B285,Profile!$C$2:$C$17521,CI$8))*$C$9</f>
        <v>0.05894641042</v>
      </c>
      <c r="CJ285" s="193">
        <f>(SUMIFS(Profile!$E$2:$E$17521,Profile!$B$2:$B$17521,$B285,Profile!$C$2:$C$17521,CJ$8))*$C$9</f>
        <v>0.02325650528</v>
      </c>
      <c r="CK285" s="193">
        <f>(SUMIFS(Profile!$E$2:$E$17521,Profile!$B$2:$B$17521,$B285,Profile!$C$2:$C$17521,CK$8))*$C$9</f>
        <v>0.001843609399</v>
      </c>
      <c r="CL285" s="193">
        <f>(SUMIFS(Profile!$E$2:$E$17521,Profile!$B$2:$B$17521,$B285,Profile!$C$2:$C$17521,CL$8))*$C$9</f>
        <v>0.0001478693098</v>
      </c>
      <c r="CM285" s="193">
        <f>(SUMIFS(Profile!$E$2:$E$17521,Profile!$B$2:$B$17521,$B285,Profile!$C$2:$C$17521,CM$8))*$C$9</f>
        <v>0.0001478693098</v>
      </c>
      <c r="CN285" s="193">
        <f>(SUMIFS(Profile!$E$2:$E$17521,Profile!$B$2:$B$17521,$B285,Profile!$C$2:$C$17521,CN$8))*$C$9</f>
        <v>0.0001478693098</v>
      </c>
      <c r="CO285" s="193">
        <f>(SUMIFS(Profile!$E$2:$E$17521,Profile!$B$2:$B$17521,$B285,Profile!$C$2:$C$17521,CO$8))*$C$9</f>
        <v>0.0001478693098</v>
      </c>
      <c r="CP285" s="193">
        <f>(SUMIFS(Profile!$E$2:$E$17521,Profile!$B$2:$B$17521,$B285,Profile!$C$2:$C$17521,CP$8))*$C$9</f>
        <v>0.0001478693098</v>
      </c>
      <c r="CQ285" s="193">
        <f>(SUMIFS(Profile!$E$2:$E$17521,Profile!$B$2:$B$17521,$B285,Profile!$C$2:$C$17521,CQ$8))*$C$9</f>
        <v>0.0001497176761</v>
      </c>
      <c r="CR285" s="193">
        <f>(SUMIFS(Profile!$E$2:$E$17521,Profile!$B$2:$B$17521,$B285,Profile!$C$2:$C$17521,CR$8))*$C$9</f>
        <v>0.0001497176761</v>
      </c>
      <c r="CS285" s="193">
        <f>(SUMIFS(Profile!$E$2:$E$17521,Profile!$B$2:$B$17521,$B285,Profile!$C$2:$C$17521,CS$8))*$C$9</f>
        <v>0.0001497176761</v>
      </c>
      <c r="CT285" s="193">
        <f>(SUMIFS(Profile!$E$2:$E$17521,Profile!$B$2:$B$17521,$B285,Profile!$C$2:$C$17521,CT$8))*$C$9</f>
        <v>0.0001497176761</v>
      </c>
      <c r="CU285" s="193">
        <f>(SUMIFS(Profile!$E$2:$E$17521,Profile!$B$2:$B$17521,$B285,Profile!$C$2:$C$17521,CU$8))*$C$9</f>
        <v>0.0001497176761</v>
      </c>
      <c r="CV285" s="193">
        <f>(SUMIFS(Profile!$E$2:$E$17521,Profile!$B$2:$B$17521,$B285,Profile!$C$2:$C$17521,CV$8))*$C$9</f>
        <v>0.0001497176761</v>
      </c>
      <c r="CW285" s="193">
        <f>(SUMIFS(Profile!$E$2:$E$17521,Profile!$B$2:$B$17521,$B285,Profile!$C$2:$C$17521,CW$8))*$C$9</f>
        <v>0.0001497176761</v>
      </c>
      <c r="CX285" s="193">
        <f t="shared" si="17"/>
        <v>0</v>
      </c>
      <c r="CY285" s="193">
        <f t="shared" ref="CY285:ET285" si="1387">MAX(BB285-E285,0)</f>
        <v>0</v>
      </c>
      <c r="CZ285" s="193">
        <f t="shared" si="1387"/>
        <v>0</v>
      </c>
      <c r="DA285" s="193">
        <f t="shared" si="1387"/>
        <v>0</v>
      </c>
      <c r="DB285" s="193">
        <f t="shared" si="1387"/>
        <v>0</v>
      </c>
      <c r="DC285" s="193">
        <f t="shared" si="1387"/>
        <v>0</v>
      </c>
      <c r="DD285" s="193">
        <f t="shared" si="1387"/>
        <v>0</v>
      </c>
      <c r="DE285" s="193">
        <f t="shared" si="1387"/>
        <v>0</v>
      </c>
      <c r="DF285" s="193">
        <f t="shared" si="1387"/>
        <v>0</v>
      </c>
      <c r="DG285" s="193">
        <f t="shared" si="1387"/>
        <v>0</v>
      </c>
      <c r="DH285" s="193">
        <f t="shared" si="1387"/>
        <v>0</v>
      </c>
      <c r="DI285" s="193">
        <f t="shared" si="1387"/>
        <v>0</v>
      </c>
      <c r="DJ285" s="193">
        <f t="shared" si="1387"/>
        <v>0</v>
      </c>
      <c r="DK285" s="193">
        <f t="shared" si="1387"/>
        <v>0</v>
      </c>
      <c r="DL285" s="193">
        <f t="shared" si="1387"/>
        <v>0</v>
      </c>
      <c r="DM285" s="193">
        <f t="shared" si="1387"/>
        <v>0</v>
      </c>
      <c r="DN285" s="193">
        <f t="shared" si="1387"/>
        <v>0</v>
      </c>
      <c r="DO285" s="193">
        <f t="shared" si="1387"/>
        <v>0</v>
      </c>
      <c r="DP285" s="193">
        <f t="shared" si="1387"/>
        <v>0</v>
      </c>
      <c r="DQ285" s="193">
        <f t="shared" si="1387"/>
        <v>0</v>
      </c>
      <c r="DR285" s="193">
        <f t="shared" si="1387"/>
        <v>0</v>
      </c>
      <c r="DS285" s="193">
        <f t="shared" si="1387"/>
        <v>0</v>
      </c>
      <c r="DT285" s="193">
        <f t="shared" si="1387"/>
        <v>0</v>
      </c>
      <c r="DU285" s="193">
        <f t="shared" si="1387"/>
        <v>0</v>
      </c>
      <c r="DV285" s="193">
        <f t="shared" si="1387"/>
        <v>0</v>
      </c>
      <c r="DW285" s="193">
        <f t="shared" si="1387"/>
        <v>0</v>
      </c>
      <c r="DX285" s="193">
        <f t="shared" si="1387"/>
        <v>0</v>
      </c>
      <c r="DY285" s="193">
        <f t="shared" si="1387"/>
        <v>0</v>
      </c>
      <c r="DZ285" s="193">
        <f t="shared" si="1387"/>
        <v>0</v>
      </c>
      <c r="EA285" s="193">
        <f t="shared" si="1387"/>
        <v>0</v>
      </c>
      <c r="EB285" s="193">
        <f t="shared" si="1387"/>
        <v>0</v>
      </c>
      <c r="EC285" s="193">
        <f t="shared" si="1387"/>
        <v>0</v>
      </c>
      <c r="ED285" s="193">
        <f t="shared" si="1387"/>
        <v>0</v>
      </c>
      <c r="EE285" s="193">
        <f t="shared" si="1387"/>
        <v>0</v>
      </c>
      <c r="EF285" s="193">
        <f t="shared" si="1387"/>
        <v>0</v>
      </c>
      <c r="EG285" s="193">
        <f t="shared" si="1387"/>
        <v>0</v>
      </c>
      <c r="EH285" s="193">
        <f t="shared" si="1387"/>
        <v>0</v>
      </c>
      <c r="EI285" s="193">
        <f t="shared" si="1387"/>
        <v>0</v>
      </c>
      <c r="EJ285" s="193">
        <f t="shared" si="1387"/>
        <v>0</v>
      </c>
      <c r="EK285" s="193">
        <f t="shared" si="1387"/>
        <v>0</v>
      </c>
      <c r="EL285" s="193">
        <f t="shared" si="1387"/>
        <v>0</v>
      </c>
      <c r="EM285" s="193">
        <f t="shared" si="1387"/>
        <v>0</v>
      </c>
      <c r="EN285" s="193">
        <f t="shared" si="1387"/>
        <v>0</v>
      </c>
      <c r="EO285" s="193">
        <f t="shared" si="1387"/>
        <v>0</v>
      </c>
      <c r="EP285" s="193">
        <f t="shared" si="1387"/>
        <v>0</v>
      </c>
      <c r="EQ285" s="193">
        <f t="shared" si="1387"/>
        <v>0</v>
      </c>
      <c r="ER285" s="193">
        <f t="shared" si="1387"/>
        <v>0</v>
      </c>
      <c r="ES285" s="193">
        <f t="shared" si="1387"/>
        <v>0</v>
      </c>
      <c r="ET285" s="193">
        <f t="shared" si="1387"/>
        <v>0</v>
      </c>
      <c r="EU285" s="193">
        <f t="shared" si="19"/>
        <v>3.852184425</v>
      </c>
      <c r="EV285" s="193">
        <f t="shared" ref="EV285:GQ285" si="1388">BB285-CY285</f>
        <v>0</v>
      </c>
      <c r="EW285" s="193">
        <f t="shared" si="1388"/>
        <v>0</v>
      </c>
      <c r="EX285" s="193">
        <f t="shared" si="1388"/>
        <v>0</v>
      </c>
      <c r="EY285" s="193">
        <f t="shared" si="1388"/>
        <v>0</v>
      </c>
      <c r="EZ285" s="193">
        <f t="shared" si="1388"/>
        <v>0</v>
      </c>
      <c r="FA285" s="193">
        <f t="shared" si="1388"/>
        <v>0</v>
      </c>
      <c r="FB285" s="193">
        <f t="shared" si="1388"/>
        <v>0</v>
      </c>
      <c r="FC285" s="193">
        <f t="shared" si="1388"/>
        <v>0</v>
      </c>
      <c r="FD285" s="193">
        <f t="shared" si="1388"/>
        <v>0</v>
      </c>
      <c r="FE285" s="193">
        <f t="shared" si="1388"/>
        <v>0</v>
      </c>
      <c r="FF285" s="193">
        <f t="shared" si="1388"/>
        <v>0</v>
      </c>
      <c r="FG285" s="193">
        <f t="shared" si="1388"/>
        <v>0</v>
      </c>
      <c r="FH285" s="193">
        <f t="shared" si="1388"/>
        <v>0.002883509156</v>
      </c>
      <c r="FI285" s="193">
        <f t="shared" si="1388"/>
        <v>0.02105605603</v>
      </c>
      <c r="FJ285" s="193">
        <f t="shared" si="1388"/>
        <v>0.07313412855</v>
      </c>
      <c r="FK285" s="193">
        <f t="shared" si="1388"/>
        <v>0.1275767156</v>
      </c>
      <c r="FL285" s="193">
        <f t="shared" si="1388"/>
        <v>0.1763779761</v>
      </c>
      <c r="FM285" s="193">
        <f t="shared" si="1388"/>
        <v>0.2056755485</v>
      </c>
      <c r="FN285" s="193">
        <f t="shared" si="1388"/>
        <v>0.2049015513</v>
      </c>
      <c r="FO285" s="193">
        <f t="shared" si="1388"/>
        <v>0.2064546651</v>
      </c>
      <c r="FP285" s="193">
        <f t="shared" si="1388"/>
        <v>0.2188494373</v>
      </c>
      <c r="FQ285" s="193">
        <f t="shared" si="1388"/>
        <v>0.2170301615</v>
      </c>
      <c r="FR285" s="193">
        <f t="shared" si="1388"/>
        <v>0.2413296789</v>
      </c>
      <c r="FS285" s="193">
        <f t="shared" si="1388"/>
        <v>0.2455377867</v>
      </c>
      <c r="FT285" s="193">
        <f t="shared" si="1388"/>
        <v>0.2547889564</v>
      </c>
      <c r="FU285" s="193">
        <f t="shared" si="1388"/>
        <v>0.2536384624</v>
      </c>
      <c r="FV285" s="193">
        <f t="shared" si="1388"/>
        <v>0.252157028</v>
      </c>
      <c r="FW285" s="193">
        <f t="shared" si="1388"/>
        <v>0.2437275254</v>
      </c>
      <c r="FX285" s="193">
        <f t="shared" si="1388"/>
        <v>0.2160595871</v>
      </c>
      <c r="FY285" s="193">
        <f t="shared" si="1388"/>
        <v>0.1993032253</v>
      </c>
      <c r="FZ285" s="193">
        <f t="shared" si="1388"/>
        <v>0.1690311082</v>
      </c>
      <c r="GA285" s="193">
        <f t="shared" si="1388"/>
        <v>0.131969806</v>
      </c>
      <c r="GB285" s="193">
        <f t="shared" si="1388"/>
        <v>0.1048676164</v>
      </c>
      <c r="GC285" s="193">
        <f t="shared" si="1388"/>
        <v>0.05894641042</v>
      </c>
      <c r="GD285" s="193">
        <f t="shared" si="1388"/>
        <v>0.02325650528</v>
      </c>
      <c r="GE285" s="193">
        <f t="shared" si="1388"/>
        <v>0.001843609399</v>
      </c>
      <c r="GF285" s="193">
        <f t="shared" si="1388"/>
        <v>0.0001478693098</v>
      </c>
      <c r="GG285" s="193">
        <f t="shared" si="1388"/>
        <v>0.0001478693098</v>
      </c>
      <c r="GH285" s="193">
        <f t="shared" si="1388"/>
        <v>0.0001478693098</v>
      </c>
      <c r="GI285" s="193">
        <f t="shared" si="1388"/>
        <v>0.0001478693098</v>
      </c>
      <c r="GJ285" s="193">
        <f t="shared" si="1388"/>
        <v>0.0001478693098</v>
      </c>
      <c r="GK285" s="193">
        <f t="shared" si="1388"/>
        <v>0.0001497176761</v>
      </c>
      <c r="GL285" s="193">
        <f t="shared" si="1388"/>
        <v>0.0001497176761</v>
      </c>
      <c r="GM285" s="193">
        <f t="shared" si="1388"/>
        <v>0.0001497176761</v>
      </c>
      <c r="GN285" s="193">
        <f t="shared" si="1388"/>
        <v>0.0001497176761</v>
      </c>
      <c r="GO285" s="193">
        <f t="shared" si="1388"/>
        <v>0.0001497176761</v>
      </c>
      <c r="GP285" s="193">
        <f t="shared" si="1388"/>
        <v>0.0001497176761</v>
      </c>
      <c r="GQ285" s="193">
        <f t="shared" si="1388"/>
        <v>0.0001497176761</v>
      </c>
      <c r="GR285" s="193">
        <f t="shared" si="21"/>
        <v>7.423222297</v>
      </c>
      <c r="GS285" s="193">
        <f t="shared" ref="GS285:IN285" si="1389">E285-EV285</f>
        <v>0.1618498602</v>
      </c>
      <c r="GT285" s="193">
        <f t="shared" si="1389"/>
        <v>0.14622574</v>
      </c>
      <c r="GU285" s="193">
        <f t="shared" si="1389"/>
        <v>0.1314028568</v>
      </c>
      <c r="GV285" s="193">
        <f t="shared" si="1389"/>
        <v>0.122989869</v>
      </c>
      <c r="GW285" s="193">
        <f t="shared" si="1389"/>
        <v>0.1173812105</v>
      </c>
      <c r="GX285" s="193">
        <f t="shared" si="1389"/>
        <v>0.1137756443</v>
      </c>
      <c r="GY285" s="193">
        <f t="shared" si="1389"/>
        <v>0.1113719335</v>
      </c>
      <c r="GZ285" s="193">
        <f t="shared" si="1389"/>
        <v>0.1085676043</v>
      </c>
      <c r="HA285" s="193">
        <f t="shared" si="1389"/>
        <v>0.1061638935</v>
      </c>
      <c r="HB285" s="193">
        <f t="shared" si="1389"/>
        <v>0.1081669858</v>
      </c>
      <c r="HC285" s="193">
        <f t="shared" si="1389"/>
        <v>0.111772552</v>
      </c>
      <c r="HD285" s="193">
        <f t="shared" si="1389"/>
        <v>0.1129744074</v>
      </c>
      <c r="HE285" s="193">
        <f t="shared" si="1389"/>
        <v>0.1181032675</v>
      </c>
      <c r="HF285" s="193">
        <f t="shared" si="1389"/>
        <v>0.1099461823</v>
      </c>
      <c r="HG285" s="193">
        <f t="shared" si="1389"/>
        <v>0.07509470383</v>
      </c>
      <c r="HH285" s="193">
        <f t="shared" si="1389"/>
        <v>0.0418848955</v>
      </c>
      <c r="HI285" s="193">
        <f t="shared" si="1389"/>
        <v>0.03354610003</v>
      </c>
      <c r="HJ285" s="193">
        <f t="shared" si="1389"/>
        <v>0.03149058333</v>
      </c>
      <c r="HK285" s="193">
        <f t="shared" si="1389"/>
        <v>0.05109364844</v>
      </c>
      <c r="HL285" s="193">
        <f t="shared" si="1389"/>
        <v>0.05274548228</v>
      </c>
      <c r="HM285" s="193">
        <f t="shared" si="1389"/>
        <v>0.03874823624</v>
      </c>
      <c r="HN285" s="193">
        <f t="shared" si="1389"/>
        <v>0.06180029072</v>
      </c>
      <c r="HO285" s="193">
        <f t="shared" si="1389"/>
        <v>0.04911870885</v>
      </c>
      <c r="HP285" s="193">
        <f t="shared" si="1389"/>
        <v>0.03649761329</v>
      </c>
      <c r="HQ285" s="193">
        <f t="shared" si="1389"/>
        <v>0.03525881292</v>
      </c>
      <c r="HR285" s="193">
        <f t="shared" si="1389"/>
        <v>0.03961425467</v>
      </c>
      <c r="HS285" s="193">
        <f t="shared" si="1389"/>
        <v>0.03829135981</v>
      </c>
      <c r="HT285" s="193">
        <f t="shared" si="1389"/>
        <v>0.02789179444</v>
      </c>
      <c r="HU285" s="193">
        <f t="shared" si="1389"/>
        <v>0.05275540351</v>
      </c>
      <c r="HV285" s="193">
        <f t="shared" si="1389"/>
        <v>0.06630681762</v>
      </c>
      <c r="HW285" s="193">
        <f t="shared" si="1389"/>
        <v>0.1069950148</v>
      </c>
      <c r="HX285" s="193">
        <f t="shared" si="1389"/>
        <v>0.1444569355</v>
      </c>
      <c r="HY285" s="193">
        <f t="shared" si="1389"/>
        <v>0.1899875745</v>
      </c>
      <c r="HZ285" s="193">
        <f t="shared" si="1389"/>
        <v>0.2439211498</v>
      </c>
      <c r="IA285" s="193">
        <f t="shared" si="1389"/>
        <v>0.3120611507</v>
      </c>
      <c r="IB285" s="193">
        <f t="shared" si="1389"/>
        <v>0.339883942</v>
      </c>
      <c r="IC285" s="193">
        <f t="shared" si="1389"/>
        <v>0.3580050392</v>
      </c>
      <c r="ID285" s="193">
        <f t="shared" si="1389"/>
        <v>0.3728279224</v>
      </c>
      <c r="IE285" s="193">
        <f t="shared" si="1389"/>
        <v>0.3820421471</v>
      </c>
      <c r="IF285" s="193">
        <f t="shared" si="1389"/>
        <v>0.3796384363</v>
      </c>
      <c r="IG285" s="193">
        <f t="shared" si="1389"/>
        <v>0.3568031838</v>
      </c>
      <c r="IH285" s="193">
        <f t="shared" si="1389"/>
        <v>0.3291586613</v>
      </c>
      <c r="II285" s="193">
        <f t="shared" si="1389"/>
        <v>0.3171401073</v>
      </c>
      <c r="IJ285" s="193">
        <f t="shared" si="1389"/>
        <v>0.291099907</v>
      </c>
      <c r="IK285" s="193">
        <f t="shared" si="1389"/>
        <v>0.2710689837</v>
      </c>
      <c r="IL285" s="193">
        <f t="shared" si="1389"/>
        <v>0.238618888</v>
      </c>
      <c r="IM285" s="193">
        <f t="shared" si="1389"/>
        <v>0.2037650815</v>
      </c>
      <c r="IN285" s="193">
        <f t="shared" si="1389"/>
        <v>0.1729174596</v>
      </c>
      <c r="IO285" s="193">
        <f t="shared" si="23"/>
        <v>0.8768029053</v>
      </c>
      <c r="IP285" s="193">
        <f t="shared" si="29"/>
        <v>0.8768029053</v>
      </c>
      <c r="IQ285" s="193">
        <f t="shared" ref="IQ285:KK285" si="1390">MAX((MIN(CZ285+IP285,$IO$7))-GT285,0)</f>
        <v>0.7305771652</v>
      </c>
      <c r="IR285" s="193">
        <f t="shared" si="1390"/>
        <v>0.5991743084</v>
      </c>
      <c r="IS285" s="193">
        <f t="shared" si="1390"/>
        <v>0.4761844394</v>
      </c>
      <c r="IT285" s="193">
        <f t="shared" si="1390"/>
        <v>0.3588032289</v>
      </c>
      <c r="IU285" s="193">
        <f t="shared" si="1390"/>
        <v>0.2450275846</v>
      </c>
      <c r="IV285" s="193">
        <f t="shared" si="1390"/>
        <v>0.1336556511</v>
      </c>
      <c r="IW285" s="193">
        <f t="shared" si="1390"/>
        <v>0.02508804682</v>
      </c>
      <c r="IX285" s="193">
        <f t="shared" si="1390"/>
        <v>0</v>
      </c>
      <c r="IY285" s="193">
        <f t="shared" si="1390"/>
        <v>0</v>
      </c>
      <c r="IZ285" s="193">
        <f t="shared" si="1390"/>
        <v>0</v>
      </c>
      <c r="JA285" s="193">
        <f t="shared" si="1390"/>
        <v>0</v>
      </c>
      <c r="JB285" s="193">
        <f t="shared" si="1390"/>
        <v>0</v>
      </c>
      <c r="JC285" s="193">
        <f t="shared" si="1390"/>
        <v>0</v>
      </c>
      <c r="JD285" s="193">
        <f t="shared" si="1390"/>
        <v>0</v>
      </c>
      <c r="JE285" s="193">
        <f t="shared" si="1390"/>
        <v>0</v>
      </c>
      <c r="JF285" s="193">
        <f t="shared" si="1390"/>
        <v>0</v>
      </c>
      <c r="JG285" s="193">
        <f t="shared" si="1390"/>
        <v>0</v>
      </c>
      <c r="JH285" s="193">
        <f t="shared" si="1390"/>
        <v>0</v>
      </c>
      <c r="JI285" s="193">
        <f t="shared" si="1390"/>
        <v>0</v>
      </c>
      <c r="JJ285" s="193">
        <f t="shared" si="1390"/>
        <v>0</v>
      </c>
      <c r="JK285" s="193">
        <f t="shared" si="1390"/>
        <v>0</v>
      </c>
      <c r="JL285" s="193">
        <f t="shared" si="1390"/>
        <v>0</v>
      </c>
      <c r="JM285" s="193">
        <f t="shared" si="1390"/>
        <v>0</v>
      </c>
      <c r="JN285" s="193">
        <f t="shared" si="1390"/>
        <v>0</v>
      </c>
      <c r="JO285" s="193">
        <f t="shared" si="1390"/>
        <v>0</v>
      </c>
      <c r="JP285" s="193">
        <f t="shared" si="1390"/>
        <v>0</v>
      </c>
      <c r="JQ285" s="193">
        <f t="shared" si="1390"/>
        <v>0</v>
      </c>
      <c r="JR285" s="193">
        <f t="shared" si="1390"/>
        <v>0</v>
      </c>
      <c r="JS285" s="193">
        <f t="shared" si="1390"/>
        <v>0</v>
      </c>
      <c r="JT285" s="193">
        <f t="shared" si="1390"/>
        <v>0</v>
      </c>
      <c r="JU285" s="193">
        <f t="shared" si="1390"/>
        <v>0</v>
      </c>
      <c r="JV285" s="193">
        <f t="shared" si="1390"/>
        <v>0</v>
      </c>
      <c r="JW285" s="193">
        <f t="shared" si="1390"/>
        <v>0</v>
      </c>
      <c r="JX285" s="193">
        <f t="shared" si="1390"/>
        <v>0</v>
      </c>
      <c r="JY285" s="193">
        <f t="shared" si="1390"/>
        <v>0</v>
      </c>
      <c r="JZ285" s="193">
        <f t="shared" si="1390"/>
        <v>0</v>
      </c>
      <c r="KA285" s="193">
        <f t="shared" si="1390"/>
        <v>0</v>
      </c>
      <c r="KB285" s="193">
        <f t="shared" si="1390"/>
        <v>0</v>
      </c>
      <c r="KC285" s="193">
        <f t="shared" si="1390"/>
        <v>0</v>
      </c>
      <c r="KD285" s="193">
        <f t="shared" si="1390"/>
        <v>0</v>
      </c>
      <c r="KE285" s="193">
        <f t="shared" si="1390"/>
        <v>0</v>
      </c>
      <c r="KF285" s="193">
        <f t="shared" si="1390"/>
        <v>0</v>
      </c>
      <c r="KG285" s="193">
        <f t="shared" si="1390"/>
        <v>0</v>
      </c>
      <c r="KH285" s="193">
        <f t="shared" si="1390"/>
        <v>0</v>
      </c>
      <c r="KI285" s="193">
        <f t="shared" si="1390"/>
        <v>0</v>
      </c>
      <c r="KJ285" s="193">
        <f t="shared" si="1390"/>
        <v>0</v>
      </c>
      <c r="KK285" s="193">
        <f t="shared" si="1390"/>
        <v>0</v>
      </c>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row>
    <row r="286" ht="14.25" customHeight="1">
      <c r="A286" s="1">
        <v>10.0</v>
      </c>
      <c r="B286" s="1">
        <f t="shared" ref="B286:C286" si="1391">B285+1</f>
        <v>276</v>
      </c>
      <c r="C286" s="267">
        <f t="shared" si="1391"/>
        <v>43741</v>
      </c>
      <c r="D286" s="193">
        <f t="shared" si="15"/>
        <v>10.51543349</v>
      </c>
      <c r="E286" s="193">
        <f>(SUMIFS(Profile!$F$2:$F$17521,Profile!$B$2:$B$17521,$B286,Profile!$C$2:$C$17521,E$8))*$C$6</f>
        <v>0.1482288324</v>
      </c>
      <c r="F286" s="193">
        <f>(SUMIFS(Profile!$F$2:$F$17521,Profile!$B$2:$B$17521,$B286,Profile!$C$2:$C$17521,F$8))*$C$6</f>
        <v>0.1302010014</v>
      </c>
      <c r="G286" s="193">
        <f>(SUMIFS(Profile!$F$2:$F$17521,Profile!$B$2:$B$17521,$B286,Profile!$C$2:$C$17521,G$8))*$C$6</f>
        <v>0.1185830659</v>
      </c>
      <c r="H286" s="193">
        <f>(SUMIFS(Profile!$F$2:$F$17521,Profile!$B$2:$B$17521,$B286,Profile!$C$2:$C$17521,H$8))*$C$6</f>
        <v>0.1121731704</v>
      </c>
      <c r="I286" s="193">
        <f>(SUMIFS(Profile!$F$2:$F$17521,Profile!$B$2:$B$17521,$B286,Profile!$C$2:$C$17521,I$8))*$C$6</f>
        <v>0.1085676043</v>
      </c>
      <c r="J286" s="193">
        <f>(SUMIFS(Profile!$F$2:$F$17521,Profile!$B$2:$B$17521,$B286,Profile!$C$2:$C$17521,J$8))*$C$6</f>
        <v>0.1073657489</v>
      </c>
      <c r="K286" s="193">
        <f>(SUMIFS(Profile!$F$2:$F$17521,Profile!$B$2:$B$17521,$B286,Profile!$C$2:$C$17521,K$8))*$C$6</f>
        <v>0.105763275</v>
      </c>
      <c r="L286" s="193">
        <f>(SUMIFS(Profile!$F$2:$F$17521,Profile!$B$2:$B$17521,$B286,Profile!$C$2:$C$17521,L$8))*$C$6</f>
        <v>0.1049620381</v>
      </c>
      <c r="M286" s="193">
        <f>(SUMIFS(Profile!$F$2:$F$17521,Profile!$B$2:$B$17521,$B286,Profile!$C$2:$C$17521,M$8))*$C$6</f>
        <v>0.1041608011</v>
      </c>
      <c r="N286" s="193">
        <f>(SUMIFS(Profile!$F$2:$F$17521,Profile!$B$2:$B$17521,$B286,Profile!$C$2:$C$17521,N$8))*$C$6</f>
        <v>0.1061638935</v>
      </c>
      <c r="O286" s="193">
        <f>(SUMIFS(Profile!$F$2:$F$17521,Profile!$B$2:$B$17521,$B286,Profile!$C$2:$C$17521,O$8))*$C$6</f>
        <v>0.1129744074</v>
      </c>
      <c r="P286" s="193">
        <f>(SUMIFS(Profile!$F$2:$F$17521,Profile!$B$2:$B$17521,$B286,Profile!$C$2:$C$17521,P$8))*$C$6</f>
        <v>0.1209867767</v>
      </c>
      <c r="Q286" s="193">
        <f>(SUMIFS(Profile!$F$2:$F$17521,Profile!$B$2:$B$17521,$B286,Profile!$C$2:$C$17521,Q$8))*$C$6</f>
        <v>0.14622574</v>
      </c>
      <c r="R286" s="193">
        <f>(SUMIFS(Profile!$F$2:$F$17521,Profile!$B$2:$B$17521,$B286,Profile!$C$2:$C$17521,R$8))*$C$6</f>
        <v>0.1754708881</v>
      </c>
      <c r="S286" s="193">
        <f>(SUMIFS(Profile!$F$2:$F$17521,Profile!$B$2:$B$17521,$B286,Profile!$C$2:$C$17521,S$8))*$C$6</f>
        <v>0.205517273</v>
      </c>
      <c r="T286" s="193">
        <f>(SUMIFS(Profile!$F$2:$F$17521,Profile!$B$2:$B$17521,$B286,Profile!$C$2:$C$17521,T$8))*$C$6</f>
        <v>0.2327593287</v>
      </c>
      <c r="U286" s="193">
        <f>(SUMIFS(Profile!$F$2:$F$17521,Profile!$B$2:$B$17521,$B286,Profile!$C$2:$C$17521,U$8))*$C$6</f>
        <v>0.2271506702</v>
      </c>
      <c r="V286" s="193">
        <f>(SUMIFS(Profile!$F$2:$F$17521,Profile!$B$2:$B$17521,$B286,Profile!$C$2:$C$17521,V$8))*$C$6</f>
        <v>0.2331599471</v>
      </c>
      <c r="W286" s="193">
        <f>(SUMIFS(Profile!$F$2:$F$17521,Profile!$B$2:$B$17521,$B286,Profile!$C$2:$C$17521,W$8))*$C$6</f>
        <v>0.2391692241</v>
      </c>
      <c r="X286" s="193">
        <f>(SUMIFS(Profile!$F$2:$F$17521,Profile!$B$2:$B$17521,$B286,Profile!$C$2:$C$17521,X$8))*$C$6</f>
        <v>0.2343618025</v>
      </c>
      <c r="Y286" s="193">
        <f>(SUMIFS(Profile!$F$2:$F$17521,Profile!$B$2:$B$17521,$B286,Profile!$C$2:$C$17521,Y$8))*$C$6</f>
        <v>0.2311568548</v>
      </c>
      <c r="Z286" s="193">
        <f>(SUMIFS(Profile!$F$2:$F$17521,Profile!$B$2:$B$17521,$B286,Profile!$C$2:$C$17521,Z$8))*$C$6</f>
        <v>0.2263494332</v>
      </c>
      <c r="AA286" s="193">
        <f>(SUMIFS(Profile!$F$2:$F$17521,Profile!$B$2:$B$17521,$B286,Profile!$C$2:$C$17521,AA$8))*$C$6</f>
        <v>0.2339611841</v>
      </c>
      <c r="AB286" s="193">
        <f>(SUMIFS(Profile!$F$2:$F$17521,Profile!$B$2:$B$17521,$B286,Profile!$C$2:$C$17521,AB$8))*$C$6</f>
        <v>0.228753144</v>
      </c>
      <c r="AC286" s="193">
        <f>(SUMIFS(Profile!$F$2:$F$17521,Profile!$B$2:$B$17521,$B286,Profile!$C$2:$C$17521,AC$8))*$C$6</f>
        <v>0.2315574733</v>
      </c>
      <c r="AD286" s="193">
        <f>(SUMIFS(Profile!$F$2:$F$17521,Profile!$B$2:$B$17521,$B286,Profile!$C$2:$C$17521,AD$8))*$C$6</f>
        <v>0.2299549994</v>
      </c>
      <c r="AE286" s="193">
        <f>(SUMIFS(Profile!$F$2:$F$17521,Profile!$B$2:$B$17521,$B286,Profile!$C$2:$C$17521,AE$8))*$C$6</f>
        <v>0.2291537625</v>
      </c>
      <c r="AF286" s="193">
        <f>(SUMIFS(Profile!$F$2:$F$17521,Profile!$B$2:$B$17521,$B286,Profile!$C$2:$C$17521,AF$8))*$C$6</f>
        <v>0.2211413932</v>
      </c>
      <c r="AG286" s="193">
        <f>(SUMIFS(Profile!$F$2:$F$17521,Profile!$B$2:$B$17521,$B286,Profile!$C$2:$C$17521,AG$8))*$C$6</f>
        <v>0.2147314977</v>
      </c>
      <c r="AH286" s="193">
        <f>(SUMIFS(Profile!$F$2:$F$17521,Profile!$B$2:$B$17521,$B286,Profile!$C$2:$C$17521,AH$8))*$C$6</f>
        <v>0.2195389193</v>
      </c>
      <c r="AI286" s="193">
        <f>(SUMIFS(Profile!$F$2:$F$17521,Profile!$B$2:$B$17521,$B286,Profile!$C$2:$C$17521,AI$8))*$C$6</f>
        <v>0.2195389193</v>
      </c>
      <c r="AJ286" s="193">
        <f>(SUMIFS(Profile!$F$2:$F$17521,Profile!$B$2:$B$17521,$B286,Profile!$C$2:$C$17521,AJ$8))*$C$6</f>
        <v>0.2375667503</v>
      </c>
      <c r="AK286" s="193">
        <f>(SUMIFS(Profile!$F$2:$F$17521,Profile!$B$2:$B$17521,$B286,Profile!$C$2:$C$17521,AK$8))*$C$6</f>
        <v>0.2551939628</v>
      </c>
      <c r="AL286" s="193">
        <f>(SUMIFS(Profile!$F$2:$F$17521,Profile!$B$2:$B$17521,$B286,Profile!$C$2:$C$17521,AL$8))*$C$6</f>
        <v>0.2792310707</v>
      </c>
      <c r="AM286" s="193">
        <f>(SUMIFS(Profile!$F$2:$F$17521,Profile!$B$2:$B$17521,$B286,Profile!$C$2:$C$17521,AM$8))*$C$6</f>
        <v>0.3136842588</v>
      </c>
      <c r="AN286" s="193">
        <f>(SUMIFS(Profile!$F$2:$F$17521,Profile!$B$2:$B$17521,$B286,Profile!$C$2:$C$17521,AN$8))*$C$6</f>
        <v>0.3241003389</v>
      </c>
      <c r="AO286" s="193">
        <f>(SUMIFS(Profile!$F$2:$F$17521,Profile!$B$2:$B$17521,$B286,Profile!$C$2:$C$17521,AO$8))*$C$6</f>
        <v>0.3381219852</v>
      </c>
      <c r="AP286" s="193">
        <f>(SUMIFS(Profile!$F$2:$F$17521,Profile!$B$2:$B$17521,$B286,Profile!$C$2:$C$17521,AP$8))*$C$6</f>
        <v>0.3641621855</v>
      </c>
      <c r="AQ286" s="193">
        <f>(SUMIFS(Profile!$F$2:$F$17521,Profile!$B$2:$B$17521,$B286,Profile!$C$2:$C$17521,AQ$8))*$C$6</f>
        <v>0.3621590932</v>
      </c>
      <c r="AR286" s="193">
        <f>(SUMIFS(Profile!$F$2:$F$17521,Profile!$B$2:$B$17521,$B286,Profile!$C$2:$C$17521,AR$8))*$C$6</f>
        <v>0.3513423946</v>
      </c>
      <c r="AS286" s="193">
        <f>(SUMIFS(Profile!$F$2:$F$17521,Profile!$B$2:$B$17521,$B286,Profile!$C$2:$C$17521,AS$8))*$C$6</f>
        <v>0.3349170375</v>
      </c>
      <c r="AT286" s="193">
        <f>(SUMIFS(Profile!$F$2:$F$17521,Profile!$B$2:$B$17521,$B286,Profile!$C$2:$C$17521,AT$8))*$C$6</f>
        <v>0.3204947727</v>
      </c>
      <c r="AU286" s="193">
        <f>(SUMIFS(Profile!$F$2:$F$17521,Profile!$B$2:$B$17521,$B286,Profile!$C$2:$C$17521,AU$8))*$C$6</f>
        <v>0.311280548</v>
      </c>
      <c r="AV286" s="193">
        <f>(SUMIFS(Profile!$F$2:$F$17521,Profile!$B$2:$B$17521,$B286,Profile!$C$2:$C$17521,AV$8))*$C$6</f>
        <v>0.28724344</v>
      </c>
      <c r="AW286" s="193">
        <f>(SUMIFS(Profile!$F$2:$F$17521,Profile!$B$2:$B$17521,$B286,Profile!$C$2:$C$17521,AW$8))*$C$6</f>
        <v>0.2680137537</v>
      </c>
      <c r="AX286" s="193">
        <f>(SUMIFS(Profile!$F$2:$F$17521,Profile!$B$2:$B$17521,$B286,Profile!$C$2:$C$17521,AX$8))*$C$6</f>
        <v>0.2387686057</v>
      </c>
      <c r="AY286" s="193">
        <f>(SUMIFS(Profile!$F$2:$F$17521,Profile!$B$2:$B$17521,$B286,Profile!$C$2:$C$17521,AY$8))*$C$6</f>
        <v>0.1999086145</v>
      </c>
      <c r="AZ286" s="193">
        <f>(SUMIFS(Profile!$F$2:$F$17521,Profile!$B$2:$B$17521,$B286,Profile!$C$2:$C$17521,AZ$8))*$C$6</f>
        <v>0.1694616111</v>
      </c>
      <c r="BA286" s="193">
        <f t="shared" si="16"/>
        <v>9.40151919</v>
      </c>
      <c r="BB286" s="193">
        <f>(SUMIFS(Profile!$E$2:$E$17521,Profile!$B$2:$B$17521,$B286,Profile!$C$2:$C$17521,BB$8))*$C$9</f>
        <v>0</v>
      </c>
      <c r="BC286" s="193">
        <f>(SUMIFS(Profile!$E$2:$E$17521,Profile!$B$2:$B$17521,$B286,Profile!$C$2:$C$17521,BC$8))*$C$9</f>
        <v>0</v>
      </c>
      <c r="BD286" s="193">
        <f>(SUMIFS(Profile!$E$2:$E$17521,Profile!$B$2:$B$17521,$B286,Profile!$C$2:$C$17521,BD$8))*$C$9</f>
        <v>0</v>
      </c>
      <c r="BE286" s="193">
        <f>(SUMIFS(Profile!$E$2:$E$17521,Profile!$B$2:$B$17521,$B286,Profile!$C$2:$C$17521,BE$8))*$C$9</f>
        <v>0</v>
      </c>
      <c r="BF286" s="193">
        <f>(SUMIFS(Profile!$E$2:$E$17521,Profile!$B$2:$B$17521,$B286,Profile!$C$2:$C$17521,BF$8))*$C$9</f>
        <v>0</v>
      </c>
      <c r="BG286" s="193">
        <f>(SUMIFS(Profile!$E$2:$E$17521,Profile!$B$2:$B$17521,$B286,Profile!$C$2:$C$17521,BG$8))*$C$9</f>
        <v>0</v>
      </c>
      <c r="BH286" s="193">
        <f>(SUMIFS(Profile!$E$2:$E$17521,Profile!$B$2:$B$17521,$B286,Profile!$C$2:$C$17521,BH$8))*$C$9</f>
        <v>0</v>
      </c>
      <c r="BI286" s="193">
        <f>(SUMIFS(Profile!$E$2:$E$17521,Profile!$B$2:$B$17521,$B286,Profile!$C$2:$C$17521,BI$8))*$C$9</f>
        <v>0</v>
      </c>
      <c r="BJ286" s="193">
        <f>(SUMIFS(Profile!$E$2:$E$17521,Profile!$B$2:$B$17521,$B286,Profile!$C$2:$C$17521,BJ$8))*$C$9</f>
        <v>0</v>
      </c>
      <c r="BK286" s="193">
        <f>(SUMIFS(Profile!$E$2:$E$17521,Profile!$B$2:$B$17521,$B286,Profile!$C$2:$C$17521,BK$8))*$C$9</f>
        <v>0</v>
      </c>
      <c r="BL286" s="193">
        <f>(SUMIFS(Profile!$E$2:$E$17521,Profile!$B$2:$B$17521,$B286,Profile!$C$2:$C$17521,BL$8))*$C$9</f>
        <v>0</v>
      </c>
      <c r="BM286" s="193">
        <f>(SUMIFS(Profile!$E$2:$E$17521,Profile!$B$2:$B$17521,$B286,Profile!$C$2:$C$17521,BM$8))*$C$9</f>
        <v>0</v>
      </c>
      <c r="BN286" s="193">
        <f>(SUMIFS(Profile!$E$2:$E$17521,Profile!$B$2:$B$17521,$B286,Profile!$C$2:$C$17521,BN$8))*$C$9</f>
        <v>0.002147294052</v>
      </c>
      <c r="BO286" s="193">
        <f>(SUMIFS(Profile!$E$2:$E$17521,Profile!$B$2:$B$17521,$B286,Profile!$C$2:$C$17521,BO$8))*$C$9</f>
        <v>0.02153429178</v>
      </c>
      <c r="BP286" s="193">
        <f>(SUMIFS(Profile!$E$2:$E$17521,Profile!$B$2:$B$17521,$B286,Profile!$C$2:$C$17521,BP$8))*$C$9</f>
        <v>0.06034565731</v>
      </c>
      <c r="BQ286" s="193">
        <f>(SUMIFS(Profile!$E$2:$E$17521,Profile!$B$2:$B$17521,$B286,Profile!$C$2:$C$17521,BQ$8))*$C$9</f>
        <v>0.1119636869</v>
      </c>
      <c r="BR286" s="193">
        <f>(SUMIFS(Profile!$E$2:$E$17521,Profile!$B$2:$B$17521,$B286,Profile!$C$2:$C$17521,BR$8))*$C$9</f>
        <v>0.1758963359</v>
      </c>
      <c r="BS286" s="193">
        <f>(SUMIFS(Profile!$E$2:$E$17521,Profile!$B$2:$B$17521,$B286,Profile!$C$2:$C$17521,BS$8))*$C$9</f>
        <v>0.2672375621</v>
      </c>
      <c r="BT286" s="193">
        <f>(SUMIFS(Profile!$E$2:$E$17521,Profile!$B$2:$B$17521,$B286,Profile!$C$2:$C$17521,BT$8))*$C$9</f>
        <v>0.3480486308</v>
      </c>
      <c r="BU286" s="193">
        <f>(SUMIFS(Profile!$E$2:$E$17521,Profile!$B$2:$B$17521,$B286,Profile!$C$2:$C$17521,BU$8))*$C$9</f>
        <v>0.4226790829</v>
      </c>
      <c r="BV286" s="193">
        <f>(SUMIFS(Profile!$E$2:$E$17521,Profile!$B$2:$B$17521,$B286,Profile!$C$2:$C$17521,BV$8))*$C$9</f>
        <v>0.525784648</v>
      </c>
      <c r="BW286" s="193">
        <f>(SUMIFS(Profile!$E$2:$E$17521,Profile!$B$2:$B$17521,$B286,Profile!$C$2:$C$17521,BW$8))*$C$9</f>
        <v>0.491964754</v>
      </c>
      <c r="BX286" s="193">
        <f>(SUMIFS(Profile!$E$2:$E$17521,Profile!$B$2:$B$17521,$B286,Profile!$C$2:$C$17521,BX$8))*$C$9</f>
        <v>0.6354151587</v>
      </c>
      <c r="BY286" s="193">
        <f>(SUMIFS(Profile!$E$2:$E$17521,Profile!$B$2:$B$17521,$B286,Profile!$C$2:$C$17521,BY$8))*$C$9</f>
        <v>0.8517416544</v>
      </c>
      <c r="BZ286" s="193">
        <f>(SUMIFS(Profile!$E$2:$E$17521,Profile!$B$2:$B$17521,$B286,Profile!$C$2:$C$17521,BZ$8))*$C$9</f>
        <v>0.8461609097</v>
      </c>
      <c r="CA286" s="193">
        <f>(SUMIFS(Profile!$E$2:$E$17521,Profile!$B$2:$B$17521,$B286,Profile!$C$2:$C$17521,CA$8))*$C$9</f>
        <v>0.7988483556</v>
      </c>
      <c r="CB286" s="193">
        <f>(SUMIFS(Profile!$E$2:$E$17521,Profile!$B$2:$B$17521,$B286,Profile!$C$2:$C$17521,CB$8))*$C$9</f>
        <v>0.76474237</v>
      </c>
      <c r="CC286" s="193">
        <f>(SUMIFS(Profile!$E$2:$E$17521,Profile!$B$2:$B$17521,$B286,Profile!$C$2:$C$17521,CC$8))*$C$9</f>
        <v>0.6904675645</v>
      </c>
      <c r="CD286" s="193">
        <f>(SUMIFS(Profile!$E$2:$E$17521,Profile!$B$2:$B$17521,$B286,Profile!$C$2:$C$17521,CD$8))*$C$9</f>
        <v>0.6177113286</v>
      </c>
      <c r="CE286" s="193">
        <f>(SUMIFS(Profile!$E$2:$E$17521,Profile!$B$2:$B$17521,$B286,Profile!$C$2:$C$17521,CE$8))*$C$9</f>
        <v>0.5460411433</v>
      </c>
      <c r="CF286" s="193">
        <f>(SUMIFS(Profile!$E$2:$E$17521,Profile!$B$2:$B$17521,$B286,Profile!$C$2:$C$17521,CF$8))*$C$9</f>
        <v>0.4571554689</v>
      </c>
      <c r="CG286" s="193">
        <f>(SUMIFS(Profile!$E$2:$E$17521,Profile!$B$2:$B$17521,$B286,Profile!$C$2:$C$17521,CG$8))*$C$9</f>
        <v>0.3618532502</v>
      </c>
      <c r="CH286" s="193">
        <f>(SUMIFS(Profile!$E$2:$E$17521,Profile!$B$2:$B$17521,$B286,Profile!$C$2:$C$17521,CH$8))*$C$9</f>
        <v>0.235755771</v>
      </c>
      <c r="CI286" s="193">
        <f>(SUMIFS(Profile!$E$2:$E$17521,Profile!$B$2:$B$17521,$B286,Profile!$C$2:$C$17521,CI$8))*$C$9</f>
        <v>0.1232494243</v>
      </c>
      <c r="CJ286" s="193">
        <f>(SUMIFS(Profile!$E$2:$E$17521,Profile!$B$2:$B$17521,$B286,Profile!$C$2:$C$17521,CJ$8))*$C$9</f>
        <v>0.04047744563</v>
      </c>
      <c r="CK286" s="193">
        <f>(SUMIFS(Profile!$E$2:$E$17521,Profile!$B$2:$B$17521,$B286,Profile!$C$2:$C$17521,CK$8))*$C$9</f>
        <v>0.004273052169</v>
      </c>
      <c r="CL286" s="193">
        <f>(SUMIFS(Profile!$E$2:$E$17521,Profile!$B$2:$B$17521,$B286,Profile!$C$2:$C$17521,CL$8))*$C$9</f>
        <v>0.00002434925384</v>
      </c>
      <c r="CM286" s="193">
        <f>(SUMIFS(Profile!$E$2:$E$17521,Profile!$B$2:$B$17521,$B286,Profile!$C$2:$C$17521,CM$8))*$C$9</f>
        <v>0</v>
      </c>
      <c r="CN286" s="193">
        <f>(SUMIFS(Profile!$E$2:$E$17521,Profile!$B$2:$B$17521,$B286,Profile!$C$2:$C$17521,CN$8))*$C$9</f>
        <v>0</v>
      </c>
      <c r="CO286" s="193">
        <f>(SUMIFS(Profile!$E$2:$E$17521,Profile!$B$2:$B$17521,$B286,Profile!$C$2:$C$17521,CO$8))*$C$9</f>
        <v>0</v>
      </c>
      <c r="CP286" s="193">
        <f>(SUMIFS(Profile!$E$2:$E$17521,Profile!$B$2:$B$17521,$B286,Profile!$C$2:$C$17521,CP$8))*$C$9</f>
        <v>0</v>
      </c>
      <c r="CQ286" s="193">
        <f>(SUMIFS(Profile!$E$2:$E$17521,Profile!$B$2:$B$17521,$B286,Profile!$C$2:$C$17521,CQ$8))*$C$9</f>
        <v>0</v>
      </c>
      <c r="CR286" s="193">
        <f>(SUMIFS(Profile!$E$2:$E$17521,Profile!$B$2:$B$17521,$B286,Profile!$C$2:$C$17521,CR$8))*$C$9</f>
        <v>0</v>
      </c>
      <c r="CS286" s="193">
        <f>(SUMIFS(Profile!$E$2:$E$17521,Profile!$B$2:$B$17521,$B286,Profile!$C$2:$C$17521,CS$8))*$C$9</f>
        <v>0</v>
      </c>
      <c r="CT286" s="193">
        <f>(SUMIFS(Profile!$E$2:$E$17521,Profile!$B$2:$B$17521,$B286,Profile!$C$2:$C$17521,CT$8))*$C$9</f>
        <v>0</v>
      </c>
      <c r="CU286" s="193">
        <f>(SUMIFS(Profile!$E$2:$E$17521,Profile!$B$2:$B$17521,$B286,Profile!$C$2:$C$17521,CU$8))*$C$9</f>
        <v>0</v>
      </c>
      <c r="CV286" s="193">
        <f>(SUMIFS(Profile!$E$2:$E$17521,Profile!$B$2:$B$17521,$B286,Profile!$C$2:$C$17521,CV$8))*$C$9</f>
        <v>0</v>
      </c>
      <c r="CW286" s="193">
        <f>(SUMIFS(Profile!$E$2:$E$17521,Profile!$B$2:$B$17521,$B286,Profile!$C$2:$C$17521,CW$8))*$C$9</f>
        <v>0</v>
      </c>
      <c r="CX286" s="193">
        <f t="shared" si="17"/>
        <v>5.195756577</v>
      </c>
      <c r="CY286" s="193">
        <f t="shared" ref="CY286:ET286" si="1392">MAX(BB286-E286,0)</f>
        <v>0</v>
      </c>
      <c r="CZ286" s="193">
        <f t="shared" si="1392"/>
        <v>0</v>
      </c>
      <c r="DA286" s="193">
        <f t="shared" si="1392"/>
        <v>0</v>
      </c>
      <c r="DB286" s="193">
        <f t="shared" si="1392"/>
        <v>0</v>
      </c>
      <c r="DC286" s="193">
        <f t="shared" si="1392"/>
        <v>0</v>
      </c>
      <c r="DD286" s="193">
        <f t="shared" si="1392"/>
        <v>0</v>
      </c>
      <c r="DE286" s="193">
        <f t="shared" si="1392"/>
        <v>0</v>
      </c>
      <c r="DF286" s="193">
        <f t="shared" si="1392"/>
        <v>0</v>
      </c>
      <c r="DG286" s="193">
        <f t="shared" si="1392"/>
        <v>0</v>
      </c>
      <c r="DH286" s="193">
        <f t="shared" si="1392"/>
        <v>0</v>
      </c>
      <c r="DI286" s="193">
        <f t="shared" si="1392"/>
        <v>0</v>
      </c>
      <c r="DJ286" s="193">
        <f t="shared" si="1392"/>
        <v>0</v>
      </c>
      <c r="DK286" s="193">
        <f t="shared" si="1392"/>
        <v>0</v>
      </c>
      <c r="DL286" s="193">
        <f t="shared" si="1392"/>
        <v>0</v>
      </c>
      <c r="DM286" s="193">
        <f t="shared" si="1392"/>
        <v>0</v>
      </c>
      <c r="DN286" s="193">
        <f t="shared" si="1392"/>
        <v>0</v>
      </c>
      <c r="DO286" s="193">
        <f t="shared" si="1392"/>
        <v>0</v>
      </c>
      <c r="DP286" s="193">
        <f t="shared" si="1392"/>
        <v>0.03407761498</v>
      </c>
      <c r="DQ286" s="193">
        <f t="shared" si="1392"/>
        <v>0.1088794066</v>
      </c>
      <c r="DR286" s="193">
        <f t="shared" si="1392"/>
        <v>0.1883172803</v>
      </c>
      <c r="DS286" s="193">
        <f t="shared" si="1392"/>
        <v>0.2946277932</v>
      </c>
      <c r="DT286" s="193">
        <f t="shared" si="1392"/>
        <v>0.2656153208</v>
      </c>
      <c r="DU286" s="193">
        <f t="shared" si="1392"/>
        <v>0.4014539747</v>
      </c>
      <c r="DV286" s="193">
        <f t="shared" si="1392"/>
        <v>0.6229885104</v>
      </c>
      <c r="DW286" s="193">
        <f t="shared" si="1392"/>
        <v>0.6146034364</v>
      </c>
      <c r="DX286" s="193">
        <f t="shared" si="1392"/>
        <v>0.5688933562</v>
      </c>
      <c r="DY286" s="193">
        <f t="shared" si="1392"/>
        <v>0.5355886075</v>
      </c>
      <c r="DZ286" s="193">
        <f t="shared" si="1392"/>
        <v>0.4693261713</v>
      </c>
      <c r="EA286" s="193">
        <f t="shared" si="1392"/>
        <v>0.4029798309</v>
      </c>
      <c r="EB286" s="193">
        <f t="shared" si="1392"/>
        <v>0.326502224</v>
      </c>
      <c r="EC286" s="193">
        <f t="shared" si="1392"/>
        <v>0.2376165496</v>
      </c>
      <c r="ED286" s="193">
        <f t="shared" si="1392"/>
        <v>0.1242864999</v>
      </c>
      <c r="EE286" s="193">
        <f t="shared" si="1392"/>
        <v>0</v>
      </c>
      <c r="EF286" s="193">
        <f t="shared" si="1392"/>
        <v>0</v>
      </c>
      <c r="EG286" s="193">
        <f t="shared" si="1392"/>
        <v>0</v>
      </c>
      <c r="EH286" s="193">
        <f t="shared" si="1392"/>
        <v>0</v>
      </c>
      <c r="EI286" s="193">
        <f t="shared" si="1392"/>
        <v>0</v>
      </c>
      <c r="EJ286" s="193">
        <f t="shared" si="1392"/>
        <v>0</v>
      </c>
      <c r="EK286" s="193">
        <f t="shared" si="1392"/>
        <v>0</v>
      </c>
      <c r="EL286" s="193">
        <f t="shared" si="1392"/>
        <v>0</v>
      </c>
      <c r="EM286" s="193">
        <f t="shared" si="1392"/>
        <v>0</v>
      </c>
      <c r="EN286" s="193">
        <f t="shared" si="1392"/>
        <v>0</v>
      </c>
      <c r="EO286" s="193">
        <f t="shared" si="1392"/>
        <v>0</v>
      </c>
      <c r="EP286" s="193">
        <f t="shared" si="1392"/>
        <v>0</v>
      </c>
      <c r="EQ286" s="193">
        <f t="shared" si="1392"/>
        <v>0</v>
      </c>
      <c r="ER286" s="193">
        <f t="shared" si="1392"/>
        <v>0</v>
      </c>
      <c r="ES286" s="193">
        <f t="shared" si="1392"/>
        <v>0</v>
      </c>
      <c r="ET286" s="193">
        <f t="shared" si="1392"/>
        <v>0</v>
      </c>
      <c r="EU286" s="193">
        <f t="shared" si="19"/>
        <v>4.205762613</v>
      </c>
      <c r="EV286" s="193">
        <f t="shared" ref="EV286:GQ286" si="1393">BB286-CY286</f>
        <v>0</v>
      </c>
      <c r="EW286" s="193">
        <f t="shared" si="1393"/>
        <v>0</v>
      </c>
      <c r="EX286" s="193">
        <f t="shared" si="1393"/>
        <v>0</v>
      </c>
      <c r="EY286" s="193">
        <f t="shared" si="1393"/>
        <v>0</v>
      </c>
      <c r="EZ286" s="193">
        <f t="shared" si="1393"/>
        <v>0</v>
      </c>
      <c r="FA286" s="193">
        <f t="shared" si="1393"/>
        <v>0</v>
      </c>
      <c r="FB286" s="193">
        <f t="shared" si="1393"/>
        <v>0</v>
      </c>
      <c r="FC286" s="193">
        <f t="shared" si="1393"/>
        <v>0</v>
      </c>
      <c r="FD286" s="193">
        <f t="shared" si="1393"/>
        <v>0</v>
      </c>
      <c r="FE286" s="193">
        <f t="shared" si="1393"/>
        <v>0</v>
      </c>
      <c r="FF286" s="193">
        <f t="shared" si="1393"/>
        <v>0</v>
      </c>
      <c r="FG286" s="193">
        <f t="shared" si="1393"/>
        <v>0</v>
      </c>
      <c r="FH286" s="193">
        <f t="shared" si="1393"/>
        <v>0.002147294052</v>
      </c>
      <c r="FI286" s="193">
        <f t="shared" si="1393"/>
        <v>0.02153429178</v>
      </c>
      <c r="FJ286" s="193">
        <f t="shared" si="1393"/>
        <v>0.06034565731</v>
      </c>
      <c r="FK286" s="193">
        <f t="shared" si="1393"/>
        <v>0.1119636869</v>
      </c>
      <c r="FL286" s="193">
        <f t="shared" si="1393"/>
        <v>0.1758963359</v>
      </c>
      <c r="FM286" s="193">
        <f t="shared" si="1393"/>
        <v>0.2331599471</v>
      </c>
      <c r="FN286" s="193">
        <f t="shared" si="1393"/>
        <v>0.2391692241</v>
      </c>
      <c r="FO286" s="193">
        <f t="shared" si="1393"/>
        <v>0.2343618025</v>
      </c>
      <c r="FP286" s="193">
        <f t="shared" si="1393"/>
        <v>0.2311568548</v>
      </c>
      <c r="FQ286" s="193">
        <f t="shared" si="1393"/>
        <v>0.2263494332</v>
      </c>
      <c r="FR286" s="193">
        <f t="shared" si="1393"/>
        <v>0.2339611841</v>
      </c>
      <c r="FS286" s="193">
        <f t="shared" si="1393"/>
        <v>0.228753144</v>
      </c>
      <c r="FT286" s="193">
        <f t="shared" si="1393"/>
        <v>0.2315574733</v>
      </c>
      <c r="FU286" s="193">
        <f t="shared" si="1393"/>
        <v>0.2299549994</v>
      </c>
      <c r="FV286" s="193">
        <f t="shared" si="1393"/>
        <v>0.2291537625</v>
      </c>
      <c r="FW286" s="193">
        <f t="shared" si="1393"/>
        <v>0.2211413932</v>
      </c>
      <c r="FX286" s="193">
        <f t="shared" si="1393"/>
        <v>0.2147314977</v>
      </c>
      <c r="FY286" s="193">
        <f t="shared" si="1393"/>
        <v>0.2195389193</v>
      </c>
      <c r="FZ286" s="193">
        <f t="shared" si="1393"/>
        <v>0.2195389193</v>
      </c>
      <c r="GA286" s="193">
        <f t="shared" si="1393"/>
        <v>0.2375667503</v>
      </c>
      <c r="GB286" s="193">
        <f t="shared" si="1393"/>
        <v>0.235755771</v>
      </c>
      <c r="GC286" s="193">
        <f t="shared" si="1393"/>
        <v>0.1232494243</v>
      </c>
      <c r="GD286" s="193">
        <f t="shared" si="1393"/>
        <v>0.04047744563</v>
      </c>
      <c r="GE286" s="193">
        <f t="shared" si="1393"/>
        <v>0.004273052169</v>
      </c>
      <c r="GF286" s="193">
        <f t="shared" si="1393"/>
        <v>0.00002434925384</v>
      </c>
      <c r="GG286" s="193">
        <f t="shared" si="1393"/>
        <v>0</v>
      </c>
      <c r="GH286" s="193">
        <f t="shared" si="1393"/>
        <v>0</v>
      </c>
      <c r="GI286" s="193">
        <f t="shared" si="1393"/>
        <v>0</v>
      </c>
      <c r="GJ286" s="193">
        <f t="shared" si="1393"/>
        <v>0</v>
      </c>
      <c r="GK286" s="193">
        <f t="shared" si="1393"/>
        <v>0</v>
      </c>
      <c r="GL286" s="193">
        <f t="shared" si="1393"/>
        <v>0</v>
      </c>
      <c r="GM286" s="193">
        <f t="shared" si="1393"/>
        <v>0</v>
      </c>
      <c r="GN286" s="193">
        <f t="shared" si="1393"/>
        <v>0</v>
      </c>
      <c r="GO286" s="193">
        <f t="shared" si="1393"/>
        <v>0</v>
      </c>
      <c r="GP286" s="193">
        <f t="shared" si="1393"/>
        <v>0</v>
      </c>
      <c r="GQ286" s="193">
        <f t="shared" si="1393"/>
        <v>0</v>
      </c>
      <c r="GR286" s="193">
        <f t="shared" si="21"/>
        <v>6.309670879</v>
      </c>
      <c r="GS286" s="193">
        <f t="shared" ref="GS286:IN286" si="1394">E286-EV286</f>
        <v>0.1482288324</v>
      </c>
      <c r="GT286" s="193">
        <f t="shared" si="1394"/>
        <v>0.1302010014</v>
      </c>
      <c r="GU286" s="193">
        <f t="shared" si="1394"/>
        <v>0.1185830659</v>
      </c>
      <c r="GV286" s="193">
        <f t="shared" si="1394"/>
        <v>0.1121731704</v>
      </c>
      <c r="GW286" s="193">
        <f t="shared" si="1394"/>
        <v>0.1085676043</v>
      </c>
      <c r="GX286" s="193">
        <f t="shared" si="1394"/>
        <v>0.1073657489</v>
      </c>
      <c r="GY286" s="193">
        <f t="shared" si="1394"/>
        <v>0.105763275</v>
      </c>
      <c r="GZ286" s="193">
        <f t="shared" si="1394"/>
        <v>0.1049620381</v>
      </c>
      <c r="HA286" s="193">
        <f t="shared" si="1394"/>
        <v>0.1041608011</v>
      </c>
      <c r="HB286" s="193">
        <f t="shared" si="1394"/>
        <v>0.1061638935</v>
      </c>
      <c r="HC286" s="193">
        <f t="shared" si="1394"/>
        <v>0.1129744074</v>
      </c>
      <c r="HD286" s="193">
        <f t="shared" si="1394"/>
        <v>0.1209867767</v>
      </c>
      <c r="HE286" s="193">
        <f t="shared" si="1394"/>
        <v>0.144078446</v>
      </c>
      <c r="HF286" s="193">
        <f t="shared" si="1394"/>
        <v>0.1539365963</v>
      </c>
      <c r="HG286" s="193">
        <f t="shared" si="1394"/>
        <v>0.1451716157</v>
      </c>
      <c r="HH286" s="193">
        <f t="shared" si="1394"/>
        <v>0.1207956418</v>
      </c>
      <c r="HI286" s="193">
        <f t="shared" si="1394"/>
        <v>0.05125433424</v>
      </c>
      <c r="HJ286" s="193">
        <f t="shared" si="1394"/>
        <v>0</v>
      </c>
      <c r="HK286" s="193">
        <f t="shared" si="1394"/>
        <v>0</v>
      </c>
      <c r="HL286" s="193">
        <f t="shared" si="1394"/>
        <v>0</v>
      </c>
      <c r="HM286" s="193">
        <f t="shared" si="1394"/>
        <v>0</v>
      </c>
      <c r="HN286" s="193">
        <f t="shared" si="1394"/>
        <v>0</v>
      </c>
      <c r="HO286" s="193">
        <f t="shared" si="1394"/>
        <v>0</v>
      </c>
      <c r="HP286" s="193">
        <f t="shared" si="1394"/>
        <v>0</v>
      </c>
      <c r="HQ286" s="193">
        <f t="shared" si="1394"/>
        <v>0</v>
      </c>
      <c r="HR286" s="193">
        <f t="shared" si="1394"/>
        <v>0</v>
      </c>
      <c r="HS286" s="193">
        <f t="shared" si="1394"/>
        <v>0</v>
      </c>
      <c r="HT286" s="193">
        <f t="shared" si="1394"/>
        <v>0</v>
      </c>
      <c r="HU286" s="193">
        <f t="shared" si="1394"/>
        <v>0</v>
      </c>
      <c r="HV286" s="193">
        <f t="shared" si="1394"/>
        <v>0</v>
      </c>
      <c r="HW286" s="193">
        <f t="shared" si="1394"/>
        <v>0</v>
      </c>
      <c r="HX286" s="193">
        <f t="shared" si="1394"/>
        <v>0</v>
      </c>
      <c r="HY286" s="193">
        <f t="shared" si="1394"/>
        <v>0.01943819181</v>
      </c>
      <c r="HZ286" s="193">
        <f t="shared" si="1394"/>
        <v>0.1559816464</v>
      </c>
      <c r="IA286" s="193">
        <f t="shared" si="1394"/>
        <v>0.2732068132</v>
      </c>
      <c r="IB286" s="193">
        <f t="shared" si="1394"/>
        <v>0.3198272867</v>
      </c>
      <c r="IC286" s="193">
        <f t="shared" si="1394"/>
        <v>0.338097636</v>
      </c>
      <c r="ID286" s="193">
        <f t="shared" si="1394"/>
        <v>0.3641621855</v>
      </c>
      <c r="IE286" s="193">
        <f t="shared" si="1394"/>
        <v>0.3621590932</v>
      </c>
      <c r="IF286" s="193">
        <f t="shared" si="1394"/>
        <v>0.3513423946</v>
      </c>
      <c r="IG286" s="193">
        <f t="shared" si="1394"/>
        <v>0.3349170375</v>
      </c>
      <c r="IH286" s="193">
        <f t="shared" si="1394"/>
        <v>0.3204947727</v>
      </c>
      <c r="II286" s="193">
        <f t="shared" si="1394"/>
        <v>0.311280548</v>
      </c>
      <c r="IJ286" s="193">
        <f t="shared" si="1394"/>
        <v>0.28724344</v>
      </c>
      <c r="IK286" s="193">
        <f t="shared" si="1394"/>
        <v>0.2680137537</v>
      </c>
      <c r="IL286" s="193">
        <f t="shared" si="1394"/>
        <v>0.2387686057</v>
      </c>
      <c r="IM286" s="193">
        <f t="shared" si="1394"/>
        <v>0.1999086145</v>
      </c>
      <c r="IN286" s="193">
        <f t="shared" si="1394"/>
        <v>0.1694616111</v>
      </c>
      <c r="IO286" s="193">
        <f t="shared" si="23"/>
        <v>4.31430363</v>
      </c>
      <c r="IP286" s="193">
        <f t="shared" si="29"/>
        <v>0</v>
      </c>
      <c r="IQ286" s="193">
        <f t="shared" ref="IQ286:KK286" si="1395">MAX((MIN(CZ286+IP286,$IO$7))-GT286,0)</f>
        <v>0</v>
      </c>
      <c r="IR286" s="193">
        <f t="shared" si="1395"/>
        <v>0</v>
      </c>
      <c r="IS286" s="193">
        <f t="shared" si="1395"/>
        <v>0</v>
      </c>
      <c r="IT286" s="193">
        <f t="shared" si="1395"/>
        <v>0</v>
      </c>
      <c r="IU286" s="193">
        <f t="shared" si="1395"/>
        <v>0</v>
      </c>
      <c r="IV286" s="193">
        <f t="shared" si="1395"/>
        <v>0</v>
      </c>
      <c r="IW286" s="193">
        <f t="shared" si="1395"/>
        <v>0</v>
      </c>
      <c r="IX286" s="193">
        <f t="shared" si="1395"/>
        <v>0</v>
      </c>
      <c r="IY286" s="193">
        <f t="shared" si="1395"/>
        <v>0</v>
      </c>
      <c r="IZ286" s="193">
        <f t="shared" si="1395"/>
        <v>0</v>
      </c>
      <c r="JA286" s="193">
        <f t="shared" si="1395"/>
        <v>0</v>
      </c>
      <c r="JB286" s="193">
        <f t="shared" si="1395"/>
        <v>0</v>
      </c>
      <c r="JC286" s="193">
        <f t="shared" si="1395"/>
        <v>0</v>
      </c>
      <c r="JD286" s="193">
        <f t="shared" si="1395"/>
        <v>0</v>
      </c>
      <c r="JE286" s="193">
        <f t="shared" si="1395"/>
        <v>0</v>
      </c>
      <c r="JF286" s="193">
        <f t="shared" si="1395"/>
        <v>0</v>
      </c>
      <c r="JG286" s="193">
        <f t="shared" si="1395"/>
        <v>0.03407761498</v>
      </c>
      <c r="JH286" s="193">
        <f t="shared" si="1395"/>
        <v>0.1429570216</v>
      </c>
      <c r="JI286" s="193">
        <f t="shared" si="1395"/>
        <v>0.331274302</v>
      </c>
      <c r="JJ286" s="193">
        <f t="shared" si="1395"/>
        <v>0.6259020952</v>
      </c>
      <c r="JK286" s="193">
        <f t="shared" si="1395"/>
        <v>0.8915174159</v>
      </c>
      <c r="JL286" s="193">
        <f t="shared" si="1395"/>
        <v>1.292971391</v>
      </c>
      <c r="JM286" s="193">
        <f t="shared" si="1395"/>
        <v>1.915959901</v>
      </c>
      <c r="JN286" s="193">
        <f t="shared" si="1395"/>
        <v>2.530563337</v>
      </c>
      <c r="JO286" s="193">
        <f t="shared" si="1395"/>
        <v>3.099456694</v>
      </c>
      <c r="JP286" s="193">
        <f t="shared" si="1395"/>
        <v>3.635045301</v>
      </c>
      <c r="JQ286" s="193">
        <f t="shared" si="1395"/>
        <v>4.104371472</v>
      </c>
      <c r="JR286" s="193">
        <f t="shared" si="1395"/>
        <v>4.507351303</v>
      </c>
      <c r="JS286" s="193">
        <f t="shared" si="1395"/>
        <v>4.833853527</v>
      </c>
      <c r="JT286" s="193">
        <f t="shared" si="1395"/>
        <v>5</v>
      </c>
      <c r="JU286" s="193">
        <f t="shared" si="1395"/>
        <v>5</v>
      </c>
      <c r="JV286" s="193">
        <f t="shared" si="1395"/>
        <v>4.980561808</v>
      </c>
      <c r="JW286" s="193">
        <f t="shared" si="1395"/>
        <v>4.824580162</v>
      </c>
      <c r="JX286" s="193">
        <f t="shared" si="1395"/>
        <v>4.551373349</v>
      </c>
      <c r="JY286" s="193">
        <f t="shared" si="1395"/>
        <v>4.231546062</v>
      </c>
      <c r="JZ286" s="193">
        <f t="shared" si="1395"/>
        <v>3.893448426</v>
      </c>
      <c r="KA286" s="193">
        <f t="shared" si="1395"/>
        <v>3.52928624</v>
      </c>
      <c r="KB286" s="193">
        <f t="shared" si="1395"/>
        <v>3.167127147</v>
      </c>
      <c r="KC286" s="193">
        <f t="shared" si="1395"/>
        <v>2.815784753</v>
      </c>
      <c r="KD286" s="193">
        <f t="shared" si="1395"/>
        <v>2.480867715</v>
      </c>
      <c r="KE286" s="193">
        <f t="shared" si="1395"/>
        <v>2.160372943</v>
      </c>
      <c r="KF286" s="193">
        <f t="shared" si="1395"/>
        <v>1.849092395</v>
      </c>
      <c r="KG286" s="193">
        <f t="shared" si="1395"/>
        <v>1.561848955</v>
      </c>
      <c r="KH286" s="193">
        <f t="shared" si="1395"/>
        <v>1.293835201</v>
      </c>
      <c r="KI286" s="193">
        <f t="shared" si="1395"/>
        <v>1.055066595</v>
      </c>
      <c r="KJ286" s="193">
        <f t="shared" si="1395"/>
        <v>0.8551579807</v>
      </c>
      <c r="KK286" s="193">
        <f t="shared" si="1395"/>
        <v>0.6856963696</v>
      </c>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row>
    <row r="287" ht="14.25" customHeight="1">
      <c r="A287" s="1">
        <v>10.0</v>
      </c>
      <c r="B287" s="1">
        <f t="shared" ref="B287:C287" si="1396">B286+1</f>
        <v>277</v>
      </c>
      <c r="C287" s="267">
        <f t="shared" si="1396"/>
        <v>43742</v>
      </c>
      <c r="D287" s="193">
        <f t="shared" si="15"/>
        <v>10.22418387</v>
      </c>
      <c r="E287" s="193">
        <f>(SUMIFS(Profile!$F$2:$F$17521,Profile!$B$2:$B$17521,$B287,Profile!$C$2:$C$17521,E$8))*$C$6</f>
        <v>0.147026977</v>
      </c>
      <c r="F287" s="193">
        <f>(SUMIFS(Profile!$F$2:$F$17521,Profile!$B$2:$B$17521,$B287,Profile!$C$2:$C$17521,F$8))*$C$6</f>
        <v>0.1277972906</v>
      </c>
      <c r="G287" s="193">
        <f>(SUMIFS(Profile!$F$2:$F$17521,Profile!$B$2:$B$17521,$B287,Profile!$C$2:$C$17521,G$8))*$C$6</f>
        <v>0.1201855398</v>
      </c>
      <c r="H287" s="193">
        <f>(SUMIFS(Profile!$F$2:$F$17521,Profile!$B$2:$B$17521,$B287,Profile!$C$2:$C$17521,H$8))*$C$6</f>
        <v>0.1121731704</v>
      </c>
      <c r="I287" s="193">
        <f>(SUMIFS(Profile!$F$2:$F$17521,Profile!$B$2:$B$17521,$B287,Profile!$C$2:$C$17521,I$8))*$C$6</f>
        <v>0.1085676043</v>
      </c>
      <c r="J287" s="193">
        <f>(SUMIFS(Profile!$F$2:$F$17521,Profile!$B$2:$B$17521,$B287,Profile!$C$2:$C$17521,J$8))*$C$6</f>
        <v>0.1089682227</v>
      </c>
      <c r="K287" s="193">
        <f>(SUMIFS(Profile!$F$2:$F$17521,Profile!$B$2:$B$17521,$B287,Profile!$C$2:$C$17521,K$8))*$C$6</f>
        <v>0.1069651304</v>
      </c>
      <c r="L287" s="193">
        <f>(SUMIFS(Profile!$F$2:$F$17521,Profile!$B$2:$B$17521,$B287,Profile!$C$2:$C$17521,L$8))*$C$6</f>
        <v>0.1049620381</v>
      </c>
      <c r="M287" s="193">
        <f>(SUMIFS(Profile!$F$2:$F$17521,Profile!$B$2:$B$17521,$B287,Profile!$C$2:$C$17521,M$8))*$C$6</f>
        <v>0.1053626565</v>
      </c>
      <c r="N287" s="193">
        <f>(SUMIFS(Profile!$F$2:$F$17521,Profile!$B$2:$B$17521,$B287,Profile!$C$2:$C$17521,N$8))*$C$6</f>
        <v>0.1073657489</v>
      </c>
      <c r="O287" s="193">
        <f>(SUMIFS(Profile!$F$2:$F$17521,Profile!$B$2:$B$17521,$B287,Profile!$C$2:$C$17521,O$8))*$C$6</f>
        <v>0.111772552</v>
      </c>
      <c r="P287" s="193">
        <f>(SUMIFS(Profile!$F$2:$F$17521,Profile!$B$2:$B$17521,$B287,Profile!$C$2:$C$17521,P$8))*$C$6</f>
        <v>0.123791106</v>
      </c>
      <c r="Q287" s="193">
        <f>(SUMIFS(Profile!$F$2:$F$17521,Profile!$B$2:$B$17521,$B287,Profile!$C$2:$C$17521,Q$8))*$C$6</f>
        <v>0.1426201739</v>
      </c>
      <c r="R287" s="193">
        <f>(SUMIFS(Profile!$F$2:$F$17521,Profile!$B$2:$B$17521,$B287,Profile!$C$2:$C$17521,R$8))*$C$6</f>
        <v>0.1670579003</v>
      </c>
      <c r="S287" s="193">
        <f>(SUMIFS(Profile!$F$2:$F$17521,Profile!$B$2:$B$17521,$B287,Profile!$C$2:$C$17521,S$8))*$C$6</f>
        <v>0.2039147991</v>
      </c>
      <c r="T287" s="193">
        <f>(SUMIFS(Profile!$F$2:$F$17521,Profile!$B$2:$B$17521,$B287,Profile!$C$2:$C$17521,T$8))*$C$6</f>
        <v>0.229554381</v>
      </c>
      <c r="U287" s="193">
        <f>(SUMIFS(Profile!$F$2:$F$17521,Profile!$B$2:$B$17521,$B287,Profile!$C$2:$C$17521,U$8))*$C$6</f>
        <v>0.2255481963</v>
      </c>
      <c r="V287" s="193">
        <f>(SUMIFS(Profile!$F$2:$F$17521,Profile!$B$2:$B$17521,$B287,Profile!$C$2:$C$17521,V$8))*$C$6</f>
        <v>0.2327593287</v>
      </c>
      <c r="W287" s="193">
        <f>(SUMIFS(Profile!$F$2:$F$17521,Profile!$B$2:$B$17521,$B287,Profile!$C$2:$C$17521,W$8))*$C$6</f>
        <v>0.2271506702</v>
      </c>
      <c r="X287" s="193">
        <f>(SUMIFS(Profile!$F$2:$F$17521,Profile!$B$2:$B$17521,$B287,Profile!$C$2:$C$17521,X$8))*$C$6</f>
        <v>0.2195389193</v>
      </c>
      <c r="Y287" s="193">
        <f>(SUMIFS(Profile!$F$2:$F$17521,Profile!$B$2:$B$17521,$B287,Profile!$C$2:$C$17521,Y$8))*$C$6</f>
        <v>0.2179364454</v>
      </c>
      <c r="Z287" s="193">
        <f>(SUMIFS(Profile!$F$2:$F$17521,Profile!$B$2:$B$17521,$B287,Profile!$C$2:$C$17521,Z$8))*$C$6</f>
        <v>0.2107253131</v>
      </c>
      <c r="AA287" s="193">
        <f>(SUMIFS(Profile!$F$2:$F$17521,Profile!$B$2:$B$17521,$B287,Profile!$C$2:$C$17521,AA$8))*$C$6</f>
        <v>0.2123277869</v>
      </c>
      <c r="AB287" s="193">
        <f>(SUMIFS(Profile!$F$2:$F$17521,Profile!$B$2:$B$17521,$B287,Profile!$C$2:$C$17521,AB$8))*$C$6</f>
        <v>0.2087222207</v>
      </c>
      <c r="AC287" s="193">
        <f>(SUMIFS(Profile!$F$2:$F$17521,Profile!$B$2:$B$17521,$B287,Profile!$C$2:$C$17521,AC$8))*$C$6</f>
        <v>0.2095234577</v>
      </c>
      <c r="AD287" s="193">
        <f>(SUMIFS(Profile!$F$2:$F$17521,Profile!$B$2:$B$17521,$B287,Profile!$C$2:$C$17521,AD$8))*$C$6</f>
        <v>0.2103246946</v>
      </c>
      <c r="AE287" s="193">
        <f>(SUMIFS(Profile!$F$2:$F$17521,Profile!$B$2:$B$17521,$B287,Profile!$C$2:$C$17521,AE$8))*$C$6</f>
        <v>0.2071197469</v>
      </c>
      <c r="AF287" s="193">
        <f>(SUMIFS(Profile!$F$2:$F$17521,Profile!$B$2:$B$17521,$B287,Profile!$C$2:$C$17521,AF$8))*$C$6</f>
        <v>0.2039147991</v>
      </c>
      <c r="AG287" s="193">
        <f>(SUMIFS(Profile!$F$2:$F$17521,Profile!$B$2:$B$17521,$B287,Profile!$C$2:$C$17521,AG$8))*$C$6</f>
        <v>0.1991073775</v>
      </c>
      <c r="AH287" s="193">
        <f>(SUMIFS(Profile!$F$2:$F$17521,Profile!$B$2:$B$17521,$B287,Profile!$C$2:$C$17521,AH$8))*$C$6</f>
        <v>0.2039147991</v>
      </c>
      <c r="AI287" s="193">
        <f>(SUMIFS(Profile!$F$2:$F$17521,Profile!$B$2:$B$17521,$B287,Profile!$C$2:$C$17521,AI$8))*$C$6</f>
        <v>0.2075203653</v>
      </c>
      <c r="AJ287" s="193">
        <f>(SUMIFS(Profile!$F$2:$F$17521,Profile!$B$2:$B$17521,$B287,Profile!$C$2:$C$17521,AJ$8))*$C$6</f>
        <v>0.2211413932</v>
      </c>
      <c r="AK287" s="193">
        <f>(SUMIFS(Profile!$F$2:$F$17521,Profile!$B$2:$B$17521,$B287,Profile!$C$2:$C$17521,AK$8))*$C$6</f>
        <v>0.2427747903</v>
      </c>
      <c r="AL287" s="193">
        <f>(SUMIFS(Profile!$F$2:$F$17521,Profile!$B$2:$B$17521,$B287,Profile!$C$2:$C$17521,AL$8))*$C$6</f>
        <v>0.2696162275</v>
      </c>
      <c r="AM287" s="193">
        <f>(SUMIFS(Profile!$F$2:$F$17521,Profile!$B$2:$B$17521,$B287,Profile!$C$2:$C$17521,AM$8))*$C$6</f>
        <v>0.3028675602</v>
      </c>
      <c r="AN287" s="193">
        <f>(SUMIFS(Profile!$F$2:$F$17521,Profile!$B$2:$B$17521,$B287,Profile!$C$2:$C$17521,AN$8))*$C$6</f>
        <v>0.3261034312</v>
      </c>
      <c r="AO287" s="193">
        <f>(SUMIFS(Profile!$F$2:$F$17521,Profile!$B$2:$B$17521,$B287,Profile!$C$2:$C$17521,AO$8))*$C$6</f>
        <v>0.3409263145</v>
      </c>
      <c r="AP287" s="193">
        <f>(SUMIFS(Profile!$F$2:$F$17521,Profile!$B$2:$B$17521,$B287,Profile!$C$2:$C$17521,AP$8))*$C$6</f>
        <v>0.3601560008</v>
      </c>
      <c r="AQ287" s="193">
        <f>(SUMIFS(Profile!$F$2:$F$17521,Profile!$B$2:$B$17521,$B287,Profile!$C$2:$C$17521,AQ$8))*$C$6</f>
        <v>0.3573516716</v>
      </c>
      <c r="AR287" s="193">
        <f>(SUMIFS(Profile!$F$2:$F$17521,Profile!$B$2:$B$17521,$B287,Profile!$C$2:$C$17521,AR$8))*$C$6</f>
        <v>0.3509417761</v>
      </c>
      <c r="AS287" s="193">
        <f>(SUMIFS(Profile!$F$2:$F$17521,Profile!$B$2:$B$17521,$B287,Profile!$C$2:$C$17521,AS$8))*$C$6</f>
        <v>0.340525696</v>
      </c>
      <c r="AT287" s="193">
        <f>(SUMIFS(Profile!$F$2:$F$17521,Profile!$B$2:$B$17521,$B287,Profile!$C$2:$C$17521,AT$8))*$C$6</f>
        <v>0.3196935358</v>
      </c>
      <c r="AU287" s="193">
        <f>(SUMIFS(Profile!$F$2:$F$17521,Profile!$B$2:$B$17521,$B287,Profile!$C$2:$C$17521,AU$8))*$C$6</f>
        <v>0.3072743633</v>
      </c>
      <c r="AV287" s="193">
        <f>(SUMIFS(Profile!$F$2:$F$17521,Profile!$B$2:$B$17521,$B287,Profile!$C$2:$C$17521,AV$8))*$C$6</f>
        <v>0.2852403477</v>
      </c>
      <c r="AW287" s="193">
        <f>(SUMIFS(Profile!$F$2:$F$17521,Profile!$B$2:$B$17521,$B287,Profile!$C$2:$C$17521,AW$8))*$C$6</f>
        <v>0.2664112798</v>
      </c>
      <c r="AX287" s="193">
        <f>(SUMIFS(Profile!$F$2:$F$17521,Profile!$B$2:$B$17521,$B287,Profile!$C$2:$C$17521,AX$8))*$C$6</f>
        <v>0.2375667503</v>
      </c>
      <c r="AY287" s="193">
        <f>(SUMIFS(Profile!$F$2:$F$17521,Profile!$B$2:$B$17521,$B287,Profile!$C$2:$C$17521,AY$8))*$C$6</f>
        <v>0.2003092329</v>
      </c>
      <c r="AZ287" s="193">
        <f>(SUMIFS(Profile!$F$2:$F$17521,Profile!$B$2:$B$17521,$B287,Profile!$C$2:$C$17521,AZ$8))*$C$6</f>
        <v>0.1710640849</v>
      </c>
      <c r="BA287" s="193">
        <f t="shared" si="16"/>
        <v>7.759801145</v>
      </c>
      <c r="BB287" s="193">
        <f>(SUMIFS(Profile!$E$2:$E$17521,Profile!$B$2:$B$17521,$B287,Profile!$C$2:$C$17521,BB$8))*$C$9</f>
        <v>0</v>
      </c>
      <c r="BC287" s="193">
        <f>(SUMIFS(Profile!$E$2:$E$17521,Profile!$B$2:$B$17521,$B287,Profile!$C$2:$C$17521,BC$8))*$C$9</f>
        <v>0</v>
      </c>
      <c r="BD287" s="193">
        <f>(SUMIFS(Profile!$E$2:$E$17521,Profile!$B$2:$B$17521,$B287,Profile!$C$2:$C$17521,BD$8))*$C$9</f>
        <v>0</v>
      </c>
      <c r="BE287" s="193">
        <f>(SUMIFS(Profile!$E$2:$E$17521,Profile!$B$2:$B$17521,$B287,Profile!$C$2:$C$17521,BE$8))*$C$9</f>
        <v>0</v>
      </c>
      <c r="BF287" s="193">
        <f>(SUMIFS(Profile!$E$2:$E$17521,Profile!$B$2:$B$17521,$B287,Profile!$C$2:$C$17521,BF$8))*$C$9</f>
        <v>0</v>
      </c>
      <c r="BG287" s="193">
        <f>(SUMIFS(Profile!$E$2:$E$17521,Profile!$B$2:$B$17521,$B287,Profile!$C$2:$C$17521,BG$8))*$C$9</f>
        <v>0</v>
      </c>
      <c r="BH287" s="193">
        <f>(SUMIFS(Profile!$E$2:$E$17521,Profile!$B$2:$B$17521,$B287,Profile!$C$2:$C$17521,BH$8))*$C$9</f>
        <v>0</v>
      </c>
      <c r="BI287" s="193">
        <f>(SUMIFS(Profile!$E$2:$E$17521,Profile!$B$2:$B$17521,$B287,Profile!$C$2:$C$17521,BI$8))*$C$9</f>
        <v>0</v>
      </c>
      <c r="BJ287" s="193">
        <f>(SUMIFS(Profile!$E$2:$E$17521,Profile!$B$2:$B$17521,$B287,Profile!$C$2:$C$17521,BJ$8))*$C$9</f>
        <v>0</v>
      </c>
      <c r="BK287" s="193">
        <f>(SUMIFS(Profile!$E$2:$E$17521,Profile!$B$2:$B$17521,$B287,Profile!$C$2:$C$17521,BK$8))*$C$9</f>
        <v>0</v>
      </c>
      <c r="BL287" s="193">
        <f>(SUMIFS(Profile!$E$2:$E$17521,Profile!$B$2:$B$17521,$B287,Profile!$C$2:$C$17521,BL$8))*$C$9</f>
        <v>0</v>
      </c>
      <c r="BM287" s="193">
        <f>(SUMIFS(Profile!$E$2:$E$17521,Profile!$B$2:$B$17521,$B287,Profile!$C$2:$C$17521,BM$8))*$C$9</f>
        <v>0.00006135125864</v>
      </c>
      <c r="BN287" s="193">
        <f>(SUMIFS(Profile!$E$2:$E$17521,Profile!$B$2:$B$17521,$B287,Profile!$C$2:$C$17521,BN$8))*$C$9</f>
        <v>0.006196477122</v>
      </c>
      <c r="BO287" s="193">
        <f>(SUMIFS(Profile!$E$2:$E$17521,Profile!$B$2:$B$17521,$B287,Profile!$C$2:$C$17521,BO$8))*$C$9</f>
        <v>0.03049157554</v>
      </c>
      <c r="BP287" s="193">
        <f>(SUMIFS(Profile!$E$2:$E$17521,Profile!$B$2:$B$17521,$B287,Profile!$C$2:$C$17521,BP$8))*$C$9</f>
        <v>0.06871340967</v>
      </c>
      <c r="BQ287" s="193">
        <f>(SUMIFS(Profile!$E$2:$E$17521,Profile!$B$2:$B$17521,$B287,Profile!$C$2:$C$17521,BQ$8))*$C$9</f>
        <v>0.1153933215</v>
      </c>
      <c r="BR287" s="193">
        <f>(SUMIFS(Profile!$E$2:$E$17521,Profile!$B$2:$B$17521,$B287,Profile!$C$2:$C$17521,BR$8))*$C$9</f>
        <v>0.1711477821</v>
      </c>
      <c r="BS287" s="193">
        <f>(SUMIFS(Profile!$E$2:$E$17521,Profile!$B$2:$B$17521,$B287,Profile!$C$2:$C$17521,BS$8))*$C$9</f>
        <v>0.2317428659</v>
      </c>
      <c r="BT287" s="193">
        <f>(SUMIFS(Profile!$E$2:$E$17521,Profile!$B$2:$B$17521,$B287,Profile!$C$2:$C$17521,BT$8))*$C$9</f>
        <v>0.2938802815</v>
      </c>
      <c r="BU287" s="193">
        <f>(SUMIFS(Profile!$E$2:$E$17521,Profile!$B$2:$B$17521,$B287,Profile!$C$2:$C$17521,BU$8))*$C$9</f>
        <v>0.3847637487</v>
      </c>
      <c r="BV287" s="193">
        <f>(SUMIFS(Profile!$E$2:$E$17521,Profile!$B$2:$B$17521,$B287,Profile!$C$2:$C$17521,BV$8))*$C$9</f>
        <v>0.4401375934</v>
      </c>
      <c r="BW287" s="193">
        <f>(SUMIFS(Profile!$E$2:$E$17521,Profile!$B$2:$B$17521,$B287,Profile!$C$2:$C$17521,BW$8))*$C$9</f>
        <v>0.5603621431</v>
      </c>
      <c r="BX287" s="193">
        <f>(SUMIFS(Profile!$E$2:$E$17521,Profile!$B$2:$B$17521,$B287,Profile!$C$2:$C$17521,BX$8))*$C$9</f>
        <v>0.7233248482</v>
      </c>
      <c r="BY287" s="193">
        <f>(SUMIFS(Profile!$E$2:$E$17521,Profile!$B$2:$B$17521,$B287,Profile!$C$2:$C$17521,BY$8))*$C$9</f>
        <v>0.7587460145</v>
      </c>
      <c r="BZ287" s="193">
        <f>(SUMIFS(Profile!$E$2:$E$17521,Profile!$B$2:$B$17521,$B287,Profile!$C$2:$C$17521,BZ$8))*$C$9</f>
        <v>0.6903591194</v>
      </c>
      <c r="CA287" s="193">
        <f>(SUMIFS(Profile!$E$2:$E$17521,Profile!$B$2:$B$17521,$B287,Profile!$C$2:$C$17521,CA$8))*$C$9</f>
        <v>0.6382152071</v>
      </c>
      <c r="CB287" s="193">
        <f>(SUMIFS(Profile!$E$2:$E$17521,Profile!$B$2:$B$17521,$B287,Profile!$C$2:$C$17521,CB$8))*$C$9</f>
        <v>0.6000216185</v>
      </c>
      <c r="CC287" s="193">
        <f>(SUMIFS(Profile!$E$2:$E$17521,Profile!$B$2:$B$17521,$B287,Profile!$C$2:$C$17521,CC$8))*$C$9</f>
        <v>0.5041660034</v>
      </c>
      <c r="CD287" s="193">
        <f>(SUMIFS(Profile!$E$2:$E$17521,Profile!$B$2:$B$17521,$B287,Profile!$C$2:$C$17521,CD$8))*$C$9</f>
        <v>0.4519431944</v>
      </c>
      <c r="CE287" s="193">
        <f>(SUMIFS(Profile!$E$2:$E$17521,Profile!$B$2:$B$17521,$B287,Profile!$C$2:$C$17521,CE$8))*$C$9</f>
        <v>0.3498812436</v>
      </c>
      <c r="CF287" s="193">
        <f>(SUMIFS(Profile!$E$2:$E$17521,Profile!$B$2:$B$17521,$B287,Profile!$C$2:$C$17521,CF$8))*$C$9</f>
        <v>0.2927526557</v>
      </c>
      <c r="CG287" s="193">
        <f>(SUMIFS(Profile!$E$2:$E$17521,Profile!$B$2:$B$17521,$B287,Profile!$C$2:$C$17521,CG$8))*$C$9</f>
        <v>0.2061285733</v>
      </c>
      <c r="CH287" s="193">
        <f>(SUMIFS(Profile!$E$2:$E$17521,Profile!$B$2:$B$17521,$B287,Profile!$C$2:$C$17521,CH$8))*$C$9</f>
        <v>0.1401450152</v>
      </c>
      <c r="CI287" s="193">
        <f>(SUMIFS(Profile!$E$2:$E$17521,Profile!$B$2:$B$17521,$B287,Profile!$C$2:$C$17521,CI$8))*$C$9</f>
        <v>0.07432686517</v>
      </c>
      <c r="CJ287" s="193">
        <f>(SUMIFS(Profile!$E$2:$E$17521,Profile!$B$2:$B$17521,$B287,Profile!$C$2:$C$17521,CJ$8))*$C$9</f>
        <v>0.01994703495</v>
      </c>
      <c r="CK287" s="193">
        <f>(SUMIFS(Profile!$E$2:$E$17521,Profile!$B$2:$B$17521,$B287,Profile!$C$2:$C$17521,CK$8))*$C$9</f>
        <v>0.003488877193</v>
      </c>
      <c r="CL287" s="193">
        <f>(SUMIFS(Profile!$E$2:$E$17521,Profile!$B$2:$B$17521,$B287,Profile!$C$2:$C$17521,CL$8))*$C$9</f>
        <v>0.0003229904334</v>
      </c>
      <c r="CM287" s="193">
        <f>(SUMIFS(Profile!$E$2:$E$17521,Profile!$B$2:$B$17521,$B287,Profile!$C$2:$C$17521,CM$8))*$C$9</f>
        <v>0.0002833221126</v>
      </c>
      <c r="CN287" s="193">
        <f>(SUMIFS(Profile!$E$2:$E$17521,Profile!$B$2:$B$17521,$B287,Profile!$C$2:$C$17521,CN$8))*$C$9</f>
        <v>0.0002833221126</v>
      </c>
      <c r="CO287" s="193">
        <f>(SUMIFS(Profile!$E$2:$E$17521,Profile!$B$2:$B$17521,$B287,Profile!$C$2:$C$17521,CO$8))*$C$9</f>
        <v>0.0002833221126</v>
      </c>
      <c r="CP287" s="193">
        <f>(SUMIFS(Profile!$E$2:$E$17521,Profile!$B$2:$B$17521,$B287,Profile!$C$2:$C$17521,CP$8))*$C$9</f>
        <v>0.0002833221126</v>
      </c>
      <c r="CQ287" s="193">
        <f>(SUMIFS(Profile!$E$2:$E$17521,Profile!$B$2:$B$17521,$B287,Profile!$C$2:$C$17521,CQ$8))*$C$9</f>
        <v>0.000286863639</v>
      </c>
      <c r="CR287" s="193">
        <f>(SUMIFS(Profile!$E$2:$E$17521,Profile!$B$2:$B$17521,$B287,Profile!$C$2:$C$17521,CR$8))*$C$9</f>
        <v>0.000286863639</v>
      </c>
      <c r="CS287" s="193">
        <f>(SUMIFS(Profile!$E$2:$E$17521,Profile!$B$2:$B$17521,$B287,Profile!$C$2:$C$17521,CS$8))*$C$9</f>
        <v>0.000286863639</v>
      </c>
      <c r="CT287" s="193">
        <f>(SUMIFS(Profile!$E$2:$E$17521,Profile!$B$2:$B$17521,$B287,Profile!$C$2:$C$17521,CT$8))*$C$9</f>
        <v>0.000286863639</v>
      </c>
      <c r="CU287" s="193">
        <f>(SUMIFS(Profile!$E$2:$E$17521,Profile!$B$2:$B$17521,$B287,Profile!$C$2:$C$17521,CU$8))*$C$9</f>
        <v>0.000286863639</v>
      </c>
      <c r="CV287" s="193">
        <f>(SUMIFS(Profile!$E$2:$E$17521,Profile!$B$2:$B$17521,$B287,Profile!$C$2:$C$17521,CV$8))*$C$9</f>
        <v>0.000286863639</v>
      </c>
      <c r="CW287" s="193">
        <f>(SUMIFS(Profile!$E$2:$E$17521,Profile!$B$2:$B$17521,$B287,Profile!$C$2:$C$17521,CW$8))*$C$9</f>
        <v>0.000286863639</v>
      </c>
      <c r="CX287" s="193">
        <f t="shared" si="17"/>
        <v>3.950727076</v>
      </c>
      <c r="CY287" s="193">
        <f t="shared" ref="CY287:ET287" si="1397">MAX(BB287-E287,0)</f>
        <v>0</v>
      </c>
      <c r="CZ287" s="193">
        <f t="shared" si="1397"/>
        <v>0</v>
      </c>
      <c r="DA287" s="193">
        <f t="shared" si="1397"/>
        <v>0</v>
      </c>
      <c r="DB287" s="193">
        <f t="shared" si="1397"/>
        <v>0</v>
      </c>
      <c r="DC287" s="193">
        <f t="shared" si="1397"/>
        <v>0</v>
      </c>
      <c r="DD287" s="193">
        <f t="shared" si="1397"/>
        <v>0</v>
      </c>
      <c r="DE287" s="193">
        <f t="shared" si="1397"/>
        <v>0</v>
      </c>
      <c r="DF287" s="193">
        <f t="shared" si="1397"/>
        <v>0</v>
      </c>
      <c r="DG287" s="193">
        <f t="shared" si="1397"/>
        <v>0</v>
      </c>
      <c r="DH287" s="193">
        <f t="shared" si="1397"/>
        <v>0</v>
      </c>
      <c r="DI287" s="193">
        <f t="shared" si="1397"/>
        <v>0</v>
      </c>
      <c r="DJ287" s="193">
        <f t="shared" si="1397"/>
        <v>0</v>
      </c>
      <c r="DK287" s="193">
        <f t="shared" si="1397"/>
        <v>0</v>
      </c>
      <c r="DL287" s="193">
        <f t="shared" si="1397"/>
        <v>0</v>
      </c>
      <c r="DM287" s="193">
        <f t="shared" si="1397"/>
        <v>0</v>
      </c>
      <c r="DN287" s="193">
        <f t="shared" si="1397"/>
        <v>0</v>
      </c>
      <c r="DO287" s="193">
        <f t="shared" si="1397"/>
        <v>0</v>
      </c>
      <c r="DP287" s="193">
        <f t="shared" si="1397"/>
        <v>0</v>
      </c>
      <c r="DQ287" s="193">
        <f t="shared" si="1397"/>
        <v>0.06672961138</v>
      </c>
      <c r="DR287" s="193">
        <f t="shared" si="1397"/>
        <v>0.1652248293</v>
      </c>
      <c r="DS287" s="193">
        <f t="shared" si="1397"/>
        <v>0.222201148</v>
      </c>
      <c r="DT287" s="193">
        <f t="shared" si="1397"/>
        <v>0.3496368301</v>
      </c>
      <c r="DU287" s="193">
        <f t="shared" si="1397"/>
        <v>0.5109970613</v>
      </c>
      <c r="DV287" s="193">
        <f t="shared" si="1397"/>
        <v>0.5500237937</v>
      </c>
      <c r="DW287" s="193">
        <f t="shared" si="1397"/>
        <v>0.4808356617</v>
      </c>
      <c r="DX287" s="193">
        <f t="shared" si="1397"/>
        <v>0.4278905125</v>
      </c>
      <c r="DY287" s="193">
        <f t="shared" si="1397"/>
        <v>0.3929018716</v>
      </c>
      <c r="DZ287" s="193">
        <f t="shared" si="1397"/>
        <v>0.3002512043</v>
      </c>
      <c r="EA287" s="193">
        <f t="shared" si="1397"/>
        <v>0.2528358169</v>
      </c>
      <c r="EB287" s="193">
        <f t="shared" si="1397"/>
        <v>0.1459664445</v>
      </c>
      <c r="EC287" s="193">
        <f t="shared" si="1397"/>
        <v>0.08523229037</v>
      </c>
      <c r="ED287" s="193">
        <f t="shared" si="1397"/>
        <v>0</v>
      </c>
      <c r="EE287" s="193">
        <f t="shared" si="1397"/>
        <v>0</v>
      </c>
      <c r="EF287" s="193">
        <f t="shared" si="1397"/>
        <v>0</v>
      </c>
      <c r="EG287" s="193">
        <f t="shared" si="1397"/>
        <v>0</v>
      </c>
      <c r="EH287" s="193">
        <f t="shared" si="1397"/>
        <v>0</v>
      </c>
      <c r="EI287" s="193">
        <f t="shared" si="1397"/>
        <v>0</v>
      </c>
      <c r="EJ287" s="193">
        <f t="shared" si="1397"/>
        <v>0</v>
      </c>
      <c r="EK287" s="193">
        <f t="shared" si="1397"/>
        <v>0</v>
      </c>
      <c r="EL287" s="193">
        <f t="shared" si="1397"/>
        <v>0</v>
      </c>
      <c r="EM287" s="193">
        <f t="shared" si="1397"/>
        <v>0</v>
      </c>
      <c r="EN287" s="193">
        <f t="shared" si="1397"/>
        <v>0</v>
      </c>
      <c r="EO287" s="193">
        <f t="shared" si="1397"/>
        <v>0</v>
      </c>
      <c r="EP287" s="193">
        <f t="shared" si="1397"/>
        <v>0</v>
      </c>
      <c r="EQ287" s="193">
        <f t="shared" si="1397"/>
        <v>0</v>
      </c>
      <c r="ER287" s="193">
        <f t="shared" si="1397"/>
        <v>0</v>
      </c>
      <c r="ES287" s="193">
        <f t="shared" si="1397"/>
        <v>0</v>
      </c>
      <c r="ET287" s="193">
        <f t="shared" si="1397"/>
        <v>0</v>
      </c>
      <c r="EU287" s="193">
        <f t="shared" si="19"/>
        <v>3.809074069</v>
      </c>
      <c r="EV287" s="193">
        <f t="shared" ref="EV287:GQ287" si="1398">BB287-CY287</f>
        <v>0</v>
      </c>
      <c r="EW287" s="193">
        <f t="shared" si="1398"/>
        <v>0</v>
      </c>
      <c r="EX287" s="193">
        <f t="shared" si="1398"/>
        <v>0</v>
      </c>
      <c r="EY287" s="193">
        <f t="shared" si="1398"/>
        <v>0</v>
      </c>
      <c r="EZ287" s="193">
        <f t="shared" si="1398"/>
        <v>0</v>
      </c>
      <c r="FA287" s="193">
        <f t="shared" si="1398"/>
        <v>0</v>
      </c>
      <c r="FB287" s="193">
        <f t="shared" si="1398"/>
        <v>0</v>
      </c>
      <c r="FC287" s="193">
        <f t="shared" si="1398"/>
        <v>0</v>
      </c>
      <c r="FD287" s="193">
        <f t="shared" si="1398"/>
        <v>0</v>
      </c>
      <c r="FE287" s="193">
        <f t="shared" si="1398"/>
        <v>0</v>
      </c>
      <c r="FF287" s="193">
        <f t="shared" si="1398"/>
        <v>0</v>
      </c>
      <c r="FG287" s="193">
        <f t="shared" si="1398"/>
        <v>0.00006135125864</v>
      </c>
      <c r="FH287" s="193">
        <f t="shared" si="1398"/>
        <v>0.006196477122</v>
      </c>
      <c r="FI287" s="193">
        <f t="shared" si="1398"/>
        <v>0.03049157554</v>
      </c>
      <c r="FJ287" s="193">
        <f t="shared" si="1398"/>
        <v>0.06871340967</v>
      </c>
      <c r="FK287" s="193">
        <f t="shared" si="1398"/>
        <v>0.1153933215</v>
      </c>
      <c r="FL287" s="193">
        <f t="shared" si="1398"/>
        <v>0.1711477821</v>
      </c>
      <c r="FM287" s="193">
        <f t="shared" si="1398"/>
        <v>0.2317428659</v>
      </c>
      <c r="FN287" s="193">
        <f t="shared" si="1398"/>
        <v>0.2271506702</v>
      </c>
      <c r="FO287" s="193">
        <f t="shared" si="1398"/>
        <v>0.2195389193</v>
      </c>
      <c r="FP287" s="193">
        <f t="shared" si="1398"/>
        <v>0.2179364454</v>
      </c>
      <c r="FQ287" s="193">
        <f t="shared" si="1398"/>
        <v>0.2107253131</v>
      </c>
      <c r="FR287" s="193">
        <f t="shared" si="1398"/>
        <v>0.2123277869</v>
      </c>
      <c r="FS287" s="193">
        <f t="shared" si="1398"/>
        <v>0.2087222207</v>
      </c>
      <c r="FT287" s="193">
        <f t="shared" si="1398"/>
        <v>0.2095234577</v>
      </c>
      <c r="FU287" s="193">
        <f t="shared" si="1398"/>
        <v>0.2103246946</v>
      </c>
      <c r="FV287" s="193">
        <f t="shared" si="1398"/>
        <v>0.2071197469</v>
      </c>
      <c r="FW287" s="193">
        <f t="shared" si="1398"/>
        <v>0.2039147991</v>
      </c>
      <c r="FX287" s="193">
        <f t="shared" si="1398"/>
        <v>0.1991073775</v>
      </c>
      <c r="FY287" s="193">
        <f t="shared" si="1398"/>
        <v>0.2039147991</v>
      </c>
      <c r="FZ287" s="193">
        <f t="shared" si="1398"/>
        <v>0.2075203653</v>
      </c>
      <c r="GA287" s="193">
        <f t="shared" si="1398"/>
        <v>0.2061285733</v>
      </c>
      <c r="GB287" s="193">
        <f t="shared" si="1398"/>
        <v>0.1401450152</v>
      </c>
      <c r="GC287" s="193">
        <f t="shared" si="1398"/>
        <v>0.07432686517</v>
      </c>
      <c r="GD287" s="193">
        <f t="shared" si="1398"/>
        <v>0.01994703495</v>
      </c>
      <c r="GE287" s="193">
        <f t="shared" si="1398"/>
        <v>0.003488877193</v>
      </c>
      <c r="GF287" s="193">
        <f t="shared" si="1398"/>
        <v>0.0003229904334</v>
      </c>
      <c r="GG287" s="193">
        <f t="shared" si="1398"/>
        <v>0.0002833221126</v>
      </c>
      <c r="GH287" s="193">
        <f t="shared" si="1398"/>
        <v>0.0002833221126</v>
      </c>
      <c r="GI287" s="193">
        <f t="shared" si="1398"/>
        <v>0.0002833221126</v>
      </c>
      <c r="GJ287" s="193">
        <f t="shared" si="1398"/>
        <v>0.0002833221126</v>
      </c>
      <c r="GK287" s="193">
        <f t="shared" si="1398"/>
        <v>0.000286863639</v>
      </c>
      <c r="GL287" s="193">
        <f t="shared" si="1398"/>
        <v>0.000286863639</v>
      </c>
      <c r="GM287" s="193">
        <f t="shared" si="1398"/>
        <v>0.000286863639</v>
      </c>
      <c r="GN287" s="193">
        <f t="shared" si="1398"/>
        <v>0.000286863639</v>
      </c>
      <c r="GO287" s="193">
        <f t="shared" si="1398"/>
        <v>0.000286863639</v>
      </c>
      <c r="GP287" s="193">
        <f t="shared" si="1398"/>
        <v>0.000286863639</v>
      </c>
      <c r="GQ287" s="193">
        <f t="shared" si="1398"/>
        <v>0.000286863639</v>
      </c>
      <c r="GR287" s="193">
        <f t="shared" si="21"/>
        <v>6.415109799</v>
      </c>
      <c r="GS287" s="193">
        <f t="shared" ref="GS287:IN287" si="1399">E287-EV287</f>
        <v>0.147026977</v>
      </c>
      <c r="GT287" s="193">
        <f t="shared" si="1399"/>
        <v>0.1277972906</v>
      </c>
      <c r="GU287" s="193">
        <f t="shared" si="1399"/>
        <v>0.1201855398</v>
      </c>
      <c r="GV287" s="193">
        <f t="shared" si="1399"/>
        <v>0.1121731704</v>
      </c>
      <c r="GW287" s="193">
        <f t="shared" si="1399"/>
        <v>0.1085676043</v>
      </c>
      <c r="GX287" s="193">
        <f t="shared" si="1399"/>
        <v>0.1089682227</v>
      </c>
      <c r="GY287" s="193">
        <f t="shared" si="1399"/>
        <v>0.1069651304</v>
      </c>
      <c r="GZ287" s="193">
        <f t="shared" si="1399"/>
        <v>0.1049620381</v>
      </c>
      <c r="HA287" s="193">
        <f t="shared" si="1399"/>
        <v>0.1053626565</v>
      </c>
      <c r="HB287" s="193">
        <f t="shared" si="1399"/>
        <v>0.1073657489</v>
      </c>
      <c r="HC287" s="193">
        <f t="shared" si="1399"/>
        <v>0.111772552</v>
      </c>
      <c r="HD287" s="193">
        <f t="shared" si="1399"/>
        <v>0.1237297547</v>
      </c>
      <c r="HE287" s="193">
        <f t="shared" si="1399"/>
        <v>0.1364236967</v>
      </c>
      <c r="HF287" s="193">
        <f t="shared" si="1399"/>
        <v>0.1365663247</v>
      </c>
      <c r="HG287" s="193">
        <f t="shared" si="1399"/>
        <v>0.1352013895</v>
      </c>
      <c r="HH287" s="193">
        <f t="shared" si="1399"/>
        <v>0.1141610594</v>
      </c>
      <c r="HI287" s="193">
        <f t="shared" si="1399"/>
        <v>0.05440041417</v>
      </c>
      <c r="HJ287" s="193">
        <f t="shared" si="1399"/>
        <v>0.001016462756</v>
      </c>
      <c r="HK287" s="193">
        <f t="shared" si="1399"/>
        <v>0</v>
      </c>
      <c r="HL287" s="193">
        <f t="shared" si="1399"/>
        <v>0</v>
      </c>
      <c r="HM287" s="193">
        <f t="shared" si="1399"/>
        <v>0</v>
      </c>
      <c r="HN287" s="193">
        <f t="shared" si="1399"/>
        <v>0</v>
      </c>
      <c r="HO287" s="193">
        <f t="shared" si="1399"/>
        <v>0</v>
      </c>
      <c r="HP287" s="193">
        <f t="shared" si="1399"/>
        <v>0</v>
      </c>
      <c r="HQ287" s="193">
        <f t="shared" si="1399"/>
        <v>0</v>
      </c>
      <c r="HR287" s="193">
        <f t="shared" si="1399"/>
        <v>0</v>
      </c>
      <c r="HS287" s="193">
        <f t="shared" si="1399"/>
        <v>0</v>
      </c>
      <c r="HT287" s="193">
        <f t="shared" si="1399"/>
        <v>0</v>
      </c>
      <c r="HU287" s="193">
        <f t="shared" si="1399"/>
        <v>0</v>
      </c>
      <c r="HV287" s="193">
        <f t="shared" si="1399"/>
        <v>0</v>
      </c>
      <c r="HW287" s="193">
        <f t="shared" si="1399"/>
        <v>0</v>
      </c>
      <c r="HX287" s="193">
        <f t="shared" si="1399"/>
        <v>0.01501281982</v>
      </c>
      <c r="HY287" s="193">
        <f t="shared" si="1399"/>
        <v>0.1026297752</v>
      </c>
      <c r="HZ287" s="193">
        <f t="shared" si="1399"/>
        <v>0.1952893624</v>
      </c>
      <c r="IA287" s="193">
        <f t="shared" si="1399"/>
        <v>0.2829205253</v>
      </c>
      <c r="IB287" s="193">
        <f t="shared" si="1399"/>
        <v>0.322614554</v>
      </c>
      <c r="IC287" s="193">
        <f t="shared" si="1399"/>
        <v>0.340603324</v>
      </c>
      <c r="ID287" s="193">
        <f t="shared" si="1399"/>
        <v>0.3598726787</v>
      </c>
      <c r="IE287" s="193">
        <f t="shared" si="1399"/>
        <v>0.3570683495</v>
      </c>
      <c r="IF287" s="193">
        <f t="shared" si="1399"/>
        <v>0.350658454</v>
      </c>
      <c r="IG287" s="193">
        <f t="shared" si="1399"/>
        <v>0.3402423739</v>
      </c>
      <c r="IH287" s="193">
        <f t="shared" si="1399"/>
        <v>0.3194066721</v>
      </c>
      <c r="II287" s="193">
        <f t="shared" si="1399"/>
        <v>0.3069874997</v>
      </c>
      <c r="IJ287" s="193">
        <f t="shared" si="1399"/>
        <v>0.2849534841</v>
      </c>
      <c r="IK287" s="193">
        <f t="shared" si="1399"/>
        <v>0.2661244162</v>
      </c>
      <c r="IL287" s="193">
        <f t="shared" si="1399"/>
        <v>0.2372798866</v>
      </c>
      <c r="IM287" s="193">
        <f t="shared" si="1399"/>
        <v>0.2000223693</v>
      </c>
      <c r="IN287" s="193">
        <f t="shared" si="1399"/>
        <v>0.1707772213</v>
      </c>
      <c r="IO287" s="193">
        <f t="shared" si="23"/>
        <v>3.950727076</v>
      </c>
      <c r="IP287" s="193">
        <f t="shared" si="29"/>
        <v>0.5386693926</v>
      </c>
      <c r="IQ287" s="193">
        <f t="shared" ref="IQ287:KK287" si="1400">MAX((MIN(CZ287+IP287,$IO$7))-GT287,0)</f>
        <v>0.410872102</v>
      </c>
      <c r="IR287" s="193">
        <f t="shared" si="1400"/>
        <v>0.2906865623</v>
      </c>
      <c r="IS287" s="193">
        <f t="shared" si="1400"/>
        <v>0.1785133918</v>
      </c>
      <c r="IT287" s="193">
        <f t="shared" si="1400"/>
        <v>0.06994578756</v>
      </c>
      <c r="IU287" s="193">
        <f t="shared" si="1400"/>
        <v>0</v>
      </c>
      <c r="IV287" s="193">
        <f t="shared" si="1400"/>
        <v>0</v>
      </c>
      <c r="IW287" s="193">
        <f t="shared" si="1400"/>
        <v>0</v>
      </c>
      <c r="IX287" s="193">
        <f t="shared" si="1400"/>
        <v>0</v>
      </c>
      <c r="IY287" s="193">
        <f t="shared" si="1400"/>
        <v>0</v>
      </c>
      <c r="IZ287" s="193">
        <f t="shared" si="1400"/>
        <v>0</v>
      </c>
      <c r="JA287" s="193">
        <f t="shared" si="1400"/>
        <v>0</v>
      </c>
      <c r="JB287" s="193">
        <f t="shared" si="1400"/>
        <v>0</v>
      </c>
      <c r="JC287" s="193">
        <f t="shared" si="1400"/>
        <v>0</v>
      </c>
      <c r="JD287" s="193">
        <f t="shared" si="1400"/>
        <v>0</v>
      </c>
      <c r="JE287" s="193">
        <f t="shared" si="1400"/>
        <v>0</v>
      </c>
      <c r="JF287" s="193">
        <f t="shared" si="1400"/>
        <v>0</v>
      </c>
      <c r="JG287" s="193">
        <f t="shared" si="1400"/>
        <v>0</v>
      </c>
      <c r="JH287" s="193">
        <f t="shared" si="1400"/>
        <v>0.06672961138</v>
      </c>
      <c r="JI287" s="193">
        <f t="shared" si="1400"/>
        <v>0.2319544407</v>
      </c>
      <c r="JJ287" s="193">
        <f t="shared" si="1400"/>
        <v>0.4541555887</v>
      </c>
      <c r="JK287" s="193">
        <f t="shared" si="1400"/>
        <v>0.8037924188</v>
      </c>
      <c r="JL287" s="193">
        <f t="shared" si="1400"/>
        <v>1.31478948</v>
      </c>
      <c r="JM287" s="193">
        <f t="shared" si="1400"/>
        <v>1.864813274</v>
      </c>
      <c r="JN287" s="193">
        <f t="shared" si="1400"/>
        <v>2.345648935</v>
      </c>
      <c r="JO287" s="193">
        <f t="shared" si="1400"/>
        <v>2.773539448</v>
      </c>
      <c r="JP287" s="193">
        <f t="shared" si="1400"/>
        <v>3.16644132</v>
      </c>
      <c r="JQ287" s="193">
        <f t="shared" si="1400"/>
        <v>3.466692524</v>
      </c>
      <c r="JR287" s="193">
        <f t="shared" si="1400"/>
        <v>3.719528341</v>
      </c>
      <c r="JS287" s="193">
        <f t="shared" si="1400"/>
        <v>3.865494785</v>
      </c>
      <c r="JT287" s="193">
        <f t="shared" si="1400"/>
        <v>3.950727076</v>
      </c>
      <c r="JU287" s="193">
        <f t="shared" si="1400"/>
        <v>3.935714256</v>
      </c>
      <c r="JV287" s="193">
        <f t="shared" si="1400"/>
        <v>3.833084481</v>
      </c>
      <c r="JW287" s="193">
        <f t="shared" si="1400"/>
        <v>3.637795118</v>
      </c>
      <c r="JX287" s="193">
        <f t="shared" si="1400"/>
        <v>3.354874593</v>
      </c>
      <c r="JY287" s="193">
        <f t="shared" si="1400"/>
        <v>3.032260039</v>
      </c>
      <c r="JZ287" s="193">
        <f t="shared" si="1400"/>
        <v>2.691656715</v>
      </c>
      <c r="KA287" s="193">
        <f t="shared" si="1400"/>
        <v>2.331784036</v>
      </c>
      <c r="KB287" s="193">
        <f t="shared" si="1400"/>
        <v>1.974715687</v>
      </c>
      <c r="KC287" s="193">
        <f t="shared" si="1400"/>
        <v>1.624057233</v>
      </c>
      <c r="KD287" s="193">
        <f t="shared" si="1400"/>
        <v>1.283814859</v>
      </c>
      <c r="KE287" s="193">
        <f t="shared" si="1400"/>
        <v>0.9644081867</v>
      </c>
      <c r="KF287" s="193">
        <f t="shared" si="1400"/>
        <v>0.6574206871</v>
      </c>
      <c r="KG287" s="193">
        <f t="shared" si="1400"/>
        <v>0.372467203</v>
      </c>
      <c r="KH287" s="193">
        <f t="shared" si="1400"/>
        <v>0.1063427868</v>
      </c>
      <c r="KI287" s="193">
        <f t="shared" si="1400"/>
        <v>0</v>
      </c>
      <c r="KJ287" s="193">
        <f t="shared" si="1400"/>
        <v>0</v>
      </c>
      <c r="KK287" s="193">
        <f t="shared" si="1400"/>
        <v>0</v>
      </c>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row>
    <row r="288" ht="14.25" customHeight="1">
      <c r="A288" s="1">
        <v>10.0</v>
      </c>
      <c r="B288" s="1">
        <f t="shared" ref="B288:C288" si="1401">B287+1</f>
        <v>278</v>
      </c>
      <c r="C288" s="267">
        <f t="shared" si="1401"/>
        <v>43743</v>
      </c>
      <c r="D288" s="193">
        <f t="shared" si="15"/>
        <v>10.24341355</v>
      </c>
      <c r="E288" s="193">
        <f>(SUMIFS(Profile!$F$2:$F$17521,Profile!$B$2:$B$17521,$B288,Profile!$C$2:$C$17521,E$8))*$C$6</f>
        <v>0.1486294508</v>
      </c>
      <c r="F288" s="193">
        <f>(SUMIFS(Profile!$F$2:$F$17521,Profile!$B$2:$B$17521,$B288,Profile!$C$2:$C$17521,F$8))*$C$6</f>
        <v>0.1269960537</v>
      </c>
      <c r="G288" s="193">
        <f>(SUMIFS(Profile!$F$2:$F$17521,Profile!$B$2:$B$17521,$B288,Profile!$C$2:$C$17521,G$8))*$C$6</f>
        <v>0.1189836844</v>
      </c>
      <c r="H288" s="193">
        <f>(SUMIFS(Profile!$F$2:$F$17521,Profile!$B$2:$B$17521,$B288,Profile!$C$2:$C$17521,H$8))*$C$6</f>
        <v>0.1113719335</v>
      </c>
      <c r="I288" s="193">
        <f>(SUMIFS(Profile!$F$2:$F$17521,Profile!$B$2:$B$17521,$B288,Profile!$C$2:$C$17521,I$8))*$C$6</f>
        <v>0.1089682227</v>
      </c>
      <c r="J288" s="193">
        <f>(SUMIFS(Profile!$F$2:$F$17521,Profile!$B$2:$B$17521,$B288,Profile!$C$2:$C$17521,J$8))*$C$6</f>
        <v>0.1089682227</v>
      </c>
      <c r="K288" s="193">
        <f>(SUMIFS(Profile!$F$2:$F$17521,Profile!$B$2:$B$17521,$B288,Profile!$C$2:$C$17521,K$8))*$C$6</f>
        <v>0.1065645119</v>
      </c>
      <c r="L288" s="193">
        <f>(SUMIFS(Profile!$F$2:$F$17521,Profile!$B$2:$B$17521,$B288,Profile!$C$2:$C$17521,L$8))*$C$6</f>
        <v>0.1025583273</v>
      </c>
      <c r="M288" s="193">
        <f>(SUMIFS(Profile!$F$2:$F$17521,Profile!$B$2:$B$17521,$B288,Profile!$C$2:$C$17521,M$8))*$C$6</f>
        <v>0.105763275</v>
      </c>
      <c r="N288" s="193">
        <f>(SUMIFS(Profile!$F$2:$F$17521,Profile!$B$2:$B$17521,$B288,Profile!$C$2:$C$17521,N$8))*$C$6</f>
        <v>0.1069651304</v>
      </c>
      <c r="O288" s="193">
        <f>(SUMIFS(Profile!$F$2:$F$17521,Profile!$B$2:$B$17521,$B288,Profile!$C$2:$C$17521,O$8))*$C$6</f>
        <v>0.1101700781</v>
      </c>
      <c r="P288" s="193">
        <f>(SUMIFS(Profile!$F$2:$F$17521,Profile!$B$2:$B$17521,$B288,Profile!$C$2:$C$17521,P$8))*$C$6</f>
        <v>0.1245923429</v>
      </c>
      <c r="Q288" s="193">
        <f>(SUMIFS(Profile!$F$2:$F$17521,Profile!$B$2:$B$17521,$B288,Profile!$C$2:$C$17521,Q$8))*$C$6</f>
        <v>0.1442226477</v>
      </c>
      <c r="R288" s="193">
        <f>(SUMIFS(Profile!$F$2:$F$17521,Profile!$B$2:$B$17521,$B288,Profile!$C$2:$C$17521,R$8))*$C$6</f>
        <v>0.1682597557</v>
      </c>
      <c r="S288" s="193">
        <f>(SUMIFS(Profile!$F$2:$F$17521,Profile!$B$2:$B$17521,$B288,Profile!$C$2:$C$17521,S$8))*$C$6</f>
        <v>0.2031135622</v>
      </c>
      <c r="T288" s="193">
        <f>(SUMIFS(Profile!$F$2:$F$17521,Profile!$B$2:$B$17521,$B288,Profile!$C$2:$C$17521,T$8))*$C$6</f>
        <v>0.2319580917</v>
      </c>
      <c r="U288" s="193">
        <f>(SUMIFS(Profile!$F$2:$F$17521,Profile!$B$2:$B$17521,$B288,Profile!$C$2:$C$17521,U$8))*$C$6</f>
        <v>0.228753144</v>
      </c>
      <c r="V288" s="193">
        <f>(SUMIFS(Profile!$F$2:$F$17521,Profile!$B$2:$B$17521,$B288,Profile!$C$2:$C$17521,V$8))*$C$6</f>
        <v>0.2299549994</v>
      </c>
      <c r="W288" s="193">
        <f>(SUMIFS(Profile!$F$2:$F$17521,Profile!$B$2:$B$17521,$B288,Profile!$C$2:$C$17521,W$8))*$C$6</f>
        <v>0.2299549994</v>
      </c>
      <c r="X288" s="193">
        <f>(SUMIFS(Profile!$F$2:$F$17521,Profile!$B$2:$B$17521,$B288,Profile!$C$2:$C$17521,X$8))*$C$6</f>
        <v>0.2267500517</v>
      </c>
      <c r="Y288" s="193">
        <f>(SUMIFS(Profile!$F$2:$F$17521,Profile!$B$2:$B$17521,$B288,Profile!$C$2:$C$17521,Y$8))*$C$6</f>
        <v>0.2179364454</v>
      </c>
      <c r="Z288" s="193">
        <f>(SUMIFS(Profile!$F$2:$F$17521,Profile!$B$2:$B$17521,$B288,Profile!$C$2:$C$17521,Z$8))*$C$6</f>
        <v>0.2143308792</v>
      </c>
      <c r="AA288" s="193">
        <f>(SUMIFS(Profile!$F$2:$F$17521,Profile!$B$2:$B$17521,$B288,Profile!$C$2:$C$17521,AA$8))*$C$6</f>
        <v>0.2131290239</v>
      </c>
      <c r="AB288" s="193">
        <f>(SUMIFS(Profile!$F$2:$F$17521,Profile!$B$2:$B$17521,$B288,Profile!$C$2:$C$17521,AB$8))*$C$6</f>
        <v>0.2095234577</v>
      </c>
      <c r="AC288" s="193">
        <f>(SUMIFS(Profile!$F$2:$F$17521,Profile!$B$2:$B$17521,$B288,Profile!$C$2:$C$17521,AC$8))*$C$6</f>
        <v>0.2195389193</v>
      </c>
      <c r="AD288" s="193">
        <f>(SUMIFS(Profile!$F$2:$F$17521,Profile!$B$2:$B$17521,$B288,Profile!$C$2:$C$17521,AD$8))*$C$6</f>
        <v>0.2155327346</v>
      </c>
      <c r="AE288" s="193">
        <f>(SUMIFS(Profile!$F$2:$F$17521,Profile!$B$2:$B$17521,$B288,Profile!$C$2:$C$17521,AE$8))*$C$6</f>
        <v>0.2111259315</v>
      </c>
      <c r="AF288" s="193">
        <f>(SUMIFS(Profile!$F$2:$F$17521,Profile!$B$2:$B$17521,$B288,Profile!$C$2:$C$17521,AF$8))*$C$6</f>
        <v>0.205517273</v>
      </c>
      <c r="AG288" s="193">
        <f>(SUMIFS(Profile!$F$2:$F$17521,Profile!$B$2:$B$17521,$B288,Profile!$C$2:$C$17521,AG$8))*$C$6</f>
        <v>0.1975049037</v>
      </c>
      <c r="AH288" s="193">
        <f>(SUMIFS(Profile!$F$2:$F$17521,Profile!$B$2:$B$17521,$B288,Profile!$C$2:$C$17521,AH$8))*$C$6</f>
        <v>0.2003092329</v>
      </c>
      <c r="AI288" s="193">
        <f>(SUMIFS(Profile!$F$2:$F$17521,Profile!$B$2:$B$17521,$B288,Profile!$C$2:$C$17521,AI$8))*$C$6</f>
        <v>0.2067191284</v>
      </c>
      <c r="AJ288" s="193">
        <f>(SUMIFS(Profile!$F$2:$F$17521,Profile!$B$2:$B$17521,$B288,Profile!$C$2:$C$17521,AJ$8))*$C$6</f>
        <v>0.223545104</v>
      </c>
      <c r="AK288" s="193">
        <f>(SUMIFS(Profile!$F$2:$F$17521,Profile!$B$2:$B$17521,$B288,Profile!$C$2:$C$17521,AK$8))*$C$6</f>
        <v>0.2427747903</v>
      </c>
      <c r="AL288" s="193">
        <f>(SUMIFS(Profile!$F$2:$F$17521,Profile!$B$2:$B$17521,$B288,Profile!$C$2:$C$17521,AL$8))*$C$6</f>
        <v>0.2660106613</v>
      </c>
      <c r="AM288" s="193">
        <f>(SUMIFS(Profile!$F$2:$F$17521,Profile!$B$2:$B$17521,$B288,Profile!$C$2:$C$17521,AM$8))*$C$6</f>
        <v>0.3000632309</v>
      </c>
      <c r="AN288" s="193">
        <f>(SUMIFS(Profile!$F$2:$F$17521,Profile!$B$2:$B$17521,$B288,Profile!$C$2:$C$17521,AN$8))*$C$6</f>
        <v>0.3192929173</v>
      </c>
      <c r="AO288" s="193">
        <f>(SUMIFS(Profile!$F$2:$F$17521,Profile!$B$2:$B$17521,$B288,Profile!$C$2:$C$17521,AO$8))*$C$6</f>
        <v>0.3389232221</v>
      </c>
      <c r="AP288" s="193">
        <f>(SUMIFS(Profile!$F$2:$F$17521,Profile!$B$2:$B$17521,$B288,Profile!$C$2:$C$17521,AP$8))*$C$6</f>
        <v>0.3629603301</v>
      </c>
      <c r="AQ288" s="193">
        <f>(SUMIFS(Profile!$F$2:$F$17521,Profile!$B$2:$B$17521,$B288,Profile!$C$2:$C$17521,AQ$8))*$C$6</f>
        <v>0.3561498162</v>
      </c>
      <c r="AR288" s="193">
        <f>(SUMIFS(Profile!$F$2:$F$17521,Profile!$B$2:$B$17521,$B288,Profile!$C$2:$C$17521,AR$8))*$C$6</f>
        <v>0.3501405392</v>
      </c>
      <c r="AS288" s="193">
        <f>(SUMIFS(Profile!$F$2:$F$17521,Profile!$B$2:$B$17521,$B288,Profile!$C$2:$C$17521,AS$8))*$C$6</f>
        <v>0.3389232221</v>
      </c>
      <c r="AT288" s="193">
        <f>(SUMIFS(Profile!$F$2:$F$17521,Profile!$B$2:$B$17521,$B288,Profile!$C$2:$C$17521,AT$8))*$C$6</f>
        <v>0.3236997204</v>
      </c>
      <c r="AU288" s="193">
        <f>(SUMIFS(Profile!$F$2:$F$17521,Profile!$B$2:$B$17521,$B288,Profile!$C$2:$C$17521,AU$8))*$C$6</f>
        <v>0.3064731264</v>
      </c>
      <c r="AV288" s="193">
        <f>(SUMIFS(Profile!$F$2:$F$17521,Profile!$B$2:$B$17521,$B288,Profile!$C$2:$C$17521,AV$8))*$C$6</f>
        <v>0.2868428216</v>
      </c>
      <c r="AW288" s="193">
        <f>(SUMIFS(Profile!$F$2:$F$17521,Profile!$B$2:$B$17521,$B288,Profile!$C$2:$C$17521,AW$8))*$C$6</f>
        <v>0.2668118983</v>
      </c>
      <c r="AX288" s="193">
        <f>(SUMIFS(Profile!$F$2:$F$17521,Profile!$B$2:$B$17521,$B288,Profile!$C$2:$C$17521,AX$8))*$C$6</f>
        <v>0.2367655133</v>
      </c>
      <c r="AY288" s="193">
        <f>(SUMIFS(Profile!$F$2:$F$17521,Profile!$B$2:$B$17521,$B288,Profile!$C$2:$C$17521,AY$8))*$C$6</f>
        <v>0.2003092329</v>
      </c>
      <c r="AZ288" s="193">
        <f>(SUMIFS(Profile!$F$2:$F$17521,Profile!$B$2:$B$17521,$B288,Profile!$C$2:$C$17521,AZ$8))*$C$6</f>
        <v>0.1690609926</v>
      </c>
      <c r="BA288" s="193">
        <f t="shared" si="16"/>
        <v>7.404354659</v>
      </c>
      <c r="BB288" s="193">
        <f>(SUMIFS(Profile!$E$2:$E$17521,Profile!$B$2:$B$17521,$B288,Profile!$C$2:$C$17521,BB$8))*$C$9</f>
        <v>0</v>
      </c>
      <c r="BC288" s="193">
        <f>(SUMIFS(Profile!$E$2:$E$17521,Profile!$B$2:$B$17521,$B288,Profile!$C$2:$C$17521,BC$8))*$C$9</f>
        <v>0</v>
      </c>
      <c r="BD288" s="193">
        <f>(SUMIFS(Profile!$E$2:$E$17521,Profile!$B$2:$B$17521,$B288,Profile!$C$2:$C$17521,BD$8))*$C$9</f>
        <v>0</v>
      </c>
      <c r="BE288" s="193">
        <f>(SUMIFS(Profile!$E$2:$E$17521,Profile!$B$2:$B$17521,$B288,Profile!$C$2:$C$17521,BE$8))*$C$9</f>
        <v>0</v>
      </c>
      <c r="BF288" s="193">
        <f>(SUMIFS(Profile!$E$2:$E$17521,Profile!$B$2:$B$17521,$B288,Profile!$C$2:$C$17521,BF$8))*$C$9</f>
        <v>0</v>
      </c>
      <c r="BG288" s="193">
        <f>(SUMIFS(Profile!$E$2:$E$17521,Profile!$B$2:$B$17521,$B288,Profile!$C$2:$C$17521,BG$8))*$C$9</f>
        <v>0</v>
      </c>
      <c r="BH288" s="193">
        <f>(SUMIFS(Profile!$E$2:$E$17521,Profile!$B$2:$B$17521,$B288,Profile!$C$2:$C$17521,BH$8))*$C$9</f>
        <v>0</v>
      </c>
      <c r="BI288" s="193">
        <f>(SUMIFS(Profile!$E$2:$E$17521,Profile!$B$2:$B$17521,$B288,Profile!$C$2:$C$17521,BI$8))*$C$9</f>
        <v>0</v>
      </c>
      <c r="BJ288" s="193">
        <f>(SUMIFS(Profile!$E$2:$E$17521,Profile!$B$2:$B$17521,$B288,Profile!$C$2:$C$17521,BJ$8))*$C$9</f>
        <v>0</v>
      </c>
      <c r="BK288" s="193">
        <f>(SUMIFS(Profile!$E$2:$E$17521,Profile!$B$2:$B$17521,$B288,Profile!$C$2:$C$17521,BK$8))*$C$9</f>
        <v>0</v>
      </c>
      <c r="BL288" s="193">
        <f>(SUMIFS(Profile!$E$2:$E$17521,Profile!$B$2:$B$17521,$B288,Profile!$C$2:$C$17521,BL$8))*$C$9</f>
        <v>0</v>
      </c>
      <c r="BM288" s="193">
        <f>(SUMIFS(Profile!$E$2:$E$17521,Profile!$B$2:$B$17521,$B288,Profile!$C$2:$C$17521,BM$8))*$C$9</f>
        <v>0</v>
      </c>
      <c r="BN288" s="193">
        <f>(SUMIFS(Profile!$E$2:$E$17521,Profile!$B$2:$B$17521,$B288,Profile!$C$2:$C$17521,BN$8))*$C$9</f>
        <v>0.004846749432</v>
      </c>
      <c r="BO288" s="193">
        <f>(SUMIFS(Profile!$E$2:$E$17521,Profile!$B$2:$B$17521,$B288,Profile!$C$2:$C$17521,BO$8))*$C$9</f>
        <v>0.02491457738</v>
      </c>
      <c r="BP288" s="193">
        <f>(SUMIFS(Profile!$E$2:$E$17521,Profile!$B$2:$B$17521,$B288,Profile!$C$2:$C$17521,BP$8))*$C$9</f>
        <v>0.06493573354</v>
      </c>
      <c r="BQ288" s="193">
        <f>(SUMIFS(Profile!$E$2:$E$17521,Profile!$B$2:$B$17521,$B288,Profile!$C$2:$C$17521,BQ$8))*$C$9</f>
        <v>0.1157253077</v>
      </c>
      <c r="BR288" s="193">
        <f>(SUMIFS(Profile!$E$2:$E$17521,Profile!$B$2:$B$17521,$B288,Profile!$C$2:$C$17521,BR$8))*$C$9</f>
        <v>0.2027329131</v>
      </c>
      <c r="BS288" s="193">
        <f>(SUMIFS(Profile!$E$2:$E$17521,Profile!$B$2:$B$17521,$B288,Profile!$C$2:$C$17521,BS$8))*$C$9</f>
        <v>0.3208715147</v>
      </c>
      <c r="BT288" s="193">
        <f>(SUMIFS(Profile!$E$2:$E$17521,Profile!$B$2:$B$17521,$B288,Profile!$C$2:$C$17521,BT$8))*$C$9</f>
        <v>0.3995661865</v>
      </c>
      <c r="BU288" s="193">
        <f>(SUMIFS(Profile!$E$2:$E$17521,Profile!$B$2:$B$17521,$B288,Profile!$C$2:$C$17521,BU$8))*$C$9</f>
        <v>0.4621754011</v>
      </c>
      <c r="BV288" s="193">
        <f>(SUMIFS(Profile!$E$2:$E$17521,Profile!$B$2:$B$17521,$B288,Profile!$C$2:$C$17521,BV$8))*$C$9</f>
        <v>0.5174728807</v>
      </c>
      <c r="BW288" s="193">
        <f>(SUMIFS(Profile!$E$2:$E$17521,Profile!$B$2:$B$17521,$B288,Profile!$C$2:$C$17521,BW$8))*$C$9</f>
        <v>0.5654045583</v>
      </c>
      <c r="BX288" s="193">
        <f>(SUMIFS(Profile!$E$2:$E$17521,Profile!$B$2:$B$17521,$B288,Profile!$C$2:$C$17521,BX$8))*$C$9</f>
        <v>0.6899184374</v>
      </c>
      <c r="BY288" s="193">
        <f>(SUMIFS(Profile!$E$2:$E$17521,Profile!$B$2:$B$17521,$B288,Profile!$C$2:$C$17521,BY$8))*$C$9</f>
        <v>0.7728032192</v>
      </c>
      <c r="BZ288" s="193">
        <f>(SUMIFS(Profile!$E$2:$E$17521,Profile!$B$2:$B$17521,$B288,Profile!$C$2:$C$17521,BZ$8))*$C$9</f>
        <v>0.60066604</v>
      </c>
      <c r="CA288" s="193">
        <f>(SUMIFS(Profile!$E$2:$E$17521,Profile!$B$2:$B$17521,$B288,Profile!$C$2:$C$17521,CA$8))*$C$9</f>
        <v>0.6175900536</v>
      </c>
      <c r="CB288" s="193">
        <f>(SUMIFS(Profile!$E$2:$E$17521,Profile!$B$2:$B$17521,$B288,Profile!$C$2:$C$17521,CB$8))*$C$9</f>
        <v>0.4646391346</v>
      </c>
      <c r="CC288" s="193">
        <f>(SUMIFS(Profile!$E$2:$E$17521,Profile!$B$2:$B$17521,$B288,Profile!$C$2:$C$17521,CC$8))*$C$9</f>
        <v>0.3687400312</v>
      </c>
      <c r="CD288" s="193">
        <f>(SUMIFS(Profile!$E$2:$E$17521,Profile!$B$2:$B$17521,$B288,Profile!$C$2:$C$17521,CD$8))*$C$9</f>
        <v>0.2602185066</v>
      </c>
      <c r="CE288" s="193">
        <f>(SUMIFS(Profile!$E$2:$E$17521,Profile!$B$2:$B$17521,$B288,Profile!$C$2:$C$17521,CE$8))*$C$9</f>
        <v>0.2057974921</v>
      </c>
      <c r="CF288" s="193">
        <f>(SUMIFS(Profile!$E$2:$E$17521,Profile!$B$2:$B$17521,$B288,Profile!$C$2:$C$17521,CF$8))*$C$9</f>
        <v>0.2023588883</v>
      </c>
      <c r="CG288" s="193">
        <f>(SUMIFS(Profile!$E$2:$E$17521,Profile!$B$2:$B$17521,$B288,Profile!$C$2:$C$17521,CG$8))*$C$9</f>
        <v>0.2134038009</v>
      </c>
      <c r="CH288" s="193">
        <f>(SUMIFS(Profile!$E$2:$E$17521,Profile!$B$2:$B$17521,$B288,Profile!$C$2:$C$17521,CH$8))*$C$9</f>
        <v>0.1551480443</v>
      </c>
      <c r="CI288" s="193">
        <f>(SUMIFS(Profile!$E$2:$E$17521,Profile!$B$2:$B$17521,$B288,Profile!$C$2:$C$17521,CI$8))*$C$9</f>
        <v>0.1297323728</v>
      </c>
      <c r="CJ288" s="193">
        <f>(SUMIFS(Profile!$E$2:$E$17521,Profile!$B$2:$B$17521,$B288,Profile!$C$2:$C$17521,CJ$8))*$C$9</f>
        <v>0.04290016225</v>
      </c>
      <c r="CK288" s="193">
        <f>(SUMIFS(Profile!$E$2:$E$17521,Profile!$B$2:$B$17521,$B288,Profile!$C$2:$C$17521,CK$8))*$C$9</f>
        <v>0.001792653344</v>
      </c>
      <c r="CL288" s="193">
        <f>(SUMIFS(Profile!$E$2:$E$17521,Profile!$B$2:$B$17521,$B288,Profile!$C$2:$C$17521,CL$8))*$C$9</f>
        <v>0</v>
      </c>
      <c r="CM288" s="193">
        <f>(SUMIFS(Profile!$E$2:$E$17521,Profile!$B$2:$B$17521,$B288,Profile!$C$2:$C$17521,CM$8))*$C$9</f>
        <v>0</v>
      </c>
      <c r="CN288" s="193">
        <f>(SUMIFS(Profile!$E$2:$E$17521,Profile!$B$2:$B$17521,$B288,Profile!$C$2:$C$17521,CN$8))*$C$9</f>
        <v>0</v>
      </c>
      <c r="CO288" s="193">
        <f>(SUMIFS(Profile!$E$2:$E$17521,Profile!$B$2:$B$17521,$B288,Profile!$C$2:$C$17521,CO$8))*$C$9</f>
        <v>0</v>
      </c>
      <c r="CP288" s="193">
        <f>(SUMIFS(Profile!$E$2:$E$17521,Profile!$B$2:$B$17521,$B288,Profile!$C$2:$C$17521,CP$8))*$C$9</f>
        <v>0</v>
      </c>
      <c r="CQ288" s="193">
        <f>(SUMIFS(Profile!$E$2:$E$17521,Profile!$B$2:$B$17521,$B288,Profile!$C$2:$C$17521,CQ$8))*$C$9</f>
        <v>0</v>
      </c>
      <c r="CR288" s="193">
        <f>(SUMIFS(Profile!$E$2:$E$17521,Profile!$B$2:$B$17521,$B288,Profile!$C$2:$C$17521,CR$8))*$C$9</f>
        <v>0</v>
      </c>
      <c r="CS288" s="193">
        <f>(SUMIFS(Profile!$E$2:$E$17521,Profile!$B$2:$B$17521,$B288,Profile!$C$2:$C$17521,CS$8))*$C$9</f>
        <v>0</v>
      </c>
      <c r="CT288" s="193">
        <f>(SUMIFS(Profile!$E$2:$E$17521,Profile!$B$2:$B$17521,$B288,Profile!$C$2:$C$17521,CT$8))*$C$9</f>
        <v>0</v>
      </c>
      <c r="CU288" s="193">
        <f>(SUMIFS(Profile!$E$2:$E$17521,Profile!$B$2:$B$17521,$B288,Profile!$C$2:$C$17521,CU$8))*$C$9</f>
        <v>0</v>
      </c>
      <c r="CV288" s="193">
        <f>(SUMIFS(Profile!$E$2:$E$17521,Profile!$B$2:$B$17521,$B288,Profile!$C$2:$C$17521,CV$8))*$C$9</f>
        <v>0</v>
      </c>
      <c r="CW288" s="193">
        <f>(SUMIFS(Profile!$E$2:$E$17521,Profile!$B$2:$B$17521,$B288,Profile!$C$2:$C$17521,CW$8))*$C$9</f>
        <v>0</v>
      </c>
      <c r="CX288" s="193">
        <f t="shared" si="17"/>
        <v>3.454754604</v>
      </c>
      <c r="CY288" s="193">
        <f t="shared" ref="CY288:ET288" si="1402">MAX(BB288-E288,0)</f>
        <v>0</v>
      </c>
      <c r="CZ288" s="193">
        <f t="shared" si="1402"/>
        <v>0</v>
      </c>
      <c r="DA288" s="193">
        <f t="shared" si="1402"/>
        <v>0</v>
      </c>
      <c r="DB288" s="193">
        <f t="shared" si="1402"/>
        <v>0</v>
      </c>
      <c r="DC288" s="193">
        <f t="shared" si="1402"/>
        <v>0</v>
      </c>
      <c r="DD288" s="193">
        <f t="shared" si="1402"/>
        <v>0</v>
      </c>
      <c r="DE288" s="193">
        <f t="shared" si="1402"/>
        <v>0</v>
      </c>
      <c r="DF288" s="193">
        <f t="shared" si="1402"/>
        <v>0</v>
      </c>
      <c r="DG288" s="193">
        <f t="shared" si="1402"/>
        <v>0</v>
      </c>
      <c r="DH288" s="193">
        <f t="shared" si="1402"/>
        <v>0</v>
      </c>
      <c r="DI288" s="193">
        <f t="shared" si="1402"/>
        <v>0</v>
      </c>
      <c r="DJ288" s="193">
        <f t="shared" si="1402"/>
        <v>0</v>
      </c>
      <c r="DK288" s="193">
        <f t="shared" si="1402"/>
        <v>0</v>
      </c>
      <c r="DL288" s="193">
        <f t="shared" si="1402"/>
        <v>0</v>
      </c>
      <c r="DM288" s="193">
        <f t="shared" si="1402"/>
        <v>0</v>
      </c>
      <c r="DN288" s="193">
        <f t="shared" si="1402"/>
        <v>0</v>
      </c>
      <c r="DO288" s="193">
        <f t="shared" si="1402"/>
        <v>0</v>
      </c>
      <c r="DP288" s="193">
        <f t="shared" si="1402"/>
        <v>0.09091651524</v>
      </c>
      <c r="DQ288" s="193">
        <f t="shared" si="1402"/>
        <v>0.169611187</v>
      </c>
      <c r="DR288" s="193">
        <f t="shared" si="1402"/>
        <v>0.2354253494</v>
      </c>
      <c r="DS288" s="193">
        <f t="shared" si="1402"/>
        <v>0.2995364352</v>
      </c>
      <c r="DT288" s="193">
        <f t="shared" si="1402"/>
        <v>0.3510736791</v>
      </c>
      <c r="DU288" s="193">
        <f t="shared" si="1402"/>
        <v>0.4767894135</v>
      </c>
      <c r="DV288" s="193">
        <f t="shared" si="1402"/>
        <v>0.5632797615</v>
      </c>
      <c r="DW288" s="193">
        <f t="shared" si="1402"/>
        <v>0.3811271207</v>
      </c>
      <c r="DX288" s="193">
        <f t="shared" si="1402"/>
        <v>0.4020573189</v>
      </c>
      <c r="DY288" s="193">
        <f t="shared" si="1402"/>
        <v>0.253513203</v>
      </c>
      <c r="DZ288" s="193">
        <f t="shared" si="1402"/>
        <v>0.1632227582</v>
      </c>
      <c r="EA288" s="193">
        <f t="shared" si="1402"/>
        <v>0.06271360289</v>
      </c>
      <c r="EB288" s="193">
        <f t="shared" si="1402"/>
        <v>0.005488259152</v>
      </c>
      <c r="EC288" s="193">
        <f t="shared" si="1402"/>
        <v>0</v>
      </c>
      <c r="ED288" s="193">
        <f t="shared" si="1402"/>
        <v>0</v>
      </c>
      <c r="EE288" s="193">
        <f t="shared" si="1402"/>
        <v>0</v>
      </c>
      <c r="EF288" s="193">
        <f t="shared" si="1402"/>
        <v>0</v>
      </c>
      <c r="EG288" s="193">
        <f t="shared" si="1402"/>
        <v>0</v>
      </c>
      <c r="EH288" s="193">
        <f t="shared" si="1402"/>
        <v>0</v>
      </c>
      <c r="EI288" s="193">
        <f t="shared" si="1402"/>
        <v>0</v>
      </c>
      <c r="EJ288" s="193">
        <f t="shared" si="1402"/>
        <v>0</v>
      </c>
      <c r="EK288" s="193">
        <f t="shared" si="1402"/>
        <v>0</v>
      </c>
      <c r="EL288" s="193">
        <f t="shared" si="1402"/>
        <v>0</v>
      </c>
      <c r="EM288" s="193">
        <f t="shared" si="1402"/>
        <v>0</v>
      </c>
      <c r="EN288" s="193">
        <f t="shared" si="1402"/>
        <v>0</v>
      </c>
      <c r="EO288" s="193">
        <f t="shared" si="1402"/>
        <v>0</v>
      </c>
      <c r="EP288" s="193">
        <f t="shared" si="1402"/>
        <v>0</v>
      </c>
      <c r="EQ288" s="193">
        <f t="shared" si="1402"/>
        <v>0</v>
      </c>
      <c r="ER288" s="193">
        <f t="shared" si="1402"/>
        <v>0</v>
      </c>
      <c r="ES288" s="193">
        <f t="shared" si="1402"/>
        <v>0</v>
      </c>
      <c r="ET288" s="193">
        <f t="shared" si="1402"/>
        <v>0</v>
      </c>
      <c r="EU288" s="193">
        <f t="shared" si="19"/>
        <v>3.949600055</v>
      </c>
      <c r="EV288" s="193">
        <f t="shared" ref="EV288:GQ288" si="1403">BB288-CY288</f>
        <v>0</v>
      </c>
      <c r="EW288" s="193">
        <f t="shared" si="1403"/>
        <v>0</v>
      </c>
      <c r="EX288" s="193">
        <f t="shared" si="1403"/>
        <v>0</v>
      </c>
      <c r="EY288" s="193">
        <f t="shared" si="1403"/>
        <v>0</v>
      </c>
      <c r="EZ288" s="193">
        <f t="shared" si="1403"/>
        <v>0</v>
      </c>
      <c r="FA288" s="193">
        <f t="shared" si="1403"/>
        <v>0</v>
      </c>
      <c r="FB288" s="193">
        <f t="shared" si="1403"/>
        <v>0</v>
      </c>
      <c r="FC288" s="193">
        <f t="shared" si="1403"/>
        <v>0</v>
      </c>
      <c r="FD288" s="193">
        <f t="shared" si="1403"/>
        <v>0</v>
      </c>
      <c r="FE288" s="193">
        <f t="shared" si="1403"/>
        <v>0</v>
      </c>
      <c r="FF288" s="193">
        <f t="shared" si="1403"/>
        <v>0</v>
      </c>
      <c r="FG288" s="193">
        <f t="shared" si="1403"/>
        <v>0</v>
      </c>
      <c r="FH288" s="193">
        <f t="shared" si="1403"/>
        <v>0.004846749432</v>
      </c>
      <c r="FI288" s="193">
        <f t="shared" si="1403"/>
        <v>0.02491457738</v>
      </c>
      <c r="FJ288" s="193">
        <f t="shared" si="1403"/>
        <v>0.06493573354</v>
      </c>
      <c r="FK288" s="193">
        <f t="shared" si="1403"/>
        <v>0.1157253077</v>
      </c>
      <c r="FL288" s="193">
        <f t="shared" si="1403"/>
        <v>0.2027329131</v>
      </c>
      <c r="FM288" s="193">
        <f t="shared" si="1403"/>
        <v>0.2299549994</v>
      </c>
      <c r="FN288" s="193">
        <f t="shared" si="1403"/>
        <v>0.2299549994</v>
      </c>
      <c r="FO288" s="193">
        <f t="shared" si="1403"/>
        <v>0.2267500517</v>
      </c>
      <c r="FP288" s="193">
        <f t="shared" si="1403"/>
        <v>0.2179364454</v>
      </c>
      <c r="FQ288" s="193">
        <f t="shared" si="1403"/>
        <v>0.2143308792</v>
      </c>
      <c r="FR288" s="193">
        <f t="shared" si="1403"/>
        <v>0.2131290239</v>
      </c>
      <c r="FS288" s="193">
        <f t="shared" si="1403"/>
        <v>0.2095234577</v>
      </c>
      <c r="FT288" s="193">
        <f t="shared" si="1403"/>
        <v>0.2195389193</v>
      </c>
      <c r="FU288" s="193">
        <f t="shared" si="1403"/>
        <v>0.2155327346</v>
      </c>
      <c r="FV288" s="193">
        <f t="shared" si="1403"/>
        <v>0.2111259315</v>
      </c>
      <c r="FW288" s="193">
        <f t="shared" si="1403"/>
        <v>0.205517273</v>
      </c>
      <c r="FX288" s="193">
        <f t="shared" si="1403"/>
        <v>0.1975049037</v>
      </c>
      <c r="FY288" s="193">
        <f t="shared" si="1403"/>
        <v>0.2003092329</v>
      </c>
      <c r="FZ288" s="193">
        <f t="shared" si="1403"/>
        <v>0.2023588883</v>
      </c>
      <c r="GA288" s="193">
        <f t="shared" si="1403"/>
        <v>0.2134038009</v>
      </c>
      <c r="GB288" s="193">
        <f t="shared" si="1403"/>
        <v>0.1551480443</v>
      </c>
      <c r="GC288" s="193">
        <f t="shared" si="1403"/>
        <v>0.1297323728</v>
      </c>
      <c r="GD288" s="193">
        <f t="shared" si="1403"/>
        <v>0.04290016225</v>
      </c>
      <c r="GE288" s="193">
        <f t="shared" si="1403"/>
        <v>0.001792653344</v>
      </c>
      <c r="GF288" s="193">
        <f t="shared" si="1403"/>
        <v>0</v>
      </c>
      <c r="GG288" s="193">
        <f t="shared" si="1403"/>
        <v>0</v>
      </c>
      <c r="GH288" s="193">
        <f t="shared" si="1403"/>
        <v>0</v>
      </c>
      <c r="GI288" s="193">
        <f t="shared" si="1403"/>
        <v>0</v>
      </c>
      <c r="GJ288" s="193">
        <f t="shared" si="1403"/>
        <v>0</v>
      </c>
      <c r="GK288" s="193">
        <f t="shared" si="1403"/>
        <v>0</v>
      </c>
      <c r="GL288" s="193">
        <f t="shared" si="1403"/>
        <v>0</v>
      </c>
      <c r="GM288" s="193">
        <f t="shared" si="1403"/>
        <v>0</v>
      </c>
      <c r="GN288" s="193">
        <f t="shared" si="1403"/>
        <v>0</v>
      </c>
      <c r="GO288" s="193">
        <f t="shared" si="1403"/>
        <v>0</v>
      </c>
      <c r="GP288" s="193">
        <f t="shared" si="1403"/>
        <v>0</v>
      </c>
      <c r="GQ288" s="193">
        <f t="shared" si="1403"/>
        <v>0</v>
      </c>
      <c r="GR288" s="193">
        <f t="shared" si="21"/>
        <v>6.293813499</v>
      </c>
      <c r="GS288" s="193">
        <f t="shared" ref="GS288:IN288" si="1404">E288-EV288</f>
        <v>0.1486294508</v>
      </c>
      <c r="GT288" s="193">
        <f t="shared" si="1404"/>
        <v>0.1269960537</v>
      </c>
      <c r="GU288" s="193">
        <f t="shared" si="1404"/>
        <v>0.1189836844</v>
      </c>
      <c r="GV288" s="193">
        <f t="shared" si="1404"/>
        <v>0.1113719335</v>
      </c>
      <c r="GW288" s="193">
        <f t="shared" si="1404"/>
        <v>0.1089682227</v>
      </c>
      <c r="GX288" s="193">
        <f t="shared" si="1404"/>
        <v>0.1089682227</v>
      </c>
      <c r="GY288" s="193">
        <f t="shared" si="1404"/>
        <v>0.1065645119</v>
      </c>
      <c r="GZ288" s="193">
        <f t="shared" si="1404"/>
        <v>0.1025583273</v>
      </c>
      <c r="HA288" s="193">
        <f t="shared" si="1404"/>
        <v>0.105763275</v>
      </c>
      <c r="HB288" s="193">
        <f t="shared" si="1404"/>
        <v>0.1069651304</v>
      </c>
      <c r="HC288" s="193">
        <f t="shared" si="1404"/>
        <v>0.1101700781</v>
      </c>
      <c r="HD288" s="193">
        <f t="shared" si="1404"/>
        <v>0.1245923429</v>
      </c>
      <c r="HE288" s="193">
        <f t="shared" si="1404"/>
        <v>0.1393758983</v>
      </c>
      <c r="HF288" s="193">
        <f t="shared" si="1404"/>
        <v>0.1433451783</v>
      </c>
      <c r="HG288" s="193">
        <f t="shared" si="1404"/>
        <v>0.1381778287</v>
      </c>
      <c r="HH288" s="193">
        <f t="shared" si="1404"/>
        <v>0.1162327841</v>
      </c>
      <c r="HI288" s="193">
        <f t="shared" si="1404"/>
        <v>0.02602023094</v>
      </c>
      <c r="HJ288" s="193">
        <f t="shared" si="1404"/>
        <v>0</v>
      </c>
      <c r="HK288" s="193">
        <f t="shared" si="1404"/>
        <v>0</v>
      </c>
      <c r="HL288" s="193">
        <f t="shared" si="1404"/>
        <v>0</v>
      </c>
      <c r="HM288" s="193">
        <f t="shared" si="1404"/>
        <v>0</v>
      </c>
      <c r="HN288" s="193">
        <f t="shared" si="1404"/>
        <v>0</v>
      </c>
      <c r="HO288" s="193">
        <f t="shared" si="1404"/>
        <v>0</v>
      </c>
      <c r="HP288" s="193">
        <f t="shared" si="1404"/>
        <v>0</v>
      </c>
      <c r="HQ288" s="193">
        <f t="shared" si="1404"/>
        <v>0</v>
      </c>
      <c r="HR288" s="193">
        <f t="shared" si="1404"/>
        <v>0</v>
      </c>
      <c r="HS288" s="193">
        <f t="shared" si="1404"/>
        <v>0</v>
      </c>
      <c r="HT288" s="193">
        <f t="shared" si="1404"/>
        <v>0</v>
      </c>
      <c r="HU288" s="193">
        <f t="shared" si="1404"/>
        <v>0</v>
      </c>
      <c r="HV288" s="193">
        <f t="shared" si="1404"/>
        <v>0</v>
      </c>
      <c r="HW288" s="193">
        <f t="shared" si="1404"/>
        <v>0.004360240069</v>
      </c>
      <c r="HX288" s="193">
        <f t="shared" si="1404"/>
        <v>0.01014130302</v>
      </c>
      <c r="HY288" s="193">
        <f t="shared" si="1404"/>
        <v>0.08762674598</v>
      </c>
      <c r="HZ288" s="193">
        <f t="shared" si="1404"/>
        <v>0.1362782885</v>
      </c>
      <c r="IA288" s="193">
        <f t="shared" si="1404"/>
        <v>0.2571630687</v>
      </c>
      <c r="IB288" s="193">
        <f t="shared" si="1404"/>
        <v>0.317500264</v>
      </c>
      <c r="IC288" s="193">
        <f t="shared" si="1404"/>
        <v>0.3389232221</v>
      </c>
      <c r="ID288" s="193">
        <f t="shared" si="1404"/>
        <v>0.3629603301</v>
      </c>
      <c r="IE288" s="193">
        <f t="shared" si="1404"/>
        <v>0.3561498162</v>
      </c>
      <c r="IF288" s="193">
        <f t="shared" si="1404"/>
        <v>0.3501405392</v>
      </c>
      <c r="IG288" s="193">
        <f t="shared" si="1404"/>
        <v>0.3389232221</v>
      </c>
      <c r="IH288" s="193">
        <f t="shared" si="1404"/>
        <v>0.3236997204</v>
      </c>
      <c r="II288" s="193">
        <f t="shared" si="1404"/>
        <v>0.3064731264</v>
      </c>
      <c r="IJ288" s="193">
        <f t="shared" si="1404"/>
        <v>0.2868428216</v>
      </c>
      <c r="IK288" s="193">
        <f t="shared" si="1404"/>
        <v>0.2668118983</v>
      </c>
      <c r="IL288" s="193">
        <f t="shared" si="1404"/>
        <v>0.2367655133</v>
      </c>
      <c r="IM288" s="193">
        <f t="shared" si="1404"/>
        <v>0.2003092329</v>
      </c>
      <c r="IN288" s="193">
        <f t="shared" si="1404"/>
        <v>0.1690609926</v>
      </c>
      <c r="IO288" s="193">
        <f t="shared" si="23"/>
        <v>3.454754604</v>
      </c>
      <c r="IP288" s="193">
        <f t="shared" si="29"/>
        <v>0</v>
      </c>
      <c r="IQ288" s="193">
        <f t="shared" ref="IQ288:KK288" si="1405">MAX((MIN(CZ288+IP288,$IO$7))-GT288,0)</f>
        <v>0</v>
      </c>
      <c r="IR288" s="193">
        <f t="shared" si="1405"/>
        <v>0</v>
      </c>
      <c r="IS288" s="193">
        <f t="shared" si="1405"/>
        <v>0</v>
      </c>
      <c r="IT288" s="193">
        <f t="shared" si="1405"/>
        <v>0</v>
      </c>
      <c r="IU288" s="193">
        <f t="shared" si="1405"/>
        <v>0</v>
      </c>
      <c r="IV288" s="193">
        <f t="shared" si="1405"/>
        <v>0</v>
      </c>
      <c r="IW288" s="193">
        <f t="shared" si="1405"/>
        <v>0</v>
      </c>
      <c r="IX288" s="193">
        <f t="shared" si="1405"/>
        <v>0</v>
      </c>
      <c r="IY288" s="193">
        <f t="shared" si="1405"/>
        <v>0</v>
      </c>
      <c r="IZ288" s="193">
        <f t="shared" si="1405"/>
        <v>0</v>
      </c>
      <c r="JA288" s="193">
        <f t="shared" si="1405"/>
        <v>0</v>
      </c>
      <c r="JB288" s="193">
        <f t="shared" si="1405"/>
        <v>0</v>
      </c>
      <c r="JC288" s="193">
        <f t="shared" si="1405"/>
        <v>0</v>
      </c>
      <c r="JD288" s="193">
        <f t="shared" si="1405"/>
        <v>0</v>
      </c>
      <c r="JE288" s="193">
        <f t="shared" si="1405"/>
        <v>0</v>
      </c>
      <c r="JF288" s="193">
        <f t="shared" si="1405"/>
        <v>0</v>
      </c>
      <c r="JG288" s="193">
        <f t="shared" si="1405"/>
        <v>0.09091651524</v>
      </c>
      <c r="JH288" s="193">
        <f t="shared" si="1405"/>
        <v>0.2605277023</v>
      </c>
      <c r="JI288" s="193">
        <f t="shared" si="1405"/>
        <v>0.4959530517</v>
      </c>
      <c r="JJ288" s="193">
        <f t="shared" si="1405"/>
        <v>0.7954894869</v>
      </c>
      <c r="JK288" s="193">
        <f t="shared" si="1405"/>
        <v>1.146563166</v>
      </c>
      <c r="JL288" s="193">
        <f t="shared" si="1405"/>
        <v>1.62335258</v>
      </c>
      <c r="JM288" s="193">
        <f t="shared" si="1405"/>
        <v>2.186632341</v>
      </c>
      <c r="JN288" s="193">
        <f t="shared" si="1405"/>
        <v>2.567759462</v>
      </c>
      <c r="JO288" s="193">
        <f t="shared" si="1405"/>
        <v>2.969816781</v>
      </c>
      <c r="JP288" s="193">
        <f t="shared" si="1405"/>
        <v>3.223329984</v>
      </c>
      <c r="JQ288" s="193">
        <f t="shared" si="1405"/>
        <v>3.386552742</v>
      </c>
      <c r="JR288" s="193">
        <f t="shared" si="1405"/>
        <v>3.449266345</v>
      </c>
      <c r="JS288" s="193">
        <f t="shared" si="1405"/>
        <v>3.454754604</v>
      </c>
      <c r="JT288" s="193">
        <f t="shared" si="1405"/>
        <v>3.450394364</v>
      </c>
      <c r="JU288" s="193">
        <f t="shared" si="1405"/>
        <v>3.440253061</v>
      </c>
      <c r="JV288" s="193">
        <f t="shared" si="1405"/>
        <v>3.352626315</v>
      </c>
      <c r="JW288" s="193">
        <f t="shared" si="1405"/>
        <v>3.216348026</v>
      </c>
      <c r="JX288" s="193">
        <f t="shared" si="1405"/>
        <v>2.959184958</v>
      </c>
      <c r="JY288" s="193">
        <f t="shared" si="1405"/>
        <v>2.641684694</v>
      </c>
      <c r="JZ288" s="193">
        <f t="shared" si="1405"/>
        <v>2.302761471</v>
      </c>
      <c r="KA288" s="193">
        <f t="shared" si="1405"/>
        <v>1.939801141</v>
      </c>
      <c r="KB288" s="193">
        <f t="shared" si="1405"/>
        <v>1.583651325</v>
      </c>
      <c r="KC288" s="193">
        <f t="shared" si="1405"/>
        <v>1.233510786</v>
      </c>
      <c r="KD288" s="193">
        <f t="shared" si="1405"/>
        <v>0.8945875639</v>
      </c>
      <c r="KE288" s="193">
        <f t="shared" si="1405"/>
        <v>0.5708878435</v>
      </c>
      <c r="KF288" s="193">
        <f t="shared" si="1405"/>
        <v>0.2644147171</v>
      </c>
      <c r="KG288" s="193">
        <f t="shared" si="1405"/>
        <v>0</v>
      </c>
      <c r="KH288" s="193">
        <f t="shared" si="1405"/>
        <v>0</v>
      </c>
      <c r="KI288" s="193">
        <f t="shared" si="1405"/>
        <v>0</v>
      </c>
      <c r="KJ288" s="193">
        <f t="shared" si="1405"/>
        <v>0</v>
      </c>
      <c r="KK288" s="193">
        <f t="shared" si="1405"/>
        <v>0</v>
      </c>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row>
    <row r="289" ht="14.25" customHeight="1">
      <c r="A289" s="1">
        <v>10.0</v>
      </c>
      <c r="B289" s="1">
        <f t="shared" ref="B289:C289" si="1406">B288+1</f>
        <v>279</v>
      </c>
      <c r="C289" s="267">
        <f t="shared" si="1406"/>
        <v>43744</v>
      </c>
      <c r="D289" s="193">
        <f t="shared" si="15"/>
        <v>10.32714281</v>
      </c>
      <c r="E289" s="193">
        <f>(SUMIFS(Profile!$F$2:$F$17521,Profile!$B$2:$B$17521,$B289,Profile!$C$2:$C$17521,E$8))*$C$6</f>
        <v>0.1482288324</v>
      </c>
      <c r="F289" s="193">
        <f>(SUMIFS(Profile!$F$2:$F$17521,Profile!$B$2:$B$17521,$B289,Profile!$C$2:$C$17521,F$8))*$C$6</f>
        <v>0.1302010014</v>
      </c>
      <c r="G289" s="193">
        <f>(SUMIFS(Profile!$F$2:$F$17521,Profile!$B$2:$B$17521,$B289,Profile!$C$2:$C$17521,G$8))*$C$6</f>
        <v>0.1201855398</v>
      </c>
      <c r="H289" s="193">
        <f>(SUMIFS(Profile!$F$2:$F$17521,Profile!$B$2:$B$17521,$B289,Profile!$C$2:$C$17521,H$8))*$C$6</f>
        <v>0.1129744074</v>
      </c>
      <c r="I289" s="193">
        <f>(SUMIFS(Profile!$F$2:$F$17521,Profile!$B$2:$B$17521,$B289,Profile!$C$2:$C$17521,I$8))*$C$6</f>
        <v>0.1101700781</v>
      </c>
      <c r="J289" s="193">
        <f>(SUMIFS(Profile!$F$2:$F$17521,Profile!$B$2:$B$17521,$B289,Profile!$C$2:$C$17521,J$8))*$C$6</f>
        <v>0.1077663673</v>
      </c>
      <c r="K289" s="193">
        <f>(SUMIFS(Profile!$F$2:$F$17521,Profile!$B$2:$B$17521,$B289,Profile!$C$2:$C$17521,K$8))*$C$6</f>
        <v>0.1073657489</v>
      </c>
      <c r="L289" s="193">
        <f>(SUMIFS(Profile!$F$2:$F$17521,Profile!$B$2:$B$17521,$B289,Profile!$C$2:$C$17521,L$8))*$C$6</f>
        <v>0.1065645119</v>
      </c>
      <c r="M289" s="193">
        <f>(SUMIFS(Profile!$F$2:$F$17521,Profile!$B$2:$B$17521,$B289,Profile!$C$2:$C$17521,M$8))*$C$6</f>
        <v>0.1065645119</v>
      </c>
      <c r="N289" s="193">
        <f>(SUMIFS(Profile!$F$2:$F$17521,Profile!$B$2:$B$17521,$B289,Profile!$C$2:$C$17521,N$8))*$C$6</f>
        <v>0.1081669858</v>
      </c>
      <c r="O289" s="193">
        <f>(SUMIFS(Profile!$F$2:$F$17521,Profile!$B$2:$B$17521,$B289,Profile!$C$2:$C$17521,O$8))*$C$6</f>
        <v>0.1125737889</v>
      </c>
      <c r="P289" s="193">
        <f>(SUMIFS(Profile!$F$2:$F$17521,Profile!$B$2:$B$17521,$B289,Profile!$C$2:$C$17521,P$8))*$C$6</f>
        <v>0.123791106</v>
      </c>
      <c r="Q289" s="193">
        <f>(SUMIFS(Profile!$F$2:$F$17521,Profile!$B$2:$B$17521,$B289,Profile!$C$2:$C$17521,Q$8))*$C$6</f>
        <v>0.1494306878</v>
      </c>
      <c r="R289" s="193">
        <f>(SUMIFS(Profile!$F$2:$F$17521,Profile!$B$2:$B$17521,$B289,Profile!$C$2:$C$17521,R$8))*$C$6</f>
        <v>0.1778745989</v>
      </c>
      <c r="S289" s="193">
        <f>(SUMIFS(Profile!$F$2:$F$17521,Profile!$B$2:$B$17521,$B289,Profile!$C$2:$C$17521,S$8))*$C$6</f>
        <v>0.2103246946</v>
      </c>
      <c r="T289" s="193">
        <f>(SUMIFS(Profile!$F$2:$F$17521,Profile!$B$2:$B$17521,$B289,Profile!$C$2:$C$17521,T$8))*$C$6</f>
        <v>0.2355636579</v>
      </c>
      <c r="U289" s="193">
        <f>(SUMIFS(Profile!$F$2:$F$17521,Profile!$B$2:$B$17521,$B289,Profile!$C$2:$C$17521,U$8))*$C$6</f>
        <v>0.2307562363</v>
      </c>
      <c r="V289" s="193">
        <f>(SUMIFS(Profile!$F$2:$F$17521,Profile!$B$2:$B$17521,$B289,Profile!$C$2:$C$17521,V$8))*$C$6</f>
        <v>0.2331599471</v>
      </c>
      <c r="W289" s="193">
        <f>(SUMIFS(Profile!$F$2:$F$17521,Profile!$B$2:$B$17521,$B289,Profile!$C$2:$C$17521,W$8))*$C$6</f>
        <v>0.2319580917</v>
      </c>
      <c r="X289" s="193">
        <f>(SUMIFS(Profile!$F$2:$F$17521,Profile!$B$2:$B$17521,$B289,Profile!$C$2:$C$17521,X$8))*$C$6</f>
        <v>0.2299549994</v>
      </c>
      <c r="Y289" s="193">
        <f>(SUMIFS(Profile!$F$2:$F$17521,Profile!$B$2:$B$17521,$B289,Profile!$C$2:$C$17521,Y$8))*$C$6</f>
        <v>0.2231444855</v>
      </c>
      <c r="Z289" s="193">
        <f>(SUMIFS(Profile!$F$2:$F$17521,Profile!$B$2:$B$17521,$B289,Profile!$C$2:$C$17521,Z$8))*$C$6</f>
        <v>0.2183370639</v>
      </c>
      <c r="AA289" s="193">
        <f>(SUMIFS(Profile!$F$2:$F$17521,Profile!$B$2:$B$17521,$B289,Profile!$C$2:$C$17521,AA$8))*$C$6</f>
        <v>0.2151321162</v>
      </c>
      <c r="AB289" s="193">
        <f>(SUMIFS(Profile!$F$2:$F$17521,Profile!$B$2:$B$17521,$B289,Profile!$C$2:$C$17521,AB$8))*$C$6</f>
        <v>0.21152655</v>
      </c>
      <c r="AC289" s="193">
        <f>(SUMIFS(Profile!$F$2:$F$17521,Profile!$B$2:$B$17521,$B289,Profile!$C$2:$C$17521,AC$8))*$C$6</f>
        <v>0.2131290239</v>
      </c>
      <c r="AD289" s="193">
        <f>(SUMIFS(Profile!$F$2:$F$17521,Profile!$B$2:$B$17521,$B289,Profile!$C$2:$C$17521,AD$8))*$C$6</f>
        <v>0.2159333531</v>
      </c>
      <c r="AE289" s="193">
        <f>(SUMIFS(Profile!$F$2:$F$17521,Profile!$B$2:$B$17521,$B289,Profile!$C$2:$C$17521,AE$8))*$C$6</f>
        <v>0.2131290239</v>
      </c>
      <c r="AF289" s="193">
        <f>(SUMIFS(Profile!$F$2:$F$17521,Profile!$B$2:$B$17521,$B289,Profile!$C$2:$C$17521,AF$8))*$C$6</f>
        <v>0.2091228392</v>
      </c>
      <c r="AG289" s="193">
        <f>(SUMIFS(Profile!$F$2:$F$17521,Profile!$B$2:$B$17521,$B289,Profile!$C$2:$C$17521,AG$8))*$C$6</f>
        <v>0.2059178915</v>
      </c>
      <c r="AH289" s="193">
        <f>(SUMIFS(Profile!$F$2:$F$17521,Profile!$B$2:$B$17521,$B289,Profile!$C$2:$C$17521,AH$8))*$C$6</f>
        <v>0.2127284054</v>
      </c>
      <c r="AI289" s="193">
        <f>(SUMIFS(Profile!$F$2:$F$17521,Profile!$B$2:$B$17521,$B289,Profile!$C$2:$C$17521,AI$8))*$C$6</f>
        <v>0.2143308792</v>
      </c>
      <c r="AJ289" s="193">
        <f>(SUMIFS(Profile!$F$2:$F$17521,Profile!$B$2:$B$17521,$B289,Profile!$C$2:$C$17521,AJ$8))*$C$6</f>
        <v>0.2299549994</v>
      </c>
      <c r="AK289" s="193">
        <f>(SUMIFS(Profile!$F$2:$F$17521,Profile!$B$2:$B$17521,$B289,Profile!$C$2:$C$17521,AK$8))*$C$6</f>
        <v>0.2471815935</v>
      </c>
      <c r="AL289" s="193">
        <f>(SUMIFS(Profile!$F$2:$F$17521,Profile!$B$2:$B$17521,$B289,Profile!$C$2:$C$17521,AL$8))*$C$6</f>
        <v>0.2684143721</v>
      </c>
      <c r="AM289" s="193">
        <f>(SUMIFS(Profile!$F$2:$F$17521,Profile!$B$2:$B$17521,$B289,Profile!$C$2:$C$17521,AM$8))*$C$6</f>
        <v>0.3008644679</v>
      </c>
      <c r="AN289" s="193">
        <f>(SUMIFS(Profile!$F$2:$F$17521,Profile!$B$2:$B$17521,$B289,Profile!$C$2:$C$17521,AN$8))*$C$6</f>
        <v>0.3140848773</v>
      </c>
      <c r="AO289" s="193">
        <f>(SUMIFS(Profile!$F$2:$F$17521,Profile!$B$2:$B$17521,$B289,Profile!$C$2:$C$17521,AO$8))*$C$6</f>
        <v>0.3341158005</v>
      </c>
      <c r="AP289" s="193">
        <f>(SUMIFS(Profile!$F$2:$F$17521,Profile!$B$2:$B$17521,$B289,Profile!$C$2:$C$17521,AP$8))*$C$6</f>
        <v>0.3605566193</v>
      </c>
      <c r="AQ289" s="193">
        <f>(SUMIFS(Profile!$F$2:$F$17521,Profile!$B$2:$B$17521,$B289,Profile!$C$2:$C$17521,AQ$8))*$C$6</f>
        <v>0.3549479608</v>
      </c>
      <c r="AR289" s="193">
        <f>(SUMIFS(Profile!$F$2:$F$17521,Profile!$B$2:$B$17521,$B289,Profile!$C$2:$C$17521,AR$8))*$C$6</f>
        <v>0.3477368284</v>
      </c>
      <c r="AS289" s="193">
        <f>(SUMIFS(Profile!$F$2:$F$17521,Profile!$B$2:$B$17521,$B289,Profile!$C$2:$C$17521,AS$8))*$C$6</f>
        <v>0.3365195113</v>
      </c>
      <c r="AT289" s="193">
        <f>(SUMIFS(Profile!$F$2:$F$17521,Profile!$B$2:$B$17521,$B289,Profile!$C$2:$C$17521,AT$8))*$C$6</f>
        <v>0.3208953912</v>
      </c>
      <c r="AU289" s="193">
        <f>(SUMIFS(Profile!$F$2:$F$17521,Profile!$B$2:$B$17521,$B289,Profile!$C$2:$C$17521,AU$8))*$C$6</f>
        <v>0.305271271</v>
      </c>
      <c r="AV289" s="193">
        <f>(SUMIFS(Profile!$F$2:$F$17521,Profile!$B$2:$B$17521,$B289,Profile!$C$2:$C$17521,AV$8))*$C$6</f>
        <v>0.2852403477</v>
      </c>
      <c r="AW289" s="193">
        <f>(SUMIFS(Profile!$F$2:$F$17521,Profile!$B$2:$B$17521,$B289,Profile!$C$2:$C$17521,AW$8))*$C$6</f>
        <v>0.2664112798</v>
      </c>
      <c r="AX289" s="193">
        <f>(SUMIFS(Profile!$F$2:$F$17521,Profile!$B$2:$B$17521,$B289,Profile!$C$2:$C$17521,AX$8))*$C$6</f>
        <v>0.2355636579</v>
      </c>
      <c r="AY289" s="193">
        <f>(SUMIFS(Profile!$F$2:$F$17521,Profile!$B$2:$B$17521,$B289,Profile!$C$2:$C$17521,AY$8))*$C$6</f>
        <v>0.2003092329</v>
      </c>
      <c r="AZ289" s="193">
        <f>(SUMIFS(Profile!$F$2:$F$17521,Profile!$B$2:$B$17521,$B289,Profile!$C$2:$C$17521,AZ$8))*$C$6</f>
        <v>0.1730671773</v>
      </c>
      <c r="BA289" s="193">
        <f t="shared" si="16"/>
        <v>5.506484677</v>
      </c>
      <c r="BB289" s="193">
        <f>(SUMIFS(Profile!$E$2:$E$17521,Profile!$B$2:$B$17521,$B289,Profile!$C$2:$C$17521,BB$8))*$C$9</f>
        <v>0</v>
      </c>
      <c r="BC289" s="193">
        <f>(SUMIFS(Profile!$E$2:$E$17521,Profile!$B$2:$B$17521,$B289,Profile!$C$2:$C$17521,BC$8))*$C$9</f>
        <v>0</v>
      </c>
      <c r="BD289" s="193">
        <f>(SUMIFS(Profile!$E$2:$E$17521,Profile!$B$2:$B$17521,$B289,Profile!$C$2:$C$17521,BD$8))*$C$9</f>
        <v>0</v>
      </c>
      <c r="BE289" s="193">
        <f>(SUMIFS(Profile!$E$2:$E$17521,Profile!$B$2:$B$17521,$B289,Profile!$C$2:$C$17521,BE$8))*$C$9</f>
        <v>0</v>
      </c>
      <c r="BF289" s="193">
        <f>(SUMIFS(Profile!$E$2:$E$17521,Profile!$B$2:$B$17521,$B289,Profile!$C$2:$C$17521,BF$8))*$C$9</f>
        <v>0</v>
      </c>
      <c r="BG289" s="193">
        <f>(SUMIFS(Profile!$E$2:$E$17521,Profile!$B$2:$B$17521,$B289,Profile!$C$2:$C$17521,BG$8))*$C$9</f>
        <v>0</v>
      </c>
      <c r="BH289" s="193">
        <f>(SUMIFS(Profile!$E$2:$E$17521,Profile!$B$2:$B$17521,$B289,Profile!$C$2:$C$17521,BH$8))*$C$9</f>
        <v>0</v>
      </c>
      <c r="BI289" s="193">
        <f>(SUMIFS(Profile!$E$2:$E$17521,Profile!$B$2:$B$17521,$B289,Profile!$C$2:$C$17521,BI$8))*$C$9</f>
        <v>0</v>
      </c>
      <c r="BJ289" s="193">
        <f>(SUMIFS(Profile!$E$2:$E$17521,Profile!$B$2:$B$17521,$B289,Profile!$C$2:$C$17521,BJ$8))*$C$9</f>
        <v>0</v>
      </c>
      <c r="BK289" s="193">
        <f>(SUMIFS(Profile!$E$2:$E$17521,Profile!$B$2:$B$17521,$B289,Profile!$C$2:$C$17521,BK$8))*$C$9</f>
        <v>0</v>
      </c>
      <c r="BL289" s="193">
        <f>(SUMIFS(Profile!$E$2:$E$17521,Profile!$B$2:$B$17521,$B289,Profile!$C$2:$C$17521,BL$8))*$C$9</f>
        <v>0</v>
      </c>
      <c r="BM289" s="193">
        <f>(SUMIFS(Profile!$E$2:$E$17521,Profile!$B$2:$B$17521,$B289,Profile!$C$2:$C$17521,BM$8))*$C$9</f>
        <v>0</v>
      </c>
      <c r="BN289" s="193">
        <f>(SUMIFS(Profile!$E$2:$E$17521,Profile!$B$2:$B$17521,$B289,Profile!$C$2:$C$17521,BN$8))*$C$9</f>
        <v>0.003006211673</v>
      </c>
      <c r="BO289" s="193">
        <f>(SUMIFS(Profile!$E$2:$E$17521,Profile!$B$2:$B$17521,$B289,Profile!$C$2:$C$17521,BO$8))*$C$9</f>
        <v>0.01975510528</v>
      </c>
      <c r="BP289" s="193">
        <f>(SUMIFS(Profile!$E$2:$E$17521,Profile!$B$2:$B$17521,$B289,Profile!$C$2:$C$17521,BP$8))*$C$9</f>
        <v>0.05181600566</v>
      </c>
      <c r="BQ289" s="193">
        <f>(SUMIFS(Profile!$E$2:$E$17521,Profile!$B$2:$B$17521,$B289,Profile!$C$2:$C$17521,BQ$8))*$C$9</f>
        <v>0.09972833949</v>
      </c>
      <c r="BR289" s="193">
        <f>(SUMIFS(Profile!$E$2:$E$17521,Profile!$B$2:$B$17521,$B289,Profile!$C$2:$C$17521,BR$8))*$C$9</f>
        <v>0.1540802671</v>
      </c>
      <c r="BS289" s="193">
        <f>(SUMIFS(Profile!$E$2:$E$17521,Profile!$B$2:$B$17521,$B289,Profile!$C$2:$C$17521,BS$8))*$C$9</f>
        <v>0.2058868828</v>
      </c>
      <c r="BT289" s="193">
        <f>(SUMIFS(Profile!$E$2:$E$17521,Profile!$B$2:$B$17521,$B289,Profile!$C$2:$C$17521,BT$8))*$C$9</f>
        <v>0.2412936052</v>
      </c>
      <c r="BU289" s="193">
        <f>(SUMIFS(Profile!$E$2:$E$17521,Profile!$B$2:$B$17521,$B289,Profile!$C$2:$C$17521,BU$8))*$C$9</f>
        <v>0.2675156991</v>
      </c>
      <c r="BV289" s="193">
        <f>(SUMIFS(Profile!$E$2:$E$17521,Profile!$B$2:$B$17521,$B289,Profile!$C$2:$C$17521,BV$8))*$C$9</f>
        <v>0.3113157704</v>
      </c>
      <c r="BW289" s="193">
        <f>(SUMIFS(Profile!$E$2:$E$17521,Profile!$B$2:$B$17521,$B289,Profile!$C$2:$C$17521,BW$8))*$C$9</f>
        <v>0.3420347205</v>
      </c>
      <c r="BX289" s="193">
        <f>(SUMIFS(Profile!$E$2:$E$17521,Profile!$B$2:$B$17521,$B289,Profile!$C$2:$C$17521,BX$8))*$C$9</f>
        <v>0.3763372583</v>
      </c>
      <c r="BY289" s="193">
        <f>(SUMIFS(Profile!$E$2:$E$17521,Profile!$B$2:$B$17521,$B289,Profile!$C$2:$C$17521,BY$8))*$C$9</f>
        <v>0.3969555859</v>
      </c>
      <c r="BZ289" s="193">
        <f>(SUMIFS(Profile!$E$2:$E$17521,Profile!$B$2:$B$17521,$B289,Profile!$C$2:$C$17521,BZ$8))*$C$9</f>
        <v>0.3943049348</v>
      </c>
      <c r="CA289" s="193">
        <f>(SUMIFS(Profile!$E$2:$E$17521,Profile!$B$2:$B$17521,$B289,Profile!$C$2:$C$17521,CA$8))*$C$9</f>
        <v>0.4279379957</v>
      </c>
      <c r="CB289" s="193">
        <f>(SUMIFS(Profile!$E$2:$E$17521,Profile!$B$2:$B$17521,$B289,Profile!$C$2:$C$17521,CB$8))*$C$9</f>
        <v>0.433720055</v>
      </c>
      <c r="CC289" s="193">
        <f>(SUMIFS(Profile!$E$2:$E$17521,Profile!$B$2:$B$17521,$B289,Profile!$C$2:$C$17521,CC$8))*$C$9</f>
        <v>0.3794244581</v>
      </c>
      <c r="CD289" s="193">
        <f>(SUMIFS(Profile!$E$2:$E$17521,Profile!$B$2:$B$17521,$B289,Profile!$C$2:$C$17521,CD$8))*$C$9</f>
        <v>0.3717328884</v>
      </c>
      <c r="CE289" s="193">
        <f>(SUMIFS(Profile!$E$2:$E$17521,Profile!$B$2:$B$17521,$B289,Profile!$C$2:$C$17521,CE$8))*$C$9</f>
        <v>0.3142344104</v>
      </c>
      <c r="CF289" s="193">
        <f>(SUMIFS(Profile!$E$2:$E$17521,Profile!$B$2:$B$17521,$B289,Profile!$C$2:$C$17521,CF$8))*$C$9</f>
        <v>0.2535990461</v>
      </c>
      <c r="CG289" s="193">
        <f>(SUMIFS(Profile!$E$2:$E$17521,Profile!$B$2:$B$17521,$B289,Profile!$C$2:$C$17521,CG$8))*$C$9</f>
        <v>0.2157520347</v>
      </c>
      <c r="CH289" s="193">
        <f>(SUMIFS(Profile!$E$2:$E$17521,Profile!$B$2:$B$17521,$B289,Profile!$C$2:$C$17521,CH$8))*$C$9</f>
        <v>0.1414225925</v>
      </c>
      <c r="CI289" s="193">
        <f>(SUMIFS(Profile!$E$2:$E$17521,Profile!$B$2:$B$17521,$B289,Profile!$C$2:$C$17521,CI$8))*$C$9</f>
        <v>0.06897484531</v>
      </c>
      <c r="CJ289" s="193">
        <f>(SUMIFS(Profile!$E$2:$E$17521,Profile!$B$2:$B$17521,$B289,Profile!$C$2:$C$17521,CJ$8))*$C$9</f>
        <v>0.0322381995</v>
      </c>
      <c r="CK289" s="193">
        <f>(SUMIFS(Profile!$E$2:$E$17521,Profile!$B$2:$B$17521,$B289,Profile!$C$2:$C$17521,CK$8))*$C$9</f>
        <v>0.003417764471</v>
      </c>
      <c r="CL289" s="193">
        <f>(SUMIFS(Profile!$E$2:$E$17521,Profile!$B$2:$B$17521,$B289,Profile!$C$2:$C$17521,CL$8))*$C$9</f>
        <v>0</v>
      </c>
      <c r="CM289" s="193">
        <f>(SUMIFS(Profile!$E$2:$E$17521,Profile!$B$2:$B$17521,$B289,Profile!$C$2:$C$17521,CM$8))*$C$9</f>
        <v>0</v>
      </c>
      <c r="CN289" s="193">
        <f>(SUMIFS(Profile!$E$2:$E$17521,Profile!$B$2:$B$17521,$B289,Profile!$C$2:$C$17521,CN$8))*$C$9</f>
        <v>0</v>
      </c>
      <c r="CO289" s="193">
        <f>(SUMIFS(Profile!$E$2:$E$17521,Profile!$B$2:$B$17521,$B289,Profile!$C$2:$C$17521,CO$8))*$C$9</f>
        <v>0</v>
      </c>
      <c r="CP289" s="193">
        <f>(SUMIFS(Profile!$E$2:$E$17521,Profile!$B$2:$B$17521,$B289,Profile!$C$2:$C$17521,CP$8))*$C$9</f>
        <v>0</v>
      </c>
      <c r="CQ289" s="193">
        <f>(SUMIFS(Profile!$E$2:$E$17521,Profile!$B$2:$B$17521,$B289,Profile!$C$2:$C$17521,CQ$8))*$C$9</f>
        <v>0</v>
      </c>
      <c r="CR289" s="193">
        <f>(SUMIFS(Profile!$E$2:$E$17521,Profile!$B$2:$B$17521,$B289,Profile!$C$2:$C$17521,CR$8))*$C$9</f>
        <v>0</v>
      </c>
      <c r="CS289" s="193">
        <f>(SUMIFS(Profile!$E$2:$E$17521,Profile!$B$2:$B$17521,$B289,Profile!$C$2:$C$17521,CS$8))*$C$9</f>
        <v>0</v>
      </c>
      <c r="CT289" s="193">
        <f>(SUMIFS(Profile!$E$2:$E$17521,Profile!$B$2:$B$17521,$B289,Profile!$C$2:$C$17521,CT$8))*$C$9</f>
        <v>0</v>
      </c>
      <c r="CU289" s="193">
        <f>(SUMIFS(Profile!$E$2:$E$17521,Profile!$B$2:$B$17521,$B289,Profile!$C$2:$C$17521,CU$8))*$C$9</f>
        <v>0</v>
      </c>
      <c r="CV289" s="193">
        <f>(SUMIFS(Profile!$E$2:$E$17521,Profile!$B$2:$B$17521,$B289,Profile!$C$2:$C$17521,CV$8))*$C$9</f>
        <v>0</v>
      </c>
      <c r="CW289" s="193">
        <f>(SUMIFS(Profile!$E$2:$E$17521,Profile!$B$2:$B$17521,$B289,Profile!$C$2:$C$17521,CW$8))*$C$9</f>
        <v>0</v>
      </c>
      <c r="CX289" s="193">
        <f t="shared" si="17"/>
        <v>1.696061705</v>
      </c>
      <c r="CY289" s="193">
        <f t="shared" ref="CY289:ET289" si="1407">MAX(BB289-E289,0)</f>
        <v>0</v>
      </c>
      <c r="CZ289" s="193">
        <f t="shared" si="1407"/>
        <v>0</v>
      </c>
      <c r="DA289" s="193">
        <f t="shared" si="1407"/>
        <v>0</v>
      </c>
      <c r="DB289" s="193">
        <f t="shared" si="1407"/>
        <v>0</v>
      </c>
      <c r="DC289" s="193">
        <f t="shared" si="1407"/>
        <v>0</v>
      </c>
      <c r="DD289" s="193">
        <f t="shared" si="1407"/>
        <v>0</v>
      </c>
      <c r="DE289" s="193">
        <f t="shared" si="1407"/>
        <v>0</v>
      </c>
      <c r="DF289" s="193">
        <f t="shared" si="1407"/>
        <v>0</v>
      </c>
      <c r="DG289" s="193">
        <f t="shared" si="1407"/>
        <v>0</v>
      </c>
      <c r="DH289" s="193">
        <f t="shared" si="1407"/>
        <v>0</v>
      </c>
      <c r="DI289" s="193">
        <f t="shared" si="1407"/>
        <v>0</v>
      </c>
      <c r="DJ289" s="193">
        <f t="shared" si="1407"/>
        <v>0</v>
      </c>
      <c r="DK289" s="193">
        <f t="shared" si="1407"/>
        <v>0</v>
      </c>
      <c r="DL289" s="193">
        <f t="shared" si="1407"/>
        <v>0</v>
      </c>
      <c r="DM289" s="193">
        <f t="shared" si="1407"/>
        <v>0</v>
      </c>
      <c r="DN289" s="193">
        <f t="shared" si="1407"/>
        <v>0</v>
      </c>
      <c r="DO289" s="193">
        <f t="shared" si="1407"/>
        <v>0</v>
      </c>
      <c r="DP289" s="193">
        <f t="shared" si="1407"/>
        <v>0</v>
      </c>
      <c r="DQ289" s="193">
        <f t="shared" si="1407"/>
        <v>0.009335513436</v>
      </c>
      <c r="DR289" s="193">
        <f t="shared" si="1407"/>
        <v>0.03756069972</v>
      </c>
      <c r="DS289" s="193">
        <f t="shared" si="1407"/>
        <v>0.08817128492</v>
      </c>
      <c r="DT289" s="193">
        <f t="shared" si="1407"/>
        <v>0.1236976566</v>
      </c>
      <c r="DU289" s="193">
        <f t="shared" si="1407"/>
        <v>0.1612051421</v>
      </c>
      <c r="DV289" s="193">
        <f t="shared" si="1407"/>
        <v>0.1854290359</v>
      </c>
      <c r="DW289" s="193">
        <f t="shared" si="1407"/>
        <v>0.181175911</v>
      </c>
      <c r="DX289" s="193">
        <f t="shared" si="1407"/>
        <v>0.2120046426</v>
      </c>
      <c r="DY289" s="193">
        <f t="shared" si="1407"/>
        <v>0.2205910312</v>
      </c>
      <c r="DZ289" s="193">
        <f t="shared" si="1407"/>
        <v>0.1703016189</v>
      </c>
      <c r="EA289" s="193">
        <f t="shared" si="1407"/>
        <v>0.1658149969</v>
      </c>
      <c r="EB289" s="193">
        <f t="shared" si="1407"/>
        <v>0.101506005</v>
      </c>
      <c r="EC289" s="193">
        <f t="shared" si="1407"/>
        <v>0.03926816686</v>
      </c>
      <c r="ED289" s="193">
        <f t="shared" si="1407"/>
        <v>0</v>
      </c>
      <c r="EE289" s="193">
        <f t="shared" si="1407"/>
        <v>0</v>
      </c>
      <c r="EF289" s="193">
        <f t="shared" si="1407"/>
        <v>0</v>
      </c>
      <c r="EG289" s="193">
        <f t="shared" si="1407"/>
        <v>0</v>
      </c>
      <c r="EH289" s="193">
        <f t="shared" si="1407"/>
        <v>0</v>
      </c>
      <c r="EI289" s="193">
        <f t="shared" si="1407"/>
        <v>0</v>
      </c>
      <c r="EJ289" s="193">
        <f t="shared" si="1407"/>
        <v>0</v>
      </c>
      <c r="EK289" s="193">
        <f t="shared" si="1407"/>
        <v>0</v>
      </c>
      <c r="EL289" s="193">
        <f t="shared" si="1407"/>
        <v>0</v>
      </c>
      <c r="EM289" s="193">
        <f t="shared" si="1407"/>
        <v>0</v>
      </c>
      <c r="EN289" s="193">
        <f t="shared" si="1407"/>
        <v>0</v>
      </c>
      <c r="EO289" s="193">
        <f t="shared" si="1407"/>
        <v>0</v>
      </c>
      <c r="EP289" s="193">
        <f t="shared" si="1407"/>
        <v>0</v>
      </c>
      <c r="EQ289" s="193">
        <f t="shared" si="1407"/>
        <v>0</v>
      </c>
      <c r="ER289" s="193">
        <f t="shared" si="1407"/>
        <v>0</v>
      </c>
      <c r="ES289" s="193">
        <f t="shared" si="1407"/>
        <v>0</v>
      </c>
      <c r="ET289" s="193">
        <f t="shared" si="1407"/>
        <v>0</v>
      </c>
      <c r="EU289" s="193">
        <f t="shared" si="19"/>
        <v>3.810422971</v>
      </c>
      <c r="EV289" s="193">
        <f t="shared" ref="EV289:GQ289" si="1408">BB289-CY289</f>
        <v>0</v>
      </c>
      <c r="EW289" s="193">
        <f t="shared" si="1408"/>
        <v>0</v>
      </c>
      <c r="EX289" s="193">
        <f t="shared" si="1408"/>
        <v>0</v>
      </c>
      <c r="EY289" s="193">
        <f t="shared" si="1408"/>
        <v>0</v>
      </c>
      <c r="EZ289" s="193">
        <f t="shared" si="1408"/>
        <v>0</v>
      </c>
      <c r="FA289" s="193">
        <f t="shared" si="1408"/>
        <v>0</v>
      </c>
      <c r="FB289" s="193">
        <f t="shared" si="1408"/>
        <v>0</v>
      </c>
      <c r="FC289" s="193">
        <f t="shared" si="1408"/>
        <v>0</v>
      </c>
      <c r="FD289" s="193">
        <f t="shared" si="1408"/>
        <v>0</v>
      </c>
      <c r="FE289" s="193">
        <f t="shared" si="1408"/>
        <v>0</v>
      </c>
      <c r="FF289" s="193">
        <f t="shared" si="1408"/>
        <v>0</v>
      </c>
      <c r="FG289" s="193">
        <f t="shared" si="1408"/>
        <v>0</v>
      </c>
      <c r="FH289" s="193">
        <f t="shared" si="1408"/>
        <v>0.003006211673</v>
      </c>
      <c r="FI289" s="193">
        <f t="shared" si="1408"/>
        <v>0.01975510528</v>
      </c>
      <c r="FJ289" s="193">
        <f t="shared" si="1408"/>
        <v>0.05181600566</v>
      </c>
      <c r="FK289" s="193">
        <f t="shared" si="1408"/>
        <v>0.09972833949</v>
      </c>
      <c r="FL289" s="193">
        <f t="shared" si="1408"/>
        <v>0.1540802671</v>
      </c>
      <c r="FM289" s="193">
        <f t="shared" si="1408"/>
        <v>0.2058868828</v>
      </c>
      <c r="FN289" s="193">
        <f t="shared" si="1408"/>
        <v>0.2319580917</v>
      </c>
      <c r="FO289" s="193">
        <f t="shared" si="1408"/>
        <v>0.2299549994</v>
      </c>
      <c r="FP289" s="193">
        <f t="shared" si="1408"/>
        <v>0.2231444855</v>
      </c>
      <c r="FQ289" s="193">
        <f t="shared" si="1408"/>
        <v>0.2183370639</v>
      </c>
      <c r="FR289" s="193">
        <f t="shared" si="1408"/>
        <v>0.2151321162</v>
      </c>
      <c r="FS289" s="193">
        <f t="shared" si="1408"/>
        <v>0.21152655</v>
      </c>
      <c r="FT289" s="193">
        <f t="shared" si="1408"/>
        <v>0.2131290239</v>
      </c>
      <c r="FU289" s="193">
        <f t="shared" si="1408"/>
        <v>0.2159333531</v>
      </c>
      <c r="FV289" s="193">
        <f t="shared" si="1408"/>
        <v>0.2131290239</v>
      </c>
      <c r="FW289" s="193">
        <f t="shared" si="1408"/>
        <v>0.2091228392</v>
      </c>
      <c r="FX289" s="193">
        <f t="shared" si="1408"/>
        <v>0.2059178915</v>
      </c>
      <c r="FY289" s="193">
        <f t="shared" si="1408"/>
        <v>0.2127284054</v>
      </c>
      <c r="FZ289" s="193">
        <f t="shared" si="1408"/>
        <v>0.2143308792</v>
      </c>
      <c r="GA289" s="193">
        <f t="shared" si="1408"/>
        <v>0.2157520347</v>
      </c>
      <c r="GB289" s="193">
        <f t="shared" si="1408"/>
        <v>0.1414225925</v>
      </c>
      <c r="GC289" s="193">
        <f t="shared" si="1408"/>
        <v>0.06897484531</v>
      </c>
      <c r="GD289" s="193">
        <f t="shared" si="1408"/>
        <v>0.0322381995</v>
      </c>
      <c r="GE289" s="193">
        <f t="shared" si="1408"/>
        <v>0.003417764471</v>
      </c>
      <c r="GF289" s="193">
        <f t="shared" si="1408"/>
        <v>0</v>
      </c>
      <c r="GG289" s="193">
        <f t="shared" si="1408"/>
        <v>0</v>
      </c>
      <c r="GH289" s="193">
        <f t="shared" si="1408"/>
        <v>0</v>
      </c>
      <c r="GI289" s="193">
        <f t="shared" si="1408"/>
        <v>0</v>
      </c>
      <c r="GJ289" s="193">
        <f t="shared" si="1408"/>
        <v>0</v>
      </c>
      <c r="GK289" s="193">
        <f t="shared" si="1408"/>
        <v>0</v>
      </c>
      <c r="GL289" s="193">
        <f t="shared" si="1408"/>
        <v>0</v>
      </c>
      <c r="GM289" s="193">
        <f t="shared" si="1408"/>
        <v>0</v>
      </c>
      <c r="GN289" s="193">
        <f t="shared" si="1408"/>
        <v>0</v>
      </c>
      <c r="GO289" s="193">
        <f t="shared" si="1408"/>
        <v>0</v>
      </c>
      <c r="GP289" s="193">
        <f t="shared" si="1408"/>
        <v>0</v>
      </c>
      <c r="GQ289" s="193">
        <f t="shared" si="1408"/>
        <v>0</v>
      </c>
      <c r="GR289" s="193">
        <f t="shared" si="21"/>
        <v>6.516719842</v>
      </c>
      <c r="GS289" s="193">
        <f t="shared" ref="GS289:IN289" si="1409">E289-EV289</f>
        <v>0.1482288324</v>
      </c>
      <c r="GT289" s="193">
        <f t="shared" si="1409"/>
        <v>0.1302010014</v>
      </c>
      <c r="GU289" s="193">
        <f t="shared" si="1409"/>
        <v>0.1201855398</v>
      </c>
      <c r="GV289" s="193">
        <f t="shared" si="1409"/>
        <v>0.1129744074</v>
      </c>
      <c r="GW289" s="193">
        <f t="shared" si="1409"/>
        <v>0.1101700781</v>
      </c>
      <c r="GX289" s="193">
        <f t="shared" si="1409"/>
        <v>0.1077663673</v>
      </c>
      <c r="GY289" s="193">
        <f t="shared" si="1409"/>
        <v>0.1073657489</v>
      </c>
      <c r="GZ289" s="193">
        <f t="shared" si="1409"/>
        <v>0.1065645119</v>
      </c>
      <c r="HA289" s="193">
        <f t="shared" si="1409"/>
        <v>0.1065645119</v>
      </c>
      <c r="HB289" s="193">
        <f t="shared" si="1409"/>
        <v>0.1081669858</v>
      </c>
      <c r="HC289" s="193">
        <f t="shared" si="1409"/>
        <v>0.1125737889</v>
      </c>
      <c r="HD289" s="193">
        <f t="shared" si="1409"/>
        <v>0.123791106</v>
      </c>
      <c r="HE289" s="193">
        <f t="shared" si="1409"/>
        <v>0.1464244761</v>
      </c>
      <c r="HF289" s="193">
        <f t="shared" si="1409"/>
        <v>0.1581194936</v>
      </c>
      <c r="HG289" s="193">
        <f t="shared" si="1409"/>
        <v>0.1585086889</v>
      </c>
      <c r="HH289" s="193">
        <f t="shared" si="1409"/>
        <v>0.1358353184</v>
      </c>
      <c r="HI289" s="193">
        <f t="shared" si="1409"/>
        <v>0.07667596925</v>
      </c>
      <c r="HJ289" s="193">
        <f t="shared" si="1409"/>
        <v>0.02727306434</v>
      </c>
      <c r="HK289" s="193">
        <f t="shared" si="1409"/>
        <v>0</v>
      </c>
      <c r="HL289" s="193">
        <f t="shared" si="1409"/>
        <v>0</v>
      </c>
      <c r="HM289" s="193">
        <f t="shared" si="1409"/>
        <v>0</v>
      </c>
      <c r="HN289" s="193">
        <f t="shared" si="1409"/>
        <v>0</v>
      </c>
      <c r="HO289" s="193">
        <f t="shared" si="1409"/>
        <v>0</v>
      </c>
      <c r="HP289" s="193">
        <f t="shared" si="1409"/>
        <v>0</v>
      </c>
      <c r="HQ289" s="193">
        <f t="shared" si="1409"/>
        <v>0</v>
      </c>
      <c r="HR289" s="193">
        <f t="shared" si="1409"/>
        <v>0</v>
      </c>
      <c r="HS289" s="193">
        <f t="shared" si="1409"/>
        <v>0</v>
      </c>
      <c r="HT289" s="193">
        <f t="shared" si="1409"/>
        <v>0</v>
      </c>
      <c r="HU289" s="193">
        <f t="shared" si="1409"/>
        <v>0</v>
      </c>
      <c r="HV289" s="193">
        <f t="shared" si="1409"/>
        <v>0</v>
      </c>
      <c r="HW289" s="193">
        <f t="shared" si="1409"/>
        <v>0</v>
      </c>
      <c r="HX289" s="193">
        <f t="shared" si="1409"/>
        <v>0.01420296472</v>
      </c>
      <c r="HY289" s="193">
        <f t="shared" si="1409"/>
        <v>0.105759001</v>
      </c>
      <c r="HZ289" s="193">
        <f t="shared" si="1409"/>
        <v>0.1994395268</v>
      </c>
      <c r="IA289" s="193">
        <f t="shared" si="1409"/>
        <v>0.2686262684</v>
      </c>
      <c r="IB289" s="193">
        <f t="shared" si="1409"/>
        <v>0.3106671128</v>
      </c>
      <c r="IC289" s="193">
        <f t="shared" si="1409"/>
        <v>0.3341158005</v>
      </c>
      <c r="ID289" s="193">
        <f t="shared" si="1409"/>
        <v>0.3605566193</v>
      </c>
      <c r="IE289" s="193">
        <f t="shared" si="1409"/>
        <v>0.3549479608</v>
      </c>
      <c r="IF289" s="193">
        <f t="shared" si="1409"/>
        <v>0.3477368284</v>
      </c>
      <c r="IG289" s="193">
        <f t="shared" si="1409"/>
        <v>0.3365195113</v>
      </c>
      <c r="IH289" s="193">
        <f t="shared" si="1409"/>
        <v>0.3208953912</v>
      </c>
      <c r="II289" s="193">
        <f t="shared" si="1409"/>
        <v>0.305271271</v>
      </c>
      <c r="IJ289" s="193">
        <f t="shared" si="1409"/>
        <v>0.2852403477</v>
      </c>
      <c r="IK289" s="193">
        <f t="shared" si="1409"/>
        <v>0.2664112798</v>
      </c>
      <c r="IL289" s="193">
        <f t="shared" si="1409"/>
        <v>0.2355636579</v>
      </c>
      <c r="IM289" s="193">
        <f t="shared" si="1409"/>
        <v>0.2003092329</v>
      </c>
      <c r="IN289" s="193">
        <f t="shared" si="1409"/>
        <v>0.1730671773</v>
      </c>
      <c r="IO289" s="193">
        <f t="shared" si="23"/>
        <v>1.696061705</v>
      </c>
      <c r="IP289" s="193">
        <f t="shared" si="29"/>
        <v>0</v>
      </c>
      <c r="IQ289" s="193">
        <f t="shared" ref="IQ289:KK289" si="1410">MAX((MIN(CZ289+IP289,$IO$7))-GT289,0)</f>
        <v>0</v>
      </c>
      <c r="IR289" s="193">
        <f t="shared" si="1410"/>
        <v>0</v>
      </c>
      <c r="IS289" s="193">
        <f t="shared" si="1410"/>
        <v>0</v>
      </c>
      <c r="IT289" s="193">
        <f t="shared" si="1410"/>
        <v>0</v>
      </c>
      <c r="IU289" s="193">
        <f t="shared" si="1410"/>
        <v>0</v>
      </c>
      <c r="IV289" s="193">
        <f t="shared" si="1410"/>
        <v>0</v>
      </c>
      <c r="IW289" s="193">
        <f t="shared" si="1410"/>
        <v>0</v>
      </c>
      <c r="IX289" s="193">
        <f t="shared" si="1410"/>
        <v>0</v>
      </c>
      <c r="IY289" s="193">
        <f t="shared" si="1410"/>
        <v>0</v>
      </c>
      <c r="IZ289" s="193">
        <f t="shared" si="1410"/>
        <v>0</v>
      </c>
      <c r="JA289" s="193">
        <f t="shared" si="1410"/>
        <v>0</v>
      </c>
      <c r="JB289" s="193">
        <f t="shared" si="1410"/>
        <v>0</v>
      </c>
      <c r="JC289" s="193">
        <f t="shared" si="1410"/>
        <v>0</v>
      </c>
      <c r="JD289" s="193">
        <f t="shared" si="1410"/>
        <v>0</v>
      </c>
      <c r="JE289" s="193">
        <f t="shared" si="1410"/>
        <v>0</v>
      </c>
      <c r="JF289" s="193">
        <f t="shared" si="1410"/>
        <v>0</v>
      </c>
      <c r="JG289" s="193">
        <f t="shared" si="1410"/>
        <v>0</v>
      </c>
      <c r="JH289" s="193">
        <f t="shared" si="1410"/>
        <v>0.009335513436</v>
      </c>
      <c r="JI289" s="193">
        <f t="shared" si="1410"/>
        <v>0.04689621316</v>
      </c>
      <c r="JJ289" s="193">
        <f t="shared" si="1410"/>
        <v>0.1350674981</v>
      </c>
      <c r="JK289" s="193">
        <f t="shared" si="1410"/>
        <v>0.2587651547</v>
      </c>
      <c r="JL289" s="193">
        <f t="shared" si="1410"/>
        <v>0.4199702968</v>
      </c>
      <c r="JM289" s="193">
        <f t="shared" si="1410"/>
        <v>0.6053993327</v>
      </c>
      <c r="JN289" s="193">
        <f t="shared" si="1410"/>
        <v>0.7865752437</v>
      </c>
      <c r="JO289" s="193">
        <f t="shared" si="1410"/>
        <v>0.9985798863</v>
      </c>
      <c r="JP289" s="193">
        <f t="shared" si="1410"/>
        <v>1.219170918</v>
      </c>
      <c r="JQ289" s="193">
        <f t="shared" si="1410"/>
        <v>1.389472536</v>
      </c>
      <c r="JR289" s="193">
        <f t="shared" si="1410"/>
        <v>1.555287533</v>
      </c>
      <c r="JS289" s="193">
        <f t="shared" si="1410"/>
        <v>1.656793538</v>
      </c>
      <c r="JT289" s="193">
        <f t="shared" si="1410"/>
        <v>1.696061705</v>
      </c>
      <c r="JU289" s="193">
        <f t="shared" si="1410"/>
        <v>1.681858741</v>
      </c>
      <c r="JV289" s="193">
        <f t="shared" si="1410"/>
        <v>1.57609974</v>
      </c>
      <c r="JW289" s="193">
        <f t="shared" si="1410"/>
        <v>1.376660213</v>
      </c>
      <c r="JX289" s="193">
        <f t="shared" si="1410"/>
        <v>1.108033944</v>
      </c>
      <c r="JY289" s="193">
        <f t="shared" si="1410"/>
        <v>0.7973668315</v>
      </c>
      <c r="JZ289" s="193">
        <f t="shared" si="1410"/>
        <v>0.463251031</v>
      </c>
      <c r="KA289" s="193">
        <f t="shared" si="1410"/>
        <v>0.1026944117</v>
      </c>
      <c r="KB289" s="193">
        <f t="shared" si="1410"/>
        <v>0</v>
      </c>
      <c r="KC289" s="193">
        <f t="shared" si="1410"/>
        <v>0</v>
      </c>
      <c r="KD289" s="193">
        <f t="shared" si="1410"/>
        <v>0</v>
      </c>
      <c r="KE289" s="193">
        <f t="shared" si="1410"/>
        <v>0</v>
      </c>
      <c r="KF289" s="193">
        <f t="shared" si="1410"/>
        <v>0</v>
      </c>
      <c r="KG289" s="193">
        <f t="shared" si="1410"/>
        <v>0</v>
      </c>
      <c r="KH289" s="193">
        <f t="shared" si="1410"/>
        <v>0</v>
      </c>
      <c r="KI289" s="193">
        <f t="shared" si="1410"/>
        <v>0</v>
      </c>
      <c r="KJ289" s="193">
        <f t="shared" si="1410"/>
        <v>0</v>
      </c>
      <c r="KK289" s="193">
        <f t="shared" si="1410"/>
        <v>0</v>
      </c>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row>
    <row r="290" ht="14.25" customHeight="1">
      <c r="A290" s="1">
        <v>10.0</v>
      </c>
      <c r="B290" s="1">
        <f t="shared" ref="B290:C290" si="1411">B289+1</f>
        <v>280</v>
      </c>
      <c r="C290" s="267">
        <f t="shared" si="1411"/>
        <v>43745</v>
      </c>
      <c r="D290" s="193">
        <f t="shared" si="15"/>
        <v>10.4397166</v>
      </c>
      <c r="E290" s="193">
        <f>(SUMIFS(Profile!$F$2:$F$17521,Profile!$B$2:$B$17521,$B290,Profile!$C$2:$C$17521,E$8))*$C$6</f>
        <v>0.1514337801</v>
      </c>
      <c r="F290" s="193">
        <f>(SUMIFS(Profile!$F$2:$F$17521,Profile!$B$2:$B$17521,$B290,Profile!$C$2:$C$17521,F$8))*$C$6</f>
        <v>0.1326047122</v>
      </c>
      <c r="G290" s="193">
        <f>(SUMIFS(Profile!$F$2:$F$17521,Profile!$B$2:$B$17521,$B290,Profile!$C$2:$C$17521,G$8))*$C$6</f>
        <v>0.1225892506</v>
      </c>
      <c r="H290" s="193">
        <f>(SUMIFS(Profile!$F$2:$F$17521,Profile!$B$2:$B$17521,$B290,Profile!$C$2:$C$17521,H$8))*$C$6</f>
        <v>0.1145768812</v>
      </c>
      <c r="I290" s="193">
        <f>(SUMIFS(Profile!$F$2:$F$17521,Profile!$B$2:$B$17521,$B290,Profile!$C$2:$C$17521,I$8))*$C$6</f>
        <v>0.111772552</v>
      </c>
      <c r="J290" s="193">
        <f>(SUMIFS(Profile!$F$2:$F$17521,Profile!$B$2:$B$17521,$B290,Profile!$C$2:$C$17521,J$8))*$C$6</f>
        <v>0.1133750258</v>
      </c>
      <c r="K290" s="193">
        <f>(SUMIFS(Profile!$F$2:$F$17521,Profile!$B$2:$B$17521,$B290,Profile!$C$2:$C$17521,K$8))*$C$6</f>
        <v>0.1097694597</v>
      </c>
      <c r="L290" s="193">
        <f>(SUMIFS(Profile!$F$2:$F$17521,Profile!$B$2:$B$17521,$B290,Profile!$C$2:$C$17521,L$8))*$C$6</f>
        <v>0.1065645119</v>
      </c>
      <c r="M290" s="193">
        <f>(SUMIFS(Profile!$F$2:$F$17521,Profile!$B$2:$B$17521,$B290,Profile!$C$2:$C$17521,M$8))*$C$6</f>
        <v>0.1077663673</v>
      </c>
      <c r="N290" s="193">
        <f>(SUMIFS(Profile!$F$2:$F$17521,Profile!$B$2:$B$17521,$B290,Profile!$C$2:$C$17521,N$8))*$C$6</f>
        <v>0.1105706966</v>
      </c>
      <c r="O290" s="193">
        <f>(SUMIFS(Profile!$F$2:$F$17521,Profile!$B$2:$B$17521,$B290,Profile!$C$2:$C$17521,O$8))*$C$6</f>
        <v>0.1133750258</v>
      </c>
      <c r="P290" s="193">
        <f>(SUMIFS(Profile!$F$2:$F$17521,Profile!$B$2:$B$17521,$B290,Profile!$C$2:$C$17521,P$8))*$C$6</f>
        <v>0.123791106</v>
      </c>
      <c r="Q290" s="193">
        <f>(SUMIFS(Profile!$F$2:$F$17521,Profile!$B$2:$B$17521,$B290,Profile!$C$2:$C$17521,Q$8))*$C$6</f>
        <v>0.1482288324</v>
      </c>
      <c r="R290" s="193">
        <f>(SUMIFS(Profile!$F$2:$F$17521,Profile!$B$2:$B$17521,$B290,Profile!$C$2:$C$17521,R$8))*$C$6</f>
        <v>0.1726665588</v>
      </c>
      <c r="S290" s="193">
        <f>(SUMIFS(Profile!$F$2:$F$17521,Profile!$B$2:$B$17521,$B290,Profile!$C$2:$C$17521,S$8))*$C$6</f>
        <v>0.2127284054</v>
      </c>
      <c r="T290" s="193">
        <f>(SUMIFS(Profile!$F$2:$F$17521,Profile!$B$2:$B$17521,$B290,Profile!$C$2:$C$17521,T$8))*$C$6</f>
        <v>0.2339611841</v>
      </c>
      <c r="U290" s="193">
        <f>(SUMIFS(Profile!$F$2:$F$17521,Profile!$B$2:$B$17521,$B290,Profile!$C$2:$C$17521,U$8))*$C$6</f>
        <v>0.2367655133</v>
      </c>
      <c r="V290" s="193">
        <f>(SUMIFS(Profile!$F$2:$F$17521,Profile!$B$2:$B$17521,$B290,Profile!$C$2:$C$17521,V$8))*$C$6</f>
        <v>0.2443772642</v>
      </c>
      <c r="W290" s="193">
        <f>(SUMIFS(Profile!$F$2:$F$17521,Profile!$B$2:$B$17521,$B290,Profile!$C$2:$C$17521,W$8))*$C$6</f>
        <v>0.240771698</v>
      </c>
      <c r="X290" s="193">
        <f>(SUMIFS(Profile!$F$2:$F$17521,Profile!$B$2:$B$17521,$B290,Profile!$C$2:$C$17521,X$8))*$C$6</f>
        <v>0.2375667503</v>
      </c>
      <c r="Y290" s="193">
        <f>(SUMIFS(Profile!$F$2:$F$17521,Profile!$B$2:$B$17521,$B290,Profile!$C$2:$C$17521,Y$8))*$C$6</f>
        <v>0.228753144</v>
      </c>
      <c r="Z290" s="193">
        <f>(SUMIFS(Profile!$F$2:$F$17521,Profile!$B$2:$B$17521,$B290,Profile!$C$2:$C$17521,Z$8))*$C$6</f>
        <v>0.2211413932</v>
      </c>
      <c r="AA290" s="193">
        <f>(SUMIFS(Profile!$F$2:$F$17521,Profile!$B$2:$B$17521,$B290,Profile!$C$2:$C$17521,AA$8))*$C$6</f>
        <v>0.2275512886</v>
      </c>
      <c r="AB290" s="193">
        <f>(SUMIFS(Profile!$F$2:$F$17521,Profile!$B$2:$B$17521,$B290,Profile!$C$2:$C$17521,AB$8))*$C$6</f>
        <v>0.2203401562</v>
      </c>
      <c r="AC290" s="193">
        <f>(SUMIFS(Profile!$F$2:$F$17521,Profile!$B$2:$B$17521,$B290,Profile!$C$2:$C$17521,AC$8))*$C$6</f>
        <v>0.229554381</v>
      </c>
      <c r="AD290" s="193">
        <f>(SUMIFS(Profile!$F$2:$F$17521,Profile!$B$2:$B$17521,$B290,Profile!$C$2:$C$17521,AD$8))*$C$6</f>
        <v>0.2299549994</v>
      </c>
      <c r="AE290" s="193">
        <f>(SUMIFS(Profile!$F$2:$F$17521,Profile!$B$2:$B$17521,$B290,Profile!$C$2:$C$17521,AE$8))*$C$6</f>
        <v>0.2251475778</v>
      </c>
      <c r="AF290" s="193">
        <f>(SUMIFS(Profile!$F$2:$F$17521,Profile!$B$2:$B$17521,$B290,Profile!$C$2:$C$17521,AF$8))*$C$6</f>
        <v>0.217535827</v>
      </c>
      <c r="AG290" s="193">
        <f>(SUMIFS(Profile!$F$2:$F$17521,Profile!$B$2:$B$17521,$B290,Profile!$C$2:$C$17521,AG$8))*$C$6</f>
        <v>0.2087222207</v>
      </c>
      <c r="AH290" s="193">
        <f>(SUMIFS(Profile!$F$2:$F$17521,Profile!$B$2:$B$17521,$B290,Profile!$C$2:$C$17521,AH$8))*$C$6</f>
        <v>0.21152655</v>
      </c>
      <c r="AI290" s="193">
        <f>(SUMIFS(Profile!$F$2:$F$17521,Profile!$B$2:$B$17521,$B290,Profile!$C$2:$C$17521,AI$8))*$C$6</f>
        <v>0.2123277869</v>
      </c>
      <c r="AJ290" s="193">
        <f>(SUMIFS(Profile!$F$2:$F$17521,Profile!$B$2:$B$17521,$B290,Profile!$C$2:$C$17521,AJ$8))*$C$6</f>
        <v>0.2239457224</v>
      </c>
      <c r="AK290" s="193">
        <f>(SUMIFS(Profile!$F$2:$F$17521,Profile!$B$2:$B$17521,$B290,Profile!$C$2:$C$17521,AK$8))*$C$6</f>
        <v>0.2455791196</v>
      </c>
      <c r="AL290" s="193">
        <f>(SUMIFS(Profile!$F$2:$F$17521,Profile!$B$2:$B$17521,$B290,Profile!$C$2:$C$17521,AL$8))*$C$6</f>
        <v>0.2684143721</v>
      </c>
      <c r="AM290" s="193">
        <f>(SUMIFS(Profile!$F$2:$F$17521,Profile!$B$2:$B$17521,$B290,Profile!$C$2:$C$17521,AM$8))*$C$6</f>
        <v>0.2928520986</v>
      </c>
      <c r="AN290" s="193">
        <f>(SUMIFS(Profile!$F$2:$F$17521,Profile!$B$2:$B$17521,$B290,Profile!$C$2:$C$17521,AN$8))*$C$6</f>
        <v>0.3124824034</v>
      </c>
      <c r="AO290" s="193">
        <f>(SUMIFS(Profile!$F$2:$F$17521,Profile!$B$2:$B$17521,$B290,Profile!$C$2:$C$17521,AO$8))*$C$6</f>
        <v>0.3349170375</v>
      </c>
      <c r="AP290" s="193">
        <f>(SUMIFS(Profile!$F$2:$F$17521,Profile!$B$2:$B$17521,$B290,Profile!$C$2:$C$17521,AP$8))*$C$6</f>
        <v>0.3573516716</v>
      </c>
      <c r="AQ290" s="193">
        <f>(SUMIFS(Profile!$F$2:$F$17521,Profile!$B$2:$B$17521,$B290,Profile!$C$2:$C$17521,AQ$8))*$C$6</f>
        <v>0.3529448684</v>
      </c>
      <c r="AR290" s="193">
        <f>(SUMIFS(Profile!$F$2:$F$17521,Profile!$B$2:$B$17521,$B290,Profile!$C$2:$C$17521,AR$8))*$C$6</f>
        <v>0.3457337361</v>
      </c>
      <c r="AS290" s="193">
        <f>(SUMIFS(Profile!$F$2:$F$17521,Profile!$B$2:$B$17521,$B290,Profile!$C$2:$C$17521,AS$8))*$C$6</f>
        <v>0.3313114713</v>
      </c>
      <c r="AT290" s="193">
        <f>(SUMIFS(Profile!$F$2:$F$17521,Profile!$B$2:$B$17521,$B290,Profile!$C$2:$C$17521,AT$8))*$C$6</f>
        <v>0.3152867327</v>
      </c>
      <c r="AU290" s="193">
        <f>(SUMIFS(Profile!$F$2:$F$17521,Profile!$B$2:$B$17521,$B290,Profile!$C$2:$C$17521,AU$8))*$C$6</f>
        <v>0.3008644679</v>
      </c>
      <c r="AV290" s="193">
        <f>(SUMIFS(Profile!$F$2:$F$17521,Profile!$B$2:$B$17521,$B290,Profile!$C$2:$C$17521,AV$8))*$C$6</f>
        <v>0.2864422031</v>
      </c>
      <c r="AW290" s="193">
        <f>(SUMIFS(Profile!$F$2:$F$17521,Profile!$B$2:$B$17521,$B290,Profile!$C$2:$C$17521,AW$8))*$C$6</f>
        <v>0.2676131352</v>
      </c>
      <c r="AX290" s="193">
        <f>(SUMIFS(Profile!$F$2:$F$17521,Profile!$B$2:$B$17521,$B290,Profile!$C$2:$C$17521,AX$8))*$C$6</f>
        <v>0.2395698426</v>
      </c>
      <c r="AY290" s="193">
        <f>(SUMIFS(Profile!$F$2:$F$17521,Profile!$B$2:$B$17521,$B290,Profile!$C$2:$C$17521,AY$8))*$C$6</f>
        <v>0.2063185099</v>
      </c>
      <c r="AZ290" s="193">
        <f>(SUMIFS(Profile!$F$2:$F$17521,Profile!$B$2:$B$17521,$B290,Profile!$C$2:$C$17521,AZ$8))*$C$6</f>
        <v>0.1802783096</v>
      </c>
      <c r="BA290" s="193">
        <f t="shared" si="16"/>
        <v>6.276817438</v>
      </c>
      <c r="BB290" s="193">
        <f>(SUMIFS(Profile!$E$2:$E$17521,Profile!$B$2:$B$17521,$B290,Profile!$C$2:$C$17521,BB$8))*$C$9</f>
        <v>0</v>
      </c>
      <c r="BC290" s="193">
        <f>(SUMIFS(Profile!$E$2:$E$17521,Profile!$B$2:$B$17521,$B290,Profile!$C$2:$C$17521,BC$8))*$C$9</f>
        <v>0</v>
      </c>
      <c r="BD290" s="193">
        <f>(SUMIFS(Profile!$E$2:$E$17521,Profile!$B$2:$B$17521,$B290,Profile!$C$2:$C$17521,BD$8))*$C$9</f>
        <v>0</v>
      </c>
      <c r="BE290" s="193">
        <f>(SUMIFS(Profile!$E$2:$E$17521,Profile!$B$2:$B$17521,$B290,Profile!$C$2:$C$17521,BE$8))*$C$9</f>
        <v>0</v>
      </c>
      <c r="BF290" s="193">
        <f>(SUMIFS(Profile!$E$2:$E$17521,Profile!$B$2:$B$17521,$B290,Profile!$C$2:$C$17521,BF$8))*$C$9</f>
        <v>0</v>
      </c>
      <c r="BG290" s="193">
        <f>(SUMIFS(Profile!$E$2:$E$17521,Profile!$B$2:$B$17521,$B290,Profile!$C$2:$C$17521,BG$8))*$C$9</f>
        <v>0</v>
      </c>
      <c r="BH290" s="193">
        <f>(SUMIFS(Profile!$E$2:$E$17521,Profile!$B$2:$B$17521,$B290,Profile!$C$2:$C$17521,BH$8))*$C$9</f>
        <v>0</v>
      </c>
      <c r="BI290" s="193">
        <f>(SUMIFS(Profile!$E$2:$E$17521,Profile!$B$2:$B$17521,$B290,Profile!$C$2:$C$17521,BI$8))*$C$9</f>
        <v>0</v>
      </c>
      <c r="BJ290" s="193">
        <f>(SUMIFS(Profile!$E$2:$E$17521,Profile!$B$2:$B$17521,$B290,Profile!$C$2:$C$17521,BJ$8))*$C$9</f>
        <v>0</v>
      </c>
      <c r="BK290" s="193">
        <f>(SUMIFS(Profile!$E$2:$E$17521,Profile!$B$2:$B$17521,$B290,Profile!$C$2:$C$17521,BK$8))*$C$9</f>
        <v>0</v>
      </c>
      <c r="BL290" s="193">
        <f>(SUMIFS(Profile!$E$2:$E$17521,Profile!$B$2:$B$17521,$B290,Profile!$C$2:$C$17521,BL$8))*$C$9</f>
        <v>0</v>
      </c>
      <c r="BM290" s="193">
        <f>(SUMIFS(Profile!$E$2:$E$17521,Profile!$B$2:$B$17521,$B290,Profile!$C$2:$C$17521,BM$8))*$C$9</f>
        <v>0</v>
      </c>
      <c r="BN290" s="193">
        <f>(SUMIFS(Profile!$E$2:$E$17521,Profile!$B$2:$B$17521,$B290,Profile!$C$2:$C$17521,BN$8))*$C$9</f>
        <v>0.0004908100691</v>
      </c>
      <c r="BO290" s="193">
        <f>(SUMIFS(Profile!$E$2:$E$17521,Profile!$B$2:$B$17521,$B290,Profile!$C$2:$C$17521,BO$8))*$C$9</f>
        <v>0.01219077638</v>
      </c>
      <c r="BP290" s="193">
        <f>(SUMIFS(Profile!$E$2:$E$17521,Profile!$B$2:$B$17521,$B290,Profile!$C$2:$C$17521,BP$8))*$C$9</f>
        <v>0.05338972831</v>
      </c>
      <c r="BQ290" s="193">
        <f>(SUMIFS(Profile!$E$2:$E$17521,Profile!$B$2:$B$17521,$B290,Profile!$C$2:$C$17521,BQ$8))*$C$9</f>
        <v>0.1171474134</v>
      </c>
      <c r="BR290" s="193">
        <f>(SUMIFS(Profile!$E$2:$E$17521,Profile!$B$2:$B$17521,$B290,Profile!$C$2:$C$17521,BR$8))*$C$9</f>
        <v>0.1825080483</v>
      </c>
      <c r="BS290" s="193">
        <f>(SUMIFS(Profile!$E$2:$E$17521,Profile!$B$2:$B$17521,$B290,Profile!$C$2:$C$17521,BS$8))*$C$9</f>
        <v>0.2156138719</v>
      </c>
      <c r="BT290" s="193">
        <f>(SUMIFS(Profile!$E$2:$E$17521,Profile!$B$2:$B$17521,$B290,Profile!$C$2:$C$17521,BT$8))*$C$9</f>
        <v>0.2857549575</v>
      </c>
      <c r="BU290" s="193">
        <f>(SUMIFS(Profile!$E$2:$E$17521,Profile!$B$2:$B$17521,$B290,Profile!$C$2:$C$17521,BU$8))*$C$9</f>
        <v>0.358602599</v>
      </c>
      <c r="BV290" s="193">
        <f>(SUMIFS(Profile!$E$2:$E$17521,Profile!$B$2:$B$17521,$B290,Profile!$C$2:$C$17521,BV$8))*$C$9</f>
        <v>0.3723582272</v>
      </c>
      <c r="BW290" s="193">
        <f>(SUMIFS(Profile!$E$2:$E$17521,Profile!$B$2:$B$17521,$B290,Profile!$C$2:$C$17521,BW$8))*$C$9</f>
        <v>0.3544166988</v>
      </c>
      <c r="BX290" s="193">
        <f>(SUMIFS(Profile!$E$2:$E$17521,Profile!$B$2:$B$17521,$B290,Profile!$C$2:$C$17521,BX$8))*$C$9</f>
        <v>0.5161071855</v>
      </c>
      <c r="BY290" s="193">
        <f>(SUMIFS(Profile!$E$2:$E$17521,Profile!$B$2:$B$17521,$B290,Profile!$C$2:$C$17521,BY$8))*$C$9</f>
        <v>0.6425628271</v>
      </c>
      <c r="BZ290" s="193">
        <f>(SUMIFS(Profile!$E$2:$E$17521,Profile!$B$2:$B$17521,$B290,Profile!$C$2:$C$17521,BZ$8))*$C$9</f>
        <v>0.5975118699</v>
      </c>
      <c r="CA290" s="193">
        <f>(SUMIFS(Profile!$E$2:$E$17521,Profile!$B$2:$B$17521,$B290,Profile!$C$2:$C$17521,CA$8))*$C$9</f>
        <v>0.5186968436</v>
      </c>
      <c r="CB290" s="193">
        <f>(SUMIFS(Profile!$E$2:$E$17521,Profile!$B$2:$B$17521,$B290,Profile!$C$2:$C$17521,CB$8))*$C$9</f>
        <v>0.5216620404</v>
      </c>
      <c r="CC290" s="193">
        <f>(SUMIFS(Profile!$E$2:$E$17521,Profile!$B$2:$B$17521,$B290,Profile!$C$2:$C$17521,CC$8))*$C$9</f>
        <v>0.3914848878</v>
      </c>
      <c r="CD290" s="193">
        <f>(SUMIFS(Profile!$E$2:$E$17521,Profile!$B$2:$B$17521,$B290,Profile!$C$2:$C$17521,CD$8))*$C$9</f>
        <v>0.3649028044</v>
      </c>
      <c r="CE290" s="193">
        <f>(SUMIFS(Profile!$E$2:$E$17521,Profile!$B$2:$B$17521,$B290,Profile!$C$2:$C$17521,CE$8))*$C$9</f>
        <v>0.2950697784</v>
      </c>
      <c r="CF290" s="193">
        <f>(SUMIFS(Profile!$E$2:$E$17521,Profile!$B$2:$B$17521,$B290,Profile!$C$2:$C$17521,CF$8))*$C$9</f>
        <v>0.2136730893</v>
      </c>
      <c r="CG290" s="193">
        <f>(SUMIFS(Profile!$E$2:$E$17521,Profile!$B$2:$B$17521,$B290,Profile!$C$2:$C$17521,CG$8))*$C$9</f>
        <v>0.1252992893</v>
      </c>
      <c r="CH290" s="193">
        <f>(SUMIFS(Profile!$E$2:$E$17521,Profile!$B$2:$B$17521,$B290,Profile!$C$2:$C$17521,CH$8))*$C$9</f>
        <v>0.0811861126</v>
      </c>
      <c r="CI290" s="193">
        <f>(SUMIFS(Profile!$E$2:$E$17521,Profile!$B$2:$B$17521,$B290,Profile!$C$2:$C$17521,CI$8))*$C$9</f>
        <v>0.03935852549</v>
      </c>
      <c r="CJ290" s="193">
        <f>(SUMIFS(Profile!$E$2:$E$17521,Profile!$B$2:$B$17521,$B290,Profile!$C$2:$C$17521,CJ$8))*$C$9</f>
        <v>0.01597537794</v>
      </c>
      <c r="CK290" s="193">
        <f>(SUMIFS(Profile!$E$2:$E$17521,Profile!$B$2:$B$17521,$B290,Profile!$C$2:$C$17521,CK$8))*$C$9</f>
        <v>0.0008536751645</v>
      </c>
      <c r="CL290" s="193">
        <f>(SUMIFS(Profile!$E$2:$E$17521,Profile!$B$2:$B$17521,$B290,Profile!$C$2:$C$17521,CL$8))*$C$9</f>
        <v>0</v>
      </c>
      <c r="CM290" s="193">
        <f>(SUMIFS(Profile!$E$2:$E$17521,Profile!$B$2:$B$17521,$B290,Profile!$C$2:$C$17521,CM$8))*$C$9</f>
        <v>0</v>
      </c>
      <c r="CN290" s="193">
        <f>(SUMIFS(Profile!$E$2:$E$17521,Profile!$B$2:$B$17521,$B290,Profile!$C$2:$C$17521,CN$8))*$C$9</f>
        <v>0</v>
      </c>
      <c r="CO290" s="193">
        <f>(SUMIFS(Profile!$E$2:$E$17521,Profile!$B$2:$B$17521,$B290,Profile!$C$2:$C$17521,CO$8))*$C$9</f>
        <v>0</v>
      </c>
      <c r="CP290" s="193">
        <f>(SUMIFS(Profile!$E$2:$E$17521,Profile!$B$2:$B$17521,$B290,Profile!$C$2:$C$17521,CP$8))*$C$9</f>
        <v>0</v>
      </c>
      <c r="CQ290" s="193">
        <f>(SUMIFS(Profile!$E$2:$E$17521,Profile!$B$2:$B$17521,$B290,Profile!$C$2:$C$17521,CQ$8))*$C$9</f>
        <v>0</v>
      </c>
      <c r="CR290" s="193">
        <f>(SUMIFS(Profile!$E$2:$E$17521,Profile!$B$2:$B$17521,$B290,Profile!$C$2:$C$17521,CR$8))*$C$9</f>
        <v>0</v>
      </c>
      <c r="CS290" s="193">
        <f>(SUMIFS(Profile!$E$2:$E$17521,Profile!$B$2:$B$17521,$B290,Profile!$C$2:$C$17521,CS$8))*$C$9</f>
        <v>0</v>
      </c>
      <c r="CT290" s="193">
        <f>(SUMIFS(Profile!$E$2:$E$17521,Profile!$B$2:$B$17521,$B290,Profile!$C$2:$C$17521,CT$8))*$C$9</f>
        <v>0</v>
      </c>
      <c r="CU290" s="193">
        <f>(SUMIFS(Profile!$E$2:$E$17521,Profile!$B$2:$B$17521,$B290,Profile!$C$2:$C$17521,CU$8))*$C$9</f>
        <v>0</v>
      </c>
      <c r="CV290" s="193">
        <f>(SUMIFS(Profile!$E$2:$E$17521,Profile!$B$2:$B$17521,$B290,Profile!$C$2:$C$17521,CV$8))*$C$9</f>
        <v>0</v>
      </c>
      <c r="CW290" s="193">
        <f>(SUMIFS(Profile!$E$2:$E$17521,Profile!$B$2:$B$17521,$B290,Profile!$C$2:$C$17521,CW$8))*$C$9</f>
        <v>0</v>
      </c>
      <c r="CX290" s="193">
        <f t="shared" si="17"/>
        <v>2.521910036</v>
      </c>
      <c r="CY290" s="193">
        <f t="shared" ref="CY290:ET290" si="1412">MAX(BB290-E290,0)</f>
        <v>0</v>
      </c>
      <c r="CZ290" s="193">
        <f t="shared" si="1412"/>
        <v>0</v>
      </c>
      <c r="DA290" s="193">
        <f t="shared" si="1412"/>
        <v>0</v>
      </c>
      <c r="DB290" s="193">
        <f t="shared" si="1412"/>
        <v>0</v>
      </c>
      <c r="DC290" s="193">
        <f t="shared" si="1412"/>
        <v>0</v>
      </c>
      <c r="DD290" s="193">
        <f t="shared" si="1412"/>
        <v>0</v>
      </c>
      <c r="DE290" s="193">
        <f t="shared" si="1412"/>
        <v>0</v>
      </c>
      <c r="DF290" s="193">
        <f t="shared" si="1412"/>
        <v>0</v>
      </c>
      <c r="DG290" s="193">
        <f t="shared" si="1412"/>
        <v>0</v>
      </c>
      <c r="DH290" s="193">
        <f t="shared" si="1412"/>
        <v>0</v>
      </c>
      <c r="DI290" s="193">
        <f t="shared" si="1412"/>
        <v>0</v>
      </c>
      <c r="DJ290" s="193">
        <f t="shared" si="1412"/>
        <v>0</v>
      </c>
      <c r="DK290" s="193">
        <f t="shared" si="1412"/>
        <v>0</v>
      </c>
      <c r="DL290" s="193">
        <f t="shared" si="1412"/>
        <v>0</v>
      </c>
      <c r="DM290" s="193">
        <f t="shared" si="1412"/>
        <v>0</v>
      </c>
      <c r="DN290" s="193">
        <f t="shared" si="1412"/>
        <v>0</v>
      </c>
      <c r="DO290" s="193">
        <f t="shared" si="1412"/>
        <v>0</v>
      </c>
      <c r="DP290" s="193">
        <f t="shared" si="1412"/>
        <v>0</v>
      </c>
      <c r="DQ290" s="193">
        <f t="shared" si="1412"/>
        <v>0.04498325953</v>
      </c>
      <c r="DR290" s="193">
        <f t="shared" si="1412"/>
        <v>0.1210358487</v>
      </c>
      <c r="DS290" s="193">
        <f t="shared" si="1412"/>
        <v>0.1436050832</v>
      </c>
      <c r="DT290" s="193">
        <f t="shared" si="1412"/>
        <v>0.1332753056</v>
      </c>
      <c r="DU290" s="193">
        <f t="shared" si="1412"/>
        <v>0.2885558968</v>
      </c>
      <c r="DV290" s="193">
        <f t="shared" si="1412"/>
        <v>0.4222226708</v>
      </c>
      <c r="DW290" s="193">
        <f t="shared" si="1412"/>
        <v>0.3679574889</v>
      </c>
      <c r="DX290" s="193">
        <f t="shared" si="1412"/>
        <v>0.2887418442</v>
      </c>
      <c r="DY290" s="193">
        <f t="shared" si="1412"/>
        <v>0.2965144626</v>
      </c>
      <c r="DZ290" s="193">
        <f t="shared" si="1412"/>
        <v>0.1739490608</v>
      </c>
      <c r="EA290" s="193">
        <f t="shared" si="1412"/>
        <v>0.1561805837</v>
      </c>
      <c r="EB290" s="193">
        <f t="shared" si="1412"/>
        <v>0.08354322843</v>
      </c>
      <c r="EC290" s="193">
        <f t="shared" si="1412"/>
        <v>0.001345302426</v>
      </c>
      <c r="ED290" s="193">
        <f t="shared" si="1412"/>
        <v>0</v>
      </c>
      <c r="EE290" s="193">
        <f t="shared" si="1412"/>
        <v>0</v>
      </c>
      <c r="EF290" s="193">
        <f t="shared" si="1412"/>
        <v>0</v>
      </c>
      <c r="EG290" s="193">
        <f t="shared" si="1412"/>
        <v>0</v>
      </c>
      <c r="EH290" s="193">
        <f t="shared" si="1412"/>
        <v>0</v>
      </c>
      <c r="EI290" s="193">
        <f t="shared" si="1412"/>
        <v>0</v>
      </c>
      <c r="EJ290" s="193">
        <f t="shared" si="1412"/>
        <v>0</v>
      </c>
      <c r="EK290" s="193">
        <f t="shared" si="1412"/>
        <v>0</v>
      </c>
      <c r="EL290" s="193">
        <f t="shared" si="1412"/>
        <v>0</v>
      </c>
      <c r="EM290" s="193">
        <f t="shared" si="1412"/>
        <v>0</v>
      </c>
      <c r="EN290" s="193">
        <f t="shared" si="1412"/>
        <v>0</v>
      </c>
      <c r="EO290" s="193">
        <f t="shared" si="1412"/>
        <v>0</v>
      </c>
      <c r="EP290" s="193">
        <f t="shared" si="1412"/>
        <v>0</v>
      </c>
      <c r="EQ290" s="193">
        <f t="shared" si="1412"/>
        <v>0</v>
      </c>
      <c r="ER290" s="193">
        <f t="shared" si="1412"/>
        <v>0</v>
      </c>
      <c r="ES290" s="193">
        <f t="shared" si="1412"/>
        <v>0</v>
      </c>
      <c r="ET290" s="193">
        <f t="shared" si="1412"/>
        <v>0</v>
      </c>
      <c r="EU290" s="193">
        <f t="shared" si="19"/>
        <v>3.754907402</v>
      </c>
      <c r="EV290" s="193">
        <f t="shared" ref="EV290:GQ290" si="1413">BB290-CY290</f>
        <v>0</v>
      </c>
      <c r="EW290" s="193">
        <f t="shared" si="1413"/>
        <v>0</v>
      </c>
      <c r="EX290" s="193">
        <f t="shared" si="1413"/>
        <v>0</v>
      </c>
      <c r="EY290" s="193">
        <f t="shared" si="1413"/>
        <v>0</v>
      </c>
      <c r="EZ290" s="193">
        <f t="shared" si="1413"/>
        <v>0</v>
      </c>
      <c r="FA290" s="193">
        <f t="shared" si="1413"/>
        <v>0</v>
      </c>
      <c r="FB290" s="193">
        <f t="shared" si="1413"/>
        <v>0</v>
      </c>
      <c r="FC290" s="193">
        <f t="shared" si="1413"/>
        <v>0</v>
      </c>
      <c r="FD290" s="193">
        <f t="shared" si="1413"/>
        <v>0</v>
      </c>
      <c r="FE290" s="193">
        <f t="shared" si="1413"/>
        <v>0</v>
      </c>
      <c r="FF290" s="193">
        <f t="shared" si="1413"/>
        <v>0</v>
      </c>
      <c r="FG290" s="193">
        <f t="shared" si="1413"/>
        <v>0</v>
      </c>
      <c r="FH290" s="193">
        <f t="shared" si="1413"/>
        <v>0.0004908100691</v>
      </c>
      <c r="FI290" s="193">
        <f t="shared" si="1413"/>
        <v>0.01219077638</v>
      </c>
      <c r="FJ290" s="193">
        <f t="shared" si="1413"/>
        <v>0.05338972831</v>
      </c>
      <c r="FK290" s="193">
        <f t="shared" si="1413"/>
        <v>0.1171474134</v>
      </c>
      <c r="FL290" s="193">
        <f t="shared" si="1413"/>
        <v>0.1825080483</v>
      </c>
      <c r="FM290" s="193">
        <f t="shared" si="1413"/>
        <v>0.2156138719</v>
      </c>
      <c r="FN290" s="193">
        <f t="shared" si="1413"/>
        <v>0.240771698</v>
      </c>
      <c r="FO290" s="193">
        <f t="shared" si="1413"/>
        <v>0.2375667503</v>
      </c>
      <c r="FP290" s="193">
        <f t="shared" si="1413"/>
        <v>0.228753144</v>
      </c>
      <c r="FQ290" s="193">
        <f t="shared" si="1413"/>
        <v>0.2211413932</v>
      </c>
      <c r="FR290" s="193">
        <f t="shared" si="1413"/>
        <v>0.2275512886</v>
      </c>
      <c r="FS290" s="193">
        <f t="shared" si="1413"/>
        <v>0.2203401562</v>
      </c>
      <c r="FT290" s="193">
        <f t="shared" si="1413"/>
        <v>0.229554381</v>
      </c>
      <c r="FU290" s="193">
        <f t="shared" si="1413"/>
        <v>0.2299549994</v>
      </c>
      <c r="FV290" s="193">
        <f t="shared" si="1413"/>
        <v>0.2251475778</v>
      </c>
      <c r="FW290" s="193">
        <f t="shared" si="1413"/>
        <v>0.217535827</v>
      </c>
      <c r="FX290" s="193">
        <f t="shared" si="1413"/>
        <v>0.2087222207</v>
      </c>
      <c r="FY290" s="193">
        <f t="shared" si="1413"/>
        <v>0.21152655</v>
      </c>
      <c r="FZ290" s="193">
        <f t="shared" si="1413"/>
        <v>0.2123277869</v>
      </c>
      <c r="GA290" s="193">
        <f t="shared" si="1413"/>
        <v>0.1252992893</v>
      </c>
      <c r="GB290" s="193">
        <f t="shared" si="1413"/>
        <v>0.0811861126</v>
      </c>
      <c r="GC290" s="193">
        <f t="shared" si="1413"/>
        <v>0.03935852549</v>
      </c>
      <c r="GD290" s="193">
        <f t="shared" si="1413"/>
        <v>0.01597537794</v>
      </c>
      <c r="GE290" s="193">
        <f t="shared" si="1413"/>
        <v>0.0008536751645</v>
      </c>
      <c r="GF290" s="193">
        <f t="shared" si="1413"/>
        <v>0</v>
      </c>
      <c r="GG290" s="193">
        <f t="shared" si="1413"/>
        <v>0</v>
      </c>
      <c r="GH290" s="193">
        <f t="shared" si="1413"/>
        <v>0</v>
      </c>
      <c r="GI290" s="193">
        <f t="shared" si="1413"/>
        <v>0</v>
      </c>
      <c r="GJ290" s="193">
        <f t="shared" si="1413"/>
        <v>0</v>
      </c>
      <c r="GK290" s="193">
        <f t="shared" si="1413"/>
        <v>0</v>
      </c>
      <c r="GL290" s="193">
        <f t="shared" si="1413"/>
        <v>0</v>
      </c>
      <c r="GM290" s="193">
        <f t="shared" si="1413"/>
        <v>0</v>
      </c>
      <c r="GN290" s="193">
        <f t="shared" si="1413"/>
        <v>0</v>
      </c>
      <c r="GO290" s="193">
        <f t="shared" si="1413"/>
        <v>0</v>
      </c>
      <c r="GP290" s="193">
        <f t="shared" si="1413"/>
        <v>0</v>
      </c>
      <c r="GQ290" s="193">
        <f t="shared" si="1413"/>
        <v>0</v>
      </c>
      <c r="GR290" s="193">
        <f t="shared" si="21"/>
        <v>6.684809201</v>
      </c>
      <c r="GS290" s="193">
        <f t="shared" ref="GS290:IN290" si="1414">E290-EV290</f>
        <v>0.1514337801</v>
      </c>
      <c r="GT290" s="193">
        <f t="shared" si="1414"/>
        <v>0.1326047122</v>
      </c>
      <c r="GU290" s="193">
        <f t="shared" si="1414"/>
        <v>0.1225892506</v>
      </c>
      <c r="GV290" s="193">
        <f t="shared" si="1414"/>
        <v>0.1145768812</v>
      </c>
      <c r="GW290" s="193">
        <f t="shared" si="1414"/>
        <v>0.111772552</v>
      </c>
      <c r="GX290" s="193">
        <f t="shared" si="1414"/>
        <v>0.1133750258</v>
      </c>
      <c r="GY290" s="193">
        <f t="shared" si="1414"/>
        <v>0.1097694597</v>
      </c>
      <c r="GZ290" s="193">
        <f t="shared" si="1414"/>
        <v>0.1065645119</v>
      </c>
      <c r="HA290" s="193">
        <f t="shared" si="1414"/>
        <v>0.1077663673</v>
      </c>
      <c r="HB290" s="193">
        <f t="shared" si="1414"/>
        <v>0.1105706966</v>
      </c>
      <c r="HC290" s="193">
        <f t="shared" si="1414"/>
        <v>0.1133750258</v>
      </c>
      <c r="HD290" s="193">
        <f t="shared" si="1414"/>
        <v>0.123791106</v>
      </c>
      <c r="HE290" s="193">
        <f t="shared" si="1414"/>
        <v>0.1477380223</v>
      </c>
      <c r="HF290" s="193">
        <f t="shared" si="1414"/>
        <v>0.1604757824</v>
      </c>
      <c r="HG290" s="193">
        <f t="shared" si="1414"/>
        <v>0.1593386771</v>
      </c>
      <c r="HH290" s="193">
        <f t="shared" si="1414"/>
        <v>0.1168137707</v>
      </c>
      <c r="HI290" s="193">
        <f t="shared" si="1414"/>
        <v>0.05425746502</v>
      </c>
      <c r="HJ290" s="193">
        <f t="shared" si="1414"/>
        <v>0.02876339229</v>
      </c>
      <c r="HK290" s="193">
        <f t="shared" si="1414"/>
        <v>0</v>
      </c>
      <c r="HL290" s="193">
        <f t="shared" si="1414"/>
        <v>0</v>
      </c>
      <c r="HM290" s="193">
        <f t="shared" si="1414"/>
        <v>0</v>
      </c>
      <c r="HN290" s="193">
        <f t="shared" si="1414"/>
        <v>0</v>
      </c>
      <c r="HO290" s="193">
        <f t="shared" si="1414"/>
        <v>0</v>
      </c>
      <c r="HP290" s="193">
        <f t="shared" si="1414"/>
        <v>0</v>
      </c>
      <c r="HQ290" s="193">
        <f t="shared" si="1414"/>
        <v>0</v>
      </c>
      <c r="HR290" s="193">
        <f t="shared" si="1414"/>
        <v>0</v>
      </c>
      <c r="HS290" s="193">
        <f t="shared" si="1414"/>
        <v>0</v>
      </c>
      <c r="HT290" s="193">
        <f t="shared" si="1414"/>
        <v>0</v>
      </c>
      <c r="HU290" s="193">
        <f t="shared" si="1414"/>
        <v>0</v>
      </c>
      <c r="HV290" s="193">
        <f t="shared" si="1414"/>
        <v>0</v>
      </c>
      <c r="HW290" s="193">
        <f t="shared" si="1414"/>
        <v>0</v>
      </c>
      <c r="HX290" s="193">
        <f t="shared" si="1414"/>
        <v>0.09864643311</v>
      </c>
      <c r="HY290" s="193">
        <f t="shared" si="1414"/>
        <v>0.164393007</v>
      </c>
      <c r="HZ290" s="193">
        <f t="shared" si="1414"/>
        <v>0.2290558467</v>
      </c>
      <c r="IA290" s="193">
        <f t="shared" si="1414"/>
        <v>0.2768767206</v>
      </c>
      <c r="IB290" s="193">
        <f t="shared" si="1414"/>
        <v>0.3116287282</v>
      </c>
      <c r="IC290" s="193">
        <f t="shared" si="1414"/>
        <v>0.3349170375</v>
      </c>
      <c r="ID290" s="193">
        <f t="shared" si="1414"/>
        <v>0.3573516716</v>
      </c>
      <c r="IE290" s="193">
        <f t="shared" si="1414"/>
        <v>0.3529448684</v>
      </c>
      <c r="IF290" s="193">
        <f t="shared" si="1414"/>
        <v>0.3457337361</v>
      </c>
      <c r="IG290" s="193">
        <f t="shared" si="1414"/>
        <v>0.3313114713</v>
      </c>
      <c r="IH290" s="193">
        <f t="shared" si="1414"/>
        <v>0.3152867327</v>
      </c>
      <c r="II290" s="193">
        <f t="shared" si="1414"/>
        <v>0.3008644679</v>
      </c>
      <c r="IJ290" s="193">
        <f t="shared" si="1414"/>
        <v>0.2864422031</v>
      </c>
      <c r="IK290" s="193">
        <f t="shared" si="1414"/>
        <v>0.2676131352</v>
      </c>
      <c r="IL290" s="193">
        <f t="shared" si="1414"/>
        <v>0.2395698426</v>
      </c>
      <c r="IM290" s="193">
        <f t="shared" si="1414"/>
        <v>0.2063185099</v>
      </c>
      <c r="IN290" s="193">
        <f t="shared" si="1414"/>
        <v>0.1802783096</v>
      </c>
      <c r="IO290" s="193">
        <f t="shared" si="23"/>
        <v>2.521910036</v>
      </c>
      <c r="IP290" s="193">
        <f t="shared" si="29"/>
        <v>0</v>
      </c>
      <c r="IQ290" s="193">
        <f t="shared" ref="IQ290:KK290" si="1415">MAX((MIN(CZ290+IP290,$IO$7))-GT290,0)</f>
        <v>0</v>
      </c>
      <c r="IR290" s="193">
        <f t="shared" si="1415"/>
        <v>0</v>
      </c>
      <c r="IS290" s="193">
        <f t="shared" si="1415"/>
        <v>0</v>
      </c>
      <c r="IT290" s="193">
        <f t="shared" si="1415"/>
        <v>0</v>
      </c>
      <c r="IU290" s="193">
        <f t="shared" si="1415"/>
        <v>0</v>
      </c>
      <c r="IV290" s="193">
        <f t="shared" si="1415"/>
        <v>0</v>
      </c>
      <c r="IW290" s="193">
        <f t="shared" si="1415"/>
        <v>0</v>
      </c>
      <c r="IX290" s="193">
        <f t="shared" si="1415"/>
        <v>0</v>
      </c>
      <c r="IY290" s="193">
        <f t="shared" si="1415"/>
        <v>0</v>
      </c>
      <c r="IZ290" s="193">
        <f t="shared" si="1415"/>
        <v>0</v>
      </c>
      <c r="JA290" s="193">
        <f t="shared" si="1415"/>
        <v>0</v>
      </c>
      <c r="JB290" s="193">
        <f t="shared" si="1415"/>
        <v>0</v>
      </c>
      <c r="JC290" s="193">
        <f t="shared" si="1415"/>
        <v>0</v>
      </c>
      <c r="JD290" s="193">
        <f t="shared" si="1415"/>
        <v>0</v>
      </c>
      <c r="JE290" s="193">
        <f t="shared" si="1415"/>
        <v>0</v>
      </c>
      <c r="JF290" s="193">
        <f t="shared" si="1415"/>
        <v>0</v>
      </c>
      <c r="JG290" s="193">
        <f t="shared" si="1415"/>
        <v>0</v>
      </c>
      <c r="JH290" s="193">
        <f t="shared" si="1415"/>
        <v>0.04498325953</v>
      </c>
      <c r="JI290" s="193">
        <f t="shared" si="1415"/>
        <v>0.1660191082</v>
      </c>
      <c r="JJ290" s="193">
        <f t="shared" si="1415"/>
        <v>0.3096241914</v>
      </c>
      <c r="JK290" s="193">
        <f t="shared" si="1415"/>
        <v>0.4428994971</v>
      </c>
      <c r="JL290" s="193">
        <f t="shared" si="1415"/>
        <v>0.7314553939</v>
      </c>
      <c r="JM290" s="193">
        <f t="shared" si="1415"/>
        <v>1.153678065</v>
      </c>
      <c r="JN290" s="193">
        <f t="shared" si="1415"/>
        <v>1.521635554</v>
      </c>
      <c r="JO290" s="193">
        <f t="shared" si="1415"/>
        <v>1.810377398</v>
      </c>
      <c r="JP290" s="193">
        <f t="shared" si="1415"/>
        <v>2.10689186</v>
      </c>
      <c r="JQ290" s="193">
        <f t="shared" si="1415"/>
        <v>2.280840921</v>
      </c>
      <c r="JR290" s="193">
        <f t="shared" si="1415"/>
        <v>2.437021505</v>
      </c>
      <c r="JS290" s="193">
        <f t="shared" si="1415"/>
        <v>2.520564733</v>
      </c>
      <c r="JT290" s="193">
        <f t="shared" si="1415"/>
        <v>2.521910036</v>
      </c>
      <c r="JU290" s="193">
        <f t="shared" si="1415"/>
        <v>2.423263603</v>
      </c>
      <c r="JV290" s="193">
        <f t="shared" si="1415"/>
        <v>2.258870596</v>
      </c>
      <c r="JW290" s="193">
        <f t="shared" si="1415"/>
        <v>2.029814749</v>
      </c>
      <c r="JX290" s="193">
        <f t="shared" si="1415"/>
        <v>1.752938028</v>
      </c>
      <c r="JY290" s="193">
        <f t="shared" si="1415"/>
        <v>1.4413093</v>
      </c>
      <c r="JZ290" s="193">
        <f t="shared" si="1415"/>
        <v>1.106392263</v>
      </c>
      <c r="KA290" s="193">
        <f t="shared" si="1415"/>
        <v>0.7490405912</v>
      </c>
      <c r="KB290" s="193">
        <f t="shared" si="1415"/>
        <v>0.3960957227</v>
      </c>
      <c r="KC290" s="193">
        <f t="shared" si="1415"/>
        <v>0.05036198665</v>
      </c>
      <c r="KD290" s="193">
        <f t="shared" si="1415"/>
        <v>0</v>
      </c>
      <c r="KE290" s="193">
        <f t="shared" si="1415"/>
        <v>0</v>
      </c>
      <c r="KF290" s="193">
        <f t="shared" si="1415"/>
        <v>0</v>
      </c>
      <c r="KG290" s="193">
        <f t="shared" si="1415"/>
        <v>0</v>
      </c>
      <c r="KH290" s="193">
        <f t="shared" si="1415"/>
        <v>0</v>
      </c>
      <c r="KI290" s="193">
        <f t="shared" si="1415"/>
        <v>0</v>
      </c>
      <c r="KJ290" s="193">
        <f t="shared" si="1415"/>
        <v>0</v>
      </c>
      <c r="KK290" s="193">
        <f t="shared" si="1415"/>
        <v>0</v>
      </c>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row>
    <row r="291" ht="14.25" customHeight="1">
      <c r="A291" s="1">
        <v>10.0</v>
      </c>
      <c r="B291" s="1">
        <f t="shared" ref="B291:C291" si="1416">B290+1</f>
        <v>281</v>
      </c>
      <c r="C291" s="267">
        <f t="shared" si="1416"/>
        <v>43746</v>
      </c>
      <c r="D291" s="193">
        <f t="shared" si="15"/>
        <v>10.40406156</v>
      </c>
      <c r="E291" s="193">
        <f>(SUMIFS(Profile!$F$2:$F$17521,Profile!$B$2:$B$17521,$B291,Profile!$C$2:$C$17521,E$8))*$C$6</f>
        <v>0.159045531</v>
      </c>
      <c r="F291" s="193">
        <f>(SUMIFS(Profile!$F$2:$F$17521,Profile!$B$2:$B$17521,$B291,Profile!$C$2:$C$17521,F$8))*$C$6</f>
        <v>0.1414183185</v>
      </c>
      <c r="G291" s="193">
        <f>(SUMIFS(Profile!$F$2:$F$17521,Profile!$B$2:$B$17521,$B291,Profile!$C$2:$C$17521,G$8))*$C$6</f>
        <v>0.1293997645</v>
      </c>
      <c r="H291" s="193">
        <f>(SUMIFS(Profile!$F$2:$F$17521,Profile!$B$2:$B$17521,$B291,Profile!$C$2:$C$17521,H$8))*$C$6</f>
        <v>0.1181824474</v>
      </c>
      <c r="I291" s="193">
        <f>(SUMIFS(Profile!$F$2:$F$17521,Profile!$B$2:$B$17521,$B291,Profile!$C$2:$C$17521,I$8))*$C$6</f>
        <v>0.1141762628</v>
      </c>
      <c r="J291" s="193">
        <f>(SUMIFS(Profile!$F$2:$F$17521,Profile!$B$2:$B$17521,$B291,Profile!$C$2:$C$17521,J$8))*$C$6</f>
        <v>0.1141762628</v>
      </c>
      <c r="K291" s="193">
        <f>(SUMIFS(Profile!$F$2:$F$17521,Profile!$B$2:$B$17521,$B291,Profile!$C$2:$C$17521,K$8))*$C$6</f>
        <v>0.1105706966</v>
      </c>
      <c r="L291" s="193">
        <f>(SUMIFS(Profile!$F$2:$F$17521,Profile!$B$2:$B$17521,$B291,Profile!$C$2:$C$17521,L$8))*$C$6</f>
        <v>0.1089682227</v>
      </c>
      <c r="M291" s="193">
        <f>(SUMIFS(Profile!$F$2:$F$17521,Profile!$B$2:$B$17521,$B291,Profile!$C$2:$C$17521,M$8))*$C$6</f>
        <v>0.1077663673</v>
      </c>
      <c r="N291" s="193">
        <f>(SUMIFS(Profile!$F$2:$F$17521,Profile!$B$2:$B$17521,$B291,Profile!$C$2:$C$17521,N$8))*$C$6</f>
        <v>0.1073657489</v>
      </c>
      <c r="O291" s="193">
        <f>(SUMIFS(Profile!$F$2:$F$17521,Profile!$B$2:$B$17521,$B291,Profile!$C$2:$C$17521,O$8))*$C$6</f>
        <v>0.1109713151</v>
      </c>
      <c r="P291" s="193">
        <f>(SUMIFS(Profile!$F$2:$F$17521,Profile!$B$2:$B$17521,$B291,Profile!$C$2:$C$17521,P$8))*$C$6</f>
        <v>0.1189836844</v>
      </c>
      <c r="Q291" s="193">
        <f>(SUMIFS(Profile!$F$2:$F$17521,Profile!$B$2:$B$17521,$B291,Profile!$C$2:$C$17521,Q$8))*$C$6</f>
        <v>0.1249929614</v>
      </c>
      <c r="R291" s="193">
        <f>(SUMIFS(Profile!$F$2:$F$17521,Profile!$B$2:$B$17521,$B291,Profile!$C$2:$C$17521,R$8))*$C$6</f>
        <v>0.1402164631</v>
      </c>
      <c r="S291" s="193">
        <f>(SUMIFS(Profile!$F$2:$F$17521,Profile!$B$2:$B$17521,$B291,Profile!$C$2:$C$17521,S$8))*$C$6</f>
        <v>0.1638529525</v>
      </c>
      <c r="T291" s="193">
        <f>(SUMIFS(Profile!$F$2:$F$17521,Profile!$B$2:$B$17521,$B291,Profile!$C$2:$C$17521,T$8))*$C$6</f>
        <v>0.1870888236</v>
      </c>
      <c r="U291" s="193">
        <f>(SUMIFS(Profile!$F$2:$F$17521,Profile!$B$2:$B$17521,$B291,Profile!$C$2:$C$17521,U$8))*$C$6</f>
        <v>0.2179364454</v>
      </c>
      <c r="V291" s="193">
        <f>(SUMIFS(Profile!$F$2:$F$17521,Profile!$B$2:$B$17521,$B291,Profile!$C$2:$C$17521,V$8))*$C$6</f>
        <v>0.2475822119</v>
      </c>
      <c r="W291" s="193">
        <f>(SUMIFS(Profile!$F$2:$F$17521,Profile!$B$2:$B$17521,$B291,Profile!$C$2:$C$17521,W$8))*$C$6</f>
        <v>0.252790252</v>
      </c>
      <c r="X291" s="193">
        <f>(SUMIFS(Profile!$F$2:$F$17521,Profile!$B$2:$B$17521,$B291,Profile!$C$2:$C$17521,X$8))*$C$6</f>
        <v>0.2596007659</v>
      </c>
      <c r="Y291" s="193">
        <f>(SUMIFS(Profile!$F$2:$F$17521,Profile!$B$2:$B$17521,$B291,Profile!$C$2:$C$17521,Y$8))*$C$6</f>
        <v>0.2668118983</v>
      </c>
      <c r="Z291" s="193">
        <f>(SUMIFS(Profile!$F$2:$F$17521,Profile!$B$2:$B$17521,$B291,Profile!$C$2:$C$17521,Z$8))*$C$6</f>
        <v>0.2415729349</v>
      </c>
      <c r="AA291" s="193">
        <f>(SUMIFS(Profile!$F$2:$F$17521,Profile!$B$2:$B$17521,$B291,Profile!$C$2:$C$17521,AA$8))*$C$6</f>
        <v>0.2447778827</v>
      </c>
      <c r="AB291" s="193">
        <f>(SUMIFS(Profile!$F$2:$F$17521,Profile!$B$2:$B$17521,$B291,Profile!$C$2:$C$17521,AB$8))*$C$6</f>
        <v>0.2391692241</v>
      </c>
      <c r="AC291" s="193">
        <f>(SUMIFS(Profile!$F$2:$F$17521,Profile!$B$2:$B$17521,$B291,Profile!$C$2:$C$17521,AC$8))*$C$6</f>
        <v>0.2439766457</v>
      </c>
      <c r="AD291" s="193">
        <f>(SUMIFS(Profile!$F$2:$F$17521,Profile!$B$2:$B$17521,$B291,Profile!$C$2:$C$17521,AD$8))*$C$6</f>
        <v>0.2419735534</v>
      </c>
      <c r="AE291" s="193">
        <f>(SUMIFS(Profile!$F$2:$F$17521,Profile!$B$2:$B$17521,$B291,Profile!$C$2:$C$17521,AE$8))*$C$6</f>
        <v>0.2395698426</v>
      </c>
      <c r="AF291" s="193">
        <f>(SUMIFS(Profile!$F$2:$F$17521,Profile!$B$2:$B$17521,$B291,Profile!$C$2:$C$17521,AF$8))*$C$6</f>
        <v>0.2331599471</v>
      </c>
      <c r="AG291" s="193">
        <f>(SUMIFS(Profile!$F$2:$F$17521,Profile!$B$2:$B$17521,$B291,Profile!$C$2:$C$17521,AG$8))*$C$6</f>
        <v>0.2239457224</v>
      </c>
      <c r="AH291" s="193">
        <f>(SUMIFS(Profile!$F$2:$F$17521,Profile!$B$2:$B$17521,$B291,Profile!$C$2:$C$17521,AH$8))*$C$6</f>
        <v>0.228753144</v>
      </c>
      <c r="AI291" s="193">
        <f>(SUMIFS(Profile!$F$2:$F$17521,Profile!$B$2:$B$17521,$B291,Profile!$C$2:$C$17521,AI$8))*$C$6</f>
        <v>0.2255481963</v>
      </c>
      <c r="AJ291" s="193">
        <f>(SUMIFS(Profile!$F$2:$F$17521,Profile!$B$2:$B$17521,$B291,Profile!$C$2:$C$17521,AJ$8))*$C$6</f>
        <v>0.2303556179</v>
      </c>
      <c r="AK291" s="193">
        <f>(SUMIFS(Profile!$F$2:$F$17521,Profile!$B$2:$B$17521,$B291,Profile!$C$2:$C$17521,AK$8))*$C$6</f>
        <v>0.2403710795</v>
      </c>
      <c r="AL291" s="193">
        <f>(SUMIFS(Profile!$F$2:$F$17521,Profile!$B$2:$B$17521,$B291,Profile!$C$2:$C$17521,AL$8))*$C$6</f>
        <v>0.2604020028</v>
      </c>
      <c r="AM291" s="193">
        <f>(SUMIFS(Profile!$F$2:$F$17521,Profile!$B$2:$B$17521,$B291,Profile!$C$2:$C$17521,AM$8))*$C$6</f>
        <v>0.2904483878</v>
      </c>
      <c r="AN291" s="193">
        <f>(SUMIFS(Profile!$F$2:$F$17521,Profile!$B$2:$B$17521,$B291,Profile!$C$2:$C$17521,AN$8))*$C$6</f>
        <v>0.3208953912</v>
      </c>
      <c r="AO291" s="193">
        <f>(SUMIFS(Profile!$F$2:$F$17521,Profile!$B$2:$B$17521,$B291,Profile!$C$2:$C$17521,AO$8))*$C$6</f>
        <v>0.3385226037</v>
      </c>
      <c r="AP291" s="193">
        <f>(SUMIFS(Profile!$F$2:$F$17521,Profile!$B$2:$B$17521,$B291,Profile!$C$2:$C$17521,AP$8))*$C$6</f>
        <v>0.3337151821</v>
      </c>
      <c r="AQ291" s="193">
        <f>(SUMIFS(Profile!$F$2:$F$17521,Profile!$B$2:$B$17521,$B291,Profile!$C$2:$C$17521,AQ$8))*$C$6</f>
        <v>0.3429294068</v>
      </c>
      <c r="AR291" s="193">
        <f>(SUMIFS(Profile!$F$2:$F$17521,Profile!$B$2:$B$17521,$B291,Profile!$C$2:$C$17521,AR$8))*$C$6</f>
        <v>0.322497865</v>
      </c>
      <c r="AS291" s="193">
        <f>(SUMIFS(Profile!$F$2:$F$17521,Profile!$B$2:$B$17521,$B291,Profile!$C$2:$C$17521,AS$8))*$C$6</f>
        <v>0.3104793111</v>
      </c>
      <c r="AT291" s="193">
        <f>(SUMIFS(Profile!$F$2:$F$17521,Profile!$B$2:$B$17521,$B291,Profile!$C$2:$C$17521,AT$8))*$C$6</f>
        <v>0.299261994</v>
      </c>
      <c r="AU291" s="193">
        <f>(SUMIFS(Profile!$F$2:$F$17521,Profile!$B$2:$B$17521,$B291,Profile!$C$2:$C$17521,AU$8))*$C$6</f>
        <v>0.2812341631</v>
      </c>
      <c r="AV291" s="193">
        <f>(SUMIFS(Profile!$F$2:$F$17521,Profile!$B$2:$B$17521,$B291,Profile!$C$2:$C$17521,AV$8))*$C$6</f>
        <v>0.2752248861</v>
      </c>
      <c r="AW291" s="193">
        <f>(SUMIFS(Profile!$F$2:$F$17521,Profile!$B$2:$B$17521,$B291,Profile!$C$2:$C$17521,AW$8))*$C$6</f>
        <v>0.2592001474</v>
      </c>
      <c r="AX291" s="193">
        <f>(SUMIFS(Profile!$F$2:$F$17521,Profile!$B$2:$B$17521,$B291,Profile!$C$2:$C$17521,AX$8))*$C$6</f>
        <v>0.2323587102</v>
      </c>
      <c r="AY291" s="193">
        <f>(SUMIFS(Profile!$F$2:$F$17521,Profile!$B$2:$B$17521,$B291,Profile!$C$2:$C$17521,AY$8))*$C$6</f>
        <v>0.2119271685</v>
      </c>
      <c r="AZ291" s="193">
        <f>(SUMIFS(Profile!$F$2:$F$17521,Profile!$B$2:$B$17521,$B291,Profile!$C$2:$C$17521,AZ$8))*$C$6</f>
        <v>0.1898931528</v>
      </c>
      <c r="BA291" s="193">
        <f t="shared" si="16"/>
        <v>5.840622978</v>
      </c>
      <c r="BB291" s="193">
        <f>(SUMIFS(Profile!$E$2:$E$17521,Profile!$B$2:$B$17521,$B291,Profile!$C$2:$C$17521,BB$8))*$C$9</f>
        <v>0</v>
      </c>
      <c r="BC291" s="193">
        <f>(SUMIFS(Profile!$E$2:$E$17521,Profile!$B$2:$B$17521,$B291,Profile!$C$2:$C$17521,BC$8))*$C$9</f>
        <v>0</v>
      </c>
      <c r="BD291" s="193">
        <f>(SUMIFS(Profile!$E$2:$E$17521,Profile!$B$2:$B$17521,$B291,Profile!$C$2:$C$17521,BD$8))*$C$9</f>
        <v>0</v>
      </c>
      <c r="BE291" s="193">
        <f>(SUMIFS(Profile!$E$2:$E$17521,Profile!$B$2:$B$17521,$B291,Profile!$C$2:$C$17521,BE$8))*$C$9</f>
        <v>0</v>
      </c>
      <c r="BF291" s="193">
        <f>(SUMIFS(Profile!$E$2:$E$17521,Profile!$B$2:$B$17521,$B291,Profile!$C$2:$C$17521,BF$8))*$C$9</f>
        <v>0</v>
      </c>
      <c r="BG291" s="193">
        <f>(SUMIFS(Profile!$E$2:$E$17521,Profile!$B$2:$B$17521,$B291,Profile!$C$2:$C$17521,BG$8))*$C$9</f>
        <v>0</v>
      </c>
      <c r="BH291" s="193">
        <f>(SUMIFS(Profile!$E$2:$E$17521,Profile!$B$2:$B$17521,$B291,Profile!$C$2:$C$17521,BH$8))*$C$9</f>
        <v>0</v>
      </c>
      <c r="BI291" s="193">
        <f>(SUMIFS(Profile!$E$2:$E$17521,Profile!$B$2:$B$17521,$B291,Profile!$C$2:$C$17521,BI$8))*$C$9</f>
        <v>0</v>
      </c>
      <c r="BJ291" s="193">
        <f>(SUMIFS(Profile!$E$2:$E$17521,Profile!$B$2:$B$17521,$B291,Profile!$C$2:$C$17521,BJ$8))*$C$9</f>
        <v>0</v>
      </c>
      <c r="BK291" s="193">
        <f>(SUMIFS(Profile!$E$2:$E$17521,Profile!$B$2:$B$17521,$B291,Profile!$C$2:$C$17521,BK$8))*$C$9</f>
        <v>0</v>
      </c>
      <c r="BL291" s="193">
        <f>(SUMIFS(Profile!$E$2:$E$17521,Profile!$B$2:$B$17521,$B291,Profile!$C$2:$C$17521,BL$8))*$C$9</f>
        <v>0</v>
      </c>
      <c r="BM291" s="193">
        <f>(SUMIFS(Profile!$E$2:$E$17521,Profile!$B$2:$B$17521,$B291,Profile!$C$2:$C$17521,BM$8))*$C$9</f>
        <v>0</v>
      </c>
      <c r="BN291" s="193">
        <f>(SUMIFS(Profile!$E$2:$E$17521,Profile!$B$2:$B$17521,$B291,Profile!$C$2:$C$17521,BN$8))*$C$9</f>
        <v>0.00006135125864</v>
      </c>
      <c r="BO291" s="193">
        <f>(SUMIFS(Profile!$E$2:$E$17521,Profile!$B$2:$B$17521,$B291,Profile!$C$2:$C$17521,BO$8))*$C$9</f>
        <v>0.002651810655</v>
      </c>
      <c r="BP291" s="193">
        <f>(SUMIFS(Profile!$E$2:$E$17521,Profile!$B$2:$B$17521,$B291,Profile!$C$2:$C$17521,BP$8))*$C$9</f>
        <v>0.01946706016</v>
      </c>
      <c r="BQ291" s="193">
        <f>(SUMIFS(Profile!$E$2:$E$17521,Profile!$B$2:$B$17521,$B291,Profile!$C$2:$C$17521,BQ$8))*$C$9</f>
        <v>0.05674178014</v>
      </c>
      <c r="BR291" s="193">
        <f>(SUMIFS(Profile!$E$2:$E$17521,Profile!$B$2:$B$17521,$B291,Profile!$C$2:$C$17521,BR$8))*$C$9</f>
        <v>0.1630431132</v>
      </c>
      <c r="BS291" s="193">
        <f>(SUMIFS(Profile!$E$2:$E$17521,Profile!$B$2:$B$17521,$B291,Profile!$C$2:$C$17521,BS$8))*$C$9</f>
        <v>0.2413071595</v>
      </c>
      <c r="BT291" s="193">
        <f>(SUMIFS(Profile!$E$2:$E$17521,Profile!$B$2:$B$17521,$B291,Profile!$C$2:$C$17521,BT$8))*$C$9</f>
        <v>0.3298656899</v>
      </c>
      <c r="BU291" s="193">
        <f>(SUMIFS(Profile!$E$2:$E$17521,Profile!$B$2:$B$17521,$B291,Profile!$C$2:$C$17521,BU$8))*$C$9</f>
        <v>0.4039316664</v>
      </c>
      <c r="BV291" s="193">
        <f>(SUMIFS(Profile!$E$2:$E$17521,Profile!$B$2:$B$17521,$B291,Profile!$C$2:$C$17521,BV$8))*$C$9</f>
        <v>0.4574973978</v>
      </c>
      <c r="BW291" s="193">
        <f>(SUMIFS(Profile!$E$2:$E$17521,Profile!$B$2:$B$17521,$B291,Profile!$C$2:$C$17521,BW$8))*$C$9</f>
        <v>0.5057383907</v>
      </c>
      <c r="BX291" s="193">
        <f>(SUMIFS(Profile!$E$2:$E$17521,Profile!$B$2:$B$17521,$B291,Profile!$C$2:$C$17521,BX$8))*$C$9</f>
        <v>0.534265994</v>
      </c>
      <c r="BY291" s="193">
        <f>(SUMIFS(Profile!$E$2:$E$17521,Profile!$B$2:$B$17521,$B291,Profile!$C$2:$C$17521,BY$8))*$C$9</f>
        <v>0.5453632717</v>
      </c>
      <c r="BZ291" s="193">
        <f>(SUMIFS(Profile!$E$2:$E$17521,Profile!$B$2:$B$17521,$B291,Profile!$C$2:$C$17521,BZ$8))*$C$9</f>
        <v>0.5322591962</v>
      </c>
      <c r="CA291" s="193">
        <f>(SUMIFS(Profile!$E$2:$E$17521,Profile!$B$2:$B$17521,$B291,Profile!$C$2:$C$17521,CA$8))*$C$9</f>
        <v>0.5356080492</v>
      </c>
      <c r="CB291" s="193">
        <f>(SUMIFS(Profile!$E$2:$E$17521,Profile!$B$2:$B$17521,$B291,Profile!$C$2:$C$17521,CB$8))*$C$9</f>
        <v>0.4488175033</v>
      </c>
      <c r="CC291" s="193">
        <f>(SUMIFS(Profile!$E$2:$E$17521,Profile!$B$2:$B$17521,$B291,Profile!$C$2:$C$17521,CC$8))*$C$9</f>
        <v>0.2625738728</v>
      </c>
      <c r="CD291" s="193">
        <f>(SUMIFS(Profile!$E$2:$E$17521,Profile!$B$2:$B$17521,$B291,Profile!$C$2:$C$17521,CD$8))*$C$9</f>
        <v>0.1912150694</v>
      </c>
      <c r="CE291" s="193">
        <f>(SUMIFS(Profile!$E$2:$E$17521,Profile!$B$2:$B$17521,$B291,Profile!$C$2:$C$17521,CE$8))*$C$9</f>
        <v>0.206354228</v>
      </c>
      <c r="CF291" s="193">
        <f>(SUMIFS(Profile!$E$2:$E$17521,Profile!$B$2:$B$17521,$B291,Profile!$C$2:$C$17521,CF$8))*$C$9</f>
        <v>0.1608521946</v>
      </c>
      <c r="CG291" s="193">
        <f>(SUMIFS(Profile!$E$2:$E$17521,Profile!$B$2:$B$17521,$B291,Profile!$C$2:$C$17521,CG$8))*$C$9</f>
        <v>0.1277794337</v>
      </c>
      <c r="CH291" s="193">
        <f>(SUMIFS(Profile!$E$2:$E$17521,Profile!$B$2:$B$17521,$B291,Profile!$C$2:$C$17521,CH$8))*$C$9</f>
        <v>0.06856716177</v>
      </c>
      <c r="CI291" s="193">
        <f>(SUMIFS(Profile!$E$2:$E$17521,Profile!$B$2:$B$17521,$B291,Profile!$C$2:$C$17521,CI$8))*$C$9</f>
        <v>0.0356539436</v>
      </c>
      <c r="CJ291" s="193">
        <f>(SUMIFS(Profile!$E$2:$E$17521,Profile!$B$2:$B$17521,$B291,Profile!$C$2:$C$17521,CJ$8))*$C$9</f>
        <v>0.01078349783</v>
      </c>
      <c r="CK291" s="193">
        <f>(SUMIFS(Profile!$E$2:$E$17521,Profile!$B$2:$B$17521,$B291,Profile!$C$2:$C$17521,CK$8))*$C$9</f>
        <v>0.000224142138</v>
      </c>
      <c r="CL291" s="193">
        <f>(SUMIFS(Profile!$E$2:$E$17521,Profile!$B$2:$B$17521,$B291,Profile!$C$2:$C$17521,CL$8))*$C$9</f>
        <v>0</v>
      </c>
      <c r="CM291" s="193">
        <f>(SUMIFS(Profile!$E$2:$E$17521,Profile!$B$2:$B$17521,$B291,Profile!$C$2:$C$17521,CM$8))*$C$9</f>
        <v>0</v>
      </c>
      <c r="CN291" s="193">
        <f>(SUMIFS(Profile!$E$2:$E$17521,Profile!$B$2:$B$17521,$B291,Profile!$C$2:$C$17521,CN$8))*$C$9</f>
        <v>0</v>
      </c>
      <c r="CO291" s="193">
        <f>(SUMIFS(Profile!$E$2:$E$17521,Profile!$B$2:$B$17521,$B291,Profile!$C$2:$C$17521,CO$8))*$C$9</f>
        <v>0</v>
      </c>
      <c r="CP291" s="193">
        <f>(SUMIFS(Profile!$E$2:$E$17521,Profile!$B$2:$B$17521,$B291,Profile!$C$2:$C$17521,CP$8))*$C$9</f>
        <v>0</v>
      </c>
      <c r="CQ291" s="193">
        <f>(SUMIFS(Profile!$E$2:$E$17521,Profile!$B$2:$B$17521,$B291,Profile!$C$2:$C$17521,CQ$8))*$C$9</f>
        <v>0</v>
      </c>
      <c r="CR291" s="193">
        <f>(SUMIFS(Profile!$E$2:$E$17521,Profile!$B$2:$B$17521,$B291,Profile!$C$2:$C$17521,CR$8))*$C$9</f>
        <v>0</v>
      </c>
      <c r="CS291" s="193">
        <f>(SUMIFS(Profile!$E$2:$E$17521,Profile!$B$2:$B$17521,$B291,Profile!$C$2:$C$17521,CS$8))*$C$9</f>
        <v>0</v>
      </c>
      <c r="CT291" s="193">
        <f>(SUMIFS(Profile!$E$2:$E$17521,Profile!$B$2:$B$17521,$B291,Profile!$C$2:$C$17521,CT$8))*$C$9</f>
        <v>0</v>
      </c>
      <c r="CU291" s="193">
        <f>(SUMIFS(Profile!$E$2:$E$17521,Profile!$B$2:$B$17521,$B291,Profile!$C$2:$C$17521,CU$8))*$C$9</f>
        <v>0</v>
      </c>
      <c r="CV291" s="193">
        <f>(SUMIFS(Profile!$E$2:$E$17521,Profile!$B$2:$B$17521,$B291,Profile!$C$2:$C$17521,CV$8))*$C$9</f>
        <v>0</v>
      </c>
      <c r="CW291" s="193">
        <f>(SUMIFS(Profile!$E$2:$E$17521,Profile!$B$2:$B$17521,$B291,Profile!$C$2:$C$17521,CW$8))*$C$9</f>
        <v>0</v>
      </c>
      <c r="CX291" s="193">
        <f t="shared" si="17"/>
        <v>2.092518085</v>
      </c>
      <c r="CY291" s="193">
        <f t="shared" ref="CY291:ET291" si="1417">MAX(BB291-E291,0)</f>
        <v>0</v>
      </c>
      <c r="CZ291" s="193">
        <f t="shared" si="1417"/>
        <v>0</v>
      </c>
      <c r="DA291" s="193">
        <f t="shared" si="1417"/>
        <v>0</v>
      </c>
      <c r="DB291" s="193">
        <f t="shared" si="1417"/>
        <v>0</v>
      </c>
      <c r="DC291" s="193">
        <f t="shared" si="1417"/>
        <v>0</v>
      </c>
      <c r="DD291" s="193">
        <f t="shared" si="1417"/>
        <v>0</v>
      </c>
      <c r="DE291" s="193">
        <f t="shared" si="1417"/>
        <v>0</v>
      </c>
      <c r="DF291" s="193">
        <f t="shared" si="1417"/>
        <v>0</v>
      </c>
      <c r="DG291" s="193">
        <f t="shared" si="1417"/>
        <v>0</v>
      </c>
      <c r="DH291" s="193">
        <f t="shared" si="1417"/>
        <v>0</v>
      </c>
      <c r="DI291" s="193">
        <f t="shared" si="1417"/>
        <v>0</v>
      </c>
      <c r="DJ291" s="193">
        <f t="shared" si="1417"/>
        <v>0</v>
      </c>
      <c r="DK291" s="193">
        <f t="shared" si="1417"/>
        <v>0</v>
      </c>
      <c r="DL291" s="193">
        <f t="shared" si="1417"/>
        <v>0</v>
      </c>
      <c r="DM291" s="193">
        <f t="shared" si="1417"/>
        <v>0</v>
      </c>
      <c r="DN291" s="193">
        <f t="shared" si="1417"/>
        <v>0</v>
      </c>
      <c r="DO291" s="193">
        <f t="shared" si="1417"/>
        <v>0</v>
      </c>
      <c r="DP291" s="193">
        <f t="shared" si="1417"/>
        <v>0</v>
      </c>
      <c r="DQ291" s="193">
        <f t="shared" si="1417"/>
        <v>0.07707543794</v>
      </c>
      <c r="DR291" s="193">
        <f t="shared" si="1417"/>
        <v>0.1443309005</v>
      </c>
      <c r="DS291" s="193">
        <f t="shared" si="1417"/>
        <v>0.1906854996</v>
      </c>
      <c r="DT291" s="193">
        <f t="shared" si="1417"/>
        <v>0.2641654557</v>
      </c>
      <c r="DU291" s="193">
        <f t="shared" si="1417"/>
        <v>0.2894881114</v>
      </c>
      <c r="DV291" s="193">
        <f t="shared" si="1417"/>
        <v>0.3061940476</v>
      </c>
      <c r="DW291" s="193">
        <f t="shared" si="1417"/>
        <v>0.2882825505</v>
      </c>
      <c r="DX291" s="193">
        <f t="shared" si="1417"/>
        <v>0.2936344958</v>
      </c>
      <c r="DY291" s="193">
        <f t="shared" si="1417"/>
        <v>0.2092476607</v>
      </c>
      <c r="DZ291" s="193">
        <f t="shared" si="1417"/>
        <v>0.02941392569</v>
      </c>
      <c r="EA291" s="193">
        <f t="shared" si="1417"/>
        <v>0</v>
      </c>
      <c r="EB291" s="193">
        <f t="shared" si="1417"/>
        <v>0</v>
      </c>
      <c r="EC291" s="193">
        <f t="shared" si="1417"/>
        <v>0</v>
      </c>
      <c r="ED291" s="193">
        <f t="shared" si="1417"/>
        <v>0</v>
      </c>
      <c r="EE291" s="193">
        <f t="shared" si="1417"/>
        <v>0</v>
      </c>
      <c r="EF291" s="193">
        <f t="shared" si="1417"/>
        <v>0</v>
      </c>
      <c r="EG291" s="193">
        <f t="shared" si="1417"/>
        <v>0</v>
      </c>
      <c r="EH291" s="193">
        <f t="shared" si="1417"/>
        <v>0</v>
      </c>
      <c r="EI291" s="193">
        <f t="shared" si="1417"/>
        <v>0</v>
      </c>
      <c r="EJ291" s="193">
        <f t="shared" si="1417"/>
        <v>0</v>
      </c>
      <c r="EK291" s="193">
        <f t="shared" si="1417"/>
        <v>0</v>
      </c>
      <c r="EL291" s="193">
        <f t="shared" si="1417"/>
        <v>0</v>
      </c>
      <c r="EM291" s="193">
        <f t="shared" si="1417"/>
        <v>0</v>
      </c>
      <c r="EN291" s="193">
        <f t="shared" si="1417"/>
        <v>0</v>
      </c>
      <c r="EO291" s="193">
        <f t="shared" si="1417"/>
        <v>0</v>
      </c>
      <c r="EP291" s="193">
        <f t="shared" si="1417"/>
        <v>0</v>
      </c>
      <c r="EQ291" s="193">
        <f t="shared" si="1417"/>
        <v>0</v>
      </c>
      <c r="ER291" s="193">
        <f t="shared" si="1417"/>
        <v>0</v>
      </c>
      <c r="ES291" s="193">
        <f t="shared" si="1417"/>
        <v>0</v>
      </c>
      <c r="ET291" s="193">
        <f t="shared" si="1417"/>
        <v>0</v>
      </c>
      <c r="EU291" s="193">
        <f t="shared" si="19"/>
        <v>3.748104893</v>
      </c>
      <c r="EV291" s="193">
        <f t="shared" ref="EV291:GQ291" si="1418">BB291-CY291</f>
        <v>0</v>
      </c>
      <c r="EW291" s="193">
        <f t="shared" si="1418"/>
        <v>0</v>
      </c>
      <c r="EX291" s="193">
        <f t="shared" si="1418"/>
        <v>0</v>
      </c>
      <c r="EY291" s="193">
        <f t="shared" si="1418"/>
        <v>0</v>
      </c>
      <c r="EZ291" s="193">
        <f t="shared" si="1418"/>
        <v>0</v>
      </c>
      <c r="FA291" s="193">
        <f t="shared" si="1418"/>
        <v>0</v>
      </c>
      <c r="FB291" s="193">
        <f t="shared" si="1418"/>
        <v>0</v>
      </c>
      <c r="FC291" s="193">
        <f t="shared" si="1418"/>
        <v>0</v>
      </c>
      <c r="FD291" s="193">
        <f t="shared" si="1418"/>
        <v>0</v>
      </c>
      <c r="FE291" s="193">
        <f t="shared" si="1418"/>
        <v>0</v>
      </c>
      <c r="FF291" s="193">
        <f t="shared" si="1418"/>
        <v>0</v>
      </c>
      <c r="FG291" s="193">
        <f t="shared" si="1418"/>
        <v>0</v>
      </c>
      <c r="FH291" s="193">
        <f t="shared" si="1418"/>
        <v>0.00006135125864</v>
      </c>
      <c r="FI291" s="193">
        <f t="shared" si="1418"/>
        <v>0.002651810655</v>
      </c>
      <c r="FJ291" s="193">
        <f t="shared" si="1418"/>
        <v>0.01946706016</v>
      </c>
      <c r="FK291" s="193">
        <f t="shared" si="1418"/>
        <v>0.05674178014</v>
      </c>
      <c r="FL291" s="193">
        <f t="shared" si="1418"/>
        <v>0.1630431132</v>
      </c>
      <c r="FM291" s="193">
        <f t="shared" si="1418"/>
        <v>0.2413071595</v>
      </c>
      <c r="FN291" s="193">
        <f t="shared" si="1418"/>
        <v>0.252790252</v>
      </c>
      <c r="FO291" s="193">
        <f t="shared" si="1418"/>
        <v>0.2596007659</v>
      </c>
      <c r="FP291" s="193">
        <f t="shared" si="1418"/>
        <v>0.2668118983</v>
      </c>
      <c r="FQ291" s="193">
        <f t="shared" si="1418"/>
        <v>0.2415729349</v>
      </c>
      <c r="FR291" s="193">
        <f t="shared" si="1418"/>
        <v>0.2447778827</v>
      </c>
      <c r="FS291" s="193">
        <f t="shared" si="1418"/>
        <v>0.2391692241</v>
      </c>
      <c r="FT291" s="193">
        <f t="shared" si="1418"/>
        <v>0.2439766457</v>
      </c>
      <c r="FU291" s="193">
        <f t="shared" si="1418"/>
        <v>0.2419735534</v>
      </c>
      <c r="FV291" s="193">
        <f t="shared" si="1418"/>
        <v>0.2395698426</v>
      </c>
      <c r="FW291" s="193">
        <f t="shared" si="1418"/>
        <v>0.2331599471</v>
      </c>
      <c r="FX291" s="193">
        <f t="shared" si="1418"/>
        <v>0.1912150694</v>
      </c>
      <c r="FY291" s="193">
        <f t="shared" si="1418"/>
        <v>0.206354228</v>
      </c>
      <c r="FZ291" s="193">
        <f t="shared" si="1418"/>
        <v>0.1608521946</v>
      </c>
      <c r="GA291" s="193">
        <f t="shared" si="1418"/>
        <v>0.1277794337</v>
      </c>
      <c r="GB291" s="193">
        <f t="shared" si="1418"/>
        <v>0.06856716177</v>
      </c>
      <c r="GC291" s="193">
        <f t="shared" si="1418"/>
        <v>0.0356539436</v>
      </c>
      <c r="GD291" s="193">
        <f t="shared" si="1418"/>
        <v>0.01078349783</v>
      </c>
      <c r="GE291" s="193">
        <f t="shared" si="1418"/>
        <v>0.000224142138</v>
      </c>
      <c r="GF291" s="193">
        <f t="shared" si="1418"/>
        <v>0</v>
      </c>
      <c r="GG291" s="193">
        <f t="shared" si="1418"/>
        <v>0</v>
      </c>
      <c r="GH291" s="193">
        <f t="shared" si="1418"/>
        <v>0</v>
      </c>
      <c r="GI291" s="193">
        <f t="shared" si="1418"/>
        <v>0</v>
      </c>
      <c r="GJ291" s="193">
        <f t="shared" si="1418"/>
        <v>0</v>
      </c>
      <c r="GK291" s="193">
        <f t="shared" si="1418"/>
        <v>0</v>
      </c>
      <c r="GL291" s="193">
        <f t="shared" si="1418"/>
        <v>0</v>
      </c>
      <c r="GM291" s="193">
        <f t="shared" si="1418"/>
        <v>0</v>
      </c>
      <c r="GN291" s="193">
        <f t="shared" si="1418"/>
        <v>0</v>
      </c>
      <c r="GO291" s="193">
        <f t="shared" si="1418"/>
        <v>0</v>
      </c>
      <c r="GP291" s="193">
        <f t="shared" si="1418"/>
        <v>0</v>
      </c>
      <c r="GQ291" s="193">
        <f t="shared" si="1418"/>
        <v>0</v>
      </c>
      <c r="GR291" s="193">
        <f t="shared" si="21"/>
        <v>6.655956666</v>
      </c>
      <c r="GS291" s="193">
        <f t="shared" ref="GS291:IN291" si="1419">E291-EV291</f>
        <v>0.159045531</v>
      </c>
      <c r="GT291" s="193">
        <f t="shared" si="1419"/>
        <v>0.1414183185</v>
      </c>
      <c r="GU291" s="193">
        <f t="shared" si="1419"/>
        <v>0.1293997645</v>
      </c>
      <c r="GV291" s="193">
        <f t="shared" si="1419"/>
        <v>0.1181824474</v>
      </c>
      <c r="GW291" s="193">
        <f t="shared" si="1419"/>
        <v>0.1141762628</v>
      </c>
      <c r="GX291" s="193">
        <f t="shared" si="1419"/>
        <v>0.1141762628</v>
      </c>
      <c r="GY291" s="193">
        <f t="shared" si="1419"/>
        <v>0.1105706966</v>
      </c>
      <c r="GZ291" s="193">
        <f t="shared" si="1419"/>
        <v>0.1089682227</v>
      </c>
      <c r="HA291" s="193">
        <f t="shared" si="1419"/>
        <v>0.1077663673</v>
      </c>
      <c r="HB291" s="193">
        <f t="shared" si="1419"/>
        <v>0.1073657489</v>
      </c>
      <c r="HC291" s="193">
        <f t="shared" si="1419"/>
        <v>0.1109713151</v>
      </c>
      <c r="HD291" s="193">
        <f t="shared" si="1419"/>
        <v>0.1189836844</v>
      </c>
      <c r="HE291" s="193">
        <f t="shared" si="1419"/>
        <v>0.1249316101</v>
      </c>
      <c r="HF291" s="193">
        <f t="shared" si="1419"/>
        <v>0.1375646524</v>
      </c>
      <c r="HG291" s="193">
        <f t="shared" si="1419"/>
        <v>0.1443858924</v>
      </c>
      <c r="HH291" s="193">
        <f t="shared" si="1419"/>
        <v>0.1303470434</v>
      </c>
      <c r="HI291" s="193">
        <f t="shared" si="1419"/>
        <v>0.05489333225</v>
      </c>
      <c r="HJ291" s="193">
        <f t="shared" si="1419"/>
        <v>0.006275052415</v>
      </c>
      <c r="HK291" s="193">
        <f t="shared" si="1419"/>
        <v>0</v>
      </c>
      <c r="HL291" s="193">
        <f t="shared" si="1419"/>
        <v>0</v>
      </c>
      <c r="HM291" s="193">
        <f t="shared" si="1419"/>
        <v>0</v>
      </c>
      <c r="HN291" s="193">
        <f t="shared" si="1419"/>
        <v>0</v>
      </c>
      <c r="HO291" s="193">
        <f t="shared" si="1419"/>
        <v>0</v>
      </c>
      <c r="HP291" s="193">
        <f t="shared" si="1419"/>
        <v>0</v>
      </c>
      <c r="HQ291" s="193">
        <f t="shared" si="1419"/>
        <v>0</v>
      </c>
      <c r="HR291" s="193">
        <f t="shared" si="1419"/>
        <v>0</v>
      </c>
      <c r="HS291" s="193">
        <f t="shared" si="1419"/>
        <v>0</v>
      </c>
      <c r="HT291" s="193">
        <f t="shared" si="1419"/>
        <v>0</v>
      </c>
      <c r="HU291" s="193">
        <f t="shared" si="1419"/>
        <v>0.03273065308</v>
      </c>
      <c r="HV291" s="193">
        <f t="shared" si="1419"/>
        <v>0.022398916</v>
      </c>
      <c r="HW291" s="193">
        <f t="shared" si="1419"/>
        <v>0.06469600164</v>
      </c>
      <c r="HX291" s="193">
        <f t="shared" si="1419"/>
        <v>0.1025761842</v>
      </c>
      <c r="HY291" s="193">
        <f t="shared" si="1419"/>
        <v>0.1718039178</v>
      </c>
      <c r="HZ291" s="193">
        <f t="shared" si="1419"/>
        <v>0.2247480592</v>
      </c>
      <c r="IA291" s="193">
        <f t="shared" si="1419"/>
        <v>0.2796648899</v>
      </c>
      <c r="IB291" s="193">
        <f t="shared" si="1419"/>
        <v>0.320671249</v>
      </c>
      <c r="IC291" s="193">
        <f t="shared" si="1419"/>
        <v>0.3385226037</v>
      </c>
      <c r="ID291" s="193">
        <f t="shared" si="1419"/>
        <v>0.3337151821</v>
      </c>
      <c r="IE291" s="193">
        <f t="shared" si="1419"/>
        <v>0.3429294068</v>
      </c>
      <c r="IF291" s="193">
        <f t="shared" si="1419"/>
        <v>0.322497865</v>
      </c>
      <c r="IG291" s="193">
        <f t="shared" si="1419"/>
        <v>0.3104793111</v>
      </c>
      <c r="IH291" s="193">
        <f t="shared" si="1419"/>
        <v>0.299261994</v>
      </c>
      <c r="II291" s="193">
        <f t="shared" si="1419"/>
        <v>0.2812341631</v>
      </c>
      <c r="IJ291" s="193">
        <f t="shared" si="1419"/>
        <v>0.2752248861</v>
      </c>
      <c r="IK291" s="193">
        <f t="shared" si="1419"/>
        <v>0.2592001474</v>
      </c>
      <c r="IL291" s="193">
        <f t="shared" si="1419"/>
        <v>0.2323587102</v>
      </c>
      <c r="IM291" s="193">
        <f t="shared" si="1419"/>
        <v>0.2119271685</v>
      </c>
      <c r="IN291" s="193">
        <f t="shared" si="1419"/>
        <v>0.1898931528</v>
      </c>
      <c r="IO291" s="193">
        <f t="shared" si="23"/>
        <v>2.092518085</v>
      </c>
      <c r="IP291" s="193">
        <f t="shared" si="29"/>
        <v>0</v>
      </c>
      <c r="IQ291" s="193">
        <f t="shared" ref="IQ291:KK291" si="1420">MAX((MIN(CZ291+IP291,$IO$7))-GT291,0)</f>
        <v>0</v>
      </c>
      <c r="IR291" s="193">
        <f t="shared" si="1420"/>
        <v>0</v>
      </c>
      <c r="IS291" s="193">
        <f t="shared" si="1420"/>
        <v>0</v>
      </c>
      <c r="IT291" s="193">
        <f t="shared" si="1420"/>
        <v>0</v>
      </c>
      <c r="IU291" s="193">
        <f t="shared" si="1420"/>
        <v>0</v>
      </c>
      <c r="IV291" s="193">
        <f t="shared" si="1420"/>
        <v>0</v>
      </c>
      <c r="IW291" s="193">
        <f t="shared" si="1420"/>
        <v>0</v>
      </c>
      <c r="IX291" s="193">
        <f t="shared" si="1420"/>
        <v>0</v>
      </c>
      <c r="IY291" s="193">
        <f t="shared" si="1420"/>
        <v>0</v>
      </c>
      <c r="IZ291" s="193">
        <f t="shared" si="1420"/>
        <v>0</v>
      </c>
      <c r="JA291" s="193">
        <f t="shared" si="1420"/>
        <v>0</v>
      </c>
      <c r="JB291" s="193">
        <f t="shared" si="1420"/>
        <v>0</v>
      </c>
      <c r="JC291" s="193">
        <f t="shared" si="1420"/>
        <v>0</v>
      </c>
      <c r="JD291" s="193">
        <f t="shared" si="1420"/>
        <v>0</v>
      </c>
      <c r="JE291" s="193">
        <f t="shared" si="1420"/>
        <v>0</v>
      </c>
      <c r="JF291" s="193">
        <f t="shared" si="1420"/>
        <v>0</v>
      </c>
      <c r="JG291" s="193">
        <f t="shared" si="1420"/>
        <v>0</v>
      </c>
      <c r="JH291" s="193">
        <f t="shared" si="1420"/>
        <v>0.07707543794</v>
      </c>
      <c r="JI291" s="193">
        <f t="shared" si="1420"/>
        <v>0.2214063384</v>
      </c>
      <c r="JJ291" s="193">
        <f t="shared" si="1420"/>
        <v>0.412091838</v>
      </c>
      <c r="JK291" s="193">
        <f t="shared" si="1420"/>
        <v>0.6762572937</v>
      </c>
      <c r="JL291" s="193">
        <f t="shared" si="1420"/>
        <v>0.9657454051</v>
      </c>
      <c r="JM291" s="193">
        <f t="shared" si="1420"/>
        <v>1.271939453</v>
      </c>
      <c r="JN291" s="193">
        <f t="shared" si="1420"/>
        <v>1.560222003</v>
      </c>
      <c r="JO291" s="193">
        <f t="shared" si="1420"/>
        <v>1.853856499</v>
      </c>
      <c r="JP291" s="193">
        <f t="shared" si="1420"/>
        <v>2.06310416</v>
      </c>
      <c r="JQ291" s="193">
        <f t="shared" si="1420"/>
        <v>2.092518085</v>
      </c>
      <c r="JR291" s="193">
        <f t="shared" si="1420"/>
        <v>2.059787432</v>
      </c>
      <c r="JS291" s="193">
        <f t="shared" si="1420"/>
        <v>2.037388516</v>
      </c>
      <c r="JT291" s="193">
        <f t="shared" si="1420"/>
        <v>1.972692515</v>
      </c>
      <c r="JU291" s="193">
        <f t="shared" si="1420"/>
        <v>1.87011633</v>
      </c>
      <c r="JV291" s="193">
        <f t="shared" si="1420"/>
        <v>1.698312413</v>
      </c>
      <c r="JW291" s="193">
        <f t="shared" si="1420"/>
        <v>1.473564354</v>
      </c>
      <c r="JX291" s="193">
        <f t="shared" si="1420"/>
        <v>1.193899464</v>
      </c>
      <c r="JY291" s="193">
        <f t="shared" si="1420"/>
        <v>0.8732282145</v>
      </c>
      <c r="JZ291" s="193">
        <f t="shared" si="1420"/>
        <v>0.5347056109</v>
      </c>
      <c r="KA291" s="193">
        <f t="shared" si="1420"/>
        <v>0.2009904288</v>
      </c>
      <c r="KB291" s="193">
        <f t="shared" si="1420"/>
        <v>0</v>
      </c>
      <c r="KC291" s="193">
        <f t="shared" si="1420"/>
        <v>0</v>
      </c>
      <c r="KD291" s="193">
        <f t="shared" si="1420"/>
        <v>0</v>
      </c>
      <c r="KE291" s="193">
        <f t="shared" si="1420"/>
        <v>0</v>
      </c>
      <c r="KF291" s="193">
        <f t="shared" si="1420"/>
        <v>0</v>
      </c>
      <c r="KG291" s="193">
        <f t="shared" si="1420"/>
        <v>0</v>
      </c>
      <c r="KH291" s="193">
        <f t="shared" si="1420"/>
        <v>0</v>
      </c>
      <c r="KI291" s="193">
        <f t="shared" si="1420"/>
        <v>0</v>
      </c>
      <c r="KJ291" s="193">
        <f t="shared" si="1420"/>
        <v>0</v>
      </c>
      <c r="KK291" s="193">
        <f t="shared" si="1420"/>
        <v>0</v>
      </c>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row>
    <row r="292" ht="14.25" customHeight="1">
      <c r="A292" s="1">
        <v>10.0</v>
      </c>
      <c r="B292" s="1">
        <f t="shared" ref="B292:C292" si="1421">B291+1</f>
        <v>282</v>
      </c>
      <c r="C292" s="267">
        <f t="shared" si="1421"/>
        <v>43747</v>
      </c>
      <c r="D292" s="193">
        <f t="shared" si="15"/>
        <v>11.30705558</v>
      </c>
      <c r="E292" s="193">
        <f>(SUMIFS(Profile!$F$2:$F$17521,Profile!$B$2:$B$17521,$B292,Profile!$C$2:$C$17521,E$8))*$C$6</f>
        <v>0.1626510971</v>
      </c>
      <c r="F292" s="193">
        <f>(SUMIFS(Profile!$F$2:$F$17521,Profile!$B$2:$B$17521,$B292,Profile!$C$2:$C$17521,F$8))*$C$6</f>
        <v>0.1482288324</v>
      </c>
      <c r="G292" s="193">
        <f>(SUMIFS(Profile!$F$2:$F$17521,Profile!$B$2:$B$17521,$B292,Profile!$C$2:$C$17521,G$8))*$C$6</f>
        <v>0.1334059491</v>
      </c>
      <c r="H292" s="193">
        <f>(SUMIFS(Profile!$F$2:$F$17521,Profile!$B$2:$B$17521,$B292,Profile!$C$2:$C$17521,H$8))*$C$6</f>
        <v>0.1245923429</v>
      </c>
      <c r="I292" s="193">
        <f>(SUMIFS(Profile!$F$2:$F$17521,Profile!$B$2:$B$17521,$B292,Profile!$C$2:$C$17521,I$8))*$C$6</f>
        <v>0.1209867767</v>
      </c>
      <c r="J292" s="193">
        <f>(SUMIFS(Profile!$F$2:$F$17521,Profile!$B$2:$B$17521,$B292,Profile!$C$2:$C$17521,J$8))*$C$6</f>
        <v>0.1181824474</v>
      </c>
      <c r="K292" s="193">
        <f>(SUMIFS(Profile!$F$2:$F$17521,Profile!$B$2:$B$17521,$B292,Profile!$C$2:$C$17521,K$8))*$C$6</f>
        <v>0.1137756443</v>
      </c>
      <c r="L292" s="193">
        <f>(SUMIFS(Profile!$F$2:$F$17521,Profile!$B$2:$B$17521,$B292,Profile!$C$2:$C$17521,L$8))*$C$6</f>
        <v>0.1105706966</v>
      </c>
      <c r="M292" s="193">
        <f>(SUMIFS(Profile!$F$2:$F$17521,Profile!$B$2:$B$17521,$B292,Profile!$C$2:$C$17521,M$8))*$C$6</f>
        <v>0.1085676043</v>
      </c>
      <c r="N292" s="193">
        <f>(SUMIFS(Profile!$F$2:$F$17521,Profile!$B$2:$B$17521,$B292,Profile!$C$2:$C$17521,N$8))*$C$6</f>
        <v>0.1089682227</v>
      </c>
      <c r="O292" s="193">
        <f>(SUMIFS(Profile!$F$2:$F$17521,Profile!$B$2:$B$17521,$B292,Profile!$C$2:$C$17521,O$8))*$C$6</f>
        <v>0.1121731704</v>
      </c>
      <c r="P292" s="193">
        <f>(SUMIFS(Profile!$F$2:$F$17521,Profile!$B$2:$B$17521,$B292,Profile!$C$2:$C$17521,P$8))*$C$6</f>
        <v>0.1137756443</v>
      </c>
      <c r="Q292" s="193">
        <f>(SUMIFS(Profile!$F$2:$F$17521,Profile!$B$2:$B$17521,$B292,Profile!$C$2:$C$17521,Q$8))*$C$6</f>
        <v>0.1221886321</v>
      </c>
      <c r="R292" s="193">
        <f>(SUMIFS(Profile!$F$2:$F$17521,Profile!$B$2:$B$17521,$B292,Profile!$C$2:$C$17521,R$8))*$C$6</f>
        <v>0.1318034753</v>
      </c>
      <c r="S292" s="193">
        <f>(SUMIFS(Profile!$F$2:$F$17521,Profile!$B$2:$B$17521,$B292,Profile!$C$2:$C$17521,S$8))*$C$6</f>
        <v>0.1478282139</v>
      </c>
      <c r="T292" s="193">
        <f>(SUMIFS(Profile!$F$2:$F$17521,Profile!$B$2:$B$17521,$B292,Profile!$C$2:$C$17521,T$8))*$C$6</f>
        <v>0.1686603741</v>
      </c>
      <c r="U292" s="193">
        <f>(SUMIFS(Profile!$F$2:$F$17521,Profile!$B$2:$B$17521,$B292,Profile!$C$2:$C$17521,U$8))*$C$6</f>
        <v>0.2091228392</v>
      </c>
      <c r="V292" s="193">
        <f>(SUMIFS(Profile!$F$2:$F$17521,Profile!$B$2:$B$17521,$B292,Profile!$C$2:$C$17521,V$8))*$C$6</f>
        <v>0.2375667503</v>
      </c>
      <c r="W292" s="193">
        <f>(SUMIFS(Profile!$F$2:$F$17521,Profile!$B$2:$B$17521,$B292,Profile!$C$2:$C$17521,W$8))*$C$6</f>
        <v>0.2547933443</v>
      </c>
      <c r="X292" s="193">
        <f>(SUMIFS(Profile!$F$2:$F$17521,Profile!$B$2:$B$17521,$B292,Profile!$C$2:$C$17521,X$8))*$C$6</f>
        <v>0.2583989105</v>
      </c>
      <c r="Y292" s="193">
        <f>(SUMIFS(Profile!$F$2:$F$17521,Profile!$B$2:$B$17521,$B292,Profile!$C$2:$C$17521,Y$8))*$C$6</f>
        <v>0.2567964366</v>
      </c>
      <c r="Z292" s="193">
        <f>(SUMIFS(Profile!$F$2:$F$17521,Profile!$B$2:$B$17521,$B292,Profile!$C$2:$C$17521,Z$8))*$C$6</f>
        <v>0.2748242676</v>
      </c>
      <c r="AA292" s="193">
        <f>(SUMIFS(Profile!$F$2:$F$17521,Profile!$B$2:$B$17521,$B292,Profile!$C$2:$C$17521,AA$8))*$C$6</f>
        <v>0.2852403477</v>
      </c>
      <c r="AB292" s="193">
        <f>(SUMIFS(Profile!$F$2:$F$17521,Profile!$B$2:$B$17521,$B292,Profile!$C$2:$C$17521,AB$8))*$C$6</f>
        <v>0.2776285969</v>
      </c>
      <c r="AC292" s="193">
        <f>(SUMIFS(Profile!$F$2:$F$17521,Profile!$B$2:$B$17521,$B292,Profile!$C$2:$C$17521,AC$8))*$C$6</f>
        <v>0.2836378738</v>
      </c>
      <c r="AD292" s="193">
        <f>(SUMIFS(Profile!$F$2:$F$17521,Profile!$B$2:$B$17521,$B292,Profile!$C$2:$C$17521,AD$8))*$C$6</f>
        <v>0.2876440585</v>
      </c>
      <c r="AE292" s="193">
        <f>(SUMIFS(Profile!$F$2:$F$17521,Profile!$B$2:$B$17521,$B292,Profile!$C$2:$C$17521,AE$8))*$C$6</f>
        <v>0.2832372554</v>
      </c>
      <c r="AF292" s="193">
        <f>(SUMIFS(Profile!$F$2:$F$17521,Profile!$B$2:$B$17521,$B292,Profile!$C$2:$C$17521,AF$8))*$C$6</f>
        <v>0.2692156091</v>
      </c>
      <c r="AG292" s="193">
        <f>(SUMIFS(Profile!$F$2:$F$17521,Profile!$B$2:$B$17521,$B292,Profile!$C$2:$C$17521,AG$8))*$C$6</f>
        <v>0.2656100429</v>
      </c>
      <c r="AH292" s="193">
        <f>(SUMIFS(Profile!$F$2:$F$17521,Profile!$B$2:$B$17521,$B292,Profile!$C$2:$C$17521,AH$8))*$C$6</f>
        <v>0.2596007659</v>
      </c>
      <c r="AI292" s="193">
        <f>(SUMIFS(Profile!$F$2:$F$17521,Profile!$B$2:$B$17521,$B292,Profile!$C$2:$C$17521,AI$8))*$C$6</f>
        <v>0.2752248861</v>
      </c>
      <c r="AJ292" s="193">
        <f>(SUMIFS(Profile!$F$2:$F$17521,Profile!$B$2:$B$17521,$B292,Profile!$C$2:$C$17521,AJ$8))*$C$6</f>
        <v>0.2772279784</v>
      </c>
      <c r="AK292" s="193">
        <f>(SUMIFS(Profile!$F$2:$F$17521,Profile!$B$2:$B$17521,$B292,Profile!$C$2:$C$17521,AK$8))*$C$6</f>
        <v>0.2952558094</v>
      </c>
      <c r="AL292" s="193">
        <f>(SUMIFS(Profile!$F$2:$F$17521,Profile!$B$2:$B$17521,$B292,Profile!$C$2:$C$17521,AL$8))*$C$6</f>
        <v>0.3060725079</v>
      </c>
      <c r="AM292" s="193">
        <f>(SUMIFS(Profile!$F$2:$F$17521,Profile!$B$2:$B$17521,$B292,Profile!$C$2:$C$17521,AM$8))*$C$6</f>
        <v>0.3349170375</v>
      </c>
      <c r="AN292" s="193">
        <f>(SUMIFS(Profile!$F$2:$F$17521,Profile!$B$2:$B$17521,$B292,Profile!$C$2:$C$17521,AN$8))*$C$6</f>
        <v>0.3425287883</v>
      </c>
      <c r="AO292" s="193">
        <f>(SUMIFS(Profile!$F$2:$F$17521,Profile!$B$2:$B$17521,$B292,Profile!$C$2:$C$17521,AO$8))*$C$6</f>
        <v>0.3729757917</v>
      </c>
      <c r="AP292" s="193">
        <f>(SUMIFS(Profile!$F$2:$F$17521,Profile!$B$2:$B$17521,$B292,Profile!$C$2:$C$17521,AP$8))*$C$6</f>
        <v>0.3898017673</v>
      </c>
      <c r="AQ292" s="193">
        <f>(SUMIFS(Profile!$F$2:$F$17521,Profile!$B$2:$B$17521,$B292,Profile!$C$2:$C$17521,AQ$8))*$C$6</f>
        <v>0.3841931088</v>
      </c>
      <c r="AR292" s="193">
        <f>(SUMIFS(Profile!$F$2:$F$17521,Profile!$B$2:$B$17521,$B292,Profile!$C$2:$C$17521,AR$8))*$C$6</f>
        <v>0.381789398</v>
      </c>
      <c r="AS292" s="193">
        <f>(SUMIFS(Profile!$F$2:$F$17521,Profile!$B$2:$B$17521,$B292,Profile!$C$2:$C$17521,AS$8))*$C$6</f>
        <v>0.3561498162</v>
      </c>
      <c r="AT292" s="193">
        <f>(SUMIFS(Profile!$F$2:$F$17521,Profile!$B$2:$B$17521,$B292,Profile!$C$2:$C$17521,AT$8))*$C$6</f>
        <v>0.3321127082</v>
      </c>
      <c r="AU292" s="193">
        <f>(SUMIFS(Profile!$F$2:$F$17521,Profile!$B$2:$B$17521,$B292,Profile!$C$2:$C$17521,AU$8))*$C$6</f>
        <v>0.3208953912</v>
      </c>
      <c r="AV292" s="193">
        <f>(SUMIFS(Profile!$F$2:$F$17521,Profile!$B$2:$B$17521,$B292,Profile!$C$2:$C$17521,AV$8))*$C$6</f>
        <v>0.2936533355</v>
      </c>
      <c r="AW292" s="193">
        <f>(SUMIFS(Profile!$F$2:$F$17521,Profile!$B$2:$B$17521,$B292,Profile!$C$2:$C$17521,AW$8))*$C$6</f>
        <v>0.2732217937</v>
      </c>
      <c r="AX292" s="193">
        <f>(SUMIFS(Profile!$F$2:$F$17521,Profile!$B$2:$B$17521,$B292,Profile!$C$2:$C$17521,AX$8))*$C$6</f>
        <v>0.2415729349</v>
      </c>
      <c r="AY292" s="193">
        <f>(SUMIFS(Profile!$F$2:$F$17521,Profile!$B$2:$B$17521,$B292,Profile!$C$2:$C$17521,AY$8))*$C$6</f>
        <v>0.2067191284</v>
      </c>
      <c r="AZ292" s="193">
        <f>(SUMIFS(Profile!$F$2:$F$17521,Profile!$B$2:$B$17521,$B292,Profile!$C$2:$C$17521,AZ$8))*$C$6</f>
        <v>0.1730671773</v>
      </c>
      <c r="BA292" s="193">
        <f t="shared" si="16"/>
        <v>4.836469711</v>
      </c>
      <c r="BB292" s="193">
        <f>(SUMIFS(Profile!$E$2:$E$17521,Profile!$B$2:$B$17521,$B292,Profile!$C$2:$C$17521,BB$8))*$C$9</f>
        <v>0</v>
      </c>
      <c r="BC292" s="193">
        <f>(SUMIFS(Profile!$E$2:$E$17521,Profile!$B$2:$B$17521,$B292,Profile!$C$2:$C$17521,BC$8))*$C$9</f>
        <v>0</v>
      </c>
      <c r="BD292" s="193">
        <f>(SUMIFS(Profile!$E$2:$E$17521,Profile!$B$2:$B$17521,$B292,Profile!$C$2:$C$17521,BD$8))*$C$9</f>
        <v>0</v>
      </c>
      <c r="BE292" s="193">
        <f>(SUMIFS(Profile!$E$2:$E$17521,Profile!$B$2:$B$17521,$B292,Profile!$C$2:$C$17521,BE$8))*$C$9</f>
        <v>0</v>
      </c>
      <c r="BF292" s="193">
        <f>(SUMIFS(Profile!$E$2:$E$17521,Profile!$B$2:$B$17521,$B292,Profile!$C$2:$C$17521,BF$8))*$C$9</f>
        <v>0</v>
      </c>
      <c r="BG292" s="193">
        <f>(SUMIFS(Profile!$E$2:$E$17521,Profile!$B$2:$B$17521,$B292,Profile!$C$2:$C$17521,BG$8))*$C$9</f>
        <v>0</v>
      </c>
      <c r="BH292" s="193">
        <f>(SUMIFS(Profile!$E$2:$E$17521,Profile!$B$2:$B$17521,$B292,Profile!$C$2:$C$17521,BH$8))*$C$9</f>
        <v>0</v>
      </c>
      <c r="BI292" s="193">
        <f>(SUMIFS(Profile!$E$2:$E$17521,Profile!$B$2:$B$17521,$B292,Profile!$C$2:$C$17521,BI$8))*$C$9</f>
        <v>0</v>
      </c>
      <c r="BJ292" s="193">
        <f>(SUMIFS(Profile!$E$2:$E$17521,Profile!$B$2:$B$17521,$B292,Profile!$C$2:$C$17521,BJ$8))*$C$9</f>
        <v>0</v>
      </c>
      <c r="BK292" s="193">
        <f>(SUMIFS(Profile!$E$2:$E$17521,Profile!$B$2:$B$17521,$B292,Profile!$C$2:$C$17521,BK$8))*$C$9</f>
        <v>0</v>
      </c>
      <c r="BL292" s="193">
        <f>(SUMIFS(Profile!$E$2:$E$17521,Profile!$B$2:$B$17521,$B292,Profile!$C$2:$C$17521,BL$8))*$C$9</f>
        <v>0</v>
      </c>
      <c r="BM292" s="193">
        <f>(SUMIFS(Profile!$E$2:$E$17521,Profile!$B$2:$B$17521,$B292,Profile!$C$2:$C$17521,BM$8))*$C$9</f>
        <v>0</v>
      </c>
      <c r="BN292" s="193">
        <f>(SUMIFS(Profile!$E$2:$E$17521,Profile!$B$2:$B$17521,$B292,Profile!$C$2:$C$17521,BN$8))*$C$9</f>
        <v>0.0001227025173</v>
      </c>
      <c r="BO292" s="193">
        <f>(SUMIFS(Profile!$E$2:$E$17521,Profile!$B$2:$B$17521,$B292,Profile!$C$2:$C$17521,BO$8))*$C$9</f>
        <v>0.006817216206</v>
      </c>
      <c r="BP292" s="193">
        <f>(SUMIFS(Profile!$E$2:$E$17521,Profile!$B$2:$B$17521,$B292,Profile!$C$2:$C$17521,BP$8))*$C$9</f>
        <v>0.03708642667</v>
      </c>
      <c r="BQ292" s="193">
        <f>(SUMIFS(Profile!$E$2:$E$17521,Profile!$B$2:$B$17521,$B292,Profile!$C$2:$C$17521,BQ$8))*$C$9</f>
        <v>0.08122976057</v>
      </c>
      <c r="BR292" s="193">
        <f>(SUMIFS(Profile!$E$2:$E$17521,Profile!$B$2:$B$17521,$B292,Profile!$C$2:$C$17521,BR$8))*$C$9</f>
        <v>0.1241435638</v>
      </c>
      <c r="BS292" s="193">
        <f>(SUMIFS(Profile!$E$2:$E$17521,Profile!$B$2:$B$17521,$B292,Profile!$C$2:$C$17521,BS$8))*$C$9</f>
        <v>0.1753135491</v>
      </c>
      <c r="BT292" s="193">
        <f>(SUMIFS(Profile!$E$2:$E$17521,Profile!$B$2:$B$17521,$B292,Profile!$C$2:$C$17521,BT$8))*$C$9</f>
        <v>0.2164606303</v>
      </c>
      <c r="BU292" s="193">
        <f>(SUMIFS(Profile!$E$2:$E$17521,Profile!$B$2:$B$17521,$B292,Profile!$C$2:$C$17521,BU$8))*$C$9</f>
        <v>0.2819520543</v>
      </c>
      <c r="BV292" s="193">
        <f>(SUMIFS(Profile!$E$2:$E$17521,Profile!$B$2:$B$17521,$B292,Profile!$C$2:$C$17521,BV$8))*$C$9</f>
        <v>0.3082745182</v>
      </c>
      <c r="BW292" s="193">
        <f>(SUMIFS(Profile!$E$2:$E$17521,Profile!$B$2:$B$17521,$B292,Profile!$C$2:$C$17521,BW$8))*$C$9</f>
        <v>0.3151951263</v>
      </c>
      <c r="BX292" s="193">
        <f>(SUMIFS(Profile!$E$2:$E$17521,Profile!$B$2:$B$17521,$B292,Profile!$C$2:$C$17521,BX$8))*$C$9</f>
        <v>0.3180333072</v>
      </c>
      <c r="BY292" s="193">
        <f>(SUMIFS(Profile!$E$2:$E$17521,Profile!$B$2:$B$17521,$B292,Profile!$C$2:$C$17521,BY$8))*$C$9</f>
        <v>0.3462271474</v>
      </c>
      <c r="BZ292" s="193">
        <f>(SUMIFS(Profile!$E$2:$E$17521,Profile!$B$2:$B$17521,$B292,Profile!$C$2:$C$17521,BZ$8))*$C$9</f>
        <v>0.3594515257</v>
      </c>
      <c r="CA292" s="193">
        <f>(SUMIFS(Profile!$E$2:$E$17521,Profile!$B$2:$B$17521,$B292,Profile!$C$2:$C$17521,CA$8))*$C$9</f>
        <v>0.3961967181</v>
      </c>
      <c r="CB292" s="193">
        <f>(SUMIFS(Profile!$E$2:$E$17521,Profile!$B$2:$B$17521,$B292,Profile!$C$2:$C$17521,CB$8))*$C$9</f>
        <v>0.3654654767</v>
      </c>
      <c r="CC292" s="193">
        <f>(SUMIFS(Profile!$E$2:$E$17521,Profile!$B$2:$B$17521,$B292,Profile!$C$2:$C$17521,CC$8))*$C$9</f>
        <v>0.3627092768</v>
      </c>
      <c r="CD292" s="193">
        <f>(SUMIFS(Profile!$E$2:$E$17521,Profile!$B$2:$B$17521,$B292,Profile!$C$2:$C$17521,CD$8))*$C$9</f>
        <v>0.2827197423</v>
      </c>
      <c r="CE292" s="193">
        <f>(SUMIFS(Profile!$E$2:$E$17521,Profile!$B$2:$B$17521,$B292,Profile!$C$2:$C$17521,CE$8))*$C$9</f>
        <v>0.2819506656</v>
      </c>
      <c r="CF292" s="193">
        <f>(SUMIFS(Profile!$E$2:$E$17521,Profile!$B$2:$B$17521,$B292,Profile!$C$2:$C$17521,CF$8))*$C$9</f>
        <v>0.2433517252</v>
      </c>
      <c r="CG292" s="193">
        <f>(SUMIFS(Profile!$E$2:$E$17521,Profile!$B$2:$B$17521,$B292,Profile!$C$2:$C$17521,CG$8))*$C$9</f>
        <v>0.1497993573</v>
      </c>
      <c r="CH292" s="193">
        <f>(SUMIFS(Profile!$E$2:$E$17521,Profile!$B$2:$B$17521,$B292,Profile!$C$2:$C$17521,CH$8))*$C$9</f>
        <v>0.102454875</v>
      </c>
      <c r="CI292" s="193">
        <f>(SUMIFS(Profile!$E$2:$E$17521,Profile!$B$2:$B$17521,$B292,Profile!$C$2:$C$17521,CI$8))*$C$9</f>
        <v>0.05897904322</v>
      </c>
      <c r="CJ292" s="193">
        <f>(SUMIFS(Profile!$E$2:$E$17521,Profile!$B$2:$B$17521,$B292,Profile!$C$2:$C$17521,CJ$8))*$C$9</f>
        <v>0.02106660746</v>
      </c>
      <c r="CK292" s="193">
        <f>(SUMIFS(Profile!$E$2:$E$17521,Profile!$B$2:$B$17521,$B292,Profile!$C$2:$C$17521,CK$8))*$C$9</f>
        <v>0.001468695391</v>
      </c>
      <c r="CL292" s="193">
        <f>(SUMIFS(Profile!$E$2:$E$17521,Profile!$B$2:$B$17521,$B292,Profile!$C$2:$C$17521,CL$8))*$C$9</f>
        <v>0</v>
      </c>
      <c r="CM292" s="193">
        <f>(SUMIFS(Profile!$E$2:$E$17521,Profile!$B$2:$B$17521,$B292,Profile!$C$2:$C$17521,CM$8))*$C$9</f>
        <v>0</v>
      </c>
      <c r="CN292" s="193">
        <f>(SUMIFS(Profile!$E$2:$E$17521,Profile!$B$2:$B$17521,$B292,Profile!$C$2:$C$17521,CN$8))*$C$9</f>
        <v>0</v>
      </c>
      <c r="CO292" s="193">
        <f>(SUMIFS(Profile!$E$2:$E$17521,Profile!$B$2:$B$17521,$B292,Profile!$C$2:$C$17521,CO$8))*$C$9</f>
        <v>0</v>
      </c>
      <c r="CP292" s="193">
        <f>(SUMIFS(Profile!$E$2:$E$17521,Profile!$B$2:$B$17521,$B292,Profile!$C$2:$C$17521,CP$8))*$C$9</f>
        <v>0</v>
      </c>
      <c r="CQ292" s="193">
        <f>(SUMIFS(Profile!$E$2:$E$17521,Profile!$B$2:$B$17521,$B292,Profile!$C$2:$C$17521,CQ$8))*$C$9</f>
        <v>0</v>
      </c>
      <c r="CR292" s="193">
        <f>(SUMIFS(Profile!$E$2:$E$17521,Profile!$B$2:$B$17521,$B292,Profile!$C$2:$C$17521,CR$8))*$C$9</f>
        <v>0</v>
      </c>
      <c r="CS292" s="193">
        <f>(SUMIFS(Profile!$E$2:$E$17521,Profile!$B$2:$B$17521,$B292,Profile!$C$2:$C$17521,CS$8))*$C$9</f>
        <v>0</v>
      </c>
      <c r="CT292" s="193">
        <f>(SUMIFS(Profile!$E$2:$E$17521,Profile!$B$2:$B$17521,$B292,Profile!$C$2:$C$17521,CT$8))*$C$9</f>
        <v>0</v>
      </c>
      <c r="CU292" s="193">
        <f>(SUMIFS(Profile!$E$2:$E$17521,Profile!$B$2:$B$17521,$B292,Profile!$C$2:$C$17521,CU$8))*$C$9</f>
        <v>0</v>
      </c>
      <c r="CV292" s="193">
        <f>(SUMIFS(Profile!$E$2:$E$17521,Profile!$B$2:$B$17521,$B292,Profile!$C$2:$C$17521,CV$8))*$C$9</f>
        <v>0</v>
      </c>
      <c r="CW292" s="193">
        <f>(SUMIFS(Profile!$E$2:$E$17521,Profile!$B$2:$B$17521,$B292,Profile!$C$2:$C$17521,CW$8))*$C$9</f>
        <v>0</v>
      </c>
      <c r="CX292" s="193">
        <f t="shared" si="17"/>
        <v>0.6163413937</v>
      </c>
      <c r="CY292" s="193">
        <f t="shared" ref="CY292:ET292" si="1422">MAX(BB292-E292,0)</f>
        <v>0</v>
      </c>
      <c r="CZ292" s="193">
        <f t="shared" si="1422"/>
        <v>0</v>
      </c>
      <c r="DA292" s="193">
        <f t="shared" si="1422"/>
        <v>0</v>
      </c>
      <c r="DB292" s="193">
        <f t="shared" si="1422"/>
        <v>0</v>
      </c>
      <c r="DC292" s="193">
        <f t="shared" si="1422"/>
        <v>0</v>
      </c>
      <c r="DD292" s="193">
        <f t="shared" si="1422"/>
        <v>0</v>
      </c>
      <c r="DE292" s="193">
        <f t="shared" si="1422"/>
        <v>0</v>
      </c>
      <c r="DF292" s="193">
        <f t="shared" si="1422"/>
        <v>0</v>
      </c>
      <c r="DG292" s="193">
        <f t="shared" si="1422"/>
        <v>0</v>
      </c>
      <c r="DH292" s="193">
        <f t="shared" si="1422"/>
        <v>0</v>
      </c>
      <c r="DI292" s="193">
        <f t="shared" si="1422"/>
        <v>0</v>
      </c>
      <c r="DJ292" s="193">
        <f t="shared" si="1422"/>
        <v>0</v>
      </c>
      <c r="DK292" s="193">
        <f t="shared" si="1422"/>
        <v>0</v>
      </c>
      <c r="DL292" s="193">
        <f t="shared" si="1422"/>
        <v>0</v>
      </c>
      <c r="DM292" s="193">
        <f t="shared" si="1422"/>
        <v>0</v>
      </c>
      <c r="DN292" s="193">
        <f t="shared" si="1422"/>
        <v>0</v>
      </c>
      <c r="DO292" s="193">
        <f t="shared" si="1422"/>
        <v>0</v>
      </c>
      <c r="DP292" s="193">
        <f t="shared" si="1422"/>
        <v>0</v>
      </c>
      <c r="DQ292" s="193">
        <f t="shared" si="1422"/>
        <v>0</v>
      </c>
      <c r="DR292" s="193">
        <f t="shared" si="1422"/>
        <v>0.02355314376</v>
      </c>
      <c r="DS292" s="193">
        <f t="shared" si="1422"/>
        <v>0.05147808159</v>
      </c>
      <c r="DT292" s="193">
        <f t="shared" si="1422"/>
        <v>0.04037085872</v>
      </c>
      <c r="DU292" s="193">
        <f t="shared" si="1422"/>
        <v>0.03279295946</v>
      </c>
      <c r="DV292" s="193">
        <f t="shared" si="1422"/>
        <v>0.06859855056</v>
      </c>
      <c r="DW292" s="193">
        <f t="shared" si="1422"/>
        <v>0.07581365188</v>
      </c>
      <c r="DX292" s="193">
        <f t="shared" si="1422"/>
        <v>0.1085526596</v>
      </c>
      <c r="DY292" s="193">
        <f t="shared" si="1422"/>
        <v>0.08222822137</v>
      </c>
      <c r="DZ292" s="193">
        <f t="shared" si="1422"/>
        <v>0.09349366771</v>
      </c>
      <c r="EA292" s="193">
        <f t="shared" si="1422"/>
        <v>0.01710969938</v>
      </c>
      <c r="EB292" s="193">
        <f t="shared" si="1422"/>
        <v>0.02234989969</v>
      </c>
      <c r="EC292" s="193">
        <f t="shared" si="1422"/>
        <v>0</v>
      </c>
      <c r="ED292" s="193">
        <f t="shared" si="1422"/>
        <v>0</v>
      </c>
      <c r="EE292" s="193">
        <f t="shared" si="1422"/>
        <v>0</v>
      </c>
      <c r="EF292" s="193">
        <f t="shared" si="1422"/>
        <v>0</v>
      </c>
      <c r="EG292" s="193">
        <f t="shared" si="1422"/>
        <v>0</v>
      </c>
      <c r="EH292" s="193">
        <f t="shared" si="1422"/>
        <v>0</v>
      </c>
      <c r="EI292" s="193">
        <f t="shared" si="1422"/>
        <v>0</v>
      </c>
      <c r="EJ292" s="193">
        <f t="shared" si="1422"/>
        <v>0</v>
      </c>
      <c r="EK292" s="193">
        <f t="shared" si="1422"/>
        <v>0</v>
      </c>
      <c r="EL292" s="193">
        <f t="shared" si="1422"/>
        <v>0</v>
      </c>
      <c r="EM292" s="193">
        <f t="shared" si="1422"/>
        <v>0</v>
      </c>
      <c r="EN292" s="193">
        <f t="shared" si="1422"/>
        <v>0</v>
      </c>
      <c r="EO292" s="193">
        <f t="shared" si="1422"/>
        <v>0</v>
      </c>
      <c r="EP292" s="193">
        <f t="shared" si="1422"/>
        <v>0</v>
      </c>
      <c r="EQ292" s="193">
        <f t="shared" si="1422"/>
        <v>0</v>
      </c>
      <c r="ER292" s="193">
        <f t="shared" si="1422"/>
        <v>0</v>
      </c>
      <c r="ES292" s="193">
        <f t="shared" si="1422"/>
        <v>0</v>
      </c>
      <c r="ET292" s="193">
        <f t="shared" si="1422"/>
        <v>0</v>
      </c>
      <c r="EU292" s="193">
        <f t="shared" si="19"/>
        <v>4.220128318</v>
      </c>
      <c r="EV292" s="193">
        <f t="shared" ref="EV292:GQ292" si="1423">BB292-CY292</f>
        <v>0</v>
      </c>
      <c r="EW292" s="193">
        <f t="shared" si="1423"/>
        <v>0</v>
      </c>
      <c r="EX292" s="193">
        <f t="shared" si="1423"/>
        <v>0</v>
      </c>
      <c r="EY292" s="193">
        <f t="shared" si="1423"/>
        <v>0</v>
      </c>
      <c r="EZ292" s="193">
        <f t="shared" si="1423"/>
        <v>0</v>
      </c>
      <c r="FA292" s="193">
        <f t="shared" si="1423"/>
        <v>0</v>
      </c>
      <c r="FB292" s="193">
        <f t="shared" si="1423"/>
        <v>0</v>
      </c>
      <c r="FC292" s="193">
        <f t="shared" si="1423"/>
        <v>0</v>
      </c>
      <c r="FD292" s="193">
        <f t="shared" si="1423"/>
        <v>0</v>
      </c>
      <c r="FE292" s="193">
        <f t="shared" si="1423"/>
        <v>0</v>
      </c>
      <c r="FF292" s="193">
        <f t="shared" si="1423"/>
        <v>0</v>
      </c>
      <c r="FG292" s="193">
        <f t="shared" si="1423"/>
        <v>0</v>
      </c>
      <c r="FH292" s="193">
        <f t="shared" si="1423"/>
        <v>0.0001227025173</v>
      </c>
      <c r="FI292" s="193">
        <f t="shared" si="1423"/>
        <v>0.006817216206</v>
      </c>
      <c r="FJ292" s="193">
        <f t="shared" si="1423"/>
        <v>0.03708642667</v>
      </c>
      <c r="FK292" s="193">
        <f t="shared" si="1423"/>
        <v>0.08122976057</v>
      </c>
      <c r="FL292" s="193">
        <f t="shared" si="1423"/>
        <v>0.1241435638</v>
      </c>
      <c r="FM292" s="193">
        <f t="shared" si="1423"/>
        <v>0.1753135491</v>
      </c>
      <c r="FN292" s="193">
        <f t="shared" si="1423"/>
        <v>0.2164606303</v>
      </c>
      <c r="FO292" s="193">
        <f t="shared" si="1423"/>
        <v>0.2583989105</v>
      </c>
      <c r="FP292" s="193">
        <f t="shared" si="1423"/>
        <v>0.2567964366</v>
      </c>
      <c r="FQ292" s="193">
        <f t="shared" si="1423"/>
        <v>0.2748242676</v>
      </c>
      <c r="FR292" s="193">
        <f t="shared" si="1423"/>
        <v>0.2852403477</v>
      </c>
      <c r="FS292" s="193">
        <f t="shared" si="1423"/>
        <v>0.2776285969</v>
      </c>
      <c r="FT292" s="193">
        <f t="shared" si="1423"/>
        <v>0.2836378738</v>
      </c>
      <c r="FU292" s="193">
        <f t="shared" si="1423"/>
        <v>0.2876440585</v>
      </c>
      <c r="FV292" s="193">
        <f t="shared" si="1423"/>
        <v>0.2832372554</v>
      </c>
      <c r="FW292" s="193">
        <f t="shared" si="1423"/>
        <v>0.2692156091</v>
      </c>
      <c r="FX292" s="193">
        <f t="shared" si="1423"/>
        <v>0.2656100429</v>
      </c>
      <c r="FY292" s="193">
        <f t="shared" si="1423"/>
        <v>0.2596007659</v>
      </c>
      <c r="FZ292" s="193">
        <f t="shared" si="1423"/>
        <v>0.2433517252</v>
      </c>
      <c r="GA292" s="193">
        <f t="shared" si="1423"/>
        <v>0.1497993573</v>
      </c>
      <c r="GB292" s="193">
        <f t="shared" si="1423"/>
        <v>0.102454875</v>
      </c>
      <c r="GC292" s="193">
        <f t="shared" si="1423"/>
        <v>0.05897904322</v>
      </c>
      <c r="GD292" s="193">
        <f t="shared" si="1423"/>
        <v>0.02106660746</v>
      </c>
      <c r="GE292" s="193">
        <f t="shared" si="1423"/>
        <v>0.001468695391</v>
      </c>
      <c r="GF292" s="193">
        <f t="shared" si="1423"/>
        <v>0</v>
      </c>
      <c r="GG292" s="193">
        <f t="shared" si="1423"/>
        <v>0</v>
      </c>
      <c r="GH292" s="193">
        <f t="shared" si="1423"/>
        <v>0</v>
      </c>
      <c r="GI292" s="193">
        <f t="shared" si="1423"/>
        <v>0</v>
      </c>
      <c r="GJ292" s="193">
        <f t="shared" si="1423"/>
        <v>0</v>
      </c>
      <c r="GK292" s="193">
        <f t="shared" si="1423"/>
        <v>0</v>
      </c>
      <c r="GL292" s="193">
        <f t="shared" si="1423"/>
        <v>0</v>
      </c>
      <c r="GM292" s="193">
        <f t="shared" si="1423"/>
        <v>0</v>
      </c>
      <c r="GN292" s="193">
        <f t="shared" si="1423"/>
        <v>0</v>
      </c>
      <c r="GO292" s="193">
        <f t="shared" si="1423"/>
        <v>0</v>
      </c>
      <c r="GP292" s="193">
        <f t="shared" si="1423"/>
        <v>0</v>
      </c>
      <c r="GQ292" s="193">
        <f t="shared" si="1423"/>
        <v>0</v>
      </c>
      <c r="GR292" s="193">
        <f t="shared" si="21"/>
        <v>7.086927264</v>
      </c>
      <c r="GS292" s="193">
        <f t="shared" ref="GS292:IN292" si="1424">E292-EV292</f>
        <v>0.1626510971</v>
      </c>
      <c r="GT292" s="193">
        <f t="shared" si="1424"/>
        <v>0.1482288324</v>
      </c>
      <c r="GU292" s="193">
        <f t="shared" si="1424"/>
        <v>0.1334059491</v>
      </c>
      <c r="GV292" s="193">
        <f t="shared" si="1424"/>
        <v>0.1245923429</v>
      </c>
      <c r="GW292" s="193">
        <f t="shared" si="1424"/>
        <v>0.1209867767</v>
      </c>
      <c r="GX292" s="193">
        <f t="shared" si="1424"/>
        <v>0.1181824474</v>
      </c>
      <c r="GY292" s="193">
        <f t="shared" si="1424"/>
        <v>0.1137756443</v>
      </c>
      <c r="GZ292" s="193">
        <f t="shared" si="1424"/>
        <v>0.1105706966</v>
      </c>
      <c r="HA292" s="193">
        <f t="shared" si="1424"/>
        <v>0.1085676043</v>
      </c>
      <c r="HB292" s="193">
        <f t="shared" si="1424"/>
        <v>0.1089682227</v>
      </c>
      <c r="HC292" s="193">
        <f t="shared" si="1424"/>
        <v>0.1121731704</v>
      </c>
      <c r="HD292" s="193">
        <f t="shared" si="1424"/>
        <v>0.1137756443</v>
      </c>
      <c r="HE292" s="193">
        <f t="shared" si="1424"/>
        <v>0.1220659296</v>
      </c>
      <c r="HF292" s="193">
        <f t="shared" si="1424"/>
        <v>0.1249862591</v>
      </c>
      <c r="HG292" s="193">
        <f t="shared" si="1424"/>
        <v>0.1107417872</v>
      </c>
      <c r="HH292" s="193">
        <f t="shared" si="1424"/>
        <v>0.08743061357</v>
      </c>
      <c r="HI292" s="193">
        <f t="shared" si="1424"/>
        <v>0.08497927543</v>
      </c>
      <c r="HJ292" s="193">
        <f t="shared" si="1424"/>
        <v>0.0622532012</v>
      </c>
      <c r="HK292" s="193">
        <f t="shared" si="1424"/>
        <v>0.03833271397</v>
      </c>
      <c r="HL292" s="193">
        <f t="shared" si="1424"/>
        <v>0</v>
      </c>
      <c r="HM292" s="193">
        <f t="shared" si="1424"/>
        <v>0</v>
      </c>
      <c r="HN292" s="193">
        <f t="shared" si="1424"/>
        <v>0</v>
      </c>
      <c r="HO292" s="193">
        <f t="shared" si="1424"/>
        <v>0</v>
      </c>
      <c r="HP292" s="193">
        <f t="shared" si="1424"/>
        <v>0</v>
      </c>
      <c r="HQ292" s="193">
        <f t="shared" si="1424"/>
        <v>0</v>
      </c>
      <c r="HR292" s="193">
        <f t="shared" si="1424"/>
        <v>0</v>
      </c>
      <c r="HS292" s="193">
        <f t="shared" si="1424"/>
        <v>0</v>
      </c>
      <c r="HT292" s="193">
        <f t="shared" si="1424"/>
        <v>0</v>
      </c>
      <c r="HU292" s="193">
        <f t="shared" si="1424"/>
        <v>0</v>
      </c>
      <c r="HV292" s="193">
        <f t="shared" si="1424"/>
        <v>0</v>
      </c>
      <c r="HW292" s="193">
        <f t="shared" si="1424"/>
        <v>0.03187316087</v>
      </c>
      <c r="HX292" s="193">
        <f t="shared" si="1424"/>
        <v>0.1274286211</v>
      </c>
      <c r="HY292" s="193">
        <f t="shared" si="1424"/>
        <v>0.1928009343</v>
      </c>
      <c r="HZ292" s="193">
        <f t="shared" si="1424"/>
        <v>0.2470934647</v>
      </c>
      <c r="IA292" s="193">
        <f t="shared" si="1424"/>
        <v>0.31385043</v>
      </c>
      <c r="IB292" s="193">
        <f t="shared" si="1424"/>
        <v>0.3410600929</v>
      </c>
      <c r="IC292" s="193">
        <f t="shared" si="1424"/>
        <v>0.3729757917</v>
      </c>
      <c r="ID292" s="193">
        <f t="shared" si="1424"/>
        <v>0.3898017673</v>
      </c>
      <c r="IE292" s="193">
        <f t="shared" si="1424"/>
        <v>0.3841931088</v>
      </c>
      <c r="IF292" s="193">
        <f t="shared" si="1424"/>
        <v>0.381789398</v>
      </c>
      <c r="IG292" s="193">
        <f t="shared" si="1424"/>
        <v>0.3561498162</v>
      </c>
      <c r="IH292" s="193">
        <f t="shared" si="1424"/>
        <v>0.3321127082</v>
      </c>
      <c r="II292" s="193">
        <f t="shared" si="1424"/>
        <v>0.3208953912</v>
      </c>
      <c r="IJ292" s="193">
        <f t="shared" si="1424"/>
        <v>0.2936533355</v>
      </c>
      <c r="IK292" s="193">
        <f t="shared" si="1424"/>
        <v>0.2732217937</v>
      </c>
      <c r="IL292" s="193">
        <f t="shared" si="1424"/>
        <v>0.2415729349</v>
      </c>
      <c r="IM292" s="193">
        <f t="shared" si="1424"/>
        <v>0.2067191284</v>
      </c>
      <c r="IN292" s="193">
        <f t="shared" si="1424"/>
        <v>0.1730671773</v>
      </c>
      <c r="IO292" s="193">
        <f t="shared" si="23"/>
        <v>0.6163413937</v>
      </c>
      <c r="IP292" s="193">
        <f t="shared" si="29"/>
        <v>0</v>
      </c>
      <c r="IQ292" s="193">
        <f t="shared" ref="IQ292:KK292" si="1425">MAX((MIN(CZ292+IP292,$IO$7))-GT292,0)</f>
        <v>0</v>
      </c>
      <c r="IR292" s="193">
        <f t="shared" si="1425"/>
        <v>0</v>
      </c>
      <c r="IS292" s="193">
        <f t="shared" si="1425"/>
        <v>0</v>
      </c>
      <c r="IT292" s="193">
        <f t="shared" si="1425"/>
        <v>0</v>
      </c>
      <c r="IU292" s="193">
        <f t="shared" si="1425"/>
        <v>0</v>
      </c>
      <c r="IV292" s="193">
        <f t="shared" si="1425"/>
        <v>0</v>
      </c>
      <c r="IW292" s="193">
        <f t="shared" si="1425"/>
        <v>0</v>
      </c>
      <c r="IX292" s="193">
        <f t="shared" si="1425"/>
        <v>0</v>
      </c>
      <c r="IY292" s="193">
        <f t="shared" si="1425"/>
        <v>0</v>
      </c>
      <c r="IZ292" s="193">
        <f t="shared" si="1425"/>
        <v>0</v>
      </c>
      <c r="JA292" s="193">
        <f t="shared" si="1425"/>
        <v>0</v>
      </c>
      <c r="JB292" s="193">
        <f t="shared" si="1425"/>
        <v>0</v>
      </c>
      <c r="JC292" s="193">
        <f t="shared" si="1425"/>
        <v>0</v>
      </c>
      <c r="JD292" s="193">
        <f t="shared" si="1425"/>
        <v>0</v>
      </c>
      <c r="JE292" s="193">
        <f t="shared" si="1425"/>
        <v>0</v>
      </c>
      <c r="JF292" s="193">
        <f t="shared" si="1425"/>
        <v>0</v>
      </c>
      <c r="JG292" s="193">
        <f t="shared" si="1425"/>
        <v>0</v>
      </c>
      <c r="JH292" s="193">
        <f t="shared" si="1425"/>
        <v>0</v>
      </c>
      <c r="JI292" s="193">
        <f t="shared" si="1425"/>
        <v>0.02355314376</v>
      </c>
      <c r="JJ292" s="193">
        <f t="shared" si="1425"/>
        <v>0.07503122535</v>
      </c>
      <c r="JK292" s="193">
        <f t="shared" si="1425"/>
        <v>0.1154020841</v>
      </c>
      <c r="JL292" s="193">
        <f t="shared" si="1425"/>
        <v>0.1481950435</v>
      </c>
      <c r="JM292" s="193">
        <f t="shared" si="1425"/>
        <v>0.2167935941</v>
      </c>
      <c r="JN292" s="193">
        <f t="shared" si="1425"/>
        <v>0.292607246</v>
      </c>
      <c r="JO292" s="193">
        <f t="shared" si="1425"/>
        <v>0.4011599056</v>
      </c>
      <c r="JP292" s="193">
        <f t="shared" si="1425"/>
        <v>0.4833881269</v>
      </c>
      <c r="JQ292" s="193">
        <f t="shared" si="1425"/>
        <v>0.5768817946</v>
      </c>
      <c r="JR292" s="193">
        <f t="shared" si="1425"/>
        <v>0.593991494</v>
      </c>
      <c r="JS292" s="193">
        <f t="shared" si="1425"/>
        <v>0.6163413937</v>
      </c>
      <c r="JT292" s="193">
        <f t="shared" si="1425"/>
        <v>0.5844682328</v>
      </c>
      <c r="JU292" s="193">
        <f t="shared" si="1425"/>
        <v>0.4570396117</v>
      </c>
      <c r="JV292" s="193">
        <f t="shared" si="1425"/>
        <v>0.2642386774</v>
      </c>
      <c r="JW292" s="193">
        <f t="shared" si="1425"/>
        <v>0.01714521266</v>
      </c>
      <c r="JX292" s="193">
        <f t="shared" si="1425"/>
        <v>0</v>
      </c>
      <c r="JY292" s="193">
        <f t="shared" si="1425"/>
        <v>0</v>
      </c>
      <c r="JZ292" s="193">
        <f t="shared" si="1425"/>
        <v>0</v>
      </c>
      <c r="KA292" s="193">
        <f t="shared" si="1425"/>
        <v>0</v>
      </c>
      <c r="KB292" s="193">
        <f t="shared" si="1425"/>
        <v>0</v>
      </c>
      <c r="KC292" s="193">
        <f t="shared" si="1425"/>
        <v>0</v>
      </c>
      <c r="KD292" s="193">
        <f t="shared" si="1425"/>
        <v>0</v>
      </c>
      <c r="KE292" s="193">
        <f t="shared" si="1425"/>
        <v>0</v>
      </c>
      <c r="KF292" s="193">
        <f t="shared" si="1425"/>
        <v>0</v>
      </c>
      <c r="KG292" s="193">
        <f t="shared" si="1425"/>
        <v>0</v>
      </c>
      <c r="KH292" s="193">
        <f t="shared" si="1425"/>
        <v>0</v>
      </c>
      <c r="KI292" s="193">
        <f t="shared" si="1425"/>
        <v>0</v>
      </c>
      <c r="KJ292" s="193">
        <f t="shared" si="1425"/>
        <v>0</v>
      </c>
      <c r="KK292" s="193">
        <f t="shared" si="1425"/>
        <v>0</v>
      </c>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row>
    <row r="293" ht="14.25" customHeight="1">
      <c r="A293" s="1">
        <v>10.0</v>
      </c>
      <c r="B293" s="1">
        <f t="shared" ref="B293:C293" si="1426">B292+1</f>
        <v>283</v>
      </c>
      <c r="C293" s="267">
        <f t="shared" si="1426"/>
        <v>43748</v>
      </c>
      <c r="D293" s="193">
        <f t="shared" si="15"/>
        <v>10.66726789</v>
      </c>
      <c r="E293" s="193">
        <f>(SUMIFS(Profile!$F$2:$F$17521,Profile!$B$2:$B$17521,$B293,Profile!$C$2:$C$17521,E$8))*$C$6</f>
        <v>0.1490300693</v>
      </c>
      <c r="F293" s="193">
        <f>(SUMIFS(Profile!$F$2:$F$17521,Profile!$B$2:$B$17521,$B293,Profile!$C$2:$C$17521,F$8))*$C$6</f>
        <v>0.1310022383</v>
      </c>
      <c r="G293" s="193">
        <f>(SUMIFS(Profile!$F$2:$F$17521,Profile!$B$2:$B$17521,$B293,Profile!$C$2:$C$17521,G$8))*$C$6</f>
        <v>0.1185830659</v>
      </c>
      <c r="H293" s="193">
        <f>(SUMIFS(Profile!$F$2:$F$17521,Profile!$B$2:$B$17521,$B293,Profile!$C$2:$C$17521,H$8))*$C$6</f>
        <v>0.111772552</v>
      </c>
      <c r="I293" s="193">
        <f>(SUMIFS(Profile!$F$2:$F$17521,Profile!$B$2:$B$17521,$B293,Profile!$C$2:$C$17521,I$8))*$C$6</f>
        <v>0.1101700781</v>
      </c>
      <c r="J293" s="193">
        <f>(SUMIFS(Profile!$F$2:$F$17521,Profile!$B$2:$B$17521,$B293,Profile!$C$2:$C$17521,J$8))*$C$6</f>
        <v>0.1077663673</v>
      </c>
      <c r="K293" s="193">
        <f>(SUMIFS(Profile!$F$2:$F$17521,Profile!$B$2:$B$17521,$B293,Profile!$C$2:$C$17521,K$8))*$C$6</f>
        <v>0.1061638935</v>
      </c>
      <c r="L293" s="193">
        <f>(SUMIFS(Profile!$F$2:$F$17521,Profile!$B$2:$B$17521,$B293,Profile!$C$2:$C$17521,L$8))*$C$6</f>
        <v>0.1061638935</v>
      </c>
      <c r="M293" s="193">
        <f>(SUMIFS(Profile!$F$2:$F$17521,Profile!$B$2:$B$17521,$B293,Profile!$C$2:$C$17521,M$8))*$C$6</f>
        <v>0.1049620381</v>
      </c>
      <c r="N293" s="193">
        <f>(SUMIFS(Profile!$F$2:$F$17521,Profile!$B$2:$B$17521,$B293,Profile!$C$2:$C$17521,N$8))*$C$6</f>
        <v>0.1065645119</v>
      </c>
      <c r="O293" s="193">
        <f>(SUMIFS(Profile!$F$2:$F$17521,Profile!$B$2:$B$17521,$B293,Profile!$C$2:$C$17521,O$8))*$C$6</f>
        <v>0.1133750258</v>
      </c>
      <c r="P293" s="193">
        <f>(SUMIFS(Profile!$F$2:$F$17521,Profile!$B$2:$B$17521,$B293,Profile!$C$2:$C$17521,P$8))*$C$6</f>
        <v>0.1213873952</v>
      </c>
      <c r="Q293" s="193">
        <f>(SUMIFS(Profile!$F$2:$F$17521,Profile!$B$2:$B$17521,$B293,Profile!$C$2:$C$17521,Q$8))*$C$6</f>
        <v>0.1474275954</v>
      </c>
      <c r="R293" s="193">
        <f>(SUMIFS(Profile!$F$2:$F$17521,Profile!$B$2:$B$17521,$B293,Profile!$C$2:$C$17521,R$8))*$C$6</f>
        <v>0.1754708881</v>
      </c>
      <c r="S293" s="193">
        <f>(SUMIFS(Profile!$F$2:$F$17521,Profile!$B$2:$B$17521,$B293,Profile!$C$2:$C$17521,S$8))*$C$6</f>
        <v>0.2043154176</v>
      </c>
      <c r="T293" s="193">
        <f>(SUMIFS(Profile!$F$2:$F$17521,Profile!$B$2:$B$17521,$B293,Profile!$C$2:$C$17521,T$8))*$C$6</f>
        <v>0.2335605656</v>
      </c>
      <c r="U293" s="193">
        <f>(SUMIFS(Profile!$F$2:$F$17521,Profile!$B$2:$B$17521,$B293,Profile!$C$2:$C$17521,U$8))*$C$6</f>
        <v>0.2303556179</v>
      </c>
      <c r="V293" s="193">
        <f>(SUMIFS(Profile!$F$2:$F$17521,Profile!$B$2:$B$17521,$B293,Profile!$C$2:$C$17521,V$8))*$C$6</f>
        <v>0.2383679872</v>
      </c>
      <c r="W293" s="193">
        <f>(SUMIFS(Profile!$F$2:$F$17521,Profile!$B$2:$B$17521,$B293,Profile!$C$2:$C$17521,W$8))*$C$6</f>
        <v>0.2443772642</v>
      </c>
      <c r="X293" s="193">
        <f>(SUMIFS(Profile!$F$2:$F$17521,Profile!$B$2:$B$17521,$B293,Profile!$C$2:$C$17521,X$8))*$C$6</f>
        <v>0.2371661318</v>
      </c>
      <c r="Y293" s="193">
        <f>(SUMIFS(Profile!$F$2:$F$17521,Profile!$B$2:$B$17521,$B293,Profile!$C$2:$C$17521,Y$8))*$C$6</f>
        <v>0.234762421</v>
      </c>
      <c r="Z293" s="193">
        <f>(SUMIFS(Profile!$F$2:$F$17521,Profile!$B$2:$B$17521,$B293,Profile!$C$2:$C$17521,Z$8))*$C$6</f>
        <v>0.2299549994</v>
      </c>
      <c r="AA293" s="193">
        <f>(SUMIFS(Profile!$F$2:$F$17521,Profile!$B$2:$B$17521,$B293,Profile!$C$2:$C$17521,AA$8))*$C$6</f>
        <v>0.2371661318</v>
      </c>
      <c r="AB293" s="193">
        <f>(SUMIFS(Profile!$F$2:$F$17521,Profile!$B$2:$B$17521,$B293,Profile!$C$2:$C$17521,AB$8))*$C$6</f>
        <v>0.2323587102</v>
      </c>
      <c r="AC293" s="193">
        <f>(SUMIFS(Profile!$F$2:$F$17521,Profile!$B$2:$B$17521,$B293,Profile!$C$2:$C$17521,AC$8))*$C$6</f>
        <v>0.2355636579</v>
      </c>
      <c r="AD293" s="193">
        <f>(SUMIFS(Profile!$F$2:$F$17521,Profile!$B$2:$B$17521,$B293,Profile!$C$2:$C$17521,AD$8))*$C$6</f>
        <v>0.2327593287</v>
      </c>
      <c r="AE293" s="193">
        <f>(SUMIFS(Profile!$F$2:$F$17521,Profile!$B$2:$B$17521,$B293,Profile!$C$2:$C$17521,AE$8))*$C$6</f>
        <v>0.2319580917</v>
      </c>
      <c r="AF293" s="193">
        <f>(SUMIFS(Profile!$F$2:$F$17521,Profile!$B$2:$B$17521,$B293,Profile!$C$2:$C$17521,AF$8))*$C$6</f>
        <v>0.223545104</v>
      </c>
      <c r="AG293" s="193">
        <f>(SUMIFS(Profile!$F$2:$F$17521,Profile!$B$2:$B$17521,$B293,Profile!$C$2:$C$17521,AG$8))*$C$6</f>
        <v>0.2179364454</v>
      </c>
      <c r="AH293" s="193">
        <f>(SUMIFS(Profile!$F$2:$F$17521,Profile!$B$2:$B$17521,$B293,Profile!$C$2:$C$17521,AH$8))*$C$6</f>
        <v>0.2211413932</v>
      </c>
      <c r="AI293" s="193">
        <f>(SUMIFS(Profile!$F$2:$F$17521,Profile!$B$2:$B$17521,$B293,Profile!$C$2:$C$17521,AI$8))*$C$6</f>
        <v>0.2231444855</v>
      </c>
      <c r="AJ293" s="193">
        <f>(SUMIFS(Profile!$F$2:$F$17521,Profile!$B$2:$B$17521,$B293,Profile!$C$2:$C$17521,AJ$8))*$C$6</f>
        <v>0.2395698426</v>
      </c>
      <c r="AK293" s="193">
        <f>(SUMIFS(Profile!$F$2:$F$17521,Profile!$B$2:$B$17521,$B293,Profile!$C$2:$C$17521,AK$8))*$C$6</f>
        <v>0.257998292</v>
      </c>
      <c r="AL293" s="193">
        <f>(SUMIFS(Profile!$F$2:$F$17521,Profile!$B$2:$B$17521,$B293,Profile!$C$2:$C$17521,AL$8))*$C$6</f>
        <v>0.2844391108</v>
      </c>
      <c r="AM293" s="193">
        <f>(SUMIFS(Profile!$F$2:$F$17521,Profile!$B$2:$B$17521,$B293,Profile!$C$2:$C$17521,AM$8))*$C$6</f>
        <v>0.3212960096</v>
      </c>
      <c r="AN293" s="193">
        <f>(SUMIFS(Profile!$F$2:$F$17521,Profile!$B$2:$B$17521,$B293,Profile!$C$2:$C$17521,AN$8))*$C$6</f>
        <v>0.3353176559</v>
      </c>
      <c r="AO293" s="193">
        <f>(SUMIFS(Profile!$F$2:$F$17521,Profile!$B$2:$B$17521,$B293,Profile!$C$2:$C$17521,AO$8))*$C$6</f>
        <v>0.3521436315</v>
      </c>
      <c r="AP293" s="193">
        <f>(SUMIFS(Profile!$F$2:$F$17521,Profile!$B$2:$B$17521,$B293,Profile!$C$2:$C$17521,AP$8))*$C$6</f>
        <v>0.3761807395</v>
      </c>
      <c r="AQ293" s="193">
        <f>(SUMIFS(Profile!$F$2:$F$17521,Profile!$B$2:$B$17521,$B293,Profile!$C$2:$C$17521,AQ$8))*$C$6</f>
        <v>0.369770844</v>
      </c>
      <c r="AR293" s="193">
        <f>(SUMIFS(Profile!$F$2:$F$17521,Profile!$B$2:$B$17521,$B293,Profile!$C$2:$C$17521,AR$8))*$C$6</f>
        <v>0.3565504346</v>
      </c>
      <c r="AS293" s="193">
        <f>(SUMIFS(Profile!$F$2:$F$17521,Profile!$B$2:$B$17521,$B293,Profile!$C$2:$C$17521,AS$8))*$C$6</f>
        <v>0.3389232221</v>
      </c>
      <c r="AT293" s="193">
        <f>(SUMIFS(Profile!$F$2:$F$17521,Profile!$B$2:$B$17521,$B293,Profile!$C$2:$C$17521,AT$8))*$C$6</f>
        <v>0.3249015758</v>
      </c>
      <c r="AU293" s="193">
        <f>(SUMIFS(Profile!$F$2:$F$17521,Profile!$B$2:$B$17521,$B293,Profile!$C$2:$C$17521,AU$8))*$C$6</f>
        <v>0.3144854957</v>
      </c>
      <c r="AV293" s="193">
        <f>(SUMIFS(Profile!$F$2:$F$17521,Profile!$B$2:$B$17521,$B293,Profile!$C$2:$C$17521,AV$8))*$C$6</f>
        <v>0.2900477693</v>
      </c>
      <c r="AW293" s="193">
        <f>(SUMIFS(Profile!$F$2:$F$17521,Profile!$B$2:$B$17521,$B293,Profile!$C$2:$C$17521,AW$8))*$C$6</f>
        <v>0.2708180829</v>
      </c>
      <c r="AX293" s="193">
        <f>(SUMIFS(Profile!$F$2:$F$17521,Profile!$B$2:$B$17521,$B293,Profile!$C$2:$C$17521,AX$8))*$C$6</f>
        <v>0.2415729349</v>
      </c>
      <c r="AY293" s="193">
        <f>(SUMIFS(Profile!$F$2:$F$17521,Profile!$B$2:$B$17521,$B293,Profile!$C$2:$C$17521,AY$8))*$C$6</f>
        <v>0.2035141807</v>
      </c>
      <c r="AZ293" s="193">
        <f>(SUMIFS(Profile!$F$2:$F$17521,Profile!$B$2:$B$17521,$B293,Profile!$C$2:$C$17521,AZ$8))*$C$6</f>
        <v>0.1714647034</v>
      </c>
      <c r="BA293" s="193">
        <f t="shared" si="16"/>
        <v>6.721786817</v>
      </c>
      <c r="BB293" s="193">
        <f>(SUMIFS(Profile!$E$2:$E$17521,Profile!$B$2:$B$17521,$B293,Profile!$C$2:$C$17521,BB$8))*$C$9</f>
        <v>0</v>
      </c>
      <c r="BC293" s="193">
        <f>(SUMIFS(Profile!$E$2:$E$17521,Profile!$B$2:$B$17521,$B293,Profile!$C$2:$C$17521,BC$8))*$C$9</f>
        <v>0</v>
      </c>
      <c r="BD293" s="193">
        <f>(SUMIFS(Profile!$E$2:$E$17521,Profile!$B$2:$B$17521,$B293,Profile!$C$2:$C$17521,BD$8))*$C$9</f>
        <v>0</v>
      </c>
      <c r="BE293" s="193">
        <f>(SUMIFS(Profile!$E$2:$E$17521,Profile!$B$2:$B$17521,$B293,Profile!$C$2:$C$17521,BE$8))*$C$9</f>
        <v>0</v>
      </c>
      <c r="BF293" s="193">
        <f>(SUMIFS(Profile!$E$2:$E$17521,Profile!$B$2:$B$17521,$B293,Profile!$C$2:$C$17521,BF$8))*$C$9</f>
        <v>0</v>
      </c>
      <c r="BG293" s="193">
        <f>(SUMIFS(Profile!$E$2:$E$17521,Profile!$B$2:$B$17521,$B293,Profile!$C$2:$C$17521,BG$8))*$C$9</f>
        <v>0</v>
      </c>
      <c r="BH293" s="193">
        <f>(SUMIFS(Profile!$E$2:$E$17521,Profile!$B$2:$B$17521,$B293,Profile!$C$2:$C$17521,BH$8))*$C$9</f>
        <v>0</v>
      </c>
      <c r="BI293" s="193">
        <f>(SUMIFS(Profile!$E$2:$E$17521,Profile!$B$2:$B$17521,$B293,Profile!$C$2:$C$17521,BI$8))*$C$9</f>
        <v>0</v>
      </c>
      <c r="BJ293" s="193">
        <f>(SUMIFS(Profile!$E$2:$E$17521,Profile!$B$2:$B$17521,$B293,Profile!$C$2:$C$17521,BJ$8))*$C$9</f>
        <v>0</v>
      </c>
      <c r="BK293" s="193">
        <f>(SUMIFS(Profile!$E$2:$E$17521,Profile!$B$2:$B$17521,$B293,Profile!$C$2:$C$17521,BK$8))*$C$9</f>
        <v>0</v>
      </c>
      <c r="BL293" s="193">
        <f>(SUMIFS(Profile!$E$2:$E$17521,Profile!$B$2:$B$17521,$B293,Profile!$C$2:$C$17521,BL$8))*$C$9</f>
        <v>0</v>
      </c>
      <c r="BM293" s="193">
        <f>(SUMIFS(Profile!$E$2:$E$17521,Profile!$B$2:$B$17521,$B293,Profile!$C$2:$C$17521,BM$8))*$C$9</f>
        <v>0</v>
      </c>
      <c r="BN293" s="193">
        <f>(SUMIFS(Profile!$E$2:$E$17521,Profile!$B$2:$B$17521,$B293,Profile!$C$2:$C$17521,BN$8))*$C$9</f>
        <v>0.0005521613277</v>
      </c>
      <c r="BO293" s="193">
        <f>(SUMIFS(Profile!$E$2:$E$17521,Profile!$B$2:$B$17521,$B293,Profile!$C$2:$C$17521,BO$8))*$C$9</f>
        <v>0.0160126785</v>
      </c>
      <c r="BP293" s="193">
        <f>(SUMIFS(Profile!$E$2:$E$17521,Profile!$B$2:$B$17521,$B293,Profile!$C$2:$C$17521,BP$8))*$C$9</f>
        <v>0.05564512003</v>
      </c>
      <c r="BQ293" s="193">
        <f>(SUMIFS(Profile!$E$2:$E$17521,Profile!$B$2:$B$17521,$B293,Profile!$C$2:$C$17521,BQ$8))*$C$9</f>
        <v>0.1146296398</v>
      </c>
      <c r="BR293" s="193">
        <f>(SUMIFS(Profile!$E$2:$E$17521,Profile!$B$2:$B$17521,$B293,Profile!$C$2:$C$17521,BR$8))*$C$9</f>
        <v>0.179769472</v>
      </c>
      <c r="BS293" s="193">
        <f>(SUMIFS(Profile!$E$2:$E$17521,Profile!$B$2:$B$17521,$B293,Profile!$C$2:$C$17521,BS$8))*$C$9</f>
        <v>0.2541321324</v>
      </c>
      <c r="BT293" s="193">
        <f>(SUMIFS(Profile!$E$2:$E$17521,Profile!$B$2:$B$17521,$B293,Profile!$C$2:$C$17521,BT$8))*$C$9</f>
        <v>0.327843046</v>
      </c>
      <c r="BU293" s="193">
        <f>(SUMIFS(Profile!$E$2:$E$17521,Profile!$B$2:$B$17521,$B293,Profile!$C$2:$C$17521,BU$8))*$C$9</f>
        <v>0.4077452642</v>
      </c>
      <c r="BV293" s="193">
        <f>(SUMIFS(Profile!$E$2:$E$17521,Profile!$B$2:$B$17521,$B293,Profile!$C$2:$C$17521,BV$8))*$C$9</f>
        <v>0.4730877871</v>
      </c>
      <c r="BW293" s="193">
        <f>(SUMIFS(Profile!$E$2:$E$17521,Profile!$B$2:$B$17521,$B293,Profile!$C$2:$C$17521,BW$8))*$C$9</f>
        <v>0.5201635132</v>
      </c>
      <c r="BX293" s="193">
        <f>(SUMIFS(Profile!$E$2:$E$17521,Profile!$B$2:$B$17521,$B293,Profile!$C$2:$C$17521,BX$8))*$C$9</f>
        <v>0.5139104861</v>
      </c>
      <c r="BY293" s="193">
        <f>(SUMIFS(Profile!$E$2:$E$17521,Profile!$B$2:$B$17521,$B293,Profile!$C$2:$C$17521,BY$8))*$C$9</f>
        <v>0.5548869973</v>
      </c>
      <c r="BZ293" s="193">
        <f>(SUMIFS(Profile!$E$2:$E$17521,Profile!$B$2:$B$17521,$B293,Profile!$C$2:$C$17521,BZ$8))*$C$9</f>
        <v>0.5827542416</v>
      </c>
      <c r="CA293" s="193">
        <f>(SUMIFS(Profile!$E$2:$E$17521,Profile!$B$2:$B$17521,$B293,Profile!$C$2:$C$17521,CA$8))*$C$9</f>
        <v>0.5537103286</v>
      </c>
      <c r="CB293" s="193">
        <f>(SUMIFS(Profile!$E$2:$E$17521,Profile!$B$2:$B$17521,$B293,Profile!$C$2:$C$17521,CB$8))*$C$9</f>
        <v>0.4841449017</v>
      </c>
      <c r="CC293" s="193">
        <f>(SUMIFS(Profile!$E$2:$E$17521,Profile!$B$2:$B$17521,$B293,Profile!$C$2:$C$17521,CC$8))*$C$9</f>
        <v>0.4358948364</v>
      </c>
      <c r="CD293" s="193">
        <f>(SUMIFS(Profile!$E$2:$E$17521,Profile!$B$2:$B$17521,$B293,Profile!$C$2:$C$17521,CD$8))*$C$9</f>
        <v>0.432493299</v>
      </c>
      <c r="CE293" s="193">
        <f>(SUMIFS(Profile!$E$2:$E$17521,Profile!$B$2:$B$17521,$B293,Profile!$C$2:$C$17521,CE$8))*$C$9</f>
        <v>0.3202968265</v>
      </c>
      <c r="CF293" s="193">
        <f>(SUMIFS(Profile!$E$2:$E$17521,Profile!$B$2:$B$17521,$B293,Profile!$C$2:$C$17521,CF$8))*$C$9</f>
        <v>0.2086947996</v>
      </c>
      <c r="CG293" s="193">
        <f>(SUMIFS(Profile!$E$2:$E$17521,Profile!$B$2:$B$17521,$B293,Profile!$C$2:$C$17521,CG$8))*$C$9</f>
        <v>0.1480351205</v>
      </c>
      <c r="CH293" s="193">
        <f>(SUMIFS(Profile!$E$2:$E$17521,Profile!$B$2:$B$17521,$B293,Profile!$C$2:$C$17521,CH$8))*$C$9</f>
        <v>0.0878444681</v>
      </c>
      <c r="CI293" s="193">
        <f>(SUMIFS(Profile!$E$2:$E$17521,Profile!$B$2:$B$17521,$B293,Profile!$C$2:$C$17521,CI$8))*$C$9</f>
        <v>0.03910000006</v>
      </c>
      <c r="CJ293" s="193">
        <f>(SUMIFS(Profile!$E$2:$E$17521,Profile!$B$2:$B$17521,$B293,Profile!$C$2:$C$17521,CJ$8))*$C$9</f>
        <v>0.01039422398</v>
      </c>
      <c r="CK293" s="193">
        <f>(SUMIFS(Profile!$E$2:$E$17521,Profile!$B$2:$B$17521,$B293,Profile!$C$2:$C$17521,CK$8))*$C$9</f>
        <v>0.00004547344095</v>
      </c>
      <c r="CL293" s="193">
        <f>(SUMIFS(Profile!$E$2:$E$17521,Profile!$B$2:$B$17521,$B293,Profile!$C$2:$C$17521,CL$8))*$C$9</f>
        <v>0</v>
      </c>
      <c r="CM293" s="193">
        <f>(SUMIFS(Profile!$E$2:$E$17521,Profile!$B$2:$B$17521,$B293,Profile!$C$2:$C$17521,CM$8))*$C$9</f>
        <v>0</v>
      </c>
      <c r="CN293" s="193">
        <f>(SUMIFS(Profile!$E$2:$E$17521,Profile!$B$2:$B$17521,$B293,Profile!$C$2:$C$17521,CN$8))*$C$9</f>
        <v>0</v>
      </c>
      <c r="CO293" s="193">
        <f>(SUMIFS(Profile!$E$2:$E$17521,Profile!$B$2:$B$17521,$B293,Profile!$C$2:$C$17521,CO$8))*$C$9</f>
        <v>0</v>
      </c>
      <c r="CP293" s="193">
        <f>(SUMIFS(Profile!$E$2:$E$17521,Profile!$B$2:$B$17521,$B293,Profile!$C$2:$C$17521,CP$8))*$C$9</f>
        <v>0</v>
      </c>
      <c r="CQ293" s="193">
        <f>(SUMIFS(Profile!$E$2:$E$17521,Profile!$B$2:$B$17521,$B293,Profile!$C$2:$C$17521,CQ$8))*$C$9</f>
        <v>0</v>
      </c>
      <c r="CR293" s="193">
        <f>(SUMIFS(Profile!$E$2:$E$17521,Profile!$B$2:$B$17521,$B293,Profile!$C$2:$C$17521,CR$8))*$C$9</f>
        <v>0</v>
      </c>
      <c r="CS293" s="193">
        <f>(SUMIFS(Profile!$E$2:$E$17521,Profile!$B$2:$B$17521,$B293,Profile!$C$2:$C$17521,CS$8))*$C$9</f>
        <v>0</v>
      </c>
      <c r="CT293" s="193">
        <f>(SUMIFS(Profile!$E$2:$E$17521,Profile!$B$2:$B$17521,$B293,Profile!$C$2:$C$17521,CT$8))*$C$9</f>
        <v>0</v>
      </c>
      <c r="CU293" s="193">
        <f>(SUMIFS(Profile!$E$2:$E$17521,Profile!$B$2:$B$17521,$B293,Profile!$C$2:$C$17521,CU$8))*$C$9</f>
        <v>0</v>
      </c>
      <c r="CV293" s="193">
        <f>(SUMIFS(Profile!$E$2:$E$17521,Profile!$B$2:$B$17521,$B293,Profile!$C$2:$C$17521,CV$8))*$C$9</f>
        <v>0</v>
      </c>
      <c r="CW293" s="193">
        <f>(SUMIFS(Profile!$E$2:$E$17521,Profile!$B$2:$B$17521,$B293,Profile!$C$2:$C$17521,CW$8))*$C$9</f>
        <v>0</v>
      </c>
      <c r="CX293" s="193">
        <f t="shared" si="17"/>
        <v>2.844005993</v>
      </c>
      <c r="CY293" s="193">
        <f t="shared" ref="CY293:ET293" si="1427">MAX(BB293-E293,0)</f>
        <v>0</v>
      </c>
      <c r="CZ293" s="193">
        <f t="shared" si="1427"/>
        <v>0</v>
      </c>
      <c r="DA293" s="193">
        <f t="shared" si="1427"/>
        <v>0</v>
      </c>
      <c r="DB293" s="193">
        <f t="shared" si="1427"/>
        <v>0</v>
      </c>
      <c r="DC293" s="193">
        <f t="shared" si="1427"/>
        <v>0</v>
      </c>
      <c r="DD293" s="193">
        <f t="shared" si="1427"/>
        <v>0</v>
      </c>
      <c r="DE293" s="193">
        <f t="shared" si="1427"/>
        <v>0</v>
      </c>
      <c r="DF293" s="193">
        <f t="shared" si="1427"/>
        <v>0</v>
      </c>
      <c r="DG293" s="193">
        <f t="shared" si="1427"/>
        <v>0</v>
      </c>
      <c r="DH293" s="193">
        <f t="shared" si="1427"/>
        <v>0</v>
      </c>
      <c r="DI293" s="193">
        <f t="shared" si="1427"/>
        <v>0</v>
      </c>
      <c r="DJ293" s="193">
        <f t="shared" si="1427"/>
        <v>0</v>
      </c>
      <c r="DK293" s="193">
        <f t="shared" si="1427"/>
        <v>0</v>
      </c>
      <c r="DL293" s="193">
        <f t="shared" si="1427"/>
        <v>0</v>
      </c>
      <c r="DM293" s="193">
        <f t="shared" si="1427"/>
        <v>0</v>
      </c>
      <c r="DN293" s="193">
        <f t="shared" si="1427"/>
        <v>0</v>
      </c>
      <c r="DO293" s="193">
        <f t="shared" si="1427"/>
        <v>0</v>
      </c>
      <c r="DP293" s="193">
        <f t="shared" si="1427"/>
        <v>0.01576414521</v>
      </c>
      <c r="DQ293" s="193">
        <f t="shared" si="1427"/>
        <v>0.0834657818</v>
      </c>
      <c r="DR293" s="193">
        <f t="shared" si="1427"/>
        <v>0.1705791324</v>
      </c>
      <c r="DS293" s="193">
        <f t="shared" si="1427"/>
        <v>0.2383253661</v>
      </c>
      <c r="DT293" s="193">
        <f t="shared" si="1427"/>
        <v>0.2902085138</v>
      </c>
      <c r="DU293" s="193">
        <f t="shared" si="1427"/>
        <v>0.2767443543</v>
      </c>
      <c r="DV293" s="193">
        <f t="shared" si="1427"/>
        <v>0.3225282871</v>
      </c>
      <c r="DW293" s="193">
        <f t="shared" si="1427"/>
        <v>0.3471905837</v>
      </c>
      <c r="DX293" s="193">
        <f t="shared" si="1427"/>
        <v>0.3209509999</v>
      </c>
      <c r="DY293" s="193">
        <f t="shared" si="1427"/>
        <v>0.2521868099</v>
      </c>
      <c r="DZ293" s="193">
        <f t="shared" si="1427"/>
        <v>0.2123497324</v>
      </c>
      <c r="EA293" s="193">
        <f t="shared" si="1427"/>
        <v>0.2145568535</v>
      </c>
      <c r="EB293" s="193">
        <f t="shared" si="1427"/>
        <v>0.09915543334</v>
      </c>
      <c r="EC293" s="193">
        <f t="shared" si="1427"/>
        <v>0</v>
      </c>
      <c r="ED293" s="193">
        <f t="shared" si="1427"/>
        <v>0</v>
      </c>
      <c r="EE293" s="193">
        <f t="shared" si="1427"/>
        <v>0</v>
      </c>
      <c r="EF293" s="193">
        <f t="shared" si="1427"/>
        <v>0</v>
      </c>
      <c r="EG293" s="193">
        <f t="shared" si="1427"/>
        <v>0</v>
      </c>
      <c r="EH293" s="193">
        <f t="shared" si="1427"/>
        <v>0</v>
      </c>
      <c r="EI293" s="193">
        <f t="shared" si="1427"/>
        <v>0</v>
      </c>
      <c r="EJ293" s="193">
        <f t="shared" si="1427"/>
        <v>0</v>
      </c>
      <c r="EK293" s="193">
        <f t="shared" si="1427"/>
        <v>0</v>
      </c>
      <c r="EL293" s="193">
        <f t="shared" si="1427"/>
        <v>0</v>
      </c>
      <c r="EM293" s="193">
        <f t="shared" si="1427"/>
        <v>0</v>
      </c>
      <c r="EN293" s="193">
        <f t="shared" si="1427"/>
        <v>0</v>
      </c>
      <c r="EO293" s="193">
        <f t="shared" si="1427"/>
        <v>0</v>
      </c>
      <c r="EP293" s="193">
        <f t="shared" si="1427"/>
        <v>0</v>
      </c>
      <c r="EQ293" s="193">
        <f t="shared" si="1427"/>
        <v>0</v>
      </c>
      <c r="ER293" s="193">
        <f t="shared" si="1427"/>
        <v>0</v>
      </c>
      <c r="ES293" s="193">
        <f t="shared" si="1427"/>
        <v>0</v>
      </c>
      <c r="ET293" s="193">
        <f t="shared" si="1427"/>
        <v>0</v>
      </c>
      <c r="EU293" s="193">
        <f t="shared" si="19"/>
        <v>3.877780824</v>
      </c>
      <c r="EV293" s="193">
        <f t="shared" ref="EV293:GQ293" si="1428">BB293-CY293</f>
        <v>0</v>
      </c>
      <c r="EW293" s="193">
        <f t="shared" si="1428"/>
        <v>0</v>
      </c>
      <c r="EX293" s="193">
        <f t="shared" si="1428"/>
        <v>0</v>
      </c>
      <c r="EY293" s="193">
        <f t="shared" si="1428"/>
        <v>0</v>
      </c>
      <c r="EZ293" s="193">
        <f t="shared" si="1428"/>
        <v>0</v>
      </c>
      <c r="FA293" s="193">
        <f t="shared" si="1428"/>
        <v>0</v>
      </c>
      <c r="FB293" s="193">
        <f t="shared" si="1428"/>
        <v>0</v>
      </c>
      <c r="FC293" s="193">
        <f t="shared" si="1428"/>
        <v>0</v>
      </c>
      <c r="FD293" s="193">
        <f t="shared" si="1428"/>
        <v>0</v>
      </c>
      <c r="FE293" s="193">
        <f t="shared" si="1428"/>
        <v>0</v>
      </c>
      <c r="FF293" s="193">
        <f t="shared" si="1428"/>
        <v>0</v>
      </c>
      <c r="FG293" s="193">
        <f t="shared" si="1428"/>
        <v>0</v>
      </c>
      <c r="FH293" s="193">
        <f t="shared" si="1428"/>
        <v>0.0005521613277</v>
      </c>
      <c r="FI293" s="193">
        <f t="shared" si="1428"/>
        <v>0.0160126785</v>
      </c>
      <c r="FJ293" s="193">
        <f t="shared" si="1428"/>
        <v>0.05564512003</v>
      </c>
      <c r="FK293" s="193">
        <f t="shared" si="1428"/>
        <v>0.1146296398</v>
      </c>
      <c r="FL293" s="193">
        <f t="shared" si="1428"/>
        <v>0.179769472</v>
      </c>
      <c r="FM293" s="193">
        <f t="shared" si="1428"/>
        <v>0.2383679872</v>
      </c>
      <c r="FN293" s="193">
        <f t="shared" si="1428"/>
        <v>0.2443772642</v>
      </c>
      <c r="FO293" s="193">
        <f t="shared" si="1428"/>
        <v>0.2371661318</v>
      </c>
      <c r="FP293" s="193">
        <f t="shared" si="1428"/>
        <v>0.234762421</v>
      </c>
      <c r="FQ293" s="193">
        <f t="shared" si="1428"/>
        <v>0.2299549994</v>
      </c>
      <c r="FR293" s="193">
        <f t="shared" si="1428"/>
        <v>0.2371661318</v>
      </c>
      <c r="FS293" s="193">
        <f t="shared" si="1428"/>
        <v>0.2323587102</v>
      </c>
      <c r="FT293" s="193">
        <f t="shared" si="1428"/>
        <v>0.2355636579</v>
      </c>
      <c r="FU293" s="193">
        <f t="shared" si="1428"/>
        <v>0.2327593287</v>
      </c>
      <c r="FV293" s="193">
        <f t="shared" si="1428"/>
        <v>0.2319580917</v>
      </c>
      <c r="FW293" s="193">
        <f t="shared" si="1428"/>
        <v>0.223545104</v>
      </c>
      <c r="FX293" s="193">
        <f t="shared" si="1428"/>
        <v>0.2179364454</v>
      </c>
      <c r="FY293" s="193">
        <f t="shared" si="1428"/>
        <v>0.2211413932</v>
      </c>
      <c r="FZ293" s="193">
        <f t="shared" si="1428"/>
        <v>0.2086947996</v>
      </c>
      <c r="GA293" s="193">
        <f t="shared" si="1428"/>
        <v>0.1480351205</v>
      </c>
      <c r="GB293" s="193">
        <f t="shared" si="1428"/>
        <v>0.0878444681</v>
      </c>
      <c r="GC293" s="193">
        <f t="shared" si="1428"/>
        <v>0.03910000006</v>
      </c>
      <c r="GD293" s="193">
        <f t="shared" si="1428"/>
        <v>0.01039422398</v>
      </c>
      <c r="GE293" s="193">
        <f t="shared" si="1428"/>
        <v>0.00004547344095</v>
      </c>
      <c r="GF293" s="193">
        <f t="shared" si="1428"/>
        <v>0</v>
      </c>
      <c r="GG293" s="193">
        <f t="shared" si="1428"/>
        <v>0</v>
      </c>
      <c r="GH293" s="193">
        <f t="shared" si="1428"/>
        <v>0</v>
      </c>
      <c r="GI293" s="193">
        <f t="shared" si="1428"/>
        <v>0</v>
      </c>
      <c r="GJ293" s="193">
        <f t="shared" si="1428"/>
        <v>0</v>
      </c>
      <c r="GK293" s="193">
        <f t="shared" si="1428"/>
        <v>0</v>
      </c>
      <c r="GL293" s="193">
        <f t="shared" si="1428"/>
        <v>0</v>
      </c>
      <c r="GM293" s="193">
        <f t="shared" si="1428"/>
        <v>0</v>
      </c>
      <c r="GN293" s="193">
        <f t="shared" si="1428"/>
        <v>0</v>
      </c>
      <c r="GO293" s="193">
        <f t="shared" si="1428"/>
        <v>0</v>
      </c>
      <c r="GP293" s="193">
        <f t="shared" si="1428"/>
        <v>0</v>
      </c>
      <c r="GQ293" s="193">
        <f t="shared" si="1428"/>
        <v>0</v>
      </c>
      <c r="GR293" s="193">
        <f t="shared" si="21"/>
        <v>6.789487067</v>
      </c>
      <c r="GS293" s="193">
        <f t="shared" ref="GS293:IN293" si="1429">E293-EV293</f>
        <v>0.1490300693</v>
      </c>
      <c r="GT293" s="193">
        <f t="shared" si="1429"/>
        <v>0.1310022383</v>
      </c>
      <c r="GU293" s="193">
        <f t="shared" si="1429"/>
        <v>0.1185830659</v>
      </c>
      <c r="GV293" s="193">
        <f t="shared" si="1429"/>
        <v>0.111772552</v>
      </c>
      <c r="GW293" s="193">
        <f t="shared" si="1429"/>
        <v>0.1101700781</v>
      </c>
      <c r="GX293" s="193">
        <f t="shared" si="1429"/>
        <v>0.1077663673</v>
      </c>
      <c r="GY293" s="193">
        <f t="shared" si="1429"/>
        <v>0.1061638935</v>
      </c>
      <c r="GZ293" s="193">
        <f t="shared" si="1429"/>
        <v>0.1061638935</v>
      </c>
      <c r="HA293" s="193">
        <f t="shared" si="1429"/>
        <v>0.1049620381</v>
      </c>
      <c r="HB293" s="193">
        <f t="shared" si="1429"/>
        <v>0.1065645119</v>
      </c>
      <c r="HC293" s="193">
        <f t="shared" si="1429"/>
        <v>0.1133750258</v>
      </c>
      <c r="HD293" s="193">
        <f t="shared" si="1429"/>
        <v>0.1213873952</v>
      </c>
      <c r="HE293" s="193">
        <f t="shared" si="1429"/>
        <v>0.1468754341</v>
      </c>
      <c r="HF293" s="193">
        <f t="shared" si="1429"/>
        <v>0.1594582096</v>
      </c>
      <c r="HG293" s="193">
        <f t="shared" si="1429"/>
        <v>0.1486702976</v>
      </c>
      <c r="HH293" s="193">
        <f t="shared" si="1429"/>
        <v>0.1189309258</v>
      </c>
      <c r="HI293" s="193">
        <f t="shared" si="1429"/>
        <v>0.0505861459</v>
      </c>
      <c r="HJ293" s="193">
        <f t="shared" si="1429"/>
        <v>0</v>
      </c>
      <c r="HK293" s="193">
        <f t="shared" si="1429"/>
        <v>0</v>
      </c>
      <c r="HL293" s="193">
        <f t="shared" si="1429"/>
        <v>0</v>
      </c>
      <c r="HM293" s="193">
        <f t="shared" si="1429"/>
        <v>0</v>
      </c>
      <c r="HN293" s="193">
        <f t="shared" si="1429"/>
        <v>0</v>
      </c>
      <c r="HO293" s="193">
        <f t="shared" si="1429"/>
        <v>0</v>
      </c>
      <c r="HP293" s="193">
        <f t="shared" si="1429"/>
        <v>0</v>
      </c>
      <c r="HQ293" s="193">
        <f t="shared" si="1429"/>
        <v>0</v>
      </c>
      <c r="HR293" s="193">
        <f t="shared" si="1429"/>
        <v>0</v>
      </c>
      <c r="HS293" s="193">
        <f t="shared" si="1429"/>
        <v>0</v>
      </c>
      <c r="HT293" s="193">
        <f t="shared" si="1429"/>
        <v>0</v>
      </c>
      <c r="HU293" s="193">
        <f t="shared" si="1429"/>
        <v>0</v>
      </c>
      <c r="HV293" s="193">
        <f t="shared" si="1429"/>
        <v>0</v>
      </c>
      <c r="HW293" s="193">
        <f t="shared" si="1429"/>
        <v>0.01444968591</v>
      </c>
      <c r="HX293" s="193">
        <f t="shared" si="1429"/>
        <v>0.09153472206</v>
      </c>
      <c r="HY293" s="193">
        <f t="shared" si="1429"/>
        <v>0.1701538239</v>
      </c>
      <c r="HZ293" s="193">
        <f t="shared" si="1429"/>
        <v>0.2453391107</v>
      </c>
      <c r="IA293" s="193">
        <f t="shared" si="1429"/>
        <v>0.3109017857</v>
      </c>
      <c r="IB293" s="193">
        <f t="shared" si="1429"/>
        <v>0.3352721825</v>
      </c>
      <c r="IC293" s="193">
        <f t="shared" si="1429"/>
        <v>0.3521436315</v>
      </c>
      <c r="ID293" s="193">
        <f t="shared" si="1429"/>
        <v>0.3761807395</v>
      </c>
      <c r="IE293" s="193">
        <f t="shared" si="1429"/>
        <v>0.369770844</v>
      </c>
      <c r="IF293" s="193">
        <f t="shared" si="1429"/>
        <v>0.3565504346</v>
      </c>
      <c r="IG293" s="193">
        <f t="shared" si="1429"/>
        <v>0.3389232221</v>
      </c>
      <c r="IH293" s="193">
        <f t="shared" si="1429"/>
        <v>0.3249015758</v>
      </c>
      <c r="II293" s="193">
        <f t="shared" si="1429"/>
        <v>0.3144854957</v>
      </c>
      <c r="IJ293" s="193">
        <f t="shared" si="1429"/>
        <v>0.2900477693</v>
      </c>
      <c r="IK293" s="193">
        <f t="shared" si="1429"/>
        <v>0.2708180829</v>
      </c>
      <c r="IL293" s="193">
        <f t="shared" si="1429"/>
        <v>0.2415729349</v>
      </c>
      <c r="IM293" s="193">
        <f t="shared" si="1429"/>
        <v>0.2035141807</v>
      </c>
      <c r="IN293" s="193">
        <f t="shared" si="1429"/>
        <v>0.1714647034</v>
      </c>
      <c r="IO293" s="193">
        <f t="shared" si="23"/>
        <v>2.844005993</v>
      </c>
      <c r="IP293" s="193">
        <f t="shared" si="29"/>
        <v>0</v>
      </c>
      <c r="IQ293" s="193">
        <f t="shared" ref="IQ293:KK293" si="1430">MAX((MIN(CZ293+IP293,$IO$7))-GT293,0)</f>
        <v>0</v>
      </c>
      <c r="IR293" s="193">
        <f t="shared" si="1430"/>
        <v>0</v>
      </c>
      <c r="IS293" s="193">
        <f t="shared" si="1430"/>
        <v>0</v>
      </c>
      <c r="IT293" s="193">
        <f t="shared" si="1430"/>
        <v>0</v>
      </c>
      <c r="IU293" s="193">
        <f t="shared" si="1430"/>
        <v>0</v>
      </c>
      <c r="IV293" s="193">
        <f t="shared" si="1430"/>
        <v>0</v>
      </c>
      <c r="IW293" s="193">
        <f t="shared" si="1430"/>
        <v>0</v>
      </c>
      <c r="IX293" s="193">
        <f t="shared" si="1430"/>
        <v>0</v>
      </c>
      <c r="IY293" s="193">
        <f t="shared" si="1430"/>
        <v>0</v>
      </c>
      <c r="IZ293" s="193">
        <f t="shared" si="1430"/>
        <v>0</v>
      </c>
      <c r="JA293" s="193">
        <f t="shared" si="1430"/>
        <v>0</v>
      </c>
      <c r="JB293" s="193">
        <f t="shared" si="1430"/>
        <v>0</v>
      </c>
      <c r="JC293" s="193">
        <f t="shared" si="1430"/>
        <v>0</v>
      </c>
      <c r="JD293" s="193">
        <f t="shared" si="1430"/>
        <v>0</v>
      </c>
      <c r="JE293" s="193">
        <f t="shared" si="1430"/>
        <v>0</v>
      </c>
      <c r="JF293" s="193">
        <f t="shared" si="1430"/>
        <v>0</v>
      </c>
      <c r="JG293" s="193">
        <f t="shared" si="1430"/>
        <v>0.01576414521</v>
      </c>
      <c r="JH293" s="193">
        <f t="shared" si="1430"/>
        <v>0.09922992701</v>
      </c>
      <c r="JI293" s="193">
        <f t="shared" si="1430"/>
        <v>0.2698090594</v>
      </c>
      <c r="JJ293" s="193">
        <f t="shared" si="1430"/>
        <v>0.5081344255</v>
      </c>
      <c r="JK293" s="193">
        <f t="shared" si="1430"/>
        <v>0.7983429393</v>
      </c>
      <c r="JL293" s="193">
        <f t="shared" si="1430"/>
        <v>1.075087294</v>
      </c>
      <c r="JM293" s="193">
        <f t="shared" si="1430"/>
        <v>1.397615581</v>
      </c>
      <c r="JN293" s="193">
        <f t="shared" si="1430"/>
        <v>1.744806164</v>
      </c>
      <c r="JO293" s="193">
        <f t="shared" si="1430"/>
        <v>2.065757164</v>
      </c>
      <c r="JP293" s="193">
        <f t="shared" si="1430"/>
        <v>2.317943974</v>
      </c>
      <c r="JQ293" s="193">
        <f t="shared" si="1430"/>
        <v>2.530293707</v>
      </c>
      <c r="JR293" s="193">
        <f t="shared" si="1430"/>
        <v>2.74485056</v>
      </c>
      <c r="JS293" s="193">
        <f t="shared" si="1430"/>
        <v>2.844005993</v>
      </c>
      <c r="JT293" s="193">
        <f t="shared" si="1430"/>
        <v>2.829556308</v>
      </c>
      <c r="JU293" s="193">
        <f t="shared" si="1430"/>
        <v>2.738021586</v>
      </c>
      <c r="JV293" s="193">
        <f t="shared" si="1430"/>
        <v>2.567867762</v>
      </c>
      <c r="JW293" s="193">
        <f t="shared" si="1430"/>
        <v>2.322528651</v>
      </c>
      <c r="JX293" s="193">
        <f t="shared" si="1430"/>
        <v>2.011626865</v>
      </c>
      <c r="JY293" s="193">
        <f t="shared" si="1430"/>
        <v>1.676354683</v>
      </c>
      <c r="JZ293" s="193">
        <f t="shared" si="1430"/>
        <v>1.324211051</v>
      </c>
      <c r="KA293" s="193">
        <f t="shared" si="1430"/>
        <v>0.9480303117</v>
      </c>
      <c r="KB293" s="193">
        <f t="shared" si="1430"/>
        <v>0.5782594677</v>
      </c>
      <c r="KC293" s="193">
        <f t="shared" si="1430"/>
        <v>0.2217090331</v>
      </c>
      <c r="KD293" s="193">
        <f t="shared" si="1430"/>
        <v>0</v>
      </c>
      <c r="KE293" s="193">
        <f t="shared" si="1430"/>
        <v>0</v>
      </c>
      <c r="KF293" s="193">
        <f t="shared" si="1430"/>
        <v>0</v>
      </c>
      <c r="KG293" s="193">
        <f t="shared" si="1430"/>
        <v>0</v>
      </c>
      <c r="KH293" s="193">
        <f t="shared" si="1430"/>
        <v>0</v>
      </c>
      <c r="KI293" s="193">
        <f t="shared" si="1430"/>
        <v>0</v>
      </c>
      <c r="KJ293" s="193">
        <f t="shared" si="1430"/>
        <v>0</v>
      </c>
      <c r="KK293" s="193">
        <f t="shared" si="1430"/>
        <v>0</v>
      </c>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row>
    <row r="294" ht="14.25" customHeight="1">
      <c r="A294" s="1">
        <v>10.0</v>
      </c>
      <c r="B294" s="1">
        <f t="shared" ref="B294:C294" si="1431">B293+1</f>
        <v>284</v>
      </c>
      <c r="C294" s="267">
        <f t="shared" si="1431"/>
        <v>43749</v>
      </c>
      <c r="D294" s="193">
        <f t="shared" si="15"/>
        <v>10.4549401</v>
      </c>
      <c r="E294" s="193">
        <f>(SUMIFS(Profile!$F$2:$F$17521,Profile!$B$2:$B$17521,$B294,Profile!$C$2:$C$17521,E$8))*$C$6</f>
        <v>0.1478282139</v>
      </c>
      <c r="F294" s="193">
        <f>(SUMIFS(Profile!$F$2:$F$17521,Profile!$B$2:$B$17521,$B294,Profile!$C$2:$C$17521,F$8))*$C$6</f>
        <v>0.128999146</v>
      </c>
      <c r="G294" s="193">
        <f>(SUMIFS(Profile!$F$2:$F$17521,Profile!$B$2:$B$17521,$B294,Profile!$C$2:$C$17521,G$8))*$C$6</f>
        <v>0.1205861582</v>
      </c>
      <c r="H294" s="193">
        <f>(SUMIFS(Profile!$F$2:$F$17521,Profile!$B$2:$B$17521,$B294,Profile!$C$2:$C$17521,H$8))*$C$6</f>
        <v>0.1129744074</v>
      </c>
      <c r="I294" s="193">
        <f>(SUMIFS(Profile!$F$2:$F$17521,Profile!$B$2:$B$17521,$B294,Profile!$C$2:$C$17521,I$8))*$C$6</f>
        <v>0.1105706966</v>
      </c>
      <c r="J294" s="193">
        <f>(SUMIFS(Profile!$F$2:$F$17521,Profile!$B$2:$B$17521,$B294,Profile!$C$2:$C$17521,J$8))*$C$6</f>
        <v>0.1101700781</v>
      </c>
      <c r="K294" s="193">
        <f>(SUMIFS(Profile!$F$2:$F$17521,Profile!$B$2:$B$17521,$B294,Profile!$C$2:$C$17521,K$8))*$C$6</f>
        <v>0.1081669858</v>
      </c>
      <c r="L294" s="193">
        <f>(SUMIFS(Profile!$F$2:$F$17521,Profile!$B$2:$B$17521,$B294,Profile!$C$2:$C$17521,L$8))*$C$6</f>
        <v>0.1065645119</v>
      </c>
      <c r="M294" s="193">
        <f>(SUMIFS(Profile!$F$2:$F$17521,Profile!$B$2:$B$17521,$B294,Profile!$C$2:$C$17521,M$8))*$C$6</f>
        <v>0.1069651304</v>
      </c>
      <c r="N294" s="193">
        <f>(SUMIFS(Profile!$F$2:$F$17521,Profile!$B$2:$B$17521,$B294,Profile!$C$2:$C$17521,N$8))*$C$6</f>
        <v>0.1085676043</v>
      </c>
      <c r="O294" s="193">
        <f>(SUMIFS(Profile!$F$2:$F$17521,Profile!$B$2:$B$17521,$B294,Profile!$C$2:$C$17521,O$8))*$C$6</f>
        <v>0.1129744074</v>
      </c>
      <c r="P294" s="193">
        <f>(SUMIFS(Profile!$F$2:$F$17521,Profile!$B$2:$B$17521,$B294,Profile!$C$2:$C$17521,P$8))*$C$6</f>
        <v>0.1253935798</v>
      </c>
      <c r="Q294" s="193">
        <f>(SUMIFS(Profile!$F$2:$F$17521,Profile!$B$2:$B$17521,$B294,Profile!$C$2:$C$17521,Q$8))*$C$6</f>
        <v>0.1446232662</v>
      </c>
      <c r="R294" s="193">
        <f>(SUMIFS(Profile!$F$2:$F$17521,Profile!$B$2:$B$17521,$B294,Profile!$C$2:$C$17521,R$8))*$C$6</f>
        <v>0.1686603741</v>
      </c>
      <c r="S294" s="193">
        <f>(SUMIFS(Profile!$F$2:$F$17521,Profile!$B$2:$B$17521,$B294,Profile!$C$2:$C$17521,S$8))*$C$6</f>
        <v>0.2039147991</v>
      </c>
      <c r="T294" s="193">
        <f>(SUMIFS(Profile!$F$2:$F$17521,Profile!$B$2:$B$17521,$B294,Profile!$C$2:$C$17521,T$8))*$C$6</f>
        <v>0.2323587102</v>
      </c>
      <c r="U294" s="193">
        <f>(SUMIFS(Profile!$F$2:$F$17521,Profile!$B$2:$B$17521,$B294,Profile!$C$2:$C$17521,U$8))*$C$6</f>
        <v>0.2303556179</v>
      </c>
      <c r="V294" s="193">
        <f>(SUMIFS(Profile!$F$2:$F$17521,Profile!$B$2:$B$17521,$B294,Profile!$C$2:$C$17521,V$8))*$C$6</f>
        <v>0.2403710795</v>
      </c>
      <c r="W294" s="193">
        <f>(SUMIFS(Profile!$F$2:$F$17521,Profile!$B$2:$B$17521,$B294,Profile!$C$2:$C$17521,W$8))*$C$6</f>
        <v>0.2335605656</v>
      </c>
      <c r="X294" s="193">
        <f>(SUMIFS(Profile!$F$2:$F$17521,Profile!$B$2:$B$17521,$B294,Profile!$C$2:$C$17521,X$8))*$C$6</f>
        <v>0.2239457224</v>
      </c>
      <c r="Y294" s="193">
        <f>(SUMIFS(Profile!$F$2:$F$17521,Profile!$B$2:$B$17521,$B294,Profile!$C$2:$C$17521,Y$8))*$C$6</f>
        <v>0.223545104</v>
      </c>
      <c r="Z294" s="193">
        <f>(SUMIFS(Profile!$F$2:$F$17521,Profile!$B$2:$B$17521,$B294,Profile!$C$2:$C$17521,Z$8))*$C$6</f>
        <v>0.2171352085</v>
      </c>
      <c r="AA294" s="193">
        <f>(SUMIFS(Profile!$F$2:$F$17521,Profile!$B$2:$B$17521,$B294,Profile!$C$2:$C$17521,AA$8))*$C$6</f>
        <v>0.2171352085</v>
      </c>
      <c r="AB294" s="193">
        <f>(SUMIFS(Profile!$F$2:$F$17521,Profile!$B$2:$B$17521,$B294,Profile!$C$2:$C$17521,AB$8))*$C$6</f>
        <v>0.2143308792</v>
      </c>
      <c r="AC294" s="193">
        <f>(SUMIFS(Profile!$F$2:$F$17521,Profile!$B$2:$B$17521,$B294,Profile!$C$2:$C$17521,AC$8))*$C$6</f>
        <v>0.2159333531</v>
      </c>
      <c r="AD294" s="193">
        <f>(SUMIFS(Profile!$F$2:$F$17521,Profile!$B$2:$B$17521,$B294,Profile!$C$2:$C$17521,AD$8))*$C$6</f>
        <v>0.2159333531</v>
      </c>
      <c r="AE294" s="193">
        <f>(SUMIFS(Profile!$F$2:$F$17521,Profile!$B$2:$B$17521,$B294,Profile!$C$2:$C$17521,AE$8))*$C$6</f>
        <v>0.2123277869</v>
      </c>
      <c r="AF294" s="193">
        <f>(SUMIFS(Profile!$F$2:$F$17521,Profile!$B$2:$B$17521,$B294,Profile!$C$2:$C$17521,AF$8))*$C$6</f>
        <v>0.2075203653</v>
      </c>
      <c r="AG294" s="193">
        <f>(SUMIFS(Profile!$F$2:$F$17521,Profile!$B$2:$B$17521,$B294,Profile!$C$2:$C$17521,AG$8))*$C$6</f>
        <v>0.2035141807</v>
      </c>
      <c r="AH294" s="193">
        <f>(SUMIFS(Profile!$F$2:$F$17521,Profile!$B$2:$B$17521,$B294,Profile!$C$2:$C$17521,AH$8))*$C$6</f>
        <v>0.2075203653</v>
      </c>
      <c r="AI294" s="193">
        <f>(SUMIFS(Profile!$F$2:$F$17521,Profile!$B$2:$B$17521,$B294,Profile!$C$2:$C$17521,AI$8))*$C$6</f>
        <v>0.2127284054</v>
      </c>
      <c r="AJ294" s="193">
        <f>(SUMIFS(Profile!$F$2:$F$17521,Profile!$B$2:$B$17521,$B294,Profile!$C$2:$C$17521,AJ$8))*$C$6</f>
        <v>0.2247469594</v>
      </c>
      <c r="AK294" s="193">
        <f>(SUMIFS(Profile!$F$2:$F$17521,Profile!$B$2:$B$17521,$B294,Profile!$C$2:$C$17521,AK$8))*$C$6</f>
        <v>0.2471815935</v>
      </c>
      <c r="AL294" s="193">
        <f>(SUMIFS(Profile!$F$2:$F$17521,Profile!$B$2:$B$17521,$B294,Profile!$C$2:$C$17521,AL$8))*$C$6</f>
        <v>0.2772279784</v>
      </c>
      <c r="AM294" s="193">
        <f>(SUMIFS(Profile!$F$2:$F$17521,Profile!$B$2:$B$17521,$B294,Profile!$C$2:$C$17521,AM$8))*$C$6</f>
        <v>0.3136842588</v>
      </c>
      <c r="AN294" s="193">
        <f>(SUMIFS(Profile!$F$2:$F$17521,Profile!$B$2:$B$17521,$B294,Profile!$C$2:$C$17521,AN$8))*$C$6</f>
        <v>0.340525696</v>
      </c>
      <c r="AO294" s="193">
        <f>(SUMIFS(Profile!$F$2:$F$17521,Profile!$B$2:$B$17521,$B294,Profile!$C$2:$C$17521,AO$8))*$C$6</f>
        <v>0.3589541454</v>
      </c>
      <c r="AP294" s="193">
        <f>(SUMIFS(Profile!$F$2:$F$17521,Profile!$B$2:$B$17521,$B294,Profile!$C$2:$C$17521,AP$8))*$C$6</f>
        <v>0.3749788841</v>
      </c>
      <c r="AQ294" s="193">
        <f>(SUMIFS(Profile!$F$2:$F$17521,Profile!$B$2:$B$17521,$B294,Profile!$C$2:$C$17521,AQ$8))*$C$6</f>
        <v>0.3681683701</v>
      </c>
      <c r="AR294" s="193">
        <f>(SUMIFS(Profile!$F$2:$F$17521,Profile!$B$2:$B$17521,$B294,Profile!$C$2:$C$17521,AR$8))*$C$6</f>
        <v>0.3581529085</v>
      </c>
      <c r="AS294" s="193">
        <f>(SUMIFS(Profile!$F$2:$F$17521,Profile!$B$2:$B$17521,$B294,Profile!$C$2:$C$17521,AS$8))*$C$6</f>
        <v>0.346534973</v>
      </c>
      <c r="AT294" s="193">
        <f>(SUMIFS(Profile!$F$2:$F$17521,Profile!$B$2:$B$17521,$B294,Profile!$C$2:$C$17521,AT$8))*$C$6</f>
        <v>0.3261034312</v>
      </c>
      <c r="AU294" s="193">
        <f>(SUMIFS(Profile!$F$2:$F$17521,Profile!$B$2:$B$17521,$B294,Profile!$C$2:$C$17521,AU$8))*$C$6</f>
        <v>0.3124824034</v>
      </c>
      <c r="AV294" s="193">
        <f>(SUMIFS(Profile!$F$2:$F$17521,Profile!$B$2:$B$17521,$B294,Profile!$C$2:$C$17521,AV$8))*$C$6</f>
        <v>0.2904483878</v>
      </c>
      <c r="AW294" s="193">
        <f>(SUMIFS(Profile!$F$2:$F$17521,Profile!$B$2:$B$17521,$B294,Profile!$C$2:$C$17521,AW$8))*$C$6</f>
        <v>0.2712187014</v>
      </c>
      <c r="AX294" s="193">
        <f>(SUMIFS(Profile!$F$2:$F$17521,Profile!$B$2:$B$17521,$B294,Profile!$C$2:$C$17521,AX$8))*$C$6</f>
        <v>0.2411723165</v>
      </c>
      <c r="AY294" s="193">
        <f>(SUMIFS(Profile!$F$2:$F$17521,Profile!$B$2:$B$17521,$B294,Profile!$C$2:$C$17521,AY$8))*$C$6</f>
        <v>0.2043154176</v>
      </c>
      <c r="AZ294" s="193">
        <f>(SUMIFS(Profile!$F$2:$F$17521,Profile!$B$2:$B$17521,$B294,Profile!$C$2:$C$17521,AZ$8))*$C$6</f>
        <v>0.1738684142</v>
      </c>
      <c r="BA294" s="193">
        <f t="shared" si="16"/>
        <v>6.457047921</v>
      </c>
      <c r="BB294" s="193">
        <f>(SUMIFS(Profile!$E$2:$E$17521,Profile!$B$2:$B$17521,$B294,Profile!$C$2:$C$17521,BB$8))*$C$9</f>
        <v>0</v>
      </c>
      <c r="BC294" s="193">
        <f>(SUMIFS(Profile!$E$2:$E$17521,Profile!$B$2:$B$17521,$B294,Profile!$C$2:$C$17521,BC$8))*$C$9</f>
        <v>0</v>
      </c>
      <c r="BD294" s="193">
        <f>(SUMIFS(Profile!$E$2:$E$17521,Profile!$B$2:$B$17521,$B294,Profile!$C$2:$C$17521,BD$8))*$C$9</f>
        <v>0</v>
      </c>
      <c r="BE294" s="193">
        <f>(SUMIFS(Profile!$E$2:$E$17521,Profile!$B$2:$B$17521,$B294,Profile!$C$2:$C$17521,BE$8))*$C$9</f>
        <v>0</v>
      </c>
      <c r="BF294" s="193">
        <f>(SUMIFS(Profile!$E$2:$E$17521,Profile!$B$2:$B$17521,$B294,Profile!$C$2:$C$17521,BF$8))*$C$9</f>
        <v>0</v>
      </c>
      <c r="BG294" s="193">
        <f>(SUMIFS(Profile!$E$2:$E$17521,Profile!$B$2:$B$17521,$B294,Profile!$C$2:$C$17521,BG$8))*$C$9</f>
        <v>0</v>
      </c>
      <c r="BH294" s="193">
        <f>(SUMIFS(Profile!$E$2:$E$17521,Profile!$B$2:$B$17521,$B294,Profile!$C$2:$C$17521,BH$8))*$C$9</f>
        <v>0</v>
      </c>
      <c r="BI294" s="193">
        <f>(SUMIFS(Profile!$E$2:$E$17521,Profile!$B$2:$B$17521,$B294,Profile!$C$2:$C$17521,BI$8))*$C$9</f>
        <v>0</v>
      </c>
      <c r="BJ294" s="193">
        <f>(SUMIFS(Profile!$E$2:$E$17521,Profile!$B$2:$B$17521,$B294,Profile!$C$2:$C$17521,BJ$8))*$C$9</f>
        <v>0</v>
      </c>
      <c r="BK294" s="193">
        <f>(SUMIFS(Profile!$E$2:$E$17521,Profile!$B$2:$B$17521,$B294,Profile!$C$2:$C$17521,BK$8))*$C$9</f>
        <v>0</v>
      </c>
      <c r="BL294" s="193">
        <f>(SUMIFS(Profile!$E$2:$E$17521,Profile!$B$2:$B$17521,$B294,Profile!$C$2:$C$17521,BL$8))*$C$9</f>
        <v>0</v>
      </c>
      <c r="BM294" s="193">
        <f>(SUMIFS(Profile!$E$2:$E$17521,Profile!$B$2:$B$17521,$B294,Profile!$C$2:$C$17521,BM$8))*$C$9</f>
        <v>0</v>
      </c>
      <c r="BN294" s="193">
        <f>(SUMIFS(Profile!$E$2:$E$17521,Profile!$B$2:$B$17521,$B294,Profile!$C$2:$C$17521,BN$8))*$C$9</f>
        <v>0.0003681075518</v>
      </c>
      <c r="BO294" s="193">
        <f>(SUMIFS(Profile!$E$2:$E$17521,Profile!$B$2:$B$17521,$B294,Profile!$C$2:$C$17521,BO$8))*$C$9</f>
        <v>0.01325187187</v>
      </c>
      <c r="BP294" s="193">
        <f>(SUMIFS(Profile!$E$2:$E$17521,Profile!$B$2:$B$17521,$B294,Profile!$C$2:$C$17521,BP$8))*$C$9</f>
        <v>0.05588984326</v>
      </c>
      <c r="BQ294" s="193">
        <f>(SUMIFS(Profile!$E$2:$E$17521,Profile!$B$2:$B$17521,$B294,Profile!$C$2:$C$17521,BQ$8))*$C$9</f>
        <v>0.1450499596</v>
      </c>
      <c r="BR294" s="193">
        <f>(SUMIFS(Profile!$E$2:$E$17521,Profile!$B$2:$B$17521,$B294,Profile!$C$2:$C$17521,BR$8))*$C$9</f>
        <v>0.2663857562</v>
      </c>
      <c r="BS294" s="193">
        <f>(SUMIFS(Profile!$E$2:$E$17521,Profile!$B$2:$B$17521,$B294,Profile!$C$2:$C$17521,BS$8))*$C$9</f>
        <v>0.3771177744</v>
      </c>
      <c r="BT294" s="193">
        <f>(SUMIFS(Profile!$E$2:$E$17521,Profile!$B$2:$B$17521,$B294,Profile!$C$2:$C$17521,BT$8))*$C$9</f>
        <v>0.4223505737</v>
      </c>
      <c r="BU294" s="193">
        <f>(SUMIFS(Profile!$E$2:$E$17521,Profile!$B$2:$B$17521,$B294,Profile!$C$2:$C$17521,BU$8))*$C$9</f>
        <v>0.5336869773</v>
      </c>
      <c r="BV294" s="193">
        <f>(SUMIFS(Profile!$E$2:$E$17521,Profile!$B$2:$B$17521,$B294,Profile!$C$2:$C$17521,BV$8))*$C$9</f>
        <v>0.5294379973</v>
      </c>
      <c r="BW294" s="193">
        <f>(SUMIFS(Profile!$E$2:$E$17521,Profile!$B$2:$B$17521,$B294,Profile!$C$2:$C$17521,BW$8))*$C$9</f>
        <v>0.4307891989</v>
      </c>
      <c r="BX294" s="193">
        <f>(SUMIFS(Profile!$E$2:$E$17521,Profile!$B$2:$B$17521,$B294,Profile!$C$2:$C$17521,BX$8))*$C$9</f>
        <v>0.3681058829</v>
      </c>
      <c r="BY294" s="193">
        <f>(SUMIFS(Profile!$E$2:$E$17521,Profile!$B$2:$B$17521,$B294,Profile!$C$2:$C$17521,BY$8))*$C$9</f>
        <v>0.3436835077</v>
      </c>
      <c r="BZ294" s="193">
        <f>(SUMIFS(Profile!$E$2:$E$17521,Profile!$B$2:$B$17521,$B294,Profile!$C$2:$C$17521,BZ$8))*$C$9</f>
        <v>0.3615828269</v>
      </c>
      <c r="CA294" s="193">
        <f>(SUMIFS(Profile!$E$2:$E$17521,Profile!$B$2:$B$17521,$B294,Profile!$C$2:$C$17521,CA$8))*$C$9</f>
        <v>0.38096129</v>
      </c>
      <c r="CB294" s="193">
        <f>(SUMIFS(Profile!$E$2:$E$17521,Profile!$B$2:$B$17521,$B294,Profile!$C$2:$C$17521,CB$8))*$C$9</f>
        <v>0.4261678301</v>
      </c>
      <c r="CC294" s="193">
        <f>(SUMIFS(Profile!$E$2:$E$17521,Profile!$B$2:$B$17521,$B294,Profile!$C$2:$C$17521,CC$8))*$C$9</f>
        <v>0.4307773021</v>
      </c>
      <c r="CD294" s="193">
        <f>(SUMIFS(Profile!$E$2:$E$17521,Profile!$B$2:$B$17521,$B294,Profile!$C$2:$C$17521,CD$8))*$C$9</f>
        <v>0.2744232409</v>
      </c>
      <c r="CE294" s="193">
        <f>(SUMIFS(Profile!$E$2:$E$17521,Profile!$B$2:$B$17521,$B294,Profile!$C$2:$C$17521,CE$8))*$C$9</f>
        <v>0.2984167026</v>
      </c>
      <c r="CF294" s="193">
        <f>(SUMIFS(Profile!$E$2:$E$17521,Profile!$B$2:$B$17521,$B294,Profile!$C$2:$C$17521,CF$8))*$C$9</f>
        <v>0.2637074745</v>
      </c>
      <c r="CG294" s="193">
        <f>(SUMIFS(Profile!$E$2:$E$17521,Profile!$B$2:$B$17521,$B294,Profile!$C$2:$C$17521,CG$8))*$C$9</f>
        <v>0.2663101628</v>
      </c>
      <c r="CH294" s="193">
        <f>(SUMIFS(Profile!$E$2:$E$17521,Profile!$B$2:$B$17521,$B294,Profile!$C$2:$C$17521,CH$8))*$C$9</f>
        <v>0.1827540969</v>
      </c>
      <c r="CI294" s="193">
        <f>(SUMIFS(Profile!$E$2:$E$17521,Profile!$B$2:$B$17521,$B294,Profile!$C$2:$C$17521,CI$8))*$C$9</f>
        <v>0.07449495357</v>
      </c>
      <c r="CJ294" s="193">
        <f>(SUMIFS(Profile!$E$2:$E$17521,Profile!$B$2:$B$17521,$B294,Profile!$C$2:$C$17521,CJ$8))*$C$9</f>
        <v>0.01030434262</v>
      </c>
      <c r="CK294" s="193">
        <f>(SUMIFS(Profile!$E$2:$E$17521,Profile!$B$2:$B$17521,$B294,Profile!$C$2:$C$17521,CK$8))*$C$9</f>
        <v>0.001030247568</v>
      </c>
      <c r="CL294" s="193">
        <f>(SUMIFS(Profile!$E$2:$E$17521,Profile!$B$2:$B$17521,$B294,Profile!$C$2:$C$17521,CL$8))*$C$9</f>
        <v>0</v>
      </c>
      <c r="CM294" s="193">
        <f>(SUMIFS(Profile!$E$2:$E$17521,Profile!$B$2:$B$17521,$B294,Profile!$C$2:$C$17521,CM$8))*$C$9</f>
        <v>0</v>
      </c>
      <c r="CN294" s="193">
        <f>(SUMIFS(Profile!$E$2:$E$17521,Profile!$B$2:$B$17521,$B294,Profile!$C$2:$C$17521,CN$8))*$C$9</f>
        <v>0</v>
      </c>
      <c r="CO294" s="193">
        <f>(SUMIFS(Profile!$E$2:$E$17521,Profile!$B$2:$B$17521,$B294,Profile!$C$2:$C$17521,CO$8))*$C$9</f>
        <v>0</v>
      </c>
      <c r="CP294" s="193">
        <f>(SUMIFS(Profile!$E$2:$E$17521,Profile!$B$2:$B$17521,$B294,Profile!$C$2:$C$17521,CP$8))*$C$9</f>
        <v>0</v>
      </c>
      <c r="CQ294" s="193">
        <f>(SUMIFS(Profile!$E$2:$E$17521,Profile!$B$2:$B$17521,$B294,Profile!$C$2:$C$17521,CQ$8))*$C$9</f>
        <v>0</v>
      </c>
      <c r="CR294" s="193">
        <f>(SUMIFS(Profile!$E$2:$E$17521,Profile!$B$2:$B$17521,$B294,Profile!$C$2:$C$17521,CR$8))*$C$9</f>
        <v>0</v>
      </c>
      <c r="CS294" s="193">
        <f>(SUMIFS(Profile!$E$2:$E$17521,Profile!$B$2:$B$17521,$B294,Profile!$C$2:$C$17521,CS$8))*$C$9</f>
        <v>0</v>
      </c>
      <c r="CT294" s="193">
        <f>(SUMIFS(Profile!$E$2:$E$17521,Profile!$B$2:$B$17521,$B294,Profile!$C$2:$C$17521,CT$8))*$C$9</f>
        <v>0</v>
      </c>
      <c r="CU294" s="193">
        <f>(SUMIFS(Profile!$E$2:$E$17521,Profile!$B$2:$B$17521,$B294,Profile!$C$2:$C$17521,CU$8))*$C$9</f>
        <v>0</v>
      </c>
      <c r="CV294" s="193">
        <f>(SUMIFS(Profile!$E$2:$E$17521,Profile!$B$2:$B$17521,$B294,Profile!$C$2:$C$17521,CV$8))*$C$9</f>
        <v>0</v>
      </c>
      <c r="CW294" s="193">
        <f>(SUMIFS(Profile!$E$2:$E$17521,Profile!$B$2:$B$17521,$B294,Profile!$C$2:$C$17521,CW$8))*$C$9</f>
        <v>0</v>
      </c>
      <c r="CX294" s="193">
        <f t="shared" si="17"/>
        <v>2.473300343</v>
      </c>
      <c r="CY294" s="193">
        <f t="shared" ref="CY294:ET294" si="1432">MAX(BB294-E294,0)</f>
        <v>0</v>
      </c>
      <c r="CZ294" s="193">
        <f t="shared" si="1432"/>
        <v>0</v>
      </c>
      <c r="DA294" s="193">
        <f t="shared" si="1432"/>
        <v>0</v>
      </c>
      <c r="DB294" s="193">
        <f t="shared" si="1432"/>
        <v>0</v>
      </c>
      <c r="DC294" s="193">
        <f t="shared" si="1432"/>
        <v>0</v>
      </c>
      <c r="DD294" s="193">
        <f t="shared" si="1432"/>
        <v>0</v>
      </c>
      <c r="DE294" s="193">
        <f t="shared" si="1432"/>
        <v>0</v>
      </c>
      <c r="DF294" s="193">
        <f t="shared" si="1432"/>
        <v>0</v>
      </c>
      <c r="DG294" s="193">
        <f t="shared" si="1432"/>
        <v>0</v>
      </c>
      <c r="DH294" s="193">
        <f t="shared" si="1432"/>
        <v>0</v>
      </c>
      <c r="DI294" s="193">
        <f t="shared" si="1432"/>
        <v>0</v>
      </c>
      <c r="DJ294" s="193">
        <f t="shared" si="1432"/>
        <v>0</v>
      </c>
      <c r="DK294" s="193">
        <f t="shared" si="1432"/>
        <v>0</v>
      </c>
      <c r="DL294" s="193">
        <f t="shared" si="1432"/>
        <v>0</v>
      </c>
      <c r="DM294" s="193">
        <f t="shared" si="1432"/>
        <v>0</v>
      </c>
      <c r="DN294" s="193">
        <f t="shared" si="1432"/>
        <v>0</v>
      </c>
      <c r="DO294" s="193">
        <f t="shared" si="1432"/>
        <v>0.03603013829</v>
      </c>
      <c r="DP294" s="193">
        <f t="shared" si="1432"/>
        <v>0.1367466949</v>
      </c>
      <c r="DQ294" s="193">
        <f t="shared" si="1432"/>
        <v>0.1887900081</v>
      </c>
      <c r="DR294" s="193">
        <f t="shared" si="1432"/>
        <v>0.3097412548</v>
      </c>
      <c r="DS294" s="193">
        <f t="shared" si="1432"/>
        <v>0.3058928933</v>
      </c>
      <c r="DT294" s="193">
        <f t="shared" si="1432"/>
        <v>0.2136539904</v>
      </c>
      <c r="DU294" s="193">
        <f t="shared" si="1432"/>
        <v>0.1509706744</v>
      </c>
      <c r="DV294" s="193">
        <f t="shared" si="1432"/>
        <v>0.1293526284</v>
      </c>
      <c r="DW294" s="193">
        <f t="shared" si="1432"/>
        <v>0.1456494737</v>
      </c>
      <c r="DX294" s="193">
        <f t="shared" si="1432"/>
        <v>0.1650279369</v>
      </c>
      <c r="DY294" s="193">
        <f t="shared" si="1432"/>
        <v>0.2138400431</v>
      </c>
      <c r="DZ294" s="193">
        <f t="shared" si="1432"/>
        <v>0.2232569367</v>
      </c>
      <c r="EA294" s="193">
        <f t="shared" si="1432"/>
        <v>0.07090906025</v>
      </c>
      <c r="EB294" s="193">
        <f t="shared" si="1432"/>
        <v>0.09089633723</v>
      </c>
      <c r="EC294" s="193">
        <f t="shared" si="1432"/>
        <v>0.05097906907</v>
      </c>
      <c r="ED294" s="193">
        <f t="shared" si="1432"/>
        <v>0.0415632034</v>
      </c>
      <c r="EE294" s="193">
        <f t="shared" si="1432"/>
        <v>0</v>
      </c>
      <c r="EF294" s="193">
        <f t="shared" si="1432"/>
        <v>0</v>
      </c>
      <c r="EG294" s="193">
        <f t="shared" si="1432"/>
        <v>0</v>
      </c>
      <c r="EH294" s="193">
        <f t="shared" si="1432"/>
        <v>0</v>
      </c>
      <c r="EI294" s="193">
        <f t="shared" si="1432"/>
        <v>0</v>
      </c>
      <c r="EJ294" s="193">
        <f t="shared" si="1432"/>
        <v>0</v>
      </c>
      <c r="EK294" s="193">
        <f t="shared" si="1432"/>
        <v>0</v>
      </c>
      <c r="EL294" s="193">
        <f t="shared" si="1432"/>
        <v>0</v>
      </c>
      <c r="EM294" s="193">
        <f t="shared" si="1432"/>
        <v>0</v>
      </c>
      <c r="EN294" s="193">
        <f t="shared" si="1432"/>
        <v>0</v>
      </c>
      <c r="EO294" s="193">
        <f t="shared" si="1432"/>
        <v>0</v>
      </c>
      <c r="EP294" s="193">
        <f t="shared" si="1432"/>
        <v>0</v>
      </c>
      <c r="EQ294" s="193">
        <f t="shared" si="1432"/>
        <v>0</v>
      </c>
      <c r="ER294" s="193">
        <f t="shared" si="1432"/>
        <v>0</v>
      </c>
      <c r="ES294" s="193">
        <f t="shared" si="1432"/>
        <v>0</v>
      </c>
      <c r="ET294" s="193">
        <f t="shared" si="1432"/>
        <v>0</v>
      </c>
      <c r="EU294" s="193">
        <f t="shared" si="19"/>
        <v>3.983747578</v>
      </c>
      <c r="EV294" s="193">
        <f t="shared" ref="EV294:GQ294" si="1433">BB294-CY294</f>
        <v>0</v>
      </c>
      <c r="EW294" s="193">
        <f t="shared" si="1433"/>
        <v>0</v>
      </c>
      <c r="EX294" s="193">
        <f t="shared" si="1433"/>
        <v>0</v>
      </c>
      <c r="EY294" s="193">
        <f t="shared" si="1433"/>
        <v>0</v>
      </c>
      <c r="EZ294" s="193">
        <f t="shared" si="1433"/>
        <v>0</v>
      </c>
      <c r="FA294" s="193">
        <f t="shared" si="1433"/>
        <v>0</v>
      </c>
      <c r="FB294" s="193">
        <f t="shared" si="1433"/>
        <v>0</v>
      </c>
      <c r="FC294" s="193">
        <f t="shared" si="1433"/>
        <v>0</v>
      </c>
      <c r="FD294" s="193">
        <f t="shared" si="1433"/>
        <v>0</v>
      </c>
      <c r="FE294" s="193">
        <f t="shared" si="1433"/>
        <v>0</v>
      </c>
      <c r="FF294" s="193">
        <f t="shared" si="1433"/>
        <v>0</v>
      </c>
      <c r="FG294" s="193">
        <f t="shared" si="1433"/>
        <v>0</v>
      </c>
      <c r="FH294" s="193">
        <f t="shared" si="1433"/>
        <v>0.0003681075518</v>
      </c>
      <c r="FI294" s="193">
        <f t="shared" si="1433"/>
        <v>0.01325187187</v>
      </c>
      <c r="FJ294" s="193">
        <f t="shared" si="1433"/>
        <v>0.05588984326</v>
      </c>
      <c r="FK294" s="193">
        <f t="shared" si="1433"/>
        <v>0.1450499596</v>
      </c>
      <c r="FL294" s="193">
        <f t="shared" si="1433"/>
        <v>0.2303556179</v>
      </c>
      <c r="FM294" s="193">
        <f t="shared" si="1433"/>
        <v>0.2403710795</v>
      </c>
      <c r="FN294" s="193">
        <f t="shared" si="1433"/>
        <v>0.2335605656</v>
      </c>
      <c r="FO294" s="193">
        <f t="shared" si="1433"/>
        <v>0.2239457224</v>
      </c>
      <c r="FP294" s="193">
        <f t="shared" si="1433"/>
        <v>0.223545104</v>
      </c>
      <c r="FQ294" s="193">
        <f t="shared" si="1433"/>
        <v>0.2171352085</v>
      </c>
      <c r="FR294" s="193">
        <f t="shared" si="1433"/>
        <v>0.2171352085</v>
      </c>
      <c r="FS294" s="193">
        <f t="shared" si="1433"/>
        <v>0.2143308792</v>
      </c>
      <c r="FT294" s="193">
        <f t="shared" si="1433"/>
        <v>0.2159333531</v>
      </c>
      <c r="FU294" s="193">
        <f t="shared" si="1433"/>
        <v>0.2159333531</v>
      </c>
      <c r="FV294" s="193">
        <f t="shared" si="1433"/>
        <v>0.2123277869</v>
      </c>
      <c r="FW294" s="193">
        <f t="shared" si="1433"/>
        <v>0.2075203653</v>
      </c>
      <c r="FX294" s="193">
        <f t="shared" si="1433"/>
        <v>0.2035141807</v>
      </c>
      <c r="FY294" s="193">
        <f t="shared" si="1433"/>
        <v>0.2075203653</v>
      </c>
      <c r="FZ294" s="193">
        <f t="shared" si="1433"/>
        <v>0.2127284054</v>
      </c>
      <c r="GA294" s="193">
        <f t="shared" si="1433"/>
        <v>0.2247469594</v>
      </c>
      <c r="GB294" s="193">
        <f t="shared" si="1433"/>
        <v>0.1827540969</v>
      </c>
      <c r="GC294" s="193">
        <f t="shared" si="1433"/>
        <v>0.07449495357</v>
      </c>
      <c r="GD294" s="193">
        <f t="shared" si="1433"/>
        <v>0.01030434262</v>
      </c>
      <c r="GE294" s="193">
        <f t="shared" si="1433"/>
        <v>0.001030247568</v>
      </c>
      <c r="GF294" s="193">
        <f t="shared" si="1433"/>
        <v>0</v>
      </c>
      <c r="GG294" s="193">
        <f t="shared" si="1433"/>
        <v>0</v>
      </c>
      <c r="GH294" s="193">
        <f t="shared" si="1433"/>
        <v>0</v>
      </c>
      <c r="GI294" s="193">
        <f t="shared" si="1433"/>
        <v>0</v>
      </c>
      <c r="GJ294" s="193">
        <f t="shared" si="1433"/>
        <v>0</v>
      </c>
      <c r="GK294" s="193">
        <f t="shared" si="1433"/>
        <v>0</v>
      </c>
      <c r="GL294" s="193">
        <f t="shared" si="1433"/>
        <v>0</v>
      </c>
      <c r="GM294" s="193">
        <f t="shared" si="1433"/>
        <v>0</v>
      </c>
      <c r="GN294" s="193">
        <f t="shared" si="1433"/>
        <v>0</v>
      </c>
      <c r="GO294" s="193">
        <f t="shared" si="1433"/>
        <v>0</v>
      </c>
      <c r="GP294" s="193">
        <f t="shared" si="1433"/>
        <v>0</v>
      </c>
      <c r="GQ294" s="193">
        <f t="shared" si="1433"/>
        <v>0</v>
      </c>
      <c r="GR294" s="193">
        <f t="shared" si="21"/>
        <v>6.471192526</v>
      </c>
      <c r="GS294" s="193">
        <f t="shared" ref="GS294:IN294" si="1434">E294-EV294</f>
        <v>0.1478282139</v>
      </c>
      <c r="GT294" s="193">
        <f t="shared" si="1434"/>
        <v>0.128999146</v>
      </c>
      <c r="GU294" s="193">
        <f t="shared" si="1434"/>
        <v>0.1205861582</v>
      </c>
      <c r="GV294" s="193">
        <f t="shared" si="1434"/>
        <v>0.1129744074</v>
      </c>
      <c r="GW294" s="193">
        <f t="shared" si="1434"/>
        <v>0.1105706966</v>
      </c>
      <c r="GX294" s="193">
        <f t="shared" si="1434"/>
        <v>0.1101700781</v>
      </c>
      <c r="GY294" s="193">
        <f t="shared" si="1434"/>
        <v>0.1081669858</v>
      </c>
      <c r="GZ294" s="193">
        <f t="shared" si="1434"/>
        <v>0.1065645119</v>
      </c>
      <c r="HA294" s="193">
        <f t="shared" si="1434"/>
        <v>0.1069651304</v>
      </c>
      <c r="HB294" s="193">
        <f t="shared" si="1434"/>
        <v>0.1085676043</v>
      </c>
      <c r="HC294" s="193">
        <f t="shared" si="1434"/>
        <v>0.1129744074</v>
      </c>
      <c r="HD294" s="193">
        <f t="shared" si="1434"/>
        <v>0.1253935798</v>
      </c>
      <c r="HE294" s="193">
        <f t="shared" si="1434"/>
        <v>0.1442551586</v>
      </c>
      <c r="HF294" s="193">
        <f t="shared" si="1434"/>
        <v>0.1554085023</v>
      </c>
      <c r="HG294" s="193">
        <f t="shared" si="1434"/>
        <v>0.1480249559</v>
      </c>
      <c r="HH294" s="193">
        <f t="shared" si="1434"/>
        <v>0.08730875058</v>
      </c>
      <c r="HI294" s="193">
        <f t="shared" si="1434"/>
        <v>0</v>
      </c>
      <c r="HJ294" s="193">
        <f t="shared" si="1434"/>
        <v>0</v>
      </c>
      <c r="HK294" s="193">
        <f t="shared" si="1434"/>
        <v>0</v>
      </c>
      <c r="HL294" s="193">
        <f t="shared" si="1434"/>
        <v>0</v>
      </c>
      <c r="HM294" s="193">
        <f t="shared" si="1434"/>
        <v>0</v>
      </c>
      <c r="HN294" s="193">
        <f t="shared" si="1434"/>
        <v>0</v>
      </c>
      <c r="HO294" s="193">
        <f t="shared" si="1434"/>
        <v>0</v>
      </c>
      <c r="HP294" s="193">
        <f t="shared" si="1434"/>
        <v>0</v>
      </c>
      <c r="HQ294" s="193">
        <f t="shared" si="1434"/>
        <v>0</v>
      </c>
      <c r="HR294" s="193">
        <f t="shared" si="1434"/>
        <v>0</v>
      </c>
      <c r="HS294" s="193">
        <f t="shared" si="1434"/>
        <v>0</v>
      </c>
      <c r="HT294" s="193">
        <f t="shared" si="1434"/>
        <v>0</v>
      </c>
      <c r="HU294" s="193">
        <f t="shared" si="1434"/>
        <v>0</v>
      </c>
      <c r="HV294" s="193">
        <f t="shared" si="1434"/>
        <v>0</v>
      </c>
      <c r="HW294" s="193">
        <f t="shared" si="1434"/>
        <v>0</v>
      </c>
      <c r="HX294" s="193">
        <f t="shared" si="1434"/>
        <v>0</v>
      </c>
      <c r="HY294" s="193">
        <f t="shared" si="1434"/>
        <v>0.06442749654</v>
      </c>
      <c r="HZ294" s="193">
        <f t="shared" si="1434"/>
        <v>0.2027330248</v>
      </c>
      <c r="IA294" s="193">
        <f t="shared" si="1434"/>
        <v>0.3033799162</v>
      </c>
      <c r="IB294" s="193">
        <f t="shared" si="1434"/>
        <v>0.3394954484</v>
      </c>
      <c r="IC294" s="193">
        <f t="shared" si="1434"/>
        <v>0.3589541454</v>
      </c>
      <c r="ID294" s="193">
        <f t="shared" si="1434"/>
        <v>0.3749788841</v>
      </c>
      <c r="IE294" s="193">
        <f t="shared" si="1434"/>
        <v>0.3681683701</v>
      </c>
      <c r="IF294" s="193">
        <f t="shared" si="1434"/>
        <v>0.3581529085</v>
      </c>
      <c r="IG294" s="193">
        <f t="shared" si="1434"/>
        <v>0.346534973</v>
      </c>
      <c r="IH294" s="193">
        <f t="shared" si="1434"/>
        <v>0.3261034312</v>
      </c>
      <c r="II294" s="193">
        <f t="shared" si="1434"/>
        <v>0.3124824034</v>
      </c>
      <c r="IJ294" s="193">
        <f t="shared" si="1434"/>
        <v>0.2904483878</v>
      </c>
      <c r="IK294" s="193">
        <f t="shared" si="1434"/>
        <v>0.2712187014</v>
      </c>
      <c r="IL294" s="193">
        <f t="shared" si="1434"/>
        <v>0.2411723165</v>
      </c>
      <c r="IM294" s="193">
        <f t="shared" si="1434"/>
        <v>0.2043154176</v>
      </c>
      <c r="IN294" s="193">
        <f t="shared" si="1434"/>
        <v>0.1738684142</v>
      </c>
      <c r="IO294" s="193">
        <f t="shared" si="23"/>
        <v>2.473300343</v>
      </c>
      <c r="IP294" s="193">
        <f t="shared" si="29"/>
        <v>0</v>
      </c>
      <c r="IQ294" s="193">
        <f t="shared" ref="IQ294:KK294" si="1435">MAX((MIN(CZ294+IP294,$IO$7))-GT294,0)</f>
        <v>0</v>
      </c>
      <c r="IR294" s="193">
        <f t="shared" si="1435"/>
        <v>0</v>
      </c>
      <c r="IS294" s="193">
        <f t="shared" si="1435"/>
        <v>0</v>
      </c>
      <c r="IT294" s="193">
        <f t="shared" si="1435"/>
        <v>0</v>
      </c>
      <c r="IU294" s="193">
        <f t="shared" si="1435"/>
        <v>0</v>
      </c>
      <c r="IV294" s="193">
        <f t="shared" si="1435"/>
        <v>0</v>
      </c>
      <c r="IW294" s="193">
        <f t="shared" si="1435"/>
        <v>0</v>
      </c>
      <c r="IX294" s="193">
        <f t="shared" si="1435"/>
        <v>0</v>
      </c>
      <c r="IY294" s="193">
        <f t="shared" si="1435"/>
        <v>0</v>
      </c>
      <c r="IZ294" s="193">
        <f t="shared" si="1435"/>
        <v>0</v>
      </c>
      <c r="JA294" s="193">
        <f t="shared" si="1435"/>
        <v>0</v>
      </c>
      <c r="JB294" s="193">
        <f t="shared" si="1435"/>
        <v>0</v>
      </c>
      <c r="JC294" s="193">
        <f t="shared" si="1435"/>
        <v>0</v>
      </c>
      <c r="JD294" s="193">
        <f t="shared" si="1435"/>
        <v>0</v>
      </c>
      <c r="JE294" s="193">
        <f t="shared" si="1435"/>
        <v>0</v>
      </c>
      <c r="JF294" s="193">
        <f t="shared" si="1435"/>
        <v>0.03603013829</v>
      </c>
      <c r="JG294" s="193">
        <f t="shared" si="1435"/>
        <v>0.1727768332</v>
      </c>
      <c r="JH294" s="193">
        <f t="shared" si="1435"/>
        <v>0.3615668413</v>
      </c>
      <c r="JI294" s="193">
        <f t="shared" si="1435"/>
        <v>0.6713080961</v>
      </c>
      <c r="JJ294" s="193">
        <f t="shared" si="1435"/>
        <v>0.9772009894</v>
      </c>
      <c r="JK294" s="193">
        <f t="shared" si="1435"/>
        <v>1.19085498</v>
      </c>
      <c r="JL294" s="193">
        <f t="shared" si="1435"/>
        <v>1.341825654</v>
      </c>
      <c r="JM294" s="193">
        <f t="shared" si="1435"/>
        <v>1.471178283</v>
      </c>
      <c r="JN294" s="193">
        <f t="shared" si="1435"/>
        <v>1.616827756</v>
      </c>
      <c r="JO294" s="193">
        <f t="shared" si="1435"/>
        <v>1.781855693</v>
      </c>
      <c r="JP294" s="193">
        <f t="shared" si="1435"/>
        <v>1.995695736</v>
      </c>
      <c r="JQ294" s="193">
        <f t="shared" si="1435"/>
        <v>2.218952673</v>
      </c>
      <c r="JR294" s="193">
        <f t="shared" si="1435"/>
        <v>2.289861733</v>
      </c>
      <c r="JS294" s="193">
        <f t="shared" si="1435"/>
        <v>2.380758071</v>
      </c>
      <c r="JT294" s="193">
        <f t="shared" si="1435"/>
        <v>2.43173714</v>
      </c>
      <c r="JU294" s="193">
        <f t="shared" si="1435"/>
        <v>2.473300343</v>
      </c>
      <c r="JV294" s="193">
        <f t="shared" si="1435"/>
        <v>2.408872847</v>
      </c>
      <c r="JW294" s="193">
        <f t="shared" si="1435"/>
        <v>2.206139822</v>
      </c>
      <c r="JX294" s="193">
        <f t="shared" si="1435"/>
        <v>1.902759906</v>
      </c>
      <c r="JY294" s="193">
        <f t="shared" si="1435"/>
        <v>1.563264457</v>
      </c>
      <c r="JZ294" s="193">
        <f t="shared" si="1435"/>
        <v>1.204310312</v>
      </c>
      <c r="KA294" s="193">
        <f t="shared" si="1435"/>
        <v>0.8293314277</v>
      </c>
      <c r="KB294" s="193">
        <f t="shared" si="1435"/>
        <v>0.4611630575</v>
      </c>
      <c r="KC294" s="193">
        <f t="shared" si="1435"/>
        <v>0.103010149</v>
      </c>
      <c r="KD294" s="193">
        <f t="shared" si="1435"/>
        <v>0</v>
      </c>
      <c r="KE294" s="193">
        <f t="shared" si="1435"/>
        <v>0</v>
      </c>
      <c r="KF294" s="193">
        <f t="shared" si="1435"/>
        <v>0</v>
      </c>
      <c r="KG294" s="193">
        <f t="shared" si="1435"/>
        <v>0</v>
      </c>
      <c r="KH294" s="193">
        <f t="shared" si="1435"/>
        <v>0</v>
      </c>
      <c r="KI294" s="193">
        <f t="shared" si="1435"/>
        <v>0</v>
      </c>
      <c r="KJ294" s="193">
        <f t="shared" si="1435"/>
        <v>0</v>
      </c>
      <c r="KK294" s="193">
        <f t="shared" si="1435"/>
        <v>0</v>
      </c>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row>
    <row r="295" ht="14.25" customHeight="1">
      <c r="A295" s="1">
        <v>10.0</v>
      </c>
      <c r="B295" s="1">
        <f t="shared" ref="B295:C295" si="1436">B294+1</f>
        <v>285</v>
      </c>
      <c r="C295" s="267">
        <f t="shared" si="1436"/>
        <v>43750</v>
      </c>
      <c r="D295" s="193">
        <f t="shared" si="15"/>
        <v>10.50742112</v>
      </c>
      <c r="E295" s="193">
        <f>(SUMIFS(Profile!$F$2:$F$17521,Profile!$B$2:$B$17521,$B295,Profile!$C$2:$C$17521,E$8))*$C$6</f>
        <v>0.1498313062</v>
      </c>
      <c r="F295" s="193">
        <f>(SUMIFS(Profile!$F$2:$F$17521,Profile!$B$2:$B$17521,$B295,Profile!$C$2:$C$17521,F$8))*$C$6</f>
        <v>0.1285985275</v>
      </c>
      <c r="G295" s="193">
        <f>(SUMIFS(Profile!$F$2:$F$17521,Profile!$B$2:$B$17521,$B295,Profile!$C$2:$C$17521,G$8))*$C$6</f>
        <v>0.1197849213</v>
      </c>
      <c r="H295" s="193">
        <f>(SUMIFS(Profile!$F$2:$F$17521,Profile!$B$2:$B$17521,$B295,Profile!$C$2:$C$17521,H$8))*$C$6</f>
        <v>0.1125737889</v>
      </c>
      <c r="I295" s="193">
        <f>(SUMIFS(Profile!$F$2:$F$17521,Profile!$B$2:$B$17521,$B295,Profile!$C$2:$C$17521,I$8))*$C$6</f>
        <v>0.1113719335</v>
      </c>
      <c r="J295" s="193">
        <f>(SUMIFS(Profile!$F$2:$F$17521,Profile!$B$2:$B$17521,$B295,Profile!$C$2:$C$17521,J$8))*$C$6</f>
        <v>0.1105706966</v>
      </c>
      <c r="K295" s="193">
        <f>(SUMIFS(Profile!$F$2:$F$17521,Profile!$B$2:$B$17521,$B295,Profile!$C$2:$C$17521,K$8))*$C$6</f>
        <v>0.1081669858</v>
      </c>
      <c r="L295" s="193">
        <f>(SUMIFS(Profile!$F$2:$F$17521,Profile!$B$2:$B$17521,$B295,Profile!$C$2:$C$17521,L$8))*$C$6</f>
        <v>0.1045614196</v>
      </c>
      <c r="M295" s="193">
        <f>(SUMIFS(Profile!$F$2:$F$17521,Profile!$B$2:$B$17521,$B295,Profile!$C$2:$C$17521,M$8))*$C$6</f>
        <v>0.1077663673</v>
      </c>
      <c r="N295" s="193">
        <f>(SUMIFS(Profile!$F$2:$F$17521,Profile!$B$2:$B$17521,$B295,Profile!$C$2:$C$17521,N$8))*$C$6</f>
        <v>0.1081669858</v>
      </c>
      <c r="O295" s="193">
        <f>(SUMIFS(Profile!$F$2:$F$17521,Profile!$B$2:$B$17521,$B295,Profile!$C$2:$C$17521,O$8))*$C$6</f>
        <v>0.111772552</v>
      </c>
      <c r="P295" s="193">
        <f>(SUMIFS(Profile!$F$2:$F$17521,Profile!$B$2:$B$17521,$B295,Profile!$C$2:$C$17521,P$8))*$C$6</f>
        <v>0.1261948168</v>
      </c>
      <c r="Q295" s="193">
        <f>(SUMIFS(Profile!$F$2:$F$17521,Profile!$B$2:$B$17521,$B295,Profile!$C$2:$C$17521,Q$8))*$C$6</f>
        <v>0.147026977</v>
      </c>
      <c r="R295" s="193">
        <f>(SUMIFS(Profile!$F$2:$F$17521,Profile!$B$2:$B$17521,$B295,Profile!$C$2:$C$17521,R$8))*$C$6</f>
        <v>0.170262848</v>
      </c>
      <c r="S295" s="193">
        <f>(SUMIFS(Profile!$F$2:$F$17521,Profile!$B$2:$B$17521,$B295,Profile!$C$2:$C$17521,S$8))*$C$6</f>
        <v>0.2035141807</v>
      </c>
      <c r="T295" s="193">
        <f>(SUMIFS(Profile!$F$2:$F$17521,Profile!$B$2:$B$17521,$B295,Profile!$C$2:$C$17521,T$8))*$C$6</f>
        <v>0.2355636579</v>
      </c>
      <c r="U295" s="193">
        <f>(SUMIFS(Profile!$F$2:$F$17521,Profile!$B$2:$B$17521,$B295,Profile!$C$2:$C$17521,U$8))*$C$6</f>
        <v>0.2343618025</v>
      </c>
      <c r="V295" s="193">
        <f>(SUMIFS(Profile!$F$2:$F$17521,Profile!$B$2:$B$17521,$B295,Profile!$C$2:$C$17521,V$8))*$C$6</f>
        <v>0.2387686057</v>
      </c>
      <c r="W295" s="193">
        <f>(SUMIFS(Profile!$F$2:$F$17521,Profile!$B$2:$B$17521,$B295,Profile!$C$2:$C$17521,W$8))*$C$6</f>
        <v>0.2375667503</v>
      </c>
      <c r="X295" s="193">
        <f>(SUMIFS(Profile!$F$2:$F$17521,Profile!$B$2:$B$17521,$B295,Profile!$C$2:$C$17521,X$8))*$C$6</f>
        <v>0.2323587102</v>
      </c>
      <c r="Y295" s="193">
        <f>(SUMIFS(Profile!$F$2:$F$17521,Profile!$B$2:$B$17521,$B295,Profile!$C$2:$C$17521,Y$8))*$C$6</f>
        <v>0.2243463409</v>
      </c>
      <c r="Z295" s="193">
        <f>(SUMIFS(Profile!$F$2:$F$17521,Profile!$B$2:$B$17521,$B295,Profile!$C$2:$C$17521,Z$8))*$C$6</f>
        <v>0.2219426301</v>
      </c>
      <c r="AA295" s="193">
        <f>(SUMIFS(Profile!$F$2:$F$17521,Profile!$B$2:$B$17521,$B295,Profile!$C$2:$C$17521,AA$8))*$C$6</f>
        <v>0.2183370639</v>
      </c>
      <c r="AB295" s="193">
        <f>(SUMIFS(Profile!$F$2:$F$17521,Profile!$B$2:$B$17521,$B295,Profile!$C$2:$C$17521,AB$8))*$C$6</f>
        <v>0.2163339716</v>
      </c>
      <c r="AC295" s="193">
        <f>(SUMIFS(Profile!$F$2:$F$17521,Profile!$B$2:$B$17521,$B295,Profile!$C$2:$C$17521,AC$8))*$C$6</f>
        <v>0.2263494332</v>
      </c>
      <c r="AD295" s="193">
        <f>(SUMIFS(Profile!$F$2:$F$17521,Profile!$B$2:$B$17521,$B295,Profile!$C$2:$C$17521,AD$8))*$C$6</f>
        <v>0.2223432486</v>
      </c>
      <c r="AE295" s="193">
        <f>(SUMIFS(Profile!$F$2:$F$17521,Profile!$B$2:$B$17521,$B295,Profile!$C$2:$C$17521,AE$8))*$C$6</f>
        <v>0.2171352085</v>
      </c>
      <c r="AF295" s="193">
        <f>(SUMIFS(Profile!$F$2:$F$17521,Profile!$B$2:$B$17521,$B295,Profile!$C$2:$C$17521,AF$8))*$C$6</f>
        <v>0.2099240761</v>
      </c>
      <c r="AG295" s="193">
        <f>(SUMIFS(Profile!$F$2:$F$17521,Profile!$B$2:$B$17521,$B295,Profile!$C$2:$C$17521,AG$8))*$C$6</f>
        <v>0.2023123253</v>
      </c>
      <c r="AH295" s="193">
        <f>(SUMIFS(Profile!$F$2:$F$17521,Profile!$B$2:$B$17521,$B295,Profile!$C$2:$C$17521,AH$8))*$C$6</f>
        <v>0.2047160361</v>
      </c>
      <c r="AI295" s="193">
        <f>(SUMIFS(Profile!$F$2:$F$17521,Profile!$B$2:$B$17521,$B295,Profile!$C$2:$C$17521,AI$8))*$C$6</f>
        <v>0.2119271685</v>
      </c>
      <c r="AJ295" s="193">
        <f>(SUMIFS(Profile!$F$2:$F$17521,Profile!$B$2:$B$17521,$B295,Profile!$C$2:$C$17521,AJ$8))*$C$6</f>
        <v>0.2271506702</v>
      </c>
      <c r="AK295" s="193">
        <f>(SUMIFS(Profile!$F$2:$F$17521,Profile!$B$2:$B$17521,$B295,Profile!$C$2:$C$17521,AK$8))*$C$6</f>
        <v>0.2479828304</v>
      </c>
      <c r="AL295" s="193">
        <f>(SUMIFS(Profile!$F$2:$F$17521,Profile!$B$2:$B$17521,$B295,Profile!$C$2:$C$17521,AL$8))*$C$6</f>
        <v>0.2748242676</v>
      </c>
      <c r="AM295" s="193">
        <f>(SUMIFS(Profile!$F$2:$F$17521,Profile!$B$2:$B$17521,$B295,Profile!$C$2:$C$17521,AM$8))*$C$6</f>
        <v>0.3120817849</v>
      </c>
      <c r="AN295" s="193">
        <f>(SUMIFS(Profile!$F$2:$F$17521,Profile!$B$2:$B$17521,$B295,Profile!$C$2:$C$17521,AN$8))*$C$6</f>
        <v>0.3349170375</v>
      </c>
      <c r="AO295" s="193">
        <f>(SUMIFS(Profile!$F$2:$F$17521,Profile!$B$2:$B$17521,$B295,Profile!$C$2:$C$17521,AO$8))*$C$6</f>
        <v>0.358553527</v>
      </c>
      <c r="AP295" s="193">
        <f>(SUMIFS(Profile!$F$2:$F$17521,Profile!$B$2:$B$17521,$B295,Profile!$C$2:$C$17521,AP$8))*$C$6</f>
        <v>0.3785844503</v>
      </c>
      <c r="AQ295" s="193">
        <f>(SUMIFS(Profile!$F$2:$F$17521,Profile!$B$2:$B$17521,$B295,Profile!$C$2:$C$17521,AQ$8))*$C$6</f>
        <v>0.3685689886</v>
      </c>
      <c r="AR295" s="193">
        <f>(SUMIFS(Profile!$F$2:$F$17521,Profile!$B$2:$B$17521,$B295,Profile!$C$2:$C$17521,AR$8))*$C$6</f>
        <v>0.3581529085</v>
      </c>
      <c r="AS295" s="193">
        <f>(SUMIFS(Profile!$F$2:$F$17521,Profile!$B$2:$B$17521,$B295,Profile!$C$2:$C$17521,AS$8))*$C$6</f>
        <v>0.3453331176</v>
      </c>
      <c r="AT295" s="193">
        <f>(SUMIFS(Profile!$F$2:$F$17521,Profile!$B$2:$B$17521,$B295,Profile!$C$2:$C$17521,AT$8))*$C$6</f>
        <v>0.3305102344</v>
      </c>
      <c r="AU295" s="193">
        <f>(SUMIFS(Profile!$F$2:$F$17521,Profile!$B$2:$B$17521,$B295,Profile!$C$2:$C$17521,AU$8))*$C$6</f>
        <v>0.3128830219</v>
      </c>
      <c r="AV295" s="193">
        <f>(SUMIFS(Profile!$F$2:$F$17521,Profile!$B$2:$B$17521,$B295,Profile!$C$2:$C$17521,AV$8))*$C$6</f>
        <v>0.293252717</v>
      </c>
      <c r="AW295" s="193">
        <f>(SUMIFS(Profile!$F$2:$F$17521,Profile!$B$2:$B$17521,$B295,Profile!$C$2:$C$17521,AW$8))*$C$6</f>
        <v>0.2724205568</v>
      </c>
      <c r="AX295" s="193">
        <f>(SUMIFS(Profile!$F$2:$F$17521,Profile!$B$2:$B$17521,$B295,Profile!$C$2:$C$17521,AX$8))*$C$6</f>
        <v>0.240771698</v>
      </c>
      <c r="AY295" s="193">
        <f>(SUMIFS(Profile!$F$2:$F$17521,Profile!$B$2:$B$17521,$B295,Profile!$C$2:$C$17521,AY$8))*$C$6</f>
        <v>0.2047160361</v>
      </c>
      <c r="AZ295" s="193">
        <f>(SUMIFS(Profile!$F$2:$F$17521,Profile!$B$2:$B$17521,$B295,Profile!$C$2:$C$17521,AZ$8))*$C$6</f>
        <v>0.1722659403</v>
      </c>
      <c r="BA295" s="193">
        <f t="shared" si="16"/>
        <v>5.917939825</v>
      </c>
      <c r="BB295" s="193">
        <f>(SUMIFS(Profile!$E$2:$E$17521,Profile!$B$2:$B$17521,$B295,Profile!$C$2:$C$17521,BB$8))*$C$9</f>
        <v>0</v>
      </c>
      <c r="BC295" s="193">
        <f>(SUMIFS(Profile!$E$2:$E$17521,Profile!$B$2:$B$17521,$B295,Profile!$C$2:$C$17521,BC$8))*$C$9</f>
        <v>0</v>
      </c>
      <c r="BD295" s="193">
        <f>(SUMIFS(Profile!$E$2:$E$17521,Profile!$B$2:$B$17521,$B295,Profile!$C$2:$C$17521,BD$8))*$C$9</f>
        <v>0</v>
      </c>
      <c r="BE295" s="193">
        <f>(SUMIFS(Profile!$E$2:$E$17521,Profile!$B$2:$B$17521,$B295,Profile!$C$2:$C$17521,BE$8))*$C$9</f>
        <v>0</v>
      </c>
      <c r="BF295" s="193">
        <f>(SUMIFS(Profile!$E$2:$E$17521,Profile!$B$2:$B$17521,$B295,Profile!$C$2:$C$17521,BF$8))*$C$9</f>
        <v>0</v>
      </c>
      <c r="BG295" s="193">
        <f>(SUMIFS(Profile!$E$2:$E$17521,Profile!$B$2:$B$17521,$B295,Profile!$C$2:$C$17521,BG$8))*$C$9</f>
        <v>0</v>
      </c>
      <c r="BH295" s="193">
        <f>(SUMIFS(Profile!$E$2:$E$17521,Profile!$B$2:$B$17521,$B295,Profile!$C$2:$C$17521,BH$8))*$C$9</f>
        <v>0</v>
      </c>
      <c r="BI295" s="193">
        <f>(SUMIFS(Profile!$E$2:$E$17521,Profile!$B$2:$B$17521,$B295,Profile!$C$2:$C$17521,BI$8))*$C$9</f>
        <v>0</v>
      </c>
      <c r="BJ295" s="193">
        <f>(SUMIFS(Profile!$E$2:$E$17521,Profile!$B$2:$B$17521,$B295,Profile!$C$2:$C$17521,BJ$8))*$C$9</f>
        <v>0</v>
      </c>
      <c r="BK295" s="193">
        <f>(SUMIFS(Profile!$E$2:$E$17521,Profile!$B$2:$B$17521,$B295,Profile!$C$2:$C$17521,BK$8))*$C$9</f>
        <v>0</v>
      </c>
      <c r="BL295" s="193">
        <f>(SUMIFS(Profile!$E$2:$E$17521,Profile!$B$2:$B$17521,$B295,Profile!$C$2:$C$17521,BL$8))*$C$9</f>
        <v>0</v>
      </c>
      <c r="BM295" s="193">
        <f>(SUMIFS(Profile!$E$2:$E$17521,Profile!$B$2:$B$17521,$B295,Profile!$C$2:$C$17521,BM$8))*$C$9</f>
        <v>0</v>
      </c>
      <c r="BN295" s="193">
        <f>(SUMIFS(Profile!$E$2:$E$17521,Profile!$B$2:$B$17521,$B295,Profile!$C$2:$C$17521,BN$8))*$C$9</f>
        <v>0.0003067562932</v>
      </c>
      <c r="BO295" s="193">
        <f>(SUMIFS(Profile!$E$2:$E$17521,Profile!$B$2:$B$17521,$B295,Profile!$C$2:$C$17521,BO$8))*$C$9</f>
        <v>0.009632147606</v>
      </c>
      <c r="BP295" s="193">
        <f>(SUMIFS(Profile!$E$2:$E$17521,Profile!$B$2:$B$17521,$B295,Profile!$C$2:$C$17521,BP$8))*$C$9</f>
        <v>0.03620096708</v>
      </c>
      <c r="BQ295" s="193">
        <f>(SUMIFS(Profile!$E$2:$E$17521,Profile!$B$2:$B$17521,$B295,Profile!$C$2:$C$17521,BQ$8))*$C$9</f>
        <v>0.1051336766</v>
      </c>
      <c r="BR295" s="193">
        <f>(SUMIFS(Profile!$E$2:$E$17521,Profile!$B$2:$B$17521,$B295,Profile!$C$2:$C$17521,BR$8))*$C$9</f>
        <v>0.1838283891</v>
      </c>
      <c r="BS295" s="193">
        <f>(SUMIFS(Profile!$E$2:$E$17521,Profile!$B$2:$B$17521,$B295,Profile!$C$2:$C$17521,BS$8))*$C$9</f>
        <v>0.1849916268</v>
      </c>
      <c r="BT295" s="193">
        <f>(SUMIFS(Profile!$E$2:$E$17521,Profile!$B$2:$B$17521,$B295,Profile!$C$2:$C$17521,BT$8))*$C$9</f>
        <v>0.2618942183</v>
      </c>
      <c r="BU295" s="193">
        <f>(SUMIFS(Profile!$E$2:$E$17521,Profile!$B$2:$B$17521,$B295,Profile!$C$2:$C$17521,BU$8))*$C$9</f>
        <v>0.4898267084</v>
      </c>
      <c r="BV295" s="193">
        <f>(SUMIFS(Profile!$E$2:$E$17521,Profile!$B$2:$B$17521,$B295,Profile!$C$2:$C$17521,BV$8))*$C$9</f>
        <v>0.6037641924</v>
      </c>
      <c r="BW295" s="193">
        <f>(SUMIFS(Profile!$E$2:$E$17521,Profile!$B$2:$B$17521,$B295,Profile!$C$2:$C$17521,BW$8))*$C$9</f>
        <v>0.6401910332</v>
      </c>
      <c r="BX295" s="193">
        <f>(SUMIFS(Profile!$E$2:$E$17521,Profile!$B$2:$B$17521,$B295,Profile!$C$2:$C$17521,BX$8))*$C$9</f>
        <v>0.5141730989</v>
      </c>
      <c r="BY295" s="193">
        <f>(SUMIFS(Profile!$E$2:$E$17521,Profile!$B$2:$B$17521,$B295,Profile!$C$2:$C$17521,BY$8))*$C$9</f>
        <v>0.4318128601</v>
      </c>
      <c r="BZ295" s="193">
        <f>(SUMIFS(Profile!$E$2:$E$17521,Profile!$B$2:$B$17521,$B295,Profile!$C$2:$C$17521,BZ$8))*$C$9</f>
        <v>0.3723529904</v>
      </c>
      <c r="CA295" s="193">
        <f>(SUMIFS(Profile!$E$2:$E$17521,Profile!$B$2:$B$17521,$B295,Profile!$C$2:$C$17521,CA$8))*$C$9</f>
        <v>0.3785632666</v>
      </c>
      <c r="CB295" s="193">
        <f>(SUMIFS(Profile!$E$2:$E$17521,Profile!$B$2:$B$17521,$B295,Profile!$C$2:$C$17521,CB$8))*$C$9</f>
        <v>0.3634100134</v>
      </c>
      <c r="CC295" s="193">
        <f>(SUMIFS(Profile!$E$2:$E$17521,Profile!$B$2:$B$17521,$B295,Profile!$C$2:$C$17521,CC$8))*$C$9</f>
        <v>0.2932931174</v>
      </c>
      <c r="CD295" s="193">
        <f>(SUMIFS(Profile!$E$2:$E$17521,Profile!$B$2:$B$17521,$B295,Profile!$C$2:$C$17521,CD$8))*$C$9</f>
        <v>0.3587822634</v>
      </c>
      <c r="CE295" s="193">
        <f>(SUMIFS(Profile!$E$2:$E$17521,Profile!$B$2:$B$17521,$B295,Profile!$C$2:$C$17521,CE$8))*$C$9</f>
        <v>0.3392095556</v>
      </c>
      <c r="CF295" s="193">
        <f>(SUMIFS(Profile!$E$2:$E$17521,Profile!$B$2:$B$17521,$B295,Profile!$C$2:$C$17521,CF$8))*$C$9</f>
        <v>0.1507579615</v>
      </c>
      <c r="CG295" s="193">
        <f>(SUMIFS(Profile!$E$2:$E$17521,Profile!$B$2:$B$17521,$B295,Profile!$C$2:$C$17521,CG$8))*$C$9</f>
        <v>0.09538309278</v>
      </c>
      <c r="CH295" s="193">
        <f>(SUMIFS(Profile!$E$2:$E$17521,Profile!$B$2:$B$17521,$B295,Profile!$C$2:$C$17521,CH$8))*$C$9</f>
        <v>0.06668956694</v>
      </c>
      <c r="CI295" s="193">
        <f>(SUMIFS(Profile!$E$2:$E$17521,Profile!$B$2:$B$17521,$B295,Profile!$C$2:$C$17521,CI$8))*$C$9</f>
        <v>0.03146011004</v>
      </c>
      <c r="CJ295" s="193">
        <f>(SUMIFS(Profile!$E$2:$E$17521,Profile!$B$2:$B$17521,$B295,Profile!$C$2:$C$17521,CJ$8))*$C$9</f>
        <v>0.006274633011</v>
      </c>
      <c r="CK295" s="193">
        <f>(SUMIFS(Profile!$E$2:$E$17521,Profile!$B$2:$B$17521,$B295,Profile!$C$2:$C$17521,CK$8))*$C$9</f>
        <v>0.000007578906825</v>
      </c>
      <c r="CL295" s="193">
        <f>(SUMIFS(Profile!$E$2:$E$17521,Profile!$B$2:$B$17521,$B295,Profile!$C$2:$C$17521,CL$8))*$C$9</f>
        <v>0</v>
      </c>
      <c r="CM295" s="193">
        <f>(SUMIFS(Profile!$E$2:$E$17521,Profile!$B$2:$B$17521,$B295,Profile!$C$2:$C$17521,CM$8))*$C$9</f>
        <v>0</v>
      </c>
      <c r="CN295" s="193">
        <f>(SUMIFS(Profile!$E$2:$E$17521,Profile!$B$2:$B$17521,$B295,Profile!$C$2:$C$17521,CN$8))*$C$9</f>
        <v>0</v>
      </c>
      <c r="CO295" s="193">
        <f>(SUMIFS(Profile!$E$2:$E$17521,Profile!$B$2:$B$17521,$B295,Profile!$C$2:$C$17521,CO$8))*$C$9</f>
        <v>0</v>
      </c>
      <c r="CP295" s="193">
        <f>(SUMIFS(Profile!$E$2:$E$17521,Profile!$B$2:$B$17521,$B295,Profile!$C$2:$C$17521,CP$8))*$C$9</f>
        <v>0</v>
      </c>
      <c r="CQ295" s="193">
        <f>(SUMIFS(Profile!$E$2:$E$17521,Profile!$B$2:$B$17521,$B295,Profile!$C$2:$C$17521,CQ$8))*$C$9</f>
        <v>0</v>
      </c>
      <c r="CR295" s="193">
        <f>(SUMIFS(Profile!$E$2:$E$17521,Profile!$B$2:$B$17521,$B295,Profile!$C$2:$C$17521,CR$8))*$C$9</f>
        <v>0</v>
      </c>
      <c r="CS295" s="193">
        <f>(SUMIFS(Profile!$E$2:$E$17521,Profile!$B$2:$B$17521,$B295,Profile!$C$2:$C$17521,CS$8))*$C$9</f>
        <v>0</v>
      </c>
      <c r="CT295" s="193">
        <f>(SUMIFS(Profile!$E$2:$E$17521,Profile!$B$2:$B$17521,$B295,Profile!$C$2:$C$17521,CT$8))*$C$9</f>
        <v>0</v>
      </c>
      <c r="CU295" s="193">
        <f>(SUMIFS(Profile!$E$2:$E$17521,Profile!$B$2:$B$17521,$B295,Profile!$C$2:$C$17521,CU$8))*$C$9</f>
        <v>0</v>
      </c>
      <c r="CV295" s="193">
        <f>(SUMIFS(Profile!$E$2:$E$17521,Profile!$B$2:$B$17521,$B295,Profile!$C$2:$C$17521,CV$8))*$C$9</f>
        <v>0</v>
      </c>
      <c r="CW295" s="193">
        <f>(SUMIFS(Profile!$E$2:$E$17521,Profile!$B$2:$B$17521,$B295,Profile!$C$2:$C$17521,CW$8))*$C$9</f>
        <v>0</v>
      </c>
      <c r="CX295" s="193">
        <f t="shared" si="17"/>
        <v>2.413607523</v>
      </c>
      <c r="CY295" s="193">
        <f t="shared" ref="CY295:ET295" si="1437">MAX(BB295-E295,0)</f>
        <v>0</v>
      </c>
      <c r="CZ295" s="193">
        <f t="shared" si="1437"/>
        <v>0</v>
      </c>
      <c r="DA295" s="193">
        <f t="shared" si="1437"/>
        <v>0</v>
      </c>
      <c r="DB295" s="193">
        <f t="shared" si="1437"/>
        <v>0</v>
      </c>
      <c r="DC295" s="193">
        <f t="shared" si="1437"/>
        <v>0</v>
      </c>
      <c r="DD295" s="193">
        <f t="shared" si="1437"/>
        <v>0</v>
      </c>
      <c r="DE295" s="193">
        <f t="shared" si="1437"/>
        <v>0</v>
      </c>
      <c r="DF295" s="193">
        <f t="shared" si="1437"/>
        <v>0</v>
      </c>
      <c r="DG295" s="193">
        <f t="shared" si="1437"/>
        <v>0</v>
      </c>
      <c r="DH295" s="193">
        <f t="shared" si="1437"/>
        <v>0</v>
      </c>
      <c r="DI295" s="193">
        <f t="shared" si="1437"/>
        <v>0</v>
      </c>
      <c r="DJ295" s="193">
        <f t="shared" si="1437"/>
        <v>0</v>
      </c>
      <c r="DK295" s="193">
        <f t="shared" si="1437"/>
        <v>0</v>
      </c>
      <c r="DL295" s="193">
        <f t="shared" si="1437"/>
        <v>0</v>
      </c>
      <c r="DM295" s="193">
        <f t="shared" si="1437"/>
        <v>0</v>
      </c>
      <c r="DN295" s="193">
        <f t="shared" si="1437"/>
        <v>0</v>
      </c>
      <c r="DO295" s="193">
        <f t="shared" si="1437"/>
        <v>0</v>
      </c>
      <c r="DP295" s="193">
        <f t="shared" si="1437"/>
        <v>0</v>
      </c>
      <c r="DQ295" s="193">
        <f t="shared" si="1437"/>
        <v>0.02432746803</v>
      </c>
      <c r="DR295" s="193">
        <f t="shared" si="1437"/>
        <v>0.2574679982</v>
      </c>
      <c r="DS295" s="193">
        <f t="shared" si="1437"/>
        <v>0.3794178515</v>
      </c>
      <c r="DT295" s="193">
        <f t="shared" si="1437"/>
        <v>0.4182484031</v>
      </c>
      <c r="DU295" s="193">
        <f t="shared" si="1437"/>
        <v>0.295836035</v>
      </c>
      <c r="DV295" s="193">
        <f t="shared" si="1437"/>
        <v>0.2154788885</v>
      </c>
      <c r="DW295" s="193">
        <f t="shared" si="1437"/>
        <v>0.1460035572</v>
      </c>
      <c r="DX295" s="193">
        <f t="shared" si="1437"/>
        <v>0.156220018</v>
      </c>
      <c r="DY295" s="193">
        <f t="shared" si="1437"/>
        <v>0.1462748049</v>
      </c>
      <c r="DZ295" s="193">
        <f t="shared" si="1437"/>
        <v>0.08336904124</v>
      </c>
      <c r="EA295" s="193">
        <f t="shared" si="1437"/>
        <v>0.1564699381</v>
      </c>
      <c r="EB295" s="193">
        <f t="shared" si="1437"/>
        <v>0.1344935196</v>
      </c>
      <c r="EC295" s="193">
        <f t="shared" si="1437"/>
        <v>0</v>
      </c>
      <c r="ED295" s="193">
        <f t="shared" si="1437"/>
        <v>0</v>
      </c>
      <c r="EE295" s="193">
        <f t="shared" si="1437"/>
        <v>0</v>
      </c>
      <c r="EF295" s="193">
        <f t="shared" si="1437"/>
        <v>0</v>
      </c>
      <c r="EG295" s="193">
        <f t="shared" si="1437"/>
        <v>0</v>
      </c>
      <c r="EH295" s="193">
        <f t="shared" si="1437"/>
        <v>0</v>
      </c>
      <c r="EI295" s="193">
        <f t="shared" si="1437"/>
        <v>0</v>
      </c>
      <c r="EJ295" s="193">
        <f t="shared" si="1437"/>
        <v>0</v>
      </c>
      <c r="EK295" s="193">
        <f t="shared" si="1437"/>
        <v>0</v>
      </c>
      <c r="EL295" s="193">
        <f t="shared" si="1437"/>
        <v>0</v>
      </c>
      <c r="EM295" s="193">
        <f t="shared" si="1437"/>
        <v>0</v>
      </c>
      <c r="EN295" s="193">
        <f t="shared" si="1437"/>
        <v>0</v>
      </c>
      <c r="EO295" s="193">
        <f t="shared" si="1437"/>
        <v>0</v>
      </c>
      <c r="EP295" s="193">
        <f t="shared" si="1437"/>
        <v>0</v>
      </c>
      <c r="EQ295" s="193">
        <f t="shared" si="1437"/>
        <v>0</v>
      </c>
      <c r="ER295" s="193">
        <f t="shared" si="1437"/>
        <v>0</v>
      </c>
      <c r="ES295" s="193">
        <f t="shared" si="1437"/>
        <v>0</v>
      </c>
      <c r="ET295" s="193">
        <f t="shared" si="1437"/>
        <v>0</v>
      </c>
      <c r="EU295" s="193">
        <f t="shared" si="19"/>
        <v>3.504332301</v>
      </c>
      <c r="EV295" s="193">
        <f t="shared" ref="EV295:GQ295" si="1438">BB295-CY295</f>
        <v>0</v>
      </c>
      <c r="EW295" s="193">
        <f t="shared" si="1438"/>
        <v>0</v>
      </c>
      <c r="EX295" s="193">
        <f t="shared" si="1438"/>
        <v>0</v>
      </c>
      <c r="EY295" s="193">
        <f t="shared" si="1438"/>
        <v>0</v>
      </c>
      <c r="EZ295" s="193">
        <f t="shared" si="1438"/>
        <v>0</v>
      </c>
      <c r="FA295" s="193">
        <f t="shared" si="1438"/>
        <v>0</v>
      </c>
      <c r="FB295" s="193">
        <f t="shared" si="1438"/>
        <v>0</v>
      </c>
      <c r="FC295" s="193">
        <f t="shared" si="1438"/>
        <v>0</v>
      </c>
      <c r="FD295" s="193">
        <f t="shared" si="1438"/>
        <v>0</v>
      </c>
      <c r="FE295" s="193">
        <f t="shared" si="1438"/>
        <v>0</v>
      </c>
      <c r="FF295" s="193">
        <f t="shared" si="1438"/>
        <v>0</v>
      </c>
      <c r="FG295" s="193">
        <f t="shared" si="1438"/>
        <v>0</v>
      </c>
      <c r="FH295" s="193">
        <f t="shared" si="1438"/>
        <v>0.0003067562932</v>
      </c>
      <c r="FI295" s="193">
        <f t="shared" si="1438"/>
        <v>0.009632147606</v>
      </c>
      <c r="FJ295" s="193">
        <f t="shared" si="1438"/>
        <v>0.03620096708</v>
      </c>
      <c r="FK295" s="193">
        <f t="shared" si="1438"/>
        <v>0.1051336766</v>
      </c>
      <c r="FL295" s="193">
        <f t="shared" si="1438"/>
        <v>0.1838283891</v>
      </c>
      <c r="FM295" s="193">
        <f t="shared" si="1438"/>
        <v>0.1849916268</v>
      </c>
      <c r="FN295" s="193">
        <f t="shared" si="1438"/>
        <v>0.2375667503</v>
      </c>
      <c r="FO295" s="193">
        <f t="shared" si="1438"/>
        <v>0.2323587102</v>
      </c>
      <c r="FP295" s="193">
        <f t="shared" si="1438"/>
        <v>0.2243463409</v>
      </c>
      <c r="FQ295" s="193">
        <f t="shared" si="1438"/>
        <v>0.2219426301</v>
      </c>
      <c r="FR295" s="193">
        <f t="shared" si="1438"/>
        <v>0.2183370639</v>
      </c>
      <c r="FS295" s="193">
        <f t="shared" si="1438"/>
        <v>0.2163339716</v>
      </c>
      <c r="FT295" s="193">
        <f t="shared" si="1438"/>
        <v>0.2263494332</v>
      </c>
      <c r="FU295" s="193">
        <f t="shared" si="1438"/>
        <v>0.2223432486</v>
      </c>
      <c r="FV295" s="193">
        <f t="shared" si="1438"/>
        <v>0.2171352085</v>
      </c>
      <c r="FW295" s="193">
        <f t="shared" si="1438"/>
        <v>0.2099240761</v>
      </c>
      <c r="FX295" s="193">
        <f t="shared" si="1438"/>
        <v>0.2023123253</v>
      </c>
      <c r="FY295" s="193">
        <f t="shared" si="1438"/>
        <v>0.2047160361</v>
      </c>
      <c r="FZ295" s="193">
        <f t="shared" si="1438"/>
        <v>0.1507579615</v>
      </c>
      <c r="GA295" s="193">
        <f t="shared" si="1438"/>
        <v>0.09538309278</v>
      </c>
      <c r="GB295" s="193">
        <f t="shared" si="1438"/>
        <v>0.06668956694</v>
      </c>
      <c r="GC295" s="193">
        <f t="shared" si="1438"/>
        <v>0.03146011004</v>
      </c>
      <c r="GD295" s="193">
        <f t="shared" si="1438"/>
        <v>0.006274633011</v>
      </c>
      <c r="GE295" s="193">
        <f t="shared" si="1438"/>
        <v>0.000007578906825</v>
      </c>
      <c r="GF295" s="193">
        <f t="shared" si="1438"/>
        <v>0</v>
      </c>
      <c r="GG295" s="193">
        <f t="shared" si="1438"/>
        <v>0</v>
      </c>
      <c r="GH295" s="193">
        <f t="shared" si="1438"/>
        <v>0</v>
      </c>
      <c r="GI295" s="193">
        <f t="shared" si="1438"/>
        <v>0</v>
      </c>
      <c r="GJ295" s="193">
        <f t="shared" si="1438"/>
        <v>0</v>
      </c>
      <c r="GK295" s="193">
        <f t="shared" si="1438"/>
        <v>0</v>
      </c>
      <c r="GL295" s="193">
        <f t="shared" si="1438"/>
        <v>0</v>
      </c>
      <c r="GM295" s="193">
        <f t="shared" si="1438"/>
        <v>0</v>
      </c>
      <c r="GN295" s="193">
        <f t="shared" si="1438"/>
        <v>0</v>
      </c>
      <c r="GO295" s="193">
        <f t="shared" si="1438"/>
        <v>0</v>
      </c>
      <c r="GP295" s="193">
        <f t="shared" si="1438"/>
        <v>0</v>
      </c>
      <c r="GQ295" s="193">
        <f t="shared" si="1438"/>
        <v>0</v>
      </c>
      <c r="GR295" s="193">
        <f t="shared" si="21"/>
        <v>7.003088822</v>
      </c>
      <c r="GS295" s="193">
        <f t="shared" ref="GS295:IN295" si="1439">E295-EV295</f>
        <v>0.1498313062</v>
      </c>
      <c r="GT295" s="193">
        <f t="shared" si="1439"/>
        <v>0.1285985275</v>
      </c>
      <c r="GU295" s="193">
        <f t="shared" si="1439"/>
        <v>0.1197849213</v>
      </c>
      <c r="GV295" s="193">
        <f t="shared" si="1439"/>
        <v>0.1125737889</v>
      </c>
      <c r="GW295" s="193">
        <f t="shared" si="1439"/>
        <v>0.1113719335</v>
      </c>
      <c r="GX295" s="193">
        <f t="shared" si="1439"/>
        <v>0.1105706966</v>
      </c>
      <c r="GY295" s="193">
        <f t="shared" si="1439"/>
        <v>0.1081669858</v>
      </c>
      <c r="GZ295" s="193">
        <f t="shared" si="1439"/>
        <v>0.1045614196</v>
      </c>
      <c r="HA295" s="193">
        <f t="shared" si="1439"/>
        <v>0.1077663673</v>
      </c>
      <c r="HB295" s="193">
        <f t="shared" si="1439"/>
        <v>0.1081669858</v>
      </c>
      <c r="HC295" s="193">
        <f t="shared" si="1439"/>
        <v>0.111772552</v>
      </c>
      <c r="HD295" s="193">
        <f t="shared" si="1439"/>
        <v>0.1261948168</v>
      </c>
      <c r="HE295" s="193">
        <f t="shared" si="1439"/>
        <v>0.1467202207</v>
      </c>
      <c r="HF295" s="193">
        <f t="shared" si="1439"/>
        <v>0.1606307004</v>
      </c>
      <c r="HG295" s="193">
        <f t="shared" si="1439"/>
        <v>0.1673132136</v>
      </c>
      <c r="HH295" s="193">
        <f t="shared" si="1439"/>
        <v>0.1304299814</v>
      </c>
      <c r="HI295" s="193">
        <f t="shared" si="1439"/>
        <v>0.05053341348</v>
      </c>
      <c r="HJ295" s="193">
        <f t="shared" si="1439"/>
        <v>0.05377697883</v>
      </c>
      <c r="HK295" s="193">
        <f t="shared" si="1439"/>
        <v>0</v>
      </c>
      <c r="HL295" s="193">
        <f t="shared" si="1439"/>
        <v>0</v>
      </c>
      <c r="HM295" s="193">
        <f t="shared" si="1439"/>
        <v>0</v>
      </c>
      <c r="HN295" s="193">
        <f t="shared" si="1439"/>
        <v>0</v>
      </c>
      <c r="HO295" s="193">
        <f t="shared" si="1439"/>
        <v>0</v>
      </c>
      <c r="HP295" s="193">
        <f t="shared" si="1439"/>
        <v>0</v>
      </c>
      <c r="HQ295" s="193">
        <f t="shared" si="1439"/>
        <v>0</v>
      </c>
      <c r="HR295" s="193">
        <f t="shared" si="1439"/>
        <v>0</v>
      </c>
      <c r="HS295" s="193">
        <f t="shared" si="1439"/>
        <v>0</v>
      </c>
      <c r="HT295" s="193">
        <f t="shared" si="1439"/>
        <v>0</v>
      </c>
      <c r="HU295" s="193">
        <f t="shared" si="1439"/>
        <v>0</v>
      </c>
      <c r="HV295" s="193">
        <f t="shared" si="1439"/>
        <v>0</v>
      </c>
      <c r="HW295" s="193">
        <f t="shared" si="1439"/>
        <v>0.061169207</v>
      </c>
      <c r="HX295" s="193">
        <f t="shared" si="1439"/>
        <v>0.1317675774</v>
      </c>
      <c r="HY295" s="193">
        <f t="shared" si="1439"/>
        <v>0.1812932634</v>
      </c>
      <c r="HZ295" s="193">
        <f t="shared" si="1439"/>
        <v>0.2433641576</v>
      </c>
      <c r="IA295" s="193">
        <f t="shared" si="1439"/>
        <v>0.3058071519</v>
      </c>
      <c r="IB295" s="193">
        <f t="shared" si="1439"/>
        <v>0.3349094586</v>
      </c>
      <c r="IC295" s="193">
        <f t="shared" si="1439"/>
        <v>0.358553527</v>
      </c>
      <c r="ID295" s="193">
        <f t="shared" si="1439"/>
        <v>0.3785844503</v>
      </c>
      <c r="IE295" s="193">
        <f t="shared" si="1439"/>
        <v>0.3685689886</v>
      </c>
      <c r="IF295" s="193">
        <f t="shared" si="1439"/>
        <v>0.3581529085</v>
      </c>
      <c r="IG295" s="193">
        <f t="shared" si="1439"/>
        <v>0.3453331176</v>
      </c>
      <c r="IH295" s="193">
        <f t="shared" si="1439"/>
        <v>0.3305102344</v>
      </c>
      <c r="II295" s="193">
        <f t="shared" si="1439"/>
        <v>0.3128830219</v>
      </c>
      <c r="IJ295" s="193">
        <f t="shared" si="1439"/>
        <v>0.293252717</v>
      </c>
      <c r="IK295" s="193">
        <f t="shared" si="1439"/>
        <v>0.2724205568</v>
      </c>
      <c r="IL295" s="193">
        <f t="shared" si="1439"/>
        <v>0.240771698</v>
      </c>
      <c r="IM295" s="193">
        <f t="shared" si="1439"/>
        <v>0.2047160361</v>
      </c>
      <c r="IN295" s="193">
        <f t="shared" si="1439"/>
        <v>0.1722659403</v>
      </c>
      <c r="IO295" s="193">
        <f t="shared" si="23"/>
        <v>2.413607523</v>
      </c>
      <c r="IP295" s="193">
        <f t="shared" si="29"/>
        <v>0</v>
      </c>
      <c r="IQ295" s="193">
        <f t="shared" ref="IQ295:KK295" si="1440">MAX((MIN(CZ295+IP295,$IO$7))-GT295,0)</f>
        <v>0</v>
      </c>
      <c r="IR295" s="193">
        <f t="shared" si="1440"/>
        <v>0</v>
      </c>
      <c r="IS295" s="193">
        <f t="shared" si="1440"/>
        <v>0</v>
      </c>
      <c r="IT295" s="193">
        <f t="shared" si="1440"/>
        <v>0</v>
      </c>
      <c r="IU295" s="193">
        <f t="shared" si="1440"/>
        <v>0</v>
      </c>
      <c r="IV295" s="193">
        <f t="shared" si="1440"/>
        <v>0</v>
      </c>
      <c r="IW295" s="193">
        <f t="shared" si="1440"/>
        <v>0</v>
      </c>
      <c r="IX295" s="193">
        <f t="shared" si="1440"/>
        <v>0</v>
      </c>
      <c r="IY295" s="193">
        <f t="shared" si="1440"/>
        <v>0</v>
      </c>
      <c r="IZ295" s="193">
        <f t="shared" si="1440"/>
        <v>0</v>
      </c>
      <c r="JA295" s="193">
        <f t="shared" si="1440"/>
        <v>0</v>
      </c>
      <c r="JB295" s="193">
        <f t="shared" si="1440"/>
        <v>0</v>
      </c>
      <c r="JC295" s="193">
        <f t="shared" si="1440"/>
        <v>0</v>
      </c>
      <c r="JD295" s="193">
        <f t="shared" si="1440"/>
        <v>0</v>
      </c>
      <c r="JE295" s="193">
        <f t="shared" si="1440"/>
        <v>0</v>
      </c>
      <c r="JF295" s="193">
        <f t="shared" si="1440"/>
        <v>0</v>
      </c>
      <c r="JG295" s="193">
        <f t="shared" si="1440"/>
        <v>0</v>
      </c>
      <c r="JH295" s="193">
        <f t="shared" si="1440"/>
        <v>0.02432746803</v>
      </c>
      <c r="JI295" s="193">
        <f t="shared" si="1440"/>
        <v>0.2817954662</v>
      </c>
      <c r="JJ295" s="193">
        <f t="shared" si="1440"/>
        <v>0.6612133178</v>
      </c>
      <c r="JK295" s="193">
        <f t="shared" si="1440"/>
        <v>1.079461721</v>
      </c>
      <c r="JL295" s="193">
        <f t="shared" si="1440"/>
        <v>1.375297756</v>
      </c>
      <c r="JM295" s="193">
        <f t="shared" si="1440"/>
        <v>1.590776644</v>
      </c>
      <c r="JN295" s="193">
        <f t="shared" si="1440"/>
        <v>1.736780201</v>
      </c>
      <c r="JO295" s="193">
        <f t="shared" si="1440"/>
        <v>1.893000219</v>
      </c>
      <c r="JP295" s="193">
        <f t="shared" si="1440"/>
        <v>2.039275024</v>
      </c>
      <c r="JQ295" s="193">
        <f t="shared" si="1440"/>
        <v>2.122644066</v>
      </c>
      <c r="JR295" s="193">
        <f t="shared" si="1440"/>
        <v>2.279114004</v>
      </c>
      <c r="JS295" s="193">
        <f t="shared" si="1440"/>
        <v>2.413607523</v>
      </c>
      <c r="JT295" s="193">
        <f t="shared" si="1440"/>
        <v>2.352438316</v>
      </c>
      <c r="JU295" s="193">
        <f t="shared" si="1440"/>
        <v>2.220670739</v>
      </c>
      <c r="JV295" s="193">
        <f t="shared" si="1440"/>
        <v>2.039377475</v>
      </c>
      <c r="JW295" s="193">
        <f t="shared" si="1440"/>
        <v>1.796013318</v>
      </c>
      <c r="JX295" s="193">
        <f t="shared" si="1440"/>
        <v>1.490206166</v>
      </c>
      <c r="JY295" s="193">
        <f t="shared" si="1440"/>
        <v>1.155296707</v>
      </c>
      <c r="JZ295" s="193">
        <f t="shared" si="1440"/>
        <v>0.7967431804</v>
      </c>
      <c r="KA295" s="193">
        <f t="shared" si="1440"/>
        <v>0.4181587302</v>
      </c>
      <c r="KB295" s="193">
        <f t="shared" si="1440"/>
        <v>0.04958974157</v>
      </c>
      <c r="KC295" s="193">
        <f t="shared" si="1440"/>
        <v>0</v>
      </c>
      <c r="KD295" s="193">
        <f t="shared" si="1440"/>
        <v>0</v>
      </c>
      <c r="KE295" s="193">
        <f t="shared" si="1440"/>
        <v>0</v>
      </c>
      <c r="KF295" s="193">
        <f t="shared" si="1440"/>
        <v>0</v>
      </c>
      <c r="KG295" s="193">
        <f t="shared" si="1440"/>
        <v>0</v>
      </c>
      <c r="KH295" s="193">
        <f t="shared" si="1440"/>
        <v>0</v>
      </c>
      <c r="KI295" s="193">
        <f t="shared" si="1440"/>
        <v>0</v>
      </c>
      <c r="KJ295" s="193">
        <f t="shared" si="1440"/>
        <v>0</v>
      </c>
      <c r="KK295" s="193">
        <f t="shared" si="1440"/>
        <v>0</v>
      </c>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row>
    <row r="296" ht="14.25" customHeight="1">
      <c r="A296" s="1">
        <v>10.0</v>
      </c>
      <c r="B296" s="1">
        <f t="shared" ref="B296:C296" si="1441">B295+1</f>
        <v>286</v>
      </c>
      <c r="C296" s="267">
        <f t="shared" si="1441"/>
        <v>43751</v>
      </c>
      <c r="D296" s="193">
        <f t="shared" si="15"/>
        <v>10.59034915</v>
      </c>
      <c r="E296" s="193">
        <f>(SUMIFS(Profile!$F$2:$F$17521,Profile!$B$2:$B$17521,$B296,Profile!$C$2:$C$17521,E$8))*$C$6</f>
        <v>0.1494306878</v>
      </c>
      <c r="F296" s="193">
        <f>(SUMIFS(Profile!$F$2:$F$17521,Profile!$B$2:$B$17521,$B296,Profile!$C$2:$C$17521,F$8))*$C$6</f>
        <v>0.1318034753</v>
      </c>
      <c r="G296" s="193">
        <f>(SUMIFS(Profile!$F$2:$F$17521,Profile!$B$2:$B$17521,$B296,Profile!$C$2:$C$17521,G$8))*$C$6</f>
        <v>0.1209867767</v>
      </c>
      <c r="H296" s="193">
        <f>(SUMIFS(Profile!$F$2:$F$17521,Profile!$B$2:$B$17521,$B296,Profile!$C$2:$C$17521,H$8))*$C$6</f>
        <v>0.1141762628</v>
      </c>
      <c r="I296" s="193">
        <f>(SUMIFS(Profile!$F$2:$F$17521,Profile!$B$2:$B$17521,$B296,Profile!$C$2:$C$17521,I$8))*$C$6</f>
        <v>0.1125737889</v>
      </c>
      <c r="J296" s="193">
        <f>(SUMIFS(Profile!$F$2:$F$17521,Profile!$B$2:$B$17521,$B296,Profile!$C$2:$C$17521,J$8))*$C$6</f>
        <v>0.1097694597</v>
      </c>
      <c r="K296" s="193">
        <f>(SUMIFS(Profile!$F$2:$F$17521,Profile!$B$2:$B$17521,$B296,Profile!$C$2:$C$17521,K$8))*$C$6</f>
        <v>0.1085676043</v>
      </c>
      <c r="L296" s="193">
        <f>(SUMIFS(Profile!$F$2:$F$17521,Profile!$B$2:$B$17521,$B296,Profile!$C$2:$C$17521,L$8))*$C$6</f>
        <v>0.1085676043</v>
      </c>
      <c r="M296" s="193">
        <f>(SUMIFS(Profile!$F$2:$F$17521,Profile!$B$2:$B$17521,$B296,Profile!$C$2:$C$17521,M$8))*$C$6</f>
        <v>0.1085676043</v>
      </c>
      <c r="N296" s="193">
        <f>(SUMIFS(Profile!$F$2:$F$17521,Profile!$B$2:$B$17521,$B296,Profile!$C$2:$C$17521,N$8))*$C$6</f>
        <v>0.1093688412</v>
      </c>
      <c r="O296" s="193">
        <f>(SUMIFS(Profile!$F$2:$F$17521,Profile!$B$2:$B$17521,$B296,Profile!$C$2:$C$17521,O$8))*$C$6</f>
        <v>0.1141762628</v>
      </c>
      <c r="P296" s="193">
        <f>(SUMIFS(Profile!$F$2:$F$17521,Profile!$B$2:$B$17521,$B296,Profile!$C$2:$C$17521,P$8))*$C$6</f>
        <v>0.1257941983</v>
      </c>
      <c r="Q296" s="193">
        <f>(SUMIFS(Profile!$F$2:$F$17521,Profile!$B$2:$B$17521,$B296,Profile!$C$2:$C$17521,Q$8))*$C$6</f>
        <v>0.152235017</v>
      </c>
      <c r="R296" s="193">
        <f>(SUMIFS(Profile!$F$2:$F$17521,Profile!$B$2:$B$17521,$B296,Profile!$C$2:$C$17521,R$8))*$C$6</f>
        <v>0.1798776912</v>
      </c>
      <c r="S296" s="193">
        <f>(SUMIFS(Profile!$F$2:$F$17521,Profile!$B$2:$B$17521,$B296,Profile!$C$2:$C$17521,S$8))*$C$6</f>
        <v>0.2103246946</v>
      </c>
      <c r="T296" s="193">
        <f>(SUMIFS(Profile!$F$2:$F$17521,Profile!$B$2:$B$17521,$B296,Profile!$C$2:$C$17521,T$8))*$C$6</f>
        <v>0.2387686057</v>
      </c>
      <c r="U296" s="193">
        <f>(SUMIFS(Profile!$F$2:$F$17521,Profile!$B$2:$B$17521,$B296,Profile!$C$2:$C$17521,U$8))*$C$6</f>
        <v>0.2363648949</v>
      </c>
      <c r="V296" s="193">
        <f>(SUMIFS(Profile!$F$2:$F$17521,Profile!$B$2:$B$17521,$B296,Profile!$C$2:$C$17521,V$8))*$C$6</f>
        <v>0.2423741719</v>
      </c>
      <c r="W296" s="193">
        <f>(SUMIFS(Profile!$F$2:$F$17521,Profile!$B$2:$B$17521,$B296,Profile!$C$2:$C$17521,W$8))*$C$6</f>
        <v>0.2395698426</v>
      </c>
      <c r="X296" s="193">
        <f>(SUMIFS(Profile!$F$2:$F$17521,Profile!$B$2:$B$17521,$B296,Profile!$C$2:$C$17521,X$8))*$C$6</f>
        <v>0.2355636579</v>
      </c>
      <c r="Y296" s="193">
        <f>(SUMIFS(Profile!$F$2:$F$17521,Profile!$B$2:$B$17521,$B296,Profile!$C$2:$C$17521,Y$8))*$C$6</f>
        <v>0.229554381</v>
      </c>
      <c r="Z296" s="193">
        <f>(SUMIFS(Profile!$F$2:$F$17521,Profile!$B$2:$B$17521,$B296,Profile!$C$2:$C$17521,Z$8))*$C$6</f>
        <v>0.2255481963</v>
      </c>
      <c r="AA296" s="193">
        <f>(SUMIFS(Profile!$F$2:$F$17521,Profile!$B$2:$B$17521,$B296,Profile!$C$2:$C$17521,AA$8))*$C$6</f>
        <v>0.2203401562</v>
      </c>
      <c r="AB296" s="193">
        <f>(SUMIFS(Profile!$F$2:$F$17521,Profile!$B$2:$B$17521,$B296,Profile!$C$2:$C$17521,AB$8))*$C$6</f>
        <v>0.2183370639</v>
      </c>
      <c r="AC296" s="193">
        <f>(SUMIFS(Profile!$F$2:$F$17521,Profile!$B$2:$B$17521,$B296,Profile!$C$2:$C$17521,AC$8))*$C$6</f>
        <v>0.2203401562</v>
      </c>
      <c r="AD296" s="193">
        <f>(SUMIFS(Profile!$F$2:$F$17521,Profile!$B$2:$B$17521,$B296,Profile!$C$2:$C$17521,AD$8))*$C$6</f>
        <v>0.222743867</v>
      </c>
      <c r="AE296" s="193">
        <f>(SUMIFS(Profile!$F$2:$F$17521,Profile!$B$2:$B$17521,$B296,Profile!$C$2:$C$17521,AE$8))*$C$6</f>
        <v>0.2195389193</v>
      </c>
      <c r="AF296" s="193">
        <f>(SUMIFS(Profile!$F$2:$F$17521,Profile!$B$2:$B$17521,$B296,Profile!$C$2:$C$17521,AF$8))*$C$6</f>
        <v>0.2131290239</v>
      </c>
      <c r="AG296" s="193">
        <f>(SUMIFS(Profile!$F$2:$F$17521,Profile!$B$2:$B$17521,$B296,Profile!$C$2:$C$17521,AG$8))*$C$6</f>
        <v>0.2103246946</v>
      </c>
      <c r="AH296" s="193">
        <f>(SUMIFS(Profile!$F$2:$F$17521,Profile!$B$2:$B$17521,$B296,Profile!$C$2:$C$17521,AH$8))*$C$6</f>
        <v>0.21673459</v>
      </c>
      <c r="AI296" s="193">
        <f>(SUMIFS(Profile!$F$2:$F$17521,Profile!$B$2:$B$17521,$B296,Profile!$C$2:$C$17521,AI$8))*$C$6</f>
        <v>0.2199395378</v>
      </c>
      <c r="AJ296" s="193">
        <f>(SUMIFS(Profile!$F$2:$F$17521,Profile!$B$2:$B$17521,$B296,Profile!$C$2:$C$17521,AJ$8))*$C$6</f>
        <v>0.2331599471</v>
      </c>
      <c r="AK296" s="193">
        <f>(SUMIFS(Profile!$F$2:$F$17521,Profile!$B$2:$B$17521,$B296,Profile!$C$2:$C$17521,AK$8))*$C$6</f>
        <v>0.2523896335</v>
      </c>
      <c r="AL296" s="193">
        <f>(SUMIFS(Profile!$F$2:$F$17521,Profile!$B$2:$B$17521,$B296,Profile!$C$2:$C$17521,AL$8))*$C$6</f>
        <v>0.2772279784</v>
      </c>
      <c r="AM296" s="193">
        <f>(SUMIFS(Profile!$F$2:$F$17521,Profile!$B$2:$B$17521,$B296,Profile!$C$2:$C$17521,AM$8))*$C$6</f>
        <v>0.3128830219</v>
      </c>
      <c r="AN296" s="193">
        <f>(SUMIFS(Profile!$F$2:$F$17521,Profile!$B$2:$B$17521,$B296,Profile!$C$2:$C$17521,AN$8))*$C$6</f>
        <v>0.3301096159</v>
      </c>
      <c r="AO296" s="193">
        <f>(SUMIFS(Profile!$F$2:$F$17521,Profile!$B$2:$B$17521,$B296,Profile!$C$2:$C$17521,AO$8))*$C$6</f>
        <v>0.3537461054</v>
      </c>
      <c r="AP296" s="193">
        <f>(SUMIFS(Profile!$F$2:$F$17521,Profile!$B$2:$B$17521,$B296,Profile!$C$2:$C$17521,AP$8))*$C$6</f>
        <v>0.375780121</v>
      </c>
      <c r="AQ296" s="193">
        <f>(SUMIFS(Profile!$F$2:$F$17521,Profile!$B$2:$B$17521,$B296,Profile!$C$2:$C$17521,AQ$8))*$C$6</f>
        <v>0.3669665148</v>
      </c>
      <c r="AR296" s="193">
        <f>(SUMIFS(Profile!$F$2:$F$17521,Profile!$B$2:$B$17521,$B296,Profile!$C$2:$C$17521,AR$8))*$C$6</f>
        <v>0.3553485792</v>
      </c>
      <c r="AS296" s="193">
        <f>(SUMIFS(Profile!$F$2:$F$17521,Profile!$B$2:$B$17521,$B296,Profile!$C$2:$C$17521,AS$8))*$C$6</f>
        <v>0.3433300253</v>
      </c>
      <c r="AT296" s="193">
        <f>(SUMIFS(Profile!$F$2:$F$17521,Profile!$B$2:$B$17521,$B296,Profile!$C$2:$C$17521,AT$8))*$C$6</f>
        <v>0.3281065236</v>
      </c>
      <c r="AU296" s="193">
        <f>(SUMIFS(Profile!$F$2:$F$17521,Profile!$B$2:$B$17521,$B296,Profile!$C$2:$C$17521,AU$8))*$C$6</f>
        <v>0.311280548</v>
      </c>
      <c r="AV296" s="193">
        <f>(SUMIFS(Profile!$F$2:$F$17521,Profile!$B$2:$B$17521,$B296,Profile!$C$2:$C$17521,AV$8))*$C$6</f>
        <v>0.2912496247</v>
      </c>
      <c r="AW296" s="193">
        <f>(SUMIFS(Profile!$F$2:$F$17521,Profile!$B$2:$B$17521,$B296,Profile!$C$2:$C$17521,AW$8))*$C$6</f>
        <v>0.2720199383</v>
      </c>
      <c r="AX296" s="193">
        <f>(SUMIFS(Profile!$F$2:$F$17521,Profile!$B$2:$B$17521,$B296,Profile!$C$2:$C$17521,AX$8))*$C$6</f>
        <v>0.2399704611</v>
      </c>
      <c r="AY296" s="193">
        <f>(SUMIFS(Profile!$F$2:$F$17521,Profile!$B$2:$B$17521,$B296,Profile!$C$2:$C$17521,AY$8))*$C$6</f>
        <v>0.2051166545</v>
      </c>
      <c r="AZ296" s="193">
        <f>(SUMIFS(Profile!$F$2:$F$17521,Profile!$B$2:$B$17521,$B296,Profile!$C$2:$C$17521,AZ$8))*$C$6</f>
        <v>0.176272125</v>
      </c>
      <c r="BA296" s="193">
        <f t="shared" si="16"/>
        <v>5.753460143</v>
      </c>
      <c r="BB296" s="193">
        <f>(SUMIFS(Profile!$E$2:$E$17521,Profile!$B$2:$B$17521,$B296,Profile!$C$2:$C$17521,BB$8))*$C$9</f>
        <v>0</v>
      </c>
      <c r="BC296" s="193">
        <f>(SUMIFS(Profile!$E$2:$E$17521,Profile!$B$2:$B$17521,$B296,Profile!$C$2:$C$17521,BC$8))*$C$9</f>
        <v>0</v>
      </c>
      <c r="BD296" s="193">
        <f>(SUMIFS(Profile!$E$2:$E$17521,Profile!$B$2:$B$17521,$B296,Profile!$C$2:$C$17521,BD$8))*$C$9</f>
        <v>0</v>
      </c>
      <c r="BE296" s="193">
        <f>(SUMIFS(Profile!$E$2:$E$17521,Profile!$B$2:$B$17521,$B296,Profile!$C$2:$C$17521,BE$8))*$C$9</f>
        <v>0</v>
      </c>
      <c r="BF296" s="193">
        <f>(SUMIFS(Profile!$E$2:$E$17521,Profile!$B$2:$B$17521,$B296,Profile!$C$2:$C$17521,BF$8))*$C$9</f>
        <v>0</v>
      </c>
      <c r="BG296" s="193">
        <f>(SUMIFS(Profile!$E$2:$E$17521,Profile!$B$2:$B$17521,$B296,Profile!$C$2:$C$17521,BG$8))*$C$9</f>
        <v>0</v>
      </c>
      <c r="BH296" s="193">
        <f>(SUMIFS(Profile!$E$2:$E$17521,Profile!$B$2:$B$17521,$B296,Profile!$C$2:$C$17521,BH$8))*$C$9</f>
        <v>0</v>
      </c>
      <c r="BI296" s="193">
        <f>(SUMIFS(Profile!$E$2:$E$17521,Profile!$B$2:$B$17521,$B296,Profile!$C$2:$C$17521,BI$8))*$C$9</f>
        <v>0</v>
      </c>
      <c r="BJ296" s="193">
        <f>(SUMIFS(Profile!$E$2:$E$17521,Profile!$B$2:$B$17521,$B296,Profile!$C$2:$C$17521,BJ$8))*$C$9</f>
        <v>0</v>
      </c>
      <c r="BK296" s="193">
        <f>(SUMIFS(Profile!$E$2:$E$17521,Profile!$B$2:$B$17521,$B296,Profile!$C$2:$C$17521,BK$8))*$C$9</f>
        <v>0</v>
      </c>
      <c r="BL296" s="193">
        <f>(SUMIFS(Profile!$E$2:$E$17521,Profile!$B$2:$B$17521,$B296,Profile!$C$2:$C$17521,BL$8))*$C$9</f>
        <v>0</v>
      </c>
      <c r="BM296" s="193">
        <f>(SUMIFS(Profile!$E$2:$E$17521,Profile!$B$2:$B$17521,$B296,Profile!$C$2:$C$17521,BM$8))*$C$9</f>
        <v>0</v>
      </c>
      <c r="BN296" s="193">
        <f>(SUMIFS(Profile!$E$2:$E$17521,Profile!$B$2:$B$17521,$B296,Profile!$C$2:$C$17521,BN$8))*$C$9</f>
        <v>0.00006135125864</v>
      </c>
      <c r="BO296" s="193">
        <f>(SUMIFS(Profile!$E$2:$E$17521,Profile!$B$2:$B$17521,$B296,Profile!$C$2:$C$17521,BO$8))*$C$9</f>
        <v>0.00631917964</v>
      </c>
      <c r="BP296" s="193">
        <f>(SUMIFS(Profile!$E$2:$E$17521,Profile!$B$2:$B$17521,$B296,Profile!$C$2:$C$17521,BP$8))*$C$9</f>
        <v>0.02251819984</v>
      </c>
      <c r="BQ296" s="193">
        <f>(SUMIFS(Profile!$E$2:$E$17521,Profile!$B$2:$B$17521,$B296,Profile!$C$2:$C$17521,BQ$8))*$C$9</f>
        <v>0.06595892947</v>
      </c>
      <c r="BR296" s="193">
        <f>(SUMIFS(Profile!$E$2:$E$17521,Profile!$B$2:$B$17521,$B296,Profile!$C$2:$C$17521,BR$8))*$C$9</f>
        <v>0.1630703409</v>
      </c>
      <c r="BS296" s="193">
        <f>(SUMIFS(Profile!$E$2:$E$17521,Profile!$B$2:$B$17521,$B296,Profile!$C$2:$C$17521,BS$8))*$C$9</f>
        <v>0.3185840389</v>
      </c>
      <c r="BT296" s="193">
        <f>(SUMIFS(Profile!$E$2:$E$17521,Profile!$B$2:$B$17521,$B296,Profile!$C$2:$C$17521,BT$8))*$C$9</f>
        <v>0.2975683488</v>
      </c>
      <c r="BU296" s="193">
        <f>(SUMIFS(Profile!$E$2:$E$17521,Profile!$B$2:$B$17521,$B296,Profile!$C$2:$C$17521,BU$8))*$C$9</f>
        <v>0.3645906978</v>
      </c>
      <c r="BV296" s="193">
        <f>(SUMIFS(Profile!$E$2:$E$17521,Profile!$B$2:$B$17521,$B296,Profile!$C$2:$C$17521,BV$8))*$C$9</f>
        <v>0.470178506</v>
      </c>
      <c r="BW296" s="193">
        <f>(SUMIFS(Profile!$E$2:$E$17521,Profile!$B$2:$B$17521,$B296,Profile!$C$2:$C$17521,BW$8))*$C$9</f>
        <v>0.478997822</v>
      </c>
      <c r="BX296" s="193">
        <f>(SUMIFS(Profile!$E$2:$E$17521,Profile!$B$2:$B$17521,$B296,Profile!$C$2:$C$17521,BX$8))*$C$9</f>
        <v>0.5575626754</v>
      </c>
      <c r="BY296" s="193">
        <f>(SUMIFS(Profile!$E$2:$E$17521,Profile!$B$2:$B$17521,$B296,Profile!$C$2:$C$17521,BY$8))*$C$9</f>
        <v>0.4439567815</v>
      </c>
      <c r="BZ296" s="193">
        <f>(SUMIFS(Profile!$E$2:$E$17521,Profile!$B$2:$B$17521,$B296,Profile!$C$2:$C$17521,BZ$8))*$C$9</f>
        <v>0.5022885854</v>
      </c>
      <c r="CA296" s="193">
        <f>(SUMIFS(Profile!$E$2:$E$17521,Profile!$B$2:$B$17521,$B296,Profile!$C$2:$C$17521,CA$8))*$C$9</f>
        <v>0.4378545638</v>
      </c>
      <c r="CB296" s="193">
        <f>(SUMIFS(Profile!$E$2:$E$17521,Profile!$B$2:$B$17521,$B296,Profile!$C$2:$C$17521,CB$8))*$C$9</f>
        <v>0.4044144747</v>
      </c>
      <c r="CC296" s="193">
        <f>(SUMIFS(Profile!$E$2:$E$17521,Profile!$B$2:$B$17521,$B296,Profile!$C$2:$C$17521,CC$8))*$C$9</f>
        <v>0.3778751876</v>
      </c>
      <c r="CD296" s="193">
        <f>(SUMIFS(Profile!$E$2:$E$17521,Profile!$B$2:$B$17521,$B296,Profile!$C$2:$C$17521,CD$8))*$C$9</f>
        <v>0.2712504797</v>
      </c>
      <c r="CE296" s="193">
        <f>(SUMIFS(Profile!$E$2:$E$17521,Profile!$B$2:$B$17521,$B296,Profile!$C$2:$C$17521,CE$8))*$C$9</f>
        <v>0.1630166734</v>
      </c>
      <c r="CF296" s="193">
        <f>(SUMIFS(Profile!$E$2:$E$17521,Profile!$B$2:$B$17521,$B296,Profile!$C$2:$C$17521,CF$8))*$C$9</f>
        <v>0.156048292</v>
      </c>
      <c r="CG296" s="193">
        <f>(SUMIFS(Profile!$E$2:$E$17521,Profile!$B$2:$B$17521,$B296,Profile!$C$2:$C$17521,CG$8))*$C$9</f>
        <v>0.1282305885</v>
      </c>
      <c r="CH296" s="193">
        <f>(SUMIFS(Profile!$E$2:$E$17521,Profile!$B$2:$B$17521,$B296,Profile!$C$2:$C$17521,CH$8))*$C$9</f>
        <v>0.08086847419</v>
      </c>
      <c r="CI296" s="193">
        <f>(SUMIFS(Profile!$E$2:$E$17521,Profile!$B$2:$B$17521,$B296,Profile!$C$2:$C$17521,CI$8))*$C$9</f>
        <v>0.03281949915</v>
      </c>
      <c r="CJ296" s="193">
        <f>(SUMIFS(Profile!$E$2:$E$17521,Profile!$B$2:$B$17521,$B296,Profile!$C$2:$C$17521,CJ$8))*$C$9</f>
        <v>0.009076211221</v>
      </c>
      <c r="CK296" s="193">
        <f>(SUMIFS(Profile!$E$2:$E$17521,Profile!$B$2:$B$17521,$B296,Profile!$C$2:$C$17521,CK$8))*$C$9</f>
        <v>0.0003502422473</v>
      </c>
      <c r="CL296" s="193">
        <f>(SUMIFS(Profile!$E$2:$E$17521,Profile!$B$2:$B$17521,$B296,Profile!$C$2:$C$17521,CL$8))*$C$9</f>
        <v>0</v>
      </c>
      <c r="CM296" s="193">
        <f>(SUMIFS(Profile!$E$2:$E$17521,Profile!$B$2:$B$17521,$B296,Profile!$C$2:$C$17521,CM$8))*$C$9</f>
        <v>0</v>
      </c>
      <c r="CN296" s="193">
        <f>(SUMIFS(Profile!$E$2:$E$17521,Profile!$B$2:$B$17521,$B296,Profile!$C$2:$C$17521,CN$8))*$C$9</f>
        <v>0</v>
      </c>
      <c r="CO296" s="193">
        <f>(SUMIFS(Profile!$E$2:$E$17521,Profile!$B$2:$B$17521,$B296,Profile!$C$2:$C$17521,CO$8))*$C$9</f>
        <v>0</v>
      </c>
      <c r="CP296" s="193">
        <f>(SUMIFS(Profile!$E$2:$E$17521,Profile!$B$2:$B$17521,$B296,Profile!$C$2:$C$17521,CP$8))*$C$9</f>
        <v>0</v>
      </c>
      <c r="CQ296" s="193">
        <f>(SUMIFS(Profile!$E$2:$E$17521,Profile!$B$2:$B$17521,$B296,Profile!$C$2:$C$17521,CQ$8))*$C$9</f>
        <v>0</v>
      </c>
      <c r="CR296" s="193">
        <f>(SUMIFS(Profile!$E$2:$E$17521,Profile!$B$2:$B$17521,$B296,Profile!$C$2:$C$17521,CR$8))*$C$9</f>
        <v>0</v>
      </c>
      <c r="CS296" s="193">
        <f>(SUMIFS(Profile!$E$2:$E$17521,Profile!$B$2:$B$17521,$B296,Profile!$C$2:$C$17521,CS$8))*$C$9</f>
        <v>0</v>
      </c>
      <c r="CT296" s="193">
        <f>(SUMIFS(Profile!$E$2:$E$17521,Profile!$B$2:$B$17521,$B296,Profile!$C$2:$C$17521,CT$8))*$C$9</f>
        <v>0</v>
      </c>
      <c r="CU296" s="193">
        <f>(SUMIFS(Profile!$E$2:$E$17521,Profile!$B$2:$B$17521,$B296,Profile!$C$2:$C$17521,CU$8))*$C$9</f>
        <v>0</v>
      </c>
      <c r="CV296" s="193">
        <f>(SUMIFS(Profile!$E$2:$E$17521,Profile!$B$2:$B$17521,$B296,Profile!$C$2:$C$17521,CV$8))*$C$9</f>
        <v>0</v>
      </c>
      <c r="CW296" s="193">
        <f>(SUMIFS(Profile!$E$2:$E$17521,Profile!$B$2:$B$17521,$B296,Profile!$C$2:$C$17521,CW$8))*$C$9</f>
        <v>0</v>
      </c>
      <c r="CX296" s="193">
        <f t="shared" si="17"/>
        <v>2.227758031</v>
      </c>
      <c r="CY296" s="193">
        <f t="shared" ref="CY296:ET296" si="1442">MAX(BB296-E296,0)</f>
        <v>0</v>
      </c>
      <c r="CZ296" s="193">
        <f t="shared" si="1442"/>
        <v>0</v>
      </c>
      <c r="DA296" s="193">
        <f t="shared" si="1442"/>
        <v>0</v>
      </c>
      <c r="DB296" s="193">
        <f t="shared" si="1442"/>
        <v>0</v>
      </c>
      <c r="DC296" s="193">
        <f t="shared" si="1442"/>
        <v>0</v>
      </c>
      <c r="DD296" s="193">
        <f t="shared" si="1442"/>
        <v>0</v>
      </c>
      <c r="DE296" s="193">
        <f t="shared" si="1442"/>
        <v>0</v>
      </c>
      <c r="DF296" s="193">
        <f t="shared" si="1442"/>
        <v>0</v>
      </c>
      <c r="DG296" s="193">
        <f t="shared" si="1442"/>
        <v>0</v>
      </c>
      <c r="DH296" s="193">
        <f t="shared" si="1442"/>
        <v>0</v>
      </c>
      <c r="DI296" s="193">
        <f t="shared" si="1442"/>
        <v>0</v>
      </c>
      <c r="DJ296" s="193">
        <f t="shared" si="1442"/>
        <v>0</v>
      </c>
      <c r="DK296" s="193">
        <f t="shared" si="1442"/>
        <v>0</v>
      </c>
      <c r="DL296" s="193">
        <f t="shared" si="1442"/>
        <v>0</v>
      </c>
      <c r="DM296" s="193">
        <f t="shared" si="1442"/>
        <v>0</v>
      </c>
      <c r="DN296" s="193">
        <f t="shared" si="1442"/>
        <v>0</v>
      </c>
      <c r="DO296" s="193">
        <f t="shared" si="1442"/>
        <v>0</v>
      </c>
      <c r="DP296" s="193">
        <f t="shared" si="1442"/>
        <v>0.07620986708</v>
      </c>
      <c r="DQ296" s="193">
        <f t="shared" si="1442"/>
        <v>0.05799850616</v>
      </c>
      <c r="DR296" s="193">
        <f t="shared" si="1442"/>
        <v>0.1290270398</v>
      </c>
      <c r="DS296" s="193">
        <f t="shared" si="1442"/>
        <v>0.240624125</v>
      </c>
      <c r="DT296" s="193">
        <f t="shared" si="1442"/>
        <v>0.2534496257</v>
      </c>
      <c r="DU296" s="193">
        <f t="shared" si="1442"/>
        <v>0.3372225192</v>
      </c>
      <c r="DV296" s="193">
        <f t="shared" si="1442"/>
        <v>0.2256197176</v>
      </c>
      <c r="DW296" s="193">
        <f t="shared" si="1442"/>
        <v>0.2819484292</v>
      </c>
      <c r="DX296" s="193">
        <f t="shared" si="1442"/>
        <v>0.2151106968</v>
      </c>
      <c r="DY296" s="193">
        <f t="shared" si="1442"/>
        <v>0.1848755554</v>
      </c>
      <c r="DZ296" s="193">
        <f t="shared" si="1442"/>
        <v>0.1647461637</v>
      </c>
      <c r="EA296" s="193">
        <f t="shared" si="1442"/>
        <v>0.06092578513</v>
      </c>
      <c r="EB296" s="193">
        <f t="shared" si="1442"/>
        <v>0</v>
      </c>
      <c r="EC296" s="193">
        <f t="shared" si="1442"/>
        <v>0</v>
      </c>
      <c r="ED296" s="193">
        <f t="shared" si="1442"/>
        <v>0</v>
      </c>
      <c r="EE296" s="193">
        <f t="shared" si="1442"/>
        <v>0</v>
      </c>
      <c r="EF296" s="193">
        <f t="shared" si="1442"/>
        <v>0</v>
      </c>
      <c r="EG296" s="193">
        <f t="shared" si="1442"/>
        <v>0</v>
      </c>
      <c r="EH296" s="193">
        <f t="shared" si="1442"/>
        <v>0</v>
      </c>
      <c r="EI296" s="193">
        <f t="shared" si="1442"/>
        <v>0</v>
      </c>
      <c r="EJ296" s="193">
        <f t="shared" si="1442"/>
        <v>0</v>
      </c>
      <c r="EK296" s="193">
        <f t="shared" si="1442"/>
        <v>0</v>
      </c>
      <c r="EL296" s="193">
        <f t="shared" si="1442"/>
        <v>0</v>
      </c>
      <c r="EM296" s="193">
        <f t="shared" si="1442"/>
        <v>0</v>
      </c>
      <c r="EN296" s="193">
        <f t="shared" si="1442"/>
        <v>0</v>
      </c>
      <c r="EO296" s="193">
        <f t="shared" si="1442"/>
        <v>0</v>
      </c>
      <c r="EP296" s="193">
        <f t="shared" si="1442"/>
        <v>0</v>
      </c>
      <c r="EQ296" s="193">
        <f t="shared" si="1442"/>
        <v>0</v>
      </c>
      <c r="ER296" s="193">
        <f t="shared" si="1442"/>
        <v>0</v>
      </c>
      <c r="ES296" s="193">
        <f t="shared" si="1442"/>
        <v>0</v>
      </c>
      <c r="ET296" s="193">
        <f t="shared" si="1442"/>
        <v>0</v>
      </c>
      <c r="EU296" s="193">
        <f t="shared" si="19"/>
        <v>3.525702113</v>
      </c>
      <c r="EV296" s="193">
        <f t="shared" ref="EV296:GQ296" si="1443">BB296-CY296</f>
        <v>0</v>
      </c>
      <c r="EW296" s="193">
        <f t="shared" si="1443"/>
        <v>0</v>
      </c>
      <c r="EX296" s="193">
        <f t="shared" si="1443"/>
        <v>0</v>
      </c>
      <c r="EY296" s="193">
        <f t="shared" si="1443"/>
        <v>0</v>
      </c>
      <c r="EZ296" s="193">
        <f t="shared" si="1443"/>
        <v>0</v>
      </c>
      <c r="FA296" s="193">
        <f t="shared" si="1443"/>
        <v>0</v>
      </c>
      <c r="FB296" s="193">
        <f t="shared" si="1443"/>
        <v>0</v>
      </c>
      <c r="FC296" s="193">
        <f t="shared" si="1443"/>
        <v>0</v>
      </c>
      <c r="FD296" s="193">
        <f t="shared" si="1443"/>
        <v>0</v>
      </c>
      <c r="FE296" s="193">
        <f t="shared" si="1443"/>
        <v>0</v>
      </c>
      <c r="FF296" s="193">
        <f t="shared" si="1443"/>
        <v>0</v>
      </c>
      <c r="FG296" s="193">
        <f t="shared" si="1443"/>
        <v>0</v>
      </c>
      <c r="FH296" s="193">
        <f t="shared" si="1443"/>
        <v>0.00006135125864</v>
      </c>
      <c r="FI296" s="193">
        <f t="shared" si="1443"/>
        <v>0.00631917964</v>
      </c>
      <c r="FJ296" s="193">
        <f t="shared" si="1443"/>
        <v>0.02251819984</v>
      </c>
      <c r="FK296" s="193">
        <f t="shared" si="1443"/>
        <v>0.06595892947</v>
      </c>
      <c r="FL296" s="193">
        <f t="shared" si="1443"/>
        <v>0.1630703409</v>
      </c>
      <c r="FM296" s="193">
        <f t="shared" si="1443"/>
        <v>0.2423741719</v>
      </c>
      <c r="FN296" s="193">
        <f t="shared" si="1443"/>
        <v>0.2395698426</v>
      </c>
      <c r="FO296" s="193">
        <f t="shared" si="1443"/>
        <v>0.2355636579</v>
      </c>
      <c r="FP296" s="193">
        <f t="shared" si="1443"/>
        <v>0.229554381</v>
      </c>
      <c r="FQ296" s="193">
        <f t="shared" si="1443"/>
        <v>0.2255481963</v>
      </c>
      <c r="FR296" s="193">
        <f t="shared" si="1443"/>
        <v>0.2203401562</v>
      </c>
      <c r="FS296" s="193">
        <f t="shared" si="1443"/>
        <v>0.2183370639</v>
      </c>
      <c r="FT296" s="193">
        <f t="shared" si="1443"/>
        <v>0.2203401562</v>
      </c>
      <c r="FU296" s="193">
        <f t="shared" si="1443"/>
        <v>0.222743867</v>
      </c>
      <c r="FV296" s="193">
        <f t="shared" si="1443"/>
        <v>0.2195389193</v>
      </c>
      <c r="FW296" s="193">
        <f t="shared" si="1443"/>
        <v>0.2131290239</v>
      </c>
      <c r="FX296" s="193">
        <f t="shared" si="1443"/>
        <v>0.2103246946</v>
      </c>
      <c r="FY296" s="193">
        <f t="shared" si="1443"/>
        <v>0.1630166734</v>
      </c>
      <c r="FZ296" s="193">
        <f t="shared" si="1443"/>
        <v>0.156048292</v>
      </c>
      <c r="GA296" s="193">
        <f t="shared" si="1443"/>
        <v>0.1282305885</v>
      </c>
      <c r="GB296" s="193">
        <f t="shared" si="1443"/>
        <v>0.08086847419</v>
      </c>
      <c r="GC296" s="193">
        <f t="shared" si="1443"/>
        <v>0.03281949915</v>
      </c>
      <c r="GD296" s="193">
        <f t="shared" si="1443"/>
        <v>0.009076211221</v>
      </c>
      <c r="GE296" s="193">
        <f t="shared" si="1443"/>
        <v>0.0003502422473</v>
      </c>
      <c r="GF296" s="193">
        <f t="shared" si="1443"/>
        <v>0</v>
      </c>
      <c r="GG296" s="193">
        <f t="shared" si="1443"/>
        <v>0</v>
      </c>
      <c r="GH296" s="193">
        <f t="shared" si="1443"/>
        <v>0</v>
      </c>
      <c r="GI296" s="193">
        <f t="shared" si="1443"/>
        <v>0</v>
      </c>
      <c r="GJ296" s="193">
        <f t="shared" si="1443"/>
        <v>0</v>
      </c>
      <c r="GK296" s="193">
        <f t="shared" si="1443"/>
        <v>0</v>
      </c>
      <c r="GL296" s="193">
        <f t="shared" si="1443"/>
        <v>0</v>
      </c>
      <c r="GM296" s="193">
        <f t="shared" si="1443"/>
        <v>0</v>
      </c>
      <c r="GN296" s="193">
        <f t="shared" si="1443"/>
        <v>0</v>
      </c>
      <c r="GO296" s="193">
        <f t="shared" si="1443"/>
        <v>0</v>
      </c>
      <c r="GP296" s="193">
        <f t="shared" si="1443"/>
        <v>0</v>
      </c>
      <c r="GQ296" s="193">
        <f t="shared" si="1443"/>
        <v>0</v>
      </c>
      <c r="GR296" s="193">
        <f t="shared" si="21"/>
        <v>7.064647033</v>
      </c>
      <c r="GS296" s="193">
        <f t="shared" ref="GS296:IN296" si="1444">E296-EV296</f>
        <v>0.1494306878</v>
      </c>
      <c r="GT296" s="193">
        <f t="shared" si="1444"/>
        <v>0.1318034753</v>
      </c>
      <c r="GU296" s="193">
        <f t="shared" si="1444"/>
        <v>0.1209867767</v>
      </c>
      <c r="GV296" s="193">
        <f t="shared" si="1444"/>
        <v>0.1141762628</v>
      </c>
      <c r="GW296" s="193">
        <f t="shared" si="1444"/>
        <v>0.1125737889</v>
      </c>
      <c r="GX296" s="193">
        <f t="shared" si="1444"/>
        <v>0.1097694597</v>
      </c>
      <c r="GY296" s="193">
        <f t="shared" si="1444"/>
        <v>0.1085676043</v>
      </c>
      <c r="GZ296" s="193">
        <f t="shared" si="1444"/>
        <v>0.1085676043</v>
      </c>
      <c r="HA296" s="193">
        <f t="shared" si="1444"/>
        <v>0.1085676043</v>
      </c>
      <c r="HB296" s="193">
        <f t="shared" si="1444"/>
        <v>0.1093688412</v>
      </c>
      <c r="HC296" s="193">
        <f t="shared" si="1444"/>
        <v>0.1141762628</v>
      </c>
      <c r="HD296" s="193">
        <f t="shared" si="1444"/>
        <v>0.1257941983</v>
      </c>
      <c r="HE296" s="193">
        <f t="shared" si="1444"/>
        <v>0.1521736658</v>
      </c>
      <c r="HF296" s="193">
        <f t="shared" si="1444"/>
        <v>0.1735585115</v>
      </c>
      <c r="HG296" s="193">
        <f t="shared" si="1444"/>
        <v>0.1878064948</v>
      </c>
      <c r="HH296" s="193">
        <f t="shared" si="1444"/>
        <v>0.1728096762</v>
      </c>
      <c r="HI296" s="193">
        <f t="shared" si="1444"/>
        <v>0.07329455393</v>
      </c>
      <c r="HJ296" s="193">
        <f t="shared" si="1444"/>
        <v>0</v>
      </c>
      <c r="HK296" s="193">
        <f t="shared" si="1444"/>
        <v>0</v>
      </c>
      <c r="HL296" s="193">
        <f t="shared" si="1444"/>
        <v>0</v>
      </c>
      <c r="HM296" s="193">
        <f t="shared" si="1444"/>
        <v>0</v>
      </c>
      <c r="HN296" s="193">
        <f t="shared" si="1444"/>
        <v>0</v>
      </c>
      <c r="HO296" s="193">
        <f t="shared" si="1444"/>
        <v>0</v>
      </c>
      <c r="HP296" s="193">
        <f t="shared" si="1444"/>
        <v>0</v>
      </c>
      <c r="HQ296" s="193">
        <f t="shared" si="1444"/>
        <v>0</v>
      </c>
      <c r="HR296" s="193">
        <f t="shared" si="1444"/>
        <v>0</v>
      </c>
      <c r="HS296" s="193">
        <f t="shared" si="1444"/>
        <v>0</v>
      </c>
      <c r="HT296" s="193">
        <f t="shared" si="1444"/>
        <v>0</v>
      </c>
      <c r="HU296" s="193">
        <f t="shared" si="1444"/>
        <v>0</v>
      </c>
      <c r="HV296" s="193">
        <f t="shared" si="1444"/>
        <v>0.05371791667</v>
      </c>
      <c r="HW296" s="193">
        <f t="shared" si="1444"/>
        <v>0.06389124577</v>
      </c>
      <c r="HX296" s="193">
        <f t="shared" si="1444"/>
        <v>0.1049293587</v>
      </c>
      <c r="HY296" s="193">
        <f t="shared" si="1444"/>
        <v>0.1715211593</v>
      </c>
      <c r="HZ296" s="193">
        <f t="shared" si="1444"/>
        <v>0.2444084792</v>
      </c>
      <c r="IA296" s="193">
        <f t="shared" si="1444"/>
        <v>0.3038068106</v>
      </c>
      <c r="IB296" s="193">
        <f t="shared" si="1444"/>
        <v>0.3297593736</v>
      </c>
      <c r="IC296" s="193">
        <f t="shared" si="1444"/>
        <v>0.3537461054</v>
      </c>
      <c r="ID296" s="193">
        <f t="shared" si="1444"/>
        <v>0.375780121</v>
      </c>
      <c r="IE296" s="193">
        <f t="shared" si="1444"/>
        <v>0.3669665148</v>
      </c>
      <c r="IF296" s="193">
        <f t="shared" si="1444"/>
        <v>0.3553485792</v>
      </c>
      <c r="IG296" s="193">
        <f t="shared" si="1444"/>
        <v>0.3433300253</v>
      </c>
      <c r="IH296" s="193">
        <f t="shared" si="1444"/>
        <v>0.3281065236</v>
      </c>
      <c r="II296" s="193">
        <f t="shared" si="1444"/>
        <v>0.311280548</v>
      </c>
      <c r="IJ296" s="193">
        <f t="shared" si="1444"/>
        <v>0.2912496247</v>
      </c>
      <c r="IK296" s="193">
        <f t="shared" si="1444"/>
        <v>0.2720199383</v>
      </c>
      <c r="IL296" s="193">
        <f t="shared" si="1444"/>
        <v>0.2399704611</v>
      </c>
      <c r="IM296" s="193">
        <f t="shared" si="1444"/>
        <v>0.2051166545</v>
      </c>
      <c r="IN296" s="193">
        <f t="shared" si="1444"/>
        <v>0.176272125</v>
      </c>
      <c r="IO296" s="193">
        <f t="shared" si="23"/>
        <v>2.227758031</v>
      </c>
      <c r="IP296" s="193">
        <f t="shared" si="29"/>
        <v>0</v>
      </c>
      <c r="IQ296" s="193">
        <f t="shared" ref="IQ296:KK296" si="1445">MAX((MIN(CZ296+IP296,$IO$7))-GT296,0)</f>
        <v>0</v>
      </c>
      <c r="IR296" s="193">
        <f t="shared" si="1445"/>
        <v>0</v>
      </c>
      <c r="IS296" s="193">
        <f t="shared" si="1445"/>
        <v>0</v>
      </c>
      <c r="IT296" s="193">
        <f t="shared" si="1445"/>
        <v>0</v>
      </c>
      <c r="IU296" s="193">
        <f t="shared" si="1445"/>
        <v>0</v>
      </c>
      <c r="IV296" s="193">
        <f t="shared" si="1445"/>
        <v>0</v>
      </c>
      <c r="IW296" s="193">
        <f t="shared" si="1445"/>
        <v>0</v>
      </c>
      <c r="IX296" s="193">
        <f t="shared" si="1445"/>
        <v>0</v>
      </c>
      <c r="IY296" s="193">
        <f t="shared" si="1445"/>
        <v>0</v>
      </c>
      <c r="IZ296" s="193">
        <f t="shared" si="1445"/>
        <v>0</v>
      </c>
      <c r="JA296" s="193">
        <f t="shared" si="1445"/>
        <v>0</v>
      </c>
      <c r="JB296" s="193">
        <f t="shared" si="1445"/>
        <v>0</v>
      </c>
      <c r="JC296" s="193">
        <f t="shared" si="1445"/>
        <v>0</v>
      </c>
      <c r="JD296" s="193">
        <f t="shared" si="1445"/>
        <v>0</v>
      </c>
      <c r="JE296" s="193">
        <f t="shared" si="1445"/>
        <v>0</v>
      </c>
      <c r="JF296" s="193">
        <f t="shared" si="1445"/>
        <v>0</v>
      </c>
      <c r="JG296" s="193">
        <f t="shared" si="1445"/>
        <v>0.07620986708</v>
      </c>
      <c r="JH296" s="193">
        <f t="shared" si="1445"/>
        <v>0.1342083732</v>
      </c>
      <c r="JI296" s="193">
        <f t="shared" si="1445"/>
        <v>0.2632354131</v>
      </c>
      <c r="JJ296" s="193">
        <f t="shared" si="1445"/>
        <v>0.5038595381</v>
      </c>
      <c r="JK296" s="193">
        <f t="shared" si="1445"/>
        <v>0.7573091638</v>
      </c>
      <c r="JL296" s="193">
        <f t="shared" si="1445"/>
        <v>1.094531683</v>
      </c>
      <c r="JM296" s="193">
        <f t="shared" si="1445"/>
        <v>1.320151401</v>
      </c>
      <c r="JN296" s="193">
        <f t="shared" si="1445"/>
        <v>1.60209983</v>
      </c>
      <c r="JO296" s="193">
        <f t="shared" si="1445"/>
        <v>1.817210527</v>
      </c>
      <c r="JP296" s="193">
        <f t="shared" si="1445"/>
        <v>2.002086082</v>
      </c>
      <c r="JQ296" s="193">
        <f t="shared" si="1445"/>
        <v>2.166832246</v>
      </c>
      <c r="JR296" s="193">
        <f t="shared" si="1445"/>
        <v>2.227758031</v>
      </c>
      <c r="JS296" s="193">
        <f t="shared" si="1445"/>
        <v>2.174040114</v>
      </c>
      <c r="JT296" s="193">
        <f t="shared" si="1445"/>
        <v>2.110148868</v>
      </c>
      <c r="JU296" s="193">
        <f t="shared" si="1445"/>
        <v>2.00521951</v>
      </c>
      <c r="JV296" s="193">
        <f t="shared" si="1445"/>
        <v>1.83369835</v>
      </c>
      <c r="JW296" s="193">
        <f t="shared" si="1445"/>
        <v>1.589289871</v>
      </c>
      <c r="JX296" s="193">
        <f t="shared" si="1445"/>
        <v>1.28548306</v>
      </c>
      <c r="JY296" s="193">
        <f t="shared" si="1445"/>
        <v>0.9557236868</v>
      </c>
      <c r="JZ296" s="193">
        <f t="shared" si="1445"/>
        <v>0.6019775815</v>
      </c>
      <c r="KA296" s="193">
        <f t="shared" si="1445"/>
        <v>0.2261974605</v>
      </c>
      <c r="KB296" s="193">
        <f t="shared" si="1445"/>
        <v>0</v>
      </c>
      <c r="KC296" s="193">
        <f t="shared" si="1445"/>
        <v>0</v>
      </c>
      <c r="KD296" s="193">
        <f t="shared" si="1445"/>
        <v>0</v>
      </c>
      <c r="KE296" s="193">
        <f t="shared" si="1445"/>
        <v>0</v>
      </c>
      <c r="KF296" s="193">
        <f t="shared" si="1445"/>
        <v>0</v>
      </c>
      <c r="KG296" s="193">
        <f t="shared" si="1445"/>
        <v>0</v>
      </c>
      <c r="KH296" s="193">
        <f t="shared" si="1445"/>
        <v>0</v>
      </c>
      <c r="KI296" s="193">
        <f t="shared" si="1445"/>
        <v>0</v>
      </c>
      <c r="KJ296" s="193">
        <f t="shared" si="1445"/>
        <v>0</v>
      </c>
      <c r="KK296" s="193">
        <f t="shared" si="1445"/>
        <v>0</v>
      </c>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row>
    <row r="297" ht="14.25" customHeight="1">
      <c r="A297" s="1">
        <v>10.0</v>
      </c>
      <c r="B297" s="1">
        <f t="shared" ref="B297:C297" si="1446">B296+1</f>
        <v>287</v>
      </c>
      <c r="C297" s="267">
        <f t="shared" si="1446"/>
        <v>43752</v>
      </c>
      <c r="D297" s="193">
        <f t="shared" si="15"/>
        <v>10.71574273</v>
      </c>
      <c r="E297" s="193">
        <f>(SUMIFS(Profile!$F$2:$F$17521,Profile!$B$2:$B$17521,$B297,Profile!$C$2:$C$17521,E$8))*$C$6</f>
        <v>0.1526356355</v>
      </c>
      <c r="F297" s="193">
        <f>(SUMIFS(Profile!$F$2:$F$17521,Profile!$B$2:$B$17521,$B297,Profile!$C$2:$C$17521,F$8))*$C$6</f>
        <v>0.1342071861</v>
      </c>
      <c r="G297" s="193">
        <f>(SUMIFS(Profile!$F$2:$F$17521,Profile!$B$2:$B$17521,$B297,Profile!$C$2:$C$17521,G$8))*$C$6</f>
        <v>0.1233904875</v>
      </c>
      <c r="H297" s="193">
        <f>(SUMIFS(Profile!$F$2:$F$17521,Profile!$B$2:$B$17521,$B297,Profile!$C$2:$C$17521,H$8))*$C$6</f>
        <v>0.1161793551</v>
      </c>
      <c r="I297" s="193">
        <f>(SUMIFS(Profile!$F$2:$F$17521,Profile!$B$2:$B$17521,$B297,Profile!$C$2:$C$17521,I$8))*$C$6</f>
        <v>0.1145768812</v>
      </c>
      <c r="J297" s="193">
        <f>(SUMIFS(Profile!$F$2:$F$17521,Profile!$B$2:$B$17521,$B297,Profile!$C$2:$C$17521,J$8))*$C$6</f>
        <v>0.1153781182</v>
      </c>
      <c r="K297" s="193">
        <f>(SUMIFS(Profile!$F$2:$F$17521,Profile!$B$2:$B$17521,$B297,Profile!$C$2:$C$17521,K$8))*$C$6</f>
        <v>0.1113719335</v>
      </c>
      <c r="L297" s="193">
        <f>(SUMIFS(Profile!$F$2:$F$17521,Profile!$B$2:$B$17521,$B297,Profile!$C$2:$C$17521,L$8))*$C$6</f>
        <v>0.1085676043</v>
      </c>
      <c r="M297" s="193">
        <f>(SUMIFS(Profile!$F$2:$F$17521,Profile!$B$2:$B$17521,$B297,Profile!$C$2:$C$17521,M$8))*$C$6</f>
        <v>0.1097694597</v>
      </c>
      <c r="N297" s="193">
        <f>(SUMIFS(Profile!$F$2:$F$17521,Profile!$B$2:$B$17521,$B297,Profile!$C$2:$C$17521,N$8))*$C$6</f>
        <v>0.1121731704</v>
      </c>
      <c r="O297" s="193">
        <f>(SUMIFS(Profile!$F$2:$F$17521,Profile!$B$2:$B$17521,$B297,Profile!$C$2:$C$17521,O$8))*$C$6</f>
        <v>0.1149774997</v>
      </c>
      <c r="P297" s="193">
        <f>(SUMIFS(Profile!$F$2:$F$17521,Profile!$B$2:$B$17521,$B297,Profile!$C$2:$C$17521,P$8))*$C$6</f>
        <v>0.1257941983</v>
      </c>
      <c r="Q297" s="193">
        <f>(SUMIFS(Profile!$F$2:$F$17521,Profile!$B$2:$B$17521,$B297,Profile!$C$2:$C$17521,Q$8))*$C$6</f>
        <v>0.1506325432</v>
      </c>
      <c r="R297" s="193">
        <f>(SUMIFS(Profile!$F$2:$F$17521,Profile!$B$2:$B$17521,$B297,Profile!$C$2:$C$17521,R$8))*$C$6</f>
        <v>0.1746696511</v>
      </c>
      <c r="S297" s="193">
        <f>(SUMIFS(Profile!$F$2:$F$17521,Profile!$B$2:$B$17521,$B297,Profile!$C$2:$C$17521,S$8))*$C$6</f>
        <v>0.2127284054</v>
      </c>
      <c r="T297" s="193">
        <f>(SUMIFS(Profile!$F$2:$F$17521,Profile!$B$2:$B$17521,$B297,Profile!$C$2:$C$17521,T$8))*$C$6</f>
        <v>0.2375667503</v>
      </c>
      <c r="U297" s="193">
        <f>(SUMIFS(Profile!$F$2:$F$17521,Profile!$B$2:$B$17521,$B297,Profile!$C$2:$C$17521,U$8))*$C$6</f>
        <v>0.2423741719</v>
      </c>
      <c r="V297" s="193">
        <f>(SUMIFS(Profile!$F$2:$F$17521,Profile!$B$2:$B$17521,$B297,Profile!$C$2:$C$17521,V$8))*$C$6</f>
        <v>0.2535914889</v>
      </c>
      <c r="W297" s="193">
        <f>(SUMIFS(Profile!$F$2:$F$17521,Profile!$B$2:$B$17521,$B297,Profile!$C$2:$C$17521,W$8))*$C$6</f>
        <v>0.2487840673</v>
      </c>
      <c r="X297" s="193">
        <f>(SUMIFS(Profile!$F$2:$F$17521,Profile!$B$2:$B$17521,$B297,Profile!$C$2:$C$17521,X$8))*$C$6</f>
        <v>0.2431754088</v>
      </c>
      <c r="Y297" s="193">
        <f>(SUMIFS(Profile!$F$2:$F$17521,Profile!$B$2:$B$17521,$B297,Profile!$C$2:$C$17521,Y$8))*$C$6</f>
        <v>0.2355636579</v>
      </c>
      <c r="Z297" s="193">
        <f>(SUMIFS(Profile!$F$2:$F$17521,Profile!$B$2:$B$17521,$B297,Profile!$C$2:$C$17521,Z$8))*$C$6</f>
        <v>0.2291537625</v>
      </c>
      <c r="AA297" s="193">
        <f>(SUMIFS(Profile!$F$2:$F$17521,Profile!$B$2:$B$17521,$B297,Profile!$C$2:$C$17521,AA$8))*$C$6</f>
        <v>0.2327593287</v>
      </c>
      <c r="AB297" s="193">
        <f>(SUMIFS(Profile!$F$2:$F$17521,Profile!$B$2:$B$17521,$B297,Profile!$C$2:$C$17521,AB$8))*$C$6</f>
        <v>0.2275512886</v>
      </c>
      <c r="AC297" s="193">
        <f>(SUMIFS(Profile!$F$2:$F$17521,Profile!$B$2:$B$17521,$B297,Profile!$C$2:$C$17521,AC$8))*$C$6</f>
        <v>0.2375667503</v>
      </c>
      <c r="AD297" s="193">
        <f>(SUMIFS(Profile!$F$2:$F$17521,Profile!$B$2:$B$17521,$B297,Profile!$C$2:$C$17521,AD$8))*$C$6</f>
        <v>0.2375667503</v>
      </c>
      <c r="AE297" s="193">
        <f>(SUMIFS(Profile!$F$2:$F$17521,Profile!$B$2:$B$17521,$B297,Profile!$C$2:$C$17521,AE$8))*$C$6</f>
        <v>0.2319580917</v>
      </c>
      <c r="AF297" s="193">
        <f>(SUMIFS(Profile!$F$2:$F$17521,Profile!$B$2:$B$17521,$B297,Profile!$C$2:$C$17521,AF$8))*$C$6</f>
        <v>0.2219426301</v>
      </c>
      <c r="AG297" s="193">
        <f>(SUMIFS(Profile!$F$2:$F$17521,Profile!$B$2:$B$17521,$B297,Profile!$C$2:$C$17521,AG$8))*$C$6</f>
        <v>0.2135296423</v>
      </c>
      <c r="AH297" s="193">
        <f>(SUMIFS(Profile!$F$2:$F$17521,Profile!$B$2:$B$17521,$B297,Profile!$C$2:$C$17521,AH$8))*$C$6</f>
        <v>0.2159333531</v>
      </c>
      <c r="AI297" s="193">
        <f>(SUMIFS(Profile!$F$2:$F$17521,Profile!$B$2:$B$17521,$B297,Profile!$C$2:$C$17521,AI$8))*$C$6</f>
        <v>0.2179364454</v>
      </c>
      <c r="AJ297" s="193">
        <f>(SUMIFS(Profile!$F$2:$F$17521,Profile!$B$2:$B$17521,$B297,Profile!$C$2:$C$17521,AJ$8))*$C$6</f>
        <v>0.2275512886</v>
      </c>
      <c r="AK297" s="193">
        <f>(SUMIFS(Profile!$F$2:$F$17521,Profile!$B$2:$B$17521,$B297,Profile!$C$2:$C$17521,AK$8))*$C$6</f>
        <v>0.2511877781</v>
      </c>
      <c r="AL297" s="193">
        <f>(SUMIFS(Profile!$F$2:$F$17521,Profile!$B$2:$B$17521,$B297,Profile!$C$2:$C$17521,AL$8))*$C$6</f>
        <v>0.2776285969</v>
      </c>
      <c r="AM297" s="193">
        <f>(SUMIFS(Profile!$F$2:$F$17521,Profile!$B$2:$B$17521,$B297,Profile!$C$2:$C$17521,AM$8))*$C$6</f>
        <v>0.305271271</v>
      </c>
      <c r="AN297" s="193">
        <f>(SUMIFS(Profile!$F$2:$F$17521,Profile!$B$2:$B$17521,$B297,Profile!$C$2:$C$17521,AN$8))*$C$6</f>
        <v>0.3289077605</v>
      </c>
      <c r="AO297" s="193">
        <f>(SUMIFS(Profile!$F$2:$F$17521,Profile!$B$2:$B$17521,$B297,Profile!$C$2:$C$17521,AO$8))*$C$6</f>
        <v>0.3553485792</v>
      </c>
      <c r="AP297" s="193">
        <f>(SUMIFS(Profile!$F$2:$F$17521,Profile!$B$2:$B$17521,$B297,Profile!$C$2:$C$17521,AP$8))*$C$6</f>
        <v>0.3729757917</v>
      </c>
      <c r="AQ297" s="193">
        <f>(SUMIFS(Profile!$F$2:$F$17521,Profile!$B$2:$B$17521,$B297,Profile!$C$2:$C$17521,AQ$8))*$C$6</f>
        <v>0.3649634224</v>
      </c>
      <c r="AR297" s="193">
        <f>(SUMIFS(Profile!$F$2:$F$17521,Profile!$B$2:$B$17521,$B297,Profile!$C$2:$C$17521,AR$8))*$C$6</f>
        <v>0.3537461054</v>
      </c>
      <c r="AS297" s="193">
        <f>(SUMIFS(Profile!$F$2:$F$17521,Profile!$B$2:$B$17521,$B297,Profile!$C$2:$C$17521,AS$8))*$C$6</f>
        <v>0.3381219852</v>
      </c>
      <c r="AT297" s="193">
        <f>(SUMIFS(Profile!$F$2:$F$17521,Profile!$B$2:$B$17521,$B297,Profile!$C$2:$C$17521,AT$8))*$C$6</f>
        <v>0.3228984835</v>
      </c>
      <c r="AU297" s="193">
        <f>(SUMIFS(Profile!$F$2:$F$17521,Profile!$B$2:$B$17521,$B297,Profile!$C$2:$C$17521,AU$8))*$C$6</f>
        <v>0.3076749818</v>
      </c>
      <c r="AV297" s="193">
        <f>(SUMIFS(Profile!$F$2:$F$17521,Profile!$B$2:$B$17521,$B297,Profile!$C$2:$C$17521,AV$8))*$C$6</f>
        <v>0.2928520986</v>
      </c>
      <c r="AW297" s="193">
        <f>(SUMIFS(Profile!$F$2:$F$17521,Profile!$B$2:$B$17521,$B297,Profile!$C$2:$C$17521,AW$8))*$C$6</f>
        <v>0.2732217937</v>
      </c>
      <c r="AX297" s="193">
        <f>(SUMIFS(Profile!$F$2:$F$17521,Profile!$B$2:$B$17521,$B297,Profile!$C$2:$C$17521,AX$8))*$C$6</f>
        <v>0.2443772642</v>
      </c>
      <c r="AY297" s="193">
        <f>(SUMIFS(Profile!$F$2:$F$17521,Profile!$B$2:$B$17521,$B297,Profile!$C$2:$C$17521,AY$8))*$C$6</f>
        <v>0.2111259315</v>
      </c>
      <c r="AZ297" s="193">
        <f>(SUMIFS(Profile!$F$2:$F$17521,Profile!$B$2:$B$17521,$B297,Profile!$C$2:$C$17521,AZ$8))*$C$6</f>
        <v>0.1838838758</v>
      </c>
      <c r="BA297" s="193">
        <f t="shared" si="16"/>
        <v>4.091341035</v>
      </c>
      <c r="BB297" s="193">
        <f>(SUMIFS(Profile!$E$2:$E$17521,Profile!$B$2:$B$17521,$B297,Profile!$C$2:$C$17521,BB$8))*$C$9</f>
        <v>0</v>
      </c>
      <c r="BC297" s="193">
        <f>(SUMIFS(Profile!$E$2:$E$17521,Profile!$B$2:$B$17521,$B297,Profile!$C$2:$C$17521,BC$8))*$C$9</f>
        <v>0</v>
      </c>
      <c r="BD297" s="193">
        <f>(SUMIFS(Profile!$E$2:$E$17521,Profile!$B$2:$B$17521,$B297,Profile!$C$2:$C$17521,BD$8))*$C$9</f>
        <v>0</v>
      </c>
      <c r="BE297" s="193">
        <f>(SUMIFS(Profile!$E$2:$E$17521,Profile!$B$2:$B$17521,$B297,Profile!$C$2:$C$17521,BE$8))*$C$9</f>
        <v>0</v>
      </c>
      <c r="BF297" s="193">
        <f>(SUMIFS(Profile!$E$2:$E$17521,Profile!$B$2:$B$17521,$B297,Profile!$C$2:$C$17521,BF$8))*$C$9</f>
        <v>0</v>
      </c>
      <c r="BG297" s="193">
        <f>(SUMIFS(Profile!$E$2:$E$17521,Profile!$B$2:$B$17521,$B297,Profile!$C$2:$C$17521,BG$8))*$C$9</f>
        <v>0</v>
      </c>
      <c r="BH297" s="193">
        <f>(SUMIFS(Profile!$E$2:$E$17521,Profile!$B$2:$B$17521,$B297,Profile!$C$2:$C$17521,BH$8))*$C$9</f>
        <v>0</v>
      </c>
      <c r="BI297" s="193">
        <f>(SUMIFS(Profile!$E$2:$E$17521,Profile!$B$2:$B$17521,$B297,Profile!$C$2:$C$17521,BI$8))*$C$9</f>
        <v>0</v>
      </c>
      <c r="BJ297" s="193">
        <f>(SUMIFS(Profile!$E$2:$E$17521,Profile!$B$2:$B$17521,$B297,Profile!$C$2:$C$17521,BJ$8))*$C$9</f>
        <v>0</v>
      </c>
      <c r="BK297" s="193">
        <f>(SUMIFS(Profile!$E$2:$E$17521,Profile!$B$2:$B$17521,$B297,Profile!$C$2:$C$17521,BK$8))*$C$9</f>
        <v>0</v>
      </c>
      <c r="BL297" s="193">
        <f>(SUMIFS(Profile!$E$2:$E$17521,Profile!$B$2:$B$17521,$B297,Profile!$C$2:$C$17521,BL$8))*$C$9</f>
        <v>0</v>
      </c>
      <c r="BM297" s="193">
        <f>(SUMIFS(Profile!$E$2:$E$17521,Profile!$B$2:$B$17521,$B297,Profile!$C$2:$C$17521,BM$8))*$C$9</f>
        <v>0</v>
      </c>
      <c r="BN297" s="193">
        <f>(SUMIFS(Profile!$E$2:$E$17521,Profile!$B$2:$B$17521,$B297,Profile!$C$2:$C$17521,BN$8))*$C$9</f>
        <v>0.00006135125864</v>
      </c>
      <c r="BO297" s="193">
        <f>(SUMIFS(Profile!$E$2:$E$17521,Profile!$B$2:$B$17521,$B297,Profile!$C$2:$C$17521,BO$8))*$C$9</f>
        <v>0.00496945195</v>
      </c>
      <c r="BP297" s="193">
        <f>(SUMIFS(Profile!$E$2:$E$17521,Profile!$B$2:$B$17521,$B297,Profile!$C$2:$C$17521,BP$8))*$C$9</f>
        <v>0.0208382214</v>
      </c>
      <c r="BQ297" s="193">
        <f>(SUMIFS(Profile!$E$2:$E$17521,Profile!$B$2:$B$17521,$B297,Profile!$C$2:$C$17521,BQ$8))*$C$9</f>
        <v>0.06498027216</v>
      </c>
      <c r="BR297" s="193">
        <f>(SUMIFS(Profile!$E$2:$E$17521,Profile!$B$2:$B$17521,$B297,Profile!$C$2:$C$17521,BR$8))*$C$9</f>
        <v>0.1040569802</v>
      </c>
      <c r="BS297" s="193">
        <f>(SUMIFS(Profile!$E$2:$E$17521,Profile!$B$2:$B$17521,$B297,Profile!$C$2:$C$17521,BS$8))*$C$9</f>
        <v>0.1429870395</v>
      </c>
      <c r="BT297" s="193">
        <f>(SUMIFS(Profile!$E$2:$E$17521,Profile!$B$2:$B$17521,$B297,Profile!$C$2:$C$17521,BT$8))*$C$9</f>
        <v>0.189897196</v>
      </c>
      <c r="BU297" s="193">
        <f>(SUMIFS(Profile!$E$2:$E$17521,Profile!$B$2:$B$17521,$B297,Profile!$C$2:$C$17521,BU$8))*$C$9</f>
        <v>0.2479368794</v>
      </c>
      <c r="BV297" s="193">
        <f>(SUMIFS(Profile!$E$2:$E$17521,Profile!$B$2:$B$17521,$B297,Profile!$C$2:$C$17521,BV$8))*$C$9</f>
        <v>0.2796380298</v>
      </c>
      <c r="BW297" s="193">
        <f>(SUMIFS(Profile!$E$2:$E$17521,Profile!$B$2:$B$17521,$B297,Profile!$C$2:$C$17521,BW$8))*$C$9</f>
        <v>0.3137167636</v>
      </c>
      <c r="BX297" s="193">
        <f>(SUMIFS(Profile!$E$2:$E$17521,Profile!$B$2:$B$17521,$B297,Profile!$C$2:$C$17521,BX$8))*$C$9</f>
        <v>0.2830947785</v>
      </c>
      <c r="BY297" s="193">
        <f>(SUMIFS(Profile!$E$2:$E$17521,Profile!$B$2:$B$17521,$B297,Profile!$C$2:$C$17521,BY$8))*$C$9</f>
        <v>0.3082272883</v>
      </c>
      <c r="BZ297" s="193">
        <f>(SUMIFS(Profile!$E$2:$E$17521,Profile!$B$2:$B$17521,$B297,Profile!$C$2:$C$17521,BZ$8))*$C$9</f>
        <v>0.3606139338</v>
      </c>
      <c r="CA297" s="193">
        <f>(SUMIFS(Profile!$E$2:$E$17521,Profile!$B$2:$B$17521,$B297,Profile!$C$2:$C$17521,CA$8))*$C$9</f>
        <v>0.3318916006</v>
      </c>
      <c r="CB297" s="193">
        <f>(SUMIFS(Profile!$E$2:$E$17521,Profile!$B$2:$B$17521,$B297,Profile!$C$2:$C$17521,CB$8))*$C$9</f>
        <v>0.3707800909</v>
      </c>
      <c r="CC297" s="193">
        <f>(SUMIFS(Profile!$E$2:$E$17521,Profile!$B$2:$B$17521,$B297,Profile!$C$2:$C$17521,CC$8))*$C$9</f>
        <v>0.2688596908</v>
      </c>
      <c r="CD297" s="193">
        <f>(SUMIFS(Profile!$E$2:$E$17521,Profile!$B$2:$B$17521,$B297,Profile!$C$2:$C$17521,CD$8))*$C$9</f>
        <v>0.2602334795</v>
      </c>
      <c r="CE297" s="193">
        <f>(SUMIFS(Profile!$E$2:$E$17521,Profile!$B$2:$B$17521,$B297,Profile!$C$2:$C$17521,CE$8))*$C$9</f>
        <v>0.1905839677</v>
      </c>
      <c r="CF297" s="193">
        <f>(SUMIFS(Profile!$E$2:$E$17521,Profile!$B$2:$B$17521,$B297,Profile!$C$2:$C$17521,CF$8))*$C$9</f>
        <v>0.1605348091</v>
      </c>
      <c r="CG297" s="193">
        <f>(SUMIFS(Profile!$E$2:$E$17521,Profile!$B$2:$B$17521,$B297,Profile!$C$2:$C$17521,CG$8))*$C$9</f>
        <v>0.112486333</v>
      </c>
      <c r="CH297" s="193">
        <f>(SUMIFS(Profile!$E$2:$E$17521,Profile!$B$2:$B$17521,$B297,Profile!$C$2:$C$17521,CH$8))*$C$9</f>
        <v>0.05624179586</v>
      </c>
      <c r="CI297" s="193">
        <f>(SUMIFS(Profile!$E$2:$E$17521,Profile!$B$2:$B$17521,$B297,Profile!$C$2:$C$17521,CI$8))*$C$9</f>
        <v>0.01715500199</v>
      </c>
      <c r="CJ297" s="193">
        <f>(SUMIFS(Profile!$E$2:$E$17521,Profile!$B$2:$B$17521,$B297,Profile!$C$2:$C$17521,CJ$8))*$C$9</f>
        <v>0.001556079514</v>
      </c>
      <c r="CK297" s="193">
        <f>(SUMIFS(Profile!$E$2:$E$17521,Profile!$B$2:$B$17521,$B297,Profile!$C$2:$C$17521,CK$8))*$C$9</f>
        <v>0</v>
      </c>
      <c r="CL297" s="193">
        <f>(SUMIFS(Profile!$E$2:$E$17521,Profile!$B$2:$B$17521,$B297,Profile!$C$2:$C$17521,CL$8))*$C$9</f>
        <v>0</v>
      </c>
      <c r="CM297" s="193">
        <f>(SUMIFS(Profile!$E$2:$E$17521,Profile!$B$2:$B$17521,$B297,Profile!$C$2:$C$17521,CM$8))*$C$9</f>
        <v>0</v>
      </c>
      <c r="CN297" s="193">
        <f>(SUMIFS(Profile!$E$2:$E$17521,Profile!$B$2:$B$17521,$B297,Profile!$C$2:$C$17521,CN$8))*$C$9</f>
        <v>0</v>
      </c>
      <c r="CO297" s="193">
        <f>(SUMIFS(Profile!$E$2:$E$17521,Profile!$B$2:$B$17521,$B297,Profile!$C$2:$C$17521,CO$8))*$C$9</f>
        <v>0</v>
      </c>
      <c r="CP297" s="193">
        <f>(SUMIFS(Profile!$E$2:$E$17521,Profile!$B$2:$B$17521,$B297,Profile!$C$2:$C$17521,CP$8))*$C$9</f>
        <v>0</v>
      </c>
      <c r="CQ297" s="193">
        <f>(SUMIFS(Profile!$E$2:$E$17521,Profile!$B$2:$B$17521,$B297,Profile!$C$2:$C$17521,CQ$8))*$C$9</f>
        <v>0</v>
      </c>
      <c r="CR297" s="193">
        <f>(SUMIFS(Profile!$E$2:$E$17521,Profile!$B$2:$B$17521,$B297,Profile!$C$2:$C$17521,CR$8))*$C$9</f>
        <v>0</v>
      </c>
      <c r="CS297" s="193">
        <f>(SUMIFS(Profile!$E$2:$E$17521,Profile!$B$2:$B$17521,$B297,Profile!$C$2:$C$17521,CS$8))*$C$9</f>
        <v>0</v>
      </c>
      <c r="CT297" s="193">
        <f>(SUMIFS(Profile!$E$2:$E$17521,Profile!$B$2:$B$17521,$B297,Profile!$C$2:$C$17521,CT$8))*$C$9</f>
        <v>0</v>
      </c>
      <c r="CU297" s="193">
        <f>(SUMIFS(Profile!$E$2:$E$17521,Profile!$B$2:$B$17521,$B297,Profile!$C$2:$C$17521,CU$8))*$C$9</f>
        <v>0</v>
      </c>
      <c r="CV297" s="193">
        <f>(SUMIFS(Profile!$E$2:$E$17521,Profile!$B$2:$B$17521,$B297,Profile!$C$2:$C$17521,CV$8))*$C$9</f>
        <v>0</v>
      </c>
      <c r="CW297" s="193">
        <f>(SUMIFS(Profile!$E$2:$E$17521,Profile!$B$2:$B$17521,$B297,Profile!$C$2:$C$17521,CW$8))*$C$9</f>
        <v>0</v>
      </c>
      <c r="CX297" s="193">
        <f t="shared" si="17"/>
        <v>0.7142252238</v>
      </c>
      <c r="CY297" s="193">
        <f t="shared" ref="CY297:ET297" si="1447">MAX(BB297-E297,0)</f>
        <v>0</v>
      </c>
      <c r="CZ297" s="193">
        <f t="shared" si="1447"/>
        <v>0</v>
      </c>
      <c r="DA297" s="193">
        <f t="shared" si="1447"/>
        <v>0</v>
      </c>
      <c r="DB297" s="193">
        <f t="shared" si="1447"/>
        <v>0</v>
      </c>
      <c r="DC297" s="193">
        <f t="shared" si="1447"/>
        <v>0</v>
      </c>
      <c r="DD297" s="193">
        <f t="shared" si="1447"/>
        <v>0</v>
      </c>
      <c r="DE297" s="193">
        <f t="shared" si="1447"/>
        <v>0</v>
      </c>
      <c r="DF297" s="193">
        <f t="shared" si="1447"/>
        <v>0</v>
      </c>
      <c r="DG297" s="193">
        <f t="shared" si="1447"/>
        <v>0</v>
      </c>
      <c r="DH297" s="193">
        <f t="shared" si="1447"/>
        <v>0</v>
      </c>
      <c r="DI297" s="193">
        <f t="shared" si="1447"/>
        <v>0</v>
      </c>
      <c r="DJ297" s="193">
        <f t="shared" si="1447"/>
        <v>0</v>
      </c>
      <c r="DK297" s="193">
        <f t="shared" si="1447"/>
        <v>0</v>
      </c>
      <c r="DL297" s="193">
        <f t="shared" si="1447"/>
        <v>0</v>
      </c>
      <c r="DM297" s="193">
        <f t="shared" si="1447"/>
        <v>0</v>
      </c>
      <c r="DN297" s="193">
        <f t="shared" si="1447"/>
        <v>0</v>
      </c>
      <c r="DO297" s="193">
        <f t="shared" si="1447"/>
        <v>0</v>
      </c>
      <c r="DP297" s="193">
        <f t="shared" si="1447"/>
        <v>0</v>
      </c>
      <c r="DQ297" s="193">
        <f t="shared" si="1447"/>
        <v>0</v>
      </c>
      <c r="DR297" s="193">
        <f t="shared" si="1447"/>
        <v>0.004761470586</v>
      </c>
      <c r="DS297" s="193">
        <f t="shared" si="1447"/>
        <v>0.04407437187</v>
      </c>
      <c r="DT297" s="193">
        <f t="shared" si="1447"/>
        <v>0.08456300113</v>
      </c>
      <c r="DU297" s="193">
        <f t="shared" si="1447"/>
        <v>0.05033544978</v>
      </c>
      <c r="DV297" s="193">
        <f t="shared" si="1447"/>
        <v>0.08067599967</v>
      </c>
      <c r="DW297" s="193">
        <f t="shared" si="1447"/>
        <v>0.1230471835</v>
      </c>
      <c r="DX297" s="193">
        <f t="shared" si="1447"/>
        <v>0.0943248503</v>
      </c>
      <c r="DY297" s="193">
        <f t="shared" si="1447"/>
        <v>0.1388219991</v>
      </c>
      <c r="DZ297" s="193">
        <f t="shared" si="1447"/>
        <v>0.0469170607</v>
      </c>
      <c r="EA297" s="193">
        <f t="shared" si="1447"/>
        <v>0.04670383721</v>
      </c>
      <c r="EB297" s="193">
        <f t="shared" si="1447"/>
        <v>0</v>
      </c>
      <c r="EC297" s="193">
        <f t="shared" si="1447"/>
        <v>0</v>
      </c>
      <c r="ED297" s="193">
        <f t="shared" si="1447"/>
        <v>0</v>
      </c>
      <c r="EE297" s="193">
        <f t="shared" si="1447"/>
        <v>0</v>
      </c>
      <c r="EF297" s="193">
        <f t="shared" si="1447"/>
        <v>0</v>
      </c>
      <c r="EG297" s="193">
        <f t="shared" si="1447"/>
        <v>0</v>
      </c>
      <c r="EH297" s="193">
        <f t="shared" si="1447"/>
        <v>0</v>
      </c>
      <c r="EI297" s="193">
        <f t="shared" si="1447"/>
        <v>0</v>
      </c>
      <c r="EJ297" s="193">
        <f t="shared" si="1447"/>
        <v>0</v>
      </c>
      <c r="EK297" s="193">
        <f t="shared" si="1447"/>
        <v>0</v>
      </c>
      <c r="EL297" s="193">
        <f t="shared" si="1447"/>
        <v>0</v>
      </c>
      <c r="EM297" s="193">
        <f t="shared" si="1447"/>
        <v>0</v>
      </c>
      <c r="EN297" s="193">
        <f t="shared" si="1447"/>
        <v>0</v>
      </c>
      <c r="EO297" s="193">
        <f t="shared" si="1447"/>
        <v>0</v>
      </c>
      <c r="EP297" s="193">
        <f t="shared" si="1447"/>
        <v>0</v>
      </c>
      <c r="EQ297" s="193">
        <f t="shared" si="1447"/>
        <v>0</v>
      </c>
      <c r="ER297" s="193">
        <f t="shared" si="1447"/>
        <v>0</v>
      </c>
      <c r="ES297" s="193">
        <f t="shared" si="1447"/>
        <v>0</v>
      </c>
      <c r="ET297" s="193">
        <f t="shared" si="1447"/>
        <v>0</v>
      </c>
      <c r="EU297" s="193">
        <f t="shared" si="19"/>
        <v>3.377115811</v>
      </c>
      <c r="EV297" s="193">
        <f t="shared" ref="EV297:GQ297" si="1448">BB297-CY297</f>
        <v>0</v>
      </c>
      <c r="EW297" s="193">
        <f t="shared" si="1448"/>
        <v>0</v>
      </c>
      <c r="EX297" s="193">
        <f t="shared" si="1448"/>
        <v>0</v>
      </c>
      <c r="EY297" s="193">
        <f t="shared" si="1448"/>
        <v>0</v>
      </c>
      <c r="EZ297" s="193">
        <f t="shared" si="1448"/>
        <v>0</v>
      </c>
      <c r="FA297" s="193">
        <f t="shared" si="1448"/>
        <v>0</v>
      </c>
      <c r="FB297" s="193">
        <f t="shared" si="1448"/>
        <v>0</v>
      </c>
      <c r="FC297" s="193">
        <f t="shared" si="1448"/>
        <v>0</v>
      </c>
      <c r="FD297" s="193">
        <f t="shared" si="1448"/>
        <v>0</v>
      </c>
      <c r="FE297" s="193">
        <f t="shared" si="1448"/>
        <v>0</v>
      </c>
      <c r="FF297" s="193">
        <f t="shared" si="1448"/>
        <v>0</v>
      </c>
      <c r="FG297" s="193">
        <f t="shared" si="1448"/>
        <v>0</v>
      </c>
      <c r="FH297" s="193">
        <f t="shared" si="1448"/>
        <v>0.00006135125864</v>
      </c>
      <c r="FI297" s="193">
        <f t="shared" si="1448"/>
        <v>0.00496945195</v>
      </c>
      <c r="FJ297" s="193">
        <f t="shared" si="1448"/>
        <v>0.0208382214</v>
      </c>
      <c r="FK297" s="193">
        <f t="shared" si="1448"/>
        <v>0.06498027216</v>
      </c>
      <c r="FL297" s="193">
        <f t="shared" si="1448"/>
        <v>0.1040569802</v>
      </c>
      <c r="FM297" s="193">
        <f t="shared" si="1448"/>
        <v>0.1429870395</v>
      </c>
      <c r="FN297" s="193">
        <f t="shared" si="1448"/>
        <v>0.189897196</v>
      </c>
      <c r="FO297" s="193">
        <f t="shared" si="1448"/>
        <v>0.2431754088</v>
      </c>
      <c r="FP297" s="193">
        <f t="shared" si="1448"/>
        <v>0.2355636579</v>
      </c>
      <c r="FQ297" s="193">
        <f t="shared" si="1448"/>
        <v>0.2291537625</v>
      </c>
      <c r="FR297" s="193">
        <f t="shared" si="1448"/>
        <v>0.2327593287</v>
      </c>
      <c r="FS297" s="193">
        <f t="shared" si="1448"/>
        <v>0.2275512886</v>
      </c>
      <c r="FT297" s="193">
        <f t="shared" si="1448"/>
        <v>0.2375667503</v>
      </c>
      <c r="FU297" s="193">
        <f t="shared" si="1448"/>
        <v>0.2375667503</v>
      </c>
      <c r="FV297" s="193">
        <f t="shared" si="1448"/>
        <v>0.2319580917</v>
      </c>
      <c r="FW297" s="193">
        <f t="shared" si="1448"/>
        <v>0.2219426301</v>
      </c>
      <c r="FX297" s="193">
        <f t="shared" si="1448"/>
        <v>0.2135296423</v>
      </c>
      <c r="FY297" s="193">
        <f t="shared" si="1448"/>
        <v>0.1905839677</v>
      </c>
      <c r="FZ297" s="193">
        <f t="shared" si="1448"/>
        <v>0.1605348091</v>
      </c>
      <c r="GA297" s="193">
        <f t="shared" si="1448"/>
        <v>0.112486333</v>
      </c>
      <c r="GB297" s="193">
        <f t="shared" si="1448"/>
        <v>0.05624179586</v>
      </c>
      <c r="GC297" s="193">
        <f t="shared" si="1448"/>
        <v>0.01715500199</v>
      </c>
      <c r="GD297" s="193">
        <f t="shared" si="1448"/>
        <v>0.001556079514</v>
      </c>
      <c r="GE297" s="193">
        <f t="shared" si="1448"/>
        <v>0</v>
      </c>
      <c r="GF297" s="193">
        <f t="shared" si="1448"/>
        <v>0</v>
      </c>
      <c r="GG297" s="193">
        <f t="shared" si="1448"/>
        <v>0</v>
      </c>
      <c r="GH297" s="193">
        <f t="shared" si="1448"/>
        <v>0</v>
      </c>
      <c r="GI297" s="193">
        <f t="shared" si="1448"/>
        <v>0</v>
      </c>
      <c r="GJ297" s="193">
        <f t="shared" si="1448"/>
        <v>0</v>
      </c>
      <c r="GK297" s="193">
        <f t="shared" si="1448"/>
        <v>0</v>
      </c>
      <c r="GL297" s="193">
        <f t="shared" si="1448"/>
        <v>0</v>
      </c>
      <c r="GM297" s="193">
        <f t="shared" si="1448"/>
        <v>0</v>
      </c>
      <c r="GN297" s="193">
        <f t="shared" si="1448"/>
        <v>0</v>
      </c>
      <c r="GO297" s="193">
        <f t="shared" si="1448"/>
        <v>0</v>
      </c>
      <c r="GP297" s="193">
        <f t="shared" si="1448"/>
        <v>0</v>
      </c>
      <c r="GQ297" s="193">
        <f t="shared" si="1448"/>
        <v>0</v>
      </c>
      <c r="GR297" s="193">
        <f t="shared" si="21"/>
        <v>7.338626915</v>
      </c>
      <c r="GS297" s="193">
        <f t="shared" ref="GS297:IN297" si="1449">E297-EV297</f>
        <v>0.1526356355</v>
      </c>
      <c r="GT297" s="193">
        <f t="shared" si="1449"/>
        <v>0.1342071861</v>
      </c>
      <c r="GU297" s="193">
        <f t="shared" si="1449"/>
        <v>0.1233904875</v>
      </c>
      <c r="GV297" s="193">
        <f t="shared" si="1449"/>
        <v>0.1161793551</v>
      </c>
      <c r="GW297" s="193">
        <f t="shared" si="1449"/>
        <v>0.1145768812</v>
      </c>
      <c r="GX297" s="193">
        <f t="shared" si="1449"/>
        <v>0.1153781182</v>
      </c>
      <c r="GY297" s="193">
        <f t="shared" si="1449"/>
        <v>0.1113719335</v>
      </c>
      <c r="GZ297" s="193">
        <f t="shared" si="1449"/>
        <v>0.1085676043</v>
      </c>
      <c r="HA297" s="193">
        <f t="shared" si="1449"/>
        <v>0.1097694597</v>
      </c>
      <c r="HB297" s="193">
        <f t="shared" si="1449"/>
        <v>0.1121731704</v>
      </c>
      <c r="HC297" s="193">
        <f t="shared" si="1449"/>
        <v>0.1149774997</v>
      </c>
      <c r="HD297" s="193">
        <f t="shared" si="1449"/>
        <v>0.1257941983</v>
      </c>
      <c r="HE297" s="193">
        <f t="shared" si="1449"/>
        <v>0.1505711919</v>
      </c>
      <c r="HF297" s="193">
        <f t="shared" si="1449"/>
        <v>0.1697001992</v>
      </c>
      <c r="HG297" s="193">
        <f t="shared" si="1449"/>
        <v>0.191890184</v>
      </c>
      <c r="HH297" s="193">
        <f t="shared" si="1449"/>
        <v>0.1725864781</v>
      </c>
      <c r="HI297" s="193">
        <f t="shared" si="1449"/>
        <v>0.1383171917</v>
      </c>
      <c r="HJ297" s="193">
        <f t="shared" si="1449"/>
        <v>0.1106044495</v>
      </c>
      <c r="HK297" s="193">
        <f t="shared" si="1449"/>
        <v>0.05888687131</v>
      </c>
      <c r="HL297" s="193">
        <f t="shared" si="1449"/>
        <v>0</v>
      </c>
      <c r="HM297" s="193">
        <f t="shared" si="1449"/>
        <v>0</v>
      </c>
      <c r="HN297" s="193">
        <f t="shared" si="1449"/>
        <v>0</v>
      </c>
      <c r="HO297" s="193">
        <f t="shared" si="1449"/>
        <v>0</v>
      </c>
      <c r="HP297" s="193">
        <f t="shared" si="1449"/>
        <v>0</v>
      </c>
      <c r="HQ297" s="193">
        <f t="shared" si="1449"/>
        <v>0</v>
      </c>
      <c r="HR297" s="193">
        <f t="shared" si="1449"/>
        <v>0</v>
      </c>
      <c r="HS297" s="193">
        <f t="shared" si="1449"/>
        <v>0</v>
      </c>
      <c r="HT297" s="193">
        <f t="shared" si="1449"/>
        <v>0</v>
      </c>
      <c r="HU297" s="193">
        <f t="shared" si="1449"/>
        <v>0</v>
      </c>
      <c r="HV297" s="193">
        <f t="shared" si="1449"/>
        <v>0.02534938545</v>
      </c>
      <c r="HW297" s="193">
        <f t="shared" si="1449"/>
        <v>0.05740163631</v>
      </c>
      <c r="HX297" s="193">
        <f t="shared" si="1449"/>
        <v>0.1150649556</v>
      </c>
      <c r="HY297" s="193">
        <f t="shared" si="1449"/>
        <v>0.1949459822</v>
      </c>
      <c r="HZ297" s="193">
        <f t="shared" si="1449"/>
        <v>0.2604735949</v>
      </c>
      <c r="IA297" s="193">
        <f t="shared" si="1449"/>
        <v>0.3037151915</v>
      </c>
      <c r="IB297" s="193">
        <f t="shared" si="1449"/>
        <v>0.3289077605</v>
      </c>
      <c r="IC297" s="193">
        <f t="shared" si="1449"/>
        <v>0.3553485792</v>
      </c>
      <c r="ID297" s="193">
        <f t="shared" si="1449"/>
        <v>0.3729757917</v>
      </c>
      <c r="IE297" s="193">
        <f t="shared" si="1449"/>
        <v>0.3649634224</v>
      </c>
      <c r="IF297" s="193">
        <f t="shared" si="1449"/>
        <v>0.3537461054</v>
      </c>
      <c r="IG297" s="193">
        <f t="shared" si="1449"/>
        <v>0.3381219852</v>
      </c>
      <c r="IH297" s="193">
        <f t="shared" si="1449"/>
        <v>0.3228984835</v>
      </c>
      <c r="II297" s="193">
        <f t="shared" si="1449"/>
        <v>0.3076749818</v>
      </c>
      <c r="IJ297" s="193">
        <f t="shared" si="1449"/>
        <v>0.2928520986</v>
      </c>
      <c r="IK297" s="193">
        <f t="shared" si="1449"/>
        <v>0.2732217937</v>
      </c>
      <c r="IL297" s="193">
        <f t="shared" si="1449"/>
        <v>0.2443772642</v>
      </c>
      <c r="IM297" s="193">
        <f t="shared" si="1449"/>
        <v>0.2111259315</v>
      </c>
      <c r="IN297" s="193">
        <f t="shared" si="1449"/>
        <v>0.1838838758</v>
      </c>
      <c r="IO297" s="193">
        <f t="shared" si="23"/>
        <v>0.7142252238</v>
      </c>
      <c r="IP297" s="193">
        <f t="shared" si="29"/>
        <v>0</v>
      </c>
      <c r="IQ297" s="193">
        <f t="shared" ref="IQ297:KK297" si="1450">MAX((MIN(CZ297+IP297,$IO$7))-GT297,0)</f>
        <v>0</v>
      </c>
      <c r="IR297" s="193">
        <f t="shared" si="1450"/>
        <v>0</v>
      </c>
      <c r="IS297" s="193">
        <f t="shared" si="1450"/>
        <v>0</v>
      </c>
      <c r="IT297" s="193">
        <f t="shared" si="1450"/>
        <v>0</v>
      </c>
      <c r="IU297" s="193">
        <f t="shared" si="1450"/>
        <v>0</v>
      </c>
      <c r="IV297" s="193">
        <f t="shared" si="1450"/>
        <v>0</v>
      </c>
      <c r="IW297" s="193">
        <f t="shared" si="1450"/>
        <v>0</v>
      </c>
      <c r="IX297" s="193">
        <f t="shared" si="1450"/>
        <v>0</v>
      </c>
      <c r="IY297" s="193">
        <f t="shared" si="1450"/>
        <v>0</v>
      </c>
      <c r="IZ297" s="193">
        <f t="shared" si="1450"/>
        <v>0</v>
      </c>
      <c r="JA297" s="193">
        <f t="shared" si="1450"/>
        <v>0</v>
      </c>
      <c r="JB297" s="193">
        <f t="shared" si="1450"/>
        <v>0</v>
      </c>
      <c r="JC297" s="193">
        <f t="shared" si="1450"/>
        <v>0</v>
      </c>
      <c r="JD297" s="193">
        <f t="shared" si="1450"/>
        <v>0</v>
      </c>
      <c r="JE297" s="193">
        <f t="shared" si="1450"/>
        <v>0</v>
      </c>
      <c r="JF297" s="193">
        <f t="shared" si="1450"/>
        <v>0</v>
      </c>
      <c r="JG297" s="193">
        <f t="shared" si="1450"/>
        <v>0</v>
      </c>
      <c r="JH297" s="193">
        <f t="shared" si="1450"/>
        <v>0</v>
      </c>
      <c r="JI297" s="193">
        <f t="shared" si="1450"/>
        <v>0.004761470586</v>
      </c>
      <c r="JJ297" s="193">
        <f t="shared" si="1450"/>
        <v>0.04883584245</v>
      </c>
      <c r="JK297" s="193">
        <f t="shared" si="1450"/>
        <v>0.1333988436</v>
      </c>
      <c r="JL297" s="193">
        <f t="shared" si="1450"/>
        <v>0.1837342934</v>
      </c>
      <c r="JM297" s="193">
        <f t="shared" si="1450"/>
        <v>0.264410293</v>
      </c>
      <c r="JN297" s="193">
        <f t="shared" si="1450"/>
        <v>0.3874574765</v>
      </c>
      <c r="JO297" s="193">
        <f t="shared" si="1450"/>
        <v>0.4817823268</v>
      </c>
      <c r="JP297" s="193">
        <f t="shared" si="1450"/>
        <v>0.6206043259</v>
      </c>
      <c r="JQ297" s="193">
        <f t="shared" si="1450"/>
        <v>0.6675213866</v>
      </c>
      <c r="JR297" s="193">
        <f t="shared" si="1450"/>
        <v>0.7142252238</v>
      </c>
      <c r="JS297" s="193">
        <f t="shared" si="1450"/>
        <v>0.6888758384</v>
      </c>
      <c r="JT297" s="193">
        <f t="shared" si="1450"/>
        <v>0.6314742021</v>
      </c>
      <c r="JU297" s="193">
        <f t="shared" si="1450"/>
        <v>0.5164092465</v>
      </c>
      <c r="JV297" s="193">
        <f t="shared" si="1450"/>
        <v>0.3214632642</v>
      </c>
      <c r="JW297" s="193">
        <f t="shared" si="1450"/>
        <v>0.06098966935</v>
      </c>
      <c r="JX297" s="193">
        <f t="shared" si="1450"/>
        <v>0</v>
      </c>
      <c r="JY297" s="193">
        <f t="shared" si="1450"/>
        <v>0</v>
      </c>
      <c r="JZ297" s="193">
        <f t="shared" si="1450"/>
        <v>0</v>
      </c>
      <c r="KA297" s="193">
        <f t="shared" si="1450"/>
        <v>0</v>
      </c>
      <c r="KB297" s="193">
        <f t="shared" si="1450"/>
        <v>0</v>
      </c>
      <c r="KC297" s="193">
        <f t="shared" si="1450"/>
        <v>0</v>
      </c>
      <c r="KD297" s="193">
        <f t="shared" si="1450"/>
        <v>0</v>
      </c>
      <c r="KE297" s="193">
        <f t="shared" si="1450"/>
        <v>0</v>
      </c>
      <c r="KF297" s="193">
        <f t="shared" si="1450"/>
        <v>0</v>
      </c>
      <c r="KG297" s="193">
        <f t="shared" si="1450"/>
        <v>0</v>
      </c>
      <c r="KH297" s="193">
        <f t="shared" si="1450"/>
        <v>0</v>
      </c>
      <c r="KI297" s="193">
        <f t="shared" si="1450"/>
        <v>0</v>
      </c>
      <c r="KJ297" s="193">
        <f t="shared" si="1450"/>
        <v>0</v>
      </c>
      <c r="KK297" s="193">
        <f t="shared" si="1450"/>
        <v>0</v>
      </c>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row>
    <row r="298" ht="14.25" customHeight="1">
      <c r="A298" s="1">
        <v>10.0</v>
      </c>
      <c r="B298" s="1">
        <f t="shared" ref="B298:C298" si="1451">B297+1</f>
        <v>288</v>
      </c>
      <c r="C298" s="267">
        <f t="shared" si="1451"/>
        <v>43753</v>
      </c>
      <c r="D298" s="193">
        <f t="shared" si="15"/>
        <v>10.75139777</v>
      </c>
      <c r="E298" s="193">
        <f>(SUMIFS(Profile!$F$2:$F$17521,Profile!$B$2:$B$17521,$B298,Profile!$C$2:$C$17521,E$8))*$C$6</f>
        <v>0.1614492418</v>
      </c>
      <c r="F298" s="193">
        <f>(SUMIFS(Profile!$F$2:$F$17521,Profile!$B$2:$B$17521,$B298,Profile!$C$2:$C$17521,F$8))*$C$6</f>
        <v>0.1418189369</v>
      </c>
      <c r="G298" s="193">
        <f>(SUMIFS(Profile!$F$2:$F$17521,Profile!$B$2:$B$17521,$B298,Profile!$C$2:$C$17521,G$8))*$C$6</f>
        <v>0.1314028568</v>
      </c>
      <c r="H298" s="193">
        <f>(SUMIFS(Profile!$F$2:$F$17521,Profile!$B$2:$B$17521,$B298,Profile!$C$2:$C$17521,H$8))*$C$6</f>
        <v>0.1197849213</v>
      </c>
      <c r="I298" s="193">
        <f>(SUMIFS(Profile!$F$2:$F$17521,Profile!$B$2:$B$17521,$B298,Profile!$C$2:$C$17521,I$8))*$C$6</f>
        <v>0.1161793551</v>
      </c>
      <c r="J298" s="193">
        <f>(SUMIFS(Profile!$F$2:$F$17521,Profile!$B$2:$B$17521,$B298,Profile!$C$2:$C$17521,J$8))*$C$6</f>
        <v>0.116980592</v>
      </c>
      <c r="K298" s="193">
        <f>(SUMIFS(Profile!$F$2:$F$17521,Profile!$B$2:$B$17521,$B298,Profile!$C$2:$C$17521,K$8))*$C$6</f>
        <v>0.1133750258</v>
      </c>
      <c r="L298" s="193">
        <f>(SUMIFS(Profile!$F$2:$F$17521,Profile!$B$2:$B$17521,$B298,Profile!$C$2:$C$17521,L$8))*$C$6</f>
        <v>0.111772552</v>
      </c>
      <c r="M298" s="193">
        <f>(SUMIFS(Profile!$F$2:$F$17521,Profile!$B$2:$B$17521,$B298,Profile!$C$2:$C$17521,M$8))*$C$6</f>
        <v>0.1113719335</v>
      </c>
      <c r="N298" s="193">
        <f>(SUMIFS(Profile!$F$2:$F$17521,Profile!$B$2:$B$17521,$B298,Profile!$C$2:$C$17521,N$8))*$C$6</f>
        <v>0.1109713151</v>
      </c>
      <c r="O298" s="193">
        <f>(SUMIFS(Profile!$F$2:$F$17521,Profile!$B$2:$B$17521,$B298,Profile!$C$2:$C$17521,O$8))*$C$6</f>
        <v>0.1129744074</v>
      </c>
      <c r="P298" s="193">
        <f>(SUMIFS(Profile!$F$2:$F$17521,Profile!$B$2:$B$17521,$B298,Profile!$C$2:$C$17521,P$8))*$C$6</f>
        <v>0.1205861582</v>
      </c>
      <c r="Q298" s="193">
        <f>(SUMIFS(Profile!$F$2:$F$17521,Profile!$B$2:$B$17521,$B298,Profile!$C$2:$C$17521,Q$8))*$C$6</f>
        <v>0.1265954352</v>
      </c>
      <c r="R298" s="193">
        <f>(SUMIFS(Profile!$F$2:$F$17521,Profile!$B$2:$B$17521,$B298,Profile!$C$2:$C$17521,R$8))*$C$6</f>
        <v>0.1418189369</v>
      </c>
      <c r="S298" s="193">
        <f>(SUMIFS(Profile!$F$2:$F$17521,Profile!$B$2:$B$17521,$B298,Profile!$C$2:$C$17521,S$8))*$C$6</f>
        <v>0.1654554264</v>
      </c>
      <c r="T298" s="193">
        <f>(SUMIFS(Profile!$F$2:$F$17521,Profile!$B$2:$B$17521,$B298,Profile!$C$2:$C$17521,T$8))*$C$6</f>
        <v>0.1890919159</v>
      </c>
      <c r="U298" s="193">
        <f>(SUMIFS(Profile!$F$2:$F$17521,Profile!$B$2:$B$17521,$B298,Profile!$C$2:$C$17521,U$8))*$C$6</f>
        <v>0.2223432486</v>
      </c>
      <c r="V298" s="193">
        <f>(SUMIFS(Profile!$F$2:$F$17521,Profile!$B$2:$B$17521,$B298,Profile!$C$2:$C$17521,V$8))*$C$6</f>
        <v>0.2523896335</v>
      </c>
      <c r="W298" s="193">
        <f>(SUMIFS(Profile!$F$2:$F$17521,Profile!$B$2:$B$17521,$B298,Profile!$C$2:$C$17521,W$8))*$C$6</f>
        <v>0.2596007659</v>
      </c>
      <c r="X298" s="193">
        <f>(SUMIFS(Profile!$F$2:$F$17521,Profile!$B$2:$B$17521,$B298,Profile!$C$2:$C$17521,X$8))*$C$6</f>
        <v>0.2652094244</v>
      </c>
      <c r="Y298" s="193">
        <f>(SUMIFS(Profile!$F$2:$F$17521,Profile!$B$2:$B$17521,$B298,Profile!$C$2:$C$17521,Y$8))*$C$6</f>
        <v>0.276026123</v>
      </c>
      <c r="Z298" s="193">
        <f>(SUMIFS(Profile!$F$2:$F$17521,Profile!$B$2:$B$17521,$B298,Profile!$C$2:$C$17521,Z$8))*$C$6</f>
        <v>0.2511877781</v>
      </c>
      <c r="AA298" s="193">
        <f>(SUMIFS(Profile!$F$2:$F$17521,Profile!$B$2:$B$17521,$B298,Profile!$C$2:$C$17521,AA$8))*$C$6</f>
        <v>0.2535914889</v>
      </c>
      <c r="AB298" s="193">
        <f>(SUMIFS(Profile!$F$2:$F$17521,Profile!$B$2:$B$17521,$B298,Profile!$C$2:$C$17521,AB$8))*$C$6</f>
        <v>0.2491846858</v>
      </c>
      <c r="AC298" s="193">
        <f>(SUMIFS(Profile!$F$2:$F$17521,Profile!$B$2:$B$17521,$B298,Profile!$C$2:$C$17521,AC$8))*$C$6</f>
        <v>0.2535914889</v>
      </c>
      <c r="AD298" s="193">
        <f>(SUMIFS(Profile!$F$2:$F$17521,Profile!$B$2:$B$17521,$B298,Profile!$C$2:$C$17521,AD$8))*$C$6</f>
        <v>0.2531908704</v>
      </c>
      <c r="AE298" s="193">
        <f>(SUMIFS(Profile!$F$2:$F$17521,Profile!$B$2:$B$17521,$B298,Profile!$C$2:$C$17521,AE$8))*$C$6</f>
        <v>0.251989015</v>
      </c>
      <c r="AF298" s="193">
        <f>(SUMIFS(Profile!$F$2:$F$17521,Profile!$B$2:$B$17521,$B298,Profile!$C$2:$C$17521,AF$8))*$C$6</f>
        <v>0.2435760273</v>
      </c>
      <c r="AG298" s="193">
        <f>(SUMIFS(Profile!$F$2:$F$17521,Profile!$B$2:$B$17521,$B298,Profile!$C$2:$C$17521,AG$8))*$C$6</f>
        <v>0.2327593287</v>
      </c>
      <c r="AH298" s="193">
        <f>(SUMIFS(Profile!$F$2:$F$17521,Profile!$B$2:$B$17521,$B298,Profile!$C$2:$C$17521,AH$8))*$C$6</f>
        <v>0.2367655133</v>
      </c>
      <c r="AI298" s="193">
        <f>(SUMIFS(Profile!$F$2:$F$17521,Profile!$B$2:$B$17521,$B298,Profile!$C$2:$C$17521,AI$8))*$C$6</f>
        <v>0.2355636579</v>
      </c>
      <c r="AJ298" s="193">
        <f>(SUMIFS(Profile!$F$2:$F$17521,Profile!$B$2:$B$17521,$B298,Profile!$C$2:$C$17521,AJ$8))*$C$6</f>
        <v>0.2383679872</v>
      </c>
      <c r="AK298" s="193">
        <f>(SUMIFS(Profile!$F$2:$F$17521,Profile!$B$2:$B$17521,$B298,Profile!$C$2:$C$17521,AK$8))*$C$6</f>
        <v>0.2515883966</v>
      </c>
      <c r="AL298" s="193">
        <f>(SUMIFS(Profile!$F$2:$F$17521,Profile!$B$2:$B$17521,$B298,Profile!$C$2:$C$17521,AL$8))*$C$6</f>
        <v>0.2744236491</v>
      </c>
      <c r="AM298" s="193">
        <f>(SUMIFS(Profile!$F$2:$F$17521,Profile!$B$2:$B$17521,$B298,Profile!$C$2:$C$17521,AM$8))*$C$6</f>
        <v>0.3064731264</v>
      </c>
      <c r="AN298" s="193">
        <f>(SUMIFS(Profile!$F$2:$F$17521,Profile!$B$2:$B$17521,$B298,Profile!$C$2:$C$17521,AN$8))*$C$6</f>
        <v>0.3401250775</v>
      </c>
      <c r="AO298" s="193">
        <f>(SUMIFS(Profile!$F$2:$F$17521,Profile!$B$2:$B$17521,$B298,Profile!$C$2:$C$17521,AO$8))*$C$6</f>
        <v>0.3633609486</v>
      </c>
      <c r="AP298" s="193">
        <f>(SUMIFS(Profile!$F$2:$F$17521,Profile!$B$2:$B$17521,$B298,Profile!$C$2:$C$17521,AP$8))*$C$6</f>
        <v>0.3561498162</v>
      </c>
      <c r="AQ298" s="193">
        <f>(SUMIFS(Profile!$F$2:$F$17521,Profile!$B$2:$B$17521,$B298,Profile!$C$2:$C$17521,AQ$8))*$C$6</f>
        <v>0.3553485792</v>
      </c>
      <c r="AR298" s="193">
        <f>(SUMIFS(Profile!$F$2:$F$17521,Profile!$B$2:$B$17521,$B298,Profile!$C$2:$C$17521,AR$8))*$C$6</f>
        <v>0.3333145636</v>
      </c>
      <c r="AS298" s="193">
        <f>(SUMIFS(Profile!$F$2:$F$17521,Profile!$B$2:$B$17521,$B298,Profile!$C$2:$C$17521,AS$8))*$C$6</f>
        <v>0.3208953912</v>
      </c>
      <c r="AT298" s="193">
        <f>(SUMIFS(Profile!$F$2:$F$17521,Profile!$B$2:$B$17521,$B298,Profile!$C$2:$C$17521,AT$8))*$C$6</f>
        <v>0.3060725079</v>
      </c>
      <c r="AU298" s="193">
        <f>(SUMIFS(Profile!$F$2:$F$17521,Profile!$B$2:$B$17521,$B298,Profile!$C$2:$C$17521,AU$8))*$C$6</f>
        <v>0.2884452954</v>
      </c>
      <c r="AV298" s="193">
        <f>(SUMIFS(Profile!$F$2:$F$17521,Profile!$B$2:$B$17521,$B298,Profile!$C$2:$C$17521,AV$8))*$C$6</f>
        <v>0.2804329261</v>
      </c>
      <c r="AW298" s="193">
        <f>(SUMIFS(Profile!$F$2:$F$17521,Profile!$B$2:$B$17521,$B298,Profile!$C$2:$C$17521,AW$8))*$C$6</f>
        <v>0.2652094244</v>
      </c>
      <c r="AX298" s="193">
        <f>(SUMIFS(Profile!$F$2:$F$17521,Profile!$B$2:$B$17521,$B298,Profile!$C$2:$C$17521,AX$8))*$C$6</f>
        <v>0.2359642764</v>
      </c>
      <c r="AY298" s="193">
        <f>(SUMIFS(Profile!$F$2:$F$17521,Profile!$B$2:$B$17521,$B298,Profile!$C$2:$C$17521,AY$8))*$C$6</f>
        <v>0.2159333531</v>
      </c>
      <c r="AZ298" s="193">
        <f>(SUMIFS(Profile!$F$2:$F$17521,Profile!$B$2:$B$17521,$B298,Profile!$C$2:$C$17521,AZ$8))*$C$6</f>
        <v>0.1906943898</v>
      </c>
      <c r="BA298" s="193">
        <f t="shared" si="16"/>
        <v>2.926462144</v>
      </c>
      <c r="BB298" s="193">
        <f>(SUMIFS(Profile!$E$2:$E$17521,Profile!$B$2:$B$17521,$B298,Profile!$C$2:$C$17521,BB$8))*$C$9</f>
        <v>0</v>
      </c>
      <c r="BC298" s="193">
        <f>(SUMIFS(Profile!$E$2:$E$17521,Profile!$B$2:$B$17521,$B298,Profile!$C$2:$C$17521,BC$8))*$C$9</f>
        <v>0</v>
      </c>
      <c r="BD298" s="193">
        <f>(SUMIFS(Profile!$E$2:$E$17521,Profile!$B$2:$B$17521,$B298,Profile!$C$2:$C$17521,BD$8))*$C$9</f>
        <v>0</v>
      </c>
      <c r="BE298" s="193">
        <f>(SUMIFS(Profile!$E$2:$E$17521,Profile!$B$2:$B$17521,$B298,Profile!$C$2:$C$17521,BE$8))*$C$9</f>
        <v>0</v>
      </c>
      <c r="BF298" s="193">
        <f>(SUMIFS(Profile!$E$2:$E$17521,Profile!$B$2:$B$17521,$B298,Profile!$C$2:$C$17521,BF$8))*$C$9</f>
        <v>0</v>
      </c>
      <c r="BG298" s="193">
        <f>(SUMIFS(Profile!$E$2:$E$17521,Profile!$B$2:$B$17521,$B298,Profile!$C$2:$C$17521,BG$8))*$C$9</f>
        <v>0</v>
      </c>
      <c r="BH298" s="193">
        <f>(SUMIFS(Profile!$E$2:$E$17521,Profile!$B$2:$B$17521,$B298,Profile!$C$2:$C$17521,BH$8))*$C$9</f>
        <v>0</v>
      </c>
      <c r="BI298" s="193">
        <f>(SUMIFS(Profile!$E$2:$E$17521,Profile!$B$2:$B$17521,$B298,Profile!$C$2:$C$17521,BI$8))*$C$9</f>
        <v>0</v>
      </c>
      <c r="BJ298" s="193">
        <f>(SUMIFS(Profile!$E$2:$E$17521,Profile!$B$2:$B$17521,$B298,Profile!$C$2:$C$17521,BJ$8))*$C$9</f>
        <v>0</v>
      </c>
      <c r="BK298" s="193">
        <f>(SUMIFS(Profile!$E$2:$E$17521,Profile!$B$2:$B$17521,$B298,Profile!$C$2:$C$17521,BK$8))*$C$9</f>
        <v>0</v>
      </c>
      <c r="BL298" s="193">
        <f>(SUMIFS(Profile!$E$2:$E$17521,Profile!$B$2:$B$17521,$B298,Profile!$C$2:$C$17521,BL$8))*$C$9</f>
        <v>0</v>
      </c>
      <c r="BM298" s="193">
        <f>(SUMIFS(Profile!$E$2:$E$17521,Profile!$B$2:$B$17521,$B298,Profile!$C$2:$C$17521,BM$8))*$C$9</f>
        <v>0</v>
      </c>
      <c r="BN298" s="193">
        <f>(SUMIFS(Profile!$E$2:$E$17521,Profile!$B$2:$B$17521,$B298,Profile!$C$2:$C$17521,BN$8))*$C$9</f>
        <v>0.0001840537759</v>
      </c>
      <c r="BO298" s="193">
        <f>(SUMIFS(Profile!$E$2:$E$17521,Profile!$B$2:$B$17521,$B298,Profile!$C$2:$C$17521,BO$8))*$C$9</f>
        <v>0.007791609847</v>
      </c>
      <c r="BP298" s="193">
        <f>(SUMIFS(Profile!$E$2:$E$17521,Profile!$B$2:$B$17521,$B298,Profile!$C$2:$C$17521,BP$8))*$C$9</f>
        <v>0.0209207792</v>
      </c>
      <c r="BQ298" s="193">
        <f>(SUMIFS(Profile!$E$2:$E$17521,Profile!$B$2:$B$17521,$B298,Profile!$C$2:$C$17521,BQ$8))*$C$9</f>
        <v>0.04166821888</v>
      </c>
      <c r="BR298" s="193">
        <f>(SUMIFS(Profile!$E$2:$E$17521,Profile!$B$2:$B$17521,$B298,Profile!$C$2:$C$17521,BR$8))*$C$9</f>
        <v>0.07683328074</v>
      </c>
      <c r="BS298" s="193">
        <f>(SUMIFS(Profile!$E$2:$E$17521,Profile!$B$2:$B$17521,$B298,Profile!$C$2:$C$17521,BS$8))*$C$9</f>
        <v>0.1503948236</v>
      </c>
      <c r="BT298" s="193">
        <f>(SUMIFS(Profile!$E$2:$E$17521,Profile!$B$2:$B$17521,$B298,Profile!$C$2:$C$17521,BT$8))*$C$9</f>
        <v>0.2023074203</v>
      </c>
      <c r="BU298" s="193">
        <f>(SUMIFS(Profile!$E$2:$E$17521,Profile!$B$2:$B$17521,$B298,Profile!$C$2:$C$17521,BU$8))*$C$9</f>
        <v>0.2359283246</v>
      </c>
      <c r="BV298" s="193">
        <f>(SUMIFS(Profile!$E$2:$E$17521,Profile!$B$2:$B$17521,$B298,Profile!$C$2:$C$17521,BV$8))*$C$9</f>
        <v>0.2684580432</v>
      </c>
      <c r="BW298" s="193">
        <f>(SUMIFS(Profile!$E$2:$E$17521,Profile!$B$2:$B$17521,$B298,Profile!$C$2:$C$17521,BW$8))*$C$9</f>
        <v>0.2351611423</v>
      </c>
      <c r="BX298" s="193">
        <f>(SUMIFS(Profile!$E$2:$E$17521,Profile!$B$2:$B$17521,$B298,Profile!$C$2:$C$17521,BX$8))*$C$9</f>
        <v>0.2323360402</v>
      </c>
      <c r="BY298" s="193">
        <f>(SUMIFS(Profile!$E$2:$E$17521,Profile!$B$2:$B$17521,$B298,Profile!$C$2:$C$17521,BY$8))*$C$9</f>
        <v>0.2065599511</v>
      </c>
      <c r="BZ298" s="193">
        <f>(SUMIFS(Profile!$E$2:$E$17521,Profile!$B$2:$B$17521,$B298,Profile!$C$2:$C$17521,BZ$8))*$C$9</f>
        <v>0.1953641147</v>
      </c>
      <c r="CA298" s="193">
        <f>(SUMIFS(Profile!$E$2:$E$17521,Profile!$B$2:$B$17521,$B298,Profile!$C$2:$C$17521,CA$8))*$C$9</f>
        <v>0.2020617955</v>
      </c>
      <c r="CB298" s="193">
        <f>(SUMIFS(Profile!$E$2:$E$17521,Profile!$B$2:$B$17521,$B298,Profile!$C$2:$C$17521,CB$8))*$C$9</f>
        <v>0.1797398327</v>
      </c>
      <c r="CC298" s="193">
        <f>(SUMIFS(Profile!$E$2:$E$17521,Profile!$B$2:$B$17521,$B298,Profile!$C$2:$C$17521,CC$8))*$C$9</f>
        <v>0.1914197891</v>
      </c>
      <c r="CD298" s="193">
        <f>(SUMIFS(Profile!$E$2:$E$17521,Profile!$B$2:$B$17521,$B298,Profile!$C$2:$C$17521,CD$8))*$C$9</f>
        <v>0.1711118805</v>
      </c>
      <c r="CE298" s="193">
        <f>(SUMIFS(Profile!$E$2:$E$17521,Profile!$B$2:$B$17521,$B298,Profile!$C$2:$C$17521,CE$8))*$C$9</f>
        <v>0.1377869481</v>
      </c>
      <c r="CF298" s="193">
        <f>(SUMIFS(Profile!$E$2:$E$17521,Profile!$B$2:$B$17521,$B298,Profile!$C$2:$C$17521,CF$8))*$C$9</f>
        <v>0.07753856212</v>
      </c>
      <c r="CG298" s="193">
        <f>(SUMIFS(Profile!$E$2:$E$17521,Profile!$B$2:$B$17521,$B298,Profile!$C$2:$C$17521,CG$8))*$C$9</f>
        <v>0.04962520889</v>
      </c>
      <c r="CH298" s="193">
        <f>(SUMIFS(Profile!$E$2:$E$17521,Profile!$B$2:$B$17521,$B298,Profile!$C$2:$C$17521,CH$8))*$C$9</f>
        <v>0.02886557375</v>
      </c>
      <c r="CI298" s="193">
        <f>(SUMIFS(Profile!$E$2:$E$17521,Profile!$B$2:$B$17521,$B298,Profile!$C$2:$C$17521,CI$8))*$C$9</f>
        <v>0.01376264055</v>
      </c>
      <c r="CJ298" s="193">
        <f>(SUMIFS(Profile!$E$2:$E$17521,Profile!$B$2:$B$17521,$B298,Profile!$C$2:$C$17521,CJ$8))*$C$9</f>
        <v>0.0006421107868</v>
      </c>
      <c r="CK298" s="193">
        <f>(SUMIFS(Profile!$E$2:$E$17521,Profile!$B$2:$B$17521,$B298,Profile!$C$2:$C$17521,CK$8))*$C$9</f>
        <v>0</v>
      </c>
      <c r="CL298" s="193">
        <f>(SUMIFS(Profile!$E$2:$E$17521,Profile!$B$2:$B$17521,$B298,Profile!$C$2:$C$17521,CL$8))*$C$9</f>
        <v>0</v>
      </c>
      <c r="CM298" s="193">
        <f>(SUMIFS(Profile!$E$2:$E$17521,Profile!$B$2:$B$17521,$B298,Profile!$C$2:$C$17521,CM$8))*$C$9</f>
        <v>0</v>
      </c>
      <c r="CN298" s="193">
        <f>(SUMIFS(Profile!$E$2:$E$17521,Profile!$B$2:$B$17521,$B298,Profile!$C$2:$C$17521,CN$8))*$C$9</f>
        <v>0</v>
      </c>
      <c r="CO298" s="193">
        <f>(SUMIFS(Profile!$E$2:$E$17521,Profile!$B$2:$B$17521,$B298,Profile!$C$2:$C$17521,CO$8))*$C$9</f>
        <v>0</v>
      </c>
      <c r="CP298" s="193">
        <f>(SUMIFS(Profile!$E$2:$E$17521,Profile!$B$2:$B$17521,$B298,Profile!$C$2:$C$17521,CP$8))*$C$9</f>
        <v>0</v>
      </c>
      <c r="CQ298" s="193">
        <f>(SUMIFS(Profile!$E$2:$E$17521,Profile!$B$2:$B$17521,$B298,Profile!$C$2:$C$17521,CQ$8))*$C$9</f>
        <v>0</v>
      </c>
      <c r="CR298" s="193">
        <f>(SUMIFS(Profile!$E$2:$E$17521,Profile!$B$2:$B$17521,$B298,Profile!$C$2:$C$17521,CR$8))*$C$9</f>
        <v>0</v>
      </c>
      <c r="CS298" s="193">
        <f>(SUMIFS(Profile!$E$2:$E$17521,Profile!$B$2:$B$17521,$B298,Profile!$C$2:$C$17521,CS$8))*$C$9</f>
        <v>0</v>
      </c>
      <c r="CT298" s="193">
        <f>(SUMIFS(Profile!$E$2:$E$17521,Profile!$B$2:$B$17521,$B298,Profile!$C$2:$C$17521,CT$8))*$C$9</f>
        <v>0</v>
      </c>
      <c r="CU298" s="193">
        <f>(SUMIFS(Profile!$E$2:$E$17521,Profile!$B$2:$B$17521,$B298,Profile!$C$2:$C$17521,CU$8))*$C$9</f>
        <v>0</v>
      </c>
      <c r="CV298" s="193">
        <f>(SUMIFS(Profile!$E$2:$E$17521,Profile!$B$2:$B$17521,$B298,Profile!$C$2:$C$17521,CV$8))*$C$9</f>
        <v>0</v>
      </c>
      <c r="CW298" s="193">
        <f>(SUMIFS(Profile!$E$2:$E$17521,Profile!$B$2:$B$17521,$B298,Profile!$C$2:$C$17521,CW$8))*$C$9</f>
        <v>0</v>
      </c>
      <c r="CX298" s="193">
        <f t="shared" si="17"/>
        <v>0</v>
      </c>
      <c r="CY298" s="193">
        <f t="shared" ref="CY298:ET298" si="1452">MAX(BB298-E298,0)</f>
        <v>0</v>
      </c>
      <c r="CZ298" s="193">
        <f t="shared" si="1452"/>
        <v>0</v>
      </c>
      <c r="DA298" s="193">
        <f t="shared" si="1452"/>
        <v>0</v>
      </c>
      <c r="DB298" s="193">
        <f t="shared" si="1452"/>
        <v>0</v>
      </c>
      <c r="DC298" s="193">
        <f t="shared" si="1452"/>
        <v>0</v>
      </c>
      <c r="DD298" s="193">
        <f t="shared" si="1452"/>
        <v>0</v>
      </c>
      <c r="DE298" s="193">
        <f t="shared" si="1452"/>
        <v>0</v>
      </c>
      <c r="DF298" s="193">
        <f t="shared" si="1452"/>
        <v>0</v>
      </c>
      <c r="DG298" s="193">
        <f t="shared" si="1452"/>
        <v>0</v>
      </c>
      <c r="DH298" s="193">
        <f t="shared" si="1452"/>
        <v>0</v>
      </c>
      <c r="DI298" s="193">
        <f t="shared" si="1452"/>
        <v>0</v>
      </c>
      <c r="DJ298" s="193">
        <f t="shared" si="1452"/>
        <v>0</v>
      </c>
      <c r="DK298" s="193">
        <f t="shared" si="1452"/>
        <v>0</v>
      </c>
      <c r="DL298" s="193">
        <f t="shared" si="1452"/>
        <v>0</v>
      </c>
      <c r="DM298" s="193">
        <f t="shared" si="1452"/>
        <v>0</v>
      </c>
      <c r="DN298" s="193">
        <f t="shared" si="1452"/>
        <v>0</v>
      </c>
      <c r="DO298" s="193">
        <f t="shared" si="1452"/>
        <v>0</v>
      </c>
      <c r="DP298" s="193">
        <f t="shared" si="1452"/>
        <v>0</v>
      </c>
      <c r="DQ298" s="193">
        <f t="shared" si="1452"/>
        <v>0</v>
      </c>
      <c r="DR298" s="193">
        <f t="shared" si="1452"/>
        <v>0</v>
      </c>
      <c r="DS298" s="193">
        <f t="shared" si="1452"/>
        <v>0</v>
      </c>
      <c r="DT298" s="193">
        <f t="shared" si="1452"/>
        <v>0</v>
      </c>
      <c r="DU298" s="193">
        <f t="shared" si="1452"/>
        <v>0</v>
      </c>
      <c r="DV298" s="193">
        <f t="shared" si="1452"/>
        <v>0</v>
      </c>
      <c r="DW298" s="193">
        <f t="shared" si="1452"/>
        <v>0</v>
      </c>
      <c r="DX298" s="193">
        <f t="shared" si="1452"/>
        <v>0</v>
      </c>
      <c r="DY298" s="193">
        <f t="shared" si="1452"/>
        <v>0</v>
      </c>
      <c r="DZ298" s="193">
        <f t="shared" si="1452"/>
        <v>0</v>
      </c>
      <c r="EA298" s="193">
        <f t="shared" si="1452"/>
        <v>0</v>
      </c>
      <c r="EB298" s="193">
        <f t="shared" si="1452"/>
        <v>0</v>
      </c>
      <c r="EC298" s="193">
        <f t="shared" si="1452"/>
        <v>0</v>
      </c>
      <c r="ED298" s="193">
        <f t="shared" si="1452"/>
        <v>0</v>
      </c>
      <c r="EE298" s="193">
        <f t="shared" si="1452"/>
        <v>0</v>
      </c>
      <c r="EF298" s="193">
        <f t="shared" si="1452"/>
        <v>0</v>
      </c>
      <c r="EG298" s="193">
        <f t="shared" si="1452"/>
        <v>0</v>
      </c>
      <c r="EH298" s="193">
        <f t="shared" si="1452"/>
        <v>0</v>
      </c>
      <c r="EI298" s="193">
        <f t="shared" si="1452"/>
        <v>0</v>
      </c>
      <c r="EJ298" s="193">
        <f t="shared" si="1452"/>
        <v>0</v>
      </c>
      <c r="EK298" s="193">
        <f t="shared" si="1452"/>
        <v>0</v>
      </c>
      <c r="EL298" s="193">
        <f t="shared" si="1452"/>
        <v>0</v>
      </c>
      <c r="EM298" s="193">
        <f t="shared" si="1452"/>
        <v>0</v>
      </c>
      <c r="EN298" s="193">
        <f t="shared" si="1452"/>
        <v>0</v>
      </c>
      <c r="EO298" s="193">
        <f t="shared" si="1452"/>
        <v>0</v>
      </c>
      <c r="EP298" s="193">
        <f t="shared" si="1452"/>
        <v>0</v>
      </c>
      <c r="EQ298" s="193">
        <f t="shared" si="1452"/>
        <v>0</v>
      </c>
      <c r="ER298" s="193">
        <f t="shared" si="1452"/>
        <v>0</v>
      </c>
      <c r="ES298" s="193">
        <f t="shared" si="1452"/>
        <v>0</v>
      </c>
      <c r="ET298" s="193">
        <f t="shared" si="1452"/>
        <v>0</v>
      </c>
      <c r="EU298" s="193">
        <f t="shared" si="19"/>
        <v>2.926462144</v>
      </c>
      <c r="EV298" s="193">
        <f t="shared" ref="EV298:GQ298" si="1453">BB298-CY298</f>
        <v>0</v>
      </c>
      <c r="EW298" s="193">
        <f t="shared" si="1453"/>
        <v>0</v>
      </c>
      <c r="EX298" s="193">
        <f t="shared" si="1453"/>
        <v>0</v>
      </c>
      <c r="EY298" s="193">
        <f t="shared" si="1453"/>
        <v>0</v>
      </c>
      <c r="EZ298" s="193">
        <f t="shared" si="1453"/>
        <v>0</v>
      </c>
      <c r="FA298" s="193">
        <f t="shared" si="1453"/>
        <v>0</v>
      </c>
      <c r="FB298" s="193">
        <f t="shared" si="1453"/>
        <v>0</v>
      </c>
      <c r="FC298" s="193">
        <f t="shared" si="1453"/>
        <v>0</v>
      </c>
      <c r="FD298" s="193">
        <f t="shared" si="1453"/>
        <v>0</v>
      </c>
      <c r="FE298" s="193">
        <f t="shared" si="1453"/>
        <v>0</v>
      </c>
      <c r="FF298" s="193">
        <f t="shared" si="1453"/>
        <v>0</v>
      </c>
      <c r="FG298" s="193">
        <f t="shared" si="1453"/>
        <v>0</v>
      </c>
      <c r="FH298" s="193">
        <f t="shared" si="1453"/>
        <v>0.0001840537759</v>
      </c>
      <c r="FI298" s="193">
        <f t="shared" si="1453"/>
        <v>0.007791609847</v>
      </c>
      <c r="FJ298" s="193">
        <f t="shared" si="1453"/>
        <v>0.0209207792</v>
      </c>
      <c r="FK298" s="193">
        <f t="shared" si="1453"/>
        <v>0.04166821888</v>
      </c>
      <c r="FL298" s="193">
        <f t="shared" si="1453"/>
        <v>0.07683328074</v>
      </c>
      <c r="FM298" s="193">
        <f t="shared" si="1453"/>
        <v>0.1503948236</v>
      </c>
      <c r="FN298" s="193">
        <f t="shared" si="1453"/>
        <v>0.2023074203</v>
      </c>
      <c r="FO298" s="193">
        <f t="shared" si="1453"/>
        <v>0.2359283246</v>
      </c>
      <c r="FP298" s="193">
        <f t="shared" si="1453"/>
        <v>0.2684580432</v>
      </c>
      <c r="FQ298" s="193">
        <f t="shared" si="1453"/>
        <v>0.2351611423</v>
      </c>
      <c r="FR298" s="193">
        <f t="shared" si="1453"/>
        <v>0.2323360402</v>
      </c>
      <c r="FS298" s="193">
        <f t="shared" si="1453"/>
        <v>0.2065599511</v>
      </c>
      <c r="FT298" s="193">
        <f t="shared" si="1453"/>
        <v>0.1953641147</v>
      </c>
      <c r="FU298" s="193">
        <f t="shared" si="1453"/>
        <v>0.2020617955</v>
      </c>
      <c r="FV298" s="193">
        <f t="shared" si="1453"/>
        <v>0.1797398327</v>
      </c>
      <c r="FW298" s="193">
        <f t="shared" si="1453"/>
        <v>0.1914197891</v>
      </c>
      <c r="FX298" s="193">
        <f t="shared" si="1453"/>
        <v>0.1711118805</v>
      </c>
      <c r="FY298" s="193">
        <f t="shared" si="1453"/>
        <v>0.1377869481</v>
      </c>
      <c r="FZ298" s="193">
        <f t="shared" si="1453"/>
        <v>0.07753856212</v>
      </c>
      <c r="GA298" s="193">
        <f t="shared" si="1453"/>
        <v>0.04962520889</v>
      </c>
      <c r="GB298" s="193">
        <f t="shared" si="1453"/>
        <v>0.02886557375</v>
      </c>
      <c r="GC298" s="193">
        <f t="shared" si="1453"/>
        <v>0.01376264055</v>
      </c>
      <c r="GD298" s="193">
        <f t="shared" si="1453"/>
        <v>0.0006421107868</v>
      </c>
      <c r="GE298" s="193">
        <f t="shared" si="1453"/>
        <v>0</v>
      </c>
      <c r="GF298" s="193">
        <f t="shared" si="1453"/>
        <v>0</v>
      </c>
      <c r="GG298" s="193">
        <f t="shared" si="1453"/>
        <v>0</v>
      </c>
      <c r="GH298" s="193">
        <f t="shared" si="1453"/>
        <v>0</v>
      </c>
      <c r="GI298" s="193">
        <f t="shared" si="1453"/>
        <v>0</v>
      </c>
      <c r="GJ298" s="193">
        <f t="shared" si="1453"/>
        <v>0</v>
      </c>
      <c r="GK298" s="193">
        <f t="shared" si="1453"/>
        <v>0</v>
      </c>
      <c r="GL298" s="193">
        <f t="shared" si="1453"/>
        <v>0</v>
      </c>
      <c r="GM298" s="193">
        <f t="shared" si="1453"/>
        <v>0</v>
      </c>
      <c r="GN298" s="193">
        <f t="shared" si="1453"/>
        <v>0</v>
      </c>
      <c r="GO298" s="193">
        <f t="shared" si="1453"/>
        <v>0</v>
      </c>
      <c r="GP298" s="193">
        <f t="shared" si="1453"/>
        <v>0</v>
      </c>
      <c r="GQ298" s="193">
        <f t="shared" si="1453"/>
        <v>0</v>
      </c>
      <c r="GR298" s="193">
        <f t="shared" si="21"/>
        <v>7.824935625</v>
      </c>
      <c r="GS298" s="193">
        <f t="shared" ref="GS298:IN298" si="1454">E298-EV298</f>
        <v>0.1614492418</v>
      </c>
      <c r="GT298" s="193">
        <f t="shared" si="1454"/>
        <v>0.1418189369</v>
      </c>
      <c r="GU298" s="193">
        <f t="shared" si="1454"/>
        <v>0.1314028568</v>
      </c>
      <c r="GV298" s="193">
        <f t="shared" si="1454"/>
        <v>0.1197849213</v>
      </c>
      <c r="GW298" s="193">
        <f t="shared" si="1454"/>
        <v>0.1161793551</v>
      </c>
      <c r="GX298" s="193">
        <f t="shared" si="1454"/>
        <v>0.116980592</v>
      </c>
      <c r="GY298" s="193">
        <f t="shared" si="1454"/>
        <v>0.1133750258</v>
      </c>
      <c r="GZ298" s="193">
        <f t="shared" si="1454"/>
        <v>0.111772552</v>
      </c>
      <c r="HA298" s="193">
        <f t="shared" si="1454"/>
        <v>0.1113719335</v>
      </c>
      <c r="HB298" s="193">
        <f t="shared" si="1454"/>
        <v>0.1109713151</v>
      </c>
      <c r="HC298" s="193">
        <f t="shared" si="1454"/>
        <v>0.1129744074</v>
      </c>
      <c r="HD298" s="193">
        <f t="shared" si="1454"/>
        <v>0.1205861582</v>
      </c>
      <c r="HE298" s="193">
        <f t="shared" si="1454"/>
        <v>0.1264113814</v>
      </c>
      <c r="HF298" s="193">
        <f t="shared" si="1454"/>
        <v>0.1340273271</v>
      </c>
      <c r="HG298" s="193">
        <f t="shared" si="1454"/>
        <v>0.1445346472</v>
      </c>
      <c r="HH298" s="193">
        <f t="shared" si="1454"/>
        <v>0.147423697</v>
      </c>
      <c r="HI298" s="193">
        <f t="shared" si="1454"/>
        <v>0.1455099678</v>
      </c>
      <c r="HJ298" s="193">
        <f t="shared" si="1454"/>
        <v>0.1019948099</v>
      </c>
      <c r="HK298" s="193">
        <f t="shared" si="1454"/>
        <v>0.05729334559</v>
      </c>
      <c r="HL298" s="193">
        <f t="shared" si="1454"/>
        <v>0.02928109983</v>
      </c>
      <c r="HM298" s="193">
        <f t="shared" si="1454"/>
        <v>0.007568079801</v>
      </c>
      <c r="HN298" s="193">
        <f t="shared" si="1454"/>
        <v>0.01602663581</v>
      </c>
      <c r="HO298" s="193">
        <f t="shared" si="1454"/>
        <v>0.0212554487</v>
      </c>
      <c r="HP298" s="193">
        <f t="shared" si="1454"/>
        <v>0.04262473471</v>
      </c>
      <c r="HQ298" s="193">
        <f t="shared" si="1454"/>
        <v>0.05822737423</v>
      </c>
      <c r="HR298" s="193">
        <f t="shared" si="1454"/>
        <v>0.05112907494</v>
      </c>
      <c r="HS298" s="193">
        <f t="shared" si="1454"/>
        <v>0.07224918236</v>
      </c>
      <c r="HT298" s="193">
        <f t="shared" si="1454"/>
        <v>0.05215623812</v>
      </c>
      <c r="HU298" s="193">
        <f t="shared" si="1454"/>
        <v>0.06164744818</v>
      </c>
      <c r="HV298" s="193">
        <f t="shared" si="1454"/>
        <v>0.09897856524</v>
      </c>
      <c r="HW298" s="193">
        <f t="shared" si="1454"/>
        <v>0.1580250958</v>
      </c>
      <c r="HX298" s="193">
        <f t="shared" si="1454"/>
        <v>0.1887427783</v>
      </c>
      <c r="HY298" s="193">
        <f t="shared" si="1454"/>
        <v>0.2227228228</v>
      </c>
      <c r="HZ298" s="193">
        <f t="shared" si="1454"/>
        <v>0.2606610086</v>
      </c>
      <c r="IA298" s="193">
        <f t="shared" si="1454"/>
        <v>0.3058310156</v>
      </c>
      <c r="IB298" s="193">
        <f t="shared" si="1454"/>
        <v>0.3401250775</v>
      </c>
      <c r="IC298" s="193">
        <f t="shared" si="1454"/>
        <v>0.3633609486</v>
      </c>
      <c r="ID298" s="193">
        <f t="shared" si="1454"/>
        <v>0.3561498162</v>
      </c>
      <c r="IE298" s="193">
        <f t="shared" si="1454"/>
        <v>0.3553485792</v>
      </c>
      <c r="IF298" s="193">
        <f t="shared" si="1454"/>
        <v>0.3333145636</v>
      </c>
      <c r="IG298" s="193">
        <f t="shared" si="1454"/>
        <v>0.3208953912</v>
      </c>
      <c r="IH298" s="193">
        <f t="shared" si="1454"/>
        <v>0.3060725079</v>
      </c>
      <c r="II298" s="193">
        <f t="shared" si="1454"/>
        <v>0.2884452954</v>
      </c>
      <c r="IJ298" s="193">
        <f t="shared" si="1454"/>
        <v>0.2804329261</v>
      </c>
      <c r="IK298" s="193">
        <f t="shared" si="1454"/>
        <v>0.2652094244</v>
      </c>
      <c r="IL298" s="193">
        <f t="shared" si="1454"/>
        <v>0.2359642764</v>
      </c>
      <c r="IM298" s="193">
        <f t="shared" si="1454"/>
        <v>0.2159333531</v>
      </c>
      <c r="IN298" s="193">
        <f t="shared" si="1454"/>
        <v>0.1906943898</v>
      </c>
      <c r="IO298" s="193">
        <f t="shared" si="23"/>
        <v>0</v>
      </c>
      <c r="IP298" s="193">
        <f t="shared" si="29"/>
        <v>0</v>
      </c>
      <c r="IQ298" s="193">
        <f t="shared" ref="IQ298:KK298" si="1455">MAX((MIN(CZ298+IP298,$IO$7))-GT298,0)</f>
        <v>0</v>
      </c>
      <c r="IR298" s="193">
        <f t="shared" si="1455"/>
        <v>0</v>
      </c>
      <c r="IS298" s="193">
        <f t="shared" si="1455"/>
        <v>0</v>
      </c>
      <c r="IT298" s="193">
        <f t="shared" si="1455"/>
        <v>0</v>
      </c>
      <c r="IU298" s="193">
        <f t="shared" si="1455"/>
        <v>0</v>
      </c>
      <c r="IV298" s="193">
        <f t="shared" si="1455"/>
        <v>0</v>
      </c>
      <c r="IW298" s="193">
        <f t="shared" si="1455"/>
        <v>0</v>
      </c>
      <c r="IX298" s="193">
        <f t="shared" si="1455"/>
        <v>0</v>
      </c>
      <c r="IY298" s="193">
        <f t="shared" si="1455"/>
        <v>0</v>
      </c>
      <c r="IZ298" s="193">
        <f t="shared" si="1455"/>
        <v>0</v>
      </c>
      <c r="JA298" s="193">
        <f t="shared" si="1455"/>
        <v>0</v>
      </c>
      <c r="JB298" s="193">
        <f t="shared" si="1455"/>
        <v>0</v>
      </c>
      <c r="JC298" s="193">
        <f t="shared" si="1455"/>
        <v>0</v>
      </c>
      <c r="JD298" s="193">
        <f t="shared" si="1455"/>
        <v>0</v>
      </c>
      <c r="JE298" s="193">
        <f t="shared" si="1455"/>
        <v>0</v>
      </c>
      <c r="JF298" s="193">
        <f t="shared" si="1455"/>
        <v>0</v>
      </c>
      <c r="JG298" s="193">
        <f t="shared" si="1455"/>
        <v>0</v>
      </c>
      <c r="JH298" s="193">
        <f t="shared" si="1455"/>
        <v>0</v>
      </c>
      <c r="JI298" s="193">
        <f t="shared" si="1455"/>
        <v>0</v>
      </c>
      <c r="JJ298" s="193">
        <f t="shared" si="1455"/>
        <v>0</v>
      </c>
      <c r="JK298" s="193">
        <f t="shared" si="1455"/>
        <v>0</v>
      </c>
      <c r="JL298" s="193">
        <f t="shared" si="1455"/>
        <v>0</v>
      </c>
      <c r="JM298" s="193">
        <f t="shared" si="1455"/>
        <v>0</v>
      </c>
      <c r="JN298" s="193">
        <f t="shared" si="1455"/>
        <v>0</v>
      </c>
      <c r="JO298" s="193">
        <f t="shared" si="1455"/>
        <v>0</v>
      </c>
      <c r="JP298" s="193">
        <f t="shared" si="1455"/>
        <v>0</v>
      </c>
      <c r="JQ298" s="193">
        <f t="shared" si="1455"/>
        <v>0</v>
      </c>
      <c r="JR298" s="193">
        <f t="shared" si="1455"/>
        <v>0</v>
      </c>
      <c r="JS298" s="193">
        <f t="shared" si="1455"/>
        <v>0</v>
      </c>
      <c r="JT298" s="193">
        <f t="shared" si="1455"/>
        <v>0</v>
      </c>
      <c r="JU298" s="193">
        <f t="shared" si="1455"/>
        <v>0</v>
      </c>
      <c r="JV298" s="193">
        <f t="shared" si="1455"/>
        <v>0</v>
      </c>
      <c r="JW298" s="193">
        <f t="shared" si="1455"/>
        <v>0</v>
      </c>
      <c r="JX298" s="193">
        <f t="shared" si="1455"/>
        <v>0</v>
      </c>
      <c r="JY298" s="193">
        <f t="shared" si="1455"/>
        <v>0</v>
      </c>
      <c r="JZ298" s="193">
        <f t="shared" si="1455"/>
        <v>0</v>
      </c>
      <c r="KA298" s="193">
        <f t="shared" si="1455"/>
        <v>0</v>
      </c>
      <c r="KB298" s="193">
        <f t="shared" si="1455"/>
        <v>0</v>
      </c>
      <c r="KC298" s="193">
        <f t="shared" si="1455"/>
        <v>0</v>
      </c>
      <c r="KD298" s="193">
        <f t="shared" si="1455"/>
        <v>0</v>
      </c>
      <c r="KE298" s="193">
        <f t="shared" si="1455"/>
        <v>0</v>
      </c>
      <c r="KF298" s="193">
        <f t="shared" si="1455"/>
        <v>0</v>
      </c>
      <c r="KG298" s="193">
        <f t="shared" si="1455"/>
        <v>0</v>
      </c>
      <c r="KH298" s="193">
        <f t="shared" si="1455"/>
        <v>0</v>
      </c>
      <c r="KI298" s="193">
        <f t="shared" si="1455"/>
        <v>0</v>
      </c>
      <c r="KJ298" s="193">
        <f t="shared" si="1455"/>
        <v>0</v>
      </c>
      <c r="KK298" s="193">
        <f t="shared" si="1455"/>
        <v>0</v>
      </c>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row>
    <row r="299" ht="14.25" customHeight="1">
      <c r="A299" s="1">
        <v>10.0</v>
      </c>
      <c r="B299" s="1">
        <f t="shared" ref="B299:C299" si="1456">B298+1</f>
        <v>289</v>
      </c>
      <c r="C299" s="267">
        <f t="shared" si="1456"/>
        <v>43754</v>
      </c>
      <c r="D299" s="193">
        <f t="shared" si="15"/>
        <v>11.50395956</v>
      </c>
      <c r="E299" s="193">
        <f>(SUMIFS(Profile!$F$2:$F$17521,Profile!$B$2:$B$17521,$B299,Profile!$C$2:$C$17521,E$8))*$C$6</f>
        <v>0.1650548079</v>
      </c>
      <c r="F299" s="193">
        <f>(SUMIFS(Profile!$F$2:$F$17521,Profile!$B$2:$B$17521,$B299,Profile!$C$2:$C$17521,F$8))*$C$6</f>
        <v>0.1506325432</v>
      </c>
      <c r="G299" s="193">
        <f>(SUMIFS(Profile!$F$2:$F$17521,Profile!$B$2:$B$17521,$B299,Profile!$C$2:$C$17521,G$8))*$C$6</f>
        <v>0.1366108969</v>
      </c>
      <c r="H299" s="193">
        <f>(SUMIFS(Profile!$F$2:$F$17521,Profile!$B$2:$B$17521,$B299,Profile!$C$2:$C$17521,H$8))*$C$6</f>
        <v>0.1253935798</v>
      </c>
      <c r="I299" s="193">
        <f>(SUMIFS(Profile!$F$2:$F$17521,Profile!$B$2:$B$17521,$B299,Profile!$C$2:$C$17521,I$8))*$C$6</f>
        <v>0.1217880136</v>
      </c>
      <c r="J299" s="193">
        <f>(SUMIFS(Profile!$F$2:$F$17521,Profile!$B$2:$B$17521,$B299,Profile!$C$2:$C$17521,J$8))*$C$6</f>
        <v>0.1193843028</v>
      </c>
      <c r="K299" s="193">
        <f>(SUMIFS(Profile!$F$2:$F$17521,Profile!$B$2:$B$17521,$B299,Profile!$C$2:$C$17521,K$8))*$C$6</f>
        <v>0.1145768812</v>
      </c>
      <c r="L299" s="193">
        <f>(SUMIFS(Profile!$F$2:$F$17521,Profile!$B$2:$B$17521,$B299,Profile!$C$2:$C$17521,L$8))*$C$6</f>
        <v>0.1113719335</v>
      </c>
      <c r="M299" s="193">
        <f>(SUMIFS(Profile!$F$2:$F$17521,Profile!$B$2:$B$17521,$B299,Profile!$C$2:$C$17521,M$8))*$C$6</f>
        <v>0.1105706966</v>
      </c>
      <c r="N299" s="193">
        <f>(SUMIFS(Profile!$F$2:$F$17521,Profile!$B$2:$B$17521,$B299,Profile!$C$2:$C$17521,N$8))*$C$6</f>
        <v>0.1101700781</v>
      </c>
      <c r="O299" s="193">
        <f>(SUMIFS(Profile!$F$2:$F$17521,Profile!$B$2:$B$17521,$B299,Profile!$C$2:$C$17521,O$8))*$C$6</f>
        <v>0.1105706966</v>
      </c>
      <c r="P299" s="193">
        <f>(SUMIFS(Profile!$F$2:$F$17521,Profile!$B$2:$B$17521,$B299,Profile!$C$2:$C$17521,P$8))*$C$6</f>
        <v>0.1137756443</v>
      </c>
      <c r="Q299" s="193">
        <f>(SUMIFS(Profile!$F$2:$F$17521,Profile!$B$2:$B$17521,$B299,Profile!$C$2:$C$17521,Q$8))*$C$6</f>
        <v>0.1217880136</v>
      </c>
      <c r="R299" s="193">
        <f>(SUMIFS(Profile!$F$2:$F$17521,Profile!$B$2:$B$17521,$B299,Profile!$C$2:$C$17521,R$8))*$C$6</f>
        <v>0.1330053307</v>
      </c>
      <c r="S299" s="193">
        <f>(SUMIFS(Profile!$F$2:$F$17521,Profile!$B$2:$B$17521,$B299,Profile!$C$2:$C$17521,S$8))*$C$6</f>
        <v>0.1502319247</v>
      </c>
      <c r="T299" s="193">
        <f>(SUMIFS(Profile!$F$2:$F$17521,Profile!$B$2:$B$17521,$B299,Profile!$C$2:$C$17521,T$8))*$C$6</f>
        <v>0.1730671773</v>
      </c>
      <c r="U299" s="193">
        <f>(SUMIFS(Profile!$F$2:$F$17521,Profile!$B$2:$B$17521,$B299,Profile!$C$2:$C$17521,U$8))*$C$6</f>
        <v>0.2119271685</v>
      </c>
      <c r="V299" s="193">
        <f>(SUMIFS(Profile!$F$2:$F$17521,Profile!$B$2:$B$17521,$B299,Profile!$C$2:$C$17521,V$8))*$C$6</f>
        <v>0.2395698426</v>
      </c>
      <c r="W299" s="193">
        <f>(SUMIFS(Profile!$F$2:$F$17521,Profile!$B$2:$B$17521,$B299,Profile!$C$2:$C$17521,W$8))*$C$6</f>
        <v>0.2535914889</v>
      </c>
      <c r="X299" s="193">
        <f>(SUMIFS(Profile!$F$2:$F$17521,Profile!$B$2:$B$17521,$B299,Profile!$C$2:$C$17521,X$8))*$C$6</f>
        <v>0.2555945812</v>
      </c>
      <c r="Y299" s="193">
        <f>(SUMIFS(Profile!$F$2:$F$17521,Profile!$B$2:$B$17521,$B299,Profile!$C$2:$C$17521,Y$8))*$C$6</f>
        <v>0.2720199383</v>
      </c>
      <c r="Z299" s="193">
        <f>(SUMIFS(Profile!$F$2:$F$17521,Profile!$B$2:$B$17521,$B299,Profile!$C$2:$C$17521,Z$8))*$C$6</f>
        <v>0.2804329261</v>
      </c>
      <c r="AA299" s="193">
        <f>(SUMIFS(Profile!$F$2:$F$17521,Profile!$B$2:$B$17521,$B299,Profile!$C$2:$C$17521,AA$8))*$C$6</f>
        <v>0.2876440585</v>
      </c>
      <c r="AB299" s="193">
        <f>(SUMIFS(Profile!$F$2:$F$17521,Profile!$B$2:$B$17521,$B299,Profile!$C$2:$C$17521,AB$8))*$C$6</f>
        <v>0.28724344</v>
      </c>
      <c r="AC299" s="193">
        <f>(SUMIFS(Profile!$F$2:$F$17521,Profile!$B$2:$B$17521,$B299,Profile!$C$2:$C$17521,AC$8))*$C$6</f>
        <v>0.2836378738</v>
      </c>
      <c r="AD299" s="193">
        <f>(SUMIFS(Profile!$F$2:$F$17521,Profile!$B$2:$B$17521,$B299,Profile!$C$2:$C$17521,AD$8))*$C$6</f>
        <v>0.2952558094</v>
      </c>
      <c r="AE299" s="193">
        <f>(SUMIFS(Profile!$F$2:$F$17521,Profile!$B$2:$B$17521,$B299,Profile!$C$2:$C$17521,AE$8))*$C$6</f>
        <v>0.2908490062</v>
      </c>
      <c r="AF299" s="193">
        <f>(SUMIFS(Profile!$F$2:$F$17521,Profile!$B$2:$B$17521,$B299,Profile!$C$2:$C$17521,AF$8))*$C$6</f>
        <v>0.2780292153</v>
      </c>
      <c r="AG299" s="193">
        <f>(SUMIFS(Profile!$F$2:$F$17521,Profile!$B$2:$B$17521,$B299,Profile!$C$2:$C$17521,AG$8))*$C$6</f>
        <v>0.2704174645</v>
      </c>
      <c r="AH299" s="193">
        <f>(SUMIFS(Profile!$F$2:$F$17521,Profile!$B$2:$B$17521,$B299,Profile!$C$2:$C$17521,AH$8))*$C$6</f>
        <v>0.2668118983</v>
      </c>
      <c r="AI299" s="193">
        <f>(SUMIFS(Profile!$F$2:$F$17521,Profile!$B$2:$B$17521,$B299,Profile!$C$2:$C$17521,AI$8))*$C$6</f>
        <v>0.2748242676</v>
      </c>
      <c r="AJ299" s="193">
        <f>(SUMIFS(Profile!$F$2:$F$17521,Profile!$B$2:$B$17521,$B299,Profile!$C$2:$C$17521,AJ$8))*$C$6</f>
        <v>0.2848397292</v>
      </c>
      <c r="AK299" s="193">
        <f>(SUMIFS(Profile!$F$2:$F$17521,Profile!$B$2:$B$17521,$B299,Profile!$C$2:$C$17521,AK$8))*$C$6</f>
        <v>0.2996626125</v>
      </c>
      <c r="AL299" s="193">
        <f>(SUMIFS(Profile!$F$2:$F$17521,Profile!$B$2:$B$17521,$B299,Profile!$C$2:$C$17521,AL$8))*$C$6</f>
        <v>0.3216966281</v>
      </c>
      <c r="AM299" s="193">
        <f>(SUMIFS(Profile!$F$2:$F$17521,Profile!$B$2:$B$17521,$B299,Profile!$C$2:$C$17521,AM$8))*$C$6</f>
        <v>0.3445318807</v>
      </c>
      <c r="AN299" s="193">
        <f>(SUMIFS(Profile!$F$2:$F$17521,Profile!$B$2:$B$17521,$B299,Profile!$C$2:$C$17521,AN$8))*$C$6</f>
        <v>0.3589541454</v>
      </c>
      <c r="AO299" s="193">
        <f>(SUMIFS(Profile!$F$2:$F$17521,Profile!$B$2:$B$17521,$B299,Profile!$C$2:$C$17521,AO$8))*$C$6</f>
        <v>0.399015992</v>
      </c>
      <c r="AP299" s="193">
        <f>(SUMIFS(Profile!$F$2:$F$17521,Profile!$B$2:$B$17521,$B299,Profile!$C$2:$C$17521,AP$8))*$C$6</f>
        <v>0.4088311444</v>
      </c>
      <c r="AQ299" s="193">
        <f>(SUMIFS(Profile!$F$2:$F$17521,Profile!$B$2:$B$17521,$B299,Profile!$C$2:$C$17521,AQ$8))*$C$6</f>
        <v>0.387798675</v>
      </c>
      <c r="AR299" s="193">
        <f>(SUMIFS(Profile!$F$2:$F$17521,Profile!$B$2:$B$17521,$B299,Profile!$C$2:$C$17521,AR$8))*$C$6</f>
        <v>0.3801869241</v>
      </c>
      <c r="AS299" s="193">
        <f>(SUMIFS(Profile!$F$2:$F$17521,Profile!$B$2:$B$17521,$B299,Profile!$C$2:$C$17521,AS$8))*$C$6</f>
        <v>0.3609572378</v>
      </c>
      <c r="AT299" s="193">
        <f>(SUMIFS(Profile!$F$2:$F$17521,Profile!$B$2:$B$17521,$B299,Profile!$C$2:$C$17521,AT$8))*$C$6</f>
        <v>0.3381219852</v>
      </c>
      <c r="AU299" s="193">
        <f>(SUMIFS(Profile!$F$2:$F$17521,Profile!$B$2:$B$17521,$B299,Profile!$C$2:$C$17521,AU$8))*$C$6</f>
        <v>0.3192929173</v>
      </c>
      <c r="AV299" s="193">
        <f>(SUMIFS(Profile!$F$2:$F$17521,Profile!$B$2:$B$17521,$B299,Profile!$C$2:$C$17521,AV$8))*$C$6</f>
        <v>0.2936533355</v>
      </c>
      <c r="AW299" s="193">
        <f>(SUMIFS(Profile!$F$2:$F$17521,Profile!$B$2:$B$17521,$B299,Profile!$C$2:$C$17521,AW$8))*$C$6</f>
        <v>0.2756255045</v>
      </c>
      <c r="AX299" s="193">
        <f>(SUMIFS(Profile!$F$2:$F$17521,Profile!$B$2:$B$17521,$B299,Profile!$C$2:$C$17521,AX$8))*$C$6</f>
        <v>0.2411723165</v>
      </c>
      <c r="AY299" s="193">
        <f>(SUMIFS(Profile!$F$2:$F$17521,Profile!$B$2:$B$17521,$B299,Profile!$C$2:$C$17521,AY$8))*$C$6</f>
        <v>0.2035141807</v>
      </c>
      <c r="AZ299" s="193">
        <f>(SUMIFS(Profile!$F$2:$F$17521,Profile!$B$2:$B$17521,$B299,Profile!$C$2:$C$17521,AZ$8))*$C$6</f>
        <v>0.170262848</v>
      </c>
      <c r="BA299" s="193">
        <f t="shared" si="16"/>
        <v>4.383786396</v>
      </c>
      <c r="BB299" s="193">
        <f>(SUMIFS(Profile!$E$2:$E$17521,Profile!$B$2:$B$17521,$B299,Profile!$C$2:$C$17521,BB$8))*$C$9</f>
        <v>0</v>
      </c>
      <c r="BC299" s="193">
        <f>(SUMIFS(Profile!$E$2:$E$17521,Profile!$B$2:$B$17521,$B299,Profile!$C$2:$C$17521,BC$8))*$C$9</f>
        <v>0</v>
      </c>
      <c r="BD299" s="193">
        <f>(SUMIFS(Profile!$E$2:$E$17521,Profile!$B$2:$B$17521,$B299,Profile!$C$2:$C$17521,BD$8))*$C$9</f>
        <v>0</v>
      </c>
      <c r="BE299" s="193">
        <f>(SUMIFS(Profile!$E$2:$E$17521,Profile!$B$2:$B$17521,$B299,Profile!$C$2:$C$17521,BE$8))*$C$9</f>
        <v>0</v>
      </c>
      <c r="BF299" s="193">
        <f>(SUMIFS(Profile!$E$2:$E$17521,Profile!$B$2:$B$17521,$B299,Profile!$C$2:$C$17521,BF$8))*$C$9</f>
        <v>0</v>
      </c>
      <c r="BG299" s="193">
        <f>(SUMIFS(Profile!$E$2:$E$17521,Profile!$B$2:$B$17521,$B299,Profile!$C$2:$C$17521,BG$8))*$C$9</f>
        <v>0</v>
      </c>
      <c r="BH299" s="193">
        <f>(SUMIFS(Profile!$E$2:$E$17521,Profile!$B$2:$B$17521,$B299,Profile!$C$2:$C$17521,BH$8))*$C$9</f>
        <v>0</v>
      </c>
      <c r="BI299" s="193">
        <f>(SUMIFS(Profile!$E$2:$E$17521,Profile!$B$2:$B$17521,$B299,Profile!$C$2:$C$17521,BI$8))*$C$9</f>
        <v>0</v>
      </c>
      <c r="BJ299" s="193">
        <f>(SUMIFS(Profile!$E$2:$E$17521,Profile!$B$2:$B$17521,$B299,Profile!$C$2:$C$17521,BJ$8))*$C$9</f>
        <v>0</v>
      </c>
      <c r="BK299" s="193">
        <f>(SUMIFS(Profile!$E$2:$E$17521,Profile!$B$2:$B$17521,$B299,Profile!$C$2:$C$17521,BK$8))*$C$9</f>
        <v>0</v>
      </c>
      <c r="BL299" s="193">
        <f>(SUMIFS(Profile!$E$2:$E$17521,Profile!$B$2:$B$17521,$B299,Profile!$C$2:$C$17521,BL$8))*$C$9</f>
        <v>0</v>
      </c>
      <c r="BM299" s="193">
        <f>(SUMIFS(Profile!$E$2:$E$17521,Profile!$B$2:$B$17521,$B299,Profile!$C$2:$C$17521,BM$8))*$C$9</f>
        <v>0</v>
      </c>
      <c r="BN299" s="193">
        <f>(SUMIFS(Profile!$E$2:$E$17521,Profile!$B$2:$B$17521,$B299,Profile!$C$2:$C$17521,BN$8))*$C$9</f>
        <v>0.0006135125864</v>
      </c>
      <c r="BO299" s="193">
        <f>(SUMIFS(Profile!$E$2:$E$17521,Profile!$B$2:$B$17521,$B299,Profile!$C$2:$C$17521,BO$8))*$C$9</f>
        <v>0.005644315795</v>
      </c>
      <c r="BP299" s="193">
        <f>(SUMIFS(Profile!$E$2:$E$17521,Profile!$B$2:$B$17521,$B299,Profile!$C$2:$C$17521,BP$8))*$C$9</f>
        <v>0.01460756593</v>
      </c>
      <c r="BQ299" s="193">
        <f>(SUMIFS(Profile!$E$2:$E$17521,Profile!$B$2:$B$17521,$B299,Profile!$C$2:$C$17521,BQ$8))*$C$9</f>
        <v>0.03883219758</v>
      </c>
      <c r="BR299" s="193">
        <f>(SUMIFS(Profile!$E$2:$E$17521,Profile!$B$2:$B$17521,$B299,Profile!$C$2:$C$17521,BR$8))*$C$9</f>
        <v>0.07483808678</v>
      </c>
      <c r="BS299" s="193">
        <f>(SUMIFS(Profile!$E$2:$E$17521,Profile!$B$2:$B$17521,$B299,Profile!$C$2:$C$17521,BS$8))*$C$9</f>
        <v>0.1224395569</v>
      </c>
      <c r="BT299" s="193">
        <f>(SUMIFS(Profile!$E$2:$E$17521,Profile!$B$2:$B$17521,$B299,Profile!$C$2:$C$17521,BT$8))*$C$9</f>
        <v>0.1869009211</v>
      </c>
      <c r="BU299" s="193">
        <f>(SUMIFS(Profile!$E$2:$E$17521,Profile!$B$2:$B$17521,$B299,Profile!$C$2:$C$17521,BU$8))*$C$9</f>
        <v>0.2293366827</v>
      </c>
      <c r="BV299" s="193">
        <f>(SUMIFS(Profile!$E$2:$E$17521,Profile!$B$2:$B$17521,$B299,Profile!$C$2:$C$17521,BV$8))*$C$9</f>
        <v>0.3086171065</v>
      </c>
      <c r="BW299" s="193">
        <f>(SUMIFS(Profile!$E$2:$E$17521,Profile!$B$2:$B$17521,$B299,Profile!$C$2:$C$17521,BW$8))*$C$9</f>
        <v>0.3187340312</v>
      </c>
      <c r="BX299" s="193">
        <f>(SUMIFS(Profile!$E$2:$E$17521,Profile!$B$2:$B$17521,$B299,Profile!$C$2:$C$17521,BX$8))*$C$9</f>
        <v>0.4239967042</v>
      </c>
      <c r="BY299" s="193">
        <f>(SUMIFS(Profile!$E$2:$E$17521,Profile!$B$2:$B$17521,$B299,Profile!$C$2:$C$17521,BY$8))*$C$9</f>
        <v>0.4114622913</v>
      </c>
      <c r="BZ299" s="193">
        <f>(SUMIFS(Profile!$E$2:$E$17521,Profile!$B$2:$B$17521,$B299,Profile!$C$2:$C$17521,BZ$8))*$C$9</f>
        <v>0.4069797632</v>
      </c>
      <c r="CA299" s="193">
        <f>(SUMIFS(Profile!$E$2:$E$17521,Profile!$B$2:$B$17521,$B299,Profile!$C$2:$C$17521,CA$8))*$C$9</f>
        <v>0.4275434901</v>
      </c>
      <c r="CB299" s="193">
        <f>(SUMIFS(Profile!$E$2:$E$17521,Profile!$B$2:$B$17521,$B299,Profile!$C$2:$C$17521,CB$8))*$C$9</f>
        <v>0.286657004</v>
      </c>
      <c r="CC299" s="193">
        <f>(SUMIFS(Profile!$E$2:$E$17521,Profile!$B$2:$B$17521,$B299,Profile!$C$2:$C$17521,CC$8))*$C$9</f>
        <v>0.3504604796</v>
      </c>
      <c r="CD299" s="193">
        <f>(SUMIFS(Profile!$E$2:$E$17521,Profile!$B$2:$B$17521,$B299,Profile!$C$2:$C$17521,CD$8))*$C$9</f>
        <v>0.19903856</v>
      </c>
      <c r="CE299" s="193">
        <f>(SUMIFS(Profile!$E$2:$E$17521,Profile!$B$2:$B$17521,$B299,Profile!$C$2:$C$17521,CE$8))*$C$9</f>
        <v>0.2252515266</v>
      </c>
      <c r="CF299" s="193">
        <f>(SUMIFS(Profile!$E$2:$E$17521,Profile!$B$2:$B$17521,$B299,Profile!$C$2:$C$17521,CF$8))*$C$9</f>
        <v>0.1251173768</v>
      </c>
      <c r="CG299" s="193">
        <f>(SUMIFS(Profile!$E$2:$E$17521,Profile!$B$2:$B$17521,$B299,Profile!$C$2:$C$17521,CG$8))*$C$9</f>
        <v>0.07255346796</v>
      </c>
      <c r="CH299" s="193">
        <f>(SUMIFS(Profile!$E$2:$E$17521,Profile!$B$2:$B$17521,$B299,Profile!$C$2:$C$17521,CH$8))*$C$9</f>
        <v>0.09648421677</v>
      </c>
      <c r="CI299" s="193">
        <f>(SUMIFS(Profile!$E$2:$E$17521,Profile!$B$2:$B$17521,$B299,Profile!$C$2:$C$17521,CI$8))*$C$9</f>
        <v>0.05309455702</v>
      </c>
      <c r="CJ299" s="193">
        <f>(SUMIFS(Profile!$E$2:$E$17521,Profile!$B$2:$B$17521,$B299,Profile!$C$2:$C$17521,CJ$8))*$C$9</f>
        <v>0.004549279135</v>
      </c>
      <c r="CK299" s="193">
        <f>(SUMIFS(Profile!$E$2:$E$17521,Profile!$B$2:$B$17521,$B299,Profile!$C$2:$C$17521,CK$8))*$C$9</f>
        <v>0.00003370194737</v>
      </c>
      <c r="CL299" s="193">
        <f>(SUMIFS(Profile!$E$2:$E$17521,Profile!$B$2:$B$17521,$B299,Profile!$C$2:$C$17521,CL$8))*$C$9</f>
        <v>0</v>
      </c>
      <c r="CM299" s="193">
        <f>(SUMIFS(Profile!$E$2:$E$17521,Profile!$B$2:$B$17521,$B299,Profile!$C$2:$C$17521,CM$8))*$C$9</f>
        <v>0</v>
      </c>
      <c r="CN299" s="193">
        <f>(SUMIFS(Profile!$E$2:$E$17521,Profile!$B$2:$B$17521,$B299,Profile!$C$2:$C$17521,CN$8))*$C$9</f>
        <v>0</v>
      </c>
      <c r="CO299" s="193">
        <f>(SUMIFS(Profile!$E$2:$E$17521,Profile!$B$2:$B$17521,$B299,Profile!$C$2:$C$17521,CO$8))*$C$9</f>
        <v>0</v>
      </c>
      <c r="CP299" s="193">
        <f>(SUMIFS(Profile!$E$2:$E$17521,Profile!$B$2:$B$17521,$B299,Profile!$C$2:$C$17521,CP$8))*$C$9</f>
        <v>0</v>
      </c>
      <c r="CQ299" s="193">
        <f>(SUMIFS(Profile!$E$2:$E$17521,Profile!$B$2:$B$17521,$B299,Profile!$C$2:$C$17521,CQ$8))*$C$9</f>
        <v>0</v>
      </c>
      <c r="CR299" s="193">
        <f>(SUMIFS(Profile!$E$2:$E$17521,Profile!$B$2:$B$17521,$B299,Profile!$C$2:$C$17521,CR$8))*$C$9</f>
        <v>0</v>
      </c>
      <c r="CS299" s="193">
        <f>(SUMIFS(Profile!$E$2:$E$17521,Profile!$B$2:$B$17521,$B299,Profile!$C$2:$C$17521,CS$8))*$C$9</f>
        <v>0</v>
      </c>
      <c r="CT299" s="193">
        <f>(SUMIFS(Profile!$E$2:$E$17521,Profile!$B$2:$B$17521,$B299,Profile!$C$2:$C$17521,CT$8))*$C$9</f>
        <v>0</v>
      </c>
      <c r="CU299" s="193">
        <f>(SUMIFS(Profile!$E$2:$E$17521,Profile!$B$2:$B$17521,$B299,Profile!$C$2:$C$17521,CU$8))*$C$9</f>
        <v>0</v>
      </c>
      <c r="CV299" s="193">
        <f>(SUMIFS(Profile!$E$2:$E$17521,Profile!$B$2:$B$17521,$B299,Profile!$C$2:$C$17521,CV$8))*$C$9</f>
        <v>0</v>
      </c>
      <c r="CW299" s="193">
        <f>(SUMIFS(Profile!$E$2:$E$17521,Profile!$B$2:$B$17521,$B299,Profile!$C$2:$C$17521,CW$8))*$C$9</f>
        <v>0</v>
      </c>
      <c r="CX299" s="193">
        <f t="shared" si="17"/>
        <v>0.6635306046</v>
      </c>
      <c r="CY299" s="193">
        <f t="shared" ref="CY299:ET299" si="1457">MAX(BB299-E299,0)</f>
        <v>0</v>
      </c>
      <c r="CZ299" s="193">
        <f t="shared" si="1457"/>
        <v>0</v>
      </c>
      <c r="DA299" s="193">
        <f t="shared" si="1457"/>
        <v>0</v>
      </c>
      <c r="DB299" s="193">
        <f t="shared" si="1457"/>
        <v>0</v>
      </c>
      <c r="DC299" s="193">
        <f t="shared" si="1457"/>
        <v>0</v>
      </c>
      <c r="DD299" s="193">
        <f t="shared" si="1457"/>
        <v>0</v>
      </c>
      <c r="DE299" s="193">
        <f t="shared" si="1457"/>
        <v>0</v>
      </c>
      <c r="DF299" s="193">
        <f t="shared" si="1457"/>
        <v>0</v>
      </c>
      <c r="DG299" s="193">
        <f t="shared" si="1457"/>
        <v>0</v>
      </c>
      <c r="DH299" s="193">
        <f t="shared" si="1457"/>
        <v>0</v>
      </c>
      <c r="DI299" s="193">
        <f t="shared" si="1457"/>
        <v>0</v>
      </c>
      <c r="DJ299" s="193">
        <f t="shared" si="1457"/>
        <v>0</v>
      </c>
      <c r="DK299" s="193">
        <f t="shared" si="1457"/>
        <v>0</v>
      </c>
      <c r="DL299" s="193">
        <f t="shared" si="1457"/>
        <v>0</v>
      </c>
      <c r="DM299" s="193">
        <f t="shared" si="1457"/>
        <v>0</v>
      </c>
      <c r="DN299" s="193">
        <f t="shared" si="1457"/>
        <v>0</v>
      </c>
      <c r="DO299" s="193">
        <f t="shared" si="1457"/>
        <v>0</v>
      </c>
      <c r="DP299" s="193">
        <f t="shared" si="1457"/>
        <v>0</v>
      </c>
      <c r="DQ299" s="193">
        <f t="shared" si="1457"/>
        <v>0</v>
      </c>
      <c r="DR299" s="193">
        <f t="shared" si="1457"/>
        <v>0</v>
      </c>
      <c r="DS299" s="193">
        <f t="shared" si="1457"/>
        <v>0.03659716812</v>
      </c>
      <c r="DT299" s="193">
        <f t="shared" si="1457"/>
        <v>0.03830110512</v>
      </c>
      <c r="DU299" s="193">
        <f t="shared" si="1457"/>
        <v>0.1363526456</v>
      </c>
      <c r="DV299" s="193">
        <f t="shared" si="1457"/>
        <v>0.1242188513</v>
      </c>
      <c r="DW299" s="193">
        <f t="shared" si="1457"/>
        <v>0.1233418894</v>
      </c>
      <c r="DX299" s="193">
        <f t="shared" si="1457"/>
        <v>0.1322876807</v>
      </c>
      <c r="DY299" s="193">
        <f t="shared" si="1457"/>
        <v>0</v>
      </c>
      <c r="DZ299" s="193">
        <f t="shared" si="1457"/>
        <v>0.07243126431</v>
      </c>
      <c r="EA299" s="193">
        <f t="shared" si="1457"/>
        <v>0</v>
      </c>
      <c r="EB299" s="193">
        <f t="shared" si="1457"/>
        <v>0</v>
      </c>
      <c r="EC299" s="193">
        <f t="shared" si="1457"/>
        <v>0</v>
      </c>
      <c r="ED299" s="193">
        <f t="shared" si="1457"/>
        <v>0</v>
      </c>
      <c r="EE299" s="193">
        <f t="shared" si="1457"/>
        <v>0</v>
      </c>
      <c r="EF299" s="193">
        <f t="shared" si="1457"/>
        <v>0</v>
      </c>
      <c r="EG299" s="193">
        <f t="shared" si="1457"/>
        <v>0</v>
      </c>
      <c r="EH299" s="193">
        <f t="shared" si="1457"/>
        <v>0</v>
      </c>
      <c r="EI299" s="193">
        <f t="shared" si="1457"/>
        <v>0</v>
      </c>
      <c r="EJ299" s="193">
        <f t="shared" si="1457"/>
        <v>0</v>
      </c>
      <c r="EK299" s="193">
        <f t="shared" si="1457"/>
        <v>0</v>
      </c>
      <c r="EL299" s="193">
        <f t="shared" si="1457"/>
        <v>0</v>
      </c>
      <c r="EM299" s="193">
        <f t="shared" si="1457"/>
        <v>0</v>
      </c>
      <c r="EN299" s="193">
        <f t="shared" si="1457"/>
        <v>0</v>
      </c>
      <c r="EO299" s="193">
        <f t="shared" si="1457"/>
        <v>0</v>
      </c>
      <c r="EP299" s="193">
        <f t="shared" si="1457"/>
        <v>0</v>
      </c>
      <c r="EQ299" s="193">
        <f t="shared" si="1457"/>
        <v>0</v>
      </c>
      <c r="ER299" s="193">
        <f t="shared" si="1457"/>
        <v>0</v>
      </c>
      <c r="ES299" s="193">
        <f t="shared" si="1457"/>
        <v>0</v>
      </c>
      <c r="ET299" s="193">
        <f t="shared" si="1457"/>
        <v>0</v>
      </c>
      <c r="EU299" s="193">
        <f t="shared" si="19"/>
        <v>3.720255791</v>
      </c>
      <c r="EV299" s="193">
        <f t="shared" ref="EV299:GQ299" si="1458">BB299-CY299</f>
        <v>0</v>
      </c>
      <c r="EW299" s="193">
        <f t="shared" si="1458"/>
        <v>0</v>
      </c>
      <c r="EX299" s="193">
        <f t="shared" si="1458"/>
        <v>0</v>
      </c>
      <c r="EY299" s="193">
        <f t="shared" si="1458"/>
        <v>0</v>
      </c>
      <c r="EZ299" s="193">
        <f t="shared" si="1458"/>
        <v>0</v>
      </c>
      <c r="FA299" s="193">
        <f t="shared" si="1458"/>
        <v>0</v>
      </c>
      <c r="FB299" s="193">
        <f t="shared" si="1458"/>
        <v>0</v>
      </c>
      <c r="FC299" s="193">
        <f t="shared" si="1458"/>
        <v>0</v>
      </c>
      <c r="FD299" s="193">
        <f t="shared" si="1458"/>
        <v>0</v>
      </c>
      <c r="FE299" s="193">
        <f t="shared" si="1458"/>
        <v>0</v>
      </c>
      <c r="FF299" s="193">
        <f t="shared" si="1458"/>
        <v>0</v>
      </c>
      <c r="FG299" s="193">
        <f t="shared" si="1458"/>
        <v>0</v>
      </c>
      <c r="FH299" s="193">
        <f t="shared" si="1458"/>
        <v>0.0006135125864</v>
      </c>
      <c r="FI299" s="193">
        <f t="shared" si="1458"/>
        <v>0.005644315795</v>
      </c>
      <c r="FJ299" s="193">
        <f t="shared" si="1458"/>
        <v>0.01460756593</v>
      </c>
      <c r="FK299" s="193">
        <f t="shared" si="1458"/>
        <v>0.03883219758</v>
      </c>
      <c r="FL299" s="193">
        <f t="shared" si="1458"/>
        <v>0.07483808678</v>
      </c>
      <c r="FM299" s="193">
        <f t="shared" si="1458"/>
        <v>0.1224395569</v>
      </c>
      <c r="FN299" s="193">
        <f t="shared" si="1458"/>
        <v>0.1869009211</v>
      </c>
      <c r="FO299" s="193">
        <f t="shared" si="1458"/>
        <v>0.2293366827</v>
      </c>
      <c r="FP299" s="193">
        <f t="shared" si="1458"/>
        <v>0.2720199383</v>
      </c>
      <c r="FQ299" s="193">
        <f t="shared" si="1458"/>
        <v>0.2804329261</v>
      </c>
      <c r="FR299" s="193">
        <f t="shared" si="1458"/>
        <v>0.2876440585</v>
      </c>
      <c r="FS299" s="193">
        <f t="shared" si="1458"/>
        <v>0.28724344</v>
      </c>
      <c r="FT299" s="193">
        <f t="shared" si="1458"/>
        <v>0.2836378738</v>
      </c>
      <c r="FU299" s="193">
        <f t="shared" si="1458"/>
        <v>0.2952558094</v>
      </c>
      <c r="FV299" s="193">
        <f t="shared" si="1458"/>
        <v>0.286657004</v>
      </c>
      <c r="FW299" s="193">
        <f t="shared" si="1458"/>
        <v>0.2780292153</v>
      </c>
      <c r="FX299" s="193">
        <f t="shared" si="1458"/>
        <v>0.19903856</v>
      </c>
      <c r="FY299" s="193">
        <f t="shared" si="1458"/>
        <v>0.2252515266</v>
      </c>
      <c r="FZ299" s="193">
        <f t="shared" si="1458"/>
        <v>0.1251173768</v>
      </c>
      <c r="GA299" s="193">
        <f t="shared" si="1458"/>
        <v>0.07255346796</v>
      </c>
      <c r="GB299" s="193">
        <f t="shared" si="1458"/>
        <v>0.09648421677</v>
      </c>
      <c r="GC299" s="193">
        <f t="shared" si="1458"/>
        <v>0.05309455702</v>
      </c>
      <c r="GD299" s="193">
        <f t="shared" si="1458"/>
        <v>0.004549279135</v>
      </c>
      <c r="GE299" s="193">
        <f t="shared" si="1458"/>
        <v>0.00003370194737</v>
      </c>
      <c r="GF299" s="193">
        <f t="shared" si="1458"/>
        <v>0</v>
      </c>
      <c r="GG299" s="193">
        <f t="shared" si="1458"/>
        <v>0</v>
      </c>
      <c r="GH299" s="193">
        <f t="shared" si="1458"/>
        <v>0</v>
      </c>
      <c r="GI299" s="193">
        <f t="shared" si="1458"/>
        <v>0</v>
      </c>
      <c r="GJ299" s="193">
        <f t="shared" si="1458"/>
        <v>0</v>
      </c>
      <c r="GK299" s="193">
        <f t="shared" si="1458"/>
        <v>0</v>
      </c>
      <c r="GL299" s="193">
        <f t="shared" si="1458"/>
        <v>0</v>
      </c>
      <c r="GM299" s="193">
        <f t="shared" si="1458"/>
        <v>0</v>
      </c>
      <c r="GN299" s="193">
        <f t="shared" si="1458"/>
        <v>0</v>
      </c>
      <c r="GO299" s="193">
        <f t="shared" si="1458"/>
        <v>0</v>
      </c>
      <c r="GP299" s="193">
        <f t="shared" si="1458"/>
        <v>0</v>
      </c>
      <c r="GQ299" s="193">
        <f t="shared" si="1458"/>
        <v>0</v>
      </c>
      <c r="GR299" s="193">
        <f t="shared" si="21"/>
        <v>7.783703766</v>
      </c>
      <c r="GS299" s="193">
        <f t="shared" ref="GS299:IN299" si="1459">E299-EV299</f>
        <v>0.1650548079</v>
      </c>
      <c r="GT299" s="193">
        <f t="shared" si="1459"/>
        <v>0.1506325432</v>
      </c>
      <c r="GU299" s="193">
        <f t="shared" si="1459"/>
        <v>0.1366108969</v>
      </c>
      <c r="GV299" s="193">
        <f t="shared" si="1459"/>
        <v>0.1253935798</v>
      </c>
      <c r="GW299" s="193">
        <f t="shared" si="1459"/>
        <v>0.1217880136</v>
      </c>
      <c r="GX299" s="193">
        <f t="shared" si="1459"/>
        <v>0.1193843028</v>
      </c>
      <c r="GY299" s="193">
        <f t="shared" si="1459"/>
        <v>0.1145768812</v>
      </c>
      <c r="GZ299" s="193">
        <f t="shared" si="1459"/>
        <v>0.1113719335</v>
      </c>
      <c r="HA299" s="193">
        <f t="shared" si="1459"/>
        <v>0.1105706966</v>
      </c>
      <c r="HB299" s="193">
        <f t="shared" si="1459"/>
        <v>0.1101700781</v>
      </c>
      <c r="HC299" s="193">
        <f t="shared" si="1459"/>
        <v>0.1105706966</v>
      </c>
      <c r="HD299" s="193">
        <f t="shared" si="1459"/>
        <v>0.1137756443</v>
      </c>
      <c r="HE299" s="193">
        <f t="shared" si="1459"/>
        <v>0.121174501</v>
      </c>
      <c r="HF299" s="193">
        <f t="shared" si="1459"/>
        <v>0.1273610149</v>
      </c>
      <c r="HG299" s="193">
        <f t="shared" si="1459"/>
        <v>0.1356243588</v>
      </c>
      <c r="HH299" s="193">
        <f t="shared" si="1459"/>
        <v>0.1342349797</v>
      </c>
      <c r="HI299" s="193">
        <f t="shared" si="1459"/>
        <v>0.1370890817</v>
      </c>
      <c r="HJ299" s="193">
        <f t="shared" si="1459"/>
        <v>0.1171302857</v>
      </c>
      <c r="HK299" s="193">
        <f t="shared" si="1459"/>
        <v>0.06669056778</v>
      </c>
      <c r="HL299" s="193">
        <f t="shared" si="1459"/>
        <v>0.02625789853</v>
      </c>
      <c r="HM299" s="193">
        <f t="shared" si="1459"/>
        <v>0</v>
      </c>
      <c r="HN299" s="193">
        <f t="shared" si="1459"/>
        <v>0</v>
      </c>
      <c r="HO299" s="193">
        <f t="shared" si="1459"/>
        <v>0</v>
      </c>
      <c r="HP299" s="193">
        <f t="shared" si="1459"/>
        <v>0</v>
      </c>
      <c r="HQ299" s="193">
        <f t="shared" si="1459"/>
        <v>0</v>
      </c>
      <c r="HR299" s="193">
        <f t="shared" si="1459"/>
        <v>0</v>
      </c>
      <c r="HS299" s="193">
        <f t="shared" si="1459"/>
        <v>0.004192002215</v>
      </c>
      <c r="HT299" s="193">
        <f t="shared" si="1459"/>
        <v>0</v>
      </c>
      <c r="HU299" s="193">
        <f t="shared" si="1459"/>
        <v>0.07137890447</v>
      </c>
      <c r="HV299" s="193">
        <f t="shared" si="1459"/>
        <v>0.04156037164</v>
      </c>
      <c r="HW299" s="193">
        <f t="shared" si="1459"/>
        <v>0.1497068908</v>
      </c>
      <c r="HX299" s="193">
        <f t="shared" si="1459"/>
        <v>0.2122862613</v>
      </c>
      <c r="HY299" s="193">
        <f t="shared" si="1459"/>
        <v>0.2031783957</v>
      </c>
      <c r="HZ299" s="193">
        <f t="shared" si="1459"/>
        <v>0.2686020711</v>
      </c>
      <c r="IA299" s="193">
        <f t="shared" si="1459"/>
        <v>0.3399826015</v>
      </c>
      <c r="IB299" s="193">
        <f t="shared" si="1459"/>
        <v>0.3589204435</v>
      </c>
      <c r="IC299" s="193">
        <f t="shared" si="1459"/>
        <v>0.399015992</v>
      </c>
      <c r="ID299" s="193">
        <f t="shared" si="1459"/>
        <v>0.4088311444</v>
      </c>
      <c r="IE299" s="193">
        <f t="shared" si="1459"/>
        <v>0.387798675</v>
      </c>
      <c r="IF299" s="193">
        <f t="shared" si="1459"/>
        <v>0.3801869241</v>
      </c>
      <c r="IG299" s="193">
        <f t="shared" si="1459"/>
        <v>0.3609572378</v>
      </c>
      <c r="IH299" s="193">
        <f t="shared" si="1459"/>
        <v>0.3381219852</v>
      </c>
      <c r="II299" s="193">
        <f t="shared" si="1459"/>
        <v>0.3192929173</v>
      </c>
      <c r="IJ299" s="193">
        <f t="shared" si="1459"/>
        <v>0.2936533355</v>
      </c>
      <c r="IK299" s="193">
        <f t="shared" si="1459"/>
        <v>0.2756255045</v>
      </c>
      <c r="IL299" s="193">
        <f t="shared" si="1459"/>
        <v>0.2411723165</v>
      </c>
      <c r="IM299" s="193">
        <f t="shared" si="1459"/>
        <v>0.2035141807</v>
      </c>
      <c r="IN299" s="193">
        <f t="shared" si="1459"/>
        <v>0.170262848</v>
      </c>
      <c r="IO299" s="193">
        <f t="shared" si="23"/>
        <v>0.6593386024</v>
      </c>
      <c r="IP299" s="193">
        <f t="shared" si="29"/>
        <v>0</v>
      </c>
      <c r="IQ299" s="193">
        <f t="shared" ref="IQ299:KK299" si="1460">MAX((MIN(CZ299+IP299,$IO$7))-GT299,0)</f>
        <v>0</v>
      </c>
      <c r="IR299" s="193">
        <f t="shared" si="1460"/>
        <v>0</v>
      </c>
      <c r="IS299" s="193">
        <f t="shared" si="1460"/>
        <v>0</v>
      </c>
      <c r="IT299" s="193">
        <f t="shared" si="1460"/>
        <v>0</v>
      </c>
      <c r="IU299" s="193">
        <f t="shared" si="1460"/>
        <v>0</v>
      </c>
      <c r="IV299" s="193">
        <f t="shared" si="1460"/>
        <v>0</v>
      </c>
      <c r="IW299" s="193">
        <f t="shared" si="1460"/>
        <v>0</v>
      </c>
      <c r="IX299" s="193">
        <f t="shared" si="1460"/>
        <v>0</v>
      </c>
      <c r="IY299" s="193">
        <f t="shared" si="1460"/>
        <v>0</v>
      </c>
      <c r="IZ299" s="193">
        <f t="shared" si="1460"/>
        <v>0</v>
      </c>
      <c r="JA299" s="193">
        <f t="shared" si="1460"/>
        <v>0</v>
      </c>
      <c r="JB299" s="193">
        <f t="shared" si="1460"/>
        <v>0</v>
      </c>
      <c r="JC299" s="193">
        <f t="shared" si="1460"/>
        <v>0</v>
      </c>
      <c r="JD299" s="193">
        <f t="shared" si="1460"/>
        <v>0</v>
      </c>
      <c r="JE299" s="193">
        <f t="shared" si="1460"/>
        <v>0</v>
      </c>
      <c r="JF299" s="193">
        <f t="shared" si="1460"/>
        <v>0</v>
      </c>
      <c r="JG299" s="193">
        <f t="shared" si="1460"/>
        <v>0</v>
      </c>
      <c r="JH299" s="193">
        <f t="shared" si="1460"/>
        <v>0</v>
      </c>
      <c r="JI299" s="193">
        <f t="shared" si="1460"/>
        <v>0</v>
      </c>
      <c r="JJ299" s="193">
        <f t="shared" si="1460"/>
        <v>0.03659716812</v>
      </c>
      <c r="JK299" s="193">
        <f t="shared" si="1460"/>
        <v>0.07489827325</v>
      </c>
      <c r="JL299" s="193">
        <f t="shared" si="1460"/>
        <v>0.2112509189</v>
      </c>
      <c r="JM299" s="193">
        <f t="shared" si="1460"/>
        <v>0.3354697702</v>
      </c>
      <c r="JN299" s="193">
        <f t="shared" si="1460"/>
        <v>0.4588116596</v>
      </c>
      <c r="JO299" s="193">
        <f t="shared" si="1460"/>
        <v>0.5910993403</v>
      </c>
      <c r="JP299" s="193">
        <f t="shared" si="1460"/>
        <v>0.5869073381</v>
      </c>
      <c r="JQ299" s="193">
        <f t="shared" si="1460"/>
        <v>0.6593386024</v>
      </c>
      <c r="JR299" s="193">
        <f t="shared" si="1460"/>
        <v>0.5879596979</v>
      </c>
      <c r="JS299" s="193">
        <f t="shared" si="1460"/>
        <v>0.5463993263</v>
      </c>
      <c r="JT299" s="193">
        <f t="shared" si="1460"/>
        <v>0.3966924354</v>
      </c>
      <c r="JU299" s="193">
        <f t="shared" si="1460"/>
        <v>0.1844061742</v>
      </c>
      <c r="JV299" s="193">
        <f t="shared" si="1460"/>
        <v>0</v>
      </c>
      <c r="JW299" s="193">
        <f t="shared" si="1460"/>
        <v>0</v>
      </c>
      <c r="JX299" s="193">
        <f t="shared" si="1460"/>
        <v>0</v>
      </c>
      <c r="JY299" s="193">
        <f t="shared" si="1460"/>
        <v>0</v>
      </c>
      <c r="JZ299" s="193">
        <f t="shared" si="1460"/>
        <v>0</v>
      </c>
      <c r="KA299" s="193">
        <f t="shared" si="1460"/>
        <v>0</v>
      </c>
      <c r="KB299" s="193">
        <f t="shared" si="1460"/>
        <v>0</v>
      </c>
      <c r="KC299" s="193">
        <f t="shared" si="1460"/>
        <v>0</v>
      </c>
      <c r="KD299" s="193">
        <f t="shared" si="1460"/>
        <v>0</v>
      </c>
      <c r="KE299" s="193">
        <f t="shared" si="1460"/>
        <v>0</v>
      </c>
      <c r="KF299" s="193">
        <f t="shared" si="1460"/>
        <v>0</v>
      </c>
      <c r="KG299" s="193">
        <f t="shared" si="1460"/>
        <v>0</v>
      </c>
      <c r="KH299" s="193">
        <f t="shared" si="1460"/>
        <v>0</v>
      </c>
      <c r="KI299" s="193">
        <f t="shared" si="1460"/>
        <v>0</v>
      </c>
      <c r="KJ299" s="193">
        <f t="shared" si="1460"/>
        <v>0</v>
      </c>
      <c r="KK299" s="193">
        <f t="shared" si="1460"/>
        <v>0</v>
      </c>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row>
    <row r="300" ht="14.25" customHeight="1">
      <c r="A300" s="1">
        <v>10.0</v>
      </c>
      <c r="B300" s="1">
        <f t="shared" ref="B300:C300" si="1461">B299+1</f>
        <v>290</v>
      </c>
      <c r="C300" s="267">
        <f t="shared" si="1461"/>
        <v>43755</v>
      </c>
      <c r="D300" s="193">
        <f t="shared" si="15"/>
        <v>10.9949738</v>
      </c>
      <c r="E300" s="193">
        <f>(SUMIFS(Profile!$F$2:$F$17521,Profile!$B$2:$B$17521,$B300,Profile!$C$2:$C$17521,E$8))*$C$6</f>
        <v>0.1498313062</v>
      </c>
      <c r="F300" s="193">
        <f>(SUMIFS(Profile!$F$2:$F$17521,Profile!$B$2:$B$17521,$B300,Profile!$C$2:$C$17521,F$8))*$C$6</f>
        <v>0.1330053307</v>
      </c>
      <c r="G300" s="193">
        <f>(SUMIFS(Profile!$F$2:$F$17521,Profile!$B$2:$B$17521,$B300,Profile!$C$2:$C$17521,G$8))*$C$6</f>
        <v>0.1197849213</v>
      </c>
      <c r="H300" s="193">
        <f>(SUMIFS(Profile!$F$2:$F$17521,Profile!$B$2:$B$17521,$B300,Profile!$C$2:$C$17521,H$8))*$C$6</f>
        <v>0.1141762628</v>
      </c>
      <c r="I300" s="193">
        <f>(SUMIFS(Profile!$F$2:$F$17521,Profile!$B$2:$B$17521,$B300,Profile!$C$2:$C$17521,I$8))*$C$6</f>
        <v>0.1133750258</v>
      </c>
      <c r="J300" s="193">
        <f>(SUMIFS(Profile!$F$2:$F$17521,Profile!$B$2:$B$17521,$B300,Profile!$C$2:$C$17521,J$8))*$C$6</f>
        <v>0.1105706966</v>
      </c>
      <c r="K300" s="193">
        <f>(SUMIFS(Profile!$F$2:$F$17521,Profile!$B$2:$B$17521,$B300,Profile!$C$2:$C$17521,K$8))*$C$6</f>
        <v>0.1081669858</v>
      </c>
      <c r="L300" s="193">
        <f>(SUMIFS(Profile!$F$2:$F$17521,Profile!$B$2:$B$17521,$B300,Profile!$C$2:$C$17521,L$8))*$C$6</f>
        <v>0.1085676043</v>
      </c>
      <c r="M300" s="193">
        <f>(SUMIFS(Profile!$F$2:$F$17521,Profile!$B$2:$B$17521,$B300,Profile!$C$2:$C$17521,M$8))*$C$6</f>
        <v>0.1077663673</v>
      </c>
      <c r="N300" s="193">
        <f>(SUMIFS(Profile!$F$2:$F$17521,Profile!$B$2:$B$17521,$B300,Profile!$C$2:$C$17521,N$8))*$C$6</f>
        <v>0.1085676043</v>
      </c>
      <c r="O300" s="193">
        <f>(SUMIFS(Profile!$F$2:$F$17521,Profile!$B$2:$B$17521,$B300,Profile!$C$2:$C$17521,O$8))*$C$6</f>
        <v>0.1153781182</v>
      </c>
      <c r="P300" s="193">
        <f>(SUMIFS(Profile!$F$2:$F$17521,Profile!$B$2:$B$17521,$B300,Profile!$C$2:$C$17521,P$8))*$C$6</f>
        <v>0.1241917244</v>
      </c>
      <c r="Q300" s="193">
        <f>(SUMIFS(Profile!$F$2:$F$17521,Profile!$B$2:$B$17521,$B300,Profile!$C$2:$C$17521,Q$8))*$C$6</f>
        <v>0.1506325432</v>
      </c>
      <c r="R300" s="193">
        <f>(SUMIFS(Profile!$F$2:$F$17521,Profile!$B$2:$B$17521,$B300,Profile!$C$2:$C$17521,R$8))*$C$6</f>
        <v>0.1786758358</v>
      </c>
      <c r="S300" s="193">
        <f>(SUMIFS(Profile!$F$2:$F$17521,Profile!$B$2:$B$17521,$B300,Profile!$C$2:$C$17521,S$8))*$C$6</f>
        <v>0.2047160361</v>
      </c>
      <c r="T300" s="193">
        <f>(SUMIFS(Profile!$F$2:$F$17521,Profile!$B$2:$B$17521,$B300,Profile!$C$2:$C$17521,T$8))*$C$6</f>
        <v>0.2383679872</v>
      </c>
      <c r="U300" s="193">
        <f>(SUMIFS(Profile!$F$2:$F$17521,Profile!$B$2:$B$17521,$B300,Profile!$C$2:$C$17521,U$8))*$C$6</f>
        <v>0.2371661318</v>
      </c>
      <c r="V300" s="193">
        <f>(SUMIFS(Profile!$F$2:$F$17521,Profile!$B$2:$B$17521,$B300,Profile!$C$2:$C$17521,V$8))*$C$6</f>
        <v>0.2499859227</v>
      </c>
      <c r="W300" s="193">
        <f>(SUMIFS(Profile!$F$2:$F$17521,Profile!$B$2:$B$17521,$B300,Profile!$C$2:$C$17521,W$8))*$C$6</f>
        <v>0.2535914889</v>
      </c>
      <c r="X300" s="193">
        <f>(SUMIFS(Profile!$F$2:$F$17521,Profile!$B$2:$B$17521,$B300,Profile!$C$2:$C$17521,X$8))*$C$6</f>
        <v>0.2439766457</v>
      </c>
      <c r="Y300" s="193">
        <f>(SUMIFS(Profile!$F$2:$F$17521,Profile!$B$2:$B$17521,$B300,Profile!$C$2:$C$17521,Y$8))*$C$6</f>
        <v>0.2431754088</v>
      </c>
      <c r="Z300" s="193">
        <f>(SUMIFS(Profile!$F$2:$F$17521,Profile!$B$2:$B$17521,$B300,Profile!$C$2:$C$17521,Z$8))*$C$6</f>
        <v>0.2395698426</v>
      </c>
      <c r="AA300" s="193">
        <f>(SUMIFS(Profile!$F$2:$F$17521,Profile!$B$2:$B$17521,$B300,Profile!$C$2:$C$17521,AA$8))*$C$6</f>
        <v>0.2431754088</v>
      </c>
      <c r="AB300" s="193">
        <f>(SUMIFS(Profile!$F$2:$F$17521,Profile!$B$2:$B$17521,$B300,Profile!$C$2:$C$17521,AB$8))*$C$6</f>
        <v>0.2411723165</v>
      </c>
      <c r="AC300" s="193">
        <f>(SUMIFS(Profile!$F$2:$F$17521,Profile!$B$2:$B$17521,$B300,Profile!$C$2:$C$17521,AC$8))*$C$6</f>
        <v>0.2451785011</v>
      </c>
      <c r="AD300" s="193">
        <f>(SUMIFS(Profile!$F$2:$F$17521,Profile!$B$2:$B$17521,$B300,Profile!$C$2:$C$17521,AD$8))*$C$6</f>
        <v>0.2427747903</v>
      </c>
      <c r="AE300" s="193">
        <f>(SUMIFS(Profile!$F$2:$F$17521,Profile!$B$2:$B$17521,$B300,Profile!$C$2:$C$17521,AE$8))*$C$6</f>
        <v>0.2403710795</v>
      </c>
      <c r="AF300" s="193">
        <f>(SUMIFS(Profile!$F$2:$F$17521,Profile!$B$2:$B$17521,$B300,Profile!$C$2:$C$17521,AF$8))*$C$6</f>
        <v>0.228753144</v>
      </c>
      <c r="AG300" s="193">
        <f>(SUMIFS(Profile!$F$2:$F$17521,Profile!$B$2:$B$17521,$B300,Profile!$C$2:$C$17521,AG$8))*$C$6</f>
        <v>0.223545104</v>
      </c>
      <c r="AH300" s="193">
        <f>(SUMIFS(Profile!$F$2:$F$17521,Profile!$B$2:$B$17521,$B300,Profile!$C$2:$C$17521,AH$8))*$C$6</f>
        <v>0.2267500517</v>
      </c>
      <c r="AI300" s="193">
        <f>(SUMIFS(Profile!$F$2:$F$17521,Profile!$B$2:$B$17521,$B300,Profile!$C$2:$C$17521,AI$8))*$C$6</f>
        <v>0.229554381</v>
      </c>
      <c r="AJ300" s="193">
        <f>(SUMIFS(Profile!$F$2:$F$17521,Profile!$B$2:$B$17521,$B300,Profile!$C$2:$C$17521,AJ$8))*$C$6</f>
        <v>0.2439766457</v>
      </c>
      <c r="AK300" s="193">
        <f>(SUMIFS(Profile!$F$2:$F$17521,Profile!$B$2:$B$17521,$B300,Profile!$C$2:$C$17521,AK$8))*$C$6</f>
        <v>0.2644081875</v>
      </c>
      <c r="AL300" s="193">
        <f>(SUMIFS(Profile!$F$2:$F$17521,Profile!$B$2:$B$17521,$B300,Profile!$C$2:$C$17521,AL$8))*$C$6</f>
        <v>0.2952558094</v>
      </c>
      <c r="AM300" s="193">
        <f>(SUMIFS(Profile!$F$2:$F$17521,Profile!$B$2:$B$17521,$B300,Profile!$C$2:$C$17521,AM$8))*$C$6</f>
        <v>0.3357182744</v>
      </c>
      <c r="AN300" s="193">
        <f>(SUMIFS(Profile!$F$2:$F$17521,Profile!$B$2:$B$17521,$B300,Profile!$C$2:$C$17521,AN$8))*$C$6</f>
        <v>0.3537461054</v>
      </c>
      <c r="AO300" s="193">
        <f>(SUMIFS(Profile!$F$2:$F$17521,Profile!$B$2:$B$17521,$B300,Profile!$C$2:$C$17521,AO$8))*$C$6</f>
        <v>0.3749788841</v>
      </c>
      <c r="AP300" s="193">
        <f>(SUMIFS(Profile!$F$2:$F$17521,Profile!$B$2:$B$17521,$B300,Profile!$C$2:$C$17521,AP$8))*$C$6</f>
        <v>0.3926060966</v>
      </c>
      <c r="AQ300" s="193">
        <f>(SUMIFS(Profile!$F$2:$F$17521,Profile!$B$2:$B$17521,$B300,Profile!$C$2:$C$17521,AQ$8))*$C$6</f>
        <v>0.3837924903</v>
      </c>
      <c r="AR300" s="193">
        <f>(SUMIFS(Profile!$F$2:$F$17521,Profile!$B$2:$B$17521,$B300,Profile!$C$2:$C$17521,AR$8))*$C$6</f>
        <v>0.3653640409</v>
      </c>
      <c r="AS300" s="193">
        <f>(SUMIFS(Profile!$F$2:$F$17521,Profile!$B$2:$B$17521,$B300,Profile!$C$2:$C$17521,AS$8))*$C$6</f>
        <v>0.3469355915</v>
      </c>
      <c r="AT300" s="193">
        <f>(SUMIFS(Profile!$F$2:$F$17521,Profile!$B$2:$B$17521,$B300,Profile!$C$2:$C$17521,AT$8))*$C$6</f>
        <v>0.3333145636</v>
      </c>
      <c r="AU300" s="193">
        <f>(SUMIFS(Profile!$F$2:$F$17521,Profile!$B$2:$B$17521,$B300,Profile!$C$2:$C$17521,AU$8))*$C$6</f>
        <v>0.322497865</v>
      </c>
      <c r="AV300" s="193">
        <f>(SUMIFS(Profile!$F$2:$F$17521,Profile!$B$2:$B$17521,$B300,Profile!$C$2:$C$17521,AV$8))*$C$6</f>
        <v>0.2984607571</v>
      </c>
      <c r="AW300" s="193">
        <f>(SUMIFS(Profile!$F$2:$F$17521,Profile!$B$2:$B$17521,$B300,Profile!$C$2:$C$17521,AW$8))*$C$6</f>
        <v>0.2780292153</v>
      </c>
      <c r="AX300" s="193">
        <f>(SUMIFS(Profile!$F$2:$F$17521,Profile!$B$2:$B$17521,$B300,Profile!$C$2:$C$17521,AX$8))*$C$6</f>
        <v>0.246780975</v>
      </c>
      <c r="AY300" s="193">
        <f>(SUMIFS(Profile!$F$2:$F$17521,Profile!$B$2:$B$17521,$B300,Profile!$C$2:$C$17521,AY$8))*$C$6</f>
        <v>0.2091228392</v>
      </c>
      <c r="AZ300" s="193">
        <f>(SUMIFS(Profile!$F$2:$F$17521,Profile!$B$2:$B$17521,$B300,Profile!$C$2:$C$17521,AZ$8))*$C$6</f>
        <v>0.1754708881</v>
      </c>
      <c r="BA300" s="193">
        <f t="shared" si="16"/>
        <v>3.675744621</v>
      </c>
      <c r="BB300" s="193">
        <f>(SUMIFS(Profile!$E$2:$E$17521,Profile!$B$2:$B$17521,$B300,Profile!$C$2:$C$17521,BB$8))*$C$9</f>
        <v>0</v>
      </c>
      <c r="BC300" s="193">
        <f>(SUMIFS(Profile!$E$2:$E$17521,Profile!$B$2:$B$17521,$B300,Profile!$C$2:$C$17521,BC$8))*$C$9</f>
        <v>0</v>
      </c>
      <c r="BD300" s="193">
        <f>(SUMIFS(Profile!$E$2:$E$17521,Profile!$B$2:$B$17521,$B300,Profile!$C$2:$C$17521,BD$8))*$C$9</f>
        <v>0</v>
      </c>
      <c r="BE300" s="193">
        <f>(SUMIFS(Profile!$E$2:$E$17521,Profile!$B$2:$B$17521,$B300,Profile!$C$2:$C$17521,BE$8))*$C$9</f>
        <v>0</v>
      </c>
      <c r="BF300" s="193">
        <f>(SUMIFS(Profile!$E$2:$E$17521,Profile!$B$2:$B$17521,$B300,Profile!$C$2:$C$17521,BF$8))*$C$9</f>
        <v>0</v>
      </c>
      <c r="BG300" s="193">
        <f>(SUMIFS(Profile!$E$2:$E$17521,Profile!$B$2:$B$17521,$B300,Profile!$C$2:$C$17521,BG$8))*$C$9</f>
        <v>0</v>
      </c>
      <c r="BH300" s="193">
        <f>(SUMIFS(Profile!$E$2:$E$17521,Profile!$B$2:$B$17521,$B300,Profile!$C$2:$C$17521,BH$8))*$C$9</f>
        <v>0</v>
      </c>
      <c r="BI300" s="193">
        <f>(SUMIFS(Profile!$E$2:$E$17521,Profile!$B$2:$B$17521,$B300,Profile!$C$2:$C$17521,BI$8))*$C$9</f>
        <v>0</v>
      </c>
      <c r="BJ300" s="193">
        <f>(SUMIFS(Profile!$E$2:$E$17521,Profile!$B$2:$B$17521,$B300,Profile!$C$2:$C$17521,BJ$8))*$C$9</f>
        <v>0</v>
      </c>
      <c r="BK300" s="193">
        <f>(SUMIFS(Profile!$E$2:$E$17521,Profile!$B$2:$B$17521,$B300,Profile!$C$2:$C$17521,BK$8))*$C$9</f>
        <v>0</v>
      </c>
      <c r="BL300" s="193">
        <f>(SUMIFS(Profile!$E$2:$E$17521,Profile!$B$2:$B$17521,$B300,Profile!$C$2:$C$17521,BL$8))*$C$9</f>
        <v>0</v>
      </c>
      <c r="BM300" s="193">
        <f>(SUMIFS(Profile!$E$2:$E$17521,Profile!$B$2:$B$17521,$B300,Profile!$C$2:$C$17521,BM$8))*$C$9</f>
        <v>0</v>
      </c>
      <c r="BN300" s="193">
        <f>(SUMIFS(Profile!$E$2:$E$17521,Profile!$B$2:$B$17521,$B300,Profile!$C$2:$C$17521,BN$8))*$C$9</f>
        <v>0.0001227025173</v>
      </c>
      <c r="BO300" s="193">
        <f>(SUMIFS(Profile!$E$2:$E$17521,Profile!$B$2:$B$17521,$B300,Profile!$C$2:$C$17521,BO$8))*$C$9</f>
        <v>0.00226999657</v>
      </c>
      <c r="BP300" s="193">
        <f>(SUMIFS(Profile!$E$2:$E$17521,Profile!$B$2:$B$17521,$B300,Profile!$C$2:$C$17521,BP$8))*$C$9</f>
        <v>0.008612074183</v>
      </c>
      <c r="BQ300" s="193">
        <f>(SUMIFS(Profile!$E$2:$E$17521,Profile!$B$2:$B$17521,$B300,Profile!$C$2:$C$17521,BQ$8))*$C$9</f>
        <v>0.01985665026</v>
      </c>
      <c r="BR300" s="193">
        <f>(SUMIFS(Profile!$E$2:$E$17521,Profile!$B$2:$B$17521,$B300,Profile!$C$2:$C$17521,BR$8))*$C$9</f>
        <v>0.04619479213</v>
      </c>
      <c r="BS300" s="193">
        <f>(SUMIFS(Profile!$E$2:$E$17521,Profile!$B$2:$B$17521,$B300,Profile!$C$2:$C$17521,BS$8))*$C$9</f>
        <v>0.07956982187</v>
      </c>
      <c r="BT300" s="193">
        <f>(SUMIFS(Profile!$E$2:$E$17521,Profile!$B$2:$B$17521,$B300,Profile!$C$2:$C$17521,BT$8))*$C$9</f>
        <v>0.1165261074</v>
      </c>
      <c r="BU300" s="193">
        <f>(SUMIFS(Profile!$E$2:$E$17521,Profile!$B$2:$B$17521,$B300,Profile!$C$2:$C$17521,BU$8))*$C$9</f>
        <v>0.1665799463</v>
      </c>
      <c r="BV300" s="193">
        <f>(SUMIFS(Profile!$E$2:$E$17521,Profile!$B$2:$B$17521,$B300,Profile!$C$2:$C$17521,BV$8))*$C$9</f>
        <v>0.2119746033</v>
      </c>
      <c r="BW300" s="193">
        <f>(SUMIFS(Profile!$E$2:$E$17521,Profile!$B$2:$B$17521,$B300,Profile!$C$2:$C$17521,BW$8))*$C$9</f>
        <v>0.2541656402</v>
      </c>
      <c r="BX300" s="193">
        <f>(SUMIFS(Profile!$E$2:$E$17521,Profile!$B$2:$B$17521,$B300,Profile!$C$2:$C$17521,BX$8))*$C$9</f>
        <v>0.2885397683</v>
      </c>
      <c r="BY300" s="193">
        <f>(SUMIFS(Profile!$E$2:$E$17521,Profile!$B$2:$B$17521,$B300,Profile!$C$2:$C$17521,BY$8))*$C$9</f>
        <v>0.3182861337</v>
      </c>
      <c r="BZ300" s="193">
        <f>(SUMIFS(Profile!$E$2:$E$17521,Profile!$B$2:$B$17521,$B300,Profile!$C$2:$C$17521,BZ$8))*$C$9</f>
        <v>0.3338048903</v>
      </c>
      <c r="CA300" s="193">
        <f>(SUMIFS(Profile!$E$2:$E$17521,Profile!$B$2:$B$17521,$B300,Profile!$C$2:$C$17521,CA$8))*$C$9</f>
        <v>0.3227016289</v>
      </c>
      <c r="CB300" s="193">
        <f>(SUMIFS(Profile!$E$2:$E$17521,Profile!$B$2:$B$17521,$B300,Profile!$C$2:$C$17521,CB$8))*$C$9</f>
        <v>0.3085489465</v>
      </c>
      <c r="CC300" s="193">
        <f>(SUMIFS(Profile!$E$2:$E$17521,Profile!$B$2:$B$17521,$B300,Profile!$C$2:$C$17521,CC$8))*$C$9</f>
        <v>0.3183280721</v>
      </c>
      <c r="CD300" s="193">
        <f>(SUMIFS(Profile!$E$2:$E$17521,Profile!$B$2:$B$17521,$B300,Profile!$C$2:$C$17521,CD$8))*$C$9</f>
        <v>0.2840341919</v>
      </c>
      <c r="CE300" s="193">
        <f>(SUMIFS(Profile!$E$2:$E$17521,Profile!$B$2:$B$17521,$B300,Profile!$C$2:$C$17521,CE$8))*$C$9</f>
        <v>0.2313951082</v>
      </c>
      <c r="CF300" s="193">
        <f>(SUMIFS(Profile!$E$2:$E$17521,Profile!$B$2:$B$17521,$B300,Profile!$C$2:$C$17521,CF$8))*$C$9</f>
        <v>0.171218696</v>
      </c>
      <c r="CG300" s="193">
        <f>(SUMIFS(Profile!$E$2:$E$17521,Profile!$B$2:$B$17521,$B300,Profile!$C$2:$C$17521,CG$8))*$C$9</f>
        <v>0.1085828714</v>
      </c>
      <c r="CH300" s="193">
        <f>(SUMIFS(Profile!$E$2:$E$17521,Profile!$B$2:$B$17521,$B300,Profile!$C$2:$C$17521,CH$8))*$C$9</f>
        <v>0.05891201697</v>
      </c>
      <c r="CI300" s="193">
        <f>(SUMIFS(Profile!$E$2:$E$17521,Profile!$B$2:$B$17521,$B300,Profile!$C$2:$C$17521,CI$8))*$C$9</f>
        <v>0.02278568717</v>
      </c>
      <c r="CJ300" s="193">
        <f>(SUMIFS(Profile!$E$2:$E$17521,Profile!$B$2:$B$17521,$B300,Profile!$C$2:$C$17521,CJ$8))*$C$9</f>
        <v>0.002734275296</v>
      </c>
      <c r="CK300" s="193">
        <f>(SUMIFS(Profile!$E$2:$E$17521,Profile!$B$2:$B$17521,$B300,Profile!$C$2:$C$17521,CK$8))*$C$9</f>
        <v>0</v>
      </c>
      <c r="CL300" s="193">
        <f>(SUMIFS(Profile!$E$2:$E$17521,Profile!$B$2:$B$17521,$B300,Profile!$C$2:$C$17521,CL$8))*$C$9</f>
        <v>0</v>
      </c>
      <c r="CM300" s="193">
        <f>(SUMIFS(Profile!$E$2:$E$17521,Profile!$B$2:$B$17521,$B300,Profile!$C$2:$C$17521,CM$8))*$C$9</f>
        <v>0</v>
      </c>
      <c r="CN300" s="193">
        <f>(SUMIFS(Profile!$E$2:$E$17521,Profile!$B$2:$B$17521,$B300,Profile!$C$2:$C$17521,CN$8))*$C$9</f>
        <v>0</v>
      </c>
      <c r="CO300" s="193">
        <f>(SUMIFS(Profile!$E$2:$E$17521,Profile!$B$2:$B$17521,$B300,Profile!$C$2:$C$17521,CO$8))*$C$9</f>
        <v>0</v>
      </c>
      <c r="CP300" s="193">
        <f>(SUMIFS(Profile!$E$2:$E$17521,Profile!$B$2:$B$17521,$B300,Profile!$C$2:$C$17521,CP$8))*$C$9</f>
        <v>0</v>
      </c>
      <c r="CQ300" s="193">
        <f>(SUMIFS(Profile!$E$2:$E$17521,Profile!$B$2:$B$17521,$B300,Profile!$C$2:$C$17521,CQ$8))*$C$9</f>
        <v>0</v>
      </c>
      <c r="CR300" s="193">
        <f>(SUMIFS(Profile!$E$2:$E$17521,Profile!$B$2:$B$17521,$B300,Profile!$C$2:$C$17521,CR$8))*$C$9</f>
        <v>0</v>
      </c>
      <c r="CS300" s="193">
        <f>(SUMIFS(Profile!$E$2:$E$17521,Profile!$B$2:$B$17521,$B300,Profile!$C$2:$C$17521,CS$8))*$C$9</f>
        <v>0</v>
      </c>
      <c r="CT300" s="193">
        <f>(SUMIFS(Profile!$E$2:$E$17521,Profile!$B$2:$B$17521,$B300,Profile!$C$2:$C$17521,CT$8))*$C$9</f>
        <v>0</v>
      </c>
      <c r="CU300" s="193">
        <f>(SUMIFS(Profile!$E$2:$E$17521,Profile!$B$2:$B$17521,$B300,Profile!$C$2:$C$17521,CU$8))*$C$9</f>
        <v>0</v>
      </c>
      <c r="CV300" s="193">
        <f>(SUMIFS(Profile!$E$2:$E$17521,Profile!$B$2:$B$17521,$B300,Profile!$C$2:$C$17521,CV$8))*$C$9</f>
        <v>0</v>
      </c>
      <c r="CW300" s="193">
        <f>(SUMIFS(Profile!$E$2:$E$17521,Profile!$B$2:$B$17521,$B300,Profile!$C$2:$C$17521,CW$8))*$C$9</f>
        <v>0</v>
      </c>
      <c r="CX300" s="193">
        <f t="shared" si="17"/>
        <v>0.5285141415</v>
      </c>
      <c r="CY300" s="193">
        <f t="shared" ref="CY300:ET300" si="1462">MAX(BB300-E300,0)</f>
        <v>0</v>
      </c>
      <c r="CZ300" s="193">
        <f t="shared" si="1462"/>
        <v>0</v>
      </c>
      <c r="DA300" s="193">
        <f t="shared" si="1462"/>
        <v>0</v>
      </c>
      <c r="DB300" s="193">
        <f t="shared" si="1462"/>
        <v>0</v>
      </c>
      <c r="DC300" s="193">
        <f t="shared" si="1462"/>
        <v>0</v>
      </c>
      <c r="DD300" s="193">
        <f t="shared" si="1462"/>
        <v>0</v>
      </c>
      <c r="DE300" s="193">
        <f t="shared" si="1462"/>
        <v>0</v>
      </c>
      <c r="DF300" s="193">
        <f t="shared" si="1462"/>
        <v>0</v>
      </c>
      <c r="DG300" s="193">
        <f t="shared" si="1462"/>
        <v>0</v>
      </c>
      <c r="DH300" s="193">
        <f t="shared" si="1462"/>
        <v>0</v>
      </c>
      <c r="DI300" s="193">
        <f t="shared" si="1462"/>
        <v>0</v>
      </c>
      <c r="DJ300" s="193">
        <f t="shared" si="1462"/>
        <v>0</v>
      </c>
      <c r="DK300" s="193">
        <f t="shared" si="1462"/>
        <v>0</v>
      </c>
      <c r="DL300" s="193">
        <f t="shared" si="1462"/>
        <v>0</v>
      </c>
      <c r="DM300" s="193">
        <f t="shared" si="1462"/>
        <v>0</v>
      </c>
      <c r="DN300" s="193">
        <f t="shared" si="1462"/>
        <v>0</v>
      </c>
      <c r="DO300" s="193">
        <f t="shared" si="1462"/>
        <v>0</v>
      </c>
      <c r="DP300" s="193">
        <f t="shared" si="1462"/>
        <v>0</v>
      </c>
      <c r="DQ300" s="193">
        <f t="shared" si="1462"/>
        <v>0</v>
      </c>
      <c r="DR300" s="193">
        <f t="shared" si="1462"/>
        <v>0</v>
      </c>
      <c r="DS300" s="193">
        <f t="shared" si="1462"/>
        <v>0</v>
      </c>
      <c r="DT300" s="193">
        <f t="shared" si="1462"/>
        <v>0.01459579763</v>
      </c>
      <c r="DU300" s="193">
        <f t="shared" si="1462"/>
        <v>0.04536435946</v>
      </c>
      <c r="DV300" s="193">
        <f t="shared" si="1462"/>
        <v>0.07711381726</v>
      </c>
      <c r="DW300" s="193">
        <f t="shared" si="1462"/>
        <v>0.08862638915</v>
      </c>
      <c r="DX300" s="193">
        <f t="shared" si="1462"/>
        <v>0.07992683862</v>
      </c>
      <c r="DY300" s="193">
        <f t="shared" si="1462"/>
        <v>0.06817786694</v>
      </c>
      <c r="DZ300" s="193">
        <f t="shared" si="1462"/>
        <v>0.08957492806</v>
      </c>
      <c r="EA300" s="193">
        <f t="shared" si="1462"/>
        <v>0.0604890879</v>
      </c>
      <c r="EB300" s="193">
        <f t="shared" si="1462"/>
        <v>0.004645056486</v>
      </c>
      <c r="EC300" s="193">
        <f t="shared" si="1462"/>
        <v>0</v>
      </c>
      <c r="ED300" s="193">
        <f t="shared" si="1462"/>
        <v>0</v>
      </c>
      <c r="EE300" s="193">
        <f t="shared" si="1462"/>
        <v>0</v>
      </c>
      <c r="EF300" s="193">
        <f t="shared" si="1462"/>
        <v>0</v>
      </c>
      <c r="EG300" s="193">
        <f t="shared" si="1462"/>
        <v>0</v>
      </c>
      <c r="EH300" s="193">
        <f t="shared" si="1462"/>
        <v>0</v>
      </c>
      <c r="EI300" s="193">
        <f t="shared" si="1462"/>
        <v>0</v>
      </c>
      <c r="EJ300" s="193">
        <f t="shared" si="1462"/>
        <v>0</v>
      </c>
      <c r="EK300" s="193">
        <f t="shared" si="1462"/>
        <v>0</v>
      </c>
      <c r="EL300" s="193">
        <f t="shared" si="1462"/>
        <v>0</v>
      </c>
      <c r="EM300" s="193">
        <f t="shared" si="1462"/>
        <v>0</v>
      </c>
      <c r="EN300" s="193">
        <f t="shared" si="1462"/>
        <v>0</v>
      </c>
      <c r="EO300" s="193">
        <f t="shared" si="1462"/>
        <v>0</v>
      </c>
      <c r="EP300" s="193">
        <f t="shared" si="1462"/>
        <v>0</v>
      </c>
      <c r="EQ300" s="193">
        <f t="shared" si="1462"/>
        <v>0</v>
      </c>
      <c r="ER300" s="193">
        <f t="shared" si="1462"/>
        <v>0</v>
      </c>
      <c r="ES300" s="193">
        <f t="shared" si="1462"/>
        <v>0</v>
      </c>
      <c r="ET300" s="193">
        <f t="shared" si="1462"/>
        <v>0</v>
      </c>
      <c r="EU300" s="193">
        <f t="shared" si="19"/>
        <v>3.14723048</v>
      </c>
      <c r="EV300" s="193">
        <f t="shared" ref="EV300:GQ300" si="1463">BB300-CY300</f>
        <v>0</v>
      </c>
      <c r="EW300" s="193">
        <f t="shared" si="1463"/>
        <v>0</v>
      </c>
      <c r="EX300" s="193">
        <f t="shared" si="1463"/>
        <v>0</v>
      </c>
      <c r="EY300" s="193">
        <f t="shared" si="1463"/>
        <v>0</v>
      </c>
      <c r="EZ300" s="193">
        <f t="shared" si="1463"/>
        <v>0</v>
      </c>
      <c r="FA300" s="193">
        <f t="shared" si="1463"/>
        <v>0</v>
      </c>
      <c r="FB300" s="193">
        <f t="shared" si="1463"/>
        <v>0</v>
      </c>
      <c r="FC300" s="193">
        <f t="shared" si="1463"/>
        <v>0</v>
      </c>
      <c r="FD300" s="193">
        <f t="shared" si="1463"/>
        <v>0</v>
      </c>
      <c r="FE300" s="193">
        <f t="shared" si="1463"/>
        <v>0</v>
      </c>
      <c r="FF300" s="193">
        <f t="shared" si="1463"/>
        <v>0</v>
      </c>
      <c r="FG300" s="193">
        <f t="shared" si="1463"/>
        <v>0</v>
      </c>
      <c r="FH300" s="193">
        <f t="shared" si="1463"/>
        <v>0.0001227025173</v>
      </c>
      <c r="FI300" s="193">
        <f t="shared" si="1463"/>
        <v>0.00226999657</v>
      </c>
      <c r="FJ300" s="193">
        <f t="shared" si="1463"/>
        <v>0.008612074183</v>
      </c>
      <c r="FK300" s="193">
        <f t="shared" si="1463"/>
        <v>0.01985665026</v>
      </c>
      <c r="FL300" s="193">
        <f t="shared" si="1463"/>
        <v>0.04619479213</v>
      </c>
      <c r="FM300" s="193">
        <f t="shared" si="1463"/>
        <v>0.07956982187</v>
      </c>
      <c r="FN300" s="193">
        <f t="shared" si="1463"/>
        <v>0.1165261074</v>
      </c>
      <c r="FO300" s="193">
        <f t="shared" si="1463"/>
        <v>0.1665799463</v>
      </c>
      <c r="FP300" s="193">
        <f t="shared" si="1463"/>
        <v>0.2119746033</v>
      </c>
      <c r="FQ300" s="193">
        <f t="shared" si="1463"/>
        <v>0.2395698426</v>
      </c>
      <c r="FR300" s="193">
        <f t="shared" si="1463"/>
        <v>0.2431754088</v>
      </c>
      <c r="FS300" s="193">
        <f t="shared" si="1463"/>
        <v>0.2411723165</v>
      </c>
      <c r="FT300" s="193">
        <f t="shared" si="1463"/>
        <v>0.2451785011</v>
      </c>
      <c r="FU300" s="193">
        <f t="shared" si="1463"/>
        <v>0.2427747903</v>
      </c>
      <c r="FV300" s="193">
        <f t="shared" si="1463"/>
        <v>0.2403710795</v>
      </c>
      <c r="FW300" s="193">
        <f t="shared" si="1463"/>
        <v>0.228753144</v>
      </c>
      <c r="FX300" s="193">
        <f t="shared" si="1463"/>
        <v>0.223545104</v>
      </c>
      <c r="FY300" s="193">
        <f t="shared" si="1463"/>
        <v>0.2267500517</v>
      </c>
      <c r="FZ300" s="193">
        <f t="shared" si="1463"/>
        <v>0.171218696</v>
      </c>
      <c r="GA300" s="193">
        <f t="shared" si="1463"/>
        <v>0.1085828714</v>
      </c>
      <c r="GB300" s="193">
        <f t="shared" si="1463"/>
        <v>0.05891201697</v>
      </c>
      <c r="GC300" s="193">
        <f t="shared" si="1463"/>
        <v>0.02278568717</v>
      </c>
      <c r="GD300" s="193">
        <f t="shared" si="1463"/>
        <v>0.002734275296</v>
      </c>
      <c r="GE300" s="193">
        <f t="shared" si="1463"/>
        <v>0</v>
      </c>
      <c r="GF300" s="193">
        <f t="shared" si="1463"/>
        <v>0</v>
      </c>
      <c r="GG300" s="193">
        <f t="shared" si="1463"/>
        <v>0</v>
      </c>
      <c r="GH300" s="193">
        <f t="shared" si="1463"/>
        <v>0</v>
      </c>
      <c r="GI300" s="193">
        <f t="shared" si="1463"/>
        <v>0</v>
      </c>
      <c r="GJ300" s="193">
        <f t="shared" si="1463"/>
        <v>0</v>
      </c>
      <c r="GK300" s="193">
        <f t="shared" si="1463"/>
        <v>0</v>
      </c>
      <c r="GL300" s="193">
        <f t="shared" si="1463"/>
        <v>0</v>
      </c>
      <c r="GM300" s="193">
        <f t="shared" si="1463"/>
        <v>0</v>
      </c>
      <c r="GN300" s="193">
        <f t="shared" si="1463"/>
        <v>0</v>
      </c>
      <c r="GO300" s="193">
        <f t="shared" si="1463"/>
        <v>0</v>
      </c>
      <c r="GP300" s="193">
        <f t="shared" si="1463"/>
        <v>0</v>
      </c>
      <c r="GQ300" s="193">
        <f t="shared" si="1463"/>
        <v>0</v>
      </c>
      <c r="GR300" s="193">
        <f t="shared" si="21"/>
        <v>7.847743316</v>
      </c>
      <c r="GS300" s="193">
        <f t="shared" ref="GS300:IN300" si="1464">E300-EV300</f>
        <v>0.1498313062</v>
      </c>
      <c r="GT300" s="193">
        <f t="shared" si="1464"/>
        <v>0.1330053307</v>
      </c>
      <c r="GU300" s="193">
        <f t="shared" si="1464"/>
        <v>0.1197849213</v>
      </c>
      <c r="GV300" s="193">
        <f t="shared" si="1464"/>
        <v>0.1141762628</v>
      </c>
      <c r="GW300" s="193">
        <f t="shared" si="1464"/>
        <v>0.1133750258</v>
      </c>
      <c r="GX300" s="193">
        <f t="shared" si="1464"/>
        <v>0.1105706966</v>
      </c>
      <c r="GY300" s="193">
        <f t="shared" si="1464"/>
        <v>0.1081669858</v>
      </c>
      <c r="GZ300" s="193">
        <f t="shared" si="1464"/>
        <v>0.1085676043</v>
      </c>
      <c r="HA300" s="193">
        <f t="shared" si="1464"/>
        <v>0.1077663673</v>
      </c>
      <c r="HB300" s="193">
        <f t="shared" si="1464"/>
        <v>0.1085676043</v>
      </c>
      <c r="HC300" s="193">
        <f t="shared" si="1464"/>
        <v>0.1153781182</v>
      </c>
      <c r="HD300" s="193">
        <f t="shared" si="1464"/>
        <v>0.1241917244</v>
      </c>
      <c r="HE300" s="193">
        <f t="shared" si="1464"/>
        <v>0.1505098407</v>
      </c>
      <c r="HF300" s="193">
        <f t="shared" si="1464"/>
        <v>0.1764058392</v>
      </c>
      <c r="HG300" s="193">
        <f t="shared" si="1464"/>
        <v>0.1961039619</v>
      </c>
      <c r="HH300" s="193">
        <f t="shared" si="1464"/>
        <v>0.2185113369</v>
      </c>
      <c r="HI300" s="193">
        <f t="shared" si="1464"/>
        <v>0.1909713397</v>
      </c>
      <c r="HJ300" s="193">
        <f t="shared" si="1464"/>
        <v>0.1704161008</v>
      </c>
      <c r="HK300" s="193">
        <f t="shared" si="1464"/>
        <v>0.1370653815</v>
      </c>
      <c r="HL300" s="193">
        <f t="shared" si="1464"/>
        <v>0.07739669943</v>
      </c>
      <c r="HM300" s="193">
        <f t="shared" si="1464"/>
        <v>0.03120080551</v>
      </c>
      <c r="HN300" s="193">
        <f t="shared" si="1464"/>
        <v>0</v>
      </c>
      <c r="HO300" s="193">
        <f t="shared" si="1464"/>
        <v>0</v>
      </c>
      <c r="HP300" s="193">
        <f t="shared" si="1464"/>
        <v>0</v>
      </c>
      <c r="HQ300" s="193">
        <f t="shared" si="1464"/>
        <v>0</v>
      </c>
      <c r="HR300" s="193">
        <f t="shared" si="1464"/>
        <v>0</v>
      </c>
      <c r="HS300" s="193">
        <f t="shared" si="1464"/>
        <v>0</v>
      </c>
      <c r="HT300" s="193">
        <f t="shared" si="1464"/>
        <v>0</v>
      </c>
      <c r="HU300" s="193">
        <f t="shared" si="1464"/>
        <v>0</v>
      </c>
      <c r="HV300" s="193">
        <f t="shared" si="1464"/>
        <v>0</v>
      </c>
      <c r="HW300" s="193">
        <f t="shared" si="1464"/>
        <v>0.05833568498</v>
      </c>
      <c r="HX300" s="193">
        <f t="shared" si="1464"/>
        <v>0.1353937744</v>
      </c>
      <c r="HY300" s="193">
        <f t="shared" si="1464"/>
        <v>0.2054961705</v>
      </c>
      <c r="HZ300" s="193">
        <f t="shared" si="1464"/>
        <v>0.2724701222</v>
      </c>
      <c r="IA300" s="193">
        <f t="shared" si="1464"/>
        <v>0.3329839991</v>
      </c>
      <c r="IB300" s="193">
        <f t="shared" si="1464"/>
        <v>0.3537461054</v>
      </c>
      <c r="IC300" s="193">
        <f t="shared" si="1464"/>
        <v>0.3749788841</v>
      </c>
      <c r="ID300" s="193">
        <f t="shared" si="1464"/>
        <v>0.3926060966</v>
      </c>
      <c r="IE300" s="193">
        <f t="shared" si="1464"/>
        <v>0.3837924903</v>
      </c>
      <c r="IF300" s="193">
        <f t="shared" si="1464"/>
        <v>0.3653640409</v>
      </c>
      <c r="IG300" s="193">
        <f t="shared" si="1464"/>
        <v>0.3469355915</v>
      </c>
      <c r="IH300" s="193">
        <f t="shared" si="1464"/>
        <v>0.3333145636</v>
      </c>
      <c r="II300" s="193">
        <f t="shared" si="1464"/>
        <v>0.322497865</v>
      </c>
      <c r="IJ300" s="193">
        <f t="shared" si="1464"/>
        <v>0.2984607571</v>
      </c>
      <c r="IK300" s="193">
        <f t="shared" si="1464"/>
        <v>0.2780292153</v>
      </c>
      <c r="IL300" s="193">
        <f t="shared" si="1464"/>
        <v>0.246780975</v>
      </c>
      <c r="IM300" s="193">
        <f t="shared" si="1464"/>
        <v>0.2091228392</v>
      </c>
      <c r="IN300" s="193">
        <f t="shared" si="1464"/>
        <v>0.1754708881</v>
      </c>
      <c r="IO300" s="193">
        <f t="shared" si="23"/>
        <v>0.5285141415</v>
      </c>
      <c r="IP300" s="193">
        <f t="shared" si="29"/>
        <v>0</v>
      </c>
      <c r="IQ300" s="193">
        <f t="shared" ref="IQ300:KK300" si="1465">MAX((MIN(CZ300+IP300,$IO$7))-GT300,0)</f>
        <v>0</v>
      </c>
      <c r="IR300" s="193">
        <f t="shared" si="1465"/>
        <v>0</v>
      </c>
      <c r="IS300" s="193">
        <f t="shared" si="1465"/>
        <v>0</v>
      </c>
      <c r="IT300" s="193">
        <f t="shared" si="1465"/>
        <v>0</v>
      </c>
      <c r="IU300" s="193">
        <f t="shared" si="1465"/>
        <v>0</v>
      </c>
      <c r="IV300" s="193">
        <f t="shared" si="1465"/>
        <v>0</v>
      </c>
      <c r="IW300" s="193">
        <f t="shared" si="1465"/>
        <v>0</v>
      </c>
      <c r="IX300" s="193">
        <f t="shared" si="1465"/>
        <v>0</v>
      </c>
      <c r="IY300" s="193">
        <f t="shared" si="1465"/>
        <v>0</v>
      </c>
      <c r="IZ300" s="193">
        <f t="shared" si="1465"/>
        <v>0</v>
      </c>
      <c r="JA300" s="193">
        <f t="shared" si="1465"/>
        <v>0</v>
      </c>
      <c r="JB300" s="193">
        <f t="shared" si="1465"/>
        <v>0</v>
      </c>
      <c r="JC300" s="193">
        <f t="shared" si="1465"/>
        <v>0</v>
      </c>
      <c r="JD300" s="193">
        <f t="shared" si="1465"/>
        <v>0</v>
      </c>
      <c r="JE300" s="193">
        <f t="shared" si="1465"/>
        <v>0</v>
      </c>
      <c r="JF300" s="193">
        <f t="shared" si="1465"/>
        <v>0</v>
      </c>
      <c r="JG300" s="193">
        <f t="shared" si="1465"/>
        <v>0</v>
      </c>
      <c r="JH300" s="193">
        <f t="shared" si="1465"/>
        <v>0</v>
      </c>
      <c r="JI300" s="193">
        <f t="shared" si="1465"/>
        <v>0</v>
      </c>
      <c r="JJ300" s="193">
        <f t="shared" si="1465"/>
        <v>0</v>
      </c>
      <c r="JK300" s="193">
        <f t="shared" si="1465"/>
        <v>0.01459579763</v>
      </c>
      <c r="JL300" s="193">
        <f t="shared" si="1465"/>
        <v>0.05996015709</v>
      </c>
      <c r="JM300" s="193">
        <f t="shared" si="1465"/>
        <v>0.1370739743</v>
      </c>
      <c r="JN300" s="193">
        <f t="shared" si="1465"/>
        <v>0.2257003635</v>
      </c>
      <c r="JO300" s="193">
        <f t="shared" si="1465"/>
        <v>0.3056272021</v>
      </c>
      <c r="JP300" s="193">
        <f t="shared" si="1465"/>
        <v>0.3738050691</v>
      </c>
      <c r="JQ300" s="193">
        <f t="shared" si="1465"/>
        <v>0.4633799971</v>
      </c>
      <c r="JR300" s="193">
        <f t="shared" si="1465"/>
        <v>0.523869085</v>
      </c>
      <c r="JS300" s="193">
        <f t="shared" si="1465"/>
        <v>0.5285141415</v>
      </c>
      <c r="JT300" s="193">
        <f t="shared" si="1465"/>
        <v>0.4701784565</v>
      </c>
      <c r="JU300" s="193">
        <f t="shared" si="1465"/>
        <v>0.3347846822</v>
      </c>
      <c r="JV300" s="193">
        <f t="shared" si="1465"/>
        <v>0.1292885116</v>
      </c>
      <c r="JW300" s="193">
        <f t="shared" si="1465"/>
        <v>0</v>
      </c>
      <c r="JX300" s="193">
        <f t="shared" si="1465"/>
        <v>0</v>
      </c>
      <c r="JY300" s="193">
        <f t="shared" si="1465"/>
        <v>0</v>
      </c>
      <c r="JZ300" s="193">
        <f t="shared" si="1465"/>
        <v>0</v>
      </c>
      <c r="KA300" s="193">
        <f t="shared" si="1465"/>
        <v>0</v>
      </c>
      <c r="KB300" s="193">
        <f t="shared" si="1465"/>
        <v>0</v>
      </c>
      <c r="KC300" s="193">
        <f t="shared" si="1465"/>
        <v>0</v>
      </c>
      <c r="KD300" s="193">
        <f t="shared" si="1465"/>
        <v>0</v>
      </c>
      <c r="KE300" s="193">
        <f t="shared" si="1465"/>
        <v>0</v>
      </c>
      <c r="KF300" s="193">
        <f t="shared" si="1465"/>
        <v>0</v>
      </c>
      <c r="KG300" s="193">
        <f t="shared" si="1465"/>
        <v>0</v>
      </c>
      <c r="KH300" s="193">
        <f t="shared" si="1465"/>
        <v>0</v>
      </c>
      <c r="KI300" s="193">
        <f t="shared" si="1465"/>
        <v>0</v>
      </c>
      <c r="KJ300" s="193">
        <f t="shared" si="1465"/>
        <v>0</v>
      </c>
      <c r="KK300" s="193">
        <f t="shared" si="1465"/>
        <v>0</v>
      </c>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row>
    <row r="301" ht="14.25" customHeight="1">
      <c r="A301" s="1">
        <v>10.0</v>
      </c>
      <c r="B301" s="1">
        <f t="shared" ref="B301:C301" si="1466">B300+1</f>
        <v>291</v>
      </c>
      <c r="C301" s="267">
        <f t="shared" si="1466"/>
        <v>43756</v>
      </c>
      <c r="D301" s="193">
        <f t="shared" si="15"/>
        <v>10.73497241</v>
      </c>
      <c r="E301" s="193">
        <f>(SUMIFS(Profile!$F$2:$F$17521,Profile!$B$2:$B$17521,$B301,Profile!$C$2:$C$17521,E$8))*$C$6</f>
        <v>0.1490300693</v>
      </c>
      <c r="F301" s="193">
        <f>(SUMIFS(Profile!$F$2:$F$17521,Profile!$B$2:$B$17521,$B301,Profile!$C$2:$C$17521,F$8))*$C$6</f>
        <v>0.1310022383</v>
      </c>
      <c r="G301" s="193">
        <f>(SUMIFS(Profile!$F$2:$F$17521,Profile!$B$2:$B$17521,$B301,Profile!$C$2:$C$17521,G$8))*$C$6</f>
        <v>0.1213873952</v>
      </c>
      <c r="H301" s="193">
        <f>(SUMIFS(Profile!$F$2:$F$17521,Profile!$B$2:$B$17521,$B301,Profile!$C$2:$C$17521,H$8))*$C$6</f>
        <v>0.1145768812</v>
      </c>
      <c r="I301" s="193">
        <f>(SUMIFS(Profile!$F$2:$F$17521,Profile!$B$2:$B$17521,$B301,Profile!$C$2:$C$17521,I$8))*$C$6</f>
        <v>0.1137756443</v>
      </c>
      <c r="J301" s="193">
        <f>(SUMIFS(Profile!$F$2:$F$17521,Profile!$B$2:$B$17521,$B301,Profile!$C$2:$C$17521,J$8))*$C$6</f>
        <v>0.1121731704</v>
      </c>
      <c r="K301" s="193">
        <f>(SUMIFS(Profile!$F$2:$F$17521,Profile!$B$2:$B$17521,$B301,Profile!$C$2:$C$17521,K$8))*$C$6</f>
        <v>0.1097694597</v>
      </c>
      <c r="L301" s="193">
        <f>(SUMIFS(Profile!$F$2:$F$17521,Profile!$B$2:$B$17521,$B301,Profile!$C$2:$C$17521,L$8))*$C$6</f>
        <v>0.1089682227</v>
      </c>
      <c r="M301" s="193">
        <f>(SUMIFS(Profile!$F$2:$F$17521,Profile!$B$2:$B$17521,$B301,Profile!$C$2:$C$17521,M$8))*$C$6</f>
        <v>0.1093688412</v>
      </c>
      <c r="N301" s="193">
        <f>(SUMIFS(Profile!$F$2:$F$17521,Profile!$B$2:$B$17521,$B301,Profile!$C$2:$C$17521,N$8))*$C$6</f>
        <v>0.1101700781</v>
      </c>
      <c r="O301" s="193">
        <f>(SUMIFS(Profile!$F$2:$F$17521,Profile!$B$2:$B$17521,$B301,Profile!$C$2:$C$17521,O$8))*$C$6</f>
        <v>0.1145768812</v>
      </c>
      <c r="P301" s="193">
        <f>(SUMIFS(Profile!$F$2:$F$17521,Profile!$B$2:$B$17521,$B301,Profile!$C$2:$C$17521,P$8))*$C$6</f>
        <v>0.1273966722</v>
      </c>
      <c r="Q301" s="193">
        <f>(SUMIFS(Profile!$F$2:$F$17521,Profile!$B$2:$B$17521,$B301,Profile!$C$2:$C$17521,Q$8))*$C$6</f>
        <v>0.1474275954</v>
      </c>
      <c r="R301" s="193">
        <f>(SUMIFS(Profile!$F$2:$F$17521,Profile!$B$2:$B$17521,$B301,Profile!$C$2:$C$17521,R$8))*$C$6</f>
        <v>0.1706634665</v>
      </c>
      <c r="S301" s="193">
        <f>(SUMIFS(Profile!$F$2:$F$17521,Profile!$B$2:$B$17521,$B301,Profile!$C$2:$C$17521,S$8))*$C$6</f>
        <v>0.2031135622</v>
      </c>
      <c r="T301" s="193">
        <f>(SUMIFS(Profile!$F$2:$F$17521,Profile!$B$2:$B$17521,$B301,Profile!$C$2:$C$17521,T$8))*$C$6</f>
        <v>0.2359642764</v>
      </c>
      <c r="U301" s="193">
        <f>(SUMIFS(Profile!$F$2:$F$17521,Profile!$B$2:$B$17521,$B301,Profile!$C$2:$C$17521,U$8))*$C$6</f>
        <v>0.2363648949</v>
      </c>
      <c r="V301" s="193">
        <f>(SUMIFS(Profile!$F$2:$F$17521,Profile!$B$2:$B$17521,$B301,Profile!$C$2:$C$17521,V$8))*$C$6</f>
        <v>0.2503865412</v>
      </c>
      <c r="W301" s="193">
        <f>(SUMIFS(Profile!$F$2:$F$17521,Profile!$B$2:$B$17521,$B301,Profile!$C$2:$C$17521,W$8))*$C$6</f>
        <v>0.2419735534</v>
      </c>
      <c r="X301" s="193">
        <f>(SUMIFS(Profile!$F$2:$F$17521,Profile!$B$2:$B$17521,$B301,Profile!$C$2:$C$17521,X$8))*$C$6</f>
        <v>0.229554381</v>
      </c>
      <c r="Y301" s="193">
        <f>(SUMIFS(Profile!$F$2:$F$17521,Profile!$B$2:$B$17521,$B301,Profile!$C$2:$C$17521,Y$8))*$C$6</f>
        <v>0.2307562363</v>
      </c>
      <c r="Z301" s="193">
        <f>(SUMIFS(Profile!$F$2:$F$17521,Profile!$B$2:$B$17521,$B301,Profile!$C$2:$C$17521,Z$8))*$C$6</f>
        <v>0.2251475778</v>
      </c>
      <c r="AA301" s="193">
        <f>(SUMIFS(Profile!$F$2:$F$17521,Profile!$B$2:$B$17521,$B301,Profile!$C$2:$C$17521,AA$8))*$C$6</f>
        <v>0.2223432486</v>
      </c>
      <c r="AB301" s="193">
        <f>(SUMIFS(Profile!$F$2:$F$17521,Profile!$B$2:$B$17521,$B301,Profile!$C$2:$C$17521,AB$8))*$C$6</f>
        <v>0.2219426301</v>
      </c>
      <c r="AC301" s="193">
        <f>(SUMIFS(Profile!$F$2:$F$17521,Profile!$B$2:$B$17521,$B301,Profile!$C$2:$C$17521,AC$8))*$C$6</f>
        <v>0.2243463409</v>
      </c>
      <c r="AD301" s="193">
        <f>(SUMIFS(Profile!$F$2:$F$17521,Profile!$B$2:$B$17521,$B301,Profile!$C$2:$C$17521,AD$8))*$C$6</f>
        <v>0.2243463409</v>
      </c>
      <c r="AE301" s="193">
        <f>(SUMIFS(Profile!$F$2:$F$17521,Profile!$B$2:$B$17521,$B301,Profile!$C$2:$C$17521,AE$8))*$C$6</f>
        <v>0.2195389193</v>
      </c>
      <c r="AF301" s="193">
        <f>(SUMIFS(Profile!$F$2:$F$17521,Profile!$B$2:$B$17521,$B301,Profile!$C$2:$C$17521,AF$8))*$C$6</f>
        <v>0.2119271685</v>
      </c>
      <c r="AG301" s="193">
        <f>(SUMIFS(Profile!$F$2:$F$17521,Profile!$B$2:$B$17521,$B301,Profile!$C$2:$C$17521,AG$8))*$C$6</f>
        <v>0.2083216023</v>
      </c>
      <c r="AH301" s="193">
        <f>(SUMIFS(Profile!$F$2:$F$17521,Profile!$B$2:$B$17521,$B301,Profile!$C$2:$C$17521,AH$8))*$C$6</f>
        <v>0.21152655</v>
      </c>
      <c r="AI301" s="193">
        <f>(SUMIFS(Profile!$F$2:$F$17521,Profile!$B$2:$B$17521,$B301,Profile!$C$2:$C$17521,AI$8))*$C$6</f>
        <v>0.2183370639</v>
      </c>
      <c r="AJ301" s="193">
        <f>(SUMIFS(Profile!$F$2:$F$17521,Profile!$B$2:$B$17521,$B301,Profile!$C$2:$C$17521,AJ$8))*$C$6</f>
        <v>0.2279519071</v>
      </c>
      <c r="AK301" s="193">
        <f>(SUMIFS(Profile!$F$2:$F$17521,Profile!$B$2:$B$17521,$B301,Profile!$C$2:$C$17521,AK$8))*$C$6</f>
        <v>0.2523896335</v>
      </c>
      <c r="AL301" s="193">
        <f>(SUMIFS(Profile!$F$2:$F$17521,Profile!$B$2:$B$17521,$B301,Profile!$C$2:$C$17521,AL$8))*$C$6</f>
        <v>0.2864422031</v>
      </c>
      <c r="AM301" s="193">
        <f>(SUMIFS(Profile!$F$2:$F$17521,Profile!$B$2:$B$17521,$B301,Profile!$C$2:$C$17521,AM$8))*$C$6</f>
        <v>0.3265040497</v>
      </c>
      <c r="AN301" s="193">
        <f>(SUMIFS(Profile!$F$2:$F$17521,Profile!$B$2:$B$17521,$B301,Profile!$C$2:$C$17521,AN$8))*$C$6</f>
        <v>0.3573516716</v>
      </c>
      <c r="AO301" s="193">
        <f>(SUMIFS(Profile!$F$2:$F$17521,Profile!$B$2:$B$17521,$B301,Profile!$C$2:$C$17521,AO$8))*$C$6</f>
        <v>0.3797863057</v>
      </c>
      <c r="AP301" s="193">
        <f>(SUMIFS(Profile!$F$2:$F$17521,Profile!$B$2:$B$17521,$B301,Profile!$C$2:$C$17521,AP$8))*$C$6</f>
        <v>0.3894011488</v>
      </c>
      <c r="AQ301" s="193">
        <f>(SUMIFS(Profile!$F$2:$F$17521,Profile!$B$2:$B$17521,$B301,Profile!$C$2:$C$17521,AQ$8))*$C$6</f>
        <v>0.3797863057</v>
      </c>
      <c r="AR301" s="193">
        <f>(SUMIFS(Profile!$F$2:$F$17521,Profile!$B$2:$B$17521,$B301,Profile!$C$2:$C$17521,AR$8))*$C$6</f>
        <v>0.3649634224</v>
      </c>
      <c r="AS301" s="193">
        <f>(SUMIFS(Profile!$F$2:$F$17521,Profile!$B$2:$B$17521,$B301,Profile!$C$2:$C$17521,AS$8))*$C$6</f>
        <v>0.3529448684</v>
      </c>
      <c r="AT301" s="193">
        <f>(SUMIFS(Profile!$F$2:$F$17521,Profile!$B$2:$B$17521,$B301,Profile!$C$2:$C$17521,AT$8))*$C$6</f>
        <v>0.3337151821</v>
      </c>
      <c r="AU301" s="193">
        <f>(SUMIFS(Profile!$F$2:$F$17521,Profile!$B$2:$B$17521,$B301,Profile!$C$2:$C$17521,AU$8))*$C$6</f>
        <v>0.3192929173</v>
      </c>
      <c r="AV301" s="193">
        <f>(SUMIFS(Profile!$F$2:$F$17521,Profile!$B$2:$B$17521,$B301,Profile!$C$2:$C$17521,AV$8))*$C$6</f>
        <v>0.2972589017</v>
      </c>
      <c r="AW301" s="193">
        <f>(SUMIFS(Profile!$F$2:$F$17521,Profile!$B$2:$B$17521,$B301,Profile!$C$2:$C$17521,AW$8))*$C$6</f>
        <v>0.2776285969</v>
      </c>
      <c r="AX301" s="193">
        <f>(SUMIFS(Profile!$F$2:$F$17521,Profile!$B$2:$B$17521,$B301,Profile!$C$2:$C$17521,AX$8))*$C$6</f>
        <v>0.2459797381</v>
      </c>
      <c r="AY301" s="193">
        <f>(SUMIFS(Profile!$F$2:$F$17521,Profile!$B$2:$B$17521,$B301,Profile!$C$2:$C$17521,AY$8))*$C$6</f>
        <v>0.2099240761</v>
      </c>
      <c r="AZ301" s="193">
        <f>(SUMIFS(Profile!$F$2:$F$17521,Profile!$B$2:$B$17521,$B301,Profile!$C$2:$C$17521,AZ$8))*$C$6</f>
        <v>0.1774739804</v>
      </c>
      <c r="BA301" s="193">
        <f t="shared" si="16"/>
        <v>7.613608445</v>
      </c>
      <c r="BB301" s="193">
        <f>(SUMIFS(Profile!$E$2:$E$17521,Profile!$B$2:$B$17521,$B301,Profile!$C$2:$C$17521,BB$8))*$C$9</f>
        <v>0</v>
      </c>
      <c r="BC301" s="193">
        <f>(SUMIFS(Profile!$E$2:$E$17521,Profile!$B$2:$B$17521,$B301,Profile!$C$2:$C$17521,BC$8))*$C$9</f>
        <v>0</v>
      </c>
      <c r="BD301" s="193">
        <f>(SUMIFS(Profile!$E$2:$E$17521,Profile!$B$2:$B$17521,$B301,Profile!$C$2:$C$17521,BD$8))*$C$9</f>
        <v>0</v>
      </c>
      <c r="BE301" s="193">
        <f>(SUMIFS(Profile!$E$2:$E$17521,Profile!$B$2:$B$17521,$B301,Profile!$C$2:$C$17521,BE$8))*$C$9</f>
        <v>0</v>
      </c>
      <c r="BF301" s="193">
        <f>(SUMIFS(Profile!$E$2:$E$17521,Profile!$B$2:$B$17521,$B301,Profile!$C$2:$C$17521,BF$8))*$C$9</f>
        <v>0</v>
      </c>
      <c r="BG301" s="193">
        <f>(SUMIFS(Profile!$E$2:$E$17521,Profile!$B$2:$B$17521,$B301,Profile!$C$2:$C$17521,BG$8))*$C$9</f>
        <v>0</v>
      </c>
      <c r="BH301" s="193">
        <f>(SUMIFS(Profile!$E$2:$E$17521,Profile!$B$2:$B$17521,$B301,Profile!$C$2:$C$17521,BH$8))*$C$9</f>
        <v>0</v>
      </c>
      <c r="BI301" s="193">
        <f>(SUMIFS(Profile!$E$2:$E$17521,Profile!$B$2:$B$17521,$B301,Profile!$C$2:$C$17521,BI$8))*$C$9</f>
        <v>0</v>
      </c>
      <c r="BJ301" s="193">
        <f>(SUMIFS(Profile!$E$2:$E$17521,Profile!$B$2:$B$17521,$B301,Profile!$C$2:$C$17521,BJ$8))*$C$9</f>
        <v>0</v>
      </c>
      <c r="BK301" s="193">
        <f>(SUMIFS(Profile!$E$2:$E$17521,Profile!$B$2:$B$17521,$B301,Profile!$C$2:$C$17521,BK$8))*$C$9</f>
        <v>0</v>
      </c>
      <c r="BL301" s="193">
        <f>(SUMIFS(Profile!$E$2:$E$17521,Profile!$B$2:$B$17521,$B301,Profile!$C$2:$C$17521,BL$8))*$C$9</f>
        <v>0</v>
      </c>
      <c r="BM301" s="193">
        <f>(SUMIFS(Profile!$E$2:$E$17521,Profile!$B$2:$B$17521,$B301,Profile!$C$2:$C$17521,BM$8))*$C$9</f>
        <v>0</v>
      </c>
      <c r="BN301" s="193">
        <f>(SUMIFS(Profile!$E$2:$E$17521,Profile!$B$2:$B$17521,$B301,Profile!$C$2:$C$17521,BN$8))*$C$9</f>
        <v>0.00006135125864</v>
      </c>
      <c r="BO301" s="193">
        <f>(SUMIFS(Profile!$E$2:$E$17521,Profile!$B$2:$B$17521,$B301,Profile!$C$2:$C$17521,BO$8))*$C$9</f>
        <v>0.008650527468</v>
      </c>
      <c r="BP301" s="193">
        <f>(SUMIFS(Profile!$E$2:$E$17521,Profile!$B$2:$B$17521,$B301,Profile!$C$2:$C$17521,BP$8))*$C$9</f>
        <v>0.03172178116</v>
      </c>
      <c r="BQ301" s="193">
        <f>(SUMIFS(Profile!$E$2:$E$17521,Profile!$B$2:$B$17521,$B301,Profile!$C$2:$C$17521,BQ$8))*$C$9</f>
        <v>0.08877575921</v>
      </c>
      <c r="BR301" s="193">
        <f>(SUMIFS(Profile!$E$2:$E$17521,Profile!$B$2:$B$17521,$B301,Profile!$C$2:$C$17521,BR$8))*$C$9</f>
        <v>0.1869222128</v>
      </c>
      <c r="BS301" s="193">
        <f>(SUMIFS(Profile!$E$2:$E$17521,Profile!$B$2:$B$17521,$B301,Profile!$C$2:$C$17521,BS$8))*$C$9</f>
        <v>0.3171229272</v>
      </c>
      <c r="BT301" s="193">
        <f>(SUMIFS(Profile!$E$2:$E$17521,Profile!$B$2:$B$17521,$B301,Profile!$C$2:$C$17521,BT$8))*$C$9</f>
        <v>0.4231037693</v>
      </c>
      <c r="BU301" s="193">
        <f>(SUMIFS(Profile!$E$2:$E$17521,Profile!$B$2:$B$17521,$B301,Profile!$C$2:$C$17521,BU$8))*$C$9</f>
        <v>0.4988010719</v>
      </c>
      <c r="BV301" s="193">
        <f>(SUMIFS(Profile!$E$2:$E$17521,Profile!$B$2:$B$17521,$B301,Profile!$C$2:$C$17521,BV$8))*$C$9</f>
        <v>0.5371641049</v>
      </c>
      <c r="BW301" s="193">
        <f>(SUMIFS(Profile!$E$2:$E$17521,Profile!$B$2:$B$17521,$B301,Profile!$C$2:$C$17521,BW$8))*$C$9</f>
        <v>0.5639561229</v>
      </c>
      <c r="BX301" s="193">
        <f>(SUMIFS(Profile!$E$2:$E$17521,Profile!$B$2:$B$17521,$B301,Profile!$C$2:$C$17521,BX$8))*$C$9</f>
        <v>0.5945741331</v>
      </c>
      <c r="BY301" s="193">
        <f>(SUMIFS(Profile!$E$2:$E$17521,Profile!$B$2:$B$17521,$B301,Profile!$C$2:$C$17521,BY$8))*$C$9</f>
        <v>0.6491118668</v>
      </c>
      <c r="BZ301" s="193">
        <f>(SUMIFS(Profile!$E$2:$E$17521,Profile!$B$2:$B$17521,$B301,Profile!$C$2:$C$17521,BZ$8))*$C$9</f>
        <v>0.6190901245</v>
      </c>
      <c r="CA301" s="193">
        <f>(SUMIFS(Profile!$E$2:$E$17521,Profile!$B$2:$B$17521,$B301,Profile!$C$2:$C$17521,CA$8))*$C$9</f>
        <v>0.5947647439</v>
      </c>
      <c r="CB301" s="193">
        <f>(SUMIFS(Profile!$E$2:$E$17521,Profile!$B$2:$B$17521,$B301,Profile!$C$2:$C$17521,CB$8))*$C$9</f>
        <v>0.5503791978</v>
      </c>
      <c r="CC301" s="193">
        <f>(SUMIFS(Profile!$E$2:$E$17521,Profile!$B$2:$B$17521,$B301,Profile!$C$2:$C$17521,CC$8))*$C$9</f>
        <v>0.4656945376</v>
      </c>
      <c r="CD301" s="193">
        <f>(SUMIFS(Profile!$E$2:$E$17521,Profile!$B$2:$B$17521,$B301,Profile!$C$2:$C$17521,CD$8))*$C$9</f>
        <v>0.4036497393</v>
      </c>
      <c r="CE301" s="193">
        <f>(SUMIFS(Profile!$E$2:$E$17521,Profile!$B$2:$B$17521,$B301,Profile!$C$2:$C$17521,CE$8))*$C$9</f>
        <v>0.4206082486</v>
      </c>
      <c r="CF301" s="193">
        <f>(SUMIFS(Profile!$E$2:$E$17521,Profile!$B$2:$B$17521,$B301,Profile!$C$2:$C$17521,CF$8))*$C$9</f>
        <v>0.294033566</v>
      </c>
      <c r="CG301" s="193">
        <f>(SUMIFS(Profile!$E$2:$E$17521,Profile!$B$2:$B$17521,$B301,Profile!$C$2:$C$17521,CG$8))*$C$9</f>
        <v>0.2074711404</v>
      </c>
      <c r="CH301" s="193">
        <f>(SUMIFS(Profile!$E$2:$E$17521,Profile!$B$2:$B$17521,$B301,Profile!$C$2:$C$17521,CH$8))*$C$9</f>
        <v>0.1198005196</v>
      </c>
      <c r="CI301" s="193">
        <f>(SUMIFS(Profile!$E$2:$E$17521,Profile!$B$2:$B$17521,$B301,Profile!$C$2:$C$17521,CI$8))*$C$9</f>
        <v>0.0354406535</v>
      </c>
      <c r="CJ301" s="193">
        <f>(SUMIFS(Profile!$E$2:$E$17521,Profile!$B$2:$B$17521,$B301,Profile!$C$2:$C$17521,CJ$8))*$C$9</f>
        <v>0.002710346083</v>
      </c>
      <c r="CK301" s="193">
        <f>(SUMIFS(Profile!$E$2:$E$17521,Profile!$B$2:$B$17521,$B301,Profile!$C$2:$C$17521,CK$8))*$C$9</f>
        <v>0</v>
      </c>
      <c r="CL301" s="193">
        <f>(SUMIFS(Profile!$E$2:$E$17521,Profile!$B$2:$B$17521,$B301,Profile!$C$2:$C$17521,CL$8))*$C$9</f>
        <v>0</v>
      </c>
      <c r="CM301" s="193">
        <f>(SUMIFS(Profile!$E$2:$E$17521,Profile!$B$2:$B$17521,$B301,Profile!$C$2:$C$17521,CM$8))*$C$9</f>
        <v>0</v>
      </c>
      <c r="CN301" s="193">
        <f>(SUMIFS(Profile!$E$2:$E$17521,Profile!$B$2:$B$17521,$B301,Profile!$C$2:$C$17521,CN$8))*$C$9</f>
        <v>0</v>
      </c>
      <c r="CO301" s="193">
        <f>(SUMIFS(Profile!$E$2:$E$17521,Profile!$B$2:$B$17521,$B301,Profile!$C$2:$C$17521,CO$8))*$C$9</f>
        <v>0</v>
      </c>
      <c r="CP301" s="193">
        <f>(SUMIFS(Profile!$E$2:$E$17521,Profile!$B$2:$B$17521,$B301,Profile!$C$2:$C$17521,CP$8))*$C$9</f>
        <v>0</v>
      </c>
      <c r="CQ301" s="193">
        <f>(SUMIFS(Profile!$E$2:$E$17521,Profile!$B$2:$B$17521,$B301,Profile!$C$2:$C$17521,CQ$8))*$C$9</f>
        <v>0</v>
      </c>
      <c r="CR301" s="193">
        <f>(SUMIFS(Profile!$E$2:$E$17521,Profile!$B$2:$B$17521,$B301,Profile!$C$2:$C$17521,CR$8))*$C$9</f>
        <v>0</v>
      </c>
      <c r="CS301" s="193">
        <f>(SUMIFS(Profile!$E$2:$E$17521,Profile!$B$2:$B$17521,$B301,Profile!$C$2:$C$17521,CS$8))*$C$9</f>
        <v>0</v>
      </c>
      <c r="CT301" s="193">
        <f>(SUMIFS(Profile!$E$2:$E$17521,Profile!$B$2:$B$17521,$B301,Profile!$C$2:$C$17521,CT$8))*$C$9</f>
        <v>0</v>
      </c>
      <c r="CU301" s="193">
        <f>(SUMIFS(Profile!$E$2:$E$17521,Profile!$B$2:$B$17521,$B301,Profile!$C$2:$C$17521,CU$8))*$C$9</f>
        <v>0</v>
      </c>
      <c r="CV301" s="193">
        <f>(SUMIFS(Profile!$E$2:$E$17521,Profile!$B$2:$B$17521,$B301,Profile!$C$2:$C$17521,CV$8))*$C$9</f>
        <v>0</v>
      </c>
      <c r="CW301" s="193">
        <f>(SUMIFS(Profile!$E$2:$E$17521,Profile!$B$2:$B$17521,$B301,Profile!$C$2:$C$17521,CW$8))*$C$9</f>
        <v>0</v>
      </c>
      <c r="CX301" s="193">
        <f t="shared" si="17"/>
        <v>3.791606</v>
      </c>
      <c r="CY301" s="193">
        <f t="shared" ref="CY301:ET301" si="1467">MAX(BB301-E301,0)</f>
        <v>0</v>
      </c>
      <c r="CZ301" s="193">
        <f t="shared" si="1467"/>
        <v>0</v>
      </c>
      <c r="DA301" s="193">
        <f t="shared" si="1467"/>
        <v>0</v>
      </c>
      <c r="DB301" s="193">
        <f t="shared" si="1467"/>
        <v>0</v>
      </c>
      <c r="DC301" s="193">
        <f t="shared" si="1467"/>
        <v>0</v>
      </c>
      <c r="DD301" s="193">
        <f t="shared" si="1467"/>
        <v>0</v>
      </c>
      <c r="DE301" s="193">
        <f t="shared" si="1467"/>
        <v>0</v>
      </c>
      <c r="DF301" s="193">
        <f t="shared" si="1467"/>
        <v>0</v>
      </c>
      <c r="DG301" s="193">
        <f t="shared" si="1467"/>
        <v>0</v>
      </c>
      <c r="DH301" s="193">
        <f t="shared" si="1467"/>
        <v>0</v>
      </c>
      <c r="DI301" s="193">
        <f t="shared" si="1467"/>
        <v>0</v>
      </c>
      <c r="DJ301" s="193">
        <f t="shared" si="1467"/>
        <v>0</v>
      </c>
      <c r="DK301" s="193">
        <f t="shared" si="1467"/>
        <v>0</v>
      </c>
      <c r="DL301" s="193">
        <f t="shared" si="1467"/>
        <v>0</v>
      </c>
      <c r="DM301" s="193">
        <f t="shared" si="1467"/>
        <v>0</v>
      </c>
      <c r="DN301" s="193">
        <f t="shared" si="1467"/>
        <v>0</v>
      </c>
      <c r="DO301" s="193">
        <f t="shared" si="1467"/>
        <v>0</v>
      </c>
      <c r="DP301" s="193">
        <f t="shared" si="1467"/>
        <v>0.06673638601</v>
      </c>
      <c r="DQ301" s="193">
        <f t="shared" si="1467"/>
        <v>0.1811302159</v>
      </c>
      <c r="DR301" s="193">
        <f t="shared" si="1467"/>
        <v>0.2692466909</v>
      </c>
      <c r="DS301" s="193">
        <f t="shared" si="1467"/>
        <v>0.3064078685</v>
      </c>
      <c r="DT301" s="193">
        <f t="shared" si="1467"/>
        <v>0.3388085451</v>
      </c>
      <c r="DU301" s="193">
        <f t="shared" si="1467"/>
        <v>0.3722308845</v>
      </c>
      <c r="DV301" s="193">
        <f t="shared" si="1467"/>
        <v>0.4271692367</v>
      </c>
      <c r="DW301" s="193">
        <f t="shared" si="1467"/>
        <v>0.3947437836</v>
      </c>
      <c r="DX301" s="193">
        <f t="shared" si="1467"/>
        <v>0.370418403</v>
      </c>
      <c r="DY301" s="193">
        <f t="shared" si="1467"/>
        <v>0.3308402785</v>
      </c>
      <c r="DZ301" s="193">
        <f t="shared" si="1467"/>
        <v>0.2537673691</v>
      </c>
      <c r="EA301" s="193">
        <f t="shared" si="1467"/>
        <v>0.1953281371</v>
      </c>
      <c r="EB301" s="193">
        <f t="shared" si="1467"/>
        <v>0.2090816986</v>
      </c>
      <c r="EC301" s="193">
        <f t="shared" si="1467"/>
        <v>0.07569650208</v>
      </c>
      <c r="ED301" s="193">
        <f t="shared" si="1467"/>
        <v>0</v>
      </c>
      <c r="EE301" s="193">
        <f t="shared" si="1467"/>
        <v>0</v>
      </c>
      <c r="EF301" s="193">
        <f t="shared" si="1467"/>
        <v>0</v>
      </c>
      <c r="EG301" s="193">
        <f t="shared" si="1467"/>
        <v>0</v>
      </c>
      <c r="EH301" s="193">
        <f t="shared" si="1467"/>
        <v>0</v>
      </c>
      <c r="EI301" s="193">
        <f t="shared" si="1467"/>
        <v>0</v>
      </c>
      <c r="EJ301" s="193">
        <f t="shared" si="1467"/>
        <v>0</v>
      </c>
      <c r="EK301" s="193">
        <f t="shared" si="1467"/>
        <v>0</v>
      </c>
      <c r="EL301" s="193">
        <f t="shared" si="1467"/>
        <v>0</v>
      </c>
      <c r="EM301" s="193">
        <f t="shared" si="1467"/>
        <v>0</v>
      </c>
      <c r="EN301" s="193">
        <f t="shared" si="1467"/>
        <v>0</v>
      </c>
      <c r="EO301" s="193">
        <f t="shared" si="1467"/>
        <v>0</v>
      </c>
      <c r="EP301" s="193">
        <f t="shared" si="1467"/>
        <v>0</v>
      </c>
      <c r="EQ301" s="193">
        <f t="shared" si="1467"/>
        <v>0</v>
      </c>
      <c r="ER301" s="193">
        <f t="shared" si="1467"/>
        <v>0</v>
      </c>
      <c r="ES301" s="193">
        <f t="shared" si="1467"/>
        <v>0</v>
      </c>
      <c r="ET301" s="193">
        <f t="shared" si="1467"/>
        <v>0</v>
      </c>
      <c r="EU301" s="193">
        <f t="shared" si="19"/>
        <v>3.822002446</v>
      </c>
      <c r="EV301" s="193">
        <f t="shared" ref="EV301:GQ301" si="1468">BB301-CY301</f>
        <v>0</v>
      </c>
      <c r="EW301" s="193">
        <f t="shared" si="1468"/>
        <v>0</v>
      </c>
      <c r="EX301" s="193">
        <f t="shared" si="1468"/>
        <v>0</v>
      </c>
      <c r="EY301" s="193">
        <f t="shared" si="1468"/>
        <v>0</v>
      </c>
      <c r="EZ301" s="193">
        <f t="shared" si="1468"/>
        <v>0</v>
      </c>
      <c r="FA301" s="193">
        <f t="shared" si="1468"/>
        <v>0</v>
      </c>
      <c r="FB301" s="193">
        <f t="shared" si="1468"/>
        <v>0</v>
      </c>
      <c r="FC301" s="193">
        <f t="shared" si="1468"/>
        <v>0</v>
      </c>
      <c r="FD301" s="193">
        <f t="shared" si="1468"/>
        <v>0</v>
      </c>
      <c r="FE301" s="193">
        <f t="shared" si="1468"/>
        <v>0</v>
      </c>
      <c r="FF301" s="193">
        <f t="shared" si="1468"/>
        <v>0</v>
      </c>
      <c r="FG301" s="193">
        <f t="shared" si="1468"/>
        <v>0</v>
      </c>
      <c r="FH301" s="193">
        <f t="shared" si="1468"/>
        <v>0.00006135125864</v>
      </c>
      <c r="FI301" s="193">
        <f t="shared" si="1468"/>
        <v>0.008650527468</v>
      </c>
      <c r="FJ301" s="193">
        <f t="shared" si="1468"/>
        <v>0.03172178116</v>
      </c>
      <c r="FK301" s="193">
        <f t="shared" si="1468"/>
        <v>0.08877575921</v>
      </c>
      <c r="FL301" s="193">
        <f t="shared" si="1468"/>
        <v>0.1869222128</v>
      </c>
      <c r="FM301" s="193">
        <f t="shared" si="1468"/>
        <v>0.2503865412</v>
      </c>
      <c r="FN301" s="193">
        <f t="shared" si="1468"/>
        <v>0.2419735534</v>
      </c>
      <c r="FO301" s="193">
        <f t="shared" si="1468"/>
        <v>0.229554381</v>
      </c>
      <c r="FP301" s="193">
        <f t="shared" si="1468"/>
        <v>0.2307562363</v>
      </c>
      <c r="FQ301" s="193">
        <f t="shared" si="1468"/>
        <v>0.2251475778</v>
      </c>
      <c r="FR301" s="193">
        <f t="shared" si="1468"/>
        <v>0.2223432486</v>
      </c>
      <c r="FS301" s="193">
        <f t="shared" si="1468"/>
        <v>0.2219426301</v>
      </c>
      <c r="FT301" s="193">
        <f t="shared" si="1468"/>
        <v>0.2243463409</v>
      </c>
      <c r="FU301" s="193">
        <f t="shared" si="1468"/>
        <v>0.2243463409</v>
      </c>
      <c r="FV301" s="193">
        <f t="shared" si="1468"/>
        <v>0.2195389193</v>
      </c>
      <c r="FW301" s="193">
        <f t="shared" si="1468"/>
        <v>0.2119271685</v>
      </c>
      <c r="FX301" s="193">
        <f t="shared" si="1468"/>
        <v>0.2083216023</v>
      </c>
      <c r="FY301" s="193">
        <f t="shared" si="1468"/>
        <v>0.21152655</v>
      </c>
      <c r="FZ301" s="193">
        <f t="shared" si="1468"/>
        <v>0.2183370639</v>
      </c>
      <c r="GA301" s="193">
        <f t="shared" si="1468"/>
        <v>0.2074711404</v>
      </c>
      <c r="GB301" s="193">
        <f t="shared" si="1468"/>
        <v>0.1198005196</v>
      </c>
      <c r="GC301" s="193">
        <f t="shared" si="1468"/>
        <v>0.0354406535</v>
      </c>
      <c r="GD301" s="193">
        <f t="shared" si="1468"/>
        <v>0.002710346083</v>
      </c>
      <c r="GE301" s="193">
        <f t="shared" si="1468"/>
        <v>0</v>
      </c>
      <c r="GF301" s="193">
        <f t="shared" si="1468"/>
        <v>0</v>
      </c>
      <c r="GG301" s="193">
        <f t="shared" si="1468"/>
        <v>0</v>
      </c>
      <c r="GH301" s="193">
        <f t="shared" si="1468"/>
        <v>0</v>
      </c>
      <c r="GI301" s="193">
        <f t="shared" si="1468"/>
        <v>0</v>
      </c>
      <c r="GJ301" s="193">
        <f t="shared" si="1468"/>
        <v>0</v>
      </c>
      <c r="GK301" s="193">
        <f t="shared" si="1468"/>
        <v>0</v>
      </c>
      <c r="GL301" s="193">
        <f t="shared" si="1468"/>
        <v>0</v>
      </c>
      <c r="GM301" s="193">
        <f t="shared" si="1468"/>
        <v>0</v>
      </c>
      <c r="GN301" s="193">
        <f t="shared" si="1468"/>
        <v>0</v>
      </c>
      <c r="GO301" s="193">
        <f t="shared" si="1468"/>
        <v>0</v>
      </c>
      <c r="GP301" s="193">
        <f t="shared" si="1468"/>
        <v>0</v>
      </c>
      <c r="GQ301" s="193">
        <f t="shared" si="1468"/>
        <v>0</v>
      </c>
      <c r="GR301" s="193">
        <f t="shared" si="21"/>
        <v>6.912969966</v>
      </c>
      <c r="GS301" s="193">
        <f t="shared" ref="GS301:IN301" si="1469">E301-EV301</f>
        <v>0.1490300693</v>
      </c>
      <c r="GT301" s="193">
        <f t="shared" si="1469"/>
        <v>0.1310022383</v>
      </c>
      <c r="GU301" s="193">
        <f t="shared" si="1469"/>
        <v>0.1213873952</v>
      </c>
      <c r="GV301" s="193">
        <f t="shared" si="1469"/>
        <v>0.1145768812</v>
      </c>
      <c r="GW301" s="193">
        <f t="shared" si="1469"/>
        <v>0.1137756443</v>
      </c>
      <c r="GX301" s="193">
        <f t="shared" si="1469"/>
        <v>0.1121731704</v>
      </c>
      <c r="GY301" s="193">
        <f t="shared" si="1469"/>
        <v>0.1097694597</v>
      </c>
      <c r="GZ301" s="193">
        <f t="shared" si="1469"/>
        <v>0.1089682227</v>
      </c>
      <c r="HA301" s="193">
        <f t="shared" si="1469"/>
        <v>0.1093688412</v>
      </c>
      <c r="HB301" s="193">
        <f t="shared" si="1469"/>
        <v>0.1101700781</v>
      </c>
      <c r="HC301" s="193">
        <f t="shared" si="1469"/>
        <v>0.1145768812</v>
      </c>
      <c r="HD301" s="193">
        <f t="shared" si="1469"/>
        <v>0.1273966722</v>
      </c>
      <c r="HE301" s="193">
        <f t="shared" si="1469"/>
        <v>0.1473662442</v>
      </c>
      <c r="HF301" s="193">
        <f t="shared" si="1469"/>
        <v>0.162012939</v>
      </c>
      <c r="HG301" s="193">
        <f t="shared" si="1469"/>
        <v>0.171391781</v>
      </c>
      <c r="HH301" s="193">
        <f t="shared" si="1469"/>
        <v>0.1471885172</v>
      </c>
      <c r="HI301" s="193">
        <f t="shared" si="1469"/>
        <v>0.04944268206</v>
      </c>
      <c r="HJ301" s="193">
        <f t="shared" si="1469"/>
        <v>0</v>
      </c>
      <c r="HK301" s="193">
        <f t="shared" si="1469"/>
        <v>0</v>
      </c>
      <c r="HL301" s="193">
        <f t="shared" si="1469"/>
        <v>0</v>
      </c>
      <c r="HM301" s="193">
        <f t="shared" si="1469"/>
        <v>0</v>
      </c>
      <c r="HN301" s="193">
        <f t="shared" si="1469"/>
        <v>0</v>
      </c>
      <c r="HO301" s="193">
        <f t="shared" si="1469"/>
        <v>0</v>
      </c>
      <c r="HP301" s="193">
        <f t="shared" si="1469"/>
        <v>0</v>
      </c>
      <c r="HQ301" s="193">
        <f t="shared" si="1469"/>
        <v>0</v>
      </c>
      <c r="HR301" s="193">
        <f t="shared" si="1469"/>
        <v>0</v>
      </c>
      <c r="HS301" s="193">
        <f t="shared" si="1469"/>
        <v>0</v>
      </c>
      <c r="HT301" s="193">
        <f t="shared" si="1469"/>
        <v>0</v>
      </c>
      <c r="HU301" s="193">
        <f t="shared" si="1469"/>
        <v>0</v>
      </c>
      <c r="HV301" s="193">
        <f t="shared" si="1469"/>
        <v>0</v>
      </c>
      <c r="HW301" s="193">
        <f t="shared" si="1469"/>
        <v>0</v>
      </c>
      <c r="HX301" s="193">
        <f t="shared" si="1469"/>
        <v>0.02048076674</v>
      </c>
      <c r="HY301" s="193">
        <f t="shared" si="1469"/>
        <v>0.1325891139</v>
      </c>
      <c r="HZ301" s="193">
        <f t="shared" si="1469"/>
        <v>0.2510015496</v>
      </c>
      <c r="IA301" s="193">
        <f t="shared" si="1469"/>
        <v>0.3237937036</v>
      </c>
      <c r="IB301" s="193">
        <f t="shared" si="1469"/>
        <v>0.3573516716</v>
      </c>
      <c r="IC301" s="193">
        <f t="shared" si="1469"/>
        <v>0.3797863057</v>
      </c>
      <c r="ID301" s="193">
        <f t="shared" si="1469"/>
        <v>0.3894011488</v>
      </c>
      <c r="IE301" s="193">
        <f t="shared" si="1469"/>
        <v>0.3797863057</v>
      </c>
      <c r="IF301" s="193">
        <f t="shared" si="1469"/>
        <v>0.3649634224</v>
      </c>
      <c r="IG301" s="193">
        <f t="shared" si="1469"/>
        <v>0.3529448684</v>
      </c>
      <c r="IH301" s="193">
        <f t="shared" si="1469"/>
        <v>0.3337151821</v>
      </c>
      <c r="II301" s="193">
        <f t="shared" si="1469"/>
        <v>0.3192929173</v>
      </c>
      <c r="IJ301" s="193">
        <f t="shared" si="1469"/>
        <v>0.2972589017</v>
      </c>
      <c r="IK301" s="193">
        <f t="shared" si="1469"/>
        <v>0.2776285969</v>
      </c>
      <c r="IL301" s="193">
        <f t="shared" si="1469"/>
        <v>0.2459797381</v>
      </c>
      <c r="IM301" s="193">
        <f t="shared" si="1469"/>
        <v>0.2099240761</v>
      </c>
      <c r="IN301" s="193">
        <f t="shared" si="1469"/>
        <v>0.1774739804</v>
      </c>
      <c r="IO301" s="193">
        <f t="shared" si="23"/>
        <v>3.791606</v>
      </c>
      <c r="IP301" s="193">
        <f t="shared" si="29"/>
        <v>0</v>
      </c>
      <c r="IQ301" s="193">
        <f t="shared" ref="IQ301:KK301" si="1470">MAX((MIN(CZ301+IP301,$IO$7))-GT301,0)</f>
        <v>0</v>
      </c>
      <c r="IR301" s="193">
        <f t="shared" si="1470"/>
        <v>0</v>
      </c>
      <c r="IS301" s="193">
        <f t="shared" si="1470"/>
        <v>0</v>
      </c>
      <c r="IT301" s="193">
        <f t="shared" si="1470"/>
        <v>0</v>
      </c>
      <c r="IU301" s="193">
        <f t="shared" si="1470"/>
        <v>0</v>
      </c>
      <c r="IV301" s="193">
        <f t="shared" si="1470"/>
        <v>0</v>
      </c>
      <c r="IW301" s="193">
        <f t="shared" si="1470"/>
        <v>0</v>
      </c>
      <c r="IX301" s="193">
        <f t="shared" si="1470"/>
        <v>0</v>
      </c>
      <c r="IY301" s="193">
        <f t="shared" si="1470"/>
        <v>0</v>
      </c>
      <c r="IZ301" s="193">
        <f t="shared" si="1470"/>
        <v>0</v>
      </c>
      <c r="JA301" s="193">
        <f t="shared" si="1470"/>
        <v>0</v>
      </c>
      <c r="JB301" s="193">
        <f t="shared" si="1470"/>
        <v>0</v>
      </c>
      <c r="JC301" s="193">
        <f t="shared" si="1470"/>
        <v>0</v>
      </c>
      <c r="JD301" s="193">
        <f t="shared" si="1470"/>
        <v>0</v>
      </c>
      <c r="JE301" s="193">
        <f t="shared" si="1470"/>
        <v>0</v>
      </c>
      <c r="JF301" s="193">
        <f t="shared" si="1470"/>
        <v>0</v>
      </c>
      <c r="JG301" s="193">
        <f t="shared" si="1470"/>
        <v>0.06673638601</v>
      </c>
      <c r="JH301" s="193">
        <f t="shared" si="1470"/>
        <v>0.2478666019</v>
      </c>
      <c r="JI301" s="193">
        <f t="shared" si="1470"/>
        <v>0.5171132928</v>
      </c>
      <c r="JJ301" s="193">
        <f t="shared" si="1470"/>
        <v>0.8235211613</v>
      </c>
      <c r="JK301" s="193">
        <f t="shared" si="1470"/>
        <v>1.162329706</v>
      </c>
      <c r="JL301" s="193">
        <f t="shared" si="1470"/>
        <v>1.534560591</v>
      </c>
      <c r="JM301" s="193">
        <f t="shared" si="1470"/>
        <v>1.961729828</v>
      </c>
      <c r="JN301" s="193">
        <f t="shared" si="1470"/>
        <v>2.356473611</v>
      </c>
      <c r="JO301" s="193">
        <f t="shared" si="1470"/>
        <v>2.726892014</v>
      </c>
      <c r="JP301" s="193">
        <f t="shared" si="1470"/>
        <v>3.057732293</v>
      </c>
      <c r="JQ301" s="193">
        <f t="shared" si="1470"/>
        <v>3.311499662</v>
      </c>
      <c r="JR301" s="193">
        <f t="shared" si="1470"/>
        <v>3.506827799</v>
      </c>
      <c r="JS301" s="193">
        <f t="shared" si="1470"/>
        <v>3.715909498</v>
      </c>
      <c r="JT301" s="193">
        <f t="shared" si="1470"/>
        <v>3.791606</v>
      </c>
      <c r="JU301" s="193">
        <f t="shared" si="1470"/>
        <v>3.771125233</v>
      </c>
      <c r="JV301" s="193">
        <f t="shared" si="1470"/>
        <v>3.638536119</v>
      </c>
      <c r="JW301" s="193">
        <f t="shared" si="1470"/>
        <v>3.387534569</v>
      </c>
      <c r="JX301" s="193">
        <f t="shared" si="1470"/>
        <v>3.063740866</v>
      </c>
      <c r="JY301" s="193">
        <f t="shared" si="1470"/>
        <v>2.706389194</v>
      </c>
      <c r="JZ301" s="193">
        <f t="shared" si="1470"/>
        <v>2.326602889</v>
      </c>
      <c r="KA301" s="193">
        <f t="shared" si="1470"/>
        <v>1.93720174</v>
      </c>
      <c r="KB301" s="193">
        <f t="shared" si="1470"/>
        <v>1.557415434</v>
      </c>
      <c r="KC301" s="193">
        <f t="shared" si="1470"/>
        <v>1.192452012</v>
      </c>
      <c r="KD301" s="193">
        <f t="shared" si="1470"/>
        <v>0.8395071432</v>
      </c>
      <c r="KE301" s="193">
        <f t="shared" si="1470"/>
        <v>0.5057919611</v>
      </c>
      <c r="KF301" s="193">
        <f t="shared" si="1470"/>
        <v>0.1864990438</v>
      </c>
      <c r="KG301" s="193">
        <f t="shared" si="1470"/>
        <v>0</v>
      </c>
      <c r="KH301" s="193">
        <f t="shared" si="1470"/>
        <v>0</v>
      </c>
      <c r="KI301" s="193">
        <f t="shared" si="1470"/>
        <v>0</v>
      </c>
      <c r="KJ301" s="193">
        <f t="shared" si="1470"/>
        <v>0</v>
      </c>
      <c r="KK301" s="193">
        <f t="shared" si="1470"/>
        <v>0</v>
      </c>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row>
    <row r="302" ht="14.25" customHeight="1">
      <c r="A302" s="1">
        <v>10.0</v>
      </c>
      <c r="B302" s="1">
        <f t="shared" ref="B302:C302" si="1471">B301+1</f>
        <v>292</v>
      </c>
      <c r="C302" s="267">
        <f t="shared" si="1471"/>
        <v>43757</v>
      </c>
      <c r="D302" s="193">
        <f t="shared" si="15"/>
        <v>10.74298478</v>
      </c>
      <c r="E302" s="193">
        <f>(SUMIFS(Profile!$F$2:$F$17521,Profile!$B$2:$B$17521,$B302,Profile!$C$2:$C$17521,E$8))*$C$6</f>
        <v>0.1506325432</v>
      </c>
      <c r="F302" s="193">
        <f>(SUMIFS(Profile!$F$2:$F$17521,Profile!$B$2:$B$17521,$B302,Profile!$C$2:$C$17521,F$8))*$C$6</f>
        <v>0.1302010014</v>
      </c>
      <c r="G302" s="193">
        <f>(SUMIFS(Profile!$F$2:$F$17521,Profile!$B$2:$B$17521,$B302,Profile!$C$2:$C$17521,G$8))*$C$6</f>
        <v>0.1201855398</v>
      </c>
      <c r="H302" s="193">
        <f>(SUMIFS(Profile!$F$2:$F$17521,Profile!$B$2:$B$17521,$B302,Profile!$C$2:$C$17521,H$8))*$C$6</f>
        <v>0.1137756443</v>
      </c>
      <c r="I302" s="193">
        <f>(SUMIFS(Profile!$F$2:$F$17521,Profile!$B$2:$B$17521,$B302,Profile!$C$2:$C$17521,I$8))*$C$6</f>
        <v>0.1137756443</v>
      </c>
      <c r="J302" s="193">
        <f>(SUMIFS(Profile!$F$2:$F$17521,Profile!$B$2:$B$17521,$B302,Profile!$C$2:$C$17521,J$8))*$C$6</f>
        <v>0.1121731704</v>
      </c>
      <c r="K302" s="193">
        <f>(SUMIFS(Profile!$F$2:$F$17521,Profile!$B$2:$B$17521,$B302,Profile!$C$2:$C$17521,K$8))*$C$6</f>
        <v>0.1093688412</v>
      </c>
      <c r="L302" s="193">
        <f>(SUMIFS(Profile!$F$2:$F$17521,Profile!$B$2:$B$17521,$B302,Profile!$C$2:$C$17521,L$8))*$C$6</f>
        <v>0.1065645119</v>
      </c>
      <c r="M302" s="193">
        <f>(SUMIFS(Profile!$F$2:$F$17521,Profile!$B$2:$B$17521,$B302,Profile!$C$2:$C$17521,M$8))*$C$6</f>
        <v>0.1097694597</v>
      </c>
      <c r="N302" s="193">
        <f>(SUMIFS(Profile!$F$2:$F$17521,Profile!$B$2:$B$17521,$B302,Profile!$C$2:$C$17521,N$8))*$C$6</f>
        <v>0.1093688412</v>
      </c>
      <c r="O302" s="193">
        <f>(SUMIFS(Profile!$F$2:$F$17521,Profile!$B$2:$B$17521,$B302,Profile!$C$2:$C$17521,O$8))*$C$6</f>
        <v>0.1125737889</v>
      </c>
      <c r="P302" s="193">
        <f>(SUMIFS(Profile!$F$2:$F$17521,Profile!$B$2:$B$17521,$B302,Profile!$C$2:$C$17521,P$8))*$C$6</f>
        <v>0.1273966722</v>
      </c>
      <c r="Q302" s="193">
        <f>(SUMIFS(Profile!$F$2:$F$17521,Profile!$B$2:$B$17521,$B302,Profile!$C$2:$C$17521,Q$8))*$C$6</f>
        <v>0.1490300693</v>
      </c>
      <c r="R302" s="193">
        <f>(SUMIFS(Profile!$F$2:$F$17521,Profile!$B$2:$B$17521,$B302,Profile!$C$2:$C$17521,R$8))*$C$6</f>
        <v>0.1710640849</v>
      </c>
      <c r="S302" s="193">
        <f>(SUMIFS(Profile!$F$2:$F$17521,Profile!$B$2:$B$17521,$B302,Profile!$C$2:$C$17521,S$8))*$C$6</f>
        <v>0.2015110883</v>
      </c>
      <c r="T302" s="193">
        <f>(SUMIFS(Profile!$F$2:$F$17521,Profile!$B$2:$B$17521,$B302,Profile!$C$2:$C$17521,T$8))*$C$6</f>
        <v>0.2371661318</v>
      </c>
      <c r="U302" s="193">
        <f>(SUMIFS(Profile!$F$2:$F$17521,Profile!$B$2:$B$17521,$B302,Profile!$C$2:$C$17521,U$8))*$C$6</f>
        <v>0.2395698426</v>
      </c>
      <c r="V302" s="193">
        <f>(SUMIFS(Profile!$F$2:$F$17521,Profile!$B$2:$B$17521,$B302,Profile!$C$2:$C$17521,V$8))*$C$6</f>
        <v>0.2479828304</v>
      </c>
      <c r="W302" s="193">
        <f>(SUMIFS(Profile!$F$2:$F$17521,Profile!$B$2:$B$17521,$B302,Profile!$C$2:$C$17521,W$8))*$C$6</f>
        <v>0.2451785011</v>
      </c>
      <c r="X302" s="193">
        <f>(SUMIFS(Profile!$F$2:$F$17521,Profile!$B$2:$B$17521,$B302,Profile!$C$2:$C$17521,X$8))*$C$6</f>
        <v>0.2367655133</v>
      </c>
      <c r="Y302" s="193">
        <f>(SUMIFS(Profile!$F$2:$F$17521,Profile!$B$2:$B$17521,$B302,Profile!$C$2:$C$17521,Y$8))*$C$6</f>
        <v>0.2307562363</v>
      </c>
      <c r="Z302" s="193">
        <f>(SUMIFS(Profile!$F$2:$F$17521,Profile!$B$2:$B$17521,$B302,Profile!$C$2:$C$17521,Z$8))*$C$6</f>
        <v>0.228753144</v>
      </c>
      <c r="AA302" s="193">
        <f>(SUMIFS(Profile!$F$2:$F$17521,Profile!$B$2:$B$17521,$B302,Profile!$C$2:$C$17521,AA$8))*$C$6</f>
        <v>0.222743867</v>
      </c>
      <c r="AB302" s="193">
        <f>(SUMIFS(Profile!$F$2:$F$17521,Profile!$B$2:$B$17521,$B302,Profile!$C$2:$C$17521,AB$8))*$C$6</f>
        <v>0.222743867</v>
      </c>
      <c r="AC302" s="193">
        <f>(SUMIFS(Profile!$F$2:$F$17521,Profile!$B$2:$B$17521,$B302,Profile!$C$2:$C$17521,AC$8))*$C$6</f>
        <v>0.2339611841</v>
      </c>
      <c r="AD302" s="193">
        <f>(SUMIFS(Profile!$F$2:$F$17521,Profile!$B$2:$B$17521,$B302,Profile!$C$2:$C$17521,AD$8))*$C$6</f>
        <v>0.2291537625</v>
      </c>
      <c r="AE302" s="193">
        <f>(SUMIFS(Profile!$F$2:$F$17521,Profile!$B$2:$B$17521,$B302,Profile!$C$2:$C$17521,AE$8))*$C$6</f>
        <v>0.2231444855</v>
      </c>
      <c r="AF302" s="193">
        <f>(SUMIFS(Profile!$F$2:$F$17521,Profile!$B$2:$B$17521,$B302,Profile!$C$2:$C$17521,AF$8))*$C$6</f>
        <v>0.2131290239</v>
      </c>
      <c r="AG302" s="193">
        <f>(SUMIFS(Profile!$F$2:$F$17521,Profile!$B$2:$B$17521,$B302,Profile!$C$2:$C$17521,AG$8))*$C$6</f>
        <v>0.2067191284</v>
      </c>
      <c r="AH302" s="193">
        <f>(SUMIFS(Profile!$F$2:$F$17521,Profile!$B$2:$B$17521,$B302,Profile!$C$2:$C$17521,AH$8))*$C$6</f>
        <v>0.2075203653</v>
      </c>
      <c r="AI302" s="193">
        <f>(SUMIFS(Profile!$F$2:$F$17521,Profile!$B$2:$B$17521,$B302,Profile!$C$2:$C$17521,AI$8))*$C$6</f>
        <v>0.2171352085</v>
      </c>
      <c r="AJ302" s="193">
        <f>(SUMIFS(Profile!$F$2:$F$17521,Profile!$B$2:$B$17521,$B302,Profile!$C$2:$C$17521,AJ$8))*$C$6</f>
        <v>0.2299549994</v>
      </c>
      <c r="AK302" s="193">
        <f>(SUMIFS(Profile!$F$2:$F$17521,Profile!$B$2:$B$17521,$B302,Profile!$C$2:$C$17521,AK$8))*$C$6</f>
        <v>0.251989015</v>
      </c>
      <c r="AL302" s="193">
        <f>(SUMIFS(Profile!$F$2:$F$17521,Profile!$B$2:$B$17521,$B302,Profile!$C$2:$C$17521,AL$8))*$C$6</f>
        <v>0.2824360184</v>
      </c>
      <c r="AM302" s="193">
        <f>(SUMIFS(Profile!$F$2:$F$17521,Profile!$B$2:$B$17521,$B302,Profile!$C$2:$C$17521,AM$8))*$C$6</f>
        <v>0.323299102</v>
      </c>
      <c r="AN302" s="193">
        <f>(SUMIFS(Profile!$F$2:$F$17521,Profile!$B$2:$B$17521,$B302,Profile!$C$2:$C$17521,AN$8))*$C$6</f>
        <v>0.3505411576</v>
      </c>
      <c r="AO302" s="193">
        <f>(SUMIFS(Profile!$F$2:$F$17521,Profile!$B$2:$B$17521,$B302,Profile!$C$2:$C$17521,AO$8))*$C$6</f>
        <v>0.3781838318</v>
      </c>
      <c r="AP302" s="193">
        <f>(SUMIFS(Profile!$F$2:$F$17521,Profile!$B$2:$B$17521,$B302,Profile!$C$2:$C$17521,AP$8))*$C$6</f>
        <v>0.3918048596</v>
      </c>
      <c r="AQ302" s="193">
        <f>(SUMIFS(Profile!$F$2:$F$17521,Profile!$B$2:$B$17521,$B302,Profile!$C$2:$C$17521,AQ$8))*$C$6</f>
        <v>0.3773825949</v>
      </c>
      <c r="AR302" s="193">
        <f>(SUMIFS(Profile!$F$2:$F$17521,Profile!$B$2:$B$17521,$B302,Profile!$C$2:$C$17521,AR$8))*$C$6</f>
        <v>0.3633609486</v>
      </c>
      <c r="AS302" s="193">
        <f>(SUMIFS(Profile!$F$2:$F$17521,Profile!$B$2:$B$17521,$B302,Profile!$C$2:$C$17521,AS$8))*$C$6</f>
        <v>0.3509417761</v>
      </c>
      <c r="AT302" s="193">
        <f>(SUMIFS(Profile!$F$2:$F$17521,Profile!$B$2:$B$17521,$B302,Profile!$C$2:$C$17521,AT$8))*$C$6</f>
        <v>0.3369201298</v>
      </c>
      <c r="AU302" s="193">
        <f>(SUMIFS(Profile!$F$2:$F$17521,Profile!$B$2:$B$17521,$B302,Profile!$C$2:$C$17521,AU$8))*$C$6</f>
        <v>0.3184916804</v>
      </c>
      <c r="AV302" s="193">
        <f>(SUMIFS(Profile!$F$2:$F$17521,Profile!$B$2:$B$17521,$B302,Profile!$C$2:$C$17521,AV$8))*$C$6</f>
        <v>0.2988613756</v>
      </c>
      <c r="AW302" s="193">
        <f>(SUMIFS(Profile!$F$2:$F$17521,Profile!$B$2:$B$17521,$B302,Profile!$C$2:$C$17521,AW$8))*$C$6</f>
        <v>0.2776285969</v>
      </c>
      <c r="AX302" s="193">
        <f>(SUMIFS(Profile!$F$2:$F$17521,Profile!$B$2:$B$17521,$B302,Profile!$C$2:$C$17521,AX$8))*$C$6</f>
        <v>0.2451785011</v>
      </c>
      <c r="AY302" s="193">
        <f>(SUMIFS(Profile!$F$2:$F$17521,Profile!$B$2:$B$17521,$B302,Profile!$C$2:$C$17521,AY$8))*$C$6</f>
        <v>0.2103246946</v>
      </c>
      <c r="AZ302" s="193">
        <f>(SUMIFS(Profile!$F$2:$F$17521,Profile!$B$2:$B$17521,$B302,Profile!$C$2:$C$17521,AZ$8))*$C$6</f>
        <v>0.1758715065</v>
      </c>
      <c r="BA302" s="193">
        <f t="shared" si="16"/>
        <v>5.046086494</v>
      </c>
      <c r="BB302" s="193">
        <f>(SUMIFS(Profile!$E$2:$E$17521,Profile!$B$2:$B$17521,$B302,Profile!$C$2:$C$17521,BB$8))*$C$9</f>
        <v>0</v>
      </c>
      <c r="BC302" s="193">
        <f>(SUMIFS(Profile!$E$2:$E$17521,Profile!$B$2:$B$17521,$B302,Profile!$C$2:$C$17521,BC$8))*$C$9</f>
        <v>0</v>
      </c>
      <c r="BD302" s="193">
        <f>(SUMIFS(Profile!$E$2:$E$17521,Profile!$B$2:$B$17521,$B302,Profile!$C$2:$C$17521,BD$8))*$C$9</f>
        <v>0</v>
      </c>
      <c r="BE302" s="193">
        <f>(SUMIFS(Profile!$E$2:$E$17521,Profile!$B$2:$B$17521,$B302,Profile!$C$2:$C$17521,BE$8))*$C$9</f>
        <v>0</v>
      </c>
      <c r="BF302" s="193">
        <f>(SUMIFS(Profile!$E$2:$E$17521,Profile!$B$2:$B$17521,$B302,Profile!$C$2:$C$17521,BF$8))*$C$9</f>
        <v>0</v>
      </c>
      <c r="BG302" s="193">
        <f>(SUMIFS(Profile!$E$2:$E$17521,Profile!$B$2:$B$17521,$B302,Profile!$C$2:$C$17521,BG$8))*$C$9</f>
        <v>0</v>
      </c>
      <c r="BH302" s="193">
        <f>(SUMIFS(Profile!$E$2:$E$17521,Profile!$B$2:$B$17521,$B302,Profile!$C$2:$C$17521,BH$8))*$C$9</f>
        <v>0</v>
      </c>
      <c r="BI302" s="193">
        <f>(SUMIFS(Profile!$E$2:$E$17521,Profile!$B$2:$B$17521,$B302,Profile!$C$2:$C$17521,BI$8))*$C$9</f>
        <v>0</v>
      </c>
      <c r="BJ302" s="193">
        <f>(SUMIFS(Profile!$E$2:$E$17521,Profile!$B$2:$B$17521,$B302,Profile!$C$2:$C$17521,BJ$8))*$C$9</f>
        <v>0</v>
      </c>
      <c r="BK302" s="193">
        <f>(SUMIFS(Profile!$E$2:$E$17521,Profile!$B$2:$B$17521,$B302,Profile!$C$2:$C$17521,BK$8))*$C$9</f>
        <v>0</v>
      </c>
      <c r="BL302" s="193">
        <f>(SUMIFS(Profile!$E$2:$E$17521,Profile!$B$2:$B$17521,$B302,Profile!$C$2:$C$17521,BL$8))*$C$9</f>
        <v>0</v>
      </c>
      <c r="BM302" s="193">
        <f>(SUMIFS(Profile!$E$2:$E$17521,Profile!$B$2:$B$17521,$B302,Profile!$C$2:$C$17521,BM$8))*$C$9</f>
        <v>0</v>
      </c>
      <c r="BN302" s="193">
        <f>(SUMIFS(Profile!$E$2:$E$17521,Profile!$B$2:$B$17521,$B302,Profile!$C$2:$C$17521,BN$8))*$C$9</f>
        <v>0</v>
      </c>
      <c r="BO302" s="193">
        <f>(SUMIFS(Profile!$E$2:$E$17521,Profile!$B$2:$B$17521,$B302,Profile!$C$2:$C$17521,BO$8))*$C$9</f>
        <v>0.0005521613277</v>
      </c>
      <c r="BP302" s="193">
        <f>(SUMIFS(Profile!$E$2:$E$17521,Profile!$B$2:$B$17521,$B302,Profile!$C$2:$C$17521,BP$8))*$C$9</f>
        <v>0.008843904035</v>
      </c>
      <c r="BQ302" s="193">
        <f>(SUMIFS(Profile!$E$2:$E$17521,Profile!$B$2:$B$17521,$B302,Profile!$C$2:$C$17521,BQ$8))*$C$9</f>
        <v>0.02824580126</v>
      </c>
      <c r="BR302" s="193">
        <f>(SUMIFS(Profile!$E$2:$E$17521,Profile!$B$2:$B$17521,$B302,Profile!$C$2:$C$17521,BR$8))*$C$9</f>
        <v>0.06812964158</v>
      </c>
      <c r="BS302" s="193">
        <f>(SUMIFS(Profile!$E$2:$E$17521,Profile!$B$2:$B$17521,$B302,Profile!$C$2:$C$17521,BS$8))*$C$9</f>
        <v>0.1196762477</v>
      </c>
      <c r="BT302" s="193">
        <f>(SUMIFS(Profile!$E$2:$E$17521,Profile!$B$2:$B$17521,$B302,Profile!$C$2:$C$17521,BT$8))*$C$9</f>
        <v>0.1863564767</v>
      </c>
      <c r="BU302" s="193">
        <f>(SUMIFS(Profile!$E$2:$E$17521,Profile!$B$2:$B$17521,$B302,Profile!$C$2:$C$17521,BU$8))*$C$9</f>
        <v>0.2445049199</v>
      </c>
      <c r="BV302" s="193">
        <f>(SUMIFS(Profile!$E$2:$E$17521,Profile!$B$2:$B$17521,$B302,Profile!$C$2:$C$17521,BV$8))*$C$9</f>
        <v>0.3312244533</v>
      </c>
      <c r="BW302" s="193">
        <f>(SUMIFS(Profile!$E$2:$E$17521,Profile!$B$2:$B$17521,$B302,Profile!$C$2:$C$17521,BW$8))*$C$9</f>
        <v>0.3494053584</v>
      </c>
      <c r="BX302" s="193">
        <f>(SUMIFS(Profile!$E$2:$E$17521,Profile!$B$2:$B$17521,$B302,Profile!$C$2:$C$17521,BX$8))*$C$9</f>
        <v>0.4728800317</v>
      </c>
      <c r="BY302" s="193">
        <f>(SUMIFS(Profile!$E$2:$E$17521,Profile!$B$2:$B$17521,$B302,Profile!$C$2:$C$17521,BY$8))*$C$9</f>
        <v>0.519736447</v>
      </c>
      <c r="BZ302" s="193">
        <f>(SUMIFS(Profile!$E$2:$E$17521,Profile!$B$2:$B$17521,$B302,Profile!$C$2:$C$17521,BZ$8))*$C$9</f>
        <v>0.3921281916</v>
      </c>
      <c r="CA302" s="193">
        <f>(SUMIFS(Profile!$E$2:$E$17521,Profile!$B$2:$B$17521,$B302,Profile!$C$2:$C$17521,CA$8))*$C$9</f>
        <v>0.5032989582</v>
      </c>
      <c r="CB302" s="193">
        <f>(SUMIFS(Profile!$E$2:$E$17521,Profile!$B$2:$B$17521,$B302,Profile!$C$2:$C$17521,CB$8))*$C$9</f>
        <v>0.4407371191</v>
      </c>
      <c r="CC302" s="193">
        <f>(SUMIFS(Profile!$E$2:$E$17521,Profile!$B$2:$B$17521,$B302,Profile!$C$2:$C$17521,CC$8))*$C$9</f>
        <v>0.3614873429</v>
      </c>
      <c r="CD302" s="193">
        <f>(SUMIFS(Profile!$E$2:$E$17521,Profile!$B$2:$B$17521,$B302,Profile!$C$2:$C$17521,CD$8))*$C$9</f>
        <v>0.2794266768</v>
      </c>
      <c r="CE302" s="193">
        <f>(SUMIFS(Profile!$E$2:$E$17521,Profile!$B$2:$B$17521,$B302,Profile!$C$2:$C$17521,CE$8))*$C$9</f>
        <v>0.2504989773</v>
      </c>
      <c r="CF302" s="193">
        <f>(SUMIFS(Profile!$E$2:$E$17521,Profile!$B$2:$B$17521,$B302,Profile!$C$2:$C$17521,CF$8))*$C$9</f>
        <v>0.2216327137</v>
      </c>
      <c r="CG302" s="193">
        <f>(SUMIFS(Profile!$E$2:$E$17521,Profile!$B$2:$B$17521,$B302,Profile!$C$2:$C$17521,CG$8))*$C$9</f>
        <v>0.1529583947</v>
      </c>
      <c r="CH302" s="193">
        <f>(SUMIFS(Profile!$E$2:$E$17521,Profile!$B$2:$B$17521,$B302,Profile!$C$2:$C$17521,CH$8))*$C$9</f>
        <v>0.08429681421</v>
      </c>
      <c r="CI302" s="193">
        <f>(SUMIFS(Profile!$E$2:$E$17521,Profile!$B$2:$B$17521,$B302,Profile!$C$2:$C$17521,CI$8))*$C$9</f>
        <v>0.0254189537</v>
      </c>
      <c r="CJ302" s="193">
        <f>(SUMIFS(Profile!$E$2:$E$17521,Profile!$B$2:$B$17521,$B302,Profile!$C$2:$C$17521,CJ$8))*$C$9</f>
        <v>0.004646908482</v>
      </c>
      <c r="CK302" s="193">
        <f>(SUMIFS(Profile!$E$2:$E$17521,Profile!$B$2:$B$17521,$B302,Profile!$C$2:$C$17521,CK$8))*$C$9</f>
        <v>0</v>
      </c>
      <c r="CL302" s="193">
        <f>(SUMIFS(Profile!$E$2:$E$17521,Profile!$B$2:$B$17521,$B302,Profile!$C$2:$C$17521,CL$8))*$C$9</f>
        <v>0</v>
      </c>
      <c r="CM302" s="193">
        <f>(SUMIFS(Profile!$E$2:$E$17521,Profile!$B$2:$B$17521,$B302,Profile!$C$2:$C$17521,CM$8))*$C$9</f>
        <v>0</v>
      </c>
      <c r="CN302" s="193">
        <f>(SUMIFS(Profile!$E$2:$E$17521,Profile!$B$2:$B$17521,$B302,Profile!$C$2:$C$17521,CN$8))*$C$9</f>
        <v>0</v>
      </c>
      <c r="CO302" s="193">
        <f>(SUMIFS(Profile!$E$2:$E$17521,Profile!$B$2:$B$17521,$B302,Profile!$C$2:$C$17521,CO$8))*$C$9</f>
        <v>0</v>
      </c>
      <c r="CP302" s="193">
        <f>(SUMIFS(Profile!$E$2:$E$17521,Profile!$B$2:$B$17521,$B302,Profile!$C$2:$C$17521,CP$8))*$C$9</f>
        <v>0</v>
      </c>
      <c r="CQ302" s="193">
        <f>(SUMIFS(Profile!$E$2:$E$17521,Profile!$B$2:$B$17521,$B302,Profile!$C$2:$C$17521,CQ$8))*$C$9</f>
        <v>0</v>
      </c>
      <c r="CR302" s="193">
        <f>(SUMIFS(Profile!$E$2:$E$17521,Profile!$B$2:$B$17521,$B302,Profile!$C$2:$C$17521,CR$8))*$C$9</f>
        <v>0</v>
      </c>
      <c r="CS302" s="193">
        <f>(SUMIFS(Profile!$E$2:$E$17521,Profile!$B$2:$B$17521,$B302,Profile!$C$2:$C$17521,CS$8))*$C$9</f>
        <v>0</v>
      </c>
      <c r="CT302" s="193">
        <f>(SUMIFS(Profile!$E$2:$E$17521,Profile!$B$2:$B$17521,$B302,Profile!$C$2:$C$17521,CT$8))*$C$9</f>
        <v>0</v>
      </c>
      <c r="CU302" s="193">
        <f>(SUMIFS(Profile!$E$2:$E$17521,Profile!$B$2:$B$17521,$B302,Profile!$C$2:$C$17521,CU$8))*$C$9</f>
        <v>0</v>
      </c>
      <c r="CV302" s="193">
        <f>(SUMIFS(Profile!$E$2:$E$17521,Profile!$B$2:$B$17521,$B302,Profile!$C$2:$C$17521,CV$8))*$C$9</f>
        <v>0</v>
      </c>
      <c r="CW302" s="193">
        <f>(SUMIFS(Profile!$E$2:$E$17521,Profile!$B$2:$B$17521,$B302,Profile!$C$2:$C$17521,CW$8))*$C$9</f>
        <v>0</v>
      </c>
      <c r="CX302" s="193">
        <f t="shared" si="17"/>
        <v>1.694435404</v>
      </c>
      <c r="CY302" s="193">
        <f t="shared" ref="CY302:ET302" si="1472">MAX(BB302-E302,0)</f>
        <v>0</v>
      </c>
      <c r="CZ302" s="193">
        <f t="shared" si="1472"/>
        <v>0</v>
      </c>
      <c r="DA302" s="193">
        <f t="shared" si="1472"/>
        <v>0</v>
      </c>
      <c r="DB302" s="193">
        <f t="shared" si="1472"/>
        <v>0</v>
      </c>
      <c r="DC302" s="193">
        <f t="shared" si="1472"/>
        <v>0</v>
      </c>
      <c r="DD302" s="193">
        <f t="shared" si="1472"/>
        <v>0</v>
      </c>
      <c r="DE302" s="193">
        <f t="shared" si="1472"/>
        <v>0</v>
      </c>
      <c r="DF302" s="193">
        <f t="shared" si="1472"/>
        <v>0</v>
      </c>
      <c r="DG302" s="193">
        <f t="shared" si="1472"/>
        <v>0</v>
      </c>
      <c r="DH302" s="193">
        <f t="shared" si="1472"/>
        <v>0</v>
      </c>
      <c r="DI302" s="193">
        <f t="shared" si="1472"/>
        <v>0</v>
      </c>
      <c r="DJ302" s="193">
        <f t="shared" si="1472"/>
        <v>0</v>
      </c>
      <c r="DK302" s="193">
        <f t="shared" si="1472"/>
        <v>0</v>
      </c>
      <c r="DL302" s="193">
        <f t="shared" si="1472"/>
        <v>0</v>
      </c>
      <c r="DM302" s="193">
        <f t="shared" si="1472"/>
        <v>0</v>
      </c>
      <c r="DN302" s="193">
        <f t="shared" si="1472"/>
        <v>0</v>
      </c>
      <c r="DO302" s="193">
        <f t="shared" si="1472"/>
        <v>0</v>
      </c>
      <c r="DP302" s="193">
        <f t="shared" si="1472"/>
        <v>0</v>
      </c>
      <c r="DQ302" s="193">
        <f t="shared" si="1472"/>
        <v>0</v>
      </c>
      <c r="DR302" s="193">
        <f t="shared" si="1472"/>
        <v>0.007739406605</v>
      </c>
      <c r="DS302" s="193">
        <f t="shared" si="1472"/>
        <v>0.1004682169</v>
      </c>
      <c r="DT302" s="193">
        <f t="shared" si="1472"/>
        <v>0.1206522144</v>
      </c>
      <c r="DU302" s="193">
        <f t="shared" si="1472"/>
        <v>0.2501361647</v>
      </c>
      <c r="DV302" s="193">
        <f t="shared" si="1472"/>
        <v>0.29699258</v>
      </c>
      <c r="DW302" s="193">
        <f t="shared" si="1472"/>
        <v>0.1581670076</v>
      </c>
      <c r="DX302" s="193">
        <f t="shared" si="1472"/>
        <v>0.2741451957</v>
      </c>
      <c r="DY302" s="193">
        <f t="shared" si="1472"/>
        <v>0.2175926336</v>
      </c>
      <c r="DZ302" s="193">
        <f t="shared" si="1472"/>
        <v>0.1483583191</v>
      </c>
      <c r="EA302" s="193">
        <f t="shared" si="1472"/>
        <v>0.0727075484</v>
      </c>
      <c r="EB302" s="193">
        <f t="shared" si="1472"/>
        <v>0.04297861196</v>
      </c>
      <c r="EC302" s="193">
        <f t="shared" si="1472"/>
        <v>0.00449750521</v>
      </c>
      <c r="ED302" s="193">
        <f t="shared" si="1472"/>
        <v>0</v>
      </c>
      <c r="EE302" s="193">
        <f t="shared" si="1472"/>
        <v>0</v>
      </c>
      <c r="EF302" s="193">
        <f t="shared" si="1472"/>
        <v>0</v>
      </c>
      <c r="EG302" s="193">
        <f t="shared" si="1472"/>
        <v>0</v>
      </c>
      <c r="EH302" s="193">
        <f t="shared" si="1472"/>
        <v>0</v>
      </c>
      <c r="EI302" s="193">
        <f t="shared" si="1472"/>
        <v>0</v>
      </c>
      <c r="EJ302" s="193">
        <f t="shared" si="1472"/>
        <v>0</v>
      </c>
      <c r="EK302" s="193">
        <f t="shared" si="1472"/>
        <v>0</v>
      </c>
      <c r="EL302" s="193">
        <f t="shared" si="1472"/>
        <v>0</v>
      </c>
      <c r="EM302" s="193">
        <f t="shared" si="1472"/>
        <v>0</v>
      </c>
      <c r="EN302" s="193">
        <f t="shared" si="1472"/>
        <v>0</v>
      </c>
      <c r="EO302" s="193">
        <f t="shared" si="1472"/>
        <v>0</v>
      </c>
      <c r="EP302" s="193">
        <f t="shared" si="1472"/>
        <v>0</v>
      </c>
      <c r="EQ302" s="193">
        <f t="shared" si="1472"/>
        <v>0</v>
      </c>
      <c r="ER302" s="193">
        <f t="shared" si="1472"/>
        <v>0</v>
      </c>
      <c r="ES302" s="193">
        <f t="shared" si="1472"/>
        <v>0</v>
      </c>
      <c r="ET302" s="193">
        <f t="shared" si="1472"/>
        <v>0</v>
      </c>
      <c r="EU302" s="193">
        <f t="shared" si="19"/>
        <v>3.35165109</v>
      </c>
      <c r="EV302" s="193">
        <f t="shared" ref="EV302:GQ302" si="1473">BB302-CY302</f>
        <v>0</v>
      </c>
      <c r="EW302" s="193">
        <f t="shared" si="1473"/>
        <v>0</v>
      </c>
      <c r="EX302" s="193">
        <f t="shared" si="1473"/>
        <v>0</v>
      </c>
      <c r="EY302" s="193">
        <f t="shared" si="1473"/>
        <v>0</v>
      </c>
      <c r="EZ302" s="193">
        <f t="shared" si="1473"/>
        <v>0</v>
      </c>
      <c r="FA302" s="193">
        <f t="shared" si="1473"/>
        <v>0</v>
      </c>
      <c r="FB302" s="193">
        <f t="shared" si="1473"/>
        <v>0</v>
      </c>
      <c r="FC302" s="193">
        <f t="shared" si="1473"/>
        <v>0</v>
      </c>
      <c r="FD302" s="193">
        <f t="shared" si="1473"/>
        <v>0</v>
      </c>
      <c r="FE302" s="193">
        <f t="shared" si="1473"/>
        <v>0</v>
      </c>
      <c r="FF302" s="193">
        <f t="shared" si="1473"/>
        <v>0</v>
      </c>
      <c r="FG302" s="193">
        <f t="shared" si="1473"/>
        <v>0</v>
      </c>
      <c r="FH302" s="193">
        <f t="shared" si="1473"/>
        <v>0</v>
      </c>
      <c r="FI302" s="193">
        <f t="shared" si="1473"/>
        <v>0.0005521613277</v>
      </c>
      <c r="FJ302" s="193">
        <f t="shared" si="1473"/>
        <v>0.008843904035</v>
      </c>
      <c r="FK302" s="193">
        <f t="shared" si="1473"/>
        <v>0.02824580126</v>
      </c>
      <c r="FL302" s="193">
        <f t="shared" si="1473"/>
        <v>0.06812964158</v>
      </c>
      <c r="FM302" s="193">
        <f t="shared" si="1473"/>
        <v>0.1196762477</v>
      </c>
      <c r="FN302" s="193">
        <f t="shared" si="1473"/>
        <v>0.1863564767</v>
      </c>
      <c r="FO302" s="193">
        <f t="shared" si="1473"/>
        <v>0.2367655133</v>
      </c>
      <c r="FP302" s="193">
        <f t="shared" si="1473"/>
        <v>0.2307562363</v>
      </c>
      <c r="FQ302" s="193">
        <f t="shared" si="1473"/>
        <v>0.228753144</v>
      </c>
      <c r="FR302" s="193">
        <f t="shared" si="1473"/>
        <v>0.222743867</v>
      </c>
      <c r="FS302" s="193">
        <f t="shared" si="1473"/>
        <v>0.222743867</v>
      </c>
      <c r="FT302" s="193">
        <f t="shared" si="1473"/>
        <v>0.2339611841</v>
      </c>
      <c r="FU302" s="193">
        <f t="shared" si="1473"/>
        <v>0.2291537625</v>
      </c>
      <c r="FV302" s="193">
        <f t="shared" si="1473"/>
        <v>0.2231444855</v>
      </c>
      <c r="FW302" s="193">
        <f t="shared" si="1473"/>
        <v>0.2131290239</v>
      </c>
      <c r="FX302" s="193">
        <f t="shared" si="1473"/>
        <v>0.2067191284</v>
      </c>
      <c r="FY302" s="193">
        <f t="shared" si="1473"/>
        <v>0.2075203653</v>
      </c>
      <c r="FZ302" s="193">
        <f t="shared" si="1473"/>
        <v>0.2171352085</v>
      </c>
      <c r="GA302" s="193">
        <f t="shared" si="1473"/>
        <v>0.1529583947</v>
      </c>
      <c r="GB302" s="193">
        <f t="shared" si="1473"/>
        <v>0.08429681421</v>
      </c>
      <c r="GC302" s="193">
        <f t="shared" si="1473"/>
        <v>0.0254189537</v>
      </c>
      <c r="GD302" s="193">
        <f t="shared" si="1473"/>
        <v>0.004646908482</v>
      </c>
      <c r="GE302" s="193">
        <f t="shared" si="1473"/>
        <v>0</v>
      </c>
      <c r="GF302" s="193">
        <f t="shared" si="1473"/>
        <v>0</v>
      </c>
      <c r="GG302" s="193">
        <f t="shared" si="1473"/>
        <v>0</v>
      </c>
      <c r="GH302" s="193">
        <f t="shared" si="1473"/>
        <v>0</v>
      </c>
      <c r="GI302" s="193">
        <f t="shared" si="1473"/>
        <v>0</v>
      </c>
      <c r="GJ302" s="193">
        <f t="shared" si="1473"/>
        <v>0</v>
      </c>
      <c r="GK302" s="193">
        <f t="shared" si="1473"/>
        <v>0</v>
      </c>
      <c r="GL302" s="193">
        <f t="shared" si="1473"/>
        <v>0</v>
      </c>
      <c r="GM302" s="193">
        <f t="shared" si="1473"/>
        <v>0</v>
      </c>
      <c r="GN302" s="193">
        <f t="shared" si="1473"/>
        <v>0</v>
      </c>
      <c r="GO302" s="193">
        <f t="shared" si="1473"/>
        <v>0</v>
      </c>
      <c r="GP302" s="193">
        <f t="shared" si="1473"/>
        <v>0</v>
      </c>
      <c r="GQ302" s="193">
        <f t="shared" si="1473"/>
        <v>0</v>
      </c>
      <c r="GR302" s="193">
        <f t="shared" si="21"/>
        <v>7.391333692</v>
      </c>
      <c r="GS302" s="193">
        <f t="shared" ref="GS302:IN302" si="1474">E302-EV302</f>
        <v>0.1506325432</v>
      </c>
      <c r="GT302" s="193">
        <f t="shared" si="1474"/>
        <v>0.1302010014</v>
      </c>
      <c r="GU302" s="193">
        <f t="shared" si="1474"/>
        <v>0.1201855398</v>
      </c>
      <c r="GV302" s="193">
        <f t="shared" si="1474"/>
        <v>0.1137756443</v>
      </c>
      <c r="GW302" s="193">
        <f t="shared" si="1474"/>
        <v>0.1137756443</v>
      </c>
      <c r="GX302" s="193">
        <f t="shared" si="1474"/>
        <v>0.1121731704</v>
      </c>
      <c r="GY302" s="193">
        <f t="shared" si="1474"/>
        <v>0.1093688412</v>
      </c>
      <c r="GZ302" s="193">
        <f t="shared" si="1474"/>
        <v>0.1065645119</v>
      </c>
      <c r="HA302" s="193">
        <f t="shared" si="1474"/>
        <v>0.1097694597</v>
      </c>
      <c r="HB302" s="193">
        <f t="shared" si="1474"/>
        <v>0.1093688412</v>
      </c>
      <c r="HC302" s="193">
        <f t="shared" si="1474"/>
        <v>0.1125737889</v>
      </c>
      <c r="HD302" s="193">
        <f t="shared" si="1474"/>
        <v>0.1273966722</v>
      </c>
      <c r="HE302" s="193">
        <f t="shared" si="1474"/>
        <v>0.1490300693</v>
      </c>
      <c r="HF302" s="193">
        <f t="shared" si="1474"/>
        <v>0.1705119236</v>
      </c>
      <c r="HG302" s="193">
        <f t="shared" si="1474"/>
        <v>0.1926671843</v>
      </c>
      <c r="HH302" s="193">
        <f t="shared" si="1474"/>
        <v>0.2089203305</v>
      </c>
      <c r="HI302" s="193">
        <f t="shared" si="1474"/>
        <v>0.171440201</v>
      </c>
      <c r="HJ302" s="193">
        <f t="shared" si="1474"/>
        <v>0.1283065827</v>
      </c>
      <c r="HK302" s="193">
        <f t="shared" si="1474"/>
        <v>0.05882202447</v>
      </c>
      <c r="HL302" s="193">
        <f t="shared" si="1474"/>
        <v>0</v>
      </c>
      <c r="HM302" s="193">
        <f t="shared" si="1474"/>
        <v>0</v>
      </c>
      <c r="HN302" s="193">
        <f t="shared" si="1474"/>
        <v>0</v>
      </c>
      <c r="HO302" s="193">
        <f t="shared" si="1474"/>
        <v>0</v>
      </c>
      <c r="HP302" s="193">
        <f t="shared" si="1474"/>
        <v>0</v>
      </c>
      <c r="HQ302" s="193">
        <f t="shared" si="1474"/>
        <v>0</v>
      </c>
      <c r="HR302" s="193">
        <f t="shared" si="1474"/>
        <v>0</v>
      </c>
      <c r="HS302" s="193">
        <f t="shared" si="1474"/>
        <v>0</v>
      </c>
      <c r="HT302" s="193">
        <f t="shared" si="1474"/>
        <v>0</v>
      </c>
      <c r="HU302" s="193">
        <f t="shared" si="1474"/>
        <v>0</v>
      </c>
      <c r="HV302" s="193">
        <f t="shared" si="1474"/>
        <v>0</v>
      </c>
      <c r="HW302" s="193">
        <f t="shared" si="1474"/>
        <v>0</v>
      </c>
      <c r="HX302" s="193">
        <f t="shared" si="1474"/>
        <v>0.07699660472</v>
      </c>
      <c r="HY302" s="193">
        <f t="shared" si="1474"/>
        <v>0.1676922008</v>
      </c>
      <c r="HZ302" s="193">
        <f t="shared" si="1474"/>
        <v>0.2570170648</v>
      </c>
      <c r="IA302" s="193">
        <f t="shared" si="1474"/>
        <v>0.3186521935</v>
      </c>
      <c r="IB302" s="193">
        <f t="shared" si="1474"/>
        <v>0.3505411576</v>
      </c>
      <c r="IC302" s="193">
        <f t="shared" si="1474"/>
        <v>0.3781838318</v>
      </c>
      <c r="ID302" s="193">
        <f t="shared" si="1474"/>
        <v>0.3918048596</v>
      </c>
      <c r="IE302" s="193">
        <f t="shared" si="1474"/>
        <v>0.3773825949</v>
      </c>
      <c r="IF302" s="193">
        <f t="shared" si="1474"/>
        <v>0.3633609486</v>
      </c>
      <c r="IG302" s="193">
        <f t="shared" si="1474"/>
        <v>0.3509417761</v>
      </c>
      <c r="IH302" s="193">
        <f t="shared" si="1474"/>
        <v>0.3369201298</v>
      </c>
      <c r="II302" s="193">
        <f t="shared" si="1474"/>
        <v>0.3184916804</v>
      </c>
      <c r="IJ302" s="193">
        <f t="shared" si="1474"/>
        <v>0.2988613756</v>
      </c>
      <c r="IK302" s="193">
        <f t="shared" si="1474"/>
        <v>0.2776285969</v>
      </c>
      <c r="IL302" s="193">
        <f t="shared" si="1474"/>
        <v>0.2451785011</v>
      </c>
      <c r="IM302" s="193">
        <f t="shared" si="1474"/>
        <v>0.2103246946</v>
      </c>
      <c r="IN302" s="193">
        <f t="shared" si="1474"/>
        <v>0.1758715065</v>
      </c>
      <c r="IO302" s="193">
        <f t="shared" si="23"/>
        <v>1.694435404</v>
      </c>
      <c r="IP302" s="193">
        <f t="shared" si="29"/>
        <v>0</v>
      </c>
      <c r="IQ302" s="193">
        <f t="shared" ref="IQ302:KK302" si="1475">MAX((MIN(CZ302+IP302,$IO$7))-GT302,0)</f>
        <v>0</v>
      </c>
      <c r="IR302" s="193">
        <f t="shared" si="1475"/>
        <v>0</v>
      </c>
      <c r="IS302" s="193">
        <f t="shared" si="1475"/>
        <v>0</v>
      </c>
      <c r="IT302" s="193">
        <f t="shared" si="1475"/>
        <v>0</v>
      </c>
      <c r="IU302" s="193">
        <f t="shared" si="1475"/>
        <v>0</v>
      </c>
      <c r="IV302" s="193">
        <f t="shared" si="1475"/>
        <v>0</v>
      </c>
      <c r="IW302" s="193">
        <f t="shared" si="1475"/>
        <v>0</v>
      </c>
      <c r="IX302" s="193">
        <f t="shared" si="1475"/>
        <v>0</v>
      </c>
      <c r="IY302" s="193">
        <f t="shared" si="1475"/>
        <v>0</v>
      </c>
      <c r="IZ302" s="193">
        <f t="shared" si="1475"/>
        <v>0</v>
      </c>
      <c r="JA302" s="193">
        <f t="shared" si="1475"/>
        <v>0</v>
      </c>
      <c r="JB302" s="193">
        <f t="shared" si="1475"/>
        <v>0</v>
      </c>
      <c r="JC302" s="193">
        <f t="shared" si="1475"/>
        <v>0</v>
      </c>
      <c r="JD302" s="193">
        <f t="shared" si="1475"/>
        <v>0</v>
      </c>
      <c r="JE302" s="193">
        <f t="shared" si="1475"/>
        <v>0</v>
      </c>
      <c r="JF302" s="193">
        <f t="shared" si="1475"/>
        <v>0</v>
      </c>
      <c r="JG302" s="193">
        <f t="shared" si="1475"/>
        <v>0</v>
      </c>
      <c r="JH302" s="193">
        <f t="shared" si="1475"/>
        <v>0</v>
      </c>
      <c r="JI302" s="193">
        <f t="shared" si="1475"/>
        <v>0.007739406605</v>
      </c>
      <c r="JJ302" s="193">
        <f t="shared" si="1475"/>
        <v>0.1082076235</v>
      </c>
      <c r="JK302" s="193">
        <f t="shared" si="1475"/>
        <v>0.2288598379</v>
      </c>
      <c r="JL302" s="193">
        <f t="shared" si="1475"/>
        <v>0.4789960026</v>
      </c>
      <c r="JM302" s="193">
        <f t="shared" si="1475"/>
        <v>0.7759885826</v>
      </c>
      <c r="JN302" s="193">
        <f t="shared" si="1475"/>
        <v>0.9341555902</v>
      </c>
      <c r="JO302" s="193">
        <f t="shared" si="1475"/>
        <v>1.208300786</v>
      </c>
      <c r="JP302" s="193">
        <f t="shared" si="1475"/>
        <v>1.42589342</v>
      </c>
      <c r="JQ302" s="193">
        <f t="shared" si="1475"/>
        <v>1.574251739</v>
      </c>
      <c r="JR302" s="193">
        <f t="shared" si="1475"/>
        <v>1.646959287</v>
      </c>
      <c r="JS302" s="193">
        <f t="shared" si="1475"/>
        <v>1.689937899</v>
      </c>
      <c r="JT302" s="193">
        <f t="shared" si="1475"/>
        <v>1.694435404</v>
      </c>
      <c r="JU302" s="193">
        <f t="shared" si="1475"/>
        <v>1.617438799</v>
      </c>
      <c r="JV302" s="193">
        <f t="shared" si="1475"/>
        <v>1.449746599</v>
      </c>
      <c r="JW302" s="193">
        <f t="shared" si="1475"/>
        <v>1.192729534</v>
      </c>
      <c r="JX302" s="193">
        <f t="shared" si="1475"/>
        <v>0.8740773404</v>
      </c>
      <c r="JY302" s="193">
        <f t="shared" si="1475"/>
        <v>0.5235361827</v>
      </c>
      <c r="JZ302" s="193">
        <f t="shared" si="1475"/>
        <v>0.1453523509</v>
      </c>
      <c r="KA302" s="193">
        <f t="shared" si="1475"/>
        <v>0</v>
      </c>
      <c r="KB302" s="193">
        <f t="shared" si="1475"/>
        <v>0</v>
      </c>
      <c r="KC302" s="193">
        <f t="shared" si="1475"/>
        <v>0</v>
      </c>
      <c r="KD302" s="193">
        <f t="shared" si="1475"/>
        <v>0</v>
      </c>
      <c r="KE302" s="193">
        <f t="shared" si="1475"/>
        <v>0</v>
      </c>
      <c r="KF302" s="193">
        <f t="shared" si="1475"/>
        <v>0</v>
      </c>
      <c r="KG302" s="193">
        <f t="shared" si="1475"/>
        <v>0</v>
      </c>
      <c r="KH302" s="193">
        <f t="shared" si="1475"/>
        <v>0</v>
      </c>
      <c r="KI302" s="193">
        <f t="shared" si="1475"/>
        <v>0</v>
      </c>
      <c r="KJ302" s="193">
        <f t="shared" si="1475"/>
        <v>0</v>
      </c>
      <c r="KK302" s="193">
        <f t="shared" si="1475"/>
        <v>0</v>
      </c>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row>
    <row r="303" ht="14.25" customHeight="1">
      <c r="A303" s="1">
        <v>10.0</v>
      </c>
      <c r="B303" s="1">
        <f t="shared" ref="B303:C303" si="1476">B302+1</f>
        <v>293</v>
      </c>
      <c r="C303" s="267">
        <f t="shared" si="1476"/>
        <v>43758</v>
      </c>
      <c r="D303" s="193">
        <f t="shared" si="15"/>
        <v>10.81108992</v>
      </c>
      <c r="E303" s="193">
        <f>(SUMIFS(Profile!$F$2:$F$17521,Profile!$B$2:$B$17521,$B303,Profile!$C$2:$C$17521,E$8))*$C$6</f>
        <v>0.1498313062</v>
      </c>
      <c r="F303" s="193">
        <f>(SUMIFS(Profile!$F$2:$F$17521,Profile!$B$2:$B$17521,$B303,Profile!$C$2:$C$17521,F$8))*$C$6</f>
        <v>0.1334059491</v>
      </c>
      <c r="G303" s="193">
        <f>(SUMIFS(Profile!$F$2:$F$17521,Profile!$B$2:$B$17521,$B303,Profile!$C$2:$C$17521,G$8))*$C$6</f>
        <v>0.1213873952</v>
      </c>
      <c r="H303" s="193">
        <f>(SUMIFS(Profile!$F$2:$F$17521,Profile!$B$2:$B$17521,$B303,Profile!$C$2:$C$17521,H$8))*$C$6</f>
        <v>0.1153781182</v>
      </c>
      <c r="I303" s="193">
        <f>(SUMIFS(Profile!$F$2:$F$17521,Profile!$B$2:$B$17521,$B303,Profile!$C$2:$C$17521,I$8))*$C$6</f>
        <v>0.1153781182</v>
      </c>
      <c r="J303" s="193">
        <f>(SUMIFS(Profile!$F$2:$F$17521,Profile!$B$2:$B$17521,$B303,Profile!$C$2:$C$17521,J$8))*$C$6</f>
        <v>0.1113719335</v>
      </c>
      <c r="K303" s="193">
        <f>(SUMIFS(Profile!$F$2:$F$17521,Profile!$B$2:$B$17521,$B303,Profile!$C$2:$C$17521,K$8))*$C$6</f>
        <v>0.1097694597</v>
      </c>
      <c r="L303" s="193">
        <f>(SUMIFS(Profile!$F$2:$F$17521,Profile!$B$2:$B$17521,$B303,Profile!$C$2:$C$17521,L$8))*$C$6</f>
        <v>0.1105706966</v>
      </c>
      <c r="M303" s="193">
        <f>(SUMIFS(Profile!$F$2:$F$17521,Profile!$B$2:$B$17521,$B303,Profile!$C$2:$C$17521,M$8))*$C$6</f>
        <v>0.1105706966</v>
      </c>
      <c r="N303" s="193">
        <f>(SUMIFS(Profile!$F$2:$F$17521,Profile!$B$2:$B$17521,$B303,Profile!$C$2:$C$17521,N$8))*$C$6</f>
        <v>0.1105706966</v>
      </c>
      <c r="O303" s="193">
        <f>(SUMIFS(Profile!$F$2:$F$17521,Profile!$B$2:$B$17521,$B303,Profile!$C$2:$C$17521,O$8))*$C$6</f>
        <v>0.1149774997</v>
      </c>
      <c r="P303" s="193">
        <f>(SUMIFS(Profile!$F$2:$F$17521,Profile!$B$2:$B$17521,$B303,Profile!$C$2:$C$17521,P$8))*$C$6</f>
        <v>0.1269960537</v>
      </c>
      <c r="Q303" s="193">
        <f>(SUMIFS(Profile!$F$2:$F$17521,Profile!$B$2:$B$17521,$B303,Profile!$C$2:$C$17521,Q$8))*$C$6</f>
        <v>0.1538374909</v>
      </c>
      <c r="R303" s="193">
        <f>(SUMIFS(Profile!$F$2:$F$17521,Profile!$B$2:$B$17521,$B303,Profile!$C$2:$C$17521,R$8))*$C$6</f>
        <v>0.1802783096</v>
      </c>
      <c r="S303" s="193">
        <f>(SUMIFS(Profile!$F$2:$F$17521,Profile!$B$2:$B$17521,$B303,Profile!$C$2:$C$17521,S$8))*$C$6</f>
        <v>0.2079209838</v>
      </c>
      <c r="T303" s="193">
        <f>(SUMIFS(Profile!$F$2:$F$17521,Profile!$B$2:$B$17521,$B303,Profile!$C$2:$C$17521,T$8))*$C$6</f>
        <v>0.2403710795</v>
      </c>
      <c r="U303" s="193">
        <f>(SUMIFS(Profile!$F$2:$F$17521,Profile!$B$2:$B$17521,$B303,Profile!$C$2:$C$17521,U$8))*$C$6</f>
        <v>0.2415729349</v>
      </c>
      <c r="V303" s="193">
        <f>(SUMIFS(Profile!$F$2:$F$17521,Profile!$B$2:$B$17521,$B303,Profile!$C$2:$C$17521,V$8))*$C$6</f>
        <v>0.2511877781</v>
      </c>
      <c r="W303" s="193">
        <f>(SUMIFS(Profile!$F$2:$F$17521,Profile!$B$2:$B$17521,$B303,Profile!$C$2:$C$17521,W$8))*$C$6</f>
        <v>0.2471815935</v>
      </c>
      <c r="X303" s="193">
        <f>(SUMIFS(Profile!$F$2:$F$17521,Profile!$B$2:$B$17521,$B303,Profile!$C$2:$C$17521,X$8))*$C$6</f>
        <v>0.2395698426</v>
      </c>
      <c r="Y303" s="193">
        <f>(SUMIFS(Profile!$F$2:$F$17521,Profile!$B$2:$B$17521,$B303,Profile!$C$2:$C$17521,Y$8))*$C$6</f>
        <v>0.2351630395</v>
      </c>
      <c r="Z303" s="193">
        <f>(SUMIFS(Profile!$F$2:$F$17521,Profile!$B$2:$B$17521,$B303,Profile!$C$2:$C$17521,Z$8))*$C$6</f>
        <v>0.2319580917</v>
      </c>
      <c r="AA303" s="193">
        <f>(SUMIFS(Profile!$F$2:$F$17521,Profile!$B$2:$B$17521,$B303,Profile!$C$2:$C$17521,AA$8))*$C$6</f>
        <v>0.2239457224</v>
      </c>
      <c r="AB303" s="193">
        <f>(SUMIFS(Profile!$F$2:$F$17521,Profile!$B$2:$B$17521,$B303,Profile!$C$2:$C$17521,AB$8))*$C$6</f>
        <v>0.2243463409</v>
      </c>
      <c r="AC303" s="193">
        <f>(SUMIFS(Profile!$F$2:$F$17521,Profile!$B$2:$B$17521,$B303,Profile!$C$2:$C$17521,AC$8))*$C$6</f>
        <v>0.2275512886</v>
      </c>
      <c r="AD303" s="193">
        <f>(SUMIFS(Profile!$F$2:$F$17521,Profile!$B$2:$B$17521,$B303,Profile!$C$2:$C$17521,AD$8))*$C$6</f>
        <v>0.2291537625</v>
      </c>
      <c r="AE303" s="193">
        <f>(SUMIFS(Profile!$F$2:$F$17521,Profile!$B$2:$B$17521,$B303,Profile!$C$2:$C$17521,AE$8))*$C$6</f>
        <v>0.2251475778</v>
      </c>
      <c r="AF303" s="193">
        <f>(SUMIFS(Profile!$F$2:$F$17521,Profile!$B$2:$B$17521,$B303,Profile!$C$2:$C$17521,AF$8))*$C$6</f>
        <v>0.21673459</v>
      </c>
      <c r="AG303" s="193">
        <f>(SUMIFS(Profile!$F$2:$F$17521,Profile!$B$2:$B$17521,$B303,Profile!$C$2:$C$17521,AG$8))*$C$6</f>
        <v>0.2147314977</v>
      </c>
      <c r="AH303" s="193">
        <f>(SUMIFS(Profile!$F$2:$F$17521,Profile!$B$2:$B$17521,$B303,Profile!$C$2:$C$17521,AH$8))*$C$6</f>
        <v>0.2195389193</v>
      </c>
      <c r="AI303" s="193">
        <f>(SUMIFS(Profile!$F$2:$F$17521,Profile!$B$2:$B$17521,$B303,Profile!$C$2:$C$17521,AI$8))*$C$6</f>
        <v>0.2247469594</v>
      </c>
      <c r="AJ303" s="193">
        <f>(SUMIFS(Profile!$F$2:$F$17521,Profile!$B$2:$B$17521,$B303,Profile!$C$2:$C$17521,AJ$8))*$C$6</f>
        <v>0.2355636579</v>
      </c>
      <c r="AK303" s="193">
        <f>(SUMIFS(Profile!$F$2:$F$17521,Profile!$B$2:$B$17521,$B303,Profile!$C$2:$C$17521,AK$8))*$C$6</f>
        <v>0.2559951997</v>
      </c>
      <c r="AL303" s="193">
        <f>(SUMIFS(Profile!$F$2:$F$17521,Profile!$B$2:$B$17521,$B303,Profile!$C$2:$C$17521,AL$8))*$C$6</f>
        <v>0.2840384923</v>
      </c>
      <c r="AM303" s="193">
        <f>(SUMIFS(Profile!$F$2:$F$17521,Profile!$B$2:$B$17521,$B303,Profile!$C$2:$C$17521,AM$8))*$C$6</f>
        <v>0.3236997204</v>
      </c>
      <c r="AN303" s="193">
        <f>(SUMIFS(Profile!$F$2:$F$17521,Profile!$B$2:$B$17521,$B303,Profile!$C$2:$C$17521,AN$8))*$C$6</f>
        <v>0.3449324991</v>
      </c>
      <c r="AO303" s="193">
        <f>(SUMIFS(Profile!$F$2:$F$17521,Profile!$B$2:$B$17521,$B303,Profile!$C$2:$C$17521,AO$8))*$C$6</f>
        <v>0.3725751733</v>
      </c>
      <c r="AP303" s="193">
        <f>(SUMIFS(Profile!$F$2:$F$17521,Profile!$B$2:$B$17521,$B303,Profile!$C$2:$C$17521,AP$8))*$C$6</f>
        <v>0.387798675</v>
      </c>
      <c r="AQ303" s="193">
        <f>(SUMIFS(Profile!$F$2:$F$17521,Profile!$B$2:$B$17521,$B303,Profile!$C$2:$C$17521,AQ$8))*$C$6</f>
        <v>0.3745782656</v>
      </c>
      <c r="AR303" s="193">
        <f>(SUMIFS(Profile!$F$2:$F$17521,Profile!$B$2:$B$17521,$B303,Profile!$C$2:$C$17521,AR$8))*$C$6</f>
        <v>0.3601560008</v>
      </c>
      <c r="AS303" s="193">
        <f>(SUMIFS(Profile!$F$2:$F$17521,Profile!$B$2:$B$17521,$B303,Profile!$C$2:$C$17521,AS$8))*$C$6</f>
        <v>0.3477368284</v>
      </c>
      <c r="AT303" s="193">
        <f>(SUMIFS(Profile!$F$2:$F$17521,Profile!$B$2:$B$17521,$B303,Profile!$C$2:$C$17521,AT$8))*$C$6</f>
        <v>0.3341158005</v>
      </c>
      <c r="AU303" s="193">
        <f>(SUMIFS(Profile!$F$2:$F$17521,Profile!$B$2:$B$17521,$B303,Profile!$C$2:$C$17521,AU$8))*$C$6</f>
        <v>0.316488588</v>
      </c>
      <c r="AV303" s="193">
        <f>(SUMIFS(Profile!$F$2:$F$17521,Profile!$B$2:$B$17521,$B303,Profile!$C$2:$C$17521,AV$8))*$C$6</f>
        <v>0.2964576648</v>
      </c>
      <c r="AW303" s="193">
        <f>(SUMIFS(Profile!$F$2:$F$17521,Profile!$B$2:$B$17521,$B303,Profile!$C$2:$C$17521,AW$8))*$C$6</f>
        <v>0.2772279784</v>
      </c>
      <c r="AX303" s="193">
        <f>(SUMIFS(Profile!$F$2:$F$17521,Profile!$B$2:$B$17521,$B303,Profile!$C$2:$C$17521,AX$8))*$C$6</f>
        <v>0.2443772642</v>
      </c>
      <c r="AY303" s="193">
        <f>(SUMIFS(Profile!$F$2:$F$17521,Profile!$B$2:$B$17521,$B303,Profile!$C$2:$C$17521,AY$8))*$C$6</f>
        <v>0.2107253131</v>
      </c>
      <c r="AZ303" s="193">
        <f>(SUMIFS(Profile!$F$2:$F$17521,Profile!$B$2:$B$17521,$B303,Profile!$C$2:$C$17521,AZ$8))*$C$6</f>
        <v>0.1794770727</v>
      </c>
      <c r="BA303" s="193">
        <f t="shared" si="16"/>
        <v>2.726260161</v>
      </c>
      <c r="BB303" s="193">
        <f>(SUMIFS(Profile!$E$2:$E$17521,Profile!$B$2:$B$17521,$B303,Profile!$C$2:$C$17521,BB$8))*$C$9</f>
        <v>0</v>
      </c>
      <c r="BC303" s="193">
        <f>(SUMIFS(Profile!$E$2:$E$17521,Profile!$B$2:$B$17521,$B303,Profile!$C$2:$C$17521,BC$8))*$C$9</f>
        <v>0</v>
      </c>
      <c r="BD303" s="193">
        <f>(SUMIFS(Profile!$E$2:$E$17521,Profile!$B$2:$B$17521,$B303,Profile!$C$2:$C$17521,BD$8))*$C$9</f>
        <v>0</v>
      </c>
      <c r="BE303" s="193">
        <f>(SUMIFS(Profile!$E$2:$E$17521,Profile!$B$2:$B$17521,$B303,Profile!$C$2:$C$17521,BE$8))*$C$9</f>
        <v>0</v>
      </c>
      <c r="BF303" s="193">
        <f>(SUMIFS(Profile!$E$2:$E$17521,Profile!$B$2:$B$17521,$B303,Profile!$C$2:$C$17521,BF$8))*$C$9</f>
        <v>0</v>
      </c>
      <c r="BG303" s="193">
        <f>(SUMIFS(Profile!$E$2:$E$17521,Profile!$B$2:$B$17521,$B303,Profile!$C$2:$C$17521,BG$8))*$C$9</f>
        <v>0</v>
      </c>
      <c r="BH303" s="193">
        <f>(SUMIFS(Profile!$E$2:$E$17521,Profile!$B$2:$B$17521,$B303,Profile!$C$2:$C$17521,BH$8))*$C$9</f>
        <v>0</v>
      </c>
      <c r="BI303" s="193">
        <f>(SUMIFS(Profile!$E$2:$E$17521,Profile!$B$2:$B$17521,$B303,Profile!$C$2:$C$17521,BI$8))*$C$9</f>
        <v>0</v>
      </c>
      <c r="BJ303" s="193">
        <f>(SUMIFS(Profile!$E$2:$E$17521,Profile!$B$2:$B$17521,$B303,Profile!$C$2:$C$17521,BJ$8))*$C$9</f>
        <v>0</v>
      </c>
      <c r="BK303" s="193">
        <f>(SUMIFS(Profile!$E$2:$E$17521,Profile!$B$2:$B$17521,$B303,Profile!$C$2:$C$17521,BK$8))*$C$9</f>
        <v>0</v>
      </c>
      <c r="BL303" s="193">
        <f>(SUMIFS(Profile!$E$2:$E$17521,Profile!$B$2:$B$17521,$B303,Profile!$C$2:$C$17521,BL$8))*$C$9</f>
        <v>0</v>
      </c>
      <c r="BM303" s="193">
        <f>(SUMIFS(Profile!$E$2:$E$17521,Profile!$B$2:$B$17521,$B303,Profile!$C$2:$C$17521,BM$8))*$C$9</f>
        <v>0</v>
      </c>
      <c r="BN303" s="193">
        <f>(SUMIFS(Profile!$E$2:$E$17521,Profile!$B$2:$B$17521,$B303,Profile!$C$2:$C$17521,BN$8))*$C$9</f>
        <v>0</v>
      </c>
      <c r="BO303" s="193">
        <f>(SUMIFS(Profile!$E$2:$E$17521,Profile!$B$2:$B$17521,$B303,Profile!$C$2:$C$17521,BO$8))*$C$9</f>
        <v>0.002576752863</v>
      </c>
      <c r="BP303" s="193">
        <f>(SUMIFS(Profile!$E$2:$E$17521,Profile!$B$2:$B$17521,$B303,Profile!$C$2:$C$17521,BP$8))*$C$9</f>
        <v>0.01668754235</v>
      </c>
      <c r="BQ303" s="193">
        <f>(SUMIFS(Profile!$E$2:$E$17521,Profile!$B$2:$B$17521,$B303,Profile!$C$2:$C$17521,BQ$8))*$C$9</f>
        <v>0.04552974033</v>
      </c>
      <c r="BR303" s="193">
        <f>(SUMIFS(Profile!$E$2:$E$17521,Profile!$B$2:$B$17521,$B303,Profile!$C$2:$C$17521,BR$8))*$C$9</f>
        <v>0.08129257426</v>
      </c>
      <c r="BS303" s="193">
        <f>(SUMIFS(Profile!$E$2:$E$17521,Profile!$B$2:$B$17521,$B303,Profile!$C$2:$C$17521,BS$8))*$C$9</f>
        <v>0.1203470162</v>
      </c>
      <c r="BT303" s="193">
        <f>(SUMIFS(Profile!$E$2:$E$17521,Profile!$B$2:$B$17521,$B303,Profile!$C$2:$C$17521,BT$8))*$C$9</f>
        <v>0.1680881034</v>
      </c>
      <c r="BU303" s="193">
        <f>(SUMIFS(Profile!$E$2:$E$17521,Profile!$B$2:$B$17521,$B303,Profile!$C$2:$C$17521,BU$8))*$C$9</f>
        <v>0.2074969473</v>
      </c>
      <c r="BV303" s="193">
        <f>(SUMIFS(Profile!$E$2:$E$17521,Profile!$B$2:$B$17521,$B303,Profile!$C$2:$C$17521,BV$8))*$C$9</f>
        <v>0.222421753</v>
      </c>
      <c r="BW303" s="193">
        <f>(SUMIFS(Profile!$E$2:$E$17521,Profile!$B$2:$B$17521,$B303,Profile!$C$2:$C$17521,BW$8))*$C$9</f>
        <v>0.2483228135</v>
      </c>
      <c r="BX303" s="193">
        <f>(SUMIFS(Profile!$E$2:$E$17521,Profile!$B$2:$B$17521,$B303,Profile!$C$2:$C$17521,BX$8))*$C$9</f>
        <v>0.2460256062</v>
      </c>
      <c r="BY303" s="193">
        <f>(SUMIFS(Profile!$E$2:$E$17521,Profile!$B$2:$B$17521,$B303,Profile!$C$2:$C$17521,BY$8))*$C$9</f>
        <v>0.2341384768</v>
      </c>
      <c r="BZ303" s="193">
        <f>(SUMIFS(Profile!$E$2:$E$17521,Profile!$B$2:$B$17521,$B303,Profile!$C$2:$C$17521,BZ$8))*$C$9</f>
        <v>0.2163089333</v>
      </c>
      <c r="CA303" s="193">
        <f>(SUMIFS(Profile!$E$2:$E$17521,Profile!$B$2:$B$17521,$B303,Profile!$C$2:$C$17521,CA$8))*$C$9</f>
        <v>0.1996076559</v>
      </c>
      <c r="CB303" s="193">
        <f>(SUMIFS(Profile!$E$2:$E$17521,Profile!$B$2:$B$17521,$B303,Profile!$C$2:$C$17521,CB$8))*$C$9</f>
        <v>0.1706934062</v>
      </c>
      <c r="CC303" s="193">
        <f>(SUMIFS(Profile!$E$2:$E$17521,Profile!$B$2:$B$17521,$B303,Profile!$C$2:$C$17521,CC$8))*$C$9</f>
        <v>0.1621924027</v>
      </c>
      <c r="CD303" s="193">
        <f>(SUMIFS(Profile!$E$2:$E$17521,Profile!$B$2:$B$17521,$B303,Profile!$C$2:$C$17521,CD$8))*$C$9</f>
        <v>0.1229384027</v>
      </c>
      <c r="CE303" s="193">
        <f>(SUMIFS(Profile!$E$2:$E$17521,Profile!$B$2:$B$17521,$B303,Profile!$C$2:$C$17521,CE$8))*$C$9</f>
        <v>0.09980449645</v>
      </c>
      <c r="CF303" s="193">
        <f>(SUMIFS(Profile!$E$2:$E$17521,Profile!$B$2:$B$17521,$B303,Profile!$C$2:$C$17521,CF$8))*$C$9</f>
        <v>0.08079797331</v>
      </c>
      <c r="CG303" s="193">
        <f>(SUMIFS(Profile!$E$2:$E$17521,Profile!$B$2:$B$17521,$B303,Profile!$C$2:$C$17521,CG$8))*$C$9</f>
        <v>0.04761265155</v>
      </c>
      <c r="CH303" s="193">
        <f>(SUMIFS(Profile!$E$2:$E$17521,Profile!$B$2:$B$17521,$B303,Profile!$C$2:$C$17521,CH$8))*$C$9</f>
        <v>0.02506841055</v>
      </c>
      <c r="CI303" s="193">
        <f>(SUMIFS(Profile!$E$2:$E$17521,Profile!$B$2:$B$17521,$B303,Profile!$C$2:$C$17521,CI$8))*$C$9</f>
        <v>0.008101775471</v>
      </c>
      <c r="CJ303" s="193">
        <f>(SUMIFS(Profile!$E$2:$E$17521,Profile!$B$2:$B$17521,$B303,Profile!$C$2:$C$17521,CJ$8))*$C$9</f>
        <v>0.0002067267777</v>
      </c>
      <c r="CK303" s="193">
        <f>(SUMIFS(Profile!$E$2:$E$17521,Profile!$B$2:$B$17521,$B303,Profile!$C$2:$C$17521,CK$8))*$C$9</f>
        <v>0</v>
      </c>
      <c r="CL303" s="193">
        <f>(SUMIFS(Profile!$E$2:$E$17521,Profile!$B$2:$B$17521,$B303,Profile!$C$2:$C$17521,CL$8))*$C$9</f>
        <v>0</v>
      </c>
      <c r="CM303" s="193">
        <f>(SUMIFS(Profile!$E$2:$E$17521,Profile!$B$2:$B$17521,$B303,Profile!$C$2:$C$17521,CM$8))*$C$9</f>
        <v>0</v>
      </c>
      <c r="CN303" s="193">
        <f>(SUMIFS(Profile!$E$2:$E$17521,Profile!$B$2:$B$17521,$B303,Profile!$C$2:$C$17521,CN$8))*$C$9</f>
        <v>0</v>
      </c>
      <c r="CO303" s="193">
        <f>(SUMIFS(Profile!$E$2:$E$17521,Profile!$B$2:$B$17521,$B303,Profile!$C$2:$C$17521,CO$8))*$C$9</f>
        <v>0</v>
      </c>
      <c r="CP303" s="193">
        <f>(SUMIFS(Profile!$E$2:$E$17521,Profile!$B$2:$B$17521,$B303,Profile!$C$2:$C$17521,CP$8))*$C$9</f>
        <v>0</v>
      </c>
      <c r="CQ303" s="193">
        <f>(SUMIFS(Profile!$E$2:$E$17521,Profile!$B$2:$B$17521,$B303,Profile!$C$2:$C$17521,CQ$8))*$C$9</f>
        <v>0</v>
      </c>
      <c r="CR303" s="193">
        <f>(SUMIFS(Profile!$E$2:$E$17521,Profile!$B$2:$B$17521,$B303,Profile!$C$2:$C$17521,CR$8))*$C$9</f>
        <v>0</v>
      </c>
      <c r="CS303" s="193">
        <f>(SUMIFS(Profile!$E$2:$E$17521,Profile!$B$2:$B$17521,$B303,Profile!$C$2:$C$17521,CS$8))*$C$9</f>
        <v>0</v>
      </c>
      <c r="CT303" s="193">
        <f>(SUMIFS(Profile!$E$2:$E$17521,Profile!$B$2:$B$17521,$B303,Profile!$C$2:$C$17521,CT$8))*$C$9</f>
        <v>0</v>
      </c>
      <c r="CU303" s="193">
        <f>(SUMIFS(Profile!$E$2:$E$17521,Profile!$B$2:$B$17521,$B303,Profile!$C$2:$C$17521,CU$8))*$C$9</f>
        <v>0</v>
      </c>
      <c r="CV303" s="193">
        <f>(SUMIFS(Profile!$E$2:$E$17521,Profile!$B$2:$B$17521,$B303,Profile!$C$2:$C$17521,CV$8))*$C$9</f>
        <v>0</v>
      </c>
      <c r="CW303" s="193">
        <f>(SUMIFS(Profile!$E$2:$E$17521,Profile!$B$2:$B$17521,$B303,Profile!$C$2:$C$17521,CW$8))*$C$9</f>
        <v>0</v>
      </c>
      <c r="CX303" s="193">
        <f t="shared" si="17"/>
        <v>0.04823674143</v>
      </c>
      <c r="CY303" s="193">
        <f t="shared" ref="CY303:ET303" si="1477">MAX(BB303-E303,0)</f>
        <v>0</v>
      </c>
      <c r="CZ303" s="193">
        <f t="shared" si="1477"/>
        <v>0</v>
      </c>
      <c r="DA303" s="193">
        <f t="shared" si="1477"/>
        <v>0</v>
      </c>
      <c r="DB303" s="193">
        <f t="shared" si="1477"/>
        <v>0</v>
      </c>
      <c r="DC303" s="193">
        <f t="shared" si="1477"/>
        <v>0</v>
      </c>
      <c r="DD303" s="193">
        <f t="shared" si="1477"/>
        <v>0</v>
      </c>
      <c r="DE303" s="193">
        <f t="shared" si="1477"/>
        <v>0</v>
      </c>
      <c r="DF303" s="193">
        <f t="shared" si="1477"/>
        <v>0</v>
      </c>
      <c r="DG303" s="193">
        <f t="shared" si="1477"/>
        <v>0</v>
      </c>
      <c r="DH303" s="193">
        <f t="shared" si="1477"/>
        <v>0</v>
      </c>
      <c r="DI303" s="193">
        <f t="shared" si="1477"/>
        <v>0</v>
      </c>
      <c r="DJ303" s="193">
        <f t="shared" si="1477"/>
        <v>0</v>
      </c>
      <c r="DK303" s="193">
        <f t="shared" si="1477"/>
        <v>0</v>
      </c>
      <c r="DL303" s="193">
        <f t="shared" si="1477"/>
        <v>0</v>
      </c>
      <c r="DM303" s="193">
        <f t="shared" si="1477"/>
        <v>0</v>
      </c>
      <c r="DN303" s="193">
        <f t="shared" si="1477"/>
        <v>0</v>
      </c>
      <c r="DO303" s="193">
        <f t="shared" si="1477"/>
        <v>0</v>
      </c>
      <c r="DP303" s="193">
        <f t="shared" si="1477"/>
        <v>0</v>
      </c>
      <c r="DQ303" s="193">
        <f t="shared" si="1477"/>
        <v>0</v>
      </c>
      <c r="DR303" s="193">
        <f t="shared" si="1477"/>
        <v>0</v>
      </c>
      <c r="DS303" s="193">
        <f t="shared" si="1477"/>
        <v>0</v>
      </c>
      <c r="DT303" s="193">
        <f t="shared" si="1477"/>
        <v>0.01636472171</v>
      </c>
      <c r="DU303" s="193">
        <f t="shared" si="1477"/>
        <v>0.02207988382</v>
      </c>
      <c r="DV303" s="193">
        <f t="shared" si="1477"/>
        <v>0.009792135902</v>
      </c>
      <c r="DW303" s="193">
        <f t="shared" si="1477"/>
        <v>0</v>
      </c>
      <c r="DX303" s="193">
        <f t="shared" si="1477"/>
        <v>0</v>
      </c>
      <c r="DY303" s="193">
        <f t="shared" si="1477"/>
        <v>0</v>
      </c>
      <c r="DZ303" s="193">
        <f t="shared" si="1477"/>
        <v>0</v>
      </c>
      <c r="EA303" s="193">
        <f t="shared" si="1477"/>
        <v>0</v>
      </c>
      <c r="EB303" s="193">
        <f t="shared" si="1477"/>
        <v>0</v>
      </c>
      <c r="EC303" s="193">
        <f t="shared" si="1477"/>
        <v>0</v>
      </c>
      <c r="ED303" s="193">
        <f t="shared" si="1477"/>
        <v>0</v>
      </c>
      <c r="EE303" s="193">
        <f t="shared" si="1477"/>
        <v>0</v>
      </c>
      <c r="EF303" s="193">
        <f t="shared" si="1477"/>
        <v>0</v>
      </c>
      <c r="EG303" s="193">
        <f t="shared" si="1477"/>
        <v>0</v>
      </c>
      <c r="EH303" s="193">
        <f t="shared" si="1477"/>
        <v>0</v>
      </c>
      <c r="EI303" s="193">
        <f t="shared" si="1477"/>
        <v>0</v>
      </c>
      <c r="EJ303" s="193">
        <f t="shared" si="1477"/>
        <v>0</v>
      </c>
      <c r="EK303" s="193">
        <f t="shared" si="1477"/>
        <v>0</v>
      </c>
      <c r="EL303" s="193">
        <f t="shared" si="1477"/>
        <v>0</v>
      </c>
      <c r="EM303" s="193">
        <f t="shared" si="1477"/>
        <v>0</v>
      </c>
      <c r="EN303" s="193">
        <f t="shared" si="1477"/>
        <v>0</v>
      </c>
      <c r="EO303" s="193">
        <f t="shared" si="1477"/>
        <v>0</v>
      </c>
      <c r="EP303" s="193">
        <f t="shared" si="1477"/>
        <v>0</v>
      </c>
      <c r="EQ303" s="193">
        <f t="shared" si="1477"/>
        <v>0</v>
      </c>
      <c r="ER303" s="193">
        <f t="shared" si="1477"/>
        <v>0</v>
      </c>
      <c r="ES303" s="193">
        <f t="shared" si="1477"/>
        <v>0</v>
      </c>
      <c r="ET303" s="193">
        <f t="shared" si="1477"/>
        <v>0</v>
      </c>
      <c r="EU303" s="193">
        <f t="shared" si="19"/>
        <v>2.67802342</v>
      </c>
      <c r="EV303" s="193">
        <f t="shared" ref="EV303:GQ303" si="1478">BB303-CY303</f>
        <v>0</v>
      </c>
      <c r="EW303" s="193">
        <f t="shared" si="1478"/>
        <v>0</v>
      </c>
      <c r="EX303" s="193">
        <f t="shared" si="1478"/>
        <v>0</v>
      </c>
      <c r="EY303" s="193">
        <f t="shared" si="1478"/>
        <v>0</v>
      </c>
      <c r="EZ303" s="193">
        <f t="shared" si="1478"/>
        <v>0</v>
      </c>
      <c r="FA303" s="193">
        <f t="shared" si="1478"/>
        <v>0</v>
      </c>
      <c r="FB303" s="193">
        <f t="shared" si="1478"/>
        <v>0</v>
      </c>
      <c r="FC303" s="193">
        <f t="shared" si="1478"/>
        <v>0</v>
      </c>
      <c r="FD303" s="193">
        <f t="shared" si="1478"/>
        <v>0</v>
      </c>
      <c r="FE303" s="193">
        <f t="shared" si="1478"/>
        <v>0</v>
      </c>
      <c r="FF303" s="193">
        <f t="shared" si="1478"/>
        <v>0</v>
      </c>
      <c r="FG303" s="193">
        <f t="shared" si="1478"/>
        <v>0</v>
      </c>
      <c r="FH303" s="193">
        <f t="shared" si="1478"/>
        <v>0</v>
      </c>
      <c r="FI303" s="193">
        <f t="shared" si="1478"/>
        <v>0.002576752863</v>
      </c>
      <c r="FJ303" s="193">
        <f t="shared" si="1478"/>
        <v>0.01668754235</v>
      </c>
      <c r="FK303" s="193">
        <f t="shared" si="1478"/>
        <v>0.04552974033</v>
      </c>
      <c r="FL303" s="193">
        <f t="shared" si="1478"/>
        <v>0.08129257426</v>
      </c>
      <c r="FM303" s="193">
        <f t="shared" si="1478"/>
        <v>0.1203470162</v>
      </c>
      <c r="FN303" s="193">
        <f t="shared" si="1478"/>
        <v>0.1680881034</v>
      </c>
      <c r="FO303" s="193">
        <f t="shared" si="1478"/>
        <v>0.2074969473</v>
      </c>
      <c r="FP303" s="193">
        <f t="shared" si="1478"/>
        <v>0.222421753</v>
      </c>
      <c r="FQ303" s="193">
        <f t="shared" si="1478"/>
        <v>0.2319580917</v>
      </c>
      <c r="FR303" s="193">
        <f t="shared" si="1478"/>
        <v>0.2239457224</v>
      </c>
      <c r="FS303" s="193">
        <f t="shared" si="1478"/>
        <v>0.2243463409</v>
      </c>
      <c r="FT303" s="193">
        <f t="shared" si="1478"/>
        <v>0.2163089333</v>
      </c>
      <c r="FU303" s="193">
        <f t="shared" si="1478"/>
        <v>0.1996076559</v>
      </c>
      <c r="FV303" s="193">
        <f t="shared" si="1478"/>
        <v>0.1706934062</v>
      </c>
      <c r="FW303" s="193">
        <f t="shared" si="1478"/>
        <v>0.1621924027</v>
      </c>
      <c r="FX303" s="193">
        <f t="shared" si="1478"/>
        <v>0.1229384027</v>
      </c>
      <c r="FY303" s="193">
        <f t="shared" si="1478"/>
        <v>0.09980449645</v>
      </c>
      <c r="FZ303" s="193">
        <f t="shared" si="1478"/>
        <v>0.08079797331</v>
      </c>
      <c r="GA303" s="193">
        <f t="shared" si="1478"/>
        <v>0.04761265155</v>
      </c>
      <c r="GB303" s="193">
        <f t="shared" si="1478"/>
        <v>0.02506841055</v>
      </c>
      <c r="GC303" s="193">
        <f t="shared" si="1478"/>
        <v>0.008101775471</v>
      </c>
      <c r="GD303" s="193">
        <f t="shared" si="1478"/>
        <v>0.0002067267777</v>
      </c>
      <c r="GE303" s="193">
        <f t="shared" si="1478"/>
        <v>0</v>
      </c>
      <c r="GF303" s="193">
        <f t="shared" si="1478"/>
        <v>0</v>
      </c>
      <c r="GG303" s="193">
        <f t="shared" si="1478"/>
        <v>0</v>
      </c>
      <c r="GH303" s="193">
        <f t="shared" si="1478"/>
        <v>0</v>
      </c>
      <c r="GI303" s="193">
        <f t="shared" si="1478"/>
        <v>0</v>
      </c>
      <c r="GJ303" s="193">
        <f t="shared" si="1478"/>
        <v>0</v>
      </c>
      <c r="GK303" s="193">
        <f t="shared" si="1478"/>
        <v>0</v>
      </c>
      <c r="GL303" s="193">
        <f t="shared" si="1478"/>
        <v>0</v>
      </c>
      <c r="GM303" s="193">
        <f t="shared" si="1478"/>
        <v>0</v>
      </c>
      <c r="GN303" s="193">
        <f t="shared" si="1478"/>
        <v>0</v>
      </c>
      <c r="GO303" s="193">
        <f t="shared" si="1478"/>
        <v>0</v>
      </c>
      <c r="GP303" s="193">
        <f t="shared" si="1478"/>
        <v>0</v>
      </c>
      <c r="GQ303" s="193">
        <f t="shared" si="1478"/>
        <v>0</v>
      </c>
      <c r="GR303" s="193">
        <f t="shared" si="21"/>
        <v>8.133066501</v>
      </c>
      <c r="GS303" s="193">
        <f t="shared" ref="GS303:IN303" si="1479">E303-EV303</f>
        <v>0.1498313062</v>
      </c>
      <c r="GT303" s="193">
        <f t="shared" si="1479"/>
        <v>0.1334059491</v>
      </c>
      <c r="GU303" s="193">
        <f t="shared" si="1479"/>
        <v>0.1213873952</v>
      </c>
      <c r="GV303" s="193">
        <f t="shared" si="1479"/>
        <v>0.1153781182</v>
      </c>
      <c r="GW303" s="193">
        <f t="shared" si="1479"/>
        <v>0.1153781182</v>
      </c>
      <c r="GX303" s="193">
        <f t="shared" si="1479"/>
        <v>0.1113719335</v>
      </c>
      <c r="GY303" s="193">
        <f t="shared" si="1479"/>
        <v>0.1097694597</v>
      </c>
      <c r="GZ303" s="193">
        <f t="shared" si="1479"/>
        <v>0.1105706966</v>
      </c>
      <c r="HA303" s="193">
        <f t="shared" si="1479"/>
        <v>0.1105706966</v>
      </c>
      <c r="HB303" s="193">
        <f t="shared" si="1479"/>
        <v>0.1105706966</v>
      </c>
      <c r="HC303" s="193">
        <f t="shared" si="1479"/>
        <v>0.1149774997</v>
      </c>
      <c r="HD303" s="193">
        <f t="shared" si="1479"/>
        <v>0.1269960537</v>
      </c>
      <c r="HE303" s="193">
        <f t="shared" si="1479"/>
        <v>0.1538374909</v>
      </c>
      <c r="HF303" s="193">
        <f t="shared" si="1479"/>
        <v>0.1777015568</v>
      </c>
      <c r="HG303" s="193">
        <f t="shared" si="1479"/>
        <v>0.1912334414</v>
      </c>
      <c r="HH303" s="193">
        <f t="shared" si="1479"/>
        <v>0.1948413392</v>
      </c>
      <c r="HI303" s="193">
        <f t="shared" si="1479"/>
        <v>0.1602803607</v>
      </c>
      <c r="HJ303" s="193">
        <f t="shared" si="1479"/>
        <v>0.1308407619</v>
      </c>
      <c r="HK303" s="193">
        <f t="shared" si="1479"/>
        <v>0.07909349008</v>
      </c>
      <c r="HL303" s="193">
        <f t="shared" si="1479"/>
        <v>0.03207289534</v>
      </c>
      <c r="HM303" s="193">
        <f t="shared" si="1479"/>
        <v>0.01274128648</v>
      </c>
      <c r="HN303" s="193">
        <f t="shared" si="1479"/>
        <v>0</v>
      </c>
      <c r="HO303" s="193">
        <f t="shared" si="1479"/>
        <v>0</v>
      </c>
      <c r="HP303" s="193">
        <f t="shared" si="1479"/>
        <v>0</v>
      </c>
      <c r="HQ303" s="193">
        <f t="shared" si="1479"/>
        <v>0.01124235533</v>
      </c>
      <c r="HR303" s="193">
        <f t="shared" si="1479"/>
        <v>0.02954610658</v>
      </c>
      <c r="HS303" s="193">
        <f t="shared" si="1479"/>
        <v>0.05445417164</v>
      </c>
      <c r="HT303" s="193">
        <f t="shared" si="1479"/>
        <v>0.05454218737</v>
      </c>
      <c r="HU303" s="193">
        <f t="shared" si="1479"/>
        <v>0.09179309502</v>
      </c>
      <c r="HV303" s="193">
        <f t="shared" si="1479"/>
        <v>0.1197344229</v>
      </c>
      <c r="HW303" s="193">
        <f t="shared" si="1479"/>
        <v>0.1439489861</v>
      </c>
      <c r="HX303" s="193">
        <f t="shared" si="1479"/>
        <v>0.1879510064</v>
      </c>
      <c r="HY303" s="193">
        <f t="shared" si="1479"/>
        <v>0.2309267891</v>
      </c>
      <c r="HZ303" s="193">
        <f t="shared" si="1479"/>
        <v>0.2759367168</v>
      </c>
      <c r="IA303" s="193">
        <f t="shared" si="1479"/>
        <v>0.3234929937</v>
      </c>
      <c r="IB303" s="193">
        <f t="shared" si="1479"/>
        <v>0.3449324991</v>
      </c>
      <c r="IC303" s="193">
        <f t="shared" si="1479"/>
        <v>0.3725751733</v>
      </c>
      <c r="ID303" s="193">
        <f t="shared" si="1479"/>
        <v>0.387798675</v>
      </c>
      <c r="IE303" s="193">
        <f t="shared" si="1479"/>
        <v>0.3745782656</v>
      </c>
      <c r="IF303" s="193">
        <f t="shared" si="1479"/>
        <v>0.3601560008</v>
      </c>
      <c r="IG303" s="193">
        <f t="shared" si="1479"/>
        <v>0.3477368284</v>
      </c>
      <c r="IH303" s="193">
        <f t="shared" si="1479"/>
        <v>0.3341158005</v>
      </c>
      <c r="II303" s="193">
        <f t="shared" si="1479"/>
        <v>0.316488588</v>
      </c>
      <c r="IJ303" s="193">
        <f t="shared" si="1479"/>
        <v>0.2964576648</v>
      </c>
      <c r="IK303" s="193">
        <f t="shared" si="1479"/>
        <v>0.2772279784</v>
      </c>
      <c r="IL303" s="193">
        <f t="shared" si="1479"/>
        <v>0.2443772642</v>
      </c>
      <c r="IM303" s="193">
        <f t="shared" si="1479"/>
        <v>0.2107253131</v>
      </c>
      <c r="IN303" s="193">
        <f t="shared" si="1479"/>
        <v>0.1794770727</v>
      </c>
      <c r="IO303" s="193">
        <f t="shared" si="23"/>
        <v>0.04823674143</v>
      </c>
      <c r="IP303" s="193">
        <f t="shared" si="29"/>
        <v>0</v>
      </c>
      <c r="IQ303" s="193">
        <f t="shared" ref="IQ303:KK303" si="1480">MAX((MIN(CZ303+IP303,$IO$7))-GT303,0)</f>
        <v>0</v>
      </c>
      <c r="IR303" s="193">
        <f t="shared" si="1480"/>
        <v>0</v>
      </c>
      <c r="IS303" s="193">
        <f t="shared" si="1480"/>
        <v>0</v>
      </c>
      <c r="IT303" s="193">
        <f t="shared" si="1480"/>
        <v>0</v>
      </c>
      <c r="IU303" s="193">
        <f t="shared" si="1480"/>
        <v>0</v>
      </c>
      <c r="IV303" s="193">
        <f t="shared" si="1480"/>
        <v>0</v>
      </c>
      <c r="IW303" s="193">
        <f t="shared" si="1480"/>
        <v>0</v>
      </c>
      <c r="IX303" s="193">
        <f t="shared" si="1480"/>
        <v>0</v>
      </c>
      <c r="IY303" s="193">
        <f t="shared" si="1480"/>
        <v>0</v>
      </c>
      <c r="IZ303" s="193">
        <f t="shared" si="1480"/>
        <v>0</v>
      </c>
      <c r="JA303" s="193">
        <f t="shared" si="1480"/>
        <v>0</v>
      </c>
      <c r="JB303" s="193">
        <f t="shared" si="1480"/>
        <v>0</v>
      </c>
      <c r="JC303" s="193">
        <f t="shared" si="1480"/>
        <v>0</v>
      </c>
      <c r="JD303" s="193">
        <f t="shared" si="1480"/>
        <v>0</v>
      </c>
      <c r="JE303" s="193">
        <f t="shared" si="1480"/>
        <v>0</v>
      </c>
      <c r="JF303" s="193">
        <f t="shared" si="1480"/>
        <v>0</v>
      </c>
      <c r="JG303" s="193">
        <f t="shared" si="1480"/>
        <v>0</v>
      </c>
      <c r="JH303" s="193">
        <f t="shared" si="1480"/>
        <v>0</v>
      </c>
      <c r="JI303" s="193">
        <f t="shared" si="1480"/>
        <v>0</v>
      </c>
      <c r="JJ303" s="193">
        <f t="shared" si="1480"/>
        <v>0</v>
      </c>
      <c r="JK303" s="193">
        <f t="shared" si="1480"/>
        <v>0.01636472171</v>
      </c>
      <c r="JL303" s="193">
        <f t="shared" si="1480"/>
        <v>0.03844460553</v>
      </c>
      <c r="JM303" s="193">
        <f t="shared" si="1480"/>
        <v>0.04823674143</v>
      </c>
      <c r="JN303" s="193">
        <f t="shared" si="1480"/>
        <v>0.0369943861</v>
      </c>
      <c r="JO303" s="193">
        <f t="shared" si="1480"/>
        <v>0.007448279526</v>
      </c>
      <c r="JP303" s="193">
        <f t="shared" si="1480"/>
        <v>0</v>
      </c>
      <c r="JQ303" s="193">
        <f t="shared" si="1480"/>
        <v>0</v>
      </c>
      <c r="JR303" s="193">
        <f t="shared" si="1480"/>
        <v>0</v>
      </c>
      <c r="JS303" s="193">
        <f t="shared" si="1480"/>
        <v>0</v>
      </c>
      <c r="JT303" s="193">
        <f t="shared" si="1480"/>
        <v>0</v>
      </c>
      <c r="JU303" s="193">
        <f t="shared" si="1480"/>
        <v>0</v>
      </c>
      <c r="JV303" s="193">
        <f t="shared" si="1480"/>
        <v>0</v>
      </c>
      <c r="JW303" s="193">
        <f t="shared" si="1480"/>
        <v>0</v>
      </c>
      <c r="JX303" s="193">
        <f t="shared" si="1480"/>
        <v>0</v>
      </c>
      <c r="JY303" s="193">
        <f t="shared" si="1480"/>
        <v>0</v>
      </c>
      <c r="JZ303" s="193">
        <f t="shared" si="1480"/>
        <v>0</v>
      </c>
      <c r="KA303" s="193">
        <f t="shared" si="1480"/>
        <v>0</v>
      </c>
      <c r="KB303" s="193">
        <f t="shared" si="1480"/>
        <v>0</v>
      </c>
      <c r="KC303" s="193">
        <f t="shared" si="1480"/>
        <v>0</v>
      </c>
      <c r="KD303" s="193">
        <f t="shared" si="1480"/>
        <v>0</v>
      </c>
      <c r="KE303" s="193">
        <f t="shared" si="1480"/>
        <v>0</v>
      </c>
      <c r="KF303" s="193">
        <f t="shared" si="1480"/>
        <v>0</v>
      </c>
      <c r="KG303" s="193">
        <f t="shared" si="1480"/>
        <v>0</v>
      </c>
      <c r="KH303" s="193">
        <f t="shared" si="1480"/>
        <v>0</v>
      </c>
      <c r="KI303" s="193">
        <f t="shared" si="1480"/>
        <v>0</v>
      </c>
      <c r="KJ303" s="193">
        <f t="shared" si="1480"/>
        <v>0</v>
      </c>
      <c r="KK303" s="193">
        <f t="shared" si="1480"/>
        <v>0</v>
      </c>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row>
    <row r="304" ht="14.25" customHeight="1">
      <c r="A304" s="1">
        <v>10.0</v>
      </c>
      <c r="B304" s="1">
        <f t="shared" ref="B304:C304" si="1481">B303+1</f>
        <v>294</v>
      </c>
      <c r="C304" s="267">
        <f t="shared" si="1481"/>
        <v>43759</v>
      </c>
      <c r="D304" s="193">
        <f t="shared" si="15"/>
        <v>10.89361732</v>
      </c>
      <c r="E304" s="193">
        <f>(SUMIFS(Profile!$F$2:$F$17521,Profile!$B$2:$B$17521,$B304,Profile!$C$2:$C$17521,E$8))*$C$6</f>
        <v>0.153036254</v>
      </c>
      <c r="F304" s="193">
        <f>(SUMIFS(Profile!$F$2:$F$17521,Profile!$B$2:$B$17521,$B304,Profile!$C$2:$C$17521,F$8))*$C$6</f>
        <v>0.1354090415</v>
      </c>
      <c r="G304" s="193">
        <f>(SUMIFS(Profile!$F$2:$F$17521,Profile!$B$2:$B$17521,$B304,Profile!$C$2:$C$17521,G$8))*$C$6</f>
        <v>0.1233904875</v>
      </c>
      <c r="H304" s="193">
        <f>(SUMIFS(Profile!$F$2:$F$17521,Profile!$B$2:$B$17521,$B304,Profile!$C$2:$C$17521,H$8))*$C$6</f>
        <v>0.1165799736</v>
      </c>
      <c r="I304" s="193">
        <f>(SUMIFS(Profile!$F$2:$F$17521,Profile!$B$2:$B$17521,$B304,Profile!$C$2:$C$17521,I$8))*$C$6</f>
        <v>0.116980592</v>
      </c>
      <c r="J304" s="193">
        <f>(SUMIFS(Profile!$F$2:$F$17521,Profile!$B$2:$B$17521,$B304,Profile!$C$2:$C$17521,J$8))*$C$6</f>
        <v>0.1165799736</v>
      </c>
      <c r="K304" s="193">
        <f>(SUMIFS(Profile!$F$2:$F$17521,Profile!$B$2:$B$17521,$B304,Profile!$C$2:$C$17521,K$8))*$C$6</f>
        <v>0.1121731704</v>
      </c>
      <c r="L304" s="193">
        <f>(SUMIFS(Profile!$F$2:$F$17521,Profile!$B$2:$B$17521,$B304,Profile!$C$2:$C$17521,L$8))*$C$6</f>
        <v>0.1101700781</v>
      </c>
      <c r="M304" s="193">
        <f>(SUMIFS(Profile!$F$2:$F$17521,Profile!$B$2:$B$17521,$B304,Profile!$C$2:$C$17521,M$8))*$C$6</f>
        <v>0.1113719335</v>
      </c>
      <c r="N304" s="193">
        <f>(SUMIFS(Profile!$F$2:$F$17521,Profile!$B$2:$B$17521,$B304,Profile!$C$2:$C$17521,N$8))*$C$6</f>
        <v>0.1129744074</v>
      </c>
      <c r="O304" s="193">
        <f>(SUMIFS(Profile!$F$2:$F$17521,Profile!$B$2:$B$17521,$B304,Profile!$C$2:$C$17521,O$8))*$C$6</f>
        <v>0.1153781182</v>
      </c>
      <c r="P304" s="193">
        <f>(SUMIFS(Profile!$F$2:$F$17521,Profile!$B$2:$B$17521,$B304,Profile!$C$2:$C$17521,P$8))*$C$6</f>
        <v>0.1261948168</v>
      </c>
      <c r="Q304" s="193">
        <f>(SUMIFS(Profile!$F$2:$F$17521,Profile!$B$2:$B$17521,$B304,Profile!$C$2:$C$17521,Q$8))*$C$6</f>
        <v>0.1518343986</v>
      </c>
      <c r="R304" s="193">
        <f>(SUMIFS(Profile!$F$2:$F$17521,Profile!$B$2:$B$17521,$B304,Profile!$C$2:$C$17521,R$8))*$C$6</f>
        <v>0.1742690327</v>
      </c>
      <c r="S304" s="193">
        <f>(SUMIFS(Profile!$F$2:$F$17521,Profile!$B$2:$B$17521,$B304,Profile!$C$2:$C$17521,S$8))*$C$6</f>
        <v>0.2095234577</v>
      </c>
      <c r="T304" s="193">
        <f>(SUMIFS(Profile!$F$2:$F$17521,Profile!$B$2:$B$17521,$B304,Profile!$C$2:$C$17521,T$8))*$C$6</f>
        <v>0.2375667503</v>
      </c>
      <c r="U304" s="193">
        <f>(SUMIFS(Profile!$F$2:$F$17521,Profile!$B$2:$B$17521,$B304,Profile!$C$2:$C$17521,U$8))*$C$6</f>
        <v>0.246780975</v>
      </c>
      <c r="V304" s="193">
        <f>(SUMIFS(Profile!$F$2:$F$17521,Profile!$B$2:$B$17521,$B304,Profile!$C$2:$C$17521,V$8))*$C$6</f>
        <v>0.2612032398</v>
      </c>
      <c r="W304" s="193">
        <f>(SUMIFS(Profile!$F$2:$F$17521,Profile!$B$2:$B$17521,$B304,Profile!$C$2:$C$17521,W$8))*$C$6</f>
        <v>0.2555945812</v>
      </c>
      <c r="X304" s="193">
        <f>(SUMIFS(Profile!$F$2:$F$17521,Profile!$B$2:$B$17521,$B304,Profile!$C$2:$C$17521,X$8))*$C$6</f>
        <v>0.2463803565</v>
      </c>
      <c r="Y304" s="193">
        <f>(SUMIFS(Profile!$F$2:$F$17521,Profile!$B$2:$B$17521,$B304,Profile!$C$2:$C$17521,Y$8))*$C$6</f>
        <v>0.240771698</v>
      </c>
      <c r="Z304" s="193">
        <f>(SUMIFS(Profile!$F$2:$F$17521,Profile!$B$2:$B$17521,$B304,Profile!$C$2:$C$17521,Z$8))*$C$6</f>
        <v>0.2339611841</v>
      </c>
      <c r="AA304" s="193">
        <f>(SUMIFS(Profile!$F$2:$F$17521,Profile!$B$2:$B$17521,$B304,Profile!$C$2:$C$17521,AA$8))*$C$6</f>
        <v>0.2355636579</v>
      </c>
      <c r="AB304" s="193">
        <f>(SUMIFS(Profile!$F$2:$F$17521,Profile!$B$2:$B$17521,$B304,Profile!$C$2:$C$17521,AB$8))*$C$6</f>
        <v>0.2327593287</v>
      </c>
      <c r="AC304" s="193">
        <f>(SUMIFS(Profile!$F$2:$F$17521,Profile!$B$2:$B$17521,$B304,Profile!$C$2:$C$17521,AC$8))*$C$6</f>
        <v>0.2439766457</v>
      </c>
      <c r="AD304" s="193">
        <f>(SUMIFS(Profile!$F$2:$F$17521,Profile!$B$2:$B$17521,$B304,Profile!$C$2:$C$17521,AD$8))*$C$6</f>
        <v>0.2423741719</v>
      </c>
      <c r="AE304" s="193">
        <f>(SUMIFS(Profile!$F$2:$F$17521,Profile!$B$2:$B$17521,$B304,Profile!$C$2:$C$17521,AE$8))*$C$6</f>
        <v>0.2363648949</v>
      </c>
      <c r="AF304" s="193">
        <f>(SUMIFS(Profile!$F$2:$F$17521,Profile!$B$2:$B$17521,$B304,Profile!$C$2:$C$17521,AF$8))*$C$6</f>
        <v>0.2243463409</v>
      </c>
      <c r="AG304" s="193">
        <f>(SUMIFS(Profile!$F$2:$F$17521,Profile!$B$2:$B$17521,$B304,Profile!$C$2:$C$17521,AG$8))*$C$6</f>
        <v>0.217535827</v>
      </c>
      <c r="AH304" s="193">
        <f>(SUMIFS(Profile!$F$2:$F$17521,Profile!$B$2:$B$17521,$B304,Profile!$C$2:$C$17521,AH$8))*$C$6</f>
        <v>0.2179364454</v>
      </c>
      <c r="AI304" s="193">
        <f>(SUMIFS(Profile!$F$2:$F$17521,Profile!$B$2:$B$17521,$B304,Profile!$C$2:$C$17521,AI$8))*$C$6</f>
        <v>0.2223432486</v>
      </c>
      <c r="AJ304" s="193">
        <f>(SUMIFS(Profile!$F$2:$F$17521,Profile!$B$2:$B$17521,$B304,Profile!$C$2:$C$17521,AJ$8))*$C$6</f>
        <v>0.229554381</v>
      </c>
      <c r="AK304" s="193">
        <f>(SUMIFS(Profile!$F$2:$F$17521,Profile!$B$2:$B$17521,$B304,Profile!$C$2:$C$17521,AK$8))*$C$6</f>
        <v>0.2539921074</v>
      </c>
      <c r="AL304" s="193">
        <f>(SUMIFS(Profile!$F$2:$F$17521,Profile!$B$2:$B$17521,$B304,Profile!$C$2:$C$17521,AL$8))*$C$6</f>
        <v>0.2832372554</v>
      </c>
      <c r="AM304" s="193">
        <f>(SUMIFS(Profile!$F$2:$F$17521,Profile!$B$2:$B$17521,$B304,Profile!$C$2:$C$17521,AM$8))*$C$6</f>
        <v>0.3144854957</v>
      </c>
      <c r="AN304" s="193">
        <f>(SUMIFS(Profile!$F$2:$F$17521,Profile!$B$2:$B$17521,$B304,Profile!$C$2:$C$17521,AN$8))*$C$6</f>
        <v>0.3421281699</v>
      </c>
      <c r="AO304" s="193">
        <f>(SUMIFS(Profile!$F$2:$F$17521,Profile!$B$2:$B$17521,$B304,Profile!$C$2:$C$17521,AO$8))*$C$6</f>
        <v>0.3721745548</v>
      </c>
      <c r="AP304" s="193">
        <f>(SUMIFS(Profile!$F$2:$F$17521,Profile!$B$2:$B$17521,$B304,Profile!$C$2:$C$17521,AP$8))*$C$6</f>
        <v>0.3833918719</v>
      </c>
      <c r="AQ304" s="193">
        <f>(SUMIFS(Profile!$F$2:$F$17521,Profile!$B$2:$B$17521,$B304,Profile!$C$2:$C$17521,AQ$8))*$C$6</f>
        <v>0.3705720809</v>
      </c>
      <c r="AR304" s="193">
        <f>(SUMIFS(Profile!$F$2:$F$17521,Profile!$B$2:$B$17521,$B304,Profile!$C$2:$C$17521,AR$8))*$C$6</f>
        <v>0.3565504346</v>
      </c>
      <c r="AS304" s="193">
        <f>(SUMIFS(Profile!$F$2:$F$17521,Profile!$B$2:$B$17521,$B304,Profile!$C$2:$C$17521,AS$8))*$C$6</f>
        <v>0.3417275514</v>
      </c>
      <c r="AT304" s="193">
        <f>(SUMIFS(Profile!$F$2:$F$17521,Profile!$B$2:$B$17521,$B304,Profile!$C$2:$C$17521,AT$8))*$C$6</f>
        <v>0.3277059051</v>
      </c>
      <c r="AU304" s="193">
        <f>(SUMIFS(Profile!$F$2:$F$17521,Profile!$B$2:$B$17521,$B304,Profile!$C$2:$C$17521,AU$8))*$C$6</f>
        <v>0.311280548</v>
      </c>
      <c r="AV304" s="193">
        <f>(SUMIFS(Profile!$F$2:$F$17521,Profile!$B$2:$B$17521,$B304,Profile!$C$2:$C$17521,AV$8))*$C$6</f>
        <v>0.2968582832</v>
      </c>
      <c r="AW304" s="193">
        <f>(SUMIFS(Profile!$F$2:$F$17521,Profile!$B$2:$B$17521,$B304,Profile!$C$2:$C$17521,AW$8))*$C$6</f>
        <v>0.2776285969</v>
      </c>
      <c r="AX304" s="193">
        <f>(SUMIFS(Profile!$F$2:$F$17521,Profile!$B$2:$B$17521,$B304,Profile!$C$2:$C$17521,AX$8))*$C$6</f>
        <v>0.2479828304</v>
      </c>
      <c r="AY304" s="193">
        <f>(SUMIFS(Profile!$F$2:$F$17521,Profile!$B$2:$B$17521,$B304,Profile!$C$2:$C$17521,AY$8))*$C$6</f>
        <v>0.2163339716</v>
      </c>
      <c r="AZ304" s="193">
        <f>(SUMIFS(Profile!$F$2:$F$17521,Profile!$B$2:$B$17521,$B304,Profile!$C$2:$C$17521,AZ$8))*$C$6</f>
        <v>0.1866882051</v>
      </c>
      <c r="BA304" s="193">
        <f t="shared" si="16"/>
        <v>4.033156707</v>
      </c>
      <c r="BB304" s="193">
        <f>(SUMIFS(Profile!$E$2:$E$17521,Profile!$B$2:$B$17521,$B304,Profile!$C$2:$C$17521,BB$8))*$C$9</f>
        <v>0</v>
      </c>
      <c r="BC304" s="193">
        <f>(SUMIFS(Profile!$E$2:$E$17521,Profile!$B$2:$B$17521,$B304,Profile!$C$2:$C$17521,BC$8))*$C$9</f>
        <v>0</v>
      </c>
      <c r="BD304" s="193">
        <f>(SUMIFS(Profile!$E$2:$E$17521,Profile!$B$2:$B$17521,$B304,Profile!$C$2:$C$17521,BD$8))*$C$9</f>
        <v>0</v>
      </c>
      <c r="BE304" s="193">
        <f>(SUMIFS(Profile!$E$2:$E$17521,Profile!$B$2:$B$17521,$B304,Profile!$C$2:$C$17521,BE$8))*$C$9</f>
        <v>0</v>
      </c>
      <c r="BF304" s="193">
        <f>(SUMIFS(Profile!$E$2:$E$17521,Profile!$B$2:$B$17521,$B304,Profile!$C$2:$C$17521,BF$8))*$C$9</f>
        <v>0</v>
      </c>
      <c r="BG304" s="193">
        <f>(SUMIFS(Profile!$E$2:$E$17521,Profile!$B$2:$B$17521,$B304,Profile!$C$2:$C$17521,BG$8))*$C$9</f>
        <v>0</v>
      </c>
      <c r="BH304" s="193">
        <f>(SUMIFS(Profile!$E$2:$E$17521,Profile!$B$2:$B$17521,$B304,Profile!$C$2:$C$17521,BH$8))*$C$9</f>
        <v>0</v>
      </c>
      <c r="BI304" s="193">
        <f>(SUMIFS(Profile!$E$2:$E$17521,Profile!$B$2:$B$17521,$B304,Profile!$C$2:$C$17521,BI$8))*$C$9</f>
        <v>0</v>
      </c>
      <c r="BJ304" s="193">
        <f>(SUMIFS(Profile!$E$2:$E$17521,Profile!$B$2:$B$17521,$B304,Profile!$C$2:$C$17521,BJ$8))*$C$9</f>
        <v>0</v>
      </c>
      <c r="BK304" s="193">
        <f>(SUMIFS(Profile!$E$2:$E$17521,Profile!$B$2:$B$17521,$B304,Profile!$C$2:$C$17521,BK$8))*$C$9</f>
        <v>0</v>
      </c>
      <c r="BL304" s="193">
        <f>(SUMIFS(Profile!$E$2:$E$17521,Profile!$B$2:$B$17521,$B304,Profile!$C$2:$C$17521,BL$8))*$C$9</f>
        <v>0</v>
      </c>
      <c r="BM304" s="193">
        <f>(SUMIFS(Profile!$E$2:$E$17521,Profile!$B$2:$B$17521,$B304,Profile!$C$2:$C$17521,BM$8))*$C$9</f>
        <v>0</v>
      </c>
      <c r="BN304" s="193">
        <f>(SUMIFS(Profile!$E$2:$E$17521,Profile!$B$2:$B$17521,$B304,Profile!$C$2:$C$17521,BN$8))*$C$9</f>
        <v>0</v>
      </c>
      <c r="BO304" s="193">
        <f>(SUMIFS(Profile!$E$2:$E$17521,Profile!$B$2:$B$17521,$B304,Profile!$C$2:$C$17521,BO$8))*$C$9</f>
        <v>0.001227025173</v>
      </c>
      <c r="BP304" s="193">
        <f>(SUMIFS(Profile!$E$2:$E$17521,Profile!$B$2:$B$17521,$B304,Profile!$C$2:$C$17521,BP$8))*$C$9</f>
        <v>0.01177944166</v>
      </c>
      <c r="BQ304" s="193">
        <f>(SUMIFS(Profile!$E$2:$E$17521,Profile!$B$2:$B$17521,$B304,Profile!$C$2:$C$17521,BQ$8))*$C$9</f>
        <v>0.03562347817</v>
      </c>
      <c r="BR304" s="193">
        <f>(SUMIFS(Profile!$E$2:$E$17521,Profile!$B$2:$B$17521,$B304,Profile!$C$2:$C$17521,BR$8))*$C$9</f>
        <v>0.07044495472</v>
      </c>
      <c r="BS304" s="193">
        <f>(SUMIFS(Profile!$E$2:$E$17521,Profile!$B$2:$B$17521,$B304,Profile!$C$2:$C$17521,BS$8))*$C$9</f>
        <v>0.1099738505</v>
      </c>
      <c r="BT304" s="193">
        <f>(SUMIFS(Profile!$E$2:$E$17521,Profile!$B$2:$B$17521,$B304,Profile!$C$2:$C$17521,BT$8))*$C$9</f>
        <v>0.1673842106</v>
      </c>
      <c r="BU304" s="193">
        <f>(SUMIFS(Profile!$E$2:$E$17521,Profile!$B$2:$B$17521,$B304,Profile!$C$2:$C$17521,BU$8))*$C$9</f>
        <v>0.1810048714</v>
      </c>
      <c r="BV304" s="193">
        <f>(SUMIFS(Profile!$E$2:$E$17521,Profile!$B$2:$B$17521,$B304,Profile!$C$2:$C$17521,BV$8))*$C$9</f>
        <v>0.1960936075</v>
      </c>
      <c r="BW304" s="193">
        <f>(SUMIFS(Profile!$E$2:$E$17521,Profile!$B$2:$B$17521,$B304,Profile!$C$2:$C$17521,BW$8))*$C$9</f>
        <v>0.3513801951</v>
      </c>
      <c r="BX304" s="193">
        <f>(SUMIFS(Profile!$E$2:$E$17521,Profile!$B$2:$B$17521,$B304,Profile!$C$2:$C$17521,BX$8))*$C$9</f>
        <v>0.4845938357</v>
      </c>
      <c r="BY304" s="193">
        <f>(SUMIFS(Profile!$E$2:$E$17521,Profile!$B$2:$B$17521,$B304,Profile!$C$2:$C$17521,BY$8))*$C$9</f>
        <v>0.3538395449</v>
      </c>
      <c r="BZ304" s="193">
        <f>(SUMIFS(Profile!$E$2:$E$17521,Profile!$B$2:$B$17521,$B304,Profile!$C$2:$C$17521,BZ$8))*$C$9</f>
        <v>0.2992369373</v>
      </c>
      <c r="CA304" s="193">
        <f>(SUMIFS(Profile!$E$2:$E$17521,Profile!$B$2:$B$17521,$B304,Profile!$C$2:$C$17521,CA$8))*$C$9</f>
        <v>0.3371787405</v>
      </c>
      <c r="CB304" s="193">
        <f>(SUMIFS(Profile!$E$2:$E$17521,Profile!$B$2:$B$17521,$B304,Profile!$C$2:$C$17521,CB$8))*$C$9</f>
        <v>0.2801287675</v>
      </c>
      <c r="CC304" s="193">
        <f>(SUMIFS(Profile!$E$2:$E$17521,Profile!$B$2:$B$17521,$B304,Profile!$C$2:$C$17521,CC$8))*$C$9</f>
        <v>0.2703113794</v>
      </c>
      <c r="CD304" s="193">
        <f>(SUMIFS(Profile!$E$2:$E$17521,Profile!$B$2:$B$17521,$B304,Profile!$C$2:$C$17521,CD$8))*$C$9</f>
        <v>0.2002968464</v>
      </c>
      <c r="CE304" s="193">
        <f>(SUMIFS(Profile!$E$2:$E$17521,Profile!$B$2:$B$17521,$B304,Profile!$C$2:$C$17521,CE$8))*$C$9</f>
        <v>0.2230785784</v>
      </c>
      <c r="CF304" s="193">
        <f>(SUMIFS(Profile!$E$2:$E$17521,Profile!$B$2:$B$17521,$B304,Profile!$C$2:$C$17521,CF$8))*$C$9</f>
        <v>0.1755139369</v>
      </c>
      <c r="CG304" s="193">
        <f>(SUMIFS(Profile!$E$2:$E$17521,Profile!$B$2:$B$17521,$B304,Profile!$C$2:$C$17521,CG$8))*$C$9</f>
        <v>0.1488489198</v>
      </c>
      <c r="CH304" s="193">
        <f>(SUMIFS(Profile!$E$2:$E$17521,Profile!$B$2:$B$17521,$B304,Profile!$C$2:$C$17521,CH$8))*$C$9</f>
        <v>0.09528679066</v>
      </c>
      <c r="CI304" s="193">
        <f>(SUMIFS(Profile!$E$2:$E$17521,Profile!$B$2:$B$17521,$B304,Profile!$C$2:$C$17521,CI$8))*$C$9</f>
        <v>0.03647658705</v>
      </c>
      <c r="CJ304" s="193">
        <f>(SUMIFS(Profile!$E$2:$E$17521,Profile!$B$2:$B$17521,$B304,Profile!$C$2:$C$17521,CJ$8))*$C$9</f>
        <v>0.003454207726</v>
      </c>
      <c r="CK304" s="193">
        <f>(SUMIFS(Profile!$E$2:$E$17521,Profile!$B$2:$B$17521,$B304,Profile!$C$2:$C$17521,CK$8))*$C$9</f>
        <v>0</v>
      </c>
      <c r="CL304" s="193">
        <f>(SUMIFS(Profile!$E$2:$E$17521,Profile!$B$2:$B$17521,$B304,Profile!$C$2:$C$17521,CL$8))*$C$9</f>
        <v>0</v>
      </c>
      <c r="CM304" s="193">
        <f>(SUMIFS(Profile!$E$2:$E$17521,Profile!$B$2:$B$17521,$B304,Profile!$C$2:$C$17521,CM$8))*$C$9</f>
        <v>0</v>
      </c>
      <c r="CN304" s="193">
        <f>(SUMIFS(Profile!$E$2:$E$17521,Profile!$B$2:$B$17521,$B304,Profile!$C$2:$C$17521,CN$8))*$C$9</f>
        <v>0</v>
      </c>
      <c r="CO304" s="193">
        <f>(SUMIFS(Profile!$E$2:$E$17521,Profile!$B$2:$B$17521,$B304,Profile!$C$2:$C$17521,CO$8))*$C$9</f>
        <v>0</v>
      </c>
      <c r="CP304" s="193">
        <f>(SUMIFS(Profile!$E$2:$E$17521,Profile!$B$2:$B$17521,$B304,Profile!$C$2:$C$17521,CP$8))*$C$9</f>
        <v>0</v>
      </c>
      <c r="CQ304" s="193">
        <f>(SUMIFS(Profile!$E$2:$E$17521,Profile!$B$2:$B$17521,$B304,Profile!$C$2:$C$17521,CQ$8))*$C$9</f>
        <v>0</v>
      </c>
      <c r="CR304" s="193">
        <f>(SUMIFS(Profile!$E$2:$E$17521,Profile!$B$2:$B$17521,$B304,Profile!$C$2:$C$17521,CR$8))*$C$9</f>
        <v>0</v>
      </c>
      <c r="CS304" s="193">
        <f>(SUMIFS(Profile!$E$2:$E$17521,Profile!$B$2:$B$17521,$B304,Profile!$C$2:$C$17521,CS$8))*$C$9</f>
        <v>0</v>
      </c>
      <c r="CT304" s="193">
        <f>(SUMIFS(Profile!$E$2:$E$17521,Profile!$B$2:$B$17521,$B304,Profile!$C$2:$C$17521,CT$8))*$C$9</f>
        <v>0</v>
      </c>
      <c r="CU304" s="193">
        <f>(SUMIFS(Profile!$E$2:$E$17521,Profile!$B$2:$B$17521,$B304,Profile!$C$2:$C$17521,CU$8))*$C$9</f>
        <v>0</v>
      </c>
      <c r="CV304" s="193">
        <f>(SUMIFS(Profile!$E$2:$E$17521,Profile!$B$2:$B$17521,$B304,Profile!$C$2:$C$17521,CV$8))*$C$9</f>
        <v>0</v>
      </c>
      <c r="CW304" s="193">
        <f>(SUMIFS(Profile!$E$2:$E$17521,Profile!$B$2:$B$17521,$B304,Profile!$C$2:$C$17521,CW$8))*$C$9</f>
        <v>0</v>
      </c>
      <c r="CX304" s="193">
        <f t="shared" si="17"/>
        <v>0.7324653092</v>
      </c>
      <c r="CY304" s="193">
        <f t="shared" ref="CY304:ET304" si="1482">MAX(BB304-E304,0)</f>
        <v>0</v>
      </c>
      <c r="CZ304" s="193">
        <f t="shared" si="1482"/>
        <v>0</v>
      </c>
      <c r="DA304" s="193">
        <f t="shared" si="1482"/>
        <v>0</v>
      </c>
      <c r="DB304" s="193">
        <f t="shared" si="1482"/>
        <v>0</v>
      </c>
      <c r="DC304" s="193">
        <f t="shared" si="1482"/>
        <v>0</v>
      </c>
      <c r="DD304" s="193">
        <f t="shared" si="1482"/>
        <v>0</v>
      </c>
      <c r="DE304" s="193">
        <f t="shared" si="1482"/>
        <v>0</v>
      </c>
      <c r="DF304" s="193">
        <f t="shared" si="1482"/>
        <v>0</v>
      </c>
      <c r="DG304" s="193">
        <f t="shared" si="1482"/>
        <v>0</v>
      </c>
      <c r="DH304" s="193">
        <f t="shared" si="1482"/>
        <v>0</v>
      </c>
      <c r="DI304" s="193">
        <f t="shared" si="1482"/>
        <v>0</v>
      </c>
      <c r="DJ304" s="193">
        <f t="shared" si="1482"/>
        <v>0</v>
      </c>
      <c r="DK304" s="193">
        <f t="shared" si="1482"/>
        <v>0</v>
      </c>
      <c r="DL304" s="193">
        <f t="shared" si="1482"/>
        <v>0</v>
      </c>
      <c r="DM304" s="193">
        <f t="shared" si="1482"/>
        <v>0</v>
      </c>
      <c r="DN304" s="193">
        <f t="shared" si="1482"/>
        <v>0</v>
      </c>
      <c r="DO304" s="193">
        <f t="shared" si="1482"/>
        <v>0</v>
      </c>
      <c r="DP304" s="193">
        <f t="shared" si="1482"/>
        <v>0</v>
      </c>
      <c r="DQ304" s="193">
        <f t="shared" si="1482"/>
        <v>0</v>
      </c>
      <c r="DR304" s="193">
        <f t="shared" si="1482"/>
        <v>0</v>
      </c>
      <c r="DS304" s="193">
        <f t="shared" si="1482"/>
        <v>0</v>
      </c>
      <c r="DT304" s="193">
        <f t="shared" si="1482"/>
        <v>0.117419011</v>
      </c>
      <c r="DU304" s="193">
        <f t="shared" si="1482"/>
        <v>0.2490301777</v>
      </c>
      <c r="DV304" s="193">
        <f t="shared" si="1482"/>
        <v>0.1210802162</v>
      </c>
      <c r="DW304" s="193">
        <f t="shared" si="1482"/>
        <v>0.05526029153</v>
      </c>
      <c r="DX304" s="193">
        <f t="shared" si="1482"/>
        <v>0.09480456865</v>
      </c>
      <c r="DY304" s="193">
        <f t="shared" si="1482"/>
        <v>0.04376387264</v>
      </c>
      <c r="DZ304" s="193">
        <f t="shared" si="1482"/>
        <v>0.04596503852</v>
      </c>
      <c r="EA304" s="193">
        <f t="shared" si="1482"/>
        <v>0</v>
      </c>
      <c r="EB304" s="193">
        <f t="shared" si="1482"/>
        <v>0.005142132974</v>
      </c>
      <c r="EC304" s="193">
        <f t="shared" si="1482"/>
        <v>0</v>
      </c>
      <c r="ED304" s="193">
        <f t="shared" si="1482"/>
        <v>0</v>
      </c>
      <c r="EE304" s="193">
        <f t="shared" si="1482"/>
        <v>0</v>
      </c>
      <c r="EF304" s="193">
        <f t="shared" si="1482"/>
        <v>0</v>
      </c>
      <c r="EG304" s="193">
        <f t="shared" si="1482"/>
        <v>0</v>
      </c>
      <c r="EH304" s="193">
        <f t="shared" si="1482"/>
        <v>0</v>
      </c>
      <c r="EI304" s="193">
        <f t="shared" si="1482"/>
        <v>0</v>
      </c>
      <c r="EJ304" s="193">
        <f t="shared" si="1482"/>
        <v>0</v>
      </c>
      <c r="EK304" s="193">
        <f t="shared" si="1482"/>
        <v>0</v>
      </c>
      <c r="EL304" s="193">
        <f t="shared" si="1482"/>
        <v>0</v>
      </c>
      <c r="EM304" s="193">
        <f t="shared" si="1482"/>
        <v>0</v>
      </c>
      <c r="EN304" s="193">
        <f t="shared" si="1482"/>
        <v>0</v>
      </c>
      <c r="EO304" s="193">
        <f t="shared" si="1482"/>
        <v>0</v>
      </c>
      <c r="EP304" s="193">
        <f t="shared" si="1482"/>
        <v>0</v>
      </c>
      <c r="EQ304" s="193">
        <f t="shared" si="1482"/>
        <v>0</v>
      </c>
      <c r="ER304" s="193">
        <f t="shared" si="1482"/>
        <v>0</v>
      </c>
      <c r="ES304" s="193">
        <f t="shared" si="1482"/>
        <v>0</v>
      </c>
      <c r="ET304" s="193">
        <f t="shared" si="1482"/>
        <v>0</v>
      </c>
      <c r="EU304" s="193">
        <f t="shared" si="19"/>
        <v>3.300691398</v>
      </c>
      <c r="EV304" s="193">
        <f t="shared" ref="EV304:GQ304" si="1483">BB304-CY304</f>
        <v>0</v>
      </c>
      <c r="EW304" s="193">
        <f t="shared" si="1483"/>
        <v>0</v>
      </c>
      <c r="EX304" s="193">
        <f t="shared" si="1483"/>
        <v>0</v>
      </c>
      <c r="EY304" s="193">
        <f t="shared" si="1483"/>
        <v>0</v>
      </c>
      <c r="EZ304" s="193">
        <f t="shared" si="1483"/>
        <v>0</v>
      </c>
      <c r="FA304" s="193">
        <f t="shared" si="1483"/>
        <v>0</v>
      </c>
      <c r="FB304" s="193">
        <f t="shared" si="1483"/>
        <v>0</v>
      </c>
      <c r="FC304" s="193">
        <f t="shared" si="1483"/>
        <v>0</v>
      </c>
      <c r="FD304" s="193">
        <f t="shared" si="1483"/>
        <v>0</v>
      </c>
      <c r="FE304" s="193">
        <f t="shared" si="1483"/>
        <v>0</v>
      </c>
      <c r="FF304" s="193">
        <f t="shared" si="1483"/>
        <v>0</v>
      </c>
      <c r="FG304" s="193">
        <f t="shared" si="1483"/>
        <v>0</v>
      </c>
      <c r="FH304" s="193">
        <f t="shared" si="1483"/>
        <v>0</v>
      </c>
      <c r="FI304" s="193">
        <f t="shared" si="1483"/>
        <v>0.001227025173</v>
      </c>
      <c r="FJ304" s="193">
        <f t="shared" si="1483"/>
        <v>0.01177944166</v>
      </c>
      <c r="FK304" s="193">
        <f t="shared" si="1483"/>
        <v>0.03562347817</v>
      </c>
      <c r="FL304" s="193">
        <f t="shared" si="1483"/>
        <v>0.07044495472</v>
      </c>
      <c r="FM304" s="193">
        <f t="shared" si="1483"/>
        <v>0.1099738505</v>
      </c>
      <c r="FN304" s="193">
        <f t="shared" si="1483"/>
        <v>0.1673842106</v>
      </c>
      <c r="FO304" s="193">
        <f t="shared" si="1483"/>
        <v>0.1810048714</v>
      </c>
      <c r="FP304" s="193">
        <f t="shared" si="1483"/>
        <v>0.1960936075</v>
      </c>
      <c r="FQ304" s="193">
        <f t="shared" si="1483"/>
        <v>0.2339611841</v>
      </c>
      <c r="FR304" s="193">
        <f t="shared" si="1483"/>
        <v>0.2355636579</v>
      </c>
      <c r="FS304" s="193">
        <f t="shared" si="1483"/>
        <v>0.2327593287</v>
      </c>
      <c r="FT304" s="193">
        <f t="shared" si="1483"/>
        <v>0.2439766457</v>
      </c>
      <c r="FU304" s="193">
        <f t="shared" si="1483"/>
        <v>0.2423741719</v>
      </c>
      <c r="FV304" s="193">
        <f t="shared" si="1483"/>
        <v>0.2363648949</v>
      </c>
      <c r="FW304" s="193">
        <f t="shared" si="1483"/>
        <v>0.2243463409</v>
      </c>
      <c r="FX304" s="193">
        <f t="shared" si="1483"/>
        <v>0.2002968464</v>
      </c>
      <c r="FY304" s="193">
        <f t="shared" si="1483"/>
        <v>0.2179364454</v>
      </c>
      <c r="FZ304" s="193">
        <f t="shared" si="1483"/>
        <v>0.1755139369</v>
      </c>
      <c r="GA304" s="193">
        <f t="shared" si="1483"/>
        <v>0.1488489198</v>
      </c>
      <c r="GB304" s="193">
        <f t="shared" si="1483"/>
        <v>0.09528679066</v>
      </c>
      <c r="GC304" s="193">
        <f t="shared" si="1483"/>
        <v>0.03647658705</v>
      </c>
      <c r="GD304" s="193">
        <f t="shared" si="1483"/>
        <v>0.003454207726</v>
      </c>
      <c r="GE304" s="193">
        <f t="shared" si="1483"/>
        <v>0</v>
      </c>
      <c r="GF304" s="193">
        <f t="shared" si="1483"/>
        <v>0</v>
      </c>
      <c r="GG304" s="193">
        <f t="shared" si="1483"/>
        <v>0</v>
      </c>
      <c r="GH304" s="193">
        <f t="shared" si="1483"/>
        <v>0</v>
      </c>
      <c r="GI304" s="193">
        <f t="shared" si="1483"/>
        <v>0</v>
      </c>
      <c r="GJ304" s="193">
        <f t="shared" si="1483"/>
        <v>0</v>
      </c>
      <c r="GK304" s="193">
        <f t="shared" si="1483"/>
        <v>0</v>
      </c>
      <c r="GL304" s="193">
        <f t="shared" si="1483"/>
        <v>0</v>
      </c>
      <c r="GM304" s="193">
        <f t="shared" si="1483"/>
        <v>0</v>
      </c>
      <c r="GN304" s="193">
        <f t="shared" si="1483"/>
        <v>0</v>
      </c>
      <c r="GO304" s="193">
        <f t="shared" si="1483"/>
        <v>0</v>
      </c>
      <c r="GP304" s="193">
        <f t="shared" si="1483"/>
        <v>0</v>
      </c>
      <c r="GQ304" s="193">
        <f t="shared" si="1483"/>
        <v>0</v>
      </c>
      <c r="GR304" s="193">
        <f t="shared" si="21"/>
        <v>7.592925927</v>
      </c>
      <c r="GS304" s="193">
        <f t="shared" ref="GS304:IN304" si="1484">E304-EV304</f>
        <v>0.153036254</v>
      </c>
      <c r="GT304" s="193">
        <f t="shared" si="1484"/>
        <v>0.1354090415</v>
      </c>
      <c r="GU304" s="193">
        <f t="shared" si="1484"/>
        <v>0.1233904875</v>
      </c>
      <c r="GV304" s="193">
        <f t="shared" si="1484"/>
        <v>0.1165799736</v>
      </c>
      <c r="GW304" s="193">
        <f t="shared" si="1484"/>
        <v>0.116980592</v>
      </c>
      <c r="GX304" s="193">
        <f t="shared" si="1484"/>
        <v>0.1165799736</v>
      </c>
      <c r="GY304" s="193">
        <f t="shared" si="1484"/>
        <v>0.1121731704</v>
      </c>
      <c r="GZ304" s="193">
        <f t="shared" si="1484"/>
        <v>0.1101700781</v>
      </c>
      <c r="HA304" s="193">
        <f t="shared" si="1484"/>
        <v>0.1113719335</v>
      </c>
      <c r="HB304" s="193">
        <f t="shared" si="1484"/>
        <v>0.1129744074</v>
      </c>
      <c r="HC304" s="193">
        <f t="shared" si="1484"/>
        <v>0.1153781182</v>
      </c>
      <c r="HD304" s="193">
        <f t="shared" si="1484"/>
        <v>0.1261948168</v>
      </c>
      <c r="HE304" s="193">
        <f t="shared" si="1484"/>
        <v>0.1518343986</v>
      </c>
      <c r="HF304" s="193">
        <f t="shared" si="1484"/>
        <v>0.1730420075</v>
      </c>
      <c r="HG304" s="193">
        <f t="shared" si="1484"/>
        <v>0.197744016</v>
      </c>
      <c r="HH304" s="193">
        <f t="shared" si="1484"/>
        <v>0.2019432721</v>
      </c>
      <c r="HI304" s="193">
        <f t="shared" si="1484"/>
        <v>0.1763360203</v>
      </c>
      <c r="HJ304" s="193">
        <f t="shared" si="1484"/>
        <v>0.1512293893</v>
      </c>
      <c r="HK304" s="193">
        <f t="shared" si="1484"/>
        <v>0.08821037064</v>
      </c>
      <c r="HL304" s="193">
        <f t="shared" si="1484"/>
        <v>0.06537548517</v>
      </c>
      <c r="HM304" s="193">
        <f t="shared" si="1484"/>
        <v>0.04467809045</v>
      </c>
      <c r="HN304" s="193">
        <f t="shared" si="1484"/>
        <v>0</v>
      </c>
      <c r="HO304" s="193">
        <f t="shared" si="1484"/>
        <v>0</v>
      </c>
      <c r="HP304" s="193">
        <f t="shared" si="1484"/>
        <v>0</v>
      </c>
      <c r="HQ304" s="193">
        <f t="shared" si="1484"/>
        <v>0</v>
      </c>
      <c r="HR304" s="193">
        <f t="shared" si="1484"/>
        <v>0</v>
      </c>
      <c r="HS304" s="193">
        <f t="shared" si="1484"/>
        <v>0</v>
      </c>
      <c r="HT304" s="193">
        <f t="shared" si="1484"/>
        <v>0</v>
      </c>
      <c r="HU304" s="193">
        <f t="shared" si="1484"/>
        <v>0.01723898062</v>
      </c>
      <c r="HV304" s="193">
        <f t="shared" si="1484"/>
        <v>0</v>
      </c>
      <c r="HW304" s="193">
        <f t="shared" si="1484"/>
        <v>0.04682931171</v>
      </c>
      <c r="HX304" s="193">
        <f t="shared" si="1484"/>
        <v>0.0807054612</v>
      </c>
      <c r="HY304" s="193">
        <f t="shared" si="1484"/>
        <v>0.1587053167</v>
      </c>
      <c r="HZ304" s="193">
        <f t="shared" si="1484"/>
        <v>0.2467606683</v>
      </c>
      <c r="IA304" s="193">
        <f t="shared" si="1484"/>
        <v>0.311031288</v>
      </c>
      <c r="IB304" s="193">
        <f t="shared" si="1484"/>
        <v>0.3421281699</v>
      </c>
      <c r="IC304" s="193">
        <f t="shared" si="1484"/>
        <v>0.3721745548</v>
      </c>
      <c r="ID304" s="193">
        <f t="shared" si="1484"/>
        <v>0.3833918719</v>
      </c>
      <c r="IE304" s="193">
        <f t="shared" si="1484"/>
        <v>0.3705720809</v>
      </c>
      <c r="IF304" s="193">
        <f t="shared" si="1484"/>
        <v>0.3565504346</v>
      </c>
      <c r="IG304" s="193">
        <f t="shared" si="1484"/>
        <v>0.3417275514</v>
      </c>
      <c r="IH304" s="193">
        <f t="shared" si="1484"/>
        <v>0.3277059051</v>
      </c>
      <c r="II304" s="193">
        <f t="shared" si="1484"/>
        <v>0.311280548</v>
      </c>
      <c r="IJ304" s="193">
        <f t="shared" si="1484"/>
        <v>0.2968582832</v>
      </c>
      <c r="IK304" s="193">
        <f t="shared" si="1484"/>
        <v>0.2776285969</v>
      </c>
      <c r="IL304" s="193">
        <f t="shared" si="1484"/>
        <v>0.2479828304</v>
      </c>
      <c r="IM304" s="193">
        <f t="shared" si="1484"/>
        <v>0.2163339716</v>
      </c>
      <c r="IN304" s="193">
        <f t="shared" si="1484"/>
        <v>0.1866882051</v>
      </c>
      <c r="IO304" s="193">
        <f t="shared" si="23"/>
        <v>0.7273231763</v>
      </c>
      <c r="IP304" s="193">
        <f t="shared" si="29"/>
        <v>0</v>
      </c>
      <c r="IQ304" s="193">
        <f t="shared" ref="IQ304:KK304" si="1485">MAX((MIN(CZ304+IP304,$IO$7))-GT304,0)</f>
        <v>0</v>
      </c>
      <c r="IR304" s="193">
        <f t="shared" si="1485"/>
        <v>0</v>
      </c>
      <c r="IS304" s="193">
        <f t="shared" si="1485"/>
        <v>0</v>
      </c>
      <c r="IT304" s="193">
        <f t="shared" si="1485"/>
        <v>0</v>
      </c>
      <c r="IU304" s="193">
        <f t="shared" si="1485"/>
        <v>0</v>
      </c>
      <c r="IV304" s="193">
        <f t="shared" si="1485"/>
        <v>0</v>
      </c>
      <c r="IW304" s="193">
        <f t="shared" si="1485"/>
        <v>0</v>
      </c>
      <c r="IX304" s="193">
        <f t="shared" si="1485"/>
        <v>0</v>
      </c>
      <c r="IY304" s="193">
        <f t="shared" si="1485"/>
        <v>0</v>
      </c>
      <c r="IZ304" s="193">
        <f t="shared" si="1485"/>
        <v>0</v>
      </c>
      <c r="JA304" s="193">
        <f t="shared" si="1485"/>
        <v>0</v>
      </c>
      <c r="JB304" s="193">
        <f t="shared" si="1485"/>
        <v>0</v>
      </c>
      <c r="JC304" s="193">
        <f t="shared" si="1485"/>
        <v>0</v>
      </c>
      <c r="JD304" s="193">
        <f t="shared" si="1485"/>
        <v>0</v>
      </c>
      <c r="JE304" s="193">
        <f t="shared" si="1485"/>
        <v>0</v>
      </c>
      <c r="JF304" s="193">
        <f t="shared" si="1485"/>
        <v>0</v>
      </c>
      <c r="JG304" s="193">
        <f t="shared" si="1485"/>
        <v>0</v>
      </c>
      <c r="JH304" s="193">
        <f t="shared" si="1485"/>
        <v>0</v>
      </c>
      <c r="JI304" s="193">
        <f t="shared" si="1485"/>
        <v>0</v>
      </c>
      <c r="JJ304" s="193">
        <f t="shared" si="1485"/>
        <v>0</v>
      </c>
      <c r="JK304" s="193">
        <f t="shared" si="1485"/>
        <v>0.117419011</v>
      </c>
      <c r="JL304" s="193">
        <f t="shared" si="1485"/>
        <v>0.3664491887</v>
      </c>
      <c r="JM304" s="193">
        <f t="shared" si="1485"/>
        <v>0.4875294049</v>
      </c>
      <c r="JN304" s="193">
        <f t="shared" si="1485"/>
        <v>0.5427896965</v>
      </c>
      <c r="JO304" s="193">
        <f t="shared" si="1485"/>
        <v>0.6375942651</v>
      </c>
      <c r="JP304" s="193">
        <f t="shared" si="1485"/>
        <v>0.6813581377</v>
      </c>
      <c r="JQ304" s="193">
        <f t="shared" si="1485"/>
        <v>0.7273231763</v>
      </c>
      <c r="JR304" s="193">
        <f t="shared" si="1485"/>
        <v>0.7100841957</v>
      </c>
      <c r="JS304" s="193">
        <f t="shared" si="1485"/>
        <v>0.7152263286</v>
      </c>
      <c r="JT304" s="193">
        <f t="shared" si="1485"/>
        <v>0.6683970169</v>
      </c>
      <c r="JU304" s="193">
        <f t="shared" si="1485"/>
        <v>0.5876915557</v>
      </c>
      <c r="JV304" s="193">
        <f t="shared" si="1485"/>
        <v>0.428986239</v>
      </c>
      <c r="JW304" s="193">
        <f t="shared" si="1485"/>
        <v>0.1822255707</v>
      </c>
      <c r="JX304" s="193">
        <f t="shared" si="1485"/>
        <v>0</v>
      </c>
      <c r="JY304" s="193">
        <f t="shared" si="1485"/>
        <v>0</v>
      </c>
      <c r="JZ304" s="193">
        <f t="shared" si="1485"/>
        <v>0</v>
      </c>
      <c r="KA304" s="193">
        <f t="shared" si="1485"/>
        <v>0</v>
      </c>
      <c r="KB304" s="193">
        <f t="shared" si="1485"/>
        <v>0</v>
      </c>
      <c r="KC304" s="193">
        <f t="shared" si="1485"/>
        <v>0</v>
      </c>
      <c r="KD304" s="193">
        <f t="shared" si="1485"/>
        <v>0</v>
      </c>
      <c r="KE304" s="193">
        <f t="shared" si="1485"/>
        <v>0</v>
      </c>
      <c r="KF304" s="193">
        <f t="shared" si="1485"/>
        <v>0</v>
      </c>
      <c r="KG304" s="193">
        <f t="shared" si="1485"/>
        <v>0</v>
      </c>
      <c r="KH304" s="193">
        <f t="shared" si="1485"/>
        <v>0</v>
      </c>
      <c r="KI304" s="193">
        <f t="shared" si="1485"/>
        <v>0</v>
      </c>
      <c r="KJ304" s="193">
        <f t="shared" si="1485"/>
        <v>0</v>
      </c>
      <c r="KK304" s="193">
        <f t="shared" si="1485"/>
        <v>0</v>
      </c>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row>
    <row r="305" ht="14.25" customHeight="1">
      <c r="A305" s="1">
        <v>10.0</v>
      </c>
      <c r="B305" s="1">
        <f t="shared" ref="B305:C305" si="1486">B304+1</f>
        <v>295</v>
      </c>
      <c r="C305" s="267">
        <f t="shared" si="1486"/>
        <v>43760</v>
      </c>
      <c r="D305" s="193">
        <f t="shared" si="15"/>
        <v>10.9841571</v>
      </c>
      <c r="E305" s="193">
        <f>(SUMIFS(Profile!$F$2:$F$17521,Profile!$B$2:$B$17521,$B305,Profile!$C$2:$C$17521,E$8))*$C$6</f>
        <v>0.1630517156</v>
      </c>
      <c r="F305" s="193">
        <f>(SUMIFS(Profile!$F$2:$F$17521,Profile!$B$2:$B$17521,$B305,Profile!$C$2:$C$17521,F$8))*$C$6</f>
        <v>0.1426201739</v>
      </c>
      <c r="G305" s="193">
        <f>(SUMIFS(Profile!$F$2:$F$17521,Profile!$B$2:$B$17521,$B305,Profile!$C$2:$C$17521,G$8))*$C$6</f>
        <v>0.1330053307</v>
      </c>
      <c r="H305" s="193">
        <f>(SUMIFS(Profile!$F$2:$F$17521,Profile!$B$2:$B$17521,$B305,Profile!$C$2:$C$17521,H$8))*$C$6</f>
        <v>0.1213873952</v>
      </c>
      <c r="I305" s="193">
        <f>(SUMIFS(Profile!$F$2:$F$17521,Profile!$B$2:$B$17521,$B305,Profile!$C$2:$C$17521,I$8))*$C$6</f>
        <v>0.117781829</v>
      </c>
      <c r="J305" s="193">
        <f>(SUMIFS(Profile!$F$2:$F$17521,Profile!$B$2:$B$17521,$B305,Profile!$C$2:$C$17521,J$8))*$C$6</f>
        <v>0.1193843028</v>
      </c>
      <c r="K305" s="193">
        <f>(SUMIFS(Profile!$F$2:$F$17521,Profile!$B$2:$B$17521,$B305,Profile!$C$2:$C$17521,K$8))*$C$6</f>
        <v>0.1153781182</v>
      </c>
      <c r="L305" s="193">
        <f>(SUMIFS(Profile!$F$2:$F$17521,Profile!$B$2:$B$17521,$B305,Profile!$C$2:$C$17521,L$8))*$C$6</f>
        <v>0.1145768812</v>
      </c>
      <c r="M305" s="193">
        <f>(SUMIFS(Profile!$F$2:$F$17521,Profile!$B$2:$B$17521,$B305,Profile!$C$2:$C$17521,M$8))*$C$6</f>
        <v>0.1145768812</v>
      </c>
      <c r="N305" s="193">
        <f>(SUMIFS(Profile!$F$2:$F$17521,Profile!$B$2:$B$17521,$B305,Profile!$C$2:$C$17521,N$8))*$C$6</f>
        <v>0.1137756443</v>
      </c>
      <c r="O305" s="193">
        <f>(SUMIFS(Profile!$F$2:$F$17521,Profile!$B$2:$B$17521,$B305,Profile!$C$2:$C$17521,O$8))*$C$6</f>
        <v>0.1129744074</v>
      </c>
      <c r="P305" s="193">
        <f>(SUMIFS(Profile!$F$2:$F$17521,Profile!$B$2:$B$17521,$B305,Profile!$C$2:$C$17521,P$8))*$C$6</f>
        <v>0.1201855398</v>
      </c>
      <c r="Q305" s="193">
        <f>(SUMIFS(Profile!$F$2:$F$17521,Profile!$B$2:$B$17521,$B305,Profile!$C$2:$C$17521,Q$8))*$C$6</f>
        <v>0.1257941983</v>
      </c>
      <c r="R305" s="193">
        <f>(SUMIFS(Profile!$F$2:$F$17521,Profile!$B$2:$B$17521,$B305,Profile!$C$2:$C$17521,R$8))*$C$6</f>
        <v>0.1414183185</v>
      </c>
      <c r="S305" s="193">
        <f>(SUMIFS(Profile!$F$2:$F$17521,Profile!$B$2:$B$17521,$B305,Profile!$C$2:$C$17521,S$8))*$C$6</f>
        <v>0.1646541895</v>
      </c>
      <c r="T305" s="193">
        <f>(SUMIFS(Profile!$F$2:$F$17521,Profile!$B$2:$B$17521,$B305,Profile!$C$2:$C$17521,T$8))*$C$6</f>
        <v>0.1878900605</v>
      </c>
      <c r="U305" s="193">
        <f>(SUMIFS(Profile!$F$2:$F$17521,Profile!$B$2:$B$17521,$B305,Profile!$C$2:$C$17521,U$8))*$C$6</f>
        <v>0.2251475778</v>
      </c>
      <c r="V305" s="193">
        <f>(SUMIFS(Profile!$F$2:$F$17521,Profile!$B$2:$B$17521,$B305,Profile!$C$2:$C$17521,V$8))*$C$6</f>
        <v>0.2543927258</v>
      </c>
      <c r="W305" s="193">
        <f>(SUMIFS(Profile!$F$2:$F$17521,Profile!$B$2:$B$17521,$B305,Profile!$C$2:$C$17521,W$8))*$C$6</f>
        <v>0.2624050952</v>
      </c>
      <c r="X305" s="193">
        <f>(SUMIFS(Profile!$F$2:$F$17521,Profile!$B$2:$B$17521,$B305,Profile!$C$2:$C$17521,X$8))*$C$6</f>
        <v>0.2688149906</v>
      </c>
      <c r="Y305" s="193">
        <f>(SUMIFS(Profile!$F$2:$F$17521,Profile!$B$2:$B$17521,$B305,Profile!$C$2:$C$17521,Y$8))*$C$6</f>
        <v>0.2796316892</v>
      </c>
      <c r="Z305" s="193">
        <f>(SUMIFS(Profile!$F$2:$F$17521,Profile!$B$2:$B$17521,$B305,Profile!$C$2:$C$17521,Z$8))*$C$6</f>
        <v>0.2559951997</v>
      </c>
      <c r="AA305" s="193">
        <f>(SUMIFS(Profile!$F$2:$F$17521,Profile!$B$2:$B$17521,$B305,Profile!$C$2:$C$17521,AA$8))*$C$6</f>
        <v>0.2575976736</v>
      </c>
      <c r="AB305" s="193">
        <f>(SUMIFS(Profile!$F$2:$F$17521,Profile!$B$2:$B$17521,$B305,Profile!$C$2:$C$17521,AB$8))*$C$6</f>
        <v>0.2575976736</v>
      </c>
      <c r="AC305" s="193">
        <f>(SUMIFS(Profile!$F$2:$F$17521,Profile!$B$2:$B$17521,$B305,Profile!$C$2:$C$17521,AC$8))*$C$6</f>
        <v>0.2596007659</v>
      </c>
      <c r="AD305" s="193">
        <f>(SUMIFS(Profile!$F$2:$F$17521,Profile!$B$2:$B$17521,$B305,Profile!$C$2:$C$17521,AD$8))*$C$6</f>
        <v>0.2612032398</v>
      </c>
      <c r="AE305" s="193">
        <f>(SUMIFS(Profile!$F$2:$F$17521,Profile!$B$2:$B$17521,$B305,Profile!$C$2:$C$17521,AE$8))*$C$6</f>
        <v>0.2600013844</v>
      </c>
      <c r="AF305" s="193">
        <f>(SUMIFS(Profile!$F$2:$F$17521,Profile!$B$2:$B$17521,$B305,Profile!$C$2:$C$17521,AF$8))*$C$6</f>
        <v>0.251989015</v>
      </c>
      <c r="AG305" s="193">
        <f>(SUMIFS(Profile!$F$2:$F$17521,Profile!$B$2:$B$17521,$B305,Profile!$C$2:$C$17521,AG$8))*$C$6</f>
        <v>0.2395698426</v>
      </c>
      <c r="AH305" s="193">
        <f>(SUMIFS(Profile!$F$2:$F$17521,Profile!$B$2:$B$17521,$B305,Profile!$C$2:$C$17521,AH$8))*$C$6</f>
        <v>0.2455791196</v>
      </c>
      <c r="AI305" s="193">
        <f>(SUMIFS(Profile!$F$2:$F$17521,Profile!$B$2:$B$17521,$B305,Profile!$C$2:$C$17521,AI$8))*$C$6</f>
        <v>0.2443772642</v>
      </c>
      <c r="AJ305" s="193">
        <f>(SUMIFS(Profile!$F$2:$F$17521,Profile!$B$2:$B$17521,$B305,Profile!$C$2:$C$17521,AJ$8))*$C$6</f>
        <v>0.2435760273</v>
      </c>
      <c r="AK305" s="193">
        <f>(SUMIFS(Profile!$F$2:$F$17521,Profile!$B$2:$B$17521,$B305,Profile!$C$2:$C$17521,AK$8))*$C$6</f>
        <v>0.2604020028</v>
      </c>
      <c r="AL305" s="193">
        <f>(SUMIFS(Profile!$F$2:$F$17521,Profile!$B$2:$B$17521,$B305,Profile!$C$2:$C$17521,AL$8))*$C$6</f>
        <v>0.2836378738</v>
      </c>
      <c r="AM305" s="193">
        <f>(SUMIFS(Profile!$F$2:$F$17521,Profile!$B$2:$B$17521,$B305,Profile!$C$2:$C$17521,AM$8))*$C$6</f>
        <v>0.3196935358</v>
      </c>
      <c r="AN305" s="193">
        <f>(SUMIFS(Profile!$F$2:$F$17521,Profile!$B$2:$B$17521,$B305,Profile!$C$2:$C$17521,AN$8))*$C$6</f>
        <v>0.3573516716</v>
      </c>
      <c r="AO305" s="193">
        <f>(SUMIFS(Profile!$F$2:$F$17521,Profile!$B$2:$B$17521,$B305,Profile!$C$2:$C$17521,AO$8))*$C$6</f>
        <v>0.3841931088</v>
      </c>
      <c r="AP305" s="193">
        <f>(SUMIFS(Profile!$F$2:$F$17521,Profile!$B$2:$B$17521,$B305,Profile!$C$2:$C$17521,AP$8))*$C$6</f>
        <v>0.369770844</v>
      </c>
      <c r="AQ305" s="193">
        <f>(SUMIFS(Profile!$F$2:$F$17521,Profile!$B$2:$B$17521,$B305,Profile!$C$2:$C$17521,AQ$8))*$C$6</f>
        <v>0.3597553824</v>
      </c>
      <c r="AR305" s="193">
        <f>(SUMIFS(Profile!$F$2:$F$17521,Profile!$B$2:$B$17521,$B305,Profile!$C$2:$C$17521,AR$8))*$C$6</f>
        <v>0.3377213667</v>
      </c>
      <c r="AS305" s="193">
        <f>(SUMIFS(Profile!$F$2:$F$17521,Profile!$B$2:$B$17521,$B305,Profile!$C$2:$C$17521,AS$8))*$C$6</f>
        <v>0.3269046682</v>
      </c>
      <c r="AT305" s="193">
        <f>(SUMIFS(Profile!$F$2:$F$17521,Profile!$B$2:$B$17521,$B305,Profile!$C$2:$C$17521,AT$8))*$C$6</f>
        <v>0.3072743633</v>
      </c>
      <c r="AU305" s="193">
        <f>(SUMIFS(Profile!$F$2:$F$17521,Profile!$B$2:$B$17521,$B305,Profile!$C$2:$C$17521,AU$8))*$C$6</f>
        <v>0.2916502432</v>
      </c>
      <c r="AV305" s="193">
        <f>(SUMIFS(Profile!$F$2:$F$17521,Profile!$B$2:$B$17521,$B305,Profile!$C$2:$C$17521,AV$8))*$C$6</f>
        <v>0.2820354</v>
      </c>
      <c r="AW305" s="193">
        <f>(SUMIFS(Profile!$F$2:$F$17521,Profile!$B$2:$B$17521,$B305,Profile!$C$2:$C$17521,AW$8))*$C$6</f>
        <v>0.2708180829</v>
      </c>
      <c r="AX305" s="193">
        <f>(SUMIFS(Profile!$F$2:$F$17521,Profile!$B$2:$B$17521,$B305,Profile!$C$2:$C$17521,AX$8))*$C$6</f>
        <v>0.2395698426</v>
      </c>
      <c r="AY305" s="193">
        <f>(SUMIFS(Profile!$F$2:$F$17521,Profile!$B$2:$B$17521,$B305,Profile!$C$2:$C$17521,AY$8))*$C$6</f>
        <v>0.2219426301</v>
      </c>
      <c r="AZ305" s="193">
        <f>(SUMIFS(Profile!$F$2:$F$17521,Profile!$B$2:$B$17521,$B305,Profile!$C$2:$C$17521,AZ$8))*$C$6</f>
        <v>0.1955018114</v>
      </c>
      <c r="BA305" s="193">
        <f t="shared" si="16"/>
        <v>3.269500416</v>
      </c>
      <c r="BB305" s="193">
        <f>(SUMIFS(Profile!$E$2:$E$17521,Profile!$B$2:$B$17521,$B305,Profile!$C$2:$C$17521,BB$8))*$C$9</f>
        <v>0</v>
      </c>
      <c r="BC305" s="193">
        <f>(SUMIFS(Profile!$E$2:$E$17521,Profile!$B$2:$B$17521,$B305,Profile!$C$2:$C$17521,BC$8))*$C$9</f>
        <v>0</v>
      </c>
      <c r="BD305" s="193">
        <f>(SUMIFS(Profile!$E$2:$E$17521,Profile!$B$2:$B$17521,$B305,Profile!$C$2:$C$17521,BD$8))*$C$9</f>
        <v>0</v>
      </c>
      <c r="BE305" s="193">
        <f>(SUMIFS(Profile!$E$2:$E$17521,Profile!$B$2:$B$17521,$B305,Profile!$C$2:$C$17521,BE$8))*$C$9</f>
        <v>0</v>
      </c>
      <c r="BF305" s="193">
        <f>(SUMIFS(Profile!$E$2:$E$17521,Profile!$B$2:$B$17521,$B305,Profile!$C$2:$C$17521,BF$8))*$C$9</f>
        <v>0</v>
      </c>
      <c r="BG305" s="193">
        <f>(SUMIFS(Profile!$E$2:$E$17521,Profile!$B$2:$B$17521,$B305,Profile!$C$2:$C$17521,BG$8))*$C$9</f>
        <v>0</v>
      </c>
      <c r="BH305" s="193">
        <f>(SUMIFS(Profile!$E$2:$E$17521,Profile!$B$2:$B$17521,$B305,Profile!$C$2:$C$17521,BH$8))*$C$9</f>
        <v>0</v>
      </c>
      <c r="BI305" s="193">
        <f>(SUMIFS(Profile!$E$2:$E$17521,Profile!$B$2:$B$17521,$B305,Profile!$C$2:$C$17521,BI$8))*$C$9</f>
        <v>0</v>
      </c>
      <c r="BJ305" s="193">
        <f>(SUMIFS(Profile!$E$2:$E$17521,Profile!$B$2:$B$17521,$B305,Profile!$C$2:$C$17521,BJ$8))*$C$9</f>
        <v>0</v>
      </c>
      <c r="BK305" s="193">
        <f>(SUMIFS(Profile!$E$2:$E$17521,Profile!$B$2:$B$17521,$B305,Profile!$C$2:$C$17521,BK$8))*$C$9</f>
        <v>0</v>
      </c>
      <c r="BL305" s="193">
        <f>(SUMIFS(Profile!$E$2:$E$17521,Profile!$B$2:$B$17521,$B305,Profile!$C$2:$C$17521,BL$8))*$C$9</f>
        <v>0</v>
      </c>
      <c r="BM305" s="193">
        <f>(SUMIFS(Profile!$E$2:$E$17521,Profile!$B$2:$B$17521,$B305,Profile!$C$2:$C$17521,BM$8))*$C$9</f>
        <v>0</v>
      </c>
      <c r="BN305" s="193">
        <f>(SUMIFS(Profile!$E$2:$E$17521,Profile!$B$2:$B$17521,$B305,Profile!$C$2:$C$17521,BN$8))*$C$9</f>
        <v>0.001595132725</v>
      </c>
      <c r="BO305" s="193">
        <f>(SUMIFS(Profile!$E$2:$E$17521,Profile!$B$2:$B$17521,$B305,Profile!$C$2:$C$17521,BO$8))*$C$9</f>
        <v>0.002944860415</v>
      </c>
      <c r="BP305" s="193">
        <f>(SUMIFS(Profile!$E$2:$E$17521,Profile!$B$2:$B$17521,$B305,Profile!$C$2:$C$17521,BP$8))*$C$9</f>
        <v>0.01478565333</v>
      </c>
      <c r="BQ305" s="193">
        <f>(SUMIFS(Profile!$E$2:$E$17521,Profile!$B$2:$B$17521,$B305,Profile!$C$2:$C$17521,BQ$8))*$C$9</f>
        <v>0.03587405365</v>
      </c>
      <c r="BR305" s="193">
        <f>(SUMIFS(Profile!$E$2:$E$17521,Profile!$B$2:$B$17521,$B305,Profile!$C$2:$C$17521,BR$8))*$C$9</f>
        <v>0.06944836261</v>
      </c>
      <c r="BS305" s="193">
        <f>(SUMIFS(Profile!$E$2:$E$17521,Profile!$B$2:$B$17521,$B305,Profile!$C$2:$C$17521,BS$8))*$C$9</f>
        <v>0.1120453124</v>
      </c>
      <c r="BT305" s="193">
        <f>(SUMIFS(Profile!$E$2:$E$17521,Profile!$B$2:$B$17521,$B305,Profile!$C$2:$C$17521,BT$8))*$C$9</f>
        <v>0.1598905677</v>
      </c>
      <c r="BU305" s="193">
        <f>(SUMIFS(Profile!$E$2:$E$17521,Profile!$B$2:$B$17521,$B305,Profile!$C$2:$C$17521,BU$8))*$C$9</f>
        <v>0.1914182189</v>
      </c>
      <c r="BV305" s="193">
        <f>(SUMIFS(Profile!$E$2:$E$17521,Profile!$B$2:$B$17521,$B305,Profile!$C$2:$C$17521,BV$8))*$C$9</f>
        <v>0.2342955156</v>
      </c>
      <c r="BW305" s="193">
        <f>(SUMIFS(Profile!$E$2:$E$17521,Profile!$B$2:$B$17521,$B305,Profile!$C$2:$C$17521,BW$8))*$C$9</f>
        <v>0.2627071465</v>
      </c>
      <c r="BX305" s="193">
        <f>(SUMIFS(Profile!$E$2:$E$17521,Profile!$B$2:$B$17521,$B305,Profile!$C$2:$C$17521,BX$8))*$C$9</f>
        <v>0.2935086614</v>
      </c>
      <c r="BY305" s="193">
        <f>(SUMIFS(Profile!$E$2:$E$17521,Profile!$B$2:$B$17521,$B305,Profile!$C$2:$C$17521,BY$8))*$C$9</f>
        <v>0.2968105615</v>
      </c>
      <c r="BZ305" s="193">
        <f>(SUMIFS(Profile!$E$2:$E$17521,Profile!$B$2:$B$17521,$B305,Profile!$C$2:$C$17521,BZ$8))*$C$9</f>
        <v>0.2925078308</v>
      </c>
      <c r="CA305" s="193">
        <f>(SUMIFS(Profile!$E$2:$E$17521,Profile!$B$2:$B$17521,$B305,Profile!$C$2:$C$17521,CA$8))*$C$9</f>
        <v>0.271726999</v>
      </c>
      <c r="CB305" s="193">
        <f>(SUMIFS(Profile!$E$2:$E$17521,Profile!$B$2:$B$17521,$B305,Profile!$C$2:$C$17521,CB$8))*$C$9</f>
        <v>0.25698017</v>
      </c>
      <c r="CC305" s="193">
        <f>(SUMIFS(Profile!$E$2:$E$17521,Profile!$B$2:$B$17521,$B305,Profile!$C$2:$C$17521,CC$8))*$C$9</f>
        <v>0.2288157734</v>
      </c>
      <c r="CD305" s="193">
        <f>(SUMIFS(Profile!$E$2:$E$17521,Profile!$B$2:$B$17521,$B305,Profile!$C$2:$C$17521,CD$8))*$C$9</f>
        <v>0.1831822204</v>
      </c>
      <c r="CE305" s="193">
        <f>(SUMIFS(Profile!$E$2:$E$17521,Profile!$B$2:$B$17521,$B305,Profile!$C$2:$C$17521,CE$8))*$C$9</f>
        <v>0.1303353297</v>
      </c>
      <c r="CF305" s="193">
        <f>(SUMIFS(Profile!$E$2:$E$17521,Profile!$B$2:$B$17521,$B305,Profile!$C$2:$C$17521,CF$8))*$C$9</f>
        <v>0.1098023896</v>
      </c>
      <c r="CG305" s="193">
        <f>(SUMIFS(Profile!$E$2:$E$17521,Profile!$B$2:$B$17521,$B305,Profile!$C$2:$C$17521,CG$8))*$C$9</f>
        <v>0.07186478346</v>
      </c>
      <c r="CH305" s="193">
        <f>(SUMIFS(Profile!$E$2:$E$17521,Profile!$B$2:$B$17521,$B305,Profile!$C$2:$C$17521,CH$8))*$C$9</f>
        <v>0.03446594676</v>
      </c>
      <c r="CI305" s="193">
        <f>(SUMIFS(Profile!$E$2:$E$17521,Profile!$B$2:$B$17521,$B305,Profile!$C$2:$C$17521,CI$8))*$C$9</f>
        <v>0.0143341562</v>
      </c>
      <c r="CJ305" s="193">
        <f>(SUMIFS(Profile!$E$2:$E$17521,Profile!$B$2:$B$17521,$B305,Profile!$C$2:$C$17521,CJ$8))*$C$9</f>
        <v>0.0001607695767</v>
      </c>
      <c r="CK305" s="193">
        <f>(SUMIFS(Profile!$E$2:$E$17521,Profile!$B$2:$B$17521,$B305,Profile!$C$2:$C$17521,CK$8))*$C$9</f>
        <v>0</v>
      </c>
      <c r="CL305" s="193">
        <f>(SUMIFS(Profile!$E$2:$E$17521,Profile!$B$2:$B$17521,$B305,Profile!$C$2:$C$17521,CL$8))*$C$9</f>
        <v>0</v>
      </c>
      <c r="CM305" s="193">
        <f>(SUMIFS(Profile!$E$2:$E$17521,Profile!$B$2:$B$17521,$B305,Profile!$C$2:$C$17521,CM$8))*$C$9</f>
        <v>0</v>
      </c>
      <c r="CN305" s="193">
        <f>(SUMIFS(Profile!$E$2:$E$17521,Profile!$B$2:$B$17521,$B305,Profile!$C$2:$C$17521,CN$8))*$C$9</f>
        <v>0</v>
      </c>
      <c r="CO305" s="193">
        <f>(SUMIFS(Profile!$E$2:$E$17521,Profile!$B$2:$B$17521,$B305,Profile!$C$2:$C$17521,CO$8))*$C$9</f>
        <v>0</v>
      </c>
      <c r="CP305" s="193">
        <f>(SUMIFS(Profile!$E$2:$E$17521,Profile!$B$2:$B$17521,$B305,Profile!$C$2:$C$17521,CP$8))*$C$9</f>
        <v>0</v>
      </c>
      <c r="CQ305" s="193">
        <f>(SUMIFS(Profile!$E$2:$E$17521,Profile!$B$2:$B$17521,$B305,Profile!$C$2:$C$17521,CQ$8))*$C$9</f>
        <v>0</v>
      </c>
      <c r="CR305" s="193">
        <f>(SUMIFS(Profile!$E$2:$E$17521,Profile!$B$2:$B$17521,$B305,Profile!$C$2:$C$17521,CR$8))*$C$9</f>
        <v>0</v>
      </c>
      <c r="CS305" s="193">
        <f>(SUMIFS(Profile!$E$2:$E$17521,Profile!$B$2:$B$17521,$B305,Profile!$C$2:$C$17521,CS$8))*$C$9</f>
        <v>0</v>
      </c>
      <c r="CT305" s="193">
        <f>(SUMIFS(Profile!$E$2:$E$17521,Profile!$B$2:$B$17521,$B305,Profile!$C$2:$C$17521,CT$8))*$C$9</f>
        <v>0</v>
      </c>
      <c r="CU305" s="193">
        <f>(SUMIFS(Profile!$E$2:$E$17521,Profile!$B$2:$B$17521,$B305,Profile!$C$2:$C$17521,CU$8))*$C$9</f>
        <v>0</v>
      </c>
      <c r="CV305" s="193">
        <f>(SUMIFS(Profile!$E$2:$E$17521,Profile!$B$2:$B$17521,$B305,Profile!$C$2:$C$17521,CV$8))*$C$9</f>
        <v>0</v>
      </c>
      <c r="CW305" s="193">
        <f>(SUMIFS(Profile!$E$2:$E$17521,Profile!$B$2:$B$17521,$B305,Profile!$C$2:$C$17521,CW$8))*$C$9</f>
        <v>0</v>
      </c>
      <c r="CX305" s="193">
        <f t="shared" si="17"/>
        <v>0.1252666467</v>
      </c>
      <c r="CY305" s="193">
        <f t="shared" ref="CY305:ET305" si="1487">MAX(BB305-E305,0)</f>
        <v>0</v>
      </c>
      <c r="CZ305" s="193">
        <f t="shared" si="1487"/>
        <v>0</v>
      </c>
      <c r="DA305" s="193">
        <f t="shared" si="1487"/>
        <v>0</v>
      </c>
      <c r="DB305" s="193">
        <f t="shared" si="1487"/>
        <v>0</v>
      </c>
      <c r="DC305" s="193">
        <f t="shared" si="1487"/>
        <v>0</v>
      </c>
      <c r="DD305" s="193">
        <f t="shared" si="1487"/>
        <v>0</v>
      </c>
      <c r="DE305" s="193">
        <f t="shared" si="1487"/>
        <v>0</v>
      </c>
      <c r="DF305" s="193">
        <f t="shared" si="1487"/>
        <v>0</v>
      </c>
      <c r="DG305" s="193">
        <f t="shared" si="1487"/>
        <v>0</v>
      </c>
      <c r="DH305" s="193">
        <f t="shared" si="1487"/>
        <v>0</v>
      </c>
      <c r="DI305" s="193">
        <f t="shared" si="1487"/>
        <v>0</v>
      </c>
      <c r="DJ305" s="193">
        <f t="shared" si="1487"/>
        <v>0</v>
      </c>
      <c r="DK305" s="193">
        <f t="shared" si="1487"/>
        <v>0</v>
      </c>
      <c r="DL305" s="193">
        <f t="shared" si="1487"/>
        <v>0</v>
      </c>
      <c r="DM305" s="193">
        <f t="shared" si="1487"/>
        <v>0</v>
      </c>
      <c r="DN305" s="193">
        <f t="shared" si="1487"/>
        <v>0</v>
      </c>
      <c r="DO305" s="193">
        <f t="shared" si="1487"/>
        <v>0</v>
      </c>
      <c r="DP305" s="193">
        <f t="shared" si="1487"/>
        <v>0</v>
      </c>
      <c r="DQ305" s="193">
        <f t="shared" si="1487"/>
        <v>0</v>
      </c>
      <c r="DR305" s="193">
        <f t="shared" si="1487"/>
        <v>0</v>
      </c>
      <c r="DS305" s="193">
        <f t="shared" si="1487"/>
        <v>0</v>
      </c>
      <c r="DT305" s="193">
        <f t="shared" si="1487"/>
        <v>0.006711946778</v>
      </c>
      <c r="DU305" s="193">
        <f t="shared" si="1487"/>
        <v>0.03591098782</v>
      </c>
      <c r="DV305" s="193">
        <f t="shared" si="1487"/>
        <v>0.03921288789</v>
      </c>
      <c r="DW305" s="193">
        <f t="shared" si="1487"/>
        <v>0.03290706495</v>
      </c>
      <c r="DX305" s="193">
        <f t="shared" si="1487"/>
        <v>0.01052375929</v>
      </c>
      <c r="DY305" s="193">
        <f t="shared" si="1487"/>
        <v>0</v>
      </c>
      <c r="DZ305" s="193">
        <f t="shared" si="1487"/>
        <v>0</v>
      </c>
      <c r="EA305" s="193">
        <f t="shared" si="1487"/>
        <v>0</v>
      </c>
      <c r="EB305" s="193">
        <f t="shared" si="1487"/>
        <v>0</v>
      </c>
      <c r="EC305" s="193">
        <f t="shared" si="1487"/>
        <v>0</v>
      </c>
      <c r="ED305" s="193">
        <f t="shared" si="1487"/>
        <v>0</v>
      </c>
      <c r="EE305" s="193">
        <f t="shared" si="1487"/>
        <v>0</v>
      </c>
      <c r="EF305" s="193">
        <f t="shared" si="1487"/>
        <v>0</v>
      </c>
      <c r="EG305" s="193">
        <f t="shared" si="1487"/>
        <v>0</v>
      </c>
      <c r="EH305" s="193">
        <f t="shared" si="1487"/>
        <v>0</v>
      </c>
      <c r="EI305" s="193">
        <f t="shared" si="1487"/>
        <v>0</v>
      </c>
      <c r="EJ305" s="193">
        <f t="shared" si="1487"/>
        <v>0</v>
      </c>
      <c r="EK305" s="193">
        <f t="shared" si="1487"/>
        <v>0</v>
      </c>
      <c r="EL305" s="193">
        <f t="shared" si="1487"/>
        <v>0</v>
      </c>
      <c r="EM305" s="193">
        <f t="shared" si="1487"/>
        <v>0</v>
      </c>
      <c r="EN305" s="193">
        <f t="shared" si="1487"/>
        <v>0</v>
      </c>
      <c r="EO305" s="193">
        <f t="shared" si="1487"/>
        <v>0</v>
      </c>
      <c r="EP305" s="193">
        <f t="shared" si="1487"/>
        <v>0</v>
      </c>
      <c r="EQ305" s="193">
        <f t="shared" si="1487"/>
        <v>0</v>
      </c>
      <c r="ER305" s="193">
        <f t="shared" si="1487"/>
        <v>0</v>
      </c>
      <c r="ES305" s="193">
        <f t="shared" si="1487"/>
        <v>0</v>
      </c>
      <c r="ET305" s="193">
        <f t="shared" si="1487"/>
        <v>0</v>
      </c>
      <c r="EU305" s="193">
        <f t="shared" si="19"/>
        <v>3.144233769</v>
      </c>
      <c r="EV305" s="193">
        <f t="shared" ref="EV305:GQ305" si="1488">BB305-CY305</f>
        <v>0</v>
      </c>
      <c r="EW305" s="193">
        <f t="shared" si="1488"/>
        <v>0</v>
      </c>
      <c r="EX305" s="193">
        <f t="shared" si="1488"/>
        <v>0</v>
      </c>
      <c r="EY305" s="193">
        <f t="shared" si="1488"/>
        <v>0</v>
      </c>
      <c r="EZ305" s="193">
        <f t="shared" si="1488"/>
        <v>0</v>
      </c>
      <c r="FA305" s="193">
        <f t="shared" si="1488"/>
        <v>0</v>
      </c>
      <c r="FB305" s="193">
        <f t="shared" si="1488"/>
        <v>0</v>
      </c>
      <c r="FC305" s="193">
        <f t="shared" si="1488"/>
        <v>0</v>
      </c>
      <c r="FD305" s="193">
        <f t="shared" si="1488"/>
        <v>0</v>
      </c>
      <c r="FE305" s="193">
        <f t="shared" si="1488"/>
        <v>0</v>
      </c>
      <c r="FF305" s="193">
        <f t="shared" si="1488"/>
        <v>0</v>
      </c>
      <c r="FG305" s="193">
        <f t="shared" si="1488"/>
        <v>0</v>
      </c>
      <c r="FH305" s="193">
        <f t="shared" si="1488"/>
        <v>0.001595132725</v>
      </c>
      <c r="FI305" s="193">
        <f t="shared" si="1488"/>
        <v>0.002944860415</v>
      </c>
      <c r="FJ305" s="193">
        <f t="shared" si="1488"/>
        <v>0.01478565333</v>
      </c>
      <c r="FK305" s="193">
        <f t="shared" si="1488"/>
        <v>0.03587405365</v>
      </c>
      <c r="FL305" s="193">
        <f t="shared" si="1488"/>
        <v>0.06944836261</v>
      </c>
      <c r="FM305" s="193">
        <f t="shared" si="1488"/>
        <v>0.1120453124</v>
      </c>
      <c r="FN305" s="193">
        <f t="shared" si="1488"/>
        <v>0.1598905677</v>
      </c>
      <c r="FO305" s="193">
        <f t="shared" si="1488"/>
        <v>0.1914182189</v>
      </c>
      <c r="FP305" s="193">
        <f t="shared" si="1488"/>
        <v>0.2342955156</v>
      </c>
      <c r="FQ305" s="193">
        <f t="shared" si="1488"/>
        <v>0.2559951997</v>
      </c>
      <c r="FR305" s="193">
        <f t="shared" si="1488"/>
        <v>0.2575976736</v>
      </c>
      <c r="FS305" s="193">
        <f t="shared" si="1488"/>
        <v>0.2575976736</v>
      </c>
      <c r="FT305" s="193">
        <f t="shared" si="1488"/>
        <v>0.2596007659</v>
      </c>
      <c r="FU305" s="193">
        <f t="shared" si="1488"/>
        <v>0.2612032398</v>
      </c>
      <c r="FV305" s="193">
        <f t="shared" si="1488"/>
        <v>0.25698017</v>
      </c>
      <c r="FW305" s="193">
        <f t="shared" si="1488"/>
        <v>0.2288157734</v>
      </c>
      <c r="FX305" s="193">
        <f t="shared" si="1488"/>
        <v>0.1831822204</v>
      </c>
      <c r="FY305" s="193">
        <f t="shared" si="1488"/>
        <v>0.1303353297</v>
      </c>
      <c r="FZ305" s="193">
        <f t="shared" si="1488"/>
        <v>0.1098023896</v>
      </c>
      <c r="GA305" s="193">
        <f t="shared" si="1488"/>
        <v>0.07186478346</v>
      </c>
      <c r="GB305" s="193">
        <f t="shared" si="1488"/>
        <v>0.03446594676</v>
      </c>
      <c r="GC305" s="193">
        <f t="shared" si="1488"/>
        <v>0.0143341562</v>
      </c>
      <c r="GD305" s="193">
        <f t="shared" si="1488"/>
        <v>0.0001607695767</v>
      </c>
      <c r="GE305" s="193">
        <f t="shared" si="1488"/>
        <v>0</v>
      </c>
      <c r="GF305" s="193">
        <f t="shared" si="1488"/>
        <v>0</v>
      </c>
      <c r="GG305" s="193">
        <f t="shared" si="1488"/>
        <v>0</v>
      </c>
      <c r="GH305" s="193">
        <f t="shared" si="1488"/>
        <v>0</v>
      </c>
      <c r="GI305" s="193">
        <f t="shared" si="1488"/>
        <v>0</v>
      </c>
      <c r="GJ305" s="193">
        <f t="shared" si="1488"/>
        <v>0</v>
      </c>
      <c r="GK305" s="193">
        <f t="shared" si="1488"/>
        <v>0</v>
      </c>
      <c r="GL305" s="193">
        <f t="shared" si="1488"/>
        <v>0</v>
      </c>
      <c r="GM305" s="193">
        <f t="shared" si="1488"/>
        <v>0</v>
      </c>
      <c r="GN305" s="193">
        <f t="shared" si="1488"/>
        <v>0</v>
      </c>
      <c r="GO305" s="193">
        <f t="shared" si="1488"/>
        <v>0</v>
      </c>
      <c r="GP305" s="193">
        <f t="shared" si="1488"/>
        <v>0</v>
      </c>
      <c r="GQ305" s="193">
        <f t="shared" si="1488"/>
        <v>0</v>
      </c>
      <c r="GR305" s="193">
        <f t="shared" si="21"/>
        <v>7.839923329</v>
      </c>
      <c r="GS305" s="193">
        <f t="shared" ref="GS305:IN305" si="1489">E305-EV305</f>
        <v>0.1630517156</v>
      </c>
      <c r="GT305" s="193">
        <f t="shared" si="1489"/>
        <v>0.1426201739</v>
      </c>
      <c r="GU305" s="193">
        <f t="shared" si="1489"/>
        <v>0.1330053307</v>
      </c>
      <c r="GV305" s="193">
        <f t="shared" si="1489"/>
        <v>0.1213873952</v>
      </c>
      <c r="GW305" s="193">
        <f t="shared" si="1489"/>
        <v>0.117781829</v>
      </c>
      <c r="GX305" s="193">
        <f t="shared" si="1489"/>
        <v>0.1193843028</v>
      </c>
      <c r="GY305" s="193">
        <f t="shared" si="1489"/>
        <v>0.1153781182</v>
      </c>
      <c r="GZ305" s="193">
        <f t="shared" si="1489"/>
        <v>0.1145768812</v>
      </c>
      <c r="HA305" s="193">
        <f t="shared" si="1489"/>
        <v>0.1145768812</v>
      </c>
      <c r="HB305" s="193">
        <f t="shared" si="1489"/>
        <v>0.1137756443</v>
      </c>
      <c r="HC305" s="193">
        <f t="shared" si="1489"/>
        <v>0.1129744074</v>
      </c>
      <c r="HD305" s="193">
        <f t="shared" si="1489"/>
        <v>0.1201855398</v>
      </c>
      <c r="HE305" s="193">
        <f t="shared" si="1489"/>
        <v>0.1241990656</v>
      </c>
      <c r="HF305" s="193">
        <f t="shared" si="1489"/>
        <v>0.138473458</v>
      </c>
      <c r="HG305" s="193">
        <f t="shared" si="1489"/>
        <v>0.1498685361</v>
      </c>
      <c r="HH305" s="193">
        <f t="shared" si="1489"/>
        <v>0.1520160069</v>
      </c>
      <c r="HI305" s="193">
        <f t="shared" si="1489"/>
        <v>0.1556992152</v>
      </c>
      <c r="HJ305" s="193">
        <f t="shared" si="1489"/>
        <v>0.1423474134</v>
      </c>
      <c r="HK305" s="193">
        <f t="shared" si="1489"/>
        <v>0.1025145275</v>
      </c>
      <c r="HL305" s="193">
        <f t="shared" si="1489"/>
        <v>0.07739677171</v>
      </c>
      <c r="HM305" s="193">
        <f t="shared" si="1489"/>
        <v>0.0453361736</v>
      </c>
      <c r="HN305" s="193">
        <f t="shared" si="1489"/>
        <v>0</v>
      </c>
      <c r="HO305" s="193">
        <f t="shared" si="1489"/>
        <v>0</v>
      </c>
      <c r="HP305" s="193">
        <f t="shared" si="1489"/>
        <v>0</v>
      </c>
      <c r="HQ305" s="193">
        <f t="shared" si="1489"/>
        <v>0</v>
      </c>
      <c r="HR305" s="193">
        <f t="shared" si="1489"/>
        <v>0</v>
      </c>
      <c r="HS305" s="193">
        <f t="shared" si="1489"/>
        <v>0.00302121432</v>
      </c>
      <c r="HT305" s="193">
        <f t="shared" si="1489"/>
        <v>0.02317324165</v>
      </c>
      <c r="HU305" s="193">
        <f t="shared" si="1489"/>
        <v>0.05638762222</v>
      </c>
      <c r="HV305" s="193">
        <f t="shared" si="1489"/>
        <v>0.1152437899</v>
      </c>
      <c r="HW305" s="193">
        <f t="shared" si="1489"/>
        <v>0.1345748746</v>
      </c>
      <c r="HX305" s="193">
        <f t="shared" si="1489"/>
        <v>0.1717112438</v>
      </c>
      <c r="HY305" s="193">
        <f t="shared" si="1489"/>
        <v>0.2259360561</v>
      </c>
      <c r="HZ305" s="193">
        <f t="shared" si="1489"/>
        <v>0.2693037177</v>
      </c>
      <c r="IA305" s="193">
        <f t="shared" si="1489"/>
        <v>0.3195327662</v>
      </c>
      <c r="IB305" s="193">
        <f t="shared" si="1489"/>
        <v>0.3573516716</v>
      </c>
      <c r="IC305" s="193">
        <f t="shared" si="1489"/>
        <v>0.3841931088</v>
      </c>
      <c r="ID305" s="193">
        <f t="shared" si="1489"/>
        <v>0.369770844</v>
      </c>
      <c r="IE305" s="193">
        <f t="shared" si="1489"/>
        <v>0.3597553824</v>
      </c>
      <c r="IF305" s="193">
        <f t="shared" si="1489"/>
        <v>0.3377213667</v>
      </c>
      <c r="IG305" s="193">
        <f t="shared" si="1489"/>
        <v>0.3269046682</v>
      </c>
      <c r="IH305" s="193">
        <f t="shared" si="1489"/>
        <v>0.3072743633</v>
      </c>
      <c r="II305" s="193">
        <f t="shared" si="1489"/>
        <v>0.2916502432</v>
      </c>
      <c r="IJ305" s="193">
        <f t="shared" si="1489"/>
        <v>0.2820354</v>
      </c>
      <c r="IK305" s="193">
        <f t="shared" si="1489"/>
        <v>0.2708180829</v>
      </c>
      <c r="IL305" s="193">
        <f t="shared" si="1489"/>
        <v>0.2395698426</v>
      </c>
      <c r="IM305" s="193">
        <f t="shared" si="1489"/>
        <v>0.2219426301</v>
      </c>
      <c r="IN305" s="193">
        <f t="shared" si="1489"/>
        <v>0.1955018114</v>
      </c>
      <c r="IO305" s="193">
        <f t="shared" si="23"/>
        <v>0.1252666467</v>
      </c>
      <c r="IP305" s="193">
        <f t="shared" si="29"/>
        <v>0</v>
      </c>
      <c r="IQ305" s="193">
        <f t="shared" ref="IQ305:KK305" si="1490">MAX((MIN(CZ305+IP305,$IO$7))-GT305,0)</f>
        <v>0</v>
      </c>
      <c r="IR305" s="193">
        <f t="shared" si="1490"/>
        <v>0</v>
      </c>
      <c r="IS305" s="193">
        <f t="shared" si="1490"/>
        <v>0</v>
      </c>
      <c r="IT305" s="193">
        <f t="shared" si="1490"/>
        <v>0</v>
      </c>
      <c r="IU305" s="193">
        <f t="shared" si="1490"/>
        <v>0</v>
      </c>
      <c r="IV305" s="193">
        <f t="shared" si="1490"/>
        <v>0</v>
      </c>
      <c r="IW305" s="193">
        <f t="shared" si="1490"/>
        <v>0</v>
      </c>
      <c r="IX305" s="193">
        <f t="shared" si="1490"/>
        <v>0</v>
      </c>
      <c r="IY305" s="193">
        <f t="shared" si="1490"/>
        <v>0</v>
      </c>
      <c r="IZ305" s="193">
        <f t="shared" si="1490"/>
        <v>0</v>
      </c>
      <c r="JA305" s="193">
        <f t="shared" si="1490"/>
        <v>0</v>
      </c>
      <c r="JB305" s="193">
        <f t="shared" si="1490"/>
        <v>0</v>
      </c>
      <c r="JC305" s="193">
        <f t="shared" si="1490"/>
        <v>0</v>
      </c>
      <c r="JD305" s="193">
        <f t="shared" si="1490"/>
        <v>0</v>
      </c>
      <c r="JE305" s="193">
        <f t="shared" si="1490"/>
        <v>0</v>
      </c>
      <c r="JF305" s="193">
        <f t="shared" si="1490"/>
        <v>0</v>
      </c>
      <c r="JG305" s="193">
        <f t="shared" si="1490"/>
        <v>0</v>
      </c>
      <c r="JH305" s="193">
        <f t="shared" si="1490"/>
        <v>0</v>
      </c>
      <c r="JI305" s="193">
        <f t="shared" si="1490"/>
        <v>0</v>
      </c>
      <c r="JJ305" s="193">
        <f t="shared" si="1490"/>
        <v>0</v>
      </c>
      <c r="JK305" s="193">
        <f t="shared" si="1490"/>
        <v>0.006711946778</v>
      </c>
      <c r="JL305" s="193">
        <f t="shared" si="1490"/>
        <v>0.0426229346</v>
      </c>
      <c r="JM305" s="193">
        <f t="shared" si="1490"/>
        <v>0.08183582249</v>
      </c>
      <c r="JN305" s="193">
        <f t="shared" si="1490"/>
        <v>0.1147428874</v>
      </c>
      <c r="JO305" s="193">
        <f t="shared" si="1490"/>
        <v>0.1252666467</v>
      </c>
      <c r="JP305" s="193">
        <f t="shared" si="1490"/>
        <v>0.1222454324</v>
      </c>
      <c r="JQ305" s="193">
        <f t="shared" si="1490"/>
        <v>0.09907219076</v>
      </c>
      <c r="JR305" s="193">
        <f t="shared" si="1490"/>
        <v>0.04268456854</v>
      </c>
      <c r="JS305" s="193">
        <f t="shared" si="1490"/>
        <v>0</v>
      </c>
      <c r="JT305" s="193">
        <f t="shared" si="1490"/>
        <v>0</v>
      </c>
      <c r="JU305" s="193">
        <f t="shared" si="1490"/>
        <v>0</v>
      </c>
      <c r="JV305" s="193">
        <f t="shared" si="1490"/>
        <v>0</v>
      </c>
      <c r="JW305" s="193">
        <f t="shared" si="1490"/>
        <v>0</v>
      </c>
      <c r="JX305" s="193">
        <f t="shared" si="1490"/>
        <v>0</v>
      </c>
      <c r="JY305" s="193">
        <f t="shared" si="1490"/>
        <v>0</v>
      </c>
      <c r="JZ305" s="193">
        <f t="shared" si="1490"/>
        <v>0</v>
      </c>
      <c r="KA305" s="193">
        <f t="shared" si="1490"/>
        <v>0</v>
      </c>
      <c r="KB305" s="193">
        <f t="shared" si="1490"/>
        <v>0</v>
      </c>
      <c r="KC305" s="193">
        <f t="shared" si="1490"/>
        <v>0</v>
      </c>
      <c r="KD305" s="193">
        <f t="shared" si="1490"/>
        <v>0</v>
      </c>
      <c r="KE305" s="193">
        <f t="shared" si="1490"/>
        <v>0</v>
      </c>
      <c r="KF305" s="193">
        <f t="shared" si="1490"/>
        <v>0</v>
      </c>
      <c r="KG305" s="193">
        <f t="shared" si="1490"/>
        <v>0</v>
      </c>
      <c r="KH305" s="193">
        <f t="shared" si="1490"/>
        <v>0</v>
      </c>
      <c r="KI305" s="193">
        <f t="shared" si="1490"/>
        <v>0</v>
      </c>
      <c r="KJ305" s="193">
        <f t="shared" si="1490"/>
        <v>0</v>
      </c>
      <c r="KK305" s="193">
        <f t="shared" si="1490"/>
        <v>0</v>
      </c>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row>
    <row r="306" ht="14.25" customHeight="1">
      <c r="A306" s="1">
        <v>10.0</v>
      </c>
      <c r="B306" s="1">
        <f t="shared" ref="B306:C306" si="1491">B305+1</f>
        <v>296</v>
      </c>
      <c r="C306" s="267">
        <f t="shared" si="1491"/>
        <v>43761</v>
      </c>
      <c r="D306" s="193">
        <f t="shared" si="15"/>
        <v>11.91964128</v>
      </c>
      <c r="E306" s="193">
        <f>(SUMIFS(Profile!$F$2:$F$17521,Profile!$B$2:$B$17521,$B306,Profile!$C$2:$C$17521,E$8))*$C$6</f>
        <v>0.1602473864</v>
      </c>
      <c r="F306" s="193">
        <f>(SUMIFS(Profile!$F$2:$F$17521,Profile!$B$2:$B$17521,$B306,Profile!$C$2:$C$17521,F$8))*$C$6</f>
        <v>0.1430207923</v>
      </c>
      <c r="G306" s="193">
        <f>(SUMIFS(Profile!$F$2:$F$17521,Profile!$B$2:$B$17521,$B306,Profile!$C$2:$C$17521,G$8))*$C$6</f>
        <v>0.1310022383</v>
      </c>
      <c r="H306" s="193">
        <f>(SUMIFS(Profile!$F$2:$F$17521,Profile!$B$2:$B$17521,$B306,Profile!$C$2:$C$17521,H$8))*$C$6</f>
        <v>0.1253935798</v>
      </c>
      <c r="I306" s="193">
        <f>(SUMIFS(Profile!$F$2:$F$17521,Profile!$B$2:$B$17521,$B306,Profile!$C$2:$C$17521,I$8))*$C$6</f>
        <v>0.1310022383</v>
      </c>
      <c r="J306" s="193">
        <f>(SUMIFS(Profile!$F$2:$F$17521,Profile!$B$2:$B$17521,$B306,Profile!$C$2:$C$17521,J$8))*$C$6</f>
        <v>0.1253935798</v>
      </c>
      <c r="K306" s="193">
        <f>(SUMIFS(Profile!$F$2:$F$17521,Profile!$B$2:$B$17521,$B306,Profile!$C$2:$C$17521,K$8))*$C$6</f>
        <v>0.117781829</v>
      </c>
      <c r="L306" s="193">
        <f>(SUMIFS(Profile!$F$2:$F$17521,Profile!$B$2:$B$17521,$B306,Profile!$C$2:$C$17521,L$8))*$C$6</f>
        <v>0.1113719335</v>
      </c>
      <c r="M306" s="193">
        <f>(SUMIFS(Profile!$F$2:$F$17521,Profile!$B$2:$B$17521,$B306,Profile!$C$2:$C$17521,M$8))*$C$6</f>
        <v>0.1121731704</v>
      </c>
      <c r="N306" s="193">
        <f>(SUMIFS(Profile!$F$2:$F$17521,Profile!$B$2:$B$17521,$B306,Profile!$C$2:$C$17521,N$8))*$C$6</f>
        <v>0.1085676043</v>
      </c>
      <c r="O306" s="193">
        <f>(SUMIFS(Profile!$F$2:$F$17521,Profile!$B$2:$B$17521,$B306,Profile!$C$2:$C$17521,O$8))*$C$6</f>
        <v>0.1077663673</v>
      </c>
      <c r="P306" s="193">
        <f>(SUMIFS(Profile!$F$2:$F$17521,Profile!$B$2:$B$17521,$B306,Profile!$C$2:$C$17521,P$8))*$C$6</f>
        <v>0.1105706966</v>
      </c>
      <c r="Q306" s="193">
        <f>(SUMIFS(Profile!$F$2:$F$17521,Profile!$B$2:$B$17521,$B306,Profile!$C$2:$C$17521,Q$8))*$C$6</f>
        <v>0.1101700781</v>
      </c>
      <c r="R306" s="193">
        <f>(SUMIFS(Profile!$F$2:$F$17521,Profile!$B$2:$B$17521,$B306,Profile!$C$2:$C$17521,R$8))*$C$6</f>
        <v>0.116980592</v>
      </c>
      <c r="S306" s="193">
        <f>(SUMIFS(Profile!$F$2:$F$17521,Profile!$B$2:$B$17521,$B306,Profile!$C$2:$C$17521,S$8))*$C$6</f>
        <v>0.1261948168</v>
      </c>
      <c r="T306" s="193">
        <f>(SUMIFS(Profile!$F$2:$F$17521,Profile!$B$2:$B$17521,$B306,Profile!$C$2:$C$17521,T$8))*$C$6</f>
        <v>0.1390146077</v>
      </c>
      <c r="U306" s="193">
        <f>(SUMIFS(Profile!$F$2:$F$17521,Profile!$B$2:$B$17521,$B306,Profile!$C$2:$C$17521,U$8))*$C$6</f>
        <v>0.164253571</v>
      </c>
      <c r="V306" s="193">
        <f>(SUMIFS(Profile!$F$2:$F$17521,Profile!$B$2:$B$17521,$B306,Profile!$C$2:$C$17521,V$8))*$C$6</f>
        <v>0.1890919159</v>
      </c>
      <c r="W306" s="193">
        <f>(SUMIFS(Profile!$F$2:$F$17521,Profile!$B$2:$B$17521,$B306,Profile!$C$2:$C$17521,W$8))*$C$6</f>
        <v>0.2239457224</v>
      </c>
      <c r="X306" s="193">
        <f>(SUMIFS(Profile!$F$2:$F$17521,Profile!$B$2:$B$17521,$B306,Profile!$C$2:$C$17521,X$8))*$C$6</f>
        <v>0.2487840673</v>
      </c>
      <c r="Y306" s="193">
        <f>(SUMIFS(Profile!$F$2:$F$17521,Profile!$B$2:$B$17521,$B306,Profile!$C$2:$C$17521,Y$8))*$C$6</f>
        <v>0.2656100429</v>
      </c>
      <c r="Z306" s="193">
        <f>(SUMIFS(Profile!$F$2:$F$17521,Profile!$B$2:$B$17521,$B306,Profile!$C$2:$C$17521,Z$8))*$C$6</f>
        <v>0.2868428216</v>
      </c>
      <c r="AA306" s="193">
        <f>(SUMIFS(Profile!$F$2:$F$17521,Profile!$B$2:$B$17521,$B306,Profile!$C$2:$C$17521,AA$8))*$C$6</f>
        <v>0.2896471508</v>
      </c>
      <c r="AB306" s="193">
        <f>(SUMIFS(Profile!$F$2:$F$17521,Profile!$B$2:$B$17521,$B306,Profile!$C$2:$C$17521,AB$8))*$C$6</f>
        <v>0.2896471508</v>
      </c>
      <c r="AC306" s="193">
        <f>(SUMIFS(Profile!$F$2:$F$17521,Profile!$B$2:$B$17521,$B306,Profile!$C$2:$C$17521,AC$8))*$C$6</f>
        <v>0.2908490062</v>
      </c>
      <c r="AD306" s="193">
        <f>(SUMIFS(Profile!$F$2:$F$17521,Profile!$B$2:$B$17521,$B306,Profile!$C$2:$C$17521,AD$8))*$C$6</f>
        <v>0.3020663233</v>
      </c>
      <c r="AE306" s="193">
        <f>(SUMIFS(Profile!$F$2:$F$17521,Profile!$B$2:$B$17521,$B306,Profile!$C$2:$C$17521,AE$8))*$C$6</f>
        <v>0.3160879696</v>
      </c>
      <c r="AF306" s="193">
        <f>(SUMIFS(Profile!$F$2:$F$17521,Profile!$B$2:$B$17521,$B306,Profile!$C$2:$C$17521,AF$8))*$C$6</f>
        <v>0.3168892065</v>
      </c>
      <c r="AG306" s="193">
        <f>(SUMIFS(Profile!$F$2:$F$17521,Profile!$B$2:$B$17521,$B306,Profile!$C$2:$C$17521,AG$8))*$C$6</f>
        <v>0.3040694156</v>
      </c>
      <c r="AH306" s="193">
        <f>(SUMIFS(Profile!$F$2:$F$17521,Profile!$B$2:$B$17521,$B306,Profile!$C$2:$C$17521,AH$8))*$C$6</f>
        <v>0.2896471508</v>
      </c>
      <c r="AI306" s="193">
        <f>(SUMIFS(Profile!$F$2:$F$17521,Profile!$B$2:$B$17521,$B306,Profile!$C$2:$C$17521,AI$8))*$C$6</f>
        <v>0.2768273599</v>
      </c>
      <c r="AJ306" s="193">
        <f>(SUMIFS(Profile!$F$2:$F$17521,Profile!$B$2:$B$17521,$B306,Profile!$C$2:$C$17521,AJ$8))*$C$6</f>
        <v>0.2792310707</v>
      </c>
      <c r="AK306" s="193">
        <f>(SUMIFS(Profile!$F$2:$F$17521,Profile!$B$2:$B$17521,$B306,Profile!$C$2:$C$17521,AK$8))*$C$6</f>
        <v>0.2920508616</v>
      </c>
      <c r="AL306" s="193">
        <f>(SUMIFS(Profile!$F$2:$F$17521,Profile!$B$2:$B$17521,$B306,Profile!$C$2:$C$17521,AL$8))*$C$6</f>
        <v>0.3036687971</v>
      </c>
      <c r="AM306" s="193">
        <f>(SUMIFS(Profile!$F$2:$F$17521,Profile!$B$2:$B$17521,$B306,Profile!$C$2:$C$17521,AM$8))*$C$6</f>
        <v>0.3313114713</v>
      </c>
      <c r="AN306" s="193">
        <f>(SUMIFS(Profile!$F$2:$F$17521,Profile!$B$2:$B$17521,$B306,Profile!$C$2:$C$17521,AN$8))*$C$6</f>
        <v>0.3749788841</v>
      </c>
      <c r="AO306" s="193">
        <f>(SUMIFS(Profile!$F$2:$F$17521,Profile!$B$2:$B$17521,$B306,Profile!$C$2:$C$17521,AO$8))*$C$6</f>
        <v>0.4197279667</v>
      </c>
      <c r="AP306" s="193">
        <f>(SUMIFS(Profile!$F$2:$F$17521,Profile!$B$2:$B$17521,$B306,Profile!$C$2:$C$17521,AP$8))*$C$6</f>
        <v>0.4346309736</v>
      </c>
      <c r="AQ306" s="193">
        <f>(SUMIFS(Profile!$F$2:$F$17521,Profile!$B$2:$B$17521,$B306,Profile!$C$2:$C$17521,AQ$8))*$C$6</f>
        <v>0.4276602123</v>
      </c>
      <c r="AR306" s="193">
        <f>(SUMIFS(Profile!$F$2:$F$17521,Profile!$B$2:$B$17521,$B306,Profile!$C$2:$C$17521,AR$8))*$C$6</f>
        <v>0.4138388753</v>
      </c>
      <c r="AS306" s="193">
        <f>(SUMIFS(Profile!$F$2:$F$17521,Profile!$B$2:$B$17521,$B306,Profile!$C$2:$C$17521,AS$8))*$C$6</f>
        <v>0.3954104258</v>
      </c>
      <c r="AT306" s="193">
        <f>(SUMIFS(Profile!$F$2:$F$17521,Profile!$B$2:$B$17521,$B306,Profile!$C$2:$C$17521,AT$8))*$C$6</f>
        <v>0.3777832133</v>
      </c>
      <c r="AU306" s="193">
        <f>(SUMIFS(Profile!$F$2:$F$17521,Profile!$B$2:$B$17521,$B306,Profile!$C$2:$C$17521,AU$8))*$C$6</f>
        <v>0.3581529085</v>
      </c>
      <c r="AV306" s="193">
        <f>(SUMIFS(Profile!$F$2:$F$17521,Profile!$B$2:$B$17521,$B306,Profile!$C$2:$C$17521,AV$8))*$C$6</f>
        <v>0.3389232221</v>
      </c>
      <c r="AW306" s="193">
        <f>(SUMIFS(Profile!$F$2:$F$17521,Profile!$B$2:$B$17521,$B306,Profile!$C$2:$C$17521,AW$8))*$C$6</f>
        <v>0.3180910619</v>
      </c>
      <c r="AX306" s="193">
        <f>(SUMIFS(Profile!$F$2:$F$17521,Profile!$B$2:$B$17521,$B306,Profile!$C$2:$C$17521,AX$8))*$C$6</f>
        <v>0.2960570463</v>
      </c>
      <c r="AY306" s="193">
        <f>(SUMIFS(Profile!$F$2:$F$17521,Profile!$B$2:$B$17521,$B306,Profile!$C$2:$C$17521,AY$8))*$C$6</f>
        <v>0.2780292153</v>
      </c>
      <c r="AZ306" s="193">
        <f>(SUMIFS(Profile!$F$2:$F$17521,Profile!$B$2:$B$17521,$B306,Profile!$C$2:$C$17521,AZ$8))*$C$6</f>
        <v>0.2491846858</v>
      </c>
      <c r="BA306" s="193">
        <f t="shared" si="16"/>
        <v>3.142656281</v>
      </c>
      <c r="BB306" s="193">
        <f>(SUMIFS(Profile!$E$2:$E$17521,Profile!$B$2:$B$17521,$B306,Profile!$C$2:$C$17521,BB$8))*$C$9</f>
        <v>0</v>
      </c>
      <c r="BC306" s="193">
        <f>(SUMIFS(Profile!$E$2:$E$17521,Profile!$B$2:$B$17521,$B306,Profile!$C$2:$C$17521,BC$8))*$C$9</f>
        <v>0</v>
      </c>
      <c r="BD306" s="193">
        <f>(SUMIFS(Profile!$E$2:$E$17521,Profile!$B$2:$B$17521,$B306,Profile!$C$2:$C$17521,BD$8))*$C$9</f>
        <v>0</v>
      </c>
      <c r="BE306" s="193">
        <f>(SUMIFS(Profile!$E$2:$E$17521,Profile!$B$2:$B$17521,$B306,Profile!$C$2:$C$17521,BE$8))*$C$9</f>
        <v>0</v>
      </c>
      <c r="BF306" s="193">
        <f>(SUMIFS(Profile!$E$2:$E$17521,Profile!$B$2:$B$17521,$B306,Profile!$C$2:$C$17521,BF$8))*$C$9</f>
        <v>0</v>
      </c>
      <c r="BG306" s="193">
        <f>(SUMIFS(Profile!$E$2:$E$17521,Profile!$B$2:$B$17521,$B306,Profile!$C$2:$C$17521,BG$8))*$C$9</f>
        <v>0</v>
      </c>
      <c r="BH306" s="193">
        <f>(SUMIFS(Profile!$E$2:$E$17521,Profile!$B$2:$B$17521,$B306,Profile!$C$2:$C$17521,BH$8))*$C$9</f>
        <v>0</v>
      </c>
      <c r="BI306" s="193">
        <f>(SUMIFS(Profile!$E$2:$E$17521,Profile!$B$2:$B$17521,$B306,Profile!$C$2:$C$17521,BI$8))*$C$9</f>
        <v>0</v>
      </c>
      <c r="BJ306" s="193">
        <f>(SUMIFS(Profile!$E$2:$E$17521,Profile!$B$2:$B$17521,$B306,Profile!$C$2:$C$17521,BJ$8))*$C$9</f>
        <v>0</v>
      </c>
      <c r="BK306" s="193">
        <f>(SUMIFS(Profile!$E$2:$E$17521,Profile!$B$2:$B$17521,$B306,Profile!$C$2:$C$17521,BK$8))*$C$9</f>
        <v>0</v>
      </c>
      <c r="BL306" s="193">
        <f>(SUMIFS(Profile!$E$2:$E$17521,Profile!$B$2:$B$17521,$B306,Profile!$C$2:$C$17521,BL$8))*$C$9</f>
        <v>0</v>
      </c>
      <c r="BM306" s="193">
        <f>(SUMIFS(Profile!$E$2:$E$17521,Profile!$B$2:$B$17521,$B306,Profile!$C$2:$C$17521,BM$8))*$C$9</f>
        <v>0</v>
      </c>
      <c r="BN306" s="193">
        <f>(SUMIFS(Profile!$E$2:$E$17521,Profile!$B$2:$B$17521,$B306,Profile!$C$2:$C$17521,BN$8))*$C$9</f>
        <v>0</v>
      </c>
      <c r="BO306" s="193">
        <f>(SUMIFS(Profile!$E$2:$E$17521,Profile!$B$2:$B$17521,$B306,Profile!$C$2:$C$17521,BO$8))*$C$9</f>
        <v>0.001779186501</v>
      </c>
      <c r="BP306" s="193">
        <f>(SUMIFS(Profile!$E$2:$E$17521,Profile!$B$2:$B$17521,$B306,Profile!$C$2:$C$17521,BP$8))*$C$9</f>
        <v>0.01460159956</v>
      </c>
      <c r="BQ306" s="193">
        <f>(SUMIFS(Profile!$E$2:$E$17521,Profile!$B$2:$B$17521,$B306,Profile!$C$2:$C$17521,BQ$8))*$C$9</f>
        <v>0.03407987795</v>
      </c>
      <c r="BR306" s="193">
        <f>(SUMIFS(Profile!$E$2:$E$17521,Profile!$B$2:$B$17521,$B306,Profile!$C$2:$C$17521,BR$8))*$C$9</f>
        <v>0.05982083014</v>
      </c>
      <c r="BS306" s="193">
        <f>(SUMIFS(Profile!$E$2:$E$17521,Profile!$B$2:$B$17521,$B306,Profile!$C$2:$C$17521,BS$8))*$C$9</f>
        <v>0.08801745994</v>
      </c>
      <c r="BT306" s="193">
        <f>(SUMIFS(Profile!$E$2:$E$17521,Profile!$B$2:$B$17521,$B306,Profile!$C$2:$C$17521,BT$8))*$C$9</f>
        <v>0.1304974143</v>
      </c>
      <c r="BU306" s="193">
        <f>(SUMIFS(Profile!$E$2:$E$17521,Profile!$B$2:$B$17521,$B306,Profile!$C$2:$C$17521,BU$8))*$C$9</f>
        <v>0.176290843</v>
      </c>
      <c r="BV306" s="193">
        <f>(SUMIFS(Profile!$E$2:$E$17521,Profile!$B$2:$B$17521,$B306,Profile!$C$2:$C$17521,BV$8))*$C$9</f>
        <v>0.2096623056</v>
      </c>
      <c r="BW306" s="193">
        <f>(SUMIFS(Profile!$E$2:$E$17521,Profile!$B$2:$B$17521,$B306,Profile!$C$2:$C$17521,BW$8))*$C$9</f>
        <v>0.2314809811</v>
      </c>
      <c r="BX306" s="193">
        <f>(SUMIFS(Profile!$E$2:$E$17521,Profile!$B$2:$B$17521,$B306,Profile!$C$2:$C$17521,BX$8))*$C$9</f>
        <v>0.2527337842</v>
      </c>
      <c r="BY306" s="193">
        <f>(SUMIFS(Profile!$E$2:$E$17521,Profile!$B$2:$B$17521,$B306,Profile!$C$2:$C$17521,BY$8))*$C$9</f>
        <v>0.2712202628</v>
      </c>
      <c r="BZ306" s="193">
        <f>(SUMIFS(Profile!$E$2:$E$17521,Profile!$B$2:$B$17521,$B306,Profile!$C$2:$C$17521,BZ$8))*$C$9</f>
        <v>0.275151627</v>
      </c>
      <c r="CA306" s="193">
        <f>(SUMIFS(Profile!$E$2:$E$17521,Profile!$B$2:$B$17521,$B306,Profile!$C$2:$C$17521,CA$8))*$C$9</f>
        <v>0.2488745316</v>
      </c>
      <c r="CB306" s="193">
        <f>(SUMIFS(Profile!$E$2:$E$17521,Profile!$B$2:$B$17521,$B306,Profile!$C$2:$C$17521,CB$8))*$C$9</f>
        <v>0.2158829912</v>
      </c>
      <c r="CC306" s="193">
        <f>(SUMIFS(Profile!$E$2:$E$17521,Profile!$B$2:$B$17521,$B306,Profile!$C$2:$C$17521,CC$8))*$C$9</f>
        <v>0.2126287752</v>
      </c>
      <c r="CD306" s="193">
        <f>(SUMIFS(Profile!$E$2:$E$17521,Profile!$B$2:$B$17521,$B306,Profile!$C$2:$C$17521,CD$8))*$C$9</f>
        <v>0.1763433521</v>
      </c>
      <c r="CE306" s="193">
        <f>(SUMIFS(Profile!$E$2:$E$17521,Profile!$B$2:$B$17521,$B306,Profile!$C$2:$C$17521,CE$8))*$C$9</f>
        <v>0.202877778</v>
      </c>
      <c r="CF306" s="193">
        <f>(SUMIFS(Profile!$E$2:$E$17521,Profile!$B$2:$B$17521,$B306,Profile!$C$2:$C$17521,CF$8))*$C$9</f>
        <v>0.1793322155</v>
      </c>
      <c r="CG306" s="193">
        <f>(SUMIFS(Profile!$E$2:$E$17521,Profile!$B$2:$B$17521,$B306,Profile!$C$2:$C$17521,CG$8))*$C$9</f>
        <v>0.0971852627</v>
      </c>
      <c r="CH306" s="193">
        <f>(SUMIFS(Profile!$E$2:$E$17521,Profile!$B$2:$B$17521,$B306,Profile!$C$2:$C$17521,CH$8))*$C$9</f>
        <v>0.03959112137</v>
      </c>
      <c r="CI306" s="193">
        <f>(SUMIFS(Profile!$E$2:$E$17521,Profile!$B$2:$B$17521,$B306,Profile!$C$2:$C$17521,CI$8))*$C$9</f>
        <v>0.02325842215</v>
      </c>
      <c r="CJ306" s="193">
        <f>(SUMIFS(Profile!$E$2:$E$17521,Profile!$B$2:$B$17521,$B306,Profile!$C$2:$C$17521,CJ$8))*$C$9</f>
        <v>0.001345659095</v>
      </c>
      <c r="CK306" s="193">
        <f>(SUMIFS(Profile!$E$2:$E$17521,Profile!$B$2:$B$17521,$B306,Profile!$C$2:$C$17521,CK$8))*$C$9</f>
        <v>0</v>
      </c>
      <c r="CL306" s="193">
        <f>(SUMIFS(Profile!$E$2:$E$17521,Profile!$B$2:$B$17521,$B306,Profile!$C$2:$C$17521,CL$8))*$C$9</f>
        <v>0</v>
      </c>
      <c r="CM306" s="193">
        <f>(SUMIFS(Profile!$E$2:$E$17521,Profile!$B$2:$B$17521,$B306,Profile!$C$2:$C$17521,CM$8))*$C$9</f>
        <v>0</v>
      </c>
      <c r="CN306" s="193">
        <f>(SUMIFS(Profile!$E$2:$E$17521,Profile!$B$2:$B$17521,$B306,Profile!$C$2:$C$17521,CN$8))*$C$9</f>
        <v>0</v>
      </c>
      <c r="CO306" s="193">
        <f>(SUMIFS(Profile!$E$2:$E$17521,Profile!$B$2:$B$17521,$B306,Profile!$C$2:$C$17521,CO$8))*$C$9</f>
        <v>0</v>
      </c>
      <c r="CP306" s="193">
        <f>(SUMIFS(Profile!$E$2:$E$17521,Profile!$B$2:$B$17521,$B306,Profile!$C$2:$C$17521,CP$8))*$C$9</f>
        <v>0</v>
      </c>
      <c r="CQ306" s="193">
        <f>(SUMIFS(Profile!$E$2:$E$17521,Profile!$B$2:$B$17521,$B306,Profile!$C$2:$C$17521,CQ$8))*$C$9</f>
        <v>0</v>
      </c>
      <c r="CR306" s="193">
        <f>(SUMIFS(Profile!$E$2:$E$17521,Profile!$B$2:$B$17521,$B306,Profile!$C$2:$C$17521,CR$8))*$C$9</f>
        <v>0</v>
      </c>
      <c r="CS306" s="193">
        <f>(SUMIFS(Profile!$E$2:$E$17521,Profile!$B$2:$B$17521,$B306,Profile!$C$2:$C$17521,CS$8))*$C$9</f>
        <v>0</v>
      </c>
      <c r="CT306" s="193">
        <f>(SUMIFS(Profile!$E$2:$E$17521,Profile!$B$2:$B$17521,$B306,Profile!$C$2:$C$17521,CT$8))*$C$9</f>
        <v>0</v>
      </c>
      <c r="CU306" s="193">
        <f>(SUMIFS(Profile!$E$2:$E$17521,Profile!$B$2:$B$17521,$B306,Profile!$C$2:$C$17521,CU$8))*$C$9</f>
        <v>0</v>
      </c>
      <c r="CV306" s="193">
        <f>(SUMIFS(Profile!$E$2:$E$17521,Profile!$B$2:$B$17521,$B306,Profile!$C$2:$C$17521,CV$8))*$C$9</f>
        <v>0</v>
      </c>
      <c r="CW306" s="193">
        <f>(SUMIFS(Profile!$E$2:$E$17521,Profile!$B$2:$B$17521,$B306,Profile!$C$2:$C$17521,CW$8))*$C$9</f>
        <v>0</v>
      </c>
      <c r="CX306" s="193">
        <f t="shared" si="17"/>
        <v>0</v>
      </c>
      <c r="CY306" s="193">
        <f t="shared" ref="CY306:ET306" si="1492">MAX(BB306-E306,0)</f>
        <v>0</v>
      </c>
      <c r="CZ306" s="193">
        <f t="shared" si="1492"/>
        <v>0</v>
      </c>
      <c r="DA306" s="193">
        <f t="shared" si="1492"/>
        <v>0</v>
      </c>
      <c r="DB306" s="193">
        <f t="shared" si="1492"/>
        <v>0</v>
      </c>
      <c r="DC306" s="193">
        <f t="shared" si="1492"/>
        <v>0</v>
      </c>
      <c r="DD306" s="193">
        <f t="shared" si="1492"/>
        <v>0</v>
      </c>
      <c r="DE306" s="193">
        <f t="shared" si="1492"/>
        <v>0</v>
      </c>
      <c r="DF306" s="193">
        <f t="shared" si="1492"/>
        <v>0</v>
      </c>
      <c r="DG306" s="193">
        <f t="shared" si="1492"/>
        <v>0</v>
      </c>
      <c r="DH306" s="193">
        <f t="shared" si="1492"/>
        <v>0</v>
      </c>
      <c r="DI306" s="193">
        <f t="shared" si="1492"/>
        <v>0</v>
      </c>
      <c r="DJ306" s="193">
        <f t="shared" si="1492"/>
        <v>0</v>
      </c>
      <c r="DK306" s="193">
        <f t="shared" si="1492"/>
        <v>0</v>
      </c>
      <c r="DL306" s="193">
        <f t="shared" si="1492"/>
        <v>0</v>
      </c>
      <c r="DM306" s="193">
        <f t="shared" si="1492"/>
        <v>0</v>
      </c>
      <c r="DN306" s="193">
        <f t="shared" si="1492"/>
        <v>0</v>
      </c>
      <c r="DO306" s="193">
        <f t="shared" si="1492"/>
        <v>0</v>
      </c>
      <c r="DP306" s="193">
        <f t="shared" si="1492"/>
        <v>0</v>
      </c>
      <c r="DQ306" s="193">
        <f t="shared" si="1492"/>
        <v>0</v>
      </c>
      <c r="DR306" s="193">
        <f t="shared" si="1492"/>
        <v>0</v>
      </c>
      <c r="DS306" s="193">
        <f t="shared" si="1492"/>
        <v>0</v>
      </c>
      <c r="DT306" s="193">
        <f t="shared" si="1492"/>
        <v>0</v>
      </c>
      <c r="DU306" s="193">
        <f t="shared" si="1492"/>
        <v>0</v>
      </c>
      <c r="DV306" s="193">
        <f t="shared" si="1492"/>
        <v>0</v>
      </c>
      <c r="DW306" s="193">
        <f t="shared" si="1492"/>
        <v>0</v>
      </c>
      <c r="DX306" s="193">
        <f t="shared" si="1492"/>
        <v>0</v>
      </c>
      <c r="DY306" s="193">
        <f t="shared" si="1492"/>
        <v>0</v>
      </c>
      <c r="DZ306" s="193">
        <f t="shared" si="1492"/>
        <v>0</v>
      </c>
      <c r="EA306" s="193">
        <f t="shared" si="1492"/>
        <v>0</v>
      </c>
      <c r="EB306" s="193">
        <f t="shared" si="1492"/>
        <v>0</v>
      </c>
      <c r="EC306" s="193">
        <f t="shared" si="1492"/>
        <v>0</v>
      </c>
      <c r="ED306" s="193">
        <f t="shared" si="1492"/>
        <v>0</v>
      </c>
      <c r="EE306" s="193">
        <f t="shared" si="1492"/>
        <v>0</v>
      </c>
      <c r="EF306" s="193">
        <f t="shared" si="1492"/>
        <v>0</v>
      </c>
      <c r="EG306" s="193">
        <f t="shared" si="1492"/>
        <v>0</v>
      </c>
      <c r="EH306" s="193">
        <f t="shared" si="1492"/>
        <v>0</v>
      </c>
      <c r="EI306" s="193">
        <f t="shared" si="1492"/>
        <v>0</v>
      </c>
      <c r="EJ306" s="193">
        <f t="shared" si="1492"/>
        <v>0</v>
      </c>
      <c r="EK306" s="193">
        <f t="shared" si="1492"/>
        <v>0</v>
      </c>
      <c r="EL306" s="193">
        <f t="shared" si="1492"/>
        <v>0</v>
      </c>
      <c r="EM306" s="193">
        <f t="shared" si="1492"/>
        <v>0</v>
      </c>
      <c r="EN306" s="193">
        <f t="shared" si="1492"/>
        <v>0</v>
      </c>
      <c r="EO306" s="193">
        <f t="shared" si="1492"/>
        <v>0</v>
      </c>
      <c r="EP306" s="193">
        <f t="shared" si="1492"/>
        <v>0</v>
      </c>
      <c r="EQ306" s="193">
        <f t="shared" si="1492"/>
        <v>0</v>
      </c>
      <c r="ER306" s="193">
        <f t="shared" si="1492"/>
        <v>0</v>
      </c>
      <c r="ES306" s="193">
        <f t="shared" si="1492"/>
        <v>0</v>
      </c>
      <c r="ET306" s="193">
        <f t="shared" si="1492"/>
        <v>0</v>
      </c>
      <c r="EU306" s="193">
        <f t="shared" si="19"/>
        <v>3.142656281</v>
      </c>
      <c r="EV306" s="193">
        <f t="shared" ref="EV306:GQ306" si="1493">BB306-CY306</f>
        <v>0</v>
      </c>
      <c r="EW306" s="193">
        <f t="shared" si="1493"/>
        <v>0</v>
      </c>
      <c r="EX306" s="193">
        <f t="shared" si="1493"/>
        <v>0</v>
      </c>
      <c r="EY306" s="193">
        <f t="shared" si="1493"/>
        <v>0</v>
      </c>
      <c r="EZ306" s="193">
        <f t="shared" si="1493"/>
        <v>0</v>
      </c>
      <c r="FA306" s="193">
        <f t="shared" si="1493"/>
        <v>0</v>
      </c>
      <c r="FB306" s="193">
        <f t="shared" si="1493"/>
        <v>0</v>
      </c>
      <c r="FC306" s="193">
        <f t="shared" si="1493"/>
        <v>0</v>
      </c>
      <c r="FD306" s="193">
        <f t="shared" si="1493"/>
        <v>0</v>
      </c>
      <c r="FE306" s="193">
        <f t="shared" si="1493"/>
        <v>0</v>
      </c>
      <c r="FF306" s="193">
        <f t="shared" si="1493"/>
        <v>0</v>
      </c>
      <c r="FG306" s="193">
        <f t="shared" si="1493"/>
        <v>0</v>
      </c>
      <c r="FH306" s="193">
        <f t="shared" si="1493"/>
        <v>0</v>
      </c>
      <c r="FI306" s="193">
        <f t="shared" si="1493"/>
        <v>0.001779186501</v>
      </c>
      <c r="FJ306" s="193">
        <f t="shared" si="1493"/>
        <v>0.01460159956</v>
      </c>
      <c r="FK306" s="193">
        <f t="shared" si="1493"/>
        <v>0.03407987795</v>
      </c>
      <c r="FL306" s="193">
        <f t="shared" si="1493"/>
        <v>0.05982083014</v>
      </c>
      <c r="FM306" s="193">
        <f t="shared" si="1493"/>
        <v>0.08801745994</v>
      </c>
      <c r="FN306" s="193">
        <f t="shared" si="1493"/>
        <v>0.1304974143</v>
      </c>
      <c r="FO306" s="193">
        <f t="shared" si="1493"/>
        <v>0.176290843</v>
      </c>
      <c r="FP306" s="193">
        <f t="shared" si="1493"/>
        <v>0.2096623056</v>
      </c>
      <c r="FQ306" s="193">
        <f t="shared" si="1493"/>
        <v>0.2314809811</v>
      </c>
      <c r="FR306" s="193">
        <f t="shared" si="1493"/>
        <v>0.2527337842</v>
      </c>
      <c r="FS306" s="193">
        <f t="shared" si="1493"/>
        <v>0.2712202628</v>
      </c>
      <c r="FT306" s="193">
        <f t="shared" si="1493"/>
        <v>0.275151627</v>
      </c>
      <c r="FU306" s="193">
        <f t="shared" si="1493"/>
        <v>0.2488745316</v>
      </c>
      <c r="FV306" s="193">
        <f t="shared" si="1493"/>
        <v>0.2158829912</v>
      </c>
      <c r="FW306" s="193">
        <f t="shared" si="1493"/>
        <v>0.2126287752</v>
      </c>
      <c r="FX306" s="193">
        <f t="shared" si="1493"/>
        <v>0.1763433521</v>
      </c>
      <c r="FY306" s="193">
        <f t="shared" si="1493"/>
        <v>0.202877778</v>
      </c>
      <c r="FZ306" s="193">
        <f t="shared" si="1493"/>
        <v>0.1793322155</v>
      </c>
      <c r="GA306" s="193">
        <f t="shared" si="1493"/>
        <v>0.0971852627</v>
      </c>
      <c r="GB306" s="193">
        <f t="shared" si="1493"/>
        <v>0.03959112137</v>
      </c>
      <c r="GC306" s="193">
        <f t="shared" si="1493"/>
        <v>0.02325842215</v>
      </c>
      <c r="GD306" s="193">
        <f t="shared" si="1493"/>
        <v>0.001345659095</v>
      </c>
      <c r="GE306" s="193">
        <f t="shared" si="1493"/>
        <v>0</v>
      </c>
      <c r="GF306" s="193">
        <f t="shared" si="1493"/>
        <v>0</v>
      </c>
      <c r="GG306" s="193">
        <f t="shared" si="1493"/>
        <v>0</v>
      </c>
      <c r="GH306" s="193">
        <f t="shared" si="1493"/>
        <v>0</v>
      </c>
      <c r="GI306" s="193">
        <f t="shared" si="1493"/>
        <v>0</v>
      </c>
      <c r="GJ306" s="193">
        <f t="shared" si="1493"/>
        <v>0</v>
      </c>
      <c r="GK306" s="193">
        <f t="shared" si="1493"/>
        <v>0</v>
      </c>
      <c r="GL306" s="193">
        <f t="shared" si="1493"/>
        <v>0</v>
      </c>
      <c r="GM306" s="193">
        <f t="shared" si="1493"/>
        <v>0</v>
      </c>
      <c r="GN306" s="193">
        <f t="shared" si="1493"/>
        <v>0</v>
      </c>
      <c r="GO306" s="193">
        <f t="shared" si="1493"/>
        <v>0</v>
      </c>
      <c r="GP306" s="193">
        <f t="shared" si="1493"/>
        <v>0</v>
      </c>
      <c r="GQ306" s="193">
        <f t="shared" si="1493"/>
        <v>0</v>
      </c>
      <c r="GR306" s="193">
        <f t="shared" si="21"/>
        <v>8.776984996</v>
      </c>
      <c r="GS306" s="193">
        <f t="shared" ref="GS306:IN306" si="1494">E306-EV306</f>
        <v>0.1602473864</v>
      </c>
      <c r="GT306" s="193">
        <f t="shared" si="1494"/>
        <v>0.1430207923</v>
      </c>
      <c r="GU306" s="193">
        <f t="shared" si="1494"/>
        <v>0.1310022383</v>
      </c>
      <c r="GV306" s="193">
        <f t="shared" si="1494"/>
        <v>0.1253935798</v>
      </c>
      <c r="GW306" s="193">
        <f t="shared" si="1494"/>
        <v>0.1310022383</v>
      </c>
      <c r="GX306" s="193">
        <f t="shared" si="1494"/>
        <v>0.1253935798</v>
      </c>
      <c r="GY306" s="193">
        <f t="shared" si="1494"/>
        <v>0.117781829</v>
      </c>
      <c r="GZ306" s="193">
        <f t="shared" si="1494"/>
        <v>0.1113719335</v>
      </c>
      <c r="HA306" s="193">
        <f t="shared" si="1494"/>
        <v>0.1121731704</v>
      </c>
      <c r="HB306" s="193">
        <f t="shared" si="1494"/>
        <v>0.1085676043</v>
      </c>
      <c r="HC306" s="193">
        <f t="shared" si="1494"/>
        <v>0.1077663673</v>
      </c>
      <c r="HD306" s="193">
        <f t="shared" si="1494"/>
        <v>0.1105706966</v>
      </c>
      <c r="HE306" s="193">
        <f t="shared" si="1494"/>
        <v>0.1101700781</v>
      </c>
      <c r="HF306" s="193">
        <f t="shared" si="1494"/>
        <v>0.1152014055</v>
      </c>
      <c r="HG306" s="193">
        <f t="shared" si="1494"/>
        <v>0.1115932172</v>
      </c>
      <c r="HH306" s="193">
        <f t="shared" si="1494"/>
        <v>0.1049347297</v>
      </c>
      <c r="HI306" s="193">
        <f t="shared" si="1494"/>
        <v>0.1044327409</v>
      </c>
      <c r="HJ306" s="193">
        <f t="shared" si="1494"/>
        <v>0.101074456</v>
      </c>
      <c r="HK306" s="193">
        <f t="shared" si="1494"/>
        <v>0.0934483081</v>
      </c>
      <c r="HL306" s="193">
        <f t="shared" si="1494"/>
        <v>0.07249322432</v>
      </c>
      <c r="HM306" s="193">
        <f t="shared" si="1494"/>
        <v>0.05594773728</v>
      </c>
      <c r="HN306" s="193">
        <f t="shared" si="1494"/>
        <v>0.05536184047</v>
      </c>
      <c r="HO306" s="193">
        <f t="shared" si="1494"/>
        <v>0.03691336665</v>
      </c>
      <c r="HP306" s="193">
        <f t="shared" si="1494"/>
        <v>0.01842688803</v>
      </c>
      <c r="HQ306" s="193">
        <f t="shared" si="1494"/>
        <v>0.01569737926</v>
      </c>
      <c r="HR306" s="193">
        <f t="shared" si="1494"/>
        <v>0.05319179172</v>
      </c>
      <c r="HS306" s="193">
        <f t="shared" si="1494"/>
        <v>0.1002049784</v>
      </c>
      <c r="HT306" s="193">
        <f t="shared" si="1494"/>
        <v>0.1042604313</v>
      </c>
      <c r="HU306" s="193">
        <f t="shared" si="1494"/>
        <v>0.1277260635</v>
      </c>
      <c r="HV306" s="193">
        <f t="shared" si="1494"/>
        <v>0.08676937281</v>
      </c>
      <c r="HW306" s="193">
        <f t="shared" si="1494"/>
        <v>0.09749514444</v>
      </c>
      <c r="HX306" s="193">
        <f t="shared" si="1494"/>
        <v>0.182045808</v>
      </c>
      <c r="HY306" s="193">
        <f t="shared" si="1494"/>
        <v>0.2524597403</v>
      </c>
      <c r="HZ306" s="193">
        <f t="shared" si="1494"/>
        <v>0.280410375</v>
      </c>
      <c r="IA306" s="193">
        <f t="shared" si="1494"/>
        <v>0.3299658122</v>
      </c>
      <c r="IB306" s="193">
        <f t="shared" si="1494"/>
        <v>0.3749788841</v>
      </c>
      <c r="IC306" s="193">
        <f t="shared" si="1494"/>
        <v>0.4197279667</v>
      </c>
      <c r="ID306" s="193">
        <f t="shared" si="1494"/>
        <v>0.4346309736</v>
      </c>
      <c r="IE306" s="193">
        <f t="shared" si="1494"/>
        <v>0.4276602123</v>
      </c>
      <c r="IF306" s="193">
        <f t="shared" si="1494"/>
        <v>0.4138388753</v>
      </c>
      <c r="IG306" s="193">
        <f t="shared" si="1494"/>
        <v>0.3954104258</v>
      </c>
      <c r="IH306" s="193">
        <f t="shared" si="1494"/>
        <v>0.3777832133</v>
      </c>
      <c r="II306" s="193">
        <f t="shared" si="1494"/>
        <v>0.3581529085</v>
      </c>
      <c r="IJ306" s="193">
        <f t="shared" si="1494"/>
        <v>0.3389232221</v>
      </c>
      <c r="IK306" s="193">
        <f t="shared" si="1494"/>
        <v>0.3180910619</v>
      </c>
      <c r="IL306" s="193">
        <f t="shared" si="1494"/>
        <v>0.2960570463</v>
      </c>
      <c r="IM306" s="193">
        <f t="shared" si="1494"/>
        <v>0.2780292153</v>
      </c>
      <c r="IN306" s="193">
        <f t="shared" si="1494"/>
        <v>0.2491846858</v>
      </c>
      <c r="IO306" s="193">
        <f t="shared" si="23"/>
        <v>0</v>
      </c>
      <c r="IP306" s="193">
        <f t="shared" si="29"/>
        <v>0</v>
      </c>
      <c r="IQ306" s="193">
        <f t="shared" ref="IQ306:KK306" si="1495">MAX((MIN(CZ306+IP306,$IO$7))-GT306,0)</f>
        <v>0</v>
      </c>
      <c r="IR306" s="193">
        <f t="shared" si="1495"/>
        <v>0</v>
      </c>
      <c r="IS306" s="193">
        <f t="shared" si="1495"/>
        <v>0</v>
      </c>
      <c r="IT306" s="193">
        <f t="shared" si="1495"/>
        <v>0</v>
      </c>
      <c r="IU306" s="193">
        <f t="shared" si="1495"/>
        <v>0</v>
      </c>
      <c r="IV306" s="193">
        <f t="shared" si="1495"/>
        <v>0</v>
      </c>
      <c r="IW306" s="193">
        <f t="shared" si="1495"/>
        <v>0</v>
      </c>
      <c r="IX306" s="193">
        <f t="shared" si="1495"/>
        <v>0</v>
      </c>
      <c r="IY306" s="193">
        <f t="shared" si="1495"/>
        <v>0</v>
      </c>
      <c r="IZ306" s="193">
        <f t="shared" si="1495"/>
        <v>0</v>
      </c>
      <c r="JA306" s="193">
        <f t="shared" si="1495"/>
        <v>0</v>
      </c>
      <c r="JB306" s="193">
        <f t="shared" si="1495"/>
        <v>0</v>
      </c>
      <c r="JC306" s="193">
        <f t="shared" si="1495"/>
        <v>0</v>
      </c>
      <c r="JD306" s="193">
        <f t="shared" si="1495"/>
        <v>0</v>
      </c>
      <c r="JE306" s="193">
        <f t="shared" si="1495"/>
        <v>0</v>
      </c>
      <c r="JF306" s="193">
        <f t="shared" si="1495"/>
        <v>0</v>
      </c>
      <c r="JG306" s="193">
        <f t="shared" si="1495"/>
        <v>0</v>
      </c>
      <c r="JH306" s="193">
        <f t="shared" si="1495"/>
        <v>0</v>
      </c>
      <c r="JI306" s="193">
        <f t="shared" si="1495"/>
        <v>0</v>
      </c>
      <c r="JJ306" s="193">
        <f t="shared" si="1495"/>
        <v>0</v>
      </c>
      <c r="JK306" s="193">
        <f t="shared" si="1495"/>
        <v>0</v>
      </c>
      <c r="JL306" s="193">
        <f t="shared" si="1495"/>
        <v>0</v>
      </c>
      <c r="JM306" s="193">
        <f t="shared" si="1495"/>
        <v>0</v>
      </c>
      <c r="JN306" s="193">
        <f t="shared" si="1495"/>
        <v>0</v>
      </c>
      <c r="JO306" s="193">
        <f t="shared" si="1495"/>
        <v>0</v>
      </c>
      <c r="JP306" s="193">
        <f t="shared" si="1495"/>
        <v>0</v>
      </c>
      <c r="JQ306" s="193">
        <f t="shared" si="1495"/>
        <v>0</v>
      </c>
      <c r="JR306" s="193">
        <f t="shared" si="1495"/>
        <v>0</v>
      </c>
      <c r="JS306" s="193">
        <f t="shared" si="1495"/>
        <v>0</v>
      </c>
      <c r="JT306" s="193">
        <f t="shared" si="1495"/>
        <v>0</v>
      </c>
      <c r="JU306" s="193">
        <f t="shared" si="1495"/>
        <v>0</v>
      </c>
      <c r="JV306" s="193">
        <f t="shared" si="1495"/>
        <v>0</v>
      </c>
      <c r="JW306" s="193">
        <f t="shared" si="1495"/>
        <v>0</v>
      </c>
      <c r="JX306" s="193">
        <f t="shared" si="1495"/>
        <v>0</v>
      </c>
      <c r="JY306" s="193">
        <f t="shared" si="1495"/>
        <v>0</v>
      </c>
      <c r="JZ306" s="193">
        <f t="shared" si="1495"/>
        <v>0</v>
      </c>
      <c r="KA306" s="193">
        <f t="shared" si="1495"/>
        <v>0</v>
      </c>
      <c r="KB306" s="193">
        <f t="shared" si="1495"/>
        <v>0</v>
      </c>
      <c r="KC306" s="193">
        <f t="shared" si="1495"/>
        <v>0</v>
      </c>
      <c r="KD306" s="193">
        <f t="shared" si="1495"/>
        <v>0</v>
      </c>
      <c r="KE306" s="193">
        <f t="shared" si="1495"/>
        <v>0</v>
      </c>
      <c r="KF306" s="193">
        <f t="shared" si="1495"/>
        <v>0</v>
      </c>
      <c r="KG306" s="193">
        <f t="shared" si="1495"/>
        <v>0</v>
      </c>
      <c r="KH306" s="193">
        <f t="shared" si="1495"/>
        <v>0</v>
      </c>
      <c r="KI306" s="193">
        <f t="shared" si="1495"/>
        <v>0</v>
      </c>
      <c r="KJ306" s="193">
        <f t="shared" si="1495"/>
        <v>0</v>
      </c>
      <c r="KK306" s="193">
        <f t="shared" si="1495"/>
        <v>0</v>
      </c>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row>
    <row r="307" ht="14.25" customHeight="1">
      <c r="A307" s="1">
        <v>10.0</v>
      </c>
      <c r="B307" s="1">
        <f t="shared" ref="B307:C307" si="1496">B306+1</f>
        <v>297</v>
      </c>
      <c r="C307" s="267">
        <f t="shared" si="1496"/>
        <v>43762</v>
      </c>
      <c r="D307" s="193">
        <f t="shared" si="15"/>
        <v>11.57278581</v>
      </c>
      <c r="E307" s="193">
        <f>(SUMIFS(Profile!$F$2:$F$17521,Profile!$B$2:$B$17521,$B307,Profile!$C$2:$C$17521,E$8))*$C$6</f>
        <v>0.1510331616</v>
      </c>
      <c r="F307" s="193">
        <f>(SUMIFS(Profile!$F$2:$F$17521,Profile!$B$2:$B$17521,$B307,Profile!$C$2:$C$17521,F$8))*$C$6</f>
        <v>0.1358096599</v>
      </c>
      <c r="G307" s="193">
        <f>(SUMIFS(Profile!$F$2:$F$17521,Profile!$B$2:$B$17521,$B307,Profile!$C$2:$C$17521,G$8))*$C$6</f>
        <v>0.1261948168</v>
      </c>
      <c r="H307" s="193">
        <f>(SUMIFS(Profile!$F$2:$F$17521,Profile!$B$2:$B$17521,$B307,Profile!$C$2:$C$17521,H$8))*$C$6</f>
        <v>0.1205861582</v>
      </c>
      <c r="I307" s="193">
        <f>(SUMIFS(Profile!$F$2:$F$17521,Profile!$B$2:$B$17521,$B307,Profile!$C$2:$C$17521,I$8))*$C$6</f>
        <v>0.1161793551</v>
      </c>
      <c r="J307" s="193">
        <f>(SUMIFS(Profile!$F$2:$F$17521,Profile!$B$2:$B$17521,$B307,Profile!$C$2:$C$17521,J$8))*$C$6</f>
        <v>0.1125737889</v>
      </c>
      <c r="K307" s="193">
        <f>(SUMIFS(Profile!$F$2:$F$17521,Profile!$B$2:$B$17521,$B307,Profile!$C$2:$C$17521,K$8))*$C$6</f>
        <v>0.1133750258</v>
      </c>
      <c r="L307" s="193">
        <f>(SUMIFS(Profile!$F$2:$F$17521,Profile!$B$2:$B$17521,$B307,Profile!$C$2:$C$17521,L$8))*$C$6</f>
        <v>0.1105706966</v>
      </c>
      <c r="M307" s="193">
        <f>(SUMIFS(Profile!$F$2:$F$17521,Profile!$B$2:$B$17521,$B307,Profile!$C$2:$C$17521,M$8))*$C$6</f>
        <v>0.111772552</v>
      </c>
      <c r="N307" s="193">
        <f>(SUMIFS(Profile!$F$2:$F$17521,Profile!$B$2:$B$17521,$B307,Profile!$C$2:$C$17521,N$8))*$C$6</f>
        <v>0.1161793551</v>
      </c>
      <c r="O307" s="193">
        <f>(SUMIFS(Profile!$F$2:$F$17521,Profile!$B$2:$B$17521,$B307,Profile!$C$2:$C$17521,O$8))*$C$6</f>
        <v>0.1193843028</v>
      </c>
      <c r="P307" s="193">
        <f>(SUMIFS(Profile!$F$2:$F$17521,Profile!$B$2:$B$17521,$B307,Profile!$C$2:$C$17521,P$8))*$C$6</f>
        <v>0.1326047122</v>
      </c>
      <c r="Q307" s="193">
        <f>(SUMIFS(Profile!$F$2:$F$17521,Profile!$B$2:$B$17521,$B307,Profile!$C$2:$C$17521,Q$8))*$C$6</f>
        <v>0.1598467679</v>
      </c>
      <c r="R307" s="193">
        <f>(SUMIFS(Profile!$F$2:$F$17521,Profile!$B$2:$B$17521,$B307,Profile!$C$2:$C$17521,R$8))*$C$6</f>
        <v>0.1858869682</v>
      </c>
      <c r="S307" s="193">
        <f>(SUMIFS(Profile!$F$2:$F$17521,Profile!$B$2:$B$17521,$B307,Profile!$C$2:$C$17521,S$8))*$C$6</f>
        <v>0.2203401562</v>
      </c>
      <c r="T307" s="193">
        <f>(SUMIFS(Profile!$F$2:$F$17521,Profile!$B$2:$B$17521,$B307,Profile!$C$2:$C$17521,T$8))*$C$6</f>
        <v>0.2431754088</v>
      </c>
      <c r="U307" s="193">
        <f>(SUMIFS(Profile!$F$2:$F$17521,Profile!$B$2:$B$17521,$B307,Profile!$C$2:$C$17521,U$8))*$C$6</f>
        <v>0.257998292</v>
      </c>
      <c r="V307" s="193">
        <f>(SUMIFS(Profile!$F$2:$F$17521,Profile!$B$2:$B$17521,$B307,Profile!$C$2:$C$17521,V$8))*$C$6</f>
        <v>0.2632063321</v>
      </c>
      <c r="W307" s="193">
        <f>(SUMIFS(Profile!$F$2:$F$17521,Profile!$B$2:$B$17521,$B307,Profile!$C$2:$C$17521,W$8))*$C$6</f>
        <v>0.2600013844</v>
      </c>
      <c r="X307" s="193">
        <f>(SUMIFS(Profile!$F$2:$F$17521,Profile!$B$2:$B$17521,$B307,Profile!$C$2:$C$17521,X$8))*$C$6</f>
        <v>0.2555945812</v>
      </c>
      <c r="Y307" s="193">
        <f>(SUMIFS(Profile!$F$2:$F$17521,Profile!$B$2:$B$17521,$B307,Profile!$C$2:$C$17521,Y$8))*$C$6</f>
        <v>0.2523896335</v>
      </c>
      <c r="Z307" s="193">
        <f>(SUMIFS(Profile!$F$2:$F$17521,Profile!$B$2:$B$17521,$B307,Profile!$C$2:$C$17521,Z$8))*$C$6</f>
        <v>0.2471815935</v>
      </c>
      <c r="AA307" s="193">
        <f>(SUMIFS(Profile!$F$2:$F$17521,Profile!$B$2:$B$17521,$B307,Profile!$C$2:$C$17521,AA$8))*$C$6</f>
        <v>0.2423741719</v>
      </c>
      <c r="AB307" s="193">
        <f>(SUMIFS(Profile!$F$2:$F$17521,Profile!$B$2:$B$17521,$B307,Profile!$C$2:$C$17521,AB$8))*$C$6</f>
        <v>0.2455791196</v>
      </c>
      <c r="AC307" s="193">
        <f>(SUMIFS(Profile!$F$2:$F$17521,Profile!$B$2:$B$17521,$B307,Profile!$C$2:$C$17521,AC$8))*$C$6</f>
        <v>0.2543927258</v>
      </c>
      <c r="AD307" s="193">
        <f>(SUMIFS(Profile!$F$2:$F$17521,Profile!$B$2:$B$17521,$B307,Profile!$C$2:$C$17521,AD$8))*$C$6</f>
        <v>0.258799529</v>
      </c>
      <c r="AE307" s="193">
        <f>(SUMIFS(Profile!$F$2:$F$17521,Profile!$B$2:$B$17521,$B307,Profile!$C$2:$C$17521,AE$8))*$C$6</f>
        <v>0.2539921074</v>
      </c>
      <c r="AF307" s="193">
        <f>(SUMIFS(Profile!$F$2:$F$17521,Profile!$B$2:$B$17521,$B307,Profile!$C$2:$C$17521,AF$8))*$C$6</f>
        <v>0.2447778827</v>
      </c>
      <c r="AG307" s="193">
        <f>(SUMIFS(Profile!$F$2:$F$17521,Profile!$B$2:$B$17521,$B307,Profile!$C$2:$C$17521,AG$8))*$C$6</f>
        <v>0.2395698426</v>
      </c>
      <c r="AH307" s="193">
        <f>(SUMIFS(Profile!$F$2:$F$17521,Profile!$B$2:$B$17521,$B307,Profile!$C$2:$C$17521,AH$8))*$C$6</f>
        <v>0.2423741719</v>
      </c>
      <c r="AI307" s="193">
        <f>(SUMIFS(Profile!$F$2:$F$17521,Profile!$B$2:$B$17521,$B307,Profile!$C$2:$C$17521,AI$8))*$C$6</f>
        <v>0.252790252</v>
      </c>
      <c r="AJ307" s="193">
        <f>(SUMIFS(Profile!$F$2:$F$17521,Profile!$B$2:$B$17521,$B307,Profile!$C$2:$C$17521,AJ$8))*$C$6</f>
        <v>0.2712187014</v>
      </c>
      <c r="AK307" s="193">
        <f>(SUMIFS(Profile!$F$2:$F$17521,Profile!$B$2:$B$17521,$B307,Profile!$C$2:$C$17521,AK$8))*$C$6</f>
        <v>0.2956564278</v>
      </c>
      <c r="AL307" s="193">
        <f>(SUMIFS(Profile!$F$2:$F$17521,Profile!$B$2:$B$17521,$B307,Profile!$C$2:$C$17521,AL$8))*$C$6</f>
        <v>0.3413269329</v>
      </c>
      <c r="AM307" s="193">
        <f>(SUMIFS(Profile!$F$2:$F$17521,Profile!$B$2:$B$17521,$B307,Profile!$C$2:$C$17521,AM$8))*$C$6</f>
        <v>0.3962116628</v>
      </c>
      <c r="AN307" s="193">
        <f>(SUMIFS(Profile!$F$2:$F$17521,Profile!$B$2:$B$17521,$B307,Profile!$C$2:$C$17521,AN$8))*$C$6</f>
        <v>0.4125168343</v>
      </c>
      <c r="AO307" s="193">
        <f>(SUMIFS(Profile!$F$2:$F$17521,Profile!$B$2:$B$17521,$B307,Profile!$C$2:$C$17521,AO$8))*$C$6</f>
        <v>0.4203288944</v>
      </c>
      <c r="AP307" s="193">
        <f>(SUMIFS(Profile!$F$2:$F$17521,Profile!$B$2:$B$17521,$B307,Profile!$C$2:$C$17521,AP$8))*$C$6</f>
        <v>0.4079898457</v>
      </c>
      <c r="AQ307" s="193">
        <f>(SUMIFS(Profile!$F$2:$F$17521,Profile!$B$2:$B$17521,$B307,Profile!$C$2:$C$17521,AQ$8))*$C$6</f>
        <v>0.3914042412</v>
      </c>
      <c r="AR307" s="193">
        <f>(SUMIFS(Profile!$F$2:$F$17521,Profile!$B$2:$B$17521,$B307,Profile!$C$2:$C$17521,AR$8))*$C$6</f>
        <v>0.3693702255</v>
      </c>
      <c r="AS307" s="193">
        <f>(SUMIFS(Profile!$F$2:$F$17521,Profile!$B$2:$B$17521,$B307,Profile!$C$2:$C$17521,AS$8))*$C$6</f>
        <v>0.3533454869</v>
      </c>
      <c r="AT307" s="193">
        <f>(SUMIFS(Profile!$F$2:$F$17521,Profile!$B$2:$B$17521,$B307,Profile!$C$2:$C$17521,AT$8))*$C$6</f>
        <v>0.3369201298</v>
      </c>
      <c r="AU307" s="193">
        <f>(SUMIFS(Profile!$F$2:$F$17521,Profile!$B$2:$B$17521,$B307,Profile!$C$2:$C$17521,AU$8))*$C$6</f>
        <v>0.3212960096</v>
      </c>
      <c r="AV307" s="193">
        <f>(SUMIFS(Profile!$F$2:$F$17521,Profile!$B$2:$B$17521,$B307,Profile!$C$2:$C$17521,AV$8))*$C$6</f>
        <v>0.3020663233</v>
      </c>
      <c r="AW307" s="193">
        <f>(SUMIFS(Profile!$F$2:$F$17521,Profile!$B$2:$B$17521,$B307,Profile!$C$2:$C$17521,AW$8))*$C$6</f>
        <v>0.2804329261</v>
      </c>
      <c r="AX307" s="193">
        <f>(SUMIFS(Profile!$F$2:$F$17521,Profile!$B$2:$B$17521,$B307,Profile!$C$2:$C$17521,AX$8))*$C$6</f>
        <v>0.246780975</v>
      </c>
      <c r="AY307" s="193">
        <f>(SUMIFS(Profile!$F$2:$F$17521,Profile!$B$2:$B$17521,$B307,Profile!$C$2:$C$17521,AY$8))*$C$6</f>
        <v>0.2079209838</v>
      </c>
      <c r="AZ307" s="193">
        <f>(SUMIFS(Profile!$F$2:$F$17521,Profile!$B$2:$B$17521,$B307,Profile!$C$2:$C$17521,AZ$8))*$C$6</f>
        <v>0.1714647034</v>
      </c>
      <c r="BA307" s="193">
        <f t="shared" si="16"/>
        <v>4.72907259</v>
      </c>
      <c r="BB307" s="193">
        <f>(SUMIFS(Profile!$E$2:$E$17521,Profile!$B$2:$B$17521,$B307,Profile!$C$2:$C$17521,BB$8))*$C$9</f>
        <v>0</v>
      </c>
      <c r="BC307" s="193">
        <f>(SUMIFS(Profile!$E$2:$E$17521,Profile!$B$2:$B$17521,$B307,Profile!$C$2:$C$17521,BC$8))*$C$9</f>
        <v>0</v>
      </c>
      <c r="BD307" s="193">
        <f>(SUMIFS(Profile!$E$2:$E$17521,Profile!$B$2:$B$17521,$B307,Profile!$C$2:$C$17521,BD$8))*$C$9</f>
        <v>0</v>
      </c>
      <c r="BE307" s="193">
        <f>(SUMIFS(Profile!$E$2:$E$17521,Profile!$B$2:$B$17521,$B307,Profile!$C$2:$C$17521,BE$8))*$C$9</f>
        <v>0</v>
      </c>
      <c r="BF307" s="193">
        <f>(SUMIFS(Profile!$E$2:$E$17521,Profile!$B$2:$B$17521,$B307,Profile!$C$2:$C$17521,BF$8))*$C$9</f>
        <v>0</v>
      </c>
      <c r="BG307" s="193">
        <f>(SUMIFS(Profile!$E$2:$E$17521,Profile!$B$2:$B$17521,$B307,Profile!$C$2:$C$17521,BG$8))*$C$9</f>
        <v>0</v>
      </c>
      <c r="BH307" s="193">
        <f>(SUMIFS(Profile!$E$2:$E$17521,Profile!$B$2:$B$17521,$B307,Profile!$C$2:$C$17521,BH$8))*$C$9</f>
        <v>0</v>
      </c>
      <c r="BI307" s="193">
        <f>(SUMIFS(Profile!$E$2:$E$17521,Profile!$B$2:$B$17521,$B307,Profile!$C$2:$C$17521,BI$8))*$C$9</f>
        <v>0</v>
      </c>
      <c r="BJ307" s="193">
        <f>(SUMIFS(Profile!$E$2:$E$17521,Profile!$B$2:$B$17521,$B307,Profile!$C$2:$C$17521,BJ$8))*$C$9</f>
        <v>0</v>
      </c>
      <c r="BK307" s="193">
        <f>(SUMIFS(Profile!$E$2:$E$17521,Profile!$B$2:$B$17521,$B307,Profile!$C$2:$C$17521,BK$8))*$C$9</f>
        <v>0</v>
      </c>
      <c r="BL307" s="193">
        <f>(SUMIFS(Profile!$E$2:$E$17521,Profile!$B$2:$B$17521,$B307,Profile!$C$2:$C$17521,BL$8))*$C$9</f>
        <v>0</v>
      </c>
      <c r="BM307" s="193">
        <f>(SUMIFS(Profile!$E$2:$E$17521,Profile!$B$2:$B$17521,$B307,Profile!$C$2:$C$17521,BM$8))*$C$9</f>
        <v>0</v>
      </c>
      <c r="BN307" s="193">
        <f>(SUMIFS(Profile!$E$2:$E$17521,Profile!$B$2:$B$17521,$B307,Profile!$C$2:$C$17521,BN$8))*$C$9</f>
        <v>0</v>
      </c>
      <c r="BO307" s="193">
        <f>(SUMIFS(Profile!$E$2:$E$17521,Profile!$B$2:$B$17521,$B307,Profile!$C$2:$C$17521,BO$8))*$C$9</f>
        <v>0.001042971397</v>
      </c>
      <c r="BP307" s="193">
        <f>(SUMIFS(Profile!$E$2:$E$17521,Profile!$B$2:$B$17521,$B307,Profile!$C$2:$C$17521,BP$8))*$C$9</f>
        <v>0.0127610618</v>
      </c>
      <c r="BQ307" s="193">
        <f>(SUMIFS(Profile!$E$2:$E$17521,Profile!$B$2:$B$17521,$B307,Profile!$C$2:$C$17521,BQ$8))*$C$9</f>
        <v>0.04103081136</v>
      </c>
      <c r="BR307" s="193">
        <f>(SUMIFS(Profile!$E$2:$E$17521,Profile!$B$2:$B$17521,$B307,Profile!$C$2:$C$17521,BR$8))*$C$9</f>
        <v>0.08521799554</v>
      </c>
      <c r="BS307" s="193">
        <f>(SUMIFS(Profile!$E$2:$E$17521,Profile!$B$2:$B$17521,$B307,Profile!$C$2:$C$17521,BS$8))*$C$9</f>
        <v>0.2125525775</v>
      </c>
      <c r="BT307" s="193">
        <f>(SUMIFS(Profile!$E$2:$E$17521,Profile!$B$2:$B$17521,$B307,Profile!$C$2:$C$17521,BT$8))*$C$9</f>
        <v>0.2981781776</v>
      </c>
      <c r="BU307" s="193">
        <f>(SUMIFS(Profile!$E$2:$E$17521,Profile!$B$2:$B$17521,$B307,Profile!$C$2:$C$17521,BU$8))*$C$9</f>
        <v>0.2982349826</v>
      </c>
      <c r="BV307" s="193">
        <f>(SUMIFS(Profile!$E$2:$E$17521,Profile!$B$2:$B$17521,$B307,Profile!$C$2:$C$17521,BV$8))*$C$9</f>
        <v>0.3389283533</v>
      </c>
      <c r="BW307" s="193">
        <f>(SUMIFS(Profile!$E$2:$E$17521,Profile!$B$2:$B$17521,$B307,Profile!$C$2:$C$17521,BW$8))*$C$9</f>
        <v>0.408974265</v>
      </c>
      <c r="BX307" s="193">
        <f>(SUMIFS(Profile!$E$2:$E$17521,Profile!$B$2:$B$17521,$B307,Profile!$C$2:$C$17521,BX$8))*$C$9</f>
        <v>0.4158242364</v>
      </c>
      <c r="BY307" s="193">
        <f>(SUMIFS(Profile!$E$2:$E$17521,Profile!$B$2:$B$17521,$B307,Profile!$C$2:$C$17521,BY$8))*$C$9</f>
        <v>0.4349720869</v>
      </c>
      <c r="BZ307" s="193">
        <f>(SUMIFS(Profile!$E$2:$E$17521,Profile!$B$2:$B$17521,$B307,Profile!$C$2:$C$17521,BZ$8))*$C$9</f>
        <v>0.4435552873</v>
      </c>
      <c r="CA307" s="193">
        <f>(SUMIFS(Profile!$E$2:$E$17521,Profile!$B$2:$B$17521,$B307,Profile!$C$2:$C$17521,CA$8))*$C$9</f>
        <v>0.4324657231</v>
      </c>
      <c r="CB307" s="193">
        <f>(SUMIFS(Profile!$E$2:$E$17521,Profile!$B$2:$B$17521,$B307,Profile!$C$2:$C$17521,CB$8))*$C$9</f>
        <v>0.3231058284</v>
      </c>
      <c r="CC307" s="193">
        <f>(SUMIFS(Profile!$E$2:$E$17521,Profile!$B$2:$B$17521,$B307,Profile!$C$2:$C$17521,CC$8))*$C$9</f>
        <v>0.2761978167</v>
      </c>
      <c r="CD307" s="193">
        <f>(SUMIFS(Profile!$E$2:$E$17521,Profile!$B$2:$B$17521,$B307,Profile!$C$2:$C$17521,CD$8))*$C$9</f>
        <v>0.2327493669</v>
      </c>
      <c r="CE307" s="193">
        <f>(SUMIFS(Profile!$E$2:$E$17521,Profile!$B$2:$B$17521,$B307,Profile!$C$2:$C$17521,CE$8))*$C$9</f>
        <v>0.1847273936</v>
      </c>
      <c r="CF307" s="193">
        <f>(SUMIFS(Profile!$E$2:$E$17521,Profile!$B$2:$B$17521,$B307,Profile!$C$2:$C$17521,CF$8))*$C$9</f>
        <v>0.1364151393</v>
      </c>
      <c r="CG307" s="193">
        <f>(SUMIFS(Profile!$E$2:$E$17521,Profile!$B$2:$B$17521,$B307,Profile!$C$2:$C$17521,CG$8))*$C$9</f>
        <v>0.09899847161</v>
      </c>
      <c r="CH307" s="193">
        <f>(SUMIFS(Profile!$E$2:$E$17521,Profile!$B$2:$B$17521,$B307,Profile!$C$2:$C$17521,CH$8))*$C$9</f>
        <v>0.04175354864</v>
      </c>
      <c r="CI307" s="193">
        <f>(SUMIFS(Profile!$E$2:$E$17521,Profile!$B$2:$B$17521,$B307,Profile!$C$2:$C$17521,CI$8))*$C$9</f>
        <v>0.01110591433</v>
      </c>
      <c r="CJ307" s="193">
        <f>(SUMIFS(Profile!$E$2:$E$17521,Profile!$B$2:$B$17521,$B307,Profile!$C$2:$C$17521,CJ$8))*$C$9</f>
        <v>0.0002805808059</v>
      </c>
      <c r="CK307" s="193">
        <f>(SUMIFS(Profile!$E$2:$E$17521,Profile!$B$2:$B$17521,$B307,Profile!$C$2:$C$17521,CK$8))*$C$9</f>
        <v>0</v>
      </c>
      <c r="CL307" s="193">
        <f>(SUMIFS(Profile!$E$2:$E$17521,Profile!$B$2:$B$17521,$B307,Profile!$C$2:$C$17521,CL$8))*$C$9</f>
        <v>0</v>
      </c>
      <c r="CM307" s="193">
        <f>(SUMIFS(Profile!$E$2:$E$17521,Profile!$B$2:$B$17521,$B307,Profile!$C$2:$C$17521,CM$8))*$C$9</f>
        <v>0</v>
      </c>
      <c r="CN307" s="193">
        <f>(SUMIFS(Profile!$E$2:$E$17521,Profile!$B$2:$B$17521,$B307,Profile!$C$2:$C$17521,CN$8))*$C$9</f>
        <v>0</v>
      </c>
      <c r="CO307" s="193">
        <f>(SUMIFS(Profile!$E$2:$E$17521,Profile!$B$2:$B$17521,$B307,Profile!$C$2:$C$17521,CO$8))*$C$9</f>
        <v>0</v>
      </c>
      <c r="CP307" s="193">
        <f>(SUMIFS(Profile!$E$2:$E$17521,Profile!$B$2:$B$17521,$B307,Profile!$C$2:$C$17521,CP$8))*$C$9</f>
        <v>0</v>
      </c>
      <c r="CQ307" s="193">
        <f>(SUMIFS(Profile!$E$2:$E$17521,Profile!$B$2:$B$17521,$B307,Profile!$C$2:$C$17521,CQ$8))*$C$9</f>
        <v>0</v>
      </c>
      <c r="CR307" s="193">
        <f>(SUMIFS(Profile!$E$2:$E$17521,Profile!$B$2:$B$17521,$B307,Profile!$C$2:$C$17521,CR$8))*$C$9</f>
        <v>0</v>
      </c>
      <c r="CS307" s="193">
        <f>(SUMIFS(Profile!$E$2:$E$17521,Profile!$B$2:$B$17521,$B307,Profile!$C$2:$C$17521,CS$8))*$C$9</f>
        <v>0</v>
      </c>
      <c r="CT307" s="193">
        <f>(SUMIFS(Profile!$E$2:$E$17521,Profile!$B$2:$B$17521,$B307,Profile!$C$2:$C$17521,CT$8))*$C$9</f>
        <v>0</v>
      </c>
      <c r="CU307" s="193">
        <f>(SUMIFS(Profile!$E$2:$E$17521,Profile!$B$2:$B$17521,$B307,Profile!$C$2:$C$17521,CU$8))*$C$9</f>
        <v>0</v>
      </c>
      <c r="CV307" s="193">
        <f>(SUMIFS(Profile!$E$2:$E$17521,Profile!$B$2:$B$17521,$B307,Profile!$C$2:$C$17521,CV$8))*$C$9</f>
        <v>0</v>
      </c>
      <c r="CW307" s="193">
        <f>(SUMIFS(Profile!$E$2:$E$17521,Profile!$B$2:$B$17521,$B307,Profile!$C$2:$C$17521,CW$8))*$C$9</f>
        <v>0</v>
      </c>
      <c r="CX307" s="193">
        <f t="shared" si="17"/>
        <v>1.155354029</v>
      </c>
      <c r="CY307" s="193">
        <f t="shared" ref="CY307:ET307" si="1497">MAX(BB307-E307,0)</f>
        <v>0</v>
      </c>
      <c r="CZ307" s="193">
        <f t="shared" si="1497"/>
        <v>0</v>
      </c>
      <c r="DA307" s="193">
        <f t="shared" si="1497"/>
        <v>0</v>
      </c>
      <c r="DB307" s="193">
        <f t="shared" si="1497"/>
        <v>0</v>
      </c>
      <c r="DC307" s="193">
        <f t="shared" si="1497"/>
        <v>0</v>
      </c>
      <c r="DD307" s="193">
        <f t="shared" si="1497"/>
        <v>0</v>
      </c>
      <c r="DE307" s="193">
        <f t="shared" si="1497"/>
        <v>0</v>
      </c>
      <c r="DF307" s="193">
        <f t="shared" si="1497"/>
        <v>0</v>
      </c>
      <c r="DG307" s="193">
        <f t="shared" si="1497"/>
        <v>0</v>
      </c>
      <c r="DH307" s="193">
        <f t="shared" si="1497"/>
        <v>0</v>
      </c>
      <c r="DI307" s="193">
        <f t="shared" si="1497"/>
        <v>0</v>
      </c>
      <c r="DJ307" s="193">
        <f t="shared" si="1497"/>
        <v>0</v>
      </c>
      <c r="DK307" s="193">
        <f t="shared" si="1497"/>
        <v>0</v>
      </c>
      <c r="DL307" s="193">
        <f t="shared" si="1497"/>
        <v>0</v>
      </c>
      <c r="DM307" s="193">
        <f t="shared" si="1497"/>
        <v>0</v>
      </c>
      <c r="DN307" s="193">
        <f t="shared" si="1497"/>
        <v>0</v>
      </c>
      <c r="DO307" s="193">
        <f t="shared" si="1497"/>
        <v>0</v>
      </c>
      <c r="DP307" s="193">
        <f t="shared" si="1497"/>
        <v>0</v>
      </c>
      <c r="DQ307" s="193">
        <f t="shared" si="1497"/>
        <v>0.03817679321</v>
      </c>
      <c r="DR307" s="193">
        <f t="shared" si="1497"/>
        <v>0.04264040138</v>
      </c>
      <c r="DS307" s="193">
        <f t="shared" si="1497"/>
        <v>0.08653871984</v>
      </c>
      <c r="DT307" s="193">
        <f t="shared" si="1497"/>
        <v>0.1617926716</v>
      </c>
      <c r="DU307" s="193">
        <f t="shared" si="1497"/>
        <v>0.1734500645</v>
      </c>
      <c r="DV307" s="193">
        <f t="shared" si="1497"/>
        <v>0.1893929673</v>
      </c>
      <c r="DW307" s="193">
        <f t="shared" si="1497"/>
        <v>0.1891625615</v>
      </c>
      <c r="DX307" s="193">
        <f t="shared" si="1497"/>
        <v>0.1736661942</v>
      </c>
      <c r="DY307" s="193">
        <f t="shared" si="1497"/>
        <v>0.06911372102</v>
      </c>
      <c r="DZ307" s="193">
        <f t="shared" si="1497"/>
        <v>0.03141993401</v>
      </c>
      <c r="EA307" s="193">
        <f t="shared" si="1497"/>
        <v>0</v>
      </c>
      <c r="EB307" s="193">
        <f t="shared" si="1497"/>
        <v>0</v>
      </c>
      <c r="EC307" s="193">
        <f t="shared" si="1497"/>
        <v>0</v>
      </c>
      <c r="ED307" s="193">
        <f t="shared" si="1497"/>
        <v>0</v>
      </c>
      <c r="EE307" s="193">
        <f t="shared" si="1497"/>
        <v>0</v>
      </c>
      <c r="EF307" s="193">
        <f t="shared" si="1497"/>
        <v>0</v>
      </c>
      <c r="EG307" s="193">
        <f t="shared" si="1497"/>
        <v>0</v>
      </c>
      <c r="EH307" s="193">
        <f t="shared" si="1497"/>
        <v>0</v>
      </c>
      <c r="EI307" s="193">
        <f t="shared" si="1497"/>
        <v>0</v>
      </c>
      <c r="EJ307" s="193">
        <f t="shared" si="1497"/>
        <v>0</v>
      </c>
      <c r="EK307" s="193">
        <f t="shared" si="1497"/>
        <v>0</v>
      </c>
      <c r="EL307" s="193">
        <f t="shared" si="1497"/>
        <v>0</v>
      </c>
      <c r="EM307" s="193">
        <f t="shared" si="1497"/>
        <v>0</v>
      </c>
      <c r="EN307" s="193">
        <f t="shared" si="1497"/>
        <v>0</v>
      </c>
      <c r="EO307" s="193">
        <f t="shared" si="1497"/>
        <v>0</v>
      </c>
      <c r="EP307" s="193">
        <f t="shared" si="1497"/>
        <v>0</v>
      </c>
      <c r="EQ307" s="193">
        <f t="shared" si="1497"/>
        <v>0</v>
      </c>
      <c r="ER307" s="193">
        <f t="shared" si="1497"/>
        <v>0</v>
      </c>
      <c r="ES307" s="193">
        <f t="shared" si="1497"/>
        <v>0</v>
      </c>
      <c r="ET307" s="193">
        <f t="shared" si="1497"/>
        <v>0</v>
      </c>
      <c r="EU307" s="193">
        <f t="shared" si="19"/>
        <v>3.573718562</v>
      </c>
      <c r="EV307" s="193">
        <f t="shared" ref="EV307:GQ307" si="1498">BB307-CY307</f>
        <v>0</v>
      </c>
      <c r="EW307" s="193">
        <f t="shared" si="1498"/>
        <v>0</v>
      </c>
      <c r="EX307" s="193">
        <f t="shared" si="1498"/>
        <v>0</v>
      </c>
      <c r="EY307" s="193">
        <f t="shared" si="1498"/>
        <v>0</v>
      </c>
      <c r="EZ307" s="193">
        <f t="shared" si="1498"/>
        <v>0</v>
      </c>
      <c r="FA307" s="193">
        <f t="shared" si="1498"/>
        <v>0</v>
      </c>
      <c r="FB307" s="193">
        <f t="shared" si="1498"/>
        <v>0</v>
      </c>
      <c r="FC307" s="193">
        <f t="shared" si="1498"/>
        <v>0</v>
      </c>
      <c r="FD307" s="193">
        <f t="shared" si="1498"/>
        <v>0</v>
      </c>
      <c r="FE307" s="193">
        <f t="shared" si="1498"/>
        <v>0</v>
      </c>
      <c r="FF307" s="193">
        <f t="shared" si="1498"/>
        <v>0</v>
      </c>
      <c r="FG307" s="193">
        <f t="shared" si="1498"/>
        <v>0</v>
      </c>
      <c r="FH307" s="193">
        <f t="shared" si="1498"/>
        <v>0</v>
      </c>
      <c r="FI307" s="193">
        <f t="shared" si="1498"/>
        <v>0.001042971397</v>
      </c>
      <c r="FJ307" s="193">
        <f t="shared" si="1498"/>
        <v>0.0127610618</v>
      </c>
      <c r="FK307" s="193">
        <f t="shared" si="1498"/>
        <v>0.04103081136</v>
      </c>
      <c r="FL307" s="193">
        <f t="shared" si="1498"/>
        <v>0.08521799554</v>
      </c>
      <c r="FM307" s="193">
        <f t="shared" si="1498"/>
        <v>0.2125525775</v>
      </c>
      <c r="FN307" s="193">
        <f t="shared" si="1498"/>
        <v>0.2600013844</v>
      </c>
      <c r="FO307" s="193">
        <f t="shared" si="1498"/>
        <v>0.2555945812</v>
      </c>
      <c r="FP307" s="193">
        <f t="shared" si="1498"/>
        <v>0.2523896335</v>
      </c>
      <c r="FQ307" s="193">
        <f t="shared" si="1498"/>
        <v>0.2471815935</v>
      </c>
      <c r="FR307" s="193">
        <f t="shared" si="1498"/>
        <v>0.2423741719</v>
      </c>
      <c r="FS307" s="193">
        <f t="shared" si="1498"/>
        <v>0.2455791196</v>
      </c>
      <c r="FT307" s="193">
        <f t="shared" si="1498"/>
        <v>0.2543927258</v>
      </c>
      <c r="FU307" s="193">
        <f t="shared" si="1498"/>
        <v>0.258799529</v>
      </c>
      <c r="FV307" s="193">
        <f t="shared" si="1498"/>
        <v>0.2539921074</v>
      </c>
      <c r="FW307" s="193">
        <f t="shared" si="1498"/>
        <v>0.2447778827</v>
      </c>
      <c r="FX307" s="193">
        <f t="shared" si="1498"/>
        <v>0.2327493669</v>
      </c>
      <c r="FY307" s="193">
        <f t="shared" si="1498"/>
        <v>0.1847273936</v>
      </c>
      <c r="FZ307" s="193">
        <f t="shared" si="1498"/>
        <v>0.1364151393</v>
      </c>
      <c r="GA307" s="193">
        <f t="shared" si="1498"/>
        <v>0.09899847161</v>
      </c>
      <c r="GB307" s="193">
        <f t="shared" si="1498"/>
        <v>0.04175354864</v>
      </c>
      <c r="GC307" s="193">
        <f t="shared" si="1498"/>
        <v>0.01110591433</v>
      </c>
      <c r="GD307" s="193">
        <f t="shared" si="1498"/>
        <v>0.0002805808059</v>
      </c>
      <c r="GE307" s="193">
        <f t="shared" si="1498"/>
        <v>0</v>
      </c>
      <c r="GF307" s="193">
        <f t="shared" si="1498"/>
        <v>0</v>
      </c>
      <c r="GG307" s="193">
        <f t="shared" si="1498"/>
        <v>0</v>
      </c>
      <c r="GH307" s="193">
        <f t="shared" si="1498"/>
        <v>0</v>
      </c>
      <c r="GI307" s="193">
        <f t="shared" si="1498"/>
        <v>0</v>
      </c>
      <c r="GJ307" s="193">
        <f t="shared" si="1498"/>
        <v>0</v>
      </c>
      <c r="GK307" s="193">
        <f t="shared" si="1498"/>
        <v>0</v>
      </c>
      <c r="GL307" s="193">
        <f t="shared" si="1498"/>
        <v>0</v>
      </c>
      <c r="GM307" s="193">
        <f t="shared" si="1498"/>
        <v>0</v>
      </c>
      <c r="GN307" s="193">
        <f t="shared" si="1498"/>
        <v>0</v>
      </c>
      <c r="GO307" s="193">
        <f t="shared" si="1498"/>
        <v>0</v>
      </c>
      <c r="GP307" s="193">
        <f t="shared" si="1498"/>
        <v>0</v>
      </c>
      <c r="GQ307" s="193">
        <f t="shared" si="1498"/>
        <v>0</v>
      </c>
      <c r="GR307" s="193">
        <f t="shared" si="21"/>
        <v>7.999067248</v>
      </c>
      <c r="GS307" s="193">
        <f t="shared" ref="GS307:IN307" si="1499">E307-EV307</f>
        <v>0.1510331616</v>
      </c>
      <c r="GT307" s="193">
        <f t="shared" si="1499"/>
        <v>0.1358096599</v>
      </c>
      <c r="GU307" s="193">
        <f t="shared" si="1499"/>
        <v>0.1261948168</v>
      </c>
      <c r="GV307" s="193">
        <f t="shared" si="1499"/>
        <v>0.1205861582</v>
      </c>
      <c r="GW307" s="193">
        <f t="shared" si="1499"/>
        <v>0.1161793551</v>
      </c>
      <c r="GX307" s="193">
        <f t="shared" si="1499"/>
        <v>0.1125737889</v>
      </c>
      <c r="GY307" s="193">
        <f t="shared" si="1499"/>
        <v>0.1133750258</v>
      </c>
      <c r="GZ307" s="193">
        <f t="shared" si="1499"/>
        <v>0.1105706966</v>
      </c>
      <c r="HA307" s="193">
        <f t="shared" si="1499"/>
        <v>0.111772552</v>
      </c>
      <c r="HB307" s="193">
        <f t="shared" si="1499"/>
        <v>0.1161793551</v>
      </c>
      <c r="HC307" s="193">
        <f t="shared" si="1499"/>
        <v>0.1193843028</v>
      </c>
      <c r="HD307" s="193">
        <f t="shared" si="1499"/>
        <v>0.1326047122</v>
      </c>
      <c r="HE307" s="193">
        <f t="shared" si="1499"/>
        <v>0.1598467679</v>
      </c>
      <c r="HF307" s="193">
        <f t="shared" si="1499"/>
        <v>0.1848439968</v>
      </c>
      <c r="HG307" s="193">
        <f t="shared" si="1499"/>
        <v>0.2075790944</v>
      </c>
      <c r="HH307" s="193">
        <f t="shared" si="1499"/>
        <v>0.2021445974</v>
      </c>
      <c r="HI307" s="193">
        <f t="shared" si="1499"/>
        <v>0.1727802965</v>
      </c>
      <c r="HJ307" s="193">
        <f t="shared" si="1499"/>
        <v>0.05065375463</v>
      </c>
      <c r="HK307" s="193">
        <f t="shared" si="1499"/>
        <v>0</v>
      </c>
      <c r="HL307" s="193">
        <f t="shared" si="1499"/>
        <v>0</v>
      </c>
      <c r="HM307" s="193">
        <f t="shared" si="1499"/>
        <v>0</v>
      </c>
      <c r="HN307" s="193">
        <f t="shared" si="1499"/>
        <v>0</v>
      </c>
      <c r="HO307" s="193">
        <f t="shared" si="1499"/>
        <v>0</v>
      </c>
      <c r="HP307" s="193">
        <f t="shared" si="1499"/>
        <v>0</v>
      </c>
      <c r="HQ307" s="193">
        <f t="shared" si="1499"/>
        <v>0</v>
      </c>
      <c r="HR307" s="193">
        <f t="shared" si="1499"/>
        <v>0</v>
      </c>
      <c r="HS307" s="193">
        <f t="shared" si="1499"/>
        <v>0</v>
      </c>
      <c r="HT307" s="193">
        <f t="shared" si="1499"/>
        <v>0</v>
      </c>
      <c r="HU307" s="193">
        <f t="shared" si="1499"/>
        <v>0.006820475696</v>
      </c>
      <c r="HV307" s="193">
        <f t="shared" si="1499"/>
        <v>0.05764677821</v>
      </c>
      <c r="HW307" s="193">
        <f t="shared" si="1499"/>
        <v>0.1163751126</v>
      </c>
      <c r="HX307" s="193">
        <f t="shared" si="1499"/>
        <v>0.1722202298</v>
      </c>
      <c r="HY307" s="193">
        <f t="shared" si="1499"/>
        <v>0.2539028792</v>
      </c>
      <c r="HZ307" s="193">
        <f t="shared" si="1499"/>
        <v>0.3302210186</v>
      </c>
      <c r="IA307" s="193">
        <f t="shared" si="1499"/>
        <v>0.395931082</v>
      </c>
      <c r="IB307" s="193">
        <f t="shared" si="1499"/>
        <v>0.4125168343</v>
      </c>
      <c r="IC307" s="193">
        <f t="shared" si="1499"/>
        <v>0.4203288944</v>
      </c>
      <c r="ID307" s="193">
        <f t="shared" si="1499"/>
        <v>0.4079898457</v>
      </c>
      <c r="IE307" s="193">
        <f t="shared" si="1499"/>
        <v>0.3914042412</v>
      </c>
      <c r="IF307" s="193">
        <f t="shared" si="1499"/>
        <v>0.3693702255</v>
      </c>
      <c r="IG307" s="193">
        <f t="shared" si="1499"/>
        <v>0.3533454869</v>
      </c>
      <c r="IH307" s="193">
        <f t="shared" si="1499"/>
        <v>0.3369201298</v>
      </c>
      <c r="II307" s="193">
        <f t="shared" si="1499"/>
        <v>0.3212960096</v>
      </c>
      <c r="IJ307" s="193">
        <f t="shared" si="1499"/>
        <v>0.3020663233</v>
      </c>
      <c r="IK307" s="193">
        <f t="shared" si="1499"/>
        <v>0.2804329261</v>
      </c>
      <c r="IL307" s="193">
        <f t="shared" si="1499"/>
        <v>0.246780975</v>
      </c>
      <c r="IM307" s="193">
        <f t="shared" si="1499"/>
        <v>0.2079209838</v>
      </c>
      <c r="IN307" s="193">
        <f t="shared" si="1499"/>
        <v>0.1714647034</v>
      </c>
      <c r="IO307" s="193">
        <f t="shared" si="23"/>
        <v>1.155354029</v>
      </c>
      <c r="IP307" s="193">
        <f t="shared" si="29"/>
        <v>0</v>
      </c>
      <c r="IQ307" s="193">
        <f t="shared" ref="IQ307:KK307" si="1500">MAX((MIN(CZ307+IP307,$IO$7))-GT307,0)</f>
        <v>0</v>
      </c>
      <c r="IR307" s="193">
        <f t="shared" si="1500"/>
        <v>0</v>
      </c>
      <c r="IS307" s="193">
        <f t="shared" si="1500"/>
        <v>0</v>
      </c>
      <c r="IT307" s="193">
        <f t="shared" si="1500"/>
        <v>0</v>
      </c>
      <c r="IU307" s="193">
        <f t="shared" si="1500"/>
        <v>0</v>
      </c>
      <c r="IV307" s="193">
        <f t="shared" si="1500"/>
        <v>0</v>
      </c>
      <c r="IW307" s="193">
        <f t="shared" si="1500"/>
        <v>0</v>
      </c>
      <c r="IX307" s="193">
        <f t="shared" si="1500"/>
        <v>0</v>
      </c>
      <c r="IY307" s="193">
        <f t="shared" si="1500"/>
        <v>0</v>
      </c>
      <c r="IZ307" s="193">
        <f t="shared" si="1500"/>
        <v>0</v>
      </c>
      <c r="JA307" s="193">
        <f t="shared" si="1500"/>
        <v>0</v>
      </c>
      <c r="JB307" s="193">
        <f t="shared" si="1500"/>
        <v>0</v>
      </c>
      <c r="JC307" s="193">
        <f t="shared" si="1500"/>
        <v>0</v>
      </c>
      <c r="JD307" s="193">
        <f t="shared" si="1500"/>
        <v>0</v>
      </c>
      <c r="JE307" s="193">
        <f t="shared" si="1500"/>
        <v>0</v>
      </c>
      <c r="JF307" s="193">
        <f t="shared" si="1500"/>
        <v>0</v>
      </c>
      <c r="JG307" s="193">
        <f t="shared" si="1500"/>
        <v>0</v>
      </c>
      <c r="JH307" s="193">
        <f t="shared" si="1500"/>
        <v>0.03817679321</v>
      </c>
      <c r="JI307" s="193">
        <f t="shared" si="1500"/>
        <v>0.08081719459</v>
      </c>
      <c r="JJ307" s="193">
        <f t="shared" si="1500"/>
        <v>0.1673559144</v>
      </c>
      <c r="JK307" s="193">
        <f t="shared" si="1500"/>
        <v>0.329148586</v>
      </c>
      <c r="JL307" s="193">
        <f t="shared" si="1500"/>
        <v>0.5025986505</v>
      </c>
      <c r="JM307" s="193">
        <f t="shared" si="1500"/>
        <v>0.6919916179</v>
      </c>
      <c r="JN307" s="193">
        <f t="shared" si="1500"/>
        <v>0.8811541794</v>
      </c>
      <c r="JO307" s="193">
        <f t="shared" si="1500"/>
        <v>1.054820374</v>
      </c>
      <c r="JP307" s="193">
        <f t="shared" si="1500"/>
        <v>1.123934095</v>
      </c>
      <c r="JQ307" s="193">
        <f t="shared" si="1500"/>
        <v>1.155354029</v>
      </c>
      <c r="JR307" s="193">
        <f t="shared" si="1500"/>
        <v>1.148533553</v>
      </c>
      <c r="JS307" s="193">
        <f t="shared" si="1500"/>
        <v>1.090886775</v>
      </c>
      <c r="JT307" s="193">
        <f t="shared" si="1500"/>
        <v>0.974511662</v>
      </c>
      <c r="JU307" s="193">
        <f t="shared" si="1500"/>
        <v>0.8022914322</v>
      </c>
      <c r="JV307" s="193">
        <f t="shared" si="1500"/>
        <v>0.5483885531</v>
      </c>
      <c r="JW307" s="193">
        <f t="shared" si="1500"/>
        <v>0.2181675345</v>
      </c>
      <c r="JX307" s="193">
        <f t="shared" si="1500"/>
        <v>0</v>
      </c>
      <c r="JY307" s="193">
        <f t="shared" si="1500"/>
        <v>0</v>
      </c>
      <c r="JZ307" s="193">
        <f t="shared" si="1500"/>
        <v>0</v>
      </c>
      <c r="KA307" s="193">
        <f t="shared" si="1500"/>
        <v>0</v>
      </c>
      <c r="KB307" s="193">
        <f t="shared" si="1500"/>
        <v>0</v>
      </c>
      <c r="KC307" s="193">
        <f t="shared" si="1500"/>
        <v>0</v>
      </c>
      <c r="KD307" s="193">
        <f t="shared" si="1500"/>
        <v>0</v>
      </c>
      <c r="KE307" s="193">
        <f t="shared" si="1500"/>
        <v>0</v>
      </c>
      <c r="KF307" s="193">
        <f t="shared" si="1500"/>
        <v>0</v>
      </c>
      <c r="KG307" s="193">
        <f t="shared" si="1500"/>
        <v>0</v>
      </c>
      <c r="KH307" s="193">
        <f t="shared" si="1500"/>
        <v>0</v>
      </c>
      <c r="KI307" s="193">
        <f t="shared" si="1500"/>
        <v>0</v>
      </c>
      <c r="KJ307" s="193">
        <f t="shared" si="1500"/>
        <v>0</v>
      </c>
      <c r="KK307" s="193">
        <f t="shared" si="1500"/>
        <v>0</v>
      </c>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row>
    <row r="308" ht="14.25" customHeight="1">
      <c r="A308" s="1">
        <v>10.0</v>
      </c>
      <c r="B308" s="1">
        <f t="shared" ref="B308:C308" si="1501">B307+1</f>
        <v>298</v>
      </c>
      <c r="C308" s="267">
        <f t="shared" si="1501"/>
        <v>43763</v>
      </c>
      <c r="D308" s="193">
        <f t="shared" si="15"/>
        <v>11.20573917</v>
      </c>
      <c r="E308" s="193">
        <f>(SUMIFS(Profile!$F$2:$F$17521,Profile!$B$2:$B$17521,$B308,Profile!$C$2:$C$17521,E$8))*$C$6</f>
        <v>0.1502319247</v>
      </c>
      <c r="F308" s="193">
        <f>(SUMIFS(Profile!$F$2:$F$17521,Profile!$B$2:$B$17521,$B308,Profile!$C$2:$C$17521,F$8))*$C$6</f>
        <v>0.1346078045</v>
      </c>
      <c r="G308" s="193">
        <f>(SUMIFS(Profile!$F$2:$F$17521,Profile!$B$2:$B$17521,$B308,Profile!$C$2:$C$17521,G$8))*$C$6</f>
        <v>0.1261948168</v>
      </c>
      <c r="H308" s="193">
        <f>(SUMIFS(Profile!$F$2:$F$17521,Profile!$B$2:$B$17521,$B308,Profile!$C$2:$C$17521,H$8))*$C$6</f>
        <v>0.1221886321</v>
      </c>
      <c r="I308" s="193">
        <f>(SUMIFS(Profile!$F$2:$F$17521,Profile!$B$2:$B$17521,$B308,Profile!$C$2:$C$17521,I$8))*$C$6</f>
        <v>0.1161793551</v>
      </c>
      <c r="J308" s="193">
        <f>(SUMIFS(Profile!$F$2:$F$17521,Profile!$B$2:$B$17521,$B308,Profile!$C$2:$C$17521,J$8))*$C$6</f>
        <v>0.1121731704</v>
      </c>
      <c r="K308" s="193">
        <f>(SUMIFS(Profile!$F$2:$F$17521,Profile!$B$2:$B$17521,$B308,Profile!$C$2:$C$17521,K$8))*$C$6</f>
        <v>0.1137756443</v>
      </c>
      <c r="L308" s="193">
        <f>(SUMIFS(Profile!$F$2:$F$17521,Profile!$B$2:$B$17521,$B308,Profile!$C$2:$C$17521,L$8))*$C$6</f>
        <v>0.111772552</v>
      </c>
      <c r="M308" s="193">
        <f>(SUMIFS(Profile!$F$2:$F$17521,Profile!$B$2:$B$17521,$B308,Profile!$C$2:$C$17521,M$8))*$C$6</f>
        <v>0.1121731704</v>
      </c>
      <c r="N308" s="193">
        <f>(SUMIFS(Profile!$F$2:$F$17521,Profile!$B$2:$B$17521,$B308,Profile!$C$2:$C$17521,N$8))*$C$6</f>
        <v>0.1173812105</v>
      </c>
      <c r="O308" s="193">
        <f>(SUMIFS(Profile!$F$2:$F$17521,Profile!$B$2:$B$17521,$B308,Profile!$C$2:$C$17521,O$8))*$C$6</f>
        <v>0.1197849213</v>
      </c>
      <c r="P308" s="193">
        <f>(SUMIFS(Profile!$F$2:$F$17521,Profile!$B$2:$B$17521,$B308,Profile!$C$2:$C$17521,P$8))*$C$6</f>
        <v>0.1342071861</v>
      </c>
      <c r="Q308" s="193">
        <f>(SUMIFS(Profile!$F$2:$F$17521,Profile!$B$2:$B$17521,$B308,Profile!$C$2:$C$17521,Q$8))*$C$6</f>
        <v>0.159045531</v>
      </c>
      <c r="R308" s="193">
        <f>(SUMIFS(Profile!$F$2:$F$17521,Profile!$B$2:$B$17521,$B308,Profile!$C$2:$C$17521,R$8))*$C$6</f>
        <v>0.181480165</v>
      </c>
      <c r="S308" s="193">
        <f>(SUMIFS(Profile!$F$2:$F$17521,Profile!$B$2:$B$17521,$B308,Profile!$C$2:$C$17521,S$8))*$C$6</f>
        <v>0.2139302608</v>
      </c>
      <c r="T308" s="193">
        <f>(SUMIFS(Profile!$F$2:$F$17521,Profile!$B$2:$B$17521,$B308,Profile!$C$2:$C$17521,T$8))*$C$6</f>
        <v>0.2391692241</v>
      </c>
      <c r="U308" s="193">
        <f>(SUMIFS(Profile!$F$2:$F$17521,Profile!$B$2:$B$17521,$B308,Profile!$C$2:$C$17521,U$8))*$C$6</f>
        <v>0.2515883966</v>
      </c>
      <c r="V308" s="193">
        <f>(SUMIFS(Profile!$F$2:$F$17521,Profile!$B$2:$B$17521,$B308,Profile!$C$2:$C$17521,V$8))*$C$6</f>
        <v>0.2567964366</v>
      </c>
      <c r="W308" s="193">
        <f>(SUMIFS(Profile!$F$2:$F$17521,Profile!$B$2:$B$17521,$B308,Profile!$C$2:$C$17521,W$8))*$C$6</f>
        <v>0.2503865412</v>
      </c>
      <c r="X308" s="193">
        <f>(SUMIFS(Profile!$F$2:$F$17521,Profile!$B$2:$B$17521,$B308,Profile!$C$2:$C$17521,X$8))*$C$6</f>
        <v>0.2415729349</v>
      </c>
      <c r="Y308" s="193">
        <f>(SUMIFS(Profile!$F$2:$F$17521,Profile!$B$2:$B$17521,$B308,Profile!$C$2:$C$17521,Y$8))*$C$6</f>
        <v>0.2323587102</v>
      </c>
      <c r="Z308" s="193">
        <f>(SUMIFS(Profile!$F$2:$F$17521,Profile!$B$2:$B$17521,$B308,Profile!$C$2:$C$17521,Z$8))*$C$6</f>
        <v>0.2243463409</v>
      </c>
      <c r="AA308" s="193">
        <f>(SUMIFS(Profile!$F$2:$F$17521,Profile!$B$2:$B$17521,$B308,Profile!$C$2:$C$17521,AA$8))*$C$6</f>
        <v>0.2199395378</v>
      </c>
      <c r="AB308" s="193">
        <f>(SUMIFS(Profile!$F$2:$F$17521,Profile!$B$2:$B$17521,$B308,Profile!$C$2:$C$17521,AB$8))*$C$6</f>
        <v>0.2215420116</v>
      </c>
      <c r="AC308" s="193">
        <f>(SUMIFS(Profile!$F$2:$F$17521,Profile!$B$2:$B$17521,$B308,Profile!$C$2:$C$17521,AC$8))*$C$6</f>
        <v>0.2275512886</v>
      </c>
      <c r="AD308" s="193">
        <f>(SUMIFS(Profile!$F$2:$F$17521,Profile!$B$2:$B$17521,$B308,Profile!$C$2:$C$17521,AD$8))*$C$6</f>
        <v>0.2311568548</v>
      </c>
      <c r="AE308" s="193">
        <f>(SUMIFS(Profile!$F$2:$F$17521,Profile!$B$2:$B$17521,$B308,Profile!$C$2:$C$17521,AE$8))*$C$6</f>
        <v>0.2279519071</v>
      </c>
      <c r="AF308" s="193">
        <f>(SUMIFS(Profile!$F$2:$F$17521,Profile!$B$2:$B$17521,$B308,Profile!$C$2:$C$17521,AF$8))*$C$6</f>
        <v>0.2203401562</v>
      </c>
      <c r="AG308" s="193">
        <f>(SUMIFS(Profile!$F$2:$F$17521,Profile!$B$2:$B$17521,$B308,Profile!$C$2:$C$17521,AG$8))*$C$6</f>
        <v>0.2219426301</v>
      </c>
      <c r="AH308" s="193">
        <f>(SUMIFS(Profile!$F$2:$F$17521,Profile!$B$2:$B$17521,$B308,Profile!$C$2:$C$17521,AH$8))*$C$6</f>
        <v>0.2267500517</v>
      </c>
      <c r="AI308" s="193">
        <f>(SUMIFS(Profile!$F$2:$F$17521,Profile!$B$2:$B$17521,$B308,Profile!$C$2:$C$17521,AI$8))*$C$6</f>
        <v>0.2359642764</v>
      </c>
      <c r="AJ308" s="193">
        <f>(SUMIFS(Profile!$F$2:$F$17521,Profile!$B$2:$B$17521,$B308,Profile!$C$2:$C$17521,AJ$8))*$C$6</f>
        <v>0.252790252</v>
      </c>
      <c r="AK308" s="193">
        <f>(SUMIFS(Profile!$F$2:$F$17521,Profile!$B$2:$B$17521,$B308,Profile!$C$2:$C$17521,AK$8))*$C$6</f>
        <v>0.2816347815</v>
      </c>
      <c r="AL308" s="193">
        <f>(SUMIFS(Profile!$F$2:$F$17521,Profile!$B$2:$B$17521,$B308,Profile!$C$2:$C$17521,AL$8))*$C$6</f>
        <v>0.3297089974</v>
      </c>
      <c r="AM308" s="193">
        <f>(SUMIFS(Profile!$F$2:$F$17521,Profile!$B$2:$B$17521,$B308,Profile!$C$2:$C$17521,AM$8))*$C$6</f>
        <v>0.3849943457</v>
      </c>
      <c r="AN308" s="193">
        <f>(SUMIFS(Profile!$F$2:$F$17521,Profile!$B$2:$B$17521,$B308,Profile!$C$2:$C$17521,AN$8))*$C$6</f>
        <v>0.4114351645</v>
      </c>
      <c r="AO308" s="193">
        <f>(SUMIFS(Profile!$F$2:$F$17521,Profile!$B$2:$B$17521,$B308,Profile!$C$2:$C$17521,AO$8))*$C$6</f>
        <v>0.4173242559</v>
      </c>
      <c r="AP308" s="193">
        <f>(SUMIFS(Profile!$F$2:$F$17521,Profile!$B$2:$B$17521,$B308,Profile!$C$2:$C$17521,AP$8))*$C$6</f>
        <v>0.4019805687</v>
      </c>
      <c r="AQ308" s="193">
        <f>(SUMIFS(Profile!$F$2:$F$17521,Profile!$B$2:$B$17521,$B308,Profile!$C$2:$C$17521,AQ$8))*$C$6</f>
        <v>0.3881992934</v>
      </c>
      <c r="AR308" s="193">
        <f>(SUMIFS(Profile!$F$2:$F$17521,Profile!$B$2:$B$17521,$B308,Profile!$C$2:$C$17521,AR$8))*$C$6</f>
        <v>0.3681683701</v>
      </c>
      <c r="AS308" s="193">
        <f>(SUMIFS(Profile!$F$2:$F$17521,Profile!$B$2:$B$17521,$B308,Profile!$C$2:$C$17521,AS$8))*$C$6</f>
        <v>0.3537461054</v>
      </c>
      <c r="AT308" s="193">
        <f>(SUMIFS(Profile!$F$2:$F$17521,Profile!$B$2:$B$17521,$B308,Profile!$C$2:$C$17521,AT$8))*$C$6</f>
        <v>0.3333145636</v>
      </c>
      <c r="AU308" s="193">
        <f>(SUMIFS(Profile!$F$2:$F$17521,Profile!$B$2:$B$17521,$B308,Profile!$C$2:$C$17521,AU$8))*$C$6</f>
        <v>0.317289825</v>
      </c>
      <c r="AV308" s="193">
        <f>(SUMIFS(Profile!$F$2:$F$17521,Profile!$B$2:$B$17521,$B308,Profile!$C$2:$C$17521,AV$8))*$C$6</f>
        <v>0.3024669417</v>
      </c>
      <c r="AW308" s="193">
        <f>(SUMIFS(Profile!$F$2:$F$17521,Profile!$B$2:$B$17521,$B308,Profile!$C$2:$C$17521,AW$8))*$C$6</f>
        <v>0.2804329261</v>
      </c>
      <c r="AX308" s="193">
        <f>(SUMIFS(Profile!$F$2:$F$17521,Profile!$B$2:$B$17521,$B308,Profile!$C$2:$C$17521,AX$8))*$C$6</f>
        <v>0.2451785011</v>
      </c>
      <c r="AY308" s="193">
        <f>(SUMIFS(Profile!$F$2:$F$17521,Profile!$B$2:$B$17521,$B308,Profile!$C$2:$C$17521,AY$8))*$C$6</f>
        <v>0.2075203653</v>
      </c>
      <c r="AZ308" s="193">
        <f>(SUMIFS(Profile!$F$2:$F$17521,Profile!$B$2:$B$17521,$B308,Profile!$C$2:$C$17521,AZ$8))*$C$6</f>
        <v>0.1750702696</v>
      </c>
      <c r="BA308" s="193">
        <f t="shared" si="16"/>
        <v>5.698859067</v>
      </c>
      <c r="BB308" s="193">
        <f>(SUMIFS(Profile!$E$2:$E$17521,Profile!$B$2:$B$17521,$B308,Profile!$C$2:$C$17521,BB$8))*$C$9</f>
        <v>0</v>
      </c>
      <c r="BC308" s="193">
        <f>(SUMIFS(Profile!$E$2:$E$17521,Profile!$B$2:$B$17521,$B308,Profile!$C$2:$C$17521,BC$8))*$C$9</f>
        <v>0</v>
      </c>
      <c r="BD308" s="193">
        <f>(SUMIFS(Profile!$E$2:$E$17521,Profile!$B$2:$B$17521,$B308,Profile!$C$2:$C$17521,BD$8))*$C$9</f>
        <v>0</v>
      </c>
      <c r="BE308" s="193">
        <f>(SUMIFS(Profile!$E$2:$E$17521,Profile!$B$2:$B$17521,$B308,Profile!$C$2:$C$17521,BE$8))*$C$9</f>
        <v>0</v>
      </c>
      <c r="BF308" s="193">
        <f>(SUMIFS(Profile!$E$2:$E$17521,Profile!$B$2:$B$17521,$B308,Profile!$C$2:$C$17521,BF$8))*$C$9</f>
        <v>0</v>
      </c>
      <c r="BG308" s="193">
        <f>(SUMIFS(Profile!$E$2:$E$17521,Profile!$B$2:$B$17521,$B308,Profile!$C$2:$C$17521,BG$8))*$C$9</f>
        <v>0</v>
      </c>
      <c r="BH308" s="193">
        <f>(SUMIFS(Profile!$E$2:$E$17521,Profile!$B$2:$B$17521,$B308,Profile!$C$2:$C$17521,BH$8))*$C$9</f>
        <v>0</v>
      </c>
      <c r="BI308" s="193">
        <f>(SUMIFS(Profile!$E$2:$E$17521,Profile!$B$2:$B$17521,$B308,Profile!$C$2:$C$17521,BI$8))*$C$9</f>
        <v>0</v>
      </c>
      <c r="BJ308" s="193">
        <f>(SUMIFS(Profile!$E$2:$E$17521,Profile!$B$2:$B$17521,$B308,Profile!$C$2:$C$17521,BJ$8))*$C$9</f>
        <v>0</v>
      </c>
      <c r="BK308" s="193">
        <f>(SUMIFS(Profile!$E$2:$E$17521,Profile!$B$2:$B$17521,$B308,Profile!$C$2:$C$17521,BK$8))*$C$9</f>
        <v>0</v>
      </c>
      <c r="BL308" s="193">
        <f>(SUMIFS(Profile!$E$2:$E$17521,Profile!$B$2:$B$17521,$B308,Profile!$C$2:$C$17521,BL$8))*$C$9</f>
        <v>0</v>
      </c>
      <c r="BM308" s="193">
        <f>(SUMIFS(Profile!$E$2:$E$17521,Profile!$B$2:$B$17521,$B308,Profile!$C$2:$C$17521,BM$8))*$C$9</f>
        <v>0</v>
      </c>
      <c r="BN308" s="193">
        <f>(SUMIFS(Profile!$E$2:$E$17521,Profile!$B$2:$B$17521,$B308,Profile!$C$2:$C$17521,BN$8))*$C$9</f>
        <v>0</v>
      </c>
      <c r="BO308" s="193">
        <f>(SUMIFS(Profile!$E$2:$E$17521,Profile!$B$2:$B$17521,$B308,Profile!$C$2:$C$17521,BO$8))*$C$9</f>
        <v>0.0002454050346</v>
      </c>
      <c r="BP308" s="193">
        <f>(SUMIFS(Profile!$E$2:$E$17521,Profile!$B$2:$B$17521,$B308,Profile!$C$2:$C$17521,BP$8))*$C$9</f>
        <v>0.005460262019</v>
      </c>
      <c r="BQ308" s="193">
        <f>(SUMIFS(Profile!$E$2:$E$17521,Profile!$B$2:$B$17521,$B308,Profile!$C$2:$C$17521,BQ$8))*$C$9</f>
        <v>0.02181290122</v>
      </c>
      <c r="BR308" s="193">
        <f>(SUMIFS(Profile!$E$2:$E$17521,Profile!$B$2:$B$17521,$B308,Profile!$C$2:$C$17521,BR$8))*$C$9</f>
        <v>0.07962403114</v>
      </c>
      <c r="BS308" s="193">
        <f>(SUMIFS(Profile!$E$2:$E$17521,Profile!$B$2:$B$17521,$B308,Profile!$C$2:$C$17521,BS$8))*$C$9</f>
        <v>0.1999514662</v>
      </c>
      <c r="BT308" s="193">
        <f>(SUMIFS(Profile!$E$2:$E$17521,Profile!$B$2:$B$17521,$B308,Profile!$C$2:$C$17521,BT$8))*$C$9</f>
        <v>0.30064435</v>
      </c>
      <c r="BU308" s="193">
        <f>(SUMIFS(Profile!$E$2:$E$17521,Profile!$B$2:$B$17521,$B308,Profile!$C$2:$C$17521,BU$8))*$C$9</f>
        <v>0.3872480533</v>
      </c>
      <c r="BV308" s="193">
        <f>(SUMIFS(Profile!$E$2:$E$17521,Profile!$B$2:$B$17521,$B308,Profile!$C$2:$C$17521,BV$8))*$C$9</f>
        <v>0.4547374296</v>
      </c>
      <c r="BW308" s="193">
        <f>(SUMIFS(Profile!$E$2:$E$17521,Profile!$B$2:$B$17521,$B308,Profile!$C$2:$C$17521,BW$8))*$C$9</f>
        <v>0.4500123123</v>
      </c>
      <c r="BX308" s="193">
        <f>(SUMIFS(Profile!$E$2:$E$17521,Profile!$B$2:$B$17521,$B308,Profile!$C$2:$C$17521,BX$8))*$C$9</f>
        <v>0.4348556916</v>
      </c>
      <c r="BY308" s="193">
        <f>(SUMIFS(Profile!$E$2:$E$17521,Profile!$B$2:$B$17521,$B308,Profile!$C$2:$C$17521,BY$8))*$C$9</f>
        <v>0.4930504803</v>
      </c>
      <c r="BZ308" s="193">
        <f>(SUMIFS(Profile!$E$2:$E$17521,Profile!$B$2:$B$17521,$B308,Profile!$C$2:$C$17521,BZ$8))*$C$9</f>
        <v>0.5065369595</v>
      </c>
      <c r="CA308" s="193">
        <f>(SUMIFS(Profile!$E$2:$E$17521,Profile!$B$2:$B$17521,$B308,Profile!$C$2:$C$17521,CA$8))*$C$9</f>
        <v>0.507565344</v>
      </c>
      <c r="CB308" s="193">
        <f>(SUMIFS(Profile!$E$2:$E$17521,Profile!$B$2:$B$17521,$B308,Profile!$C$2:$C$17521,CB$8))*$C$9</f>
        <v>0.4682876022</v>
      </c>
      <c r="CC308" s="193">
        <f>(SUMIFS(Profile!$E$2:$E$17521,Profile!$B$2:$B$17521,$B308,Profile!$C$2:$C$17521,CC$8))*$C$9</f>
        <v>0.4175052568</v>
      </c>
      <c r="CD308" s="193">
        <f>(SUMIFS(Profile!$E$2:$E$17521,Profile!$B$2:$B$17521,$B308,Profile!$C$2:$C$17521,CD$8))*$C$9</f>
        <v>0.3673095025</v>
      </c>
      <c r="CE308" s="193">
        <f>(SUMIFS(Profile!$E$2:$E$17521,Profile!$B$2:$B$17521,$B308,Profile!$C$2:$C$17521,CE$8))*$C$9</f>
        <v>0.3064347161</v>
      </c>
      <c r="CF308" s="193">
        <f>(SUMIFS(Profile!$E$2:$E$17521,Profile!$B$2:$B$17521,$B308,Profile!$C$2:$C$17521,CF$8))*$C$9</f>
        <v>0.1713643153</v>
      </c>
      <c r="CG308" s="193">
        <f>(SUMIFS(Profile!$E$2:$E$17521,Profile!$B$2:$B$17521,$B308,Profile!$C$2:$C$17521,CG$8))*$C$9</f>
        <v>0.07232255254</v>
      </c>
      <c r="CH308" s="193">
        <f>(SUMIFS(Profile!$E$2:$E$17521,Profile!$B$2:$B$17521,$B308,Profile!$C$2:$C$17521,CH$8))*$C$9</f>
        <v>0.04128066117</v>
      </c>
      <c r="CI308" s="193">
        <f>(SUMIFS(Profile!$E$2:$E$17521,Profile!$B$2:$B$17521,$B308,Profile!$C$2:$C$17521,CI$8))*$C$9</f>
        <v>0.01237128053</v>
      </c>
      <c r="CJ308" s="193">
        <f>(SUMIFS(Profile!$E$2:$E$17521,Profile!$B$2:$B$17521,$B308,Profile!$C$2:$C$17521,CJ$8))*$C$9</f>
        <v>0.000238493685</v>
      </c>
      <c r="CK308" s="193">
        <f>(SUMIFS(Profile!$E$2:$E$17521,Profile!$B$2:$B$17521,$B308,Profile!$C$2:$C$17521,CK$8))*$C$9</f>
        <v>0</v>
      </c>
      <c r="CL308" s="193">
        <f>(SUMIFS(Profile!$E$2:$E$17521,Profile!$B$2:$B$17521,$B308,Profile!$C$2:$C$17521,CL$8))*$C$9</f>
        <v>0</v>
      </c>
      <c r="CM308" s="193">
        <f>(SUMIFS(Profile!$E$2:$E$17521,Profile!$B$2:$B$17521,$B308,Profile!$C$2:$C$17521,CM$8))*$C$9</f>
        <v>0</v>
      </c>
      <c r="CN308" s="193">
        <f>(SUMIFS(Profile!$E$2:$E$17521,Profile!$B$2:$B$17521,$B308,Profile!$C$2:$C$17521,CN$8))*$C$9</f>
        <v>0</v>
      </c>
      <c r="CO308" s="193">
        <f>(SUMIFS(Profile!$E$2:$E$17521,Profile!$B$2:$B$17521,$B308,Profile!$C$2:$C$17521,CO$8))*$C$9</f>
        <v>0</v>
      </c>
      <c r="CP308" s="193">
        <f>(SUMIFS(Profile!$E$2:$E$17521,Profile!$B$2:$B$17521,$B308,Profile!$C$2:$C$17521,CP$8))*$C$9</f>
        <v>0</v>
      </c>
      <c r="CQ308" s="193">
        <f>(SUMIFS(Profile!$E$2:$E$17521,Profile!$B$2:$B$17521,$B308,Profile!$C$2:$C$17521,CQ$8))*$C$9</f>
        <v>0</v>
      </c>
      <c r="CR308" s="193">
        <f>(SUMIFS(Profile!$E$2:$E$17521,Profile!$B$2:$B$17521,$B308,Profile!$C$2:$C$17521,CR$8))*$C$9</f>
        <v>0</v>
      </c>
      <c r="CS308" s="193">
        <f>(SUMIFS(Profile!$E$2:$E$17521,Profile!$B$2:$B$17521,$B308,Profile!$C$2:$C$17521,CS$8))*$C$9</f>
        <v>0</v>
      </c>
      <c r="CT308" s="193">
        <f>(SUMIFS(Profile!$E$2:$E$17521,Profile!$B$2:$B$17521,$B308,Profile!$C$2:$C$17521,CT$8))*$C$9</f>
        <v>0</v>
      </c>
      <c r="CU308" s="193">
        <f>(SUMIFS(Profile!$E$2:$E$17521,Profile!$B$2:$B$17521,$B308,Profile!$C$2:$C$17521,CU$8))*$C$9</f>
        <v>0</v>
      </c>
      <c r="CV308" s="193">
        <f>(SUMIFS(Profile!$E$2:$E$17521,Profile!$B$2:$B$17521,$B308,Profile!$C$2:$C$17521,CV$8))*$C$9</f>
        <v>0</v>
      </c>
      <c r="CW308" s="193">
        <f>(SUMIFS(Profile!$E$2:$E$17521,Profile!$B$2:$B$17521,$B308,Profile!$C$2:$C$17521,CW$8))*$C$9</f>
        <v>0</v>
      </c>
      <c r="CX308" s="193">
        <f t="shared" si="17"/>
        <v>2.348348733</v>
      </c>
      <c r="CY308" s="193">
        <f t="shared" ref="CY308:ET308" si="1502">MAX(BB308-E308,0)</f>
        <v>0</v>
      </c>
      <c r="CZ308" s="193">
        <f t="shared" si="1502"/>
        <v>0</v>
      </c>
      <c r="DA308" s="193">
        <f t="shared" si="1502"/>
        <v>0</v>
      </c>
      <c r="DB308" s="193">
        <f t="shared" si="1502"/>
        <v>0</v>
      </c>
      <c r="DC308" s="193">
        <f t="shared" si="1502"/>
        <v>0</v>
      </c>
      <c r="DD308" s="193">
        <f t="shared" si="1502"/>
        <v>0</v>
      </c>
      <c r="DE308" s="193">
        <f t="shared" si="1502"/>
        <v>0</v>
      </c>
      <c r="DF308" s="193">
        <f t="shared" si="1502"/>
        <v>0</v>
      </c>
      <c r="DG308" s="193">
        <f t="shared" si="1502"/>
        <v>0</v>
      </c>
      <c r="DH308" s="193">
        <f t="shared" si="1502"/>
        <v>0</v>
      </c>
      <c r="DI308" s="193">
        <f t="shared" si="1502"/>
        <v>0</v>
      </c>
      <c r="DJ308" s="193">
        <f t="shared" si="1502"/>
        <v>0</v>
      </c>
      <c r="DK308" s="193">
        <f t="shared" si="1502"/>
        <v>0</v>
      </c>
      <c r="DL308" s="193">
        <f t="shared" si="1502"/>
        <v>0</v>
      </c>
      <c r="DM308" s="193">
        <f t="shared" si="1502"/>
        <v>0</v>
      </c>
      <c r="DN308" s="193">
        <f t="shared" si="1502"/>
        <v>0</v>
      </c>
      <c r="DO308" s="193">
        <f t="shared" si="1502"/>
        <v>0</v>
      </c>
      <c r="DP308" s="193">
        <f t="shared" si="1502"/>
        <v>0</v>
      </c>
      <c r="DQ308" s="193">
        <f t="shared" si="1502"/>
        <v>0.05025780883</v>
      </c>
      <c r="DR308" s="193">
        <f t="shared" si="1502"/>
        <v>0.1456751184</v>
      </c>
      <c r="DS308" s="193">
        <f t="shared" si="1502"/>
        <v>0.2223787194</v>
      </c>
      <c r="DT308" s="193">
        <f t="shared" si="1502"/>
        <v>0.2256659714</v>
      </c>
      <c r="DU308" s="193">
        <f t="shared" si="1502"/>
        <v>0.2149161538</v>
      </c>
      <c r="DV308" s="193">
        <f t="shared" si="1502"/>
        <v>0.2715084687</v>
      </c>
      <c r="DW308" s="193">
        <f t="shared" si="1502"/>
        <v>0.2789856709</v>
      </c>
      <c r="DX308" s="193">
        <f t="shared" si="1502"/>
        <v>0.2764084892</v>
      </c>
      <c r="DY308" s="193">
        <f t="shared" si="1502"/>
        <v>0.2403356952</v>
      </c>
      <c r="DZ308" s="193">
        <f t="shared" si="1502"/>
        <v>0.1971651006</v>
      </c>
      <c r="EA308" s="193">
        <f t="shared" si="1502"/>
        <v>0.1453668724</v>
      </c>
      <c r="EB308" s="193">
        <f t="shared" si="1502"/>
        <v>0.07968466437</v>
      </c>
      <c r="EC308" s="193">
        <f t="shared" si="1502"/>
        <v>0</v>
      </c>
      <c r="ED308" s="193">
        <f t="shared" si="1502"/>
        <v>0</v>
      </c>
      <c r="EE308" s="193">
        <f t="shared" si="1502"/>
        <v>0</v>
      </c>
      <c r="EF308" s="193">
        <f t="shared" si="1502"/>
        <v>0</v>
      </c>
      <c r="EG308" s="193">
        <f t="shared" si="1502"/>
        <v>0</v>
      </c>
      <c r="EH308" s="193">
        <f t="shared" si="1502"/>
        <v>0</v>
      </c>
      <c r="EI308" s="193">
        <f t="shared" si="1502"/>
        <v>0</v>
      </c>
      <c r="EJ308" s="193">
        <f t="shared" si="1502"/>
        <v>0</v>
      </c>
      <c r="EK308" s="193">
        <f t="shared" si="1502"/>
        <v>0</v>
      </c>
      <c r="EL308" s="193">
        <f t="shared" si="1502"/>
        <v>0</v>
      </c>
      <c r="EM308" s="193">
        <f t="shared" si="1502"/>
        <v>0</v>
      </c>
      <c r="EN308" s="193">
        <f t="shared" si="1502"/>
        <v>0</v>
      </c>
      <c r="EO308" s="193">
        <f t="shared" si="1502"/>
        <v>0</v>
      </c>
      <c r="EP308" s="193">
        <f t="shared" si="1502"/>
        <v>0</v>
      </c>
      <c r="EQ308" s="193">
        <f t="shared" si="1502"/>
        <v>0</v>
      </c>
      <c r="ER308" s="193">
        <f t="shared" si="1502"/>
        <v>0</v>
      </c>
      <c r="ES308" s="193">
        <f t="shared" si="1502"/>
        <v>0</v>
      </c>
      <c r="ET308" s="193">
        <f t="shared" si="1502"/>
        <v>0</v>
      </c>
      <c r="EU308" s="193">
        <f t="shared" si="19"/>
        <v>3.350510334</v>
      </c>
      <c r="EV308" s="193">
        <f t="shared" ref="EV308:GQ308" si="1503">BB308-CY308</f>
        <v>0</v>
      </c>
      <c r="EW308" s="193">
        <f t="shared" si="1503"/>
        <v>0</v>
      </c>
      <c r="EX308" s="193">
        <f t="shared" si="1503"/>
        <v>0</v>
      </c>
      <c r="EY308" s="193">
        <f t="shared" si="1503"/>
        <v>0</v>
      </c>
      <c r="EZ308" s="193">
        <f t="shared" si="1503"/>
        <v>0</v>
      </c>
      <c r="FA308" s="193">
        <f t="shared" si="1503"/>
        <v>0</v>
      </c>
      <c r="FB308" s="193">
        <f t="shared" si="1503"/>
        <v>0</v>
      </c>
      <c r="FC308" s="193">
        <f t="shared" si="1503"/>
        <v>0</v>
      </c>
      <c r="FD308" s="193">
        <f t="shared" si="1503"/>
        <v>0</v>
      </c>
      <c r="FE308" s="193">
        <f t="shared" si="1503"/>
        <v>0</v>
      </c>
      <c r="FF308" s="193">
        <f t="shared" si="1503"/>
        <v>0</v>
      </c>
      <c r="FG308" s="193">
        <f t="shared" si="1503"/>
        <v>0</v>
      </c>
      <c r="FH308" s="193">
        <f t="shared" si="1503"/>
        <v>0</v>
      </c>
      <c r="FI308" s="193">
        <f t="shared" si="1503"/>
        <v>0.0002454050346</v>
      </c>
      <c r="FJ308" s="193">
        <f t="shared" si="1503"/>
        <v>0.005460262019</v>
      </c>
      <c r="FK308" s="193">
        <f t="shared" si="1503"/>
        <v>0.02181290122</v>
      </c>
      <c r="FL308" s="193">
        <f t="shared" si="1503"/>
        <v>0.07962403114</v>
      </c>
      <c r="FM308" s="193">
        <f t="shared" si="1503"/>
        <v>0.1999514662</v>
      </c>
      <c r="FN308" s="193">
        <f t="shared" si="1503"/>
        <v>0.2503865412</v>
      </c>
      <c r="FO308" s="193">
        <f t="shared" si="1503"/>
        <v>0.2415729349</v>
      </c>
      <c r="FP308" s="193">
        <f t="shared" si="1503"/>
        <v>0.2323587102</v>
      </c>
      <c r="FQ308" s="193">
        <f t="shared" si="1503"/>
        <v>0.2243463409</v>
      </c>
      <c r="FR308" s="193">
        <f t="shared" si="1503"/>
        <v>0.2199395378</v>
      </c>
      <c r="FS308" s="193">
        <f t="shared" si="1503"/>
        <v>0.2215420116</v>
      </c>
      <c r="FT308" s="193">
        <f t="shared" si="1503"/>
        <v>0.2275512886</v>
      </c>
      <c r="FU308" s="193">
        <f t="shared" si="1503"/>
        <v>0.2311568548</v>
      </c>
      <c r="FV308" s="193">
        <f t="shared" si="1503"/>
        <v>0.2279519071</v>
      </c>
      <c r="FW308" s="193">
        <f t="shared" si="1503"/>
        <v>0.2203401562</v>
      </c>
      <c r="FX308" s="193">
        <f t="shared" si="1503"/>
        <v>0.2219426301</v>
      </c>
      <c r="FY308" s="193">
        <f t="shared" si="1503"/>
        <v>0.2267500517</v>
      </c>
      <c r="FZ308" s="193">
        <f t="shared" si="1503"/>
        <v>0.1713643153</v>
      </c>
      <c r="GA308" s="193">
        <f t="shared" si="1503"/>
        <v>0.07232255254</v>
      </c>
      <c r="GB308" s="193">
        <f t="shared" si="1503"/>
        <v>0.04128066117</v>
      </c>
      <c r="GC308" s="193">
        <f t="shared" si="1503"/>
        <v>0.01237128053</v>
      </c>
      <c r="GD308" s="193">
        <f t="shared" si="1503"/>
        <v>0.000238493685</v>
      </c>
      <c r="GE308" s="193">
        <f t="shared" si="1503"/>
        <v>0</v>
      </c>
      <c r="GF308" s="193">
        <f t="shared" si="1503"/>
        <v>0</v>
      </c>
      <c r="GG308" s="193">
        <f t="shared" si="1503"/>
        <v>0</v>
      </c>
      <c r="GH308" s="193">
        <f t="shared" si="1503"/>
        <v>0</v>
      </c>
      <c r="GI308" s="193">
        <f t="shared" si="1503"/>
        <v>0</v>
      </c>
      <c r="GJ308" s="193">
        <f t="shared" si="1503"/>
        <v>0</v>
      </c>
      <c r="GK308" s="193">
        <f t="shared" si="1503"/>
        <v>0</v>
      </c>
      <c r="GL308" s="193">
        <f t="shared" si="1503"/>
        <v>0</v>
      </c>
      <c r="GM308" s="193">
        <f t="shared" si="1503"/>
        <v>0</v>
      </c>
      <c r="GN308" s="193">
        <f t="shared" si="1503"/>
        <v>0</v>
      </c>
      <c r="GO308" s="193">
        <f t="shared" si="1503"/>
        <v>0</v>
      </c>
      <c r="GP308" s="193">
        <f t="shared" si="1503"/>
        <v>0</v>
      </c>
      <c r="GQ308" s="193">
        <f t="shared" si="1503"/>
        <v>0</v>
      </c>
      <c r="GR308" s="193">
        <f t="shared" si="21"/>
        <v>7.855228837</v>
      </c>
      <c r="GS308" s="193">
        <f t="shared" ref="GS308:IN308" si="1504">E308-EV308</f>
        <v>0.1502319247</v>
      </c>
      <c r="GT308" s="193">
        <f t="shared" si="1504"/>
        <v>0.1346078045</v>
      </c>
      <c r="GU308" s="193">
        <f t="shared" si="1504"/>
        <v>0.1261948168</v>
      </c>
      <c r="GV308" s="193">
        <f t="shared" si="1504"/>
        <v>0.1221886321</v>
      </c>
      <c r="GW308" s="193">
        <f t="shared" si="1504"/>
        <v>0.1161793551</v>
      </c>
      <c r="GX308" s="193">
        <f t="shared" si="1504"/>
        <v>0.1121731704</v>
      </c>
      <c r="GY308" s="193">
        <f t="shared" si="1504"/>
        <v>0.1137756443</v>
      </c>
      <c r="GZ308" s="193">
        <f t="shared" si="1504"/>
        <v>0.111772552</v>
      </c>
      <c r="HA308" s="193">
        <f t="shared" si="1504"/>
        <v>0.1121731704</v>
      </c>
      <c r="HB308" s="193">
        <f t="shared" si="1504"/>
        <v>0.1173812105</v>
      </c>
      <c r="HC308" s="193">
        <f t="shared" si="1504"/>
        <v>0.1197849213</v>
      </c>
      <c r="HD308" s="193">
        <f t="shared" si="1504"/>
        <v>0.1342071861</v>
      </c>
      <c r="HE308" s="193">
        <f t="shared" si="1504"/>
        <v>0.159045531</v>
      </c>
      <c r="HF308" s="193">
        <f t="shared" si="1504"/>
        <v>0.18123476</v>
      </c>
      <c r="HG308" s="193">
        <f t="shared" si="1504"/>
        <v>0.2084699988</v>
      </c>
      <c r="HH308" s="193">
        <f t="shared" si="1504"/>
        <v>0.2173563229</v>
      </c>
      <c r="HI308" s="193">
        <f t="shared" si="1504"/>
        <v>0.1719643654</v>
      </c>
      <c r="HJ308" s="193">
        <f t="shared" si="1504"/>
        <v>0.05684497039</v>
      </c>
      <c r="HK308" s="193">
        <f t="shared" si="1504"/>
        <v>0</v>
      </c>
      <c r="HL308" s="193">
        <f t="shared" si="1504"/>
        <v>0</v>
      </c>
      <c r="HM308" s="193">
        <f t="shared" si="1504"/>
        <v>0</v>
      </c>
      <c r="HN308" s="193">
        <f t="shared" si="1504"/>
        <v>0</v>
      </c>
      <c r="HO308" s="193">
        <f t="shared" si="1504"/>
        <v>0</v>
      </c>
      <c r="HP308" s="193">
        <f t="shared" si="1504"/>
        <v>0</v>
      </c>
      <c r="HQ308" s="193">
        <f t="shared" si="1504"/>
        <v>0</v>
      </c>
      <c r="HR308" s="193">
        <f t="shared" si="1504"/>
        <v>0</v>
      </c>
      <c r="HS308" s="193">
        <f t="shared" si="1504"/>
        <v>0</v>
      </c>
      <c r="HT308" s="193">
        <f t="shared" si="1504"/>
        <v>0</v>
      </c>
      <c r="HU308" s="193">
        <f t="shared" si="1504"/>
        <v>0</v>
      </c>
      <c r="HV308" s="193">
        <f t="shared" si="1504"/>
        <v>0</v>
      </c>
      <c r="HW308" s="193">
        <f t="shared" si="1504"/>
        <v>0.06459996109</v>
      </c>
      <c r="HX308" s="193">
        <f t="shared" si="1504"/>
        <v>0.1804676994</v>
      </c>
      <c r="HY308" s="193">
        <f t="shared" si="1504"/>
        <v>0.2403541203</v>
      </c>
      <c r="HZ308" s="193">
        <f t="shared" si="1504"/>
        <v>0.3173377169</v>
      </c>
      <c r="IA308" s="193">
        <f t="shared" si="1504"/>
        <v>0.384755852</v>
      </c>
      <c r="IB308" s="193">
        <f t="shared" si="1504"/>
        <v>0.4114351645</v>
      </c>
      <c r="IC308" s="193">
        <f t="shared" si="1504"/>
        <v>0.4173242559</v>
      </c>
      <c r="ID308" s="193">
        <f t="shared" si="1504"/>
        <v>0.4019805687</v>
      </c>
      <c r="IE308" s="193">
        <f t="shared" si="1504"/>
        <v>0.3881992934</v>
      </c>
      <c r="IF308" s="193">
        <f t="shared" si="1504"/>
        <v>0.3681683701</v>
      </c>
      <c r="IG308" s="193">
        <f t="shared" si="1504"/>
        <v>0.3537461054</v>
      </c>
      <c r="IH308" s="193">
        <f t="shared" si="1504"/>
        <v>0.3333145636</v>
      </c>
      <c r="II308" s="193">
        <f t="shared" si="1504"/>
        <v>0.317289825</v>
      </c>
      <c r="IJ308" s="193">
        <f t="shared" si="1504"/>
        <v>0.3024669417</v>
      </c>
      <c r="IK308" s="193">
        <f t="shared" si="1504"/>
        <v>0.2804329261</v>
      </c>
      <c r="IL308" s="193">
        <f t="shared" si="1504"/>
        <v>0.2451785011</v>
      </c>
      <c r="IM308" s="193">
        <f t="shared" si="1504"/>
        <v>0.2075203653</v>
      </c>
      <c r="IN308" s="193">
        <f t="shared" si="1504"/>
        <v>0.1750702696</v>
      </c>
      <c r="IO308" s="193">
        <f t="shared" si="23"/>
        <v>2.348348733</v>
      </c>
      <c r="IP308" s="193">
        <f t="shared" si="29"/>
        <v>0</v>
      </c>
      <c r="IQ308" s="193">
        <f t="shared" ref="IQ308:KK308" si="1505">MAX((MIN(CZ308+IP308,$IO$7))-GT308,0)</f>
        <v>0</v>
      </c>
      <c r="IR308" s="193">
        <f t="shared" si="1505"/>
        <v>0</v>
      </c>
      <c r="IS308" s="193">
        <f t="shared" si="1505"/>
        <v>0</v>
      </c>
      <c r="IT308" s="193">
        <f t="shared" si="1505"/>
        <v>0</v>
      </c>
      <c r="IU308" s="193">
        <f t="shared" si="1505"/>
        <v>0</v>
      </c>
      <c r="IV308" s="193">
        <f t="shared" si="1505"/>
        <v>0</v>
      </c>
      <c r="IW308" s="193">
        <f t="shared" si="1505"/>
        <v>0</v>
      </c>
      <c r="IX308" s="193">
        <f t="shared" si="1505"/>
        <v>0</v>
      </c>
      <c r="IY308" s="193">
        <f t="shared" si="1505"/>
        <v>0</v>
      </c>
      <c r="IZ308" s="193">
        <f t="shared" si="1505"/>
        <v>0</v>
      </c>
      <c r="JA308" s="193">
        <f t="shared" si="1505"/>
        <v>0</v>
      </c>
      <c r="JB308" s="193">
        <f t="shared" si="1505"/>
        <v>0</v>
      </c>
      <c r="JC308" s="193">
        <f t="shared" si="1505"/>
        <v>0</v>
      </c>
      <c r="JD308" s="193">
        <f t="shared" si="1505"/>
        <v>0</v>
      </c>
      <c r="JE308" s="193">
        <f t="shared" si="1505"/>
        <v>0</v>
      </c>
      <c r="JF308" s="193">
        <f t="shared" si="1505"/>
        <v>0</v>
      </c>
      <c r="JG308" s="193">
        <f t="shared" si="1505"/>
        <v>0</v>
      </c>
      <c r="JH308" s="193">
        <f t="shared" si="1505"/>
        <v>0.05025780883</v>
      </c>
      <c r="JI308" s="193">
        <f t="shared" si="1505"/>
        <v>0.1959329272</v>
      </c>
      <c r="JJ308" s="193">
        <f t="shared" si="1505"/>
        <v>0.4183116466</v>
      </c>
      <c r="JK308" s="193">
        <f t="shared" si="1505"/>
        <v>0.643977618</v>
      </c>
      <c r="JL308" s="193">
        <f t="shared" si="1505"/>
        <v>0.8588937719</v>
      </c>
      <c r="JM308" s="193">
        <f t="shared" si="1505"/>
        <v>1.130402241</v>
      </c>
      <c r="JN308" s="193">
        <f t="shared" si="1505"/>
        <v>1.409387911</v>
      </c>
      <c r="JO308" s="193">
        <f t="shared" si="1505"/>
        <v>1.685796401</v>
      </c>
      <c r="JP308" s="193">
        <f t="shared" si="1505"/>
        <v>1.926132096</v>
      </c>
      <c r="JQ308" s="193">
        <f t="shared" si="1505"/>
        <v>2.123297196</v>
      </c>
      <c r="JR308" s="193">
        <f t="shared" si="1505"/>
        <v>2.268664069</v>
      </c>
      <c r="JS308" s="193">
        <f t="shared" si="1505"/>
        <v>2.348348733</v>
      </c>
      <c r="JT308" s="193">
        <f t="shared" si="1505"/>
        <v>2.283748772</v>
      </c>
      <c r="JU308" s="193">
        <f t="shared" si="1505"/>
        <v>2.103281073</v>
      </c>
      <c r="JV308" s="193">
        <f t="shared" si="1505"/>
        <v>1.862926952</v>
      </c>
      <c r="JW308" s="193">
        <f t="shared" si="1505"/>
        <v>1.545589235</v>
      </c>
      <c r="JX308" s="193">
        <f t="shared" si="1505"/>
        <v>1.160833383</v>
      </c>
      <c r="JY308" s="193">
        <f t="shared" si="1505"/>
        <v>0.7493982189</v>
      </c>
      <c r="JZ308" s="193">
        <f t="shared" si="1505"/>
        <v>0.3320739629</v>
      </c>
      <c r="KA308" s="193">
        <f t="shared" si="1505"/>
        <v>0</v>
      </c>
      <c r="KB308" s="193">
        <f t="shared" si="1505"/>
        <v>0</v>
      </c>
      <c r="KC308" s="193">
        <f t="shared" si="1505"/>
        <v>0</v>
      </c>
      <c r="KD308" s="193">
        <f t="shared" si="1505"/>
        <v>0</v>
      </c>
      <c r="KE308" s="193">
        <f t="shared" si="1505"/>
        <v>0</v>
      </c>
      <c r="KF308" s="193">
        <f t="shared" si="1505"/>
        <v>0</v>
      </c>
      <c r="KG308" s="193">
        <f t="shared" si="1505"/>
        <v>0</v>
      </c>
      <c r="KH308" s="193">
        <f t="shared" si="1505"/>
        <v>0</v>
      </c>
      <c r="KI308" s="193">
        <f t="shared" si="1505"/>
        <v>0</v>
      </c>
      <c r="KJ308" s="193">
        <f t="shared" si="1505"/>
        <v>0</v>
      </c>
      <c r="KK308" s="193">
        <f t="shared" si="1505"/>
        <v>0</v>
      </c>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row>
    <row r="309" ht="14.25" customHeight="1">
      <c r="A309" s="1">
        <v>10.0</v>
      </c>
      <c r="B309" s="1">
        <f t="shared" ref="B309:C309" si="1506">B308+1</f>
        <v>299</v>
      </c>
      <c r="C309" s="267">
        <f t="shared" si="1506"/>
        <v>43764</v>
      </c>
      <c r="D309" s="193">
        <f t="shared" si="15"/>
        <v>11.22833405</v>
      </c>
      <c r="E309" s="193">
        <f>(SUMIFS(Profile!$F$2:$F$17521,Profile!$B$2:$B$17521,$B309,Profile!$C$2:$C$17521,E$8))*$C$6</f>
        <v>0.1526356355</v>
      </c>
      <c r="F309" s="193">
        <f>(SUMIFS(Profile!$F$2:$F$17521,Profile!$B$2:$B$17521,$B309,Profile!$C$2:$C$17521,F$8))*$C$6</f>
        <v>0.1358096599</v>
      </c>
      <c r="G309" s="193">
        <f>(SUMIFS(Profile!$F$2:$F$17521,Profile!$B$2:$B$17521,$B309,Profile!$C$2:$C$17521,G$8))*$C$6</f>
        <v>0.1269960537</v>
      </c>
      <c r="H309" s="193">
        <f>(SUMIFS(Profile!$F$2:$F$17521,Profile!$B$2:$B$17521,$B309,Profile!$C$2:$C$17521,H$8))*$C$6</f>
        <v>0.1217880136</v>
      </c>
      <c r="I309" s="193">
        <f>(SUMIFS(Profile!$F$2:$F$17521,Profile!$B$2:$B$17521,$B309,Profile!$C$2:$C$17521,I$8))*$C$6</f>
        <v>0.1165799736</v>
      </c>
      <c r="J309" s="193">
        <f>(SUMIFS(Profile!$F$2:$F$17521,Profile!$B$2:$B$17521,$B309,Profile!$C$2:$C$17521,J$8))*$C$6</f>
        <v>0.1129744074</v>
      </c>
      <c r="K309" s="193">
        <f>(SUMIFS(Profile!$F$2:$F$17521,Profile!$B$2:$B$17521,$B309,Profile!$C$2:$C$17521,K$8))*$C$6</f>
        <v>0.1137756443</v>
      </c>
      <c r="L309" s="193">
        <f>(SUMIFS(Profile!$F$2:$F$17521,Profile!$B$2:$B$17521,$B309,Profile!$C$2:$C$17521,L$8))*$C$6</f>
        <v>0.1105706966</v>
      </c>
      <c r="M309" s="193">
        <f>(SUMIFS(Profile!$F$2:$F$17521,Profile!$B$2:$B$17521,$B309,Profile!$C$2:$C$17521,M$8))*$C$6</f>
        <v>0.1109713151</v>
      </c>
      <c r="N309" s="193">
        <f>(SUMIFS(Profile!$F$2:$F$17521,Profile!$B$2:$B$17521,$B309,Profile!$C$2:$C$17521,N$8))*$C$6</f>
        <v>0.1145768812</v>
      </c>
      <c r="O309" s="193">
        <f>(SUMIFS(Profile!$F$2:$F$17521,Profile!$B$2:$B$17521,$B309,Profile!$C$2:$C$17521,O$8))*$C$6</f>
        <v>0.1193843028</v>
      </c>
      <c r="P309" s="193">
        <f>(SUMIFS(Profile!$F$2:$F$17521,Profile!$B$2:$B$17521,$B309,Profile!$C$2:$C$17521,P$8))*$C$6</f>
        <v>0.1334059491</v>
      </c>
      <c r="Q309" s="193">
        <f>(SUMIFS(Profile!$F$2:$F$17521,Profile!$B$2:$B$17521,$B309,Profile!$C$2:$C$17521,Q$8))*$C$6</f>
        <v>0.1574430571</v>
      </c>
      <c r="R309" s="193">
        <f>(SUMIFS(Profile!$F$2:$F$17521,Profile!$B$2:$B$17521,$B309,Profile!$C$2:$C$17521,R$8))*$C$6</f>
        <v>0.1806789281</v>
      </c>
      <c r="S309" s="193">
        <f>(SUMIFS(Profile!$F$2:$F$17521,Profile!$B$2:$B$17521,$B309,Profile!$C$2:$C$17521,S$8))*$C$6</f>
        <v>0.2151321162</v>
      </c>
      <c r="T309" s="193">
        <f>(SUMIFS(Profile!$F$2:$F$17521,Profile!$B$2:$B$17521,$B309,Profile!$C$2:$C$17521,T$8))*$C$6</f>
        <v>0.2431754088</v>
      </c>
      <c r="U309" s="193">
        <f>(SUMIFS(Profile!$F$2:$F$17521,Profile!$B$2:$B$17521,$B309,Profile!$C$2:$C$17521,U$8))*$C$6</f>
        <v>0.2511877781</v>
      </c>
      <c r="V309" s="193">
        <f>(SUMIFS(Profile!$F$2:$F$17521,Profile!$B$2:$B$17521,$B309,Profile!$C$2:$C$17521,V$8))*$C$6</f>
        <v>0.2575976736</v>
      </c>
      <c r="W309" s="193">
        <f>(SUMIFS(Profile!$F$2:$F$17521,Profile!$B$2:$B$17521,$B309,Profile!$C$2:$C$17521,W$8))*$C$6</f>
        <v>0.2507871596</v>
      </c>
      <c r="X309" s="193">
        <f>(SUMIFS(Profile!$F$2:$F$17521,Profile!$B$2:$B$17521,$B309,Profile!$C$2:$C$17521,X$8))*$C$6</f>
        <v>0.2451785011</v>
      </c>
      <c r="Y309" s="193">
        <f>(SUMIFS(Profile!$F$2:$F$17521,Profile!$B$2:$B$17521,$B309,Profile!$C$2:$C$17521,Y$8))*$C$6</f>
        <v>0.234762421</v>
      </c>
      <c r="Z309" s="193">
        <f>(SUMIFS(Profile!$F$2:$F$17521,Profile!$B$2:$B$17521,$B309,Profile!$C$2:$C$17521,Z$8))*$C$6</f>
        <v>0.2291537625</v>
      </c>
      <c r="AA309" s="193">
        <f>(SUMIFS(Profile!$F$2:$F$17521,Profile!$B$2:$B$17521,$B309,Profile!$C$2:$C$17521,AA$8))*$C$6</f>
        <v>0.2231444855</v>
      </c>
      <c r="AB309" s="193">
        <f>(SUMIFS(Profile!$F$2:$F$17521,Profile!$B$2:$B$17521,$B309,Profile!$C$2:$C$17521,AB$8))*$C$6</f>
        <v>0.2247469594</v>
      </c>
      <c r="AC309" s="193">
        <f>(SUMIFS(Profile!$F$2:$F$17521,Profile!$B$2:$B$17521,$B309,Profile!$C$2:$C$17521,AC$8))*$C$6</f>
        <v>0.2331599471</v>
      </c>
      <c r="AD309" s="193">
        <f>(SUMIFS(Profile!$F$2:$F$17521,Profile!$B$2:$B$17521,$B309,Profile!$C$2:$C$17521,AD$8))*$C$6</f>
        <v>0.2363648949</v>
      </c>
      <c r="AE309" s="193">
        <f>(SUMIFS(Profile!$F$2:$F$17521,Profile!$B$2:$B$17521,$B309,Profile!$C$2:$C$17521,AE$8))*$C$6</f>
        <v>0.2315574733</v>
      </c>
      <c r="AF309" s="193">
        <f>(SUMIFS(Profile!$F$2:$F$17521,Profile!$B$2:$B$17521,$B309,Profile!$C$2:$C$17521,AF$8))*$C$6</f>
        <v>0.2239457224</v>
      </c>
      <c r="AG309" s="193">
        <f>(SUMIFS(Profile!$F$2:$F$17521,Profile!$B$2:$B$17521,$B309,Profile!$C$2:$C$17521,AG$8))*$C$6</f>
        <v>0.2199395378</v>
      </c>
      <c r="AH309" s="193">
        <f>(SUMIFS(Profile!$F$2:$F$17521,Profile!$B$2:$B$17521,$B309,Profile!$C$2:$C$17521,AH$8))*$C$6</f>
        <v>0.2231444855</v>
      </c>
      <c r="AI309" s="193">
        <f>(SUMIFS(Profile!$F$2:$F$17521,Profile!$B$2:$B$17521,$B309,Profile!$C$2:$C$17521,AI$8))*$C$6</f>
        <v>0.2343618025</v>
      </c>
      <c r="AJ309" s="193">
        <f>(SUMIFS(Profile!$F$2:$F$17521,Profile!$B$2:$B$17521,$B309,Profile!$C$2:$C$17521,AJ$8))*$C$6</f>
        <v>0.2507871596</v>
      </c>
      <c r="AK309" s="193">
        <f>(SUMIFS(Profile!$F$2:$F$17521,Profile!$B$2:$B$17521,$B309,Profile!$C$2:$C$17521,AK$8))*$C$6</f>
        <v>0.2808335446</v>
      </c>
      <c r="AL309" s="193">
        <f>(SUMIFS(Profile!$F$2:$F$17521,Profile!$B$2:$B$17521,$B309,Profile!$C$2:$C$17521,AL$8))*$C$6</f>
        <v>0.329308379</v>
      </c>
      <c r="AM309" s="193">
        <f>(SUMIFS(Profile!$F$2:$F$17521,Profile!$B$2:$B$17521,$B309,Profile!$C$2:$C$17521,AM$8))*$C$6</f>
        <v>0.3841931088</v>
      </c>
      <c r="AN309" s="193">
        <f>(SUMIFS(Profile!$F$2:$F$17521,Profile!$B$2:$B$17521,$B309,Profile!$C$2:$C$17521,AN$8))*$C$6</f>
        <v>0.4067479284</v>
      </c>
      <c r="AO309" s="193">
        <f>(SUMIFS(Profile!$F$2:$F$17521,Profile!$B$2:$B$17521,$B309,Profile!$C$2:$C$17521,AO$8))*$C$6</f>
        <v>0.4154012873</v>
      </c>
      <c r="AP309" s="193">
        <f>(SUMIFS(Profile!$F$2:$F$17521,Profile!$B$2:$B$17521,$B309,Profile!$C$2:$C$17521,AP$8))*$C$6</f>
        <v>0.4011392699</v>
      </c>
      <c r="AQ309" s="193">
        <f>(SUMIFS(Profile!$F$2:$F$17521,Profile!$B$2:$B$17521,$B309,Profile!$C$2:$C$17521,AQ$8))*$C$6</f>
        <v>0.3885999119</v>
      </c>
      <c r="AR309" s="193">
        <f>(SUMIFS(Profile!$F$2:$F$17521,Profile!$B$2:$B$17521,$B309,Profile!$C$2:$C$17521,AR$8))*$C$6</f>
        <v>0.3709726994</v>
      </c>
      <c r="AS309" s="193">
        <f>(SUMIFS(Profile!$F$2:$F$17521,Profile!$B$2:$B$17521,$B309,Profile!$C$2:$C$17521,AS$8))*$C$6</f>
        <v>0.3545473423</v>
      </c>
      <c r="AT309" s="193">
        <f>(SUMIFS(Profile!$F$2:$F$17521,Profile!$B$2:$B$17521,$B309,Profile!$C$2:$C$17521,AT$8))*$C$6</f>
        <v>0.3341158005</v>
      </c>
      <c r="AU309" s="193">
        <f>(SUMIFS(Profile!$F$2:$F$17521,Profile!$B$2:$B$17521,$B309,Profile!$C$2:$C$17521,AU$8))*$C$6</f>
        <v>0.3176904434</v>
      </c>
      <c r="AV309" s="193">
        <f>(SUMIFS(Profile!$F$2:$F$17521,Profile!$B$2:$B$17521,$B309,Profile!$C$2:$C$17521,AV$8))*$C$6</f>
        <v>0.299261994</v>
      </c>
      <c r="AW309" s="193">
        <f>(SUMIFS(Profile!$F$2:$F$17521,Profile!$B$2:$B$17521,$B309,Profile!$C$2:$C$17521,AW$8))*$C$6</f>
        <v>0.2784298338</v>
      </c>
      <c r="AX309" s="193">
        <f>(SUMIFS(Profile!$F$2:$F$17521,Profile!$B$2:$B$17521,$B309,Profile!$C$2:$C$17521,AX$8))*$C$6</f>
        <v>0.2451785011</v>
      </c>
      <c r="AY309" s="193">
        <f>(SUMIFS(Profile!$F$2:$F$17521,Profile!$B$2:$B$17521,$B309,Profile!$C$2:$C$17521,AY$8))*$C$6</f>
        <v>0.2079209838</v>
      </c>
      <c r="AZ309" s="193">
        <f>(SUMIFS(Profile!$F$2:$F$17521,Profile!$B$2:$B$17521,$B309,Profile!$C$2:$C$17521,AZ$8))*$C$6</f>
        <v>0.1782752173</v>
      </c>
      <c r="BA309" s="193">
        <f t="shared" si="16"/>
        <v>4.098012156</v>
      </c>
      <c r="BB309" s="193">
        <f>(SUMIFS(Profile!$E$2:$E$17521,Profile!$B$2:$B$17521,$B309,Profile!$C$2:$C$17521,BB$8))*$C$9</f>
        <v>0</v>
      </c>
      <c r="BC309" s="193">
        <f>(SUMIFS(Profile!$E$2:$E$17521,Profile!$B$2:$B$17521,$B309,Profile!$C$2:$C$17521,BC$8))*$C$9</f>
        <v>0</v>
      </c>
      <c r="BD309" s="193">
        <f>(SUMIFS(Profile!$E$2:$E$17521,Profile!$B$2:$B$17521,$B309,Profile!$C$2:$C$17521,BD$8))*$C$9</f>
        <v>0</v>
      </c>
      <c r="BE309" s="193">
        <f>(SUMIFS(Profile!$E$2:$E$17521,Profile!$B$2:$B$17521,$B309,Profile!$C$2:$C$17521,BE$8))*$C$9</f>
        <v>0</v>
      </c>
      <c r="BF309" s="193">
        <f>(SUMIFS(Profile!$E$2:$E$17521,Profile!$B$2:$B$17521,$B309,Profile!$C$2:$C$17521,BF$8))*$C$9</f>
        <v>0</v>
      </c>
      <c r="BG309" s="193">
        <f>(SUMIFS(Profile!$E$2:$E$17521,Profile!$B$2:$B$17521,$B309,Profile!$C$2:$C$17521,BG$8))*$C$9</f>
        <v>0</v>
      </c>
      <c r="BH309" s="193">
        <f>(SUMIFS(Profile!$E$2:$E$17521,Profile!$B$2:$B$17521,$B309,Profile!$C$2:$C$17521,BH$8))*$C$9</f>
        <v>0</v>
      </c>
      <c r="BI309" s="193">
        <f>(SUMIFS(Profile!$E$2:$E$17521,Profile!$B$2:$B$17521,$B309,Profile!$C$2:$C$17521,BI$8))*$C$9</f>
        <v>0</v>
      </c>
      <c r="BJ309" s="193">
        <f>(SUMIFS(Profile!$E$2:$E$17521,Profile!$B$2:$B$17521,$B309,Profile!$C$2:$C$17521,BJ$8))*$C$9</f>
        <v>0</v>
      </c>
      <c r="BK309" s="193">
        <f>(SUMIFS(Profile!$E$2:$E$17521,Profile!$B$2:$B$17521,$B309,Profile!$C$2:$C$17521,BK$8))*$C$9</f>
        <v>0</v>
      </c>
      <c r="BL309" s="193">
        <f>(SUMIFS(Profile!$E$2:$E$17521,Profile!$B$2:$B$17521,$B309,Profile!$C$2:$C$17521,BL$8))*$C$9</f>
        <v>0</v>
      </c>
      <c r="BM309" s="193">
        <f>(SUMIFS(Profile!$E$2:$E$17521,Profile!$B$2:$B$17521,$B309,Profile!$C$2:$C$17521,BM$8))*$C$9</f>
        <v>0</v>
      </c>
      <c r="BN309" s="193">
        <f>(SUMIFS(Profile!$E$2:$E$17521,Profile!$B$2:$B$17521,$B309,Profile!$C$2:$C$17521,BN$8))*$C$9</f>
        <v>0</v>
      </c>
      <c r="BO309" s="193">
        <f>(SUMIFS(Profile!$E$2:$E$17521,Profile!$B$2:$B$17521,$B309,Profile!$C$2:$C$17521,BO$8))*$C$9</f>
        <v>0.0003681075518</v>
      </c>
      <c r="BP309" s="193">
        <f>(SUMIFS(Profile!$E$2:$E$17521,Profile!$B$2:$B$17521,$B309,Profile!$C$2:$C$17521,BP$8))*$C$9</f>
        <v>0.00893737461</v>
      </c>
      <c r="BQ309" s="193">
        <f>(SUMIFS(Profile!$E$2:$E$17521,Profile!$B$2:$B$17521,$B309,Profile!$C$2:$C$17521,BQ$8))*$C$9</f>
        <v>0.03578314198</v>
      </c>
      <c r="BR309" s="193">
        <f>(SUMIFS(Profile!$E$2:$E$17521,Profile!$B$2:$B$17521,$B309,Profile!$C$2:$C$17521,BR$8))*$C$9</f>
        <v>0.06455191818</v>
      </c>
      <c r="BS309" s="193">
        <f>(SUMIFS(Profile!$E$2:$E$17521,Profile!$B$2:$B$17521,$B309,Profile!$C$2:$C$17521,BS$8))*$C$9</f>
        <v>0.1016007866</v>
      </c>
      <c r="BT309" s="193">
        <f>(SUMIFS(Profile!$E$2:$E$17521,Profile!$B$2:$B$17521,$B309,Profile!$C$2:$C$17521,BT$8))*$C$9</f>
        <v>0.1346423155</v>
      </c>
      <c r="BU309" s="193">
        <f>(SUMIFS(Profile!$E$2:$E$17521,Profile!$B$2:$B$17521,$B309,Profile!$C$2:$C$17521,BU$8))*$C$9</f>
        <v>0.168620936</v>
      </c>
      <c r="BV309" s="193">
        <f>(SUMIFS(Profile!$E$2:$E$17521,Profile!$B$2:$B$17521,$B309,Profile!$C$2:$C$17521,BV$8))*$C$9</f>
        <v>0.2000424497</v>
      </c>
      <c r="BW309" s="193">
        <f>(SUMIFS(Profile!$E$2:$E$17521,Profile!$B$2:$B$17521,$B309,Profile!$C$2:$C$17521,BW$8))*$C$9</f>
        <v>0.2431149678</v>
      </c>
      <c r="BX309" s="193">
        <f>(SUMIFS(Profile!$E$2:$E$17521,Profile!$B$2:$B$17521,$B309,Profile!$C$2:$C$17521,BX$8))*$C$9</f>
        <v>0.2683873406</v>
      </c>
      <c r="BY309" s="193">
        <f>(SUMIFS(Profile!$E$2:$E$17521,Profile!$B$2:$B$17521,$B309,Profile!$C$2:$C$17521,BY$8))*$C$9</f>
        <v>0.2916819178</v>
      </c>
      <c r="BZ309" s="193">
        <f>(SUMIFS(Profile!$E$2:$E$17521,Profile!$B$2:$B$17521,$B309,Profile!$C$2:$C$17521,BZ$8))*$C$9</f>
        <v>0.423204396</v>
      </c>
      <c r="CA309" s="193">
        <f>(SUMIFS(Profile!$E$2:$E$17521,Profile!$B$2:$B$17521,$B309,Profile!$C$2:$C$17521,CA$8))*$C$9</f>
        <v>0.4671214683</v>
      </c>
      <c r="CB309" s="193">
        <f>(SUMIFS(Profile!$E$2:$E$17521,Profile!$B$2:$B$17521,$B309,Profile!$C$2:$C$17521,CB$8))*$C$9</f>
        <v>0.4278531998</v>
      </c>
      <c r="CC309" s="193">
        <f>(SUMIFS(Profile!$E$2:$E$17521,Profile!$B$2:$B$17521,$B309,Profile!$C$2:$C$17521,CC$8))*$C$9</f>
        <v>0.3201990913</v>
      </c>
      <c r="CD309" s="193">
        <f>(SUMIFS(Profile!$E$2:$E$17521,Profile!$B$2:$B$17521,$B309,Profile!$C$2:$C$17521,CD$8))*$C$9</f>
        <v>0.3153326159</v>
      </c>
      <c r="CE309" s="193">
        <f>(SUMIFS(Profile!$E$2:$E$17521,Profile!$B$2:$B$17521,$B309,Profile!$C$2:$C$17521,CE$8))*$C$9</f>
        <v>0.3153168585</v>
      </c>
      <c r="CF309" s="193">
        <f>(SUMIFS(Profile!$E$2:$E$17521,Profile!$B$2:$B$17521,$B309,Profile!$C$2:$C$17521,CF$8))*$C$9</f>
        <v>0.2112182154</v>
      </c>
      <c r="CG309" s="193">
        <f>(SUMIFS(Profile!$E$2:$E$17521,Profile!$B$2:$B$17521,$B309,Profile!$C$2:$C$17521,CG$8))*$C$9</f>
        <v>0.06483954794</v>
      </c>
      <c r="CH309" s="193">
        <f>(SUMIFS(Profile!$E$2:$E$17521,Profile!$B$2:$B$17521,$B309,Profile!$C$2:$C$17521,CH$8))*$C$9</f>
        <v>0.02757897204</v>
      </c>
      <c r="CI309" s="193">
        <f>(SUMIFS(Profile!$E$2:$E$17521,Profile!$B$2:$B$17521,$B309,Profile!$C$2:$C$17521,CI$8))*$C$9</f>
        <v>0.007608955838</v>
      </c>
      <c r="CJ309" s="193">
        <f>(SUMIFS(Profile!$E$2:$E$17521,Profile!$B$2:$B$17521,$B309,Profile!$C$2:$C$17521,CJ$8))*$C$9</f>
        <v>0.000007578906825</v>
      </c>
      <c r="CK309" s="193">
        <f>(SUMIFS(Profile!$E$2:$E$17521,Profile!$B$2:$B$17521,$B309,Profile!$C$2:$C$17521,CK$8))*$C$9</f>
        <v>0</v>
      </c>
      <c r="CL309" s="193">
        <f>(SUMIFS(Profile!$E$2:$E$17521,Profile!$B$2:$B$17521,$B309,Profile!$C$2:$C$17521,CL$8))*$C$9</f>
        <v>0</v>
      </c>
      <c r="CM309" s="193">
        <f>(SUMIFS(Profile!$E$2:$E$17521,Profile!$B$2:$B$17521,$B309,Profile!$C$2:$C$17521,CM$8))*$C$9</f>
        <v>0</v>
      </c>
      <c r="CN309" s="193">
        <f>(SUMIFS(Profile!$E$2:$E$17521,Profile!$B$2:$B$17521,$B309,Profile!$C$2:$C$17521,CN$8))*$C$9</f>
        <v>0</v>
      </c>
      <c r="CO309" s="193">
        <f>(SUMIFS(Profile!$E$2:$E$17521,Profile!$B$2:$B$17521,$B309,Profile!$C$2:$C$17521,CO$8))*$C$9</f>
        <v>0</v>
      </c>
      <c r="CP309" s="193">
        <f>(SUMIFS(Profile!$E$2:$E$17521,Profile!$B$2:$B$17521,$B309,Profile!$C$2:$C$17521,CP$8))*$C$9</f>
        <v>0</v>
      </c>
      <c r="CQ309" s="193">
        <f>(SUMIFS(Profile!$E$2:$E$17521,Profile!$B$2:$B$17521,$B309,Profile!$C$2:$C$17521,CQ$8))*$C$9</f>
        <v>0</v>
      </c>
      <c r="CR309" s="193">
        <f>(SUMIFS(Profile!$E$2:$E$17521,Profile!$B$2:$B$17521,$B309,Profile!$C$2:$C$17521,CR$8))*$C$9</f>
        <v>0</v>
      </c>
      <c r="CS309" s="193">
        <f>(SUMIFS(Profile!$E$2:$E$17521,Profile!$B$2:$B$17521,$B309,Profile!$C$2:$C$17521,CS$8))*$C$9</f>
        <v>0</v>
      </c>
      <c r="CT309" s="193">
        <f>(SUMIFS(Profile!$E$2:$E$17521,Profile!$B$2:$B$17521,$B309,Profile!$C$2:$C$17521,CT$8))*$C$9</f>
        <v>0</v>
      </c>
      <c r="CU309" s="193">
        <f>(SUMIFS(Profile!$E$2:$E$17521,Profile!$B$2:$B$17521,$B309,Profile!$C$2:$C$17521,CU$8))*$C$9</f>
        <v>0</v>
      </c>
      <c r="CV309" s="193">
        <f>(SUMIFS(Profile!$E$2:$E$17521,Profile!$B$2:$B$17521,$B309,Profile!$C$2:$C$17521,CV$8))*$C$9</f>
        <v>0</v>
      </c>
      <c r="CW309" s="193">
        <f>(SUMIFS(Profile!$E$2:$E$17521,Profile!$B$2:$B$17521,$B309,Profile!$C$2:$C$17521,CW$8))*$C$9</f>
        <v>0</v>
      </c>
      <c r="CX309" s="193">
        <f t="shared" si="17"/>
        <v>1.027054588</v>
      </c>
      <c r="CY309" s="193">
        <f t="shared" ref="CY309:ET309" si="1507">MAX(BB309-E309,0)</f>
        <v>0</v>
      </c>
      <c r="CZ309" s="193">
        <f t="shared" si="1507"/>
        <v>0</v>
      </c>
      <c r="DA309" s="193">
        <f t="shared" si="1507"/>
        <v>0</v>
      </c>
      <c r="DB309" s="193">
        <f t="shared" si="1507"/>
        <v>0</v>
      </c>
      <c r="DC309" s="193">
        <f t="shared" si="1507"/>
        <v>0</v>
      </c>
      <c r="DD309" s="193">
        <f t="shared" si="1507"/>
        <v>0</v>
      </c>
      <c r="DE309" s="193">
        <f t="shared" si="1507"/>
        <v>0</v>
      </c>
      <c r="DF309" s="193">
        <f t="shared" si="1507"/>
        <v>0</v>
      </c>
      <c r="DG309" s="193">
        <f t="shared" si="1507"/>
        <v>0</v>
      </c>
      <c r="DH309" s="193">
        <f t="shared" si="1507"/>
        <v>0</v>
      </c>
      <c r="DI309" s="193">
        <f t="shared" si="1507"/>
        <v>0</v>
      </c>
      <c r="DJ309" s="193">
        <f t="shared" si="1507"/>
        <v>0</v>
      </c>
      <c r="DK309" s="193">
        <f t="shared" si="1507"/>
        <v>0</v>
      </c>
      <c r="DL309" s="193">
        <f t="shared" si="1507"/>
        <v>0</v>
      </c>
      <c r="DM309" s="193">
        <f t="shared" si="1507"/>
        <v>0</v>
      </c>
      <c r="DN309" s="193">
        <f t="shared" si="1507"/>
        <v>0</v>
      </c>
      <c r="DO309" s="193">
        <f t="shared" si="1507"/>
        <v>0</v>
      </c>
      <c r="DP309" s="193">
        <f t="shared" si="1507"/>
        <v>0</v>
      </c>
      <c r="DQ309" s="193">
        <f t="shared" si="1507"/>
        <v>0</v>
      </c>
      <c r="DR309" s="193">
        <f t="shared" si="1507"/>
        <v>0</v>
      </c>
      <c r="DS309" s="193">
        <f t="shared" si="1507"/>
        <v>0</v>
      </c>
      <c r="DT309" s="193">
        <f t="shared" si="1507"/>
        <v>0.01396120532</v>
      </c>
      <c r="DU309" s="193">
        <f t="shared" si="1507"/>
        <v>0.04524285514</v>
      </c>
      <c r="DV309" s="193">
        <f t="shared" si="1507"/>
        <v>0.06693495846</v>
      </c>
      <c r="DW309" s="193">
        <f t="shared" si="1507"/>
        <v>0.1900444489</v>
      </c>
      <c r="DX309" s="193">
        <f t="shared" si="1507"/>
        <v>0.2307565734</v>
      </c>
      <c r="DY309" s="193">
        <f t="shared" si="1507"/>
        <v>0.1962957265</v>
      </c>
      <c r="DZ309" s="193">
        <f t="shared" si="1507"/>
        <v>0.0962533689</v>
      </c>
      <c r="EA309" s="193">
        <f t="shared" si="1507"/>
        <v>0.09539307813</v>
      </c>
      <c r="EB309" s="193">
        <f t="shared" si="1507"/>
        <v>0.09217237295</v>
      </c>
      <c r="EC309" s="193">
        <f t="shared" si="1507"/>
        <v>0</v>
      </c>
      <c r="ED309" s="193">
        <f t="shared" si="1507"/>
        <v>0</v>
      </c>
      <c r="EE309" s="193">
        <f t="shared" si="1507"/>
        <v>0</v>
      </c>
      <c r="EF309" s="193">
        <f t="shared" si="1507"/>
        <v>0</v>
      </c>
      <c r="EG309" s="193">
        <f t="shared" si="1507"/>
        <v>0</v>
      </c>
      <c r="EH309" s="193">
        <f t="shared" si="1507"/>
        <v>0</v>
      </c>
      <c r="EI309" s="193">
        <f t="shared" si="1507"/>
        <v>0</v>
      </c>
      <c r="EJ309" s="193">
        <f t="shared" si="1507"/>
        <v>0</v>
      </c>
      <c r="EK309" s="193">
        <f t="shared" si="1507"/>
        <v>0</v>
      </c>
      <c r="EL309" s="193">
        <f t="shared" si="1507"/>
        <v>0</v>
      </c>
      <c r="EM309" s="193">
        <f t="shared" si="1507"/>
        <v>0</v>
      </c>
      <c r="EN309" s="193">
        <f t="shared" si="1507"/>
        <v>0</v>
      </c>
      <c r="EO309" s="193">
        <f t="shared" si="1507"/>
        <v>0</v>
      </c>
      <c r="EP309" s="193">
        <f t="shared" si="1507"/>
        <v>0</v>
      </c>
      <c r="EQ309" s="193">
        <f t="shared" si="1507"/>
        <v>0</v>
      </c>
      <c r="ER309" s="193">
        <f t="shared" si="1507"/>
        <v>0</v>
      </c>
      <c r="ES309" s="193">
        <f t="shared" si="1507"/>
        <v>0</v>
      </c>
      <c r="ET309" s="193">
        <f t="shared" si="1507"/>
        <v>0</v>
      </c>
      <c r="EU309" s="193">
        <f t="shared" si="19"/>
        <v>3.070957569</v>
      </c>
      <c r="EV309" s="193">
        <f t="shared" ref="EV309:GQ309" si="1508">BB309-CY309</f>
        <v>0</v>
      </c>
      <c r="EW309" s="193">
        <f t="shared" si="1508"/>
        <v>0</v>
      </c>
      <c r="EX309" s="193">
        <f t="shared" si="1508"/>
        <v>0</v>
      </c>
      <c r="EY309" s="193">
        <f t="shared" si="1508"/>
        <v>0</v>
      </c>
      <c r="EZ309" s="193">
        <f t="shared" si="1508"/>
        <v>0</v>
      </c>
      <c r="FA309" s="193">
        <f t="shared" si="1508"/>
        <v>0</v>
      </c>
      <c r="FB309" s="193">
        <f t="shared" si="1508"/>
        <v>0</v>
      </c>
      <c r="FC309" s="193">
        <f t="shared" si="1508"/>
        <v>0</v>
      </c>
      <c r="FD309" s="193">
        <f t="shared" si="1508"/>
        <v>0</v>
      </c>
      <c r="FE309" s="193">
        <f t="shared" si="1508"/>
        <v>0</v>
      </c>
      <c r="FF309" s="193">
        <f t="shared" si="1508"/>
        <v>0</v>
      </c>
      <c r="FG309" s="193">
        <f t="shared" si="1508"/>
        <v>0</v>
      </c>
      <c r="FH309" s="193">
        <f t="shared" si="1508"/>
        <v>0</v>
      </c>
      <c r="FI309" s="193">
        <f t="shared" si="1508"/>
        <v>0.0003681075518</v>
      </c>
      <c r="FJ309" s="193">
        <f t="shared" si="1508"/>
        <v>0.00893737461</v>
      </c>
      <c r="FK309" s="193">
        <f t="shared" si="1508"/>
        <v>0.03578314198</v>
      </c>
      <c r="FL309" s="193">
        <f t="shared" si="1508"/>
        <v>0.06455191818</v>
      </c>
      <c r="FM309" s="193">
        <f t="shared" si="1508"/>
        <v>0.1016007866</v>
      </c>
      <c r="FN309" s="193">
        <f t="shared" si="1508"/>
        <v>0.1346423155</v>
      </c>
      <c r="FO309" s="193">
        <f t="shared" si="1508"/>
        <v>0.168620936</v>
      </c>
      <c r="FP309" s="193">
        <f t="shared" si="1508"/>
        <v>0.2000424497</v>
      </c>
      <c r="FQ309" s="193">
        <f t="shared" si="1508"/>
        <v>0.2291537625</v>
      </c>
      <c r="FR309" s="193">
        <f t="shared" si="1508"/>
        <v>0.2231444855</v>
      </c>
      <c r="FS309" s="193">
        <f t="shared" si="1508"/>
        <v>0.2247469594</v>
      </c>
      <c r="FT309" s="193">
        <f t="shared" si="1508"/>
        <v>0.2331599471</v>
      </c>
      <c r="FU309" s="193">
        <f t="shared" si="1508"/>
        <v>0.2363648949</v>
      </c>
      <c r="FV309" s="193">
        <f t="shared" si="1508"/>
        <v>0.2315574733</v>
      </c>
      <c r="FW309" s="193">
        <f t="shared" si="1508"/>
        <v>0.2239457224</v>
      </c>
      <c r="FX309" s="193">
        <f t="shared" si="1508"/>
        <v>0.2199395378</v>
      </c>
      <c r="FY309" s="193">
        <f t="shared" si="1508"/>
        <v>0.2231444855</v>
      </c>
      <c r="FZ309" s="193">
        <f t="shared" si="1508"/>
        <v>0.2112182154</v>
      </c>
      <c r="GA309" s="193">
        <f t="shared" si="1508"/>
        <v>0.06483954794</v>
      </c>
      <c r="GB309" s="193">
        <f t="shared" si="1508"/>
        <v>0.02757897204</v>
      </c>
      <c r="GC309" s="193">
        <f t="shared" si="1508"/>
        <v>0.007608955838</v>
      </c>
      <c r="GD309" s="193">
        <f t="shared" si="1508"/>
        <v>0.000007578906825</v>
      </c>
      <c r="GE309" s="193">
        <f t="shared" si="1508"/>
        <v>0</v>
      </c>
      <c r="GF309" s="193">
        <f t="shared" si="1508"/>
        <v>0</v>
      </c>
      <c r="GG309" s="193">
        <f t="shared" si="1508"/>
        <v>0</v>
      </c>
      <c r="GH309" s="193">
        <f t="shared" si="1508"/>
        <v>0</v>
      </c>
      <c r="GI309" s="193">
        <f t="shared" si="1508"/>
        <v>0</v>
      </c>
      <c r="GJ309" s="193">
        <f t="shared" si="1508"/>
        <v>0</v>
      </c>
      <c r="GK309" s="193">
        <f t="shared" si="1508"/>
        <v>0</v>
      </c>
      <c r="GL309" s="193">
        <f t="shared" si="1508"/>
        <v>0</v>
      </c>
      <c r="GM309" s="193">
        <f t="shared" si="1508"/>
        <v>0</v>
      </c>
      <c r="GN309" s="193">
        <f t="shared" si="1508"/>
        <v>0</v>
      </c>
      <c r="GO309" s="193">
        <f t="shared" si="1508"/>
        <v>0</v>
      </c>
      <c r="GP309" s="193">
        <f t="shared" si="1508"/>
        <v>0</v>
      </c>
      <c r="GQ309" s="193">
        <f t="shared" si="1508"/>
        <v>0</v>
      </c>
      <c r="GR309" s="193">
        <f t="shared" si="21"/>
        <v>8.157376484</v>
      </c>
      <c r="GS309" s="193">
        <f t="shared" ref="GS309:IN309" si="1509">E309-EV309</f>
        <v>0.1526356355</v>
      </c>
      <c r="GT309" s="193">
        <f t="shared" si="1509"/>
        <v>0.1358096599</v>
      </c>
      <c r="GU309" s="193">
        <f t="shared" si="1509"/>
        <v>0.1269960537</v>
      </c>
      <c r="GV309" s="193">
        <f t="shared" si="1509"/>
        <v>0.1217880136</v>
      </c>
      <c r="GW309" s="193">
        <f t="shared" si="1509"/>
        <v>0.1165799736</v>
      </c>
      <c r="GX309" s="193">
        <f t="shared" si="1509"/>
        <v>0.1129744074</v>
      </c>
      <c r="GY309" s="193">
        <f t="shared" si="1509"/>
        <v>0.1137756443</v>
      </c>
      <c r="GZ309" s="193">
        <f t="shared" si="1509"/>
        <v>0.1105706966</v>
      </c>
      <c r="HA309" s="193">
        <f t="shared" si="1509"/>
        <v>0.1109713151</v>
      </c>
      <c r="HB309" s="193">
        <f t="shared" si="1509"/>
        <v>0.1145768812</v>
      </c>
      <c r="HC309" s="193">
        <f t="shared" si="1509"/>
        <v>0.1193843028</v>
      </c>
      <c r="HD309" s="193">
        <f t="shared" si="1509"/>
        <v>0.1334059491</v>
      </c>
      <c r="HE309" s="193">
        <f t="shared" si="1509"/>
        <v>0.1574430571</v>
      </c>
      <c r="HF309" s="193">
        <f t="shared" si="1509"/>
        <v>0.1803108206</v>
      </c>
      <c r="HG309" s="193">
        <f t="shared" si="1509"/>
        <v>0.2061947416</v>
      </c>
      <c r="HH309" s="193">
        <f t="shared" si="1509"/>
        <v>0.2073922668</v>
      </c>
      <c r="HI309" s="193">
        <f t="shared" si="1509"/>
        <v>0.1866358599</v>
      </c>
      <c r="HJ309" s="193">
        <f t="shared" si="1509"/>
        <v>0.155996887</v>
      </c>
      <c r="HK309" s="193">
        <f t="shared" si="1509"/>
        <v>0.1161448442</v>
      </c>
      <c r="HL309" s="193">
        <f t="shared" si="1509"/>
        <v>0.0765575651</v>
      </c>
      <c r="HM309" s="193">
        <f t="shared" si="1509"/>
        <v>0.03471997132</v>
      </c>
      <c r="HN309" s="193">
        <f t="shared" si="1509"/>
        <v>0</v>
      </c>
      <c r="HO309" s="193">
        <f t="shared" si="1509"/>
        <v>0</v>
      </c>
      <c r="HP309" s="193">
        <f t="shared" si="1509"/>
        <v>0</v>
      </c>
      <c r="HQ309" s="193">
        <f t="shared" si="1509"/>
        <v>0</v>
      </c>
      <c r="HR309" s="193">
        <f t="shared" si="1509"/>
        <v>0</v>
      </c>
      <c r="HS309" s="193">
        <f t="shared" si="1509"/>
        <v>0</v>
      </c>
      <c r="HT309" s="193">
        <f t="shared" si="1509"/>
        <v>0</v>
      </c>
      <c r="HU309" s="193">
        <f t="shared" si="1509"/>
        <v>0</v>
      </c>
      <c r="HV309" s="193">
        <f t="shared" si="1509"/>
        <v>0</v>
      </c>
      <c r="HW309" s="193">
        <f t="shared" si="1509"/>
        <v>0.0231435871</v>
      </c>
      <c r="HX309" s="193">
        <f t="shared" si="1509"/>
        <v>0.1859476117</v>
      </c>
      <c r="HY309" s="193">
        <f t="shared" si="1509"/>
        <v>0.2532545725</v>
      </c>
      <c r="HZ309" s="193">
        <f t="shared" si="1509"/>
        <v>0.3216994231</v>
      </c>
      <c r="IA309" s="193">
        <f t="shared" si="1509"/>
        <v>0.3841855299</v>
      </c>
      <c r="IB309" s="193">
        <f t="shared" si="1509"/>
        <v>0.4067479284</v>
      </c>
      <c r="IC309" s="193">
        <f t="shared" si="1509"/>
        <v>0.4154012873</v>
      </c>
      <c r="ID309" s="193">
        <f t="shared" si="1509"/>
        <v>0.4011392699</v>
      </c>
      <c r="IE309" s="193">
        <f t="shared" si="1509"/>
        <v>0.3885999119</v>
      </c>
      <c r="IF309" s="193">
        <f t="shared" si="1509"/>
        <v>0.3709726994</v>
      </c>
      <c r="IG309" s="193">
        <f t="shared" si="1509"/>
        <v>0.3545473423</v>
      </c>
      <c r="IH309" s="193">
        <f t="shared" si="1509"/>
        <v>0.3341158005</v>
      </c>
      <c r="II309" s="193">
        <f t="shared" si="1509"/>
        <v>0.3176904434</v>
      </c>
      <c r="IJ309" s="193">
        <f t="shared" si="1509"/>
        <v>0.299261994</v>
      </c>
      <c r="IK309" s="193">
        <f t="shared" si="1509"/>
        <v>0.2784298338</v>
      </c>
      <c r="IL309" s="193">
        <f t="shared" si="1509"/>
        <v>0.2451785011</v>
      </c>
      <c r="IM309" s="193">
        <f t="shared" si="1509"/>
        <v>0.2079209838</v>
      </c>
      <c r="IN309" s="193">
        <f t="shared" si="1509"/>
        <v>0.1782752173</v>
      </c>
      <c r="IO309" s="193">
        <f t="shared" si="23"/>
        <v>1.027054588</v>
      </c>
      <c r="IP309" s="193">
        <f t="shared" si="29"/>
        <v>0</v>
      </c>
      <c r="IQ309" s="193">
        <f t="shared" ref="IQ309:KK309" si="1510">MAX((MIN(CZ309+IP309,$IO$7))-GT309,0)</f>
        <v>0</v>
      </c>
      <c r="IR309" s="193">
        <f t="shared" si="1510"/>
        <v>0</v>
      </c>
      <c r="IS309" s="193">
        <f t="shared" si="1510"/>
        <v>0</v>
      </c>
      <c r="IT309" s="193">
        <f t="shared" si="1510"/>
        <v>0</v>
      </c>
      <c r="IU309" s="193">
        <f t="shared" si="1510"/>
        <v>0</v>
      </c>
      <c r="IV309" s="193">
        <f t="shared" si="1510"/>
        <v>0</v>
      </c>
      <c r="IW309" s="193">
        <f t="shared" si="1510"/>
        <v>0</v>
      </c>
      <c r="IX309" s="193">
        <f t="shared" si="1510"/>
        <v>0</v>
      </c>
      <c r="IY309" s="193">
        <f t="shared" si="1510"/>
        <v>0</v>
      </c>
      <c r="IZ309" s="193">
        <f t="shared" si="1510"/>
        <v>0</v>
      </c>
      <c r="JA309" s="193">
        <f t="shared" si="1510"/>
        <v>0</v>
      </c>
      <c r="JB309" s="193">
        <f t="shared" si="1510"/>
        <v>0</v>
      </c>
      <c r="JC309" s="193">
        <f t="shared" si="1510"/>
        <v>0</v>
      </c>
      <c r="JD309" s="193">
        <f t="shared" si="1510"/>
        <v>0</v>
      </c>
      <c r="JE309" s="193">
        <f t="shared" si="1510"/>
        <v>0</v>
      </c>
      <c r="JF309" s="193">
        <f t="shared" si="1510"/>
        <v>0</v>
      </c>
      <c r="JG309" s="193">
        <f t="shared" si="1510"/>
        <v>0</v>
      </c>
      <c r="JH309" s="193">
        <f t="shared" si="1510"/>
        <v>0</v>
      </c>
      <c r="JI309" s="193">
        <f t="shared" si="1510"/>
        <v>0</v>
      </c>
      <c r="JJ309" s="193">
        <f t="shared" si="1510"/>
        <v>0</v>
      </c>
      <c r="JK309" s="193">
        <f t="shared" si="1510"/>
        <v>0.01396120532</v>
      </c>
      <c r="JL309" s="193">
        <f t="shared" si="1510"/>
        <v>0.05920406047</v>
      </c>
      <c r="JM309" s="193">
        <f t="shared" si="1510"/>
        <v>0.1261390189</v>
      </c>
      <c r="JN309" s="193">
        <f t="shared" si="1510"/>
        <v>0.3161834678</v>
      </c>
      <c r="JO309" s="193">
        <f t="shared" si="1510"/>
        <v>0.5469400412</v>
      </c>
      <c r="JP309" s="193">
        <f t="shared" si="1510"/>
        <v>0.7432357677</v>
      </c>
      <c r="JQ309" s="193">
        <f t="shared" si="1510"/>
        <v>0.8394891366</v>
      </c>
      <c r="JR309" s="193">
        <f t="shared" si="1510"/>
        <v>0.9348822147</v>
      </c>
      <c r="JS309" s="193">
        <f t="shared" si="1510"/>
        <v>1.027054588</v>
      </c>
      <c r="JT309" s="193">
        <f t="shared" si="1510"/>
        <v>1.003911001</v>
      </c>
      <c r="JU309" s="193">
        <f t="shared" si="1510"/>
        <v>0.8179633889</v>
      </c>
      <c r="JV309" s="193">
        <f t="shared" si="1510"/>
        <v>0.5647088163</v>
      </c>
      <c r="JW309" s="193">
        <f t="shared" si="1510"/>
        <v>0.2430093932</v>
      </c>
      <c r="JX309" s="193">
        <f t="shared" si="1510"/>
        <v>0</v>
      </c>
      <c r="JY309" s="193">
        <f t="shared" si="1510"/>
        <v>0</v>
      </c>
      <c r="JZ309" s="193">
        <f t="shared" si="1510"/>
        <v>0</v>
      </c>
      <c r="KA309" s="193">
        <f t="shared" si="1510"/>
        <v>0</v>
      </c>
      <c r="KB309" s="193">
        <f t="shared" si="1510"/>
        <v>0</v>
      </c>
      <c r="KC309" s="193">
        <f t="shared" si="1510"/>
        <v>0</v>
      </c>
      <c r="KD309" s="193">
        <f t="shared" si="1510"/>
        <v>0</v>
      </c>
      <c r="KE309" s="193">
        <f t="shared" si="1510"/>
        <v>0</v>
      </c>
      <c r="KF309" s="193">
        <f t="shared" si="1510"/>
        <v>0</v>
      </c>
      <c r="KG309" s="193">
        <f t="shared" si="1510"/>
        <v>0</v>
      </c>
      <c r="KH309" s="193">
        <f t="shared" si="1510"/>
        <v>0</v>
      </c>
      <c r="KI309" s="193">
        <f t="shared" si="1510"/>
        <v>0</v>
      </c>
      <c r="KJ309" s="193">
        <f t="shared" si="1510"/>
        <v>0</v>
      </c>
      <c r="KK309" s="193">
        <f t="shared" si="1510"/>
        <v>0</v>
      </c>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row>
    <row r="310" ht="14.25" customHeight="1">
      <c r="A310" s="1">
        <v>10.0</v>
      </c>
      <c r="B310" s="1">
        <f t="shared" ref="B310:C310" si="1511">B309+1</f>
        <v>300</v>
      </c>
      <c r="C310" s="267">
        <f t="shared" si="1511"/>
        <v>43765</v>
      </c>
      <c r="D310" s="193">
        <f t="shared" si="15"/>
        <v>11.38417464</v>
      </c>
      <c r="E310" s="193">
        <f>(SUMIFS(Profile!$F$2:$F$17521,Profile!$B$2:$B$17521,$B310,Profile!$C$2:$C$17521,E$8))*$C$6</f>
        <v>0.1526356355</v>
      </c>
      <c r="F310" s="193">
        <f>(SUMIFS(Profile!$F$2:$F$17521,Profile!$B$2:$B$17521,$B310,Profile!$C$2:$C$17521,F$8))*$C$6</f>
        <v>0.1378127523</v>
      </c>
      <c r="G310" s="193">
        <f>(SUMIFS(Profile!$F$2:$F$17521,Profile!$B$2:$B$17521,$B310,Profile!$C$2:$C$17521,G$8))*$C$6</f>
        <v>0.1281979091</v>
      </c>
      <c r="H310" s="193">
        <f>(SUMIFS(Profile!$F$2:$F$17521,Profile!$B$2:$B$17521,$B310,Profile!$C$2:$C$17521,H$8))*$C$6</f>
        <v>0.1213873952</v>
      </c>
      <c r="I310" s="193">
        <f>(SUMIFS(Profile!$F$2:$F$17521,Profile!$B$2:$B$17521,$B310,Profile!$C$2:$C$17521,I$8))*$C$6</f>
        <v>0.1189836844</v>
      </c>
      <c r="J310" s="193">
        <f>(SUMIFS(Profile!$F$2:$F$17521,Profile!$B$2:$B$17521,$B310,Profile!$C$2:$C$17521,J$8))*$C$6</f>
        <v>0.1149774997</v>
      </c>
      <c r="K310" s="193">
        <f>(SUMIFS(Profile!$F$2:$F$17521,Profile!$B$2:$B$17521,$B310,Profile!$C$2:$C$17521,K$8))*$C$6</f>
        <v>0.1149774997</v>
      </c>
      <c r="L310" s="193">
        <f>(SUMIFS(Profile!$F$2:$F$17521,Profile!$B$2:$B$17521,$B310,Profile!$C$2:$C$17521,L$8))*$C$6</f>
        <v>0.1121731704</v>
      </c>
      <c r="M310" s="193">
        <f>(SUMIFS(Profile!$F$2:$F$17521,Profile!$B$2:$B$17521,$B310,Profile!$C$2:$C$17521,M$8))*$C$6</f>
        <v>0.1121731704</v>
      </c>
      <c r="N310" s="193">
        <f>(SUMIFS(Profile!$F$2:$F$17521,Profile!$B$2:$B$17521,$B310,Profile!$C$2:$C$17521,N$8))*$C$6</f>
        <v>0.116980592</v>
      </c>
      <c r="O310" s="193">
        <f>(SUMIFS(Profile!$F$2:$F$17521,Profile!$B$2:$B$17521,$B310,Profile!$C$2:$C$17521,O$8))*$C$6</f>
        <v>0.1213873952</v>
      </c>
      <c r="P310" s="193">
        <f>(SUMIFS(Profile!$F$2:$F$17521,Profile!$B$2:$B$17521,$B310,Profile!$C$2:$C$17521,P$8))*$C$6</f>
        <v>0.1326047122</v>
      </c>
      <c r="Q310" s="193">
        <f>(SUMIFS(Profile!$F$2:$F$17521,Profile!$B$2:$B$17521,$B310,Profile!$C$2:$C$17521,Q$8))*$C$6</f>
        <v>0.1602473864</v>
      </c>
      <c r="R310" s="193">
        <f>(SUMIFS(Profile!$F$2:$F$17521,Profile!$B$2:$B$17521,$B310,Profile!$C$2:$C$17521,R$8))*$C$6</f>
        <v>0.1866882051</v>
      </c>
      <c r="S310" s="193">
        <f>(SUMIFS(Profile!$F$2:$F$17521,Profile!$B$2:$B$17521,$B310,Profile!$C$2:$C$17521,S$8))*$C$6</f>
        <v>0.2187376824</v>
      </c>
      <c r="T310" s="193">
        <f>(SUMIFS(Profile!$F$2:$F$17521,Profile!$B$2:$B$17521,$B310,Profile!$C$2:$C$17521,T$8))*$C$6</f>
        <v>0.2455791196</v>
      </c>
      <c r="U310" s="193">
        <f>(SUMIFS(Profile!$F$2:$F$17521,Profile!$B$2:$B$17521,$B310,Profile!$C$2:$C$17521,U$8))*$C$6</f>
        <v>0.2535914889</v>
      </c>
      <c r="V310" s="193">
        <f>(SUMIFS(Profile!$F$2:$F$17521,Profile!$B$2:$B$17521,$B310,Profile!$C$2:$C$17521,V$8))*$C$6</f>
        <v>0.2612032398</v>
      </c>
      <c r="W310" s="193">
        <f>(SUMIFS(Profile!$F$2:$F$17521,Profile!$B$2:$B$17521,$B310,Profile!$C$2:$C$17521,W$8))*$C$6</f>
        <v>0.257998292</v>
      </c>
      <c r="X310" s="193">
        <f>(SUMIFS(Profile!$F$2:$F$17521,Profile!$B$2:$B$17521,$B310,Profile!$C$2:$C$17521,X$8))*$C$6</f>
        <v>0.2503865412</v>
      </c>
      <c r="Y310" s="193">
        <f>(SUMIFS(Profile!$F$2:$F$17521,Profile!$B$2:$B$17521,$B310,Profile!$C$2:$C$17521,Y$8))*$C$6</f>
        <v>0.2427747903</v>
      </c>
      <c r="Z310" s="193">
        <f>(SUMIFS(Profile!$F$2:$F$17521,Profile!$B$2:$B$17521,$B310,Profile!$C$2:$C$17521,Z$8))*$C$6</f>
        <v>0.2335605656</v>
      </c>
      <c r="AA310" s="193">
        <f>(SUMIFS(Profile!$F$2:$F$17521,Profile!$B$2:$B$17521,$B310,Profile!$C$2:$C$17521,AA$8))*$C$6</f>
        <v>0.2267500517</v>
      </c>
      <c r="AB310" s="193">
        <f>(SUMIFS(Profile!$F$2:$F$17521,Profile!$B$2:$B$17521,$B310,Profile!$C$2:$C$17521,AB$8))*$C$6</f>
        <v>0.2271506702</v>
      </c>
      <c r="AC310" s="193">
        <f>(SUMIFS(Profile!$F$2:$F$17521,Profile!$B$2:$B$17521,$B310,Profile!$C$2:$C$17521,AC$8))*$C$6</f>
        <v>0.2331599471</v>
      </c>
      <c r="AD310" s="193">
        <f>(SUMIFS(Profile!$F$2:$F$17521,Profile!$B$2:$B$17521,$B310,Profile!$C$2:$C$17521,AD$8))*$C$6</f>
        <v>0.2383679872</v>
      </c>
      <c r="AE310" s="193">
        <f>(SUMIFS(Profile!$F$2:$F$17521,Profile!$B$2:$B$17521,$B310,Profile!$C$2:$C$17521,AE$8))*$C$6</f>
        <v>0.2367655133</v>
      </c>
      <c r="AF310" s="193">
        <f>(SUMIFS(Profile!$F$2:$F$17521,Profile!$B$2:$B$17521,$B310,Profile!$C$2:$C$17521,AF$8))*$C$6</f>
        <v>0.2279519071</v>
      </c>
      <c r="AG310" s="193">
        <f>(SUMIFS(Profile!$F$2:$F$17521,Profile!$B$2:$B$17521,$B310,Profile!$C$2:$C$17521,AG$8))*$C$6</f>
        <v>0.2275512886</v>
      </c>
      <c r="AH310" s="193">
        <f>(SUMIFS(Profile!$F$2:$F$17521,Profile!$B$2:$B$17521,$B310,Profile!$C$2:$C$17521,AH$8))*$C$6</f>
        <v>0.2335605656</v>
      </c>
      <c r="AI310" s="193">
        <f>(SUMIFS(Profile!$F$2:$F$17521,Profile!$B$2:$B$17521,$B310,Profile!$C$2:$C$17521,AI$8))*$C$6</f>
        <v>0.2415729349</v>
      </c>
      <c r="AJ310" s="193">
        <f>(SUMIFS(Profile!$F$2:$F$17521,Profile!$B$2:$B$17521,$B310,Profile!$C$2:$C$17521,AJ$8))*$C$6</f>
        <v>0.2592001474</v>
      </c>
      <c r="AK310" s="193">
        <f>(SUMIFS(Profile!$F$2:$F$17521,Profile!$B$2:$B$17521,$B310,Profile!$C$2:$C$17521,AK$8))*$C$6</f>
        <v>0.288044677</v>
      </c>
      <c r="AL310" s="193">
        <f>(SUMIFS(Profile!$F$2:$F$17521,Profile!$B$2:$B$17521,$B310,Profile!$C$2:$C$17521,AL$8))*$C$6</f>
        <v>0.3349170375</v>
      </c>
      <c r="AM310" s="193">
        <f>(SUMIFS(Profile!$F$2:$F$17521,Profile!$B$2:$B$17521,$B310,Profile!$C$2:$C$17521,AM$8))*$C$6</f>
        <v>0.3902023858</v>
      </c>
      <c r="AN310" s="193">
        <f>(SUMIFS(Profile!$F$2:$F$17521,Profile!$B$2:$B$17521,$B310,Profile!$C$2:$C$17521,AN$8))*$C$6</f>
        <v>0.4106739894</v>
      </c>
      <c r="AO310" s="193">
        <f>(SUMIFS(Profile!$F$2:$F$17521,Profile!$B$2:$B$17521,$B310,Profile!$C$2:$C$17521,AO$8))*$C$6</f>
        <v>0.4178049981</v>
      </c>
      <c r="AP310" s="193">
        <f>(SUMIFS(Profile!$F$2:$F$17521,Profile!$B$2:$B$17521,$B310,Profile!$C$2:$C$17521,AP$8))*$C$6</f>
        <v>0.4040237228</v>
      </c>
      <c r="AQ310" s="193">
        <f>(SUMIFS(Profile!$F$2:$F$17521,Profile!$B$2:$B$17521,$B310,Profile!$C$2:$C$17521,AQ$8))*$C$6</f>
        <v>0.3926060966</v>
      </c>
      <c r="AR310" s="193">
        <f>(SUMIFS(Profile!$F$2:$F$17521,Profile!$B$2:$B$17521,$B310,Profile!$C$2:$C$17521,AR$8))*$C$6</f>
        <v>0.3693702255</v>
      </c>
      <c r="AS310" s="193">
        <f>(SUMIFS(Profile!$F$2:$F$17521,Profile!$B$2:$B$17521,$B310,Profile!$C$2:$C$17521,AS$8))*$C$6</f>
        <v>0.3561498162</v>
      </c>
      <c r="AT310" s="193">
        <f>(SUMIFS(Profile!$F$2:$F$17521,Profile!$B$2:$B$17521,$B310,Profile!$C$2:$C$17521,AT$8))*$C$6</f>
        <v>0.3361188929</v>
      </c>
      <c r="AU310" s="193">
        <f>(SUMIFS(Profile!$F$2:$F$17521,Profile!$B$2:$B$17521,$B310,Profile!$C$2:$C$17521,AU$8))*$C$6</f>
        <v>0.317289825</v>
      </c>
      <c r="AV310" s="193">
        <f>(SUMIFS(Profile!$F$2:$F$17521,Profile!$B$2:$B$17521,$B310,Profile!$C$2:$C$17521,AV$8))*$C$6</f>
        <v>0.3016657048</v>
      </c>
      <c r="AW310" s="193">
        <f>(SUMIFS(Profile!$F$2:$F$17521,Profile!$B$2:$B$17521,$B310,Profile!$C$2:$C$17521,AW$8))*$C$6</f>
        <v>0.2800323077</v>
      </c>
      <c r="AX310" s="193">
        <f>(SUMIFS(Profile!$F$2:$F$17521,Profile!$B$2:$B$17521,$B310,Profile!$C$2:$C$17521,AX$8))*$C$6</f>
        <v>0.2479828304</v>
      </c>
      <c r="AY310" s="193">
        <f>(SUMIFS(Profile!$F$2:$F$17521,Profile!$B$2:$B$17521,$B310,Profile!$C$2:$C$17521,AY$8))*$C$6</f>
        <v>0.2111259315</v>
      </c>
      <c r="AZ310" s="193">
        <f>(SUMIFS(Profile!$F$2:$F$17521,Profile!$B$2:$B$17521,$B310,Profile!$C$2:$C$17521,AZ$8))*$C$6</f>
        <v>0.1790764543</v>
      </c>
      <c r="BA310" s="193">
        <f t="shared" si="16"/>
        <v>2.454212502</v>
      </c>
      <c r="BB310" s="193">
        <f>(SUMIFS(Profile!$E$2:$E$17521,Profile!$B$2:$B$17521,$B310,Profile!$C$2:$C$17521,BB$8))*$C$9</f>
        <v>0</v>
      </c>
      <c r="BC310" s="193">
        <f>(SUMIFS(Profile!$E$2:$E$17521,Profile!$B$2:$B$17521,$B310,Profile!$C$2:$C$17521,BC$8))*$C$9</f>
        <v>0</v>
      </c>
      <c r="BD310" s="193">
        <f>(SUMIFS(Profile!$E$2:$E$17521,Profile!$B$2:$B$17521,$B310,Profile!$C$2:$C$17521,BD$8))*$C$9</f>
        <v>0</v>
      </c>
      <c r="BE310" s="193">
        <f>(SUMIFS(Profile!$E$2:$E$17521,Profile!$B$2:$B$17521,$B310,Profile!$C$2:$C$17521,BE$8))*$C$9</f>
        <v>0</v>
      </c>
      <c r="BF310" s="193">
        <f>(SUMIFS(Profile!$E$2:$E$17521,Profile!$B$2:$B$17521,$B310,Profile!$C$2:$C$17521,BF$8))*$C$9</f>
        <v>0</v>
      </c>
      <c r="BG310" s="193">
        <f>(SUMIFS(Profile!$E$2:$E$17521,Profile!$B$2:$B$17521,$B310,Profile!$C$2:$C$17521,BG$8))*$C$9</f>
        <v>0</v>
      </c>
      <c r="BH310" s="193">
        <f>(SUMIFS(Profile!$E$2:$E$17521,Profile!$B$2:$B$17521,$B310,Profile!$C$2:$C$17521,BH$8))*$C$9</f>
        <v>0</v>
      </c>
      <c r="BI310" s="193">
        <f>(SUMIFS(Profile!$E$2:$E$17521,Profile!$B$2:$B$17521,$B310,Profile!$C$2:$C$17521,BI$8))*$C$9</f>
        <v>0</v>
      </c>
      <c r="BJ310" s="193">
        <f>(SUMIFS(Profile!$E$2:$E$17521,Profile!$B$2:$B$17521,$B310,Profile!$C$2:$C$17521,BJ$8))*$C$9</f>
        <v>0</v>
      </c>
      <c r="BK310" s="193">
        <f>(SUMIFS(Profile!$E$2:$E$17521,Profile!$B$2:$B$17521,$B310,Profile!$C$2:$C$17521,BK$8))*$C$9</f>
        <v>0</v>
      </c>
      <c r="BL310" s="193">
        <f>(SUMIFS(Profile!$E$2:$E$17521,Profile!$B$2:$B$17521,$B310,Profile!$C$2:$C$17521,BL$8))*$C$9</f>
        <v>0</v>
      </c>
      <c r="BM310" s="193">
        <f>(SUMIFS(Profile!$E$2:$E$17521,Profile!$B$2:$B$17521,$B310,Profile!$C$2:$C$17521,BM$8))*$C$9</f>
        <v>0</v>
      </c>
      <c r="BN310" s="193">
        <f>(SUMIFS(Profile!$E$2:$E$17521,Profile!$B$2:$B$17521,$B310,Profile!$C$2:$C$17521,BN$8))*$C$9</f>
        <v>0</v>
      </c>
      <c r="BO310" s="193">
        <f>(SUMIFS(Profile!$E$2:$E$17521,Profile!$B$2:$B$17521,$B310,Profile!$C$2:$C$17521,BO$8))*$C$9</f>
        <v>0.0004908100691</v>
      </c>
      <c r="BP310" s="193">
        <f>(SUMIFS(Profile!$E$2:$E$17521,Profile!$B$2:$B$17521,$B310,Profile!$C$2:$C$17521,BP$8))*$C$9</f>
        <v>0.005705667053</v>
      </c>
      <c r="BQ310" s="193">
        <f>(SUMIFS(Profile!$E$2:$E$17521,Profile!$B$2:$B$17521,$B310,Profile!$C$2:$C$17521,BQ$8))*$C$9</f>
        <v>0.01690207301</v>
      </c>
      <c r="BR310" s="193">
        <f>(SUMIFS(Profile!$E$2:$E$17521,Profile!$B$2:$B$17521,$B310,Profile!$C$2:$C$17521,BR$8))*$C$9</f>
        <v>0.03434261208</v>
      </c>
      <c r="BS310" s="193">
        <f>(SUMIFS(Profile!$E$2:$E$17521,Profile!$B$2:$B$17521,$B310,Profile!$C$2:$C$17521,BS$8))*$C$9</f>
        <v>0.05696019688</v>
      </c>
      <c r="BT310" s="193">
        <f>(SUMIFS(Profile!$E$2:$E$17521,Profile!$B$2:$B$17521,$B310,Profile!$C$2:$C$17521,BT$8))*$C$9</f>
        <v>0.08744279218</v>
      </c>
      <c r="BU310" s="193">
        <f>(SUMIFS(Profile!$E$2:$E$17521,Profile!$B$2:$B$17521,$B310,Profile!$C$2:$C$17521,BU$8))*$C$9</f>
        <v>0.1121770893</v>
      </c>
      <c r="BV310" s="193">
        <f>(SUMIFS(Profile!$E$2:$E$17521,Profile!$B$2:$B$17521,$B310,Profile!$C$2:$C$17521,BV$8))*$C$9</f>
        <v>0.1349307601</v>
      </c>
      <c r="BW310" s="193">
        <f>(SUMIFS(Profile!$E$2:$E$17521,Profile!$B$2:$B$17521,$B310,Profile!$C$2:$C$17521,BW$8))*$C$9</f>
        <v>0.1569193732</v>
      </c>
      <c r="BX310" s="193">
        <f>(SUMIFS(Profile!$E$2:$E$17521,Profile!$B$2:$B$17521,$B310,Profile!$C$2:$C$17521,BX$8))*$C$9</f>
        <v>0.1858023147</v>
      </c>
      <c r="BY310" s="193">
        <f>(SUMIFS(Profile!$E$2:$E$17521,Profile!$B$2:$B$17521,$B310,Profile!$C$2:$C$17521,BY$8))*$C$9</f>
        <v>0.205422744</v>
      </c>
      <c r="BZ310" s="193">
        <f>(SUMIFS(Profile!$E$2:$E$17521,Profile!$B$2:$B$17521,$B310,Profile!$C$2:$C$17521,BZ$8))*$C$9</f>
        <v>0.2260721387</v>
      </c>
      <c r="CA310" s="193">
        <f>(SUMIFS(Profile!$E$2:$E$17521,Profile!$B$2:$B$17521,$B310,Profile!$C$2:$C$17521,CA$8))*$C$9</f>
        <v>0.2426561003</v>
      </c>
      <c r="CB310" s="193">
        <f>(SUMIFS(Profile!$E$2:$E$17521,Profile!$B$2:$B$17521,$B310,Profile!$C$2:$C$17521,CB$8))*$C$9</f>
        <v>0.2295842019</v>
      </c>
      <c r="CC310" s="193">
        <f>(SUMIFS(Profile!$E$2:$E$17521,Profile!$B$2:$B$17521,$B310,Profile!$C$2:$C$17521,CC$8))*$C$9</f>
        <v>0.1912632059</v>
      </c>
      <c r="CD310" s="193">
        <f>(SUMIFS(Profile!$E$2:$E$17521,Profile!$B$2:$B$17521,$B310,Profile!$C$2:$C$17521,CD$8))*$C$9</f>
        <v>0.1638119514</v>
      </c>
      <c r="CE310" s="193">
        <f>(SUMIFS(Profile!$E$2:$E$17521,Profile!$B$2:$B$17521,$B310,Profile!$C$2:$C$17521,CE$8))*$C$9</f>
        <v>0.1407760386</v>
      </c>
      <c r="CF310" s="193">
        <f>(SUMIFS(Profile!$E$2:$E$17521,Profile!$B$2:$B$17521,$B310,Profile!$C$2:$C$17521,CF$8))*$C$9</f>
        <v>0.1036921203</v>
      </c>
      <c r="CG310" s="193">
        <f>(SUMIFS(Profile!$E$2:$E$17521,Profile!$B$2:$B$17521,$B310,Profile!$C$2:$C$17521,CG$8))*$C$9</f>
        <v>0.0785006518</v>
      </c>
      <c r="CH310" s="193">
        <f>(SUMIFS(Profile!$E$2:$E$17521,Profile!$B$2:$B$17521,$B310,Profile!$C$2:$C$17521,CH$8))*$C$9</f>
        <v>0.05481113465</v>
      </c>
      <c r="CI310" s="193">
        <f>(SUMIFS(Profile!$E$2:$E$17521,Profile!$B$2:$B$17521,$B310,Profile!$C$2:$C$17521,CI$8))*$C$9</f>
        <v>0.0250364769</v>
      </c>
      <c r="CJ310" s="193">
        <f>(SUMIFS(Profile!$E$2:$E$17521,Profile!$B$2:$B$17521,$B310,Profile!$C$2:$C$17521,CJ$8))*$C$9</f>
        <v>0.0008949560187</v>
      </c>
      <c r="CK310" s="193">
        <f>(SUMIFS(Profile!$E$2:$E$17521,Profile!$B$2:$B$17521,$B310,Profile!$C$2:$C$17521,CK$8))*$C$9</f>
        <v>0.00001709285369</v>
      </c>
      <c r="CL310" s="193">
        <f>(SUMIFS(Profile!$E$2:$E$17521,Profile!$B$2:$B$17521,$B310,Profile!$C$2:$C$17521,CL$8))*$C$9</f>
        <v>0</v>
      </c>
      <c r="CM310" s="193">
        <f>(SUMIFS(Profile!$E$2:$E$17521,Profile!$B$2:$B$17521,$B310,Profile!$C$2:$C$17521,CM$8))*$C$9</f>
        <v>0</v>
      </c>
      <c r="CN310" s="193">
        <f>(SUMIFS(Profile!$E$2:$E$17521,Profile!$B$2:$B$17521,$B310,Profile!$C$2:$C$17521,CN$8))*$C$9</f>
        <v>0</v>
      </c>
      <c r="CO310" s="193">
        <f>(SUMIFS(Profile!$E$2:$E$17521,Profile!$B$2:$B$17521,$B310,Profile!$C$2:$C$17521,CO$8))*$C$9</f>
        <v>0</v>
      </c>
      <c r="CP310" s="193">
        <f>(SUMIFS(Profile!$E$2:$E$17521,Profile!$B$2:$B$17521,$B310,Profile!$C$2:$C$17521,CP$8))*$C$9</f>
        <v>0</v>
      </c>
      <c r="CQ310" s="193">
        <f>(SUMIFS(Profile!$E$2:$E$17521,Profile!$B$2:$B$17521,$B310,Profile!$C$2:$C$17521,CQ$8))*$C$9</f>
        <v>0</v>
      </c>
      <c r="CR310" s="193">
        <f>(SUMIFS(Profile!$E$2:$E$17521,Profile!$B$2:$B$17521,$B310,Profile!$C$2:$C$17521,CR$8))*$C$9</f>
        <v>0</v>
      </c>
      <c r="CS310" s="193">
        <f>(SUMIFS(Profile!$E$2:$E$17521,Profile!$B$2:$B$17521,$B310,Profile!$C$2:$C$17521,CS$8))*$C$9</f>
        <v>0</v>
      </c>
      <c r="CT310" s="193">
        <f>(SUMIFS(Profile!$E$2:$E$17521,Profile!$B$2:$B$17521,$B310,Profile!$C$2:$C$17521,CT$8))*$C$9</f>
        <v>0</v>
      </c>
      <c r="CU310" s="193">
        <f>(SUMIFS(Profile!$E$2:$E$17521,Profile!$B$2:$B$17521,$B310,Profile!$C$2:$C$17521,CU$8))*$C$9</f>
        <v>0</v>
      </c>
      <c r="CV310" s="193">
        <f>(SUMIFS(Profile!$E$2:$E$17521,Profile!$B$2:$B$17521,$B310,Profile!$C$2:$C$17521,CV$8))*$C$9</f>
        <v>0</v>
      </c>
      <c r="CW310" s="193">
        <f>(SUMIFS(Profile!$E$2:$E$17521,Profile!$B$2:$B$17521,$B310,Profile!$C$2:$C$17521,CW$8))*$C$9</f>
        <v>0</v>
      </c>
      <c r="CX310" s="193">
        <f t="shared" si="17"/>
        <v>0.004288113124</v>
      </c>
      <c r="CY310" s="193">
        <f t="shared" ref="CY310:ET310" si="1512">MAX(BB310-E310,0)</f>
        <v>0</v>
      </c>
      <c r="CZ310" s="193">
        <f t="shared" si="1512"/>
        <v>0</v>
      </c>
      <c r="DA310" s="193">
        <f t="shared" si="1512"/>
        <v>0</v>
      </c>
      <c r="DB310" s="193">
        <f t="shared" si="1512"/>
        <v>0</v>
      </c>
      <c r="DC310" s="193">
        <f t="shared" si="1512"/>
        <v>0</v>
      </c>
      <c r="DD310" s="193">
        <f t="shared" si="1512"/>
        <v>0</v>
      </c>
      <c r="DE310" s="193">
        <f t="shared" si="1512"/>
        <v>0</v>
      </c>
      <c r="DF310" s="193">
        <f t="shared" si="1512"/>
        <v>0</v>
      </c>
      <c r="DG310" s="193">
        <f t="shared" si="1512"/>
        <v>0</v>
      </c>
      <c r="DH310" s="193">
        <f t="shared" si="1512"/>
        <v>0</v>
      </c>
      <c r="DI310" s="193">
        <f t="shared" si="1512"/>
        <v>0</v>
      </c>
      <c r="DJ310" s="193">
        <f t="shared" si="1512"/>
        <v>0</v>
      </c>
      <c r="DK310" s="193">
        <f t="shared" si="1512"/>
        <v>0</v>
      </c>
      <c r="DL310" s="193">
        <f t="shared" si="1512"/>
        <v>0</v>
      </c>
      <c r="DM310" s="193">
        <f t="shared" si="1512"/>
        <v>0</v>
      </c>
      <c r="DN310" s="193">
        <f t="shared" si="1512"/>
        <v>0</v>
      </c>
      <c r="DO310" s="193">
        <f t="shared" si="1512"/>
        <v>0</v>
      </c>
      <c r="DP310" s="193">
        <f t="shared" si="1512"/>
        <v>0</v>
      </c>
      <c r="DQ310" s="193">
        <f t="shared" si="1512"/>
        <v>0</v>
      </c>
      <c r="DR310" s="193">
        <f t="shared" si="1512"/>
        <v>0</v>
      </c>
      <c r="DS310" s="193">
        <f t="shared" si="1512"/>
        <v>0</v>
      </c>
      <c r="DT310" s="193">
        <f t="shared" si="1512"/>
        <v>0</v>
      </c>
      <c r="DU310" s="193">
        <f t="shared" si="1512"/>
        <v>0</v>
      </c>
      <c r="DV310" s="193">
        <f t="shared" si="1512"/>
        <v>0</v>
      </c>
      <c r="DW310" s="193">
        <f t="shared" si="1512"/>
        <v>0</v>
      </c>
      <c r="DX310" s="193">
        <f t="shared" si="1512"/>
        <v>0.004288113124</v>
      </c>
      <c r="DY310" s="193">
        <f t="shared" si="1512"/>
        <v>0</v>
      </c>
      <c r="DZ310" s="193">
        <f t="shared" si="1512"/>
        <v>0</v>
      </c>
      <c r="EA310" s="193">
        <f t="shared" si="1512"/>
        <v>0</v>
      </c>
      <c r="EB310" s="193">
        <f t="shared" si="1512"/>
        <v>0</v>
      </c>
      <c r="EC310" s="193">
        <f t="shared" si="1512"/>
        <v>0</v>
      </c>
      <c r="ED310" s="193">
        <f t="shared" si="1512"/>
        <v>0</v>
      </c>
      <c r="EE310" s="193">
        <f t="shared" si="1512"/>
        <v>0</v>
      </c>
      <c r="EF310" s="193">
        <f t="shared" si="1512"/>
        <v>0</v>
      </c>
      <c r="EG310" s="193">
        <f t="shared" si="1512"/>
        <v>0</v>
      </c>
      <c r="EH310" s="193">
        <f t="shared" si="1512"/>
        <v>0</v>
      </c>
      <c r="EI310" s="193">
        <f t="shared" si="1512"/>
        <v>0</v>
      </c>
      <c r="EJ310" s="193">
        <f t="shared" si="1512"/>
        <v>0</v>
      </c>
      <c r="EK310" s="193">
        <f t="shared" si="1512"/>
        <v>0</v>
      </c>
      <c r="EL310" s="193">
        <f t="shared" si="1512"/>
        <v>0</v>
      </c>
      <c r="EM310" s="193">
        <f t="shared" si="1512"/>
        <v>0</v>
      </c>
      <c r="EN310" s="193">
        <f t="shared" si="1512"/>
        <v>0</v>
      </c>
      <c r="EO310" s="193">
        <f t="shared" si="1512"/>
        <v>0</v>
      </c>
      <c r="EP310" s="193">
        <f t="shared" si="1512"/>
        <v>0</v>
      </c>
      <c r="EQ310" s="193">
        <f t="shared" si="1512"/>
        <v>0</v>
      </c>
      <c r="ER310" s="193">
        <f t="shared" si="1512"/>
        <v>0</v>
      </c>
      <c r="ES310" s="193">
        <f t="shared" si="1512"/>
        <v>0</v>
      </c>
      <c r="ET310" s="193">
        <f t="shared" si="1512"/>
        <v>0</v>
      </c>
      <c r="EU310" s="193">
        <f t="shared" si="19"/>
        <v>2.449924389</v>
      </c>
      <c r="EV310" s="193">
        <f t="shared" ref="EV310:GQ310" si="1513">BB310-CY310</f>
        <v>0</v>
      </c>
      <c r="EW310" s="193">
        <f t="shared" si="1513"/>
        <v>0</v>
      </c>
      <c r="EX310" s="193">
        <f t="shared" si="1513"/>
        <v>0</v>
      </c>
      <c r="EY310" s="193">
        <f t="shared" si="1513"/>
        <v>0</v>
      </c>
      <c r="EZ310" s="193">
        <f t="shared" si="1513"/>
        <v>0</v>
      </c>
      <c r="FA310" s="193">
        <f t="shared" si="1513"/>
        <v>0</v>
      </c>
      <c r="FB310" s="193">
        <f t="shared" si="1513"/>
        <v>0</v>
      </c>
      <c r="FC310" s="193">
        <f t="shared" si="1513"/>
        <v>0</v>
      </c>
      <c r="FD310" s="193">
        <f t="shared" si="1513"/>
        <v>0</v>
      </c>
      <c r="FE310" s="193">
        <f t="shared" si="1513"/>
        <v>0</v>
      </c>
      <c r="FF310" s="193">
        <f t="shared" si="1513"/>
        <v>0</v>
      </c>
      <c r="FG310" s="193">
        <f t="shared" si="1513"/>
        <v>0</v>
      </c>
      <c r="FH310" s="193">
        <f t="shared" si="1513"/>
        <v>0</v>
      </c>
      <c r="FI310" s="193">
        <f t="shared" si="1513"/>
        <v>0.0004908100691</v>
      </c>
      <c r="FJ310" s="193">
        <f t="shared" si="1513"/>
        <v>0.005705667053</v>
      </c>
      <c r="FK310" s="193">
        <f t="shared" si="1513"/>
        <v>0.01690207301</v>
      </c>
      <c r="FL310" s="193">
        <f t="shared" si="1513"/>
        <v>0.03434261208</v>
      </c>
      <c r="FM310" s="193">
        <f t="shared" si="1513"/>
        <v>0.05696019688</v>
      </c>
      <c r="FN310" s="193">
        <f t="shared" si="1513"/>
        <v>0.08744279218</v>
      </c>
      <c r="FO310" s="193">
        <f t="shared" si="1513"/>
        <v>0.1121770893</v>
      </c>
      <c r="FP310" s="193">
        <f t="shared" si="1513"/>
        <v>0.1349307601</v>
      </c>
      <c r="FQ310" s="193">
        <f t="shared" si="1513"/>
        <v>0.1569193732</v>
      </c>
      <c r="FR310" s="193">
        <f t="shared" si="1513"/>
        <v>0.1858023147</v>
      </c>
      <c r="FS310" s="193">
        <f t="shared" si="1513"/>
        <v>0.205422744</v>
      </c>
      <c r="FT310" s="193">
        <f t="shared" si="1513"/>
        <v>0.2260721387</v>
      </c>
      <c r="FU310" s="193">
        <f t="shared" si="1513"/>
        <v>0.2383679872</v>
      </c>
      <c r="FV310" s="193">
        <f t="shared" si="1513"/>
        <v>0.2295842019</v>
      </c>
      <c r="FW310" s="193">
        <f t="shared" si="1513"/>
        <v>0.1912632059</v>
      </c>
      <c r="FX310" s="193">
        <f t="shared" si="1513"/>
        <v>0.1638119514</v>
      </c>
      <c r="FY310" s="193">
        <f t="shared" si="1513"/>
        <v>0.1407760386</v>
      </c>
      <c r="FZ310" s="193">
        <f t="shared" si="1513"/>
        <v>0.1036921203</v>
      </c>
      <c r="GA310" s="193">
        <f t="shared" si="1513"/>
        <v>0.0785006518</v>
      </c>
      <c r="GB310" s="193">
        <f t="shared" si="1513"/>
        <v>0.05481113465</v>
      </c>
      <c r="GC310" s="193">
        <f t="shared" si="1513"/>
        <v>0.0250364769</v>
      </c>
      <c r="GD310" s="193">
        <f t="shared" si="1513"/>
        <v>0.0008949560187</v>
      </c>
      <c r="GE310" s="193">
        <f t="shared" si="1513"/>
        <v>0.00001709285369</v>
      </c>
      <c r="GF310" s="193">
        <f t="shared" si="1513"/>
        <v>0</v>
      </c>
      <c r="GG310" s="193">
        <f t="shared" si="1513"/>
        <v>0</v>
      </c>
      <c r="GH310" s="193">
        <f t="shared" si="1513"/>
        <v>0</v>
      </c>
      <c r="GI310" s="193">
        <f t="shared" si="1513"/>
        <v>0</v>
      </c>
      <c r="GJ310" s="193">
        <f t="shared" si="1513"/>
        <v>0</v>
      </c>
      <c r="GK310" s="193">
        <f t="shared" si="1513"/>
        <v>0</v>
      </c>
      <c r="GL310" s="193">
        <f t="shared" si="1513"/>
        <v>0</v>
      </c>
      <c r="GM310" s="193">
        <f t="shared" si="1513"/>
        <v>0</v>
      </c>
      <c r="GN310" s="193">
        <f t="shared" si="1513"/>
        <v>0</v>
      </c>
      <c r="GO310" s="193">
        <f t="shared" si="1513"/>
        <v>0</v>
      </c>
      <c r="GP310" s="193">
        <f t="shared" si="1513"/>
        <v>0</v>
      </c>
      <c r="GQ310" s="193">
        <f t="shared" si="1513"/>
        <v>0</v>
      </c>
      <c r="GR310" s="193">
        <f t="shared" si="21"/>
        <v>8.934250247</v>
      </c>
      <c r="GS310" s="193">
        <f t="shared" ref="GS310:IN310" si="1514">E310-EV310</f>
        <v>0.1526356355</v>
      </c>
      <c r="GT310" s="193">
        <f t="shared" si="1514"/>
        <v>0.1378127523</v>
      </c>
      <c r="GU310" s="193">
        <f t="shared" si="1514"/>
        <v>0.1281979091</v>
      </c>
      <c r="GV310" s="193">
        <f t="shared" si="1514"/>
        <v>0.1213873952</v>
      </c>
      <c r="GW310" s="193">
        <f t="shared" si="1514"/>
        <v>0.1189836844</v>
      </c>
      <c r="GX310" s="193">
        <f t="shared" si="1514"/>
        <v>0.1149774997</v>
      </c>
      <c r="GY310" s="193">
        <f t="shared" si="1514"/>
        <v>0.1149774997</v>
      </c>
      <c r="GZ310" s="193">
        <f t="shared" si="1514"/>
        <v>0.1121731704</v>
      </c>
      <c r="HA310" s="193">
        <f t="shared" si="1514"/>
        <v>0.1121731704</v>
      </c>
      <c r="HB310" s="193">
        <f t="shared" si="1514"/>
        <v>0.116980592</v>
      </c>
      <c r="HC310" s="193">
        <f t="shared" si="1514"/>
        <v>0.1213873952</v>
      </c>
      <c r="HD310" s="193">
        <f t="shared" si="1514"/>
        <v>0.1326047122</v>
      </c>
      <c r="HE310" s="193">
        <f t="shared" si="1514"/>
        <v>0.1602473864</v>
      </c>
      <c r="HF310" s="193">
        <f t="shared" si="1514"/>
        <v>0.186197395</v>
      </c>
      <c r="HG310" s="193">
        <f t="shared" si="1514"/>
        <v>0.2130320153</v>
      </c>
      <c r="HH310" s="193">
        <f t="shared" si="1514"/>
        <v>0.2286770466</v>
      </c>
      <c r="HI310" s="193">
        <f t="shared" si="1514"/>
        <v>0.2192488768</v>
      </c>
      <c r="HJ310" s="193">
        <f t="shared" si="1514"/>
        <v>0.2042430429</v>
      </c>
      <c r="HK310" s="193">
        <f t="shared" si="1514"/>
        <v>0.1705554999</v>
      </c>
      <c r="HL310" s="193">
        <f t="shared" si="1514"/>
        <v>0.1382094519</v>
      </c>
      <c r="HM310" s="193">
        <f t="shared" si="1514"/>
        <v>0.1078440302</v>
      </c>
      <c r="HN310" s="193">
        <f t="shared" si="1514"/>
        <v>0.07664119243</v>
      </c>
      <c r="HO310" s="193">
        <f t="shared" si="1514"/>
        <v>0.04094773699</v>
      </c>
      <c r="HP310" s="193">
        <f t="shared" si="1514"/>
        <v>0.02172792615</v>
      </c>
      <c r="HQ310" s="193">
        <f t="shared" si="1514"/>
        <v>0.007087808457</v>
      </c>
      <c r="HR310" s="193">
        <f t="shared" si="1514"/>
        <v>0</v>
      </c>
      <c r="HS310" s="193">
        <f t="shared" si="1514"/>
        <v>0.007181311436</v>
      </c>
      <c r="HT310" s="193">
        <f t="shared" si="1514"/>
        <v>0.03668870118</v>
      </c>
      <c r="HU310" s="193">
        <f t="shared" si="1514"/>
        <v>0.06373933727</v>
      </c>
      <c r="HV310" s="193">
        <f t="shared" si="1514"/>
        <v>0.09278452702</v>
      </c>
      <c r="HW310" s="193">
        <f t="shared" si="1514"/>
        <v>0.1378808147</v>
      </c>
      <c r="HX310" s="193">
        <f t="shared" si="1514"/>
        <v>0.1806994956</v>
      </c>
      <c r="HY310" s="193">
        <f t="shared" si="1514"/>
        <v>0.2332335423</v>
      </c>
      <c r="HZ310" s="193">
        <f t="shared" si="1514"/>
        <v>0.3098805606</v>
      </c>
      <c r="IA310" s="193">
        <f t="shared" si="1514"/>
        <v>0.3893074298</v>
      </c>
      <c r="IB310" s="193">
        <f t="shared" si="1514"/>
        <v>0.4106568965</v>
      </c>
      <c r="IC310" s="193">
        <f t="shared" si="1514"/>
        <v>0.4178049981</v>
      </c>
      <c r="ID310" s="193">
        <f t="shared" si="1514"/>
        <v>0.4040237228</v>
      </c>
      <c r="IE310" s="193">
        <f t="shared" si="1514"/>
        <v>0.3926060966</v>
      </c>
      <c r="IF310" s="193">
        <f t="shared" si="1514"/>
        <v>0.3693702255</v>
      </c>
      <c r="IG310" s="193">
        <f t="shared" si="1514"/>
        <v>0.3561498162</v>
      </c>
      <c r="IH310" s="193">
        <f t="shared" si="1514"/>
        <v>0.3361188929</v>
      </c>
      <c r="II310" s="193">
        <f t="shared" si="1514"/>
        <v>0.317289825</v>
      </c>
      <c r="IJ310" s="193">
        <f t="shared" si="1514"/>
        <v>0.3016657048</v>
      </c>
      <c r="IK310" s="193">
        <f t="shared" si="1514"/>
        <v>0.2800323077</v>
      </c>
      <c r="IL310" s="193">
        <f t="shared" si="1514"/>
        <v>0.2479828304</v>
      </c>
      <c r="IM310" s="193">
        <f t="shared" si="1514"/>
        <v>0.2111259315</v>
      </c>
      <c r="IN310" s="193">
        <f t="shared" si="1514"/>
        <v>0.1790764543</v>
      </c>
      <c r="IO310" s="193">
        <f t="shared" si="23"/>
        <v>0.004288113124</v>
      </c>
      <c r="IP310" s="193">
        <f t="shared" si="29"/>
        <v>0</v>
      </c>
      <c r="IQ310" s="193">
        <f t="shared" ref="IQ310:KK310" si="1515">MAX((MIN(CZ310+IP310,$IO$7))-GT310,0)</f>
        <v>0</v>
      </c>
      <c r="IR310" s="193">
        <f t="shared" si="1515"/>
        <v>0</v>
      </c>
      <c r="IS310" s="193">
        <f t="shared" si="1515"/>
        <v>0</v>
      </c>
      <c r="IT310" s="193">
        <f t="shared" si="1515"/>
        <v>0</v>
      </c>
      <c r="IU310" s="193">
        <f t="shared" si="1515"/>
        <v>0</v>
      </c>
      <c r="IV310" s="193">
        <f t="shared" si="1515"/>
        <v>0</v>
      </c>
      <c r="IW310" s="193">
        <f t="shared" si="1515"/>
        <v>0</v>
      </c>
      <c r="IX310" s="193">
        <f t="shared" si="1515"/>
        <v>0</v>
      </c>
      <c r="IY310" s="193">
        <f t="shared" si="1515"/>
        <v>0</v>
      </c>
      <c r="IZ310" s="193">
        <f t="shared" si="1515"/>
        <v>0</v>
      </c>
      <c r="JA310" s="193">
        <f t="shared" si="1515"/>
        <v>0</v>
      </c>
      <c r="JB310" s="193">
        <f t="shared" si="1515"/>
        <v>0</v>
      </c>
      <c r="JC310" s="193">
        <f t="shared" si="1515"/>
        <v>0</v>
      </c>
      <c r="JD310" s="193">
        <f t="shared" si="1515"/>
        <v>0</v>
      </c>
      <c r="JE310" s="193">
        <f t="shared" si="1515"/>
        <v>0</v>
      </c>
      <c r="JF310" s="193">
        <f t="shared" si="1515"/>
        <v>0</v>
      </c>
      <c r="JG310" s="193">
        <f t="shared" si="1515"/>
        <v>0</v>
      </c>
      <c r="JH310" s="193">
        <f t="shared" si="1515"/>
        <v>0</v>
      </c>
      <c r="JI310" s="193">
        <f t="shared" si="1515"/>
        <v>0</v>
      </c>
      <c r="JJ310" s="193">
        <f t="shared" si="1515"/>
        <v>0</v>
      </c>
      <c r="JK310" s="193">
        <f t="shared" si="1515"/>
        <v>0</v>
      </c>
      <c r="JL310" s="193">
        <f t="shared" si="1515"/>
        <v>0</v>
      </c>
      <c r="JM310" s="193">
        <f t="shared" si="1515"/>
        <v>0</v>
      </c>
      <c r="JN310" s="193">
        <f t="shared" si="1515"/>
        <v>0</v>
      </c>
      <c r="JO310" s="193">
        <f t="shared" si="1515"/>
        <v>0.004288113124</v>
      </c>
      <c r="JP310" s="193">
        <f t="shared" si="1515"/>
        <v>0</v>
      </c>
      <c r="JQ310" s="193">
        <f t="shared" si="1515"/>
        <v>0</v>
      </c>
      <c r="JR310" s="193">
        <f t="shared" si="1515"/>
        <v>0</v>
      </c>
      <c r="JS310" s="193">
        <f t="shared" si="1515"/>
        <v>0</v>
      </c>
      <c r="JT310" s="193">
        <f t="shared" si="1515"/>
        <v>0</v>
      </c>
      <c r="JU310" s="193">
        <f t="shared" si="1515"/>
        <v>0</v>
      </c>
      <c r="JV310" s="193">
        <f t="shared" si="1515"/>
        <v>0</v>
      </c>
      <c r="JW310" s="193">
        <f t="shared" si="1515"/>
        <v>0</v>
      </c>
      <c r="JX310" s="193">
        <f t="shared" si="1515"/>
        <v>0</v>
      </c>
      <c r="JY310" s="193">
        <f t="shared" si="1515"/>
        <v>0</v>
      </c>
      <c r="JZ310" s="193">
        <f t="shared" si="1515"/>
        <v>0</v>
      </c>
      <c r="KA310" s="193">
        <f t="shared" si="1515"/>
        <v>0</v>
      </c>
      <c r="KB310" s="193">
        <f t="shared" si="1515"/>
        <v>0</v>
      </c>
      <c r="KC310" s="193">
        <f t="shared" si="1515"/>
        <v>0</v>
      </c>
      <c r="KD310" s="193">
        <f t="shared" si="1515"/>
        <v>0</v>
      </c>
      <c r="KE310" s="193">
        <f t="shared" si="1515"/>
        <v>0</v>
      </c>
      <c r="KF310" s="193">
        <f t="shared" si="1515"/>
        <v>0</v>
      </c>
      <c r="KG310" s="193">
        <f t="shared" si="1515"/>
        <v>0</v>
      </c>
      <c r="KH310" s="193">
        <f t="shared" si="1515"/>
        <v>0</v>
      </c>
      <c r="KI310" s="193">
        <f t="shared" si="1515"/>
        <v>0</v>
      </c>
      <c r="KJ310" s="193">
        <f t="shared" si="1515"/>
        <v>0</v>
      </c>
      <c r="KK310" s="193">
        <f t="shared" si="1515"/>
        <v>0</v>
      </c>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row>
    <row r="311" ht="14.25" customHeight="1">
      <c r="A311" s="1">
        <v>10.0</v>
      </c>
      <c r="B311" s="1">
        <f t="shared" ref="B311:C311" si="1516">B310+1</f>
        <v>301</v>
      </c>
      <c r="C311" s="267">
        <f t="shared" si="1516"/>
        <v>43766</v>
      </c>
      <c r="D311" s="193">
        <f t="shared" si="15"/>
        <v>11.41257849</v>
      </c>
      <c r="E311" s="193">
        <f>(SUMIFS(Profile!$F$2:$F$17521,Profile!$B$2:$B$17521,$B311,Profile!$C$2:$C$17521,E$8))*$C$6</f>
        <v>0.1538374909</v>
      </c>
      <c r="F311" s="193">
        <f>(SUMIFS(Profile!$F$2:$F$17521,Profile!$B$2:$B$17521,$B311,Profile!$C$2:$C$17521,F$8))*$C$6</f>
        <v>0.1418189369</v>
      </c>
      <c r="G311" s="193">
        <f>(SUMIFS(Profile!$F$2:$F$17521,Profile!$B$2:$B$17521,$B311,Profile!$C$2:$C$17521,G$8))*$C$6</f>
        <v>0.1314028568</v>
      </c>
      <c r="H311" s="193">
        <f>(SUMIFS(Profile!$F$2:$F$17521,Profile!$B$2:$B$17521,$B311,Profile!$C$2:$C$17521,H$8))*$C$6</f>
        <v>0.1245923429</v>
      </c>
      <c r="I311" s="193">
        <f>(SUMIFS(Profile!$F$2:$F$17521,Profile!$B$2:$B$17521,$B311,Profile!$C$2:$C$17521,I$8))*$C$6</f>
        <v>0.1197849213</v>
      </c>
      <c r="J311" s="193">
        <f>(SUMIFS(Profile!$F$2:$F$17521,Profile!$B$2:$B$17521,$B311,Profile!$C$2:$C$17521,J$8))*$C$6</f>
        <v>0.1145768812</v>
      </c>
      <c r="K311" s="193">
        <f>(SUMIFS(Profile!$F$2:$F$17521,Profile!$B$2:$B$17521,$B311,Profile!$C$2:$C$17521,K$8))*$C$6</f>
        <v>0.1141762628</v>
      </c>
      <c r="L311" s="193">
        <f>(SUMIFS(Profile!$F$2:$F$17521,Profile!$B$2:$B$17521,$B311,Profile!$C$2:$C$17521,L$8))*$C$6</f>
        <v>0.1121731704</v>
      </c>
      <c r="M311" s="193">
        <f>(SUMIFS(Profile!$F$2:$F$17521,Profile!$B$2:$B$17521,$B311,Profile!$C$2:$C$17521,M$8))*$C$6</f>
        <v>0.111772552</v>
      </c>
      <c r="N311" s="193">
        <f>(SUMIFS(Profile!$F$2:$F$17521,Profile!$B$2:$B$17521,$B311,Profile!$C$2:$C$17521,N$8))*$C$6</f>
        <v>0.1165799736</v>
      </c>
      <c r="O311" s="193">
        <f>(SUMIFS(Profile!$F$2:$F$17521,Profile!$B$2:$B$17521,$B311,Profile!$C$2:$C$17521,O$8))*$C$6</f>
        <v>0.1205861582</v>
      </c>
      <c r="P311" s="193">
        <f>(SUMIFS(Profile!$F$2:$F$17521,Profile!$B$2:$B$17521,$B311,Profile!$C$2:$C$17521,P$8))*$C$6</f>
        <v>0.1306016199</v>
      </c>
      <c r="Q311" s="193">
        <f>(SUMIFS(Profile!$F$2:$F$17521,Profile!$B$2:$B$17521,$B311,Profile!$C$2:$C$17521,Q$8))*$C$6</f>
        <v>0.1570424386</v>
      </c>
      <c r="R311" s="193">
        <f>(SUMIFS(Profile!$F$2:$F$17521,Profile!$B$2:$B$17521,$B311,Profile!$C$2:$C$17521,R$8))*$C$6</f>
        <v>0.181480165</v>
      </c>
      <c r="S311" s="193">
        <f>(SUMIFS(Profile!$F$2:$F$17521,Profile!$B$2:$B$17521,$B311,Profile!$C$2:$C$17521,S$8))*$C$6</f>
        <v>0.2183370639</v>
      </c>
      <c r="T311" s="193">
        <f>(SUMIFS(Profile!$F$2:$F$17521,Profile!$B$2:$B$17521,$B311,Profile!$C$2:$C$17521,T$8))*$C$6</f>
        <v>0.2399704611</v>
      </c>
      <c r="U311" s="193">
        <f>(SUMIFS(Profile!$F$2:$F$17521,Profile!$B$2:$B$17521,$B311,Profile!$C$2:$C$17521,U$8))*$C$6</f>
        <v>0.2575976736</v>
      </c>
      <c r="V311" s="193">
        <f>(SUMIFS(Profile!$F$2:$F$17521,Profile!$B$2:$B$17521,$B311,Profile!$C$2:$C$17521,V$8))*$C$6</f>
        <v>0.2636069506</v>
      </c>
      <c r="W311" s="193">
        <f>(SUMIFS(Profile!$F$2:$F$17521,Profile!$B$2:$B$17521,$B311,Profile!$C$2:$C$17521,W$8))*$C$6</f>
        <v>0.2600013844</v>
      </c>
      <c r="X311" s="193">
        <f>(SUMIFS(Profile!$F$2:$F$17521,Profile!$B$2:$B$17521,$B311,Profile!$C$2:$C$17521,X$8))*$C$6</f>
        <v>0.2559951997</v>
      </c>
      <c r="Y311" s="193">
        <f>(SUMIFS(Profile!$F$2:$F$17521,Profile!$B$2:$B$17521,$B311,Profile!$C$2:$C$17521,Y$8))*$C$6</f>
        <v>0.252790252</v>
      </c>
      <c r="Z311" s="193">
        <f>(SUMIFS(Profile!$F$2:$F$17521,Profile!$B$2:$B$17521,$B311,Profile!$C$2:$C$17521,Z$8))*$C$6</f>
        <v>0.2419735534</v>
      </c>
      <c r="AA311" s="193">
        <f>(SUMIFS(Profile!$F$2:$F$17521,Profile!$B$2:$B$17521,$B311,Profile!$C$2:$C$17521,AA$8))*$C$6</f>
        <v>0.2395698426</v>
      </c>
      <c r="AB311" s="193">
        <f>(SUMIFS(Profile!$F$2:$F$17521,Profile!$B$2:$B$17521,$B311,Profile!$C$2:$C$17521,AB$8))*$C$6</f>
        <v>0.2427747903</v>
      </c>
      <c r="AC311" s="193">
        <f>(SUMIFS(Profile!$F$2:$F$17521,Profile!$B$2:$B$17521,$B311,Profile!$C$2:$C$17521,AC$8))*$C$6</f>
        <v>0.2491846858</v>
      </c>
      <c r="AD311" s="193">
        <f>(SUMIFS(Profile!$F$2:$F$17521,Profile!$B$2:$B$17521,$B311,Profile!$C$2:$C$17521,AD$8))*$C$6</f>
        <v>0.251989015</v>
      </c>
      <c r="AE311" s="193">
        <f>(SUMIFS(Profile!$F$2:$F$17521,Profile!$B$2:$B$17521,$B311,Profile!$C$2:$C$17521,AE$8))*$C$6</f>
        <v>0.2495853042</v>
      </c>
      <c r="AF311" s="193">
        <f>(SUMIFS(Profile!$F$2:$F$17521,Profile!$B$2:$B$17521,$B311,Profile!$C$2:$C$17521,AF$8))*$C$6</f>
        <v>0.2391692241</v>
      </c>
      <c r="AG311" s="193">
        <f>(SUMIFS(Profile!$F$2:$F$17521,Profile!$B$2:$B$17521,$B311,Profile!$C$2:$C$17521,AG$8))*$C$6</f>
        <v>0.2339611841</v>
      </c>
      <c r="AH311" s="193">
        <f>(SUMIFS(Profile!$F$2:$F$17521,Profile!$B$2:$B$17521,$B311,Profile!$C$2:$C$17521,AH$8))*$C$6</f>
        <v>0.2363648949</v>
      </c>
      <c r="AI311" s="193">
        <f>(SUMIFS(Profile!$F$2:$F$17521,Profile!$B$2:$B$17521,$B311,Profile!$C$2:$C$17521,AI$8))*$C$6</f>
        <v>0.2451785011</v>
      </c>
      <c r="AJ311" s="193">
        <f>(SUMIFS(Profile!$F$2:$F$17521,Profile!$B$2:$B$17521,$B311,Profile!$C$2:$C$17521,AJ$8))*$C$6</f>
        <v>0.2612032398</v>
      </c>
      <c r="AK311" s="193">
        <f>(SUMIFS(Profile!$F$2:$F$17521,Profile!$B$2:$B$17521,$B311,Profile!$C$2:$C$17521,AK$8))*$C$6</f>
        <v>0.2888459139</v>
      </c>
      <c r="AL311" s="193">
        <f>(SUMIFS(Profile!$F$2:$F$17521,Profile!$B$2:$B$17521,$B311,Profile!$C$2:$C$17521,AL$8))*$C$6</f>
        <v>0.3321127082</v>
      </c>
      <c r="AM311" s="193">
        <f>(SUMIFS(Profile!$F$2:$F$17521,Profile!$B$2:$B$17521,$B311,Profile!$C$2:$C$17521,AM$8))*$C$6</f>
        <v>0.3721745548</v>
      </c>
      <c r="AN311" s="193">
        <f>(SUMIFS(Profile!$F$2:$F$17521,Profile!$B$2:$B$17521,$B311,Profile!$C$2:$C$17521,AN$8))*$C$6</f>
        <v>0.3974135182</v>
      </c>
      <c r="AO311" s="193">
        <f>(SUMIFS(Profile!$F$2:$F$17521,Profile!$B$2:$B$17521,$B311,Profile!$C$2:$C$17521,AO$8))*$C$6</f>
        <v>0.4071886087</v>
      </c>
      <c r="AP311" s="193">
        <f>(SUMIFS(Profile!$F$2:$F$17521,Profile!$B$2:$B$17521,$B311,Profile!$C$2:$C$17521,AP$8))*$C$6</f>
        <v>0.3970128997</v>
      </c>
      <c r="AQ311" s="193">
        <f>(SUMIFS(Profile!$F$2:$F$17521,Profile!$B$2:$B$17521,$B311,Profile!$C$2:$C$17521,AQ$8))*$C$6</f>
        <v>0.3809881611</v>
      </c>
      <c r="AR311" s="193">
        <f>(SUMIFS(Profile!$F$2:$F$17521,Profile!$B$2:$B$17521,$B311,Profile!$C$2:$C$17521,AR$8))*$C$6</f>
        <v>0.3581529085</v>
      </c>
      <c r="AS311" s="193">
        <f>(SUMIFS(Profile!$F$2:$F$17521,Profile!$B$2:$B$17521,$B311,Profile!$C$2:$C$17521,AS$8))*$C$6</f>
        <v>0.3429294068</v>
      </c>
      <c r="AT311" s="193">
        <f>(SUMIFS(Profile!$F$2:$F$17521,Profile!$B$2:$B$17521,$B311,Profile!$C$2:$C$17521,AT$8))*$C$6</f>
        <v>0.3245009574</v>
      </c>
      <c r="AU311" s="193">
        <f>(SUMIFS(Profile!$F$2:$F$17521,Profile!$B$2:$B$17521,$B311,Profile!$C$2:$C$17521,AU$8))*$C$6</f>
        <v>0.3080756003</v>
      </c>
      <c r="AV311" s="193">
        <f>(SUMIFS(Profile!$F$2:$F$17521,Profile!$B$2:$B$17521,$B311,Profile!$C$2:$C$17521,AV$8))*$C$6</f>
        <v>0.2944545724</v>
      </c>
      <c r="AW311" s="193">
        <f>(SUMIFS(Profile!$F$2:$F$17521,Profile!$B$2:$B$17521,$B311,Profile!$C$2:$C$17521,AW$8))*$C$6</f>
        <v>0.2788304523</v>
      </c>
      <c r="AX311" s="193">
        <f>(SUMIFS(Profile!$F$2:$F$17521,Profile!$B$2:$B$17521,$B311,Profile!$C$2:$C$17521,AX$8))*$C$6</f>
        <v>0.2507871596</v>
      </c>
      <c r="AY311" s="193">
        <f>(SUMIFS(Profile!$F$2:$F$17521,Profile!$B$2:$B$17521,$B311,Profile!$C$2:$C$17521,AY$8))*$C$6</f>
        <v>0.2187376824</v>
      </c>
      <c r="AZ311" s="193">
        <f>(SUMIFS(Profile!$F$2:$F$17521,Profile!$B$2:$B$17521,$B311,Profile!$C$2:$C$17521,AZ$8))*$C$6</f>
        <v>0.1906943898</v>
      </c>
      <c r="BA311" s="193">
        <f t="shared" si="16"/>
        <v>2.474435573</v>
      </c>
      <c r="BB311" s="193">
        <f>(SUMIFS(Profile!$E$2:$E$17521,Profile!$B$2:$B$17521,$B311,Profile!$C$2:$C$17521,BB$8))*$C$9</f>
        <v>0</v>
      </c>
      <c r="BC311" s="193">
        <f>(SUMIFS(Profile!$E$2:$E$17521,Profile!$B$2:$B$17521,$B311,Profile!$C$2:$C$17521,BC$8))*$C$9</f>
        <v>0</v>
      </c>
      <c r="BD311" s="193">
        <f>(SUMIFS(Profile!$E$2:$E$17521,Profile!$B$2:$B$17521,$B311,Profile!$C$2:$C$17521,BD$8))*$C$9</f>
        <v>0</v>
      </c>
      <c r="BE311" s="193">
        <f>(SUMIFS(Profile!$E$2:$E$17521,Profile!$B$2:$B$17521,$B311,Profile!$C$2:$C$17521,BE$8))*$C$9</f>
        <v>0</v>
      </c>
      <c r="BF311" s="193">
        <f>(SUMIFS(Profile!$E$2:$E$17521,Profile!$B$2:$B$17521,$B311,Profile!$C$2:$C$17521,BF$8))*$C$9</f>
        <v>0</v>
      </c>
      <c r="BG311" s="193">
        <f>(SUMIFS(Profile!$E$2:$E$17521,Profile!$B$2:$B$17521,$B311,Profile!$C$2:$C$17521,BG$8))*$C$9</f>
        <v>0</v>
      </c>
      <c r="BH311" s="193">
        <f>(SUMIFS(Profile!$E$2:$E$17521,Profile!$B$2:$B$17521,$B311,Profile!$C$2:$C$17521,BH$8))*$C$9</f>
        <v>0</v>
      </c>
      <c r="BI311" s="193">
        <f>(SUMIFS(Profile!$E$2:$E$17521,Profile!$B$2:$B$17521,$B311,Profile!$C$2:$C$17521,BI$8))*$C$9</f>
        <v>0</v>
      </c>
      <c r="BJ311" s="193">
        <f>(SUMIFS(Profile!$E$2:$E$17521,Profile!$B$2:$B$17521,$B311,Profile!$C$2:$C$17521,BJ$8))*$C$9</f>
        <v>0</v>
      </c>
      <c r="BK311" s="193">
        <f>(SUMIFS(Profile!$E$2:$E$17521,Profile!$B$2:$B$17521,$B311,Profile!$C$2:$C$17521,BK$8))*$C$9</f>
        <v>0</v>
      </c>
      <c r="BL311" s="193">
        <f>(SUMIFS(Profile!$E$2:$E$17521,Profile!$B$2:$B$17521,$B311,Profile!$C$2:$C$17521,BL$8))*$C$9</f>
        <v>0</v>
      </c>
      <c r="BM311" s="193">
        <f>(SUMIFS(Profile!$E$2:$E$17521,Profile!$B$2:$B$17521,$B311,Profile!$C$2:$C$17521,BM$8))*$C$9</f>
        <v>0</v>
      </c>
      <c r="BN311" s="193">
        <f>(SUMIFS(Profile!$E$2:$E$17521,Profile!$B$2:$B$17521,$B311,Profile!$C$2:$C$17521,BN$8))*$C$9</f>
        <v>0</v>
      </c>
      <c r="BO311" s="193">
        <f>(SUMIFS(Profile!$E$2:$E$17521,Profile!$B$2:$B$17521,$B311,Profile!$C$2:$C$17521,BO$8))*$C$9</f>
        <v>0.000674863845</v>
      </c>
      <c r="BP311" s="193">
        <f>(SUMIFS(Profile!$E$2:$E$17521,Profile!$B$2:$B$17521,$B311,Profile!$C$2:$C$17521,BP$8))*$C$9</f>
        <v>0.007914312364</v>
      </c>
      <c r="BQ311" s="193">
        <f>(SUMIFS(Profile!$E$2:$E$17521,Profile!$B$2:$B$17521,$B311,Profile!$C$2:$C$17521,BQ$8))*$C$9</f>
        <v>0.02230854796</v>
      </c>
      <c r="BR311" s="193">
        <f>(SUMIFS(Profile!$E$2:$E$17521,Profile!$B$2:$B$17521,$B311,Profile!$C$2:$C$17521,BR$8))*$C$9</f>
        <v>0.04097492362</v>
      </c>
      <c r="BS311" s="193">
        <f>(SUMIFS(Profile!$E$2:$E$17521,Profile!$B$2:$B$17521,$B311,Profile!$C$2:$C$17521,BS$8))*$C$9</f>
        <v>0.06102289878</v>
      </c>
      <c r="BT311" s="193">
        <f>(SUMIFS(Profile!$E$2:$E$17521,Profile!$B$2:$B$17521,$B311,Profile!$C$2:$C$17521,BT$8))*$C$9</f>
        <v>0.09943868621</v>
      </c>
      <c r="BU311" s="193">
        <f>(SUMIFS(Profile!$E$2:$E$17521,Profile!$B$2:$B$17521,$B311,Profile!$C$2:$C$17521,BU$8))*$C$9</f>
        <v>0.1320050986</v>
      </c>
      <c r="BV311" s="193">
        <f>(SUMIFS(Profile!$E$2:$E$17521,Profile!$B$2:$B$17521,$B311,Profile!$C$2:$C$17521,BV$8))*$C$9</f>
        <v>0.1697525164</v>
      </c>
      <c r="BW311" s="193">
        <f>(SUMIFS(Profile!$E$2:$E$17521,Profile!$B$2:$B$17521,$B311,Profile!$C$2:$C$17521,BW$8))*$C$9</f>
        <v>0.2033881433</v>
      </c>
      <c r="BX311" s="193">
        <f>(SUMIFS(Profile!$E$2:$E$17521,Profile!$B$2:$B$17521,$B311,Profile!$C$2:$C$17521,BX$8))*$C$9</f>
        <v>0.2199912002</v>
      </c>
      <c r="BY311" s="193">
        <f>(SUMIFS(Profile!$E$2:$E$17521,Profile!$B$2:$B$17521,$B311,Profile!$C$2:$C$17521,BY$8))*$C$9</f>
        <v>0.2382515938</v>
      </c>
      <c r="BZ311" s="193">
        <f>(SUMIFS(Profile!$E$2:$E$17521,Profile!$B$2:$B$17521,$B311,Profile!$C$2:$C$17521,BZ$8))*$C$9</f>
        <v>0.204505236</v>
      </c>
      <c r="CA311" s="193">
        <f>(SUMIFS(Profile!$E$2:$E$17521,Profile!$B$2:$B$17521,$B311,Profile!$C$2:$C$17521,CA$8))*$C$9</f>
        <v>0.1916858994</v>
      </c>
      <c r="CB311" s="193">
        <f>(SUMIFS(Profile!$E$2:$E$17521,Profile!$B$2:$B$17521,$B311,Profile!$C$2:$C$17521,CB$8))*$C$9</f>
        <v>0.1781117516</v>
      </c>
      <c r="CC311" s="193">
        <f>(SUMIFS(Profile!$E$2:$E$17521,Profile!$B$2:$B$17521,$B311,Profile!$C$2:$C$17521,CC$8))*$C$9</f>
        <v>0.1841271915</v>
      </c>
      <c r="CD311" s="193">
        <f>(SUMIFS(Profile!$E$2:$E$17521,Profile!$B$2:$B$17521,$B311,Profile!$C$2:$C$17521,CD$8))*$C$9</f>
        <v>0.1739589647</v>
      </c>
      <c r="CE311" s="193">
        <f>(SUMIFS(Profile!$E$2:$E$17521,Profile!$B$2:$B$17521,$B311,Profile!$C$2:$C$17521,CE$8))*$C$9</f>
        <v>0.1465355055</v>
      </c>
      <c r="CF311" s="193">
        <f>(SUMIFS(Profile!$E$2:$E$17521,Profile!$B$2:$B$17521,$B311,Profile!$C$2:$C$17521,CF$8))*$C$9</f>
        <v>0.1138174018</v>
      </c>
      <c r="CG311" s="193">
        <f>(SUMIFS(Profile!$E$2:$E$17521,Profile!$B$2:$B$17521,$B311,Profile!$C$2:$C$17521,CG$8))*$C$9</f>
        <v>0.05275700245</v>
      </c>
      <c r="CH311" s="193">
        <f>(SUMIFS(Profile!$E$2:$E$17521,Profile!$B$2:$B$17521,$B311,Profile!$C$2:$C$17521,CH$8))*$C$9</f>
        <v>0.02754584059</v>
      </c>
      <c r="CI311" s="193">
        <f>(SUMIFS(Profile!$E$2:$E$17521,Profile!$B$2:$B$17521,$B311,Profile!$C$2:$C$17521,CI$8))*$C$9</f>
        <v>0.005654287979</v>
      </c>
      <c r="CJ311" s="193">
        <f>(SUMIFS(Profile!$E$2:$E$17521,Profile!$B$2:$B$17521,$B311,Profile!$C$2:$C$17521,CJ$8))*$C$9</f>
        <v>0.00001370653362</v>
      </c>
      <c r="CK311" s="193">
        <f>(SUMIFS(Profile!$E$2:$E$17521,Profile!$B$2:$B$17521,$B311,Profile!$C$2:$C$17521,CK$8))*$C$9</f>
        <v>0</v>
      </c>
      <c r="CL311" s="193">
        <f>(SUMIFS(Profile!$E$2:$E$17521,Profile!$B$2:$B$17521,$B311,Profile!$C$2:$C$17521,CL$8))*$C$9</f>
        <v>0</v>
      </c>
      <c r="CM311" s="193">
        <f>(SUMIFS(Profile!$E$2:$E$17521,Profile!$B$2:$B$17521,$B311,Profile!$C$2:$C$17521,CM$8))*$C$9</f>
        <v>0</v>
      </c>
      <c r="CN311" s="193">
        <f>(SUMIFS(Profile!$E$2:$E$17521,Profile!$B$2:$B$17521,$B311,Profile!$C$2:$C$17521,CN$8))*$C$9</f>
        <v>0</v>
      </c>
      <c r="CO311" s="193">
        <f>(SUMIFS(Profile!$E$2:$E$17521,Profile!$B$2:$B$17521,$B311,Profile!$C$2:$C$17521,CO$8))*$C$9</f>
        <v>0</v>
      </c>
      <c r="CP311" s="193">
        <f>(SUMIFS(Profile!$E$2:$E$17521,Profile!$B$2:$B$17521,$B311,Profile!$C$2:$C$17521,CP$8))*$C$9</f>
        <v>0</v>
      </c>
      <c r="CQ311" s="193">
        <f>(SUMIFS(Profile!$E$2:$E$17521,Profile!$B$2:$B$17521,$B311,Profile!$C$2:$C$17521,CQ$8))*$C$9</f>
        <v>0</v>
      </c>
      <c r="CR311" s="193">
        <f>(SUMIFS(Profile!$E$2:$E$17521,Profile!$B$2:$B$17521,$B311,Profile!$C$2:$C$17521,CR$8))*$C$9</f>
        <v>0</v>
      </c>
      <c r="CS311" s="193">
        <f>(SUMIFS(Profile!$E$2:$E$17521,Profile!$B$2:$B$17521,$B311,Profile!$C$2:$C$17521,CS$8))*$C$9</f>
        <v>0</v>
      </c>
      <c r="CT311" s="193">
        <f>(SUMIFS(Profile!$E$2:$E$17521,Profile!$B$2:$B$17521,$B311,Profile!$C$2:$C$17521,CT$8))*$C$9</f>
        <v>0</v>
      </c>
      <c r="CU311" s="193">
        <f>(SUMIFS(Profile!$E$2:$E$17521,Profile!$B$2:$B$17521,$B311,Profile!$C$2:$C$17521,CU$8))*$C$9</f>
        <v>0</v>
      </c>
      <c r="CV311" s="193">
        <f>(SUMIFS(Profile!$E$2:$E$17521,Profile!$B$2:$B$17521,$B311,Profile!$C$2:$C$17521,CV$8))*$C$9</f>
        <v>0</v>
      </c>
      <c r="CW311" s="193">
        <f>(SUMIFS(Profile!$E$2:$E$17521,Profile!$B$2:$B$17521,$B311,Profile!$C$2:$C$17521,CW$8))*$C$9</f>
        <v>0</v>
      </c>
      <c r="CX311" s="193">
        <f t="shared" si="17"/>
        <v>0</v>
      </c>
      <c r="CY311" s="193">
        <f t="shared" ref="CY311:ET311" si="1517">MAX(BB311-E311,0)</f>
        <v>0</v>
      </c>
      <c r="CZ311" s="193">
        <f t="shared" si="1517"/>
        <v>0</v>
      </c>
      <c r="DA311" s="193">
        <f t="shared" si="1517"/>
        <v>0</v>
      </c>
      <c r="DB311" s="193">
        <f t="shared" si="1517"/>
        <v>0</v>
      </c>
      <c r="DC311" s="193">
        <f t="shared" si="1517"/>
        <v>0</v>
      </c>
      <c r="DD311" s="193">
        <f t="shared" si="1517"/>
        <v>0</v>
      </c>
      <c r="DE311" s="193">
        <f t="shared" si="1517"/>
        <v>0</v>
      </c>
      <c r="DF311" s="193">
        <f t="shared" si="1517"/>
        <v>0</v>
      </c>
      <c r="DG311" s="193">
        <f t="shared" si="1517"/>
        <v>0</v>
      </c>
      <c r="DH311" s="193">
        <f t="shared" si="1517"/>
        <v>0</v>
      </c>
      <c r="DI311" s="193">
        <f t="shared" si="1517"/>
        <v>0</v>
      </c>
      <c r="DJ311" s="193">
        <f t="shared" si="1517"/>
        <v>0</v>
      </c>
      <c r="DK311" s="193">
        <f t="shared" si="1517"/>
        <v>0</v>
      </c>
      <c r="DL311" s="193">
        <f t="shared" si="1517"/>
        <v>0</v>
      </c>
      <c r="DM311" s="193">
        <f t="shared" si="1517"/>
        <v>0</v>
      </c>
      <c r="DN311" s="193">
        <f t="shared" si="1517"/>
        <v>0</v>
      </c>
      <c r="DO311" s="193">
        <f t="shared" si="1517"/>
        <v>0</v>
      </c>
      <c r="DP311" s="193">
        <f t="shared" si="1517"/>
        <v>0</v>
      </c>
      <c r="DQ311" s="193">
        <f t="shared" si="1517"/>
        <v>0</v>
      </c>
      <c r="DR311" s="193">
        <f t="shared" si="1517"/>
        <v>0</v>
      </c>
      <c r="DS311" s="193">
        <f t="shared" si="1517"/>
        <v>0</v>
      </c>
      <c r="DT311" s="193">
        <f t="shared" si="1517"/>
        <v>0</v>
      </c>
      <c r="DU311" s="193">
        <f t="shared" si="1517"/>
        <v>0</v>
      </c>
      <c r="DV311" s="193">
        <f t="shared" si="1517"/>
        <v>0</v>
      </c>
      <c r="DW311" s="193">
        <f t="shared" si="1517"/>
        <v>0</v>
      </c>
      <c r="DX311" s="193">
        <f t="shared" si="1517"/>
        <v>0</v>
      </c>
      <c r="DY311" s="193">
        <f t="shared" si="1517"/>
        <v>0</v>
      </c>
      <c r="DZ311" s="193">
        <f t="shared" si="1517"/>
        <v>0</v>
      </c>
      <c r="EA311" s="193">
        <f t="shared" si="1517"/>
        <v>0</v>
      </c>
      <c r="EB311" s="193">
        <f t="shared" si="1517"/>
        <v>0</v>
      </c>
      <c r="EC311" s="193">
        <f t="shared" si="1517"/>
        <v>0</v>
      </c>
      <c r="ED311" s="193">
        <f t="shared" si="1517"/>
        <v>0</v>
      </c>
      <c r="EE311" s="193">
        <f t="shared" si="1517"/>
        <v>0</v>
      </c>
      <c r="EF311" s="193">
        <f t="shared" si="1517"/>
        <v>0</v>
      </c>
      <c r="EG311" s="193">
        <f t="shared" si="1517"/>
        <v>0</v>
      </c>
      <c r="EH311" s="193">
        <f t="shared" si="1517"/>
        <v>0</v>
      </c>
      <c r="EI311" s="193">
        <f t="shared" si="1517"/>
        <v>0</v>
      </c>
      <c r="EJ311" s="193">
        <f t="shared" si="1517"/>
        <v>0</v>
      </c>
      <c r="EK311" s="193">
        <f t="shared" si="1517"/>
        <v>0</v>
      </c>
      <c r="EL311" s="193">
        <f t="shared" si="1517"/>
        <v>0</v>
      </c>
      <c r="EM311" s="193">
        <f t="shared" si="1517"/>
        <v>0</v>
      </c>
      <c r="EN311" s="193">
        <f t="shared" si="1517"/>
        <v>0</v>
      </c>
      <c r="EO311" s="193">
        <f t="shared" si="1517"/>
        <v>0</v>
      </c>
      <c r="EP311" s="193">
        <f t="shared" si="1517"/>
        <v>0</v>
      </c>
      <c r="EQ311" s="193">
        <f t="shared" si="1517"/>
        <v>0</v>
      </c>
      <c r="ER311" s="193">
        <f t="shared" si="1517"/>
        <v>0</v>
      </c>
      <c r="ES311" s="193">
        <f t="shared" si="1517"/>
        <v>0</v>
      </c>
      <c r="ET311" s="193">
        <f t="shared" si="1517"/>
        <v>0</v>
      </c>
      <c r="EU311" s="193">
        <f t="shared" si="19"/>
        <v>2.474435573</v>
      </c>
      <c r="EV311" s="193">
        <f t="shared" ref="EV311:GQ311" si="1518">BB311-CY311</f>
        <v>0</v>
      </c>
      <c r="EW311" s="193">
        <f t="shared" si="1518"/>
        <v>0</v>
      </c>
      <c r="EX311" s="193">
        <f t="shared" si="1518"/>
        <v>0</v>
      </c>
      <c r="EY311" s="193">
        <f t="shared" si="1518"/>
        <v>0</v>
      </c>
      <c r="EZ311" s="193">
        <f t="shared" si="1518"/>
        <v>0</v>
      </c>
      <c r="FA311" s="193">
        <f t="shared" si="1518"/>
        <v>0</v>
      </c>
      <c r="FB311" s="193">
        <f t="shared" si="1518"/>
        <v>0</v>
      </c>
      <c r="FC311" s="193">
        <f t="shared" si="1518"/>
        <v>0</v>
      </c>
      <c r="FD311" s="193">
        <f t="shared" si="1518"/>
        <v>0</v>
      </c>
      <c r="FE311" s="193">
        <f t="shared" si="1518"/>
        <v>0</v>
      </c>
      <c r="FF311" s="193">
        <f t="shared" si="1518"/>
        <v>0</v>
      </c>
      <c r="FG311" s="193">
        <f t="shared" si="1518"/>
        <v>0</v>
      </c>
      <c r="FH311" s="193">
        <f t="shared" si="1518"/>
        <v>0</v>
      </c>
      <c r="FI311" s="193">
        <f t="shared" si="1518"/>
        <v>0.000674863845</v>
      </c>
      <c r="FJ311" s="193">
        <f t="shared" si="1518"/>
        <v>0.007914312364</v>
      </c>
      <c r="FK311" s="193">
        <f t="shared" si="1518"/>
        <v>0.02230854796</v>
      </c>
      <c r="FL311" s="193">
        <f t="shared" si="1518"/>
        <v>0.04097492362</v>
      </c>
      <c r="FM311" s="193">
        <f t="shared" si="1518"/>
        <v>0.06102289878</v>
      </c>
      <c r="FN311" s="193">
        <f t="shared" si="1518"/>
        <v>0.09943868621</v>
      </c>
      <c r="FO311" s="193">
        <f t="shared" si="1518"/>
        <v>0.1320050986</v>
      </c>
      <c r="FP311" s="193">
        <f t="shared" si="1518"/>
        <v>0.1697525164</v>
      </c>
      <c r="FQ311" s="193">
        <f t="shared" si="1518"/>
        <v>0.2033881433</v>
      </c>
      <c r="FR311" s="193">
        <f t="shared" si="1518"/>
        <v>0.2199912002</v>
      </c>
      <c r="FS311" s="193">
        <f t="shared" si="1518"/>
        <v>0.2382515938</v>
      </c>
      <c r="FT311" s="193">
        <f t="shared" si="1518"/>
        <v>0.204505236</v>
      </c>
      <c r="FU311" s="193">
        <f t="shared" si="1518"/>
        <v>0.1916858994</v>
      </c>
      <c r="FV311" s="193">
        <f t="shared" si="1518"/>
        <v>0.1781117516</v>
      </c>
      <c r="FW311" s="193">
        <f t="shared" si="1518"/>
        <v>0.1841271915</v>
      </c>
      <c r="FX311" s="193">
        <f t="shared" si="1518"/>
        <v>0.1739589647</v>
      </c>
      <c r="FY311" s="193">
        <f t="shared" si="1518"/>
        <v>0.1465355055</v>
      </c>
      <c r="FZ311" s="193">
        <f t="shared" si="1518"/>
        <v>0.1138174018</v>
      </c>
      <c r="GA311" s="193">
        <f t="shared" si="1518"/>
        <v>0.05275700245</v>
      </c>
      <c r="GB311" s="193">
        <f t="shared" si="1518"/>
        <v>0.02754584059</v>
      </c>
      <c r="GC311" s="193">
        <f t="shared" si="1518"/>
        <v>0.005654287979</v>
      </c>
      <c r="GD311" s="193">
        <f t="shared" si="1518"/>
        <v>0.00001370653362</v>
      </c>
      <c r="GE311" s="193">
        <f t="shared" si="1518"/>
        <v>0</v>
      </c>
      <c r="GF311" s="193">
        <f t="shared" si="1518"/>
        <v>0</v>
      </c>
      <c r="GG311" s="193">
        <f t="shared" si="1518"/>
        <v>0</v>
      </c>
      <c r="GH311" s="193">
        <f t="shared" si="1518"/>
        <v>0</v>
      </c>
      <c r="GI311" s="193">
        <f t="shared" si="1518"/>
        <v>0</v>
      </c>
      <c r="GJ311" s="193">
        <f t="shared" si="1518"/>
        <v>0</v>
      </c>
      <c r="GK311" s="193">
        <f t="shared" si="1518"/>
        <v>0</v>
      </c>
      <c r="GL311" s="193">
        <f t="shared" si="1518"/>
        <v>0</v>
      </c>
      <c r="GM311" s="193">
        <f t="shared" si="1518"/>
        <v>0</v>
      </c>
      <c r="GN311" s="193">
        <f t="shared" si="1518"/>
        <v>0</v>
      </c>
      <c r="GO311" s="193">
        <f t="shared" si="1518"/>
        <v>0</v>
      </c>
      <c r="GP311" s="193">
        <f t="shared" si="1518"/>
        <v>0</v>
      </c>
      <c r="GQ311" s="193">
        <f t="shared" si="1518"/>
        <v>0</v>
      </c>
      <c r="GR311" s="193">
        <f t="shared" si="21"/>
        <v>8.938142912</v>
      </c>
      <c r="GS311" s="193">
        <f t="shared" ref="GS311:IN311" si="1519">E311-EV311</f>
        <v>0.1538374909</v>
      </c>
      <c r="GT311" s="193">
        <f t="shared" si="1519"/>
        <v>0.1418189369</v>
      </c>
      <c r="GU311" s="193">
        <f t="shared" si="1519"/>
        <v>0.1314028568</v>
      </c>
      <c r="GV311" s="193">
        <f t="shared" si="1519"/>
        <v>0.1245923429</v>
      </c>
      <c r="GW311" s="193">
        <f t="shared" si="1519"/>
        <v>0.1197849213</v>
      </c>
      <c r="GX311" s="193">
        <f t="shared" si="1519"/>
        <v>0.1145768812</v>
      </c>
      <c r="GY311" s="193">
        <f t="shared" si="1519"/>
        <v>0.1141762628</v>
      </c>
      <c r="GZ311" s="193">
        <f t="shared" si="1519"/>
        <v>0.1121731704</v>
      </c>
      <c r="HA311" s="193">
        <f t="shared" si="1519"/>
        <v>0.111772552</v>
      </c>
      <c r="HB311" s="193">
        <f t="shared" si="1519"/>
        <v>0.1165799736</v>
      </c>
      <c r="HC311" s="193">
        <f t="shared" si="1519"/>
        <v>0.1205861582</v>
      </c>
      <c r="HD311" s="193">
        <f t="shared" si="1519"/>
        <v>0.1306016199</v>
      </c>
      <c r="HE311" s="193">
        <f t="shared" si="1519"/>
        <v>0.1570424386</v>
      </c>
      <c r="HF311" s="193">
        <f t="shared" si="1519"/>
        <v>0.1808053012</v>
      </c>
      <c r="HG311" s="193">
        <f t="shared" si="1519"/>
        <v>0.2104227515</v>
      </c>
      <c r="HH311" s="193">
        <f t="shared" si="1519"/>
        <v>0.2176619131</v>
      </c>
      <c r="HI311" s="193">
        <f t="shared" si="1519"/>
        <v>0.2166227499</v>
      </c>
      <c r="HJ311" s="193">
        <f t="shared" si="1519"/>
        <v>0.2025840518</v>
      </c>
      <c r="HK311" s="193">
        <f t="shared" si="1519"/>
        <v>0.1605626981</v>
      </c>
      <c r="HL311" s="193">
        <f t="shared" si="1519"/>
        <v>0.1239901011</v>
      </c>
      <c r="HM311" s="193">
        <f t="shared" si="1519"/>
        <v>0.08303773552</v>
      </c>
      <c r="HN311" s="193">
        <f t="shared" si="1519"/>
        <v>0.03858541007</v>
      </c>
      <c r="HO311" s="193">
        <f t="shared" si="1519"/>
        <v>0.01957864241</v>
      </c>
      <c r="HP311" s="193">
        <f t="shared" si="1519"/>
        <v>0.004523196521</v>
      </c>
      <c r="HQ311" s="193">
        <f t="shared" si="1519"/>
        <v>0.04467944978</v>
      </c>
      <c r="HR311" s="193">
        <f t="shared" si="1519"/>
        <v>0.06030311561</v>
      </c>
      <c r="HS311" s="193">
        <f t="shared" si="1519"/>
        <v>0.0714735526</v>
      </c>
      <c r="HT311" s="193">
        <f t="shared" si="1519"/>
        <v>0.05504203263</v>
      </c>
      <c r="HU311" s="193">
        <f t="shared" si="1519"/>
        <v>0.0600022194</v>
      </c>
      <c r="HV311" s="193">
        <f t="shared" si="1519"/>
        <v>0.08982938937</v>
      </c>
      <c r="HW311" s="193">
        <f t="shared" si="1519"/>
        <v>0.1313610993</v>
      </c>
      <c r="HX311" s="193">
        <f t="shared" si="1519"/>
        <v>0.2084462373</v>
      </c>
      <c r="HY311" s="193">
        <f t="shared" si="1519"/>
        <v>0.2613000733</v>
      </c>
      <c r="HZ311" s="193">
        <f t="shared" si="1519"/>
        <v>0.3264584202</v>
      </c>
      <c r="IA311" s="193">
        <f t="shared" si="1519"/>
        <v>0.3721608483</v>
      </c>
      <c r="IB311" s="193">
        <f t="shared" si="1519"/>
        <v>0.3974135182</v>
      </c>
      <c r="IC311" s="193">
        <f t="shared" si="1519"/>
        <v>0.4071886087</v>
      </c>
      <c r="ID311" s="193">
        <f t="shared" si="1519"/>
        <v>0.3970128997</v>
      </c>
      <c r="IE311" s="193">
        <f t="shared" si="1519"/>
        <v>0.3809881611</v>
      </c>
      <c r="IF311" s="193">
        <f t="shared" si="1519"/>
        <v>0.3581529085</v>
      </c>
      <c r="IG311" s="193">
        <f t="shared" si="1519"/>
        <v>0.3429294068</v>
      </c>
      <c r="IH311" s="193">
        <f t="shared" si="1519"/>
        <v>0.3245009574</v>
      </c>
      <c r="II311" s="193">
        <f t="shared" si="1519"/>
        <v>0.3080756003</v>
      </c>
      <c r="IJ311" s="193">
        <f t="shared" si="1519"/>
        <v>0.2944545724</v>
      </c>
      <c r="IK311" s="193">
        <f t="shared" si="1519"/>
        <v>0.2788304523</v>
      </c>
      <c r="IL311" s="193">
        <f t="shared" si="1519"/>
        <v>0.2507871596</v>
      </c>
      <c r="IM311" s="193">
        <f t="shared" si="1519"/>
        <v>0.2187376824</v>
      </c>
      <c r="IN311" s="193">
        <f t="shared" si="1519"/>
        <v>0.1906943898</v>
      </c>
      <c r="IO311" s="193">
        <f t="shared" si="23"/>
        <v>0</v>
      </c>
      <c r="IP311" s="193">
        <f t="shared" si="29"/>
        <v>0</v>
      </c>
      <c r="IQ311" s="193">
        <f t="shared" ref="IQ311:KK311" si="1520">MAX((MIN(CZ311+IP311,$IO$7))-GT311,0)</f>
        <v>0</v>
      </c>
      <c r="IR311" s="193">
        <f t="shared" si="1520"/>
        <v>0</v>
      </c>
      <c r="IS311" s="193">
        <f t="shared" si="1520"/>
        <v>0</v>
      </c>
      <c r="IT311" s="193">
        <f t="shared" si="1520"/>
        <v>0</v>
      </c>
      <c r="IU311" s="193">
        <f t="shared" si="1520"/>
        <v>0</v>
      </c>
      <c r="IV311" s="193">
        <f t="shared" si="1520"/>
        <v>0</v>
      </c>
      <c r="IW311" s="193">
        <f t="shared" si="1520"/>
        <v>0</v>
      </c>
      <c r="IX311" s="193">
        <f t="shared" si="1520"/>
        <v>0</v>
      </c>
      <c r="IY311" s="193">
        <f t="shared" si="1520"/>
        <v>0</v>
      </c>
      <c r="IZ311" s="193">
        <f t="shared" si="1520"/>
        <v>0</v>
      </c>
      <c r="JA311" s="193">
        <f t="shared" si="1520"/>
        <v>0</v>
      </c>
      <c r="JB311" s="193">
        <f t="shared" si="1520"/>
        <v>0</v>
      </c>
      <c r="JC311" s="193">
        <f t="shared" si="1520"/>
        <v>0</v>
      </c>
      <c r="JD311" s="193">
        <f t="shared" si="1520"/>
        <v>0</v>
      </c>
      <c r="JE311" s="193">
        <f t="shared" si="1520"/>
        <v>0</v>
      </c>
      <c r="JF311" s="193">
        <f t="shared" si="1520"/>
        <v>0</v>
      </c>
      <c r="JG311" s="193">
        <f t="shared" si="1520"/>
        <v>0</v>
      </c>
      <c r="JH311" s="193">
        <f t="shared" si="1520"/>
        <v>0</v>
      </c>
      <c r="JI311" s="193">
        <f t="shared" si="1520"/>
        <v>0</v>
      </c>
      <c r="JJ311" s="193">
        <f t="shared" si="1520"/>
        <v>0</v>
      </c>
      <c r="JK311" s="193">
        <f t="shared" si="1520"/>
        <v>0</v>
      </c>
      <c r="JL311" s="193">
        <f t="shared" si="1520"/>
        <v>0</v>
      </c>
      <c r="JM311" s="193">
        <f t="shared" si="1520"/>
        <v>0</v>
      </c>
      <c r="JN311" s="193">
        <f t="shared" si="1520"/>
        <v>0</v>
      </c>
      <c r="JO311" s="193">
        <f t="shared" si="1520"/>
        <v>0</v>
      </c>
      <c r="JP311" s="193">
        <f t="shared" si="1520"/>
        <v>0</v>
      </c>
      <c r="JQ311" s="193">
        <f t="shared" si="1520"/>
        <v>0</v>
      </c>
      <c r="JR311" s="193">
        <f t="shared" si="1520"/>
        <v>0</v>
      </c>
      <c r="JS311" s="193">
        <f t="shared" si="1520"/>
        <v>0</v>
      </c>
      <c r="JT311" s="193">
        <f t="shared" si="1520"/>
        <v>0</v>
      </c>
      <c r="JU311" s="193">
        <f t="shared" si="1520"/>
        <v>0</v>
      </c>
      <c r="JV311" s="193">
        <f t="shared" si="1520"/>
        <v>0</v>
      </c>
      <c r="JW311" s="193">
        <f t="shared" si="1520"/>
        <v>0</v>
      </c>
      <c r="JX311" s="193">
        <f t="shared" si="1520"/>
        <v>0</v>
      </c>
      <c r="JY311" s="193">
        <f t="shared" si="1520"/>
        <v>0</v>
      </c>
      <c r="JZ311" s="193">
        <f t="shared" si="1520"/>
        <v>0</v>
      </c>
      <c r="KA311" s="193">
        <f t="shared" si="1520"/>
        <v>0</v>
      </c>
      <c r="KB311" s="193">
        <f t="shared" si="1520"/>
        <v>0</v>
      </c>
      <c r="KC311" s="193">
        <f t="shared" si="1520"/>
        <v>0</v>
      </c>
      <c r="KD311" s="193">
        <f t="shared" si="1520"/>
        <v>0</v>
      </c>
      <c r="KE311" s="193">
        <f t="shared" si="1520"/>
        <v>0</v>
      </c>
      <c r="KF311" s="193">
        <f t="shared" si="1520"/>
        <v>0</v>
      </c>
      <c r="KG311" s="193">
        <f t="shared" si="1520"/>
        <v>0</v>
      </c>
      <c r="KH311" s="193">
        <f t="shared" si="1520"/>
        <v>0</v>
      </c>
      <c r="KI311" s="193">
        <f t="shared" si="1520"/>
        <v>0</v>
      </c>
      <c r="KJ311" s="193">
        <f t="shared" si="1520"/>
        <v>0</v>
      </c>
      <c r="KK311" s="193">
        <f t="shared" si="1520"/>
        <v>0</v>
      </c>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row>
    <row r="312" ht="14.25" customHeight="1">
      <c r="A312" s="1">
        <v>10.0</v>
      </c>
      <c r="B312" s="1">
        <f t="shared" ref="B312:C312" si="1521">B311+1</f>
        <v>302</v>
      </c>
      <c r="C312" s="267">
        <f t="shared" si="1521"/>
        <v>43767</v>
      </c>
      <c r="D312" s="193">
        <f t="shared" si="15"/>
        <v>11.51113063</v>
      </c>
      <c r="E312" s="193">
        <f>(SUMIFS(Profile!$F$2:$F$17521,Profile!$B$2:$B$17521,$B312,Profile!$C$2:$C$17521,E$8))*$C$6</f>
        <v>0.1682597557</v>
      </c>
      <c r="F312" s="193">
        <f>(SUMIFS(Profile!$F$2:$F$17521,Profile!$B$2:$B$17521,$B312,Profile!$C$2:$C$17521,F$8))*$C$6</f>
        <v>0.1482288324</v>
      </c>
      <c r="G312" s="193">
        <f>(SUMIFS(Profile!$F$2:$F$17521,Profile!$B$2:$B$17521,$B312,Profile!$C$2:$C$17521,G$8))*$C$6</f>
        <v>0.1414183185</v>
      </c>
      <c r="H312" s="193">
        <f>(SUMIFS(Profile!$F$2:$F$17521,Profile!$B$2:$B$17521,$B312,Profile!$C$2:$C$17521,H$8))*$C$6</f>
        <v>0.1302010014</v>
      </c>
      <c r="I312" s="193">
        <f>(SUMIFS(Profile!$F$2:$F$17521,Profile!$B$2:$B$17521,$B312,Profile!$C$2:$C$17521,I$8))*$C$6</f>
        <v>0.122989869</v>
      </c>
      <c r="J312" s="193">
        <f>(SUMIFS(Profile!$F$2:$F$17521,Profile!$B$2:$B$17521,$B312,Profile!$C$2:$C$17521,J$8))*$C$6</f>
        <v>0.1157787366</v>
      </c>
      <c r="K312" s="193">
        <f>(SUMIFS(Profile!$F$2:$F$17521,Profile!$B$2:$B$17521,$B312,Profile!$C$2:$C$17521,K$8))*$C$6</f>
        <v>0.1137756443</v>
      </c>
      <c r="L312" s="193">
        <f>(SUMIFS(Profile!$F$2:$F$17521,Profile!$B$2:$B$17521,$B312,Profile!$C$2:$C$17521,L$8))*$C$6</f>
        <v>0.1125737889</v>
      </c>
      <c r="M312" s="193">
        <f>(SUMIFS(Profile!$F$2:$F$17521,Profile!$B$2:$B$17521,$B312,Profile!$C$2:$C$17521,M$8))*$C$6</f>
        <v>0.111772552</v>
      </c>
      <c r="N312" s="193">
        <f>(SUMIFS(Profile!$F$2:$F$17521,Profile!$B$2:$B$17521,$B312,Profile!$C$2:$C$17521,N$8))*$C$6</f>
        <v>0.1149774997</v>
      </c>
      <c r="O312" s="193">
        <f>(SUMIFS(Profile!$F$2:$F$17521,Profile!$B$2:$B$17521,$B312,Profile!$C$2:$C$17521,O$8))*$C$6</f>
        <v>0.1209867767</v>
      </c>
      <c r="P312" s="193">
        <f>(SUMIFS(Profile!$F$2:$F$17521,Profile!$B$2:$B$17521,$B312,Profile!$C$2:$C$17521,P$8))*$C$6</f>
        <v>0.1257941983</v>
      </c>
      <c r="Q312" s="193">
        <f>(SUMIFS(Profile!$F$2:$F$17521,Profile!$B$2:$B$17521,$B312,Profile!$C$2:$C$17521,Q$8))*$C$6</f>
        <v>0.1366108969</v>
      </c>
      <c r="R312" s="193">
        <f>(SUMIFS(Profile!$F$2:$F$17521,Profile!$B$2:$B$17521,$B312,Profile!$C$2:$C$17521,R$8))*$C$6</f>
        <v>0.1482288324</v>
      </c>
      <c r="S312" s="193">
        <f>(SUMIFS(Profile!$F$2:$F$17521,Profile!$B$2:$B$17521,$B312,Profile!$C$2:$C$17521,S$8))*$C$6</f>
        <v>0.1694616111</v>
      </c>
      <c r="T312" s="193">
        <f>(SUMIFS(Profile!$F$2:$F$17521,Profile!$B$2:$B$17521,$B312,Profile!$C$2:$C$17521,T$8))*$C$6</f>
        <v>0.2003092329</v>
      </c>
      <c r="U312" s="193">
        <f>(SUMIFS(Profile!$F$2:$F$17521,Profile!$B$2:$B$17521,$B312,Profile!$C$2:$C$17521,U$8))*$C$6</f>
        <v>0.2263494332</v>
      </c>
      <c r="V312" s="193">
        <f>(SUMIFS(Profile!$F$2:$F$17521,Profile!$B$2:$B$17521,$B312,Profile!$C$2:$C$17521,V$8))*$C$6</f>
        <v>0.2503865412</v>
      </c>
      <c r="W312" s="193">
        <f>(SUMIFS(Profile!$F$2:$F$17521,Profile!$B$2:$B$17521,$B312,Profile!$C$2:$C$17521,W$8))*$C$6</f>
        <v>0.2612032398</v>
      </c>
      <c r="X312" s="193">
        <f>(SUMIFS(Profile!$F$2:$F$17521,Profile!$B$2:$B$17521,$B312,Profile!$C$2:$C$17521,X$8))*$C$6</f>
        <v>0.2716193199</v>
      </c>
      <c r="Y312" s="193">
        <f>(SUMIFS(Profile!$F$2:$F$17521,Profile!$B$2:$B$17521,$B312,Profile!$C$2:$C$17521,Y$8))*$C$6</f>
        <v>0.2696162275</v>
      </c>
      <c r="Z312" s="193">
        <f>(SUMIFS(Profile!$F$2:$F$17521,Profile!$B$2:$B$17521,$B312,Profile!$C$2:$C$17521,Z$8))*$C$6</f>
        <v>0.2736224122</v>
      </c>
      <c r="AA312" s="193">
        <f>(SUMIFS(Profile!$F$2:$F$17521,Profile!$B$2:$B$17521,$B312,Profile!$C$2:$C$17521,AA$8))*$C$6</f>
        <v>0.2708180829</v>
      </c>
      <c r="AB312" s="193">
        <f>(SUMIFS(Profile!$F$2:$F$17521,Profile!$B$2:$B$17521,$B312,Profile!$C$2:$C$17521,AB$8))*$C$6</f>
        <v>0.2612032398</v>
      </c>
      <c r="AC312" s="193">
        <f>(SUMIFS(Profile!$F$2:$F$17521,Profile!$B$2:$B$17521,$B312,Profile!$C$2:$C$17521,AC$8))*$C$6</f>
        <v>0.2596007659</v>
      </c>
      <c r="AD312" s="193">
        <f>(SUMIFS(Profile!$F$2:$F$17521,Profile!$B$2:$B$17521,$B312,Profile!$C$2:$C$17521,AD$8))*$C$6</f>
        <v>0.2696162275</v>
      </c>
      <c r="AE312" s="193">
        <f>(SUMIFS(Profile!$F$2:$F$17521,Profile!$B$2:$B$17521,$B312,Profile!$C$2:$C$17521,AE$8))*$C$6</f>
        <v>0.2563958182</v>
      </c>
      <c r="AF312" s="193">
        <f>(SUMIFS(Profile!$F$2:$F$17521,Profile!$B$2:$B$17521,$B312,Profile!$C$2:$C$17521,AF$8))*$C$6</f>
        <v>0.2608026213</v>
      </c>
      <c r="AG312" s="193">
        <f>(SUMIFS(Profile!$F$2:$F$17521,Profile!$B$2:$B$17521,$B312,Profile!$C$2:$C$17521,AG$8))*$C$6</f>
        <v>0.2555945812</v>
      </c>
      <c r="AH312" s="193">
        <f>(SUMIFS(Profile!$F$2:$F$17521,Profile!$B$2:$B$17521,$B312,Profile!$C$2:$C$17521,AH$8))*$C$6</f>
        <v>0.2515883966</v>
      </c>
      <c r="AI312" s="193">
        <f>(SUMIFS(Profile!$F$2:$F$17521,Profile!$B$2:$B$17521,$B312,Profile!$C$2:$C$17521,AI$8))*$C$6</f>
        <v>0.2616038582</v>
      </c>
      <c r="AJ312" s="193">
        <f>(SUMIFS(Profile!$F$2:$F$17521,Profile!$B$2:$B$17521,$B312,Profile!$C$2:$C$17521,AJ$8))*$C$6</f>
        <v>0.2676131352</v>
      </c>
      <c r="AK312" s="193">
        <f>(SUMIFS(Profile!$F$2:$F$17521,Profile!$B$2:$B$17521,$B312,Profile!$C$2:$C$17521,AK$8))*$C$6</f>
        <v>0.2860415846</v>
      </c>
      <c r="AL312" s="193">
        <f>(SUMIFS(Profile!$F$2:$F$17521,Profile!$B$2:$B$17521,$B312,Profile!$C$2:$C$17521,AL$8))*$C$6</f>
        <v>0.3309108528</v>
      </c>
      <c r="AM312" s="193">
        <f>(SUMIFS(Profile!$F$2:$F$17521,Profile!$B$2:$B$17521,$B312,Profile!$C$2:$C$17521,AM$8))*$C$6</f>
        <v>0.3825906349</v>
      </c>
      <c r="AN312" s="193">
        <f>(SUMIFS(Profile!$F$2:$F$17521,Profile!$B$2:$B$17521,$B312,Profile!$C$2:$C$17521,AN$8))*$C$6</f>
        <v>0.4125568962</v>
      </c>
      <c r="AO312" s="193">
        <f>(SUMIFS(Profile!$F$2:$F$17521,Profile!$B$2:$B$17521,$B312,Profile!$C$2:$C$17521,AO$8))*$C$6</f>
        <v>0.4082302167</v>
      </c>
      <c r="AP312" s="193">
        <f>(SUMIFS(Profile!$F$2:$F$17521,Profile!$B$2:$B$17521,$B312,Profile!$C$2:$C$17521,AP$8))*$C$6</f>
        <v>0.4016600739</v>
      </c>
      <c r="AQ312" s="193">
        <f>(SUMIFS(Profile!$F$2:$F$17521,Profile!$B$2:$B$17521,$B312,Profile!$C$2:$C$17521,AQ$8))*$C$6</f>
        <v>0.3781838318</v>
      </c>
      <c r="AR312" s="193">
        <f>(SUMIFS(Profile!$F$2:$F$17521,Profile!$B$2:$B$17521,$B312,Profile!$C$2:$C$17521,AR$8))*$C$6</f>
        <v>0.3549479608</v>
      </c>
      <c r="AS312" s="193">
        <f>(SUMIFS(Profile!$F$2:$F$17521,Profile!$B$2:$B$17521,$B312,Profile!$C$2:$C$17521,AS$8))*$C$6</f>
        <v>0.3381219852</v>
      </c>
      <c r="AT312" s="193">
        <f>(SUMIFS(Profile!$F$2:$F$17521,Profile!$B$2:$B$17521,$B312,Profile!$C$2:$C$17521,AT$8))*$C$6</f>
        <v>0.3253021943</v>
      </c>
      <c r="AU312" s="193">
        <f>(SUMIFS(Profile!$F$2:$F$17521,Profile!$B$2:$B$17521,$B312,Profile!$C$2:$C$17521,AU$8))*$C$6</f>
        <v>0.3080756003</v>
      </c>
      <c r="AV312" s="193">
        <f>(SUMIFS(Profile!$F$2:$F$17521,Profile!$B$2:$B$17521,$B312,Profile!$C$2:$C$17521,AV$8))*$C$6</f>
        <v>0.2896471508</v>
      </c>
      <c r="AW312" s="193">
        <f>(SUMIFS(Profile!$F$2:$F$17521,Profile!$B$2:$B$17521,$B312,Profile!$C$2:$C$17521,AW$8))*$C$6</f>
        <v>0.2740230307</v>
      </c>
      <c r="AX312" s="193">
        <f>(SUMIFS(Profile!$F$2:$F$17521,Profile!$B$2:$B$17521,$B312,Profile!$C$2:$C$17521,AX$8))*$C$6</f>
        <v>0.2495853042</v>
      </c>
      <c r="AY312" s="193">
        <f>(SUMIFS(Profile!$F$2:$F$17521,Profile!$B$2:$B$17521,$B312,Profile!$C$2:$C$17521,AY$8))*$C$6</f>
        <v>0.2255481963</v>
      </c>
      <c r="AZ312" s="193">
        <f>(SUMIFS(Profile!$F$2:$F$17521,Profile!$B$2:$B$17521,$B312,Profile!$C$2:$C$17521,AZ$8))*$C$6</f>
        <v>0.1967036667</v>
      </c>
      <c r="BA312" s="193">
        <f t="shared" si="16"/>
        <v>3.159073527</v>
      </c>
      <c r="BB312" s="193">
        <f>(SUMIFS(Profile!$E$2:$E$17521,Profile!$B$2:$B$17521,$B312,Profile!$C$2:$C$17521,BB$8))*$C$9</f>
        <v>0</v>
      </c>
      <c r="BC312" s="193">
        <f>(SUMIFS(Profile!$E$2:$E$17521,Profile!$B$2:$B$17521,$B312,Profile!$C$2:$C$17521,BC$8))*$C$9</f>
        <v>0</v>
      </c>
      <c r="BD312" s="193">
        <f>(SUMIFS(Profile!$E$2:$E$17521,Profile!$B$2:$B$17521,$B312,Profile!$C$2:$C$17521,BD$8))*$C$9</f>
        <v>0</v>
      </c>
      <c r="BE312" s="193">
        <f>(SUMIFS(Profile!$E$2:$E$17521,Profile!$B$2:$B$17521,$B312,Profile!$C$2:$C$17521,BE$8))*$C$9</f>
        <v>0</v>
      </c>
      <c r="BF312" s="193">
        <f>(SUMIFS(Profile!$E$2:$E$17521,Profile!$B$2:$B$17521,$B312,Profile!$C$2:$C$17521,BF$8))*$C$9</f>
        <v>0</v>
      </c>
      <c r="BG312" s="193">
        <f>(SUMIFS(Profile!$E$2:$E$17521,Profile!$B$2:$B$17521,$B312,Profile!$C$2:$C$17521,BG$8))*$C$9</f>
        <v>0</v>
      </c>
      <c r="BH312" s="193">
        <f>(SUMIFS(Profile!$E$2:$E$17521,Profile!$B$2:$B$17521,$B312,Profile!$C$2:$C$17521,BH$8))*$C$9</f>
        <v>0</v>
      </c>
      <c r="BI312" s="193">
        <f>(SUMIFS(Profile!$E$2:$E$17521,Profile!$B$2:$B$17521,$B312,Profile!$C$2:$C$17521,BI$8))*$C$9</f>
        <v>0</v>
      </c>
      <c r="BJ312" s="193">
        <f>(SUMIFS(Profile!$E$2:$E$17521,Profile!$B$2:$B$17521,$B312,Profile!$C$2:$C$17521,BJ$8))*$C$9</f>
        <v>0</v>
      </c>
      <c r="BK312" s="193">
        <f>(SUMIFS(Profile!$E$2:$E$17521,Profile!$B$2:$B$17521,$B312,Profile!$C$2:$C$17521,BK$8))*$C$9</f>
        <v>0</v>
      </c>
      <c r="BL312" s="193">
        <f>(SUMIFS(Profile!$E$2:$E$17521,Profile!$B$2:$B$17521,$B312,Profile!$C$2:$C$17521,BL$8))*$C$9</f>
        <v>0</v>
      </c>
      <c r="BM312" s="193">
        <f>(SUMIFS(Profile!$E$2:$E$17521,Profile!$B$2:$B$17521,$B312,Profile!$C$2:$C$17521,BM$8))*$C$9</f>
        <v>0</v>
      </c>
      <c r="BN312" s="193">
        <f>(SUMIFS(Profile!$E$2:$E$17521,Profile!$B$2:$B$17521,$B312,Profile!$C$2:$C$17521,BN$8))*$C$9</f>
        <v>0</v>
      </c>
      <c r="BO312" s="193">
        <f>(SUMIFS(Profile!$E$2:$E$17521,Profile!$B$2:$B$17521,$B312,Profile!$C$2:$C$17521,BO$8))*$C$9</f>
        <v>0.0005521613277</v>
      </c>
      <c r="BP312" s="193">
        <f>(SUMIFS(Profile!$E$2:$E$17521,Profile!$B$2:$B$17521,$B312,Profile!$C$2:$C$17521,BP$8))*$C$9</f>
        <v>0.01177944166</v>
      </c>
      <c r="BQ312" s="193">
        <f>(SUMIFS(Profile!$E$2:$E$17521,Profile!$B$2:$B$17521,$B312,Profile!$C$2:$C$17521,BQ$8))*$C$9</f>
        <v>0.02357420238</v>
      </c>
      <c r="BR312" s="193">
        <f>(SUMIFS(Profile!$E$2:$E$17521,Profile!$B$2:$B$17521,$B312,Profile!$C$2:$C$17521,BR$8))*$C$9</f>
        <v>0.04478503516</v>
      </c>
      <c r="BS312" s="193">
        <f>(SUMIFS(Profile!$E$2:$E$17521,Profile!$B$2:$B$17521,$B312,Profile!$C$2:$C$17521,BS$8))*$C$9</f>
        <v>0.07540740672</v>
      </c>
      <c r="BT312" s="193">
        <f>(SUMIFS(Profile!$E$2:$E$17521,Profile!$B$2:$B$17521,$B312,Profile!$C$2:$C$17521,BT$8))*$C$9</f>
        <v>0.1013490482</v>
      </c>
      <c r="BU312" s="193">
        <f>(SUMIFS(Profile!$E$2:$E$17521,Profile!$B$2:$B$17521,$B312,Profile!$C$2:$C$17521,BU$8))*$C$9</f>
        <v>0.1340235567</v>
      </c>
      <c r="BV312" s="193">
        <f>(SUMIFS(Profile!$E$2:$E$17521,Profile!$B$2:$B$17521,$B312,Profile!$C$2:$C$17521,BV$8))*$C$9</f>
        <v>0.1385120934</v>
      </c>
      <c r="BW312" s="193">
        <f>(SUMIFS(Profile!$E$2:$E$17521,Profile!$B$2:$B$17521,$B312,Profile!$C$2:$C$17521,BW$8))*$C$9</f>
        <v>0.1567538866</v>
      </c>
      <c r="BX312" s="193">
        <f>(SUMIFS(Profile!$E$2:$E$17521,Profile!$B$2:$B$17521,$B312,Profile!$C$2:$C$17521,BX$8))*$C$9</f>
        <v>0.1992969833</v>
      </c>
      <c r="BY312" s="193">
        <f>(SUMIFS(Profile!$E$2:$E$17521,Profile!$B$2:$B$17521,$B312,Profile!$C$2:$C$17521,BY$8))*$C$9</f>
        <v>0.294435104</v>
      </c>
      <c r="BZ312" s="193">
        <f>(SUMIFS(Profile!$E$2:$E$17521,Profile!$B$2:$B$17521,$B312,Profile!$C$2:$C$17521,BZ$8))*$C$9</f>
        <v>0.2322645313</v>
      </c>
      <c r="CA312" s="193">
        <f>(SUMIFS(Profile!$E$2:$E$17521,Profile!$B$2:$B$17521,$B312,Profile!$C$2:$C$17521,CA$8))*$C$9</f>
        <v>0.3209971372</v>
      </c>
      <c r="CB312" s="193">
        <f>(SUMIFS(Profile!$E$2:$E$17521,Profile!$B$2:$B$17521,$B312,Profile!$C$2:$C$17521,CB$8))*$C$9</f>
        <v>0.4276316846</v>
      </c>
      <c r="CC312" s="193">
        <f>(SUMIFS(Profile!$E$2:$E$17521,Profile!$B$2:$B$17521,$B312,Profile!$C$2:$C$17521,CC$8))*$C$9</f>
        <v>0.3438676134</v>
      </c>
      <c r="CD312" s="193">
        <f>(SUMIFS(Profile!$E$2:$E$17521,Profile!$B$2:$B$17521,$B312,Profile!$C$2:$C$17521,CD$8))*$C$9</f>
        <v>0.2926039125</v>
      </c>
      <c r="CE312" s="193">
        <f>(SUMIFS(Profile!$E$2:$E$17521,Profile!$B$2:$B$17521,$B312,Profile!$C$2:$C$17521,CE$8))*$C$9</f>
        <v>0.1546712537</v>
      </c>
      <c r="CF312" s="193">
        <f>(SUMIFS(Profile!$E$2:$E$17521,Profile!$B$2:$B$17521,$B312,Profile!$C$2:$C$17521,CF$8))*$C$9</f>
        <v>0.1117151522</v>
      </c>
      <c r="CG312" s="193">
        <f>(SUMIFS(Profile!$E$2:$E$17521,Profile!$B$2:$B$17521,$B312,Profile!$C$2:$C$17521,CG$8))*$C$9</f>
        <v>0.05789031267</v>
      </c>
      <c r="CH312" s="193">
        <f>(SUMIFS(Profile!$E$2:$E$17521,Profile!$B$2:$B$17521,$B312,Profile!$C$2:$C$17521,CH$8))*$C$9</f>
        <v>0.03139810483</v>
      </c>
      <c r="CI312" s="193">
        <f>(SUMIFS(Profile!$E$2:$E$17521,Profile!$B$2:$B$17521,$B312,Profile!$C$2:$C$17521,CI$8))*$C$9</f>
        <v>0.005154515355</v>
      </c>
      <c r="CJ312" s="193">
        <f>(SUMIFS(Profile!$E$2:$E$17521,Profile!$B$2:$B$17521,$B312,Profile!$C$2:$C$17521,CJ$8))*$C$9</f>
        <v>0.0004103897419</v>
      </c>
      <c r="CK312" s="193">
        <f>(SUMIFS(Profile!$E$2:$E$17521,Profile!$B$2:$B$17521,$B312,Profile!$C$2:$C$17521,CK$8))*$C$9</f>
        <v>0</v>
      </c>
      <c r="CL312" s="193">
        <f>(SUMIFS(Profile!$E$2:$E$17521,Profile!$B$2:$B$17521,$B312,Profile!$C$2:$C$17521,CL$8))*$C$9</f>
        <v>0</v>
      </c>
      <c r="CM312" s="193">
        <f>(SUMIFS(Profile!$E$2:$E$17521,Profile!$B$2:$B$17521,$B312,Profile!$C$2:$C$17521,CM$8))*$C$9</f>
        <v>0</v>
      </c>
      <c r="CN312" s="193">
        <f>(SUMIFS(Profile!$E$2:$E$17521,Profile!$B$2:$B$17521,$B312,Profile!$C$2:$C$17521,CN$8))*$C$9</f>
        <v>0</v>
      </c>
      <c r="CO312" s="193">
        <f>(SUMIFS(Profile!$E$2:$E$17521,Profile!$B$2:$B$17521,$B312,Profile!$C$2:$C$17521,CO$8))*$C$9</f>
        <v>0</v>
      </c>
      <c r="CP312" s="193">
        <f>(SUMIFS(Profile!$E$2:$E$17521,Profile!$B$2:$B$17521,$B312,Profile!$C$2:$C$17521,CP$8))*$C$9</f>
        <v>0</v>
      </c>
      <c r="CQ312" s="193">
        <f>(SUMIFS(Profile!$E$2:$E$17521,Profile!$B$2:$B$17521,$B312,Profile!$C$2:$C$17521,CQ$8))*$C$9</f>
        <v>0</v>
      </c>
      <c r="CR312" s="193">
        <f>(SUMIFS(Profile!$E$2:$E$17521,Profile!$B$2:$B$17521,$B312,Profile!$C$2:$C$17521,CR$8))*$C$9</f>
        <v>0</v>
      </c>
      <c r="CS312" s="193">
        <f>(SUMIFS(Profile!$E$2:$E$17521,Profile!$B$2:$B$17521,$B312,Profile!$C$2:$C$17521,CS$8))*$C$9</f>
        <v>0</v>
      </c>
      <c r="CT312" s="193">
        <f>(SUMIFS(Profile!$E$2:$E$17521,Profile!$B$2:$B$17521,$B312,Profile!$C$2:$C$17521,CT$8))*$C$9</f>
        <v>0</v>
      </c>
      <c r="CU312" s="193">
        <f>(SUMIFS(Profile!$E$2:$E$17521,Profile!$B$2:$B$17521,$B312,Profile!$C$2:$C$17521,CU$8))*$C$9</f>
        <v>0</v>
      </c>
      <c r="CV312" s="193">
        <f>(SUMIFS(Profile!$E$2:$E$17521,Profile!$B$2:$B$17521,$B312,Profile!$C$2:$C$17521,CV$8))*$C$9</f>
        <v>0</v>
      </c>
      <c r="CW312" s="193">
        <f>(SUMIFS(Profile!$E$2:$E$17521,Profile!$B$2:$B$17521,$B312,Profile!$C$2:$C$17521,CW$8))*$C$9</f>
        <v>0</v>
      </c>
      <c r="CX312" s="193">
        <f t="shared" si="17"/>
        <v>0.3759229636</v>
      </c>
      <c r="CY312" s="193">
        <f t="shared" ref="CY312:ET312" si="1522">MAX(BB312-E312,0)</f>
        <v>0</v>
      </c>
      <c r="CZ312" s="193">
        <f t="shared" si="1522"/>
        <v>0</v>
      </c>
      <c r="DA312" s="193">
        <f t="shared" si="1522"/>
        <v>0</v>
      </c>
      <c r="DB312" s="193">
        <f t="shared" si="1522"/>
        <v>0</v>
      </c>
      <c r="DC312" s="193">
        <f t="shared" si="1522"/>
        <v>0</v>
      </c>
      <c r="DD312" s="193">
        <f t="shared" si="1522"/>
        <v>0</v>
      </c>
      <c r="DE312" s="193">
        <f t="shared" si="1522"/>
        <v>0</v>
      </c>
      <c r="DF312" s="193">
        <f t="shared" si="1522"/>
        <v>0</v>
      </c>
      <c r="DG312" s="193">
        <f t="shared" si="1522"/>
        <v>0</v>
      </c>
      <c r="DH312" s="193">
        <f t="shared" si="1522"/>
        <v>0</v>
      </c>
      <c r="DI312" s="193">
        <f t="shared" si="1522"/>
        <v>0</v>
      </c>
      <c r="DJ312" s="193">
        <f t="shared" si="1522"/>
        <v>0</v>
      </c>
      <c r="DK312" s="193">
        <f t="shared" si="1522"/>
        <v>0</v>
      </c>
      <c r="DL312" s="193">
        <f t="shared" si="1522"/>
        <v>0</v>
      </c>
      <c r="DM312" s="193">
        <f t="shared" si="1522"/>
        <v>0</v>
      </c>
      <c r="DN312" s="193">
        <f t="shared" si="1522"/>
        <v>0</v>
      </c>
      <c r="DO312" s="193">
        <f t="shared" si="1522"/>
        <v>0</v>
      </c>
      <c r="DP312" s="193">
        <f t="shared" si="1522"/>
        <v>0</v>
      </c>
      <c r="DQ312" s="193">
        <f t="shared" si="1522"/>
        <v>0</v>
      </c>
      <c r="DR312" s="193">
        <f t="shared" si="1522"/>
        <v>0</v>
      </c>
      <c r="DS312" s="193">
        <f t="shared" si="1522"/>
        <v>0</v>
      </c>
      <c r="DT312" s="193">
        <f t="shared" si="1522"/>
        <v>0</v>
      </c>
      <c r="DU312" s="193">
        <f t="shared" si="1522"/>
        <v>0</v>
      </c>
      <c r="DV312" s="193">
        <f t="shared" si="1522"/>
        <v>0.03323186427</v>
      </c>
      <c r="DW312" s="193">
        <f t="shared" si="1522"/>
        <v>0</v>
      </c>
      <c r="DX312" s="193">
        <f t="shared" si="1522"/>
        <v>0.05138090965</v>
      </c>
      <c r="DY312" s="193">
        <f t="shared" si="1522"/>
        <v>0.1712358664</v>
      </c>
      <c r="DZ312" s="193">
        <f t="shared" si="1522"/>
        <v>0.08306499207</v>
      </c>
      <c r="EA312" s="193">
        <f t="shared" si="1522"/>
        <v>0.03700933124</v>
      </c>
      <c r="EB312" s="193">
        <f t="shared" si="1522"/>
        <v>0</v>
      </c>
      <c r="EC312" s="193">
        <f t="shared" si="1522"/>
        <v>0</v>
      </c>
      <c r="ED312" s="193">
        <f t="shared" si="1522"/>
        <v>0</v>
      </c>
      <c r="EE312" s="193">
        <f t="shared" si="1522"/>
        <v>0</v>
      </c>
      <c r="EF312" s="193">
        <f t="shared" si="1522"/>
        <v>0</v>
      </c>
      <c r="EG312" s="193">
        <f t="shared" si="1522"/>
        <v>0</v>
      </c>
      <c r="EH312" s="193">
        <f t="shared" si="1522"/>
        <v>0</v>
      </c>
      <c r="EI312" s="193">
        <f t="shared" si="1522"/>
        <v>0</v>
      </c>
      <c r="EJ312" s="193">
        <f t="shared" si="1522"/>
        <v>0</v>
      </c>
      <c r="EK312" s="193">
        <f t="shared" si="1522"/>
        <v>0</v>
      </c>
      <c r="EL312" s="193">
        <f t="shared" si="1522"/>
        <v>0</v>
      </c>
      <c r="EM312" s="193">
        <f t="shared" si="1522"/>
        <v>0</v>
      </c>
      <c r="EN312" s="193">
        <f t="shared" si="1522"/>
        <v>0</v>
      </c>
      <c r="EO312" s="193">
        <f t="shared" si="1522"/>
        <v>0</v>
      </c>
      <c r="EP312" s="193">
        <f t="shared" si="1522"/>
        <v>0</v>
      </c>
      <c r="EQ312" s="193">
        <f t="shared" si="1522"/>
        <v>0</v>
      </c>
      <c r="ER312" s="193">
        <f t="shared" si="1522"/>
        <v>0</v>
      </c>
      <c r="ES312" s="193">
        <f t="shared" si="1522"/>
        <v>0</v>
      </c>
      <c r="ET312" s="193">
        <f t="shared" si="1522"/>
        <v>0</v>
      </c>
      <c r="EU312" s="193">
        <f t="shared" si="19"/>
        <v>2.783150563</v>
      </c>
      <c r="EV312" s="193">
        <f t="shared" ref="EV312:GQ312" si="1523">BB312-CY312</f>
        <v>0</v>
      </c>
      <c r="EW312" s="193">
        <f t="shared" si="1523"/>
        <v>0</v>
      </c>
      <c r="EX312" s="193">
        <f t="shared" si="1523"/>
        <v>0</v>
      </c>
      <c r="EY312" s="193">
        <f t="shared" si="1523"/>
        <v>0</v>
      </c>
      <c r="EZ312" s="193">
        <f t="shared" si="1523"/>
        <v>0</v>
      </c>
      <c r="FA312" s="193">
        <f t="shared" si="1523"/>
        <v>0</v>
      </c>
      <c r="FB312" s="193">
        <f t="shared" si="1523"/>
        <v>0</v>
      </c>
      <c r="FC312" s="193">
        <f t="shared" si="1523"/>
        <v>0</v>
      </c>
      <c r="FD312" s="193">
        <f t="shared" si="1523"/>
        <v>0</v>
      </c>
      <c r="FE312" s="193">
        <f t="shared" si="1523"/>
        <v>0</v>
      </c>
      <c r="FF312" s="193">
        <f t="shared" si="1523"/>
        <v>0</v>
      </c>
      <c r="FG312" s="193">
        <f t="shared" si="1523"/>
        <v>0</v>
      </c>
      <c r="FH312" s="193">
        <f t="shared" si="1523"/>
        <v>0</v>
      </c>
      <c r="FI312" s="193">
        <f t="shared" si="1523"/>
        <v>0.0005521613277</v>
      </c>
      <c r="FJ312" s="193">
        <f t="shared" si="1523"/>
        <v>0.01177944166</v>
      </c>
      <c r="FK312" s="193">
        <f t="shared" si="1523"/>
        <v>0.02357420238</v>
      </c>
      <c r="FL312" s="193">
        <f t="shared" si="1523"/>
        <v>0.04478503516</v>
      </c>
      <c r="FM312" s="193">
        <f t="shared" si="1523"/>
        <v>0.07540740672</v>
      </c>
      <c r="FN312" s="193">
        <f t="shared" si="1523"/>
        <v>0.1013490482</v>
      </c>
      <c r="FO312" s="193">
        <f t="shared" si="1523"/>
        <v>0.1340235567</v>
      </c>
      <c r="FP312" s="193">
        <f t="shared" si="1523"/>
        <v>0.1385120934</v>
      </c>
      <c r="FQ312" s="193">
        <f t="shared" si="1523"/>
        <v>0.1567538866</v>
      </c>
      <c r="FR312" s="193">
        <f t="shared" si="1523"/>
        <v>0.1992969833</v>
      </c>
      <c r="FS312" s="193">
        <f t="shared" si="1523"/>
        <v>0.2612032398</v>
      </c>
      <c r="FT312" s="193">
        <f t="shared" si="1523"/>
        <v>0.2322645313</v>
      </c>
      <c r="FU312" s="193">
        <f t="shared" si="1523"/>
        <v>0.2696162275</v>
      </c>
      <c r="FV312" s="193">
        <f t="shared" si="1523"/>
        <v>0.2563958182</v>
      </c>
      <c r="FW312" s="193">
        <f t="shared" si="1523"/>
        <v>0.2608026213</v>
      </c>
      <c r="FX312" s="193">
        <f t="shared" si="1523"/>
        <v>0.2555945812</v>
      </c>
      <c r="FY312" s="193">
        <f t="shared" si="1523"/>
        <v>0.1546712537</v>
      </c>
      <c r="FZ312" s="193">
        <f t="shared" si="1523"/>
        <v>0.1117151522</v>
      </c>
      <c r="GA312" s="193">
        <f t="shared" si="1523"/>
        <v>0.05789031267</v>
      </c>
      <c r="GB312" s="193">
        <f t="shared" si="1523"/>
        <v>0.03139810483</v>
      </c>
      <c r="GC312" s="193">
        <f t="shared" si="1523"/>
        <v>0.005154515355</v>
      </c>
      <c r="GD312" s="193">
        <f t="shared" si="1523"/>
        <v>0.0004103897419</v>
      </c>
      <c r="GE312" s="193">
        <f t="shared" si="1523"/>
        <v>0</v>
      </c>
      <c r="GF312" s="193">
        <f t="shared" si="1523"/>
        <v>0</v>
      </c>
      <c r="GG312" s="193">
        <f t="shared" si="1523"/>
        <v>0</v>
      </c>
      <c r="GH312" s="193">
        <f t="shared" si="1523"/>
        <v>0</v>
      </c>
      <c r="GI312" s="193">
        <f t="shared" si="1523"/>
        <v>0</v>
      </c>
      <c r="GJ312" s="193">
        <f t="shared" si="1523"/>
        <v>0</v>
      </c>
      <c r="GK312" s="193">
        <f t="shared" si="1523"/>
        <v>0</v>
      </c>
      <c r="GL312" s="193">
        <f t="shared" si="1523"/>
        <v>0</v>
      </c>
      <c r="GM312" s="193">
        <f t="shared" si="1523"/>
        <v>0</v>
      </c>
      <c r="GN312" s="193">
        <f t="shared" si="1523"/>
        <v>0</v>
      </c>
      <c r="GO312" s="193">
        <f t="shared" si="1523"/>
        <v>0</v>
      </c>
      <c r="GP312" s="193">
        <f t="shared" si="1523"/>
        <v>0</v>
      </c>
      <c r="GQ312" s="193">
        <f t="shared" si="1523"/>
        <v>0</v>
      </c>
      <c r="GR312" s="193">
        <f t="shared" si="21"/>
        <v>8.727980064</v>
      </c>
      <c r="GS312" s="193">
        <f t="shared" ref="GS312:IN312" si="1524">E312-EV312</f>
        <v>0.1682597557</v>
      </c>
      <c r="GT312" s="193">
        <f t="shared" si="1524"/>
        <v>0.1482288324</v>
      </c>
      <c r="GU312" s="193">
        <f t="shared" si="1524"/>
        <v>0.1414183185</v>
      </c>
      <c r="GV312" s="193">
        <f t="shared" si="1524"/>
        <v>0.1302010014</v>
      </c>
      <c r="GW312" s="193">
        <f t="shared" si="1524"/>
        <v>0.122989869</v>
      </c>
      <c r="GX312" s="193">
        <f t="shared" si="1524"/>
        <v>0.1157787366</v>
      </c>
      <c r="GY312" s="193">
        <f t="shared" si="1524"/>
        <v>0.1137756443</v>
      </c>
      <c r="GZ312" s="193">
        <f t="shared" si="1524"/>
        <v>0.1125737889</v>
      </c>
      <c r="HA312" s="193">
        <f t="shared" si="1524"/>
        <v>0.111772552</v>
      </c>
      <c r="HB312" s="193">
        <f t="shared" si="1524"/>
        <v>0.1149774997</v>
      </c>
      <c r="HC312" s="193">
        <f t="shared" si="1524"/>
        <v>0.1209867767</v>
      </c>
      <c r="HD312" s="193">
        <f t="shared" si="1524"/>
        <v>0.1257941983</v>
      </c>
      <c r="HE312" s="193">
        <f t="shared" si="1524"/>
        <v>0.1366108969</v>
      </c>
      <c r="HF312" s="193">
        <f t="shared" si="1524"/>
        <v>0.147676671</v>
      </c>
      <c r="HG312" s="193">
        <f t="shared" si="1524"/>
        <v>0.1576821694</v>
      </c>
      <c r="HH312" s="193">
        <f t="shared" si="1524"/>
        <v>0.1767350306</v>
      </c>
      <c r="HI312" s="193">
        <f t="shared" si="1524"/>
        <v>0.1815643981</v>
      </c>
      <c r="HJ312" s="193">
        <f t="shared" si="1524"/>
        <v>0.1749791345</v>
      </c>
      <c r="HK312" s="193">
        <f t="shared" si="1524"/>
        <v>0.1598541915</v>
      </c>
      <c r="HL312" s="193">
        <f t="shared" si="1524"/>
        <v>0.1375957632</v>
      </c>
      <c r="HM312" s="193">
        <f t="shared" si="1524"/>
        <v>0.1311041341</v>
      </c>
      <c r="HN312" s="193">
        <f t="shared" si="1524"/>
        <v>0.1168685256</v>
      </c>
      <c r="HO312" s="193">
        <f t="shared" si="1524"/>
        <v>0.0715210996</v>
      </c>
      <c r="HP312" s="193">
        <f t="shared" si="1524"/>
        <v>0</v>
      </c>
      <c r="HQ312" s="193">
        <f t="shared" si="1524"/>
        <v>0.02733623457</v>
      </c>
      <c r="HR312" s="193">
        <f t="shared" si="1524"/>
        <v>0</v>
      </c>
      <c r="HS312" s="193">
        <f t="shared" si="1524"/>
        <v>0</v>
      </c>
      <c r="HT312" s="193">
        <f t="shared" si="1524"/>
        <v>0</v>
      </c>
      <c r="HU312" s="193">
        <f t="shared" si="1524"/>
        <v>0</v>
      </c>
      <c r="HV312" s="193">
        <f t="shared" si="1524"/>
        <v>0.09691714284</v>
      </c>
      <c r="HW312" s="193">
        <f t="shared" si="1524"/>
        <v>0.149888706</v>
      </c>
      <c r="HX312" s="193">
        <f t="shared" si="1524"/>
        <v>0.2097228225</v>
      </c>
      <c r="HY312" s="193">
        <f t="shared" si="1524"/>
        <v>0.2546434798</v>
      </c>
      <c r="HZ312" s="193">
        <f t="shared" si="1524"/>
        <v>0.3257563375</v>
      </c>
      <c r="IA312" s="193">
        <f t="shared" si="1524"/>
        <v>0.3821802452</v>
      </c>
      <c r="IB312" s="193">
        <f t="shared" si="1524"/>
        <v>0.4125568962</v>
      </c>
      <c r="IC312" s="193">
        <f t="shared" si="1524"/>
        <v>0.4082302167</v>
      </c>
      <c r="ID312" s="193">
        <f t="shared" si="1524"/>
        <v>0.4016600739</v>
      </c>
      <c r="IE312" s="193">
        <f t="shared" si="1524"/>
        <v>0.3781838318</v>
      </c>
      <c r="IF312" s="193">
        <f t="shared" si="1524"/>
        <v>0.3549479608</v>
      </c>
      <c r="IG312" s="193">
        <f t="shared" si="1524"/>
        <v>0.3381219852</v>
      </c>
      <c r="IH312" s="193">
        <f t="shared" si="1524"/>
        <v>0.3253021943</v>
      </c>
      <c r="II312" s="193">
        <f t="shared" si="1524"/>
        <v>0.3080756003</v>
      </c>
      <c r="IJ312" s="193">
        <f t="shared" si="1524"/>
        <v>0.2896471508</v>
      </c>
      <c r="IK312" s="193">
        <f t="shared" si="1524"/>
        <v>0.2740230307</v>
      </c>
      <c r="IL312" s="193">
        <f t="shared" si="1524"/>
        <v>0.2495853042</v>
      </c>
      <c r="IM312" s="193">
        <f t="shared" si="1524"/>
        <v>0.2255481963</v>
      </c>
      <c r="IN312" s="193">
        <f t="shared" si="1524"/>
        <v>0.1967036667</v>
      </c>
      <c r="IO312" s="193">
        <f t="shared" si="23"/>
        <v>0.3485867291</v>
      </c>
      <c r="IP312" s="193">
        <f t="shared" si="29"/>
        <v>0</v>
      </c>
      <c r="IQ312" s="193">
        <f t="shared" ref="IQ312:KK312" si="1525">MAX((MIN(CZ312+IP312,$IO$7))-GT312,0)</f>
        <v>0</v>
      </c>
      <c r="IR312" s="193">
        <f t="shared" si="1525"/>
        <v>0</v>
      </c>
      <c r="IS312" s="193">
        <f t="shared" si="1525"/>
        <v>0</v>
      </c>
      <c r="IT312" s="193">
        <f t="shared" si="1525"/>
        <v>0</v>
      </c>
      <c r="IU312" s="193">
        <f t="shared" si="1525"/>
        <v>0</v>
      </c>
      <c r="IV312" s="193">
        <f t="shared" si="1525"/>
        <v>0</v>
      </c>
      <c r="IW312" s="193">
        <f t="shared" si="1525"/>
        <v>0</v>
      </c>
      <c r="IX312" s="193">
        <f t="shared" si="1525"/>
        <v>0</v>
      </c>
      <c r="IY312" s="193">
        <f t="shared" si="1525"/>
        <v>0</v>
      </c>
      <c r="IZ312" s="193">
        <f t="shared" si="1525"/>
        <v>0</v>
      </c>
      <c r="JA312" s="193">
        <f t="shared" si="1525"/>
        <v>0</v>
      </c>
      <c r="JB312" s="193">
        <f t="shared" si="1525"/>
        <v>0</v>
      </c>
      <c r="JC312" s="193">
        <f t="shared" si="1525"/>
        <v>0</v>
      </c>
      <c r="JD312" s="193">
        <f t="shared" si="1525"/>
        <v>0</v>
      </c>
      <c r="JE312" s="193">
        <f t="shared" si="1525"/>
        <v>0</v>
      </c>
      <c r="JF312" s="193">
        <f t="shared" si="1525"/>
        <v>0</v>
      </c>
      <c r="JG312" s="193">
        <f t="shared" si="1525"/>
        <v>0</v>
      </c>
      <c r="JH312" s="193">
        <f t="shared" si="1525"/>
        <v>0</v>
      </c>
      <c r="JI312" s="193">
        <f t="shared" si="1525"/>
        <v>0</v>
      </c>
      <c r="JJ312" s="193">
        <f t="shared" si="1525"/>
        <v>0</v>
      </c>
      <c r="JK312" s="193">
        <f t="shared" si="1525"/>
        <v>0</v>
      </c>
      <c r="JL312" s="193">
        <f t="shared" si="1525"/>
        <v>0</v>
      </c>
      <c r="JM312" s="193">
        <f t="shared" si="1525"/>
        <v>0.03323186427</v>
      </c>
      <c r="JN312" s="193">
        <f t="shared" si="1525"/>
        <v>0.005895629702</v>
      </c>
      <c r="JO312" s="193">
        <f t="shared" si="1525"/>
        <v>0.05727653935</v>
      </c>
      <c r="JP312" s="193">
        <f t="shared" si="1525"/>
        <v>0.2285124058</v>
      </c>
      <c r="JQ312" s="193">
        <f t="shared" si="1525"/>
        <v>0.3115773978</v>
      </c>
      <c r="JR312" s="193">
        <f t="shared" si="1525"/>
        <v>0.3485867291</v>
      </c>
      <c r="JS312" s="193">
        <f t="shared" si="1525"/>
        <v>0.2516695862</v>
      </c>
      <c r="JT312" s="193">
        <f t="shared" si="1525"/>
        <v>0.1017808802</v>
      </c>
      <c r="JU312" s="193">
        <f t="shared" si="1525"/>
        <v>0</v>
      </c>
      <c r="JV312" s="193">
        <f t="shared" si="1525"/>
        <v>0</v>
      </c>
      <c r="JW312" s="193">
        <f t="shared" si="1525"/>
        <v>0</v>
      </c>
      <c r="JX312" s="193">
        <f t="shared" si="1525"/>
        <v>0</v>
      </c>
      <c r="JY312" s="193">
        <f t="shared" si="1525"/>
        <v>0</v>
      </c>
      <c r="JZ312" s="193">
        <f t="shared" si="1525"/>
        <v>0</v>
      </c>
      <c r="KA312" s="193">
        <f t="shared" si="1525"/>
        <v>0</v>
      </c>
      <c r="KB312" s="193">
        <f t="shared" si="1525"/>
        <v>0</v>
      </c>
      <c r="KC312" s="193">
        <f t="shared" si="1525"/>
        <v>0</v>
      </c>
      <c r="KD312" s="193">
        <f t="shared" si="1525"/>
        <v>0</v>
      </c>
      <c r="KE312" s="193">
        <f t="shared" si="1525"/>
        <v>0</v>
      </c>
      <c r="KF312" s="193">
        <f t="shared" si="1525"/>
        <v>0</v>
      </c>
      <c r="KG312" s="193">
        <f t="shared" si="1525"/>
        <v>0</v>
      </c>
      <c r="KH312" s="193">
        <f t="shared" si="1525"/>
        <v>0</v>
      </c>
      <c r="KI312" s="193">
        <f t="shared" si="1525"/>
        <v>0</v>
      </c>
      <c r="KJ312" s="193">
        <f t="shared" si="1525"/>
        <v>0</v>
      </c>
      <c r="KK312" s="193">
        <f t="shared" si="1525"/>
        <v>0</v>
      </c>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row>
    <row r="313" ht="14.25" customHeight="1">
      <c r="A313" s="1">
        <v>10.0</v>
      </c>
      <c r="B313" s="1">
        <f t="shared" ref="B313:C313" si="1526">B312+1</f>
        <v>303</v>
      </c>
      <c r="C313" s="267">
        <f t="shared" si="1526"/>
        <v>43768</v>
      </c>
      <c r="D313" s="193">
        <f t="shared" si="15"/>
        <v>12.2572024</v>
      </c>
      <c r="E313" s="193">
        <f>(SUMIFS(Profile!$F$2:$F$17521,Profile!$B$2:$B$17521,$B313,Profile!$C$2:$C$17521,E$8))*$C$6</f>
        <v>0.1634523341</v>
      </c>
      <c r="F313" s="193">
        <f>(SUMIFS(Profile!$F$2:$F$17521,Profile!$B$2:$B$17521,$B313,Profile!$C$2:$C$17521,F$8))*$C$6</f>
        <v>0.1458251216</v>
      </c>
      <c r="G313" s="193">
        <f>(SUMIFS(Profile!$F$2:$F$17521,Profile!$B$2:$B$17521,$B313,Profile!$C$2:$C$17521,G$8))*$C$6</f>
        <v>0.1338065676</v>
      </c>
      <c r="H313" s="193">
        <f>(SUMIFS(Profile!$F$2:$F$17521,Profile!$B$2:$B$17521,$B313,Profile!$C$2:$C$17521,H$8))*$C$6</f>
        <v>0.1277972906</v>
      </c>
      <c r="I313" s="193">
        <f>(SUMIFS(Profile!$F$2:$F$17521,Profile!$B$2:$B$17521,$B313,Profile!$C$2:$C$17521,I$8))*$C$6</f>
        <v>0.1197849213</v>
      </c>
      <c r="J313" s="193">
        <f>(SUMIFS(Profile!$F$2:$F$17521,Profile!$B$2:$B$17521,$B313,Profile!$C$2:$C$17521,J$8))*$C$6</f>
        <v>0.1137756443</v>
      </c>
      <c r="K313" s="193">
        <f>(SUMIFS(Profile!$F$2:$F$17521,Profile!$B$2:$B$17521,$B313,Profile!$C$2:$C$17521,K$8))*$C$6</f>
        <v>0.1145768812</v>
      </c>
      <c r="L313" s="193">
        <f>(SUMIFS(Profile!$F$2:$F$17521,Profile!$B$2:$B$17521,$B313,Profile!$C$2:$C$17521,L$8))*$C$6</f>
        <v>0.1109713151</v>
      </c>
      <c r="M313" s="193">
        <f>(SUMIFS(Profile!$F$2:$F$17521,Profile!$B$2:$B$17521,$B313,Profile!$C$2:$C$17521,M$8))*$C$6</f>
        <v>0.1097694597</v>
      </c>
      <c r="N313" s="193">
        <f>(SUMIFS(Profile!$F$2:$F$17521,Profile!$B$2:$B$17521,$B313,Profile!$C$2:$C$17521,N$8))*$C$6</f>
        <v>0.1125737889</v>
      </c>
      <c r="O313" s="193">
        <f>(SUMIFS(Profile!$F$2:$F$17521,Profile!$B$2:$B$17521,$B313,Profile!$C$2:$C$17521,O$8))*$C$6</f>
        <v>0.1121731704</v>
      </c>
      <c r="P313" s="193">
        <f>(SUMIFS(Profile!$F$2:$F$17521,Profile!$B$2:$B$17521,$B313,Profile!$C$2:$C$17521,P$8))*$C$6</f>
        <v>0.1189836844</v>
      </c>
      <c r="Q313" s="193">
        <f>(SUMIFS(Profile!$F$2:$F$17521,Profile!$B$2:$B$17521,$B313,Profile!$C$2:$C$17521,Q$8))*$C$6</f>
        <v>0.1281979091</v>
      </c>
      <c r="R313" s="193">
        <f>(SUMIFS(Profile!$F$2:$F$17521,Profile!$B$2:$B$17521,$B313,Profile!$C$2:$C$17521,R$8))*$C$6</f>
        <v>0.1402164631</v>
      </c>
      <c r="S313" s="193">
        <f>(SUMIFS(Profile!$F$2:$F$17521,Profile!$B$2:$B$17521,$B313,Profile!$C$2:$C$17521,S$8))*$C$6</f>
        <v>0.1658560449</v>
      </c>
      <c r="T313" s="193">
        <f>(SUMIFS(Profile!$F$2:$F$17521,Profile!$B$2:$B$17521,$B313,Profile!$C$2:$C$17521,T$8))*$C$6</f>
        <v>0.1906943898</v>
      </c>
      <c r="U313" s="193">
        <f>(SUMIFS(Profile!$F$2:$F$17521,Profile!$B$2:$B$17521,$B313,Profile!$C$2:$C$17521,U$8))*$C$6</f>
        <v>0.2255481963</v>
      </c>
      <c r="V313" s="193">
        <f>(SUMIFS(Profile!$F$2:$F$17521,Profile!$B$2:$B$17521,$B313,Profile!$C$2:$C$17521,V$8))*$C$6</f>
        <v>0.2515883966</v>
      </c>
      <c r="W313" s="193">
        <f>(SUMIFS(Profile!$F$2:$F$17521,Profile!$B$2:$B$17521,$B313,Profile!$C$2:$C$17521,W$8))*$C$6</f>
        <v>0.2692156091</v>
      </c>
      <c r="X313" s="193">
        <f>(SUMIFS(Profile!$F$2:$F$17521,Profile!$B$2:$B$17521,$B313,Profile!$C$2:$C$17521,X$8))*$C$6</f>
        <v>0.2900477693</v>
      </c>
      <c r="Y313" s="193">
        <f>(SUMIFS(Profile!$F$2:$F$17521,Profile!$B$2:$B$17521,$B313,Profile!$C$2:$C$17521,Y$8))*$C$6</f>
        <v>0.2944545724</v>
      </c>
      <c r="Z313" s="193">
        <f>(SUMIFS(Profile!$F$2:$F$17521,Profile!$B$2:$B$17521,$B313,Profile!$C$2:$C$17521,Z$8))*$C$6</f>
        <v>0.2928520986</v>
      </c>
      <c r="AA313" s="193">
        <f>(SUMIFS(Profile!$F$2:$F$17521,Profile!$B$2:$B$17521,$B313,Profile!$C$2:$C$17521,AA$8))*$C$6</f>
        <v>0.2960570463</v>
      </c>
      <c r="AB313" s="193">
        <f>(SUMIFS(Profile!$F$2:$F$17521,Profile!$B$2:$B$17521,$B313,Profile!$C$2:$C$17521,AB$8))*$C$6</f>
        <v>0.3056718895</v>
      </c>
      <c r="AC313" s="193">
        <f>(SUMIFS(Profile!$F$2:$F$17521,Profile!$B$2:$B$17521,$B313,Profile!$C$2:$C$17521,AC$8))*$C$6</f>
        <v>0.3196935358</v>
      </c>
      <c r="AD313" s="193">
        <f>(SUMIFS(Profile!$F$2:$F$17521,Profile!$B$2:$B$17521,$B313,Profile!$C$2:$C$17521,AD$8))*$C$6</f>
        <v>0.3208953912</v>
      </c>
      <c r="AE313" s="193">
        <f>(SUMIFS(Profile!$F$2:$F$17521,Profile!$B$2:$B$17521,$B313,Profile!$C$2:$C$17521,AE$8))*$C$6</f>
        <v>0.3100786926</v>
      </c>
      <c r="AF313" s="193">
        <f>(SUMIFS(Profile!$F$2:$F$17521,Profile!$B$2:$B$17521,$B313,Profile!$C$2:$C$17521,AF$8))*$C$6</f>
        <v>0.2952558094</v>
      </c>
      <c r="AG313" s="193">
        <f>(SUMIFS(Profile!$F$2:$F$17521,Profile!$B$2:$B$17521,$B313,Profile!$C$2:$C$17521,AG$8))*$C$6</f>
        <v>0.2836378738</v>
      </c>
      <c r="AH313" s="193">
        <f>(SUMIFS(Profile!$F$2:$F$17521,Profile!$B$2:$B$17521,$B313,Profile!$C$2:$C$17521,AH$8))*$C$6</f>
        <v>0.2868428216</v>
      </c>
      <c r="AI313" s="193">
        <f>(SUMIFS(Profile!$F$2:$F$17521,Profile!$B$2:$B$17521,$B313,Profile!$C$2:$C$17521,AI$8))*$C$6</f>
        <v>0.2988613756</v>
      </c>
      <c r="AJ313" s="193">
        <f>(SUMIFS(Profile!$F$2:$F$17521,Profile!$B$2:$B$17521,$B313,Profile!$C$2:$C$17521,AJ$8))*$C$6</f>
        <v>0.3140848773</v>
      </c>
      <c r="AK313" s="193">
        <f>(SUMIFS(Profile!$F$2:$F$17521,Profile!$B$2:$B$17521,$B313,Profile!$C$2:$C$17521,AK$8))*$C$6</f>
        <v>0.3441312622</v>
      </c>
      <c r="AL313" s="193">
        <f>(SUMIFS(Profile!$F$2:$F$17521,Profile!$B$2:$B$17521,$B313,Profile!$C$2:$C$17521,AL$8))*$C$6</f>
        <v>0.3873980565</v>
      </c>
      <c r="AM313" s="193">
        <f>(SUMIFS(Profile!$F$2:$F$17521,Profile!$B$2:$B$17521,$B313,Profile!$C$2:$C$17521,AM$8))*$C$6</f>
        <v>0.4314660878</v>
      </c>
      <c r="AN313" s="193">
        <f>(SUMIFS(Profile!$F$2:$F$17521,Profile!$B$2:$B$17521,$B313,Profile!$C$2:$C$17521,AN$8))*$C$6</f>
        <v>0.4420023534</v>
      </c>
      <c r="AO313" s="193">
        <f>(SUMIFS(Profile!$F$2:$F$17521,Profile!$B$2:$B$17521,$B313,Profile!$C$2:$C$17521,AO$8))*$C$6</f>
        <v>0.433228809</v>
      </c>
      <c r="AP313" s="193">
        <f>(SUMIFS(Profile!$F$2:$F$17521,Profile!$B$2:$B$17521,$B313,Profile!$C$2:$C$17521,AP$8))*$C$6</f>
        <v>0.4186462968</v>
      </c>
      <c r="AQ313" s="193">
        <f>(SUMIFS(Profile!$F$2:$F$17521,Profile!$B$2:$B$17521,$B313,Profile!$C$2:$C$17521,AQ$8))*$C$6</f>
        <v>0.399817229</v>
      </c>
      <c r="AR313" s="193">
        <f>(SUMIFS(Profile!$F$2:$F$17521,Profile!$B$2:$B$17521,$B313,Profile!$C$2:$C$17521,AR$8))*$C$6</f>
        <v>0.3821900165</v>
      </c>
      <c r="AS313" s="193">
        <f>(SUMIFS(Profile!$F$2:$F$17521,Profile!$B$2:$B$17521,$B313,Profile!$C$2:$C$17521,AS$8))*$C$6</f>
        <v>0.3625597116</v>
      </c>
      <c r="AT313" s="193">
        <f>(SUMIFS(Profile!$F$2:$F$17521,Profile!$B$2:$B$17521,$B313,Profile!$C$2:$C$17521,AT$8))*$C$6</f>
        <v>0.3437306437</v>
      </c>
      <c r="AU313" s="193">
        <f>(SUMIFS(Profile!$F$2:$F$17521,Profile!$B$2:$B$17521,$B313,Profile!$C$2:$C$17521,AU$8))*$C$6</f>
        <v>0.3228984835</v>
      </c>
      <c r="AV313" s="193">
        <f>(SUMIFS(Profile!$F$2:$F$17521,Profile!$B$2:$B$17521,$B313,Profile!$C$2:$C$17521,AV$8))*$C$6</f>
        <v>0.3004638494</v>
      </c>
      <c r="AW313" s="193">
        <f>(SUMIFS(Profile!$F$2:$F$17521,Profile!$B$2:$B$17521,$B313,Profile!$C$2:$C$17521,AW$8))*$C$6</f>
        <v>0.2816347815</v>
      </c>
      <c r="AX313" s="193">
        <f>(SUMIFS(Profile!$F$2:$F$17521,Profile!$B$2:$B$17521,$B313,Profile!$C$2:$C$17521,AX$8))*$C$6</f>
        <v>0.2523896335</v>
      </c>
      <c r="AY313" s="193">
        <f>(SUMIFS(Profile!$F$2:$F$17521,Profile!$B$2:$B$17521,$B313,Profile!$C$2:$C$17521,AY$8))*$C$6</f>
        <v>0.2107253131</v>
      </c>
      <c r="AZ313" s="193">
        <f>(SUMIFS(Profile!$F$2:$F$17521,Profile!$B$2:$B$17521,$B313,Profile!$C$2:$C$17521,AZ$8))*$C$6</f>
        <v>0.1806789281</v>
      </c>
      <c r="BA313" s="193">
        <f t="shared" si="16"/>
        <v>2.777686434</v>
      </c>
      <c r="BB313" s="193">
        <f>(SUMIFS(Profile!$E$2:$E$17521,Profile!$B$2:$B$17521,$B313,Profile!$C$2:$C$17521,BB$8))*$C$9</f>
        <v>0</v>
      </c>
      <c r="BC313" s="193">
        <f>(SUMIFS(Profile!$E$2:$E$17521,Profile!$B$2:$B$17521,$B313,Profile!$C$2:$C$17521,BC$8))*$C$9</f>
        <v>0</v>
      </c>
      <c r="BD313" s="193">
        <f>(SUMIFS(Profile!$E$2:$E$17521,Profile!$B$2:$B$17521,$B313,Profile!$C$2:$C$17521,BD$8))*$C$9</f>
        <v>0</v>
      </c>
      <c r="BE313" s="193">
        <f>(SUMIFS(Profile!$E$2:$E$17521,Profile!$B$2:$B$17521,$B313,Profile!$C$2:$C$17521,BE$8))*$C$9</f>
        <v>0</v>
      </c>
      <c r="BF313" s="193">
        <f>(SUMIFS(Profile!$E$2:$E$17521,Profile!$B$2:$B$17521,$B313,Profile!$C$2:$C$17521,BF$8))*$C$9</f>
        <v>0</v>
      </c>
      <c r="BG313" s="193">
        <f>(SUMIFS(Profile!$E$2:$E$17521,Profile!$B$2:$B$17521,$B313,Profile!$C$2:$C$17521,BG$8))*$C$9</f>
        <v>0</v>
      </c>
      <c r="BH313" s="193">
        <f>(SUMIFS(Profile!$E$2:$E$17521,Profile!$B$2:$B$17521,$B313,Profile!$C$2:$C$17521,BH$8))*$C$9</f>
        <v>0</v>
      </c>
      <c r="BI313" s="193">
        <f>(SUMIFS(Profile!$E$2:$E$17521,Profile!$B$2:$B$17521,$B313,Profile!$C$2:$C$17521,BI$8))*$C$9</f>
        <v>0</v>
      </c>
      <c r="BJ313" s="193">
        <f>(SUMIFS(Profile!$E$2:$E$17521,Profile!$B$2:$B$17521,$B313,Profile!$C$2:$C$17521,BJ$8))*$C$9</f>
        <v>0</v>
      </c>
      <c r="BK313" s="193">
        <f>(SUMIFS(Profile!$E$2:$E$17521,Profile!$B$2:$B$17521,$B313,Profile!$C$2:$C$17521,BK$8))*$C$9</f>
        <v>0</v>
      </c>
      <c r="BL313" s="193">
        <f>(SUMIFS(Profile!$E$2:$E$17521,Profile!$B$2:$B$17521,$B313,Profile!$C$2:$C$17521,BL$8))*$C$9</f>
        <v>0</v>
      </c>
      <c r="BM313" s="193">
        <f>(SUMIFS(Profile!$E$2:$E$17521,Profile!$B$2:$B$17521,$B313,Profile!$C$2:$C$17521,BM$8))*$C$9</f>
        <v>0</v>
      </c>
      <c r="BN313" s="193">
        <f>(SUMIFS(Profile!$E$2:$E$17521,Profile!$B$2:$B$17521,$B313,Profile!$C$2:$C$17521,BN$8))*$C$9</f>
        <v>0</v>
      </c>
      <c r="BO313" s="193">
        <f>(SUMIFS(Profile!$E$2:$E$17521,Profile!$B$2:$B$17521,$B313,Profile!$C$2:$C$17521,BO$8))*$C$9</f>
        <v>0.0003681075518</v>
      </c>
      <c r="BP313" s="193">
        <f>(SUMIFS(Profile!$E$2:$E$17521,Profile!$B$2:$B$17521,$B313,Profile!$C$2:$C$17521,BP$8))*$C$9</f>
        <v>0.00134972769</v>
      </c>
      <c r="BQ313" s="193">
        <f>(SUMIFS(Profile!$E$2:$E$17521,Profile!$B$2:$B$17521,$B313,Profile!$C$2:$C$17521,BQ$8))*$C$9</f>
        <v>0.008706163782</v>
      </c>
      <c r="BR313" s="193">
        <f>(SUMIFS(Profile!$E$2:$E$17521,Profile!$B$2:$B$17521,$B313,Profile!$C$2:$C$17521,BR$8))*$C$9</f>
        <v>0.02534872177</v>
      </c>
      <c r="BS313" s="193">
        <f>(SUMIFS(Profile!$E$2:$E$17521,Profile!$B$2:$B$17521,$B313,Profile!$C$2:$C$17521,BS$8))*$C$9</f>
        <v>0.06732801819</v>
      </c>
      <c r="BT313" s="193">
        <f>(SUMIFS(Profile!$E$2:$E$17521,Profile!$B$2:$B$17521,$B313,Profile!$C$2:$C$17521,BT$8))*$C$9</f>
        <v>0.1218181018</v>
      </c>
      <c r="BU313" s="193">
        <f>(SUMIFS(Profile!$E$2:$E$17521,Profile!$B$2:$B$17521,$B313,Profile!$C$2:$C$17521,BU$8))*$C$9</f>
        <v>0.1464150987</v>
      </c>
      <c r="BV313" s="193">
        <f>(SUMIFS(Profile!$E$2:$E$17521,Profile!$B$2:$B$17521,$B313,Profile!$C$2:$C$17521,BV$8))*$C$9</f>
        <v>0.1718116009</v>
      </c>
      <c r="BW313" s="193">
        <f>(SUMIFS(Profile!$E$2:$E$17521,Profile!$B$2:$B$17521,$B313,Profile!$C$2:$C$17521,BW$8))*$C$9</f>
        <v>0.2655912782</v>
      </c>
      <c r="BX313" s="193">
        <f>(SUMIFS(Profile!$E$2:$E$17521,Profile!$B$2:$B$17521,$B313,Profile!$C$2:$C$17521,BX$8))*$C$9</f>
        <v>0.3694564075</v>
      </c>
      <c r="BY313" s="193">
        <f>(SUMIFS(Profile!$E$2:$E$17521,Profile!$B$2:$B$17521,$B313,Profile!$C$2:$C$17521,BY$8))*$C$9</f>
        <v>0.4213089819</v>
      </c>
      <c r="BZ313" s="193">
        <f>(SUMIFS(Profile!$E$2:$E$17521,Profile!$B$2:$B$17521,$B313,Profile!$C$2:$C$17521,BZ$8))*$C$9</f>
        <v>0.3087220948</v>
      </c>
      <c r="CA313" s="193">
        <f>(SUMIFS(Profile!$E$2:$E$17521,Profile!$B$2:$B$17521,$B313,Profile!$C$2:$C$17521,CA$8))*$C$9</f>
        <v>0.2954812843</v>
      </c>
      <c r="CB313" s="193">
        <f>(SUMIFS(Profile!$E$2:$E$17521,Profile!$B$2:$B$17521,$B313,Profile!$C$2:$C$17521,CB$8))*$C$9</f>
        <v>0.1858067859</v>
      </c>
      <c r="CC313" s="193">
        <f>(SUMIFS(Profile!$E$2:$E$17521,Profile!$B$2:$B$17521,$B313,Profile!$C$2:$C$17521,CC$8))*$C$9</f>
        <v>0.1355694993</v>
      </c>
      <c r="CD313" s="193">
        <f>(SUMIFS(Profile!$E$2:$E$17521,Profile!$B$2:$B$17521,$B313,Profile!$C$2:$C$17521,CD$8))*$C$9</f>
        <v>0.09913826996</v>
      </c>
      <c r="CE313" s="193">
        <f>(SUMIFS(Profile!$E$2:$E$17521,Profile!$B$2:$B$17521,$B313,Profile!$C$2:$C$17521,CE$8))*$C$9</f>
        <v>0.06914205749</v>
      </c>
      <c r="CF313" s="193">
        <f>(SUMIFS(Profile!$E$2:$E$17521,Profile!$B$2:$B$17521,$B313,Profile!$C$2:$C$17521,CF$8))*$C$9</f>
        <v>0.04425092322</v>
      </c>
      <c r="CG313" s="193">
        <f>(SUMIFS(Profile!$E$2:$E$17521,Profile!$B$2:$B$17521,$B313,Profile!$C$2:$C$17521,CG$8))*$C$9</f>
        <v>0.02436688839</v>
      </c>
      <c r="CH313" s="193">
        <f>(SUMIFS(Profile!$E$2:$E$17521,Profile!$B$2:$B$17521,$B313,Profile!$C$2:$C$17521,CH$8))*$C$9</f>
        <v>0.01402422822</v>
      </c>
      <c r="CI313" s="193">
        <f>(SUMIFS(Profile!$E$2:$E$17521,Profile!$B$2:$B$17521,$B313,Profile!$C$2:$C$17521,CI$8))*$C$9</f>
        <v>0.001682194809</v>
      </c>
      <c r="CJ313" s="193">
        <f>(SUMIFS(Profile!$E$2:$E$17521,Profile!$B$2:$B$17521,$B313,Profile!$C$2:$C$17521,CJ$8))*$C$9</f>
        <v>0</v>
      </c>
      <c r="CK313" s="193">
        <f>(SUMIFS(Profile!$E$2:$E$17521,Profile!$B$2:$B$17521,$B313,Profile!$C$2:$C$17521,CK$8))*$C$9</f>
        <v>0</v>
      </c>
      <c r="CL313" s="193">
        <f>(SUMIFS(Profile!$E$2:$E$17521,Profile!$B$2:$B$17521,$B313,Profile!$C$2:$C$17521,CL$8))*$C$9</f>
        <v>0</v>
      </c>
      <c r="CM313" s="193">
        <f>(SUMIFS(Profile!$E$2:$E$17521,Profile!$B$2:$B$17521,$B313,Profile!$C$2:$C$17521,CM$8))*$C$9</f>
        <v>0</v>
      </c>
      <c r="CN313" s="193">
        <f>(SUMIFS(Profile!$E$2:$E$17521,Profile!$B$2:$B$17521,$B313,Profile!$C$2:$C$17521,CN$8))*$C$9</f>
        <v>0</v>
      </c>
      <c r="CO313" s="193">
        <f>(SUMIFS(Profile!$E$2:$E$17521,Profile!$B$2:$B$17521,$B313,Profile!$C$2:$C$17521,CO$8))*$C$9</f>
        <v>0</v>
      </c>
      <c r="CP313" s="193">
        <f>(SUMIFS(Profile!$E$2:$E$17521,Profile!$B$2:$B$17521,$B313,Profile!$C$2:$C$17521,CP$8))*$C$9</f>
        <v>0</v>
      </c>
      <c r="CQ313" s="193">
        <f>(SUMIFS(Profile!$E$2:$E$17521,Profile!$B$2:$B$17521,$B313,Profile!$C$2:$C$17521,CQ$8))*$C$9</f>
        <v>0</v>
      </c>
      <c r="CR313" s="193">
        <f>(SUMIFS(Profile!$E$2:$E$17521,Profile!$B$2:$B$17521,$B313,Profile!$C$2:$C$17521,CR$8))*$C$9</f>
        <v>0</v>
      </c>
      <c r="CS313" s="193">
        <f>(SUMIFS(Profile!$E$2:$E$17521,Profile!$B$2:$B$17521,$B313,Profile!$C$2:$C$17521,CS$8))*$C$9</f>
        <v>0</v>
      </c>
      <c r="CT313" s="193">
        <f>(SUMIFS(Profile!$E$2:$E$17521,Profile!$B$2:$B$17521,$B313,Profile!$C$2:$C$17521,CT$8))*$C$9</f>
        <v>0</v>
      </c>
      <c r="CU313" s="193">
        <f>(SUMIFS(Profile!$E$2:$E$17521,Profile!$B$2:$B$17521,$B313,Profile!$C$2:$C$17521,CU$8))*$C$9</f>
        <v>0</v>
      </c>
      <c r="CV313" s="193">
        <f>(SUMIFS(Profile!$E$2:$E$17521,Profile!$B$2:$B$17521,$B313,Profile!$C$2:$C$17521,CV$8))*$C$9</f>
        <v>0</v>
      </c>
      <c r="CW313" s="193">
        <f>(SUMIFS(Profile!$E$2:$E$17521,Profile!$B$2:$B$17521,$B313,Profile!$C$2:$C$17521,CW$8))*$C$9</f>
        <v>0</v>
      </c>
      <c r="CX313" s="193">
        <f t="shared" si="17"/>
        <v>0.1890364537</v>
      </c>
      <c r="CY313" s="193">
        <f t="shared" ref="CY313:ET313" si="1527">MAX(BB313-E313,0)</f>
        <v>0</v>
      </c>
      <c r="CZ313" s="193">
        <f t="shared" si="1527"/>
        <v>0</v>
      </c>
      <c r="DA313" s="193">
        <f t="shared" si="1527"/>
        <v>0</v>
      </c>
      <c r="DB313" s="193">
        <f t="shared" si="1527"/>
        <v>0</v>
      </c>
      <c r="DC313" s="193">
        <f t="shared" si="1527"/>
        <v>0</v>
      </c>
      <c r="DD313" s="193">
        <f t="shared" si="1527"/>
        <v>0</v>
      </c>
      <c r="DE313" s="193">
        <f t="shared" si="1527"/>
        <v>0</v>
      </c>
      <c r="DF313" s="193">
        <f t="shared" si="1527"/>
        <v>0</v>
      </c>
      <c r="DG313" s="193">
        <f t="shared" si="1527"/>
        <v>0</v>
      </c>
      <c r="DH313" s="193">
        <f t="shared" si="1527"/>
        <v>0</v>
      </c>
      <c r="DI313" s="193">
        <f t="shared" si="1527"/>
        <v>0</v>
      </c>
      <c r="DJ313" s="193">
        <f t="shared" si="1527"/>
        <v>0</v>
      </c>
      <c r="DK313" s="193">
        <f t="shared" si="1527"/>
        <v>0</v>
      </c>
      <c r="DL313" s="193">
        <f t="shared" si="1527"/>
        <v>0</v>
      </c>
      <c r="DM313" s="193">
        <f t="shared" si="1527"/>
        <v>0</v>
      </c>
      <c r="DN313" s="193">
        <f t="shared" si="1527"/>
        <v>0</v>
      </c>
      <c r="DO313" s="193">
        <f t="shared" si="1527"/>
        <v>0</v>
      </c>
      <c r="DP313" s="193">
        <f t="shared" si="1527"/>
        <v>0</v>
      </c>
      <c r="DQ313" s="193">
        <f t="shared" si="1527"/>
        <v>0</v>
      </c>
      <c r="DR313" s="193">
        <f t="shared" si="1527"/>
        <v>0</v>
      </c>
      <c r="DS313" s="193">
        <f t="shared" si="1527"/>
        <v>0</v>
      </c>
      <c r="DT313" s="193">
        <f t="shared" si="1527"/>
        <v>0</v>
      </c>
      <c r="DU313" s="193">
        <f t="shared" si="1527"/>
        <v>0.07339936124</v>
      </c>
      <c r="DV313" s="193">
        <f t="shared" si="1527"/>
        <v>0.1156370925</v>
      </c>
      <c r="DW313" s="193">
        <f t="shared" si="1527"/>
        <v>0</v>
      </c>
      <c r="DX313" s="193">
        <f t="shared" si="1527"/>
        <v>0</v>
      </c>
      <c r="DY313" s="193">
        <f t="shared" si="1527"/>
        <v>0</v>
      </c>
      <c r="DZ313" s="193">
        <f t="shared" si="1527"/>
        <v>0</v>
      </c>
      <c r="EA313" s="193">
        <f t="shared" si="1527"/>
        <v>0</v>
      </c>
      <c r="EB313" s="193">
        <f t="shared" si="1527"/>
        <v>0</v>
      </c>
      <c r="EC313" s="193">
        <f t="shared" si="1527"/>
        <v>0</v>
      </c>
      <c r="ED313" s="193">
        <f t="shared" si="1527"/>
        <v>0</v>
      </c>
      <c r="EE313" s="193">
        <f t="shared" si="1527"/>
        <v>0</v>
      </c>
      <c r="EF313" s="193">
        <f t="shared" si="1527"/>
        <v>0</v>
      </c>
      <c r="EG313" s="193">
        <f t="shared" si="1527"/>
        <v>0</v>
      </c>
      <c r="EH313" s="193">
        <f t="shared" si="1527"/>
        <v>0</v>
      </c>
      <c r="EI313" s="193">
        <f t="shared" si="1527"/>
        <v>0</v>
      </c>
      <c r="EJ313" s="193">
        <f t="shared" si="1527"/>
        <v>0</v>
      </c>
      <c r="EK313" s="193">
        <f t="shared" si="1527"/>
        <v>0</v>
      </c>
      <c r="EL313" s="193">
        <f t="shared" si="1527"/>
        <v>0</v>
      </c>
      <c r="EM313" s="193">
        <f t="shared" si="1527"/>
        <v>0</v>
      </c>
      <c r="EN313" s="193">
        <f t="shared" si="1527"/>
        <v>0</v>
      </c>
      <c r="EO313" s="193">
        <f t="shared" si="1527"/>
        <v>0</v>
      </c>
      <c r="EP313" s="193">
        <f t="shared" si="1527"/>
        <v>0</v>
      </c>
      <c r="EQ313" s="193">
        <f t="shared" si="1527"/>
        <v>0</v>
      </c>
      <c r="ER313" s="193">
        <f t="shared" si="1527"/>
        <v>0</v>
      </c>
      <c r="ES313" s="193">
        <f t="shared" si="1527"/>
        <v>0</v>
      </c>
      <c r="ET313" s="193">
        <f t="shared" si="1527"/>
        <v>0</v>
      </c>
      <c r="EU313" s="193">
        <f t="shared" si="19"/>
        <v>2.588649981</v>
      </c>
      <c r="EV313" s="193">
        <f t="shared" ref="EV313:GQ313" si="1528">BB313-CY313</f>
        <v>0</v>
      </c>
      <c r="EW313" s="193">
        <f t="shared" si="1528"/>
        <v>0</v>
      </c>
      <c r="EX313" s="193">
        <f t="shared" si="1528"/>
        <v>0</v>
      </c>
      <c r="EY313" s="193">
        <f t="shared" si="1528"/>
        <v>0</v>
      </c>
      <c r="EZ313" s="193">
        <f t="shared" si="1528"/>
        <v>0</v>
      </c>
      <c r="FA313" s="193">
        <f t="shared" si="1528"/>
        <v>0</v>
      </c>
      <c r="FB313" s="193">
        <f t="shared" si="1528"/>
        <v>0</v>
      </c>
      <c r="FC313" s="193">
        <f t="shared" si="1528"/>
        <v>0</v>
      </c>
      <c r="FD313" s="193">
        <f t="shared" si="1528"/>
        <v>0</v>
      </c>
      <c r="FE313" s="193">
        <f t="shared" si="1528"/>
        <v>0</v>
      </c>
      <c r="FF313" s="193">
        <f t="shared" si="1528"/>
        <v>0</v>
      </c>
      <c r="FG313" s="193">
        <f t="shared" si="1528"/>
        <v>0</v>
      </c>
      <c r="FH313" s="193">
        <f t="shared" si="1528"/>
        <v>0</v>
      </c>
      <c r="FI313" s="193">
        <f t="shared" si="1528"/>
        <v>0.0003681075518</v>
      </c>
      <c r="FJ313" s="193">
        <f t="shared" si="1528"/>
        <v>0.00134972769</v>
      </c>
      <c r="FK313" s="193">
        <f t="shared" si="1528"/>
        <v>0.008706163782</v>
      </c>
      <c r="FL313" s="193">
        <f t="shared" si="1528"/>
        <v>0.02534872177</v>
      </c>
      <c r="FM313" s="193">
        <f t="shared" si="1528"/>
        <v>0.06732801819</v>
      </c>
      <c r="FN313" s="193">
        <f t="shared" si="1528"/>
        <v>0.1218181018</v>
      </c>
      <c r="FO313" s="193">
        <f t="shared" si="1528"/>
        <v>0.1464150987</v>
      </c>
      <c r="FP313" s="193">
        <f t="shared" si="1528"/>
        <v>0.1718116009</v>
      </c>
      <c r="FQ313" s="193">
        <f t="shared" si="1528"/>
        <v>0.2655912782</v>
      </c>
      <c r="FR313" s="193">
        <f t="shared" si="1528"/>
        <v>0.2960570463</v>
      </c>
      <c r="FS313" s="193">
        <f t="shared" si="1528"/>
        <v>0.3056718895</v>
      </c>
      <c r="FT313" s="193">
        <f t="shared" si="1528"/>
        <v>0.3087220948</v>
      </c>
      <c r="FU313" s="193">
        <f t="shared" si="1528"/>
        <v>0.2954812843</v>
      </c>
      <c r="FV313" s="193">
        <f t="shared" si="1528"/>
        <v>0.1858067859</v>
      </c>
      <c r="FW313" s="193">
        <f t="shared" si="1528"/>
        <v>0.1355694993</v>
      </c>
      <c r="FX313" s="193">
        <f t="shared" si="1528"/>
        <v>0.09913826996</v>
      </c>
      <c r="FY313" s="193">
        <f t="shared" si="1528"/>
        <v>0.06914205749</v>
      </c>
      <c r="FZ313" s="193">
        <f t="shared" si="1528"/>
        <v>0.04425092322</v>
      </c>
      <c r="GA313" s="193">
        <f t="shared" si="1528"/>
        <v>0.02436688839</v>
      </c>
      <c r="GB313" s="193">
        <f t="shared" si="1528"/>
        <v>0.01402422822</v>
      </c>
      <c r="GC313" s="193">
        <f t="shared" si="1528"/>
        <v>0.001682194809</v>
      </c>
      <c r="GD313" s="193">
        <f t="shared" si="1528"/>
        <v>0</v>
      </c>
      <c r="GE313" s="193">
        <f t="shared" si="1528"/>
        <v>0</v>
      </c>
      <c r="GF313" s="193">
        <f t="shared" si="1528"/>
        <v>0</v>
      </c>
      <c r="GG313" s="193">
        <f t="shared" si="1528"/>
        <v>0</v>
      </c>
      <c r="GH313" s="193">
        <f t="shared" si="1528"/>
        <v>0</v>
      </c>
      <c r="GI313" s="193">
        <f t="shared" si="1528"/>
        <v>0</v>
      </c>
      <c r="GJ313" s="193">
        <f t="shared" si="1528"/>
        <v>0</v>
      </c>
      <c r="GK313" s="193">
        <f t="shared" si="1528"/>
        <v>0</v>
      </c>
      <c r="GL313" s="193">
        <f t="shared" si="1528"/>
        <v>0</v>
      </c>
      <c r="GM313" s="193">
        <f t="shared" si="1528"/>
        <v>0</v>
      </c>
      <c r="GN313" s="193">
        <f t="shared" si="1528"/>
        <v>0</v>
      </c>
      <c r="GO313" s="193">
        <f t="shared" si="1528"/>
        <v>0</v>
      </c>
      <c r="GP313" s="193">
        <f t="shared" si="1528"/>
        <v>0</v>
      </c>
      <c r="GQ313" s="193">
        <f t="shared" si="1528"/>
        <v>0</v>
      </c>
      <c r="GR313" s="193">
        <f t="shared" si="21"/>
        <v>9.668552416</v>
      </c>
      <c r="GS313" s="193">
        <f t="shared" ref="GS313:IN313" si="1529">E313-EV313</f>
        <v>0.1634523341</v>
      </c>
      <c r="GT313" s="193">
        <f t="shared" si="1529"/>
        <v>0.1458251216</v>
      </c>
      <c r="GU313" s="193">
        <f t="shared" si="1529"/>
        <v>0.1338065676</v>
      </c>
      <c r="GV313" s="193">
        <f t="shared" si="1529"/>
        <v>0.1277972906</v>
      </c>
      <c r="GW313" s="193">
        <f t="shared" si="1529"/>
        <v>0.1197849213</v>
      </c>
      <c r="GX313" s="193">
        <f t="shared" si="1529"/>
        <v>0.1137756443</v>
      </c>
      <c r="GY313" s="193">
        <f t="shared" si="1529"/>
        <v>0.1145768812</v>
      </c>
      <c r="GZ313" s="193">
        <f t="shared" si="1529"/>
        <v>0.1109713151</v>
      </c>
      <c r="HA313" s="193">
        <f t="shared" si="1529"/>
        <v>0.1097694597</v>
      </c>
      <c r="HB313" s="193">
        <f t="shared" si="1529"/>
        <v>0.1125737889</v>
      </c>
      <c r="HC313" s="193">
        <f t="shared" si="1529"/>
        <v>0.1121731704</v>
      </c>
      <c r="HD313" s="193">
        <f t="shared" si="1529"/>
        <v>0.1189836844</v>
      </c>
      <c r="HE313" s="193">
        <f t="shared" si="1529"/>
        <v>0.1281979091</v>
      </c>
      <c r="HF313" s="193">
        <f t="shared" si="1529"/>
        <v>0.1398483555</v>
      </c>
      <c r="HG313" s="193">
        <f t="shared" si="1529"/>
        <v>0.1645063172</v>
      </c>
      <c r="HH313" s="193">
        <f t="shared" si="1529"/>
        <v>0.181988226</v>
      </c>
      <c r="HI313" s="193">
        <f t="shared" si="1529"/>
        <v>0.2001994745</v>
      </c>
      <c r="HJ313" s="193">
        <f t="shared" si="1529"/>
        <v>0.1842603784</v>
      </c>
      <c r="HK313" s="193">
        <f t="shared" si="1529"/>
        <v>0.1473975073</v>
      </c>
      <c r="HL313" s="193">
        <f t="shared" si="1529"/>
        <v>0.1436326706</v>
      </c>
      <c r="HM313" s="193">
        <f t="shared" si="1529"/>
        <v>0.1226429715</v>
      </c>
      <c r="HN313" s="193">
        <f t="shared" si="1529"/>
        <v>0.02726082041</v>
      </c>
      <c r="HO313" s="193">
        <f t="shared" si="1529"/>
        <v>0</v>
      </c>
      <c r="HP313" s="193">
        <f t="shared" si="1529"/>
        <v>0</v>
      </c>
      <c r="HQ313" s="193">
        <f t="shared" si="1529"/>
        <v>0.01097144096</v>
      </c>
      <c r="HR313" s="193">
        <f t="shared" si="1529"/>
        <v>0.02541410686</v>
      </c>
      <c r="HS313" s="193">
        <f t="shared" si="1529"/>
        <v>0.1242719067</v>
      </c>
      <c r="HT313" s="193">
        <f t="shared" si="1529"/>
        <v>0.1596863101</v>
      </c>
      <c r="HU313" s="193">
        <f t="shared" si="1529"/>
        <v>0.1844996039</v>
      </c>
      <c r="HV313" s="193">
        <f t="shared" si="1529"/>
        <v>0.2177007641</v>
      </c>
      <c r="HW313" s="193">
        <f t="shared" si="1529"/>
        <v>0.2546104523</v>
      </c>
      <c r="HX313" s="193">
        <f t="shared" si="1529"/>
        <v>0.2897179889</v>
      </c>
      <c r="HY313" s="193">
        <f t="shared" si="1529"/>
        <v>0.330107034</v>
      </c>
      <c r="HZ313" s="193">
        <f t="shared" si="1529"/>
        <v>0.3857158617</v>
      </c>
      <c r="IA313" s="193">
        <f t="shared" si="1529"/>
        <v>0.4314660878</v>
      </c>
      <c r="IB313" s="193">
        <f t="shared" si="1529"/>
        <v>0.4420023534</v>
      </c>
      <c r="IC313" s="193">
        <f t="shared" si="1529"/>
        <v>0.433228809</v>
      </c>
      <c r="ID313" s="193">
        <f t="shared" si="1529"/>
        <v>0.4186462968</v>
      </c>
      <c r="IE313" s="193">
        <f t="shared" si="1529"/>
        <v>0.399817229</v>
      </c>
      <c r="IF313" s="193">
        <f t="shared" si="1529"/>
        <v>0.3821900165</v>
      </c>
      <c r="IG313" s="193">
        <f t="shared" si="1529"/>
        <v>0.3625597116</v>
      </c>
      <c r="IH313" s="193">
        <f t="shared" si="1529"/>
        <v>0.3437306437</v>
      </c>
      <c r="II313" s="193">
        <f t="shared" si="1529"/>
        <v>0.3228984835</v>
      </c>
      <c r="IJ313" s="193">
        <f t="shared" si="1529"/>
        <v>0.3004638494</v>
      </c>
      <c r="IK313" s="193">
        <f t="shared" si="1529"/>
        <v>0.2816347815</v>
      </c>
      <c r="IL313" s="193">
        <f t="shared" si="1529"/>
        <v>0.2523896335</v>
      </c>
      <c r="IM313" s="193">
        <f t="shared" si="1529"/>
        <v>0.2107253131</v>
      </c>
      <c r="IN313" s="193">
        <f t="shared" si="1529"/>
        <v>0.1806789281</v>
      </c>
      <c r="IO313" s="193">
        <f t="shared" si="23"/>
        <v>0.1890364537</v>
      </c>
      <c r="IP313" s="193">
        <f t="shared" si="29"/>
        <v>0</v>
      </c>
      <c r="IQ313" s="193">
        <f t="shared" ref="IQ313:KK313" si="1530">MAX((MIN(CZ313+IP313,$IO$7))-GT313,0)</f>
        <v>0</v>
      </c>
      <c r="IR313" s="193">
        <f t="shared" si="1530"/>
        <v>0</v>
      </c>
      <c r="IS313" s="193">
        <f t="shared" si="1530"/>
        <v>0</v>
      </c>
      <c r="IT313" s="193">
        <f t="shared" si="1530"/>
        <v>0</v>
      </c>
      <c r="IU313" s="193">
        <f t="shared" si="1530"/>
        <v>0</v>
      </c>
      <c r="IV313" s="193">
        <f t="shared" si="1530"/>
        <v>0</v>
      </c>
      <c r="IW313" s="193">
        <f t="shared" si="1530"/>
        <v>0</v>
      </c>
      <c r="IX313" s="193">
        <f t="shared" si="1530"/>
        <v>0</v>
      </c>
      <c r="IY313" s="193">
        <f t="shared" si="1530"/>
        <v>0</v>
      </c>
      <c r="IZ313" s="193">
        <f t="shared" si="1530"/>
        <v>0</v>
      </c>
      <c r="JA313" s="193">
        <f t="shared" si="1530"/>
        <v>0</v>
      </c>
      <c r="JB313" s="193">
        <f t="shared" si="1530"/>
        <v>0</v>
      </c>
      <c r="JC313" s="193">
        <f t="shared" si="1530"/>
        <v>0</v>
      </c>
      <c r="JD313" s="193">
        <f t="shared" si="1530"/>
        <v>0</v>
      </c>
      <c r="JE313" s="193">
        <f t="shared" si="1530"/>
        <v>0</v>
      </c>
      <c r="JF313" s="193">
        <f t="shared" si="1530"/>
        <v>0</v>
      </c>
      <c r="JG313" s="193">
        <f t="shared" si="1530"/>
        <v>0</v>
      </c>
      <c r="JH313" s="193">
        <f t="shared" si="1530"/>
        <v>0</v>
      </c>
      <c r="JI313" s="193">
        <f t="shared" si="1530"/>
        <v>0</v>
      </c>
      <c r="JJ313" s="193">
        <f t="shared" si="1530"/>
        <v>0</v>
      </c>
      <c r="JK313" s="193">
        <f t="shared" si="1530"/>
        <v>0</v>
      </c>
      <c r="JL313" s="193">
        <f t="shared" si="1530"/>
        <v>0.07339936124</v>
      </c>
      <c r="JM313" s="193">
        <f t="shared" si="1530"/>
        <v>0.1890364537</v>
      </c>
      <c r="JN313" s="193">
        <f t="shared" si="1530"/>
        <v>0.1780650128</v>
      </c>
      <c r="JO313" s="193">
        <f t="shared" si="1530"/>
        <v>0.1526509059</v>
      </c>
      <c r="JP313" s="193">
        <f t="shared" si="1530"/>
        <v>0.02837899917</v>
      </c>
      <c r="JQ313" s="193">
        <f t="shared" si="1530"/>
        <v>0</v>
      </c>
      <c r="JR313" s="193">
        <f t="shared" si="1530"/>
        <v>0</v>
      </c>
      <c r="JS313" s="193">
        <f t="shared" si="1530"/>
        <v>0</v>
      </c>
      <c r="JT313" s="193">
        <f t="shared" si="1530"/>
        <v>0</v>
      </c>
      <c r="JU313" s="193">
        <f t="shared" si="1530"/>
        <v>0</v>
      </c>
      <c r="JV313" s="193">
        <f t="shared" si="1530"/>
        <v>0</v>
      </c>
      <c r="JW313" s="193">
        <f t="shared" si="1530"/>
        <v>0</v>
      </c>
      <c r="JX313" s="193">
        <f t="shared" si="1530"/>
        <v>0</v>
      </c>
      <c r="JY313" s="193">
        <f t="shared" si="1530"/>
        <v>0</v>
      </c>
      <c r="JZ313" s="193">
        <f t="shared" si="1530"/>
        <v>0</v>
      </c>
      <c r="KA313" s="193">
        <f t="shared" si="1530"/>
        <v>0</v>
      </c>
      <c r="KB313" s="193">
        <f t="shared" si="1530"/>
        <v>0</v>
      </c>
      <c r="KC313" s="193">
        <f t="shared" si="1530"/>
        <v>0</v>
      </c>
      <c r="KD313" s="193">
        <f t="shared" si="1530"/>
        <v>0</v>
      </c>
      <c r="KE313" s="193">
        <f t="shared" si="1530"/>
        <v>0</v>
      </c>
      <c r="KF313" s="193">
        <f t="shared" si="1530"/>
        <v>0</v>
      </c>
      <c r="KG313" s="193">
        <f t="shared" si="1530"/>
        <v>0</v>
      </c>
      <c r="KH313" s="193">
        <f t="shared" si="1530"/>
        <v>0</v>
      </c>
      <c r="KI313" s="193">
        <f t="shared" si="1530"/>
        <v>0</v>
      </c>
      <c r="KJ313" s="193">
        <f t="shared" si="1530"/>
        <v>0</v>
      </c>
      <c r="KK313" s="193">
        <f t="shared" si="1530"/>
        <v>0</v>
      </c>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row>
    <row r="314" ht="14.25" customHeight="1">
      <c r="A314" s="1">
        <v>10.0</v>
      </c>
      <c r="B314" s="1">
        <f t="shared" ref="B314:C314" si="1531">B313+1</f>
        <v>304</v>
      </c>
      <c r="C314" s="267">
        <f t="shared" si="1531"/>
        <v>43769</v>
      </c>
      <c r="D314" s="193">
        <f t="shared" si="15"/>
        <v>11.76327989</v>
      </c>
      <c r="E314" s="193">
        <f>(SUMIFS(Profile!$F$2:$F$17521,Profile!$B$2:$B$17521,$B314,Profile!$C$2:$C$17521,E$8))*$C$6</f>
        <v>0.1526356355</v>
      </c>
      <c r="F314" s="193">
        <f>(SUMIFS(Profile!$F$2:$F$17521,Profile!$B$2:$B$17521,$B314,Profile!$C$2:$C$17521,F$8))*$C$6</f>
        <v>0.1374121338</v>
      </c>
      <c r="G314" s="193">
        <f>(SUMIFS(Profile!$F$2:$F$17521,Profile!$B$2:$B$17521,$B314,Profile!$C$2:$C$17521,G$8))*$C$6</f>
        <v>0.1273966722</v>
      </c>
      <c r="H314" s="193">
        <f>(SUMIFS(Profile!$F$2:$F$17521,Profile!$B$2:$B$17521,$B314,Profile!$C$2:$C$17521,H$8))*$C$6</f>
        <v>0.1217880136</v>
      </c>
      <c r="I314" s="193">
        <f>(SUMIFS(Profile!$F$2:$F$17521,Profile!$B$2:$B$17521,$B314,Profile!$C$2:$C$17521,I$8))*$C$6</f>
        <v>0.116980592</v>
      </c>
      <c r="J314" s="193">
        <f>(SUMIFS(Profile!$F$2:$F$17521,Profile!$B$2:$B$17521,$B314,Profile!$C$2:$C$17521,J$8))*$C$6</f>
        <v>0.1133750258</v>
      </c>
      <c r="K314" s="193">
        <f>(SUMIFS(Profile!$F$2:$F$17521,Profile!$B$2:$B$17521,$B314,Profile!$C$2:$C$17521,K$8))*$C$6</f>
        <v>0.1141762628</v>
      </c>
      <c r="L314" s="193">
        <f>(SUMIFS(Profile!$F$2:$F$17521,Profile!$B$2:$B$17521,$B314,Profile!$C$2:$C$17521,L$8))*$C$6</f>
        <v>0.1113719335</v>
      </c>
      <c r="M314" s="193">
        <f>(SUMIFS(Profile!$F$2:$F$17521,Profile!$B$2:$B$17521,$B314,Profile!$C$2:$C$17521,M$8))*$C$6</f>
        <v>0.1125737889</v>
      </c>
      <c r="N314" s="193">
        <f>(SUMIFS(Profile!$F$2:$F$17521,Profile!$B$2:$B$17521,$B314,Profile!$C$2:$C$17521,N$8))*$C$6</f>
        <v>0.1165799736</v>
      </c>
      <c r="O314" s="193">
        <f>(SUMIFS(Profile!$F$2:$F$17521,Profile!$B$2:$B$17521,$B314,Profile!$C$2:$C$17521,O$8))*$C$6</f>
        <v>0.1201855398</v>
      </c>
      <c r="P314" s="193">
        <f>(SUMIFS(Profile!$F$2:$F$17521,Profile!$B$2:$B$17521,$B314,Profile!$C$2:$C$17521,P$8))*$C$6</f>
        <v>0.1330053307</v>
      </c>
      <c r="Q314" s="193">
        <f>(SUMIFS(Profile!$F$2:$F$17521,Profile!$B$2:$B$17521,$B314,Profile!$C$2:$C$17521,Q$8))*$C$6</f>
        <v>0.1606480048</v>
      </c>
      <c r="R314" s="193">
        <f>(SUMIFS(Profile!$F$2:$F$17521,Profile!$B$2:$B$17521,$B314,Profile!$C$2:$C$17521,R$8))*$C$6</f>
        <v>0.1878900605</v>
      </c>
      <c r="S314" s="193">
        <f>(SUMIFS(Profile!$F$2:$F$17521,Profile!$B$2:$B$17521,$B314,Profile!$C$2:$C$17521,S$8))*$C$6</f>
        <v>0.223545104</v>
      </c>
      <c r="T314" s="193">
        <f>(SUMIFS(Profile!$F$2:$F$17521,Profile!$B$2:$B$17521,$B314,Profile!$C$2:$C$17521,T$8))*$C$6</f>
        <v>0.2471815935</v>
      </c>
      <c r="U314" s="193">
        <f>(SUMIFS(Profile!$F$2:$F$17521,Profile!$B$2:$B$17521,$B314,Profile!$C$2:$C$17521,U$8))*$C$6</f>
        <v>0.2620044767</v>
      </c>
      <c r="V314" s="193">
        <f>(SUMIFS(Profile!$F$2:$F$17521,Profile!$B$2:$B$17521,$B314,Profile!$C$2:$C$17521,V$8))*$C$6</f>
        <v>0.2660106613</v>
      </c>
      <c r="W314" s="193">
        <f>(SUMIFS(Profile!$F$2:$F$17521,Profile!$B$2:$B$17521,$B314,Profile!$C$2:$C$17521,W$8))*$C$6</f>
        <v>0.2628057136</v>
      </c>
      <c r="X314" s="193">
        <f>(SUMIFS(Profile!$F$2:$F$17521,Profile!$B$2:$B$17521,$B314,Profile!$C$2:$C$17521,X$8))*$C$6</f>
        <v>0.2592001474</v>
      </c>
      <c r="Y314" s="193">
        <f>(SUMIFS(Profile!$F$2:$F$17521,Profile!$B$2:$B$17521,$B314,Profile!$C$2:$C$17521,Y$8))*$C$6</f>
        <v>0.2555945812</v>
      </c>
      <c r="Z314" s="193">
        <f>(SUMIFS(Profile!$F$2:$F$17521,Profile!$B$2:$B$17521,$B314,Profile!$C$2:$C$17521,Z$8))*$C$6</f>
        <v>0.2507871596</v>
      </c>
      <c r="AA314" s="193">
        <f>(SUMIFS(Profile!$F$2:$F$17521,Profile!$B$2:$B$17521,$B314,Profile!$C$2:$C$17521,AA$8))*$C$6</f>
        <v>0.2463803565</v>
      </c>
      <c r="AB314" s="193">
        <f>(SUMIFS(Profile!$F$2:$F$17521,Profile!$B$2:$B$17521,$B314,Profile!$C$2:$C$17521,AB$8))*$C$6</f>
        <v>0.2499859227</v>
      </c>
      <c r="AC314" s="193">
        <f>(SUMIFS(Profile!$F$2:$F$17521,Profile!$B$2:$B$17521,$B314,Profile!$C$2:$C$17521,AC$8))*$C$6</f>
        <v>0.258799529</v>
      </c>
      <c r="AD314" s="193">
        <f>(SUMIFS(Profile!$F$2:$F$17521,Profile!$B$2:$B$17521,$B314,Profile!$C$2:$C$17521,AD$8))*$C$6</f>
        <v>0.2628057136</v>
      </c>
      <c r="AE314" s="193">
        <f>(SUMIFS(Profile!$F$2:$F$17521,Profile!$B$2:$B$17521,$B314,Profile!$C$2:$C$17521,AE$8))*$C$6</f>
        <v>0.257998292</v>
      </c>
      <c r="AF314" s="193">
        <f>(SUMIFS(Profile!$F$2:$F$17521,Profile!$B$2:$B$17521,$B314,Profile!$C$2:$C$17521,AF$8))*$C$6</f>
        <v>0.2491846858</v>
      </c>
      <c r="AG314" s="193">
        <f>(SUMIFS(Profile!$F$2:$F$17521,Profile!$B$2:$B$17521,$B314,Profile!$C$2:$C$17521,AG$8))*$C$6</f>
        <v>0.2443772642</v>
      </c>
      <c r="AH314" s="193">
        <f>(SUMIFS(Profile!$F$2:$F$17521,Profile!$B$2:$B$17521,$B314,Profile!$C$2:$C$17521,AH$8))*$C$6</f>
        <v>0.2479828304</v>
      </c>
      <c r="AI314" s="193">
        <f>(SUMIFS(Profile!$F$2:$F$17521,Profile!$B$2:$B$17521,$B314,Profile!$C$2:$C$17521,AI$8))*$C$6</f>
        <v>0.2592001474</v>
      </c>
      <c r="AJ314" s="193">
        <f>(SUMIFS(Profile!$F$2:$F$17521,Profile!$B$2:$B$17521,$B314,Profile!$C$2:$C$17521,AJ$8))*$C$6</f>
        <v>0.2800323077</v>
      </c>
      <c r="AK314" s="193">
        <f>(SUMIFS(Profile!$F$2:$F$17521,Profile!$B$2:$B$17521,$B314,Profile!$C$2:$C$17521,AK$8))*$C$6</f>
        <v>0.3076749818</v>
      </c>
      <c r="AL314" s="193">
        <f>(SUMIFS(Profile!$F$2:$F$17521,Profile!$B$2:$B$17521,$B314,Profile!$C$2:$C$17521,AL$8))*$C$6</f>
        <v>0.3549479608</v>
      </c>
      <c r="AM314" s="193">
        <f>(SUMIFS(Profile!$F$2:$F$17521,Profile!$B$2:$B$17521,$B314,Profile!$C$2:$C$17521,AM$8))*$C$6</f>
        <v>0.4072687324</v>
      </c>
      <c r="AN314" s="193">
        <f>(SUMIFS(Profile!$F$2:$F$17521,Profile!$B$2:$B$17521,$B314,Profile!$C$2:$C$17521,AN$8))*$C$6</f>
        <v>0.4204090181</v>
      </c>
      <c r="AO314" s="193">
        <f>(SUMIFS(Profile!$F$2:$F$17521,Profile!$B$2:$B$17521,$B314,Profile!$C$2:$C$17521,AO$8))*$C$6</f>
        <v>0.4260176766</v>
      </c>
      <c r="AP314" s="193">
        <f>(SUMIFS(Profile!$F$2:$F$17521,Profile!$B$2:$B$17521,$B314,Profile!$C$2:$C$17521,AP$8))*$C$6</f>
        <v>0.4131978857</v>
      </c>
      <c r="AQ314" s="193">
        <f>(SUMIFS(Profile!$F$2:$F$17521,Profile!$B$2:$B$17521,$B314,Profile!$C$2:$C$17521,AQ$8))*$C$6</f>
        <v>0.3958110443</v>
      </c>
      <c r="AR314" s="193">
        <f>(SUMIFS(Profile!$F$2:$F$17521,Profile!$B$2:$B$17521,$B314,Profile!$C$2:$C$17521,AR$8))*$C$6</f>
        <v>0.3737770287</v>
      </c>
      <c r="AS314" s="193">
        <f>(SUMIFS(Profile!$F$2:$F$17521,Profile!$B$2:$B$17521,$B314,Profile!$C$2:$C$17521,AS$8))*$C$6</f>
        <v>0.35775229</v>
      </c>
      <c r="AT314" s="193">
        <f>(SUMIFS(Profile!$F$2:$F$17521,Profile!$B$2:$B$17521,$B314,Profile!$C$2:$C$17521,AT$8))*$C$6</f>
        <v>0.3421281699</v>
      </c>
      <c r="AU314" s="193">
        <f>(SUMIFS(Profile!$F$2:$F$17521,Profile!$B$2:$B$17521,$B314,Profile!$C$2:$C$17521,AU$8))*$C$6</f>
        <v>0.3261034312</v>
      </c>
      <c r="AV314" s="193">
        <f>(SUMIFS(Profile!$F$2:$F$17521,Profile!$B$2:$B$17521,$B314,Profile!$C$2:$C$17521,AV$8))*$C$6</f>
        <v>0.3068737449</v>
      </c>
      <c r="AW314" s="193">
        <f>(SUMIFS(Profile!$F$2:$F$17521,Profile!$B$2:$B$17521,$B314,Profile!$C$2:$C$17521,AW$8))*$C$6</f>
        <v>0.2852403477</v>
      </c>
      <c r="AX314" s="193">
        <f>(SUMIFS(Profile!$F$2:$F$17521,Profile!$B$2:$B$17521,$B314,Profile!$C$2:$C$17521,AX$8))*$C$6</f>
        <v>0.2503865412</v>
      </c>
      <c r="AY314" s="193">
        <f>(SUMIFS(Profile!$F$2:$F$17521,Profile!$B$2:$B$17521,$B314,Profile!$C$2:$C$17521,AY$8))*$C$6</f>
        <v>0.21152655</v>
      </c>
      <c r="AZ314" s="193">
        <f>(SUMIFS(Profile!$F$2:$F$17521,Profile!$B$2:$B$17521,$B314,Profile!$C$2:$C$17521,AZ$8))*$C$6</f>
        <v>0.1742690327</v>
      </c>
      <c r="BA314" s="193">
        <f t="shared" si="16"/>
        <v>4.982813028</v>
      </c>
      <c r="BB314" s="193">
        <f>(SUMIFS(Profile!$E$2:$E$17521,Profile!$B$2:$B$17521,$B314,Profile!$C$2:$C$17521,BB$8))*$C$9</f>
        <v>0</v>
      </c>
      <c r="BC314" s="193">
        <f>(SUMIFS(Profile!$E$2:$E$17521,Profile!$B$2:$B$17521,$B314,Profile!$C$2:$C$17521,BC$8))*$C$9</f>
        <v>0</v>
      </c>
      <c r="BD314" s="193">
        <f>(SUMIFS(Profile!$E$2:$E$17521,Profile!$B$2:$B$17521,$B314,Profile!$C$2:$C$17521,BD$8))*$C$9</f>
        <v>0</v>
      </c>
      <c r="BE314" s="193">
        <f>(SUMIFS(Profile!$E$2:$E$17521,Profile!$B$2:$B$17521,$B314,Profile!$C$2:$C$17521,BE$8))*$C$9</f>
        <v>0</v>
      </c>
      <c r="BF314" s="193">
        <f>(SUMIFS(Profile!$E$2:$E$17521,Profile!$B$2:$B$17521,$B314,Profile!$C$2:$C$17521,BF$8))*$C$9</f>
        <v>0</v>
      </c>
      <c r="BG314" s="193">
        <f>(SUMIFS(Profile!$E$2:$E$17521,Profile!$B$2:$B$17521,$B314,Profile!$C$2:$C$17521,BG$8))*$C$9</f>
        <v>0</v>
      </c>
      <c r="BH314" s="193">
        <f>(SUMIFS(Profile!$E$2:$E$17521,Profile!$B$2:$B$17521,$B314,Profile!$C$2:$C$17521,BH$8))*$C$9</f>
        <v>0</v>
      </c>
      <c r="BI314" s="193">
        <f>(SUMIFS(Profile!$E$2:$E$17521,Profile!$B$2:$B$17521,$B314,Profile!$C$2:$C$17521,BI$8))*$C$9</f>
        <v>0</v>
      </c>
      <c r="BJ314" s="193">
        <f>(SUMIFS(Profile!$E$2:$E$17521,Profile!$B$2:$B$17521,$B314,Profile!$C$2:$C$17521,BJ$8))*$C$9</f>
        <v>0</v>
      </c>
      <c r="BK314" s="193">
        <f>(SUMIFS(Profile!$E$2:$E$17521,Profile!$B$2:$B$17521,$B314,Profile!$C$2:$C$17521,BK$8))*$C$9</f>
        <v>0</v>
      </c>
      <c r="BL314" s="193">
        <f>(SUMIFS(Profile!$E$2:$E$17521,Profile!$B$2:$B$17521,$B314,Profile!$C$2:$C$17521,BL$8))*$C$9</f>
        <v>0</v>
      </c>
      <c r="BM314" s="193">
        <f>(SUMIFS(Profile!$E$2:$E$17521,Profile!$B$2:$B$17521,$B314,Profile!$C$2:$C$17521,BM$8))*$C$9</f>
        <v>0</v>
      </c>
      <c r="BN314" s="193">
        <f>(SUMIFS(Profile!$E$2:$E$17521,Profile!$B$2:$B$17521,$B314,Profile!$C$2:$C$17521,BN$8))*$C$9</f>
        <v>0</v>
      </c>
      <c r="BO314" s="193">
        <f>(SUMIFS(Profile!$E$2:$E$17521,Profile!$B$2:$B$17521,$B314,Profile!$C$2:$C$17521,BO$8))*$C$9</f>
        <v>0.00006135125864</v>
      </c>
      <c r="BP314" s="193">
        <f>(SUMIFS(Profile!$E$2:$E$17521,Profile!$B$2:$B$17521,$B314,Profile!$C$2:$C$17521,BP$8))*$C$9</f>
        <v>0.003926480553</v>
      </c>
      <c r="BQ314" s="193">
        <f>(SUMIFS(Profile!$E$2:$E$17521,Profile!$B$2:$B$17521,$B314,Profile!$C$2:$C$17521,BQ$8))*$C$9</f>
        <v>0.01496035488</v>
      </c>
      <c r="BR314" s="193">
        <f>(SUMIFS(Profile!$E$2:$E$17521,Profile!$B$2:$B$17521,$B314,Profile!$C$2:$C$17521,BR$8))*$C$9</f>
        <v>0.04662127573</v>
      </c>
      <c r="BS314" s="193">
        <f>(SUMIFS(Profile!$E$2:$E$17521,Profile!$B$2:$B$17521,$B314,Profile!$C$2:$C$17521,BS$8))*$C$9</f>
        <v>0.1242180033</v>
      </c>
      <c r="BT314" s="193">
        <f>(SUMIFS(Profile!$E$2:$E$17521,Profile!$B$2:$B$17521,$B314,Profile!$C$2:$C$17521,BT$8))*$C$9</f>
        <v>0.2042729703</v>
      </c>
      <c r="BU314" s="193">
        <f>(SUMIFS(Profile!$E$2:$E$17521,Profile!$B$2:$B$17521,$B314,Profile!$C$2:$C$17521,BU$8))*$C$9</f>
        <v>0.2872197381</v>
      </c>
      <c r="BV314" s="193">
        <f>(SUMIFS(Profile!$E$2:$E$17521,Profile!$B$2:$B$17521,$B314,Profile!$C$2:$C$17521,BV$8))*$C$9</f>
        <v>0.357950553</v>
      </c>
      <c r="BW314" s="193">
        <f>(SUMIFS(Profile!$E$2:$E$17521,Profile!$B$2:$B$17521,$B314,Profile!$C$2:$C$17521,BW$8))*$C$9</f>
        <v>0.4082320862</v>
      </c>
      <c r="BX314" s="193">
        <f>(SUMIFS(Profile!$E$2:$E$17521,Profile!$B$2:$B$17521,$B314,Profile!$C$2:$C$17521,BX$8))*$C$9</f>
        <v>0.4513365309</v>
      </c>
      <c r="BY314" s="193">
        <f>(SUMIFS(Profile!$E$2:$E$17521,Profile!$B$2:$B$17521,$B314,Profile!$C$2:$C$17521,BY$8))*$C$9</f>
        <v>0.4595995151</v>
      </c>
      <c r="BZ314" s="193">
        <f>(SUMIFS(Profile!$E$2:$E$17521,Profile!$B$2:$B$17521,$B314,Profile!$C$2:$C$17521,BZ$8))*$C$9</f>
        <v>0.4548087834</v>
      </c>
      <c r="CA314" s="193">
        <f>(SUMIFS(Profile!$E$2:$E$17521,Profile!$B$2:$B$17521,$B314,Profile!$C$2:$C$17521,CA$8))*$C$9</f>
        <v>0.438907011</v>
      </c>
      <c r="CB314" s="193">
        <f>(SUMIFS(Profile!$E$2:$E$17521,Profile!$B$2:$B$17521,$B314,Profile!$C$2:$C$17521,CB$8))*$C$9</f>
        <v>0.4159610557</v>
      </c>
      <c r="CC314" s="193">
        <f>(SUMIFS(Profile!$E$2:$E$17521,Profile!$B$2:$B$17521,$B314,Profile!$C$2:$C$17521,CC$8))*$C$9</f>
        <v>0.3774508391</v>
      </c>
      <c r="CD314" s="193">
        <f>(SUMIFS(Profile!$E$2:$E$17521,Profile!$B$2:$B$17521,$B314,Profile!$C$2:$C$17521,CD$8))*$C$9</f>
        <v>0.3175242522</v>
      </c>
      <c r="CE314" s="193">
        <f>(SUMIFS(Profile!$E$2:$E$17521,Profile!$B$2:$B$17521,$B314,Profile!$C$2:$C$17521,CE$8))*$C$9</f>
        <v>0.2566463681</v>
      </c>
      <c r="CF314" s="193">
        <f>(SUMIFS(Profile!$E$2:$E$17521,Profile!$B$2:$B$17521,$B314,Profile!$C$2:$C$17521,CF$8))*$C$9</f>
        <v>0.1853716683</v>
      </c>
      <c r="CG314" s="193">
        <f>(SUMIFS(Profile!$E$2:$E$17521,Profile!$B$2:$B$17521,$B314,Profile!$C$2:$C$17521,CG$8))*$C$9</f>
        <v>0.1147931148</v>
      </c>
      <c r="CH314" s="193">
        <f>(SUMIFS(Profile!$E$2:$E$17521,Profile!$B$2:$B$17521,$B314,Profile!$C$2:$C$17521,CH$8))*$C$9</f>
        <v>0.05257059937</v>
      </c>
      <c r="CI314" s="193">
        <f>(SUMIFS(Profile!$E$2:$E$17521,Profile!$B$2:$B$17521,$B314,Profile!$C$2:$C$17521,CI$8))*$C$9</f>
        <v>0.01032436058</v>
      </c>
      <c r="CJ314" s="193">
        <f>(SUMIFS(Profile!$E$2:$E$17521,Profile!$B$2:$B$17521,$B314,Profile!$C$2:$C$17521,CJ$8))*$C$9</f>
        <v>0.00005611616117</v>
      </c>
      <c r="CK314" s="193">
        <f>(SUMIFS(Profile!$E$2:$E$17521,Profile!$B$2:$B$17521,$B314,Profile!$C$2:$C$17521,CK$8))*$C$9</f>
        <v>0</v>
      </c>
      <c r="CL314" s="193">
        <f>(SUMIFS(Profile!$E$2:$E$17521,Profile!$B$2:$B$17521,$B314,Profile!$C$2:$C$17521,CL$8))*$C$9</f>
        <v>0</v>
      </c>
      <c r="CM314" s="193">
        <f>(SUMIFS(Profile!$E$2:$E$17521,Profile!$B$2:$B$17521,$B314,Profile!$C$2:$C$17521,CM$8))*$C$9</f>
        <v>0</v>
      </c>
      <c r="CN314" s="193">
        <f>(SUMIFS(Profile!$E$2:$E$17521,Profile!$B$2:$B$17521,$B314,Profile!$C$2:$C$17521,CN$8))*$C$9</f>
        <v>0</v>
      </c>
      <c r="CO314" s="193">
        <f>(SUMIFS(Profile!$E$2:$E$17521,Profile!$B$2:$B$17521,$B314,Profile!$C$2:$C$17521,CO$8))*$C$9</f>
        <v>0</v>
      </c>
      <c r="CP314" s="193">
        <f>(SUMIFS(Profile!$E$2:$E$17521,Profile!$B$2:$B$17521,$B314,Profile!$C$2:$C$17521,CP$8))*$C$9</f>
        <v>0</v>
      </c>
      <c r="CQ314" s="193">
        <f>(SUMIFS(Profile!$E$2:$E$17521,Profile!$B$2:$B$17521,$B314,Profile!$C$2:$C$17521,CQ$8))*$C$9</f>
        <v>0</v>
      </c>
      <c r="CR314" s="193">
        <f>(SUMIFS(Profile!$E$2:$E$17521,Profile!$B$2:$B$17521,$B314,Profile!$C$2:$C$17521,CR$8))*$C$9</f>
        <v>0</v>
      </c>
      <c r="CS314" s="193">
        <f>(SUMIFS(Profile!$E$2:$E$17521,Profile!$B$2:$B$17521,$B314,Profile!$C$2:$C$17521,CS$8))*$C$9</f>
        <v>0</v>
      </c>
      <c r="CT314" s="193">
        <f>(SUMIFS(Profile!$E$2:$E$17521,Profile!$B$2:$B$17521,$B314,Profile!$C$2:$C$17521,CT$8))*$C$9</f>
        <v>0</v>
      </c>
      <c r="CU314" s="193">
        <f>(SUMIFS(Profile!$E$2:$E$17521,Profile!$B$2:$B$17521,$B314,Profile!$C$2:$C$17521,CU$8))*$C$9</f>
        <v>0</v>
      </c>
      <c r="CV314" s="193">
        <f>(SUMIFS(Profile!$E$2:$E$17521,Profile!$B$2:$B$17521,$B314,Profile!$C$2:$C$17521,CV$8))*$C$9</f>
        <v>0</v>
      </c>
      <c r="CW314" s="193">
        <f>(SUMIFS(Profile!$E$2:$E$17521,Profile!$B$2:$B$17521,$B314,Profile!$C$2:$C$17521,CW$8))*$C$9</f>
        <v>0</v>
      </c>
      <c r="CX314" s="193">
        <f t="shared" si="17"/>
        <v>1.442540251</v>
      </c>
      <c r="CY314" s="193">
        <f t="shared" ref="CY314:ET314" si="1532">MAX(BB314-E314,0)</f>
        <v>0</v>
      </c>
      <c r="CZ314" s="193">
        <f t="shared" si="1532"/>
        <v>0</v>
      </c>
      <c r="DA314" s="193">
        <f t="shared" si="1532"/>
        <v>0</v>
      </c>
      <c r="DB314" s="193">
        <f t="shared" si="1532"/>
        <v>0</v>
      </c>
      <c r="DC314" s="193">
        <f t="shared" si="1532"/>
        <v>0</v>
      </c>
      <c r="DD314" s="193">
        <f t="shared" si="1532"/>
        <v>0</v>
      </c>
      <c r="DE314" s="193">
        <f t="shared" si="1532"/>
        <v>0</v>
      </c>
      <c r="DF314" s="193">
        <f t="shared" si="1532"/>
        <v>0</v>
      </c>
      <c r="DG314" s="193">
        <f t="shared" si="1532"/>
        <v>0</v>
      </c>
      <c r="DH314" s="193">
        <f t="shared" si="1532"/>
        <v>0</v>
      </c>
      <c r="DI314" s="193">
        <f t="shared" si="1532"/>
        <v>0</v>
      </c>
      <c r="DJ314" s="193">
        <f t="shared" si="1532"/>
        <v>0</v>
      </c>
      <c r="DK314" s="193">
        <f t="shared" si="1532"/>
        <v>0</v>
      </c>
      <c r="DL314" s="193">
        <f t="shared" si="1532"/>
        <v>0</v>
      </c>
      <c r="DM314" s="193">
        <f t="shared" si="1532"/>
        <v>0</v>
      </c>
      <c r="DN314" s="193">
        <f t="shared" si="1532"/>
        <v>0</v>
      </c>
      <c r="DO314" s="193">
        <f t="shared" si="1532"/>
        <v>0</v>
      </c>
      <c r="DP314" s="193">
        <f t="shared" si="1532"/>
        <v>0</v>
      </c>
      <c r="DQ314" s="193">
        <f t="shared" si="1532"/>
        <v>0</v>
      </c>
      <c r="DR314" s="193">
        <f t="shared" si="1532"/>
        <v>0.02801959066</v>
      </c>
      <c r="DS314" s="193">
        <f t="shared" si="1532"/>
        <v>0.1023559717</v>
      </c>
      <c r="DT314" s="193">
        <f t="shared" si="1532"/>
        <v>0.1574449266</v>
      </c>
      <c r="DU314" s="193">
        <f t="shared" si="1532"/>
        <v>0.2049561744</v>
      </c>
      <c r="DV314" s="193">
        <f t="shared" si="1532"/>
        <v>0.2096135924</v>
      </c>
      <c r="DW314" s="193">
        <f t="shared" si="1532"/>
        <v>0.1960092544</v>
      </c>
      <c r="DX314" s="193">
        <f t="shared" si="1532"/>
        <v>0.1761012974</v>
      </c>
      <c r="DY314" s="193">
        <f t="shared" si="1532"/>
        <v>0.1579627637</v>
      </c>
      <c r="DZ314" s="193">
        <f t="shared" si="1532"/>
        <v>0.1282661534</v>
      </c>
      <c r="EA314" s="193">
        <f t="shared" si="1532"/>
        <v>0.07314698803</v>
      </c>
      <c r="EB314" s="193">
        <f t="shared" si="1532"/>
        <v>0.008663537765</v>
      </c>
      <c r="EC314" s="193">
        <f t="shared" si="1532"/>
        <v>0</v>
      </c>
      <c r="ED314" s="193">
        <f t="shared" si="1532"/>
        <v>0</v>
      </c>
      <c r="EE314" s="193">
        <f t="shared" si="1532"/>
        <v>0</v>
      </c>
      <c r="EF314" s="193">
        <f t="shared" si="1532"/>
        <v>0</v>
      </c>
      <c r="EG314" s="193">
        <f t="shared" si="1532"/>
        <v>0</v>
      </c>
      <c r="EH314" s="193">
        <f t="shared" si="1532"/>
        <v>0</v>
      </c>
      <c r="EI314" s="193">
        <f t="shared" si="1532"/>
        <v>0</v>
      </c>
      <c r="EJ314" s="193">
        <f t="shared" si="1532"/>
        <v>0</v>
      </c>
      <c r="EK314" s="193">
        <f t="shared" si="1532"/>
        <v>0</v>
      </c>
      <c r="EL314" s="193">
        <f t="shared" si="1532"/>
        <v>0</v>
      </c>
      <c r="EM314" s="193">
        <f t="shared" si="1532"/>
        <v>0</v>
      </c>
      <c r="EN314" s="193">
        <f t="shared" si="1532"/>
        <v>0</v>
      </c>
      <c r="EO314" s="193">
        <f t="shared" si="1532"/>
        <v>0</v>
      </c>
      <c r="EP314" s="193">
        <f t="shared" si="1532"/>
        <v>0</v>
      </c>
      <c r="EQ314" s="193">
        <f t="shared" si="1532"/>
        <v>0</v>
      </c>
      <c r="ER314" s="193">
        <f t="shared" si="1532"/>
        <v>0</v>
      </c>
      <c r="ES314" s="193">
        <f t="shared" si="1532"/>
        <v>0</v>
      </c>
      <c r="ET314" s="193">
        <f t="shared" si="1532"/>
        <v>0</v>
      </c>
      <c r="EU314" s="193">
        <f t="shared" si="19"/>
        <v>3.540272778</v>
      </c>
      <c r="EV314" s="193">
        <f t="shared" ref="EV314:GQ314" si="1533">BB314-CY314</f>
        <v>0</v>
      </c>
      <c r="EW314" s="193">
        <f t="shared" si="1533"/>
        <v>0</v>
      </c>
      <c r="EX314" s="193">
        <f t="shared" si="1533"/>
        <v>0</v>
      </c>
      <c r="EY314" s="193">
        <f t="shared" si="1533"/>
        <v>0</v>
      </c>
      <c r="EZ314" s="193">
        <f t="shared" si="1533"/>
        <v>0</v>
      </c>
      <c r="FA314" s="193">
        <f t="shared" si="1533"/>
        <v>0</v>
      </c>
      <c r="FB314" s="193">
        <f t="shared" si="1533"/>
        <v>0</v>
      </c>
      <c r="FC314" s="193">
        <f t="shared" si="1533"/>
        <v>0</v>
      </c>
      <c r="FD314" s="193">
        <f t="shared" si="1533"/>
        <v>0</v>
      </c>
      <c r="FE314" s="193">
        <f t="shared" si="1533"/>
        <v>0</v>
      </c>
      <c r="FF314" s="193">
        <f t="shared" si="1533"/>
        <v>0</v>
      </c>
      <c r="FG314" s="193">
        <f t="shared" si="1533"/>
        <v>0</v>
      </c>
      <c r="FH314" s="193">
        <f t="shared" si="1533"/>
        <v>0</v>
      </c>
      <c r="FI314" s="193">
        <f t="shared" si="1533"/>
        <v>0.00006135125864</v>
      </c>
      <c r="FJ314" s="193">
        <f t="shared" si="1533"/>
        <v>0.003926480553</v>
      </c>
      <c r="FK314" s="193">
        <f t="shared" si="1533"/>
        <v>0.01496035488</v>
      </c>
      <c r="FL314" s="193">
        <f t="shared" si="1533"/>
        <v>0.04662127573</v>
      </c>
      <c r="FM314" s="193">
        <f t="shared" si="1533"/>
        <v>0.1242180033</v>
      </c>
      <c r="FN314" s="193">
        <f t="shared" si="1533"/>
        <v>0.2042729703</v>
      </c>
      <c r="FO314" s="193">
        <f t="shared" si="1533"/>
        <v>0.2592001474</v>
      </c>
      <c r="FP314" s="193">
        <f t="shared" si="1533"/>
        <v>0.2555945812</v>
      </c>
      <c r="FQ314" s="193">
        <f t="shared" si="1533"/>
        <v>0.2507871596</v>
      </c>
      <c r="FR314" s="193">
        <f t="shared" si="1533"/>
        <v>0.2463803565</v>
      </c>
      <c r="FS314" s="193">
        <f t="shared" si="1533"/>
        <v>0.2499859227</v>
      </c>
      <c r="FT314" s="193">
        <f t="shared" si="1533"/>
        <v>0.258799529</v>
      </c>
      <c r="FU314" s="193">
        <f t="shared" si="1533"/>
        <v>0.2628057136</v>
      </c>
      <c r="FV314" s="193">
        <f t="shared" si="1533"/>
        <v>0.257998292</v>
      </c>
      <c r="FW314" s="193">
        <f t="shared" si="1533"/>
        <v>0.2491846858</v>
      </c>
      <c r="FX314" s="193">
        <f t="shared" si="1533"/>
        <v>0.2443772642</v>
      </c>
      <c r="FY314" s="193">
        <f t="shared" si="1533"/>
        <v>0.2479828304</v>
      </c>
      <c r="FZ314" s="193">
        <f t="shared" si="1533"/>
        <v>0.1853716683</v>
      </c>
      <c r="GA314" s="193">
        <f t="shared" si="1533"/>
        <v>0.1147931148</v>
      </c>
      <c r="GB314" s="193">
        <f t="shared" si="1533"/>
        <v>0.05257059937</v>
      </c>
      <c r="GC314" s="193">
        <f t="shared" si="1533"/>
        <v>0.01032436058</v>
      </c>
      <c r="GD314" s="193">
        <f t="shared" si="1533"/>
        <v>0.00005611616117</v>
      </c>
      <c r="GE314" s="193">
        <f t="shared" si="1533"/>
        <v>0</v>
      </c>
      <c r="GF314" s="193">
        <f t="shared" si="1533"/>
        <v>0</v>
      </c>
      <c r="GG314" s="193">
        <f t="shared" si="1533"/>
        <v>0</v>
      </c>
      <c r="GH314" s="193">
        <f t="shared" si="1533"/>
        <v>0</v>
      </c>
      <c r="GI314" s="193">
        <f t="shared" si="1533"/>
        <v>0</v>
      </c>
      <c r="GJ314" s="193">
        <f t="shared" si="1533"/>
        <v>0</v>
      </c>
      <c r="GK314" s="193">
        <f t="shared" si="1533"/>
        <v>0</v>
      </c>
      <c r="GL314" s="193">
        <f t="shared" si="1533"/>
        <v>0</v>
      </c>
      <c r="GM314" s="193">
        <f t="shared" si="1533"/>
        <v>0</v>
      </c>
      <c r="GN314" s="193">
        <f t="shared" si="1533"/>
        <v>0</v>
      </c>
      <c r="GO314" s="193">
        <f t="shared" si="1533"/>
        <v>0</v>
      </c>
      <c r="GP314" s="193">
        <f t="shared" si="1533"/>
        <v>0</v>
      </c>
      <c r="GQ314" s="193">
        <f t="shared" si="1533"/>
        <v>0</v>
      </c>
      <c r="GR314" s="193">
        <f t="shared" si="21"/>
        <v>8.223007112</v>
      </c>
      <c r="GS314" s="193">
        <f t="shared" ref="GS314:IN314" si="1534">E314-EV314</f>
        <v>0.1526356355</v>
      </c>
      <c r="GT314" s="193">
        <f t="shared" si="1534"/>
        <v>0.1374121338</v>
      </c>
      <c r="GU314" s="193">
        <f t="shared" si="1534"/>
        <v>0.1273966722</v>
      </c>
      <c r="GV314" s="193">
        <f t="shared" si="1534"/>
        <v>0.1217880136</v>
      </c>
      <c r="GW314" s="193">
        <f t="shared" si="1534"/>
        <v>0.116980592</v>
      </c>
      <c r="GX314" s="193">
        <f t="shared" si="1534"/>
        <v>0.1133750258</v>
      </c>
      <c r="GY314" s="193">
        <f t="shared" si="1534"/>
        <v>0.1141762628</v>
      </c>
      <c r="GZ314" s="193">
        <f t="shared" si="1534"/>
        <v>0.1113719335</v>
      </c>
      <c r="HA314" s="193">
        <f t="shared" si="1534"/>
        <v>0.1125737889</v>
      </c>
      <c r="HB314" s="193">
        <f t="shared" si="1534"/>
        <v>0.1165799736</v>
      </c>
      <c r="HC314" s="193">
        <f t="shared" si="1534"/>
        <v>0.1201855398</v>
      </c>
      <c r="HD314" s="193">
        <f t="shared" si="1534"/>
        <v>0.1330053307</v>
      </c>
      <c r="HE314" s="193">
        <f t="shared" si="1534"/>
        <v>0.1606480048</v>
      </c>
      <c r="HF314" s="193">
        <f t="shared" si="1534"/>
        <v>0.1878287092</v>
      </c>
      <c r="HG314" s="193">
        <f t="shared" si="1534"/>
        <v>0.2196186234</v>
      </c>
      <c r="HH314" s="193">
        <f t="shared" si="1534"/>
        <v>0.2322212386</v>
      </c>
      <c r="HI314" s="193">
        <f t="shared" si="1534"/>
        <v>0.215383201</v>
      </c>
      <c r="HJ314" s="193">
        <f t="shared" si="1534"/>
        <v>0.1417926581</v>
      </c>
      <c r="HK314" s="193">
        <f t="shared" si="1534"/>
        <v>0.05853274329</v>
      </c>
      <c r="HL314" s="193">
        <f t="shared" si="1534"/>
        <v>0</v>
      </c>
      <c r="HM314" s="193">
        <f t="shared" si="1534"/>
        <v>0</v>
      </c>
      <c r="HN314" s="193">
        <f t="shared" si="1534"/>
        <v>0</v>
      </c>
      <c r="HO314" s="193">
        <f t="shared" si="1534"/>
        <v>0</v>
      </c>
      <c r="HP314" s="193">
        <f t="shared" si="1534"/>
        <v>0</v>
      </c>
      <c r="HQ314" s="193">
        <f t="shared" si="1534"/>
        <v>0</v>
      </c>
      <c r="HR314" s="193">
        <f t="shared" si="1534"/>
        <v>0</v>
      </c>
      <c r="HS314" s="193">
        <f t="shared" si="1534"/>
        <v>0</v>
      </c>
      <c r="HT314" s="193">
        <f t="shared" si="1534"/>
        <v>0</v>
      </c>
      <c r="HU314" s="193">
        <f t="shared" si="1534"/>
        <v>0</v>
      </c>
      <c r="HV314" s="193">
        <f t="shared" si="1534"/>
        <v>0</v>
      </c>
      <c r="HW314" s="193">
        <f t="shared" si="1534"/>
        <v>0.07382847913</v>
      </c>
      <c r="HX314" s="193">
        <f t="shared" si="1534"/>
        <v>0.1652391929</v>
      </c>
      <c r="HY314" s="193">
        <f t="shared" si="1534"/>
        <v>0.2551043824</v>
      </c>
      <c r="HZ314" s="193">
        <f t="shared" si="1534"/>
        <v>0.3446236002</v>
      </c>
      <c r="IA314" s="193">
        <f t="shared" si="1534"/>
        <v>0.4072126163</v>
      </c>
      <c r="IB314" s="193">
        <f t="shared" si="1534"/>
        <v>0.4204090181</v>
      </c>
      <c r="IC314" s="193">
        <f t="shared" si="1534"/>
        <v>0.4260176766</v>
      </c>
      <c r="ID314" s="193">
        <f t="shared" si="1534"/>
        <v>0.4131978857</v>
      </c>
      <c r="IE314" s="193">
        <f t="shared" si="1534"/>
        <v>0.3958110443</v>
      </c>
      <c r="IF314" s="193">
        <f t="shared" si="1534"/>
        <v>0.3737770287</v>
      </c>
      <c r="IG314" s="193">
        <f t="shared" si="1534"/>
        <v>0.35775229</v>
      </c>
      <c r="IH314" s="193">
        <f t="shared" si="1534"/>
        <v>0.3421281699</v>
      </c>
      <c r="II314" s="193">
        <f t="shared" si="1534"/>
        <v>0.3261034312</v>
      </c>
      <c r="IJ314" s="193">
        <f t="shared" si="1534"/>
        <v>0.3068737449</v>
      </c>
      <c r="IK314" s="193">
        <f t="shared" si="1534"/>
        <v>0.2852403477</v>
      </c>
      <c r="IL314" s="193">
        <f t="shared" si="1534"/>
        <v>0.2503865412</v>
      </c>
      <c r="IM314" s="193">
        <f t="shared" si="1534"/>
        <v>0.21152655</v>
      </c>
      <c r="IN314" s="193">
        <f t="shared" si="1534"/>
        <v>0.1742690327</v>
      </c>
      <c r="IO314" s="193">
        <f t="shared" si="23"/>
        <v>1.442540251</v>
      </c>
      <c r="IP314" s="193">
        <f t="shared" si="29"/>
        <v>0</v>
      </c>
      <c r="IQ314" s="193">
        <f t="shared" ref="IQ314:KK314" si="1535">MAX((MIN(CZ314+IP314,$IO$7))-GT314,0)</f>
        <v>0</v>
      </c>
      <c r="IR314" s="193">
        <f t="shared" si="1535"/>
        <v>0</v>
      </c>
      <c r="IS314" s="193">
        <f t="shared" si="1535"/>
        <v>0</v>
      </c>
      <c r="IT314" s="193">
        <f t="shared" si="1535"/>
        <v>0</v>
      </c>
      <c r="IU314" s="193">
        <f t="shared" si="1535"/>
        <v>0</v>
      </c>
      <c r="IV314" s="193">
        <f t="shared" si="1535"/>
        <v>0</v>
      </c>
      <c r="IW314" s="193">
        <f t="shared" si="1535"/>
        <v>0</v>
      </c>
      <c r="IX314" s="193">
        <f t="shared" si="1535"/>
        <v>0</v>
      </c>
      <c r="IY314" s="193">
        <f t="shared" si="1535"/>
        <v>0</v>
      </c>
      <c r="IZ314" s="193">
        <f t="shared" si="1535"/>
        <v>0</v>
      </c>
      <c r="JA314" s="193">
        <f t="shared" si="1535"/>
        <v>0</v>
      </c>
      <c r="JB314" s="193">
        <f t="shared" si="1535"/>
        <v>0</v>
      </c>
      <c r="JC314" s="193">
        <f t="shared" si="1535"/>
        <v>0</v>
      </c>
      <c r="JD314" s="193">
        <f t="shared" si="1535"/>
        <v>0</v>
      </c>
      <c r="JE314" s="193">
        <f t="shared" si="1535"/>
        <v>0</v>
      </c>
      <c r="JF314" s="193">
        <f t="shared" si="1535"/>
        <v>0</v>
      </c>
      <c r="JG314" s="193">
        <f t="shared" si="1535"/>
        <v>0</v>
      </c>
      <c r="JH314" s="193">
        <f t="shared" si="1535"/>
        <v>0</v>
      </c>
      <c r="JI314" s="193">
        <f t="shared" si="1535"/>
        <v>0.02801959066</v>
      </c>
      <c r="JJ314" s="193">
        <f t="shared" si="1535"/>
        <v>0.1303755624</v>
      </c>
      <c r="JK314" s="193">
        <f t="shared" si="1535"/>
        <v>0.287820489</v>
      </c>
      <c r="JL314" s="193">
        <f t="shared" si="1535"/>
        <v>0.4927766634</v>
      </c>
      <c r="JM314" s="193">
        <f t="shared" si="1535"/>
        <v>0.7023902559</v>
      </c>
      <c r="JN314" s="193">
        <f t="shared" si="1535"/>
        <v>0.8983995103</v>
      </c>
      <c r="JO314" s="193">
        <f t="shared" si="1535"/>
        <v>1.074500808</v>
      </c>
      <c r="JP314" s="193">
        <f t="shared" si="1535"/>
        <v>1.232463571</v>
      </c>
      <c r="JQ314" s="193">
        <f t="shared" si="1535"/>
        <v>1.360729725</v>
      </c>
      <c r="JR314" s="193">
        <f t="shared" si="1535"/>
        <v>1.433876713</v>
      </c>
      <c r="JS314" s="193">
        <f t="shared" si="1535"/>
        <v>1.442540251</v>
      </c>
      <c r="JT314" s="193">
        <f t="shared" si="1535"/>
        <v>1.368711771</v>
      </c>
      <c r="JU314" s="193">
        <f t="shared" si="1535"/>
        <v>1.203472579</v>
      </c>
      <c r="JV314" s="193">
        <f t="shared" si="1535"/>
        <v>0.9483681961</v>
      </c>
      <c r="JW314" s="193">
        <f t="shared" si="1535"/>
        <v>0.6037445959</v>
      </c>
      <c r="JX314" s="193">
        <f t="shared" si="1535"/>
        <v>0.1965319797</v>
      </c>
      <c r="JY314" s="193">
        <f t="shared" si="1535"/>
        <v>0</v>
      </c>
      <c r="JZ314" s="193">
        <f t="shared" si="1535"/>
        <v>0</v>
      </c>
      <c r="KA314" s="193">
        <f t="shared" si="1535"/>
        <v>0</v>
      </c>
      <c r="KB314" s="193">
        <f t="shared" si="1535"/>
        <v>0</v>
      </c>
      <c r="KC314" s="193">
        <f t="shared" si="1535"/>
        <v>0</v>
      </c>
      <c r="KD314" s="193">
        <f t="shared" si="1535"/>
        <v>0</v>
      </c>
      <c r="KE314" s="193">
        <f t="shared" si="1535"/>
        <v>0</v>
      </c>
      <c r="KF314" s="193">
        <f t="shared" si="1535"/>
        <v>0</v>
      </c>
      <c r="KG314" s="193">
        <f t="shared" si="1535"/>
        <v>0</v>
      </c>
      <c r="KH314" s="193">
        <f t="shared" si="1535"/>
        <v>0</v>
      </c>
      <c r="KI314" s="193">
        <f t="shared" si="1535"/>
        <v>0</v>
      </c>
      <c r="KJ314" s="193">
        <f t="shared" si="1535"/>
        <v>0</v>
      </c>
      <c r="KK314" s="193">
        <f t="shared" si="1535"/>
        <v>0</v>
      </c>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row>
    <row r="315" ht="14.25" customHeight="1">
      <c r="A315" s="1">
        <v>11.0</v>
      </c>
      <c r="B315" s="1">
        <f t="shared" ref="B315:C315" si="1536">B314+1</f>
        <v>305</v>
      </c>
      <c r="C315" s="267">
        <f t="shared" si="1536"/>
        <v>43770</v>
      </c>
      <c r="D315" s="193">
        <f t="shared" si="15"/>
        <v>11.45608565</v>
      </c>
      <c r="E315" s="193">
        <f>(SUMIFS(Profile!$F$2:$F$17521,Profile!$B$2:$B$17521,$B315,Profile!$C$2:$C$17521,E$8))*$C$6</f>
        <v>0.153036254</v>
      </c>
      <c r="F315" s="193">
        <f>(SUMIFS(Profile!$F$2:$F$17521,Profile!$B$2:$B$17521,$B315,Profile!$C$2:$C$17521,F$8))*$C$6</f>
        <v>0.1370115153</v>
      </c>
      <c r="G315" s="193">
        <f>(SUMIFS(Profile!$F$2:$F$17521,Profile!$B$2:$B$17521,$B315,Profile!$C$2:$C$17521,G$8))*$C$6</f>
        <v>0.1281979091</v>
      </c>
      <c r="H315" s="193">
        <f>(SUMIFS(Profile!$F$2:$F$17521,Profile!$B$2:$B$17521,$B315,Profile!$C$2:$C$17521,H$8))*$C$6</f>
        <v>0.123791106</v>
      </c>
      <c r="I315" s="193">
        <f>(SUMIFS(Profile!$F$2:$F$17521,Profile!$B$2:$B$17521,$B315,Profile!$C$2:$C$17521,I$8))*$C$6</f>
        <v>0.117781829</v>
      </c>
      <c r="J315" s="193">
        <f>(SUMIFS(Profile!$F$2:$F$17521,Profile!$B$2:$B$17521,$B315,Profile!$C$2:$C$17521,J$8))*$C$6</f>
        <v>0.1133750258</v>
      </c>
      <c r="K315" s="193">
        <f>(SUMIFS(Profile!$F$2:$F$17521,Profile!$B$2:$B$17521,$B315,Profile!$C$2:$C$17521,K$8))*$C$6</f>
        <v>0.1149774997</v>
      </c>
      <c r="L315" s="193">
        <f>(SUMIFS(Profile!$F$2:$F$17521,Profile!$B$2:$B$17521,$B315,Profile!$C$2:$C$17521,L$8))*$C$6</f>
        <v>0.1133750258</v>
      </c>
      <c r="M315" s="193">
        <f>(SUMIFS(Profile!$F$2:$F$17521,Profile!$B$2:$B$17521,$B315,Profile!$C$2:$C$17521,M$8))*$C$6</f>
        <v>0.1133750258</v>
      </c>
      <c r="N315" s="193">
        <f>(SUMIFS(Profile!$F$2:$F$17521,Profile!$B$2:$B$17521,$B315,Profile!$C$2:$C$17521,N$8))*$C$6</f>
        <v>0.1185830659</v>
      </c>
      <c r="O315" s="193">
        <f>(SUMIFS(Profile!$F$2:$F$17521,Profile!$B$2:$B$17521,$B315,Profile!$C$2:$C$17521,O$8))*$C$6</f>
        <v>0.1213873952</v>
      </c>
      <c r="P315" s="193">
        <f>(SUMIFS(Profile!$F$2:$F$17521,Profile!$B$2:$B$17521,$B315,Profile!$C$2:$C$17521,P$8))*$C$6</f>
        <v>0.1354090415</v>
      </c>
      <c r="Q315" s="193">
        <f>(SUMIFS(Profile!$F$2:$F$17521,Profile!$B$2:$B$17521,$B315,Profile!$C$2:$C$17521,Q$8))*$C$6</f>
        <v>0.1606480048</v>
      </c>
      <c r="R315" s="193">
        <f>(SUMIFS(Profile!$F$2:$F$17521,Profile!$B$2:$B$17521,$B315,Profile!$C$2:$C$17521,R$8))*$C$6</f>
        <v>0.1838838758</v>
      </c>
      <c r="S315" s="193">
        <f>(SUMIFS(Profile!$F$2:$F$17521,Profile!$B$2:$B$17521,$B315,Profile!$C$2:$C$17521,S$8))*$C$6</f>
        <v>0.2179364454</v>
      </c>
      <c r="T315" s="193">
        <f>(SUMIFS(Profile!$F$2:$F$17521,Profile!$B$2:$B$17521,$B315,Profile!$C$2:$C$17521,T$8))*$C$6</f>
        <v>0.2447778827</v>
      </c>
      <c r="U315" s="193">
        <f>(SUMIFS(Profile!$F$2:$F$17521,Profile!$B$2:$B$17521,$B315,Profile!$C$2:$C$17521,U$8))*$C$6</f>
        <v>0.2567964366</v>
      </c>
      <c r="V315" s="193">
        <f>(SUMIFS(Profile!$F$2:$F$17521,Profile!$B$2:$B$17521,$B315,Profile!$C$2:$C$17521,V$8))*$C$6</f>
        <v>0.2604020028</v>
      </c>
      <c r="W315" s="193">
        <f>(SUMIFS(Profile!$F$2:$F$17521,Profile!$B$2:$B$17521,$B315,Profile!$C$2:$C$17521,W$8))*$C$6</f>
        <v>0.2547933443</v>
      </c>
      <c r="X315" s="193">
        <f>(SUMIFS(Profile!$F$2:$F$17521,Profile!$B$2:$B$17521,$B315,Profile!$C$2:$C$17521,X$8))*$C$6</f>
        <v>0.246780975</v>
      </c>
      <c r="Y315" s="193">
        <f>(SUMIFS(Profile!$F$2:$F$17521,Profile!$B$2:$B$17521,$B315,Profile!$C$2:$C$17521,Y$8))*$C$6</f>
        <v>0.2367655133</v>
      </c>
      <c r="Z315" s="193">
        <f>(SUMIFS(Profile!$F$2:$F$17521,Profile!$B$2:$B$17521,$B315,Profile!$C$2:$C$17521,Z$8))*$C$6</f>
        <v>0.229554381</v>
      </c>
      <c r="AA315" s="193">
        <f>(SUMIFS(Profile!$F$2:$F$17521,Profile!$B$2:$B$17521,$B315,Profile!$C$2:$C$17521,AA$8))*$C$6</f>
        <v>0.2259488148</v>
      </c>
      <c r="AB315" s="193">
        <f>(SUMIFS(Profile!$F$2:$F$17521,Profile!$B$2:$B$17521,$B315,Profile!$C$2:$C$17521,AB$8))*$C$6</f>
        <v>0.2275512886</v>
      </c>
      <c r="AC315" s="193">
        <f>(SUMIFS(Profile!$F$2:$F$17521,Profile!$B$2:$B$17521,$B315,Profile!$C$2:$C$17521,AC$8))*$C$6</f>
        <v>0.2335605656</v>
      </c>
      <c r="AD315" s="193">
        <f>(SUMIFS(Profile!$F$2:$F$17521,Profile!$B$2:$B$17521,$B315,Profile!$C$2:$C$17521,AD$8))*$C$6</f>
        <v>0.2367655133</v>
      </c>
      <c r="AE315" s="193">
        <f>(SUMIFS(Profile!$F$2:$F$17521,Profile!$B$2:$B$17521,$B315,Profile!$C$2:$C$17521,AE$8))*$C$6</f>
        <v>0.2335605656</v>
      </c>
      <c r="AF315" s="193">
        <f>(SUMIFS(Profile!$F$2:$F$17521,Profile!$B$2:$B$17521,$B315,Profile!$C$2:$C$17521,AF$8))*$C$6</f>
        <v>0.2263494332</v>
      </c>
      <c r="AG315" s="193">
        <f>(SUMIFS(Profile!$F$2:$F$17521,Profile!$B$2:$B$17521,$B315,Profile!$C$2:$C$17521,AG$8))*$C$6</f>
        <v>0.2283525256</v>
      </c>
      <c r="AH315" s="193">
        <f>(SUMIFS(Profile!$F$2:$F$17521,Profile!$B$2:$B$17521,$B315,Profile!$C$2:$C$17521,AH$8))*$C$6</f>
        <v>0.2343618025</v>
      </c>
      <c r="AI315" s="193">
        <f>(SUMIFS(Profile!$F$2:$F$17521,Profile!$B$2:$B$17521,$B315,Profile!$C$2:$C$17521,AI$8))*$C$6</f>
        <v>0.2435760273</v>
      </c>
      <c r="AJ315" s="193">
        <f>(SUMIFS(Profile!$F$2:$F$17521,Profile!$B$2:$B$17521,$B315,Profile!$C$2:$C$17521,AJ$8))*$C$6</f>
        <v>0.2628057136</v>
      </c>
      <c r="AK315" s="193">
        <f>(SUMIFS(Profile!$F$2:$F$17521,Profile!$B$2:$B$17521,$B315,Profile!$C$2:$C$17521,AK$8))*$C$6</f>
        <v>0.2948551909</v>
      </c>
      <c r="AL315" s="193">
        <f>(SUMIFS(Profile!$F$2:$F$17521,Profile!$B$2:$B$17521,$B315,Profile!$C$2:$C$17521,AL$8))*$C$6</f>
        <v>0.3445318807</v>
      </c>
      <c r="AM315" s="193">
        <f>(SUMIFS(Profile!$F$2:$F$17521,Profile!$B$2:$B$17521,$B315,Profile!$C$2:$C$17521,AM$8))*$C$6</f>
        <v>0.3974135182</v>
      </c>
      <c r="AN315" s="193">
        <f>(SUMIFS(Profile!$F$2:$F$17521,Profile!$B$2:$B$17521,$B315,Profile!$C$2:$C$17521,AN$8))*$C$6</f>
        <v>0.4207695747</v>
      </c>
      <c r="AO315" s="193">
        <f>(SUMIFS(Profile!$F$2:$F$17521,Profile!$B$2:$B$17521,$B315,Profile!$C$2:$C$17521,AO$8))*$C$6</f>
        <v>0.4245754501</v>
      </c>
      <c r="AP315" s="193">
        <f>(SUMIFS(Profile!$F$2:$F$17521,Profile!$B$2:$B$17521,$B315,Profile!$C$2:$C$17521,AP$8))*$C$6</f>
        <v>0.4089913918</v>
      </c>
      <c r="AQ315" s="193">
        <f>(SUMIFS(Profile!$F$2:$F$17521,Profile!$B$2:$B$17521,$B315,Profile!$C$2:$C$17521,AQ$8))*$C$6</f>
        <v>0.3942085704</v>
      </c>
      <c r="AR315" s="193">
        <f>(SUMIFS(Profile!$F$2:$F$17521,Profile!$B$2:$B$17521,$B315,Profile!$C$2:$C$17521,AR$8))*$C$6</f>
        <v>0.3745782656</v>
      </c>
      <c r="AS315" s="193">
        <f>(SUMIFS(Profile!$F$2:$F$17521,Profile!$B$2:$B$17521,$B315,Profile!$C$2:$C$17521,AS$8))*$C$6</f>
        <v>0.3597553824</v>
      </c>
      <c r="AT315" s="193">
        <f>(SUMIFS(Profile!$F$2:$F$17521,Profile!$B$2:$B$17521,$B315,Profile!$C$2:$C$17521,AT$8))*$C$6</f>
        <v>0.3401250775</v>
      </c>
      <c r="AU315" s="193">
        <f>(SUMIFS(Profile!$F$2:$F$17521,Profile!$B$2:$B$17521,$B315,Profile!$C$2:$C$17521,AU$8))*$C$6</f>
        <v>0.3236997204</v>
      </c>
      <c r="AV315" s="193">
        <f>(SUMIFS(Profile!$F$2:$F$17521,Profile!$B$2:$B$17521,$B315,Profile!$C$2:$C$17521,AV$8))*$C$6</f>
        <v>0.3088768372</v>
      </c>
      <c r="AW315" s="193">
        <f>(SUMIFS(Profile!$F$2:$F$17521,Profile!$B$2:$B$17521,$B315,Profile!$C$2:$C$17521,AW$8))*$C$6</f>
        <v>0.2864422031</v>
      </c>
      <c r="AX315" s="193">
        <f>(SUMIFS(Profile!$F$2:$F$17521,Profile!$B$2:$B$17521,$B315,Profile!$C$2:$C$17521,AX$8))*$C$6</f>
        <v>0.2503865412</v>
      </c>
      <c r="AY315" s="193">
        <f>(SUMIFS(Profile!$F$2:$F$17521,Profile!$B$2:$B$17521,$B315,Profile!$C$2:$C$17521,AY$8))*$C$6</f>
        <v>0.2123277869</v>
      </c>
      <c r="AZ315" s="193">
        <f>(SUMIFS(Profile!$F$2:$F$17521,Profile!$B$2:$B$17521,$B315,Profile!$C$2:$C$17521,AZ$8))*$C$6</f>
        <v>0.1790764543</v>
      </c>
      <c r="BA315" s="193">
        <f t="shared" si="16"/>
        <v>5.846905552</v>
      </c>
      <c r="BB315" s="193">
        <f>(SUMIFS(Profile!$E$2:$E$17521,Profile!$B$2:$B$17521,$B315,Profile!$C$2:$C$17521,BB$8))*$C$9</f>
        <v>0</v>
      </c>
      <c r="BC315" s="193">
        <f>(SUMIFS(Profile!$E$2:$E$17521,Profile!$B$2:$B$17521,$B315,Profile!$C$2:$C$17521,BC$8))*$C$9</f>
        <v>0</v>
      </c>
      <c r="BD315" s="193">
        <f>(SUMIFS(Profile!$E$2:$E$17521,Profile!$B$2:$B$17521,$B315,Profile!$C$2:$C$17521,BD$8))*$C$9</f>
        <v>0</v>
      </c>
      <c r="BE315" s="193">
        <f>(SUMIFS(Profile!$E$2:$E$17521,Profile!$B$2:$B$17521,$B315,Profile!$C$2:$C$17521,BE$8))*$C$9</f>
        <v>0</v>
      </c>
      <c r="BF315" s="193">
        <f>(SUMIFS(Profile!$E$2:$E$17521,Profile!$B$2:$B$17521,$B315,Profile!$C$2:$C$17521,BF$8))*$C$9</f>
        <v>0</v>
      </c>
      <c r="BG315" s="193">
        <f>(SUMIFS(Profile!$E$2:$E$17521,Profile!$B$2:$B$17521,$B315,Profile!$C$2:$C$17521,BG$8))*$C$9</f>
        <v>0</v>
      </c>
      <c r="BH315" s="193">
        <f>(SUMIFS(Profile!$E$2:$E$17521,Profile!$B$2:$B$17521,$B315,Profile!$C$2:$C$17521,BH$8))*$C$9</f>
        <v>0</v>
      </c>
      <c r="BI315" s="193">
        <f>(SUMIFS(Profile!$E$2:$E$17521,Profile!$B$2:$B$17521,$B315,Profile!$C$2:$C$17521,BI$8))*$C$9</f>
        <v>0</v>
      </c>
      <c r="BJ315" s="193">
        <f>(SUMIFS(Profile!$E$2:$E$17521,Profile!$B$2:$B$17521,$B315,Profile!$C$2:$C$17521,BJ$8))*$C$9</f>
        <v>0</v>
      </c>
      <c r="BK315" s="193">
        <f>(SUMIFS(Profile!$E$2:$E$17521,Profile!$B$2:$B$17521,$B315,Profile!$C$2:$C$17521,BK$8))*$C$9</f>
        <v>0</v>
      </c>
      <c r="BL315" s="193">
        <f>(SUMIFS(Profile!$E$2:$E$17521,Profile!$B$2:$B$17521,$B315,Profile!$C$2:$C$17521,BL$8))*$C$9</f>
        <v>0</v>
      </c>
      <c r="BM315" s="193">
        <f>(SUMIFS(Profile!$E$2:$E$17521,Profile!$B$2:$B$17521,$B315,Profile!$C$2:$C$17521,BM$8))*$C$9</f>
        <v>0</v>
      </c>
      <c r="BN315" s="193">
        <f>(SUMIFS(Profile!$E$2:$E$17521,Profile!$B$2:$B$17521,$B315,Profile!$C$2:$C$17521,BN$8))*$C$9</f>
        <v>0</v>
      </c>
      <c r="BO315" s="193">
        <f>(SUMIFS(Profile!$E$2:$E$17521,Profile!$B$2:$B$17521,$B315,Profile!$C$2:$C$17521,BO$8))*$C$9</f>
        <v>0.0001840537759</v>
      </c>
      <c r="BP315" s="193">
        <f>(SUMIFS(Profile!$E$2:$E$17521,Profile!$B$2:$B$17521,$B315,Profile!$C$2:$C$17521,BP$8))*$C$9</f>
        <v>0.007300799778</v>
      </c>
      <c r="BQ315" s="193">
        <f>(SUMIFS(Profile!$E$2:$E$17521,Profile!$B$2:$B$17521,$B315,Profile!$C$2:$C$17521,BQ$8))*$C$9</f>
        <v>0.02599122865</v>
      </c>
      <c r="BR315" s="193">
        <f>(SUMIFS(Profile!$E$2:$E$17521,Profile!$B$2:$B$17521,$B315,Profile!$C$2:$C$17521,BR$8))*$C$9</f>
        <v>0.07215934132</v>
      </c>
      <c r="BS315" s="193">
        <f>(SUMIFS(Profile!$E$2:$E$17521,Profile!$B$2:$B$17521,$B315,Profile!$C$2:$C$17521,BS$8))*$C$9</f>
        <v>0.1194160709</v>
      </c>
      <c r="BT315" s="193">
        <f>(SUMIFS(Profile!$E$2:$E$17521,Profile!$B$2:$B$17521,$B315,Profile!$C$2:$C$17521,BT$8))*$C$9</f>
        <v>0.1822108568</v>
      </c>
      <c r="BU315" s="193">
        <f>(SUMIFS(Profile!$E$2:$E$17521,Profile!$B$2:$B$17521,$B315,Profile!$C$2:$C$17521,BU$8))*$C$9</f>
        <v>0.2898596784</v>
      </c>
      <c r="BV315" s="193">
        <f>(SUMIFS(Profile!$E$2:$E$17521,Profile!$B$2:$B$17521,$B315,Profile!$C$2:$C$17521,BV$8))*$C$9</f>
        <v>0.4208293207</v>
      </c>
      <c r="BW315" s="193">
        <f>(SUMIFS(Profile!$E$2:$E$17521,Profile!$B$2:$B$17521,$B315,Profile!$C$2:$C$17521,BW$8))*$C$9</f>
        <v>0.5343017501</v>
      </c>
      <c r="BX315" s="193">
        <f>(SUMIFS(Profile!$E$2:$E$17521,Profile!$B$2:$B$17521,$B315,Profile!$C$2:$C$17521,BX$8))*$C$9</f>
        <v>0.5372112957</v>
      </c>
      <c r="BY315" s="193">
        <f>(SUMIFS(Profile!$E$2:$E$17521,Profile!$B$2:$B$17521,$B315,Profile!$C$2:$C$17521,BY$8))*$C$9</f>
        <v>0.4779811244</v>
      </c>
      <c r="BZ315" s="193">
        <f>(SUMIFS(Profile!$E$2:$E$17521,Profile!$B$2:$B$17521,$B315,Profile!$C$2:$C$17521,BZ$8))*$C$9</f>
        <v>0.4450063498</v>
      </c>
      <c r="CA315" s="193">
        <f>(SUMIFS(Profile!$E$2:$E$17521,Profile!$B$2:$B$17521,$B315,Profile!$C$2:$C$17521,CA$8))*$C$9</f>
        <v>0.5439927751</v>
      </c>
      <c r="CB315" s="193">
        <f>(SUMIFS(Profile!$E$2:$E$17521,Profile!$B$2:$B$17521,$B315,Profile!$C$2:$C$17521,CB$8))*$C$9</f>
        <v>0.5388290706</v>
      </c>
      <c r="CC315" s="193">
        <f>(SUMIFS(Profile!$E$2:$E$17521,Profile!$B$2:$B$17521,$B315,Profile!$C$2:$C$17521,CC$8))*$C$9</f>
        <v>0.4810084178</v>
      </c>
      <c r="CD315" s="193">
        <f>(SUMIFS(Profile!$E$2:$E$17521,Profile!$B$2:$B$17521,$B315,Profile!$C$2:$C$17521,CD$8))*$C$9</f>
        <v>0.4233882749</v>
      </c>
      <c r="CE315" s="193">
        <f>(SUMIFS(Profile!$E$2:$E$17521,Profile!$B$2:$B$17521,$B315,Profile!$C$2:$C$17521,CE$8))*$C$9</f>
        <v>0.3456459559</v>
      </c>
      <c r="CF315" s="193">
        <f>(SUMIFS(Profile!$E$2:$E$17521,Profile!$B$2:$B$17521,$B315,Profile!$C$2:$C$17521,CF$8))*$C$9</f>
        <v>0.2358649363</v>
      </c>
      <c r="CG315" s="193">
        <f>(SUMIFS(Profile!$E$2:$E$17521,Profile!$B$2:$B$17521,$B315,Profile!$C$2:$C$17521,CG$8))*$C$9</f>
        <v>0.1174673927</v>
      </c>
      <c r="CH315" s="193">
        <f>(SUMIFS(Profile!$E$2:$E$17521,Profile!$B$2:$B$17521,$B315,Profile!$C$2:$C$17521,CH$8))*$C$9</f>
        <v>0.04508984245</v>
      </c>
      <c r="CI315" s="193">
        <f>(SUMIFS(Profile!$E$2:$E$17521,Profile!$B$2:$B$17521,$B315,Profile!$C$2:$C$17521,CI$8))*$C$9</f>
        <v>0.003162177933</v>
      </c>
      <c r="CJ315" s="193">
        <f>(SUMIFS(Profile!$E$2:$E$17521,Profile!$B$2:$B$17521,$B315,Profile!$C$2:$C$17521,CJ$8))*$C$9</f>
        <v>0.000004837600101</v>
      </c>
      <c r="CK315" s="193">
        <f>(SUMIFS(Profile!$E$2:$E$17521,Profile!$B$2:$B$17521,$B315,Profile!$C$2:$C$17521,CK$8))*$C$9</f>
        <v>0</v>
      </c>
      <c r="CL315" s="193">
        <f>(SUMIFS(Profile!$E$2:$E$17521,Profile!$B$2:$B$17521,$B315,Profile!$C$2:$C$17521,CL$8))*$C$9</f>
        <v>0</v>
      </c>
      <c r="CM315" s="193">
        <f>(SUMIFS(Profile!$E$2:$E$17521,Profile!$B$2:$B$17521,$B315,Profile!$C$2:$C$17521,CM$8))*$C$9</f>
        <v>0</v>
      </c>
      <c r="CN315" s="193">
        <f>(SUMIFS(Profile!$E$2:$E$17521,Profile!$B$2:$B$17521,$B315,Profile!$C$2:$C$17521,CN$8))*$C$9</f>
        <v>0</v>
      </c>
      <c r="CO315" s="193">
        <f>(SUMIFS(Profile!$E$2:$E$17521,Profile!$B$2:$B$17521,$B315,Profile!$C$2:$C$17521,CO$8))*$C$9</f>
        <v>0</v>
      </c>
      <c r="CP315" s="193">
        <f>(SUMIFS(Profile!$E$2:$E$17521,Profile!$B$2:$B$17521,$B315,Profile!$C$2:$C$17521,CP$8))*$C$9</f>
        <v>0</v>
      </c>
      <c r="CQ315" s="193">
        <f>(SUMIFS(Profile!$E$2:$E$17521,Profile!$B$2:$B$17521,$B315,Profile!$C$2:$C$17521,CQ$8))*$C$9</f>
        <v>0</v>
      </c>
      <c r="CR315" s="193">
        <f>(SUMIFS(Profile!$E$2:$E$17521,Profile!$B$2:$B$17521,$B315,Profile!$C$2:$C$17521,CR$8))*$C$9</f>
        <v>0</v>
      </c>
      <c r="CS315" s="193">
        <f>(SUMIFS(Profile!$E$2:$E$17521,Profile!$B$2:$B$17521,$B315,Profile!$C$2:$C$17521,CS$8))*$C$9</f>
        <v>0</v>
      </c>
      <c r="CT315" s="193">
        <f>(SUMIFS(Profile!$E$2:$E$17521,Profile!$B$2:$B$17521,$B315,Profile!$C$2:$C$17521,CT$8))*$C$9</f>
        <v>0</v>
      </c>
      <c r="CU315" s="193">
        <f>(SUMIFS(Profile!$E$2:$E$17521,Profile!$B$2:$B$17521,$B315,Profile!$C$2:$C$17521,CU$8))*$C$9</f>
        <v>0</v>
      </c>
      <c r="CV315" s="193">
        <f>(SUMIFS(Profile!$E$2:$E$17521,Profile!$B$2:$B$17521,$B315,Profile!$C$2:$C$17521,CV$8))*$C$9</f>
        <v>0</v>
      </c>
      <c r="CW315" s="193">
        <f>(SUMIFS(Profile!$E$2:$E$17521,Profile!$B$2:$B$17521,$B315,Profile!$C$2:$C$17521,CW$8))*$C$9</f>
        <v>0</v>
      </c>
      <c r="CX315" s="193">
        <f t="shared" si="17"/>
        <v>2.478502635</v>
      </c>
      <c r="CY315" s="193">
        <f t="shared" ref="CY315:ET315" si="1537">MAX(BB315-E315,0)</f>
        <v>0</v>
      </c>
      <c r="CZ315" s="193">
        <f t="shared" si="1537"/>
        <v>0</v>
      </c>
      <c r="DA315" s="193">
        <f t="shared" si="1537"/>
        <v>0</v>
      </c>
      <c r="DB315" s="193">
        <f t="shared" si="1537"/>
        <v>0</v>
      </c>
      <c r="DC315" s="193">
        <f t="shared" si="1537"/>
        <v>0</v>
      </c>
      <c r="DD315" s="193">
        <f t="shared" si="1537"/>
        <v>0</v>
      </c>
      <c r="DE315" s="193">
        <f t="shared" si="1537"/>
        <v>0</v>
      </c>
      <c r="DF315" s="193">
        <f t="shared" si="1537"/>
        <v>0</v>
      </c>
      <c r="DG315" s="193">
        <f t="shared" si="1537"/>
        <v>0</v>
      </c>
      <c r="DH315" s="193">
        <f t="shared" si="1537"/>
        <v>0</v>
      </c>
      <c r="DI315" s="193">
        <f t="shared" si="1537"/>
        <v>0</v>
      </c>
      <c r="DJ315" s="193">
        <f t="shared" si="1537"/>
        <v>0</v>
      </c>
      <c r="DK315" s="193">
        <f t="shared" si="1537"/>
        <v>0</v>
      </c>
      <c r="DL315" s="193">
        <f t="shared" si="1537"/>
        <v>0</v>
      </c>
      <c r="DM315" s="193">
        <f t="shared" si="1537"/>
        <v>0</v>
      </c>
      <c r="DN315" s="193">
        <f t="shared" si="1537"/>
        <v>0</v>
      </c>
      <c r="DO315" s="193">
        <f t="shared" si="1537"/>
        <v>0</v>
      </c>
      <c r="DP315" s="193">
        <f t="shared" si="1537"/>
        <v>0</v>
      </c>
      <c r="DQ315" s="193">
        <f t="shared" si="1537"/>
        <v>0</v>
      </c>
      <c r="DR315" s="193">
        <f t="shared" si="1537"/>
        <v>0.04307870339</v>
      </c>
      <c r="DS315" s="193">
        <f t="shared" si="1537"/>
        <v>0.1840638073</v>
      </c>
      <c r="DT315" s="193">
        <f t="shared" si="1537"/>
        <v>0.3047473691</v>
      </c>
      <c r="DU315" s="193">
        <f t="shared" si="1537"/>
        <v>0.311262481</v>
      </c>
      <c r="DV315" s="193">
        <f t="shared" si="1537"/>
        <v>0.2504298358</v>
      </c>
      <c r="DW315" s="193">
        <f t="shared" si="1537"/>
        <v>0.2114457842</v>
      </c>
      <c r="DX315" s="193">
        <f t="shared" si="1537"/>
        <v>0.3072272618</v>
      </c>
      <c r="DY315" s="193">
        <f t="shared" si="1537"/>
        <v>0.305268505</v>
      </c>
      <c r="DZ315" s="193">
        <f t="shared" si="1537"/>
        <v>0.2546589846</v>
      </c>
      <c r="EA315" s="193">
        <f t="shared" si="1537"/>
        <v>0.1950357494</v>
      </c>
      <c r="EB315" s="193">
        <f t="shared" si="1537"/>
        <v>0.1112841534</v>
      </c>
      <c r="EC315" s="193">
        <f t="shared" si="1537"/>
        <v>0</v>
      </c>
      <c r="ED315" s="193">
        <f t="shared" si="1537"/>
        <v>0</v>
      </c>
      <c r="EE315" s="193">
        <f t="shared" si="1537"/>
        <v>0</v>
      </c>
      <c r="EF315" s="193">
        <f t="shared" si="1537"/>
        <v>0</v>
      </c>
      <c r="EG315" s="193">
        <f t="shared" si="1537"/>
        <v>0</v>
      </c>
      <c r="EH315" s="193">
        <f t="shared" si="1537"/>
        <v>0</v>
      </c>
      <c r="EI315" s="193">
        <f t="shared" si="1537"/>
        <v>0</v>
      </c>
      <c r="EJ315" s="193">
        <f t="shared" si="1537"/>
        <v>0</v>
      </c>
      <c r="EK315" s="193">
        <f t="shared" si="1537"/>
        <v>0</v>
      </c>
      <c r="EL315" s="193">
        <f t="shared" si="1537"/>
        <v>0</v>
      </c>
      <c r="EM315" s="193">
        <f t="shared" si="1537"/>
        <v>0</v>
      </c>
      <c r="EN315" s="193">
        <f t="shared" si="1537"/>
        <v>0</v>
      </c>
      <c r="EO315" s="193">
        <f t="shared" si="1537"/>
        <v>0</v>
      </c>
      <c r="EP315" s="193">
        <f t="shared" si="1537"/>
        <v>0</v>
      </c>
      <c r="EQ315" s="193">
        <f t="shared" si="1537"/>
        <v>0</v>
      </c>
      <c r="ER315" s="193">
        <f t="shared" si="1537"/>
        <v>0</v>
      </c>
      <c r="ES315" s="193">
        <f t="shared" si="1537"/>
        <v>0</v>
      </c>
      <c r="ET315" s="193">
        <f t="shared" si="1537"/>
        <v>0</v>
      </c>
      <c r="EU315" s="193">
        <f t="shared" si="19"/>
        <v>3.368402917</v>
      </c>
      <c r="EV315" s="193">
        <f t="shared" ref="EV315:GQ315" si="1538">BB315-CY315</f>
        <v>0</v>
      </c>
      <c r="EW315" s="193">
        <f t="shared" si="1538"/>
        <v>0</v>
      </c>
      <c r="EX315" s="193">
        <f t="shared" si="1538"/>
        <v>0</v>
      </c>
      <c r="EY315" s="193">
        <f t="shared" si="1538"/>
        <v>0</v>
      </c>
      <c r="EZ315" s="193">
        <f t="shared" si="1538"/>
        <v>0</v>
      </c>
      <c r="FA315" s="193">
        <f t="shared" si="1538"/>
        <v>0</v>
      </c>
      <c r="FB315" s="193">
        <f t="shared" si="1538"/>
        <v>0</v>
      </c>
      <c r="FC315" s="193">
        <f t="shared" si="1538"/>
        <v>0</v>
      </c>
      <c r="FD315" s="193">
        <f t="shared" si="1538"/>
        <v>0</v>
      </c>
      <c r="FE315" s="193">
        <f t="shared" si="1538"/>
        <v>0</v>
      </c>
      <c r="FF315" s="193">
        <f t="shared" si="1538"/>
        <v>0</v>
      </c>
      <c r="FG315" s="193">
        <f t="shared" si="1538"/>
        <v>0</v>
      </c>
      <c r="FH315" s="193">
        <f t="shared" si="1538"/>
        <v>0</v>
      </c>
      <c r="FI315" s="193">
        <f t="shared" si="1538"/>
        <v>0.0001840537759</v>
      </c>
      <c r="FJ315" s="193">
        <f t="shared" si="1538"/>
        <v>0.007300799778</v>
      </c>
      <c r="FK315" s="193">
        <f t="shared" si="1538"/>
        <v>0.02599122865</v>
      </c>
      <c r="FL315" s="193">
        <f t="shared" si="1538"/>
        <v>0.07215934132</v>
      </c>
      <c r="FM315" s="193">
        <f t="shared" si="1538"/>
        <v>0.1194160709</v>
      </c>
      <c r="FN315" s="193">
        <f t="shared" si="1538"/>
        <v>0.1822108568</v>
      </c>
      <c r="FO315" s="193">
        <f t="shared" si="1538"/>
        <v>0.246780975</v>
      </c>
      <c r="FP315" s="193">
        <f t="shared" si="1538"/>
        <v>0.2367655133</v>
      </c>
      <c r="FQ315" s="193">
        <f t="shared" si="1538"/>
        <v>0.229554381</v>
      </c>
      <c r="FR315" s="193">
        <f t="shared" si="1538"/>
        <v>0.2259488148</v>
      </c>
      <c r="FS315" s="193">
        <f t="shared" si="1538"/>
        <v>0.2275512886</v>
      </c>
      <c r="FT315" s="193">
        <f t="shared" si="1538"/>
        <v>0.2335605656</v>
      </c>
      <c r="FU315" s="193">
        <f t="shared" si="1538"/>
        <v>0.2367655133</v>
      </c>
      <c r="FV315" s="193">
        <f t="shared" si="1538"/>
        <v>0.2335605656</v>
      </c>
      <c r="FW315" s="193">
        <f t="shared" si="1538"/>
        <v>0.2263494332</v>
      </c>
      <c r="FX315" s="193">
        <f t="shared" si="1538"/>
        <v>0.2283525256</v>
      </c>
      <c r="FY315" s="193">
        <f t="shared" si="1538"/>
        <v>0.2343618025</v>
      </c>
      <c r="FZ315" s="193">
        <f t="shared" si="1538"/>
        <v>0.2358649363</v>
      </c>
      <c r="GA315" s="193">
        <f t="shared" si="1538"/>
        <v>0.1174673927</v>
      </c>
      <c r="GB315" s="193">
        <f t="shared" si="1538"/>
        <v>0.04508984245</v>
      </c>
      <c r="GC315" s="193">
        <f t="shared" si="1538"/>
        <v>0.003162177933</v>
      </c>
      <c r="GD315" s="193">
        <f t="shared" si="1538"/>
        <v>0.000004837600101</v>
      </c>
      <c r="GE315" s="193">
        <f t="shared" si="1538"/>
        <v>0</v>
      </c>
      <c r="GF315" s="193">
        <f t="shared" si="1538"/>
        <v>0</v>
      </c>
      <c r="GG315" s="193">
        <f t="shared" si="1538"/>
        <v>0</v>
      </c>
      <c r="GH315" s="193">
        <f t="shared" si="1538"/>
        <v>0</v>
      </c>
      <c r="GI315" s="193">
        <f t="shared" si="1538"/>
        <v>0</v>
      </c>
      <c r="GJ315" s="193">
        <f t="shared" si="1538"/>
        <v>0</v>
      </c>
      <c r="GK315" s="193">
        <f t="shared" si="1538"/>
        <v>0</v>
      </c>
      <c r="GL315" s="193">
        <f t="shared" si="1538"/>
        <v>0</v>
      </c>
      <c r="GM315" s="193">
        <f t="shared" si="1538"/>
        <v>0</v>
      </c>
      <c r="GN315" s="193">
        <f t="shared" si="1538"/>
        <v>0</v>
      </c>
      <c r="GO315" s="193">
        <f t="shared" si="1538"/>
        <v>0</v>
      </c>
      <c r="GP315" s="193">
        <f t="shared" si="1538"/>
        <v>0</v>
      </c>
      <c r="GQ315" s="193">
        <f t="shared" si="1538"/>
        <v>0</v>
      </c>
      <c r="GR315" s="193">
        <f t="shared" si="21"/>
        <v>8.087682734</v>
      </c>
      <c r="GS315" s="193">
        <f t="shared" ref="GS315:IN315" si="1539">E315-EV315</f>
        <v>0.153036254</v>
      </c>
      <c r="GT315" s="193">
        <f t="shared" si="1539"/>
        <v>0.1370115153</v>
      </c>
      <c r="GU315" s="193">
        <f t="shared" si="1539"/>
        <v>0.1281979091</v>
      </c>
      <c r="GV315" s="193">
        <f t="shared" si="1539"/>
        <v>0.123791106</v>
      </c>
      <c r="GW315" s="193">
        <f t="shared" si="1539"/>
        <v>0.117781829</v>
      </c>
      <c r="GX315" s="193">
        <f t="shared" si="1539"/>
        <v>0.1133750258</v>
      </c>
      <c r="GY315" s="193">
        <f t="shared" si="1539"/>
        <v>0.1149774997</v>
      </c>
      <c r="GZ315" s="193">
        <f t="shared" si="1539"/>
        <v>0.1133750258</v>
      </c>
      <c r="HA315" s="193">
        <f t="shared" si="1539"/>
        <v>0.1133750258</v>
      </c>
      <c r="HB315" s="193">
        <f t="shared" si="1539"/>
        <v>0.1185830659</v>
      </c>
      <c r="HC315" s="193">
        <f t="shared" si="1539"/>
        <v>0.1213873952</v>
      </c>
      <c r="HD315" s="193">
        <f t="shared" si="1539"/>
        <v>0.1354090415</v>
      </c>
      <c r="HE315" s="193">
        <f t="shared" si="1539"/>
        <v>0.1606480048</v>
      </c>
      <c r="HF315" s="193">
        <f t="shared" si="1539"/>
        <v>0.1836998221</v>
      </c>
      <c r="HG315" s="193">
        <f t="shared" si="1539"/>
        <v>0.2106356457</v>
      </c>
      <c r="HH315" s="193">
        <f t="shared" si="1539"/>
        <v>0.218786654</v>
      </c>
      <c r="HI315" s="193">
        <f t="shared" si="1539"/>
        <v>0.1846370953</v>
      </c>
      <c r="HJ315" s="193">
        <f t="shared" si="1539"/>
        <v>0.1409859319</v>
      </c>
      <c r="HK315" s="193">
        <f t="shared" si="1539"/>
        <v>0.07258248746</v>
      </c>
      <c r="HL315" s="193">
        <f t="shared" si="1539"/>
        <v>0</v>
      </c>
      <c r="HM315" s="193">
        <f t="shared" si="1539"/>
        <v>0</v>
      </c>
      <c r="HN315" s="193">
        <f t="shared" si="1539"/>
        <v>0</v>
      </c>
      <c r="HO315" s="193">
        <f t="shared" si="1539"/>
        <v>0</v>
      </c>
      <c r="HP315" s="193">
        <f t="shared" si="1539"/>
        <v>0</v>
      </c>
      <c r="HQ315" s="193">
        <f t="shared" si="1539"/>
        <v>0</v>
      </c>
      <c r="HR315" s="193">
        <f t="shared" si="1539"/>
        <v>0</v>
      </c>
      <c r="HS315" s="193">
        <f t="shared" si="1539"/>
        <v>0</v>
      </c>
      <c r="HT315" s="193">
        <f t="shared" si="1539"/>
        <v>0</v>
      </c>
      <c r="HU315" s="193">
        <f t="shared" si="1539"/>
        <v>0</v>
      </c>
      <c r="HV315" s="193">
        <f t="shared" si="1539"/>
        <v>0</v>
      </c>
      <c r="HW315" s="193">
        <f t="shared" si="1539"/>
        <v>0.007711090948</v>
      </c>
      <c r="HX315" s="193">
        <f t="shared" si="1539"/>
        <v>0.1453383209</v>
      </c>
      <c r="HY315" s="193">
        <f t="shared" si="1539"/>
        <v>0.2497653484</v>
      </c>
      <c r="HZ315" s="193">
        <f t="shared" si="1539"/>
        <v>0.3413697027</v>
      </c>
      <c r="IA315" s="193">
        <f t="shared" si="1539"/>
        <v>0.3974086806</v>
      </c>
      <c r="IB315" s="193">
        <f t="shared" si="1539"/>
        <v>0.4207695747</v>
      </c>
      <c r="IC315" s="193">
        <f t="shared" si="1539"/>
        <v>0.4245754501</v>
      </c>
      <c r="ID315" s="193">
        <f t="shared" si="1539"/>
        <v>0.4089913918</v>
      </c>
      <c r="IE315" s="193">
        <f t="shared" si="1539"/>
        <v>0.3942085704</v>
      </c>
      <c r="IF315" s="193">
        <f t="shared" si="1539"/>
        <v>0.3745782656</v>
      </c>
      <c r="IG315" s="193">
        <f t="shared" si="1539"/>
        <v>0.3597553824</v>
      </c>
      <c r="IH315" s="193">
        <f t="shared" si="1539"/>
        <v>0.3401250775</v>
      </c>
      <c r="II315" s="193">
        <f t="shared" si="1539"/>
        <v>0.3236997204</v>
      </c>
      <c r="IJ315" s="193">
        <f t="shared" si="1539"/>
        <v>0.3088768372</v>
      </c>
      <c r="IK315" s="193">
        <f t="shared" si="1539"/>
        <v>0.2864422031</v>
      </c>
      <c r="IL315" s="193">
        <f t="shared" si="1539"/>
        <v>0.2503865412</v>
      </c>
      <c r="IM315" s="193">
        <f t="shared" si="1539"/>
        <v>0.2123277869</v>
      </c>
      <c r="IN315" s="193">
        <f t="shared" si="1539"/>
        <v>0.1790764543</v>
      </c>
      <c r="IO315" s="193">
        <f t="shared" si="23"/>
        <v>2.478502635</v>
      </c>
      <c r="IP315" s="193">
        <f t="shared" si="29"/>
        <v>0</v>
      </c>
      <c r="IQ315" s="193">
        <f t="shared" ref="IQ315:KK315" si="1540">MAX((MIN(CZ315+IP315,$IO$7))-GT315,0)</f>
        <v>0</v>
      </c>
      <c r="IR315" s="193">
        <f t="shared" si="1540"/>
        <v>0</v>
      </c>
      <c r="IS315" s="193">
        <f t="shared" si="1540"/>
        <v>0</v>
      </c>
      <c r="IT315" s="193">
        <f t="shared" si="1540"/>
        <v>0</v>
      </c>
      <c r="IU315" s="193">
        <f t="shared" si="1540"/>
        <v>0</v>
      </c>
      <c r="IV315" s="193">
        <f t="shared" si="1540"/>
        <v>0</v>
      </c>
      <c r="IW315" s="193">
        <f t="shared" si="1540"/>
        <v>0</v>
      </c>
      <c r="IX315" s="193">
        <f t="shared" si="1540"/>
        <v>0</v>
      </c>
      <c r="IY315" s="193">
        <f t="shared" si="1540"/>
        <v>0</v>
      </c>
      <c r="IZ315" s="193">
        <f t="shared" si="1540"/>
        <v>0</v>
      </c>
      <c r="JA315" s="193">
        <f t="shared" si="1540"/>
        <v>0</v>
      </c>
      <c r="JB315" s="193">
        <f t="shared" si="1540"/>
        <v>0</v>
      </c>
      <c r="JC315" s="193">
        <f t="shared" si="1540"/>
        <v>0</v>
      </c>
      <c r="JD315" s="193">
        <f t="shared" si="1540"/>
        <v>0</v>
      </c>
      <c r="JE315" s="193">
        <f t="shared" si="1540"/>
        <v>0</v>
      </c>
      <c r="JF315" s="193">
        <f t="shared" si="1540"/>
        <v>0</v>
      </c>
      <c r="JG315" s="193">
        <f t="shared" si="1540"/>
        <v>0</v>
      </c>
      <c r="JH315" s="193">
        <f t="shared" si="1540"/>
        <v>0</v>
      </c>
      <c r="JI315" s="193">
        <f t="shared" si="1540"/>
        <v>0.04307870339</v>
      </c>
      <c r="JJ315" s="193">
        <f t="shared" si="1540"/>
        <v>0.2271425107</v>
      </c>
      <c r="JK315" s="193">
        <f t="shared" si="1540"/>
        <v>0.5318898799</v>
      </c>
      <c r="JL315" s="193">
        <f t="shared" si="1540"/>
        <v>0.8431523609</v>
      </c>
      <c r="JM315" s="193">
        <f t="shared" si="1540"/>
        <v>1.093582197</v>
      </c>
      <c r="JN315" s="193">
        <f t="shared" si="1540"/>
        <v>1.305027981</v>
      </c>
      <c r="JO315" s="193">
        <f t="shared" si="1540"/>
        <v>1.612255243</v>
      </c>
      <c r="JP315" s="193">
        <f t="shared" si="1540"/>
        <v>1.917523748</v>
      </c>
      <c r="JQ315" s="193">
        <f t="shared" si="1540"/>
        <v>2.172182732</v>
      </c>
      <c r="JR315" s="193">
        <f t="shared" si="1540"/>
        <v>2.367218482</v>
      </c>
      <c r="JS315" s="193">
        <f t="shared" si="1540"/>
        <v>2.478502635</v>
      </c>
      <c r="JT315" s="193">
        <f t="shared" si="1540"/>
        <v>2.470791544</v>
      </c>
      <c r="JU315" s="193">
        <f t="shared" si="1540"/>
        <v>2.325453223</v>
      </c>
      <c r="JV315" s="193">
        <f t="shared" si="1540"/>
        <v>2.075687875</v>
      </c>
      <c r="JW315" s="193">
        <f t="shared" si="1540"/>
        <v>1.734318172</v>
      </c>
      <c r="JX315" s="193">
        <f t="shared" si="1540"/>
        <v>1.336909491</v>
      </c>
      <c r="JY315" s="193">
        <f t="shared" si="1540"/>
        <v>0.9161399166</v>
      </c>
      <c r="JZ315" s="193">
        <f t="shared" si="1540"/>
        <v>0.4915644665</v>
      </c>
      <c r="KA315" s="193">
        <f t="shared" si="1540"/>
        <v>0.08257307468</v>
      </c>
      <c r="KB315" s="193">
        <f t="shared" si="1540"/>
        <v>0</v>
      </c>
      <c r="KC315" s="193">
        <f t="shared" si="1540"/>
        <v>0</v>
      </c>
      <c r="KD315" s="193">
        <f t="shared" si="1540"/>
        <v>0</v>
      </c>
      <c r="KE315" s="193">
        <f t="shared" si="1540"/>
        <v>0</v>
      </c>
      <c r="KF315" s="193">
        <f t="shared" si="1540"/>
        <v>0</v>
      </c>
      <c r="KG315" s="193">
        <f t="shared" si="1540"/>
        <v>0</v>
      </c>
      <c r="KH315" s="193">
        <f t="shared" si="1540"/>
        <v>0</v>
      </c>
      <c r="KI315" s="193">
        <f t="shared" si="1540"/>
        <v>0</v>
      </c>
      <c r="KJ315" s="193">
        <f t="shared" si="1540"/>
        <v>0</v>
      </c>
      <c r="KK315" s="193">
        <f t="shared" si="1540"/>
        <v>0</v>
      </c>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row>
    <row r="316" ht="14.25" customHeight="1">
      <c r="A316" s="1">
        <v>11.0</v>
      </c>
      <c r="B316" s="1">
        <f t="shared" ref="B316:C316" si="1541">B315+1</f>
        <v>306</v>
      </c>
      <c r="C316" s="267">
        <f t="shared" si="1541"/>
        <v>43771</v>
      </c>
      <c r="D316" s="193">
        <f t="shared" si="15"/>
        <v>11.59698316</v>
      </c>
      <c r="E316" s="193">
        <f>(SUMIFS(Profile!$F$2:$F$17521,Profile!$B$2:$B$17521,$B316,Profile!$C$2:$C$17521,E$8))*$C$6</f>
        <v>0.1570424386</v>
      </c>
      <c r="F316" s="193">
        <f>(SUMIFS(Profile!$F$2:$F$17521,Profile!$B$2:$B$17521,$B316,Profile!$C$2:$C$17521,F$8))*$C$6</f>
        <v>0.1394152261</v>
      </c>
      <c r="G316" s="193">
        <f>(SUMIFS(Profile!$F$2:$F$17521,Profile!$B$2:$B$17521,$B316,Profile!$C$2:$C$17521,G$8))*$C$6</f>
        <v>0.1302010014</v>
      </c>
      <c r="H316" s="193">
        <f>(SUMIFS(Profile!$F$2:$F$17521,Profile!$B$2:$B$17521,$B316,Profile!$C$2:$C$17521,H$8))*$C$6</f>
        <v>0.1245923429</v>
      </c>
      <c r="I316" s="193">
        <f>(SUMIFS(Profile!$F$2:$F$17521,Profile!$B$2:$B$17521,$B316,Profile!$C$2:$C$17521,I$8))*$C$6</f>
        <v>0.1193843028</v>
      </c>
      <c r="J316" s="193">
        <f>(SUMIFS(Profile!$F$2:$F$17521,Profile!$B$2:$B$17521,$B316,Profile!$C$2:$C$17521,J$8))*$C$6</f>
        <v>0.1153781182</v>
      </c>
      <c r="K316" s="193">
        <f>(SUMIFS(Profile!$F$2:$F$17521,Profile!$B$2:$B$17521,$B316,Profile!$C$2:$C$17521,K$8))*$C$6</f>
        <v>0.1157787366</v>
      </c>
      <c r="L316" s="193">
        <f>(SUMIFS(Profile!$F$2:$F$17521,Profile!$B$2:$B$17521,$B316,Profile!$C$2:$C$17521,L$8))*$C$6</f>
        <v>0.1133750258</v>
      </c>
      <c r="M316" s="193">
        <f>(SUMIFS(Profile!$F$2:$F$17521,Profile!$B$2:$B$17521,$B316,Profile!$C$2:$C$17521,M$8))*$C$6</f>
        <v>0.1133750258</v>
      </c>
      <c r="N316" s="193">
        <f>(SUMIFS(Profile!$F$2:$F$17521,Profile!$B$2:$B$17521,$B316,Profile!$C$2:$C$17521,N$8))*$C$6</f>
        <v>0.116980592</v>
      </c>
      <c r="O316" s="193">
        <f>(SUMIFS(Profile!$F$2:$F$17521,Profile!$B$2:$B$17521,$B316,Profile!$C$2:$C$17521,O$8))*$C$6</f>
        <v>0.1221886321</v>
      </c>
      <c r="P316" s="193">
        <f>(SUMIFS(Profile!$F$2:$F$17521,Profile!$B$2:$B$17521,$B316,Profile!$C$2:$C$17521,P$8))*$C$6</f>
        <v>0.1362102784</v>
      </c>
      <c r="Q316" s="193">
        <f>(SUMIFS(Profile!$F$2:$F$17521,Profile!$B$2:$B$17521,$B316,Profile!$C$2:$C$17521,Q$8))*$C$6</f>
        <v>0.1606480048</v>
      </c>
      <c r="R316" s="193">
        <f>(SUMIFS(Profile!$F$2:$F$17521,Profile!$B$2:$B$17521,$B316,Profile!$C$2:$C$17521,R$8))*$C$6</f>
        <v>0.1850857312</v>
      </c>
      <c r="S316" s="193">
        <f>(SUMIFS(Profile!$F$2:$F$17521,Profile!$B$2:$B$17521,$B316,Profile!$C$2:$C$17521,S$8))*$C$6</f>
        <v>0.2211413932</v>
      </c>
      <c r="T316" s="193">
        <f>(SUMIFS(Profile!$F$2:$F$17521,Profile!$B$2:$B$17521,$B316,Profile!$C$2:$C$17521,T$8))*$C$6</f>
        <v>0.2507871596</v>
      </c>
      <c r="U316" s="193">
        <f>(SUMIFS(Profile!$F$2:$F$17521,Profile!$B$2:$B$17521,$B316,Profile!$C$2:$C$17521,U$8))*$C$6</f>
        <v>0.2592001474</v>
      </c>
      <c r="V316" s="193">
        <f>(SUMIFS(Profile!$F$2:$F$17521,Profile!$B$2:$B$17521,$B316,Profile!$C$2:$C$17521,V$8))*$C$6</f>
        <v>0.2636069506</v>
      </c>
      <c r="W316" s="193">
        <f>(SUMIFS(Profile!$F$2:$F$17521,Profile!$B$2:$B$17521,$B316,Profile!$C$2:$C$17521,W$8))*$C$6</f>
        <v>0.257998292</v>
      </c>
      <c r="X316" s="193">
        <f>(SUMIFS(Profile!$F$2:$F$17521,Profile!$B$2:$B$17521,$B316,Profile!$C$2:$C$17521,X$8))*$C$6</f>
        <v>0.252790252</v>
      </c>
      <c r="Y316" s="193">
        <f>(SUMIFS(Profile!$F$2:$F$17521,Profile!$B$2:$B$17521,$B316,Profile!$C$2:$C$17521,Y$8))*$C$6</f>
        <v>0.2419735534</v>
      </c>
      <c r="Z316" s="193">
        <f>(SUMIFS(Profile!$F$2:$F$17521,Profile!$B$2:$B$17521,$B316,Profile!$C$2:$C$17521,Z$8))*$C$6</f>
        <v>0.2379673687</v>
      </c>
      <c r="AA316" s="193">
        <f>(SUMIFS(Profile!$F$2:$F$17521,Profile!$B$2:$B$17521,$B316,Profile!$C$2:$C$17521,AA$8))*$C$6</f>
        <v>0.2323587102</v>
      </c>
      <c r="AB316" s="193">
        <f>(SUMIFS(Profile!$F$2:$F$17521,Profile!$B$2:$B$17521,$B316,Profile!$C$2:$C$17521,AB$8))*$C$6</f>
        <v>0.2335605656</v>
      </c>
      <c r="AC316" s="193">
        <f>(SUMIFS(Profile!$F$2:$F$17521,Profile!$B$2:$B$17521,$B316,Profile!$C$2:$C$17521,AC$8))*$C$6</f>
        <v>0.2419735534</v>
      </c>
      <c r="AD316" s="193">
        <f>(SUMIFS(Profile!$F$2:$F$17521,Profile!$B$2:$B$17521,$B316,Profile!$C$2:$C$17521,AD$8))*$C$6</f>
        <v>0.2447778827</v>
      </c>
      <c r="AE316" s="193">
        <f>(SUMIFS(Profile!$F$2:$F$17521,Profile!$B$2:$B$17521,$B316,Profile!$C$2:$C$17521,AE$8))*$C$6</f>
        <v>0.2399704611</v>
      </c>
      <c r="AF316" s="193">
        <f>(SUMIFS(Profile!$F$2:$F$17521,Profile!$B$2:$B$17521,$B316,Profile!$C$2:$C$17521,AF$8))*$C$6</f>
        <v>0.2327593287</v>
      </c>
      <c r="AG316" s="193">
        <f>(SUMIFS(Profile!$F$2:$F$17521,Profile!$B$2:$B$17521,$B316,Profile!$C$2:$C$17521,AG$8))*$C$6</f>
        <v>0.229554381</v>
      </c>
      <c r="AH316" s="193">
        <f>(SUMIFS(Profile!$F$2:$F$17521,Profile!$B$2:$B$17521,$B316,Profile!$C$2:$C$17521,AH$8))*$C$6</f>
        <v>0.2339611841</v>
      </c>
      <c r="AI316" s="193">
        <f>(SUMIFS(Profile!$F$2:$F$17521,Profile!$B$2:$B$17521,$B316,Profile!$C$2:$C$17521,AI$8))*$C$6</f>
        <v>0.2451785011</v>
      </c>
      <c r="AJ316" s="193">
        <f>(SUMIFS(Profile!$F$2:$F$17521,Profile!$B$2:$B$17521,$B316,Profile!$C$2:$C$17521,AJ$8))*$C$6</f>
        <v>0.2644081875</v>
      </c>
      <c r="AK316" s="193">
        <f>(SUMIFS(Profile!$F$2:$F$17521,Profile!$B$2:$B$17521,$B316,Profile!$C$2:$C$17521,AK$8))*$C$6</f>
        <v>0.2976595202</v>
      </c>
      <c r="AL316" s="193">
        <f>(SUMIFS(Profile!$F$2:$F$17521,Profile!$B$2:$B$17521,$B316,Profile!$C$2:$C$17521,AL$8))*$C$6</f>
        <v>0.3473362099</v>
      </c>
      <c r="AM316" s="193">
        <f>(SUMIFS(Profile!$F$2:$F$17521,Profile!$B$2:$B$17521,$B316,Profile!$C$2:$C$17521,AM$8))*$C$6</f>
        <v>0.399817229</v>
      </c>
      <c r="AN316" s="193">
        <f>(SUMIFS(Profile!$F$2:$F$17521,Profile!$B$2:$B$17521,$B316,Profile!$C$2:$C$17521,AN$8))*$C$6</f>
        <v>0.4194074719</v>
      </c>
      <c r="AO316" s="193">
        <f>(SUMIFS(Profile!$F$2:$F$17521,Profile!$B$2:$B$17521,$B316,Profile!$C$2:$C$17521,AO$8))*$C$6</f>
        <v>0.4259375529</v>
      </c>
      <c r="AP316" s="193">
        <f>(SUMIFS(Profile!$F$2:$F$17521,Profile!$B$2:$B$17521,$B316,Profile!$C$2:$C$17521,AP$8))*$C$6</f>
        <v>0.4116755355</v>
      </c>
      <c r="AQ316" s="193">
        <f>(SUMIFS(Profile!$F$2:$F$17521,Profile!$B$2:$B$17521,$B316,Profile!$C$2:$C$17521,AQ$8))*$C$6</f>
        <v>0.3982147551</v>
      </c>
      <c r="AR316" s="193">
        <f>(SUMIFS(Profile!$F$2:$F$17521,Profile!$B$2:$B$17521,$B316,Profile!$C$2:$C$17521,AR$8))*$C$6</f>
        <v>0.3801869241</v>
      </c>
      <c r="AS316" s="193">
        <f>(SUMIFS(Profile!$F$2:$F$17521,Profile!$B$2:$B$17521,$B316,Profile!$C$2:$C$17521,AS$8))*$C$6</f>
        <v>0.363761567</v>
      </c>
      <c r="AT316" s="193">
        <f>(SUMIFS(Profile!$F$2:$F$17521,Profile!$B$2:$B$17521,$B316,Profile!$C$2:$C$17521,AT$8))*$C$6</f>
        <v>0.3441312622</v>
      </c>
      <c r="AU316" s="193">
        <f>(SUMIFS(Profile!$F$2:$F$17521,Profile!$B$2:$B$17521,$B316,Profile!$C$2:$C$17521,AU$8))*$C$6</f>
        <v>0.3273052866</v>
      </c>
      <c r="AV316" s="193">
        <f>(SUMIFS(Profile!$F$2:$F$17521,Profile!$B$2:$B$17521,$B316,Profile!$C$2:$C$17521,AV$8))*$C$6</f>
        <v>0.3084762187</v>
      </c>
      <c r="AW316" s="193">
        <f>(SUMIFS(Profile!$F$2:$F$17521,Profile!$B$2:$B$17521,$B316,Profile!$C$2:$C$17521,AW$8))*$C$6</f>
        <v>0.28724344</v>
      </c>
      <c r="AX316" s="193">
        <f>(SUMIFS(Profile!$F$2:$F$17521,Profile!$B$2:$B$17521,$B316,Profile!$C$2:$C$17521,AX$8))*$C$6</f>
        <v>0.252790252</v>
      </c>
      <c r="AY316" s="193">
        <f>(SUMIFS(Profile!$F$2:$F$17521,Profile!$B$2:$B$17521,$B316,Profile!$C$2:$C$17521,AY$8))*$C$6</f>
        <v>0.2151321162</v>
      </c>
      <c r="AZ316" s="193">
        <f>(SUMIFS(Profile!$F$2:$F$17521,Profile!$B$2:$B$17521,$B316,Profile!$C$2:$C$17521,AZ$8))*$C$6</f>
        <v>0.1842844943</v>
      </c>
      <c r="BA316" s="193">
        <f t="shared" si="16"/>
        <v>1.949883984</v>
      </c>
      <c r="BB316" s="193">
        <f>(SUMIFS(Profile!$E$2:$E$17521,Profile!$B$2:$B$17521,$B316,Profile!$C$2:$C$17521,BB$8))*$C$9</f>
        <v>0</v>
      </c>
      <c r="BC316" s="193">
        <f>(SUMIFS(Profile!$E$2:$E$17521,Profile!$B$2:$B$17521,$B316,Profile!$C$2:$C$17521,BC$8))*$C$9</f>
        <v>0</v>
      </c>
      <c r="BD316" s="193">
        <f>(SUMIFS(Profile!$E$2:$E$17521,Profile!$B$2:$B$17521,$B316,Profile!$C$2:$C$17521,BD$8))*$C$9</f>
        <v>0</v>
      </c>
      <c r="BE316" s="193">
        <f>(SUMIFS(Profile!$E$2:$E$17521,Profile!$B$2:$B$17521,$B316,Profile!$C$2:$C$17521,BE$8))*$C$9</f>
        <v>0</v>
      </c>
      <c r="BF316" s="193">
        <f>(SUMIFS(Profile!$E$2:$E$17521,Profile!$B$2:$B$17521,$B316,Profile!$C$2:$C$17521,BF$8))*$C$9</f>
        <v>0</v>
      </c>
      <c r="BG316" s="193">
        <f>(SUMIFS(Profile!$E$2:$E$17521,Profile!$B$2:$B$17521,$B316,Profile!$C$2:$C$17521,BG$8))*$C$9</f>
        <v>0</v>
      </c>
      <c r="BH316" s="193">
        <f>(SUMIFS(Profile!$E$2:$E$17521,Profile!$B$2:$B$17521,$B316,Profile!$C$2:$C$17521,BH$8))*$C$9</f>
        <v>0</v>
      </c>
      <c r="BI316" s="193">
        <f>(SUMIFS(Profile!$E$2:$E$17521,Profile!$B$2:$B$17521,$B316,Profile!$C$2:$C$17521,BI$8))*$C$9</f>
        <v>0</v>
      </c>
      <c r="BJ316" s="193">
        <f>(SUMIFS(Profile!$E$2:$E$17521,Profile!$B$2:$B$17521,$B316,Profile!$C$2:$C$17521,BJ$8))*$C$9</f>
        <v>0</v>
      </c>
      <c r="BK316" s="193">
        <f>(SUMIFS(Profile!$E$2:$E$17521,Profile!$B$2:$B$17521,$B316,Profile!$C$2:$C$17521,BK$8))*$C$9</f>
        <v>0</v>
      </c>
      <c r="BL316" s="193">
        <f>(SUMIFS(Profile!$E$2:$E$17521,Profile!$B$2:$B$17521,$B316,Profile!$C$2:$C$17521,BL$8))*$C$9</f>
        <v>0</v>
      </c>
      <c r="BM316" s="193">
        <f>(SUMIFS(Profile!$E$2:$E$17521,Profile!$B$2:$B$17521,$B316,Profile!$C$2:$C$17521,BM$8))*$C$9</f>
        <v>0</v>
      </c>
      <c r="BN316" s="193">
        <f>(SUMIFS(Profile!$E$2:$E$17521,Profile!$B$2:$B$17521,$B316,Profile!$C$2:$C$17521,BN$8))*$C$9</f>
        <v>0</v>
      </c>
      <c r="BO316" s="193">
        <f>(SUMIFS(Profile!$E$2:$E$17521,Profile!$B$2:$B$17521,$B316,Profile!$C$2:$C$17521,BO$8))*$C$9</f>
        <v>0.0001227025173</v>
      </c>
      <c r="BP316" s="193">
        <f>(SUMIFS(Profile!$E$2:$E$17521,Profile!$B$2:$B$17521,$B316,Profile!$C$2:$C$17521,BP$8))*$C$9</f>
        <v>0.003435670484</v>
      </c>
      <c r="BQ316" s="193">
        <f>(SUMIFS(Profile!$E$2:$E$17521,Profile!$B$2:$B$17521,$B316,Profile!$C$2:$C$17521,BQ$8))*$C$9</f>
        <v>0.01264609944</v>
      </c>
      <c r="BR316" s="193">
        <f>(SUMIFS(Profile!$E$2:$E$17521,Profile!$B$2:$B$17521,$B316,Profile!$C$2:$C$17521,BR$8))*$C$9</f>
        <v>0.02919221181</v>
      </c>
      <c r="BS316" s="193">
        <f>(SUMIFS(Profile!$E$2:$E$17521,Profile!$B$2:$B$17521,$B316,Profile!$C$2:$C$17521,BS$8))*$C$9</f>
        <v>0.05015582552</v>
      </c>
      <c r="BT316" s="193">
        <f>(SUMIFS(Profile!$E$2:$E$17521,Profile!$B$2:$B$17521,$B316,Profile!$C$2:$C$17521,BT$8))*$C$9</f>
        <v>0.07125680844</v>
      </c>
      <c r="BU316" s="193">
        <f>(SUMIFS(Profile!$E$2:$E$17521,Profile!$B$2:$B$17521,$B316,Profile!$C$2:$C$17521,BU$8))*$C$9</f>
        <v>0.09312340749</v>
      </c>
      <c r="BV316" s="193">
        <f>(SUMIFS(Profile!$E$2:$E$17521,Profile!$B$2:$B$17521,$B316,Profile!$C$2:$C$17521,BV$8))*$C$9</f>
        <v>0.1229869947</v>
      </c>
      <c r="BW316" s="193">
        <f>(SUMIFS(Profile!$E$2:$E$17521,Profile!$B$2:$B$17521,$B316,Profile!$C$2:$C$17521,BW$8))*$C$9</f>
        <v>0.1353191834</v>
      </c>
      <c r="BX316" s="193">
        <f>(SUMIFS(Profile!$E$2:$E$17521,Profile!$B$2:$B$17521,$B316,Profile!$C$2:$C$17521,BX$8))*$C$9</f>
        <v>0.158959995</v>
      </c>
      <c r="BY316" s="193">
        <f>(SUMIFS(Profile!$E$2:$E$17521,Profile!$B$2:$B$17521,$B316,Profile!$C$2:$C$17521,BY$8))*$C$9</f>
        <v>0.1656970795</v>
      </c>
      <c r="BZ316" s="193">
        <f>(SUMIFS(Profile!$E$2:$E$17521,Profile!$B$2:$B$17521,$B316,Profile!$C$2:$C$17521,BZ$8))*$C$9</f>
        <v>0.1692930289</v>
      </c>
      <c r="CA316" s="193">
        <f>(SUMIFS(Profile!$E$2:$E$17521,Profile!$B$2:$B$17521,$B316,Profile!$C$2:$C$17521,CA$8))*$C$9</f>
        <v>0.1924976659</v>
      </c>
      <c r="CB316" s="193">
        <f>(SUMIFS(Profile!$E$2:$E$17521,Profile!$B$2:$B$17521,$B316,Profile!$C$2:$C$17521,CB$8))*$C$9</f>
        <v>0.1961679922</v>
      </c>
      <c r="CC316" s="193">
        <f>(SUMIFS(Profile!$E$2:$E$17521,Profile!$B$2:$B$17521,$B316,Profile!$C$2:$C$17521,CC$8))*$C$9</f>
        <v>0.2244534791</v>
      </c>
      <c r="CD316" s="193">
        <f>(SUMIFS(Profile!$E$2:$E$17521,Profile!$B$2:$B$17521,$B316,Profile!$C$2:$C$17521,CD$8))*$C$9</f>
        <v>0.118834556</v>
      </c>
      <c r="CE316" s="193">
        <f>(SUMIFS(Profile!$E$2:$E$17521,Profile!$B$2:$B$17521,$B316,Profile!$C$2:$C$17521,CE$8))*$C$9</f>
        <v>0.106095953</v>
      </c>
      <c r="CF316" s="193">
        <f>(SUMIFS(Profile!$E$2:$E$17521,Profile!$B$2:$B$17521,$B316,Profile!$C$2:$C$17521,CF$8))*$C$9</f>
        <v>0.0593418144</v>
      </c>
      <c r="CG316" s="193">
        <f>(SUMIFS(Profile!$E$2:$E$17521,Profile!$B$2:$B$17521,$B316,Profile!$C$2:$C$17521,CG$8))*$C$9</f>
        <v>0.02980572971</v>
      </c>
      <c r="CH316" s="193">
        <f>(SUMIFS(Profile!$E$2:$E$17521,Profile!$B$2:$B$17521,$B316,Profile!$C$2:$C$17521,CH$8))*$C$9</f>
        <v>0.009854869301</v>
      </c>
      <c r="CI316" s="193">
        <f>(SUMIFS(Profile!$E$2:$E$17521,Profile!$B$2:$B$17521,$B316,Profile!$C$2:$C$17521,CI$8))*$C$9</f>
        <v>0.0006429170534</v>
      </c>
      <c r="CJ316" s="193">
        <f>(SUMIFS(Profile!$E$2:$E$17521,Profile!$B$2:$B$17521,$B316,Profile!$C$2:$C$17521,CJ$8))*$C$9</f>
        <v>0</v>
      </c>
      <c r="CK316" s="193">
        <f>(SUMIFS(Profile!$E$2:$E$17521,Profile!$B$2:$B$17521,$B316,Profile!$C$2:$C$17521,CK$8))*$C$9</f>
        <v>0</v>
      </c>
      <c r="CL316" s="193">
        <f>(SUMIFS(Profile!$E$2:$E$17521,Profile!$B$2:$B$17521,$B316,Profile!$C$2:$C$17521,CL$8))*$C$9</f>
        <v>0</v>
      </c>
      <c r="CM316" s="193">
        <f>(SUMIFS(Profile!$E$2:$E$17521,Profile!$B$2:$B$17521,$B316,Profile!$C$2:$C$17521,CM$8))*$C$9</f>
        <v>0</v>
      </c>
      <c r="CN316" s="193">
        <f>(SUMIFS(Profile!$E$2:$E$17521,Profile!$B$2:$B$17521,$B316,Profile!$C$2:$C$17521,CN$8))*$C$9</f>
        <v>0</v>
      </c>
      <c r="CO316" s="193">
        <f>(SUMIFS(Profile!$E$2:$E$17521,Profile!$B$2:$B$17521,$B316,Profile!$C$2:$C$17521,CO$8))*$C$9</f>
        <v>0</v>
      </c>
      <c r="CP316" s="193">
        <f>(SUMIFS(Profile!$E$2:$E$17521,Profile!$B$2:$B$17521,$B316,Profile!$C$2:$C$17521,CP$8))*$C$9</f>
        <v>0</v>
      </c>
      <c r="CQ316" s="193">
        <f>(SUMIFS(Profile!$E$2:$E$17521,Profile!$B$2:$B$17521,$B316,Profile!$C$2:$C$17521,CQ$8))*$C$9</f>
        <v>0</v>
      </c>
      <c r="CR316" s="193">
        <f>(SUMIFS(Profile!$E$2:$E$17521,Profile!$B$2:$B$17521,$B316,Profile!$C$2:$C$17521,CR$8))*$C$9</f>
        <v>0</v>
      </c>
      <c r="CS316" s="193">
        <f>(SUMIFS(Profile!$E$2:$E$17521,Profile!$B$2:$B$17521,$B316,Profile!$C$2:$C$17521,CS$8))*$C$9</f>
        <v>0</v>
      </c>
      <c r="CT316" s="193">
        <f>(SUMIFS(Profile!$E$2:$E$17521,Profile!$B$2:$B$17521,$B316,Profile!$C$2:$C$17521,CT$8))*$C$9</f>
        <v>0</v>
      </c>
      <c r="CU316" s="193">
        <f>(SUMIFS(Profile!$E$2:$E$17521,Profile!$B$2:$B$17521,$B316,Profile!$C$2:$C$17521,CU$8))*$C$9</f>
        <v>0</v>
      </c>
      <c r="CV316" s="193">
        <f>(SUMIFS(Profile!$E$2:$E$17521,Profile!$B$2:$B$17521,$B316,Profile!$C$2:$C$17521,CV$8))*$C$9</f>
        <v>0</v>
      </c>
      <c r="CW316" s="193">
        <f>(SUMIFS(Profile!$E$2:$E$17521,Profile!$B$2:$B$17521,$B316,Profile!$C$2:$C$17521,CW$8))*$C$9</f>
        <v>0</v>
      </c>
      <c r="CX316" s="193">
        <f t="shared" si="17"/>
        <v>0</v>
      </c>
      <c r="CY316" s="193">
        <f t="shared" ref="CY316:ET316" si="1542">MAX(BB316-E316,0)</f>
        <v>0</v>
      </c>
      <c r="CZ316" s="193">
        <f t="shared" si="1542"/>
        <v>0</v>
      </c>
      <c r="DA316" s="193">
        <f t="shared" si="1542"/>
        <v>0</v>
      </c>
      <c r="DB316" s="193">
        <f t="shared" si="1542"/>
        <v>0</v>
      </c>
      <c r="DC316" s="193">
        <f t="shared" si="1542"/>
        <v>0</v>
      </c>
      <c r="DD316" s="193">
        <f t="shared" si="1542"/>
        <v>0</v>
      </c>
      <c r="DE316" s="193">
        <f t="shared" si="1542"/>
        <v>0</v>
      </c>
      <c r="DF316" s="193">
        <f t="shared" si="1542"/>
        <v>0</v>
      </c>
      <c r="DG316" s="193">
        <f t="shared" si="1542"/>
        <v>0</v>
      </c>
      <c r="DH316" s="193">
        <f t="shared" si="1542"/>
        <v>0</v>
      </c>
      <c r="DI316" s="193">
        <f t="shared" si="1542"/>
        <v>0</v>
      </c>
      <c r="DJ316" s="193">
        <f t="shared" si="1542"/>
        <v>0</v>
      </c>
      <c r="DK316" s="193">
        <f t="shared" si="1542"/>
        <v>0</v>
      </c>
      <c r="DL316" s="193">
        <f t="shared" si="1542"/>
        <v>0</v>
      </c>
      <c r="DM316" s="193">
        <f t="shared" si="1542"/>
        <v>0</v>
      </c>
      <c r="DN316" s="193">
        <f t="shared" si="1542"/>
        <v>0</v>
      </c>
      <c r="DO316" s="193">
        <f t="shared" si="1542"/>
        <v>0</v>
      </c>
      <c r="DP316" s="193">
        <f t="shared" si="1542"/>
        <v>0</v>
      </c>
      <c r="DQ316" s="193">
        <f t="shared" si="1542"/>
        <v>0</v>
      </c>
      <c r="DR316" s="193">
        <f t="shared" si="1542"/>
        <v>0</v>
      </c>
      <c r="DS316" s="193">
        <f t="shared" si="1542"/>
        <v>0</v>
      </c>
      <c r="DT316" s="193">
        <f t="shared" si="1542"/>
        <v>0</v>
      </c>
      <c r="DU316" s="193">
        <f t="shared" si="1542"/>
        <v>0</v>
      </c>
      <c r="DV316" s="193">
        <f t="shared" si="1542"/>
        <v>0</v>
      </c>
      <c r="DW316" s="193">
        <f t="shared" si="1542"/>
        <v>0</v>
      </c>
      <c r="DX316" s="193">
        <f t="shared" si="1542"/>
        <v>0</v>
      </c>
      <c r="DY316" s="193">
        <f t="shared" si="1542"/>
        <v>0</v>
      </c>
      <c r="DZ316" s="193">
        <f t="shared" si="1542"/>
        <v>0</v>
      </c>
      <c r="EA316" s="193">
        <f t="shared" si="1542"/>
        <v>0</v>
      </c>
      <c r="EB316" s="193">
        <f t="shared" si="1542"/>
        <v>0</v>
      </c>
      <c r="EC316" s="193">
        <f t="shared" si="1542"/>
        <v>0</v>
      </c>
      <c r="ED316" s="193">
        <f t="shared" si="1542"/>
        <v>0</v>
      </c>
      <c r="EE316" s="193">
        <f t="shared" si="1542"/>
        <v>0</v>
      </c>
      <c r="EF316" s="193">
        <f t="shared" si="1542"/>
        <v>0</v>
      </c>
      <c r="EG316" s="193">
        <f t="shared" si="1542"/>
        <v>0</v>
      </c>
      <c r="EH316" s="193">
        <f t="shared" si="1542"/>
        <v>0</v>
      </c>
      <c r="EI316" s="193">
        <f t="shared" si="1542"/>
        <v>0</v>
      </c>
      <c r="EJ316" s="193">
        <f t="shared" si="1542"/>
        <v>0</v>
      </c>
      <c r="EK316" s="193">
        <f t="shared" si="1542"/>
        <v>0</v>
      </c>
      <c r="EL316" s="193">
        <f t="shared" si="1542"/>
        <v>0</v>
      </c>
      <c r="EM316" s="193">
        <f t="shared" si="1542"/>
        <v>0</v>
      </c>
      <c r="EN316" s="193">
        <f t="shared" si="1542"/>
        <v>0</v>
      </c>
      <c r="EO316" s="193">
        <f t="shared" si="1542"/>
        <v>0</v>
      </c>
      <c r="EP316" s="193">
        <f t="shared" si="1542"/>
        <v>0</v>
      </c>
      <c r="EQ316" s="193">
        <f t="shared" si="1542"/>
        <v>0</v>
      </c>
      <c r="ER316" s="193">
        <f t="shared" si="1542"/>
        <v>0</v>
      </c>
      <c r="ES316" s="193">
        <f t="shared" si="1542"/>
        <v>0</v>
      </c>
      <c r="ET316" s="193">
        <f t="shared" si="1542"/>
        <v>0</v>
      </c>
      <c r="EU316" s="193">
        <f t="shared" si="19"/>
        <v>1.949883984</v>
      </c>
      <c r="EV316" s="193">
        <f t="shared" ref="EV316:GQ316" si="1543">BB316-CY316</f>
        <v>0</v>
      </c>
      <c r="EW316" s="193">
        <f t="shared" si="1543"/>
        <v>0</v>
      </c>
      <c r="EX316" s="193">
        <f t="shared" si="1543"/>
        <v>0</v>
      </c>
      <c r="EY316" s="193">
        <f t="shared" si="1543"/>
        <v>0</v>
      </c>
      <c r="EZ316" s="193">
        <f t="shared" si="1543"/>
        <v>0</v>
      </c>
      <c r="FA316" s="193">
        <f t="shared" si="1543"/>
        <v>0</v>
      </c>
      <c r="FB316" s="193">
        <f t="shared" si="1543"/>
        <v>0</v>
      </c>
      <c r="FC316" s="193">
        <f t="shared" si="1543"/>
        <v>0</v>
      </c>
      <c r="FD316" s="193">
        <f t="shared" si="1543"/>
        <v>0</v>
      </c>
      <c r="FE316" s="193">
        <f t="shared" si="1543"/>
        <v>0</v>
      </c>
      <c r="FF316" s="193">
        <f t="shared" si="1543"/>
        <v>0</v>
      </c>
      <c r="FG316" s="193">
        <f t="shared" si="1543"/>
        <v>0</v>
      </c>
      <c r="FH316" s="193">
        <f t="shared" si="1543"/>
        <v>0</v>
      </c>
      <c r="FI316" s="193">
        <f t="shared" si="1543"/>
        <v>0.0001227025173</v>
      </c>
      <c r="FJ316" s="193">
        <f t="shared" si="1543"/>
        <v>0.003435670484</v>
      </c>
      <c r="FK316" s="193">
        <f t="shared" si="1543"/>
        <v>0.01264609944</v>
      </c>
      <c r="FL316" s="193">
        <f t="shared" si="1543"/>
        <v>0.02919221181</v>
      </c>
      <c r="FM316" s="193">
        <f t="shared" si="1543"/>
        <v>0.05015582552</v>
      </c>
      <c r="FN316" s="193">
        <f t="shared" si="1543"/>
        <v>0.07125680844</v>
      </c>
      <c r="FO316" s="193">
        <f t="shared" si="1543"/>
        <v>0.09312340749</v>
      </c>
      <c r="FP316" s="193">
        <f t="shared" si="1543"/>
        <v>0.1229869947</v>
      </c>
      <c r="FQ316" s="193">
        <f t="shared" si="1543"/>
        <v>0.1353191834</v>
      </c>
      <c r="FR316" s="193">
        <f t="shared" si="1543"/>
        <v>0.158959995</v>
      </c>
      <c r="FS316" s="193">
        <f t="shared" si="1543"/>
        <v>0.1656970795</v>
      </c>
      <c r="FT316" s="193">
        <f t="shared" si="1543"/>
        <v>0.1692930289</v>
      </c>
      <c r="FU316" s="193">
        <f t="shared" si="1543"/>
        <v>0.1924976659</v>
      </c>
      <c r="FV316" s="193">
        <f t="shared" si="1543"/>
        <v>0.1961679922</v>
      </c>
      <c r="FW316" s="193">
        <f t="shared" si="1543"/>
        <v>0.2244534791</v>
      </c>
      <c r="FX316" s="193">
        <f t="shared" si="1543"/>
        <v>0.118834556</v>
      </c>
      <c r="FY316" s="193">
        <f t="shared" si="1543"/>
        <v>0.106095953</v>
      </c>
      <c r="FZ316" s="193">
        <f t="shared" si="1543"/>
        <v>0.0593418144</v>
      </c>
      <c r="GA316" s="193">
        <f t="shared" si="1543"/>
        <v>0.02980572971</v>
      </c>
      <c r="GB316" s="193">
        <f t="shared" si="1543"/>
        <v>0.009854869301</v>
      </c>
      <c r="GC316" s="193">
        <f t="shared" si="1543"/>
        <v>0.0006429170534</v>
      </c>
      <c r="GD316" s="193">
        <f t="shared" si="1543"/>
        <v>0</v>
      </c>
      <c r="GE316" s="193">
        <f t="shared" si="1543"/>
        <v>0</v>
      </c>
      <c r="GF316" s="193">
        <f t="shared" si="1543"/>
        <v>0</v>
      </c>
      <c r="GG316" s="193">
        <f t="shared" si="1543"/>
        <v>0</v>
      </c>
      <c r="GH316" s="193">
        <f t="shared" si="1543"/>
        <v>0</v>
      </c>
      <c r="GI316" s="193">
        <f t="shared" si="1543"/>
        <v>0</v>
      </c>
      <c r="GJ316" s="193">
        <f t="shared" si="1543"/>
        <v>0</v>
      </c>
      <c r="GK316" s="193">
        <f t="shared" si="1543"/>
        <v>0</v>
      </c>
      <c r="GL316" s="193">
        <f t="shared" si="1543"/>
        <v>0</v>
      </c>
      <c r="GM316" s="193">
        <f t="shared" si="1543"/>
        <v>0</v>
      </c>
      <c r="GN316" s="193">
        <f t="shared" si="1543"/>
        <v>0</v>
      </c>
      <c r="GO316" s="193">
        <f t="shared" si="1543"/>
        <v>0</v>
      </c>
      <c r="GP316" s="193">
        <f t="shared" si="1543"/>
        <v>0</v>
      </c>
      <c r="GQ316" s="193">
        <f t="shared" si="1543"/>
        <v>0</v>
      </c>
      <c r="GR316" s="193">
        <f t="shared" si="21"/>
        <v>9.647099181</v>
      </c>
      <c r="GS316" s="193">
        <f t="shared" ref="GS316:IN316" si="1544">E316-EV316</f>
        <v>0.1570424386</v>
      </c>
      <c r="GT316" s="193">
        <f t="shared" si="1544"/>
        <v>0.1394152261</v>
      </c>
      <c r="GU316" s="193">
        <f t="shared" si="1544"/>
        <v>0.1302010014</v>
      </c>
      <c r="GV316" s="193">
        <f t="shared" si="1544"/>
        <v>0.1245923429</v>
      </c>
      <c r="GW316" s="193">
        <f t="shared" si="1544"/>
        <v>0.1193843028</v>
      </c>
      <c r="GX316" s="193">
        <f t="shared" si="1544"/>
        <v>0.1153781182</v>
      </c>
      <c r="GY316" s="193">
        <f t="shared" si="1544"/>
        <v>0.1157787366</v>
      </c>
      <c r="GZ316" s="193">
        <f t="shared" si="1544"/>
        <v>0.1133750258</v>
      </c>
      <c r="HA316" s="193">
        <f t="shared" si="1544"/>
        <v>0.1133750258</v>
      </c>
      <c r="HB316" s="193">
        <f t="shared" si="1544"/>
        <v>0.116980592</v>
      </c>
      <c r="HC316" s="193">
        <f t="shared" si="1544"/>
        <v>0.1221886321</v>
      </c>
      <c r="HD316" s="193">
        <f t="shared" si="1544"/>
        <v>0.1362102784</v>
      </c>
      <c r="HE316" s="193">
        <f t="shared" si="1544"/>
        <v>0.1606480048</v>
      </c>
      <c r="HF316" s="193">
        <f t="shared" si="1544"/>
        <v>0.1849630287</v>
      </c>
      <c r="HG316" s="193">
        <f t="shared" si="1544"/>
        <v>0.2177057227</v>
      </c>
      <c r="HH316" s="193">
        <f t="shared" si="1544"/>
        <v>0.2381410602</v>
      </c>
      <c r="HI316" s="193">
        <f t="shared" si="1544"/>
        <v>0.2300079356</v>
      </c>
      <c r="HJ316" s="193">
        <f t="shared" si="1544"/>
        <v>0.213451125</v>
      </c>
      <c r="HK316" s="193">
        <f t="shared" si="1544"/>
        <v>0.1867414836</v>
      </c>
      <c r="HL316" s="193">
        <f t="shared" si="1544"/>
        <v>0.1596668445</v>
      </c>
      <c r="HM316" s="193">
        <f t="shared" si="1544"/>
        <v>0.1189865587</v>
      </c>
      <c r="HN316" s="193">
        <f t="shared" si="1544"/>
        <v>0.1026481853</v>
      </c>
      <c r="HO316" s="193">
        <f t="shared" si="1544"/>
        <v>0.07339871524</v>
      </c>
      <c r="HP316" s="193">
        <f t="shared" si="1544"/>
        <v>0.06786348607</v>
      </c>
      <c r="HQ316" s="193">
        <f t="shared" si="1544"/>
        <v>0.07268052445</v>
      </c>
      <c r="HR316" s="193">
        <f t="shared" si="1544"/>
        <v>0.05228021676</v>
      </c>
      <c r="HS316" s="193">
        <f t="shared" si="1544"/>
        <v>0.04380246884</v>
      </c>
      <c r="HT316" s="193">
        <f t="shared" si="1544"/>
        <v>0.008305849533</v>
      </c>
      <c r="HU316" s="193">
        <f t="shared" si="1544"/>
        <v>0.110719825</v>
      </c>
      <c r="HV316" s="193">
        <f t="shared" si="1544"/>
        <v>0.1278652311</v>
      </c>
      <c r="HW316" s="193">
        <f t="shared" si="1544"/>
        <v>0.1858366867</v>
      </c>
      <c r="HX316" s="193">
        <f t="shared" si="1544"/>
        <v>0.2346024578</v>
      </c>
      <c r="HY316" s="193">
        <f t="shared" si="1544"/>
        <v>0.2878046509</v>
      </c>
      <c r="HZ316" s="193">
        <f t="shared" si="1544"/>
        <v>0.3466932929</v>
      </c>
      <c r="IA316" s="193">
        <f t="shared" si="1544"/>
        <v>0.399817229</v>
      </c>
      <c r="IB316" s="193">
        <f t="shared" si="1544"/>
        <v>0.4194074719</v>
      </c>
      <c r="IC316" s="193">
        <f t="shared" si="1544"/>
        <v>0.4259375529</v>
      </c>
      <c r="ID316" s="193">
        <f t="shared" si="1544"/>
        <v>0.4116755355</v>
      </c>
      <c r="IE316" s="193">
        <f t="shared" si="1544"/>
        <v>0.3982147551</v>
      </c>
      <c r="IF316" s="193">
        <f t="shared" si="1544"/>
        <v>0.3801869241</v>
      </c>
      <c r="IG316" s="193">
        <f t="shared" si="1544"/>
        <v>0.363761567</v>
      </c>
      <c r="IH316" s="193">
        <f t="shared" si="1544"/>
        <v>0.3441312622</v>
      </c>
      <c r="II316" s="193">
        <f t="shared" si="1544"/>
        <v>0.3273052866</v>
      </c>
      <c r="IJ316" s="193">
        <f t="shared" si="1544"/>
        <v>0.3084762187</v>
      </c>
      <c r="IK316" s="193">
        <f t="shared" si="1544"/>
        <v>0.28724344</v>
      </c>
      <c r="IL316" s="193">
        <f t="shared" si="1544"/>
        <v>0.252790252</v>
      </c>
      <c r="IM316" s="193">
        <f t="shared" si="1544"/>
        <v>0.2151321162</v>
      </c>
      <c r="IN316" s="193">
        <f t="shared" si="1544"/>
        <v>0.1842844943</v>
      </c>
      <c r="IO316" s="193">
        <f t="shared" si="23"/>
        <v>0</v>
      </c>
      <c r="IP316" s="193">
        <f t="shared" si="29"/>
        <v>0</v>
      </c>
      <c r="IQ316" s="193">
        <f t="shared" ref="IQ316:KK316" si="1545">MAX((MIN(CZ316+IP316,$IO$7))-GT316,0)</f>
        <v>0</v>
      </c>
      <c r="IR316" s="193">
        <f t="shared" si="1545"/>
        <v>0</v>
      </c>
      <c r="IS316" s="193">
        <f t="shared" si="1545"/>
        <v>0</v>
      </c>
      <c r="IT316" s="193">
        <f t="shared" si="1545"/>
        <v>0</v>
      </c>
      <c r="IU316" s="193">
        <f t="shared" si="1545"/>
        <v>0</v>
      </c>
      <c r="IV316" s="193">
        <f t="shared" si="1545"/>
        <v>0</v>
      </c>
      <c r="IW316" s="193">
        <f t="shared" si="1545"/>
        <v>0</v>
      </c>
      <c r="IX316" s="193">
        <f t="shared" si="1545"/>
        <v>0</v>
      </c>
      <c r="IY316" s="193">
        <f t="shared" si="1545"/>
        <v>0</v>
      </c>
      <c r="IZ316" s="193">
        <f t="shared" si="1545"/>
        <v>0</v>
      </c>
      <c r="JA316" s="193">
        <f t="shared" si="1545"/>
        <v>0</v>
      </c>
      <c r="JB316" s="193">
        <f t="shared" si="1545"/>
        <v>0</v>
      </c>
      <c r="JC316" s="193">
        <f t="shared" si="1545"/>
        <v>0</v>
      </c>
      <c r="JD316" s="193">
        <f t="shared" si="1545"/>
        <v>0</v>
      </c>
      <c r="JE316" s="193">
        <f t="shared" si="1545"/>
        <v>0</v>
      </c>
      <c r="JF316" s="193">
        <f t="shared" si="1545"/>
        <v>0</v>
      </c>
      <c r="JG316" s="193">
        <f t="shared" si="1545"/>
        <v>0</v>
      </c>
      <c r="JH316" s="193">
        <f t="shared" si="1545"/>
        <v>0</v>
      </c>
      <c r="JI316" s="193">
        <f t="shared" si="1545"/>
        <v>0</v>
      </c>
      <c r="JJ316" s="193">
        <f t="shared" si="1545"/>
        <v>0</v>
      </c>
      <c r="JK316" s="193">
        <f t="shared" si="1545"/>
        <v>0</v>
      </c>
      <c r="JL316" s="193">
        <f t="shared" si="1545"/>
        <v>0</v>
      </c>
      <c r="JM316" s="193">
        <f t="shared" si="1545"/>
        <v>0</v>
      </c>
      <c r="JN316" s="193">
        <f t="shared" si="1545"/>
        <v>0</v>
      </c>
      <c r="JO316" s="193">
        <f t="shared" si="1545"/>
        <v>0</v>
      </c>
      <c r="JP316" s="193">
        <f t="shared" si="1545"/>
        <v>0</v>
      </c>
      <c r="JQ316" s="193">
        <f t="shared" si="1545"/>
        <v>0</v>
      </c>
      <c r="JR316" s="193">
        <f t="shared" si="1545"/>
        <v>0</v>
      </c>
      <c r="JS316" s="193">
        <f t="shared" si="1545"/>
        <v>0</v>
      </c>
      <c r="JT316" s="193">
        <f t="shared" si="1545"/>
        <v>0</v>
      </c>
      <c r="JU316" s="193">
        <f t="shared" si="1545"/>
        <v>0</v>
      </c>
      <c r="JV316" s="193">
        <f t="shared" si="1545"/>
        <v>0</v>
      </c>
      <c r="JW316" s="193">
        <f t="shared" si="1545"/>
        <v>0</v>
      </c>
      <c r="JX316" s="193">
        <f t="shared" si="1545"/>
        <v>0</v>
      </c>
      <c r="JY316" s="193">
        <f t="shared" si="1545"/>
        <v>0</v>
      </c>
      <c r="JZ316" s="193">
        <f t="shared" si="1545"/>
        <v>0</v>
      </c>
      <c r="KA316" s="193">
        <f t="shared" si="1545"/>
        <v>0</v>
      </c>
      <c r="KB316" s="193">
        <f t="shared" si="1545"/>
        <v>0</v>
      </c>
      <c r="KC316" s="193">
        <f t="shared" si="1545"/>
        <v>0</v>
      </c>
      <c r="KD316" s="193">
        <f t="shared" si="1545"/>
        <v>0</v>
      </c>
      <c r="KE316" s="193">
        <f t="shared" si="1545"/>
        <v>0</v>
      </c>
      <c r="KF316" s="193">
        <f t="shared" si="1545"/>
        <v>0</v>
      </c>
      <c r="KG316" s="193">
        <f t="shared" si="1545"/>
        <v>0</v>
      </c>
      <c r="KH316" s="193">
        <f t="shared" si="1545"/>
        <v>0</v>
      </c>
      <c r="KI316" s="193">
        <f t="shared" si="1545"/>
        <v>0</v>
      </c>
      <c r="KJ316" s="193">
        <f t="shared" si="1545"/>
        <v>0</v>
      </c>
      <c r="KK316" s="193">
        <f t="shared" si="1545"/>
        <v>0</v>
      </c>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row>
    <row r="317" ht="14.25" customHeight="1">
      <c r="A317" s="1">
        <v>11.0</v>
      </c>
      <c r="B317" s="1">
        <f t="shared" ref="B317:C317" si="1546">B316+1</f>
        <v>307</v>
      </c>
      <c r="C317" s="267">
        <f t="shared" si="1546"/>
        <v>43772</v>
      </c>
      <c r="D317" s="193">
        <f t="shared" si="15"/>
        <v>11.74661416</v>
      </c>
      <c r="E317" s="193">
        <f>(SUMIFS(Profile!$F$2:$F$17521,Profile!$B$2:$B$17521,$B317,Profile!$C$2:$C$17521,E$8))*$C$6</f>
        <v>0.1574430571</v>
      </c>
      <c r="F317" s="193">
        <f>(SUMIFS(Profile!$F$2:$F$17521,Profile!$B$2:$B$17521,$B317,Profile!$C$2:$C$17521,F$8))*$C$6</f>
        <v>0.1414183185</v>
      </c>
      <c r="G317" s="193">
        <f>(SUMIFS(Profile!$F$2:$F$17521,Profile!$B$2:$B$17521,$B317,Profile!$C$2:$C$17521,G$8))*$C$6</f>
        <v>0.1314028568</v>
      </c>
      <c r="H317" s="193">
        <f>(SUMIFS(Profile!$F$2:$F$17521,Profile!$B$2:$B$17521,$B317,Profile!$C$2:$C$17521,H$8))*$C$6</f>
        <v>0.1241917244</v>
      </c>
      <c r="I317" s="193">
        <f>(SUMIFS(Profile!$F$2:$F$17521,Profile!$B$2:$B$17521,$B317,Profile!$C$2:$C$17521,I$8))*$C$6</f>
        <v>0.1213873952</v>
      </c>
      <c r="J317" s="193">
        <f>(SUMIFS(Profile!$F$2:$F$17521,Profile!$B$2:$B$17521,$B317,Profile!$C$2:$C$17521,J$8))*$C$6</f>
        <v>0.1173812105</v>
      </c>
      <c r="K317" s="193">
        <f>(SUMIFS(Profile!$F$2:$F$17521,Profile!$B$2:$B$17521,$B317,Profile!$C$2:$C$17521,K$8))*$C$6</f>
        <v>0.1173812105</v>
      </c>
      <c r="L317" s="193">
        <f>(SUMIFS(Profile!$F$2:$F$17521,Profile!$B$2:$B$17521,$B317,Profile!$C$2:$C$17521,L$8))*$C$6</f>
        <v>0.1145768812</v>
      </c>
      <c r="M317" s="193">
        <f>(SUMIFS(Profile!$F$2:$F$17521,Profile!$B$2:$B$17521,$B317,Profile!$C$2:$C$17521,M$8))*$C$6</f>
        <v>0.1145768812</v>
      </c>
      <c r="N317" s="193">
        <f>(SUMIFS(Profile!$F$2:$F$17521,Profile!$B$2:$B$17521,$B317,Profile!$C$2:$C$17521,N$8))*$C$6</f>
        <v>0.1193843028</v>
      </c>
      <c r="O317" s="193">
        <f>(SUMIFS(Profile!$F$2:$F$17521,Profile!$B$2:$B$17521,$B317,Profile!$C$2:$C$17521,O$8))*$C$6</f>
        <v>0.1241917244</v>
      </c>
      <c r="P317" s="193">
        <f>(SUMIFS(Profile!$F$2:$F$17521,Profile!$B$2:$B$17521,$B317,Profile!$C$2:$C$17521,P$8))*$C$6</f>
        <v>0.135008423</v>
      </c>
      <c r="Q317" s="193">
        <f>(SUMIFS(Profile!$F$2:$F$17521,Profile!$B$2:$B$17521,$B317,Profile!$C$2:$C$17521,Q$8))*$C$6</f>
        <v>0.1634523341</v>
      </c>
      <c r="R317" s="193">
        <f>(SUMIFS(Profile!$F$2:$F$17521,Profile!$B$2:$B$17521,$B317,Profile!$C$2:$C$17521,R$8))*$C$6</f>
        <v>0.1906943898</v>
      </c>
      <c r="S317" s="193">
        <f>(SUMIFS(Profile!$F$2:$F$17521,Profile!$B$2:$B$17521,$B317,Profile!$C$2:$C$17521,S$8))*$C$6</f>
        <v>0.2247469594</v>
      </c>
      <c r="T317" s="193">
        <f>(SUMIFS(Profile!$F$2:$F$17521,Profile!$B$2:$B$17521,$B317,Profile!$C$2:$C$17521,T$8))*$C$6</f>
        <v>0.2531908704</v>
      </c>
      <c r="U317" s="193">
        <f>(SUMIFS(Profile!$F$2:$F$17521,Profile!$B$2:$B$17521,$B317,Profile!$C$2:$C$17521,U$8))*$C$6</f>
        <v>0.2612032398</v>
      </c>
      <c r="V317" s="193">
        <f>(SUMIFS(Profile!$F$2:$F$17521,Profile!$B$2:$B$17521,$B317,Profile!$C$2:$C$17521,V$8))*$C$6</f>
        <v>0.2672125167</v>
      </c>
      <c r="W317" s="193">
        <f>(SUMIFS(Profile!$F$2:$F$17521,Profile!$B$2:$B$17521,$B317,Profile!$C$2:$C$17521,W$8))*$C$6</f>
        <v>0.2648088059</v>
      </c>
      <c r="X317" s="193">
        <f>(SUMIFS(Profile!$F$2:$F$17521,Profile!$B$2:$B$17521,$B317,Profile!$C$2:$C$17521,X$8))*$C$6</f>
        <v>0.257998292</v>
      </c>
      <c r="Y317" s="193">
        <f>(SUMIFS(Profile!$F$2:$F$17521,Profile!$B$2:$B$17521,$B317,Profile!$C$2:$C$17521,Y$8))*$C$6</f>
        <v>0.2499859227</v>
      </c>
      <c r="Z317" s="193">
        <f>(SUMIFS(Profile!$F$2:$F$17521,Profile!$B$2:$B$17521,$B317,Profile!$C$2:$C$17521,Z$8))*$C$6</f>
        <v>0.2419735534</v>
      </c>
      <c r="AA317" s="193">
        <f>(SUMIFS(Profile!$F$2:$F$17521,Profile!$B$2:$B$17521,$B317,Profile!$C$2:$C$17521,AA$8))*$C$6</f>
        <v>0.2355636579</v>
      </c>
      <c r="AB317" s="193">
        <f>(SUMIFS(Profile!$F$2:$F$17521,Profile!$B$2:$B$17521,$B317,Profile!$C$2:$C$17521,AB$8))*$C$6</f>
        <v>0.2359642764</v>
      </c>
      <c r="AC317" s="193">
        <f>(SUMIFS(Profile!$F$2:$F$17521,Profile!$B$2:$B$17521,$B317,Profile!$C$2:$C$17521,AC$8))*$C$6</f>
        <v>0.2419735534</v>
      </c>
      <c r="AD317" s="193">
        <f>(SUMIFS(Profile!$F$2:$F$17521,Profile!$B$2:$B$17521,$B317,Profile!$C$2:$C$17521,AD$8))*$C$6</f>
        <v>0.2463803565</v>
      </c>
      <c r="AE317" s="193">
        <f>(SUMIFS(Profile!$F$2:$F$17521,Profile!$B$2:$B$17521,$B317,Profile!$C$2:$C$17521,AE$8))*$C$6</f>
        <v>0.2447778827</v>
      </c>
      <c r="AF317" s="193">
        <f>(SUMIFS(Profile!$F$2:$F$17521,Profile!$B$2:$B$17521,$B317,Profile!$C$2:$C$17521,AF$8))*$C$6</f>
        <v>0.2367655133</v>
      </c>
      <c r="AG317" s="193">
        <f>(SUMIFS(Profile!$F$2:$F$17521,Profile!$B$2:$B$17521,$B317,Profile!$C$2:$C$17521,AG$8))*$C$6</f>
        <v>0.2367655133</v>
      </c>
      <c r="AH317" s="193">
        <f>(SUMIFS(Profile!$F$2:$F$17521,Profile!$B$2:$B$17521,$B317,Profile!$C$2:$C$17521,AH$8))*$C$6</f>
        <v>0.2439766457</v>
      </c>
      <c r="AI317" s="193">
        <f>(SUMIFS(Profile!$F$2:$F$17521,Profile!$B$2:$B$17521,$B317,Profile!$C$2:$C$17521,AI$8))*$C$6</f>
        <v>0.2523896335</v>
      </c>
      <c r="AJ317" s="193">
        <f>(SUMIFS(Profile!$F$2:$F$17521,Profile!$B$2:$B$17521,$B317,Profile!$C$2:$C$17521,AJ$8))*$C$6</f>
        <v>0.2724205568</v>
      </c>
      <c r="AK317" s="193">
        <f>(SUMIFS(Profile!$F$2:$F$17521,Profile!$B$2:$B$17521,$B317,Profile!$C$2:$C$17521,AK$8))*$C$6</f>
        <v>0.3044700341</v>
      </c>
      <c r="AL317" s="193">
        <f>(SUMIFS(Profile!$F$2:$F$17521,Profile!$B$2:$B$17521,$B317,Profile!$C$2:$C$17521,AL$8))*$C$6</f>
        <v>0.35254425</v>
      </c>
      <c r="AM317" s="193">
        <f>(SUMIFS(Profile!$F$2:$F$17521,Profile!$B$2:$B$17521,$B317,Profile!$C$2:$C$17521,AM$8))*$C$6</f>
        <v>0.405546073</v>
      </c>
      <c r="AN317" s="193">
        <f>(SUMIFS(Profile!$F$2:$F$17521,Profile!$B$2:$B$17521,$B317,Profile!$C$2:$C$17521,AN$8))*$C$6</f>
        <v>0.4229329144</v>
      </c>
      <c r="AO317" s="193">
        <f>(SUMIFS(Profile!$F$2:$F$17521,Profile!$B$2:$B$17521,$B317,Profile!$C$2:$C$17521,AO$8))*$C$6</f>
        <v>0.428020769</v>
      </c>
      <c r="AP317" s="193">
        <f>(SUMIFS(Profile!$F$2:$F$17521,Profile!$B$2:$B$17521,$B317,Profile!$C$2:$C$17521,AP$8))*$C$6</f>
        <v>0.4143596793</v>
      </c>
      <c r="AQ317" s="193">
        <f>(SUMIFS(Profile!$F$2:$F$17521,Profile!$B$2:$B$17521,$B317,Profile!$C$2:$C$17521,AQ$8))*$C$6</f>
        <v>0.4020206305</v>
      </c>
      <c r="AR317" s="193">
        <f>(SUMIFS(Profile!$F$2:$F$17521,Profile!$B$2:$B$17521,$B317,Profile!$C$2:$C$17521,AR$8))*$C$6</f>
        <v>0.3785844503</v>
      </c>
      <c r="AS317" s="193">
        <f>(SUMIFS(Profile!$F$2:$F$17521,Profile!$B$2:$B$17521,$B317,Profile!$C$2:$C$17521,AS$8))*$C$6</f>
        <v>0.3653640409</v>
      </c>
      <c r="AT317" s="193">
        <f>(SUMIFS(Profile!$F$2:$F$17521,Profile!$B$2:$B$17521,$B317,Profile!$C$2:$C$17521,AT$8))*$C$6</f>
        <v>0.3461343545</v>
      </c>
      <c r="AU317" s="193">
        <f>(SUMIFS(Profile!$F$2:$F$17521,Profile!$B$2:$B$17521,$B317,Profile!$C$2:$C$17521,AU$8))*$C$6</f>
        <v>0.3269046682</v>
      </c>
      <c r="AV317" s="193">
        <f>(SUMIFS(Profile!$F$2:$F$17521,Profile!$B$2:$B$17521,$B317,Profile!$C$2:$C$17521,AV$8))*$C$6</f>
        <v>0.3108799295</v>
      </c>
      <c r="AW317" s="193">
        <f>(SUMIFS(Profile!$F$2:$F$17521,Profile!$B$2:$B$17521,$B317,Profile!$C$2:$C$17521,AW$8))*$C$6</f>
        <v>0.2892465324</v>
      </c>
      <c r="AX317" s="193">
        <f>(SUMIFS(Profile!$F$2:$F$17521,Profile!$B$2:$B$17521,$B317,Profile!$C$2:$C$17521,AX$8))*$C$6</f>
        <v>0.2555945812</v>
      </c>
      <c r="AY317" s="193">
        <f>(SUMIFS(Profile!$F$2:$F$17521,Profile!$B$2:$B$17521,$B317,Profile!$C$2:$C$17521,AY$8))*$C$6</f>
        <v>0.2183370639</v>
      </c>
      <c r="AZ317" s="193">
        <f>(SUMIFS(Profile!$F$2:$F$17521,Profile!$B$2:$B$17521,$B317,Profile!$C$2:$C$17521,AZ$8))*$C$6</f>
        <v>0.1850857312</v>
      </c>
      <c r="BA317" s="193">
        <f t="shared" si="16"/>
        <v>4.698637556</v>
      </c>
      <c r="BB317" s="193">
        <f>(SUMIFS(Profile!$E$2:$E$17521,Profile!$B$2:$B$17521,$B317,Profile!$C$2:$C$17521,BB$8))*$C$9</f>
        <v>0</v>
      </c>
      <c r="BC317" s="193">
        <f>(SUMIFS(Profile!$E$2:$E$17521,Profile!$B$2:$B$17521,$B317,Profile!$C$2:$C$17521,BC$8))*$C$9</f>
        <v>0</v>
      </c>
      <c r="BD317" s="193">
        <f>(SUMIFS(Profile!$E$2:$E$17521,Profile!$B$2:$B$17521,$B317,Profile!$C$2:$C$17521,BD$8))*$C$9</f>
        <v>0</v>
      </c>
      <c r="BE317" s="193">
        <f>(SUMIFS(Profile!$E$2:$E$17521,Profile!$B$2:$B$17521,$B317,Profile!$C$2:$C$17521,BE$8))*$C$9</f>
        <v>0</v>
      </c>
      <c r="BF317" s="193">
        <f>(SUMIFS(Profile!$E$2:$E$17521,Profile!$B$2:$B$17521,$B317,Profile!$C$2:$C$17521,BF$8))*$C$9</f>
        <v>0</v>
      </c>
      <c r="BG317" s="193">
        <f>(SUMIFS(Profile!$E$2:$E$17521,Profile!$B$2:$B$17521,$B317,Profile!$C$2:$C$17521,BG$8))*$C$9</f>
        <v>0</v>
      </c>
      <c r="BH317" s="193">
        <f>(SUMIFS(Profile!$E$2:$E$17521,Profile!$B$2:$B$17521,$B317,Profile!$C$2:$C$17521,BH$8))*$C$9</f>
        <v>0</v>
      </c>
      <c r="BI317" s="193">
        <f>(SUMIFS(Profile!$E$2:$E$17521,Profile!$B$2:$B$17521,$B317,Profile!$C$2:$C$17521,BI$8))*$C$9</f>
        <v>0</v>
      </c>
      <c r="BJ317" s="193">
        <f>(SUMIFS(Profile!$E$2:$E$17521,Profile!$B$2:$B$17521,$B317,Profile!$C$2:$C$17521,BJ$8))*$C$9</f>
        <v>0</v>
      </c>
      <c r="BK317" s="193">
        <f>(SUMIFS(Profile!$E$2:$E$17521,Profile!$B$2:$B$17521,$B317,Profile!$C$2:$C$17521,BK$8))*$C$9</f>
        <v>0</v>
      </c>
      <c r="BL317" s="193">
        <f>(SUMIFS(Profile!$E$2:$E$17521,Profile!$B$2:$B$17521,$B317,Profile!$C$2:$C$17521,BL$8))*$C$9</f>
        <v>0</v>
      </c>
      <c r="BM317" s="193">
        <f>(SUMIFS(Profile!$E$2:$E$17521,Profile!$B$2:$B$17521,$B317,Profile!$C$2:$C$17521,BM$8))*$C$9</f>
        <v>0</v>
      </c>
      <c r="BN317" s="193">
        <f>(SUMIFS(Profile!$E$2:$E$17521,Profile!$B$2:$B$17521,$B317,Profile!$C$2:$C$17521,BN$8))*$C$9</f>
        <v>0</v>
      </c>
      <c r="BO317" s="193">
        <f>(SUMIFS(Profile!$E$2:$E$17521,Profile!$B$2:$B$17521,$B317,Profile!$C$2:$C$17521,BO$8))*$C$9</f>
        <v>0.0001227025173</v>
      </c>
      <c r="BP317" s="193">
        <f>(SUMIFS(Profile!$E$2:$E$17521,Profile!$B$2:$B$17521,$B317,Profile!$C$2:$C$17521,BP$8))*$C$9</f>
        <v>0.009325391313</v>
      </c>
      <c r="BQ317" s="193">
        <f>(SUMIFS(Profile!$E$2:$E$17521,Profile!$B$2:$B$17521,$B317,Profile!$C$2:$C$17521,BQ$8))*$C$9</f>
        <v>0.0422710172</v>
      </c>
      <c r="BR317" s="193">
        <f>(SUMIFS(Profile!$E$2:$E$17521,Profile!$B$2:$B$17521,$B317,Profile!$C$2:$C$17521,BR$8))*$C$9</f>
        <v>0.09340619264</v>
      </c>
      <c r="BS317" s="193">
        <f>(SUMIFS(Profile!$E$2:$E$17521,Profile!$B$2:$B$17521,$B317,Profile!$C$2:$C$17521,BS$8))*$C$9</f>
        <v>0.1493758779</v>
      </c>
      <c r="BT317" s="193">
        <f>(SUMIFS(Profile!$E$2:$E$17521,Profile!$B$2:$B$17521,$B317,Profile!$C$2:$C$17521,BT$8))*$C$9</f>
        <v>0.2176791374</v>
      </c>
      <c r="BU317" s="193">
        <f>(SUMIFS(Profile!$E$2:$E$17521,Profile!$B$2:$B$17521,$B317,Profile!$C$2:$C$17521,BU$8))*$C$9</f>
        <v>0.2849160676</v>
      </c>
      <c r="BV317" s="193">
        <f>(SUMIFS(Profile!$E$2:$E$17521,Profile!$B$2:$B$17521,$B317,Profile!$C$2:$C$17521,BV$8))*$C$9</f>
        <v>0.3499393105</v>
      </c>
      <c r="BW317" s="193">
        <f>(SUMIFS(Profile!$E$2:$E$17521,Profile!$B$2:$B$17521,$B317,Profile!$C$2:$C$17521,BW$8))*$C$9</f>
        <v>0.4676230305</v>
      </c>
      <c r="BX317" s="193">
        <f>(SUMIFS(Profile!$E$2:$E$17521,Profile!$B$2:$B$17521,$B317,Profile!$C$2:$C$17521,BX$8))*$C$9</f>
        <v>0.5442413276</v>
      </c>
      <c r="BY317" s="193">
        <f>(SUMIFS(Profile!$E$2:$E$17521,Profile!$B$2:$B$17521,$B317,Profile!$C$2:$C$17521,BY$8))*$C$9</f>
        <v>0.495743895</v>
      </c>
      <c r="BZ317" s="193">
        <f>(SUMIFS(Profile!$E$2:$E$17521,Profile!$B$2:$B$17521,$B317,Profile!$C$2:$C$17521,BZ$8))*$C$9</f>
        <v>0.4365007968</v>
      </c>
      <c r="CA317" s="193">
        <f>(SUMIFS(Profile!$E$2:$E$17521,Profile!$B$2:$B$17521,$B317,Profile!$C$2:$C$17521,CA$8))*$C$9</f>
        <v>0.3711410683</v>
      </c>
      <c r="CB317" s="193">
        <f>(SUMIFS(Profile!$E$2:$E$17521,Profile!$B$2:$B$17521,$B317,Profile!$C$2:$C$17521,CB$8))*$C$9</f>
        <v>0.3441373481</v>
      </c>
      <c r="CC317" s="193">
        <f>(SUMIFS(Profile!$E$2:$E$17521,Profile!$B$2:$B$17521,$B317,Profile!$C$2:$C$17521,CC$8))*$C$9</f>
        <v>0.2913288686</v>
      </c>
      <c r="CD317" s="193">
        <f>(SUMIFS(Profile!$E$2:$E$17521,Profile!$B$2:$B$17521,$B317,Profile!$C$2:$C$17521,CD$8))*$C$9</f>
        <v>0.2331891518</v>
      </c>
      <c r="CE317" s="193">
        <f>(SUMIFS(Profile!$E$2:$E$17521,Profile!$B$2:$B$17521,$B317,Profile!$C$2:$C$17521,CE$8))*$C$9</f>
        <v>0.1653769573</v>
      </c>
      <c r="CF317" s="193">
        <f>(SUMIFS(Profile!$E$2:$E$17521,Profile!$B$2:$B$17521,$B317,Profile!$C$2:$C$17521,CF$8))*$C$9</f>
        <v>0.1219706087</v>
      </c>
      <c r="CG317" s="193">
        <f>(SUMIFS(Profile!$E$2:$E$17521,Profile!$B$2:$B$17521,$B317,Profile!$C$2:$C$17521,CG$8))*$C$9</f>
        <v>0.05946531741</v>
      </c>
      <c r="CH317" s="193">
        <f>(SUMIFS(Profile!$E$2:$E$17521,Profile!$B$2:$B$17521,$B317,Profile!$C$2:$C$17521,CH$8))*$C$9</f>
        <v>0.01950759315</v>
      </c>
      <c r="CI317" s="193">
        <f>(SUMIFS(Profile!$E$2:$E$17521,Profile!$B$2:$B$17521,$B317,Profile!$C$2:$C$17521,CI$8))*$C$9</f>
        <v>0.001375895818</v>
      </c>
      <c r="CJ317" s="193">
        <f>(SUMIFS(Profile!$E$2:$E$17521,Profile!$B$2:$B$17521,$B317,Profile!$C$2:$C$17521,CJ$8))*$C$9</f>
        <v>0</v>
      </c>
      <c r="CK317" s="193">
        <f>(SUMIFS(Profile!$E$2:$E$17521,Profile!$B$2:$B$17521,$B317,Profile!$C$2:$C$17521,CK$8))*$C$9</f>
        <v>0</v>
      </c>
      <c r="CL317" s="193">
        <f>(SUMIFS(Profile!$E$2:$E$17521,Profile!$B$2:$B$17521,$B317,Profile!$C$2:$C$17521,CL$8))*$C$9</f>
        <v>0</v>
      </c>
      <c r="CM317" s="193">
        <f>(SUMIFS(Profile!$E$2:$E$17521,Profile!$B$2:$B$17521,$B317,Profile!$C$2:$C$17521,CM$8))*$C$9</f>
        <v>0</v>
      </c>
      <c r="CN317" s="193">
        <f>(SUMIFS(Profile!$E$2:$E$17521,Profile!$B$2:$B$17521,$B317,Profile!$C$2:$C$17521,CN$8))*$C$9</f>
        <v>0</v>
      </c>
      <c r="CO317" s="193">
        <f>(SUMIFS(Profile!$E$2:$E$17521,Profile!$B$2:$B$17521,$B317,Profile!$C$2:$C$17521,CO$8))*$C$9</f>
        <v>0</v>
      </c>
      <c r="CP317" s="193">
        <f>(SUMIFS(Profile!$E$2:$E$17521,Profile!$B$2:$B$17521,$B317,Profile!$C$2:$C$17521,CP$8))*$C$9</f>
        <v>0</v>
      </c>
      <c r="CQ317" s="193">
        <f>(SUMIFS(Profile!$E$2:$E$17521,Profile!$B$2:$B$17521,$B317,Profile!$C$2:$C$17521,CQ$8))*$C$9</f>
        <v>0</v>
      </c>
      <c r="CR317" s="193">
        <f>(SUMIFS(Profile!$E$2:$E$17521,Profile!$B$2:$B$17521,$B317,Profile!$C$2:$C$17521,CR$8))*$C$9</f>
        <v>0</v>
      </c>
      <c r="CS317" s="193">
        <f>(SUMIFS(Profile!$E$2:$E$17521,Profile!$B$2:$B$17521,$B317,Profile!$C$2:$C$17521,CS$8))*$C$9</f>
        <v>0</v>
      </c>
      <c r="CT317" s="193">
        <f>(SUMIFS(Profile!$E$2:$E$17521,Profile!$B$2:$B$17521,$B317,Profile!$C$2:$C$17521,CT$8))*$C$9</f>
        <v>0</v>
      </c>
      <c r="CU317" s="193">
        <f>(SUMIFS(Profile!$E$2:$E$17521,Profile!$B$2:$B$17521,$B317,Profile!$C$2:$C$17521,CU$8))*$C$9</f>
        <v>0</v>
      </c>
      <c r="CV317" s="193">
        <f>(SUMIFS(Profile!$E$2:$E$17521,Profile!$B$2:$B$17521,$B317,Profile!$C$2:$C$17521,CV$8))*$C$9</f>
        <v>0</v>
      </c>
      <c r="CW317" s="193">
        <f>(SUMIFS(Profile!$E$2:$E$17521,Profile!$B$2:$B$17521,$B317,Profile!$C$2:$C$17521,CW$8))*$C$9</f>
        <v>0</v>
      </c>
      <c r="CX317" s="193">
        <f t="shared" si="17"/>
        <v>1.394188704</v>
      </c>
      <c r="CY317" s="193">
        <f t="shared" ref="CY317:ET317" si="1547">MAX(BB317-E317,0)</f>
        <v>0</v>
      </c>
      <c r="CZ317" s="193">
        <f t="shared" si="1547"/>
        <v>0</v>
      </c>
      <c r="DA317" s="193">
        <f t="shared" si="1547"/>
        <v>0</v>
      </c>
      <c r="DB317" s="193">
        <f t="shared" si="1547"/>
        <v>0</v>
      </c>
      <c r="DC317" s="193">
        <f t="shared" si="1547"/>
        <v>0</v>
      </c>
      <c r="DD317" s="193">
        <f t="shared" si="1547"/>
        <v>0</v>
      </c>
      <c r="DE317" s="193">
        <f t="shared" si="1547"/>
        <v>0</v>
      </c>
      <c r="DF317" s="193">
        <f t="shared" si="1547"/>
        <v>0</v>
      </c>
      <c r="DG317" s="193">
        <f t="shared" si="1547"/>
        <v>0</v>
      </c>
      <c r="DH317" s="193">
        <f t="shared" si="1547"/>
        <v>0</v>
      </c>
      <c r="DI317" s="193">
        <f t="shared" si="1547"/>
        <v>0</v>
      </c>
      <c r="DJ317" s="193">
        <f t="shared" si="1547"/>
        <v>0</v>
      </c>
      <c r="DK317" s="193">
        <f t="shared" si="1547"/>
        <v>0</v>
      </c>
      <c r="DL317" s="193">
        <f t="shared" si="1547"/>
        <v>0</v>
      </c>
      <c r="DM317" s="193">
        <f t="shared" si="1547"/>
        <v>0</v>
      </c>
      <c r="DN317" s="193">
        <f t="shared" si="1547"/>
        <v>0</v>
      </c>
      <c r="DO317" s="193">
        <f t="shared" si="1547"/>
        <v>0</v>
      </c>
      <c r="DP317" s="193">
        <f t="shared" si="1547"/>
        <v>0</v>
      </c>
      <c r="DQ317" s="193">
        <f t="shared" si="1547"/>
        <v>0</v>
      </c>
      <c r="DR317" s="193">
        <f t="shared" si="1547"/>
        <v>0.02691777559</v>
      </c>
      <c r="DS317" s="193">
        <f t="shared" si="1547"/>
        <v>0.09995338778</v>
      </c>
      <c r="DT317" s="193">
        <f t="shared" si="1547"/>
        <v>0.2256494771</v>
      </c>
      <c r="DU317" s="193">
        <f t="shared" si="1547"/>
        <v>0.3086776696</v>
      </c>
      <c r="DV317" s="193">
        <f t="shared" si="1547"/>
        <v>0.2597796186</v>
      </c>
      <c r="DW317" s="193">
        <f t="shared" si="1547"/>
        <v>0.1945272434</v>
      </c>
      <c r="DX317" s="193">
        <f t="shared" si="1547"/>
        <v>0.1247607118</v>
      </c>
      <c r="DY317" s="193">
        <f t="shared" si="1547"/>
        <v>0.09935946544</v>
      </c>
      <c r="DZ317" s="193">
        <f t="shared" si="1547"/>
        <v>0.05456335523</v>
      </c>
      <c r="EA317" s="193">
        <f t="shared" si="1547"/>
        <v>0</v>
      </c>
      <c r="EB317" s="193">
        <f t="shared" si="1547"/>
        <v>0</v>
      </c>
      <c r="EC317" s="193">
        <f t="shared" si="1547"/>
        <v>0</v>
      </c>
      <c r="ED317" s="193">
        <f t="shared" si="1547"/>
        <v>0</v>
      </c>
      <c r="EE317" s="193">
        <f t="shared" si="1547"/>
        <v>0</v>
      </c>
      <c r="EF317" s="193">
        <f t="shared" si="1547"/>
        <v>0</v>
      </c>
      <c r="EG317" s="193">
        <f t="shared" si="1547"/>
        <v>0</v>
      </c>
      <c r="EH317" s="193">
        <f t="shared" si="1547"/>
        <v>0</v>
      </c>
      <c r="EI317" s="193">
        <f t="shared" si="1547"/>
        <v>0</v>
      </c>
      <c r="EJ317" s="193">
        <f t="shared" si="1547"/>
        <v>0</v>
      </c>
      <c r="EK317" s="193">
        <f t="shared" si="1547"/>
        <v>0</v>
      </c>
      <c r="EL317" s="193">
        <f t="shared" si="1547"/>
        <v>0</v>
      </c>
      <c r="EM317" s="193">
        <f t="shared" si="1547"/>
        <v>0</v>
      </c>
      <c r="EN317" s="193">
        <f t="shared" si="1547"/>
        <v>0</v>
      </c>
      <c r="EO317" s="193">
        <f t="shared" si="1547"/>
        <v>0</v>
      </c>
      <c r="EP317" s="193">
        <f t="shared" si="1547"/>
        <v>0</v>
      </c>
      <c r="EQ317" s="193">
        <f t="shared" si="1547"/>
        <v>0</v>
      </c>
      <c r="ER317" s="193">
        <f t="shared" si="1547"/>
        <v>0</v>
      </c>
      <c r="ES317" s="193">
        <f t="shared" si="1547"/>
        <v>0</v>
      </c>
      <c r="ET317" s="193">
        <f t="shared" si="1547"/>
        <v>0</v>
      </c>
      <c r="EU317" s="193">
        <f t="shared" si="19"/>
        <v>3.304448851</v>
      </c>
      <c r="EV317" s="193">
        <f t="shared" ref="EV317:GQ317" si="1548">BB317-CY317</f>
        <v>0</v>
      </c>
      <c r="EW317" s="193">
        <f t="shared" si="1548"/>
        <v>0</v>
      </c>
      <c r="EX317" s="193">
        <f t="shared" si="1548"/>
        <v>0</v>
      </c>
      <c r="EY317" s="193">
        <f t="shared" si="1548"/>
        <v>0</v>
      </c>
      <c r="EZ317" s="193">
        <f t="shared" si="1548"/>
        <v>0</v>
      </c>
      <c r="FA317" s="193">
        <f t="shared" si="1548"/>
        <v>0</v>
      </c>
      <c r="FB317" s="193">
        <f t="shared" si="1548"/>
        <v>0</v>
      </c>
      <c r="FC317" s="193">
        <f t="shared" si="1548"/>
        <v>0</v>
      </c>
      <c r="FD317" s="193">
        <f t="shared" si="1548"/>
        <v>0</v>
      </c>
      <c r="FE317" s="193">
        <f t="shared" si="1548"/>
        <v>0</v>
      </c>
      <c r="FF317" s="193">
        <f t="shared" si="1548"/>
        <v>0</v>
      </c>
      <c r="FG317" s="193">
        <f t="shared" si="1548"/>
        <v>0</v>
      </c>
      <c r="FH317" s="193">
        <f t="shared" si="1548"/>
        <v>0</v>
      </c>
      <c r="FI317" s="193">
        <f t="shared" si="1548"/>
        <v>0.0001227025173</v>
      </c>
      <c r="FJ317" s="193">
        <f t="shared" si="1548"/>
        <v>0.009325391313</v>
      </c>
      <c r="FK317" s="193">
        <f t="shared" si="1548"/>
        <v>0.0422710172</v>
      </c>
      <c r="FL317" s="193">
        <f t="shared" si="1548"/>
        <v>0.09340619264</v>
      </c>
      <c r="FM317" s="193">
        <f t="shared" si="1548"/>
        <v>0.1493758779</v>
      </c>
      <c r="FN317" s="193">
        <f t="shared" si="1548"/>
        <v>0.2176791374</v>
      </c>
      <c r="FO317" s="193">
        <f t="shared" si="1548"/>
        <v>0.257998292</v>
      </c>
      <c r="FP317" s="193">
        <f t="shared" si="1548"/>
        <v>0.2499859227</v>
      </c>
      <c r="FQ317" s="193">
        <f t="shared" si="1548"/>
        <v>0.2419735534</v>
      </c>
      <c r="FR317" s="193">
        <f t="shared" si="1548"/>
        <v>0.2355636579</v>
      </c>
      <c r="FS317" s="193">
        <f t="shared" si="1548"/>
        <v>0.2359642764</v>
      </c>
      <c r="FT317" s="193">
        <f t="shared" si="1548"/>
        <v>0.2419735534</v>
      </c>
      <c r="FU317" s="193">
        <f t="shared" si="1548"/>
        <v>0.2463803565</v>
      </c>
      <c r="FV317" s="193">
        <f t="shared" si="1548"/>
        <v>0.2447778827</v>
      </c>
      <c r="FW317" s="193">
        <f t="shared" si="1548"/>
        <v>0.2367655133</v>
      </c>
      <c r="FX317" s="193">
        <f t="shared" si="1548"/>
        <v>0.2331891518</v>
      </c>
      <c r="FY317" s="193">
        <f t="shared" si="1548"/>
        <v>0.1653769573</v>
      </c>
      <c r="FZ317" s="193">
        <f t="shared" si="1548"/>
        <v>0.1219706087</v>
      </c>
      <c r="GA317" s="193">
        <f t="shared" si="1548"/>
        <v>0.05946531741</v>
      </c>
      <c r="GB317" s="193">
        <f t="shared" si="1548"/>
        <v>0.01950759315</v>
      </c>
      <c r="GC317" s="193">
        <f t="shared" si="1548"/>
        <v>0.001375895818</v>
      </c>
      <c r="GD317" s="193">
        <f t="shared" si="1548"/>
        <v>0</v>
      </c>
      <c r="GE317" s="193">
        <f t="shared" si="1548"/>
        <v>0</v>
      </c>
      <c r="GF317" s="193">
        <f t="shared" si="1548"/>
        <v>0</v>
      </c>
      <c r="GG317" s="193">
        <f t="shared" si="1548"/>
        <v>0</v>
      </c>
      <c r="GH317" s="193">
        <f t="shared" si="1548"/>
        <v>0</v>
      </c>
      <c r="GI317" s="193">
        <f t="shared" si="1548"/>
        <v>0</v>
      </c>
      <c r="GJ317" s="193">
        <f t="shared" si="1548"/>
        <v>0</v>
      </c>
      <c r="GK317" s="193">
        <f t="shared" si="1548"/>
        <v>0</v>
      </c>
      <c r="GL317" s="193">
        <f t="shared" si="1548"/>
        <v>0</v>
      </c>
      <c r="GM317" s="193">
        <f t="shared" si="1548"/>
        <v>0</v>
      </c>
      <c r="GN317" s="193">
        <f t="shared" si="1548"/>
        <v>0</v>
      </c>
      <c r="GO317" s="193">
        <f t="shared" si="1548"/>
        <v>0</v>
      </c>
      <c r="GP317" s="193">
        <f t="shared" si="1548"/>
        <v>0</v>
      </c>
      <c r="GQ317" s="193">
        <f t="shared" si="1548"/>
        <v>0</v>
      </c>
      <c r="GR317" s="193">
        <f t="shared" si="21"/>
        <v>8.44216531</v>
      </c>
      <c r="GS317" s="193">
        <f t="shared" ref="GS317:IN317" si="1549">E317-EV317</f>
        <v>0.1574430571</v>
      </c>
      <c r="GT317" s="193">
        <f t="shared" si="1549"/>
        <v>0.1414183185</v>
      </c>
      <c r="GU317" s="193">
        <f t="shared" si="1549"/>
        <v>0.1314028568</v>
      </c>
      <c r="GV317" s="193">
        <f t="shared" si="1549"/>
        <v>0.1241917244</v>
      </c>
      <c r="GW317" s="193">
        <f t="shared" si="1549"/>
        <v>0.1213873952</v>
      </c>
      <c r="GX317" s="193">
        <f t="shared" si="1549"/>
        <v>0.1173812105</v>
      </c>
      <c r="GY317" s="193">
        <f t="shared" si="1549"/>
        <v>0.1173812105</v>
      </c>
      <c r="GZ317" s="193">
        <f t="shared" si="1549"/>
        <v>0.1145768812</v>
      </c>
      <c r="HA317" s="193">
        <f t="shared" si="1549"/>
        <v>0.1145768812</v>
      </c>
      <c r="HB317" s="193">
        <f t="shared" si="1549"/>
        <v>0.1193843028</v>
      </c>
      <c r="HC317" s="193">
        <f t="shared" si="1549"/>
        <v>0.1241917244</v>
      </c>
      <c r="HD317" s="193">
        <f t="shared" si="1549"/>
        <v>0.135008423</v>
      </c>
      <c r="HE317" s="193">
        <f t="shared" si="1549"/>
        <v>0.1634523341</v>
      </c>
      <c r="HF317" s="193">
        <f t="shared" si="1549"/>
        <v>0.1905716872</v>
      </c>
      <c r="HG317" s="193">
        <f t="shared" si="1549"/>
        <v>0.215421568</v>
      </c>
      <c r="HH317" s="193">
        <f t="shared" si="1549"/>
        <v>0.2109198532</v>
      </c>
      <c r="HI317" s="193">
        <f t="shared" si="1549"/>
        <v>0.1677970471</v>
      </c>
      <c r="HJ317" s="193">
        <f t="shared" si="1549"/>
        <v>0.1178366388</v>
      </c>
      <c r="HK317" s="193">
        <f t="shared" si="1549"/>
        <v>0.04712966859</v>
      </c>
      <c r="HL317" s="193">
        <f t="shared" si="1549"/>
        <v>0</v>
      </c>
      <c r="HM317" s="193">
        <f t="shared" si="1549"/>
        <v>0</v>
      </c>
      <c r="HN317" s="193">
        <f t="shared" si="1549"/>
        <v>0</v>
      </c>
      <c r="HO317" s="193">
        <f t="shared" si="1549"/>
        <v>0</v>
      </c>
      <c r="HP317" s="193">
        <f t="shared" si="1549"/>
        <v>0</v>
      </c>
      <c r="HQ317" s="193">
        <f t="shared" si="1549"/>
        <v>0</v>
      </c>
      <c r="HR317" s="193">
        <f t="shared" si="1549"/>
        <v>0</v>
      </c>
      <c r="HS317" s="193">
        <f t="shared" si="1549"/>
        <v>0</v>
      </c>
      <c r="HT317" s="193">
        <f t="shared" si="1549"/>
        <v>0</v>
      </c>
      <c r="HU317" s="193">
        <f t="shared" si="1549"/>
        <v>0.003576361567</v>
      </c>
      <c r="HV317" s="193">
        <f t="shared" si="1549"/>
        <v>0.07859968846</v>
      </c>
      <c r="HW317" s="193">
        <f t="shared" si="1549"/>
        <v>0.1304190248</v>
      </c>
      <c r="HX317" s="193">
        <f t="shared" si="1549"/>
        <v>0.2129552394</v>
      </c>
      <c r="HY317" s="193">
        <f t="shared" si="1549"/>
        <v>0.2849624409</v>
      </c>
      <c r="HZ317" s="193">
        <f t="shared" si="1549"/>
        <v>0.3511683542</v>
      </c>
      <c r="IA317" s="193">
        <f t="shared" si="1549"/>
        <v>0.405546073</v>
      </c>
      <c r="IB317" s="193">
        <f t="shared" si="1549"/>
        <v>0.4229329144</v>
      </c>
      <c r="IC317" s="193">
        <f t="shared" si="1549"/>
        <v>0.428020769</v>
      </c>
      <c r="ID317" s="193">
        <f t="shared" si="1549"/>
        <v>0.4143596793</v>
      </c>
      <c r="IE317" s="193">
        <f t="shared" si="1549"/>
        <v>0.4020206305</v>
      </c>
      <c r="IF317" s="193">
        <f t="shared" si="1549"/>
        <v>0.3785844503</v>
      </c>
      <c r="IG317" s="193">
        <f t="shared" si="1549"/>
        <v>0.3653640409</v>
      </c>
      <c r="IH317" s="193">
        <f t="shared" si="1549"/>
        <v>0.3461343545</v>
      </c>
      <c r="II317" s="193">
        <f t="shared" si="1549"/>
        <v>0.3269046682</v>
      </c>
      <c r="IJ317" s="193">
        <f t="shared" si="1549"/>
        <v>0.3108799295</v>
      </c>
      <c r="IK317" s="193">
        <f t="shared" si="1549"/>
        <v>0.2892465324</v>
      </c>
      <c r="IL317" s="193">
        <f t="shared" si="1549"/>
        <v>0.2555945812</v>
      </c>
      <c r="IM317" s="193">
        <f t="shared" si="1549"/>
        <v>0.2183370639</v>
      </c>
      <c r="IN317" s="193">
        <f t="shared" si="1549"/>
        <v>0.1850857312</v>
      </c>
      <c r="IO317" s="193">
        <f t="shared" si="23"/>
        <v>1.394188704</v>
      </c>
      <c r="IP317" s="193">
        <f t="shared" si="29"/>
        <v>0</v>
      </c>
      <c r="IQ317" s="193">
        <f t="shared" ref="IQ317:KK317" si="1550">MAX((MIN(CZ317+IP317,$IO$7))-GT317,0)</f>
        <v>0</v>
      </c>
      <c r="IR317" s="193">
        <f t="shared" si="1550"/>
        <v>0</v>
      </c>
      <c r="IS317" s="193">
        <f t="shared" si="1550"/>
        <v>0</v>
      </c>
      <c r="IT317" s="193">
        <f t="shared" si="1550"/>
        <v>0</v>
      </c>
      <c r="IU317" s="193">
        <f t="shared" si="1550"/>
        <v>0</v>
      </c>
      <c r="IV317" s="193">
        <f t="shared" si="1550"/>
        <v>0</v>
      </c>
      <c r="IW317" s="193">
        <f t="shared" si="1550"/>
        <v>0</v>
      </c>
      <c r="IX317" s="193">
        <f t="shared" si="1550"/>
        <v>0</v>
      </c>
      <c r="IY317" s="193">
        <f t="shared" si="1550"/>
        <v>0</v>
      </c>
      <c r="IZ317" s="193">
        <f t="shared" si="1550"/>
        <v>0</v>
      </c>
      <c r="JA317" s="193">
        <f t="shared" si="1550"/>
        <v>0</v>
      </c>
      <c r="JB317" s="193">
        <f t="shared" si="1550"/>
        <v>0</v>
      </c>
      <c r="JC317" s="193">
        <f t="shared" si="1550"/>
        <v>0</v>
      </c>
      <c r="JD317" s="193">
        <f t="shared" si="1550"/>
        <v>0</v>
      </c>
      <c r="JE317" s="193">
        <f t="shared" si="1550"/>
        <v>0</v>
      </c>
      <c r="JF317" s="193">
        <f t="shared" si="1550"/>
        <v>0</v>
      </c>
      <c r="JG317" s="193">
        <f t="shared" si="1550"/>
        <v>0</v>
      </c>
      <c r="JH317" s="193">
        <f t="shared" si="1550"/>
        <v>0</v>
      </c>
      <c r="JI317" s="193">
        <f t="shared" si="1550"/>
        <v>0.02691777559</v>
      </c>
      <c r="JJ317" s="193">
        <f t="shared" si="1550"/>
        <v>0.1268711634</v>
      </c>
      <c r="JK317" s="193">
        <f t="shared" si="1550"/>
        <v>0.3525206405</v>
      </c>
      <c r="JL317" s="193">
        <f t="shared" si="1550"/>
        <v>0.6611983101</v>
      </c>
      <c r="JM317" s="193">
        <f t="shared" si="1550"/>
        <v>0.9209779287</v>
      </c>
      <c r="JN317" s="193">
        <f t="shared" si="1550"/>
        <v>1.115505172</v>
      </c>
      <c r="JO317" s="193">
        <f t="shared" si="1550"/>
        <v>1.240265884</v>
      </c>
      <c r="JP317" s="193">
        <f t="shared" si="1550"/>
        <v>1.339625349</v>
      </c>
      <c r="JQ317" s="193">
        <f t="shared" si="1550"/>
        <v>1.394188704</v>
      </c>
      <c r="JR317" s="193">
        <f t="shared" si="1550"/>
        <v>1.390612343</v>
      </c>
      <c r="JS317" s="193">
        <f t="shared" si="1550"/>
        <v>1.312012654</v>
      </c>
      <c r="JT317" s="193">
        <f t="shared" si="1550"/>
        <v>1.18159363</v>
      </c>
      <c r="JU317" s="193">
        <f t="shared" si="1550"/>
        <v>0.9686383902</v>
      </c>
      <c r="JV317" s="193">
        <f t="shared" si="1550"/>
        <v>0.6836759493</v>
      </c>
      <c r="JW317" s="193">
        <f t="shared" si="1550"/>
        <v>0.3325075952</v>
      </c>
      <c r="JX317" s="193">
        <f t="shared" si="1550"/>
        <v>0</v>
      </c>
      <c r="JY317" s="193">
        <f t="shared" si="1550"/>
        <v>0</v>
      </c>
      <c r="JZ317" s="193">
        <f t="shared" si="1550"/>
        <v>0</v>
      </c>
      <c r="KA317" s="193">
        <f t="shared" si="1550"/>
        <v>0</v>
      </c>
      <c r="KB317" s="193">
        <f t="shared" si="1550"/>
        <v>0</v>
      </c>
      <c r="KC317" s="193">
        <f t="shared" si="1550"/>
        <v>0</v>
      </c>
      <c r="KD317" s="193">
        <f t="shared" si="1550"/>
        <v>0</v>
      </c>
      <c r="KE317" s="193">
        <f t="shared" si="1550"/>
        <v>0</v>
      </c>
      <c r="KF317" s="193">
        <f t="shared" si="1550"/>
        <v>0</v>
      </c>
      <c r="KG317" s="193">
        <f t="shared" si="1550"/>
        <v>0</v>
      </c>
      <c r="KH317" s="193">
        <f t="shared" si="1550"/>
        <v>0</v>
      </c>
      <c r="KI317" s="193">
        <f t="shared" si="1550"/>
        <v>0</v>
      </c>
      <c r="KJ317" s="193">
        <f t="shared" si="1550"/>
        <v>0</v>
      </c>
      <c r="KK317" s="193">
        <f t="shared" si="1550"/>
        <v>0</v>
      </c>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row>
    <row r="318" ht="14.25" customHeight="1">
      <c r="A318" s="1">
        <v>11.0</v>
      </c>
      <c r="B318" s="1">
        <f t="shared" ref="B318:C318" si="1551">B317+1</f>
        <v>308</v>
      </c>
      <c r="C318" s="267">
        <f t="shared" si="1551"/>
        <v>43773</v>
      </c>
      <c r="D318" s="193">
        <f t="shared" si="15"/>
        <v>11.91511429</v>
      </c>
      <c r="E318" s="193">
        <f>(SUMIFS(Profile!$F$2:$F$17521,Profile!$B$2:$B$17521,$B318,Profile!$C$2:$C$17521,E$8))*$C$6</f>
        <v>0.1606480048</v>
      </c>
      <c r="F318" s="193">
        <f>(SUMIFS(Profile!$F$2:$F$17521,Profile!$B$2:$B$17521,$B318,Profile!$C$2:$C$17521,F$8))*$C$6</f>
        <v>0.1466263585</v>
      </c>
      <c r="G318" s="193">
        <f>(SUMIFS(Profile!$F$2:$F$17521,Profile!$B$2:$B$17521,$B318,Profile!$C$2:$C$17521,G$8))*$C$6</f>
        <v>0.1366108969</v>
      </c>
      <c r="H318" s="193">
        <f>(SUMIFS(Profile!$F$2:$F$17521,Profile!$B$2:$B$17521,$B318,Profile!$C$2:$C$17521,H$8))*$C$6</f>
        <v>0.1285985275</v>
      </c>
      <c r="I318" s="193">
        <f>(SUMIFS(Profile!$F$2:$F$17521,Profile!$B$2:$B$17521,$B318,Profile!$C$2:$C$17521,I$8))*$C$6</f>
        <v>0.123791106</v>
      </c>
      <c r="J318" s="193">
        <f>(SUMIFS(Profile!$F$2:$F$17521,Profile!$B$2:$B$17521,$B318,Profile!$C$2:$C$17521,J$8))*$C$6</f>
        <v>0.1181824474</v>
      </c>
      <c r="K318" s="193">
        <f>(SUMIFS(Profile!$F$2:$F$17521,Profile!$B$2:$B$17521,$B318,Profile!$C$2:$C$17521,K$8))*$C$6</f>
        <v>0.117781829</v>
      </c>
      <c r="L318" s="193">
        <f>(SUMIFS(Profile!$F$2:$F$17521,Profile!$B$2:$B$17521,$B318,Profile!$C$2:$C$17521,L$8))*$C$6</f>
        <v>0.1161793551</v>
      </c>
      <c r="M318" s="193">
        <f>(SUMIFS(Profile!$F$2:$F$17521,Profile!$B$2:$B$17521,$B318,Profile!$C$2:$C$17521,M$8))*$C$6</f>
        <v>0.1153781182</v>
      </c>
      <c r="N318" s="193">
        <f>(SUMIFS(Profile!$F$2:$F$17521,Profile!$B$2:$B$17521,$B318,Profile!$C$2:$C$17521,N$8))*$C$6</f>
        <v>0.1201855398</v>
      </c>
      <c r="O318" s="193">
        <f>(SUMIFS(Profile!$F$2:$F$17521,Profile!$B$2:$B$17521,$B318,Profile!$C$2:$C$17521,O$8))*$C$6</f>
        <v>0.1249929614</v>
      </c>
      <c r="P318" s="193">
        <f>(SUMIFS(Profile!$F$2:$F$17521,Profile!$B$2:$B$17521,$B318,Profile!$C$2:$C$17521,P$8))*$C$6</f>
        <v>0.1346078045</v>
      </c>
      <c r="Q318" s="193">
        <f>(SUMIFS(Profile!$F$2:$F$17521,Profile!$B$2:$B$17521,$B318,Profile!$C$2:$C$17521,Q$8))*$C$6</f>
        <v>0.1622504787</v>
      </c>
      <c r="R318" s="193">
        <f>(SUMIFS(Profile!$F$2:$F$17521,Profile!$B$2:$B$17521,$B318,Profile!$C$2:$C$17521,R$8))*$C$6</f>
        <v>0.1878900605</v>
      </c>
      <c r="S318" s="193">
        <f>(SUMIFS(Profile!$F$2:$F$17521,Profile!$B$2:$B$17521,$B318,Profile!$C$2:$C$17521,S$8))*$C$6</f>
        <v>0.2271506702</v>
      </c>
      <c r="T318" s="193">
        <f>(SUMIFS(Profile!$F$2:$F$17521,Profile!$B$2:$B$17521,$B318,Profile!$C$2:$C$17521,T$8))*$C$6</f>
        <v>0.2507871596</v>
      </c>
      <c r="U318" s="193">
        <f>(SUMIFS(Profile!$F$2:$F$17521,Profile!$B$2:$B$17521,$B318,Profile!$C$2:$C$17521,U$8))*$C$6</f>
        <v>0.2680137537</v>
      </c>
      <c r="V318" s="193">
        <f>(SUMIFS(Profile!$F$2:$F$17521,Profile!$B$2:$B$17521,$B318,Profile!$C$2:$C$17521,V$8))*$C$6</f>
        <v>0.2728211753</v>
      </c>
      <c r="W318" s="193">
        <f>(SUMIFS(Profile!$F$2:$F$17521,Profile!$B$2:$B$17521,$B318,Profile!$C$2:$C$17521,W$8))*$C$6</f>
        <v>0.270016846</v>
      </c>
      <c r="X318" s="193">
        <f>(SUMIFS(Profile!$F$2:$F$17521,Profile!$B$2:$B$17521,$B318,Profile!$C$2:$C$17521,X$8))*$C$6</f>
        <v>0.2668118983</v>
      </c>
      <c r="Y318" s="193">
        <f>(SUMIFS(Profile!$F$2:$F$17521,Profile!$B$2:$B$17521,$B318,Profile!$C$2:$C$17521,Y$8))*$C$6</f>
        <v>0.2632063321</v>
      </c>
      <c r="Z318" s="193">
        <f>(SUMIFS(Profile!$F$2:$F$17521,Profile!$B$2:$B$17521,$B318,Profile!$C$2:$C$17521,Z$8))*$C$6</f>
        <v>0.2539921074</v>
      </c>
      <c r="AA318" s="193">
        <f>(SUMIFS(Profile!$F$2:$F$17521,Profile!$B$2:$B$17521,$B318,Profile!$C$2:$C$17521,AA$8))*$C$6</f>
        <v>0.251989015</v>
      </c>
      <c r="AB318" s="193">
        <f>(SUMIFS(Profile!$F$2:$F$17521,Profile!$B$2:$B$17521,$B318,Profile!$C$2:$C$17521,AB$8))*$C$6</f>
        <v>0.2551939628</v>
      </c>
      <c r="AC318" s="193">
        <f>(SUMIFS(Profile!$F$2:$F$17521,Profile!$B$2:$B$17521,$B318,Profile!$C$2:$C$17521,AC$8))*$C$6</f>
        <v>0.2620044767</v>
      </c>
      <c r="AD318" s="193">
        <f>(SUMIFS(Profile!$F$2:$F$17521,Profile!$B$2:$B$17521,$B318,Profile!$C$2:$C$17521,AD$8))*$C$6</f>
        <v>0.2636069506</v>
      </c>
      <c r="AE318" s="193">
        <f>(SUMIFS(Profile!$F$2:$F$17521,Profile!$B$2:$B$17521,$B318,Profile!$C$2:$C$17521,AE$8))*$C$6</f>
        <v>0.2612032398</v>
      </c>
      <c r="AF318" s="193">
        <f>(SUMIFS(Profile!$F$2:$F$17521,Profile!$B$2:$B$17521,$B318,Profile!$C$2:$C$17521,AF$8))*$C$6</f>
        <v>0.2515883966</v>
      </c>
      <c r="AG318" s="193">
        <f>(SUMIFS(Profile!$F$2:$F$17521,Profile!$B$2:$B$17521,$B318,Profile!$C$2:$C$17521,AG$8))*$C$6</f>
        <v>0.246780975</v>
      </c>
      <c r="AH318" s="193">
        <f>(SUMIFS(Profile!$F$2:$F$17521,Profile!$B$2:$B$17521,$B318,Profile!$C$2:$C$17521,AH$8))*$C$6</f>
        <v>0.2507871596</v>
      </c>
      <c r="AI318" s="193">
        <f>(SUMIFS(Profile!$F$2:$F$17521,Profile!$B$2:$B$17521,$B318,Profile!$C$2:$C$17521,AI$8))*$C$6</f>
        <v>0.2596007659</v>
      </c>
      <c r="AJ318" s="193">
        <f>(SUMIFS(Profile!$F$2:$F$17521,Profile!$B$2:$B$17521,$B318,Profile!$C$2:$C$17521,AJ$8))*$C$6</f>
        <v>0.2780292153</v>
      </c>
      <c r="AK318" s="193">
        <f>(SUMIFS(Profile!$F$2:$F$17521,Profile!$B$2:$B$17521,$B318,Profile!$C$2:$C$17521,AK$8))*$C$6</f>
        <v>0.3096780741</v>
      </c>
      <c r="AL318" s="193">
        <f>(SUMIFS(Profile!$F$2:$F$17521,Profile!$B$2:$B$17521,$B318,Profile!$C$2:$C$17521,AL$8))*$C$6</f>
        <v>0.3537461054</v>
      </c>
      <c r="AM318" s="193">
        <f>(SUMIFS(Profile!$F$2:$F$17521,Profile!$B$2:$B$17521,$B318,Profile!$C$2:$C$17521,AM$8))*$C$6</f>
        <v>0.3910036227</v>
      </c>
      <c r="AN318" s="193">
        <f>(SUMIFS(Profile!$F$2:$F$17521,Profile!$B$2:$B$17521,$B318,Profile!$C$2:$C$17521,AN$8))*$C$6</f>
        <v>0.413638566</v>
      </c>
      <c r="AO318" s="193">
        <f>(SUMIFS(Profile!$F$2:$F$17521,Profile!$B$2:$B$17521,$B318,Profile!$C$2:$C$17521,AO$8))*$C$6</f>
        <v>0.421210255</v>
      </c>
      <c r="AP318" s="193">
        <f>(SUMIFS(Profile!$F$2:$F$17521,Profile!$B$2:$B$17521,$B318,Profile!$C$2:$C$17521,AP$8))*$C$6</f>
        <v>0.4113951026</v>
      </c>
      <c r="AQ318" s="193">
        <f>(SUMIFS(Profile!$F$2:$F$17521,Profile!$B$2:$B$17521,$B318,Profile!$C$2:$C$17521,AQ$8))*$C$6</f>
        <v>0.3942085704</v>
      </c>
      <c r="AR318" s="193">
        <f>(SUMIFS(Profile!$F$2:$F$17521,Profile!$B$2:$B$17521,$B318,Profile!$C$2:$C$17521,AR$8))*$C$6</f>
        <v>0.3709726994</v>
      </c>
      <c r="AS318" s="193">
        <f>(SUMIFS(Profile!$F$2:$F$17521,Profile!$B$2:$B$17521,$B318,Profile!$C$2:$C$17521,AS$8))*$C$6</f>
        <v>0.3557491977</v>
      </c>
      <c r="AT318" s="193">
        <f>(SUMIFS(Profile!$F$2:$F$17521,Profile!$B$2:$B$17521,$B318,Profile!$C$2:$C$17521,AT$8))*$C$6</f>
        <v>0.3381219852</v>
      </c>
      <c r="AU318" s="193">
        <f>(SUMIFS(Profile!$F$2:$F$17521,Profile!$B$2:$B$17521,$B318,Profile!$C$2:$C$17521,AU$8))*$C$6</f>
        <v>0.3212960096</v>
      </c>
      <c r="AV318" s="193">
        <f>(SUMIFS(Profile!$F$2:$F$17521,Profile!$B$2:$B$17521,$B318,Profile!$C$2:$C$17521,AV$8))*$C$6</f>
        <v>0.3068737449</v>
      </c>
      <c r="AW318" s="193">
        <f>(SUMIFS(Profile!$F$2:$F$17521,Profile!$B$2:$B$17521,$B318,Profile!$C$2:$C$17521,AW$8))*$C$6</f>
        <v>0.2908490062</v>
      </c>
      <c r="AX318" s="193">
        <f>(SUMIFS(Profile!$F$2:$F$17521,Profile!$B$2:$B$17521,$B318,Profile!$C$2:$C$17521,AX$8))*$C$6</f>
        <v>0.2612032398</v>
      </c>
      <c r="AY318" s="193">
        <f>(SUMIFS(Profile!$F$2:$F$17521,Profile!$B$2:$B$17521,$B318,Profile!$C$2:$C$17521,AY$8))*$C$6</f>
        <v>0.228753144</v>
      </c>
      <c r="AZ318" s="193">
        <f>(SUMIFS(Profile!$F$2:$F$17521,Profile!$B$2:$B$17521,$B318,Profile!$C$2:$C$17521,AZ$8))*$C$6</f>
        <v>0.1991073775</v>
      </c>
      <c r="BA318" s="193">
        <f t="shared" si="16"/>
        <v>1.977678305</v>
      </c>
      <c r="BB318" s="193">
        <f>(SUMIFS(Profile!$E$2:$E$17521,Profile!$B$2:$B$17521,$B318,Profile!$C$2:$C$17521,BB$8))*$C$9</f>
        <v>0</v>
      </c>
      <c r="BC318" s="193">
        <f>(SUMIFS(Profile!$E$2:$E$17521,Profile!$B$2:$B$17521,$B318,Profile!$C$2:$C$17521,BC$8))*$C$9</f>
        <v>0</v>
      </c>
      <c r="BD318" s="193">
        <f>(SUMIFS(Profile!$E$2:$E$17521,Profile!$B$2:$B$17521,$B318,Profile!$C$2:$C$17521,BD$8))*$C$9</f>
        <v>0</v>
      </c>
      <c r="BE318" s="193">
        <f>(SUMIFS(Profile!$E$2:$E$17521,Profile!$B$2:$B$17521,$B318,Profile!$C$2:$C$17521,BE$8))*$C$9</f>
        <v>0</v>
      </c>
      <c r="BF318" s="193">
        <f>(SUMIFS(Profile!$E$2:$E$17521,Profile!$B$2:$B$17521,$B318,Profile!$C$2:$C$17521,BF$8))*$C$9</f>
        <v>0</v>
      </c>
      <c r="BG318" s="193">
        <f>(SUMIFS(Profile!$E$2:$E$17521,Profile!$B$2:$B$17521,$B318,Profile!$C$2:$C$17521,BG$8))*$C$9</f>
        <v>0</v>
      </c>
      <c r="BH318" s="193">
        <f>(SUMIFS(Profile!$E$2:$E$17521,Profile!$B$2:$B$17521,$B318,Profile!$C$2:$C$17521,BH$8))*$C$9</f>
        <v>0</v>
      </c>
      <c r="BI318" s="193">
        <f>(SUMIFS(Profile!$E$2:$E$17521,Profile!$B$2:$B$17521,$B318,Profile!$C$2:$C$17521,BI$8))*$C$9</f>
        <v>0</v>
      </c>
      <c r="BJ318" s="193">
        <f>(SUMIFS(Profile!$E$2:$E$17521,Profile!$B$2:$B$17521,$B318,Profile!$C$2:$C$17521,BJ$8))*$C$9</f>
        <v>0</v>
      </c>
      <c r="BK318" s="193">
        <f>(SUMIFS(Profile!$E$2:$E$17521,Profile!$B$2:$B$17521,$B318,Profile!$C$2:$C$17521,BK$8))*$C$9</f>
        <v>0</v>
      </c>
      <c r="BL318" s="193">
        <f>(SUMIFS(Profile!$E$2:$E$17521,Profile!$B$2:$B$17521,$B318,Profile!$C$2:$C$17521,BL$8))*$C$9</f>
        <v>0</v>
      </c>
      <c r="BM318" s="193">
        <f>(SUMIFS(Profile!$E$2:$E$17521,Profile!$B$2:$B$17521,$B318,Profile!$C$2:$C$17521,BM$8))*$C$9</f>
        <v>0</v>
      </c>
      <c r="BN318" s="193">
        <f>(SUMIFS(Profile!$E$2:$E$17521,Profile!$B$2:$B$17521,$B318,Profile!$C$2:$C$17521,BN$8))*$C$9</f>
        <v>0</v>
      </c>
      <c r="BO318" s="193">
        <f>(SUMIFS(Profile!$E$2:$E$17521,Profile!$B$2:$B$17521,$B318,Profile!$C$2:$C$17521,BO$8))*$C$9</f>
        <v>0</v>
      </c>
      <c r="BP318" s="193">
        <f>(SUMIFS(Profile!$E$2:$E$17521,Profile!$B$2:$B$17521,$B318,Profile!$C$2:$C$17521,BP$8))*$C$9</f>
        <v>0.004878233087</v>
      </c>
      <c r="BQ318" s="193">
        <f>(SUMIFS(Profile!$E$2:$E$17521,Profile!$B$2:$B$17521,$B318,Profile!$C$2:$C$17521,BQ$8))*$C$9</f>
        <v>0.01856727885</v>
      </c>
      <c r="BR318" s="193">
        <f>(SUMIFS(Profile!$E$2:$E$17521,Profile!$B$2:$B$17521,$B318,Profile!$C$2:$C$17521,BR$8))*$C$9</f>
        <v>0.04718466834</v>
      </c>
      <c r="BS318" s="193">
        <f>(SUMIFS(Profile!$E$2:$E$17521,Profile!$B$2:$B$17521,$B318,Profile!$C$2:$C$17521,BS$8))*$C$9</f>
        <v>0.07970732168</v>
      </c>
      <c r="BT318" s="193">
        <f>(SUMIFS(Profile!$E$2:$E$17521,Profile!$B$2:$B$17521,$B318,Profile!$C$2:$C$17521,BT$8))*$C$9</f>
        <v>0.1206501732</v>
      </c>
      <c r="BU318" s="193">
        <f>(SUMIFS(Profile!$E$2:$E$17521,Profile!$B$2:$B$17521,$B318,Profile!$C$2:$C$17521,BU$8))*$C$9</f>
        <v>0.1332341285</v>
      </c>
      <c r="BV318" s="193">
        <f>(SUMIFS(Profile!$E$2:$E$17521,Profile!$B$2:$B$17521,$B318,Profile!$C$2:$C$17521,BV$8))*$C$9</f>
        <v>0.1554220122</v>
      </c>
      <c r="BW318" s="193">
        <f>(SUMIFS(Profile!$E$2:$E$17521,Profile!$B$2:$B$17521,$B318,Profile!$C$2:$C$17521,BW$8))*$C$9</f>
        <v>0.1718767814</v>
      </c>
      <c r="BX318" s="193">
        <f>(SUMIFS(Profile!$E$2:$E$17521,Profile!$B$2:$B$17521,$B318,Profile!$C$2:$C$17521,BX$8))*$C$9</f>
        <v>0.1702508612</v>
      </c>
      <c r="BY318" s="193">
        <f>(SUMIFS(Profile!$E$2:$E$17521,Profile!$B$2:$B$17521,$B318,Profile!$C$2:$C$17521,BY$8))*$C$9</f>
        <v>0.1783951236</v>
      </c>
      <c r="BZ318" s="193">
        <f>(SUMIFS(Profile!$E$2:$E$17521,Profile!$B$2:$B$17521,$B318,Profile!$C$2:$C$17521,BZ$8))*$C$9</f>
        <v>0.2180246691</v>
      </c>
      <c r="CA318" s="193">
        <f>(SUMIFS(Profile!$E$2:$E$17521,Profile!$B$2:$B$17521,$B318,Profile!$C$2:$C$17521,CA$8))*$C$9</f>
        <v>0.1738755315</v>
      </c>
      <c r="CB318" s="193">
        <f>(SUMIFS(Profile!$E$2:$E$17521,Profile!$B$2:$B$17521,$B318,Profile!$C$2:$C$17521,CB$8))*$C$9</f>
        <v>0.1489825371</v>
      </c>
      <c r="CC318" s="193">
        <f>(SUMIFS(Profile!$E$2:$E$17521,Profile!$B$2:$B$17521,$B318,Profile!$C$2:$C$17521,CC$8))*$C$9</f>
        <v>0.1236399706</v>
      </c>
      <c r="CD318" s="193">
        <f>(SUMIFS(Profile!$E$2:$E$17521,Profile!$B$2:$B$17521,$B318,Profile!$C$2:$C$17521,CD$8))*$C$9</f>
        <v>0.08840886996</v>
      </c>
      <c r="CE318" s="193">
        <f>(SUMIFS(Profile!$E$2:$E$17521,Profile!$B$2:$B$17521,$B318,Profile!$C$2:$C$17521,CE$8))*$C$9</f>
        <v>0.06382607091</v>
      </c>
      <c r="CF318" s="193">
        <f>(SUMIFS(Profile!$E$2:$E$17521,Profile!$B$2:$B$17521,$B318,Profile!$C$2:$C$17521,CF$8))*$C$9</f>
        <v>0.042683859</v>
      </c>
      <c r="CG318" s="193">
        <f>(SUMIFS(Profile!$E$2:$E$17521,Profile!$B$2:$B$17521,$B318,Profile!$C$2:$C$17521,CG$8))*$C$9</f>
        <v>0.01895879485</v>
      </c>
      <c r="CH318" s="193">
        <f>(SUMIFS(Profile!$E$2:$E$17521,Profile!$B$2:$B$17521,$B318,Profile!$C$2:$C$17521,CH$8))*$C$9</f>
        <v>0.01392986664</v>
      </c>
      <c r="CI318" s="193">
        <f>(SUMIFS(Profile!$E$2:$E$17521,Profile!$B$2:$B$17521,$B318,Profile!$C$2:$C$17521,CI$8))*$C$9</f>
        <v>0.005181553468</v>
      </c>
      <c r="CJ318" s="193">
        <f>(SUMIFS(Profile!$E$2:$E$17521,Profile!$B$2:$B$17521,$B318,Profile!$C$2:$C$17521,CJ$8))*$C$9</f>
        <v>0</v>
      </c>
      <c r="CK318" s="193">
        <f>(SUMIFS(Profile!$E$2:$E$17521,Profile!$B$2:$B$17521,$B318,Profile!$C$2:$C$17521,CK$8))*$C$9</f>
        <v>0</v>
      </c>
      <c r="CL318" s="193">
        <f>(SUMIFS(Profile!$E$2:$E$17521,Profile!$B$2:$B$17521,$B318,Profile!$C$2:$C$17521,CL$8))*$C$9</f>
        <v>0</v>
      </c>
      <c r="CM318" s="193">
        <f>(SUMIFS(Profile!$E$2:$E$17521,Profile!$B$2:$B$17521,$B318,Profile!$C$2:$C$17521,CM$8))*$C$9</f>
        <v>0</v>
      </c>
      <c r="CN318" s="193">
        <f>(SUMIFS(Profile!$E$2:$E$17521,Profile!$B$2:$B$17521,$B318,Profile!$C$2:$C$17521,CN$8))*$C$9</f>
        <v>0</v>
      </c>
      <c r="CO318" s="193">
        <f>(SUMIFS(Profile!$E$2:$E$17521,Profile!$B$2:$B$17521,$B318,Profile!$C$2:$C$17521,CO$8))*$C$9</f>
        <v>0</v>
      </c>
      <c r="CP318" s="193">
        <f>(SUMIFS(Profile!$E$2:$E$17521,Profile!$B$2:$B$17521,$B318,Profile!$C$2:$C$17521,CP$8))*$C$9</f>
        <v>0</v>
      </c>
      <c r="CQ318" s="193">
        <f>(SUMIFS(Profile!$E$2:$E$17521,Profile!$B$2:$B$17521,$B318,Profile!$C$2:$C$17521,CQ$8))*$C$9</f>
        <v>0</v>
      </c>
      <c r="CR318" s="193">
        <f>(SUMIFS(Profile!$E$2:$E$17521,Profile!$B$2:$B$17521,$B318,Profile!$C$2:$C$17521,CR$8))*$C$9</f>
        <v>0</v>
      </c>
      <c r="CS318" s="193">
        <f>(SUMIFS(Profile!$E$2:$E$17521,Profile!$B$2:$B$17521,$B318,Profile!$C$2:$C$17521,CS$8))*$C$9</f>
        <v>0</v>
      </c>
      <c r="CT318" s="193">
        <f>(SUMIFS(Profile!$E$2:$E$17521,Profile!$B$2:$B$17521,$B318,Profile!$C$2:$C$17521,CT$8))*$C$9</f>
        <v>0</v>
      </c>
      <c r="CU318" s="193">
        <f>(SUMIFS(Profile!$E$2:$E$17521,Profile!$B$2:$B$17521,$B318,Profile!$C$2:$C$17521,CU$8))*$C$9</f>
        <v>0</v>
      </c>
      <c r="CV318" s="193">
        <f>(SUMIFS(Profile!$E$2:$E$17521,Profile!$B$2:$B$17521,$B318,Profile!$C$2:$C$17521,CV$8))*$C$9</f>
        <v>0</v>
      </c>
      <c r="CW318" s="193">
        <f>(SUMIFS(Profile!$E$2:$E$17521,Profile!$B$2:$B$17521,$B318,Profile!$C$2:$C$17521,CW$8))*$C$9</f>
        <v>0</v>
      </c>
      <c r="CX318" s="193">
        <f t="shared" si="17"/>
        <v>0</v>
      </c>
      <c r="CY318" s="193">
        <f t="shared" ref="CY318:ET318" si="1552">MAX(BB318-E318,0)</f>
        <v>0</v>
      </c>
      <c r="CZ318" s="193">
        <f t="shared" si="1552"/>
        <v>0</v>
      </c>
      <c r="DA318" s="193">
        <f t="shared" si="1552"/>
        <v>0</v>
      </c>
      <c r="DB318" s="193">
        <f t="shared" si="1552"/>
        <v>0</v>
      </c>
      <c r="DC318" s="193">
        <f t="shared" si="1552"/>
        <v>0</v>
      </c>
      <c r="DD318" s="193">
        <f t="shared" si="1552"/>
        <v>0</v>
      </c>
      <c r="DE318" s="193">
        <f t="shared" si="1552"/>
        <v>0</v>
      </c>
      <c r="DF318" s="193">
        <f t="shared" si="1552"/>
        <v>0</v>
      </c>
      <c r="DG318" s="193">
        <f t="shared" si="1552"/>
        <v>0</v>
      </c>
      <c r="DH318" s="193">
        <f t="shared" si="1552"/>
        <v>0</v>
      </c>
      <c r="DI318" s="193">
        <f t="shared" si="1552"/>
        <v>0</v>
      </c>
      <c r="DJ318" s="193">
        <f t="shared" si="1552"/>
        <v>0</v>
      </c>
      <c r="DK318" s="193">
        <f t="shared" si="1552"/>
        <v>0</v>
      </c>
      <c r="DL318" s="193">
        <f t="shared" si="1552"/>
        <v>0</v>
      </c>
      <c r="DM318" s="193">
        <f t="shared" si="1552"/>
        <v>0</v>
      </c>
      <c r="DN318" s="193">
        <f t="shared" si="1552"/>
        <v>0</v>
      </c>
      <c r="DO318" s="193">
        <f t="shared" si="1552"/>
        <v>0</v>
      </c>
      <c r="DP318" s="193">
        <f t="shared" si="1552"/>
        <v>0</v>
      </c>
      <c r="DQ318" s="193">
        <f t="shared" si="1552"/>
        <v>0</v>
      </c>
      <c r="DR318" s="193">
        <f t="shared" si="1552"/>
        <v>0</v>
      </c>
      <c r="DS318" s="193">
        <f t="shared" si="1552"/>
        <v>0</v>
      </c>
      <c r="DT318" s="193">
        <f t="shared" si="1552"/>
        <v>0</v>
      </c>
      <c r="DU318" s="193">
        <f t="shared" si="1552"/>
        <v>0</v>
      </c>
      <c r="DV318" s="193">
        <f t="shared" si="1552"/>
        <v>0</v>
      </c>
      <c r="DW318" s="193">
        <f t="shared" si="1552"/>
        <v>0</v>
      </c>
      <c r="DX318" s="193">
        <f t="shared" si="1552"/>
        <v>0</v>
      </c>
      <c r="DY318" s="193">
        <f t="shared" si="1552"/>
        <v>0</v>
      </c>
      <c r="DZ318" s="193">
        <f t="shared" si="1552"/>
        <v>0</v>
      </c>
      <c r="EA318" s="193">
        <f t="shared" si="1552"/>
        <v>0</v>
      </c>
      <c r="EB318" s="193">
        <f t="shared" si="1552"/>
        <v>0</v>
      </c>
      <c r="EC318" s="193">
        <f t="shared" si="1552"/>
        <v>0</v>
      </c>
      <c r="ED318" s="193">
        <f t="shared" si="1552"/>
        <v>0</v>
      </c>
      <c r="EE318" s="193">
        <f t="shared" si="1552"/>
        <v>0</v>
      </c>
      <c r="EF318" s="193">
        <f t="shared" si="1552"/>
        <v>0</v>
      </c>
      <c r="EG318" s="193">
        <f t="shared" si="1552"/>
        <v>0</v>
      </c>
      <c r="EH318" s="193">
        <f t="shared" si="1552"/>
        <v>0</v>
      </c>
      <c r="EI318" s="193">
        <f t="shared" si="1552"/>
        <v>0</v>
      </c>
      <c r="EJ318" s="193">
        <f t="shared" si="1552"/>
        <v>0</v>
      </c>
      <c r="EK318" s="193">
        <f t="shared" si="1552"/>
        <v>0</v>
      </c>
      <c r="EL318" s="193">
        <f t="shared" si="1552"/>
        <v>0</v>
      </c>
      <c r="EM318" s="193">
        <f t="shared" si="1552"/>
        <v>0</v>
      </c>
      <c r="EN318" s="193">
        <f t="shared" si="1552"/>
        <v>0</v>
      </c>
      <c r="EO318" s="193">
        <f t="shared" si="1552"/>
        <v>0</v>
      </c>
      <c r="EP318" s="193">
        <f t="shared" si="1552"/>
        <v>0</v>
      </c>
      <c r="EQ318" s="193">
        <f t="shared" si="1552"/>
        <v>0</v>
      </c>
      <c r="ER318" s="193">
        <f t="shared" si="1552"/>
        <v>0</v>
      </c>
      <c r="ES318" s="193">
        <f t="shared" si="1552"/>
        <v>0</v>
      </c>
      <c r="ET318" s="193">
        <f t="shared" si="1552"/>
        <v>0</v>
      </c>
      <c r="EU318" s="193">
        <f t="shared" si="19"/>
        <v>1.977678305</v>
      </c>
      <c r="EV318" s="193">
        <f t="shared" ref="EV318:GQ318" si="1553">BB318-CY318</f>
        <v>0</v>
      </c>
      <c r="EW318" s="193">
        <f t="shared" si="1553"/>
        <v>0</v>
      </c>
      <c r="EX318" s="193">
        <f t="shared" si="1553"/>
        <v>0</v>
      </c>
      <c r="EY318" s="193">
        <f t="shared" si="1553"/>
        <v>0</v>
      </c>
      <c r="EZ318" s="193">
        <f t="shared" si="1553"/>
        <v>0</v>
      </c>
      <c r="FA318" s="193">
        <f t="shared" si="1553"/>
        <v>0</v>
      </c>
      <c r="FB318" s="193">
        <f t="shared" si="1553"/>
        <v>0</v>
      </c>
      <c r="FC318" s="193">
        <f t="shared" si="1553"/>
        <v>0</v>
      </c>
      <c r="FD318" s="193">
        <f t="shared" si="1553"/>
        <v>0</v>
      </c>
      <c r="FE318" s="193">
        <f t="shared" si="1553"/>
        <v>0</v>
      </c>
      <c r="FF318" s="193">
        <f t="shared" si="1553"/>
        <v>0</v>
      </c>
      <c r="FG318" s="193">
        <f t="shared" si="1553"/>
        <v>0</v>
      </c>
      <c r="FH318" s="193">
        <f t="shared" si="1553"/>
        <v>0</v>
      </c>
      <c r="FI318" s="193">
        <f t="shared" si="1553"/>
        <v>0</v>
      </c>
      <c r="FJ318" s="193">
        <f t="shared" si="1553"/>
        <v>0.004878233087</v>
      </c>
      <c r="FK318" s="193">
        <f t="shared" si="1553"/>
        <v>0.01856727885</v>
      </c>
      <c r="FL318" s="193">
        <f t="shared" si="1553"/>
        <v>0.04718466834</v>
      </c>
      <c r="FM318" s="193">
        <f t="shared" si="1553"/>
        <v>0.07970732168</v>
      </c>
      <c r="FN318" s="193">
        <f t="shared" si="1553"/>
        <v>0.1206501732</v>
      </c>
      <c r="FO318" s="193">
        <f t="shared" si="1553"/>
        <v>0.1332341285</v>
      </c>
      <c r="FP318" s="193">
        <f t="shared" si="1553"/>
        <v>0.1554220122</v>
      </c>
      <c r="FQ318" s="193">
        <f t="shared" si="1553"/>
        <v>0.1718767814</v>
      </c>
      <c r="FR318" s="193">
        <f t="shared" si="1553"/>
        <v>0.1702508612</v>
      </c>
      <c r="FS318" s="193">
        <f t="shared" si="1553"/>
        <v>0.1783951236</v>
      </c>
      <c r="FT318" s="193">
        <f t="shared" si="1553"/>
        <v>0.2180246691</v>
      </c>
      <c r="FU318" s="193">
        <f t="shared" si="1553"/>
        <v>0.1738755315</v>
      </c>
      <c r="FV318" s="193">
        <f t="shared" si="1553"/>
        <v>0.1489825371</v>
      </c>
      <c r="FW318" s="193">
        <f t="shared" si="1553"/>
        <v>0.1236399706</v>
      </c>
      <c r="FX318" s="193">
        <f t="shared" si="1553"/>
        <v>0.08840886996</v>
      </c>
      <c r="FY318" s="193">
        <f t="shared" si="1553"/>
        <v>0.06382607091</v>
      </c>
      <c r="FZ318" s="193">
        <f t="shared" si="1553"/>
        <v>0.042683859</v>
      </c>
      <c r="GA318" s="193">
        <f t="shared" si="1553"/>
        <v>0.01895879485</v>
      </c>
      <c r="GB318" s="193">
        <f t="shared" si="1553"/>
        <v>0.01392986664</v>
      </c>
      <c r="GC318" s="193">
        <f t="shared" si="1553"/>
        <v>0.005181553468</v>
      </c>
      <c r="GD318" s="193">
        <f t="shared" si="1553"/>
        <v>0</v>
      </c>
      <c r="GE318" s="193">
        <f t="shared" si="1553"/>
        <v>0</v>
      </c>
      <c r="GF318" s="193">
        <f t="shared" si="1553"/>
        <v>0</v>
      </c>
      <c r="GG318" s="193">
        <f t="shared" si="1553"/>
        <v>0</v>
      </c>
      <c r="GH318" s="193">
        <f t="shared" si="1553"/>
        <v>0</v>
      </c>
      <c r="GI318" s="193">
        <f t="shared" si="1553"/>
        <v>0</v>
      </c>
      <c r="GJ318" s="193">
        <f t="shared" si="1553"/>
        <v>0</v>
      </c>
      <c r="GK318" s="193">
        <f t="shared" si="1553"/>
        <v>0</v>
      </c>
      <c r="GL318" s="193">
        <f t="shared" si="1553"/>
        <v>0</v>
      </c>
      <c r="GM318" s="193">
        <f t="shared" si="1553"/>
        <v>0</v>
      </c>
      <c r="GN318" s="193">
        <f t="shared" si="1553"/>
        <v>0</v>
      </c>
      <c r="GO318" s="193">
        <f t="shared" si="1553"/>
        <v>0</v>
      </c>
      <c r="GP318" s="193">
        <f t="shared" si="1553"/>
        <v>0</v>
      </c>
      <c r="GQ318" s="193">
        <f t="shared" si="1553"/>
        <v>0</v>
      </c>
      <c r="GR318" s="193">
        <f t="shared" si="21"/>
        <v>9.937435983</v>
      </c>
      <c r="GS318" s="193">
        <f t="shared" ref="GS318:IN318" si="1554">E318-EV318</f>
        <v>0.1606480048</v>
      </c>
      <c r="GT318" s="193">
        <f t="shared" si="1554"/>
        <v>0.1466263585</v>
      </c>
      <c r="GU318" s="193">
        <f t="shared" si="1554"/>
        <v>0.1366108969</v>
      </c>
      <c r="GV318" s="193">
        <f t="shared" si="1554"/>
        <v>0.1285985275</v>
      </c>
      <c r="GW318" s="193">
        <f t="shared" si="1554"/>
        <v>0.123791106</v>
      </c>
      <c r="GX318" s="193">
        <f t="shared" si="1554"/>
        <v>0.1181824474</v>
      </c>
      <c r="GY318" s="193">
        <f t="shared" si="1554"/>
        <v>0.117781829</v>
      </c>
      <c r="GZ318" s="193">
        <f t="shared" si="1554"/>
        <v>0.1161793551</v>
      </c>
      <c r="HA318" s="193">
        <f t="shared" si="1554"/>
        <v>0.1153781182</v>
      </c>
      <c r="HB318" s="193">
        <f t="shared" si="1554"/>
        <v>0.1201855398</v>
      </c>
      <c r="HC318" s="193">
        <f t="shared" si="1554"/>
        <v>0.1249929614</v>
      </c>
      <c r="HD318" s="193">
        <f t="shared" si="1554"/>
        <v>0.1346078045</v>
      </c>
      <c r="HE318" s="193">
        <f t="shared" si="1554"/>
        <v>0.1622504787</v>
      </c>
      <c r="HF318" s="193">
        <f t="shared" si="1554"/>
        <v>0.1878900605</v>
      </c>
      <c r="HG318" s="193">
        <f t="shared" si="1554"/>
        <v>0.2222724371</v>
      </c>
      <c r="HH318" s="193">
        <f t="shared" si="1554"/>
        <v>0.2322198808</v>
      </c>
      <c r="HI318" s="193">
        <f t="shared" si="1554"/>
        <v>0.2208290853</v>
      </c>
      <c r="HJ318" s="193">
        <f t="shared" si="1554"/>
        <v>0.1931138536</v>
      </c>
      <c r="HK318" s="193">
        <f t="shared" si="1554"/>
        <v>0.1493666728</v>
      </c>
      <c r="HL318" s="193">
        <f t="shared" si="1554"/>
        <v>0.1335777698</v>
      </c>
      <c r="HM318" s="193">
        <f t="shared" si="1554"/>
        <v>0.1077843199</v>
      </c>
      <c r="HN318" s="193">
        <f t="shared" si="1554"/>
        <v>0.08211532595</v>
      </c>
      <c r="HO318" s="193">
        <f t="shared" si="1554"/>
        <v>0.08173815387</v>
      </c>
      <c r="HP318" s="193">
        <f t="shared" si="1554"/>
        <v>0.07679883915</v>
      </c>
      <c r="HQ318" s="193">
        <f t="shared" si="1554"/>
        <v>0.0439798076</v>
      </c>
      <c r="HR318" s="193">
        <f t="shared" si="1554"/>
        <v>0.08973141904</v>
      </c>
      <c r="HS318" s="193">
        <f t="shared" si="1554"/>
        <v>0.1122207026</v>
      </c>
      <c r="HT318" s="193">
        <f t="shared" si="1554"/>
        <v>0.127948426</v>
      </c>
      <c r="HU318" s="193">
        <f t="shared" si="1554"/>
        <v>0.158372105</v>
      </c>
      <c r="HV318" s="193">
        <f t="shared" si="1554"/>
        <v>0.1869610887</v>
      </c>
      <c r="HW318" s="193">
        <f t="shared" si="1554"/>
        <v>0.2169169069</v>
      </c>
      <c r="HX318" s="193">
        <f t="shared" si="1554"/>
        <v>0.2590704205</v>
      </c>
      <c r="HY318" s="193">
        <f t="shared" si="1554"/>
        <v>0.2957482075</v>
      </c>
      <c r="HZ318" s="193">
        <f t="shared" si="1554"/>
        <v>0.3485645519</v>
      </c>
      <c r="IA318" s="193">
        <f t="shared" si="1554"/>
        <v>0.3910036227</v>
      </c>
      <c r="IB318" s="193">
        <f t="shared" si="1554"/>
        <v>0.413638566</v>
      </c>
      <c r="IC318" s="193">
        <f t="shared" si="1554"/>
        <v>0.421210255</v>
      </c>
      <c r="ID318" s="193">
        <f t="shared" si="1554"/>
        <v>0.4113951026</v>
      </c>
      <c r="IE318" s="193">
        <f t="shared" si="1554"/>
        <v>0.3942085704</v>
      </c>
      <c r="IF318" s="193">
        <f t="shared" si="1554"/>
        <v>0.3709726994</v>
      </c>
      <c r="IG318" s="193">
        <f t="shared" si="1554"/>
        <v>0.3557491977</v>
      </c>
      <c r="IH318" s="193">
        <f t="shared" si="1554"/>
        <v>0.3381219852</v>
      </c>
      <c r="II318" s="193">
        <f t="shared" si="1554"/>
        <v>0.3212960096</v>
      </c>
      <c r="IJ318" s="193">
        <f t="shared" si="1554"/>
        <v>0.3068737449</v>
      </c>
      <c r="IK318" s="193">
        <f t="shared" si="1554"/>
        <v>0.2908490062</v>
      </c>
      <c r="IL318" s="193">
        <f t="shared" si="1554"/>
        <v>0.2612032398</v>
      </c>
      <c r="IM318" s="193">
        <f t="shared" si="1554"/>
        <v>0.228753144</v>
      </c>
      <c r="IN318" s="193">
        <f t="shared" si="1554"/>
        <v>0.1991073775</v>
      </c>
      <c r="IO318" s="193">
        <f t="shared" si="23"/>
        <v>0</v>
      </c>
      <c r="IP318" s="193">
        <f t="shared" si="29"/>
        <v>0</v>
      </c>
      <c r="IQ318" s="193">
        <f t="shared" ref="IQ318:KK318" si="1555">MAX((MIN(CZ318+IP318,$IO$7))-GT318,0)</f>
        <v>0</v>
      </c>
      <c r="IR318" s="193">
        <f t="shared" si="1555"/>
        <v>0</v>
      </c>
      <c r="IS318" s="193">
        <f t="shared" si="1555"/>
        <v>0</v>
      </c>
      <c r="IT318" s="193">
        <f t="shared" si="1555"/>
        <v>0</v>
      </c>
      <c r="IU318" s="193">
        <f t="shared" si="1555"/>
        <v>0</v>
      </c>
      <c r="IV318" s="193">
        <f t="shared" si="1555"/>
        <v>0</v>
      </c>
      <c r="IW318" s="193">
        <f t="shared" si="1555"/>
        <v>0</v>
      </c>
      <c r="IX318" s="193">
        <f t="shared" si="1555"/>
        <v>0</v>
      </c>
      <c r="IY318" s="193">
        <f t="shared" si="1555"/>
        <v>0</v>
      </c>
      <c r="IZ318" s="193">
        <f t="shared" si="1555"/>
        <v>0</v>
      </c>
      <c r="JA318" s="193">
        <f t="shared" si="1555"/>
        <v>0</v>
      </c>
      <c r="JB318" s="193">
        <f t="shared" si="1555"/>
        <v>0</v>
      </c>
      <c r="JC318" s="193">
        <f t="shared" si="1555"/>
        <v>0</v>
      </c>
      <c r="JD318" s="193">
        <f t="shared" si="1555"/>
        <v>0</v>
      </c>
      <c r="JE318" s="193">
        <f t="shared" si="1555"/>
        <v>0</v>
      </c>
      <c r="JF318" s="193">
        <f t="shared" si="1555"/>
        <v>0</v>
      </c>
      <c r="JG318" s="193">
        <f t="shared" si="1555"/>
        <v>0</v>
      </c>
      <c r="JH318" s="193">
        <f t="shared" si="1555"/>
        <v>0</v>
      </c>
      <c r="JI318" s="193">
        <f t="shared" si="1555"/>
        <v>0</v>
      </c>
      <c r="JJ318" s="193">
        <f t="shared" si="1555"/>
        <v>0</v>
      </c>
      <c r="JK318" s="193">
        <f t="shared" si="1555"/>
        <v>0</v>
      </c>
      <c r="JL318" s="193">
        <f t="shared" si="1555"/>
        <v>0</v>
      </c>
      <c r="JM318" s="193">
        <f t="shared" si="1555"/>
        <v>0</v>
      </c>
      <c r="JN318" s="193">
        <f t="shared" si="1555"/>
        <v>0</v>
      </c>
      <c r="JO318" s="193">
        <f t="shared" si="1555"/>
        <v>0</v>
      </c>
      <c r="JP318" s="193">
        <f t="shared" si="1555"/>
        <v>0</v>
      </c>
      <c r="JQ318" s="193">
        <f t="shared" si="1555"/>
        <v>0</v>
      </c>
      <c r="JR318" s="193">
        <f t="shared" si="1555"/>
        <v>0</v>
      </c>
      <c r="JS318" s="193">
        <f t="shared" si="1555"/>
        <v>0</v>
      </c>
      <c r="JT318" s="193">
        <f t="shared" si="1555"/>
        <v>0</v>
      </c>
      <c r="JU318" s="193">
        <f t="shared" si="1555"/>
        <v>0</v>
      </c>
      <c r="JV318" s="193">
        <f t="shared" si="1555"/>
        <v>0</v>
      </c>
      <c r="JW318" s="193">
        <f t="shared" si="1555"/>
        <v>0</v>
      </c>
      <c r="JX318" s="193">
        <f t="shared" si="1555"/>
        <v>0</v>
      </c>
      <c r="JY318" s="193">
        <f t="shared" si="1555"/>
        <v>0</v>
      </c>
      <c r="JZ318" s="193">
        <f t="shared" si="1555"/>
        <v>0</v>
      </c>
      <c r="KA318" s="193">
        <f t="shared" si="1555"/>
        <v>0</v>
      </c>
      <c r="KB318" s="193">
        <f t="shared" si="1555"/>
        <v>0</v>
      </c>
      <c r="KC318" s="193">
        <f t="shared" si="1555"/>
        <v>0</v>
      </c>
      <c r="KD318" s="193">
        <f t="shared" si="1555"/>
        <v>0</v>
      </c>
      <c r="KE318" s="193">
        <f t="shared" si="1555"/>
        <v>0</v>
      </c>
      <c r="KF318" s="193">
        <f t="shared" si="1555"/>
        <v>0</v>
      </c>
      <c r="KG318" s="193">
        <f t="shared" si="1555"/>
        <v>0</v>
      </c>
      <c r="KH318" s="193">
        <f t="shared" si="1555"/>
        <v>0</v>
      </c>
      <c r="KI318" s="193">
        <f t="shared" si="1555"/>
        <v>0</v>
      </c>
      <c r="KJ318" s="193">
        <f t="shared" si="1555"/>
        <v>0</v>
      </c>
      <c r="KK318" s="193">
        <f t="shared" si="1555"/>
        <v>0</v>
      </c>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row>
    <row r="319" ht="14.25" customHeight="1">
      <c r="A319" s="1">
        <v>11.0</v>
      </c>
      <c r="B319" s="1">
        <f t="shared" ref="B319:C319" si="1556">B318+1</f>
        <v>309</v>
      </c>
      <c r="C319" s="267">
        <f t="shared" si="1556"/>
        <v>43774</v>
      </c>
      <c r="D319" s="193">
        <f t="shared" si="15"/>
        <v>12.09010443</v>
      </c>
      <c r="E319" s="193">
        <f>(SUMIFS(Profile!$F$2:$F$17521,Profile!$B$2:$B$17521,$B319,Profile!$C$2:$C$17521,E$8))*$C$6</f>
        <v>0.1750702696</v>
      </c>
      <c r="F319" s="193">
        <f>(SUMIFS(Profile!$F$2:$F$17521,Profile!$B$2:$B$17521,$B319,Profile!$C$2:$C$17521,F$8))*$C$6</f>
        <v>0.1550393463</v>
      </c>
      <c r="G319" s="193">
        <f>(SUMIFS(Profile!$F$2:$F$17521,Profile!$B$2:$B$17521,$B319,Profile!$C$2:$C$17521,G$8))*$C$6</f>
        <v>0.1458251216</v>
      </c>
      <c r="H319" s="193">
        <f>(SUMIFS(Profile!$F$2:$F$17521,Profile!$B$2:$B$17521,$B319,Profile!$C$2:$C$17521,H$8))*$C$6</f>
        <v>0.1346078045</v>
      </c>
      <c r="I319" s="193">
        <f>(SUMIFS(Profile!$F$2:$F$17521,Profile!$B$2:$B$17521,$B319,Profile!$C$2:$C$17521,I$8))*$C$6</f>
        <v>0.1273966722</v>
      </c>
      <c r="J319" s="193">
        <f>(SUMIFS(Profile!$F$2:$F$17521,Profile!$B$2:$B$17521,$B319,Profile!$C$2:$C$17521,J$8))*$C$6</f>
        <v>0.1205861582</v>
      </c>
      <c r="K319" s="193">
        <f>(SUMIFS(Profile!$F$2:$F$17521,Profile!$B$2:$B$17521,$B319,Profile!$C$2:$C$17521,K$8))*$C$6</f>
        <v>0.1189836844</v>
      </c>
      <c r="L319" s="193">
        <f>(SUMIFS(Profile!$F$2:$F$17521,Profile!$B$2:$B$17521,$B319,Profile!$C$2:$C$17521,L$8))*$C$6</f>
        <v>0.1173812105</v>
      </c>
      <c r="M319" s="193">
        <f>(SUMIFS(Profile!$F$2:$F$17521,Profile!$B$2:$B$17521,$B319,Profile!$C$2:$C$17521,M$8))*$C$6</f>
        <v>0.1165799736</v>
      </c>
      <c r="N319" s="193">
        <f>(SUMIFS(Profile!$F$2:$F$17521,Profile!$B$2:$B$17521,$B319,Profile!$C$2:$C$17521,N$8))*$C$6</f>
        <v>0.1189836844</v>
      </c>
      <c r="O319" s="193">
        <f>(SUMIFS(Profile!$F$2:$F$17521,Profile!$B$2:$B$17521,$B319,Profile!$C$2:$C$17521,O$8))*$C$6</f>
        <v>0.1241917244</v>
      </c>
      <c r="P319" s="193">
        <f>(SUMIFS(Profile!$F$2:$F$17521,Profile!$B$2:$B$17521,$B319,Profile!$C$2:$C$17521,P$8))*$C$6</f>
        <v>0.1306016199</v>
      </c>
      <c r="Q319" s="193">
        <f>(SUMIFS(Profile!$F$2:$F$17521,Profile!$B$2:$B$17521,$B319,Profile!$C$2:$C$17521,Q$8))*$C$6</f>
        <v>0.1426201739</v>
      </c>
      <c r="R319" s="193">
        <f>(SUMIFS(Profile!$F$2:$F$17521,Profile!$B$2:$B$17521,$B319,Profile!$C$2:$C$17521,R$8))*$C$6</f>
        <v>0.1550393463</v>
      </c>
      <c r="S319" s="193">
        <f>(SUMIFS(Profile!$F$2:$F$17521,Profile!$B$2:$B$17521,$B319,Profile!$C$2:$C$17521,S$8))*$C$6</f>
        <v>0.176272125</v>
      </c>
      <c r="T319" s="193">
        <f>(SUMIFS(Profile!$F$2:$F$17521,Profile!$B$2:$B$17521,$B319,Profile!$C$2:$C$17521,T$8))*$C$6</f>
        <v>0.2067191284</v>
      </c>
      <c r="U319" s="193">
        <f>(SUMIFS(Profile!$F$2:$F$17521,Profile!$B$2:$B$17521,$B319,Profile!$C$2:$C$17521,U$8))*$C$6</f>
        <v>0.2371661318</v>
      </c>
      <c r="V319" s="193">
        <f>(SUMIFS(Profile!$F$2:$F$17521,Profile!$B$2:$B$17521,$B319,Profile!$C$2:$C$17521,V$8))*$C$6</f>
        <v>0.2644081875</v>
      </c>
      <c r="W319" s="193">
        <f>(SUMIFS(Profile!$F$2:$F$17521,Profile!$B$2:$B$17521,$B319,Profile!$C$2:$C$17521,W$8))*$C$6</f>
        <v>0.2764267415</v>
      </c>
      <c r="X319" s="193">
        <f>(SUMIFS(Profile!$F$2:$F$17521,Profile!$B$2:$B$17521,$B319,Profile!$C$2:$C$17521,X$8))*$C$6</f>
        <v>0.2876440585</v>
      </c>
      <c r="Y319" s="193">
        <f>(SUMIFS(Profile!$F$2:$F$17521,Profile!$B$2:$B$17521,$B319,Profile!$C$2:$C$17521,Y$8))*$C$6</f>
        <v>0.2848397292</v>
      </c>
      <c r="Z319" s="193">
        <f>(SUMIFS(Profile!$F$2:$F$17521,Profile!$B$2:$B$17521,$B319,Profile!$C$2:$C$17521,Z$8))*$C$6</f>
        <v>0.2888459139</v>
      </c>
      <c r="AA319" s="193">
        <f>(SUMIFS(Profile!$F$2:$F$17521,Profile!$B$2:$B$17521,$B319,Profile!$C$2:$C$17521,AA$8))*$C$6</f>
        <v>0.2840384923</v>
      </c>
      <c r="AB319" s="193">
        <f>(SUMIFS(Profile!$F$2:$F$17521,Profile!$B$2:$B$17521,$B319,Profile!$C$2:$C$17521,AB$8))*$C$6</f>
        <v>0.2748242676</v>
      </c>
      <c r="AC319" s="193">
        <f>(SUMIFS(Profile!$F$2:$F$17521,Profile!$B$2:$B$17521,$B319,Profile!$C$2:$C$17521,AC$8))*$C$6</f>
        <v>0.2764267415</v>
      </c>
      <c r="AD319" s="193">
        <f>(SUMIFS(Profile!$F$2:$F$17521,Profile!$B$2:$B$17521,$B319,Profile!$C$2:$C$17521,AD$8))*$C$6</f>
        <v>0.2832372554</v>
      </c>
      <c r="AE319" s="193">
        <f>(SUMIFS(Profile!$F$2:$F$17521,Profile!$B$2:$B$17521,$B319,Profile!$C$2:$C$17521,AE$8))*$C$6</f>
        <v>0.2744236491</v>
      </c>
      <c r="AF319" s="193">
        <f>(SUMIFS(Profile!$F$2:$F$17521,Profile!$B$2:$B$17521,$B319,Profile!$C$2:$C$17521,AF$8))*$C$6</f>
        <v>0.2744236491</v>
      </c>
      <c r="AG319" s="193">
        <f>(SUMIFS(Profile!$F$2:$F$17521,Profile!$B$2:$B$17521,$B319,Profile!$C$2:$C$17521,AG$8))*$C$6</f>
        <v>0.2696162275</v>
      </c>
      <c r="AH319" s="193">
        <f>(SUMIFS(Profile!$F$2:$F$17521,Profile!$B$2:$B$17521,$B319,Profile!$C$2:$C$17521,AH$8))*$C$6</f>
        <v>0.2708180829</v>
      </c>
      <c r="AI319" s="193">
        <f>(SUMIFS(Profile!$F$2:$F$17521,Profile!$B$2:$B$17521,$B319,Profile!$C$2:$C$17521,AI$8))*$C$6</f>
        <v>0.2796316892</v>
      </c>
      <c r="AJ319" s="193">
        <f>(SUMIFS(Profile!$F$2:$F$17521,Profile!$B$2:$B$17521,$B319,Profile!$C$2:$C$17521,AJ$8))*$C$6</f>
        <v>0.2892465324</v>
      </c>
      <c r="AK319" s="193">
        <f>(SUMIFS(Profile!$F$2:$F$17521,Profile!$B$2:$B$17521,$B319,Profile!$C$2:$C$17521,AK$8))*$C$6</f>
        <v>0.3104793111</v>
      </c>
      <c r="AL319" s="193">
        <f>(SUMIFS(Profile!$F$2:$F$17521,Profile!$B$2:$B$17521,$B319,Profile!$C$2:$C$17521,AL$8))*$C$6</f>
        <v>0.3553485792</v>
      </c>
      <c r="AM319" s="193">
        <f>(SUMIFS(Profile!$F$2:$F$17521,Profile!$B$2:$B$17521,$B319,Profile!$C$2:$C$17521,AM$8))*$C$6</f>
        <v>0.4041439084</v>
      </c>
      <c r="AN319" s="193">
        <f>(SUMIFS(Profile!$F$2:$F$17521,Profile!$B$2:$B$17521,$B319,Profile!$C$2:$C$17521,AN$8))*$C$6</f>
        <v>0.4292226243</v>
      </c>
      <c r="AO319" s="193">
        <f>(SUMIFS(Profile!$F$2:$F$17521,Profile!$B$2:$B$17521,$B319,Profile!$C$2:$C$17521,AO$8))*$C$6</f>
        <v>0.4275800886</v>
      </c>
      <c r="AP319" s="193">
        <f>(SUMIFS(Profile!$F$2:$F$17521,Profile!$B$2:$B$17521,$B319,Profile!$C$2:$C$17521,AP$8))*$C$6</f>
        <v>0.4166832664</v>
      </c>
      <c r="AQ319" s="193">
        <f>(SUMIFS(Profile!$F$2:$F$17521,Profile!$B$2:$B$17521,$B319,Profile!$C$2:$C$17521,AQ$8))*$C$6</f>
        <v>0.393006715</v>
      </c>
      <c r="AR319" s="193">
        <f>(SUMIFS(Profile!$F$2:$F$17521,Profile!$B$2:$B$17521,$B319,Profile!$C$2:$C$17521,AR$8))*$C$6</f>
        <v>0.3701714625</v>
      </c>
      <c r="AS319" s="193">
        <f>(SUMIFS(Profile!$F$2:$F$17521,Profile!$B$2:$B$17521,$B319,Profile!$C$2:$C$17521,AS$8))*$C$6</f>
        <v>0.35254425</v>
      </c>
      <c r="AT319" s="193">
        <f>(SUMIFS(Profile!$F$2:$F$17521,Profile!$B$2:$B$17521,$B319,Profile!$C$2:$C$17521,AT$8))*$C$6</f>
        <v>0.3365195113</v>
      </c>
      <c r="AU319" s="193">
        <f>(SUMIFS(Profile!$F$2:$F$17521,Profile!$B$2:$B$17521,$B319,Profile!$C$2:$C$17521,AU$8))*$C$6</f>
        <v>0.3192929173</v>
      </c>
      <c r="AV319" s="193">
        <f>(SUMIFS(Profile!$F$2:$F$17521,Profile!$B$2:$B$17521,$B319,Profile!$C$2:$C$17521,AV$8))*$C$6</f>
        <v>0.3032681787</v>
      </c>
      <c r="AW319" s="193">
        <f>(SUMIFS(Profile!$F$2:$F$17521,Profile!$B$2:$B$17521,$B319,Profile!$C$2:$C$17521,AW$8))*$C$6</f>
        <v>0.2860415846</v>
      </c>
      <c r="AX319" s="193">
        <f>(SUMIFS(Profile!$F$2:$F$17521,Profile!$B$2:$B$17521,$B319,Profile!$C$2:$C$17521,AX$8))*$C$6</f>
        <v>0.2616038582</v>
      </c>
      <c r="AY319" s="193">
        <f>(SUMIFS(Profile!$F$2:$F$17521,Profile!$B$2:$B$17521,$B319,Profile!$C$2:$C$17521,AY$8))*$C$6</f>
        <v>0.2367655133</v>
      </c>
      <c r="AZ319" s="193">
        <f>(SUMIFS(Profile!$F$2:$F$17521,Profile!$B$2:$B$17521,$B319,Profile!$C$2:$C$17521,AZ$8))*$C$6</f>
        <v>0.205517273</v>
      </c>
      <c r="BA319" s="193">
        <f t="shared" si="16"/>
        <v>1.607590881</v>
      </c>
      <c r="BB319" s="193">
        <f>(SUMIFS(Profile!$E$2:$E$17521,Profile!$B$2:$B$17521,$B319,Profile!$C$2:$C$17521,BB$8))*$C$9</f>
        <v>0</v>
      </c>
      <c r="BC319" s="193">
        <f>(SUMIFS(Profile!$E$2:$E$17521,Profile!$B$2:$B$17521,$B319,Profile!$C$2:$C$17521,BC$8))*$C$9</f>
        <v>0</v>
      </c>
      <c r="BD319" s="193">
        <f>(SUMIFS(Profile!$E$2:$E$17521,Profile!$B$2:$B$17521,$B319,Profile!$C$2:$C$17521,BD$8))*$C$9</f>
        <v>0</v>
      </c>
      <c r="BE319" s="193">
        <f>(SUMIFS(Profile!$E$2:$E$17521,Profile!$B$2:$B$17521,$B319,Profile!$C$2:$C$17521,BE$8))*$C$9</f>
        <v>0</v>
      </c>
      <c r="BF319" s="193">
        <f>(SUMIFS(Profile!$E$2:$E$17521,Profile!$B$2:$B$17521,$B319,Profile!$C$2:$C$17521,BF$8))*$C$9</f>
        <v>0</v>
      </c>
      <c r="BG319" s="193">
        <f>(SUMIFS(Profile!$E$2:$E$17521,Profile!$B$2:$B$17521,$B319,Profile!$C$2:$C$17521,BG$8))*$C$9</f>
        <v>0</v>
      </c>
      <c r="BH319" s="193">
        <f>(SUMIFS(Profile!$E$2:$E$17521,Profile!$B$2:$B$17521,$B319,Profile!$C$2:$C$17521,BH$8))*$C$9</f>
        <v>0</v>
      </c>
      <c r="BI319" s="193">
        <f>(SUMIFS(Profile!$E$2:$E$17521,Profile!$B$2:$B$17521,$B319,Profile!$C$2:$C$17521,BI$8))*$C$9</f>
        <v>0</v>
      </c>
      <c r="BJ319" s="193">
        <f>(SUMIFS(Profile!$E$2:$E$17521,Profile!$B$2:$B$17521,$B319,Profile!$C$2:$C$17521,BJ$8))*$C$9</f>
        <v>0</v>
      </c>
      <c r="BK319" s="193">
        <f>(SUMIFS(Profile!$E$2:$E$17521,Profile!$B$2:$B$17521,$B319,Profile!$C$2:$C$17521,BK$8))*$C$9</f>
        <v>0</v>
      </c>
      <c r="BL319" s="193">
        <f>(SUMIFS(Profile!$E$2:$E$17521,Profile!$B$2:$B$17521,$B319,Profile!$C$2:$C$17521,BL$8))*$C$9</f>
        <v>0</v>
      </c>
      <c r="BM319" s="193">
        <f>(SUMIFS(Profile!$E$2:$E$17521,Profile!$B$2:$B$17521,$B319,Profile!$C$2:$C$17521,BM$8))*$C$9</f>
        <v>0</v>
      </c>
      <c r="BN319" s="193">
        <f>(SUMIFS(Profile!$E$2:$E$17521,Profile!$B$2:$B$17521,$B319,Profile!$C$2:$C$17521,BN$8))*$C$9</f>
        <v>0</v>
      </c>
      <c r="BO319" s="193">
        <f>(SUMIFS(Profile!$E$2:$E$17521,Profile!$B$2:$B$17521,$B319,Profile!$C$2:$C$17521,BO$8))*$C$9</f>
        <v>0</v>
      </c>
      <c r="BP319" s="193">
        <f>(SUMIFS(Profile!$E$2:$E$17521,Profile!$B$2:$B$17521,$B319,Profile!$C$2:$C$17521,BP$8))*$C$9</f>
        <v>0.001951293235</v>
      </c>
      <c r="BQ319" s="193">
        <f>(SUMIFS(Profile!$E$2:$E$17521,Profile!$B$2:$B$17521,$B319,Profile!$C$2:$C$17521,BQ$8))*$C$9</f>
        <v>0.01341514099</v>
      </c>
      <c r="BR319" s="193">
        <f>(SUMIFS(Profile!$E$2:$E$17521,Profile!$B$2:$B$17521,$B319,Profile!$C$2:$C$17521,BR$8))*$C$9</f>
        <v>0.03221591467</v>
      </c>
      <c r="BS319" s="193">
        <f>(SUMIFS(Profile!$E$2:$E$17521,Profile!$B$2:$B$17521,$B319,Profile!$C$2:$C$17521,BS$8))*$C$9</f>
        <v>0.06139801549</v>
      </c>
      <c r="BT319" s="193">
        <f>(SUMIFS(Profile!$E$2:$E$17521,Profile!$B$2:$B$17521,$B319,Profile!$C$2:$C$17521,BT$8))*$C$9</f>
        <v>0.0906873796</v>
      </c>
      <c r="BU319" s="193">
        <f>(SUMIFS(Profile!$E$2:$E$17521,Profile!$B$2:$B$17521,$B319,Profile!$C$2:$C$17521,BU$8))*$C$9</f>
        <v>0.1147366113</v>
      </c>
      <c r="BV319" s="193">
        <f>(SUMIFS(Profile!$E$2:$E$17521,Profile!$B$2:$B$17521,$B319,Profile!$C$2:$C$17521,BV$8))*$C$9</f>
        <v>0.1366334362</v>
      </c>
      <c r="BW319" s="193">
        <f>(SUMIFS(Profile!$E$2:$E$17521,Profile!$B$2:$B$17521,$B319,Profile!$C$2:$C$17521,BW$8))*$C$9</f>
        <v>0.143731558</v>
      </c>
      <c r="BX319" s="193">
        <f>(SUMIFS(Profile!$E$2:$E$17521,Profile!$B$2:$B$17521,$B319,Profile!$C$2:$C$17521,BX$8))*$C$9</f>
        <v>0.1343742727</v>
      </c>
      <c r="BY319" s="193">
        <f>(SUMIFS(Profile!$E$2:$E$17521,Profile!$B$2:$B$17521,$B319,Profile!$C$2:$C$17521,BY$8))*$C$9</f>
        <v>0.1339038982</v>
      </c>
      <c r="BZ319" s="193">
        <f>(SUMIFS(Profile!$E$2:$E$17521,Profile!$B$2:$B$17521,$B319,Profile!$C$2:$C$17521,BZ$8))*$C$9</f>
        <v>0.1381784812</v>
      </c>
      <c r="CA319" s="193">
        <f>(SUMIFS(Profile!$E$2:$E$17521,Profile!$B$2:$B$17521,$B319,Profile!$C$2:$C$17521,CA$8))*$C$9</f>
        <v>0.1279696987</v>
      </c>
      <c r="CB319" s="193">
        <f>(SUMIFS(Profile!$E$2:$E$17521,Profile!$B$2:$B$17521,$B319,Profile!$C$2:$C$17521,CB$8))*$C$9</f>
        <v>0.1124414108</v>
      </c>
      <c r="CC319" s="193">
        <f>(SUMIFS(Profile!$E$2:$E$17521,Profile!$B$2:$B$17521,$B319,Profile!$C$2:$C$17521,CC$8))*$C$9</f>
        <v>0.1022003762</v>
      </c>
      <c r="CD319" s="193">
        <f>(SUMIFS(Profile!$E$2:$E$17521,Profile!$B$2:$B$17521,$B319,Profile!$C$2:$C$17521,CD$8))*$C$9</f>
        <v>0.09793603674</v>
      </c>
      <c r="CE319" s="193">
        <f>(SUMIFS(Profile!$E$2:$E$17521,Profile!$B$2:$B$17521,$B319,Profile!$C$2:$C$17521,CE$8))*$C$9</f>
        <v>0.07550748067</v>
      </c>
      <c r="CF319" s="193">
        <f>(SUMIFS(Profile!$E$2:$E$17521,Profile!$B$2:$B$17521,$B319,Profile!$C$2:$C$17521,CF$8))*$C$9</f>
        <v>0.04847109135</v>
      </c>
      <c r="CG319" s="193">
        <f>(SUMIFS(Profile!$E$2:$E$17521,Profile!$B$2:$B$17521,$B319,Profile!$C$2:$C$17521,CG$8))*$C$9</f>
        <v>0.02855743379</v>
      </c>
      <c r="CH319" s="193">
        <f>(SUMIFS(Profile!$E$2:$E$17521,Profile!$B$2:$B$17521,$B319,Profile!$C$2:$C$17521,CH$8))*$C$9</f>
        <v>0.01233108525</v>
      </c>
      <c r="CI319" s="193">
        <f>(SUMIFS(Profile!$E$2:$E$17521,Profile!$B$2:$B$17521,$B319,Profile!$C$2:$C$17521,CI$8))*$C$9</f>
        <v>0.0009502659132</v>
      </c>
      <c r="CJ319" s="193">
        <f>(SUMIFS(Profile!$E$2:$E$17521,Profile!$B$2:$B$17521,$B319,Profile!$C$2:$C$17521,CJ$8))*$C$9</f>
        <v>0</v>
      </c>
      <c r="CK319" s="193">
        <f>(SUMIFS(Profile!$E$2:$E$17521,Profile!$B$2:$B$17521,$B319,Profile!$C$2:$C$17521,CK$8))*$C$9</f>
        <v>0</v>
      </c>
      <c r="CL319" s="193">
        <f>(SUMIFS(Profile!$E$2:$E$17521,Profile!$B$2:$B$17521,$B319,Profile!$C$2:$C$17521,CL$8))*$C$9</f>
        <v>0</v>
      </c>
      <c r="CM319" s="193">
        <f>(SUMIFS(Profile!$E$2:$E$17521,Profile!$B$2:$B$17521,$B319,Profile!$C$2:$C$17521,CM$8))*$C$9</f>
        <v>0</v>
      </c>
      <c r="CN319" s="193">
        <f>(SUMIFS(Profile!$E$2:$E$17521,Profile!$B$2:$B$17521,$B319,Profile!$C$2:$C$17521,CN$8))*$C$9</f>
        <v>0</v>
      </c>
      <c r="CO319" s="193">
        <f>(SUMIFS(Profile!$E$2:$E$17521,Profile!$B$2:$B$17521,$B319,Profile!$C$2:$C$17521,CO$8))*$C$9</f>
        <v>0</v>
      </c>
      <c r="CP319" s="193">
        <f>(SUMIFS(Profile!$E$2:$E$17521,Profile!$B$2:$B$17521,$B319,Profile!$C$2:$C$17521,CP$8))*$C$9</f>
        <v>0</v>
      </c>
      <c r="CQ319" s="193">
        <f>(SUMIFS(Profile!$E$2:$E$17521,Profile!$B$2:$B$17521,$B319,Profile!$C$2:$C$17521,CQ$8))*$C$9</f>
        <v>0</v>
      </c>
      <c r="CR319" s="193">
        <f>(SUMIFS(Profile!$E$2:$E$17521,Profile!$B$2:$B$17521,$B319,Profile!$C$2:$C$17521,CR$8))*$C$9</f>
        <v>0</v>
      </c>
      <c r="CS319" s="193">
        <f>(SUMIFS(Profile!$E$2:$E$17521,Profile!$B$2:$B$17521,$B319,Profile!$C$2:$C$17521,CS$8))*$C$9</f>
        <v>0</v>
      </c>
      <c r="CT319" s="193">
        <f>(SUMIFS(Profile!$E$2:$E$17521,Profile!$B$2:$B$17521,$B319,Profile!$C$2:$C$17521,CT$8))*$C$9</f>
        <v>0</v>
      </c>
      <c r="CU319" s="193">
        <f>(SUMIFS(Profile!$E$2:$E$17521,Profile!$B$2:$B$17521,$B319,Profile!$C$2:$C$17521,CU$8))*$C$9</f>
        <v>0</v>
      </c>
      <c r="CV319" s="193">
        <f>(SUMIFS(Profile!$E$2:$E$17521,Profile!$B$2:$B$17521,$B319,Profile!$C$2:$C$17521,CV$8))*$C$9</f>
        <v>0</v>
      </c>
      <c r="CW319" s="193">
        <f>(SUMIFS(Profile!$E$2:$E$17521,Profile!$B$2:$B$17521,$B319,Profile!$C$2:$C$17521,CW$8))*$C$9</f>
        <v>0</v>
      </c>
      <c r="CX319" s="193">
        <f t="shared" si="17"/>
        <v>0</v>
      </c>
      <c r="CY319" s="193">
        <f t="shared" ref="CY319:ET319" si="1557">MAX(BB319-E319,0)</f>
        <v>0</v>
      </c>
      <c r="CZ319" s="193">
        <f t="shared" si="1557"/>
        <v>0</v>
      </c>
      <c r="DA319" s="193">
        <f t="shared" si="1557"/>
        <v>0</v>
      </c>
      <c r="DB319" s="193">
        <f t="shared" si="1557"/>
        <v>0</v>
      </c>
      <c r="DC319" s="193">
        <f t="shared" si="1557"/>
        <v>0</v>
      </c>
      <c r="DD319" s="193">
        <f t="shared" si="1557"/>
        <v>0</v>
      </c>
      <c r="DE319" s="193">
        <f t="shared" si="1557"/>
        <v>0</v>
      </c>
      <c r="DF319" s="193">
        <f t="shared" si="1557"/>
        <v>0</v>
      </c>
      <c r="DG319" s="193">
        <f t="shared" si="1557"/>
        <v>0</v>
      </c>
      <c r="DH319" s="193">
        <f t="shared" si="1557"/>
        <v>0</v>
      </c>
      <c r="DI319" s="193">
        <f t="shared" si="1557"/>
        <v>0</v>
      </c>
      <c r="DJ319" s="193">
        <f t="shared" si="1557"/>
        <v>0</v>
      </c>
      <c r="DK319" s="193">
        <f t="shared" si="1557"/>
        <v>0</v>
      </c>
      <c r="DL319" s="193">
        <f t="shared" si="1557"/>
        <v>0</v>
      </c>
      <c r="DM319" s="193">
        <f t="shared" si="1557"/>
        <v>0</v>
      </c>
      <c r="DN319" s="193">
        <f t="shared" si="1557"/>
        <v>0</v>
      </c>
      <c r="DO319" s="193">
        <f t="shared" si="1557"/>
        <v>0</v>
      </c>
      <c r="DP319" s="193">
        <f t="shared" si="1557"/>
        <v>0</v>
      </c>
      <c r="DQ319" s="193">
        <f t="shared" si="1557"/>
        <v>0</v>
      </c>
      <c r="DR319" s="193">
        <f t="shared" si="1557"/>
        <v>0</v>
      </c>
      <c r="DS319" s="193">
        <f t="shared" si="1557"/>
        <v>0</v>
      </c>
      <c r="DT319" s="193">
        <f t="shared" si="1557"/>
        <v>0</v>
      </c>
      <c r="DU319" s="193">
        <f t="shared" si="1557"/>
        <v>0</v>
      </c>
      <c r="DV319" s="193">
        <f t="shared" si="1557"/>
        <v>0</v>
      </c>
      <c r="DW319" s="193">
        <f t="shared" si="1557"/>
        <v>0</v>
      </c>
      <c r="DX319" s="193">
        <f t="shared" si="1557"/>
        <v>0</v>
      </c>
      <c r="DY319" s="193">
        <f t="shared" si="1557"/>
        <v>0</v>
      </c>
      <c r="DZ319" s="193">
        <f t="shared" si="1557"/>
        <v>0</v>
      </c>
      <c r="EA319" s="193">
        <f t="shared" si="1557"/>
        <v>0</v>
      </c>
      <c r="EB319" s="193">
        <f t="shared" si="1557"/>
        <v>0</v>
      </c>
      <c r="EC319" s="193">
        <f t="shared" si="1557"/>
        <v>0</v>
      </c>
      <c r="ED319" s="193">
        <f t="shared" si="1557"/>
        <v>0</v>
      </c>
      <c r="EE319" s="193">
        <f t="shared" si="1557"/>
        <v>0</v>
      </c>
      <c r="EF319" s="193">
        <f t="shared" si="1557"/>
        <v>0</v>
      </c>
      <c r="EG319" s="193">
        <f t="shared" si="1557"/>
        <v>0</v>
      </c>
      <c r="EH319" s="193">
        <f t="shared" si="1557"/>
        <v>0</v>
      </c>
      <c r="EI319" s="193">
        <f t="shared" si="1557"/>
        <v>0</v>
      </c>
      <c r="EJ319" s="193">
        <f t="shared" si="1557"/>
        <v>0</v>
      </c>
      <c r="EK319" s="193">
        <f t="shared" si="1557"/>
        <v>0</v>
      </c>
      <c r="EL319" s="193">
        <f t="shared" si="1557"/>
        <v>0</v>
      </c>
      <c r="EM319" s="193">
        <f t="shared" si="1557"/>
        <v>0</v>
      </c>
      <c r="EN319" s="193">
        <f t="shared" si="1557"/>
        <v>0</v>
      </c>
      <c r="EO319" s="193">
        <f t="shared" si="1557"/>
        <v>0</v>
      </c>
      <c r="EP319" s="193">
        <f t="shared" si="1557"/>
        <v>0</v>
      </c>
      <c r="EQ319" s="193">
        <f t="shared" si="1557"/>
        <v>0</v>
      </c>
      <c r="ER319" s="193">
        <f t="shared" si="1557"/>
        <v>0</v>
      </c>
      <c r="ES319" s="193">
        <f t="shared" si="1557"/>
        <v>0</v>
      </c>
      <c r="ET319" s="193">
        <f t="shared" si="1557"/>
        <v>0</v>
      </c>
      <c r="EU319" s="193">
        <f t="shared" si="19"/>
        <v>1.607590881</v>
      </c>
      <c r="EV319" s="193">
        <f t="shared" ref="EV319:GQ319" si="1558">BB319-CY319</f>
        <v>0</v>
      </c>
      <c r="EW319" s="193">
        <f t="shared" si="1558"/>
        <v>0</v>
      </c>
      <c r="EX319" s="193">
        <f t="shared" si="1558"/>
        <v>0</v>
      </c>
      <c r="EY319" s="193">
        <f t="shared" si="1558"/>
        <v>0</v>
      </c>
      <c r="EZ319" s="193">
        <f t="shared" si="1558"/>
        <v>0</v>
      </c>
      <c r="FA319" s="193">
        <f t="shared" si="1558"/>
        <v>0</v>
      </c>
      <c r="FB319" s="193">
        <f t="shared" si="1558"/>
        <v>0</v>
      </c>
      <c r="FC319" s="193">
        <f t="shared" si="1558"/>
        <v>0</v>
      </c>
      <c r="FD319" s="193">
        <f t="shared" si="1558"/>
        <v>0</v>
      </c>
      <c r="FE319" s="193">
        <f t="shared" si="1558"/>
        <v>0</v>
      </c>
      <c r="FF319" s="193">
        <f t="shared" si="1558"/>
        <v>0</v>
      </c>
      <c r="FG319" s="193">
        <f t="shared" si="1558"/>
        <v>0</v>
      </c>
      <c r="FH319" s="193">
        <f t="shared" si="1558"/>
        <v>0</v>
      </c>
      <c r="FI319" s="193">
        <f t="shared" si="1558"/>
        <v>0</v>
      </c>
      <c r="FJ319" s="193">
        <f t="shared" si="1558"/>
        <v>0.001951293235</v>
      </c>
      <c r="FK319" s="193">
        <f t="shared" si="1558"/>
        <v>0.01341514099</v>
      </c>
      <c r="FL319" s="193">
        <f t="shared" si="1558"/>
        <v>0.03221591467</v>
      </c>
      <c r="FM319" s="193">
        <f t="shared" si="1558"/>
        <v>0.06139801549</v>
      </c>
      <c r="FN319" s="193">
        <f t="shared" si="1558"/>
        <v>0.0906873796</v>
      </c>
      <c r="FO319" s="193">
        <f t="shared" si="1558"/>
        <v>0.1147366113</v>
      </c>
      <c r="FP319" s="193">
        <f t="shared" si="1558"/>
        <v>0.1366334362</v>
      </c>
      <c r="FQ319" s="193">
        <f t="shared" si="1558"/>
        <v>0.143731558</v>
      </c>
      <c r="FR319" s="193">
        <f t="shared" si="1558"/>
        <v>0.1343742727</v>
      </c>
      <c r="FS319" s="193">
        <f t="shared" si="1558"/>
        <v>0.1339038982</v>
      </c>
      <c r="FT319" s="193">
        <f t="shared" si="1558"/>
        <v>0.1381784812</v>
      </c>
      <c r="FU319" s="193">
        <f t="shared" si="1558"/>
        <v>0.1279696987</v>
      </c>
      <c r="FV319" s="193">
        <f t="shared" si="1558"/>
        <v>0.1124414108</v>
      </c>
      <c r="FW319" s="193">
        <f t="shared" si="1558"/>
        <v>0.1022003762</v>
      </c>
      <c r="FX319" s="193">
        <f t="shared" si="1558"/>
        <v>0.09793603674</v>
      </c>
      <c r="FY319" s="193">
        <f t="shared" si="1558"/>
        <v>0.07550748067</v>
      </c>
      <c r="FZ319" s="193">
        <f t="shared" si="1558"/>
        <v>0.04847109135</v>
      </c>
      <c r="GA319" s="193">
        <f t="shared" si="1558"/>
        <v>0.02855743379</v>
      </c>
      <c r="GB319" s="193">
        <f t="shared" si="1558"/>
        <v>0.01233108525</v>
      </c>
      <c r="GC319" s="193">
        <f t="shared" si="1558"/>
        <v>0.0009502659132</v>
      </c>
      <c r="GD319" s="193">
        <f t="shared" si="1558"/>
        <v>0</v>
      </c>
      <c r="GE319" s="193">
        <f t="shared" si="1558"/>
        <v>0</v>
      </c>
      <c r="GF319" s="193">
        <f t="shared" si="1558"/>
        <v>0</v>
      </c>
      <c r="GG319" s="193">
        <f t="shared" si="1558"/>
        <v>0</v>
      </c>
      <c r="GH319" s="193">
        <f t="shared" si="1558"/>
        <v>0</v>
      </c>
      <c r="GI319" s="193">
        <f t="shared" si="1558"/>
        <v>0</v>
      </c>
      <c r="GJ319" s="193">
        <f t="shared" si="1558"/>
        <v>0</v>
      </c>
      <c r="GK319" s="193">
        <f t="shared" si="1558"/>
        <v>0</v>
      </c>
      <c r="GL319" s="193">
        <f t="shared" si="1558"/>
        <v>0</v>
      </c>
      <c r="GM319" s="193">
        <f t="shared" si="1558"/>
        <v>0</v>
      </c>
      <c r="GN319" s="193">
        <f t="shared" si="1558"/>
        <v>0</v>
      </c>
      <c r="GO319" s="193">
        <f t="shared" si="1558"/>
        <v>0</v>
      </c>
      <c r="GP319" s="193">
        <f t="shared" si="1558"/>
        <v>0</v>
      </c>
      <c r="GQ319" s="193">
        <f t="shared" si="1558"/>
        <v>0</v>
      </c>
      <c r="GR319" s="193">
        <f t="shared" si="21"/>
        <v>10.48251355</v>
      </c>
      <c r="GS319" s="193">
        <f t="shared" ref="GS319:IN319" si="1559">E319-EV319</f>
        <v>0.1750702696</v>
      </c>
      <c r="GT319" s="193">
        <f t="shared" si="1559"/>
        <v>0.1550393463</v>
      </c>
      <c r="GU319" s="193">
        <f t="shared" si="1559"/>
        <v>0.1458251216</v>
      </c>
      <c r="GV319" s="193">
        <f t="shared" si="1559"/>
        <v>0.1346078045</v>
      </c>
      <c r="GW319" s="193">
        <f t="shared" si="1559"/>
        <v>0.1273966722</v>
      </c>
      <c r="GX319" s="193">
        <f t="shared" si="1559"/>
        <v>0.1205861582</v>
      </c>
      <c r="GY319" s="193">
        <f t="shared" si="1559"/>
        <v>0.1189836844</v>
      </c>
      <c r="GZ319" s="193">
        <f t="shared" si="1559"/>
        <v>0.1173812105</v>
      </c>
      <c r="HA319" s="193">
        <f t="shared" si="1559"/>
        <v>0.1165799736</v>
      </c>
      <c r="HB319" s="193">
        <f t="shared" si="1559"/>
        <v>0.1189836844</v>
      </c>
      <c r="HC319" s="193">
        <f t="shared" si="1559"/>
        <v>0.1241917244</v>
      </c>
      <c r="HD319" s="193">
        <f t="shared" si="1559"/>
        <v>0.1306016199</v>
      </c>
      <c r="HE319" s="193">
        <f t="shared" si="1559"/>
        <v>0.1426201739</v>
      </c>
      <c r="HF319" s="193">
        <f t="shared" si="1559"/>
        <v>0.1550393463</v>
      </c>
      <c r="HG319" s="193">
        <f t="shared" si="1559"/>
        <v>0.1743208318</v>
      </c>
      <c r="HH319" s="193">
        <f t="shared" si="1559"/>
        <v>0.1933039874</v>
      </c>
      <c r="HI319" s="193">
        <f t="shared" si="1559"/>
        <v>0.2049502171</v>
      </c>
      <c r="HJ319" s="193">
        <f t="shared" si="1559"/>
        <v>0.203010172</v>
      </c>
      <c r="HK319" s="193">
        <f t="shared" si="1559"/>
        <v>0.1857393619</v>
      </c>
      <c r="HL319" s="193">
        <f t="shared" si="1559"/>
        <v>0.1729074472</v>
      </c>
      <c r="HM319" s="193">
        <f t="shared" si="1559"/>
        <v>0.148206293</v>
      </c>
      <c r="HN319" s="193">
        <f t="shared" si="1559"/>
        <v>0.1451143559</v>
      </c>
      <c r="HO319" s="193">
        <f t="shared" si="1559"/>
        <v>0.1496642196</v>
      </c>
      <c r="HP319" s="193">
        <f t="shared" si="1559"/>
        <v>0.1409203694</v>
      </c>
      <c r="HQ319" s="193">
        <f t="shared" si="1559"/>
        <v>0.1382482603</v>
      </c>
      <c r="HR319" s="193">
        <f t="shared" si="1559"/>
        <v>0.1552675567</v>
      </c>
      <c r="HS319" s="193">
        <f t="shared" si="1559"/>
        <v>0.1619822383</v>
      </c>
      <c r="HT319" s="193">
        <f t="shared" si="1559"/>
        <v>0.1722232729</v>
      </c>
      <c r="HU319" s="193">
        <f t="shared" si="1559"/>
        <v>0.1716801908</v>
      </c>
      <c r="HV319" s="193">
        <f t="shared" si="1559"/>
        <v>0.1953106023</v>
      </c>
      <c r="HW319" s="193">
        <f t="shared" si="1559"/>
        <v>0.2311605978</v>
      </c>
      <c r="HX319" s="193">
        <f t="shared" si="1559"/>
        <v>0.2606890986</v>
      </c>
      <c r="HY319" s="193">
        <f t="shared" si="1559"/>
        <v>0.2981482258</v>
      </c>
      <c r="HZ319" s="193">
        <f t="shared" si="1559"/>
        <v>0.3543983133</v>
      </c>
      <c r="IA319" s="193">
        <f t="shared" si="1559"/>
        <v>0.4041439084</v>
      </c>
      <c r="IB319" s="193">
        <f t="shared" si="1559"/>
        <v>0.4292226243</v>
      </c>
      <c r="IC319" s="193">
        <f t="shared" si="1559"/>
        <v>0.4275800886</v>
      </c>
      <c r="ID319" s="193">
        <f t="shared" si="1559"/>
        <v>0.4166832664</v>
      </c>
      <c r="IE319" s="193">
        <f t="shared" si="1559"/>
        <v>0.393006715</v>
      </c>
      <c r="IF319" s="193">
        <f t="shared" si="1559"/>
        <v>0.3701714625</v>
      </c>
      <c r="IG319" s="193">
        <f t="shared" si="1559"/>
        <v>0.35254425</v>
      </c>
      <c r="IH319" s="193">
        <f t="shared" si="1559"/>
        <v>0.3365195113</v>
      </c>
      <c r="II319" s="193">
        <f t="shared" si="1559"/>
        <v>0.3192929173</v>
      </c>
      <c r="IJ319" s="193">
        <f t="shared" si="1559"/>
        <v>0.3032681787</v>
      </c>
      <c r="IK319" s="193">
        <f t="shared" si="1559"/>
        <v>0.2860415846</v>
      </c>
      <c r="IL319" s="193">
        <f t="shared" si="1559"/>
        <v>0.2616038582</v>
      </c>
      <c r="IM319" s="193">
        <f t="shared" si="1559"/>
        <v>0.2367655133</v>
      </c>
      <c r="IN319" s="193">
        <f t="shared" si="1559"/>
        <v>0.205517273</v>
      </c>
      <c r="IO319" s="193">
        <f t="shared" si="23"/>
        <v>0</v>
      </c>
      <c r="IP319" s="193">
        <f t="shared" si="29"/>
        <v>0</v>
      </c>
      <c r="IQ319" s="193">
        <f t="shared" ref="IQ319:KK319" si="1560">MAX((MIN(CZ319+IP319,$IO$7))-GT319,0)</f>
        <v>0</v>
      </c>
      <c r="IR319" s="193">
        <f t="shared" si="1560"/>
        <v>0</v>
      </c>
      <c r="IS319" s="193">
        <f t="shared" si="1560"/>
        <v>0</v>
      </c>
      <c r="IT319" s="193">
        <f t="shared" si="1560"/>
        <v>0</v>
      </c>
      <c r="IU319" s="193">
        <f t="shared" si="1560"/>
        <v>0</v>
      </c>
      <c r="IV319" s="193">
        <f t="shared" si="1560"/>
        <v>0</v>
      </c>
      <c r="IW319" s="193">
        <f t="shared" si="1560"/>
        <v>0</v>
      </c>
      <c r="IX319" s="193">
        <f t="shared" si="1560"/>
        <v>0</v>
      </c>
      <c r="IY319" s="193">
        <f t="shared" si="1560"/>
        <v>0</v>
      </c>
      <c r="IZ319" s="193">
        <f t="shared" si="1560"/>
        <v>0</v>
      </c>
      <c r="JA319" s="193">
        <f t="shared" si="1560"/>
        <v>0</v>
      </c>
      <c r="JB319" s="193">
        <f t="shared" si="1560"/>
        <v>0</v>
      </c>
      <c r="JC319" s="193">
        <f t="shared" si="1560"/>
        <v>0</v>
      </c>
      <c r="JD319" s="193">
        <f t="shared" si="1560"/>
        <v>0</v>
      </c>
      <c r="JE319" s="193">
        <f t="shared" si="1560"/>
        <v>0</v>
      </c>
      <c r="JF319" s="193">
        <f t="shared" si="1560"/>
        <v>0</v>
      </c>
      <c r="JG319" s="193">
        <f t="shared" si="1560"/>
        <v>0</v>
      </c>
      <c r="JH319" s="193">
        <f t="shared" si="1560"/>
        <v>0</v>
      </c>
      <c r="JI319" s="193">
        <f t="shared" si="1560"/>
        <v>0</v>
      </c>
      <c r="JJ319" s="193">
        <f t="shared" si="1560"/>
        <v>0</v>
      </c>
      <c r="JK319" s="193">
        <f t="shared" si="1560"/>
        <v>0</v>
      </c>
      <c r="JL319" s="193">
        <f t="shared" si="1560"/>
        <v>0</v>
      </c>
      <c r="JM319" s="193">
        <f t="shared" si="1560"/>
        <v>0</v>
      </c>
      <c r="JN319" s="193">
        <f t="shared" si="1560"/>
        <v>0</v>
      </c>
      <c r="JO319" s="193">
        <f t="shared" si="1560"/>
        <v>0</v>
      </c>
      <c r="JP319" s="193">
        <f t="shared" si="1560"/>
        <v>0</v>
      </c>
      <c r="JQ319" s="193">
        <f t="shared" si="1560"/>
        <v>0</v>
      </c>
      <c r="JR319" s="193">
        <f t="shared" si="1560"/>
        <v>0</v>
      </c>
      <c r="JS319" s="193">
        <f t="shared" si="1560"/>
        <v>0</v>
      </c>
      <c r="JT319" s="193">
        <f t="shared" si="1560"/>
        <v>0</v>
      </c>
      <c r="JU319" s="193">
        <f t="shared" si="1560"/>
        <v>0</v>
      </c>
      <c r="JV319" s="193">
        <f t="shared" si="1560"/>
        <v>0</v>
      </c>
      <c r="JW319" s="193">
        <f t="shared" si="1560"/>
        <v>0</v>
      </c>
      <c r="JX319" s="193">
        <f t="shared" si="1560"/>
        <v>0</v>
      </c>
      <c r="JY319" s="193">
        <f t="shared" si="1560"/>
        <v>0</v>
      </c>
      <c r="JZ319" s="193">
        <f t="shared" si="1560"/>
        <v>0</v>
      </c>
      <c r="KA319" s="193">
        <f t="shared" si="1560"/>
        <v>0</v>
      </c>
      <c r="KB319" s="193">
        <f t="shared" si="1560"/>
        <v>0</v>
      </c>
      <c r="KC319" s="193">
        <f t="shared" si="1560"/>
        <v>0</v>
      </c>
      <c r="KD319" s="193">
        <f t="shared" si="1560"/>
        <v>0</v>
      </c>
      <c r="KE319" s="193">
        <f t="shared" si="1560"/>
        <v>0</v>
      </c>
      <c r="KF319" s="193">
        <f t="shared" si="1560"/>
        <v>0</v>
      </c>
      <c r="KG319" s="193">
        <f t="shared" si="1560"/>
        <v>0</v>
      </c>
      <c r="KH319" s="193">
        <f t="shared" si="1560"/>
        <v>0</v>
      </c>
      <c r="KI319" s="193">
        <f t="shared" si="1560"/>
        <v>0</v>
      </c>
      <c r="KJ319" s="193">
        <f t="shared" si="1560"/>
        <v>0</v>
      </c>
      <c r="KK319" s="193">
        <f t="shared" si="1560"/>
        <v>0</v>
      </c>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row>
    <row r="320" ht="14.25" customHeight="1">
      <c r="A320" s="1">
        <v>11.0</v>
      </c>
      <c r="B320" s="1">
        <f t="shared" ref="B320:C320" si="1561">B319+1</f>
        <v>310</v>
      </c>
      <c r="C320" s="267">
        <f t="shared" si="1561"/>
        <v>43775</v>
      </c>
      <c r="D320" s="193">
        <f t="shared" si="15"/>
        <v>12.68682564</v>
      </c>
      <c r="E320" s="193">
        <f>(SUMIFS(Profile!$F$2:$F$17521,Profile!$B$2:$B$17521,$B320,Profile!$C$2:$C$17521,E$8))*$C$6</f>
        <v>0.1714647034</v>
      </c>
      <c r="F320" s="193">
        <f>(SUMIFS(Profile!$F$2:$F$17521,Profile!$B$2:$B$17521,$B320,Profile!$C$2:$C$17521,F$8))*$C$6</f>
        <v>0.153036254</v>
      </c>
      <c r="G320" s="193">
        <f>(SUMIFS(Profile!$F$2:$F$17521,Profile!$B$2:$B$17521,$B320,Profile!$C$2:$C$17521,G$8))*$C$6</f>
        <v>0.1402164631</v>
      </c>
      <c r="H320" s="193">
        <f>(SUMIFS(Profile!$F$2:$F$17521,Profile!$B$2:$B$17521,$B320,Profile!$C$2:$C$17521,H$8))*$C$6</f>
        <v>0.1330053307</v>
      </c>
      <c r="I320" s="193">
        <f>(SUMIFS(Profile!$F$2:$F$17521,Profile!$B$2:$B$17521,$B320,Profile!$C$2:$C$17521,I$8))*$C$6</f>
        <v>0.1249929614</v>
      </c>
      <c r="J320" s="193">
        <f>(SUMIFS(Profile!$F$2:$F$17521,Profile!$B$2:$B$17521,$B320,Profile!$C$2:$C$17521,J$8))*$C$6</f>
        <v>0.1193843028</v>
      </c>
      <c r="K320" s="193">
        <f>(SUMIFS(Profile!$F$2:$F$17521,Profile!$B$2:$B$17521,$B320,Profile!$C$2:$C$17521,K$8))*$C$6</f>
        <v>0.1193843028</v>
      </c>
      <c r="L320" s="193">
        <f>(SUMIFS(Profile!$F$2:$F$17521,Profile!$B$2:$B$17521,$B320,Profile!$C$2:$C$17521,L$8))*$C$6</f>
        <v>0.1157787366</v>
      </c>
      <c r="M320" s="193">
        <f>(SUMIFS(Profile!$F$2:$F$17521,Profile!$B$2:$B$17521,$B320,Profile!$C$2:$C$17521,M$8))*$C$6</f>
        <v>0.1149774997</v>
      </c>
      <c r="N320" s="193">
        <f>(SUMIFS(Profile!$F$2:$F$17521,Profile!$B$2:$B$17521,$B320,Profile!$C$2:$C$17521,N$8))*$C$6</f>
        <v>0.116980592</v>
      </c>
      <c r="O320" s="193">
        <f>(SUMIFS(Profile!$F$2:$F$17521,Profile!$B$2:$B$17521,$B320,Profile!$C$2:$C$17521,O$8))*$C$6</f>
        <v>0.116980592</v>
      </c>
      <c r="P320" s="193">
        <f>(SUMIFS(Profile!$F$2:$F$17521,Profile!$B$2:$B$17521,$B320,Profile!$C$2:$C$17521,P$8))*$C$6</f>
        <v>0.123791106</v>
      </c>
      <c r="Q320" s="193">
        <f>(SUMIFS(Profile!$F$2:$F$17521,Profile!$B$2:$B$17521,$B320,Profile!$C$2:$C$17521,Q$8))*$C$6</f>
        <v>0.1330053307</v>
      </c>
      <c r="R320" s="193">
        <f>(SUMIFS(Profile!$F$2:$F$17521,Profile!$B$2:$B$17521,$B320,Profile!$C$2:$C$17521,R$8))*$C$6</f>
        <v>0.1438220293</v>
      </c>
      <c r="S320" s="193">
        <f>(SUMIFS(Profile!$F$2:$F$17521,Profile!$B$2:$B$17521,$B320,Profile!$C$2:$C$17521,S$8))*$C$6</f>
        <v>0.1686603741</v>
      </c>
      <c r="T320" s="193">
        <f>(SUMIFS(Profile!$F$2:$F$17521,Profile!$B$2:$B$17521,$B320,Profile!$C$2:$C$17521,T$8))*$C$6</f>
        <v>0.1947005744</v>
      </c>
      <c r="U320" s="193">
        <f>(SUMIFS(Profile!$F$2:$F$17521,Profile!$B$2:$B$17521,$B320,Profile!$C$2:$C$17521,U$8))*$C$6</f>
        <v>0.2291537625</v>
      </c>
      <c r="V320" s="193">
        <f>(SUMIFS(Profile!$F$2:$F$17521,Profile!$B$2:$B$17521,$B320,Profile!$C$2:$C$17521,V$8))*$C$6</f>
        <v>0.2583989105</v>
      </c>
      <c r="W320" s="193">
        <f>(SUMIFS(Profile!$F$2:$F$17521,Profile!$B$2:$B$17521,$B320,Profile!$C$2:$C$17521,W$8))*$C$6</f>
        <v>0.2768273599</v>
      </c>
      <c r="X320" s="193">
        <f>(SUMIFS(Profile!$F$2:$F$17521,Profile!$B$2:$B$17521,$B320,Profile!$C$2:$C$17521,X$8))*$C$6</f>
        <v>0.2976595202</v>
      </c>
      <c r="Y320" s="193">
        <f>(SUMIFS(Profile!$F$2:$F$17521,Profile!$B$2:$B$17521,$B320,Profile!$C$2:$C$17521,Y$8))*$C$6</f>
        <v>0.305271271</v>
      </c>
      <c r="Z320" s="193">
        <f>(SUMIFS(Profile!$F$2:$F$17521,Profile!$B$2:$B$17521,$B320,Profile!$C$2:$C$17521,Z$8))*$C$6</f>
        <v>0.3040694156</v>
      </c>
      <c r="AA320" s="193">
        <f>(SUMIFS(Profile!$F$2:$F$17521,Profile!$B$2:$B$17521,$B320,Profile!$C$2:$C$17521,AA$8))*$C$6</f>
        <v>0.3084762187</v>
      </c>
      <c r="AB320" s="193">
        <f>(SUMIFS(Profile!$F$2:$F$17521,Profile!$B$2:$B$17521,$B320,Profile!$C$2:$C$17521,AB$8))*$C$6</f>
        <v>0.317289825</v>
      </c>
      <c r="AC320" s="193">
        <f>(SUMIFS(Profile!$F$2:$F$17521,Profile!$B$2:$B$17521,$B320,Profile!$C$2:$C$17521,AC$8))*$C$6</f>
        <v>0.3301096159</v>
      </c>
      <c r="AD320" s="193">
        <f>(SUMIFS(Profile!$F$2:$F$17521,Profile!$B$2:$B$17521,$B320,Profile!$C$2:$C$17521,AD$8))*$C$6</f>
        <v>0.3313114713</v>
      </c>
      <c r="AE320" s="193">
        <f>(SUMIFS(Profile!$F$2:$F$17521,Profile!$B$2:$B$17521,$B320,Profile!$C$2:$C$17521,AE$8))*$C$6</f>
        <v>0.3228984835</v>
      </c>
      <c r="AF320" s="193">
        <f>(SUMIFS(Profile!$F$2:$F$17521,Profile!$B$2:$B$17521,$B320,Profile!$C$2:$C$17521,AF$8))*$C$6</f>
        <v>0.3080756003</v>
      </c>
      <c r="AG320" s="193">
        <f>(SUMIFS(Profile!$F$2:$F$17521,Profile!$B$2:$B$17521,$B320,Profile!$C$2:$C$17521,AG$8))*$C$6</f>
        <v>0.2984607571</v>
      </c>
      <c r="AH320" s="193">
        <f>(SUMIFS(Profile!$F$2:$F$17521,Profile!$B$2:$B$17521,$B320,Profile!$C$2:$C$17521,AH$8))*$C$6</f>
        <v>0.3020663233</v>
      </c>
      <c r="AI320" s="193">
        <f>(SUMIFS(Profile!$F$2:$F$17521,Profile!$B$2:$B$17521,$B320,Profile!$C$2:$C$17521,AI$8))*$C$6</f>
        <v>0.3136842588</v>
      </c>
      <c r="AJ320" s="193">
        <f>(SUMIFS(Profile!$F$2:$F$17521,Profile!$B$2:$B$17521,$B320,Profile!$C$2:$C$17521,AJ$8))*$C$6</f>
        <v>0.3321127082</v>
      </c>
      <c r="AK320" s="193">
        <f>(SUMIFS(Profile!$F$2:$F$17521,Profile!$B$2:$B$17521,$B320,Profile!$C$2:$C$17521,AK$8))*$C$6</f>
        <v>0.3633609486</v>
      </c>
      <c r="AL320" s="193">
        <f>(SUMIFS(Profile!$F$2:$F$17521,Profile!$B$2:$B$17521,$B320,Profile!$C$2:$C$17521,AL$8))*$C$6</f>
        <v>0.4040637847</v>
      </c>
      <c r="AM320" s="193">
        <f>(SUMIFS(Profile!$F$2:$F$17521,Profile!$B$2:$B$17521,$B320,Profile!$C$2:$C$17521,AM$8))*$C$6</f>
        <v>0.4464892802</v>
      </c>
      <c r="AN320" s="193">
        <f>(SUMIFS(Profile!$F$2:$F$17521,Profile!$B$2:$B$17521,$B320,Profile!$C$2:$C$17521,AN$8))*$C$6</f>
        <v>0.4530594231</v>
      </c>
      <c r="AO320" s="193">
        <f>(SUMIFS(Profile!$F$2:$F$17521,Profile!$B$2:$B$17521,$B320,Profile!$C$2:$C$17521,AO$8))*$C$6</f>
        <v>0.4430038996</v>
      </c>
      <c r="AP320" s="193">
        <f>(SUMIFS(Profile!$F$2:$F$17521,Profile!$B$2:$B$17521,$B320,Profile!$C$2:$C$17521,AP$8))*$C$6</f>
        <v>0.4276602123</v>
      </c>
      <c r="AQ320" s="193">
        <f>(SUMIFS(Profile!$F$2:$F$17521,Profile!$B$2:$B$17521,$B320,Profile!$C$2:$C$17521,AQ$8))*$C$6</f>
        <v>0.4085507115</v>
      </c>
      <c r="AR320" s="193">
        <f>(SUMIFS(Profile!$F$2:$F$17521,Profile!$B$2:$B$17521,$B320,Profile!$C$2:$C$17521,AR$8))*$C$6</f>
        <v>0.3914042412</v>
      </c>
      <c r="AS320" s="193">
        <f>(SUMIFS(Profile!$F$2:$F$17521,Profile!$B$2:$B$17521,$B320,Profile!$C$2:$C$17521,AS$8))*$C$6</f>
        <v>0.3725751733</v>
      </c>
      <c r="AT320" s="193">
        <f>(SUMIFS(Profile!$F$2:$F$17521,Profile!$B$2:$B$17521,$B320,Profile!$C$2:$C$17521,AT$8))*$C$6</f>
        <v>0.3537461054</v>
      </c>
      <c r="AU320" s="193">
        <f>(SUMIFS(Profile!$F$2:$F$17521,Profile!$B$2:$B$17521,$B320,Profile!$C$2:$C$17521,AU$8))*$C$6</f>
        <v>0.3333145636</v>
      </c>
      <c r="AV320" s="193">
        <f>(SUMIFS(Profile!$F$2:$F$17521,Profile!$B$2:$B$17521,$B320,Profile!$C$2:$C$17521,AV$8))*$C$6</f>
        <v>0.3100786926</v>
      </c>
      <c r="AW320" s="193">
        <f>(SUMIFS(Profile!$F$2:$F$17521,Profile!$B$2:$B$17521,$B320,Profile!$C$2:$C$17521,AW$8))*$C$6</f>
        <v>0.2900477693</v>
      </c>
      <c r="AX320" s="193">
        <f>(SUMIFS(Profile!$F$2:$F$17521,Profile!$B$2:$B$17521,$B320,Profile!$C$2:$C$17521,AX$8))*$C$6</f>
        <v>0.2592001474</v>
      </c>
      <c r="AY320" s="193">
        <f>(SUMIFS(Profile!$F$2:$F$17521,Profile!$B$2:$B$17521,$B320,Profile!$C$2:$C$17521,AY$8))*$C$6</f>
        <v>0.2179364454</v>
      </c>
      <c r="AZ320" s="193">
        <f>(SUMIFS(Profile!$F$2:$F$17521,Profile!$B$2:$B$17521,$B320,Profile!$C$2:$C$17521,AZ$8))*$C$6</f>
        <v>0.1862875866</v>
      </c>
      <c r="BA320" s="193">
        <f t="shared" si="16"/>
        <v>2.536227622</v>
      </c>
      <c r="BB320" s="193">
        <f>(SUMIFS(Profile!$E$2:$E$17521,Profile!$B$2:$B$17521,$B320,Profile!$C$2:$C$17521,BB$8))*$C$9</f>
        <v>0</v>
      </c>
      <c r="BC320" s="193">
        <f>(SUMIFS(Profile!$E$2:$E$17521,Profile!$B$2:$B$17521,$B320,Profile!$C$2:$C$17521,BC$8))*$C$9</f>
        <v>0</v>
      </c>
      <c r="BD320" s="193">
        <f>(SUMIFS(Profile!$E$2:$E$17521,Profile!$B$2:$B$17521,$B320,Profile!$C$2:$C$17521,BD$8))*$C$9</f>
        <v>0</v>
      </c>
      <c r="BE320" s="193">
        <f>(SUMIFS(Profile!$E$2:$E$17521,Profile!$B$2:$B$17521,$B320,Profile!$C$2:$C$17521,BE$8))*$C$9</f>
        <v>0</v>
      </c>
      <c r="BF320" s="193">
        <f>(SUMIFS(Profile!$E$2:$E$17521,Profile!$B$2:$B$17521,$B320,Profile!$C$2:$C$17521,BF$8))*$C$9</f>
        <v>0</v>
      </c>
      <c r="BG320" s="193">
        <f>(SUMIFS(Profile!$E$2:$E$17521,Profile!$B$2:$B$17521,$B320,Profile!$C$2:$C$17521,BG$8))*$C$9</f>
        <v>0</v>
      </c>
      <c r="BH320" s="193">
        <f>(SUMIFS(Profile!$E$2:$E$17521,Profile!$B$2:$B$17521,$B320,Profile!$C$2:$C$17521,BH$8))*$C$9</f>
        <v>0</v>
      </c>
      <c r="BI320" s="193">
        <f>(SUMIFS(Profile!$E$2:$E$17521,Profile!$B$2:$B$17521,$B320,Profile!$C$2:$C$17521,BI$8))*$C$9</f>
        <v>0</v>
      </c>
      <c r="BJ320" s="193">
        <f>(SUMIFS(Profile!$E$2:$E$17521,Profile!$B$2:$B$17521,$B320,Profile!$C$2:$C$17521,BJ$8))*$C$9</f>
        <v>0</v>
      </c>
      <c r="BK320" s="193">
        <f>(SUMIFS(Profile!$E$2:$E$17521,Profile!$B$2:$B$17521,$B320,Profile!$C$2:$C$17521,BK$8))*$C$9</f>
        <v>0</v>
      </c>
      <c r="BL320" s="193">
        <f>(SUMIFS(Profile!$E$2:$E$17521,Profile!$B$2:$B$17521,$B320,Profile!$C$2:$C$17521,BL$8))*$C$9</f>
        <v>0</v>
      </c>
      <c r="BM320" s="193">
        <f>(SUMIFS(Profile!$E$2:$E$17521,Profile!$B$2:$B$17521,$B320,Profile!$C$2:$C$17521,BM$8))*$C$9</f>
        <v>0</v>
      </c>
      <c r="BN320" s="193">
        <f>(SUMIFS(Profile!$E$2:$E$17521,Profile!$B$2:$B$17521,$B320,Profile!$C$2:$C$17521,BN$8))*$C$9</f>
        <v>0</v>
      </c>
      <c r="BO320" s="193">
        <f>(SUMIFS(Profile!$E$2:$E$17521,Profile!$B$2:$B$17521,$B320,Profile!$C$2:$C$17521,BO$8))*$C$9</f>
        <v>0</v>
      </c>
      <c r="BP320" s="193">
        <f>(SUMIFS(Profile!$E$2:$E$17521,Profile!$B$2:$B$17521,$B320,Profile!$C$2:$C$17521,BP$8))*$C$9</f>
        <v>0.00323182942</v>
      </c>
      <c r="BQ320" s="193">
        <f>(SUMIFS(Profile!$E$2:$E$17521,Profile!$B$2:$B$17521,$B320,Profile!$C$2:$C$17521,BQ$8))*$C$9</f>
        <v>0.01719577163</v>
      </c>
      <c r="BR320" s="193">
        <f>(SUMIFS(Profile!$E$2:$E$17521,Profile!$B$2:$B$17521,$B320,Profile!$C$2:$C$17521,BR$8))*$C$9</f>
        <v>0.04018190549</v>
      </c>
      <c r="BS320" s="193">
        <f>(SUMIFS(Profile!$E$2:$E$17521,Profile!$B$2:$B$17521,$B320,Profile!$C$2:$C$17521,BS$8))*$C$9</f>
        <v>0.07288864407</v>
      </c>
      <c r="BT320" s="193">
        <f>(SUMIFS(Profile!$E$2:$E$17521,Profile!$B$2:$B$17521,$B320,Profile!$C$2:$C$17521,BT$8))*$C$9</f>
        <v>0.1084126553</v>
      </c>
      <c r="BU320" s="193">
        <f>(SUMIFS(Profile!$E$2:$E$17521,Profile!$B$2:$B$17521,$B320,Profile!$C$2:$C$17521,BU$8))*$C$9</f>
        <v>0.1407329655</v>
      </c>
      <c r="BV320" s="193">
        <f>(SUMIFS(Profile!$E$2:$E$17521,Profile!$B$2:$B$17521,$B320,Profile!$C$2:$C$17521,BV$8))*$C$9</f>
        <v>0.1680109671</v>
      </c>
      <c r="BW320" s="193">
        <f>(SUMIFS(Profile!$E$2:$E$17521,Profile!$B$2:$B$17521,$B320,Profile!$C$2:$C$17521,BW$8))*$C$9</f>
        <v>0.1932313796</v>
      </c>
      <c r="BX320" s="193">
        <f>(SUMIFS(Profile!$E$2:$E$17521,Profile!$B$2:$B$17521,$B320,Profile!$C$2:$C$17521,BX$8))*$C$9</f>
        <v>0.2139218712</v>
      </c>
      <c r="BY320" s="193">
        <f>(SUMIFS(Profile!$E$2:$E$17521,Profile!$B$2:$B$17521,$B320,Profile!$C$2:$C$17521,BY$8))*$C$9</f>
        <v>0.2135549389</v>
      </c>
      <c r="BZ320" s="193">
        <f>(SUMIFS(Profile!$E$2:$E$17521,Profile!$B$2:$B$17521,$B320,Profile!$C$2:$C$17521,BZ$8))*$C$9</f>
        <v>0.258846896</v>
      </c>
      <c r="CA320" s="193">
        <f>(SUMIFS(Profile!$E$2:$E$17521,Profile!$B$2:$B$17521,$B320,Profile!$C$2:$C$17521,CA$8))*$C$9</f>
        <v>0.3584572022</v>
      </c>
      <c r="CB320" s="193">
        <f>(SUMIFS(Profile!$E$2:$E$17521,Profile!$B$2:$B$17521,$B320,Profile!$C$2:$C$17521,CB$8))*$C$9</f>
        <v>0.2318087634</v>
      </c>
      <c r="CC320" s="193">
        <f>(SUMIFS(Profile!$E$2:$E$17521,Profile!$B$2:$B$17521,$B320,Profile!$C$2:$C$17521,CC$8))*$C$9</f>
        <v>0.1617847492</v>
      </c>
      <c r="CD320" s="193">
        <f>(SUMIFS(Profile!$E$2:$E$17521,Profile!$B$2:$B$17521,$B320,Profile!$C$2:$C$17521,CD$8))*$C$9</f>
        <v>0.1194514897</v>
      </c>
      <c r="CE320" s="193">
        <f>(SUMIFS(Profile!$E$2:$E$17521,Profile!$B$2:$B$17521,$B320,Profile!$C$2:$C$17521,CE$8))*$C$9</f>
        <v>0.1011882743</v>
      </c>
      <c r="CF320" s="193">
        <f>(SUMIFS(Profile!$E$2:$E$17521,Profile!$B$2:$B$17521,$B320,Profile!$C$2:$C$17521,CF$8))*$C$9</f>
        <v>0.07468664154</v>
      </c>
      <c r="CG320" s="193">
        <f>(SUMIFS(Profile!$E$2:$E$17521,Profile!$B$2:$B$17521,$B320,Profile!$C$2:$C$17521,CG$8))*$C$9</f>
        <v>0.04490232772</v>
      </c>
      <c r="CH320" s="193">
        <f>(SUMIFS(Profile!$E$2:$E$17521,Profile!$B$2:$B$17521,$B320,Profile!$C$2:$C$17521,CH$8))*$C$9</f>
        <v>0.01369787563</v>
      </c>
      <c r="CI320" s="193">
        <f>(SUMIFS(Profile!$E$2:$E$17521,Profile!$B$2:$B$17521,$B320,Profile!$C$2:$C$17521,CI$8))*$C$9</f>
        <v>0.00004047458751</v>
      </c>
      <c r="CJ320" s="193">
        <f>(SUMIFS(Profile!$E$2:$E$17521,Profile!$B$2:$B$17521,$B320,Profile!$C$2:$C$17521,CJ$8))*$C$9</f>
        <v>0</v>
      </c>
      <c r="CK320" s="193">
        <f>(SUMIFS(Profile!$E$2:$E$17521,Profile!$B$2:$B$17521,$B320,Profile!$C$2:$C$17521,CK$8))*$C$9</f>
        <v>0</v>
      </c>
      <c r="CL320" s="193">
        <f>(SUMIFS(Profile!$E$2:$E$17521,Profile!$B$2:$B$17521,$B320,Profile!$C$2:$C$17521,CL$8))*$C$9</f>
        <v>0</v>
      </c>
      <c r="CM320" s="193">
        <f>(SUMIFS(Profile!$E$2:$E$17521,Profile!$B$2:$B$17521,$B320,Profile!$C$2:$C$17521,CM$8))*$C$9</f>
        <v>0</v>
      </c>
      <c r="CN320" s="193">
        <f>(SUMIFS(Profile!$E$2:$E$17521,Profile!$B$2:$B$17521,$B320,Profile!$C$2:$C$17521,CN$8))*$C$9</f>
        <v>0</v>
      </c>
      <c r="CO320" s="193">
        <f>(SUMIFS(Profile!$E$2:$E$17521,Profile!$B$2:$B$17521,$B320,Profile!$C$2:$C$17521,CO$8))*$C$9</f>
        <v>0</v>
      </c>
      <c r="CP320" s="193">
        <f>(SUMIFS(Profile!$E$2:$E$17521,Profile!$B$2:$B$17521,$B320,Profile!$C$2:$C$17521,CP$8))*$C$9</f>
        <v>0</v>
      </c>
      <c r="CQ320" s="193">
        <f>(SUMIFS(Profile!$E$2:$E$17521,Profile!$B$2:$B$17521,$B320,Profile!$C$2:$C$17521,CQ$8))*$C$9</f>
        <v>0</v>
      </c>
      <c r="CR320" s="193">
        <f>(SUMIFS(Profile!$E$2:$E$17521,Profile!$B$2:$B$17521,$B320,Profile!$C$2:$C$17521,CR$8))*$C$9</f>
        <v>0</v>
      </c>
      <c r="CS320" s="193">
        <f>(SUMIFS(Profile!$E$2:$E$17521,Profile!$B$2:$B$17521,$B320,Profile!$C$2:$C$17521,CS$8))*$C$9</f>
        <v>0</v>
      </c>
      <c r="CT320" s="193">
        <f>(SUMIFS(Profile!$E$2:$E$17521,Profile!$B$2:$B$17521,$B320,Profile!$C$2:$C$17521,CT$8))*$C$9</f>
        <v>0</v>
      </c>
      <c r="CU320" s="193">
        <f>(SUMIFS(Profile!$E$2:$E$17521,Profile!$B$2:$B$17521,$B320,Profile!$C$2:$C$17521,CU$8))*$C$9</f>
        <v>0</v>
      </c>
      <c r="CV320" s="193">
        <f>(SUMIFS(Profile!$E$2:$E$17521,Profile!$B$2:$B$17521,$B320,Profile!$C$2:$C$17521,CV$8))*$C$9</f>
        <v>0</v>
      </c>
      <c r="CW320" s="193">
        <f>(SUMIFS(Profile!$E$2:$E$17521,Profile!$B$2:$B$17521,$B320,Profile!$C$2:$C$17521,CW$8))*$C$9</f>
        <v>0</v>
      </c>
      <c r="CX320" s="193">
        <f t="shared" si="17"/>
        <v>0.02714573092</v>
      </c>
      <c r="CY320" s="193">
        <f t="shared" ref="CY320:ET320" si="1562">MAX(BB320-E320,0)</f>
        <v>0</v>
      </c>
      <c r="CZ320" s="193">
        <f t="shared" si="1562"/>
        <v>0</v>
      </c>
      <c r="DA320" s="193">
        <f t="shared" si="1562"/>
        <v>0</v>
      </c>
      <c r="DB320" s="193">
        <f t="shared" si="1562"/>
        <v>0</v>
      </c>
      <c r="DC320" s="193">
        <f t="shared" si="1562"/>
        <v>0</v>
      </c>
      <c r="DD320" s="193">
        <f t="shared" si="1562"/>
        <v>0</v>
      </c>
      <c r="DE320" s="193">
        <f t="shared" si="1562"/>
        <v>0</v>
      </c>
      <c r="DF320" s="193">
        <f t="shared" si="1562"/>
        <v>0</v>
      </c>
      <c r="DG320" s="193">
        <f t="shared" si="1562"/>
        <v>0</v>
      </c>
      <c r="DH320" s="193">
        <f t="shared" si="1562"/>
        <v>0</v>
      </c>
      <c r="DI320" s="193">
        <f t="shared" si="1562"/>
        <v>0</v>
      </c>
      <c r="DJ320" s="193">
        <f t="shared" si="1562"/>
        <v>0</v>
      </c>
      <c r="DK320" s="193">
        <f t="shared" si="1562"/>
        <v>0</v>
      </c>
      <c r="DL320" s="193">
        <f t="shared" si="1562"/>
        <v>0</v>
      </c>
      <c r="DM320" s="193">
        <f t="shared" si="1562"/>
        <v>0</v>
      </c>
      <c r="DN320" s="193">
        <f t="shared" si="1562"/>
        <v>0</v>
      </c>
      <c r="DO320" s="193">
        <f t="shared" si="1562"/>
        <v>0</v>
      </c>
      <c r="DP320" s="193">
        <f t="shared" si="1562"/>
        <v>0</v>
      </c>
      <c r="DQ320" s="193">
        <f t="shared" si="1562"/>
        <v>0</v>
      </c>
      <c r="DR320" s="193">
        <f t="shared" si="1562"/>
        <v>0</v>
      </c>
      <c r="DS320" s="193">
        <f t="shared" si="1562"/>
        <v>0</v>
      </c>
      <c r="DT320" s="193">
        <f t="shared" si="1562"/>
        <v>0</v>
      </c>
      <c r="DU320" s="193">
        <f t="shared" si="1562"/>
        <v>0</v>
      </c>
      <c r="DV320" s="193">
        <f t="shared" si="1562"/>
        <v>0</v>
      </c>
      <c r="DW320" s="193">
        <f t="shared" si="1562"/>
        <v>0</v>
      </c>
      <c r="DX320" s="193">
        <f t="shared" si="1562"/>
        <v>0.02714573092</v>
      </c>
      <c r="DY320" s="193">
        <f t="shared" si="1562"/>
        <v>0</v>
      </c>
      <c r="DZ320" s="193">
        <f t="shared" si="1562"/>
        <v>0</v>
      </c>
      <c r="EA320" s="193">
        <f t="shared" si="1562"/>
        <v>0</v>
      </c>
      <c r="EB320" s="193">
        <f t="shared" si="1562"/>
        <v>0</v>
      </c>
      <c r="EC320" s="193">
        <f t="shared" si="1562"/>
        <v>0</v>
      </c>
      <c r="ED320" s="193">
        <f t="shared" si="1562"/>
        <v>0</v>
      </c>
      <c r="EE320" s="193">
        <f t="shared" si="1562"/>
        <v>0</v>
      </c>
      <c r="EF320" s="193">
        <f t="shared" si="1562"/>
        <v>0</v>
      </c>
      <c r="EG320" s="193">
        <f t="shared" si="1562"/>
        <v>0</v>
      </c>
      <c r="EH320" s="193">
        <f t="shared" si="1562"/>
        <v>0</v>
      </c>
      <c r="EI320" s="193">
        <f t="shared" si="1562"/>
        <v>0</v>
      </c>
      <c r="EJ320" s="193">
        <f t="shared" si="1562"/>
        <v>0</v>
      </c>
      <c r="EK320" s="193">
        <f t="shared" si="1562"/>
        <v>0</v>
      </c>
      <c r="EL320" s="193">
        <f t="shared" si="1562"/>
        <v>0</v>
      </c>
      <c r="EM320" s="193">
        <f t="shared" si="1562"/>
        <v>0</v>
      </c>
      <c r="EN320" s="193">
        <f t="shared" si="1562"/>
        <v>0</v>
      </c>
      <c r="EO320" s="193">
        <f t="shared" si="1562"/>
        <v>0</v>
      </c>
      <c r="EP320" s="193">
        <f t="shared" si="1562"/>
        <v>0</v>
      </c>
      <c r="EQ320" s="193">
        <f t="shared" si="1562"/>
        <v>0</v>
      </c>
      <c r="ER320" s="193">
        <f t="shared" si="1562"/>
        <v>0</v>
      </c>
      <c r="ES320" s="193">
        <f t="shared" si="1562"/>
        <v>0</v>
      </c>
      <c r="ET320" s="193">
        <f t="shared" si="1562"/>
        <v>0</v>
      </c>
      <c r="EU320" s="193">
        <f t="shared" si="19"/>
        <v>2.509081892</v>
      </c>
      <c r="EV320" s="193">
        <f t="shared" ref="EV320:GQ320" si="1563">BB320-CY320</f>
        <v>0</v>
      </c>
      <c r="EW320" s="193">
        <f t="shared" si="1563"/>
        <v>0</v>
      </c>
      <c r="EX320" s="193">
        <f t="shared" si="1563"/>
        <v>0</v>
      </c>
      <c r="EY320" s="193">
        <f t="shared" si="1563"/>
        <v>0</v>
      </c>
      <c r="EZ320" s="193">
        <f t="shared" si="1563"/>
        <v>0</v>
      </c>
      <c r="FA320" s="193">
        <f t="shared" si="1563"/>
        <v>0</v>
      </c>
      <c r="FB320" s="193">
        <f t="shared" si="1563"/>
        <v>0</v>
      </c>
      <c r="FC320" s="193">
        <f t="shared" si="1563"/>
        <v>0</v>
      </c>
      <c r="FD320" s="193">
        <f t="shared" si="1563"/>
        <v>0</v>
      </c>
      <c r="FE320" s="193">
        <f t="shared" si="1563"/>
        <v>0</v>
      </c>
      <c r="FF320" s="193">
        <f t="shared" si="1563"/>
        <v>0</v>
      </c>
      <c r="FG320" s="193">
        <f t="shared" si="1563"/>
        <v>0</v>
      </c>
      <c r="FH320" s="193">
        <f t="shared" si="1563"/>
        <v>0</v>
      </c>
      <c r="FI320" s="193">
        <f t="shared" si="1563"/>
        <v>0</v>
      </c>
      <c r="FJ320" s="193">
        <f t="shared" si="1563"/>
        <v>0.00323182942</v>
      </c>
      <c r="FK320" s="193">
        <f t="shared" si="1563"/>
        <v>0.01719577163</v>
      </c>
      <c r="FL320" s="193">
        <f t="shared" si="1563"/>
        <v>0.04018190549</v>
      </c>
      <c r="FM320" s="193">
        <f t="shared" si="1563"/>
        <v>0.07288864407</v>
      </c>
      <c r="FN320" s="193">
        <f t="shared" si="1563"/>
        <v>0.1084126553</v>
      </c>
      <c r="FO320" s="193">
        <f t="shared" si="1563"/>
        <v>0.1407329655</v>
      </c>
      <c r="FP320" s="193">
        <f t="shared" si="1563"/>
        <v>0.1680109671</v>
      </c>
      <c r="FQ320" s="193">
        <f t="shared" si="1563"/>
        <v>0.1932313796</v>
      </c>
      <c r="FR320" s="193">
        <f t="shared" si="1563"/>
        <v>0.2139218712</v>
      </c>
      <c r="FS320" s="193">
        <f t="shared" si="1563"/>
        <v>0.2135549389</v>
      </c>
      <c r="FT320" s="193">
        <f t="shared" si="1563"/>
        <v>0.258846896</v>
      </c>
      <c r="FU320" s="193">
        <f t="shared" si="1563"/>
        <v>0.3313114713</v>
      </c>
      <c r="FV320" s="193">
        <f t="shared" si="1563"/>
        <v>0.2318087634</v>
      </c>
      <c r="FW320" s="193">
        <f t="shared" si="1563"/>
        <v>0.1617847492</v>
      </c>
      <c r="FX320" s="193">
        <f t="shared" si="1563"/>
        <v>0.1194514897</v>
      </c>
      <c r="FY320" s="193">
        <f t="shared" si="1563"/>
        <v>0.1011882743</v>
      </c>
      <c r="FZ320" s="193">
        <f t="shared" si="1563"/>
        <v>0.07468664154</v>
      </c>
      <c r="GA320" s="193">
        <f t="shared" si="1563"/>
        <v>0.04490232772</v>
      </c>
      <c r="GB320" s="193">
        <f t="shared" si="1563"/>
        <v>0.01369787563</v>
      </c>
      <c r="GC320" s="193">
        <f t="shared" si="1563"/>
        <v>0.00004047458751</v>
      </c>
      <c r="GD320" s="193">
        <f t="shared" si="1563"/>
        <v>0</v>
      </c>
      <c r="GE320" s="193">
        <f t="shared" si="1563"/>
        <v>0</v>
      </c>
      <c r="GF320" s="193">
        <f t="shared" si="1563"/>
        <v>0</v>
      </c>
      <c r="GG320" s="193">
        <f t="shared" si="1563"/>
        <v>0</v>
      </c>
      <c r="GH320" s="193">
        <f t="shared" si="1563"/>
        <v>0</v>
      </c>
      <c r="GI320" s="193">
        <f t="shared" si="1563"/>
        <v>0</v>
      </c>
      <c r="GJ320" s="193">
        <f t="shared" si="1563"/>
        <v>0</v>
      </c>
      <c r="GK320" s="193">
        <f t="shared" si="1563"/>
        <v>0</v>
      </c>
      <c r="GL320" s="193">
        <f t="shared" si="1563"/>
        <v>0</v>
      </c>
      <c r="GM320" s="193">
        <f t="shared" si="1563"/>
        <v>0</v>
      </c>
      <c r="GN320" s="193">
        <f t="shared" si="1563"/>
        <v>0</v>
      </c>
      <c r="GO320" s="193">
        <f t="shared" si="1563"/>
        <v>0</v>
      </c>
      <c r="GP320" s="193">
        <f t="shared" si="1563"/>
        <v>0</v>
      </c>
      <c r="GQ320" s="193">
        <f t="shared" si="1563"/>
        <v>0</v>
      </c>
      <c r="GR320" s="193">
        <f t="shared" si="21"/>
        <v>10.17774375</v>
      </c>
      <c r="GS320" s="193">
        <f t="shared" ref="GS320:IN320" si="1564">E320-EV320</f>
        <v>0.1714647034</v>
      </c>
      <c r="GT320" s="193">
        <f t="shared" si="1564"/>
        <v>0.153036254</v>
      </c>
      <c r="GU320" s="193">
        <f t="shared" si="1564"/>
        <v>0.1402164631</v>
      </c>
      <c r="GV320" s="193">
        <f t="shared" si="1564"/>
        <v>0.1330053307</v>
      </c>
      <c r="GW320" s="193">
        <f t="shared" si="1564"/>
        <v>0.1249929614</v>
      </c>
      <c r="GX320" s="193">
        <f t="shared" si="1564"/>
        <v>0.1193843028</v>
      </c>
      <c r="GY320" s="193">
        <f t="shared" si="1564"/>
        <v>0.1193843028</v>
      </c>
      <c r="GZ320" s="193">
        <f t="shared" si="1564"/>
        <v>0.1157787366</v>
      </c>
      <c r="HA320" s="193">
        <f t="shared" si="1564"/>
        <v>0.1149774997</v>
      </c>
      <c r="HB320" s="193">
        <f t="shared" si="1564"/>
        <v>0.116980592</v>
      </c>
      <c r="HC320" s="193">
        <f t="shared" si="1564"/>
        <v>0.116980592</v>
      </c>
      <c r="HD320" s="193">
        <f t="shared" si="1564"/>
        <v>0.123791106</v>
      </c>
      <c r="HE320" s="193">
        <f t="shared" si="1564"/>
        <v>0.1330053307</v>
      </c>
      <c r="HF320" s="193">
        <f t="shared" si="1564"/>
        <v>0.1438220293</v>
      </c>
      <c r="HG320" s="193">
        <f t="shared" si="1564"/>
        <v>0.1654285447</v>
      </c>
      <c r="HH320" s="193">
        <f t="shared" si="1564"/>
        <v>0.1775048028</v>
      </c>
      <c r="HI320" s="193">
        <f t="shared" si="1564"/>
        <v>0.188971857</v>
      </c>
      <c r="HJ320" s="193">
        <f t="shared" si="1564"/>
        <v>0.1855102664</v>
      </c>
      <c r="HK320" s="193">
        <f t="shared" si="1564"/>
        <v>0.1684147046</v>
      </c>
      <c r="HL320" s="193">
        <f t="shared" si="1564"/>
        <v>0.1569265546</v>
      </c>
      <c r="HM320" s="193">
        <f t="shared" si="1564"/>
        <v>0.1372603039</v>
      </c>
      <c r="HN320" s="193">
        <f t="shared" si="1564"/>
        <v>0.110838036</v>
      </c>
      <c r="HO320" s="193">
        <f t="shared" si="1564"/>
        <v>0.09455434755</v>
      </c>
      <c r="HP320" s="193">
        <f t="shared" si="1564"/>
        <v>0.1037348861</v>
      </c>
      <c r="HQ320" s="193">
        <f t="shared" si="1564"/>
        <v>0.07126271993</v>
      </c>
      <c r="HR320" s="193">
        <f t="shared" si="1564"/>
        <v>0</v>
      </c>
      <c r="HS320" s="193">
        <f t="shared" si="1564"/>
        <v>0.09108972008</v>
      </c>
      <c r="HT320" s="193">
        <f t="shared" si="1564"/>
        <v>0.1462908511</v>
      </c>
      <c r="HU320" s="193">
        <f t="shared" si="1564"/>
        <v>0.1790092674</v>
      </c>
      <c r="HV320" s="193">
        <f t="shared" si="1564"/>
        <v>0.200878049</v>
      </c>
      <c r="HW320" s="193">
        <f t="shared" si="1564"/>
        <v>0.2389976172</v>
      </c>
      <c r="HX320" s="193">
        <f t="shared" si="1564"/>
        <v>0.2872103805</v>
      </c>
      <c r="HY320" s="193">
        <f t="shared" si="1564"/>
        <v>0.3496630729</v>
      </c>
      <c r="HZ320" s="193">
        <f t="shared" si="1564"/>
        <v>0.4040233101</v>
      </c>
      <c r="IA320" s="193">
        <f t="shared" si="1564"/>
        <v>0.4464892802</v>
      </c>
      <c r="IB320" s="193">
        <f t="shared" si="1564"/>
        <v>0.4530594231</v>
      </c>
      <c r="IC320" s="193">
        <f t="shared" si="1564"/>
        <v>0.4430038996</v>
      </c>
      <c r="ID320" s="193">
        <f t="shared" si="1564"/>
        <v>0.4276602123</v>
      </c>
      <c r="IE320" s="193">
        <f t="shared" si="1564"/>
        <v>0.4085507115</v>
      </c>
      <c r="IF320" s="193">
        <f t="shared" si="1564"/>
        <v>0.3914042412</v>
      </c>
      <c r="IG320" s="193">
        <f t="shared" si="1564"/>
        <v>0.3725751733</v>
      </c>
      <c r="IH320" s="193">
        <f t="shared" si="1564"/>
        <v>0.3537461054</v>
      </c>
      <c r="II320" s="193">
        <f t="shared" si="1564"/>
        <v>0.3333145636</v>
      </c>
      <c r="IJ320" s="193">
        <f t="shared" si="1564"/>
        <v>0.3100786926</v>
      </c>
      <c r="IK320" s="193">
        <f t="shared" si="1564"/>
        <v>0.2900477693</v>
      </c>
      <c r="IL320" s="193">
        <f t="shared" si="1564"/>
        <v>0.2592001474</v>
      </c>
      <c r="IM320" s="193">
        <f t="shared" si="1564"/>
        <v>0.2179364454</v>
      </c>
      <c r="IN320" s="193">
        <f t="shared" si="1564"/>
        <v>0.1862875866</v>
      </c>
      <c r="IO320" s="193">
        <f t="shared" si="23"/>
        <v>0.02714573092</v>
      </c>
      <c r="IP320" s="193">
        <f t="shared" si="29"/>
        <v>0</v>
      </c>
      <c r="IQ320" s="193">
        <f t="shared" ref="IQ320:KK320" si="1565">MAX((MIN(CZ320+IP320,$IO$7))-GT320,0)</f>
        <v>0</v>
      </c>
      <c r="IR320" s="193">
        <f t="shared" si="1565"/>
        <v>0</v>
      </c>
      <c r="IS320" s="193">
        <f t="shared" si="1565"/>
        <v>0</v>
      </c>
      <c r="IT320" s="193">
        <f t="shared" si="1565"/>
        <v>0</v>
      </c>
      <c r="IU320" s="193">
        <f t="shared" si="1565"/>
        <v>0</v>
      </c>
      <c r="IV320" s="193">
        <f t="shared" si="1565"/>
        <v>0</v>
      </c>
      <c r="IW320" s="193">
        <f t="shared" si="1565"/>
        <v>0</v>
      </c>
      <c r="IX320" s="193">
        <f t="shared" si="1565"/>
        <v>0</v>
      </c>
      <c r="IY320" s="193">
        <f t="shared" si="1565"/>
        <v>0</v>
      </c>
      <c r="IZ320" s="193">
        <f t="shared" si="1565"/>
        <v>0</v>
      </c>
      <c r="JA320" s="193">
        <f t="shared" si="1565"/>
        <v>0</v>
      </c>
      <c r="JB320" s="193">
        <f t="shared" si="1565"/>
        <v>0</v>
      </c>
      <c r="JC320" s="193">
        <f t="shared" si="1565"/>
        <v>0</v>
      </c>
      <c r="JD320" s="193">
        <f t="shared" si="1565"/>
        <v>0</v>
      </c>
      <c r="JE320" s="193">
        <f t="shared" si="1565"/>
        <v>0</v>
      </c>
      <c r="JF320" s="193">
        <f t="shared" si="1565"/>
        <v>0</v>
      </c>
      <c r="JG320" s="193">
        <f t="shared" si="1565"/>
        <v>0</v>
      </c>
      <c r="JH320" s="193">
        <f t="shared" si="1565"/>
        <v>0</v>
      </c>
      <c r="JI320" s="193">
        <f t="shared" si="1565"/>
        <v>0</v>
      </c>
      <c r="JJ320" s="193">
        <f t="shared" si="1565"/>
        <v>0</v>
      </c>
      <c r="JK320" s="193">
        <f t="shared" si="1565"/>
        <v>0</v>
      </c>
      <c r="JL320" s="193">
        <f t="shared" si="1565"/>
        <v>0</v>
      </c>
      <c r="JM320" s="193">
        <f t="shared" si="1565"/>
        <v>0</v>
      </c>
      <c r="JN320" s="193">
        <f t="shared" si="1565"/>
        <v>0</v>
      </c>
      <c r="JO320" s="193">
        <f t="shared" si="1565"/>
        <v>0.02714573092</v>
      </c>
      <c r="JP320" s="193">
        <f t="shared" si="1565"/>
        <v>0</v>
      </c>
      <c r="JQ320" s="193">
        <f t="shared" si="1565"/>
        <v>0</v>
      </c>
      <c r="JR320" s="193">
        <f t="shared" si="1565"/>
        <v>0</v>
      </c>
      <c r="JS320" s="193">
        <f t="shared" si="1565"/>
        <v>0</v>
      </c>
      <c r="JT320" s="193">
        <f t="shared" si="1565"/>
        <v>0</v>
      </c>
      <c r="JU320" s="193">
        <f t="shared" si="1565"/>
        <v>0</v>
      </c>
      <c r="JV320" s="193">
        <f t="shared" si="1565"/>
        <v>0</v>
      </c>
      <c r="JW320" s="193">
        <f t="shared" si="1565"/>
        <v>0</v>
      </c>
      <c r="JX320" s="193">
        <f t="shared" si="1565"/>
        <v>0</v>
      </c>
      <c r="JY320" s="193">
        <f t="shared" si="1565"/>
        <v>0</v>
      </c>
      <c r="JZ320" s="193">
        <f t="shared" si="1565"/>
        <v>0</v>
      </c>
      <c r="KA320" s="193">
        <f t="shared" si="1565"/>
        <v>0</v>
      </c>
      <c r="KB320" s="193">
        <f t="shared" si="1565"/>
        <v>0</v>
      </c>
      <c r="KC320" s="193">
        <f t="shared" si="1565"/>
        <v>0</v>
      </c>
      <c r="KD320" s="193">
        <f t="shared" si="1565"/>
        <v>0</v>
      </c>
      <c r="KE320" s="193">
        <f t="shared" si="1565"/>
        <v>0</v>
      </c>
      <c r="KF320" s="193">
        <f t="shared" si="1565"/>
        <v>0</v>
      </c>
      <c r="KG320" s="193">
        <f t="shared" si="1565"/>
        <v>0</v>
      </c>
      <c r="KH320" s="193">
        <f t="shared" si="1565"/>
        <v>0</v>
      </c>
      <c r="KI320" s="193">
        <f t="shared" si="1565"/>
        <v>0</v>
      </c>
      <c r="KJ320" s="193">
        <f t="shared" si="1565"/>
        <v>0</v>
      </c>
      <c r="KK320" s="193">
        <f t="shared" si="1565"/>
        <v>0</v>
      </c>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row>
    <row r="321" ht="14.25" customHeight="1">
      <c r="A321" s="1">
        <v>11.0</v>
      </c>
      <c r="B321" s="1">
        <f t="shared" ref="B321:C321" si="1566">B320+1</f>
        <v>311</v>
      </c>
      <c r="C321" s="267">
        <f t="shared" si="1566"/>
        <v>43776</v>
      </c>
      <c r="D321" s="193">
        <f t="shared" si="15"/>
        <v>12.31561257</v>
      </c>
      <c r="E321" s="193">
        <f>(SUMIFS(Profile!$F$2:$F$17521,Profile!$B$2:$B$17521,$B321,Profile!$C$2:$C$17521,E$8))*$C$6</f>
        <v>0.1602473864</v>
      </c>
      <c r="F321" s="193">
        <f>(SUMIFS(Profile!$F$2:$F$17521,Profile!$B$2:$B$17521,$B321,Profile!$C$2:$C$17521,F$8))*$C$6</f>
        <v>0.1430207923</v>
      </c>
      <c r="G321" s="193">
        <f>(SUMIFS(Profile!$F$2:$F$17521,Profile!$B$2:$B$17521,$B321,Profile!$C$2:$C$17521,G$8))*$C$6</f>
        <v>0.1330053307</v>
      </c>
      <c r="H321" s="193">
        <f>(SUMIFS(Profile!$F$2:$F$17521,Profile!$B$2:$B$17521,$B321,Profile!$C$2:$C$17521,H$8))*$C$6</f>
        <v>0.1265954352</v>
      </c>
      <c r="I321" s="193">
        <f>(SUMIFS(Profile!$F$2:$F$17521,Profile!$B$2:$B$17521,$B321,Profile!$C$2:$C$17521,I$8))*$C$6</f>
        <v>0.1213873952</v>
      </c>
      <c r="J321" s="193">
        <f>(SUMIFS(Profile!$F$2:$F$17521,Profile!$B$2:$B$17521,$B321,Profile!$C$2:$C$17521,J$8))*$C$6</f>
        <v>0.1173812105</v>
      </c>
      <c r="K321" s="193">
        <f>(SUMIFS(Profile!$F$2:$F$17521,Profile!$B$2:$B$17521,$B321,Profile!$C$2:$C$17521,K$8))*$C$6</f>
        <v>0.1181824474</v>
      </c>
      <c r="L321" s="193">
        <f>(SUMIFS(Profile!$F$2:$F$17521,Profile!$B$2:$B$17521,$B321,Profile!$C$2:$C$17521,L$8))*$C$6</f>
        <v>0.1157787366</v>
      </c>
      <c r="M321" s="193">
        <f>(SUMIFS(Profile!$F$2:$F$17521,Profile!$B$2:$B$17521,$B321,Profile!$C$2:$C$17521,M$8))*$C$6</f>
        <v>0.1165799736</v>
      </c>
      <c r="N321" s="193">
        <f>(SUMIFS(Profile!$F$2:$F$17521,Profile!$B$2:$B$17521,$B321,Profile!$C$2:$C$17521,N$8))*$C$6</f>
        <v>0.1209867767</v>
      </c>
      <c r="O321" s="193">
        <f>(SUMIFS(Profile!$F$2:$F$17521,Profile!$B$2:$B$17521,$B321,Profile!$C$2:$C$17521,O$8))*$C$6</f>
        <v>0.1253935798</v>
      </c>
      <c r="P321" s="193">
        <f>(SUMIFS(Profile!$F$2:$F$17521,Profile!$B$2:$B$17521,$B321,Profile!$C$2:$C$17521,P$8))*$C$6</f>
        <v>0.1382133707</v>
      </c>
      <c r="Q321" s="193">
        <f>(SUMIFS(Profile!$F$2:$F$17521,Profile!$B$2:$B$17521,$B321,Profile!$C$2:$C$17521,Q$8))*$C$6</f>
        <v>0.1658560449</v>
      </c>
      <c r="R321" s="193">
        <f>(SUMIFS(Profile!$F$2:$F$17521,Profile!$B$2:$B$17521,$B321,Profile!$C$2:$C$17521,R$8))*$C$6</f>
        <v>0.1951011929</v>
      </c>
      <c r="S321" s="193">
        <f>(SUMIFS(Profile!$F$2:$F$17521,Profile!$B$2:$B$17521,$B321,Profile!$C$2:$C$17521,S$8))*$C$6</f>
        <v>0.2331599471</v>
      </c>
      <c r="T321" s="193">
        <f>(SUMIFS(Profile!$F$2:$F$17521,Profile!$B$2:$B$17521,$B321,Profile!$C$2:$C$17521,T$8))*$C$6</f>
        <v>0.2592001474</v>
      </c>
      <c r="U321" s="193">
        <f>(SUMIFS(Profile!$F$2:$F$17521,Profile!$B$2:$B$17521,$B321,Profile!$C$2:$C$17521,U$8))*$C$6</f>
        <v>0.2736224122</v>
      </c>
      <c r="V321" s="193">
        <f>(SUMIFS(Profile!$F$2:$F$17521,Profile!$B$2:$B$17521,$B321,Profile!$C$2:$C$17521,V$8))*$C$6</f>
        <v>0.276026123</v>
      </c>
      <c r="W321" s="193">
        <f>(SUMIFS(Profile!$F$2:$F$17521,Profile!$B$2:$B$17521,$B321,Profile!$C$2:$C$17521,W$8))*$C$6</f>
        <v>0.2740230307</v>
      </c>
      <c r="X321" s="193">
        <f>(SUMIFS(Profile!$F$2:$F$17521,Profile!$B$2:$B$17521,$B321,Profile!$C$2:$C$17521,X$8))*$C$6</f>
        <v>0.2712187014</v>
      </c>
      <c r="Y321" s="193">
        <f>(SUMIFS(Profile!$F$2:$F$17521,Profile!$B$2:$B$17521,$B321,Profile!$C$2:$C$17521,Y$8))*$C$6</f>
        <v>0.2672125167</v>
      </c>
      <c r="Z321" s="193">
        <f>(SUMIFS(Profile!$F$2:$F$17521,Profile!$B$2:$B$17521,$B321,Profile!$C$2:$C$17521,Z$8))*$C$6</f>
        <v>0.2644081875</v>
      </c>
      <c r="AA321" s="193">
        <f>(SUMIFS(Profile!$F$2:$F$17521,Profile!$B$2:$B$17521,$B321,Profile!$C$2:$C$17521,AA$8))*$C$6</f>
        <v>0.2604020028</v>
      </c>
      <c r="AB321" s="193">
        <f>(SUMIFS(Profile!$F$2:$F$17521,Profile!$B$2:$B$17521,$B321,Profile!$C$2:$C$17521,AB$8))*$C$6</f>
        <v>0.2636069506</v>
      </c>
      <c r="AC321" s="193">
        <f>(SUMIFS(Profile!$F$2:$F$17521,Profile!$B$2:$B$17521,$B321,Profile!$C$2:$C$17521,AC$8))*$C$6</f>
        <v>0.2728211753</v>
      </c>
      <c r="AD321" s="193">
        <f>(SUMIFS(Profile!$F$2:$F$17521,Profile!$B$2:$B$17521,$B321,Profile!$C$2:$C$17521,AD$8))*$C$6</f>
        <v>0.2756255045</v>
      </c>
      <c r="AE321" s="193">
        <f>(SUMIFS(Profile!$F$2:$F$17521,Profile!$B$2:$B$17521,$B321,Profile!$C$2:$C$17521,AE$8))*$C$6</f>
        <v>0.2704174645</v>
      </c>
      <c r="AF321" s="193">
        <f>(SUMIFS(Profile!$F$2:$F$17521,Profile!$B$2:$B$17521,$B321,Profile!$C$2:$C$17521,AF$8))*$C$6</f>
        <v>0.2628057136</v>
      </c>
      <c r="AG321" s="193">
        <f>(SUMIFS(Profile!$F$2:$F$17521,Profile!$B$2:$B$17521,$B321,Profile!$C$2:$C$17521,AG$8))*$C$6</f>
        <v>0.257998292</v>
      </c>
      <c r="AH321" s="193">
        <f>(SUMIFS(Profile!$F$2:$F$17521,Profile!$B$2:$B$17521,$B321,Profile!$C$2:$C$17521,AH$8))*$C$6</f>
        <v>0.2636069506</v>
      </c>
      <c r="AI321" s="193">
        <f>(SUMIFS(Profile!$F$2:$F$17521,Profile!$B$2:$B$17521,$B321,Profile!$C$2:$C$17521,AI$8))*$C$6</f>
        <v>0.2748242676</v>
      </c>
      <c r="AJ321" s="193">
        <f>(SUMIFS(Profile!$F$2:$F$17521,Profile!$B$2:$B$17521,$B321,Profile!$C$2:$C$17521,AJ$8))*$C$6</f>
        <v>0.2984607571</v>
      </c>
      <c r="AK321" s="193">
        <f>(SUMIFS(Profile!$F$2:$F$17521,Profile!$B$2:$B$17521,$B321,Profile!$C$2:$C$17521,AK$8))*$C$6</f>
        <v>0.329308379</v>
      </c>
      <c r="AL321" s="193">
        <f>(SUMIFS(Profile!$F$2:$F$17521,Profile!$B$2:$B$17521,$B321,Profile!$C$2:$C$17521,AL$8))*$C$6</f>
        <v>0.3777832133</v>
      </c>
      <c r="AM321" s="193">
        <f>(SUMIFS(Profile!$F$2:$F$17521,Profile!$B$2:$B$17521,$B321,Profile!$C$2:$C$17521,AM$8))*$C$6</f>
        <v>0.4269390991</v>
      </c>
      <c r="AN321" s="193">
        <f>(SUMIFS(Profile!$F$2:$F$17521,Profile!$B$2:$B$17521,$B321,Profile!$C$2:$C$17521,AN$8))*$C$6</f>
        <v>0.4375154266</v>
      </c>
      <c r="AO321" s="193">
        <f>(SUMIFS(Profile!$F$2:$F$17521,Profile!$B$2:$B$17521,$B321,Profile!$C$2:$C$17521,AO$8))*$C$6</f>
        <v>0.4412011165</v>
      </c>
      <c r="AP321" s="193">
        <f>(SUMIFS(Profile!$F$2:$F$17521,Profile!$B$2:$B$17521,$B321,Profile!$C$2:$C$17521,AP$8))*$C$6</f>
        <v>0.4292226243</v>
      </c>
      <c r="AQ321" s="193">
        <f>(SUMIFS(Profile!$F$2:$F$17521,Profile!$B$2:$B$17521,$B321,Profile!$C$2:$C$17521,AQ$8))*$C$6</f>
        <v>0.4106339275</v>
      </c>
      <c r="AR321" s="193">
        <f>(SUMIFS(Profile!$F$2:$F$17521,Profile!$B$2:$B$17521,$B321,Profile!$C$2:$C$17521,AR$8))*$C$6</f>
        <v>0.3881992934</v>
      </c>
      <c r="AS321" s="193">
        <f>(SUMIFS(Profile!$F$2:$F$17521,Profile!$B$2:$B$17521,$B321,Profile!$C$2:$C$17521,AS$8))*$C$6</f>
        <v>0.3721745548</v>
      </c>
      <c r="AT321" s="193">
        <f>(SUMIFS(Profile!$F$2:$F$17521,Profile!$B$2:$B$17521,$B321,Profile!$C$2:$C$17521,AT$8))*$C$6</f>
        <v>0.3569510531</v>
      </c>
      <c r="AU321" s="193">
        <f>(SUMIFS(Profile!$F$2:$F$17521,Profile!$B$2:$B$17521,$B321,Profile!$C$2:$C$17521,AU$8))*$C$6</f>
        <v>0.3409263145</v>
      </c>
      <c r="AV321" s="193">
        <f>(SUMIFS(Profile!$F$2:$F$17521,Profile!$B$2:$B$17521,$B321,Profile!$C$2:$C$17521,AV$8))*$C$6</f>
        <v>0.3208953912</v>
      </c>
      <c r="AW321" s="193">
        <f>(SUMIFS(Profile!$F$2:$F$17521,Profile!$B$2:$B$17521,$B321,Profile!$C$2:$C$17521,AW$8))*$C$6</f>
        <v>0.2988613756</v>
      </c>
      <c r="AX321" s="193">
        <f>(SUMIFS(Profile!$F$2:$F$17521,Profile!$B$2:$B$17521,$B321,Profile!$C$2:$C$17521,AX$8))*$C$6</f>
        <v>0.2620044767</v>
      </c>
      <c r="AY321" s="193">
        <f>(SUMIFS(Profile!$F$2:$F$17521,Profile!$B$2:$B$17521,$B321,Profile!$C$2:$C$17521,AY$8))*$C$6</f>
        <v>0.2223432486</v>
      </c>
      <c r="AZ321" s="193">
        <f>(SUMIFS(Profile!$F$2:$F$17521,Profile!$B$2:$B$17521,$B321,Profile!$C$2:$C$17521,AZ$8))*$C$6</f>
        <v>0.1834832574</v>
      </c>
      <c r="BA321" s="193">
        <f t="shared" si="16"/>
        <v>2.255390356</v>
      </c>
      <c r="BB321" s="193">
        <f>(SUMIFS(Profile!$E$2:$E$17521,Profile!$B$2:$B$17521,$B321,Profile!$C$2:$C$17521,BB$8))*$C$9</f>
        <v>0</v>
      </c>
      <c r="BC321" s="193">
        <f>(SUMIFS(Profile!$E$2:$E$17521,Profile!$B$2:$B$17521,$B321,Profile!$C$2:$C$17521,BC$8))*$C$9</f>
        <v>0</v>
      </c>
      <c r="BD321" s="193">
        <f>(SUMIFS(Profile!$E$2:$E$17521,Profile!$B$2:$B$17521,$B321,Profile!$C$2:$C$17521,BD$8))*$C$9</f>
        <v>0</v>
      </c>
      <c r="BE321" s="193">
        <f>(SUMIFS(Profile!$E$2:$E$17521,Profile!$B$2:$B$17521,$B321,Profile!$C$2:$C$17521,BE$8))*$C$9</f>
        <v>0</v>
      </c>
      <c r="BF321" s="193">
        <f>(SUMIFS(Profile!$E$2:$E$17521,Profile!$B$2:$B$17521,$B321,Profile!$C$2:$C$17521,BF$8))*$C$9</f>
        <v>0</v>
      </c>
      <c r="BG321" s="193">
        <f>(SUMIFS(Profile!$E$2:$E$17521,Profile!$B$2:$B$17521,$B321,Profile!$C$2:$C$17521,BG$8))*$C$9</f>
        <v>0</v>
      </c>
      <c r="BH321" s="193">
        <f>(SUMIFS(Profile!$E$2:$E$17521,Profile!$B$2:$B$17521,$B321,Profile!$C$2:$C$17521,BH$8))*$C$9</f>
        <v>0</v>
      </c>
      <c r="BI321" s="193">
        <f>(SUMIFS(Profile!$E$2:$E$17521,Profile!$B$2:$B$17521,$B321,Profile!$C$2:$C$17521,BI$8))*$C$9</f>
        <v>0</v>
      </c>
      <c r="BJ321" s="193">
        <f>(SUMIFS(Profile!$E$2:$E$17521,Profile!$B$2:$B$17521,$B321,Profile!$C$2:$C$17521,BJ$8))*$C$9</f>
        <v>0</v>
      </c>
      <c r="BK321" s="193">
        <f>(SUMIFS(Profile!$E$2:$E$17521,Profile!$B$2:$B$17521,$B321,Profile!$C$2:$C$17521,BK$8))*$C$9</f>
        <v>0</v>
      </c>
      <c r="BL321" s="193">
        <f>(SUMIFS(Profile!$E$2:$E$17521,Profile!$B$2:$B$17521,$B321,Profile!$C$2:$C$17521,BL$8))*$C$9</f>
        <v>0</v>
      </c>
      <c r="BM321" s="193">
        <f>(SUMIFS(Profile!$E$2:$E$17521,Profile!$B$2:$B$17521,$B321,Profile!$C$2:$C$17521,BM$8))*$C$9</f>
        <v>0</v>
      </c>
      <c r="BN321" s="193">
        <f>(SUMIFS(Profile!$E$2:$E$17521,Profile!$B$2:$B$17521,$B321,Profile!$C$2:$C$17521,BN$8))*$C$9</f>
        <v>0</v>
      </c>
      <c r="BO321" s="193">
        <f>(SUMIFS(Profile!$E$2:$E$17521,Profile!$B$2:$B$17521,$B321,Profile!$C$2:$C$17521,BO$8))*$C$9</f>
        <v>0</v>
      </c>
      <c r="BP321" s="193">
        <f>(SUMIFS(Profile!$E$2:$E$17521,Profile!$B$2:$B$17521,$B321,Profile!$C$2:$C$17521,BP$8))*$C$9</f>
        <v>0.005731923877</v>
      </c>
      <c r="BQ321" s="193">
        <f>(SUMIFS(Profile!$E$2:$E$17521,Profile!$B$2:$B$17521,$B321,Profile!$C$2:$C$17521,BQ$8))*$C$9</f>
        <v>0.03086675702</v>
      </c>
      <c r="BR321" s="193">
        <f>(SUMIFS(Profile!$E$2:$E$17521,Profile!$B$2:$B$17521,$B321,Profile!$C$2:$C$17521,BR$8))*$C$9</f>
        <v>0.08282837859</v>
      </c>
      <c r="BS321" s="193">
        <f>(SUMIFS(Profile!$E$2:$E$17521,Profile!$B$2:$B$17521,$B321,Profile!$C$2:$C$17521,BS$8))*$C$9</f>
        <v>0.130133148</v>
      </c>
      <c r="BT321" s="193">
        <f>(SUMIFS(Profile!$E$2:$E$17521,Profile!$B$2:$B$17521,$B321,Profile!$C$2:$C$17521,BT$8))*$C$9</f>
        <v>0.1594121343</v>
      </c>
      <c r="BU321" s="193">
        <f>(SUMIFS(Profile!$E$2:$E$17521,Profile!$B$2:$B$17521,$B321,Profile!$C$2:$C$17521,BU$8))*$C$9</f>
        <v>0.2004268167</v>
      </c>
      <c r="BV321" s="193">
        <f>(SUMIFS(Profile!$E$2:$E$17521,Profile!$B$2:$B$17521,$B321,Profile!$C$2:$C$17521,BV$8))*$C$9</f>
        <v>0.2303447008</v>
      </c>
      <c r="BW321" s="193">
        <f>(SUMIFS(Profile!$E$2:$E$17521,Profile!$B$2:$B$17521,$B321,Profile!$C$2:$C$17521,BW$8))*$C$9</f>
        <v>0.2371273387</v>
      </c>
      <c r="BX321" s="193">
        <f>(SUMIFS(Profile!$E$2:$E$17521,Profile!$B$2:$B$17521,$B321,Profile!$C$2:$C$17521,BX$8))*$C$9</f>
        <v>0.2313361709</v>
      </c>
      <c r="BY321" s="193">
        <f>(SUMIFS(Profile!$E$2:$E$17521,Profile!$B$2:$B$17521,$B321,Profile!$C$2:$C$17521,BY$8))*$C$9</f>
        <v>0.2104298492</v>
      </c>
      <c r="BZ321" s="193">
        <f>(SUMIFS(Profile!$E$2:$E$17521,Profile!$B$2:$B$17521,$B321,Profile!$C$2:$C$17521,BZ$8))*$C$9</f>
        <v>0.179818987</v>
      </c>
      <c r="CA321" s="193">
        <f>(SUMIFS(Profile!$E$2:$E$17521,Profile!$B$2:$B$17521,$B321,Profile!$C$2:$C$17521,CA$8))*$C$9</f>
        <v>0.1596423424</v>
      </c>
      <c r="CB321" s="193">
        <f>(SUMIFS(Profile!$E$2:$E$17521,Profile!$B$2:$B$17521,$B321,Profile!$C$2:$C$17521,CB$8))*$C$9</f>
        <v>0.1209169693</v>
      </c>
      <c r="CC321" s="193">
        <f>(SUMIFS(Profile!$E$2:$E$17521,Profile!$B$2:$B$17521,$B321,Profile!$C$2:$C$17521,CC$8))*$C$9</f>
        <v>0.08115473092</v>
      </c>
      <c r="CD321" s="193">
        <f>(SUMIFS(Profile!$E$2:$E$17521,Profile!$B$2:$B$17521,$B321,Profile!$C$2:$C$17521,CD$8))*$C$9</f>
        <v>0.06422496904</v>
      </c>
      <c r="CE321" s="193">
        <f>(SUMIFS(Profile!$E$2:$E$17521,Profile!$B$2:$B$17521,$B321,Profile!$C$2:$C$17521,CE$8))*$C$9</f>
        <v>0.04891669753</v>
      </c>
      <c r="CF321" s="193">
        <f>(SUMIFS(Profile!$E$2:$E$17521,Profile!$B$2:$B$17521,$B321,Profile!$C$2:$C$17521,CF$8))*$C$9</f>
        <v>0.044360324</v>
      </c>
      <c r="CG321" s="193">
        <f>(SUMIFS(Profile!$E$2:$E$17521,Profile!$B$2:$B$17521,$B321,Profile!$C$2:$C$17521,CG$8))*$C$9</f>
        <v>0.02762474381</v>
      </c>
      <c r="CH321" s="193">
        <f>(SUMIFS(Profile!$E$2:$E$17521,Profile!$B$2:$B$17521,$B321,Profile!$C$2:$C$17521,CH$8))*$C$9</f>
        <v>0.01004209557</v>
      </c>
      <c r="CI321" s="193">
        <f>(SUMIFS(Profile!$E$2:$E$17521,Profile!$B$2:$B$17521,$B321,Profile!$C$2:$C$17521,CI$8))*$C$9</f>
        <v>0.00005127856107</v>
      </c>
      <c r="CJ321" s="193">
        <f>(SUMIFS(Profile!$E$2:$E$17521,Profile!$B$2:$B$17521,$B321,Profile!$C$2:$C$17521,CJ$8))*$C$9</f>
        <v>0</v>
      </c>
      <c r="CK321" s="193">
        <f>(SUMIFS(Profile!$E$2:$E$17521,Profile!$B$2:$B$17521,$B321,Profile!$C$2:$C$17521,CK$8))*$C$9</f>
        <v>0</v>
      </c>
      <c r="CL321" s="193">
        <f>(SUMIFS(Profile!$E$2:$E$17521,Profile!$B$2:$B$17521,$B321,Profile!$C$2:$C$17521,CL$8))*$C$9</f>
        <v>0</v>
      </c>
      <c r="CM321" s="193">
        <f>(SUMIFS(Profile!$E$2:$E$17521,Profile!$B$2:$B$17521,$B321,Profile!$C$2:$C$17521,CM$8))*$C$9</f>
        <v>0</v>
      </c>
      <c r="CN321" s="193">
        <f>(SUMIFS(Profile!$E$2:$E$17521,Profile!$B$2:$B$17521,$B321,Profile!$C$2:$C$17521,CN$8))*$C$9</f>
        <v>0</v>
      </c>
      <c r="CO321" s="193">
        <f>(SUMIFS(Profile!$E$2:$E$17521,Profile!$B$2:$B$17521,$B321,Profile!$C$2:$C$17521,CO$8))*$C$9</f>
        <v>0</v>
      </c>
      <c r="CP321" s="193">
        <f>(SUMIFS(Profile!$E$2:$E$17521,Profile!$B$2:$B$17521,$B321,Profile!$C$2:$C$17521,CP$8))*$C$9</f>
        <v>0</v>
      </c>
      <c r="CQ321" s="193">
        <f>(SUMIFS(Profile!$E$2:$E$17521,Profile!$B$2:$B$17521,$B321,Profile!$C$2:$C$17521,CQ$8))*$C$9</f>
        <v>0</v>
      </c>
      <c r="CR321" s="193">
        <f>(SUMIFS(Profile!$E$2:$E$17521,Profile!$B$2:$B$17521,$B321,Profile!$C$2:$C$17521,CR$8))*$C$9</f>
        <v>0</v>
      </c>
      <c r="CS321" s="193">
        <f>(SUMIFS(Profile!$E$2:$E$17521,Profile!$B$2:$B$17521,$B321,Profile!$C$2:$C$17521,CS$8))*$C$9</f>
        <v>0</v>
      </c>
      <c r="CT321" s="193">
        <f>(SUMIFS(Profile!$E$2:$E$17521,Profile!$B$2:$B$17521,$B321,Profile!$C$2:$C$17521,CT$8))*$C$9</f>
        <v>0</v>
      </c>
      <c r="CU321" s="193">
        <f>(SUMIFS(Profile!$E$2:$E$17521,Profile!$B$2:$B$17521,$B321,Profile!$C$2:$C$17521,CU$8))*$C$9</f>
        <v>0</v>
      </c>
      <c r="CV321" s="193">
        <f>(SUMIFS(Profile!$E$2:$E$17521,Profile!$B$2:$B$17521,$B321,Profile!$C$2:$C$17521,CV$8))*$C$9</f>
        <v>0</v>
      </c>
      <c r="CW321" s="193">
        <f>(SUMIFS(Profile!$E$2:$E$17521,Profile!$B$2:$B$17521,$B321,Profile!$C$2:$C$17521,CW$8))*$C$9</f>
        <v>0</v>
      </c>
      <c r="CX321" s="193">
        <f t="shared" si="17"/>
        <v>0</v>
      </c>
      <c r="CY321" s="193">
        <f t="shared" ref="CY321:ET321" si="1567">MAX(BB321-E321,0)</f>
        <v>0</v>
      </c>
      <c r="CZ321" s="193">
        <f t="shared" si="1567"/>
        <v>0</v>
      </c>
      <c r="DA321" s="193">
        <f t="shared" si="1567"/>
        <v>0</v>
      </c>
      <c r="DB321" s="193">
        <f t="shared" si="1567"/>
        <v>0</v>
      </c>
      <c r="DC321" s="193">
        <f t="shared" si="1567"/>
        <v>0</v>
      </c>
      <c r="DD321" s="193">
        <f t="shared" si="1567"/>
        <v>0</v>
      </c>
      <c r="DE321" s="193">
        <f t="shared" si="1567"/>
        <v>0</v>
      </c>
      <c r="DF321" s="193">
        <f t="shared" si="1567"/>
        <v>0</v>
      </c>
      <c r="DG321" s="193">
        <f t="shared" si="1567"/>
        <v>0</v>
      </c>
      <c r="DH321" s="193">
        <f t="shared" si="1567"/>
        <v>0</v>
      </c>
      <c r="DI321" s="193">
        <f t="shared" si="1567"/>
        <v>0</v>
      </c>
      <c r="DJ321" s="193">
        <f t="shared" si="1567"/>
        <v>0</v>
      </c>
      <c r="DK321" s="193">
        <f t="shared" si="1567"/>
        <v>0</v>
      </c>
      <c r="DL321" s="193">
        <f t="shared" si="1567"/>
        <v>0</v>
      </c>
      <c r="DM321" s="193">
        <f t="shared" si="1567"/>
        <v>0</v>
      </c>
      <c r="DN321" s="193">
        <f t="shared" si="1567"/>
        <v>0</v>
      </c>
      <c r="DO321" s="193">
        <f t="shared" si="1567"/>
        <v>0</v>
      </c>
      <c r="DP321" s="193">
        <f t="shared" si="1567"/>
        <v>0</v>
      </c>
      <c r="DQ321" s="193">
        <f t="shared" si="1567"/>
        <v>0</v>
      </c>
      <c r="DR321" s="193">
        <f t="shared" si="1567"/>
        <v>0</v>
      </c>
      <c r="DS321" s="193">
        <f t="shared" si="1567"/>
        <v>0</v>
      </c>
      <c r="DT321" s="193">
        <f t="shared" si="1567"/>
        <v>0</v>
      </c>
      <c r="DU321" s="193">
        <f t="shared" si="1567"/>
        <v>0</v>
      </c>
      <c r="DV321" s="193">
        <f t="shared" si="1567"/>
        <v>0</v>
      </c>
      <c r="DW321" s="193">
        <f t="shared" si="1567"/>
        <v>0</v>
      </c>
      <c r="DX321" s="193">
        <f t="shared" si="1567"/>
        <v>0</v>
      </c>
      <c r="DY321" s="193">
        <f t="shared" si="1567"/>
        <v>0</v>
      </c>
      <c r="DZ321" s="193">
        <f t="shared" si="1567"/>
        <v>0</v>
      </c>
      <c r="EA321" s="193">
        <f t="shared" si="1567"/>
        <v>0</v>
      </c>
      <c r="EB321" s="193">
        <f t="shared" si="1567"/>
        <v>0</v>
      </c>
      <c r="EC321" s="193">
        <f t="shared" si="1567"/>
        <v>0</v>
      </c>
      <c r="ED321" s="193">
        <f t="shared" si="1567"/>
        <v>0</v>
      </c>
      <c r="EE321" s="193">
        <f t="shared" si="1567"/>
        <v>0</v>
      </c>
      <c r="EF321" s="193">
        <f t="shared" si="1567"/>
        <v>0</v>
      </c>
      <c r="EG321" s="193">
        <f t="shared" si="1567"/>
        <v>0</v>
      </c>
      <c r="EH321" s="193">
        <f t="shared" si="1567"/>
        <v>0</v>
      </c>
      <c r="EI321" s="193">
        <f t="shared" si="1567"/>
        <v>0</v>
      </c>
      <c r="EJ321" s="193">
        <f t="shared" si="1567"/>
        <v>0</v>
      </c>
      <c r="EK321" s="193">
        <f t="shared" si="1567"/>
        <v>0</v>
      </c>
      <c r="EL321" s="193">
        <f t="shared" si="1567"/>
        <v>0</v>
      </c>
      <c r="EM321" s="193">
        <f t="shared" si="1567"/>
        <v>0</v>
      </c>
      <c r="EN321" s="193">
        <f t="shared" si="1567"/>
        <v>0</v>
      </c>
      <c r="EO321" s="193">
        <f t="shared" si="1567"/>
        <v>0</v>
      </c>
      <c r="EP321" s="193">
        <f t="shared" si="1567"/>
        <v>0</v>
      </c>
      <c r="EQ321" s="193">
        <f t="shared" si="1567"/>
        <v>0</v>
      </c>
      <c r="ER321" s="193">
        <f t="shared" si="1567"/>
        <v>0</v>
      </c>
      <c r="ES321" s="193">
        <f t="shared" si="1567"/>
        <v>0</v>
      </c>
      <c r="ET321" s="193">
        <f t="shared" si="1567"/>
        <v>0</v>
      </c>
      <c r="EU321" s="193">
        <f t="shared" si="19"/>
        <v>2.255390356</v>
      </c>
      <c r="EV321" s="193">
        <f t="shared" ref="EV321:GQ321" si="1568">BB321-CY321</f>
        <v>0</v>
      </c>
      <c r="EW321" s="193">
        <f t="shared" si="1568"/>
        <v>0</v>
      </c>
      <c r="EX321" s="193">
        <f t="shared" si="1568"/>
        <v>0</v>
      </c>
      <c r="EY321" s="193">
        <f t="shared" si="1568"/>
        <v>0</v>
      </c>
      <c r="EZ321" s="193">
        <f t="shared" si="1568"/>
        <v>0</v>
      </c>
      <c r="FA321" s="193">
        <f t="shared" si="1568"/>
        <v>0</v>
      </c>
      <c r="FB321" s="193">
        <f t="shared" si="1568"/>
        <v>0</v>
      </c>
      <c r="FC321" s="193">
        <f t="shared" si="1568"/>
        <v>0</v>
      </c>
      <c r="FD321" s="193">
        <f t="shared" si="1568"/>
        <v>0</v>
      </c>
      <c r="FE321" s="193">
        <f t="shared" si="1568"/>
        <v>0</v>
      </c>
      <c r="FF321" s="193">
        <f t="shared" si="1568"/>
        <v>0</v>
      </c>
      <c r="FG321" s="193">
        <f t="shared" si="1568"/>
        <v>0</v>
      </c>
      <c r="FH321" s="193">
        <f t="shared" si="1568"/>
        <v>0</v>
      </c>
      <c r="FI321" s="193">
        <f t="shared" si="1568"/>
        <v>0</v>
      </c>
      <c r="FJ321" s="193">
        <f t="shared" si="1568"/>
        <v>0.005731923877</v>
      </c>
      <c r="FK321" s="193">
        <f t="shared" si="1568"/>
        <v>0.03086675702</v>
      </c>
      <c r="FL321" s="193">
        <f t="shared" si="1568"/>
        <v>0.08282837859</v>
      </c>
      <c r="FM321" s="193">
        <f t="shared" si="1568"/>
        <v>0.130133148</v>
      </c>
      <c r="FN321" s="193">
        <f t="shared" si="1568"/>
        <v>0.1594121343</v>
      </c>
      <c r="FO321" s="193">
        <f t="shared" si="1568"/>
        <v>0.2004268167</v>
      </c>
      <c r="FP321" s="193">
        <f t="shared" si="1568"/>
        <v>0.2303447008</v>
      </c>
      <c r="FQ321" s="193">
        <f t="shared" si="1568"/>
        <v>0.2371273387</v>
      </c>
      <c r="FR321" s="193">
        <f t="shared" si="1568"/>
        <v>0.2313361709</v>
      </c>
      <c r="FS321" s="193">
        <f t="shared" si="1568"/>
        <v>0.2104298492</v>
      </c>
      <c r="FT321" s="193">
        <f t="shared" si="1568"/>
        <v>0.179818987</v>
      </c>
      <c r="FU321" s="193">
        <f t="shared" si="1568"/>
        <v>0.1596423424</v>
      </c>
      <c r="FV321" s="193">
        <f t="shared" si="1568"/>
        <v>0.1209169693</v>
      </c>
      <c r="FW321" s="193">
        <f t="shared" si="1568"/>
        <v>0.08115473092</v>
      </c>
      <c r="FX321" s="193">
        <f t="shared" si="1568"/>
        <v>0.06422496904</v>
      </c>
      <c r="FY321" s="193">
        <f t="shared" si="1568"/>
        <v>0.04891669753</v>
      </c>
      <c r="FZ321" s="193">
        <f t="shared" si="1568"/>
        <v>0.044360324</v>
      </c>
      <c r="GA321" s="193">
        <f t="shared" si="1568"/>
        <v>0.02762474381</v>
      </c>
      <c r="GB321" s="193">
        <f t="shared" si="1568"/>
        <v>0.01004209557</v>
      </c>
      <c r="GC321" s="193">
        <f t="shared" si="1568"/>
        <v>0.00005127856107</v>
      </c>
      <c r="GD321" s="193">
        <f t="shared" si="1568"/>
        <v>0</v>
      </c>
      <c r="GE321" s="193">
        <f t="shared" si="1568"/>
        <v>0</v>
      </c>
      <c r="GF321" s="193">
        <f t="shared" si="1568"/>
        <v>0</v>
      </c>
      <c r="GG321" s="193">
        <f t="shared" si="1568"/>
        <v>0</v>
      </c>
      <c r="GH321" s="193">
        <f t="shared" si="1568"/>
        <v>0</v>
      </c>
      <c r="GI321" s="193">
        <f t="shared" si="1568"/>
        <v>0</v>
      </c>
      <c r="GJ321" s="193">
        <f t="shared" si="1568"/>
        <v>0</v>
      </c>
      <c r="GK321" s="193">
        <f t="shared" si="1568"/>
        <v>0</v>
      </c>
      <c r="GL321" s="193">
        <f t="shared" si="1568"/>
        <v>0</v>
      </c>
      <c r="GM321" s="193">
        <f t="shared" si="1568"/>
        <v>0</v>
      </c>
      <c r="GN321" s="193">
        <f t="shared" si="1568"/>
        <v>0</v>
      </c>
      <c r="GO321" s="193">
        <f t="shared" si="1568"/>
        <v>0</v>
      </c>
      <c r="GP321" s="193">
        <f t="shared" si="1568"/>
        <v>0</v>
      </c>
      <c r="GQ321" s="193">
        <f t="shared" si="1568"/>
        <v>0</v>
      </c>
      <c r="GR321" s="193">
        <f t="shared" si="21"/>
        <v>10.06022221</v>
      </c>
      <c r="GS321" s="193">
        <f t="shared" ref="GS321:IN321" si="1569">E321-EV321</f>
        <v>0.1602473864</v>
      </c>
      <c r="GT321" s="193">
        <f t="shared" si="1569"/>
        <v>0.1430207923</v>
      </c>
      <c r="GU321" s="193">
        <f t="shared" si="1569"/>
        <v>0.1330053307</v>
      </c>
      <c r="GV321" s="193">
        <f t="shared" si="1569"/>
        <v>0.1265954352</v>
      </c>
      <c r="GW321" s="193">
        <f t="shared" si="1569"/>
        <v>0.1213873952</v>
      </c>
      <c r="GX321" s="193">
        <f t="shared" si="1569"/>
        <v>0.1173812105</v>
      </c>
      <c r="GY321" s="193">
        <f t="shared" si="1569"/>
        <v>0.1181824474</v>
      </c>
      <c r="GZ321" s="193">
        <f t="shared" si="1569"/>
        <v>0.1157787366</v>
      </c>
      <c r="HA321" s="193">
        <f t="shared" si="1569"/>
        <v>0.1165799736</v>
      </c>
      <c r="HB321" s="193">
        <f t="shared" si="1569"/>
        <v>0.1209867767</v>
      </c>
      <c r="HC321" s="193">
        <f t="shared" si="1569"/>
        <v>0.1253935798</v>
      </c>
      <c r="HD321" s="193">
        <f t="shared" si="1569"/>
        <v>0.1382133707</v>
      </c>
      <c r="HE321" s="193">
        <f t="shared" si="1569"/>
        <v>0.1658560449</v>
      </c>
      <c r="HF321" s="193">
        <f t="shared" si="1569"/>
        <v>0.1951011929</v>
      </c>
      <c r="HG321" s="193">
        <f t="shared" si="1569"/>
        <v>0.2274280233</v>
      </c>
      <c r="HH321" s="193">
        <f t="shared" si="1569"/>
        <v>0.2283333904</v>
      </c>
      <c r="HI321" s="193">
        <f t="shared" si="1569"/>
        <v>0.1907940336</v>
      </c>
      <c r="HJ321" s="193">
        <f t="shared" si="1569"/>
        <v>0.145892975</v>
      </c>
      <c r="HK321" s="193">
        <f t="shared" si="1569"/>
        <v>0.1146108964</v>
      </c>
      <c r="HL321" s="193">
        <f t="shared" si="1569"/>
        <v>0.07079188473</v>
      </c>
      <c r="HM321" s="193">
        <f t="shared" si="1569"/>
        <v>0.0368678159</v>
      </c>
      <c r="HN321" s="193">
        <f t="shared" si="1569"/>
        <v>0.02728084879</v>
      </c>
      <c r="HO321" s="193">
        <f t="shared" si="1569"/>
        <v>0.02906583192</v>
      </c>
      <c r="HP321" s="193">
        <f t="shared" si="1569"/>
        <v>0.05317710136</v>
      </c>
      <c r="HQ321" s="193">
        <f t="shared" si="1569"/>
        <v>0.09300218825</v>
      </c>
      <c r="HR321" s="193">
        <f t="shared" si="1569"/>
        <v>0.1159831622</v>
      </c>
      <c r="HS321" s="193">
        <f t="shared" si="1569"/>
        <v>0.1495004951</v>
      </c>
      <c r="HT321" s="193">
        <f t="shared" si="1569"/>
        <v>0.1816509827</v>
      </c>
      <c r="HU321" s="193">
        <f t="shared" si="1569"/>
        <v>0.193773323</v>
      </c>
      <c r="HV321" s="193">
        <f t="shared" si="1569"/>
        <v>0.214690253</v>
      </c>
      <c r="HW321" s="193">
        <f t="shared" si="1569"/>
        <v>0.2304639436</v>
      </c>
      <c r="HX321" s="193">
        <f t="shared" si="1569"/>
        <v>0.2708360133</v>
      </c>
      <c r="HY321" s="193">
        <f t="shared" si="1569"/>
        <v>0.3192662834</v>
      </c>
      <c r="HZ321" s="193">
        <f t="shared" si="1569"/>
        <v>0.3777319348</v>
      </c>
      <c r="IA321" s="193">
        <f t="shared" si="1569"/>
        <v>0.4269390991</v>
      </c>
      <c r="IB321" s="193">
        <f t="shared" si="1569"/>
        <v>0.4375154266</v>
      </c>
      <c r="IC321" s="193">
        <f t="shared" si="1569"/>
        <v>0.4412011165</v>
      </c>
      <c r="ID321" s="193">
        <f t="shared" si="1569"/>
        <v>0.4292226243</v>
      </c>
      <c r="IE321" s="193">
        <f t="shared" si="1569"/>
        <v>0.4106339275</v>
      </c>
      <c r="IF321" s="193">
        <f t="shared" si="1569"/>
        <v>0.3881992934</v>
      </c>
      <c r="IG321" s="193">
        <f t="shared" si="1569"/>
        <v>0.3721745548</v>
      </c>
      <c r="IH321" s="193">
        <f t="shared" si="1569"/>
        <v>0.3569510531</v>
      </c>
      <c r="II321" s="193">
        <f t="shared" si="1569"/>
        <v>0.3409263145</v>
      </c>
      <c r="IJ321" s="193">
        <f t="shared" si="1569"/>
        <v>0.3208953912</v>
      </c>
      <c r="IK321" s="193">
        <f t="shared" si="1569"/>
        <v>0.2988613756</v>
      </c>
      <c r="IL321" s="193">
        <f t="shared" si="1569"/>
        <v>0.2620044767</v>
      </c>
      <c r="IM321" s="193">
        <f t="shared" si="1569"/>
        <v>0.2223432486</v>
      </c>
      <c r="IN321" s="193">
        <f t="shared" si="1569"/>
        <v>0.1834832574</v>
      </c>
      <c r="IO321" s="193">
        <f t="shared" si="23"/>
        <v>0</v>
      </c>
      <c r="IP321" s="193">
        <f t="shared" si="29"/>
        <v>0</v>
      </c>
      <c r="IQ321" s="193">
        <f t="shared" ref="IQ321:KK321" si="1570">MAX((MIN(CZ321+IP321,$IO$7))-GT321,0)</f>
        <v>0</v>
      </c>
      <c r="IR321" s="193">
        <f t="shared" si="1570"/>
        <v>0</v>
      </c>
      <c r="IS321" s="193">
        <f t="shared" si="1570"/>
        <v>0</v>
      </c>
      <c r="IT321" s="193">
        <f t="shared" si="1570"/>
        <v>0</v>
      </c>
      <c r="IU321" s="193">
        <f t="shared" si="1570"/>
        <v>0</v>
      </c>
      <c r="IV321" s="193">
        <f t="shared" si="1570"/>
        <v>0</v>
      </c>
      <c r="IW321" s="193">
        <f t="shared" si="1570"/>
        <v>0</v>
      </c>
      <c r="IX321" s="193">
        <f t="shared" si="1570"/>
        <v>0</v>
      </c>
      <c r="IY321" s="193">
        <f t="shared" si="1570"/>
        <v>0</v>
      </c>
      <c r="IZ321" s="193">
        <f t="shared" si="1570"/>
        <v>0</v>
      </c>
      <c r="JA321" s="193">
        <f t="shared" si="1570"/>
        <v>0</v>
      </c>
      <c r="JB321" s="193">
        <f t="shared" si="1570"/>
        <v>0</v>
      </c>
      <c r="JC321" s="193">
        <f t="shared" si="1570"/>
        <v>0</v>
      </c>
      <c r="JD321" s="193">
        <f t="shared" si="1570"/>
        <v>0</v>
      </c>
      <c r="JE321" s="193">
        <f t="shared" si="1570"/>
        <v>0</v>
      </c>
      <c r="JF321" s="193">
        <f t="shared" si="1570"/>
        <v>0</v>
      </c>
      <c r="JG321" s="193">
        <f t="shared" si="1570"/>
        <v>0</v>
      </c>
      <c r="JH321" s="193">
        <f t="shared" si="1570"/>
        <v>0</v>
      </c>
      <c r="JI321" s="193">
        <f t="shared" si="1570"/>
        <v>0</v>
      </c>
      <c r="JJ321" s="193">
        <f t="shared" si="1570"/>
        <v>0</v>
      </c>
      <c r="JK321" s="193">
        <f t="shared" si="1570"/>
        <v>0</v>
      </c>
      <c r="JL321" s="193">
        <f t="shared" si="1570"/>
        <v>0</v>
      </c>
      <c r="JM321" s="193">
        <f t="shared" si="1570"/>
        <v>0</v>
      </c>
      <c r="JN321" s="193">
        <f t="shared" si="1570"/>
        <v>0</v>
      </c>
      <c r="JO321" s="193">
        <f t="shared" si="1570"/>
        <v>0</v>
      </c>
      <c r="JP321" s="193">
        <f t="shared" si="1570"/>
        <v>0</v>
      </c>
      <c r="JQ321" s="193">
        <f t="shared" si="1570"/>
        <v>0</v>
      </c>
      <c r="JR321" s="193">
        <f t="shared" si="1570"/>
        <v>0</v>
      </c>
      <c r="JS321" s="193">
        <f t="shared" si="1570"/>
        <v>0</v>
      </c>
      <c r="JT321" s="193">
        <f t="shared" si="1570"/>
        <v>0</v>
      </c>
      <c r="JU321" s="193">
        <f t="shared" si="1570"/>
        <v>0</v>
      </c>
      <c r="JV321" s="193">
        <f t="shared" si="1570"/>
        <v>0</v>
      </c>
      <c r="JW321" s="193">
        <f t="shared" si="1570"/>
        <v>0</v>
      </c>
      <c r="JX321" s="193">
        <f t="shared" si="1570"/>
        <v>0</v>
      </c>
      <c r="JY321" s="193">
        <f t="shared" si="1570"/>
        <v>0</v>
      </c>
      <c r="JZ321" s="193">
        <f t="shared" si="1570"/>
        <v>0</v>
      </c>
      <c r="KA321" s="193">
        <f t="shared" si="1570"/>
        <v>0</v>
      </c>
      <c r="KB321" s="193">
        <f t="shared" si="1570"/>
        <v>0</v>
      </c>
      <c r="KC321" s="193">
        <f t="shared" si="1570"/>
        <v>0</v>
      </c>
      <c r="KD321" s="193">
        <f t="shared" si="1570"/>
        <v>0</v>
      </c>
      <c r="KE321" s="193">
        <f t="shared" si="1570"/>
        <v>0</v>
      </c>
      <c r="KF321" s="193">
        <f t="shared" si="1570"/>
        <v>0</v>
      </c>
      <c r="KG321" s="193">
        <f t="shared" si="1570"/>
        <v>0</v>
      </c>
      <c r="KH321" s="193">
        <f t="shared" si="1570"/>
        <v>0</v>
      </c>
      <c r="KI321" s="193">
        <f t="shared" si="1570"/>
        <v>0</v>
      </c>
      <c r="KJ321" s="193">
        <f t="shared" si="1570"/>
        <v>0</v>
      </c>
      <c r="KK321" s="193">
        <f t="shared" si="1570"/>
        <v>0</v>
      </c>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row>
    <row r="322" ht="14.25" customHeight="1">
      <c r="A322" s="1">
        <v>11.0</v>
      </c>
      <c r="B322" s="1">
        <f t="shared" ref="B322:C322" si="1571">B321+1</f>
        <v>312</v>
      </c>
      <c r="C322" s="267">
        <f t="shared" si="1571"/>
        <v>43777</v>
      </c>
      <c r="D322" s="193">
        <f t="shared" si="15"/>
        <v>11.96414999</v>
      </c>
      <c r="E322" s="193">
        <f>(SUMIFS(Profile!$F$2:$F$17521,Profile!$B$2:$B$17521,$B322,Profile!$C$2:$C$17521,E$8))*$C$6</f>
        <v>0.1598467679</v>
      </c>
      <c r="F322" s="193">
        <f>(SUMIFS(Profile!$F$2:$F$17521,Profile!$B$2:$B$17521,$B322,Profile!$C$2:$C$17521,F$8))*$C$6</f>
        <v>0.1418189369</v>
      </c>
      <c r="G322" s="193">
        <f>(SUMIFS(Profile!$F$2:$F$17521,Profile!$B$2:$B$17521,$B322,Profile!$C$2:$C$17521,G$8))*$C$6</f>
        <v>0.1330053307</v>
      </c>
      <c r="H322" s="193">
        <f>(SUMIFS(Profile!$F$2:$F$17521,Profile!$B$2:$B$17521,$B322,Profile!$C$2:$C$17521,H$8))*$C$6</f>
        <v>0.1281979091</v>
      </c>
      <c r="I322" s="193">
        <f>(SUMIFS(Profile!$F$2:$F$17521,Profile!$B$2:$B$17521,$B322,Profile!$C$2:$C$17521,I$8))*$C$6</f>
        <v>0.1213873952</v>
      </c>
      <c r="J322" s="193">
        <f>(SUMIFS(Profile!$F$2:$F$17521,Profile!$B$2:$B$17521,$B322,Profile!$C$2:$C$17521,J$8))*$C$6</f>
        <v>0.1173812105</v>
      </c>
      <c r="K322" s="193">
        <f>(SUMIFS(Profile!$F$2:$F$17521,Profile!$B$2:$B$17521,$B322,Profile!$C$2:$C$17521,K$8))*$C$6</f>
        <v>0.1185830659</v>
      </c>
      <c r="L322" s="193">
        <f>(SUMIFS(Profile!$F$2:$F$17521,Profile!$B$2:$B$17521,$B322,Profile!$C$2:$C$17521,L$8))*$C$6</f>
        <v>0.116980592</v>
      </c>
      <c r="M322" s="193">
        <f>(SUMIFS(Profile!$F$2:$F$17521,Profile!$B$2:$B$17521,$B322,Profile!$C$2:$C$17521,M$8))*$C$6</f>
        <v>0.116980592</v>
      </c>
      <c r="N322" s="193">
        <f>(SUMIFS(Profile!$F$2:$F$17521,Profile!$B$2:$B$17521,$B322,Profile!$C$2:$C$17521,N$8))*$C$6</f>
        <v>0.1221886321</v>
      </c>
      <c r="O322" s="193">
        <f>(SUMIFS(Profile!$F$2:$F$17521,Profile!$B$2:$B$17521,$B322,Profile!$C$2:$C$17521,O$8))*$C$6</f>
        <v>0.1257941983</v>
      </c>
      <c r="P322" s="193">
        <f>(SUMIFS(Profile!$F$2:$F$17521,Profile!$B$2:$B$17521,$B322,Profile!$C$2:$C$17521,P$8))*$C$6</f>
        <v>0.1398158446</v>
      </c>
      <c r="Q322" s="193">
        <f>(SUMIFS(Profile!$F$2:$F$17521,Profile!$B$2:$B$17521,$B322,Profile!$C$2:$C$17521,Q$8))*$C$6</f>
        <v>0.1654554264</v>
      </c>
      <c r="R322" s="193">
        <f>(SUMIFS(Profile!$F$2:$F$17521,Profile!$B$2:$B$17521,$B322,Profile!$C$2:$C$17521,R$8))*$C$6</f>
        <v>0.1902937713</v>
      </c>
      <c r="S322" s="193">
        <f>(SUMIFS(Profile!$F$2:$F$17521,Profile!$B$2:$B$17521,$B322,Profile!$C$2:$C$17521,S$8))*$C$6</f>
        <v>0.2271506702</v>
      </c>
      <c r="T322" s="193">
        <f>(SUMIFS(Profile!$F$2:$F$17521,Profile!$B$2:$B$17521,$B322,Profile!$C$2:$C$17521,T$8))*$C$6</f>
        <v>0.2559951997</v>
      </c>
      <c r="U322" s="193">
        <f>(SUMIFS(Profile!$F$2:$F$17521,Profile!$B$2:$B$17521,$B322,Profile!$C$2:$C$17521,U$8))*$C$6</f>
        <v>0.2676131352</v>
      </c>
      <c r="V322" s="193">
        <f>(SUMIFS(Profile!$F$2:$F$17521,Profile!$B$2:$B$17521,$B322,Profile!$C$2:$C$17521,V$8))*$C$6</f>
        <v>0.2692156091</v>
      </c>
      <c r="W322" s="193">
        <f>(SUMIFS(Profile!$F$2:$F$17521,Profile!$B$2:$B$17521,$B322,Profile!$C$2:$C$17521,W$8))*$C$6</f>
        <v>0.2648088059</v>
      </c>
      <c r="X322" s="193">
        <f>(SUMIFS(Profile!$F$2:$F$17521,Profile!$B$2:$B$17521,$B322,Profile!$C$2:$C$17521,X$8))*$C$6</f>
        <v>0.2575976736</v>
      </c>
      <c r="Y322" s="193">
        <f>(SUMIFS(Profile!$F$2:$F$17521,Profile!$B$2:$B$17521,$B322,Profile!$C$2:$C$17521,Y$8))*$C$6</f>
        <v>0.2475822119</v>
      </c>
      <c r="Z322" s="193">
        <f>(SUMIFS(Profile!$F$2:$F$17521,Profile!$B$2:$B$17521,$B322,Profile!$C$2:$C$17521,Z$8))*$C$6</f>
        <v>0.2415729349</v>
      </c>
      <c r="AA322" s="193">
        <f>(SUMIFS(Profile!$F$2:$F$17521,Profile!$B$2:$B$17521,$B322,Profile!$C$2:$C$17521,AA$8))*$C$6</f>
        <v>0.2387686057</v>
      </c>
      <c r="AB322" s="193">
        <f>(SUMIFS(Profile!$F$2:$F$17521,Profile!$B$2:$B$17521,$B322,Profile!$C$2:$C$17521,AB$8))*$C$6</f>
        <v>0.2399704611</v>
      </c>
      <c r="AC322" s="193">
        <f>(SUMIFS(Profile!$F$2:$F$17521,Profile!$B$2:$B$17521,$B322,Profile!$C$2:$C$17521,AC$8))*$C$6</f>
        <v>0.2459797381</v>
      </c>
      <c r="AD322" s="193">
        <f>(SUMIFS(Profile!$F$2:$F$17521,Profile!$B$2:$B$17521,$B322,Profile!$C$2:$C$17521,AD$8))*$C$6</f>
        <v>0.2483834488</v>
      </c>
      <c r="AE322" s="193">
        <f>(SUMIFS(Profile!$F$2:$F$17521,Profile!$B$2:$B$17521,$B322,Profile!$C$2:$C$17521,AE$8))*$C$6</f>
        <v>0.2447778827</v>
      </c>
      <c r="AF322" s="193">
        <f>(SUMIFS(Profile!$F$2:$F$17521,Profile!$B$2:$B$17521,$B322,Profile!$C$2:$C$17521,AF$8))*$C$6</f>
        <v>0.2383679872</v>
      </c>
      <c r="AG322" s="193">
        <f>(SUMIFS(Profile!$F$2:$F$17521,Profile!$B$2:$B$17521,$B322,Profile!$C$2:$C$17521,AG$8))*$C$6</f>
        <v>0.240771698</v>
      </c>
      <c r="AH322" s="193">
        <f>(SUMIFS(Profile!$F$2:$F$17521,Profile!$B$2:$B$17521,$B322,Profile!$C$2:$C$17521,AH$8))*$C$6</f>
        <v>0.2487840673</v>
      </c>
      <c r="AI322" s="193">
        <f>(SUMIFS(Profile!$F$2:$F$17521,Profile!$B$2:$B$17521,$B322,Profile!$C$2:$C$17521,AI$8))*$C$6</f>
        <v>0.2583989105</v>
      </c>
      <c r="AJ322" s="193">
        <f>(SUMIFS(Profile!$F$2:$F$17521,Profile!$B$2:$B$17521,$B322,Profile!$C$2:$C$17521,AJ$8))*$C$6</f>
        <v>0.2804329261</v>
      </c>
      <c r="AK322" s="193">
        <f>(SUMIFS(Profile!$F$2:$F$17521,Profile!$B$2:$B$17521,$B322,Profile!$C$2:$C$17521,AK$8))*$C$6</f>
        <v>0.3160879696</v>
      </c>
      <c r="AL322" s="193">
        <f>(SUMIFS(Profile!$F$2:$F$17521,Profile!$B$2:$B$17521,$B322,Profile!$C$2:$C$17521,AL$8))*$C$6</f>
        <v>0.3669665148</v>
      </c>
      <c r="AM322" s="193">
        <f>(SUMIFS(Profile!$F$2:$F$17521,Profile!$B$2:$B$17521,$B322,Profile!$C$2:$C$17521,AM$8))*$C$6</f>
        <v>0.4162025242</v>
      </c>
      <c r="AN322" s="193">
        <f>(SUMIFS(Profile!$F$2:$F$17521,Profile!$B$2:$B$17521,$B322,Profile!$C$2:$C$17521,AN$8))*$C$6</f>
        <v>0.4365539423</v>
      </c>
      <c r="AO322" s="193">
        <f>(SUMIFS(Profile!$F$2:$F$17521,Profile!$B$2:$B$17521,$B322,Profile!$C$2:$C$17521,AO$8))*$C$6</f>
        <v>0.4383567254</v>
      </c>
      <c r="AP322" s="193">
        <f>(SUMIFS(Profile!$F$2:$F$17521,Profile!$B$2:$B$17521,$B322,Profile!$C$2:$C$17521,AP$8))*$C$6</f>
        <v>0.4236540277</v>
      </c>
      <c r="AQ322" s="193">
        <f>(SUMIFS(Profile!$F$2:$F$17521,Profile!$B$2:$B$17521,$B322,Profile!$C$2:$C$17521,AQ$8))*$C$6</f>
        <v>0.4077895364</v>
      </c>
      <c r="AR322" s="193">
        <f>(SUMIFS(Profile!$F$2:$F$17521,Profile!$B$2:$B$17521,$B322,Profile!$C$2:$C$17521,AR$8))*$C$6</f>
        <v>0.387798675</v>
      </c>
      <c r="AS322" s="193">
        <f>(SUMIFS(Profile!$F$2:$F$17521,Profile!$B$2:$B$17521,$B322,Profile!$C$2:$C$17521,AS$8))*$C$6</f>
        <v>0.3729757917</v>
      </c>
      <c r="AT322" s="193">
        <f>(SUMIFS(Profile!$F$2:$F$17521,Profile!$B$2:$B$17521,$B322,Profile!$C$2:$C$17521,AT$8))*$C$6</f>
        <v>0.3541467238</v>
      </c>
      <c r="AU322" s="193">
        <f>(SUMIFS(Profile!$F$2:$F$17521,Profile!$B$2:$B$17521,$B322,Profile!$C$2:$C$17521,AU$8))*$C$6</f>
        <v>0.3377213667</v>
      </c>
      <c r="AV322" s="193">
        <f>(SUMIFS(Profile!$F$2:$F$17521,Profile!$B$2:$B$17521,$B322,Profile!$C$2:$C$17521,AV$8))*$C$6</f>
        <v>0.3216966281</v>
      </c>
      <c r="AW322" s="193">
        <f>(SUMIFS(Profile!$F$2:$F$17521,Profile!$B$2:$B$17521,$B322,Profile!$C$2:$C$17521,AW$8))*$C$6</f>
        <v>0.299261994</v>
      </c>
      <c r="AX322" s="193">
        <f>(SUMIFS(Profile!$F$2:$F$17521,Profile!$B$2:$B$17521,$B322,Profile!$C$2:$C$17521,AX$8))*$C$6</f>
        <v>0.2608026213</v>
      </c>
      <c r="AY322" s="193">
        <f>(SUMIFS(Profile!$F$2:$F$17521,Profile!$B$2:$B$17521,$B322,Profile!$C$2:$C$17521,AY$8))*$C$6</f>
        <v>0.222743867</v>
      </c>
      <c r="AZ322" s="193">
        <f>(SUMIFS(Profile!$F$2:$F$17521,Profile!$B$2:$B$17521,$B322,Profile!$C$2:$C$17521,AZ$8))*$C$6</f>
        <v>0.187489442</v>
      </c>
      <c r="BA322" s="193">
        <f t="shared" si="16"/>
        <v>2.675136397</v>
      </c>
      <c r="BB322" s="193">
        <f>(SUMIFS(Profile!$E$2:$E$17521,Profile!$B$2:$B$17521,$B322,Profile!$C$2:$C$17521,BB$8))*$C$9</f>
        <v>0</v>
      </c>
      <c r="BC322" s="193">
        <f>(SUMIFS(Profile!$E$2:$E$17521,Profile!$B$2:$B$17521,$B322,Profile!$C$2:$C$17521,BC$8))*$C$9</f>
        <v>0</v>
      </c>
      <c r="BD322" s="193">
        <f>(SUMIFS(Profile!$E$2:$E$17521,Profile!$B$2:$B$17521,$B322,Profile!$C$2:$C$17521,BD$8))*$C$9</f>
        <v>0</v>
      </c>
      <c r="BE322" s="193">
        <f>(SUMIFS(Profile!$E$2:$E$17521,Profile!$B$2:$B$17521,$B322,Profile!$C$2:$C$17521,BE$8))*$C$9</f>
        <v>0</v>
      </c>
      <c r="BF322" s="193">
        <f>(SUMIFS(Profile!$E$2:$E$17521,Profile!$B$2:$B$17521,$B322,Profile!$C$2:$C$17521,BF$8))*$C$9</f>
        <v>0</v>
      </c>
      <c r="BG322" s="193">
        <f>(SUMIFS(Profile!$E$2:$E$17521,Profile!$B$2:$B$17521,$B322,Profile!$C$2:$C$17521,BG$8))*$C$9</f>
        <v>0</v>
      </c>
      <c r="BH322" s="193">
        <f>(SUMIFS(Profile!$E$2:$E$17521,Profile!$B$2:$B$17521,$B322,Profile!$C$2:$C$17521,BH$8))*$C$9</f>
        <v>0</v>
      </c>
      <c r="BI322" s="193">
        <f>(SUMIFS(Profile!$E$2:$E$17521,Profile!$B$2:$B$17521,$B322,Profile!$C$2:$C$17521,BI$8))*$C$9</f>
        <v>0</v>
      </c>
      <c r="BJ322" s="193">
        <f>(SUMIFS(Profile!$E$2:$E$17521,Profile!$B$2:$B$17521,$B322,Profile!$C$2:$C$17521,BJ$8))*$C$9</f>
        <v>0</v>
      </c>
      <c r="BK322" s="193">
        <f>(SUMIFS(Profile!$E$2:$E$17521,Profile!$B$2:$B$17521,$B322,Profile!$C$2:$C$17521,BK$8))*$C$9</f>
        <v>0</v>
      </c>
      <c r="BL322" s="193">
        <f>(SUMIFS(Profile!$E$2:$E$17521,Profile!$B$2:$B$17521,$B322,Profile!$C$2:$C$17521,BL$8))*$C$9</f>
        <v>0</v>
      </c>
      <c r="BM322" s="193">
        <f>(SUMIFS(Profile!$E$2:$E$17521,Profile!$B$2:$B$17521,$B322,Profile!$C$2:$C$17521,BM$8))*$C$9</f>
        <v>0</v>
      </c>
      <c r="BN322" s="193">
        <f>(SUMIFS(Profile!$E$2:$E$17521,Profile!$B$2:$B$17521,$B322,Profile!$C$2:$C$17521,BN$8))*$C$9</f>
        <v>0</v>
      </c>
      <c r="BO322" s="193">
        <f>(SUMIFS(Profile!$E$2:$E$17521,Profile!$B$2:$B$17521,$B322,Profile!$C$2:$C$17521,BO$8))*$C$9</f>
        <v>0</v>
      </c>
      <c r="BP322" s="193">
        <f>(SUMIFS(Profile!$E$2:$E$17521,Profile!$B$2:$B$17521,$B322,Profile!$C$2:$C$17521,BP$8))*$C$9</f>
        <v>0.002012271148</v>
      </c>
      <c r="BQ322" s="193">
        <f>(SUMIFS(Profile!$E$2:$E$17521,Profile!$B$2:$B$17521,$B322,Profile!$C$2:$C$17521,BQ$8))*$C$9</f>
        <v>0.02280573968</v>
      </c>
      <c r="BR322" s="193">
        <f>(SUMIFS(Profile!$E$2:$E$17521,Profile!$B$2:$B$17521,$B322,Profile!$C$2:$C$17521,BR$8))*$C$9</f>
        <v>0.0646365884</v>
      </c>
      <c r="BS322" s="193">
        <f>(SUMIFS(Profile!$E$2:$E$17521,Profile!$B$2:$B$17521,$B322,Profile!$C$2:$C$17521,BS$8))*$C$9</f>
        <v>0.1159929246</v>
      </c>
      <c r="BT322" s="193">
        <f>(SUMIFS(Profile!$E$2:$E$17521,Profile!$B$2:$B$17521,$B322,Profile!$C$2:$C$17521,BT$8))*$C$9</f>
        <v>0.1677348196</v>
      </c>
      <c r="BU322" s="193">
        <f>(SUMIFS(Profile!$E$2:$E$17521,Profile!$B$2:$B$17521,$B322,Profile!$C$2:$C$17521,BU$8))*$C$9</f>
        <v>0.2021974614</v>
      </c>
      <c r="BV322" s="193">
        <f>(SUMIFS(Profile!$E$2:$E$17521,Profile!$B$2:$B$17521,$B322,Profile!$C$2:$C$17521,BV$8))*$C$9</f>
        <v>0.2340430475</v>
      </c>
      <c r="BW322" s="193">
        <f>(SUMIFS(Profile!$E$2:$E$17521,Profile!$B$2:$B$17521,$B322,Profile!$C$2:$C$17521,BW$8))*$C$9</f>
        <v>0.2498194197</v>
      </c>
      <c r="BX322" s="193">
        <f>(SUMIFS(Profile!$E$2:$E$17521,Profile!$B$2:$B$17521,$B322,Profile!$C$2:$C$17521,BX$8))*$C$9</f>
        <v>0.2440249452</v>
      </c>
      <c r="BY322" s="193">
        <f>(SUMIFS(Profile!$E$2:$E$17521,Profile!$B$2:$B$17521,$B322,Profile!$C$2:$C$17521,BY$8))*$C$9</f>
        <v>0.2368985188</v>
      </c>
      <c r="BZ322" s="193">
        <f>(SUMIFS(Profile!$E$2:$E$17521,Profile!$B$2:$B$17521,$B322,Profile!$C$2:$C$17521,BZ$8))*$C$9</f>
        <v>0.2243800266</v>
      </c>
      <c r="CA322" s="193">
        <f>(SUMIFS(Profile!$E$2:$E$17521,Profile!$B$2:$B$17521,$B322,Profile!$C$2:$C$17521,CA$8))*$C$9</f>
        <v>0.2092059349</v>
      </c>
      <c r="CB322" s="193">
        <f>(SUMIFS(Profile!$E$2:$E$17521,Profile!$B$2:$B$17521,$B322,Profile!$C$2:$C$17521,CB$8))*$C$9</f>
        <v>0.186604033</v>
      </c>
      <c r="CC322" s="193">
        <f>(SUMIFS(Profile!$E$2:$E$17521,Profile!$B$2:$B$17521,$B322,Profile!$C$2:$C$17521,CC$8))*$C$9</f>
        <v>0.1651051869</v>
      </c>
      <c r="CD322" s="193">
        <f>(SUMIFS(Profile!$E$2:$E$17521,Profile!$B$2:$B$17521,$B322,Profile!$C$2:$C$17521,CD$8))*$C$9</f>
        <v>0.1397023188</v>
      </c>
      <c r="CE322" s="193">
        <f>(SUMIFS(Profile!$E$2:$E$17521,Profile!$B$2:$B$17521,$B322,Profile!$C$2:$C$17521,CE$8))*$C$9</f>
        <v>0.1067123213</v>
      </c>
      <c r="CF322" s="193">
        <f>(SUMIFS(Profile!$E$2:$E$17521,Profile!$B$2:$B$17521,$B322,Profile!$C$2:$C$17521,CF$8))*$C$9</f>
        <v>0.06233778856</v>
      </c>
      <c r="CG322" s="193">
        <f>(SUMIFS(Profile!$E$2:$E$17521,Profile!$B$2:$B$17521,$B322,Profile!$C$2:$C$17521,CG$8))*$C$9</f>
        <v>0.02987480891</v>
      </c>
      <c r="CH322" s="193">
        <f>(SUMIFS(Profile!$E$2:$E$17521,Profile!$B$2:$B$17521,$B322,Profile!$C$2:$C$17521,CH$8))*$C$9</f>
        <v>0.01104195291</v>
      </c>
      <c r="CI322" s="193">
        <f>(SUMIFS(Profile!$E$2:$E$17521,Profile!$B$2:$B$17521,$B322,Profile!$C$2:$C$17521,CI$8))*$C$9</f>
        <v>0.000006288880131</v>
      </c>
      <c r="CJ322" s="193">
        <f>(SUMIFS(Profile!$E$2:$E$17521,Profile!$B$2:$B$17521,$B322,Profile!$C$2:$C$17521,CJ$8))*$C$9</f>
        <v>0</v>
      </c>
      <c r="CK322" s="193">
        <f>(SUMIFS(Profile!$E$2:$E$17521,Profile!$B$2:$B$17521,$B322,Profile!$C$2:$C$17521,CK$8))*$C$9</f>
        <v>0</v>
      </c>
      <c r="CL322" s="193">
        <f>(SUMIFS(Profile!$E$2:$E$17521,Profile!$B$2:$B$17521,$B322,Profile!$C$2:$C$17521,CL$8))*$C$9</f>
        <v>0</v>
      </c>
      <c r="CM322" s="193">
        <f>(SUMIFS(Profile!$E$2:$E$17521,Profile!$B$2:$B$17521,$B322,Profile!$C$2:$C$17521,CM$8))*$C$9</f>
        <v>0</v>
      </c>
      <c r="CN322" s="193">
        <f>(SUMIFS(Profile!$E$2:$E$17521,Profile!$B$2:$B$17521,$B322,Profile!$C$2:$C$17521,CN$8))*$C$9</f>
        <v>0</v>
      </c>
      <c r="CO322" s="193">
        <f>(SUMIFS(Profile!$E$2:$E$17521,Profile!$B$2:$B$17521,$B322,Profile!$C$2:$C$17521,CO$8))*$C$9</f>
        <v>0</v>
      </c>
      <c r="CP322" s="193">
        <f>(SUMIFS(Profile!$E$2:$E$17521,Profile!$B$2:$B$17521,$B322,Profile!$C$2:$C$17521,CP$8))*$C$9</f>
        <v>0</v>
      </c>
      <c r="CQ322" s="193">
        <f>(SUMIFS(Profile!$E$2:$E$17521,Profile!$B$2:$B$17521,$B322,Profile!$C$2:$C$17521,CQ$8))*$C$9</f>
        <v>0</v>
      </c>
      <c r="CR322" s="193">
        <f>(SUMIFS(Profile!$E$2:$E$17521,Profile!$B$2:$B$17521,$B322,Profile!$C$2:$C$17521,CR$8))*$C$9</f>
        <v>0</v>
      </c>
      <c r="CS322" s="193">
        <f>(SUMIFS(Profile!$E$2:$E$17521,Profile!$B$2:$B$17521,$B322,Profile!$C$2:$C$17521,CS$8))*$C$9</f>
        <v>0</v>
      </c>
      <c r="CT322" s="193">
        <f>(SUMIFS(Profile!$E$2:$E$17521,Profile!$B$2:$B$17521,$B322,Profile!$C$2:$C$17521,CT$8))*$C$9</f>
        <v>0</v>
      </c>
      <c r="CU322" s="193">
        <f>(SUMIFS(Profile!$E$2:$E$17521,Profile!$B$2:$B$17521,$B322,Profile!$C$2:$C$17521,CU$8))*$C$9</f>
        <v>0</v>
      </c>
      <c r="CV322" s="193">
        <f>(SUMIFS(Profile!$E$2:$E$17521,Profile!$B$2:$B$17521,$B322,Profile!$C$2:$C$17521,CV$8))*$C$9</f>
        <v>0</v>
      </c>
      <c r="CW322" s="193">
        <f>(SUMIFS(Profile!$E$2:$E$17521,Profile!$B$2:$B$17521,$B322,Profile!$C$2:$C$17521,CW$8))*$C$9</f>
        <v>0</v>
      </c>
      <c r="CX322" s="193">
        <f t="shared" si="17"/>
        <v>0.0135028243</v>
      </c>
      <c r="CY322" s="193">
        <f t="shared" ref="CY322:ET322" si="1572">MAX(BB322-E322,0)</f>
        <v>0</v>
      </c>
      <c r="CZ322" s="193">
        <f t="shared" si="1572"/>
        <v>0</v>
      </c>
      <c r="DA322" s="193">
        <f t="shared" si="1572"/>
        <v>0</v>
      </c>
      <c r="DB322" s="193">
        <f t="shared" si="1572"/>
        <v>0</v>
      </c>
      <c r="DC322" s="193">
        <f t="shared" si="1572"/>
        <v>0</v>
      </c>
      <c r="DD322" s="193">
        <f t="shared" si="1572"/>
        <v>0</v>
      </c>
      <c r="DE322" s="193">
        <f t="shared" si="1572"/>
        <v>0</v>
      </c>
      <c r="DF322" s="193">
        <f t="shared" si="1572"/>
        <v>0</v>
      </c>
      <c r="DG322" s="193">
        <f t="shared" si="1572"/>
        <v>0</v>
      </c>
      <c r="DH322" s="193">
        <f t="shared" si="1572"/>
        <v>0</v>
      </c>
      <c r="DI322" s="193">
        <f t="shared" si="1572"/>
        <v>0</v>
      </c>
      <c r="DJ322" s="193">
        <f t="shared" si="1572"/>
        <v>0</v>
      </c>
      <c r="DK322" s="193">
        <f t="shared" si="1572"/>
        <v>0</v>
      </c>
      <c r="DL322" s="193">
        <f t="shared" si="1572"/>
        <v>0</v>
      </c>
      <c r="DM322" s="193">
        <f t="shared" si="1572"/>
        <v>0</v>
      </c>
      <c r="DN322" s="193">
        <f t="shared" si="1572"/>
        <v>0</v>
      </c>
      <c r="DO322" s="193">
        <f t="shared" si="1572"/>
        <v>0</v>
      </c>
      <c r="DP322" s="193">
        <f t="shared" si="1572"/>
        <v>0</v>
      </c>
      <c r="DQ322" s="193">
        <f t="shared" si="1572"/>
        <v>0</v>
      </c>
      <c r="DR322" s="193">
        <f t="shared" si="1572"/>
        <v>0</v>
      </c>
      <c r="DS322" s="193">
        <f t="shared" si="1572"/>
        <v>0</v>
      </c>
      <c r="DT322" s="193">
        <f t="shared" si="1572"/>
        <v>0.008246484791</v>
      </c>
      <c r="DU322" s="193">
        <f t="shared" si="1572"/>
        <v>0.005256339506</v>
      </c>
      <c r="DV322" s="193">
        <f t="shared" si="1572"/>
        <v>0</v>
      </c>
      <c r="DW322" s="193">
        <f t="shared" si="1572"/>
        <v>0</v>
      </c>
      <c r="DX322" s="193">
        <f t="shared" si="1572"/>
        <v>0</v>
      </c>
      <c r="DY322" s="193">
        <f t="shared" si="1572"/>
        <v>0</v>
      </c>
      <c r="DZ322" s="193">
        <f t="shared" si="1572"/>
        <v>0</v>
      </c>
      <c r="EA322" s="193">
        <f t="shared" si="1572"/>
        <v>0</v>
      </c>
      <c r="EB322" s="193">
        <f t="shared" si="1572"/>
        <v>0</v>
      </c>
      <c r="EC322" s="193">
        <f t="shared" si="1572"/>
        <v>0</v>
      </c>
      <c r="ED322" s="193">
        <f t="shared" si="1572"/>
        <v>0</v>
      </c>
      <c r="EE322" s="193">
        <f t="shared" si="1572"/>
        <v>0</v>
      </c>
      <c r="EF322" s="193">
        <f t="shared" si="1572"/>
        <v>0</v>
      </c>
      <c r="EG322" s="193">
        <f t="shared" si="1572"/>
        <v>0</v>
      </c>
      <c r="EH322" s="193">
        <f t="shared" si="1572"/>
        <v>0</v>
      </c>
      <c r="EI322" s="193">
        <f t="shared" si="1572"/>
        <v>0</v>
      </c>
      <c r="EJ322" s="193">
        <f t="shared" si="1572"/>
        <v>0</v>
      </c>
      <c r="EK322" s="193">
        <f t="shared" si="1572"/>
        <v>0</v>
      </c>
      <c r="EL322" s="193">
        <f t="shared" si="1572"/>
        <v>0</v>
      </c>
      <c r="EM322" s="193">
        <f t="shared" si="1572"/>
        <v>0</v>
      </c>
      <c r="EN322" s="193">
        <f t="shared" si="1572"/>
        <v>0</v>
      </c>
      <c r="EO322" s="193">
        <f t="shared" si="1572"/>
        <v>0</v>
      </c>
      <c r="EP322" s="193">
        <f t="shared" si="1572"/>
        <v>0</v>
      </c>
      <c r="EQ322" s="193">
        <f t="shared" si="1572"/>
        <v>0</v>
      </c>
      <c r="ER322" s="193">
        <f t="shared" si="1572"/>
        <v>0</v>
      </c>
      <c r="ES322" s="193">
        <f t="shared" si="1572"/>
        <v>0</v>
      </c>
      <c r="ET322" s="193">
        <f t="shared" si="1572"/>
        <v>0</v>
      </c>
      <c r="EU322" s="193">
        <f t="shared" si="19"/>
        <v>2.661633573</v>
      </c>
      <c r="EV322" s="193">
        <f t="shared" ref="EV322:GQ322" si="1573">BB322-CY322</f>
        <v>0</v>
      </c>
      <c r="EW322" s="193">
        <f t="shared" si="1573"/>
        <v>0</v>
      </c>
      <c r="EX322" s="193">
        <f t="shared" si="1573"/>
        <v>0</v>
      </c>
      <c r="EY322" s="193">
        <f t="shared" si="1573"/>
        <v>0</v>
      </c>
      <c r="EZ322" s="193">
        <f t="shared" si="1573"/>
        <v>0</v>
      </c>
      <c r="FA322" s="193">
        <f t="shared" si="1573"/>
        <v>0</v>
      </c>
      <c r="FB322" s="193">
        <f t="shared" si="1573"/>
        <v>0</v>
      </c>
      <c r="FC322" s="193">
        <f t="shared" si="1573"/>
        <v>0</v>
      </c>
      <c r="FD322" s="193">
        <f t="shared" si="1573"/>
        <v>0</v>
      </c>
      <c r="FE322" s="193">
        <f t="shared" si="1573"/>
        <v>0</v>
      </c>
      <c r="FF322" s="193">
        <f t="shared" si="1573"/>
        <v>0</v>
      </c>
      <c r="FG322" s="193">
        <f t="shared" si="1573"/>
        <v>0</v>
      </c>
      <c r="FH322" s="193">
        <f t="shared" si="1573"/>
        <v>0</v>
      </c>
      <c r="FI322" s="193">
        <f t="shared" si="1573"/>
        <v>0</v>
      </c>
      <c r="FJ322" s="193">
        <f t="shared" si="1573"/>
        <v>0.002012271148</v>
      </c>
      <c r="FK322" s="193">
        <f t="shared" si="1573"/>
        <v>0.02280573968</v>
      </c>
      <c r="FL322" s="193">
        <f t="shared" si="1573"/>
        <v>0.0646365884</v>
      </c>
      <c r="FM322" s="193">
        <f t="shared" si="1573"/>
        <v>0.1159929246</v>
      </c>
      <c r="FN322" s="193">
        <f t="shared" si="1573"/>
        <v>0.1677348196</v>
      </c>
      <c r="FO322" s="193">
        <f t="shared" si="1573"/>
        <v>0.2021974614</v>
      </c>
      <c r="FP322" s="193">
        <f t="shared" si="1573"/>
        <v>0.2340430475</v>
      </c>
      <c r="FQ322" s="193">
        <f t="shared" si="1573"/>
        <v>0.2415729349</v>
      </c>
      <c r="FR322" s="193">
        <f t="shared" si="1573"/>
        <v>0.2387686057</v>
      </c>
      <c r="FS322" s="193">
        <f t="shared" si="1573"/>
        <v>0.2368985188</v>
      </c>
      <c r="FT322" s="193">
        <f t="shared" si="1573"/>
        <v>0.2243800266</v>
      </c>
      <c r="FU322" s="193">
        <f t="shared" si="1573"/>
        <v>0.2092059349</v>
      </c>
      <c r="FV322" s="193">
        <f t="shared" si="1573"/>
        <v>0.186604033</v>
      </c>
      <c r="FW322" s="193">
        <f t="shared" si="1573"/>
        <v>0.1651051869</v>
      </c>
      <c r="FX322" s="193">
        <f t="shared" si="1573"/>
        <v>0.1397023188</v>
      </c>
      <c r="FY322" s="193">
        <f t="shared" si="1573"/>
        <v>0.1067123213</v>
      </c>
      <c r="FZ322" s="193">
        <f t="shared" si="1573"/>
        <v>0.06233778856</v>
      </c>
      <c r="GA322" s="193">
        <f t="shared" si="1573"/>
        <v>0.02987480891</v>
      </c>
      <c r="GB322" s="193">
        <f t="shared" si="1573"/>
        <v>0.01104195291</v>
      </c>
      <c r="GC322" s="193">
        <f t="shared" si="1573"/>
        <v>0.000006288880131</v>
      </c>
      <c r="GD322" s="193">
        <f t="shared" si="1573"/>
        <v>0</v>
      </c>
      <c r="GE322" s="193">
        <f t="shared" si="1573"/>
        <v>0</v>
      </c>
      <c r="GF322" s="193">
        <f t="shared" si="1573"/>
        <v>0</v>
      </c>
      <c r="GG322" s="193">
        <f t="shared" si="1573"/>
        <v>0</v>
      </c>
      <c r="GH322" s="193">
        <f t="shared" si="1573"/>
        <v>0</v>
      </c>
      <c r="GI322" s="193">
        <f t="shared" si="1573"/>
        <v>0</v>
      </c>
      <c r="GJ322" s="193">
        <f t="shared" si="1573"/>
        <v>0</v>
      </c>
      <c r="GK322" s="193">
        <f t="shared" si="1573"/>
        <v>0</v>
      </c>
      <c r="GL322" s="193">
        <f t="shared" si="1573"/>
        <v>0</v>
      </c>
      <c r="GM322" s="193">
        <f t="shared" si="1573"/>
        <v>0</v>
      </c>
      <c r="GN322" s="193">
        <f t="shared" si="1573"/>
        <v>0</v>
      </c>
      <c r="GO322" s="193">
        <f t="shared" si="1573"/>
        <v>0</v>
      </c>
      <c r="GP322" s="193">
        <f t="shared" si="1573"/>
        <v>0</v>
      </c>
      <c r="GQ322" s="193">
        <f t="shared" si="1573"/>
        <v>0</v>
      </c>
      <c r="GR322" s="193">
        <f t="shared" si="21"/>
        <v>9.302516416</v>
      </c>
      <c r="GS322" s="193">
        <f t="shared" ref="GS322:IN322" si="1574">E322-EV322</f>
        <v>0.1598467679</v>
      </c>
      <c r="GT322" s="193">
        <f t="shared" si="1574"/>
        <v>0.1418189369</v>
      </c>
      <c r="GU322" s="193">
        <f t="shared" si="1574"/>
        <v>0.1330053307</v>
      </c>
      <c r="GV322" s="193">
        <f t="shared" si="1574"/>
        <v>0.1281979091</v>
      </c>
      <c r="GW322" s="193">
        <f t="shared" si="1574"/>
        <v>0.1213873952</v>
      </c>
      <c r="GX322" s="193">
        <f t="shared" si="1574"/>
        <v>0.1173812105</v>
      </c>
      <c r="GY322" s="193">
        <f t="shared" si="1574"/>
        <v>0.1185830659</v>
      </c>
      <c r="GZ322" s="193">
        <f t="shared" si="1574"/>
        <v>0.116980592</v>
      </c>
      <c r="HA322" s="193">
        <f t="shared" si="1574"/>
        <v>0.116980592</v>
      </c>
      <c r="HB322" s="193">
        <f t="shared" si="1574"/>
        <v>0.1221886321</v>
      </c>
      <c r="HC322" s="193">
        <f t="shared" si="1574"/>
        <v>0.1257941983</v>
      </c>
      <c r="HD322" s="193">
        <f t="shared" si="1574"/>
        <v>0.1398158446</v>
      </c>
      <c r="HE322" s="193">
        <f t="shared" si="1574"/>
        <v>0.1654554264</v>
      </c>
      <c r="HF322" s="193">
        <f t="shared" si="1574"/>
        <v>0.1902937713</v>
      </c>
      <c r="HG322" s="193">
        <f t="shared" si="1574"/>
        <v>0.225138399</v>
      </c>
      <c r="HH322" s="193">
        <f t="shared" si="1574"/>
        <v>0.23318946</v>
      </c>
      <c r="HI322" s="193">
        <f t="shared" si="1574"/>
        <v>0.2029765468</v>
      </c>
      <c r="HJ322" s="193">
        <f t="shared" si="1574"/>
        <v>0.1532226845</v>
      </c>
      <c r="HK322" s="193">
        <f t="shared" si="1574"/>
        <v>0.0970739863</v>
      </c>
      <c r="HL322" s="193">
        <f t="shared" si="1574"/>
        <v>0.05540021213</v>
      </c>
      <c r="HM322" s="193">
        <f t="shared" si="1574"/>
        <v>0.01353916437</v>
      </c>
      <c r="HN322" s="193">
        <f t="shared" si="1574"/>
        <v>0</v>
      </c>
      <c r="HO322" s="193">
        <f t="shared" si="1574"/>
        <v>0</v>
      </c>
      <c r="HP322" s="193">
        <f t="shared" si="1574"/>
        <v>0.003071942285</v>
      </c>
      <c r="HQ322" s="193">
        <f t="shared" si="1574"/>
        <v>0.02159971144</v>
      </c>
      <c r="HR322" s="193">
        <f t="shared" si="1574"/>
        <v>0.03917751391</v>
      </c>
      <c r="HS322" s="193">
        <f t="shared" si="1574"/>
        <v>0.0581738497</v>
      </c>
      <c r="HT322" s="193">
        <f t="shared" si="1574"/>
        <v>0.07326280027</v>
      </c>
      <c r="HU322" s="193">
        <f t="shared" si="1574"/>
        <v>0.1010693792</v>
      </c>
      <c r="HV322" s="193">
        <f t="shared" si="1574"/>
        <v>0.142071746</v>
      </c>
      <c r="HW322" s="193">
        <f t="shared" si="1574"/>
        <v>0.1960611219</v>
      </c>
      <c r="HX322" s="193">
        <f t="shared" si="1574"/>
        <v>0.2505581172</v>
      </c>
      <c r="HY322" s="193">
        <f t="shared" si="1574"/>
        <v>0.3050460167</v>
      </c>
      <c r="HZ322" s="193">
        <f t="shared" si="1574"/>
        <v>0.3669602259</v>
      </c>
      <c r="IA322" s="193">
        <f t="shared" si="1574"/>
        <v>0.4162025242</v>
      </c>
      <c r="IB322" s="193">
        <f t="shared" si="1574"/>
        <v>0.4365539423</v>
      </c>
      <c r="IC322" s="193">
        <f t="shared" si="1574"/>
        <v>0.4383567254</v>
      </c>
      <c r="ID322" s="193">
        <f t="shared" si="1574"/>
        <v>0.4236540277</v>
      </c>
      <c r="IE322" s="193">
        <f t="shared" si="1574"/>
        <v>0.4077895364</v>
      </c>
      <c r="IF322" s="193">
        <f t="shared" si="1574"/>
        <v>0.387798675</v>
      </c>
      <c r="IG322" s="193">
        <f t="shared" si="1574"/>
        <v>0.3729757917</v>
      </c>
      <c r="IH322" s="193">
        <f t="shared" si="1574"/>
        <v>0.3541467238</v>
      </c>
      <c r="II322" s="193">
        <f t="shared" si="1574"/>
        <v>0.3377213667</v>
      </c>
      <c r="IJ322" s="193">
        <f t="shared" si="1574"/>
        <v>0.3216966281</v>
      </c>
      <c r="IK322" s="193">
        <f t="shared" si="1574"/>
        <v>0.299261994</v>
      </c>
      <c r="IL322" s="193">
        <f t="shared" si="1574"/>
        <v>0.2608026213</v>
      </c>
      <c r="IM322" s="193">
        <f t="shared" si="1574"/>
        <v>0.222743867</v>
      </c>
      <c r="IN322" s="193">
        <f t="shared" si="1574"/>
        <v>0.187489442</v>
      </c>
      <c r="IO322" s="193">
        <f t="shared" si="23"/>
        <v>0.0135028243</v>
      </c>
      <c r="IP322" s="193">
        <f t="shared" si="29"/>
        <v>0</v>
      </c>
      <c r="IQ322" s="193">
        <f t="shared" ref="IQ322:KK322" si="1575">MAX((MIN(CZ322+IP322,$IO$7))-GT322,0)</f>
        <v>0</v>
      </c>
      <c r="IR322" s="193">
        <f t="shared" si="1575"/>
        <v>0</v>
      </c>
      <c r="IS322" s="193">
        <f t="shared" si="1575"/>
        <v>0</v>
      </c>
      <c r="IT322" s="193">
        <f t="shared" si="1575"/>
        <v>0</v>
      </c>
      <c r="IU322" s="193">
        <f t="shared" si="1575"/>
        <v>0</v>
      </c>
      <c r="IV322" s="193">
        <f t="shared" si="1575"/>
        <v>0</v>
      </c>
      <c r="IW322" s="193">
        <f t="shared" si="1575"/>
        <v>0</v>
      </c>
      <c r="IX322" s="193">
        <f t="shared" si="1575"/>
        <v>0</v>
      </c>
      <c r="IY322" s="193">
        <f t="shared" si="1575"/>
        <v>0</v>
      </c>
      <c r="IZ322" s="193">
        <f t="shared" si="1575"/>
        <v>0</v>
      </c>
      <c r="JA322" s="193">
        <f t="shared" si="1575"/>
        <v>0</v>
      </c>
      <c r="JB322" s="193">
        <f t="shared" si="1575"/>
        <v>0</v>
      </c>
      <c r="JC322" s="193">
        <f t="shared" si="1575"/>
        <v>0</v>
      </c>
      <c r="JD322" s="193">
        <f t="shared" si="1575"/>
        <v>0</v>
      </c>
      <c r="JE322" s="193">
        <f t="shared" si="1575"/>
        <v>0</v>
      </c>
      <c r="JF322" s="193">
        <f t="shared" si="1575"/>
        <v>0</v>
      </c>
      <c r="JG322" s="193">
        <f t="shared" si="1575"/>
        <v>0</v>
      </c>
      <c r="JH322" s="193">
        <f t="shared" si="1575"/>
        <v>0</v>
      </c>
      <c r="JI322" s="193">
        <f t="shared" si="1575"/>
        <v>0</v>
      </c>
      <c r="JJ322" s="193">
        <f t="shared" si="1575"/>
        <v>0</v>
      </c>
      <c r="JK322" s="193">
        <f t="shared" si="1575"/>
        <v>0.008246484791</v>
      </c>
      <c r="JL322" s="193">
        <f t="shared" si="1575"/>
        <v>0.0135028243</v>
      </c>
      <c r="JM322" s="193">
        <f t="shared" si="1575"/>
        <v>0.01043088201</v>
      </c>
      <c r="JN322" s="193">
        <f t="shared" si="1575"/>
        <v>0</v>
      </c>
      <c r="JO322" s="193">
        <f t="shared" si="1575"/>
        <v>0</v>
      </c>
      <c r="JP322" s="193">
        <f t="shared" si="1575"/>
        <v>0</v>
      </c>
      <c r="JQ322" s="193">
        <f t="shared" si="1575"/>
        <v>0</v>
      </c>
      <c r="JR322" s="193">
        <f t="shared" si="1575"/>
        <v>0</v>
      </c>
      <c r="JS322" s="193">
        <f t="shared" si="1575"/>
        <v>0</v>
      </c>
      <c r="JT322" s="193">
        <f t="shared" si="1575"/>
        <v>0</v>
      </c>
      <c r="JU322" s="193">
        <f t="shared" si="1575"/>
        <v>0</v>
      </c>
      <c r="JV322" s="193">
        <f t="shared" si="1575"/>
        <v>0</v>
      </c>
      <c r="JW322" s="193">
        <f t="shared" si="1575"/>
        <v>0</v>
      </c>
      <c r="JX322" s="193">
        <f t="shared" si="1575"/>
        <v>0</v>
      </c>
      <c r="JY322" s="193">
        <f t="shared" si="1575"/>
        <v>0</v>
      </c>
      <c r="JZ322" s="193">
        <f t="shared" si="1575"/>
        <v>0</v>
      </c>
      <c r="KA322" s="193">
        <f t="shared" si="1575"/>
        <v>0</v>
      </c>
      <c r="KB322" s="193">
        <f t="shared" si="1575"/>
        <v>0</v>
      </c>
      <c r="KC322" s="193">
        <f t="shared" si="1575"/>
        <v>0</v>
      </c>
      <c r="KD322" s="193">
        <f t="shared" si="1575"/>
        <v>0</v>
      </c>
      <c r="KE322" s="193">
        <f t="shared" si="1575"/>
        <v>0</v>
      </c>
      <c r="KF322" s="193">
        <f t="shared" si="1575"/>
        <v>0</v>
      </c>
      <c r="KG322" s="193">
        <f t="shared" si="1575"/>
        <v>0</v>
      </c>
      <c r="KH322" s="193">
        <f t="shared" si="1575"/>
        <v>0</v>
      </c>
      <c r="KI322" s="193">
        <f t="shared" si="1575"/>
        <v>0</v>
      </c>
      <c r="KJ322" s="193">
        <f t="shared" si="1575"/>
        <v>0</v>
      </c>
      <c r="KK322" s="193">
        <f t="shared" si="1575"/>
        <v>0</v>
      </c>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row>
    <row r="323" ht="14.25" customHeight="1">
      <c r="A323" s="1">
        <v>11.0</v>
      </c>
      <c r="B323" s="1">
        <f t="shared" ref="B323:C323" si="1576">B322+1</f>
        <v>313</v>
      </c>
      <c r="C323" s="267">
        <f t="shared" si="1576"/>
        <v>43778</v>
      </c>
      <c r="D323" s="193">
        <f t="shared" si="15"/>
        <v>11.9100665</v>
      </c>
      <c r="E323" s="193">
        <f>(SUMIFS(Profile!$F$2:$F$17521,Profile!$B$2:$B$17521,$B323,Profile!$C$2:$C$17521,E$8))*$C$6</f>
        <v>0.1610486233</v>
      </c>
      <c r="F323" s="193">
        <f>(SUMIFS(Profile!$F$2:$F$17521,Profile!$B$2:$B$17521,$B323,Profile!$C$2:$C$17521,F$8))*$C$6</f>
        <v>0.1426201739</v>
      </c>
      <c r="G323" s="193">
        <f>(SUMIFS(Profile!$F$2:$F$17521,Profile!$B$2:$B$17521,$B323,Profile!$C$2:$C$17521,G$8))*$C$6</f>
        <v>0.1330053307</v>
      </c>
      <c r="H323" s="193">
        <f>(SUMIFS(Profile!$F$2:$F$17521,Profile!$B$2:$B$17521,$B323,Profile!$C$2:$C$17521,H$8))*$C$6</f>
        <v>0.1269960537</v>
      </c>
      <c r="I323" s="193">
        <f>(SUMIFS(Profile!$F$2:$F$17521,Profile!$B$2:$B$17521,$B323,Profile!$C$2:$C$17521,I$8))*$C$6</f>
        <v>0.1213873952</v>
      </c>
      <c r="J323" s="193">
        <f>(SUMIFS(Profile!$F$2:$F$17521,Profile!$B$2:$B$17521,$B323,Profile!$C$2:$C$17521,J$8))*$C$6</f>
        <v>0.1173812105</v>
      </c>
      <c r="K323" s="193">
        <f>(SUMIFS(Profile!$F$2:$F$17521,Profile!$B$2:$B$17521,$B323,Profile!$C$2:$C$17521,K$8))*$C$6</f>
        <v>0.117781829</v>
      </c>
      <c r="L323" s="193">
        <f>(SUMIFS(Profile!$F$2:$F$17521,Profile!$B$2:$B$17521,$B323,Profile!$C$2:$C$17521,L$8))*$C$6</f>
        <v>0.1153781182</v>
      </c>
      <c r="M323" s="193">
        <f>(SUMIFS(Profile!$F$2:$F$17521,Profile!$B$2:$B$17521,$B323,Profile!$C$2:$C$17521,M$8))*$C$6</f>
        <v>0.1149774997</v>
      </c>
      <c r="N323" s="193">
        <f>(SUMIFS(Profile!$F$2:$F$17521,Profile!$B$2:$B$17521,$B323,Profile!$C$2:$C$17521,N$8))*$C$6</f>
        <v>0.1189836844</v>
      </c>
      <c r="O323" s="193">
        <f>(SUMIFS(Profile!$F$2:$F$17521,Profile!$B$2:$B$17521,$B323,Profile!$C$2:$C$17521,O$8))*$C$6</f>
        <v>0.1245923429</v>
      </c>
      <c r="P323" s="193">
        <f>(SUMIFS(Profile!$F$2:$F$17521,Profile!$B$2:$B$17521,$B323,Profile!$C$2:$C$17521,P$8))*$C$6</f>
        <v>0.1382133707</v>
      </c>
      <c r="Q323" s="193">
        <f>(SUMIFS(Profile!$F$2:$F$17521,Profile!$B$2:$B$17521,$B323,Profile!$C$2:$C$17521,Q$8))*$C$6</f>
        <v>0.1630517156</v>
      </c>
      <c r="R323" s="193">
        <f>(SUMIFS(Profile!$F$2:$F$17521,Profile!$B$2:$B$17521,$B323,Profile!$C$2:$C$17521,R$8))*$C$6</f>
        <v>0.1890919159</v>
      </c>
      <c r="S323" s="193">
        <f>(SUMIFS(Profile!$F$2:$F$17521,Profile!$B$2:$B$17521,$B323,Profile!$C$2:$C$17521,S$8))*$C$6</f>
        <v>0.2267500517</v>
      </c>
      <c r="T323" s="193">
        <f>(SUMIFS(Profile!$F$2:$F$17521,Profile!$B$2:$B$17521,$B323,Profile!$C$2:$C$17521,T$8))*$C$6</f>
        <v>0.257998292</v>
      </c>
      <c r="U323" s="193">
        <f>(SUMIFS(Profile!$F$2:$F$17521,Profile!$B$2:$B$17521,$B323,Profile!$C$2:$C$17521,U$8))*$C$6</f>
        <v>0.2660106613</v>
      </c>
      <c r="V323" s="193">
        <f>(SUMIFS(Profile!$F$2:$F$17521,Profile!$B$2:$B$17521,$B323,Profile!$C$2:$C$17521,V$8))*$C$6</f>
        <v>0.2688149906</v>
      </c>
      <c r="W323" s="193">
        <f>(SUMIFS(Profile!$F$2:$F$17521,Profile!$B$2:$B$17521,$B323,Profile!$C$2:$C$17521,W$8))*$C$6</f>
        <v>0.2632063321</v>
      </c>
      <c r="X323" s="193">
        <f>(SUMIFS(Profile!$F$2:$F$17521,Profile!$B$2:$B$17521,$B323,Profile!$C$2:$C$17521,X$8))*$C$6</f>
        <v>0.2592001474</v>
      </c>
      <c r="Y323" s="193">
        <f>(SUMIFS(Profile!$F$2:$F$17521,Profile!$B$2:$B$17521,$B323,Profile!$C$2:$C$17521,Y$8))*$C$6</f>
        <v>0.2479828304</v>
      </c>
      <c r="Z323" s="193">
        <f>(SUMIFS(Profile!$F$2:$F$17521,Profile!$B$2:$B$17521,$B323,Profile!$C$2:$C$17521,Z$8))*$C$6</f>
        <v>0.2447778827</v>
      </c>
      <c r="AA323" s="193">
        <f>(SUMIFS(Profile!$F$2:$F$17521,Profile!$B$2:$B$17521,$B323,Profile!$C$2:$C$17521,AA$8))*$C$6</f>
        <v>0.2395698426</v>
      </c>
      <c r="AB323" s="193">
        <f>(SUMIFS(Profile!$F$2:$F$17521,Profile!$B$2:$B$17521,$B323,Profile!$C$2:$C$17521,AB$8))*$C$6</f>
        <v>0.2411723165</v>
      </c>
      <c r="AC323" s="193">
        <f>(SUMIFS(Profile!$F$2:$F$17521,Profile!$B$2:$B$17521,$B323,Profile!$C$2:$C$17521,AC$8))*$C$6</f>
        <v>0.2495853042</v>
      </c>
      <c r="AD323" s="193">
        <f>(SUMIFS(Profile!$F$2:$F$17521,Profile!$B$2:$B$17521,$B323,Profile!$C$2:$C$17521,AD$8))*$C$6</f>
        <v>0.2515883966</v>
      </c>
      <c r="AE323" s="193">
        <f>(SUMIFS(Profile!$F$2:$F$17521,Profile!$B$2:$B$17521,$B323,Profile!$C$2:$C$17521,AE$8))*$C$6</f>
        <v>0.2463803565</v>
      </c>
      <c r="AF323" s="193">
        <f>(SUMIFS(Profile!$F$2:$F$17521,Profile!$B$2:$B$17521,$B323,Profile!$C$2:$C$17521,AF$8))*$C$6</f>
        <v>0.2399704611</v>
      </c>
      <c r="AG323" s="193">
        <f>(SUMIFS(Profile!$F$2:$F$17521,Profile!$B$2:$B$17521,$B323,Profile!$C$2:$C$17521,AG$8))*$C$6</f>
        <v>0.2371661318</v>
      </c>
      <c r="AH323" s="193">
        <f>(SUMIFS(Profile!$F$2:$F$17521,Profile!$B$2:$B$17521,$B323,Profile!$C$2:$C$17521,AH$8))*$C$6</f>
        <v>0.2427747903</v>
      </c>
      <c r="AI323" s="193">
        <f>(SUMIFS(Profile!$F$2:$F$17521,Profile!$B$2:$B$17521,$B323,Profile!$C$2:$C$17521,AI$8))*$C$6</f>
        <v>0.2547933443</v>
      </c>
      <c r="AJ323" s="193">
        <f>(SUMIFS(Profile!$F$2:$F$17521,Profile!$B$2:$B$17521,$B323,Profile!$C$2:$C$17521,AJ$8))*$C$6</f>
        <v>0.276026123</v>
      </c>
      <c r="AK323" s="193">
        <f>(SUMIFS(Profile!$F$2:$F$17521,Profile!$B$2:$B$17521,$B323,Profile!$C$2:$C$17521,AK$8))*$C$6</f>
        <v>0.3128830219</v>
      </c>
      <c r="AL323" s="193">
        <f>(SUMIFS(Profile!$F$2:$F$17521,Profile!$B$2:$B$17521,$B323,Profile!$C$2:$C$17521,AL$8))*$C$6</f>
        <v>0.363761567</v>
      </c>
      <c r="AM323" s="193">
        <f>(SUMIFS(Profile!$F$2:$F$17521,Profile!$B$2:$B$17521,$B323,Profile!$C$2:$C$17521,AM$8))*$C$6</f>
        <v>0.4126770817</v>
      </c>
      <c r="AN323" s="193">
        <f>(SUMIFS(Profile!$F$2:$F$17521,Profile!$B$2:$B$17521,$B323,Profile!$C$2:$C$17521,AN$8))*$C$6</f>
        <v>0.4292226243</v>
      </c>
      <c r="AO323" s="193">
        <f>(SUMIFS(Profile!$F$2:$F$17521,Profile!$B$2:$B$17521,$B323,Profile!$C$2:$C$17521,AO$8))*$C$6</f>
        <v>0.4341502315</v>
      </c>
      <c r="AP323" s="193">
        <f>(SUMIFS(Profile!$F$2:$F$17521,Profile!$B$2:$B$17521,$B323,Profile!$C$2:$C$17521,AP$8))*$C$6</f>
        <v>0.4205292036</v>
      </c>
      <c r="AQ323" s="193">
        <f>(SUMIFS(Profile!$F$2:$F$17521,Profile!$B$2:$B$17521,$B323,Profile!$C$2:$C$17521,AQ$8))*$C$6</f>
        <v>0.4063473099</v>
      </c>
      <c r="AR323" s="193">
        <f>(SUMIFS(Profile!$F$2:$F$17521,Profile!$B$2:$B$17521,$B323,Profile!$C$2:$C$17521,AR$8))*$C$6</f>
        <v>0.3881992934</v>
      </c>
      <c r="AS323" s="193">
        <f>(SUMIFS(Profile!$F$2:$F$17521,Profile!$B$2:$B$17521,$B323,Profile!$C$2:$C$17521,AS$8))*$C$6</f>
        <v>0.3721745548</v>
      </c>
      <c r="AT323" s="193">
        <f>(SUMIFS(Profile!$F$2:$F$17521,Profile!$B$2:$B$17521,$B323,Profile!$C$2:$C$17521,AT$8))*$C$6</f>
        <v>0.3533454869</v>
      </c>
      <c r="AU323" s="193">
        <f>(SUMIFS(Profile!$F$2:$F$17521,Profile!$B$2:$B$17521,$B323,Profile!$C$2:$C$17521,AU$8))*$C$6</f>
        <v>0.3361188929</v>
      </c>
      <c r="AV323" s="193">
        <f>(SUMIFS(Profile!$F$2:$F$17521,Profile!$B$2:$B$17521,$B323,Profile!$C$2:$C$17521,AV$8))*$C$6</f>
        <v>0.3168892065</v>
      </c>
      <c r="AW323" s="193">
        <f>(SUMIFS(Profile!$F$2:$F$17521,Profile!$B$2:$B$17521,$B323,Profile!$C$2:$C$17521,AW$8))*$C$6</f>
        <v>0.2952558094</v>
      </c>
      <c r="AX323" s="193">
        <f>(SUMIFS(Profile!$F$2:$F$17521,Profile!$B$2:$B$17521,$B323,Profile!$C$2:$C$17521,AX$8))*$C$6</f>
        <v>0.2592001474</v>
      </c>
      <c r="AY323" s="193">
        <f>(SUMIFS(Profile!$F$2:$F$17521,Profile!$B$2:$B$17521,$B323,Profile!$C$2:$C$17521,AY$8))*$C$6</f>
        <v>0.2215420116</v>
      </c>
      <c r="AZ323" s="193">
        <f>(SUMIFS(Profile!$F$2:$F$17521,Profile!$B$2:$B$17521,$B323,Profile!$C$2:$C$17521,AZ$8))*$C$6</f>
        <v>0.1894925344</v>
      </c>
      <c r="BA323" s="193">
        <f t="shared" si="16"/>
        <v>1.763653156</v>
      </c>
      <c r="BB323" s="193">
        <f>(SUMIFS(Profile!$E$2:$E$17521,Profile!$B$2:$B$17521,$B323,Profile!$C$2:$C$17521,BB$8))*$C$9</f>
        <v>0</v>
      </c>
      <c r="BC323" s="193">
        <f>(SUMIFS(Profile!$E$2:$E$17521,Profile!$B$2:$B$17521,$B323,Profile!$C$2:$C$17521,BC$8))*$C$9</f>
        <v>0</v>
      </c>
      <c r="BD323" s="193">
        <f>(SUMIFS(Profile!$E$2:$E$17521,Profile!$B$2:$B$17521,$B323,Profile!$C$2:$C$17521,BD$8))*$C$9</f>
        <v>0</v>
      </c>
      <c r="BE323" s="193">
        <f>(SUMIFS(Profile!$E$2:$E$17521,Profile!$B$2:$B$17521,$B323,Profile!$C$2:$C$17521,BE$8))*$C$9</f>
        <v>0</v>
      </c>
      <c r="BF323" s="193">
        <f>(SUMIFS(Profile!$E$2:$E$17521,Profile!$B$2:$B$17521,$B323,Profile!$C$2:$C$17521,BF$8))*$C$9</f>
        <v>0</v>
      </c>
      <c r="BG323" s="193">
        <f>(SUMIFS(Profile!$E$2:$E$17521,Profile!$B$2:$B$17521,$B323,Profile!$C$2:$C$17521,BG$8))*$C$9</f>
        <v>0</v>
      </c>
      <c r="BH323" s="193">
        <f>(SUMIFS(Profile!$E$2:$E$17521,Profile!$B$2:$B$17521,$B323,Profile!$C$2:$C$17521,BH$8))*$C$9</f>
        <v>0</v>
      </c>
      <c r="BI323" s="193">
        <f>(SUMIFS(Profile!$E$2:$E$17521,Profile!$B$2:$B$17521,$B323,Profile!$C$2:$C$17521,BI$8))*$C$9</f>
        <v>0</v>
      </c>
      <c r="BJ323" s="193">
        <f>(SUMIFS(Profile!$E$2:$E$17521,Profile!$B$2:$B$17521,$B323,Profile!$C$2:$C$17521,BJ$8))*$C$9</f>
        <v>0</v>
      </c>
      <c r="BK323" s="193">
        <f>(SUMIFS(Profile!$E$2:$E$17521,Profile!$B$2:$B$17521,$B323,Profile!$C$2:$C$17521,BK$8))*$C$9</f>
        <v>0</v>
      </c>
      <c r="BL323" s="193">
        <f>(SUMIFS(Profile!$E$2:$E$17521,Profile!$B$2:$B$17521,$B323,Profile!$C$2:$C$17521,BL$8))*$C$9</f>
        <v>0</v>
      </c>
      <c r="BM323" s="193">
        <f>(SUMIFS(Profile!$E$2:$E$17521,Profile!$B$2:$B$17521,$B323,Profile!$C$2:$C$17521,BM$8))*$C$9</f>
        <v>0</v>
      </c>
      <c r="BN323" s="193">
        <f>(SUMIFS(Profile!$E$2:$E$17521,Profile!$B$2:$B$17521,$B323,Profile!$C$2:$C$17521,BN$8))*$C$9</f>
        <v>0</v>
      </c>
      <c r="BO323" s="193">
        <f>(SUMIFS(Profile!$E$2:$E$17521,Profile!$B$2:$B$17521,$B323,Profile!$C$2:$C$17521,BO$8))*$C$9</f>
        <v>0</v>
      </c>
      <c r="BP323" s="193">
        <f>(SUMIFS(Profile!$E$2:$E$17521,Profile!$B$2:$B$17521,$B323,Profile!$C$2:$C$17521,BP$8))*$C$9</f>
        <v>0.002683028198</v>
      </c>
      <c r="BQ323" s="193">
        <f>(SUMIFS(Profile!$E$2:$E$17521,Profile!$B$2:$B$17521,$B323,Profile!$C$2:$C$17521,BQ$8))*$C$9</f>
        <v>0.02219596055</v>
      </c>
      <c r="BR323" s="193">
        <f>(SUMIFS(Profile!$E$2:$E$17521,Profile!$B$2:$B$17521,$B323,Profile!$C$2:$C$17521,BR$8))*$C$9</f>
        <v>0.04985435868</v>
      </c>
      <c r="BS323" s="193">
        <f>(SUMIFS(Profile!$E$2:$E$17521,Profile!$B$2:$B$17521,$B323,Profile!$C$2:$C$17521,BS$8))*$C$9</f>
        <v>0.0745541488</v>
      </c>
      <c r="BT323" s="193">
        <f>(SUMIFS(Profile!$E$2:$E$17521,Profile!$B$2:$B$17521,$B323,Profile!$C$2:$C$17521,BT$8))*$C$9</f>
        <v>0.1034513789</v>
      </c>
      <c r="BU323" s="193">
        <f>(SUMIFS(Profile!$E$2:$E$17521,Profile!$B$2:$B$17521,$B323,Profile!$C$2:$C$17521,BU$8))*$C$9</f>
        <v>0.1255293702</v>
      </c>
      <c r="BV323" s="193">
        <f>(SUMIFS(Profile!$E$2:$E$17521,Profile!$B$2:$B$17521,$B323,Profile!$C$2:$C$17521,BV$8))*$C$9</f>
        <v>0.1250477846</v>
      </c>
      <c r="BW323" s="193">
        <f>(SUMIFS(Profile!$E$2:$E$17521,Profile!$B$2:$B$17521,$B323,Profile!$C$2:$C$17521,BW$8))*$C$9</f>
        <v>0.1417122663</v>
      </c>
      <c r="BX323" s="193">
        <f>(SUMIFS(Profile!$E$2:$E$17521,Profile!$B$2:$B$17521,$B323,Profile!$C$2:$C$17521,BX$8))*$C$9</f>
        <v>0.1457387622</v>
      </c>
      <c r="BY323" s="193">
        <f>(SUMIFS(Profile!$E$2:$E$17521,Profile!$B$2:$B$17521,$B323,Profile!$C$2:$C$17521,BY$8))*$C$9</f>
        <v>0.1409140609</v>
      </c>
      <c r="BZ323" s="193">
        <f>(SUMIFS(Profile!$E$2:$E$17521,Profile!$B$2:$B$17521,$B323,Profile!$C$2:$C$17521,BZ$8))*$C$9</f>
        <v>0.1498043637</v>
      </c>
      <c r="CA323" s="193">
        <f>(SUMIFS(Profile!$E$2:$E$17521,Profile!$B$2:$B$17521,$B323,Profile!$C$2:$C$17521,CA$8))*$C$9</f>
        <v>0.1375466196</v>
      </c>
      <c r="CB323" s="193">
        <f>(SUMIFS(Profile!$E$2:$E$17521,Profile!$B$2:$B$17521,$B323,Profile!$C$2:$C$17521,CB$8))*$C$9</f>
        <v>0.1543238302</v>
      </c>
      <c r="CC323" s="193">
        <f>(SUMIFS(Profile!$E$2:$E$17521,Profile!$B$2:$B$17521,$B323,Profile!$C$2:$C$17521,CC$8))*$C$9</f>
        <v>0.1353649643</v>
      </c>
      <c r="CD323" s="193">
        <f>(SUMIFS(Profile!$E$2:$E$17521,Profile!$B$2:$B$17521,$B323,Profile!$C$2:$C$17521,CD$8))*$C$9</f>
        <v>0.1231354154</v>
      </c>
      <c r="CE323" s="193">
        <f>(SUMIFS(Profile!$E$2:$E$17521,Profile!$B$2:$B$17521,$B323,Profile!$C$2:$C$17521,CE$8))*$C$9</f>
        <v>0.07046375557</v>
      </c>
      <c r="CF323" s="193">
        <f>(SUMIFS(Profile!$E$2:$E$17521,Profile!$B$2:$B$17521,$B323,Profile!$C$2:$C$17521,CF$8))*$C$9</f>
        <v>0.04364677731</v>
      </c>
      <c r="CG323" s="193">
        <f>(SUMIFS(Profile!$E$2:$E$17521,Profile!$B$2:$B$17521,$B323,Profile!$C$2:$C$17521,CG$8))*$C$9</f>
        <v>0.01487651109</v>
      </c>
      <c r="CH323" s="193">
        <f>(SUMIFS(Profile!$E$2:$E$17521,Profile!$B$2:$B$17521,$B323,Profile!$C$2:$C$17521,CH$8))*$C$9</f>
        <v>0.002519542894</v>
      </c>
      <c r="CI323" s="193">
        <f>(SUMIFS(Profile!$E$2:$E$17521,Profile!$B$2:$B$17521,$B323,Profile!$C$2:$C$17521,CI$8))*$C$9</f>
        <v>0.0002902560061</v>
      </c>
      <c r="CJ323" s="193">
        <f>(SUMIFS(Profile!$E$2:$E$17521,Profile!$B$2:$B$17521,$B323,Profile!$C$2:$C$17521,CJ$8))*$C$9</f>
        <v>0</v>
      </c>
      <c r="CK323" s="193">
        <f>(SUMIFS(Profile!$E$2:$E$17521,Profile!$B$2:$B$17521,$B323,Profile!$C$2:$C$17521,CK$8))*$C$9</f>
        <v>0</v>
      </c>
      <c r="CL323" s="193">
        <f>(SUMIFS(Profile!$E$2:$E$17521,Profile!$B$2:$B$17521,$B323,Profile!$C$2:$C$17521,CL$8))*$C$9</f>
        <v>0</v>
      </c>
      <c r="CM323" s="193">
        <f>(SUMIFS(Profile!$E$2:$E$17521,Profile!$B$2:$B$17521,$B323,Profile!$C$2:$C$17521,CM$8))*$C$9</f>
        <v>0</v>
      </c>
      <c r="CN323" s="193">
        <f>(SUMIFS(Profile!$E$2:$E$17521,Profile!$B$2:$B$17521,$B323,Profile!$C$2:$C$17521,CN$8))*$C$9</f>
        <v>0</v>
      </c>
      <c r="CO323" s="193">
        <f>(SUMIFS(Profile!$E$2:$E$17521,Profile!$B$2:$B$17521,$B323,Profile!$C$2:$C$17521,CO$8))*$C$9</f>
        <v>0</v>
      </c>
      <c r="CP323" s="193">
        <f>(SUMIFS(Profile!$E$2:$E$17521,Profile!$B$2:$B$17521,$B323,Profile!$C$2:$C$17521,CP$8))*$C$9</f>
        <v>0</v>
      </c>
      <c r="CQ323" s="193">
        <f>(SUMIFS(Profile!$E$2:$E$17521,Profile!$B$2:$B$17521,$B323,Profile!$C$2:$C$17521,CQ$8))*$C$9</f>
        <v>0</v>
      </c>
      <c r="CR323" s="193">
        <f>(SUMIFS(Profile!$E$2:$E$17521,Profile!$B$2:$B$17521,$B323,Profile!$C$2:$C$17521,CR$8))*$C$9</f>
        <v>0</v>
      </c>
      <c r="CS323" s="193">
        <f>(SUMIFS(Profile!$E$2:$E$17521,Profile!$B$2:$B$17521,$B323,Profile!$C$2:$C$17521,CS$8))*$C$9</f>
        <v>0</v>
      </c>
      <c r="CT323" s="193">
        <f>(SUMIFS(Profile!$E$2:$E$17521,Profile!$B$2:$B$17521,$B323,Profile!$C$2:$C$17521,CT$8))*$C$9</f>
        <v>0</v>
      </c>
      <c r="CU323" s="193">
        <f>(SUMIFS(Profile!$E$2:$E$17521,Profile!$B$2:$B$17521,$B323,Profile!$C$2:$C$17521,CU$8))*$C$9</f>
        <v>0</v>
      </c>
      <c r="CV323" s="193">
        <f>(SUMIFS(Profile!$E$2:$E$17521,Profile!$B$2:$B$17521,$B323,Profile!$C$2:$C$17521,CV$8))*$C$9</f>
        <v>0</v>
      </c>
      <c r="CW323" s="193">
        <f>(SUMIFS(Profile!$E$2:$E$17521,Profile!$B$2:$B$17521,$B323,Profile!$C$2:$C$17521,CW$8))*$C$9</f>
        <v>0</v>
      </c>
      <c r="CX323" s="193">
        <f t="shared" si="17"/>
        <v>0</v>
      </c>
      <c r="CY323" s="193">
        <f t="shared" ref="CY323:ET323" si="1577">MAX(BB323-E323,0)</f>
        <v>0</v>
      </c>
      <c r="CZ323" s="193">
        <f t="shared" si="1577"/>
        <v>0</v>
      </c>
      <c r="DA323" s="193">
        <f t="shared" si="1577"/>
        <v>0</v>
      </c>
      <c r="DB323" s="193">
        <f t="shared" si="1577"/>
        <v>0</v>
      </c>
      <c r="DC323" s="193">
        <f t="shared" si="1577"/>
        <v>0</v>
      </c>
      <c r="DD323" s="193">
        <f t="shared" si="1577"/>
        <v>0</v>
      </c>
      <c r="DE323" s="193">
        <f t="shared" si="1577"/>
        <v>0</v>
      </c>
      <c r="DF323" s="193">
        <f t="shared" si="1577"/>
        <v>0</v>
      </c>
      <c r="DG323" s="193">
        <f t="shared" si="1577"/>
        <v>0</v>
      </c>
      <c r="DH323" s="193">
        <f t="shared" si="1577"/>
        <v>0</v>
      </c>
      <c r="DI323" s="193">
        <f t="shared" si="1577"/>
        <v>0</v>
      </c>
      <c r="DJ323" s="193">
        <f t="shared" si="1577"/>
        <v>0</v>
      </c>
      <c r="DK323" s="193">
        <f t="shared" si="1577"/>
        <v>0</v>
      </c>
      <c r="DL323" s="193">
        <f t="shared" si="1577"/>
        <v>0</v>
      </c>
      <c r="DM323" s="193">
        <f t="shared" si="1577"/>
        <v>0</v>
      </c>
      <c r="DN323" s="193">
        <f t="shared" si="1577"/>
        <v>0</v>
      </c>
      <c r="DO323" s="193">
        <f t="shared" si="1577"/>
        <v>0</v>
      </c>
      <c r="DP323" s="193">
        <f t="shared" si="1577"/>
        <v>0</v>
      </c>
      <c r="DQ323" s="193">
        <f t="shared" si="1577"/>
        <v>0</v>
      </c>
      <c r="DR323" s="193">
        <f t="shared" si="1577"/>
        <v>0</v>
      </c>
      <c r="DS323" s="193">
        <f t="shared" si="1577"/>
        <v>0</v>
      </c>
      <c r="DT323" s="193">
        <f t="shared" si="1577"/>
        <v>0</v>
      </c>
      <c r="DU323" s="193">
        <f t="shared" si="1577"/>
        <v>0</v>
      </c>
      <c r="DV323" s="193">
        <f t="shared" si="1577"/>
        <v>0</v>
      </c>
      <c r="DW323" s="193">
        <f t="shared" si="1577"/>
        <v>0</v>
      </c>
      <c r="DX323" s="193">
        <f t="shared" si="1577"/>
        <v>0</v>
      </c>
      <c r="DY323" s="193">
        <f t="shared" si="1577"/>
        <v>0</v>
      </c>
      <c r="DZ323" s="193">
        <f t="shared" si="1577"/>
        <v>0</v>
      </c>
      <c r="EA323" s="193">
        <f t="shared" si="1577"/>
        <v>0</v>
      </c>
      <c r="EB323" s="193">
        <f t="shared" si="1577"/>
        <v>0</v>
      </c>
      <c r="EC323" s="193">
        <f t="shared" si="1577"/>
        <v>0</v>
      </c>
      <c r="ED323" s="193">
        <f t="shared" si="1577"/>
        <v>0</v>
      </c>
      <c r="EE323" s="193">
        <f t="shared" si="1577"/>
        <v>0</v>
      </c>
      <c r="EF323" s="193">
        <f t="shared" si="1577"/>
        <v>0</v>
      </c>
      <c r="EG323" s="193">
        <f t="shared" si="1577"/>
        <v>0</v>
      </c>
      <c r="EH323" s="193">
        <f t="shared" si="1577"/>
        <v>0</v>
      </c>
      <c r="EI323" s="193">
        <f t="shared" si="1577"/>
        <v>0</v>
      </c>
      <c r="EJ323" s="193">
        <f t="shared" si="1577"/>
        <v>0</v>
      </c>
      <c r="EK323" s="193">
        <f t="shared" si="1577"/>
        <v>0</v>
      </c>
      <c r="EL323" s="193">
        <f t="shared" si="1577"/>
        <v>0</v>
      </c>
      <c r="EM323" s="193">
        <f t="shared" si="1577"/>
        <v>0</v>
      </c>
      <c r="EN323" s="193">
        <f t="shared" si="1577"/>
        <v>0</v>
      </c>
      <c r="EO323" s="193">
        <f t="shared" si="1577"/>
        <v>0</v>
      </c>
      <c r="EP323" s="193">
        <f t="shared" si="1577"/>
        <v>0</v>
      </c>
      <c r="EQ323" s="193">
        <f t="shared" si="1577"/>
        <v>0</v>
      </c>
      <c r="ER323" s="193">
        <f t="shared" si="1577"/>
        <v>0</v>
      </c>
      <c r="ES323" s="193">
        <f t="shared" si="1577"/>
        <v>0</v>
      </c>
      <c r="ET323" s="193">
        <f t="shared" si="1577"/>
        <v>0</v>
      </c>
      <c r="EU323" s="193">
        <f t="shared" si="19"/>
        <v>1.763653156</v>
      </c>
      <c r="EV323" s="193">
        <f t="shared" ref="EV323:GQ323" si="1578">BB323-CY323</f>
        <v>0</v>
      </c>
      <c r="EW323" s="193">
        <f t="shared" si="1578"/>
        <v>0</v>
      </c>
      <c r="EX323" s="193">
        <f t="shared" si="1578"/>
        <v>0</v>
      </c>
      <c r="EY323" s="193">
        <f t="shared" si="1578"/>
        <v>0</v>
      </c>
      <c r="EZ323" s="193">
        <f t="shared" si="1578"/>
        <v>0</v>
      </c>
      <c r="FA323" s="193">
        <f t="shared" si="1578"/>
        <v>0</v>
      </c>
      <c r="FB323" s="193">
        <f t="shared" si="1578"/>
        <v>0</v>
      </c>
      <c r="FC323" s="193">
        <f t="shared" si="1578"/>
        <v>0</v>
      </c>
      <c r="FD323" s="193">
        <f t="shared" si="1578"/>
        <v>0</v>
      </c>
      <c r="FE323" s="193">
        <f t="shared" si="1578"/>
        <v>0</v>
      </c>
      <c r="FF323" s="193">
        <f t="shared" si="1578"/>
        <v>0</v>
      </c>
      <c r="FG323" s="193">
        <f t="shared" si="1578"/>
        <v>0</v>
      </c>
      <c r="FH323" s="193">
        <f t="shared" si="1578"/>
        <v>0</v>
      </c>
      <c r="FI323" s="193">
        <f t="shared" si="1578"/>
        <v>0</v>
      </c>
      <c r="FJ323" s="193">
        <f t="shared" si="1578"/>
        <v>0.002683028198</v>
      </c>
      <c r="FK323" s="193">
        <f t="shared" si="1578"/>
        <v>0.02219596055</v>
      </c>
      <c r="FL323" s="193">
        <f t="shared" si="1578"/>
        <v>0.04985435868</v>
      </c>
      <c r="FM323" s="193">
        <f t="shared" si="1578"/>
        <v>0.0745541488</v>
      </c>
      <c r="FN323" s="193">
        <f t="shared" si="1578"/>
        <v>0.1034513789</v>
      </c>
      <c r="FO323" s="193">
        <f t="shared" si="1578"/>
        <v>0.1255293702</v>
      </c>
      <c r="FP323" s="193">
        <f t="shared" si="1578"/>
        <v>0.1250477846</v>
      </c>
      <c r="FQ323" s="193">
        <f t="shared" si="1578"/>
        <v>0.1417122663</v>
      </c>
      <c r="FR323" s="193">
        <f t="shared" si="1578"/>
        <v>0.1457387622</v>
      </c>
      <c r="FS323" s="193">
        <f t="shared" si="1578"/>
        <v>0.1409140609</v>
      </c>
      <c r="FT323" s="193">
        <f t="shared" si="1578"/>
        <v>0.1498043637</v>
      </c>
      <c r="FU323" s="193">
        <f t="shared" si="1578"/>
        <v>0.1375466196</v>
      </c>
      <c r="FV323" s="193">
        <f t="shared" si="1578"/>
        <v>0.1543238302</v>
      </c>
      <c r="FW323" s="193">
        <f t="shared" si="1578"/>
        <v>0.1353649643</v>
      </c>
      <c r="FX323" s="193">
        <f t="shared" si="1578"/>
        <v>0.1231354154</v>
      </c>
      <c r="FY323" s="193">
        <f t="shared" si="1578"/>
        <v>0.07046375557</v>
      </c>
      <c r="FZ323" s="193">
        <f t="shared" si="1578"/>
        <v>0.04364677731</v>
      </c>
      <c r="GA323" s="193">
        <f t="shared" si="1578"/>
        <v>0.01487651109</v>
      </c>
      <c r="GB323" s="193">
        <f t="shared" si="1578"/>
        <v>0.002519542894</v>
      </c>
      <c r="GC323" s="193">
        <f t="shared" si="1578"/>
        <v>0.0002902560061</v>
      </c>
      <c r="GD323" s="193">
        <f t="shared" si="1578"/>
        <v>0</v>
      </c>
      <c r="GE323" s="193">
        <f t="shared" si="1578"/>
        <v>0</v>
      </c>
      <c r="GF323" s="193">
        <f t="shared" si="1578"/>
        <v>0</v>
      </c>
      <c r="GG323" s="193">
        <f t="shared" si="1578"/>
        <v>0</v>
      </c>
      <c r="GH323" s="193">
        <f t="shared" si="1578"/>
        <v>0</v>
      </c>
      <c r="GI323" s="193">
        <f t="shared" si="1578"/>
        <v>0</v>
      </c>
      <c r="GJ323" s="193">
        <f t="shared" si="1578"/>
        <v>0</v>
      </c>
      <c r="GK323" s="193">
        <f t="shared" si="1578"/>
        <v>0</v>
      </c>
      <c r="GL323" s="193">
        <f t="shared" si="1578"/>
        <v>0</v>
      </c>
      <c r="GM323" s="193">
        <f t="shared" si="1578"/>
        <v>0</v>
      </c>
      <c r="GN323" s="193">
        <f t="shared" si="1578"/>
        <v>0</v>
      </c>
      <c r="GO323" s="193">
        <f t="shared" si="1578"/>
        <v>0</v>
      </c>
      <c r="GP323" s="193">
        <f t="shared" si="1578"/>
        <v>0</v>
      </c>
      <c r="GQ323" s="193">
        <f t="shared" si="1578"/>
        <v>0</v>
      </c>
      <c r="GR323" s="193">
        <f t="shared" si="21"/>
        <v>10.14641334</v>
      </c>
      <c r="GS323" s="193">
        <f t="shared" ref="GS323:IN323" si="1579">E323-EV323</f>
        <v>0.1610486233</v>
      </c>
      <c r="GT323" s="193">
        <f t="shared" si="1579"/>
        <v>0.1426201739</v>
      </c>
      <c r="GU323" s="193">
        <f t="shared" si="1579"/>
        <v>0.1330053307</v>
      </c>
      <c r="GV323" s="193">
        <f t="shared" si="1579"/>
        <v>0.1269960537</v>
      </c>
      <c r="GW323" s="193">
        <f t="shared" si="1579"/>
        <v>0.1213873952</v>
      </c>
      <c r="GX323" s="193">
        <f t="shared" si="1579"/>
        <v>0.1173812105</v>
      </c>
      <c r="GY323" s="193">
        <f t="shared" si="1579"/>
        <v>0.117781829</v>
      </c>
      <c r="GZ323" s="193">
        <f t="shared" si="1579"/>
        <v>0.1153781182</v>
      </c>
      <c r="HA323" s="193">
        <f t="shared" si="1579"/>
        <v>0.1149774997</v>
      </c>
      <c r="HB323" s="193">
        <f t="shared" si="1579"/>
        <v>0.1189836844</v>
      </c>
      <c r="HC323" s="193">
        <f t="shared" si="1579"/>
        <v>0.1245923429</v>
      </c>
      <c r="HD323" s="193">
        <f t="shared" si="1579"/>
        <v>0.1382133707</v>
      </c>
      <c r="HE323" s="193">
        <f t="shared" si="1579"/>
        <v>0.1630517156</v>
      </c>
      <c r="HF323" s="193">
        <f t="shared" si="1579"/>
        <v>0.1890919159</v>
      </c>
      <c r="HG323" s="193">
        <f t="shared" si="1579"/>
        <v>0.2240670235</v>
      </c>
      <c r="HH323" s="193">
        <f t="shared" si="1579"/>
        <v>0.2358023315</v>
      </c>
      <c r="HI323" s="193">
        <f t="shared" si="1579"/>
        <v>0.2161563027</v>
      </c>
      <c r="HJ323" s="193">
        <f t="shared" si="1579"/>
        <v>0.1942608418</v>
      </c>
      <c r="HK323" s="193">
        <f t="shared" si="1579"/>
        <v>0.1597549532</v>
      </c>
      <c r="HL323" s="193">
        <f t="shared" si="1579"/>
        <v>0.1336707772</v>
      </c>
      <c r="HM323" s="193">
        <f t="shared" si="1579"/>
        <v>0.1229350457</v>
      </c>
      <c r="HN323" s="193">
        <f t="shared" si="1579"/>
        <v>0.1030656163</v>
      </c>
      <c r="HO323" s="193">
        <f t="shared" si="1579"/>
        <v>0.09383108044</v>
      </c>
      <c r="HP323" s="193">
        <f t="shared" si="1579"/>
        <v>0.1002582556</v>
      </c>
      <c r="HQ323" s="193">
        <f t="shared" si="1579"/>
        <v>0.09978094055</v>
      </c>
      <c r="HR323" s="193">
        <f t="shared" si="1579"/>
        <v>0.114041777</v>
      </c>
      <c r="HS323" s="193">
        <f t="shared" si="1579"/>
        <v>0.09205652629</v>
      </c>
      <c r="HT323" s="193">
        <f t="shared" si="1579"/>
        <v>0.1046054967</v>
      </c>
      <c r="HU323" s="193">
        <f t="shared" si="1579"/>
        <v>0.1140307164</v>
      </c>
      <c r="HV323" s="193">
        <f t="shared" si="1579"/>
        <v>0.1723110348</v>
      </c>
      <c r="HW323" s="193">
        <f t="shared" si="1579"/>
        <v>0.211146567</v>
      </c>
      <c r="HX323" s="193">
        <f t="shared" si="1579"/>
        <v>0.2611496119</v>
      </c>
      <c r="HY323" s="193">
        <f t="shared" si="1579"/>
        <v>0.310363479</v>
      </c>
      <c r="HZ323" s="193">
        <f t="shared" si="1579"/>
        <v>0.363471311</v>
      </c>
      <c r="IA323" s="193">
        <f t="shared" si="1579"/>
        <v>0.4126770817</v>
      </c>
      <c r="IB323" s="193">
        <f t="shared" si="1579"/>
        <v>0.4292226243</v>
      </c>
      <c r="IC323" s="193">
        <f t="shared" si="1579"/>
        <v>0.4341502315</v>
      </c>
      <c r="ID323" s="193">
        <f t="shared" si="1579"/>
        <v>0.4205292036</v>
      </c>
      <c r="IE323" s="193">
        <f t="shared" si="1579"/>
        <v>0.4063473099</v>
      </c>
      <c r="IF323" s="193">
        <f t="shared" si="1579"/>
        <v>0.3881992934</v>
      </c>
      <c r="IG323" s="193">
        <f t="shared" si="1579"/>
        <v>0.3721745548</v>
      </c>
      <c r="IH323" s="193">
        <f t="shared" si="1579"/>
        <v>0.3533454869</v>
      </c>
      <c r="II323" s="193">
        <f t="shared" si="1579"/>
        <v>0.3361188929</v>
      </c>
      <c r="IJ323" s="193">
        <f t="shared" si="1579"/>
        <v>0.3168892065</v>
      </c>
      <c r="IK323" s="193">
        <f t="shared" si="1579"/>
        <v>0.2952558094</v>
      </c>
      <c r="IL323" s="193">
        <f t="shared" si="1579"/>
        <v>0.2592001474</v>
      </c>
      <c r="IM323" s="193">
        <f t="shared" si="1579"/>
        <v>0.2215420116</v>
      </c>
      <c r="IN323" s="193">
        <f t="shared" si="1579"/>
        <v>0.1894925344</v>
      </c>
      <c r="IO323" s="193">
        <f t="shared" si="23"/>
        <v>0</v>
      </c>
      <c r="IP323" s="193">
        <f t="shared" si="29"/>
        <v>0</v>
      </c>
      <c r="IQ323" s="193">
        <f t="shared" ref="IQ323:KK323" si="1580">MAX((MIN(CZ323+IP323,$IO$7))-GT323,0)</f>
        <v>0</v>
      </c>
      <c r="IR323" s="193">
        <f t="shared" si="1580"/>
        <v>0</v>
      </c>
      <c r="IS323" s="193">
        <f t="shared" si="1580"/>
        <v>0</v>
      </c>
      <c r="IT323" s="193">
        <f t="shared" si="1580"/>
        <v>0</v>
      </c>
      <c r="IU323" s="193">
        <f t="shared" si="1580"/>
        <v>0</v>
      </c>
      <c r="IV323" s="193">
        <f t="shared" si="1580"/>
        <v>0</v>
      </c>
      <c r="IW323" s="193">
        <f t="shared" si="1580"/>
        <v>0</v>
      </c>
      <c r="IX323" s="193">
        <f t="shared" si="1580"/>
        <v>0</v>
      </c>
      <c r="IY323" s="193">
        <f t="shared" si="1580"/>
        <v>0</v>
      </c>
      <c r="IZ323" s="193">
        <f t="shared" si="1580"/>
        <v>0</v>
      </c>
      <c r="JA323" s="193">
        <f t="shared" si="1580"/>
        <v>0</v>
      </c>
      <c r="JB323" s="193">
        <f t="shared" si="1580"/>
        <v>0</v>
      </c>
      <c r="JC323" s="193">
        <f t="shared" si="1580"/>
        <v>0</v>
      </c>
      <c r="JD323" s="193">
        <f t="shared" si="1580"/>
        <v>0</v>
      </c>
      <c r="JE323" s="193">
        <f t="shared" si="1580"/>
        <v>0</v>
      </c>
      <c r="JF323" s="193">
        <f t="shared" si="1580"/>
        <v>0</v>
      </c>
      <c r="JG323" s="193">
        <f t="shared" si="1580"/>
        <v>0</v>
      </c>
      <c r="JH323" s="193">
        <f t="shared" si="1580"/>
        <v>0</v>
      </c>
      <c r="JI323" s="193">
        <f t="shared" si="1580"/>
        <v>0</v>
      </c>
      <c r="JJ323" s="193">
        <f t="shared" si="1580"/>
        <v>0</v>
      </c>
      <c r="JK323" s="193">
        <f t="shared" si="1580"/>
        <v>0</v>
      </c>
      <c r="JL323" s="193">
        <f t="shared" si="1580"/>
        <v>0</v>
      </c>
      <c r="JM323" s="193">
        <f t="shared" si="1580"/>
        <v>0</v>
      </c>
      <c r="JN323" s="193">
        <f t="shared" si="1580"/>
        <v>0</v>
      </c>
      <c r="JO323" s="193">
        <f t="shared" si="1580"/>
        <v>0</v>
      </c>
      <c r="JP323" s="193">
        <f t="shared" si="1580"/>
        <v>0</v>
      </c>
      <c r="JQ323" s="193">
        <f t="shared" si="1580"/>
        <v>0</v>
      </c>
      <c r="JR323" s="193">
        <f t="shared" si="1580"/>
        <v>0</v>
      </c>
      <c r="JS323" s="193">
        <f t="shared" si="1580"/>
        <v>0</v>
      </c>
      <c r="JT323" s="193">
        <f t="shared" si="1580"/>
        <v>0</v>
      </c>
      <c r="JU323" s="193">
        <f t="shared" si="1580"/>
        <v>0</v>
      </c>
      <c r="JV323" s="193">
        <f t="shared" si="1580"/>
        <v>0</v>
      </c>
      <c r="JW323" s="193">
        <f t="shared" si="1580"/>
        <v>0</v>
      </c>
      <c r="JX323" s="193">
        <f t="shared" si="1580"/>
        <v>0</v>
      </c>
      <c r="JY323" s="193">
        <f t="shared" si="1580"/>
        <v>0</v>
      </c>
      <c r="JZ323" s="193">
        <f t="shared" si="1580"/>
        <v>0</v>
      </c>
      <c r="KA323" s="193">
        <f t="shared" si="1580"/>
        <v>0</v>
      </c>
      <c r="KB323" s="193">
        <f t="shared" si="1580"/>
        <v>0</v>
      </c>
      <c r="KC323" s="193">
        <f t="shared" si="1580"/>
        <v>0</v>
      </c>
      <c r="KD323" s="193">
        <f t="shared" si="1580"/>
        <v>0</v>
      </c>
      <c r="KE323" s="193">
        <f t="shared" si="1580"/>
        <v>0</v>
      </c>
      <c r="KF323" s="193">
        <f t="shared" si="1580"/>
        <v>0</v>
      </c>
      <c r="KG323" s="193">
        <f t="shared" si="1580"/>
        <v>0</v>
      </c>
      <c r="KH323" s="193">
        <f t="shared" si="1580"/>
        <v>0</v>
      </c>
      <c r="KI323" s="193">
        <f t="shared" si="1580"/>
        <v>0</v>
      </c>
      <c r="KJ323" s="193">
        <f t="shared" si="1580"/>
        <v>0</v>
      </c>
      <c r="KK323" s="193">
        <f t="shared" si="1580"/>
        <v>0</v>
      </c>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row>
    <row r="324" ht="14.25" customHeight="1">
      <c r="A324" s="1">
        <v>11.0</v>
      </c>
      <c r="B324" s="1">
        <f t="shared" ref="B324:C324" si="1581">B323+1</f>
        <v>314</v>
      </c>
      <c r="C324" s="267">
        <f t="shared" si="1581"/>
        <v>43779</v>
      </c>
      <c r="D324" s="193">
        <f t="shared" si="15"/>
        <v>11.96683413</v>
      </c>
      <c r="E324" s="193">
        <f>(SUMIFS(Profile!$F$2:$F$17521,Profile!$B$2:$B$17521,$B324,Profile!$C$2:$C$17521,E$8))*$C$6</f>
        <v>0.1598467679</v>
      </c>
      <c r="F324" s="193">
        <f>(SUMIFS(Profile!$F$2:$F$17521,Profile!$B$2:$B$17521,$B324,Profile!$C$2:$C$17521,F$8))*$C$6</f>
        <v>0.1434214108</v>
      </c>
      <c r="G324" s="193">
        <f>(SUMIFS(Profile!$F$2:$F$17521,Profile!$B$2:$B$17521,$B324,Profile!$C$2:$C$17521,G$8))*$C$6</f>
        <v>0.1334059491</v>
      </c>
      <c r="H324" s="193">
        <f>(SUMIFS(Profile!$F$2:$F$17521,Profile!$B$2:$B$17521,$B324,Profile!$C$2:$C$17521,H$8))*$C$6</f>
        <v>0.1257941983</v>
      </c>
      <c r="I324" s="193">
        <f>(SUMIFS(Profile!$F$2:$F$17521,Profile!$B$2:$B$17521,$B324,Profile!$C$2:$C$17521,I$8))*$C$6</f>
        <v>0.122989869</v>
      </c>
      <c r="J324" s="193">
        <f>(SUMIFS(Profile!$F$2:$F$17521,Profile!$B$2:$B$17521,$B324,Profile!$C$2:$C$17521,J$8))*$C$6</f>
        <v>0.1185830659</v>
      </c>
      <c r="K324" s="193">
        <f>(SUMIFS(Profile!$F$2:$F$17521,Profile!$B$2:$B$17521,$B324,Profile!$C$2:$C$17521,K$8))*$C$6</f>
        <v>0.1181824474</v>
      </c>
      <c r="L324" s="193">
        <f>(SUMIFS(Profile!$F$2:$F$17521,Profile!$B$2:$B$17521,$B324,Profile!$C$2:$C$17521,L$8))*$C$6</f>
        <v>0.1157787366</v>
      </c>
      <c r="M324" s="193">
        <f>(SUMIFS(Profile!$F$2:$F$17521,Profile!$B$2:$B$17521,$B324,Profile!$C$2:$C$17521,M$8))*$C$6</f>
        <v>0.1153781182</v>
      </c>
      <c r="N324" s="193">
        <f>(SUMIFS(Profile!$F$2:$F$17521,Profile!$B$2:$B$17521,$B324,Profile!$C$2:$C$17521,N$8))*$C$6</f>
        <v>0.1201855398</v>
      </c>
      <c r="O324" s="193">
        <f>(SUMIFS(Profile!$F$2:$F$17521,Profile!$B$2:$B$17521,$B324,Profile!$C$2:$C$17521,O$8))*$C$6</f>
        <v>0.1253935798</v>
      </c>
      <c r="P324" s="193">
        <f>(SUMIFS(Profile!$F$2:$F$17521,Profile!$B$2:$B$17521,$B324,Profile!$C$2:$C$17521,P$8))*$C$6</f>
        <v>0.1358096599</v>
      </c>
      <c r="Q324" s="193">
        <f>(SUMIFS(Profile!$F$2:$F$17521,Profile!$B$2:$B$17521,$B324,Profile!$C$2:$C$17521,Q$8))*$C$6</f>
        <v>0.1646541895</v>
      </c>
      <c r="R324" s="193">
        <f>(SUMIFS(Profile!$F$2:$F$17521,Profile!$B$2:$B$17521,$B324,Profile!$C$2:$C$17521,R$8))*$C$6</f>
        <v>0.193498719</v>
      </c>
      <c r="S324" s="193">
        <f>(SUMIFS(Profile!$F$2:$F$17521,Profile!$B$2:$B$17521,$B324,Profile!$C$2:$C$17521,S$8))*$C$6</f>
        <v>0.228753144</v>
      </c>
      <c r="T324" s="193">
        <f>(SUMIFS(Profile!$F$2:$F$17521,Profile!$B$2:$B$17521,$B324,Profile!$C$2:$C$17521,T$8))*$C$6</f>
        <v>0.258799529</v>
      </c>
      <c r="U324" s="193">
        <f>(SUMIFS(Profile!$F$2:$F$17521,Profile!$B$2:$B$17521,$B324,Profile!$C$2:$C$17521,U$8))*$C$6</f>
        <v>0.2664112798</v>
      </c>
      <c r="V324" s="193">
        <f>(SUMIFS(Profile!$F$2:$F$17521,Profile!$B$2:$B$17521,$B324,Profile!$C$2:$C$17521,V$8))*$C$6</f>
        <v>0.2704174645</v>
      </c>
      <c r="W324" s="193">
        <f>(SUMIFS(Profile!$F$2:$F$17521,Profile!$B$2:$B$17521,$B324,Profile!$C$2:$C$17521,W$8))*$C$6</f>
        <v>0.2680137537</v>
      </c>
      <c r="X324" s="193">
        <f>(SUMIFS(Profile!$F$2:$F$17521,Profile!$B$2:$B$17521,$B324,Profile!$C$2:$C$17521,X$8))*$C$6</f>
        <v>0.2620044767</v>
      </c>
      <c r="Y324" s="193">
        <f>(SUMIFS(Profile!$F$2:$F$17521,Profile!$B$2:$B$17521,$B324,Profile!$C$2:$C$17521,Y$8))*$C$6</f>
        <v>0.2535914889</v>
      </c>
      <c r="Z324" s="193">
        <f>(SUMIFS(Profile!$F$2:$F$17521,Profile!$B$2:$B$17521,$B324,Profile!$C$2:$C$17521,Z$8))*$C$6</f>
        <v>0.2459797381</v>
      </c>
      <c r="AA324" s="193">
        <f>(SUMIFS(Profile!$F$2:$F$17521,Profile!$B$2:$B$17521,$B324,Profile!$C$2:$C$17521,AA$8))*$C$6</f>
        <v>0.2403710795</v>
      </c>
      <c r="AB324" s="193">
        <f>(SUMIFS(Profile!$F$2:$F$17521,Profile!$B$2:$B$17521,$B324,Profile!$C$2:$C$17521,AB$8))*$C$6</f>
        <v>0.2411723165</v>
      </c>
      <c r="AC324" s="193">
        <f>(SUMIFS(Profile!$F$2:$F$17521,Profile!$B$2:$B$17521,$B324,Profile!$C$2:$C$17521,AC$8))*$C$6</f>
        <v>0.246780975</v>
      </c>
      <c r="AD324" s="193">
        <f>(SUMIFS(Profile!$F$2:$F$17521,Profile!$B$2:$B$17521,$B324,Profile!$C$2:$C$17521,AD$8))*$C$6</f>
        <v>0.2507871596</v>
      </c>
      <c r="AE324" s="193">
        <f>(SUMIFS(Profile!$F$2:$F$17521,Profile!$B$2:$B$17521,$B324,Profile!$C$2:$C$17521,AE$8))*$C$6</f>
        <v>0.2487840673</v>
      </c>
      <c r="AF324" s="193">
        <f>(SUMIFS(Profile!$F$2:$F$17521,Profile!$B$2:$B$17521,$B324,Profile!$C$2:$C$17521,AF$8))*$C$6</f>
        <v>0.2415729349</v>
      </c>
      <c r="AG324" s="193">
        <f>(SUMIFS(Profile!$F$2:$F$17521,Profile!$B$2:$B$17521,$B324,Profile!$C$2:$C$17521,AG$8))*$C$6</f>
        <v>0.2419735534</v>
      </c>
      <c r="AH324" s="193">
        <f>(SUMIFS(Profile!$F$2:$F$17521,Profile!$B$2:$B$17521,$B324,Profile!$C$2:$C$17521,AH$8))*$C$6</f>
        <v>0.2503865412</v>
      </c>
      <c r="AI324" s="193">
        <f>(SUMIFS(Profile!$F$2:$F$17521,Profile!$B$2:$B$17521,$B324,Profile!$C$2:$C$17521,AI$8))*$C$6</f>
        <v>0.2592001474</v>
      </c>
      <c r="AJ324" s="193">
        <f>(SUMIFS(Profile!$F$2:$F$17521,Profile!$B$2:$B$17521,$B324,Profile!$C$2:$C$17521,AJ$8))*$C$6</f>
        <v>0.2816347815</v>
      </c>
      <c r="AK324" s="193">
        <f>(SUMIFS(Profile!$F$2:$F$17521,Profile!$B$2:$B$17521,$B324,Profile!$C$2:$C$17521,AK$8))*$C$6</f>
        <v>0.3176904434</v>
      </c>
      <c r="AL324" s="193">
        <f>(SUMIFS(Profile!$F$2:$F$17521,Profile!$B$2:$B$17521,$B324,Profile!$C$2:$C$17521,AL$8))*$C$6</f>
        <v>0.3669665148</v>
      </c>
      <c r="AM324" s="193">
        <f>(SUMIFS(Profile!$F$2:$F$17521,Profile!$B$2:$B$17521,$B324,Profile!$C$2:$C$17521,AM$8))*$C$6</f>
        <v>0.4158419676</v>
      </c>
      <c r="AN324" s="193">
        <f>(SUMIFS(Profile!$F$2:$F$17521,Profile!$B$2:$B$17521,$B324,Profile!$C$2:$C$17521,AN$8))*$C$6</f>
        <v>0.4298636139</v>
      </c>
      <c r="AO324" s="193">
        <f>(SUMIFS(Profile!$F$2:$F$17521,Profile!$B$2:$B$17521,$B324,Profile!$C$2:$C$17521,AO$8))*$C$6</f>
        <v>0.4334691801</v>
      </c>
      <c r="AP324" s="193">
        <f>(SUMIFS(Profile!$F$2:$F$17521,Profile!$B$2:$B$17521,$B324,Profile!$C$2:$C$17521,AP$8))*$C$6</f>
        <v>0.4204090181</v>
      </c>
      <c r="AQ324" s="193">
        <f>(SUMIFS(Profile!$F$2:$F$17521,Profile!$B$2:$B$17521,$B324,Profile!$C$2:$C$17521,AQ$8))*$C$6</f>
        <v>0.407629289</v>
      </c>
      <c r="AR324" s="193">
        <f>(SUMIFS(Profile!$F$2:$F$17521,Profile!$B$2:$B$17521,$B324,Profile!$C$2:$C$17521,AR$8))*$C$6</f>
        <v>0.3841931088</v>
      </c>
      <c r="AS324" s="193">
        <f>(SUMIFS(Profile!$F$2:$F$17521,Profile!$B$2:$B$17521,$B324,Profile!$C$2:$C$17521,AS$8))*$C$6</f>
        <v>0.3709726994</v>
      </c>
      <c r="AT324" s="193">
        <f>(SUMIFS(Profile!$F$2:$F$17521,Profile!$B$2:$B$17521,$B324,Profile!$C$2:$C$17521,AT$8))*$C$6</f>
        <v>0.35254425</v>
      </c>
      <c r="AU324" s="193">
        <f>(SUMIFS(Profile!$F$2:$F$17521,Profile!$B$2:$B$17521,$B324,Profile!$C$2:$C$17521,AU$8))*$C$6</f>
        <v>0.3333145636</v>
      </c>
      <c r="AV324" s="193">
        <f>(SUMIFS(Profile!$F$2:$F$17521,Profile!$B$2:$B$17521,$B324,Profile!$C$2:$C$17521,AV$8))*$C$6</f>
        <v>0.317289825</v>
      </c>
      <c r="AW324" s="193">
        <f>(SUMIFS(Profile!$F$2:$F$17521,Profile!$B$2:$B$17521,$B324,Profile!$C$2:$C$17521,AW$8))*$C$6</f>
        <v>0.2952558094</v>
      </c>
      <c r="AX324" s="193">
        <f>(SUMIFS(Profile!$F$2:$F$17521,Profile!$B$2:$B$17521,$B324,Profile!$C$2:$C$17521,AX$8))*$C$6</f>
        <v>0.2604020028</v>
      </c>
      <c r="AY324" s="193">
        <f>(SUMIFS(Profile!$F$2:$F$17521,Profile!$B$2:$B$17521,$B324,Profile!$C$2:$C$17521,AY$8))*$C$6</f>
        <v>0.222743867</v>
      </c>
      <c r="AZ324" s="193">
        <f>(SUMIFS(Profile!$F$2:$F$17521,Profile!$B$2:$B$17521,$B324,Profile!$C$2:$C$17521,AZ$8))*$C$6</f>
        <v>0.1886912974</v>
      </c>
      <c r="BA324" s="193">
        <f t="shared" si="16"/>
        <v>1.740123408</v>
      </c>
      <c r="BB324" s="193">
        <f>(SUMIFS(Profile!$E$2:$E$17521,Profile!$B$2:$B$17521,$B324,Profile!$C$2:$C$17521,BB$8))*$C$9</f>
        <v>0</v>
      </c>
      <c r="BC324" s="193">
        <f>(SUMIFS(Profile!$E$2:$E$17521,Profile!$B$2:$B$17521,$B324,Profile!$C$2:$C$17521,BC$8))*$C$9</f>
        <v>0</v>
      </c>
      <c r="BD324" s="193">
        <f>(SUMIFS(Profile!$E$2:$E$17521,Profile!$B$2:$B$17521,$B324,Profile!$C$2:$C$17521,BD$8))*$C$9</f>
        <v>0</v>
      </c>
      <c r="BE324" s="193">
        <f>(SUMIFS(Profile!$E$2:$E$17521,Profile!$B$2:$B$17521,$B324,Profile!$C$2:$C$17521,BE$8))*$C$9</f>
        <v>0</v>
      </c>
      <c r="BF324" s="193">
        <f>(SUMIFS(Profile!$E$2:$E$17521,Profile!$B$2:$B$17521,$B324,Profile!$C$2:$C$17521,BF$8))*$C$9</f>
        <v>0</v>
      </c>
      <c r="BG324" s="193">
        <f>(SUMIFS(Profile!$E$2:$E$17521,Profile!$B$2:$B$17521,$B324,Profile!$C$2:$C$17521,BG$8))*$C$9</f>
        <v>0</v>
      </c>
      <c r="BH324" s="193">
        <f>(SUMIFS(Profile!$E$2:$E$17521,Profile!$B$2:$B$17521,$B324,Profile!$C$2:$C$17521,BH$8))*$C$9</f>
        <v>0</v>
      </c>
      <c r="BI324" s="193">
        <f>(SUMIFS(Profile!$E$2:$E$17521,Profile!$B$2:$B$17521,$B324,Profile!$C$2:$C$17521,BI$8))*$C$9</f>
        <v>0</v>
      </c>
      <c r="BJ324" s="193">
        <f>(SUMIFS(Profile!$E$2:$E$17521,Profile!$B$2:$B$17521,$B324,Profile!$C$2:$C$17521,BJ$8))*$C$9</f>
        <v>0</v>
      </c>
      <c r="BK324" s="193">
        <f>(SUMIFS(Profile!$E$2:$E$17521,Profile!$B$2:$B$17521,$B324,Profile!$C$2:$C$17521,BK$8))*$C$9</f>
        <v>0</v>
      </c>
      <c r="BL324" s="193">
        <f>(SUMIFS(Profile!$E$2:$E$17521,Profile!$B$2:$B$17521,$B324,Profile!$C$2:$C$17521,BL$8))*$C$9</f>
        <v>0</v>
      </c>
      <c r="BM324" s="193">
        <f>(SUMIFS(Profile!$E$2:$E$17521,Profile!$B$2:$B$17521,$B324,Profile!$C$2:$C$17521,BM$8))*$C$9</f>
        <v>0</v>
      </c>
      <c r="BN324" s="193">
        <f>(SUMIFS(Profile!$E$2:$E$17521,Profile!$B$2:$B$17521,$B324,Profile!$C$2:$C$17521,BN$8))*$C$9</f>
        <v>0</v>
      </c>
      <c r="BO324" s="193">
        <f>(SUMIFS(Profile!$E$2:$E$17521,Profile!$B$2:$B$17521,$B324,Profile!$C$2:$C$17521,BO$8))*$C$9</f>
        <v>0</v>
      </c>
      <c r="BP324" s="193">
        <f>(SUMIFS(Profile!$E$2:$E$17521,Profile!$B$2:$B$17521,$B324,Profile!$C$2:$C$17521,BP$8))*$C$9</f>
        <v>0.0001829337408</v>
      </c>
      <c r="BQ324" s="193">
        <f>(SUMIFS(Profile!$E$2:$E$17521,Profile!$B$2:$B$17521,$B324,Profile!$C$2:$C$17521,BQ$8))*$C$9</f>
        <v>0.004329431865</v>
      </c>
      <c r="BR324" s="193">
        <f>(SUMIFS(Profile!$E$2:$E$17521,Profile!$B$2:$B$17521,$B324,Profile!$C$2:$C$17521,BR$8))*$C$9</f>
        <v>0.01381531565</v>
      </c>
      <c r="BS324" s="193">
        <f>(SUMIFS(Profile!$E$2:$E$17521,Profile!$B$2:$B$17521,$B324,Profile!$C$2:$C$17521,BS$8))*$C$9</f>
        <v>0.03542046602</v>
      </c>
      <c r="BT324" s="193">
        <f>(SUMIFS(Profile!$E$2:$E$17521,Profile!$B$2:$B$17521,$B324,Profile!$C$2:$C$17521,BT$8))*$C$9</f>
        <v>0.06934198357</v>
      </c>
      <c r="BU324" s="193">
        <f>(SUMIFS(Profile!$E$2:$E$17521,Profile!$B$2:$B$17521,$B324,Profile!$C$2:$C$17521,BU$8))*$C$9</f>
        <v>0.09529906953</v>
      </c>
      <c r="BV324" s="193">
        <f>(SUMIFS(Profile!$E$2:$E$17521,Profile!$B$2:$B$17521,$B324,Profile!$C$2:$C$17521,BV$8))*$C$9</f>
        <v>0.1297545516</v>
      </c>
      <c r="BW324" s="193">
        <f>(SUMIFS(Profile!$E$2:$E$17521,Profile!$B$2:$B$17521,$B324,Profile!$C$2:$C$17521,BW$8))*$C$9</f>
        <v>0.1482446569</v>
      </c>
      <c r="BX324" s="193">
        <f>(SUMIFS(Profile!$E$2:$E$17521,Profile!$B$2:$B$17521,$B324,Profile!$C$2:$C$17521,BX$8))*$C$9</f>
        <v>0.183589851</v>
      </c>
      <c r="BY324" s="193">
        <f>(SUMIFS(Profile!$E$2:$E$17521,Profile!$B$2:$B$17521,$B324,Profile!$C$2:$C$17521,BY$8))*$C$9</f>
        <v>0.1932516615</v>
      </c>
      <c r="BZ324" s="193">
        <f>(SUMIFS(Profile!$E$2:$E$17521,Profile!$B$2:$B$17521,$B324,Profile!$C$2:$C$17521,BZ$8))*$C$9</f>
        <v>0.1806718085</v>
      </c>
      <c r="CA324" s="193">
        <f>(SUMIFS(Profile!$E$2:$E$17521,Profile!$B$2:$B$17521,$B324,Profile!$C$2:$C$17521,CA$8))*$C$9</f>
        <v>0.1554923408</v>
      </c>
      <c r="CB324" s="193">
        <f>(SUMIFS(Profile!$E$2:$E$17521,Profile!$B$2:$B$17521,$B324,Profile!$C$2:$C$17521,CB$8))*$C$9</f>
        <v>0.1620508415</v>
      </c>
      <c r="CC324" s="193">
        <f>(SUMIFS(Profile!$E$2:$E$17521,Profile!$B$2:$B$17521,$B324,Profile!$C$2:$C$17521,CC$8))*$C$9</f>
        <v>0.1364238212</v>
      </c>
      <c r="CD324" s="193">
        <f>(SUMIFS(Profile!$E$2:$E$17521,Profile!$B$2:$B$17521,$B324,Profile!$C$2:$C$17521,CD$8))*$C$9</f>
        <v>0.0973103028</v>
      </c>
      <c r="CE324" s="193">
        <f>(SUMIFS(Profile!$E$2:$E$17521,Profile!$B$2:$B$17521,$B324,Profile!$C$2:$C$17521,CE$8))*$C$9</f>
        <v>0.07461082693</v>
      </c>
      <c r="CF324" s="193">
        <f>(SUMIFS(Profile!$E$2:$E$17521,Profile!$B$2:$B$17521,$B324,Profile!$C$2:$C$17521,CF$8))*$C$9</f>
        <v>0.03845856554</v>
      </c>
      <c r="CG324" s="193">
        <f>(SUMIFS(Profile!$E$2:$E$17521,Profile!$B$2:$B$17521,$B324,Profile!$C$2:$C$17521,CG$8))*$C$9</f>
        <v>0.01729546811</v>
      </c>
      <c r="CH324" s="193">
        <f>(SUMIFS(Profile!$E$2:$E$17521,Profile!$B$2:$B$17521,$B324,Profile!$C$2:$C$17521,CH$8))*$C$9</f>
        <v>0.004579511638</v>
      </c>
      <c r="CI324" s="193">
        <f>(SUMIFS(Profile!$E$2:$E$17521,Profile!$B$2:$B$17521,$B324,Profile!$C$2:$C$17521,CI$8))*$C$9</f>
        <v>0</v>
      </c>
      <c r="CJ324" s="193">
        <f>(SUMIFS(Profile!$E$2:$E$17521,Profile!$B$2:$B$17521,$B324,Profile!$C$2:$C$17521,CJ$8))*$C$9</f>
        <v>0</v>
      </c>
      <c r="CK324" s="193">
        <f>(SUMIFS(Profile!$E$2:$E$17521,Profile!$B$2:$B$17521,$B324,Profile!$C$2:$C$17521,CK$8))*$C$9</f>
        <v>0</v>
      </c>
      <c r="CL324" s="193">
        <f>(SUMIFS(Profile!$E$2:$E$17521,Profile!$B$2:$B$17521,$B324,Profile!$C$2:$C$17521,CL$8))*$C$9</f>
        <v>0</v>
      </c>
      <c r="CM324" s="193">
        <f>(SUMIFS(Profile!$E$2:$E$17521,Profile!$B$2:$B$17521,$B324,Profile!$C$2:$C$17521,CM$8))*$C$9</f>
        <v>0</v>
      </c>
      <c r="CN324" s="193">
        <f>(SUMIFS(Profile!$E$2:$E$17521,Profile!$B$2:$B$17521,$B324,Profile!$C$2:$C$17521,CN$8))*$C$9</f>
        <v>0</v>
      </c>
      <c r="CO324" s="193">
        <f>(SUMIFS(Profile!$E$2:$E$17521,Profile!$B$2:$B$17521,$B324,Profile!$C$2:$C$17521,CO$8))*$C$9</f>
        <v>0</v>
      </c>
      <c r="CP324" s="193">
        <f>(SUMIFS(Profile!$E$2:$E$17521,Profile!$B$2:$B$17521,$B324,Profile!$C$2:$C$17521,CP$8))*$C$9</f>
        <v>0</v>
      </c>
      <c r="CQ324" s="193">
        <f>(SUMIFS(Profile!$E$2:$E$17521,Profile!$B$2:$B$17521,$B324,Profile!$C$2:$C$17521,CQ$8))*$C$9</f>
        <v>0</v>
      </c>
      <c r="CR324" s="193">
        <f>(SUMIFS(Profile!$E$2:$E$17521,Profile!$B$2:$B$17521,$B324,Profile!$C$2:$C$17521,CR$8))*$C$9</f>
        <v>0</v>
      </c>
      <c r="CS324" s="193">
        <f>(SUMIFS(Profile!$E$2:$E$17521,Profile!$B$2:$B$17521,$B324,Profile!$C$2:$C$17521,CS$8))*$C$9</f>
        <v>0</v>
      </c>
      <c r="CT324" s="193">
        <f>(SUMIFS(Profile!$E$2:$E$17521,Profile!$B$2:$B$17521,$B324,Profile!$C$2:$C$17521,CT$8))*$C$9</f>
        <v>0</v>
      </c>
      <c r="CU324" s="193">
        <f>(SUMIFS(Profile!$E$2:$E$17521,Profile!$B$2:$B$17521,$B324,Profile!$C$2:$C$17521,CU$8))*$C$9</f>
        <v>0</v>
      </c>
      <c r="CV324" s="193">
        <f>(SUMIFS(Profile!$E$2:$E$17521,Profile!$B$2:$B$17521,$B324,Profile!$C$2:$C$17521,CV$8))*$C$9</f>
        <v>0</v>
      </c>
      <c r="CW324" s="193">
        <f>(SUMIFS(Profile!$E$2:$E$17521,Profile!$B$2:$B$17521,$B324,Profile!$C$2:$C$17521,CW$8))*$C$9</f>
        <v>0</v>
      </c>
      <c r="CX324" s="193">
        <f t="shared" si="17"/>
        <v>0</v>
      </c>
      <c r="CY324" s="193">
        <f t="shared" ref="CY324:ET324" si="1582">MAX(BB324-E324,0)</f>
        <v>0</v>
      </c>
      <c r="CZ324" s="193">
        <f t="shared" si="1582"/>
        <v>0</v>
      </c>
      <c r="DA324" s="193">
        <f t="shared" si="1582"/>
        <v>0</v>
      </c>
      <c r="DB324" s="193">
        <f t="shared" si="1582"/>
        <v>0</v>
      </c>
      <c r="DC324" s="193">
        <f t="shared" si="1582"/>
        <v>0</v>
      </c>
      <c r="DD324" s="193">
        <f t="shared" si="1582"/>
        <v>0</v>
      </c>
      <c r="DE324" s="193">
        <f t="shared" si="1582"/>
        <v>0</v>
      </c>
      <c r="DF324" s="193">
        <f t="shared" si="1582"/>
        <v>0</v>
      </c>
      <c r="DG324" s="193">
        <f t="shared" si="1582"/>
        <v>0</v>
      </c>
      <c r="DH324" s="193">
        <f t="shared" si="1582"/>
        <v>0</v>
      </c>
      <c r="DI324" s="193">
        <f t="shared" si="1582"/>
        <v>0</v>
      </c>
      <c r="DJ324" s="193">
        <f t="shared" si="1582"/>
        <v>0</v>
      </c>
      <c r="DK324" s="193">
        <f t="shared" si="1582"/>
        <v>0</v>
      </c>
      <c r="DL324" s="193">
        <f t="shared" si="1582"/>
        <v>0</v>
      </c>
      <c r="DM324" s="193">
        <f t="shared" si="1582"/>
        <v>0</v>
      </c>
      <c r="DN324" s="193">
        <f t="shared" si="1582"/>
        <v>0</v>
      </c>
      <c r="DO324" s="193">
        <f t="shared" si="1582"/>
        <v>0</v>
      </c>
      <c r="DP324" s="193">
        <f t="shared" si="1582"/>
        <v>0</v>
      </c>
      <c r="DQ324" s="193">
        <f t="shared" si="1582"/>
        <v>0</v>
      </c>
      <c r="DR324" s="193">
        <f t="shared" si="1582"/>
        <v>0</v>
      </c>
      <c r="DS324" s="193">
        <f t="shared" si="1582"/>
        <v>0</v>
      </c>
      <c r="DT324" s="193">
        <f t="shared" si="1582"/>
        <v>0</v>
      </c>
      <c r="DU324" s="193">
        <f t="shared" si="1582"/>
        <v>0</v>
      </c>
      <c r="DV324" s="193">
        <f t="shared" si="1582"/>
        <v>0</v>
      </c>
      <c r="DW324" s="193">
        <f t="shared" si="1582"/>
        <v>0</v>
      </c>
      <c r="DX324" s="193">
        <f t="shared" si="1582"/>
        <v>0</v>
      </c>
      <c r="DY324" s="193">
        <f t="shared" si="1582"/>
        <v>0</v>
      </c>
      <c r="DZ324" s="193">
        <f t="shared" si="1582"/>
        <v>0</v>
      </c>
      <c r="EA324" s="193">
        <f t="shared" si="1582"/>
        <v>0</v>
      </c>
      <c r="EB324" s="193">
        <f t="shared" si="1582"/>
        <v>0</v>
      </c>
      <c r="EC324" s="193">
        <f t="shared" si="1582"/>
        <v>0</v>
      </c>
      <c r="ED324" s="193">
        <f t="shared" si="1582"/>
        <v>0</v>
      </c>
      <c r="EE324" s="193">
        <f t="shared" si="1582"/>
        <v>0</v>
      </c>
      <c r="EF324" s="193">
        <f t="shared" si="1582"/>
        <v>0</v>
      </c>
      <c r="EG324" s="193">
        <f t="shared" si="1582"/>
        <v>0</v>
      </c>
      <c r="EH324" s="193">
        <f t="shared" si="1582"/>
        <v>0</v>
      </c>
      <c r="EI324" s="193">
        <f t="shared" si="1582"/>
        <v>0</v>
      </c>
      <c r="EJ324" s="193">
        <f t="shared" si="1582"/>
        <v>0</v>
      </c>
      <c r="EK324" s="193">
        <f t="shared" si="1582"/>
        <v>0</v>
      </c>
      <c r="EL324" s="193">
        <f t="shared" si="1582"/>
        <v>0</v>
      </c>
      <c r="EM324" s="193">
        <f t="shared" si="1582"/>
        <v>0</v>
      </c>
      <c r="EN324" s="193">
        <f t="shared" si="1582"/>
        <v>0</v>
      </c>
      <c r="EO324" s="193">
        <f t="shared" si="1582"/>
        <v>0</v>
      </c>
      <c r="EP324" s="193">
        <f t="shared" si="1582"/>
        <v>0</v>
      </c>
      <c r="EQ324" s="193">
        <f t="shared" si="1582"/>
        <v>0</v>
      </c>
      <c r="ER324" s="193">
        <f t="shared" si="1582"/>
        <v>0</v>
      </c>
      <c r="ES324" s="193">
        <f t="shared" si="1582"/>
        <v>0</v>
      </c>
      <c r="ET324" s="193">
        <f t="shared" si="1582"/>
        <v>0</v>
      </c>
      <c r="EU324" s="193">
        <f t="shared" si="19"/>
        <v>1.740123408</v>
      </c>
      <c r="EV324" s="193">
        <f t="shared" ref="EV324:GQ324" si="1583">BB324-CY324</f>
        <v>0</v>
      </c>
      <c r="EW324" s="193">
        <f t="shared" si="1583"/>
        <v>0</v>
      </c>
      <c r="EX324" s="193">
        <f t="shared" si="1583"/>
        <v>0</v>
      </c>
      <c r="EY324" s="193">
        <f t="shared" si="1583"/>
        <v>0</v>
      </c>
      <c r="EZ324" s="193">
        <f t="shared" si="1583"/>
        <v>0</v>
      </c>
      <c r="FA324" s="193">
        <f t="shared" si="1583"/>
        <v>0</v>
      </c>
      <c r="FB324" s="193">
        <f t="shared" si="1583"/>
        <v>0</v>
      </c>
      <c r="FC324" s="193">
        <f t="shared" si="1583"/>
        <v>0</v>
      </c>
      <c r="FD324" s="193">
        <f t="shared" si="1583"/>
        <v>0</v>
      </c>
      <c r="FE324" s="193">
        <f t="shared" si="1583"/>
        <v>0</v>
      </c>
      <c r="FF324" s="193">
        <f t="shared" si="1583"/>
        <v>0</v>
      </c>
      <c r="FG324" s="193">
        <f t="shared" si="1583"/>
        <v>0</v>
      </c>
      <c r="FH324" s="193">
        <f t="shared" si="1583"/>
        <v>0</v>
      </c>
      <c r="FI324" s="193">
        <f t="shared" si="1583"/>
        <v>0</v>
      </c>
      <c r="FJ324" s="193">
        <f t="shared" si="1583"/>
        <v>0.0001829337408</v>
      </c>
      <c r="FK324" s="193">
        <f t="shared" si="1583"/>
        <v>0.004329431865</v>
      </c>
      <c r="FL324" s="193">
        <f t="shared" si="1583"/>
        <v>0.01381531565</v>
      </c>
      <c r="FM324" s="193">
        <f t="shared" si="1583"/>
        <v>0.03542046602</v>
      </c>
      <c r="FN324" s="193">
        <f t="shared" si="1583"/>
        <v>0.06934198357</v>
      </c>
      <c r="FO324" s="193">
        <f t="shared" si="1583"/>
        <v>0.09529906953</v>
      </c>
      <c r="FP324" s="193">
        <f t="shared" si="1583"/>
        <v>0.1297545516</v>
      </c>
      <c r="FQ324" s="193">
        <f t="shared" si="1583"/>
        <v>0.1482446569</v>
      </c>
      <c r="FR324" s="193">
        <f t="shared" si="1583"/>
        <v>0.183589851</v>
      </c>
      <c r="FS324" s="193">
        <f t="shared" si="1583"/>
        <v>0.1932516615</v>
      </c>
      <c r="FT324" s="193">
        <f t="shared" si="1583"/>
        <v>0.1806718085</v>
      </c>
      <c r="FU324" s="193">
        <f t="shared" si="1583"/>
        <v>0.1554923408</v>
      </c>
      <c r="FV324" s="193">
        <f t="shared" si="1583"/>
        <v>0.1620508415</v>
      </c>
      <c r="FW324" s="193">
        <f t="shared" si="1583"/>
        <v>0.1364238212</v>
      </c>
      <c r="FX324" s="193">
        <f t="shared" si="1583"/>
        <v>0.0973103028</v>
      </c>
      <c r="FY324" s="193">
        <f t="shared" si="1583"/>
        <v>0.07461082693</v>
      </c>
      <c r="FZ324" s="193">
        <f t="shared" si="1583"/>
        <v>0.03845856554</v>
      </c>
      <c r="GA324" s="193">
        <f t="shared" si="1583"/>
        <v>0.01729546811</v>
      </c>
      <c r="GB324" s="193">
        <f t="shared" si="1583"/>
        <v>0.004579511638</v>
      </c>
      <c r="GC324" s="193">
        <f t="shared" si="1583"/>
        <v>0</v>
      </c>
      <c r="GD324" s="193">
        <f t="shared" si="1583"/>
        <v>0</v>
      </c>
      <c r="GE324" s="193">
        <f t="shared" si="1583"/>
        <v>0</v>
      </c>
      <c r="GF324" s="193">
        <f t="shared" si="1583"/>
        <v>0</v>
      </c>
      <c r="GG324" s="193">
        <f t="shared" si="1583"/>
        <v>0</v>
      </c>
      <c r="GH324" s="193">
        <f t="shared" si="1583"/>
        <v>0</v>
      </c>
      <c r="GI324" s="193">
        <f t="shared" si="1583"/>
        <v>0</v>
      </c>
      <c r="GJ324" s="193">
        <f t="shared" si="1583"/>
        <v>0</v>
      </c>
      <c r="GK324" s="193">
        <f t="shared" si="1583"/>
        <v>0</v>
      </c>
      <c r="GL324" s="193">
        <f t="shared" si="1583"/>
        <v>0</v>
      </c>
      <c r="GM324" s="193">
        <f t="shared" si="1583"/>
        <v>0</v>
      </c>
      <c r="GN324" s="193">
        <f t="shared" si="1583"/>
        <v>0</v>
      </c>
      <c r="GO324" s="193">
        <f t="shared" si="1583"/>
        <v>0</v>
      </c>
      <c r="GP324" s="193">
        <f t="shared" si="1583"/>
        <v>0</v>
      </c>
      <c r="GQ324" s="193">
        <f t="shared" si="1583"/>
        <v>0</v>
      </c>
      <c r="GR324" s="193">
        <f t="shared" si="21"/>
        <v>10.22671072</v>
      </c>
      <c r="GS324" s="193">
        <f t="shared" ref="GS324:IN324" si="1584">E324-EV324</f>
        <v>0.1598467679</v>
      </c>
      <c r="GT324" s="193">
        <f t="shared" si="1584"/>
        <v>0.1434214108</v>
      </c>
      <c r="GU324" s="193">
        <f t="shared" si="1584"/>
        <v>0.1334059491</v>
      </c>
      <c r="GV324" s="193">
        <f t="shared" si="1584"/>
        <v>0.1257941983</v>
      </c>
      <c r="GW324" s="193">
        <f t="shared" si="1584"/>
        <v>0.122989869</v>
      </c>
      <c r="GX324" s="193">
        <f t="shared" si="1584"/>
        <v>0.1185830659</v>
      </c>
      <c r="GY324" s="193">
        <f t="shared" si="1584"/>
        <v>0.1181824474</v>
      </c>
      <c r="GZ324" s="193">
        <f t="shared" si="1584"/>
        <v>0.1157787366</v>
      </c>
      <c r="HA324" s="193">
        <f t="shared" si="1584"/>
        <v>0.1153781182</v>
      </c>
      <c r="HB324" s="193">
        <f t="shared" si="1584"/>
        <v>0.1201855398</v>
      </c>
      <c r="HC324" s="193">
        <f t="shared" si="1584"/>
        <v>0.1253935798</v>
      </c>
      <c r="HD324" s="193">
        <f t="shared" si="1584"/>
        <v>0.1358096599</v>
      </c>
      <c r="HE324" s="193">
        <f t="shared" si="1584"/>
        <v>0.1646541895</v>
      </c>
      <c r="HF324" s="193">
        <f t="shared" si="1584"/>
        <v>0.193498719</v>
      </c>
      <c r="HG324" s="193">
        <f t="shared" si="1584"/>
        <v>0.2285702103</v>
      </c>
      <c r="HH324" s="193">
        <f t="shared" si="1584"/>
        <v>0.2544700971</v>
      </c>
      <c r="HI324" s="193">
        <f t="shared" si="1584"/>
        <v>0.2525959642</v>
      </c>
      <c r="HJ324" s="193">
        <f t="shared" si="1584"/>
        <v>0.2349969984</v>
      </c>
      <c r="HK324" s="193">
        <f t="shared" si="1584"/>
        <v>0.1986717701</v>
      </c>
      <c r="HL324" s="193">
        <f t="shared" si="1584"/>
        <v>0.1667054072</v>
      </c>
      <c r="HM324" s="193">
        <f t="shared" si="1584"/>
        <v>0.1238369373</v>
      </c>
      <c r="HN324" s="193">
        <f t="shared" si="1584"/>
        <v>0.0977350812</v>
      </c>
      <c r="HO324" s="193">
        <f t="shared" si="1584"/>
        <v>0.05678122853</v>
      </c>
      <c r="HP324" s="193">
        <f t="shared" si="1584"/>
        <v>0.047920655</v>
      </c>
      <c r="HQ324" s="193">
        <f t="shared" si="1584"/>
        <v>0.06610916651</v>
      </c>
      <c r="HR324" s="193">
        <f t="shared" si="1584"/>
        <v>0.09529481889</v>
      </c>
      <c r="HS324" s="193">
        <f t="shared" si="1584"/>
        <v>0.08673322585</v>
      </c>
      <c r="HT324" s="193">
        <f t="shared" si="1584"/>
        <v>0.1051491137</v>
      </c>
      <c r="HU324" s="193">
        <f t="shared" si="1584"/>
        <v>0.1446632506</v>
      </c>
      <c r="HV324" s="193">
        <f t="shared" si="1584"/>
        <v>0.1757757142</v>
      </c>
      <c r="HW324" s="193">
        <f t="shared" si="1584"/>
        <v>0.2207415819</v>
      </c>
      <c r="HX324" s="193">
        <f t="shared" si="1584"/>
        <v>0.2643393134</v>
      </c>
      <c r="HY324" s="193">
        <f t="shared" si="1584"/>
        <v>0.3131109318</v>
      </c>
      <c r="HZ324" s="193">
        <f t="shared" si="1584"/>
        <v>0.3669665148</v>
      </c>
      <c r="IA324" s="193">
        <f t="shared" si="1584"/>
        <v>0.4158419676</v>
      </c>
      <c r="IB324" s="193">
        <f t="shared" si="1584"/>
        <v>0.4298636139</v>
      </c>
      <c r="IC324" s="193">
        <f t="shared" si="1584"/>
        <v>0.4334691801</v>
      </c>
      <c r="ID324" s="193">
        <f t="shared" si="1584"/>
        <v>0.4204090181</v>
      </c>
      <c r="IE324" s="193">
        <f t="shared" si="1584"/>
        <v>0.407629289</v>
      </c>
      <c r="IF324" s="193">
        <f t="shared" si="1584"/>
        <v>0.3841931088</v>
      </c>
      <c r="IG324" s="193">
        <f t="shared" si="1584"/>
        <v>0.3709726994</v>
      </c>
      <c r="IH324" s="193">
        <f t="shared" si="1584"/>
        <v>0.35254425</v>
      </c>
      <c r="II324" s="193">
        <f t="shared" si="1584"/>
        <v>0.3333145636</v>
      </c>
      <c r="IJ324" s="193">
        <f t="shared" si="1584"/>
        <v>0.317289825</v>
      </c>
      <c r="IK324" s="193">
        <f t="shared" si="1584"/>
        <v>0.2952558094</v>
      </c>
      <c r="IL324" s="193">
        <f t="shared" si="1584"/>
        <v>0.2604020028</v>
      </c>
      <c r="IM324" s="193">
        <f t="shared" si="1584"/>
        <v>0.222743867</v>
      </c>
      <c r="IN324" s="193">
        <f t="shared" si="1584"/>
        <v>0.1886912974</v>
      </c>
      <c r="IO324" s="193">
        <f t="shared" si="23"/>
        <v>0</v>
      </c>
      <c r="IP324" s="193">
        <f t="shared" si="29"/>
        <v>0</v>
      </c>
      <c r="IQ324" s="193">
        <f t="shared" ref="IQ324:KK324" si="1585">MAX((MIN(CZ324+IP324,$IO$7))-GT324,0)</f>
        <v>0</v>
      </c>
      <c r="IR324" s="193">
        <f t="shared" si="1585"/>
        <v>0</v>
      </c>
      <c r="IS324" s="193">
        <f t="shared" si="1585"/>
        <v>0</v>
      </c>
      <c r="IT324" s="193">
        <f t="shared" si="1585"/>
        <v>0</v>
      </c>
      <c r="IU324" s="193">
        <f t="shared" si="1585"/>
        <v>0</v>
      </c>
      <c r="IV324" s="193">
        <f t="shared" si="1585"/>
        <v>0</v>
      </c>
      <c r="IW324" s="193">
        <f t="shared" si="1585"/>
        <v>0</v>
      </c>
      <c r="IX324" s="193">
        <f t="shared" si="1585"/>
        <v>0</v>
      </c>
      <c r="IY324" s="193">
        <f t="shared" si="1585"/>
        <v>0</v>
      </c>
      <c r="IZ324" s="193">
        <f t="shared" si="1585"/>
        <v>0</v>
      </c>
      <c r="JA324" s="193">
        <f t="shared" si="1585"/>
        <v>0</v>
      </c>
      <c r="JB324" s="193">
        <f t="shared" si="1585"/>
        <v>0</v>
      </c>
      <c r="JC324" s="193">
        <f t="shared" si="1585"/>
        <v>0</v>
      </c>
      <c r="JD324" s="193">
        <f t="shared" si="1585"/>
        <v>0</v>
      </c>
      <c r="JE324" s="193">
        <f t="shared" si="1585"/>
        <v>0</v>
      </c>
      <c r="JF324" s="193">
        <f t="shared" si="1585"/>
        <v>0</v>
      </c>
      <c r="JG324" s="193">
        <f t="shared" si="1585"/>
        <v>0</v>
      </c>
      <c r="JH324" s="193">
        <f t="shared" si="1585"/>
        <v>0</v>
      </c>
      <c r="JI324" s="193">
        <f t="shared" si="1585"/>
        <v>0</v>
      </c>
      <c r="JJ324" s="193">
        <f t="shared" si="1585"/>
        <v>0</v>
      </c>
      <c r="JK324" s="193">
        <f t="shared" si="1585"/>
        <v>0</v>
      </c>
      <c r="JL324" s="193">
        <f t="shared" si="1585"/>
        <v>0</v>
      </c>
      <c r="JM324" s="193">
        <f t="shared" si="1585"/>
        <v>0</v>
      </c>
      <c r="JN324" s="193">
        <f t="shared" si="1585"/>
        <v>0</v>
      </c>
      <c r="JO324" s="193">
        <f t="shared" si="1585"/>
        <v>0</v>
      </c>
      <c r="JP324" s="193">
        <f t="shared" si="1585"/>
        <v>0</v>
      </c>
      <c r="JQ324" s="193">
        <f t="shared" si="1585"/>
        <v>0</v>
      </c>
      <c r="JR324" s="193">
        <f t="shared" si="1585"/>
        <v>0</v>
      </c>
      <c r="JS324" s="193">
        <f t="shared" si="1585"/>
        <v>0</v>
      </c>
      <c r="JT324" s="193">
        <f t="shared" si="1585"/>
        <v>0</v>
      </c>
      <c r="JU324" s="193">
        <f t="shared" si="1585"/>
        <v>0</v>
      </c>
      <c r="JV324" s="193">
        <f t="shared" si="1585"/>
        <v>0</v>
      </c>
      <c r="JW324" s="193">
        <f t="shared" si="1585"/>
        <v>0</v>
      </c>
      <c r="JX324" s="193">
        <f t="shared" si="1585"/>
        <v>0</v>
      </c>
      <c r="JY324" s="193">
        <f t="shared" si="1585"/>
        <v>0</v>
      </c>
      <c r="JZ324" s="193">
        <f t="shared" si="1585"/>
        <v>0</v>
      </c>
      <c r="KA324" s="193">
        <f t="shared" si="1585"/>
        <v>0</v>
      </c>
      <c r="KB324" s="193">
        <f t="shared" si="1585"/>
        <v>0</v>
      </c>
      <c r="KC324" s="193">
        <f t="shared" si="1585"/>
        <v>0</v>
      </c>
      <c r="KD324" s="193">
        <f t="shared" si="1585"/>
        <v>0</v>
      </c>
      <c r="KE324" s="193">
        <f t="shared" si="1585"/>
        <v>0</v>
      </c>
      <c r="KF324" s="193">
        <f t="shared" si="1585"/>
        <v>0</v>
      </c>
      <c r="KG324" s="193">
        <f t="shared" si="1585"/>
        <v>0</v>
      </c>
      <c r="KH324" s="193">
        <f t="shared" si="1585"/>
        <v>0</v>
      </c>
      <c r="KI324" s="193">
        <f t="shared" si="1585"/>
        <v>0</v>
      </c>
      <c r="KJ324" s="193">
        <f t="shared" si="1585"/>
        <v>0</v>
      </c>
      <c r="KK324" s="193">
        <f t="shared" si="1585"/>
        <v>0</v>
      </c>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row>
    <row r="325" ht="14.25" customHeight="1">
      <c r="A325" s="1">
        <v>11.0</v>
      </c>
      <c r="B325" s="1">
        <f t="shared" ref="B325:C325" si="1586">B324+1</f>
        <v>315</v>
      </c>
      <c r="C325" s="267">
        <f t="shared" si="1586"/>
        <v>43780</v>
      </c>
      <c r="D325" s="193">
        <f t="shared" si="15"/>
        <v>11.97612848</v>
      </c>
      <c r="E325" s="193">
        <f>(SUMIFS(Profile!$F$2:$F$17521,Profile!$B$2:$B$17521,$B325,Profile!$C$2:$C$17521,E$8))*$C$6</f>
        <v>0.1610486233</v>
      </c>
      <c r="F325" s="193">
        <f>(SUMIFS(Profile!$F$2:$F$17521,Profile!$B$2:$B$17521,$B325,Profile!$C$2:$C$17521,F$8))*$C$6</f>
        <v>0.147026977</v>
      </c>
      <c r="G325" s="193">
        <f>(SUMIFS(Profile!$F$2:$F$17521,Profile!$B$2:$B$17521,$B325,Profile!$C$2:$C$17521,G$8))*$C$6</f>
        <v>0.1366108969</v>
      </c>
      <c r="H325" s="193">
        <f>(SUMIFS(Profile!$F$2:$F$17521,Profile!$B$2:$B$17521,$B325,Profile!$C$2:$C$17521,H$8))*$C$6</f>
        <v>0.1285985275</v>
      </c>
      <c r="I325" s="193">
        <f>(SUMIFS(Profile!$F$2:$F$17521,Profile!$B$2:$B$17521,$B325,Profile!$C$2:$C$17521,I$8))*$C$6</f>
        <v>0.123791106</v>
      </c>
      <c r="J325" s="193">
        <f>(SUMIFS(Profile!$F$2:$F$17521,Profile!$B$2:$B$17521,$B325,Profile!$C$2:$C$17521,J$8))*$C$6</f>
        <v>0.117781829</v>
      </c>
      <c r="K325" s="193">
        <f>(SUMIFS(Profile!$F$2:$F$17521,Profile!$B$2:$B$17521,$B325,Profile!$C$2:$C$17521,K$8))*$C$6</f>
        <v>0.1173812105</v>
      </c>
      <c r="L325" s="193">
        <f>(SUMIFS(Profile!$F$2:$F$17521,Profile!$B$2:$B$17521,$B325,Profile!$C$2:$C$17521,L$8))*$C$6</f>
        <v>0.1157787366</v>
      </c>
      <c r="M325" s="193">
        <f>(SUMIFS(Profile!$F$2:$F$17521,Profile!$B$2:$B$17521,$B325,Profile!$C$2:$C$17521,M$8))*$C$6</f>
        <v>0.1149774997</v>
      </c>
      <c r="N325" s="193">
        <f>(SUMIFS(Profile!$F$2:$F$17521,Profile!$B$2:$B$17521,$B325,Profile!$C$2:$C$17521,N$8))*$C$6</f>
        <v>0.1193843028</v>
      </c>
      <c r="O325" s="193">
        <f>(SUMIFS(Profile!$F$2:$F$17521,Profile!$B$2:$B$17521,$B325,Profile!$C$2:$C$17521,O$8))*$C$6</f>
        <v>0.1245923429</v>
      </c>
      <c r="P325" s="193">
        <f>(SUMIFS(Profile!$F$2:$F$17521,Profile!$B$2:$B$17521,$B325,Profile!$C$2:$C$17521,P$8))*$C$6</f>
        <v>0.1338065676</v>
      </c>
      <c r="Q325" s="193">
        <f>(SUMIFS(Profile!$F$2:$F$17521,Profile!$B$2:$B$17521,$B325,Profile!$C$2:$C$17521,Q$8))*$C$6</f>
        <v>0.1614492418</v>
      </c>
      <c r="R325" s="193">
        <f>(SUMIFS(Profile!$F$2:$F$17521,Profile!$B$2:$B$17521,$B325,Profile!$C$2:$C$17521,R$8))*$C$6</f>
        <v>0.188290679</v>
      </c>
      <c r="S325" s="193">
        <f>(SUMIFS(Profile!$F$2:$F$17521,Profile!$B$2:$B$17521,$B325,Profile!$C$2:$C$17521,S$8))*$C$6</f>
        <v>0.2283525256</v>
      </c>
      <c r="T325" s="193">
        <f>(SUMIFS(Profile!$F$2:$F$17521,Profile!$B$2:$B$17521,$B325,Profile!$C$2:$C$17521,T$8))*$C$6</f>
        <v>0.252790252</v>
      </c>
      <c r="U325" s="193">
        <f>(SUMIFS(Profile!$F$2:$F$17521,Profile!$B$2:$B$17521,$B325,Profile!$C$2:$C$17521,U$8))*$C$6</f>
        <v>0.2696162275</v>
      </c>
      <c r="V325" s="193">
        <f>(SUMIFS(Profile!$F$2:$F$17521,Profile!$B$2:$B$17521,$B325,Profile!$C$2:$C$17521,V$8))*$C$6</f>
        <v>0.2724205568</v>
      </c>
      <c r="W325" s="193">
        <f>(SUMIFS(Profile!$F$2:$F$17521,Profile!$B$2:$B$17521,$B325,Profile!$C$2:$C$17521,W$8))*$C$6</f>
        <v>0.2696162275</v>
      </c>
      <c r="X325" s="193">
        <f>(SUMIFS(Profile!$F$2:$F$17521,Profile!$B$2:$B$17521,$B325,Profile!$C$2:$C$17521,X$8))*$C$6</f>
        <v>0.2672125167</v>
      </c>
      <c r="Y325" s="193">
        <f>(SUMIFS(Profile!$F$2:$F$17521,Profile!$B$2:$B$17521,$B325,Profile!$C$2:$C$17521,Y$8))*$C$6</f>
        <v>0.2632063321</v>
      </c>
      <c r="Z325" s="193">
        <f>(SUMIFS(Profile!$F$2:$F$17521,Profile!$B$2:$B$17521,$B325,Profile!$C$2:$C$17521,Z$8))*$C$6</f>
        <v>0.2539921074</v>
      </c>
      <c r="AA325" s="193">
        <f>(SUMIFS(Profile!$F$2:$F$17521,Profile!$B$2:$B$17521,$B325,Profile!$C$2:$C$17521,AA$8))*$C$6</f>
        <v>0.2523896335</v>
      </c>
      <c r="AB325" s="193">
        <f>(SUMIFS(Profile!$F$2:$F$17521,Profile!$B$2:$B$17521,$B325,Profile!$C$2:$C$17521,AB$8))*$C$6</f>
        <v>0.2559951997</v>
      </c>
      <c r="AC325" s="193">
        <f>(SUMIFS(Profile!$F$2:$F$17521,Profile!$B$2:$B$17521,$B325,Profile!$C$2:$C$17521,AC$8))*$C$6</f>
        <v>0.2624050952</v>
      </c>
      <c r="AD325" s="193">
        <f>(SUMIFS(Profile!$F$2:$F$17521,Profile!$B$2:$B$17521,$B325,Profile!$C$2:$C$17521,AD$8))*$C$6</f>
        <v>0.264007569</v>
      </c>
      <c r="AE325" s="193">
        <f>(SUMIFS(Profile!$F$2:$F$17521,Profile!$B$2:$B$17521,$B325,Profile!$C$2:$C$17521,AE$8))*$C$6</f>
        <v>0.2612032398</v>
      </c>
      <c r="AF325" s="193">
        <f>(SUMIFS(Profile!$F$2:$F$17521,Profile!$B$2:$B$17521,$B325,Profile!$C$2:$C$17521,AF$8))*$C$6</f>
        <v>0.2523896335</v>
      </c>
      <c r="AG325" s="193">
        <f>(SUMIFS(Profile!$F$2:$F$17521,Profile!$B$2:$B$17521,$B325,Profile!$C$2:$C$17521,AG$8))*$C$6</f>
        <v>0.2479828304</v>
      </c>
      <c r="AH325" s="193">
        <f>(SUMIFS(Profile!$F$2:$F$17521,Profile!$B$2:$B$17521,$B325,Profile!$C$2:$C$17521,AH$8))*$C$6</f>
        <v>0.252790252</v>
      </c>
      <c r="AI325" s="193">
        <f>(SUMIFS(Profile!$F$2:$F$17521,Profile!$B$2:$B$17521,$B325,Profile!$C$2:$C$17521,AI$8))*$C$6</f>
        <v>0.2624050952</v>
      </c>
      <c r="AJ325" s="193">
        <f>(SUMIFS(Profile!$F$2:$F$17521,Profile!$B$2:$B$17521,$B325,Profile!$C$2:$C$17521,AJ$8))*$C$6</f>
        <v>0.2832372554</v>
      </c>
      <c r="AK325" s="193">
        <f>(SUMIFS(Profile!$F$2:$F$17521,Profile!$B$2:$B$17521,$B325,Profile!$C$2:$C$17521,AK$8))*$C$6</f>
        <v>0.317289825</v>
      </c>
      <c r="AL325" s="193">
        <f>(SUMIFS(Profile!$F$2:$F$17521,Profile!$B$2:$B$17521,$B325,Profile!$C$2:$C$17521,AL$8))*$C$6</f>
        <v>0.3629603301</v>
      </c>
      <c r="AM325" s="193">
        <f>(SUMIFS(Profile!$F$2:$F$17521,Profile!$B$2:$B$17521,$B325,Profile!$C$2:$C$17521,AM$8))*$C$6</f>
        <v>0.3966122812</v>
      </c>
      <c r="AN325" s="193">
        <f>(SUMIFS(Profile!$F$2:$F$17521,Profile!$B$2:$B$17521,$B325,Profile!$C$2:$C$17521,AN$8))*$C$6</f>
        <v>0.4156416584</v>
      </c>
      <c r="AO325" s="193">
        <f>(SUMIFS(Profile!$F$2:$F$17521,Profile!$B$2:$B$17521,$B325,Profile!$C$2:$C$17521,AO$8))*$C$6</f>
        <v>0.4220916157</v>
      </c>
      <c r="AP325" s="193">
        <f>(SUMIFS(Profile!$F$2:$F$17521,Profile!$B$2:$B$17521,$B325,Profile!$C$2:$C$17521,AP$8))*$C$6</f>
        <v>0.4126370199</v>
      </c>
      <c r="AQ325" s="193">
        <f>(SUMIFS(Profile!$F$2:$F$17521,Profile!$B$2:$B$17521,$B325,Profile!$C$2:$C$17521,AQ$8))*$C$6</f>
        <v>0.3954104258</v>
      </c>
      <c r="AR325" s="193">
        <f>(SUMIFS(Profile!$F$2:$F$17521,Profile!$B$2:$B$17521,$B325,Profile!$C$2:$C$17521,AR$8))*$C$6</f>
        <v>0.3725751733</v>
      </c>
      <c r="AS325" s="193">
        <f>(SUMIFS(Profile!$F$2:$F$17521,Profile!$B$2:$B$17521,$B325,Profile!$C$2:$C$17521,AS$8))*$C$6</f>
        <v>0.3573516716</v>
      </c>
      <c r="AT325" s="193">
        <f>(SUMIFS(Profile!$F$2:$F$17521,Profile!$B$2:$B$17521,$B325,Profile!$C$2:$C$17521,AT$8))*$C$6</f>
        <v>0.3409263145</v>
      </c>
      <c r="AU325" s="193">
        <f>(SUMIFS(Profile!$F$2:$F$17521,Profile!$B$2:$B$17521,$B325,Profile!$C$2:$C$17521,AU$8))*$C$6</f>
        <v>0.3241003389</v>
      </c>
      <c r="AV325" s="193">
        <f>(SUMIFS(Profile!$F$2:$F$17521,Profile!$B$2:$B$17521,$B325,Profile!$C$2:$C$17521,AV$8))*$C$6</f>
        <v>0.3092774557</v>
      </c>
      <c r="AW325" s="193">
        <f>(SUMIFS(Profile!$F$2:$F$17521,Profile!$B$2:$B$17521,$B325,Profile!$C$2:$C$17521,AW$8))*$C$6</f>
        <v>0.293252717</v>
      </c>
      <c r="AX325" s="193">
        <f>(SUMIFS(Profile!$F$2:$F$17521,Profile!$B$2:$B$17521,$B325,Profile!$C$2:$C$17521,AX$8))*$C$6</f>
        <v>0.2628057136</v>
      </c>
      <c r="AY325" s="193">
        <f>(SUMIFS(Profile!$F$2:$F$17521,Profile!$B$2:$B$17521,$B325,Profile!$C$2:$C$17521,AY$8))*$C$6</f>
        <v>0.2303556179</v>
      </c>
      <c r="AZ325" s="193">
        <f>(SUMIFS(Profile!$F$2:$F$17521,Profile!$B$2:$B$17521,$B325,Profile!$C$2:$C$17521,AZ$8))*$C$6</f>
        <v>0.2003092329</v>
      </c>
      <c r="BA325" s="193">
        <f t="shared" si="16"/>
        <v>4.14534513</v>
      </c>
      <c r="BB325" s="193">
        <f>(SUMIFS(Profile!$E$2:$E$17521,Profile!$B$2:$B$17521,$B325,Profile!$C$2:$C$17521,BB$8))*$C$9</f>
        <v>0</v>
      </c>
      <c r="BC325" s="193">
        <f>(SUMIFS(Profile!$E$2:$E$17521,Profile!$B$2:$B$17521,$B325,Profile!$C$2:$C$17521,BC$8))*$C$9</f>
        <v>0</v>
      </c>
      <c r="BD325" s="193">
        <f>(SUMIFS(Profile!$E$2:$E$17521,Profile!$B$2:$B$17521,$B325,Profile!$C$2:$C$17521,BD$8))*$C$9</f>
        <v>0</v>
      </c>
      <c r="BE325" s="193">
        <f>(SUMIFS(Profile!$E$2:$E$17521,Profile!$B$2:$B$17521,$B325,Profile!$C$2:$C$17521,BE$8))*$C$9</f>
        <v>0</v>
      </c>
      <c r="BF325" s="193">
        <f>(SUMIFS(Profile!$E$2:$E$17521,Profile!$B$2:$B$17521,$B325,Profile!$C$2:$C$17521,BF$8))*$C$9</f>
        <v>0</v>
      </c>
      <c r="BG325" s="193">
        <f>(SUMIFS(Profile!$E$2:$E$17521,Profile!$B$2:$B$17521,$B325,Profile!$C$2:$C$17521,BG$8))*$C$9</f>
        <v>0</v>
      </c>
      <c r="BH325" s="193">
        <f>(SUMIFS(Profile!$E$2:$E$17521,Profile!$B$2:$B$17521,$B325,Profile!$C$2:$C$17521,BH$8))*$C$9</f>
        <v>0</v>
      </c>
      <c r="BI325" s="193">
        <f>(SUMIFS(Profile!$E$2:$E$17521,Profile!$B$2:$B$17521,$B325,Profile!$C$2:$C$17521,BI$8))*$C$9</f>
        <v>0</v>
      </c>
      <c r="BJ325" s="193">
        <f>(SUMIFS(Profile!$E$2:$E$17521,Profile!$B$2:$B$17521,$B325,Profile!$C$2:$C$17521,BJ$8))*$C$9</f>
        <v>0</v>
      </c>
      <c r="BK325" s="193">
        <f>(SUMIFS(Profile!$E$2:$E$17521,Profile!$B$2:$B$17521,$B325,Profile!$C$2:$C$17521,BK$8))*$C$9</f>
        <v>0</v>
      </c>
      <c r="BL325" s="193">
        <f>(SUMIFS(Profile!$E$2:$E$17521,Profile!$B$2:$B$17521,$B325,Profile!$C$2:$C$17521,BL$8))*$C$9</f>
        <v>0</v>
      </c>
      <c r="BM325" s="193">
        <f>(SUMIFS(Profile!$E$2:$E$17521,Profile!$B$2:$B$17521,$B325,Profile!$C$2:$C$17521,BM$8))*$C$9</f>
        <v>0</v>
      </c>
      <c r="BN325" s="193">
        <f>(SUMIFS(Profile!$E$2:$E$17521,Profile!$B$2:$B$17521,$B325,Profile!$C$2:$C$17521,BN$8))*$C$9</f>
        <v>0</v>
      </c>
      <c r="BO325" s="193">
        <f>(SUMIFS(Profile!$E$2:$E$17521,Profile!$B$2:$B$17521,$B325,Profile!$C$2:$C$17521,BO$8))*$C$9</f>
        <v>0</v>
      </c>
      <c r="BP325" s="193">
        <f>(SUMIFS(Profile!$E$2:$E$17521,Profile!$B$2:$B$17521,$B325,Profile!$C$2:$C$17521,BP$8))*$C$9</f>
        <v>0.0004878233087</v>
      </c>
      <c r="BQ325" s="193">
        <f>(SUMIFS(Profile!$E$2:$E$17521,Profile!$B$2:$B$17521,$B325,Profile!$C$2:$C$17521,BQ$8))*$C$9</f>
        <v>0.008664830103</v>
      </c>
      <c r="BR325" s="193">
        <f>(SUMIFS(Profile!$E$2:$E$17521,Profile!$B$2:$B$17521,$B325,Profile!$C$2:$C$17521,BR$8))*$C$9</f>
        <v>0.03596602655</v>
      </c>
      <c r="BS325" s="193">
        <f>(SUMIFS(Profile!$E$2:$E$17521,Profile!$B$2:$B$17521,$B325,Profile!$C$2:$C$17521,BS$8))*$C$9</f>
        <v>0.1289950704</v>
      </c>
      <c r="BT325" s="193">
        <f>(SUMIFS(Profile!$E$2:$E$17521,Profile!$B$2:$B$17521,$B325,Profile!$C$2:$C$17521,BT$8))*$C$9</f>
        <v>0.2386753718</v>
      </c>
      <c r="BU325" s="193">
        <f>(SUMIFS(Profile!$E$2:$E$17521,Profile!$B$2:$B$17521,$B325,Profile!$C$2:$C$17521,BU$8))*$C$9</f>
        <v>0.2640424403</v>
      </c>
      <c r="BV325" s="193">
        <f>(SUMIFS(Profile!$E$2:$E$17521,Profile!$B$2:$B$17521,$B325,Profile!$C$2:$C$17521,BV$8))*$C$9</f>
        <v>0.287582993</v>
      </c>
      <c r="BW325" s="193">
        <f>(SUMIFS(Profile!$E$2:$E$17521,Profile!$B$2:$B$17521,$B325,Profile!$C$2:$C$17521,BW$8))*$C$9</f>
        <v>0.2711432784</v>
      </c>
      <c r="BX325" s="193">
        <f>(SUMIFS(Profile!$E$2:$E$17521,Profile!$B$2:$B$17521,$B325,Profile!$C$2:$C$17521,BX$8))*$C$9</f>
        <v>0.3160918276</v>
      </c>
      <c r="BY325" s="193">
        <f>(SUMIFS(Profile!$E$2:$E$17521,Profile!$B$2:$B$17521,$B325,Profile!$C$2:$C$17521,BY$8))*$C$9</f>
        <v>0.4839172856</v>
      </c>
      <c r="BZ325" s="193">
        <f>(SUMIFS(Profile!$E$2:$E$17521,Profile!$B$2:$B$17521,$B325,Profile!$C$2:$C$17521,BZ$8))*$C$9</f>
        <v>0.554124657</v>
      </c>
      <c r="CA325" s="193">
        <f>(SUMIFS(Profile!$E$2:$E$17521,Profile!$B$2:$B$17521,$B325,Profile!$C$2:$C$17521,CA$8))*$C$9</f>
        <v>0.4746886926</v>
      </c>
      <c r="CB325" s="193">
        <f>(SUMIFS(Profile!$E$2:$E$17521,Profile!$B$2:$B$17521,$B325,Profile!$C$2:$C$17521,CB$8))*$C$9</f>
        <v>0.4329504536</v>
      </c>
      <c r="CC325" s="193">
        <f>(SUMIFS(Profile!$E$2:$E$17521,Profile!$B$2:$B$17521,$B325,Profile!$C$2:$C$17521,CC$8))*$C$9</f>
        <v>0.2298350319</v>
      </c>
      <c r="CD325" s="193">
        <f>(SUMIFS(Profile!$E$2:$E$17521,Profile!$B$2:$B$17521,$B325,Profile!$C$2:$C$17521,CD$8))*$C$9</f>
        <v>0.1619689936</v>
      </c>
      <c r="CE325" s="193">
        <f>(SUMIFS(Profile!$E$2:$E$17521,Profile!$B$2:$B$17521,$B325,Profile!$C$2:$C$17521,CE$8))*$C$9</f>
        <v>0.1305210618</v>
      </c>
      <c r="CF325" s="193">
        <f>(SUMIFS(Profile!$E$2:$E$17521,Profile!$B$2:$B$17521,$B325,Profile!$C$2:$C$17521,CF$8))*$C$9</f>
        <v>0.0718388643</v>
      </c>
      <c r="CG325" s="193">
        <f>(SUMIFS(Profile!$E$2:$E$17521,Profile!$B$2:$B$17521,$B325,Profile!$C$2:$C$17521,CG$8))*$C$9</f>
        <v>0.03996841535</v>
      </c>
      <c r="CH325" s="193">
        <f>(SUMIFS(Profile!$E$2:$E$17521,Profile!$B$2:$B$17521,$B325,Profile!$C$2:$C$17521,CH$8))*$C$9</f>
        <v>0.01382492906</v>
      </c>
      <c r="CI325" s="193">
        <f>(SUMIFS(Profile!$E$2:$E$17521,Profile!$B$2:$B$17521,$B325,Profile!$C$2:$C$17521,CI$8))*$C$9</f>
        <v>0.00005708368119</v>
      </c>
      <c r="CJ325" s="193">
        <f>(SUMIFS(Profile!$E$2:$E$17521,Profile!$B$2:$B$17521,$B325,Profile!$C$2:$C$17521,CJ$8))*$C$9</f>
        <v>0</v>
      </c>
      <c r="CK325" s="193">
        <f>(SUMIFS(Profile!$E$2:$E$17521,Profile!$B$2:$B$17521,$B325,Profile!$C$2:$C$17521,CK$8))*$C$9</f>
        <v>0</v>
      </c>
      <c r="CL325" s="193">
        <f>(SUMIFS(Profile!$E$2:$E$17521,Profile!$B$2:$B$17521,$B325,Profile!$C$2:$C$17521,CL$8))*$C$9</f>
        <v>0</v>
      </c>
      <c r="CM325" s="193">
        <f>(SUMIFS(Profile!$E$2:$E$17521,Profile!$B$2:$B$17521,$B325,Profile!$C$2:$C$17521,CM$8))*$C$9</f>
        <v>0</v>
      </c>
      <c r="CN325" s="193">
        <f>(SUMIFS(Profile!$E$2:$E$17521,Profile!$B$2:$B$17521,$B325,Profile!$C$2:$C$17521,CN$8))*$C$9</f>
        <v>0</v>
      </c>
      <c r="CO325" s="193">
        <f>(SUMIFS(Profile!$E$2:$E$17521,Profile!$B$2:$B$17521,$B325,Profile!$C$2:$C$17521,CO$8))*$C$9</f>
        <v>0</v>
      </c>
      <c r="CP325" s="193">
        <f>(SUMIFS(Profile!$E$2:$E$17521,Profile!$B$2:$B$17521,$B325,Profile!$C$2:$C$17521,CP$8))*$C$9</f>
        <v>0</v>
      </c>
      <c r="CQ325" s="193">
        <f>(SUMIFS(Profile!$E$2:$E$17521,Profile!$B$2:$B$17521,$B325,Profile!$C$2:$C$17521,CQ$8))*$C$9</f>
        <v>0</v>
      </c>
      <c r="CR325" s="193">
        <f>(SUMIFS(Profile!$E$2:$E$17521,Profile!$B$2:$B$17521,$B325,Profile!$C$2:$C$17521,CR$8))*$C$9</f>
        <v>0</v>
      </c>
      <c r="CS325" s="193">
        <f>(SUMIFS(Profile!$E$2:$E$17521,Profile!$B$2:$B$17521,$B325,Profile!$C$2:$C$17521,CS$8))*$C$9</f>
        <v>0</v>
      </c>
      <c r="CT325" s="193">
        <f>(SUMIFS(Profile!$E$2:$E$17521,Profile!$B$2:$B$17521,$B325,Profile!$C$2:$C$17521,CT$8))*$C$9</f>
        <v>0</v>
      </c>
      <c r="CU325" s="193">
        <f>(SUMIFS(Profile!$E$2:$E$17521,Profile!$B$2:$B$17521,$B325,Profile!$C$2:$C$17521,CU$8))*$C$9</f>
        <v>0</v>
      </c>
      <c r="CV325" s="193">
        <f>(SUMIFS(Profile!$E$2:$E$17521,Profile!$B$2:$B$17521,$B325,Profile!$C$2:$C$17521,CV$8))*$C$9</f>
        <v>0</v>
      </c>
      <c r="CW325" s="193">
        <f>(SUMIFS(Profile!$E$2:$E$17521,Profile!$B$2:$B$17521,$B325,Profile!$C$2:$C$17521,CW$8))*$C$9</f>
        <v>0</v>
      </c>
      <c r="CX325" s="193">
        <f t="shared" si="17"/>
        <v>1.007300011</v>
      </c>
      <c r="CY325" s="193">
        <f t="shared" ref="CY325:ET325" si="1587">MAX(BB325-E325,0)</f>
        <v>0</v>
      </c>
      <c r="CZ325" s="193">
        <f t="shared" si="1587"/>
        <v>0</v>
      </c>
      <c r="DA325" s="193">
        <f t="shared" si="1587"/>
        <v>0</v>
      </c>
      <c r="DB325" s="193">
        <f t="shared" si="1587"/>
        <v>0</v>
      </c>
      <c r="DC325" s="193">
        <f t="shared" si="1587"/>
        <v>0</v>
      </c>
      <c r="DD325" s="193">
        <f t="shared" si="1587"/>
        <v>0</v>
      </c>
      <c r="DE325" s="193">
        <f t="shared" si="1587"/>
        <v>0</v>
      </c>
      <c r="DF325" s="193">
        <f t="shared" si="1587"/>
        <v>0</v>
      </c>
      <c r="DG325" s="193">
        <f t="shared" si="1587"/>
        <v>0</v>
      </c>
      <c r="DH325" s="193">
        <f t="shared" si="1587"/>
        <v>0</v>
      </c>
      <c r="DI325" s="193">
        <f t="shared" si="1587"/>
        <v>0</v>
      </c>
      <c r="DJ325" s="193">
        <f t="shared" si="1587"/>
        <v>0</v>
      </c>
      <c r="DK325" s="193">
        <f t="shared" si="1587"/>
        <v>0</v>
      </c>
      <c r="DL325" s="193">
        <f t="shared" si="1587"/>
        <v>0</v>
      </c>
      <c r="DM325" s="193">
        <f t="shared" si="1587"/>
        <v>0</v>
      </c>
      <c r="DN325" s="193">
        <f t="shared" si="1587"/>
        <v>0</v>
      </c>
      <c r="DO325" s="193">
        <f t="shared" si="1587"/>
        <v>0</v>
      </c>
      <c r="DP325" s="193">
        <f t="shared" si="1587"/>
        <v>0</v>
      </c>
      <c r="DQ325" s="193">
        <f t="shared" si="1587"/>
        <v>0</v>
      </c>
      <c r="DR325" s="193">
        <f t="shared" si="1587"/>
        <v>0</v>
      </c>
      <c r="DS325" s="193">
        <f t="shared" si="1587"/>
        <v>0.02437666088</v>
      </c>
      <c r="DT325" s="193">
        <f t="shared" si="1587"/>
        <v>0.01715117106</v>
      </c>
      <c r="DU325" s="193">
        <f t="shared" si="1587"/>
        <v>0.06370219413</v>
      </c>
      <c r="DV325" s="193">
        <f t="shared" si="1587"/>
        <v>0.2279220859</v>
      </c>
      <c r="DW325" s="193">
        <f t="shared" si="1587"/>
        <v>0.2917195619</v>
      </c>
      <c r="DX325" s="193">
        <f t="shared" si="1587"/>
        <v>0.2106811236</v>
      </c>
      <c r="DY325" s="193">
        <f t="shared" si="1587"/>
        <v>0.1717472139</v>
      </c>
      <c r="DZ325" s="193">
        <f t="shared" si="1587"/>
        <v>0</v>
      </c>
      <c r="EA325" s="193">
        <f t="shared" si="1587"/>
        <v>0</v>
      </c>
      <c r="EB325" s="193">
        <f t="shared" si="1587"/>
        <v>0</v>
      </c>
      <c r="EC325" s="193">
        <f t="shared" si="1587"/>
        <v>0</v>
      </c>
      <c r="ED325" s="193">
        <f t="shared" si="1587"/>
        <v>0</v>
      </c>
      <c r="EE325" s="193">
        <f t="shared" si="1587"/>
        <v>0</v>
      </c>
      <c r="EF325" s="193">
        <f t="shared" si="1587"/>
        <v>0</v>
      </c>
      <c r="EG325" s="193">
        <f t="shared" si="1587"/>
        <v>0</v>
      </c>
      <c r="EH325" s="193">
        <f t="shared" si="1587"/>
        <v>0</v>
      </c>
      <c r="EI325" s="193">
        <f t="shared" si="1587"/>
        <v>0</v>
      </c>
      <c r="EJ325" s="193">
        <f t="shared" si="1587"/>
        <v>0</v>
      </c>
      <c r="EK325" s="193">
        <f t="shared" si="1587"/>
        <v>0</v>
      </c>
      <c r="EL325" s="193">
        <f t="shared" si="1587"/>
        <v>0</v>
      </c>
      <c r="EM325" s="193">
        <f t="shared" si="1587"/>
        <v>0</v>
      </c>
      <c r="EN325" s="193">
        <f t="shared" si="1587"/>
        <v>0</v>
      </c>
      <c r="EO325" s="193">
        <f t="shared" si="1587"/>
        <v>0</v>
      </c>
      <c r="EP325" s="193">
        <f t="shared" si="1587"/>
        <v>0</v>
      </c>
      <c r="EQ325" s="193">
        <f t="shared" si="1587"/>
        <v>0</v>
      </c>
      <c r="ER325" s="193">
        <f t="shared" si="1587"/>
        <v>0</v>
      </c>
      <c r="ES325" s="193">
        <f t="shared" si="1587"/>
        <v>0</v>
      </c>
      <c r="ET325" s="193">
        <f t="shared" si="1587"/>
        <v>0</v>
      </c>
      <c r="EU325" s="193">
        <f t="shared" si="19"/>
        <v>3.138045119</v>
      </c>
      <c r="EV325" s="193">
        <f t="shared" ref="EV325:GQ325" si="1588">BB325-CY325</f>
        <v>0</v>
      </c>
      <c r="EW325" s="193">
        <f t="shared" si="1588"/>
        <v>0</v>
      </c>
      <c r="EX325" s="193">
        <f t="shared" si="1588"/>
        <v>0</v>
      </c>
      <c r="EY325" s="193">
        <f t="shared" si="1588"/>
        <v>0</v>
      </c>
      <c r="EZ325" s="193">
        <f t="shared" si="1588"/>
        <v>0</v>
      </c>
      <c r="FA325" s="193">
        <f t="shared" si="1588"/>
        <v>0</v>
      </c>
      <c r="FB325" s="193">
        <f t="shared" si="1588"/>
        <v>0</v>
      </c>
      <c r="FC325" s="193">
        <f t="shared" si="1588"/>
        <v>0</v>
      </c>
      <c r="FD325" s="193">
        <f t="shared" si="1588"/>
        <v>0</v>
      </c>
      <c r="FE325" s="193">
        <f t="shared" si="1588"/>
        <v>0</v>
      </c>
      <c r="FF325" s="193">
        <f t="shared" si="1588"/>
        <v>0</v>
      </c>
      <c r="FG325" s="193">
        <f t="shared" si="1588"/>
        <v>0</v>
      </c>
      <c r="FH325" s="193">
        <f t="shared" si="1588"/>
        <v>0</v>
      </c>
      <c r="FI325" s="193">
        <f t="shared" si="1588"/>
        <v>0</v>
      </c>
      <c r="FJ325" s="193">
        <f t="shared" si="1588"/>
        <v>0.0004878233087</v>
      </c>
      <c r="FK325" s="193">
        <f t="shared" si="1588"/>
        <v>0.008664830103</v>
      </c>
      <c r="FL325" s="193">
        <f t="shared" si="1588"/>
        <v>0.03596602655</v>
      </c>
      <c r="FM325" s="193">
        <f t="shared" si="1588"/>
        <v>0.1289950704</v>
      </c>
      <c r="FN325" s="193">
        <f t="shared" si="1588"/>
        <v>0.2386753718</v>
      </c>
      <c r="FO325" s="193">
        <f t="shared" si="1588"/>
        <v>0.2640424403</v>
      </c>
      <c r="FP325" s="193">
        <f t="shared" si="1588"/>
        <v>0.2632063321</v>
      </c>
      <c r="FQ325" s="193">
        <f t="shared" si="1588"/>
        <v>0.2539921074</v>
      </c>
      <c r="FR325" s="193">
        <f t="shared" si="1588"/>
        <v>0.2523896335</v>
      </c>
      <c r="FS325" s="193">
        <f t="shared" si="1588"/>
        <v>0.2559951997</v>
      </c>
      <c r="FT325" s="193">
        <f t="shared" si="1588"/>
        <v>0.2624050952</v>
      </c>
      <c r="FU325" s="193">
        <f t="shared" si="1588"/>
        <v>0.264007569</v>
      </c>
      <c r="FV325" s="193">
        <f t="shared" si="1588"/>
        <v>0.2612032398</v>
      </c>
      <c r="FW325" s="193">
        <f t="shared" si="1588"/>
        <v>0.2298350319</v>
      </c>
      <c r="FX325" s="193">
        <f t="shared" si="1588"/>
        <v>0.1619689936</v>
      </c>
      <c r="FY325" s="193">
        <f t="shared" si="1588"/>
        <v>0.1305210618</v>
      </c>
      <c r="FZ325" s="193">
        <f t="shared" si="1588"/>
        <v>0.0718388643</v>
      </c>
      <c r="GA325" s="193">
        <f t="shared" si="1588"/>
        <v>0.03996841535</v>
      </c>
      <c r="GB325" s="193">
        <f t="shared" si="1588"/>
        <v>0.01382492906</v>
      </c>
      <c r="GC325" s="193">
        <f t="shared" si="1588"/>
        <v>0.00005708368119</v>
      </c>
      <c r="GD325" s="193">
        <f t="shared" si="1588"/>
        <v>0</v>
      </c>
      <c r="GE325" s="193">
        <f t="shared" si="1588"/>
        <v>0</v>
      </c>
      <c r="GF325" s="193">
        <f t="shared" si="1588"/>
        <v>0</v>
      </c>
      <c r="GG325" s="193">
        <f t="shared" si="1588"/>
        <v>0</v>
      </c>
      <c r="GH325" s="193">
        <f t="shared" si="1588"/>
        <v>0</v>
      </c>
      <c r="GI325" s="193">
        <f t="shared" si="1588"/>
        <v>0</v>
      </c>
      <c r="GJ325" s="193">
        <f t="shared" si="1588"/>
        <v>0</v>
      </c>
      <c r="GK325" s="193">
        <f t="shared" si="1588"/>
        <v>0</v>
      </c>
      <c r="GL325" s="193">
        <f t="shared" si="1588"/>
        <v>0</v>
      </c>
      <c r="GM325" s="193">
        <f t="shared" si="1588"/>
        <v>0</v>
      </c>
      <c r="GN325" s="193">
        <f t="shared" si="1588"/>
        <v>0</v>
      </c>
      <c r="GO325" s="193">
        <f t="shared" si="1588"/>
        <v>0</v>
      </c>
      <c r="GP325" s="193">
        <f t="shared" si="1588"/>
        <v>0</v>
      </c>
      <c r="GQ325" s="193">
        <f t="shared" si="1588"/>
        <v>0</v>
      </c>
      <c r="GR325" s="193">
        <f t="shared" si="21"/>
        <v>8.838083362</v>
      </c>
      <c r="GS325" s="193">
        <f t="shared" ref="GS325:IN325" si="1589">E325-EV325</f>
        <v>0.1610486233</v>
      </c>
      <c r="GT325" s="193">
        <f t="shared" si="1589"/>
        <v>0.147026977</v>
      </c>
      <c r="GU325" s="193">
        <f t="shared" si="1589"/>
        <v>0.1366108969</v>
      </c>
      <c r="GV325" s="193">
        <f t="shared" si="1589"/>
        <v>0.1285985275</v>
      </c>
      <c r="GW325" s="193">
        <f t="shared" si="1589"/>
        <v>0.123791106</v>
      </c>
      <c r="GX325" s="193">
        <f t="shared" si="1589"/>
        <v>0.117781829</v>
      </c>
      <c r="GY325" s="193">
        <f t="shared" si="1589"/>
        <v>0.1173812105</v>
      </c>
      <c r="GZ325" s="193">
        <f t="shared" si="1589"/>
        <v>0.1157787366</v>
      </c>
      <c r="HA325" s="193">
        <f t="shared" si="1589"/>
        <v>0.1149774997</v>
      </c>
      <c r="HB325" s="193">
        <f t="shared" si="1589"/>
        <v>0.1193843028</v>
      </c>
      <c r="HC325" s="193">
        <f t="shared" si="1589"/>
        <v>0.1245923429</v>
      </c>
      <c r="HD325" s="193">
        <f t="shared" si="1589"/>
        <v>0.1338065676</v>
      </c>
      <c r="HE325" s="193">
        <f t="shared" si="1589"/>
        <v>0.1614492418</v>
      </c>
      <c r="HF325" s="193">
        <f t="shared" si="1589"/>
        <v>0.188290679</v>
      </c>
      <c r="HG325" s="193">
        <f t="shared" si="1589"/>
        <v>0.2278647022</v>
      </c>
      <c r="HH325" s="193">
        <f t="shared" si="1589"/>
        <v>0.2441254219</v>
      </c>
      <c r="HI325" s="193">
        <f t="shared" si="1589"/>
        <v>0.233650201</v>
      </c>
      <c r="HJ325" s="193">
        <f t="shared" si="1589"/>
        <v>0.1434254864</v>
      </c>
      <c r="HK325" s="193">
        <f t="shared" si="1589"/>
        <v>0.03094085572</v>
      </c>
      <c r="HL325" s="193">
        <f t="shared" si="1589"/>
        <v>0.003170076438</v>
      </c>
      <c r="HM325" s="193">
        <f t="shared" si="1589"/>
        <v>0</v>
      </c>
      <c r="HN325" s="193">
        <f t="shared" si="1589"/>
        <v>0</v>
      </c>
      <c r="HO325" s="193">
        <f t="shared" si="1589"/>
        <v>0</v>
      </c>
      <c r="HP325" s="193">
        <f t="shared" si="1589"/>
        <v>0</v>
      </c>
      <c r="HQ325" s="193">
        <f t="shared" si="1589"/>
        <v>0</v>
      </c>
      <c r="HR325" s="193">
        <f t="shared" si="1589"/>
        <v>0</v>
      </c>
      <c r="HS325" s="193">
        <f t="shared" si="1589"/>
        <v>0</v>
      </c>
      <c r="HT325" s="193">
        <f t="shared" si="1589"/>
        <v>0.02255460165</v>
      </c>
      <c r="HU325" s="193">
        <f t="shared" si="1589"/>
        <v>0.08601383676</v>
      </c>
      <c r="HV325" s="193">
        <f t="shared" si="1589"/>
        <v>0.1222691902</v>
      </c>
      <c r="HW325" s="193">
        <f t="shared" si="1589"/>
        <v>0.1905662309</v>
      </c>
      <c r="HX325" s="193">
        <f t="shared" si="1589"/>
        <v>0.24326884</v>
      </c>
      <c r="HY325" s="193">
        <f t="shared" si="1589"/>
        <v>0.3034648959</v>
      </c>
      <c r="HZ325" s="193">
        <f t="shared" si="1589"/>
        <v>0.3629032464</v>
      </c>
      <c r="IA325" s="193">
        <f t="shared" si="1589"/>
        <v>0.3966122812</v>
      </c>
      <c r="IB325" s="193">
        <f t="shared" si="1589"/>
        <v>0.4156416584</v>
      </c>
      <c r="IC325" s="193">
        <f t="shared" si="1589"/>
        <v>0.4220916157</v>
      </c>
      <c r="ID325" s="193">
        <f t="shared" si="1589"/>
        <v>0.4126370199</v>
      </c>
      <c r="IE325" s="193">
        <f t="shared" si="1589"/>
        <v>0.3954104258</v>
      </c>
      <c r="IF325" s="193">
        <f t="shared" si="1589"/>
        <v>0.3725751733</v>
      </c>
      <c r="IG325" s="193">
        <f t="shared" si="1589"/>
        <v>0.3573516716</v>
      </c>
      <c r="IH325" s="193">
        <f t="shared" si="1589"/>
        <v>0.3409263145</v>
      </c>
      <c r="II325" s="193">
        <f t="shared" si="1589"/>
        <v>0.3241003389</v>
      </c>
      <c r="IJ325" s="193">
        <f t="shared" si="1589"/>
        <v>0.3092774557</v>
      </c>
      <c r="IK325" s="193">
        <f t="shared" si="1589"/>
        <v>0.293252717</v>
      </c>
      <c r="IL325" s="193">
        <f t="shared" si="1589"/>
        <v>0.2628057136</v>
      </c>
      <c r="IM325" s="193">
        <f t="shared" si="1589"/>
        <v>0.2303556179</v>
      </c>
      <c r="IN325" s="193">
        <f t="shared" si="1589"/>
        <v>0.2003092329</v>
      </c>
      <c r="IO325" s="193">
        <f t="shared" si="23"/>
        <v>1.007300011</v>
      </c>
      <c r="IP325" s="193">
        <f t="shared" si="29"/>
        <v>0</v>
      </c>
      <c r="IQ325" s="193">
        <f t="shared" ref="IQ325:KK325" si="1590">MAX((MIN(CZ325+IP325,$IO$7))-GT325,0)</f>
        <v>0</v>
      </c>
      <c r="IR325" s="193">
        <f t="shared" si="1590"/>
        <v>0</v>
      </c>
      <c r="IS325" s="193">
        <f t="shared" si="1590"/>
        <v>0</v>
      </c>
      <c r="IT325" s="193">
        <f t="shared" si="1590"/>
        <v>0</v>
      </c>
      <c r="IU325" s="193">
        <f t="shared" si="1590"/>
        <v>0</v>
      </c>
      <c r="IV325" s="193">
        <f t="shared" si="1590"/>
        <v>0</v>
      </c>
      <c r="IW325" s="193">
        <f t="shared" si="1590"/>
        <v>0</v>
      </c>
      <c r="IX325" s="193">
        <f t="shared" si="1590"/>
        <v>0</v>
      </c>
      <c r="IY325" s="193">
        <f t="shared" si="1590"/>
        <v>0</v>
      </c>
      <c r="IZ325" s="193">
        <f t="shared" si="1590"/>
        <v>0</v>
      </c>
      <c r="JA325" s="193">
        <f t="shared" si="1590"/>
        <v>0</v>
      </c>
      <c r="JB325" s="193">
        <f t="shared" si="1590"/>
        <v>0</v>
      </c>
      <c r="JC325" s="193">
        <f t="shared" si="1590"/>
        <v>0</v>
      </c>
      <c r="JD325" s="193">
        <f t="shared" si="1590"/>
        <v>0</v>
      </c>
      <c r="JE325" s="193">
        <f t="shared" si="1590"/>
        <v>0</v>
      </c>
      <c r="JF325" s="193">
        <f t="shared" si="1590"/>
        <v>0</v>
      </c>
      <c r="JG325" s="193">
        <f t="shared" si="1590"/>
        <v>0</v>
      </c>
      <c r="JH325" s="193">
        <f t="shared" si="1590"/>
        <v>0</v>
      </c>
      <c r="JI325" s="193">
        <f t="shared" si="1590"/>
        <v>0</v>
      </c>
      <c r="JJ325" s="193">
        <f t="shared" si="1590"/>
        <v>0.02437666088</v>
      </c>
      <c r="JK325" s="193">
        <f t="shared" si="1590"/>
        <v>0.04152783193</v>
      </c>
      <c r="JL325" s="193">
        <f t="shared" si="1590"/>
        <v>0.1052300261</v>
      </c>
      <c r="JM325" s="193">
        <f t="shared" si="1590"/>
        <v>0.333152112</v>
      </c>
      <c r="JN325" s="193">
        <f t="shared" si="1590"/>
        <v>0.6248716738</v>
      </c>
      <c r="JO325" s="193">
        <f t="shared" si="1590"/>
        <v>0.8355527974</v>
      </c>
      <c r="JP325" s="193">
        <f t="shared" si="1590"/>
        <v>1.007300011</v>
      </c>
      <c r="JQ325" s="193">
        <f t="shared" si="1590"/>
        <v>0.9847454096</v>
      </c>
      <c r="JR325" s="193">
        <f t="shared" si="1590"/>
        <v>0.8987315728</v>
      </c>
      <c r="JS325" s="193">
        <f t="shared" si="1590"/>
        <v>0.7764623827</v>
      </c>
      <c r="JT325" s="193">
        <f t="shared" si="1590"/>
        <v>0.5858961518</v>
      </c>
      <c r="JU325" s="193">
        <f t="shared" si="1590"/>
        <v>0.3426273118</v>
      </c>
      <c r="JV325" s="193">
        <f t="shared" si="1590"/>
        <v>0.03916241588</v>
      </c>
      <c r="JW325" s="193">
        <f t="shared" si="1590"/>
        <v>0</v>
      </c>
      <c r="JX325" s="193">
        <f t="shared" si="1590"/>
        <v>0</v>
      </c>
      <c r="JY325" s="193">
        <f t="shared" si="1590"/>
        <v>0</v>
      </c>
      <c r="JZ325" s="193">
        <f t="shared" si="1590"/>
        <v>0</v>
      </c>
      <c r="KA325" s="193">
        <f t="shared" si="1590"/>
        <v>0</v>
      </c>
      <c r="KB325" s="193">
        <f t="shared" si="1590"/>
        <v>0</v>
      </c>
      <c r="KC325" s="193">
        <f t="shared" si="1590"/>
        <v>0</v>
      </c>
      <c r="KD325" s="193">
        <f t="shared" si="1590"/>
        <v>0</v>
      </c>
      <c r="KE325" s="193">
        <f t="shared" si="1590"/>
        <v>0</v>
      </c>
      <c r="KF325" s="193">
        <f t="shared" si="1590"/>
        <v>0</v>
      </c>
      <c r="KG325" s="193">
        <f t="shared" si="1590"/>
        <v>0</v>
      </c>
      <c r="KH325" s="193">
        <f t="shared" si="1590"/>
        <v>0</v>
      </c>
      <c r="KI325" s="193">
        <f t="shared" si="1590"/>
        <v>0</v>
      </c>
      <c r="KJ325" s="193">
        <f t="shared" si="1590"/>
        <v>0</v>
      </c>
      <c r="KK325" s="193">
        <f t="shared" si="1590"/>
        <v>0</v>
      </c>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row>
    <row r="326" ht="14.25" customHeight="1">
      <c r="A326" s="1">
        <v>11.0</v>
      </c>
      <c r="B326" s="1">
        <f t="shared" ref="B326:C326" si="1591">B325+1</f>
        <v>316</v>
      </c>
      <c r="C326" s="267">
        <f t="shared" si="1591"/>
        <v>43781</v>
      </c>
      <c r="D326" s="193">
        <f t="shared" si="15"/>
        <v>12.16594151</v>
      </c>
      <c r="E326" s="193">
        <f>(SUMIFS(Profile!$F$2:$F$17521,Profile!$B$2:$B$17521,$B326,Profile!$C$2:$C$17521,E$8))*$C$6</f>
        <v>0.1758715065</v>
      </c>
      <c r="F326" s="193">
        <f>(SUMIFS(Profile!$F$2:$F$17521,Profile!$B$2:$B$17521,$B326,Profile!$C$2:$C$17521,F$8))*$C$6</f>
        <v>0.1550393463</v>
      </c>
      <c r="G326" s="193">
        <f>(SUMIFS(Profile!$F$2:$F$17521,Profile!$B$2:$B$17521,$B326,Profile!$C$2:$C$17521,G$8))*$C$6</f>
        <v>0.1454245031</v>
      </c>
      <c r="H326" s="193">
        <f>(SUMIFS(Profile!$F$2:$F$17521,Profile!$B$2:$B$17521,$B326,Profile!$C$2:$C$17521,H$8))*$C$6</f>
        <v>0.1338065676</v>
      </c>
      <c r="I326" s="193">
        <f>(SUMIFS(Profile!$F$2:$F$17521,Profile!$B$2:$B$17521,$B326,Profile!$C$2:$C$17521,I$8))*$C$6</f>
        <v>0.1269960537</v>
      </c>
      <c r="J326" s="193">
        <f>(SUMIFS(Profile!$F$2:$F$17521,Profile!$B$2:$B$17521,$B326,Profile!$C$2:$C$17521,J$8))*$C$6</f>
        <v>0.1201855398</v>
      </c>
      <c r="K326" s="193">
        <f>(SUMIFS(Profile!$F$2:$F$17521,Profile!$B$2:$B$17521,$B326,Profile!$C$2:$C$17521,K$8))*$C$6</f>
        <v>0.1185830659</v>
      </c>
      <c r="L326" s="193">
        <f>(SUMIFS(Profile!$F$2:$F$17521,Profile!$B$2:$B$17521,$B326,Profile!$C$2:$C$17521,L$8))*$C$6</f>
        <v>0.1173812105</v>
      </c>
      <c r="M326" s="193">
        <f>(SUMIFS(Profile!$F$2:$F$17521,Profile!$B$2:$B$17521,$B326,Profile!$C$2:$C$17521,M$8))*$C$6</f>
        <v>0.1165799736</v>
      </c>
      <c r="N326" s="193">
        <f>(SUMIFS(Profile!$F$2:$F$17521,Profile!$B$2:$B$17521,$B326,Profile!$C$2:$C$17521,N$8))*$C$6</f>
        <v>0.1185830659</v>
      </c>
      <c r="O326" s="193">
        <f>(SUMIFS(Profile!$F$2:$F$17521,Profile!$B$2:$B$17521,$B326,Profile!$C$2:$C$17521,O$8))*$C$6</f>
        <v>0.123791106</v>
      </c>
      <c r="P326" s="193">
        <f>(SUMIFS(Profile!$F$2:$F$17521,Profile!$B$2:$B$17521,$B326,Profile!$C$2:$C$17521,P$8))*$C$6</f>
        <v>0.1302010014</v>
      </c>
      <c r="Q326" s="193">
        <f>(SUMIFS(Profile!$F$2:$F$17521,Profile!$B$2:$B$17521,$B326,Profile!$C$2:$C$17521,Q$8))*$C$6</f>
        <v>0.1434214108</v>
      </c>
      <c r="R326" s="193">
        <f>(SUMIFS(Profile!$F$2:$F$17521,Profile!$B$2:$B$17521,$B326,Profile!$C$2:$C$17521,R$8))*$C$6</f>
        <v>0.1562412017</v>
      </c>
      <c r="S326" s="193">
        <f>(SUMIFS(Profile!$F$2:$F$17521,Profile!$B$2:$B$17521,$B326,Profile!$C$2:$C$17521,S$8))*$C$6</f>
        <v>0.176272125</v>
      </c>
      <c r="T326" s="193">
        <f>(SUMIFS(Profile!$F$2:$F$17521,Profile!$B$2:$B$17521,$B326,Profile!$C$2:$C$17521,T$8))*$C$6</f>
        <v>0.2075203653</v>
      </c>
      <c r="U326" s="193">
        <f>(SUMIFS(Profile!$F$2:$F$17521,Profile!$B$2:$B$17521,$B326,Profile!$C$2:$C$17521,U$8))*$C$6</f>
        <v>0.2391692241</v>
      </c>
      <c r="V326" s="193">
        <f>(SUMIFS(Profile!$F$2:$F$17521,Profile!$B$2:$B$17521,$B326,Profile!$C$2:$C$17521,V$8))*$C$6</f>
        <v>0.2668118983</v>
      </c>
      <c r="W326" s="193">
        <f>(SUMIFS(Profile!$F$2:$F$17521,Profile!$B$2:$B$17521,$B326,Profile!$C$2:$C$17521,W$8))*$C$6</f>
        <v>0.2788304523</v>
      </c>
      <c r="X326" s="193">
        <f>(SUMIFS(Profile!$F$2:$F$17521,Profile!$B$2:$B$17521,$B326,Profile!$C$2:$C$17521,X$8))*$C$6</f>
        <v>0.2896471508</v>
      </c>
      <c r="Y326" s="193">
        <f>(SUMIFS(Profile!$F$2:$F$17521,Profile!$B$2:$B$17521,$B326,Profile!$C$2:$C$17521,Y$8))*$C$6</f>
        <v>0.2852403477</v>
      </c>
      <c r="Z326" s="193">
        <f>(SUMIFS(Profile!$F$2:$F$17521,Profile!$B$2:$B$17521,$B326,Profile!$C$2:$C$17521,Z$8))*$C$6</f>
        <v>0.2912496247</v>
      </c>
      <c r="AA326" s="193">
        <f>(SUMIFS(Profile!$F$2:$F$17521,Profile!$B$2:$B$17521,$B326,Profile!$C$2:$C$17521,AA$8))*$C$6</f>
        <v>0.2848397292</v>
      </c>
      <c r="AB326" s="193">
        <f>(SUMIFS(Profile!$F$2:$F$17521,Profile!$B$2:$B$17521,$B326,Profile!$C$2:$C$17521,AB$8))*$C$6</f>
        <v>0.2752248861</v>
      </c>
      <c r="AC326" s="193">
        <f>(SUMIFS(Profile!$F$2:$F$17521,Profile!$B$2:$B$17521,$B326,Profile!$C$2:$C$17521,AC$8))*$C$6</f>
        <v>0.2776285969</v>
      </c>
      <c r="AD326" s="193">
        <f>(SUMIFS(Profile!$F$2:$F$17521,Profile!$B$2:$B$17521,$B326,Profile!$C$2:$C$17521,AD$8))*$C$6</f>
        <v>0.2844391108</v>
      </c>
      <c r="AE326" s="193">
        <f>(SUMIFS(Profile!$F$2:$F$17521,Profile!$B$2:$B$17521,$B326,Profile!$C$2:$C$17521,AE$8))*$C$6</f>
        <v>0.2764267415</v>
      </c>
      <c r="AF326" s="193">
        <f>(SUMIFS(Profile!$F$2:$F$17521,Profile!$B$2:$B$17521,$B326,Profile!$C$2:$C$17521,AF$8))*$C$6</f>
        <v>0.2764267415</v>
      </c>
      <c r="AG326" s="193">
        <f>(SUMIFS(Profile!$F$2:$F$17521,Profile!$B$2:$B$17521,$B326,Profile!$C$2:$C$17521,AG$8))*$C$6</f>
        <v>0.2712187014</v>
      </c>
      <c r="AH326" s="193">
        <f>(SUMIFS(Profile!$F$2:$F$17521,Profile!$B$2:$B$17521,$B326,Profile!$C$2:$C$17521,AH$8))*$C$6</f>
        <v>0.2736224122</v>
      </c>
      <c r="AI326" s="193">
        <f>(SUMIFS(Profile!$F$2:$F$17521,Profile!$B$2:$B$17521,$B326,Profile!$C$2:$C$17521,AI$8))*$C$6</f>
        <v>0.2824360184</v>
      </c>
      <c r="AJ326" s="193">
        <f>(SUMIFS(Profile!$F$2:$F$17521,Profile!$B$2:$B$17521,$B326,Profile!$C$2:$C$17521,AJ$8))*$C$6</f>
        <v>0.2944545724</v>
      </c>
      <c r="AK326" s="193">
        <f>(SUMIFS(Profile!$F$2:$F$17521,Profile!$B$2:$B$17521,$B326,Profile!$C$2:$C$17521,AK$8))*$C$6</f>
        <v>0.3188922988</v>
      </c>
      <c r="AL326" s="193">
        <f>(SUMIFS(Profile!$F$2:$F$17521,Profile!$B$2:$B$17521,$B326,Profile!$C$2:$C$17521,AL$8))*$C$6</f>
        <v>0.3641621855</v>
      </c>
      <c r="AM326" s="193">
        <f>(SUMIFS(Profile!$F$2:$F$17521,Profile!$B$2:$B$17521,$B326,Profile!$C$2:$C$17521,AM$8))*$C$6</f>
        <v>0.411034546</v>
      </c>
      <c r="AN326" s="193">
        <f>(SUMIFS(Profile!$F$2:$F$17521,Profile!$B$2:$B$17521,$B326,Profile!$C$2:$C$17521,AN$8))*$C$6</f>
        <v>0.4319067681</v>
      </c>
      <c r="AO326" s="193">
        <f>(SUMIFS(Profile!$F$2:$F$17521,Profile!$B$2:$B$17521,$B326,Profile!$C$2:$C$17521,AO$8))*$C$6</f>
        <v>0.4295431191</v>
      </c>
      <c r="AP326" s="193">
        <f>(SUMIFS(Profile!$F$2:$F$17521,Profile!$B$2:$B$17521,$B326,Profile!$C$2:$C$17521,AP$8))*$C$6</f>
        <v>0.4164829571</v>
      </c>
      <c r="AQ326" s="193">
        <f>(SUMIFS(Profile!$F$2:$F$17521,Profile!$B$2:$B$17521,$B326,Profile!$C$2:$C$17521,AQ$8))*$C$6</f>
        <v>0.393006715</v>
      </c>
      <c r="AR326" s="193">
        <f>(SUMIFS(Profile!$F$2:$F$17521,Profile!$B$2:$B$17521,$B326,Profile!$C$2:$C$17521,AR$8))*$C$6</f>
        <v>0.3725751733</v>
      </c>
      <c r="AS326" s="193">
        <f>(SUMIFS(Profile!$F$2:$F$17521,Profile!$B$2:$B$17521,$B326,Profile!$C$2:$C$17521,AS$8))*$C$6</f>
        <v>0.3541467238</v>
      </c>
      <c r="AT326" s="193">
        <f>(SUMIFS(Profile!$F$2:$F$17521,Profile!$B$2:$B$17521,$B326,Profile!$C$2:$C$17521,AT$8))*$C$6</f>
        <v>0.3377213667</v>
      </c>
      <c r="AU326" s="193">
        <f>(SUMIFS(Profile!$F$2:$F$17521,Profile!$B$2:$B$17521,$B326,Profile!$C$2:$C$17521,AU$8))*$C$6</f>
        <v>0.3204947727</v>
      </c>
      <c r="AV326" s="193">
        <f>(SUMIFS(Profile!$F$2:$F$17521,Profile!$B$2:$B$17521,$B326,Profile!$C$2:$C$17521,AV$8))*$C$6</f>
        <v>0.3068737449</v>
      </c>
      <c r="AW326" s="193">
        <f>(SUMIFS(Profile!$F$2:$F$17521,Profile!$B$2:$B$17521,$B326,Profile!$C$2:$C$17521,AW$8))*$C$6</f>
        <v>0.2884452954</v>
      </c>
      <c r="AX326" s="193">
        <f>(SUMIFS(Profile!$F$2:$F$17521,Profile!$B$2:$B$17521,$B326,Profile!$C$2:$C$17521,AX$8))*$C$6</f>
        <v>0.2632063321</v>
      </c>
      <c r="AY326" s="193">
        <f>(SUMIFS(Profile!$F$2:$F$17521,Profile!$B$2:$B$17521,$B326,Profile!$C$2:$C$17521,AY$8))*$C$6</f>
        <v>0.2383679872</v>
      </c>
      <c r="AZ326" s="193">
        <f>(SUMIFS(Profile!$F$2:$F$17521,Profile!$B$2:$B$17521,$B326,Profile!$C$2:$C$17521,AZ$8))*$C$6</f>
        <v>0.205517273</v>
      </c>
      <c r="BA326" s="193">
        <f t="shared" si="16"/>
        <v>4.375222755</v>
      </c>
      <c r="BB326" s="193">
        <f>(SUMIFS(Profile!$E$2:$E$17521,Profile!$B$2:$B$17521,$B326,Profile!$C$2:$C$17521,BB$8))*$C$9</f>
        <v>0</v>
      </c>
      <c r="BC326" s="193">
        <f>(SUMIFS(Profile!$E$2:$E$17521,Profile!$B$2:$B$17521,$B326,Profile!$C$2:$C$17521,BC$8))*$C$9</f>
        <v>0</v>
      </c>
      <c r="BD326" s="193">
        <f>(SUMIFS(Profile!$E$2:$E$17521,Profile!$B$2:$B$17521,$B326,Profile!$C$2:$C$17521,BD$8))*$C$9</f>
        <v>0</v>
      </c>
      <c r="BE326" s="193">
        <f>(SUMIFS(Profile!$E$2:$E$17521,Profile!$B$2:$B$17521,$B326,Profile!$C$2:$C$17521,BE$8))*$C$9</f>
        <v>0</v>
      </c>
      <c r="BF326" s="193">
        <f>(SUMIFS(Profile!$E$2:$E$17521,Profile!$B$2:$B$17521,$B326,Profile!$C$2:$C$17521,BF$8))*$C$9</f>
        <v>0</v>
      </c>
      <c r="BG326" s="193">
        <f>(SUMIFS(Profile!$E$2:$E$17521,Profile!$B$2:$B$17521,$B326,Profile!$C$2:$C$17521,BG$8))*$C$9</f>
        <v>0</v>
      </c>
      <c r="BH326" s="193">
        <f>(SUMIFS(Profile!$E$2:$E$17521,Profile!$B$2:$B$17521,$B326,Profile!$C$2:$C$17521,BH$8))*$C$9</f>
        <v>0</v>
      </c>
      <c r="BI326" s="193">
        <f>(SUMIFS(Profile!$E$2:$E$17521,Profile!$B$2:$B$17521,$B326,Profile!$C$2:$C$17521,BI$8))*$C$9</f>
        <v>0</v>
      </c>
      <c r="BJ326" s="193">
        <f>(SUMIFS(Profile!$E$2:$E$17521,Profile!$B$2:$B$17521,$B326,Profile!$C$2:$C$17521,BJ$8))*$C$9</f>
        <v>0</v>
      </c>
      <c r="BK326" s="193">
        <f>(SUMIFS(Profile!$E$2:$E$17521,Profile!$B$2:$B$17521,$B326,Profile!$C$2:$C$17521,BK$8))*$C$9</f>
        <v>0</v>
      </c>
      <c r="BL326" s="193">
        <f>(SUMIFS(Profile!$E$2:$E$17521,Profile!$B$2:$B$17521,$B326,Profile!$C$2:$C$17521,BL$8))*$C$9</f>
        <v>0</v>
      </c>
      <c r="BM326" s="193">
        <f>(SUMIFS(Profile!$E$2:$E$17521,Profile!$B$2:$B$17521,$B326,Profile!$C$2:$C$17521,BM$8))*$C$9</f>
        <v>0</v>
      </c>
      <c r="BN326" s="193">
        <f>(SUMIFS(Profile!$E$2:$E$17521,Profile!$B$2:$B$17521,$B326,Profile!$C$2:$C$17521,BN$8))*$C$9</f>
        <v>0</v>
      </c>
      <c r="BO326" s="193">
        <f>(SUMIFS(Profile!$E$2:$E$17521,Profile!$B$2:$B$17521,$B326,Profile!$C$2:$C$17521,BO$8))*$C$9</f>
        <v>0</v>
      </c>
      <c r="BP326" s="193">
        <f>(SUMIFS(Profile!$E$2:$E$17521,Profile!$B$2:$B$17521,$B326,Profile!$C$2:$C$17521,BP$8))*$C$9</f>
        <v>0.00170738158</v>
      </c>
      <c r="BQ326" s="193">
        <f>(SUMIFS(Profile!$E$2:$E$17521,Profile!$B$2:$B$17521,$B326,Profile!$C$2:$C$17521,BQ$8))*$C$9</f>
        <v>0.02048857897</v>
      </c>
      <c r="BR326" s="193">
        <f>(SUMIFS(Profile!$E$2:$E$17521,Profile!$B$2:$B$17521,$B326,Profile!$C$2:$C$17521,BR$8))*$C$9</f>
        <v>0.05842803234</v>
      </c>
      <c r="BS326" s="193">
        <f>(SUMIFS(Profile!$E$2:$E$17521,Profile!$B$2:$B$17521,$B326,Profile!$C$2:$C$17521,BS$8))*$C$9</f>
        <v>0.1045619256</v>
      </c>
      <c r="BT326" s="193">
        <f>(SUMIFS(Profile!$E$2:$E$17521,Profile!$B$2:$B$17521,$B326,Profile!$C$2:$C$17521,BT$8))*$C$9</f>
        <v>0.1516801249</v>
      </c>
      <c r="BU326" s="193">
        <f>(SUMIFS(Profile!$E$2:$E$17521,Profile!$B$2:$B$17521,$B326,Profile!$C$2:$C$17521,BU$8))*$C$9</f>
        <v>0.2010297479</v>
      </c>
      <c r="BV326" s="193">
        <f>(SUMIFS(Profile!$E$2:$E$17521,Profile!$B$2:$B$17521,$B326,Profile!$C$2:$C$17521,BV$8))*$C$9</f>
        <v>0.3753426491</v>
      </c>
      <c r="BW326" s="193">
        <f>(SUMIFS(Profile!$E$2:$E$17521,Profile!$B$2:$B$17521,$B326,Profile!$C$2:$C$17521,BW$8))*$C$9</f>
        <v>0.3851707785</v>
      </c>
      <c r="BX326" s="193">
        <f>(SUMIFS(Profile!$E$2:$E$17521,Profile!$B$2:$B$17521,$B326,Profile!$C$2:$C$17521,BX$8))*$C$9</f>
        <v>0.4457942041</v>
      </c>
      <c r="BY326" s="193">
        <f>(SUMIFS(Profile!$E$2:$E$17521,Profile!$B$2:$B$17521,$B326,Profile!$C$2:$C$17521,BY$8))*$C$9</f>
        <v>0.4520173703</v>
      </c>
      <c r="BZ326" s="193">
        <f>(SUMIFS(Profile!$E$2:$E$17521,Profile!$B$2:$B$17521,$B326,Profile!$C$2:$C$17521,BZ$8))*$C$9</f>
        <v>0.5577746487</v>
      </c>
      <c r="CA326" s="193">
        <f>(SUMIFS(Profile!$E$2:$E$17521,Profile!$B$2:$B$17521,$B326,Profile!$C$2:$C$17521,CA$8))*$C$9</f>
        <v>0.4597765712</v>
      </c>
      <c r="CB326" s="193">
        <f>(SUMIFS(Profile!$E$2:$E$17521,Profile!$B$2:$B$17521,$B326,Profile!$C$2:$C$17521,CB$8))*$C$9</f>
        <v>0.4041445899</v>
      </c>
      <c r="CC326" s="193">
        <f>(SUMIFS(Profile!$E$2:$E$17521,Profile!$B$2:$B$17521,$B326,Profile!$C$2:$C$17521,CC$8))*$C$9</f>
        <v>0.3498544872</v>
      </c>
      <c r="CD326" s="193">
        <f>(SUMIFS(Profile!$E$2:$E$17521,Profile!$B$2:$B$17521,$B326,Profile!$C$2:$C$17521,CD$8))*$C$9</f>
        <v>0.1821449997</v>
      </c>
      <c r="CE326" s="193">
        <f>(SUMIFS(Profile!$E$2:$E$17521,Profile!$B$2:$B$17521,$B326,Profile!$C$2:$C$17521,CE$8))*$C$9</f>
        <v>0.1006679084</v>
      </c>
      <c r="CF326" s="193">
        <f>(SUMIFS(Profile!$E$2:$E$17521,Profile!$B$2:$B$17521,$B326,Profile!$C$2:$C$17521,CF$8))*$C$9</f>
        <v>0.07455231826</v>
      </c>
      <c r="CG326" s="193">
        <f>(SUMIFS(Profile!$E$2:$E$17521,Profile!$B$2:$B$17521,$B326,Profile!$C$2:$C$17521,CG$8))*$C$9</f>
        <v>0.03210304023</v>
      </c>
      <c r="CH326" s="193">
        <f>(SUMIFS(Profile!$E$2:$E$17521,Profile!$B$2:$B$17521,$B326,Profile!$C$2:$C$17521,CH$8))*$C$9</f>
        <v>0.01751656991</v>
      </c>
      <c r="CI326" s="193">
        <f>(SUMIFS(Profile!$E$2:$E$17521,Profile!$B$2:$B$17521,$B326,Profile!$C$2:$C$17521,CI$8))*$C$9</f>
        <v>0.0004668284098</v>
      </c>
      <c r="CJ326" s="193">
        <f>(SUMIFS(Profile!$E$2:$E$17521,Profile!$B$2:$B$17521,$B326,Profile!$C$2:$C$17521,CJ$8))*$C$9</f>
        <v>0</v>
      </c>
      <c r="CK326" s="193">
        <f>(SUMIFS(Profile!$E$2:$E$17521,Profile!$B$2:$B$17521,$B326,Profile!$C$2:$C$17521,CK$8))*$C$9</f>
        <v>0</v>
      </c>
      <c r="CL326" s="193">
        <f>(SUMIFS(Profile!$E$2:$E$17521,Profile!$B$2:$B$17521,$B326,Profile!$C$2:$C$17521,CL$8))*$C$9</f>
        <v>0</v>
      </c>
      <c r="CM326" s="193">
        <f>(SUMIFS(Profile!$E$2:$E$17521,Profile!$B$2:$B$17521,$B326,Profile!$C$2:$C$17521,CM$8))*$C$9</f>
        <v>0</v>
      </c>
      <c r="CN326" s="193">
        <f>(SUMIFS(Profile!$E$2:$E$17521,Profile!$B$2:$B$17521,$B326,Profile!$C$2:$C$17521,CN$8))*$C$9</f>
        <v>0</v>
      </c>
      <c r="CO326" s="193">
        <f>(SUMIFS(Profile!$E$2:$E$17521,Profile!$B$2:$B$17521,$B326,Profile!$C$2:$C$17521,CO$8))*$C$9</f>
        <v>0</v>
      </c>
      <c r="CP326" s="193">
        <f>(SUMIFS(Profile!$E$2:$E$17521,Profile!$B$2:$B$17521,$B326,Profile!$C$2:$C$17521,CP$8))*$C$9</f>
        <v>0</v>
      </c>
      <c r="CQ326" s="193">
        <f>(SUMIFS(Profile!$E$2:$E$17521,Profile!$B$2:$B$17521,$B326,Profile!$C$2:$C$17521,CQ$8))*$C$9</f>
        <v>0</v>
      </c>
      <c r="CR326" s="193">
        <f>(SUMIFS(Profile!$E$2:$E$17521,Profile!$B$2:$B$17521,$B326,Profile!$C$2:$C$17521,CR$8))*$C$9</f>
        <v>0</v>
      </c>
      <c r="CS326" s="193">
        <f>(SUMIFS(Profile!$E$2:$E$17521,Profile!$B$2:$B$17521,$B326,Profile!$C$2:$C$17521,CS$8))*$C$9</f>
        <v>0</v>
      </c>
      <c r="CT326" s="193">
        <f>(SUMIFS(Profile!$E$2:$E$17521,Profile!$B$2:$B$17521,$B326,Profile!$C$2:$C$17521,CT$8))*$C$9</f>
        <v>0</v>
      </c>
      <c r="CU326" s="193">
        <f>(SUMIFS(Profile!$E$2:$E$17521,Profile!$B$2:$B$17521,$B326,Profile!$C$2:$C$17521,CU$8))*$C$9</f>
        <v>0</v>
      </c>
      <c r="CV326" s="193">
        <f>(SUMIFS(Profile!$E$2:$E$17521,Profile!$B$2:$B$17521,$B326,Profile!$C$2:$C$17521,CV$8))*$C$9</f>
        <v>0</v>
      </c>
      <c r="CW326" s="193">
        <f>(SUMIFS(Profile!$E$2:$E$17521,Profile!$B$2:$B$17521,$B326,Profile!$C$2:$C$17521,CW$8))*$C$9</f>
        <v>0</v>
      </c>
      <c r="CX326" s="193">
        <f t="shared" si="17"/>
        <v>1.178399521</v>
      </c>
      <c r="CY326" s="193">
        <f t="shared" ref="CY326:ET326" si="1592">MAX(BB326-E326,0)</f>
        <v>0</v>
      </c>
      <c r="CZ326" s="193">
        <f t="shared" si="1592"/>
        <v>0</v>
      </c>
      <c r="DA326" s="193">
        <f t="shared" si="1592"/>
        <v>0</v>
      </c>
      <c r="DB326" s="193">
        <f t="shared" si="1592"/>
        <v>0</v>
      </c>
      <c r="DC326" s="193">
        <f t="shared" si="1592"/>
        <v>0</v>
      </c>
      <c r="DD326" s="193">
        <f t="shared" si="1592"/>
        <v>0</v>
      </c>
      <c r="DE326" s="193">
        <f t="shared" si="1592"/>
        <v>0</v>
      </c>
      <c r="DF326" s="193">
        <f t="shared" si="1592"/>
        <v>0</v>
      </c>
      <c r="DG326" s="193">
        <f t="shared" si="1592"/>
        <v>0</v>
      </c>
      <c r="DH326" s="193">
        <f t="shared" si="1592"/>
        <v>0</v>
      </c>
      <c r="DI326" s="193">
        <f t="shared" si="1592"/>
        <v>0</v>
      </c>
      <c r="DJ326" s="193">
        <f t="shared" si="1592"/>
        <v>0</v>
      </c>
      <c r="DK326" s="193">
        <f t="shared" si="1592"/>
        <v>0</v>
      </c>
      <c r="DL326" s="193">
        <f t="shared" si="1592"/>
        <v>0</v>
      </c>
      <c r="DM326" s="193">
        <f t="shared" si="1592"/>
        <v>0</v>
      </c>
      <c r="DN326" s="193">
        <f t="shared" si="1592"/>
        <v>0</v>
      </c>
      <c r="DO326" s="193">
        <f t="shared" si="1592"/>
        <v>0</v>
      </c>
      <c r="DP326" s="193">
        <f t="shared" si="1592"/>
        <v>0</v>
      </c>
      <c r="DQ326" s="193">
        <f t="shared" si="1592"/>
        <v>0</v>
      </c>
      <c r="DR326" s="193">
        <f t="shared" si="1592"/>
        <v>0</v>
      </c>
      <c r="DS326" s="193">
        <f t="shared" si="1592"/>
        <v>0.09010230143</v>
      </c>
      <c r="DT326" s="193">
        <f t="shared" si="1592"/>
        <v>0.0939211538</v>
      </c>
      <c r="DU326" s="193">
        <f t="shared" si="1592"/>
        <v>0.1609544749</v>
      </c>
      <c r="DV326" s="193">
        <f t="shared" si="1592"/>
        <v>0.1767924842</v>
      </c>
      <c r="DW326" s="193">
        <f t="shared" si="1592"/>
        <v>0.2801460519</v>
      </c>
      <c r="DX326" s="193">
        <f t="shared" si="1592"/>
        <v>0.1753374604</v>
      </c>
      <c r="DY326" s="193">
        <f t="shared" si="1592"/>
        <v>0.1277178485</v>
      </c>
      <c r="DZ326" s="193">
        <f t="shared" si="1592"/>
        <v>0.07342774578</v>
      </c>
      <c r="EA326" s="193">
        <f t="shared" si="1592"/>
        <v>0</v>
      </c>
      <c r="EB326" s="193">
        <f t="shared" si="1592"/>
        <v>0</v>
      </c>
      <c r="EC326" s="193">
        <f t="shared" si="1592"/>
        <v>0</v>
      </c>
      <c r="ED326" s="193">
        <f t="shared" si="1592"/>
        <v>0</v>
      </c>
      <c r="EE326" s="193">
        <f t="shared" si="1592"/>
        <v>0</v>
      </c>
      <c r="EF326" s="193">
        <f t="shared" si="1592"/>
        <v>0</v>
      </c>
      <c r="EG326" s="193">
        <f t="shared" si="1592"/>
        <v>0</v>
      </c>
      <c r="EH326" s="193">
        <f t="shared" si="1592"/>
        <v>0</v>
      </c>
      <c r="EI326" s="193">
        <f t="shared" si="1592"/>
        <v>0</v>
      </c>
      <c r="EJ326" s="193">
        <f t="shared" si="1592"/>
        <v>0</v>
      </c>
      <c r="EK326" s="193">
        <f t="shared" si="1592"/>
        <v>0</v>
      </c>
      <c r="EL326" s="193">
        <f t="shared" si="1592"/>
        <v>0</v>
      </c>
      <c r="EM326" s="193">
        <f t="shared" si="1592"/>
        <v>0</v>
      </c>
      <c r="EN326" s="193">
        <f t="shared" si="1592"/>
        <v>0</v>
      </c>
      <c r="EO326" s="193">
        <f t="shared" si="1592"/>
        <v>0</v>
      </c>
      <c r="EP326" s="193">
        <f t="shared" si="1592"/>
        <v>0</v>
      </c>
      <c r="EQ326" s="193">
        <f t="shared" si="1592"/>
        <v>0</v>
      </c>
      <c r="ER326" s="193">
        <f t="shared" si="1592"/>
        <v>0</v>
      </c>
      <c r="ES326" s="193">
        <f t="shared" si="1592"/>
        <v>0</v>
      </c>
      <c r="ET326" s="193">
        <f t="shared" si="1592"/>
        <v>0</v>
      </c>
      <c r="EU326" s="193">
        <f t="shared" si="19"/>
        <v>3.196823234</v>
      </c>
      <c r="EV326" s="193">
        <f t="shared" ref="EV326:GQ326" si="1593">BB326-CY326</f>
        <v>0</v>
      </c>
      <c r="EW326" s="193">
        <f t="shared" si="1593"/>
        <v>0</v>
      </c>
      <c r="EX326" s="193">
        <f t="shared" si="1593"/>
        <v>0</v>
      </c>
      <c r="EY326" s="193">
        <f t="shared" si="1593"/>
        <v>0</v>
      </c>
      <c r="EZ326" s="193">
        <f t="shared" si="1593"/>
        <v>0</v>
      </c>
      <c r="FA326" s="193">
        <f t="shared" si="1593"/>
        <v>0</v>
      </c>
      <c r="FB326" s="193">
        <f t="shared" si="1593"/>
        <v>0</v>
      </c>
      <c r="FC326" s="193">
        <f t="shared" si="1593"/>
        <v>0</v>
      </c>
      <c r="FD326" s="193">
        <f t="shared" si="1593"/>
        <v>0</v>
      </c>
      <c r="FE326" s="193">
        <f t="shared" si="1593"/>
        <v>0</v>
      </c>
      <c r="FF326" s="193">
        <f t="shared" si="1593"/>
        <v>0</v>
      </c>
      <c r="FG326" s="193">
        <f t="shared" si="1593"/>
        <v>0</v>
      </c>
      <c r="FH326" s="193">
        <f t="shared" si="1593"/>
        <v>0</v>
      </c>
      <c r="FI326" s="193">
        <f t="shared" si="1593"/>
        <v>0</v>
      </c>
      <c r="FJ326" s="193">
        <f t="shared" si="1593"/>
        <v>0.00170738158</v>
      </c>
      <c r="FK326" s="193">
        <f t="shared" si="1593"/>
        <v>0.02048857897</v>
      </c>
      <c r="FL326" s="193">
        <f t="shared" si="1593"/>
        <v>0.05842803234</v>
      </c>
      <c r="FM326" s="193">
        <f t="shared" si="1593"/>
        <v>0.1045619256</v>
      </c>
      <c r="FN326" s="193">
        <f t="shared" si="1593"/>
        <v>0.1516801249</v>
      </c>
      <c r="FO326" s="193">
        <f t="shared" si="1593"/>
        <v>0.2010297479</v>
      </c>
      <c r="FP326" s="193">
        <f t="shared" si="1593"/>
        <v>0.2852403477</v>
      </c>
      <c r="FQ326" s="193">
        <f t="shared" si="1593"/>
        <v>0.2912496247</v>
      </c>
      <c r="FR326" s="193">
        <f t="shared" si="1593"/>
        <v>0.2848397292</v>
      </c>
      <c r="FS326" s="193">
        <f t="shared" si="1593"/>
        <v>0.2752248861</v>
      </c>
      <c r="FT326" s="193">
        <f t="shared" si="1593"/>
        <v>0.2776285969</v>
      </c>
      <c r="FU326" s="193">
        <f t="shared" si="1593"/>
        <v>0.2844391108</v>
      </c>
      <c r="FV326" s="193">
        <f t="shared" si="1593"/>
        <v>0.2764267415</v>
      </c>
      <c r="FW326" s="193">
        <f t="shared" si="1593"/>
        <v>0.2764267415</v>
      </c>
      <c r="FX326" s="193">
        <f t="shared" si="1593"/>
        <v>0.1821449997</v>
      </c>
      <c r="FY326" s="193">
        <f t="shared" si="1593"/>
        <v>0.1006679084</v>
      </c>
      <c r="FZ326" s="193">
        <f t="shared" si="1593"/>
        <v>0.07455231826</v>
      </c>
      <c r="GA326" s="193">
        <f t="shared" si="1593"/>
        <v>0.03210304023</v>
      </c>
      <c r="GB326" s="193">
        <f t="shared" si="1593"/>
        <v>0.01751656991</v>
      </c>
      <c r="GC326" s="193">
        <f t="shared" si="1593"/>
        <v>0.0004668284098</v>
      </c>
      <c r="GD326" s="193">
        <f t="shared" si="1593"/>
        <v>0</v>
      </c>
      <c r="GE326" s="193">
        <f t="shared" si="1593"/>
        <v>0</v>
      </c>
      <c r="GF326" s="193">
        <f t="shared" si="1593"/>
        <v>0</v>
      </c>
      <c r="GG326" s="193">
        <f t="shared" si="1593"/>
        <v>0</v>
      </c>
      <c r="GH326" s="193">
        <f t="shared" si="1593"/>
        <v>0</v>
      </c>
      <c r="GI326" s="193">
        <f t="shared" si="1593"/>
        <v>0</v>
      </c>
      <c r="GJ326" s="193">
        <f t="shared" si="1593"/>
        <v>0</v>
      </c>
      <c r="GK326" s="193">
        <f t="shared" si="1593"/>
        <v>0</v>
      </c>
      <c r="GL326" s="193">
        <f t="shared" si="1593"/>
        <v>0</v>
      </c>
      <c r="GM326" s="193">
        <f t="shared" si="1593"/>
        <v>0</v>
      </c>
      <c r="GN326" s="193">
        <f t="shared" si="1593"/>
        <v>0</v>
      </c>
      <c r="GO326" s="193">
        <f t="shared" si="1593"/>
        <v>0</v>
      </c>
      <c r="GP326" s="193">
        <f t="shared" si="1593"/>
        <v>0</v>
      </c>
      <c r="GQ326" s="193">
        <f t="shared" si="1593"/>
        <v>0</v>
      </c>
      <c r="GR326" s="193">
        <f t="shared" si="21"/>
        <v>8.969118276</v>
      </c>
      <c r="GS326" s="193">
        <f t="shared" ref="GS326:IN326" si="1594">E326-EV326</f>
        <v>0.1758715065</v>
      </c>
      <c r="GT326" s="193">
        <f t="shared" si="1594"/>
        <v>0.1550393463</v>
      </c>
      <c r="GU326" s="193">
        <f t="shared" si="1594"/>
        <v>0.1454245031</v>
      </c>
      <c r="GV326" s="193">
        <f t="shared" si="1594"/>
        <v>0.1338065676</v>
      </c>
      <c r="GW326" s="193">
        <f t="shared" si="1594"/>
        <v>0.1269960537</v>
      </c>
      <c r="GX326" s="193">
        <f t="shared" si="1594"/>
        <v>0.1201855398</v>
      </c>
      <c r="GY326" s="193">
        <f t="shared" si="1594"/>
        <v>0.1185830659</v>
      </c>
      <c r="GZ326" s="193">
        <f t="shared" si="1594"/>
        <v>0.1173812105</v>
      </c>
      <c r="HA326" s="193">
        <f t="shared" si="1594"/>
        <v>0.1165799736</v>
      </c>
      <c r="HB326" s="193">
        <f t="shared" si="1594"/>
        <v>0.1185830659</v>
      </c>
      <c r="HC326" s="193">
        <f t="shared" si="1594"/>
        <v>0.123791106</v>
      </c>
      <c r="HD326" s="193">
        <f t="shared" si="1594"/>
        <v>0.1302010014</v>
      </c>
      <c r="HE326" s="193">
        <f t="shared" si="1594"/>
        <v>0.1434214108</v>
      </c>
      <c r="HF326" s="193">
        <f t="shared" si="1594"/>
        <v>0.1562412017</v>
      </c>
      <c r="HG326" s="193">
        <f t="shared" si="1594"/>
        <v>0.1745647434</v>
      </c>
      <c r="HH326" s="193">
        <f t="shared" si="1594"/>
        <v>0.1870317864</v>
      </c>
      <c r="HI326" s="193">
        <f t="shared" si="1594"/>
        <v>0.1807411918</v>
      </c>
      <c r="HJ326" s="193">
        <f t="shared" si="1594"/>
        <v>0.1622499726</v>
      </c>
      <c r="HK326" s="193">
        <f t="shared" si="1594"/>
        <v>0.1271503273</v>
      </c>
      <c r="HL326" s="193">
        <f t="shared" si="1594"/>
        <v>0.08861740294</v>
      </c>
      <c r="HM326" s="193">
        <f t="shared" si="1594"/>
        <v>0</v>
      </c>
      <c r="HN326" s="193">
        <f t="shared" si="1594"/>
        <v>0</v>
      </c>
      <c r="HO326" s="193">
        <f t="shared" si="1594"/>
        <v>0</v>
      </c>
      <c r="HP326" s="193">
        <f t="shared" si="1594"/>
        <v>0</v>
      </c>
      <c r="HQ326" s="193">
        <f t="shared" si="1594"/>
        <v>0</v>
      </c>
      <c r="HR326" s="193">
        <f t="shared" si="1594"/>
        <v>0</v>
      </c>
      <c r="HS326" s="193">
        <f t="shared" si="1594"/>
        <v>0</v>
      </c>
      <c r="HT326" s="193">
        <f t="shared" si="1594"/>
        <v>0</v>
      </c>
      <c r="HU326" s="193">
        <f t="shared" si="1594"/>
        <v>0.08907370171</v>
      </c>
      <c r="HV326" s="193">
        <f t="shared" si="1594"/>
        <v>0.1729545038</v>
      </c>
      <c r="HW326" s="193">
        <f t="shared" si="1594"/>
        <v>0.2078837002</v>
      </c>
      <c r="HX326" s="193">
        <f t="shared" si="1594"/>
        <v>0.2623515322</v>
      </c>
      <c r="HY326" s="193">
        <f t="shared" si="1594"/>
        <v>0.3013757289</v>
      </c>
      <c r="HZ326" s="193">
        <f t="shared" si="1594"/>
        <v>0.3636953571</v>
      </c>
      <c r="IA326" s="193">
        <f t="shared" si="1594"/>
        <v>0.411034546</v>
      </c>
      <c r="IB326" s="193">
        <f t="shared" si="1594"/>
        <v>0.4319067681</v>
      </c>
      <c r="IC326" s="193">
        <f t="shared" si="1594"/>
        <v>0.4295431191</v>
      </c>
      <c r="ID326" s="193">
        <f t="shared" si="1594"/>
        <v>0.4164829571</v>
      </c>
      <c r="IE326" s="193">
        <f t="shared" si="1594"/>
        <v>0.393006715</v>
      </c>
      <c r="IF326" s="193">
        <f t="shared" si="1594"/>
        <v>0.3725751733</v>
      </c>
      <c r="IG326" s="193">
        <f t="shared" si="1594"/>
        <v>0.3541467238</v>
      </c>
      <c r="IH326" s="193">
        <f t="shared" si="1594"/>
        <v>0.3377213667</v>
      </c>
      <c r="II326" s="193">
        <f t="shared" si="1594"/>
        <v>0.3204947727</v>
      </c>
      <c r="IJ326" s="193">
        <f t="shared" si="1594"/>
        <v>0.3068737449</v>
      </c>
      <c r="IK326" s="193">
        <f t="shared" si="1594"/>
        <v>0.2884452954</v>
      </c>
      <c r="IL326" s="193">
        <f t="shared" si="1594"/>
        <v>0.2632063321</v>
      </c>
      <c r="IM326" s="193">
        <f t="shared" si="1594"/>
        <v>0.2383679872</v>
      </c>
      <c r="IN326" s="193">
        <f t="shared" si="1594"/>
        <v>0.205517273</v>
      </c>
      <c r="IO326" s="193">
        <f t="shared" si="23"/>
        <v>1.178399521</v>
      </c>
      <c r="IP326" s="193">
        <f t="shared" si="29"/>
        <v>0</v>
      </c>
      <c r="IQ326" s="193">
        <f t="shared" ref="IQ326:KK326" si="1595">MAX((MIN(CZ326+IP326,$IO$7))-GT326,0)</f>
        <v>0</v>
      </c>
      <c r="IR326" s="193">
        <f t="shared" si="1595"/>
        <v>0</v>
      </c>
      <c r="IS326" s="193">
        <f t="shared" si="1595"/>
        <v>0</v>
      </c>
      <c r="IT326" s="193">
        <f t="shared" si="1595"/>
        <v>0</v>
      </c>
      <c r="IU326" s="193">
        <f t="shared" si="1595"/>
        <v>0</v>
      </c>
      <c r="IV326" s="193">
        <f t="shared" si="1595"/>
        <v>0</v>
      </c>
      <c r="IW326" s="193">
        <f t="shared" si="1595"/>
        <v>0</v>
      </c>
      <c r="IX326" s="193">
        <f t="shared" si="1595"/>
        <v>0</v>
      </c>
      <c r="IY326" s="193">
        <f t="shared" si="1595"/>
        <v>0</v>
      </c>
      <c r="IZ326" s="193">
        <f t="shared" si="1595"/>
        <v>0</v>
      </c>
      <c r="JA326" s="193">
        <f t="shared" si="1595"/>
        <v>0</v>
      </c>
      <c r="JB326" s="193">
        <f t="shared" si="1595"/>
        <v>0</v>
      </c>
      <c r="JC326" s="193">
        <f t="shared" si="1595"/>
        <v>0</v>
      </c>
      <c r="JD326" s="193">
        <f t="shared" si="1595"/>
        <v>0</v>
      </c>
      <c r="JE326" s="193">
        <f t="shared" si="1595"/>
        <v>0</v>
      </c>
      <c r="JF326" s="193">
        <f t="shared" si="1595"/>
        <v>0</v>
      </c>
      <c r="JG326" s="193">
        <f t="shared" si="1595"/>
        <v>0</v>
      </c>
      <c r="JH326" s="193">
        <f t="shared" si="1595"/>
        <v>0</v>
      </c>
      <c r="JI326" s="193">
        <f t="shared" si="1595"/>
        <v>0</v>
      </c>
      <c r="JJ326" s="193">
        <f t="shared" si="1595"/>
        <v>0.09010230143</v>
      </c>
      <c r="JK326" s="193">
        <f t="shared" si="1595"/>
        <v>0.1840234552</v>
      </c>
      <c r="JL326" s="193">
        <f t="shared" si="1595"/>
        <v>0.3449779301</v>
      </c>
      <c r="JM326" s="193">
        <f t="shared" si="1595"/>
        <v>0.5217704143</v>
      </c>
      <c r="JN326" s="193">
        <f t="shared" si="1595"/>
        <v>0.8019164662</v>
      </c>
      <c r="JO326" s="193">
        <f t="shared" si="1595"/>
        <v>0.9772539266</v>
      </c>
      <c r="JP326" s="193">
        <f t="shared" si="1595"/>
        <v>1.104971775</v>
      </c>
      <c r="JQ326" s="193">
        <f t="shared" si="1595"/>
        <v>1.178399521</v>
      </c>
      <c r="JR326" s="193">
        <f t="shared" si="1595"/>
        <v>1.089325819</v>
      </c>
      <c r="JS326" s="193">
        <f t="shared" si="1595"/>
        <v>0.9163713153</v>
      </c>
      <c r="JT326" s="193">
        <f t="shared" si="1595"/>
        <v>0.7084876151</v>
      </c>
      <c r="JU326" s="193">
        <f t="shared" si="1595"/>
        <v>0.4461360829</v>
      </c>
      <c r="JV326" s="193">
        <f t="shared" si="1595"/>
        <v>0.144760354</v>
      </c>
      <c r="JW326" s="193">
        <f t="shared" si="1595"/>
        <v>0</v>
      </c>
      <c r="JX326" s="193">
        <f t="shared" si="1595"/>
        <v>0</v>
      </c>
      <c r="JY326" s="193">
        <f t="shared" si="1595"/>
        <v>0</v>
      </c>
      <c r="JZ326" s="193">
        <f t="shared" si="1595"/>
        <v>0</v>
      </c>
      <c r="KA326" s="193">
        <f t="shared" si="1595"/>
        <v>0</v>
      </c>
      <c r="KB326" s="193">
        <f t="shared" si="1595"/>
        <v>0</v>
      </c>
      <c r="KC326" s="193">
        <f t="shared" si="1595"/>
        <v>0</v>
      </c>
      <c r="KD326" s="193">
        <f t="shared" si="1595"/>
        <v>0</v>
      </c>
      <c r="KE326" s="193">
        <f t="shared" si="1595"/>
        <v>0</v>
      </c>
      <c r="KF326" s="193">
        <f t="shared" si="1595"/>
        <v>0</v>
      </c>
      <c r="KG326" s="193">
        <f t="shared" si="1595"/>
        <v>0</v>
      </c>
      <c r="KH326" s="193">
        <f t="shared" si="1595"/>
        <v>0</v>
      </c>
      <c r="KI326" s="193">
        <f t="shared" si="1595"/>
        <v>0</v>
      </c>
      <c r="KJ326" s="193">
        <f t="shared" si="1595"/>
        <v>0</v>
      </c>
      <c r="KK326" s="193">
        <f t="shared" si="1595"/>
        <v>0</v>
      </c>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row>
    <row r="327" ht="14.25" customHeight="1">
      <c r="A327" s="1">
        <v>11.0</v>
      </c>
      <c r="B327" s="1">
        <f t="shared" ref="B327:C327" si="1596">B326+1</f>
        <v>317</v>
      </c>
      <c r="C327" s="267">
        <f t="shared" si="1596"/>
        <v>43782</v>
      </c>
      <c r="D327" s="193">
        <f t="shared" si="15"/>
        <v>12.82660142</v>
      </c>
      <c r="E327" s="193">
        <f>(SUMIFS(Profile!$F$2:$F$17521,Profile!$B$2:$B$17521,$B327,Profile!$C$2:$C$17521,E$8))*$C$6</f>
        <v>0.1742690327</v>
      </c>
      <c r="F327" s="193">
        <f>(SUMIFS(Profile!$F$2:$F$17521,Profile!$B$2:$B$17521,$B327,Profile!$C$2:$C$17521,F$8))*$C$6</f>
        <v>0.1558405832</v>
      </c>
      <c r="G327" s="193">
        <f>(SUMIFS(Profile!$F$2:$F$17521,Profile!$B$2:$B$17521,$B327,Profile!$C$2:$C$17521,G$8))*$C$6</f>
        <v>0.1422195554</v>
      </c>
      <c r="H327" s="193">
        <f>(SUMIFS(Profile!$F$2:$F$17521,Profile!$B$2:$B$17521,$B327,Profile!$C$2:$C$17521,H$8))*$C$6</f>
        <v>0.1358096599</v>
      </c>
      <c r="I327" s="193">
        <f>(SUMIFS(Profile!$F$2:$F$17521,Profile!$B$2:$B$17521,$B327,Profile!$C$2:$C$17521,I$8))*$C$6</f>
        <v>0.1269960537</v>
      </c>
      <c r="J327" s="193">
        <f>(SUMIFS(Profile!$F$2:$F$17521,Profile!$B$2:$B$17521,$B327,Profile!$C$2:$C$17521,J$8))*$C$6</f>
        <v>0.1217880136</v>
      </c>
      <c r="K327" s="193">
        <f>(SUMIFS(Profile!$F$2:$F$17521,Profile!$B$2:$B$17521,$B327,Profile!$C$2:$C$17521,K$8))*$C$6</f>
        <v>0.1213873952</v>
      </c>
      <c r="L327" s="193">
        <f>(SUMIFS(Profile!$F$2:$F$17521,Profile!$B$2:$B$17521,$B327,Profile!$C$2:$C$17521,L$8))*$C$6</f>
        <v>0.117781829</v>
      </c>
      <c r="M327" s="193">
        <f>(SUMIFS(Profile!$F$2:$F$17521,Profile!$B$2:$B$17521,$B327,Profile!$C$2:$C$17521,M$8))*$C$6</f>
        <v>0.1165799736</v>
      </c>
      <c r="N327" s="193">
        <f>(SUMIFS(Profile!$F$2:$F$17521,Profile!$B$2:$B$17521,$B327,Profile!$C$2:$C$17521,N$8))*$C$6</f>
        <v>0.1185830659</v>
      </c>
      <c r="O327" s="193">
        <f>(SUMIFS(Profile!$F$2:$F$17521,Profile!$B$2:$B$17521,$B327,Profile!$C$2:$C$17521,O$8))*$C$6</f>
        <v>0.1185830659</v>
      </c>
      <c r="P327" s="193">
        <f>(SUMIFS(Profile!$F$2:$F$17521,Profile!$B$2:$B$17521,$B327,Profile!$C$2:$C$17521,P$8))*$C$6</f>
        <v>0.1249929614</v>
      </c>
      <c r="Q327" s="193">
        <f>(SUMIFS(Profile!$F$2:$F$17521,Profile!$B$2:$B$17521,$B327,Profile!$C$2:$C$17521,Q$8))*$C$6</f>
        <v>0.1346078045</v>
      </c>
      <c r="R327" s="193">
        <f>(SUMIFS(Profile!$F$2:$F$17521,Profile!$B$2:$B$17521,$B327,Profile!$C$2:$C$17521,R$8))*$C$6</f>
        <v>0.1450238847</v>
      </c>
      <c r="S327" s="193">
        <f>(SUMIFS(Profile!$F$2:$F$17521,Profile!$B$2:$B$17521,$B327,Profile!$C$2:$C$17521,S$8))*$C$6</f>
        <v>0.1694616111</v>
      </c>
      <c r="T327" s="193">
        <f>(SUMIFS(Profile!$F$2:$F$17521,Profile!$B$2:$B$17521,$B327,Profile!$C$2:$C$17521,T$8))*$C$6</f>
        <v>0.1959024298</v>
      </c>
      <c r="U327" s="193">
        <f>(SUMIFS(Profile!$F$2:$F$17521,Profile!$B$2:$B$17521,$B327,Profile!$C$2:$C$17521,U$8))*$C$6</f>
        <v>0.2299549994</v>
      </c>
      <c r="V327" s="193">
        <f>(SUMIFS(Profile!$F$2:$F$17521,Profile!$B$2:$B$17521,$B327,Profile!$C$2:$C$17521,V$8))*$C$6</f>
        <v>0.2608026213</v>
      </c>
      <c r="W327" s="193">
        <f>(SUMIFS(Profile!$F$2:$F$17521,Profile!$B$2:$B$17521,$B327,Profile!$C$2:$C$17521,W$8))*$C$6</f>
        <v>0.2796316892</v>
      </c>
      <c r="X327" s="193">
        <f>(SUMIFS(Profile!$F$2:$F$17521,Profile!$B$2:$B$17521,$B327,Profile!$C$2:$C$17521,X$8))*$C$6</f>
        <v>0.2996626125</v>
      </c>
      <c r="Y327" s="193">
        <f>(SUMIFS(Profile!$F$2:$F$17521,Profile!$B$2:$B$17521,$B327,Profile!$C$2:$C$17521,Y$8))*$C$6</f>
        <v>0.3080756003</v>
      </c>
      <c r="Z327" s="193">
        <f>(SUMIFS(Profile!$F$2:$F$17521,Profile!$B$2:$B$17521,$B327,Profile!$C$2:$C$17521,Z$8))*$C$6</f>
        <v>0.305271271</v>
      </c>
      <c r="AA327" s="193">
        <f>(SUMIFS(Profile!$F$2:$F$17521,Profile!$B$2:$B$17521,$B327,Profile!$C$2:$C$17521,AA$8))*$C$6</f>
        <v>0.3116811665</v>
      </c>
      <c r="AB327" s="193">
        <f>(SUMIFS(Profile!$F$2:$F$17521,Profile!$B$2:$B$17521,$B327,Profile!$C$2:$C$17521,AB$8))*$C$6</f>
        <v>0.3184916804</v>
      </c>
      <c r="AC327" s="193">
        <f>(SUMIFS(Profile!$F$2:$F$17521,Profile!$B$2:$B$17521,$B327,Profile!$C$2:$C$17521,AC$8))*$C$6</f>
        <v>0.3309108528</v>
      </c>
      <c r="AD327" s="193">
        <f>(SUMIFS(Profile!$F$2:$F$17521,Profile!$B$2:$B$17521,$B327,Profile!$C$2:$C$17521,AD$8))*$C$6</f>
        <v>0.3321127082</v>
      </c>
      <c r="AE327" s="193">
        <f>(SUMIFS(Profile!$F$2:$F$17521,Profile!$B$2:$B$17521,$B327,Profile!$C$2:$C$17521,AE$8))*$C$6</f>
        <v>0.3241003389</v>
      </c>
      <c r="AF327" s="193">
        <f>(SUMIFS(Profile!$F$2:$F$17521,Profile!$B$2:$B$17521,$B327,Profile!$C$2:$C$17521,AF$8))*$C$6</f>
        <v>0.3100786926</v>
      </c>
      <c r="AG327" s="193">
        <f>(SUMIFS(Profile!$F$2:$F$17521,Profile!$B$2:$B$17521,$B327,Profile!$C$2:$C$17521,AG$8))*$C$6</f>
        <v>0.3016657048</v>
      </c>
      <c r="AH327" s="193">
        <f>(SUMIFS(Profile!$F$2:$F$17521,Profile!$B$2:$B$17521,$B327,Profile!$C$2:$C$17521,AH$8))*$C$6</f>
        <v>0.3064731264</v>
      </c>
      <c r="AI327" s="193">
        <f>(SUMIFS(Profile!$F$2:$F$17521,Profile!$B$2:$B$17521,$B327,Profile!$C$2:$C$17521,AI$8))*$C$6</f>
        <v>0.3176904434</v>
      </c>
      <c r="AJ327" s="193">
        <f>(SUMIFS(Profile!$F$2:$F$17521,Profile!$B$2:$B$17521,$B327,Profile!$C$2:$C$17521,AJ$8))*$C$6</f>
        <v>0.3401250775</v>
      </c>
      <c r="AK327" s="193">
        <f>(SUMIFS(Profile!$F$2:$F$17521,Profile!$B$2:$B$17521,$B327,Profile!$C$2:$C$17521,AK$8))*$C$6</f>
        <v>0.3733764102</v>
      </c>
      <c r="AL327" s="193">
        <f>(SUMIFS(Profile!$F$2:$F$17521,Profile!$B$2:$B$17521,$B327,Profile!$C$2:$C$17521,AL$8))*$C$6</f>
        <v>0.4127171436</v>
      </c>
      <c r="AM327" s="193">
        <f>(SUMIFS(Profile!$F$2:$F$17521,Profile!$B$2:$B$17521,$B327,Profile!$C$2:$C$17521,AM$8))*$C$6</f>
        <v>0.4526988665</v>
      </c>
      <c r="AN327" s="193">
        <f>(SUMIFS(Profile!$F$2:$F$17521,Profile!$B$2:$B$17521,$B327,Profile!$C$2:$C$17521,AN$8))*$C$6</f>
        <v>0.454381464</v>
      </c>
      <c r="AO327" s="193">
        <f>(SUMIFS(Profile!$F$2:$F$17521,Profile!$B$2:$B$17521,$B327,Profile!$C$2:$C$17521,AO$8))*$C$6</f>
        <v>0.4449669301</v>
      </c>
      <c r="AP327" s="193">
        <f>(SUMIFS(Profile!$F$2:$F$17521,Profile!$B$2:$B$17521,$B327,Profile!$C$2:$C$17521,AP$8))*$C$6</f>
        <v>0.4304645416</v>
      </c>
      <c r="AQ327" s="193">
        <f>(SUMIFS(Profile!$F$2:$F$17521,Profile!$B$2:$B$17521,$B327,Profile!$C$2:$C$17521,AQ$8))*$C$6</f>
        <v>0.4119960303</v>
      </c>
      <c r="AR327" s="193">
        <f>(SUMIFS(Profile!$F$2:$F$17521,Profile!$B$2:$B$17521,$B327,Profile!$C$2:$C$17521,AR$8))*$C$6</f>
        <v>0.3954104258</v>
      </c>
      <c r="AS327" s="193">
        <f>(SUMIFS(Profile!$F$2:$F$17521,Profile!$B$2:$B$17521,$B327,Profile!$C$2:$C$17521,AS$8))*$C$6</f>
        <v>0.3769819764</v>
      </c>
      <c r="AT327" s="193">
        <f>(SUMIFS(Profile!$F$2:$F$17521,Profile!$B$2:$B$17521,$B327,Profile!$C$2:$C$17521,AT$8))*$C$6</f>
        <v>0.3589541454</v>
      </c>
      <c r="AU327" s="193">
        <f>(SUMIFS(Profile!$F$2:$F$17521,Profile!$B$2:$B$17521,$B327,Profile!$C$2:$C$17521,AU$8))*$C$6</f>
        <v>0.3389232221</v>
      </c>
      <c r="AV327" s="193">
        <f>(SUMIFS(Profile!$F$2:$F$17521,Profile!$B$2:$B$17521,$B327,Profile!$C$2:$C$17521,AV$8))*$C$6</f>
        <v>0.3140848773</v>
      </c>
      <c r="AW327" s="193">
        <f>(SUMIFS(Profile!$F$2:$F$17521,Profile!$B$2:$B$17521,$B327,Profile!$C$2:$C$17521,AW$8))*$C$6</f>
        <v>0.2936533355</v>
      </c>
      <c r="AX327" s="193">
        <f>(SUMIFS(Profile!$F$2:$F$17521,Profile!$B$2:$B$17521,$B327,Profile!$C$2:$C$17521,AX$8))*$C$6</f>
        <v>0.2612032398</v>
      </c>
      <c r="AY327" s="193">
        <f>(SUMIFS(Profile!$F$2:$F$17521,Profile!$B$2:$B$17521,$B327,Profile!$C$2:$C$17521,AY$8))*$C$6</f>
        <v>0.2211413932</v>
      </c>
      <c r="AZ327" s="193">
        <f>(SUMIFS(Profile!$F$2:$F$17521,Profile!$B$2:$B$17521,$B327,Profile!$C$2:$C$17521,AZ$8))*$C$6</f>
        <v>0.1890919159</v>
      </c>
      <c r="BA327" s="193">
        <f t="shared" si="16"/>
        <v>1.241844589</v>
      </c>
      <c r="BB327" s="193">
        <f>(SUMIFS(Profile!$E$2:$E$17521,Profile!$B$2:$B$17521,$B327,Profile!$C$2:$C$17521,BB$8))*$C$9</f>
        <v>0</v>
      </c>
      <c r="BC327" s="193">
        <f>(SUMIFS(Profile!$E$2:$E$17521,Profile!$B$2:$B$17521,$B327,Profile!$C$2:$C$17521,BC$8))*$C$9</f>
        <v>0</v>
      </c>
      <c r="BD327" s="193">
        <f>(SUMIFS(Profile!$E$2:$E$17521,Profile!$B$2:$B$17521,$B327,Profile!$C$2:$C$17521,BD$8))*$C$9</f>
        <v>0</v>
      </c>
      <c r="BE327" s="193">
        <f>(SUMIFS(Profile!$E$2:$E$17521,Profile!$B$2:$B$17521,$B327,Profile!$C$2:$C$17521,BE$8))*$C$9</f>
        <v>0</v>
      </c>
      <c r="BF327" s="193">
        <f>(SUMIFS(Profile!$E$2:$E$17521,Profile!$B$2:$B$17521,$B327,Profile!$C$2:$C$17521,BF$8))*$C$9</f>
        <v>0</v>
      </c>
      <c r="BG327" s="193">
        <f>(SUMIFS(Profile!$E$2:$E$17521,Profile!$B$2:$B$17521,$B327,Profile!$C$2:$C$17521,BG$8))*$C$9</f>
        <v>0</v>
      </c>
      <c r="BH327" s="193">
        <f>(SUMIFS(Profile!$E$2:$E$17521,Profile!$B$2:$B$17521,$B327,Profile!$C$2:$C$17521,BH$8))*$C$9</f>
        <v>0</v>
      </c>
      <c r="BI327" s="193">
        <f>(SUMIFS(Profile!$E$2:$E$17521,Profile!$B$2:$B$17521,$B327,Profile!$C$2:$C$17521,BI$8))*$C$9</f>
        <v>0</v>
      </c>
      <c r="BJ327" s="193">
        <f>(SUMIFS(Profile!$E$2:$E$17521,Profile!$B$2:$B$17521,$B327,Profile!$C$2:$C$17521,BJ$8))*$C$9</f>
        <v>0</v>
      </c>
      <c r="BK327" s="193">
        <f>(SUMIFS(Profile!$E$2:$E$17521,Profile!$B$2:$B$17521,$B327,Profile!$C$2:$C$17521,BK$8))*$C$9</f>
        <v>0</v>
      </c>
      <c r="BL327" s="193">
        <f>(SUMIFS(Profile!$E$2:$E$17521,Profile!$B$2:$B$17521,$B327,Profile!$C$2:$C$17521,BL$8))*$C$9</f>
        <v>0</v>
      </c>
      <c r="BM327" s="193">
        <f>(SUMIFS(Profile!$E$2:$E$17521,Profile!$B$2:$B$17521,$B327,Profile!$C$2:$C$17521,BM$8))*$C$9</f>
        <v>0</v>
      </c>
      <c r="BN327" s="193">
        <f>(SUMIFS(Profile!$E$2:$E$17521,Profile!$B$2:$B$17521,$B327,Profile!$C$2:$C$17521,BN$8))*$C$9</f>
        <v>0</v>
      </c>
      <c r="BO327" s="193">
        <f>(SUMIFS(Profile!$E$2:$E$17521,Profile!$B$2:$B$17521,$B327,Profile!$C$2:$C$17521,BO$8))*$C$9</f>
        <v>0</v>
      </c>
      <c r="BP327" s="193">
        <f>(SUMIFS(Profile!$E$2:$E$17521,Profile!$B$2:$B$17521,$B327,Profile!$C$2:$C$17521,BP$8))*$C$9</f>
        <v>0.00237813863</v>
      </c>
      <c r="BQ327" s="193">
        <f>(SUMIFS(Profile!$E$2:$E$17521,Profile!$B$2:$B$17521,$B327,Profile!$C$2:$C$17521,BQ$8))*$C$9</f>
        <v>0.0008536907902</v>
      </c>
      <c r="BR327" s="193">
        <f>(SUMIFS(Profile!$E$2:$E$17521,Profile!$B$2:$B$17521,$B327,Profile!$C$2:$C$17521,BR$8))*$C$9</f>
        <v>0.005590335635</v>
      </c>
      <c r="BS327" s="193">
        <f>(SUMIFS(Profile!$E$2:$E$17521,Profile!$B$2:$B$17521,$B327,Profile!$C$2:$C$17521,BS$8))*$C$9</f>
        <v>0.01989438247</v>
      </c>
      <c r="BT327" s="193">
        <f>(SUMIFS(Profile!$E$2:$E$17521,Profile!$B$2:$B$17521,$B327,Profile!$C$2:$C$17521,BT$8))*$C$9</f>
        <v>0.04788086229</v>
      </c>
      <c r="BU327" s="193">
        <f>(SUMIFS(Profile!$E$2:$E$17521,Profile!$B$2:$B$17521,$B327,Profile!$C$2:$C$17521,BU$8))*$C$9</f>
        <v>0.1268037002</v>
      </c>
      <c r="BV327" s="193">
        <f>(SUMIFS(Profile!$E$2:$E$17521,Profile!$B$2:$B$17521,$B327,Profile!$C$2:$C$17521,BV$8))*$C$9</f>
        <v>0.1057784935</v>
      </c>
      <c r="BW327" s="193">
        <f>(SUMIFS(Profile!$E$2:$E$17521,Profile!$B$2:$B$17521,$B327,Profile!$C$2:$C$17521,BW$8))*$C$9</f>
        <v>0.1109724989</v>
      </c>
      <c r="BX327" s="193">
        <f>(SUMIFS(Profile!$E$2:$E$17521,Profile!$B$2:$B$17521,$B327,Profile!$C$2:$C$17521,BX$8))*$C$9</f>
        <v>0.1221815913</v>
      </c>
      <c r="BY327" s="193">
        <f>(SUMIFS(Profile!$E$2:$E$17521,Profile!$B$2:$B$17521,$B327,Profile!$C$2:$C$17521,BY$8))*$C$9</f>
        <v>0.1559786355</v>
      </c>
      <c r="BZ327" s="193">
        <f>(SUMIFS(Profile!$E$2:$E$17521,Profile!$B$2:$B$17521,$B327,Profile!$C$2:$C$17521,BZ$8))*$C$9</f>
        <v>0.1277206022</v>
      </c>
      <c r="CA327" s="193">
        <f>(SUMIFS(Profile!$E$2:$E$17521,Profile!$B$2:$B$17521,$B327,Profile!$C$2:$C$17521,CA$8))*$C$9</f>
        <v>0.1031606861</v>
      </c>
      <c r="CB327" s="193">
        <f>(SUMIFS(Profile!$E$2:$E$17521,Profile!$B$2:$B$17521,$B327,Profile!$C$2:$C$17521,CB$8))*$C$9</f>
        <v>0.09319309599</v>
      </c>
      <c r="CC327" s="193">
        <f>(SUMIFS(Profile!$E$2:$E$17521,Profile!$B$2:$B$17521,$B327,Profile!$C$2:$C$17521,CC$8))*$C$9</f>
        <v>0.06710623731</v>
      </c>
      <c r="CD327" s="193">
        <f>(SUMIFS(Profile!$E$2:$E$17521,Profile!$B$2:$B$17521,$B327,Profile!$C$2:$C$17521,CD$8))*$C$9</f>
        <v>0.05919732236</v>
      </c>
      <c r="CE327" s="193">
        <f>(SUMIFS(Profile!$E$2:$E$17521,Profile!$B$2:$B$17521,$B327,Profile!$C$2:$C$17521,CE$8))*$C$9</f>
        <v>0.04201710632</v>
      </c>
      <c r="CF327" s="193">
        <f>(SUMIFS(Profile!$E$2:$E$17521,Profile!$B$2:$B$17521,$B327,Profile!$C$2:$C$17521,CF$8))*$C$9</f>
        <v>0.02645359989</v>
      </c>
      <c r="CG327" s="193">
        <f>(SUMIFS(Profile!$E$2:$E$17521,Profile!$B$2:$B$17521,$B327,Profile!$C$2:$C$17521,CG$8))*$C$9</f>
        <v>0.01904213229</v>
      </c>
      <c r="CH327" s="193">
        <f>(SUMIFS(Profile!$E$2:$E$17521,Profile!$B$2:$B$17521,$B327,Profile!$C$2:$C$17521,CH$8))*$C$9</f>
        <v>0.005641477095</v>
      </c>
      <c r="CI327" s="193">
        <f>(SUMIFS(Profile!$E$2:$E$17521,Profile!$B$2:$B$17521,$B327,Profile!$C$2:$C$17521,CI$8))*$C$9</f>
        <v>0</v>
      </c>
      <c r="CJ327" s="193">
        <f>(SUMIFS(Profile!$E$2:$E$17521,Profile!$B$2:$B$17521,$B327,Profile!$C$2:$C$17521,CJ$8))*$C$9</f>
        <v>0</v>
      </c>
      <c r="CK327" s="193">
        <f>(SUMIFS(Profile!$E$2:$E$17521,Profile!$B$2:$B$17521,$B327,Profile!$C$2:$C$17521,CK$8))*$C$9</f>
        <v>0</v>
      </c>
      <c r="CL327" s="193">
        <f>(SUMIFS(Profile!$E$2:$E$17521,Profile!$B$2:$B$17521,$B327,Profile!$C$2:$C$17521,CL$8))*$C$9</f>
        <v>0</v>
      </c>
      <c r="CM327" s="193">
        <f>(SUMIFS(Profile!$E$2:$E$17521,Profile!$B$2:$B$17521,$B327,Profile!$C$2:$C$17521,CM$8))*$C$9</f>
        <v>0</v>
      </c>
      <c r="CN327" s="193">
        <f>(SUMIFS(Profile!$E$2:$E$17521,Profile!$B$2:$B$17521,$B327,Profile!$C$2:$C$17521,CN$8))*$C$9</f>
        <v>0</v>
      </c>
      <c r="CO327" s="193">
        <f>(SUMIFS(Profile!$E$2:$E$17521,Profile!$B$2:$B$17521,$B327,Profile!$C$2:$C$17521,CO$8))*$C$9</f>
        <v>0</v>
      </c>
      <c r="CP327" s="193">
        <f>(SUMIFS(Profile!$E$2:$E$17521,Profile!$B$2:$B$17521,$B327,Profile!$C$2:$C$17521,CP$8))*$C$9</f>
        <v>0</v>
      </c>
      <c r="CQ327" s="193">
        <f>(SUMIFS(Profile!$E$2:$E$17521,Profile!$B$2:$B$17521,$B327,Profile!$C$2:$C$17521,CQ$8))*$C$9</f>
        <v>0</v>
      </c>
      <c r="CR327" s="193">
        <f>(SUMIFS(Profile!$E$2:$E$17521,Profile!$B$2:$B$17521,$B327,Profile!$C$2:$C$17521,CR$8))*$C$9</f>
        <v>0</v>
      </c>
      <c r="CS327" s="193">
        <f>(SUMIFS(Profile!$E$2:$E$17521,Profile!$B$2:$B$17521,$B327,Profile!$C$2:$C$17521,CS$8))*$C$9</f>
        <v>0</v>
      </c>
      <c r="CT327" s="193">
        <f>(SUMIFS(Profile!$E$2:$E$17521,Profile!$B$2:$B$17521,$B327,Profile!$C$2:$C$17521,CT$8))*$C$9</f>
        <v>0</v>
      </c>
      <c r="CU327" s="193">
        <f>(SUMIFS(Profile!$E$2:$E$17521,Profile!$B$2:$B$17521,$B327,Profile!$C$2:$C$17521,CU$8))*$C$9</f>
        <v>0</v>
      </c>
      <c r="CV327" s="193">
        <f>(SUMIFS(Profile!$E$2:$E$17521,Profile!$B$2:$B$17521,$B327,Profile!$C$2:$C$17521,CV$8))*$C$9</f>
        <v>0</v>
      </c>
      <c r="CW327" s="193">
        <f>(SUMIFS(Profile!$E$2:$E$17521,Profile!$B$2:$B$17521,$B327,Profile!$C$2:$C$17521,CW$8))*$C$9</f>
        <v>0</v>
      </c>
      <c r="CX327" s="193">
        <f t="shared" si="17"/>
        <v>0</v>
      </c>
      <c r="CY327" s="193">
        <f t="shared" ref="CY327:ET327" si="1597">MAX(BB327-E327,0)</f>
        <v>0</v>
      </c>
      <c r="CZ327" s="193">
        <f t="shared" si="1597"/>
        <v>0</v>
      </c>
      <c r="DA327" s="193">
        <f t="shared" si="1597"/>
        <v>0</v>
      </c>
      <c r="DB327" s="193">
        <f t="shared" si="1597"/>
        <v>0</v>
      </c>
      <c r="DC327" s="193">
        <f t="shared" si="1597"/>
        <v>0</v>
      </c>
      <c r="DD327" s="193">
        <f t="shared" si="1597"/>
        <v>0</v>
      </c>
      <c r="DE327" s="193">
        <f t="shared" si="1597"/>
        <v>0</v>
      </c>
      <c r="DF327" s="193">
        <f t="shared" si="1597"/>
        <v>0</v>
      </c>
      <c r="DG327" s="193">
        <f t="shared" si="1597"/>
        <v>0</v>
      </c>
      <c r="DH327" s="193">
        <f t="shared" si="1597"/>
        <v>0</v>
      </c>
      <c r="DI327" s="193">
        <f t="shared" si="1597"/>
        <v>0</v>
      </c>
      <c r="DJ327" s="193">
        <f t="shared" si="1597"/>
        <v>0</v>
      </c>
      <c r="DK327" s="193">
        <f t="shared" si="1597"/>
        <v>0</v>
      </c>
      <c r="DL327" s="193">
        <f t="shared" si="1597"/>
        <v>0</v>
      </c>
      <c r="DM327" s="193">
        <f t="shared" si="1597"/>
        <v>0</v>
      </c>
      <c r="DN327" s="193">
        <f t="shared" si="1597"/>
        <v>0</v>
      </c>
      <c r="DO327" s="193">
        <f t="shared" si="1597"/>
        <v>0</v>
      </c>
      <c r="DP327" s="193">
        <f t="shared" si="1597"/>
        <v>0</v>
      </c>
      <c r="DQ327" s="193">
        <f t="shared" si="1597"/>
        <v>0</v>
      </c>
      <c r="DR327" s="193">
        <f t="shared" si="1597"/>
        <v>0</v>
      </c>
      <c r="DS327" s="193">
        <f t="shared" si="1597"/>
        <v>0</v>
      </c>
      <c r="DT327" s="193">
        <f t="shared" si="1597"/>
        <v>0</v>
      </c>
      <c r="DU327" s="193">
        <f t="shared" si="1597"/>
        <v>0</v>
      </c>
      <c r="DV327" s="193">
        <f t="shared" si="1597"/>
        <v>0</v>
      </c>
      <c r="DW327" s="193">
        <f t="shared" si="1597"/>
        <v>0</v>
      </c>
      <c r="DX327" s="193">
        <f t="shared" si="1597"/>
        <v>0</v>
      </c>
      <c r="DY327" s="193">
        <f t="shared" si="1597"/>
        <v>0</v>
      </c>
      <c r="DZ327" s="193">
        <f t="shared" si="1597"/>
        <v>0</v>
      </c>
      <c r="EA327" s="193">
        <f t="shared" si="1597"/>
        <v>0</v>
      </c>
      <c r="EB327" s="193">
        <f t="shared" si="1597"/>
        <v>0</v>
      </c>
      <c r="EC327" s="193">
        <f t="shared" si="1597"/>
        <v>0</v>
      </c>
      <c r="ED327" s="193">
        <f t="shared" si="1597"/>
        <v>0</v>
      </c>
      <c r="EE327" s="193">
        <f t="shared" si="1597"/>
        <v>0</v>
      </c>
      <c r="EF327" s="193">
        <f t="shared" si="1597"/>
        <v>0</v>
      </c>
      <c r="EG327" s="193">
        <f t="shared" si="1597"/>
        <v>0</v>
      </c>
      <c r="EH327" s="193">
        <f t="shared" si="1597"/>
        <v>0</v>
      </c>
      <c r="EI327" s="193">
        <f t="shared" si="1597"/>
        <v>0</v>
      </c>
      <c r="EJ327" s="193">
        <f t="shared" si="1597"/>
        <v>0</v>
      </c>
      <c r="EK327" s="193">
        <f t="shared" si="1597"/>
        <v>0</v>
      </c>
      <c r="EL327" s="193">
        <f t="shared" si="1597"/>
        <v>0</v>
      </c>
      <c r="EM327" s="193">
        <f t="shared" si="1597"/>
        <v>0</v>
      </c>
      <c r="EN327" s="193">
        <f t="shared" si="1597"/>
        <v>0</v>
      </c>
      <c r="EO327" s="193">
        <f t="shared" si="1597"/>
        <v>0</v>
      </c>
      <c r="EP327" s="193">
        <f t="shared" si="1597"/>
        <v>0</v>
      </c>
      <c r="EQ327" s="193">
        <f t="shared" si="1597"/>
        <v>0</v>
      </c>
      <c r="ER327" s="193">
        <f t="shared" si="1597"/>
        <v>0</v>
      </c>
      <c r="ES327" s="193">
        <f t="shared" si="1597"/>
        <v>0</v>
      </c>
      <c r="ET327" s="193">
        <f t="shared" si="1597"/>
        <v>0</v>
      </c>
      <c r="EU327" s="193">
        <f t="shared" si="19"/>
        <v>1.241844589</v>
      </c>
      <c r="EV327" s="193">
        <f t="shared" ref="EV327:GQ327" si="1598">BB327-CY327</f>
        <v>0</v>
      </c>
      <c r="EW327" s="193">
        <f t="shared" si="1598"/>
        <v>0</v>
      </c>
      <c r="EX327" s="193">
        <f t="shared" si="1598"/>
        <v>0</v>
      </c>
      <c r="EY327" s="193">
        <f t="shared" si="1598"/>
        <v>0</v>
      </c>
      <c r="EZ327" s="193">
        <f t="shared" si="1598"/>
        <v>0</v>
      </c>
      <c r="FA327" s="193">
        <f t="shared" si="1598"/>
        <v>0</v>
      </c>
      <c r="FB327" s="193">
        <f t="shared" si="1598"/>
        <v>0</v>
      </c>
      <c r="FC327" s="193">
        <f t="shared" si="1598"/>
        <v>0</v>
      </c>
      <c r="FD327" s="193">
        <f t="shared" si="1598"/>
        <v>0</v>
      </c>
      <c r="FE327" s="193">
        <f t="shared" si="1598"/>
        <v>0</v>
      </c>
      <c r="FF327" s="193">
        <f t="shared" si="1598"/>
        <v>0</v>
      </c>
      <c r="FG327" s="193">
        <f t="shared" si="1598"/>
        <v>0</v>
      </c>
      <c r="FH327" s="193">
        <f t="shared" si="1598"/>
        <v>0</v>
      </c>
      <c r="FI327" s="193">
        <f t="shared" si="1598"/>
        <v>0</v>
      </c>
      <c r="FJ327" s="193">
        <f t="shared" si="1598"/>
        <v>0.00237813863</v>
      </c>
      <c r="FK327" s="193">
        <f t="shared" si="1598"/>
        <v>0.0008536907902</v>
      </c>
      <c r="FL327" s="193">
        <f t="shared" si="1598"/>
        <v>0.005590335635</v>
      </c>
      <c r="FM327" s="193">
        <f t="shared" si="1598"/>
        <v>0.01989438247</v>
      </c>
      <c r="FN327" s="193">
        <f t="shared" si="1598"/>
        <v>0.04788086229</v>
      </c>
      <c r="FO327" s="193">
        <f t="shared" si="1598"/>
        <v>0.1268037002</v>
      </c>
      <c r="FP327" s="193">
        <f t="shared" si="1598"/>
        <v>0.1057784935</v>
      </c>
      <c r="FQ327" s="193">
        <f t="shared" si="1598"/>
        <v>0.1109724989</v>
      </c>
      <c r="FR327" s="193">
        <f t="shared" si="1598"/>
        <v>0.1221815913</v>
      </c>
      <c r="FS327" s="193">
        <f t="shared" si="1598"/>
        <v>0.1559786355</v>
      </c>
      <c r="FT327" s="193">
        <f t="shared" si="1598"/>
        <v>0.1277206022</v>
      </c>
      <c r="FU327" s="193">
        <f t="shared" si="1598"/>
        <v>0.1031606861</v>
      </c>
      <c r="FV327" s="193">
        <f t="shared" si="1598"/>
        <v>0.09319309599</v>
      </c>
      <c r="FW327" s="193">
        <f t="shared" si="1598"/>
        <v>0.06710623731</v>
      </c>
      <c r="FX327" s="193">
        <f t="shared" si="1598"/>
        <v>0.05919732236</v>
      </c>
      <c r="FY327" s="193">
        <f t="shared" si="1598"/>
        <v>0.04201710632</v>
      </c>
      <c r="FZ327" s="193">
        <f t="shared" si="1598"/>
        <v>0.02645359989</v>
      </c>
      <c r="GA327" s="193">
        <f t="shared" si="1598"/>
        <v>0.01904213229</v>
      </c>
      <c r="GB327" s="193">
        <f t="shared" si="1598"/>
        <v>0.005641477095</v>
      </c>
      <c r="GC327" s="193">
        <f t="shared" si="1598"/>
        <v>0</v>
      </c>
      <c r="GD327" s="193">
        <f t="shared" si="1598"/>
        <v>0</v>
      </c>
      <c r="GE327" s="193">
        <f t="shared" si="1598"/>
        <v>0</v>
      </c>
      <c r="GF327" s="193">
        <f t="shared" si="1598"/>
        <v>0</v>
      </c>
      <c r="GG327" s="193">
        <f t="shared" si="1598"/>
        <v>0</v>
      </c>
      <c r="GH327" s="193">
        <f t="shared" si="1598"/>
        <v>0</v>
      </c>
      <c r="GI327" s="193">
        <f t="shared" si="1598"/>
        <v>0</v>
      </c>
      <c r="GJ327" s="193">
        <f t="shared" si="1598"/>
        <v>0</v>
      </c>
      <c r="GK327" s="193">
        <f t="shared" si="1598"/>
        <v>0</v>
      </c>
      <c r="GL327" s="193">
        <f t="shared" si="1598"/>
        <v>0</v>
      </c>
      <c r="GM327" s="193">
        <f t="shared" si="1598"/>
        <v>0</v>
      </c>
      <c r="GN327" s="193">
        <f t="shared" si="1598"/>
        <v>0</v>
      </c>
      <c r="GO327" s="193">
        <f t="shared" si="1598"/>
        <v>0</v>
      </c>
      <c r="GP327" s="193">
        <f t="shared" si="1598"/>
        <v>0</v>
      </c>
      <c r="GQ327" s="193">
        <f t="shared" si="1598"/>
        <v>0</v>
      </c>
      <c r="GR327" s="193">
        <f t="shared" si="21"/>
        <v>11.58475683</v>
      </c>
      <c r="GS327" s="193">
        <f t="shared" ref="GS327:IN327" si="1599">E327-EV327</f>
        <v>0.1742690327</v>
      </c>
      <c r="GT327" s="193">
        <f t="shared" si="1599"/>
        <v>0.1558405832</v>
      </c>
      <c r="GU327" s="193">
        <f t="shared" si="1599"/>
        <v>0.1422195554</v>
      </c>
      <c r="GV327" s="193">
        <f t="shared" si="1599"/>
        <v>0.1358096599</v>
      </c>
      <c r="GW327" s="193">
        <f t="shared" si="1599"/>
        <v>0.1269960537</v>
      </c>
      <c r="GX327" s="193">
        <f t="shared" si="1599"/>
        <v>0.1217880136</v>
      </c>
      <c r="GY327" s="193">
        <f t="shared" si="1599"/>
        <v>0.1213873952</v>
      </c>
      <c r="GZ327" s="193">
        <f t="shared" si="1599"/>
        <v>0.117781829</v>
      </c>
      <c r="HA327" s="193">
        <f t="shared" si="1599"/>
        <v>0.1165799736</v>
      </c>
      <c r="HB327" s="193">
        <f t="shared" si="1599"/>
        <v>0.1185830659</v>
      </c>
      <c r="HC327" s="193">
        <f t="shared" si="1599"/>
        <v>0.1185830659</v>
      </c>
      <c r="HD327" s="193">
        <f t="shared" si="1599"/>
        <v>0.1249929614</v>
      </c>
      <c r="HE327" s="193">
        <f t="shared" si="1599"/>
        <v>0.1346078045</v>
      </c>
      <c r="HF327" s="193">
        <f t="shared" si="1599"/>
        <v>0.1450238847</v>
      </c>
      <c r="HG327" s="193">
        <f t="shared" si="1599"/>
        <v>0.1670834724</v>
      </c>
      <c r="HH327" s="193">
        <f t="shared" si="1599"/>
        <v>0.195048739</v>
      </c>
      <c r="HI327" s="193">
        <f t="shared" si="1599"/>
        <v>0.2243646638</v>
      </c>
      <c r="HJ327" s="193">
        <f t="shared" si="1599"/>
        <v>0.2409082388</v>
      </c>
      <c r="HK327" s="193">
        <f t="shared" si="1599"/>
        <v>0.2317508269</v>
      </c>
      <c r="HL327" s="193">
        <f t="shared" si="1599"/>
        <v>0.1728589123</v>
      </c>
      <c r="HM327" s="193">
        <f t="shared" si="1599"/>
        <v>0.2022971068</v>
      </c>
      <c r="HN327" s="193">
        <f t="shared" si="1599"/>
        <v>0.1942987721</v>
      </c>
      <c r="HO327" s="193">
        <f t="shared" si="1599"/>
        <v>0.1894995752</v>
      </c>
      <c r="HP327" s="193">
        <f t="shared" si="1599"/>
        <v>0.1625130449</v>
      </c>
      <c r="HQ327" s="193">
        <f t="shared" si="1599"/>
        <v>0.2031902506</v>
      </c>
      <c r="HR327" s="193">
        <f t="shared" si="1599"/>
        <v>0.2289520221</v>
      </c>
      <c r="HS327" s="193">
        <f t="shared" si="1599"/>
        <v>0.2309072429</v>
      </c>
      <c r="HT327" s="193">
        <f t="shared" si="1599"/>
        <v>0.2429724553</v>
      </c>
      <c r="HU327" s="193">
        <f t="shared" si="1599"/>
        <v>0.2424683825</v>
      </c>
      <c r="HV327" s="193">
        <f t="shared" si="1599"/>
        <v>0.2644560201</v>
      </c>
      <c r="HW327" s="193">
        <f t="shared" si="1599"/>
        <v>0.2912368436</v>
      </c>
      <c r="HX327" s="193">
        <f t="shared" si="1599"/>
        <v>0.3210829452</v>
      </c>
      <c r="HY327" s="193">
        <f t="shared" si="1599"/>
        <v>0.3677349331</v>
      </c>
      <c r="HZ327" s="193">
        <f t="shared" si="1599"/>
        <v>0.4127171436</v>
      </c>
      <c r="IA327" s="193">
        <f t="shared" si="1599"/>
        <v>0.4526988665</v>
      </c>
      <c r="IB327" s="193">
        <f t="shared" si="1599"/>
        <v>0.454381464</v>
      </c>
      <c r="IC327" s="193">
        <f t="shared" si="1599"/>
        <v>0.4449669301</v>
      </c>
      <c r="ID327" s="193">
        <f t="shared" si="1599"/>
        <v>0.4304645416</v>
      </c>
      <c r="IE327" s="193">
        <f t="shared" si="1599"/>
        <v>0.4119960303</v>
      </c>
      <c r="IF327" s="193">
        <f t="shared" si="1599"/>
        <v>0.3954104258</v>
      </c>
      <c r="IG327" s="193">
        <f t="shared" si="1599"/>
        <v>0.3769819764</v>
      </c>
      <c r="IH327" s="193">
        <f t="shared" si="1599"/>
        <v>0.3589541454</v>
      </c>
      <c r="II327" s="193">
        <f t="shared" si="1599"/>
        <v>0.3389232221</v>
      </c>
      <c r="IJ327" s="193">
        <f t="shared" si="1599"/>
        <v>0.3140848773</v>
      </c>
      <c r="IK327" s="193">
        <f t="shared" si="1599"/>
        <v>0.2936533355</v>
      </c>
      <c r="IL327" s="193">
        <f t="shared" si="1599"/>
        <v>0.2612032398</v>
      </c>
      <c r="IM327" s="193">
        <f t="shared" si="1599"/>
        <v>0.2211413932</v>
      </c>
      <c r="IN327" s="193">
        <f t="shared" si="1599"/>
        <v>0.1890919159</v>
      </c>
      <c r="IO327" s="193">
        <f t="shared" si="23"/>
        <v>0</v>
      </c>
      <c r="IP327" s="193">
        <f t="shared" si="29"/>
        <v>0</v>
      </c>
      <c r="IQ327" s="193">
        <f t="shared" ref="IQ327:KK327" si="1600">MAX((MIN(CZ327+IP327,$IO$7))-GT327,0)</f>
        <v>0</v>
      </c>
      <c r="IR327" s="193">
        <f t="shared" si="1600"/>
        <v>0</v>
      </c>
      <c r="IS327" s="193">
        <f t="shared" si="1600"/>
        <v>0</v>
      </c>
      <c r="IT327" s="193">
        <f t="shared" si="1600"/>
        <v>0</v>
      </c>
      <c r="IU327" s="193">
        <f t="shared" si="1600"/>
        <v>0</v>
      </c>
      <c r="IV327" s="193">
        <f t="shared" si="1600"/>
        <v>0</v>
      </c>
      <c r="IW327" s="193">
        <f t="shared" si="1600"/>
        <v>0</v>
      </c>
      <c r="IX327" s="193">
        <f t="shared" si="1600"/>
        <v>0</v>
      </c>
      <c r="IY327" s="193">
        <f t="shared" si="1600"/>
        <v>0</v>
      </c>
      <c r="IZ327" s="193">
        <f t="shared" si="1600"/>
        <v>0</v>
      </c>
      <c r="JA327" s="193">
        <f t="shared" si="1600"/>
        <v>0</v>
      </c>
      <c r="JB327" s="193">
        <f t="shared" si="1600"/>
        <v>0</v>
      </c>
      <c r="JC327" s="193">
        <f t="shared" si="1600"/>
        <v>0</v>
      </c>
      <c r="JD327" s="193">
        <f t="shared" si="1600"/>
        <v>0</v>
      </c>
      <c r="JE327" s="193">
        <f t="shared" si="1600"/>
        <v>0</v>
      </c>
      <c r="JF327" s="193">
        <f t="shared" si="1600"/>
        <v>0</v>
      </c>
      <c r="JG327" s="193">
        <f t="shared" si="1600"/>
        <v>0</v>
      </c>
      <c r="JH327" s="193">
        <f t="shared" si="1600"/>
        <v>0</v>
      </c>
      <c r="JI327" s="193">
        <f t="shared" si="1600"/>
        <v>0</v>
      </c>
      <c r="JJ327" s="193">
        <f t="shared" si="1600"/>
        <v>0</v>
      </c>
      <c r="JK327" s="193">
        <f t="shared" si="1600"/>
        <v>0</v>
      </c>
      <c r="JL327" s="193">
        <f t="shared" si="1600"/>
        <v>0</v>
      </c>
      <c r="JM327" s="193">
        <f t="shared" si="1600"/>
        <v>0</v>
      </c>
      <c r="JN327" s="193">
        <f t="shared" si="1600"/>
        <v>0</v>
      </c>
      <c r="JO327" s="193">
        <f t="shared" si="1600"/>
        <v>0</v>
      </c>
      <c r="JP327" s="193">
        <f t="shared" si="1600"/>
        <v>0</v>
      </c>
      <c r="JQ327" s="193">
        <f t="shared" si="1600"/>
        <v>0</v>
      </c>
      <c r="JR327" s="193">
        <f t="shared" si="1600"/>
        <v>0</v>
      </c>
      <c r="JS327" s="193">
        <f t="shared" si="1600"/>
        <v>0</v>
      </c>
      <c r="JT327" s="193">
        <f t="shared" si="1600"/>
        <v>0</v>
      </c>
      <c r="JU327" s="193">
        <f t="shared" si="1600"/>
        <v>0</v>
      </c>
      <c r="JV327" s="193">
        <f t="shared" si="1600"/>
        <v>0</v>
      </c>
      <c r="JW327" s="193">
        <f t="shared" si="1600"/>
        <v>0</v>
      </c>
      <c r="JX327" s="193">
        <f t="shared" si="1600"/>
        <v>0</v>
      </c>
      <c r="JY327" s="193">
        <f t="shared" si="1600"/>
        <v>0</v>
      </c>
      <c r="JZ327" s="193">
        <f t="shared" si="1600"/>
        <v>0</v>
      </c>
      <c r="KA327" s="193">
        <f t="shared" si="1600"/>
        <v>0</v>
      </c>
      <c r="KB327" s="193">
        <f t="shared" si="1600"/>
        <v>0</v>
      </c>
      <c r="KC327" s="193">
        <f t="shared" si="1600"/>
        <v>0</v>
      </c>
      <c r="KD327" s="193">
        <f t="shared" si="1600"/>
        <v>0</v>
      </c>
      <c r="KE327" s="193">
        <f t="shared" si="1600"/>
        <v>0</v>
      </c>
      <c r="KF327" s="193">
        <f t="shared" si="1600"/>
        <v>0</v>
      </c>
      <c r="KG327" s="193">
        <f t="shared" si="1600"/>
        <v>0</v>
      </c>
      <c r="KH327" s="193">
        <f t="shared" si="1600"/>
        <v>0</v>
      </c>
      <c r="KI327" s="193">
        <f t="shared" si="1600"/>
        <v>0</v>
      </c>
      <c r="KJ327" s="193">
        <f t="shared" si="1600"/>
        <v>0</v>
      </c>
      <c r="KK327" s="193">
        <f t="shared" si="1600"/>
        <v>0</v>
      </c>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row>
    <row r="328" ht="14.25" customHeight="1">
      <c r="A328" s="1">
        <v>11.0</v>
      </c>
      <c r="B328" s="1">
        <f t="shared" ref="B328:C328" si="1601">B327+1</f>
        <v>318</v>
      </c>
      <c r="C328" s="267">
        <f t="shared" si="1601"/>
        <v>43783</v>
      </c>
      <c r="D328" s="193">
        <f t="shared" si="15"/>
        <v>12.47662113</v>
      </c>
      <c r="E328" s="193">
        <f>(SUMIFS(Profile!$F$2:$F$17521,Profile!$B$2:$B$17521,$B328,Profile!$C$2:$C$17521,E$8))*$C$6</f>
        <v>0.1618498602</v>
      </c>
      <c r="F328" s="193">
        <f>(SUMIFS(Profile!$F$2:$F$17521,Profile!$B$2:$B$17521,$B328,Profile!$C$2:$C$17521,F$8))*$C$6</f>
        <v>0.1446232662</v>
      </c>
      <c r="G328" s="193">
        <f>(SUMIFS(Profile!$F$2:$F$17521,Profile!$B$2:$B$17521,$B328,Profile!$C$2:$C$17521,G$8))*$C$6</f>
        <v>0.1342071861</v>
      </c>
      <c r="H328" s="193">
        <f>(SUMIFS(Profile!$F$2:$F$17521,Profile!$B$2:$B$17521,$B328,Profile!$C$2:$C$17521,H$8))*$C$6</f>
        <v>0.1277972906</v>
      </c>
      <c r="I328" s="193">
        <f>(SUMIFS(Profile!$F$2:$F$17521,Profile!$B$2:$B$17521,$B328,Profile!$C$2:$C$17521,I$8))*$C$6</f>
        <v>0.1221886321</v>
      </c>
      <c r="J328" s="193">
        <f>(SUMIFS(Profile!$F$2:$F$17521,Profile!$B$2:$B$17521,$B328,Profile!$C$2:$C$17521,J$8))*$C$6</f>
        <v>0.1181824474</v>
      </c>
      <c r="K328" s="193">
        <f>(SUMIFS(Profile!$F$2:$F$17521,Profile!$B$2:$B$17521,$B328,Profile!$C$2:$C$17521,K$8))*$C$6</f>
        <v>0.1185830659</v>
      </c>
      <c r="L328" s="193">
        <f>(SUMIFS(Profile!$F$2:$F$17521,Profile!$B$2:$B$17521,$B328,Profile!$C$2:$C$17521,L$8))*$C$6</f>
        <v>0.1165799736</v>
      </c>
      <c r="M328" s="193">
        <f>(SUMIFS(Profile!$F$2:$F$17521,Profile!$B$2:$B$17521,$B328,Profile!$C$2:$C$17521,M$8))*$C$6</f>
        <v>0.116980592</v>
      </c>
      <c r="N328" s="193">
        <f>(SUMIFS(Profile!$F$2:$F$17521,Profile!$B$2:$B$17521,$B328,Profile!$C$2:$C$17521,N$8))*$C$6</f>
        <v>0.1213873952</v>
      </c>
      <c r="O328" s="193">
        <f>(SUMIFS(Profile!$F$2:$F$17521,Profile!$B$2:$B$17521,$B328,Profile!$C$2:$C$17521,O$8))*$C$6</f>
        <v>0.1261948168</v>
      </c>
      <c r="P328" s="193">
        <f>(SUMIFS(Profile!$F$2:$F$17521,Profile!$B$2:$B$17521,$B328,Profile!$C$2:$C$17521,P$8))*$C$6</f>
        <v>0.1382133707</v>
      </c>
      <c r="Q328" s="193">
        <f>(SUMIFS(Profile!$F$2:$F$17521,Profile!$B$2:$B$17521,$B328,Profile!$C$2:$C$17521,Q$8))*$C$6</f>
        <v>0.1666572818</v>
      </c>
      <c r="R328" s="193">
        <f>(SUMIFS(Profile!$F$2:$F$17521,Profile!$B$2:$B$17521,$B328,Profile!$C$2:$C$17521,R$8))*$C$6</f>
        <v>0.1967036667</v>
      </c>
      <c r="S328" s="193">
        <f>(SUMIFS(Profile!$F$2:$F$17521,Profile!$B$2:$B$17521,$B328,Profile!$C$2:$C$17521,S$8))*$C$6</f>
        <v>0.2363648949</v>
      </c>
      <c r="T328" s="193">
        <f>(SUMIFS(Profile!$F$2:$F$17521,Profile!$B$2:$B$17521,$B328,Profile!$C$2:$C$17521,T$8))*$C$6</f>
        <v>0.2632063321</v>
      </c>
      <c r="U328" s="193">
        <f>(SUMIFS(Profile!$F$2:$F$17521,Profile!$B$2:$B$17521,$B328,Profile!$C$2:$C$17521,U$8))*$C$6</f>
        <v>0.2772279784</v>
      </c>
      <c r="V328" s="193">
        <f>(SUMIFS(Profile!$F$2:$F$17521,Profile!$B$2:$B$17521,$B328,Profile!$C$2:$C$17521,V$8))*$C$6</f>
        <v>0.2776285969</v>
      </c>
      <c r="W328" s="193">
        <f>(SUMIFS(Profile!$F$2:$F$17521,Profile!$B$2:$B$17521,$B328,Profile!$C$2:$C$17521,W$8))*$C$6</f>
        <v>0.276026123</v>
      </c>
      <c r="X328" s="193">
        <f>(SUMIFS(Profile!$F$2:$F$17521,Profile!$B$2:$B$17521,$B328,Profile!$C$2:$C$17521,X$8))*$C$6</f>
        <v>0.2740230307</v>
      </c>
      <c r="Y328" s="193">
        <f>(SUMIFS(Profile!$F$2:$F$17521,Profile!$B$2:$B$17521,$B328,Profile!$C$2:$C$17521,Y$8))*$C$6</f>
        <v>0.2692156091</v>
      </c>
      <c r="Z328" s="193">
        <f>(SUMIFS(Profile!$F$2:$F$17521,Profile!$B$2:$B$17521,$B328,Profile!$C$2:$C$17521,Z$8))*$C$6</f>
        <v>0.2668118983</v>
      </c>
      <c r="AA328" s="193">
        <f>(SUMIFS(Profile!$F$2:$F$17521,Profile!$B$2:$B$17521,$B328,Profile!$C$2:$C$17521,AA$8))*$C$6</f>
        <v>0.2636069506</v>
      </c>
      <c r="AB328" s="193">
        <f>(SUMIFS(Profile!$F$2:$F$17521,Profile!$B$2:$B$17521,$B328,Profile!$C$2:$C$17521,AB$8))*$C$6</f>
        <v>0.2672125167</v>
      </c>
      <c r="AC328" s="193">
        <f>(SUMIFS(Profile!$F$2:$F$17521,Profile!$B$2:$B$17521,$B328,Profile!$C$2:$C$17521,AC$8))*$C$6</f>
        <v>0.276026123</v>
      </c>
      <c r="AD328" s="193">
        <f>(SUMIFS(Profile!$F$2:$F$17521,Profile!$B$2:$B$17521,$B328,Profile!$C$2:$C$17521,AD$8))*$C$6</f>
        <v>0.2780292153</v>
      </c>
      <c r="AE328" s="193">
        <f>(SUMIFS(Profile!$F$2:$F$17521,Profile!$B$2:$B$17521,$B328,Profile!$C$2:$C$17521,AE$8))*$C$6</f>
        <v>0.2728211753</v>
      </c>
      <c r="AF328" s="193">
        <f>(SUMIFS(Profile!$F$2:$F$17521,Profile!$B$2:$B$17521,$B328,Profile!$C$2:$C$17521,AF$8))*$C$6</f>
        <v>0.2660106613</v>
      </c>
      <c r="AG328" s="193">
        <f>(SUMIFS(Profile!$F$2:$F$17521,Profile!$B$2:$B$17521,$B328,Profile!$C$2:$C$17521,AG$8))*$C$6</f>
        <v>0.2620044767</v>
      </c>
      <c r="AH328" s="193">
        <f>(SUMIFS(Profile!$F$2:$F$17521,Profile!$B$2:$B$17521,$B328,Profile!$C$2:$C$17521,AH$8))*$C$6</f>
        <v>0.2684143721</v>
      </c>
      <c r="AI328" s="193">
        <f>(SUMIFS(Profile!$F$2:$F$17521,Profile!$B$2:$B$17521,$B328,Profile!$C$2:$C$17521,AI$8))*$C$6</f>
        <v>0.2800323077</v>
      </c>
      <c r="AJ328" s="193">
        <f>(SUMIFS(Profile!$F$2:$F$17521,Profile!$B$2:$B$17521,$B328,Profile!$C$2:$C$17521,AJ$8))*$C$6</f>
        <v>0.3060725079</v>
      </c>
      <c r="AK328" s="193">
        <f>(SUMIFS(Profile!$F$2:$F$17521,Profile!$B$2:$B$17521,$B328,Profile!$C$2:$C$17521,AK$8))*$C$6</f>
        <v>0.340525696</v>
      </c>
      <c r="AL328" s="193">
        <f>(SUMIFS(Profile!$F$2:$F$17521,Profile!$B$2:$B$17521,$B328,Profile!$C$2:$C$17521,AL$8))*$C$6</f>
        <v>0.3898017673</v>
      </c>
      <c r="AM328" s="193">
        <f>(SUMIFS(Profile!$F$2:$F$17521,Profile!$B$2:$B$17521,$B328,Profile!$C$2:$C$17521,AM$8))*$C$6</f>
        <v>0.4349915303</v>
      </c>
      <c r="AN328" s="193">
        <f>(SUMIFS(Profile!$F$2:$F$17521,Profile!$B$2:$B$17521,$B328,Profile!$C$2:$C$17521,AN$8))*$C$6</f>
        <v>0.442122539</v>
      </c>
      <c r="AO328" s="193">
        <f>(SUMIFS(Profile!$F$2:$F$17521,Profile!$B$2:$B$17521,$B328,Profile!$C$2:$C$17521,AO$8))*$C$6</f>
        <v>0.4446864971</v>
      </c>
      <c r="AP328" s="193">
        <f>(SUMIFS(Profile!$F$2:$F$17521,Profile!$B$2:$B$17521,$B328,Profile!$C$2:$C$17521,AP$8))*$C$6</f>
        <v>0.4334691801</v>
      </c>
      <c r="AQ328" s="193">
        <f>(SUMIFS(Profile!$F$2:$F$17521,Profile!$B$2:$B$17521,$B328,Profile!$C$2:$C$17521,AQ$8))*$C$6</f>
        <v>0.4146401122</v>
      </c>
      <c r="AR328" s="193">
        <f>(SUMIFS(Profile!$F$2:$F$17521,Profile!$B$2:$B$17521,$B328,Profile!$C$2:$C$17521,AR$8))*$C$6</f>
        <v>0.3926060966</v>
      </c>
      <c r="AS328" s="193">
        <f>(SUMIFS(Profile!$F$2:$F$17521,Profile!$B$2:$B$17521,$B328,Profile!$C$2:$C$17521,AS$8))*$C$6</f>
        <v>0.3761807395</v>
      </c>
      <c r="AT328" s="193">
        <f>(SUMIFS(Profile!$F$2:$F$17521,Profile!$B$2:$B$17521,$B328,Profile!$C$2:$C$17521,AT$8))*$C$6</f>
        <v>0.3625597116</v>
      </c>
      <c r="AU328" s="193">
        <f>(SUMIFS(Profile!$F$2:$F$17521,Profile!$B$2:$B$17521,$B328,Profile!$C$2:$C$17521,AU$8))*$C$6</f>
        <v>0.346534973</v>
      </c>
      <c r="AV328" s="193">
        <f>(SUMIFS(Profile!$F$2:$F$17521,Profile!$B$2:$B$17521,$B328,Profile!$C$2:$C$17521,AV$8))*$C$6</f>
        <v>0.3261034312</v>
      </c>
      <c r="AW328" s="193">
        <f>(SUMIFS(Profile!$F$2:$F$17521,Profile!$B$2:$B$17521,$B328,Profile!$C$2:$C$17521,AW$8))*$C$6</f>
        <v>0.3036687971</v>
      </c>
      <c r="AX328" s="193">
        <f>(SUMIFS(Profile!$F$2:$F$17521,Profile!$B$2:$B$17521,$B328,Profile!$C$2:$C$17521,AX$8))*$C$6</f>
        <v>0.2656100429</v>
      </c>
      <c r="AY328" s="193">
        <f>(SUMIFS(Profile!$F$2:$F$17521,Profile!$B$2:$B$17521,$B328,Profile!$C$2:$C$17521,AY$8))*$C$6</f>
        <v>0.2259488148</v>
      </c>
      <c r="AZ328" s="193">
        <f>(SUMIFS(Profile!$F$2:$F$17521,Profile!$B$2:$B$17521,$B328,Profile!$C$2:$C$17521,AZ$8))*$C$6</f>
        <v>0.1862875866</v>
      </c>
      <c r="BA328" s="193">
        <f t="shared" si="16"/>
        <v>2.756669107</v>
      </c>
      <c r="BB328" s="193">
        <f>(SUMIFS(Profile!$E$2:$E$17521,Profile!$B$2:$B$17521,$B328,Profile!$C$2:$C$17521,BB$8))*$C$9</f>
        <v>0</v>
      </c>
      <c r="BC328" s="193">
        <f>(SUMIFS(Profile!$E$2:$E$17521,Profile!$B$2:$B$17521,$B328,Profile!$C$2:$C$17521,BC$8))*$C$9</f>
        <v>0</v>
      </c>
      <c r="BD328" s="193">
        <f>(SUMIFS(Profile!$E$2:$E$17521,Profile!$B$2:$B$17521,$B328,Profile!$C$2:$C$17521,BD$8))*$C$9</f>
        <v>0</v>
      </c>
      <c r="BE328" s="193">
        <f>(SUMIFS(Profile!$E$2:$E$17521,Profile!$B$2:$B$17521,$B328,Profile!$C$2:$C$17521,BE$8))*$C$9</f>
        <v>0</v>
      </c>
      <c r="BF328" s="193">
        <f>(SUMIFS(Profile!$E$2:$E$17521,Profile!$B$2:$B$17521,$B328,Profile!$C$2:$C$17521,BF$8))*$C$9</f>
        <v>0</v>
      </c>
      <c r="BG328" s="193">
        <f>(SUMIFS(Profile!$E$2:$E$17521,Profile!$B$2:$B$17521,$B328,Profile!$C$2:$C$17521,BG$8))*$C$9</f>
        <v>0</v>
      </c>
      <c r="BH328" s="193">
        <f>(SUMIFS(Profile!$E$2:$E$17521,Profile!$B$2:$B$17521,$B328,Profile!$C$2:$C$17521,BH$8))*$C$9</f>
        <v>0</v>
      </c>
      <c r="BI328" s="193">
        <f>(SUMIFS(Profile!$E$2:$E$17521,Profile!$B$2:$B$17521,$B328,Profile!$C$2:$C$17521,BI$8))*$C$9</f>
        <v>0</v>
      </c>
      <c r="BJ328" s="193">
        <f>(SUMIFS(Profile!$E$2:$E$17521,Profile!$B$2:$B$17521,$B328,Profile!$C$2:$C$17521,BJ$8))*$C$9</f>
        <v>0</v>
      </c>
      <c r="BK328" s="193">
        <f>(SUMIFS(Profile!$E$2:$E$17521,Profile!$B$2:$B$17521,$B328,Profile!$C$2:$C$17521,BK$8))*$C$9</f>
        <v>0</v>
      </c>
      <c r="BL328" s="193">
        <f>(SUMIFS(Profile!$E$2:$E$17521,Profile!$B$2:$B$17521,$B328,Profile!$C$2:$C$17521,BL$8))*$C$9</f>
        <v>0</v>
      </c>
      <c r="BM328" s="193">
        <f>(SUMIFS(Profile!$E$2:$E$17521,Profile!$B$2:$B$17521,$B328,Profile!$C$2:$C$17521,BM$8))*$C$9</f>
        <v>0</v>
      </c>
      <c r="BN328" s="193">
        <f>(SUMIFS(Profile!$E$2:$E$17521,Profile!$B$2:$B$17521,$B328,Profile!$C$2:$C$17521,BN$8))*$C$9</f>
        <v>0</v>
      </c>
      <c r="BO328" s="193">
        <f>(SUMIFS(Profile!$E$2:$E$17521,Profile!$B$2:$B$17521,$B328,Profile!$C$2:$C$17521,BO$8))*$C$9</f>
        <v>0</v>
      </c>
      <c r="BP328" s="193">
        <f>(SUMIFS(Profile!$E$2:$E$17521,Profile!$B$2:$B$17521,$B328,Profile!$C$2:$C$17521,BP$8))*$C$9</f>
        <v>0.0008536907902</v>
      </c>
      <c r="BQ328" s="193">
        <f>(SUMIFS(Profile!$E$2:$E$17521,Profile!$B$2:$B$17521,$B328,Profile!$C$2:$C$17521,BQ$8))*$C$9</f>
        <v>0.01817141825</v>
      </c>
      <c r="BR328" s="193">
        <f>(SUMIFS(Profile!$E$2:$E$17521,Profile!$B$2:$B$17521,$B328,Profile!$C$2:$C$17521,BR$8))*$C$9</f>
        <v>0.04748467768</v>
      </c>
      <c r="BS328" s="193">
        <f>(SUMIFS(Profile!$E$2:$E$17521,Profile!$B$2:$B$17521,$B328,Profile!$C$2:$C$17521,BS$8))*$C$9</f>
        <v>0.08562893913</v>
      </c>
      <c r="BT328" s="193">
        <f>(SUMIFS(Profile!$E$2:$E$17521,Profile!$B$2:$B$17521,$B328,Profile!$C$2:$C$17521,BT$8))*$C$9</f>
        <v>0.1293434051</v>
      </c>
      <c r="BU328" s="193">
        <f>(SUMIFS(Profile!$E$2:$E$17521,Profile!$B$2:$B$17521,$B328,Profile!$C$2:$C$17521,BU$8))*$C$9</f>
        <v>0.1740852161</v>
      </c>
      <c r="BV328" s="193">
        <f>(SUMIFS(Profile!$E$2:$E$17521,Profile!$B$2:$B$17521,$B328,Profile!$C$2:$C$17521,BV$8))*$C$9</f>
        <v>0.2146975757</v>
      </c>
      <c r="BW328" s="193">
        <f>(SUMIFS(Profile!$E$2:$E$17521,Profile!$B$2:$B$17521,$B328,Profile!$C$2:$C$17521,BW$8))*$C$9</f>
        <v>0.2556532501</v>
      </c>
      <c r="BX328" s="193">
        <f>(SUMIFS(Profile!$E$2:$E$17521,Profile!$B$2:$B$17521,$B328,Profile!$C$2:$C$17521,BX$8))*$C$9</f>
        <v>0.2974689752</v>
      </c>
      <c r="BY328" s="193">
        <f>(SUMIFS(Profile!$E$2:$E$17521,Profile!$B$2:$B$17521,$B328,Profile!$C$2:$C$17521,BY$8))*$C$9</f>
        <v>0.2859047788</v>
      </c>
      <c r="BZ328" s="193">
        <f>(SUMIFS(Profile!$E$2:$E$17521,Profile!$B$2:$B$17521,$B328,Profile!$C$2:$C$17521,BZ$8))*$C$9</f>
        <v>0.2645863688</v>
      </c>
      <c r="CA328" s="193">
        <f>(SUMIFS(Profile!$E$2:$E$17521,Profile!$B$2:$B$17521,$B328,Profile!$C$2:$C$17521,CA$8))*$C$9</f>
        <v>0.2693689923</v>
      </c>
      <c r="CB328" s="193">
        <f>(SUMIFS(Profile!$E$2:$E$17521,Profile!$B$2:$B$17521,$B328,Profile!$C$2:$C$17521,CB$8))*$C$9</f>
        <v>0.2290165681</v>
      </c>
      <c r="CC328" s="193">
        <f>(SUMIFS(Profile!$E$2:$E$17521,Profile!$B$2:$B$17521,$B328,Profile!$C$2:$C$17521,CC$8))*$C$9</f>
        <v>0.1642062103</v>
      </c>
      <c r="CD328" s="193">
        <f>(SUMIFS(Profile!$E$2:$E$17521,Profile!$B$2:$B$17521,$B328,Profile!$C$2:$C$17521,CD$8))*$C$9</f>
        <v>0.1363355268</v>
      </c>
      <c r="CE328" s="193">
        <f>(SUMIFS(Profile!$E$2:$E$17521,Profile!$B$2:$B$17521,$B328,Profile!$C$2:$C$17521,CE$8))*$C$9</f>
        <v>0.09742454901</v>
      </c>
      <c r="CF328" s="193">
        <f>(SUMIFS(Profile!$E$2:$E$17521,Profile!$B$2:$B$17521,$B328,Profile!$C$2:$C$17521,CF$8))*$C$9</f>
        <v>0.06120717328</v>
      </c>
      <c r="CG328" s="193">
        <f>(SUMIFS(Profile!$E$2:$E$17521,Profile!$B$2:$B$17521,$B328,Profile!$C$2:$C$17521,CG$8))*$C$9</f>
        <v>0.02279418203</v>
      </c>
      <c r="CH328" s="193">
        <f>(SUMIFS(Profile!$E$2:$E$17521,Profile!$B$2:$B$17521,$B328,Profile!$C$2:$C$17521,CH$8))*$C$9</f>
        <v>0.002437609146</v>
      </c>
      <c r="CI328" s="193">
        <f>(SUMIFS(Profile!$E$2:$E$17521,Profile!$B$2:$B$17521,$B328,Profile!$C$2:$C$17521,CI$8))*$C$9</f>
        <v>0</v>
      </c>
      <c r="CJ328" s="193">
        <f>(SUMIFS(Profile!$E$2:$E$17521,Profile!$B$2:$B$17521,$B328,Profile!$C$2:$C$17521,CJ$8))*$C$9</f>
        <v>0</v>
      </c>
      <c r="CK328" s="193">
        <f>(SUMIFS(Profile!$E$2:$E$17521,Profile!$B$2:$B$17521,$B328,Profile!$C$2:$C$17521,CK$8))*$C$9</f>
        <v>0</v>
      </c>
      <c r="CL328" s="193">
        <f>(SUMIFS(Profile!$E$2:$E$17521,Profile!$B$2:$B$17521,$B328,Profile!$C$2:$C$17521,CL$8))*$C$9</f>
        <v>0</v>
      </c>
      <c r="CM328" s="193">
        <f>(SUMIFS(Profile!$E$2:$E$17521,Profile!$B$2:$B$17521,$B328,Profile!$C$2:$C$17521,CM$8))*$C$9</f>
        <v>0</v>
      </c>
      <c r="CN328" s="193">
        <f>(SUMIFS(Profile!$E$2:$E$17521,Profile!$B$2:$B$17521,$B328,Profile!$C$2:$C$17521,CN$8))*$C$9</f>
        <v>0</v>
      </c>
      <c r="CO328" s="193">
        <f>(SUMIFS(Profile!$E$2:$E$17521,Profile!$B$2:$B$17521,$B328,Profile!$C$2:$C$17521,CO$8))*$C$9</f>
        <v>0</v>
      </c>
      <c r="CP328" s="193">
        <f>(SUMIFS(Profile!$E$2:$E$17521,Profile!$B$2:$B$17521,$B328,Profile!$C$2:$C$17521,CP$8))*$C$9</f>
        <v>0</v>
      </c>
      <c r="CQ328" s="193">
        <f>(SUMIFS(Profile!$E$2:$E$17521,Profile!$B$2:$B$17521,$B328,Profile!$C$2:$C$17521,CQ$8))*$C$9</f>
        <v>0</v>
      </c>
      <c r="CR328" s="193">
        <f>(SUMIFS(Profile!$E$2:$E$17521,Profile!$B$2:$B$17521,$B328,Profile!$C$2:$C$17521,CR$8))*$C$9</f>
        <v>0</v>
      </c>
      <c r="CS328" s="193">
        <f>(SUMIFS(Profile!$E$2:$E$17521,Profile!$B$2:$B$17521,$B328,Profile!$C$2:$C$17521,CS$8))*$C$9</f>
        <v>0</v>
      </c>
      <c r="CT328" s="193">
        <f>(SUMIFS(Profile!$E$2:$E$17521,Profile!$B$2:$B$17521,$B328,Profile!$C$2:$C$17521,CT$8))*$C$9</f>
        <v>0</v>
      </c>
      <c r="CU328" s="193">
        <f>(SUMIFS(Profile!$E$2:$E$17521,Profile!$B$2:$B$17521,$B328,Profile!$C$2:$C$17521,CU$8))*$C$9</f>
        <v>0</v>
      </c>
      <c r="CV328" s="193">
        <f>(SUMIFS(Profile!$E$2:$E$17521,Profile!$B$2:$B$17521,$B328,Profile!$C$2:$C$17521,CV$8))*$C$9</f>
        <v>0</v>
      </c>
      <c r="CW328" s="193">
        <f>(SUMIFS(Profile!$E$2:$E$17521,Profile!$B$2:$B$17521,$B328,Profile!$C$2:$C$17521,CW$8))*$C$9</f>
        <v>0</v>
      </c>
      <c r="CX328" s="193">
        <f t="shared" si="17"/>
        <v>0.05255428668</v>
      </c>
      <c r="CY328" s="193">
        <f t="shared" ref="CY328:ET328" si="1602">MAX(BB328-E328,0)</f>
        <v>0</v>
      </c>
      <c r="CZ328" s="193">
        <f t="shared" si="1602"/>
        <v>0</v>
      </c>
      <c r="DA328" s="193">
        <f t="shared" si="1602"/>
        <v>0</v>
      </c>
      <c r="DB328" s="193">
        <f t="shared" si="1602"/>
        <v>0</v>
      </c>
      <c r="DC328" s="193">
        <f t="shared" si="1602"/>
        <v>0</v>
      </c>
      <c r="DD328" s="193">
        <f t="shared" si="1602"/>
        <v>0</v>
      </c>
      <c r="DE328" s="193">
        <f t="shared" si="1602"/>
        <v>0</v>
      </c>
      <c r="DF328" s="193">
        <f t="shared" si="1602"/>
        <v>0</v>
      </c>
      <c r="DG328" s="193">
        <f t="shared" si="1602"/>
        <v>0</v>
      </c>
      <c r="DH328" s="193">
        <f t="shared" si="1602"/>
        <v>0</v>
      </c>
      <c r="DI328" s="193">
        <f t="shared" si="1602"/>
        <v>0</v>
      </c>
      <c r="DJ328" s="193">
        <f t="shared" si="1602"/>
        <v>0</v>
      </c>
      <c r="DK328" s="193">
        <f t="shared" si="1602"/>
        <v>0</v>
      </c>
      <c r="DL328" s="193">
        <f t="shared" si="1602"/>
        <v>0</v>
      </c>
      <c r="DM328" s="193">
        <f t="shared" si="1602"/>
        <v>0</v>
      </c>
      <c r="DN328" s="193">
        <f t="shared" si="1602"/>
        <v>0</v>
      </c>
      <c r="DO328" s="193">
        <f t="shared" si="1602"/>
        <v>0</v>
      </c>
      <c r="DP328" s="193">
        <f t="shared" si="1602"/>
        <v>0</v>
      </c>
      <c r="DQ328" s="193">
        <f t="shared" si="1602"/>
        <v>0</v>
      </c>
      <c r="DR328" s="193">
        <f t="shared" si="1602"/>
        <v>0</v>
      </c>
      <c r="DS328" s="193">
        <f t="shared" si="1602"/>
        <v>0</v>
      </c>
      <c r="DT328" s="193">
        <f t="shared" si="1602"/>
        <v>0</v>
      </c>
      <c r="DU328" s="193">
        <f t="shared" si="1602"/>
        <v>0.03386202461</v>
      </c>
      <c r="DV328" s="193">
        <f t="shared" si="1602"/>
        <v>0.01869226207</v>
      </c>
      <c r="DW328" s="193">
        <f t="shared" si="1602"/>
        <v>0</v>
      </c>
      <c r="DX328" s="193">
        <f t="shared" si="1602"/>
        <v>0</v>
      </c>
      <c r="DY328" s="193">
        <f t="shared" si="1602"/>
        <v>0</v>
      </c>
      <c r="DZ328" s="193">
        <f t="shared" si="1602"/>
        <v>0</v>
      </c>
      <c r="EA328" s="193">
        <f t="shared" si="1602"/>
        <v>0</v>
      </c>
      <c r="EB328" s="193">
        <f t="shared" si="1602"/>
        <v>0</v>
      </c>
      <c r="EC328" s="193">
        <f t="shared" si="1602"/>
        <v>0</v>
      </c>
      <c r="ED328" s="193">
        <f t="shared" si="1602"/>
        <v>0</v>
      </c>
      <c r="EE328" s="193">
        <f t="shared" si="1602"/>
        <v>0</v>
      </c>
      <c r="EF328" s="193">
        <f t="shared" si="1602"/>
        <v>0</v>
      </c>
      <c r="EG328" s="193">
        <f t="shared" si="1602"/>
        <v>0</v>
      </c>
      <c r="EH328" s="193">
        <f t="shared" si="1602"/>
        <v>0</v>
      </c>
      <c r="EI328" s="193">
        <f t="shared" si="1602"/>
        <v>0</v>
      </c>
      <c r="EJ328" s="193">
        <f t="shared" si="1602"/>
        <v>0</v>
      </c>
      <c r="EK328" s="193">
        <f t="shared" si="1602"/>
        <v>0</v>
      </c>
      <c r="EL328" s="193">
        <f t="shared" si="1602"/>
        <v>0</v>
      </c>
      <c r="EM328" s="193">
        <f t="shared" si="1602"/>
        <v>0</v>
      </c>
      <c r="EN328" s="193">
        <f t="shared" si="1602"/>
        <v>0</v>
      </c>
      <c r="EO328" s="193">
        <f t="shared" si="1602"/>
        <v>0</v>
      </c>
      <c r="EP328" s="193">
        <f t="shared" si="1602"/>
        <v>0</v>
      </c>
      <c r="EQ328" s="193">
        <f t="shared" si="1602"/>
        <v>0</v>
      </c>
      <c r="ER328" s="193">
        <f t="shared" si="1602"/>
        <v>0</v>
      </c>
      <c r="ES328" s="193">
        <f t="shared" si="1602"/>
        <v>0</v>
      </c>
      <c r="ET328" s="193">
        <f t="shared" si="1602"/>
        <v>0</v>
      </c>
      <c r="EU328" s="193">
        <f t="shared" si="19"/>
        <v>2.70411482</v>
      </c>
      <c r="EV328" s="193">
        <f t="shared" ref="EV328:GQ328" si="1603">BB328-CY328</f>
        <v>0</v>
      </c>
      <c r="EW328" s="193">
        <f t="shared" si="1603"/>
        <v>0</v>
      </c>
      <c r="EX328" s="193">
        <f t="shared" si="1603"/>
        <v>0</v>
      </c>
      <c r="EY328" s="193">
        <f t="shared" si="1603"/>
        <v>0</v>
      </c>
      <c r="EZ328" s="193">
        <f t="shared" si="1603"/>
        <v>0</v>
      </c>
      <c r="FA328" s="193">
        <f t="shared" si="1603"/>
        <v>0</v>
      </c>
      <c r="FB328" s="193">
        <f t="shared" si="1603"/>
        <v>0</v>
      </c>
      <c r="FC328" s="193">
        <f t="shared" si="1603"/>
        <v>0</v>
      </c>
      <c r="FD328" s="193">
        <f t="shared" si="1603"/>
        <v>0</v>
      </c>
      <c r="FE328" s="193">
        <f t="shared" si="1603"/>
        <v>0</v>
      </c>
      <c r="FF328" s="193">
        <f t="shared" si="1603"/>
        <v>0</v>
      </c>
      <c r="FG328" s="193">
        <f t="shared" si="1603"/>
        <v>0</v>
      </c>
      <c r="FH328" s="193">
        <f t="shared" si="1603"/>
        <v>0</v>
      </c>
      <c r="FI328" s="193">
        <f t="shared" si="1603"/>
        <v>0</v>
      </c>
      <c r="FJ328" s="193">
        <f t="shared" si="1603"/>
        <v>0.0008536907902</v>
      </c>
      <c r="FK328" s="193">
        <f t="shared" si="1603"/>
        <v>0.01817141825</v>
      </c>
      <c r="FL328" s="193">
        <f t="shared" si="1603"/>
        <v>0.04748467768</v>
      </c>
      <c r="FM328" s="193">
        <f t="shared" si="1603"/>
        <v>0.08562893913</v>
      </c>
      <c r="FN328" s="193">
        <f t="shared" si="1603"/>
        <v>0.1293434051</v>
      </c>
      <c r="FO328" s="193">
        <f t="shared" si="1603"/>
        <v>0.1740852161</v>
      </c>
      <c r="FP328" s="193">
        <f t="shared" si="1603"/>
        <v>0.2146975757</v>
      </c>
      <c r="FQ328" s="193">
        <f t="shared" si="1603"/>
        <v>0.2556532501</v>
      </c>
      <c r="FR328" s="193">
        <f t="shared" si="1603"/>
        <v>0.2636069506</v>
      </c>
      <c r="FS328" s="193">
        <f t="shared" si="1603"/>
        <v>0.2672125167</v>
      </c>
      <c r="FT328" s="193">
        <f t="shared" si="1603"/>
        <v>0.2645863688</v>
      </c>
      <c r="FU328" s="193">
        <f t="shared" si="1603"/>
        <v>0.2693689923</v>
      </c>
      <c r="FV328" s="193">
        <f t="shared" si="1603"/>
        <v>0.2290165681</v>
      </c>
      <c r="FW328" s="193">
        <f t="shared" si="1603"/>
        <v>0.1642062103</v>
      </c>
      <c r="FX328" s="193">
        <f t="shared" si="1603"/>
        <v>0.1363355268</v>
      </c>
      <c r="FY328" s="193">
        <f t="shared" si="1603"/>
        <v>0.09742454901</v>
      </c>
      <c r="FZ328" s="193">
        <f t="shared" si="1603"/>
        <v>0.06120717328</v>
      </c>
      <c r="GA328" s="193">
        <f t="shared" si="1603"/>
        <v>0.02279418203</v>
      </c>
      <c r="GB328" s="193">
        <f t="shared" si="1603"/>
        <v>0.002437609146</v>
      </c>
      <c r="GC328" s="193">
        <f t="shared" si="1603"/>
        <v>0</v>
      </c>
      <c r="GD328" s="193">
        <f t="shared" si="1603"/>
        <v>0</v>
      </c>
      <c r="GE328" s="193">
        <f t="shared" si="1603"/>
        <v>0</v>
      </c>
      <c r="GF328" s="193">
        <f t="shared" si="1603"/>
        <v>0</v>
      </c>
      <c r="GG328" s="193">
        <f t="shared" si="1603"/>
        <v>0</v>
      </c>
      <c r="GH328" s="193">
        <f t="shared" si="1603"/>
        <v>0</v>
      </c>
      <c r="GI328" s="193">
        <f t="shared" si="1603"/>
        <v>0</v>
      </c>
      <c r="GJ328" s="193">
        <f t="shared" si="1603"/>
        <v>0</v>
      </c>
      <c r="GK328" s="193">
        <f t="shared" si="1603"/>
        <v>0</v>
      </c>
      <c r="GL328" s="193">
        <f t="shared" si="1603"/>
        <v>0</v>
      </c>
      <c r="GM328" s="193">
        <f t="shared" si="1603"/>
        <v>0</v>
      </c>
      <c r="GN328" s="193">
        <f t="shared" si="1603"/>
        <v>0</v>
      </c>
      <c r="GO328" s="193">
        <f t="shared" si="1603"/>
        <v>0</v>
      </c>
      <c r="GP328" s="193">
        <f t="shared" si="1603"/>
        <v>0</v>
      </c>
      <c r="GQ328" s="193">
        <f t="shared" si="1603"/>
        <v>0</v>
      </c>
      <c r="GR328" s="193">
        <f t="shared" si="21"/>
        <v>9.772506311</v>
      </c>
      <c r="GS328" s="193">
        <f t="shared" ref="GS328:IN328" si="1604">E328-EV328</f>
        <v>0.1618498602</v>
      </c>
      <c r="GT328" s="193">
        <f t="shared" si="1604"/>
        <v>0.1446232662</v>
      </c>
      <c r="GU328" s="193">
        <f t="shared" si="1604"/>
        <v>0.1342071861</v>
      </c>
      <c r="GV328" s="193">
        <f t="shared" si="1604"/>
        <v>0.1277972906</v>
      </c>
      <c r="GW328" s="193">
        <f t="shared" si="1604"/>
        <v>0.1221886321</v>
      </c>
      <c r="GX328" s="193">
        <f t="shared" si="1604"/>
        <v>0.1181824474</v>
      </c>
      <c r="GY328" s="193">
        <f t="shared" si="1604"/>
        <v>0.1185830659</v>
      </c>
      <c r="GZ328" s="193">
        <f t="shared" si="1604"/>
        <v>0.1165799736</v>
      </c>
      <c r="HA328" s="193">
        <f t="shared" si="1604"/>
        <v>0.116980592</v>
      </c>
      <c r="HB328" s="193">
        <f t="shared" si="1604"/>
        <v>0.1213873952</v>
      </c>
      <c r="HC328" s="193">
        <f t="shared" si="1604"/>
        <v>0.1261948168</v>
      </c>
      <c r="HD328" s="193">
        <f t="shared" si="1604"/>
        <v>0.1382133707</v>
      </c>
      <c r="HE328" s="193">
        <f t="shared" si="1604"/>
        <v>0.1666572818</v>
      </c>
      <c r="HF328" s="193">
        <f t="shared" si="1604"/>
        <v>0.1967036667</v>
      </c>
      <c r="HG328" s="193">
        <f t="shared" si="1604"/>
        <v>0.2355112041</v>
      </c>
      <c r="HH328" s="193">
        <f t="shared" si="1604"/>
        <v>0.2450349138</v>
      </c>
      <c r="HI328" s="193">
        <f t="shared" si="1604"/>
        <v>0.2297433007</v>
      </c>
      <c r="HJ328" s="193">
        <f t="shared" si="1604"/>
        <v>0.1919996577</v>
      </c>
      <c r="HK328" s="193">
        <f t="shared" si="1604"/>
        <v>0.1466827179</v>
      </c>
      <c r="HL328" s="193">
        <f t="shared" si="1604"/>
        <v>0.09993781452</v>
      </c>
      <c r="HM328" s="193">
        <f t="shared" si="1604"/>
        <v>0.05451803336</v>
      </c>
      <c r="HN328" s="193">
        <f t="shared" si="1604"/>
        <v>0.01115864821</v>
      </c>
      <c r="HO328" s="193">
        <f t="shared" si="1604"/>
        <v>0</v>
      </c>
      <c r="HP328" s="193">
        <f t="shared" si="1604"/>
        <v>0</v>
      </c>
      <c r="HQ328" s="193">
        <f t="shared" si="1604"/>
        <v>0.01143975415</v>
      </c>
      <c r="HR328" s="193">
        <f t="shared" si="1604"/>
        <v>0.008660223062</v>
      </c>
      <c r="HS328" s="193">
        <f t="shared" si="1604"/>
        <v>0.0438046072</v>
      </c>
      <c r="HT328" s="193">
        <f t="shared" si="1604"/>
        <v>0.1018044511</v>
      </c>
      <c r="HU328" s="193">
        <f t="shared" si="1604"/>
        <v>0.1256689499</v>
      </c>
      <c r="HV328" s="193">
        <f t="shared" si="1604"/>
        <v>0.1709898231</v>
      </c>
      <c r="HW328" s="193">
        <f t="shared" si="1604"/>
        <v>0.2188251344</v>
      </c>
      <c r="HX328" s="193">
        <f t="shared" si="1604"/>
        <v>0.2832783259</v>
      </c>
      <c r="HY328" s="193">
        <f t="shared" si="1604"/>
        <v>0.3380880869</v>
      </c>
      <c r="HZ328" s="193">
        <f t="shared" si="1604"/>
        <v>0.3898017673</v>
      </c>
      <c r="IA328" s="193">
        <f t="shared" si="1604"/>
        <v>0.4349915303</v>
      </c>
      <c r="IB328" s="193">
        <f t="shared" si="1604"/>
        <v>0.442122539</v>
      </c>
      <c r="IC328" s="193">
        <f t="shared" si="1604"/>
        <v>0.4446864971</v>
      </c>
      <c r="ID328" s="193">
        <f t="shared" si="1604"/>
        <v>0.4334691801</v>
      </c>
      <c r="IE328" s="193">
        <f t="shared" si="1604"/>
        <v>0.4146401122</v>
      </c>
      <c r="IF328" s="193">
        <f t="shared" si="1604"/>
        <v>0.3926060966</v>
      </c>
      <c r="IG328" s="193">
        <f t="shared" si="1604"/>
        <v>0.3761807395</v>
      </c>
      <c r="IH328" s="193">
        <f t="shared" si="1604"/>
        <v>0.3625597116</v>
      </c>
      <c r="II328" s="193">
        <f t="shared" si="1604"/>
        <v>0.346534973</v>
      </c>
      <c r="IJ328" s="193">
        <f t="shared" si="1604"/>
        <v>0.3261034312</v>
      </c>
      <c r="IK328" s="193">
        <f t="shared" si="1604"/>
        <v>0.3036687971</v>
      </c>
      <c r="IL328" s="193">
        <f t="shared" si="1604"/>
        <v>0.2656100429</v>
      </c>
      <c r="IM328" s="193">
        <f t="shared" si="1604"/>
        <v>0.2259488148</v>
      </c>
      <c r="IN328" s="193">
        <f t="shared" si="1604"/>
        <v>0.1862875866</v>
      </c>
      <c r="IO328" s="193">
        <f t="shared" si="23"/>
        <v>0.05255428668</v>
      </c>
      <c r="IP328" s="193">
        <f t="shared" si="29"/>
        <v>0</v>
      </c>
      <c r="IQ328" s="193">
        <f t="shared" ref="IQ328:KK328" si="1605">MAX((MIN(CZ328+IP328,$IO$7))-GT328,0)</f>
        <v>0</v>
      </c>
      <c r="IR328" s="193">
        <f t="shared" si="1605"/>
        <v>0</v>
      </c>
      <c r="IS328" s="193">
        <f t="shared" si="1605"/>
        <v>0</v>
      </c>
      <c r="IT328" s="193">
        <f t="shared" si="1605"/>
        <v>0</v>
      </c>
      <c r="IU328" s="193">
        <f t="shared" si="1605"/>
        <v>0</v>
      </c>
      <c r="IV328" s="193">
        <f t="shared" si="1605"/>
        <v>0</v>
      </c>
      <c r="IW328" s="193">
        <f t="shared" si="1605"/>
        <v>0</v>
      </c>
      <c r="IX328" s="193">
        <f t="shared" si="1605"/>
        <v>0</v>
      </c>
      <c r="IY328" s="193">
        <f t="shared" si="1605"/>
        <v>0</v>
      </c>
      <c r="IZ328" s="193">
        <f t="shared" si="1605"/>
        <v>0</v>
      </c>
      <c r="JA328" s="193">
        <f t="shared" si="1605"/>
        <v>0</v>
      </c>
      <c r="JB328" s="193">
        <f t="shared" si="1605"/>
        <v>0</v>
      </c>
      <c r="JC328" s="193">
        <f t="shared" si="1605"/>
        <v>0</v>
      </c>
      <c r="JD328" s="193">
        <f t="shared" si="1605"/>
        <v>0</v>
      </c>
      <c r="JE328" s="193">
        <f t="shared" si="1605"/>
        <v>0</v>
      </c>
      <c r="JF328" s="193">
        <f t="shared" si="1605"/>
        <v>0</v>
      </c>
      <c r="JG328" s="193">
        <f t="shared" si="1605"/>
        <v>0</v>
      </c>
      <c r="JH328" s="193">
        <f t="shared" si="1605"/>
        <v>0</v>
      </c>
      <c r="JI328" s="193">
        <f t="shared" si="1605"/>
        <v>0</v>
      </c>
      <c r="JJ328" s="193">
        <f t="shared" si="1605"/>
        <v>0</v>
      </c>
      <c r="JK328" s="193">
        <f t="shared" si="1605"/>
        <v>0</v>
      </c>
      <c r="JL328" s="193">
        <f t="shared" si="1605"/>
        <v>0.03386202461</v>
      </c>
      <c r="JM328" s="193">
        <f t="shared" si="1605"/>
        <v>0.05255428668</v>
      </c>
      <c r="JN328" s="193">
        <f t="shared" si="1605"/>
        <v>0.04111453253</v>
      </c>
      <c r="JO328" s="193">
        <f t="shared" si="1605"/>
        <v>0.03245430947</v>
      </c>
      <c r="JP328" s="193">
        <f t="shared" si="1605"/>
        <v>0</v>
      </c>
      <c r="JQ328" s="193">
        <f t="shared" si="1605"/>
        <v>0</v>
      </c>
      <c r="JR328" s="193">
        <f t="shared" si="1605"/>
        <v>0</v>
      </c>
      <c r="JS328" s="193">
        <f t="shared" si="1605"/>
        <v>0</v>
      </c>
      <c r="JT328" s="193">
        <f t="shared" si="1605"/>
        <v>0</v>
      </c>
      <c r="JU328" s="193">
        <f t="shared" si="1605"/>
        <v>0</v>
      </c>
      <c r="JV328" s="193">
        <f t="shared" si="1605"/>
        <v>0</v>
      </c>
      <c r="JW328" s="193">
        <f t="shared" si="1605"/>
        <v>0</v>
      </c>
      <c r="JX328" s="193">
        <f t="shared" si="1605"/>
        <v>0</v>
      </c>
      <c r="JY328" s="193">
        <f t="shared" si="1605"/>
        <v>0</v>
      </c>
      <c r="JZ328" s="193">
        <f t="shared" si="1605"/>
        <v>0</v>
      </c>
      <c r="KA328" s="193">
        <f t="shared" si="1605"/>
        <v>0</v>
      </c>
      <c r="KB328" s="193">
        <f t="shared" si="1605"/>
        <v>0</v>
      </c>
      <c r="KC328" s="193">
        <f t="shared" si="1605"/>
        <v>0</v>
      </c>
      <c r="KD328" s="193">
        <f t="shared" si="1605"/>
        <v>0</v>
      </c>
      <c r="KE328" s="193">
        <f t="shared" si="1605"/>
        <v>0</v>
      </c>
      <c r="KF328" s="193">
        <f t="shared" si="1605"/>
        <v>0</v>
      </c>
      <c r="KG328" s="193">
        <f t="shared" si="1605"/>
        <v>0</v>
      </c>
      <c r="KH328" s="193">
        <f t="shared" si="1605"/>
        <v>0</v>
      </c>
      <c r="KI328" s="193">
        <f t="shared" si="1605"/>
        <v>0</v>
      </c>
      <c r="KJ328" s="193">
        <f t="shared" si="1605"/>
        <v>0</v>
      </c>
      <c r="KK328" s="193">
        <f t="shared" si="1605"/>
        <v>0</v>
      </c>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row>
    <row r="329" ht="14.25" customHeight="1">
      <c r="A329" s="1">
        <v>11.0</v>
      </c>
      <c r="B329" s="1">
        <f t="shared" ref="B329:C329" si="1606">B328+1</f>
        <v>319</v>
      </c>
      <c r="C329" s="267">
        <f t="shared" si="1606"/>
        <v>43784</v>
      </c>
      <c r="D329" s="193">
        <f t="shared" si="15"/>
        <v>12.16337755</v>
      </c>
      <c r="E329" s="193">
        <f>(SUMIFS(Profile!$F$2:$F$17521,Profile!$B$2:$B$17521,$B329,Profile!$C$2:$C$17521,E$8))*$C$6</f>
        <v>0.1622504787</v>
      </c>
      <c r="F329" s="193">
        <f>(SUMIFS(Profile!$F$2:$F$17521,Profile!$B$2:$B$17521,$B329,Profile!$C$2:$C$17521,F$8))*$C$6</f>
        <v>0.1438220293</v>
      </c>
      <c r="G329" s="193">
        <f>(SUMIFS(Profile!$F$2:$F$17521,Profile!$B$2:$B$17521,$B329,Profile!$C$2:$C$17521,G$8))*$C$6</f>
        <v>0.1346078045</v>
      </c>
      <c r="H329" s="193">
        <f>(SUMIFS(Profile!$F$2:$F$17521,Profile!$B$2:$B$17521,$B329,Profile!$C$2:$C$17521,H$8))*$C$6</f>
        <v>0.1298003829</v>
      </c>
      <c r="I329" s="193">
        <f>(SUMIFS(Profile!$F$2:$F$17521,Profile!$B$2:$B$17521,$B329,Profile!$C$2:$C$17521,I$8))*$C$6</f>
        <v>0.1225892506</v>
      </c>
      <c r="J329" s="193">
        <f>(SUMIFS(Profile!$F$2:$F$17521,Profile!$B$2:$B$17521,$B329,Profile!$C$2:$C$17521,J$8))*$C$6</f>
        <v>0.1185830659</v>
      </c>
      <c r="K329" s="193">
        <f>(SUMIFS(Profile!$F$2:$F$17521,Profile!$B$2:$B$17521,$B329,Profile!$C$2:$C$17521,K$8))*$C$6</f>
        <v>0.1193843028</v>
      </c>
      <c r="L329" s="193">
        <f>(SUMIFS(Profile!$F$2:$F$17521,Profile!$B$2:$B$17521,$B329,Profile!$C$2:$C$17521,L$8))*$C$6</f>
        <v>0.1181824474</v>
      </c>
      <c r="M329" s="193">
        <f>(SUMIFS(Profile!$F$2:$F$17521,Profile!$B$2:$B$17521,$B329,Profile!$C$2:$C$17521,M$8))*$C$6</f>
        <v>0.117781829</v>
      </c>
      <c r="N329" s="193">
        <f>(SUMIFS(Profile!$F$2:$F$17521,Profile!$B$2:$B$17521,$B329,Profile!$C$2:$C$17521,N$8))*$C$6</f>
        <v>0.122989869</v>
      </c>
      <c r="O329" s="193">
        <f>(SUMIFS(Profile!$F$2:$F$17521,Profile!$B$2:$B$17521,$B329,Profile!$C$2:$C$17521,O$8))*$C$6</f>
        <v>0.1269960537</v>
      </c>
      <c r="P329" s="193">
        <f>(SUMIFS(Profile!$F$2:$F$17521,Profile!$B$2:$B$17521,$B329,Profile!$C$2:$C$17521,P$8))*$C$6</f>
        <v>0.1406170815</v>
      </c>
      <c r="Q329" s="193">
        <f>(SUMIFS(Profile!$F$2:$F$17521,Profile!$B$2:$B$17521,$B329,Profile!$C$2:$C$17521,Q$8))*$C$6</f>
        <v>0.1666572818</v>
      </c>
      <c r="R329" s="193">
        <f>(SUMIFS(Profile!$F$2:$F$17521,Profile!$B$2:$B$17521,$B329,Profile!$C$2:$C$17521,R$8))*$C$6</f>
        <v>0.1926974821</v>
      </c>
      <c r="S329" s="193">
        <f>(SUMIFS(Profile!$F$2:$F$17521,Profile!$B$2:$B$17521,$B329,Profile!$C$2:$C$17521,S$8))*$C$6</f>
        <v>0.2307562363</v>
      </c>
      <c r="T329" s="193">
        <f>(SUMIFS(Profile!$F$2:$F$17521,Profile!$B$2:$B$17521,$B329,Profile!$C$2:$C$17521,T$8))*$C$6</f>
        <v>0.2608026213</v>
      </c>
      <c r="U329" s="193">
        <f>(SUMIFS(Profile!$F$2:$F$17521,Profile!$B$2:$B$17521,$B329,Profile!$C$2:$C$17521,U$8))*$C$6</f>
        <v>0.2724205568</v>
      </c>
      <c r="V329" s="193">
        <f>(SUMIFS(Profile!$F$2:$F$17521,Profile!$B$2:$B$17521,$B329,Profile!$C$2:$C$17521,V$8))*$C$6</f>
        <v>0.2720199383</v>
      </c>
      <c r="W329" s="193">
        <f>(SUMIFS(Profile!$F$2:$F$17521,Profile!$B$2:$B$17521,$B329,Profile!$C$2:$C$17521,W$8))*$C$6</f>
        <v>0.2676131352</v>
      </c>
      <c r="X329" s="193">
        <f>(SUMIFS(Profile!$F$2:$F$17521,Profile!$B$2:$B$17521,$B329,Profile!$C$2:$C$17521,X$8))*$C$6</f>
        <v>0.2612032398</v>
      </c>
      <c r="Y329" s="193">
        <f>(SUMIFS(Profile!$F$2:$F$17521,Profile!$B$2:$B$17521,$B329,Profile!$C$2:$C$17521,Y$8))*$C$6</f>
        <v>0.2507871596</v>
      </c>
      <c r="Z329" s="193">
        <f>(SUMIFS(Profile!$F$2:$F$17521,Profile!$B$2:$B$17521,$B329,Profile!$C$2:$C$17521,Z$8))*$C$6</f>
        <v>0.2455791196</v>
      </c>
      <c r="AA329" s="193">
        <f>(SUMIFS(Profile!$F$2:$F$17521,Profile!$B$2:$B$17521,$B329,Profile!$C$2:$C$17521,AA$8))*$C$6</f>
        <v>0.2427747903</v>
      </c>
      <c r="AB329" s="193">
        <f>(SUMIFS(Profile!$F$2:$F$17521,Profile!$B$2:$B$17521,$B329,Profile!$C$2:$C$17521,AB$8))*$C$6</f>
        <v>0.2443772642</v>
      </c>
      <c r="AC329" s="193">
        <f>(SUMIFS(Profile!$F$2:$F$17521,Profile!$B$2:$B$17521,$B329,Profile!$C$2:$C$17521,AC$8))*$C$6</f>
        <v>0.2503865412</v>
      </c>
      <c r="AD329" s="193">
        <f>(SUMIFS(Profile!$F$2:$F$17521,Profile!$B$2:$B$17521,$B329,Profile!$C$2:$C$17521,AD$8))*$C$6</f>
        <v>0.251989015</v>
      </c>
      <c r="AE329" s="193">
        <f>(SUMIFS(Profile!$F$2:$F$17521,Profile!$B$2:$B$17521,$B329,Profile!$C$2:$C$17521,AE$8))*$C$6</f>
        <v>0.2483834488</v>
      </c>
      <c r="AF329" s="193">
        <f>(SUMIFS(Profile!$F$2:$F$17521,Profile!$B$2:$B$17521,$B329,Profile!$C$2:$C$17521,AF$8))*$C$6</f>
        <v>0.2427747903</v>
      </c>
      <c r="AG329" s="193">
        <f>(SUMIFS(Profile!$F$2:$F$17521,Profile!$B$2:$B$17521,$B329,Profile!$C$2:$C$17521,AG$8))*$C$6</f>
        <v>0.2455791196</v>
      </c>
      <c r="AH329" s="193">
        <f>(SUMIFS(Profile!$F$2:$F$17521,Profile!$B$2:$B$17521,$B329,Profile!$C$2:$C$17521,AH$8))*$C$6</f>
        <v>0.2543927258</v>
      </c>
      <c r="AI329" s="193">
        <f>(SUMIFS(Profile!$F$2:$F$17521,Profile!$B$2:$B$17521,$B329,Profile!$C$2:$C$17521,AI$8))*$C$6</f>
        <v>0.2644081875</v>
      </c>
      <c r="AJ329" s="193">
        <f>(SUMIFS(Profile!$F$2:$F$17521,Profile!$B$2:$B$17521,$B329,Profile!$C$2:$C$17521,AJ$8))*$C$6</f>
        <v>0.2888459139</v>
      </c>
      <c r="AK329" s="193">
        <f>(SUMIFS(Profile!$F$2:$F$17521,Profile!$B$2:$B$17521,$B329,Profile!$C$2:$C$17521,AK$8))*$C$6</f>
        <v>0.3277059051</v>
      </c>
      <c r="AL329" s="193">
        <f>(SUMIFS(Profile!$F$2:$F$17521,Profile!$B$2:$B$17521,$B329,Profile!$C$2:$C$17521,AL$8))*$C$6</f>
        <v>0.3793856872</v>
      </c>
      <c r="AM329" s="193">
        <f>(SUMIFS(Profile!$F$2:$F$17521,Profile!$B$2:$B$17521,$B329,Profile!$C$2:$C$17521,AM$8))*$C$6</f>
        <v>0.4248959449</v>
      </c>
      <c r="AN329" s="193">
        <f>(SUMIFS(Profile!$F$2:$F$17521,Profile!$B$2:$B$17521,$B329,Profile!$C$2:$C$17521,AN$8))*$C$6</f>
        <v>0.4421626008</v>
      </c>
      <c r="AO329" s="193">
        <f>(SUMIFS(Profile!$F$2:$F$17521,Profile!$B$2:$B$17521,$B329,Profile!$C$2:$C$17521,AO$8))*$C$6</f>
        <v>0.4429237759</v>
      </c>
      <c r="AP329" s="193">
        <f>(SUMIFS(Profile!$F$2:$F$17521,Profile!$B$2:$B$17521,$B329,Profile!$C$2:$C$17521,AP$8))*$C$6</f>
        <v>0.429062377</v>
      </c>
      <c r="AQ329" s="193">
        <f>(SUMIFS(Profile!$F$2:$F$17521,Profile!$B$2:$B$17521,$B329,Profile!$C$2:$C$17521,AQ$8))*$C$6</f>
        <v>0.4128773909</v>
      </c>
      <c r="AR329" s="193">
        <f>(SUMIFS(Profile!$F$2:$F$17521,Profile!$B$2:$B$17521,$B329,Profile!$C$2:$C$17521,AR$8))*$C$6</f>
        <v>0.393006715</v>
      </c>
      <c r="AS329" s="193">
        <f>(SUMIFS(Profile!$F$2:$F$17521,Profile!$B$2:$B$17521,$B329,Profile!$C$2:$C$17521,AS$8))*$C$6</f>
        <v>0.3785844503</v>
      </c>
      <c r="AT329" s="193">
        <f>(SUMIFS(Profile!$F$2:$F$17521,Profile!$B$2:$B$17521,$B329,Profile!$C$2:$C$17521,AT$8))*$C$6</f>
        <v>0.3605566193</v>
      </c>
      <c r="AU329" s="193">
        <f>(SUMIFS(Profile!$F$2:$F$17521,Profile!$B$2:$B$17521,$B329,Profile!$C$2:$C$17521,AU$8))*$C$6</f>
        <v>0.3441312622</v>
      </c>
      <c r="AV329" s="193">
        <f>(SUMIFS(Profile!$F$2:$F$17521,Profile!$B$2:$B$17521,$B329,Profile!$C$2:$C$17521,AV$8))*$C$6</f>
        <v>0.3277059051</v>
      </c>
      <c r="AW329" s="193">
        <f>(SUMIFS(Profile!$F$2:$F$17521,Profile!$B$2:$B$17521,$B329,Profile!$C$2:$C$17521,AW$8))*$C$6</f>
        <v>0.3048706525</v>
      </c>
      <c r="AX329" s="193">
        <f>(SUMIFS(Profile!$F$2:$F$17521,Profile!$B$2:$B$17521,$B329,Profile!$C$2:$C$17521,AX$8))*$C$6</f>
        <v>0.2656100429</v>
      </c>
      <c r="AY329" s="193">
        <f>(SUMIFS(Profile!$F$2:$F$17521,Profile!$B$2:$B$17521,$B329,Profile!$C$2:$C$17521,AY$8))*$C$6</f>
        <v>0.2267500517</v>
      </c>
      <c r="AZ329" s="193">
        <f>(SUMIFS(Profile!$F$2:$F$17521,Profile!$B$2:$B$17521,$B329,Profile!$C$2:$C$17521,AZ$8))*$C$6</f>
        <v>0.1910950082</v>
      </c>
      <c r="BA329" s="193">
        <f t="shared" si="16"/>
        <v>2.876079192</v>
      </c>
      <c r="BB329" s="193">
        <f>(SUMIFS(Profile!$E$2:$E$17521,Profile!$B$2:$B$17521,$B329,Profile!$C$2:$C$17521,BB$8))*$C$9</f>
        <v>0</v>
      </c>
      <c r="BC329" s="193">
        <f>(SUMIFS(Profile!$E$2:$E$17521,Profile!$B$2:$B$17521,$B329,Profile!$C$2:$C$17521,BC$8))*$C$9</f>
        <v>0</v>
      </c>
      <c r="BD329" s="193">
        <f>(SUMIFS(Profile!$E$2:$E$17521,Profile!$B$2:$B$17521,$B329,Profile!$C$2:$C$17521,BD$8))*$C$9</f>
        <v>0</v>
      </c>
      <c r="BE329" s="193">
        <f>(SUMIFS(Profile!$E$2:$E$17521,Profile!$B$2:$B$17521,$B329,Profile!$C$2:$C$17521,BE$8))*$C$9</f>
        <v>0</v>
      </c>
      <c r="BF329" s="193">
        <f>(SUMIFS(Profile!$E$2:$E$17521,Profile!$B$2:$B$17521,$B329,Profile!$C$2:$C$17521,BF$8))*$C$9</f>
        <v>0</v>
      </c>
      <c r="BG329" s="193">
        <f>(SUMIFS(Profile!$E$2:$E$17521,Profile!$B$2:$B$17521,$B329,Profile!$C$2:$C$17521,BG$8))*$C$9</f>
        <v>0</v>
      </c>
      <c r="BH329" s="193">
        <f>(SUMIFS(Profile!$E$2:$E$17521,Profile!$B$2:$B$17521,$B329,Profile!$C$2:$C$17521,BH$8))*$C$9</f>
        <v>0</v>
      </c>
      <c r="BI329" s="193">
        <f>(SUMIFS(Profile!$E$2:$E$17521,Profile!$B$2:$B$17521,$B329,Profile!$C$2:$C$17521,BI$8))*$C$9</f>
        <v>0</v>
      </c>
      <c r="BJ329" s="193">
        <f>(SUMIFS(Profile!$E$2:$E$17521,Profile!$B$2:$B$17521,$B329,Profile!$C$2:$C$17521,BJ$8))*$C$9</f>
        <v>0</v>
      </c>
      <c r="BK329" s="193">
        <f>(SUMIFS(Profile!$E$2:$E$17521,Profile!$B$2:$B$17521,$B329,Profile!$C$2:$C$17521,BK$8))*$C$9</f>
        <v>0</v>
      </c>
      <c r="BL329" s="193">
        <f>(SUMIFS(Profile!$E$2:$E$17521,Profile!$B$2:$B$17521,$B329,Profile!$C$2:$C$17521,BL$8))*$C$9</f>
        <v>0</v>
      </c>
      <c r="BM329" s="193">
        <f>(SUMIFS(Profile!$E$2:$E$17521,Profile!$B$2:$B$17521,$B329,Profile!$C$2:$C$17521,BM$8))*$C$9</f>
        <v>0</v>
      </c>
      <c r="BN329" s="193">
        <f>(SUMIFS(Profile!$E$2:$E$17521,Profile!$B$2:$B$17521,$B329,Profile!$C$2:$C$17521,BN$8))*$C$9</f>
        <v>0</v>
      </c>
      <c r="BO329" s="193">
        <f>(SUMIFS(Profile!$E$2:$E$17521,Profile!$B$2:$B$17521,$B329,Profile!$C$2:$C$17521,BO$8))*$C$9</f>
        <v>0</v>
      </c>
      <c r="BP329" s="193">
        <f>(SUMIFS(Profile!$E$2:$E$17521,Profile!$B$2:$B$17521,$B329,Profile!$C$2:$C$17521,BP$8))*$C$9</f>
        <v>0.0003658674815</v>
      </c>
      <c r="BQ329" s="193">
        <f>(SUMIFS(Profile!$E$2:$E$17521,Profile!$B$2:$B$17521,$B329,Profile!$C$2:$C$17521,BQ$8))*$C$9</f>
        <v>0.003719652729</v>
      </c>
      <c r="BR329" s="193">
        <f>(SUMIFS(Profile!$E$2:$E$17521,Profile!$B$2:$B$17521,$B329,Profile!$C$2:$C$17521,BR$8))*$C$9</f>
        <v>0.01222085971</v>
      </c>
      <c r="BS329" s="193">
        <f>(SUMIFS(Profile!$E$2:$E$17521,Profile!$B$2:$B$17521,$B329,Profile!$C$2:$C$17521,BS$8))*$C$9</f>
        <v>0.05350786779</v>
      </c>
      <c r="BT329" s="193">
        <f>(SUMIFS(Profile!$E$2:$E$17521,Profile!$B$2:$B$17521,$B329,Profile!$C$2:$C$17521,BT$8))*$C$9</f>
        <v>0.1520901705</v>
      </c>
      <c r="BU329" s="193">
        <f>(SUMIFS(Profile!$E$2:$E$17521,Profile!$B$2:$B$17521,$B329,Profile!$C$2:$C$17521,BU$8))*$C$9</f>
        <v>0.2166692228</v>
      </c>
      <c r="BV329" s="193">
        <f>(SUMIFS(Profile!$E$2:$E$17521,Profile!$B$2:$B$17521,$B329,Profile!$C$2:$C$17521,BV$8))*$C$9</f>
        <v>0.2981548919</v>
      </c>
      <c r="BW329" s="193">
        <f>(SUMIFS(Profile!$E$2:$E$17521,Profile!$B$2:$B$17521,$B329,Profile!$C$2:$C$17521,BW$8))*$C$9</f>
        <v>0.3600946477</v>
      </c>
      <c r="BX329" s="193">
        <f>(SUMIFS(Profile!$E$2:$E$17521,Profile!$B$2:$B$17521,$B329,Profile!$C$2:$C$17521,BX$8))*$C$9</f>
        <v>0.2627121238</v>
      </c>
      <c r="BY329" s="193">
        <f>(SUMIFS(Profile!$E$2:$E$17521,Profile!$B$2:$B$17521,$B329,Profile!$C$2:$C$17521,BY$8))*$C$9</f>
        <v>0.2514973563</v>
      </c>
      <c r="BZ329" s="193">
        <f>(SUMIFS(Profile!$E$2:$E$17521,Profile!$B$2:$B$17521,$B329,Profile!$C$2:$C$17521,BZ$8))*$C$9</f>
        <v>0.2884244536</v>
      </c>
      <c r="CA329" s="193">
        <f>(SUMIFS(Profile!$E$2:$E$17521,Profile!$B$2:$B$17521,$B329,Profile!$C$2:$C$17521,CA$8))*$C$9</f>
        <v>0.1945482876</v>
      </c>
      <c r="CB329" s="193">
        <f>(SUMIFS(Profile!$E$2:$E$17521,Profile!$B$2:$B$17521,$B329,Profile!$C$2:$C$17521,CB$8))*$C$9</f>
        <v>0.2910908983</v>
      </c>
      <c r="CC329" s="193">
        <f>(SUMIFS(Profile!$E$2:$E$17521,Profile!$B$2:$B$17521,$B329,Profile!$C$2:$C$17521,CC$8))*$C$9</f>
        <v>0.1845787774</v>
      </c>
      <c r="CD329" s="193">
        <f>(SUMIFS(Profile!$E$2:$E$17521,Profile!$B$2:$B$17521,$B329,Profile!$C$2:$C$17521,CD$8))*$C$9</f>
        <v>0.150064337</v>
      </c>
      <c r="CE329" s="193">
        <f>(SUMIFS(Profile!$E$2:$E$17521,Profile!$B$2:$B$17521,$B329,Profile!$C$2:$C$17521,CE$8))*$C$9</f>
        <v>0.08086141621</v>
      </c>
      <c r="CF329" s="193">
        <f>(SUMIFS(Profile!$E$2:$E$17521,Profile!$B$2:$B$17521,$B329,Profile!$C$2:$C$17521,CF$8))*$C$9</f>
        <v>0.0485878154</v>
      </c>
      <c r="CG329" s="193">
        <f>(SUMIFS(Profile!$E$2:$E$17521,Profile!$B$2:$B$17521,$B329,Profile!$C$2:$C$17521,CG$8))*$C$9</f>
        <v>0.02285898671</v>
      </c>
      <c r="CH329" s="193">
        <f>(SUMIFS(Profile!$E$2:$E$17521,Profile!$B$2:$B$17521,$B329,Profile!$C$2:$C$17521,CH$8))*$C$9</f>
        <v>0.003991245267</v>
      </c>
      <c r="CI329" s="193">
        <f>(SUMIFS(Profile!$E$2:$E$17521,Profile!$B$2:$B$17521,$B329,Profile!$C$2:$C$17521,CI$8))*$C$9</f>
        <v>0.00004031333418</v>
      </c>
      <c r="CJ329" s="193">
        <f>(SUMIFS(Profile!$E$2:$E$17521,Profile!$B$2:$B$17521,$B329,Profile!$C$2:$C$17521,CJ$8))*$C$9</f>
        <v>0</v>
      </c>
      <c r="CK329" s="193">
        <f>(SUMIFS(Profile!$E$2:$E$17521,Profile!$B$2:$B$17521,$B329,Profile!$C$2:$C$17521,CK$8))*$C$9</f>
        <v>0</v>
      </c>
      <c r="CL329" s="193">
        <f>(SUMIFS(Profile!$E$2:$E$17521,Profile!$B$2:$B$17521,$B329,Profile!$C$2:$C$17521,CL$8))*$C$9</f>
        <v>0</v>
      </c>
      <c r="CM329" s="193">
        <f>(SUMIFS(Profile!$E$2:$E$17521,Profile!$B$2:$B$17521,$B329,Profile!$C$2:$C$17521,CM$8))*$C$9</f>
        <v>0</v>
      </c>
      <c r="CN329" s="193">
        <f>(SUMIFS(Profile!$E$2:$E$17521,Profile!$B$2:$B$17521,$B329,Profile!$C$2:$C$17521,CN$8))*$C$9</f>
        <v>0</v>
      </c>
      <c r="CO329" s="193">
        <f>(SUMIFS(Profile!$E$2:$E$17521,Profile!$B$2:$B$17521,$B329,Profile!$C$2:$C$17521,CO$8))*$C$9</f>
        <v>0</v>
      </c>
      <c r="CP329" s="193">
        <f>(SUMIFS(Profile!$E$2:$E$17521,Profile!$B$2:$B$17521,$B329,Profile!$C$2:$C$17521,CP$8))*$C$9</f>
        <v>0</v>
      </c>
      <c r="CQ329" s="193">
        <f>(SUMIFS(Profile!$E$2:$E$17521,Profile!$B$2:$B$17521,$B329,Profile!$C$2:$C$17521,CQ$8))*$C$9</f>
        <v>0</v>
      </c>
      <c r="CR329" s="193">
        <f>(SUMIFS(Profile!$E$2:$E$17521,Profile!$B$2:$B$17521,$B329,Profile!$C$2:$C$17521,CR$8))*$C$9</f>
        <v>0</v>
      </c>
      <c r="CS329" s="193">
        <f>(SUMIFS(Profile!$E$2:$E$17521,Profile!$B$2:$B$17521,$B329,Profile!$C$2:$C$17521,CS$8))*$C$9</f>
        <v>0</v>
      </c>
      <c r="CT329" s="193">
        <f>(SUMIFS(Profile!$E$2:$E$17521,Profile!$B$2:$B$17521,$B329,Profile!$C$2:$C$17521,CT$8))*$C$9</f>
        <v>0</v>
      </c>
      <c r="CU329" s="193">
        <f>(SUMIFS(Profile!$E$2:$E$17521,Profile!$B$2:$B$17521,$B329,Profile!$C$2:$C$17521,CU$8))*$C$9</f>
        <v>0</v>
      </c>
      <c r="CV329" s="193">
        <f>(SUMIFS(Profile!$E$2:$E$17521,Profile!$B$2:$B$17521,$B329,Profile!$C$2:$C$17521,CV$8))*$C$9</f>
        <v>0</v>
      </c>
      <c r="CW329" s="193">
        <f>(SUMIFS(Profile!$E$2:$E$17521,Profile!$B$2:$B$17521,$B329,Profile!$C$2:$C$17521,CW$8))*$C$9</f>
        <v>0</v>
      </c>
      <c r="CX329" s="193">
        <f t="shared" si="17"/>
        <v>0.2696860479</v>
      </c>
      <c r="CY329" s="193">
        <f t="shared" ref="CY329:ET329" si="1607">MAX(BB329-E329,0)</f>
        <v>0</v>
      </c>
      <c r="CZ329" s="193">
        <f t="shared" si="1607"/>
        <v>0</v>
      </c>
      <c r="DA329" s="193">
        <f t="shared" si="1607"/>
        <v>0</v>
      </c>
      <c r="DB329" s="193">
        <f t="shared" si="1607"/>
        <v>0</v>
      </c>
      <c r="DC329" s="193">
        <f t="shared" si="1607"/>
        <v>0</v>
      </c>
      <c r="DD329" s="193">
        <f t="shared" si="1607"/>
        <v>0</v>
      </c>
      <c r="DE329" s="193">
        <f t="shared" si="1607"/>
        <v>0</v>
      </c>
      <c r="DF329" s="193">
        <f t="shared" si="1607"/>
        <v>0</v>
      </c>
      <c r="DG329" s="193">
        <f t="shared" si="1607"/>
        <v>0</v>
      </c>
      <c r="DH329" s="193">
        <f t="shared" si="1607"/>
        <v>0</v>
      </c>
      <c r="DI329" s="193">
        <f t="shared" si="1607"/>
        <v>0</v>
      </c>
      <c r="DJ329" s="193">
        <f t="shared" si="1607"/>
        <v>0</v>
      </c>
      <c r="DK329" s="193">
        <f t="shared" si="1607"/>
        <v>0</v>
      </c>
      <c r="DL329" s="193">
        <f t="shared" si="1607"/>
        <v>0</v>
      </c>
      <c r="DM329" s="193">
        <f t="shared" si="1607"/>
        <v>0</v>
      </c>
      <c r="DN329" s="193">
        <f t="shared" si="1607"/>
        <v>0</v>
      </c>
      <c r="DO329" s="193">
        <f t="shared" si="1607"/>
        <v>0</v>
      </c>
      <c r="DP329" s="193">
        <f t="shared" si="1607"/>
        <v>0</v>
      </c>
      <c r="DQ329" s="193">
        <f t="shared" si="1607"/>
        <v>0</v>
      </c>
      <c r="DR329" s="193">
        <f t="shared" si="1607"/>
        <v>0</v>
      </c>
      <c r="DS329" s="193">
        <f t="shared" si="1607"/>
        <v>0.0473677323</v>
      </c>
      <c r="DT329" s="193">
        <f t="shared" si="1607"/>
        <v>0.1145155281</v>
      </c>
      <c r="DU329" s="193">
        <f t="shared" si="1607"/>
        <v>0.01993733351</v>
      </c>
      <c r="DV329" s="193">
        <f t="shared" si="1607"/>
        <v>0.007120092137</v>
      </c>
      <c r="DW329" s="193">
        <f t="shared" si="1607"/>
        <v>0.03803791238</v>
      </c>
      <c r="DX329" s="193">
        <f t="shared" si="1607"/>
        <v>0</v>
      </c>
      <c r="DY329" s="193">
        <f t="shared" si="1607"/>
        <v>0.04270744943</v>
      </c>
      <c r="DZ329" s="193">
        <f t="shared" si="1607"/>
        <v>0</v>
      </c>
      <c r="EA329" s="193">
        <f t="shared" si="1607"/>
        <v>0</v>
      </c>
      <c r="EB329" s="193">
        <f t="shared" si="1607"/>
        <v>0</v>
      </c>
      <c r="EC329" s="193">
        <f t="shared" si="1607"/>
        <v>0</v>
      </c>
      <c r="ED329" s="193">
        <f t="shared" si="1607"/>
        <v>0</v>
      </c>
      <c r="EE329" s="193">
        <f t="shared" si="1607"/>
        <v>0</v>
      </c>
      <c r="EF329" s="193">
        <f t="shared" si="1607"/>
        <v>0</v>
      </c>
      <c r="EG329" s="193">
        <f t="shared" si="1607"/>
        <v>0</v>
      </c>
      <c r="EH329" s="193">
        <f t="shared" si="1607"/>
        <v>0</v>
      </c>
      <c r="EI329" s="193">
        <f t="shared" si="1607"/>
        <v>0</v>
      </c>
      <c r="EJ329" s="193">
        <f t="shared" si="1607"/>
        <v>0</v>
      </c>
      <c r="EK329" s="193">
        <f t="shared" si="1607"/>
        <v>0</v>
      </c>
      <c r="EL329" s="193">
        <f t="shared" si="1607"/>
        <v>0</v>
      </c>
      <c r="EM329" s="193">
        <f t="shared" si="1607"/>
        <v>0</v>
      </c>
      <c r="EN329" s="193">
        <f t="shared" si="1607"/>
        <v>0</v>
      </c>
      <c r="EO329" s="193">
        <f t="shared" si="1607"/>
        <v>0</v>
      </c>
      <c r="EP329" s="193">
        <f t="shared" si="1607"/>
        <v>0</v>
      </c>
      <c r="EQ329" s="193">
        <f t="shared" si="1607"/>
        <v>0</v>
      </c>
      <c r="ER329" s="193">
        <f t="shared" si="1607"/>
        <v>0</v>
      </c>
      <c r="ES329" s="193">
        <f t="shared" si="1607"/>
        <v>0</v>
      </c>
      <c r="ET329" s="193">
        <f t="shared" si="1607"/>
        <v>0</v>
      </c>
      <c r="EU329" s="193">
        <f t="shared" si="19"/>
        <v>2.606393144</v>
      </c>
      <c r="EV329" s="193">
        <f t="shared" ref="EV329:GQ329" si="1608">BB329-CY329</f>
        <v>0</v>
      </c>
      <c r="EW329" s="193">
        <f t="shared" si="1608"/>
        <v>0</v>
      </c>
      <c r="EX329" s="193">
        <f t="shared" si="1608"/>
        <v>0</v>
      </c>
      <c r="EY329" s="193">
        <f t="shared" si="1608"/>
        <v>0</v>
      </c>
      <c r="EZ329" s="193">
        <f t="shared" si="1608"/>
        <v>0</v>
      </c>
      <c r="FA329" s="193">
        <f t="shared" si="1608"/>
        <v>0</v>
      </c>
      <c r="FB329" s="193">
        <f t="shared" si="1608"/>
        <v>0</v>
      </c>
      <c r="FC329" s="193">
        <f t="shared" si="1608"/>
        <v>0</v>
      </c>
      <c r="FD329" s="193">
        <f t="shared" si="1608"/>
        <v>0</v>
      </c>
      <c r="FE329" s="193">
        <f t="shared" si="1608"/>
        <v>0</v>
      </c>
      <c r="FF329" s="193">
        <f t="shared" si="1608"/>
        <v>0</v>
      </c>
      <c r="FG329" s="193">
        <f t="shared" si="1608"/>
        <v>0</v>
      </c>
      <c r="FH329" s="193">
        <f t="shared" si="1608"/>
        <v>0</v>
      </c>
      <c r="FI329" s="193">
        <f t="shared" si="1608"/>
        <v>0</v>
      </c>
      <c r="FJ329" s="193">
        <f t="shared" si="1608"/>
        <v>0.0003658674815</v>
      </c>
      <c r="FK329" s="193">
        <f t="shared" si="1608"/>
        <v>0.003719652729</v>
      </c>
      <c r="FL329" s="193">
        <f t="shared" si="1608"/>
        <v>0.01222085971</v>
      </c>
      <c r="FM329" s="193">
        <f t="shared" si="1608"/>
        <v>0.05350786779</v>
      </c>
      <c r="FN329" s="193">
        <f t="shared" si="1608"/>
        <v>0.1520901705</v>
      </c>
      <c r="FO329" s="193">
        <f t="shared" si="1608"/>
        <v>0.2166692228</v>
      </c>
      <c r="FP329" s="193">
        <f t="shared" si="1608"/>
        <v>0.2507871596</v>
      </c>
      <c r="FQ329" s="193">
        <f t="shared" si="1608"/>
        <v>0.2455791196</v>
      </c>
      <c r="FR329" s="193">
        <f t="shared" si="1608"/>
        <v>0.2427747903</v>
      </c>
      <c r="FS329" s="193">
        <f t="shared" si="1608"/>
        <v>0.2443772642</v>
      </c>
      <c r="FT329" s="193">
        <f t="shared" si="1608"/>
        <v>0.2503865412</v>
      </c>
      <c r="FU329" s="193">
        <f t="shared" si="1608"/>
        <v>0.1945482876</v>
      </c>
      <c r="FV329" s="193">
        <f t="shared" si="1608"/>
        <v>0.2483834488</v>
      </c>
      <c r="FW329" s="193">
        <f t="shared" si="1608"/>
        <v>0.1845787774</v>
      </c>
      <c r="FX329" s="193">
        <f t="shared" si="1608"/>
        <v>0.150064337</v>
      </c>
      <c r="FY329" s="193">
        <f t="shared" si="1608"/>
        <v>0.08086141621</v>
      </c>
      <c r="FZ329" s="193">
        <f t="shared" si="1608"/>
        <v>0.0485878154</v>
      </c>
      <c r="GA329" s="193">
        <f t="shared" si="1608"/>
        <v>0.02285898671</v>
      </c>
      <c r="GB329" s="193">
        <f t="shared" si="1608"/>
        <v>0.003991245267</v>
      </c>
      <c r="GC329" s="193">
        <f t="shared" si="1608"/>
        <v>0.00004031333418</v>
      </c>
      <c r="GD329" s="193">
        <f t="shared" si="1608"/>
        <v>0</v>
      </c>
      <c r="GE329" s="193">
        <f t="shared" si="1608"/>
        <v>0</v>
      </c>
      <c r="GF329" s="193">
        <f t="shared" si="1608"/>
        <v>0</v>
      </c>
      <c r="GG329" s="193">
        <f t="shared" si="1608"/>
        <v>0</v>
      </c>
      <c r="GH329" s="193">
        <f t="shared" si="1608"/>
        <v>0</v>
      </c>
      <c r="GI329" s="193">
        <f t="shared" si="1608"/>
        <v>0</v>
      </c>
      <c r="GJ329" s="193">
        <f t="shared" si="1608"/>
        <v>0</v>
      </c>
      <c r="GK329" s="193">
        <f t="shared" si="1608"/>
        <v>0</v>
      </c>
      <c r="GL329" s="193">
        <f t="shared" si="1608"/>
        <v>0</v>
      </c>
      <c r="GM329" s="193">
        <f t="shared" si="1608"/>
        <v>0</v>
      </c>
      <c r="GN329" s="193">
        <f t="shared" si="1608"/>
        <v>0</v>
      </c>
      <c r="GO329" s="193">
        <f t="shared" si="1608"/>
        <v>0</v>
      </c>
      <c r="GP329" s="193">
        <f t="shared" si="1608"/>
        <v>0</v>
      </c>
      <c r="GQ329" s="193">
        <f t="shared" si="1608"/>
        <v>0</v>
      </c>
      <c r="GR329" s="193">
        <f t="shared" si="21"/>
        <v>9.556984408</v>
      </c>
      <c r="GS329" s="193">
        <f t="shared" ref="GS329:IN329" si="1609">E329-EV329</f>
        <v>0.1622504787</v>
      </c>
      <c r="GT329" s="193">
        <f t="shared" si="1609"/>
        <v>0.1438220293</v>
      </c>
      <c r="GU329" s="193">
        <f t="shared" si="1609"/>
        <v>0.1346078045</v>
      </c>
      <c r="GV329" s="193">
        <f t="shared" si="1609"/>
        <v>0.1298003829</v>
      </c>
      <c r="GW329" s="193">
        <f t="shared" si="1609"/>
        <v>0.1225892506</v>
      </c>
      <c r="GX329" s="193">
        <f t="shared" si="1609"/>
        <v>0.1185830659</v>
      </c>
      <c r="GY329" s="193">
        <f t="shared" si="1609"/>
        <v>0.1193843028</v>
      </c>
      <c r="GZ329" s="193">
        <f t="shared" si="1609"/>
        <v>0.1181824474</v>
      </c>
      <c r="HA329" s="193">
        <f t="shared" si="1609"/>
        <v>0.117781829</v>
      </c>
      <c r="HB329" s="193">
        <f t="shared" si="1609"/>
        <v>0.122989869</v>
      </c>
      <c r="HC329" s="193">
        <f t="shared" si="1609"/>
        <v>0.1269960537</v>
      </c>
      <c r="HD329" s="193">
        <f t="shared" si="1609"/>
        <v>0.1406170815</v>
      </c>
      <c r="HE329" s="193">
        <f t="shared" si="1609"/>
        <v>0.1666572818</v>
      </c>
      <c r="HF329" s="193">
        <f t="shared" si="1609"/>
        <v>0.1926974821</v>
      </c>
      <c r="HG329" s="193">
        <f t="shared" si="1609"/>
        <v>0.2303903689</v>
      </c>
      <c r="HH329" s="193">
        <f t="shared" si="1609"/>
        <v>0.2570829686</v>
      </c>
      <c r="HI329" s="193">
        <f t="shared" si="1609"/>
        <v>0.2601996971</v>
      </c>
      <c r="HJ329" s="193">
        <f t="shared" si="1609"/>
        <v>0.2185120705</v>
      </c>
      <c r="HK329" s="193">
        <f t="shared" si="1609"/>
        <v>0.1155229648</v>
      </c>
      <c r="HL329" s="193">
        <f t="shared" si="1609"/>
        <v>0.04453401693</v>
      </c>
      <c r="HM329" s="193">
        <f t="shared" si="1609"/>
        <v>0</v>
      </c>
      <c r="HN329" s="193">
        <f t="shared" si="1609"/>
        <v>0</v>
      </c>
      <c r="HO329" s="193">
        <f t="shared" si="1609"/>
        <v>0</v>
      </c>
      <c r="HP329" s="193">
        <f t="shared" si="1609"/>
        <v>0</v>
      </c>
      <c r="HQ329" s="193">
        <f t="shared" si="1609"/>
        <v>0</v>
      </c>
      <c r="HR329" s="193">
        <f t="shared" si="1609"/>
        <v>0.05744072744</v>
      </c>
      <c r="HS329" s="193">
        <f t="shared" si="1609"/>
        <v>0</v>
      </c>
      <c r="HT329" s="193">
        <f t="shared" si="1609"/>
        <v>0.05819601295</v>
      </c>
      <c r="HU329" s="193">
        <f t="shared" si="1609"/>
        <v>0.09551478261</v>
      </c>
      <c r="HV329" s="193">
        <f t="shared" si="1609"/>
        <v>0.1735313096</v>
      </c>
      <c r="HW329" s="193">
        <f t="shared" si="1609"/>
        <v>0.2158203721</v>
      </c>
      <c r="HX329" s="193">
        <f t="shared" si="1609"/>
        <v>0.2659869272</v>
      </c>
      <c r="HY329" s="193">
        <f t="shared" si="1609"/>
        <v>0.3237146598</v>
      </c>
      <c r="HZ329" s="193">
        <f t="shared" si="1609"/>
        <v>0.3793453739</v>
      </c>
      <c r="IA329" s="193">
        <f t="shared" si="1609"/>
        <v>0.4248959449</v>
      </c>
      <c r="IB329" s="193">
        <f t="shared" si="1609"/>
        <v>0.4421626008</v>
      </c>
      <c r="IC329" s="193">
        <f t="shared" si="1609"/>
        <v>0.4429237759</v>
      </c>
      <c r="ID329" s="193">
        <f t="shared" si="1609"/>
        <v>0.429062377</v>
      </c>
      <c r="IE329" s="193">
        <f t="shared" si="1609"/>
        <v>0.4128773909</v>
      </c>
      <c r="IF329" s="193">
        <f t="shared" si="1609"/>
        <v>0.393006715</v>
      </c>
      <c r="IG329" s="193">
        <f t="shared" si="1609"/>
        <v>0.3785844503</v>
      </c>
      <c r="IH329" s="193">
        <f t="shared" si="1609"/>
        <v>0.3605566193</v>
      </c>
      <c r="II329" s="193">
        <f t="shared" si="1609"/>
        <v>0.3441312622</v>
      </c>
      <c r="IJ329" s="193">
        <f t="shared" si="1609"/>
        <v>0.3277059051</v>
      </c>
      <c r="IK329" s="193">
        <f t="shared" si="1609"/>
        <v>0.3048706525</v>
      </c>
      <c r="IL329" s="193">
        <f t="shared" si="1609"/>
        <v>0.2656100429</v>
      </c>
      <c r="IM329" s="193">
        <f t="shared" si="1609"/>
        <v>0.2267500517</v>
      </c>
      <c r="IN329" s="193">
        <f t="shared" si="1609"/>
        <v>0.1910950082</v>
      </c>
      <c r="IO329" s="193">
        <f t="shared" si="23"/>
        <v>0.2269785985</v>
      </c>
      <c r="IP329" s="193">
        <f t="shared" si="29"/>
        <v>0</v>
      </c>
      <c r="IQ329" s="193">
        <f t="shared" ref="IQ329:KK329" si="1610">MAX((MIN(CZ329+IP329,$IO$7))-GT329,0)</f>
        <v>0</v>
      </c>
      <c r="IR329" s="193">
        <f t="shared" si="1610"/>
        <v>0</v>
      </c>
      <c r="IS329" s="193">
        <f t="shared" si="1610"/>
        <v>0</v>
      </c>
      <c r="IT329" s="193">
        <f t="shared" si="1610"/>
        <v>0</v>
      </c>
      <c r="IU329" s="193">
        <f t="shared" si="1610"/>
        <v>0</v>
      </c>
      <c r="IV329" s="193">
        <f t="shared" si="1610"/>
        <v>0</v>
      </c>
      <c r="IW329" s="193">
        <f t="shared" si="1610"/>
        <v>0</v>
      </c>
      <c r="IX329" s="193">
        <f t="shared" si="1610"/>
        <v>0</v>
      </c>
      <c r="IY329" s="193">
        <f t="shared" si="1610"/>
        <v>0</v>
      </c>
      <c r="IZ329" s="193">
        <f t="shared" si="1610"/>
        <v>0</v>
      </c>
      <c r="JA329" s="193">
        <f t="shared" si="1610"/>
        <v>0</v>
      </c>
      <c r="JB329" s="193">
        <f t="shared" si="1610"/>
        <v>0</v>
      </c>
      <c r="JC329" s="193">
        <f t="shared" si="1610"/>
        <v>0</v>
      </c>
      <c r="JD329" s="193">
        <f t="shared" si="1610"/>
        <v>0</v>
      </c>
      <c r="JE329" s="193">
        <f t="shared" si="1610"/>
        <v>0</v>
      </c>
      <c r="JF329" s="193">
        <f t="shared" si="1610"/>
        <v>0</v>
      </c>
      <c r="JG329" s="193">
        <f t="shared" si="1610"/>
        <v>0</v>
      </c>
      <c r="JH329" s="193">
        <f t="shared" si="1610"/>
        <v>0</v>
      </c>
      <c r="JI329" s="193">
        <f t="shared" si="1610"/>
        <v>0</v>
      </c>
      <c r="JJ329" s="193">
        <f t="shared" si="1610"/>
        <v>0.0473677323</v>
      </c>
      <c r="JK329" s="193">
        <f t="shared" si="1610"/>
        <v>0.1618832605</v>
      </c>
      <c r="JL329" s="193">
        <f t="shared" si="1610"/>
        <v>0.181820594</v>
      </c>
      <c r="JM329" s="193">
        <f t="shared" si="1610"/>
        <v>0.1889406861</v>
      </c>
      <c r="JN329" s="193">
        <f t="shared" si="1610"/>
        <v>0.2269785985</v>
      </c>
      <c r="JO329" s="193">
        <f t="shared" si="1610"/>
        <v>0.169537871</v>
      </c>
      <c r="JP329" s="193">
        <f t="shared" si="1610"/>
        <v>0.2122453205</v>
      </c>
      <c r="JQ329" s="193">
        <f t="shared" si="1610"/>
        <v>0.1540493075</v>
      </c>
      <c r="JR329" s="193">
        <f t="shared" si="1610"/>
        <v>0.0585345249</v>
      </c>
      <c r="JS329" s="193">
        <f t="shared" si="1610"/>
        <v>0</v>
      </c>
      <c r="JT329" s="193">
        <f t="shared" si="1610"/>
        <v>0</v>
      </c>
      <c r="JU329" s="193">
        <f t="shared" si="1610"/>
        <v>0</v>
      </c>
      <c r="JV329" s="193">
        <f t="shared" si="1610"/>
        <v>0</v>
      </c>
      <c r="JW329" s="193">
        <f t="shared" si="1610"/>
        <v>0</v>
      </c>
      <c r="JX329" s="193">
        <f t="shared" si="1610"/>
        <v>0</v>
      </c>
      <c r="JY329" s="193">
        <f t="shared" si="1610"/>
        <v>0</v>
      </c>
      <c r="JZ329" s="193">
        <f t="shared" si="1610"/>
        <v>0</v>
      </c>
      <c r="KA329" s="193">
        <f t="shared" si="1610"/>
        <v>0</v>
      </c>
      <c r="KB329" s="193">
        <f t="shared" si="1610"/>
        <v>0</v>
      </c>
      <c r="KC329" s="193">
        <f t="shared" si="1610"/>
        <v>0</v>
      </c>
      <c r="KD329" s="193">
        <f t="shared" si="1610"/>
        <v>0</v>
      </c>
      <c r="KE329" s="193">
        <f t="shared" si="1610"/>
        <v>0</v>
      </c>
      <c r="KF329" s="193">
        <f t="shared" si="1610"/>
        <v>0</v>
      </c>
      <c r="KG329" s="193">
        <f t="shared" si="1610"/>
        <v>0</v>
      </c>
      <c r="KH329" s="193">
        <f t="shared" si="1610"/>
        <v>0</v>
      </c>
      <c r="KI329" s="193">
        <f t="shared" si="1610"/>
        <v>0</v>
      </c>
      <c r="KJ329" s="193">
        <f t="shared" si="1610"/>
        <v>0</v>
      </c>
      <c r="KK329" s="193">
        <f t="shared" si="1610"/>
        <v>0</v>
      </c>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row>
    <row r="330" ht="14.25" customHeight="1">
      <c r="A330" s="1">
        <v>11.0</v>
      </c>
      <c r="B330" s="1">
        <f t="shared" ref="B330:C330" si="1611">B329+1</f>
        <v>320</v>
      </c>
      <c r="C330" s="267">
        <f t="shared" si="1611"/>
        <v>43785</v>
      </c>
      <c r="D330" s="193">
        <f t="shared" si="15"/>
        <v>12.25760302</v>
      </c>
      <c r="E330" s="193">
        <f>(SUMIFS(Profile!$F$2:$F$17521,Profile!$B$2:$B$17521,$B330,Profile!$C$2:$C$17521,E$8))*$C$6</f>
        <v>0.1658560449</v>
      </c>
      <c r="F330" s="193">
        <f>(SUMIFS(Profile!$F$2:$F$17521,Profile!$B$2:$B$17521,$B330,Profile!$C$2:$C$17521,F$8))*$C$6</f>
        <v>0.14622574</v>
      </c>
      <c r="G330" s="193">
        <f>(SUMIFS(Profile!$F$2:$F$17521,Profile!$B$2:$B$17521,$B330,Profile!$C$2:$C$17521,G$8))*$C$6</f>
        <v>0.1362102784</v>
      </c>
      <c r="H330" s="193">
        <f>(SUMIFS(Profile!$F$2:$F$17521,Profile!$B$2:$B$17521,$B330,Profile!$C$2:$C$17521,H$8))*$C$6</f>
        <v>0.1298003829</v>
      </c>
      <c r="I330" s="193">
        <f>(SUMIFS(Profile!$F$2:$F$17521,Profile!$B$2:$B$17521,$B330,Profile!$C$2:$C$17521,I$8))*$C$6</f>
        <v>0.123791106</v>
      </c>
      <c r="J330" s="193">
        <f>(SUMIFS(Profile!$F$2:$F$17521,Profile!$B$2:$B$17521,$B330,Profile!$C$2:$C$17521,J$8))*$C$6</f>
        <v>0.1197849213</v>
      </c>
      <c r="K330" s="193">
        <f>(SUMIFS(Profile!$F$2:$F$17521,Profile!$B$2:$B$17521,$B330,Profile!$C$2:$C$17521,K$8))*$C$6</f>
        <v>0.1197849213</v>
      </c>
      <c r="L330" s="193">
        <f>(SUMIFS(Profile!$F$2:$F$17521,Profile!$B$2:$B$17521,$B330,Profile!$C$2:$C$17521,L$8))*$C$6</f>
        <v>0.117781829</v>
      </c>
      <c r="M330" s="193">
        <f>(SUMIFS(Profile!$F$2:$F$17521,Profile!$B$2:$B$17521,$B330,Profile!$C$2:$C$17521,M$8))*$C$6</f>
        <v>0.1173812105</v>
      </c>
      <c r="N330" s="193">
        <f>(SUMIFS(Profile!$F$2:$F$17521,Profile!$B$2:$B$17521,$B330,Profile!$C$2:$C$17521,N$8))*$C$6</f>
        <v>0.1209867767</v>
      </c>
      <c r="O330" s="193">
        <f>(SUMIFS(Profile!$F$2:$F$17521,Profile!$B$2:$B$17521,$B330,Profile!$C$2:$C$17521,O$8))*$C$6</f>
        <v>0.1273966722</v>
      </c>
      <c r="P330" s="193">
        <f>(SUMIFS(Profile!$F$2:$F$17521,Profile!$B$2:$B$17521,$B330,Profile!$C$2:$C$17521,P$8))*$C$6</f>
        <v>0.1406170815</v>
      </c>
      <c r="Q330" s="193">
        <f>(SUMIFS(Profile!$F$2:$F$17521,Profile!$B$2:$B$17521,$B330,Profile!$C$2:$C$17521,Q$8))*$C$6</f>
        <v>0.1662566633</v>
      </c>
      <c r="R330" s="193">
        <f>(SUMIFS(Profile!$F$2:$F$17521,Profile!$B$2:$B$17521,$B330,Profile!$C$2:$C$17521,R$8))*$C$6</f>
        <v>0.193498719</v>
      </c>
      <c r="S330" s="193">
        <f>(SUMIFS(Profile!$F$2:$F$17521,Profile!$B$2:$B$17521,$B330,Profile!$C$2:$C$17521,S$8))*$C$6</f>
        <v>0.2331599471</v>
      </c>
      <c r="T330" s="193">
        <f>(SUMIFS(Profile!$F$2:$F$17521,Profile!$B$2:$B$17521,$B330,Profile!$C$2:$C$17521,T$8))*$C$6</f>
        <v>0.2664112798</v>
      </c>
      <c r="U330" s="193">
        <f>(SUMIFS(Profile!$F$2:$F$17521,Profile!$B$2:$B$17521,$B330,Profile!$C$2:$C$17521,U$8))*$C$6</f>
        <v>0.2736224122</v>
      </c>
      <c r="V330" s="193">
        <f>(SUMIFS(Profile!$F$2:$F$17521,Profile!$B$2:$B$17521,$B330,Profile!$C$2:$C$17521,V$8))*$C$6</f>
        <v>0.2744236491</v>
      </c>
      <c r="W330" s="193">
        <f>(SUMIFS(Profile!$F$2:$F$17521,Profile!$B$2:$B$17521,$B330,Profile!$C$2:$C$17521,W$8))*$C$6</f>
        <v>0.2696162275</v>
      </c>
      <c r="X330" s="193">
        <f>(SUMIFS(Profile!$F$2:$F$17521,Profile!$B$2:$B$17521,$B330,Profile!$C$2:$C$17521,X$8))*$C$6</f>
        <v>0.2664112798</v>
      </c>
      <c r="Y330" s="193">
        <f>(SUMIFS(Profile!$F$2:$F$17521,Profile!$B$2:$B$17521,$B330,Profile!$C$2:$C$17521,Y$8))*$C$6</f>
        <v>0.2547933443</v>
      </c>
      <c r="Z330" s="193">
        <f>(SUMIFS(Profile!$F$2:$F$17521,Profile!$B$2:$B$17521,$B330,Profile!$C$2:$C$17521,Z$8))*$C$6</f>
        <v>0.252790252</v>
      </c>
      <c r="AA330" s="193">
        <f>(SUMIFS(Profile!$F$2:$F$17521,Profile!$B$2:$B$17521,$B330,Profile!$C$2:$C$17521,AA$8))*$C$6</f>
        <v>0.2479828304</v>
      </c>
      <c r="AB330" s="193">
        <f>(SUMIFS(Profile!$F$2:$F$17521,Profile!$B$2:$B$17521,$B330,Profile!$C$2:$C$17521,AB$8))*$C$6</f>
        <v>0.2495853042</v>
      </c>
      <c r="AC330" s="193">
        <f>(SUMIFS(Profile!$F$2:$F$17521,Profile!$B$2:$B$17521,$B330,Profile!$C$2:$C$17521,AC$8))*$C$6</f>
        <v>0.257998292</v>
      </c>
      <c r="AD330" s="193">
        <f>(SUMIFS(Profile!$F$2:$F$17521,Profile!$B$2:$B$17521,$B330,Profile!$C$2:$C$17521,AD$8))*$C$6</f>
        <v>0.258799529</v>
      </c>
      <c r="AE330" s="193">
        <f>(SUMIFS(Profile!$F$2:$F$17521,Profile!$B$2:$B$17521,$B330,Profile!$C$2:$C$17521,AE$8))*$C$6</f>
        <v>0.2535914889</v>
      </c>
      <c r="AF330" s="193">
        <f>(SUMIFS(Profile!$F$2:$F$17521,Profile!$B$2:$B$17521,$B330,Profile!$C$2:$C$17521,AF$8))*$C$6</f>
        <v>0.2483834488</v>
      </c>
      <c r="AG330" s="193">
        <f>(SUMIFS(Profile!$F$2:$F$17521,Profile!$B$2:$B$17521,$B330,Profile!$C$2:$C$17521,AG$8))*$C$6</f>
        <v>0.2455791196</v>
      </c>
      <c r="AH330" s="193">
        <f>(SUMIFS(Profile!$F$2:$F$17521,Profile!$B$2:$B$17521,$B330,Profile!$C$2:$C$17521,AH$8))*$C$6</f>
        <v>0.252790252</v>
      </c>
      <c r="AI330" s="193">
        <f>(SUMIFS(Profile!$F$2:$F$17521,Profile!$B$2:$B$17521,$B330,Profile!$C$2:$C$17521,AI$8))*$C$6</f>
        <v>0.2648088059</v>
      </c>
      <c r="AJ330" s="193">
        <f>(SUMIFS(Profile!$F$2:$F$17521,Profile!$B$2:$B$17521,$B330,Profile!$C$2:$C$17521,AJ$8))*$C$6</f>
        <v>0.2888459139</v>
      </c>
      <c r="AK330" s="193">
        <f>(SUMIFS(Profile!$F$2:$F$17521,Profile!$B$2:$B$17521,$B330,Profile!$C$2:$C$17521,AK$8))*$C$6</f>
        <v>0.3289077605</v>
      </c>
      <c r="AL330" s="193">
        <f>(SUMIFS(Profile!$F$2:$F$17521,Profile!$B$2:$B$17521,$B330,Profile!$C$2:$C$17521,AL$8))*$C$6</f>
        <v>0.3801869241</v>
      </c>
      <c r="AM330" s="193">
        <f>(SUMIFS(Profile!$F$2:$F$17521,Profile!$B$2:$B$17521,$B330,Profile!$C$2:$C$17521,AM$8))*$C$6</f>
        <v>0.4254167489</v>
      </c>
      <c r="AN330" s="193">
        <f>(SUMIFS(Profile!$F$2:$F$17521,Profile!$B$2:$B$17521,$B330,Profile!$C$2:$C$17521,AN$8))*$C$6</f>
        <v>0.4391179005</v>
      </c>
      <c r="AO330" s="193">
        <f>(SUMIFS(Profile!$F$2:$F$17521,Profile!$B$2:$B$17521,$B330,Profile!$C$2:$C$17521,AO$8))*$C$6</f>
        <v>0.4428436522</v>
      </c>
      <c r="AP330" s="193">
        <f>(SUMIFS(Profile!$F$2:$F$17521,Profile!$B$2:$B$17521,$B330,Profile!$C$2:$C$17521,AP$8))*$C$6</f>
        <v>0.4303443561</v>
      </c>
      <c r="AQ330" s="193">
        <f>(SUMIFS(Profile!$F$2:$F$17521,Profile!$B$2:$B$17521,$B330,Profile!$C$2:$C$17521,AQ$8))*$C$6</f>
        <v>0.415481411</v>
      </c>
      <c r="AR330" s="193">
        <f>(SUMIFS(Profile!$F$2:$F$17521,Profile!$B$2:$B$17521,$B330,Profile!$C$2:$C$17521,AR$8))*$C$6</f>
        <v>0.3974135182</v>
      </c>
      <c r="AS330" s="193">
        <f>(SUMIFS(Profile!$F$2:$F$17521,Profile!$B$2:$B$17521,$B330,Profile!$C$2:$C$17521,AS$8))*$C$6</f>
        <v>0.3813887795</v>
      </c>
      <c r="AT330" s="193">
        <f>(SUMIFS(Profile!$F$2:$F$17521,Profile!$B$2:$B$17521,$B330,Profile!$C$2:$C$17521,AT$8))*$C$6</f>
        <v>0.3633609486</v>
      </c>
      <c r="AU330" s="193">
        <f>(SUMIFS(Profile!$F$2:$F$17521,Profile!$B$2:$B$17521,$B330,Profile!$C$2:$C$17521,AU$8))*$C$6</f>
        <v>0.3461343545</v>
      </c>
      <c r="AV330" s="193">
        <f>(SUMIFS(Profile!$F$2:$F$17521,Profile!$B$2:$B$17521,$B330,Profile!$C$2:$C$17521,AV$8))*$C$6</f>
        <v>0.3265040497</v>
      </c>
      <c r="AW330" s="193">
        <f>(SUMIFS(Profile!$F$2:$F$17521,Profile!$B$2:$B$17521,$B330,Profile!$C$2:$C$17521,AW$8))*$C$6</f>
        <v>0.3044700341</v>
      </c>
      <c r="AX330" s="193">
        <f>(SUMIFS(Profile!$F$2:$F$17521,Profile!$B$2:$B$17521,$B330,Profile!$C$2:$C$17521,AX$8))*$C$6</f>
        <v>0.2668118983</v>
      </c>
      <c r="AY330" s="193">
        <f>(SUMIFS(Profile!$F$2:$F$17521,Profile!$B$2:$B$17521,$B330,Profile!$C$2:$C$17521,AY$8))*$C$6</f>
        <v>0.228753144</v>
      </c>
      <c r="AZ330" s="193">
        <f>(SUMIFS(Profile!$F$2:$F$17521,Profile!$B$2:$B$17521,$B330,Profile!$C$2:$C$17521,AZ$8))*$C$6</f>
        <v>0.1955018114</v>
      </c>
      <c r="BA330" s="193">
        <f t="shared" si="16"/>
        <v>1.078249375</v>
      </c>
      <c r="BB330" s="193">
        <f>(SUMIFS(Profile!$E$2:$E$17521,Profile!$B$2:$B$17521,$B330,Profile!$C$2:$C$17521,BB$8))*$C$9</f>
        <v>0</v>
      </c>
      <c r="BC330" s="193">
        <f>(SUMIFS(Profile!$E$2:$E$17521,Profile!$B$2:$B$17521,$B330,Profile!$C$2:$C$17521,BC$8))*$C$9</f>
        <v>0</v>
      </c>
      <c r="BD330" s="193">
        <f>(SUMIFS(Profile!$E$2:$E$17521,Profile!$B$2:$B$17521,$B330,Profile!$C$2:$C$17521,BD$8))*$C$9</f>
        <v>0</v>
      </c>
      <c r="BE330" s="193">
        <f>(SUMIFS(Profile!$E$2:$E$17521,Profile!$B$2:$B$17521,$B330,Profile!$C$2:$C$17521,BE$8))*$C$9</f>
        <v>0</v>
      </c>
      <c r="BF330" s="193">
        <f>(SUMIFS(Profile!$E$2:$E$17521,Profile!$B$2:$B$17521,$B330,Profile!$C$2:$C$17521,BF$8))*$C$9</f>
        <v>0</v>
      </c>
      <c r="BG330" s="193">
        <f>(SUMIFS(Profile!$E$2:$E$17521,Profile!$B$2:$B$17521,$B330,Profile!$C$2:$C$17521,BG$8))*$C$9</f>
        <v>0</v>
      </c>
      <c r="BH330" s="193">
        <f>(SUMIFS(Profile!$E$2:$E$17521,Profile!$B$2:$B$17521,$B330,Profile!$C$2:$C$17521,BH$8))*$C$9</f>
        <v>0</v>
      </c>
      <c r="BI330" s="193">
        <f>(SUMIFS(Profile!$E$2:$E$17521,Profile!$B$2:$B$17521,$B330,Profile!$C$2:$C$17521,BI$8))*$C$9</f>
        <v>0</v>
      </c>
      <c r="BJ330" s="193">
        <f>(SUMIFS(Profile!$E$2:$E$17521,Profile!$B$2:$B$17521,$B330,Profile!$C$2:$C$17521,BJ$8))*$C$9</f>
        <v>0</v>
      </c>
      <c r="BK330" s="193">
        <f>(SUMIFS(Profile!$E$2:$E$17521,Profile!$B$2:$B$17521,$B330,Profile!$C$2:$C$17521,BK$8))*$C$9</f>
        <v>0</v>
      </c>
      <c r="BL330" s="193">
        <f>(SUMIFS(Profile!$E$2:$E$17521,Profile!$B$2:$B$17521,$B330,Profile!$C$2:$C$17521,BL$8))*$C$9</f>
        <v>0</v>
      </c>
      <c r="BM330" s="193">
        <f>(SUMIFS(Profile!$E$2:$E$17521,Profile!$B$2:$B$17521,$B330,Profile!$C$2:$C$17521,BM$8))*$C$9</f>
        <v>0</v>
      </c>
      <c r="BN330" s="193">
        <f>(SUMIFS(Profile!$E$2:$E$17521,Profile!$B$2:$B$17521,$B330,Profile!$C$2:$C$17521,BN$8))*$C$9</f>
        <v>0</v>
      </c>
      <c r="BO330" s="193">
        <f>(SUMIFS(Profile!$E$2:$E$17521,Profile!$B$2:$B$17521,$B330,Profile!$C$2:$C$17521,BO$8))*$C$9</f>
        <v>0</v>
      </c>
      <c r="BP330" s="193">
        <f>(SUMIFS(Profile!$E$2:$E$17521,Profile!$B$2:$B$17521,$B330,Profile!$C$2:$C$17521,BP$8))*$C$9</f>
        <v>0.00006097791359</v>
      </c>
      <c r="BQ330" s="193">
        <f>(SUMIFS(Profile!$E$2:$E$17521,Profile!$B$2:$B$17521,$B330,Profile!$C$2:$C$17521,BQ$8))*$C$9</f>
        <v>0.00390258647</v>
      </c>
      <c r="BR330" s="193">
        <f>(SUMIFS(Profile!$E$2:$E$17521,Profile!$B$2:$B$17521,$B330,Profile!$C$2:$C$17521,BR$8))*$C$9</f>
        <v>0.01286115551</v>
      </c>
      <c r="BS330" s="193">
        <f>(SUMIFS(Profile!$E$2:$E$17521,Profile!$B$2:$B$17521,$B330,Profile!$C$2:$C$17521,BS$8))*$C$9</f>
        <v>0.03250299039</v>
      </c>
      <c r="BT330" s="193">
        <f>(SUMIFS(Profile!$E$2:$E$17521,Profile!$B$2:$B$17521,$B330,Profile!$C$2:$C$17521,BT$8))*$C$9</f>
        <v>0.04465753449</v>
      </c>
      <c r="BU330" s="193">
        <f>(SUMIFS(Profile!$E$2:$E$17521,Profile!$B$2:$B$17521,$B330,Profile!$C$2:$C$17521,BU$8))*$C$9</f>
        <v>0.06887792201</v>
      </c>
      <c r="BV330" s="193">
        <f>(SUMIFS(Profile!$E$2:$E$17521,Profile!$B$2:$B$17521,$B330,Profile!$C$2:$C$17521,BV$8))*$C$9</f>
        <v>0.08291742243</v>
      </c>
      <c r="BW330" s="193">
        <f>(SUMIFS(Profile!$E$2:$E$17521,Profile!$B$2:$B$17521,$B330,Profile!$C$2:$C$17521,BW$8))*$C$9</f>
        <v>0.1086601132</v>
      </c>
      <c r="BX330" s="193">
        <f>(SUMIFS(Profile!$E$2:$E$17521,Profile!$B$2:$B$17521,$B330,Profile!$C$2:$C$17521,BX$8))*$C$9</f>
        <v>0.09733537163</v>
      </c>
      <c r="BY330" s="193">
        <f>(SUMIFS(Profile!$E$2:$E$17521,Profile!$B$2:$B$17521,$B330,Profile!$C$2:$C$17521,BY$8))*$C$9</f>
        <v>0.1116632115</v>
      </c>
      <c r="BZ330" s="193">
        <f>(SUMIFS(Profile!$E$2:$E$17521,Profile!$B$2:$B$17521,$B330,Profile!$C$2:$C$17521,BZ$8))*$C$9</f>
        <v>0.09674897566</v>
      </c>
      <c r="CA330" s="193">
        <f>(SUMIFS(Profile!$E$2:$E$17521,Profile!$B$2:$B$17521,$B330,Profile!$C$2:$C$17521,CA$8))*$C$9</f>
        <v>0.09459471492</v>
      </c>
      <c r="CB330" s="193">
        <f>(SUMIFS(Profile!$E$2:$E$17521,Profile!$B$2:$B$17521,$B330,Profile!$C$2:$C$17521,CB$8))*$C$9</f>
        <v>0.09358526974</v>
      </c>
      <c r="CC330" s="193">
        <f>(SUMIFS(Profile!$E$2:$E$17521,Profile!$B$2:$B$17521,$B330,Profile!$C$2:$C$17521,CC$8))*$C$9</f>
        <v>0.06716986345</v>
      </c>
      <c r="CD330" s="193">
        <f>(SUMIFS(Profile!$E$2:$E$17521,Profile!$B$2:$B$17521,$B330,Profile!$C$2:$C$17521,CD$8))*$C$9</f>
        <v>0.06215809059</v>
      </c>
      <c r="CE330" s="193">
        <f>(SUMIFS(Profile!$E$2:$E$17521,Profile!$B$2:$B$17521,$B330,Profile!$C$2:$C$17521,CE$8))*$C$9</f>
        <v>0.0521447095</v>
      </c>
      <c r="CF330" s="193">
        <f>(SUMIFS(Profile!$E$2:$E$17521,Profile!$B$2:$B$17521,$B330,Profile!$C$2:$C$17521,CF$8))*$C$9</f>
        <v>0.0308862055</v>
      </c>
      <c r="CG330" s="193">
        <f>(SUMIFS(Profile!$E$2:$E$17521,Profile!$B$2:$B$17521,$B330,Profile!$C$2:$C$17521,CG$8))*$C$9</f>
        <v>0.01510249237</v>
      </c>
      <c r="CH330" s="193">
        <f>(SUMIFS(Profile!$E$2:$E$17521,Profile!$B$2:$B$17521,$B330,Profile!$C$2:$C$17521,CH$8))*$C$9</f>
        <v>0.002356556263</v>
      </c>
      <c r="CI330" s="193">
        <f>(SUMIFS(Profile!$E$2:$E$17521,Profile!$B$2:$B$17521,$B330,Profile!$C$2:$C$17521,CI$8))*$C$9</f>
        <v>0.00006321130799</v>
      </c>
      <c r="CJ330" s="193">
        <f>(SUMIFS(Profile!$E$2:$E$17521,Profile!$B$2:$B$17521,$B330,Profile!$C$2:$C$17521,CJ$8))*$C$9</f>
        <v>0</v>
      </c>
      <c r="CK330" s="193">
        <f>(SUMIFS(Profile!$E$2:$E$17521,Profile!$B$2:$B$17521,$B330,Profile!$C$2:$C$17521,CK$8))*$C$9</f>
        <v>0</v>
      </c>
      <c r="CL330" s="193">
        <f>(SUMIFS(Profile!$E$2:$E$17521,Profile!$B$2:$B$17521,$B330,Profile!$C$2:$C$17521,CL$8))*$C$9</f>
        <v>0</v>
      </c>
      <c r="CM330" s="193">
        <f>(SUMIFS(Profile!$E$2:$E$17521,Profile!$B$2:$B$17521,$B330,Profile!$C$2:$C$17521,CM$8))*$C$9</f>
        <v>0</v>
      </c>
      <c r="CN330" s="193">
        <f>(SUMIFS(Profile!$E$2:$E$17521,Profile!$B$2:$B$17521,$B330,Profile!$C$2:$C$17521,CN$8))*$C$9</f>
        <v>0</v>
      </c>
      <c r="CO330" s="193">
        <f>(SUMIFS(Profile!$E$2:$E$17521,Profile!$B$2:$B$17521,$B330,Profile!$C$2:$C$17521,CO$8))*$C$9</f>
        <v>0</v>
      </c>
      <c r="CP330" s="193">
        <f>(SUMIFS(Profile!$E$2:$E$17521,Profile!$B$2:$B$17521,$B330,Profile!$C$2:$C$17521,CP$8))*$C$9</f>
        <v>0</v>
      </c>
      <c r="CQ330" s="193">
        <f>(SUMIFS(Profile!$E$2:$E$17521,Profile!$B$2:$B$17521,$B330,Profile!$C$2:$C$17521,CQ$8))*$C$9</f>
        <v>0</v>
      </c>
      <c r="CR330" s="193">
        <f>(SUMIFS(Profile!$E$2:$E$17521,Profile!$B$2:$B$17521,$B330,Profile!$C$2:$C$17521,CR$8))*$C$9</f>
        <v>0</v>
      </c>
      <c r="CS330" s="193">
        <f>(SUMIFS(Profile!$E$2:$E$17521,Profile!$B$2:$B$17521,$B330,Profile!$C$2:$C$17521,CS$8))*$C$9</f>
        <v>0</v>
      </c>
      <c r="CT330" s="193">
        <f>(SUMIFS(Profile!$E$2:$E$17521,Profile!$B$2:$B$17521,$B330,Profile!$C$2:$C$17521,CT$8))*$C$9</f>
        <v>0</v>
      </c>
      <c r="CU330" s="193">
        <f>(SUMIFS(Profile!$E$2:$E$17521,Profile!$B$2:$B$17521,$B330,Profile!$C$2:$C$17521,CU$8))*$C$9</f>
        <v>0</v>
      </c>
      <c r="CV330" s="193">
        <f>(SUMIFS(Profile!$E$2:$E$17521,Profile!$B$2:$B$17521,$B330,Profile!$C$2:$C$17521,CV$8))*$C$9</f>
        <v>0</v>
      </c>
      <c r="CW330" s="193">
        <f>(SUMIFS(Profile!$E$2:$E$17521,Profile!$B$2:$B$17521,$B330,Profile!$C$2:$C$17521,CW$8))*$C$9</f>
        <v>0</v>
      </c>
      <c r="CX330" s="193">
        <f t="shared" si="17"/>
        <v>0</v>
      </c>
      <c r="CY330" s="193">
        <f t="shared" ref="CY330:ET330" si="1612">MAX(BB330-E330,0)</f>
        <v>0</v>
      </c>
      <c r="CZ330" s="193">
        <f t="shared" si="1612"/>
        <v>0</v>
      </c>
      <c r="DA330" s="193">
        <f t="shared" si="1612"/>
        <v>0</v>
      </c>
      <c r="DB330" s="193">
        <f t="shared" si="1612"/>
        <v>0</v>
      </c>
      <c r="DC330" s="193">
        <f t="shared" si="1612"/>
        <v>0</v>
      </c>
      <c r="DD330" s="193">
        <f t="shared" si="1612"/>
        <v>0</v>
      </c>
      <c r="DE330" s="193">
        <f t="shared" si="1612"/>
        <v>0</v>
      </c>
      <c r="DF330" s="193">
        <f t="shared" si="1612"/>
        <v>0</v>
      </c>
      <c r="DG330" s="193">
        <f t="shared" si="1612"/>
        <v>0</v>
      </c>
      <c r="DH330" s="193">
        <f t="shared" si="1612"/>
        <v>0</v>
      </c>
      <c r="DI330" s="193">
        <f t="shared" si="1612"/>
        <v>0</v>
      </c>
      <c r="DJ330" s="193">
        <f t="shared" si="1612"/>
        <v>0</v>
      </c>
      <c r="DK330" s="193">
        <f t="shared" si="1612"/>
        <v>0</v>
      </c>
      <c r="DL330" s="193">
        <f t="shared" si="1612"/>
        <v>0</v>
      </c>
      <c r="DM330" s="193">
        <f t="shared" si="1612"/>
        <v>0</v>
      </c>
      <c r="DN330" s="193">
        <f t="shared" si="1612"/>
        <v>0</v>
      </c>
      <c r="DO330" s="193">
        <f t="shared" si="1612"/>
        <v>0</v>
      </c>
      <c r="DP330" s="193">
        <f t="shared" si="1612"/>
        <v>0</v>
      </c>
      <c r="DQ330" s="193">
        <f t="shared" si="1612"/>
        <v>0</v>
      </c>
      <c r="DR330" s="193">
        <f t="shared" si="1612"/>
        <v>0</v>
      </c>
      <c r="DS330" s="193">
        <f t="shared" si="1612"/>
        <v>0</v>
      </c>
      <c r="DT330" s="193">
        <f t="shared" si="1612"/>
        <v>0</v>
      </c>
      <c r="DU330" s="193">
        <f t="shared" si="1612"/>
        <v>0</v>
      </c>
      <c r="DV330" s="193">
        <f t="shared" si="1612"/>
        <v>0</v>
      </c>
      <c r="DW330" s="193">
        <f t="shared" si="1612"/>
        <v>0</v>
      </c>
      <c r="DX330" s="193">
        <f t="shared" si="1612"/>
        <v>0</v>
      </c>
      <c r="DY330" s="193">
        <f t="shared" si="1612"/>
        <v>0</v>
      </c>
      <c r="DZ330" s="193">
        <f t="shared" si="1612"/>
        <v>0</v>
      </c>
      <c r="EA330" s="193">
        <f t="shared" si="1612"/>
        <v>0</v>
      </c>
      <c r="EB330" s="193">
        <f t="shared" si="1612"/>
        <v>0</v>
      </c>
      <c r="EC330" s="193">
        <f t="shared" si="1612"/>
        <v>0</v>
      </c>
      <c r="ED330" s="193">
        <f t="shared" si="1612"/>
        <v>0</v>
      </c>
      <c r="EE330" s="193">
        <f t="shared" si="1612"/>
        <v>0</v>
      </c>
      <c r="EF330" s="193">
        <f t="shared" si="1612"/>
        <v>0</v>
      </c>
      <c r="EG330" s="193">
        <f t="shared" si="1612"/>
        <v>0</v>
      </c>
      <c r="EH330" s="193">
        <f t="shared" si="1612"/>
        <v>0</v>
      </c>
      <c r="EI330" s="193">
        <f t="shared" si="1612"/>
        <v>0</v>
      </c>
      <c r="EJ330" s="193">
        <f t="shared" si="1612"/>
        <v>0</v>
      </c>
      <c r="EK330" s="193">
        <f t="shared" si="1612"/>
        <v>0</v>
      </c>
      <c r="EL330" s="193">
        <f t="shared" si="1612"/>
        <v>0</v>
      </c>
      <c r="EM330" s="193">
        <f t="shared" si="1612"/>
        <v>0</v>
      </c>
      <c r="EN330" s="193">
        <f t="shared" si="1612"/>
        <v>0</v>
      </c>
      <c r="EO330" s="193">
        <f t="shared" si="1612"/>
        <v>0</v>
      </c>
      <c r="EP330" s="193">
        <f t="shared" si="1612"/>
        <v>0</v>
      </c>
      <c r="EQ330" s="193">
        <f t="shared" si="1612"/>
        <v>0</v>
      </c>
      <c r="ER330" s="193">
        <f t="shared" si="1612"/>
        <v>0</v>
      </c>
      <c r="ES330" s="193">
        <f t="shared" si="1612"/>
        <v>0</v>
      </c>
      <c r="ET330" s="193">
        <f t="shared" si="1612"/>
        <v>0</v>
      </c>
      <c r="EU330" s="193">
        <f t="shared" si="19"/>
        <v>1.078249375</v>
      </c>
      <c r="EV330" s="193">
        <f t="shared" ref="EV330:GQ330" si="1613">BB330-CY330</f>
        <v>0</v>
      </c>
      <c r="EW330" s="193">
        <f t="shared" si="1613"/>
        <v>0</v>
      </c>
      <c r="EX330" s="193">
        <f t="shared" si="1613"/>
        <v>0</v>
      </c>
      <c r="EY330" s="193">
        <f t="shared" si="1613"/>
        <v>0</v>
      </c>
      <c r="EZ330" s="193">
        <f t="shared" si="1613"/>
        <v>0</v>
      </c>
      <c r="FA330" s="193">
        <f t="shared" si="1613"/>
        <v>0</v>
      </c>
      <c r="FB330" s="193">
        <f t="shared" si="1613"/>
        <v>0</v>
      </c>
      <c r="FC330" s="193">
        <f t="shared" si="1613"/>
        <v>0</v>
      </c>
      <c r="FD330" s="193">
        <f t="shared" si="1613"/>
        <v>0</v>
      </c>
      <c r="FE330" s="193">
        <f t="shared" si="1613"/>
        <v>0</v>
      </c>
      <c r="FF330" s="193">
        <f t="shared" si="1613"/>
        <v>0</v>
      </c>
      <c r="FG330" s="193">
        <f t="shared" si="1613"/>
        <v>0</v>
      </c>
      <c r="FH330" s="193">
        <f t="shared" si="1613"/>
        <v>0</v>
      </c>
      <c r="FI330" s="193">
        <f t="shared" si="1613"/>
        <v>0</v>
      </c>
      <c r="FJ330" s="193">
        <f t="shared" si="1613"/>
        <v>0.00006097791359</v>
      </c>
      <c r="FK330" s="193">
        <f t="shared" si="1613"/>
        <v>0.00390258647</v>
      </c>
      <c r="FL330" s="193">
        <f t="shared" si="1613"/>
        <v>0.01286115551</v>
      </c>
      <c r="FM330" s="193">
        <f t="shared" si="1613"/>
        <v>0.03250299039</v>
      </c>
      <c r="FN330" s="193">
        <f t="shared" si="1613"/>
        <v>0.04465753449</v>
      </c>
      <c r="FO330" s="193">
        <f t="shared" si="1613"/>
        <v>0.06887792201</v>
      </c>
      <c r="FP330" s="193">
        <f t="shared" si="1613"/>
        <v>0.08291742243</v>
      </c>
      <c r="FQ330" s="193">
        <f t="shared" si="1613"/>
        <v>0.1086601132</v>
      </c>
      <c r="FR330" s="193">
        <f t="shared" si="1613"/>
        <v>0.09733537163</v>
      </c>
      <c r="FS330" s="193">
        <f t="shared" si="1613"/>
        <v>0.1116632115</v>
      </c>
      <c r="FT330" s="193">
        <f t="shared" si="1613"/>
        <v>0.09674897566</v>
      </c>
      <c r="FU330" s="193">
        <f t="shared" si="1613"/>
        <v>0.09459471492</v>
      </c>
      <c r="FV330" s="193">
        <f t="shared" si="1613"/>
        <v>0.09358526974</v>
      </c>
      <c r="FW330" s="193">
        <f t="shared" si="1613"/>
        <v>0.06716986345</v>
      </c>
      <c r="FX330" s="193">
        <f t="shared" si="1613"/>
        <v>0.06215809059</v>
      </c>
      <c r="FY330" s="193">
        <f t="shared" si="1613"/>
        <v>0.0521447095</v>
      </c>
      <c r="FZ330" s="193">
        <f t="shared" si="1613"/>
        <v>0.0308862055</v>
      </c>
      <c r="GA330" s="193">
        <f t="shared" si="1613"/>
        <v>0.01510249237</v>
      </c>
      <c r="GB330" s="193">
        <f t="shared" si="1613"/>
        <v>0.002356556263</v>
      </c>
      <c r="GC330" s="193">
        <f t="shared" si="1613"/>
        <v>0.00006321130799</v>
      </c>
      <c r="GD330" s="193">
        <f t="shared" si="1613"/>
        <v>0</v>
      </c>
      <c r="GE330" s="193">
        <f t="shared" si="1613"/>
        <v>0</v>
      </c>
      <c r="GF330" s="193">
        <f t="shared" si="1613"/>
        <v>0</v>
      </c>
      <c r="GG330" s="193">
        <f t="shared" si="1613"/>
        <v>0</v>
      </c>
      <c r="GH330" s="193">
        <f t="shared" si="1613"/>
        <v>0</v>
      </c>
      <c r="GI330" s="193">
        <f t="shared" si="1613"/>
        <v>0</v>
      </c>
      <c r="GJ330" s="193">
        <f t="shared" si="1613"/>
        <v>0</v>
      </c>
      <c r="GK330" s="193">
        <f t="shared" si="1613"/>
        <v>0</v>
      </c>
      <c r="GL330" s="193">
        <f t="shared" si="1613"/>
        <v>0</v>
      </c>
      <c r="GM330" s="193">
        <f t="shared" si="1613"/>
        <v>0</v>
      </c>
      <c r="GN330" s="193">
        <f t="shared" si="1613"/>
        <v>0</v>
      </c>
      <c r="GO330" s="193">
        <f t="shared" si="1613"/>
        <v>0</v>
      </c>
      <c r="GP330" s="193">
        <f t="shared" si="1613"/>
        <v>0</v>
      </c>
      <c r="GQ330" s="193">
        <f t="shared" si="1613"/>
        <v>0</v>
      </c>
      <c r="GR330" s="193">
        <f t="shared" si="21"/>
        <v>11.17935364</v>
      </c>
      <c r="GS330" s="193">
        <f t="shared" ref="GS330:IN330" si="1614">E330-EV330</f>
        <v>0.1658560449</v>
      </c>
      <c r="GT330" s="193">
        <f t="shared" si="1614"/>
        <v>0.14622574</v>
      </c>
      <c r="GU330" s="193">
        <f t="shared" si="1614"/>
        <v>0.1362102784</v>
      </c>
      <c r="GV330" s="193">
        <f t="shared" si="1614"/>
        <v>0.1298003829</v>
      </c>
      <c r="GW330" s="193">
        <f t="shared" si="1614"/>
        <v>0.123791106</v>
      </c>
      <c r="GX330" s="193">
        <f t="shared" si="1614"/>
        <v>0.1197849213</v>
      </c>
      <c r="GY330" s="193">
        <f t="shared" si="1614"/>
        <v>0.1197849213</v>
      </c>
      <c r="GZ330" s="193">
        <f t="shared" si="1614"/>
        <v>0.117781829</v>
      </c>
      <c r="HA330" s="193">
        <f t="shared" si="1614"/>
        <v>0.1173812105</v>
      </c>
      <c r="HB330" s="193">
        <f t="shared" si="1614"/>
        <v>0.1209867767</v>
      </c>
      <c r="HC330" s="193">
        <f t="shared" si="1614"/>
        <v>0.1273966722</v>
      </c>
      <c r="HD330" s="193">
        <f t="shared" si="1614"/>
        <v>0.1406170815</v>
      </c>
      <c r="HE330" s="193">
        <f t="shared" si="1614"/>
        <v>0.1662566633</v>
      </c>
      <c r="HF330" s="193">
        <f t="shared" si="1614"/>
        <v>0.193498719</v>
      </c>
      <c r="HG330" s="193">
        <f t="shared" si="1614"/>
        <v>0.2330989692</v>
      </c>
      <c r="HH330" s="193">
        <f t="shared" si="1614"/>
        <v>0.2625086933</v>
      </c>
      <c r="HI330" s="193">
        <f t="shared" si="1614"/>
        <v>0.2607612567</v>
      </c>
      <c r="HJ330" s="193">
        <f t="shared" si="1614"/>
        <v>0.2419206587</v>
      </c>
      <c r="HK330" s="193">
        <f t="shared" si="1614"/>
        <v>0.2249586931</v>
      </c>
      <c r="HL330" s="193">
        <f t="shared" si="1614"/>
        <v>0.1975333578</v>
      </c>
      <c r="HM330" s="193">
        <f t="shared" si="1614"/>
        <v>0.1718759219</v>
      </c>
      <c r="HN330" s="193">
        <f t="shared" si="1614"/>
        <v>0.1441301388</v>
      </c>
      <c r="HO330" s="193">
        <f t="shared" si="1614"/>
        <v>0.1506474588</v>
      </c>
      <c r="HP330" s="193">
        <f t="shared" si="1614"/>
        <v>0.1379220927</v>
      </c>
      <c r="HQ330" s="193">
        <f t="shared" si="1614"/>
        <v>0.1612493164</v>
      </c>
      <c r="HR330" s="193">
        <f t="shared" si="1614"/>
        <v>0.164204814</v>
      </c>
      <c r="HS330" s="193">
        <f t="shared" si="1614"/>
        <v>0.1600062192</v>
      </c>
      <c r="HT330" s="193">
        <f t="shared" si="1614"/>
        <v>0.1812135854</v>
      </c>
      <c r="HU330" s="193">
        <f t="shared" si="1614"/>
        <v>0.183421029</v>
      </c>
      <c r="HV330" s="193">
        <f t="shared" si="1614"/>
        <v>0.2006455425</v>
      </c>
      <c r="HW330" s="193">
        <f t="shared" si="1614"/>
        <v>0.2339226005</v>
      </c>
      <c r="HX330" s="193">
        <f t="shared" si="1614"/>
        <v>0.2737434215</v>
      </c>
      <c r="HY330" s="193">
        <f t="shared" si="1614"/>
        <v>0.3265512042</v>
      </c>
      <c r="HZ330" s="193">
        <f t="shared" si="1614"/>
        <v>0.3801237128</v>
      </c>
      <c r="IA330" s="193">
        <f t="shared" si="1614"/>
        <v>0.4254167489</v>
      </c>
      <c r="IB330" s="193">
        <f t="shared" si="1614"/>
        <v>0.4391179005</v>
      </c>
      <c r="IC330" s="193">
        <f t="shared" si="1614"/>
        <v>0.4428436522</v>
      </c>
      <c r="ID330" s="193">
        <f t="shared" si="1614"/>
        <v>0.4303443561</v>
      </c>
      <c r="IE330" s="193">
        <f t="shared" si="1614"/>
        <v>0.415481411</v>
      </c>
      <c r="IF330" s="193">
        <f t="shared" si="1614"/>
        <v>0.3974135182</v>
      </c>
      <c r="IG330" s="193">
        <f t="shared" si="1614"/>
        <v>0.3813887795</v>
      </c>
      <c r="IH330" s="193">
        <f t="shared" si="1614"/>
        <v>0.3633609486</v>
      </c>
      <c r="II330" s="193">
        <f t="shared" si="1614"/>
        <v>0.3461343545</v>
      </c>
      <c r="IJ330" s="193">
        <f t="shared" si="1614"/>
        <v>0.3265040497</v>
      </c>
      <c r="IK330" s="193">
        <f t="shared" si="1614"/>
        <v>0.3044700341</v>
      </c>
      <c r="IL330" s="193">
        <f t="shared" si="1614"/>
        <v>0.2668118983</v>
      </c>
      <c r="IM330" s="193">
        <f t="shared" si="1614"/>
        <v>0.228753144</v>
      </c>
      <c r="IN330" s="193">
        <f t="shared" si="1614"/>
        <v>0.1955018114</v>
      </c>
      <c r="IO330" s="193">
        <f t="shared" si="23"/>
        <v>0</v>
      </c>
      <c r="IP330" s="193">
        <f t="shared" si="29"/>
        <v>0</v>
      </c>
      <c r="IQ330" s="193">
        <f t="shared" ref="IQ330:KK330" si="1615">MAX((MIN(CZ330+IP330,$IO$7))-GT330,0)</f>
        <v>0</v>
      </c>
      <c r="IR330" s="193">
        <f t="shared" si="1615"/>
        <v>0</v>
      </c>
      <c r="IS330" s="193">
        <f t="shared" si="1615"/>
        <v>0</v>
      </c>
      <c r="IT330" s="193">
        <f t="shared" si="1615"/>
        <v>0</v>
      </c>
      <c r="IU330" s="193">
        <f t="shared" si="1615"/>
        <v>0</v>
      </c>
      <c r="IV330" s="193">
        <f t="shared" si="1615"/>
        <v>0</v>
      </c>
      <c r="IW330" s="193">
        <f t="shared" si="1615"/>
        <v>0</v>
      </c>
      <c r="IX330" s="193">
        <f t="shared" si="1615"/>
        <v>0</v>
      </c>
      <c r="IY330" s="193">
        <f t="shared" si="1615"/>
        <v>0</v>
      </c>
      <c r="IZ330" s="193">
        <f t="shared" si="1615"/>
        <v>0</v>
      </c>
      <c r="JA330" s="193">
        <f t="shared" si="1615"/>
        <v>0</v>
      </c>
      <c r="JB330" s="193">
        <f t="shared" si="1615"/>
        <v>0</v>
      </c>
      <c r="JC330" s="193">
        <f t="shared" si="1615"/>
        <v>0</v>
      </c>
      <c r="JD330" s="193">
        <f t="shared" si="1615"/>
        <v>0</v>
      </c>
      <c r="JE330" s="193">
        <f t="shared" si="1615"/>
        <v>0</v>
      </c>
      <c r="JF330" s="193">
        <f t="shared" si="1615"/>
        <v>0</v>
      </c>
      <c r="JG330" s="193">
        <f t="shared" si="1615"/>
        <v>0</v>
      </c>
      <c r="JH330" s="193">
        <f t="shared" si="1615"/>
        <v>0</v>
      </c>
      <c r="JI330" s="193">
        <f t="shared" si="1615"/>
        <v>0</v>
      </c>
      <c r="JJ330" s="193">
        <f t="shared" si="1615"/>
        <v>0</v>
      </c>
      <c r="JK330" s="193">
        <f t="shared" si="1615"/>
        <v>0</v>
      </c>
      <c r="JL330" s="193">
        <f t="shared" si="1615"/>
        <v>0</v>
      </c>
      <c r="JM330" s="193">
        <f t="shared" si="1615"/>
        <v>0</v>
      </c>
      <c r="JN330" s="193">
        <f t="shared" si="1615"/>
        <v>0</v>
      </c>
      <c r="JO330" s="193">
        <f t="shared" si="1615"/>
        <v>0</v>
      </c>
      <c r="JP330" s="193">
        <f t="shared" si="1615"/>
        <v>0</v>
      </c>
      <c r="JQ330" s="193">
        <f t="shared" si="1615"/>
        <v>0</v>
      </c>
      <c r="JR330" s="193">
        <f t="shared" si="1615"/>
        <v>0</v>
      </c>
      <c r="JS330" s="193">
        <f t="shared" si="1615"/>
        <v>0</v>
      </c>
      <c r="JT330" s="193">
        <f t="shared" si="1615"/>
        <v>0</v>
      </c>
      <c r="JU330" s="193">
        <f t="shared" si="1615"/>
        <v>0</v>
      </c>
      <c r="JV330" s="193">
        <f t="shared" si="1615"/>
        <v>0</v>
      </c>
      <c r="JW330" s="193">
        <f t="shared" si="1615"/>
        <v>0</v>
      </c>
      <c r="JX330" s="193">
        <f t="shared" si="1615"/>
        <v>0</v>
      </c>
      <c r="JY330" s="193">
        <f t="shared" si="1615"/>
        <v>0</v>
      </c>
      <c r="JZ330" s="193">
        <f t="shared" si="1615"/>
        <v>0</v>
      </c>
      <c r="KA330" s="193">
        <f t="shared" si="1615"/>
        <v>0</v>
      </c>
      <c r="KB330" s="193">
        <f t="shared" si="1615"/>
        <v>0</v>
      </c>
      <c r="KC330" s="193">
        <f t="shared" si="1615"/>
        <v>0</v>
      </c>
      <c r="KD330" s="193">
        <f t="shared" si="1615"/>
        <v>0</v>
      </c>
      <c r="KE330" s="193">
        <f t="shared" si="1615"/>
        <v>0</v>
      </c>
      <c r="KF330" s="193">
        <f t="shared" si="1615"/>
        <v>0</v>
      </c>
      <c r="KG330" s="193">
        <f t="shared" si="1615"/>
        <v>0</v>
      </c>
      <c r="KH330" s="193">
        <f t="shared" si="1615"/>
        <v>0</v>
      </c>
      <c r="KI330" s="193">
        <f t="shared" si="1615"/>
        <v>0</v>
      </c>
      <c r="KJ330" s="193">
        <f t="shared" si="1615"/>
        <v>0</v>
      </c>
      <c r="KK330" s="193">
        <f t="shared" si="1615"/>
        <v>0</v>
      </c>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row>
    <row r="331" ht="14.25" customHeight="1">
      <c r="A331" s="1">
        <v>11.0</v>
      </c>
      <c r="B331" s="1">
        <f t="shared" ref="B331:C331" si="1616">B330+1</f>
        <v>321</v>
      </c>
      <c r="C331" s="267">
        <f t="shared" si="1616"/>
        <v>43786</v>
      </c>
      <c r="D331" s="193">
        <f t="shared" si="15"/>
        <v>12.33263885</v>
      </c>
      <c r="E331" s="193">
        <f>(SUMIFS(Profile!$F$2:$F$17521,Profile!$B$2:$B$17521,$B331,Profile!$C$2:$C$17521,E$8))*$C$6</f>
        <v>0.1646541895</v>
      </c>
      <c r="F331" s="193">
        <f>(SUMIFS(Profile!$F$2:$F$17521,Profile!$B$2:$B$17521,$B331,Profile!$C$2:$C$17521,F$8))*$C$6</f>
        <v>0.1474275954</v>
      </c>
      <c r="G331" s="193">
        <f>(SUMIFS(Profile!$F$2:$F$17521,Profile!$B$2:$B$17521,$B331,Profile!$C$2:$C$17521,G$8))*$C$6</f>
        <v>0.1370115153</v>
      </c>
      <c r="H331" s="193">
        <f>(SUMIFS(Profile!$F$2:$F$17521,Profile!$B$2:$B$17521,$B331,Profile!$C$2:$C$17521,H$8))*$C$6</f>
        <v>0.128999146</v>
      </c>
      <c r="I331" s="193">
        <f>(SUMIFS(Profile!$F$2:$F$17521,Profile!$B$2:$B$17521,$B331,Profile!$C$2:$C$17521,I$8))*$C$6</f>
        <v>0.1253935798</v>
      </c>
      <c r="J331" s="193">
        <f>(SUMIFS(Profile!$F$2:$F$17521,Profile!$B$2:$B$17521,$B331,Profile!$C$2:$C$17521,J$8))*$C$6</f>
        <v>0.1209867767</v>
      </c>
      <c r="K331" s="193">
        <f>(SUMIFS(Profile!$F$2:$F$17521,Profile!$B$2:$B$17521,$B331,Profile!$C$2:$C$17521,K$8))*$C$6</f>
        <v>0.1205861582</v>
      </c>
      <c r="L331" s="193">
        <f>(SUMIFS(Profile!$F$2:$F$17521,Profile!$B$2:$B$17521,$B331,Profile!$C$2:$C$17521,L$8))*$C$6</f>
        <v>0.1185830659</v>
      </c>
      <c r="M331" s="193">
        <f>(SUMIFS(Profile!$F$2:$F$17521,Profile!$B$2:$B$17521,$B331,Profile!$C$2:$C$17521,M$8))*$C$6</f>
        <v>0.117781829</v>
      </c>
      <c r="N331" s="193">
        <f>(SUMIFS(Profile!$F$2:$F$17521,Profile!$B$2:$B$17521,$B331,Profile!$C$2:$C$17521,N$8))*$C$6</f>
        <v>0.1225892506</v>
      </c>
      <c r="O331" s="193">
        <f>(SUMIFS(Profile!$F$2:$F$17521,Profile!$B$2:$B$17521,$B331,Profile!$C$2:$C$17521,O$8))*$C$6</f>
        <v>0.1285985275</v>
      </c>
      <c r="P331" s="193">
        <f>(SUMIFS(Profile!$F$2:$F$17521,Profile!$B$2:$B$17521,$B331,Profile!$C$2:$C$17521,P$8))*$C$6</f>
        <v>0.1386139892</v>
      </c>
      <c r="Q331" s="193">
        <f>(SUMIFS(Profile!$F$2:$F$17521,Profile!$B$2:$B$17521,$B331,Profile!$C$2:$C$17521,Q$8))*$C$6</f>
        <v>0.1682597557</v>
      </c>
      <c r="R331" s="193">
        <f>(SUMIFS(Profile!$F$2:$F$17521,Profile!$B$2:$B$17521,$B331,Profile!$C$2:$C$17521,R$8))*$C$6</f>
        <v>0.1983061406</v>
      </c>
      <c r="S331" s="193">
        <f>(SUMIFS(Profile!$F$2:$F$17521,Profile!$B$2:$B$17521,$B331,Profile!$C$2:$C$17521,S$8))*$C$6</f>
        <v>0.2355636579</v>
      </c>
      <c r="T331" s="193">
        <f>(SUMIFS(Profile!$F$2:$F$17521,Profile!$B$2:$B$17521,$B331,Profile!$C$2:$C$17521,T$8))*$C$6</f>
        <v>0.2672125167</v>
      </c>
      <c r="U331" s="193">
        <f>(SUMIFS(Profile!$F$2:$F$17521,Profile!$B$2:$B$17521,$B331,Profile!$C$2:$C$17521,U$8))*$C$6</f>
        <v>0.2744236491</v>
      </c>
      <c r="V331" s="193">
        <f>(SUMIFS(Profile!$F$2:$F$17521,Profile!$B$2:$B$17521,$B331,Profile!$C$2:$C$17521,V$8))*$C$6</f>
        <v>0.2764267415</v>
      </c>
      <c r="W331" s="193">
        <f>(SUMIFS(Profile!$F$2:$F$17521,Profile!$B$2:$B$17521,$B331,Profile!$C$2:$C$17521,W$8))*$C$6</f>
        <v>0.2748242676</v>
      </c>
      <c r="X331" s="193">
        <f>(SUMIFS(Profile!$F$2:$F$17521,Profile!$B$2:$B$17521,$B331,Profile!$C$2:$C$17521,X$8))*$C$6</f>
        <v>0.2696162275</v>
      </c>
      <c r="Y331" s="193">
        <f>(SUMIFS(Profile!$F$2:$F$17521,Profile!$B$2:$B$17521,$B331,Profile!$C$2:$C$17521,Y$8))*$C$6</f>
        <v>0.2608026213</v>
      </c>
      <c r="Z331" s="193">
        <f>(SUMIFS(Profile!$F$2:$F$17521,Profile!$B$2:$B$17521,$B331,Profile!$C$2:$C$17521,Z$8))*$C$6</f>
        <v>0.2543927258</v>
      </c>
      <c r="AA331" s="193">
        <f>(SUMIFS(Profile!$F$2:$F$17521,Profile!$B$2:$B$17521,$B331,Profile!$C$2:$C$17521,AA$8))*$C$6</f>
        <v>0.2491846858</v>
      </c>
      <c r="AB331" s="193">
        <f>(SUMIFS(Profile!$F$2:$F$17521,Profile!$B$2:$B$17521,$B331,Profile!$C$2:$C$17521,AB$8))*$C$6</f>
        <v>0.2499859227</v>
      </c>
      <c r="AC331" s="193">
        <f>(SUMIFS(Profile!$F$2:$F$17521,Profile!$B$2:$B$17521,$B331,Profile!$C$2:$C$17521,AC$8))*$C$6</f>
        <v>0.2555945812</v>
      </c>
      <c r="AD331" s="193">
        <f>(SUMIFS(Profile!$F$2:$F$17521,Profile!$B$2:$B$17521,$B331,Profile!$C$2:$C$17521,AD$8))*$C$6</f>
        <v>0.2583989105</v>
      </c>
      <c r="AE331" s="193">
        <f>(SUMIFS(Profile!$F$2:$F$17521,Profile!$B$2:$B$17521,$B331,Profile!$C$2:$C$17521,AE$8))*$C$6</f>
        <v>0.2559951997</v>
      </c>
      <c r="AF331" s="193">
        <f>(SUMIFS(Profile!$F$2:$F$17521,Profile!$B$2:$B$17521,$B331,Profile!$C$2:$C$17521,AF$8))*$C$6</f>
        <v>0.2499859227</v>
      </c>
      <c r="AG331" s="193">
        <f>(SUMIFS(Profile!$F$2:$F$17521,Profile!$B$2:$B$17521,$B331,Profile!$C$2:$C$17521,AG$8))*$C$6</f>
        <v>0.2511877781</v>
      </c>
      <c r="AH331" s="193">
        <f>(SUMIFS(Profile!$F$2:$F$17521,Profile!$B$2:$B$17521,$B331,Profile!$C$2:$C$17521,AH$8))*$C$6</f>
        <v>0.2608026213</v>
      </c>
      <c r="AI331" s="193">
        <f>(SUMIFS(Profile!$F$2:$F$17521,Profile!$B$2:$B$17521,$B331,Profile!$C$2:$C$17521,AI$8))*$C$6</f>
        <v>0.2696162275</v>
      </c>
      <c r="AJ331" s="193">
        <f>(SUMIFS(Profile!$F$2:$F$17521,Profile!$B$2:$B$17521,$B331,Profile!$C$2:$C$17521,AJ$8))*$C$6</f>
        <v>0.2948551909</v>
      </c>
      <c r="AK331" s="193">
        <f>(SUMIFS(Profile!$F$2:$F$17521,Profile!$B$2:$B$17521,$B331,Profile!$C$2:$C$17521,AK$8))*$C$6</f>
        <v>0.3341158005</v>
      </c>
      <c r="AL331" s="193">
        <f>(SUMIFS(Profile!$F$2:$F$17521,Profile!$B$2:$B$17521,$B331,Profile!$C$2:$C$17521,AL$8))*$C$6</f>
        <v>0.3837924903</v>
      </c>
      <c r="AM331" s="193">
        <f>(SUMIFS(Profile!$F$2:$F$17521,Profile!$B$2:$B$17521,$B331,Profile!$C$2:$C$17521,AM$8))*$C$6</f>
        <v>0.4290223151</v>
      </c>
      <c r="AN331" s="193">
        <f>(SUMIFS(Profile!$F$2:$F$17521,Profile!$B$2:$B$17521,$B331,Profile!$C$2:$C$17521,AN$8))*$C$6</f>
        <v>0.4401595085</v>
      </c>
      <c r="AO331" s="193">
        <f>(SUMIFS(Profile!$F$2:$F$17521,Profile!$B$2:$B$17521,$B331,Profile!$C$2:$C$17521,AO$8))*$C$6</f>
        <v>0.4425632193</v>
      </c>
      <c r="AP331" s="193">
        <f>(SUMIFS(Profile!$F$2:$F$17521,Profile!$B$2:$B$17521,$B331,Profile!$C$2:$C$17521,AP$8))*$C$6</f>
        <v>0.4307449745</v>
      </c>
      <c r="AQ331" s="193">
        <f>(SUMIFS(Profile!$F$2:$F$17521,Profile!$B$2:$B$17521,$B331,Profile!$C$2:$C$17521,AQ$8))*$C$6</f>
        <v>0.4172441322</v>
      </c>
      <c r="AR331" s="193">
        <f>(SUMIFS(Profile!$F$2:$F$17521,Profile!$B$2:$B$17521,$B331,Profile!$C$2:$C$17521,AR$8))*$C$6</f>
        <v>0.3942085704</v>
      </c>
      <c r="AS331" s="193">
        <f>(SUMIFS(Profile!$F$2:$F$17521,Profile!$B$2:$B$17521,$B331,Profile!$C$2:$C$17521,AS$8))*$C$6</f>
        <v>0.3805875426</v>
      </c>
      <c r="AT331" s="193">
        <f>(SUMIFS(Profile!$F$2:$F$17521,Profile!$B$2:$B$17521,$B331,Profile!$C$2:$C$17521,AT$8))*$C$6</f>
        <v>0.3633609486</v>
      </c>
      <c r="AU331" s="193">
        <f>(SUMIFS(Profile!$F$2:$F$17521,Profile!$B$2:$B$17521,$B331,Profile!$C$2:$C$17521,AU$8))*$C$6</f>
        <v>0.3441312622</v>
      </c>
      <c r="AV331" s="193">
        <f>(SUMIFS(Profile!$F$2:$F$17521,Profile!$B$2:$B$17521,$B331,Profile!$C$2:$C$17521,AV$8))*$C$6</f>
        <v>0.3273052866</v>
      </c>
      <c r="AW331" s="193">
        <f>(SUMIFS(Profile!$F$2:$F$17521,Profile!$B$2:$B$17521,$B331,Profile!$C$2:$C$17521,AW$8))*$C$6</f>
        <v>0.3048706525</v>
      </c>
      <c r="AX331" s="193">
        <f>(SUMIFS(Profile!$F$2:$F$17521,Profile!$B$2:$B$17521,$B331,Profile!$C$2:$C$17521,AX$8))*$C$6</f>
        <v>0.2684143721</v>
      </c>
      <c r="AY331" s="193">
        <f>(SUMIFS(Profile!$F$2:$F$17521,Profile!$B$2:$B$17521,$B331,Profile!$C$2:$C$17521,AY$8))*$C$6</f>
        <v>0.2303556179</v>
      </c>
      <c r="AZ331" s="193">
        <f>(SUMIFS(Profile!$F$2:$F$17521,Profile!$B$2:$B$17521,$B331,Profile!$C$2:$C$17521,AZ$8))*$C$6</f>
        <v>0.1951011929</v>
      </c>
      <c r="BA331" s="193">
        <f t="shared" si="16"/>
        <v>2.300086284</v>
      </c>
      <c r="BB331" s="193">
        <f>(SUMIFS(Profile!$E$2:$E$17521,Profile!$B$2:$B$17521,$B331,Profile!$C$2:$C$17521,BB$8))*$C$9</f>
        <v>0</v>
      </c>
      <c r="BC331" s="193">
        <f>(SUMIFS(Profile!$E$2:$E$17521,Profile!$B$2:$B$17521,$B331,Profile!$C$2:$C$17521,BC$8))*$C$9</f>
        <v>0</v>
      </c>
      <c r="BD331" s="193">
        <f>(SUMIFS(Profile!$E$2:$E$17521,Profile!$B$2:$B$17521,$B331,Profile!$C$2:$C$17521,BD$8))*$C$9</f>
        <v>0</v>
      </c>
      <c r="BE331" s="193">
        <f>(SUMIFS(Profile!$E$2:$E$17521,Profile!$B$2:$B$17521,$B331,Profile!$C$2:$C$17521,BE$8))*$C$9</f>
        <v>0</v>
      </c>
      <c r="BF331" s="193">
        <f>(SUMIFS(Profile!$E$2:$E$17521,Profile!$B$2:$B$17521,$B331,Profile!$C$2:$C$17521,BF$8))*$C$9</f>
        <v>0</v>
      </c>
      <c r="BG331" s="193">
        <f>(SUMIFS(Profile!$E$2:$E$17521,Profile!$B$2:$B$17521,$B331,Profile!$C$2:$C$17521,BG$8))*$C$9</f>
        <v>0</v>
      </c>
      <c r="BH331" s="193">
        <f>(SUMIFS(Profile!$E$2:$E$17521,Profile!$B$2:$B$17521,$B331,Profile!$C$2:$C$17521,BH$8))*$C$9</f>
        <v>0</v>
      </c>
      <c r="BI331" s="193">
        <f>(SUMIFS(Profile!$E$2:$E$17521,Profile!$B$2:$B$17521,$B331,Profile!$C$2:$C$17521,BI$8))*$C$9</f>
        <v>0</v>
      </c>
      <c r="BJ331" s="193">
        <f>(SUMIFS(Profile!$E$2:$E$17521,Profile!$B$2:$B$17521,$B331,Profile!$C$2:$C$17521,BJ$8))*$C$9</f>
        <v>0</v>
      </c>
      <c r="BK331" s="193">
        <f>(SUMIFS(Profile!$E$2:$E$17521,Profile!$B$2:$B$17521,$B331,Profile!$C$2:$C$17521,BK$8))*$C$9</f>
        <v>0</v>
      </c>
      <c r="BL331" s="193">
        <f>(SUMIFS(Profile!$E$2:$E$17521,Profile!$B$2:$B$17521,$B331,Profile!$C$2:$C$17521,BL$8))*$C$9</f>
        <v>0</v>
      </c>
      <c r="BM331" s="193">
        <f>(SUMIFS(Profile!$E$2:$E$17521,Profile!$B$2:$B$17521,$B331,Profile!$C$2:$C$17521,BM$8))*$C$9</f>
        <v>0</v>
      </c>
      <c r="BN331" s="193">
        <f>(SUMIFS(Profile!$E$2:$E$17521,Profile!$B$2:$B$17521,$B331,Profile!$C$2:$C$17521,BN$8))*$C$9</f>
        <v>0</v>
      </c>
      <c r="BO331" s="193">
        <f>(SUMIFS(Profile!$E$2:$E$17521,Profile!$B$2:$B$17521,$B331,Profile!$C$2:$C$17521,BO$8))*$C$9</f>
        <v>0</v>
      </c>
      <c r="BP331" s="193">
        <f>(SUMIFS(Profile!$E$2:$E$17521,Profile!$B$2:$B$17521,$B331,Profile!$C$2:$C$17521,BP$8))*$C$9</f>
        <v>0.00006097791359</v>
      </c>
      <c r="BQ331" s="193">
        <f>(SUMIFS(Profile!$E$2:$E$17521,Profile!$B$2:$B$17521,$B331,Profile!$C$2:$C$17521,BQ$8))*$C$9</f>
        <v>0.007805172939</v>
      </c>
      <c r="BR331" s="193">
        <f>(SUMIFS(Profile!$E$2:$E$17521,Profile!$B$2:$B$17521,$B331,Profile!$C$2:$C$17521,BR$8))*$C$9</f>
        <v>0.03830398253</v>
      </c>
      <c r="BS331" s="193">
        <f>(SUMIFS(Profile!$E$2:$E$17521,Profile!$B$2:$B$17521,$B331,Profile!$C$2:$C$17521,BS$8))*$C$9</f>
        <v>0.08767976264</v>
      </c>
      <c r="BT331" s="193">
        <f>(SUMIFS(Profile!$E$2:$E$17521,Profile!$B$2:$B$17521,$B331,Profile!$C$2:$C$17521,BT$8))*$C$9</f>
        <v>0.170566054</v>
      </c>
      <c r="BU331" s="193">
        <f>(SUMIFS(Profile!$E$2:$E$17521,Profile!$B$2:$B$17521,$B331,Profile!$C$2:$C$17521,BU$8))*$C$9</f>
        <v>0.1666030749</v>
      </c>
      <c r="BV331" s="193">
        <f>(SUMIFS(Profile!$E$2:$E$17521,Profile!$B$2:$B$17521,$B331,Profile!$C$2:$C$17521,BV$8))*$C$9</f>
        <v>0.1880836254</v>
      </c>
      <c r="BW331" s="193">
        <f>(SUMIFS(Profile!$E$2:$E$17521,Profile!$B$2:$B$17521,$B331,Profile!$C$2:$C$17521,BW$8))*$C$9</f>
        <v>0.2185306671</v>
      </c>
      <c r="BX331" s="193">
        <f>(SUMIFS(Profile!$E$2:$E$17521,Profile!$B$2:$B$17521,$B331,Profile!$C$2:$C$17521,BX$8))*$C$9</f>
        <v>0.2059311398</v>
      </c>
      <c r="BY331" s="193">
        <f>(SUMIFS(Profile!$E$2:$E$17521,Profile!$B$2:$B$17521,$B331,Profile!$C$2:$C$17521,BY$8))*$C$9</f>
        <v>0.2069495427</v>
      </c>
      <c r="BZ331" s="193">
        <f>(SUMIFS(Profile!$E$2:$E$17521,Profile!$B$2:$B$17521,$B331,Profile!$C$2:$C$17521,BZ$8))*$C$9</f>
        <v>0.1798818915</v>
      </c>
      <c r="CA331" s="193">
        <f>(SUMIFS(Profile!$E$2:$E$17521,Profile!$B$2:$B$17521,$B331,Profile!$C$2:$C$17521,CA$8))*$C$9</f>
        <v>0.1481844155</v>
      </c>
      <c r="CB331" s="193">
        <f>(SUMIFS(Profile!$E$2:$E$17521,Profile!$B$2:$B$17521,$B331,Profile!$C$2:$C$17521,CB$8))*$C$9</f>
        <v>0.1424816131</v>
      </c>
      <c r="CC331" s="193">
        <f>(SUMIFS(Profile!$E$2:$E$17521,Profile!$B$2:$B$17521,$B331,Profile!$C$2:$C$17521,CC$8))*$C$9</f>
        <v>0.1512628291</v>
      </c>
      <c r="CD331" s="193">
        <f>(SUMIFS(Profile!$E$2:$E$17521,Profile!$B$2:$B$17521,$B331,Profile!$C$2:$C$17521,CD$8))*$C$9</f>
        <v>0.1425176722</v>
      </c>
      <c r="CE331" s="193">
        <f>(SUMIFS(Profile!$E$2:$E$17521,Profile!$B$2:$B$17521,$B331,Profile!$C$2:$C$17521,CE$8))*$C$9</f>
        <v>0.07030798267</v>
      </c>
      <c r="CF331" s="193">
        <f>(SUMIFS(Profile!$E$2:$E$17521,Profile!$B$2:$B$17521,$B331,Profile!$C$2:$C$17521,CF$8))*$C$9</f>
        <v>0.09186498801</v>
      </c>
      <c r="CG331" s="193">
        <f>(SUMIFS(Profile!$E$2:$E$17521,Profile!$B$2:$B$17521,$B331,Profile!$C$2:$C$17521,CG$8))*$C$9</f>
        <v>0.06969242907</v>
      </c>
      <c r="CH331" s="193">
        <f>(SUMIFS(Profile!$E$2:$E$17521,Profile!$B$2:$B$17521,$B331,Profile!$C$2:$C$17521,CH$8))*$C$9</f>
        <v>0.01330106103</v>
      </c>
      <c r="CI331" s="193">
        <f>(SUMIFS(Profile!$E$2:$E$17521,Profile!$B$2:$B$17521,$B331,Profile!$C$2:$C$17521,CI$8))*$C$9</f>
        <v>0.00007740160162</v>
      </c>
      <c r="CJ331" s="193">
        <f>(SUMIFS(Profile!$E$2:$E$17521,Profile!$B$2:$B$17521,$B331,Profile!$C$2:$C$17521,CJ$8))*$C$9</f>
        <v>0</v>
      </c>
      <c r="CK331" s="193">
        <f>(SUMIFS(Profile!$E$2:$E$17521,Profile!$B$2:$B$17521,$B331,Profile!$C$2:$C$17521,CK$8))*$C$9</f>
        <v>0</v>
      </c>
      <c r="CL331" s="193">
        <f>(SUMIFS(Profile!$E$2:$E$17521,Profile!$B$2:$B$17521,$B331,Profile!$C$2:$C$17521,CL$8))*$C$9</f>
        <v>0</v>
      </c>
      <c r="CM331" s="193">
        <f>(SUMIFS(Profile!$E$2:$E$17521,Profile!$B$2:$B$17521,$B331,Profile!$C$2:$C$17521,CM$8))*$C$9</f>
        <v>0</v>
      </c>
      <c r="CN331" s="193">
        <f>(SUMIFS(Profile!$E$2:$E$17521,Profile!$B$2:$B$17521,$B331,Profile!$C$2:$C$17521,CN$8))*$C$9</f>
        <v>0</v>
      </c>
      <c r="CO331" s="193">
        <f>(SUMIFS(Profile!$E$2:$E$17521,Profile!$B$2:$B$17521,$B331,Profile!$C$2:$C$17521,CO$8))*$C$9</f>
        <v>0</v>
      </c>
      <c r="CP331" s="193">
        <f>(SUMIFS(Profile!$E$2:$E$17521,Profile!$B$2:$B$17521,$B331,Profile!$C$2:$C$17521,CP$8))*$C$9</f>
        <v>0</v>
      </c>
      <c r="CQ331" s="193">
        <f>(SUMIFS(Profile!$E$2:$E$17521,Profile!$B$2:$B$17521,$B331,Profile!$C$2:$C$17521,CQ$8))*$C$9</f>
        <v>0</v>
      </c>
      <c r="CR331" s="193">
        <f>(SUMIFS(Profile!$E$2:$E$17521,Profile!$B$2:$B$17521,$B331,Profile!$C$2:$C$17521,CR$8))*$C$9</f>
        <v>0</v>
      </c>
      <c r="CS331" s="193">
        <f>(SUMIFS(Profile!$E$2:$E$17521,Profile!$B$2:$B$17521,$B331,Profile!$C$2:$C$17521,CS$8))*$C$9</f>
        <v>0</v>
      </c>
      <c r="CT331" s="193">
        <f>(SUMIFS(Profile!$E$2:$E$17521,Profile!$B$2:$B$17521,$B331,Profile!$C$2:$C$17521,CT$8))*$C$9</f>
        <v>0</v>
      </c>
      <c r="CU331" s="193">
        <f>(SUMIFS(Profile!$E$2:$E$17521,Profile!$B$2:$B$17521,$B331,Profile!$C$2:$C$17521,CU$8))*$C$9</f>
        <v>0</v>
      </c>
      <c r="CV331" s="193">
        <f>(SUMIFS(Profile!$E$2:$E$17521,Profile!$B$2:$B$17521,$B331,Profile!$C$2:$C$17521,CV$8))*$C$9</f>
        <v>0</v>
      </c>
      <c r="CW331" s="193">
        <f>(SUMIFS(Profile!$E$2:$E$17521,Profile!$B$2:$B$17521,$B331,Profile!$C$2:$C$17521,CW$8))*$C$9</f>
        <v>0</v>
      </c>
      <c r="CX331" s="193">
        <f t="shared" si="17"/>
        <v>0</v>
      </c>
      <c r="CY331" s="193">
        <f t="shared" ref="CY331:ET331" si="1617">MAX(BB331-E331,0)</f>
        <v>0</v>
      </c>
      <c r="CZ331" s="193">
        <f t="shared" si="1617"/>
        <v>0</v>
      </c>
      <c r="DA331" s="193">
        <f t="shared" si="1617"/>
        <v>0</v>
      </c>
      <c r="DB331" s="193">
        <f t="shared" si="1617"/>
        <v>0</v>
      </c>
      <c r="DC331" s="193">
        <f t="shared" si="1617"/>
        <v>0</v>
      </c>
      <c r="DD331" s="193">
        <f t="shared" si="1617"/>
        <v>0</v>
      </c>
      <c r="DE331" s="193">
        <f t="shared" si="1617"/>
        <v>0</v>
      </c>
      <c r="DF331" s="193">
        <f t="shared" si="1617"/>
        <v>0</v>
      </c>
      <c r="DG331" s="193">
        <f t="shared" si="1617"/>
        <v>0</v>
      </c>
      <c r="DH331" s="193">
        <f t="shared" si="1617"/>
        <v>0</v>
      </c>
      <c r="DI331" s="193">
        <f t="shared" si="1617"/>
        <v>0</v>
      </c>
      <c r="DJ331" s="193">
        <f t="shared" si="1617"/>
        <v>0</v>
      </c>
      <c r="DK331" s="193">
        <f t="shared" si="1617"/>
        <v>0</v>
      </c>
      <c r="DL331" s="193">
        <f t="shared" si="1617"/>
        <v>0</v>
      </c>
      <c r="DM331" s="193">
        <f t="shared" si="1617"/>
        <v>0</v>
      </c>
      <c r="DN331" s="193">
        <f t="shared" si="1617"/>
        <v>0</v>
      </c>
      <c r="DO331" s="193">
        <f t="shared" si="1617"/>
        <v>0</v>
      </c>
      <c r="DP331" s="193">
        <f t="shared" si="1617"/>
        <v>0</v>
      </c>
      <c r="DQ331" s="193">
        <f t="shared" si="1617"/>
        <v>0</v>
      </c>
      <c r="DR331" s="193">
        <f t="shared" si="1617"/>
        <v>0</v>
      </c>
      <c r="DS331" s="193">
        <f t="shared" si="1617"/>
        <v>0</v>
      </c>
      <c r="DT331" s="193">
        <f t="shared" si="1617"/>
        <v>0</v>
      </c>
      <c r="DU331" s="193">
        <f t="shared" si="1617"/>
        <v>0</v>
      </c>
      <c r="DV331" s="193">
        <f t="shared" si="1617"/>
        <v>0</v>
      </c>
      <c r="DW331" s="193">
        <f t="shared" si="1617"/>
        <v>0</v>
      </c>
      <c r="DX331" s="193">
        <f t="shared" si="1617"/>
        <v>0</v>
      </c>
      <c r="DY331" s="193">
        <f t="shared" si="1617"/>
        <v>0</v>
      </c>
      <c r="DZ331" s="193">
        <f t="shared" si="1617"/>
        <v>0</v>
      </c>
      <c r="EA331" s="193">
        <f t="shared" si="1617"/>
        <v>0</v>
      </c>
      <c r="EB331" s="193">
        <f t="shared" si="1617"/>
        <v>0</v>
      </c>
      <c r="EC331" s="193">
        <f t="shared" si="1617"/>
        <v>0</v>
      </c>
      <c r="ED331" s="193">
        <f t="shared" si="1617"/>
        <v>0</v>
      </c>
      <c r="EE331" s="193">
        <f t="shared" si="1617"/>
        <v>0</v>
      </c>
      <c r="EF331" s="193">
        <f t="shared" si="1617"/>
        <v>0</v>
      </c>
      <c r="EG331" s="193">
        <f t="shared" si="1617"/>
        <v>0</v>
      </c>
      <c r="EH331" s="193">
        <f t="shared" si="1617"/>
        <v>0</v>
      </c>
      <c r="EI331" s="193">
        <f t="shared" si="1617"/>
        <v>0</v>
      </c>
      <c r="EJ331" s="193">
        <f t="shared" si="1617"/>
        <v>0</v>
      </c>
      <c r="EK331" s="193">
        <f t="shared" si="1617"/>
        <v>0</v>
      </c>
      <c r="EL331" s="193">
        <f t="shared" si="1617"/>
        <v>0</v>
      </c>
      <c r="EM331" s="193">
        <f t="shared" si="1617"/>
        <v>0</v>
      </c>
      <c r="EN331" s="193">
        <f t="shared" si="1617"/>
        <v>0</v>
      </c>
      <c r="EO331" s="193">
        <f t="shared" si="1617"/>
        <v>0</v>
      </c>
      <c r="EP331" s="193">
        <f t="shared" si="1617"/>
        <v>0</v>
      </c>
      <c r="EQ331" s="193">
        <f t="shared" si="1617"/>
        <v>0</v>
      </c>
      <c r="ER331" s="193">
        <f t="shared" si="1617"/>
        <v>0</v>
      </c>
      <c r="ES331" s="193">
        <f t="shared" si="1617"/>
        <v>0</v>
      </c>
      <c r="ET331" s="193">
        <f t="shared" si="1617"/>
        <v>0</v>
      </c>
      <c r="EU331" s="193">
        <f t="shared" si="19"/>
        <v>2.300086284</v>
      </c>
      <c r="EV331" s="193">
        <f t="shared" ref="EV331:GQ331" si="1618">BB331-CY331</f>
        <v>0</v>
      </c>
      <c r="EW331" s="193">
        <f t="shared" si="1618"/>
        <v>0</v>
      </c>
      <c r="EX331" s="193">
        <f t="shared" si="1618"/>
        <v>0</v>
      </c>
      <c r="EY331" s="193">
        <f t="shared" si="1618"/>
        <v>0</v>
      </c>
      <c r="EZ331" s="193">
        <f t="shared" si="1618"/>
        <v>0</v>
      </c>
      <c r="FA331" s="193">
        <f t="shared" si="1618"/>
        <v>0</v>
      </c>
      <c r="FB331" s="193">
        <f t="shared" si="1618"/>
        <v>0</v>
      </c>
      <c r="FC331" s="193">
        <f t="shared" si="1618"/>
        <v>0</v>
      </c>
      <c r="FD331" s="193">
        <f t="shared" si="1618"/>
        <v>0</v>
      </c>
      <c r="FE331" s="193">
        <f t="shared" si="1618"/>
        <v>0</v>
      </c>
      <c r="FF331" s="193">
        <f t="shared" si="1618"/>
        <v>0</v>
      </c>
      <c r="FG331" s="193">
        <f t="shared" si="1618"/>
        <v>0</v>
      </c>
      <c r="FH331" s="193">
        <f t="shared" si="1618"/>
        <v>0</v>
      </c>
      <c r="FI331" s="193">
        <f t="shared" si="1618"/>
        <v>0</v>
      </c>
      <c r="FJ331" s="193">
        <f t="shared" si="1618"/>
        <v>0.00006097791359</v>
      </c>
      <c r="FK331" s="193">
        <f t="shared" si="1618"/>
        <v>0.007805172939</v>
      </c>
      <c r="FL331" s="193">
        <f t="shared" si="1618"/>
        <v>0.03830398253</v>
      </c>
      <c r="FM331" s="193">
        <f t="shared" si="1618"/>
        <v>0.08767976264</v>
      </c>
      <c r="FN331" s="193">
        <f t="shared" si="1618"/>
        <v>0.170566054</v>
      </c>
      <c r="FO331" s="193">
        <f t="shared" si="1618"/>
        <v>0.1666030749</v>
      </c>
      <c r="FP331" s="193">
        <f t="shared" si="1618"/>
        <v>0.1880836254</v>
      </c>
      <c r="FQ331" s="193">
        <f t="shared" si="1618"/>
        <v>0.2185306671</v>
      </c>
      <c r="FR331" s="193">
        <f t="shared" si="1618"/>
        <v>0.2059311398</v>
      </c>
      <c r="FS331" s="193">
        <f t="shared" si="1618"/>
        <v>0.2069495427</v>
      </c>
      <c r="FT331" s="193">
        <f t="shared" si="1618"/>
        <v>0.1798818915</v>
      </c>
      <c r="FU331" s="193">
        <f t="shared" si="1618"/>
        <v>0.1481844155</v>
      </c>
      <c r="FV331" s="193">
        <f t="shared" si="1618"/>
        <v>0.1424816131</v>
      </c>
      <c r="FW331" s="193">
        <f t="shared" si="1618"/>
        <v>0.1512628291</v>
      </c>
      <c r="FX331" s="193">
        <f t="shared" si="1618"/>
        <v>0.1425176722</v>
      </c>
      <c r="FY331" s="193">
        <f t="shared" si="1618"/>
        <v>0.07030798267</v>
      </c>
      <c r="FZ331" s="193">
        <f t="shared" si="1618"/>
        <v>0.09186498801</v>
      </c>
      <c r="GA331" s="193">
        <f t="shared" si="1618"/>
        <v>0.06969242907</v>
      </c>
      <c r="GB331" s="193">
        <f t="shared" si="1618"/>
        <v>0.01330106103</v>
      </c>
      <c r="GC331" s="193">
        <f t="shared" si="1618"/>
        <v>0.00007740160162</v>
      </c>
      <c r="GD331" s="193">
        <f t="shared" si="1618"/>
        <v>0</v>
      </c>
      <c r="GE331" s="193">
        <f t="shared" si="1618"/>
        <v>0</v>
      </c>
      <c r="GF331" s="193">
        <f t="shared" si="1618"/>
        <v>0</v>
      </c>
      <c r="GG331" s="193">
        <f t="shared" si="1618"/>
        <v>0</v>
      </c>
      <c r="GH331" s="193">
        <f t="shared" si="1618"/>
        <v>0</v>
      </c>
      <c r="GI331" s="193">
        <f t="shared" si="1618"/>
        <v>0</v>
      </c>
      <c r="GJ331" s="193">
        <f t="shared" si="1618"/>
        <v>0</v>
      </c>
      <c r="GK331" s="193">
        <f t="shared" si="1618"/>
        <v>0</v>
      </c>
      <c r="GL331" s="193">
        <f t="shared" si="1618"/>
        <v>0</v>
      </c>
      <c r="GM331" s="193">
        <f t="shared" si="1618"/>
        <v>0</v>
      </c>
      <c r="GN331" s="193">
        <f t="shared" si="1618"/>
        <v>0</v>
      </c>
      <c r="GO331" s="193">
        <f t="shared" si="1618"/>
        <v>0</v>
      </c>
      <c r="GP331" s="193">
        <f t="shared" si="1618"/>
        <v>0</v>
      </c>
      <c r="GQ331" s="193">
        <f t="shared" si="1618"/>
        <v>0</v>
      </c>
      <c r="GR331" s="193">
        <f t="shared" si="21"/>
        <v>10.03255257</v>
      </c>
      <c r="GS331" s="193">
        <f t="shared" ref="GS331:IN331" si="1619">E331-EV331</f>
        <v>0.1646541895</v>
      </c>
      <c r="GT331" s="193">
        <f t="shared" si="1619"/>
        <v>0.1474275954</v>
      </c>
      <c r="GU331" s="193">
        <f t="shared" si="1619"/>
        <v>0.1370115153</v>
      </c>
      <c r="GV331" s="193">
        <f t="shared" si="1619"/>
        <v>0.128999146</v>
      </c>
      <c r="GW331" s="193">
        <f t="shared" si="1619"/>
        <v>0.1253935798</v>
      </c>
      <c r="GX331" s="193">
        <f t="shared" si="1619"/>
        <v>0.1209867767</v>
      </c>
      <c r="GY331" s="193">
        <f t="shared" si="1619"/>
        <v>0.1205861582</v>
      </c>
      <c r="GZ331" s="193">
        <f t="shared" si="1619"/>
        <v>0.1185830659</v>
      </c>
      <c r="HA331" s="193">
        <f t="shared" si="1619"/>
        <v>0.117781829</v>
      </c>
      <c r="HB331" s="193">
        <f t="shared" si="1619"/>
        <v>0.1225892506</v>
      </c>
      <c r="HC331" s="193">
        <f t="shared" si="1619"/>
        <v>0.1285985275</v>
      </c>
      <c r="HD331" s="193">
        <f t="shared" si="1619"/>
        <v>0.1386139892</v>
      </c>
      <c r="HE331" s="193">
        <f t="shared" si="1619"/>
        <v>0.1682597557</v>
      </c>
      <c r="HF331" s="193">
        <f t="shared" si="1619"/>
        <v>0.1983061406</v>
      </c>
      <c r="HG331" s="193">
        <f t="shared" si="1619"/>
        <v>0.23550268</v>
      </c>
      <c r="HH331" s="193">
        <f t="shared" si="1619"/>
        <v>0.2594073438</v>
      </c>
      <c r="HI331" s="193">
        <f t="shared" si="1619"/>
        <v>0.2361196666</v>
      </c>
      <c r="HJ331" s="193">
        <f t="shared" si="1619"/>
        <v>0.1887469788</v>
      </c>
      <c r="HK331" s="193">
        <f t="shared" si="1619"/>
        <v>0.1042582136</v>
      </c>
      <c r="HL331" s="193">
        <f t="shared" si="1619"/>
        <v>0.1030131527</v>
      </c>
      <c r="HM331" s="193">
        <f t="shared" si="1619"/>
        <v>0.07271899585</v>
      </c>
      <c r="HN331" s="193">
        <f t="shared" si="1619"/>
        <v>0.03586205876</v>
      </c>
      <c r="HO331" s="193">
        <f t="shared" si="1619"/>
        <v>0.04325354603</v>
      </c>
      <c r="HP331" s="193">
        <f t="shared" si="1619"/>
        <v>0.04303638002</v>
      </c>
      <c r="HQ331" s="193">
        <f t="shared" si="1619"/>
        <v>0.07571268971</v>
      </c>
      <c r="HR331" s="193">
        <f t="shared" si="1619"/>
        <v>0.110214495</v>
      </c>
      <c r="HS331" s="193">
        <f t="shared" si="1619"/>
        <v>0.1135135866</v>
      </c>
      <c r="HT331" s="193">
        <f t="shared" si="1619"/>
        <v>0.09872309358</v>
      </c>
      <c r="HU331" s="193">
        <f t="shared" si="1619"/>
        <v>0.1086701059</v>
      </c>
      <c r="HV331" s="193">
        <f t="shared" si="1619"/>
        <v>0.1904946386</v>
      </c>
      <c r="HW331" s="193">
        <f t="shared" si="1619"/>
        <v>0.1777512395</v>
      </c>
      <c r="HX331" s="193">
        <f t="shared" si="1619"/>
        <v>0.2251627618</v>
      </c>
      <c r="HY331" s="193">
        <f t="shared" si="1619"/>
        <v>0.3208147395</v>
      </c>
      <c r="HZ331" s="193">
        <f t="shared" si="1619"/>
        <v>0.3837150887</v>
      </c>
      <c r="IA331" s="193">
        <f t="shared" si="1619"/>
        <v>0.4290223151</v>
      </c>
      <c r="IB331" s="193">
        <f t="shared" si="1619"/>
        <v>0.4401595085</v>
      </c>
      <c r="IC331" s="193">
        <f t="shared" si="1619"/>
        <v>0.4425632193</v>
      </c>
      <c r="ID331" s="193">
        <f t="shared" si="1619"/>
        <v>0.4307449745</v>
      </c>
      <c r="IE331" s="193">
        <f t="shared" si="1619"/>
        <v>0.4172441322</v>
      </c>
      <c r="IF331" s="193">
        <f t="shared" si="1619"/>
        <v>0.3942085704</v>
      </c>
      <c r="IG331" s="193">
        <f t="shared" si="1619"/>
        <v>0.3805875426</v>
      </c>
      <c r="IH331" s="193">
        <f t="shared" si="1619"/>
        <v>0.3633609486</v>
      </c>
      <c r="II331" s="193">
        <f t="shared" si="1619"/>
        <v>0.3441312622</v>
      </c>
      <c r="IJ331" s="193">
        <f t="shared" si="1619"/>
        <v>0.3273052866</v>
      </c>
      <c r="IK331" s="193">
        <f t="shared" si="1619"/>
        <v>0.3048706525</v>
      </c>
      <c r="IL331" s="193">
        <f t="shared" si="1619"/>
        <v>0.2684143721</v>
      </c>
      <c r="IM331" s="193">
        <f t="shared" si="1619"/>
        <v>0.2303556179</v>
      </c>
      <c r="IN331" s="193">
        <f t="shared" si="1619"/>
        <v>0.1951011929</v>
      </c>
      <c r="IO331" s="193">
        <f t="shared" si="23"/>
        <v>0</v>
      </c>
      <c r="IP331" s="193">
        <f t="shared" si="29"/>
        <v>0</v>
      </c>
      <c r="IQ331" s="193">
        <f t="shared" ref="IQ331:KK331" si="1620">MAX((MIN(CZ331+IP331,$IO$7))-GT331,0)</f>
        <v>0</v>
      </c>
      <c r="IR331" s="193">
        <f t="shared" si="1620"/>
        <v>0</v>
      </c>
      <c r="IS331" s="193">
        <f t="shared" si="1620"/>
        <v>0</v>
      </c>
      <c r="IT331" s="193">
        <f t="shared" si="1620"/>
        <v>0</v>
      </c>
      <c r="IU331" s="193">
        <f t="shared" si="1620"/>
        <v>0</v>
      </c>
      <c r="IV331" s="193">
        <f t="shared" si="1620"/>
        <v>0</v>
      </c>
      <c r="IW331" s="193">
        <f t="shared" si="1620"/>
        <v>0</v>
      </c>
      <c r="IX331" s="193">
        <f t="shared" si="1620"/>
        <v>0</v>
      </c>
      <c r="IY331" s="193">
        <f t="shared" si="1620"/>
        <v>0</v>
      </c>
      <c r="IZ331" s="193">
        <f t="shared" si="1620"/>
        <v>0</v>
      </c>
      <c r="JA331" s="193">
        <f t="shared" si="1620"/>
        <v>0</v>
      </c>
      <c r="JB331" s="193">
        <f t="shared" si="1620"/>
        <v>0</v>
      </c>
      <c r="JC331" s="193">
        <f t="shared" si="1620"/>
        <v>0</v>
      </c>
      <c r="JD331" s="193">
        <f t="shared" si="1620"/>
        <v>0</v>
      </c>
      <c r="JE331" s="193">
        <f t="shared" si="1620"/>
        <v>0</v>
      </c>
      <c r="JF331" s="193">
        <f t="shared" si="1620"/>
        <v>0</v>
      </c>
      <c r="JG331" s="193">
        <f t="shared" si="1620"/>
        <v>0</v>
      </c>
      <c r="JH331" s="193">
        <f t="shared" si="1620"/>
        <v>0</v>
      </c>
      <c r="JI331" s="193">
        <f t="shared" si="1620"/>
        <v>0</v>
      </c>
      <c r="JJ331" s="193">
        <f t="shared" si="1620"/>
        <v>0</v>
      </c>
      <c r="JK331" s="193">
        <f t="shared" si="1620"/>
        <v>0</v>
      </c>
      <c r="JL331" s="193">
        <f t="shared" si="1620"/>
        <v>0</v>
      </c>
      <c r="JM331" s="193">
        <f t="shared" si="1620"/>
        <v>0</v>
      </c>
      <c r="JN331" s="193">
        <f t="shared" si="1620"/>
        <v>0</v>
      </c>
      <c r="JO331" s="193">
        <f t="shared" si="1620"/>
        <v>0</v>
      </c>
      <c r="JP331" s="193">
        <f t="shared" si="1620"/>
        <v>0</v>
      </c>
      <c r="JQ331" s="193">
        <f t="shared" si="1620"/>
        <v>0</v>
      </c>
      <c r="JR331" s="193">
        <f t="shared" si="1620"/>
        <v>0</v>
      </c>
      <c r="JS331" s="193">
        <f t="shared" si="1620"/>
        <v>0</v>
      </c>
      <c r="JT331" s="193">
        <f t="shared" si="1620"/>
        <v>0</v>
      </c>
      <c r="JU331" s="193">
        <f t="shared" si="1620"/>
        <v>0</v>
      </c>
      <c r="JV331" s="193">
        <f t="shared" si="1620"/>
        <v>0</v>
      </c>
      <c r="JW331" s="193">
        <f t="shared" si="1620"/>
        <v>0</v>
      </c>
      <c r="JX331" s="193">
        <f t="shared" si="1620"/>
        <v>0</v>
      </c>
      <c r="JY331" s="193">
        <f t="shared" si="1620"/>
        <v>0</v>
      </c>
      <c r="JZ331" s="193">
        <f t="shared" si="1620"/>
        <v>0</v>
      </c>
      <c r="KA331" s="193">
        <f t="shared" si="1620"/>
        <v>0</v>
      </c>
      <c r="KB331" s="193">
        <f t="shared" si="1620"/>
        <v>0</v>
      </c>
      <c r="KC331" s="193">
        <f t="shared" si="1620"/>
        <v>0</v>
      </c>
      <c r="KD331" s="193">
        <f t="shared" si="1620"/>
        <v>0</v>
      </c>
      <c r="KE331" s="193">
        <f t="shared" si="1620"/>
        <v>0</v>
      </c>
      <c r="KF331" s="193">
        <f t="shared" si="1620"/>
        <v>0</v>
      </c>
      <c r="KG331" s="193">
        <f t="shared" si="1620"/>
        <v>0</v>
      </c>
      <c r="KH331" s="193">
        <f t="shared" si="1620"/>
        <v>0</v>
      </c>
      <c r="KI331" s="193">
        <f t="shared" si="1620"/>
        <v>0</v>
      </c>
      <c r="KJ331" s="193">
        <f t="shared" si="1620"/>
        <v>0</v>
      </c>
      <c r="KK331" s="193">
        <f t="shared" si="1620"/>
        <v>0</v>
      </c>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row>
    <row r="332" ht="14.25" customHeight="1">
      <c r="A332" s="1">
        <v>11.0</v>
      </c>
      <c r="B332" s="1">
        <f t="shared" ref="B332:C332" si="1621">B331+1</f>
        <v>322</v>
      </c>
      <c r="C332" s="267">
        <f t="shared" si="1621"/>
        <v>43787</v>
      </c>
      <c r="D332" s="193">
        <f t="shared" si="15"/>
        <v>12.36260512</v>
      </c>
      <c r="E332" s="193">
        <f>(SUMIFS(Profile!$F$2:$F$17521,Profile!$B$2:$B$17521,$B332,Profile!$C$2:$C$17521,E$8))*$C$6</f>
        <v>0.1662566633</v>
      </c>
      <c r="F332" s="193">
        <f>(SUMIFS(Profile!$F$2:$F$17521,Profile!$B$2:$B$17521,$B332,Profile!$C$2:$C$17521,F$8))*$C$6</f>
        <v>0.1510331616</v>
      </c>
      <c r="G332" s="193">
        <f>(SUMIFS(Profile!$F$2:$F$17521,Profile!$B$2:$B$17521,$B332,Profile!$C$2:$C$17521,G$8))*$C$6</f>
        <v>0.1402164631</v>
      </c>
      <c r="H332" s="193">
        <f>(SUMIFS(Profile!$F$2:$F$17521,Profile!$B$2:$B$17521,$B332,Profile!$C$2:$C$17521,H$8))*$C$6</f>
        <v>0.1322040937</v>
      </c>
      <c r="I332" s="193">
        <f>(SUMIFS(Profile!$F$2:$F$17521,Profile!$B$2:$B$17521,$B332,Profile!$C$2:$C$17521,I$8))*$C$6</f>
        <v>0.1265954352</v>
      </c>
      <c r="J332" s="193">
        <f>(SUMIFS(Profile!$F$2:$F$17521,Profile!$B$2:$B$17521,$B332,Profile!$C$2:$C$17521,J$8))*$C$6</f>
        <v>0.1205861582</v>
      </c>
      <c r="K332" s="193">
        <f>(SUMIFS(Profile!$F$2:$F$17521,Profile!$B$2:$B$17521,$B332,Profile!$C$2:$C$17521,K$8))*$C$6</f>
        <v>0.1197849213</v>
      </c>
      <c r="L332" s="193">
        <f>(SUMIFS(Profile!$F$2:$F$17521,Profile!$B$2:$B$17521,$B332,Profile!$C$2:$C$17521,L$8))*$C$6</f>
        <v>0.1185830659</v>
      </c>
      <c r="M332" s="193">
        <f>(SUMIFS(Profile!$F$2:$F$17521,Profile!$B$2:$B$17521,$B332,Profile!$C$2:$C$17521,M$8))*$C$6</f>
        <v>0.1173812105</v>
      </c>
      <c r="N332" s="193">
        <f>(SUMIFS(Profile!$F$2:$F$17521,Profile!$B$2:$B$17521,$B332,Profile!$C$2:$C$17521,N$8))*$C$6</f>
        <v>0.1221886321</v>
      </c>
      <c r="O332" s="193">
        <f>(SUMIFS(Profile!$F$2:$F$17521,Profile!$B$2:$B$17521,$B332,Profile!$C$2:$C$17521,O$8))*$C$6</f>
        <v>0.1277972906</v>
      </c>
      <c r="P332" s="193">
        <f>(SUMIFS(Profile!$F$2:$F$17521,Profile!$B$2:$B$17521,$B332,Profile!$C$2:$C$17521,P$8))*$C$6</f>
        <v>0.1366108969</v>
      </c>
      <c r="Q332" s="193">
        <f>(SUMIFS(Profile!$F$2:$F$17521,Profile!$B$2:$B$17521,$B332,Profile!$C$2:$C$17521,Q$8))*$C$6</f>
        <v>0.1650548079</v>
      </c>
      <c r="R332" s="193">
        <f>(SUMIFS(Profile!$F$2:$F$17521,Profile!$B$2:$B$17521,$B332,Profile!$C$2:$C$17521,R$8))*$C$6</f>
        <v>0.193498719</v>
      </c>
      <c r="S332" s="193">
        <f>(SUMIFS(Profile!$F$2:$F$17521,Profile!$B$2:$B$17521,$B332,Profile!$C$2:$C$17521,S$8))*$C$6</f>
        <v>0.2355636579</v>
      </c>
      <c r="T332" s="193">
        <f>(SUMIFS(Profile!$F$2:$F$17521,Profile!$B$2:$B$17521,$B332,Profile!$C$2:$C$17521,T$8))*$C$6</f>
        <v>0.2620044767</v>
      </c>
      <c r="U332" s="193">
        <f>(SUMIFS(Profile!$F$2:$F$17521,Profile!$B$2:$B$17521,$B332,Profile!$C$2:$C$17521,U$8))*$C$6</f>
        <v>0.2784298338</v>
      </c>
      <c r="V332" s="193">
        <f>(SUMIFS(Profile!$F$2:$F$17521,Profile!$B$2:$B$17521,$B332,Profile!$C$2:$C$17521,V$8))*$C$6</f>
        <v>0.2788304523</v>
      </c>
      <c r="W332" s="193">
        <f>(SUMIFS(Profile!$F$2:$F$17521,Profile!$B$2:$B$17521,$B332,Profile!$C$2:$C$17521,W$8))*$C$6</f>
        <v>0.2768273599</v>
      </c>
      <c r="X332" s="193">
        <f>(SUMIFS(Profile!$F$2:$F$17521,Profile!$B$2:$B$17521,$B332,Profile!$C$2:$C$17521,X$8))*$C$6</f>
        <v>0.2752248861</v>
      </c>
      <c r="Y332" s="193">
        <f>(SUMIFS(Profile!$F$2:$F$17521,Profile!$B$2:$B$17521,$B332,Profile!$C$2:$C$17521,Y$8))*$C$6</f>
        <v>0.2708180829</v>
      </c>
      <c r="Z332" s="193">
        <f>(SUMIFS(Profile!$F$2:$F$17521,Profile!$B$2:$B$17521,$B332,Profile!$C$2:$C$17521,Z$8))*$C$6</f>
        <v>0.2628057136</v>
      </c>
      <c r="AA332" s="193">
        <f>(SUMIFS(Profile!$F$2:$F$17521,Profile!$B$2:$B$17521,$B332,Profile!$C$2:$C$17521,AA$8))*$C$6</f>
        <v>0.2620044767</v>
      </c>
      <c r="AB332" s="193">
        <f>(SUMIFS(Profile!$F$2:$F$17521,Profile!$B$2:$B$17521,$B332,Profile!$C$2:$C$17521,AB$8))*$C$6</f>
        <v>0.2652094244</v>
      </c>
      <c r="AC332" s="193">
        <f>(SUMIFS(Profile!$F$2:$F$17521,Profile!$B$2:$B$17521,$B332,Profile!$C$2:$C$17521,AC$8))*$C$6</f>
        <v>0.2716193199</v>
      </c>
      <c r="AD332" s="193">
        <f>(SUMIFS(Profile!$F$2:$F$17521,Profile!$B$2:$B$17521,$B332,Profile!$C$2:$C$17521,AD$8))*$C$6</f>
        <v>0.2720199383</v>
      </c>
      <c r="AE332" s="193">
        <f>(SUMIFS(Profile!$F$2:$F$17521,Profile!$B$2:$B$17521,$B332,Profile!$C$2:$C$17521,AE$8))*$C$6</f>
        <v>0.2692156091</v>
      </c>
      <c r="AF332" s="193">
        <f>(SUMIFS(Profile!$F$2:$F$17521,Profile!$B$2:$B$17521,$B332,Profile!$C$2:$C$17521,AF$8))*$C$6</f>
        <v>0.2616038582</v>
      </c>
      <c r="AG332" s="193">
        <f>(SUMIFS(Profile!$F$2:$F$17521,Profile!$B$2:$B$17521,$B332,Profile!$C$2:$C$17521,AG$8))*$C$6</f>
        <v>0.2571970551</v>
      </c>
      <c r="AH332" s="193">
        <f>(SUMIFS(Profile!$F$2:$F$17521,Profile!$B$2:$B$17521,$B332,Profile!$C$2:$C$17521,AH$8))*$C$6</f>
        <v>0.2636069506</v>
      </c>
      <c r="AI332" s="193">
        <f>(SUMIFS(Profile!$F$2:$F$17521,Profile!$B$2:$B$17521,$B332,Profile!$C$2:$C$17521,AI$8))*$C$6</f>
        <v>0.2736224122</v>
      </c>
      <c r="AJ332" s="193">
        <f>(SUMIFS(Profile!$F$2:$F$17521,Profile!$B$2:$B$17521,$B332,Profile!$C$2:$C$17521,AJ$8))*$C$6</f>
        <v>0.2968582832</v>
      </c>
      <c r="AK332" s="193">
        <f>(SUMIFS(Profile!$F$2:$F$17521,Profile!$B$2:$B$17521,$B332,Profile!$C$2:$C$17521,AK$8))*$C$6</f>
        <v>0.334516419</v>
      </c>
      <c r="AL332" s="193">
        <f>(SUMIFS(Profile!$F$2:$F$17521,Profile!$B$2:$B$17521,$B332,Profile!$C$2:$C$17521,AL$8))*$C$6</f>
        <v>0.3805875426</v>
      </c>
      <c r="AM332" s="193">
        <f>(SUMIFS(Profile!$F$2:$F$17521,Profile!$B$2:$B$17521,$B332,Profile!$C$2:$C$17521,AM$8))*$C$6</f>
        <v>0.4102333091</v>
      </c>
      <c r="AN332" s="193">
        <f>(SUMIFS(Profile!$F$2:$F$17521,Profile!$B$2:$B$17521,$B332,Profile!$C$2:$C$17521,AN$8))*$C$6</f>
        <v>0.4265384806</v>
      </c>
      <c r="AO332" s="193">
        <f>(SUMIFS(Profile!$F$2:$F$17521,Profile!$B$2:$B$17521,$B332,Profile!$C$2:$C$17521,AO$8))*$C$6</f>
        <v>0.4317865825</v>
      </c>
      <c r="AP332" s="193">
        <f>(SUMIFS(Profile!$F$2:$F$17521,Profile!$B$2:$B$17521,$B332,Profile!$C$2:$C$17521,AP$8))*$C$6</f>
        <v>0.4236540277</v>
      </c>
      <c r="AQ332" s="193">
        <f>(SUMIFS(Profile!$F$2:$F$17521,Profile!$B$2:$B$17521,$B332,Profile!$C$2:$C$17521,AQ$8))*$C$6</f>
        <v>0.4057463822</v>
      </c>
      <c r="AR332" s="193">
        <f>(SUMIFS(Profile!$F$2:$F$17521,Profile!$B$2:$B$17521,$B332,Profile!$C$2:$C$17521,AR$8))*$C$6</f>
        <v>0.3829912534</v>
      </c>
      <c r="AS332" s="193">
        <f>(SUMIFS(Profile!$F$2:$F$17521,Profile!$B$2:$B$17521,$B332,Profile!$C$2:$C$17521,AS$8))*$C$6</f>
        <v>0.3677677517</v>
      </c>
      <c r="AT332" s="193">
        <f>(SUMIFS(Profile!$F$2:$F$17521,Profile!$B$2:$B$17521,$B332,Profile!$C$2:$C$17521,AT$8))*$C$6</f>
        <v>0.3521436315</v>
      </c>
      <c r="AU332" s="193">
        <f>(SUMIFS(Profile!$F$2:$F$17521,Profile!$B$2:$B$17521,$B332,Profile!$C$2:$C$17521,AU$8))*$C$6</f>
        <v>0.3353176559</v>
      </c>
      <c r="AV332" s="193">
        <f>(SUMIFS(Profile!$F$2:$F$17521,Profile!$B$2:$B$17521,$B332,Profile!$C$2:$C$17521,AV$8))*$C$6</f>
        <v>0.3200941542</v>
      </c>
      <c r="AW332" s="193">
        <f>(SUMIFS(Profile!$F$2:$F$17521,Profile!$B$2:$B$17521,$B332,Profile!$C$2:$C$17521,AW$8))*$C$6</f>
        <v>0.3036687971</v>
      </c>
      <c r="AX332" s="193">
        <f>(SUMIFS(Profile!$F$2:$F$17521,Profile!$B$2:$B$17521,$B332,Profile!$C$2:$C$17521,AX$8))*$C$6</f>
        <v>0.2712187014</v>
      </c>
      <c r="AY332" s="193">
        <f>(SUMIFS(Profile!$F$2:$F$17521,Profile!$B$2:$B$17521,$B332,Profile!$C$2:$C$17521,AY$8))*$C$6</f>
        <v>0.2379673687</v>
      </c>
      <c r="AZ332" s="193">
        <f>(SUMIFS(Profile!$F$2:$F$17521,Profile!$B$2:$B$17521,$B332,Profile!$C$2:$C$17521,AZ$8))*$C$6</f>
        <v>0.2071197469</v>
      </c>
      <c r="BA332" s="193">
        <f t="shared" si="16"/>
        <v>1.524808775</v>
      </c>
      <c r="BB332" s="193">
        <f>(SUMIFS(Profile!$E$2:$E$17521,Profile!$B$2:$B$17521,$B332,Profile!$C$2:$C$17521,BB$8))*$C$9</f>
        <v>0</v>
      </c>
      <c r="BC332" s="193">
        <f>(SUMIFS(Profile!$E$2:$E$17521,Profile!$B$2:$B$17521,$B332,Profile!$C$2:$C$17521,BC$8))*$C$9</f>
        <v>0</v>
      </c>
      <c r="BD332" s="193">
        <f>(SUMIFS(Profile!$E$2:$E$17521,Profile!$B$2:$B$17521,$B332,Profile!$C$2:$C$17521,BD$8))*$C$9</f>
        <v>0</v>
      </c>
      <c r="BE332" s="193">
        <f>(SUMIFS(Profile!$E$2:$E$17521,Profile!$B$2:$B$17521,$B332,Profile!$C$2:$C$17521,BE$8))*$C$9</f>
        <v>0</v>
      </c>
      <c r="BF332" s="193">
        <f>(SUMIFS(Profile!$E$2:$E$17521,Profile!$B$2:$B$17521,$B332,Profile!$C$2:$C$17521,BF$8))*$C$9</f>
        <v>0</v>
      </c>
      <c r="BG332" s="193">
        <f>(SUMIFS(Profile!$E$2:$E$17521,Profile!$B$2:$B$17521,$B332,Profile!$C$2:$C$17521,BG$8))*$C$9</f>
        <v>0</v>
      </c>
      <c r="BH332" s="193">
        <f>(SUMIFS(Profile!$E$2:$E$17521,Profile!$B$2:$B$17521,$B332,Profile!$C$2:$C$17521,BH$8))*$C$9</f>
        <v>0</v>
      </c>
      <c r="BI332" s="193">
        <f>(SUMIFS(Profile!$E$2:$E$17521,Profile!$B$2:$B$17521,$B332,Profile!$C$2:$C$17521,BI$8))*$C$9</f>
        <v>0</v>
      </c>
      <c r="BJ332" s="193">
        <f>(SUMIFS(Profile!$E$2:$E$17521,Profile!$B$2:$B$17521,$B332,Profile!$C$2:$C$17521,BJ$8))*$C$9</f>
        <v>0</v>
      </c>
      <c r="BK332" s="193">
        <f>(SUMIFS(Profile!$E$2:$E$17521,Profile!$B$2:$B$17521,$B332,Profile!$C$2:$C$17521,BK$8))*$C$9</f>
        <v>0</v>
      </c>
      <c r="BL332" s="193">
        <f>(SUMIFS(Profile!$E$2:$E$17521,Profile!$B$2:$B$17521,$B332,Profile!$C$2:$C$17521,BL$8))*$C$9</f>
        <v>0</v>
      </c>
      <c r="BM332" s="193">
        <f>(SUMIFS(Profile!$E$2:$E$17521,Profile!$B$2:$B$17521,$B332,Profile!$C$2:$C$17521,BM$8))*$C$9</f>
        <v>0</v>
      </c>
      <c r="BN332" s="193">
        <f>(SUMIFS(Profile!$E$2:$E$17521,Profile!$B$2:$B$17521,$B332,Profile!$C$2:$C$17521,BN$8))*$C$9</f>
        <v>0</v>
      </c>
      <c r="BO332" s="193">
        <f>(SUMIFS(Profile!$E$2:$E$17521,Profile!$B$2:$B$17521,$B332,Profile!$C$2:$C$17521,BO$8))*$C$9</f>
        <v>0</v>
      </c>
      <c r="BP332" s="193">
        <f>(SUMIFS(Profile!$E$2:$E$17521,Profile!$B$2:$B$17521,$B332,Profile!$C$2:$C$17521,BP$8))*$C$9</f>
        <v>0.00006097791359</v>
      </c>
      <c r="BQ332" s="193">
        <f>(SUMIFS(Profile!$E$2:$E$17521,Profile!$B$2:$B$17521,$B332,Profile!$C$2:$C$17521,BQ$8))*$C$9</f>
        <v>0.006829526322</v>
      </c>
      <c r="BR332" s="193">
        <f>(SUMIFS(Profile!$E$2:$E$17521,Profile!$B$2:$B$17521,$B332,Profile!$C$2:$C$17521,BR$8))*$C$9</f>
        <v>0.02067151271</v>
      </c>
      <c r="BS332" s="193">
        <f>(SUMIFS(Profile!$E$2:$E$17521,Profile!$B$2:$B$17521,$B332,Profile!$C$2:$C$17521,BS$8))*$C$9</f>
        <v>0.0458833532</v>
      </c>
      <c r="BT332" s="193">
        <f>(SUMIFS(Profile!$E$2:$E$17521,Profile!$B$2:$B$17521,$B332,Profile!$C$2:$C$17521,BT$8))*$C$9</f>
        <v>0.08672071805</v>
      </c>
      <c r="BU332" s="193">
        <f>(SUMIFS(Profile!$E$2:$E$17521,Profile!$B$2:$B$17521,$B332,Profile!$C$2:$C$17521,BU$8))*$C$9</f>
        <v>0.0960322877</v>
      </c>
      <c r="BV332" s="193">
        <f>(SUMIFS(Profile!$E$2:$E$17521,Profile!$B$2:$B$17521,$B332,Profile!$C$2:$C$17521,BV$8))*$C$9</f>
        <v>0.1049862813</v>
      </c>
      <c r="BW332" s="193">
        <f>(SUMIFS(Profile!$E$2:$E$17521,Profile!$B$2:$B$17521,$B332,Profile!$C$2:$C$17521,BW$8))*$C$9</f>
        <v>0.1305198542</v>
      </c>
      <c r="BX332" s="193">
        <f>(SUMIFS(Profile!$E$2:$E$17521,Profile!$B$2:$B$17521,$B332,Profile!$C$2:$C$17521,BX$8))*$C$9</f>
        <v>0.1316541869</v>
      </c>
      <c r="BY332" s="193">
        <f>(SUMIFS(Profile!$E$2:$E$17521,Profile!$B$2:$B$17521,$B332,Profile!$C$2:$C$17521,BY$8))*$C$9</f>
        <v>0.1275753633</v>
      </c>
      <c r="BZ332" s="193">
        <f>(SUMIFS(Profile!$E$2:$E$17521,Profile!$B$2:$B$17521,$B332,Profile!$C$2:$C$17521,BZ$8))*$C$9</f>
        <v>0.1348538544</v>
      </c>
      <c r="CA332" s="193">
        <f>(SUMIFS(Profile!$E$2:$E$17521,Profile!$B$2:$B$17521,$B332,Profile!$C$2:$C$17521,CA$8))*$C$9</f>
        <v>0.1605754444</v>
      </c>
      <c r="CB332" s="193">
        <f>(SUMIFS(Profile!$E$2:$E$17521,Profile!$B$2:$B$17521,$B332,Profile!$C$2:$C$17521,CB$8))*$C$9</f>
        <v>0.1353751779</v>
      </c>
      <c r="CC332" s="193">
        <f>(SUMIFS(Profile!$E$2:$E$17521,Profile!$B$2:$B$17521,$B332,Profile!$C$2:$C$17521,CC$8))*$C$9</f>
        <v>0.1108654046</v>
      </c>
      <c r="CD332" s="193">
        <f>(SUMIFS(Profile!$E$2:$E$17521,Profile!$B$2:$B$17521,$B332,Profile!$C$2:$C$17521,CD$8))*$C$9</f>
        <v>0.09402008258</v>
      </c>
      <c r="CE332" s="193">
        <f>(SUMIFS(Profile!$E$2:$E$17521,Profile!$B$2:$B$17521,$B332,Profile!$C$2:$C$17521,CE$8))*$C$9</f>
        <v>0.07101093423</v>
      </c>
      <c r="CF332" s="193">
        <f>(SUMIFS(Profile!$E$2:$E$17521,Profile!$B$2:$B$17521,$B332,Profile!$C$2:$C$17521,CF$8))*$C$9</f>
        <v>0.04847113612</v>
      </c>
      <c r="CG332" s="193">
        <f>(SUMIFS(Profile!$E$2:$E$17521,Profile!$B$2:$B$17521,$B332,Profile!$C$2:$C$17521,CG$8))*$C$9</f>
        <v>0.01740550896</v>
      </c>
      <c r="CH332" s="193">
        <f>(SUMIFS(Profile!$E$2:$E$17521,Profile!$B$2:$B$17521,$B332,Profile!$C$2:$C$17521,CH$8))*$C$9</f>
        <v>0.001262661931</v>
      </c>
      <c r="CI332" s="193">
        <f>(SUMIFS(Profile!$E$2:$E$17521,Profile!$B$2:$B$17521,$B332,Profile!$C$2:$C$17521,CI$8))*$C$9</f>
        <v>0.00003450821405</v>
      </c>
      <c r="CJ332" s="193">
        <f>(SUMIFS(Profile!$E$2:$E$17521,Profile!$B$2:$B$17521,$B332,Profile!$C$2:$C$17521,CJ$8))*$C$9</f>
        <v>0</v>
      </c>
      <c r="CK332" s="193">
        <f>(SUMIFS(Profile!$E$2:$E$17521,Profile!$B$2:$B$17521,$B332,Profile!$C$2:$C$17521,CK$8))*$C$9</f>
        <v>0</v>
      </c>
      <c r="CL332" s="193">
        <f>(SUMIFS(Profile!$E$2:$E$17521,Profile!$B$2:$B$17521,$B332,Profile!$C$2:$C$17521,CL$8))*$C$9</f>
        <v>0</v>
      </c>
      <c r="CM332" s="193">
        <f>(SUMIFS(Profile!$E$2:$E$17521,Profile!$B$2:$B$17521,$B332,Profile!$C$2:$C$17521,CM$8))*$C$9</f>
        <v>0</v>
      </c>
      <c r="CN332" s="193">
        <f>(SUMIFS(Profile!$E$2:$E$17521,Profile!$B$2:$B$17521,$B332,Profile!$C$2:$C$17521,CN$8))*$C$9</f>
        <v>0</v>
      </c>
      <c r="CO332" s="193">
        <f>(SUMIFS(Profile!$E$2:$E$17521,Profile!$B$2:$B$17521,$B332,Profile!$C$2:$C$17521,CO$8))*$C$9</f>
        <v>0</v>
      </c>
      <c r="CP332" s="193">
        <f>(SUMIFS(Profile!$E$2:$E$17521,Profile!$B$2:$B$17521,$B332,Profile!$C$2:$C$17521,CP$8))*$C$9</f>
        <v>0</v>
      </c>
      <c r="CQ332" s="193">
        <f>(SUMIFS(Profile!$E$2:$E$17521,Profile!$B$2:$B$17521,$B332,Profile!$C$2:$C$17521,CQ$8))*$C$9</f>
        <v>0</v>
      </c>
      <c r="CR332" s="193">
        <f>(SUMIFS(Profile!$E$2:$E$17521,Profile!$B$2:$B$17521,$B332,Profile!$C$2:$C$17521,CR$8))*$C$9</f>
        <v>0</v>
      </c>
      <c r="CS332" s="193">
        <f>(SUMIFS(Profile!$E$2:$E$17521,Profile!$B$2:$B$17521,$B332,Profile!$C$2:$C$17521,CS$8))*$C$9</f>
        <v>0</v>
      </c>
      <c r="CT332" s="193">
        <f>(SUMIFS(Profile!$E$2:$E$17521,Profile!$B$2:$B$17521,$B332,Profile!$C$2:$C$17521,CT$8))*$C$9</f>
        <v>0</v>
      </c>
      <c r="CU332" s="193">
        <f>(SUMIFS(Profile!$E$2:$E$17521,Profile!$B$2:$B$17521,$B332,Profile!$C$2:$C$17521,CU$8))*$C$9</f>
        <v>0</v>
      </c>
      <c r="CV332" s="193">
        <f>(SUMIFS(Profile!$E$2:$E$17521,Profile!$B$2:$B$17521,$B332,Profile!$C$2:$C$17521,CV$8))*$C$9</f>
        <v>0</v>
      </c>
      <c r="CW332" s="193">
        <f>(SUMIFS(Profile!$E$2:$E$17521,Profile!$B$2:$B$17521,$B332,Profile!$C$2:$C$17521,CW$8))*$C$9</f>
        <v>0</v>
      </c>
      <c r="CX332" s="193">
        <f t="shared" si="17"/>
        <v>0</v>
      </c>
      <c r="CY332" s="193">
        <f t="shared" ref="CY332:ET332" si="1622">MAX(BB332-E332,0)</f>
        <v>0</v>
      </c>
      <c r="CZ332" s="193">
        <f t="shared" si="1622"/>
        <v>0</v>
      </c>
      <c r="DA332" s="193">
        <f t="shared" si="1622"/>
        <v>0</v>
      </c>
      <c r="DB332" s="193">
        <f t="shared" si="1622"/>
        <v>0</v>
      </c>
      <c r="DC332" s="193">
        <f t="shared" si="1622"/>
        <v>0</v>
      </c>
      <c r="DD332" s="193">
        <f t="shared" si="1622"/>
        <v>0</v>
      </c>
      <c r="DE332" s="193">
        <f t="shared" si="1622"/>
        <v>0</v>
      </c>
      <c r="DF332" s="193">
        <f t="shared" si="1622"/>
        <v>0</v>
      </c>
      <c r="DG332" s="193">
        <f t="shared" si="1622"/>
        <v>0</v>
      </c>
      <c r="DH332" s="193">
        <f t="shared" si="1622"/>
        <v>0</v>
      </c>
      <c r="DI332" s="193">
        <f t="shared" si="1622"/>
        <v>0</v>
      </c>
      <c r="DJ332" s="193">
        <f t="shared" si="1622"/>
        <v>0</v>
      </c>
      <c r="DK332" s="193">
        <f t="shared" si="1622"/>
        <v>0</v>
      </c>
      <c r="DL332" s="193">
        <f t="shared" si="1622"/>
        <v>0</v>
      </c>
      <c r="DM332" s="193">
        <f t="shared" si="1622"/>
        <v>0</v>
      </c>
      <c r="DN332" s="193">
        <f t="shared" si="1622"/>
        <v>0</v>
      </c>
      <c r="DO332" s="193">
        <f t="shared" si="1622"/>
        <v>0</v>
      </c>
      <c r="DP332" s="193">
        <f t="shared" si="1622"/>
        <v>0</v>
      </c>
      <c r="DQ332" s="193">
        <f t="shared" si="1622"/>
        <v>0</v>
      </c>
      <c r="DR332" s="193">
        <f t="shared" si="1622"/>
        <v>0</v>
      </c>
      <c r="DS332" s="193">
        <f t="shared" si="1622"/>
        <v>0</v>
      </c>
      <c r="DT332" s="193">
        <f t="shared" si="1622"/>
        <v>0</v>
      </c>
      <c r="DU332" s="193">
        <f t="shared" si="1622"/>
        <v>0</v>
      </c>
      <c r="DV332" s="193">
        <f t="shared" si="1622"/>
        <v>0</v>
      </c>
      <c r="DW332" s="193">
        <f t="shared" si="1622"/>
        <v>0</v>
      </c>
      <c r="DX332" s="193">
        <f t="shared" si="1622"/>
        <v>0</v>
      </c>
      <c r="DY332" s="193">
        <f t="shared" si="1622"/>
        <v>0</v>
      </c>
      <c r="DZ332" s="193">
        <f t="shared" si="1622"/>
        <v>0</v>
      </c>
      <c r="EA332" s="193">
        <f t="shared" si="1622"/>
        <v>0</v>
      </c>
      <c r="EB332" s="193">
        <f t="shared" si="1622"/>
        <v>0</v>
      </c>
      <c r="EC332" s="193">
        <f t="shared" si="1622"/>
        <v>0</v>
      </c>
      <c r="ED332" s="193">
        <f t="shared" si="1622"/>
        <v>0</v>
      </c>
      <c r="EE332" s="193">
        <f t="shared" si="1622"/>
        <v>0</v>
      </c>
      <c r="EF332" s="193">
        <f t="shared" si="1622"/>
        <v>0</v>
      </c>
      <c r="EG332" s="193">
        <f t="shared" si="1622"/>
        <v>0</v>
      </c>
      <c r="EH332" s="193">
        <f t="shared" si="1622"/>
        <v>0</v>
      </c>
      <c r="EI332" s="193">
        <f t="shared" si="1622"/>
        <v>0</v>
      </c>
      <c r="EJ332" s="193">
        <f t="shared" si="1622"/>
        <v>0</v>
      </c>
      <c r="EK332" s="193">
        <f t="shared" si="1622"/>
        <v>0</v>
      </c>
      <c r="EL332" s="193">
        <f t="shared" si="1622"/>
        <v>0</v>
      </c>
      <c r="EM332" s="193">
        <f t="shared" si="1622"/>
        <v>0</v>
      </c>
      <c r="EN332" s="193">
        <f t="shared" si="1622"/>
        <v>0</v>
      </c>
      <c r="EO332" s="193">
        <f t="shared" si="1622"/>
        <v>0</v>
      </c>
      <c r="EP332" s="193">
        <f t="shared" si="1622"/>
        <v>0</v>
      </c>
      <c r="EQ332" s="193">
        <f t="shared" si="1622"/>
        <v>0</v>
      </c>
      <c r="ER332" s="193">
        <f t="shared" si="1622"/>
        <v>0</v>
      </c>
      <c r="ES332" s="193">
        <f t="shared" si="1622"/>
        <v>0</v>
      </c>
      <c r="ET332" s="193">
        <f t="shared" si="1622"/>
        <v>0</v>
      </c>
      <c r="EU332" s="193">
        <f t="shared" si="19"/>
        <v>1.524808775</v>
      </c>
      <c r="EV332" s="193">
        <f t="shared" ref="EV332:GQ332" si="1623">BB332-CY332</f>
        <v>0</v>
      </c>
      <c r="EW332" s="193">
        <f t="shared" si="1623"/>
        <v>0</v>
      </c>
      <c r="EX332" s="193">
        <f t="shared" si="1623"/>
        <v>0</v>
      </c>
      <c r="EY332" s="193">
        <f t="shared" si="1623"/>
        <v>0</v>
      </c>
      <c r="EZ332" s="193">
        <f t="shared" si="1623"/>
        <v>0</v>
      </c>
      <c r="FA332" s="193">
        <f t="shared" si="1623"/>
        <v>0</v>
      </c>
      <c r="FB332" s="193">
        <f t="shared" si="1623"/>
        <v>0</v>
      </c>
      <c r="FC332" s="193">
        <f t="shared" si="1623"/>
        <v>0</v>
      </c>
      <c r="FD332" s="193">
        <f t="shared" si="1623"/>
        <v>0</v>
      </c>
      <c r="FE332" s="193">
        <f t="shared" si="1623"/>
        <v>0</v>
      </c>
      <c r="FF332" s="193">
        <f t="shared" si="1623"/>
        <v>0</v>
      </c>
      <c r="FG332" s="193">
        <f t="shared" si="1623"/>
        <v>0</v>
      </c>
      <c r="FH332" s="193">
        <f t="shared" si="1623"/>
        <v>0</v>
      </c>
      <c r="FI332" s="193">
        <f t="shared" si="1623"/>
        <v>0</v>
      </c>
      <c r="FJ332" s="193">
        <f t="shared" si="1623"/>
        <v>0.00006097791359</v>
      </c>
      <c r="FK332" s="193">
        <f t="shared" si="1623"/>
        <v>0.006829526322</v>
      </c>
      <c r="FL332" s="193">
        <f t="shared" si="1623"/>
        <v>0.02067151271</v>
      </c>
      <c r="FM332" s="193">
        <f t="shared" si="1623"/>
        <v>0.0458833532</v>
      </c>
      <c r="FN332" s="193">
        <f t="shared" si="1623"/>
        <v>0.08672071805</v>
      </c>
      <c r="FO332" s="193">
        <f t="shared" si="1623"/>
        <v>0.0960322877</v>
      </c>
      <c r="FP332" s="193">
        <f t="shared" si="1623"/>
        <v>0.1049862813</v>
      </c>
      <c r="FQ332" s="193">
        <f t="shared" si="1623"/>
        <v>0.1305198542</v>
      </c>
      <c r="FR332" s="193">
        <f t="shared" si="1623"/>
        <v>0.1316541869</v>
      </c>
      <c r="FS332" s="193">
        <f t="shared" si="1623"/>
        <v>0.1275753633</v>
      </c>
      <c r="FT332" s="193">
        <f t="shared" si="1623"/>
        <v>0.1348538544</v>
      </c>
      <c r="FU332" s="193">
        <f t="shared" si="1623"/>
        <v>0.1605754444</v>
      </c>
      <c r="FV332" s="193">
        <f t="shared" si="1623"/>
        <v>0.1353751779</v>
      </c>
      <c r="FW332" s="193">
        <f t="shared" si="1623"/>
        <v>0.1108654046</v>
      </c>
      <c r="FX332" s="193">
        <f t="shared" si="1623"/>
        <v>0.09402008258</v>
      </c>
      <c r="FY332" s="193">
        <f t="shared" si="1623"/>
        <v>0.07101093423</v>
      </c>
      <c r="FZ332" s="193">
        <f t="shared" si="1623"/>
        <v>0.04847113612</v>
      </c>
      <c r="GA332" s="193">
        <f t="shared" si="1623"/>
        <v>0.01740550896</v>
      </c>
      <c r="GB332" s="193">
        <f t="shared" si="1623"/>
        <v>0.001262661931</v>
      </c>
      <c r="GC332" s="193">
        <f t="shared" si="1623"/>
        <v>0.00003450821405</v>
      </c>
      <c r="GD332" s="193">
        <f t="shared" si="1623"/>
        <v>0</v>
      </c>
      <c r="GE332" s="193">
        <f t="shared" si="1623"/>
        <v>0</v>
      </c>
      <c r="GF332" s="193">
        <f t="shared" si="1623"/>
        <v>0</v>
      </c>
      <c r="GG332" s="193">
        <f t="shared" si="1623"/>
        <v>0</v>
      </c>
      <c r="GH332" s="193">
        <f t="shared" si="1623"/>
        <v>0</v>
      </c>
      <c r="GI332" s="193">
        <f t="shared" si="1623"/>
        <v>0</v>
      </c>
      <c r="GJ332" s="193">
        <f t="shared" si="1623"/>
        <v>0</v>
      </c>
      <c r="GK332" s="193">
        <f t="shared" si="1623"/>
        <v>0</v>
      </c>
      <c r="GL332" s="193">
        <f t="shared" si="1623"/>
        <v>0</v>
      </c>
      <c r="GM332" s="193">
        <f t="shared" si="1623"/>
        <v>0</v>
      </c>
      <c r="GN332" s="193">
        <f t="shared" si="1623"/>
        <v>0</v>
      </c>
      <c r="GO332" s="193">
        <f t="shared" si="1623"/>
        <v>0</v>
      </c>
      <c r="GP332" s="193">
        <f t="shared" si="1623"/>
        <v>0</v>
      </c>
      <c r="GQ332" s="193">
        <f t="shared" si="1623"/>
        <v>0</v>
      </c>
      <c r="GR332" s="193">
        <f t="shared" si="21"/>
        <v>10.83779634</v>
      </c>
      <c r="GS332" s="193">
        <f t="shared" ref="GS332:IN332" si="1624">E332-EV332</f>
        <v>0.1662566633</v>
      </c>
      <c r="GT332" s="193">
        <f t="shared" si="1624"/>
        <v>0.1510331616</v>
      </c>
      <c r="GU332" s="193">
        <f t="shared" si="1624"/>
        <v>0.1402164631</v>
      </c>
      <c r="GV332" s="193">
        <f t="shared" si="1624"/>
        <v>0.1322040937</v>
      </c>
      <c r="GW332" s="193">
        <f t="shared" si="1624"/>
        <v>0.1265954352</v>
      </c>
      <c r="GX332" s="193">
        <f t="shared" si="1624"/>
        <v>0.1205861582</v>
      </c>
      <c r="GY332" s="193">
        <f t="shared" si="1624"/>
        <v>0.1197849213</v>
      </c>
      <c r="GZ332" s="193">
        <f t="shared" si="1624"/>
        <v>0.1185830659</v>
      </c>
      <c r="HA332" s="193">
        <f t="shared" si="1624"/>
        <v>0.1173812105</v>
      </c>
      <c r="HB332" s="193">
        <f t="shared" si="1624"/>
        <v>0.1221886321</v>
      </c>
      <c r="HC332" s="193">
        <f t="shared" si="1624"/>
        <v>0.1277972906</v>
      </c>
      <c r="HD332" s="193">
        <f t="shared" si="1624"/>
        <v>0.1366108969</v>
      </c>
      <c r="HE332" s="193">
        <f t="shared" si="1624"/>
        <v>0.1650548079</v>
      </c>
      <c r="HF332" s="193">
        <f t="shared" si="1624"/>
        <v>0.193498719</v>
      </c>
      <c r="HG332" s="193">
        <f t="shared" si="1624"/>
        <v>0.23550268</v>
      </c>
      <c r="HH332" s="193">
        <f t="shared" si="1624"/>
        <v>0.2551749504</v>
      </c>
      <c r="HI332" s="193">
        <f t="shared" si="1624"/>
        <v>0.2577583211</v>
      </c>
      <c r="HJ332" s="193">
        <f t="shared" si="1624"/>
        <v>0.2329470991</v>
      </c>
      <c r="HK332" s="193">
        <f t="shared" si="1624"/>
        <v>0.1901066419</v>
      </c>
      <c r="HL332" s="193">
        <f t="shared" si="1624"/>
        <v>0.1791925984</v>
      </c>
      <c r="HM332" s="193">
        <f t="shared" si="1624"/>
        <v>0.1658318017</v>
      </c>
      <c r="HN332" s="193">
        <f t="shared" si="1624"/>
        <v>0.1322858594</v>
      </c>
      <c r="HO332" s="193">
        <f t="shared" si="1624"/>
        <v>0.1303502898</v>
      </c>
      <c r="HP332" s="193">
        <f t="shared" si="1624"/>
        <v>0.1376340612</v>
      </c>
      <c r="HQ332" s="193">
        <f t="shared" si="1624"/>
        <v>0.1367654655</v>
      </c>
      <c r="HR332" s="193">
        <f t="shared" si="1624"/>
        <v>0.1114444939</v>
      </c>
      <c r="HS332" s="193">
        <f t="shared" si="1624"/>
        <v>0.1338404312</v>
      </c>
      <c r="HT332" s="193">
        <f t="shared" si="1624"/>
        <v>0.1507384537</v>
      </c>
      <c r="HU332" s="193">
        <f t="shared" si="1624"/>
        <v>0.1631769725</v>
      </c>
      <c r="HV332" s="193">
        <f t="shared" si="1624"/>
        <v>0.1925960163</v>
      </c>
      <c r="HW332" s="193">
        <f t="shared" si="1624"/>
        <v>0.2251512761</v>
      </c>
      <c r="HX332" s="193">
        <f t="shared" si="1624"/>
        <v>0.2794527743</v>
      </c>
      <c r="HY332" s="193">
        <f t="shared" si="1624"/>
        <v>0.3332537571</v>
      </c>
      <c r="HZ332" s="193">
        <f t="shared" si="1624"/>
        <v>0.3805530344</v>
      </c>
      <c r="IA332" s="193">
        <f t="shared" si="1624"/>
        <v>0.4102333091</v>
      </c>
      <c r="IB332" s="193">
        <f t="shared" si="1624"/>
        <v>0.4265384806</v>
      </c>
      <c r="IC332" s="193">
        <f t="shared" si="1624"/>
        <v>0.4317865825</v>
      </c>
      <c r="ID332" s="193">
        <f t="shared" si="1624"/>
        <v>0.4236540277</v>
      </c>
      <c r="IE332" s="193">
        <f t="shared" si="1624"/>
        <v>0.4057463822</v>
      </c>
      <c r="IF332" s="193">
        <f t="shared" si="1624"/>
        <v>0.3829912534</v>
      </c>
      <c r="IG332" s="193">
        <f t="shared" si="1624"/>
        <v>0.3677677517</v>
      </c>
      <c r="IH332" s="193">
        <f t="shared" si="1624"/>
        <v>0.3521436315</v>
      </c>
      <c r="II332" s="193">
        <f t="shared" si="1624"/>
        <v>0.3353176559</v>
      </c>
      <c r="IJ332" s="193">
        <f t="shared" si="1624"/>
        <v>0.3200941542</v>
      </c>
      <c r="IK332" s="193">
        <f t="shared" si="1624"/>
        <v>0.3036687971</v>
      </c>
      <c r="IL332" s="193">
        <f t="shared" si="1624"/>
        <v>0.2712187014</v>
      </c>
      <c r="IM332" s="193">
        <f t="shared" si="1624"/>
        <v>0.2379673687</v>
      </c>
      <c r="IN332" s="193">
        <f t="shared" si="1624"/>
        <v>0.2071197469</v>
      </c>
      <c r="IO332" s="193">
        <f t="shared" si="23"/>
        <v>0</v>
      </c>
      <c r="IP332" s="193">
        <f t="shared" si="29"/>
        <v>0</v>
      </c>
      <c r="IQ332" s="193">
        <f t="shared" ref="IQ332:KK332" si="1625">MAX((MIN(CZ332+IP332,$IO$7))-GT332,0)</f>
        <v>0</v>
      </c>
      <c r="IR332" s="193">
        <f t="shared" si="1625"/>
        <v>0</v>
      </c>
      <c r="IS332" s="193">
        <f t="shared" si="1625"/>
        <v>0</v>
      </c>
      <c r="IT332" s="193">
        <f t="shared" si="1625"/>
        <v>0</v>
      </c>
      <c r="IU332" s="193">
        <f t="shared" si="1625"/>
        <v>0</v>
      </c>
      <c r="IV332" s="193">
        <f t="shared" si="1625"/>
        <v>0</v>
      </c>
      <c r="IW332" s="193">
        <f t="shared" si="1625"/>
        <v>0</v>
      </c>
      <c r="IX332" s="193">
        <f t="shared" si="1625"/>
        <v>0</v>
      </c>
      <c r="IY332" s="193">
        <f t="shared" si="1625"/>
        <v>0</v>
      </c>
      <c r="IZ332" s="193">
        <f t="shared" si="1625"/>
        <v>0</v>
      </c>
      <c r="JA332" s="193">
        <f t="shared" si="1625"/>
        <v>0</v>
      </c>
      <c r="JB332" s="193">
        <f t="shared" si="1625"/>
        <v>0</v>
      </c>
      <c r="JC332" s="193">
        <f t="shared" si="1625"/>
        <v>0</v>
      </c>
      <c r="JD332" s="193">
        <f t="shared" si="1625"/>
        <v>0</v>
      </c>
      <c r="JE332" s="193">
        <f t="shared" si="1625"/>
        <v>0</v>
      </c>
      <c r="JF332" s="193">
        <f t="shared" si="1625"/>
        <v>0</v>
      </c>
      <c r="JG332" s="193">
        <f t="shared" si="1625"/>
        <v>0</v>
      </c>
      <c r="JH332" s="193">
        <f t="shared" si="1625"/>
        <v>0</v>
      </c>
      <c r="JI332" s="193">
        <f t="shared" si="1625"/>
        <v>0</v>
      </c>
      <c r="JJ332" s="193">
        <f t="shared" si="1625"/>
        <v>0</v>
      </c>
      <c r="JK332" s="193">
        <f t="shared" si="1625"/>
        <v>0</v>
      </c>
      <c r="JL332" s="193">
        <f t="shared" si="1625"/>
        <v>0</v>
      </c>
      <c r="JM332" s="193">
        <f t="shared" si="1625"/>
        <v>0</v>
      </c>
      <c r="JN332" s="193">
        <f t="shared" si="1625"/>
        <v>0</v>
      </c>
      <c r="JO332" s="193">
        <f t="shared" si="1625"/>
        <v>0</v>
      </c>
      <c r="JP332" s="193">
        <f t="shared" si="1625"/>
        <v>0</v>
      </c>
      <c r="JQ332" s="193">
        <f t="shared" si="1625"/>
        <v>0</v>
      </c>
      <c r="JR332" s="193">
        <f t="shared" si="1625"/>
        <v>0</v>
      </c>
      <c r="JS332" s="193">
        <f t="shared" si="1625"/>
        <v>0</v>
      </c>
      <c r="JT332" s="193">
        <f t="shared" si="1625"/>
        <v>0</v>
      </c>
      <c r="JU332" s="193">
        <f t="shared" si="1625"/>
        <v>0</v>
      </c>
      <c r="JV332" s="193">
        <f t="shared" si="1625"/>
        <v>0</v>
      </c>
      <c r="JW332" s="193">
        <f t="shared" si="1625"/>
        <v>0</v>
      </c>
      <c r="JX332" s="193">
        <f t="shared" si="1625"/>
        <v>0</v>
      </c>
      <c r="JY332" s="193">
        <f t="shared" si="1625"/>
        <v>0</v>
      </c>
      <c r="JZ332" s="193">
        <f t="shared" si="1625"/>
        <v>0</v>
      </c>
      <c r="KA332" s="193">
        <f t="shared" si="1625"/>
        <v>0</v>
      </c>
      <c r="KB332" s="193">
        <f t="shared" si="1625"/>
        <v>0</v>
      </c>
      <c r="KC332" s="193">
        <f t="shared" si="1625"/>
        <v>0</v>
      </c>
      <c r="KD332" s="193">
        <f t="shared" si="1625"/>
        <v>0</v>
      </c>
      <c r="KE332" s="193">
        <f t="shared" si="1625"/>
        <v>0</v>
      </c>
      <c r="KF332" s="193">
        <f t="shared" si="1625"/>
        <v>0</v>
      </c>
      <c r="KG332" s="193">
        <f t="shared" si="1625"/>
        <v>0</v>
      </c>
      <c r="KH332" s="193">
        <f t="shared" si="1625"/>
        <v>0</v>
      </c>
      <c r="KI332" s="193">
        <f t="shared" si="1625"/>
        <v>0</v>
      </c>
      <c r="KJ332" s="193">
        <f t="shared" si="1625"/>
        <v>0</v>
      </c>
      <c r="KK332" s="193">
        <f t="shared" si="1625"/>
        <v>0</v>
      </c>
      <c r="KL332" s="1"/>
      <c r="KM332" s="1"/>
      <c r="KN332" s="1"/>
      <c r="KO332" s="1"/>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row>
    <row r="333" ht="14.25" customHeight="1">
      <c r="A333" s="1">
        <v>11.0</v>
      </c>
      <c r="B333" s="1">
        <f t="shared" ref="B333:C333" si="1626">B332+1</f>
        <v>323</v>
      </c>
      <c r="C333" s="267">
        <f t="shared" si="1626"/>
        <v>43788</v>
      </c>
      <c r="D333" s="193">
        <f t="shared" si="15"/>
        <v>12.61831988</v>
      </c>
      <c r="E333" s="193">
        <f>(SUMIFS(Profile!$F$2:$F$17521,Profile!$B$2:$B$17521,$B333,Profile!$C$2:$C$17521,E$8))*$C$6</f>
        <v>0.181480165</v>
      </c>
      <c r="F333" s="193">
        <f>(SUMIFS(Profile!$F$2:$F$17521,Profile!$B$2:$B$17521,$B333,Profile!$C$2:$C$17521,F$8))*$C$6</f>
        <v>0.1602473864</v>
      </c>
      <c r="G333" s="193">
        <f>(SUMIFS(Profile!$F$2:$F$17521,Profile!$B$2:$B$17521,$B333,Profile!$C$2:$C$17521,G$8))*$C$6</f>
        <v>0.1490300693</v>
      </c>
      <c r="H333" s="193">
        <f>(SUMIFS(Profile!$F$2:$F$17521,Profile!$B$2:$B$17521,$B333,Profile!$C$2:$C$17521,H$8))*$C$6</f>
        <v>0.1370115153</v>
      </c>
      <c r="I333" s="193">
        <f>(SUMIFS(Profile!$F$2:$F$17521,Profile!$B$2:$B$17521,$B333,Profile!$C$2:$C$17521,I$8))*$C$6</f>
        <v>0.1306016199</v>
      </c>
      <c r="J333" s="193">
        <f>(SUMIFS(Profile!$F$2:$F$17521,Profile!$B$2:$B$17521,$B333,Profile!$C$2:$C$17521,J$8))*$C$6</f>
        <v>0.1241917244</v>
      </c>
      <c r="K333" s="193">
        <f>(SUMIFS(Profile!$F$2:$F$17521,Profile!$B$2:$B$17521,$B333,Profile!$C$2:$C$17521,K$8))*$C$6</f>
        <v>0.122989869</v>
      </c>
      <c r="L333" s="193">
        <f>(SUMIFS(Profile!$F$2:$F$17521,Profile!$B$2:$B$17521,$B333,Profile!$C$2:$C$17521,L$8))*$C$6</f>
        <v>0.1209867767</v>
      </c>
      <c r="M333" s="193">
        <f>(SUMIFS(Profile!$F$2:$F$17521,Profile!$B$2:$B$17521,$B333,Profile!$C$2:$C$17521,M$8))*$C$6</f>
        <v>0.1205861582</v>
      </c>
      <c r="N333" s="193">
        <f>(SUMIFS(Profile!$F$2:$F$17521,Profile!$B$2:$B$17521,$B333,Profile!$C$2:$C$17521,N$8))*$C$6</f>
        <v>0.1221886321</v>
      </c>
      <c r="O333" s="193">
        <f>(SUMIFS(Profile!$F$2:$F$17521,Profile!$B$2:$B$17521,$B333,Profile!$C$2:$C$17521,O$8))*$C$6</f>
        <v>0.1261948168</v>
      </c>
      <c r="P333" s="193">
        <f>(SUMIFS(Profile!$F$2:$F$17521,Profile!$B$2:$B$17521,$B333,Profile!$C$2:$C$17521,P$8))*$C$6</f>
        <v>0.1338065676</v>
      </c>
      <c r="Q333" s="193">
        <f>(SUMIFS(Profile!$F$2:$F$17521,Profile!$B$2:$B$17521,$B333,Profile!$C$2:$C$17521,Q$8))*$C$6</f>
        <v>0.1482288324</v>
      </c>
      <c r="R333" s="193">
        <f>(SUMIFS(Profile!$F$2:$F$17521,Profile!$B$2:$B$17521,$B333,Profile!$C$2:$C$17521,R$8))*$C$6</f>
        <v>0.1618498602</v>
      </c>
      <c r="S333" s="193">
        <f>(SUMIFS(Profile!$F$2:$F$17521,Profile!$B$2:$B$17521,$B333,Profile!$C$2:$C$17521,S$8))*$C$6</f>
        <v>0.1818807835</v>
      </c>
      <c r="T333" s="193">
        <f>(SUMIFS(Profile!$F$2:$F$17521,Profile!$B$2:$B$17521,$B333,Profile!$C$2:$C$17521,T$8))*$C$6</f>
        <v>0.2127284054</v>
      </c>
      <c r="U333" s="193">
        <f>(SUMIFS(Profile!$F$2:$F$17521,Profile!$B$2:$B$17521,$B333,Profile!$C$2:$C$17521,U$8))*$C$6</f>
        <v>0.2479828304</v>
      </c>
      <c r="V333" s="193">
        <f>(SUMIFS(Profile!$F$2:$F$17521,Profile!$B$2:$B$17521,$B333,Profile!$C$2:$C$17521,V$8))*$C$6</f>
        <v>0.2780292153</v>
      </c>
      <c r="W333" s="193">
        <f>(SUMIFS(Profile!$F$2:$F$17521,Profile!$B$2:$B$17521,$B333,Profile!$C$2:$C$17521,W$8))*$C$6</f>
        <v>0.2908490062</v>
      </c>
      <c r="X333" s="193">
        <f>(SUMIFS(Profile!$F$2:$F$17521,Profile!$B$2:$B$17521,$B333,Profile!$C$2:$C$17521,X$8))*$C$6</f>
        <v>0.3020663233</v>
      </c>
      <c r="Y333" s="193">
        <f>(SUMIFS(Profile!$F$2:$F$17521,Profile!$B$2:$B$17521,$B333,Profile!$C$2:$C$17521,Y$8))*$C$6</f>
        <v>0.2968582832</v>
      </c>
      <c r="Z333" s="193">
        <f>(SUMIFS(Profile!$F$2:$F$17521,Profile!$B$2:$B$17521,$B333,Profile!$C$2:$C$17521,Z$8))*$C$6</f>
        <v>0.3028675602</v>
      </c>
      <c r="AA333" s="193">
        <f>(SUMIFS(Profile!$F$2:$F$17521,Profile!$B$2:$B$17521,$B333,Profile!$C$2:$C$17521,AA$8))*$C$6</f>
        <v>0.2948551909</v>
      </c>
      <c r="AB333" s="193">
        <f>(SUMIFS(Profile!$F$2:$F$17521,Profile!$B$2:$B$17521,$B333,Profile!$C$2:$C$17521,AB$8))*$C$6</f>
        <v>0.2860415846</v>
      </c>
      <c r="AC333" s="193">
        <f>(SUMIFS(Profile!$F$2:$F$17521,Profile!$B$2:$B$17521,$B333,Profile!$C$2:$C$17521,AC$8))*$C$6</f>
        <v>0.2900477693</v>
      </c>
      <c r="AD333" s="193">
        <f>(SUMIFS(Profile!$F$2:$F$17521,Profile!$B$2:$B$17521,$B333,Profile!$C$2:$C$17521,AD$8))*$C$6</f>
        <v>0.2952558094</v>
      </c>
      <c r="AE333" s="193">
        <f>(SUMIFS(Profile!$F$2:$F$17521,Profile!$B$2:$B$17521,$B333,Profile!$C$2:$C$17521,AE$8))*$C$6</f>
        <v>0.2904483878</v>
      </c>
      <c r="AF333" s="193">
        <f>(SUMIFS(Profile!$F$2:$F$17521,Profile!$B$2:$B$17521,$B333,Profile!$C$2:$C$17521,AF$8))*$C$6</f>
        <v>0.28724344</v>
      </c>
      <c r="AG333" s="193">
        <f>(SUMIFS(Profile!$F$2:$F$17521,Profile!$B$2:$B$17521,$B333,Profile!$C$2:$C$17521,AG$8))*$C$6</f>
        <v>0.2820354</v>
      </c>
      <c r="AH333" s="193">
        <f>(SUMIFS(Profile!$F$2:$F$17521,Profile!$B$2:$B$17521,$B333,Profile!$C$2:$C$17521,AH$8))*$C$6</f>
        <v>0.2884452954</v>
      </c>
      <c r="AI333" s="193">
        <f>(SUMIFS(Profile!$F$2:$F$17521,Profile!$B$2:$B$17521,$B333,Profile!$C$2:$C$17521,AI$8))*$C$6</f>
        <v>0.2964576648</v>
      </c>
      <c r="AJ333" s="193">
        <f>(SUMIFS(Profile!$F$2:$F$17521,Profile!$B$2:$B$17521,$B333,Profile!$C$2:$C$17521,AJ$8))*$C$6</f>
        <v>0.3116811665</v>
      </c>
      <c r="AK333" s="193">
        <f>(SUMIFS(Profile!$F$2:$F$17521,Profile!$B$2:$B$17521,$B333,Profile!$C$2:$C$17521,AK$8))*$C$6</f>
        <v>0.3381219852</v>
      </c>
      <c r="AL333" s="193">
        <f>(SUMIFS(Profile!$F$2:$F$17521,Profile!$B$2:$B$17521,$B333,Profile!$C$2:$C$17521,AL$8))*$C$6</f>
        <v>0.3829912534</v>
      </c>
      <c r="AM333" s="193">
        <f>(SUMIFS(Profile!$F$2:$F$17521,Profile!$B$2:$B$17521,$B333,Profile!$C$2:$C$17521,AM$8))*$C$6</f>
        <v>0.4268189136</v>
      </c>
      <c r="AN333" s="193">
        <f>(SUMIFS(Profile!$F$2:$F$17521,Profile!$B$2:$B$17521,$B333,Profile!$C$2:$C$17521,AN$8))*$C$6</f>
        <v>0.4430038996</v>
      </c>
      <c r="AO333" s="193">
        <f>(SUMIFS(Profile!$F$2:$F$17521,Profile!$B$2:$B$17521,$B333,Profile!$C$2:$C$17521,AO$8))*$C$6</f>
        <v>0.4435247036</v>
      </c>
      <c r="AP333" s="193">
        <f>(SUMIFS(Profile!$F$2:$F$17521,Profile!$B$2:$B$17521,$B333,Profile!$C$2:$C$17521,AP$8))*$C$6</f>
        <v>0.4277002742</v>
      </c>
      <c r="AQ333" s="193">
        <f>(SUMIFS(Profile!$F$2:$F$17521,Profile!$B$2:$B$17521,$B333,Profile!$C$2:$C$17521,AQ$8))*$C$6</f>
        <v>0.4047047742</v>
      </c>
      <c r="AR333" s="193">
        <f>(SUMIFS(Profile!$F$2:$F$17521,Profile!$B$2:$B$17521,$B333,Profile!$C$2:$C$17521,AR$8))*$C$6</f>
        <v>0.3849943457</v>
      </c>
      <c r="AS333" s="193">
        <f>(SUMIFS(Profile!$F$2:$F$17521,Profile!$B$2:$B$17521,$B333,Profile!$C$2:$C$17521,AS$8))*$C$6</f>
        <v>0.3657646594</v>
      </c>
      <c r="AT333" s="193">
        <f>(SUMIFS(Profile!$F$2:$F$17521,Profile!$B$2:$B$17521,$B333,Profile!$C$2:$C$17521,AT$8))*$C$6</f>
        <v>0.3469355915</v>
      </c>
      <c r="AU333" s="193">
        <f>(SUMIFS(Profile!$F$2:$F$17521,Profile!$B$2:$B$17521,$B333,Profile!$C$2:$C$17521,AU$8))*$C$6</f>
        <v>0.3301096159</v>
      </c>
      <c r="AV333" s="193">
        <f>(SUMIFS(Profile!$F$2:$F$17521,Profile!$B$2:$B$17521,$B333,Profile!$C$2:$C$17521,AV$8))*$C$6</f>
        <v>0.3180910619</v>
      </c>
      <c r="AW333" s="193">
        <f>(SUMIFS(Profile!$F$2:$F$17521,Profile!$B$2:$B$17521,$B333,Profile!$C$2:$C$17521,AW$8))*$C$6</f>
        <v>0.2980601386</v>
      </c>
      <c r="AX333" s="193">
        <f>(SUMIFS(Profile!$F$2:$F$17521,Profile!$B$2:$B$17521,$B333,Profile!$C$2:$C$17521,AX$8))*$C$6</f>
        <v>0.2728211753</v>
      </c>
      <c r="AY333" s="193">
        <f>(SUMIFS(Profile!$F$2:$F$17521,Profile!$B$2:$B$17521,$B333,Profile!$C$2:$C$17521,AY$8))*$C$6</f>
        <v>0.2471815935</v>
      </c>
      <c r="AZ333" s="193">
        <f>(SUMIFS(Profile!$F$2:$F$17521,Profile!$B$2:$B$17521,$B333,Profile!$C$2:$C$17521,AZ$8))*$C$6</f>
        <v>0.2123277869</v>
      </c>
      <c r="BA333" s="193">
        <f t="shared" si="16"/>
        <v>2.63424187</v>
      </c>
      <c r="BB333" s="193">
        <f>(SUMIFS(Profile!$E$2:$E$17521,Profile!$B$2:$B$17521,$B333,Profile!$C$2:$C$17521,BB$8))*$C$9</f>
        <v>0</v>
      </c>
      <c r="BC333" s="193">
        <f>(SUMIFS(Profile!$E$2:$E$17521,Profile!$B$2:$B$17521,$B333,Profile!$C$2:$C$17521,BC$8))*$C$9</f>
        <v>0</v>
      </c>
      <c r="BD333" s="193">
        <f>(SUMIFS(Profile!$E$2:$E$17521,Profile!$B$2:$B$17521,$B333,Profile!$C$2:$C$17521,BD$8))*$C$9</f>
        <v>0</v>
      </c>
      <c r="BE333" s="193">
        <f>(SUMIFS(Profile!$E$2:$E$17521,Profile!$B$2:$B$17521,$B333,Profile!$C$2:$C$17521,BE$8))*$C$9</f>
        <v>0</v>
      </c>
      <c r="BF333" s="193">
        <f>(SUMIFS(Profile!$E$2:$E$17521,Profile!$B$2:$B$17521,$B333,Profile!$C$2:$C$17521,BF$8))*$C$9</f>
        <v>0</v>
      </c>
      <c r="BG333" s="193">
        <f>(SUMIFS(Profile!$E$2:$E$17521,Profile!$B$2:$B$17521,$B333,Profile!$C$2:$C$17521,BG$8))*$C$9</f>
        <v>0</v>
      </c>
      <c r="BH333" s="193">
        <f>(SUMIFS(Profile!$E$2:$E$17521,Profile!$B$2:$B$17521,$B333,Profile!$C$2:$C$17521,BH$8))*$C$9</f>
        <v>0</v>
      </c>
      <c r="BI333" s="193">
        <f>(SUMIFS(Profile!$E$2:$E$17521,Profile!$B$2:$B$17521,$B333,Profile!$C$2:$C$17521,BI$8))*$C$9</f>
        <v>0</v>
      </c>
      <c r="BJ333" s="193">
        <f>(SUMIFS(Profile!$E$2:$E$17521,Profile!$B$2:$B$17521,$B333,Profile!$C$2:$C$17521,BJ$8))*$C$9</f>
        <v>0</v>
      </c>
      <c r="BK333" s="193">
        <f>(SUMIFS(Profile!$E$2:$E$17521,Profile!$B$2:$B$17521,$B333,Profile!$C$2:$C$17521,BK$8))*$C$9</f>
        <v>0</v>
      </c>
      <c r="BL333" s="193">
        <f>(SUMIFS(Profile!$E$2:$E$17521,Profile!$B$2:$B$17521,$B333,Profile!$C$2:$C$17521,BL$8))*$C$9</f>
        <v>0</v>
      </c>
      <c r="BM333" s="193">
        <f>(SUMIFS(Profile!$E$2:$E$17521,Profile!$B$2:$B$17521,$B333,Profile!$C$2:$C$17521,BM$8))*$C$9</f>
        <v>0</v>
      </c>
      <c r="BN333" s="193">
        <f>(SUMIFS(Profile!$E$2:$E$17521,Profile!$B$2:$B$17521,$B333,Profile!$C$2:$C$17521,BN$8))*$C$9</f>
        <v>0</v>
      </c>
      <c r="BO333" s="193">
        <f>(SUMIFS(Profile!$E$2:$E$17521,Profile!$B$2:$B$17521,$B333,Profile!$C$2:$C$17521,BO$8))*$C$9</f>
        <v>0</v>
      </c>
      <c r="BP333" s="193">
        <f>(SUMIFS(Profile!$E$2:$E$17521,Profile!$B$2:$B$17521,$B333,Profile!$C$2:$C$17521,BP$8))*$C$9</f>
        <v>0.00006097791359</v>
      </c>
      <c r="BQ333" s="193">
        <f>(SUMIFS(Profile!$E$2:$E$17521,Profile!$B$2:$B$17521,$B333,Profile!$C$2:$C$17521,BQ$8))*$C$9</f>
        <v>0.009878422001</v>
      </c>
      <c r="BR333" s="193">
        <f>(SUMIFS(Profile!$E$2:$E$17521,Profile!$B$2:$B$17521,$B333,Profile!$C$2:$C$17521,BR$8))*$C$9</f>
        <v>0.0418371376</v>
      </c>
      <c r="BS333" s="193">
        <f>(SUMIFS(Profile!$E$2:$E$17521,Profile!$B$2:$B$17521,$B333,Profile!$C$2:$C$17521,BS$8))*$C$9</f>
        <v>0.07182114627</v>
      </c>
      <c r="BT333" s="193">
        <f>(SUMIFS(Profile!$E$2:$E$17521,Profile!$B$2:$B$17521,$B333,Profile!$C$2:$C$17521,BT$8))*$C$9</f>
        <v>0.1124140787</v>
      </c>
      <c r="BU333" s="193">
        <f>(SUMIFS(Profile!$E$2:$E$17521,Profile!$B$2:$B$17521,$B333,Profile!$C$2:$C$17521,BU$8))*$C$9</f>
        <v>0.1472611549</v>
      </c>
      <c r="BV333" s="193">
        <f>(SUMIFS(Profile!$E$2:$E$17521,Profile!$B$2:$B$17521,$B333,Profile!$C$2:$C$17521,BV$8))*$C$9</f>
        <v>0.2129156846</v>
      </c>
      <c r="BW333" s="193">
        <f>(SUMIFS(Profile!$E$2:$E$17521,Profile!$B$2:$B$17521,$B333,Profile!$C$2:$C$17521,BW$8))*$C$9</f>
        <v>0.2040920554</v>
      </c>
      <c r="BX333" s="193">
        <f>(SUMIFS(Profile!$E$2:$E$17521,Profile!$B$2:$B$17521,$B333,Profile!$C$2:$C$17521,BX$8))*$C$9</f>
        <v>0.2310990818</v>
      </c>
      <c r="BY333" s="193">
        <f>(SUMIFS(Profile!$E$2:$E$17521,Profile!$B$2:$B$17521,$B333,Profile!$C$2:$C$17521,BY$8))*$C$9</f>
        <v>0.2438160818</v>
      </c>
      <c r="BZ333" s="193">
        <f>(SUMIFS(Profile!$E$2:$E$17521,Profile!$B$2:$B$17521,$B333,Profile!$C$2:$C$17521,BZ$8))*$C$9</f>
        <v>0.2395870497</v>
      </c>
      <c r="CA333" s="193">
        <f>(SUMIFS(Profile!$E$2:$E$17521,Profile!$B$2:$B$17521,$B333,Profile!$C$2:$C$17521,CA$8))*$C$9</f>
        <v>0.3219253376</v>
      </c>
      <c r="CB333" s="193">
        <f>(SUMIFS(Profile!$E$2:$E$17521,Profile!$B$2:$B$17521,$B333,Profile!$C$2:$C$17521,CB$8))*$C$9</f>
        <v>0.2503206429</v>
      </c>
      <c r="CC333" s="193">
        <f>(SUMIFS(Profile!$E$2:$E$17521,Profile!$B$2:$B$17521,$B333,Profile!$C$2:$C$17521,CC$8))*$C$9</f>
        <v>0.2204364585</v>
      </c>
      <c r="CD333" s="193">
        <f>(SUMIFS(Profile!$E$2:$E$17521,Profile!$B$2:$B$17521,$B333,Profile!$C$2:$C$17521,CD$8))*$C$9</f>
        <v>0.1582490461</v>
      </c>
      <c r="CE333" s="193">
        <f>(SUMIFS(Profile!$E$2:$E$17521,Profile!$B$2:$B$17521,$B333,Profile!$C$2:$C$17521,CE$8))*$C$9</f>
        <v>0.08895004186</v>
      </c>
      <c r="CF333" s="193">
        <f>(SUMIFS(Profile!$E$2:$E$17521,Profile!$B$2:$B$17521,$B333,Profile!$C$2:$C$17521,CF$8))*$C$9</f>
        <v>0.05432335074</v>
      </c>
      <c r="CG333" s="193">
        <f>(SUMIFS(Profile!$E$2:$E$17521,Profile!$B$2:$B$17521,$B333,Profile!$C$2:$C$17521,CG$8))*$C$9</f>
        <v>0.01727000075</v>
      </c>
      <c r="CH333" s="193">
        <f>(SUMIFS(Profile!$E$2:$E$17521,Profile!$B$2:$B$17521,$B333,Profile!$C$2:$C$17521,CH$8))*$C$9</f>
        <v>0.001884245239</v>
      </c>
      <c r="CI333" s="193">
        <f>(SUMIFS(Profile!$E$2:$E$17521,Profile!$B$2:$B$17521,$B333,Profile!$C$2:$C$17521,CI$8))*$C$9</f>
        <v>0.0005326197711</v>
      </c>
      <c r="CJ333" s="193">
        <f>(SUMIFS(Profile!$E$2:$E$17521,Profile!$B$2:$B$17521,$B333,Profile!$C$2:$C$17521,CJ$8))*$C$9</f>
        <v>0.000526814651</v>
      </c>
      <c r="CK333" s="193">
        <f>(SUMIFS(Profile!$E$2:$E$17521,Profile!$B$2:$B$17521,$B333,Profile!$C$2:$C$17521,CK$8))*$C$9</f>
        <v>0.000526814651</v>
      </c>
      <c r="CL333" s="193">
        <f>(SUMIFS(Profile!$E$2:$E$17521,Profile!$B$2:$B$17521,$B333,Profile!$C$2:$C$17521,CL$8))*$C$9</f>
        <v>0.000526814651</v>
      </c>
      <c r="CM333" s="193">
        <f>(SUMIFS(Profile!$E$2:$E$17521,Profile!$B$2:$B$17521,$B333,Profile!$C$2:$C$17521,CM$8))*$C$9</f>
        <v>0.000526814651</v>
      </c>
      <c r="CN333" s="193">
        <f>(SUMIFS(Profile!$E$2:$E$17521,Profile!$B$2:$B$17521,$B333,Profile!$C$2:$C$17521,CN$8))*$C$9</f>
        <v>0.000526814651</v>
      </c>
      <c r="CO333" s="193">
        <f>(SUMIFS(Profile!$E$2:$E$17521,Profile!$B$2:$B$17521,$B333,Profile!$C$2:$C$17521,CO$8))*$C$9</f>
        <v>0.000526814651</v>
      </c>
      <c r="CP333" s="193">
        <f>(SUMIFS(Profile!$E$2:$E$17521,Profile!$B$2:$B$17521,$B333,Profile!$C$2:$C$17521,CP$8))*$C$9</f>
        <v>0.000526814651</v>
      </c>
      <c r="CQ333" s="193">
        <f>(SUMIFS(Profile!$E$2:$E$17521,Profile!$B$2:$B$17521,$B333,Profile!$C$2:$C$17521,CQ$8))*$C$9</f>
        <v>0.0005333998342</v>
      </c>
      <c r="CR333" s="193">
        <f>(SUMIFS(Profile!$E$2:$E$17521,Profile!$B$2:$B$17521,$B333,Profile!$C$2:$C$17521,CR$8))*$C$9</f>
        <v>0.0005333998342</v>
      </c>
      <c r="CS333" s="193">
        <f>(SUMIFS(Profile!$E$2:$E$17521,Profile!$B$2:$B$17521,$B333,Profile!$C$2:$C$17521,CS$8))*$C$9</f>
        <v>0.0005333998342</v>
      </c>
      <c r="CT333" s="193">
        <f>(SUMIFS(Profile!$E$2:$E$17521,Profile!$B$2:$B$17521,$B333,Profile!$C$2:$C$17521,CT$8))*$C$9</f>
        <v>0.0002793532648</v>
      </c>
      <c r="CU333" s="193">
        <f>(SUMIFS(Profile!$E$2:$E$17521,Profile!$B$2:$B$17521,$B333,Profile!$C$2:$C$17521,CU$8))*$C$9</f>
        <v>0</v>
      </c>
      <c r="CV333" s="193">
        <f>(SUMIFS(Profile!$E$2:$E$17521,Profile!$B$2:$B$17521,$B333,Profile!$C$2:$C$17521,CV$8))*$C$9</f>
        <v>0</v>
      </c>
      <c r="CW333" s="193">
        <f>(SUMIFS(Profile!$E$2:$E$17521,Profile!$B$2:$B$17521,$B333,Profile!$C$2:$C$17521,CW$8))*$C$9</f>
        <v>0</v>
      </c>
      <c r="CX333" s="193">
        <f t="shared" si="17"/>
        <v>0.02666952826</v>
      </c>
      <c r="CY333" s="193">
        <f t="shared" ref="CY333:ET333" si="1627">MAX(BB333-E333,0)</f>
        <v>0</v>
      </c>
      <c r="CZ333" s="193">
        <f t="shared" si="1627"/>
        <v>0</v>
      </c>
      <c r="DA333" s="193">
        <f t="shared" si="1627"/>
        <v>0</v>
      </c>
      <c r="DB333" s="193">
        <f t="shared" si="1627"/>
        <v>0</v>
      </c>
      <c r="DC333" s="193">
        <f t="shared" si="1627"/>
        <v>0</v>
      </c>
      <c r="DD333" s="193">
        <f t="shared" si="1627"/>
        <v>0</v>
      </c>
      <c r="DE333" s="193">
        <f t="shared" si="1627"/>
        <v>0</v>
      </c>
      <c r="DF333" s="193">
        <f t="shared" si="1627"/>
        <v>0</v>
      </c>
      <c r="DG333" s="193">
        <f t="shared" si="1627"/>
        <v>0</v>
      </c>
      <c r="DH333" s="193">
        <f t="shared" si="1627"/>
        <v>0</v>
      </c>
      <c r="DI333" s="193">
        <f t="shared" si="1627"/>
        <v>0</v>
      </c>
      <c r="DJ333" s="193">
        <f t="shared" si="1627"/>
        <v>0</v>
      </c>
      <c r="DK333" s="193">
        <f t="shared" si="1627"/>
        <v>0</v>
      </c>
      <c r="DL333" s="193">
        <f t="shared" si="1627"/>
        <v>0</v>
      </c>
      <c r="DM333" s="193">
        <f t="shared" si="1627"/>
        <v>0</v>
      </c>
      <c r="DN333" s="193">
        <f t="shared" si="1627"/>
        <v>0</v>
      </c>
      <c r="DO333" s="193">
        <f t="shared" si="1627"/>
        <v>0</v>
      </c>
      <c r="DP333" s="193">
        <f t="shared" si="1627"/>
        <v>0</v>
      </c>
      <c r="DQ333" s="193">
        <f t="shared" si="1627"/>
        <v>0</v>
      </c>
      <c r="DR333" s="193">
        <f t="shared" si="1627"/>
        <v>0</v>
      </c>
      <c r="DS333" s="193">
        <f t="shared" si="1627"/>
        <v>0</v>
      </c>
      <c r="DT333" s="193">
        <f t="shared" si="1627"/>
        <v>0</v>
      </c>
      <c r="DU333" s="193">
        <f t="shared" si="1627"/>
        <v>0</v>
      </c>
      <c r="DV333" s="193">
        <f t="shared" si="1627"/>
        <v>0</v>
      </c>
      <c r="DW333" s="193">
        <f t="shared" si="1627"/>
        <v>0</v>
      </c>
      <c r="DX333" s="193">
        <f t="shared" si="1627"/>
        <v>0.02666952826</v>
      </c>
      <c r="DY333" s="193">
        <f t="shared" si="1627"/>
        <v>0</v>
      </c>
      <c r="DZ333" s="193">
        <f t="shared" si="1627"/>
        <v>0</v>
      </c>
      <c r="EA333" s="193">
        <f t="shared" si="1627"/>
        <v>0</v>
      </c>
      <c r="EB333" s="193">
        <f t="shared" si="1627"/>
        <v>0</v>
      </c>
      <c r="EC333" s="193">
        <f t="shared" si="1627"/>
        <v>0</v>
      </c>
      <c r="ED333" s="193">
        <f t="shared" si="1627"/>
        <v>0</v>
      </c>
      <c r="EE333" s="193">
        <f t="shared" si="1627"/>
        <v>0</v>
      </c>
      <c r="EF333" s="193">
        <f t="shared" si="1627"/>
        <v>0</v>
      </c>
      <c r="EG333" s="193">
        <f t="shared" si="1627"/>
        <v>0</v>
      </c>
      <c r="EH333" s="193">
        <f t="shared" si="1627"/>
        <v>0</v>
      </c>
      <c r="EI333" s="193">
        <f t="shared" si="1627"/>
        <v>0</v>
      </c>
      <c r="EJ333" s="193">
        <f t="shared" si="1627"/>
        <v>0</v>
      </c>
      <c r="EK333" s="193">
        <f t="shared" si="1627"/>
        <v>0</v>
      </c>
      <c r="EL333" s="193">
        <f t="shared" si="1627"/>
        <v>0</v>
      </c>
      <c r="EM333" s="193">
        <f t="shared" si="1627"/>
        <v>0</v>
      </c>
      <c r="EN333" s="193">
        <f t="shared" si="1627"/>
        <v>0</v>
      </c>
      <c r="EO333" s="193">
        <f t="shared" si="1627"/>
        <v>0</v>
      </c>
      <c r="EP333" s="193">
        <f t="shared" si="1627"/>
        <v>0</v>
      </c>
      <c r="EQ333" s="193">
        <f t="shared" si="1627"/>
        <v>0</v>
      </c>
      <c r="ER333" s="193">
        <f t="shared" si="1627"/>
        <v>0</v>
      </c>
      <c r="ES333" s="193">
        <f t="shared" si="1627"/>
        <v>0</v>
      </c>
      <c r="ET333" s="193">
        <f t="shared" si="1627"/>
        <v>0</v>
      </c>
      <c r="EU333" s="193">
        <f t="shared" si="19"/>
        <v>2.607572341</v>
      </c>
      <c r="EV333" s="193">
        <f t="shared" ref="EV333:GQ333" si="1628">BB333-CY333</f>
        <v>0</v>
      </c>
      <c r="EW333" s="193">
        <f t="shared" si="1628"/>
        <v>0</v>
      </c>
      <c r="EX333" s="193">
        <f t="shared" si="1628"/>
        <v>0</v>
      </c>
      <c r="EY333" s="193">
        <f t="shared" si="1628"/>
        <v>0</v>
      </c>
      <c r="EZ333" s="193">
        <f t="shared" si="1628"/>
        <v>0</v>
      </c>
      <c r="FA333" s="193">
        <f t="shared" si="1628"/>
        <v>0</v>
      </c>
      <c r="FB333" s="193">
        <f t="shared" si="1628"/>
        <v>0</v>
      </c>
      <c r="FC333" s="193">
        <f t="shared" si="1628"/>
        <v>0</v>
      </c>
      <c r="FD333" s="193">
        <f t="shared" si="1628"/>
        <v>0</v>
      </c>
      <c r="FE333" s="193">
        <f t="shared" si="1628"/>
        <v>0</v>
      </c>
      <c r="FF333" s="193">
        <f t="shared" si="1628"/>
        <v>0</v>
      </c>
      <c r="FG333" s="193">
        <f t="shared" si="1628"/>
        <v>0</v>
      </c>
      <c r="FH333" s="193">
        <f t="shared" si="1628"/>
        <v>0</v>
      </c>
      <c r="FI333" s="193">
        <f t="shared" si="1628"/>
        <v>0</v>
      </c>
      <c r="FJ333" s="193">
        <f t="shared" si="1628"/>
        <v>0.00006097791359</v>
      </c>
      <c r="FK333" s="193">
        <f t="shared" si="1628"/>
        <v>0.009878422001</v>
      </c>
      <c r="FL333" s="193">
        <f t="shared" si="1628"/>
        <v>0.0418371376</v>
      </c>
      <c r="FM333" s="193">
        <f t="shared" si="1628"/>
        <v>0.07182114627</v>
      </c>
      <c r="FN333" s="193">
        <f t="shared" si="1628"/>
        <v>0.1124140787</v>
      </c>
      <c r="FO333" s="193">
        <f t="shared" si="1628"/>
        <v>0.1472611549</v>
      </c>
      <c r="FP333" s="193">
        <f t="shared" si="1628"/>
        <v>0.2129156846</v>
      </c>
      <c r="FQ333" s="193">
        <f t="shared" si="1628"/>
        <v>0.2040920554</v>
      </c>
      <c r="FR333" s="193">
        <f t="shared" si="1628"/>
        <v>0.2310990818</v>
      </c>
      <c r="FS333" s="193">
        <f t="shared" si="1628"/>
        <v>0.2438160818</v>
      </c>
      <c r="FT333" s="193">
        <f t="shared" si="1628"/>
        <v>0.2395870497</v>
      </c>
      <c r="FU333" s="193">
        <f t="shared" si="1628"/>
        <v>0.2952558094</v>
      </c>
      <c r="FV333" s="193">
        <f t="shared" si="1628"/>
        <v>0.2503206429</v>
      </c>
      <c r="FW333" s="193">
        <f t="shared" si="1628"/>
        <v>0.2204364585</v>
      </c>
      <c r="FX333" s="193">
        <f t="shared" si="1628"/>
        <v>0.1582490461</v>
      </c>
      <c r="FY333" s="193">
        <f t="shared" si="1628"/>
        <v>0.08895004186</v>
      </c>
      <c r="FZ333" s="193">
        <f t="shared" si="1628"/>
        <v>0.05432335074</v>
      </c>
      <c r="GA333" s="193">
        <f t="shared" si="1628"/>
        <v>0.01727000075</v>
      </c>
      <c r="GB333" s="193">
        <f t="shared" si="1628"/>
        <v>0.001884245239</v>
      </c>
      <c r="GC333" s="193">
        <f t="shared" si="1628"/>
        <v>0.0005326197711</v>
      </c>
      <c r="GD333" s="193">
        <f t="shared" si="1628"/>
        <v>0.000526814651</v>
      </c>
      <c r="GE333" s="193">
        <f t="shared" si="1628"/>
        <v>0.000526814651</v>
      </c>
      <c r="GF333" s="193">
        <f t="shared" si="1628"/>
        <v>0.000526814651</v>
      </c>
      <c r="GG333" s="193">
        <f t="shared" si="1628"/>
        <v>0.000526814651</v>
      </c>
      <c r="GH333" s="193">
        <f t="shared" si="1628"/>
        <v>0.000526814651</v>
      </c>
      <c r="GI333" s="193">
        <f t="shared" si="1628"/>
        <v>0.000526814651</v>
      </c>
      <c r="GJ333" s="193">
        <f t="shared" si="1628"/>
        <v>0.000526814651</v>
      </c>
      <c r="GK333" s="193">
        <f t="shared" si="1628"/>
        <v>0.0005333998342</v>
      </c>
      <c r="GL333" s="193">
        <f t="shared" si="1628"/>
        <v>0.0005333998342</v>
      </c>
      <c r="GM333" s="193">
        <f t="shared" si="1628"/>
        <v>0.0005333998342</v>
      </c>
      <c r="GN333" s="193">
        <f t="shared" si="1628"/>
        <v>0.0002793532648</v>
      </c>
      <c r="GO333" s="193">
        <f t="shared" si="1628"/>
        <v>0</v>
      </c>
      <c r="GP333" s="193">
        <f t="shared" si="1628"/>
        <v>0</v>
      </c>
      <c r="GQ333" s="193">
        <f t="shared" si="1628"/>
        <v>0</v>
      </c>
      <c r="GR333" s="193">
        <f t="shared" si="21"/>
        <v>10.01074754</v>
      </c>
      <c r="GS333" s="193">
        <f t="shared" ref="GS333:IN333" si="1629">E333-EV333</f>
        <v>0.181480165</v>
      </c>
      <c r="GT333" s="193">
        <f t="shared" si="1629"/>
        <v>0.1602473864</v>
      </c>
      <c r="GU333" s="193">
        <f t="shared" si="1629"/>
        <v>0.1490300693</v>
      </c>
      <c r="GV333" s="193">
        <f t="shared" si="1629"/>
        <v>0.1370115153</v>
      </c>
      <c r="GW333" s="193">
        <f t="shared" si="1629"/>
        <v>0.1306016199</v>
      </c>
      <c r="GX333" s="193">
        <f t="shared" si="1629"/>
        <v>0.1241917244</v>
      </c>
      <c r="GY333" s="193">
        <f t="shared" si="1629"/>
        <v>0.122989869</v>
      </c>
      <c r="GZ333" s="193">
        <f t="shared" si="1629"/>
        <v>0.1209867767</v>
      </c>
      <c r="HA333" s="193">
        <f t="shared" si="1629"/>
        <v>0.1205861582</v>
      </c>
      <c r="HB333" s="193">
        <f t="shared" si="1629"/>
        <v>0.1221886321</v>
      </c>
      <c r="HC333" s="193">
        <f t="shared" si="1629"/>
        <v>0.1261948168</v>
      </c>
      <c r="HD333" s="193">
        <f t="shared" si="1629"/>
        <v>0.1338065676</v>
      </c>
      <c r="HE333" s="193">
        <f t="shared" si="1629"/>
        <v>0.1482288324</v>
      </c>
      <c r="HF333" s="193">
        <f t="shared" si="1629"/>
        <v>0.1618498602</v>
      </c>
      <c r="HG333" s="193">
        <f t="shared" si="1629"/>
        <v>0.1818198056</v>
      </c>
      <c r="HH333" s="193">
        <f t="shared" si="1629"/>
        <v>0.2028499834</v>
      </c>
      <c r="HI333" s="193">
        <f t="shared" si="1629"/>
        <v>0.2061456928</v>
      </c>
      <c r="HJ333" s="193">
        <f t="shared" si="1629"/>
        <v>0.2062080691</v>
      </c>
      <c r="HK333" s="193">
        <f t="shared" si="1629"/>
        <v>0.1784349275</v>
      </c>
      <c r="HL333" s="193">
        <f t="shared" si="1629"/>
        <v>0.1548051684</v>
      </c>
      <c r="HM333" s="193">
        <f t="shared" si="1629"/>
        <v>0.0839425986</v>
      </c>
      <c r="HN333" s="193">
        <f t="shared" si="1629"/>
        <v>0.09877550477</v>
      </c>
      <c r="HO333" s="193">
        <f t="shared" si="1629"/>
        <v>0.06375610911</v>
      </c>
      <c r="HP333" s="193">
        <f t="shared" si="1629"/>
        <v>0.04222550284</v>
      </c>
      <c r="HQ333" s="193">
        <f t="shared" si="1629"/>
        <v>0.05046071965</v>
      </c>
      <c r="HR333" s="193">
        <f t="shared" si="1629"/>
        <v>0</v>
      </c>
      <c r="HS333" s="193">
        <f t="shared" si="1629"/>
        <v>0.04012774486</v>
      </c>
      <c r="HT333" s="193">
        <f t="shared" si="1629"/>
        <v>0.06680698149</v>
      </c>
      <c r="HU333" s="193">
        <f t="shared" si="1629"/>
        <v>0.1237863539</v>
      </c>
      <c r="HV333" s="193">
        <f t="shared" si="1629"/>
        <v>0.1994952536</v>
      </c>
      <c r="HW333" s="193">
        <f t="shared" si="1629"/>
        <v>0.242134314</v>
      </c>
      <c r="HX333" s="193">
        <f t="shared" si="1629"/>
        <v>0.2944111657</v>
      </c>
      <c r="HY333" s="193">
        <f t="shared" si="1629"/>
        <v>0.33623774</v>
      </c>
      <c r="HZ333" s="193">
        <f t="shared" si="1629"/>
        <v>0.3824586336</v>
      </c>
      <c r="IA333" s="193">
        <f t="shared" si="1629"/>
        <v>0.4262920989</v>
      </c>
      <c r="IB333" s="193">
        <f t="shared" si="1629"/>
        <v>0.4424770849</v>
      </c>
      <c r="IC333" s="193">
        <f t="shared" si="1629"/>
        <v>0.4429978889</v>
      </c>
      <c r="ID333" s="193">
        <f t="shared" si="1629"/>
        <v>0.4271734595</v>
      </c>
      <c r="IE333" s="193">
        <f t="shared" si="1629"/>
        <v>0.4041779596</v>
      </c>
      <c r="IF333" s="193">
        <f t="shared" si="1629"/>
        <v>0.3844675311</v>
      </c>
      <c r="IG333" s="193">
        <f t="shared" si="1629"/>
        <v>0.3652378447</v>
      </c>
      <c r="IH333" s="193">
        <f t="shared" si="1629"/>
        <v>0.3464021916</v>
      </c>
      <c r="II333" s="193">
        <f t="shared" si="1629"/>
        <v>0.3295762161</v>
      </c>
      <c r="IJ333" s="193">
        <f t="shared" si="1629"/>
        <v>0.3175576621</v>
      </c>
      <c r="IK333" s="193">
        <f t="shared" si="1629"/>
        <v>0.2977807854</v>
      </c>
      <c r="IL333" s="193">
        <f t="shared" si="1629"/>
        <v>0.2728211753</v>
      </c>
      <c r="IM333" s="193">
        <f t="shared" si="1629"/>
        <v>0.2471815935</v>
      </c>
      <c r="IN333" s="193">
        <f t="shared" si="1629"/>
        <v>0.2123277869</v>
      </c>
      <c r="IO333" s="193">
        <f t="shared" si="23"/>
        <v>0.02666952826</v>
      </c>
      <c r="IP333" s="193">
        <f t="shared" si="29"/>
        <v>0</v>
      </c>
      <c r="IQ333" s="193">
        <f t="shared" ref="IQ333:KK333" si="1630">MAX((MIN(CZ333+IP333,$IO$7))-GT333,0)</f>
        <v>0</v>
      </c>
      <c r="IR333" s="193">
        <f t="shared" si="1630"/>
        <v>0</v>
      </c>
      <c r="IS333" s="193">
        <f t="shared" si="1630"/>
        <v>0</v>
      </c>
      <c r="IT333" s="193">
        <f t="shared" si="1630"/>
        <v>0</v>
      </c>
      <c r="IU333" s="193">
        <f t="shared" si="1630"/>
        <v>0</v>
      </c>
      <c r="IV333" s="193">
        <f t="shared" si="1630"/>
        <v>0</v>
      </c>
      <c r="IW333" s="193">
        <f t="shared" si="1630"/>
        <v>0</v>
      </c>
      <c r="IX333" s="193">
        <f t="shared" si="1630"/>
        <v>0</v>
      </c>
      <c r="IY333" s="193">
        <f t="shared" si="1630"/>
        <v>0</v>
      </c>
      <c r="IZ333" s="193">
        <f t="shared" si="1630"/>
        <v>0</v>
      </c>
      <c r="JA333" s="193">
        <f t="shared" si="1630"/>
        <v>0</v>
      </c>
      <c r="JB333" s="193">
        <f t="shared" si="1630"/>
        <v>0</v>
      </c>
      <c r="JC333" s="193">
        <f t="shared" si="1630"/>
        <v>0</v>
      </c>
      <c r="JD333" s="193">
        <f t="shared" si="1630"/>
        <v>0</v>
      </c>
      <c r="JE333" s="193">
        <f t="shared" si="1630"/>
        <v>0</v>
      </c>
      <c r="JF333" s="193">
        <f t="shared" si="1630"/>
        <v>0</v>
      </c>
      <c r="JG333" s="193">
        <f t="shared" si="1630"/>
        <v>0</v>
      </c>
      <c r="JH333" s="193">
        <f t="shared" si="1630"/>
        <v>0</v>
      </c>
      <c r="JI333" s="193">
        <f t="shared" si="1630"/>
        <v>0</v>
      </c>
      <c r="JJ333" s="193">
        <f t="shared" si="1630"/>
        <v>0</v>
      </c>
      <c r="JK333" s="193">
        <f t="shared" si="1630"/>
        <v>0</v>
      </c>
      <c r="JL333" s="193">
        <f t="shared" si="1630"/>
        <v>0</v>
      </c>
      <c r="JM333" s="193">
        <f t="shared" si="1630"/>
        <v>0</v>
      </c>
      <c r="JN333" s="193">
        <f t="shared" si="1630"/>
        <v>0</v>
      </c>
      <c r="JO333" s="193">
        <f t="shared" si="1630"/>
        <v>0.02666952826</v>
      </c>
      <c r="JP333" s="193">
        <f t="shared" si="1630"/>
        <v>0</v>
      </c>
      <c r="JQ333" s="193">
        <f t="shared" si="1630"/>
        <v>0</v>
      </c>
      <c r="JR333" s="193">
        <f t="shared" si="1630"/>
        <v>0</v>
      </c>
      <c r="JS333" s="193">
        <f t="shared" si="1630"/>
        <v>0</v>
      </c>
      <c r="JT333" s="193">
        <f t="shared" si="1630"/>
        <v>0</v>
      </c>
      <c r="JU333" s="193">
        <f t="shared" si="1630"/>
        <v>0</v>
      </c>
      <c r="JV333" s="193">
        <f t="shared" si="1630"/>
        <v>0</v>
      </c>
      <c r="JW333" s="193">
        <f t="shared" si="1630"/>
        <v>0</v>
      </c>
      <c r="JX333" s="193">
        <f t="shared" si="1630"/>
        <v>0</v>
      </c>
      <c r="JY333" s="193">
        <f t="shared" si="1630"/>
        <v>0</v>
      </c>
      <c r="JZ333" s="193">
        <f t="shared" si="1630"/>
        <v>0</v>
      </c>
      <c r="KA333" s="193">
        <f t="shared" si="1630"/>
        <v>0</v>
      </c>
      <c r="KB333" s="193">
        <f t="shared" si="1630"/>
        <v>0</v>
      </c>
      <c r="KC333" s="193">
        <f t="shared" si="1630"/>
        <v>0</v>
      </c>
      <c r="KD333" s="193">
        <f t="shared" si="1630"/>
        <v>0</v>
      </c>
      <c r="KE333" s="193">
        <f t="shared" si="1630"/>
        <v>0</v>
      </c>
      <c r="KF333" s="193">
        <f t="shared" si="1630"/>
        <v>0</v>
      </c>
      <c r="KG333" s="193">
        <f t="shared" si="1630"/>
        <v>0</v>
      </c>
      <c r="KH333" s="193">
        <f t="shared" si="1630"/>
        <v>0</v>
      </c>
      <c r="KI333" s="193">
        <f t="shared" si="1630"/>
        <v>0</v>
      </c>
      <c r="KJ333" s="193">
        <f t="shared" si="1630"/>
        <v>0</v>
      </c>
      <c r="KK333" s="193">
        <f t="shared" si="1630"/>
        <v>0</v>
      </c>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row>
    <row r="334" ht="14.25" customHeight="1">
      <c r="A334" s="1">
        <v>11.0</v>
      </c>
      <c r="B334" s="1">
        <f t="shared" ref="B334:C334" si="1631">B333+1</f>
        <v>324</v>
      </c>
      <c r="C334" s="267">
        <f t="shared" si="1631"/>
        <v>43789</v>
      </c>
      <c r="D334" s="193">
        <f t="shared" si="15"/>
        <v>13.34820666</v>
      </c>
      <c r="E334" s="193">
        <f>(SUMIFS(Profile!$F$2:$F$17521,Profile!$B$2:$B$17521,$B334,Profile!$C$2:$C$17521,E$8))*$C$6</f>
        <v>0.1846851128</v>
      </c>
      <c r="F334" s="193">
        <f>(SUMIFS(Profile!$F$2:$F$17521,Profile!$B$2:$B$17521,$B334,Profile!$C$2:$C$17521,F$8))*$C$6</f>
        <v>0.1650548079</v>
      </c>
      <c r="G334" s="193">
        <f>(SUMIFS(Profile!$F$2:$F$17521,Profile!$B$2:$B$17521,$B334,Profile!$C$2:$C$17521,G$8))*$C$6</f>
        <v>0.1506325432</v>
      </c>
      <c r="H334" s="193">
        <f>(SUMIFS(Profile!$F$2:$F$17521,Profile!$B$2:$B$17521,$B334,Profile!$C$2:$C$17521,H$8))*$C$6</f>
        <v>0.1426201739</v>
      </c>
      <c r="I334" s="193">
        <f>(SUMIFS(Profile!$F$2:$F$17521,Profile!$B$2:$B$17521,$B334,Profile!$C$2:$C$17521,I$8))*$C$6</f>
        <v>0.1338065676</v>
      </c>
      <c r="J334" s="193">
        <f>(SUMIFS(Profile!$F$2:$F$17521,Profile!$B$2:$B$17521,$B334,Profile!$C$2:$C$17521,J$8))*$C$6</f>
        <v>0.1285985275</v>
      </c>
      <c r="K334" s="193">
        <f>(SUMIFS(Profile!$F$2:$F$17521,Profile!$B$2:$B$17521,$B334,Profile!$C$2:$C$17521,K$8))*$C$6</f>
        <v>0.1273966722</v>
      </c>
      <c r="L334" s="193">
        <f>(SUMIFS(Profile!$F$2:$F$17521,Profile!$B$2:$B$17521,$B334,Profile!$C$2:$C$17521,L$8))*$C$6</f>
        <v>0.1241917244</v>
      </c>
      <c r="M334" s="193">
        <f>(SUMIFS(Profile!$F$2:$F$17521,Profile!$B$2:$B$17521,$B334,Profile!$C$2:$C$17521,M$8))*$C$6</f>
        <v>0.1233904875</v>
      </c>
      <c r="N334" s="193">
        <f>(SUMIFS(Profile!$F$2:$F$17521,Profile!$B$2:$B$17521,$B334,Profile!$C$2:$C$17521,N$8))*$C$6</f>
        <v>0.1245923429</v>
      </c>
      <c r="O334" s="193">
        <f>(SUMIFS(Profile!$F$2:$F$17521,Profile!$B$2:$B$17521,$B334,Profile!$C$2:$C$17521,O$8))*$C$6</f>
        <v>0.1249929614</v>
      </c>
      <c r="P334" s="193">
        <f>(SUMIFS(Profile!$F$2:$F$17521,Profile!$B$2:$B$17521,$B334,Profile!$C$2:$C$17521,P$8))*$C$6</f>
        <v>0.1314028568</v>
      </c>
      <c r="Q334" s="193">
        <f>(SUMIFS(Profile!$F$2:$F$17521,Profile!$B$2:$B$17521,$B334,Profile!$C$2:$C$17521,Q$8))*$C$6</f>
        <v>0.1406170815</v>
      </c>
      <c r="R334" s="193">
        <f>(SUMIFS(Profile!$F$2:$F$17521,Profile!$B$2:$B$17521,$B334,Profile!$C$2:$C$17521,R$8))*$C$6</f>
        <v>0.1490300693</v>
      </c>
      <c r="S334" s="193">
        <f>(SUMIFS(Profile!$F$2:$F$17521,Profile!$B$2:$B$17521,$B334,Profile!$C$2:$C$17521,S$8))*$C$6</f>
        <v>0.1726665588</v>
      </c>
      <c r="T334" s="193">
        <f>(SUMIFS(Profile!$F$2:$F$17521,Profile!$B$2:$B$17521,$B334,Profile!$C$2:$C$17521,T$8))*$C$6</f>
        <v>0.2011104699</v>
      </c>
      <c r="U334" s="193">
        <f>(SUMIFS(Profile!$F$2:$F$17521,Profile!$B$2:$B$17521,$B334,Profile!$C$2:$C$17521,U$8))*$C$6</f>
        <v>0.2339611841</v>
      </c>
      <c r="V334" s="193">
        <f>(SUMIFS(Profile!$F$2:$F$17521,Profile!$B$2:$B$17521,$B334,Profile!$C$2:$C$17521,V$8))*$C$6</f>
        <v>0.2692156091</v>
      </c>
      <c r="W334" s="193">
        <f>(SUMIFS(Profile!$F$2:$F$17521,Profile!$B$2:$B$17521,$B334,Profile!$C$2:$C$17521,W$8))*$C$6</f>
        <v>0.2892465324</v>
      </c>
      <c r="X334" s="193">
        <f>(SUMIFS(Profile!$F$2:$F$17521,Profile!$B$2:$B$17521,$B334,Profile!$C$2:$C$17521,X$8))*$C$6</f>
        <v>0.3092774557</v>
      </c>
      <c r="Y334" s="193">
        <f>(SUMIFS(Profile!$F$2:$F$17521,Profile!$B$2:$B$17521,$B334,Profile!$C$2:$C$17521,Y$8))*$C$6</f>
        <v>0.3216966281</v>
      </c>
      <c r="Z334" s="193">
        <f>(SUMIFS(Profile!$F$2:$F$17521,Profile!$B$2:$B$17521,$B334,Profile!$C$2:$C$17521,Z$8))*$C$6</f>
        <v>0.3196935358</v>
      </c>
      <c r="AA334" s="193">
        <f>(SUMIFS(Profile!$F$2:$F$17521,Profile!$B$2:$B$17521,$B334,Profile!$C$2:$C$17521,AA$8))*$C$6</f>
        <v>0.3273052866</v>
      </c>
      <c r="AB334" s="193">
        <f>(SUMIFS(Profile!$F$2:$F$17521,Profile!$B$2:$B$17521,$B334,Profile!$C$2:$C$17521,AB$8))*$C$6</f>
        <v>0.3341158005</v>
      </c>
      <c r="AC334" s="193">
        <f>(SUMIFS(Profile!$F$2:$F$17521,Profile!$B$2:$B$17521,$B334,Profile!$C$2:$C$17521,AC$8))*$C$6</f>
        <v>0.3437306437</v>
      </c>
      <c r="AD334" s="193">
        <f>(SUMIFS(Profile!$F$2:$F$17521,Profile!$B$2:$B$17521,$B334,Profile!$C$2:$C$17521,AD$8))*$C$6</f>
        <v>0.3453331176</v>
      </c>
      <c r="AE334" s="193">
        <f>(SUMIFS(Profile!$F$2:$F$17521,Profile!$B$2:$B$17521,$B334,Profile!$C$2:$C$17521,AE$8))*$C$6</f>
        <v>0.3397244591</v>
      </c>
      <c r="AF334" s="193">
        <f>(SUMIFS(Profile!$F$2:$F$17521,Profile!$B$2:$B$17521,$B334,Profile!$C$2:$C$17521,AF$8))*$C$6</f>
        <v>0.3261034312</v>
      </c>
      <c r="AG334" s="193">
        <f>(SUMIFS(Profile!$F$2:$F$17521,Profile!$B$2:$B$17521,$B334,Profile!$C$2:$C$17521,AG$8))*$C$6</f>
        <v>0.3196935358</v>
      </c>
      <c r="AH334" s="193">
        <f>(SUMIFS(Profile!$F$2:$F$17521,Profile!$B$2:$B$17521,$B334,Profile!$C$2:$C$17521,AH$8))*$C$6</f>
        <v>0.3249015758</v>
      </c>
      <c r="AI334" s="193">
        <f>(SUMIFS(Profile!$F$2:$F$17521,Profile!$B$2:$B$17521,$B334,Profile!$C$2:$C$17521,AI$8))*$C$6</f>
        <v>0.3353176559</v>
      </c>
      <c r="AJ334" s="193">
        <f>(SUMIFS(Profile!$F$2:$F$17521,Profile!$B$2:$B$17521,$B334,Profile!$C$2:$C$17521,AJ$8))*$C$6</f>
        <v>0.3613578562</v>
      </c>
      <c r="AK334" s="193">
        <f>(SUMIFS(Profile!$F$2:$F$17521,Profile!$B$2:$B$17521,$B334,Profile!$C$2:$C$17521,AK$8))*$C$6</f>
        <v>0.3942085704</v>
      </c>
      <c r="AL334" s="193">
        <f>(SUMIFS(Profile!$F$2:$F$17521,Profile!$B$2:$B$17521,$B334,Profile!$C$2:$C$17521,AL$8))*$C$6</f>
        <v>0.4297434284</v>
      </c>
      <c r="AM334" s="193">
        <f>(SUMIFS(Profile!$F$2:$F$17521,Profile!$B$2:$B$17521,$B334,Profile!$C$2:$C$17521,AM$8))*$C$6</f>
        <v>0.4673615023</v>
      </c>
      <c r="AN334" s="193">
        <f>(SUMIFS(Profile!$F$2:$F$17521,Profile!$B$2:$B$17521,$B334,Profile!$C$2:$C$17521,AN$8))*$C$6</f>
        <v>0.4654785955</v>
      </c>
      <c r="AO334" s="193">
        <f>(SUMIFS(Profile!$F$2:$F$17521,Profile!$B$2:$B$17521,$B334,Profile!$C$2:$C$17521,AO$8))*$C$6</f>
        <v>0.4557435668</v>
      </c>
      <c r="AP334" s="193">
        <f>(SUMIFS(Profile!$F$2:$F$17521,Profile!$B$2:$B$17521,$B334,Profile!$C$2:$C$17521,AP$8))*$C$6</f>
        <v>0.4410408691</v>
      </c>
      <c r="AQ334" s="193">
        <f>(SUMIFS(Profile!$F$2:$F$17521,Profile!$B$2:$B$17521,$B334,Profile!$C$2:$C$17521,AQ$8))*$C$6</f>
        <v>0.4226124197</v>
      </c>
      <c r="AR334" s="193">
        <f>(SUMIFS(Profile!$F$2:$F$17521,Profile!$B$2:$B$17521,$B334,Profile!$C$2:$C$17521,AR$8))*$C$6</f>
        <v>0.4067879903</v>
      </c>
      <c r="AS334" s="193">
        <f>(SUMIFS(Profile!$F$2:$F$17521,Profile!$B$2:$B$17521,$B334,Profile!$C$2:$C$17521,AS$8))*$C$6</f>
        <v>0.3898017673</v>
      </c>
      <c r="AT334" s="193">
        <f>(SUMIFS(Profile!$F$2:$F$17521,Profile!$B$2:$B$17521,$B334,Profile!$C$2:$C$17521,AT$8))*$C$6</f>
        <v>0.3717739363</v>
      </c>
      <c r="AU334" s="193">
        <f>(SUMIFS(Profile!$F$2:$F$17521,Profile!$B$2:$B$17521,$B334,Profile!$C$2:$C$17521,AU$8))*$C$6</f>
        <v>0.351743013</v>
      </c>
      <c r="AV334" s="193">
        <f>(SUMIFS(Profile!$F$2:$F$17521,Profile!$B$2:$B$17521,$B334,Profile!$C$2:$C$17521,AV$8))*$C$6</f>
        <v>0.3265040497</v>
      </c>
      <c r="AW334" s="193">
        <f>(SUMIFS(Profile!$F$2:$F$17521,Profile!$B$2:$B$17521,$B334,Profile!$C$2:$C$17521,AW$8))*$C$6</f>
        <v>0.3044700341</v>
      </c>
      <c r="AX334" s="193">
        <f>(SUMIFS(Profile!$F$2:$F$17521,Profile!$B$2:$B$17521,$B334,Profile!$C$2:$C$17521,AX$8))*$C$6</f>
        <v>0.2696162275</v>
      </c>
      <c r="AY334" s="193">
        <f>(SUMIFS(Profile!$F$2:$F$17521,Profile!$B$2:$B$17521,$B334,Profile!$C$2:$C$17521,AY$8))*$C$6</f>
        <v>0.2299549994</v>
      </c>
      <c r="AZ334" s="193">
        <f>(SUMIFS(Profile!$F$2:$F$17521,Profile!$B$2:$B$17521,$B334,Profile!$C$2:$C$17521,AZ$8))*$C$6</f>
        <v>0.1959024298</v>
      </c>
      <c r="BA334" s="193">
        <f t="shared" si="16"/>
        <v>4.588234537</v>
      </c>
      <c r="BB334" s="193">
        <f>(SUMIFS(Profile!$E$2:$E$17521,Profile!$B$2:$B$17521,$B334,Profile!$C$2:$C$17521,BB$8))*$C$9</f>
        <v>0</v>
      </c>
      <c r="BC334" s="193">
        <f>(SUMIFS(Profile!$E$2:$E$17521,Profile!$B$2:$B$17521,$B334,Profile!$C$2:$C$17521,BC$8))*$C$9</f>
        <v>0</v>
      </c>
      <c r="BD334" s="193">
        <f>(SUMIFS(Profile!$E$2:$E$17521,Profile!$B$2:$B$17521,$B334,Profile!$C$2:$C$17521,BD$8))*$C$9</f>
        <v>0</v>
      </c>
      <c r="BE334" s="193">
        <f>(SUMIFS(Profile!$E$2:$E$17521,Profile!$B$2:$B$17521,$B334,Profile!$C$2:$C$17521,BE$8))*$C$9</f>
        <v>0</v>
      </c>
      <c r="BF334" s="193">
        <f>(SUMIFS(Profile!$E$2:$E$17521,Profile!$B$2:$B$17521,$B334,Profile!$C$2:$C$17521,BF$8))*$C$9</f>
        <v>0</v>
      </c>
      <c r="BG334" s="193">
        <f>(SUMIFS(Profile!$E$2:$E$17521,Profile!$B$2:$B$17521,$B334,Profile!$C$2:$C$17521,BG$8))*$C$9</f>
        <v>0</v>
      </c>
      <c r="BH334" s="193">
        <f>(SUMIFS(Profile!$E$2:$E$17521,Profile!$B$2:$B$17521,$B334,Profile!$C$2:$C$17521,BH$8))*$C$9</f>
        <v>0</v>
      </c>
      <c r="BI334" s="193">
        <f>(SUMIFS(Profile!$E$2:$E$17521,Profile!$B$2:$B$17521,$B334,Profile!$C$2:$C$17521,BI$8))*$C$9</f>
        <v>0</v>
      </c>
      <c r="BJ334" s="193">
        <f>(SUMIFS(Profile!$E$2:$E$17521,Profile!$B$2:$B$17521,$B334,Profile!$C$2:$C$17521,BJ$8))*$C$9</f>
        <v>0</v>
      </c>
      <c r="BK334" s="193">
        <f>(SUMIFS(Profile!$E$2:$E$17521,Profile!$B$2:$B$17521,$B334,Profile!$C$2:$C$17521,BK$8))*$C$9</f>
        <v>0</v>
      </c>
      <c r="BL334" s="193">
        <f>(SUMIFS(Profile!$E$2:$E$17521,Profile!$B$2:$B$17521,$B334,Profile!$C$2:$C$17521,BL$8))*$C$9</f>
        <v>0</v>
      </c>
      <c r="BM334" s="193">
        <f>(SUMIFS(Profile!$E$2:$E$17521,Profile!$B$2:$B$17521,$B334,Profile!$C$2:$C$17521,BM$8))*$C$9</f>
        <v>0</v>
      </c>
      <c r="BN334" s="193">
        <f>(SUMIFS(Profile!$E$2:$E$17521,Profile!$B$2:$B$17521,$B334,Profile!$C$2:$C$17521,BN$8))*$C$9</f>
        <v>0</v>
      </c>
      <c r="BO334" s="193">
        <f>(SUMIFS(Profile!$E$2:$E$17521,Profile!$B$2:$B$17521,$B334,Profile!$C$2:$C$17521,BO$8))*$C$9</f>
        <v>0</v>
      </c>
      <c r="BP334" s="193">
        <f>(SUMIFS(Profile!$E$2:$E$17521,Profile!$B$2:$B$17521,$B334,Profile!$C$2:$C$17521,BP$8))*$C$9</f>
        <v>0.00006097791359</v>
      </c>
      <c r="BQ334" s="193">
        <f>(SUMIFS(Profile!$E$2:$E$17521,Profile!$B$2:$B$17521,$B334,Profile!$C$2:$C$17521,BQ$8))*$C$9</f>
        <v>0.009390598693</v>
      </c>
      <c r="BR334" s="193">
        <f>(SUMIFS(Profile!$E$2:$E$17521,Profile!$B$2:$B$17521,$B334,Profile!$C$2:$C$17521,BR$8))*$C$9</f>
        <v>0.04154458427</v>
      </c>
      <c r="BS334" s="193">
        <f>(SUMIFS(Profile!$E$2:$E$17521,Profile!$B$2:$B$17521,$B334,Profile!$C$2:$C$17521,BS$8))*$C$9</f>
        <v>0.1106615043</v>
      </c>
      <c r="BT334" s="193">
        <f>(SUMIFS(Profile!$E$2:$E$17521,Profile!$B$2:$B$17521,$B334,Profile!$C$2:$C$17521,BT$8))*$C$9</f>
        <v>0.2196808297</v>
      </c>
      <c r="BU334" s="193">
        <f>(SUMIFS(Profile!$E$2:$E$17521,Profile!$B$2:$B$17521,$B334,Profile!$C$2:$C$17521,BU$8))*$C$9</f>
        <v>0.3177665395</v>
      </c>
      <c r="BV334" s="193">
        <f>(SUMIFS(Profile!$E$2:$E$17521,Profile!$B$2:$B$17521,$B334,Profile!$C$2:$C$17521,BV$8))*$C$9</f>
        <v>0.4001011144</v>
      </c>
      <c r="BW334" s="193">
        <f>(SUMIFS(Profile!$E$2:$E$17521,Profile!$B$2:$B$17521,$B334,Profile!$C$2:$C$17521,BW$8))*$C$9</f>
        <v>0.4816192629</v>
      </c>
      <c r="BX334" s="193">
        <f>(SUMIFS(Profile!$E$2:$E$17521,Profile!$B$2:$B$17521,$B334,Profile!$C$2:$C$17521,BX$8))*$C$9</f>
        <v>0.5110747649</v>
      </c>
      <c r="BY334" s="193">
        <f>(SUMIFS(Profile!$E$2:$E$17521,Profile!$B$2:$B$17521,$B334,Profile!$C$2:$C$17521,BY$8))*$C$9</f>
        <v>0.5272334787</v>
      </c>
      <c r="BZ334" s="193">
        <f>(SUMIFS(Profile!$E$2:$E$17521,Profile!$B$2:$B$17521,$B334,Profile!$C$2:$C$17521,BZ$8))*$C$9</f>
        <v>0.4983003715</v>
      </c>
      <c r="CA334" s="193">
        <f>(SUMIFS(Profile!$E$2:$E$17521,Profile!$B$2:$B$17521,$B334,Profile!$C$2:$C$17521,CA$8))*$C$9</f>
        <v>0.4615038242</v>
      </c>
      <c r="CB334" s="193">
        <f>(SUMIFS(Profile!$E$2:$E$17521,Profile!$B$2:$B$17521,$B334,Profile!$C$2:$C$17521,CB$8))*$C$9</f>
        <v>0.3379817665</v>
      </c>
      <c r="CC334" s="193">
        <f>(SUMIFS(Profile!$E$2:$E$17521,Profile!$B$2:$B$17521,$B334,Profile!$C$2:$C$17521,CC$8))*$C$9</f>
        <v>0.2960331794</v>
      </c>
      <c r="CD334" s="193">
        <f>(SUMIFS(Profile!$E$2:$E$17521,Profile!$B$2:$B$17521,$B334,Profile!$C$2:$C$17521,CD$8))*$C$9</f>
        <v>0.1803831339</v>
      </c>
      <c r="CE334" s="193">
        <f>(SUMIFS(Profile!$E$2:$E$17521,Profile!$B$2:$B$17521,$B334,Profile!$C$2:$C$17521,CE$8))*$C$9</f>
        <v>0.1085763845</v>
      </c>
      <c r="CF334" s="193">
        <f>(SUMIFS(Profile!$E$2:$E$17521,Profile!$B$2:$B$17521,$B334,Profile!$C$2:$C$17521,CF$8))*$C$9</f>
        <v>0.0605833133</v>
      </c>
      <c r="CG334" s="193">
        <f>(SUMIFS(Profile!$E$2:$E$17521,Profile!$B$2:$B$17521,$B334,Profile!$C$2:$C$17521,CG$8))*$C$9</f>
        <v>0.02235678061</v>
      </c>
      <c r="CH334" s="193">
        <f>(SUMIFS(Profile!$E$2:$E$17521,Profile!$B$2:$B$17521,$B334,Profile!$C$2:$C$17521,CH$8))*$C$9</f>
        <v>0.003382127484</v>
      </c>
      <c r="CI334" s="193">
        <f>(SUMIFS(Profile!$E$2:$E$17521,Profile!$B$2:$B$17521,$B334,Profile!$C$2:$C$17521,CI$8))*$C$9</f>
        <v>0</v>
      </c>
      <c r="CJ334" s="193">
        <f>(SUMIFS(Profile!$E$2:$E$17521,Profile!$B$2:$B$17521,$B334,Profile!$C$2:$C$17521,CJ$8))*$C$9</f>
        <v>0</v>
      </c>
      <c r="CK334" s="193">
        <f>(SUMIFS(Profile!$E$2:$E$17521,Profile!$B$2:$B$17521,$B334,Profile!$C$2:$C$17521,CK$8))*$C$9</f>
        <v>0</v>
      </c>
      <c r="CL334" s="193">
        <f>(SUMIFS(Profile!$E$2:$E$17521,Profile!$B$2:$B$17521,$B334,Profile!$C$2:$C$17521,CL$8))*$C$9</f>
        <v>0</v>
      </c>
      <c r="CM334" s="193">
        <f>(SUMIFS(Profile!$E$2:$E$17521,Profile!$B$2:$B$17521,$B334,Profile!$C$2:$C$17521,CM$8))*$C$9</f>
        <v>0</v>
      </c>
      <c r="CN334" s="193">
        <f>(SUMIFS(Profile!$E$2:$E$17521,Profile!$B$2:$B$17521,$B334,Profile!$C$2:$C$17521,CN$8))*$C$9</f>
        <v>0</v>
      </c>
      <c r="CO334" s="193">
        <f>(SUMIFS(Profile!$E$2:$E$17521,Profile!$B$2:$B$17521,$B334,Profile!$C$2:$C$17521,CO$8))*$C$9</f>
        <v>0</v>
      </c>
      <c r="CP334" s="193">
        <f>(SUMIFS(Profile!$E$2:$E$17521,Profile!$B$2:$B$17521,$B334,Profile!$C$2:$C$17521,CP$8))*$C$9</f>
        <v>0</v>
      </c>
      <c r="CQ334" s="193">
        <f>(SUMIFS(Profile!$E$2:$E$17521,Profile!$B$2:$B$17521,$B334,Profile!$C$2:$C$17521,CQ$8))*$C$9</f>
        <v>0</v>
      </c>
      <c r="CR334" s="193">
        <f>(SUMIFS(Profile!$E$2:$E$17521,Profile!$B$2:$B$17521,$B334,Profile!$C$2:$C$17521,CR$8))*$C$9</f>
        <v>0</v>
      </c>
      <c r="CS334" s="193">
        <f>(SUMIFS(Profile!$E$2:$E$17521,Profile!$B$2:$B$17521,$B334,Profile!$C$2:$C$17521,CS$8))*$C$9</f>
        <v>0</v>
      </c>
      <c r="CT334" s="193">
        <f>(SUMIFS(Profile!$E$2:$E$17521,Profile!$B$2:$B$17521,$B334,Profile!$C$2:$C$17521,CT$8))*$C$9</f>
        <v>0</v>
      </c>
      <c r="CU334" s="193">
        <f>(SUMIFS(Profile!$E$2:$E$17521,Profile!$B$2:$B$17521,$B334,Profile!$C$2:$C$17521,CU$8))*$C$9</f>
        <v>0</v>
      </c>
      <c r="CV334" s="193">
        <f>(SUMIFS(Profile!$E$2:$E$17521,Profile!$B$2:$B$17521,$B334,Profile!$C$2:$C$17521,CV$8))*$C$9</f>
        <v>0</v>
      </c>
      <c r="CW334" s="193">
        <f>(SUMIFS(Profile!$E$2:$E$17521,Profile!$B$2:$B$17521,$B334,Profile!$C$2:$C$17521,CW$8))*$C$9</f>
        <v>0</v>
      </c>
      <c r="CX334" s="193">
        <f t="shared" si="17"/>
        <v>0.896446888</v>
      </c>
      <c r="CY334" s="193">
        <f t="shared" ref="CY334:ET334" si="1632">MAX(BB334-E334,0)</f>
        <v>0</v>
      </c>
      <c r="CZ334" s="193">
        <f t="shared" si="1632"/>
        <v>0</v>
      </c>
      <c r="DA334" s="193">
        <f t="shared" si="1632"/>
        <v>0</v>
      </c>
      <c r="DB334" s="193">
        <f t="shared" si="1632"/>
        <v>0</v>
      </c>
      <c r="DC334" s="193">
        <f t="shared" si="1632"/>
        <v>0</v>
      </c>
      <c r="DD334" s="193">
        <f t="shared" si="1632"/>
        <v>0</v>
      </c>
      <c r="DE334" s="193">
        <f t="shared" si="1632"/>
        <v>0</v>
      </c>
      <c r="DF334" s="193">
        <f t="shared" si="1632"/>
        <v>0</v>
      </c>
      <c r="DG334" s="193">
        <f t="shared" si="1632"/>
        <v>0</v>
      </c>
      <c r="DH334" s="193">
        <f t="shared" si="1632"/>
        <v>0</v>
      </c>
      <c r="DI334" s="193">
        <f t="shared" si="1632"/>
        <v>0</v>
      </c>
      <c r="DJ334" s="193">
        <f t="shared" si="1632"/>
        <v>0</v>
      </c>
      <c r="DK334" s="193">
        <f t="shared" si="1632"/>
        <v>0</v>
      </c>
      <c r="DL334" s="193">
        <f t="shared" si="1632"/>
        <v>0</v>
      </c>
      <c r="DM334" s="193">
        <f t="shared" si="1632"/>
        <v>0</v>
      </c>
      <c r="DN334" s="193">
        <f t="shared" si="1632"/>
        <v>0</v>
      </c>
      <c r="DO334" s="193">
        <f t="shared" si="1632"/>
        <v>0</v>
      </c>
      <c r="DP334" s="193">
        <f t="shared" si="1632"/>
        <v>0</v>
      </c>
      <c r="DQ334" s="193">
        <f t="shared" si="1632"/>
        <v>0</v>
      </c>
      <c r="DR334" s="193">
        <f t="shared" si="1632"/>
        <v>0.008489083844</v>
      </c>
      <c r="DS334" s="193">
        <f t="shared" si="1632"/>
        <v>0.07840448626</v>
      </c>
      <c r="DT334" s="193">
        <f t="shared" si="1632"/>
        <v>0.1619257271</v>
      </c>
      <c r="DU334" s="193">
        <f t="shared" si="1632"/>
        <v>0.1837694782</v>
      </c>
      <c r="DV334" s="193">
        <f t="shared" si="1632"/>
        <v>0.1931176782</v>
      </c>
      <c r="DW334" s="193">
        <f t="shared" si="1632"/>
        <v>0.1545697278</v>
      </c>
      <c r="DX334" s="193">
        <f t="shared" si="1632"/>
        <v>0.1161707066</v>
      </c>
      <c r="DY334" s="193">
        <f t="shared" si="1632"/>
        <v>0</v>
      </c>
      <c r="DZ334" s="193">
        <f t="shared" si="1632"/>
        <v>0</v>
      </c>
      <c r="EA334" s="193">
        <f t="shared" si="1632"/>
        <v>0</v>
      </c>
      <c r="EB334" s="193">
        <f t="shared" si="1632"/>
        <v>0</v>
      </c>
      <c r="EC334" s="193">
        <f t="shared" si="1632"/>
        <v>0</v>
      </c>
      <c r="ED334" s="193">
        <f t="shared" si="1632"/>
        <v>0</v>
      </c>
      <c r="EE334" s="193">
        <f t="shared" si="1632"/>
        <v>0</v>
      </c>
      <c r="EF334" s="193">
        <f t="shared" si="1632"/>
        <v>0</v>
      </c>
      <c r="EG334" s="193">
        <f t="shared" si="1632"/>
        <v>0</v>
      </c>
      <c r="EH334" s="193">
        <f t="shared" si="1632"/>
        <v>0</v>
      </c>
      <c r="EI334" s="193">
        <f t="shared" si="1632"/>
        <v>0</v>
      </c>
      <c r="EJ334" s="193">
        <f t="shared" si="1632"/>
        <v>0</v>
      </c>
      <c r="EK334" s="193">
        <f t="shared" si="1632"/>
        <v>0</v>
      </c>
      <c r="EL334" s="193">
        <f t="shared" si="1632"/>
        <v>0</v>
      </c>
      <c r="EM334" s="193">
        <f t="shared" si="1632"/>
        <v>0</v>
      </c>
      <c r="EN334" s="193">
        <f t="shared" si="1632"/>
        <v>0</v>
      </c>
      <c r="EO334" s="193">
        <f t="shared" si="1632"/>
        <v>0</v>
      </c>
      <c r="EP334" s="193">
        <f t="shared" si="1632"/>
        <v>0</v>
      </c>
      <c r="EQ334" s="193">
        <f t="shared" si="1632"/>
        <v>0</v>
      </c>
      <c r="ER334" s="193">
        <f t="shared" si="1632"/>
        <v>0</v>
      </c>
      <c r="ES334" s="193">
        <f t="shared" si="1632"/>
        <v>0</v>
      </c>
      <c r="ET334" s="193">
        <f t="shared" si="1632"/>
        <v>0</v>
      </c>
      <c r="EU334" s="193">
        <f t="shared" si="19"/>
        <v>3.691787649</v>
      </c>
      <c r="EV334" s="193">
        <f t="shared" ref="EV334:GQ334" si="1633">BB334-CY334</f>
        <v>0</v>
      </c>
      <c r="EW334" s="193">
        <f t="shared" si="1633"/>
        <v>0</v>
      </c>
      <c r="EX334" s="193">
        <f t="shared" si="1633"/>
        <v>0</v>
      </c>
      <c r="EY334" s="193">
        <f t="shared" si="1633"/>
        <v>0</v>
      </c>
      <c r="EZ334" s="193">
        <f t="shared" si="1633"/>
        <v>0</v>
      </c>
      <c r="FA334" s="193">
        <f t="shared" si="1633"/>
        <v>0</v>
      </c>
      <c r="FB334" s="193">
        <f t="shared" si="1633"/>
        <v>0</v>
      </c>
      <c r="FC334" s="193">
        <f t="shared" si="1633"/>
        <v>0</v>
      </c>
      <c r="FD334" s="193">
        <f t="shared" si="1633"/>
        <v>0</v>
      </c>
      <c r="FE334" s="193">
        <f t="shared" si="1633"/>
        <v>0</v>
      </c>
      <c r="FF334" s="193">
        <f t="shared" si="1633"/>
        <v>0</v>
      </c>
      <c r="FG334" s="193">
        <f t="shared" si="1633"/>
        <v>0</v>
      </c>
      <c r="FH334" s="193">
        <f t="shared" si="1633"/>
        <v>0</v>
      </c>
      <c r="FI334" s="193">
        <f t="shared" si="1633"/>
        <v>0</v>
      </c>
      <c r="FJ334" s="193">
        <f t="shared" si="1633"/>
        <v>0.00006097791359</v>
      </c>
      <c r="FK334" s="193">
        <f t="shared" si="1633"/>
        <v>0.009390598693</v>
      </c>
      <c r="FL334" s="193">
        <f t="shared" si="1633"/>
        <v>0.04154458427</v>
      </c>
      <c r="FM334" s="193">
        <f t="shared" si="1633"/>
        <v>0.1106615043</v>
      </c>
      <c r="FN334" s="193">
        <f t="shared" si="1633"/>
        <v>0.2196808297</v>
      </c>
      <c r="FO334" s="193">
        <f t="shared" si="1633"/>
        <v>0.3092774557</v>
      </c>
      <c r="FP334" s="193">
        <f t="shared" si="1633"/>
        <v>0.3216966281</v>
      </c>
      <c r="FQ334" s="193">
        <f t="shared" si="1633"/>
        <v>0.3196935358</v>
      </c>
      <c r="FR334" s="193">
        <f t="shared" si="1633"/>
        <v>0.3273052866</v>
      </c>
      <c r="FS334" s="193">
        <f t="shared" si="1633"/>
        <v>0.3341158005</v>
      </c>
      <c r="FT334" s="193">
        <f t="shared" si="1633"/>
        <v>0.3437306437</v>
      </c>
      <c r="FU334" s="193">
        <f t="shared" si="1633"/>
        <v>0.3453331176</v>
      </c>
      <c r="FV334" s="193">
        <f t="shared" si="1633"/>
        <v>0.3379817665</v>
      </c>
      <c r="FW334" s="193">
        <f t="shared" si="1633"/>
        <v>0.2960331794</v>
      </c>
      <c r="FX334" s="193">
        <f t="shared" si="1633"/>
        <v>0.1803831339</v>
      </c>
      <c r="FY334" s="193">
        <f t="shared" si="1633"/>
        <v>0.1085763845</v>
      </c>
      <c r="FZ334" s="193">
        <f t="shared" si="1633"/>
        <v>0.0605833133</v>
      </c>
      <c r="GA334" s="193">
        <f t="shared" si="1633"/>
        <v>0.02235678061</v>
      </c>
      <c r="GB334" s="193">
        <f t="shared" si="1633"/>
        <v>0.003382127484</v>
      </c>
      <c r="GC334" s="193">
        <f t="shared" si="1633"/>
        <v>0</v>
      </c>
      <c r="GD334" s="193">
        <f t="shared" si="1633"/>
        <v>0</v>
      </c>
      <c r="GE334" s="193">
        <f t="shared" si="1633"/>
        <v>0</v>
      </c>
      <c r="GF334" s="193">
        <f t="shared" si="1633"/>
        <v>0</v>
      </c>
      <c r="GG334" s="193">
        <f t="shared" si="1633"/>
        <v>0</v>
      </c>
      <c r="GH334" s="193">
        <f t="shared" si="1633"/>
        <v>0</v>
      </c>
      <c r="GI334" s="193">
        <f t="shared" si="1633"/>
        <v>0</v>
      </c>
      <c r="GJ334" s="193">
        <f t="shared" si="1633"/>
        <v>0</v>
      </c>
      <c r="GK334" s="193">
        <f t="shared" si="1633"/>
        <v>0</v>
      </c>
      <c r="GL334" s="193">
        <f t="shared" si="1633"/>
        <v>0</v>
      </c>
      <c r="GM334" s="193">
        <f t="shared" si="1633"/>
        <v>0</v>
      </c>
      <c r="GN334" s="193">
        <f t="shared" si="1633"/>
        <v>0</v>
      </c>
      <c r="GO334" s="193">
        <f t="shared" si="1633"/>
        <v>0</v>
      </c>
      <c r="GP334" s="193">
        <f t="shared" si="1633"/>
        <v>0</v>
      </c>
      <c r="GQ334" s="193">
        <f t="shared" si="1633"/>
        <v>0</v>
      </c>
      <c r="GR334" s="193">
        <f t="shared" si="21"/>
        <v>9.656419016</v>
      </c>
      <c r="GS334" s="193">
        <f t="shared" ref="GS334:IN334" si="1634">E334-EV334</f>
        <v>0.1846851128</v>
      </c>
      <c r="GT334" s="193">
        <f t="shared" si="1634"/>
        <v>0.1650548079</v>
      </c>
      <c r="GU334" s="193">
        <f t="shared" si="1634"/>
        <v>0.1506325432</v>
      </c>
      <c r="GV334" s="193">
        <f t="shared" si="1634"/>
        <v>0.1426201739</v>
      </c>
      <c r="GW334" s="193">
        <f t="shared" si="1634"/>
        <v>0.1338065676</v>
      </c>
      <c r="GX334" s="193">
        <f t="shared" si="1634"/>
        <v>0.1285985275</v>
      </c>
      <c r="GY334" s="193">
        <f t="shared" si="1634"/>
        <v>0.1273966722</v>
      </c>
      <c r="GZ334" s="193">
        <f t="shared" si="1634"/>
        <v>0.1241917244</v>
      </c>
      <c r="HA334" s="193">
        <f t="shared" si="1634"/>
        <v>0.1233904875</v>
      </c>
      <c r="HB334" s="193">
        <f t="shared" si="1634"/>
        <v>0.1245923429</v>
      </c>
      <c r="HC334" s="193">
        <f t="shared" si="1634"/>
        <v>0.1249929614</v>
      </c>
      <c r="HD334" s="193">
        <f t="shared" si="1634"/>
        <v>0.1314028568</v>
      </c>
      <c r="HE334" s="193">
        <f t="shared" si="1634"/>
        <v>0.1406170815</v>
      </c>
      <c r="HF334" s="193">
        <f t="shared" si="1634"/>
        <v>0.1490300693</v>
      </c>
      <c r="HG334" s="193">
        <f t="shared" si="1634"/>
        <v>0.1726055809</v>
      </c>
      <c r="HH334" s="193">
        <f t="shared" si="1634"/>
        <v>0.1917198712</v>
      </c>
      <c r="HI334" s="193">
        <f t="shared" si="1634"/>
        <v>0.1924165998</v>
      </c>
      <c r="HJ334" s="193">
        <f t="shared" si="1634"/>
        <v>0.1585541047</v>
      </c>
      <c r="HK334" s="193">
        <f t="shared" si="1634"/>
        <v>0.06956570268</v>
      </c>
      <c r="HL334" s="193">
        <f t="shared" si="1634"/>
        <v>0</v>
      </c>
      <c r="HM334" s="193">
        <f t="shared" si="1634"/>
        <v>0</v>
      </c>
      <c r="HN334" s="193">
        <f t="shared" si="1634"/>
        <v>0</v>
      </c>
      <c r="HO334" s="193">
        <f t="shared" si="1634"/>
        <v>0</v>
      </c>
      <c r="HP334" s="193">
        <f t="shared" si="1634"/>
        <v>0</v>
      </c>
      <c r="HQ334" s="193">
        <f t="shared" si="1634"/>
        <v>0</v>
      </c>
      <c r="HR334" s="193">
        <f t="shared" si="1634"/>
        <v>0</v>
      </c>
      <c r="HS334" s="193">
        <f t="shared" si="1634"/>
        <v>0.001742692533</v>
      </c>
      <c r="HT334" s="193">
        <f t="shared" si="1634"/>
        <v>0.03007025183</v>
      </c>
      <c r="HU334" s="193">
        <f t="shared" si="1634"/>
        <v>0.1393104019</v>
      </c>
      <c r="HV334" s="193">
        <f t="shared" si="1634"/>
        <v>0.2163251914</v>
      </c>
      <c r="HW334" s="193">
        <f t="shared" si="1634"/>
        <v>0.2747343426</v>
      </c>
      <c r="HX334" s="193">
        <f t="shared" si="1634"/>
        <v>0.3390010756</v>
      </c>
      <c r="HY334" s="193">
        <f t="shared" si="1634"/>
        <v>0.3908264429</v>
      </c>
      <c r="HZ334" s="193">
        <f t="shared" si="1634"/>
        <v>0.4297434284</v>
      </c>
      <c r="IA334" s="193">
        <f t="shared" si="1634"/>
        <v>0.4673615023</v>
      </c>
      <c r="IB334" s="193">
        <f t="shared" si="1634"/>
        <v>0.4654785955</v>
      </c>
      <c r="IC334" s="193">
        <f t="shared" si="1634"/>
        <v>0.4557435668</v>
      </c>
      <c r="ID334" s="193">
        <f t="shared" si="1634"/>
        <v>0.4410408691</v>
      </c>
      <c r="IE334" s="193">
        <f t="shared" si="1634"/>
        <v>0.4226124197</v>
      </c>
      <c r="IF334" s="193">
        <f t="shared" si="1634"/>
        <v>0.4067879903</v>
      </c>
      <c r="IG334" s="193">
        <f t="shared" si="1634"/>
        <v>0.3898017673</v>
      </c>
      <c r="IH334" s="193">
        <f t="shared" si="1634"/>
        <v>0.3717739363</v>
      </c>
      <c r="II334" s="193">
        <f t="shared" si="1634"/>
        <v>0.351743013</v>
      </c>
      <c r="IJ334" s="193">
        <f t="shared" si="1634"/>
        <v>0.3265040497</v>
      </c>
      <c r="IK334" s="193">
        <f t="shared" si="1634"/>
        <v>0.3044700341</v>
      </c>
      <c r="IL334" s="193">
        <f t="shared" si="1634"/>
        <v>0.2696162275</v>
      </c>
      <c r="IM334" s="193">
        <f t="shared" si="1634"/>
        <v>0.2299549994</v>
      </c>
      <c r="IN334" s="193">
        <f t="shared" si="1634"/>
        <v>0.1959024298</v>
      </c>
      <c r="IO334" s="193">
        <f t="shared" si="23"/>
        <v>0.896446888</v>
      </c>
      <c r="IP334" s="193">
        <f t="shared" si="29"/>
        <v>0</v>
      </c>
      <c r="IQ334" s="193">
        <f t="shared" ref="IQ334:KK334" si="1635">MAX((MIN(CZ334+IP334,$IO$7))-GT334,0)</f>
        <v>0</v>
      </c>
      <c r="IR334" s="193">
        <f t="shared" si="1635"/>
        <v>0</v>
      </c>
      <c r="IS334" s="193">
        <f t="shared" si="1635"/>
        <v>0</v>
      </c>
      <c r="IT334" s="193">
        <f t="shared" si="1635"/>
        <v>0</v>
      </c>
      <c r="IU334" s="193">
        <f t="shared" si="1635"/>
        <v>0</v>
      </c>
      <c r="IV334" s="193">
        <f t="shared" si="1635"/>
        <v>0</v>
      </c>
      <c r="IW334" s="193">
        <f t="shared" si="1635"/>
        <v>0</v>
      </c>
      <c r="IX334" s="193">
        <f t="shared" si="1635"/>
        <v>0</v>
      </c>
      <c r="IY334" s="193">
        <f t="shared" si="1635"/>
        <v>0</v>
      </c>
      <c r="IZ334" s="193">
        <f t="shared" si="1635"/>
        <v>0</v>
      </c>
      <c r="JA334" s="193">
        <f t="shared" si="1635"/>
        <v>0</v>
      </c>
      <c r="JB334" s="193">
        <f t="shared" si="1635"/>
        <v>0</v>
      </c>
      <c r="JC334" s="193">
        <f t="shared" si="1635"/>
        <v>0</v>
      </c>
      <c r="JD334" s="193">
        <f t="shared" si="1635"/>
        <v>0</v>
      </c>
      <c r="JE334" s="193">
        <f t="shared" si="1635"/>
        <v>0</v>
      </c>
      <c r="JF334" s="193">
        <f t="shared" si="1635"/>
        <v>0</v>
      </c>
      <c r="JG334" s="193">
        <f t="shared" si="1635"/>
        <v>0</v>
      </c>
      <c r="JH334" s="193">
        <f t="shared" si="1635"/>
        <v>0</v>
      </c>
      <c r="JI334" s="193">
        <f t="shared" si="1635"/>
        <v>0.008489083844</v>
      </c>
      <c r="JJ334" s="193">
        <f t="shared" si="1635"/>
        <v>0.08689357011</v>
      </c>
      <c r="JK334" s="193">
        <f t="shared" si="1635"/>
        <v>0.2488192972</v>
      </c>
      <c r="JL334" s="193">
        <f t="shared" si="1635"/>
        <v>0.4325887754</v>
      </c>
      <c r="JM334" s="193">
        <f t="shared" si="1635"/>
        <v>0.6257064536</v>
      </c>
      <c r="JN334" s="193">
        <f t="shared" si="1635"/>
        <v>0.7802761814</v>
      </c>
      <c r="JO334" s="193">
        <f t="shared" si="1635"/>
        <v>0.896446888</v>
      </c>
      <c r="JP334" s="193">
        <f t="shared" si="1635"/>
        <v>0.8947041955</v>
      </c>
      <c r="JQ334" s="193">
        <f t="shared" si="1635"/>
        <v>0.8646339436</v>
      </c>
      <c r="JR334" s="193">
        <f t="shared" si="1635"/>
        <v>0.7253235417</v>
      </c>
      <c r="JS334" s="193">
        <f t="shared" si="1635"/>
        <v>0.5089983504</v>
      </c>
      <c r="JT334" s="193">
        <f t="shared" si="1635"/>
        <v>0.2342640077</v>
      </c>
      <c r="JU334" s="193">
        <f t="shared" si="1635"/>
        <v>0</v>
      </c>
      <c r="JV334" s="193">
        <f t="shared" si="1635"/>
        <v>0</v>
      </c>
      <c r="JW334" s="193">
        <f t="shared" si="1635"/>
        <v>0</v>
      </c>
      <c r="JX334" s="193">
        <f t="shared" si="1635"/>
        <v>0</v>
      </c>
      <c r="JY334" s="193">
        <f t="shared" si="1635"/>
        <v>0</v>
      </c>
      <c r="JZ334" s="193">
        <f t="shared" si="1635"/>
        <v>0</v>
      </c>
      <c r="KA334" s="193">
        <f t="shared" si="1635"/>
        <v>0</v>
      </c>
      <c r="KB334" s="193">
        <f t="shared" si="1635"/>
        <v>0</v>
      </c>
      <c r="KC334" s="193">
        <f t="shared" si="1635"/>
        <v>0</v>
      </c>
      <c r="KD334" s="193">
        <f t="shared" si="1635"/>
        <v>0</v>
      </c>
      <c r="KE334" s="193">
        <f t="shared" si="1635"/>
        <v>0</v>
      </c>
      <c r="KF334" s="193">
        <f t="shared" si="1635"/>
        <v>0</v>
      </c>
      <c r="KG334" s="193">
        <f t="shared" si="1635"/>
        <v>0</v>
      </c>
      <c r="KH334" s="193">
        <f t="shared" si="1635"/>
        <v>0</v>
      </c>
      <c r="KI334" s="193">
        <f t="shared" si="1635"/>
        <v>0</v>
      </c>
      <c r="KJ334" s="193">
        <f t="shared" si="1635"/>
        <v>0</v>
      </c>
      <c r="KK334" s="193">
        <f t="shared" si="1635"/>
        <v>0</v>
      </c>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row>
    <row r="335" ht="14.25" customHeight="1">
      <c r="A335" s="1">
        <v>11.0</v>
      </c>
      <c r="B335" s="1">
        <f t="shared" ref="B335:C335" si="1636">B334+1</f>
        <v>325</v>
      </c>
      <c r="C335" s="267">
        <f t="shared" si="1636"/>
        <v>43790</v>
      </c>
      <c r="D335" s="193">
        <f t="shared" si="15"/>
        <v>12.80665062</v>
      </c>
      <c r="E335" s="193">
        <f>(SUMIFS(Profile!$F$2:$F$17521,Profile!$B$2:$B$17521,$B335,Profile!$C$2:$C$17521,E$8))*$C$6</f>
        <v>0.1666572818</v>
      </c>
      <c r="F335" s="193">
        <f>(SUMIFS(Profile!$F$2:$F$17521,Profile!$B$2:$B$17521,$B335,Profile!$C$2:$C$17521,F$8))*$C$6</f>
        <v>0.1482288324</v>
      </c>
      <c r="G335" s="193">
        <f>(SUMIFS(Profile!$F$2:$F$17521,Profile!$B$2:$B$17521,$B335,Profile!$C$2:$C$17521,G$8))*$C$6</f>
        <v>0.1374121338</v>
      </c>
      <c r="H335" s="193">
        <f>(SUMIFS(Profile!$F$2:$F$17521,Profile!$B$2:$B$17521,$B335,Profile!$C$2:$C$17521,H$8))*$C$6</f>
        <v>0.1306016199</v>
      </c>
      <c r="I335" s="193">
        <f>(SUMIFS(Profile!$F$2:$F$17521,Profile!$B$2:$B$17521,$B335,Profile!$C$2:$C$17521,I$8))*$C$6</f>
        <v>0.1245923429</v>
      </c>
      <c r="J335" s="193">
        <f>(SUMIFS(Profile!$F$2:$F$17521,Profile!$B$2:$B$17521,$B335,Profile!$C$2:$C$17521,J$8))*$C$6</f>
        <v>0.1205861582</v>
      </c>
      <c r="K335" s="193">
        <f>(SUMIFS(Profile!$F$2:$F$17521,Profile!$B$2:$B$17521,$B335,Profile!$C$2:$C$17521,K$8))*$C$6</f>
        <v>0.1209867767</v>
      </c>
      <c r="L335" s="193">
        <f>(SUMIFS(Profile!$F$2:$F$17521,Profile!$B$2:$B$17521,$B335,Profile!$C$2:$C$17521,L$8))*$C$6</f>
        <v>0.1189836844</v>
      </c>
      <c r="M335" s="193">
        <f>(SUMIFS(Profile!$F$2:$F$17521,Profile!$B$2:$B$17521,$B335,Profile!$C$2:$C$17521,M$8))*$C$6</f>
        <v>0.1193843028</v>
      </c>
      <c r="N335" s="193">
        <f>(SUMIFS(Profile!$F$2:$F$17521,Profile!$B$2:$B$17521,$B335,Profile!$C$2:$C$17521,N$8))*$C$6</f>
        <v>0.1233904875</v>
      </c>
      <c r="O335" s="193">
        <f>(SUMIFS(Profile!$F$2:$F$17521,Profile!$B$2:$B$17521,$B335,Profile!$C$2:$C$17521,O$8))*$C$6</f>
        <v>0.128999146</v>
      </c>
      <c r="P335" s="193">
        <f>(SUMIFS(Profile!$F$2:$F$17521,Profile!$B$2:$B$17521,$B335,Profile!$C$2:$C$17521,P$8))*$C$6</f>
        <v>0.1406170815</v>
      </c>
      <c r="Q335" s="193">
        <f>(SUMIFS(Profile!$F$2:$F$17521,Profile!$B$2:$B$17521,$B335,Profile!$C$2:$C$17521,Q$8))*$C$6</f>
        <v>0.1698622295</v>
      </c>
      <c r="R335" s="193">
        <f>(SUMIFS(Profile!$F$2:$F$17521,Profile!$B$2:$B$17521,$B335,Profile!$C$2:$C$17521,R$8))*$C$6</f>
        <v>0.2011104699</v>
      </c>
      <c r="S335" s="193">
        <f>(SUMIFS(Profile!$F$2:$F$17521,Profile!$B$2:$B$17521,$B335,Profile!$C$2:$C$17521,S$8))*$C$6</f>
        <v>0.2423741719</v>
      </c>
      <c r="T335" s="193">
        <f>(SUMIFS(Profile!$F$2:$F$17521,Profile!$B$2:$B$17521,$B335,Profile!$C$2:$C$17521,T$8))*$C$6</f>
        <v>0.2712187014</v>
      </c>
      <c r="U335" s="193">
        <f>(SUMIFS(Profile!$F$2:$F$17521,Profile!$B$2:$B$17521,$B335,Profile!$C$2:$C$17521,U$8))*$C$6</f>
        <v>0.2844391108</v>
      </c>
      <c r="V335" s="193">
        <f>(SUMIFS(Profile!$F$2:$F$17521,Profile!$B$2:$B$17521,$B335,Profile!$C$2:$C$17521,V$8))*$C$6</f>
        <v>0.2832372554</v>
      </c>
      <c r="W335" s="193">
        <f>(SUMIFS(Profile!$F$2:$F$17521,Profile!$B$2:$B$17521,$B335,Profile!$C$2:$C$17521,W$8))*$C$6</f>
        <v>0.2820354</v>
      </c>
      <c r="X335" s="193">
        <f>(SUMIFS(Profile!$F$2:$F$17521,Profile!$B$2:$B$17521,$B335,Profile!$C$2:$C$17521,X$8))*$C$6</f>
        <v>0.2808335446</v>
      </c>
      <c r="Y335" s="193">
        <f>(SUMIFS(Profile!$F$2:$F$17521,Profile!$B$2:$B$17521,$B335,Profile!$C$2:$C$17521,Y$8))*$C$6</f>
        <v>0.276026123</v>
      </c>
      <c r="Z335" s="193">
        <f>(SUMIFS(Profile!$F$2:$F$17521,Profile!$B$2:$B$17521,$B335,Profile!$C$2:$C$17521,Z$8))*$C$6</f>
        <v>0.2748242676</v>
      </c>
      <c r="AA335" s="193">
        <f>(SUMIFS(Profile!$F$2:$F$17521,Profile!$B$2:$B$17521,$B335,Profile!$C$2:$C$17521,AA$8))*$C$6</f>
        <v>0.2716193199</v>
      </c>
      <c r="AB335" s="193">
        <f>(SUMIFS(Profile!$F$2:$F$17521,Profile!$B$2:$B$17521,$B335,Profile!$C$2:$C$17521,AB$8))*$C$6</f>
        <v>0.2752248861</v>
      </c>
      <c r="AC335" s="193">
        <f>(SUMIFS(Profile!$F$2:$F$17521,Profile!$B$2:$B$17521,$B335,Profile!$C$2:$C$17521,AC$8))*$C$6</f>
        <v>0.2836378738</v>
      </c>
      <c r="AD335" s="193">
        <f>(SUMIFS(Profile!$F$2:$F$17521,Profile!$B$2:$B$17521,$B335,Profile!$C$2:$C$17521,AD$8))*$C$6</f>
        <v>0.2852403477</v>
      </c>
      <c r="AE335" s="193">
        <f>(SUMIFS(Profile!$F$2:$F$17521,Profile!$B$2:$B$17521,$B335,Profile!$C$2:$C$17521,AE$8))*$C$6</f>
        <v>0.2796316892</v>
      </c>
      <c r="AF335" s="193">
        <f>(SUMIFS(Profile!$F$2:$F$17521,Profile!$B$2:$B$17521,$B335,Profile!$C$2:$C$17521,AF$8))*$C$6</f>
        <v>0.2736224122</v>
      </c>
      <c r="AG335" s="193">
        <f>(SUMIFS(Profile!$F$2:$F$17521,Profile!$B$2:$B$17521,$B335,Profile!$C$2:$C$17521,AG$8))*$C$6</f>
        <v>0.270016846</v>
      </c>
      <c r="AH335" s="193">
        <f>(SUMIFS(Profile!$F$2:$F$17521,Profile!$B$2:$B$17521,$B335,Profile!$C$2:$C$17521,AH$8))*$C$6</f>
        <v>0.2776285969</v>
      </c>
      <c r="AI335" s="193">
        <f>(SUMIFS(Profile!$F$2:$F$17521,Profile!$B$2:$B$17521,$B335,Profile!$C$2:$C$17521,AI$8))*$C$6</f>
        <v>0.2896471508</v>
      </c>
      <c r="AJ335" s="193">
        <f>(SUMIFS(Profile!$F$2:$F$17521,Profile!$B$2:$B$17521,$B335,Profile!$C$2:$C$17521,AJ$8))*$C$6</f>
        <v>0.3176904434</v>
      </c>
      <c r="AK335" s="193">
        <f>(SUMIFS(Profile!$F$2:$F$17521,Profile!$B$2:$B$17521,$B335,Profile!$C$2:$C$17521,AK$8))*$C$6</f>
        <v>0.3549479608</v>
      </c>
      <c r="AL335" s="193">
        <f>(SUMIFS(Profile!$F$2:$F$17521,Profile!$B$2:$B$17521,$B335,Profile!$C$2:$C$17521,AL$8))*$C$6</f>
        <v>0.404504465</v>
      </c>
      <c r="AM335" s="193">
        <f>(SUMIFS(Profile!$F$2:$F$17521,Profile!$B$2:$B$17521,$B335,Profile!$C$2:$C$17521,AM$8))*$C$6</f>
        <v>0.4464492184</v>
      </c>
      <c r="AN335" s="193">
        <f>(SUMIFS(Profile!$F$2:$F$17521,Profile!$B$2:$B$17521,$B335,Profile!$C$2:$C$17521,AN$8))*$C$6</f>
        <v>0.4511765163</v>
      </c>
      <c r="AO335" s="193">
        <f>(SUMIFS(Profile!$F$2:$F$17521,Profile!$B$2:$B$17521,$B335,Profile!$C$2:$C$17521,AO$8))*$C$6</f>
        <v>0.4528591138</v>
      </c>
      <c r="AP335" s="193">
        <f>(SUMIFS(Profile!$F$2:$F$17521,Profile!$B$2:$B$17521,$B335,Profile!$C$2:$C$17521,AP$8))*$C$6</f>
        <v>0.4428436522</v>
      </c>
      <c r="AQ335" s="193">
        <f>(SUMIFS(Profile!$F$2:$F$17521,Profile!$B$2:$B$17521,$B335,Profile!$C$2:$C$17521,AQ$8))*$C$6</f>
        <v>0.4233735947</v>
      </c>
      <c r="AR335" s="193">
        <f>(SUMIFS(Profile!$F$2:$F$17521,Profile!$B$2:$B$17521,$B335,Profile!$C$2:$C$17521,AR$8))*$C$6</f>
        <v>0.4015398884</v>
      </c>
      <c r="AS335" s="193">
        <f>(SUMIFS(Profile!$F$2:$F$17521,Profile!$B$2:$B$17521,$B335,Profile!$C$2:$C$17521,AS$8))*$C$6</f>
        <v>0.3849943457</v>
      </c>
      <c r="AT335" s="193">
        <f>(SUMIFS(Profile!$F$2:$F$17521,Profile!$B$2:$B$17521,$B335,Profile!$C$2:$C$17521,AT$8))*$C$6</f>
        <v>0.3721745548</v>
      </c>
      <c r="AU335" s="193">
        <f>(SUMIFS(Profile!$F$2:$F$17521,Profile!$B$2:$B$17521,$B335,Profile!$C$2:$C$17521,AU$8))*$C$6</f>
        <v>0.3561498162</v>
      </c>
      <c r="AV335" s="193">
        <f>(SUMIFS(Profile!$F$2:$F$17521,Profile!$B$2:$B$17521,$B335,Profile!$C$2:$C$17521,AV$8))*$C$6</f>
        <v>0.3349170375</v>
      </c>
      <c r="AW335" s="193">
        <f>(SUMIFS(Profile!$F$2:$F$17521,Profile!$B$2:$B$17521,$B335,Profile!$C$2:$C$17521,AW$8))*$C$6</f>
        <v>0.3124824034</v>
      </c>
      <c r="AX335" s="193">
        <f>(SUMIFS(Profile!$F$2:$F$17521,Profile!$B$2:$B$17521,$B335,Profile!$C$2:$C$17521,AX$8))*$C$6</f>
        <v>0.2728211753</v>
      </c>
      <c r="AY335" s="193">
        <f>(SUMIFS(Profile!$F$2:$F$17521,Profile!$B$2:$B$17521,$B335,Profile!$C$2:$C$17521,AY$8))*$C$6</f>
        <v>0.2327593287</v>
      </c>
      <c r="AZ335" s="193">
        <f>(SUMIFS(Profile!$F$2:$F$17521,Profile!$B$2:$B$17521,$B335,Profile!$C$2:$C$17521,AZ$8))*$C$6</f>
        <v>0.1922968636</v>
      </c>
      <c r="BA335" s="193">
        <f t="shared" si="16"/>
        <v>1.724851352</v>
      </c>
      <c r="BB335" s="193">
        <f>(SUMIFS(Profile!$E$2:$E$17521,Profile!$B$2:$B$17521,$B335,Profile!$C$2:$C$17521,BB$8))*$C$9</f>
        <v>0</v>
      </c>
      <c r="BC335" s="193">
        <f>(SUMIFS(Profile!$E$2:$E$17521,Profile!$B$2:$B$17521,$B335,Profile!$C$2:$C$17521,BC$8))*$C$9</f>
        <v>0</v>
      </c>
      <c r="BD335" s="193">
        <f>(SUMIFS(Profile!$E$2:$E$17521,Profile!$B$2:$B$17521,$B335,Profile!$C$2:$C$17521,BD$8))*$C$9</f>
        <v>0</v>
      </c>
      <c r="BE335" s="193">
        <f>(SUMIFS(Profile!$E$2:$E$17521,Profile!$B$2:$B$17521,$B335,Profile!$C$2:$C$17521,BE$8))*$C$9</f>
        <v>0</v>
      </c>
      <c r="BF335" s="193">
        <f>(SUMIFS(Profile!$E$2:$E$17521,Profile!$B$2:$B$17521,$B335,Profile!$C$2:$C$17521,BF$8))*$C$9</f>
        <v>0</v>
      </c>
      <c r="BG335" s="193">
        <f>(SUMIFS(Profile!$E$2:$E$17521,Profile!$B$2:$B$17521,$B335,Profile!$C$2:$C$17521,BG$8))*$C$9</f>
        <v>0</v>
      </c>
      <c r="BH335" s="193">
        <f>(SUMIFS(Profile!$E$2:$E$17521,Profile!$B$2:$B$17521,$B335,Profile!$C$2:$C$17521,BH$8))*$C$9</f>
        <v>0</v>
      </c>
      <c r="BI335" s="193">
        <f>(SUMIFS(Profile!$E$2:$E$17521,Profile!$B$2:$B$17521,$B335,Profile!$C$2:$C$17521,BI$8))*$C$9</f>
        <v>0</v>
      </c>
      <c r="BJ335" s="193">
        <f>(SUMIFS(Profile!$E$2:$E$17521,Profile!$B$2:$B$17521,$B335,Profile!$C$2:$C$17521,BJ$8))*$C$9</f>
        <v>0</v>
      </c>
      <c r="BK335" s="193">
        <f>(SUMIFS(Profile!$E$2:$E$17521,Profile!$B$2:$B$17521,$B335,Profile!$C$2:$C$17521,BK$8))*$C$9</f>
        <v>0</v>
      </c>
      <c r="BL335" s="193">
        <f>(SUMIFS(Profile!$E$2:$E$17521,Profile!$B$2:$B$17521,$B335,Profile!$C$2:$C$17521,BL$8))*$C$9</f>
        <v>0</v>
      </c>
      <c r="BM335" s="193">
        <f>(SUMIFS(Profile!$E$2:$E$17521,Profile!$B$2:$B$17521,$B335,Profile!$C$2:$C$17521,BM$8))*$C$9</f>
        <v>0</v>
      </c>
      <c r="BN335" s="193">
        <f>(SUMIFS(Profile!$E$2:$E$17521,Profile!$B$2:$B$17521,$B335,Profile!$C$2:$C$17521,BN$8))*$C$9</f>
        <v>0</v>
      </c>
      <c r="BO335" s="193">
        <f>(SUMIFS(Profile!$E$2:$E$17521,Profile!$B$2:$B$17521,$B335,Profile!$C$2:$C$17521,BO$8))*$C$9</f>
        <v>0</v>
      </c>
      <c r="BP335" s="193">
        <f>(SUMIFS(Profile!$E$2:$E$17521,Profile!$B$2:$B$17521,$B335,Profile!$C$2:$C$17521,BP$8))*$C$9</f>
        <v>0</v>
      </c>
      <c r="BQ335" s="193">
        <f>(SUMIFS(Profile!$E$2:$E$17521,Profile!$B$2:$B$17521,$B335,Profile!$C$2:$C$17521,BQ$8))*$C$9</f>
        <v>0.001463469926</v>
      </c>
      <c r="BR335" s="193">
        <f>(SUMIFS(Profile!$E$2:$E$17521,Profile!$B$2:$B$17521,$B335,Profile!$C$2:$C$17521,BR$8))*$C$9</f>
        <v>0.007805172939</v>
      </c>
      <c r="BS335" s="193">
        <f>(SUMIFS(Profile!$E$2:$E$17521,Profile!$B$2:$B$17521,$B335,Profile!$C$2:$C$17521,BS$8))*$C$9</f>
        <v>0.02071457587</v>
      </c>
      <c r="BT335" s="193">
        <f>(SUMIFS(Profile!$E$2:$E$17521,Profile!$B$2:$B$17521,$B335,Profile!$C$2:$C$17521,BT$8))*$C$9</f>
        <v>0.03911689613</v>
      </c>
      <c r="BU335" s="193">
        <f>(SUMIFS(Profile!$E$2:$E$17521,Profile!$B$2:$B$17521,$B335,Profile!$C$2:$C$17521,BU$8))*$C$9</f>
        <v>0.06996838814</v>
      </c>
      <c r="BV335" s="193">
        <f>(SUMIFS(Profile!$E$2:$E$17521,Profile!$B$2:$B$17521,$B335,Profile!$C$2:$C$17521,BV$8))*$C$9</f>
        <v>0.1208958545</v>
      </c>
      <c r="BW335" s="193">
        <f>(SUMIFS(Profile!$E$2:$E$17521,Profile!$B$2:$B$17521,$B335,Profile!$C$2:$C$17521,BW$8))*$C$9</f>
        <v>0.2000679232</v>
      </c>
      <c r="BX335" s="193">
        <f>(SUMIFS(Profile!$E$2:$E$17521,Profile!$B$2:$B$17521,$B335,Profile!$C$2:$C$17521,BX$8))*$C$9</f>
        <v>0.2764618741</v>
      </c>
      <c r="BY335" s="193">
        <f>(SUMIFS(Profile!$E$2:$E$17521,Profile!$B$2:$B$17521,$B335,Profile!$C$2:$C$17521,BY$8))*$C$9</f>
        <v>0.1722457733</v>
      </c>
      <c r="BZ335" s="193">
        <f>(SUMIFS(Profile!$E$2:$E$17521,Profile!$B$2:$B$17521,$B335,Profile!$C$2:$C$17521,BZ$8))*$C$9</f>
        <v>0.1214870944</v>
      </c>
      <c r="CA335" s="193">
        <f>(SUMIFS(Profile!$E$2:$E$17521,Profile!$B$2:$B$17521,$B335,Profile!$C$2:$C$17521,CA$8))*$C$9</f>
        <v>0.1181647955</v>
      </c>
      <c r="CB335" s="193">
        <f>(SUMIFS(Profile!$E$2:$E$17521,Profile!$B$2:$B$17521,$B335,Profile!$C$2:$C$17521,CB$8))*$C$9</f>
        <v>0.1084899569</v>
      </c>
      <c r="CC335" s="193">
        <f>(SUMIFS(Profile!$E$2:$E$17521,Profile!$B$2:$B$17521,$B335,Profile!$C$2:$C$17521,CC$8))*$C$9</f>
        <v>0.1833673628</v>
      </c>
      <c r="CD335" s="193">
        <f>(SUMIFS(Profile!$E$2:$E$17521,Profile!$B$2:$B$17521,$B335,Profile!$C$2:$C$17521,CD$8))*$C$9</f>
        <v>0.1387049757</v>
      </c>
      <c r="CE335" s="193">
        <f>(SUMIFS(Profile!$E$2:$E$17521,Profile!$B$2:$B$17521,$B335,Profile!$C$2:$C$17521,CE$8))*$C$9</f>
        <v>0.06456092235</v>
      </c>
      <c r="CF335" s="193">
        <f>(SUMIFS(Profile!$E$2:$E$17521,Profile!$B$2:$B$17521,$B335,Profile!$C$2:$C$17521,CF$8))*$C$9</f>
        <v>0.05588278778</v>
      </c>
      <c r="CG335" s="193">
        <f>(SUMIFS(Profile!$E$2:$E$17521,Profile!$B$2:$B$17521,$B335,Profile!$C$2:$C$17521,CG$8))*$C$9</f>
        <v>0.02273560376</v>
      </c>
      <c r="CH335" s="193">
        <f>(SUMIFS(Profile!$E$2:$E$17521,Profile!$B$2:$B$17521,$B335,Profile!$C$2:$C$17521,CH$8))*$C$9</f>
        <v>0.002706153497</v>
      </c>
      <c r="CI335" s="193">
        <f>(SUMIFS(Profile!$E$2:$E$17521,Profile!$B$2:$B$17521,$B335,Profile!$C$2:$C$17521,CI$8))*$C$9</f>
        <v>0.00001177149358</v>
      </c>
      <c r="CJ335" s="193">
        <f>(SUMIFS(Profile!$E$2:$E$17521,Profile!$B$2:$B$17521,$B335,Profile!$C$2:$C$17521,CJ$8))*$C$9</f>
        <v>0</v>
      </c>
      <c r="CK335" s="193">
        <f>(SUMIFS(Profile!$E$2:$E$17521,Profile!$B$2:$B$17521,$B335,Profile!$C$2:$C$17521,CK$8))*$C$9</f>
        <v>0</v>
      </c>
      <c r="CL335" s="193">
        <f>(SUMIFS(Profile!$E$2:$E$17521,Profile!$B$2:$B$17521,$B335,Profile!$C$2:$C$17521,CL$8))*$C$9</f>
        <v>0</v>
      </c>
      <c r="CM335" s="193">
        <f>(SUMIFS(Profile!$E$2:$E$17521,Profile!$B$2:$B$17521,$B335,Profile!$C$2:$C$17521,CM$8))*$C$9</f>
        <v>0</v>
      </c>
      <c r="CN335" s="193">
        <f>(SUMIFS(Profile!$E$2:$E$17521,Profile!$B$2:$B$17521,$B335,Profile!$C$2:$C$17521,CN$8))*$C$9</f>
        <v>0</v>
      </c>
      <c r="CO335" s="193">
        <f>(SUMIFS(Profile!$E$2:$E$17521,Profile!$B$2:$B$17521,$B335,Profile!$C$2:$C$17521,CO$8))*$C$9</f>
        <v>0</v>
      </c>
      <c r="CP335" s="193">
        <f>(SUMIFS(Profile!$E$2:$E$17521,Profile!$B$2:$B$17521,$B335,Profile!$C$2:$C$17521,CP$8))*$C$9</f>
        <v>0</v>
      </c>
      <c r="CQ335" s="193">
        <f>(SUMIFS(Profile!$E$2:$E$17521,Profile!$B$2:$B$17521,$B335,Profile!$C$2:$C$17521,CQ$8))*$C$9</f>
        <v>0</v>
      </c>
      <c r="CR335" s="193">
        <f>(SUMIFS(Profile!$E$2:$E$17521,Profile!$B$2:$B$17521,$B335,Profile!$C$2:$C$17521,CR$8))*$C$9</f>
        <v>0</v>
      </c>
      <c r="CS335" s="193">
        <f>(SUMIFS(Profile!$E$2:$E$17521,Profile!$B$2:$B$17521,$B335,Profile!$C$2:$C$17521,CS$8))*$C$9</f>
        <v>0</v>
      </c>
      <c r="CT335" s="193">
        <f>(SUMIFS(Profile!$E$2:$E$17521,Profile!$B$2:$B$17521,$B335,Profile!$C$2:$C$17521,CT$8))*$C$9</f>
        <v>0</v>
      </c>
      <c r="CU335" s="193">
        <f>(SUMIFS(Profile!$E$2:$E$17521,Profile!$B$2:$B$17521,$B335,Profile!$C$2:$C$17521,CU$8))*$C$9</f>
        <v>0</v>
      </c>
      <c r="CV335" s="193">
        <f>(SUMIFS(Profile!$E$2:$E$17521,Profile!$B$2:$B$17521,$B335,Profile!$C$2:$C$17521,CV$8))*$C$9</f>
        <v>0</v>
      </c>
      <c r="CW335" s="193">
        <f>(SUMIFS(Profile!$E$2:$E$17521,Profile!$B$2:$B$17521,$B335,Profile!$C$2:$C$17521,CW$8))*$C$9</f>
        <v>0</v>
      </c>
      <c r="CX335" s="193">
        <f t="shared" si="17"/>
        <v>0.00484255419</v>
      </c>
      <c r="CY335" s="193">
        <f t="shared" ref="CY335:ET335" si="1637">MAX(BB335-E335,0)</f>
        <v>0</v>
      </c>
      <c r="CZ335" s="193">
        <f t="shared" si="1637"/>
        <v>0</v>
      </c>
      <c r="DA335" s="193">
        <f t="shared" si="1637"/>
        <v>0</v>
      </c>
      <c r="DB335" s="193">
        <f t="shared" si="1637"/>
        <v>0</v>
      </c>
      <c r="DC335" s="193">
        <f t="shared" si="1637"/>
        <v>0</v>
      </c>
      <c r="DD335" s="193">
        <f t="shared" si="1637"/>
        <v>0</v>
      </c>
      <c r="DE335" s="193">
        <f t="shared" si="1637"/>
        <v>0</v>
      </c>
      <c r="DF335" s="193">
        <f t="shared" si="1637"/>
        <v>0</v>
      </c>
      <c r="DG335" s="193">
        <f t="shared" si="1637"/>
        <v>0</v>
      </c>
      <c r="DH335" s="193">
        <f t="shared" si="1637"/>
        <v>0</v>
      </c>
      <c r="DI335" s="193">
        <f t="shared" si="1637"/>
        <v>0</v>
      </c>
      <c r="DJ335" s="193">
        <f t="shared" si="1637"/>
        <v>0</v>
      </c>
      <c r="DK335" s="193">
        <f t="shared" si="1637"/>
        <v>0</v>
      </c>
      <c r="DL335" s="193">
        <f t="shared" si="1637"/>
        <v>0</v>
      </c>
      <c r="DM335" s="193">
        <f t="shared" si="1637"/>
        <v>0</v>
      </c>
      <c r="DN335" s="193">
        <f t="shared" si="1637"/>
        <v>0</v>
      </c>
      <c r="DO335" s="193">
        <f t="shared" si="1637"/>
        <v>0</v>
      </c>
      <c r="DP335" s="193">
        <f t="shared" si="1637"/>
        <v>0</v>
      </c>
      <c r="DQ335" s="193">
        <f t="shared" si="1637"/>
        <v>0</v>
      </c>
      <c r="DR335" s="193">
        <f t="shared" si="1637"/>
        <v>0</v>
      </c>
      <c r="DS335" s="193">
        <f t="shared" si="1637"/>
        <v>0</v>
      </c>
      <c r="DT335" s="193">
        <f t="shared" si="1637"/>
        <v>0</v>
      </c>
      <c r="DU335" s="193">
        <f t="shared" si="1637"/>
        <v>0.00484255419</v>
      </c>
      <c r="DV335" s="193">
        <f t="shared" si="1637"/>
        <v>0</v>
      </c>
      <c r="DW335" s="193">
        <f t="shared" si="1637"/>
        <v>0</v>
      </c>
      <c r="DX335" s="193">
        <f t="shared" si="1637"/>
        <v>0</v>
      </c>
      <c r="DY335" s="193">
        <f t="shared" si="1637"/>
        <v>0</v>
      </c>
      <c r="DZ335" s="193">
        <f t="shared" si="1637"/>
        <v>0</v>
      </c>
      <c r="EA335" s="193">
        <f t="shared" si="1637"/>
        <v>0</v>
      </c>
      <c r="EB335" s="193">
        <f t="shared" si="1637"/>
        <v>0</v>
      </c>
      <c r="EC335" s="193">
        <f t="shared" si="1637"/>
        <v>0</v>
      </c>
      <c r="ED335" s="193">
        <f t="shared" si="1637"/>
        <v>0</v>
      </c>
      <c r="EE335" s="193">
        <f t="shared" si="1637"/>
        <v>0</v>
      </c>
      <c r="EF335" s="193">
        <f t="shared" si="1637"/>
        <v>0</v>
      </c>
      <c r="EG335" s="193">
        <f t="shared" si="1637"/>
        <v>0</v>
      </c>
      <c r="EH335" s="193">
        <f t="shared" si="1637"/>
        <v>0</v>
      </c>
      <c r="EI335" s="193">
        <f t="shared" si="1637"/>
        <v>0</v>
      </c>
      <c r="EJ335" s="193">
        <f t="shared" si="1637"/>
        <v>0</v>
      </c>
      <c r="EK335" s="193">
        <f t="shared" si="1637"/>
        <v>0</v>
      </c>
      <c r="EL335" s="193">
        <f t="shared" si="1637"/>
        <v>0</v>
      </c>
      <c r="EM335" s="193">
        <f t="shared" si="1637"/>
        <v>0</v>
      </c>
      <c r="EN335" s="193">
        <f t="shared" si="1637"/>
        <v>0</v>
      </c>
      <c r="EO335" s="193">
        <f t="shared" si="1637"/>
        <v>0</v>
      </c>
      <c r="EP335" s="193">
        <f t="shared" si="1637"/>
        <v>0</v>
      </c>
      <c r="EQ335" s="193">
        <f t="shared" si="1637"/>
        <v>0</v>
      </c>
      <c r="ER335" s="193">
        <f t="shared" si="1637"/>
        <v>0</v>
      </c>
      <c r="ES335" s="193">
        <f t="shared" si="1637"/>
        <v>0</v>
      </c>
      <c r="ET335" s="193">
        <f t="shared" si="1637"/>
        <v>0</v>
      </c>
      <c r="EU335" s="193">
        <f t="shared" si="19"/>
        <v>1.720008798</v>
      </c>
      <c r="EV335" s="193">
        <f t="shared" ref="EV335:GQ335" si="1638">BB335-CY335</f>
        <v>0</v>
      </c>
      <c r="EW335" s="193">
        <f t="shared" si="1638"/>
        <v>0</v>
      </c>
      <c r="EX335" s="193">
        <f t="shared" si="1638"/>
        <v>0</v>
      </c>
      <c r="EY335" s="193">
        <f t="shared" si="1638"/>
        <v>0</v>
      </c>
      <c r="EZ335" s="193">
        <f t="shared" si="1638"/>
        <v>0</v>
      </c>
      <c r="FA335" s="193">
        <f t="shared" si="1638"/>
        <v>0</v>
      </c>
      <c r="FB335" s="193">
        <f t="shared" si="1638"/>
        <v>0</v>
      </c>
      <c r="FC335" s="193">
        <f t="shared" si="1638"/>
        <v>0</v>
      </c>
      <c r="FD335" s="193">
        <f t="shared" si="1638"/>
        <v>0</v>
      </c>
      <c r="FE335" s="193">
        <f t="shared" si="1638"/>
        <v>0</v>
      </c>
      <c r="FF335" s="193">
        <f t="shared" si="1638"/>
        <v>0</v>
      </c>
      <c r="FG335" s="193">
        <f t="shared" si="1638"/>
        <v>0</v>
      </c>
      <c r="FH335" s="193">
        <f t="shared" si="1638"/>
        <v>0</v>
      </c>
      <c r="FI335" s="193">
        <f t="shared" si="1638"/>
        <v>0</v>
      </c>
      <c r="FJ335" s="193">
        <f t="shared" si="1638"/>
        <v>0</v>
      </c>
      <c r="FK335" s="193">
        <f t="shared" si="1638"/>
        <v>0.001463469926</v>
      </c>
      <c r="FL335" s="193">
        <f t="shared" si="1638"/>
        <v>0.007805172939</v>
      </c>
      <c r="FM335" s="193">
        <f t="shared" si="1638"/>
        <v>0.02071457587</v>
      </c>
      <c r="FN335" s="193">
        <f t="shared" si="1638"/>
        <v>0.03911689613</v>
      </c>
      <c r="FO335" s="193">
        <f t="shared" si="1638"/>
        <v>0.06996838814</v>
      </c>
      <c r="FP335" s="193">
        <f t="shared" si="1638"/>
        <v>0.1208958545</v>
      </c>
      <c r="FQ335" s="193">
        <f t="shared" si="1638"/>
        <v>0.2000679232</v>
      </c>
      <c r="FR335" s="193">
        <f t="shared" si="1638"/>
        <v>0.2716193199</v>
      </c>
      <c r="FS335" s="193">
        <f t="shared" si="1638"/>
        <v>0.1722457733</v>
      </c>
      <c r="FT335" s="193">
        <f t="shared" si="1638"/>
        <v>0.1214870944</v>
      </c>
      <c r="FU335" s="193">
        <f t="shared" si="1638"/>
        <v>0.1181647955</v>
      </c>
      <c r="FV335" s="193">
        <f t="shared" si="1638"/>
        <v>0.1084899569</v>
      </c>
      <c r="FW335" s="193">
        <f t="shared" si="1638"/>
        <v>0.1833673628</v>
      </c>
      <c r="FX335" s="193">
        <f t="shared" si="1638"/>
        <v>0.1387049757</v>
      </c>
      <c r="FY335" s="193">
        <f t="shared" si="1638"/>
        <v>0.06456092235</v>
      </c>
      <c r="FZ335" s="193">
        <f t="shared" si="1638"/>
        <v>0.05588278778</v>
      </c>
      <c r="GA335" s="193">
        <f t="shared" si="1638"/>
        <v>0.02273560376</v>
      </c>
      <c r="GB335" s="193">
        <f t="shared" si="1638"/>
        <v>0.002706153497</v>
      </c>
      <c r="GC335" s="193">
        <f t="shared" si="1638"/>
        <v>0.00001177149358</v>
      </c>
      <c r="GD335" s="193">
        <f t="shared" si="1638"/>
        <v>0</v>
      </c>
      <c r="GE335" s="193">
        <f t="shared" si="1638"/>
        <v>0</v>
      </c>
      <c r="GF335" s="193">
        <f t="shared" si="1638"/>
        <v>0</v>
      </c>
      <c r="GG335" s="193">
        <f t="shared" si="1638"/>
        <v>0</v>
      </c>
      <c r="GH335" s="193">
        <f t="shared" si="1638"/>
        <v>0</v>
      </c>
      <c r="GI335" s="193">
        <f t="shared" si="1638"/>
        <v>0</v>
      </c>
      <c r="GJ335" s="193">
        <f t="shared" si="1638"/>
        <v>0</v>
      </c>
      <c r="GK335" s="193">
        <f t="shared" si="1638"/>
        <v>0</v>
      </c>
      <c r="GL335" s="193">
        <f t="shared" si="1638"/>
        <v>0</v>
      </c>
      <c r="GM335" s="193">
        <f t="shared" si="1638"/>
        <v>0</v>
      </c>
      <c r="GN335" s="193">
        <f t="shared" si="1638"/>
        <v>0</v>
      </c>
      <c r="GO335" s="193">
        <f t="shared" si="1638"/>
        <v>0</v>
      </c>
      <c r="GP335" s="193">
        <f t="shared" si="1638"/>
        <v>0</v>
      </c>
      <c r="GQ335" s="193">
        <f t="shared" si="1638"/>
        <v>0</v>
      </c>
      <c r="GR335" s="193">
        <f t="shared" si="21"/>
        <v>11.08664182</v>
      </c>
      <c r="GS335" s="193">
        <f t="shared" ref="GS335:IN335" si="1639">E335-EV335</f>
        <v>0.1666572818</v>
      </c>
      <c r="GT335" s="193">
        <f t="shared" si="1639"/>
        <v>0.1482288324</v>
      </c>
      <c r="GU335" s="193">
        <f t="shared" si="1639"/>
        <v>0.1374121338</v>
      </c>
      <c r="GV335" s="193">
        <f t="shared" si="1639"/>
        <v>0.1306016199</v>
      </c>
      <c r="GW335" s="193">
        <f t="shared" si="1639"/>
        <v>0.1245923429</v>
      </c>
      <c r="GX335" s="193">
        <f t="shared" si="1639"/>
        <v>0.1205861582</v>
      </c>
      <c r="GY335" s="193">
        <f t="shared" si="1639"/>
        <v>0.1209867767</v>
      </c>
      <c r="GZ335" s="193">
        <f t="shared" si="1639"/>
        <v>0.1189836844</v>
      </c>
      <c r="HA335" s="193">
        <f t="shared" si="1639"/>
        <v>0.1193843028</v>
      </c>
      <c r="HB335" s="193">
        <f t="shared" si="1639"/>
        <v>0.1233904875</v>
      </c>
      <c r="HC335" s="193">
        <f t="shared" si="1639"/>
        <v>0.128999146</v>
      </c>
      <c r="HD335" s="193">
        <f t="shared" si="1639"/>
        <v>0.1406170815</v>
      </c>
      <c r="HE335" s="193">
        <f t="shared" si="1639"/>
        <v>0.1698622295</v>
      </c>
      <c r="HF335" s="193">
        <f t="shared" si="1639"/>
        <v>0.2011104699</v>
      </c>
      <c r="HG335" s="193">
        <f t="shared" si="1639"/>
        <v>0.2423741719</v>
      </c>
      <c r="HH335" s="193">
        <f t="shared" si="1639"/>
        <v>0.2697552315</v>
      </c>
      <c r="HI335" s="193">
        <f t="shared" si="1639"/>
        <v>0.2766339378</v>
      </c>
      <c r="HJ335" s="193">
        <f t="shared" si="1639"/>
        <v>0.2625226795</v>
      </c>
      <c r="HK335" s="193">
        <f t="shared" si="1639"/>
        <v>0.2429185039</v>
      </c>
      <c r="HL335" s="193">
        <f t="shared" si="1639"/>
        <v>0.2108651564</v>
      </c>
      <c r="HM335" s="193">
        <f t="shared" si="1639"/>
        <v>0.1551302685</v>
      </c>
      <c r="HN335" s="193">
        <f t="shared" si="1639"/>
        <v>0.07475634435</v>
      </c>
      <c r="HO335" s="193">
        <f t="shared" si="1639"/>
        <v>0</v>
      </c>
      <c r="HP335" s="193">
        <f t="shared" si="1639"/>
        <v>0.1029791128</v>
      </c>
      <c r="HQ335" s="193">
        <f t="shared" si="1639"/>
        <v>0.1621507794</v>
      </c>
      <c r="HR335" s="193">
        <f t="shared" si="1639"/>
        <v>0.1670755522</v>
      </c>
      <c r="HS335" s="193">
        <f t="shared" si="1639"/>
        <v>0.1711417323</v>
      </c>
      <c r="HT335" s="193">
        <f t="shared" si="1639"/>
        <v>0.09025504945</v>
      </c>
      <c r="HU335" s="193">
        <f t="shared" si="1639"/>
        <v>0.1313118703</v>
      </c>
      <c r="HV335" s="193">
        <f t="shared" si="1639"/>
        <v>0.2130676745</v>
      </c>
      <c r="HW335" s="193">
        <f t="shared" si="1639"/>
        <v>0.2337643631</v>
      </c>
      <c r="HX335" s="193">
        <f t="shared" si="1639"/>
        <v>0.2949548397</v>
      </c>
      <c r="HY335" s="193">
        <f t="shared" si="1639"/>
        <v>0.3522418073</v>
      </c>
      <c r="HZ335" s="193">
        <f t="shared" si="1639"/>
        <v>0.4044926935</v>
      </c>
      <c r="IA335" s="193">
        <f t="shared" si="1639"/>
        <v>0.4464492184</v>
      </c>
      <c r="IB335" s="193">
        <f t="shared" si="1639"/>
        <v>0.4511765163</v>
      </c>
      <c r="IC335" s="193">
        <f t="shared" si="1639"/>
        <v>0.4528591138</v>
      </c>
      <c r="ID335" s="193">
        <f t="shared" si="1639"/>
        <v>0.4428436522</v>
      </c>
      <c r="IE335" s="193">
        <f t="shared" si="1639"/>
        <v>0.4233735947</v>
      </c>
      <c r="IF335" s="193">
        <f t="shared" si="1639"/>
        <v>0.4015398884</v>
      </c>
      <c r="IG335" s="193">
        <f t="shared" si="1639"/>
        <v>0.3849943457</v>
      </c>
      <c r="IH335" s="193">
        <f t="shared" si="1639"/>
        <v>0.3721745548</v>
      </c>
      <c r="II335" s="193">
        <f t="shared" si="1639"/>
        <v>0.3561498162</v>
      </c>
      <c r="IJ335" s="193">
        <f t="shared" si="1639"/>
        <v>0.3349170375</v>
      </c>
      <c r="IK335" s="193">
        <f t="shared" si="1639"/>
        <v>0.3124824034</v>
      </c>
      <c r="IL335" s="193">
        <f t="shared" si="1639"/>
        <v>0.2728211753</v>
      </c>
      <c r="IM335" s="193">
        <f t="shared" si="1639"/>
        <v>0.2327593287</v>
      </c>
      <c r="IN335" s="193">
        <f t="shared" si="1639"/>
        <v>0.1922968636</v>
      </c>
      <c r="IO335" s="193">
        <f t="shared" si="23"/>
        <v>0.00484255419</v>
      </c>
      <c r="IP335" s="193">
        <f t="shared" si="29"/>
        <v>0</v>
      </c>
      <c r="IQ335" s="193">
        <f t="shared" ref="IQ335:KK335" si="1640">MAX((MIN(CZ335+IP335,$IO$7))-GT335,0)</f>
        <v>0</v>
      </c>
      <c r="IR335" s="193">
        <f t="shared" si="1640"/>
        <v>0</v>
      </c>
      <c r="IS335" s="193">
        <f t="shared" si="1640"/>
        <v>0</v>
      </c>
      <c r="IT335" s="193">
        <f t="shared" si="1640"/>
        <v>0</v>
      </c>
      <c r="IU335" s="193">
        <f t="shared" si="1640"/>
        <v>0</v>
      </c>
      <c r="IV335" s="193">
        <f t="shared" si="1640"/>
        <v>0</v>
      </c>
      <c r="IW335" s="193">
        <f t="shared" si="1640"/>
        <v>0</v>
      </c>
      <c r="IX335" s="193">
        <f t="shared" si="1640"/>
        <v>0</v>
      </c>
      <c r="IY335" s="193">
        <f t="shared" si="1640"/>
        <v>0</v>
      </c>
      <c r="IZ335" s="193">
        <f t="shared" si="1640"/>
        <v>0</v>
      </c>
      <c r="JA335" s="193">
        <f t="shared" si="1640"/>
        <v>0</v>
      </c>
      <c r="JB335" s="193">
        <f t="shared" si="1640"/>
        <v>0</v>
      </c>
      <c r="JC335" s="193">
        <f t="shared" si="1640"/>
        <v>0</v>
      </c>
      <c r="JD335" s="193">
        <f t="shared" si="1640"/>
        <v>0</v>
      </c>
      <c r="JE335" s="193">
        <f t="shared" si="1640"/>
        <v>0</v>
      </c>
      <c r="JF335" s="193">
        <f t="shared" si="1640"/>
        <v>0</v>
      </c>
      <c r="JG335" s="193">
        <f t="shared" si="1640"/>
        <v>0</v>
      </c>
      <c r="JH335" s="193">
        <f t="shared" si="1640"/>
        <v>0</v>
      </c>
      <c r="JI335" s="193">
        <f t="shared" si="1640"/>
        <v>0</v>
      </c>
      <c r="JJ335" s="193">
        <f t="shared" si="1640"/>
        <v>0</v>
      </c>
      <c r="JK335" s="193">
        <f t="shared" si="1640"/>
        <v>0</v>
      </c>
      <c r="JL335" s="193">
        <f t="shared" si="1640"/>
        <v>0.00484255419</v>
      </c>
      <c r="JM335" s="193">
        <f t="shared" si="1640"/>
        <v>0</v>
      </c>
      <c r="JN335" s="193">
        <f t="shared" si="1640"/>
        <v>0</v>
      </c>
      <c r="JO335" s="193">
        <f t="shared" si="1640"/>
        <v>0</v>
      </c>
      <c r="JP335" s="193">
        <f t="shared" si="1640"/>
        <v>0</v>
      </c>
      <c r="JQ335" s="193">
        <f t="shared" si="1640"/>
        <v>0</v>
      </c>
      <c r="JR335" s="193">
        <f t="shared" si="1640"/>
        <v>0</v>
      </c>
      <c r="JS335" s="193">
        <f t="shared" si="1640"/>
        <v>0</v>
      </c>
      <c r="JT335" s="193">
        <f t="shared" si="1640"/>
        <v>0</v>
      </c>
      <c r="JU335" s="193">
        <f t="shared" si="1640"/>
        <v>0</v>
      </c>
      <c r="JV335" s="193">
        <f t="shared" si="1640"/>
        <v>0</v>
      </c>
      <c r="JW335" s="193">
        <f t="shared" si="1640"/>
        <v>0</v>
      </c>
      <c r="JX335" s="193">
        <f t="shared" si="1640"/>
        <v>0</v>
      </c>
      <c r="JY335" s="193">
        <f t="shared" si="1640"/>
        <v>0</v>
      </c>
      <c r="JZ335" s="193">
        <f t="shared" si="1640"/>
        <v>0</v>
      </c>
      <c r="KA335" s="193">
        <f t="shared" si="1640"/>
        <v>0</v>
      </c>
      <c r="KB335" s="193">
        <f t="shared" si="1640"/>
        <v>0</v>
      </c>
      <c r="KC335" s="193">
        <f t="shared" si="1640"/>
        <v>0</v>
      </c>
      <c r="KD335" s="193">
        <f t="shared" si="1640"/>
        <v>0</v>
      </c>
      <c r="KE335" s="193">
        <f t="shared" si="1640"/>
        <v>0</v>
      </c>
      <c r="KF335" s="193">
        <f t="shared" si="1640"/>
        <v>0</v>
      </c>
      <c r="KG335" s="193">
        <f t="shared" si="1640"/>
        <v>0</v>
      </c>
      <c r="KH335" s="193">
        <f t="shared" si="1640"/>
        <v>0</v>
      </c>
      <c r="KI335" s="193">
        <f t="shared" si="1640"/>
        <v>0</v>
      </c>
      <c r="KJ335" s="193">
        <f t="shared" si="1640"/>
        <v>0</v>
      </c>
      <c r="KK335" s="193">
        <f t="shared" si="1640"/>
        <v>0</v>
      </c>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row>
    <row r="336" ht="14.25" customHeight="1">
      <c r="A336" s="1">
        <v>11.0</v>
      </c>
      <c r="B336" s="1">
        <f t="shared" ref="B336:C336" si="1641">B335+1</f>
        <v>326</v>
      </c>
      <c r="C336" s="267">
        <f t="shared" si="1641"/>
        <v>43791</v>
      </c>
      <c r="D336" s="193">
        <f t="shared" si="15"/>
        <v>12.45326507</v>
      </c>
      <c r="E336" s="193">
        <f>(SUMIFS(Profile!$F$2:$F$17521,Profile!$B$2:$B$17521,$B336,Profile!$C$2:$C$17521,E$8))*$C$6</f>
        <v>0.1662566633</v>
      </c>
      <c r="F336" s="193">
        <f>(SUMIFS(Profile!$F$2:$F$17521,Profile!$B$2:$B$17521,$B336,Profile!$C$2:$C$17521,F$8))*$C$6</f>
        <v>0.147026977</v>
      </c>
      <c r="G336" s="193">
        <f>(SUMIFS(Profile!$F$2:$F$17521,Profile!$B$2:$B$17521,$B336,Profile!$C$2:$C$17521,G$8))*$C$6</f>
        <v>0.1374121338</v>
      </c>
      <c r="H336" s="193">
        <f>(SUMIFS(Profile!$F$2:$F$17521,Profile!$B$2:$B$17521,$B336,Profile!$C$2:$C$17521,H$8))*$C$6</f>
        <v>0.1322040937</v>
      </c>
      <c r="I336" s="193">
        <f>(SUMIFS(Profile!$F$2:$F$17521,Profile!$B$2:$B$17521,$B336,Profile!$C$2:$C$17521,I$8))*$C$6</f>
        <v>0.1245923429</v>
      </c>
      <c r="J336" s="193">
        <f>(SUMIFS(Profile!$F$2:$F$17521,Profile!$B$2:$B$17521,$B336,Profile!$C$2:$C$17521,J$8))*$C$6</f>
        <v>0.1205861582</v>
      </c>
      <c r="K336" s="193">
        <f>(SUMIFS(Profile!$F$2:$F$17521,Profile!$B$2:$B$17521,$B336,Profile!$C$2:$C$17521,K$8))*$C$6</f>
        <v>0.1213873952</v>
      </c>
      <c r="L336" s="193">
        <f>(SUMIFS(Profile!$F$2:$F$17521,Profile!$B$2:$B$17521,$B336,Profile!$C$2:$C$17521,L$8))*$C$6</f>
        <v>0.1201855398</v>
      </c>
      <c r="M336" s="193">
        <f>(SUMIFS(Profile!$F$2:$F$17521,Profile!$B$2:$B$17521,$B336,Profile!$C$2:$C$17521,M$8))*$C$6</f>
        <v>0.1197849213</v>
      </c>
      <c r="N336" s="193">
        <f>(SUMIFS(Profile!$F$2:$F$17521,Profile!$B$2:$B$17521,$B336,Profile!$C$2:$C$17521,N$8))*$C$6</f>
        <v>0.1249929614</v>
      </c>
      <c r="O336" s="193">
        <f>(SUMIFS(Profile!$F$2:$F$17521,Profile!$B$2:$B$17521,$B336,Profile!$C$2:$C$17521,O$8))*$C$6</f>
        <v>0.1293997645</v>
      </c>
      <c r="P336" s="193">
        <f>(SUMIFS(Profile!$F$2:$F$17521,Profile!$B$2:$B$17521,$B336,Profile!$C$2:$C$17521,P$8))*$C$6</f>
        <v>0.1426201739</v>
      </c>
      <c r="Q336" s="193">
        <f>(SUMIFS(Profile!$F$2:$F$17521,Profile!$B$2:$B$17521,$B336,Profile!$C$2:$C$17521,Q$8))*$C$6</f>
        <v>0.1694616111</v>
      </c>
      <c r="R336" s="193">
        <f>(SUMIFS(Profile!$F$2:$F$17521,Profile!$B$2:$B$17521,$B336,Profile!$C$2:$C$17521,R$8))*$C$6</f>
        <v>0.1967036667</v>
      </c>
      <c r="S336" s="193">
        <f>(SUMIFS(Profile!$F$2:$F$17521,Profile!$B$2:$B$17521,$B336,Profile!$C$2:$C$17521,S$8))*$C$6</f>
        <v>0.2363648949</v>
      </c>
      <c r="T336" s="193">
        <f>(SUMIFS(Profile!$F$2:$F$17521,Profile!$B$2:$B$17521,$B336,Profile!$C$2:$C$17521,T$8))*$C$6</f>
        <v>0.2680137537</v>
      </c>
      <c r="U336" s="193">
        <f>(SUMIFS(Profile!$F$2:$F$17521,Profile!$B$2:$B$17521,$B336,Profile!$C$2:$C$17521,U$8))*$C$6</f>
        <v>0.2788304523</v>
      </c>
      <c r="V336" s="193">
        <f>(SUMIFS(Profile!$F$2:$F$17521,Profile!$B$2:$B$17521,$B336,Profile!$C$2:$C$17521,V$8))*$C$6</f>
        <v>0.2768273599</v>
      </c>
      <c r="W336" s="193">
        <f>(SUMIFS(Profile!$F$2:$F$17521,Profile!$B$2:$B$17521,$B336,Profile!$C$2:$C$17521,W$8))*$C$6</f>
        <v>0.2728211753</v>
      </c>
      <c r="X336" s="193">
        <f>(SUMIFS(Profile!$F$2:$F$17521,Profile!$B$2:$B$17521,$B336,Profile!$C$2:$C$17521,X$8))*$C$6</f>
        <v>0.2672125167</v>
      </c>
      <c r="Y336" s="193">
        <f>(SUMIFS(Profile!$F$2:$F$17521,Profile!$B$2:$B$17521,$B336,Profile!$C$2:$C$17521,Y$8))*$C$6</f>
        <v>0.2559951997</v>
      </c>
      <c r="Z336" s="193">
        <f>(SUMIFS(Profile!$F$2:$F$17521,Profile!$B$2:$B$17521,$B336,Profile!$C$2:$C$17521,Z$8))*$C$6</f>
        <v>0.251989015</v>
      </c>
      <c r="AA336" s="193">
        <f>(SUMIFS(Profile!$F$2:$F$17521,Profile!$B$2:$B$17521,$B336,Profile!$C$2:$C$17521,AA$8))*$C$6</f>
        <v>0.2499859227</v>
      </c>
      <c r="AB336" s="193">
        <f>(SUMIFS(Profile!$F$2:$F$17521,Profile!$B$2:$B$17521,$B336,Profile!$C$2:$C$17521,AB$8))*$C$6</f>
        <v>0.2511877781</v>
      </c>
      <c r="AC336" s="193">
        <f>(SUMIFS(Profile!$F$2:$F$17521,Profile!$B$2:$B$17521,$B336,Profile!$C$2:$C$17521,AC$8))*$C$6</f>
        <v>0.2571970551</v>
      </c>
      <c r="AD336" s="193">
        <f>(SUMIFS(Profile!$F$2:$F$17521,Profile!$B$2:$B$17521,$B336,Profile!$C$2:$C$17521,AD$8))*$C$6</f>
        <v>0.257998292</v>
      </c>
      <c r="AE336" s="193">
        <f>(SUMIFS(Profile!$F$2:$F$17521,Profile!$B$2:$B$17521,$B336,Profile!$C$2:$C$17521,AE$8))*$C$6</f>
        <v>0.2539921074</v>
      </c>
      <c r="AF336" s="193">
        <f>(SUMIFS(Profile!$F$2:$F$17521,Profile!$B$2:$B$17521,$B336,Profile!$C$2:$C$17521,AF$8))*$C$6</f>
        <v>0.2495853042</v>
      </c>
      <c r="AG336" s="193">
        <f>(SUMIFS(Profile!$F$2:$F$17521,Profile!$B$2:$B$17521,$B336,Profile!$C$2:$C$17521,AG$8))*$C$6</f>
        <v>0.252790252</v>
      </c>
      <c r="AH336" s="193">
        <f>(SUMIFS(Profile!$F$2:$F$17521,Profile!$B$2:$B$17521,$B336,Profile!$C$2:$C$17521,AH$8))*$C$6</f>
        <v>0.2628057136</v>
      </c>
      <c r="AI336" s="193">
        <f>(SUMIFS(Profile!$F$2:$F$17521,Profile!$B$2:$B$17521,$B336,Profile!$C$2:$C$17521,AI$8))*$C$6</f>
        <v>0.2728211753</v>
      </c>
      <c r="AJ336" s="193">
        <f>(SUMIFS(Profile!$F$2:$F$17521,Profile!$B$2:$B$17521,$B336,Profile!$C$2:$C$17521,AJ$8))*$C$6</f>
        <v>0.299261994</v>
      </c>
      <c r="AK336" s="193">
        <f>(SUMIFS(Profile!$F$2:$F$17521,Profile!$B$2:$B$17521,$B336,Profile!$C$2:$C$17521,AK$8))*$C$6</f>
        <v>0.3409263145</v>
      </c>
      <c r="AL336" s="193">
        <f>(SUMIFS(Profile!$F$2:$F$17521,Profile!$B$2:$B$17521,$B336,Profile!$C$2:$C$17521,AL$8))*$C$6</f>
        <v>0.393006715</v>
      </c>
      <c r="AM336" s="193">
        <f>(SUMIFS(Profile!$F$2:$F$17521,Profile!$B$2:$B$17521,$B336,Profile!$C$2:$C$17521,AM$8))*$C$6</f>
        <v>0.4351517776</v>
      </c>
      <c r="AN336" s="193">
        <f>(SUMIFS(Profile!$F$2:$F$17521,Profile!$B$2:$B$17521,$B336,Profile!$C$2:$C$17521,AN$8))*$C$6</f>
        <v>0.4498945372</v>
      </c>
      <c r="AO336" s="193">
        <f>(SUMIFS(Profile!$F$2:$F$17521,Profile!$B$2:$B$17521,$B336,Profile!$C$2:$C$17521,AO$8))*$C$6</f>
        <v>0.4498544753</v>
      </c>
      <c r="AP336" s="193">
        <f>(SUMIFS(Profile!$F$2:$F$17521,Profile!$B$2:$B$17521,$B336,Profile!$C$2:$C$17521,AP$8))*$C$6</f>
        <v>0.43715487</v>
      </c>
      <c r="AQ336" s="193">
        <f>(SUMIFS(Profile!$F$2:$F$17521,Profile!$B$2:$B$17521,$B336,Profile!$C$2:$C$17521,AQ$8))*$C$6</f>
        <v>0.4204490799</v>
      </c>
      <c r="AR336" s="193">
        <f>(SUMIFS(Profile!$F$2:$F$17521,Profile!$B$2:$B$17521,$B336,Profile!$C$2:$C$17521,AR$8))*$C$6</f>
        <v>0.4007386514</v>
      </c>
      <c r="AS336" s="193">
        <f>(SUMIFS(Profile!$F$2:$F$17521,Profile!$B$2:$B$17521,$B336,Profile!$C$2:$C$17521,AS$8))*$C$6</f>
        <v>0.3861962011</v>
      </c>
      <c r="AT336" s="193">
        <f>(SUMIFS(Profile!$F$2:$F$17521,Profile!$B$2:$B$17521,$B336,Profile!$C$2:$C$17521,AT$8))*$C$6</f>
        <v>0.3693702255</v>
      </c>
      <c r="AU336" s="193">
        <f>(SUMIFS(Profile!$F$2:$F$17521,Profile!$B$2:$B$17521,$B336,Profile!$C$2:$C$17521,AU$8))*$C$6</f>
        <v>0.35254425</v>
      </c>
      <c r="AV336" s="193">
        <f>(SUMIFS(Profile!$F$2:$F$17521,Profile!$B$2:$B$17521,$B336,Profile!$C$2:$C$17521,AV$8))*$C$6</f>
        <v>0.3357182744</v>
      </c>
      <c r="AW336" s="193">
        <f>(SUMIFS(Profile!$F$2:$F$17521,Profile!$B$2:$B$17521,$B336,Profile!$C$2:$C$17521,AW$8))*$C$6</f>
        <v>0.3128830219</v>
      </c>
      <c r="AX336" s="193">
        <f>(SUMIFS(Profile!$F$2:$F$17521,Profile!$B$2:$B$17521,$B336,Profile!$C$2:$C$17521,AX$8))*$C$6</f>
        <v>0.2720199383</v>
      </c>
      <c r="AY336" s="193">
        <f>(SUMIFS(Profile!$F$2:$F$17521,Profile!$B$2:$B$17521,$B336,Profile!$C$2:$C$17521,AY$8))*$C$6</f>
        <v>0.2327593287</v>
      </c>
      <c r="AZ336" s="193">
        <f>(SUMIFS(Profile!$F$2:$F$17521,Profile!$B$2:$B$17521,$B336,Profile!$C$2:$C$17521,AZ$8))*$C$6</f>
        <v>0.1963030483</v>
      </c>
      <c r="BA336" s="193">
        <f t="shared" si="16"/>
        <v>0.9786384668</v>
      </c>
      <c r="BB336" s="193">
        <f>(SUMIFS(Profile!$E$2:$E$17521,Profile!$B$2:$B$17521,$B336,Profile!$C$2:$C$17521,BB$8))*$C$9</f>
        <v>0</v>
      </c>
      <c r="BC336" s="193">
        <f>(SUMIFS(Profile!$E$2:$E$17521,Profile!$B$2:$B$17521,$B336,Profile!$C$2:$C$17521,BC$8))*$C$9</f>
        <v>0</v>
      </c>
      <c r="BD336" s="193">
        <f>(SUMIFS(Profile!$E$2:$E$17521,Profile!$B$2:$B$17521,$B336,Profile!$C$2:$C$17521,BD$8))*$C$9</f>
        <v>0</v>
      </c>
      <c r="BE336" s="193">
        <f>(SUMIFS(Profile!$E$2:$E$17521,Profile!$B$2:$B$17521,$B336,Profile!$C$2:$C$17521,BE$8))*$C$9</f>
        <v>0</v>
      </c>
      <c r="BF336" s="193">
        <f>(SUMIFS(Profile!$E$2:$E$17521,Profile!$B$2:$B$17521,$B336,Profile!$C$2:$C$17521,BF$8))*$C$9</f>
        <v>0</v>
      </c>
      <c r="BG336" s="193">
        <f>(SUMIFS(Profile!$E$2:$E$17521,Profile!$B$2:$B$17521,$B336,Profile!$C$2:$C$17521,BG$8))*$C$9</f>
        <v>0</v>
      </c>
      <c r="BH336" s="193">
        <f>(SUMIFS(Profile!$E$2:$E$17521,Profile!$B$2:$B$17521,$B336,Profile!$C$2:$C$17521,BH$8))*$C$9</f>
        <v>0</v>
      </c>
      <c r="BI336" s="193">
        <f>(SUMIFS(Profile!$E$2:$E$17521,Profile!$B$2:$B$17521,$B336,Profile!$C$2:$C$17521,BI$8))*$C$9</f>
        <v>0</v>
      </c>
      <c r="BJ336" s="193">
        <f>(SUMIFS(Profile!$E$2:$E$17521,Profile!$B$2:$B$17521,$B336,Profile!$C$2:$C$17521,BJ$8))*$C$9</f>
        <v>0</v>
      </c>
      <c r="BK336" s="193">
        <f>(SUMIFS(Profile!$E$2:$E$17521,Profile!$B$2:$B$17521,$B336,Profile!$C$2:$C$17521,BK$8))*$C$9</f>
        <v>0</v>
      </c>
      <c r="BL336" s="193">
        <f>(SUMIFS(Profile!$E$2:$E$17521,Profile!$B$2:$B$17521,$B336,Profile!$C$2:$C$17521,BL$8))*$C$9</f>
        <v>0</v>
      </c>
      <c r="BM336" s="193">
        <f>(SUMIFS(Profile!$E$2:$E$17521,Profile!$B$2:$B$17521,$B336,Profile!$C$2:$C$17521,BM$8))*$C$9</f>
        <v>0</v>
      </c>
      <c r="BN336" s="193">
        <f>(SUMIFS(Profile!$E$2:$E$17521,Profile!$B$2:$B$17521,$B336,Profile!$C$2:$C$17521,BN$8))*$C$9</f>
        <v>0</v>
      </c>
      <c r="BO336" s="193">
        <f>(SUMIFS(Profile!$E$2:$E$17521,Profile!$B$2:$B$17521,$B336,Profile!$C$2:$C$17521,BO$8))*$C$9</f>
        <v>0</v>
      </c>
      <c r="BP336" s="193">
        <f>(SUMIFS(Profile!$E$2:$E$17521,Profile!$B$2:$B$17521,$B336,Profile!$C$2:$C$17521,BP$8))*$C$9</f>
        <v>0</v>
      </c>
      <c r="BQ336" s="193">
        <f>(SUMIFS(Profile!$E$2:$E$17521,Profile!$B$2:$B$17521,$B336,Profile!$C$2:$C$17521,BQ$8))*$C$9</f>
        <v>0.0001829337408</v>
      </c>
      <c r="BR336" s="193">
        <f>(SUMIFS(Profile!$E$2:$E$17521,Profile!$B$2:$B$17521,$B336,Profile!$C$2:$C$17521,BR$8))*$C$9</f>
        <v>0.002650753378</v>
      </c>
      <c r="BS336" s="193">
        <f>(SUMIFS(Profile!$E$2:$E$17521,Profile!$B$2:$B$17521,$B336,Profile!$C$2:$C$17521,BS$8))*$C$9</f>
        <v>0.01358175975</v>
      </c>
      <c r="BT336" s="193">
        <f>(SUMIFS(Profile!$E$2:$E$17521,Profile!$B$2:$B$17521,$B336,Profile!$C$2:$C$17521,BT$8))*$C$9</f>
        <v>0.04185253844</v>
      </c>
      <c r="BU336" s="193">
        <f>(SUMIFS(Profile!$E$2:$E$17521,Profile!$B$2:$B$17521,$B336,Profile!$C$2:$C$17521,BU$8))*$C$9</f>
        <v>0.06971857979</v>
      </c>
      <c r="BV336" s="193">
        <f>(SUMIFS(Profile!$E$2:$E$17521,Profile!$B$2:$B$17521,$B336,Profile!$C$2:$C$17521,BV$8))*$C$9</f>
        <v>0.08263400383</v>
      </c>
      <c r="BW336" s="193">
        <f>(SUMIFS(Profile!$E$2:$E$17521,Profile!$B$2:$B$17521,$B336,Profile!$C$2:$C$17521,BW$8))*$C$9</f>
        <v>0.07529566993</v>
      </c>
      <c r="BX336" s="193">
        <f>(SUMIFS(Profile!$E$2:$E$17521,Profile!$B$2:$B$17521,$B336,Profile!$C$2:$C$17521,BX$8))*$C$9</f>
        <v>0.09411540975</v>
      </c>
      <c r="BY336" s="193">
        <f>(SUMIFS(Profile!$E$2:$E$17521,Profile!$B$2:$B$17521,$B336,Profile!$C$2:$C$17521,BY$8))*$C$9</f>
        <v>0.1154697707</v>
      </c>
      <c r="BZ336" s="193">
        <f>(SUMIFS(Profile!$E$2:$E$17521,Profile!$B$2:$B$17521,$B336,Profile!$C$2:$C$17521,BZ$8))*$C$9</f>
        <v>0.09886365207</v>
      </c>
      <c r="CA336" s="193">
        <f>(SUMIFS(Profile!$E$2:$E$17521,Profile!$B$2:$B$17521,$B336,Profile!$C$2:$C$17521,CA$8))*$C$9</f>
        <v>0.08617273884</v>
      </c>
      <c r="CB336" s="193">
        <f>(SUMIFS(Profile!$E$2:$E$17521,Profile!$B$2:$B$17521,$B336,Profile!$C$2:$C$17521,CB$8))*$C$9</f>
        <v>0.09010532339</v>
      </c>
      <c r="CC336" s="193">
        <f>(SUMIFS(Profile!$E$2:$E$17521,Profile!$B$2:$B$17521,$B336,Profile!$C$2:$C$17521,CC$8))*$C$9</f>
        <v>0.06700090977</v>
      </c>
      <c r="CD336" s="193">
        <f>(SUMIFS(Profile!$E$2:$E$17521,Profile!$B$2:$B$17521,$B336,Profile!$C$2:$C$17521,CD$8))*$C$9</f>
        <v>0.05921771273</v>
      </c>
      <c r="CE336" s="193">
        <f>(SUMIFS(Profile!$E$2:$E$17521,Profile!$B$2:$B$17521,$B336,Profile!$C$2:$C$17521,CE$8))*$C$9</f>
        <v>0.04170904994</v>
      </c>
      <c r="CF336" s="193">
        <f>(SUMIFS(Profile!$E$2:$E$17521,Profile!$B$2:$B$17521,$B336,Profile!$C$2:$C$17521,CF$8))*$C$9</f>
        <v>0.02785432026</v>
      </c>
      <c r="CG336" s="193">
        <f>(SUMIFS(Profile!$E$2:$E$17521,Profile!$B$2:$B$17521,$B336,Profile!$C$2:$C$17521,CG$8))*$C$9</f>
        <v>0.01162363704</v>
      </c>
      <c r="CH336" s="193">
        <f>(SUMIFS(Profile!$E$2:$E$17521,Profile!$B$2:$B$17521,$B336,Profile!$C$2:$C$17521,CH$8))*$C$9</f>
        <v>0.0005897034523</v>
      </c>
      <c r="CI336" s="193">
        <f>(SUMIFS(Profile!$E$2:$E$17521,Profile!$B$2:$B$17521,$B336,Profile!$C$2:$C$17521,CI$8))*$C$9</f>
        <v>0</v>
      </c>
      <c r="CJ336" s="193">
        <f>(SUMIFS(Profile!$E$2:$E$17521,Profile!$B$2:$B$17521,$B336,Profile!$C$2:$C$17521,CJ$8))*$C$9</f>
        <v>0</v>
      </c>
      <c r="CK336" s="193">
        <f>(SUMIFS(Profile!$E$2:$E$17521,Profile!$B$2:$B$17521,$B336,Profile!$C$2:$C$17521,CK$8))*$C$9</f>
        <v>0</v>
      </c>
      <c r="CL336" s="193">
        <f>(SUMIFS(Profile!$E$2:$E$17521,Profile!$B$2:$B$17521,$B336,Profile!$C$2:$C$17521,CL$8))*$C$9</f>
        <v>0</v>
      </c>
      <c r="CM336" s="193">
        <f>(SUMIFS(Profile!$E$2:$E$17521,Profile!$B$2:$B$17521,$B336,Profile!$C$2:$C$17521,CM$8))*$C$9</f>
        <v>0</v>
      </c>
      <c r="CN336" s="193">
        <f>(SUMIFS(Profile!$E$2:$E$17521,Profile!$B$2:$B$17521,$B336,Profile!$C$2:$C$17521,CN$8))*$C$9</f>
        <v>0</v>
      </c>
      <c r="CO336" s="193">
        <f>(SUMIFS(Profile!$E$2:$E$17521,Profile!$B$2:$B$17521,$B336,Profile!$C$2:$C$17521,CO$8))*$C$9</f>
        <v>0</v>
      </c>
      <c r="CP336" s="193">
        <f>(SUMIFS(Profile!$E$2:$E$17521,Profile!$B$2:$B$17521,$B336,Profile!$C$2:$C$17521,CP$8))*$C$9</f>
        <v>0</v>
      </c>
      <c r="CQ336" s="193">
        <f>(SUMIFS(Profile!$E$2:$E$17521,Profile!$B$2:$B$17521,$B336,Profile!$C$2:$C$17521,CQ$8))*$C$9</f>
        <v>0</v>
      </c>
      <c r="CR336" s="193">
        <f>(SUMIFS(Profile!$E$2:$E$17521,Profile!$B$2:$B$17521,$B336,Profile!$C$2:$C$17521,CR$8))*$C$9</f>
        <v>0</v>
      </c>
      <c r="CS336" s="193">
        <f>(SUMIFS(Profile!$E$2:$E$17521,Profile!$B$2:$B$17521,$B336,Profile!$C$2:$C$17521,CS$8))*$C$9</f>
        <v>0</v>
      </c>
      <c r="CT336" s="193">
        <f>(SUMIFS(Profile!$E$2:$E$17521,Profile!$B$2:$B$17521,$B336,Profile!$C$2:$C$17521,CT$8))*$C$9</f>
        <v>0</v>
      </c>
      <c r="CU336" s="193">
        <f>(SUMIFS(Profile!$E$2:$E$17521,Profile!$B$2:$B$17521,$B336,Profile!$C$2:$C$17521,CU$8))*$C$9</f>
        <v>0</v>
      </c>
      <c r="CV336" s="193">
        <f>(SUMIFS(Profile!$E$2:$E$17521,Profile!$B$2:$B$17521,$B336,Profile!$C$2:$C$17521,CV$8))*$C$9</f>
        <v>0</v>
      </c>
      <c r="CW336" s="193">
        <f>(SUMIFS(Profile!$E$2:$E$17521,Profile!$B$2:$B$17521,$B336,Profile!$C$2:$C$17521,CW$8))*$C$9</f>
        <v>0</v>
      </c>
      <c r="CX336" s="193">
        <f t="shared" si="17"/>
        <v>0</v>
      </c>
      <c r="CY336" s="193">
        <f t="shared" ref="CY336:ET336" si="1642">MAX(BB336-E336,0)</f>
        <v>0</v>
      </c>
      <c r="CZ336" s="193">
        <f t="shared" si="1642"/>
        <v>0</v>
      </c>
      <c r="DA336" s="193">
        <f t="shared" si="1642"/>
        <v>0</v>
      </c>
      <c r="DB336" s="193">
        <f t="shared" si="1642"/>
        <v>0</v>
      </c>
      <c r="DC336" s="193">
        <f t="shared" si="1642"/>
        <v>0</v>
      </c>
      <c r="DD336" s="193">
        <f t="shared" si="1642"/>
        <v>0</v>
      </c>
      <c r="DE336" s="193">
        <f t="shared" si="1642"/>
        <v>0</v>
      </c>
      <c r="DF336" s="193">
        <f t="shared" si="1642"/>
        <v>0</v>
      </c>
      <c r="DG336" s="193">
        <f t="shared" si="1642"/>
        <v>0</v>
      </c>
      <c r="DH336" s="193">
        <f t="shared" si="1642"/>
        <v>0</v>
      </c>
      <c r="DI336" s="193">
        <f t="shared" si="1642"/>
        <v>0</v>
      </c>
      <c r="DJ336" s="193">
        <f t="shared" si="1642"/>
        <v>0</v>
      </c>
      <c r="DK336" s="193">
        <f t="shared" si="1642"/>
        <v>0</v>
      </c>
      <c r="DL336" s="193">
        <f t="shared" si="1642"/>
        <v>0</v>
      </c>
      <c r="DM336" s="193">
        <f t="shared" si="1642"/>
        <v>0</v>
      </c>
      <c r="DN336" s="193">
        <f t="shared" si="1642"/>
        <v>0</v>
      </c>
      <c r="DO336" s="193">
        <f t="shared" si="1642"/>
        <v>0</v>
      </c>
      <c r="DP336" s="193">
        <f t="shared" si="1642"/>
        <v>0</v>
      </c>
      <c r="DQ336" s="193">
        <f t="shared" si="1642"/>
        <v>0</v>
      </c>
      <c r="DR336" s="193">
        <f t="shared" si="1642"/>
        <v>0</v>
      </c>
      <c r="DS336" s="193">
        <f t="shared" si="1642"/>
        <v>0</v>
      </c>
      <c r="DT336" s="193">
        <f t="shared" si="1642"/>
        <v>0</v>
      </c>
      <c r="DU336" s="193">
        <f t="shared" si="1642"/>
        <v>0</v>
      </c>
      <c r="DV336" s="193">
        <f t="shared" si="1642"/>
        <v>0</v>
      </c>
      <c r="DW336" s="193">
        <f t="shared" si="1642"/>
        <v>0</v>
      </c>
      <c r="DX336" s="193">
        <f t="shared" si="1642"/>
        <v>0</v>
      </c>
      <c r="DY336" s="193">
        <f t="shared" si="1642"/>
        <v>0</v>
      </c>
      <c r="DZ336" s="193">
        <f t="shared" si="1642"/>
        <v>0</v>
      </c>
      <c r="EA336" s="193">
        <f t="shared" si="1642"/>
        <v>0</v>
      </c>
      <c r="EB336" s="193">
        <f t="shared" si="1642"/>
        <v>0</v>
      </c>
      <c r="EC336" s="193">
        <f t="shared" si="1642"/>
        <v>0</v>
      </c>
      <c r="ED336" s="193">
        <f t="shared" si="1642"/>
        <v>0</v>
      </c>
      <c r="EE336" s="193">
        <f t="shared" si="1642"/>
        <v>0</v>
      </c>
      <c r="EF336" s="193">
        <f t="shared" si="1642"/>
        <v>0</v>
      </c>
      <c r="EG336" s="193">
        <f t="shared" si="1642"/>
        <v>0</v>
      </c>
      <c r="EH336" s="193">
        <f t="shared" si="1642"/>
        <v>0</v>
      </c>
      <c r="EI336" s="193">
        <f t="shared" si="1642"/>
        <v>0</v>
      </c>
      <c r="EJ336" s="193">
        <f t="shared" si="1642"/>
        <v>0</v>
      </c>
      <c r="EK336" s="193">
        <f t="shared" si="1642"/>
        <v>0</v>
      </c>
      <c r="EL336" s="193">
        <f t="shared" si="1642"/>
        <v>0</v>
      </c>
      <c r="EM336" s="193">
        <f t="shared" si="1642"/>
        <v>0</v>
      </c>
      <c r="EN336" s="193">
        <f t="shared" si="1642"/>
        <v>0</v>
      </c>
      <c r="EO336" s="193">
        <f t="shared" si="1642"/>
        <v>0</v>
      </c>
      <c r="EP336" s="193">
        <f t="shared" si="1642"/>
        <v>0</v>
      </c>
      <c r="EQ336" s="193">
        <f t="shared" si="1642"/>
        <v>0</v>
      </c>
      <c r="ER336" s="193">
        <f t="shared" si="1642"/>
        <v>0</v>
      </c>
      <c r="ES336" s="193">
        <f t="shared" si="1642"/>
        <v>0</v>
      </c>
      <c r="ET336" s="193">
        <f t="shared" si="1642"/>
        <v>0</v>
      </c>
      <c r="EU336" s="193">
        <f t="shared" si="19"/>
        <v>0.9786384668</v>
      </c>
      <c r="EV336" s="193">
        <f t="shared" ref="EV336:GQ336" si="1643">BB336-CY336</f>
        <v>0</v>
      </c>
      <c r="EW336" s="193">
        <f t="shared" si="1643"/>
        <v>0</v>
      </c>
      <c r="EX336" s="193">
        <f t="shared" si="1643"/>
        <v>0</v>
      </c>
      <c r="EY336" s="193">
        <f t="shared" si="1643"/>
        <v>0</v>
      </c>
      <c r="EZ336" s="193">
        <f t="shared" si="1643"/>
        <v>0</v>
      </c>
      <c r="FA336" s="193">
        <f t="shared" si="1643"/>
        <v>0</v>
      </c>
      <c r="FB336" s="193">
        <f t="shared" si="1643"/>
        <v>0</v>
      </c>
      <c r="FC336" s="193">
        <f t="shared" si="1643"/>
        <v>0</v>
      </c>
      <c r="FD336" s="193">
        <f t="shared" si="1643"/>
        <v>0</v>
      </c>
      <c r="FE336" s="193">
        <f t="shared" si="1643"/>
        <v>0</v>
      </c>
      <c r="FF336" s="193">
        <f t="shared" si="1643"/>
        <v>0</v>
      </c>
      <c r="FG336" s="193">
        <f t="shared" si="1643"/>
        <v>0</v>
      </c>
      <c r="FH336" s="193">
        <f t="shared" si="1643"/>
        <v>0</v>
      </c>
      <c r="FI336" s="193">
        <f t="shared" si="1643"/>
        <v>0</v>
      </c>
      <c r="FJ336" s="193">
        <f t="shared" si="1643"/>
        <v>0</v>
      </c>
      <c r="FK336" s="193">
        <f t="shared" si="1643"/>
        <v>0.0001829337408</v>
      </c>
      <c r="FL336" s="193">
        <f t="shared" si="1643"/>
        <v>0.002650753378</v>
      </c>
      <c r="FM336" s="193">
        <f t="shared" si="1643"/>
        <v>0.01358175975</v>
      </c>
      <c r="FN336" s="193">
        <f t="shared" si="1643"/>
        <v>0.04185253844</v>
      </c>
      <c r="FO336" s="193">
        <f t="shared" si="1643"/>
        <v>0.06971857979</v>
      </c>
      <c r="FP336" s="193">
        <f t="shared" si="1643"/>
        <v>0.08263400383</v>
      </c>
      <c r="FQ336" s="193">
        <f t="shared" si="1643"/>
        <v>0.07529566993</v>
      </c>
      <c r="FR336" s="193">
        <f t="shared" si="1643"/>
        <v>0.09411540975</v>
      </c>
      <c r="FS336" s="193">
        <f t="shared" si="1643"/>
        <v>0.1154697707</v>
      </c>
      <c r="FT336" s="193">
        <f t="shared" si="1643"/>
        <v>0.09886365207</v>
      </c>
      <c r="FU336" s="193">
        <f t="shared" si="1643"/>
        <v>0.08617273884</v>
      </c>
      <c r="FV336" s="193">
        <f t="shared" si="1643"/>
        <v>0.09010532339</v>
      </c>
      <c r="FW336" s="193">
        <f t="shared" si="1643"/>
        <v>0.06700090977</v>
      </c>
      <c r="FX336" s="193">
        <f t="shared" si="1643"/>
        <v>0.05921771273</v>
      </c>
      <c r="FY336" s="193">
        <f t="shared" si="1643"/>
        <v>0.04170904994</v>
      </c>
      <c r="FZ336" s="193">
        <f t="shared" si="1643"/>
        <v>0.02785432026</v>
      </c>
      <c r="GA336" s="193">
        <f t="shared" si="1643"/>
        <v>0.01162363704</v>
      </c>
      <c r="GB336" s="193">
        <f t="shared" si="1643"/>
        <v>0.0005897034523</v>
      </c>
      <c r="GC336" s="193">
        <f t="shared" si="1643"/>
        <v>0</v>
      </c>
      <c r="GD336" s="193">
        <f t="shared" si="1643"/>
        <v>0</v>
      </c>
      <c r="GE336" s="193">
        <f t="shared" si="1643"/>
        <v>0</v>
      </c>
      <c r="GF336" s="193">
        <f t="shared" si="1643"/>
        <v>0</v>
      </c>
      <c r="GG336" s="193">
        <f t="shared" si="1643"/>
        <v>0</v>
      </c>
      <c r="GH336" s="193">
        <f t="shared" si="1643"/>
        <v>0</v>
      </c>
      <c r="GI336" s="193">
        <f t="shared" si="1643"/>
        <v>0</v>
      </c>
      <c r="GJ336" s="193">
        <f t="shared" si="1643"/>
        <v>0</v>
      </c>
      <c r="GK336" s="193">
        <f t="shared" si="1643"/>
        <v>0</v>
      </c>
      <c r="GL336" s="193">
        <f t="shared" si="1643"/>
        <v>0</v>
      </c>
      <c r="GM336" s="193">
        <f t="shared" si="1643"/>
        <v>0</v>
      </c>
      <c r="GN336" s="193">
        <f t="shared" si="1643"/>
        <v>0</v>
      </c>
      <c r="GO336" s="193">
        <f t="shared" si="1643"/>
        <v>0</v>
      </c>
      <c r="GP336" s="193">
        <f t="shared" si="1643"/>
        <v>0</v>
      </c>
      <c r="GQ336" s="193">
        <f t="shared" si="1643"/>
        <v>0</v>
      </c>
      <c r="GR336" s="193">
        <f t="shared" si="21"/>
        <v>11.47462661</v>
      </c>
      <c r="GS336" s="193">
        <f t="shared" ref="GS336:IN336" si="1644">E336-EV336</f>
        <v>0.1662566633</v>
      </c>
      <c r="GT336" s="193">
        <f t="shared" si="1644"/>
        <v>0.147026977</v>
      </c>
      <c r="GU336" s="193">
        <f t="shared" si="1644"/>
        <v>0.1374121338</v>
      </c>
      <c r="GV336" s="193">
        <f t="shared" si="1644"/>
        <v>0.1322040937</v>
      </c>
      <c r="GW336" s="193">
        <f t="shared" si="1644"/>
        <v>0.1245923429</v>
      </c>
      <c r="GX336" s="193">
        <f t="shared" si="1644"/>
        <v>0.1205861582</v>
      </c>
      <c r="GY336" s="193">
        <f t="shared" si="1644"/>
        <v>0.1213873952</v>
      </c>
      <c r="GZ336" s="193">
        <f t="shared" si="1644"/>
        <v>0.1201855398</v>
      </c>
      <c r="HA336" s="193">
        <f t="shared" si="1644"/>
        <v>0.1197849213</v>
      </c>
      <c r="HB336" s="193">
        <f t="shared" si="1644"/>
        <v>0.1249929614</v>
      </c>
      <c r="HC336" s="193">
        <f t="shared" si="1644"/>
        <v>0.1293997645</v>
      </c>
      <c r="HD336" s="193">
        <f t="shared" si="1644"/>
        <v>0.1426201739</v>
      </c>
      <c r="HE336" s="193">
        <f t="shared" si="1644"/>
        <v>0.1694616111</v>
      </c>
      <c r="HF336" s="193">
        <f t="shared" si="1644"/>
        <v>0.1967036667</v>
      </c>
      <c r="HG336" s="193">
        <f t="shared" si="1644"/>
        <v>0.2363648949</v>
      </c>
      <c r="HH336" s="193">
        <f t="shared" si="1644"/>
        <v>0.2678308199</v>
      </c>
      <c r="HI336" s="193">
        <f t="shared" si="1644"/>
        <v>0.2761796989</v>
      </c>
      <c r="HJ336" s="193">
        <f t="shared" si="1644"/>
        <v>0.2632456002</v>
      </c>
      <c r="HK336" s="193">
        <f t="shared" si="1644"/>
        <v>0.2309686368</v>
      </c>
      <c r="HL336" s="193">
        <f t="shared" si="1644"/>
        <v>0.197493937</v>
      </c>
      <c r="HM336" s="193">
        <f t="shared" si="1644"/>
        <v>0.1733611959</v>
      </c>
      <c r="HN336" s="193">
        <f t="shared" si="1644"/>
        <v>0.1766933451</v>
      </c>
      <c r="HO336" s="193">
        <f t="shared" si="1644"/>
        <v>0.155870513</v>
      </c>
      <c r="HP336" s="193">
        <f t="shared" si="1644"/>
        <v>0.1357180074</v>
      </c>
      <c r="HQ336" s="193">
        <f t="shared" si="1644"/>
        <v>0.158333403</v>
      </c>
      <c r="HR336" s="193">
        <f t="shared" si="1644"/>
        <v>0.1718255532</v>
      </c>
      <c r="HS336" s="193">
        <f t="shared" si="1644"/>
        <v>0.163886784</v>
      </c>
      <c r="HT336" s="193">
        <f t="shared" si="1644"/>
        <v>0.1825843945</v>
      </c>
      <c r="HU336" s="193">
        <f t="shared" si="1644"/>
        <v>0.1935725392</v>
      </c>
      <c r="HV336" s="193">
        <f t="shared" si="1644"/>
        <v>0.2210966637</v>
      </c>
      <c r="HW336" s="193">
        <f t="shared" si="1644"/>
        <v>0.244966855</v>
      </c>
      <c r="HX336" s="193">
        <f t="shared" si="1644"/>
        <v>0.287638357</v>
      </c>
      <c r="HY336" s="193">
        <f t="shared" si="1644"/>
        <v>0.340336611</v>
      </c>
      <c r="HZ336" s="193">
        <f t="shared" si="1644"/>
        <v>0.393006715</v>
      </c>
      <c r="IA336" s="193">
        <f t="shared" si="1644"/>
        <v>0.4351517776</v>
      </c>
      <c r="IB336" s="193">
        <f t="shared" si="1644"/>
        <v>0.4498945372</v>
      </c>
      <c r="IC336" s="193">
        <f t="shared" si="1644"/>
        <v>0.4498544753</v>
      </c>
      <c r="ID336" s="193">
        <f t="shared" si="1644"/>
        <v>0.43715487</v>
      </c>
      <c r="IE336" s="193">
        <f t="shared" si="1644"/>
        <v>0.4204490799</v>
      </c>
      <c r="IF336" s="193">
        <f t="shared" si="1644"/>
        <v>0.4007386514</v>
      </c>
      <c r="IG336" s="193">
        <f t="shared" si="1644"/>
        <v>0.3861962011</v>
      </c>
      <c r="IH336" s="193">
        <f t="shared" si="1644"/>
        <v>0.3693702255</v>
      </c>
      <c r="II336" s="193">
        <f t="shared" si="1644"/>
        <v>0.35254425</v>
      </c>
      <c r="IJ336" s="193">
        <f t="shared" si="1644"/>
        <v>0.3357182744</v>
      </c>
      <c r="IK336" s="193">
        <f t="shared" si="1644"/>
        <v>0.3128830219</v>
      </c>
      <c r="IL336" s="193">
        <f t="shared" si="1644"/>
        <v>0.2720199383</v>
      </c>
      <c r="IM336" s="193">
        <f t="shared" si="1644"/>
        <v>0.2327593287</v>
      </c>
      <c r="IN336" s="193">
        <f t="shared" si="1644"/>
        <v>0.1963030483</v>
      </c>
      <c r="IO336" s="193">
        <f t="shared" si="23"/>
        <v>0</v>
      </c>
      <c r="IP336" s="193">
        <f t="shared" si="29"/>
        <v>0</v>
      </c>
      <c r="IQ336" s="193">
        <f t="shared" ref="IQ336:KK336" si="1645">MAX((MIN(CZ336+IP336,$IO$7))-GT336,0)</f>
        <v>0</v>
      </c>
      <c r="IR336" s="193">
        <f t="shared" si="1645"/>
        <v>0</v>
      </c>
      <c r="IS336" s="193">
        <f t="shared" si="1645"/>
        <v>0</v>
      </c>
      <c r="IT336" s="193">
        <f t="shared" si="1645"/>
        <v>0</v>
      </c>
      <c r="IU336" s="193">
        <f t="shared" si="1645"/>
        <v>0</v>
      </c>
      <c r="IV336" s="193">
        <f t="shared" si="1645"/>
        <v>0</v>
      </c>
      <c r="IW336" s="193">
        <f t="shared" si="1645"/>
        <v>0</v>
      </c>
      <c r="IX336" s="193">
        <f t="shared" si="1645"/>
        <v>0</v>
      </c>
      <c r="IY336" s="193">
        <f t="shared" si="1645"/>
        <v>0</v>
      </c>
      <c r="IZ336" s="193">
        <f t="shared" si="1645"/>
        <v>0</v>
      </c>
      <c r="JA336" s="193">
        <f t="shared" si="1645"/>
        <v>0</v>
      </c>
      <c r="JB336" s="193">
        <f t="shared" si="1645"/>
        <v>0</v>
      </c>
      <c r="JC336" s="193">
        <f t="shared" si="1645"/>
        <v>0</v>
      </c>
      <c r="JD336" s="193">
        <f t="shared" si="1645"/>
        <v>0</v>
      </c>
      <c r="JE336" s="193">
        <f t="shared" si="1645"/>
        <v>0</v>
      </c>
      <c r="JF336" s="193">
        <f t="shared" si="1645"/>
        <v>0</v>
      </c>
      <c r="JG336" s="193">
        <f t="shared" si="1645"/>
        <v>0</v>
      </c>
      <c r="JH336" s="193">
        <f t="shared" si="1645"/>
        <v>0</v>
      </c>
      <c r="JI336" s="193">
        <f t="shared" si="1645"/>
        <v>0</v>
      </c>
      <c r="JJ336" s="193">
        <f t="shared" si="1645"/>
        <v>0</v>
      </c>
      <c r="JK336" s="193">
        <f t="shared" si="1645"/>
        <v>0</v>
      </c>
      <c r="JL336" s="193">
        <f t="shared" si="1645"/>
        <v>0</v>
      </c>
      <c r="JM336" s="193">
        <f t="shared" si="1645"/>
        <v>0</v>
      </c>
      <c r="JN336" s="193">
        <f t="shared" si="1645"/>
        <v>0</v>
      </c>
      <c r="JO336" s="193">
        <f t="shared" si="1645"/>
        <v>0</v>
      </c>
      <c r="JP336" s="193">
        <f t="shared" si="1645"/>
        <v>0</v>
      </c>
      <c r="JQ336" s="193">
        <f t="shared" si="1645"/>
        <v>0</v>
      </c>
      <c r="JR336" s="193">
        <f t="shared" si="1645"/>
        <v>0</v>
      </c>
      <c r="JS336" s="193">
        <f t="shared" si="1645"/>
        <v>0</v>
      </c>
      <c r="JT336" s="193">
        <f t="shared" si="1645"/>
        <v>0</v>
      </c>
      <c r="JU336" s="193">
        <f t="shared" si="1645"/>
        <v>0</v>
      </c>
      <c r="JV336" s="193">
        <f t="shared" si="1645"/>
        <v>0</v>
      </c>
      <c r="JW336" s="193">
        <f t="shared" si="1645"/>
        <v>0</v>
      </c>
      <c r="JX336" s="193">
        <f t="shared" si="1645"/>
        <v>0</v>
      </c>
      <c r="JY336" s="193">
        <f t="shared" si="1645"/>
        <v>0</v>
      </c>
      <c r="JZ336" s="193">
        <f t="shared" si="1645"/>
        <v>0</v>
      </c>
      <c r="KA336" s="193">
        <f t="shared" si="1645"/>
        <v>0</v>
      </c>
      <c r="KB336" s="193">
        <f t="shared" si="1645"/>
        <v>0</v>
      </c>
      <c r="KC336" s="193">
        <f t="shared" si="1645"/>
        <v>0</v>
      </c>
      <c r="KD336" s="193">
        <f t="shared" si="1645"/>
        <v>0</v>
      </c>
      <c r="KE336" s="193">
        <f t="shared" si="1645"/>
        <v>0</v>
      </c>
      <c r="KF336" s="193">
        <f t="shared" si="1645"/>
        <v>0</v>
      </c>
      <c r="KG336" s="193">
        <f t="shared" si="1645"/>
        <v>0</v>
      </c>
      <c r="KH336" s="193">
        <f t="shared" si="1645"/>
        <v>0</v>
      </c>
      <c r="KI336" s="193">
        <f t="shared" si="1645"/>
        <v>0</v>
      </c>
      <c r="KJ336" s="193">
        <f t="shared" si="1645"/>
        <v>0</v>
      </c>
      <c r="KK336" s="193">
        <f t="shared" si="1645"/>
        <v>0</v>
      </c>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row>
    <row r="337" ht="14.25" customHeight="1">
      <c r="A337" s="1">
        <v>11.0</v>
      </c>
      <c r="B337" s="1">
        <f t="shared" ref="B337:C337" si="1646">B336+1</f>
        <v>327</v>
      </c>
      <c r="C337" s="267">
        <f t="shared" si="1646"/>
        <v>43792</v>
      </c>
      <c r="D337" s="193">
        <f t="shared" si="15"/>
        <v>12.61419351</v>
      </c>
      <c r="E337" s="193">
        <f>(SUMIFS(Profile!$F$2:$F$17521,Profile!$B$2:$B$17521,$B337,Profile!$C$2:$C$17521,E$8))*$C$6</f>
        <v>0.1706634665</v>
      </c>
      <c r="F337" s="193">
        <f>(SUMIFS(Profile!$F$2:$F$17521,Profile!$B$2:$B$17521,$B337,Profile!$C$2:$C$17521,F$8))*$C$6</f>
        <v>0.1498313062</v>
      </c>
      <c r="G337" s="193">
        <f>(SUMIFS(Profile!$F$2:$F$17521,Profile!$B$2:$B$17521,$B337,Profile!$C$2:$C$17521,G$8))*$C$6</f>
        <v>0.1398158446</v>
      </c>
      <c r="H337" s="193">
        <f>(SUMIFS(Profile!$F$2:$F$17521,Profile!$B$2:$B$17521,$B337,Profile!$C$2:$C$17521,H$8))*$C$6</f>
        <v>0.1330053307</v>
      </c>
      <c r="I337" s="193">
        <f>(SUMIFS(Profile!$F$2:$F$17521,Profile!$B$2:$B$17521,$B337,Profile!$C$2:$C$17521,I$8))*$C$6</f>
        <v>0.1265954352</v>
      </c>
      <c r="J337" s="193">
        <f>(SUMIFS(Profile!$F$2:$F$17521,Profile!$B$2:$B$17521,$B337,Profile!$C$2:$C$17521,J$8))*$C$6</f>
        <v>0.1225892506</v>
      </c>
      <c r="K337" s="193">
        <f>(SUMIFS(Profile!$F$2:$F$17521,Profile!$B$2:$B$17521,$B337,Profile!$C$2:$C$17521,K$8))*$C$6</f>
        <v>0.1221886321</v>
      </c>
      <c r="L337" s="193">
        <f>(SUMIFS(Profile!$F$2:$F$17521,Profile!$B$2:$B$17521,$B337,Profile!$C$2:$C$17521,L$8))*$C$6</f>
        <v>0.1205861582</v>
      </c>
      <c r="M337" s="193">
        <f>(SUMIFS(Profile!$F$2:$F$17521,Profile!$B$2:$B$17521,$B337,Profile!$C$2:$C$17521,M$8))*$C$6</f>
        <v>0.1201855398</v>
      </c>
      <c r="N337" s="193">
        <f>(SUMIFS(Profile!$F$2:$F$17521,Profile!$B$2:$B$17521,$B337,Profile!$C$2:$C$17521,N$8))*$C$6</f>
        <v>0.123791106</v>
      </c>
      <c r="O337" s="193">
        <f>(SUMIFS(Profile!$F$2:$F$17521,Profile!$B$2:$B$17521,$B337,Profile!$C$2:$C$17521,O$8))*$C$6</f>
        <v>0.1306016199</v>
      </c>
      <c r="P337" s="193">
        <f>(SUMIFS(Profile!$F$2:$F$17521,Profile!$B$2:$B$17521,$B337,Profile!$C$2:$C$17521,P$8))*$C$6</f>
        <v>0.1434214108</v>
      </c>
      <c r="Q337" s="193">
        <f>(SUMIFS(Profile!$F$2:$F$17521,Profile!$B$2:$B$17521,$B337,Profile!$C$2:$C$17521,Q$8))*$C$6</f>
        <v>0.1698622295</v>
      </c>
      <c r="R337" s="193">
        <f>(SUMIFS(Profile!$F$2:$F$17521,Profile!$B$2:$B$17521,$B337,Profile!$C$2:$C$17521,R$8))*$C$6</f>
        <v>0.1983061406</v>
      </c>
      <c r="S337" s="193">
        <f>(SUMIFS(Profile!$F$2:$F$17521,Profile!$B$2:$B$17521,$B337,Profile!$C$2:$C$17521,S$8))*$C$6</f>
        <v>0.2399704611</v>
      </c>
      <c r="T337" s="193">
        <f>(SUMIFS(Profile!$F$2:$F$17521,Profile!$B$2:$B$17521,$B337,Profile!$C$2:$C$17521,T$8))*$C$6</f>
        <v>0.2748242676</v>
      </c>
      <c r="U337" s="193">
        <f>(SUMIFS(Profile!$F$2:$F$17521,Profile!$B$2:$B$17521,$B337,Profile!$C$2:$C$17521,U$8))*$C$6</f>
        <v>0.2812341631</v>
      </c>
      <c r="V337" s="193">
        <f>(SUMIFS(Profile!$F$2:$F$17521,Profile!$B$2:$B$17521,$B337,Profile!$C$2:$C$17521,V$8))*$C$6</f>
        <v>0.2804329261</v>
      </c>
      <c r="W337" s="193">
        <f>(SUMIFS(Profile!$F$2:$F$17521,Profile!$B$2:$B$17521,$B337,Profile!$C$2:$C$17521,W$8))*$C$6</f>
        <v>0.2764267415</v>
      </c>
      <c r="X337" s="193">
        <f>(SUMIFS(Profile!$F$2:$F$17521,Profile!$B$2:$B$17521,$B337,Profile!$C$2:$C$17521,X$8))*$C$6</f>
        <v>0.2740230307</v>
      </c>
      <c r="Y337" s="193">
        <f>(SUMIFS(Profile!$F$2:$F$17521,Profile!$B$2:$B$17521,$B337,Profile!$C$2:$C$17521,Y$8))*$C$6</f>
        <v>0.2620044767</v>
      </c>
      <c r="Z337" s="193">
        <f>(SUMIFS(Profile!$F$2:$F$17521,Profile!$B$2:$B$17521,$B337,Profile!$C$2:$C$17521,Z$8))*$C$6</f>
        <v>0.2612032398</v>
      </c>
      <c r="AA337" s="193">
        <f>(SUMIFS(Profile!$F$2:$F$17521,Profile!$B$2:$B$17521,$B337,Profile!$C$2:$C$17521,AA$8))*$C$6</f>
        <v>0.2567964366</v>
      </c>
      <c r="AB337" s="193">
        <f>(SUMIFS(Profile!$F$2:$F$17521,Profile!$B$2:$B$17521,$B337,Profile!$C$2:$C$17521,AB$8))*$C$6</f>
        <v>0.257998292</v>
      </c>
      <c r="AC337" s="193">
        <f>(SUMIFS(Profile!$F$2:$F$17521,Profile!$B$2:$B$17521,$B337,Profile!$C$2:$C$17521,AC$8))*$C$6</f>
        <v>0.2664112798</v>
      </c>
      <c r="AD337" s="193">
        <f>(SUMIFS(Profile!$F$2:$F$17521,Profile!$B$2:$B$17521,$B337,Profile!$C$2:$C$17521,AD$8))*$C$6</f>
        <v>0.2664112798</v>
      </c>
      <c r="AE337" s="193">
        <f>(SUMIFS(Profile!$F$2:$F$17521,Profile!$B$2:$B$17521,$B337,Profile!$C$2:$C$17521,AE$8))*$C$6</f>
        <v>0.2608026213</v>
      </c>
      <c r="AF337" s="193">
        <f>(SUMIFS(Profile!$F$2:$F$17521,Profile!$B$2:$B$17521,$B337,Profile!$C$2:$C$17521,AF$8))*$C$6</f>
        <v>0.2567964366</v>
      </c>
      <c r="AG337" s="193">
        <f>(SUMIFS(Profile!$F$2:$F$17521,Profile!$B$2:$B$17521,$B337,Profile!$C$2:$C$17521,AG$8))*$C$6</f>
        <v>0.2543927258</v>
      </c>
      <c r="AH337" s="193">
        <f>(SUMIFS(Profile!$F$2:$F$17521,Profile!$B$2:$B$17521,$B337,Profile!$C$2:$C$17521,AH$8))*$C$6</f>
        <v>0.2628057136</v>
      </c>
      <c r="AI337" s="193">
        <f>(SUMIFS(Profile!$F$2:$F$17521,Profile!$B$2:$B$17521,$B337,Profile!$C$2:$C$17521,AI$8))*$C$6</f>
        <v>0.2748242676</v>
      </c>
      <c r="AJ337" s="193">
        <f>(SUMIFS(Profile!$F$2:$F$17521,Profile!$B$2:$B$17521,$B337,Profile!$C$2:$C$17521,AJ$8))*$C$6</f>
        <v>0.3012650863</v>
      </c>
      <c r="AK337" s="193">
        <f>(SUMIFS(Profile!$F$2:$F$17521,Profile!$B$2:$B$17521,$B337,Profile!$C$2:$C$17521,AK$8))*$C$6</f>
        <v>0.3441312622</v>
      </c>
      <c r="AL337" s="193">
        <f>(SUMIFS(Profile!$F$2:$F$17521,Profile!$B$2:$B$17521,$B337,Profile!$C$2:$C$17521,AL$8))*$C$6</f>
        <v>0.3958110443</v>
      </c>
      <c r="AM337" s="193">
        <f>(SUMIFS(Profile!$F$2:$F$17521,Profile!$B$2:$B$17521,$B337,Profile!$C$2:$C$17521,AM$8))*$C$6</f>
        <v>0.4375554884</v>
      </c>
      <c r="AN337" s="193">
        <f>(SUMIFS(Profile!$F$2:$F$17521,Profile!$B$2:$B$17521,$B337,Profile!$C$2:$C$17521,AN$8))*$C$6</f>
        <v>0.4488529292</v>
      </c>
      <c r="AO337" s="193">
        <f>(SUMIFS(Profile!$F$2:$F$17521,Profile!$B$2:$B$17521,$B337,Profile!$C$2:$C$17521,AO$8))*$C$6</f>
        <v>0.4516973203</v>
      </c>
      <c r="AP337" s="193">
        <f>(SUMIFS(Profile!$F$2:$F$17521,Profile!$B$2:$B$17521,$B337,Profile!$C$2:$C$17521,AP$8))*$C$6</f>
        <v>0.4405200651</v>
      </c>
      <c r="AQ337" s="193">
        <f>(SUMIFS(Profile!$F$2:$F$17521,Profile!$B$2:$B$17521,$B337,Profile!$C$2:$C$17521,AQ$8))*$C$6</f>
        <v>0.4249760686</v>
      </c>
      <c r="AR337" s="193">
        <f>(SUMIFS(Profile!$F$2:$F$17521,Profile!$B$2:$B$17521,$B337,Profile!$C$2:$C$17521,AR$8))*$C$6</f>
        <v>0.4071485469</v>
      </c>
      <c r="AS337" s="193">
        <f>(SUMIFS(Profile!$F$2:$F$17521,Profile!$B$2:$B$17521,$B337,Profile!$C$2:$C$17521,AS$8))*$C$6</f>
        <v>0.3910036227</v>
      </c>
      <c r="AT337" s="193">
        <f>(SUMIFS(Profile!$F$2:$F$17521,Profile!$B$2:$B$17521,$B337,Profile!$C$2:$C$17521,AT$8))*$C$6</f>
        <v>0.3737770287</v>
      </c>
      <c r="AU337" s="193">
        <f>(SUMIFS(Profile!$F$2:$F$17521,Profile!$B$2:$B$17521,$B337,Profile!$C$2:$C$17521,AU$8))*$C$6</f>
        <v>0.3565504346</v>
      </c>
      <c r="AV337" s="193">
        <f>(SUMIFS(Profile!$F$2:$F$17521,Profile!$B$2:$B$17521,$B337,Profile!$C$2:$C$17521,AV$8))*$C$6</f>
        <v>0.3361188929</v>
      </c>
      <c r="AW337" s="193">
        <f>(SUMIFS(Profile!$F$2:$F$17521,Profile!$B$2:$B$17521,$B337,Profile!$C$2:$C$17521,AW$8))*$C$6</f>
        <v>0.3140848773</v>
      </c>
      <c r="AX337" s="193">
        <f>(SUMIFS(Profile!$F$2:$F$17521,Profile!$B$2:$B$17521,$B337,Profile!$C$2:$C$17521,AX$8))*$C$6</f>
        <v>0.2744236491</v>
      </c>
      <c r="AY337" s="193">
        <f>(SUMIFS(Profile!$F$2:$F$17521,Profile!$B$2:$B$17521,$B337,Profile!$C$2:$C$17521,AY$8))*$C$6</f>
        <v>0.2359642764</v>
      </c>
      <c r="AZ337" s="193">
        <f>(SUMIFS(Profile!$F$2:$F$17521,Profile!$B$2:$B$17521,$B337,Profile!$C$2:$C$17521,AZ$8))*$C$6</f>
        <v>0.2015110883</v>
      </c>
      <c r="BA337" s="193">
        <f t="shared" si="16"/>
        <v>1.167812661</v>
      </c>
      <c r="BB337" s="193">
        <f>(SUMIFS(Profile!$E$2:$E$17521,Profile!$B$2:$B$17521,$B337,Profile!$C$2:$C$17521,BB$8))*$C$9</f>
        <v>0</v>
      </c>
      <c r="BC337" s="193">
        <f>(SUMIFS(Profile!$E$2:$E$17521,Profile!$B$2:$B$17521,$B337,Profile!$C$2:$C$17521,BC$8))*$C$9</f>
        <v>0</v>
      </c>
      <c r="BD337" s="193">
        <f>(SUMIFS(Profile!$E$2:$E$17521,Profile!$B$2:$B$17521,$B337,Profile!$C$2:$C$17521,BD$8))*$C$9</f>
        <v>0</v>
      </c>
      <c r="BE337" s="193">
        <f>(SUMIFS(Profile!$E$2:$E$17521,Profile!$B$2:$B$17521,$B337,Profile!$C$2:$C$17521,BE$8))*$C$9</f>
        <v>0</v>
      </c>
      <c r="BF337" s="193">
        <f>(SUMIFS(Profile!$E$2:$E$17521,Profile!$B$2:$B$17521,$B337,Profile!$C$2:$C$17521,BF$8))*$C$9</f>
        <v>0</v>
      </c>
      <c r="BG337" s="193">
        <f>(SUMIFS(Profile!$E$2:$E$17521,Profile!$B$2:$B$17521,$B337,Profile!$C$2:$C$17521,BG$8))*$C$9</f>
        <v>0</v>
      </c>
      <c r="BH337" s="193">
        <f>(SUMIFS(Profile!$E$2:$E$17521,Profile!$B$2:$B$17521,$B337,Profile!$C$2:$C$17521,BH$8))*$C$9</f>
        <v>0</v>
      </c>
      <c r="BI337" s="193">
        <f>(SUMIFS(Profile!$E$2:$E$17521,Profile!$B$2:$B$17521,$B337,Profile!$C$2:$C$17521,BI$8))*$C$9</f>
        <v>0</v>
      </c>
      <c r="BJ337" s="193">
        <f>(SUMIFS(Profile!$E$2:$E$17521,Profile!$B$2:$B$17521,$B337,Profile!$C$2:$C$17521,BJ$8))*$C$9</f>
        <v>0</v>
      </c>
      <c r="BK337" s="193">
        <f>(SUMIFS(Profile!$E$2:$E$17521,Profile!$B$2:$B$17521,$B337,Profile!$C$2:$C$17521,BK$8))*$C$9</f>
        <v>0</v>
      </c>
      <c r="BL337" s="193">
        <f>(SUMIFS(Profile!$E$2:$E$17521,Profile!$B$2:$B$17521,$B337,Profile!$C$2:$C$17521,BL$8))*$C$9</f>
        <v>0</v>
      </c>
      <c r="BM337" s="193">
        <f>(SUMIFS(Profile!$E$2:$E$17521,Profile!$B$2:$B$17521,$B337,Profile!$C$2:$C$17521,BM$8))*$C$9</f>
        <v>0</v>
      </c>
      <c r="BN337" s="193">
        <f>(SUMIFS(Profile!$E$2:$E$17521,Profile!$B$2:$B$17521,$B337,Profile!$C$2:$C$17521,BN$8))*$C$9</f>
        <v>0</v>
      </c>
      <c r="BO337" s="193">
        <f>(SUMIFS(Profile!$E$2:$E$17521,Profile!$B$2:$B$17521,$B337,Profile!$C$2:$C$17521,BO$8))*$C$9</f>
        <v>0</v>
      </c>
      <c r="BP337" s="193">
        <f>(SUMIFS(Profile!$E$2:$E$17521,Profile!$B$2:$B$17521,$B337,Profile!$C$2:$C$17521,BP$8))*$C$9</f>
        <v>0</v>
      </c>
      <c r="BQ337" s="193">
        <f>(SUMIFS(Profile!$E$2:$E$17521,Profile!$B$2:$B$17521,$B337,Profile!$C$2:$C$17521,BQ$8))*$C$9</f>
        <v>0.00408552021</v>
      </c>
      <c r="BR337" s="193">
        <f>(SUMIFS(Profile!$E$2:$E$17521,Profile!$B$2:$B$17521,$B337,Profile!$C$2:$C$17521,BR$8))*$C$9</f>
        <v>0.01195908872</v>
      </c>
      <c r="BS337" s="193">
        <f>(SUMIFS(Profile!$E$2:$E$17521,Profile!$B$2:$B$17521,$B337,Profile!$C$2:$C$17521,BS$8))*$C$9</f>
        <v>0.02413252361</v>
      </c>
      <c r="BT337" s="193">
        <f>(SUMIFS(Profile!$E$2:$E$17521,Profile!$B$2:$B$17521,$B337,Profile!$C$2:$C$17521,BT$8))*$C$9</f>
        <v>0.04207714225</v>
      </c>
      <c r="BU337" s="193">
        <f>(SUMIFS(Profile!$E$2:$E$17521,Profile!$B$2:$B$17521,$B337,Profile!$C$2:$C$17521,BU$8))*$C$9</f>
        <v>0.06348643232</v>
      </c>
      <c r="BV337" s="193">
        <f>(SUMIFS(Profile!$E$2:$E$17521,Profile!$B$2:$B$17521,$B337,Profile!$C$2:$C$17521,BV$8))*$C$9</f>
        <v>0.08018116711</v>
      </c>
      <c r="BW337" s="193">
        <f>(SUMIFS(Profile!$E$2:$E$17521,Profile!$B$2:$B$17521,$B337,Profile!$C$2:$C$17521,BW$8))*$C$9</f>
        <v>0.1053274088</v>
      </c>
      <c r="BX337" s="193">
        <f>(SUMIFS(Profile!$E$2:$E$17521,Profile!$B$2:$B$17521,$B337,Profile!$C$2:$C$17521,BX$8))*$C$9</f>
        <v>0.1164527588</v>
      </c>
      <c r="BY337" s="193">
        <f>(SUMIFS(Profile!$E$2:$E$17521,Profile!$B$2:$B$17521,$B337,Profile!$C$2:$C$17521,BY$8))*$C$9</f>
        <v>0.119254939</v>
      </c>
      <c r="BZ337" s="193">
        <f>(SUMIFS(Profile!$E$2:$E$17521,Profile!$B$2:$B$17521,$B337,Profile!$C$2:$C$17521,BZ$8))*$C$9</f>
        <v>0.1195478532</v>
      </c>
      <c r="CA337" s="193">
        <f>(SUMIFS(Profile!$E$2:$E$17521,Profile!$B$2:$B$17521,$B337,Profile!$C$2:$C$17521,CA$8))*$C$9</f>
        <v>0.1144651481</v>
      </c>
      <c r="CB337" s="193">
        <f>(SUMIFS(Profile!$E$2:$E$17521,Profile!$B$2:$B$17521,$B337,Profile!$C$2:$C$17521,CB$8))*$C$9</f>
        <v>0.1134557881</v>
      </c>
      <c r="CC337" s="193">
        <f>(SUMIFS(Profile!$E$2:$E$17521,Profile!$B$2:$B$17521,$B337,Profile!$C$2:$C$17521,CC$8))*$C$9</f>
        <v>0.08571102707</v>
      </c>
      <c r="CD337" s="193">
        <f>(SUMIFS(Profile!$E$2:$E$17521,Profile!$B$2:$B$17521,$B337,Profile!$C$2:$C$17521,CD$8))*$C$9</f>
        <v>0.06727474843</v>
      </c>
      <c r="CE337" s="193">
        <f>(SUMIFS(Profile!$E$2:$E$17521,Profile!$B$2:$B$17521,$B337,Profile!$C$2:$C$17521,CE$8))*$C$9</f>
        <v>0.06298545378</v>
      </c>
      <c r="CF337" s="193">
        <f>(SUMIFS(Profile!$E$2:$E$17521,Profile!$B$2:$B$17521,$B337,Profile!$C$2:$C$17521,CF$8))*$C$9</f>
        <v>0.02677933092</v>
      </c>
      <c r="CG337" s="193">
        <f>(SUMIFS(Profile!$E$2:$E$17521,Profile!$B$2:$B$17521,$B337,Profile!$C$2:$C$17521,CG$8))*$C$9</f>
        <v>0.01028399191</v>
      </c>
      <c r="CH337" s="193">
        <f>(SUMIFS(Profile!$E$2:$E$17521,Profile!$B$2:$B$17521,$B337,Profile!$C$2:$C$17521,CH$8))*$C$9</f>
        <v>0.0003523385407</v>
      </c>
      <c r="CI337" s="193">
        <f>(SUMIFS(Profile!$E$2:$E$17521,Profile!$B$2:$B$17521,$B337,Profile!$C$2:$C$17521,CI$8))*$C$9</f>
        <v>0</v>
      </c>
      <c r="CJ337" s="193">
        <f>(SUMIFS(Profile!$E$2:$E$17521,Profile!$B$2:$B$17521,$B337,Profile!$C$2:$C$17521,CJ$8))*$C$9</f>
        <v>0</v>
      </c>
      <c r="CK337" s="193">
        <f>(SUMIFS(Profile!$E$2:$E$17521,Profile!$B$2:$B$17521,$B337,Profile!$C$2:$C$17521,CK$8))*$C$9</f>
        <v>0</v>
      </c>
      <c r="CL337" s="193">
        <f>(SUMIFS(Profile!$E$2:$E$17521,Profile!$B$2:$B$17521,$B337,Profile!$C$2:$C$17521,CL$8))*$C$9</f>
        <v>0</v>
      </c>
      <c r="CM337" s="193">
        <f>(SUMIFS(Profile!$E$2:$E$17521,Profile!$B$2:$B$17521,$B337,Profile!$C$2:$C$17521,CM$8))*$C$9</f>
        <v>0</v>
      </c>
      <c r="CN337" s="193">
        <f>(SUMIFS(Profile!$E$2:$E$17521,Profile!$B$2:$B$17521,$B337,Profile!$C$2:$C$17521,CN$8))*$C$9</f>
        <v>0</v>
      </c>
      <c r="CO337" s="193">
        <f>(SUMIFS(Profile!$E$2:$E$17521,Profile!$B$2:$B$17521,$B337,Profile!$C$2:$C$17521,CO$8))*$C$9</f>
        <v>0</v>
      </c>
      <c r="CP337" s="193">
        <f>(SUMIFS(Profile!$E$2:$E$17521,Profile!$B$2:$B$17521,$B337,Profile!$C$2:$C$17521,CP$8))*$C$9</f>
        <v>0</v>
      </c>
      <c r="CQ337" s="193">
        <f>(SUMIFS(Profile!$E$2:$E$17521,Profile!$B$2:$B$17521,$B337,Profile!$C$2:$C$17521,CQ$8))*$C$9</f>
        <v>0</v>
      </c>
      <c r="CR337" s="193">
        <f>(SUMIFS(Profile!$E$2:$E$17521,Profile!$B$2:$B$17521,$B337,Profile!$C$2:$C$17521,CR$8))*$C$9</f>
        <v>0</v>
      </c>
      <c r="CS337" s="193">
        <f>(SUMIFS(Profile!$E$2:$E$17521,Profile!$B$2:$B$17521,$B337,Profile!$C$2:$C$17521,CS$8))*$C$9</f>
        <v>0</v>
      </c>
      <c r="CT337" s="193">
        <f>(SUMIFS(Profile!$E$2:$E$17521,Profile!$B$2:$B$17521,$B337,Profile!$C$2:$C$17521,CT$8))*$C$9</f>
        <v>0</v>
      </c>
      <c r="CU337" s="193">
        <f>(SUMIFS(Profile!$E$2:$E$17521,Profile!$B$2:$B$17521,$B337,Profile!$C$2:$C$17521,CU$8))*$C$9</f>
        <v>0</v>
      </c>
      <c r="CV337" s="193">
        <f>(SUMIFS(Profile!$E$2:$E$17521,Profile!$B$2:$B$17521,$B337,Profile!$C$2:$C$17521,CV$8))*$C$9</f>
        <v>0</v>
      </c>
      <c r="CW337" s="193">
        <f>(SUMIFS(Profile!$E$2:$E$17521,Profile!$B$2:$B$17521,$B337,Profile!$C$2:$C$17521,CW$8))*$C$9</f>
        <v>0</v>
      </c>
      <c r="CX337" s="193">
        <f t="shared" si="17"/>
        <v>0</v>
      </c>
      <c r="CY337" s="193">
        <f t="shared" ref="CY337:ET337" si="1647">MAX(BB337-E337,0)</f>
        <v>0</v>
      </c>
      <c r="CZ337" s="193">
        <f t="shared" si="1647"/>
        <v>0</v>
      </c>
      <c r="DA337" s="193">
        <f t="shared" si="1647"/>
        <v>0</v>
      </c>
      <c r="DB337" s="193">
        <f t="shared" si="1647"/>
        <v>0</v>
      </c>
      <c r="DC337" s="193">
        <f t="shared" si="1647"/>
        <v>0</v>
      </c>
      <c r="DD337" s="193">
        <f t="shared" si="1647"/>
        <v>0</v>
      </c>
      <c r="DE337" s="193">
        <f t="shared" si="1647"/>
        <v>0</v>
      </c>
      <c r="DF337" s="193">
        <f t="shared" si="1647"/>
        <v>0</v>
      </c>
      <c r="DG337" s="193">
        <f t="shared" si="1647"/>
        <v>0</v>
      </c>
      <c r="DH337" s="193">
        <f t="shared" si="1647"/>
        <v>0</v>
      </c>
      <c r="DI337" s="193">
        <f t="shared" si="1647"/>
        <v>0</v>
      </c>
      <c r="DJ337" s="193">
        <f t="shared" si="1647"/>
        <v>0</v>
      </c>
      <c r="DK337" s="193">
        <f t="shared" si="1647"/>
        <v>0</v>
      </c>
      <c r="DL337" s="193">
        <f t="shared" si="1647"/>
        <v>0</v>
      </c>
      <c r="DM337" s="193">
        <f t="shared" si="1647"/>
        <v>0</v>
      </c>
      <c r="DN337" s="193">
        <f t="shared" si="1647"/>
        <v>0</v>
      </c>
      <c r="DO337" s="193">
        <f t="shared" si="1647"/>
        <v>0</v>
      </c>
      <c r="DP337" s="193">
        <f t="shared" si="1647"/>
        <v>0</v>
      </c>
      <c r="DQ337" s="193">
        <f t="shared" si="1647"/>
        <v>0</v>
      </c>
      <c r="DR337" s="193">
        <f t="shared" si="1647"/>
        <v>0</v>
      </c>
      <c r="DS337" s="193">
        <f t="shared" si="1647"/>
        <v>0</v>
      </c>
      <c r="DT337" s="193">
        <f t="shared" si="1647"/>
        <v>0</v>
      </c>
      <c r="DU337" s="193">
        <f t="shared" si="1647"/>
        <v>0</v>
      </c>
      <c r="DV337" s="193">
        <f t="shared" si="1647"/>
        <v>0</v>
      </c>
      <c r="DW337" s="193">
        <f t="shared" si="1647"/>
        <v>0</v>
      </c>
      <c r="DX337" s="193">
        <f t="shared" si="1647"/>
        <v>0</v>
      </c>
      <c r="DY337" s="193">
        <f t="shared" si="1647"/>
        <v>0</v>
      </c>
      <c r="DZ337" s="193">
        <f t="shared" si="1647"/>
        <v>0</v>
      </c>
      <c r="EA337" s="193">
        <f t="shared" si="1647"/>
        <v>0</v>
      </c>
      <c r="EB337" s="193">
        <f t="shared" si="1647"/>
        <v>0</v>
      </c>
      <c r="EC337" s="193">
        <f t="shared" si="1647"/>
        <v>0</v>
      </c>
      <c r="ED337" s="193">
        <f t="shared" si="1647"/>
        <v>0</v>
      </c>
      <c r="EE337" s="193">
        <f t="shared" si="1647"/>
        <v>0</v>
      </c>
      <c r="EF337" s="193">
        <f t="shared" si="1647"/>
        <v>0</v>
      </c>
      <c r="EG337" s="193">
        <f t="shared" si="1647"/>
        <v>0</v>
      </c>
      <c r="EH337" s="193">
        <f t="shared" si="1647"/>
        <v>0</v>
      </c>
      <c r="EI337" s="193">
        <f t="shared" si="1647"/>
        <v>0</v>
      </c>
      <c r="EJ337" s="193">
        <f t="shared" si="1647"/>
        <v>0</v>
      </c>
      <c r="EK337" s="193">
        <f t="shared" si="1647"/>
        <v>0</v>
      </c>
      <c r="EL337" s="193">
        <f t="shared" si="1647"/>
        <v>0</v>
      </c>
      <c r="EM337" s="193">
        <f t="shared" si="1647"/>
        <v>0</v>
      </c>
      <c r="EN337" s="193">
        <f t="shared" si="1647"/>
        <v>0</v>
      </c>
      <c r="EO337" s="193">
        <f t="shared" si="1647"/>
        <v>0</v>
      </c>
      <c r="EP337" s="193">
        <f t="shared" si="1647"/>
        <v>0</v>
      </c>
      <c r="EQ337" s="193">
        <f t="shared" si="1647"/>
        <v>0</v>
      </c>
      <c r="ER337" s="193">
        <f t="shared" si="1647"/>
        <v>0</v>
      </c>
      <c r="ES337" s="193">
        <f t="shared" si="1647"/>
        <v>0</v>
      </c>
      <c r="ET337" s="193">
        <f t="shared" si="1647"/>
        <v>0</v>
      </c>
      <c r="EU337" s="193">
        <f t="shared" si="19"/>
        <v>1.167812661</v>
      </c>
      <c r="EV337" s="193">
        <f t="shared" ref="EV337:GQ337" si="1648">BB337-CY337</f>
        <v>0</v>
      </c>
      <c r="EW337" s="193">
        <f t="shared" si="1648"/>
        <v>0</v>
      </c>
      <c r="EX337" s="193">
        <f t="shared" si="1648"/>
        <v>0</v>
      </c>
      <c r="EY337" s="193">
        <f t="shared" si="1648"/>
        <v>0</v>
      </c>
      <c r="EZ337" s="193">
        <f t="shared" si="1648"/>
        <v>0</v>
      </c>
      <c r="FA337" s="193">
        <f t="shared" si="1648"/>
        <v>0</v>
      </c>
      <c r="FB337" s="193">
        <f t="shared" si="1648"/>
        <v>0</v>
      </c>
      <c r="FC337" s="193">
        <f t="shared" si="1648"/>
        <v>0</v>
      </c>
      <c r="FD337" s="193">
        <f t="shared" si="1648"/>
        <v>0</v>
      </c>
      <c r="FE337" s="193">
        <f t="shared" si="1648"/>
        <v>0</v>
      </c>
      <c r="FF337" s="193">
        <f t="shared" si="1648"/>
        <v>0</v>
      </c>
      <c r="FG337" s="193">
        <f t="shared" si="1648"/>
        <v>0</v>
      </c>
      <c r="FH337" s="193">
        <f t="shared" si="1648"/>
        <v>0</v>
      </c>
      <c r="FI337" s="193">
        <f t="shared" si="1648"/>
        <v>0</v>
      </c>
      <c r="FJ337" s="193">
        <f t="shared" si="1648"/>
        <v>0</v>
      </c>
      <c r="FK337" s="193">
        <f t="shared" si="1648"/>
        <v>0.00408552021</v>
      </c>
      <c r="FL337" s="193">
        <f t="shared" si="1648"/>
        <v>0.01195908872</v>
      </c>
      <c r="FM337" s="193">
        <f t="shared" si="1648"/>
        <v>0.02413252361</v>
      </c>
      <c r="FN337" s="193">
        <f t="shared" si="1648"/>
        <v>0.04207714225</v>
      </c>
      <c r="FO337" s="193">
        <f t="shared" si="1648"/>
        <v>0.06348643232</v>
      </c>
      <c r="FP337" s="193">
        <f t="shared" si="1648"/>
        <v>0.08018116711</v>
      </c>
      <c r="FQ337" s="193">
        <f t="shared" si="1648"/>
        <v>0.1053274088</v>
      </c>
      <c r="FR337" s="193">
        <f t="shared" si="1648"/>
        <v>0.1164527588</v>
      </c>
      <c r="FS337" s="193">
        <f t="shared" si="1648"/>
        <v>0.119254939</v>
      </c>
      <c r="FT337" s="193">
        <f t="shared" si="1648"/>
        <v>0.1195478532</v>
      </c>
      <c r="FU337" s="193">
        <f t="shared" si="1648"/>
        <v>0.1144651481</v>
      </c>
      <c r="FV337" s="193">
        <f t="shared" si="1648"/>
        <v>0.1134557881</v>
      </c>
      <c r="FW337" s="193">
        <f t="shared" si="1648"/>
        <v>0.08571102707</v>
      </c>
      <c r="FX337" s="193">
        <f t="shared" si="1648"/>
        <v>0.06727474843</v>
      </c>
      <c r="FY337" s="193">
        <f t="shared" si="1648"/>
        <v>0.06298545378</v>
      </c>
      <c r="FZ337" s="193">
        <f t="shared" si="1648"/>
        <v>0.02677933092</v>
      </c>
      <c r="GA337" s="193">
        <f t="shared" si="1648"/>
        <v>0.01028399191</v>
      </c>
      <c r="GB337" s="193">
        <f t="shared" si="1648"/>
        <v>0.0003523385407</v>
      </c>
      <c r="GC337" s="193">
        <f t="shared" si="1648"/>
        <v>0</v>
      </c>
      <c r="GD337" s="193">
        <f t="shared" si="1648"/>
        <v>0</v>
      </c>
      <c r="GE337" s="193">
        <f t="shared" si="1648"/>
        <v>0</v>
      </c>
      <c r="GF337" s="193">
        <f t="shared" si="1648"/>
        <v>0</v>
      </c>
      <c r="GG337" s="193">
        <f t="shared" si="1648"/>
        <v>0</v>
      </c>
      <c r="GH337" s="193">
        <f t="shared" si="1648"/>
        <v>0</v>
      </c>
      <c r="GI337" s="193">
        <f t="shared" si="1648"/>
        <v>0</v>
      </c>
      <c r="GJ337" s="193">
        <f t="shared" si="1648"/>
        <v>0</v>
      </c>
      <c r="GK337" s="193">
        <f t="shared" si="1648"/>
        <v>0</v>
      </c>
      <c r="GL337" s="193">
        <f t="shared" si="1648"/>
        <v>0</v>
      </c>
      <c r="GM337" s="193">
        <f t="shared" si="1648"/>
        <v>0</v>
      </c>
      <c r="GN337" s="193">
        <f t="shared" si="1648"/>
        <v>0</v>
      </c>
      <c r="GO337" s="193">
        <f t="shared" si="1648"/>
        <v>0</v>
      </c>
      <c r="GP337" s="193">
        <f t="shared" si="1648"/>
        <v>0</v>
      </c>
      <c r="GQ337" s="193">
        <f t="shared" si="1648"/>
        <v>0</v>
      </c>
      <c r="GR337" s="193">
        <f t="shared" si="21"/>
        <v>11.44638085</v>
      </c>
      <c r="GS337" s="193">
        <f t="shared" ref="GS337:IN337" si="1649">E337-EV337</f>
        <v>0.1706634665</v>
      </c>
      <c r="GT337" s="193">
        <f t="shared" si="1649"/>
        <v>0.1498313062</v>
      </c>
      <c r="GU337" s="193">
        <f t="shared" si="1649"/>
        <v>0.1398158446</v>
      </c>
      <c r="GV337" s="193">
        <f t="shared" si="1649"/>
        <v>0.1330053307</v>
      </c>
      <c r="GW337" s="193">
        <f t="shared" si="1649"/>
        <v>0.1265954352</v>
      </c>
      <c r="GX337" s="193">
        <f t="shared" si="1649"/>
        <v>0.1225892506</v>
      </c>
      <c r="GY337" s="193">
        <f t="shared" si="1649"/>
        <v>0.1221886321</v>
      </c>
      <c r="GZ337" s="193">
        <f t="shared" si="1649"/>
        <v>0.1205861582</v>
      </c>
      <c r="HA337" s="193">
        <f t="shared" si="1649"/>
        <v>0.1201855398</v>
      </c>
      <c r="HB337" s="193">
        <f t="shared" si="1649"/>
        <v>0.123791106</v>
      </c>
      <c r="HC337" s="193">
        <f t="shared" si="1649"/>
        <v>0.1306016199</v>
      </c>
      <c r="HD337" s="193">
        <f t="shared" si="1649"/>
        <v>0.1434214108</v>
      </c>
      <c r="HE337" s="193">
        <f t="shared" si="1649"/>
        <v>0.1698622295</v>
      </c>
      <c r="HF337" s="193">
        <f t="shared" si="1649"/>
        <v>0.1983061406</v>
      </c>
      <c r="HG337" s="193">
        <f t="shared" si="1649"/>
        <v>0.2399704611</v>
      </c>
      <c r="HH337" s="193">
        <f t="shared" si="1649"/>
        <v>0.2707387474</v>
      </c>
      <c r="HI337" s="193">
        <f t="shared" si="1649"/>
        <v>0.2692750743</v>
      </c>
      <c r="HJ337" s="193">
        <f t="shared" si="1649"/>
        <v>0.2563004025</v>
      </c>
      <c r="HK337" s="193">
        <f t="shared" si="1649"/>
        <v>0.2343495992</v>
      </c>
      <c r="HL337" s="193">
        <f t="shared" si="1649"/>
        <v>0.2105365983</v>
      </c>
      <c r="HM337" s="193">
        <f t="shared" si="1649"/>
        <v>0.1818233096</v>
      </c>
      <c r="HN337" s="193">
        <f t="shared" si="1649"/>
        <v>0.155875831</v>
      </c>
      <c r="HO337" s="193">
        <f t="shared" si="1649"/>
        <v>0.1403436778</v>
      </c>
      <c r="HP337" s="193">
        <f t="shared" si="1649"/>
        <v>0.138743353</v>
      </c>
      <c r="HQ337" s="193">
        <f t="shared" si="1649"/>
        <v>0.1468634266</v>
      </c>
      <c r="HR337" s="193">
        <f t="shared" si="1649"/>
        <v>0.1519461318</v>
      </c>
      <c r="HS337" s="193">
        <f t="shared" si="1649"/>
        <v>0.1473468331</v>
      </c>
      <c r="HT337" s="193">
        <f t="shared" si="1649"/>
        <v>0.1710854096</v>
      </c>
      <c r="HU337" s="193">
        <f t="shared" si="1649"/>
        <v>0.1871179774</v>
      </c>
      <c r="HV337" s="193">
        <f t="shared" si="1649"/>
        <v>0.1998202598</v>
      </c>
      <c r="HW337" s="193">
        <f t="shared" si="1649"/>
        <v>0.2480449367</v>
      </c>
      <c r="HX337" s="193">
        <f t="shared" si="1649"/>
        <v>0.2909810944</v>
      </c>
      <c r="HY337" s="193">
        <f t="shared" si="1649"/>
        <v>0.3437789237</v>
      </c>
      <c r="HZ337" s="193">
        <f t="shared" si="1649"/>
        <v>0.3958110443</v>
      </c>
      <c r="IA337" s="193">
        <f t="shared" si="1649"/>
        <v>0.4375554884</v>
      </c>
      <c r="IB337" s="193">
        <f t="shared" si="1649"/>
        <v>0.4488529292</v>
      </c>
      <c r="IC337" s="193">
        <f t="shared" si="1649"/>
        <v>0.4516973203</v>
      </c>
      <c r="ID337" s="193">
        <f t="shared" si="1649"/>
        <v>0.4405200651</v>
      </c>
      <c r="IE337" s="193">
        <f t="shared" si="1649"/>
        <v>0.4249760686</v>
      </c>
      <c r="IF337" s="193">
        <f t="shared" si="1649"/>
        <v>0.4071485469</v>
      </c>
      <c r="IG337" s="193">
        <f t="shared" si="1649"/>
        <v>0.3910036227</v>
      </c>
      <c r="IH337" s="193">
        <f t="shared" si="1649"/>
        <v>0.3737770287</v>
      </c>
      <c r="II337" s="193">
        <f t="shared" si="1649"/>
        <v>0.3565504346</v>
      </c>
      <c r="IJ337" s="193">
        <f t="shared" si="1649"/>
        <v>0.3361188929</v>
      </c>
      <c r="IK337" s="193">
        <f t="shared" si="1649"/>
        <v>0.3140848773</v>
      </c>
      <c r="IL337" s="193">
        <f t="shared" si="1649"/>
        <v>0.2744236491</v>
      </c>
      <c r="IM337" s="193">
        <f t="shared" si="1649"/>
        <v>0.2359642764</v>
      </c>
      <c r="IN337" s="193">
        <f t="shared" si="1649"/>
        <v>0.2015110883</v>
      </c>
      <c r="IO337" s="193">
        <f t="shared" si="23"/>
        <v>0</v>
      </c>
      <c r="IP337" s="193">
        <f t="shared" si="29"/>
        <v>0</v>
      </c>
      <c r="IQ337" s="193">
        <f t="shared" ref="IQ337:KK337" si="1650">MAX((MIN(CZ337+IP337,$IO$7))-GT337,0)</f>
        <v>0</v>
      </c>
      <c r="IR337" s="193">
        <f t="shared" si="1650"/>
        <v>0</v>
      </c>
      <c r="IS337" s="193">
        <f t="shared" si="1650"/>
        <v>0</v>
      </c>
      <c r="IT337" s="193">
        <f t="shared" si="1650"/>
        <v>0</v>
      </c>
      <c r="IU337" s="193">
        <f t="shared" si="1650"/>
        <v>0</v>
      </c>
      <c r="IV337" s="193">
        <f t="shared" si="1650"/>
        <v>0</v>
      </c>
      <c r="IW337" s="193">
        <f t="shared" si="1650"/>
        <v>0</v>
      </c>
      <c r="IX337" s="193">
        <f t="shared" si="1650"/>
        <v>0</v>
      </c>
      <c r="IY337" s="193">
        <f t="shared" si="1650"/>
        <v>0</v>
      </c>
      <c r="IZ337" s="193">
        <f t="shared" si="1650"/>
        <v>0</v>
      </c>
      <c r="JA337" s="193">
        <f t="shared" si="1650"/>
        <v>0</v>
      </c>
      <c r="JB337" s="193">
        <f t="shared" si="1650"/>
        <v>0</v>
      </c>
      <c r="JC337" s="193">
        <f t="shared" si="1650"/>
        <v>0</v>
      </c>
      <c r="JD337" s="193">
        <f t="shared" si="1650"/>
        <v>0</v>
      </c>
      <c r="JE337" s="193">
        <f t="shared" si="1650"/>
        <v>0</v>
      </c>
      <c r="JF337" s="193">
        <f t="shared" si="1650"/>
        <v>0</v>
      </c>
      <c r="JG337" s="193">
        <f t="shared" si="1650"/>
        <v>0</v>
      </c>
      <c r="JH337" s="193">
        <f t="shared" si="1650"/>
        <v>0</v>
      </c>
      <c r="JI337" s="193">
        <f t="shared" si="1650"/>
        <v>0</v>
      </c>
      <c r="JJ337" s="193">
        <f t="shared" si="1650"/>
        <v>0</v>
      </c>
      <c r="JK337" s="193">
        <f t="shared" si="1650"/>
        <v>0</v>
      </c>
      <c r="JL337" s="193">
        <f t="shared" si="1650"/>
        <v>0</v>
      </c>
      <c r="JM337" s="193">
        <f t="shared" si="1650"/>
        <v>0</v>
      </c>
      <c r="JN337" s="193">
        <f t="shared" si="1650"/>
        <v>0</v>
      </c>
      <c r="JO337" s="193">
        <f t="shared" si="1650"/>
        <v>0</v>
      </c>
      <c r="JP337" s="193">
        <f t="shared" si="1650"/>
        <v>0</v>
      </c>
      <c r="JQ337" s="193">
        <f t="shared" si="1650"/>
        <v>0</v>
      </c>
      <c r="JR337" s="193">
        <f t="shared" si="1650"/>
        <v>0</v>
      </c>
      <c r="JS337" s="193">
        <f t="shared" si="1650"/>
        <v>0</v>
      </c>
      <c r="JT337" s="193">
        <f t="shared" si="1650"/>
        <v>0</v>
      </c>
      <c r="JU337" s="193">
        <f t="shared" si="1650"/>
        <v>0</v>
      </c>
      <c r="JV337" s="193">
        <f t="shared" si="1650"/>
        <v>0</v>
      </c>
      <c r="JW337" s="193">
        <f t="shared" si="1650"/>
        <v>0</v>
      </c>
      <c r="JX337" s="193">
        <f t="shared" si="1650"/>
        <v>0</v>
      </c>
      <c r="JY337" s="193">
        <f t="shared" si="1650"/>
        <v>0</v>
      </c>
      <c r="JZ337" s="193">
        <f t="shared" si="1650"/>
        <v>0</v>
      </c>
      <c r="KA337" s="193">
        <f t="shared" si="1650"/>
        <v>0</v>
      </c>
      <c r="KB337" s="193">
        <f t="shared" si="1650"/>
        <v>0</v>
      </c>
      <c r="KC337" s="193">
        <f t="shared" si="1650"/>
        <v>0</v>
      </c>
      <c r="KD337" s="193">
        <f t="shared" si="1650"/>
        <v>0</v>
      </c>
      <c r="KE337" s="193">
        <f t="shared" si="1650"/>
        <v>0</v>
      </c>
      <c r="KF337" s="193">
        <f t="shared" si="1650"/>
        <v>0</v>
      </c>
      <c r="KG337" s="193">
        <f t="shared" si="1650"/>
        <v>0</v>
      </c>
      <c r="KH337" s="193">
        <f t="shared" si="1650"/>
        <v>0</v>
      </c>
      <c r="KI337" s="193">
        <f t="shared" si="1650"/>
        <v>0</v>
      </c>
      <c r="KJ337" s="193">
        <f t="shared" si="1650"/>
        <v>0</v>
      </c>
      <c r="KK337" s="193">
        <f t="shared" si="1650"/>
        <v>0</v>
      </c>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row>
    <row r="338" ht="14.25" customHeight="1">
      <c r="A338" s="1">
        <v>11.0</v>
      </c>
      <c r="B338" s="1">
        <f t="shared" ref="B338:C338" si="1651">B337+1</f>
        <v>328</v>
      </c>
      <c r="C338" s="267">
        <f t="shared" si="1651"/>
        <v>43793</v>
      </c>
      <c r="D338" s="193">
        <f t="shared" si="15"/>
        <v>12.6447607</v>
      </c>
      <c r="E338" s="193">
        <f>(SUMIFS(Profile!$F$2:$F$17521,Profile!$B$2:$B$17521,$B338,Profile!$C$2:$C$17521,E$8))*$C$6</f>
        <v>0.1690609926</v>
      </c>
      <c r="F338" s="193">
        <f>(SUMIFS(Profile!$F$2:$F$17521,Profile!$B$2:$B$17521,$B338,Profile!$C$2:$C$17521,F$8))*$C$6</f>
        <v>0.1506325432</v>
      </c>
      <c r="G338" s="193">
        <f>(SUMIFS(Profile!$F$2:$F$17521,Profile!$B$2:$B$17521,$B338,Profile!$C$2:$C$17521,G$8))*$C$6</f>
        <v>0.1402164631</v>
      </c>
      <c r="H338" s="193">
        <f>(SUMIFS(Profile!$F$2:$F$17521,Profile!$B$2:$B$17521,$B338,Profile!$C$2:$C$17521,H$8))*$C$6</f>
        <v>0.1318034753</v>
      </c>
      <c r="I338" s="193">
        <f>(SUMIFS(Profile!$F$2:$F$17521,Profile!$B$2:$B$17521,$B338,Profile!$C$2:$C$17521,I$8))*$C$6</f>
        <v>0.1277972906</v>
      </c>
      <c r="J338" s="193">
        <f>(SUMIFS(Profile!$F$2:$F$17521,Profile!$B$2:$B$17521,$B338,Profile!$C$2:$C$17521,J$8))*$C$6</f>
        <v>0.1233904875</v>
      </c>
      <c r="K338" s="193">
        <f>(SUMIFS(Profile!$F$2:$F$17521,Profile!$B$2:$B$17521,$B338,Profile!$C$2:$C$17521,K$8))*$C$6</f>
        <v>0.1225892506</v>
      </c>
      <c r="L338" s="193">
        <f>(SUMIFS(Profile!$F$2:$F$17521,Profile!$B$2:$B$17521,$B338,Profile!$C$2:$C$17521,L$8))*$C$6</f>
        <v>0.1209867767</v>
      </c>
      <c r="M338" s="193">
        <f>(SUMIFS(Profile!$F$2:$F$17521,Profile!$B$2:$B$17521,$B338,Profile!$C$2:$C$17521,M$8))*$C$6</f>
        <v>0.1201855398</v>
      </c>
      <c r="N338" s="193">
        <f>(SUMIFS(Profile!$F$2:$F$17521,Profile!$B$2:$B$17521,$B338,Profile!$C$2:$C$17521,N$8))*$C$6</f>
        <v>0.1249929614</v>
      </c>
      <c r="O338" s="193">
        <f>(SUMIFS(Profile!$F$2:$F$17521,Profile!$B$2:$B$17521,$B338,Profile!$C$2:$C$17521,O$8))*$C$6</f>
        <v>0.1314028568</v>
      </c>
      <c r="P338" s="193">
        <f>(SUMIFS(Profile!$F$2:$F$17521,Profile!$B$2:$B$17521,$B338,Profile!$C$2:$C$17521,P$8))*$C$6</f>
        <v>0.1410177</v>
      </c>
      <c r="Q338" s="193">
        <f>(SUMIFS(Profile!$F$2:$F$17521,Profile!$B$2:$B$17521,$B338,Profile!$C$2:$C$17521,Q$8))*$C$6</f>
        <v>0.1710640849</v>
      </c>
      <c r="R338" s="193">
        <f>(SUMIFS(Profile!$F$2:$F$17521,Profile!$B$2:$B$17521,$B338,Profile!$C$2:$C$17521,R$8))*$C$6</f>
        <v>0.2023123253</v>
      </c>
      <c r="S338" s="193">
        <f>(SUMIFS(Profile!$F$2:$F$17521,Profile!$B$2:$B$17521,$B338,Profile!$C$2:$C$17521,S$8))*$C$6</f>
        <v>0.2415729349</v>
      </c>
      <c r="T338" s="193">
        <f>(SUMIFS(Profile!$F$2:$F$17521,Profile!$B$2:$B$17521,$B338,Profile!$C$2:$C$17521,T$8))*$C$6</f>
        <v>0.2744236491</v>
      </c>
      <c r="U338" s="193">
        <f>(SUMIFS(Profile!$F$2:$F$17521,Profile!$B$2:$B$17521,$B338,Profile!$C$2:$C$17521,U$8))*$C$6</f>
        <v>0.2812341631</v>
      </c>
      <c r="V338" s="193">
        <f>(SUMIFS(Profile!$F$2:$F$17521,Profile!$B$2:$B$17521,$B338,Profile!$C$2:$C$17521,V$8))*$C$6</f>
        <v>0.2816347815</v>
      </c>
      <c r="W338" s="193">
        <f>(SUMIFS(Profile!$F$2:$F$17521,Profile!$B$2:$B$17521,$B338,Profile!$C$2:$C$17521,W$8))*$C$6</f>
        <v>0.2808335446</v>
      </c>
      <c r="X338" s="193">
        <f>(SUMIFS(Profile!$F$2:$F$17521,Profile!$B$2:$B$17521,$B338,Profile!$C$2:$C$17521,X$8))*$C$6</f>
        <v>0.2764267415</v>
      </c>
      <c r="Y338" s="193">
        <f>(SUMIFS(Profile!$F$2:$F$17521,Profile!$B$2:$B$17521,$B338,Profile!$C$2:$C$17521,Y$8))*$C$6</f>
        <v>0.2668118983</v>
      </c>
      <c r="Z338" s="193">
        <f>(SUMIFS(Profile!$F$2:$F$17521,Profile!$B$2:$B$17521,$B338,Profile!$C$2:$C$17521,Z$8))*$C$6</f>
        <v>0.2616038582</v>
      </c>
      <c r="AA338" s="193">
        <f>(SUMIFS(Profile!$F$2:$F$17521,Profile!$B$2:$B$17521,$B338,Profile!$C$2:$C$17521,AA$8))*$C$6</f>
        <v>0.2571970551</v>
      </c>
      <c r="AB338" s="193">
        <f>(SUMIFS(Profile!$F$2:$F$17521,Profile!$B$2:$B$17521,$B338,Profile!$C$2:$C$17521,AB$8))*$C$6</f>
        <v>0.2571970551</v>
      </c>
      <c r="AC338" s="193">
        <f>(SUMIFS(Profile!$F$2:$F$17521,Profile!$B$2:$B$17521,$B338,Profile!$C$2:$C$17521,AC$8))*$C$6</f>
        <v>0.2632063321</v>
      </c>
      <c r="AD338" s="193">
        <f>(SUMIFS(Profile!$F$2:$F$17521,Profile!$B$2:$B$17521,$B338,Profile!$C$2:$C$17521,AD$8))*$C$6</f>
        <v>0.2652094244</v>
      </c>
      <c r="AE338" s="193">
        <f>(SUMIFS(Profile!$F$2:$F$17521,Profile!$B$2:$B$17521,$B338,Profile!$C$2:$C$17521,AE$8))*$C$6</f>
        <v>0.2624050952</v>
      </c>
      <c r="AF338" s="193">
        <f>(SUMIFS(Profile!$F$2:$F$17521,Profile!$B$2:$B$17521,$B338,Profile!$C$2:$C$17521,AF$8))*$C$6</f>
        <v>0.2575976736</v>
      </c>
      <c r="AG338" s="193">
        <f>(SUMIFS(Profile!$F$2:$F$17521,Profile!$B$2:$B$17521,$B338,Profile!$C$2:$C$17521,AG$8))*$C$6</f>
        <v>0.258799529</v>
      </c>
      <c r="AH338" s="193">
        <f>(SUMIFS(Profile!$F$2:$F$17521,Profile!$B$2:$B$17521,$B338,Profile!$C$2:$C$17521,AH$8))*$C$6</f>
        <v>0.2696162275</v>
      </c>
      <c r="AI338" s="193">
        <f>(SUMIFS(Profile!$F$2:$F$17521,Profile!$B$2:$B$17521,$B338,Profile!$C$2:$C$17521,AI$8))*$C$6</f>
        <v>0.2788304523</v>
      </c>
      <c r="AJ338" s="193">
        <f>(SUMIFS(Profile!$F$2:$F$17521,Profile!$B$2:$B$17521,$B338,Profile!$C$2:$C$17521,AJ$8))*$C$6</f>
        <v>0.3056718895</v>
      </c>
      <c r="AK338" s="193">
        <f>(SUMIFS(Profile!$F$2:$F$17521,Profile!$B$2:$B$17521,$B338,Profile!$C$2:$C$17521,AK$8))*$C$6</f>
        <v>0.3473362099</v>
      </c>
      <c r="AL338" s="193">
        <f>(SUMIFS(Profile!$F$2:$F$17521,Profile!$B$2:$B$17521,$B338,Profile!$C$2:$C$17521,AL$8))*$C$6</f>
        <v>0.3974135182</v>
      </c>
      <c r="AM338" s="193">
        <f>(SUMIFS(Profile!$F$2:$F$17521,Profile!$B$2:$B$17521,$B338,Profile!$C$2:$C$17521,AM$8))*$C$6</f>
        <v>0.4395585808</v>
      </c>
      <c r="AN338" s="193">
        <f>(SUMIFS(Profile!$F$2:$F$17521,Profile!$B$2:$B$17521,$B338,Profile!$C$2:$C$17521,AN$8))*$C$6</f>
        <v>0.4485724963</v>
      </c>
      <c r="AO338" s="193">
        <f>(SUMIFS(Profile!$F$2:$F$17521,Profile!$B$2:$B$17521,$B338,Profile!$C$2:$C$17521,AO$8))*$C$6</f>
        <v>0.4502550938</v>
      </c>
      <c r="AP338" s="193">
        <f>(SUMIFS(Profile!$F$2:$F$17521,Profile!$B$2:$B$17521,$B338,Profile!$C$2:$C$17521,AP$8))*$C$6</f>
        <v>0.4396387045</v>
      </c>
      <c r="AQ338" s="193">
        <f>(SUMIFS(Profile!$F$2:$F$17521,Profile!$B$2:$B$17521,$B338,Profile!$C$2:$C$17521,AQ$8))*$C$6</f>
        <v>0.4254968726</v>
      </c>
      <c r="AR338" s="193">
        <f>(SUMIFS(Profile!$F$2:$F$17521,Profile!$B$2:$B$17521,$B338,Profile!$C$2:$C$17521,AR$8))*$C$6</f>
        <v>0.4025414345</v>
      </c>
      <c r="AS338" s="193">
        <f>(SUMIFS(Profile!$F$2:$F$17521,Profile!$B$2:$B$17521,$B338,Profile!$C$2:$C$17521,AS$8))*$C$6</f>
        <v>0.3890005304</v>
      </c>
      <c r="AT338" s="193">
        <f>(SUMIFS(Profile!$F$2:$F$17521,Profile!$B$2:$B$17521,$B338,Profile!$C$2:$C$17521,AT$8))*$C$6</f>
        <v>0.3725751733</v>
      </c>
      <c r="AU338" s="193">
        <f>(SUMIFS(Profile!$F$2:$F$17521,Profile!$B$2:$B$17521,$B338,Profile!$C$2:$C$17521,AU$8))*$C$6</f>
        <v>0.3533454869</v>
      </c>
      <c r="AV338" s="193">
        <f>(SUMIFS(Profile!$F$2:$F$17521,Profile!$B$2:$B$17521,$B338,Profile!$C$2:$C$17521,AV$8))*$C$6</f>
        <v>0.3357182744</v>
      </c>
      <c r="AW338" s="193">
        <f>(SUMIFS(Profile!$F$2:$F$17521,Profile!$B$2:$B$17521,$B338,Profile!$C$2:$C$17521,AW$8))*$C$6</f>
        <v>0.3132836403</v>
      </c>
      <c r="AX338" s="193">
        <f>(SUMIFS(Profile!$F$2:$F$17521,Profile!$B$2:$B$17521,$B338,Profile!$C$2:$C$17521,AX$8))*$C$6</f>
        <v>0.2752248861</v>
      </c>
      <c r="AY338" s="193">
        <f>(SUMIFS(Profile!$F$2:$F$17521,Profile!$B$2:$B$17521,$B338,Profile!$C$2:$C$17521,AY$8))*$C$6</f>
        <v>0.2367655133</v>
      </c>
      <c r="AZ338" s="193">
        <f>(SUMIFS(Profile!$F$2:$F$17521,Profile!$B$2:$B$17521,$B338,Profile!$C$2:$C$17521,AZ$8))*$C$6</f>
        <v>0.2003092329</v>
      </c>
      <c r="BA338" s="193">
        <f t="shared" si="16"/>
        <v>1.85187495</v>
      </c>
      <c r="BB338" s="193">
        <f>(SUMIFS(Profile!$E$2:$E$17521,Profile!$B$2:$B$17521,$B338,Profile!$C$2:$C$17521,BB$8))*$C$9</f>
        <v>0</v>
      </c>
      <c r="BC338" s="193">
        <f>(SUMIFS(Profile!$E$2:$E$17521,Profile!$B$2:$B$17521,$B338,Profile!$C$2:$C$17521,BC$8))*$C$9</f>
        <v>0</v>
      </c>
      <c r="BD338" s="193">
        <f>(SUMIFS(Profile!$E$2:$E$17521,Profile!$B$2:$B$17521,$B338,Profile!$C$2:$C$17521,BD$8))*$C$9</f>
        <v>0</v>
      </c>
      <c r="BE338" s="193">
        <f>(SUMIFS(Profile!$E$2:$E$17521,Profile!$B$2:$B$17521,$B338,Profile!$C$2:$C$17521,BE$8))*$C$9</f>
        <v>0</v>
      </c>
      <c r="BF338" s="193">
        <f>(SUMIFS(Profile!$E$2:$E$17521,Profile!$B$2:$B$17521,$B338,Profile!$C$2:$C$17521,BF$8))*$C$9</f>
        <v>0</v>
      </c>
      <c r="BG338" s="193">
        <f>(SUMIFS(Profile!$E$2:$E$17521,Profile!$B$2:$B$17521,$B338,Profile!$C$2:$C$17521,BG$8))*$C$9</f>
        <v>0</v>
      </c>
      <c r="BH338" s="193">
        <f>(SUMIFS(Profile!$E$2:$E$17521,Profile!$B$2:$B$17521,$B338,Profile!$C$2:$C$17521,BH$8))*$C$9</f>
        <v>0</v>
      </c>
      <c r="BI338" s="193">
        <f>(SUMIFS(Profile!$E$2:$E$17521,Profile!$B$2:$B$17521,$B338,Profile!$C$2:$C$17521,BI$8))*$C$9</f>
        <v>0</v>
      </c>
      <c r="BJ338" s="193">
        <f>(SUMIFS(Profile!$E$2:$E$17521,Profile!$B$2:$B$17521,$B338,Profile!$C$2:$C$17521,BJ$8))*$C$9</f>
        <v>0</v>
      </c>
      <c r="BK338" s="193">
        <f>(SUMIFS(Profile!$E$2:$E$17521,Profile!$B$2:$B$17521,$B338,Profile!$C$2:$C$17521,BK$8))*$C$9</f>
        <v>0</v>
      </c>
      <c r="BL338" s="193">
        <f>(SUMIFS(Profile!$E$2:$E$17521,Profile!$B$2:$B$17521,$B338,Profile!$C$2:$C$17521,BL$8))*$C$9</f>
        <v>0</v>
      </c>
      <c r="BM338" s="193">
        <f>(SUMIFS(Profile!$E$2:$E$17521,Profile!$B$2:$B$17521,$B338,Profile!$C$2:$C$17521,BM$8))*$C$9</f>
        <v>0</v>
      </c>
      <c r="BN338" s="193">
        <f>(SUMIFS(Profile!$E$2:$E$17521,Profile!$B$2:$B$17521,$B338,Profile!$C$2:$C$17521,BN$8))*$C$9</f>
        <v>0</v>
      </c>
      <c r="BO338" s="193">
        <f>(SUMIFS(Profile!$E$2:$E$17521,Profile!$B$2:$B$17521,$B338,Profile!$C$2:$C$17521,BO$8))*$C$9</f>
        <v>0</v>
      </c>
      <c r="BP338" s="193">
        <f>(SUMIFS(Profile!$E$2:$E$17521,Profile!$B$2:$B$17521,$B338,Profile!$C$2:$C$17521,BP$8))*$C$9</f>
        <v>0</v>
      </c>
      <c r="BQ338" s="193">
        <f>(SUMIFS(Profile!$E$2:$E$17521,Profile!$B$2:$B$17521,$B338,Profile!$C$2:$C$17521,BQ$8))*$C$9</f>
        <v>0.0003658674815</v>
      </c>
      <c r="BR338" s="193">
        <f>(SUMIFS(Profile!$E$2:$E$17521,Profile!$B$2:$B$17521,$B338,Profile!$C$2:$C$17521,BR$8))*$C$9</f>
        <v>0.007439305458</v>
      </c>
      <c r="BS338" s="193">
        <f>(SUMIFS(Profile!$E$2:$E$17521,Profile!$B$2:$B$17521,$B338,Profile!$C$2:$C$17521,BS$8))*$C$9</f>
        <v>0.02239082918</v>
      </c>
      <c r="BT338" s="193">
        <f>(SUMIFS(Profile!$E$2:$E$17521,Profile!$B$2:$B$17521,$B338,Profile!$C$2:$C$17521,BT$8))*$C$9</f>
        <v>0.04010974926</v>
      </c>
      <c r="BU338" s="193">
        <f>(SUMIFS(Profile!$E$2:$E$17521,Profile!$B$2:$B$17521,$B338,Profile!$C$2:$C$17521,BU$8))*$C$9</f>
        <v>0.05852096828</v>
      </c>
      <c r="BV338" s="193">
        <f>(SUMIFS(Profile!$E$2:$E$17521,Profile!$B$2:$B$17521,$B338,Profile!$C$2:$C$17521,BV$8))*$C$9</f>
        <v>0.09002882669</v>
      </c>
      <c r="BW338" s="193">
        <f>(SUMIFS(Profile!$E$2:$E$17521,Profile!$B$2:$B$17521,$B338,Profile!$C$2:$C$17521,BW$8))*$C$9</f>
        <v>0.1598709429</v>
      </c>
      <c r="BX338" s="193">
        <f>(SUMIFS(Profile!$E$2:$E$17521,Profile!$B$2:$B$17521,$B338,Profile!$C$2:$C$17521,BX$8))*$C$9</f>
        <v>0.2060750994</v>
      </c>
      <c r="BY338" s="193">
        <f>(SUMIFS(Profile!$E$2:$E$17521,Profile!$B$2:$B$17521,$B338,Profile!$C$2:$C$17521,BY$8))*$C$9</f>
        <v>0.230572864</v>
      </c>
      <c r="BZ338" s="193">
        <f>(SUMIFS(Profile!$E$2:$E$17521,Profile!$B$2:$B$17521,$B338,Profile!$C$2:$C$17521,BZ$8))*$C$9</f>
        <v>0.2819705117</v>
      </c>
      <c r="CA338" s="193">
        <f>(SUMIFS(Profile!$E$2:$E$17521,Profile!$B$2:$B$17521,$B338,Profile!$C$2:$C$17521,CA$8))*$C$9</f>
        <v>0.1603852558</v>
      </c>
      <c r="CB338" s="193">
        <f>(SUMIFS(Profile!$E$2:$E$17521,Profile!$B$2:$B$17521,$B338,Profile!$C$2:$C$17521,CB$8))*$C$9</f>
        <v>0.1821136605</v>
      </c>
      <c r="CC338" s="193">
        <f>(SUMIFS(Profile!$E$2:$E$17521,Profile!$B$2:$B$17521,$B338,Profile!$C$2:$C$17521,CC$8))*$C$9</f>
        <v>0.1409560927</v>
      </c>
      <c r="CD338" s="193">
        <f>(SUMIFS(Profile!$E$2:$E$17521,Profile!$B$2:$B$17521,$B338,Profile!$C$2:$C$17521,CD$8))*$C$9</f>
        <v>0.1037589829</v>
      </c>
      <c r="CE338" s="193">
        <f>(SUMIFS(Profile!$E$2:$E$17521,Profile!$B$2:$B$17521,$B338,Profile!$C$2:$C$17521,CE$8))*$C$9</f>
        <v>0.08761997683</v>
      </c>
      <c r="CF338" s="193">
        <f>(SUMIFS(Profile!$E$2:$E$17521,Profile!$B$2:$B$17521,$B338,Profile!$C$2:$C$17521,CF$8))*$C$9</f>
        <v>0.05422070415</v>
      </c>
      <c r="CG338" s="193">
        <f>(SUMIFS(Profile!$E$2:$E$17521,Profile!$B$2:$B$17521,$B338,Profile!$C$2:$C$17521,CG$8))*$C$9</f>
        <v>0.02309763241</v>
      </c>
      <c r="CH338" s="193">
        <f>(SUMIFS(Profile!$E$2:$E$17521,Profile!$B$2:$B$17521,$B338,Profile!$C$2:$C$17521,CH$8))*$C$9</f>
        <v>0.002348816102</v>
      </c>
      <c r="CI338" s="193">
        <f>(SUMIFS(Profile!$E$2:$E$17521,Profile!$B$2:$B$17521,$B338,Profile!$C$2:$C$17521,CI$8))*$C$9</f>
        <v>0.00002886434727</v>
      </c>
      <c r="CJ338" s="193">
        <f>(SUMIFS(Profile!$E$2:$E$17521,Profile!$B$2:$B$17521,$B338,Profile!$C$2:$C$17521,CJ$8))*$C$9</f>
        <v>0</v>
      </c>
      <c r="CK338" s="193">
        <f>(SUMIFS(Profile!$E$2:$E$17521,Profile!$B$2:$B$17521,$B338,Profile!$C$2:$C$17521,CK$8))*$C$9</f>
        <v>0</v>
      </c>
      <c r="CL338" s="193">
        <f>(SUMIFS(Profile!$E$2:$E$17521,Profile!$B$2:$B$17521,$B338,Profile!$C$2:$C$17521,CL$8))*$C$9</f>
        <v>0</v>
      </c>
      <c r="CM338" s="193">
        <f>(SUMIFS(Profile!$E$2:$E$17521,Profile!$B$2:$B$17521,$B338,Profile!$C$2:$C$17521,CM$8))*$C$9</f>
        <v>0</v>
      </c>
      <c r="CN338" s="193">
        <f>(SUMIFS(Profile!$E$2:$E$17521,Profile!$B$2:$B$17521,$B338,Profile!$C$2:$C$17521,CN$8))*$C$9</f>
        <v>0</v>
      </c>
      <c r="CO338" s="193">
        <f>(SUMIFS(Profile!$E$2:$E$17521,Profile!$B$2:$B$17521,$B338,Profile!$C$2:$C$17521,CO$8))*$C$9</f>
        <v>0</v>
      </c>
      <c r="CP338" s="193">
        <f>(SUMIFS(Profile!$E$2:$E$17521,Profile!$B$2:$B$17521,$B338,Profile!$C$2:$C$17521,CP$8))*$C$9</f>
        <v>0</v>
      </c>
      <c r="CQ338" s="193">
        <f>(SUMIFS(Profile!$E$2:$E$17521,Profile!$B$2:$B$17521,$B338,Profile!$C$2:$C$17521,CQ$8))*$C$9</f>
        <v>0</v>
      </c>
      <c r="CR338" s="193">
        <f>(SUMIFS(Profile!$E$2:$E$17521,Profile!$B$2:$B$17521,$B338,Profile!$C$2:$C$17521,CR$8))*$C$9</f>
        <v>0</v>
      </c>
      <c r="CS338" s="193">
        <f>(SUMIFS(Profile!$E$2:$E$17521,Profile!$B$2:$B$17521,$B338,Profile!$C$2:$C$17521,CS$8))*$C$9</f>
        <v>0</v>
      </c>
      <c r="CT338" s="193">
        <f>(SUMIFS(Profile!$E$2:$E$17521,Profile!$B$2:$B$17521,$B338,Profile!$C$2:$C$17521,CT$8))*$C$9</f>
        <v>0</v>
      </c>
      <c r="CU338" s="193">
        <f>(SUMIFS(Profile!$E$2:$E$17521,Profile!$B$2:$B$17521,$B338,Profile!$C$2:$C$17521,CU$8))*$C$9</f>
        <v>0</v>
      </c>
      <c r="CV338" s="193">
        <f>(SUMIFS(Profile!$E$2:$E$17521,Profile!$B$2:$B$17521,$B338,Profile!$C$2:$C$17521,CV$8))*$C$9</f>
        <v>0</v>
      </c>
      <c r="CW338" s="193">
        <f>(SUMIFS(Profile!$E$2:$E$17521,Profile!$B$2:$B$17521,$B338,Profile!$C$2:$C$17521,CW$8))*$C$9</f>
        <v>0</v>
      </c>
      <c r="CX338" s="193">
        <f t="shared" si="17"/>
        <v>0.01876417964</v>
      </c>
      <c r="CY338" s="193">
        <f t="shared" ref="CY338:ET338" si="1652">MAX(BB338-E338,0)</f>
        <v>0</v>
      </c>
      <c r="CZ338" s="193">
        <f t="shared" si="1652"/>
        <v>0</v>
      </c>
      <c r="DA338" s="193">
        <f t="shared" si="1652"/>
        <v>0</v>
      </c>
      <c r="DB338" s="193">
        <f t="shared" si="1652"/>
        <v>0</v>
      </c>
      <c r="DC338" s="193">
        <f t="shared" si="1652"/>
        <v>0</v>
      </c>
      <c r="DD338" s="193">
        <f t="shared" si="1652"/>
        <v>0</v>
      </c>
      <c r="DE338" s="193">
        <f t="shared" si="1652"/>
        <v>0</v>
      </c>
      <c r="DF338" s="193">
        <f t="shared" si="1652"/>
        <v>0</v>
      </c>
      <c r="DG338" s="193">
        <f t="shared" si="1652"/>
        <v>0</v>
      </c>
      <c r="DH338" s="193">
        <f t="shared" si="1652"/>
        <v>0</v>
      </c>
      <c r="DI338" s="193">
        <f t="shared" si="1652"/>
        <v>0</v>
      </c>
      <c r="DJ338" s="193">
        <f t="shared" si="1652"/>
        <v>0</v>
      </c>
      <c r="DK338" s="193">
        <f t="shared" si="1652"/>
        <v>0</v>
      </c>
      <c r="DL338" s="193">
        <f t="shared" si="1652"/>
        <v>0</v>
      </c>
      <c r="DM338" s="193">
        <f t="shared" si="1652"/>
        <v>0</v>
      </c>
      <c r="DN338" s="193">
        <f t="shared" si="1652"/>
        <v>0</v>
      </c>
      <c r="DO338" s="193">
        <f t="shared" si="1652"/>
        <v>0</v>
      </c>
      <c r="DP338" s="193">
        <f t="shared" si="1652"/>
        <v>0</v>
      </c>
      <c r="DQ338" s="193">
        <f t="shared" si="1652"/>
        <v>0</v>
      </c>
      <c r="DR338" s="193">
        <f t="shared" si="1652"/>
        <v>0</v>
      </c>
      <c r="DS338" s="193">
        <f t="shared" si="1652"/>
        <v>0</v>
      </c>
      <c r="DT338" s="193">
        <f t="shared" si="1652"/>
        <v>0</v>
      </c>
      <c r="DU338" s="193">
        <f t="shared" si="1652"/>
        <v>0</v>
      </c>
      <c r="DV338" s="193">
        <f t="shared" si="1652"/>
        <v>0</v>
      </c>
      <c r="DW338" s="193">
        <f t="shared" si="1652"/>
        <v>0.01876417964</v>
      </c>
      <c r="DX338" s="193">
        <f t="shared" si="1652"/>
        <v>0</v>
      </c>
      <c r="DY338" s="193">
        <f t="shared" si="1652"/>
        <v>0</v>
      </c>
      <c r="DZ338" s="193">
        <f t="shared" si="1652"/>
        <v>0</v>
      </c>
      <c r="EA338" s="193">
        <f t="shared" si="1652"/>
        <v>0</v>
      </c>
      <c r="EB338" s="193">
        <f t="shared" si="1652"/>
        <v>0</v>
      </c>
      <c r="EC338" s="193">
        <f t="shared" si="1652"/>
        <v>0</v>
      </c>
      <c r="ED338" s="193">
        <f t="shared" si="1652"/>
        <v>0</v>
      </c>
      <c r="EE338" s="193">
        <f t="shared" si="1652"/>
        <v>0</v>
      </c>
      <c r="EF338" s="193">
        <f t="shared" si="1652"/>
        <v>0</v>
      </c>
      <c r="EG338" s="193">
        <f t="shared" si="1652"/>
        <v>0</v>
      </c>
      <c r="EH338" s="193">
        <f t="shared" si="1652"/>
        <v>0</v>
      </c>
      <c r="EI338" s="193">
        <f t="shared" si="1652"/>
        <v>0</v>
      </c>
      <c r="EJ338" s="193">
        <f t="shared" si="1652"/>
        <v>0</v>
      </c>
      <c r="EK338" s="193">
        <f t="shared" si="1652"/>
        <v>0</v>
      </c>
      <c r="EL338" s="193">
        <f t="shared" si="1652"/>
        <v>0</v>
      </c>
      <c r="EM338" s="193">
        <f t="shared" si="1652"/>
        <v>0</v>
      </c>
      <c r="EN338" s="193">
        <f t="shared" si="1652"/>
        <v>0</v>
      </c>
      <c r="EO338" s="193">
        <f t="shared" si="1652"/>
        <v>0</v>
      </c>
      <c r="EP338" s="193">
        <f t="shared" si="1652"/>
        <v>0</v>
      </c>
      <c r="EQ338" s="193">
        <f t="shared" si="1652"/>
        <v>0</v>
      </c>
      <c r="ER338" s="193">
        <f t="shared" si="1652"/>
        <v>0</v>
      </c>
      <c r="ES338" s="193">
        <f t="shared" si="1652"/>
        <v>0</v>
      </c>
      <c r="ET338" s="193">
        <f t="shared" si="1652"/>
        <v>0</v>
      </c>
      <c r="EU338" s="193">
        <f t="shared" si="19"/>
        <v>1.83311077</v>
      </c>
      <c r="EV338" s="193">
        <f t="shared" ref="EV338:GQ338" si="1653">BB338-CY338</f>
        <v>0</v>
      </c>
      <c r="EW338" s="193">
        <f t="shared" si="1653"/>
        <v>0</v>
      </c>
      <c r="EX338" s="193">
        <f t="shared" si="1653"/>
        <v>0</v>
      </c>
      <c r="EY338" s="193">
        <f t="shared" si="1653"/>
        <v>0</v>
      </c>
      <c r="EZ338" s="193">
        <f t="shared" si="1653"/>
        <v>0</v>
      </c>
      <c r="FA338" s="193">
        <f t="shared" si="1653"/>
        <v>0</v>
      </c>
      <c r="FB338" s="193">
        <f t="shared" si="1653"/>
        <v>0</v>
      </c>
      <c r="FC338" s="193">
        <f t="shared" si="1653"/>
        <v>0</v>
      </c>
      <c r="FD338" s="193">
        <f t="shared" si="1653"/>
        <v>0</v>
      </c>
      <c r="FE338" s="193">
        <f t="shared" si="1653"/>
        <v>0</v>
      </c>
      <c r="FF338" s="193">
        <f t="shared" si="1653"/>
        <v>0</v>
      </c>
      <c r="FG338" s="193">
        <f t="shared" si="1653"/>
        <v>0</v>
      </c>
      <c r="FH338" s="193">
        <f t="shared" si="1653"/>
        <v>0</v>
      </c>
      <c r="FI338" s="193">
        <f t="shared" si="1653"/>
        <v>0</v>
      </c>
      <c r="FJ338" s="193">
        <f t="shared" si="1653"/>
        <v>0</v>
      </c>
      <c r="FK338" s="193">
        <f t="shared" si="1653"/>
        <v>0.0003658674815</v>
      </c>
      <c r="FL338" s="193">
        <f t="shared" si="1653"/>
        <v>0.007439305458</v>
      </c>
      <c r="FM338" s="193">
        <f t="shared" si="1653"/>
        <v>0.02239082918</v>
      </c>
      <c r="FN338" s="193">
        <f t="shared" si="1653"/>
        <v>0.04010974926</v>
      </c>
      <c r="FO338" s="193">
        <f t="shared" si="1653"/>
        <v>0.05852096828</v>
      </c>
      <c r="FP338" s="193">
        <f t="shared" si="1653"/>
        <v>0.09002882669</v>
      </c>
      <c r="FQ338" s="193">
        <f t="shared" si="1653"/>
        <v>0.1598709429</v>
      </c>
      <c r="FR338" s="193">
        <f t="shared" si="1653"/>
        <v>0.2060750994</v>
      </c>
      <c r="FS338" s="193">
        <f t="shared" si="1653"/>
        <v>0.230572864</v>
      </c>
      <c r="FT338" s="193">
        <f t="shared" si="1653"/>
        <v>0.2632063321</v>
      </c>
      <c r="FU338" s="193">
        <f t="shared" si="1653"/>
        <v>0.1603852558</v>
      </c>
      <c r="FV338" s="193">
        <f t="shared" si="1653"/>
        <v>0.1821136605</v>
      </c>
      <c r="FW338" s="193">
        <f t="shared" si="1653"/>
        <v>0.1409560927</v>
      </c>
      <c r="FX338" s="193">
        <f t="shared" si="1653"/>
        <v>0.1037589829</v>
      </c>
      <c r="FY338" s="193">
        <f t="shared" si="1653"/>
        <v>0.08761997683</v>
      </c>
      <c r="FZ338" s="193">
        <f t="shared" si="1653"/>
        <v>0.05422070415</v>
      </c>
      <c r="GA338" s="193">
        <f t="shared" si="1653"/>
        <v>0.02309763241</v>
      </c>
      <c r="GB338" s="193">
        <f t="shared" si="1653"/>
        <v>0.002348816102</v>
      </c>
      <c r="GC338" s="193">
        <f t="shared" si="1653"/>
        <v>0.00002886434727</v>
      </c>
      <c r="GD338" s="193">
        <f t="shared" si="1653"/>
        <v>0</v>
      </c>
      <c r="GE338" s="193">
        <f t="shared" si="1653"/>
        <v>0</v>
      </c>
      <c r="GF338" s="193">
        <f t="shared" si="1653"/>
        <v>0</v>
      </c>
      <c r="GG338" s="193">
        <f t="shared" si="1653"/>
        <v>0</v>
      </c>
      <c r="GH338" s="193">
        <f t="shared" si="1653"/>
        <v>0</v>
      </c>
      <c r="GI338" s="193">
        <f t="shared" si="1653"/>
        <v>0</v>
      </c>
      <c r="GJ338" s="193">
        <f t="shared" si="1653"/>
        <v>0</v>
      </c>
      <c r="GK338" s="193">
        <f t="shared" si="1653"/>
        <v>0</v>
      </c>
      <c r="GL338" s="193">
        <f t="shared" si="1653"/>
        <v>0</v>
      </c>
      <c r="GM338" s="193">
        <f t="shared" si="1653"/>
        <v>0</v>
      </c>
      <c r="GN338" s="193">
        <f t="shared" si="1653"/>
        <v>0</v>
      </c>
      <c r="GO338" s="193">
        <f t="shared" si="1653"/>
        <v>0</v>
      </c>
      <c r="GP338" s="193">
        <f t="shared" si="1653"/>
        <v>0</v>
      </c>
      <c r="GQ338" s="193">
        <f t="shared" si="1653"/>
        <v>0</v>
      </c>
      <c r="GR338" s="193">
        <f t="shared" si="21"/>
        <v>10.81164993</v>
      </c>
      <c r="GS338" s="193">
        <f t="shared" ref="GS338:IN338" si="1654">E338-EV338</f>
        <v>0.1690609926</v>
      </c>
      <c r="GT338" s="193">
        <f t="shared" si="1654"/>
        <v>0.1506325432</v>
      </c>
      <c r="GU338" s="193">
        <f t="shared" si="1654"/>
        <v>0.1402164631</v>
      </c>
      <c r="GV338" s="193">
        <f t="shared" si="1654"/>
        <v>0.1318034753</v>
      </c>
      <c r="GW338" s="193">
        <f t="shared" si="1654"/>
        <v>0.1277972906</v>
      </c>
      <c r="GX338" s="193">
        <f t="shared" si="1654"/>
        <v>0.1233904875</v>
      </c>
      <c r="GY338" s="193">
        <f t="shared" si="1654"/>
        <v>0.1225892506</v>
      </c>
      <c r="GZ338" s="193">
        <f t="shared" si="1654"/>
        <v>0.1209867767</v>
      </c>
      <c r="HA338" s="193">
        <f t="shared" si="1654"/>
        <v>0.1201855398</v>
      </c>
      <c r="HB338" s="193">
        <f t="shared" si="1654"/>
        <v>0.1249929614</v>
      </c>
      <c r="HC338" s="193">
        <f t="shared" si="1654"/>
        <v>0.1314028568</v>
      </c>
      <c r="HD338" s="193">
        <f t="shared" si="1654"/>
        <v>0.1410177</v>
      </c>
      <c r="HE338" s="193">
        <f t="shared" si="1654"/>
        <v>0.1710640849</v>
      </c>
      <c r="HF338" s="193">
        <f t="shared" si="1654"/>
        <v>0.2023123253</v>
      </c>
      <c r="HG338" s="193">
        <f t="shared" si="1654"/>
        <v>0.2415729349</v>
      </c>
      <c r="HH338" s="193">
        <f t="shared" si="1654"/>
        <v>0.2740577816</v>
      </c>
      <c r="HI338" s="193">
        <f t="shared" si="1654"/>
        <v>0.2737948576</v>
      </c>
      <c r="HJ338" s="193">
        <f t="shared" si="1654"/>
        <v>0.2592439523</v>
      </c>
      <c r="HK338" s="193">
        <f t="shared" si="1654"/>
        <v>0.2407237953</v>
      </c>
      <c r="HL338" s="193">
        <f t="shared" si="1654"/>
        <v>0.2179057732</v>
      </c>
      <c r="HM338" s="193">
        <f t="shared" si="1654"/>
        <v>0.1767830716</v>
      </c>
      <c r="HN338" s="193">
        <f t="shared" si="1654"/>
        <v>0.1017329154</v>
      </c>
      <c r="HO338" s="193">
        <f t="shared" si="1654"/>
        <v>0.05112195571</v>
      </c>
      <c r="HP338" s="193">
        <f t="shared" si="1654"/>
        <v>0.02662419111</v>
      </c>
      <c r="HQ338" s="193">
        <f t="shared" si="1654"/>
        <v>0</v>
      </c>
      <c r="HR338" s="193">
        <f t="shared" si="1654"/>
        <v>0.1048241687</v>
      </c>
      <c r="HS338" s="193">
        <f t="shared" si="1654"/>
        <v>0.08029143462</v>
      </c>
      <c r="HT338" s="193">
        <f t="shared" si="1654"/>
        <v>0.1166415808</v>
      </c>
      <c r="HU338" s="193">
        <f t="shared" si="1654"/>
        <v>0.1550405461</v>
      </c>
      <c r="HV338" s="193">
        <f t="shared" si="1654"/>
        <v>0.1819962507</v>
      </c>
      <c r="HW338" s="193">
        <f t="shared" si="1654"/>
        <v>0.2246097481</v>
      </c>
      <c r="HX338" s="193">
        <f t="shared" si="1654"/>
        <v>0.2825742571</v>
      </c>
      <c r="HY338" s="193">
        <f t="shared" si="1654"/>
        <v>0.3449873938</v>
      </c>
      <c r="HZ338" s="193">
        <f t="shared" si="1654"/>
        <v>0.3973846538</v>
      </c>
      <c r="IA338" s="193">
        <f t="shared" si="1654"/>
        <v>0.4395585808</v>
      </c>
      <c r="IB338" s="193">
        <f t="shared" si="1654"/>
        <v>0.4485724963</v>
      </c>
      <c r="IC338" s="193">
        <f t="shared" si="1654"/>
        <v>0.4502550938</v>
      </c>
      <c r="ID338" s="193">
        <f t="shared" si="1654"/>
        <v>0.4396387045</v>
      </c>
      <c r="IE338" s="193">
        <f t="shared" si="1654"/>
        <v>0.4254968726</v>
      </c>
      <c r="IF338" s="193">
        <f t="shared" si="1654"/>
        <v>0.4025414345</v>
      </c>
      <c r="IG338" s="193">
        <f t="shared" si="1654"/>
        <v>0.3890005304</v>
      </c>
      <c r="IH338" s="193">
        <f t="shared" si="1654"/>
        <v>0.3725751733</v>
      </c>
      <c r="II338" s="193">
        <f t="shared" si="1654"/>
        <v>0.3533454869</v>
      </c>
      <c r="IJ338" s="193">
        <f t="shared" si="1654"/>
        <v>0.3357182744</v>
      </c>
      <c r="IK338" s="193">
        <f t="shared" si="1654"/>
        <v>0.3132836403</v>
      </c>
      <c r="IL338" s="193">
        <f t="shared" si="1654"/>
        <v>0.2752248861</v>
      </c>
      <c r="IM338" s="193">
        <f t="shared" si="1654"/>
        <v>0.2367655133</v>
      </c>
      <c r="IN338" s="193">
        <f t="shared" si="1654"/>
        <v>0.2003092329</v>
      </c>
      <c r="IO338" s="193">
        <f t="shared" si="23"/>
        <v>0.01876417964</v>
      </c>
      <c r="IP338" s="193">
        <f t="shared" si="29"/>
        <v>0</v>
      </c>
      <c r="IQ338" s="193">
        <f t="shared" ref="IQ338:KK338" si="1655">MAX((MIN(CZ338+IP338,$IO$7))-GT338,0)</f>
        <v>0</v>
      </c>
      <c r="IR338" s="193">
        <f t="shared" si="1655"/>
        <v>0</v>
      </c>
      <c r="IS338" s="193">
        <f t="shared" si="1655"/>
        <v>0</v>
      </c>
      <c r="IT338" s="193">
        <f t="shared" si="1655"/>
        <v>0</v>
      </c>
      <c r="IU338" s="193">
        <f t="shared" si="1655"/>
        <v>0</v>
      </c>
      <c r="IV338" s="193">
        <f t="shared" si="1655"/>
        <v>0</v>
      </c>
      <c r="IW338" s="193">
        <f t="shared" si="1655"/>
        <v>0</v>
      </c>
      <c r="IX338" s="193">
        <f t="shared" si="1655"/>
        <v>0</v>
      </c>
      <c r="IY338" s="193">
        <f t="shared" si="1655"/>
        <v>0</v>
      </c>
      <c r="IZ338" s="193">
        <f t="shared" si="1655"/>
        <v>0</v>
      </c>
      <c r="JA338" s="193">
        <f t="shared" si="1655"/>
        <v>0</v>
      </c>
      <c r="JB338" s="193">
        <f t="shared" si="1655"/>
        <v>0</v>
      </c>
      <c r="JC338" s="193">
        <f t="shared" si="1655"/>
        <v>0</v>
      </c>
      <c r="JD338" s="193">
        <f t="shared" si="1655"/>
        <v>0</v>
      </c>
      <c r="JE338" s="193">
        <f t="shared" si="1655"/>
        <v>0</v>
      </c>
      <c r="JF338" s="193">
        <f t="shared" si="1655"/>
        <v>0</v>
      </c>
      <c r="JG338" s="193">
        <f t="shared" si="1655"/>
        <v>0</v>
      </c>
      <c r="JH338" s="193">
        <f t="shared" si="1655"/>
        <v>0</v>
      </c>
      <c r="JI338" s="193">
        <f t="shared" si="1655"/>
        <v>0</v>
      </c>
      <c r="JJ338" s="193">
        <f t="shared" si="1655"/>
        <v>0</v>
      </c>
      <c r="JK338" s="193">
        <f t="shared" si="1655"/>
        <v>0</v>
      </c>
      <c r="JL338" s="193">
        <f t="shared" si="1655"/>
        <v>0</v>
      </c>
      <c r="JM338" s="193">
        <f t="shared" si="1655"/>
        <v>0</v>
      </c>
      <c r="JN338" s="193">
        <f t="shared" si="1655"/>
        <v>0.01876417964</v>
      </c>
      <c r="JO338" s="193">
        <f t="shared" si="1655"/>
        <v>0</v>
      </c>
      <c r="JP338" s="193">
        <f t="shared" si="1655"/>
        <v>0</v>
      </c>
      <c r="JQ338" s="193">
        <f t="shared" si="1655"/>
        <v>0</v>
      </c>
      <c r="JR338" s="193">
        <f t="shared" si="1655"/>
        <v>0</v>
      </c>
      <c r="JS338" s="193">
        <f t="shared" si="1655"/>
        <v>0</v>
      </c>
      <c r="JT338" s="193">
        <f t="shared" si="1655"/>
        <v>0</v>
      </c>
      <c r="JU338" s="193">
        <f t="shared" si="1655"/>
        <v>0</v>
      </c>
      <c r="JV338" s="193">
        <f t="shared" si="1655"/>
        <v>0</v>
      </c>
      <c r="JW338" s="193">
        <f t="shared" si="1655"/>
        <v>0</v>
      </c>
      <c r="JX338" s="193">
        <f t="shared" si="1655"/>
        <v>0</v>
      </c>
      <c r="JY338" s="193">
        <f t="shared" si="1655"/>
        <v>0</v>
      </c>
      <c r="JZ338" s="193">
        <f t="shared" si="1655"/>
        <v>0</v>
      </c>
      <c r="KA338" s="193">
        <f t="shared" si="1655"/>
        <v>0</v>
      </c>
      <c r="KB338" s="193">
        <f t="shared" si="1655"/>
        <v>0</v>
      </c>
      <c r="KC338" s="193">
        <f t="shared" si="1655"/>
        <v>0</v>
      </c>
      <c r="KD338" s="193">
        <f t="shared" si="1655"/>
        <v>0</v>
      </c>
      <c r="KE338" s="193">
        <f t="shared" si="1655"/>
        <v>0</v>
      </c>
      <c r="KF338" s="193">
        <f t="shared" si="1655"/>
        <v>0</v>
      </c>
      <c r="KG338" s="193">
        <f t="shared" si="1655"/>
        <v>0</v>
      </c>
      <c r="KH338" s="193">
        <f t="shared" si="1655"/>
        <v>0</v>
      </c>
      <c r="KI338" s="193">
        <f t="shared" si="1655"/>
        <v>0</v>
      </c>
      <c r="KJ338" s="193">
        <f t="shared" si="1655"/>
        <v>0</v>
      </c>
      <c r="KK338" s="193">
        <f t="shared" si="1655"/>
        <v>0</v>
      </c>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row>
    <row r="339" ht="14.25" customHeight="1">
      <c r="A339" s="1">
        <v>11.0</v>
      </c>
      <c r="B339" s="1">
        <f t="shared" ref="B339:C339" si="1656">B338+1</f>
        <v>329</v>
      </c>
      <c r="C339" s="267">
        <f t="shared" si="1656"/>
        <v>43794</v>
      </c>
      <c r="D339" s="193">
        <f t="shared" si="15"/>
        <v>12.66767608</v>
      </c>
      <c r="E339" s="193">
        <f>(SUMIFS(Profile!$F$2:$F$17521,Profile!$B$2:$B$17521,$B339,Profile!$C$2:$C$17521,E$8))*$C$6</f>
        <v>0.170262848</v>
      </c>
      <c r="F339" s="193">
        <f>(SUMIFS(Profile!$F$2:$F$17521,Profile!$B$2:$B$17521,$B339,Profile!$C$2:$C$17521,F$8))*$C$6</f>
        <v>0.1542381094</v>
      </c>
      <c r="G339" s="193">
        <f>(SUMIFS(Profile!$F$2:$F$17521,Profile!$B$2:$B$17521,$B339,Profile!$C$2:$C$17521,G$8))*$C$6</f>
        <v>0.1434214108</v>
      </c>
      <c r="H339" s="193">
        <f>(SUMIFS(Profile!$F$2:$F$17521,Profile!$B$2:$B$17521,$B339,Profile!$C$2:$C$17521,H$8))*$C$6</f>
        <v>0.1346078045</v>
      </c>
      <c r="I339" s="193">
        <f>(SUMIFS(Profile!$F$2:$F$17521,Profile!$B$2:$B$17521,$B339,Profile!$C$2:$C$17521,I$8))*$C$6</f>
        <v>0.128999146</v>
      </c>
      <c r="J339" s="193">
        <f>(SUMIFS(Profile!$F$2:$F$17521,Profile!$B$2:$B$17521,$B339,Profile!$C$2:$C$17521,J$8))*$C$6</f>
        <v>0.122989869</v>
      </c>
      <c r="K339" s="193">
        <f>(SUMIFS(Profile!$F$2:$F$17521,Profile!$B$2:$B$17521,$B339,Profile!$C$2:$C$17521,K$8))*$C$6</f>
        <v>0.1221886321</v>
      </c>
      <c r="L339" s="193">
        <f>(SUMIFS(Profile!$F$2:$F$17521,Profile!$B$2:$B$17521,$B339,Profile!$C$2:$C$17521,L$8))*$C$6</f>
        <v>0.1209867767</v>
      </c>
      <c r="M339" s="193">
        <f>(SUMIFS(Profile!$F$2:$F$17521,Profile!$B$2:$B$17521,$B339,Profile!$C$2:$C$17521,M$8))*$C$6</f>
        <v>0.1197849213</v>
      </c>
      <c r="N339" s="193">
        <f>(SUMIFS(Profile!$F$2:$F$17521,Profile!$B$2:$B$17521,$B339,Profile!$C$2:$C$17521,N$8))*$C$6</f>
        <v>0.1241917244</v>
      </c>
      <c r="O339" s="193">
        <f>(SUMIFS(Profile!$F$2:$F$17521,Profile!$B$2:$B$17521,$B339,Profile!$C$2:$C$17521,O$8))*$C$6</f>
        <v>0.1306016199</v>
      </c>
      <c r="P339" s="193">
        <f>(SUMIFS(Profile!$F$2:$F$17521,Profile!$B$2:$B$17521,$B339,Profile!$C$2:$C$17521,P$8))*$C$6</f>
        <v>0.1390146077</v>
      </c>
      <c r="Q339" s="193">
        <f>(SUMIFS(Profile!$F$2:$F$17521,Profile!$B$2:$B$17521,$B339,Profile!$C$2:$C$17521,Q$8))*$C$6</f>
        <v>0.1678591372</v>
      </c>
      <c r="R339" s="193">
        <f>(SUMIFS(Profile!$F$2:$F$17521,Profile!$B$2:$B$17521,$B339,Profile!$C$2:$C$17521,R$8))*$C$6</f>
        <v>0.1975049037</v>
      </c>
      <c r="S339" s="193">
        <f>(SUMIFS(Profile!$F$2:$F$17521,Profile!$B$2:$B$17521,$B339,Profile!$C$2:$C$17521,S$8))*$C$6</f>
        <v>0.2411723165</v>
      </c>
      <c r="T339" s="193">
        <f>(SUMIFS(Profile!$F$2:$F$17521,Profile!$B$2:$B$17521,$B339,Profile!$C$2:$C$17521,T$8))*$C$6</f>
        <v>0.2692156091</v>
      </c>
      <c r="U339" s="193">
        <f>(SUMIFS(Profile!$F$2:$F$17521,Profile!$B$2:$B$17521,$B339,Profile!$C$2:$C$17521,U$8))*$C$6</f>
        <v>0.2848397292</v>
      </c>
      <c r="V339" s="193">
        <f>(SUMIFS(Profile!$F$2:$F$17521,Profile!$B$2:$B$17521,$B339,Profile!$C$2:$C$17521,V$8))*$C$6</f>
        <v>0.2840384923</v>
      </c>
      <c r="W339" s="193">
        <f>(SUMIFS(Profile!$F$2:$F$17521,Profile!$B$2:$B$17521,$B339,Profile!$C$2:$C$17521,W$8))*$C$6</f>
        <v>0.2828366369</v>
      </c>
      <c r="X339" s="193">
        <f>(SUMIFS(Profile!$F$2:$F$17521,Profile!$B$2:$B$17521,$B339,Profile!$C$2:$C$17521,X$8))*$C$6</f>
        <v>0.2816347815</v>
      </c>
      <c r="Y339" s="193">
        <f>(SUMIFS(Profile!$F$2:$F$17521,Profile!$B$2:$B$17521,$B339,Profile!$C$2:$C$17521,Y$8))*$C$6</f>
        <v>0.2768273599</v>
      </c>
      <c r="Z339" s="193">
        <f>(SUMIFS(Profile!$F$2:$F$17521,Profile!$B$2:$B$17521,$B339,Profile!$C$2:$C$17521,Z$8))*$C$6</f>
        <v>0.270016846</v>
      </c>
      <c r="AA339" s="193">
        <f>(SUMIFS(Profile!$F$2:$F$17521,Profile!$B$2:$B$17521,$B339,Profile!$C$2:$C$17521,AA$8))*$C$6</f>
        <v>0.2696162275</v>
      </c>
      <c r="AB339" s="193">
        <f>(SUMIFS(Profile!$F$2:$F$17521,Profile!$B$2:$B$17521,$B339,Profile!$C$2:$C$17521,AB$8))*$C$6</f>
        <v>0.2728211753</v>
      </c>
      <c r="AC339" s="193">
        <f>(SUMIFS(Profile!$F$2:$F$17521,Profile!$B$2:$B$17521,$B339,Profile!$C$2:$C$17521,AC$8))*$C$6</f>
        <v>0.2792310707</v>
      </c>
      <c r="AD339" s="193">
        <f>(SUMIFS(Profile!$F$2:$F$17521,Profile!$B$2:$B$17521,$B339,Profile!$C$2:$C$17521,AD$8))*$C$6</f>
        <v>0.2784298338</v>
      </c>
      <c r="AE339" s="193">
        <f>(SUMIFS(Profile!$F$2:$F$17521,Profile!$B$2:$B$17521,$B339,Profile!$C$2:$C$17521,AE$8))*$C$6</f>
        <v>0.2752248861</v>
      </c>
      <c r="AF339" s="193">
        <f>(SUMIFS(Profile!$F$2:$F$17521,Profile!$B$2:$B$17521,$B339,Profile!$C$2:$C$17521,AF$8))*$C$6</f>
        <v>0.2684143721</v>
      </c>
      <c r="AG339" s="193">
        <f>(SUMIFS(Profile!$F$2:$F$17521,Profile!$B$2:$B$17521,$B339,Profile!$C$2:$C$17521,AG$8))*$C$6</f>
        <v>0.2648088059</v>
      </c>
      <c r="AH339" s="193">
        <f>(SUMIFS(Profile!$F$2:$F$17521,Profile!$B$2:$B$17521,$B339,Profile!$C$2:$C$17521,AH$8))*$C$6</f>
        <v>0.2724205568</v>
      </c>
      <c r="AI339" s="193">
        <f>(SUMIFS(Profile!$F$2:$F$17521,Profile!$B$2:$B$17521,$B339,Profile!$C$2:$C$17521,AI$8))*$C$6</f>
        <v>0.2820354</v>
      </c>
      <c r="AJ339" s="193">
        <f>(SUMIFS(Profile!$F$2:$F$17521,Profile!$B$2:$B$17521,$B339,Profile!$C$2:$C$17521,AJ$8))*$C$6</f>
        <v>0.3076749818</v>
      </c>
      <c r="AK339" s="193">
        <f>(SUMIFS(Profile!$F$2:$F$17521,Profile!$B$2:$B$17521,$B339,Profile!$C$2:$C$17521,AK$8))*$C$6</f>
        <v>0.3477368284</v>
      </c>
      <c r="AL339" s="193">
        <f>(SUMIFS(Profile!$F$2:$F$17521,Profile!$B$2:$B$17521,$B339,Profile!$C$2:$C$17521,AL$8))*$C$6</f>
        <v>0.3942085704</v>
      </c>
      <c r="AM339" s="193">
        <f>(SUMIFS(Profile!$F$2:$F$17521,Profile!$B$2:$B$17521,$B339,Profile!$C$2:$C$17521,AM$8))*$C$6</f>
        <v>0.4205692655</v>
      </c>
      <c r="AN339" s="193">
        <f>(SUMIFS(Profile!$F$2:$F$17521,Profile!$B$2:$B$17521,$B339,Profile!$C$2:$C$17521,AN$8))*$C$6</f>
        <v>0.4347110973</v>
      </c>
      <c r="AO339" s="193">
        <f>(SUMIFS(Profile!$F$2:$F$17521,Profile!$B$2:$B$17521,$B339,Profile!$C$2:$C$17521,AO$8))*$C$6</f>
        <v>0.439238086</v>
      </c>
      <c r="AP339" s="193">
        <f>(SUMIFS(Profile!$F$2:$F$17521,Profile!$B$2:$B$17521,$B339,Profile!$C$2:$C$17521,AP$8))*$C$6</f>
        <v>0.4323073865</v>
      </c>
      <c r="AQ339" s="193">
        <f>(SUMIFS(Profile!$F$2:$F$17521,Profile!$B$2:$B$17521,$B339,Profile!$C$2:$C$17521,AQ$8))*$C$6</f>
        <v>0.4137988134</v>
      </c>
      <c r="AR339" s="193">
        <f>(SUMIFS(Profile!$F$2:$F$17521,Profile!$B$2:$B$17521,$B339,Profile!$C$2:$C$17521,AR$8))*$C$6</f>
        <v>0.3910036227</v>
      </c>
      <c r="AS339" s="193">
        <f>(SUMIFS(Profile!$F$2:$F$17521,Profile!$B$2:$B$17521,$B339,Profile!$C$2:$C$17521,AS$8))*$C$6</f>
        <v>0.3761807395</v>
      </c>
      <c r="AT339" s="193">
        <f>(SUMIFS(Profile!$F$2:$F$17521,Profile!$B$2:$B$17521,$B339,Profile!$C$2:$C$17521,AT$8))*$C$6</f>
        <v>0.3613578562</v>
      </c>
      <c r="AU339" s="193">
        <f>(SUMIFS(Profile!$F$2:$F$17521,Profile!$B$2:$B$17521,$B339,Profile!$C$2:$C$17521,AU$8))*$C$6</f>
        <v>0.3441312622</v>
      </c>
      <c r="AV339" s="193">
        <f>(SUMIFS(Profile!$F$2:$F$17521,Profile!$B$2:$B$17521,$B339,Profile!$C$2:$C$17521,AV$8))*$C$6</f>
        <v>0.3281065236</v>
      </c>
      <c r="AW339" s="193">
        <f>(SUMIFS(Profile!$F$2:$F$17521,Profile!$B$2:$B$17521,$B339,Profile!$C$2:$C$17521,AW$8))*$C$6</f>
        <v>0.3116811665</v>
      </c>
      <c r="AX339" s="193">
        <f>(SUMIFS(Profile!$F$2:$F$17521,Profile!$B$2:$B$17521,$B339,Profile!$C$2:$C$17521,AX$8))*$C$6</f>
        <v>0.2780292153</v>
      </c>
      <c r="AY339" s="193">
        <f>(SUMIFS(Profile!$F$2:$F$17521,Profile!$B$2:$B$17521,$B339,Profile!$C$2:$C$17521,AY$8))*$C$6</f>
        <v>0.2443772642</v>
      </c>
      <c r="AZ339" s="193">
        <f>(SUMIFS(Profile!$F$2:$F$17521,Profile!$B$2:$B$17521,$B339,Profile!$C$2:$C$17521,AZ$8))*$C$6</f>
        <v>0.2123277869</v>
      </c>
      <c r="BA339" s="193">
        <f t="shared" si="16"/>
        <v>1.25060207</v>
      </c>
      <c r="BB339" s="193">
        <f>(SUMIFS(Profile!$E$2:$E$17521,Profile!$B$2:$B$17521,$B339,Profile!$C$2:$C$17521,BB$8))*$C$9</f>
        <v>0</v>
      </c>
      <c r="BC339" s="193">
        <f>(SUMIFS(Profile!$E$2:$E$17521,Profile!$B$2:$B$17521,$B339,Profile!$C$2:$C$17521,BC$8))*$C$9</f>
        <v>0</v>
      </c>
      <c r="BD339" s="193">
        <f>(SUMIFS(Profile!$E$2:$E$17521,Profile!$B$2:$B$17521,$B339,Profile!$C$2:$C$17521,BD$8))*$C$9</f>
        <v>0</v>
      </c>
      <c r="BE339" s="193">
        <f>(SUMIFS(Profile!$E$2:$E$17521,Profile!$B$2:$B$17521,$B339,Profile!$C$2:$C$17521,BE$8))*$C$9</f>
        <v>0</v>
      </c>
      <c r="BF339" s="193">
        <f>(SUMIFS(Profile!$E$2:$E$17521,Profile!$B$2:$B$17521,$B339,Profile!$C$2:$C$17521,BF$8))*$C$9</f>
        <v>0</v>
      </c>
      <c r="BG339" s="193">
        <f>(SUMIFS(Profile!$E$2:$E$17521,Profile!$B$2:$B$17521,$B339,Profile!$C$2:$C$17521,BG$8))*$C$9</f>
        <v>0</v>
      </c>
      <c r="BH339" s="193">
        <f>(SUMIFS(Profile!$E$2:$E$17521,Profile!$B$2:$B$17521,$B339,Profile!$C$2:$C$17521,BH$8))*$C$9</f>
        <v>0</v>
      </c>
      <c r="BI339" s="193">
        <f>(SUMIFS(Profile!$E$2:$E$17521,Profile!$B$2:$B$17521,$B339,Profile!$C$2:$C$17521,BI$8))*$C$9</f>
        <v>0</v>
      </c>
      <c r="BJ339" s="193">
        <f>(SUMIFS(Profile!$E$2:$E$17521,Profile!$B$2:$B$17521,$B339,Profile!$C$2:$C$17521,BJ$8))*$C$9</f>
        <v>0</v>
      </c>
      <c r="BK339" s="193">
        <f>(SUMIFS(Profile!$E$2:$E$17521,Profile!$B$2:$B$17521,$B339,Profile!$C$2:$C$17521,BK$8))*$C$9</f>
        <v>0</v>
      </c>
      <c r="BL339" s="193">
        <f>(SUMIFS(Profile!$E$2:$E$17521,Profile!$B$2:$B$17521,$B339,Profile!$C$2:$C$17521,BL$8))*$C$9</f>
        <v>0</v>
      </c>
      <c r="BM339" s="193">
        <f>(SUMIFS(Profile!$E$2:$E$17521,Profile!$B$2:$B$17521,$B339,Profile!$C$2:$C$17521,BM$8))*$C$9</f>
        <v>0</v>
      </c>
      <c r="BN339" s="193">
        <f>(SUMIFS(Profile!$E$2:$E$17521,Profile!$B$2:$B$17521,$B339,Profile!$C$2:$C$17521,BN$8))*$C$9</f>
        <v>0</v>
      </c>
      <c r="BO339" s="193">
        <f>(SUMIFS(Profile!$E$2:$E$17521,Profile!$B$2:$B$17521,$B339,Profile!$C$2:$C$17521,BO$8))*$C$9</f>
        <v>0</v>
      </c>
      <c r="BP339" s="193">
        <f>(SUMIFS(Profile!$E$2:$E$17521,Profile!$B$2:$B$17521,$B339,Profile!$C$2:$C$17521,BP$8))*$C$9</f>
        <v>0</v>
      </c>
      <c r="BQ339" s="193">
        <f>(SUMIFS(Profile!$E$2:$E$17521,Profile!$B$2:$B$17521,$B339,Profile!$C$2:$C$17521,BQ$8))*$C$9</f>
        <v>0.0008536907902</v>
      </c>
      <c r="BR339" s="193">
        <f>(SUMIFS(Profile!$E$2:$E$17521,Profile!$B$2:$B$17521,$B339,Profile!$C$2:$C$17521,BR$8))*$C$9</f>
        <v>0.008379935949</v>
      </c>
      <c r="BS339" s="193">
        <f>(SUMIFS(Profile!$E$2:$E$17521,Profile!$B$2:$B$17521,$B339,Profile!$C$2:$C$17521,BS$8))*$C$9</f>
        <v>0.02498779497</v>
      </c>
      <c r="BT339" s="193">
        <f>(SUMIFS(Profile!$E$2:$E$17521,Profile!$B$2:$B$17521,$B339,Profile!$C$2:$C$17521,BT$8))*$C$9</f>
        <v>0.0485449056</v>
      </c>
      <c r="BU339" s="193">
        <f>(SUMIFS(Profile!$E$2:$E$17521,Profile!$B$2:$B$17521,$B339,Profile!$C$2:$C$17521,BU$8))*$C$9</f>
        <v>0.06873005766</v>
      </c>
      <c r="BV339" s="193">
        <f>(SUMIFS(Profile!$E$2:$E$17521,Profile!$B$2:$B$17521,$B339,Profile!$C$2:$C$17521,BV$8))*$C$9</f>
        <v>0.0976997239</v>
      </c>
      <c r="BW339" s="193">
        <f>(SUMIFS(Profile!$E$2:$E$17521,Profile!$B$2:$B$17521,$B339,Profile!$C$2:$C$17521,BW$8))*$C$9</f>
        <v>0.1168600783</v>
      </c>
      <c r="BX339" s="193">
        <f>(SUMIFS(Profile!$E$2:$E$17521,Profile!$B$2:$B$17521,$B339,Profile!$C$2:$C$17521,BX$8))*$C$9</f>
        <v>0.1501876729</v>
      </c>
      <c r="BY339" s="193">
        <f>(SUMIFS(Profile!$E$2:$E$17521,Profile!$B$2:$B$17521,$B339,Profile!$C$2:$C$17521,BY$8))*$C$9</f>
        <v>0.1521359378</v>
      </c>
      <c r="BZ339" s="193">
        <f>(SUMIFS(Profile!$E$2:$E$17521,Profile!$B$2:$B$17521,$B339,Profile!$C$2:$C$17521,BZ$8))*$C$9</f>
        <v>0.1378966253</v>
      </c>
      <c r="CA339" s="193">
        <f>(SUMIFS(Profile!$E$2:$E$17521,Profile!$B$2:$B$17521,$B339,Profile!$C$2:$C$17521,CA$8))*$C$9</f>
        <v>0.1120378826</v>
      </c>
      <c r="CB339" s="193">
        <f>(SUMIFS(Profile!$E$2:$E$17521,Profile!$B$2:$B$17521,$B339,Profile!$C$2:$C$17521,CB$8))*$C$9</f>
        <v>0.1073225182</v>
      </c>
      <c r="CC339" s="193">
        <f>(SUMIFS(Profile!$E$2:$E$17521,Profile!$B$2:$B$17521,$B339,Profile!$C$2:$C$17521,CC$8))*$C$9</f>
        <v>0.08495999358</v>
      </c>
      <c r="CD339" s="193">
        <f>(SUMIFS(Profile!$E$2:$E$17521,Profile!$B$2:$B$17521,$B339,Profile!$C$2:$C$17521,CD$8))*$C$9</f>
        <v>0.06423701973</v>
      </c>
      <c r="CE339" s="193">
        <f>(SUMIFS(Profile!$E$2:$E$17521,Profile!$B$2:$B$17521,$B339,Profile!$C$2:$C$17521,CE$8))*$C$9</f>
        <v>0.04477678311</v>
      </c>
      <c r="CF339" s="193">
        <f>(SUMIFS(Profile!$E$2:$E$17521,Profile!$B$2:$B$17521,$B339,Profile!$C$2:$C$17521,CF$8))*$C$9</f>
        <v>0.02307378607</v>
      </c>
      <c r="CG339" s="193">
        <f>(SUMIFS(Profile!$E$2:$E$17521,Profile!$B$2:$B$17521,$B339,Profile!$C$2:$C$17521,CG$8))*$C$9</f>
        <v>0.00786848157</v>
      </c>
      <c r="CH339" s="193">
        <f>(SUMIFS(Profile!$E$2:$E$17521,Profile!$B$2:$B$17521,$B339,Profile!$C$2:$C$17521,CH$8))*$C$9</f>
        <v>0.0000491822677</v>
      </c>
      <c r="CI339" s="193">
        <f>(SUMIFS(Profile!$E$2:$E$17521,Profile!$B$2:$B$17521,$B339,Profile!$C$2:$C$17521,CI$8))*$C$9</f>
        <v>0</v>
      </c>
      <c r="CJ339" s="193">
        <f>(SUMIFS(Profile!$E$2:$E$17521,Profile!$B$2:$B$17521,$B339,Profile!$C$2:$C$17521,CJ$8))*$C$9</f>
        <v>0</v>
      </c>
      <c r="CK339" s="193">
        <f>(SUMIFS(Profile!$E$2:$E$17521,Profile!$B$2:$B$17521,$B339,Profile!$C$2:$C$17521,CK$8))*$C$9</f>
        <v>0</v>
      </c>
      <c r="CL339" s="193">
        <f>(SUMIFS(Profile!$E$2:$E$17521,Profile!$B$2:$B$17521,$B339,Profile!$C$2:$C$17521,CL$8))*$C$9</f>
        <v>0</v>
      </c>
      <c r="CM339" s="193">
        <f>(SUMIFS(Profile!$E$2:$E$17521,Profile!$B$2:$B$17521,$B339,Profile!$C$2:$C$17521,CM$8))*$C$9</f>
        <v>0</v>
      </c>
      <c r="CN339" s="193">
        <f>(SUMIFS(Profile!$E$2:$E$17521,Profile!$B$2:$B$17521,$B339,Profile!$C$2:$C$17521,CN$8))*$C$9</f>
        <v>0</v>
      </c>
      <c r="CO339" s="193">
        <f>(SUMIFS(Profile!$E$2:$E$17521,Profile!$B$2:$B$17521,$B339,Profile!$C$2:$C$17521,CO$8))*$C$9</f>
        <v>0</v>
      </c>
      <c r="CP339" s="193">
        <f>(SUMIFS(Profile!$E$2:$E$17521,Profile!$B$2:$B$17521,$B339,Profile!$C$2:$C$17521,CP$8))*$C$9</f>
        <v>0</v>
      </c>
      <c r="CQ339" s="193">
        <f>(SUMIFS(Profile!$E$2:$E$17521,Profile!$B$2:$B$17521,$B339,Profile!$C$2:$C$17521,CQ$8))*$C$9</f>
        <v>0</v>
      </c>
      <c r="CR339" s="193">
        <f>(SUMIFS(Profile!$E$2:$E$17521,Profile!$B$2:$B$17521,$B339,Profile!$C$2:$C$17521,CR$8))*$C$9</f>
        <v>0</v>
      </c>
      <c r="CS339" s="193">
        <f>(SUMIFS(Profile!$E$2:$E$17521,Profile!$B$2:$B$17521,$B339,Profile!$C$2:$C$17521,CS$8))*$C$9</f>
        <v>0</v>
      </c>
      <c r="CT339" s="193">
        <f>(SUMIFS(Profile!$E$2:$E$17521,Profile!$B$2:$B$17521,$B339,Profile!$C$2:$C$17521,CT$8))*$C$9</f>
        <v>0</v>
      </c>
      <c r="CU339" s="193">
        <f>(SUMIFS(Profile!$E$2:$E$17521,Profile!$B$2:$B$17521,$B339,Profile!$C$2:$C$17521,CU$8))*$C$9</f>
        <v>0</v>
      </c>
      <c r="CV339" s="193">
        <f>(SUMIFS(Profile!$E$2:$E$17521,Profile!$B$2:$B$17521,$B339,Profile!$C$2:$C$17521,CV$8))*$C$9</f>
        <v>0</v>
      </c>
      <c r="CW339" s="193">
        <f>(SUMIFS(Profile!$E$2:$E$17521,Profile!$B$2:$B$17521,$B339,Profile!$C$2:$C$17521,CW$8))*$C$9</f>
        <v>0</v>
      </c>
      <c r="CX339" s="193">
        <f t="shared" si="17"/>
        <v>0</v>
      </c>
      <c r="CY339" s="193">
        <f t="shared" ref="CY339:ET339" si="1657">MAX(BB339-E339,0)</f>
        <v>0</v>
      </c>
      <c r="CZ339" s="193">
        <f t="shared" si="1657"/>
        <v>0</v>
      </c>
      <c r="DA339" s="193">
        <f t="shared" si="1657"/>
        <v>0</v>
      </c>
      <c r="DB339" s="193">
        <f t="shared" si="1657"/>
        <v>0</v>
      </c>
      <c r="DC339" s="193">
        <f t="shared" si="1657"/>
        <v>0</v>
      </c>
      <c r="DD339" s="193">
        <f t="shared" si="1657"/>
        <v>0</v>
      </c>
      <c r="DE339" s="193">
        <f t="shared" si="1657"/>
        <v>0</v>
      </c>
      <c r="DF339" s="193">
        <f t="shared" si="1657"/>
        <v>0</v>
      </c>
      <c r="DG339" s="193">
        <f t="shared" si="1657"/>
        <v>0</v>
      </c>
      <c r="DH339" s="193">
        <f t="shared" si="1657"/>
        <v>0</v>
      </c>
      <c r="DI339" s="193">
        <f t="shared" si="1657"/>
        <v>0</v>
      </c>
      <c r="DJ339" s="193">
        <f t="shared" si="1657"/>
        <v>0</v>
      </c>
      <c r="DK339" s="193">
        <f t="shared" si="1657"/>
        <v>0</v>
      </c>
      <c r="DL339" s="193">
        <f t="shared" si="1657"/>
        <v>0</v>
      </c>
      <c r="DM339" s="193">
        <f t="shared" si="1657"/>
        <v>0</v>
      </c>
      <c r="DN339" s="193">
        <f t="shared" si="1657"/>
        <v>0</v>
      </c>
      <c r="DO339" s="193">
        <f t="shared" si="1657"/>
        <v>0</v>
      </c>
      <c r="DP339" s="193">
        <f t="shared" si="1657"/>
        <v>0</v>
      </c>
      <c r="DQ339" s="193">
        <f t="shared" si="1657"/>
        <v>0</v>
      </c>
      <c r="DR339" s="193">
        <f t="shared" si="1657"/>
        <v>0</v>
      </c>
      <c r="DS339" s="193">
        <f t="shared" si="1657"/>
        <v>0</v>
      </c>
      <c r="DT339" s="193">
        <f t="shared" si="1657"/>
        <v>0</v>
      </c>
      <c r="DU339" s="193">
        <f t="shared" si="1657"/>
        <v>0</v>
      </c>
      <c r="DV339" s="193">
        <f t="shared" si="1657"/>
        <v>0</v>
      </c>
      <c r="DW339" s="193">
        <f t="shared" si="1657"/>
        <v>0</v>
      </c>
      <c r="DX339" s="193">
        <f t="shared" si="1657"/>
        <v>0</v>
      </c>
      <c r="DY339" s="193">
        <f t="shared" si="1657"/>
        <v>0</v>
      </c>
      <c r="DZ339" s="193">
        <f t="shared" si="1657"/>
        <v>0</v>
      </c>
      <c r="EA339" s="193">
        <f t="shared" si="1657"/>
        <v>0</v>
      </c>
      <c r="EB339" s="193">
        <f t="shared" si="1657"/>
        <v>0</v>
      </c>
      <c r="EC339" s="193">
        <f t="shared" si="1657"/>
        <v>0</v>
      </c>
      <c r="ED339" s="193">
        <f t="shared" si="1657"/>
        <v>0</v>
      </c>
      <c r="EE339" s="193">
        <f t="shared" si="1657"/>
        <v>0</v>
      </c>
      <c r="EF339" s="193">
        <f t="shared" si="1657"/>
        <v>0</v>
      </c>
      <c r="EG339" s="193">
        <f t="shared" si="1657"/>
        <v>0</v>
      </c>
      <c r="EH339" s="193">
        <f t="shared" si="1657"/>
        <v>0</v>
      </c>
      <c r="EI339" s="193">
        <f t="shared" si="1657"/>
        <v>0</v>
      </c>
      <c r="EJ339" s="193">
        <f t="shared" si="1657"/>
        <v>0</v>
      </c>
      <c r="EK339" s="193">
        <f t="shared" si="1657"/>
        <v>0</v>
      </c>
      <c r="EL339" s="193">
        <f t="shared" si="1657"/>
        <v>0</v>
      </c>
      <c r="EM339" s="193">
        <f t="shared" si="1657"/>
        <v>0</v>
      </c>
      <c r="EN339" s="193">
        <f t="shared" si="1657"/>
        <v>0</v>
      </c>
      <c r="EO339" s="193">
        <f t="shared" si="1657"/>
        <v>0</v>
      </c>
      <c r="EP339" s="193">
        <f t="shared" si="1657"/>
        <v>0</v>
      </c>
      <c r="EQ339" s="193">
        <f t="shared" si="1657"/>
        <v>0</v>
      </c>
      <c r="ER339" s="193">
        <f t="shared" si="1657"/>
        <v>0</v>
      </c>
      <c r="ES339" s="193">
        <f t="shared" si="1657"/>
        <v>0</v>
      </c>
      <c r="ET339" s="193">
        <f t="shared" si="1657"/>
        <v>0</v>
      </c>
      <c r="EU339" s="193">
        <f t="shared" si="19"/>
        <v>1.25060207</v>
      </c>
      <c r="EV339" s="193">
        <f t="shared" ref="EV339:GQ339" si="1658">BB339-CY339</f>
        <v>0</v>
      </c>
      <c r="EW339" s="193">
        <f t="shared" si="1658"/>
        <v>0</v>
      </c>
      <c r="EX339" s="193">
        <f t="shared" si="1658"/>
        <v>0</v>
      </c>
      <c r="EY339" s="193">
        <f t="shared" si="1658"/>
        <v>0</v>
      </c>
      <c r="EZ339" s="193">
        <f t="shared" si="1658"/>
        <v>0</v>
      </c>
      <c r="FA339" s="193">
        <f t="shared" si="1658"/>
        <v>0</v>
      </c>
      <c r="FB339" s="193">
        <f t="shared" si="1658"/>
        <v>0</v>
      </c>
      <c r="FC339" s="193">
        <f t="shared" si="1658"/>
        <v>0</v>
      </c>
      <c r="FD339" s="193">
        <f t="shared" si="1658"/>
        <v>0</v>
      </c>
      <c r="FE339" s="193">
        <f t="shared" si="1658"/>
        <v>0</v>
      </c>
      <c r="FF339" s="193">
        <f t="shared" si="1658"/>
        <v>0</v>
      </c>
      <c r="FG339" s="193">
        <f t="shared" si="1658"/>
        <v>0</v>
      </c>
      <c r="FH339" s="193">
        <f t="shared" si="1658"/>
        <v>0</v>
      </c>
      <c r="FI339" s="193">
        <f t="shared" si="1658"/>
        <v>0</v>
      </c>
      <c r="FJ339" s="193">
        <f t="shared" si="1658"/>
        <v>0</v>
      </c>
      <c r="FK339" s="193">
        <f t="shared" si="1658"/>
        <v>0.0008536907902</v>
      </c>
      <c r="FL339" s="193">
        <f t="shared" si="1658"/>
        <v>0.008379935949</v>
      </c>
      <c r="FM339" s="193">
        <f t="shared" si="1658"/>
        <v>0.02498779497</v>
      </c>
      <c r="FN339" s="193">
        <f t="shared" si="1658"/>
        <v>0.0485449056</v>
      </c>
      <c r="FO339" s="193">
        <f t="shared" si="1658"/>
        <v>0.06873005766</v>
      </c>
      <c r="FP339" s="193">
        <f t="shared" si="1658"/>
        <v>0.0976997239</v>
      </c>
      <c r="FQ339" s="193">
        <f t="shared" si="1658"/>
        <v>0.1168600783</v>
      </c>
      <c r="FR339" s="193">
        <f t="shared" si="1658"/>
        <v>0.1501876729</v>
      </c>
      <c r="FS339" s="193">
        <f t="shared" si="1658"/>
        <v>0.1521359378</v>
      </c>
      <c r="FT339" s="193">
        <f t="shared" si="1658"/>
        <v>0.1378966253</v>
      </c>
      <c r="FU339" s="193">
        <f t="shared" si="1658"/>
        <v>0.1120378826</v>
      </c>
      <c r="FV339" s="193">
        <f t="shared" si="1658"/>
        <v>0.1073225182</v>
      </c>
      <c r="FW339" s="193">
        <f t="shared" si="1658"/>
        <v>0.08495999358</v>
      </c>
      <c r="FX339" s="193">
        <f t="shared" si="1658"/>
        <v>0.06423701973</v>
      </c>
      <c r="FY339" s="193">
        <f t="shared" si="1658"/>
        <v>0.04477678311</v>
      </c>
      <c r="FZ339" s="193">
        <f t="shared" si="1658"/>
        <v>0.02307378607</v>
      </c>
      <c r="GA339" s="193">
        <f t="shared" si="1658"/>
        <v>0.00786848157</v>
      </c>
      <c r="GB339" s="193">
        <f t="shared" si="1658"/>
        <v>0.0000491822677</v>
      </c>
      <c r="GC339" s="193">
        <f t="shared" si="1658"/>
        <v>0</v>
      </c>
      <c r="GD339" s="193">
        <f t="shared" si="1658"/>
        <v>0</v>
      </c>
      <c r="GE339" s="193">
        <f t="shared" si="1658"/>
        <v>0</v>
      </c>
      <c r="GF339" s="193">
        <f t="shared" si="1658"/>
        <v>0</v>
      </c>
      <c r="GG339" s="193">
        <f t="shared" si="1658"/>
        <v>0</v>
      </c>
      <c r="GH339" s="193">
        <f t="shared" si="1658"/>
        <v>0</v>
      </c>
      <c r="GI339" s="193">
        <f t="shared" si="1658"/>
        <v>0</v>
      </c>
      <c r="GJ339" s="193">
        <f t="shared" si="1658"/>
        <v>0</v>
      </c>
      <c r="GK339" s="193">
        <f t="shared" si="1658"/>
        <v>0</v>
      </c>
      <c r="GL339" s="193">
        <f t="shared" si="1658"/>
        <v>0</v>
      </c>
      <c r="GM339" s="193">
        <f t="shared" si="1658"/>
        <v>0</v>
      </c>
      <c r="GN339" s="193">
        <f t="shared" si="1658"/>
        <v>0</v>
      </c>
      <c r="GO339" s="193">
        <f t="shared" si="1658"/>
        <v>0</v>
      </c>
      <c r="GP339" s="193">
        <f t="shared" si="1658"/>
        <v>0</v>
      </c>
      <c r="GQ339" s="193">
        <f t="shared" si="1658"/>
        <v>0</v>
      </c>
      <c r="GR339" s="193">
        <f t="shared" si="21"/>
        <v>11.41707401</v>
      </c>
      <c r="GS339" s="193">
        <f t="shared" ref="GS339:IN339" si="1659">E339-EV339</f>
        <v>0.170262848</v>
      </c>
      <c r="GT339" s="193">
        <f t="shared" si="1659"/>
        <v>0.1542381094</v>
      </c>
      <c r="GU339" s="193">
        <f t="shared" si="1659"/>
        <v>0.1434214108</v>
      </c>
      <c r="GV339" s="193">
        <f t="shared" si="1659"/>
        <v>0.1346078045</v>
      </c>
      <c r="GW339" s="193">
        <f t="shared" si="1659"/>
        <v>0.128999146</v>
      </c>
      <c r="GX339" s="193">
        <f t="shared" si="1659"/>
        <v>0.122989869</v>
      </c>
      <c r="GY339" s="193">
        <f t="shared" si="1659"/>
        <v>0.1221886321</v>
      </c>
      <c r="GZ339" s="193">
        <f t="shared" si="1659"/>
        <v>0.1209867767</v>
      </c>
      <c r="HA339" s="193">
        <f t="shared" si="1659"/>
        <v>0.1197849213</v>
      </c>
      <c r="HB339" s="193">
        <f t="shared" si="1659"/>
        <v>0.1241917244</v>
      </c>
      <c r="HC339" s="193">
        <f t="shared" si="1659"/>
        <v>0.1306016199</v>
      </c>
      <c r="HD339" s="193">
        <f t="shared" si="1659"/>
        <v>0.1390146077</v>
      </c>
      <c r="HE339" s="193">
        <f t="shared" si="1659"/>
        <v>0.1678591372</v>
      </c>
      <c r="HF339" s="193">
        <f t="shared" si="1659"/>
        <v>0.1975049037</v>
      </c>
      <c r="HG339" s="193">
        <f t="shared" si="1659"/>
        <v>0.2411723165</v>
      </c>
      <c r="HH339" s="193">
        <f t="shared" si="1659"/>
        <v>0.2683619183</v>
      </c>
      <c r="HI339" s="193">
        <f t="shared" si="1659"/>
        <v>0.2764597933</v>
      </c>
      <c r="HJ339" s="193">
        <f t="shared" si="1659"/>
        <v>0.2590506973</v>
      </c>
      <c r="HK339" s="193">
        <f t="shared" si="1659"/>
        <v>0.2342917313</v>
      </c>
      <c r="HL339" s="193">
        <f t="shared" si="1659"/>
        <v>0.2129047239</v>
      </c>
      <c r="HM339" s="193">
        <f t="shared" si="1659"/>
        <v>0.179127636</v>
      </c>
      <c r="HN339" s="193">
        <f t="shared" si="1659"/>
        <v>0.1531567677</v>
      </c>
      <c r="HO339" s="193">
        <f t="shared" si="1659"/>
        <v>0.1194285547</v>
      </c>
      <c r="HP339" s="193">
        <f t="shared" si="1659"/>
        <v>0.1206852374</v>
      </c>
      <c r="HQ339" s="193">
        <f t="shared" si="1659"/>
        <v>0.1413344454</v>
      </c>
      <c r="HR339" s="193">
        <f t="shared" si="1659"/>
        <v>0.1663919512</v>
      </c>
      <c r="HS339" s="193">
        <f t="shared" si="1659"/>
        <v>0.1679023679</v>
      </c>
      <c r="HT339" s="193">
        <f t="shared" si="1659"/>
        <v>0.1834543786</v>
      </c>
      <c r="HU339" s="193">
        <f t="shared" si="1659"/>
        <v>0.2005717862</v>
      </c>
      <c r="HV339" s="193">
        <f t="shared" si="1659"/>
        <v>0.2276437737</v>
      </c>
      <c r="HW339" s="193">
        <f t="shared" si="1659"/>
        <v>0.2589616139</v>
      </c>
      <c r="HX339" s="193">
        <f t="shared" si="1659"/>
        <v>0.2998065002</v>
      </c>
      <c r="HY339" s="193">
        <f t="shared" si="1659"/>
        <v>0.3476876461</v>
      </c>
      <c r="HZ339" s="193">
        <f t="shared" si="1659"/>
        <v>0.3942085704</v>
      </c>
      <c r="IA339" s="193">
        <f t="shared" si="1659"/>
        <v>0.4205692655</v>
      </c>
      <c r="IB339" s="193">
        <f t="shared" si="1659"/>
        <v>0.4347110973</v>
      </c>
      <c r="IC339" s="193">
        <f t="shared" si="1659"/>
        <v>0.439238086</v>
      </c>
      <c r="ID339" s="193">
        <f t="shared" si="1659"/>
        <v>0.4323073865</v>
      </c>
      <c r="IE339" s="193">
        <f t="shared" si="1659"/>
        <v>0.4137988134</v>
      </c>
      <c r="IF339" s="193">
        <f t="shared" si="1659"/>
        <v>0.3910036227</v>
      </c>
      <c r="IG339" s="193">
        <f t="shared" si="1659"/>
        <v>0.3761807395</v>
      </c>
      <c r="IH339" s="193">
        <f t="shared" si="1659"/>
        <v>0.3613578562</v>
      </c>
      <c r="II339" s="193">
        <f t="shared" si="1659"/>
        <v>0.3441312622</v>
      </c>
      <c r="IJ339" s="193">
        <f t="shared" si="1659"/>
        <v>0.3281065236</v>
      </c>
      <c r="IK339" s="193">
        <f t="shared" si="1659"/>
        <v>0.3116811665</v>
      </c>
      <c r="IL339" s="193">
        <f t="shared" si="1659"/>
        <v>0.2780292153</v>
      </c>
      <c r="IM339" s="193">
        <f t="shared" si="1659"/>
        <v>0.2443772642</v>
      </c>
      <c r="IN339" s="193">
        <f t="shared" si="1659"/>
        <v>0.2123277869</v>
      </c>
      <c r="IO339" s="193">
        <f t="shared" si="23"/>
        <v>0</v>
      </c>
      <c r="IP339" s="193">
        <f t="shared" si="29"/>
        <v>0</v>
      </c>
      <c r="IQ339" s="193">
        <f t="shared" ref="IQ339:KK339" si="1660">MAX((MIN(CZ339+IP339,$IO$7))-GT339,0)</f>
        <v>0</v>
      </c>
      <c r="IR339" s="193">
        <f t="shared" si="1660"/>
        <v>0</v>
      </c>
      <c r="IS339" s="193">
        <f t="shared" si="1660"/>
        <v>0</v>
      </c>
      <c r="IT339" s="193">
        <f t="shared" si="1660"/>
        <v>0</v>
      </c>
      <c r="IU339" s="193">
        <f t="shared" si="1660"/>
        <v>0</v>
      </c>
      <c r="IV339" s="193">
        <f t="shared" si="1660"/>
        <v>0</v>
      </c>
      <c r="IW339" s="193">
        <f t="shared" si="1660"/>
        <v>0</v>
      </c>
      <c r="IX339" s="193">
        <f t="shared" si="1660"/>
        <v>0</v>
      </c>
      <c r="IY339" s="193">
        <f t="shared" si="1660"/>
        <v>0</v>
      </c>
      <c r="IZ339" s="193">
        <f t="shared" si="1660"/>
        <v>0</v>
      </c>
      <c r="JA339" s="193">
        <f t="shared" si="1660"/>
        <v>0</v>
      </c>
      <c r="JB339" s="193">
        <f t="shared" si="1660"/>
        <v>0</v>
      </c>
      <c r="JC339" s="193">
        <f t="shared" si="1660"/>
        <v>0</v>
      </c>
      <c r="JD339" s="193">
        <f t="shared" si="1660"/>
        <v>0</v>
      </c>
      <c r="JE339" s="193">
        <f t="shared" si="1660"/>
        <v>0</v>
      </c>
      <c r="JF339" s="193">
        <f t="shared" si="1660"/>
        <v>0</v>
      </c>
      <c r="JG339" s="193">
        <f t="shared" si="1660"/>
        <v>0</v>
      </c>
      <c r="JH339" s="193">
        <f t="shared" si="1660"/>
        <v>0</v>
      </c>
      <c r="JI339" s="193">
        <f t="shared" si="1660"/>
        <v>0</v>
      </c>
      <c r="JJ339" s="193">
        <f t="shared" si="1660"/>
        <v>0</v>
      </c>
      <c r="JK339" s="193">
        <f t="shared" si="1660"/>
        <v>0</v>
      </c>
      <c r="JL339" s="193">
        <f t="shared" si="1660"/>
        <v>0</v>
      </c>
      <c r="JM339" s="193">
        <f t="shared" si="1660"/>
        <v>0</v>
      </c>
      <c r="JN339" s="193">
        <f t="shared" si="1660"/>
        <v>0</v>
      </c>
      <c r="JO339" s="193">
        <f t="shared" si="1660"/>
        <v>0</v>
      </c>
      <c r="JP339" s="193">
        <f t="shared" si="1660"/>
        <v>0</v>
      </c>
      <c r="JQ339" s="193">
        <f t="shared" si="1660"/>
        <v>0</v>
      </c>
      <c r="JR339" s="193">
        <f t="shared" si="1660"/>
        <v>0</v>
      </c>
      <c r="JS339" s="193">
        <f t="shared" si="1660"/>
        <v>0</v>
      </c>
      <c r="JT339" s="193">
        <f t="shared" si="1660"/>
        <v>0</v>
      </c>
      <c r="JU339" s="193">
        <f t="shared" si="1660"/>
        <v>0</v>
      </c>
      <c r="JV339" s="193">
        <f t="shared" si="1660"/>
        <v>0</v>
      </c>
      <c r="JW339" s="193">
        <f t="shared" si="1660"/>
        <v>0</v>
      </c>
      <c r="JX339" s="193">
        <f t="shared" si="1660"/>
        <v>0</v>
      </c>
      <c r="JY339" s="193">
        <f t="shared" si="1660"/>
        <v>0</v>
      </c>
      <c r="JZ339" s="193">
        <f t="shared" si="1660"/>
        <v>0</v>
      </c>
      <c r="KA339" s="193">
        <f t="shared" si="1660"/>
        <v>0</v>
      </c>
      <c r="KB339" s="193">
        <f t="shared" si="1660"/>
        <v>0</v>
      </c>
      <c r="KC339" s="193">
        <f t="shared" si="1660"/>
        <v>0</v>
      </c>
      <c r="KD339" s="193">
        <f t="shared" si="1660"/>
        <v>0</v>
      </c>
      <c r="KE339" s="193">
        <f t="shared" si="1660"/>
        <v>0</v>
      </c>
      <c r="KF339" s="193">
        <f t="shared" si="1660"/>
        <v>0</v>
      </c>
      <c r="KG339" s="193">
        <f t="shared" si="1660"/>
        <v>0</v>
      </c>
      <c r="KH339" s="193">
        <f t="shared" si="1660"/>
        <v>0</v>
      </c>
      <c r="KI339" s="193">
        <f t="shared" si="1660"/>
        <v>0</v>
      </c>
      <c r="KJ339" s="193">
        <f t="shared" si="1660"/>
        <v>0</v>
      </c>
      <c r="KK339" s="193">
        <f t="shared" si="1660"/>
        <v>0</v>
      </c>
      <c r="KL339" s="1"/>
      <c r="KM339" s="1"/>
      <c r="KN339" s="1"/>
      <c r="KO339" s="1"/>
      <c r="KP339" s="1"/>
      <c r="KQ339" s="1"/>
      <c r="KR339" s="1"/>
      <c r="KS339" s="1"/>
      <c r="KT339" s="1"/>
      <c r="KU339" s="1"/>
      <c r="KV339" s="1"/>
      <c r="KW339" s="1"/>
      <c r="KX339" s="1"/>
      <c r="KY339" s="1"/>
      <c r="KZ339" s="1"/>
      <c r="LA339" s="1"/>
      <c r="LB339" s="1"/>
      <c r="LC339" s="1"/>
      <c r="LD339" s="1"/>
      <c r="LE339" s="1"/>
      <c r="LF339" s="1"/>
      <c r="LG339" s="1"/>
      <c r="LH339" s="1"/>
      <c r="LI339" s="1"/>
      <c r="LJ339" s="1"/>
      <c r="LK339" s="1"/>
      <c r="LL339" s="1"/>
      <c r="LM339" s="1"/>
      <c r="LN339" s="1"/>
    </row>
    <row r="340" ht="14.25" customHeight="1">
      <c r="A340" s="1">
        <v>11.0</v>
      </c>
      <c r="B340" s="1">
        <f t="shared" ref="B340:C340" si="1661">B339+1</f>
        <v>330</v>
      </c>
      <c r="C340" s="267">
        <f t="shared" si="1661"/>
        <v>43795</v>
      </c>
      <c r="D340" s="193">
        <f t="shared" si="15"/>
        <v>13.02610942</v>
      </c>
      <c r="E340" s="193">
        <f>(SUMIFS(Profile!$F$2:$F$17521,Profile!$B$2:$B$17521,$B340,Profile!$C$2:$C$17521,E$8))*$C$6</f>
        <v>0.1866882051</v>
      </c>
      <c r="F340" s="193">
        <f>(SUMIFS(Profile!$F$2:$F$17521,Profile!$B$2:$B$17521,$B340,Profile!$C$2:$C$17521,F$8))*$C$6</f>
        <v>0.1650548079</v>
      </c>
      <c r="G340" s="193">
        <f>(SUMIFS(Profile!$F$2:$F$17521,Profile!$B$2:$B$17521,$B340,Profile!$C$2:$C$17521,G$8))*$C$6</f>
        <v>0.1526356355</v>
      </c>
      <c r="H340" s="193">
        <f>(SUMIFS(Profile!$F$2:$F$17521,Profile!$B$2:$B$17521,$B340,Profile!$C$2:$C$17521,H$8))*$C$6</f>
        <v>0.1402164631</v>
      </c>
      <c r="I340" s="193">
        <f>(SUMIFS(Profile!$F$2:$F$17521,Profile!$B$2:$B$17521,$B340,Profile!$C$2:$C$17521,I$8))*$C$6</f>
        <v>0.1342071861</v>
      </c>
      <c r="J340" s="193">
        <f>(SUMIFS(Profile!$F$2:$F$17521,Profile!$B$2:$B$17521,$B340,Profile!$C$2:$C$17521,J$8))*$C$6</f>
        <v>0.1277972906</v>
      </c>
      <c r="K340" s="193">
        <f>(SUMIFS(Profile!$F$2:$F$17521,Profile!$B$2:$B$17521,$B340,Profile!$C$2:$C$17521,K$8))*$C$6</f>
        <v>0.1269960537</v>
      </c>
      <c r="L340" s="193">
        <f>(SUMIFS(Profile!$F$2:$F$17521,Profile!$B$2:$B$17521,$B340,Profile!$C$2:$C$17521,L$8))*$C$6</f>
        <v>0.1245923429</v>
      </c>
      <c r="M340" s="193">
        <f>(SUMIFS(Profile!$F$2:$F$17521,Profile!$B$2:$B$17521,$B340,Profile!$C$2:$C$17521,M$8))*$C$6</f>
        <v>0.1241917244</v>
      </c>
      <c r="N340" s="193">
        <f>(SUMIFS(Profile!$F$2:$F$17521,Profile!$B$2:$B$17521,$B340,Profile!$C$2:$C$17521,N$8))*$C$6</f>
        <v>0.1249929614</v>
      </c>
      <c r="O340" s="193">
        <f>(SUMIFS(Profile!$F$2:$F$17521,Profile!$B$2:$B$17521,$B340,Profile!$C$2:$C$17521,O$8))*$C$6</f>
        <v>0.1285985275</v>
      </c>
      <c r="P340" s="193">
        <f>(SUMIFS(Profile!$F$2:$F$17521,Profile!$B$2:$B$17521,$B340,Profile!$C$2:$C$17521,P$8))*$C$6</f>
        <v>0.1370115153</v>
      </c>
      <c r="Q340" s="193">
        <f>(SUMIFS(Profile!$F$2:$F$17521,Profile!$B$2:$B$17521,$B340,Profile!$C$2:$C$17521,Q$8))*$C$6</f>
        <v>0.1526356355</v>
      </c>
      <c r="R340" s="193">
        <f>(SUMIFS(Profile!$F$2:$F$17521,Profile!$B$2:$B$17521,$B340,Profile!$C$2:$C$17521,R$8))*$C$6</f>
        <v>0.1674585187</v>
      </c>
      <c r="S340" s="193">
        <f>(SUMIFS(Profile!$F$2:$F$17521,Profile!$B$2:$B$17521,$B340,Profile!$C$2:$C$17521,S$8))*$C$6</f>
        <v>0.1866882051</v>
      </c>
      <c r="T340" s="193">
        <f>(SUMIFS(Profile!$F$2:$F$17521,Profile!$B$2:$B$17521,$B340,Profile!$C$2:$C$17521,T$8))*$C$6</f>
        <v>0.217535827</v>
      </c>
      <c r="U340" s="193">
        <f>(SUMIFS(Profile!$F$2:$F$17521,Profile!$B$2:$B$17521,$B340,Profile!$C$2:$C$17521,U$8))*$C$6</f>
        <v>0.2559951997</v>
      </c>
      <c r="V340" s="193">
        <f>(SUMIFS(Profile!$F$2:$F$17521,Profile!$B$2:$B$17521,$B340,Profile!$C$2:$C$17521,V$8))*$C$6</f>
        <v>0.2884452954</v>
      </c>
      <c r="W340" s="193">
        <f>(SUMIFS(Profile!$F$2:$F$17521,Profile!$B$2:$B$17521,$B340,Profile!$C$2:$C$17521,W$8))*$C$6</f>
        <v>0.3020663233</v>
      </c>
      <c r="X340" s="193">
        <f>(SUMIFS(Profile!$F$2:$F$17521,Profile!$B$2:$B$17521,$B340,Profile!$C$2:$C$17521,X$8))*$C$6</f>
        <v>0.3136842588</v>
      </c>
      <c r="Y340" s="193">
        <f>(SUMIFS(Profile!$F$2:$F$17521,Profile!$B$2:$B$17521,$B340,Profile!$C$2:$C$17521,Y$8))*$C$6</f>
        <v>0.3076749818</v>
      </c>
      <c r="Z340" s="193">
        <f>(SUMIFS(Profile!$F$2:$F$17521,Profile!$B$2:$B$17521,$B340,Profile!$C$2:$C$17521,Z$8))*$C$6</f>
        <v>0.3136842588</v>
      </c>
      <c r="AA340" s="193">
        <f>(SUMIFS(Profile!$F$2:$F$17521,Profile!$B$2:$B$17521,$B340,Profile!$C$2:$C$17521,AA$8))*$C$6</f>
        <v>0.3036687971</v>
      </c>
      <c r="AB340" s="193">
        <f>(SUMIFS(Profile!$F$2:$F$17521,Profile!$B$2:$B$17521,$B340,Profile!$C$2:$C$17521,AB$8))*$C$6</f>
        <v>0.2952558094</v>
      </c>
      <c r="AC340" s="193">
        <f>(SUMIFS(Profile!$F$2:$F$17521,Profile!$B$2:$B$17521,$B340,Profile!$C$2:$C$17521,AC$8))*$C$6</f>
        <v>0.3020663233</v>
      </c>
      <c r="AD340" s="193">
        <f>(SUMIFS(Profile!$F$2:$F$17521,Profile!$B$2:$B$17521,$B340,Profile!$C$2:$C$17521,AD$8))*$C$6</f>
        <v>0.3048706525</v>
      </c>
      <c r="AE340" s="193">
        <f>(SUMIFS(Profile!$F$2:$F$17521,Profile!$B$2:$B$17521,$B340,Profile!$C$2:$C$17521,AE$8))*$C$6</f>
        <v>0.3032681787</v>
      </c>
      <c r="AF340" s="193">
        <f>(SUMIFS(Profile!$F$2:$F$17521,Profile!$B$2:$B$17521,$B340,Profile!$C$2:$C$17521,AF$8))*$C$6</f>
        <v>0.2968582832</v>
      </c>
      <c r="AG340" s="193">
        <f>(SUMIFS(Profile!$F$2:$F$17521,Profile!$B$2:$B$17521,$B340,Profile!$C$2:$C$17521,AG$8))*$C$6</f>
        <v>0.2916502432</v>
      </c>
      <c r="AH340" s="193">
        <f>(SUMIFS(Profile!$F$2:$F$17521,Profile!$B$2:$B$17521,$B340,Profile!$C$2:$C$17521,AH$8))*$C$6</f>
        <v>0.3020663233</v>
      </c>
      <c r="AI340" s="193">
        <f>(SUMIFS(Profile!$F$2:$F$17521,Profile!$B$2:$B$17521,$B340,Profile!$C$2:$C$17521,AI$8))*$C$6</f>
        <v>0.3084762187</v>
      </c>
      <c r="AJ340" s="193">
        <f>(SUMIFS(Profile!$F$2:$F$17521,Profile!$B$2:$B$17521,$B340,Profile!$C$2:$C$17521,AJ$8))*$C$6</f>
        <v>0.3265040497</v>
      </c>
      <c r="AK340" s="193">
        <f>(SUMIFS(Profile!$F$2:$F$17521,Profile!$B$2:$B$17521,$B340,Profile!$C$2:$C$17521,AK$8))*$C$6</f>
        <v>0.3549479608</v>
      </c>
      <c r="AL340" s="193">
        <f>(SUMIFS(Profile!$F$2:$F$17521,Profile!$B$2:$B$17521,$B340,Profile!$C$2:$C$17521,AL$8))*$C$6</f>
        <v>0.399015992</v>
      </c>
      <c r="AM340" s="193">
        <f>(SUMIFS(Profile!$F$2:$F$17521,Profile!$B$2:$B$17521,$B340,Profile!$C$2:$C$17521,AM$8))*$C$6</f>
        <v>0.4404800032</v>
      </c>
      <c r="AN340" s="193">
        <f>(SUMIFS(Profile!$F$2:$F$17521,Profile!$B$2:$B$17521,$B340,Profile!$C$2:$C$17521,AN$8))*$C$6</f>
        <v>0.4524985572</v>
      </c>
      <c r="AO340" s="193">
        <f>(SUMIFS(Profile!$F$2:$F$17521,Profile!$B$2:$B$17521,$B340,Profile!$C$2:$C$17521,AO$8))*$C$6</f>
        <v>0.455943876</v>
      </c>
      <c r="AP340" s="193">
        <f>(SUMIFS(Profile!$F$2:$F$17521,Profile!$B$2:$B$17521,$B340,Profile!$C$2:$C$17521,AP$8))*$C$6</f>
        <v>0.4379160451</v>
      </c>
      <c r="AQ340" s="193">
        <f>(SUMIFS(Profile!$F$2:$F$17521,Profile!$B$2:$B$17521,$B340,Profile!$C$2:$C$17521,AQ$8))*$C$6</f>
        <v>0.4153612254</v>
      </c>
      <c r="AR340" s="193">
        <f>(SUMIFS(Profile!$F$2:$F$17521,Profile!$B$2:$B$17521,$B340,Profile!$C$2:$C$17521,AR$8))*$C$6</f>
        <v>0.3966122812</v>
      </c>
      <c r="AS340" s="193">
        <f>(SUMIFS(Profile!$F$2:$F$17521,Profile!$B$2:$B$17521,$B340,Profile!$C$2:$C$17521,AS$8))*$C$6</f>
        <v>0.3761807395</v>
      </c>
      <c r="AT340" s="193">
        <f>(SUMIFS(Profile!$F$2:$F$17521,Profile!$B$2:$B$17521,$B340,Profile!$C$2:$C$17521,AT$8))*$C$6</f>
        <v>0.3553485792</v>
      </c>
      <c r="AU340" s="193">
        <f>(SUMIFS(Profile!$F$2:$F$17521,Profile!$B$2:$B$17521,$B340,Profile!$C$2:$C$17521,AU$8))*$C$6</f>
        <v>0.3385226037</v>
      </c>
      <c r="AV340" s="193">
        <f>(SUMIFS(Profile!$F$2:$F$17521,Profile!$B$2:$B$17521,$B340,Profile!$C$2:$C$17521,AV$8))*$C$6</f>
        <v>0.328507142</v>
      </c>
      <c r="AW340" s="193">
        <f>(SUMIFS(Profile!$F$2:$F$17521,Profile!$B$2:$B$17521,$B340,Profile!$C$2:$C$17521,AW$8))*$C$6</f>
        <v>0.3068737449</v>
      </c>
      <c r="AX340" s="193">
        <f>(SUMIFS(Profile!$F$2:$F$17521,Profile!$B$2:$B$17521,$B340,Profile!$C$2:$C$17521,AX$8))*$C$6</f>
        <v>0.2812341631</v>
      </c>
      <c r="AY340" s="193">
        <f>(SUMIFS(Profile!$F$2:$F$17521,Profile!$B$2:$B$17521,$B340,Profile!$C$2:$C$17521,AY$8))*$C$6</f>
        <v>0.2547933443</v>
      </c>
      <c r="AZ340" s="193">
        <f>(SUMIFS(Profile!$F$2:$F$17521,Profile!$B$2:$B$17521,$B340,Profile!$C$2:$C$17521,AZ$8))*$C$6</f>
        <v>0.2183370639</v>
      </c>
      <c r="BA340" s="193">
        <f t="shared" si="16"/>
        <v>2.972161469</v>
      </c>
      <c r="BB340" s="193">
        <f>(SUMIFS(Profile!$E$2:$E$17521,Profile!$B$2:$B$17521,$B340,Profile!$C$2:$C$17521,BB$8))*$C$9</f>
        <v>0</v>
      </c>
      <c r="BC340" s="193">
        <f>(SUMIFS(Profile!$E$2:$E$17521,Profile!$B$2:$B$17521,$B340,Profile!$C$2:$C$17521,BC$8))*$C$9</f>
        <v>0</v>
      </c>
      <c r="BD340" s="193">
        <f>(SUMIFS(Profile!$E$2:$E$17521,Profile!$B$2:$B$17521,$B340,Profile!$C$2:$C$17521,BD$8))*$C$9</f>
        <v>0</v>
      </c>
      <c r="BE340" s="193">
        <f>(SUMIFS(Profile!$E$2:$E$17521,Profile!$B$2:$B$17521,$B340,Profile!$C$2:$C$17521,BE$8))*$C$9</f>
        <v>0</v>
      </c>
      <c r="BF340" s="193">
        <f>(SUMIFS(Profile!$E$2:$E$17521,Profile!$B$2:$B$17521,$B340,Profile!$C$2:$C$17521,BF$8))*$C$9</f>
        <v>0</v>
      </c>
      <c r="BG340" s="193">
        <f>(SUMIFS(Profile!$E$2:$E$17521,Profile!$B$2:$B$17521,$B340,Profile!$C$2:$C$17521,BG$8))*$C$9</f>
        <v>0</v>
      </c>
      <c r="BH340" s="193">
        <f>(SUMIFS(Profile!$E$2:$E$17521,Profile!$B$2:$B$17521,$B340,Profile!$C$2:$C$17521,BH$8))*$C$9</f>
        <v>0</v>
      </c>
      <c r="BI340" s="193">
        <f>(SUMIFS(Profile!$E$2:$E$17521,Profile!$B$2:$B$17521,$B340,Profile!$C$2:$C$17521,BI$8))*$C$9</f>
        <v>0</v>
      </c>
      <c r="BJ340" s="193">
        <f>(SUMIFS(Profile!$E$2:$E$17521,Profile!$B$2:$B$17521,$B340,Profile!$C$2:$C$17521,BJ$8))*$C$9</f>
        <v>0</v>
      </c>
      <c r="BK340" s="193">
        <f>(SUMIFS(Profile!$E$2:$E$17521,Profile!$B$2:$B$17521,$B340,Profile!$C$2:$C$17521,BK$8))*$C$9</f>
        <v>0</v>
      </c>
      <c r="BL340" s="193">
        <f>(SUMIFS(Profile!$E$2:$E$17521,Profile!$B$2:$B$17521,$B340,Profile!$C$2:$C$17521,BL$8))*$C$9</f>
        <v>0</v>
      </c>
      <c r="BM340" s="193">
        <f>(SUMIFS(Profile!$E$2:$E$17521,Profile!$B$2:$B$17521,$B340,Profile!$C$2:$C$17521,BM$8))*$C$9</f>
        <v>0</v>
      </c>
      <c r="BN340" s="193">
        <f>(SUMIFS(Profile!$E$2:$E$17521,Profile!$B$2:$B$17521,$B340,Profile!$C$2:$C$17521,BN$8))*$C$9</f>
        <v>0</v>
      </c>
      <c r="BO340" s="193">
        <f>(SUMIFS(Profile!$E$2:$E$17521,Profile!$B$2:$B$17521,$B340,Profile!$C$2:$C$17521,BO$8))*$C$9</f>
        <v>0</v>
      </c>
      <c r="BP340" s="193">
        <f>(SUMIFS(Profile!$E$2:$E$17521,Profile!$B$2:$B$17521,$B340,Profile!$C$2:$C$17521,BP$8))*$C$9</f>
        <v>0</v>
      </c>
      <c r="BQ340" s="193">
        <f>(SUMIFS(Profile!$E$2:$E$17521,Profile!$B$2:$B$17521,$B340,Profile!$C$2:$C$17521,BQ$8))*$C$9</f>
        <v>0.003048895679</v>
      </c>
      <c r="BR340" s="193">
        <f>(SUMIFS(Profile!$E$2:$E$17521,Profile!$B$2:$B$17521,$B340,Profile!$C$2:$C$17521,BR$8))*$C$9</f>
        <v>0.02169293112</v>
      </c>
      <c r="BS340" s="193">
        <f>(SUMIFS(Profile!$E$2:$E$17521,Profile!$B$2:$B$17521,$B340,Profile!$C$2:$C$17521,BS$8))*$C$9</f>
        <v>0.062429308</v>
      </c>
      <c r="BT340" s="193">
        <f>(SUMIFS(Profile!$E$2:$E$17521,Profile!$B$2:$B$17521,$B340,Profile!$C$2:$C$17521,BT$8))*$C$9</f>
        <v>0.1311427616</v>
      </c>
      <c r="BU340" s="193">
        <f>(SUMIFS(Profile!$E$2:$E$17521,Profile!$B$2:$B$17521,$B340,Profile!$C$2:$C$17521,BU$8))*$C$9</f>
        <v>0.1798480965</v>
      </c>
      <c r="BV340" s="193">
        <f>(SUMIFS(Profile!$E$2:$E$17521,Profile!$B$2:$B$17521,$B340,Profile!$C$2:$C$17521,BV$8))*$C$9</f>
        <v>0.2237808149</v>
      </c>
      <c r="BW340" s="193">
        <f>(SUMIFS(Profile!$E$2:$E$17521,Profile!$B$2:$B$17521,$B340,Profile!$C$2:$C$17521,BW$8))*$C$9</f>
        <v>0.2774681641</v>
      </c>
      <c r="BX340" s="193">
        <f>(SUMIFS(Profile!$E$2:$E$17521,Profile!$B$2:$B$17521,$B340,Profile!$C$2:$C$17521,BX$8))*$C$9</f>
        <v>0.318170351</v>
      </c>
      <c r="BY340" s="193">
        <f>(SUMIFS(Profile!$E$2:$E$17521,Profile!$B$2:$B$17521,$B340,Profile!$C$2:$C$17521,BY$8))*$C$9</f>
        <v>0.2937326415</v>
      </c>
      <c r="BZ340" s="193">
        <f>(SUMIFS(Profile!$E$2:$E$17521,Profile!$B$2:$B$17521,$B340,Profile!$C$2:$C$17521,BZ$8))*$C$9</f>
        <v>0.3154309701</v>
      </c>
      <c r="CA340" s="193">
        <f>(SUMIFS(Profile!$E$2:$E$17521,Profile!$B$2:$B$17521,$B340,Profile!$C$2:$C$17521,CA$8))*$C$9</f>
        <v>0.2848424268</v>
      </c>
      <c r="CB340" s="193">
        <f>(SUMIFS(Profile!$E$2:$E$17521,Profile!$B$2:$B$17521,$B340,Profile!$C$2:$C$17521,CB$8))*$C$9</f>
        <v>0.262538521</v>
      </c>
      <c r="CC340" s="193">
        <f>(SUMIFS(Profile!$E$2:$E$17521,Profile!$B$2:$B$17521,$B340,Profile!$C$2:$C$17521,CC$8))*$C$9</f>
        <v>0.2294482275</v>
      </c>
      <c r="CD340" s="193">
        <f>(SUMIFS(Profile!$E$2:$E$17521,Profile!$B$2:$B$17521,$B340,Profile!$C$2:$C$17521,CD$8))*$C$9</f>
        <v>0.1799701638</v>
      </c>
      <c r="CE340" s="193">
        <f>(SUMIFS(Profile!$E$2:$E$17521,Profile!$B$2:$B$17521,$B340,Profile!$C$2:$C$17521,CE$8))*$C$9</f>
        <v>0.1154084694</v>
      </c>
      <c r="CF340" s="193">
        <f>(SUMIFS(Profile!$E$2:$E$17521,Profile!$B$2:$B$17521,$B340,Profile!$C$2:$C$17521,CF$8))*$C$9</f>
        <v>0.05742587058</v>
      </c>
      <c r="CG340" s="193">
        <f>(SUMIFS(Profile!$E$2:$E$17521,Profile!$B$2:$B$17521,$B340,Profile!$C$2:$C$17521,CG$8))*$C$9</f>
        <v>0.01531533397</v>
      </c>
      <c r="CH340" s="193">
        <f>(SUMIFS(Profile!$E$2:$E$17521,Profile!$B$2:$B$17521,$B340,Profile!$C$2:$C$17521,CH$8))*$C$9</f>
        <v>0.0004155981533</v>
      </c>
      <c r="CI340" s="193">
        <f>(SUMIFS(Profile!$E$2:$E$17521,Profile!$B$2:$B$17521,$B340,Profile!$C$2:$C$17521,CI$8))*$C$9</f>
        <v>0.00005192357442</v>
      </c>
      <c r="CJ340" s="193">
        <f>(SUMIFS(Profile!$E$2:$E$17521,Profile!$B$2:$B$17521,$B340,Profile!$C$2:$C$17521,CJ$8))*$C$9</f>
        <v>0</v>
      </c>
      <c r="CK340" s="193">
        <f>(SUMIFS(Profile!$E$2:$E$17521,Profile!$B$2:$B$17521,$B340,Profile!$C$2:$C$17521,CK$8))*$C$9</f>
        <v>0</v>
      </c>
      <c r="CL340" s="193">
        <f>(SUMIFS(Profile!$E$2:$E$17521,Profile!$B$2:$B$17521,$B340,Profile!$C$2:$C$17521,CL$8))*$C$9</f>
        <v>0</v>
      </c>
      <c r="CM340" s="193">
        <f>(SUMIFS(Profile!$E$2:$E$17521,Profile!$B$2:$B$17521,$B340,Profile!$C$2:$C$17521,CM$8))*$C$9</f>
        <v>0</v>
      </c>
      <c r="CN340" s="193">
        <f>(SUMIFS(Profile!$E$2:$E$17521,Profile!$B$2:$B$17521,$B340,Profile!$C$2:$C$17521,CN$8))*$C$9</f>
        <v>0</v>
      </c>
      <c r="CO340" s="193">
        <f>(SUMIFS(Profile!$E$2:$E$17521,Profile!$B$2:$B$17521,$B340,Profile!$C$2:$C$17521,CO$8))*$C$9</f>
        <v>0</v>
      </c>
      <c r="CP340" s="193">
        <f>(SUMIFS(Profile!$E$2:$E$17521,Profile!$B$2:$B$17521,$B340,Profile!$C$2:$C$17521,CP$8))*$C$9</f>
        <v>0</v>
      </c>
      <c r="CQ340" s="193">
        <f>(SUMIFS(Profile!$E$2:$E$17521,Profile!$B$2:$B$17521,$B340,Profile!$C$2:$C$17521,CQ$8))*$C$9</f>
        <v>0</v>
      </c>
      <c r="CR340" s="193">
        <f>(SUMIFS(Profile!$E$2:$E$17521,Profile!$B$2:$B$17521,$B340,Profile!$C$2:$C$17521,CR$8))*$C$9</f>
        <v>0</v>
      </c>
      <c r="CS340" s="193">
        <f>(SUMIFS(Profile!$E$2:$E$17521,Profile!$B$2:$B$17521,$B340,Profile!$C$2:$C$17521,CS$8))*$C$9</f>
        <v>0</v>
      </c>
      <c r="CT340" s="193">
        <f>(SUMIFS(Profile!$E$2:$E$17521,Profile!$B$2:$B$17521,$B340,Profile!$C$2:$C$17521,CT$8))*$C$9</f>
        <v>0</v>
      </c>
      <c r="CU340" s="193">
        <f>(SUMIFS(Profile!$E$2:$E$17521,Profile!$B$2:$B$17521,$B340,Profile!$C$2:$C$17521,CU$8))*$C$9</f>
        <v>0</v>
      </c>
      <c r="CV340" s="193">
        <f>(SUMIFS(Profile!$E$2:$E$17521,Profile!$B$2:$B$17521,$B340,Profile!$C$2:$C$17521,CV$8))*$C$9</f>
        <v>0</v>
      </c>
      <c r="CW340" s="193">
        <f>(SUMIFS(Profile!$E$2:$E$17521,Profile!$B$2:$B$17521,$B340,Profile!$C$2:$C$17521,CW$8))*$C$9</f>
        <v>0</v>
      </c>
      <c r="CX340" s="193">
        <f t="shared" si="17"/>
        <v>0.02786620067</v>
      </c>
      <c r="CY340" s="193">
        <f t="shared" ref="CY340:ET340" si="1662">MAX(BB340-E340,0)</f>
        <v>0</v>
      </c>
      <c r="CZ340" s="193">
        <f t="shared" si="1662"/>
        <v>0</v>
      </c>
      <c r="DA340" s="193">
        <f t="shared" si="1662"/>
        <v>0</v>
      </c>
      <c r="DB340" s="193">
        <f t="shared" si="1662"/>
        <v>0</v>
      </c>
      <c r="DC340" s="193">
        <f t="shared" si="1662"/>
        <v>0</v>
      </c>
      <c r="DD340" s="193">
        <f t="shared" si="1662"/>
        <v>0</v>
      </c>
      <c r="DE340" s="193">
        <f t="shared" si="1662"/>
        <v>0</v>
      </c>
      <c r="DF340" s="193">
        <f t="shared" si="1662"/>
        <v>0</v>
      </c>
      <c r="DG340" s="193">
        <f t="shared" si="1662"/>
        <v>0</v>
      </c>
      <c r="DH340" s="193">
        <f t="shared" si="1662"/>
        <v>0</v>
      </c>
      <c r="DI340" s="193">
        <f t="shared" si="1662"/>
        <v>0</v>
      </c>
      <c r="DJ340" s="193">
        <f t="shared" si="1662"/>
        <v>0</v>
      </c>
      <c r="DK340" s="193">
        <f t="shared" si="1662"/>
        <v>0</v>
      </c>
      <c r="DL340" s="193">
        <f t="shared" si="1662"/>
        <v>0</v>
      </c>
      <c r="DM340" s="193">
        <f t="shared" si="1662"/>
        <v>0</v>
      </c>
      <c r="DN340" s="193">
        <f t="shared" si="1662"/>
        <v>0</v>
      </c>
      <c r="DO340" s="193">
        <f t="shared" si="1662"/>
        <v>0</v>
      </c>
      <c r="DP340" s="193">
        <f t="shared" si="1662"/>
        <v>0</v>
      </c>
      <c r="DQ340" s="193">
        <f t="shared" si="1662"/>
        <v>0</v>
      </c>
      <c r="DR340" s="193">
        <f t="shared" si="1662"/>
        <v>0</v>
      </c>
      <c r="DS340" s="193">
        <f t="shared" si="1662"/>
        <v>0</v>
      </c>
      <c r="DT340" s="193">
        <f t="shared" si="1662"/>
        <v>0</v>
      </c>
      <c r="DU340" s="193">
        <f t="shared" si="1662"/>
        <v>0.01450155389</v>
      </c>
      <c r="DV340" s="193">
        <f t="shared" si="1662"/>
        <v>0</v>
      </c>
      <c r="DW340" s="193">
        <f t="shared" si="1662"/>
        <v>0.01336464679</v>
      </c>
      <c r="DX340" s="193">
        <f t="shared" si="1662"/>
        <v>0</v>
      </c>
      <c r="DY340" s="193">
        <f t="shared" si="1662"/>
        <v>0</v>
      </c>
      <c r="DZ340" s="193">
        <f t="shared" si="1662"/>
        <v>0</v>
      </c>
      <c r="EA340" s="193">
        <f t="shared" si="1662"/>
        <v>0</v>
      </c>
      <c r="EB340" s="193">
        <f t="shared" si="1662"/>
        <v>0</v>
      </c>
      <c r="EC340" s="193">
        <f t="shared" si="1662"/>
        <v>0</v>
      </c>
      <c r="ED340" s="193">
        <f t="shared" si="1662"/>
        <v>0</v>
      </c>
      <c r="EE340" s="193">
        <f t="shared" si="1662"/>
        <v>0</v>
      </c>
      <c r="EF340" s="193">
        <f t="shared" si="1662"/>
        <v>0</v>
      </c>
      <c r="EG340" s="193">
        <f t="shared" si="1662"/>
        <v>0</v>
      </c>
      <c r="EH340" s="193">
        <f t="shared" si="1662"/>
        <v>0</v>
      </c>
      <c r="EI340" s="193">
        <f t="shared" si="1662"/>
        <v>0</v>
      </c>
      <c r="EJ340" s="193">
        <f t="shared" si="1662"/>
        <v>0</v>
      </c>
      <c r="EK340" s="193">
        <f t="shared" si="1662"/>
        <v>0</v>
      </c>
      <c r="EL340" s="193">
        <f t="shared" si="1662"/>
        <v>0</v>
      </c>
      <c r="EM340" s="193">
        <f t="shared" si="1662"/>
        <v>0</v>
      </c>
      <c r="EN340" s="193">
        <f t="shared" si="1662"/>
        <v>0</v>
      </c>
      <c r="EO340" s="193">
        <f t="shared" si="1662"/>
        <v>0</v>
      </c>
      <c r="EP340" s="193">
        <f t="shared" si="1662"/>
        <v>0</v>
      </c>
      <c r="EQ340" s="193">
        <f t="shared" si="1662"/>
        <v>0</v>
      </c>
      <c r="ER340" s="193">
        <f t="shared" si="1662"/>
        <v>0</v>
      </c>
      <c r="ES340" s="193">
        <f t="shared" si="1662"/>
        <v>0</v>
      </c>
      <c r="ET340" s="193">
        <f t="shared" si="1662"/>
        <v>0</v>
      </c>
      <c r="EU340" s="193">
        <f t="shared" si="19"/>
        <v>2.944295269</v>
      </c>
      <c r="EV340" s="193">
        <f t="shared" ref="EV340:GQ340" si="1663">BB340-CY340</f>
        <v>0</v>
      </c>
      <c r="EW340" s="193">
        <f t="shared" si="1663"/>
        <v>0</v>
      </c>
      <c r="EX340" s="193">
        <f t="shared" si="1663"/>
        <v>0</v>
      </c>
      <c r="EY340" s="193">
        <f t="shared" si="1663"/>
        <v>0</v>
      </c>
      <c r="EZ340" s="193">
        <f t="shared" si="1663"/>
        <v>0</v>
      </c>
      <c r="FA340" s="193">
        <f t="shared" si="1663"/>
        <v>0</v>
      </c>
      <c r="FB340" s="193">
        <f t="shared" si="1663"/>
        <v>0</v>
      </c>
      <c r="FC340" s="193">
        <f t="shared" si="1663"/>
        <v>0</v>
      </c>
      <c r="FD340" s="193">
        <f t="shared" si="1663"/>
        <v>0</v>
      </c>
      <c r="FE340" s="193">
        <f t="shared" si="1663"/>
        <v>0</v>
      </c>
      <c r="FF340" s="193">
        <f t="shared" si="1663"/>
        <v>0</v>
      </c>
      <c r="FG340" s="193">
        <f t="shared" si="1663"/>
        <v>0</v>
      </c>
      <c r="FH340" s="193">
        <f t="shared" si="1663"/>
        <v>0</v>
      </c>
      <c r="FI340" s="193">
        <f t="shared" si="1663"/>
        <v>0</v>
      </c>
      <c r="FJ340" s="193">
        <f t="shared" si="1663"/>
        <v>0</v>
      </c>
      <c r="FK340" s="193">
        <f t="shared" si="1663"/>
        <v>0.003048895679</v>
      </c>
      <c r="FL340" s="193">
        <f t="shared" si="1663"/>
        <v>0.02169293112</v>
      </c>
      <c r="FM340" s="193">
        <f t="shared" si="1663"/>
        <v>0.062429308</v>
      </c>
      <c r="FN340" s="193">
        <f t="shared" si="1663"/>
        <v>0.1311427616</v>
      </c>
      <c r="FO340" s="193">
        <f t="shared" si="1663"/>
        <v>0.1798480965</v>
      </c>
      <c r="FP340" s="193">
        <f t="shared" si="1663"/>
        <v>0.2237808149</v>
      </c>
      <c r="FQ340" s="193">
        <f t="shared" si="1663"/>
        <v>0.2774681641</v>
      </c>
      <c r="FR340" s="193">
        <f t="shared" si="1663"/>
        <v>0.3036687971</v>
      </c>
      <c r="FS340" s="193">
        <f t="shared" si="1663"/>
        <v>0.2937326415</v>
      </c>
      <c r="FT340" s="193">
        <f t="shared" si="1663"/>
        <v>0.3020663233</v>
      </c>
      <c r="FU340" s="193">
        <f t="shared" si="1663"/>
        <v>0.2848424268</v>
      </c>
      <c r="FV340" s="193">
        <f t="shared" si="1663"/>
        <v>0.262538521</v>
      </c>
      <c r="FW340" s="193">
        <f t="shared" si="1663"/>
        <v>0.2294482275</v>
      </c>
      <c r="FX340" s="193">
        <f t="shared" si="1663"/>
        <v>0.1799701638</v>
      </c>
      <c r="FY340" s="193">
        <f t="shared" si="1663"/>
        <v>0.1154084694</v>
      </c>
      <c r="FZ340" s="193">
        <f t="shared" si="1663"/>
        <v>0.05742587058</v>
      </c>
      <c r="GA340" s="193">
        <f t="shared" si="1663"/>
        <v>0.01531533397</v>
      </c>
      <c r="GB340" s="193">
        <f t="shared" si="1663"/>
        <v>0.0004155981533</v>
      </c>
      <c r="GC340" s="193">
        <f t="shared" si="1663"/>
        <v>0.00005192357442</v>
      </c>
      <c r="GD340" s="193">
        <f t="shared" si="1663"/>
        <v>0</v>
      </c>
      <c r="GE340" s="193">
        <f t="shared" si="1663"/>
        <v>0</v>
      </c>
      <c r="GF340" s="193">
        <f t="shared" si="1663"/>
        <v>0</v>
      </c>
      <c r="GG340" s="193">
        <f t="shared" si="1663"/>
        <v>0</v>
      </c>
      <c r="GH340" s="193">
        <f t="shared" si="1663"/>
        <v>0</v>
      </c>
      <c r="GI340" s="193">
        <f t="shared" si="1663"/>
        <v>0</v>
      </c>
      <c r="GJ340" s="193">
        <f t="shared" si="1663"/>
        <v>0</v>
      </c>
      <c r="GK340" s="193">
        <f t="shared" si="1663"/>
        <v>0</v>
      </c>
      <c r="GL340" s="193">
        <f t="shared" si="1663"/>
        <v>0</v>
      </c>
      <c r="GM340" s="193">
        <f t="shared" si="1663"/>
        <v>0</v>
      </c>
      <c r="GN340" s="193">
        <f t="shared" si="1663"/>
        <v>0</v>
      </c>
      <c r="GO340" s="193">
        <f t="shared" si="1663"/>
        <v>0</v>
      </c>
      <c r="GP340" s="193">
        <f t="shared" si="1663"/>
        <v>0</v>
      </c>
      <c r="GQ340" s="193">
        <f t="shared" si="1663"/>
        <v>0</v>
      </c>
      <c r="GR340" s="193">
        <f t="shared" si="21"/>
        <v>10.08181415</v>
      </c>
      <c r="GS340" s="193">
        <f t="shared" ref="GS340:IN340" si="1664">E340-EV340</f>
        <v>0.1866882051</v>
      </c>
      <c r="GT340" s="193">
        <f t="shared" si="1664"/>
        <v>0.1650548079</v>
      </c>
      <c r="GU340" s="193">
        <f t="shared" si="1664"/>
        <v>0.1526356355</v>
      </c>
      <c r="GV340" s="193">
        <f t="shared" si="1664"/>
        <v>0.1402164631</v>
      </c>
      <c r="GW340" s="193">
        <f t="shared" si="1664"/>
        <v>0.1342071861</v>
      </c>
      <c r="GX340" s="193">
        <f t="shared" si="1664"/>
        <v>0.1277972906</v>
      </c>
      <c r="GY340" s="193">
        <f t="shared" si="1664"/>
        <v>0.1269960537</v>
      </c>
      <c r="GZ340" s="193">
        <f t="shared" si="1664"/>
        <v>0.1245923429</v>
      </c>
      <c r="HA340" s="193">
        <f t="shared" si="1664"/>
        <v>0.1241917244</v>
      </c>
      <c r="HB340" s="193">
        <f t="shared" si="1664"/>
        <v>0.1249929614</v>
      </c>
      <c r="HC340" s="193">
        <f t="shared" si="1664"/>
        <v>0.1285985275</v>
      </c>
      <c r="HD340" s="193">
        <f t="shared" si="1664"/>
        <v>0.1370115153</v>
      </c>
      <c r="HE340" s="193">
        <f t="shared" si="1664"/>
        <v>0.1526356355</v>
      </c>
      <c r="HF340" s="193">
        <f t="shared" si="1664"/>
        <v>0.1674585187</v>
      </c>
      <c r="HG340" s="193">
        <f t="shared" si="1664"/>
        <v>0.1866882051</v>
      </c>
      <c r="HH340" s="193">
        <f t="shared" si="1664"/>
        <v>0.2144869313</v>
      </c>
      <c r="HI340" s="193">
        <f t="shared" si="1664"/>
        <v>0.2343022686</v>
      </c>
      <c r="HJ340" s="193">
        <f t="shared" si="1664"/>
        <v>0.2260159874</v>
      </c>
      <c r="HK340" s="193">
        <f t="shared" si="1664"/>
        <v>0.1709235617</v>
      </c>
      <c r="HL340" s="193">
        <f t="shared" si="1664"/>
        <v>0.1338361623</v>
      </c>
      <c r="HM340" s="193">
        <f t="shared" si="1664"/>
        <v>0.08389416688</v>
      </c>
      <c r="HN340" s="193">
        <f t="shared" si="1664"/>
        <v>0.03621609472</v>
      </c>
      <c r="HO340" s="193">
        <f t="shared" si="1664"/>
        <v>0</v>
      </c>
      <c r="HP340" s="193">
        <f t="shared" si="1664"/>
        <v>0.001523167836</v>
      </c>
      <c r="HQ340" s="193">
        <f t="shared" si="1664"/>
        <v>0</v>
      </c>
      <c r="HR340" s="193">
        <f t="shared" si="1664"/>
        <v>0.02002822569</v>
      </c>
      <c r="HS340" s="193">
        <f t="shared" si="1664"/>
        <v>0.04072965764</v>
      </c>
      <c r="HT340" s="193">
        <f t="shared" si="1664"/>
        <v>0.06741005567</v>
      </c>
      <c r="HU340" s="193">
        <f t="shared" si="1664"/>
        <v>0.1116800794</v>
      </c>
      <c r="HV340" s="193">
        <f t="shared" si="1664"/>
        <v>0.1866578539</v>
      </c>
      <c r="HW340" s="193">
        <f t="shared" si="1664"/>
        <v>0.2510503482</v>
      </c>
      <c r="HX340" s="193">
        <f t="shared" si="1664"/>
        <v>0.3111887157</v>
      </c>
      <c r="HY340" s="193">
        <f t="shared" si="1664"/>
        <v>0.3545323626</v>
      </c>
      <c r="HZ340" s="193">
        <f t="shared" si="1664"/>
        <v>0.3989640684</v>
      </c>
      <c r="IA340" s="193">
        <f t="shared" si="1664"/>
        <v>0.4404800032</v>
      </c>
      <c r="IB340" s="193">
        <f t="shared" si="1664"/>
        <v>0.4524985572</v>
      </c>
      <c r="IC340" s="193">
        <f t="shared" si="1664"/>
        <v>0.455943876</v>
      </c>
      <c r="ID340" s="193">
        <f t="shared" si="1664"/>
        <v>0.4379160451</v>
      </c>
      <c r="IE340" s="193">
        <f t="shared" si="1664"/>
        <v>0.4153612254</v>
      </c>
      <c r="IF340" s="193">
        <f t="shared" si="1664"/>
        <v>0.3966122812</v>
      </c>
      <c r="IG340" s="193">
        <f t="shared" si="1664"/>
        <v>0.3761807395</v>
      </c>
      <c r="IH340" s="193">
        <f t="shared" si="1664"/>
        <v>0.3553485792</v>
      </c>
      <c r="II340" s="193">
        <f t="shared" si="1664"/>
        <v>0.3385226037</v>
      </c>
      <c r="IJ340" s="193">
        <f t="shared" si="1664"/>
        <v>0.328507142</v>
      </c>
      <c r="IK340" s="193">
        <f t="shared" si="1664"/>
        <v>0.3068737449</v>
      </c>
      <c r="IL340" s="193">
        <f t="shared" si="1664"/>
        <v>0.2812341631</v>
      </c>
      <c r="IM340" s="193">
        <f t="shared" si="1664"/>
        <v>0.2547933443</v>
      </c>
      <c r="IN340" s="193">
        <f t="shared" si="1664"/>
        <v>0.2183370639</v>
      </c>
      <c r="IO340" s="193">
        <f t="shared" si="23"/>
        <v>0.02634303284</v>
      </c>
      <c r="IP340" s="193">
        <f t="shared" si="29"/>
        <v>0</v>
      </c>
      <c r="IQ340" s="193">
        <f t="shared" ref="IQ340:KK340" si="1665">MAX((MIN(CZ340+IP340,$IO$7))-GT340,0)</f>
        <v>0</v>
      </c>
      <c r="IR340" s="193">
        <f t="shared" si="1665"/>
        <v>0</v>
      </c>
      <c r="IS340" s="193">
        <f t="shared" si="1665"/>
        <v>0</v>
      </c>
      <c r="IT340" s="193">
        <f t="shared" si="1665"/>
        <v>0</v>
      </c>
      <c r="IU340" s="193">
        <f t="shared" si="1665"/>
        <v>0</v>
      </c>
      <c r="IV340" s="193">
        <f t="shared" si="1665"/>
        <v>0</v>
      </c>
      <c r="IW340" s="193">
        <f t="shared" si="1665"/>
        <v>0</v>
      </c>
      <c r="IX340" s="193">
        <f t="shared" si="1665"/>
        <v>0</v>
      </c>
      <c r="IY340" s="193">
        <f t="shared" si="1665"/>
        <v>0</v>
      </c>
      <c r="IZ340" s="193">
        <f t="shared" si="1665"/>
        <v>0</v>
      </c>
      <c r="JA340" s="193">
        <f t="shared" si="1665"/>
        <v>0</v>
      </c>
      <c r="JB340" s="193">
        <f t="shared" si="1665"/>
        <v>0</v>
      </c>
      <c r="JC340" s="193">
        <f t="shared" si="1665"/>
        <v>0</v>
      </c>
      <c r="JD340" s="193">
        <f t="shared" si="1665"/>
        <v>0</v>
      </c>
      <c r="JE340" s="193">
        <f t="shared" si="1665"/>
        <v>0</v>
      </c>
      <c r="JF340" s="193">
        <f t="shared" si="1665"/>
        <v>0</v>
      </c>
      <c r="JG340" s="193">
        <f t="shared" si="1665"/>
        <v>0</v>
      </c>
      <c r="JH340" s="193">
        <f t="shared" si="1665"/>
        <v>0</v>
      </c>
      <c r="JI340" s="193">
        <f t="shared" si="1665"/>
        <v>0</v>
      </c>
      <c r="JJ340" s="193">
        <f t="shared" si="1665"/>
        <v>0</v>
      </c>
      <c r="JK340" s="193">
        <f t="shared" si="1665"/>
        <v>0</v>
      </c>
      <c r="JL340" s="193">
        <f t="shared" si="1665"/>
        <v>0.01450155389</v>
      </c>
      <c r="JM340" s="193">
        <f t="shared" si="1665"/>
        <v>0.01297838605</v>
      </c>
      <c r="JN340" s="193">
        <f t="shared" si="1665"/>
        <v>0.02634303284</v>
      </c>
      <c r="JO340" s="193">
        <f t="shared" si="1665"/>
        <v>0.006314807142</v>
      </c>
      <c r="JP340" s="193">
        <f t="shared" si="1665"/>
        <v>0</v>
      </c>
      <c r="JQ340" s="193">
        <f t="shared" si="1665"/>
        <v>0</v>
      </c>
      <c r="JR340" s="193">
        <f t="shared" si="1665"/>
        <v>0</v>
      </c>
      <c r="JS340" s="193">
        <f t="shared" si="1665"/>
        <v>0</v>
      </c>
      <c r="JT340" s="193">
        <f t="shared" si="1665"/>
        <v>0</v>
      </c>
      <c r="JU340" s="193">
        <f t="shared" si="1665"/>
        <v>0</v>
      </c>
      <c r="JV340" s="193">
        <f t="shared" si="1665"/>
        <v>0</v>
      </c>
      <c r="JW340" s="193">
        <f t="shared" si="1665"/>
        <v>0</v>
      </c>
      <c r="JX340" s="193">
        <f t="shared" si="1665"/>
        <v>0</v>
      </c>
      <c r="JY340" s="193">
        <f t="shared" si="1665"/>
        <v>0</v>
      </c>
      <c r="JZ340" s="193">
        <f t="shared" si="1665"/>
        <v>0</v>
      </c>
      <c r="KA340" s="193">
        <f t="shared" si="1665"/>
        <v>0</v>
      </c>
      <c r="KB340" s="193">
        <f t="shared" si="1665"/>
        <v>0</v>
      </c>
      <c r="KC340" s="193">
        <f t="shared" si="1665"/>
        <v>0</v>
      </c>
      <c r="KD340" s="193">
        <f t="shared" si="1665"/>
        <v>0</v>
      </c>
      <c r="KE340" s="193">
        <f t="shared" si="1665"/>
        <v>0</v>
      </c>
      <c r="KF340" s="193">
        <f t="shared" si="1665"/>
        <v>0</v>
      </c>
      <c r="KG340" s="193">
        <f t="shared" si="1665"/>
        <v>0</v>
      </c>
      <c r="KH340" s="193">
        <f t="shared" si="1665"/>
        <v>0</v>
      </c>
      <c r="KI340" s="193">
        <f t="shared" si="1665"/>
        <v>0</v>
      </c>
      <c r="KJ340" s="193">
        <f t="shared" si="1665"/>
        <v>0</v>
      </c>
      <c r="KK340" s="193">
        <f t="shared" si="1665"/>
        <v>0</v>
      </c>
      <c r="KL340" s="1"/>
      <c r="KM340" s="1"/>
      <c r="KN340" s="1"/>
      <c r="KO340" s="1"/>
      <c r="KP340" s="1"/>
      <c r="KQ340" s="1"/>
      <c r="KR340" s="1"/>
      <c r="KS340" s="1"/>
      <c r="KT340" s="1"/>
      <c r="KU340" s="1"/>
      <c r="KV340" s="1"/>
      <c r="KW340" s="1"/>
      <c r="KX340" s="1"/>
      <c r="KY340" s="1"/>
      <c r="KZ340" s="1"/>
      <c r="LA340" s="1"/>
      <c r="LB340" s="1"/>
      <c r="LC340" s="1"/>
      <c r="LD340" s="1"/>
      <c r="LE340" s="1"/>
      <c r="LF340" s="1"/>
      <c r="LG340" s="1"/>
      <c r="LH340" s="1"/>
      <c r="LI340" s="1"/>
      <c r="LJ340" s="1"/>
      <c r="LK340" s="1"/>
      <c r="LL340" s="1"/>
      <c r="LM340" s="1"/>
      <c r="LN340" s="1"/>
    </row>
    <row r="341" ht="14.25" customHeight="1">
      <c r="A341" s="1">
        <v>11.0</v>
      </c>
      <c r="B341" s="1">
        <f t="shared" ref="B341:C341" si="1666">B340+1</f>
        <v>331</v>
      </c>
      <c r="C341" s="267">
        <f t="shared" si="1666"/>
        <v>43796</v>
      </c>
      <c r="D341" s="193">
        <f t="shared" si="15"/>
        <v>13.75543534</v>
      </c>
      <c r="E341" s="193">
        <f>(SUMIFS(Profile!$F$2:$F$17521,Profile!$B$2:$B$17521,$B341,Profile!$C$2:$C$17521,E$8))*$C$6</f>
        <v>0.1930981006</v>
      </c>
      <c r="F341" s="193">
        <f>(SUMIFS(Profile!$F$2:$F$17521,Profile!$B$2:$B$17521,$B341,Profile!$C$2:$C$17521,F$8))*$C$6</f>
        <v>0.1722659403</v>
      </c>
      <c r="G341" s="193">
        <f>(SUMIFS(Profile!$F$2:$F$17521,Profile!$B$2:$B$17521,$B341,Profile!$C$2:$C$17521,G$8))*$C$6</f>
        <v>0.1574430571</v>
      </c>
      <c r="H341" s="193">
        <f>(SUMIFS(Profile!$F$2:$F$17521,Profile!$B$2:$B$17521,$B341,Profile!$C$2:$C$17521,H$8))*$C$6</f>
        <v>0.1482288324</v>
      </c>
      <c r="I341" s="193">
        <f>(SUMIFS(Profile!$F$2:$F$17521,Profile!$B$2:$B$17521,$B341,Profile!$C$2:$C$17521,I$8))*$C$6</f>
        <v>0.1390146077</v>
      </c>
      <c r="J341" s="193">
        <f>(SUMIFS(Profile!$F$2:$F$17521,Profile!$B$2:$B$17521,$B341,Profile!$C$2:$C$17521,J$8))*$C$6</f>
        <v>0.1338065676</v>
      </c>
      <c r="K341" s="193">
        <f>(SUMIFS(Profile!$F$2:$F$17521,Profile!$B$2:$B$17521,$B341,Profile!$C$2:$C$17521,K$8))*$C$6</f>
        <v>0.1322040937</v>
      </c>
      <c r="L341" s="193">
        <f>(SUMIFS(Profile!$F$2:$F$17521,Profile!$B$2:$B$17521,$B341,Profile!$C$2:$C$17521,L$8))*$C$6</f>
        <v>0.1298003829</v>
      </c>
      <c r="M341" s="193">
        <f>(SUMIFS(Profile!$F$2:$F$17521,Profile!$B$2:$B$17521,$B341,Profile!$C$2:$C$17521,M$8))*$C$6</f>
        <v>0.1285985275</v>
      </c>
      <c r="N341" s="193">
        <f>(SUMIFS(Profile!$F$2:$F$17521,Profile!$B$2:$B$17521,$B341,Profile!$C$2:$C$17521,N$8))*$C$6</f>
        <v>0.1293997645</v>
      </c>
      <c r="O341" s="193">
        <f>(SUMIFS(Profile!$F$2:$F$17521,Profile!$B$2:$B$17521,$B341,Profile!$C$2:$C$17521,O$8))*$C$6</f>
        <v>0.1302010014</v>
      </c>
      <c r="P341" s="193">
        <f>(SUMIFS(Profile!$F$2:$F$17521,Profile!$B$2:$B$17521,$B341,Profile!$C$2:$C$17521,P$8))*$C$6</f>
        <v>0.1366108969</v>
      </c>
      <c r="Q341" s="193">
        <f>(SUMIFS(Profile!$F$2:$F$17521,Profile!$B$2:$B$17521,$B341,Profile!$C$2:$C$17521,Q$8))*$C$6</f>
        <v>0.1454245031</v>
      </c>
      <c r="R341" s="193">
        <f>(SUMIFS(Profile!$F$2:$F$17521,Profile!$B$2:$B$17521,$B341,Profile!$C$2:$C$17521,R$8))*$C$6</f>
        <v>0.1526356355</v>
      </c>
      <c r="S341" s="193">
        <f>(SUMIFS(Profile!$F$2:$F$17521,Profile!$B$2:$B$17521,$B341,Profile!$C$2:$C$17521,S$8))*$C$6</f>
        <v>0.1754708881</v>
      </c>
      <c r="T341" s="193">
        <f>(SUMIFS(Profile!$F$2:$F$17521,Profile!$B$2:$B$17521,$B341,Profile!$C$2:$C$17521,T$8))*$C$6</f>
        <v>0.2051166545</v>
      </c>
      <c r="U341" s="193">
        <f>(SUMIFS(Profile!$F$2:$F$17521,Profile!$B$2:$B$17521,$B341,Profile!$C$2:$C$17521,U$8))*$C$6</f>
        <v>0.2371661318</v>
      </c>
      <c r="V341" s="193">
        <f>(SUMIFS(Profile!$F$2:$F$17521,Profile!$B$2:$B$17521,$B341,Profile!$C$2:$C$17521,V$8))*$C$6</f>
        <v>0.2756255045</v>
      </c>
      <c r="W341" s="193">
        <f>(SUMIFS(Profile!$F$2:$F$17521,Profile!$B$2:$B$17521,$B341,Profile!$C$2:$C$17521,W$8))*$C$6</f>
        <v>0.2964576648</v>
      </c>
      <c r="X341" s="193">
        <f>(SUMIFS(Profile!$F$2:$F$17521,Profile!$B$2:$B$17521,$B341,Profile!$C$2:$C$17521,X$8))*$C$6</f>
        <v>0.316488588</v>
      </c>
      <c r="Y341" s="193">
        <f>(SUMIFS(Profile!$F$2:$F$17521,Profile!$B$2:$B$17521,$B341,Profile!$C$2:$C$17521,Y$8))*$C$6</f>
        <v>0.3325133267</v>
      </c>
      <c r="Z341" s="193">
        <f>(SUMIFS(Profile!$F$2:$F$17521,Profile!$B$2:$B$17521,$B341,Profile!$C$2:$C$17521,Z$8))*$C$6</f>
        <v>0.3309108528</v>
      </c>
      <c r="AA341" s="193">
        <f>(SUMIFS(Profile!$F$2:$F$17521,Profile!$B$2:$B$17521,$B341,Profile!$C$2:$C$17521,AA$8))*$C$6</f>
        <v>0.3393238406</v>
      </c>
      <c r="AB341" s="193">
        <f>(SUMIFS(Profile!$F$2:$F$17521,Profile!$B$2:$B$17521,$B341,Profile!$C$2:$C$17521,AB$8))*$C$6</f>
        <v>0.3461343545</v>
      </c>
      <c r="AC341" s="193">
        <f>(SUMIFS(Profile!$F$2:$F$17521,Profile!$B$2:$B$17521,$B341,Profile!$C$2:$C$17521,AC$8))*$C$6</f>
        <v>0.3537461054</v>
      </c>
      <c r="AD341" s="193">
        <f>(SUMIFS(Profile!$F$2:$F$17521,Profile!$B$2:$B$17521,$B341,Profile!$C$2:$C$17521,AD$8))*$C$6</f>
        <v>0.3553485792</v>
      </c>
      <c r="AE341" s="193">
        <f>(SUMIFS(Profile!$F$2:$F$17521,Profile!$B$2:$B$17521,$B341,Profile!$C$2:$C$17521,AE$8))*$C$6</f>
        <v>0.3513423946</v>
      </c>
      <c r="AF341" s="193">
        <f>(SUMIFS(Profile!$F$2:$F$17521,Profile!$B$2:$B$17521,$B341,Profile!$C$2:$C$17521,AF$8))*$C$6</f>
        <v>0.3385226037</v>
      </c>
      <c r="AG341" s="193">
        <f>(SUMIFS(Profile!$F$2:$F$17521,Profile!$B$2:$B$17521,$B341,Profile!$C$2:$C$17521,AG$8))*$C$6</f>
        <v>0.3333145636</v>
      </c>
      <c r="AH341" s="193">
        <f>(SUMIFS(Profile!$F$2:$F$17521,Profile!$B$2:$B$17521,$B341,Profile!$C$2:$C$17521,AH$8))*$C$6</f>
        <v>0.3393238406</v>
      </c>
      <c r="AI341" s="193">
        <f>(SUMIFS(Profile!$F$2:$F$17521,Profile!$B$2:$B$17521,$B341,Profile!$C$2:$C$17521,AI$8))*$C$6</f>
        <v>0.3493393023</v>
      </c>
      <c r="AJ341" s="193">
        <f>(SUMIFS(Profile!$F$2:$F$17521,Profile!$B$2:$B$17521,$B341,Profile!$C$2:$C$17521,AJ$8))*$C$6</f>
        <v>0.3777832133</v>
      </c>
      <c r="AK341" s="193">
        <f>(SUMIFS(Profile!$F$2:$F$17521,Profile!$B$2:$B$17521,$B341,Profile!$C$2:$C$17521,AK$8))*$C$6</f>
        <v>0.4106739894</v>
      </c>
      <c r="AL341" s="193">
        <f>(SUMIFS(Profile!$F$2:$F$17521,Profile!$B$2:$B$17521,$B341,Profile!$C$2:$C$17521,AL$8))*$C$6</f>
        <v>0.4428436522</v>
      </c>
      <c r="AM341" s="193">
        <f>(SUMIFS(Profile!$F$2:$F$17521,Profile!$B$2:$B$17521,$B341,Profile!$C$2:$C$17521,AM$8))*$C$6</f>
        <v>0.4782583246</v>
      </c>
      <c r="AN341" s="193">
        <f>(SUMIFS(Profile!$F$2:$F$17521,Profile!$B$2:$B$17521,$B341,Profile!$C$2:$C$17521,AN$8))*$C$6</f>
        <v>0.4733307174</v>
      </c>
      <c r="AO341" s="193">
        <f>(SUMIFS(Profile!$F$2:$F$17521,Profile!$B$2:$B$17521,$B341,Profile!$C$2:$C$17521,AO$8))*$C$6</f>
        <v>0.463795998</v>
      </c>
      <c r="AP341" s="193">
        <f>(SUMIFS(Profile!$F$2:$F$17521,Profile!$B$2:$B$17521,$B341,Profile!$C$2:$C$17521,AP$8))*$C$6</f>
        <v>0.4491333621</v>
      </c>
      <c r="AQ341" s="193">
        <f>(SUMIFS(Profile!$F$2:$F$17521,Profile!$B$2:$B$17521,$B341,Profile!$C$2:$C$17521,AQ$8))*$C$6</f>
        <v>0.4309452838</v>
      </c>
      <c r="AR341" s="193">
        <f>(SUMIFS(Profile!$F$2:$F$17521,Profile!$B$2:$B$17521,$B341,Profile!$C$2:$C$17521,AR$8))*$C$6</f>
        <v>0.4159220913</v>
      </c>
      <c r="AS341" s="193">
        <f>(SUMIFS(Profile!$F$2:$F$17521,Profile!$B$2:$B$17521,$B341,Profile!$C$2:$C$17521,AS$8))*$C$6</f>
        <v>0.399817229</v>
      </c>
      <c r="AT341" s="193">
        <f>(SUMIFS(Profile!$F$2:$F$17521,Profile!$B$2:$B$17521,$B341,Profile!$C$2:$C$17521,AT$8))*$C$6</f>
        <v>0.381789398</v>
      </c>
      <c r="AU341" s="193">
        <f>(SUMIFS(Profile!$F$2:$F$17521,Profile!$B$2:$B$17521,$B341,Profile!$C$2:$C$17521,AU$8))*$C$6</f>
        <v>0.3625597116</v>
      </c>
      <c r="AV341" s="193">
        <f>(SUMIFS(Profile!$F$2:$F$17521,Profile!$B$2:$B$17521,$B341,Profile!$C$2:$C$17521,AV$8))*$C$6</f>
        <v>0.3365195113</v>
      </c>
      <c r="AW341" s="193">
        <f>(SUMIFS(Profile!$F$2:$F$17521,Profile!$B$2:$B$17521,$B341,Profile!$C$2:$C$17521,AW$8))*$C$6</f>
        <v>0.3128830219</v>
      </c>
      <c r="AX341" s="193">
        <f>(SUMIFS(Profile!$F$2:$F$17521,Profile!$B$2:$B$17521,$B341,Profile!$C$2:$C$17521,AX$8))*$C$6</f>
        <v>0.276026123</v>
      </c>
      <c r="AY341" s="193">
        <f>(SUMIFS(Profile!$F$2:$F$17521,Profile!$B$2:$B$17521,$B341,Profile!$C$2:$C$17521,AY$8))*$C$6</f>
        <v>0.2367655133</v>
      </c>
      <c r="AZ341" s="193">
        <f>(SUMIFS(Profile!$F$2:$F$17521,Profile!$B$2:$B$17521,$B341,Profile!$C$2:$C$17521,AZ$8))*$C$6</f>
        <v>0.2015110883</v>
      </c>
      <c r="BA341" s="193">
        <f t="shared" si="16"/>
        <v>1.739388282</v>
      </c>
      <c r="BB341" s="193">
        <f>(SUMIFS(Profile!$E$2:$E$17521,Profile!$B$2:$B$17521,$B341,Profile!$C$2:$C$17521,BB$8))*$C$9</f>
        <v>0</v>
      </c>
      <c r="BC341" s="193">
        <f>(SUMIFS(Profile!$E$2:$E$17521,Profile!$B$2:$B$17521,$B341,Profile!$C$2:$C$17521,BC$8))*$C$9</f>
        <v>0</v>
      </c>
      <c r="BD341" s="193">
        <f>(SUMIFS(Profile!$E$2:$E$17521,Profile!$B$2:$B$17521,$B341,Profile!$C$2:$C$17521,BD$8))*$C$9</f>
        <v>0</v>
      </c>
      <c r="BE341" s="193">
        <f>(SUMIFS(Profile!$E$2:$E$17521,Profile!$B$2:$B$17521,$B341,Profile!$C$2:$C$17521,BE$8))*$C$9</f>
        <v>0</v>
      </c>
      <c r="BF341" s="193">
        <f>(SUMIFS(Profile!$E$2:$E$17521,Profile!$B$2:$B$17521,$B341,Profile!$C$2:$C$17521,BF$8))*$C$9</f>
        <v>0</v>
      </c>
      <c r="BG341" s="193">
        <f>(SUMIFS(Profile!$E$2:$E$17521,Profile!$B$2:$B$17521,$B341,Profile!$C$2:$C$17521,BG$8))*$C$9</f>
        <v>0</v>
      </c>
      <c r="BH341" s="193">
        <f>(SUMIFS(Profile!$E$2:$E$17521,Profile!$B$2:$B$17521,$B341,Profile!$C$2:$C$17521,BH$8))*$C$9</f>
        <v>0</v>
      </c>
      <c r="BI341" s="193">
        <f>(SUMIFS(Profile!$E$2:$E$17521,Profile!$B$2:$B$17521,$B341,Profile!$C$2:$C$17521,BI$8))*$C$9</f>
        <v>0</v>
      </c>
      <c r="BJ341" s="193">
        <f>(SUMIFS(Profile!$E$2:$E$17521,Profile!$B$2:$B$17521,$B341,Profile!$C$2:$C$17521,BJ$8))*$C$9</f>
        <v>0</v>
      </c>
      <c r="BK341" s="193">
        <f>(SUMIFS(Profile!$E$2:$E$17521,Profile!$B$2:$B$17521,$B341,Profile!$C$2:$C$17521,BK$8))*$C$9</f>
        <v>0</v>
      </c>
      <c r="BL341" s="193">
        <f>(SUMIFS(Profile!$E$2:$E$17521,Profile!$B$2:$B$17521,$B341,Profile!$C$2:$C$17521,BL$8))*$C$9</f>
        <v>0</v>
      </c>
      <c r="BM341" s="193">
        <f>(SUMIFS(Profile!$E$2:$E$17521,Profile!$B$2:$B$17521,$B341,Profile!$C$2:$C$17521,BM$8))*$C$9</f>
        <v>0</v>
      </c>
      <c r="BN341" s="193">
        <f>(SUMIFS(Profile!$E$2:$E$17521,Profile!$B$2:$B$17521,$B341,Profile!$C$2:$C$17521,BN$8))*$C$9</f>
        <v>0</v>
      </c>
      <c r="BO341" s="193">
        <f>(SUMIFS(Profile!$E$2:$E$17521,Profile!$B$2:$B$17521,$B341,Profile!$C$2:$C$17521,BO$8))*$C$9</f>
        <v>0</v>
      </c>
      <c r="BP341" s="193">
        <f>(SUMIFS(Profile!$E$2:$E$17521,Profile!$B$2:$B$17521,$B341,Profile!$C$2:$C$17521,BP$8))*$C$9</f>
        <v>0</v>
      </c>
      <c r="BQ341" s="193">
        <f>(SUMIFS(Profile!$E$2:$E$17521,Profile!$B$2:$B$17521,$B341,Profile!$C$2:$C$17521,BQ$8))*$C$9</f>
        <v>0.001829337408</v>
      </c>
      <c r="BR341" s="193">
        <f>(SUMIFS(Profile!$E$2:$E$17521,Profile!$B$2:$B$17521,$B341,Profile!$C$2:$C$17521,BR$8))*$C$9</f>
        <v>0.01266839384</v>
      </c>
      <c r="BS341" s="193">
        <f>(SUMIFS(Profile!$E$2:$E$17521,Profile!$B$2:$B$17521,$B341,Profile!$C$2:$C$17521,BS$8))*$C$9</f>
        <v>0.04907216141</v>
      </c>
      <c r="BT341" s="193">
        <f>(SUMIFS(Profile!$E$2:$E$17521,Profile!$B$2:$B$17521,$B341,Profile!$C$2:$C$17521,BT$8))*$C$9</f>
        <v>0.08414226371</v>
      </c>
      <c r="BU341" s="193">
        <f>(SUMIFS(Profile!$E$2:$E$17521,Profile!$B$2:$B$17521,$B341,Profile!$C$2:$C$17521,BU$8))*$C$9</f>
        <v>0.1188235025</v>
      </c>
      <c r="BV341" s="193">
        <f>(SUMIFS(Profile!$E$2:$E$17521,Profile!$B$2:$B$17521,$B341,Profile!$C$2:$C$17521,BV$8))*$C$9</f>
        <v>0.1431487146</v>
      </c>
      <c r="BW341" s="193">
        <f>(SUMIFS(Profile!$E$2:$E$17521,Profile!$B$2:$B$17521,$B341,Profile!$C$2:$C$17521,BW$8))*$C$9</f>
        <v>0.1591672076</v>
      </c>
      <c r="BX341" s="193">
        <f>(SUMIFS(Profile!$E$2:$E$17521,Profile!$B$2:$B$17521,$B341,Profile!$C$2:$C$17521,BX$8))*$C$9</f>
        <v>0.1683246958</v>
      </c>
      <c r="BY341" s="193">
        <f>(SUMIFS(Profile!$E$2:$E$17521,Profile!$B$2:$B$17521,$B341,Profile!$C$2:$C$17521,BY$8))*$C$9</f>
        <v>0.170840245</v>
      </c>
      <c r="BZ341" s="193">
        <f>(SUMIFS(Profile!$E$2:$E$17521,Profile!$B$2:$B$17521,$B341,Profile!$C$2:$C$17521,BZ$8))*$C$9</f>
        <v>0.1639635993</v>
      </c>
      <c r="CA341" s="193">
        <f>(SUMIFS(Profile!$E$2:$E$17521,Profile!$B$2:$B$17521,$B341,Profile!$C$2:$C$17521,CA$8))*$C$9</f>
        <v>0.1552952663</v>
      </c>
      <c r="CB341" s="193">
        <f>(SUMIFS(Profile!$E$2:$E$17521,Profile!$B$2:$B$17521,$B341,Profile!$C$2:$C$17521,CB$8))*$C$9</f>
        <v>0.1563015724</v>
      </c>
      <c r="CC341" s="193">
        <f>(SUMIFS(Profile!$E$2:$E$17521,Profile!$B$2:$B$17521,$B341,Profile!$C$2:$C$17521,CC$8))*$C$9</f>
        <v>0.1409381729</v>
      </c>
      <c r="CD341" s="193">
        <f>(SUMIFS(Profile!$E$2:$E$17521,Profile!$B$2:$B$17521,$B341,Profile!$C$2:$C$17521,CD$8))*$C$9</f>
        <v>0.1040785777</v>
      </c>
      <c r="CE341" s="193">
        <f>(SUMIFS(Profile!$E$2:$E$17521,Profile!$B$2:$B$17521,$B341,Profile!$C$2:$C$17521,CE$8))*$C$9</f>
        <v>0.06603181339</v>
      </c>
      <c r="CF341" s="193">
        <f>(SUMIFS(Profile!$E$2:$E$17521,Profile!$B$2:$B$17521,$B341,Profile!$C$2:$C$17521,CF$8))*$C$9</f>
        <v>0.0319818821</v>
      </c>
      <c r="CG341" s="193">
        <f>(SUMIFS(Profile!$E$2:$E$17521,Profile!$B$2:$B$17521,$B341,Profile!$C$2:$C$17521,CG$8))*$C$9</f>
        <v>0.01113989051</v>
      </c>
      <c r="CH341" s="193">
        <f>(SUMIFS(Profile!$E$2:$E$17521,Profile!$B$2:$B$17521,$B341,Profile!$C$2:$C$17521,CH$8))*$C$9</f>
        <v>0.001634374311</v>
      </c>
      <c r="CI341" s="193">
        <f>(SUMIFS(Profile!$E$2:$E$17521,Profile!$B$2:$B$17521,$B341,Profile!$C$2:$C$17521,CI$8))*$C$9</f>
        <v>0.000006611386805</v>
      </c>
      <c r="CJ341" s="193">
        <f>(SUMIFS(Profile!$E$2:$E$17521,Profile!$B$2:$B$17521,$B341,Profile!$C$2:$C$17521,CJ$8))*$C$9</f>
        <v>0</v>
      </c>
      <c r="CK341" s="193">
        <f>(SUMIFS(Profile!$E$2:$E$17521,Profile!$B$2:$B$17521,$B341,Profile!$C$2:$C$17521,CK$8))*$C$9</f>
        <v>0</v>
      </c>
      <c r="CL341" s="193">
        <f>(SUMIFS(Profile!$E$2:$E$17521,Profile!$B$2:$B$17521,$B341,Profile!$C$2:$C$17521,CL$8))*$C$9</f>
        <v>0</v>
      </c>
      <c r="CM341" s="193">
        <f>(SUMIFS(Profile!$E$2:$E$17521,Profile!$B$2:$B$17521,$B341,Profile!$C$2:$C$17521,CM$8))*$C$9</f>
        <v>0</v>
      </c>
      <c r="CN341" s="193">
        <f>(SUMIFS(Profile!$E$2:$E$17521,Profile!$B$2:$B$17521,$B341,Profile!$C$2:$C$17521,CN$8))*$C$9</f>
        <v>0</v>
      </c>
      <c r="CO341" s="193">
        <f>(SUMIFS(Profile!$E$2:$E$17521,Profile!$B$2:$B$17521,$B341,Profile!$C$2:$C$17521,CO$8))*$C$9</f>
        <v>0</v>
      </c>
      <c r="CP341" s="193">
        <f>(SUMIFS(Profile!$E$2:$E$17521,Profile!$B$2:$B$17521,$B341,Profile!$C$2:$C$17521,CP$8))*$C$9</f>
        <v>0</v>
      </c>
      <c r="CQ341" s="193">
        <f>(SUMIFS(Profile!$E$2:$E$17521,Profile!$B$2:$B$17521,$B341,Profile!$C$2:$C$17521,CQ$8))*$C$9</f>
        <v>0</v>
      </c>
      <c r="CR341" s="193">
        <f>(SUMIFS(Profile!$E$2:$E$17521,Profile!$B$2:$B$17521,$B341,Profile!$C$2:$C$17521,CR$8))*$C$9</f>
        <v>0</v>
      </c>
      <c r="CS341" s="193">
        <f>(SUMIFS(Profile!$E$2:$E$17521,Profile!$B$2:$B$17521,$B341,Profile!$C$2:$C$17521,CS$8))*$C$9</f>
        <v>0</v>
      </c>
      <c r="CT341" s="193">
        <f>(SUMIFS(Profile!$E$2:$E$17521,Profile!$B$2:$B$17521,$B341,Profile!$C$2:$C$17521,CT$8))*$C$9</f>
        <v>0</v>
      </c>
      <c r="CU341" s="193">
        <f>(SUMIFS(Profile!$E$2:$E$17521,Profile!$B$2:$B$17521,$B341,Profile!$C$2:$C$17521,CU$8))*$C$9</f>
        <v>0</v>
      </c>
      <c r="CV341" s="193">
        <f>(SUMIFS(Profile!$E$2:$E$17521,Profile!$B$2:$B$17521,$B341,Profile!$C$2:$C$17521,CV$8))*$C$9</f>
        <v>0</v>
      </c>
      <c r="CW341" s="193">
        <f>(SUMIFS(Profile!$E$2:$E$17521,Profile!$B$2:$B$17521,$B341,Profile!$C$2:$C$17521,CW$8))*$C$9</f>
        <v>0</v>
      </c>
      <c r="CX341" s="193">
        <f t="shared" si="17"/>
        <v>0</v>
      </c>
      <c r="CY341" s="193">
        <f t="shared" ref="CY341:ET341" si="1667">MAX(BB341-E341,0)</f>
        <v>0</v>
      </c>
      <c r="CZ341" s="193">
        <f t="shared" si="1667"/>
        <v>0</v>
      </c>
      <c r="DA341" s="193">
        <f t="shared" si="1667"/>
        <v>0</v>
      </c>
      <c r="DB341" s="193">
        <f t="shared" si="1667"/>
        <v>0</v>
      </c>
      <c r="DC341" s="193">
        <f t="shared" si="1667"/>
        <v>0</v>
      </c>
      <c r="DD341" s="193">
        <f t="shared" si="1667"/>
        <v>0</v>
      </c>
      <c r="DE341" s="193">
        <f t="shared" si="1667"/>
        <v>0</v>
      </c>
      <c r="DF341" s="193">
        <f t="shared" si="1667"/>
        <v>0</v>
      </c>
      <c r="DG341" s="193">
        <f t="shared" si="1667"/>
        <v>0</v>
      </c>
      <c r="DH341" s="193">
        <f t="shared" si="1667"/>
        <v>0</v>
      </c>
      <c r="DI341" s="193">
        <f t="shared" si="1667"/>
        <v>0</v>
      </c>
      <c r="DJ341" s="193">
        <f t="shared" si="1667"/>
        <v>0</v>
      </c>
      <c r="DK341" s="193">
        <f t="shared" si="1667"/>
        <v>0</v>
      </c>
      <c r="DL341" s="193">
        <f t="shared" si="1667"/>
        <v>0</v>
      </c>
      <c r="DM341" s="193">
        <f t="shared" si="1667"/>
        <v>0</v>
      </c>
      <c r="DN341" s="193">
        <f t="shared" si="1667"/>
        <v>0</v>
      </c>
      <c r="DO341" s="193">
        <f t="shared" si="1667"/>
        <v>0</v>
      </c>
      <c r="DP341" s="193">
        <f t="shared" si="1667"/>
        <v>0</v>
      </c>
      <c r="DQ341" s="193">
        <f t="shared" si="1667"/>
        <v>0</v>
      </c>
      <c r="DR341" s="193">
        <f t="shared" si="1667"/>
        <v>0</v>
      </c>
      <c r="DS341" s="193">
        <f t="shared" si="1667"/>
        <v>0</v>
      </c>
      <c r="DT341" s="193">
        <f t="shared" si="1667"/>
        <v>0</v>
      </c>
      <c r="DU341" s="193">
        <f t="shared" si="1667"/>
        <v>0</v>
      </c>
      <c r="DV341" s="193">
        <f t="shared" si="1667"/>
        <v>0</v>
      </c>
      <c r="DW341" s="193">
        <f t="shared" si="1667"/>
        <v>0</v>
      </c>
      <c r="DX341" s="193">
        <f t="shared" si="1667"/>
        <v>0</v>
      </c>
      <c r="DY341" s="193">
        <f t="shared" si="1667"/>
        <v>0</v>
      </c>
      <c r="DZ341" s="193">
        <f t="shared" si="1667"/>
        <v>0</v>
      </c>
      <c r="EA341" s="193">
        <f t="shared" si="1667"/>
        <v>0</v>
      </c>
      <c r="EB341" s="193">
        <f t="shared" si="1667"/>
        <v>0</v>
      </c>
      <c r="EC341" s="193">
        <f t="shared" si="1667"/>
        <v>0</v>
      </c>
      <c r="ED341" s="193">
        <f t="shared" si="1667"/>
        <v>0</v>
      </c>
      <c r="EE341" s="193">
        <f t="shared" si="1667"/>
        <v>0</v>
      </c>
      <c r="EF341" s="193">
        <f t="shared" si="1667"/>
        <v>0</v>
      </c>
      <c r="EG341" s="193">
        <f t="shared" si="1667"/>
        <v>0</v>
      </c>
      <c r="EH341" s="193">
        <f t="shared" si="1667"/>
        <v>0</v>
      </c>
      <c r="EI341" s="193">
        <f t="shared" si="1667"/>
        <v>0</v>
      </c>
      <c r="EJ341" s="193">
        <f t="shared" si="1667"/>
        <v>0</v>
      </c>
      <c r="EK341" s="193">
        <f t="shared" si="1667"/>
        <v>0</v>
      </c>
      <c r="EL341" s="193">
        <f t="shared" si="1667"/>
        <v>0</v>
      </c>
      <c r="EM341" s="193">
        <f t="shared" si="1667"/>
        <v>0</v>
      </c>
      <c r="EN341" s="193">
        <f t="shared" si="1667"/>
        <v>0</v>
      </c>
      <c r="EO341" s="193">
        <f t="shared" si="1667"/>
        <v>0</v>
      </c>
      <c r="EP341" s="193">
        <f t="shared" si="1667"/>
        <v>0</v>
      </c>
      <c r="EQ341" s="193">
        <f t="shared" si="1667"/>
        <v>0</v>
      </c>
      <c r="ER341" s="193">
        <f t="shared" si="1667"/>
        <v>0</v>
      </c>
      <c r="ES341" s="193">
        <f t="shared" si="1667"/>
        <v>0</v>
      </c>
      <c r="ET341" s="193">
        <f t="shared" si="1667"/>
        <v>0</v>
      </c>
      <c r="EU341" s="193">
        <f t="shared" si="19"/>
        <v>1.739388282</v>
      </c>
      <c r="EV341" s="193">
        <f t="shared" ref="EV341:GQ341" si="1668">BB341-CY341</f>
        <v>0</v>
      </c>
      <c r="EW341" s="193">
        <f t="shared" si="1668"/>
        <v>0</v>
      </c>
      <c r="EX341" s="193">
        <f t="shared" si="1668"/>
        <v>0</v>
      </c>
      <c r="EY341" s="193">
        <f t="shared" si="1668"/>
        <v>0</v>
      </c>
      <c r="EZ341" s="193">
        <f t="shared" si="1668"/>
        <v>0</v>
      </c>
      <c r="FA341" s="193">
        <f t="shared" si="1668"/>
        <v>0</v>
      </c>
      <c r="FB341" s="193">
        <f t="shared" si="1668"/>
        <v>0</v>
      </c>
      <c r="FC341" s="193">
        <f t="shared" si="1668"/>
        <v>0</v>
      </c>
      <c r="FD341" s="193">
        <f t="shared" si="1668"/>
        <v>0</v>
      </c>
      <c r="FE341" s="193">
        <f t="shared" si="1668"/>
        <v>0</v>
      </c>
      <c r="FF341" s="193">
        <f t="shared" si="1668"/>
        <v>0</v>
      </c>
      <c r="FG341" s="193">
        <f t="shared" si="1668"/>
        <v>0</v>
      </c>
      <c r="FH341" s="193">
        <f t="shared" si="1668"/>
        <v>0</v>
      </c>
      <c r="FI341" s="193">
        <f t="shared" si="1668"/>
        <v>0</v>
      </c>
      <c r="FJ341" s="193">
        <f t="shared" si="1668"/>
        <v>0</v>
      </c>
      <c r="FK341" s="193">
        <f t="shared" si="1668"/>
        <v>0.001829337408</v>
      </c>
      <c r="FL341" s="193">
        <f t="shared" si="1668"/>
        <v>0.01266839384</v>
      </c>
      <c r="FM341" s="193">
        <f t="shared" si="1668"/>
        <v>0.04907216141</v>
      </c>
      <c r="FN341" s="193">
        <f t="shared" si="1668"/>
        <v>0.08414226371</v>
      </c>
      <c r="FO341" s="193">
        <f t="shared" si="1668"/>
        <v>0.1188235025</v>
      </c>
      <c r="FP341" s="193">
        <f t="shared" si="1668"/>
        <v>0.1431487146</v>
      </c>
      <c r="FQ341" s="193">
        <f t="shared" si="1668"/>
        <v>0.1591672076</v>
      </c>
      <c r="FR341" s="193">
        <f t="shared" si="1668"/>
        <v>0.1683246958</v>
      </c>
      <c r="FS341" s="193">
        <f t="shared" si="1668"/>
        <v>0.170840245</v>
      </c>
      <c r="FT341" s="193">
        <f t="shared" si="1668"/>
        <v>0.1639635993</v>
      </c>
      <c r="FU341" s="193">
        <f t="shared" si="1668"/>
        <v>0.1552952663</v>
      </c>
      <c r="FV341" s="193">
        <f t="shared" si="1668"/>
        <v>0.1563015724</v>
      </c>
      <c r="FW341" s="193">
        <f t="shared" si="1668"/>
        <v>0.1409381729</v>
      </c>
      <c r="FX341" s="193">
        <f t="shared" si="1668"/>
        <v>0.1040785777</v>
      </c>
      <c r="FY341" s="193">
        <f t="shared" si="1668"/>
        <v>0.06603181339</v>
      </c>
      <c r="FZ341" s="193">
        <f t="shared" si="1668"/>
        <v>0.0319818821</v>
      </c>
      <c r="GA341" s="193">
        <f t="shared" si="1668"/>
        <v>0.01113989051</v>
      </c>
      <c r="GB341" s="193">
        <f t="shared" si="1668"/>
        <v>0.001634374311</v>
      </c>
      <c r="GC341" s="193">
        <f t="shared" si="1668"/>
        <v>0.000006611386805</v>
      </c>
      <c r="GD341" s="193">
        <f t="shared" si="1668"/>
        <v>0</v>
      </c>
      <c r="GE341" s="193">
        <f t="shared" si="1668"/>
        <v>0</v>
      </c>
      <c r="GF341" s="193">
        <f t="shared" si="1668"/>
        <v>0</v>
      </c>
      <c r="GG341" s="193">
        <f t="shared" si="1668"/>
        <v>0</v>
      </c>
      <c r="GH341" s="193">
        <f t="shared" si="1668"/>
        <v>0</v>
      </c>
      <c r="GI341" s="193">
        <f t="shared" si="1668"/>
        <v>0</v>
      </c>
      <c r="GJ341" s="193">
        <f t="shared" si="1668"/>
        <v>0</v>
      </c>
      <c r="GK341" s="193">
        <f t="shared" si="1668"/>
        <v>0</v>
      </c>
      <c r="GL341" s="193">
        <f t="shared" si="1668"/>
        <v>0</v>
      </c>
      <c r="GM341" s="193">
        <f t="shared" si="1668"/>
        <v>0</v>
      </c>
      <c r="GN341" s="193">
        <f t="shared" si="1668"/>
        <v>0</v>
      </c>
      <c r="GO341" s="193">
        <f t="shared" si="1668"/>
        <v>0</v>
      </c>
      <c r="GP341" s="193">
        <f t="shared" si="1668"/>
        <v>0</v>
      </c>
      <c r="GQ341" s="193">
        <f t="shared" si="1668"/>
        <v>0</v>
      </c>
      <c r="GR341" s="193">
        <f t="shared" si="21"/>
        <v>12.01604705</v>
      </c>
      <c r="GS341" s="193">
        <f t="shared" ref="GS341:IN341" si="1669">E341-EV341</f>
        <v>0.1930981006</v>
      </c>
      <c r="GT341" s="193">
        <f t="shared" si="1669"/>
        <v>0.1722659403</v>
      </c>
      <c r="GU341" s="193">
        <f t="shared" si="1669"/>
        <v>0.1574430571</v>
      </c>
      <c r="GV341" s="193">
        <f t="shared" si="1669"/>
        <v>0.1482288324</v>
      </c>
      <c r="GW341" s="193">
        <f t="shared" si="1669"/>
        <v>0.1390146077</v>
      </c>
      <c r="GX341" s="193">
        <f t="shared" si="1669"/>
        <v>0.1338065676</v>
      </c>
      <c r="GY341" s="193">
        <f t="shared" si="1669"/>
        <v>0.1322040937</v>
      </c>
      <c r="GZ341" s="193">
        <f t="shared" si="1669"/>
        <v>0.1298003829</v>
      </c>
      <c r="HA341" s="193">
        <f t="shared" si="1669"/>
        <v>0.1285985275</v>
      </c>
      <c r="HB341" s="193">
        <f t="shared" si="1669"/>
        <v>0.1293997645</v>
      </c>
      <c r="HC341" s="193">
        <f t="shared" si="1669"/>
        <v>0.1302010014</v>
      </c>
      <c r="HD341" s="193">
        <f t="shared" si="1669"/>
        <v>0.1366108969</v>
      </c>
      <c r="HE341" s="193">
        <f t="shared" si="1669"/>
        <v>0.1454245031</v>
      </c>
      <c r="HF341" s="193">
        <f t="shared" si="1669"/>
        <v>0.1526356355</v>
      </c>
      <c r="HG341" s="193">
        <f t="shared" si="1669"/>
        <v>0.1754708881</v>
      </c>
      <c r="HH341" s="193">
        <f t="shared" si="1669"/>
        <v>0.2032873171</v>
      </c>
      <c r="HI341" s="193">
        <f t="shared" si="1669"/>
        <v>0.224497738</v>
      </c>
      <c r="HJ341" s="193">
        <f t="shared" si="1669"/>
        <v>0.2265533431</v>
      </c>
      <c r="HK341" s="193">
        <f t="shared" si="1669"/>
        <v>0.212315401</v>
      </c>
      <c r="HL341" s="193">
        <f t="shared" si="1669"/>
        <v>0.1976650855</v>
      </c>
      <c r="HM341" s="193">
        <f t="shared" si="1669"/>
        <v>0.1893646121</v>
      </c>
      <c r="HN341" s="193">
        <f t="shared" si="1669"/>
        <v>0.1717436452</v>
      </c>
      <c r="HO341" s="193">
        <f t="shared" si="1669"/>
        <v>0.1709991448</v>
      </c>
      <c r="HP341" s="193">
        <f t="shared" si="1669"/>
        <v>0.1752941096</v>
      </c>
      <c r="HQ341" s="193">
        <f t="shared" si="1669"/>
        <v>0.1897825061</v>
      </c>
      <c r="HR341" s="193">
        <f t="shared" si="1669"/>
        <v>0.2000533129</v>
      </c>
      <c r="HS341" s="193">
        <f t="shared" si="1669"/>
        <v>0.1950408222</v>
      </c>
      <c r="HT341" s="193">
        <f t="shared" si="1669"/>
        <v>0.1975844308</v>
      </c>
      <c r="HU341" s="193">
        <f t="shared" si="1669"/>
        <v>0.2292359859</v>
      </c>
      <c r="HV341" s="193">
        <f t="shared" si="1669"/>
        <v>0.2732920272</v>
      </c>
      <c r="HW341" s="193">
        <f t="shared" si="1669"/>
        <v>0.3173574201</v>
      </c>
      <c r="HX341" s="193">
        <f t="shared" si="1669"/>
        <v>0.3666433228</v>
      </c>
      <c r="HY341" s="193">
        <f t="shared" si="1669"/>
        <v>0.4090396151</v>
      </c>
      <c r="HZ341" s="193">
        <f t="shared" si="1669"/>
        <v>0.4428370408</v>
      </c>
      <c r="IA341" s="193">
        <f t="shared" si="1669"/>
        <v>0.4782583246</v>
      </c>
      <c r="IB341" s="193">
        <f t="shared" si="1669"/>
        <v>0.4733307174</v>
      </c>
      <c r="IC341" s="193">
        <f t="shared" si="1669"/>
        <v>0.463795998</v>
      </c>
      <c r="ID341" s="193">
        <f t="shared" si="1669"/>
        <v>0.4491333621</v>
      </c>
      <c r="IE341" s="193">
        <f t="shared" si="1669"/>
        <v>0.4309452838</v>
      </c>
      <c r="IF341" s="193">
        <f t="shared" si="1669"/>
        <v>0.4159220913</v>
      </c>
      <c r="IG341" s="193">
        <f t="shared" si="1669"/>
        <v>0.399817229</v>
      </c>
      <c r="IH341" s="193">
        <f t="shared" si="1669"/>
        <v>0.381789398</v>
      </c>
      <c r="II341" s="193">
        <f t="shared" si="1669"/>
        <v>0.3625597116</v>
      </c>
      <c r="IJ341" s="193">
        <f t="shared" si="1669"/>
        <v>0.3365195113</v>
      </c>
      <c r="IK341" s="193">
        <f t="shared" si="1669"/>
        <v>0.3128830219</v>
      </c>
      <c r="IL341" s="193">
        <f t="shared" si="1669"/>
        <v>0.276026123</v>
      </c>
      <c r="IM341" s="193">
        <f t="shared" si="1669"/>
        <v>0.2367655133</v>
      </c>
      <c r="IN341" s="193">
        <f t="shared" si="1669"/>
        <v>0.2015110883</v>
      </c>
      <c r="IO341" s="193">
        <f t="shared" si="23"/>
        <v>0</v>
      </c>
      <c r="IP341" s="193">
        <f t="shared" si="29"/>
        <v>0</v>
      </c>
      <c r="IQ341" s="193">
        <f t="shared" ref="IQ341:KK341" si="1670">MAX((MIN(CZ341+IP341,$IO$7))-GT341,0)</f>
        <v>0</v>
      </c>
      <c r="IR341" s="193">
        <f t="shared" si="1670"/>
        <v>0</v>
      </c>
      <c r="IS341" s="193">
        <f t="shared" si="1670"/>
        <v>0</v>
      </c>
      <c r="IT341" s="193">
        <f t="shared" si="1670"/>
        <v>0</v>
      </c>
      <c r="IU341" s="193">
        <f t="shared" si="1670"/>
        <v>0</v>
      </c>
      <c r="IV341" s="193">
        <f t="shared" si="1670"/>
        <v>0</v>
      </c>
      <c r="IW341" s="193">
        <f t="shared" si="1670"/>
        <v>0</v>
      </c>
      <c r="IX341" s="193">
        <f t="shared" si="1670"/>
        <v>0</v>
      </c>
      <c r="IY341" s="193">
        <f t="shared" si="1670"/>
        <v>0</v>
      </c>
      <c r="IZ341" s="193">
        <f t="shared" si="1670"/>
        <v>0</v>
      </c>
      <c r="JA341" s="193">
        <f t="shared" si="1670"/>
        <v>0</v>
      </c>
      <c r="JB341" s="193">
        <f t="shared" si="1670"/>
        <v>0</v>
      </c>
      <c r="JC341" s="193">
        <f t="shared" si="1670"/>
        <v>0</v>
      </c>
      <c r="JD341" s="193">
        <f t="shared" si="1670"/>
        <v>0</v>
      </c>
      <c r="JE341" s="193">
        <f t="shared" si="1670"/>
        <v>0</v>
      </c>
      <c r="JF341" s="193">
        <f t="shared" si="1670"/>
        <v>0</v>
      </c>
      <c r="JG341" s="193">
        <f t="shared" si="1670"/>
        <v>0</v>
      </c>
      <c r="JH341" s="193">
        <f t="shared" si="1670"/>
        <v>0</v>
      </c>
      <c r="JI341" s="193">
        <f t="shared" si="1670"/>
        <v>0</v>
      </c>
      <c r="JJ341" s="193">
        <f t="shared" si="1670"/>
        <v>0</v>
      </c>
      <c r="JK341" s="193">
        <f t="shared" si="1670"/>
        <v>0</v>
      </c>
      <c r="JL341" s="193">
        <f t="shared" si="1670"/>
        <v>0</v>
      </c>
      <c r="JM341" s="193">
        <f t="shared" si="1670"/>
        <v>0</v>
      </c>
      <c r="JN341" s="193">
        <f t="shared" si="1670"/>
        <v>0</v>
      </c>
      <c r="JO341" s="193">
        <f t="shared" si="1670"/>
        <v>0</v>
      </c>
      <c r="JP341" s="193">
        <f t="shared" si="1670"/>
        <v>0</v>
      </c>
      <c r="JQ341" s="193">
        <f t="shared" si="1670"/>
        <v>0</v>
      </c>
      <c r="JR341" s="193">
        <f t="shared" si="1670"/>
        <v>0</v>
      </c>
      <c r="JS341" s="193">
        <f t="shared" si="1670"/>
        <v>0</v>
      </c>
      <c r="JT341" s="193">
        <f t="shared" si="1670"/>
        <v>0</v>
      </c>
      <c r="JU341" s="193">
        <f t="shared" si="1670"/>
        <v>0</v>
      </c>
      <c r="JV341" s="193">
        <f t="shared" si="1670"/>
        <v>0</v>
      </c>
      <c r="JW341" s="193">
        <f t="shared" si="1670"/>
        <v>0</v>
      </c>
      <c r="JX341" s="193">
        <f t="shared" si="1670"/>
        <v>0</v>
      </c>
      <c r="JY341" s="193">
        <f t="shared" si="1670"/>
        <v>0</v>
      </c>
      <c r="JZ341" s="193">
        <f t="shared" si="1670"/>
        <v>0</v>
      </c>
      <c r="KA341" s="193">
        <f t="shared" si="1670"/>
        <v>0</v>
      </c>
      <c r="KB341" s="193">
        <f t="shared" si="1670"/>
        <v>0</v>
      </c>
      <c r="KC341" s="193">
        <f t="shared" si="1670"/>
        <v>0</v>
      </c>
      <c r="KD341" s="193">
        <f t="shared" si="1670"/>
        <v>0</v>
      </c>
      <c r="KE341" s="193">
        <f t="shared" si="1670"/>
        <v>0</v>
      </c>
      <c r="KF341" s="193">
        <f t="shared" si="1670"/>
        <v>0</v>
      </c>
      <c r="KG341" s="193">
        <f t="shared" si="1670"/>
        <v>0</v>
      </c>
      <c r="KH341" s="193">
        <f t="shared" si="1670"/>
        <v>0</v>
      </c>
      <c r="KI341" s="193">
        <f t="shared" si="1670"/>
        <v>0</v>
      </c>
      <c r="KJ341" s="193">
        <f t="shared" si="1670"/>
        <v>0</v>
      </c>
      <c r="KK341" s="193">
        <f t="shared" si="1670"/>
        <v>0</v>
      </c>
      <c r="KL341" s="1"/>
      <c r="KM341" s="1"/>
      <c r="KN341" s="1"/>
      <c r="KO341" s="1"/>
      <c r="KP341" s="1"/>
      <c r="KQ341" s="1"/>
      <c r="KR341" s="1"/>
      <c r="KS341" s="1"/>
      <c r="KT341" s="1"/>
      <c r="KU341" s="1"/>
      <c r="KV341" s="1"/>
      <c r="KW341" s="1"/>
      <c r="KX341" s="1"/>
      <c r="KY341" s="1"/>
      <c r="KZ341" s="1"/>
      <c r="LA341" s="1"/>
      <c r="LB341" s="1"/>
      <c r="LC341" s="1"/>
      <c r="LD341" s="1"/>
      <c r="LE341" s="1"/>
      <c r="LF341" s="1"/>
      <c r="LG341" s="1"/>
      <c r="LH341" s="1"/>
      <c r="LI341" s="1"/>
      <c r="LJ341" s="1"/>
      <c r="LK341" s="1"/>
      <c r="LL341" s="1"/>
      <c r="LM341" s="1"/>
      <c r="LN341" s="1"/>
    </row>
    <row r="342" ht="14.25" customHeight="1">
      <c r="A342" s="1">
        <v>11.0</v>
      </c>
      <c r="B342" s="1">
        <f t="shared" ref="B342:C342" si="1671">B341+1</f>
        <v>332</v>
      </c>
      <c r="C342" s="267">
        <f t="shared" si="1671"/>
        <v>43797</v>
      </c>
      <c r="D342" s="193">
        <f t="shared" si="15"/>
        <v>13.15574955</v>
      </c>
      <c r="E342" s="193">
        <f>(SUMIFS(Profile!$F$2:$F$17521,Profile!$B$2:$B$17521,$B342,Profile!$C$2:$C$17521,E$8))*$C$6</f>
        <v>0.1710640849</v>
      </c>
      <c r="F342" s="193">
        <f>(SUMIFS(Profile!$F$2:$F$17521,Profile!$B$2:$B$17521,$B342,Profile!$C$2:$C$17521,F$8))*$C$6</f>
        <v>0.1518343986</v>
      </c>
      <c r="G342" s="193">
        <f>(SUMIFS(Profile!$F$2:$F$17521,Profile!$B$2:$B$17521,$B342,Profile!$C$2:$C$17521,G$8))*$C$6</f>
        <v>0.1410177</v>
      </c>
      <c r="H342" s="193">
        <f>(SUMIFS(Profile!$F$2:$F$17521,Profile!$B$2:$B$17521,$B342,Profile!$C$2:$C$17521,H$8))*$C$6</f>
        <v>0.1338065676</v>
      </c>
      <c r="I342" s="193">
        <f>(SUMIFS(Profile!$F$2:$F$17521,Profile!$B$2:$B$17521,$B342,Profile!$C$2:$C$17521,I$8))*$C$6</f>
        <v>0.1273966722</v>
      </c>
      <c r="J342" s="193">
        <f>(SUMIFS(Profile!$F$2:$F$17521,Profile!$B$2:$B$17521,$B342,Profile!$C$2:$C$17521,J$8))*$C$6</f>
        <v>0.1233904875</v>
      </c>
      <c r="K342" s="193">
        <f>(SUMIFS(Profile!$F$2:$F$17521,Profile!$B$2:$B$17521,$B342,Profile!$C$2:$C$17521,K$8))*$C$6</f>
        <v>0.1233904875</v>
      </c>
      <c r="L342" s="193">
        <f>(SUMIFS(Profile!$F$2:$F$17521,Profile!$B$2:$B$17521,$B342,Profile!$C$2:$C$17521,L$8))*$C$6</f>
        <v>0.1217880136</v>
      </c>
      <c r="M342" s="193">
        <f>(SUMIFS(Profile!$F$2:$F$17521,Profile!$B$2:$B$17521,$B342,Profile!$C$2:$C$17521,M$8))*$C$6</f>
        <v>0.1221886321</v>
      </c>
      <c r="N342" s="193">
        <f>(SUMIFS(Profile!$F$2:$F$17521,Profile!$B$2:$B$17521,$B342,Profile!$C$2:$C$17521,N$8))*$C$6</f>
        <v>0.1261948168</v>
      </c>
      <c r="O342" s="193">
        <f>(SUMIFS(Profile!$F$2:$F$17521,Profile!$B$2:$B$17521,$B342,Profile!$C$2:$C$17521,O$8))*$C$6</f>
        <v>0.1318034753</v>
      </c>
      <c r="P342" s="193">
        <f>(SUMIFS(Profile!$F$2:$F$17521,Profile!$B$2:$B$17521,$B342,Profile!$C$2:$C$17521,P$8))*$C$6</f>
        <v>0.1434214108</v>
      </c>
      <c r="Q342" s="193">
        <f>(SUMIFS(Profile!$F$2:$F$17521,Profile!$B$2:$B$17521,$B342,Profile!$C$2:$C$17521,Q$8))*$C$6</f>
        <v>0.1734677957</v>
      </c>
      <c r="R342" s="193">
        <f>(SUMIFS(Profile!$F$2:$F$17521,Profile!$B$2:$B$17521,$B342,Profile!$C$2:$C$17521,R$8))*$C$6</f>
        <v>0.2059178915</v>
      </c>
      <c r="S342" s="193">
        <f>(SUMIFS(Profile!$F$2:$F$17521,Profile!$B$2:$B$17521,$B342,Profile!$C$2:$C$17521,S$8))*$C$6</f>
        <v>0.2491846858</v>
      </c>
      <c r="T342" s="193">
        <f>(SUMIFS(Profile!$F$2:$F$17521,Profile!$B$2:$B$17521,$B342,Profile!$C$2:$C$17521,T$8))*$C$6</f>
        <v>0.2792310707</v>
      </c>
      <c r="U342" s="193">
        <f>(SUMIFS(Profile!$F$2:$F$17521,Profile!$B$2:$B$17521,$B342,Profile!$C$2:$C$17521,U$8))*$C$6</f>
        <v>0.2920508616</v>
      </c>
      <c r="V342" s="193">
        <f>(SUMIFS(Profile!$F$2:$F$17521,Profile!$B$2:$B$17521,$B342,Profile!$C$2:$C$17521,V$8))*$C$6</f>
        <v>0.2892465324</v>
      </c>
      <c r="W342" s="193">
        <f>(SUMIFS(Profile!$F$2:$F$17521,Profile!$B$2:$B$17521,$B342,Profile!$C$2:$C$17521,W$8))*$C$6</f>
        <v>0.2888459139</v>
      </c>
      <c r="X342" s="193">
        <f>(SUMIFS(Profile!$F$2:$F$17521,Profile!$B$2:$B$17521,$B342,Profile!$C$2:$C$17521,X$8))*$C$6</f>
        <v>0.2884452954</v>
      </c>
      <c r="Y342" s="193">
        <f>(SUMIFS(Profile!$F$2:$F$17521,Profile!$B$2:$B$17521,$B342,Profile!$C$2:$C$17521,Y$8))*$C$6</f>
        <v>0.2828366369</v>
      </c>
      <c r="Z342" s="193">
        <f>(SUMIFS(Profile!$F$2:$F$17521,Profile!$B$2:$B$17521,$B342,Profile!$C$2:$C$17521,Z$8))*$C$6</f>
        <v>0.2828366369</v>
      </c>
      <c r="AA342" s="193">
        <f>(SUMIFS(Profile!$F$2:$F$17521,Profile!$B$2:$B$17521,$B342,Profile!$C$2:$C$17521,AA$8))*$C$6</f>
        <v>0.2804329261</v>
      </c>
      <c r="AB342" s="193">
        <f>(SUMIFS(Profile!$F$2:$F$17521,Profile!$B$2:$B$17521,$B342,Profile!$C$2:$C$17521,AB$8))*$C$6</f>
        <v>0.2836378738</v>
      </c>
      <c r="AC342" s="193">
        <f>(SUMIFS(Profile!$F$2:$F$17521,Profile!$B$2:$B$17521,$B342,Profile!$C$2:$C$17521,AC$8))*$C$6</f>
        <v>0.2920508616</v>
      </c>
      <c r="AD342" s="193">
        <f>(SUMIFS(Profile!$F$2:$F$17521,Profile!$B$2:$B$17521,$B342,Profile!$C$2:$C$17521,AD$8))*$C$6</f>
        <v>0.2928520986</v>
      </c>
      <c r="AE342" s="193">
        <f>(SUMIFS(Profile!$F$2:$F$17521,Profile!$B$2:$B$17521,$B342,Profile!$C$2:$C$17521,AE$8))*$C$6</f>
        <v>0.2868428216</v>
      </c>
      <c r="AF342" s="193">
        <f>(SUMIFS(Profile!$F$2:$F$17521,Profile!$B$2:$B$17521,$B342,Profile!$C$2:$C$17521,AF$8))*$C$6</f>
        <v>0.2820354</v>
      </c>
      <c r="AG342" s="193">
        <f>(SUMIFS(Profile!$F$2:$F$17521,Profile!$B$2:$B$17521,$B342,Profile!$C$2:$C$17521,AG$8))*$C$6</f>
        <v>0.2784298338</v>
      </c>
      <c r="AH342" s="193">
        <f>(SUMIFS(Profile!$F$2:$F$17521,Profile!$B$2:$B$17521,$B342,Profile!$C$2:$C$17521,AH$8))*$C$6</f>
        <v>0.2876440585</v>
      </c>
      <c r="AI342" s="193">
        <f>(SUMIFS(Profile!$F$2:$F$17521,Profile!$B$2:$B$17521,$B342,Profile!$C$2:$C$17521,AI$8))*$C$6</f>
        <v>0.2996626125</v>
      </c>
      <c r="AJ342" s="193">
        <f>(SUMIFS(Profile!$F$2:$F$17521,Profile!$B$2:$B$17521,$B342,Profile!$C$2:$C$17521,AJ$8))*$C$6</f>
        <v>0.3297089974</v>
      </c>
      <c r="AK342" s="193">
        <f>(SUMIFS(Profile!$F$2:$F$17521,Profile!$B$2:$B$17521,$B342,Profile!$C$2:$C$17521,AK$8))*$C$6</f>
        <v>0.3693702255</v>
      </c>
      <c r="AL342" s="193">
        <f>(SUMIFS(Profile!$F$2:$F$17521,Profile!$B$2:$B$17521,$B342,Profile!$C$2:$C$17521,AL$8))*$C$6</f>
        <v>0.4192071627</v>
      </c>
      <c r="AM342" s="193">
        <f>(SUMIFS(Profile!$F$2:$F$17521,Profile!$B$2:$B$17521,$B342,Profile!$C$2:$C$17521,AM$8))*$C$6</f>
        <v>0.4579069065</v>
      </c>
      <c r="AN342" s="193">
        <f>(SUMIFS(Profile!$F$2:$F$17521,Profile!$B$2:$B$17521,$B342,Profile!$C$2:$C$17521,AN$8))*$C$6</f>
        <v>0.4604708647</v>
      </c>
      <c r="AO342" s="193">
        <f>(SUMIFS(Profile!$F$2:$F$17521,Profile!$B$2:$B$17521,$B342,Profile!$C$2:$C$17521,AO$8))*$C$6</f>
        <v>0.461432349</v>
      </c>
      <c r="AP342" s="193">
        <f>(SUMIFS(Profile!$F$2:$F$17521,Profile!$B$2:$B$17521,$B342,Profile!$C$2:$C$17521,AP$8))*$C$6</f>
        <v>0.4527789901</v>
      </c>
      <c r="AQ342" s="193">
        <f>(SUMIFS(Profile!$F$2:$F$17521,Profile!$B$2:$B$17521,$B342,Profile!$C$2:$C$17521,AQ$8))*$C$6</f>
        <v>0.4326679432</v>
      </c>
      <c r="AR342" s="193">
        <f>(SUMIFS(Profile!$F$2:$F$17521,Profile!$B$2:$B$17521,$B342,Profile!$C$2:$C$17521,AR$8))*$C$6</f>
        <v>0.4109544223</v>
      </c>
      <c r="AS342" s="193">
        <f>(SUMIFS(Profile!$F$2:$F$17521,Profile!$B$2:$B$17521,$B342,Profile!$C$2:$C$17521,AS$8))*$C$6</f>
        <v>0.3946091889</v>
      </c>
      <c r="AT342" s="193">
        <f>(SUMIFS(Profile!$F$2:$F$17521,Profile!$B$2:$B$17521,$B342,Profile!$C$2:$C$17521,AT$8))*$C$6</f>
        <v>0.3825906349</v>
      </c>
      <c r="AU342" s="193">
        <f>(SUMIFS(Profile!$F$2:$F$17521,Profile!$B$2:$B$17521,$B342,Profile!$C$2:$C$17521,AU$8))*$C$6</f>
        <v>0.3661652778</v>
      </c>
      <c r="AV342" s="193">
        <f>(SUMIFS(Profile!$F$2:$F$17521,Profile!$B$2:$B$17521,$B342,Profile!$C$2:$C$17521,AV$8))*$C$6</f>
        <v>0.3445318807</v>
      </c>
      <c r="AW342" s="193">
        <f>(SUMIFS(Profile!$F$2:$F$17521,Profile!$B$2:$B$17521,$B342,Profile!$C$2:$C$17521,AW$8))*$C$6</f>
        <v>0.3216966281</v>
      </c>
      <c r="AX342" s="193">
        <f>(SUMIFS(Profile!$F$2:$F$17521,Profile!$B$2:$B$17521,$B342,Profile!$C$2:$C$17521,AX$8))*$C$6</f>
        <v>0.2804329261</v>
      </c>
      <c r="AY342" s="193">
        <f>(SUMIFS(Profile!$F$2:$F$17521,Profile!$B$2:$B$17521,$B342,Profile!$C$2:$C$17521,AY$8))*$C$6</f>
        <v>0.2399704611</v>
      </c>
      <c r="AZ342" s="193">
        <f>(SUMIFS(Profile!$F$2:$F$17521,Profile!$B$2:$B$17521,$B342,Profile!$C$2:$C$17521,AZ$8))*$C$6</f>
        <v>0.1983061406</v>
      </c>
      <c r="BA342" s="193">
        <f t="shared" si="16"/>
        <v>0.9561601177</v>
      </c>
      <c r="BB342" s="193">
        <f>(SUMIFS(Profile!$E$2:$E$17521,Profile!$B$2:$B$17521,$B342,Profile!$C$2:$C$17521,BB$8))*$C$9</f>
        <v>0</v>
      </c>
      <c r="BC342" s="193">
        <f>(SUMIFS(Profile!$E$2:$E$17521,Profile!$B$2:$B$17521,$B342,Profile!$C$2:$C$17521,BC$8))*$C$9</f>
        <v>0</v>
      </c>
      <c r="BD342" s="193">
        <f>(SUMIFS(Profile!$E$2:$E$17521,Profile!$B$2:$B$17521,$B342,Profile!$C$2:$C$17521,BD$8))*$C$9</f>
        <v>0</v>
      </c>
      <c r="BE342" s="193">
        <f>(SUMIFS(Profile!$E$2:$E$17521,Profile!$B$2:$B$17521,$B342,Profile!$C$2:$C$17521,BE$8))*$C$9</f>
        <v>0</v>
      </c>
      <c r="BF342" s="193">
        <f>(SUMIFS(Profile!$E$2:$E$17521,Profile!$B$2:$B$17521,$B342,Profile!$C$2:$C$17521,BF$8))*$C$9</f>
        <v>0</v>
      </c>
      <c r="BG342" s="193">
        <f>(SUMIFS(Profile!$E$2:$E$17521,Profile!$B$2:$B$17521,$B342,Profile!$C$2:$C$17521,BG$8))*$C$9</f>
        <v>0</v>
      </c>
      <c r="BH342" s="193">
        <f>(SUMIFS(Profile!$E$2:$E$17521,Profile!$B$2:$B$17521,$B342,Profile!$C$2:$C$17521,BH$8))*$C$9</f>
        <v>0</v>
      </c>
      <c r="BI342" s="193">
        <f>(SUMIFS(Profile!$E$2:$E$17521,Profile!$B$2:$B$17521,$B342,Profile!$C$2:$C$17521,BI$8))*$C$9</f>
        <v>0</v>
      </c>
      <c r="BJ342" s="193">
        <f>(SUMIFS(Profile!$E$2:$E$17521,Profile!$B$2:$B$17521,$B342,Profile!$C$2:$C$17521,BJ$8))*$C$9</f>
        <v>0</v>
      </c>
      <c r="BK342" s="193">
        <f>(SUMIFS(Profile!$E$2:$E$17521,Profile!$B$2:$B$17521,$B342,Profile!$C$2:$C$17521,BK$8))*$C$9</f>
        <v>0</v>
      </c>
      <c r="BL342" s="193">
        <f>(SUMIFS(Profile!$E$2:$E$17521,Profile!$B$2:$B$17521,$B342,Profile!$C$2:$C$17521,BL$8))*$C$9</f>
        <v>0</v>
      </c>
      <c r="BM342" s="193">
        <f>(SUMIFS(Profile!$E$2:$E$17521,Profile!$B$2:$B$17521,$B342,Profile!$C$2:$C$17521,BM$8))*$C$9</f>
        <v>0</v>
      </c>
      <c r="BN342" s="193">
        <f>(SUMIFS(Profile!$E$2:$E$17521,Profile!$B$2:$B$17521,$B342,Profile!$C$2:$C$17521,BN$8))*$C$9</f>
        <v>0</v>
      </c>
      <c r="BO342" s="193">
        <f>(SUMIFS(Profile!$E$2:$E$17521,Profile!$B$2:$B$17521,$B342,Profile!$C$2:$C$17521,BO$8))*$C$9</f>
        <v>0</v>
      </c>
      <c r="BP342" s="193">
        <f>(SUMIFS(Profile!$E$2:$E$17521,Profile!$B$2:$B$17521,$B342,Profile!$C$2:$C$17521,BP$8))*$C$9</f>
        <v>0</v>
      </c>
      <c r="BQ342" s="193">
        <f>(SUMIFS(Profile!$E$2:$E$17521,Profile!$B$2:$B$17521,$B342,Profile!$C$2:$C$17521,BQ$8))*$C$9</f>
        <v>0.0001829337408</v>
      </c>
      <c r="BR342" s="193">
        <f>(SUMIFS(Profile!$E$2:$E$17521,Profile!$B$2:$B$17521,$B342,Profile!$C$2:$C$17521,BR$8))*$C$9</f>
        <v>0.005488012223</v>
      </c>
      <c r="BS342" s="193">
        <f>(SUMIFS(Profile!$E$2:$E$17521,Profile!$B$2:$B$17521,$B342,Profile!$C$2:$C$17521,BS$8))*$C$9</f>
        <v>0.01537610942</v>
      </c>
      <c r="BT342" s="193">
        <f>(SUMIFS(Profile!$E$2:$E$17521,Profile!$B$2:$B$17521,$B342,Profile!$C$2:$C$17521,BT$8))*$C$9</f>
        <v>0.02905790732</v>
      </c>
      <c r="BU342" s="193">
        <f>(SUMIFS(Profile!$E$2:$E$17521,Profile!$B$2:$B$17521,$B342,Profile!$C$2:$C$17521,BU$8))*$C$9</f>
        <v>0.0487595075</v>
      </c>
      <c r="BV342" s="193">
        <f>(SUMIFS(Profile!$E$2:$E$17521,Profile!$B$2:$B$17521,$B342,Profile!$C$2:$C$17521,BV$8))*$C$9</f>
        <v>0.06957190945</v>
      </c>
      <c r="BW342" s="193">
        <f>(SUMIFS(Profile!$E$2:$E$17521,Profile!$B$2:$B$17521,$B342,Profile!$C$2:$C$17521,BW$8))*$C$9</f>
        <v>0.09043042277</v>
      </c>
      <c r="BX342" s="193">
        <f>(SUMIFS(Profile!$E$2:$E$17521,Profile!$B$2:$B$17521,$B342,Profile!$C$2:$C$17521,BX$8))*$C$9</f>
        <v>0.09946882712</v>
      </c>
      <c r="BY342" s="193">
        <f>(SUMIFS(Profile!$E$2:$E$17521,Profile!$B$2:$B$17521,$B342,Profile!$C$2:$C$17521,BY$8))*$C$9</f>
        <v>0.1012251196</v>
      </c>
      <c r="BZ342" s="193">
        <f>(SUMIFS(Profile!$E$2:$E$17521,Profile!$B$2:$B$17521,$B342,Profile!$C$2:$C$17521,BZ$8))*$C$9</f>
        <v>0.1030958224</v>
      </c>
      <c r="CA342" s="193">
        <f>(SUMIFS(Profile!$E$2:$E$17521,Profile!$B$2:$B$17521,$B342,Profile!$C$2:$C$17521,CA$8))*$C$9</f>
        <v>0.08647351312</v>
      </c>
      <c r="CB342" s="193">
        <f>(SUMIFS(Profile!$E$2:$E$17521,Profile!$B$2:$B$17521,$B342,Profile!$C$2:$C$17521,CB$8))*$C$9</f>
        <v>0.08147845163</v>
      </c>
      <c r="CC342" s="193">
        <f>(SUMIFS(Profile!$E$2:$E$17521,Profile!$B$2:$B$17521,$B342,Profile!$C$2:$C$17521,CC$8))*$C$9</f>
        <v>0.08644784334</v>
      </c>
      <c r="CD342" s="193">
        <f>(SUMIFS(Profile!$E$2:$E$17521,Profile!$B$2:$B$17521,$B342,Profile!$C$2:$C$17521,CD$8))*$C$9</f>
        <v>0.06703083682</v>
      </c>
      <c r="CE342" s="193">
        <f>(SUMIFS(Profile!$E$2:$E$17521,Profile!$B$2:$B$17521,$B342,Profile!$C$2:$C$17521,CE$8))*$C$9</f>
        <v>0.04373536718</v>
      </c>
      <c r="CF342" s="193">
        <f>(SUMIFS(Profile!$E$2:$E$17521,Profile!$B$2:$B$17521,$B342,Profile!$C$2:$C$17521,CF$8))*$C$9</f>
        <v>0.02184295216</v>
      </c>
      <c r="CG342" s="193">
        <f>(SUMIFS(Profile!$E$2:$E$17521,Profile!$B$2:$B$17521,$B342,Profile!$C$2:$C$17521,CG$8))*$C$9</f>
        <v>0.005526255557</v>
      </c>
      <c r="CH342" s="193">
        <f>(SUMIFS(Profile!$E$2:$E$17521,Profile!$B$2:$B$17521,$B342,Profile!$C$2:$C$17521,CH$8))*$C$9</f>
        <v>0.0009354306062</v>
      </c>
      <c r="CI342" s="193">
        <f>(SUMIFS(Profile!$E$2:$E$17521,Profile!$B$2:$B$17521,$B342,Profile!$C$2:$C$17521,CI$8))*$C$9</f>
        <v>0.00003289568069</v>
      </c>
      <c r="CJ342" s="193">
        <f>(SUMIFS(Profile!$E$2:$E$17521,Profile!$B$2:$B$17521,$B342,Profile!$C$2:$C$17521,CJ$8))*$C$9</f>
        <v>0</v>
      </c>
      <c r="CK342" s="193">
        <f>(SUMIFS(Profile!$E$2:$E$17521,Profile!$B$2:$B$17521,$B342,Profile!$C$2:$C$17521,CK$8))*$C$9</f>
        <v>0</v>
      </c>
      <c r="CL342" s="193">
        <f>(SUMIFS(Profile!$E$2:$E$17521,Profile!$B$2:$B$17521,$B342,Profile!$C$2:$C$17521,CL$8))*$C$9</f>
        <v>0</v>
      </c>
      <c r="CM342" s="193">
        <f>(SUMIFS(Profile!$E$2:$E$17521,Profile!$B$2:$B$17521,$B342,Profile!$C$2:$C$17521,CM$8))*$C$9</f>
        <v>0</v>
      </c>
      <c r="CN342" s="193">
        <f>(SUMIFS(Profile!$E$2:$E$17521,Profile!$B$2:$B$17521,$B342,Profile!$C$2:$C$17521,CN$8))*$C$9</f>
        <v>0</v>
      </c>
      <c r="CO342" s="193">
        <f>(SUMIFS(Profile!$E$2:$E$17521,Profile!$B$2:$B$17521,$B342,Profile!$C$2:$C$17521,CO$8))*$C$9</f>
        <v>0</v>
      </c>
      <c r="CP342" s="193">
        <f>(SUMIFS(Profile!$E$2:$E$17521,Profile!$B$2:$B$17521,$B342,Profile!$C$2:$C$17521,CP$8))*$C$9</f>
        <v>0</v>
      </c>
      <c r="CQ342" s="193">
        <f>(SUMIFS(Profile!$E$2:$E$17521,Profile!$B$2:$B$17521,$B342,Profile!$C$2:$C$17521,CQ$8))*$C$9</f>
        <v>0</v>
      </c>
      <c r="CR342" s="193">
        <f>(SUMIFS(Profile!$E$2:$E$17521,Profile!$B$2:$B$17521,$B342,Profile!$C$2:$C$17521,CR$8))*$C$9</f>
        <v>0</v>
      </c>
      <c r="CS342" s="193">
        <f>(SUMIFS(Profile!$E$2:$E$17521,Profile!$B$2:$B$17521,$B342,Profile!$C$2:$C$17521,CS$8))*$C$9</f>
        <v>0</v>
      </c>
      <c r="CT342" s="193">
        <f>(SUMIFS(Profile!$E$2:$E$17521,Profile!$B$2:$B$17521,$B342,Profile!$C$2:$C$17521,CT$8))*$C$9</f>
        <v>0</v>
      </c>
      <c r="CU342" s="193">
        <f>(SUMIFS(Profile!$E$2:$E$17521,Profile!$B$2:$B$17521,$B342,Profile!$C$2:$C$17521,CU$8))*$C$9</f>
        <v>0</v>
      </c>
      <c r="CV342" s="193">
        <f>(SUMIFS(Profile!$E$2:$E$17521,Profile!$B$2:$B$17521,$B342,Profile!$C$2:$C$17521,CV$8))*$C$9</f>
        <v>0</v>
      </c>
      <c r="CW342" s="193">
        <f>(SUMIFS(Profile!$E$2:$E$17521,Profile!$B$2:$B$17521,$B342,Profile!$C$2:$C$17521,CW$8))*$C$9</f>
        <v>0</v>
      </c>
      <c r="CX342" s="193">
        <f t="shared" si="17"/>
        <v>0</v>
      </c>
      <c r="CY342" s="193">
        <f t="shared" ref="CY342:ET342" si="1672">MAX(BB342-E342,0)</f>
        <v>0</v>
      </c>
      <c r="CZ342" s="193">
        <f t="shared" si="1672"/>
        <v>0</v>
      </c>
      <c r="DA342" s="193">
        <f t="shared" si="1672"/>
        <v>0</v>
      </c>
      <c r="DB342" s="193">
        <f t="shared" si="1672"/>
        <v>0</v>
      </c>
      <c r="DC342" s="193">
        <f t="shared" si="1672"/>
        <v>0</v>
      </c>
      <c r="DD342" s="193">
        <f t="shared" si="1672"/>
        <v>0</v>
      </c>
      <c r="DE342" s="193">
        <f t="shared" si="1672"/>
        <v>0</v>
      </c>
      <c r="DF342" s="193">
        <f t="shared" si="1672"/>
        <v>0</v>
      </c>
      <c r="DG342" s="193">
        <f t="shared" si="1672"/>
        <v>0</v>
      </c>
      <c r="DH342" s="193">
        <f t="shared" si="1672"/>
        <v>0</v>
      </c>
      <c r="DI342" s="193">
        <f t="shared" si="1672"/>
        <v>0</v>
      </c>
      <c r="DJ342" s="193">
        <f t="shared" si="1672"/>
        <v>0</v>
      </c>
      <c r="DK342" s="193">
        <f t="shared" si="1672"/>
        <v>0</v>
      </c>
      <c r="DL342" s="193">
        <f t="shared" si="1672"/>
        <v>0</v>
      </c>
      <c r="DM342" s="193">
        <f t="shared" si="1672"/>
        <v>0</v>
      </c>
      <c r="DN342" s="193">
        <f t="shared" si="1672"/>
        <v>0</v>
      </c>
      <c r="DO342" s="193">
        <f t="shared" si="1672"/>
        <v>0</v>
      </c>
      <c r="DP342" s="193">
        <f t="shared" si="1672"/>
        <v>0</v>
      </c>
      <c r="DQ342" s="193">
        <f t="shared" si="1672"/>
        <v>0</v>
      </c>
      <c r="DR342" s="193">
        <f t="shared" si="1672"/>
        <v>0</v>
      </c>
      <c r="DS342" s="193">
        <f t="shared" si="1672"/>
        <v>0</v>
      </c>
      <c r="DT342" s="193">
        <f t="shared" si="1672"/>
        <v>0</v>
      </c>
      <c r="DU342" s="193">
        <f t="shared" si="1672"/>
        <v>0</v>
      </c>
      <c r="DV342" s="193">
        <f t="shared" si="1672"/>
        <v>0</v>
      </c>
      <c r="DW342" s="193">
        <f t="shared" si="1672"/>
        <v>0</v>
      </c>
      <c r="DX342" s="193">
        <f t="shared" si="1672"/>
        <v>0</v>
      </c>
      <c r="DY342" s="193">
        <f t="shared" si="1672"/>
        <v>0</v>
      </c>
      <c r="DZ342" s="193">
        <f t="shared" si="1672"/>
        <v>0</v>
      </c>
      <c r="EA342" s="193">
        <f t="shared" si="1672"/>
        <v>0</v>
      </c>
      <c r="EB342" s="193">
        <f t="shared" si="1672"/>
        <v>0</v>
      </c>
      <c r="EC342" s="193">
        <f t="shared" si="1672"/>
        <v>0</v>
      </c>
      <c r="ED342" s="193">
        <f t="shared" si="1672"/>
        <v>0</v>
      </c>
      <c r="EE342" s="193">
        <f t="shared" si="1672"/>
        <v>0</v>
      </c>
      <c r="EF342" s="193">
        <f t="shared" si="1672"/>
        <v>0</v>
      </c>
      <c r="EG342" s="193">
        <f t="shared" si="1672"/>
        <v>0</v>
      </c>
      <c r="EH342" s="193">
        <f t="shared" si="1672"/>
        <v>0</v>
      </c>
      <c r="EI342" s="193">
        <f t="shared" si="1672"/>
        <v>0</v>
      </c>
      <c r="EJ342" s="193">
        <f t="shared" si="1672"/>
        <v>0</v>
      </c>
      <c r="EK342" s="193">
        <f t="shared" si="1672"/>
        <v>0</v>
      </c>
      <c r="EL342" s="193">
        <f t="shared" si="1672"/>
        <v>0</v>
      </c>
      <c r="EM342" s="193">
        <f t="shared" si="1672"/>
        <v>0</v>
      </c>
      <c r="EN342" s="193">
        <f t="shared" si="1672"/>
        <v>0</v>
      </c>
      <c r="EO342" s="193">
        <f t="shared" si="1672"/>
        <v>0</v>
      </c>
      <c r="EP342" s="193">
        <f t="shared" si="1672"/>
        <v>0</v>
      </c>
      <c r="EQ342" s="193">
        <f t="shared" si="1672"/>
        <v>0</v>
      </c>
      <c r="ER342" s="193">
        <f t="shared" si="1672"/>
        <v>0</v>
      </c>
      <c r="ES342" s="193">
        <f t="shared" si="1672"/>
        <v>0</v>
      </c>
      <c r="ET342" s="193">
        <f t="shared" si="1672"/>
        <v>0</v>
      </c>
      <c r="EU342" s="193">
        <f t="shared" si="19"/>
        <v>0.9561601177</v>
      </c>
      <c r="EV342" s="193">
        <f t="shared" ref="EV342:GQ342" si="1673">BB342-CY342</f>
        <v>0</v>
      </c>
      <c r="EW342" s="193">
        <f t="shared" si="1673"/>
        <v>0</v>
      </c>
      <c r="EX342" s="193">
        <f t="shared" si="1673"/>
        <v>0</v>
      </c>
      <c r="EY342" s="193">
        <f t="shared" si="1673"/>
        <v>0</v>
      </c>
      <c r="EZ342" s="193">
        <f t="shared" si="1673"/>
        <v>0</v>
      </c>
      <c r="FA342" s="193">
        <f t="shared" si="1673"/>
        <v>0</v>
      </c>
      <c r="FB342" s="193">
        <f t="shared" si="1673"/>
        <v>0</v>
      </c>
      <c r="FC342" s="193">
        <f t="shared" si="1673"/>
        <v>0</v>
      </c>
      <c r="FD342" s="193">
        <f t="shared" si="1673"/>
        <v>0</v>
      </c>
      <c r="FE342" s="193">
        <f t="shared" si="1673"/>
        <v>0</v>
      </c>
      <c r="FF342" s="193">
        <f t="shared" si="1673"/>
        <v>0</v>
      </c>
      <c r="FG342" s="193">
        <f t="shared" si="1673"/>
        <v>0</v>
      </c>
      <c r="FH342" s="193">
        <f t="shared" si="1673"/>
        <v>0</v>
      </c>
      <c r="FI342" s="193">
        <f t="shared" si="1673"/>
        <v>0</v>
      </c>
      <c r="FJ342" s="193">
        <f t="shared" si="1673"/>
        <v>0</v>
      </c>
      <c r="FK342" s="193">
        <f t="shared" si="1673"/>
        <v>0.0001829337408</v>
      </c>
      <c r="FL342" s="193">
        <f t="shared" si="1673"/>
        <v>0.005488012223</v>
      </c>
      <c r="FM342" s="193">
        <f t="shared" si="1673"/>
        <v>0.01537610942</v>
      </c>
      <c r="FN342" s="193">
        <f t="shared" si="1673"/>
        <v>0.02905790732</v>
      </c>
      <c r="FO342" s="193">
        <f t="shared" si="1673"/>
        <v>0.0487595075</v>
      </c>
      <c r="FP342" s="193">
        <f t="shared" si="1673"/>
        <v>0.06957190945</v>
      </c>
      <c r="FQ342" s="193">
        <f t="shared" si="1673"/>
        <v>0.09043042277</v>
      </c>
      <c r="FR342" s="193">
        <f t="shared" si="1673"/>
        <v>0.09946882712</v>
      </c>
      <c r="FS342" s="193">
        <f t="shared" si="1673"/>
        <v>0.1012251196</v>
      </c>
      <c r="FT342" s="193">
        <f t="shared" si="1673"/>
        <v>0.1030958224</v>
      </c>
      <c r="FU342" s="193">
        <f t="shared" si="1673"/>
        <v>0.08647351312</v>
      </c>
      <c r="FV342" s="193">
        <f t="shared" si="1673"/>
        <v>0.08147845163</v>
      </c>
      <c r="FW342" s="193">
        <f t="shared" si="1673"/>
        <v>0.08644784334</v>
      </c>
      <c r="FX342" s="193">
        <f t="shared" si="1673"/>
        <v>0.06703083682</v>
      </c>
      <c r="FY342" s="193">
        <f t="shared" si="1673"/>
        <v>0.04373536718</v>
      </c>
      <c r="FZ342" s="193">
        <f t="shared" si="1673"/>
        <v>0.02184295216</v>
      </c>
      <c r="GA342" s="193">
        <f t="shared" si="1673"/>
        <v>0.005526255557</v>
      </c>
      <c r="GB342" s="193">
        <f t="shared" si="1673"/>
        <v>0.0009354306062</v>
      </c>
      <c r="GC342" s="193">
        <f t="shared" si="1673"/>
        <v>0.00003289568069</v>
      </c>
      <c r="GD342" s="193">
        <f t="shared" si="1673"/>
        <v>0</v>
      </c>
      <c r="GE342" s="193">
        <f t="shared" si="1673"/>
        <v>0</v>
      </c>
      <c r="GF342" s="193">
        <f t="shared" si="1673"/>
        <v>0</v>
      </c>
      <c r="GG342" s="193">
        <f t="shared" si="1673"/>
        <v>0</v>
      </c>
      <c r="GH342" s="193">
        <f t="shared" si="1673"/>
        <v>0</v>
      </c>
      <c r="GI342" s="193">
        <f t="shared" si="1673"/>
        <v>0</v>
      </c>
      <c r="GJ342" s="193">
        <f t="shared" si="1673"/>
        <v>0</v>
      </c>
      <c r="GK342" s="193">
        <f t="shared" si="1673"/>
        <v>0</v>
      </c>
      <c r="GL342" s="193">
        <f t="shared" si="1673"/>
        <v>0</v>
      </c>
      <c r="GM342" s="193">
        <f t="shared" si="1673"/>
        <v>0</v>
      </c>
      <c r="GN342" s="193">
        <f t="shared" si="1673"/>
        <v>0</v>
      </c>
      <c r="GO342" s="193">
        <f t="shared" si="1673"/>
        <v>0</v>
      </c>
      <c r="GP342" s="193">
        <f t="shared" si="1673"/>
        <v>0</v>
      </c>
      <c r="GQ342" s="193">
        <f t="shared" si="1673"/>
        <v>0</v>
      </c>
      <c r="GR342" s="193">
        <f t="shared" si="21"/>
        <v>12.19958944</v>
      </c>
      <c r="GS342" s="193">
        <f t="shared" ref="GS342:IN342" si="1674">E342-EV342</f>
        <v>0.1710640849</v>
      </c>
      <c r="GT342" s="193">
        <f t="shared" si="1674"/>
        <v>0.1518343986</v>
      </c>
      <c r="GU342" s="193">
        <f t="shared" si="1674"/>
        <v>0.1410177</v>
      </c>
      <c r="GV342" s="193">
        <f t="shared" si="1674"/>
        <v>0.1338065676</v>
      </c>
      <c r="GW342" s="193">
        <f t="shared" si="1674"/>
        <v>0.1273966722</v>
      </c>
      <c r="GX342" s="193">
        <f t="shared" si="1674"/>
        <v>0.1233904875</v>
      </c>
      <c r="GY342" s="193">
        <f t="shared" si="1674"/>
        <v>0.1233904875</v>
      </c>
      <c r="GZ342" s="193">
        <f t="shared" si="1674"/>
        <v>0.1217880136</v>
      </c>
      <c r="HA342" s="193">
        <f t="shared" si="1674"/>
        <v>0.1221886321</v>
      </c>
      <c r="HB342" s="193">
        <f t="shared" si="1674"/>
        <v>0.1261948168</v>
      </c>
      <c r="HC342" s="193">
        <f t="shared" si="1674"/>
        <v>0.1318034753</v>
      </c>
      <c r="HD342" s="193">
        <f t="shared" si="1674"/>
        <v>0.1434214108</v>
      </c>
      <c r="HE342" s="193">
        <f t="shared" si="1674"/>
        <v>0.1734677957</v>
      </c>
      <c r="HF342" s="193">
        <f t="shared" si="1674"/>
        <v>0.2059178915</v>
      </c>
      <c r="HG342" s="193">
        <f t="shared" si="1674"/>
        <v>0.2491846858</v>
      </c>
      <c r="HH342" s="193">
        <f t="shared" si="1674"/>
        <v>0.279048137</v>
      </c>
      <c r="HI342" s="193">
        <f t="shared" si="1674"/>
        <v>0.2865628494</v>
      </c>
      <c r="HJ342" s="193">
        <f t="shared" si="1674"/>
        <v>0.2738704229</v>
      </c>
      <c r="HK342" s="193">
        <f t="shared" si="1674"/>
        <v>0.2597880066</v>
      </c>
      <c r="HL342" s="193">
        <f t="shared" si="1674"/>
        <v>0.2396857879</v>
      </c>
      <c r="HM342" s="193">
        <f t="shared" si="1674"/>
        <v>0.2132647275</v>
      </c>
      <c r="HN342" s="193">
        <f t="shared" si="1674"/>
        <v>0.1924062141</v>
      </c>
      <c r="HO342" s="193">
        <f t="shared" si="1674"/>
        <v>0.180964099</v>
      </c>
      <c r="HP342" s="193">
        <f t="shared" si="1674"/>
        <v>0.1824127542</v>
      </c>
      <c r="HQ342" s="193">
        <f t="shared" si="1674"/>
        <v>0.1889550392</v>
      </c>
      <c r="HR342" s="193">
        <f t="shared" si="1674"/>
        <v>0.2063785854</v>
      </c>
      <c r="HS342" s="193">
        <f t="shared" si="1674"/>
        <v>0.2053643699</v>
      </c>
      <c r="HT342" s="193">
        <f t="shared" si="1674"/>
        <v>0.1955875566</v>
      </c>
      <c r="HU342" s="193">
        <f t="shared" si="1674"/>
        <v>0.211398997</v>
      </c>
      <c r="HV342" s="193">
        <f t="shared" si="1674"/>
        <v>0.2439086913</v>
      </c>
      <c r="HW342" s="193">
        <f t="shared" si="1674"/>
        <v>0.2778196603</v>
      </c>
      <c r="HX342" s="193">
        <f t="shared" si="1674"/>
        <v>0.3241827419</v>
      </c>
      <c r="HY342" s="193">
        <f t="shared" si="1674"/>
        <v>0.3684347949</v>
      </c>
      <c r="HZ342" s="193">
        <f t="shared" si="1674"/>
        <v>0.419174267</v>
      </c>
      <c r="IA342" s="193">
        <f t="shared" si="1674"/>
        <v>0.4579069065</v>
      </c>
      <c r="IB342" s="193">
        <f t="shared" si="1674"/>
        <v>0.4604708647</v>
      </c>
      <c r="IC342" s="193">
        <f t="shared" si="1674"/>
        <v>0.461432349</v>
      </c>
      <c r="ID342" s="193">
        <f t="shared" si="1674"/>
        <v>0.4527789901</v>
      </c>
      <c r="IE342" s="193">
        <f t="shared" si="1674"/>
        <v>0.4326679432</v>
      </c>
      <c r="IF342" s="193">
        <f t="shared" si="1674"/>
        <v>0.4109544223</v>
      </c>
      <c r="IG342" s="193">
        <f t="shared" si="1674"/>
        <v>0.3946091889</v>
      </c>
      <c r="IH342" s="193">
        <f t="shared" si="1674"/>
        <v>0.3825906349</v>
      </c>
      <c r="II342" s="193">
        <f t="shared" si="1674"/>
        <v>0.3661652778</v>
      </c>
      <c r="IJ342" s="193">
        <f t="shared" si="1674"/>
        <v>0.3445318807</v>
      </c>
      <c r="IK342" s="193">
        <f t="shared" si="1674"/>
        <v>0.3216966281</v>
      </c>
      <c r="IL342" s="193">
        <f t="shared" si="1674"/>
        <v>0.2804329261</v>
      </c>
      <c r="IM342" s="193">
        <f t="shared" si="1674"/>
        <v>0.2399704611</v>
      </c>
      <c r="IN342" s="193">
        <f t="shared" si="1674"/>
        <v>0.1983061406</v>
      </c>
      <c r="IO342" s="193">
        <f t="shared" si="23"/>
        <v>0</v>
      </c>
      <c r="IP342" s="193">
        <f t="shared" si="29"/>
        <v>0</v>
      </c>
      <c r="IQ342" s="193">
        <f t="shared" ref="IQ342:KK342" si="1675">MAX((MIN(CZ342+IP342,$IO$7))-GT342,0)</f>
        <v>0</v>
      </c>
      <c r="IR342" s="193">
        <f t="shared" si="1675"/>
        <v>0</v>
      </c>
      <c r="IS342" s="193">
        <f t="shared" si="1675"/>
        <v>0</v>
      </c>
      <c r="IT342" s="193">
        <f t="shared" si="1675"/>
        <v>0</v>
      </c>
      <c r="IU342" s="193">
        <f t="shared" si="1675"/>
        <v>0</v>
      </c>
      <c r="IV342" s="193">
        <f t="shared" si="1675"/>
        <v>0</v>
      </c>
      <c r="IW342" s="193">
        <f t="shared" si="1675"/>
        <v>0</v>
      </c>
      <c r="IX342" s="193">
        <f t="shared" si="1675"/>
        <v>0</v>
      </c>
      <c r="IY342" s="193">
        <f t="shared" si="1675"/>
        <v>0</v>
      </c>
      <c r="IZ342" s="193">
        <f t="shared" si="1675"/>
        <v>0</v>
      </c>
      <c r="JA342" s="193">
        <f t="shared" si="1675"/>
        <v>0</v>
      </c>
      <c r="JB342" s="193">
        <f t="shared" si="1675"/>
        <v>0</v>
      </c>
      <c r="JC342" s="193">
        <f t="shared" si="1675"/>
        <v>0</v>
      </c>
      <c r="JD342" s="193">
        <f t="shared" si="1675"/>
        <v>0</v>
      </c>
      <c r="JE342" s="193">
        <f t="shared" si="1675"/>
        <v>0</v>
      </c>
      <c r="JF342" s="193">
        <f t="shared" si="1675"/>
        <v>0</v>
      </c>
      <c r="JG342" s="193">
        <f t="shared" si="1675"/>
        <v>0</v>
      </c>
      <c r="JH342" s="193">
        <f t="shared" si="1675"/>
        <v>0</v>
      </c>
      <c r="JI342" s="193">
        <f t="shared" si="1675"/>
        <v>0</v>
      </c>
      <c r="JJ342" s="193">
        <f t="shared" si="1675"/>
        <v>0</v>
      </c>
      <c r="JK342" s="193">
        <f t="shared" si="1675"/>
        <v>0</v>
      </c>
      <c r="JL342" s="193">
        <f t="shared" si="1675"/>
        <v>0</v>
      </c>
      <c r="JM342" s="193">
        <f t="shared" si="1675"/>
        <v>0</v>
      </c>
      <c r="JN342" s="193">
        <f t="shared" si="1675"/>
        <v>0</v>
      </c>
      <c r="JO342" s="193">
        <f t="shared" si="1675"/>
        <v>0</v>
      </c>
      <c r="JP342" s="193">
        <f t="shared" si="1675"/>
        <v>0</v>
      </c>
      <c r="JQ342" s="193">
        <f t="shared" si="1675"/>
        <v>0</v>
      </c>
      <c r="JR342" s="193">
        <f t="shared" si="1675"/>
        <v>0</v>
      </c>
      <c r="JS342" s="193">
        <f t="shared" si="1675"/>
        <v>0</v>
      </c>
      <c r="JT342" s="193">
        <f t="shared" si="1675"/>
        <v>0</v>
      </c>
      <c r="JU342" s="193">
        <f t="shared" si="1675"/>
        <v>0</v>
      </c>
      <c r="JV342" s="193">
        <f t="shared" si="1675"/>
        <v>0</v>
      </c>
      <c r="JW342" s="193">
        <f t="shared" si="1675"/>
        <v>0</v>
      </c>
      <c r="JX342" s="193">
        <f t="shared" si="1675"/>
        <v>0</v>
      </c>
      <c r="JY342" s="193">
        <f t="shared" si="1675"/>
        <v>0</v>
      </c>
      <c r="JZ342" s="193">
        <f t="shared" si="1675"/>
        <v>0</v>
      </c>
      <c r="KA342" s="193">
        <f t="shared" si="1675"/>
        <v>0</v>
      </c>
      <c r="KB342" s="193">
        <f t="shared" si="1675"/>
        <v>0</v>
      </c>
      <c r="KC342" s="193">
        <f t="shared" si="1675"/>
        <v>0</v>
      </c>
      <c r="KD342" s="193">
        <f t="shared" si="1675"/>
        <v>0</v>
      </c>
      <c r="KE342" s="193">
        <f t="shared" si="1675"/>
        <v>0</v>
      </c>
      <c r="KF342" s="193">
        <f t="shared" si="1675"/>
        <v>0</v>
      </c>
      <c r="KG342" s="193">
        <f t="shared" si="1675"/>
        <v>0</v>
      </c>
      <c r="KH342" s="193">
        <f t="shared" si="1675"/>
        <v>0</v>
      </c>
      <c r="KI342" s="193">
        <f t="shared" si="1675"/>
        <v>0</v>
      </c>
      <c r="KJ342" s="193">
        <f t="shared" si="1675"/>
        <v>0</v>
      </c>
      <c r="KK342" s="193">
        <f t="shared" si="1675"/>
        <v>0</v>
      </c>
      <c r="KL342" s="1"/>
      <c r="KM342" s="1"/>
      <c r="KN342" s="1"/>
      <c r="KO342" s="1"/>
      <c r="KP342" s="1"/>
      <c r="KQ342" s="1"/>
      <c r="KR342" s="1"/>
      <c r="KS342" s="1"/>
      <c r="KT342" s="1"/>
      <c r="KU342" s="1"/>
      <c r="KV342" s="1"/>
      <c r="KW342" s="1"/>
      <c r="KX342" s="1"/>
      <c r="KY342" s="1"/>
      <c r="KZ342" s="1"/>
      <c r="LA342" s="1"/>
      <c r="LB342" s="1"/>
      <c r="LC342" s="1"/>
      <c r="LD342" s="1"/>
      <c r="LE342" s="1"/>
      <c r="LF342" s="1"/>
      <c r="LG342" s="1"/>
      <c r="LH342" s="1"/>
      <c r="LI342" s="1"/>
      <c r="LJ342" s="1"/>
      <c r="LK342" s="1"/>
      <c r="LL342" s="1"/>
      <c r="LM342" s="1"/>
      <c r="LN342" s="1"/>
    </row>
    <row r="343" ht="14.25" customHeight="1">
      <c r="A343" s="1">
        <v>11.0</v>
      </c>
      <c r="B343" s="1">
        <f t="shared" ref="B343:C343" si="1676">B342+1</f>
        <v>333</v>
      </c>
      <c r="C343" s="267">
        <f t="shared" si="1676"/>
        <v>43798</v>
      </c>
      <c r="D343" s="193">
        <f t="shared" si="15"/>
        <v>12.83665695</v>
      </c>
      <c r="E343" s="193">
        <f>(SUMIFS(Profile!$F$2:$F$17521,Profile!$B$2:$B$17521,$B343,Profile!$C$2:$C$17521,E$8))*$C$6</f>
        <v>0.1714647034</v>
      </c>
      <c r="F343" s="193">
        <f>(SUMIFS(Profile!$F$2:$F$17521,Profile!$B$2:$B$17521,$B343,Profile!$C$2:$C$17521,F$8))*$C$6</f>
        <v>0.1510331616</v>
      </c>
      <c r="G343" s="193">
        <f>(SUMIFS(Profile!$F$2:$F$17521,Profile!$B$2:$B$17521,$B343,Profile!$C$2:$C$17521,G$8))*$C$6</f>
        <v>0.1414183185</v>
      </c>
      <c r="H343" s="193">
        <f>(SUMIFS(Profile!$F$2:$F$17521,Profile!$B$2:$B$17521,$B343,Profile!$C$2:$C$17521,H$8))*$C$6</f>
        <v>0.1354090415</v>
      </c>
      <c r="I343" s="193">
        <f>(SUMIFS(Profile!$F$2:$F$17521,Profile!$B$2:$B$17521,$B343,Profile!$C$2:$C$17521,I$8))*$C$6</f>
        <v>0.1277972906</v>
      </c>
      <c r="J343" s="193">
        <f>(SUMIFS(Profile!$F$2:$F$17521,Profile!$B$2:$B$17521,$B343,Profile!$C$2:$C$17521,J$8))*$C$6</f>
        <v>0.1233904875</v>
      </c>
      <c r="K343" s="193">
        <f>(SUMIFS(Profile!$F$2:$F$17521,Profile!$B$2:$B$17521,$B343,Profile!$C$2:$C$17521,K$8))*$C$6</f>
        <v>0.1241917244</v>
      </c>
      <c r="L343" s="193">
        <f>(SUMIFS(Profile!$F$2:$F$17521,Profile!$B$2:$B$17521,$B343,Profile!$C$2:$C$17521,L$8))*$C$6</f>
        <v>0.1233904875</v>
      </c>
      <c r="M343" s="193">
        <f>(SUMIFS(Profile!$F$2:$F$17521,Profile!$B$2:$B$17521,$B343,Profile!$C$2:$C$17521,M$8))*$C$6</f>
        <v>0.122989869</v>
      </c>
      <c r="N343" s="193">
        <f>(SUMIFS(Profile!$F$2:$F$17521,Profile!$B$2:$B$17521,$B343,Profile!$C$2:$C$17521,N$8))*$C$6</f>
        <v>0.1281979091</v>
      </c>
      <c r="O343" s="193">
        <f>(SUMIFS(Profile!$F$2:$F$17521,Profile!$B$2:$B$17521,$B343,Profile!$C$2:$C$17521,O$8))*$C$6</f>
        <v>0.1326047122</v>
      </c>
      <c r="P343" s="193">
        <f>(SUMIFS(Profile!$F$2:$F$17521,Profile!$B$2:$B$17521,$B343,Profile!$C$2:$C$17521,P$8))*$C$6</f>
        <v>0.1458251216</v>
      </c>
      <c r="Q343" s="193">
        <f>(SUMIFS(Profile!$F$2:$F$17521,Profile!$B$2:$B$17521,$B343,Profile!$C$2:$C$17521,Q$8))*$C$6</f>
        <v>0.1730671773</v>
      </c>
      <c r="R343" s="193">
        <f>(SUMIFS(Profile!$F$2:$F$17521,Profile!$B$2:$B$17521,$B343,Profile!$C$2:$C$17521,R$8))*$C$6</f>
        <v>0.2019117068</v>
      </c>
      <c r="S343" s="193">
        <f>(SUMIFS(Profile!$F$2:$F$17521,Profile!$B$2:$B$17521,$B343,Profile!$C$2:$C$17521,S$8))*$C$6</f>
        <v>0.2435760273</v>
      </c>
      <c r="T343" s="193">
        <f>(SUMIFS(Profile!$F$2:$F$17521,Profile!$B$2:$B$17521,$B343,Profile!$C$2:$C$17521,T$8))*$C$6</f>
        <v>0.2768273599</v>
      </c>
      <c r="U343" s="193">
        <f>(SUMIFS(Profile!$F$2:$F$17521,Profile!$B$2:$B$17521,$B343,Profile!$C$2:$C$17521,U$8))*$C$6</f>
        <v>0.28724344</v>
      </c>
      <c r="V343" s="193">
        <f>(SUMIFS(Profile!$F$2:$F$17521,Profile!$B$2:$B$17521,$B343,Profile!$C$2:$C$17521,V$8))*$C$6</f>
        <v>0.2832372554</v>
      </c>
      <c r="W343" s="193">
        <f>(SUMIFS(Profile!$F$2:$F$17521,Profile!$B$2:$B$17521,$B343,Profile!$C$2:$C$17521,W$8))*$C$6</f>
        <v>0.2804329261</v>
      </c>
      <c r="X343" s="193">
        <f>(SUMIFS(Profile!$F$2:$F$17521,Profile!$B$2:$B$17521,$B343,Profile!$C$2:$C$17521,X$8))*$C$6</f>
        <v>0.2756255045</v>
      </c>
      <c r="Y343" s="193">
        <f>(SUMIFS(Profile!$F$2:$F$17521,Profile!$B$2:$B$17521,$B343,Profile!$C$2:$C$17521,Y$8))*$C$6</f>
        <v>0.264007569</v>
      </c>
      <c r="Z343" s="193">
        <f>(SUMIFS(Profile!$F$2:$F$17521,Profile!$B$2:$B$17521,$B343,Profile!$C$2:$C$17521,Z$8))*$C$6</f>
        <v>0.2612032398</v>
      </c>
      <c r="AA343" s="193">
        <f>(SUMIFS(Profile!$F$2:$F$17521,Profile!$B$2:$B$17521,$B343,Profile!$C$2:$C$17521,AA$8))*$C$6</f>
        <v>0.2596007659</v>
      </c>
      <c r="AB343" s="193">
        <f>(SUMIFS(Profile!$F$2:$F$17521,Profile!$B$2:$B$17521,$B343,Profile!$C$2:$C$17521,AB$8))*$C$6</f>
        <v>0.2608026213</v>
      </c>
      <c r="AC343" s="193">
        <f>(SUMIFS(Profile!$F$2:$F$17521,Profile!$B$2:$B$17521,$B343,Profile!$C$2:$C$17521,AC$8))*$C$6</f>
        <v>0.2664112798</v>
      </c>
      <c r="AD343" s="193">
        <f>(SUMIFS(Profile!$F$2:$F$17521,Profile!$B$2:$B$17521,$B343,Profile!$C$2:$C$17521,AD$8))*$C$6</f>
        <v>0.2664112798</v>
      </c>
      <c r="AE343" s="193">
        <f>(SUMIFS(Profile!$F$2:$F$17521,Profile!$B$2:$B$17521,$B343,Profile!$C$2:$C$17521,AE$8))*$C$6</f>
        <v>0.2620044767</v>
      </c>
      <c r="AF343" s="193">
        <f>(SUMIFS(Profile!$F$2:$F$17521,Profile!$B$2:$B$17521,$B343,Profile!$C$2:$C$17521,AF$8))*$C$6</f>
        <v>0.2583989105</v>
      </c>
      <c r="AG343" s="193">
        <f>(SUMIFS(Profile!$F$2:$F$17521,Profile!$B$2:$B$17521,$B343,Profile!$C$2:$C$17521,AG$8))*$C$6</f>
        <v>0.2620044767</v>
      </c>
      <c r="AH343" s="193">
        <f>(SUMIFS(Profile!$F$2:$F$17521,Profile!$B$2:$B$17521,$B343,Profile!$C$2:$C$17521,AH$8))*$C$6</f>
        <v>0.2736224122</v>
      </c>
      <c r="AI343" s="193">
        <f>(SUMIFS(Profile!$F$2:$F$17521,Profile!$B$2:$B$17521,$B343,Profile!$C$2:$C$17521,AI$8))*$C$6</f>
        <v>0.2836378738</v>
      </c>
      <c r="AJ343" s="193">
        <f>(SUMIFS(Profile!$F$2:$F$17521,Profile!$B$2:$B$17521,$B343,Profile!$C$2:$C$17521,AJ$8))*$C$6</f>
        <v>0.3124824034</v>
      </c>
      <c r="AK343" s="193">
        <f>(SUMIFS(Profile!$F$2:$F$17521,Profile!$B$2:$B$17521,$B343,Profile!$C$2:$C$17521,AK$8))*$C$6</f>
        <v>0.3565504346</v>
      </c>
      <c r="AL343" s="193">
        <f>(SUMIFS(Profile!$F$2:$F$17521,Profile!$B$2:$B$17521,$B343,Profile!$C$2:$C$17521,AL$8))*$C$6</f>
        <v>0.4086308352</v>
      </c>
      <c r="AM343" s="193">
        <f>(SUMIFS(Profile!$F$2:$F$17521,Profile!$B$2:$B$17521,$B343,Profile!$C$2:$C$17521,AM$8))*$C$6</f>
        <v>0.4475709501</v>
      </c>
      <c r="AN343" s="193">
        <f>(SUMIFS(Profile!$F$2:$F$17521,Profile!$B$2:$B$17521,$B343,Profile!$C$2:$C$17521,AN$8))*$C$6</f>
        <v>0.4602304936</v>
      </c>
      <c r="AO343" s="193">
        <f>(SUMIFS(Profile!$F$2:$F$17521,Profile!$B$2:$B$17521,$B343,Profile!$C$2:$C$17521,AO$8))*$C$6</f>
        <v>0.4594292567</v>
      </c>
      <c r="AP343" s="193">
        <f>(SUMIFS(Profile!$F$2:$F$17521,Profile!$B$2:$B$17521,$B343,Profile!$C$2:$C$17521,AP$8))*$C$6</f>
        <v>0.4482119396</v>
      </c>
      <c r="AQ343" s="193">
        <f>(SUMIFS(Profile!$F$2:$F$17521,Profile!$B$2:$B$17521,$B343,Profile!$C$2:$C$17521,AQ$8))*$C$6</f>
        <v>0.4307449745</v>
      </c>
      <c r="AR343" s="193">
        <f>(SUMIFS(Profile!$F$2:$F$17521,Profile!$B$2:$B$17521,$B343,Profile!$C$2:$C$17521,AR$8))*$C$6</f>
        <v>0.4111547315</v>
      </c>
      <c r="AS343" s="193">
        <f>(SUMIFS(Profile!$F$2:$F$17521,Profile!$B$2:$B$17521,$B343,Profile!$C$2:$C$17521,AS$8))*$C$6</f>
        <v>0.3966122812</v>
      </c>
      <c r="AT343" s="193">
        <f>(SUMIFS(Profile!$F$2:$F$17521,Profile!$B$2:$B$17521,$B343,Profile!$C$2:$C$17521,AT$8))*$C$6</f>
        <v>0.3805875426</v>
      </c>
      <c r="AU343" s="193">
        <f>(SUMIFS(Profile!$F$2:$F$17521,Profile!$B$2:$B$17521,$B343,Profile!$C$2:$C$17521,AU$8))*$C$6</f>
        <v>0.363761567</v>
      </c>
      <c r="AV343" s="193">
        <f>(SUMIFS(Profile!$F$2:$F$17521,Profile!$B$2:$B$17521,$B343,Profile!$C$2:$C$17521,AV$8))*$C$6</f>
        <v>0.3461343545</v>
      </c>
      <c r="AW343" s="193">
        <f>(SUMIFS(Profile!$F$2:$F$17521,Profile!$B$2:$B$17521,$B343,Profile!$C$2:$C$17521,AW$8))*$C$6</f>
        <v>0.3228984835</v>
      </c>
      <c r="AX343" s="193">
        <f>(SUMIFS(Profile!$F$2:$F$17521,Profile!$B$2:$B$17521,$B343,Profile!$C$2:$C$17521,AX$8))*$C$6</f>
        <v>0.2804329261</v>
      </c>
      <c r="AY343" s="193">
        <f>(SUMIFS(Profile!$F$2:$F$17521,Profile!$B$2:$B$17521,$B343,Profile!$C$2:$C$17521,AY$8))*$C$6</f>
        <v>0.240771698</v>
      </c>
      <c r="AZ343" s="193">
        <f>(SUMIFS(Profile!$F$2:$F$17521,Profile!$B$2:$B$17521,$B343,Profile!$C$2:$C$17521,AZ$8))*$C$6</f>
        <v>0.2027129437</v>
      </c>
      <c r="BA343" s="193">
        <f t="shared" si="16"/>
        <v>2.58701446</v>
      </c>
      <c r="BB343" s="193">
        <f>(SUMIFS(Profile!$E$2:$E$17521,Profile!$B$2:$B$17521,$B343,Profile!$C$2:$C$17521,BB$8))*$C$9</f>
        <v>0</v>
      </c>
      <c r="BC343" s="193">
        <f>(SUMIFS(Profile!$E$2:$E$17521,Profile!$B$2:$B$17521,$B343,Profile!$C$2:$C$17521,BC$8))*$C$9</f>
        <v>0</v>
      </c>
      <c r="BD343" s="193">
        <f>(SUMIFS(Profile!$E$2:$E$17521,Profile!$B$2:$B$17521,$B343,Profile!$C$2:$C$17521,BD$8))*$C$9</f>
        <v>0</v>
      </c>
      <c r="BE343" s="193">
        <f>(SUMIFS(Profile!$E$2:$E$17521,Profile!$B$2:$B$17521,$B343,Profile!$C$2:$C$17521,BE$8))*$C$9</f>
        <v>0</v>
      </c>
      <c r="BF343" s="193">
        <f>(SUMIFS(Profile!$E$2:$E$17521,Profile!$B$2:$B$17521,$B343,Profile!$C$2:$C$17521,BF$8))*$C$9</f>
        <v>0</v>
      </c>
      <c r="BG343" s="193">
        <f>(SUMIFS(Profile!$E$2:$E$17521,Profile!$B$2:$B$17521,$B343,Profile!$C$2:$C$17521,BG$8))*$C$9</f>
        <v>0</v>
      </c>
      <c r="BH343" s="193">
        <f>(SUMIFS(Profile!$E$2:$E$17521,Profile!$B$2:$B$17521,$B343,Profile!$C$2:$C$17521,BH$8))*$C$9</f>
        <v>0</v>
      </c>
      <c r="BI343" s="193">
        <f>(SUMIFS(Profile!$E$2:$E$17521,Profile!$B$2:$B$17521,$B343,Profile!$C$2:$C$17521,BI$8))*$C$9</f>
        <v>0</v>
      </c>
      <c r="BJ343" s="193">
        <f>(SUMIFS(Profile!$E$2:$E$17521,Profile!$B$2:$B$17521,$B343,Profile!$C$2:$C$17521,BJ$8))*$C$9</f>
        <v>0</v>
      </c>
      <c r="BK343" s="193">
        <f>(SUMIFS(Profile!$E$2:$E$17521,Profile!$B$2:$B$17521,$B343,Profile!$C$2:$C$17521,BK$8))*$C$9</f>
        <v>0</v>
      </c>
      <c r="BL343" s="193">
        <f>(SUMIFS(Profile!$E$2:$E$17521,Profile!$B$2:$B$17521,$B343,Profile!$C$2:$C$17521,BL$8))*$C$9</f>
        <v>0</v>
      </c>
      <c r="BM343" s="193">
        <f>(SUMIFS(Profile!$E$2:$E$17521,Profile!$B$2:$B$17521,$B343,Profile!$C$2:$C$17521,BM$8))*$C$9</f>
        <v>0</v>
      </c>
      <c r="BN343" s="193">
        <f>(SUMIFS(Profile!$E$2:$E$17521,Profile!$B$2:$B$17521,$B343,Profile!$C$2:$C$17521,BN$8))*$C$9</f>
        <v>0</v>
      </c>
      <c r="BO343" s="193">
        <f>(SUMIFS(Profile!$E$2:$E$17521,Profile!$B$2:$B$17521,$B343,Profile!$C$2:$C$17521,BO$8))*$C$9</f>
        <v>0</v>
      </c>
      <c r="BP343" s="193">
        <f>(SUMIFS(Profile!$E$2:$E$17521,Profile!$B$2:$B$17521,$B343,Profile!$C$2:$C$17521,BP$8))*$C$9</f>
        <v>0</v>
      </c>
      <c r="BQ343" s="193">
        <f>(SUMIFS(Profile!$E$2:$E$17521,Profile!$B$2:$B$17521,$B343,Profile!$C$2:$C$17521,BQ$8))*$C$9</f>
        <v>0.00237813863</v>
      </c>
      <c r="BR343" s="193">
        <f>(SUMIFS(Profile!$E$2:$E$17521,Profile!$B$2:$B$17521,$B343,Profile!$C$2:$C$17521,BR$8))*$C$9</f>
        <v>0.01993977774</v>
      </c>
      <c r="BS343" s="193">
        <f>(SUMIFS(Profile!$E$2:$E$17521,Profile!$B$2:$B$17521,$B343,Profile!$C$2:$C$17521,BS$8))*$C$9</f>
        <v>0.05342749677</v>
      </c>
      <c r="BT343" s="193">
        <f>(SUMIFS(Profile!$E$2:$E$17521,Profile!$B$2:$B$17521,$B343,Profile!$C$2:$C$17521,BT$8))*$C$9</f>
        <v>0.09621199134</v>
      </c>
      <c r="BU343" s="193">
        <f>(SUMIFS(Profile!$E$2:$E$17521,Profile!$B$2:$B$17521,$B343,Profile!$C$2:$C$17521,BU$8))*$C$9</f>
        <v>0.1466961949</v>
      </c>
      <c r="BV343" s="193">
        <f>(SUMIFS(Profile!$E$2:$E$17521,Profile!$B$2:$B$17521,$B343,Profile!$C$2:$C$17521,BV$8))*$C$9</f>
        <v>0.1939438004</v>
      </c>
      <c r="BW343" s="193">
        <f>(SUMIFS(Profile!$E$2:$E$17521,Profile!$B$2:$B$17521,$B343,Profile!$C$2:$C$17521,BW$8))*$C$9</f>
        <v>0.2293367901</v>
      </c>
      <c r="BX343" s="193">
        <f>(SUMIFS(Profile!$E$2:$E$17521,Profile!$B$2:$B$17521,$B343,Profile!$C$2:$C$17521,BX$8))*$C$9</f>
        <v>0.2546482254</v>
      </c>
      <c r="BY343" s="193">
        <f>(SUMIFS(Profile!$E$2:$E$17521,Profile!$B$2:$B$17521,$B343,Profile!$C$2:$C$17521,BY$8))*$C$9</f>
        <v>0.2740270767</v>
      </c>
      <c r="BZ343" s="193">
        <f>(SUMIFS(Profile!$E$2:$E$17521,Profile!$B$2:$B$17521,$B343,Profile!$C$2:$C$17521,BZ$8))*$C$9</f>
        <v>0.2765764941</v>
      </c>
      <c r="CA343" s="193">
        <f>(SUMIFS(Profile!$E$2:$E$17521,Profile!$B$2:$B$17521,$B343,Profile!$C$2:$C$17521,CA$8))*$C$9</f>
        <v>0.2766792153</v>
      </c>
      <c r="CB343" s="193">
        <f>(SUMIFS(Profile!$E$2:$E$17521,Profile!$B$2:$B$17521,$B343,Profile!$C$2:$C$17521,CB$8))*$C$9</f>
        <v>0.2366791318</v>
      </c>
      <c r="CC343" s="193">
        <f>(SUMIFS(Profile!$E$2:$E$17521,Profile!$B$2:$B$17521,$B343,Profile!$C$2:$C$17521,CC$8))*$C$9</f>
        <v>0.2015854276</v>
      </c>
      <c r="CD343" s="193">
        <f>(SUMIFS(Profile!$E$2:$E$17521,Profile!$B$2:$B$17521,$B343,Profile!$C$2:$C$17521,CD$8))*$C$9</f>
        <v>0.156305034</v>
      </c>
      <c r="CE343" s="193">
        <f>(SUMIFS(Profile!$E$2:$E$17521,Profile!$B$2:$B$17521,$B343,Profile!$C$2:$C$17521,CE$8))*$C$9</f>
        <v>0.1007821531</v>
      </c>
      <c r="CF343" s="193">
        <f>(SUMIFS(Profile!$E$2:$E$17521,Profile!$B$2:$B$17521,$B343,Profile!$C$2:$C$17521,CF$8))*$C$9</f>
        <v>0.05066510282</v>
      </c>
      <c r="CG343" s="193">
        <f>(SUMIFS(Profile!$E$2:$E$17521,Profile!$B$2:$B$17521,$B343,Profile!$C$2:$C$17521,CG$8))*$C$9</f>
        <v>0.01665445413</v>
      </c>
      <c r="CH343" s="193">
        <f>(SUMIFS(Profile!$E$2:$E$17521,Profile!$B$2:$B$17521,$B343,Profile!$C$2:$C$17521,CH$8))*$C$9</f>
        <v>0.0004618295563</v>
      </c>
      <c r="CI343" s="193">
        <f>(SUMIFS(Profile!$E$2:$E$17521,Profile!$B$2:$B$17521,$B343,Profile!$C$2:$C$17521,CI$8))*$C$9</f>
        <v>0.00001612533367</v>
      </c>
      <c r="CJ343" s="193">
        <f>(SUMIFS(Profile!$E$2:$E$17521,Profile!$B$2:$B$17521,$B343,Profile!$C$2:$C$17521,CJ$8))*$C$9</f>
        <v>0</v>
      </c>
      <c r="CK343" s="193">
        <f>(SUMIFS(Profile!$E$2:$E$17521,Profile!$B$2:$B$17521,$B343,Profile!$C$2:$C$17521,CK$8))*$C$9</f>
        <v>0</v>
      </c>
      <c r="CL343" s="193">
        <f>(SUMIFS(Profile!$E$2:$E$17521,Profile!$B$2:$B$17521,$B343,Profile!$C$2:$C$17521,CL$8))*$C$9</f>
        <v>0</v>
      </c>
      <c r="CM343" s="193">
        <f>(SUMIFS(Profile!$E$2:$E$17521,Profile!$B$2:$B$17521,$B343,Profile!$C$2:$C$17521,CM$8))*$C$9</f>
        <v>0</v>
      </c>
      <c r="CN343" s="193">
        <f>(SUMIFS(Profile!$E$2:$E$17521,Profile!$B$2:$B$17521,$B343,Profile!$C$2:$C$17521,CN$8))*$C$9</f>
        <v>0</v>
      </c>
      <c r="CO343" s="193">
        <f>(SUMIFS(Profile!$E$2:$E$17521,Profile!$B$2:$B$17521,$B343,Profile!$C$2:$C$17521,CO$8))*$C$9</f>
        <v>0</v>
      </c>
      <c r="CP343" s="193">
        <f>(SUMIFS(Profile!$E$2:$E$17521,Profile!$B$2:$B$17521,$B343,Profile!$C$2:$C$17521,CP$8))*$C$9</f>
        <v>0</v>
      </c>
      <c r="CQ343" s="193">
        <f>(SUMIFS(Profile!$E$2:$E$17521,Profile!$B$2:$B$17521,$B343,Profile!$C$2:$C$17521,CQ$8))*$C$9</f>
        <v>0</v>
      </c>
      <c r="CR343" s="193">
        <f>(SUMIFS(Profile!$E$2:$E$17521,Profile!$B$2:$B$17521,$B343,Profile!$C$2:$C$17521,CR$8))*$C$9</f>
        <v>0</v>
      </c>
      <c r="CS343" s="193">
        <f>(SUMIFS(Profile!$E$2:$E$17521,Profile!$B$2:$B$17521,$B343,Profile!$C$2:$C$17521,CS$8))*$C$9</f>
        <v>0</v>
      </c>
      <c r="CT343" s="193">
        <f>(SUMIFS(Profile!$E$2:$E$17521,Profile!$B$2:$B$17521,$B343,Profile!$C$2:$C$17521,CT$8))*$C$9</f>
        <v>0</v>
      </c>
      <c r="CU343" s="193">
        <f>(SUMIFS(Profile!$E$2:$E$17521,Profile!$B$2:$B$17521,$B343,Profile!$C$2:$C$17521,CU$8))*$C$9</f>
        <v>0</v>
      </c>
      <c r="CV343" s="193">
        <f>(SUMIFS(Profile!$E$2:$E$17521,Profile!$B$2:$B$17521,$B343,Profile!$C$2:$C$17521,CV$8))*$C$9</f>
        <v>0</v>
      </c>
      <c r="CW343" s="193">
        <f>(SUMIFS(Profile!$E$2:$E$17521,Profile!$B$2:$B$17521,$B343,Profile!$C$2:$C$17521,CW$8))*$C$9</f>
        <v>0</v>
      </c>
      <c r="CX343" s="193">
        <f t="shared" si="17"/>
        <v>0.03365760525</v>
      </c>
      <c r="CY343" s="193">
        <f t="shared" ref="CY343:ET343" si="1677">MAX(BB343-E343,0)</f>
        <v>0</v>
      </c>
      <c r="CZ343" s="193">
        <f t="shared" si="1677"/>
        <v>0</v>
      </c>
      <c r="DA343" s="193">
        <f t="shared" si="1677"/>
        <v>0</v>
      </c>
      <c r="DB343" s="193">
        <f t="shared" si="1677"/>
        <v>0</v>
      </c>
      <c r="DC343" s="193">
        <f t="shared" si="1677"/>
        <v>0</v>
      </c>
      <c r="DD343" s="193">
        <f t="shared" si="1677"/>
        <v>0</v>
      </c>
      <c r="DE343" s="193">
        <f t="shared" si="1677"/>
        <v>0</v>
      </c>
      <c r="DF343" s="193">
        <f t="shared" si="1677"/>
        <v>0</v>
      </c>
      <c r="DG343" s="193">
        <f t="shared" si="1677"/>
        <v>0</v>
      </c>
      <c r="DH343" s="193">
        <f t="shared" si="1677"/>
        <v>0</v>
      </c>
      <c r="DI343" s="193">
        <f t="shared" si="1677"/>
        <v>0</v>
      </c>
      <c r="DJ343" s="193">
        <f t="shared" si="1677"/>
        <v>0</v>
      </c>
      <c r="DK343" s="193">
        <f t="shared" si="1677"/>
        <v>0</v>
      </c>
      <c r="DL343" s="193">
        <f t="shared" si="1677"/>
        <v>0</v>
      </c>
      <c r="DM343" s="193">
        <f t="shared" si="1677"/>
        <v>0</v>
      </c>
      <c r="DN343" s="193">
        <f t="shared" si="1677"/>
        <v>0</v>
      </c>
      <c r="DO343" s="193">
        <f t="shared" si="1677"/>
        <v>0</v>
      </c>
      <c r="DP343" s="193">
        <f t="shared" si="1677"/>
        <v>0</v>
      </c>
      <c r="DQ343" s="193">
        <f t="shared" si="1677"/>
        <v>0</v>
      </c>
      <c r="DR343" s="193">
        <f t="shared" si="1677"/>
        <v>0</v>
      </c>
      <c r="DS343" s="193">
        <f t="shared" si="1677"/>
        <v>0</v>
      </c>
      <c r="DT343" s="193">
        <f t="shared" si="1677"/>
        <v>0</v>
      </c>
      <c r="DU343" s="193">
        <f t="shared" si="1677"/>
        <v>0</v>
      </c>
      <c r="DV343" s="193">
        <f t="shared" si="1677"/>
        <v>0.01322445543</v>
      </c>
      <c r="DW343" s="193">
        <f t="shared" si="1677"/>
        <v>0.0101652143</v>
      </c>
      <c r="DX343" s="193">
        <f t="shared" si="1677"/>
        <v>0.01026793553</v>
      </c>
      <c r="DY343" s="193">
        <f t="shared" si="1677"/>
        <v>0</v>
      </c>
      <c r="DZ343" s="193">
        <f t="shared" si="1677"/>
        <v>0</v>
      </c>
      <c r="EA343" s="193">
        <f t="shared" si="1677"/>
        <v>0</v>
      </c>
      <c r="EB343" s="193">
        <f t="shared" si="1677"/>
        <v>0</v>
      </c>
      <c r="EC343" s="193">
        <f t="shared" si="1677"/>
        <v>0</v>
      </c>
      <c r="ED343" s="193">
        <f t="shared" si="1677"/>
        <v>0</v>
      </c>
      <c r="EE343" s="193">
        <f t="shared" si="1677"/>
        <v>0</v>
      </c>
      <c r="EF343" s="193">
        <f t="shared" si="1677"/>
        <v>0</v>
      </c>
      <c r="EG343" s="193">
        <f t="shared" si="1677"/>
        <v>0</v>
      </c>
      <c r="EH343" s="193">
        <f t="shared" si="1677"/>
        <v>0</v>
      </c>
      <c r="EI343" s="193">
        <f t="shared" si="1677"/>
        <v>0</v>
      </c>
      <c r="EJ343" s="193">
        <f t="shared" si="1677"/>
        <v>0</v>
      </c>
      <c r="EK343" s="193">
        <f t="shared" si="1677"/>
        <v>0</v>
      </c>
      <c r="EL343" s="193">
        <f t="shared" si="1677"/>
        <v>0</v>
      </c>
      <c r="EM343" s="193">
        <f t="shared" si="1677"/>
        <v>0</v>
      </c>
      <c r="EN343" s="193">
        <f t="shared" si="1677"/>
        <v>0</v>
      </c>
      <c r="EO343" s="193">
        <f t="shared" si="1677"/>
        <v>0</v>
      </c>
      <c r="EP343" s="193">
        <f t="shared" si="1677"/>
        <v>0</v>
      </c>
      <c r="EQ343" s="193">
        <f t="shared" si="1677"/>
        <v>0</v>
      </c>
      <c r="ER343" s="193">
        <f t="shared" si="1677"/>
        <v>0</v>
      </c>
      <c r="ES343" s="193">
        <f t="shared" si="1677"/>
        <v>0</v>
      </c>
      <c r="ET343" s="193">
        <f t="shared" si="1677"/>
        <v>0</v>
      </c>
      <c r="EU343" s="193">
        <f t="shared" si="19"/>
        <v>2.553356855</v>
      </c>
      <c r="EV343" s="193">
        <f t="shared" ref="EV343:GQ343" si="1678">BB343-CY343</f>
        <v>0</v>
      </c>
      <c r="EW343" s="193">
        <f t="shared" si="1678"/>
        <v>0</v>
      </c>
      <c r="EX343" s="193">
        <f t="shared" si="1678"/>
        <v>0</v>
      </c>
      <c r="EY343" s="193">
        <f t="shared" si="1678"/>
        <v>0</v>
      </c>
      <c r="EZ343" s="193">
        <f t="shared" si="1678"/>
        <v>0</v>
      </c>
      <c r="FA343" s="193">
        <f t="shared" si="1678"/>
        <v>0</v>
      </c>
      <c r="FB343" s="193">
        <f t="shared" si="1678"/>
        <v>0</v>
      </c>
      <c r="FC343" s="193">
        <f t="shared" si="1678"/>
        <v>0</v>
      </c>
      <c r="FD343" s="193">
        <f t="shared" si="1678"/>
        <v>0</v>
      </c>
      <c r="FE343" s="193">
        <f t="shared" si="1678"/>
        <v>0</v>
      </c>
      <c r="FF343" s="193">
        <f t="shared" si="1678"/>
        <v>0</v>
      </c>
      <c r="FG343" s="193">
        <f t="shared" si="1678"/>
        <v>0</v>
      </c>
      <c r="FH343" s="193">
        <f t="shared" si="1678"/>
        <v>0</v>
      </c>
      <c r="FI343" s="193">
        <f t="shared" si="1678"/>
        <v>0</v>
      </c>
      <c r="FJ343" s="193">
        <f t="shared" si="1678"/>
        <v>0</v>
      </c>
      <c r="FK343" s="193">
        <f t="shared" si="1678"/>
        <v>0.00237813863</v>
      </c>
      <c r="FL343" s="193">
        <f t="shared" si="1678"/>
        <v>0.01993977774</v>
      </c>
      <c r="FM343" s="193">
        <f t="shared" si="1678"/>
        <v>0.05342749677</v>
      </c>
      <c r="FN343" s="193">
        <f t="shared" si="1678"/>
        <v>0.09621199134</v>
      </c>
      <c r="FO343" s="193">
        <f t="shared" si="1678"/>
        <v>0.1466961949</v>
      </c>
      <c r="FP343" s="193">
        <f t="shared" si="1678"/>
        <v>0.1939438004</v>
      </c>
      <c r="FQ343" s="193">
        <f t="shared" si="1678"/>
        <v>0.2293367901</v>
      </c>
      <c r="FR343" s="193">
        <f t="shared" si="1678"/>
        <v>0.2546482254</v>
      </c>
      <c r="FS343" s="193">
        <f t="shared" si="1678"/>
        <v>0.2608026213</v>
      </c>
      <c r="FT343" s="193">
        <f t="shared" si="1678"/>
        <v>0.2664112798</v>
      </c>
      <c r="FU343" s="193">
        <f t="shared" si="1678"/>
        <v>0.2664112798</v>
      </c>
      <c r="FV343" s="193">
        <f t="shared" si="1678"/>
        <v>0.2366791318</v>
      </c>
      <c r="FW343" s="193">
        <f t="shared" si="1678"/>
        <v>0.2015854276</v>
      </c>
      <c r="FX343" s="193">
        <f t="shared" si="1678"/>
        <v>0.156305034</v>
      </c>
      <c r="FY343" s="193">
        <f t="shared" si="1678"/>
        <v>0.1007821531</v>
      </c>
      <c r="FZ343" s="193">
        <f t="shared" si="1678"/>
        <v>0.05066510282</v>
      </c>
      <c r="GA343" s="193">
        <f t="shared" si="1678"/>
        <v>0.01665445413</v>
      </c>
      <c r="GB343" s="193">
        <f t="shared" si="1678"/>
        <v>0.0004618295563</v>
      </c>
      <c r="GC343" s="193">
        <f t="shared" si="1678"/>
        <v>0.00001612533367</v>
      </c>
      <c r="GD343" s="193">
        <f t="shared" si="1678"/>
        <v>0</v>
      </c>
      <c r="GE343" s="193">
        <f t="shared" si="1678"/>
        <v>0</v>
      </c>
      <c r="GF343" s="193">
        <f t="shared" si="1678"/>
        <v>0</v>
      </c>
      <c r="GG343" s="193">
        <f t="shared" si="1678"/>
        <v>0</v>
      </c>
      <c r="GH343" s="193">
        <f t="shared" si="1678"/>
        <v>0</v>
      </c>
      <c r="GI343" s="193">
        <f t="shared" si="1678"/>
        <v>0</v>
      </c>
      <c r="GJ343" s="193">
        <f t="shared" si="1678"/>
        <v>0</v>
      </c>
      <c r="GK343" s="193">
        <f t="shared" si="1678"/>
        <v>0</v>
      </c>
      <c r="GL343" s="193">
        <f t="shared" si="1678"/>
        <v>0</v>
      </c>
      <c r="GM343" s="193">
        <f t="shared" si="1678"/>
        <v>0</v>
      </c>
      <c r="GN343" s="193">
        <f t="shared" si="1678"/>
        <v>0</v>
      </c>
      <c r="GO343" s="193">
        <f t="shared" si="1678"/>
        <v>0</v>
      </c>
      <c r="GP343" s="193">
        <f t="shared" si="1678"/>
        <v>0</v>
      </c>
      <c r="GQ343" s="193">
        <f t="shared" si="1678"/>
        <v>0</v>
      </c>
      <c r="GR343" s="193">
        <f t="shared" si="21"/>
        <v>10.28330009</v>
      </c>
      <c r="GS343" s="193">
        <f t="shared" ref="GS343:IN343" si="1679">E343-EV343</f>
        <v>0.1714647034</v>
      </c>
      <c r="GT343" s="193">
        <f t="shared" si="1679"/>
        <v>0.1510331616</v>
      </c>
      <c r="GU343" s="193">
        <f t="shared" si="1679"/>
        <v>0.1414183185</v>
      </c>
      <c r="GV343" s="193">
        <f t="shared" si="1679"/>
        <v>0.1354090415</v>
      </c>
      <c r="GW343" s="193">
        <f t="shared" si="1679"/>
        <v>0.1277972906</v>
      </c>
      <c r="GX343" s="193">
        <f t="shared" si="1679"/>
        <v>0.1233904875</v>
      </c>
      <c r="GY343" s="193">
        <f t="shared" si="1679"/>
        <v>0.1241917244</v>
      </c>
      <c r="GZ343" s="193">
        <f t="shared" si="1679"/>
        <v>0.1233904875</v>
      </c>
      <c r="HA343" s="193">
        <f t="shared" si="1679"/>
        <v>0.122989869</v>
      </c>
      <c r="HB343" s="193">
        <f t="shared" si="1679"/>
        <v>0.1281979091</v>
      </c>
      <c r="HC343" s="193">
        <f t="shared" si="1679"/>
        <v>0.1326047122</v>
      </c>
      <c r="HD343" s="193">
        <f t="shared" si="1679"/>
        <v>0.1458251216</v>
      </c>
      <c r="HE343" s="193">
        <f t="shared" si="1679"/>
        <v>0.1730671773</v>
      </c>
      <c r="HF343" s="193">
        <f t="shared" si="1679"/>
        <v>0.2019117068</v>
      </c>
      <c r="HG343" s="193">
        <f t="shared" si="1679"/>
        <v>0.2435760273</v>
      </c>
      <c r="HH343" s="193">
        <f t="shared" si="1679"/>
        <v>0.2744492213</v>
      </c>
      <c r="HI343" s="193">
        <f t="shared" si="1679"/>
        <v>0.2673036623</v>
      </c>
      <c r="HJ343" s="193">
        <f t="shared" si="1679"/>
        <v>0.2298097586</v>
      </c>
      <c r="HK343" s="193">
        <f t="shared" si="1679"/>
        <v>0.1842209348</v>
      </c>
      <c r="HL343" s="193">
        <f t="shared" si="1679"/>
        <v>0.1289293096</v>
      </c>
      <c r="HM343" s="193">
        <f t="shared" si="1679"/>
        <v>0.07006376865</v>
      </c>
      <c r="HN343" s="193">
        <f t="shared" si="1679"/>
        <v>0.03186644968</v>
      </c>
      <c r="HO343" s="193">
        <f t="shared" si="1679"/>
        <v>0.004952540446</v>
      </c>
      <c r="HP343" s="193">
        <f t="shared" si="1679"/>
        <v>0</v>
      </c>
      <c r="HQ343" s="193">
        <f t="shared" si="1679"/>
        <v>0</v>
      </c>
      <c r="HR343" s="193">
        <f t="shared" si="1679"/>
        <v>0</v>
      </c>
      <c r="HS343" s="193">
        <f t="shared" si="1679"/>
        <v>0.02532534486</v>
      </c>
      <c r="HT343" s="193">
        <f t="shared" si="1679"/>
        <v>0.05681348289</v>
      </c>
      <c r="HU343" s="193">
        <f t="shared" si="1679"/>
        <v>0.1056994427</v>
      </c>
      <c r="HV343" s="193">
        <f t="shared" si="1679"/>
        <v>0.1728402591</v>
      </c>
      <c r="HW343" s="193">
        <f t="shared" si="1679"/>
        <v>0.232972771</v>
      </c>
      <c r="HX343" s="193">
        <f t="shared" si="1679"/>
        <v>0.2958279493</v>
      </c>
      <c r="HY343" s="193">
        <f t="shared" si="1679"/>
        <v>0.3560886051</v>
      </c>
      <c r="HZ343" s="193">
        <f t="shared" si="1679"/>
        <v>0.4086147099</v>
      </c>
      <c r="IA343" s="193">
        <f t="shared" si="1679"/>
        <v>0.4475709501</v>
      </c>
      <c r="IB343" s="193">
        <f t="shared" si="1679"/>
        <v>0.4602304936</v>
      </c>
      <c r="IC343" s="193">
        <f t="shared" si="1679"/>
        <v>0.4594292567</v>
      </c>
      <c r="ID343" s="193">
        <f t="shared" si="1679"/>
        <v>0.4482119396</v>
      </c>
      <c r="IE343" s="193">
        <f t="shared" si="1679"/>
        <v>0.4307449745</v>
      </c>
      <c r="IF343" s="193">
        <f t="shared" si="1679"/>
        <v>0.4111547315</v>
      </c>
      <c r="IG343" s="193">
        <f t="shared" si="1679"/>
        <v>0.3966122812</v>
      </c>
      <c r="IH343" s="193">
        <f t="shared" si="1679"/>
        <v>0.3805875426</v>
      </c>
      <c r="II343" s="193">
        <f t="shared" si="1679"/>
        <v>0.363761567</v>
      </c>
      <c r="IJ343" s="193">
        <f t="shared" si="1679"/>
        <v>0.3461343545</v>
      </c>
      <c r="IK343" s="193">
        <f t="shared" si="1679"/>
        <v>0.3228984835</v>
      </c>
      <c r="IL343" s="193">
        <f t="shared" si="1679"/>
        <v>0.2804329261</v>
      </c>
      <c r="IM343" s="193">
        <f t="shared" si="1679"/>
        <v>0.240771698</v>
      </c>
      <c r="IN343" s="193">
        <f t="shared" si="1679"/>
        <v>0.2027129437</v>
      </c>
      <c r="IO343" s="193">
        <f t="shared" si="23"/>
        <v>0.03365760525</v>
      </c>
      <c r="IP343" s="193">
        <f t="shared" si="29"/>
        <v>0</v>
      </c>
      <c r="IQ343" s="193">
        <f t="shared" ref="IQ343:KK343" si="1680">MAX((MIN(CZ343+IP343,$IO$7))-GT343,0)</f>
        <v>0</v>
      </c>
      <c r="IR343" s="193">
        <f t="shared" si="1680"/>
        <v>0</v>
      </c>
      <c r="IS343" s="193">
        <f t="shared" si="1680"/>
        <v>0</v>
      </c>
      <c r="IT343" s="193">
        <f t="shared" si="1680"/>
        <v>0</v>
      </c>
      <c r="IU343" s="193">
        <f t="shared" si="1680"/>
        <v>0</v>
      </c>
      <c r="IV343" s="193">
        <f t="shared" si="1680"/>
        <v>0</v>
      </c>
      <c r="IW343" s="193">
        <f t="shared" si="1680"/>
        <v>0</v>
      </c>
      <c r="IX343" s="193">
        <f t="shared" si="1680"/>
        <v>0</v>
      </c>
      <c r="IY343" s="193">
        <f t="shared" si="1680"/>
        <v>0</v>
      </c>
      <c r="IZ343" s="193">
        <f t="shared" si="1680"/>
        <v>0</v>
      </c>
      <c r="JA343" s="193">
        <f t="shared" si="1680"/>
        <v>0</v>
      </c>
      <c r="JB343" s="193">
        <f t="shared" si="1680"/>
        <v>0</v>
      </c>
      <c r="JC343" s="193">
        <f t="shared" si="1680"/>
        <v>0</v>
      </c>
      <c r="JD343" s="193">
        <f t="shared" si="1680"/>
        <v>0</v>
      </c>
      <c r="JE343" s="193">
        <f t="shared" si="1680"/>
        <v>0</v>
      </c>
      <c r="JF343" s="193">
        <f t="shared" si="1680"/>
        <v>0</v>
      </c>
      <c r="JG343" s="193">
        <f t="shared" si="1680"/>
        <v>0</v>
      </c>
      <c r="JH343" s="193">
        <f t="shared" si="1680"/>
        <v>0</v>
      </c>
      <c r="JI343" s="193">
        <f t="shared" si="1680"/>
        <v>0</v>
      </c>
      <c r="JJ343" s="193">
        <f t="shared" si="1680"/>
        <v>0</v>
      </c>
      <c r="JK343" s="193">
        <f t="shared" si="1680"/>
        <v>0</v>
      </c>
      <c r="JL343" s="193">
        <f t="shared" si="1680"/>
        <v>0</v>
      </c>
      <c r="JM343" s="193">
        <f t="shared" si="1680"/>
        <v>0.01322445543</v>
      </c>
      <c r="JN343" s="193">
        <f t="shared" si="1680"/>
        <v>0.02338966972</v>
      </c>
      <c r="JO343" s="193">
        <f t="shared" si="1680"/>
        <v>0.03365760525</v>
      </c>
      <c r="JP343" s="193">
        <f t="shared" si="1680"/>
        <v>0.008332260394</v>
      </c>
      <c r="JQ343" s="193">
        <f t="shared" si="1680"/>
        <v>0</v>
      </c>
      <c r="JR343" s="193">
        <f t="shared" si="1680"/>
        <v>0</v>
      </c>
      <c r="JS343" s="193">
        <f t="shared" si="1680"/>
        <v>0</v>
      </c>
      <c r="JT343" s="193">
        <f t="shared" si="1680"/>
        <v>0</v>
      </c>
      <c r="JU343" s="193">
        <f t="shared" si="1680"/>
        <v>0</v>
      </c>
      <c r="JV343" s="193">
        <f t="shared" si="1680"/>
        <v>0</v>
      </c>
      <c r="JW343" s="193">
        <f t="shared" si="1680"/>
        <v>0</v>
      </c>
      <c r="JX343" s="193">
        <f t="shared" si="1680"/>
        <v>0</v>
      </c>
      <c r="JY343" s="193">
        <f t="shared" si="1680"/>
        <v>0</v>
      </c>
      <c r="JZ343" s="193">
        <f t="shared" si="1680"/>
        <v>0</v>
      </c>
      <c r="KA343" s="193">
        <f t="shared" si="1680"/>
        <v>0</v>
      </c>
      <c r="KB343" s="193">
        <f t="shared" si="1680"/>
        <v>0</v>
      </c>
      <c r="KC343" s="193">
        <f t="shared" si="1680"/>
        <v>0</v>
      </c>
      <c r="KD343" s="193">
        <f t="shared" si="1680"/>
        <v>0</v>
      </c>
      <c r="KE343" s="193">
        <f t="shared" si="1680"/>
        <v>0</v>
      </c>
      <c r="KF343" s="193">
        <f t="shared" si="1680"/>
        <v>0</v>
      </c>
      <c r="KG343" s="193">
        <f t="shared" si="1680"/>
        <v>0</v>
      </c>
      <c r="KH343" s="193">
        <f t="shared" si="1680"/>
        <v>0</v>
      </c>
      <c r="KI343" s="193">
        <f t="shared" si="1680"/>
        <v>0</v>
      </c>
      <c r="KJ343" s="193">
        <f t="shared" si="1680"/>
        <v>0</v>
      </c>
      <c r="KK343" s="193">
        <f t="shared" si="1680"/>
        <v>0</v>
      </c>
      <c r="KL343" s="1"/>
      <c r="KM343" s="1"/>
      <c r="KN343" s="1"/>
      <c r="KO343" s="1"/>
      <c r="KP343" s="1"/>
      <c r="KQ343" s="1"/>
      <c r="KR343" s="1"/>
      <c r="KS343" s="1"/>
      <c r="KT343" s="1"/>
      <c r="KU343" s="1"/>
      <c r="KV343" s="1"/>
      <c r="KW343" s="1"/>
      <c r="KX343" s="1"/>
      <c r="KY343" s="1"/>
      <c r="KZ343" s="1"/>
      <c r="LA343" s="1"/>
      <c r="LB343" s="1"/>
      <c r="LC343" s="1"/>
      <c r="LD343" s="1"/>
      <c r="LE343" s="1"/>
      <c r="LF343" s="1"/>
      <c r="LG343" s="1"/>
      <c r="LH343" s="1"/>
      <c r="LI343" s="1"/>
      <c r="LJ343" s="1"/>
      <c r="LK343" s="1"/>
      <c r="LL343" s="1"/>
      <c r="LM343" s="1"/>
      <c r="LN343" s="1"/>
    </row>
    <row r="344" ht="14.25" customHeight="1">
      <c r="A344" s="1">
        <v>11.0</v>
      </c>
      <c r="B344" s="1">
        <f t="shared" ref="B344:C344" si="1681">B343+1</f>
        <v>334</v>
      </c>
      <c r="C344" s="267">
        <f t="shared" si="1681"/>
        <v>43799</v>
      </c>
      <c r="D344" s="193">
        <f t="shared" si="15"/>
        <v>12.86886667</v>
      </c>
      <c r="E344" s="193">
        <f>(SUMIFS(Profile!$F$2:$F$17521,Profile!$B$2:$B$17521,$B344,Profile!$C$2:$C$17521,E$8))*$C$6</f>
        <v>0.1738684142</v>
      </c>
      <c r="F344" s="193">
        <f>(SUMIFS(Profile!$F$2:$F$17521,Profile!$B$2:$B$17521,$B344,Profile!$C$2:$C$17521,F$8))*$C$6</f>
        <v>0.1526356355</v>
      </c>
      <c r="G344" s="193">
        <f>(SUMIFS(Profile!$F$2:$F$17521,Profile!$B$2:$B$17521,$B344,Profile!$C$2:$C$17521,G$8))*$C$6</f>
        <v>0.1426201739</v>
      </c>
      <c r="H344" s="193">
        <f>(SUMIFS(Profile!$F$2:$F$17521,Profile!$B$2:$B$17521,$B344,Profile!$C$2:$C$17521,H$8))*$C$6</f>
        <v>0.1354090415</v>
      </c>
      <c r="I344" s="193">
        <f>(SUMIFS(Profile!$F$2:$F$17521,Profile!$B$2:$B$17521,$B344,Profile!$C$2:$C$17521,I$8))*$C$6</f>
        <v>0.1285985275</v>
      </c>
      <c r="J344" s="193">
        <f>(SUMIFS(Profile!$F$2:$F$17521,Profile!$B$2:$B$17521,$B344,Profile!$C$2:$C$17521,J$8))*$C$6</f>
        <v>0.1245923429</v>
      </c>
      <c r="K344" s="193">
        <f>(SUMIFS(Profile!$F$2:$F$17521,Profile!$B$2:$B$17521,$B344,Profile!$C$2:$C$17521,K$8))*$C$6</f>
        <v>0.1241917244</v>
      </c>
      <c r="L344" s="193">
        <f>(SUMIFS(Profile!$F$2:$F$17521,Profile!$B$2:$B$17521,$B344,Profile!$C$2:$C$17521,L$8))*$C$6</f>
        <v>0.1225892506</v>
      </c>
      <c r="M344" s="193">
        <f>(SUMIFS(Profile!$F$2:$F$17521,Profile!$B$2:$B$17521,$B344,Profile!$C$2:$C$17521,M$8))*$C$6</f>
        <v>0.1217880136</v>
      </c>
      <c r="N344" s="193">
        <f>(SUMIFS(Profile!$F$2:$F$17521,Profile!$B$2:$B$17521,$B344,Profile!$C$2:$C$17521,N$8))*$C$6</f>
        <v>0.1257941983</v>
      </c>
      <c r="O344" s="193">
        <f>(SUMIFS(Profile!$F$2:$F$17521,Profile!$B$2:$B$17521,$B344,Profile!$C$2:$C$17521,O$8))*$C$6</f>
        <v>0.1326047122</v>
      </c>
      <c r="P344" s="193">
        <f>(SUMIFS(Profile!$F$2:$F$17521,Profile!$B$2:$B$17521,$B344,Profile!$C$2:$C$17521,P$8))*$C$6</f>
        <v>0.1454245031</v>
      </c>
      <c r="Q344" s="193">
        <f>(SUMIFS(Profile!$F$2:$F$17521,Profile!$B$2:$B$17521,$B344,Profile!$C$2:$C$17521,Q$8))*$C$6</f>
        <v>0.1722659403</v>
      </c>
      <c r="R344" s="193">
        <f>(SUMIFS(Profile!$F$2:$F$17521,Profile!$B$2:$B$17521,$B344,Profile!$C$2:$C$17521,R$8))*$C$6</f>
        <v>0.2019117068</v>
      </c>
      <c r="S344" s="193">
        <f>(SUMIFS(Profile!$F$2:$F$17521,Profile!$B$2:$B$17521,$B344,Profile!$C$2:$C$17521,S$8))*$C$6</f>
        <v>0.2447778827</v>
      </c>
      <c r="T344" s="193">
        <f>(SUMIFS(Profile!$F$2:$F$17521,Profile!$B$2:$B$17521,$B344,Profile!$C$2:$C$17521,T$8))*$C$6</f>
        <v>0.2808335446</v>
      </c>
      <c r="U344" s="193">
        <f>(SUMIFS(Profile!$F$2:$F$17521,Profile!$B$2:$B$17521,$B344,Profile!$C$2:$C$17521,U$8))*$C$6</f>
        <v>0.2868428216</v>
      </c>
      <c r="V344" s="193">
        <f>(SUMIFS(Profile!$F$2:$F$17521,Profile!$B$2:$B$17521,$B344,Profile!$C$2:$C$17521,V$8))*$C$6</f>
        <v>0.2844391108</v>
      </c>
      <c r="W344" s="193">
        <f>(SUMIFS(Profile!$F$2:$F$17521,Profile!$B$2:$B$17521,$B344,Profile!$C$2:$C$17521,W$8))*$C$6</f>
        <v>0.2812341631</v>
      </c>
      <c r="X344" s="193">
        <f>(SUMIFS(Profile!$F$2:$F$17521,Profile!$B$2:$B$17521,$B344,Profile!$C$2:$C$17521,X$8))*$C$6</f>
        <v>0.2796316892</v>
      </c>
      <c r="Y344" s="193">
        <f>(SUMIFS(Profile!$F$2:$F$17521,Profile!$B$2:$B$17521,$B344,Profile!$C$2:$C$17521,Y$8))*$C$6</f>
        <v>0.2668118983</v>
      </c>
      <c r="Z344" s="193">
        <f>(SUMIFS(Profile!$F$2:$F$17521,Profile!$B$2:$B$17521,$B344,Profile!$C$2:$C$17521,Z$8))*$C$6</f>
        <v>0.2668118983</v>
      </c>
      <c r="AA344" s="193">
        <f>(SUMIFS(Profile!$F$2:$F$17521,Profile!$B$2:$B$17521,$B344,Profile!$C$2:$C$17521,AA$8))*$C$6</f>
        <v>0.2632063321</v>
      </c>
      <c r="AB344" s="193">
        <f>(SUMIFS(Profile!$F$2:$F$17521,Profile!$B$2:$B$17521,$B344,Profile!$C$2:$C$17521,AB$8))*$C$6</f>
        <v>0.264007569</v>
      </c>
      <c r="AC344" s="193">
        <f>(SUMIFS(Profile!$F$2:$F$17521,Profile!$B$2:$B$17521,$B344,Profile!$C$2:$C$17521,AC$8))*$C$6</f>
        <v>0.2724205568</v>
      </c>
      <c r="AD344" s="193">
        <f>(SUMIFS(Profile!$F$2:$F$17521,Profile!$B$2:$B$17521,$B344,Profile!$C$2:$C$17521,AD$8))*$C$6</f>
        <v>0.2716193199</v>
      </c>
      <c r="AE344" s="193">
        <f>(SUMIFS(Profile!$F$2:$F$17521,Profile!$B$2:$B$17521,$B344,Profile!$C$2:$C$17521,AE$8))*$C$6</f>
        <v>0.2660106613</v>
      </c>
      <c r="AF344" s="193">
        <f>(SUMIFS(Profile!$F$2:$F$17521,Profile!$B$2:$B$17521,$B344,Profile!$C$2:$C$17521,AF$8))*$C$6</f>
        <v>0.2624050952</v>
      </c>
      <c r="AG344" s="193">
        <f>(SUMIFS(Profile!$F$2:$F$17521,Profile!$B$2:$B$17521,$B344,Profile!$C$2:$C$17521,AG$8))*$C$6</f>
        <v>0.2604020028</v>
      </c>
      <c r="AH344" s="193">
        <f>(SUMIFS(Profile!$F$2:$F$17521,Profile!$B$2:$B$17521,$B344,Profile!$C$2:$C$17521,AH$8))*$C$6</f>
        <v>0.270016846</v>
      </c>
      <c r="AI344" s="193">
        <f>(SUMIFS(Profile!$F$2:$F$17521,Profile!$B$2:$B$17521,$B344,Profile!$C$2:$C$17521,AI$8))*$C$6</f>
        <v>0.2824360184</v>
      </c>
      <c r="AJ344" s="193">
        <f>(SUMIFS(Profile!$F$2:$F$17521,Profile!$B$2:$B$17521,$B344,Profile!$C$2:$C$17521,AJ$8))*$C$6</f>
        <v>0.3100786926</v>
      </c>
      <c r="AK344" s="193">
        <f>(SUMIFS(Profile!$F$2:$F$17521,Profile!$B$2:$B$17521,$B344,Profile!$C$2:$C$17521,AK$8))*$C$6</f>
        <v>0.3553485792</v>
      </c>
      <c r="AL344" s="193">
        <f>(SUMIFS(Profile!$F$2:$F$17521,Profile!$B$2:$B$17521,$B344,Profile!$C$2:$C$17521,AL$8))*$C$6</f>
        <v>0.407108485</v>
      </c>
      <c r="AM344" s="193">
        <f>(SUMIFS(Profile!$F$2:$F$17521,Profile!$B$2:$B$17521,$B344,Profile!$C$2:$C$17521,AM$8))*$C$6</f>
        <v>0.4460886618</v>
      </c>
      <c r="AN344" s="193">
        <f>(SUMIFS(Profile!$F$2:$F$17521,Profile!$B$2:$B$17521,$B344,Profile!$C$2:$C$17521,AN$8))*$C$6</f>
        <v>0.455423072</v>
      </c>
      <c r="AO344" s="193">
        <f>(SUMIFS(Profile!$F$2:$F$17521,Profile!$B$2:$B$17521,$B344,Profile!$C$2:$C$17521,AO$8))*$C$6</f>
        <v>0.4577065973</v>
      </c>
      <c r="AP344" s="193">
        <f>(SUMIFS(Profile!$F$2:$F$17521,Profile!$B$2:$B$17521,$B344,Profile!$C$2:$C$17521,AP$8))*$C$6</f>
        <v>0.4476911356</v>
      </c>
      <c r="AQ344" s="193">
        <f>(SUMIFS(Profile!$F$2:$F$17521,Profile!$B$2:$B$17521,$B344,Profile!$C$2:$C$17521,AQ$8))*$C$6</f>
        <v>0.431666397</v>
      </c>
      <c r="AR344" s="193">
        <f>(SUMIFS(Profile!$F$2:$F$17521,Profile!$B$2:$B$17521,$B344,Profile!$C$2:$C$17521,AR$8))*$C$6</f>
        <v>0.4140391845</v>
      </c>
      <c r="AS344" s="193">
        <f>(SUMIFS(Profile!$F$2:$F$17521,Profile!$B$2:$B$17521,$B344,Profile!$C$2:$C$17521,AS$8))*$C$6</f>
        <v>0.3978141366</v>
      </c>
      <c r="AT344" s="193">
        <f>(SUMIFS(Profile!$F$2:$F$17521,Profile!$B$2:$B$17521,$B344,Profile!$C$2:$C$17521,AT$8))*$C$6</f>
        <v>0.381789398</v>
      </c>
      <c r="AU344" s="193">
        <f>(SUMIFS(Profile!$F$2:$F$17521,Profile!$B$2:$B$17521,$B344,Profile!$C$2:$C$17521,AU$8))*$C$6</f>
        <v>0.3641621855</v>
      </c>
      <c r="AV344" s="193">
        <f>(SUMIFS(Profile!$F$2:$F$17521,Profile!$B$2:$B$17521,$B344,Profile!$C$2:$C$17521,AV$8))*$C$6</f>
        <v>0.3433300253</v>
      </c>
      <c r="AW344" s="193">
        <f>(SUMIFS(Profile!$F$2:$F$17521,Profile!$B$2:$B$17521,$B344,Profile!$C$2:$C$17521,AW$8))*$C$6</f>
        <v>0.3208953912</v>
      </c>
      <c r="AX344" s="193">
        <f>(SUMIFS(Profile!$F$2:$F$17521,Profile!$B$2:$B$17521,$B344,Profile!$C$2:$C$17521,AX$8))*$C$6</f>
        <v>0.2800323077</v>
      </c>
      <c r="AY344" s="193">
        <f>(SUMIFS(Profile!$F$2:$F$17521,Profile!$B$2:$B$17521,$B344,Profile!$C$2:$C$17521,AY$8))*$C$6</f>
        <v>0.2415729349</v>
      </c>
      <c r="AZ344" s="193">
        <f>(SUMIFS(Profile!$F$2:$F$17521,Profile!$B$2:$B$17521,$B344,Profile!$C$2:$C$17521,AZ$8))*$C$6</f>
        <v>0.2059178915</v>
      </c>
      <c r="BA344" s="193">
        <f t="shared" si="16"/>
        <v>2.965432364</v>
      </c>
      <c r="BB344" s="193">
        <f>(SUMIFS(Profile!$E$2:$E$17521,Profile!$B$2:$B$17521,$B344,Profile!$C$2:$C$17521,BB$8))*$C$9</f>
        <v>0</v>
      </c>
      <c r="BC344" s="193">
        <f>(SUMIFS(Profile!$E$2:$E$17521,Profile!$B$2:$B$17521,$B344,Profile!$C$2:$C$17521,BC$8))*$C$9</f>
        <v>0</v>
      </c>
      <c r="BD344" s="193">
        <f>(SUMIFS(Profile!$E$2:$E$17521,Profile!$B$2:$B$17521,$B344,Profile!$C$2:$C$17521,BD$8))*$C$9</f>
        <v>0</v>
      </c>
      <c r="BE344" s="193">
        <f>(SUMIFS(Profile!$E$2:$E$17521,Profile!$B$2:$B$17521,$B344,Profile!$C$2:$C$17521,BE$8))*$C$9</f>
        <v>0</v>
      </c>
      <c r="BF344" s="193">
        <f>(SUMIFS(Profile!$E$2:$E$17521,Profile!$B$2:$B$17521,$B344,Profile!$C$2:$C$17521,BF$8))*$C$9</f>
        <v>0</v>
      </c>
      <c r="BG344" s="193">
        <f>(SUMIFS(Profile!$E$2:$E$17521,Profile!$B$2:$B$17521,$B344,Profile!$C$2:$C$17521,BG$8))*$C$9</f>
        <v>0</v>
      </c>
      <c r="BH344" s="193">
        <f>(SUMIFS(Profile!$E$2:$E$17521,Profile!$B$2:$B$17521,$B344,Profile!$C$2:$C$17521,BH$8))*$C$9</f>
        <v>0</v>
      </c>
      <c r="BI344" s="193">
        <f>(SUMIFS(Profile!$E$2:$E$17521,Profile!$B$2:$B$17521,$B344,Profile!$C$2:$C$17521,BI$8))*$C$9</f>
        <v>0</v>
      </c>
      <c r="BJ344" s="193">
        <f>(SUMIFS(Profile!$E$2:$E$17521,Profile!$B$2:$B$17521,$B344,Profile!$C$2:$C$17521,BJ$8))*$C$9</f>
        <v>0</v>
      </c>
      <c r="BK344" s="193">
        <f>(SUMIFS(Profile!$E$2:$E$17521,Profile!$B$2:$B$17521,$B344,Profile!$C$2:$C$17521,BK$8))*$C$9</f>
        <v>0</v>
      </c>
      <c r="BL344" s="193">
        <f>(SUMIFS(Profile!$E$2:$E$17521,Profile!$B$2:$B$17521,$B344,Profile!$C$2:$C$17521,BL$8))*$C$9</f>
        <v>0</v>
      </c>
      <c r="BM344" s="193">
        <f>(SUMIFS(Profile!$E$2:$E$17521,Profile!$B$2:$B$17521,$B344,Profile!$C$2:$C$17521,BM$8))*$C$9</f>
        <v>0</v>
      </c>
      <c r="BN344" s="193">
        <f>(SUMIFS(Profile!$E$2:$E$17521,Profile!$B$2:$B$17521,$B344,Profile!$C$2:$C$17521,BN$8))*$C$9</f>
        <v>0</v>
      </c>
      <c r="BO344" s="193">
        <f>(SUMIFS(Profile!$E$2:$E$17521,Profile!$B$2:$B$17521,$B344,Profile!$C$2:$C$17521,BO$8))*$C$9</f>
        <v>0</v>
      </c>
      <c r="BP344" s="193">
        <f>(SUMIFS(Profile!$E$2:$E$17521,Profile!$B$2:$B$17521,$B344,Profile!$C$2:$C$17521,BP$8))*$C$9</f>
        <v>0</v>
      </c>
      <c r="BQ344" s="193">
        <f>(SUMIFS(Profile!$E$2:$E$17521,Profile!$B$2:$B$17521,$B344,Profile!$C$2:$C$17521,BQ$8))*$C$9</f>
        <v>0.002073249062</v>
      </c>
      <c r="BR344" s="193">
        <f>(SUMIFS(Profile!$E$2:$E$17521,Profile!$B$2:$B$17521,$B344,Profile!$C$2:$C$17521,BR$8))*$C$9</f>
        <v>0.02317160716</v>
      </c>
      <c r="BS344" s="193">
        <f>(SUMIFS(Profile!$E$2:$E$17521,Profile!$B$2:$B$17521,$B344,Profile!$C$2:$C$17521,BS$8))*$C$9</f>
        <v>0.07168899952</v>
      </c>
      <c r="BT344" s="193">
        <f>(SUMIFS(Profile!$E$2:$E$17521,Profile!$B$2:$B$17521,$B344,Profile!$C$2:$C$17521,BT$8))*$C$9</f>
        <v>0.1410701513</v>
      </c>
      <c r="BU344" s="193">
        <f>(SUMIFS(Profile!$E$2:$E$17521,Profile!$B$2:$B$17521,$B344,Profile!$C$2:$C$17521,BU$8))*$C$9</f>
        <v>0.2201196532</v>
      </c>
      <c r="BV344" s="193">
        <f>(SUMIFS(Profile!$E$2:$E$17521,Profile!$B$2:$B$17521,$B344,Profile!$C$2:$C$17521,BV$8))*$C$9</f>
        <v>0.2685011147</v>
      </c>
      <c r="BW344" s="193">
        <f>(SUMIFS(Profile!$E$2:$E$17521,Profile!$B$2:$B$17521,$B344,Profile!$C$2:$C$17521,BW$8))*$C$9</f>
        <v>0.2611124725</v>
      </c>
      <c r="BX344" s="193">
        <f>(SUMIFS(Profile!$E$2:$E$17521,Profile!$B$2:$B$17521,$B344,Profile!$C$2:$C$17521,BX$8))*$C$9</f>
        <v>0.2921502561</v>
      </c>
      <c r="BY344" s="193">
        <f>(SUMIFS(Profile!$E$2:$E$17521,Profile!$B$2:$B$17521,$B344,Profile!$C$2:$C$17521,BY$8))*$C$9</f>
        <v>0.2924136616</v>
      </c>
      <c r="BZ344" s="193">
        <f>(SUMIFS(Profile!$E$2:$E$17521,Profile!$B$2:$B$17521,$B344,Profile!$C$2:$C$17521,BZ$8))*$C$9</f>
        <v>0.2920106086</v>
      </c>
      <c r="CA344" s="193">
        <f>(SUMIFS(Profile!$E$2:$E$17521,Profile!$B$2:$B$17521,$B344,Profile!$C$2:$C$17521,CA$8))*$C$9</f>
        <v>0.2820795043</v>
      </c>
      <c r="CB344" s="193">
        <f>(SUMIFS(Profile!$E$2:$E$17521,Profile!$B$2:$B$17521,$B344,Profile!$C$2:$C$17521,CB$8))*$C$9</f>
        <v>0.2555693891</v>
      </c>
      <c r="CC344" s="193">
        <f>(SUMIFS(Profile!$E$2:$E$17521,Profile!$B$2:$B$17521,$B344,Profile!$C$2:$C$17521,CC$8))*$C$9</f>
        <v>0.2175408727</v>
      </c>
      <c r="CD344" s="193">
        <f>(SUMIFS(Profile!$E$2:$E$17521,Profile!$B$2:$B$17521,$B344,Profile!$C$2:$C$17521,CD$8))*$C$9</f>
        <v>0.1655648385</v>
      </c>
      <c r="CE344" s="193">
        <f>(SUMIFS(Profile!$E$2:$E$17521,Profile!$B$2:$B$17521,$B344,Profile!$C$2:$C$17521,CE$8))*$C$9</f>
        <v>0.1113876984</v>
      </c>
      <c r="CF344" s="193">
        <f>(SUMIFS(Profile!$E$2:$E$17521,Profile!$B$2:$B$17521,$B344,Profile!$C$2:$C$17521,CF$8))*$C$9</f>
        <v>0.05220441793</v>
      </c>
      <c r="CG344" s="193">
        <f>(SUMIFS(Profile!$E$2:$E$17521,Profile!$B$2:$B$17521,$B344,Profile!$C$2:$C$17521,CG$8))*$C$9</f>
        <v>0.01582863531</v>
      </c>
      <c r="CH344" s="193">
        <f>(SUMIFS(Profile!$E$2:$E$17521,Profile!$B$2:$B$17521,$B344,Profile!$C$2:$C$17521,CH$8))*$C$9</f>
        <v>0.0009452343809</v>
      </c>
      <c r="CI344" s="193">
        <f>(SUMIFS(Profile!$E$2:$E$17521,Profile!$B$2:$B$17521,$B344,Profile!$C$2:$C$17521,CI$8))*$C$9</f>
        <v>0</v>
      </c>
      <c r="CJ344" s="193">
        <f>(SUMIFS(Profile!$E$2:$E$17521,Profile!$B$2:$B$17521,$B344,Profile!$C$2:$C$17521,CJ$8))*$C$9</f>
        <v>0</v>
      </c>
      <c r="CK344" s="193">
        <f>(SUMIFS(Profile!$E$2:$E$17521,Profile!$B$2:$B$17521,$B344,Profile!$C$2:$C$17521,CK$8))*$C$9</f>
        <v>0</v>
      </c>
      <c r="CL344" s="193">
        <f>(SUMIFS(Profile!$E$2:$E$17521,Profile!$B$2:$B$17521,$B344,Profile!$C$2:$C$17521,CL$8))*$C$9</f>
        <v>0</v>
      </c>
      <c r="CM344" s="193">
        <f>(SUMIFS(Profile!$E$2:$E$17521,Profile!$B$2:$B$17521,$B344,Profile!$C$2:$C$17521,CM$8))*$C$9</f>
        <v>0</v>
      </c>
      <c r="CN344" s="193">
        <f>(SUMIFS(Profile!$E$2:$E$17521,Profile!$B$2:$B$17521,$B344,Profile!$C$2:$C$17521,CN$8))*$C$9</f>
        <v>0</v>
      </c>
      <c r="CO344" s="193">
        <f>(SUMIFS(Profile!$E$2:$E$17521,Profile!$B$2:$B$17521,$B344,Profile!$C$2:$C$17521,CO$8))*$C$9</f>
        <v>0</v>
      </c>
      <c r="CP344" s="193">
        <f>(SUMIFS(Profile!$E$2:$E$17521,Profile!$B$2:$B$17521,$B344,Profile!$C$2:$C$17521,CP$8))*$C$9</f>
        <v>0</v>
      </c>
      <c r="CQ344" s="193">
        <f>(SUMIFS(Profile!$E$2:$E$17521,Profile!$B$2:$B$17521,$B344,Profile!$C$2:$C$17521,CQ$8))*$C$9</f>
        <v>0</v>
      </c>
      <c r="CR344" s="193">
        <f>(SUMIFS(Profile!$E$2:$E$17521,Profile!$B$2:$B$17521,$B344,Profile!$C$2:$C$17521,CR$8))*$C$9</f>
        <v>0</v>
      </c>
      <c r="CS344" s="193">
        <f>(SUMIFS(Profile!$E$2:$E$17521,Profile!$B$2:$B$17521,$B344,Profile!$C$2:$C$17521,CS$8))*$C$9</f>
        <v>0</v>
      </c>
      <c r="CT344" s="193">
        <f>(SUMIFS(Profile!$E$2:$E$17521,Profile!$B$2:$B$17521,$B344,Profile!$C$2:$C$17521,CT$8))*$C$9</f>
        <v>0</v>
      </c>
      <c r="CU344" s="193">
        <f>(SUMIFS(Profile!$E$2:$E$17521,Profile!$B$2:$B$17521,$B344,Profile!$C$2:$C$17521,CU$8))*$C$9</f>
        <v>0</v>
      </c>
      <c r="CV344" s="193">
        <f>(SUMIFS(Profile!$E$2:$E$17521,Profile!$B$2:$B$17521,$B344,Profile!$C$2:$C$17521,CV$8))*$C$9</f>
        <v>0</v>
      </c>
      <c r="CW344" s="193">
        <f>(SUMIFS(Profile!$E$2:$E$17521,Profile!$B$2:$B$17521,$B344,Profile!$C$2:$C$17521,CW$8))*$C$9</f>
        <v>0</v>
      </c>
      <c r="CX344" s="193">
        <f t="shared" si="17"/>
        <v>0.08908946926</v>
      </c>
      <c r="CY344" s="193">
        <f t="shared" ref="CY344:ET344" si="1682">MAX(BB344-E344,0)</f>
        <v>0</v>
      </c>
      <c r="CZ344" s="193">
        <f t="shared" si="1682"/>
        <v>0</v>
      </c>
      <c r="DA344" s="193">
        <f t="shared" si="1682"/>
        <v>0</v>
      </c>
      <c r="DB344" s="193">
        <f t="shared" si="1682"/>
        <v>0</v>
      </c>
      <c r="DC344" s="193">
        <f t="shared" si="1682"/>
        <v>0</v>
      </c>
      <c r="DD344" s="193">
        <f t="shared" si="1682"/>
        <v>0</v>
      </c>
      <c r="DE344" s="193">
        <f t="shared" si="1682"/>
        <v>0</v>
      </c>
      <c r="DF344" s="193">
        <f t="shared" si="1682"/>
        <v>0</v>
      </c>
      <c r="DG344" s="193">
        <f t="shared" si="1682"/>
        <v>0</v>
      </c>
      <c r="DH344" s="193">
        <f t="shared" si="1682"/>
        <v>0</v>
      </c>
      <c r="DI344" s="193">
        <f t="shared" si="1682"/>
        <v>0</v>
      </c>
      <c r="DJ344" s="193">
        <f t="shared" si="1682"/>
        <v>0</v>
      </c>
      <c r="DK344" s="193">
        <f t="shared" si="1682"/>
        <v>0</v>
      </c>
      <c r="DL344" s="193">
        <f t="shared" si="1682"/>
        <v>0</v>
      </c>
      <c r="DM344" s="193">
        <f t="shared" si="1682"/>
        <v>0</v>
      </c>
      <c r="DN344" s="193">
        <f t="shared" si="1682"/>
        <v>0</v>
      </c>
      <c r="DO344" s="193">
        <f t="shared" si="1682"/>
        <v>0</v>
      </c>
      <c r="DP344" s="193">
        <f t="shared" si="1682"/>
        <v>0</v>
      </c>
      <c r="DQ344" s="193">
        <f t="shared" si="1682"/>
        <v>0</v>
      </c>
      <c r="DR344" s="193">
        <f t="shared" si="1682"/>
        <v>0</v>
      </c>
      <c r="DS344" s="193">
        <f t="shared" si="1682"/>
        <v>0.001689216391</v>
      </c>
      <c r="DT344" s="193">
        <f t="shared" si="1682"/>
        <v>0</v>
      </c>
      <c r="DU344" s="193">
        <f t="shared" si="1682"/>
        <v>0.02894392402</v>
      </c>
      <c r="DV344" s="193">
        <f t="shared" si="1682"/>
        <v>0.02840609263</v>
      </c>
      <c r="DW344" s="193">
        <f t="shared" si="1682"/>
        <v>0.01959005177</v>
      </c>
      <c r="DX344" s="193">
        <f t="shared" si="1682"/>
        <v>0.01046018445</v>
      </c>
      <c r="DY344" s="193">
        <f t="shared" si="1682"/>
        <v>0</v>
      </c>
      <c r="DZ344" s="193">
        <f t="shared" si="1682"/>
        <v>0</v>
      </c>
      <c r="EA344" s="193">
        <f t="shared" si="1682"/>
        <v>0</v>
      </c>
      <c r="EB344" s="193">
        <f t="shared" si="1682"/>
        <v>0</v>
      </c>
      <c r="EC344" s="193">
        <f t="shared" si="1682"/>
        <v>0</v>
      </c>
      <c r="ED344" s="193">
        <f t="shared" si="1682"/>
        <v>0</v>
      </c>
      <c r="EE344" s="193">
        <f t="shared" si="1682"/>
        <v>0</v>
      </c>
      <c r="EF344" s="193">
        <f t="shared" si="1682"/>
        <v>0</v>
      </c>
      <c r="EG344" s="193">
        <f t="shared" si="1682"/>
        <v>0</v>
      </c>
      <c r="EH344" s="193">
        <f t="shared" si="1682"/>
        <v>0</v>
      </c>
      <c r="EI344" s="193">
        <f t="shared" si="1682"/>
        <v>0</v>
      </c>
      <c r="EJ344" s="193">
        <f t="shared" si="1682"/>
        <v>0</v>
      </c>
      <c r="EK344" s="193">
        <f t="shared" si="1682"/>
        <v>0</v>
      </c>
      <c r="EL344" s="193">
        <f t="shared" si="1682"/>
        <v>0</v>
      </c>
      <c r="EM344" s="193">
        <f t="shared" si="1682"/>
        <v>0</v>
      </c>
      <c r="EN344" s="193">
        <f t="shared" si="1682"/>
        <v>0</v>
      </c>
      <c r="EO344" s="193">
        <f t="shared" si="1682"/>
        <v>0</v>
      </c>
      <c r="EP344" s="193">
        <f t="shared" si="1682"/>
        <v>0</v>
      </c>
      <c r="EQ344" s="193">
        <f t="shared" si="1682"/>
        <v>0</v>
      </c>
      <c r="ER344" s="193">
        <f t="shared" si="1682"/>
        <v>0</v>
      </c>
      <c r="ES344" s="193">
        <f t="shared" si="1682"/>
        <v>0</v>
      </c>
      <c r="ET344" s="193">
        <f t="shared" si="1682"/>
        <v>0</v>
      </c>
      <c r="EU344" s="193">
        <f t="shared" si="19"/>
        <v>2.876342895</v>
      </c>
      <c r="EV344" s="193">
        <f t="shared" ref="EV344:GQ344" si="1683">BB344-CY344</f>
        <v>0</v>
      </c>
      <c r="EW344" s="193">
        <f t="shared" si="1683"/>
        <v>0</v>
      </c>
      <c r="EX344" s="193">
        <f t="shared" si="1683"/>
        <v>0</v>
      </c>
      <c r="EY344" s="193">
        <f t="shared" si="1683"/>
        <v>0</v>
      </c>
      <c r="EZ344" s="193">
        <f t="shared" si="1683"/>
        <v>0</v>
      </c>
      <c r="FA344" s="193">
        <f t="shared" si="1683"/>
        <v>0</v>
      </c>
      <c r="FB344" s="193">
        <f t="shared" si="1683"/>
        <v>0</v>
      </c>
      <c r="FC344" s="193">
        <f t="shared" si="1683"/>
        <v>0</v>
      </c>
      <c r="FD344" s="193">
        <f t="shared" si="1683"/>
        <v>0</v>
      </c>
      <c r="FE344" s="193">
        <f t="shared" si="1683"/>
        <v>0</v>
      </c>
      <c r="FF344" s="193">
        <f t="shared" si="1683"/>
        <v>0</v>
      </c>
      <c r="FG344" s="193">
        <f t="shared" si="1683"/>
        <v>0</v>
      </c>
      <c r="FH344" s="193">
        <f t="shared" si="1683"/>
        <v>0</v>
      </c>
      <c r="FI344" s="193">
        <f t="shared" si="1683"/>
        <v>0</v>
      </c>
      <c r="FJ344" s="193">
        <f t="shared" si="1683"/>
        <v>0</v>
      </c>
      <c r="FK344" s="193">
        <f t="shared" si="1683"/>
        <v>0.002073249062</v>
      </c>
      <c r="FL344" s="193">
        <f t="shared" si="1683"/>
        <v>0.02317160716</v>
      </c>
      <c r="FM344" s="193">
        <f t="shared" si="1683"/>
        <v>0.07168899952</v>
      </c>
      <c r="FN344" s="193">
        <f t="shared" si="1683"/>
        <v>0.1410701513</v>
      </c>
      <c r="FO344" s="193">
        <f t="shared" si="1683"/>
        <v>0.2201196532</v>
      </c>
      <c r="FP344" s="193">
        <f t="shared" si="1683"/>
        <v>0.2668118983</v>
      </c>
      <c r="FQ344" s="193">
        <f t="shared" si="1683"/>
        <v>0.2611124725</v>
      </c>
      <c r="FR344" s="193">
        <f t="shared" si="1683"/>
        <v>0.2632063321</v>
      </c>
      <c r="FS344" s="193">
        <f t="shared" si="1683"/>
        <v>0.264007569</v>
      </c>
      <c r="FT344" s="193">
        <f t="shared" si="1683"/>
        <v>0.2724205568</v>
      </c>
      <c r="FU344" s="193">
        <f t="shared" si="1683"/>
        <v>0.2716193199</v>
      </c>
      <c r="FV344" s="193">
        <f t="shared" si="1683"/>
        <v>0.2555693891</v>
      </c>
      <c r="FW344" s="193">
        <f t="shared" si="1683"/>
        <v>0.2175408727</v>
      </c>
      <c r="FX344" s="193">
        <f t="shared" si="1683"/>
        <v>0.1655648385</v>
      </c>
      <c r="FY344" s="193">
        <f t="shared" si="1683"/>
        <v>0.1113876984</v>
      </c>
      <c r="FZ344" s="193">
        <f t="shared" si="1683"/>
        <v>0.05220441793</v>
      </c>
      <c r="GA344" s="193">
        <f t="shared" si="1683"/>
        <v>0.01582863531</v>
      </c>
      <c r="GB344" s="193">
        <f t="shared" si="1683"/>
        <v>0.0009452343809</v>
      </c>
      <c r="GC344" s="193">
        <f t="shared" si="1683"/>
        <v>0</v>
      </c>
      <c r="GD344" s="193">
        <f t="shared" si="1683"/>
        <v>0</v>
      </c>
      <c r="GE344" s="193">
        <f t="shared" si="1683"/>
        <v>0</v>
      </c>
      <c r="GF344" s="193">
        <f t="shared" si="1683"/>
        <v>0</v>
      </c>
      <c r="GG344" s="193">
        <f t="shared" si="1683"/>
        <v>0</v>
      </c>
      <c r="GH344" s="193">
        <f t="shared" si="1683"/>
        <v>0</v>
      </c>
      <c r="GI344" s="193">
        <f t="shared" si="1683"/>
        <v>0</v>
      </c>
      <c r="GJ344" s="193">
        <f t="shared" si="1683"/>
        <v>0</v>
      </c>
      <c r="GK344" s="193">
        <f t="shared" si="1683"/>
        <v>0</v>
      </c>
      <c r="GL344" s="193">
        <f t="shared" si="1683"/>
        <v>0</v>
      </c>
      <c r="GM344" s="193">
        <f t="shared" si="1683"/>
        <v>0</v>
      </c>
      <c r="GN344" s="193">
        <f t="shared" si="1683"/>
        <v>0</v>
      </c>
      <c r="GO344" s="193">
        <f t="shared" si="1683"/>
        <v>0</v>
      </c>
      <c r="GP344" s="193">
        <f t="shared" si="1683"/>
        <v>0</v>
      </c>
      <c r="GQ344" s="193">
        <f t="shared" si="1683"/>
        <v>0</v>
      </c>
      <c r="GR344" s="193">
        <f t="shared" si="21"/>
        <v>9.992523775</v>
      </c>
      <c r="GS344" s="193">
        <f t="shared" ref="GS344:IN344" si="1684">E344-EV344</f>
        <v>0.1738684142</v>
      </c>
      <c r="GT344" s="193">
        <f t="shared" si="1684"/>
        <v>0.1526356355</v>
      </c>
      <c r="GU344" s="193">
        <f t="shared" si="1684"/>
        <v>0.1426201739</v>
      </c>
      <c r="GV344" s="193">
        <f t="shared" si="1684"/>
        <v>0.1354090415</v>
      </c>
      <c r="GW344" s="193">
        <f t="shared" si="1684"/>
        <v>0.1285985275</v>
      </c>
      <c r="GX344" s="193">
        <f t="shared" si="1684"/>
        <v>0.1245923429</v>
      </c>
      <c r="GY344" s="193">
        <f t="shared" si="1684"/>
        <v>0.1241917244</v>
      </c>
      <c r="GZ344" s="193">
        <f t="shared" si="1684"/>
        <v>0.1225892506</v>
      </c>
      <c r="HA344" s="193">
        <f t="shared" si="1684"/>
        <v>0.1217880136</v>
      </c>
      <c r="HB344" s="193">
        <f t="shared" si="1684"/>
        <v>0.1257941983</v>
      </c>
      <c r="HC344" s="193">
        <f t="shared" si="1684"/>
        <v>0.1326047122</v>
      </c>
      <c r="HD344" s="193">
        <f t="shared" si="1684"/>
        <v>0.1454245031</v>
      </c>
      <c r="HE344" s="193">
        <f t="shared" si="1684"/>
        <v>0.1722659403</v>
      </c>
      <c r="HF344" s="193">
        <f t="shared" si="1684"/>
        <v>0.2019117068</v>
      </c>
      <c r="HG344" s="193">
        <f t="shared" si="1684"/>
        <v>0.2447778827</v>
      </c>
      <c r="HH344" s="193">
        <f t="shared" si="1684"/>
        <v>0.2787602955</v>
      </c>
      <c r="HI344" s="193">
        <f t="shared" si="1684"/>
        <v>0.2636712144</v>
      </c>
      <c r="HJ344" s="193">
        <f t="shared" si="1684"/>
        <v>0.2127501113</v>
      </c>
      <c r="HK344" s="193">
        <f t="shared" si="1684"/>
        <v>0.1401640118</v>
      </c>
      <c r="HL344" s="193">
        <f t="shared" si="1684"/>
        <v>0.05951203602</v>
      </c>
      <c r="HM344" s="193">
        <f t="shared" si="1684"/>
        <v>0</v>
      </c>
      <c r="HN344" s="193">
        <f t="shared" si="1684"/>
        <v>0.005699425771</v>
      </c>
      <c r="HO344" s="193">
        <f t="shared" si="1684"/>
        <v>0</v>
      </c>
      <c r="HP344" s="193">
        <f t="shared" si="1684"/>
        <v>0</v>
      </c>
      <c r="HQ344" s="193">
        <f t="shared" si="1684"/>
        <v>0</v>
      </c>
      <c r="HR344" s="193">
        <f t="shared" si="1684"/>
        <v>0</v>
      </c>
      <c r="HS344" s="193">
        <f t="shared" si="1684"/>
        <v>0.01044127229</v>
      </c>
      <c r="HT344" s="193">
        <f t="shared" si="1684"/>
        <v>0.04486422247</v>
      </c>
      <c r="HU344" s="193">
        <f t="shared" si="1684"/>
        <v>0.09483716433</v>
      </c>
      <c r="HV344" s="193">
        <f t="shared" si="1684"/>
        <v>0.1586291476</v>
      </c>
      <c r="HW344" s="193">
        <f t="shared" si="1684"/>
        <v>0.2302316005</v>
      </c>
      <c r="HX344" s="193">
        <f t="shared" si="1684"/>
        <v>0.2942500573</v>
      </c>
      <c r="HY344" s="193">
        <f t="shared" si="1684"/>
        <v>0.3544033449</v>
      </c>
      <c r="HZ344" s="193">
        <f t="shared" si="1684"/>
        <v>0.407108485</v>
      </c>
      <c r="IA344" s="193">
        <f t="shared" si="1684"/>
        <v>0.4460886618</v>
      </c>
      <c r="IB344" s="193">
        <f t="shared" si="1684"/>
        <v>0.455423072</v>
      </c>
      <c r="IC344" s="193">
        <f t="shared" si="1684"/>
        <v>0.4577065973</v>
      </c>
      <c r="ID344" s="193">
        <f t="shared" si="1684"/>
        <v>0.4476911356</v>
      </c>
      <c r="IE344" s="193">
        <f t="shared" si="1684"/>
        <v>0.431666397</v>
      </c>
      <c r="IF344" s="193">
        <f t="shared" si="1684"/>
        <v>0.4140391845</v>
      </c>
      <c r="IG344" s="193">
        <f t="shared" si="1684"/>
        <v>0.3978141366</v>
      </c>
      <c r="IH344" s="193">
        <f t="shared" si="1684"/>
        <v>0.381789398</v>
      </c>
      <c r="II344" s="193">
        <f t="shared" si="1684"/>
        <v>0.3641621855</v>
      </c>
      <c r="IJ344" s="193">
        <f t="shared" si="1684"/>
        <v>0.3433300253</v>
      </c>
      <c r="IK344" s="193">
        <f t="shared" si="1684"/>
        <v>0.3208953912</v>
      </c>
      <c r="IL344" s="193">
        <f t="shared" si="1684"/>
        <v>0.2800323077</v>
      </c>
      <c r="IM344" s="193">
        <f t="shared" si="1684"/>
        <v>0.2415729349</v>
      </c>
      <c r="IN344" s="193">
        <f t="shared" si="1684"/>
        <v>0.2059178915</v>
      </c>
      <c r="IO344" s="193">
        <f t="shared" si="23"/>
        <v>0.08740025287</v>
      </c>
      <c r="IP344" s="193">
        <f t="shared" si="29"/>
        <v>0</v>
      </c>
      <c r="IQ344" s="193">
        <f t="shared" ref="IQ344:KK344" si="1685">MAX((MIN(CZ344+IP344,$IO$7))-GT344,0)</f>
        <v>0</v>
      </c>
      <c r="IR344" s="193">
        <f t="shared" si="1685"/>
        <v>0</v>
      </c>
      <c r="IS344" s="193">
        <f t="shared" si="1685"/>
        <v>0</v>
      </c>
      <c r="IT344" s="193">
        <f t="shared" si="1685"/>
        <v>0</v>
      </c>
      <c r="IU344" s="193">
        <f t="shared" si="1685"/>
        <v>0</v>
      </c>
      <c r="IV344" s="193">
        <f t="shared" si="1685"/>
        <v>0</v>
      </c>
      <c r="IW344" s="193">
        <f t="shared" si="1685"/>
        <v>0</v>
      </c>
      <c r="IX344" s="193">
        <f t="shared" si="1685"/>
        <v>0</v>
      </c>
      <c r="IY344" s="193">
        <f t="shared" si="1685"/>
        <v>0</v>
      </c>
      <c r="IZ344" s="193">
        <f t="shared" si="1685"/>
        <v>0</v>
      </c>
      <c r="JA344" s="193">
        <f t="shared" si="1685"/>
        <v>0</v>
      </c>
      <c r="JB344" s="193">
        <f t="shared" si="1685"/>
        <v>0</v>
      </c>
      <c r="JC344" s="193">
        <f t="shared" si="1685"/>
        <v>0</v>
      </c>
      <c r="JD344" s="193">
        <f t="shared" si="1685"/>
        <v>0</v>
      </c>
      <c r="JE344" s="193">
        <f t="shared" si="1685"/>
        <v>0</v>
      </c>
      <c r="JF344" s="193">
        <f t="shared" si="1685"/>
        <v>0</v>
      </c>
      <c r="JG344" s="193">
        <f t="shared" si="1685"/>
        <v>0</v>
      </c>
      <c r="JH344" s="193">
        <f t="shared" si="1685"/>
        <v>0</v>
      </c>
      <c r="JI344" s="193">
        <f t="shared" si="1685"/>
        <v>0</v>
      </c>
      <c r="JJ344" s="193">
        <f t="shared" si="1685"/>
        <v>0.001689216391</v>
      </c>
      <c r="JK344" s="193">
        <f t="shared" si="1685"/>
        <v>0</v>
      </c>
      <c r="JL344" s="193">
        <f t="shared" si="1685"/>
        <v>0.02894392402</v>
      </c>
      <c r="JM344" s="193">
        <f t="shared" si="1685"/>
        <v>0.05735001665</v>
      </c>
      <c r="JN344" s="193">
        <f t="shared" si="1685"/>
        <v>0.07694006842</v>
      </c>
      <c r="JO344" s="193">
        <f t="shared" si="1685"/>
        <v>0.08740025287</v>
      </c>
      <c r="JP344" s="193">
        <f t="shared" si="1685"/>
        <v>0.07695898058</v>
      </c>
      <c r="JQ344" s="193">
        <f t="shared" si="1685"/>
        <v>0.03209475811</v>
      </c>
      <c r="JR344" s="193">
        <f t="shared" si="1685"/>
        <v>0</v>
      </c>
      <c r="JS344" s="193">
        <f t="shared" si="1685"/>
        <v>0</v>
      </c>
      <c r="JT344" s="193">
        <f t="shared" si="1685"/>
        <v>0</v>
      </c>
      <c r="JU344" s="193">
        <f t="shared" si="1685"/>
        <v>0</v>
      </c>
      <c r="JV344" s="193">
        <f t="shared" si="1685"/>
        <v>0</v>
      </c>
      <c r="JW344" s="193">
        <f t="shared" si="1685"/>
        <v>0</v>
      </c>
      <c r="JX344" s="193">
        <f t="shared" si="1685"/>
        <v>0</v>
      </c>
      <c r="JY344" s="193">
        <f t="shared" si="1685"/>
        <v>0</v>
      </c>
      <c r="JZ344" s="193">
        <f t="shared" si="1685"/>
        <v>0</v>
      </c>
      <c r="KA344" s="193">
        <f t="shared" si="1685"/>
        <v>0</v>
      </c>
      <c r="KB344" s="193">
        <f t="shared" si="1685"/>
        <v>0</v>
      </c>
      <c r="KC344" s="193">
        <f t="shared" si="1685"/>
        <v>0</v>
      </c>
      <c r="KD344" s="193">
        <f t="shared" si="1685"/>
        <v>0</v>
      </c>
      <c r="KE344" s="193">
        <f t="shared" si="1685"/>
        <v>0</v>
      </c>
      <c r="KF344" s="193">
        <f t="shared" si="1685"/>
        <v>0</v>
      </c>
      <c r="KG344" s="193">
        <f t="shared" si="1685"/>
        <v>0</v>
      </c>
      <c r="KH344" s="193">
        <f t="shared" si="1685"/>
        <v>0</v>
      </c>
      <c r="KI344" s="193">
        <f t="shared" si="1685"/>
        <v>0</v>
      </c>
      <c r="KJ344" s="193">
        <f t="shared" si="1685"/>
        <v>0</v>
      </c>
      <c r="KK344" s="193">
        <f t="shared" si="1685"/>
        <v>0</v>
      </c>
      <c r="KL344" s="1"/>
      <c r="KM344" s="1"/>
      <c r="KN344" s="1"/>
      <c r="KO344" s="1"/>
      <c r="KP344" s="1"/>
      <c r="KQ344" s="1"/>
      <c r="KR344" s="1"/>
      <c r="KS344" s="1"/>
      <c r="KT344" s="1"/>
      <c r="KU344" s="1"/>
      <c r="KV344" s="1"/>
      <c r="KW344" s="1"/>
      <c r="KX344" s="1"/>
      <c r="KY344" s="1"/>
      <c r="KZ344" s="1"/>
      <c r="LA344" s="1"/>
      <c r="LB344" s="1"/>
      <c r="LC344" s="1"/>
      <c r="LD344" s="1"/>
      <c r="LE344" s="1"/>
      <c r="LF344" s="1"/>
      <c r="LG344" s="1"/>
      <c r="LH344" s="1"/>
      <c r="LI344" s="1"/>
      <c r="LJ344" s="1"/>
      <c r="LK344" s="1"/>
      <c r="LL344" s="1"/>
      <c r="LM344" s="1"/>
      <c r="LN344" s="1"/>
    </row>
    <row r="345" ht="14.25" customHeight="1">
      <c r="A345" s="1">
        <v>12.0</v>
      </c>
      <c r="B345" s="1">
        <f t="shared" ref="B345:C345" si="1686">B344+1</f>
        <v>335</v>
      </c>
      <c r="C345" s="267">
        <f t="shared" si="1686"/>
        <v>43800</v>
      </c>
      <c r="D345" s="193">
        <f t="shared" si="15"/>
        <v>12.97731409</v>
      </c>
      <c r="E345" s="193">
        <f>(SUMIFS(Profile!$F$2:$F$17521,Profile!$B$2:$B$17521,$B345,Profile!$C$2:$C$17521,E$8))*$C$6</f>
        <v>0.1734677957</v>
      </c>
      <c r="F345" s="193">
        <f>(SUMIFS(Profile!$F$2:$F$17521,Profile!$B$2:$B$17521,$B345,Profile!$C$2:$C$17521,F$8))*$C$6</f>
        <v>0.1542381094</v>
      </c>
      <c r="G345" s="193">
        <f>(SUMIFS(Profile!$F$2:$F$17521,Profile!$B$2:$B$17521,$B345,Profile!$C$2:$C$17521,G$8))*$C$6</f>
        <v>0.1434214108</v>
      </c>
      <c r="H345" s="193">
        <f>(SUMIFS(Profile!$F$2:$F$17521,Profile!$B$2:$B$17521,$B345,Profile!$C$2:$C$17521,H$8))*$C$6</f>
        <v>0.1346078045</v>
      </c>
      <c r="I345" s="193">
        <f>(SUMIFS(Profile!$F$2:$F$17521,Profile!$B$2:$B$17521,$B345,Profile!$C$2:$C$17521,I$8))*$C$6</f>
        <v>0.1306016199</v>
      </c>
      <c r="J345" s="193">
        <f>(SUMIFS(Profile!$F$2:$F$17521,Profile!$B$2:$B$17521,$B345,Profile!$C$2:$C$17521,J$8))*$C$6</f>
        <v>0.1257941983</v>
      </c>
      <c r="K345" s="193">
        <f>(SUMIFS(Profile!$F$2:$F$17521,Profile!$B$2:$B$17521,$B345,Profile!$C$2:$C$17521,K$8))*$C$6</f>
        <v>0.1249929614</v>
      </c>
      <c r="L345" s="193">
        <f>(SUMIFS(Profile!$F$2:$F$17521,Profile!$B$2:$B$17521,$B345,Profile!$C$2:$C$17521,L$8))*$C$6</f>
        <v>0.123791106</v>
      </c>
      <c r="M345" s="193">
        <f>(SUMIFS(Profile!$F$2:$F$17521,Profile!$B$2:$B$17521,$B345,Profile!$C$2:$C$17521,M$8))*$C$6</f>
        <v>0.1225892506</v>
      </c>
      <c r="N345" s="193">
        <f>(SUMIFS(Profile!$F$2:$F$17521,Profile!$B$2:$B$17521,$B345,Profile!$C$2:$C$17521,N$8))*$C$6</f>
        <v>0.1277972906</v>
      </c>
      <c r="O345" s="193">
        <f>(SUMIFS(Profile!$F$2:$F$17521,Profile!$B$2:$B$17521,$B345,Profile!$C$2:$C$17521,O$8))*$C$6</f>
        <v>0.1346078045</v>
      </c>
      <c r="P345" s="193">
        <f>(SUMIFS(Profile!$F$2:$F$17521,Profile!$B$2:$B$17521,$B345,Profile!$C$2:$C$17521,P$8))*$C$6</f>
        <v>0.1438220293</v>
      </c>
      <c r="Q345" s="193">
        <f>(SUMIFS(Profile!$F$2:$F$17521,Profile!$B$2:$B$17521,$B345,Profile!$C$2:$C$17521,Q$8))*$C$6</f>
        <v>0.1746696511</v>
      </c>
      <c r="R345" s="193">
        <f>(SUMIFS(Profile!$F$2:$F$17521,Profile!$B$2:$B$17521,$B345,Profile!$C$2:$C$17521,R$8))*$C$6</f>
        <v>0.2071197469</v>
      </c>
      <c r="S345" s="193">
        <f>(SUMIFS(Profile!$F$2:$F$17521,Profile!$B$2:$B$17521,$B345,Profile!$C$2:$C$17521,S$8))*$C$6</f>
        <v>0.2479828304</v>
      </c>
      <c r="T345" s="193">
        <f>(SUMIFS(Profile!$F$2:$F$17521,Profile!$B$2:$B$17521,$B345,Profile!$C$2:$C$17521,T$8))*$C$6</f>
        <v>0.2824360184</v>
      </c>
      <c r="U345" s="193">
        <f>(SUMIFS(Profile!$F$2:$F$17521,Profile!$B$2:$B$17521,$B345,Profile!$C$2:$C$17521,U$8))*$C$6</f>
        <v>0.2884452954</v>
      </c>
      <c r="V345" s="193">
        <f>(SUMIFS(Profile!$F$2:$F$17521,Profile!$B$2:$B$17521,$B345,Profile!$C$2:$C$17521,V$8))*$C$6</f>
        <v>0.28724344</v>
      </c>
      <c r="W345" s="193">
        <f>(SUMIFS(Profile!$F$2:$F$17521,Profile!$B$2:$B$17521,$B345,Profile!$C$2:$C$17521,W$8))*$C$6</f>
        <v>0.2876440585</v>
      </c>
      <c r="X345" s="193">
        <f>(SUMIFS(Profile!$F$2:$F$17521,Profile!$B$2:$B$17521,$B345,Profile!$C$2:$C$17521,X$8))*$C$6</f>
        <v>0.2836378738</v>
      </c>
      <c r="Y345" s="193">
        <f>(SUMIFS(Profile!$F$2:$F$17521,Profile!$B$2:$B$17521,$B345,Profile!$C$2:$C$17521,Y$8))*$C$6</f>
        <v>0.2736224122</v>
      </c>
      <c r="Z345" s="193">
        <f>(SUMIFS(Profile!$F$2:$F$17521,Profile!$B$2:$B$17521,$B345,Profile!$C$2:$C$17521,Z$8))*$C$6</f>
        <v>0.2696162275</v>
      </c>
      <c r="AA345" s="193">
        <f>(SUMIFS(Profile!$F$2:$F$17521,Profile!$B$2:$B$17521,$B345,Profile!$C$2:$C$17521,AA$8))*$C$6</f>
        <v>0.2652094244</v>
      </c>
      <c r="AB345" s="193">
        <f>(SUMIFS(Profile!$F$2:$F$17521,Profile!$B$2:$B$17521,$B345,Profile!$C$2:$C$17521,AB$8))*$C$6</f>
        <v>0.2656100429</v>
      </c>
      <c r="AC345" s="193">
        <f>(SUMIFS(Profile!$F$2:$F$17521,Profile!$B$2:$B$17521,$B345,Profile!$C$2:$C$17521,AC$8))*$C$6</f>
        <v>0.2712187014</v>
      </c>
      <c r="AD345" s="193">
        <f>(SUMIFS(Profile!$F$2:$F$17521,Profile!$B$2:$B$17521,$B345,Profile!$C$2:$C$17521,AD$8))*$C$6</f>
        <v>0.2724205568</v>
      </c>
      <c r="AE345" s="193">
        <f>(SUMIFS(Profile!$F$2:$F$17521,Profile!$B$2:$B$17521,$B345,Profile!$C$2:$C$17521,AE$8))*$C$6</f>
        <v>0.2696162275</v>
      </c>
      <c r="AF345" s="193">
        <f>(SUMIFS(Profile!$F$2:$F$17521,Profile!$B$2:$B$17521,$B345,Profile!$C$2:$C$17521,AF$8))*$C$6</f>
        <v>0.2652094244</v>
      </c>
      <c r="AG345" s="193">
        <f>(SUMIFS(Profile!$F$2:$F$17521,Profile!$B$2:$B$17521,$B345,Profile!$C$2:$C$17521,AG$8))*$C$6</f>
        <v>0.2668118983</v>
      </c>
      <c r="AH345" s="193">
        <f>(SUMIFS(Profile!$F$2:$F$17521,Profile!$B$2:$B$17521,$B345,Profile!$C$2:$C$17521,AH$8))*$C$6</f>
        <v>0.2788304523</v>
      </c>
      <c r="AI345" s="193">
        <f>(SUMIFS(Profile!$F$2:$F$17521,Profile!$B$2:$B$17521,$B345,Profile!$C$2:$C$17521,AI$8))*$C$6</f>
        <v>0.288044677</v>
      </c>
      <c r="AJ345" s="193">
        <f>(SUMIFS(Profile!$F$2:$F$17521,Profile!$B$2:$B$17521,$B345,Profile!$C$2:$C$17521,AJ$8))*$C$6</f>
        <v>0.3168892065</v>
      </c>
      <c r="AK345" s="193">
        <f>(SUMIFS(Profile!$F$2:$F$17521,Profile!$B$2:$B$17521,$B345,Profile!$C$2:$C$17521,AK$8))*$C$6</f>
        <v>0.3609572378</v>
      </c>
      <c r="AL345" s="193">
        <f>(SUMIFS(Profile!$F$2:$F$17521,Profile!$B$2:$B$17521,$B345,Profile!$C$2:$C$17521,AL$8))*$C$6</f>
        <v>0.4108342368</v>
      </c>
      <c r="AM345" s="193">
        <f>(SUMIFS(Profile!$F$2:$F$17521,Profile!$B$2:$B$17521,$B345,Profile!$C$2:$C$17521,AM$8))*$C$6</f>
        <v>0.4502550938</v>
      </c>
      <c r="AN345" s="193">
        <f>(SUMIFS(Profile!$F$2:$F$17521,Profile!$B$2:$B$17521,$B345,Profile!$C$2:$C$17521,AN$8))*$C$6</f>
        <v>0.4574261643</v>
      </c>
      <c r="AO345" s="193">
        <f>(SUMIFS(Profile!$F$2:$F$17521,Profile!$B$2:$B$17521,$B345,Profile!$C$2:$C$17521,AO$8))*$C$6</f>
        <v>0.4584677724</v>
      </c>
      <c r="AP345" s="193">
        <f>(SUMIFS(Profile!$F$2:$F$17521,Profile!$B$2:$B$17521,$B345,Profile!$C$2:$C$17521,AP$8))*$C$6</f>
        <v>0.4491333621</v>
      </c>
      <c r="AQ345" s="193">
        <f>(SUMIFS(Profile!$F$2:$F$17521,Profile!$B$2:$B$17521,$B345,Profile!$C$2:$C$17521,AQ$8))*$C$6</f>
        <v>0.4343906026</v>
      </c>
      <c r="AR345" s="193">
        <f>(SUMIFS(Profile!$F$2:$F$17521,Profile!$B$2:$B$17521,$B345,Profile!$C$2:$C$17521,AR$8))*$C$6</f>
        <v>0.4115152882</v>
      </c>
      <c r="AS345" s="193">
        <f>(SUMIFS(Profile!$F$2:$F$17521,Profile!$B$2:$B$17521,$B345,Profile!$C$2:$C$17521,AS$8))*$C$6</f>
        <v>0.3982147551</v>
      </c>
      <c r="AT345" s="193">
        <f>(SUMIFS(Profile!$F$2:$F$17521,Profile!$B$2:$B$17521,$B345,Profile!$C$2:$C$17521,AT$8))*$C$6</f>
        <v>0.3825906349</v>
      </c>
      <c r="AU345" s="193">
        <f>(SUMIFS(Profile!$F$2:$F$17521,Profile!$B$2:$B$17521,$B345,Profile!$C$2:$C$17521,AU$8))*$C$6</f>
        <v>0.3629603301</v>
      </c>
      <c r="AV345" s="193">
        <f>(SUMIFS(Profile!$F$2:$F$17521,Profile!$B$2:$B$17521,$B345,Profile!$C$2:$C$17521,AV$8))*$C$6</f>
        <v>0.3445318807</v>
      </c>
      <c r="AW345" s="193">
        <f>(SUMIFS(Profile!$F$2:$F$17521,Profile!$B$2:$B$17521,$B345,Profile!$C$2:$C$17521,AW$8))*$C$6</f>
        <v>0.3216966281</v>
      </c>
      <c r="AX345" s="193">
        <f>(SUMIFS(Profile!$F$2:$F$17521,Profile!$B$2:$B$17521,$B345,Profile!$C$2:$C$17521,AX$8))*$C$6</f>
        <v>0.2824360184</v>
      </c>
      <c r="AY345" s="193">
        <f>(SUMIFS(Profile!$F$2:$F$17521,Profile!$B$2:$B$17521,$B345,Profile!$C$2:$C$17521,AY$8))*$C$6</f>
        <v>0.2435760273</v>
      </c>
      <c r="AZ345" s="193">
        <f>(SUMIFS(Profile!$F$2:$F$17521,Profile!$B$2:$B$17521,$B345,Profile!$C$2:$C$17521,AZ$8))*$C$6</f>
        <v>0.2063185099</v>
      </c>
      <c r="BA345" s="193">
        <f t="shared" si="16"/>
        <v>2.78454681</v>
      </c>
      <c r="BB345" s="193">
        <f>(SUMIFS(Profile!$E$2:$E$17521,Profile!$B$2:$B$17521,$B345,Profile!$C$2:$C$17521,BB$8))*$C$9</f>
        <v>0</v>
      </c>
      <c r="BC345" s="193">
        <f>(SUMIFS(Profile!$E$2:$E$17521,Profile!$B$2:$B$17521,$B345,Profile!$C$2:$C$17521,BC$8))*$C$9</f>
        <v>0</v>
      </c>
      <c r="BD345" s="193">
        <f>(SUMIFS(Profile!$E$2:$E$17521,Profile!$B$2:$B$17521,$B345,Profile!$C$2:$C$17521,BD$8))*$C$9</f>
        <v>0</v>
      </c>
      <c r="BE345" s="193">
        <f>(SUMIFS(Profile!$E$2:$E$17521,Profile!$B$2:$B$17521,$B345,Profile!$C$2:$C$17521,BE$8))*$C$9</f>
        <v>0</v>
      </c>
      <c r="BF345" s="193">
        <f>(SUMIFS(Profile!$E$2:$E$17521,Profile!$B$2:$B$17521,$B345,Profile!$C$2:$C$17521,BF$8))*$C$9</f>
        <v>0</v>
      </c>
      <c r="BG345" s="193">
        <f>(SUMIFS(Profile!$E$2:$E$17521,Profile!$B$2:$B$17521,$B345,Profile!$C$2:$C$17521,BG$8))*$C$9</f>
        <v>0</v>
      </c>
      <c r="BH345" s="193">
        <f>(SUMIFS(Profile!$E$2:$E$17521,Profile!$B$2:$B$17521,$B345,Profile!$C$2:$C$17521,BH$8))*$C$9</f>
        <v>0</v>
      </c>
      <c r="BI345" s="193">
        <f>(SUMIFS(Profile!$E$2:$E$17521,Profile!$B$2:$B$17521,$B345,Profile!$C$2:$C$17521,BI$8))*$C$9</f>
        <v>0</v>
      </c>
      <c r="BJ345" s="193">
        <f>(SUMIFS(Profile!$E$2:$E$17521,Profile!$B$2:$B$17521,$B345,Profile!$C$2:$C$17521,BJ$8))*$C$9</f>
        <v>0</v>
      </c>
      <c r="BK345" s="193">
        <f>(SUMIFS(Profile!$E$2:$E$17521,Profile!$B$2:$B$17521,$B345,Profile!$C$2:$C$17521,BK$8))*$C$9</f>
        <v>0</v>
      </c>
      <c r="BL345" s="193">
        <f>(SUMIFS(Profile!$E$2:$E$17521,Profile!$B$2:$B$17521,$B345,Profile!$C$2:$C$17521,BL$8))*$C$9</f>
        <v>0</v>
      </c>
      <c r="BM345" s="193">
        <f>(SUMIFS(Profile!$E$2:$E$17521,Profile!$B$2:$B$17521,$B345,Profile!$C$2:$C$17521,BM$8))*$C$9</f>
        <v>0</v>
      </c>
      <c r="BN345" s="193">
        <f>(SUMIFS(Profile!$E$2:$E$17521,Profile!$B$2:$B$17521,$B345,Profile!$C$2:$C$17521,BN$8))*$C$9</f>
        <v>0</v>
      </c>
      <c r="BO345" s="193">
        <f>(SUMIFS(Profile!$E$2:$E$17521,Profile!$B$2:$B$17521,$B345,Profile!$C$2:$C$17521,BO$8))*$C$9</f>
        <v>0</v>
      </c>
      <c r="BP345" s="193">
        <f>(SUMIFS(Profile!$E$2:$E$17521,Profile!$B$2:$B$17521,$B345,Profile!$C$2:$C$17521,BP$8))*$C$9</f>
        <v>0</v>
      </c>
      <c r="BQ345" s="193">
        <f>(SUMIFS(Profile!$E$2:$E$17521,Profile!$B$2:$B$17521,$B345,Profile!$C$2:$C$17521,BQ$8))*$C$9</f>
        <v>0.002622050284</v>
      </c>
      <c r="BR345" s="193">
        <f>(SUMIFS(Profile!$E$2:$E$17521,Profile!$B$2:$B$17521,$B345,Profile!$C$2:$C$17521,BR$8))*$C$9</f>
        <v>0.02115933602</v>
      </c>
      <c r="BS345" s="193">
        <f>(SUMIFS(Profile!$E$2:$E$17521,Profile!$B$2:$B$17521,$B345,Profile!$C$2:$C$17521,BS$8))*$C$9</f>
        <v>0.05815540978</v>
      </c>
      <c r="BT345" s="193">
        <f>(SUMIFS(Profile!$E$2:$E$17521,Profile!$B$2:$B$17521,$B345,Profile!$C$2:$C$17521,BT$8))*$C$9</f>
        <v>0.1092366584</v>
      </c>
      <c r="BU345" s="193">
        <f>(SUMIFS(Profile!$E$2:$E$17521,Profile!$B$2:$B$17521,$B345,Profile!$C$2:$C$17521,BU$8))*$C$9</f>
        <v>0.1788972701</v>
      </c>
      <c r="BV345" s="193">
        <f>(SUMIFS(Profile!$E$2:$E$17521,Profile!$B$2:$B$17521,$B345,Profile!$C$2:$C$17521,BV$8))*$C$9</f>
        <v>0.2522351866</v>
      </c>
      <c r="BW345" s="193">
        <f>(SUMIFS(Profile!$E$2:$E$17521,Profile!$B$2:$B$17521,$B345,Profile!$C$2:$C$17521,BW$8))*$C$9</f>
        <v>0.3142902925</v>
      </c>
      <c r="BX345" s="193">
        <f>(SUMIFS(Profile!$E$2:$E$17521,Profile!$B$2:$B$17521,$B345,Profile!$C$2:$C$17521,BX$8))*$C$9</f>
        <v>0.2883068881</v>
      </c>
      <c r="BY345" s="193">
        <f>(SUMIFS(Profile!$E$2:$E$17521,Profile!$B$2:$B$17521,$B345,Profile!$C$2:$C$17521,BY$8))*$C$9</f>
        <v>0.2755108639</v>
      </c>
      <c r="BZ345" s="193">
        <f>(SUMIFS(Profile!$E$2:$E$17521,Profile!$B$2:$B$17521,$B345,Profile!$C$2:$C$17521,BZ$8))*$C$9</f>
        <v>0.2658061572</v>
      </c>
      <c r="CA345" s="193">
        <f>(SUMIFS(Profile!$E$2:$E$17521,Profile!$B$2:$B$17521,$B345,Profile!$C$2:$C$17521,CA$8))*$C$9</f>
        <v>0.2616567132</v>
      </c>
      <c r="CB345" s="193">
        <f>(SUMIFS(Profile!$E$2:$E$17521,Profile!$B$2:$B$17521,$B345,Profile!$C$2:$C$17521,CB$8))*$C$9</f>
        <v>0.2379763482</v>
      </c>
      <c r="CC345" s="193">
        <f>(SUMIFS(Profile!$E$2:$E$17521,Profile!$B$2:$B$17521,$B345,Profile!$C$2:$C$17521,CC$8))*$C$9</f>
        <v>0.201834736</v>
      </c>
      <c r="CD345" s="193">
        <f>(SUMIFS(Profile!$E$2:$E$17521,Profile!$B$2:$B$17521,$B345,Profile!$C$2:$C$17521,CD$8))*$C$9</f>
        <v>0.1508270238</v>
      </c>
      <c r="CE345" s="193">
        <f>(SUMIFS(Profile!$E$2:$E$17521,Profile!$B$2:$B$17521,$B345,Profile!$C$2:$C$17521,CE$8))*$C$9</f>
        <v>0.09542822414</v>
      </c>
      <c r="CF345" s="193">
        <f>(SUMIFS(Profile!$E$2:$E$17521,Profile!$B$2:$B$17521,$B345,Profile!$C$2:$C$17521,CF$8))*$C$9</f>
        <v>0.05279296207</v>
      </c>
      <c r="CG345" s="193">
        <f>(SUMIFS(Profile!$E$2:$E$17521,Profile!$B$2:$B$17521,$B345,Profile!$C$2:$C$17521,CG$8))*$C$9</f>
        <v>0.01663787843</v>
      </c>
      <c r="CH345" s="193">
        <f>(SUMIFS(Profile!$E$2:$E$17521,Profile!$B$2:$B$17521,$B345,Profile!$C$2:$C$17521,CH$8))*$C$9</f>
        <v>0.001167006023</v>
      </c>
      <c r="CI345" s="193">
        <f>(SUMIFS(Profile!$E$2:$E$17521,Profile!$B$2:$B$17521,$B345,Profile!$C$2:$C$17521,CI$8))*$C$9</f>
        <v>0.000005805120121</v>
      </c>
      <c r="CJ345" s="193">
        <f>(SUMIFS(Profile!$E$2:$E$17521,Profile!$B$2:$B$17521,$B345,Profile!$C$2:$C$17521,CJ$8))*$C$9</f>
        <v>0</v>
      </c>
      <c r="CK345" s="193">
        <f>(SUMIFS(Profile!$E$2:$E$17521,Profile!$B$2:$B$17521,$B345,Profile!$C$2:$C$17521,CK$8))*$C$9</f>
        <v>0</v>
      </c>
      <c r="CL345" s="193">
        <f>(SUMIFS(Profile!$E$2:$E$17521,Profile!$B$2:$B$17521,$B345,Profile!$C$2:$C$17521,CL$8))*$C$9</f>
        <v>0</v>
      </c>
      <c r="CM345" s="193">
        <f>(SUMIFS(Profile!$E$2:$E$17521,Profile!$B$2:$B$17521,$B345,Profile!$C$2:$C$17521,CM$8))*$C$9</f>
        <v>0</v>
      </c>
      <c r="CN345" s="193">
        <f>(SUMIFS(Profile!$E$2:$E$17521,Profile!$B$2:$B$17521,$B345,Profile!$C$2:$C$17521,CN$8))*$C$9</f>
        <v>0</v>
      </c>
      <c r="CO345" s="193">
        <f>(SUMIFS(Profile!$E$2:$E$17521,Profile!$B$2:$B$17521,$B345,Profile!$C$2:$C$17521,CO$8))*$C$9</f>
        <v>0</v>
      </c>
      <c r="CP345" s="193">
        <f>(SUMIFS(Profile!$E$2:$E$17521,Profile!$B$2:$B$17521,$B345,Profile!$C$2:$C$17521,CP$8))*$C$9</f>
        <v>0</v>
      </c>
      <c r="CQ345" s="193">
        <f>(SUMIFS(Profile!$E$2:$E$17521,Profile!$B$2:$B$17521,$B345,Profile!$C$2:$C$17521,CQ$8))*$C$9</f>
        <v>0</v>
      </c>
      <c r="CR345" s="193">
        <f>(SUMIFS(Profile!$E$2:$E$17521,Profile!$B$2:$B$17521,$B345,Profile!$C$2:$C$17521,CR$8))*$C$9</f>
        <v>0</v>
      </c>
      <c r="CS345" s="193">
        <f>(SUMIFS(Profile!$E$2:$E$17521,Profile!$B$2:$B$17521,$B345,Profile!$C$2:$C$17521,CS$8))*$C$9</f>
        <v>0</v>
      </c>
      <c r="CT345" s="193">
        <f>(SUMIFS(Profile!$E$2:$E$17521,Profile!$B$2:$B$17521,$B345,Profile!$C$2:$C$17521,CT$8))*$C$9</f>
        <v>0</v>
      </c>
      <c r="CU345" s="193">
        <f>(SUMIFS(Profile!$E$2:$E$17521,Profile!$B$2:$B$17521,$B345,Profile!$C$2:$C$17521,CU$8))*$C$9</f>
        <v>0</v>
      </c>
      <c r="CV345" s="193">
        <f>(SUMIFS(Profile!$E$2:$E$17521,Profile!$B$2:$B$17521,$B345,Profile!$C$2:$C$17521,CV$8))*$C$9</f>
        <v>0</v>
      </c>
      <c r="CW345" s="193">
        <f>(SUMIFS(Profile!$E$2:$E$17521,Profile!$B$2:$B$17521,$B345,Profile!$C$2:$C$17521,CW$8))*$C$9</f>
        <v>0</v>
      </c>
      <c r="CX345" s="193">
        <f t="shared" si="17"/>
        <v>0.07767234967</v>
      </c>
      <c r="CY345" s="193">
        <f t="shared" ref="CY345:ET345" si="1687">MAX(BB345-E345,0)</f>
        <v>0</v>
      </c>
      <c r="CZ345" s="193">
        <f t="shared" si="1687"/>
        <v>0</v>
      </c>
      <c r="DA345" s="193">
        <f t="shared" si="1687"/>
        <v>0</v>
      </c>
      <c r="DB345" s="193">
        <f t="shared" si="1687"/>
        <v>0</v>
      </c>
      <c r="DC345" s="193">
        <f t="shared" si="1687"/>
        <v>0</v>
      </c>
      <c r="DD345" s="193">
        <f t="shared" si="1687"/>
        <v>0</v>
      </c>
      <c r="DE345" s="193">
        <f t="shared" si="1687"/>
        <v>0</v>
      </c>
      <c r="DF345" s="193">
        <f t="shared" si="1687"/>
        <v>0</v>
      </c>
      <c r="DG345" s="193">
        <f t="shared" si="1687"/>
        <v>0</v>
      </c>
      <c r="DH345" s="193">
        <f t="shared" si="1687"/>
        <v>0</v>
      </c>
      <c r="DI345" s="193">
        <f t="shared" si="1687"/>
        <v>0</v>
      </c>
      <c r="DJ345" s="193">
        <f t="shared" si="1687"/>
        <v>0</v>
      </c>
      <c r="DK345" s="193">
        <f t="shared" si="1687"/>
        <v>0</v>
      </c>
      <c r="DL345" s="193">
        <f t="shared" si="1687"/>
        <v>0</v>
      </c>
      <c r="DM345" s="193">
        <f t="shared" si="1687"/>
        <v>0</v>
      </c>
      <c r="DN345" s="193">
        <f t="shared" si="1687"/>
        <v>0</v>
      </c>
      <c r="DO345" s="193">
        <f t="shared" si="1687"/>
        <v>0</v>
      </c>
      <c r="DP345" s="193">
        <f t="shared" si="1687"/>
        <v>0</v>
      </c>
      <c r="DQ345" s="193">
        <f t="shared" si="1687"/>
        <v>0</v>
      </c>
      <c r="DR345" s="193">
        <f t="shared" si="1687"/>
        <v>0</v>
      </c>
      <c r="DS345" s="193">
        <f t="shared" si="1687"/>
        <v>0</v>
      </c>
      <c r="DT345" s="193">
        <f t="shared" si="1687"/>
        <v>0.04467406497</v>
      </c>
      <c r="DU345" s="193">
        <f t="shared" si="1687"/>
        <v>0.02309746366</v>
      </c>
      <c r="DV345" s="193">
        <f t="shared" si="1687"/>
        <v>0.009900821044</v>
      </c>
      <c r="DW345" s="193">
        <f t="shared" si="1687"/>
        <v>0</v>
      </c>
      <c r="DX345" s="193">
        <f t="shared" si="1687"/>
        <v>0</v>
      </c>
      <c r="DY345" s="193">
        <f t="shared" si="1687"/>
        <v>0</v>
      </c>
      <c r="DZ345" s="193">
        <f t="shared" si="1687"/>
        <v>0</v>
      </c>
      <c r="EA345" s="193">
        <f t="shared" si="1687"/>
        <v>0</v>
      </c>
      <c r="EB345" s="193">
        <f t="shared" si="1687"/>
        <v>0</v>
      </c>
      <c r="EC345" s="193">
        <f t="shared" si="1687"/>
        <v>0</v>
      </c>
      <c r="ED345" s="193">
        <f t="shared" si="1687"/>
        <v>0</v>
      </c>
      <c r="EE345" s="193">
        <f t="shared" si="1687"/>
        <v>0</v>
      </c>
      <c r="EF345" s="193">
        <f t="shared" si="1687"/>
        <v>0</v>
      </c>
      <c r="EG345" s="193">
        <f t="shared" si="1687"/>
        <v>0</v>
      </c>
      <c r="EH345" s="193">
        <f t="shared" si="1687"/>
        <v>0</v>
      </c>
      <c r="EI345" s="193">
        <f t="shared" si="1687"/>
        <v>0</v>
      </c>
      <c r="EJ345" s="193">
        <f t="shared" si="1687"/>
        <v>0</v>
      </c>
      <c r="EK345" s="193">
        <f t="shared" si="1687"/>
        <v>0</v>
      </c>
      <c r="EL345" s="193">
        <f t="shared" si="1687"/>
        <v>0</v>
      </c>
      <c r="EM345" s="193">
        <f t="shared" si="1687"/>
        <v>0</v>
      </c>
      <c r="EN345" s="193">
        <f t="shared" si="1687"/>
        <v>0</v>
      </c>
      <c r="EO345" s="193">
        <f t="shared" si="1687"/>
        <v>0</v>
      </c>
      <c r="EP345" s="193">
        <f t="shared" si="1687"/>
        <v>0</v>
      </c>
      <c r="EQ345" s="193">
        <f t="shared" si="1687"/>
        <v>0</v>
      </c>
      <c r="ER345" s="193">
        <f t="shared" si="1687"/>
        <v>0</v>
      </c>
      <c r="ES345" s="193">
        <f t="shared" si="1687"/>
        <v>0</v>
      </c>
      <c r="ET345" s="193">
        <f t="shared" si="1687"/>
        <v>0</v>
      </c>
      <c r="EU345" s="193">
        <f t="shared" si="19"/>
        <v>2.70687446</v>
      </c>
      <c r="EV345" s="193">
        <f t="shared" ref="EV345:GQ345" si="1688">BB345-CY345</f>
        <v>0</v>
      </c>
      <c r="EW345" s="193">
        <f t="shared" si="1688"/>
        <v>0</v>
      </c>
      <c r="EX345" s="193">
        <f t="shared" si="1688"/>
        <v>0</v>
      </c>
      <c r="EY345" s="193">
        <f t="shared" si="1688"/>
        <v>0</v>
      </c>
      <c r="EZ345" s="193">
        <f t="shared" si="1688"/>
        <v>0</v>
      </c>
      <c r="FA345" s="193">
        <f t="shared" si="1688"/>
        <v>0</v>
      </c>
      <c r="FB345" s="193">
        <f t="shared" si="1688"/>
        <v>0</v>
      </c>
      <c r="FC345" s="193">
        <f t="shared" si="1688"/>
        <v>0</v>
      </c>
      <c r="FD345" s="193">
        <f t="shared" si="1688"/>
        <v>0</v>
      </c>
      <c r="FE345" s="193">
        <f t="shared" si="1688"/>
        <v>0</v>
      </c>
      <c r="FF345" s="193">
        <f t="shared" si="1688"/>
        <v>0</v>
      </c>
      <c r="FG345" s="193">
        <f t="shared" si="1688"/>
        <v>0</v>
      </c>
      <c r="FH345" s="193">
        <f t="shared" si="1688"/>
        <v>0</v>
      </c>
      <c r="FI345" s="193">
        <f t="shared" si="1688"/>
        <v>0</v>
      </c>
      <c r="FJ345" s="193">
        <f t="shared" si="1688"/>
        <v>0</v>
      </c>
      <c r="FK345" s="193">
        <f t="shared" si="1688"/>
        <v>0.002622050284</v>
      </c>
      <c r="FL345" s="193">
        <f t="shared" si="1688"/>
        <v>0.02115933602</v>
      </c>
      <c r="FM345" s="193">
        <f t="shared" si="1688"/>
        <v>0.05815540978</v>
      </c>
      <c r="FN345" s="193">
        <f t="shared" si="1688"/>
        <v>0.1092366584</v>
      </c>
      <c r="FO345" s="193">
        <f t="shared" si="1688"/>
        <v>0.1788972701</v>
      </c>
      <c r="FP345" s="193">
        <f t="shared" si="1688"/>
        <v>0.2522351866</v>
      </c>
      <c r="FQ345" s="193">
        <f t="shared" si="1688"/>
        <v>0.2696162275</v>
      </c>
      <c r="FR345" s="193">
        <f t="shared" si="1688"/>
        <v>0.2652094244</v>
      </c>
      <c r="FS345" s="193">
        <f t="shared" si="1688"/>
        <v>0.2656100429</v>
      </c>
      <c r="FT345" s="193">
        <f t="shared" si="1688"/>
        <v>0.2658061572</v>
      </c>
      <c r="FU345" s="193">
        <f t="shared" si="1688"/>
        <v>0.2616567132</v>
      </c>
      <c r="FV345" s="193">
        <f t="shared" si="1688"/>
        <v>0.2379763482</v>
      </c>
      <c r="FW345" s="193">
        <f t="shared" si="1688"/>
        <v>0.201834736</v>
      </c>
      <c r="FX345" s="193">
        <f t="shared" si="1688"/>
        <v>0.1508270238</v>
      </c>
      <c r="FY345" s="193">
        <f t="shared" si="1688"/>
        <v>0.09542822414</v>
      </c>
      <c r="FZ345" s="193">
        <f t="shared" si="1688"/>
        <v>0.05279296207</v>
      </c>
      <c r="GA345" s="193">
        <f t="shared" si="1688"/>
        <v>0.01663787843</v>
      </c>
      <c r="GB345" s="193">
        <f t="shared" si="1688"/>
        <v>0.001167006023</v>
      </c>
      <c r="GC345" s="193">
        <f t="shared" si="1688"/>
        <v>0.000005805120121</v>
      </c>
      <c r="GD345" s="193">
        <f t="shared" si="1688"/>
        <v>0</v>
      </c>
      <c r="GE345" s="193">
        <f t="shared" si="1688"/>
        <v>0</v>
      </c>
      <c r="GF345" s="193">
        <f t="shared" si="1688"/>
        <v>0</v>
      </c>
      <c r="GG345" s="193">
        <f t="shared" si="1688"/>
        <v>0</v>
      </c>
      <c r="GH345" s="193">
        <f t="shared" si="1688"/>
        <v>0</v>
      </c>
      <c r="GI345" s="193">
        <f t="shared" si="1688"/>
        <v>0</v>
      </c>
      <c r="GJ345" s="193">
        <f t="shared" si="1688"/>
        <v>0</v>
      </c>
      <c r="GK345" s="193">
        <f t="shared" si="1688"/>
        <v>0</v>
      </c>
      <c r="GL345" s="193">
        <f t="shared" si="1688"/>
        <v>0</v>
      </c>
      <c r="GM345" s="193">
        <f t="shared" si="1688"/>
        <v>0</v>
      </c>
      <c r="GN345" s="193">
        <f t="shared" si="1688"/>
        <v>0</v>
      </c>
      <c r="GO345" s="193">
        <f t="shared" si="1688"/>
        <v>0</v>
      </c>
      <c r="GP345" s="193">
        <f t="shared" si="1688"/>
        <v>0</v>
      </c>
      <c r="GQ345" s="193">
        <f t="shared" si="1688"/>
        <v>0</v>
      </c>
      <c r="GR345" s="193">
        <f t="shared" si="21"/>
        <v>10.27043963</v>
      </c>
      <c r="GS345" s="193">
        <f t="shared" ref="GS345:IN345" si="1689">E345-EV345</f>
        <v>0.1734677957</v>
      </c>
      <c r="GT345" s="193">
        <f t="shared" si="1689"/>
        <v>0.1542381094</v>
      </c>
      <c r="GU345" s="193">
        <f t="shared" si="1689"/>
        <v>0.1434214108</v>
      </c>
      <c r="GV345" s="193">
        <f t="shared" si="1689"/>
        <v>0.1346078045</v>
      </c>
      <c r="GW345" s="193">
        <f t="shared" si="1689"/>
        <v>0.1306016199</v>
      </c>
      <c r="GX345" s="193">
        <f t="shared" si="1689"/>
        <v>0.1257941983</v>
      </c>
      <c r="GY345" s="193">
        <f t="shared" si="1689"/>
        <v>0.1249929614</v>
      </c>
      <c r="GZ345" s="193">
        <f t="shared" si="1689"/>
        <v>0.123791106</v>
      </c>
      <c r="HA345" s="193">
        <f t="shared" si="1689"/>
        <v>0.1225892506</v>
      </c>
      <c r="HB345" s="193">
        <f t="shared" si="1689"/>
        <v>0.1277972906</v>
      </c>
      <c r="HC345" s="193">
        <f t="shared" si="1689"/>
        <v>0.1346078045</v>
      </c>
      <c r="HD345" s="193">
        <f t="shared" si="1689"/>
        <v>0.1438220293</v>
      </c>
      <c r="HE345" s="193">
        <f t="shared" si="1689"/>
        <v>0.1746696511</v>
      </c>
      <c r="HF345" s="193">
        <f t="shared" si="1689"/>
        <v>0.2071197469</v>
      </c>
      <c r="HG345" s="193">
        <f t="shared" si="1689"/>
        <v>0.2479828304</v>
      </c>
      <c r="HH345" s="193">
        <f t="shared" si="1689"/>
        <v>0.2798139682</v>
      </c>
      <c r="HI345" s="193">
        <f t="shared" si="1689"/>
        <v>0.2672859594</v>
      </c>
      <c r="HJ345" s="193">
        <f t="shared" si="1689"/>
        <v>0.2290880303</v>
      </c>
      <c r="HK345" s="193">
        <f t="shared" si="1689"/>
        <v>0.1784074001</v>
      </c>
      <c r="HL345" s="193">
        <f t="shared" si="1689"/>
        <v>0.1047406038</v>
      </c>
      <c r="HM345" s="193">
        <f t="shared" si="1689"/>
        <v>0.02138722555</v>
      </c>
      <c r="HN345" s="193">
        <f t="shared" si="1689"/>
        <v>0</v>
      </c>
      <c r="HO345" s="193">
        <f t="shared" si="1689"/>
        <v>0</v>
      </c>
      <c r="HP345" s="193">
        <f t="shared" si="1689"/>
        <v>0</v>
      </c>
      <c r="HQ345" s="193">
        <f t="shared" si="1689"/>
        <v>0.005412544186</v>
      </c>
      <c r="HR345" s="193">
        <f t="shared" si="1689"/>
        <v>0.01076384358</v>
      </c>
      <c r="HS345" s="193">
        <f t="shared" si="1689"/>
        <v>0.03163987933</v>
      </c>
      <c r="HT345" s="193">
        <f t="shared" si="1689"/>
        <v>0.06337468844</v>
      </c>
      <c r="HU345" s="193">
        <f t="shared" si="1689"/>
        <v>0.1159848745</v>
      </c>
      <c r="HV345" s="193">
        <f t="shared" si="1689"/>
        <v>0.1834022281</v>
      </c>
      <c r="HW345" s="193">
        <f t="shared" si="1689"/>
        <v>0.2352517149</v>
      </c>
      <c r="HX345" s="193">
        <f t="shared" si="1689"/>
        <v>0.3002513281</v>
      </c>
      <c r="HY345" s="193">
        <f t="shared" si="1689"/>
        <v>0.3597902317</v>
      </c>
      <c r="HZ345" s="193">
        <f t="shared" si="1689"/>
        <v>0.4108284316</v>
      </c>
      <c r="IA345" s="193">
        <f t="shared" si="1689"/>
        <v>0.4502550938</v>
      </c>
      <c r="IB345" s="193">
        <f t="shared" si="1689"/>
        <v>0.4574261643</v>
      </c>
      <c r="IC345" s="193">
        <f t="shared" si="1689"/>
        <v>0.4584677724</v>
      </c>
      <c r="ID345" s="193">
        <f t="shared" si="1689"/>
        <v>0.4491333621</v>
      </c>
      <c r="IE345" s="193">
        <f t="shared" si="1689"/>
        <v>0.4343906026</v>
      </c>
      <c r="IF345" s="193">
        <f t="shared" si="1689"/>
        <v>0.4115152882</v>
      </c>
      <c r="IG345" s="193">
        <f t="shared" si="1689"/>
        <v>0.3982147551</v>
      </c>
      <c r="IH345" s="193">
        <f t="shared" si="1689"/>
        <v>0.3825906349</v>
      </c>
      <c r="II345" s="193">
        <f t="shared" si="1689"/>
        <v>0.3629603301</v>
      </c>
      <c r="IJ345" s="193">
        <f t="shared" si="1689"/>
        <v>0.3445318807</v>
      </c>
      <c r="IK345" s="193">
        <f t="shared" si="1689"/>
        <v>0.3216966281</v>
      </c>
      <c r="IL345" s="193">
        <f t="shared" si="1689"/>
        <v>0.2824360184</v>
      </c>
      <c r="IM345" s="193">
        <f t="shared" si="1689"/>
        <v>0.2435760273</v>
      </c>
      <c r="IN345" s="193">
        <f t="shared" si="1689"/>
        <v>0.2063185099</v>
      </c>
      <c r="IO345" s="193">
        <f t="shared" si="23"/>
        <v>0.07767234967</v>
      </c>
      <c r="IP345" s="193">
        <f t="shared" si="29"/>
        <v>0</v>
      </c>
      <c r="IQ345" s="193">
        <f t="shared" ref="IQ345:KK345" si="1690">MAX((MIN(CZ345+IP345,$IO$7))-GT345,0)</f>
        <v>0</v>
      </c>
      <c r="IR345" s="193">
        <f t="shared" si="1690"/>
        <v>0</v>
      </c>
      <c r="IS345" s="193">
        <f t="shared" si="1690"/>
        <v>0</v>
      </c>
      <c r="IT345" s="193">
        <f t="shared" si="1690"/>
        <v>0</v>
      </c>
      <c r="IU345" s="193">
        <f t="shared" si="1690"/>
        <v>0</v>
      </c>
      <c r="IV345" s="193">
        <f t="shared" si="1690"/>
        <v>0</v>
      </c>
      <c r="IW345" s="193">
        <f t="shared" si="1690"/>
        <v>0</v>
      </c>
      <c r="IX345" s="193">
        <f t="shared" si="1690"/>
        <v>0</v>
      </c>
      <c r="IY345" s="193">
        <f t="shared" si="1690"/>
        <v>0</v>
      </c>
      <c r="IZ345" s="193">
        <f t="shared" si="1690"/>
        <v>0</v>
      </c>
      <c r="JA345" s="193">
        <f t="shared" si="1690"/>
        <v>0</v>
      </c>
      <c r="JB345" s="193">
        <f t="shared" si="1690"/>
        <v>0</v>
      </c>
      <c r="JC345" s="193">
        <f t="shared" si="1690"/>
        <v>0</v>
      </c>
      <c r="JD345" s="193">
        <f t="shared" si="1690"/>
        <v>0</v>
      </c>
      <c r="JE345" s="193">
        <f t="shared" si="1690"/>
        <v>0</v>
      </c>
      <c r="JF345" s="193">
        <f t="shared" si="1690"/>
        <v>0</v>
      </c>
      <c r="JG345" s="193">
        <f t="shared" si="1690"/>
        <v>0</v>
      </c>
      <c r="JH345" s="193">
        <f t="shared" si="1690"/>
        <v>0</v>
      </c>
      <c r="JI345" s="193">
        <f t="shared" si="1690"/>
        <v>0</v>
      </c>
      <c r="JJ345" s="193">
        <f t="shared" si="1690"/>
        <v>0</v>
      </c>
      <c r="JK345" s="193">
        <f t="shared" si="1690"/>
        <v>0.04467406497</v>
      </c>
      <c r="JL345" s="193">
        <f t="shared" si="1690"/>
        <v>0.06777152863</v>
      </c>
      <c r="JM345" s="193">
        <f t="shared" si="1690"/>
        <v>0.07767234967</v>
      </c>
      <c r="JN345" s="193">
        <f t="shared" si="1690"/>
        <v>0.07225980549</v>
      </c>
      <c r="JO345" s="193">
        <f t="shared" si="1690"/>
        <v>0.06149596191</v>
      </c>
      <c r="JP345" s="193">
        <f t="shared" si="1690"/>
        <v>0.02985608258</v>
      </c>
      <c r="JQ345" s="193">
        <f t="shared" si="1690"/>
        <v>0</v>
      </c>
      <c r="JR345" s="193">
        <f t="shared" si="1690"/>
        <v>0</v>
      </c>
      <c r="JS345" s="193">
        <f t="shared" si="1690"/>
        <v>0</v>
      </c>
      <c r="JT345" s="193">
        <f t="shared" si="1690"/>
        <v>0</v>
      </c>
      <c r="JU345" s="193">
        <f t="shared" si="1690"/>
        <v>0</v>
      </c>
      <c r="JV345" s="193">
        <f t="shared" si="1690"/>
        <v>0</v>
      </c>
      <c r="JW345" s="193">
        <f t="shared" si="1690"/>
        <v>0</v>
      </c>
      <c r="JX345" s="193">
        <f t="shared" si="1690"/>
        <v>0</v>
      </c>
      <c r="JY345" s="193">
        <f t="shared" si="1690"/>
        <v>0</v>
      </c>
      <c r="JZ345" s="193">
        <f t="shared" si="1690"/>
        <v>0</v>
      </c>
      <c r="KA345" s="193">
        <f t="shared" si="1690"/>
        <v>0</v>
      </c>
      <c r="KB345" s="193">
        <f t="shared" si="1690"/>
        <v>0</v>
      </c>
      <c r="KC345" s="193">
        <f t="shared" si="1690"/>
        <v>0</v>
      </c>
      <c r="KD345" s="193">
        <f t="shared" si="1690"/>
        <v>0</v>
      </c>
      <c r="KE345" s="193">
        <f t="shared" si="1690"/>
        <v>0</v>
      </c>
      <c r="KF345" s="193">
        <f t="shared" si="1690"/>
        <v>0</v>
      </c>
      <c r="KG345" s="193">
        <f t="shared" si="1690"/>
        <v>0</v>
      </c>
      <c r="KH345" s="193">
        <f t="shared" si="1690"/>
        <v>0</v>
      </c>
      <c r="KI345" s="193">
        <f t="shared" si="1690"/>
        <v>0</v>
      </c>
      <c r="KJ345" s="193">
        <f t="shared" si="1690"/>
        <v>0</v>
      </c>
      <c r="KK345" s="193">
        <f t="shared" si="1690"/>
        <v>0</v>
      </c>
      <c r="KL345" s="1"/>
      <c r="KM345" s="1"/>
      <c r="KN345" s="1"/>
      <c r="KO345" s="1"/>
      <c r="KP345" s="1"/>
      <c r="KQ345" s="1"/>
      <c r="KR345" s="1"/>
      <c r="KS345" s="1"/>
      <c r="KT345" s="1"/>
      <c r="KU345" s="1"/>
      <c r="KV345" s="1"/>
      <c r="KW345" s="1"/>
      <c r="KX345" s="1"/>
      <c r="KY345" s="1"/>
      <c r="KZ345" s="1"/>
      <c r="LA345" s="1"/>
      <c r="LB345" s="1"/>
      <c r="LC345" s="1"/>
      <c r="LD345" s="1"/>
      <c r="LE345" s="1"/>
      <c r="LF345" s="1"/>
      <c r="LG345" s="1"/>
      <c r="LH345" s="1"/>
      <c r="LI345" s="1"/>
      <c r="LJ345" s="1"/>
      <c r="LK345" s="1"/>
      <c r="LL345" s="1"/>
      <c r="LM345" s="1"/>
      <c r="LN345" s="1"/>
    </row>
    <row r="346" ht="14.25" customHeight="1">
      <c r="A346" s="1">
        <v>12.0</v>
      </c>
      <c r="B346" s="1">
        <f t="shared" ref="B346:C346" si="1691">B345+1</f>
        <v>336</v>
      </c>
      <c r="C346" s="267">
        <f t="shared" si="1691"/>
        <v>43801</v>
      </c>
      <c r="D346" s="193">
        <f t="shared" si="15"/>
        <v>12.944223</v>
      </c>
      <c r="E346" s="193">
        <f>(SUMIFS(Profile!$F$2:$F$17521,Profile!$B$2:$B$17521,$B346,Profile!$C$2:$C$17521,E$8))*$C$6</f>
        <v>0.1738684142</v>
      </c>
      <c r="F346" s="193">
        <f>(SUMIFS(Profile!$F$2:$F$17521,Profile!$B$2:$B$17521,$B346,Profile!$C$2:$C$17521,F$8))*$C$6</f>
        <v>0.1574430571</v>
      </c>
      <c r="G346" s="193">
        <f>(SUMIFS(Profile!$F$2:$F$17521,Profile!$B$2:$B$17521,$B346,Profile!$C$2:$C$17521,G$8))*$C$6</f>
        <v>0.14622574</v>
      </c>
      <c r="H346" s="193">
        <f>(SUMIFS(Profile!$F$2:$F$17521,Profile!$B$2:$B$17521,$B346,Profile!$C$2:$C$17521,H$8))*$C$6</f>
        <v>0.1374121338</v>
      </c>
      <c r="I346" s="193">
        <f>(SUMIFS(Profile!$F$2:$F$17521,Profile!$B$2:$B$17521,$B346,Profile!$C$2:$C$17521,I$8))*$C$6</f>
        <v>0.1310022383</v>
      </c>
      <c r="J346" s="193">
        <f>(SUMIFS(Profile!$F$2:$F$17521,Profile!$B$2:$B$17521,$B346,Profile!$C$2:$C$17521,J$8))*$C$6</f>
        <v>0.1249929614</v>
      </c>
      <c r="K346" s="193">
        <f>(SUMIFS(Profile!$F$2:$F$17521,Profile!$B$2:$B$17521,$B346,Profile!$C$2:$C$17521,K$8))*$C$6</f>
        <v>0.1241917244</v>
      </c>
      <c r="L346" s="193">
        <f>(SUMIFS(Profile!$F$2:$F$17521,Profile!$B$2:$B$17521,$B346,Profile!$C$2:$C$17521,L$8))*$C$6</f>
        <v>0.1233904875</v>
      </c>
      <c r="M346" s="193">
        <f>(SUMIFS(Profile!$F$2:$F$17521,Profile!$B$2:$B$17521,$B346,Profile!$C$2:$C$17521,M$8))*$C$6</f>
        <v>0.1217880136</v>
      </c>
      <c r="N346" s="193">
        <f>(SUMIFS(Profile!$F$2:$F$17521,Profile!$B$2:$B$17521,$B346,Profile!$C$2:$C$17521,N$8))*$C$6</f>
        <v>0.1265954352</v>
      </c>
      <c r="O346" s="193">
        <f>(SUMIFS(Profile!$F$2:$F$17521,Profile!$B$2:$B$17521,$B346,Profile!$C$2:$C$17521,O$8))*$C$6</f>
        <v>0.1330053307</v>
      </c>
      <c r="P346" s="193">
        <f>(SUMIFS(Profile!$F$2:$F$17521,Profile!$B$2:$B$17521,$B346,Profile!$C$2:$C$17521,P$8))*$C$6</f>
        <v>0.1414183185</v>
      </c>
      <c r="Q346" s="193">
        <f>(SUMIFS(Profile!$F$2:$F$17521,Profile!$B$2:$B$17521,$B346,Profile!$C$2:$C$17521,Q$8))*$C$6</f>
        <v>0.1706634665</v>
      </c>
      <c r="R346" s="193">
        <f>(SUMIFS(Profile!$F$2:$F$17521,Profile!$B$2:$B$17521,$B346,Profile!$C$2:$C$17521,R$8))*$C$6</f>
        <v>0.2015110883</v>
      </c>
      <c r="S346" s="193">
        <f>(SUMIFS(Profile!$F$2:$F$17521,Profile!$B$2:$B$17521,$B346,Profile!$C$2:$C$17521,S$8))*$C$6</f>
        <v>0.2463803565</v>
      </c>
      <c r="T346" s="193">
        <f>(SUMIFS(Profile!$F$2:$F$17521,Profile!$B$2:$B$17521,$B346,Profile!$C$2:$C$17521,T$8))*$C$6</f>
        <v>0.2756255045</v>
      </c>
      <c r="U346" s="193">
        <f>(SUMIFS(Profile!$F$2:$F$17521,Profile!$B$2:$B$17521,$B346,Profile!$C$2:$C$17521,U$8))*$C$6</f>
        <v>0.2908490062</v>
      </c>
      <c r="V346" s="193">
        <f>(SUMIFS(Profile!$F$2:$F$17521,Profile!$B$2:$B$17521,$B346,Profile!$C$2:$C$17521,V$8))*$C$6</f>
        <v>0.2888459139</v>
      </c>
      <c r="W346" s="193">
        <f>(SUMIFS(Profile!$F$2:$F$17521,Profile!$B$2:$B$17521,$B346,Profile!$C$2:$C$17521,W$8))*$C$6</f>
        <v>0.288044677</v>
      </c>
      <c r="X346" s="193">
        <f>(SUMIFS(Profile!$F$2:$F$17521,Profile!$B$2:$B$17521,$B346,Profile!$C$2:$C$17521,X$8))*$C$6</f>
        <v>0.2876440585</v>
      </c>
      <c r="Y346" s="193">
        <f>(SUMIFS(Profile!$F$2:$F$17521,Profile!$B$2:$B$17521,$B346,Profile!$C$2:$C$17521,Y$8))*$C$6</f>
        <v>0.2824360184</v>
      </c>
      <c r="Z346" s="193">
        <f>(SUMIFS(Profile!$F$2:$F$17521,Profile!$B$2:$B$17521,$B346,Profile!$C$2:$C$17521,Z$8))*$C$6</f>
        <v>0.2764267415</v>
      </c>
      <c r="AA346" s="193">
        <f>(SUMIFS(Profile!$F$2:$F$17521,Profile!$B$2:$B$17521,$B346,Profile!$C$2:$C$17521,AA$8))*$C$6</f>
        <v>0.2764267415</v>
      </c>
      <c r="AB346" s="193">
        <f>(SUMIFS(Profile!$F$2:$F$17521,Profile!$B$2:$B$17521,$B346,Profile!$C$2:$C$17521,AB$8))*$C$6</f>
        <v>0.2792310707</v>
      </c>
      <c r="AC346" s="193">
        <f>(SUMIFS(Profile!$F$2:$F$17521,Profile!$B$2:$B$17521,$B346,Profile!$C$2:$C$17521,AC$8))*$C$6</f>
        <v>0.2860415846</v>
      </c>
      <c r="AD346" s="193">
        <f>(SUMIFS(Profile!$F$2:$F$17521,Profile!$B$2:$B$17521,$B346,Profile!$C$2:$C$17521,AD$8))*$C$6</f>
        <v>0.2844391108</v>
      </c>
      <c r="AE346" s="193">
        <f>(SUMIFS(Profile!$F$2:$F$17521,Profile!$B$2:$B$17521,$B346,Profile!$C$2:$C$17521,AE$8))*$C$6</f>
        <v>0.2812341631</v>
      </c>
      <c r="AF346" s="193">
        <f>(SUMIFS(Profile!$F$2:$F$17521,Profile!$B$2:$B$17521,$B346,Profile!$C$2:$C$17521,AF$8))*$C$6</f>
        <v>0.2752248861</v>
      </c>
      <c r="AG346" s="193">
        <f>(SUMIFS(Profile!$F$2:$F$17521,Profile!$B$2:$B$17521,$B346,Profile!$C$2:$C$17521,AG$8))*$C$6</f>
        <v>0.2716193199</v>
      </c>
      <c r="AH346" s="193">
        <f>(SUMIFS(Profile!$F$2:$F$17521,Profile!$B$2:$B$17521,$B346,Profile!$C$2:$C$17521,AH$8))*$C$6</f>
        <v>0.2800323077</v>
      </c>
      <c r="AI346" s="193">
        <f>(SUMIFS(Profile!$F$2:$F$17521,Profile!$B$2:$B$17521,$B346,Profile!$C$2:$C$17521,AI$8))*$C$6</f>
        <v>0.2900477693</v>
      </c>
      <c r="AJ346" s="193">
        <f>(SUMIFS(Profile!$F$2:$F$17521,Profile!$B$2:$B$17521,$B346,Profile!$C$2:$C$17521,AJ$8))*$C$6</f>
        <v>0.3168892065</v>
      </c>
      <c r="AK346" s="193">
        <f>(SUMIFS(Profile!$F$2:$F$17521,Profile!$B$2:$B$17521,$B346,Profile!$C$2:$C$17521,AK$8))*$C$6</f>
        <v>0.3589541454</v>
      </c>
      <c r="AL346" s="193">
        <f>(SUMIFS(Profile!$F$2:$F$17521,Profile!$B$2:$B$17521,$B346,Profile!$C$2:$C$17521,AL$8))*$C$6</f>
        <v>0.4053457638</v>
      </c>
      <c r="AM346" s="193">
        <f>(SUMIFS(Profile!$F$2:$F$17521,Profile!$B$2:$B$17521,$B346,Profile!$C$2:$C$17521,AM$8))*$C$6</f>
        <v>0.4294229336</v>
      </c>
      <c r="AN346" s="193">
        <f>(SUMIFS(Profile!$F$2:$F$17521,Profile!$B$2:$B$17521,$B346,Profile!$C$2:$C$17521,AN$8))*$C$6</f>
        <v>0.4420424153</v>
      </c>
      <c r="AO346" s="193">
        <f>(SUMIFS(Profile!$F$2:$F$17521,Profile!$B$2:$B$17521,$B346,Profile!$C$2:$C$17521,AO$8))*$C$6</f>
        <v>0.4460485999</v>
      </c>
      <c r="AP346" s="193">
        <f>(SUMIFS(Profile!$F$2:$F$17521,Profile!$B$2:$B$17521,$B346,Profile!$C$2:$C$17521,AP$8))*$C$6</f>
        <v>0.4401995703</v>
      </c>
      <c r="AQ346" s="193">
        <f>(SUMIFS(Profile!$F$2:$F$17521,Profile!$B$2:$B$17521,$B346,Profile!$C$2:$C$17521,AQ$8))*$C$6</f>
        <v>0.4211701932</v>
      </c>
      <c r="AR346" s="193">
        <f>(SUMIFS(Profile!$F$2:$F$17521,Profile!$B$2:$B$17521,$B346,Profile!$C$2:$C$17521,AR$8))*$C$6</f>
        <v>0.3986153736</v>
      </c>
      <c r="AS346" s="193">
        <f>(SUMIFS(Profile!$F$2:$F$17521,Profile!$B$2:$B$17521,$B346,Profile!$C$2:$C$17521,AS$8))*$C$6</f>
        <v>0.3833918719</v>
      </c>
      <c r="AT346" s="193">
        <f>(SUMIFS(Profile!$F$2:$F$17521,Profile!$B$2:$B$17521,$B346,Profile!$C$2:$C$17521,AT$8))*$C$6</f>
        <v>0.3693702255</v>
      </c>
      <c r="AU346" s="193">
        <f>(SUMIFS(Profile!$F$2:$F$17521,Profile!$B$2:$B$17521,$B346,Profile!$C$2:$C$17521,AU$8))*$C$6</f>
        <v>0.35254425</v>
      </c>
      <c r="AV346" s="193">
        <f>(SUMIFS(Profile!$F$2:$F$17521,Profile!$B$2:$B$17521,$B346,Profile!$C$2:$C$17521,AV$8))*$C$6</f>
        <v>0.3357182744</v>
      </c>
      <c r="AW346" s="193">
        <f>(SUMIFS(Profile!$F$2:$F$17521,Profile!$B$2:$B$17521,$B346,Profile!$C$2:$C$17521,AW$8))*$C$6</f>
        <v>0.3188922988</v>
      </c>
      <c r="AX346" s="193">
        <f>(SUMIFS(Profile!$F$2:$F$17521,Profile!$B$2:$B$17521,$B346,Profile!$C$2:$C$17521,AX$8))*$C$6</f>
        <v>0.2840384923</v>
      </c>
      <c r="AY346" s="193">
        <f>(SUMIFS(Profile!$F$2:$F$17521,Profile!$B$2:$B$17521,$B346,Profile!$C$2:$C$17521,AY$8))*$C$6</f>
        <v>0.2503865412</v>
      </c>
      <c r="AZ346" s="193">
        <f>(SUMIFS(Profile!$F$2:$F$17521,Profile!$B$2:$B$17521,$B346,Profile!$C$2:$C$17521,AZ$8))*$C$6</f>
        <v>0.2171352085</v>
      </c>
      <c r="BA346" s="193">
        <f t="shared" si="16"/>
        <v>2.276601162</v>
      </c>
      <c r="BB346" s="193">
        <f>(SUMIFS(Profile!$E$2:$E$17521,Profile!$B$2:$B$17521,$B346,Profile!$C$2:$C$17521,BB$8))*$C$9</f>
        <v>0</v>
      </c>
      <c r="BC346" s="193">
        <f>(SUMIFS(Profile!$E$2:$E$17521,Profile!$B$2:$B$17521,$B346,Profile!$C$2:$C$17521,BC$8))*$C$9</f>
        <v>0</v>
      </c>
      <c r="BD346" s="193">
        <f>(SUMIFS(Profile!$E$2:$E$17521,Profile!$B$2:$B$17521,$B346,Profile!$C$2:$C$17521,BD$8))*$C$9</f>
        <v>0</v>
      </c>
      <c r="BE346" s="193">
        <f>(SUMIFS(Profile!$E$2:$E$17521,Profile!$B$2:$B$17521,$B346,Profile!$C$2:$C$17521,BE$8))*$C$9</f>
        <v>0</v>
      </c>
      <c r="BF346" s="193">
        <f>(SUMIFS(Profile!$E$2:$E$17521,Profile!$B$2:$B$17521,$B346,Profile!$C$2:$C$17521,BF$8))*$C$9</f>
        <v>0</v>
      </c>
      <c r="BG346" s="193">
        <f>(SUMIFS(Profile!$E$2:$E$17521,Profile!$B$2:$B$17521,$B346,Profile!$C$2:$C$17521,BG$8))*$C$9</f>
        <v>0</v>
      </c>
      <c r="BH346" s="193">
        <f>(SUMIFS(Profile!$E$2:$E$17521,Profile!$B$2:$B$17521,$B346,Profile!$C$2:$C$17521,BH$8))*$C$9</f>
        <v>0</v>
      </c>
      <c r="BI346" s="193">
        <f>(SUMIFS(Profile!$E$2:$E$17521,Profile!$B$2:$B$17521,$B346,Profile!$C$2:$C$17521,BI$8))*$C$9</f>
        <v>0</v>
      </c>
      <c r="BJ346" s="193">
        <f>(SUMIFS(Profile!$E$2:$E$17521,Profile!$B$2:$B$17521,$B346,Profile!$C$2:$C$17521,BJ$8))*$C$9</f>
        <v>0</v>
      </c>
      <c r="BK346" s="193">
        <f>(SUMIFS(Profile!$E$2:$E$17521,Profile!$B$2:$B$17521,$B346,Profile!$C$2:$C$17521,BK$8))*$C$9</f>
        <v>0</v>
      </c>
      <c r="BL346" s="193">
        <f>(SUMIFS(Profile!$E$2:$E$17521,Profile!$B$2:$B$17521,$B346,Profile!$C$2:$C$17521,BL$8))*$C$9</f>
        <v>0</v>
      </c>
      <c r="BM346" s="193">
        <f>(SUMIFS(Profile!$E$2:$E$17521,Profile!$B$2:$B$17521,$B346,Profile!$C$2:$C$17521,BM$8))*$C$9</f>
        <v>0</v>
      </c>
      <c r="BN346" s="193">
        <f>(SUMIFS(Profile!$E$2:$E$17521,Profile!$B$2:$B$17521,$B346,Profile!$C$2:$C$17521,BN$8))*$C$9</f>
        <v>0</v>
      </c>
      <c r="BO346" s="193">
        <f>(SUMIFS(Profile!$E$2:$E$17521,Profile!$B$2:$B$17521,$B346,Profile!$C$2:$C$17521,BO$8))*$C$9</f>
        <v>0</v>
      </c>
      <c r="BP346" s="193">
        <f>(SUMIFS(Profile!$E$2:$E$17521,Profile!$B$2:$B$17521,$B346,Profile!$C$2:$C$17521,BP$8))*$C$9</f>
        <v>0</v>
      </c>
      <c r="BQ346" s="193">
        <f>(SUMIFS(Profile!$E$2:$E$17521,Profile!$B$2:$B$17521,$B346,Profile!$C$2:$C$17521,BQ$8))*$C$9</f>
        <v>0.001646403667</v>
      </c>
      <c r="BR346" s="193">
        <f>(SUMIFS(Profile!$E$2:$E$17521,Profile!$B$2:$B$17521,$B346,Profile!$C$2:$C$17521,BR$8))*$C$9</f>
        <v>0.01567132379</v>
      </c>
      <c r="BS346" s="193">
        <f>(SUMIFS(Profile!$E$2:$E$17521,Profile!$B$2:$B$17521,$B346,Profile!$C$2:$C$17521,BS$8))*$C$9</f>
        <v>0.04669335997</v>
      </c>
      <c r="BT346" s="193">
        <f>(SUMIFS(Profile!$E$2:$E$17521,Profile!$B$2:$B$17521,$B346,Profile!$C$2:$C$17521,BT$8))*$C$9</f>
        <v>0.08700515609</v>
      </c>
      <c r="BU346" s="193">
        <f>(SUMIFS(Profile!$E$2:$E$17521,Profile!$B$2:$B$17521,$B346,Profile!$C$2:$C$17521,BU$8))*$C$9</f>
        <v>0.132407946</v>
      </c>
      <c r="BV346" s="193">
        <f>(SUMIFS(Profile!$E$2:$E$17521,Profile!$B$2:$B$17521,$B346,Profile!$C$2:$C$17521,BV$8))*$C$9</f>
        <v>0.1818068386</v>
      </c>
      <c r="BW346" s="193">
        <f>(SUMIFS(Profile!$E$2:$E$17521,Profile!$B$2:$B$17521,$B346,Profile!$C$2:$C$17521,BW$8))*$C$9</f>
        <v>0.2231048552</v>
      </c>
      <c r="BX346" s="193">
        <f>(SUMIFS(Profile!$E$2:$E$17521,Profile!$B$2:$B$17521,$B346,Profile!$C$2:$C$17521,BX$8))*$C$9</f>
        <v>0.2352195676</v>
      </c>
      <c r="BY346" s="193">
        <f>(SUMIFS(Profile!$E$2:$E$17521,Profile!$B$2:$B$17521,$B346,Profile!$C$2:$C$17521,BY$8))*$C$9</f>
        <v>0.2451854209</v>
      </c>
      <c r="BZ346" s="193">
        <f>(SUMIFS(Profile!$E$2:$E$17521,Profile!$B$2:$B$17521,$B346,Profile!$C$2:$C$17521,BZ$8))*$C$9</f>
        <v>0.2330873083</v>
      </c>
      <c r="CA346" s="193">
        <f>(SUMIFS(Profile!$E$2:$E$17521,Profile!$B$2:$B$17521,$B346,Profile!$C$2:$C$17521,CA$8))*$C$9</f>
        <v>0.2358748969</v>
      </c>
      <c r="CB346" s="193">
        <f>(SUMIFS(Profile!$E$2:$E$17521,Profile!$B$2:$B$17521,$B346,Profile!$C$2:$C$17521,CB$8))*$C$9</f>
        <v>0.211560488</v>
      </c>
      <c r="CC346" s="193">
        <f>(SUMIFS(Profile!$E$2:$E$17521,Profile!$B$2:$B$17521,$B346,Profile!$C$2:$C$17521,CC$8))*$C$9</f>
        <v>0.1659381471</v>
      </c>
      <c r="CD346" s="193">
        <f>(SUMIFS(Profile!$E$2:$E$17521,Profile!$B$2:$B$17521,$B346,Profile!$C$2:$C$17521,CD$8))*$C$9</f>
        <v>0.1220284814</v>
      </c>
      <c r="CE346" s="193">
        <f>(SUMIFS(Profile!$E$2:$E$17521,Profile!$B$2:$B$17521,$B346,Profile!$C$2:$C$17521,CE$8))*$C$9</f>
        <v>0.07655538584</v>
      </c>
      <c r="CF346" s="193">
        <f>(SUMIFS(Profile!$E$2:$E$17521,Profile!$B$2:$B$17521,$B346,Profile!$C$2:$C$17521,CF$8))*$C$9</f>
        <v>0.04699365349</v>
      </c>
      <c r="CG346" s="193">
        <f>(SUMIFS(Profile!$E$2:$E$17521,Profile!$B$2:$B$17521,$B346,Profile!$C$2:$C$17521,CG$8))*$C$9</f>
        <v>0.01551248358</v>
      </c>
      <c r="CH346" s="193">
        <f>(SUMIFS(Profile!$E$2:$E$17521,Profile!$B$2:$B$17521,$B346,Profile!$C$2:$C$17521,CH$8))*$C$9</f>
        <v>0.0003094451531</v>
      </c>
      <c r="CI346" s="193">
        <f>(SUMIFS(Profile!$E$2:$E$17521,Profile!$B$2:$B$17521,$B346,Profile!$C$2:$C$17521,CI$8))*$C$9</f>
        <v>0</v>
      </c>
      <c r="CJ346" s="193">
        <f>(SUMIFS(Profile!$E$2:$E$17521,Profile!$B$2:$B$17521,$B346,Profile!$C$2:$C$17521,CJ$8))*$C$9</f>
        <v>0</v>
      </c>
      <c r="CK346" s="193">
        <f>(SUMIFS(Profile!$E$2:$E$17521,Profile!$B$2:$B$17521,$B346,Profile!$C$2:$C$17521,CK$8))*$C$9</f>
        <v>0</v>
      </c>
      <c r="CL346" s="193">
        <f>(SUMIFS(Profile!$E$2:$E$17521,Profile!$B$2:$B$17521,$B346,Profile!$C$2:$C$17521,CL$8))*$C$9</f>
        <v>0</v>
      </c>
      <c r="CM346" s="193">
        <f>(SUMIFS(Profile!$E$2:$E$17521,Profile!$B$2:$B$17521,$B346,Profile!$C$2:$C$17521,CM$8))*$C$9</f>
        <v>0</v>
      </c>
      <c r="CN346" s="193">
        <f>(SUMIFS(Profile!$E$2:$E$17521,Profile!$B$2:$B$17521,$B346,Profile!$C$2:$C$17521,CN$8))*$C$9</f>
        <v>0</v>
      </c>
      <c r="CO346" s="193">
        <f>(SUMIFS(Profile!$E$2:$E$17521,Profile!$B$2:$B$17521,$B346,Profile!$C$2:$C$17521,CO$8))*$C$9</f>
        <v>0</v>
      </c>
      <c r="CP346" s="193">
        <f>(SUMIFS(Profile!$E$2:$E$17521,Profile!$B$2:$B$17521,$B346,Profile!$C$2:$C$17521,CP$8))*$C$9</f>
        <v>0</v>
      </c>
      <c r="CQ346" s="193">
        <f>(SUMIFS(Profile!$E$2:$E$17521,Profile!$B$2:$B$17521,$B346,Profile!$C$2:$C$17521,CQ$8))*$C$9</f>
        <v>0</v>
      </c>
      <c r="CR346" s="193">
        <f>(SUMIFS(Profile!$E$2:$E$17521,Profile!$B$2:$B$17521,$B346,Profile!$C$2:$C$17521,CR$8))*$C$9</f>
        <v>0</v>
      </c>
      <c r="CS346" s="193">
        <f>(SUMIFS(Profile!$E$2:$E$17521,Profile!$B$2:$B$17521,$B346,Profile!$C$2:$C$17521,CS$8))*$C$9</f>
        <v>0</v>
      </c>
      <c r="CT346" s="193">
        <f>(SUMIFS(Profile!$E$2:$E$17521,Profile!$B$2:$B$17521,$B346,Profile!$C$2:$C$17521,CT$8))*$C$9</f>
        <v>0</v>
      </c>
      <c r="CU346" s="193">
        <f>(SUMIFS(Profile!$E$2:$E$17521,Profile!$B$2:$B$17521,$B346,Profile!$C$2:$C$17521,CU$8))*$C$9</f>
        <v>0</v>
      </c>
      <c r="CV346" s="193">
        <f>(SUMIFS(Profile!$E$2:$E$17521,Profile!$B$2:$B$17521,$B346,Profile!$C$2:$C$17521,CV$8))*$C$9</f>
        <v>0</v>
      </c>
      <c r="CW346" s="193">
        <f>(SUMIFS(Profile!$E$2:$E$17521,Profile!$B$2:$B$17521,$B346,Profile!$C$2:$C$17521,CW$8))*$C$9</f>
        <v>0</v>
      </c>
      <c r="CX346" s="193">
        <f t="shared" si="17"/>
        <v>0</v>
      </c>
      <c r="CY346" s="193">
        <f t="shared" ref="CY346:ET346" si="1692">MAX(BB346-E346,0)</f>
        <v>0</v>
      </c>
      <c r="CZ346" s="193">
        <f t="shared" si="1692"/>
        <v>0</v>
      </c>
      <c r="DA346" s="193">
        <f t="shared" si="1692"/>
        <v>0</v>
      </c>
      <c r="DB346" s="193">
        <f t="shared" si="1692"/>
        <v>0</v>
      </c>
      <c r="DC346" s="193">
        <f t="shared" si="1692"/>
        <v>0</v>
      </c>
      <c r="DD346" s="193">
        <f t="shared" si="1692"/>
        <v>0</v>
      </c>
      <c r="DE346" s="193">
        <f t="shared" si="1692"/>
        <v>0</v>
      </c>
      <c r="DF346" s="193">
        <f t="shared" si="1692"/>
        <v>0</v>
      </c>
      <c r="DG346" s="193">
        <f t="shared" si="1692"/>
        <v>0</v>
      </c>
      <c r="DH346" s="193">
        <f t="shared" si="1692"/>
        <v>0</v>
      </c>
      <c r="DI346" s="193">
        <f t="shared" si="1692"/>
        <v>0</v>
      </c>
      <c r="DJ346" s="193">
        <f t="shared" si="1692"/>
        <v>0</v>
      </c>
      <c r="DK346" s="193">
        <f t="shared" si="1692"/>
        <v>0</v>
      </c>
      <c r="DL346" s="193">
        <f t="shared" si="1692"/>
        <v>0</v>
      </c>
      <c r="DM346" s="193">
        <f t="shared" si="1692"/>
        <v>0</v>
      </c>
      <c r="DN346" s="193">
        <f t="shared" si="1692"/>
        <v>0</v>
      </c>
      <c r="DO346" s="193">
        <f t="shared" si="1692"/>
        <v>0</v>
      </c>
      <c r="DP346" s="193">
        <f t="shared" si="1692"/>
        <v>0</v>
      </c>
      <c r="DQ346" s="193">
        <f t="shared" si="1692"/>
        <v>0</v>
      </c>
      <c r="DR346" s="193">
        <f t="shared" si="1692"/>
        <v>0</v>
      </c>
      <c r="DS346" s="193">
        <f t="shared" si="1692"/>
        <v>0</v>
      </c>
      <c r="DT346" s="193">
        <f t="shared" si="1692"/>
        <v>0</v>
      </c>
      <c r="DU346" s="193">
        <f t="shared" si="1692"/>
        <v>0</v>
      </c>
      <c r="DV346" s="193">
        <f t="shared" si="1692"/>
        <v>0</v>
      </c>
      <c r="DW346" s="193">
        <f t="shared" si="1692"/>
        <v>0</v>
      </c>
      <c r="DX346" s="193">
        <f t="shared" si="1692"/>
        <v>0</v>
      </c>
      <c r="DY346" s="193">
        <f t="shared" si="1692"/>
        <v>0</v>
      </c>
      <c r="DZ346" s="193">
        <f t="shared" si="1692"/>
        <v>0</v>
      </c>
      <c r="EA346" s="193">
        <f t="shared" si="1692"/>
        <v>0</v>
      </c>
      <c r="EB346" s="193">
        <f t="shared" si="1692"/>
        <v>0</v>
      </c>
      <c r="EC346" s="193">
        <f t="shared" si="1692"/>
        <v>0</v>
      </c>
      <c r="ED346" s="193">
        <f t="shared" si="1692"/>
        <v>0</v>
      </c>
      <c r="EE346" s="193">
        <f t="shared" si="1692"/>
        <v>0</v>
      </c>
      <c r="EF346" s="193">
        <f t="shared" si="1692"/>
        <v>0</v>
      </c>
      <c r="EG346" s="193">
        <f t="shared" si="1692"/>
        <v>0</v>
      </c>
      <c r="EH346" s="193">
        <f t="shared" si="1692"/>
        <v>0</v>
      </c>
      <c r="EI346" s="193">
        <f t="shared" si="1692"/>
        <v>0</v>
      </c>
      <c r="EJ346" s="193">
        <f t="shared" si="1692"/>
        <v>0</v>
      </c>
      <c r="EK346" s="193">
        <f t="shared" si="1692"/>
        <v>0</v>
      </c>
      <c r="EL346" s="193">
        <f t="shared" si="1692"/>
        <v>0</v>
      </c>
      <c r="EM346" s="193">
        <f t="shared" si="1692"/>
        <v>0</v>
      </c>
      <c r="EN346" s="193">
        <f t="shared" si="1692"/>
        <v>0</v>
      </c>
      <c r="EO346" s="193">
        <f t="shared" si="1692"/>
        <v>0</v>
      </c>
      <c r="EP346" s="193">
        <f t="shared" si="1692"/>
        <v>0</v>
      </c>
      <c r="EQ346" s="193">
        <f t="shared" si="1692"/>
        <v>0</v>
      </c>
      <c r="ER346" s="193">
        <f t="shared" si="1692"/>
        <v>0</v>
      </c>
      <c r="ES346" s="193">
        <f t="shared" si="1692"/>
        <v>0</v>
      </c>
      <c r="ET346" s="193">
        <f t="shared" si="1692"/>
        <v>0</v>
      </c>
      <c r="EU346" s="193">
        <f t="shared" si="19"/>
        <v>2.276601162</v>
      </c>
      <c r="EV346" s="193">
        <f t="shared" ref="EV346:GQ346" si="1693">BB346-CY346</f>
        <v>0</v>
      </c>
      <c r="EW346" s="193">
        <f t="shared" si="1693"/>
        <v>0</v>
      </c>
      <c r="EX346" s="193">
        <f t="shared" si="1693"/>
        <v>0</v>
      </c>
      <c r="EY346" s="193">
        <f t="shared" si="1693"/>
        <v>0</v>
      </c>
      <c r="EZ346" s="193">
        <f t="shared" si="1693"/>
        <v>0</v>
      </c>
      <c r="FA346" s="193">
        <f t="shared" si="1693"/>
        <v>0</v>
      </c>
      <c r="FB346" s="193">
        <f t="shared" si="1693"/>
        <v>0</v>
      </c>
      <c r="FC346" s="193">
        <f t="shared" si="1693"/>
        <v>0</v>
      </c>
      <c r="FD346" s="193">
        <f t="shared" si="1693"/>
        <v>0</v>
      </c>
      <c r="FE346" s="193">
        <f t="shared" si="1693"/>
        <v>0</v>
      </c>
      <c r="FF346" s="193">
        <f t="shared" si="1693"/>
        <v>0</v>
      </c>
      <c r="FG346" s="193">
        <f t="shared" si="1693"/>
        <v>0</v>
      </c>
      <c r="FH346" s="193">
        <f t="shared" si="1693"/>
        <v>0</v>
      </c>
      <c r="FI346" s="193">
        <f t="shared" si="1693"/>
        <v>0</v>
      </c>
      <c r="FJ346" s="193">
        <f t="shared" si="1693"/>
        <v>0</v>
      </c>
      <c r="FK346" s="193">
        <f t="shared" si="1693"/>
        <v>0.001646403667</v>
      </c>
      <c r="FL346" s="193">
        <f t="shared" si="1693"/>
        <v>0.01567132379</v>
      </c>
      <c r="FM346" s="193">
        <f t="shared" si="1693"/>
        <v>0.04669335997</v>
      </c>
      <c r="FN346" s="193">
        <f t="shared" si="1693"/>
        <v>0.08700515609</v>
      </c>
      <c r="FO346" s="193">
        <f t="shared" si="1693"/>
        <v>0.132407946</v>
      </c>
      <c r="FP346" s="193">
        <f t="shared" si="1693"/>
        <v>0.1818068386</v>
      </c>
      <c r="FQ346" s="193">
        <f t="shared" si="1693"/>
        <v>0.2231048552</v>
      </c>
      <c r="FR346" s="193">
        <f t="shared" si="1693"/>
        <v>0.2352195676</v>
      </c>
      <c r="FS346" s="193">
        <f t="shared" si="1693"/>
        <v>0.2451854209</v>
      </c>
      <c r="FT346" s="193">
        <f t="shared" si="1693"/>
        <v>0.2330873083</v>
      </c>
      <c r="FU346" s="193">
        <f t="shared" si="1693"/>
        <v>0.2358748969</v>
      </c>
      <c r="FV346" s="193">
        <f t="shared" si="1693"/>
        <v>0.211560488</v>
      </c>
      <c r="FW346" s="193">
        <f t="shared" si="1693"/>
        <v>0.1659381471</v>
      </c>
      <c r="FX346" s="193">
        <f t="shared" si="1693"/>
        <v>0.1220284814</v>
      </c>
      <c r="FY346" s="193">
        <f t="shared" si="1693"/>
        <v>0.07655538584</v>
      </c>
      <c r="FZ346" s="193">
        <f t="shared" si="1693"/>
        <v>0.04699365349</v>
      </c>
      <c r="GA346" s="193">
        <f t="shared" si="1693"/>
        <v>0.01551248358</v>
      </c>
      <c r="GB346" s="193">
        <f t="shared" si="1693"/>
        <v>0.0003094451531</v>
      </c>
      <c r="GC346" s="193">
        <f t="shared" si="1693"/>
        <v>0</v>
      </c>
      <c r="GD346" s="193">
        <f t="shared" si="1693"/>
        <v>0</v>
      </c>
      <c r="GE346" s="193">
        <f t="shared" si="1693"/>
        <v>0</v>
      </c>
      <c r="GF346" s="193">
        <f t="shared" si="1693"/>
        <v>0</v>
      </c>
      <c r="GG346" s="193">
        <f t="shared" si="1693"/>
        <v>0</v>
      </c>
      <c r="GH346" s="193">
        <f t="shared" si="1693"/>
        <v>0</v>
      </c>
      <c r="GI346" s="193">
        <f t="shared" si="1693"/>
        <v>0</v>
      </c>
      <c r="GJ346" s="193">
        <f t="shared" si="1693"/>
        <v>0</v>
      </c>
      <c r="GK346" s="193">
        <f t="shared" si="1693"/>
        <v>0</v>
      </c>
      <c r="GL346" s="193">
        <f t="shared" si="1693"/>
        <v>0</v>
      </c>
      <c r="GM346" s="193">
        <f t="shared" si="1693"/>
        <v>0</v>
      </c>
      <c r="GN346" s="193">
        <f t="shared" si="1693"/>
        <v>0</v>
      </c>
      <c r="GO346" s="193">
        <f t="shared" si="1693"/>
        <v>0</v>
      </c>
      <c r="GP346" s="193">
        <f t="shared" si="1693"/>
        <v>0</v>
      </c>
      <c r="GQ346" s="193">
        <f t="shared" si="1693"/>
        <v>0</v>
      </c>
      <c r="GR346" s="193">
        <f t="shared" si="21"/>
        <v>10.66762184</v>
      </c>
      <c r="GS346" s="193">
        <f t="shared" ref="GS346:IN346" si="1694">E346-EV346</f>
        <v>0.1738684142</v>
      </c>
      <c r="GT346" s="193">
        <f t="shared" si="1694"/>
        <v>0.1574430571</v>
      </c>
      <c r="GU346" s="193">
        <f t="shared" si="1694"/>
        <v>0.14622574</v>
      </c>
      <c r="GV346" s="193">
        <f t="shared" si="1694"/>
        <v>0.1374121338</v>
      </c>
      <c r="GW346" s="193">
        <f t="shared" si="1694"/>
        <v>0.1310022383</v>
      </c>
      <c r="GX346" s="193">
        <f t="shared" si="1694"/>
        <v>0.1249929614</v>
      </c>
      <c r="GY346" s="193">
        <f t="shared" si="1694"/>
        <v>0.1241917244</v>
      </c>
      <c r="GZ346" s="193">
        <f t="shared" si="1694"/>
        <v>0.1233904875</v>
      </c>
      <c r="HA346" s="193">
        <f t="shared" si="1694"/>
        <v>0.1217880136</v>
      </c>
      <c r="HB346" s="193">
        <f t="shared" si="1694"/>
        <v>0.1265954352</v>
      </c>
      <c r="HC346" s="193">
        <f t="shared" si="1694"/>
        <v>0.1330053307</v>
      </c>
      <c r="HD346" s="193">
        <f t="shared" si="1694"/>
        <v>0.1414183185</v>
      </c>
      <c r="HE346" s="193">
        <f t="shared" si="1694"/>
        <v>0.1706634665</v>
      </c>
      <c r="HF346" s="193">
        <f t="shared" si="1694"/>
        <v>0.2015110883</v>
      </c>
      <c r="HG346" s="193">
        <f t="shared" si="1694"/>
        <v>0.2463803565</v>
      </c>
      <c r="HH346" s="193">
        <f t="shared" si="1694"/>
        <v>0.2739791009</v>
      </c>
      <c r="HI346" s="193">
        <f t="shared" si="1694"/>
        <v>0.2751776824</v>
      </c>
      <c r="HJ346" s="193">
        <f t="shared" si="1694"/>
        <v>0.2421525539</v>
      </c>
      <c r="HK346" s="193">
        <f t="shared" si="1694"/>
        <v>0.2010395209</v>
      </c>
      <c r="HL346" s="193">
        <f t="shared" si="1694"/>
        <v>0.1552361125</v>
      </c>
      <c r="HM346" s="193">
        <f t="shared" si="1694"/>
        <v>0.1006291799</v>
      </c>
      <c r="HN346" s="193">
        <f t="shared" si="1694"/>
        <v>0.05332188625</v>
      </c>
      <c r="HO346" s="193">
        <f t="shared" si="1694"/>
        <v>0.04120717387</v>
      </c>
      <c r="HP346" s="193">
        <f t="shared" si="1694"/>
        <v>0.03404564985</v>
      </c>
      <c r="HQ346" s="193">
        <f t="shared" si="1694"/>
        <v>0.05295427634</v>
      </c>
      <c r="HR346" s="193">
        <f t="shared" si="1694"/>
        <v>0.04856421391</v>
      </c>
      <c r="HS346" s="193">
        <f t="shared" si="1694"/>
        <v>0.06967367503</v>
      </c>
      <c r="HT346" s="193">
        <f t="shared" si="1694"/>
        <v>0.109286739</v>
      </c>
      <c r="HU346" s="193">
        <f t="shared" si="1694"/>
        <v>0.1495908384</v>
      </c>
      <c r="HV346" s="193">
        <f t="shared" si="1694"/>
        <v>0.2034769218</v>
      </c>
      <c r="HW346" s="193">
        <f t="shared" si="1694"/>
        <v>0.2430541158</v>
      </c>
      <c r="HX346" s="193">
        <f t="shared" si="1694"/>
        <v>0.3013767229</v>
      </c>
      <c r="HY346" s="193">
        <f t="shared" si="1694"/>
        <v>0.3586447003</v>
      </c>
      <c r="HZ346" s="193">
        <f t="shared" si="1694"/>
        <v>0.4053457638</v>
      </c>
      <c r="IA346" s="193">
        <f t="shared" si="1694"/>
        <v>0.4294229336</v>
      </c>
      <c r="IB346" s="193">
        <f t="shared" si="1694"/>
        <v>0.4420424153</v>
      </c>
      <c r="IC346" s="193">
        <f t="shared" si="1694"/>
        <v>0.4460485999</v>
      </c>
      <c r="ID346" s="193">
        <f t="shared" si="1694"/>
        <v>0.4401995703</v>
      </c>
      <c r="IE346" s="193">
        <f t="shared" si="1694"/>
        <v>0.4211701932</v>
      </c>
      <c r="IF346" s="193">
        <f t="shared" si="1694"/>
        <v>0.3986153736</v>
      </c>
      <c r="IG346" s="193">
        <f t="shared" si="1694"/>
        <v>0.3833918719</v>
      </c>
      <c r="IH346" s="193">
        <f t="shared" si="1694"/>
        <v>0.3693702255</v>
      </c>
      <c r="II346" s="193">
        <f t="shared" si="1694"/>
        <v>0.35254425</v>
      </c>
      <c r="IJ346" s="193">
        <f t="shared" si="1694"/>
        <v>0.3357182744</v>
      </c>
      <c r="IK346" s="193">
        <f t="shared" si="1694"/>
        <v>0.3188922988</v>
      </c>
      <c r="IL346" s="193">
        <f t="shared" si="1694"/>
        <v>0.2840384923</v>
      </c>
      <c r="IM346" s="193">
        <f t="shared" si="1694"/>
        <v>0.2503865412</v>
      </c>
      <c r="IN346" s="193">
        <f t="shared" si="1694"/>
        <v>0.2171352085</v>
      </c>
      <c r="IO346" s="193">
        <f t="shared" si="23"/>
        <v>0</v>
      </c>
      <c r="IP346" s="193">
        <f t="shared" si="29"/>
        <v>0</v>
      </c>
      <c r="IQ346" s="193">
        <f t="shared" ref="IQ346:KK346" si="1695">MAX((MIN(CZ346+IP346,$IO$7))-GT346,0)</f>
        <v>0</v>
      </c>
      <c r="IR346" s="193">
        <f t="shared" si="1695"/>
        <v>0</v>
      </c>
      <c r="IS346" s="193">
        <f t="shared" si="1695"/>
        <v>0</v>
      </c>
      <c r="IT346" s="193">
        <f t="shared" si="1695"/>
        <v>0</v>
      </c>
      <c r="IU346" s="193">
        <f t="shared" si="1695"/>
        <v>0</v>
      </c>
      <c r="IV346" s="193">
        <f t="shared" si="1695"/>
        <v>0</v>
      </c>
      <c r="IW346" s="193">
        <f t="shared" si="1695"/>
        <v>0</v>
      </c>
      <c r="IX346" s="193">
        <f t="shared" si="1695"/>
        <v>0</v>
      </c>
      <c r="IY346" s="193">
        <f t="shared" si="1695"/>
        <v>0</v>
      </c>
      <c r="IZ346" s="193">
        <f t="shared" si="1695"/>
        <v>0</v>
      </c>
      <c r="JA346" s="193">
        <f t="shared" si="1695"/>
        <v>0</v>
      </c>
      <c r="JB346" s="193">
        <f t="shared" si="1695"/>
        <v>0</v>
      </c>
      <c r="JC346" s="193">
        <f t="shared" si="1695"/>
        <v>0</v>
      </c>
      <c r="JD346" s="193">
        <f t="shared" si="1695"/>
        <v>0</v>
      </c>
      <c r="JE346" s="193">
        <f t="shared" si="1695"/>
        <v>0</v>
      </c>
      <c r="JF346" s="193">
        <f t="shared" si="1695"/>
        <v>0</v>
      </c>
      <c r="JG346" s="193">
        <f t="shared" si="1695"/>
        <v>0</v>
      </c>
      <c r="JH346" s="193">
        <f t="shared" si="1695"/>
        <v>0</v>
      </c>
      <c r="JI346" s="193">
        <f t="shared" si="1695"/>
        <v>0</v>
      </c>
      <c r="JJ346" s="193">
        <f t="shared" si="1695"/>
        <v>0</v>
      </c>
      <c r="JK346" s="193">
        <f t="shared" si="1695"/>
        <v>0</v>
      </c>
      <c r="JL346" s="193">
        <f t="shared" si="1695"/>
        <v>0</v>
      </c>
      <c r="JM346" s="193">
        <f t="shared" si="1695"/>
        <v>0</v>
      </c>
      <c r="JN346" s="193">
        <f t="shared" si="1695"/>
        <v>0</v>
      </c>
      <c r="JO346" s="193">
        <f t="shared" si="1695"/>
        <v>0</v>
      </c>
      <c r="JP346" s="193">
        <f t="shared" si="1695"/>
        <v>0</v>
      </c>
      <c r="JQ346" s="193">
        <f t="shared" si="1695"/>
        <v>0</v>
      </c>
      <c r="JR346" s="193">
        <f t="shared" si="1695"/>
        <v>0</v>
      </c>
      <c r="JS346" s="193">
        <f t="shared" si="1695"/>
        <v>0</v>
      </c>
      <c r="JT346" s="193">
        <f t="shared" si="1695"/>
        <v>0</v>
      </c>
      <c r="JU346" s="193">
        <f t="shared" si="1695"/>
        <v>0</v>
      </c>
      <c r="JV346" s="193">
        <f t="shared" si="1695"/>
        <v>0</v>
      </c>
      <c r="JW346" s="193">
        <f t="shared" si="1695"/>
        <v>0</v>
      </c>
      <c r="JX346" s="193">
        <f t="shared" si="1695"/>
        <v>0</v>
      </c>
      <c r="JY346" s="193">
        <f t="shared" si="1695"/>
        <v>0</v>
      </c>
      <c r="JZ346" s="193">
        <f t="shared" si="1695"/>
        <v>0</v>
      </c>
      <c r="KA346" s="193">
        <f t="shared" si="1695"/>
        <v>0</v>
      </c>
      <c r="KB346" s="193">
        <f t="shared" si="1695"/>
        <v>0</v>
      </c>
      <c r="KC346" s="193">
        <f t="shared" si="1695"/>
        <v>0</v>
      </c>
      <c r="KD346" s="193">
        <f t="shared" si="1695"/>
        <v>0</v>
      </c>
      <c r="KE346" s="193">
        <f t="shared" si="1695"/>
        <v>0</v>
      </c>
      <c r="KF346" s="193">
        <f t="shared" si="1695"/>
        <v>0</v>
      </c>
      <c r="KG346" s="193">
        <f t="shared" si="1695"/>
        <v>0</v>
      </c>
      <c r="KH346" s="193">
        <f t="shared" si="1695"/>
        <v>0</v>
      </c>
      <c r="KI346" s="193">
        <f t="shared" si="1695"/>
        <v>0</v>
      </c>
      <c r="KJ346" s="193">
        <f t="shared" si="1695"/>
        <v>0</v>
      </c>
      <c r="KK346" s="193">
        <f t="shared" si="1695"/>
        <v>0</v>
      </c>
      <c r="KL346" s="1"/>
      <c r="KM346" s="1"/>
      <c r="KN346" s="1"/>
      <c r="KO346" s="1"/>
      <c r="KP346" s="1"/>
      <c r="KQ346" s="1"/>
      <c r="KR346" s="1"/>
      <c r="KS346" s="1"/>
      <c r="KT346" s="1"/>
      <c r="KU346" s="1"/>
      <c r="KV346" s="1"/>
      <c r="KW346" s="1"/>
      <c r="KX346" s="1"/>
      <c r="KY346" s="1"/>
      <c r="KZ346" s="1"/>
      <c r="LA346" s="1"/>
      <c r="LB346" s="1"/>
      <c r="LC346" s="1"/>
      <c r="LD346" s="1"/>
      <c r="LE346" s="1"/>
      <c r="LF346" s="1"/>
      <c r="LG346" s="1"/>
      <c r="LH346" s="1"/>
      <c r="LI346" s="1"/>
      <c r="LJ346" s="1"/>
      <c r="LK346" s="1"/>
      <c r="LL346" s="1"/>
      <c r="LM346" s="1"/>
      <c r="LN346" s="1"/>
    </row>
    <row r="347" ht="14.25" customHeight="1">
      <c r="A347" s="1">
        <v>12.0</v>
      </c>
      <c r="B347" s="1">
        <f t="shared" ref="B347:C347" si="1696">B346+1</f>
        <v>337</v>
      </c>
      <c r="C347" s="267">
        <f t="shared" si="1696"/>
        <v>43802</v>
      </c>
      <c r="D347" s="193">
        <f t="shared" si="15"/>
        <v>13.09990334</v>
      </c>
      <c r="E347" s="193">
        <f>(SUMIFS(Profile!$F$2:$F$17521,Profile!$B$2:$B$17521,$B347,Profile!$C$2:$C$17521,E$8))*$C$6</f>
        <v>0.187489442</v>
      </c>
      <c r="F347" s="193">
        <f>(SUMIFS(Profile!$F$2:$F$17521,Profile!$B$2:$B$17521,$B347,Profile!$C$2:$C$17521,F$8))*$C$6</f>
        <v>0.1654554264</v>
      </c>
      <c r="G347" s="193">
        <f>(SUMIFS(Profile!$F$2:$F$17521,Profile!$B$2:$B$17521,$B347,Profile!$C$2:$C$17521,G$8))*$C$6</f>
        <v>0.1526356355</v>
      </c>
      <c r="H347" s="193">
        <f>(SUMIFS(Profile!$F$2:$F$17521,Profile!$B$2:$B$17521,$B347,Profile!$C$2:$C$17521,H$8))*$C$6</f>
        <v>0.1402164631</v>
      </c>
      <c r="I347" s="193">
        <f>(SUMIFS(Profile!$F$2:$F$17521,Profile!$B$2:$B$17521,$B347,Profile!$C$2:$C$17521,I$8))*$C$6</f>
        <v>0.1342071861</v>
      </c>
      <c r="J347" s="193">
        <f>(SUMIFS(Profile!$F$2:$F$17521,Profile!$B$2:$B$17521,$B347,Profile!$C$2:$C$17521,J$8))*$C$6</f>
        <v>0.1277972906</v>
      </c>
      <c r="K347" s="193">
        <f>(SUMIFS(Profile!$F$2:$F$17521,Profile!$B$2:$B$17521,$B347,Profile!$C$2:$C$17521,K$8))*$C$6</f>
        <v>0.1273966722</v>
      </c>
      <c r="L347" s="193">
        <f>(SUMIFS(Profile!$F$2:$F$17521,Profile!$B$2:$B$17521,$B347,Profile!$C$2:$C$17521,L$8))*$C$6</f>
        <v>0.1249929614</v>
      </c>
      <c r="M347" s="193">
        <f>(SUMIFS(Profile!$F$2:$F$17521,Profile!$B$2:$B$17521,$B347,Profile!$C$2:$C$17521,M$8))*$C$6</f>
        <v>0.1245923429</v>
      </c>
      <c r="N347" s="193">
        <f>(SUMIFS(Profile!$F$2:$F$17521,Profile!$B$2:$B$17521,$B347,Profile!$C$2:$C$17521,N$8))*$C$6</f>
        <v>0.1253935798</v>
      </c>
      <c r="O347" s="193">
        <f>(SUMIFS(Profile!$F$2:$F$17521,Profile!$B$2:$B$17521,$B347,Profile!$C$2:$C$17521,O$8))*$C$6</f>
        <v>0.1285985275</v>
      </c>
      <c r="P347" s="193">
        <f>(SUMIFS(Profile!$F$2:$F$17521,Profile!$B$2:$B$17521,$B347,Profile!$C$2:$C$17521,P$8))*$C$6</f>
        <v>0.1374121338</v>
      </c>
      <c r="Q347" s="193">
        <f>(SUMIFS(Profile!$F$2:$F$17521,Profile!$B$2:$B$17521,$B347,Profile!$C$2:$C$17521,Q$8))*$C$6</f>
        <v>0.1538374909</v>
      </c>
      <c r="R347" s="193">
        <f>(SUMIFS(Profile!$F$2:$F$17521,Profile!$B$2:$B$17521,$B347,Profile!$C$2:$C$17521,R$8))*$C$6</f>
        <v>0.1682597557</v>
      </c>
      <c r="S347" s="193">
        <f>(SUMIFS(Profile!$F$2:$F$17521,Profile!$B$2:$B$17521,$B347,Profile!$C$2:$C$17521,S$8))*$C$6</f>
        <v>0.187489442</v>
      </c>
      <c r="T347" s="193">
        <f>(SUMIFS(Profile!$F$2:$F$17521,Profile!$B$2:$B$17521,$B347,Profile!$C$2:$C$17521,T$8))*$C$6</f>
        <v>0.2187376824</v>
      </c>
      <c r="U347" s="193">
        <f>(SUMIFS(Profile!$F$2:$F$17521,Profile!$B$2:$B$17521,$B347,Profile!$C$2:$C$17521,U$8))*$C$6</f>
        <v>0.257998292</v>
      </c>
      <c r="V347" s="193">
        <f>(SUMIFS(Profile!$F$2:$F$17521,Profile!$B$2:$B$17521,$B347,Profile!$C$2:$C$17521,V$8))*$C$6</f>
        <v>0.2904483878</v>
      </c>
      <c r="W347" s="193">
        <f>(SUMIFS(Profile!$F$2:$F$17521,Profile!$B$2:$B$17521,$B347,Profile!$C$2:$C$17521,W$8))*$C$6</f>
        <v>0.3040694156</v>
      </c>
      <c r="X347" s="193">
        <f>(SUMIFS(Profile!$F$2:$F$17521,Profile!$B$2:$B$17521,$B347,Profile!$C$2:$C$17521,X$8))*$C$6</f>
        <v>0.3160879696</v>
      </c>
      <c r="Y347" s="193">
        <f>(SUMIFS(Profile!$F$2:$F$17521,Profile!$B$2:$B$17521,$B347,Profile!$C$2:$C$17521,Y$8))*$C$6</f>
        <v>0.3084762187</v>
      </c>
      <c r="Z347" s="193">
        <f>(SUMIFS(Profile!$F$2:$F$17521,Profile!$B$2:$B$17521,$B347,Profile!$C$2:$C$17521,Z$8))*$C$6</f>
        <v>0.3156873511</v>
      </c>
      <c r="AA347" s="193">
        <f>(SUMIFS(Profile!$F$2:$F$17521,Profile!$B$2:$B$17521,$B347,Profile!$C$2:$C$17521,AA$8))*$C$6</f>
        <v>0.3048706525</v>
      </c>
      <c r="AB347" s="193">
        <f>(SUMIFS(Profile!$F$2:$F$17521,Profile!$B$2:$B$17521,$B347,Profile!$C$2:$C$17521,AB$8))*$C$6</f>
        <v>0.2964576648</v>
      </c>
      <c r="AC347" s="193">
        <f>(SUMIFS(Profile!$F$2:$F$17521,Profile!$B$2:$B$17521,$B347,Profile!$C$2:$C$17521,AC$8))*$C$6</f>
        <v>0.3036687971</v>
      </c>
      <c r="AD347" s="193">
        <f>(SUMIFS(Profile!$F$2:$F$17521,Profile!$B$2:$B$17521,$B347,Profile!$C$2:$C$17521,AD$8))*$C$6</f>
        <v>0.3060725079</v>
      </c>
      <c r="AE347" s="193">
        <f>(SUMIFS(Profile!$F$2:$F$17521,Profile!$B$2:$B$17521,$B347,Profile!$C$2:$C$17521,AE$8))*$C$6</f>
        <v>0.3056718895</v>
      </c>
      <c r="AF347" s="193">
        <f>(SUMIFS(Profile!$F$2:$F$17521,Profile!$B$2:$B$17521,$B347,Profile!$C$2:$C$17521,AF$8))*$C$6</f>
        <v>0.2984607571</v>
      </c>
      <c r="AG347" s="193">
        <f>(SUMIFS(Profile!$F$2:$F$17521,Profile!$B$2:$B$17521,$B347,Profile!$C$2:$C$17521,AG$8))*$C$6</f>
        <v>0.293252717</v>
      </c>
      <c r="AH347" s="193">
        <f>(SUMIFS(Profile!$F$2:$F$17521,Profile!$B$2:$B$17521,$B347,Profile!$C$2:$C$17521,AH$8))*$C$6</f>
        <v>0.3044700341</v>
      </c>
      <c r="AI347" s="193">
        <f>(SUMIFS(Profile!$F$2:$F$17521,Profile!$B$2:$B$17521,$B347,Profile!$C$2:$C$17521,AI$8))*$C$6</f>
        <v>0.3108799295</v>
      </c>
      <c r="AJ347" s="193">
        <f>(SUMIFS(Profile!$F$2:$F$17521,Profile!$B$2:$B$17521,$B347,Profile!$C$2:$C$17521,AJ$8))*$C$6</f>
        <v>0.3305102344</v>
      </c>
      <c r="AK347" s="193">
        <f>(SUMIFS(Profile!$F$2:$F$17521,Profile!$B$2:$B$17521,$B347,Profile!$C$2:$C$17521,AK$8))*$C$6</f>
        <v>0.3605566193</v>
      </c>
      <c r="AL347" s="193">
        <f>(SUMIFS(Profile!$F$2:$F$17521,Profile!$B$2:$B$17521,$B347,Profile!$C$2:$C$17521,AL$8))*$C$6</f>
        <v>0.4042640939</v>
      </c>
      <c r="AM347" s="193">
        <f>(SUMIFS(Profile!$F$2:$F$17521,Profile!$B$2:$B$17521,$B347,Profile!$C$2:$C$17521,AM$8))*$C$6</f>
        <v>0.4442858787</v>
      </c>
      <c r="AN347" s="193">
        <f>(SUMIFS(Profile!$F$2:$F$17521,Profile!$B$2:$B$17521,$B347,Profile!$C$2:$C$17521,AN$8))*$C$6</f>
        <v>0.4536603508</v>
      </c>
      <c r="AO347" s="193">
        <f>(SUMIFS(Profile!$F$2:$F$17521,Profile!$B$2:$B$17521,$B347,Profile!$C$2:$C$17521,AO$8))*$C$6</f>
        <v>0.4574662262</v>
      </c>
      <c r="AP347" s="193">
        <f>(SUMIFS(Profile!$F$2:$F$17521,Profile!$B$2:$B$17521,$B347,Profile!$C$2:$C$17521,AP$8))*$C$6</f>
        <v>0.4385570346</v>
      </c>
      <c r="AQ347" s="193">
        <f>(SUMIFS(Profile!$F$2:$F$17521,Profile!$B$2:$B$17521,$B347,Profile!$C$2:$C$17521,AQ$8))*$C$6</f>
        <v>0.4162826479</v>
      </c>
      <c r="AR347" s="193">
        <f>(SUMIFS(Profile!$F$2:$F$17521,Profile!$B$2:$B$17521,$B347,Profile!$C$2:$C$17521,AR$8))*$C$6</f>
        <v>0.399015992</v>
      </c>
      <c r="AS347" s="193">
        <f>(SUMIFS(Profile!$F$2:$F$17521,Profile!$B$2:$B$17521,$B347,Profile!$C$2:$C$17521,AS$8))*$C$6</f>
        <v>0.3785844503</v>
      </c>
      <c r="AT347" s="193">
        <f>(SUMIFS(Profile!$F$2:$F$17521,Profile!$B$2:$B$17521,$B347,Profile!$C$2:$C$17521,AT$8))*$C$6</f>
        <v>0.3569510531</v>
      </c>
      <c r="AU347" s="193">
        <f>(SUMIFS(Profile!$F$2:$F$17521,Profile!$B$2:$B$17521,$B347,Profile!$C$2:$C$17521,AU$8))*$C$6</f>
        <v>0.3401250775</v>
      </c>
      <c r="AV347" s="193">
        <f>(SUMIFS(Profile!$F$2:$F$17521,Profile!$B$2:$B$17521,$B347,Profile!$C$2:$C$17521,AV$8))*$C$6</f>
        <v>0.3317120898</v>
      </c>
      <c r="AW347" s="193">
        <f>(SUMIFS(Profile!$F$2:$F$17521,Profile!$B$2:$B$17521,$B347,Profile!$C$2:$C$17521,AW$8))*$C$6</f>
        <v>0.3088768372</v>
      </c>
      <c r="AX347" s="193">
        <f>(SUMIFS(Profile!$F$2:$F$17521,Profile!$B$2:$B$17521,$B347,Profile!$C$2:$C$17521,AX$8))*$C$6</f>
        <v>0.2828366369</v>
      </c>
      <c r="AY347" s="193">
        <f>(SUMIFS(Profile!$F$2:$F$17521,Profile!$B$2:$B$17521,$B347,Profile!$C$2:$C$17521,AY$8))*$C$6</f>
        <v>0.2563958182</v>
      </c>
      <c r="AZ347" s="193">
        <f>(SUMIFS(Profile!$F$2:$F$17521,Profile!$B$2:$B$17521,$B347,Profile!$C$2:$C$17521,AZ$8))*$C$6</f>
        <v>0.2187376824</v>
      </c>
      <c r="BA347" s="193">
        <f t="shared" si="16"/>
        <v>1.310069451</v>
      </c>
      <c r="BB347" s="193">
        <f>(SUMIFS(Profile!$E$2:$E$17521,Profile!$B$2:$B$17521,$B347,Profile!$C$2:$C$17521,BB$8))*$C$9</f>
        <v>0</v>
      </c>
      <c r="BC347" s="193">
        <f>(SUMIFS(Profile!$E$2:$E$17521,Profile!$B$2:$B$17521,$B347,Profile!$C$2:$C$17521,BC$8))*$C$9</f>
        <v>0</v>
      </c>
      <c r="BD347" s="193">
        <f>(SUMIFS(Profile!$E$2:$E$17521,Profile!$B$2:$B$17521,$B347,Profile!$C$2:$C$17521,BD$8))*$C$9</f>
        <v>0</v>
      </c>
      <c r="BE347" s="193">
        <f>(SUMIFS(Profile!$E$2:$E$17521,Profile!$B$2:$B$17521,$B347,Profile!$C$2:$C$17521,BE$8))*$C$9</f>
        <v>0</v>
      </c>
      <c r="BF347" s="193">
        <f>(SUMIFS(Profile!$E$2:$E$17521,Profile!$B$2:$B$17521,$B347,Profile!$C$2:$C$17521,BF$8))*$C$9</f>
        <v>0</v>
      </c>
      <c r="BG347" s="193">
        <f>(SUMIFS(Profile!$E$2:$E$17521,Profile!$B$2:$B$17521,$B347,Profile!$C$2:$C$17521,BG$8))*$C$9</f>
        <v>0</v>
      </c>
      <c r="BH347" s="193">
        <f>(SUMIFS(Profile!$E$2:$E$17521,Profile!$B$2:$B$17521,$B347,Profile!$C$2:$C$17521,BH$8))*$C$9</f>
        <v>0</v>
      </c>
      <c r="BI347" s="193">
        <f>(SUMIFS(Profile!$E$2:$E$17521,Profile!$B$2:$B$17521,$B347,Profile!$C$2:$C$17521,BI$8))*$C$9</f>
        <v>0</v>
      </c>
      <c r="BJ347" s="193">
        <f>(SUMIFS(Profile!$E$2:$E$17521,Profile!$B$2:$B$17521,$B347,Profile!$C$2:$C$17521,BJ$8))*$C$9</f>
        <v>0</v>
      </c>
      <c r="BK347" s="193">
        <f>(SUMIFS(Profile!$E$2:$E$17521,Profile!$B$2:$B$17521,$B347,Profile!$C$2:$C$17521,BK$8))*$C$9</f>
        <v>0</v>
      </c>
      <c r="BL347" s="193">
        <f>(SUMIFS(Profile!$E$2:$E$17521,Profile!$B$2:$B$17521,$B347,Profile!$C$2:$C$17521,BL$8))*$C$9</f>
        <v>0</v>
      </c>
      <c r="BM347" s="193">
        <f>(SUMIFS(Profile!$E$2:$E$17521,Profile!$B$2:$B$17521,$B347,Profile!$C$2:$C$17521,BM$8))*$C$9</f>
        <v>0</v>
      </c>
      <c r="BN347" s="193">
        <f>(SUMIFS(Profile!$E$2:$E$17521,Profile!$B$2:$B$17521,$B347,Profile!$C$2:$C$17521,BN$8))*$C$9</f>
        <v>0</v>
      </c>
      <c r="BO347" s="193">
        <f>(SUMIFS(Profile!$E$2:$E$17521,Profile!$B$2:$B$17521,$B347,Profile!$C$2:$C$17521,BO$8))*$C$9</f>
        <v>0</v>
      </c>
      <c r="BP347" s="193">
        <f>(SUMIFS(Profile!$E$2:$E$17521,Profile!$B$2:$B$17521,$B347,Profile!$C$2:$C$17521,BP$8))*$C$9</f>
        <v>0</v>
      </c>
      <c r="BQ347" s="193">
        <f>(SUMIFS(Profile!$E$2:$E$17521,Profile!$B$2:$B$17521,$B347,Profile!$C$2:$C$17521,BQ$8))*$C$9</f>
        <v>0.0001219558272</v>
      </c>
      <c r="BR347" s="193">
        <f>(SUMIFS(Profile!$E$2:$E$17521,Profile!$B$2:$B$17521,$B347,Profile!$C$2:$C$17521,BR$8))*$C$9</f>
        <v>0.003109873593</v>
      </c>
      <c r="BS347" s="193">
        <f>(SUMIFS(Profile!$E$2:$E$17521,Profile!$B$2:$B$17521,$B347,Profile!$C$2:$C$17521,BS$8))*$C$9</f>
        <v>0.01346850236</v>
      </c>
      <c r="BT347" s="193">
        <f>(SUMIFS(Profile!$E$2:$E$17521,Profile!$B$2:$B$17521,$B347,Profile!$C$2:$C$17521,BT$8))*$C$9</f>
        <v>0.02958625213</v>
      </c>
      <c r="BU347" s="193">
        <f>(SUMIFS(Profile!$E$2:$E$17521,Profile!$B$2:$B$17521,$B347,Profile!$C$2:$C$17521,BU$8))*$C$9</f>
        <v>0.08950780093</v>
      </c>
      <c r="BV347" s="193">
        <f>(SUMIFS(Profile!$E$2:$E$17521,Profile!$B$2:$B$17521,$B347,Profile!$C$2:$C$17521,BV$8))*$C$9</f>
        <v>0.1066541928</v>
      </c>
      <c r="BW347" s="193">
        <f>(SUMIFS(Profile!$E$2:$E$17521,Profile!$B$2:$B$17521,$B347,Profile!$C$2:$C$17521,BW$8))*$C$9</f>
        <v>0.173719766</v>
      </c>
      <c r="BX347" s="193">
        <f>(SUMIFS(Profile!$E$2:$E$17521,Profile!$B$2:$B$17521,$B347,Profile!$C$2:$C$17521,BX$8))*$C$9</f>
        <v>0.1193116556</v>
      </c>
      <c r="BY347" s="193">
        <f>(SUMIFS(Profile!$E$2:$E$17521,Profile!$B$2:$B$17521,$B347,Profile!$C$2:$C$17521,BY$8))*$C$9</f>
        <v>0.1859608996</v>
      </c>
      <c r="BZ347" s="193">
        <f>(SUMIFS(Profile!$E$2:$E$17521,Profile!$B$2:$B$17521,$B347,Profile!$C$2:$C$17521,BZ$8))*$C$9</f>
        <v>0.1534433026</v>
      </c>
      <c r="CA347" s="193">
        <f>(SUMIFS(Profile!$E$2:$E$17521,Profile!$B$2:$B$17521,$B347,Profile!$C$2:$C$17521,CA$8))*$C$9</f>
        <v>0.1357397193</v>
      </c>
      <c r="CB347" s="193">
        <f>(SUMIFS(Profile!$E$2:$E$17521,Profile!$B$2:$B$17521,$B347,Profile!$C$2:$C$17521,CB$8))*$C$9</f>
        <v>0.08116549733</v>
      </c>
      <c r="CC347" s="193">
        <f>(SUMIFS(Profile!$E$2:$E$17521,Profile!$B$2:$B$17521,$B347,Profile!$C$2:$C$17521,CC$8))*$C$9</f>
        <v>0.07688168596</v>
      </c>
      <c r="CD347" s="193">
        <f>(SUMIFS(Profile!$E$2:$E$17521,Profile!$B$2:$B$17521,$B347,Profile!$C$2:$C$17521,CD$8))*$C$9</f>
        <v>0.05885541416</v>
      </c>
      <c r="CE347" s="193">
        <f>(SUMIFS(Profile!$E$2:$E$17521,Profile!$B$2:$B$17521,$B347,Profile!$C$2:$C$17521,CE$8))*$C$9</f>
        <v>0.03520849605</v>
      </c>
      <c r="CF347" s="193">
        <f>(SUMIFS(Profile!$E$2:$E$17521,Profile!$B$2:$B$17521,$B347,Profile!$C$2:$C$17521,CF$8))*$C$9</f>
        <v>0.02946381825</v>
      </c>
      <c r="CG347" s="193">
        <f>(SUMIFS(Profile!$E$2:$E$17521,Profile!$B$2:$B$17521,$B347,Profile!$C$2:$C$17521,CG$8))*$C$9</f>
        <v>0.01723350638</v>
      </c>
      <c r="CH347" s="193">
        <f>(SUMIFS(Profile!$E$2:$E$17521,Profile!$B$2:$B$17521,$B347,Profile!$C$2:$C$17521,CH$8))*$C$9</f>
        <v>0.0006082475861</v>
      </c>
      <c r="CI347" s="193">
        <f>(SUMIFS(Profile!$E$2:$E$17521,Profile!$B$2:$B$17521,$B347,Profile!$C$2:$C$17521,CI$8))*$C$9</f>
        <v>0.00002886434727</v>
      </c>
      <c r="CJ347" s="193">
        <f>(SUMIFS(Profile!$E$2:$E$17521,Profile!$B$2:$B$17521,$B347,Profile!$C$2:$C$17521,CJ$8))*$C$9</f>
        <v>0</v>
      </c>
      <c r="CK347" s="193">
        <f>(SUMIFS(Profile!$E$2:$E$17521,Profile!$B$2:$B$17521,$B347,Profile!$C$2:$C$17521,CK$8))*$C$9</f>
        <v>0</v>
      </c>
      <c r="CL347" s="193">
        <f>(SUMIFS(Profile!$E$2:$E$17521,Profile!$B$2:$B$17521,$B347,Profile!$C$2:$C$17521,CL$8))*$C$9</f>
        <v>0</v>
      </c>
      <c r="CM347" s="193">
        <f>(SUMIFS(Profile!$E$2:$E$17521,Profile!$B$2:$B$17521,$B347,Profile!$C$2:$C$17521,CM$8))*$C$9</f>
        <v>0</v>
      </c>
      <c r="CN347" s="193">
        <f>(SUMIFS(Profile!$E$2:$E$17521,Profile!$B$2:$B$17521,$B347,Profile!$C$2:$C$17521,CN$8))*$C$9</f>
        <v>0</v>
      </c>
      <c r="CO347" s="193">
        <f>(SUMIFS(Profile!$E$2:$E$17521,Profile!$B$2:$B$17521,$B347,Profile!$C$2:$C$17521,CO$8))*$C$9</f>
        <v>0</v>
      </c>
      <c r="CP347" s="193">
        <f>(SUMIFS(Profile!$E$2:$E$17521,Profile!$B$2:$B$17521,$B347,Profile!$C$2:$C$17521,CP$8))*$C$9</f>
        <v>0</v>
      </c>
      <c r="CQ347" s="193">
        <f>(SUMIFS(Profile!$E$2:$E$17521,Profile!$B$2:$B$17521,$B347,Profile!$C$2:$C$17521,CQ$8))*$C$9</f>
        <v>0</v>
      </c>
      <c r="CR347" s="193">
        <f>(SUMIFS(Profile!$E$2:$E$17521,Profile!$B$2:$B$17521,$B347,Profile!$C$2:$C$17521,CR$8))*$C$9</f>
        <v>0</v>
      </c>
      <c r="CS347" s="193">
        <f>(SUMIFS(Profile!$E$2:$E$17521,Profile!$B$2:$B$17521,$B347,Profile!$C$2:$C$17521,CS$8))*$C$9</f>
        <v>0</v>
      </c>
      <c r="CT347" s="193">
        <f>(SUMIFS(Profile!$E$2:$E$17521,Profile!$B$2:$B$17521,$B347,Profile!$C$2:$C$17521,CT$8))*$C$9</f>
        <v>0</v>
      </c>
      <c r="CU347" s="193">
        <f>(SUMIFS(Profile!$E$2:$E$17521,Profile!$B$2:$B$17521,$B347,Profile!$C$2:$C$17521,CU$8))*$C$9</f>
        <v>0</v>
      </c>
      <c r="CV347" s="193">
        <f>(SUMIFS(Profile!$E$2:$E$17521,Profile!$B$2:$B$17521,$B347,Profile!$C$2:$C$17521,CV$8))*$C$9</f>
        <v>0</v>
      </c>
      <c r="CW347" s="193">
        <f>(SUMIFS(Profile!$E$2:$E$17521,Profile!$B$2:$B$17521,$B347,Profile!$C$2:$C$17521,CW$8))*$C$9</f>
        <v>0</v>
      </c>
      <c r="CX347" s="193">
        <f t="shared" si="17"/>
        <v>0</v>
      </c>
      <c r="CY347" s="193">
        <f t="shared" ref="CY347:ET347" si="1697">MAX(BB347-E347,0)</f>
        <v>0</v>
      </c>
      <c r="CZ347" s="193">
        <f t="shared" si="1697"/>
        <v>0</v>
      </c>
      <c r="DA347" s="193">
        <f t="shared" si="1697"/>
        <v>0</v>
      </c>
      <c r="DB347" s="193">
        <f t="shared" si="1697"/>
        <v>0</v>
      </c>
      <c r="DC347" s="193">
        <f t="shared" si="1697"/>
        <v>0</v>
      </c>
      <c r="DD347" s="193">
        <f t="shared" si="1697"/>
        <v>0</v>
      </c>
      <c r="DE347" s="193">
        <f t="shared" si="1697"/>
        <v>0</v>
      </c>
      <c r="DF347" s="193">
        <f t="shared" si="1697"/>
        <v>0</v>
      </c>
      <c r="DG347" s="193">
        <f t="shared" si="1697"/>
        <v>0</v>
      </c>
      <c r="DH347" s="193">
        <f t="shared" si="1697"/>
        <v>0</v>
      </c>
      <c r="DI347" s="193">
        <f t="shared" si="1697"/>
        <v>0</v>
      </c>
      <c r="DJ347" s="193">
        <f t="shared" si="1697"/>
        <v>0</v>
      </c>
      <c r="DK347" s="193">
        <f t="shared" si="1697"/>
        <v>0</v>
      </c>
      <c r="DL347" s="193">
        <f t="shared" si="1697"/>
        <v>0</v>
      </c>
      <c r="DM347" s="193">
        <f t="shared" si="1697"/>
        <v>0</v>
      </c>
      <c r="DN347" s="193">
        <f t="shared" si="1697"/>
        <v>0</v>
      </c>
      <c r="DO347" s="193">
        <f t="shared" si="1697"/>
        <v>0</v>
      </c>
      <c r="DP347" s="193">
        <f t="shared" si="1697"/>
        <v>0</v>
      </c>
      <c r="DQ347" s="193">
        <f t="shared" si="1697"/>
        <v>0</v>
      </c>
      <c r="DR347" s="193">
        <f t="shared" si="1697"/>
        <v>0</v>
      </c>
      <c r="DS347" s="193">
        <f t="shared" si="1697"/>
        <v>0</v>
      </c>
      <c r="DT347" s="193">
        <f t="shared" si="1697"/>
        <v>0</v>
      </c>
      <c r="DU347" s="193">
        <f t="shared" si="1697"/>
        <v>0</v>
      </c>
      <c r="DV347" s="193">
        <f t="shared" si="1697"/>
        <v>0</v>
      </c>
      <c r="DW347" s="193">
        <f t="shared" si="1697"/>
        <v>0</v>
      </c>
      <c r="DX347" s="193">
        <f t="shared" si="1697"/>
        <v>0</v>
      </c>
      <c r="DY347" s="193">
        <f t="shared" si="1697"/>
        <v>0</v>
      </c>
      <c r="DZ347" s="193">
        <f t="shared" si="1697"/>
        <v>0</v>
      </c>
      <c r="EA347" s="193">
        <f t="shared" si="1697"/>
        <v>0</v>
      </c>
      <c r="EB347" s="193">
        <f t="shared" si="1697"/>
        <v>0</v>
      </c>
      <c r="EC347" s="193">
        <f t="shared" si="1697"/>
        <v>0</v>
      </c>
      <c r="ED347" s="193">
        <f t="shared" si="1697"/>
        <v>0</v>
      </c>
      <c r="EE347" s="193">
        <f t="shared" si="1697"/>
        <v>0</v>
      </c>
      <c r="EF347" s="193">
        <f t="shared" si="1697"/>
        <v>0</v>
      </c>
      <c r="EG347" s="193">
        <f t="shared" si="1697"/>
        <v>0</v>
      </c>
      <c r="EH347" s="193">
        <f t="shared" si="1697"/>
        <v>0</v>
      </c>
      <c r="EI347" s="193">
        <f t="shared" si="1697"/>
        <v>0</v>
      </c>
      <c r="EJ347" s="193">
        <f t="shared" si="1697"/>
        <v>0</v>
      </c>
      <c r="EK347" s="193">
        <f t="shared" si="1697"/>
        <v>0</v>
      </c>
      <c r="EL347" s="193">
        <f t="shared" si="1697"/>
        <v>0</v>
      </c>
      <c r="EM347" s="193">
        <f t="shared" si="1697"/>
        <v>0</v>
      </c>
      <c r="EN347" s="193">
        <f t="shared" si="1697"/>
        <v>0</v>
      </c>
      <c r="EO347" s="193">
        <f t="shared" si="1697"/>
        <v>0</v>
      </c>
      <c r="EP347" s="193">
        <f t="shared" si="1697"/>
        <v>0</v>
      </c>
      <c r="EQ347" s="193">
        <f t="shared" si="1697"/>
        <v>0</v>
      </c>
      <c r="ER347" s="193">
        <f t="shared" si="1697"/>
        <v>0</v>
      </c>
      <c r="ES347" s="193">
        <f t="shared" si="1697"/>
        <v>0</v>
      </c>
      <c r="ET347" s="193">
        <f t="shared" si="1697"/>
        <v>0</v>
      </c>
      <c r="EU347" s="193">
        <f t="shared" si="19"/>
        <v>1.310069451</v>
      </c>
      <c r="EV347" s="193">
        <f t="shared" ref="EV347:GQ347" si="1698">BB347-CY347</f>
        <v>0</v>
      </c>
      <c r="EW347" s="193">
        <f t="shared" si="1698"/>
        <v>0</v>
      </c>
      <c r="EX347" s="193">
        <f t="shared" si="1698"/>
        <v>0</v>
      </c>
      <c r="EY347" s="193">
        <f t="shared" si="1698"/>
        <v>0</v>
      </c>
      <c r="EZ347" s="193">
        <f t="shared" si="1698"/>
        <v>0</v>
      </c>
      <c r="FA347" s="193">
        <f t="shared" si="1698"/>
        <v>0</v>
      </c>
      <c r="FB347" s="193">
        <f t="shared" si="1698"/>
        <v>0</v>
      </c>
      <c r="FC347" s="193">
        <f t="shared" si="1698"/>
        <v>0</v>
      </c>
      <c r="FD347" s="193">
        <f t="shared" si="1698"/>
        <v>0</v>
      </c>
      <c r="FE347" s="193">
        <f t="shared" si="1698"/>
        <v>0</v>
      </c>
      <c r="FF347" s="193">
        <f t="shared" si="1698"/>
        <v>0</v>
      </c>
      <c r="FG347" s="193">
        <f t="shared" si="1698"/>
        <v>0</v>
      </c>
      <c r="FH347" s="193">
        <f t="shared" si="1698"/>
        <v>0</v>
      </c>
      <c r="FI347" s="193">
        <f t="shared" si="1698"/>
        <v>0</v>
      </c>
      <c r="FJ347" s="193">
        <f t="shared" si="1698"/>
        <v>0</v>
      </c>
      <c r="FK347" s="193">
        <f t="shared" si="1698"/>
        <v>0.0001219558272</v>
      </c>
      <c r="FL347" s="193">
        <f t="shared" si="1698"/>
        <v>0.003109873593</v>
      </c>
      <c r="FM347" s="193">
        <f t="shared" si="1698"/>
        <v>0.01346850236</v>
      </c>
      <c r="FN347" s="193">
        <f t="shared" si="1698"/>
        <v>0.02958625213</v>
      </c>
      <c r="FO347" s="193">
        <f t="shared" si="1698"/>
        <v>0.08950780093</v>
      </c>
      <c r="FP347" s="193">
        <f t="shared" si="1698"/>
        <v>0.1066541928</v>
      </c>
      <c r="FQ347" s="193">
        <f t="shared" si="1698"/>
        <v>0.173719766</v>
      </c>
      <c r="FR347" s="193">
        <f t="shared" si="1698"/>
        <v>0.1193116556</v>
      </c>
      <c r="FS347" s="193">
        <f t="shared" si="1698"/>
        <v>0.1859608996</v>
      </c>
      <c r="FT347" s="193">
        <f t="shared" si="1698"/>
        <v>0.1534433026</v>
      </c>
      <c r="FU347" s="193">
        <f t="shared" si="1698"/>
        <v>0.1357397193</v>
      </c>
      <c r="FV347" s="193">
        <f t="shared" si="1698"/>
        <v>0.08116549733</v>
      </c>
      <c r="FW347" s="193">
        <f t="shared" si="1698"/>
        <v>0.07688168596</v>
      </c>
      <c r="FX347" s="193">
        <f t="shared" si="1698"/>
        <v>0.05885541416</v>
      </c>
      <c r="FY347" s="193">
        <f t="shared" si="1698"/>
        <v>0.03520849605</v>
      </c>
      <c r="FZ347" s="193">
        <f t="shared" si="1698"/>
        <v>0.02946381825</v>
      </c>
      <c r="GA347" s="193">
        <f t="shared" si="1698"/>
        <v>0.01723350638</v>
      </c>
      <c r="GB347" s="193">
        <f t="shared" si="1698"/>
        <v>0.0006082475861</v>
      </c>
      <c r="GC347" s="193">
        <f t="shared" si="1698"/>
        <v>0.00002886434727</v>
      </c>
      <c r="GD347" s="193">
        <f t="shared" si="1698"/>
        <v>0</v>
      </c>
      <c r="GE347" s="193">
        <f t="shared" si="1698"/>
        <v>0</v>
      </c>
      <c r="GF347" s="193">
        <f t="shared" si="1698"/>
        <v>0</v>
      </c>
      <c r="GG347" s="193">
        <f t="shared" si="1698"/>
        <v>0</v>
      </c>
      <c r="GH347" s="193">
        <f t="shared" si="1698"/>
        <v>0</v>
      </c>
      <c r="GI347" s="193">
        <f t="shared" si="1698"/>
        <v>0</v>
      </c>
      <c r="GJ347" s="193">
        <f t="shared" si="1698"/>
        <v>0</v>
      </c>
      <c r="GK347" s="193">
        <f t="shared" si="1698"/>
        <v>0</v>
      </c>
      <c r="GL347" s="193">
        <f t="shared" si="1698"/>
        <v>0</v>
      </c>
      <c r="GM347" s="193">
        <f t="shared" si="1698"/>
        <v>0</v>
      </c>
      <c r="GN347" s="193">
        <f t="shared" si="1698"/>
        <v>0</v>
      </c>
      <c r="GO347" s="193">
        <f t="shared" si="1698"/>
        <v>0</v>
      </c>
      <c r="GP347" s="193">
        <f t="shared" si="1698"/>
        <v>0</v>
      </c>
      <c r="GQ347" s="193">
        <f t="shared" si="1698"/>
        <v>0</v>
      </c>
      <c r="GR347" s="193">
        <f t="shared" si="21"/>
        <v>11.78983389</v>
      </c>
      <c r="GS347" s="193">
        <f t="shared" ref="GS347:IN347" si="1699">E347-EV347</f>
        <v>0.187489442</v>
      </c>
      <c r="GT347" s="193">
        <f t="shared" si="1699"/>
        <v>0.1654554264</v>
      </c>
      <c r="GU347" s="193">
        <f t="shared" si="1699"/>
        <v>0.1526356355</v>
      </c>
      <c r="GV347" s="193">
        <f t="shared" si="1699"/>
        <v>0.1402164631</v>
      </c>
      <c r="GW347" s="193">
        <f t="shared" si="1699"/>
        <v>0.1342071861</v>
      </c>
      <c r="GX347" s="193">
        <f t="shared" si="1699"/>
        <v>0.1277972906</v>
      </c>
      <c r="GY347" s="193">
        <f t="shared" si="1699"/>
        <v>0.1273966722</v>
      </c>
      <c r="GZ347" s="193">
        <f t="shared" si="1699"/>
        <v>0.1249929614</v>
      </c>
      <c r="HA347" s="193">
        <f t="shared" si="1699"/>
        <v>0.1245923429</v>
      </c>
      <c r="HB347" s="193">
        <f t="shared" si="1699"/>
        <v>0.1253935798</v>
      </c>
      <c r="HC347" s="193">
        <f t="shared" si="1699"/>
        <v>0.1285985275</v>
      </c>
      <c r="HD347" s="193">
        <f t="shared" si="1699"/>
        <v>0.1374121338</v>
      </c>
      <c r="HE347" s="193">
        <f t="shared" si="1699"/>
        <v>0.1538374909</v>
      </c>
      <c r="HF347" s="193">
        <f t="shared" si="1699"/>
        <v>0.1682597557</v>
      </c>
      <c r="HG347" s="193">
        <f t="shared" si="1699"/>
        <v>0.187489442</v>
      </c>
      <c r="HH347" s="193">
        <f t="shared" si="1699"/>
        <v>0.2186157265</v>
      </c>
      <c r="HI347" s="193">
        <f t="shared" si="1699"/>
        <v>0.2548884184</v>
      </c>
      <c r="HJ347" s="193">
        <f t="shared" si="1699"/>
        <v>0.2769798854</v>
      </c>
      <c r="HK347" s="193">
        <f t="shared" si="1699"/>
        <v>0.2744831635</v>
      </c>
      <c r="HL347" s="193">
        <f t="shared" si="1699"/>
        <v>0.2265801687</v>
      </c>
      <c r="HM347" s="193">
        <f t="shared" si="1699"/>
        <v>0.2018220259</v>
      </c>
      <c r="HN347" s="193">
        <f t="shared" si="1699"/>
        <v>0.1419675851</v>
      </c>
      <c r="HO347" s="193">
        <f t="shared" si="1699"/>
        <v>0.185558997</v>
      </c>
      <c r="HP347" s="193">
        <f t="shared" si="1699"/>
        <v>0.1104967652</v>
      </c>
      <c r="HQ347" s="193">
        <f t="shared" si="1699"/>
        <v>0.1502254946</v>
      </c>
      <c r="HR347" s="193">
        <f t="shared" si="1699"/>
        <v>0.1703327887</v>
      </c>
      <c r="HS347" s="193">
        <f t="shared" si="1699"/>
        <v>0.2245063921</v>
      </c>
      <c r="HT347" s="193">
        <f t="shared" si="1699"/>
        <v>0.2215790711</v>
      </c>
      <c r="HU347" s="193">
        <f t="shared" si="1699"/>
        <v>0.2343973029</v>
      </c>
      <c r="HV347" s="193">
        <f t="shared" si="1699"/>
        <v>0.269261538</v>
      </c>
      <c r="HW347" s="193">
        <f t="shared" si="1699"/>
        <v>0.2814161113</v>
      </c>
      <c r="HX347" s="193">
        <f t="shared" si="1699"/>
        <v>0.313276728</v>
      </c>
      <c r="HY347" s="193">
        <f t="shared" si="1699"/>
        <v>0.3599483717</v>
      </c>
      <c r="HZ347" s="193">
        <f t="shared" si="1699"/>
        <v>0.4042352296</v>
      </c>
      <c r="IA347" s="193">
        <f t="shared" si="1699"/>
        <v>0.4442858787</v>
      </c>
      <c r="IB347" s="193">
        <f t="shared" si="1699"/>
        <v>0.4536603508</v>
      </c>
      <c r="IC347" s="193">
        <f t="shared" si="1699"/>
        <v>0.4574662262</v>
      </c>
      <c r="ID347" s="193">
        <f t="shared" si="1699"/>
        <v>0.4385570346</v>
      </c>
      <c r="IE347" s="193">
        <f t="shared" si="1699"/>
        <v>0.4162826479</v>
      </c>
      <c r="IF347" s="193">
        <f t="shared" si="1699"/>
        <v>0.399015992</v>
      </c>
      <c r="IG347" s="193">
        <f t="shared" si="1699"/>
        <v>0.3785844503</v>
      </c>
      <c r="IH347" s="193">
        <f t="shared" si="1699"/>
        <v>0.3569510531</v>
      </c>
      <c r="II347" s="193">
        <f t="shared" si="1699"/>
        <v>0.3401250775</v>
      </c>
      <c r="IJ347" s="193">
        <f t="shared" si="1699"/>
        <v>0.3317120898</v>
      </c>
      <c r="IK347" s="193">
        <f t="shared" si="1699"/>
        <v>0.3088768372</v>
      </c>
      <c r="IL347" s="193">
        <f t="shared" si="1699"/>
        <v>0.2828366369</v>
      </c>
      <c r="IM347" s="193">
        <f t="shared" si="1699"/>
        <v>0.2563958182</v>
      </c>
      <c r="IN347" s="193">
        <f t="shared" si="1699"/>
        <v>0.2187376824</v>
      </c>
      <c r="IO347" s="193">
        <f t="shared" si="23"/>
        <v>0</v>
      </c>
      <c r="IP347" s="193">
        <f t="shared" si="29"/>
        <v>0</v>
      </c>
      <c r="IQ347" s="193">
        <f t="shared" ref="IQ347:KK347" si="1700">MAX((MIN(CZ347+IP347,$IO$7))-GT347,0)</f>
        <v>0</v>
      </c>
      <c r="IR347" s="193">
        <f t="shared" si="1700"/>
        <v>0</v>
      </c>
      <c r="IS347" s="193">
        <f t="shared" si="1700"/>
        <v>0</v>
      </c>
      <c r="IT347" s="193">
        <f t="shared" si="1700"/>
        <v>0</v>
      </c>
      <c r="IU347" s="193">
        <f t="shared" si="1700"/>
        <v>0</v>
      </c>
      <c r="IV347" s="193">
        <f t="shared" si="1700"/>
        <v>0</v>
      </c>
      <c r="IW347" s="193">
        <f t="shared" si="1700"/>
        <v>0</v>
      </c>
      <c r="IX347" s="193">
        <f t="shared" si="1700"/>
        <v>0</v>
      </c>
      <c r="IY347" s="193">
        <f t="shared" si="1700"/>
        <v>0</v>
      </c>
      <c r="IZ347" s="193">
        <f t="shared" si="1700"/>
        <v>0</v>
      </c>
      <c r="JA347" s="193">
        <f t="shared" si="1700"/>
        <v>0</v>
      </c>
      <c r="JB347" s="193">
        <f t="shared" si="1700"/>
        <v>0</v>
      </c>
      <c r="JC347" s="193">
        <f t="shared" si="1700"/>
        <v>0</v>
      </c>
      <c r="JD347" s="193">
        <f t="shared" si="1700"/>
        <v>0</v>
      </c>
      <c r="JE347" s="193">
        <f t="shared" si="1700"/>
        <v>0</v>
      </c>
      <c r="JF347" s="193">
        <f t="shared" si="1700"/>
        <v>0</v>
      </c>
      <c r="JG347" s="193">
        <f t="shared" si="1700"/>
        <v>0</v>
      </c>
      <c r="JH347" s="193">
        <f t="shared" si="1700"/>
        <v>0</v>
      </c>
      <c r="JI347" s="193">
        <f t="shared" si="1700"/>
        <v>0</v>
      </c>
      <c r="JJ347" s="193">
        <f t="shared" si="1700"/>
        <v>0</v>
      </c>
      <c r="JK347" s="193">
        <f t="shared" si="1700"/>
        <v>0</v>
      </c>
      <c r="JL347" s="193">
        <f t="shared" si="1700"/>
        <v>0</v>
      </c>
      <c r="JM347" s="193">
        <f t="shared" si="1700"/>
        <v>0</v>
      </c>
      <c r="JN347" s="193">
        <f t="shared" si="1700"/>
        <v>0</v>
      </c>
      <c r="JO347" s="193">
        <f t="shared" si="1700"/>
        <v>0</v>
      </c>
      <c r="JP347" s="193">
        <f t="shared" si="1700"/>
        <v>0</v>
      </c>
      <c r="JQ347" s="193">
        <f t="shared" si="1700"/>
        <v>0</v>
      </c>
      <c r="JR347" s="193">
        <f t="shared" si="1700"/>
        <v>0</v>
      </c>
      <c r="JS347" s="193">
        <f t="shared" si="1700"/>
        <v>0</v>
      </c>
      <c r="JT347" s="193">
        <f t="shared" si="1700"/>
        <v>0</v>
      </c>
      <c r="JU347" s="193">
        <f t="shared" si="1700"/>
        <v>0</v>
      </c>
      <c r="JV347" s="193">
        <f t="shared" si="1700"/>
        <v>0</v>
      </c>
      <c r="JW347" s="193">
        <f t="shared" si="1700"/>
        <v>0</v>
      </c>
      <c r="JX347" s="193">
        <f t="shared" si="1700"/>
        <v>0</v>
      </c>
      <c r="JY347" s="193">
        <f t="shared" si="1700"/>
        <v>0</v>
      </c>
      <c r="JZ347" s="193">
        <f t="shared" si="1700"/>
        <v>0</v>
      </c>
      <c r="KA347" s="193">
        <f t="shared" si="1700"/>
        <v>0</v>
      </c>
      <c r="KB347" s="193">
        <f t="shared" si="1700"/>
        <v>0</v>
      </c>
      <c r="KC347" s="193">
        <f t="shared" si="1700"/>
        <v>0</v>
      </c>
      <c r="KD347" s="193">
        <f t="shared" si="1700"/>
        <v>0</v>
      </c>
      <c r="KE347" s="193">
        <f t="shared" si="1700"/>
        <v>0</v>
      </c>
      <c r="KF347" s="193">
        <f t="shared" si="1700"/>
        <v>0</v>
      </c>
      <c r="KG347" s="193">
        <f t="shared" si="1700"/>
        <v>0</v>
      </c>
      <c r="KH347" s="193">
        <f t="shared" si="1700"/>
        <v>0</v>
      </c>
      <c r="KI347" s="193">
        <f t="shared" si="1700"/>
        <v>0</v>
      </c>
      <c r="KJ347" s="193">
        <f t="shared" si="1700"/>
        <v>0</v>
      </c>
      <c r="KK347" s="193">
        <f t="shared" si="1700"/>
        <v>0</v>
      </c>
      <c r="KL347" s="1"/>
      <c r="KM347" s="1"/>
      <c r="KN347" s="1"/>
      <c r="KO347" s="1"/>
      <c r="KP347" s="1"/>
      <c r="KQ347" s="1"/>
      <c r="KR347" s="1"/>
      <c r="KS347" s="1"/>
      <c r="KT347" s="1"/>
      <c r="KU347" s="1"/>
      <c r="KV347" s="1"/>
      <c r="KW347" s="1"/>
      <c r="KX347" s="1"/>
      <c r="KY347" s="1"/>
      <c r="KZ347" s="1"/>
      <c r="LA347" s="1"/>
      <c r="LB347" s="1"/>
      <c r="LC347" s="1"/>
      <c r="LD347" s="1"/>
      <c r="LE347" s="1"/>
      <c r="LF347" s="1"/>
      <c r="LG347" s="1"/>
      <c r="LH347" s="1"/>
      <c r="LI347" s="1"/>
      <c r="LJ347" s="1"/>
      <c r="LK347" s="1"/>
      <c r="LL347" s="1"/>
      <c r="LM347" s="1"/>
      <c r="LN347" s="1"/>
    </row>
    <row r="348" ht="14.25" customHeight="1">
      <c r="A348" s="1">
        <v>12.0</v>
      </c>
      <c r="B348" s="1">
        <f t="shared" ref="B348:C348" si="1701">B347+1</f>
        <v>338</v>
      </c>
      <c r="C348" s="267">
        <f t="shared" si="1701"/>
        <v>43803</v>
      </c>
      <c r="D348" s="193">
        <f t="shared" si="15"/>
        <v>13.84705678</v>
      </c>
      <c r="E348" s="193">
        <f>(SUMIFS(Profile!$F$2:$F$17521,Profile!$B$2:$B$17521,$B348,Profile!$C$2:$C$17521,E$8))*$C$6</f>
        <v>0.1951011929</v>
      </c>
      <c r="F348" s="193">
        <f>(SUMIFS(Profile!$F$2:$F$17521,Profile!$B$2:$B$17521,$B348,Profile!$C$2:$C$17521,F$8))*$C$6</f>
        <v>0.1742690327</v>
      </c>
      <c r="G348" s="193">
        <f>(SUMIFS(Profile!$F$2:$F$17521,Profile!$B$2:$B$17521,$B348,Profile!$C$2:$C$17521,G$8))*$C$6</f>
        <v>0.159045531</v>
      </c>
      <c r="H348" s="193">
        <f>(SUMIFS(Profile!$F$2:$F$17521,Profile!$B$2:$B$17521,$B348,Profile!$C$2:$C$17521,H$8))*$C$6</f>
        <v>0.1498313062</v>
      </c>
      <c r="I348" s="193">
        <f>(SUMIFS(Profile!$F$2:$F$17521,Profile!$B$2:$B$17521,$B348,Profile!$C$2:$C$17521,I$8))*$C$6</f>
        <v>0.1406170815</v>
      </c>
      <c r="J348" s="193">
        <f>(SUMIFS(Profile!$F$2:$F$17521,Profile!$B$2:$B$17521,$B348,Profile!$C$2:$C$17521,J$8))*$C$6</f>
        <v>0.1354090415</v>
      </c>
      <c r="K348" s="193">
        <f>(SUMIFS(Profile!$F$2:$F$17521,Profile!$B$2:$B$17521,$B348,Profile!$C$2:$C$17521,K$8))*$C$6</f>
        <v>0.1338065676</v>
      </c>
      <c r="L348" s="193">
        <f>(SUMIFS(Profile!$F$2:$F$17521,Profile!$B$2:$B$17521,$B348,Profile!$C$2:$C$17521,L$8))*$C$6</f>
        <v>0.1310022383</v>
      </c>
      <c r="M348" s="193">
        <f>(SUMIFS(Profile!$F$2:$F$17521,Profile!$B$2:$B$17521,$B348,Profile!$C$2:$C$17521,M$8))*$C$6</f>
        <v>0.1298003829</v>
      </c>
      <c r="N348" s="193">
        <f>(SUMIFS(Profile!$F$2:$F$17521,Profile!$B$2:$B$17521,$B348,Profile!$C$2:$C$17521,N$8))*$C$6</f>
        <v>0.1302010014</v>
      </c>
      <c r="O348" s="193">
        <f>(SUMIFS(Profile!$F$2:$F$17521,Profile!$B$2:$B$17521,$B348,Profile!$C$2:$C$17521,O$8))*$C$6</f>
        <v>0.1314028568</v>
      </c>
      <c r="P348" s="193">
        <f>(SUMIFS(Profile!$F$2:$F$17521,Profile!$B$2:$B$17521,$B348,Profile!$C$2:$C$17521,P$8))*$C$6</f>
        <v>0.1378127523</v>
      </c>
      <c r="Q348" s="193">
        <f>(SUMIFS(Profile!$F$2:$F$17521,Profile!$B$2:$B$17521,$B348,Profile!$C$2:$C$17521,Q$8))*$C$6</f>
        <v>0.1466263585</v>
      </c>
      <c r="R348" s="193">
        <f>(SUMIFS(Profile!$F$2:$F$17521,Profile!$B$2:$B$17521,$B348,Profile!$C$2:$C$17521,R$8))*$C$6</f>
        <v>0.1534368724</v>
      </c>
      <c r="S348" s="193">
        <f>(SUMIFS(Profile!$F$2:$F$17521,Profile!$B$2:$B$17521,$B348,Profile!$C$2:$C$17521,S$8))*$C$6</f>
        <v>0.1758715065</v>
      </c>
      <c r="T348" s="193">
        <f>(SUMIFS(Profile!$F$2:$F$17521,Profile!$B$2:$B$17521,$B348,Profile!$C$2:$C$17521,T$8))*$C$6</f>
        <v>0.2059178915</v>
      </c>
      <c r="U348" s="193">
        <f>(SUMIFS(Profile!$F$2:$F$17521,Profile!$B$2:$B$17521,$B348,Profile!$C$2:$C$17521,U$8))*$C$6</f>
        <v>0.2379673687</v>
      </c>
      <c r="V348" s="193">
        <f>(SUMIFS(Profile!$F$2:$F$17521,Profile!$B$2:$B$17521,$B348,Profile!$C$2:$C$17521,V$8))*$C$6</f>
        <v>0.2772279784</v>
      </c>
      <c r="W348" s="193">
        <f>(SUMIFS(Profile!$F$2:$F$17521,Profile!$B$2:$B$17521,$B348,Profile!$C$2:$C$17521,W$8))*$C$6</f>
        <v>0.2984607571</v>
      </c>
      <c r="X348" s="193">
        <f>(SUMIFS(Profile!$F$2:$F$17521,Profile!$B$2:$B$17521,$B348,Profile!$C$2:$C$17521,X$8))*$C$6</f>
        <v>0.3180910619</v>
      </c>
      <c r="Y348" s="193">
        <f>(SUMIFS(Profile!$F$2:$F$17521,Profile!$B$2:$B$17521,$B348,Profile!$C$2:$C$17521,Y$8))*$C$6</f>
        <v>0.334516419</v>
      </c>
      <c r="Z348" s="193">
        <f>(SUMIFS(Profile!$F$2:$F$17521,Profile!$B$2:$B$17521,$B348,Profile!$C$2:$C$17521,Z$8))*$C$6</f>
        <v>0.3325133267</v>
      </c>
      <c r="AA348" s="193">
        <f>(SUMIFS(Profile!$F$2:$F$17521,Profile!$B$2:$B$17521,$B348,Profile!$C$2:$C$17521,AA$8))*$C$6</f>
        <v>0.3421281699</v>
      </c>
      <c r="AB348" s="193">
        <f>(SUMIFS(Profile!$F$2:$F$17521,Profile!$B$2:$B$17521,$B348,Profile!$C$2:$C$17521,AB$8))*$C$6</f>
        <v>0.3477368284</v>
      </c>
      <c r="AC348" s="193">
        <f>(SUMIFS(Profile!$F$2:$F$17521,Profile!$B$2:$B$17521,$B348,Profile!$C$2:$C$17521,AC$8))*$C$6</f>
        <v>0.3549479608</v>
      </c>
      <c r="AD348" s="193">
        <f>(SUMIFS(Profile!$F$2:$F$17521,Profile!$B$2:$B$17521,$B348,Profile!$C$2:$C$17521,AD$8))*$C$6</f>
        <v>0.3561498162</v>
      </c>
      <c r="AE348" s="193">
        <f>(SUMIFS(Profile!$F$2:$F$17521,Profile!$B$2:$B$17521,$B348,Profile!$C$2:$C$17521,AE$8))*$C$6</f>
        <v>0.35254425</v>
      </c>
      <c r="AF348" s="193">
        <f>(SUMIFS(Profile!$F$2:$F$17521,Profile!$B$2:$B$17521,$B348,Profile!$C$2:$C$17521,AF$8))*$C$6</f>
        <v>0.3401250775</v>
      </c>
      <c r="AG348" s="193">
        <f>(SUMIFS(Profile!$F$2:$F$17521,Profile!$B$2:$B$17521,$B348,Profile!$C$2:$C$17521,AG$8))*$C$6</f>
        <v>0.3357182744</v>
      </c>
      <c r="AH348" s="193">
        <f>(SUMIFS(Profile!$F$2:$F$17521,Profile!$B$2:$B$17521,$B348,Profile!$C$2:$C$17521,AH$8))*$C$6</f>
        <v>0.3421281699</v>
      </c>
      <c r="AI348" s="193">
        <f>(SUMIFS(Profile!$F$2:$F$17521,Profile!$B$2:$B$17521,$B348,Profile!$C$2:$C$17521,AI$8))*$C$6</f>
        <v>0.351743013</v>
      </c>
      <c r="AJ348" s="193">
        <f>(SUMIFS(Profile!$F$2:$F$17521,Profile!$B$2:$B$17521,$B348,Profile!$C$2:$C$17521,AJ$8))*$C$6</f>
        <v>0.3821900165</v>
      </c>
      <c r="AK348" s="193">
        <f>(SUMIFS(Profile!$F$2:$F$17521,Profile!$B$2:$B$17521,$B348,Profile!$C$2:$C$17521,AK$8))*$C$6</f>
        <v>0.4158419676</v>
      </c>
      <c r="AL348" s="193">
        <f>(SUMIFS(Profile!$F$2:$F$17521,Profile!$B$2:$B$17521,$B348,Profile!$C$2:$C$17521,AL$8))*$C$6</f>
        <v>0.4468498368</v>
      </c>
      <c r="AM348" s="193">
        <f>(SUMIFS(Profile!$F$2:$F$17521,Profile!$B$2:$B$17521,$B348,Profile!$C$2:$C$17521,AM$8))*$C$6</f>
        <v>0.4807421591</v>
      </c>
      <c r="AN348" s="193">
        <f>(SUMIFS(Profile!$F$2:$F$17521,Profile!$B$2:$B$17521,$B348,Profile!$C$2:$C$17521,AN$8))*$C$6</f>
        <v>0.4736111504</v>
      </c>
      <c r="AO348" s="193">
        <f>(SUMIFS(Profile!$F$2:$F$17521,Profile!$B$2:$B$17521,$B348,Profile!$C$2:$C$17521,AO$8))*$C$6</f>
        <v>0.464837606</v>
      </c>
      <c r="AP348" s="193">
        <f>(SUMIFS(Profile!$F$2:$F$17521,Profile!$B$2:$B$17521,$B348,Profile!$C$2:$C$17521,AP$8))*$C$6</f>
        <v>0.4508159597</v>
      </c>
      <c r="AQ348" s="193">
        <f>(SUMIFS(Profile!$F$2:$F$17521,Profile!$B$2:$B$17521,$B348,Profile!$C$2:$C$17521,AQ$8))*$C$6</f>
        <v>0.4331086235</v>
      </c>
      <c r="AR348" s="193">
        <f>(SUMIFS(Profile!$F$2:$F$17521,Profile!$B$2:$B$17521,$B348,Profile!$C$2:$C$17521,AR$8))*$C$6</f>
        <v>0.4184459876</v>
      </c>
      <c r="AS348" s="193">
        <f>(SUMIFS(Profile!$F$2:$F$17521,Profile!$B$2:$B$17521,$B348,Profile!$C$2:$C$17521,AS$8))*$C$6</f>
        <v>0.4027818056</v>
      </c>
      <c r="AT348" s="193">
        <f>(SUMIFS(Profile!$F$2:$F$17521,Profile!$B$2:$B$17521,$B348,Profile!$C$2:$C$17521,AT$8))*$C$6</f>
        <v>0.3853949642</v>
      </c>
      <c r="AU348" s="193">
        <f>(SUMIFS(Profile!$F$2:$F$17521,Profile!$B$2:$B$17521,$B348,Profile!$C$2:$C$17521,AU$8))*$C$6</f>
        <v>0.3657646594</v>
      </c>
      <c r="AV348" s="193">
        <f>(SUMIFS(Profile!$F$2:$F$17521,Profile!$B$2:$B$17521,$B348,Profile!$C$2:$C$17521,AV$8))*$C$6</f>
        <v>0.3393238406</v>
      </c>
      <c r="AW348" s="193">
        <f>(SUMIFS(Profile!$F$2:$F$17521,Profile!$B$2:$B$17521,$B348,Profile!$C$2:$C$17521,AW$8))*$C$6</f>
        <v>0.3156873511</v>
      </c>
      <c r="AX348" s="193">
        <f>(SUMIFS(Profile!$F$2:$F$17521,Profile!$B$2:$B$17521,$B348,Profile!$C$2:$C$17521,AX$8))*$C$6</f>
        <v>0.2776285969</v>
      </c>
      <c r="AY348" s="193">
        <f>(SUMIFS(Profile!$F$2:$F$17521,Profile!$B$2:$B$17521,$B348,Profile!$C$2:$C$17521,AY$8))*$C$6</f>
        <v>0.2387686057</v>
      </c>
      <c r="AZ348" s="193">
        <f>(SUMIFS(Profile!$F$2:$F$17521,Profile!$B$2:$B$17521,$B348,Profile!$C$2:$C$17521,AZ$8))*$C$6</f>
        <v>0.2031135622</v>
      </c>
      <c r="BA348" s="193">
        <f t="shared" si="16"/>
        <v>1.262968392</v>
      </c>
      <c r="BB348" s="193">
        <f>(SUMIFS(Profile!$E$2:$E$17521,Profile!$B$2:$B$17521,$B348,Profile!$C$2:$C$17521,BB$8))*$C$9</f>
        <v>0</v>
      </c>
      <c r="BC348" s="193">
        <f>(SUMIFS(Profile!$E$2:$E$17521,Profile!$B$2:$B$17521,$B348,Profile!$C$2:$C$17521,BC$8))*$C$9</f>
        <v>0</v>
      </c>
      <c r="BD348" s="193">
        <f>(SUMIFS(Profile!$E$2:$E$17521,Profile!$B$2:$B$17521,$B348,Profile!$C$2:$C$17521,BD$8))*$C$9</f>
        <v>0</v>
      </c>
      <c r="BE348" s="193">
        <f>(SUMIFS(Profile!$E$2:$E$17521,Profile!$B$2:$B$17521,$B348,Profile!$C$2:$C$17521,BE$8))*$C$9</f>
        <v>0</v>
      </c>
      <c r="BF348" s="193">
        <f>(SUMIFS(Profile!$E$2:$E$17521,Profile!$B$2:$B$17521,$B348,Profile!$C$2:$C$17521,BF$8))*$C$9</f>
        <v>0</v>
      </c>
      <c r="BG348" s="193">
        <f>(SUMIFS(Profile!$E$2:$E$17521,Profile!$B$2:$B$17521,$B348,Profile!$C$2:$C$17521,BG$8))*$C$9</f>
        <v>0</v>
      </c>
      <c r="BH348" s="193">
        <f>(SUMIFS(Profile!$E$2:$E$17521,Profile!$B$2:$B$17521,$B348,Profile!$C$2:$C$17521,BH$8))*$C$9</f>
        <v>0</v>
      </c>
      <c r="BI348" s="193">
        <f>(SUMIFS(Profile!$E$2:$E$17521,Profile!$B$2:$B$17521,$B348,Profile!$C$2:$C$17521,BI$8))*$C$9</f>
        <v>0</v>
      </c>
      <c r="BJ348" s="193">
        <f>(SUMIFS(Profile!$E$2:$E$17521,Profile!$B$2:$B$17521,$B348,Profile!$C$2:$C$17521,BJ$8))*$C$9</f>
        <v>0</v>
      </c>
      <c r="BK348" s="193">
        <f>(SUMIFS(Profile!$E$2:$E$17521,Profile!$B$2:$B$17521,$B348,Profile!$C$2:$C$17521,BK$8))*$C$9</f>
        <v>0</v>
      </c>
      <c r="BL348" s="193">
        <f>(SUMIFS(Profile!$E$2:$E$17521,Profile!$B$2:$B$17521,$B348,Profile!$C$2:$C$17521,BL$8))*$C$9</f>
        <v>0</v>
      </c>
      <c r="BM348" s="193">
        <f>(SUMIFS(Profile!$E$2:$E$17521,Profile!$B$2:$B$17521,$B348,Profile!$C$2:$C$17521,BM$8))*$C$9</f>
        <v>0</v>
      </c>
      <c r="BN348" s="193">
        <f>(SUMIFS(Profile!$E$2:$E$17521,Profile!$B$2:$B$17521,$B348,Profile!$C$2:$C$17521,BN$8))*$C$9</f>
        <v>0</v>
      </c>
      <c r="BO348" s="193">
        <f>(SUMIFS(Profile!$E$2:$E$17521,Profile!$B$2:$B$17521,$B348,Profile!$C$2:$C$17521,BO$8))*$C$9</f>
        <v>0</v>
      </c>
      <c r="BP348" s="193">
        <f>(SUMIFS(Profile!$E$2:$E$17521,Profile!$B$2:$B$17521,$B348,Profile!$C$2:$C$17521,BP$8))*$C$9</f>
        <v>0</v>
      </c>
      <c r="BQ348" s="193">
        <f>(SUMIFS(Profile!$E$2:$E$17521,Profile!$B$2:$B$17521,$B348,Profile!$C$2:$C$17521,BQ$8))*$C$9</f>
        <v>0.0003048895679</v>
      </c>
      <c r="BR348" s="193">
        <f>(SUMIFS(Profile!$E$2:$E$17521,Profile!$B$2:$B$17521,$B348,Profile!$C$2:$C$17521,BR$8))*$C$9</f>
        <v>0.005366056396</v>
      </c>
      <c r="BS348" s="193">
        <f>(SUMIFS(Profile!$E$2:$E$17521,Profile!$B$2:$B$17521,$B348,Profile!$C$2:$C$17521,BS$8))*$C$9</f>
        <v>0.01669564477</v>
      </c>
      <c r="BT348" s="193">
        <f>(SUMIFS(Profile!$E$2:$E$17521,Profile!$B$2:$B$17521,$B348,Profile!$C$2:$C$17521,BT$8))*$C$9</f>
        <v>0.03891585157</v>
      </c>
      <c r="BU348" s="193">
        <f>(SUMIFS(Profile!$E$2:$E$17521,Profile!$B$2:$B$17521,$B348,Profile!$C$2:$C$17521,BU$8))*$C$9</f>
        <v>0.0657275049</v>
      </c>
      <c r="BV348" s="193">
        <f>(SUMIFS(Profile!$E$2:$E$17521,Profile!$B$2:$B$17521,$B348,Profile!$C$2:$C$17521,BV$8))*$C$9</f>
        <v>0.08055035484</v>
      </c>
      <c r="BW348" s="193">
        <f>(SUMIFS(Profile!$E$2:$E$17521,Profile!$B$2:$B$17521,$B348,Profile!$C$2:$C$17521,BW$8))*$C$9</f>
        <v>0.1096467357</v>
      </c>
      <c r="BX348" s="193">
        <f>(SUMIFS(Profile!$E$2:$E$17521,Profile!$B$2:$B$17521,$B348,Profile!$C$2:$C$17521,BX$8))*$C$9</f>
        <v>0.1439501473</v>
      </c>
      <c r="BY348" s="193">
        <f>(SUMIFS(Profile!$E$2:$E$17521,Profile!$B$2:$B$17521,$B348,Profile!$C$2:$C$17521,BY$8))*$C$9</f>
        <v>0.1530958725</v>
      </c>
      <c r="BZ348" s="193">
        <f>(SUMIFS(Profile!$E$2:$E$17521,Profile!$B$2:$B$17521,$B348,Profile!$C$2:$C$17521,BZ$8))*$C$9</f>
        <v>0.1379712828</v>
      </c>
      <c r="CA348" s="193">
        <f>(SUMIFS(Profile!$E$2:$E$17521,Profile!$B$2:$B$17521,$B348,Profile!$C$2:$C$17521,CA$8))*$C$9</f>
        <v>0.1312478292</v>
      </c>
      <c r="CB348" s="193">
        <f>(SUMIFS(Profile!$E$2:$E$17521,Profile!$B$2:$B$17521,$B348,Profile!$C$2:$C$17521,CB$8))*$C$9</f>
        <v>0.1136063966</v>
      </c>
      <c r="CC348" s="193">
        <f>(SUMIFS(Profile!$E$2:$E$17521,Profile!$B$2:$B$17521,$B348,Profile!$C$2:$C$17521,CC$8))*$C$9</f>
        <v>0.09634923434</v>
      </c>
      <c r="CD348" s="193">
        <f>(SUMIFS(Profile!$E$2:$E$17521,Profile!$B$2:$B$17521,$B348,Profile!$C$2:$C$17521,CD$8))*$C$9</f>
        <v>0.07729912818</v>
      </c>
      <c r="CE348" s="193">
        <f>(SUMIFS(Profile!$E$2:$E$17521,Profile!$B$2:$B$17521,$B348,Profile!$C$2:$C$17521,CE$8))*$C$9</f>
        <v>0.05087371494</v>
      </c>
      <c r="CF348" s="193">
        <f>(SUMIFS(Profile!$E$2:$E$17521,Profile!$B$2:$B$17521,$B348,Profile!$C$2:$C$17521,CF$8))*$C$9</f>
        <v>0.02788639262</v>
      </c>
      <c r="CG348" s="193">
        <f>(SUMIFS(Profile!$E$2:$E$17521,Profile!$B$2:$B$17521,$B348,Profile!$C$2:$C$17521,CG$8))*$C$9</f>
        <v>0.01168483232</v>
      </c>
      <c r="CH348" s="193">
        <f>(SUMIFS(Profile!$E$2:$E$17521,Profile!$B$2:$B$17521,$B348,Profile!$C$2:$C$17521,CH$8))*$C$9</f>
        <v>0.001697030115</v>
      </c>
      <c r="CI348" s="193">
        <f>(SUMIFS(Profile!$E$2:$E$17521,Profile!$B$2:$B$17521,$B348,Profile!$C$2:$C$17521,CI$8))*$C$9</f>
        <v>0.00009949330875</v>
      </c>
      <c r="CJ348" s="193">
        <f>(SUMIFS(Profile!$E$2:$E$17521,Profile!$B$2:$B$17521,$B348,Profile!$C$2:$C$17521,CJ$8))*$C$9</f>
        <v>0</v>
      </c>
      <c r="CK348" s="193">
        <f>(SUMIFS(Profile!$E$2:$E$17521,Profile!$B$2:$B$17521,$B348,Profile!$C$2:$C$17521,CK$8))*$C$9</f>
        <v>0</v>
      </c>
      <c r="CL348" s="193">
        <f>(SUMIFS(Profile!$E$2:$E$17521,Profile!$B$2:$B$17521,$B348,Profile!$C$2:$C$17521,CL$8))*$C$9</f>
        <v>0</v>
      </c>
      <c r="CM348" s="193">
        <f>(SUMIFS(Profile!$E$2:$E$17521,Profile!$B$2:$B$17521,$B348,Profile!$C$2:$C$17521,CM$8))*$C$9</f>
        <v>0</v>
      </c>
      <c r="CN348" s="193">
        <f>(SUMIFS(Profile!$E$2:$E$17521,Profile!$B$2:$B$17521,$B348,Profile!$C$2:$C$17521,CN$8))*$C$9</f>
        <v>0</v>
      </c>
      <c r="CO348" s="193">
        <f>(SUMIFS(Profile!$E$2:$E$17521,Profile!$B$2:$B$17521,$B348,Profile!$C$2:$C$17521,CO$8))*$C$9</f>
        <v>0</v>
      </c>
      <c r="CP348" s="193">
        <f>(SUMIFS(Profile!$E$2:$E$17521,Profile!$B$2:$B$17521,$B348,Profile!$C$2:$C$17521,CP$8))*$C$9</f>
        <v>0</v>
      </c>
      <c r="CQ348" s="193">
        <f>(SUMIFS(Profile!$E$2:$E$17521,Profile!$B$2:$B$17521,$B348,Profile!$C$2:$C$17521,CQ$8))*$C$9</f>
        <v>0</v>
      </c>
      <c r="CR348" s="193">
        <f>(SUMIFS(Profile!$E$2:$E$17521,Profile!$B$2:$B$17521,$B348,Profile!$C$2:$C$17521,CR$8))*$C$9</f>
        <v>0</v>
      </c>
      <c r="CS348" s="193">
        <f>(SUMIFS(Profile!$E$2:$E$17521,Profile!$B$2:$B$17521,$B348,Profile!$C$2:$C$17521,CS$8))*$C$9</f>
        <v>0</v>
      </c>
      <c r="CT348" s="193">
        <f>(SUMIFS(Profile!$E$2:$E$17521,Profile!$B$2:$B$17521,$B348,Profile!$C$2:$C$17521,CT$8))*$C$9</f>
        <v>0</v>
      </c>
      <c r="CU348" s="193">
        <f>(SUMIFS(Profile!$E$2:$E$17521,Profile!$B$2:$B$17521,$B348,Profile!$C$2:$C$17521,CU$8))*$C$9</f>
        <v>0</v>
      </c>
      <c r="CV348" s="193">
        <f>(SUMIFS(Profile!$E$2:$E$17521,Profile!$B$2:$B$17521,$B348,Profile!$C$2:$C$17521,CV$8))*$C$9</f>
        <v>0</v>
      </c>
      <c r="CW348" s="193">
        <f>(SUMIFS(Profile!$E$2:$E$17521,Profile!$B$2:$B$17521,$B348,Profile!$C$2:$C$17521,CW$8))*$C$9</f>
        <v>0</v>
      </c>
      <c r="CX348" s="193">
        <f t="shared" si="17"/>
        <v>0</v>
      </c>
      <c r="CY348" s="193">
        <f t="shared" ref="CY348:ET348" si="1702">MAX(BB348-E348,0)</f>
        <v>0</v>
      </c>
      <c r="CZ348" s="193">
        <f t="shared" si="1702"/>
        <v>0</v>
      </c>
      <c r="DA348" s="193">
        <f t="shared" si="1702"/>
        <v>0</v>
      </c>
      <c r="DB348" s="193">
        <f t="shared" si="1702"/>
        <v>0</v>
      </c>
      <c r="DC348" s="193">
        <f t="shared" si="1702"/>
        <v>0</v>
      </c>
      <c r="DD348" s="193">
        <f t="shared" si="1702"/>
        <v>0</v>
      </c>
      <c r="DE348" s="193">
        <f t="shared" si="1702"/>
        <v>0</v>
      </c>
      <c r="DF348" s="193">
        <f t="shared" si="1702"/>
        <v>0</v>
      </c>
      <c r="DG348" s="193">
        <f t="shared" si="1702"/>
        <v>0</v>
      </c>
      <c r="DH348" s="193">
        <f t="shared" si="1702"/>
        <v>0</v>
      </c>
      <c r="DI348" s="193">
        <f t="shared" si="1702"/>
        <v>0</v>
      </c>
      <c r="DJ348" s="193">
        <f t="shared" si="1702"/>
        <v>0</v>
      </c>
      <c r="DK348" s="193">
        <f t="shared" si="1702"/>
        <v>0</v>
      </c>
      <c r="DL348" s="193">
        <f t="shared" si="1702"/>
        <v>0</v>
      </c>
      <c r="DM348" s="193">
        <f t="shared" si="1702"/>
        <v>0</v>
      </c>
      <c r="DN348" s="193">
        <f t="shared" si="1702"/>
        <v>0</v>
      </c>
      <c r="DO348" s="193">
        <f t="shared" si="1702"/>
        <v>0</v>
      </c>
      <c r="DP348" s="193">
        <f t="shared" si="1702"/>
        <v>0</v>
      </c>
      <c r="DQ348" s="193">
        <f t="shared" si="1702"/>
        <v>0</v>
      </c>
      <c r="DR348" s="193">
        <f t="shared" si="1702"/>
        <v>0</v>
      </c>
      <c r="DS348" s="193">
        <f t="shared" si="1702"/>
        <v>0</v>
      </c>
      <c r="DT348" s="193">
        <f t="shared" si="1702"/>
        <v>0</v>
      </c>
      <c r="DU348" s="193">
        <f t="shared" si="1702"/>
        <v>0</v>
      </c>
      <c r="DV348" s="193">
        <f t="shared" si="1702"/>
        <v>0</v>
      </c>
      <c r="DW348" s="193">
        <f t="shared" si="1702"/>
        <v>0</v>
      </c>
      <c r="DX348" s="193">
        <f t="shared" si="1702"/>
        <v>0</v>
      </c>
      <c r="DY348" s="193">
        <f t="shared" si="1702"/>
        <v>0</v>
      </c>
      <c r="DZ348" s="193">
        <f t="shared" si="1702"/>
        <v>0</v>
      </c>
      <c r="EA348" s="193">
        <f t="shared" si="1702"/>
        <v>0</v>
      </c>
      <c r="EB348" s="193">
        <f t="shared" si="1702"/>
        <v>0</v>
      </c>
      <c r="EC348" s="193">
        <f t="shared" si="1702"/>
        <v>0</v>
      </c>
      <c r="ED348" s="193">
        <f t="shared" si="1702"/>
        <v>0</v>
      </c>
      <c r="EE348" s="193">
        <f t="shared" si="1702"/>
        <v>0</v>
      </c>
      <c r="EF348" s="193">
        <f t="shared" si="1702"/>
        <v>0</v>
      </c>
      <c r="EG348" s="193">
        <f t="shared" si="1702"/>
        <v>0</v>
      </c>
      <c r="EH348" s="193">
        <f t="shared" si="1702"/>
        <v>0</v>
      </c>
      <c r="EI348" s="193">
        <f t="shared" si="1702"/>
        <v>0</v>
      </c>
      <c r="EJ348" s="193">
        <f t="shared" si="1702"/>
        <v>0</v>
      </c>
      <c r="EK348" s="193">
        <f t="shared" si="1702"/>
        <v>0</v>
      </c>
      <c r="EL348" s="193">
        <f t="shared" si="1702"/>
        <v>0</v>
      </c>
      <c r="EM348" s="193">
        <f t="shared" si="1702"/>
        <v>0</v>
      </c>
      <c r="EN348" s="193">
        <f t="shared" si="1702"/>
        <v>0</v>
      </c>
      <c r="EO348" s="193">
        <f t="shared" si="1702"/>
        <v>0</v>
      </c>
      <c r="EP348" s="193">
        <f t="shared" si="1702"/>
        <v>0</v>
      </c>
      <c r="EQ348" s="193">
        <f t="shared" si="1702"/>
        <v>0</v>
      </c>
      <c r="ER348" s="193">
        <f t="shared" si="1702"/>
        <v>0</v>
      </c>
      <c r="ES348" s="193">
        <f t="shared" si="1702"/>
        <v>0</v>
      </c>
      <c r="ET348" s="193">
        <f t="shared" si="1702"/>
        <v>0</v>
      </c>
      <c r="EU348" s="193">
        <f t="shared" si="19"/>
        <v>1.262968392</v>
      </c>
      <c r="EV348" s="193">
        <f t="shared" ref="EV348:GQ348" si="1703">BB348-CY348</f>
        <v>0</v>
      </c>
      <c r="EW348" s="193">
        <f t="shared" si="1703"/>
        <v>0</v>
      </c>
      <c r="EX348" s="193">
        <f t="shared" si="1703"/>
        <v>0</v>
      </c>
      <c r="EY348" s="193">
        <f t="shared" si="1703"/>
        <v>0</v>
      </c>
      <c r="EZ348" s="193">
        <f t="shared" si="1703"/>
        <v>0</v>
      </c>
      <c r="FA348" s="193">
        <f t="shared" si="1703"/>
        <v>0</v>
      </c>
      <c r="FB348" s="193">
        <f t="shared" si="1703"/>
        <v>0</v>
      </c>
      <c r="FC348" s="193">
        <f t="shared" si="1703"/>
        <v>0</v>
      </c>
      <c r="FD348" s="193">
        <f t="shared" si="1703"/>
        <v>0</v>
      </c>
      <c r="FE348" s="193">
        <f t="shared" si="1703"/>
        <v>0</v>
      </c>
      <c r="FF348" s="193">
        <f t="shared" si="1703"/>
        <v>0</v>
      </c>
      <c r="FG348" s="193">
        <f t="shared" si="1703"/>
        <v>0</v>
      </c>
      <c r="FH348" s="193">
        <f t="shared" si="1703"/>
        <v>0</v>
      </c>
      <c r="FI348" s="193">
        <f t="shared" si="1703"/>
        <v>0</v>
      </c>
      <c r="FJ348" s="193">
        <f t="shared" si="1703"/>
        <v>0</v>
      </c>
      <c r="FK348" s="193">
        <f t="shared" si="1703"/>
        <v>0.0003048895679</v>
      </c>
      <c r="FL348" s="193">
        <f t="shared" si="1703"/>
        <v>0.005366056396</v>
      </c>
      <c r="FM348" s="193">
        <f t="shared" si="1703"/>
        <v>0.01669564477</v>
      </c>
      <c r="FN348" s="193">
        <f t="shared" si="1703"/>
        <v>0.03891585157</v>
      </c>
      <c r="FO348" s="193">
        <f t="shared" si="1703"/>
        <v>0.0657275049</v>
      </c>
      <c r="FP348" s="193">
        <f t="shared" si="1703"/>
        <v>0.08055035484</v>
      </c>
      <c r="FQ348" s="193">
        <f t="shared" si="1703"/>
        <v>0.1096467357</v>
      </c>
      <c r="FR348" s="193">
        <f t="shared" si="1703"/>
        <v>0.1439501473</v>
      </c>
      <c r="FS348" s="193">
        <f t="shared" si="1703"/>
        <v>0.1530958725</v>
      </c>
      <c r="FT348" s="193">
        <f t="shared" si="1703"/>
        <v>0.1379712828</v>
      </c>
      <c r="FU348" s="193">
        <f t="shared" si="1703"/>
        <v>0.1312478292</v>
      </c>
      <c r="FV348" s="193">
        <f t="shared" si="1703"/>
        <v>0.1136063966</v>
      </c>
      <c r="FW348" s="193">
        <f t="shared" si="1703"/>
        <v>0.09634923434</v>
      </c>
      <c r="FX348" s="193">
        <f t="shared" si="1703"/>
        <v>0.07729912818</v>
      </c>
      <c r="FY348" s="193">
        <f t="shared" si="1703"/>
        <v>0.05087371494</v>
      </c>
      <c r="FZ348" s="193">
        <f t="shared" si="1703"/>
        <v>0.02788639262</v>
      </c>
      <c r="GA348" s="193">
        <f t="shared" si="1703"/>
        <v>0.01168483232</v>
      </c>
      <c r="GB348" s="193">
        <f t="shared" si="1703"/>
        <v>0.001697030115</v>
      </c>
      <c r="GC348" s="193">
        <f t="shared" si="1703"/>
        <v>0.00009949330875</v>
      </c>
      <c r="GD348" s="193">
        <f t="shared" si="1703"/>
        <v>0</v>
      </c>
      <c r="GE348" s="193">
        <f t="shared" si="1703"/>
        <v>0</v>
      </c>
      <c r="GF348" s="193">
        <f t="shared" si="1703"/>
        <v>0</v>
      </c>
      <c r="GG348" s="193">
        <f t="shared" si="1703"/>
        <v>0</v>
      </c>
      <c r="GH348" s="193">
        <f t="shared" si="1703"/>
        <v>0</v>
      </c>
      <c r="GI348" s="193">
        <f t="shared" si="1703"/>
        <v>0</v>
      </c>
      <c r="GJ348" s="193">
        <f t="shared" si="1703"/>
        <v>0</v>
      </c>
      <c r="GK348" s="193">
        <f t="shared" si="1703"/>
        <v>0</v>
      </c>
      <c r="GL348" s="193">
        <f t="shared" si="1703"/>
        <v>0</v>
      </c>
      <c r="GM348" s="193">
        <f t="shared" si="1703"/>
        <v>0</v>
      </c>
      <c r="GN348" s="193">
        <f t="shared" si="1703"/>
        <v>0</v>
      </c>
      <c r="GO348" s="193">
        <f t="shared" si="1703"/>
        <v>0</v>
      </c>
      <c r="GP348" s="193">
        <f t="shared" si="1703"/>
        <v>0</v>
      </c>
      <c r="GQ348" s="193">
        <f t="shared" si="1703"/>
        <v>0</v>
      </c>
      <c r="GR348" s="193">
        <f t="shared" si="21"/>
        <v>12.58408839</v>
      </c>
      <c r="GS348" s="193">
        <f t="shared" ref="GS348:IN348" si="1704">E348-EV348</f>
        <v>0.1951011929</v>
      </c>
      <c r="GT348" s="193">
        <f t="shared" si="1704"/>
        <v>0.1742690327</v>
      </c>
      <c r="GU348" s="193">
        <f t="shared" si="1704"/>
        <v>0.159045531</v>
      </c>
      <c r="GV348" s="193">
        <f t="shared" si="1704"/>
        <v>0.1498313062</v>
      </c>
      <c r="GW348" s="193">
        <f t="shared" si="1704"/>
        <v>0.1406170815</v>
      </c>
      <c r="GX348" s="193">
        <f t="shared" si="1704"/>
        <v>0.1354090415</v>
      </c>
      <c r="GY348" s="193">
        <f t="shared" si="1704"/>
        <v>0.1338065676</v>
      </c>
      <c r="GZ348" s="193">
        <f t="shared" si="1704"/>
        <v>0.1310022383</v>
      </c>
      <c r="HA348" s="193">
        <f t="shared" si="1704"/>
        <v>0.1298003829</v>
      </c>
      <c r="HB348" s="193">
        <f t="shared" si="1704"/>
        <v>0.1302010014</v>
      </c>
      <c r="HC348" s="193">
        <f t="shared" si="1704"/>
        <v>0.1314028568</v>
      </c>
      <c r="HD348" s="193">
        <f t="shared" si="1704"/>
        <v>0.1378127523</v>
      </c>
      <c r="HE348" s="193">
        <f t="shared" si="1704"/>
        <v>0.1466263585</v>
      </c>
      <c r="HF348" s="193">
        <f t="shared" si="1704"/>
        <v>0.1534368724</v>
      </c>
      <c r="HG348" s="193">
        <f t="shared" si="1704"/>
        <v>0.1758715065</v>
      </c>
      <c r="HH348" s="193">
        <f t="shared" si="1704"/>
        <v>0.2056130019</v>
      </c>
      <c r="HI348" s="193">
        <f t="shared" si="1704"/>
        <v>0.2326013123</v>
      </c>
      <c r="HJ348" s="193">
        <f t="shared" si="1704"/>
        <v>0.2605323336</v>
      </c>
      <c r="HK348" s="193">
        <f t="shared" si="1704"/>
        <v>0.2595449055</v>
      </c>
      <c r="HL348" s="193">
        <f t="shared" si="1704"/>
        <v>0.252363557</v>
      </c>
      <c r="HM348" s="193">
        <f t="shared" si="1704"/>
        <v>0.2539660642</v>
      </c>
      <c r="HN348" s="193">
        <f t="shared" si="1704"/>
        <v>0.222866591</v>
      </c>
      <c r="HO348" s="193">
        <f t="shared" si="1704"/>
        <v>0.1981780226</v>
      </c>
      <c r="HP348" s="193">
        <f t="shared" si="1704"/>
        <v>0.1946409559</v>
      </c>
      <c r="HQ348" s="193">
        <f t="shared" si="1704"/>
        <v>0.216976678</v>
      </c>
      <c r="HR348" s="193">
        <f t="shared" si="1704"/>
        <v>0.224901987</v>
      </c>
      <c r="HS348" s="193">
        <f t="shared" si="1704"/>
        <v>0.2389378534</v>
      </c>
      <c r="HT348" s="193">
        <f t="shared" si="1704"/>
        <v>0.2437758432</v>
      </c>
      <c r="HU348" s="193">
        <f t="shared" si="1704"/>
        <v>0.2584191462</v>
      </c>
      <c r="HV348" s="193">
        <f t="shared" si="1704"/>
        <v>0.2912544549</v>
      </c>
      <c r="HW348" s="193">
        <f t="shared" si="1704"/>
        <v>0.3238566204</v>
      </c>
      <c r="HX348" s="193">
        <f t="shared" si="1704"/>
        <v>0.3705051841</v>
      </c>
      <c r="HY348" s="193">
        <f t="shared" si="1704"/>
        <v>0.4141449375</v>
      </c>
      <c r="HZ348" s="193">
        <f t="shared" si="1704"/>
        <v>0.4467503435</v>
      </c>
      <c r="IA348" s="193">
        <f t="shared" si="1704"/>
        <v>0.4807421591</v>
      </c>
      <c r="IB348" s="193">
        <f t="shared" si="1704"/>
        <v>0.4736111504</v>
      </c>
      <c r="IC348" s="193">
        <f t="shared" si="1704"/>
        <v>0.464837606</v>
      </c>
      <c r="ID348" s="193">
        <f t="shared" si="1704"/>
        <v>0.4508159597</v>
      </c>
      <c r="IE348" s="193">
        <f t="shared" si="1704"/>
        <v>0.4331086235</v>
      </c>
      <c r="IF348" s="193">
        <f t="shared" si="1704"/>
        <v>0.4184459876</v>
      </c>
      <c r="IG348" s="193">
        <f t="shared" si="1704"/>
        <v>0.4027818056</v>
      </c>
      <c r="IH348" s="193">
        <f t="shared" si="1704"/>
        <v>0.3853949642</v>
      </c>
      <c r="II348" s="193">
        <f t="shared" si="1704"/>
        <v>0.3657646594</v>
      </c>
      <c r="IJ348" s="193">
        <f t="shared" si="1704"/>
        <v>0.3393238406</v>
      </c>
      <c r="IK348" s="193">
        <f t="shared" si="1704"/>
        <v>0.3156873511</v>
      </c>
      <c r="IL348" s="193">
        <f t="shared" si="1704"/>
        <v>0.2776285969</v>
      </c>
      <c r="IM348" s="193">
        <f t="shared" si="1704"/>
        <v>0.2387686057</v>
      </c>
      <c r="IN348" s="193">
        <f t="shared" si="1704"/>
        <v>0.2031135622</v>
      </c>
      <c r="IO348" s="193">
        <f t="shared" si="23"/>
        <v>0</v>
      </c>
      <c r="IP348" s="193">
        <f t="shared" si="29"/>
        <v>0</v>
      </c>
      <c r="IQ348" s="193">
        <f t="shared" ref="IQ348:KK348" si="1705">MAX((MIN(CZ348+IP348,$IO$7))-GT348,0)</f>
        <v>0</v>
      </c>
      <c r="IR348" s="193">
        <f t="shared" si="1705"/>
        <v>0</v>
      </c>
      <c r="IS348" s="193">
        <f t="shared" si="1705"/>
        <v>0</v>
      </c>
      <c r="IT348" s="193">
        <f t="shared" si="1705"/>
        <v>0</v>
      </c>
      <c r="IU348" s="193">
        <f t="shared" si="1705"/>
        <v>0</v>
      </c>
      <c r="IV348" s="193">
        <f t="shared" si="1705"/>
        <v>0</v>
      </c>
      <c r="IW348" s="193">
        <f t="shared" si="1705"/>
        <v>0</v>
      </c>
      <c r="IX348" s="193">
        <f t="shared" si="1705"/>
        <v>0</v>
      </c>
      <c r="IY348" s="193">
        <f t="shared" si="1705"/>
        <v>0</v>
      </c>
      <c r="IZ348" s="193">
        <f t="shared" si="1705"/>
        <v>0</v>
      </c>
      <c r="JA348" s="193">
        <f t="shared" si="1705"/>
        <v>0</v>
      </c>
      <c r="JB348" s="193">
        <f t="shared" si="1705"/>
        <v>0</v>
      </c>
      <c r="JC348" s="193">
        <f t="shared" si="1705"/>
        <v>0</v>
      </c>
      <c r="JD348" s="193">
        <f t="shared" si="1705"/>
        <v>0</v>
      </c>
      <c r="JE348" s="193">
        <f t="shared" si="1705"/>
        <v>0</v>
      </c>
      <c r="JF348" s="193">
        <f t="shared" si="1705"/>
        <v>0</v>
      </c>
      <c r="JG348" s="193">
        <f t="shared" si="1705"/>
        <v>0</v>
      </c>
      <c r="JH348" s="193">
        <f t="shared" si="1705"/>
        <v>0</v>
      </c>
      <c r="JI348" s="193">
        <f t="shared" si="1705"/>
        <v>0</v>
      </c>
      <c r="JJ348" s="193">
        <f t="shared" si="1705"/>
        <v>0</v>
      </c>
      <c r="JK348" s="193">
        <f t="shared" si="1705"/>
        <v>0</v>
      </c>
      <c r="JL348" s="193">
        <f t="shared" si="1705"/>
        <v>0</v>
      </c>
      <c r="JM348" s="193">
        <f t="shared" si="1705"/>
        <v>0</v>
      </c>
      <c r="JN348" s="193">
        <f t="shared" si="1705"/>
        <v>0</v>
      </c>
      <c r="JO348" s="193">
        <f t="shared" si="1705"/>
        <v>0</v>
      </c>
      <c r="JP348" s="193">
        <f t="shared" si="1705"/>
        <v>0</v>
      </c>
      <c r="JQ348" s="193">
        <f t="shared" si="1705"/>
        <v>0</v>
      </c>
      <c r="JR348" s="193">
        <f t="shared" si="1705"/>
        <v>0</v>
      </c>
      <c r="JS348" s="193">
        <f t="shared" si="1705"/>
        <v>0</v>
      </c>
      <c r="JT348" s="193">
        <f t="shared" si="1705"/>
        <v>0</v>
      </c>
      <c r="JU348" s="193">
        <f t="shared" si="1705"/>
        <v>0</v>
      </c>
      <c r="JV348" s="193">
        <f t="shared" si="1705"/>
        <v>0</v>
      </c>
      <c r="JW348" s="193">
        <f t="shared" si="1705"/>
        <v>0</v>
      </c>
      <c r="JX348" s="193">
        <f t="shared" si="1705"/>
        <v>0</v>
      </c>
      <c r="JY348" s="193">
        <f t="shared" si="1705"/>
        <v>0</v>
      </c>
      <c r="JZ348" s="193">
        <f t="shared" si="1705"/>
        <v>0</v>
      </c>
      <c r="KA348" s="193">
        <f t="shared" si="1705"/>
        <v>0</v>
      </c>
      <c r="KB348" s="193">
        <f t="shared" si="1705"/>
        <v>0</v>
      </c>
      <c r="KC348" s="193">
        <f t="shared" si="1705"/>
        <v>0</v>
      </c>
      <c r="KD348" s="193">
        <f t="shared" si="1705"/>
        <v>0</v>
      </c>
      <c r="KE348" s="193">
        <f t="shared" si="1705"/>
        <v>0</v>
      </c>
      <c r="KF348" s="193">
        <f t="shared" si="1705"/>
        <v>0</v>
      </c>
      <c r="KG348" s="193">
        <f t="shared" si="1705"/>
        <v>0</v>
      </c>
      <c r="KH348" s="193">
        <f t="shared" si="1705"/>
        <v>0</v>
      </c>
      <c r="KI348" s="193">
        <f t="shared" si="1705"/>
        <v>0</v>
      </c>
      <c r="KJ348" s="193">
        <f t="shared" si="1705"/>
        <v>0</v>
      </c>
      <c r="KK348" s="193">
        <f t="shared" si="1705"/>
        <v>0</v>
      </c>
      <c r="KL348" s="1"/>
      <c r="KM348" s="1"/>
      <c r="KN348" s="1"/>
      <c r="KO348" s="1"/>
      <c r="KP348" s="1"/>
      <c r="KQ348" s="1"/>
      <c r="KR348" s="1"/>
      <c r="KS348" s="1"/>
      <c r="KT348" s="1"/>
      <c r="KU348" s="1"/>
      <c r="KV348" s="1"/>
      <c r="KW348" s="1"/>
      <c r="KX348" s="1"/>
      <c r="KY348" s="1"/>
      <c r="KZ348" s="1"/>
      <c r="LA348" s="1"/>
      <c r="LB348" s="1"/>
      <c r="LC348" s="1"/>
      <c r="LD348" s="1"/>
      <c r="LE348" s="1"/>
      <c r="LF348" s="1"/>
      <c r="LG348" s="1"/>
      <c r="LH348" s="1"/>
      <c r="LI348" s="1"/>
      <c r="LJ348" s="1"/>
      <c r="LK348" s="1"/>
      <c r="LL348" s="1"/>
      <c r="LM348" s="1"/>
      <c r="LN348" s="1"/>
    </row>
    <row r="349" ht="14.25" customHeight="1">
      <c r="A349" s="1">
        <v>12.0</v>
      </c>
      <c r="B349" s="1">
        <f t="shared" ref="B349:C349" si="1706">B348+1</f>
        <v>339</v>
      </c>
      <c r="C349" s="267">
        <f t="shared" si="1706"/>
        <v>43804</v>
      </c>
      <c r="D349" s="193">
        <f t="shared" si="15"/>
        <v>13.23795646</v>
      </c>
      <c r="E349" s="193">
        <f>(SUMIFS(Profile!$F$2:$F$17521,Profile!$B$2:$B$17521,$B349,Profile!$C$2:$C$17521,E$8))*$C$6</f>
        <v>0.1722659403</v>
      </c>
      <c r="F349" s="193">
        <f>(SUMIFS(Profile!$F$2:$F$17521,Profile!$B$2:$B$17521,$B349,Profile!$C$2:$C$17521,F$8))*$C$6</f>
        <v>0.1526356355</v>
      </c>
      <c r="G349" s="193">
        <f>(SUMIFS(Profile!$F$2:$F$17521,Profile!$B$2:$B$17521,$B349,Profile!$C$2:$C$17521,G$8))*$C$6</f>
        <v>0.1414183185</v>
      </c>
      <c r="H349" s="193">
        <f>(SUMIFS(Profile!$F$2:$F$17521,Profile!$B$2:$B$17521,$B349,Profile!$C$2:$C$17521,H$8))*$C$6</f>
        <v>0.1342071861</v>
      </c>
      <c r="I349" s="193">
        <f>(SUMIFS(Profile!$F$2:$F$17521,Profile!$B$2:$B$17521,$B349,Profile!$C$2:$C$17521,I$8))*$C$6</f>
        <v>0.1277972906</v>
      </c>
      <c r="J349" s="193">
        <f>(SUMIFS(Profile!$F$2:$F$17521,Profile!$B$2:$B$17521,$B349,Profile!$C$2:$C$17521,J$8))*$C$6</f>
        <v>0.123791106</v>
      </c>
      <c r="K349" s="193">
        <f>(SUMIFS(Profile!$F$2:$F$17521,Profile!$B$2:$B$17521,$B349,Profile!$C$2:$C$17521,K$8))*$C$6</f>
        <v>0.123791106</v>
      </c>
      <c r="L349" s="193">
        <f>(SUMIFS(Profile!$F$2:$F$17521,Profile!$B$2:$B$17521,$B349,Profile!$C$2:$C$17521,L$8))*$C$6</f>
        <v>0.1221886321</v>
      </c>
      <c r="M349" s="193">
        <f>(SUMIFS(Profile!$F$2:$F$17521,Profile!$B$2:$B$17521,$B349,Profile!$C$2:$C$17521,M$8))*$C$6</f>
        <v>0.1225892506</v>
      </c>
      <c r="N349" s="193">
        <f>(SUMIFS(Profile!$F$2:$F$17521,Profile!$B$2:$B$17521,$B349,Profile!$C$2:$C$17521,N$8))*$C$6</f>
        <v>0.1265954352</v>
      </c>
      <c r="O349" s="193">
        <f>(SUMIFS(Profile!$F$2:$F$17521,Profile!$B$2:$B$17521,$B349,Profile!$C$2:$C$17521,O$8))*$C$6</f>
        <v>0.1326047122</v>
      </c>
      <c r="P349" s="193">
        <f>(SUMIFS(Profile!$F$2:$F$17521,Profile!$B$2:$B$17521,$B349,Profile!$C$2:$C$17521,P$8))*$C$6</f>
        <v>0.1438220293</v>
      </c>
      <c r="Q349" s="193">
        <f>(SUMIFS(Profile!$F$2:$F$17521,Profile!$B$2:$B$17521,$B349,Profile!$C$2:$C$17521,Q$8))*$C$6</f>
        <v>0.1738684142</v>
      </c>
      <c r="R349" s="193">
        <f>(SUMIFS(Profile!$F$2:$F$17521,Profile!$B$2:$B$17521,$B349,Profile!$C$2:$C$17521,R$8))*$C$6</f>
        <v>0.2071197469</v>
      </c>
      <c r="S349" s="193">
        <f>(SUMIFS(Profile!$F$2:$F$17521,Profile!$B$2:$B$17521,$B349,Profile!$C$2:$C$17521,S$8))*$C$6</f>
        <v>0.2507871596</v>
      </c>
      <c r="T349" s="193">
        <f>(SUMIFS(Profile!$F$2:$F$17521,Profile!$B$2:$B$17521,$B349,Profile!$C$2:$C$17521,T$8))*$C$6</f>
        <v>0.2816347815</v>
      </c>
      <c r="U349" s="193">
        <f>(SUMIFS(Profile!$F$2:$F$17521,Profile!$B$2:$B$17521,$B349,Profile!$C$2:$C$17521,U$8))*$C$6</f>
        <v>0.294053954</v>
      </c>
      <c r="V349" s="193">
        <f>(SUMIFS(Profile!$F$2:$F$17521,Profile!$B$2:$B$17521,$B349,Profile!$C$2:$C$17521,V$8))*$C$6</f>
        <v>0.2900477693</v>
      </c>
      <c r="W349" s="193">
        <f>(SUMIFS(Profile!$F$2:$F$17521,Profile!$B$2:$B$17521,$B349,Profile!$C$2:$C$17521,W$8))*$C$6</f>
        <v>0.2900477693</v>
      </c>
      <c r="X349" s="193">
        <f>(SUMIFS(Profile!$F$2:$F$17521,Profile!$B$2:$B$17521,$B349,Profile!$C$2:$C$17521,X$8))*$C$6</f>
        <v>0.2896471508</v>
      </c>
      <c r="Y349" s="193">
        <f>(SUMIFS(Profile!$F$2:$F$17521,Profile!$B$2:$B$17521,$B349,Profile!$C$2:$C$17521,Y$8))*$C$6</f>
        <v>0.2840384923</v>
      </c>
      <c r="Z349" s="193">
        <f>(SUMIFS(Profile!$F$2:$F$17521,Profile!$B$2:$B$17521,$B349,Profile!$C$2:$C$17521,Z$8))*$C$6</f>
        <v>0.2844391108</v>
      </c>
      <c r="AA349" s="193">
        <f>(SUMIFS(Profile!$F$2:$F$17521,Profile!$B$2:$B$17521,$B349,Profile!$C$2:$C$17521,AA$8))*$C$6</f>
        <v>0.2820354</v>
      </c>
      <c r="AB349" s="193">
        <f>(SUMIFS(Profile!$F$2:$F$17521,Profile!$B$2:$B$17521,$B349,Profile!$C$2:$C$17521,AB$8))*$C$6</f>
        <v>0.2852403477</v>
      </c>
      <c r="AC349" s="193">
        <f>(SUMIFS(Profile!$F$2:$F$17521,Profile!$B$2:$B$17521,$B349,Profile!$C$2:$C$17521,AC$8))*$C$6</f>
        <v>0.2936533355</v>
      </c>
      <c r="AD349" s="193">
        <f>(SUMIFS(Profile!$F$2:$F$17521,Profile!$B$2:$B$17521,$B349,Profile!$C$2:$C$17521,AD$8))*$C$6</f>
        <v>0.294053954</v>
      </c>
      <c r="AE349" s="193">
        <f>(SUMIFS(Profile!$F$2:$F$17521,Profile!$B$2:$B$17521,$B349,Profile!$C$2:$C$17521,AE$8))*$C$6</f>
        <v>0.288044677</v>
      </c>
      <c r="AF349" s="193">
        <f>(SUMIFS(Profile!$F$2:$F$17521,Profile!$B$2:$B$17521,$B349,Profile!$C$2:$C$17521,AF$8))*$C$6</f>
        <v>0.2836378738</v>
      </c>
      <c r="AG349" s="193">
        <f>(SUMIFS(Profile!$F$2:$F$17521,Profile!$B$2:$B$17521,$B349,Profile!$C$2:$C$17521,AG$8))*$C$6</f>
        <v>0.2804329261</v>
      </c>
      <c r="AH349" s="193">
        <f>(SUMIFS(Profile!$F$2:$F$17521,Profile!$B$2:$B$17521,$B349,Profile!$C$2:$C$17521,AH$8))*$C$6</f>
        <v>0.2900477693</v>
      </c>
      <c r="AI349" s="193">
        <f>(SUMIFS(Profile!$F$2:$F$17521,Profile!$B$2:$B$17521,$B349,Profile!$C$2:$C$17521,AI$8))*$C$6</f>
        <v>0.3020663233</v>
      </c>
      <c r="AJ349" s="193">
        <f>(SUMIFS(Profile!$F$2:$F$17521,Profile!$B$2:$B$17521,$B349,Profile!$C$2:$C$17521,AJ$8))*$C$6</f>
        <v>0.3333145636</v>
      </c>
      <c r="AK349" s="193">
        <f>(SUMIFS(Profile!$F$2:$F$17521,Profile!$B$2:$B$17521,$B349,Profile!$C$2:$C$17521,AK$8))*$C$6</f>
        <v>0.3745782656</v>
      </c>
      <c r="AL349" s="193">
        <f>(SUMIFS(Profile!$F$2:$F$17521,Profile!$B$2:$B$17521,$B349,Profile!$C$2:$C$17521,AL$8))*$C$6</f>
        <v>0.4244953265</v>
      </c>
      <c r="AM349" s="193">
        <f>(SUMIFS(Profile!$F$2:$F$17521,Profile!$B$2:$B$17521,$B349,Profile!$C$2:$C$17521,AM$8))*$C$6</f>
        <v>0.4611118542</v>
      </c>
      <c r="AN349" s="193">
        <f>(SUMIFS(Profile!$F$2:$F$17521,Profile!$B$2:$B$17521,$B349,Profile!$C$2:$C$17521,AN$8))*$C$6</f>
        <v>0.4621534622</v>
      </c>
      <c r="AO349" s="193">
        <f>(SUMIFS(Profile!$F$2:$F$17521,Profile!$B$2:$B$17521,$B349,Profile!$C$2:$C$17521,AO$8))*$C$6</f>
        <v>0.4628745755</v>
      </c>
      <c r="AP349" s="193">
        <f>(SUMIFS(Profile!$F$2:$F$17521,Profile!$B$2:$B$17521,$B349,Profile!$C$2:$C$17521,AP$8))*$C$6</f>
        <v>0.454902268</v>
      </c>
      <c r="AQ349" s="193">
        <f>(SUMIFS(Profile!$F$2:$F$17521,Profile!$B$2:$B$17521,$B349,Profile!$C$2:$C$17521,AQ$8))*$C$6</f>
        <v>0.4347511592</v>
      </c>
      <c r="AR349" s="193">
        <f>(SUMIFS(Profile!$F$2:$F$17521,Profile!$B$2:$B$17521,$B349,Profile!$C$2:$C$17521,AR$8))*$C$6</f>
        <v>0.4132379476</v>
      </c>
      <c r="AS349" s="193">
        <f>(SUMIFS(Profile!$F$2:$F$17521,Profile!$B$2:$B$17521,$B349,Profile!$C$2:$C$17521,AS$8))*$C$6</f>
        <v>0.3970128997</v>
      </c>
      <c r="AT349" s="193">
        <f>(SUMIFS(Profile!$F$2:$F$17521,Profile!$B$2:$B$17521,$B349,Profile!$C$2:$C$17521,AT$8))*$C$6</f>
        <v>0.3853949642</v>
      </c>
      <c r="AU349" s="193">
        <f>(SUMIFS(Profile!$F$2:$F$17521,Profile!$B$2:$B$17521,$B349,Profile!$C$2:$C$17521,AU$8))*$C$6</f>
        <v>0.3693702255</v>
      </c>
      <c r="AV349" s="193">
        <f>(SUMIFS(Profile!$F$2:$F$17521,Profile!$B$2:$B$17521,$B349,Profile!$C$2:$C$17521,AV$8))*$C$6</f>
        <v>0.3473362099</v>
      </c>
      <c r="AW349" s="193">
        <f>(SUMIFS(Profile!$F$2:$F$17521,Profile!$B$2:$B$17521,$B349,Profile!$C$2:$C$17521,AW$8))*$C$6</f>
        <v>0.3245009574</v>
      </c>
      <c r="AX349" s="193">
        <f>(SUMIFS(Profile!$F$2:$F$17521,Profile!$B$2:$B$17521,$B349,Profile!$C$2:$C$17521,AX$8))*$C$6</f>
        <v>0.2824360184</v>
      </c>
      <c r="AY349" s="193">
        <f>(SUMIFS(Profile!$F$2:$F$17521,Profile!$B$2:$B$17521,$B349,Profile!$C$2:$C$17521,AY$8))*$C$6</f>
        <v>0.2419735534</v>
      </c>
      <c r="AZ349" s="193">
        <f>(SUMIFS(Profile!$F$2:$F$17521,Profile!$B$2:$B$17521,$B349,Profile!$C$2:$C$17521,AZ$8))*$C$6</f>
        <v>0.1999086145</v>
      </c>
      <c r="BA349" s="193">
        <f t="shared" si="16"/>
        <v>3.01095095</v>
      </c>
      <c r="BB349" s="193">
        <f>(SUMIFS(Profile!$E$2:$E$17521,Profile!$B$2:$B$17521,$B349,Profile!$C$2:$C$17521,BB$8))*$C$9</f>
        <v>0</v>
      </c>
      <c r="BC349" s="193">
        <f>(SUMIFS(Profile!$E$2:$E$17521,Profile!$B$2:$B$17521,$B349,Profile!$C$2:$C$17521,BC$8))*$C$9</f>
        <v>0</v>
      </c>
      <c r="BD349" s="193">
        <f>(SUMIFS(Profile!$E$2:$E$17521,Profile!$B$2:$B$17521,$B349,Profile!$C$2:$C$17521,BD$8))*$C$9</f>
        <v>0</v>
      </c>
      <c r="BE349" s="193">
        <f>(SUMIFS(Profile!$E$2:$E$17521,Profile!$B$2:$B$17521,$B349,Profile!$C$2:$C$17521,BE$8))*$C$9</f>
        <v>0</v>
      </c>
      <c r="BF349" s="193">
        <f>(SUMIFS(Profile!$E$2:$E$17521,Profile!$B$2:$B$17521,$B349,Profile!$C$2:$C$17521,BF$8))*$C$9</f>
        <v>0</v>
      </c>
      <c r="BG349" s="193">
        <f>(SUMIFS(Profile!$E$2:$E$17521,Profile!$B$2:$B$17521,$B349,Profile!$C$2:$C$17521,BG$8))*$C$9</f>
        <v>0</v>
      </c>
      <c r="BH349" s="193">
        <f>(SUMIFS(Profile!$E$2:$E$17521,Profile!$B$2:$B$17521,$B349,Profile!$C$2:$C$17521,BH$8))*$C$9</f>
        <v>0</v>
      </c>
      <c r="BI349" s="193">
        <f>(SUMIFS(Profile!$E$2:$E$17521,Profile!$B$2:$B$17521,$B349,Profile!$C$2:$C$17521,BI$8))*$C$9</f>
        <v>0</v>
      </c>
      <c r="BJ349" s="193">
        <f>(SUMIFS(Profile!$E$2:$E$17521,Profile!$B$2:$B$17521,$B349,Profile!$C$2:$C$17521,BJ$8))*$C$9</f>
        <v>0</v>
      </c>
      <c r="BK349" s="193">
        <f>(SUMIFS(Profile!$E$2:$E$17521,Profile!$B$2:$B$17521,$B349,Profile!$C$2:$C$17521,BK$8))*$C$9</f>
        <v>0</v>
      </c>
      <c r="BL349" s="193">
        <f>(SUMIFS(Profile!$E$2:$E$17521,Profile!$B$2:$B$17521,$B349,Profile!$C$2:$C$17521,BL$8))*$C$9</f>
        <v>0</v>
      </c>
      <c r="BM349" s="193">
        <f>(SUMIFS(Profile!$E$2:$E$17521,Profile!$B$2:$B$17521,$B349,Profile!$C$2:$C$17521,BM$8))*$C$9</f>
        <v>0</v>
      </c>
      <c r="BN349" s="193">
        <f>(SUMIFS(Profile!$E$2:$E$17521,Profile!$B$2:$B$17521,$B349,Profile!$C$2:$C$17521,BN$8))*$C$9</f>
        <v>0</v>
      </c>
      <c r="BO349" s="193">
        <f>(SUMIFS(Profile!$E$2:$E$17521,Profile!$B$2:$B$17521,$B349,Profile!$C$2:$C$17521,BO$8))*$C$9</f>
        <v>0</v>
      </c>
      <c r="BP349" s="193">
        <f>(SUMIFS(Profile!$E$2:$E$17521,Profile!$B$2:$B$17521,$B349,Profile!$C$2:$C$17521,BP$8))*$C$9</f>
        <v>0</v>
      </c>
      <c r="BQ349" s="193">
        <f>(SUMIFS(Profile!$E$2:$E$17521,Profile!$B$2:$B$17521,$B349,Profile!$C$2:$C$17521,BQ$8))*$C$9</f>
        <v>0.0006097791359</v>
      </c>
      <c r="BR349" s="193">
        <f>(SUMIFS(Profile!$E$2:$E$17521,Profile!$B$2:$B$17521,$B349,Profile!$C$2:$C$17521,BR$8))*$C$9</f>
        <v>0.01512252257</v>
      </c>
      <c r="BS349" s="193">
        <f>(SUMIFS(Profile!$E$2:$E$17521,Profile!$B$2:$B$17521,$B349,Profile!$C$2:$C$17521,BS$8))*$C$9</f>
        <v>0.05279839139</v>
      </c>
      <c r="BT349" s="193">
        <f>(SUMIFS(Profile!$E$2:$E$17521,Profile!$B$2:$B$17521,$B349,Profile!$C$2:$C$17521,BT$8))*$C$9</f>
        <v>0.1184172947</v>
      </c>
      <c r="BU349" s="193">
        <f>(SUMIFS(Profile!$E$2:$E$17521,Profile!$B$2:$B$17521,$B349,Profile!$C$2:$C$17521,BU$8))*$C$9</f>
        <v>0.1926576595</v>
      </c>
      <c r="BV349" s="193">
        <f>(SUMIFS(Profile!$E$2:$E$17521,Profile!$B$2:$B$17521,$B349,Profile!$C$2:$C$17521,BV$8))*$C$9</f>
        <v>0.2051256636</v>
      </c>
      <c r="BW349" s="193">
        <f>(SUMIFS(Profile!$E$2:$E$17521,Profile!$B$2:$B$17521,$B349,Profile!$C$2:$C$17521,BW$8))*$C$9</f>
        <v>0.2475755057</v>
      </c>
      <c r="BX349" s="193">
        <f>(SUMIFS(Profile!$E$2:$E$17521,Profile!$B$2:$B$17521,$B349,Profile!$C$2:$C$17521,BX$8))*$C$9</f>
        <v>0.3050920576</v>
      </c>
      <c r="BY349" s="193">
        <f>(SUMIFS(Profile!$E$2:$E$17521,Profile!$B$2:$B$17521,$B349,Profile!$C$2:$C$17521,BY$8))*$C$9</f>
        <v>0.3101596866</v>
      </c>
      <c r="BZ349" s="193">
        <f>(SUMIFS(Profile!$E$2:$E$17521,Profile!$B$2:$B$17521,$B349,Profile!$C$2:$C$17521,BZ$8))*$C$9</f>
        <v>0.2959639118</v>
      </c>
      <c r="CA349" s="193">
        <f>(SUMIFS(Profile!$E$2:$E$17521,Profile!$B$2:$B$17521,$B349,Profile!$C$2:$C$17521,CA$8))*$C$9</f>
        <v>0.3069197888</v>
      </c>
      <c r="CB349" s="193">
        <f>(SUMIFS(Profile!$E$2:$E$17521,Profile!$B$2:$B$17521,$B349,Profile!$C$2:$C$17521,CB$8))*$C$9</f>
        <v>0.2946098875</v>
      </c>
      <c r="CC349" s="193">
        <f>(SUMIFS(Profile!$E$2:$E$17521,Profile!$B$2:$B$17521,$B349,Profile!$C$2:$C$17521,CC$8))*$C$9</f>
        <v>0.2456869352</v>
      </c>
      <c r="CD349" s="193">
        <f>(SUMIFS(Profile!$E$2:$E$17521,Profile!$B$2:$B$17521,$B349,Profile!$C$2:$C$17521,CD$8))*$C$9</f>
        <v>0.1923958779</v>
      </c>
      <c r="CE349" s="193">
        <f>(SUMIFS(Profile!$E$2:$E$17521,Profile!$B$2:$B$17521,$B349,Profile!$C$2:$C$17521,CE$8))*$C$9</f>
        <v>0.1312667811</v>
      </c>
      <c r="CF349" s="193">
        <f>(SUMIFS(Profile!$E$2:$E$17521,Profile!$B$2:$B$17521,$B349,Profile!$C$2:$C$17521,CF$8))*$C$9</f>
        <v>0.06686664257</v>
      </c>
      <c r="CG349" s="193">
        <f>(SUMIFS(Profile!$E$2:$E$17521,Profile!$B$2:$B$17521,$B349,Profile!$C$2:$C$17521,CG$8))*$C$9</f>
        <v>0.02585747403</v>
      </c>
      <c r="CH349" s="193">
        <f>(SUMIFS(Profile!$E$2:$E$17521,Profile!$B$2:$B$17521,$B349,Profile!$C$2:$C$17521,CH$8))*$C$9</f>
        <v>0.003608204662</v>
      </c>
      <c r="CI349" s="193">
        <f>(SUMIFS(Profile!$E$2:$E$17521,Profile!$B$2:$B$17521,$B349,Profile!$C$2:$C$17521,CI$8))*$C$9</f>
        <v>0.0002168857379</v>
      </c>
      <c r="CJ349" s="193">
        <f>(SUMIFS(Profile!$E$2:$E$17521,Profile!$B$2:$B$17521,$B349,Profile!$C$2:$C$17521,CJ$8))*$C$9</f>
        <v>0</v>
      </c>
      <c r="CK349" s="193">
        <f>(SUMIFS(Profile!$E$2:$E$17521,Profile!$B$2:$B$17521,$B349,Profile!$C$2:$C$17521,CK$8))*$C$9</f>
        <v>0</v>
      </c>
      <c r="CL349" s="193">
        <f>(SUMIFS(Profile!$E$2:$E$17521,Profile!$B$2:$B$17521,$B349,Profile!$C$2:$C$17521,CL$8))*$C$9</f>
        <v>0</v>
      </c>
      <c r="CM349" s="193">
        <f>(SUMIFS(Profile!$E$2:$E$17521,Profile!$B$2:$B$17521,$B349,Profile!$C$2:$C$17521,CM$8))*$C$9</f>
        <v>0</v>
      </c>
      <c r="CN349" s="193">
        <f>(SUMIFS(Profile!$E$2:$E$17521,Profile!$B$2:$B$17521,$B349,Profile!$C$2:$C$17521,CN$8))*$C$9</f>
        <v>0</v>
      </c>
      <c r="CO349" s="193">
        <f>(SUMIFS(Profile!$E$2:$E$17521,Profile!$B$2:$B$17521,$B349,Profile!$C$2:$C$17521,CO$8))*$C$9</f>
        <v>0</v>
      </c>
      <c r="CP349" s="193">
        <f>(SUMIFS(Profile!$E$2:$E$17521,Profile!$B$2:$B$17521,$B349,Profile!$C$2:$C$17521,CP$8))*$C$9</f>
        <v>0</v>
      </c>
      <c r="CQ349" s="193">
        <f>(SUMIFS(Profile!$E$2:$E$17521,Profile!$B$2:$B$17521,$B349,Profile!$C$2:$C$17521,CQ$8))*$C$9</f>
        <v>0</v>
      </c>
      <c r="CR349" s="193">
        <f>(SUMIFS(Profile!$E$2:$E$17521,Profile!$B$2:$B$17521,$B349,Profile!$C$2:$C$17521,CR$8))*$C$9</f>
        <v>0</v>
      </c>
      <c r="CS349" s="193">
        <f>(SUMIFS(Profile!$E$2:$E$17521,Profile!$B$2:$B$17521,$B349,Profile!$C$2:$C$17521,CS$8))*$C$9</f>
        <v>0</v>
      </c>
      <c r="CT349" s="193">
        <f>(SUMIFS(Profile!$E$2:$E$17521,Profile!$B$2:$B$17521,$B349,Profile!$C$2:$C$17521,CT$8))*$C$9</f>
        <v>0</v>
      </c>
      <c r="CU349" s="193">
        <f>(SUMIFS(Profile!$E$2:$E$17521,Profile!$B$2:$B$17521,$B349,Profile!$C$2:$C$17521,CU$8))*$C$9</f>
        <v>0</v>
      </c>
      <c r="CV349" s="193">
        <f>(SUMIFS(Profile!$E$2:$E$17521,Profile!$B$2:$B$17521,$B349,Profile!$C$2:$C$17521,CV$8))*$C$9</f>
        <v>0</v>
      </c>
      <c r="CW349" s="193">
        <f>(SUMIFS(Profile!$E$2:$E$17521,Profile!$B$2:$B$17521,$B349,Profile!$C$2:$C$17521,CW$8))*$C$9</f>
        <v>0</v>
      </c>
      <c r="CX349" s="193">
        <f t="shared" si="17"/>
        <v>0.06971761819</v>
      </c>
      <c r="CY349" s="193">
        <f t="shared" ref="CY349:ET349" si="1707">MAX(BB349-E349,0)</f>
        <v>0</v>
      </c>
      <c r="CZ349" s="193">
        <f t="shared" si="1707"/>
        <v>0</v>
      </c>
      <c r="DA349" s="193">
        <f t="shared" si="1707"/>
        <v>0</v>
      </c>
      <c r="DB349" s="193">
        <f t="shared" si="1707"/>
        <v>0</v>
      </c>
      <c r="DC349" s="193">
        <f t="shared" si="1707"/>
        <v>0</v>
      </c>
      <c r="DD349" s="193">
        <f t="shared" si="1707"/>
        <v>0</v>
      </c>
      <c r="DE349" s="193">
        <f t="shared" si="1707"/>
        <v>0</v>
      </c>
      <c r="DF349" s="193">
        <f t="shared" si="1707"/>
        <v>0</v>
      </c>
      <c r="DG349" s="193">
        <f t="shared" si="1707"/>
        <v>0</v>
      </c>
      <c r="DH349" s="193">
        <f t="shared" si="1707"/>
        <v>0</v>
      </c>
      <c r="DI349" s="193">
        <f t="shared" si="1707"/>
        <v>0</v>
      </c>
      <c r="DJ349" s="193">
        <f t="shared" si="1707"/>
        <v>0</v>
      </c>
      <c r="DK349" s="193">
        <f t="shared" si="1707"/>
        <v>0</v>
      </c>
      <c r="DL349" s="193">
        <f t="shared" si="1707"/>
        <v>0</v>
      </c>
      <c r="DM349" s="193">
        <f t="shared" si="1707"/>
        <v>0</v>
      </c>
      <c r="DN349" s="193">
        <f t="shared" si="1707"/>
        <v>0</v>
      </c>
      <c r="DO349" s="193">
        <f t="shared" si="1707"/>
        <v>0</v>
      </c>
      <c r="DP349" s="193">
        <f t="shared" si="1707"/>
        <v>0</v>
      </c>
      <c r="DQ349" s="193">
        <f t="shared" si="1707"/>
        <v>0</v>
      </c>
      <c r="DR349" s="193">
        <f t="shared" si="1707"/>
        <v>0</v>
      </c>
      <c r="DS349" s="193">
        <f t="shared" si="1707"/>
        <v>0</v>
      </c>
      <c r="DT349" s="193">
        <f t="shared" si="1707"/>
        <v>0</v>
      </c>
      <c r="DU349" s="193">
        <f t="shared" si="1707"/>
        <v>0.02305665757</v>
      </c>
      <c r="DV349" s="193">
        <f t="shared" si="1707"/>
        <v>0.0249193389</v>
      </c>
      <c r="DW349" s="193">
        <f t="shared" si="1707"/>
        <v>0.002310576298</v>
      </c>
      <c r="DX349" s="193">
        <f t="shared" si="1707"/>
        <v>0.01286583489</v>
      </c>
      <c r="DY349" s="193">
        <f t="shared" si="1707"/>
        <v>0.006565210537</v>
      </c>
      <c r="DZ349" s="193">
        <f t="shared" si="1707"/>
        <v>0</v>
      </c>
      <c r="EA349" s="193">
        <f t="shared" si="1707"/>
        <v>0</v>
      </c>
      <c r="EB349" s="193">
        <f t="shared" si="1707"/>
        <v>0</v>
      </c>
      <c r="EC349" s="193">
        <f t="shared" si="1707"/>
        <v>0</v>
      </c>
      <c r="ED349" s="193">
        <f t="shared" si="1707"/>
        <v>0</v>
      </c>
      <c r="EE349" s="193">
        <f t="shared" si="1707"/>
        <v>0</v>
      </c>
      <c r="EF349" s="193">
        <f t="shared" si="1707"/>
        <v>0</v>
      </c>
      <c r="EG349" s="193">
        <f t="shared" si="1707"/>
        <v>0</v>
      </c>
      <c r="EH349" s="193">
        <f t="shared" si="1707"/>
        <v>0</v>
      </c>
      <c r="EI349" s="193">
        <f t="shared" si="1707"/>
        <v>0</v>
      </c>
      <c r="EJ349" s="193">
        <f t="shared" si="1707"/>
        <v>0</v>
      </c>
      <c r="EK349" s="193">
        <f t="shared" si="1707"/>
        <v>0</v>
      </c>
      <c r="EL349" s="193">
        <f t="shared" si="1707"/>
        <v>0</v>
      </c>
      <c r="EM349" s="193">
        <f t="shared" si="1707"/>
        <v>0</v>
      </c>
      <c r="EN349" s="193">
        <f t="shared" si="1707"/>
        <v>0</v>
      </c>
      <c r="EO349" s="193">
        <f t="shared" si="1707"/>
        <v>0</v>
      </c>
      <c r="EP349" s="193">
        <f t="shared" si="1707"/>
        <v>0</v>
      </c>
      <c r="EQ349" s="193">
        <f t="shared" si="1707"/>
        <v>0</v>
      </c>
      <c r="ER349" s="193">
        <f t="shared" si="1707"/>
        <v>0</v>
      </c>
      <c r="ES349" s="193">
        <f t="shared" si="1707"/>
        <v>0</v>
      </c>
      <c r="ET349" s="193">
        <f t="shared" si="1707"/>
        <v>0</v>
      </c>
      <c r="EU349" s="193">
        <f t="shared" si="19"/>
        <v>2.941233332</v>
      </c>
      <c r="EV349" s="193">
        <f t="shared" ref="EV349:GQ349" si="1708">BB349-CY349</f>
        <v>0</v>
      </c>
      <c r="EW349" s="193">
        <f t="shared" si="1708"/>
        <v>0</v>
      </c>
      <c r="EX349" s="193">
        <f t="shared" si="1708"/>
        <v>0</v>
      </c>
      <c r="EY349" s="193">
        <f t="shared" si="1708"/>
        <v>0</v>
      </c>
      <c r="EZ349" s="193">
        <f t="shared" si="1708"/>
        <v>0</v>
      </c>
      <c r="FA349" s="193">
        <f t="shared" si="1708"/>
        <v>0</v>
      </c>
      <c r="FB349" s="193">
        <f t="shared" si="1708"/>
        <v>0</v>
      </c>
      <c r="FC349" s="193">
        <f t="shared" si="1708"/>
        <v>0</v>
      </c>
      <c r="FD349" s="193">
        <f t="shared" si="1708"/>
        <v>0</v>
      </c>
      <c r="FE349" s="193">
        <f t="shared" si="1708"/>
        <v>0</v>
      </c>
      <c r="FF349" s="193">
        <f t="shared" si="1708"/>
        <v>0</v>
      </c>
      <c r="FG349" s="193">
        <f t="shared" si="1708"/>
        <v>0</v>
      </c>
      <c r="FH349" s="193">
        <f t="shared" si="1708"/>
        <v>0</v>
      </c>
      <c r="FI349" s="193">
        <f t="shared" si="1708"/>
        <v>0</v>
      </c>
      <c r="FJ349" s="193">
        <f t="shared" si="1708"/>
        <v>0</v>
      </c>
      <c r="FK349" s="193">
        <f t="shared" si="1708"/>
        <v>0.0006097791359</v>
      </c>
      <c r="FL349" s="193">
        <f t="shared" si="1708"/>
        <v>0.01512252257</v>
      </c>
      <c r="FM349" s="193">
        <f t="shared" si="1708"/>
        <v>0.05279839139</v>
      </c>
      <c r="FN349" s="193">
        <f t="shared" si="1708"/>
        <v>0.1184172947</v>
      </c>
      <c r="FO349" s="193">
        <f t="shared" si="1708"/>
        <v>0.1926576595</v>
      </c>
      <c r="FP349" s="193">
        <f t="shared" si="1708"/>
        <v>0.2051256636</v>
      </c>
      <c r="FQ349" s="193">
        <f t="shared" si="1708"/>
        <v>0.2475755057</v>
      </c>
      <c r="FR349" s="193">
        <f t="shared" si="1708"/>
        <v>0.2820354</v>
      </c>
      <c r="FS349" s="193">
        <f t="shared" si="1708"/>
        <v>0.2852403477</v>
      </c>
      <c r="FT349" s="193">
        <f t="shared" si="1708"/>
        <v>0.2936533355</v>
      </c>
      <c r="FU349" s="193">
        <f t="shared" si="1708"/>
        <v>0.294053954</v>
      </c>
      <c r="FV349" s="193">
        <f t="shared" si="1708"/>
        <v>0.288044677</v>
      </c>
      <c r="FW349" s="193">
        <f t="shared" si="1708"/>
        <v>0.2456869352</v>
      </c>
      <c r="FX349" s="193">
        <f t="shared" si="1708"/>
        <v>0.1923958779</v>
      </c>
      <c r="FY349" s="193">
        <f t="shared" si="1708"/>
        <v>0.1312667811</v>
      </c>
      <c r="FZ349" s="193">
        <f t="shared" si="1708"/>
        <v>0.06686664257</v>
      </c>
      <c r="GA349" s="193">
        <f t="shared" si="1708"/>
        <v>0.02585747403</v>
      </c>
      <c r="GB349" s="193">
        <f t="shared" si="1708"/>
        <v>0.003608204662</v>
      </c>
      <c r="GC349" s="193">
        <f t="shared" si="1708"/>
        <v>0.0002168857379</v>
      </c>
      <c r="GD349" s="193">
        <f t="shared" si="1708"/>
        <v>0</v>
      </c>
      <c r="GE349" s="193">
        <f t="shared" si="1708"/>
        <v>0</v>
      </c>
      <c r="GF349" s="193">
        <f t="shared" si="1708"/>
        <v>0</v>
      </c>
      <c r="GG349" s="193">
        <f t="shared" si="1708"/>
        <v>0</v>
      </c>
      <c r="GH349" s="193">
        <f t="shared" si="1708"/>
        <v>0</v>
      </c>
      <c r="GI349" s="193">
        <f t="shared" si="1708"/>
        <v>0</v>
      </c>
      <c r="GJ349" s="193">
        <f t="shared" si="1708"/>
        <v>0</v>
      </c>
      <c r="GK349" s="193">
        <f t="shared" si="1708"/>
        <v>0</v>
      </c>
      <c r="GL349" s="193">
        <f t="shared" si="1708"/>
        <v>0</v>
      </c>
      <c r="GM349" s="193">
        <f t="shared" si="1708"/>
        <v>0</v>
      </c>
      <c r="GN349" s="193">
        <f t="shared" si="1708"/>
        <v>0</v>
      </c>
      <c r="GO349" s="193">
        <f t="shared" si="1708"/>
        <v>0</v>
      </c>
      <c r="GP349" s="193">
        <f t="shared" si="1708"/>
        <v>0</v>
      </c>
      <c r="GQ349" s="193">
        <f t="shared" si="1708"/>
        <v>0</v>
      </c>
      <c r="GR349" s="193">
        <f t="shared" si="21"/>
        <v>10.29672313</v>
      </c>
      <c r="GS349" s="193">
        <f t="shared" ref="GS349:IN349" si="1709">E349-EV349</f>
        <v>0.1722659403</v>
      </c>
      <c r="GT349" s="193">
        <f t="shared" si="1709"/>
        <v>0.1526356355</v>
      </c>
      <c r="GU349" s="193">
        <f t="shared" si="1709"/>
        <v>0.1414183185</v>
      </c>
      <c r="GV349" s="193">
        <f t="shared" si="1709"/>
        <v>0.1342071861</v>
      </c>
      <c r="GW349" s="193">
        <f t="shared" si="1709"/>
        <v>0.1277972906</v>
      </c>
      <c r="GX349" s="193">
        <f t="shared" si="1709"/>
        <v>0.123791106</v>
      </c>
      <c r="GY349" s="193">
        <f t="shared" si="1709"/>
        <v>0.123791106</v>
      </c>
      <c r="GZ349" s="193">
        <f t="shared" si="1709"/>
        <v>0.1221886321</v>
      </c>
      <c r="HA349" s="193">
        <f t="shared" si="1709"/>
        <v>0.1225892506</v>
      </c>
      <c r="HB349" s="193">
        <f t="shared" si="1709"/>
        <v>0.1265954352</v>
      </c>
      <c r="HC349" s="193">
        <f t="shared" si="1709"/>
        <v>0.1326047122</v>
      </c>
      <c r="HD349" s="193">
        <f t="shared" si="1709"/>
        <v>0.1438220293</v>
      </c>
      <c r="HE349" s="193">
        <f t="shared" si="1709"/>
        <v>0.1738684142</v>
      </c>
      <c r="HF349" s="193">
        <f t="shared" si="1709"/>
        <v>0.2071197469</v>
      </c>
      <c r="HG349" s="193">
        <f t="shared" si="1709"/>
        <v>0.2507871596</v>
      </c>
      <c r="HH349" s="193">
        <f t="shared" si="1709"/>
        <v>0.2810250024</v>
      </c>
      <c r="HI349" s="193">
        <f t="shared" si="1709"/>
        <v>0.2789314314</v>
      </c>
      <c r="HJ349" s="193">
        <f t="shared" si="1709"/>
        <v>0.2372493779</v>
      </c>
      <c r="HK349" s="193">
        <f t="shared" si="1709"/>
        <v>0.1716304746</v>
      </c>
      <c r="HL349" s="193">
        <f t="shared" si="1709"/>
        <v>0.09698949137</v>
      </c>
      <c r="HM349" s="193">
        <f t="shared" si="1709"/>
        <v>0.07891282868</v>
      </c>
      <c r="HN349" s="193">
        <f t="shared" si="1709"/>
        <v>0.03686360509</v>
      </c>
      <c r="HO349" s="193">
        <f t="shared" si="1709"/>
        <v>0</v>
      </c>
      <c r="HP349" s="193">
        <f t="shared" si="1709"/>
        <v>0</v>
      </c>
      <c r="HQ349" s="193">
        <f t="shared" si="1709"/>
        <v>0</v>
      </c>
      <c r="HR349" s="193">
        <f t="shared" si="1709"/>
        <v>0</v>
      </c>
      <c r="HS349" s="193">
        <f t="shared" si="1709"/>
        <v>0</v>
      </c>
      <c r="HT349" s="193">
        <f t="shared" si="1709"/>
        <v>0.03795093868</v>
      </c>
      <c r="HU349" s="193">
        <f t="shared" si="1709"/>
        <v>0.08803704825</v>
      </c>
      <c r="HV349" s="193">
        <f t="shared" si="1709"/>
        <v>0.1587809882</v>
      </c>
      <c r="HW349" s="193">
        <f t="shared" si="1709"/>
        <v>0.2351996807</v>
      </c>
      <c r="HX349" s="193">
        <f t="shared" si="1709"/>
        <v>0.3074570896</v>
      </c>
      <c r="HY349" s="193">
        <f t="shared" si="1709"/>
        <v>0.3709700609</v>
      </c>
      <c r="HZ349" s="193">
        <f t="shared" si="1709"/>
        <v>0.4242784407</v>
      </c>
      <c r="IA349" s="193">
        <f t="shared" si="1709"/>
        <v>0.4611118542</v>
      </c>
      <c r="IB349" s="193">
        <f t="shared" si="1709"/>
        <v>0.4621534622</v>
      </c>
      <c r="IC349" s="193">
        <f t="shared" si="1709"/>
        <v>0.4628745755</v>
      </c>
      <c r="ID349" s="193">
        <f t="shared" si="1709"/>
        <v>0.454902268</v>
      </c>
      <c r="IE349" s="193">
        <f t="shared" si="1709"/>
        <v>0.4347511592</v>
      </c>
      <c r="IF349" s="193">
        <f t="shared" si="1709"/>
        <v>0.4132379476</v>
      </c>
      <c r="IG349" s="193">
        <f t="shared" si="1709"/>
        <v>0.3970128997</v>
      </c>
      <c r="IH349" s="193">
        <f t="shared" si="1709"/>
        <v>0.3853949642</v>
      </c>
      <c r="II349" s="193">
        <f t="shared" si="1709"/>
        <v>0.3693702255</v>
      </c>
      <c r="IJ349" s="193">
        <f t="shared" si="1709"/>
        <v>0.3473362099</v>
      </c>
      <c r="IK349" s="193">
        <f t="shared" si="1709"/>
        <v>0.3245009574</v>
      </c>
      <c r="IL349" s="193">
        <f t="shared" si="1709"/>
        <v>0.2824360184</v>
      </c>
      <c r="IM349" s="193">
        <f t="shared" si="1709"/>
        <v>0.2419735534</v>
      </c>
      <c r="IN349" s="193">
        <f t="shared" si="1709"/>
        <v>0.1999086145</v>
      </c>
      <c r="IO349" s="193">
        <f t="shared" si="23"/>
        <v>0.06971761819</v>
      </c>
      <c r="IP349" s="193">
        <f t="shared" si="29"/>
        <v>0</v>
      </c>
      <c r="IQ349" s="193">
        <f t="shared" ref="IQ349:KK349" si="1710">MAX((MIN(CZ349+IP349,$IO$7))-GT349,0)</f>
        <v>0</v>
      </c>
      <c r="IR349" s="193">
        <f t="shared" si="1710"/>
        <v>0</v>
      </c>
      <c r="IS349" s="193">
        <f t="shared" si="1710"/>
        <v>0</v>
      </c>
      <c r="IT349" s="193">
        <f t="shared" si="1710"/>
        <v>0</v>
      </c>
      <c r="IU349" s="193">
        <f t="shared" si="1710"/>
        <v>0</v>
      </c>
      <c r="IV349" s="193">
        <f t="shared" si="1710"/>
        <v>0</v>
      </c>
      <c r="IW349" s="193">
        <f t="shared" si="1710"/>
        <v>0</v>
      </c>
      <c r="IX349" s="193">
        <f t="shared" si="1710"/>
        <v>0</v>
      </c>
      <c r="IY349" s="193">
        <f t="shared" si="1710"/>
        <v>0</v>
      </c>
      <c r="IZ349" s="193">
        <f t="shared" si="1710"/>
        <v>0</v>
      </c>
      <c r="JA349" s="193">
        <f t="shared" si="1710"/>
        <v>0</v>
      </c>
      <c r="JB349" s="193">
        <f t="shared" si="1710"/>
        <v>0</v>
      </c>
      <c r="JC349" s="193">
        <f t="shared" si="1710"/>
        <v>0</v>
      </c>
      <c r="JD349" s="193">
        <f t="shared" si="1710"/>
        <v>0</v>
      </c>
      <c r="JE349" s="193">
        <f t="shared" si="1710"/>
        <v>0</v>
      </c>
      <c r="JF349" s="193">
        <f t="shared" si="1710"/>
        <v>0</v>
      </c>
      <c r="JG349" s="193">
        <f t="shared" si="1710"/>
        <v>0</v>
      </c>
      <c r="JH349" s="193">
        <f t="shared" si="1710"/>
        <v>0</v>
      </c>
      <c r="JI349" s="193">
        <f t="shared" si="1710"/>
        <v>0</v>
      </c>
      <c r="JJ349" s="193">
        <f t="shared" si="1710"/>
        <v>0</v>
      </c>
      <c r="JK349" s="193">
        <f t="shared" si="1710"/>
        <v>0</v>
      </c>
      <c r="JL349" s="193">
        <f t="shared" si="1710"/>
        <v>0.02305665757</v>
      </c>
      <c r="JM349" s="193">
        <f t="shared" si="1710"/>
        <v>0.04797599647</v>
      </c>
      <c r="JN349" s="193">
        <f t="shared" si="1710"/>
        <v>0.05028657276</v>
      </c>
      <c r="JO349" s="193">
        <f t="shared" si="1710"/>
        <v>0.06315240765</v>
      </c>
      <c r="JP349" s="193">
        <f t="shared" si="1710"/>
        <v>0.06971761819</v>
      </c>
      <c r="JQ349" s="193">
        <f t="shared" si="1710"/>
        <v>0.03176667951</v>
      </c>
      <c r="JR349" s="193">
        <f t="shared" si="1710"/>
        <v>0</v>
      </c>
      <c r="JS349" s="193">
        <f t="shared" si="1710"/>
        <v>0</v>
      </c>
      <c r="JT349" s="193">
        <f t="shared" si="1710"/>
        <v>0</v>
      </c>
      <c r="JU349" s="193">
        <f t="shared" si="1710"/>
        <v>0</v>
      </c>
      <c r="JV349" s="193">
        <f t="shared" si="1710"/>
        <v>0</v>
      </c>
      <c r="JW349" s="193">
        <f t="shared" si="1710"/>
        <v>0</v>
      </c>
      <c r="JX349" s="193">
        <f t="shared" si="1710"/>
        <v>0</v>
      </c>
      <c r="JY349" s="193">
        <f t="shared" si="1710"/>
        <v>0</v>
      </c>
      <c r="JZ349" s="193">
        <f t="shared" si="1710"/>
        <v>0</v>
      </c>
      <c r="KA349" s="193">
        <f t="shared" si="1710"/>
        <v>0</v>
      </c>
      <c r="KB349" s="193">
        <f t="shared" si="1710"/>
        <v>0</v>
      </c>
      <c r="KC349" s="193">
        <f t="shared" si="1710"/>
        <v>0</v>
      </c>
      <c r="KD349" s="193">
        <f t="shared" si="1710"/>
        <v>0</v>
      </c>
      <c r="KE349" s="193">
        <f t="shared" si="1710"/>
        <v>0</v>
      </c>
      <c r="KF349" s="193">
        <f t="shared" si="1710"/>
        <v>0</v>
      </c>
      <c r="KG349" s="193">
        <f t="shared" si="1710"/>
        <v>0</v>
      </c>
      <c r="KH349" s="193">
        <f t="shared" si="1710"/>
        <v>0</v>
      </c>
      <c r="KI349" s="193">
        <f t="shared" si="1710"/>
        <v>0</v>
      </c>
      <c r="KJ349" s="193">
        <f t="shared" si="1710"/>
        <v>0</v>
      </c>
      <c r="KK349" s="193">
        <f t="shared" si="1710"/>
        <v>0</v>
      </c>
      <c r="KL349" s="1"/>
      <c r="KM349" s="1"/>
      <c r="KN349" s="1"/>
      <c r="KO349" s="1"/>
      <c r="KP349" s="1"/>
      <c r="KQ349" s="1"/>
      <c r="KR349" s="1"/>
      <c r="KS349" s="1"/>
      <c r="KT349" s="1"/>
      <c r="KU349" s="1"/>
      <c r="KV349" s="1"/>
      <c r="KW349" s="1"/>
      <c r="KX349" s="1"/>
      <c r="KY349" s="1"/>
      <c r="KZ349" s="1"/>
      <c r="LA349" s="1"/>
      <c r="LB349" s="1"/>
      <c r="LC349" s="1"/>
      <c r="LD349" s="1"/>
      <c r="LE349" s="1"/>
      <c r="LF349" s="1"/>
      <c r="LG349" s="1"/>
      <c r="LH349" s="1"/>
      <c r="LI349" s="1"/>
      <c r="LJ349" s="1"/>
      <c r="LK349" s="1"/>
      <c r="LL349" s="1"/>
      <c r="LM349" s="1"/>
      <c r="LN349" s="1"/>
    </row>
    <row r="350" ht="14.25" customHeight="1">
      <c r="A350" s="1">
        <v>12.0</v>
      </c>
      <c r="B350" s="1">
        <f t="shared" ref="B350:C350" si="1711">B349+1</f>
        <v>340</v>
      </c>
      <c r="C350" s="267">
        <f t="shared" si="1711"/>
        <v>43805</v>
      </c>
      <c r="D350" s="193">
        <f t="shared" si="15"/>
        <v>12.8248387</v>
      </c>
      <c r="E350" s="193">
        <f>(SUMIFS(Profile!$F$2:$F$17521,Profile!$B$2:$B$17521,$B350,Profile!$C$2:$C$17521,E$8))*$C$6</f>
        <v>0.1710640849</v>
      </c>
      <c r="F350" s="193">
        <f>(SUMIFS(Profile!$F$2:$F$17521,Profile!$B$2:$B$17521,$B350,Profile!$C$2:$C$17521,F$8))*$C$6</f>
        <v>0.1510331616</v>
      </c>
      <c r="G350" s="193">
        <f>(SUMIFS(Profile!$F$2:$F$17521,Profile!$B$2:$B$17521,$B350,Profile!$C$2:$C$17521,G$8))*$C$6</f>
        <v>0.1414183185</v>
      </c>
      <c r="H350" s="193">
        <f>(SUMIFS(Profile!$F$2:$F$17521,Profile!$B$2:$B$17521,$B350,Profile!$C$2:$C$17521,H$8))*$C$6</f>
        <v>0.1354090415</v>
      </c>
      <c r="I350" s="193">
        <f>(SUMIFS(Profile!$F$2:$F$17521,Profile!$B$2:$B$17521,$B350,Profile!$C$2:$C$17521,I$8))*$C$6</f>
        <v>0.1273966722</v>
      </c>
      <c r="J350" s="193">
        <f>(SUMIFS(Profile!$F$2:$F$17521,Profile!$B$2:$B$17521,$B350,Profile!$C$2:$C$17521,J$8))*$C$6</f>
        <v>0.122989869</v>
      </c>
      <c r="K350" s="193">
        <f>(SUMIFS(Profile!$F$2:$F$17521,Profile!$B$2:$B$17521,$B350,Profile!$C$2:$C$17521,K$8))*$C$6</f>
        <v>0.123791106</v>
      </c>
      <c r="L350" s="193">
        <f>(SUMIFS(Profile!$F$2:$F$17521,Profile!$B$2:$B$17521,$B350,Profile!$C$2:$C$17521,L$8))*$C$6</f>
        <v>0.122989869</v>
      </c>
      <c r="M350" s="193">
        <f>(SUMIFS(Profile!$F$2:$F$17521,Profile!$B$2:$B$17521,$B350,Profile!$C$2:$C$17521,M$8))*$C$6</f>
        <v>0.1225892506</v>
      </c>
      <c r="N350" s="193">
        <f>(SUMIFS(Profile!$F$2:$F$17521,Profile!$B$2:$B$17521,$B350,Profile!$C$2:$C$17521,N$8))*$C$6</f>
        <v>0.1273966722</v>
      </c>
      <c r="O350" s="193">
        <f>(SUMIFS(Profile!$F$2:$F$17521,Profile!$B$2:$B$17521,$B350,Profile!$C$2:$C$17521,O$8))*$C$6</f>
        <v>0.1322040937</v>
      </c>
      <c r="P350" s="193">
        <f>(SUMIFS(Profile!$F$2:$F$17521,Profile!$B$2:$B$17521,$B350,Profile!$C$2:$C$17521,P$8))*$C$6</f>
        <v>0.1450238847</v>
      </c>
      <c r="Q350" s="193">
        <f>(SUMIFS(Profile!$F$2:$F$17521,Profile!$B$2:$B$17521,$B350,Profile!$C$2:$C$17521,Q$8))*$C$6</f>
        <v>0.1726665588</v>
      </c>
      <c r="R350" s="193">
        <f>(SUMIFS(Profile!$F$2:$F$17521,Profile!$B$2:$B$17521,$B350,Profile!$C$2:$C$17521,R$8))*$C$6</f>
        <v>0.2019117068</v>
      </c>
      <c r="S350" s="193">
        <f>(SUMIFS(Profile!$F$2:$F$17521,Profile!$B$2:$B$17521,$B350,Profile!$C$2:$C$17521,S$8))*$C$6</f>
        <v>0.2435760273</v>
      </c>
      <c r="T350" s="193">
        <f>(SUMIFS(Profile!$F$2:$F$17521,Profile!$B$2:$B$17521,$B350,Profile!$C$2:$C$17521,T$8))*$C$6</f>
        <v>0.2768273599</v>
      </c>
      <c r="U350" s="193">
        <f>(SUMIFS(Profile!$F$2:$F$17521,Profile!$B$2:$B$17521,$B350,Profile!$C$2:$C$17521,U$8))*$C$6</f>
        <v>0.2868428216</v>
      </c>
      <c r="V350" s="193">
        <f>(SUMIFS(Profile!$F$2:$F$17521,Profile!$B$2:$B$17521,$B350,Profile!$C$2:$C$17521,V$8))*$C$6</f>
        <v>0.2824360184</v>
      </c>
      <c r="W350" s="193">
        <f>(SUMIFS(Profile!$F$2:$F$17521,Profile!$B$2:$B$17521,$B350,Profile!$C$2:$C$17521,W$8))*$C$6</f>
        <v>0.2796316892</v>
      </c>
      <c r="X350" s="193">
        <f>(SUMIFS(Profile!$F$2:$F$17521,Profile!$B$2:$B$17521,$B350,Profile!$C$2:$C$17521,X$8))*$C$6</f>
        <v>0.2748242676</v>
      </c>
      <c r="Y350" s="193">
        <f>(SUMIFS(Profile!$F$2:$F$17521,Profile!$B$2:$B$17521,$B350,Profile!$C$2:$C$17521,Y$8))*$C$6</f>
        <v>0.2632063321</v>
      </c>
      <c r="Z350" s="193">
        <f>(SUMIFS(Profile!$F$2:$F$17521,Profile!$B$2:$B$17521,$B350,Profile!$C$2:$C$17521,Z$8))*$C$6</f>
        <v>0.2604020028</v>
      </c>
      <c r="AA350" s="193">
        <f>(SUMIFS(Profile!$F$2:$F$17521,Profile!$B$2:$B$17521,$B350,Profile!$C$2:$C$17521,AA$8))*$C$6</f>
        <v>0.258799529</v>
      </c>
      <c r="AB350" s="193">
        <f>(SUMIFS(Profile!$F$2:$F$17521,Profile!$B$2:$B$17521,$B350,Profile!$C$2:$C$17521,AB$8))*$C$6</f>
        <v>0.2600013844</v>
      </c>
      <c r="AC350" s="193">
        <f>(SUMIFS(Profile!$F$2:$F$17521,Profile!$B$2:$B$17521,$B350,Profile!$C$2:$C$17521,AC$8))*$C$6</f>
        <v>0.2656100429</v>
      </c>
      <c r="AD350" s="193">
        <f>(SUMIFS(Profile!$F$2:$F$17521,Profile!$B$2:$B$17521,$B350,Profile!$C$2:$C$17521,AD$8))*$C$6</f>
        <v>0.2656100429</v>
      </c>
      <c r="AE350" s="193">
        <f>(SUMIFS(Profile!$F$2:$F$17521,Profile!$B$2:$B$17521,$B350,Profile!$C$2:$C$17521,AE$8))*$C$6</f>
        <v>0.2612032398</v>
      </c>
      <c r="AF350" s="193">
        <f>(SUMIFS(Profile!$F$2:$F$17521,Profile!$B$2:$B$17521,$B350,Profile!$C$2:$C$17521,AF$8))*$C$6</f>
        <v>0.257998292</v>
      </c>
      <c r="AG350" s="193">
        <f>(SUMIFS(Profile!$F$2:$F$17521,Profile!$B$2:$B$17521,$B350,Profile!$C$2:$C$17521,AG$8))*$C$6</f>
        <v>0.2616038582</v>
      </c>
      <c r="AH350" s="193">
        <f>(SUMIFS(Profile!$F$2:$F$17521,Profile!$B$2:$B$17521,$B350,Profile!$C$2:$C$17521,AH$8))*$C$6</f>
        <v>0.2732217937</v>
      </c>
      <c r="AI350" s="193">
        <f>(SUMIFS(Profile!$F$2:$F$17521,Profile!$B$2:$B$17521,$B350,Profile!$C$2:$C$17521,AI$8))*$C$6</f>
        <v>0.2836378738</v>
      </c>
      <c r="AJ350" s="193">
        <f>(SUMIFS(Profile!$F$2:$F$17521,Profile!$B$2:$B$17521,$B350,Profile!$C$2:$C$17521,AJ$8))*$C$6</f>
        <v>0.3132836403</v>
      </c>
      <c r="AK350" s="193">
        <f>(SUMIFS(Profile!$F$2:$F$17521,Profile!$B$2:$B$17521,$B350,Profile!$C$2:$C$17521,AK$8))*$C$6</f>
        <v>0.358553527</v>
      </c>
      <c r="AL350" s="193">
        <f>(SUMIFS(Profile!$F$2:$F$17521,Profile!$B$2:$B$17521,$B350,Profile!$C$2:$C$17521,AL$8))*$C$6</f>
        <v>0.4106339275</v>
      </c>
      <c r="AM350" s="193">
        <f>(SUMIFS(Profile!$F$2:$F$17521,Profile!$B$2:$B$17521,$B350,Profile!$C$2:$C$17521,AM$8))*$C$6</f>
        <v>0.4479315067</v>
      </c>
      <c r="AN350" s="193">
        <f>(SUMIFS(Profile!$F$2:$F$17521,Profile!$B$2:$B$17521,$B350,Profile!$C$2:$C$17521,AN$8))*$C$6</f>
        <v>0.4592690093</v>
      </c>
      <c r="AO350" s="193">
        <f>(SUMIFS(Profile!$F$2:$F$17521,Profile!$B$2:$B$17521,$B350,Profile!$C$2:$C$17521,AO$8))*$C$6</f>
        <v>0.4583876487</v>
      </c>
      <c r="AP350" s="193">
        <f>(SUMIFS(Profile!$F$2:$F$17521,Profile!$B$2:$B$17521,$B350,Profile!$C$2:$C$17521,AP$8))*$C$6</f>
        <v>0.4475709501</v>
      </c>
      <c r="AQ350" s="193">
        <f>(SUMIFS(Profile!$F$2:$F$17521,Profile!$B$2:$B$17521,$B350,Profile!$C$2:$C$17521,AQ$8))*$C$6</f>
        <v>0.4302642324</v>
      </c>
      <c r="AR350" s="193">
        <f>(SUMIFS(Profile!$F$2:$F$17521,Profile!$B$2:$B$17521,$B350,Profile!$C$2:$C$17521,AR$8))*$C$6</f>
        <v>0.4109143605</v>
      </c>
      <c r="AS350" s="193">
        <f>(SUMIFS(Profile!$F$2:$F$17521,Profile!$B$2:$B$17521,$B350,Profile!$C$2:$C$17521,AS$8))*$C$6</f>
        <v>0.3962116628</v>
      </c>
      <c r="AT350" s="193">
        <f>(SUMIFS(Profile!$F$2:$F$17521,Profile!$B$2:$B$17521,$B350,Profile!$C$2:$C$17521,AT$8))*$C$6</f>
        <v>0.3805875426</v>
      </c>
      <c r="AU350" s="193">
        <f>(SUMIFS(Profile!$F$2:$F$17521,Profile!$B$2:$B$17521,$B350,Profile!$C$2:$C$17521,AU$8))*$C$6</f>
        <v>0.3641621855</v>
      </c>
      <c r="AV350" s="193">
        <f>(SUMIFS(Profile!$F$2:$F$17521,Profile!$B$2:$B$17521,$B350,Profile!$C$2:$C$17521,AV$8))*$C$6</f>
        <v>0.346534973</v>
      </c>
      <c r="AW350" s="193">
        <f>(SUMIFS(Profile!$F$2:$F$17521,Profile!$B$2:$B$17521,$B350,Profile!$C$2:$C$17521,AW$8))*$C$6</f>
        <v>0.323299102</v>
      </c>
      <c r="AX350" s="193">
        <f>(SUMIFS(Profile!$F$2:$F$17521,Profile!$B$2:$B$17521,$B350,Profile!$C$2:$C$17521,AX$8))*$C$6</f>
        <v>0.2804329261</v>
      </c>
      <c r="AY350" s="193">
        <f>(SUMIFS(Profile!$F$2:$F$17521,Profile!$B$2:$B$17521,$B350,Profile!$C$2:$C$17521,AY$8))*$C$6</f>
        <v>0.240771698</v>
      </c>
      <c r="AZ350" s="193">
        <f>(SUMIFS(Profile!$F$2:$F$17521,Profile!$B$2:$B$17521,$B350,Profile!$C$2:$C$17521,AZ$8))*$C$6</f>
        <v>0.2027129437</v>
      </c>
      <c r="BA350" s="193">
        <f t="shared" si="16"/>
        <v>2.986030663</v>
      </c>
      <c r="BB350" s="193">
        <f>(SUMIFS(Profile!$E$2:$E$17521,Profile!$B$2:$B$17521,$B350,Profile!$C$2:$C$17521,BB$8))*$C$9</f>
        <v>0</v>
      </c>
      <c r="BC350" s="193">
        <f>(SUMIFS(Profile!$E$2:$E$17521,Profile!$B$2:$B$17521,$B350,Profile!$C$2:$C$17521,BC$8))*$C$9</f>
        <v>0</v>
      </c>
      <c r="BD350" s="193">
        <f>(SUMIFS(Profile!$E$2:$E$17521,Profile!$B$2:$B$17521,$B350,Profile!$C$2:$C$17521,BD$8))*$C$9</f>
        <v>0</v>
      </c>
      <c r="BE350" s="193">
        <f>(SUMIFS(Profile!$E$2:$E$17521,Profile!$B$2:$B$17521,$B350,Profile!$C$2:$C$17521,BE$8))*$C$9</f>
        <v>0</v>
      </c>
      <c r="BF350" s="193">
        <f>(SUMIFS(Profile!$E$2:$E$17521,Profile!$B$2:$B$17521,$B350,Profile!$C$2:$C$17521,BF$8))*$C$9</f>
        <v>0</v>
      </c>
      <c r="BG350" s="193">
        <f>(SUMIFS(Profile!$E$2:$E$17521,Profile!$B$2:$B$17521,$B350,Profile!$C$2:$C$17521,BG$8))*$C$9</f>
        <v>0</v>
      </c>
      <c r="BH350" s="193">
        <f>(SUMIFS(Profile!$E$2:$E$17521,Profile!$B$2:$B$17521,$B350,Profile!$C$2:$C$17521,BH$8))*$C$9</f>
        <v>0</v>
      </c>
      <c r="BI350" s="193">
        <f>(SUMIFS(Profile!$E$2:$E$17521,Profile!$B$2:$B$17521,$B350,Profile!$C$2:$C$17521,BI$8))*$C$9</f>
        <v>0</v>
      </c>
      <c r="BJ350" s="193">
        <f>(SUMIFS(Profile!$E$2:$E$17521,Profile!$B$2:$B$17521,$B350,Profile!$C$2:$C$17521,BJ$8))*$C$9</f>
        <v>0</v>
      </c>
      <c r="BK350" s="193">
        <f>(SUMIFS(Profile!$E$2:$E$17521,Profile!$B$2:$B$17521,$B350,Profile!$C$2:$C$17521,BK$8))*$C$9</f>
        <v>0</v>
      </c>
      <c r="BL350" s="193">
        <f>(SUMIFS(Profile!$E$2:$E$17521,Profile!$B$2:$B$17521,$B350,Profile!$C$2:$C$17521,BL$8))*$C$9</f>
        <v>0</v>
      </c>
      <c r="BM350" s="193">
        <f>(SUMIFS(Profile!$E$2:$E$17521,Profile!$B$2:$B$17521,$B350,Profile!$C$2:$C$17521,BM$8))*$C$9</f>
        <v>0</v>
      </c>
      <c r="BN350" s="193">
        <f>(SUMIFS(Profile!$E$2:$E$17521,Profile!$B$2:$B$17521,$B350,Profile!$C$2:$C$17521,BN$8))*$C$9</f>
        <v>0</v>
      </c>
      <c r="BO350" s="193">
        <f>(SUMIFS(Profile!$E$2:$E$17521,Profile!$B$2:$B$17521,$B350,Profile!$C$2:$C$17521,BO$8))*$C$9</f>
        <v>0</v>
      </c>
      <c r="BP350" s="193">
        <f>(SUMIFS(Profile!$E$2:$E$17521,Profile!$B$2:$B$17521,$B350,Profile!$C$2:$C$17521,BP$8))*$C$9</f>
        <v>0</v>
      </c>
      <c r="BQ350" s="193">
        <f>(SUMIFS(Profile!$E$2:$E$17521,Profile!$B$2:$B$17521,$B350,Profile!$C$2:$C$17521,BQ$8))*$C$9</f>
        <v>0.001280536185</v>
      </c>
      <c r="BR350" s="193">
        <f>(SUMIFS(Profile!$E$2:$E$17521,Profile!$B$2:$B$17521,$B350,Profile!$C$2:$C$17521,BR$8))*$C$9</f>
        <v>0.01195167106</v>
      </c>
      <c r="BS350" s="193">
        <f>(SUMIFS(Profile!$E$2:$E$17521,Profile!$B$2:$B$17521,$B350,Profile!$C$2:$C$17521,BS$8))*$C$9</f>
        <v>0.03527175277</v>
      </c>
      <c r="BT350" s="193">
        <f>(SUMIFS(Profile!$E$2:$E$17521,Profile!$B$2:$B$17521,$B350,Profile!$C$2:$C$17521,BT$8))*$C$9</f>
        <v>0.07797038529</v>
      </c>
      <c r="BU350" s="193">
        <f>(SUMIFS(Profile!$E$2:$E$17521,Profile!$B$2:$B$17521,$B350,Profile!$C$2:$C$17521,BU$8))*$C$9</f>
        <v>0.117160332</v>
      </c>
      <c r="BV350" s="193">
        <f>(SUMIFS(Profile!$E$2:$E$17521,Profile!$B$2:$B$17521,$B350,Profile!$C$2:$C$17521,BV$8))*$C$9</f>
        <v>0.1509663545</v>
      </c>
      <c r="BW350" s="193">
        <f>(SUMIFS(Profile!$E$2:$E$17521,Profile!$B$2:$B$17521,$B350,Profile!$C$2:$C$17521,BW$8))*$C$9</f>
        <v>0.3079195357</v>
      </c>
      <c r="BX350" s="193">
        <f>(SUMIFS(Profile!$E$2:$E$17521,Profile!$B$2:$B$17521,$B350,Profile!$C$2:$C$17521,BX$8))*$C$9</f>
        <v>0.3857171683</v>
      </c>
      <c r="BY350" s="193">
        <f>(SUMIFS(Profile!$E$2:$E$17521,Profile!$B$2:$B$17521,$B350,Profile!$C$2:$C$17521,BY$8))*$C$9</f>
        <v>0.3902595938</v>
      </c>
      <c r="BZ350" s="193">
        <f>(SUMIFS(Profile!$E$2:$E$17521,Profile!$B$2:$B$17521,$B350,Profile!$C$2:$C$17521,BZ$8))*$C$9</f>
        <v>0.3213782989</v>
      </c>
      <c r="CA350" s="193">
        <f>(SUMIFS(Profile!$E$2:$E$17521,Profile!$B$2:$B$17521,$B350,Profile!$C$2:$C$17521,CA$8))*$C$9</f>
        <v>0.3136805569</v>
      </c>
      <c r="CB350" s="193">
        <f>(SUMIFS(Profile!$E$2:$E$17521,Profile!$B$2:$B$17521,$B350,Profile!$C$2:$C$17521,CB$8))*$C$9</f>
        <v>0.2797704408</v>
      </c>
      <c r="CC350" s="193">
        <f>(SUMIFS(Profile!$E$2:$E$17521,Profile!$B$2:$B$17521,$B350,Profile!$C$2:$C$17521,CC$8))*$C$9</f>
        <v>0.2160051601</v>
      </c>
      <c r="CD350" s="193">
        <f>(SUMIFS(Profile!$E$2:$E$17521,Profile!$B$2:$B$17521,$B350,Profile!$C$2:$C$17521,CD$8))*$C$9</f>
        <v>0.1869821553</v>
      </c>
      <c r="CE350" s="193">
        <f>(SUMIFS(Profile!$E$2:$E$17521,Profile!$B$2:$B$17521,$B350,Profile!$C$2:$C$17521,CE$8))*$C$9</f>
        <v>0.09982020183</v>
      </c>
      <c r="CF350" s="193">
        <f>(SUMIFS(Profile!$E$2:$E$17521,Profile!$B$2:$B$17521,$B350,Profile!$C$2:$C$17521,CF$8))*$C$9</f>
        <v>0.06829523565</v>
      </c>
      <c r="CG350" s="193">
        <f>(SUMIFS(Profile!$E$2:$E$17521,Profile!$B$2:$B$17521,$B350,Profile!$C$2:$C$17521,CG$8))*$C$9</f>
        <v>0.02017416768</v>
      </c>
      <c r="CH350" s="193">
        <f>(SUMIFS(Profile!$E$2:$E$17521,Profile!$B$2:$B$17521,$B350,Profile!$C$2:$C$17521,CH$8))*$C$9</f>
        <v>0.001357132234</v>
      </c>
      <c r="CI350" s="193">
        <f>(SUMIFS(Profile!$E$2:$E$17521,Profile!$B$2:$B$17521,$B350,Profile!$C$2:$C$17521,CI$8))*$C$9</f>
        <v>0.00006998394813</v>
      </c>
      <c r="CJ350" s="193">
        <f>(SUMIFS(Profile!$E$2:$E$17521,Profile!$B$2:$B$17521,$B350,Profile!$C$2:$C$17521,CJ$8))*$C$9</f>
        <v>0</v>
      </c>
      <c r="CK350" s="193">
        <f>(SUMIFS(Profile!$E$2:$E$17521,Profile!$B$2:$B$17521,$B350,Profile!$C$2:$C$17521,CK$8))*$C$9</f>
        <v>0</v>
      </c>
      <c r="CL350" s="193">
        <f>(SUMIFS(Profile!$E$2:$E$17521,Profile!$B$2:$B$17521,$B350,Profile!$C$2:$C$17521,CL$8))*$C$9</f>
        <v>0</v>
      </c>
      <c r="CM350" s="193">
        <f>(SUMIFS(Profile!$E$2:$E$17521,Profile!$B$2:$B$17521,$B350,Profile!$C$2:$C$17521,CM$8))*$C$9</f>
        <v>0</v>
      </c>
      <c r="CN350" s="193">
        <f>(SUMIFS(Profile!$E$2:$E$17521,Profile!$B$2:$B$17521,$B350,Profile!$C$2:$C$17521,CN$8))*$C$9</f>
        <v>0</v>
      </c>
      <c r="CO350" s="193">
        <f>(SUMIFS(Profile!$E$2:$E$17521,Profile!$B$2:$B$17521,$B350,Profile!$C$2:$C$17521,CO$8))*$C$9</f>
        <v>0</v>
      </c>
      <c r="CP350" s="193">
        <f>(SUMIFS(Profile!$E$2:$E$17521,Profile!$B$2:$B$17521,$B350,Profile!$C$2:$C$17521,CP$8))*$C$9</f>
        <v>0</v>
      </c>
      <c r="CQ350" s="193">
        <f>(SUMIFS(Profile!$E$2:$E$17521,Profile!$B$2:$B$17521,$B350,Profile!$C$2:$C$17521,CQ$8))*$C$9</f>
        <v>0</v>
      </c>
      <c r="CR350" s="193">
        <f>(SUMIFS(Profile!$E$2:$E$17521,Profile!$B$2:$B$17521,$B350,Profile!$C$2:$C$17521,CR$8))*$C$9</f>
        <v>0</v>
      </c>
      <c r="CS350" s="193">
        <f>(SUMIFS(Profile!$E$2:$E$17521,Profile!$B$2:$B$17521,$B350,Profile!$C$2:$C$17521,CS$8))*$C$9</f>
        <v>0</v>
      </c>
      <c r="CT350" s="193">
        <f>(SUMIFS(Profile!$E$2:$E$17521,Profile!$B$2:$B$17521,$B350,Profile!$C$2:$C$17521,CT$8))*$C$9</f>
        <v>0</v>
      </c>
      <c r="CU350" s="193">
        <f>(SUMIFS(Profile!$E$2:$E$17521,Profile!$B$2:$B$17521,$B350,Profile!$C$2:$C$17521,CU$8))*$C$9</f>
        <v>0</v>
      </c>
      <c r="CV350" s="193">
        <f>(SUMIFS(Profile!$E$2:$E$17521,Profile!$B$2:$B$17521,$B350,Profile!$C$2:$C$17521,CV$8))*$C$9</f>
        <v>0</v>
      </c>
      <c r="CW350" s="193">
        <f>(SUMIFS(Profile!$E$2:$E$17521,Profile!$B$2:$B$17521,$B350,Profile!$C$2:$C$17521,CW$8))*$C$9</f>
        <v>0</v>
      </c>
      <c r="CX350" s="193">
        <f t="shared" si="17"/>
        <v>0.4270993527</v>
      </c>
      <c r="CY350" s="193">
        <f t="shared" ref="CY350:ET350" si="1712">MAX(BB350-E350,0)</f>
        <v>0</v>
      </c>
      <c r="CZ350" s="193">
        <f t="shared" si="1712"/>
        <v>0</v>
      </c>
      <c r="DA350" s="193">
        <f t="shared" si="1712"/>
        <v>0</v>
      </c>
      <c r="DB350" s="193">
        <f t="shared" si="1712"/>
        <v>0</v>
      </c>
      <c r="DC350" s="193">
        <f t="shared" si="1712"/>
        <v>0</v>
      </c>
      <c r="DD350" s="193">
        <f t="shared" si="1712"/>
        <v>0</v>
      </c>
      <c r="DE350" s="193">
        <f t="shared" si="1712"/>
        <v>0</v>
      </c>
      <c r="DF350" s="193">
        <f t="shared" si="1712"/>
        <v>0</v>
      </c>
      <c r="DG350" s="193">
        <f t="shared" si="1712"/>
        <v>0</v>
      </c>
      <c r="DH350" s="193">
        <f t="shared" si="1712"/>
        <v>0</v>
      </c>
      <c r="DI350" s="193">
        <f t="shared" si="1712"/>
        <v>0</v>
      </c>
      <c r="DJ350" s="193">
        <f t="shared" si="1712"/>
        <v>0</v>
      </c>
      <c r="DK350" s="193">
        <f t="shared" si="1712"/>
        <v>0</v>
      </c>
      <c r="DL350" s="193">
        <f t="shared" si="1712"/>
        <v>0</v>
      </c>
      <c r="DM350" s="193">
        <f t="shared" si="1712"/>
        <v>0</v>
      </c>
      <c r="DN350" s="193">
        <f t="shared" si="1712"/>
        <v>0</v>
      </c>
      <c r="DO350" s="193">
        <f t="shared" si="1712"/>
        <v>0</v>
      </c>
      <c r="DP350" s="193">
        <f t="shared" si="1712"/>
        <v>0</v>
      </c>
      <c r="DQ350" s="193">
        <f t="shared" si="1712"/>
        <v>0</v>
      </c>
      <c r="DR350" s="193">
        <f t="shared" si="1712"/>
        <v>0</v>
      </c>
      <c r="DS350" s="193">
        <f t="shared" si="1712"/>
        <v>0</v>
      </c>
      <c r="DT350" s="193">
        <f t="shared" si="1712"/>
        <v>0.04751753283</v>
      </c>
      <c r="DU350" s="193">
        <f t="shared" si="1712"/>
        <v>0.1269176394</v>
      </c>
      <c r="DV350" s="193">
        <f t="shared" si="1712"/>
        <v>0.1302582095</v>
      </c>
      <c r="DW350" s="193">
        <f t="shared" si="1712"/>
        <v>0.055768256</v>
      </c>
      <c r="DX350" s="193">
        <f t="shared" si="1712"/>
        <v>0.04807051403</v>
      </c>
      <c r="DY350" s="193">
        <f t="shared" si="1712"/>
        <v>0.018567201</v>
      </c>
      <c r="DZ350" s="193">
        <f t="shared" si="1712"/>
        <v>0</v>
      </c>
      <c r="EA350" s="193">
        <f t="shared" si="1712"/>
        <v>0</v>
      </c>
      <c r="EB350" s="193">
        <f t="shared" si="1712"/>
        <v>0</v>
      </c>
      <c r="EC350" s="193">
        <f t="shared" si="1712"/>
        <v>0</v>
      </c>
      <c r="ED350" s="193">
        <f t="shared" si="1712"/>
        <v>0</v>
      </c>
      <c r="EE350" s="193">
        <f t="shared" si="1712"/>
        <v>0</v>
      </c>
      <c r="EF350" s="193">
        <f t="shared" si="1712"/>
        <v>0</v>
      </c>
      <c r="EG350" s="193">
        <f t="shared" si="1712"/>
        <v>0</v>
      </c>
      <c r="EH350" s="193">
        <f t="shared" si="1712"/>
        <v>0</v>
      </c>
      <c r="EI350" s="193">
        <f t="shared" si="1712"/>
        <v>0</v>
      </c>
      <c r="EJ350" s="193">
        <f t="shared" si="1712"/>
        <v>0</v>
      </c>
      <c r="EK350" s="193">
        <f t="shared" si="1712"/>
        <v>0</v>
      </c>
      <c r="EL350" s="193">
        <f t="shared" si="1712"/>
        <v>0</v>
      </c>
      <c r="EM350" s="193">
        <f t="shared" si="1712"/>
        <v>0</v>
      </c>
      <c r="EN350" s="193">
        <f t="shared" si="1712"/>
        <v>0</v>
      </c>
      <c r="EO350" s="193">
        <f t="shared" si="1712"/>
        <v>0</v>
      </c>
      <c r="EP350" s="193">
        <f t="shared" si="1712"/>
        <v>0</v>
      </c>
      <c r="EQ350" s="193">
        <f t="shared" si="1712"/>
        <v>0</v>
      </c>
      <c r="ER350" s="193">
        <f t="shared" si="1712"/>
        <v>0</v>
      </c>
      <c r="ES350" s="193">
        <f t="shared" si="1712"/>
        <v>0</v>
      </c>
      <c r="ET350" s="193">
        <f t="shared" si="1712"/>
        <v>0</v>
      </c>
      <c r="EU350" s="193">
        <f t="shared" si="19"/>
        <v>2.55893131</v>
      </c>
      <c r="EV350" s="193">
        <f t="shared" ref="EV350:GQ350" si="1713">BB350-CY350</f>
        <v>0</v>
      </c>
      <c r="EW350" s="193">
        <f t="shared" si="1713"/>
        <v>0</v>
      </c>
      <c r="EX350" s="193">
        <f t="shared" si="1713"/>
        <v>0</v>
      </c>
      <c r="EY350" s="193">
        <f t="shared" si="1713"/>
        <v>0</v>
      </c>
      <c r="EZ350" s="193">
        <f t="shared" si="1713"/>
        <v>0</v>
      </c>
      <c r="FA350" s="193">
        <f t="shared" si="1713"/>
        <v>0</v>
      </c>
      <c r="FB350" s="193">
        <f t="shared" si="1713"/>
        <v>0</v>
      </c>
      <c r="FC350" s="193">
        <f t="shared" si="1713"/>
        <v>0</v>
      </c>
      <c r="FD350" s="193">
        <f t="shared" si="1713"/>
        <v>0</v>
      </c>
      <c r="FE350" s="193">
        <f t="shared" si="1713"/>
        <v>0</v>
      </c>
      <c r="FF350" s="193">
        <f t="shared" si="1713"/>
        <v>0</v>
      </c>
      <c r="FG350" s="193">
        <f t="shared" si="1713"/>
        <v>0</v>
      </c>
      <c r="FH350" s="193">
        <f t="shared" si="1713"/>
        <v>0</v>
      </c>
      <c r="FI350" s="193">
        <f t="shared" si="1713"/>
        <v>0</v>
      </c>
      <c r="FJ350" s="193">
        <f t="shared" si="1713"/>
        <v>0</v>
      </c>
      <c r="FK350" s="193">
        <f t="shared" si="1713"/>
        <v>0.001280536185</v>
      </c>
      <c r="FL350" s="193">
        <f t="shared" si="1713"/>
        <v>0.01195167106</v>
      </c>
      <c r="FM350" s="193">
        <f t="shared" si="1713"/>
        <v>0.03527175277</v>
      </c>
      <c r="FN350" s="193">
        <f t="shared" si="1713"/>
        <v>0.07797038529</v>
      </c>
      <c r="FO350" s="193">
        <f t="shared" si="1713"/>
        <v>0.117160332</v>
      </c>
      <c r="FP350" s="193">
        <f t="shared" si="1713"/>
        <v>0.1509663545</v>
      </c>
      <c r="FQ350" s="193">
        <f t="shared" si="1713"/>
        <v>0.2604020028</v>
      </c>
      <c r="FR350" s="193">
        <f t="shared" si="1713"/>
        <v>0.258799529</v>
      </c>
      <c r="FS350" s="193">
        <f t="shared" si="1713"/>
        <v>0.2600013844</v>
      </c>
      <c r="FT350" s="193">
        <f t="shared" si="1713"/>
        <v>0.2656100429</v>
      </c>
      <c r="FU350" s="193">
        <f t="shared" si="1713"/>
        <v>0.2656100429</v>
      </c>
      <c r="FV350" s="193">
        <f t="shared" si="1713"/>
        <v>0.2612032398</v>
      </c>
      <c r="FW350" s="193">
        <f t="shared" si="1713"/>
        <v>0.2160051601</v>
      </c>
      <c r="FX350" s="193">
        <f t="shared" si="1713"/>
        <v>0.1869821553</v>
      </c>
      <c r="FY350" s="193">
        <f t="shared" si="1713"/>
        <v>0.09982020183</v>
      </c>
      <c r="FZ350" s="193">
        <f t="shared" si="1713"/>
        <v>0.06829523565</v>
      </c>
      <c r="GA350" s="193">
        <f t="shared" si="1713"/>
        <v>0.02017416768</v>
      </c>
      <c r="GB350" s="193">
        <f t="shared" si="1713"/>
        <v>0.001357132234</v>
      </c>
      <c r="GC350" s="193">
        <f t="shared" si="1713"/>
        <v>0.00006998394813</v>
      </c>
      <c r="GD350" s="193">
        <f t="shared" si="1713"/>
        <v>0</v>
      </c>
      <c r="GE350" s="193">
        <f t="shared" si="1713"/>
        <v>0</v>
      </c>
      <c r="GF350" s="193">
        <f t="shared" si="1713"/>
        <v>0</v>
      </c>
      <c r="GG350" s="193">
        <f t="shared" si="1713"/>
        <v>0</v>
      </c>
      <c r="GH350" s="193">
        <f t="shared" si="1713"/>
        <v>0</v>
      </c>
      <c r="GI350" s="193">
        <f t="shared" si="1713"/>
        <v>0</v>
      </c>
      <c r="GJ350" s="193">
        <f t="shared" si="1713"/>
        <v>0</v>
      </c>
      <c r="GK350" s="193">
        <f t="shared" si="1713"/>
        <v>0</v>
      </c>
      <c r="GL350" s="193">
        <f t="shared" si="1713"/>
        <v>0</v>
      </c>
      <c r="GM350" s="193">
        <f t="shared" si="1713"/>
        <v>0</v>
      </c>
      <c r="GN350" s="193">
        <f t="shared" si="1713"/>
        <v>0</v>
      </c>
      <c r="GO350" s="193">
        <f t="shared" si="1713"/>
        <v>0</v>
      </c>
      <c r="GP350" s="193">
        <f t="shared" si="1713"/>
        <v>0</v>
      </c>
      <c r="GQ350" s="193">
        <f t="shared" si="1713"/>
        <v>0</v>
      </c>
      <c r="GR350" s="193">
        <f t="shared" si="21"/>
        <v>10.26590739</v>
      </c>
      <c r="GS350" s="193">
        <f t="shared" ref="GS350:IN350" si="1714">E350-EV350</f>
        <v>0.1710640849</v>
      </c>
      <c r="GT350" s="193">
        <f t="shared" si="1714"/>
        <v>0.1510331616</v>
      </c>
      <c r="GU350" s="193">
        <f t="shared" si="1714"/>
        <v>0.1414183185</v>
      </c>
      <c r="GV350" s="193">
        <f t="shared" si="1714"/>
        <v>0.1354090415</v>
      </c>
      <c r="GW350" s="193">
        <f t="shared" si="1714"/>
        <v>0.1273966722</v>
      </c>
      <c r="GX350" s="193">
        <f t="shared" si="1714"/>
        <v>0.122989869</v>
      </c>
      <c r="GY350" s="193">
        <f t="shared" si="1714"/>
        <v>0.123791106</v>
      </c>
      <c r="GZ350" s="193">
        <f t="shared" si="1714"/>
        <v>0.122989869</v>
      </c>
      <c r="HA350" s="193">
        <f t="shared" si="1714"/>
        <v>0.1225892506</v>
      </c>
      <c r="HB350" s="193">
        <f t="shared" si="1714"/>
        <v>0.1273966722</v>
      </c>
      <c r="HC350" s="193">
        <f t="shared" si="1714"/>
        <v>0.1322040937</v>
      </c>
      <c r="HD350" s="193">
        <f t="shared" si="1714"/>
        <v>0.1450238847</v>
      </c>
      <c r="HE350" s="193">
        <f t="shared" si="1714"/>
        <v>0.1726665588</v>
      </c>
      <c r="HF350" s="193">
        <f t="shared" si="1714"/>
        <v>0.2019117068</v>
      </c>
      <c r="HG350" s="193">
        <f t="shared" si="1714"/>
        <v>0.2435760273</v>
      </c>
      <c r="HH350" s="193">
        <f t="shared" si="1714"/>
        <v>0.2755468237</v>
      </c>
      <c r="HI350" s="193">
        <f t="shared" si="1714"/>
        <v>0.2748911505</v>
      </c>
      <c r="HJ350" s="193">
        <f t="shared" si="1714"/>
        <v>0.2471642657</v>
      </c>
      <c r="HK350" s="193">
        <f t="shared" si="1714"/>
        <v>0.2016613039</v>
      </c>
      <c r="HL350" s="193">
        <f t="shared" si="1714"/>
        <v>0.1576639356</v>
      </c>
      <c r="HM350" s="193">
        <f t="shared" si="1714"/>
        <v>0.1122399776</v>
      </c>
      <c r="HN350" s="193">
        <f t="shared" si="1714"/>
        <v>0</v>
      </c>
      <c r="HO350" s="193">
        <f t="shared" si="1714"/>
        <v>0</v>
      </c>
      <c r="HP350" s="193">
        <f t="shared" si="1714"/>
        <v>0</v>
      </c>
      <c r="HQ350" s="193">
        <f t="shared" si="1714"/>
        <v>0</v>
      </c>
      <c r="HR350" s="193">
        <f t="shared" si="1714"/>
        <v>0</v>
      </c>
      <c r="HS350" s="193">
        <f t="shared" si="1714"/>
        <v>0</v>
      </c>
      <c r="HT350" s="193">
        <f t="shared" si="1714"/>
        <v>0.04199313189</v>
      </c>
      <c r="HU350" s="193">
        <f t="shared" si="1714"/>
        <v>0.07462170294</v>
      </c>
      <c r="HV350" s="193">
        <f t="shared" si="1714"/>
        <v>0.1734015919</v>
      </c>
      <c r="HW350" s="193">
        <f t="shared" si="1714"/>
        <v>0.2153426382</v>
      </c>
      <c r="HX350" s="193">
        <f t="shared" si="1714"/>
        <v>0.2931094726</v>
      </c>
      <c r="HY350" s="193">
        <f t="shared" si="1714"/>
        <v>0.3571963947</v>
      </c>
      <c r="HZ350" s="193">
        <f t="shared" si="1714"/>
        <v>0.4105639436</v>
      </c>
      <c r="IA350" s="193">
        <f t="shared" si="1714"/>
        <v>0.4479315067</v>
      </c>
      <c r="IB350" s="193">
        <f t="shared" si="1714"/>
        <v>0.4592690093</v>
      </c>
      <c r="IC350" s="193">
        <f t="shared" si="1714"/>
        <v>0.4583876487</v>
      </c>
      <c r="ID350" s="193">
        <f t="shared" si="1714"/>
        <v>0.4475709501</v>
      </c>
      <c r="IE350" s="193">
        <f t="shared" si="1714"/>
        <v>0.4302642324</v>
      </c>
      <c r="IF350" s="193">
        <f t="shared" si="1714"/>
        <v>0.4109143605</v>
      </c>
      <c r="IG350" s="193">
        <f t="shared" si="1714"/>
        <v>0.3962116628</v>
      </c>
      <c r="IH350" s="193">
        <f t="shared" si="1714"/>
        <v>0.3805875426</v>
      </c>
      <c r="II350" s="193">
        <f t="shared" si="1714"/>
        <v>0.3641621855</v>
      </c>
      <c r="IJ350" s="193">
        <f t="shared" si="1714"/>
        <v>0.346534973</v>
      </c>
      <c r="IK350" s="193">
        <f t="shared" si="1714"/>
        <v>0.323299102</v>
      </c>
      <c r="IL350" s="193">
        <f t="shared" si="1714"/>
        <v>0.2804329261</v>
      </c>
      <c r="IM350" s="193">
        <f t="shared" si="1714"/>
        <v>0.240771698</v>
      </c>
      <c r="IN350" s="193">
        <f t="shared" si="1714"/>
        <v>0.2027129437</v>
      </c>
      <c r="IO350" s="193">
        <f t="shared" si="23"/>
        <v>0.4270993527</v>
      </c>
      <c r="IP350" s="193">
        <f t="shared" si="29"/>
        <v>0</v>
      </c>
      <c r="IQ350" s="193">
        <f t="shared" ref="IQ350:KK350" si="1715">MAX((MIN(CZ350+IP350,$IO$7))-GT350,0)</f>
        <v>0</v>
      </c>
      <c r="IR350" s="193">
        <f t="shared" si="1715"/>
        <v>0</v>
      </c>
      <c r="IS350" s="193">
        <f t="shared" si="1715"/>
        <v>0</v>
      </c>
      <c r="IT350" s="193">
        <f t="shared" si="1715"/>
        <v>0</v>
      </c>
      <c r="IU350" s="193">
        <f t="shared" si="1715"/>
        <v>0</v>
      </c>
      <c r="IV350" s="193">
        <f t="shared" si="1715"/>
        <v>0</v>
      </c>
      <c r="IW350" s="193">
        <f t="shared" si="1715"/>
        <v>0</v>
      </c>
      <c r="IX350" s="193">
        <f t="shared" si="1715"/>
        <v>0</v>
      </c>
      <c r="IY350" s="193">
        <f t="shared" si="1715"/>
        <v>0</v>
      </c>
      <c r="IZ350" s="193">
        <f t="shared" si="1715"/>
        <v>0</v>
      </c>
      <c r="JA350" s="193">
        <f t="shared" si="1715"/>
        <v>0</v>
      </c>
      <c r="JB350" s="193">
        <f t="shared" si="1715"/>
        <v>0</v>
      </c>
      <c r="JC350" s="193">
        <f t="shared" si="1715"/>
        <v>0</v>
      </c>
      <c r="JD350" s="193">
        <f t="shared" si="1715"/>
        <v>0</v>
      </c>
      <c r="JE350" s="193">
        <f t="shared" si="1715"/>
        <v>0</v>
      </c>
      <c r="JF350" s="193">
        <f t="shared" si="1715"/>
        <v>0</v>
      </c>
      <c r="JG350" s="193">
        <f t="shared" si="1715"/>
        <v>0</v>
      </c>
      <c r="JH350" s="193">
        <f t="shared" si="1715"/>
        <v>0</v>
      </c>
      <c r="JI350" s="193">
        <f t="shared" si="1715"/>
        <v>0</v>
      </c>
      <c r="JJ350" s="193">
        <f t="shared" si="1715"/>
        <v>0</v>
      </c>
      <c r="JK350" s="193">
        <f t="shared" si="1715"/>
        <v>0.04751753283</v>
      </c>
      <c r="JL350" s="193">
        <f t="shared" si="1715"/>
        <v>0.1744351722</v>
      </c>
      <c r="JM350" s="193">
        <f t="shared" si="1715"/>
        <v>0.3046933817</v>
      </c>
      <c r="JN350" s="193">
        <f t="shared" si="1715"/>
        <v>0.3604616377</v>
      </c>
      <c r="JO350" s="193">
        <f t="shared" si="1715"/>
        <v>0.4085321517</v>
      </c>
      <c r="JP350" s="193">
        <f t="shared" si="1715"/>
        <v>0.4270993527</v>
      </c>
      <c r="JQ350" s="193">
        <f t="shared" si="1715"/>
        <v>0.3851062208</v>
      </c>
      <c r="JR350" s="193">
        <f t="shared" si="1715"/>
        <v>0.3104845179</v>
      </c>
      <c r="JS350" s="193">
        <f t="shared" si="1715"/>
        <v>0.137082926</v>
      </c>
      <c r="JT350" s="193">
        <f t="shared" si="1715"/>
        <v>0</v>
      </c>
      <c r="JU350" s="193">
        <f t="shared" si="1715"/>
        <v>0</v>
      </c>
      <c r="JV350" s="193">
        <f t="shared" si="1715"/>
        <v>0</v>
      </c>
      <c r="JW350" s="193">
        <f t="shared" si="1715"/>
        <v>0</v>
      </c>
      <c r="JX350" s="193">
        <f t="shared" si="1715"/>
        <v>0</v>
      </c>
      <c r="JY350" s="193">
        <f t="shared" si="1715"/>
        <v>0</v>
      </c>
      <c r="JZ350" s="193">
        <f t="shared" si="1715"/>
        <v>0</v>
      </c>
      <c r="KA350" s="193">
        <f t="shared" si="1715"/>
        <v>0</v>
      </c>
      <c r="KB350" s="193">
        <f t="shared" si="1715"/>
        <v>0</v>
      </c>
      <c r="KC350" s="193">
        <f t="shared" si="1715"/>
        <v>0</v>
      </c>
      <c r="KD350" s="193">
        <f t="shared" si="1715"/>
        <v>0</v>
      </c>
      <c r="KE350" s="193">
        <f t="shared" si="1715"/>
        <v>0</v>
      </c>
      <c r="KF350" s="193">
        <f t="shared" si="1715"/>
        <v>0</v>
      </c>
      <c r="KG350" s="193">
        <f t="shared" si="1715"/>
        <v>0</v>
      </c>
      <c r="KH350" s="193">
        <f t="shared" si="1715"/>
        <v>0</v>
      </c>
      <c r="KI350" s="193">
        <f t="shared" si="1715"/>
        <v>0</v>
      </c>
      <c r="KJ350" s="193">
        <f t="shared" si="1715"/>
        <v>0</v>
      </c>
      <c r="KK350" s="193">
        <f t="shared" si="1715"/>
        <v>0</v>
      </c>
      <c r="KL350" s="1"/>
      <c r="KM350" s="1"/>
      <c r="KN350" s="1"/>
      <c r="KO350" s="1"/>
      <c r="KP350" s="1"/>
      <c r="KQ350" s="1"/>
      <c r="KR350" s="1"/>
      <c r="KS350" s="1"/>
      <c r="KT350" s="1"/>
      <c r="KU350" s="1"/>
      <c r="KV350" s="1"/>
      <c r="KW350" s="1"/>
      <c r="KX350" s="1"/>
      <c r="KY350" s="1"/>
      <c r="KZ350" s="1"/>
      <c r="LA350" s="1"/>
      <c r="LB350" s="1"/>
      <c r="LC350" s="1"/>
      <c r="LD350" s="1"/>
      <c r="LE350" s="1"/>
      <c r="LF350" s="1"/>
      <c r="LG350" s="1"/>
      <c r="LH350" s="1"/>
      <c r="LI350" s="1"/>
      <c r="LJ350" s="1"/>
      <c r="LK350" s="1"/>
      <c r="LL350" s="1"/>
      <c r="LM350" s="1"/>
      <c r="LN350" s="1"/>
    </row>
    <row r="351" ht="14.25" customHeight="1">
      <c r="A351" s="1">
        <v>12.0</v>
      </c>
      <c r="B351" s="1">
        <f t="shared" ref="B351:C351" si="1716">B350+1</f>
        <v>341</v>
      </c>
      <c r="C351" s="267">
        <f t="shared" si="1716"/>
        <v>43806</v>
      </c>
      <c r="D351" s="193">
        <f t="shared" si="15"/>
        <v>12.79062588</v>
      </c>
      <c r="E351" s="193">
        <f>(SUMIFS(Profile!$F$2:$F$17521,Profile!$B$2:$B$17521,$B351,Profile!$C$2:$C$17521,E$8))*$C$6</f>
        <v>0.1726665588</v>
      </c>
      <c r="F351" s="193">
        <f>(SUMIFS(Profile!$F$2:$F$17521,Profile!$B$2:$B$17521,$B351,Profile!$C$2:$C$17521,F$8))*$C$6</f>
        <v>0.1518343986</v>
      </c>
      <c r="G351" s="193">
        <f>(SUMIFS(Profile!$F$2:$F$17521,Profile!$B$2:$B$17521,$B351,Profile!$C$2:$C$17521,G$8))*$C$6</f>
        <v>0.1414183185</v>
      </c>
      <c r="H351" s="193">
        <f>(SUMIFS(Profile!$F$2:$F$17521,Profile!$B$2:$B$17521,$B351,Profile!$C$2:$C$17521,H$8))*$C$6</f>
        <v>0.1346078045</v>
      </c>
      <c r="I351" s="193">
        <f>(SUMIFS(Profile!$F$2:$F$17521,Profile!$B$2:$B$17521,$B351,Profile!$C$2:$C$17521,I$8))*$C$6</f>
        <v>0.1277972906</v>
      </c>
      <c r="J351" s="193">
        <f>(SUMIFS(Profile!$F$2:$F$17521,Profile!$B$2:$B$17521,$B351,Profile!$C$2:$C$17521,J$8))*$C$6</f>
        <v>0.1233904875</v>
      </c>
      <c r="K351" s="193">
        <f>(SUMIFS(Profile!$F$2:$F$17521,Profile!$B$2:$B$17521,$B351,Profile!$C$2:$C$17521,K$8))*$C$6</f>
        <v>0.122989869</v>
      </c>
      <c r="L351" s="193">
        <f>(SUMIFS(Profile!$F$2:$F$17521,Profile!$B$2:$B$17521,$B351,Profile!$C$2:$C$17521,L$8))*$C$6</f>
        <v>0.1213873952</v>
      </c>
      <c r="M351" s="193">
        <f>(SUMIFS(Profile!$F$2:$F$17521,Profile!$B$2:$B$17521,$B351,Profile!$C$2:$C$17521,M$8))*$C$6</f>
        <v>0.1209867767</v>
      </c>
      <c r="N351" s="193">
        <f>(SUMIFS(Profile!$F$2:$F$17521,Profile!$B$2:$B$17521,$B351,Profile!$C$2:$C$17521,N$8))*$C$6</f>
        <v>0.1245923429</v>
      </c>
      <c r="O351" s="193">
        <f>(SUMIFS(Profile!$F$2:$F$17521,Profile!$B$2:$B$17521,$B351,Profile!$C$2:$C$17521,O$8))*$C$6</f>
        <v>0.1314028568</v>
      </c>
      <c r="P351" s="193">
        <f>(SUMIFS(Profile!$F$2:$F$17521,Profile!$B$2:$B$17521,$B351,Profile!$C$2:$C$17521,P$8))*$C$6</f>
        <v>0.1438220293</v>
      </c>
      <c r="Q351" s="193">
        <f>(SUMIFS(Profile!$F$2:$F$17521,Profile!$B$2:$B$17521,$B351,Profile!$C$2:$C$17521,Q$8))*$C$6</f>
        <v>0.1706634665</v>
      </c>
      <c r="R351" s="193">
        <f>(SUMIFS(Profile!$F$2:$F$17521,Profile!$B$2:$B$17521,$B351,Profile!$C$2:$C$17521,R$8))*$C$6</f>
        <v>0.2007098514</v>
      </c>
      <c r="S351" s="193">
        <f>(SUMIFS(Profile!$F$2:$F$17521,Profile!$B$2:$B$17521,$B351,Profile!$C$2:$C$17521,S$8))*$C$6</f>
        <v>0.2435760273</v>
      </c>
      <c r="T351" s="193">
        <f>(SUMIFS(Profile!$F$2:$F$17521,Profile!$B$2:$B$17521,$B351,Profile!$C$2:$C$17521,T$8))*$C$6</f>
        <v>0.2796316892</v>
      </c>
      <c r="U351" s="193">
        <f>(SUMIFS(Profile!$F$2:$F$17521,Profile!$B$2:$B$17521,$B351,Profile!$C$2:$C$17521,U$8))*$C$6</f>
        <v>0.2856409662</v>
      </c>
      <c r="V351" s="193">
        <f>(SUMIFS(Profile!$F$2:$F$17521,Profile!$B$2:$B$17521,$B351,Profile!$C$2:$C$17521,V$8))*$C$6</f>
        <v>0.2824360184</v>
      </c>
      <c r="W351" s="193">
        <f>(SUMIFS(Profile!$F$2:$F$17521,Profile!$B$2:$B$17521,$B351,Profile!$C$2:$C$17521,W$8))*$C$6</f>
        <v>0.2788304523</v>
      </c>
      <c r="X351" s="193">
        <f>(SUMIFS(Profile!$F$2:$F$17521,Profile!$B$2:$B$17521,$B351,Profile!$C$2:$C$17521,X$8))*$C$6</f>
        <v>0.2772279784</v>
      </c>
      <c r="Y351" s="193">
        <f>(SUMIFS(Profile!$F$2:$F$17521,Profile!$B$2:$B$17521,$B351,Profile!$C$2:$C$17521,Y$8))*$C$6</f>
        <v>0.2644081875</v>
      </c>
      <c r="Z351" s="193">
        <f>(SUMIFS(Profile!$F$2:$F$17521,Profile!$B$2:$B$17521,$B351,Profile!$C$2:$C$17521,Z$8))*$C$6</f>
        <v>0.264007569</v>
      </c>
      <c r="AA351" s="193">
        <f>(SUMIFS(Profile!$F$2:$F$17521,Profile!$B$2:$B$17521,$B351,Profile!$C$2:$C$17521,AA$8))*$C$6</f>
        <v>0.2604020028</v>
      </c>
      <c r="AB351" s="193">
        <f>(SUMIFS(Profile!$F$2:$F$17521,Profile!$B$2:$B$17521,$B351,Profile!$C$2:$C$17521,AB$8))*$C$6</f>
        <v>0.2616038582</v>
      </c>
      <c r="AC351" s="193">
        <f>(SUMIFS(Profile!$F$2:$F$17521,Profile!$B$2:$B$17521,$B351,Profile!$C$2:$C$17521,AC$8))*$C$6</f>
        <v>0.270016846</v>
      </c>
      <c r="AD351" s="193">
        <f>(SUMIFS(Profile!$F$2:$F$17521,Profile!$B$2:$B$17521,$B351,Profile!$C$2:$C$17521,AD$8))*$C$6</f>
        <v>0.2692156091</v>
      </c>
      <c r="AE351" s="193">
        <f>(SUMIFS(Profile!$F$2:$F$17521,Profile!$B$2:$B$17521,$B351,Profile!$C$2:$C$17521,AE$8))*$C$6</f>
        <v>0.2632063321</v>
      </c>
      <c r="AF351" s="193">
        <f>(SUMIFS(Profile!$F$2:$F$17521,Profile!$B$2:$B$17521,$B351,Profile!$C$2:$C$17521,AF$8))*$C$6</f>
        <v>0.2600013844</v>
      </c>
      <c r="AG351" s="193">
        <f>(SUMIFS(Profile!$F$2:$F$17521,Profile!$B$2:$B$17521,$B351,Profile!$C$2:$C$17521,AG$8))*$C$6</f>
        <v>0.2583989105</v>
      </c>
      <c r="AH351" s="193">
        <f>(SUMIFS(Profile!$F$2:$F$17521,Profile!$B$2:$B$17521,$B351,Profile!$C$2:$C$17521,AH$8))*$C$6</f>
        <v>0.2680137537</v>
      </c>
      <c r="AI351" s="193">
        <f>(SUMIFS(Profile!$F$2:$F$17521,Profile!$B$2:$B$17521,$B351,Profile!$C$2:$C$17521,AI$8))*$C$6</f>
        <v>0.2804329261</v>
      </c>
      <c r="AJ351" s="193">
        <f>(SUMIFS(Profile!$F$2:$F$17521,Profile!$B$2:$B$17521,$B351,Profile!$C$2:$C$17521,AJ$8))*$C$6</f>
        <v>0.3092774557</v>
      </c>
      <c r="AK351" s="193">
        <f>(SUMIFS(Profile!$F$2:$F$17521,Profile!$B$2:$B$17521,$B351,Profile!$C$2:$C$17521,AK$8))*$C$6</f>
        <v>0.3553485792</v>
      </c>
      <c r="AL351" s="193">
        <f>(SUMIFS(Profile!$F$2:$F$17521,Profile!$B$2:$B$17521,$B351,Profile!$C$2:$C$17521,AL$8))*$C$6</f>
        <v>0.4073488561</v>
      </c>
      <c r="AM351" s="193">
        <f>(SUMIFS(Profile!$F$2:$F$17521,Profile!$B$2:$B$17521,$B351,Profile!$C$2:$C$17521,AM$8))*$C$6</f>
        <v>0.4446464353</v>
      </c>
      <c r="AN351" s="193">
        <f>(SUMIFS(Profile!$F$2:$F$17521,Profile!$B$2:$B$17521,$B351,Profile!$C$2:$C$17521,AN$8))*$C$6</f>
        <v>0.4525786809</v>
      </c>
      <c r="AO351" s="193">
        <f>(SUMIFS(Profile!$F$2:$F$17521,Profile!$B$2:$B$17521,$B351,Profile!$C$2:$C$17521,AO$8))*$C$6</f>
        <v>0.4548221443</v>
      </c>
      <c r="AP351" s="193">
        <f>(SUMIFS(Profile!$F$2:$F$17521,Profile!$B$2:$B$17521,$B351,Profile!$C$2:$C$17521,AP$8))*$C$6</f>
        <v>0.4450871156</v>
      </c>
      <c r="AQ351" s="193">
        <f>(SUMIFS(Profile!$F$2:$F$17521,Profile!$B$2:$B$17521,$B351,Profile!$C$2:$C$17521,AQ$8))*$C$6</f>
        <v>0.4294229336</v>
      </c>
      <c r="AR351" s="193">
        <f>(SUMIFS(Profile!$F$2:$F$17521,Profile!$B$2:$B$17521,$B351,Profile!$C$2:$C$17521,AR$8))*$C$6</f>
        <v>0.412076154</v>
      </c>
      <c r="AS351" s="193">
        <f>(SUMIFS(Profile!$F$2:$F$17521,Profile!$B$2:$B$17521,$B351,Profile!$C$2:$C$17521,AS$8))*$C$6</f>
        <v>0.3958110443</v>
      </c>
      <c r="AT351" s="193">
        <f>(SUMIFS(Profile!$F$2:$F$17521,Profile!$B$2:$B$17521,$B351,Profile!$C$2:$C$17521,AT$8))*$C$6</f>
        <v>0.3801869241</v>
      </c>
      <c r="AU351" s="193">
        <f>(SUMIFS(Profile!$F$2:$F$17521,Profile!$B$2:$B$17521,$B351,Profile!$C$2:$C$17521,AU$8))*$C$6</f>
        <v>0.3629603301</v>
      </c>
      <c r="AV351" s="193">
        <f>(SUMIFS(Profile!$F$2:$F$17521,Profile!$B$2:$B$17521,$B351,Profile!$C$2:$C$17521,AV$8))*$C$6</f>
        <v>0.3421281699</v>
      </c>
      <c r="AW351" s="193">
        <f>(SUMIFS(Profile!$F$2:$F$17521,Profile!$B$2:$B$17521,$B351,Profile!$C$2:$C$17521,AW$8))*$C$6</f>
        <v>0.3196935358</v>
      </c>
      <c r="AX351" s="193">
        <f>(SUMIFS(Profile!$F$2:$F$17521,Profile!$B$2:$B$17521,$B351,Profile!$C$2:$C$17521,AX$8))*$C$6</f>
        <v>0.2788304523</v>
      </c>
      <c r="AY351" s="193">
        <f>(SUMIFS(Profile!$F$2:$F$17521,Profile!$B$2:$B$17521,$B351,Profile!$C$2:$C$17521,AY$8))*$C$6</f>
        <v>0.2399704611</v>
      </c>
      <c r="AZ351" s="193">
        <f>(SUMIFS(Profile!$F$2:$F$17521,Profile!$B$2:$B$17521,$B351,Profile!$C$2:$C$17521,AZ$8))*$C$6</f>
        <v>0.2051166545</v>
      </c>
      <c r="BA351" s="193">
        <f t="shared" si="16"/>
        <v>1.454487067</v>
      </c>
      <c r="BB351" s="193">
        <f>(SUMIFS(Profile!$E$2:$E$17521,Profile!$B$2:$B$17521,$B351,Profile!$C$2:$C$17521,BB$8))*$C$9</f>
        <v>0</v>
      </c>
      <c r="BC351" s="193">
        <f>(SUMIFS(Profile!$E$2:$E$17521,Profile!$B$2:$B$17521,$B351,Profile!$C$2:$C$17521,BC$8))*$C$9</f>
        <v>0</v>
      </c>
      <c r="BD351" s="193">
        <f>(SUMIFS(Profile!$E$2:$E$17521,Profile!$B$2:$B$17521,$B351,Profile!$C$2:$C$17521,BD$8))*$C$9</f>
        <v>0</v>
      </c>
      <c r="BE351" s="193">
        <f>(SUMIFS(Profile!$E$2:$E$17521,Profile!$B$2:$B$17521,$B351,Profile!$C$2:$C$17521,BE$8))*$C$9</f>
        <v>0</v>
      </c>
      <c r="BF351" s="193">
        <f>(SUMIFS(Profile!$E$2:$E$17521,Profile!$B$2:$B$17521,$B351,Profile!$C$2:$C$17521,BF$8))*$C$9</f>
        <v>0</v>
      </c>
      <c r="BG351" s="193">
        <f>(SUMIFS(Profile!$E$2:$E$17521,Profile!$B$2:$B$17521,$B351,Profile!$C$2:$C$17521,BG$8))*$C$9</f>
        <v>0</v>
      </c>
      <c r="BH351" s="193">
        <f>(SUMIFS(Profile!$E$2:$E$17521,Profile!$B$2:$B$17521,$B351,Profile!$C$2:$C$17521,BH$8))*$C$9</f>
        <v>0</v>
      </c>
      <c r="BI351" s="193">
        <f>(SUMIFS(Profile!$E$2:$E$17521,Profile!$B$2:$B$17521,$B351,Profile!$C$2:$C$17521,BI$8))*$C$9</f>
        <v>0</v>
      </c>
      <c r="BJ351" s="193">
        <f>(SUMIFS(Profile!$E$2:$E$17521,Profile!$B$2:$B$17521,$B351,Profile!$C$2:$C$17521,BJ$8))*$C$9</f>
        <v>0</v>
      </c>
      <c r="BK351" s="193">
        <f>(SUMIFS(Profile!$E$2:$E$17521,Profile!$B$2:$B$17521,$B351,Profile!$C$2:$C$17521,BK$8))*$C$9</f>
        <v>0</v>
      </c>
      <c r="BL351" s="193">
        <f>(SUMIFS(Profile!$E$2:$E$17521,Profile!$B$2:$B$17521,$B351,Profile!$C$2:$C$17521,BL$8))*$C$9</f>
        <v>0</v>
      </c>
      <c r="BM351" s="193">
        <f>(SUMIFS(Profile!$E$2:$E$17521,Profile!$B$2:$B$17521,$B351,Profile!$C$2:$C$17521,BM$8))*$C$9</f>
        <v>0</v>
      </c>
      <c r="BN351" s="193">
        <f>(SUMIFS(Profile!$E$2:$E$17521,Profile!$B$2:$B$17521,$B351,Profile!$C$2:$C$17521,BN$8))*$C$9</f>
        <v>0</v>
      </c>
      <c r="BO351" s="193">
        <f>(SUMIFS(Profile!$E$2:$E$17521,Profile!$B$2:$B$17521,$B351,Profile!$C$2:$C$17521,BO$8))*$C$9</f>
        <v>0</v>
      </c>
      <c r="BP351" s="193">
        <f>(SUMIFS(Profile!$E$2:$E$17521,Profile!$B$2:$B$17521,$B351,Profile!$C$2:$C$17521,BP$8))*$C$9</f>
        <v>0</v>
      </c>
      <c r="BQ351" s="193">
        <f>(SUMIFS(Profile!$E$2:$E$17521,Profile!$B$2:$B$17521,$B351,Profile!$C$2:$C$17521,BQ$8))*$C$9</f>
        <v>0.0001219558272</v>
      </c>
      <c r="BR351" s="193">
        <f>(SUMIFS(Profile!$E$2:$E$17521,Profile!$B$2:$B$17521,$B351,Profile!$C$2:$C$17521,BR$8))*$C$9</f>
        <v>0.004817255174</v>
      </c>
      <c r="BS351" s="193">
        <f>(SUMIFS(Profile!$E$2:$E$17521,Profile!$B$2:$B$17521,$B351,Profile!$C$2:$C$17521,BS$8))*$C$9</f>
        <v>0.01069527457</v>
      </c>
      <c r="BT351" s="193">
        <f>(SUMIFS(Profile!$E$2:$E$17521,Profile!$B$2:$B$17521,$B351,Profile!$C$2:$C$17521,BT$8))*$C$9</f>
        <v>0.02763555346</v>
      </c>
      <c r="BU351" s="193">
        <f>(SUMIFS(Profile!$E$2:$E$17521,Profile!$B$2:$B$17521,$B351,Profile!$C$2:$C$17521,BU$8))*$C$9</f>
        <v>0.05062658108</v>
      </c>
      <c r="BV351" s="193">
        <f>(SUMIFS(Profile!$E$2:$E$17521,Profile!$B$2:$B$17521,$B351,Profile!$C$2:$C$17521,BV$8))*$C$9</f>
        <v>0.05585451582</v>
      </c>
      <c r="BW351" s="193">
        <f>(SUMIFS(Profile!$E$2:$E$17521,Profile!$B$2:$B$17521,$B351,Profile!$C$2:$C$17521,BW$8))*$C$9</f>
        <v>0.07692909798</v>
      </c>
      <c r="BX351" s="193">
        <f>(SUMIFS(Profile!$E$2:$E$17521,Profile!$B$2:$B$17521,$B351,Profile!$C$2:$C$17521,BX$8))*$C$9</f>
        <v>0.1391239175</v>
      </c>
      <c r="BY351" s="193">
        <f>(SUMIFS(Profile!$E$2:$E$17521,Profile!$B$2:$B$17521,$B351,Profile!$C$2:$C$17521,BY$8))*$C$9</f>
        <v>0.2180683462</v>
      </c>
      <c r="BZ351" s="193">
        <f>(SUMIFS(Profile!$E$2:$E$17521,Profile!$B$2:$B$17521,$B351,Profile!$C$2:$C$17521,BZ$8))*$C$9</f>
        <v>0.1092891036</v>
      </c>
      <c r="CA351" s="193">
        <f>(SUMIFS(Profile!$E$2:$E$17521,Profile!$B$2:$B$17521,$B351,Profile!$C$2:$C$17521,CA$8))*$C$9</f>
        <v>0.1176179222</v>
      </c>
      <c r="CB351" s="193">
        <f>(SUMIFS(Profile!$E$2:$E$17521,Profile!$B$2:$B$17521,$B351,Profile!$C$2:$C$17521,CB$8))*$C$9</f>
        <v>0.1170545742</v>
      </c>
      <c r="CC351" s="193">
        <f>(SUMIFS(Profile!$E$2:$E$17521,Profile!$B$2:$B$17521,$B351,Profile!$C$2:$C$17521,CC$8))*$C$9</f>
        <v>0.2351388575</v>
      </c>
      <c r="CD351" s="193">
        <f>(SUMIFS(Profile!$E$2:$E$17521,Profile!$B$2:$B$17521,$B351,Profile!$C$2:$C$17521,CD$8))*$C$9</f>
        <v>0.1342145746</v>
      </c>
      <c r="CE351" s="193">
        <f>(SUMIFS(Profile!$E$2:$E$17521,Profile!$B$2:$B$17521,$B351,Profile!$C$2:$C$17521,CE$8))*$C$9</f>
        <v>0.1057146322</v>
      </c>
      <c r="CF351" s="193">
        <f>(SUMIFS(Profile!$E$2:$E$17521,Profile!$B$2:$B$17521,$B351,Profile!$C$2:$C$17521,CF$8))*$C$9</f>
        <v>0.03665541943</v>
      </c>
      <c r="CG351" s="193">
        <f>(SUMIFS(Profile!$E$2:$E$17521,Profile!$B$2:$B$17521,$B351,Profile!$C$2:$C$17521,CG$8))*$C$9</f>
        <v>0.01311248343</v>
      </c>
      <c r="CH351" s="193">
        <f>(SUMIFS(Profile!$E$2:$E$17521,Profile!$B$2:$B$17521,$B351,Profile!$C$2:$C$17521,CH$8))*$C$9</f>
        <v>0.001711220409</v>
      </c>
      <c r="CI351" s="193">
        <f>(SUMIFS(Profile!$E$2:$E$17521,Profile!$B$2:$B$17521,$B351,Profile!$C$2:$C$17521,CI$8))*$C$9</f>
        <v>0.00008852808185</v>
      </c>
      <c r="CJ351" s="193">
        <f>(SUMIFS(Profile!$E$2:$E$17521,Profile!$B$2:$B$17521,$B351,Profile!$C$2:$C$17521,CJ$8))*$C$9</f>
        <v>0.00001725410703</v>
      </c>
      <c r="CK351" s="193">
        <f>(SUMIFS(Profile!$E$2:$E$17521,Profile!$B$2:$B$17521,$B351,Profile!$C$2:$C$17521,CK$8))*$C$9</f>
        <v>0</v>
      </c>
      <c r="CL351" s="193">
        <f>(SUMIFS(Profile!$E$2:$E$17521,Profile!$B$2:$B$17521,$B351,Profile!$C$2:$C$17521,CL$8))*$C$9</f>
        <v>0</v>
      </c>
      <c r="CM351" s="193">
        <f>(SUMIFS(Profile!$E$2:$E$17521,Profile!$B$2:$B$17521,$B351,Profile!$C$2:$C$17521,CM$8))*$C$9</f>
        <v>0</v>
      </c>
      <c r="CN351" s="193">
        <f>(SUMIFS(Profile!$E$2:$E$17521,Profile!$B$2:$B$17521,$B351,Profile!$C$2:$C$17521,CN$8))*$C$9</f>
        <v>0</v>
      </c>
      <c r="CO351" s="193">
        <f>(SUMIFS(Profile!$E$2:$E$17521,Profile!$B$2:$B$17521,$B351,Profile!$C$2:$C$17521,CO$8))*$C$9</f>
        <v>0</v>
      </c>
      <c r="CP351" s="193">
        <f>(SUMIFS(Profile!$E$2:$E$17521,Profile!$B$2:$B$17521,$B351,Profile!$C$2:$C$17521,CP$8))*$C$9</f>
        <v>0</v>
      </c>
      <c r="CQ351" s="193">
        <f>(SUMIFS(Profile!$E$2:$E$17521,Profile!$B$2:$B$17521,$B351,Profile!$C$2:$C$17521,CQ$8))*$C$9</f>
        <v>0</v>
      </c>
      <c r="CR351" s="193">
        <f>(SUMIFS(Profile!$E$2:$E$17521,Profile!$B$2:$B$17521,$B351,Profile!$C$2:$C$17521,CR$8))*$C$9</f>
        <v>0</v>
      </c>
      <c r="CS351" s="193">
        <f>(SUMIFS(Profile!$E$2:$E$17521,Profile!$B$2:$B$17521,$B351,Profile!$C$2:$C$17521,CS$8))*$C$9</f>
        <v>0</v>
      </c>
      <c r="CT351" s="193">
        <f>(SUMIFS(Profile!$E$2:$E$17521,Profile!$B$2:$B$17521,$B351,Profile!$C$2:$C$17521,CT$8))*$C$9</f>
        <v>0</v>
      </c>
      <c r="CU351" s="193">
        <f>(SUMIFS(Profile!$E$2:$E$17521,Profile!$B$2:$B$17521,$B351,Profile!$C$2:$C$17521,CU$8))*$C$9</f>
        <v>0</v>
      </c>
      <c r="CV351" s="193">
        <f>(SUMIFS(Profile!$E$2:$E$17521,Profile!$B$2:$B$17521,$B351,Profile!$C$2:$C$17521,CV$8))*$C$9</f>
        <v>0</v>
      </c>
      <c r="CW351" s="193">
        <f>(SUMIFS(Profile!$E$2:$E$17521,Profile!$B$2:$B$17521,$B351,Profile!$C$2:$C$17521,CW$8))*$C$9</f>
        <v>0</v>
      </c>
      <c r="CX351" s="193">
        <f t="shared" si="17"/>
        <v>0</v>
      </c>
      <c r="CY351" s="193">
        <f t="shared" ref="CY351:ET351" si="1717">MAX(BB351-E351,0)</f>
        <v>0</v>
      </c>
      <c r="CZ351" s="193">
        <f t="shared" si="1717"/>
        <v>0</v>
      </c>
      <c r="DA351" s="193">
        <f t="shared" si="1717"/>
        <v>0</v>
      </c>
      <c r="DB351" s="193">
        <f t="shared" si="1717"/>
        <v>0</v>
      </c>
      <c r="DC351" s="193">
        <f t="shared" si="1717"/>
        <v>0</v>
      </c>
      <c r="DD351" s="193">
        <f t="shared" si="1717"/>
        <v>0</v>
      </c>
      <c r="DE351" s="193">
        <f t="shared" si="1717"/>
        <v>0</v>
      </c>
      <c r="DF351" s="193">
        <f t="shared" si="1717"/>
        <v>0</v>
      </c>
      <c r="DG351" s="193">
        <f t="shared" si="1717"/>
        <v>0</v>
      </c>
      <c r="DH351" s="193">
        <f t="shared" si="1717"/>
        <v>0</v>
      </c>
      <c r="DI351" s="193">
        <f t="shared" si="1717"/>
        <v>0</v>
      </c>
      <c r="DJ351" s="193">
        <f t="shared" si="1717"/>
        <v>0</v>
      </c>
      <c r="DK351" s="193">
        <f t="shared" si="1717"/>
        <v>0</v>
      </c>
      <c r="DL351" s="193">
        <f t="shared" si="1717"/>
        <v>0</v>
      </c>
      <c r="DM351" s="193">
        <f t="shared" si="1717"/>
        <v>0</v>
      </c>
      <c r="DN351" s="193">
        <f t="shared" si="1717"/>
        <v>0</v>
      </c>
      <c r="DO351" s="193">
        <f t="shared" si="1717"/>
        <v>0</v>
      </c>
      <c r="DP351" s="193">
        <f t="shared" si="1717"/>
        <v>0</v>
      </c>
      <c r="DQ351" s="193">
        <f t="shared" si="1717"/>
        <v>0</v>
      </c>
      <c r="DR351" s="193">
        <f t="shared" si="1717"/>
        <v>0</v>
      </c>
      <c r="DS351" s="193">
        <f t="shared" si="1717"/>
        <v>0</v>
      </c>
      <c r="DT351" s="193">
        <f t="shared" si="1717"/>
        <v>0</v>
      </c>
      <c r="DU351" s="193">
        <f t="shared" si="1717"/>
        <v>0</v>
      </c>
      <c r="DV351" s="193">
        <f t="shared" si="1717"/>
        <v>0</v>
      </c>
      <c r="DW351" s="193">
        <f t="shared" si="1717"/>
        <v>0</v>
      </c>
      <c r="DX351" s="193">
        <f t="shared" si="1717"/>
        <v>0</v>
      </c>
      <c r="DY351" s="193">
        <f t="shared" si="1717"/>
        <v>0</v>
      </c>
      <c r="DZ351" s="193">
        <f t="shared" si="1717"/>
        <v>0</v>
      </c>
      <c r="EA351" s="193">
        <f t="shared" si="1717"/>
        <v>0</v>
      </c>
      <c r="EB351" s="193">
        <f t="shared" si="1717"/>
        <v>0</v>
      </c>
      <c r="EC351" s="193">
        <f t="shared" si="1717"/>
        <v>0</v>
      </c>
      <c r="ED351" s="193">
        <f t="shared" si="1717"/>
        <v>0</v>
      </c>
      <c r="EE351" s="193">
        <f t="shared" si="1717"/>
        <v>0</v>
      </c>
      <c r="EF351" s="193">
        <f t="shared" si="1717"/>
        <v>0</v>
      </c>
      <c r="EG351" s="193">
        <f t="shared" si="1717"/>
        <v>0</v>
      </c>
      <c r="EH351" s="193">
        <f t="shared" si="1717"/>
        <v>0</v>
      </c>
      <c r="EI351" s="193">
        <f t="shared" si="1717"/>
        <v>0</v>
      </c>
      <c r="EJ351" s="193">
        <f t="shared" si="1717"/>
        <v>0</v>
      </c>
      <c r="EK351" s="193">
        <f t="shared" si="1717"/>
        <v>0</v>
      </c>
      <c r="EL351" s="193">
        <f t="shared" si="1717"/>
        <v>0</v>
      </c>
      <c r="EM351" s="193">
        <f t="shared" si="1717"/>
        <v>0</v>
      </c>
      <c r="EN351" s="193">
        <f t="shared" si="1717"/>
        <v>0</v>
      </c>
      <c r="EO351" s="193">
        <f t="shared" si="1717"/>
        <v>0</v>
      </c>
      <c r="EP351" s="193">
        <f t="shared" si="1717"/>
        <v>0</v>
      </c>
      <c r="EQ351" s="193">
        <f t="shared" si="1717"/>
        <v>0</v>
      </c>
      <c r="ER351" s="193">
        <f t="shared" si="1717"/>
        <v>0</v>
      </c>
      <c r="ES351" s="193">
        <f t="shared" si="1717"/>
        <v>0</v>
      </c>
      <c r="ET351" s="193">
        <f t="shared" si="1717"/>
        <v>0</v>
      </c>
      <c r="EU351" s="193">
        <f t="shared" si="19"/>
        <v>1.454487067</v>
      </c>
      <c r="EV351" s="193">
        <f t="shared" ref="EV351:GQ351" si="1718">BB351-CY351</f>
        <v>0</v>
      </c>
      <c r="EW351" s="193">
        <f t="shared" si="1718"/>
        <v>0</v>
      </c>
      <c r="EX351" s="193">
        <f t="shared" si="1718"/>
        <v>0</v>
      </c>
      <c r="EY351" s="193">
        <f t="shared" si="1718"/>
        <v>0</v>
      </c>
      <c r="EZ351" s="193">
        <f t="shared" si="1718"/>
        <v>0</v>
      </c>
      <c r="FA351" s="193">
        <f t="shared" si="1718"/>
        <v>0</v>
      </c>
      <c r="FB351" s="193">
        <f t="shared" si="1718"/>
        <v>0</v>
      </c>
      <c r="FC351" s="193">
        <f t="shared" si="1718"/>
        <v>0</v>
      </c>
      <c r="FD351" s="193">
        <f t="shared" si="1718"/>
        <v>0</v>
      </c>
      <c r="FE351" s="193">
        <f t="shared" si="1718"/>
        <v>0</v>
      </c>
      <c r="FF351" s="193">
        <f t="shared" si="1718"/>
        <v>0</v>
      </c>
      <c r="FG351" s="193">
        <f t="shared" si="1718"/>
        <v>0</v>
      </c>
      <c r="FH351" s="193">
        <f t="shared" si="1718"/>
        <v>0</v>
      </c>
      <c r="FI351" s="193">
        <f t="shared" si="1718"/>
        <v>0</v>
      </c>
      <c r="FJ351" s="193">
        <f t="shared" si="1718"/>
        <v>0</v>
      </c>
      <c r="FK351" s="193">
        <f t="shared" si="1718"/>
        <v>0.0001219558272</v>
      </c>
      <c r="FL351" s="193">
        <f t="shared" si="1718"/>
        <v>0.004817255174</v>
      </c>
      <c r="FM351" s="193">
        <f t="shared" si="1718"/>
        <v>0.01069527457</v>
      </c>
      <c r="FN351" s="193">
        <f t="shared" si="1718"/>
        <v>0.02763555346</v>
      </c>
      <c r="FO351" s="193">
        <f t="shared" si="1718"/>
        <v>0.05062658108</v>
      </c>
      <c r="FP351" s="193">
        <f t="shared" si="1718"/>
        <v>0.05585451582</v>
      </c>
      <c r="FQ351" s="193">
        <f t="shared" si="1718"/>
        <v>0.07692909798</v>
      </c>
      <c r="FR351" s="193">
        <f t="shared" si="1718"/>
        <v>0.1391239175</v>
      </c>
      <c r="FS351" s="193">
        <f t="shared" si="1718"/>
        <v>0.2180683462</v>
      </c>
      <c r="FT351" s="193">
        <f t="shared" si="1718"/>
        <v>0.1092891036</v>
      </c>
      <c r="FU351" s="193">
        <f t="shared" si="1718"/>
        <v>0.1176179222</v>
      </c>
      <c r="FV351" s="193">
        <f t="shared" si="1718"/>
        <v>0.1170545742</v>
      </c>
      <c r="FW351" s="193">
        <f t="shared" si="1718"/>
        <v>0.2351388575</v>
      </c>
      <c r="FX351" s="193">
        <f t="shared" si="1718"/>
        <v>0.1342145746</v>
      </c>
      <c r="FY351" s="193">
        <f t="shared" si="1718"/>
        <v>0.1057146322</v>
      </c>
      <c r="FZ351" s="193">
        <f t="shared" si="1718"/>
        <v>0.03665541943</v>
      </c>
      <c r="GA351" s="193">
        <f t="shared" si="1718"/>
        <v>0.01311248343</v>
      </c>
      <c r="GB351" s="193">
        <f t="shared" si="1718"/>
        <v>0.001711220409</v>
      </c>
      <c r="GC351" s="193">
        <f t="shared" si="1718"/>
        <v>0.00008852808185</v>
      </c>
      <c r="GD351" s="193">
        <f t="shared" si="1718"/>
        <v>0.00001725410703</v>
      </c>
      <c r="GE351" s="193">
        <f t="shared" si="1718"/>
        <v>0</v>
      </c>
      <c r="GF351" s="193">
        <f t="shared" si="1718"/>
        <v>0</v>
      </c>
      <c r="GG351" s="193">
        <f t="shared" si="1718"/>
        <v>0</v>
      </c>
      <c r="GH351" s="193">
        <f t="shared" si="1718"/>
        <v>0</v>
      </c>
      <c r="GI351" s="193">
        <f t="shared" si="1718"/>
        <v>0</v>
      </c>
      <c r="GJ351" s="193">
        <f t="shared" si="1718"/>
        <v>0</v>
      </c>
      <c r="GK351" s="193">
        <f t="shared" si="1718"/>
        <v>0</v>
      </c>
      <c r="GL351" s="193">
        <f t="shared" si="1718"/>
        <v>0</v>
      </c>
      <c r="GM351" s="193">
        <f t="shared" si="1718"/>
        <v>0</v>
      </c>
      <c r="GN351" s="193">
        <f t="shared" si="1718"/>
        <v>0</v>
      </c>
      <c r="GO351" s="193">
        <f t="shared" si="1718"/>
        <v>0</v>
      </c>
      <c r="GP351" s="193">
        <f t="shared" si="1718"/>
        <v>0</v>
      </c>
      <c r="GQ351" s="193">
        <f t="shared" si="1718"/>
        <v>0</v>
      </c>
      <c r="GR351" s="193">
        <f t="shared" si="21"/>
        <v>11.33613882</v>
      </c>
      <c r="GS351" s="193">
        <f t="shared" ref="GS351:IN351" si="1719">E351-EV351</f>
        <v>0.1726665588</v>
      </c>
      <c r="GT351" s="193">
        <f t="shared" si="1719"/>
        <v>0.1518343986</v>
      </c>
      <c r="GU351" s="193">
        <f t="shared" si="1719"/>
        <v>0.1414183185</v>
      </c>
      <c r="GV351" s="193">
        <f t="shared" si="1719"/>
        <v>0.1346078045</v>
      </c>
      <c r="GW351" s="193">
        <f t="shared" si="1719"/>
        <v>0.1277972906</v>
      </c>
      <c r="GX351" s="193">
        <f t="shared" si="1719"/>
        <v>0.1233904875</v>
      </c>
      <c r="GY351" s="193">
        <f t="shared" si="1719"/>
        <v>0.122989869</v>
      </c>
      <c r="GZ351" s="193">
        <f t="shared" si="1719"/>
        <v>0.1213873952</v>
      </c>
      <c r="HA351" s="193">
        <f t="shared" si="1719"/>
        <v>0.1209867767</v>
      </c>
      <c r="HB351" s="193">
        <f t="shared" si="1719"/>
        <v>0.1245923429</v>
      </c>
      <c r="HC351" s="193">
        <f t="shared" si="1719"/>
        <v>0.1314028568</v>
      </c>
      <c r="HD351" s="193">
        <f t="shared" si="1719"/>
        <v>0.1438220293</v>
      </c>
      <c r="HE351" s="193">
        <f t="shared" si="1719"/>
        <v>0.1706634665</v>
      </c>
      <c r="HF351" s="193">
        <f t="shared" si="1719"/>
        <v>0.2007098514</v>
      </c>
      <c r="HG351" s="193">
        <f t="shared" si="1719"/>
        <v>0.2435760273</v>
      </c>
      <c r="HH351" s="193">
        <f t="shared" si="1719"/>
        <v>0.2795097334</v>
      </c>
      <c r="HI351" s="193">
        <f t="shared" si="1719"/>
        <v>0.280823711</v>
      </c>
      <c r="HJ351" s="193">
        <f t="shared" si="1719"/>
        <v>0.2717407439</v>
      </c>
      <c r="HK351" s="193">
        <f t="shared" si="1719"/>
        <v>0.2511948988</v>
      </c>
      <c r="HL351" s="193">
        <f t="shared" si="1719"/>
        <v>0.2266013973</v>
      </c>
      <c r="HM351" s="193">
        <f t="shared" si="1719"/>
        <v>0.2085536717</v>
      </c>
      <c r="HN351" s="193">
        <f t="shared" si="1719"/>
        <v>0.187078471</v>
      </c>
      <c r="HO351" s="193">
        <f t="shared" si="1719"/>
        <v>0.1212780853</v>
      </c>
      <c r="HP351" s="193">
        <f t="shared" si="1719"/>
        <v>0.04353551197</v>
      </c>
      <c r="HQ351" s="193">
        <f t="shared" si="1719"/>
        <v>0.1607277424</v>
      </c>
      <c r="HR351" s="193">
        <f t="shared" si="1719"/>
        <v>0.1515976868</v>
      </c>
      <c r="HS351" s="193">
        <f t="shared" si="1719"/>
        <v>0.1461517579</v>
      </c>
      <c r="HT351" s="193">
        <f t="shared" si="1719"/>
        <v>0.02486252681</v>
      </c>
      <c r="HU351" s="193">
        <f t="shared" si="1719"/>
        <v>0.1241843359</v>
      </c>
      <c r="HV351" s="193">
        <f t="shared" si="1719"/>
        <v>0.1622991215</v>
      </c>
      <c r="HW351" s="193">
        <f t="shared" si="1719"/>
        <v>0.2437775067</v>
      </c>
      <c r="HX351" s="193">
        <f t="shared" si="1719"/>
        <v>0.2961649722</v>
      </c>
      <c r="HY351" s="193">
        <f t="shared" si="1719"/>
        <v>0.3536373588</v>
      </c>
      <c r="HZ351" s="193">
        <f t="shared" si="1719"/>
        <v>0.407260328</v>
      </c>
      <c r="IA351" s="193">
        <f t="shared" si="1719"/>
        <v>0.4446291812</v>
      </c>
      <c r="IB351" s="193">
        <f t="shared" si="1719"/>
        <v>0.4525786809</v>
      </c>
      <c r="IC351" s="193">
        <f t="shared" si="1719"/>
        <v>0.4548221443</v>
      </c>
      <c r="ID351" s="193">
        <f t="shared" si="1719"/>
        <v>0.4450871156</v>
      </c>
      <c r="IE351" s="193">
        <f t="shared" si="1719"/>
        <v>0.4294229336</v>
      </c>
      <c r="IF351" s="193">
        <f t="shared" si="1719"/>
        <v>0.412076154</v>
      </c>
      <c r="IG351" s="193">
        <f t="shared" si="1719"/>
        <v>0.3958110443</v>
      </c>
      <c r="IH351" s="193">
        <f t="shared" si="1719"/>
        <v>0.3801869241</v>
      </c>
      <c r="II351" s="193">
        <f t="shared" si="1719"/>
        <v>0.3629603301</v>
      </c>
      <c r="IJ351" s="193">
        <f t="shared" si="1719"/>
        <v>0.3421281699</v>
      </c>
      <c r="IK351" s="193">
        <f t="shared" si="1719"/>
        <v>0.3196935358</v>
      </c>
      <c r="IL351" s="193">
        <f t="shared" si="1719"/>
        <v>0.2788304523</v>
      </c>
      <c r="IM351" s="193">
        <f t="shared" si="1719"/>
        <v>0.2399704611</v>
      </c>
      <c r="IN351" s="193">
        <f t="shared" si="1719"/>
        <v>0.2051166545</v>
      </c>
      <c r="IO351" s="193">
        <f t="shared" si="23"/>
        <v>0</v>
      </c>
      <c r="IP351" s="193">
        <f t="shared" si="29"/>
        <v>0</v>
      </c>
      <c r="IQ351" s="193">
        <f t="shared" ref="IQ351:KK351" si="1720">MAX((MIN(CZ351+IP351,$IO$7))-GT351,0)</f>
        <v>0</v>
      </c>
      <c r="IR351" s="193">
        <f t="shared" si="1720"/>
        <v>0</v>
      </c>
      <c r="IS351" s="193">
        <f t="shared" si="1720"/>
        <v>0</v>
      </c>
      <c r="IT351" s="193">
        <f t="shared" si="1720"/>
        <v>0</v>
      </c>
      <c r="IU351" s="193">
        <f t="shared" si="1720"/>
        <v>0</v>
      </c>
      <c r="IV351" s="193">
        <f t="shared" si="1720"/>
        <v>0</v>
      </c>
      <c r="IW351" s="193">
        <f t="shared" si="1720"/>
        <v>0</v>
      </c>
      <c r="IX351" s="193">
        <f t="shared" si="1720"/>
        <v>0</v>
      </c>
      <c r="IY351" s="193">
        <f t="shared" si="1720"/>
        <v>0</v>
      </c>
      <c r="IZ351" s="193">
        <f t="shared" si="1720"/>
        <v>0</v>
      </c>
      <c r="JA351" s="193">
        <f t="shared" si="1720"/>
        <v>0</v>
      </c>
      <c r="JB351" s="193">
        <f t="shared" si="1720"/>
        <v>0</v>
      </c>
      <c r="JC351" s="193">
        <f t="shared" si="1720"/>
        <v>0</v>
      </c>
      <c r="JD351" s="193">
        <f t="shared" si="1720"/>
        <v>0</v>
      </c>
      <c r="JE351" s="193">
        <f t="shared" si="1720"/>
        <v>0</v>
      </c>
      <c r="JF351" s="193">
        <f t="shared" si="1720"/>
        <v>0</v>
      </c>
      <c r="JG351" s="193">
        <f t="shared" si="1720"/>
        <v>0</v>
      </c>
      <c r="JH351" s="193">
        <f t="shared" si="1720"/>
        <v>0</v>
      </c>
      <c r="JI351" s="193">
        <f t="shared" si="1720"/>
        <v>0</v>
      </c>
      <c r="JJ351" s="193">
        <f t="shared" si="1720"/>
        <v>0</v>
      </c>
      <c r="JK351" s="193">
        <f t="shared" si="1720"/>
        <v>0</v>
      </c>
      <c r="JL351" s="193">
        <f t="shared" si="1720"/>
        <v>0</v>
      </c>
      <c r="JM351" s="193">
        <f t="shared" si="1720"/>
        <v>0</v>
      </c>
      <c r="JN351" s="193">
        <f t="shared" si="1720"/>
        <v>0</v>
      </c>
      <c r="JO351" s="193">
        <f t="shared" si="1720"/>
        <v>0</v>
      </c>
      <c r="JP351" s="193">
        <f t="shared" si="1720"/>
        <v>0</v>
      </c>
      <c r="JQ351" s="193">
        <f t="shared" si="1720"/>
        <v>0</v>
      </c>
      <c r="JR351" s="193">
        <f t="shared" si="1720"/>
        <v>0</v>
      </c>
      <c r="JS351" s="193">
        <f t="shared" si="1720"/>
        <v>0</v>
      </c>
      <c r="JT351" s="193">
        <f t="shared" si="1720"/>
        <v>0</v>
      </c>
      <c r="JU351" s="193">
        <f t="shared" si="1720"/>
        <v>0</v>
      </c>
      <c r="JV351" s="193">
        <f t="shared" si="1720"/>
        <v>0</v>
      </c>
      <c r="JW351" s="193">
        <f t="shared" si="1720"/>
        <v>0</v>
      </c>
      <c r="JX351" s="193">
        <f t="shared" si="1720"/>
        <v>0</v>
      </c>
      <c r="JY351" s="193">
        <f t="shared" si="1720"/>
        <v>0</v>
      </c>
      <c r="JZ351" s="193">
        <f t="shared" si="1720"/>
        <v>0</v>
      </c>
      <c r="KA351" s="193">
        <f t="shared" si="1720"/>
        <v>0</v>
      </c>
      <c r="KB351" s="193">
        <f t="shared" si="1720"/>
        <v>0</v>
      </c>
      <c r="KC351" s="193">
        <f t="shared" si="1720"/>
        <v>0</v>
      </c>
      <c r="KD351" s="193">
        <f t="shared" si="1720"/>
        <v>0</v>
      </c>
      <c r="KE351" s="193">
        <f t="shared" si="1720"/>
        <v>0</v>
      </c>
      <c r="KF351" s="193">
        <f t="shared" si="1720"/>
        <v>0</v>
      </c>
      <c r="KG351" s="193">
        <f t="shared" si="1720"/>
        <v>0</v>
      </c>
      <c r="KH351" s="193">
        <f t="shared" si="1720"/>
        <v>0</v>
      </c>
      <c r="KI351" s="193">
        <f t="shared" si="1720"/>
        <v>0</v>
      </c>
      <c r="KJ351" s="193">
        <f t="shared" si="1720"/>
        <v>0</v>
      </c>
      <c r="KK351" s="193">
        <f t="shared" si="1720"/>
        <v>0</v>
      </c>
      <c r="KL351" s="1"/>
      <c r="KM351" s="1"/>
      <c r="KN351" s="1"/>
      <c r="KO351" s="1"/>
      <c r="KP351" s="1"/>
      <c r="KQ351" s="1"/>
      <c r="KR351" s="1"/>
      <c r="KS351" s="1"/>
      <c r="KT351" s="1"/>
      <c r="KU351" s="1"/>
      <c r="KV351" s="1"/>
      <c r="KW351" s="1"/>
      <c r="KX351" s="1"/>
      <c r="KY351" s="1"/>
      <c r="KZ351" s="1"/>
      <c r="LA351" s="1"/>
      <c r="LB351" s="1"/>
      <c r="LC351" s="1"/>
      <c r="LD351" s="1"/>
      <c r="LE351" s="1"/>
      <c r="LF351" s="1"/>
      <c r="LG351" s="1"/>
      <c r="LH351" s="1"/>
      <c r="LI351" s="1"/>
      <c r="LJ351" s="1"/>
      <c r="LK351" s="1"/>
      <c r="LL351" s="1"/>
      <c r="LM351" s="1"/>
      <c r="LN351" s="1"/>
    </row>
    <row r="352" ht="14.25" customHeight="1">
      <c r="A352" s="1">
        <v>12.0</v>
      </c>
      <c r="B352" s="1">
        <f t="shared" ref="B352:C352" si="1721">B351+1</f>
        <v>342</v>
      </c>
      <c r="C352" s="267">
        <f t="shared" si="1721"/>
        <v>43807</v>
      </c>
      <c r="D352" s="193">
        <f t="shared" si="15"/>
        <v>12.87235205</v>
      </c>
      <c r="E352" s="193">
        <f>(SUMIFS(Profile!$F$2:$F$17521,Profile!$B$2:$B$17521,$B352,Profile!$C$2:$C$17521,E$8))*$C$6</f>
        <v>0.1718653219</v>
      </c>
      <c r="F352" s="193">
        <f>(SUMIFS(Profile!$F$2:$F$17521,Profile!$B$2:$B$17521,$B352,Profile!$C$2:$C$17521,F$8))*$C$6</f>
        <v>0.153036254</v>
      </c>
      <c r="G352" s="193">
        <f>(SUMIFS(Profile!$F$2:$F$17521,Profile!$B$2:$B$17521,$B352,Profile!$C$2:$C$17521,G$8))*$C$6</f>
        <v>0.1422195554</v>
      </c>
      <c r="H352" s="193">
        <f>(SUMIFS(Profile!$F$2:$F$17521,Profile!$B$2:$B$17521,$B352,Profile!$C$2:$C$17521,H$8))*$C$6</f>
        <v>0.1334059491</v>
      </c>
      <c r="I352" s="193">
        <f>(SUMIFS(Profile!$F$2:$F$17521,Profile!$B$2:$B$17521,$B352,Profile!$C$2:$C$17521,I$8))*$C$6</f>
        <v>0.1293997645</v>
      </c>
      <c r="J352" s="193">
        <f>(SUMIFS(Profile!$F$2:$F$17521,Profile!$B$2:$B$17521,$B352,Profile!$C$2:$C$17521,J$8))*$C$6</f>
        <v>0.1245923429</v>
      </c>
      <c r="K352" s="193">
        <f>(SUMIFS(Profile!$F$2:$F$17521,Profile!$B$2:$B$17521,$B352,Profile!$C$2:$C$17521,K$8))*$C$6</f>
        <v>0.123791106</v>
      </c>
      <c r="L352" s="193">
        <f>(SUMIFS(Profile!$F$2:$F$17521,Profile!$B$2:$B$17521,$B352,Profile!$C$2:$C$17521,L$8))*$C$6</f>
        <v>0.1221886321</v>
      </c>
      <c r="M352" s="193">
        <f>(SUMIFS(Profile!$F$2:$F$17521,Profile!$B$2:$B$17521,$B352,Profile!$C$2:$C$17521,M$8))*$C$6</f>
        <v>0.1213873952</v>
      </c>
      <c r="N352" s="193">
        <f>(SUMIFS(Profile!$F$2:$F$17521,Profile!$B$2:$B$17521,$B352,Profile!$C$2:$C$17521,N$8))*$C$6</f>
        <v>0.1261948168</v>
      </c>
      <c r="O352" s="193">
        <f>(SUMIFS(Profile!$F$2:$F$17521,Profile!$B$2:$B$17521,$B352,Profile!$C$2:$C$17521,O$8))*$C$6</f>
        <v>0.1330053307</v>
      </c>
      <c r="P352" s="193">
        <f>(SUMIFS(Profile!$F$2:$F$17521,Profile!$B$2:$B$17521,$B352,Profile!$C$2:$C$17521,P$8))*$C$6</f>
        <v>0.1418189369</v>
      </c>
      <c r="Q352" s="193">
        <f>(SUMIFS(Profile!$F$2:$F$17521,Profile!$B$2:$B$17521,$B352,Profile!$C$2:$C$17521,Q$8))*$C$6</f>
        <v>0.1726665588</v>
      </c>
      <c r="R352" s="193">
        <f>(SUMIFS(Profile!$F$2:$F$17521,Profile!$B$2:$B$17521,$B352,Profile!$C$2:$C$17521,R$8))*$C$6</f>
        <v>0.205517273</v>
      </c>
      <c r="S352" s="193">
        <f>(SUMIFS(Profile!$F$2:$F$17521,Profile!$B$2:$B$17521,$B352,Profile!$C$2:$C$17521,S$8))*$C$6</f>
        <v>0.2463803565</v>
      </c>
      <c r="T352" s="193">
        <f>(SUMIFS(Profile!$F$2:$F$17521,Profile!$B$2:$B$17521,$B352,Profile!$C$2:$C$17521,T$8))*$C$6</f>
        <v>0.2808335446</v>
      </c>
      <c r="U352" s="193">
        <f>(SUMIFS(Profile!$F$2:$F$17521,Profile!$B$2:$B$17521,$B352,Profile!$C$2:$C$17521,U$8))*$C$6</f>
        <v>0.2864422031</v>
      </c>
      <c r="V352" s="193">
        <f>(SUMIFS(Profile!$F$2:$F$17521,Profile!$B$2:$B$17521,$B352,Profile!$C$2:$C$17521,V$8))*$C$6</f>
        <v>0.2844391108</v>
      </c>
      <c r="W352" s="193">
        <f>(SUMIFS(Profile!$F$2:$F$17521,Profile!$B$2:$B$17521,$B352,Profile!$C$2:$C$17521,W$8))*$C$6</f>
        <v>0.2844391108</v>
      </c>
      <c r="X352" s="193">
        <f>(SUMIFS(Profile!$F$2:$F$17521,Profile!$B$2:$B$17521,$B352,Profile!$C$2:$C$17521,X$8))*$C$6</f>
        <v>0.2804329261</v>
      </c>
      <c r="Y352" s="193">
        <f>(SUMIFS(Profile!$F$2:$F$17521,Profile!$B$2:$B$17521,$B352,Profile!$C$2:$C$17521,Y$8))*$C$6</f>
        <v>0.2708180829</v>
      </c>
      <c r="Z352" s="193">
        <f>(SUMIFS(Profile!$F$2:$F$17521,Profile!$B$2:$B$17521,$B352,Profile!$C$2:$C$17521,Z$8))*$C$6</f>
        <v>0.2660106613</v>
      </c>
      <c r="AA352" s="193">
        <f>(SUMIFS(Profile!$F$2:$F$17521,Profile!$B$2:$B$17521,$B352,Profile!$C$2:$C$17521,AA$8))*$C$6</f>
        <v>0.2620044767</v>
      </c>
      <c r="AB352" s="193">
        <f>(SUMIFS(Profile!$F$2:$F$17521,Profile!$B$2:$B$17521,$B352,Profile!$C$2:$C$17521,AB$8))*$C$6</f>
        <v>0.2624050952</v>
      </c>
      <c r="AC352" s="193">
        <f>(SUMIFS(Profile!$F$2:$F$17521,Profile!$B$2:$B$17521,$B352,Profile!$C$2:$C$17521,AC$8))*$C$6</f>
        <v>0.2680137537</v>
      </c>
      <c r="AD352" s="193">
        <f>(SUMIFS(Profile!$F$2:$F$17521,Profile!$B$2:$B$17521,$B352,Profile!$C$2:$C$17521,AD$8))*$C$6</f>
        <v>0.2692156091</v>
      </c>
      <c r="AE352" s="193">
        <f>(SUMIFS(Profile!$F$2:$F$17521,Profile!$B$2:$B$17521,$B352,Profile!$C$2:$C$17521,AE$8))*$C$6</f>
        <v>0.2664112798</v>
      </c>
      <c r="AF352" s="193">
        <f>(SUMIFS(Profile!$F$2:$F$17521,Profile!$B$2:$B$17521,$B352,Profile!$C$2:$C$17521,AF$8))*$C$6</f>
        <v>0.2624050952</v>
      </c>
      <c r="AG352" s="193">
        <f>(SUMIFS(Profile!$F$2:$F$17521,Profile!$B$2:$B$17521,$B352,Profile!$C$2:$C$17521,AG$8))*$C$6</f>
        <v>0.264007569</v>
      </c>
      <c r="AH352" s="193">
        <f>(SUMIFS(Profile!$F$2:$F$17521,Profile!$B$2:$B$17521,$B352,Profile!$C$2:$C$17521,AH$8))*$C$6</f>
        <v>0.276026123</v>
      </c>
      <c r="AI352" s="193">
        <f>(SUMIFS(Profile!$F$2:$F$17521,Profile!$B$2:$B$17521,$B352,Profile!$C$2:$C$17521,AI$8))*$C$6</f>
        <v>0.2856409662</v>
      </c>
      <c r="AJ352" s="193">
        <f>(SUMIFS(Profile!$F$2:$F$17521,Profile!$B$2:$B$17521,$B352,Profile!$C$2:$C$17521,AJ$8))*$C$6</f>
        <v>0.3152867327</v>
      </c>
      <c r="AK352" s="193">
        <f>(SUMIFS(Profile!$F$2:$F$17521,Profile!$B$2:$B$17521,$B352,Profile!$C$2:$C$17521,AK$8))*$C$6</f>
        <v>0.3601560008</v>
      </c>
      <c r="AL352" s="193">
        <f>(SUMIFS(Profile!$F$2:$F$17521,Profile!$B$2:$B$17521,$B352,Profile!$C$2:$C$17521,AL$8))*$C$6</f>
        <v>0.4103935565</v>
      </c>
      <c r="AM352" s="193">
        <f>(SUMIFS(Profile!$F$2:$F$17521,Profile!$B$2:$B$17521,$B352,Profile!$C$2:$C$17521,AM$8))*$C$6</f>
        <v>0.4480917541</v>
      </c>
      <c r="AN352" s="193">
        <f>(SUMIFS(Profile!$F$2:$F$17521,Profile!$B$2:$B$17521,$B352,Profile!$C$2:$C$17521,AN$8))*$C$6</f>
        <v>0.4537805363</v>
      </c>
      <c r="AO352" s="193">
        <f>(SUMIFS(Profile!$F$2:$F$17521,Profile!$B$2:$B$17521,$B352,Profile!$C$2:$C$17521,AO$8))*$C$6</f>
        <v>0.4548622062</v>
      </c>
      <c r="AP352" s="193">
        <f>(SUMIFS(Profile!$F$2:$F$17521,Profile!$B$2:$B$17521,$B352,Profile!$C$2:$C$17521,AP$8))*$C$6</f>
        <v>0.445768167</v>
      </c>
      <c r="AQ352" s="193">
        <f>(SUMIFS(Profile!$F$2:$F$17521,Profile!$B$2:$B$17521,$B352,Profile!$C$2:$C$17521,AQ$8))*$C$6</f>
        <v>0.4314260259</v>
      </c>
      <c r="AR352" s="193">
        <f>(SUMIFS(Profile!$F$2:$F$17521,Profile!$B$2:$B$17521,$B352,Profile!$C$2:$C$17521,AR$8))*$C$6</f>
        <v>0.4088712063</v>
      </c>
      <c r="AS352" s="193">
        <f>(SUMIFS(Profile!$F$2:$F$17521,Profile!$B$2:$B$17521,$B352,Profile!$C$2:$C$17521,AS$8))*$C$6</f>
        <v>0.3954104258</v>
      </c>
      <c r="AT352" s="193">
        <f>(SUMIFS(Profile!$F$2:$F$17521,Profile!$B$2:$B$17521,$B352,Profile!$C$2:$C$17521,AT$8))*$C$6</f>
        <v>0.3801869241</v>
      </c>
      <c r="AU352" s="193">
        <f>(SUMIFS(Profile!$F$2:$F$17521,Profile!$B$2:$B$17521,$B352,Profile!$C$2:$C$17521,AU$8))*$C$6</f>
        <v>0.3609572378</v>
      </c>
      <c r="AV352" s="193">
        <f>(SUMIFS(Profile!$F$2:$F$17521,Profile!$B$2:$B$17521,$B352,Profile!$C$2:$C$17521,AV$8))*$C$6</f>
        <v>0.3429294068</v>
      </c>
      <c r="AW352" s="193">
        <f>(SUMIFS(Profile!$F$2:$F$17521,Profile!$B$2:$B$17521,$B352,Profile!$C$2:$C$17521,AW$8))*$C$6</f>
        <v>0.3200941542</v>
      </c>
      <c r="AX352" s="193">
        <f>(SUMIFS(Profile!$F$2:$F$17521,Profile!$B$2:$B$17521,$B352,Profile!$C$2:$C$17521,AX$8))*$C$6</f>
        <v>0.2804329261</v>
      </c>
      <c r="AY352" s="193">
        <f>(SUMIFS(Profile!$F$2:$F$17521,Profile!$B$2:$B$17521,$B352,Profile!$C$2:$C$17521,AY$8))*$C$6</f>
        <v>0.2419735534</v>
      </c>
      <c r="AZ352" s="193">
        <f>(SUMIFS(Profile!$F$2:$F$17521,Profile!$B$2:$B$17521,$B352,Profile!$C$2:$C$17521,AZ$8))*$C$6</f>
        <v>0.2047160361</v>
      </c>
      <c r="BA352" s="193">
        <f t="shared" si="16"/>
        <v>2.739680004</v>
      </c>
      <c r="BB352" s="193">
        <f>(SUMIFS(Profile!$E$2:$E$17521,Profile!$B$2:$B$17521,$B352,Profile!$C$2:$C$17521,BB$8))*$C$9</f>
        <v>0</v>
      </c>
      <c r="BC352" s="193">
        <f>(SUMIFS(Profile!$E$2:$E$17521,Profile!$B$2:$B$17521,$B352,Profile!$C$2:$C$17521,BC$8))*$C$9</f>
        <v>0</v>
      </c>
      <c r="BD352" s="193">
        <f>(SUMIFS(Profile!$E$2:$E$17521,Profile!$B$2:$B$17521,$B352,Profile!$C$2:$C$17521,BD$8))*$C$9</f>
        <v>0</v>
      </c>
      <c r="BE352" s="193">
        <f>(SUMIFS(Profile!$E$2:$E$17521,Profile!$B$2:$B$17521,$B352,Profile!$C$2:$C$17521,BE$8))*$C$9</f>
        <v>0</v>
      </c>
      <c r="BF352" s="193">
        <f>(SUMIFS(Profile!$E$2:$E$17521,Profile!$B$2:$B$17521,$B352,Profile!$C$2:$C$17521,BF$8))*$C$9</f>
        <v>0</v>
      </c>
      <c r="BG352" s="193">
        <f>(SUMIFS(Profile!$E$2:$E$17521,Profile!$B$2:$B$17521,$B352,Profile!$C$2:$C$17521,BG$8))*$C$9</f>
        <v>0</v>
      </c>
      <c r="BH352" s="193">
        <f>(SUMIFS(Profile!$E$2:$E$17521,Profile!$B$2:$B$17521,$B352,Profile!$C$2:$C$17521,BH$8))*$C$9</f>
        <v>0</v>
      </c>
      <c r="BI352" s="193">
        <f>(SUMIFS(Profile!$E$2:$E$17521,Profile!$B$2:$B$17521,$B352,Profile!$C$2:$C$17521,BI$8))*$C$9</f>
        <v>0</v>
      </c>
      <c r="BJ352" s="193">
        <f>(SUMIFS(Profile!$E$2:$E$17521,Profile!$B$2:$B$17521,$B352,Profile!$C$2:$C$17521,BJ$8))*$C$9</f>
        <v>0</v>
      </c>
      <c r="BK352" s="193">
        <f>(SUMIFS(Profile!$E$2:$E$17521,Profile!$B$2:$B$17521,$B352,Profile!$C$2:$C$17521,BK$8))*$C$9</f>
        <v>0</v>
      </c>
      <c r="BL352" s="193">
        <f>(SUMIFS(Profile!$E$2:$E$17521,Profile!$B$2:$B$17521,$B352,Profile!$C$2:$C$17521,BL$8))*$C$9</f>
        <v>0</v>
      </c>
      <c r="BM352" s="193">
        <f>(SUMIFS(Profile!$E$2:$E$17521,Profile!$B$2:$B$17521,$B352,Profile!$C$2:$C$17521,BM$8))*$C$9</f>
        <v>0</v>
      </c>
      <c r="BN352" s="193">
        <f>(SUMIFS(Profile!$E$2:$E$17521,Profile!$B$2:$B$17521,$B352,Profile!$C$2:$C$17521,BN$8))*$C$9</f>
        <v>0</v>
      </c>
      <c r="BO352" s="193">
        <f>(SUMIFS(Profile!$E$2:$E$17521,Profile!$B$2:$B$17521,$B352,Profile!$C$2:$C$17521,BO$8))*$C$9</f>
        <v>0</v>
      </c>
      <c r="BP352" s="193">
        <f>(SUMIFS(Profile!$E$2:$E$17521,Profile!$B$2:$B$17521,$B352,Profile!$C$2:$C$17521,BP$8))*$C$9</f>
        <v>0</v>
      </c>
      <c r="BQ352" s="193">
        <f>(SUMIFS(Profile!$E$2:$E$17521,Profile!$B$2:$B$17521,$B352,Profile!$C$2:$C$17521,BQ$8))*$C$9</f>
        <v>0</v>
      </c>
      <c r="BR352" s="193">
        <f>(SUMIFS(Profile!$E$2:$E$17521,Profile!$B$2:$B$17521,$B352,Profile!$C$2:$C$17521,BR$8))*$C$9</f>
        <v>0.002622050284</v>
      </c>
      <c r="BS352" s="193">
        <f>(SUMIFS(Profile!$E$2:$E$17521,Profile!$B$2:$B$17521,$B352,Profile!$C$2:$C$17521,BS$8))*$C$9</f>
        <v>0.02270107917</v>
      </c>
      <c r="BT352" s="193">
        <f>(SUMIFS(Profile!$E$2:$E$17521,Profile!$B$2:$B$17521,$B352,Profile!$C$2:$C$17521,BT$8))*$C$9</f>
        <v>0.07388889784</v>
      </c>
      <c r="BU352" s="193">
        <f>(SUMIFS(Profile!$E$2:$E$17521,Profile!$B$2:$B$17521,$B352,Profile!$C$2:$C$17521,BU$8))*$C$9</f>
        <v>0.1245141221</v>
      </c>
      <c r="BV352" s="193">
        <f>(SUMIFS(Profile!$E$2:$E$17521,Profile!$B$2:$B$17521,$B352,Profile!$C$2:$C$17521,BV$8))*$C$9</f>
        <v>0.1560289669</v>
      </c>
      <c r="BW352" s="193">
        <f>(SUMIFS(Profile!$E$2:$E$17521,Profile!$B$2:$B$17521,$B352,Profile!$C$2:$C$17521,BW$8))*$C$9</f>
        <v>0.2077558725</v>
      </c>
      <c r="BX352" s="193">
        <f>(SUMIFS(Profile!$E$2:$E$17521,Profile!$B$2:$B$17521,$B352,Profile!$C$2:$C$17521,BX$8))*$C$9</f>
        <v>0.2474093423</v>
      </c>
      <c r="BY352" s="193">
        <f>(SUMIFS(Profile!$E$2:$E$17521,Profile!$B$2:$B$17521,$B352,Profile!$C$2:$C$17521,BY$8))*$C$9</f>
        <v>0.2760821114</v>
      </c>
      <c r="BZ352" s="193">
        <f>(SUMIFS(Profile!$E$2:$E$17521,Profile!$B$2:$B$17521,$B352,Profile!$C$2:$C$17521,BZ$8))*$C$9</f>
        <v>0.2840511631</v>
      </c>
      <c r="CA352" s="193">
        <f>(SUMIFS(Profile!$E$2:$E$17521,Profile!$B$2:$B$17521,$B352,Profile!$C$2:$C$17521,CA$8))*$C$9</f>
        <v>0.2993283071</v>
      </c>
      <c r="CB352" s="193">
        <f>(SUMIFS(Profile!$E$2:$E$17521,Profile!$B$2:$B$17521,$B352,Profile!$C$2:$C$17521,CB$8))*$C$9</f>
        <v>0.2741715847</v>
      </c>
      <c r="CC352" s="193">
        <f>(SUMIFS(Profile!$E$2:$E$17521,Profile!$B$2:$B$17521,$B352,Profile!$C$2:$C$17521,CC$8))*$C$9</f>
        <v>0.2483130096</v>
      </c>
      <c r="CD352" s="193">
        <f>(SUMIFS(Profile!$E$2:$E$17521,Profile!$B$2:$B$17521,$B352,Profile!$C$2:$C$17521,CD$8))*$C$9</f>
        <v>0.204723912</v>
      </c>
      <c r="CE352" s="193">
        <f>(SUMIFS(Profile!$E$2:$E$17521,Profile!$B$2:$B$17521,$B352,Profile!$C$2:$C$17521,CE$8))*$C$9</f>
        <v>0.1546874287</v>
      </c>
      <c r="CF352" s="193">
        <f>(SUMIFS(Profile!$E$2:$E$17521,Profile!$B$2:$B$17521,$B352,Profile!$C$2:$C$17521,CF$8))*$C$9</f>
        <v>0.100942282</v>
      </c>
      <c r="CG352" s="193">
        <f>(SUMIFS(Profile!$E$2:$E$17521,Profile!$B$2:$B$17521,$B352,Profile!$C$2:$C$17521,CG$8))*$C$9</f>
        <v>0.04879000924</v>
      </c>
      <c r="CH352" s="193">
        <f>(SUMIFS(Profile!$E$2:$E$17521,Profile!$B$2:$B$17521,$B352,Profile!$C$2:$C$17521,CH$8))*$C$9</f>
        <v>0.01263766691</v>
      </c>
      <c r="CI352" s="193">
        <f>(SUMIFS(Profile!$E$2:$E$17521,Profile!$B$2:$B$17521,$B352,Profile!$C$2:$C$17521,CI$8))*$C$9</f>
        <v>0.001014944127</v>
      </c>
      <c r="CJ352" s="193">
        <f>(SUMIFS(Profile!$E$2:$E$17521,Profile!$B$2:$B$17521,$B352,Profile!$C$2:$C$17521,CJ$8))*$C$9</f>
        <v>0.00001725410703</v>
      </c>
      <c r="CK352" s="193">
        <f>(SUMIFS(Profile!$E$2:$E$17521,Profile!$B$2:$B$17521,$B352,Profile!$C$2:$C$17521,CK$8))*$C$9</f>
        <v>0</v>
      </c>
      <c r="CL352" s="193">
        <f>(SUMIFS(Profile!$E$2:$E$17521,Profile!$B$2:$B$17521,$B352,Profile!$C$2:$C$17521,CL$8))*$C$9</f>
        <v>0</v>
      </c>
      <c r="CM352" s="193">
        <f>(SUMIFS(Profile!$E$2:$E$17521,Profile!$B$2:$B$17521,$B352,Profile!$C$2:$C$17521,CM$8))*$C$9</f>
        <v>0</v>
      </c>
      <c r="CN352" s="193">
        <f>(SUMIFS(Profile!$E$2:$E$17521,Profile!$B$2:$B$17521,$B352,Profile!$C$2:$C$17521,CN$8))*$C$9</f>
        <v>0</v>
      </c>
      <c r="CO352" s="193">
        <f>(SUMIFS(Profile!$E$2:$E$17521,Profile!$B$2:$B$17521,$B352,Profile!$C$2:$C$17521,CO$8))*$C$9</f>
        <v>0</v>
      </c>
      <c r="CP352" s="193">
        <f>(SUMIFS(Profile!$E$2:$E$17521,Profile!$B$2:$B$17521,$B352,Profile!$C$2:$C$17521,CP$8))*$C$9</f>
        <v>0</v>
      </c>
      <c r="CQ352" s="193">
        <f>(SUMIFS(Profile!$E$2:$E$17521,Profile!$B$2:$B$17521,$B352,Profile!$C$2:$C$17521,CQ$8))*$C$9</f>
        <v>0</v>
      </c>
      <c r="CR352" s="193">
        <f>(SUMIFS(Profile!$E$2:$E$17521,Profile!$B$2:$B$17521,$B352,Profile!$C$2:$C$17521,CR$8))*$C$9</f>
        <v>0</v>
      </c>
      <c r="CS352" s="193">
        <f>(SUMIFS(Profile!$E$2:$E$17521,Profile!$B$2:$B$17521,$B352,Profile!$C$2:$C$17521,CS$8))*$C$9</f>
        <v>0</v>
      </c>
      <c r="CT352" s="193">
        <f>(SUMIFS(Profile!$E$2:$E$17521,Profile!$B$2:$B$17521,$B352,Profile!$C$2:$C$17521,CT$8))*$C$9</f>
        <v>0</v>
      </c>
      <c r="CU352" s="193">
        <f>(SUMIFS(Profile!$E$2:$E$17521,Profile!$B$2:$B$17521,$B352,Profile!$C$2:$C$17521,CU$8))*$C$9</f>
        <v>0</v>
      </c>
      <c r="CV352" s="193">
        <f>(SUMIFS(Profile!$E$2:$E$17521,Profile!$B$2:$B$17521,$B352,Profile!$C$2:$C$17521,CV$8))*$C$9</f>
        <v>0</v>
      </c>
      <c r="CW352" s="193">
        <f>(SUMIFS(Profile!$E$2:$E$17521,Profile!$B$2:$B$17521,$B352,Profile!$C$2:$C$17521,CW$8))*$C$9</f>
        <v>0</v>
      </c>
      <c r="CX352" s="193">
        <f t="shared" si="17"/>
        <v>0.0675874286</v>
      </c>
      <c r="CY352" s="193">
        <f t="shared" ref="CY352:ET352" si="1722">MAX(BB352-E352,0)</f>
        <v>0</v>
      </c>
      <c r="CZ352" s="193">
        <f t="shared" si="1722"/>
        <v>0</v>
      </c>
      <c r="DA352" s="193">
        <f t="shared" si="1722"/>
        <v>0</v>
      </c>
      <c r="DB352" s="193">
        <f t="shared" si="1722"/>
        <v>0</v>
      </c>
      <c r="DC352" s="193">
        <f t="shared" si="1722"/>
        <v>0</v>
      </c>
      <c r="DD352" s="193">
        <f t="shared" si="1722"/>
        <v>0</v>
      </c>
      <c r="DE352" s="193">
        <f t="shared" si="1722"/>
        <v>0</v>
      </c>
      <c r="DF352" s="193">
        <f t="shared" si="1722"/>
        <v>0</v>
      </c>
      <c r="DG352" s="193">
        <f t="shared" si="1722"/>
        <v>0</v>
      </c>
      <c r="DH352" s="193">
        <f t="shared" si="1722"/>
        <v>0</v>
      </c>
      <c r="DI352" s="193">
        <f t="shared" si="1722"/>
        <v>0</v>
      </c>
      <c r="DJ352" s="193">
        <f t="shared" si="1722"/>
        <v>0</v>
      </c>
      <c r="DK352" s="193">
        <f t="shared" si="1722"/>
        <v>0</v>
      </c>
      <c r="DL352" s="193">
        <f t="shared" si="1722"/>
        <v>0</v>
      </c>
      <c r="DM352" s="193">
        <f t="shared" si="1722"/>
        <v>0</v>
      </c>
      <c r="DN352" s="193">
        <f t="shared" si="1722"/>
        <v>0</v>
      </c>
      <c r="DO352" s="193">
        <f t="shared" si="1722"/>
        <v>0</v>
      </c>
      <c r="DP352" s="193">
        <f t="shared" si="1722"/>
        <v>0</v>
      </c>
      <c r="DQ352" s="193">
        <f t="shared" si="1722"/>
        <v>0</v>
      </c>
      <c r="DR352" s="193">
        <f t="shared" si="1722"/>
        <v>0</v>
      </c>
      <c r="DS352" s="193">
        <f t="shared" si="1722"/>
        <v>0</v>
      </c>
      <c r="DT352" s="193">
        <f t="shared" si="1722"/>
        <v>0</v>
      </c>
      <c r="DU352" s="193">
        <f t="shared" si="1722"/>
        <v>0</v>
      </c>
      <c r="DV352" s="193">
        <f t="shared" si="1722"/>
        <v>0.01367701621</v>
      </c>
      <c r="DW352" s="193">
        <f t="shared" si="1722"/>
        <v>0.01603740947</v>
      </c>
      <c r="DX352" s="193">
        <f t="shared" si="1722"/>
        <v>0.03011269804</v>
      </c>
      <c r="DY352" s="193">
        <f t="shared" si="1722"/>
        <v>0.007760304873</v>
      </c>
      <c r="DZ352" s="193">
        <f t="shared" si="1722"/>
        <v>0</v>
      </c>
      <c r="EA352" s="193">
        <f t="shared" si="1722"/>
        <v>0</v>
      </c>
      <c r="EB352" s="193">
        <f t="shared" si="1722"/>
        <v>0</v>
      </c>
      <c r="EC352" s="193">
        <f t="shared" si="1722"/>
        <v>0</v>
      </c>
      <c r="ED352" s="193">
        <f t="shared" si="1722"/>
        <v>0</v>
      </c>
      <c r="EE352" s="193">
        <f t="shared" si="1722"/>
        <v>0</v>
      </c>
      <c r="EF352" s="193">
        <f t="shared" si="1722"/>
        <v>0</v>
      </c>
      <c r="EG352" s="193">
        <f t="shared" si="1722"/>
        <v>0</v>
      </c>
      <c r="EH352" s="193">
        <f t="shared" si="1722"/>
        <v>0</v>
      </c>
      <c r="EI352" s="193">
        <f t="shared" si="1722"/>
        <v>0</v>
      </c>
      <c r="EJ352" s="193">
        <f t="shared" si="1722"/>
        <v>0</v>
      </c>
      <c r="EK352" s="193">
        <f t="shared" si="1722"/>
        <v>0</v>
      </c>
      <c r="EL352" s="193">
        <f t="shared" si="1722"/>
        <v>0</v>
      </c>
      <c r="EM352" s="193">
        <f t="shared" si="1722"/>
        <v>0</v>
      </c>
      <c r="EN352" s="193">
        <f t="shared" si="1722"/>
        <v>0</v>
      </c>
      <c r="EO352" s="193">
        <f t="shared" si="1722"/>
        <v>0</v>
      </c>
      <c r="EP352" s="193">
        <f t="shared" si="1722"/>
        <v>0</v>
      </c>
      <c r="EQ352" s="193">
        <f t="shared" si="1722"/>
        <v>0</v>
      </c>
      <c r="ER352" s="193">
        <f t="shared" si="1722"/>
        <v>0</v>
      </c>
      <c r="ES352" s="193">
        <f t="shared" si="1722"/>
        <v>0</v>
      </c>
      <c r="ET352" s="193">
        <f t="shared" si="1722"/>
        <v>0</v>
      </c>
      <c r="EU352" s="193">
        <f t="shared" si="19"/>
        <v>2.672092575</v>
      </c>
      <c r="EV352" s="193">
        <f t="shared" ref="EV352:GQ352" si="1723">BB352-CY352</f>
        <v>0</v>
      </c>
      <c r="EW352" s="193">
        <f t="shared" si="1723"/>
        <v>0</v>
      </c>
      <c r="EX352" s="193">
        <f t="shared" si="1723"/>
        <v>0</v>
      </c>
      <c r="EY352" s="193">
        <f t="shared" si="1723"/>
        <v>0</v>
      </c>
      <c r="EZ352" s="193">
        <f t="shared" si="1723"/>
        <v>0</v>
      </c>
      <c r="FA352" s="193">
        <f t="shared" si="1723"/>
        <v>0</v>
      </c>
      <c r="FB352" s="193">
        <f t="shared" si="1723"/>
        <v>0</v>
      </c>
      <c r="FC352" s="193">
        <f t="shared" si="1723"/>
        <v>0</v>
      </c>
      <c r="FD352" s="193">
        <f t="shared" si="1723"/>
        <v>0</v>
      </c>
      <c r="FE352" s="193">
        <f t="shared" si="1723"/>
        <v>0</v>
      </c>
      <c r="FF352" s="193">
        <f t="shared" si="1723"/>
        <v>0</v>
      </c>
      <c r="FG352" s="193">
        <f t="shared" si="1723"/>
        <v>0</v>
      </c>
      <c r="FH352" s="193">
        <f t="shared" si="1723"/>
        <v>0</v>
      </c>
      <c r="FI352" s="193">
        <f t="shared" si="1723"/>
        <v>0</v>
      </c>
      <c r="FJ352" s="193">
        <f t="shared" si="1723"/>
        <v>0</v>
      </c>
      <c r="FK352" s="193">
        <f t="shared" si="1723"/>
        <v>0</v>
      </c>
      <c r="FL352" s="193">
        <f t="shared" si="1723"/>
        <v>0.002622050284</v>
      </c>
      <c r="FM352" s="193">
        <f t="shared" si="1723"/>
        <v>0.02270107917</v>
      </c>
      <c r="FN352" s="193">
        <f t="shared" si="1723"/>
        <v>0.07388889784</v>
      </c>
      <c r="FO352" s="193">
        <f t="shared" si="1723"/>
        <v>0.1245141221</v>
      </c>
      <c r="FP352" s="193">
        <f t="shared" si="1723"/>
        <v>0.1560289669</v>
      </c>
      <c r="FQ352" s="193">
        <f t="shared" si="1723"/>
        <v>0.2077558725</v>
      </c>
      <c r="FR352" s="193">
        <f t="shared" si="1723"/>
        <v>0.2474093423</v>
      </c>
      <c r="FS352" s="193">
        <f t="shared" si="1723"/>
        <v>0.2624050952</v>
      </c>
      <c r="FT352" s="193">
        <f t="shared" si="1723"/>
        <v>0.2680137537</v>
      </c>
      <c r="FU352" s="193">
        <f t="shared" si="1723"/>
        <v>0.2692156091</v>
      </c>
      <c r="FV352" s="193">
        <f t="shared" si="1723"/>
        <v>0.2664112798</v>
      </c>
      <c r="FW352" s="193">
        <f t="shared" si="1723"/>
        <v>0.2483130096</v>
      </c>
      <c r="FX352" s="193">
        <f t="shared" si="1723"/>
        <v>0.204723912</v>
      </c>
      <c r="FY352" s="193">
        <f t="shared" si="1723"/>
        <v>0.1546874287</v>
      </c>
      <c r="FZ352" s="193">
        <f t="shared" si="1723"/>
        <v>0.100942282</v>
      </c>
      <c r="GA352" s="193">
        <f t="shared" si="1723"/>
        <v>0.04879000924</v>
      </c>
      <c r="GB352" s="193">
        <f t="shared" si="1723"/>
        <v>0.01263766691</v>
      </c>
      <c r="GC352" s="193">
        <f t="shared" si="1723"/>
        <v>0.001014944127</v>
      </c>
      <c r="GD352" s="193">
        <f t="shared" si="1723"/>
        <v>0.00001725410703</v>
      </c>
      <c r="GE352" s="193">
        <f t="shared" si="1723"/>
        <v>0</v>
      </c>
      <c r="GF352" s="193">
        <f t="shared" si="1723"/>
        <v>0</v>
      </c>
      <c r="GG352" s="193">
        <f t="shared" si="1723"/>
        <v>0</v>
      </c>
      <c r="GH352" s="193">
        <f t="shared" si="1723"/>
        <v>0</v>
      </c>
      <c r="GI352" s="193">
        <f t="shared" si="1723"/>
        <v>0</v>
      </c>
      <c r="GJ352" s="193">
        <f t="shared" si="1723"/>
        <v>0</v>
      </c>
      <c r="GK352" s="193">
        <f t="shared" si="1723"/>
        <v>0</v>
      </c>
      <c r="GL352" s="193">
        <f t="shared" si="1723"/>
        <v>0</v>
      </c>
      <c r="GM352" s="193">
        <f t="shared" si="1723"/>
        <v>0</v>
      </c>
      <c r="GN352" s="193">
        <f t="shared" si="1723"/>
        <v>0</v>
      </c>
      <c r="GO352" s="193">
        <f t="shared" si="1723"/>
        <v>0</v>
      </c>
      <c r="GP352" s="193">
        <f t="shared" si="1723"/>
        <v>0</v>
      </c>
      <c r="GQ352" s="193">
        <f t="shared" si="1723"/>
        <v>0</v>
      </c>
      <c r="GR352" s="193">
        <f t="shared" si="21"/>
        <v>10.20025948</v>
      </c>
      <c r="GS352" s="193">
        <f t="shared" ref="GS352:IN352" si="1724">E352-EV352</f>
        <v>0.1718653219</v>
      </c>
      <c r="GT352" s="193">
        <f t="shared" si="1724"/>
        <v>0.153036254</v>
      </c>
      <c r="GU352" s="193">
        <f t="shared" si="1724"/>
        <v>0.1422195554</v>
      </c>
      <c r="GV352" s="193">
        <f t="shared" si="1724"/>
        <v>0.1334059491</v>
      </c>
      <c r="GW352" s="193">
        <f t="shared" si="1724"/>
        <v>0.1293997645</v>
      </c>
      <c r="GX352" s="193">
        <f t="shared" si="1724"/>
        <v>0.1245923429</v>
      </c>
      <c r="GY352" s="193">
        <f t="shared" si="1724"/>
        <v>0.123791106</v>
      </c>
      <c r="GZ352" s="193">
        <f t="shared" si="1724"/>
        <v>0.1221886321</v>
      </c>
      <c r="HA352" s="193">
        <f t="shared" si="1724"/>
        <v>0.1213873952</v>
      </c>
      <c r="HB352" s="193">
        <f t="shared" si="1724"/>
        <v>0.1261948168</v>
      </c>
      <c r="HC352" s="193">
        <f t="shared" si="1724"/>
        <v>0.1330053307</v>
      </c>
      <c r="HD352" s="193">
        <f t="shared" si="1724"/>
        <v>0.1418189369</v>
      </c>
      <c r="HE352" s="193">
        <f t="shared" si="1724"/>
        <v>0.1726665588</v>
      </c>
      <c r="HF352" s="193">
        <f t="shared" si="1724"/>
        <v>0.205517273</v>
      </c>
      <c r="HG352" s="193">
        <f t="shared" si="1724"/>
        <v>0.2463803565</v>
      </c>
      <c r="HH352" s="193">
        <f t="shared" si="1724"/>
        <v>0.2808335446</v>
      </c>
      <c r="HI352" s="193">
        <f t="shared" si="1724"/>
        <v>0.2838201528</v>
      </c>
      <c r="HJ352" s="193">
        <f t="shared" si="1724"/>
        <v>0.2617380316</v>
      </c>
      <c r="HK352" s="193">
        <f t="shared" si="1724"/>
        <v>0.2105502129</v>
      </c>
      <c r="HL352" s="193">
        <f t="shared" si="1724"/>
        <v>0.155918804</v>
      </c>
      <c r="HM352" s="193">
        <f t="shared" si="1724"/>
        <v>0.1147891161</v>
      </c>
      <c r="HN352" s="193">
        <f t="shared" si="1724"/>
        <v>0.05825478883</v>
      </c>
      <c r="HO352" s="193">
        <f t="shared" si="1724"/>
        <v>0.01459513435</v>
      </c>
      <c r="HP352" s="193">
        <f t="shared" si="1724"/>
        <v>0</v>
      </c>
      <c r="HQ352" s="193">
        <f t="shared" si="1724"/>
        <v>0</v>
      </c>
      <c r="HR352" s="193">
        <f t="shared" si="1724"/>
        <v>0</v>
      </c>
      <c r="HS352" s="193">
        <f t="shared" si="1724"/>
        <v>0</v>
      </c>
      <c r="HT352" s="193">
        <f t="shared" si="1724"/>
        <v>0.01409208555</v>
      </c>
      <c r="HU352" s="193">
        <f t="shared" si="1724"/>
        <v>0.05928365701</v>
      </c>
      <c r="HV352" s="193">
        <f t="shared" si="1724"/>
        <v>0.1213386943</v>
      </c>
      <c r="HW352" s="193">
        <f t="shared" si="1724"/>
        <v>0.1846986842</v>
      </c>
      <c r="HX352" s="193">
        <f t="shared" si="1724"/>
        <v>0.2664967234</v>
      </c>
      <c r="HY352" s="193">
        <f t="shared" si="1724"/>
        <v>0.3475183339</v>
      </c>
      <c r="HZ352" s="193">
        <f t="shared" si="1724"/>
        <v>0.4093786123</v>
      </c>
      <c r="IA352" s="193">
        <f t="shared" si="1724"/>
        <v>0.4480745</v>
      </c>
      <c r="IB352" s="193">
        <f t="shared" si="1724"/>
        <v>0.4537805363</v>
      </c>
      <c r="IC352" s="193">
        <f t="shared" si="1724"/>
        <v>0.4548622062</v>
      </c>
      <c r="ID352" s="193">
        <f t="shared" si="1724"/>
        <v>0.445768167</v>
      </c>
      <c r="IE352" s="193">
        <f t="shared" si="1724"/>
        <v>0.4314260259</v>
      </c>
      <c r="IF352" s="193">
        <f t="shared" si="1724"/>
        <v>0.4088712063</v>
      </c>
      <c r="IG352" s="193">
        <f t="shared" si="1724"/>
        <v>0.3954104258</v>
      </c>
      <c r="IH352" s="193">
        <f t="shared" si="1724"/>
        <v>0.3801869241</v>
      </c>
      <c r="II352" s="193">
        <f t="shared" si="1724"/>
        <v>0.3609572378</v>
      </c>
      <c r="IJ352" s="193">
        <f t="shared" si="1724"/>
        <v>0.3429294068</v>
      </c>
      <c r="IK352" s="193">
        <f t="shared" si="1724"/>
        <v>0.3200941542</v>
      </c>
      <c r="IL352" s="193">
        <f t="shared" si="1724"/>
        <v>0.2804329261</v>
      </c>
      <c r="IM352" s="193">
        <f t="shared" si="1724"/>
        <v>0.2419735534</v>
      </c>
      <c r="IN352" s="193">
        <f t="shared" si="1724"/>
        <v>0.2047160361</v>
      </c>
      <c r="IO352" s="193">
        <f t="shared" si="23"/>
        <v>0.0675874286</v>
      </c>
      <c r="IP352" s="193">
        <f t="shared" si="29"/>
        <v>0</v>
      </c>
      <c r="IQ352" s="193">
        <f t="shared" ref="IQ352:KK352" si="1725">MAX((MIN(CZ352+IP352,$IO$7))-GT352,0)</f>
        <v>0</v>
      </c>
      <c r="IR352" s="193">
        <f t="shared" si="1725"/>
        <v>0</v>
      </c>
      <c r="IS352" s="193">
        <f t="shared" si="1725"/>
        <v>0</v>
      </c>
      <c r="IT352" s="193">
        <f t="shared" si="1725"/>
        <v>0</v>
      </c>
      <c r="IU352" s="193">
        <f t="shared" si="1725"/>
        <v>0</v>
      </c>
      <c r="IV352" s="193">
        <f t="shared" si="1725"/>
        <v>0</v>
      </c>
      <c r="IW352" s="193">
        <f t="shared" si="1725"/>
        <v>0</v>
      </c>
      <c r="IX352" s="193">
        <f t="shared" si="1725"/>
        <v>0</v>
      </c>
      <c r="IY352" s="193">
        <f t="shared" si="1725"/>
        <v>0</v>
      </c>
      <c r="IZ352" s="193">
        <f t="shared" si="1725"/>
        <v>0</v>
      </c>
      <c r="JA352" s="193">
        <f t="shared" si="1725"/>
        <v>0</v>
      </c>
      <c r="JB352" s="193">
        <f t="shared" si="1725"/>
        <v>0</v>
      </c>
      <c r="JC352" s="193">
        <f t="shared" si="1725"/>
        <v>0</v>
      </c>
      <c r="JD352" s="193">
        <f t="shared" si="1725"/>
        <v>0</v>
      </c>
      <c r="JE352" s="193">
        <f t="shared" si="1725"/>
        <v>0</v>
      </c>
      <c r="JF352" s="193">
        <f t="shared" si="1725"/>
        <v>0</v>
      </c>
      <c r="JG352" s="193">
        <f t="shared" si="1725"/>
        <v>0</v>
      </c>
      <c r="JH352" s="193">
        <f t="shared" si="1725"/>
        <v>0</v>
      </c>
      <c r="JI352" s="193">
        <f t="shared" si="1725"/>
        <v>0</v>
      </c>
      <c r="JJ352" s="193">
        <f t="shared" si="1725"/>
        <v>0</v>
      </c>
      <c r="JK352" s="193">
        <f t="shared" si="1725"/>
        <v>0</v>
      </c>
      <c r="JL352" s="193">
        <f t="shared" si="1725"/>
        <v>0</v>
      </c>
      <c r="JM352" s="193">
        <f t="shared" si="1725"/>
        <v>0.01367701621</v>
      </c>
      <c r="JN352" s="193">
        <f t="shared" si="1725"/>
        <v>0.02971442568</v>
      </c>
      <c r="JO352" s="193">
        <f t="shared" si="1725"/>
        <v>0.05982712372</v>
      </c>
      <c r="JP352" s="193">
        <f t="shared" si="1725"/>
        <v>0.0675874286</v>
      </c>
      <c r="JQ352" s="193">
        <f t="shared" si="1725"/>
        <v>0.05349534305</v>
      </c>
      <c r="JR352" s="193">
        <f t="shared" si="1725"/>
        <v>0</v>
      </c>
      <c r="JS352" s="193">
        <f t="shared" si="1725"/>
        <v>0</v>
      </c>
      <c r="JT352" s="193">
        <f t="shared" si="1725"/>
        <v>0</v>
      </c>
      <c r="JU352" s="193">
        <f t="shared" si="1725"/>
        <v>0</v>
      </c>
      <c r="JV352" s="193">
        <f t="shared" si="1725"/>
        <v>0</v>
      </c>
      <c r="JW352" s="193">
        <f t="shared" si="1725"/>
        <v>0</v>
      </c>
      <c r="JX352" s="193">
        <f t="shared" si="1725"/>
        <v>0</v>
      </c>
      <c r="JY352" s="193">
        <f t="shared" si="1725"/>
        <v>0</v>
      </c>
      <c r="JZ352" s="193">
        <f t="shared" si="1725"/>
        <v>0</v>
      </c>
      <c r="KA352" s="193">
        <f t="shared" si="1725"/>
        <v>0</v>
      </c>
      <c r="KB352" s="193">
        <f t="shared" si="1725"/>
        <v>0</v>
      </c>
      <c r="KC352" s="193">
        <f t="shared" si="1725"/>
        <v>0</v>
      </c>
      <c r="KD352" s="193">
        <f t="shared" si="1725"/>
        <v>0</v>
      </c>
      <c r="KE352" s="193">
        <f t="shared" si="1725"/>
        <v>0</v>
      </c>
      <c r="KF352" s="193">
        <f t="shared" si="1725"/>
        <v>0</v>
      </c>
      <c r="KG352" s="193">
        <f t="shared" si="1725"/>
        <v>0</v>
      </c>
      <c r="KH352" s="193">
        <f t="shared" si="1725"/>
        <v>0</v>
      </c>
      <c r="KI352" s="193">
        <f t="shared" si="1725"/>
        <v>0</v>
      </c>
      <c r="KJ352" s="193">
        <f t="shared" si="1725"/>
        <v>0</v>
      </c>
      <c r="KK352" s="193">
        <f t="shared" si="1725"/>
        <v>0</v>
      </c>
      <c r="KL352" s="1"/>
      <c r="KM352" s="1"/>
      <c r="KN352" s="1"/>
      <c r="KO352" s="1"/>
      <c r="KP352" s="1"/>
      <c r="KQ352" s="1"/>
      <c r="KR352" s="1"/>
      <c r="KS352" s="1"/>
      <c r="KT352" s="1"/>
      <c r="KU352" s="1"/>
      <c r="KV352" s="1"/>
      <c r="KW352" s="1"/>
      <c r="KX352" s="1"/>
      <c r="KY352" s="1"/>
      <c r="KZ352" s="1"/>
      <c r="LA352" s="1"/>
      <c r="LB352" s="1"/>
      <c r="LC352" s="1"/>
      <c r="LD352" s="1"/>
      <c r="LE352" s="1"/>
      <c r="LF352" s="1"/>
      <c r="LG352" s="1"/>
      <c r="LH352" s="1"/>
      <c r="LI352" s="1"/>
      <c r="LJ352" s="1"/>
      <c r="LK352" s="1"/>
      <c r="LL352" s="1"/>
      <c r="LM352" s="1"/>
      <c r="LN352" s="1"/>
    </row>
    <row r="353" ht="14.25" customHeight="1">
      <c r="A353" s="1">
        <v>12.0</v>
      </c>
      <c r="B353" s="1">
        <f t="shared" ref="B353:C353" si="1726">B352+1</f>
        <v>343</v>
      </c>
      <c r="C353" s="267">
        <f t="shared" si="1726"/>
        <v>43808</v>
      </c>
      <c r="D353" s="193">
        <f t="shared" si="15"/>
        <v>13.09621765</v>
      </c>
      <c r="E353" s="193">
        <f>(SUMIFS(Profile!$F$2:$F$17521,Profile!$B$2:$B$17521,$B353,Profile!$C$2:$C$17521,E$8))*$C$6</f>
        <v>0.176272125</v>
      </c>
      <c r="F353" s="193">
        <f>(SUMIFS(Profile!$F$2:$F$17521,Profile!$B$2:$B$17521,$B353,Profile!$C$2:$C$17521,F$8))*$C$6</f>
        <v>0.159045531</v>
      </c>
      <c r="G353" s="193">
        <f>(SUMIFS(Profile!$F$2:$F$17521,Profile!$B$2:$B$17521,$B353,Profile!$C$2:$C$17521,G$8))*$C$6</f>
        <v>0.1478282139</v>
      </c>
      <c r="H353" s="193">
        <f>(SUMIFS(Profile!$F$2:$F$17521,Profile!$B$2:$B$17521,$B353,Profile!$C$2:$C$17521,H$8))*$C$6</f>
        <v>0.1386139892</v>
      </c>
      <c r="I353" s="193">
        <f>(SUMIFS(Profile!$F$2:$F$17521,Profile!$B$2:$B$17521,$B353,Profile!$C$2:$C$17521,I$8))*$C$6</f>
        <v>0.1322040937</v>
      </c>
      <c r="J353" s="193">
        <f>(SUMIFS(Profile!$F$2:$F$17521,Profile!$B$2:$B$17521,$B353,Profile!$C$2:$C$17521,J$8))*$C$6</f>
        <v>0.1261948168</v>
      </c>
      <c r="K353" s="193">
        <f>(SUMIFS(Profile!$F$2:$F$17521,Profile!$B$2:$B$17521,$B353,Profile!$C$2:$C$17521,K$8))*$C$6</f>
        <v>0.1249929614</v>
      </c>
      <c r="L353" s="193">
        <f>(SUMIFS(Profile!$F$2:$F$17521,Profile!$B$2:$B$17521,$B353,Profile!$C$2:$C$17521,L$8))*$C$6</f>
        <v>0.1245923429</v>
      </c>
      <c r="M353" s="193">
        <f>(SUMIFS(Profile!$F$2:$F$17521,Profile!$B$2:$B$17521,$B353,Profile!$C$2:$C$17521,M$8))*$C$6</f>
        <v>0.122989869</v>
      </c>
      <c r="N353" s="193">
        <f>(SUMIFS(Profile!$F$2:$F$17521,Profile!$B$2:$B$17521,$B353,Profile!$C$2:$C$17521,N$8))*$C$6</f>
        <v>0.1277972906</v>
      </c>
      <c r="O353" s="193">
        <f>(SUMIFS(Profile!$F$2:$F$17521,Profile!$B$2:$B$17521,$B353,Profile!$C$2:$C$17521,O$8))*$C$6</f>
        <v>0.1346078045</v>
      </c>
      <c r="P353" s="193">
        <f>(SUMIFS(Profile!$F$2:$F$17521,Profile!$B$2:$B$17521,$B353,Profile!$C$2:$C$17521,P$8))*$C$6</f>
        <v>0.1426201739</v>
      </c>
      <c r="Q353" s="193">
        <f>(SUMIFS(Profile!$F$2:$F$17521,Profile!$B$2:$B$17521,$B353,Profile!$C$2:$C$17521,Q$8))*$C$6</f>
        <v>0.1722659403</v>
      </c>
      <c r="R353" s="193">
        <f>(SUMIFS(Profile!$F$2:$F$17521,Profile!$B$2:$B$17521,$B353,Profile!$C$2:$C$17521,R$8))*$C$6</f>
        <v>0.2035141807</v>
      </c>
      <c r="S353" s="193">
        <f>(SUMIFS(Profile!$F$2:$F$17521,Profile!$B$2:$B$17521,$B353,Profile!$C$2:$C$17521,S$8))*$C$6</f>
        <v>0.2491846858</v>
      </c>
      <c r="T353" s="193">
        <f>(SUMIFS(Profile!$F$2:$F$17521,Profile!$B$2:$B$17521,$B353,Profile!$C$2:$C$17521,T$8))*$C$6</f>
        <v>0.2792310707</v>
      </c>
      <c r="U353" s="193">
        <f>(SUMIFS(Profile!$F$2:$F$17521,Profile!$B$2:$B$17521,$B353,Profile!$C$2:$C$17521,U$8))*$C$6</f>
        <v>0.2944545724</v>
      </c>
      <c r="V353" s="193">
        <f>(SUMIFS(Profile!$F$2:$F$17521,Profile!$B$2:$B$17521,$B353,Profile!$C$2:$C$17521,V$8))*$C$6</f>
        <v>0.2912496247</v>
      </c>
      <c r="W353" s="193">
        <f>(SUMIFS(Profile!$F$2:$F$17521,Profile!$B$2:$B$17521,$B353,Profile!$C$2:$C$17521,W$8))*$C$6</f>
        <v>0.2908490062</v>
      </c>
      <c r="X353" s="193">
        <f>(SUMIFS(Profile!$F$2:$F$17521,Profile!$B$2:$B$17521,$B353,Profile!$C$2:$C$17521,X$8))*$C$6</f>
        <v>0.2908490062</v>
      </c>
      <c r="Y353" s="193">
        <f>(SUMIFS(Profile!$F$2:$F$17521,Profile!$B$2:$B$17521,$B353,Profile!$C$2:$C$17521,Y$8))*$C$6</f>
        <v>0.2852403477</v>
      </c>
      <c r="Z353" s="193">
        <f>(SUMIFS(Profile!$F$2:$F$17521,Profile!$B$2:$B$17521,$B353,Profile!$C$2:$C$17521,Z$8))*$C$6</f>
        <v>0.2800323077</v>
      </c>
      <c r="AA353" s="193">
        <f>(SUMIFS(Profile!$F$2:$F$17521,Profile!$B$2:$B$17521,$B353,Profile!$C$2:$C$17521,AA$8))*$C$6</f>
        <v>0.2804329261</v>
      </c>
      <c r="AB353" s="193">
        <f>(SUMIFS(Profile!$F$2:$F$17521,Profile!$B$2:$B$17521,$B353,Profile!$C$2:$C$17521,AB$8))*$C$6</f>
        <v>0.2828366369</v>
      </c>
      <c r="AC353" s="193">
        <f>(SUMIFS(Profile!$F$2:$F$17521,Profile!$B$2:$B$17521,$B353,Profile!$C$2:$C$17521,AC$8))*$C$6</f>
        <v>0.2896471508</v>
      </c>
      <c r="AD353" s="193">
        <f>(SUMIFS(Profile!$F$2:$F$17521,Profile!$B$2:$B$17521,$B353,Profile!$C$2:$C$17521,AD$8))*$C$6</f>
        <v>0.2876440585</v>
      </c>
      <c r="AE353" s="193">
        <f>(SUMIFS(Profile!$F$2:$F$17521,Profile!$B$2:$B$17521,$B353,Profile!$C$2:$C$17521,AE$8))*$C$6</f>
        <v>0.2844391108</v>
      </c>
      <c r="AF353" s="193">
        <f>(SUMIFS(Profile!$F$2:$F$17521,Profile!$B$2:$B$17521,$B353,Profile!$C$2:$C$17521,AF$8))*$C$6</f>
        <v>0.2788304523</v>
      </c>
      <c r="AG353" s="193">
        <f>(SUMIFS(Profile!$F$2:$F$17521,Profile!$B$2:$B$17521,$B353,Profile!$C$2:$C$17521,AG$8))*$C$6</f>
        <v>0.2752248861</v>
      </c>
      <c r="AH353" s="193">
        <f>(SUMIFS(Profile!$F$2:$F$17521,Profile!$B$2:$B$17521,$B353,Profile!$C$2:$C$17521,AH$8))*$C$6</f>
        <v>0.2844391108</v>
      </c>
      <c r="AI353" s="193">
        <f>(SUMIFS(Profile!$F$2:$F$17521,Profile!$B$2:$B$17521,$B353,Profile!$C$2:$C$17521,AI$8))*$C$6</f>
        <v>0.2944545724</v>
      </c>
      <c r="AJ353" s="193">
        <f>(SUMIFS(Profile!$F$2:$F$17521,Profile!$B$2:$B$17521,$B353,Profile!$C$2:$C$17521,AJ$8))*$C$6</f>
        <v>0.3220972466</v>
      </c>
      <c r="AK353" s="193">
        <f>(SUMIFS(Profile!$F$2:$F$17521,Profile!$B$2:$B$17521,$B353,Profile!$C$2:$C$17521,AK$8))*$C$6</f>
        <v>0.3653640409</v>
      </c>
      <c r="AL353" s="193">
        <f>(SUMIFS(Profile!$F$2:$F$17521,Profile!$B$2:$B$17521,$B353,Profile!$C$2:$C$17521,AL$8))*$C$6</f>
        <v>0.4117556592</v>
      </c>
      <c r="AM353" s="193">
        <f>(SUMIFS(Profile!$F$2:$F$17521,Profile!$B$2:$B$17521,$B353,Profile!$C$2:$C$17521,AM$8))*$C$6</f>
        <v>0.4343505407</v>
      </c>
      <c r="AN353" s="193">
        <f>(SUMIFS(Profile!$F$2:$F$17521,Profile!$B$2:$B$17521,$B353,Profile!$C$2:$C$17521,AN$8))*$C$6</f>
        <v>0.4459684762</v>
      </c>
      <c r="AO353" s="193">
        <f>(SUMIFS(Profile!$F$2:$F$17521,Profile!$B$2:$B$17521,$B353,Profile!$C$2:$C$17521,AO$8))*$C$6</f>
        <v>0.449694228</v>
      </c>
      <c r="AP353" s="193">
        <f>(SUMIFS(Profile!$F$2:$F$17521,Profile!$B$2:$B$17521,$B353,Profile!$C$2:$C$17521,AP$8))*$C$6</f>
        <v>0.4445262497</v>
      </c>
      <c r="AQ353" s="193">
        <f>(SUMIFS(Profile!$F$2:$F$17521,Profile!$B$2:$B$17521,$B353,Profile!$C$2:$C$17521,AQ$8))*$C$6</f>
        <v>0.4252164397</v>
      </c>
      <c r="AR353" s="193">
        <f>(SUMIFS(Profile!$F$2:$F$17521,Profile!$B$2:$B$17521,$B353,Profile!$C$2:$C$17521,AR$8))*$C$6</f>
        <v>0.4027417438</v>
      </c>
      <c r="AS353" s="193">
        <f>(SUMIFS(Profile!$F$2:$F$17521,Profile!$B$2:$B$17521,$B353,Profile!$C$2:$C$17521,AS$8))*$C$6</f>
        <v>0.387798675</v>
      </c>
      <c r="AT353" s="193">
        <f>(SUMIFS(Profile!$F$2:$F$17521,Profile!$B$2:$B$17521,$B353,Profile!$C$2:$C$17521,AT$8))*$C$6</f>
        <v>0.3737770287</v>
      </c>
      <c r="AU353" s="193">
        <f>(SUMIFS(Profile!$F$2:$F$17521,Profile!$B$2:$B$17521,$B353,Profile!$C$2:$C$17521,AU$8))*$C$6</f>
        <v>0.3569510531</v>
      </c>
      <c r="AV353" s="193">
        <f>(SUMIFS(Profile!$F$2:$F$17521,Profile!$B$2:$B$17521,$B353,Profile!$C$2:$C$17521,AV$8))*$C$6</f>
        <v>0.3401250775</v>
      </c>
      <c r="AW353" s="193">
        <f>(SUMIFS(Profile!$F$2:$F$17521,Profile!$B$2:$B$17521,$B353,Profile!$C$2:$C$17521,AW$8))*$C$6</f>
        <v>0.3228984835</v>
      </c>
      <c r="AX353" s="193">
        <f>(SUMIFS(Profile!$F$2:$F$17521,Profile!$B$2:$B$17521,$B353,Profile!$C$2:$C$17521,AX$8))*$C$6</f>
        <v>0.28724344</v>
      </c>
      <c r="AY353" s="193">
        <f>(SUMIFS(Profile!$F$2:$F$17521,Profile!$B$2:$B$17521,$B353,Profile!$C$2:$C$17521,AY$8))*$C$6</f>
        <v>0.2531908704</v>
      </c>
      <c r="AZ353" s="193">
        <f>(SUMIFS(Profile!$F$2:$F$17521,Profile!$B$2:$B$17521,$B353,Profile!$C$2:$C$17521,AZ$8))*$C$6</f>
        <v>0.2199395378</v>
      </c>
      <c r="BA353" s="193">
        <f t="shared" si="16"/>
        <v>2.366042744</v>
      </c>
      <c r="BB353" s="193">
        <f>(SUMIFS(Profile!$E$2:$E$17521,Profile!$B$2:$B$17521,$B353,Profile!$C$2:$C$17521,BB$8))*$C$9</f>
        <v>0</v>
      </c>
      <c r="BC353" s="193">
        <f>(SUMIFS(Profile!$E$2:$E$17521,Profile!$B$2:$B$17521,$B353,Profile!$C$2:$C$17521,BC$8))*$C$9</f>
        <v>0</v>
      </c>
      <c r="BD353" s="193">
        <f>(SUMIFS(Profile!$E$2:$E$17521,Profile!$B$2:$B$17521,$B353,Profile!$C$2:$C$17521,BD$8))*$C$9</f>
        <v>0</v>
      </c>
      <c r="BE353" s="193">
        <f>(SUMIFS(Profile!$E$2:$E$17521,Profile!$B$2:$B$17521,$B353,Profile!$C$2:$C$17521,BE$8))*$C$9</f>
        <v>0</v>
      </c>
      <c r="BF353" s="193">
        <f>(SUMIFS(Profile!$E$2:$E$17521,Profile!$B$2:$B$17521,$B353,Profile!$C$2:$C$17521,BF$8))*$C$9</f>
        <v>0</v>
      </c>
      <c r="BG353" s="193">
        <f>(SUMIFS(Profile!$E$2:$E$17521,Profile!$B$2:$B$17521,$B353,Profile!$C$2:$C$17521,BG$8))*$C$9</f>
        <v>0</v>
      </c>
      <c r="BH353" s="193">
        <f>(SUMIFS(Profile!$E$2:$E$17521,Profile!$B$2:$B$17521,$B353,Profile!$C$2:$C$17521,BH$8))*$C$9</f>
        <v>0</v>
      </c>
      <c r="BI353" s="193">
        <f>(SUMIFS(Profile!$E$2:$E$17521,Profile!$B$2:$B$17521,$B353,Profile!$C$2:$C$17521,BI$8))*$C$9</f>
        <v>0</v>
      </c>
      <c r="BJ353" s="193">
        <f>(SUMIFS(Profile!$E$2:$E$17521,Profile!$B$2:$B$17521,$B353,Profile!$C$2:$C$17521,BJ$8))*$C$9</f>
        <v>0</v>
      </c>
      <c r="BK353" s="193">
        <f>(SUMIFS(Profile!$E$2:$E$17521,Profile!$B$2:$B$17521,$B353,Profile!$C$2:$C$17521,BK$8))*$C$9</f>
        <v>0</v>
      </c>
      <c r="BL353" s="193">
        <f>(SUMIFS(Profile!$E$2:$E$17521,Profile!$B$2:$B$17521,$B353,Profile!$C$2:$C$17521,BL$8))*$C$9</f>
        <v>0</v>
      </c>
      <c r="BM353" s="193">
        <f>(SUMIFS(Profile!$E$2:$E$17521,Profile!$B$2:$B$17521,$B353,Profile!$C$2:$C$17521,BM$8))*$C$9</f>
        <v>0</v>
      </c>
      <c r="BN353" s="193">
        <f>(SUMIFS(Profile!$E$2:$E$17521,Profile!$B$2:$B$17521,$B353,Profile!$C$2:$C$17521,BN$8))*$C$9</f>
        <v>0</v>
      </c>
      <c r="BO353" s="193">
        <f>(SUMIFS(Profile!$E$2:$E$17521,Profile!$B$2:$B$17521,$B353,Profile!$C$2:$C$17521,BO$8))*$C$9</f>
        <v>0</v>
      </c>
      <c r="BP353" s="193">
        <f>(SUMIFS(Profile!$E$2:$E$17521,Profile!$B$2:$B$17521,$B353,Profile!$C$2:$C$17521,BP$8))*$C$9</f>
        <v>0</v>
      </c>
      <c r="BQ353" s="193">
        <f>(SUMIFS(Profile!$E$2:$E$17521,Profile!$B$2:$B$17521,$B353,Profile!$C$2:$C$17521,BQ$8))*$C$9</f>
        <v>0</v>
      </c>
      <c r="BR353" s="193">
        <f>(SUMIFS(Profile!$E$2:$E$17521,Profile!$B$2:$B$17521,$B353,Profile!$C$2:$C$17521,BR$8))*$C$9</f>
        <v>0.001646403667</v>
      </c>
      <c r="BS353" s="193">
        <f>(SUMIFS(Profile!$E$2:$E$17521,Profile!$B$2:$B$17521,$B353,Profile!$C$2:$C$17521,BS$8))*$C$9</f>
        <v>0.01567132379</v>
      </c>
      <c r="BT353" s="193">
        <f>(SUMIFS(Profile!$E$2:$E$17521,Profile!$B$2:$B$17521,$B353,Profile!$C$2:$C$17521,BT$8))*$C$9</f>
        <v>0.04710697477</v>
      </c>
      <c r="BU353" s="193">
        <f>(SUMIFS(Profile!$E$2:$E$17521,Profile!$B$2:$B$17521,$B353,Profile!$C$2:$C$17521,BU$8))*$C$9</f>
        <v>0.0880300823</v>
      </c>
      <c r="BV353" s="193">
        <f>(SUMIFS(Profile!$E$2:$E$17521,Profile!$B$2:$B$17521,$B353,Profile!$C$2:$C$17521,BV$8))*$C$9</f>
        <v>0.131539113</v>
      </c>
      <c r="BW353" s="193">
        <f>(SUMIFS(Profile!$E$2:$E$17521,Profile!$B$2:$B$17521,$B353,Profile!$C$2:$C$17521,BW$8))*$C$9</f>
        <v>0.1696073787</v>
      </c>
      <c r="BX353" s="193">
        <f>(SUMIFS(Profile!$E$2:$E$17521,Profile!$B$2:$B$17521,$B353,Profile!$C$2:$C$17521,BX$8))*$C$9</f>
        <v>0.2015041645</v>
      </c>
      <c r="BY353" s="193">
        <f>(SUMIFS(Profile!$E$2:$E$17521,Profile!$B$2:$B$17521,$B353,Profile!$C$2:$C$17521,BY$8))*$C$9</f>
        <v>0.2348401385</v>
      </c>
      <c r="BZ353" s="193">
        <f>(SUMIFS(Profile!$E$2:$E$17521,Profile!$B$2:$B$17521,$B353,Profile!$C$2:$C$17521,BZ$8))*$C$9</f>
        <v>0.2502774787</v>
      </c>
      <c r="CA353" s="193">
        <f>(SUMIFS(Profile!$E$2:$E$17521,Profile!$B$2:$B$17521,$B353,Profile!$C$2:$C$17521,CA$8))*$C$9</f>
        <v>0.2473719351</v>
      </c>
      <c r="CB353" s="193">
        <f>(SUMIFS(Profile!$E$2:$E$17521,Profile!$B$2:$B$17521,$B353,Profile!$C$2:$C$17521,CB$8))*$C$9</f>
        <v>0.2830334352</v>
      </c>
      <c r="CC353" s="193">
        <f>(SUMIFS(Profile!$E$2:$E$17521,Profile!$B$2:$B$17521,$B353,Profile!$C$2:$C$17521,CC$8))*$C$9</f>
        <v>0.2356706032</v>
      </c>
      <c r="CD353" s="193">
        <f>(SUMIFS(Profile!$E$2:$E$17521,Profile!$B$2:$B$17521,$B353,Profile!$C$2:$C$17521,CD$8))*$C$9</f>
        <v>0.1875394828</v>
      </c>
      <c r="CE353" s="193">
        <f>(SUMIFS(Profile!$E$2:$E$17521,Profile!$B$2:$B$17521,$B353,Profile!$C$2:$C$17521,CE$8))*$C$9</f>
        <v>0.1354802348</v>
      </c>
      <c r="CF353" s="193">
        <f>(SUMIFS(Profile!$E$2:$E$17521,Profile!$B$2:$B$17521,$B353,Profile!$C$2:$C$17521,CF$8))*$C$9</f>
        <v>0.08417718605</v>
      </c>
      <c r="CG353" s="193">
        <f>(SUMIFS(Profile!$E$2:$E$17521,Profile!$B$2:$B$17521,$B353,Profile!$C$2:$C$17521,CG$8))*$C$9</f>
        <v>0.04052416963</v>
      </c>
      <c r="CH353" s="193">
        <f>(SUMIFS(Profile!$E$2:$E$17521,Profile!$B$2:$B$17521,$B353,Profile!$C$2:$C$17521,CH$8))*$C$9</f>
        <v>0.01202263887</v>
      </c>
      <c r="CI353" s="193">
        <f>(SUMIFS(Profile!$E$2:$E$17521,Profile!$B$2:$B$17521,$B353,Profile!$C$2:$C$17521,CI$8))*$C$9</f>
        <v>0</v>
      </c>
      <c r="CJ353" s="193">
        <f>(SUMIFS(Profile!$E$2:$E$17521,Profile!$B$2:$B$17521,$B353,Profile!$C$2:$C$17521,CJ$8))*$C$9</f>
        <v>0</v>
      </c>
      <c r="CK353" s="193">
        <f>(SUMIFS(Profile!$E$2:$E$17521,Profile!$B$2:$B$17521,$B353,Profile!$C$2:$C$17521,CK$8))*$C$9</f>
        <v>0</v>
      </c>
      <c r="CL353" s="193">
        <f>(SUMIFS(Profile!$E$2:$E$17521,Profile!$B$2:$B$17521,$B353,Profile!$C$2:$C$17521,CL$8))*$C$9</f>
        <v>0</v>
      </c>
      <c r="CM353" s="193">
        <f>(SUMIFS(Profile!$E$2:$E$17521,Profile!$B$2:$B$17521,$B353,Profile!$C$2:$C$17521,CM$8))*$C$9</f>
        <v>0</v>
      </c>
      <c r="CN353" s="193">
        <f>(SUMIFS(Profile!$E$2:$E$17521,Profile!$B$2:$B$17521,$B353,Profile!$C$2:$C$17521,CN$8))*$C$9</f>
        <v>0</v>
      </c>
      <c r="CO353" s="193">
        <f>(SUMIFS(Profile!$E$2:$E$17521,Profile!$B$2:$B$17521,$B353,Profile!$C$2:$C$17521,CO$8))*$C$9</f>
        <v>0</v>
      </c>
      <c r="CP353" s="193">
        <f>(SUMIFS(Profile!$E$2:$E$17521,Profile!$B$2:$B$17521,$B353,Profile!$C$2:$C$17521,CP$8))*$C$9</f>
        <v>0</v>
      </c>
      <c r="CQ353" s="193">
        <f>(SUMIFS(Profile!$E$2:$E$17521,Profile!$B$2:$B$17521,$B353,Profile!$C$2:$C$17521,CQ$8))*$C$9</f>
        <v>0</v>
      </c>
      <c r="CR353" s="193">
        <f>(SUMIFS(Profile!$E$2:$E$17521,Profile!$B$2:$B$17521,$B353,Profile!$C$2:$C$17521,CR$8))*$C$9</f>
        <v>0</v>
      </c>
      <c r="CS353" s="193">
        <f>(SUMIFS(Profile!$E$2:$E$17521,Profile!$B$2:$B$17521,$B353,Profile!$C$2:$C$17521,CS$8))*$C$9</f>
        <v>0</v>
      </c>
      <c r="CT353" s="193">
        <f>(SUMIFS(Profile!$E$2:$E$17521,Profile!$B$2:$B$17521,$B353,Profile!$C$2:$C$17521,CT$8))*$C$9</f>
        <v>0</v>
      </c>
      <c r="CU353" s="193">
        <f>(SUMIFS(Profile!$E$2:$E$17521,Profile!$B$2:$B$17521,$B353,Profile!$C$2:$C$17521,CU$8))*$C$9</f>
        <v>0</v>
      </c>
      <c r="CV353" s="193">
        <f>(SUMIFS(Profile!$E$2:$E$17521,Profile!$B$2:$B$17521,$B353,Profile!$C$2:$C$17521,CV$8))*$C$9</f>
        <v>0</v>
      </c>
      <c r="CW353" s="193">
        <f>(SUMIFS(Profile!$E$2:$E$17521,Profile!$B$2:$B$17521,$B353,Profile!$C$2:$C$17521,CW$8))*$C$9</f>
        <v>0</v>
      </c>
      <c r="CX353" s="193">
        <f t="shared" si="17"/>
        <v>0</v>
      </c>
      <c r="CY353" s="193">
        <f t="shared" ref="CY353:ET353" si="1727">MAX(BB353-E353,0)</f>
        <v>0</v>
      </c>
      <c r="CZ353" s="193">
        <f t="shared" si="1727"/>
        <v>0</v>
      </c>
      <c r="DA353" s="193">
        <f t="shared" si="1727"/>
        <v>0</v>
      </c>
      <c r="DB353" s="193">
        <f t="shared" si="1727"/>
        <v>0</v>
      </c>
      <c r="DC353" s="193">
        <f t="shared" si="1727"/>
        <v>0</v>
      </c>
      <c r="DD353" s="193">
        <f t="shared" si="1727"/>
        <v>0</v>
      </c>
      <c r="DE353" s="193">
        <f t="shared" si="1727"/>
        <v>0</v>
      </c>
      <c r="DF353" s="193">
        <f t="shared" si="1727"/>
        <v>0</v>
      </c>
      <c r="DG353" s="193">
        <f t="shared" si="1727"/>
        <v>0</v>
      </c>
      <c r="DH353" s="193">
        <f t="shared" si="1727"/>
        <v>0</v>
      </c>
      <c r="DI353" s="193">
        <f t="shared" si="1727"/>
        <v>0</v>
      </c>
      <c r="DJ353" s="193">
        <f t="shared" si="1727"/>
        <v>0</v>
      </c>
      <c r="DK353" s="193">
        <f t="shared" si="1727"/>
        <v>0</v>
      </c>
      <c r="DL353" s="193">
        <f t="shared" si="1727"/>
        <v>0</v>
      </c>
      <c r="DM353" s="193">
        <f t="shared" si="1727"/>
        <v>0</v>
      </c>
      <c r="DN353" s="193">
        <f t="shared" si="1727"/>
        <v>0</v>
      </c>
      <c r="DO353" s="193">
        <f t="shared" si="1727"/>
        <v>0</v>
      </c>
      <c r="DP353" s="193">
        <f t="shared" si="1727"/>
        <v>0</v>
      </c>
      <c r="DQ353" s="193">
        <f t="shared" si="1727"/>
        <v>0</v>
      </c>
      <c r="DR353" s="193">
        <f t="shared" si="1727"/>
        <v>0</v>
      </c>
      <c r="DS353" s="193">
        <f t="shared" si="1727"/>
        <v>0</v>
      </c>
      <c r="DT353" s="193">
        <f t="shared" si="1727"/>
        <v>0</v>
      </c>
      <c r="DU353" s="193">
        <f t="shared" si="1727"/>
        <v>0</v>
      </c>
      <c r="DV353" s="193">
        <f t="shared" si="1727"/>
        <v>0</v>
      </c>
      <c r="DW353" s="193">
        <f t="shared" si="1727"/>
        <v>0</v>
      </c>
      <c r="DX353" s="193">
        <f t="shared" si="1727"/>
        <v>0</v>
      </c>
      <c r="DY353" s="193">
        <f t="shared" si="1727"/>
        <v>0</v>
      </c>
      <c r="DZ353" s="193">
        <f t="shared" si="1727"/>
        <v>0</v>
      </c>
      <c r="EA353" s="193">
        <f t="shared" si="1727"/>
        <v>0</v>
      </c>
      <c r="EB353" s="193">
        <f t="shared" si="1727"/>
        <v>0</v>
      </c>
      <c r="EC353" s="193">
        <f t="shared" si="1727"/>
        <v>0</v>
      </c>
      <c r="ED353" s="193">
        <f t="shared" si="1727"/>
        <v>0</v>
      </c>
      <c r="EE353" s="193">
        <f t="shared" si="1727"/>
        <v>0</v>
      </c>
      <c r="EF353" s="193">
        <f t="shared" si="1727"/>
        <v>0</v>
      </c>
      <c r="EG353" s="193">
        <f t="shared" si="1727"/>
        <v>0</v>
      </c>
      <c r="EH353" s="193">
        <f t="shared" si="1727"/>
        <v>0</v>
      </c>
      <c r="EI353" s="193">
        <f t="shared" si="1727"/>
        <v>0</v>
      </c>
      <c r="EJ353" s="193">
        <f t="shared" si="1727"/>
        <v>0</v>
      </c>
      <c r="EK353" s="193">
        <f t="shared" si="1727"/>
        <v>0</v>
      </c>
      <c r="EL353" s="193">
        <f t="shared" si="1727"/>
        <v>0</v>
      </c>
      <c r="EM353" s="193">
        <f t="shared" si="1727"/>
        <v>0</v>
      </c>
      <c r="EN353" s="193">
        <f t="shared" si="1727"/>
        <v>0</v>
      </c>
      <c r="EO353" s="193">
        <f t="shared" si="1727"/>
        <v>0</v>
      </c>
      <c r="EP353" s="193">
        <f t="shared" si="1727"/>
        <v>0</v>
      </c>
      <c r="EQ353" s="193">
        <f t="shared" si="1727"/>
        <v>0</v>
      </c>
      <c r="ER353" s="193">
        <f t="shared" si="1727"/>
        <v>0</v>
      </c>
      <c r="ES353" s="193">
        <f t="shared" si="1727"/>
        <v>0</v>
      </c>
      <c r="ET353" s="193">
        <f t="shared" si="1727"/>
        <v>0</v>
      </c>
      <c r="EU353" s="193">
        <f t="shared" si="19"/>
        <v>2.366042744</v>
      </c>
      <c r="EV353" s="193">
        <f t="shared" ref="EV353:GQ353" si="1728">BB353-CY353</f>
        <v>0</v>
      </c>
      <c r="EW353" s="193">
        <f t="shared" si="1728"/>
        <v>0</v>
      </c>
      <c r="EX353" s="193">
        <f t="shared" si="1728"/>
        <v>0</v>
      </c>
      <c r="EY353" s="193">
        <f t="shared" si="1728"/>
        <v>0</v>
      </c>
      <c r="EZ353" s="193">
        <f t="shared" si="1728"/>
        <v>0</v>
      </c>
      <c r="FA353" s="193">
        <f t="shared" si="1728"/>
        <v>0</v>
      </c>
      <c r="FB353" s="193">
        <f t="shared" si="1728"/>
        <v>0</v>
      </c>
      <c r="FC353" s="193">
        <f t="shared" si="1728"/>
        <v>0</v>
      </c>
      <c r="FD353" s="193">
        <f t="shared" si="1728"/>
        <v>0</v>
      </c>
      <c r="FE353" s="193">
        <f t="shared" si="1728"/>
        <v>0</v>
      </c>
      <c r="FF353" s="193">
        <f t="shared" si="1728"/>
        <v>0</v>
      </c>
      <c r="FG353" s="193">
        <f t="shared" si="1728"/>
        <v>0</v>
      </c>
      <c r="FH353" s="193">
        <f t="shared" si="1728"/>
        <v>0</v>
      </c>
      <c r="FI353" s="193">
        <f t="shared" si="1728"/>
        <v>0</v>
      </c>
      <c r="FJ353" s="193">
        <f t="shared" si="1728"/>
        <v>0</v>
      </c>
      <c r="FK353" s="193">
        <f t="shared" si="1728"/>
        <v>0</v>
      </c>
      <c r="FL353" s="193">
        <f t="shared" si="1728"/>
        <v>0.001646403667</v>
      </c>
      <c r="FM353" s="193">
        <f t="shared" si="1728"/>
        <v>0.01567132379</v>
      </c>
      <c r="FN353" s="193">
        <f t="shared" si="1728"/>
        <v>0.04710697477</v>
      </c>
      <c r="FO353" s="193">
        <f t="shared" si="1728"/>
        <v>0.0880300823</v>
      </c>
      <c r="FP353" s="193">
        <f t="shared" si="1728"/>
        <v>0.131539113</v>
      </c>
      <c r="FQ353" s="193">
        <f t="shared" si="1728"/>
        <v>0.1696073787</v>
      </c>
      <c r="FR353" s="193">
        <f t="shared" si="1728"/>
        <v>0.2015041645</v>
      </c>
      <c r="FS353" s="193">
        <f t="shared" si="1728"/>
        <v>0.2348401385</v>
      </c>
      <c r="FT353" s="193">
        <f t="shared" si="1728"/>
        <v>0.2502774787</v>
      </c>
      <c r="FU353" s="193">
        <f t="shared" si="1728"/>
        <v>0.2473719351</v>
      </c>
      <c r="FV353" s="193">
        <f t="shared" si="1728"/>
        <v>0.2830334352</v>
      </c>
      <c r="FW353" s="193">
        <f t="shared" si="1728"/>
        <v>0.2356706032</v>
      </c>
      <c r="FX353" s="193">
        <f t="shared" si="1728"/>
        <v>0.1875394828</v>
      </c>
      <c r="FY353" s="193">
        <f t="shared" si="1728"/>
        <v>0.1354802348</v>
      </c>
      <c r="FZ353" s="193">
        <f t="shared" si="1728"/>
        <v>0.08417718605</v>
      </c>
      <c r="GA353" s="193">
        <f t="shared" si="1728"/>
        <v>0.04052416963</v>
      </c>
      <c r="GB353" s="193">
        <f t="shared" si="1728"/>
        <v>0.01202263887</v>
      </c>
      <c r="GC353" s="193">
        <f t="shared" si="1728"/>
        <v>0</v>
      </c>
      <c r="GD353" s="193">
        <f t="shared" si="1728"/>
        <v>0</v>
      </c>
      <c r="GE353" s="193">
        <f t="shared" si="1728"/>
        <v>0</v>
      </c>
      <c r="GF353" s="193">
        <f t="shared" si="1728"/>
        <v>0</v>
      </c>
      <c r="GG353" s="193">
        <f t="shared" si="1728"/>
        <v>0</v>
      </c>
      <c r="GH353" s="193">
        <f t="shared" si="1728"/>
        <v>0</v>
      </c>
      <c r="GI353" s="193">
        <f t="shared" si="1728"/>
        <v>0</v>
      </c>
      <c r="GJ353" s="193">
        <f t="shared" si="1728"/>
        <v>0</v>
      </c>
      <c r="GK353" s="193">
        <f t="shared" si="1728"/>
        <v>0</v>
      </c>
      <c r="GL353" s="193">
        <f t="shared" si="1728"/>
        <v>0</v>
      </c>
      <c r="GM353" s="193">
        <f t="shared" si="1728"/>
        <v>0</v>
      </c>
      <c r="GN353" s="193">
        <f t="shared" si="1728"/>
        <v>0</v>
      </c>
      <c r="GO353" s="193">
        <f t="shared" si="1728"/>
        <v>0</v>
      </c>
      <c r="GP353" s="193">
        <f t="shared" si="1728"/>
        <v>0</v>
      </c>
      <c r="GQ353" s="193">
        <f t="shared" si="1728"/>
        <v>0</v>
      </c>
      <c r="GR353" s="193">
        <f t="shared" si="21"/>
        <v>10.73017491</v>
      </c>
      <c r="GS353" s="193">
        <f t="shared" ref="GS353:IN353" si="1729">E353-EV353</f>
        <v>0.176272125</v>
      </c>
      <c r="GT353" s="193">
        <f t="shared" si="1729"/>
        <v>0.159045531</v>
      </c>
      <c r="GU353" s="193">
        <f t="shared" si="1729"/>
        <v>0.1478282139</v>
      </c>
      <c r="GV353" s="193">
        <f t="shared" si="1729"/>
        <v>0.1386139892</v>
      </c>
      <c r="GW353" s="193">
        <f t="shared" si="1729"/>
        <v>0.1322040937</v>
      </c>
      <c r="GX353" s="193">
        <f t="shared" si="1729"/>
        <v>0.1261948168</v>
      </c>
      <c r="GY353" s="193">
        <f t="shared" si="1729"/>
        <v>0.1249929614</v>
      </c>
      <c r="GZ353" s="193">
        <f t="shared" si="1729"/>
        <v>0.1245923429</v>
      </c>
      <c r="HA353" s="193">
        <f t="shared" si="1729"/>
        <v>0.122989869</v>
      </c>
      <c r="HB353" s="193">
        <f t="shared" si="1729"/>
        <v>0.1277972906</v>
      </c>
      <c r="HC353" s="193">
        <f t="shared" si="1729"/>
        <v>0.1346078045</v>
      </c>
      <c r="HD353" s="193">
        <f t="shared" si="1729"/>
        <v>0.1426201739</v>
      </c>
      <c r="HE353" s="193">
        <f t="shared" si="1729"/>
        <v>0.1722659403</v>
      </c>
      <c r="HF353" s="193">
        <f t="shared" si="1729"/>
        <v>0.2035141807</v>
      </c>
      <c r="HG353" s="193">
        <f t="shared" si="1729"/>
        <v>0.2491846858</v>
      </c>
      <c r="HH353" s="193">
        <f t="shared" si="1729"/>
        <v>0.2792310707</v>
      </c>
      <c r="HI353" s="193">
        <f t="shared" si="1729"/>
        <v>0.2928081688</v>
      </c>
      <c r="HJ353" s="193">
        <f t="shared" si="1729"/>
        <v>0.2755783009</v>
      </c>
      <c r="HK353" s="193">
        <f t="shared" si="1729"/>
        <v>0.2437420315</v>
      </c>
      <c r="HL353" s="193">
        <f t="shared" si="1729"/>
        <v>0.2028189239</v>
      </c>
      <c r="HM353" s="193">
        <f t="shared" si="1729"/>
        <v>0.1537012347</v>
      </c>
      <c r="HN353" s="193">
        <f t="shared" si="1729"/>
        <v>0.110424929</v>
      </c>
      <c r="HO353" s="193">
        <f t="shared" si="1729"/>
        <v>0.07892876163</v>
      </c>
      <c r="HP353" s="193">
        <f t="shared" si="1729"/>
        <v>0.04799649842</v>
      </c>
      <c r="HQ353" s="193">
        <f t="shared" si="1729"/>
        <v>0.0393696721</v>
      </c>
      <c r="HR353" s="193">
        <f t="shared" si="1729"/>
        <v>0.04027212337</v>
      </c>
      <c r="HS353" s="193">
        <f t="shared" si="1729"/>
        <v>0.001405675586</v>
      </c>
      <c r="HT353" s="193">
        <f t="shared" si="1729"/>
        <v>0.04315984909</v>
      </c>
      <c r="HU353" s="193">
        <f t="shared" si="1729"/>
        <v>0.08768540323</v>
      </c>
      <c r="HV353" s="193">
        <f t="shared" si="1729"/>
        <v>0.148958876</v>
      </c>
      <c r="HW353" s="193">
        <f t="shared" si="1729"/>
        <v>0.2102773864</v>
      </c>
      <c r="HX353" s="193">
        <f t="shared" si="1729"/>
        <v>0.2815730769</v>
      </c>
      <c r="HY353" s="193">
        <f t="shared" si="1729"/>
        <v>0.353341402</v>
      </c>
      <c r="HZ353" s="193">
        <f t="shared" si="1729"/>
        <v>0.4117556592</v>
      </c>
      <c r="IA353" s="193">
        <f t="shared" si="1729"/>
        <v>0.4343505407</v>
      </c>
      <c r="IB353" s="193">
        <f t="shared" si="1729"/>
        <v>0.4459684762</v>
      </c>
      <c r="IC353" s="193">
        <f t="shared" si="1729"/>
        <v>0.449694228</v>
      </c>
      <c r="ID353" s="193">
        <f t="shared" si="1729"/>
        <v>0.4445262497</v>
      </c>
      <c r="IE353" s="193">
        <f t="shared" si="1729"/>
        <v>0.4252164397</v>
      </c>
      <c r="IF353" s="193">
        <f t="shared" si="1729"/>
        <v>0.4027417438</v>
      </c>
      <c r="IG353" s="193">
        <f t="shared" si="1729"/>
        <v>0.387798675</v>
      </c>
      <c r="IH353" s="193">
        <f t="shared" si="1729"/>
        <v>0.3737770287</v>
      </c>
      <c r="II353" s="193">
        <f t="shared" si="1729"/>
        <v>0.3569510531</v>
      </c>
      <c r="IJ353" s="193">
        <f t="shared" si="1729"/>
        <v>0.3401250775</v>
      </c>
      <c r="IK353" s="193">
        <f t="shared" si="1729"/>
        <v>0.3228984835</v>
      </c>
      <c r="IL353" s="193">
        <f t="shared" si="1729"/>
        <v>0.28724344</v>
      </c>
      <c r="IM353" s="193">
        <f t="shared" si="1729"/>
        <v>0.2531908704</v>
      </c>
      <c r="IN353" s="193">
        <f t="shared" si="1729"/>
        <v>0.2199395378</v>
      </c>
      <c r="IO353" s="193">
        <f t="shared" si="23"/>
        <v>0</v>
      </c>
      <c r="IP353" s="193">
        <f t="shared" si="29"/>
        <v>0</v>
      </c>
      <c r="IQ353" s="193">
        <f t="shared" ref="IQ353:KK353" si="1730">MAX((MIN(CZ353+IP353,$IO$7))-GT353,0)</f>
        <v>0</v>
      </c>
      <c r="IR353" s="193">
        <f t="shared" si="1730"/>
        <v>0</v>
      </c>
      <c r="IS353" s="193">
        <f t="shared" si="1730"/>
        <v>0</v>
      </c>
      <c r="IT353" s="193">
        <f t="shared" si="1730"/>
        <v>0</v>
      </c>
      <c r="IU353" s="193">
        <f t="shared" si="1730"/>
        <v>0</v>
      </c>
      <c r="IV353" s="193">
        <f t="shared" si="1730"/>
        <v>0</v>
      </c>
      <c r="IW353" s="193">
        <f t="shared" si="1730"/>
        <v>0</v>
      </c>
      <c r="IX353" s="193">
        <f t="shared" si="1730"/>
        <v>0</v>
      </c>
      <c r="IY353" s="193">
        <f t="shared" si="1730"/>
        <v>0</v>
      </c>
      <c r="IZ353" s="193">
        <f t="shared" si="1730"/>
        <v>0</v>
      </c>
      <c r="JA353" s="193">
        <f t="shared" si="1730"/>
        <v>0</v>
      </c>
      <c r="JB353" s="193">
        <f t="shared" si="1730"/>
        <v>0</v>
      </c>
      <c r="JC353" s="193">
        <f t="shared" si="1730"/>
        <v>0</v>
      </c>
      <c r="JD353" s="193">
        <f t="shared" si="1730"/>
        <v>0</v>
      </c>
      <c r="JE353" s="193">
        <f t="shared" si="1730"/>
        <v>0</v>
      </c>
      <c r="JF353" s="193">
        <f t="shared" si="1730"/>
        <v>0</v>
      </c>
      <c r="JG353" s="193">
        <f t="shared" si="1730"/>
        <v>0</v>
      </c>
      <c r="JH353" s="193">
        <f t="shared" si="1730"/>
        <v>0</v>
      </c>
      <c r="JI353" s="193">
        <f t="shared" si="1730"/>
        <v>0</v>
      </c>
      <c r="JJ353" s="193">
        <f t="shared" si="1730"/>
        <v>0</v>
      </c>
      <c r="JK353" s="193">
        <f t="shared" si="1730"/>
        <v>0</v>
      </c>
      <c r="JL353" s="193">
        <f t="shared" si="1730"/>
        <v>0</v>
      </c>
      <c r="JM353" s="193">
        <f t="shared" si="1730"/>
        <v>0</v>
      </c>
      <c r="JN353" s="193">
        <f t="shared" si="1730"/>
        <v>0</v>
      </c>
      <c r="JO353" s="193">
        <f t="shared" si="1730"/>
        <v>0</v>
      </c>
      <c r="JP353" s="193">
        <f t="shared" si="1730"/>
        <v>0</v>
      </c>
      <c r="JQ353" s="193">
        <f t="shared" si="1730"/>
        <v>0</v>
      </c>
      <c r="JR353" s="193">
        <f t="shared" si="1730"/>
        <v>0</v>
      </c>
      <c r="JS353" s="193">
        <f t="shared" si="1730"/>
        <v>0</v>
      </c>
      <c r="JT353" s="193">
        <f t="shared" si="1730"/>
        <v>0</v>
      </c>
      <c r="JU353" s="193">
        <f t="shared" si="1730"/>
        <v>0</v>
      </c>
      <c r="JV353" s="193">
        <f t="shared" si="1730"/>
        <v>0</v>
      </c>
      <c r="JW353" s="193">
        <f t="shared" si="1730"/>
        <v>0</v>
      </c>
      <c r="JX353" s="193">
        <f t="shared" si="1730"/>
        <v>0</v>
      </c>
      <c r="JY353" s="193">
        <f t="shared" si="1730"/>
        <v>0</v>
      </c>
      <c r="JZ353" s="193">
        <f t="shared" si="1730"/>
        <v>0</v>
      </c>
      <c r="KA353" s="193">
        <f t="shared" si="1730"/>
        <v>0</v>
      </c>
      <c r="KB353" s="193">
        <f t="shared" si="1730"/>
        <v>0</v>
      </c>
      <c r="KC353" s="193">
        <f t="shared" si="1730"/>
        <v>0</v>
      </c>
      <c r="KD353" s="193">
        <f t="shared" si="1730"/>
        <v>0</v>
      </c>
      <c r="KE353" s="193">
        <f t="shared" si="1730"/>
        <v>0</v>
      </c>
      <c r="KF353" s="193">
        <f t="shared" si="1730"/>
        <v>0</v>
      </c>
      <c r="KG353" s="193">
        <f t="shared" si="1730"/>
        <v>0</v>
      </c>
      <c r="KH353" s="193">
        <f t="shared" si="1730"/>
        <v>0</v>
      </c>
      <c r="KI353" s="193">
        <f t="shared" si="1730"/>
        <v>0</v>
      </c>
      <c r="KJ353" s="193">
        <f t="shared" si="1730"/>
        <v>0</v>
      </c>
      <c r="KK353" s="193">
        <f t="shared" si="1730"/>
        <v>0</v>
      </c>
      <c r="KL353" s="1"/>
      <c r="KM353" s="1"/>
      <c r="KN353" s="1"/>
      <c r="KO353" s="1"/>
      <c r="KP353" s="1"/>
      <c r="KQ353" s="1"/>
      <c r="KR353" s="1"/>
      <c r="KS353" s="1"/>
      <c r="KT353" s="1"/>
      <c r="KU353" s="1"/>
      <c r="KV353" s="1"/>
      <c r="KW353" s="1"/>
      <c r="KX353" s="1"/>
      <c r="KY353" s="1"/>
      <c r="KZ353" s="1"/>
      <c r="LA353" s="1"/>
      <c r="LB353" s="1"/>
      <c r="LC353" s="1"/>
      <c r="LD353" s="1"/>
      <c r="LE353" s="1"/>
      <c r="LF353" s="1"/>
      <c r="LG353" s="1"/>
      <c r="LH353" s="1"/>
      <c r="LI353" s="1"/>
      <c r="LJ353" s="1"/>
      <c r="LK353" s="1"/>
      <c r="LL353" s="1"/>
      <c r="LM353" s="1"/>
      <c r="LN353" s="1"/>
    </row>
    <row r="354" ht="14.25" customHeight="1">
      <c r="A354" s="1">
        <v>12.0</v>
      </c>
      <c r="B354" s="1">
        <f t="shared" ref="B354:C354" si="1731">B353+1</f>
        <v>344</v>
      </c>
      <c r="C354" s="267">
        <f t="shared" si="1731"/>
        <v>43809</v>
      </c>
      <c r="D354" s="193">
        <f t="shared" si="15"/>
        <v>13.36699567</v>
      </c>
      <c r="E354" s="193">
        <f>(SUMIFS(Profile!$F$2:$F$17521,Profile!$B$2:$B$17521,$B354,Profile!$C$2:$C$17521,E$8))*$C$6</f>
        <v>0.1910950082</v>
      </c>
      <c r="F354" s="193">
        <f>(SUMIFS(Profile!$F$2:$F$17521,Profile!$B$2:$B$17521,$B354,Profile!$C$2:$C$17521,F$8))*$C$6</f>
        <v>0.1690609926</v>
      </c>
      <c r="G354" s="193">
        <f>(SUMIFS(Profile!$F$2:$F$17521,Profile!$B$2:$B$17521,$B354,Profile!$C$2:$C$17521,G$8))*$C$6</f>
        <v>0.1550393463</v>
      </c>
      <c r="H354" s="193">
        <f>(SUMIFS(Profile!$F$2:$F$17521,Profile!$B$2:$B$17521,$B354,Profile!$C$2:$C$17521,H$8))*$C$6</f>
        <v>0.1426201739</v>
      </c>
      <c r="I354" s="193">
        <f>(SUMIFS(Profile!$F$2:$F$17521,Profile!$B$2:$B$17521,$B354,Profile!$C$2:$C$17521,I$8))*$C$6</f>
        <v>0.1366108969</v>
      </c>
      <c r="J354" s="193">
        <f>(SUMIFS(Profile!$F$2:$F$17521,Profile!$B$2:$B$17521,$B354,Profile!$C$2:$C$17521,J$8))*$C$6</f>
        <v>0.1306016199</v>
      </c>
      <c r="K354" s="193">
        <f>(SUMIFS(Profile!$F$2:$F$17521,Profile!$B$2:$B$17521,$B354,Profile!$C$2:$C$17521,K$8))*$C$6</f>
        <v>0.1302010014</v>
      </c>
      <c r="L354" s="193">
        <f>(SUMIFS(Profile!$F$2:$F$17521,Profile!$B$2:$B$17521,$B354,Profile!$C$2:$C$17521,L$8))*$C$6</f>
        <v>0.1273966722</v>
      </c>
      <c r="M354" s="193">
        <f>(SUMIFS(Profile!$F$2:$F$17521,Profile!$B$2:$B$17521,$B354,Profile!$C$2:$C$17521,M$8))*$C$6</f>
        <v>0.1269960537</v>
      </c>
      <c r="N354" s="193">
        <f>(SUMIFS(Profile!$F$2:$F$17521,Profile!$B$2:$B$17521,$B354,Profile!$C$2:$C$17521,N$8))*$C$6</f>
        <v>0.1277972906</v>
      </c>
      <c r="O354" s="193">
        <f>(SUMIFS(Profile!$F$2:$F$17521,Profile!$B$2:$B$17521,$B354,Profile!$C$2:$C$17521,O$8))*$C$6</f>
        <v>0.1306016199</v>
      </c>
      <c r="P354" s="193">
        <f>(SUMIFS(Profile!$F$2:$F$17521,Profile!$B$2:$B$17521,$B354,Profile!$C$2:$C$17521,P$8))*$C$6</f>
        <v>0.1398158446</v>
      </c>
      <c r="Q354" s="193">
        <f>(SUMIFS(Profile!$F$2:$F$17521,Profile!$B$2:$B$17521,$B354,Profile!$C$2:$C$17521,Q$8))*$C$6</f>
        <v>0.1566418202</v>
      </c>
      <c r="R354" s="193">
        <f>(SUMIFS(Profile!$F$2:$F$17521,Profile!$B$2:$B$17521,$B354,Profile!$C$2:$C$17521,R$8))*$C$6</f>
        <v>0.1718653219</v>
      </c>
      <c r="S354" s="193">
        <f>(SUMIFS(Profile!$F$2:$F$17521,Profile!$B$2:$B$17521,$B354,Profile!$C$2:$C$17521,S$8))*$C$6</f>
        <v>0.1910950082</v>
      </c>
      <c r="T354" s="193">
        <f>(SUMIFS(Profile!$F$2:$F$17521,Profile!$B$2:$B$17521,$B354,Profile!$C$2:$C$17521,T$8))*$C$6</f>
        <v>0.2219426301</v>
      </c>
      <c r="U354" s="193">
        <f>(SUMIFS(Profile!$F$2:$F$17521,Profile!$B$2:$B$17521,$B354,Profile!$C$2:$C$17521,U$8))*$C$6</f>
        <v>0.2632063321</v>
      </c>
      <c r="V354" s="193">
        <f>(SUMIFS(Profile!$F$2:$F$17521,Profile!$B$2:$B$17521,$B354,Profile!$C$2:$C$17521,V$8))*$C$6</f>
        <v>0.2972589017</v>
      </c>
      <c r="W354" s="193">
        <f>(SUMIFS(Profile!$F$2:$F$17521,Profile!$B$2:$B$17521,$B354,Profile!$C$2:$C$17521,W$8))*$C$6</f>
        <v>0.311280548</v>
      </c>
      <c r="X354" s="193">
        <f>(SUMIFS(Profile!$F$2:$F$17521,Profile!$B$2:$B$17521,$B354,Profile!$C$2:$C$17521,X$8))*$C$6</f>
        <v>0.3236997204</v>
      </c>
      <c r="Y354" s="193">
        <f>(SUMIFS(Profile!$F$2:$F$17521,Profile!$B$2:$B$17521,$B354,Profile!$C$2:$C$17521,Y$8))*$C$6</f>
        <v>0.3160879696</v>
      </c>
      <c r="Z354" s="193">
        <f>(SUMIFS(Profile!$F$2:$F$17521,Profile!$B$2:$B$17521,$B354,Profile!$C$2:$C$17521,Z$8))*$C$6</f>
        <v>0.322497865</v>
      </c>
      <c r="AA354" s="193">
        <f>(SUMIFS(Profile!$F$2:$F$17521,Profile!$B$2:$B$17521,$B354,Profile!$C$2:$C$17521,AA$8))*$C$6</f>
        <v>0.3108799295</v>
      </c>
      <c r="AB354" s="193">
        <f>(SUMIFS(Profile!$F$2:$F$17521,Profile!$B$2:$B$17521,$B354,Profile!$C$2:$C$17521,AB$8))*$C$6</f>
        <v>0.3032681787</v>
      </c>
      <c r="AC354" s="193">
        <f>(SUMIFS(Profile!$F$2:$F$17521,Profile!$B$2:$B$17521,$B354,Profile!$C$2:$C$17521,AC$8))*$C$6</f>
        <v>0.311280548</v>
      </c>
      <c r="AD354" s="193">
        <f>(SUMIFS(Profile!$F$2:$F$17521,Profile!$B$2:$B$17521,$B354,Profile!$C$2:$C$17521,AD$8))*$C$6</f>
        <v>0.3124824034</v>
      </c>
      <c r="AE354" s="193">
        <f>(SUMIFS(Profile!$F$2:$F$17521,Profile!$B$2:$B$17521,$B354,Profile!$C$2:$C$17521,AE$8))*$C$6</f>
        <v>0.3140848773</v>
      </c>
      <c r="AF354" s="193">
        <f>(SUMIFS(Profile!$F$2:$F$17521,Profile!$B$2:$B$17521,$B354,Profile!$C$2:$C$17521,AF$8))*$C$6</f>
        <v>0.3044700341</v>
      </c>
      <c r="AG354" s="193">
        <f>(SUMIFS(Profile!$F$2:$F$17521,Profile!$B$2:$B$17521,$B354,Profile!$C$2:$C$17521,AG$8))*$C$6</f>
        <v>0.2996626125</v>
      </c>
      <c r="AH354" s="193">
        <f>(SUMIFS(Profile!$F$2:$F$17521,Profile!$B$2:$B$17521,$B354,Profile!$C$2:$C$17521,AH$8))*$C$6</f>
        <v>0.3128830219</v>
      </c>
      <c r="AI354" s="193">
        <f>(SUMIFS(Profile!$F$2:$F$17521,Profile!$B$2:$B$17521,$B354,Profile!$C$2:$C$17521,AI$8))*$C$6</f>
        <v>0.3188922988</v>
      </c>
      <c r="AJ354" s="193">
        <f>(SUMIFS(Profile!$F$2:$F$17521,Profile!$B$2:$B$17521,$B354,Profile!$C$2:$C$17521,AJ$8))*$C$6</f>
        <v>0.3397244591</v>
      </c>
      <c r="AK354" s="193">
        <f>(SUMIFS(Profile!$F$2:$F$17521,Profile!$B$2:$B$17521,$B354,Profile!$C$2:$C$17521,AK$8))*$C$6</f>
        <v>0.369770844</v>
      </c>
      <c r="AL354" s="193">
        <f>(SUMIFS(Profile!$F$2:$F$17521,Profile!$B$2:$B$17521,$B354,Profile!$C$2:$C$17521,AL$8))*$C$6</f>
        <v>0.4132780094</v>
      </c>
      <c r="AM354" s="193">
        <f>(SUMIFS(Profile!$F$2:$F$17521,Profile!$B$2:$B$17521,$B354,Profile!$C$2:$C$17521,AM$8))*$C$6</f>
        <v>0.4521380006</v>
      </c>
      <c r="AN354" s="193">
        <f>(SUMIFS(Profile!$F$2:$F$17521,Profile!$B$2:$B$17521,$B354,Profile!$C$2:$C$17521,AN$8))*$C$6</f>
        <v>0.4599099988</v>
      </c>
      <c r="AO354" s="193">
        <f>(SUMIFS(Profile!$F$2:$F$17521,Profile!$B$2:$B$17521,$B354,Profile!$C$2:$C$17521,AO$8))*$C$6</f>
        <v>0.465879214</v>
      </c>
      <c r="AP354" s="193">
        <f>(SUMIFS(Profile!$F$2:$F$17521,Profile!$B$2:$B$17521,$B354,Profile!$C$2:$C$17521,AP$8))*$C$6</f>
        <v>0.4459284144</v>
      </c>
      <c r="AQ354" s="193">
        <f>(SUMIFS(Profile!$F$2:$F$17521,Profile!$B$2:$B$17521,$B354,Profile!$C$2:$C$17521,AQ$8))*$C$6</f>
        <v>0.4238142751</v>
      </c>
      <c r="AR354" s="193">
        <f>(SUMIFS(Profile!$F$2:$F$17521,Profile!$B$2:$B$17521,$B354,Profile!$C$2:$C$17521,AR$8))*$C$6</f>
        <v>0.4065476192</v>
      </c>
      <c r="AS354" s="193">
        <f>(SUMIFS(Profile!$F$2:$F$17521,Profile!$B$2:$B$17521,$B354,Profile!$C$2:$C$17521,AS$8))*$C$6</f>
        <v>0.3853949642</v>
      </c>
      <c r="AT354" s="193">
        <f>(SUMIFS(Profile!$F$2:$F$17521,Profile!$B$2:$B$17521,$B354,Profile!$C$2:$C$17521,AT$8))*$C$6</f>
        <v>0.3625597116</v>
      </c>
      <c r="AU354" s="193">
        <f>(SUMIFS(Profile!$F$2:$F$17521,Profile!$B$2:$B$17521,$B354,Profile!$C$2:$C$17521,AU$8))*$C$6</f>
        <v>0.3457337361</v>
      </c>
      <c r="AV354" s="193">
        <f>(SUMIFS(Profile!$F$2:$F$17521,Profile!$B$2:$B$17521,$B354,Profile!$C$2:$C$17521,AV$8))*$C$6</f>
        <v>0.3377213667</v>
      </c>
      <c r="AW354" s="193">
        <f>(SUMIFS(Profile!$F$2:$F$17521,Profile!$B$2:$B$17521,$B354,Profile!$C$2:$C$17521,AW$8))*$C$6</f>
        <v>0.3140848773</v>
      </c>
      <c r="AX354" s="193">
        <f>(SUMIFS(Profile!$F$2:$F$17521,Profile!$B$2:$B$17521,$B354,Profile!$C$2:$C$17521,AX$8))*$C$6</f>
        <v>0.2884452954</v>
      </c>
      <c r="AY354" s="193">
        <f>(SUMIFS(Profile!$F$2:$F$17521,Profile!$B$2:$B$17521,$B354,Profile!$C$2:$C$17521,AY$8))*$C$6</f>
        <v>0.2616038582</v>
      </c>
      <c r="AZ354" s="193">
        <f>(SUMIFS(Profile!$F$2:$F$17521,Profile!$B$2:$B$17521,$B354,Profile!$C$2:$C$17521,AZ$8))*$C$6</f>
        <v>0.2231444855</v>
      </c>
      <c r="BA354" s="193">
        <f t="shared" si="16"/>
        <v>1.373832568</v>
      </c>
      <c r="BB354" s="193">
        <f>(SUMIFS(Profile!$E$2:$E$17521,Profile!$B$2:$B$17521,$B354,Profile!$C$2:$C$17521,BB$8))*$C$9</f>
        <v>0</v>
      </c>
      <c r="BC354" s="193">
        <f>(SUMIFS(Profile!$E$2:$E$17521,Profile!$B$2:$B$17521,$B354,Profile!$C$2:$C$17521,BC$8))*$C$9</f>
        <v>0</v>
      </c>
      <c r="BD354" s="193">
        <f>(SUMIFS(Profile!$E$2:$E$17521,Profile!$B$2:$B$17521,$B354,Profile!$C$2:$C$17521,BD$8))*$C$9</f>
        <v>0</v>
      </c>
      <c r="BE354" s="193">
        <f>(SUMIFS(Profile!$E$2:$E$17521,Profile!$B$2:$B$17521,$B354,Profile!$C$2:$C$17521,BE$8))*$C$9</f>
        <v>0</v>
      </c>
      <c r="BF354" s="193">
        <f>(SUMIFS(Profile!$E$2:$E$17521,Profile!$B$2:$B$17521,$B354,Profile!$C$2:$C$17521,BF$8))*$C$9</f>
        <v>0</v>
      </c>
      <c r="BG354" s="193">
        <f>(SUMIFS(Profile!$E$2:$E$17521,Profile!$B$2:$B$17521,$B354,Profile!$C$2:$C$17521,BG$8))*$C$9</f>
        <v>0</v>
      </c>
      <c r="BH354" s="193">
        <f>(SUMIFS(Profile!$E$2:$E$17521,Profile!$B$2:$B$17521,$B354,Profile!$C$2:$C$17521,BH$8))*$C$9</f>
        <v>0</v>
      </c>
      <c r="BI354" s="193">
        <f>(SUMIFS(Profile!$E$2:$E$17521,Profile!$B$2:$B$17521,$B354,Profile!$C$2:$C$17521,BI$8))*$C$9</f>
        <v>0</v>
      </c>
      <c r="BJ354" s="193">
        <f>(SUMIFS(Profile!$E$2:$E$17521,Profile!$B$2:$B$17521,$B354,Profile!$C$2:$C$17521,BJ$8))*$C$9</f>
        <v>0</v>
      </c>
      <c r="BK354" s="193">
        <f>(SUMIFS(Profile!$E$2:$E$17521,Profile!$B$2:$B$17521,$B354,Profile!$C$2:$C$17521,BK$8))*$C$9</f>
        <v>0</v>
      </c>
      <c r="BL354" s="193">
        <f>(SUMIFS(Profile!$E$2:$E$17521,Profile!$B$2:$B$17521,$B354,Profile!$C$2:$C$17521,BL$8))*$C$9</f>
        <v>0</v>
      </c>
      <c r="BM354" s="193">
        <f>(SUMIFS(Profile!$E$2:$E$17521,Profile!$B$2:$B$17521,$B354,Profile!$C$2:$C$17521,BM$8))*$C$9</f>
        <v>0</v>
      </c>
      <c r="BN354" s="193">
        <f>(SUMIFS(Profile!$E$2:$E$17521,Profile!$B$2:$B$17521,$B354,Profile!$C$2:$C$17521,BN$8))*$C$9</f>
        <v>0</v>
      </c>
      <c r="BO354" s="193">
        <f>(SUMIFS(Profile!$E$2:$E$17521,Profile!$B$2:$B$17521,$B354,Profile!$C$2:$C$17521,BO$8))*$C$9</f>
        <v>0</v>
      </c>
      <c r="BP354" s="193">
        <f>(SUMIFS(Profile!$E$2:$E$17521,Profile!$B$2:$B$17521,$B354,Profile!$C$2:$C$17521,BP$8))*$C$9</f>
        <v>0</v>
      </c>
      <c r="BQ354" s="193">
        <f>(SUMIFS(Profile!$E$2:$E$17521,Profile!$B$2:$B$17521,$B354,Profile!$C$2:$C$17521,BQ$8))*$C$9</f>
        <v>0</v>
      </c>
      <c r="BR354" s="193">
        <f>(SUMIFS(Profile!$E$2:$E$17521,Profile!$B$2:$B$17521,$B354,Profile!$C$2:$C$17521,BR$8))*$C$9</f>
        <v>0.0001219558272</v>
      </c>
      <c r="BS354" s="193">
        <f>(SUMIFS(Profile!$E$2:$E$17521,Profile!$B$2:$B$17521,$B354,Profile!$C$2:$C$17521,BS$8))*$C$9</f>
        <v>0.003123580127</v>
      </c>
      <c r="BT354" s="193">
        <f>(SUMIFS(Profile!$E$2:$E$17521,Profile!$B$2:$B$17521,$B354,Profile!$C$2:$C$17521,BT$8))*$C$9</f>
        <v>0.01313857803</v>
      </c>
      <c r="BU354" s="193">
        <f>(SUMIFS(Profile!$E$2:$E$17521,Profile!$B$2:$B$17521,$B354,Profile!$C$2:$C$17521,BU$8))*$C$9</f>
        <v>0.03407973761</v>
      </c>
      <c r="BV354" s="193">
        <f>(SUMIFS(Profile!$E$2:$E$17521,Profile!$B$2:$B$17521,$B354,Profile!$C$2:$C$17521,BV$8))*$C$9</f>
        <v>0.05633895709</v>
      </c>
      <c r="BW354" s="193">
        <f>(SUMIFS(Profile!$E$2:$E$17521,Profile!$B$2:$B$17521,$B354,Profile!$C$2:$C$17521,BW$8))*$C$9</f>
        <v>0.08666555172</v>
      </c>
      <c r="BX354" s="193">
        <f>(SUMIFS(Profile!$E$2:$E$17521,Profile!$B$2:$B$17521,$B354,Profile!$C$2:$C$17521,BX$8))*$C$9</f>
        <v>0.1323455461</v>
      </c>
      <c r="BY354" s="193">
        <f>(SUMIFS(Profile!$E$2:$E$17521,Profile!$B$2:$B$17521,$B354,Profile!$C$2:$C$17521,BY$8))*$C$9</f>
        <v>0.1783503722</v>
      </c>
      <c r="BZ354" s="193">
        <f>(SUMIFS(Profile!$E$2:$E$17521,Profile!$B$2:$B$17521,$B354,Profile!$C$2:$C$17521,BZ$8))*$C$9</f>
        <v>0.1719194428</v>
      </c>
      <c r="CA354" s="193">
        <f>(SUMIFS(Profile!$E$2:$E$17521,Profile!$B$2:$B$17521,$B354,Profile!$C$2:$C$17521,CA$8))*$C$9</f>
        <v>0.1585818014</v>
      </c>
      <c r="CB354" s="193">
        <f>(SUMIFS(Profile!$E$2:$E$17521,Profile!$B$2:$B$17521,$B354,Profile!$C$2:$C$17521,CB$8))*$C$9</f>
        <v>0.166331251</v>
      </c>
      <c r="CC354" s="193">
        <f>(SUMIFS(Profile!$E$2:$E$17521,Profile!$B$2:$B$17521,$B354,Profile!$C$2:$C$17521,CC$8))*$C$9</f>
        <v>0.1314481578</v>
      </c>
      <c r="CD354" s="193">
        <f>(SUMIFS(Profile!$E$2:$E$17521,Profile!$B$2:$B$17521,$B354,Profile!$C$2:$C$17521,CD$8))*$C$9</f>
        <v>0.1110241775</v>
      </c>
      <c r="CE354" s="193">
        <f>(SUMIFS(Profile!$E$2:$E$17521,Profile!$B$2:$B$17521,$B354,Profile!$C$2:$C$17521,CE$8))*$C$9</f>
        <v>0.0706660923</v>
      </c>
      <c r="CF354" s="193">
        <f>(SUMIFS(Profile!$E$2:$E$17521,Profile!$B$2:$B$17521,$B354,Profile!$C$2:$C$17521,CF$8))*$C$9</f>
        <v>0.03831262278</v>
      </c>
      <c r="CG354" s="193">
        <f>(SUMIFS(Profile!$E$2:$E$17521,Profile!$B$2:$B$17521,$B354,Profile!$C$2:$C$17521,CG$8))*$C$9</f>
        <v>0.01887221533</v>
      </c>
      <c r="CH354" s="193">
        <f>(SUMIFS(Profile!$E$2:$E$17521,Profile!$B$2:$B$17521,$B354,Profile!$C$2:$C$17521,CH$8))*$C$9</f>
        <v>0.002402714495</v>
      </c>
      <c r="CI354" s="193">
        <f>(SUMIFS(Profile!$E$2:$E$17521,Profile!$B$2:$B$17521,$B354,Profile!$C$2:$C$17521,CI$8))*$C$9</f>
        <v>0.0001040084022</v>
      </c>
      <c r="CJ354" s="193">
        <f>(SUMIFS(Profile!$E$2:$E$17521,Profile!$B$2:$B$17521,$B354,Profile!$C$2:$C$17521,CJ$8))*$C$9</f>
        <v>0.000005805120121</v>
      </c>
      <c r="CK354" s="193">
        <f>(SUMIFS(Profile!$E$2:$E$17521,Profile!$B$2:$B$17521,$B354,Profile!$C$2:$C$17521,CK$8))*$C$9</f>
        <v>0</v>
      </c>
      <c r="CL354" s="193">
        <f>(SUMIFS(Profile!$E$2:$E$17521,Profile!$B$2:$B$17521,$B354,Profile!$C$2:$C$17521,CL$8))*$C$9</f>
        <v>0</v>
      </c>
      <c r="CM354" s="193">
        <f>(SUMIFS(Profile!$E$2:$E$17521,Profile!$B$2:$B$17521,$B354,Profile!$C$2:$C$17521,CM$8))*$C$9</f>
        <v>0</v>
      </c>
      <c r="CN354" s="193">
        <f>(SUMIFS(Profile!$E$2:$E$17521,Profile!$B$2:$B$17521,$B354,Profile!$C$2:$C$17521,CN$8))*$C$9</f>
        <v>0</v>
      </c>
      <c r="CO354" s="193">
        <f>(SUMIFS(Profile!$E$2:$E$17521,Profile!$B$2:$B$17521,$B354,Profile!$C$2:$C$17521,CO$8))*$C$9</f>
        <v>0</v>
      </c>
      <c r="CP354" s="193">
        <f>(SUMIFS(Profile!$E$2:$E$17521,Profile!$B$2:$B$17521,$B354,Profile!$C$2:$C$17521,CP$8))*$C$9</f>
        <v>0</v>
      </c>
      <c r="CQ354" s="193">
        <f>(SUMIFS(Profile!$E$2:$E$17521,Profile!$B$2:$B$17521,$B354,Profile!$C$2:$C$17521,CQ$8))*$C$9</f>
        <v>0</v>
      </c>
      <c r="CR354" s="193">
        <f>(SUMIFS(Profile!$E$2:$E$17521,Profile!$B$2:$B$17521,$B354,Profile!$C$2:$C$17521,CR$8))*$C$9</f>
        <v>0</v>
      </c>
      <c r="CS354" s="193">
        <f>(SUMIFS(Profile!$E$2:$E$17521,Profile!$B$2:$B$17521,$B354,Profile!$C$2:$C$17521,CS$8))*$C$9</f>
        <v>0</v>
      </c>
      <c r="CT354" s="193">
        <f>(SUMIFS(Profile!$E$2:$E$17521,Profile!$B$2:$B$17521,$B354,Profile!$C$2:$C$17521,CT$8))*$C$9</f>
        <v>0</v>
      </c>
      <c r="CU354" s="193">
        <f>(SUMIFS(Profile!$E$2:$E$17521,Profile!$B$2:$B$17521,$B354,Profile!$C$2:$C$17521,CU$8))*$C$9</f>
        <v>0</v>
      </c>
      <c r="CV354" s="193">
        <f>(SUMIFS(Profile!$E$2:$E$17521,Profile!$B$2:$B$17521,$B354,Profile!$C$2:$C$17521,CV$8))*$C$9</f>
        <v>0</v>
      </c>
      <c r="CW354" s="193">
        <f>(SUMIFS(Profile!$E$2:$E$17521,Profile!$B$2:$B$17521,$B354,Profile!$C$2:$C$17521,CW$8))*$C$9</f>
        <v>0</v>
      </c>
      <c r="CX354" s="193">
        <f t="shared" si="17"/>
        <v>0</v>
      </c>
      <c r="CY354" s="193">
        <f t="shared" ref="CY354:ET354" si="1732">MAX(BB354-E354,0)</f>
        <v>0</v>
      </c>
      <c r="CZ354" s="193">
        <f t="shared" si="1732"/>
        <v>0</v>
      </c>
      <c r="DA354" s="193">
        <f t="shared" si="1732"/>
        <v>0</v>
      </c>
      <c r="DB354" s="193">
        <f t="shared" si="1732"/>
        <v>0</v>
      </c>
      <c r="DC354" s="193">
        <f t="shared" si="1732"/>
        <v>0</v>
      </c>
      <c r="DD354" s="193">
        <f t="shared" si="1732"/>
        <v>0</v>
      </c>
      <c r="DE354" s="193">
        <f t="shared" si="1732"/>
        <v>0</v>
      </c>
      <c r="DF354" s="193">
        <f t="shared" si="1732"/>
        <v>0</v>
      </c>
      <c r="DG354" s="193">
        <f t="shared" si="1732"/>
        <v>0</v>
      </c>
      <c r="DH354" s="193">
        <f t="shared" si="1732"/>
        <v>0</v>
      </c>
      <c r="DI354" s="193">
        <f t="shared" si="1732"/>
        <v>0</v>
      </c>
      <c r="DJ354" s="193">
        <f t="shared" si="1732"/>
        <v>0</v>
      </c>
      <c r="DK354" s="193">
        <f t="shared" si="1732"/>
        <v>0</v>
      </c>
      <c r="DL354" s="193">
        <f t="shared" si="1732"/>
        <v>0</v>
      </c>
      <c r="DM354" s="193">
        <f t="shared" si="1732"/>
        <v>0</v>
      </c>
      <c r="DN354" s="193">
        <f t="shared" si="1732"/>
        <v>0</v>
      </c>
      <c r="DO354" s="193">
        <f t="shared" si="1732"/>
        <v>0</v>
      </c>
      <c r="DP354" s="193">
        <f t="shared" si="1732"/>
        <v>0</v>
      </c>
      <c r="DQ354" s="193">
        <f t="shared" si="1732"/>
        <v>0</v>
      </c>
      <c r="DR354" s="193">
        <f t="shared" si="1732"/>
        <v>0</v>
      </c>
      <c r="DS354" s="193">
        <f t="shared" si="1732"/>
        <v>0</v>
      </c>
      <c r="DT354" s="193">
        <f t="shared" si="1732"/>
        <v>0</v>
      </c>
      <c r="DU354" s="193">
        <f t="shared" si="1732"/>
        <v>0</v>
      </c>
      <c r="DV354" s="193">
        <f t="shared" si="1732"/>
        <v>0</v>
      </c>
      <c r="DW354" s="193">
        <f t="shared" si="1732"/>
        <v>0</v>
      </c>
      <c r="DX354" s="193">
        <f t="shared" si="1732"/>
        <v>0</v>
      </c>
      <c r="DY354" s="193">
        <f t="shared" si="1732"/>
        <v>0</v>
      </c>
      <c r="DZ354" s="193">
        <f t="shared" si="1732"/>
        <v>0</v>
      </c>
      <c r="EA354" s="193">
        <f t="shared" si="1732"/>
        <v>0</v>
      </c>
      <c r="EB354" s="193">
        <f t="shared" si="1732"/>
        <v>0</v>
      </c>
      <c r="EC354" s="193">
        <f t="shared" si="1732"/>
        <v>0</v>
      </c>
      <c r="ED354" s="193">
        <f t="shared" si="1732"/>
        <v>0</v>
      </c>
      <c r="EE354" s="193">
        <f t="shared" si="1732"/>
        <v>0</v>
      </c>
      <c r="EF354" s="193">
        <f t="shared" si="1732"/>
        <v>0</v>
      </c>
      <c r="EG354" s="193">
        <f t="shared" si="1732"/>
        <v>0</v>
      </c>
      <c r="EH354" s="193">
        <f t="shared" si="1732"/>
        <v>0</v>
      </c>
      <c r="EI354" s="193">
        <f t="shared" si="1732"/>
        <v>0</v>
      </c>
      <c r="EJ354" s="193">
        <f t="shared" si="1732"/>
        <v>0</v>
      </c>
      <c r="EK354" s="193">
        <f t="shared" si="1732"/>
        <v>0</v>
      </c>
      <c r="EL354" s="193">
        <f t="shared" si="1732"/>
        <v>0</v>
      </c>
      <c r="EM354" s="193">
        <f t="shared" si="1732"/>
        <v>0</v>
      </c>
      <c r="EN354" s="193">
        <f t="shared" si="1732"/>
        <v>0</v>
      </c>
      <c r="EO354" s="193">
        <f t="shared" si="1732"/>
        <v>0</v>
      </c>
      <c r="EP354" s="193">
        <f t="shared" si="1732"/>
        <v>0</v>
      </c>
      <c r="EQ354" s="193">
        <f t="shared" si="1732"/>
        <v>0</v>
      </c>
      <c r="ER354" s="193">
        <f t="shared" si="1732"/>
        <v>0</v>
      </c>
      <c r="ES354" s="193">
        <f t="shared" si="1732"/>
        <v>0</v>
      </c>
      <c r="ET354" s="193">
        <f t="shared" si="1732"/>
        <v>0</v>
      </c>
      <c r="EU354" s="193">
        <f t="shared" si="19"/>
        <v>1.373832568</v>
      </c>
      <c r="EV354" s="193">
        <f t="shared" ref="EV354:GQ354" si="1733">BB354-CY354</f>
        <v>0</v>
      </c>
      <c r="EW354" s="193">
        <f t="shared" si="1733"/>
        <v>0</v>
      </c>
      <c r="EX354" s="193">
        <f t="shared" si="1733"/>
        <v>0</v>
      </c>
      <c r="EY354" s="193">
        <f t="shared" si="1733"/>
        <v>0</v>
      </c>
      <c r="EZ354" s="193">
        <f t="shared" si="1733"/>
        <v>0</v>
      </c>
      <c r="FA354" s="193">
        <f t="shared" si="1733"/>
        <v>0</v>
      </c>
      <c r="FB354" s="193">
        <f t="shared" si="1733"/>
        <v>0</v>
      </c>
      <c r="FC354" s="193">
        <f t="shared" si="1733"/>
        <v>0</v>
      </c>
      <c r="FD354" s="193">
        <f t="shared" si="1733"/>
        <v>0</v>
      </c>
      <c r="FE354" s="193">
        <f t="shared" si="1733"/>
        <v>0</v>
      </c>
      <c r="FF354" s="193">
        <f t="shared" si="1733"/>
        <v>0</v>
      </c>
      <c r="FG354" s="193">
        <f t="shared" si="1733"/>
        <v>0</v>
      </c>
      <c r="FH354" s="193">
        <f t="shared" si="1733"/>
        <v>0</v>
      </c>
      <c r="FI354" s="193">
        <f t="shared" si="1733"/>
        <v>0</v>
      </c>
      <c r="FJ354" s="193">
        <f t="shared" si="1733"/>
        <v>0</v>
      </c>
      <c r="FK354" s="193">
        <f t="shared" si="1733"/>
        <v>0</v>
      </c>
      <c r="FL354" s="193">
        <f t="shared" si="1733"/>
        <v>0.0001219558272</v>
      </c>
      <c r="FM354" s="193">
        <f t="shared" si="1733"/>
        <v>0.003123580127</v>
      </c>
      <c r="FN354" s="193">
        <f t="shared" si="1733"/>
        <v>0.01313857803</v>
      </c>
      <c r="FO354" s="193">
        <f t="shared" si="1733"/>
        <v>0.03407973761</v>
      </c>
      <c r="FP354" s="193">
        <f t="shared" si="1733"/>
        <v>0.05633895709</v>
      </c>
      <c r="FQ354" s="193">
        <f t="shared" si="1733"/>
        <v>0.08666555172</v>
      </c>
      <c r="FR354" s="193">
        <f t="shared" si="1733"/>
        <v>0.1323455461</v>
      </c>
      <c r="FS354" s="193">
        <f t="shared" si="1733"/>
        <v>0.1783503722</v>
      </c>
      <c r="FT354" s="193">
        <f t="shared" si="1733"/>
        <v>0.1719194428</v>
      </c>
      <c r="FU354" s="193">
        <f t="shared" si="1733"/>
        <v>0.1585818014</v>
      </c>
      <c r="FV354" s="193">
        <f t="shared" si="1733"/>
        <v>0.166331251</v>
      </c>
      <c r="FW354" s="193">
        <f t="shared" si="1733"/>
        <v>0.1314481578</v>
      </c>
      <c r="FX354" s="193">
        <f t="shared" si="1733"/>
        <v>0.1110241775</v>
      </c>
      <c r="FY354" s="193">
        <f t="shared" si="1733"/>
        <v>0.0706660923</v>
      </c>
      <c r="FZ354" s="193">
        <f t="shared" si="1733"/>
        <v>0.03831262278</v>
      </c>
      <c r="GA354" s="193">
        <f t="shared" si="1733"/>
        <v>0.01887221533</v>
      </c>
      <c r="GB354" s="193">
        <f t="shared" si="1733"/>
        <v>0.002402714495</v>
      </c>
      <c r="GC354" s="193">
        <f t="shared" si="1733"/>
        <v>0.0001040084022</v>
      </c>
      <c r="GD354" s="193">
        <f t="shared" si="1733"/>
        <v>0.000005805120121</v>
      </c>
      <c r="GE354" s="193">
        <f t="shared" si="1733"/>
        <v>0</v>
      </c>
      <c r="GF354" s="193">
        <f t="shared" si="1733"/>
        <v>0</v>
      </c>
      <c r="GG354" s="193">
        <f t="shared" si="1733"/>
        <v>0</v>
      </c>
      <c r="GH354" s="193">
        <f t="shared" si="1733"/>
        <v>0</v>
      </c>
      <c r="GI354" s="193">
        <f t="shared" si="1733"/>
        <v>0</v>
      </c>
      <c r="GJ354" s="193">
        <f t="shared" si="1733"/>
        <v>0</v>
      </c>
      <c r="GK354" s="193">
        <f t="shared" si="1733"/>
        <v>0</v>
      </c>
      <c r="GL354" s="193">
        <f t="shared" si="1733"/>
        <v>0</v>
      </c>
      <c r="GM354" s="193">
        <f t="shared" si="1733"/>
        <v>0</v>
      </c>
      <c r="GN354" s="193">
        <f t="shared" si="1733"/>
        <v>0</v>
      </c>
      <c r="GO354" s="193">
        <f t="shared" si="1733"/>
        <v>0</v>
      </c>
      <c r="GP354" s="193">
        <f t="shared" si="1733"/>
        <v>0</v>
      </c>
      <c r="GQ354" s="193">
        <f t="shared" si="1733"/>
        <v>0</v>
      </c>
      <c r="GR354" s="193">
        <f t="shared" si="21"/>
        <v>11.9931631</v>
      </c>
      <c r="GS354" s="193">
        <f t="shared" ref="GS354:IN354" si="1734">E354-EV354</f>
        <v>0.1910950082</v>
      </c>
      <c r="GT354" s="193">
        <f t="shared" si="1734"/>
        <v>0.1690609926</v>
      </c>
      <c r="GU354" s="193">
        <f t="shared" si="1734"/>
        <v>0.1550393463</v>
      </c>
      <c r="GV354" s="193">
        <f t="shared" si="1734"/>
        <v>0.1426201739</v>
      </c>
      <c r="GW354" s="193">
        <f t="shared" si="1734"/>
        <v>0.1366108969</v>
      </c>
      <c r="GX354" s="193">
        <f t="shared" si="1734"/>
        <v>0.1306016199</v>
      </c>
      <c r="GY354" s="193">
        <f t="shared" si="1734"/>
        <v>0.1302010014</v>
      </c>
      <c r="GZ354" s="193">
        <f t="shared" si="1734"/>
        <v>0.1273966722</v>
      </c>
      <c r="HA354" s="193">
        <f t="shared" si="1734"/>
        <v>0.1269960537</v>
      </c>
      <c r="HB354" s="193">
        <f t="shared" si="1734"/>
        <v>0.1277972906</v>
      </c>
      <c r="HC354" s="193">
        <f t="shared" si="1734"/>
        <v>0.1306016199</v>
      </c>
      <c r="HD354" s="193">
        <f t="shared" si="1734"/>
        <v>0.1398158446</v>
      </c>
      <c r="HE354" s="193">
        <f t="shared" si="1734"/>
        <v>0.1566418202</v>
      </c>
      <c r="HF354" s="193">
        <f t="shared" si="1734"/>
        <v>0.1718653219</v>
      </c>
      <c r="HG354" s="193">
        <f t="shared" si="1734"/>
        <v>0.1910950082</v>
      </c>
      <c r="HH354" s="193">
        <f t="shared" si="1734"/>
        <v>0.2219426301</v>
      </c>
      <c r="HI354" s="193">
        <f t="shared" si="1734"/>
        <v>0.2630843763</v>
      </c>
      <c r="HJ354" s="193">
        <f t="shared" si="1734"/>
        <v>0.2941353216</v>
      </c>
      <c r="HK354" s="193">
        <f t="shared" si="1734"/>
        <v>0.29814197</v>
      </c>
      <c r="HL354" s="193">
        <f t="shared" si="1734"/>
        <v>0.2896199828</v>
      </c>
      <c r="HM354" s="193">
        <f t="shared" si="1734"/>
        <v>0.2597490125</v>
      </c>
      <c r="HN354" s="193">
        <f t="shared" si="1734"/>
        <v>0.2358323133</v>
      </c>
      <c r="HO354" s="193">
        <f t="shared" si="1734"/>
        <v>0.1785343834</v>
      </c>
      <c r="HP354" s="193">
        <f t="shared" si="1734"/>
        <v>0.1249178065</v>
      </c>
      <c r="HQ354" s="193">
        <f t="shared" si="1734"/>
        <v>0.1393611052</v>
      </c>
      <c r="HR354" s="193">
        <f t="shared" si="1734"/>
        <v>0.153900602</v>
      </c>
      <c r="HS354" s="193">
        <f t="shared" si="1734"/>
        <v>0.1477536262</v>
      </c>
      <c r="HT354" s="193">
        <f t="shared" si="1734"/>
        <v>0.1730218763</v>
      </c>
      <c r="HU354" s="193">
        <f t="shared" si="1734"/>
        <v>0.188638435</v>
      </c>
      <c r="HV354" s="193">
        <f t="shared" si="1734"/>
        <v>0.2422169296</v>
      </c>
      <c r="HW354" s="193">
        <f t="shared" si="1734"/>
        <v>0.2805796761</v>
      </c>
      <c r="HX354" s="193">
        <f t="shared" si="1734"/>
        <v>0.3208522437</v>
      </c>
      <c r="HY354" s="193">
        <f t="shared" si="1734"/>
        <v>0.3673681295</v>
      </c>
      <c r="HZ354" s="193">
        <f t="shared" si="1734"/>
        <v>0.413174001</v>
      </c>
      <c r="IA354" s="193">
        <f t="shared" si="1734"/>
        <v>0.4521321955</v>
      </c>
      <c r="IB354" s="193">
        <f t="shared" si="1734"/>
        <v>0.4599099988</v>
      </c>
      <c r="IC354" s="193">
        <f t="shared" si="1734"/>
        <v>0.465879214</v>
      </c>
      <c r="ID354" s="193">
        <f t="shared" si="1734"/>
        <v>0.4459284144</v>
      </c>
      <c r="IE354" s="193">
        <f t="shared" si="1734"/>
        <v>0.4238142751</v>
      </c>
      <c r="IF354" s="193">
        <f t="shared" si="1734"/>
        <v>0.4065476192</v>
      </c>
      <c r="IG354" s="193">
        <f t="shared" si="1734"/>
        <v>0.3853949642</v>
      </c>
      <c r="IH354" s="193">
        <f t="shared" si="1734"/>
        <v>0.3625597116</v>
      </c>
      <c r="II354" s="193">
        <f t="shared" si="1734"/>
        <v>0.3457337361</v>
      </c>
      <c r="IJ354" s="193">
        <f t="shared" si="1734"/>
        <v>0.3377213667</v>
      </c>
      <c r="IK354" s="193">
        <f t="shared" si="1734"/>
        <v>0.3140848773</v>
      </c>
      <c r="IL354" s="193">
        <f t="shared" si="1734"/>
        <v>0.2884452954</v>
      </c>
      <c r="IM354" s="193">
        <f t="shared" si="1734"/>
        <v>0.2616038582</v>
      </c>
      <c r="IN354" s="193">
        <f t="shared" si="1734"/>
        <v>0.2231444855</v>
      </c>
      <c r="IO354" s="193">
        <f t="shared" si="23"/>
        <v>0</v>
      </c>
      <c r="IP354" s="193">
        <f t="shared" si="29"/>
        <v>0</v>
      </c>
      <c r="IQ354" s="193">
        <f t="shared" ref="IQ354:KK354" si="1735">MAX((MIN(CZ354+IP354,$IO$7))-GT354,0)</f>
        <v>0</v>
      </c>
      <c r="IR354" s="193">
        <f t="shared" si="1735"/>
        <v>0</v>
      </c>
      <c r="IS354" s="193">
        <f t="shared" si="1735"/>
        <v>0</v>
      </c>
      <c r="IT354" s="193">
        <f t="shared" si="1735"/>
        <v>0</v>
      </c>
      <c r="IU354" s="193">
        <f t="shared" si="1735"/>
        <v>0</v>
      </c>
      <c r="IV354" s="193">
        <f t="shared" si="1735"/>
        <v>0</v>
      </c>
      <c r="IW354" s="193">
        <f t="shared" si="1735"/>
        <v>0</v>
      </c>
      <c r="IX354" s="193">
        <f t="shared" si="1735"/>
        <v>0</v>
      </c>
      <c r="IY354" s="193">
        <f t="shared" si="1735"/>
        <v>0</v>
      </c>
      <c r="IZ354" s="193">
        <f t="shared" si="1735"/>
        <v>0</v>
      </c>
      <c r="JA354" s="193">
        <f t="shared" si="1735"/>
        <v>0</v>
      </c>
      <c r="JB354" s="193">
        <f t="shared" si="1735"/>
        <v>0</v>
      </c>
      <c r="JC354" s="193">
        <f t="shared" si="1735"/>
        <v>0</v>
      </c>
      <c r="JD354" s="193">
        <f t="shared" si="1735"/>
        <v>0</v>
      </c>
      <c r="JE354" s="193">
        <f t="shared" si="1735"/>
        <v>0</v>
      </c>
      <c r="JF354" s="193">
        <f t="shared" si="1735"/>
        <v>0</v>
      </c>
      <c r="JG354" s="193">
        <f t="shared" si="1735"/>
        <v>0</v>
      </c>
      <c r="JH354" s="193">
        <f t="shared" si="1735"/>
        <v>0</v>
      </c>
      <c r="JI354" s="193">
        <f t="shared" si="1735"/>
        <v>0</v>
      </c>
      <c r="JJ354" s="193">
        <f t="shared" si="1735"/>
        <v>0</v>
      </c>
      <c r="JK354" s="193">
        <f t="shared" si="1735"/>
        <v>0</v>
      </c>
      <c r="JL354" s="193">
        <f t="shared" si="1735"/>
        <v>0</v>
      </c>
      <c r="JM354" s="193">
        <f t="shared" si="1735"/>
        <v>0</v>
      </c>
      <c r="JN354" s="193">
        <f t="shared" si="1735"/>
        <v>0</v>
      </c>
      <c r="JO354" s="193">
        <f t="shared" si="1735"/>
        <v>0</v>
      </c>
      <c r="JP354" s="193">
        <f t="shared" si="1735"/>
        <v>0</v>
      </c>
      <c r="JQ354" s="193">
        <f t="shared" si="1735"/>
        <v>0</v>
      </c>
      <c r="JR354" s="193">
        <f t="shared" si="1735"/>
        <v>0</v>
      </c>
      <c r="JS354" s="193">
        <f t="shared" si="1735"/>
        <v>0</v>
      </c>
      <c r="JT354" s="193">
        <f t="shared" si="1735"/>
        <v>0</v>
      </c>
      <c r="JU354" s="193">
        <f t="shared" si="1735"/>
        <v>0</v>
      </c>
      <c r="JV354" s="193">
        <f t="shared" si="1735"/>
        <v>0</v>
      </c>
      <c r="JW354" s="193">
        <f t="shared" si="1735"/>
        <v>0</v>
      </c>
      <c r="JX354" s="193">
        <f t="shared" si="1735"/>
        <v>0</v>
      </c>
      <c r="JY354" s="193">
        <f t="shared" si="1735"/>
        <v>0</v>
      </c>
      <c r="JZ354" s="193">
        <f t="shared" si="1735"/>
        <v>0</v>
      </c>
      <c r="KA354" s="193">
        <f t="shared" si="1735"/>
        <v>0</v>
      </c>
      <c r="KB354" s="193">
        <f t="shared" si="1735"/>
        <v>0</v>
      </c>
      <c r="KC354" s="193">
        <f t="shared" si="1735"/>
        <v>0</v>
      </c>
      <c r="KD354" s="193">
        <f t="shared" si="1735"/>
        <v>0</v>
      </c>
      <c r="KE354" s="193">
        <f t="shared" si="1735"/>
        <v>0</v>
      </c>
      <c r="KF354" s="193">
        <f t="shared" si="1735"/>
        <v>0</v>
      </c>
      <c r="KG354" s="193">
        <f t="shared" si="1735"/>
        <v>0</v>
      </c>
      <c r="KH354" s="193">
        <f t="shared" si="1735"/>
        <v>0</v>
      </c>
      <c r="KI354" s="193">
        <f t="shared" si="1735"/>
        <v>0</v>
      </c>
      <c r="KJ354" s="193">
        <f t="shared" si="1735"/>
        <v>0</v>
      </c>
      <c r="KK354" s="193">
        <f t="shared" si="1735"/>
        <v>0</v>
      </c>
      <c r="KL354" s="1"/>
      <c r="KM354" s="1"/>
      <c r="KN354" s="1"/>
      <c r="KO354" s="1"/>
      <c r="KP354" s="1"/>
      <c r="KQ354" s="1"/>
      <c r="KR354" s="1"/>
      <c r="KS354" s="1"/>
      <c r="KT354" s="1"/>
      <c r="KU354" s="1"/>
      <c r="KV354" s="1"/>
      <c r="KW354" s="1"/>
      <c r="KX354" s="1"/>
      <c r="KY354" s="1"/>
      <c r="KZ354" s="1"/>
      <c r="LA354" s="1"/>
      <c r="LB354" s="1"/>
      <c r="LC354" s="1"/>
      <c r="LD354" s="1"/>
      <c r="LE354" s="1"/>
      <c r="LF354" s="1"/>
      <c r="LG354" s="1"/>
      <c r="LH354" s="1"/>
      <c r="LI354" s="1"/>
      <c r="LJ354" s="1"/>
      <c r="LK354" s="1"/>
      <c r="LL354" s="1"/>
      <c r="LM354" s="1"/>
      <c r="LN354" s="1"/>
    </row>
    <row r="355" ht="14.25" customHeight="1">
      <c r="A355" s="1">
        <v>12.0</v>
      </c>
      <c r="B355" s="1">
        <f t="shared" ref="B355:C355" si="1736">B354+1</f>
        <v>345</v>
      </c>
      <c r="C355" s="267">
        <f t="shared" si="1736"/>
        <v>43810</v>
      </c>
      <c r="D355" s="193">
        <f t="shared" si="15"/>
        <v>13.99804988</v>
      </c>
      <c r="E355" s="193">
        <f>(SUMIFS(Profile!$F$2:$F$17521,Profile!$B$2:$B$17521,$B355,Profile!$C$2:$C$17521,E$8))*$C$6</f>
        <v>0.1983061406</v>
      </c>
      <c r="F355" s="193">
        <f>(SUMIFS(Profile!$F$2:$F$17521,Profile!$B$2:$B$17521,$B355,Profile!$C$2:$C$17521,F$8))*$C$6</f>
        <v>0.1770733619</v>
      </c>
      <c r="G355" s="193">
        <f>(SUMIFS(Profile!$F$2:$F$17521,Profile!$B$2:$B$17521,$B355,Profile!$C$2:$C$17521,G$8))*$C$6</f>
        <v>0.1614492418</v>
      </c>
      <c r="H355" s="193">
        <f>(SUMIFS(Profile!$F$2:$F$17521,Profile!$B$2:$B$17521,$B355,Profile!$C$2:$C$17521,H$8))*$C$6</f>
        <v>0.1518343986</v>
      </c>
      <c r="I355" s="193">
        <f>(SUMIFS(Profile!$F$2:$F$17521,Profile!$B$2:$B$17521,$B355,Profile!$C$2:$C$17521,I$8))*$C$6</f>
        <v>0.1426201739</v>
      </c>
      <c r="J355" s="193">
        <f>(SUMIFS(Profile!$F$2:$F$17521,Profile!$B$2:$B$17521,$B355,Profile!$C$2:$C$17521,J$8))*$C$6</f>
        <v>0.1374121338</v>
      </c>
      <c r="K355" s="193">
        <f>(SUMIFS(Profile!$F$2:$F$17521,Profile!$B$2:$B$17521,$B355,Profile!$C$2:$C$17521,K$8))*$C$6</f>
        <v>0.1354090415</v>
      </c>
      <c r="L355" s="193">
        <f>(SUMIFS(Profile!$F$2:$F$17521,Profile!$B$2:$B$17521,$B355,Profile!$C$2:$C$17521,L$8))*$C$6</f>
        <v>0.1330053307</v>
      </c>
      <c r="M355" s="193">
        <f>(SUMIFS(Profile!$F$2:$F$17521,Profile!$B$2:$B$17521,$B355,Profile!$C$2:$C$17521,M$8))*$C$6</f>
        <v>0.1318034753</v>
      </c>
      <c r="N355" s="193">
        <f>(SUMIFS(Profile!$F$2:$F$17521,Profile!$B$2:$B$17521,$B355,Profile!$C$2:$C$17521,N$8))*$C$6</f>
        <v>0.1322040937</v>
      </c>
      <c r="O355" s="193">
        <f>(SUMIFS(Profile!$F$2:$F$17521,Profile!$B$2:$B$17521,$B355,Profile!$C$2:$C$17521,O$8))*$C$6</f>
        <v>0.1334059491</v>
      </c>
      <c r="P355" s="193">
        <f>(SUMIFS(Profile!$F$2:$F$17521,Profile!$B$2:$B$17521,$B355,Profile!$C$2:$C$17521,P$8))*$C$6</f>
        <v>0.1398158446</v>
      </c>
      <c r="Q355" s="193">
        <f>(SUMIFS(Profile!$F$2:$F$17521,Profile!$B$2:$B$17521,$B355,Profile!$C$2:$C$17521,Q$8))*$C$6</f>
        <v>0.1482288324</v>
      </c>
      <c r="R355" s="193">
        <f>(SUMIFS(Profile!$F$2:$F$17521,Profile!$B$2:$B$17521,$B355,Profile!$C$2:$C$17521,R$8))*$C$6</f>
        <v>0.1546387278</v>
      </c>
      <c r="S355" s="193">
        <f>(SUMIFS(Profile!$F$2:$F$17521,Profile!$B$2:$B$17521,$B355,Profile!$C$2:$C$17521,S$8))*$C$6</f>
        <v>0.1770733619</v>
      </c>
      <c r="T355" s="193">
        <f>(SUMIFS(Profile!$F$2:$F$17521,Profile!$B$2:$B$17521,$B355,Profile!$C$2:$C$17521,T$8))*$C$6</f>
        <v>0.2075203653</v>
      </c>
      <c r="U355" s="193">
        <f>(SUMIFS(Profile!$F$2:$F$17521,Profile!$B$2:$B$17521,$B355,Profile!$C$2:$C$17521,U$8))*$C$6</f>
        <v>0.2391692241</v>
      </c>
      <c r="V355" s="193">
        <f>(SUMIFS(Profile!$F$2:$F$17521,Profile!$B$2:$B$17521,$B355,Profile!$C$2:$C$17521,V$8))*$C$6</f>
        <v>0.2796316892</v>
      </c>
      <c r="W355" s="193">
        <f>(SUMIFS(Profile!$F$2:$F$17521,Profile!$B$2:$B$17521,$B355,Profile!$C$2:$C$17521,W$8))*$C$6</f>
        <v>0.3012650863</v>
      </c>
      <c r="X355" s="193">
        <f>(SUMIFS(Profile!$F$2:$F$17521,Profile!$B$2:$B$17521,$B355,Profile!$C$2:$C$17521,X$8))*$C$6</f>
        <v>0.3208953912</v>
      </c>
      <c r="Y355" s="193">
        <f>(SUMIFS(Profile!$F$2:$F$17521,Profile!$B$2:$B$17521,$B355,Profile!$C$2:$C$17521,Y$8))*$C$6</f>
        <v>0.3385226037</v>
      </c>
      <c r="Z355" s="193">
        <f>(SUMIFS(Profile!$F$2:$F$17521,Profile!$B$2:$B$17521,$B355,Profile!$C$2:$C$17521,Z$8))*$C$6</f>
        <v>0.3369201298</v>
      </c>
      <c r="AA355" s="193">
        <f>(SUMIFS(Profile!$F$2:$F$17521,Profile!$B$2:$B$17521,$B355,Profile!$C$2:$C$17521,AA$8))*$C$6</f>
        <v>0.346534973</v>
      </c>
      <c r="AB355" s="193">
        <f>(SUMIFS(Profile!$F$2:$F$17521,Profile!$B$2:$B$17521,$B355,Profile!$C$2:$C$17521,AB$8))*$C$6</f>
        <v>0.35254425</v>
      </c>
      <c r="AC355" s="193">
        <f>(SUMIFS(Profile!$F$2:$F$17521,Profile!$B$2:$B$17521,$B355,Profile!$C$2:$C$17521,AC$8))*$C$6</f>
        <v>0.358553527</v>
      </c>
      <c r="AD355" s="193">
        <f>(SUMIFS(Profile!$F$2:$F$17521,Profile!$B$2:$B$17521,$B355,Profile!$C$2:$C$17521,AD$8))*$C$6</f>
        <v>0.3601560008</v>
      </c>
      <c r="AE355" s="193">
        <f>(SUMIFS(Profile!$F$2:$F$17521,Profile!$B$2:$B$17521,$B355,Profile!$C$2:$C$17521,AE$8))*$C$6</f>
        <v>0.3569510531</v>
      </c>
      <c r="AF355" s="193">
        <f>(SUMIFS(Profile!$F$2:$F$17521,Profile!$B$2:$B$17521,$B355,Profile!$C$2:$C$17521,AF$8))*$C$6</f>
        <v>0.3449324991</v>
      </c>
      <c r="AG355" s="193">
        <f>(SUMIFS(Profile!$F$2:$F$17521,Profile!$B$2:$B$17521,$B355,Profile!$C$2:$C$17521,AG$8))*$C$6</f>
        <v>0.3409263145</v>
      </c>
      <c r="AH355" s="193">
        <f>(SUMIFS(Profile!$F$2:$F$17521,Profile!$B$2:$B$17521,$B355,Profile!$C$2:$C$17521,AH$8))*$C$6</f>
        <v>0.3473362099</v>
      </c>
      <c r="AI355" s="193">
        <f>(SUMIFS(Profile!$F$2:$F$17521,Profile!$B$2:$B$17521,$B355,Profile!$C$2:$C$17521,AI$8))*$C$6</f>
        <v>0.3569510531</v>
      </c>
      <c r="AJ355" s="193">
        <f>(SUMIFS(Profile!$F$2:$F$17521,Profile!$B$2:$B$17521,$B355,Profile!$C$2:$C$17521,AJ$8))*$C$6</f>
        <v>0.3881992934</v>
      </c>
      <c r="AK355" s="193">
        <f>(SUMIFS(Profile!$F$2:$F$17521,Profile!$B$2:$B$17521,$B355,Profile!$C$2:$C$17521,AK$8))*$C$6</f>
        <v>0.4216108735</v>
      </c>
      <c r="AL355" s="193">
        <f>(SUMIFS(Profile!$F$2:$F$17521,Profile!$B$2:$B$17521,$B355,Profile!$C$2:$C$17521,AL$8))*$C$6</f>
        <v>0.4514168874</v>
      </c>
      <c r="AM355" s="193">
        <f>(SUMIFS(Profile!$F$2:$F$17521,Profile!$B$2:$B$17521,$B355,Profile!$C$2:$C$17521,AM$8))*$C$6</f>
        <v>0.4845880963</v>
      </c>
      <c r="AN355" s="193">
        <f>(SUMIFS(Profile!$F$2:$F$17521,Profile!$B$2:$B$17521,$B355,Profile!$C$2:$C$17521,AN$8))*$C$6</f>
        <v>0.476575727</v>
      </c>
      <c r="AO355" s="193">
        <f>(SUMIFS(Profile!$F$2:$F$17521,Profile!$B$2:$B$17521,$B355,Profile!$C$2:$C$17521,AO$8))*$C$6</f>
        <v>0.4678422445</v>
      </c>
      <c r="AP355" s="193">
        <f>(SUMIFS(Profile!$F$2:$F$17521,Profile!$B$2:$B$17521,$B355,Profile!$C$2:$C$17521,AP$8))*$C$6</f>
        <v>0.4538205982</v>
      </c>
      <c r="AQ355" s="193">
        <f>(SUMIFS(Profile!$F$2:$F$17521,Profile!$B$2:$B$17521,$B355,Profile!$C$2:$C$17521,AQ$8))*$C$6</f>
        <v>0.4361933857</v>
      </c>
      <c r="AR355" s="193">
        <f>(SUMIFS(Profile!$F$2:$F$17521,Profile!$B$2:$B$17521,$B355,Profile!$C$2:$C$17521,AR$8))*$C$6</f>
        <v>0.4217711209</v>
      </c>
      <c r="AS355" s="193">
        <f>(SUMIFS(Profile!$F$2:$F$17521,Profile!$B$2:$B$17521,$B355,Profile!$C$2:$C$17521,AS$8))*$C$6</f>
        <v>0.4064274336</v>
      </c>
      <c r="AT355" s="193">
        <f>(SUMIFS(Profile!$F$2:$F$17521,Profile!$B$2:$B$17521,$B355,Profile!$C$2:$C$17521,AT$8))*$C$6</f>
        <v>0.3890005304</v>
      </c>
      <c r="AU355" s="193">
        <f>(SUMIFS(Profile!$F$2:$F$17521,Profile!$B$2:$B$17521,$B355,Profile!$C$2:$C$17521,AU$8))*$C$6</f>
        <v>0.369770844</v>
      </c>
      <c r="AV355" s="193">
        <f>(SUMIFS(Profile!$F$2:$F$17521,Profile!$B$2:$B$17521,$B355,Profile!$C$2:$C$17521,AV$8))*$C$6</f>
        <v>0.3429294068</v>
      </c>
      <c r="AW355" s="193">
        <f>(SUMIFS(Profile!$F$2:$F$17521,Profile!$B$2:$B$17521,$B355,Profile!$C$2:$C$17521,AW$8))*$C$6</f>
        <v>0.3184916804</v>
      </c>
      <c r="AX355" s="193">
        <f>(SUMIFS(Profile!$F$2:$F$17521,Profile!$B$2:$B$17521,$B355,Profile!$C$2:$C$17521,AX$8))*$C$6</f>
        <v>0.2800323077</v>
      </c>
      <c r="AY355" s="193">
        <f>(SUMIFS(Profile!$F$2:$F$17521,Profile!$B$2:$B$17521,$B355,Profile!$C$2:$C$17521,AY$8))*$C$6</f>
        <v>0.2411723165</v>
      </c>
      <c r="AZ355" s="193">
        <f>(SUMIFS(Profile!$F$2:$F$17521,Profile!$B$2:$B$17521,$B355,Profile!$C$2:$C$17521,AZ$8))*$C$6</f>
        <v>0.2051166545</v>
      </c>
      <c r="BA355" s="193">
        <f t="shared" si="16"/>
        <v>1.230047233</v>
      </c>
      <c r="BB355" s="193">
        <f>(SUMIFS(Profile!$E$2:$E$17521,Profile!$B$2:$B$17521,$B355,Profile!$C$2:$C$17521,BB$8))*$C$9</f>
        <v>0</v>
      </c>
      <c r="BC355" s="193">
        <f>(SUMIFS(Profile!$E$2:$E$17521,Profile!$B$2:$B$17521,$B355,Profile!$C$2:$C$17521,BC$8))*$C$9</f>
        <v>0</v>
      </c>
      <c r="BD355" s="193">
        <f>(SUMIFS(Profile!$E$2:$E$17521,Profile!$B$2:$B$17521,$B355,Profile!$C$2:$C$17521,BD$8))*$C$9</f>
        <v>0</v>
      </c>
      <c r="BE355" s="193">
        <f>(SUMIFS(Profile!$E$2:$E$17521,Profile!$B$2:$B$17521,$B355,Profile!$C$2:$C$17521,BE$8))*$C$9</f>
        <v>0</v>
      </c>
      <c r="BF355" s="193">
        <f>(SUMIFS(Profile!$E$2:$E$17521,Profile!$B$2:$B$17521,$B355,Profile!$C$2:$C$17521,BF$8))*$C$9</f>
        <v>0</v>
      </c>
      <c r="BG355" s="193">
        <f>(SUMIFS(Profile!$E$2:$E$17521,Profile!$B$2:$B$17521,$B355,Profile!$C$2:$C$17521,BG$8))*$C$9</f>
        <v>0</v>
      </c>
      <c r="BH355" s="193">
        <f>(SUMIFS(Profile!$E$2:$E$17521,Profile!$B$2:$B$17521,$B355,Profile!$C$2:$C$17521,BH$8))*$C$9</f>
        <v>0</v>
      </c>
      <c r="BI355" s="193">
        <f>(SUMIFS(Profile!$E$2:$E$17521,Profile!$B$2:$B$17521,$B355,Profile!$C$2:$C$17521,BI$8))*$C$9</f>
        <v>0</v>
      </c>
      <c r="BJ355" s="193">
        <f>(SUMIFS(Profile!$E$2:$E$17521,Profile!$B$2:$B$17521,$B355,Profile!$C$2:$C$17521,BJ$8))*$C$9</f>
        <v>0</v>
      </c>
      <c r="BK355" s="193">
        <f>(SUMIFS(Profile!$E$2:$E$17521,Profile!$B$2:$B$17521,$B355,Profile!$C$2:$C$17521,BK$8))*$C$9</f>
        <v>0</v>
      </c>
      <c r="BL355" s="193">
        <f>(SUMIFS(Profile!$E$2:$E$17521,Profile!$B$2:$B$17521,$B355,Profile!$C$2:$C$17521,BL$8))*$C$9</f>
        <v>0</v>
      </c>
      <c r="BM355" s="193">
        <f>(SUMIFS(Profile!$E$2:$E$17521,Profile!$B$2:$B$17521,$B355,Profile!$C$2:$C$17521,BM$8))*$C$9</f>
        <v>0</v>
      </c>
      <c r="BN355" s="193">
        <f>(SUMIFS(Profile!$E$2:$E$17521,Profile!$B$2:$B$17521,$B355,Profile!$C$2:$C$17521,BN$8))*$C$9</f>
        <v>0</v>
      </c>
      <c r="BO355" s="193">
        <f>(SUMIFS(Profile!$E$2:$E$17521,Profile!$B$2:$B$17521,$B355,Profile!$C$2:$C$17521,BO$8))*$C$9</f>
        <v>0</v>
      </c>
      <c r="BP355" s="193">
        <f>(SUMIFS(Profile!$E$2:$E$17521,Profile!$B$2:$B$17521,$B355,Profile!$C$2:$C$17521,BP$8))*$C$9</f>
        <v>0</v>
      </c>
      <c r="BQ355" s="193">
        <f>(SUMIFS(Profile!$E$2:$E$17521,Profile!$B$2:$B$17521,$B355,Profile!$C$2:$C$17521,BQ$8))*$C$9</f>
        <v>0</v>
      </c>
      <c r="BR355" s="193">
        <f>(SUMIFS(Profile!$E$2:$E$17521,Profile!$B$2:$B$17521,$B355,Profile!$C$2:$C$17521,BR$8))*$C$9</f>
        <v>0.0003048895679</v>
      </c>
      <c r="BS355" s="193">
        <f>(SUMIFS(Profile!$E$2:$E$17521,Profile!$B$2:$B$17521,$B355,Profile!$C$2:$C$17521,BS$8))*$C$9</f>
        <v>0.005366056396</v>
      </c>
      <c r="BT355" s="193">
        <f>(SUMIFS(Profile!$E$2:$E$17521,Profile!$B$2:$B$17521,$B355,Profile!$C$2:$C$17521,BT$8))*$C$9</f>
        <v>0.01721794432</v>
      </c>
      <c r="BU355" s="193">
        <f>(SUMIFS(Profile!$E$2:$E$17521,Profile!$B$2:$B$17521,$B355,Profile!$C$2:$C$17521,BU$8))*$C$9</f>
        <v>0.03816247598</v>
      </c>
      <c r="BV355" s="193">
        <f>(SUMIFS(Profile!$E$2:$E$17521,Profile!$B$2:$B$17521,$B355,Profile!$C$2:$C$17521,BV$8))*$C$9</f>
        <v>0.06405305025</v>
      </c>
      <c r="BW355" s="193">
        <f>(SUMIFS(Profile!$E$2:$E$17521,Profile!$B$2:$B$17521,$B355,Profile!$C$2:$C$17521,BW$8))*$C$9</f>
        <v>0.09194548313</v>
      </c>
      <c r="BX355" s="193">
        <f>(SUMIFS(Profile!$E$2:$E$17521,Profile!$B$2:$B$17521,$B355,Profile!$C$2:$C$17521,BX$8))*$C$9</f>
        <v>0.1243948046</v>
      </c>
      <c r="BY355" s="193">
        <f>(SUMIFS(Profile!$E$2:$E$17521,Profile!$B$2:$B$17521,$B355,Profile!$C$2:$C$17521,BY$8))*$C$9</f>
        <v>0.144843007</v>
      </c>
      <c r="BZ355" s="193">
        <f>(SUMIFS(Profile!$E$2:$E$17521,Profile!$B$2:$B$17521,$B355,Profile!$C$2:$C$17521,BZ$8))*$C$9</f>
        <v>0.1431889513</v>
      </c>
      <c r="CA355" s="193">
        <f>(SUMIFS(Profile!$E$2:$E$17521,Profile!$B$2:$B$17521,$B355,Profile!$C$2:$C$17521,CA$8))*$C$9</f>
        <v>0.1327184553</v>
      </c>
      <c r="CB355" s="193">
        <f>(SUMIFS(Profile!$E$2:$E$17521,Profile!$B$2:$B$17521,$B355,Profile!$C$2:$C$17521,CB$8))*$C$9</f>
        <v>0.1217032442</v>
      </c>
      <c r="CC355" s="193">
        <f>(SUMIFS(Profile!$E$2:$E$17521,Profile!$B$2:$B$17521,$B355,Profile!$C$2:$C$17521,CC$8))*$C$9</f>
        <v>0.1081044328</v>
      </c>
      <c r="CD355" s="193">
        <f>(SUMIFS(Profile!$E$2:$E$17521,Profile!$B$2:$B$17521,$B355,Profile!$C$2:$C$17521,CD$8))*$C$9</f>
        <v>0.08806290913</v>
      </c>
      <c r="CE355" s="193">
        <f>(SUMIFS(Profile!$E$2:$E$17521,Profile!$B$2:$B$17521,$B355,Profile!$C$2:$C$17521,CE$8))*$C$9</f>
        <v>0.06934498484</v>
      </c>
      <c r="CF355" s="193">
        <f>(SUMIFS(Profile!$E$2:$E$17521,Profile!$B$2:$B$17521,$B355,Profile!$C$2:$C$17521,CF$8))*$C$9</f>
        <v>0.04719842889</v>
      </c>
      <c r="CG355" s="193">
        <f>(SUMIFS(Profile!$E$2:$E$17521,Profile!$B$2:$B$17521,$B355,Profile!$C$2:$C$17521,CG$8))*$C$9</f>
        <v>0.02366655405</v>
      </c>
      <c r="CH355" s="193">
        <f>(SUMIFS(Profile!$E$2:$E$17521,Profile!$B$2:$B$17521,$B355,Profile!$C$2:$C$17521,CH$8))*$C$9</f>
        <v>0.009266677288</v>
      </c>
      <c r="CI355" s="193">
        <f>(SUMIFS(Profile!$E$2:$E$17521,Profile!$B$2:$B$17521,$B355,Profile!$C$2:$C$17521,CI$8))*$C$9</f>
        <v>0.0005048841972</v>
      </c>
      <c r="CJ355" s="193">
        <f>(SUMIFS(Profile!$E$2:$E$17521,Profile!$B$2:$B$17521,$B355,Profile!$C$2:$C$17521,CJ$8))*$C$9</f>
        <v>0</v>
      </c>
      <c r="CK355" s="193">
        <f>(SUMIFS(Profile!$E$2:$E$17521,Profile!$B$2:$B$17521,$B355,Profile!$C$2:$C$17521,CK$8))*$C$9</f>
        <v>0</v>
      </c>
      <c r="CL355" s="193">
        <f>(SUMIFS(Profile!$E$2:$E$17521,Profile!$B$2:$B$17521,$B355,Profile!$C$2:$C$17521,CL$8))*$C$9</f>
        <v>0</v>
      </c>
      <c r="CM355" s="193">
        <f>(SUMIFS(Profile!$E$2:$E$17521,Profile!$B$2:$B$17521,$B355,Profile!$C$2:$C$17521,CM$8))*$C$9</f>
        <v>0</v>
      </c>
      <c r="CN355" s="193">
        <f>(SUMIFS(Profile!$E$2:$E$17521,Profile!$B$2:$B$17521,$B355,Profile!$C$2:$C$17521,CN$8))*$C$9</f>
        <v>0</v>
      </c>
      <c r="CO355" s="193">
        <f>(SUMIFS(Profile!$E$2:$E$17521,Profile!$B$2:$B$17521,$B355,Profile!$C$2:$C$17521,CO$8))*$C$9</f>
        <v>0</v>
      </c>
      <c r="CP355" s="193">
        <f>(SUMIFS(Profile!$E$2:$E$17521,Profile!$B$2:$B$17521,$B355,Profile!$C$2:$C$17521,CP$8))*$C$9</f>
        <v>0</v>
      </c>
      <c r="CQ355" s="193">
        <f>(SUMIFS(Profile!$E$2:$E$17521,Profile!$B$2:$B$17521,$B355,Profile!$C$2:$C$17521,CQ$8))*$C$9</f>
        <v>0</v>
      </c>
      <c r="CR355" s="193">
        <f>(SUMIFS(Profile!$E$2:$E$17521,Profile!$B$2:$B$17521,$B355,Profile!$C$2:$C$17521,CR$8))*$C$9</f>
        <v>0</v>
      </c>
      <c r="CS355" s="193">
        <f>(SUMIFS(Profile!$E$2:$E$17521,Profile!$B$2:$B$17521,$B355,Profile!$C$2:$C$17521,CS$8))*$C$9</f>
        <v>0</v>
      </c>
      <c r="CT355" s="193">
        <f>(SUMIFS(Profile!$E$2:$E$17521,Profile!$B$2:$B$17521,$B355,Profile!$C$2:$C$17521,CT$8))*$C$9</f>
        <v>0</v>
      </c>
      <c r="CU355" s="193">
        <f>(SUMIFS(Profile!$E$2:$E$17521,Profile!$B$2:$B$17521,$B355,Profile!$C$2:$C$17521,CU$8))*$C$9</f>
        <v>0</v>
      </c>
      <c r="CV355" s="193">
        <f>(SUMIFS(Profile!$E$2:$E$17521,Profile!$B$2:$B$17521,$B355,Profile!$C$2:$C$17521,CV$8))*$C$9</f>
        <v>0</v>
      </c>
      <c r="CW355" s="193">
        <f>(SUMIFS(Profile!$E$2:$E$17521,Profile!$B$2:$B$17521,$B355,Profile!$C$2:$C$17521,CW$8))*$C$9</f>
        <v>0</v>
      </c>
      <c r="CX355" s="193">
        <f t="shared" si="17"/>
        <v>0</v>
      </c>
      <c r="CY355" s="193">
        <f t="shared" ref="CY355:ET355" si="1737">MAX(BB355-E355,0)</f>
        <v>0</v>
      </c>
      <c r="CZ355" s="193">
        <f t="shared" si="1737"/>
        <v>0</v>
      </c>
      <c r="DA355" s="193">
        <f t="shared" si="1737"/>
        <v>0</v>
      </c>
      <c r="DB355" s="193">
        <f t="shared" si="1737"/>
        <v>0</v>
      </c>
      <c r="DC355" s="193">
        <f t="shared" si="1737"/>
        <v>0</v>
      </c>
      <c r="DD355" s="193">
        <f t="shared" si="1737"/>
        <v>0</v>
      </c>
      <c r="DE355" s="193">
        <f t="shared" si="1737"/>
        <v>0</v>
      </c>
      <c r="DF355" s="193">
        <f t="shared" si="1737"/>
        <v>0</v>
      </c>
      <c r="DG355" s="193">
        <f t="shared" si="1737"/>
        <v>0</v>
      </c>
      <c r="DH355" s="193">
        <f t="shared" si="1737"/>
        <v>0</v>
      </c>
      <c r="DI355" s="193">
        <f t="shared" si="1737"/>
        <v>0</v>
      </c>
      <c r="DJ355" s="193">
        <f t="shared" si="1737"/>
        <v>0</v>
      </c>
      <c r="DK355" s="193">
        <f t="shared" si="1737"/>
        <v>0</v>
      </c>
      <c r="DL355" s="193">
        <f t="shared" si="1737"/>
        <v>0</v>
      </c>
      <c r="DM355" s="193">
        <f t="shared" si="1737"/>
        <v>0</v>
      </c>
      <c r="DN355" s="193">
        <f t="shared" si="1737"/>
        <v>0</v>
      </c>
      <c r="DO355" s="193">
        <f t="shared" si="1737"/>
        <v>0</v>
      </c>
      <c r="DP355" s="193">
        <f t="shared" si="1737"/>
        <v>0</v>
      </c>
      <c r="DQ355" s="193">
        <f t="shared" si="1737"/>
        <v>0</v>
      </c>
      <c r="DR355" s="193">
        <f t="shared" si="1737"/>
        <v>0</v>
      </c>
      <c r="DS355" s="193">
        <f t="shared" si="1737"/>
        <v>0</v>
      </c>
      <c r="DT355" s="193">
        <f t="shared" si="1737"/>
        <v>0</v>
      </c>
      <c r="DU355" s="193">
        <f t="shared" si="1737"/>
        <v>0</v>
      </c>
      <c r="DV355" s="193">
        <f t="shared" si="1737"/>
        <v>0</v>
      </c>
      <c r="DW355" s="193">
        <f t="shared" si="1737"/>
        <v>0</v>
      </c>
      <c r="DX355" s="193">
        <f t="shared" si="1737"/>
        <v>0</v>
      </c>
      <c r="DY355" s="193">
        <f t="shared" si="1737"/>
        <v>0</v>
      </c>
      <c r="DZ355" s="193">
        <f t="shared" si="1737"/>
        <v>0</v>
      </c>
      <c r="EA355" s="193">
        <f t="shared" si="1737"/>
        <v>0</v>
      </c>
      <c r="EB355" s="193">
        <f t="shared" si="1737"/>
        <v>0</v>
      </c>
      <c r="EC355" s="193">
        <f t="shared" si="1737"/>
        <v>0</v>
      </c>
      <c r="ED355" s="193">
        <f t="shared" si="1737"/>
        <v>0</v>
      </c>
      <c r="EE355" s="193">
        <f t="shared" si="1737"/>
        <v>0</v>
      </c>
      <c r="EF355" s="193">
        <f t="shared" si="1737"/>
        <v>0</v>
      </c>
      <c r="EG355" s="193">
        <f t="shared" si="1737"/>
        <v>0</v>
      </c>
      <c r="EH355" s="193">
        <f t="shared" si="1737"/>
        <v>0</v>
      </c>
      <c r="EI355" s="193">
        <f t="shared" si="1737"/>
        <v>0</v>
      </c>
      <c r="EJ355" s="193">
        <f t="shared" si="1737"/>
        <v>0</v>
      </c>
      <c r="EK355" s="193">
        <f t="shared" si="1737"/>
        <v>0</v>
      </c>
      <c r="EL355" s="193">
        <f t="shared" si="1737"/>
        <v>0</v>
      </c>
      <c r="EM355" s="193">
        <f t="shared" si="1737"/>
        <v>0</v>
      </c>
      <c r="EN355" s="193">
        <f t="shared" si="1737"/>
        <v>0</v>
      </c>
      <c r="EO355" s="193">
        <f t="shared" si="1737"/>
        <v>0</v>
      </c>
      <c r="EP355" s="193">
        <f t="shared" si="1737"/>
        <v>0</v>
      </c>
      <c r="EQ355" s="193">
        <f t="shared" si="1737"/>
        <v>0</v>
      </c>
      <c r="ER355" s="193">
        <f t="shared" si="1737"/>
        <v>0</v>
      </c>
      <c r="ES355" s="193">
        <f t="shared" si="1737"/>
        <v>0</v>
      </c>
      <c r="ET355" s="193">
        <f t="shared" si="1737"/>
        <v>0</v>
      </c>
      <c r="EU355" s="193">
        <f t="shared" si="19"/>
        <v>1.230047233</v>
      </c>
      <c r="EV355" s="193">
        <f t="shared" ref="EV355:GQ355" si="1738">BB355-CY355</f>
        <v>0</v>
      </c>
      <c r="EW355" s="193">
        <f t="shared" si="1738"/>
        <v>0</v>
      </c>
      <c r="EX355" s="193">
        <f t="shared" si="1738"/>
        <v>0</v>
      </c>
      <c r="EY355" s="193">
        <f t="shared" si="1738"/>
        <v>0</v>
      </c>
      <c r="EZ355" s="193">
        <f t="shared" si="1738"/>
        <v>0</v>
      </c>
      <c r="FA355" s="193">
        <f t="shared" si="1738"/>
        <v>0</v>
      </c>
      <c r="FB355" s="193">
        <f t="shared" si="1738"/>
        <v>0</v>
      </c>
      <c r="FC355" s="193">
        <f t="shared" si="1738"/>
        <v>0</v>
      </c>
      <c r="FD355" s="193">
        <f t="shared" si="1738"/>
        <v>0</v>
      </c>
      <c r="FE355" s="193">
        <f t="shared" si="1738"/>
        <v>0</v>
      </c>
      <c r="FF355" s="193">
        <f t="shared" si="1738"/>
        <v>0</v>
      </c>
      <c r="FG355" s="193">
        <f t="shared" si="1738"/>
        <v>0</v>
      </c>
      <c r="FH355" s="193">
        <f t="shared" si="1738"/>
        <v>0</v>
      </c>
      <c r="FI355" s="193">
        <f t="shared" si="1738"/>
        <v>0</v>
      </c>
      <c r="FJ355" s="193">
        <f t="shared" si="1738"/>
        <v>0</v>
      </c>
      <c r="FK355" s="193">
        <f t="shared" si="1738"/>
        <v>0</v>
      </c>
      <c r="FL355" s="193">
        <f t="shared" si="1738"/>
        <v>0.0003048895679</v>
      </c>
      <c r="FM355" s="193">
        <f t="shared" si="1738"/>
        <v>0.005366056396</v>
      </c>
      <c r="FN355" s="193">
        <f t="shared" si="1738"/>
        <v>0.01721794432</v>
      </c>
      <c r="FO355" s="193">
        <f t="shared" si="1738"/>
        <v>0.03816247598</v>
      </c>
      <c r="FP355" s="193">
        <f t="shared" si="1738"/>
        <v>0.06405305025</v>
      </c>
      <c r="FQ355" s="193">
        <f t="shared" si="1738"/>
        <v>0.09194548313</v>
      </c>
      <c r="FR355" s="193">
        <f t="shared" si="1738"/>
        <v>0.1243948046</v>
      </c>
      <c r="FS355" s="193">
        <f t="shared" si="1738"/>
        <v>0.144843007</v>
      </c>
      <c r="FT355" s="193">
        <f t="shared" si="1738"/>
        <v>0.1431889513</v>
      </c>
      <c r="FU355" s="193">
        <f t="shared" si="1738"/>
        <v>0.1327184553</v>
      </c>
      <c r="FV355" s="193">
        <f t="shared" si="1738"/>
        <v>0.1217032442</v>
      </c>
      <c r="FW355" s="193">
        <f t="shared" si="1738"/>
        <v>0.1081044328</v>
      </c>
      <c r="FX355" s="193">
        <f t="shared" si="1738"/>
        <v>0.08806290913</v>
      </c>
      <c r="FY355" s="193">
        <f t="shared" si="1738"/>
        <v>0.06934498484</v>
      </c>
      <c r="FZ355" s="193">
        <f t="shared" si="1738"/>
        <v>0.04719842889</v>
      </c>
      <c r="GA355" s="193">
        <f t="shared" si="1738"/>
        <v>0.02366655405</v>
      </c>
      <c r="GB355" s="193">
        <f t="shared" si="1738"/>
        <v>0.009266677288</v>
      </c>
      <c r="GC355" s="193">
        <f t="shared" si="1738"/>
        <v>0.0005048841972</v>
      </c>
      <c r="GD355" s="193">
        <f t="shared" si="1738"/>
        <v>0</v>
      </c>
      <c r="GE355" s="193">
        <f t="shared" si="1738"/>
        <v>0</v>
      </c>
      <c r="GF355" s="193">
        <f t="shared" si="1738"/>
        <v>0</v>
      </c>
      <c r="GG355" s="193">
        <f t="shared" si="1738"/>
        <v>0</v>
      </c>
      <c r="GH355" s="193">
        <f t="shared" si="1738"/>
        <v>0</v>
      </c>
      <c r="GI355" s="193">
        <f t="shared" si="1738"/>
        <v>0</v>
      </c>
      <c r="GJ355" s="193">
        <f t="shared" si="1738"/>
        <v>0</v>
      </c>
      <c r="GK355" s="193">
        <f t="shared" si="1738"/>
        <v>0</v>
      </c>
      <c r="GL355" s="193">
        <f t="shared" si="1738"/>
        <v>0</v>
      </c>
      <c r="GM355" s="193">
        <f t="shared" si="1738"/>
        <v>0</v>
      </c>
      <c r="GN355" s="193">
        <f t="shared" si="1738"/>
        <v>0</v>
      </c>
      <c r="GO355" s="193">
        <f t="shared" si="1738"/>
        <v>0</v>
      </c>
      <c r="GP355" s="193">
        <f t="shared" si="1738"/>
        <v>0</v>
      </c>
      <c r="GQ355" s="193">
        <f t="shared" si="1738"/>
        <v>0</v>
      </c>
      <c r="GR355" s="193">
        <f t="shared" si="21"/>
        <v>12.76800265</v>
      </c>
      <c r="GS355" s="193">
        <f t="shared" ref="GS355:IN355" si="1739">E355-EV355</f>
        <v>0.1983061406</v>
      </c>
      <c r="GT355" s="193">
        <f t="shared" si="1739"/>
        <v>0.1770733619</v>
      </c>
      <c r="GU355" s="193">
        <f t="shared" si="1739"/>
        <v>0.1614492418</v>
      </c>
      <c r="GV355" s="193">
        <f t="shared" si="1739"/>
        <v>0.1518343986</v>
      </c>
      <c r="GW355" s="193">
        <f t="shared" si="1739"/>
        <v>0.1426201739</v>
      </c>
      <c r="GX355" s="193">
        <f t="shared" si="1739"/>
        <v>0.1374121338</v>
      </c>
      <c r="GY355" s="193">
        <f t="shared" si="1739"/>
        <v>0.1354090415</v>
      </c>
      <c r="GZ355" s="193">
        <f t="shared" si="1739"/>
        <v>0.1330053307</v>
      </c>
      <c r="HA355" s="193">
        <f t="shared" si="1739"/>
        <v>0.1318034753</v>
      </c>
      <c r="HB355" s="193">
        <f t="shared" si="1739"/>
        <v>0.1322040937</v>
      </c>
      <c r="HC355" s="193">
        <f t="shared" si="1739"/>
        <v>0.1334059491</v>
      </c>
      <c r="HD355" s="193">
        <f t="shared" si="1739"/>
        <v>0.1398158446</v>
      </c>
      <c r="HE355" s="193">
        <f t="shared" si="1739"/>
        <v>0.1482288324</v>
      </c>
      <c r="HF355" s="193">
        <f t="shared" si="1739"/>
        <v>0.1546387278</v>
      </c>
      <c r="HG355" s="193">
        <f t="shared" si="1739"/>
        <v>0.1770733619</v>
      </c>
      <c r="HH355" s="193">
        <f t="shared" si="1739"/>
        <v>0.2075203653</v>
      </c>
      <c r="HI355" s="193">
        <f t="shared" si="1739"/>
        <v>0.2388643346</v>
      </c>
      <c r="HJ355" s="193">
        <f t="shared" si="1739"/>
        <v>0.2742656328</v>
      </c>
      <c r="HK355" s="193">
        <f t="shared" si="1739"/>
        <v>0.284047142</v>
      </c>
      <c r="HL355" s="193">
        <f t="shared" si="1739"/>
        <v>0.2827329152</v>
      </c>
      <c r="HM355" s="193">
        <f t="shared" si="1739"/>
        <v>0.2744695534</v>
      </c>
      <c r="HN355" s="193">
        <f t="shared" si="1739"/>
        <v>0.2449746467</v>
      </c>
      <c r="HO355" s="193">
        <f t="shared" si="1739"/>
        <v>0.2221401684</v>
      </c>
      <c r="HP355" s="193">
        <f t="shared" si="1739"/>
        <v>0.207701243</v>
      </c>
      <c r="HQ355" s="193">
        <f t="shared" si="1739"/>
        <v>0.2153645757</v>
      </c>
      <c r="HR355" s="193">
        <f t="shared" si="1739"/>
        <v>0.2274375455</v>
      </c>
      <c r="HS355" s="193">
        <f t="shared" si="1739"/>
        <v>0.2352478089</v>
      </c>
      <c r="HT355" s="193">
        <f t="shared" si="1739"/>
        <v>0.2368280664</v>
      </c>
      <c r="HU355" s="193">
        <f t="shared" si="1739"/>
        <v>0.2528634053</v>
      </c>
      <c r="HV355" s="193">
        <f t="shared" si="1739"/>
        <v>0.2779912251</v>
      </c>
      <c r="HW355" s="193">
        <f t="shared" si="1739"/>
        <v>0.3097526242</v>
      </c>
      <c r="HX355" s="193">
        <f t="shared" si="1739"/>
        <v>0.3645327394</v>
      </c>
      <c r="HY355" s="193">
        <f t="shared" si="1739"/>
        <v>0.4123441962</v>
      </c>
      <c r="HZ355" s="193">
        <f t="shared" si="1739"/>
        <v>0.4509120032</v>
      </c>
      <c r="IA355" s="193">
        <f t="shared" si="1739"/>
        <v>0.4845880963</v>
      </c>
      <c r="IB355" s="193">
        <f t="shared" si="1739"/>
        <v>0.476575727</v>
      </c>
      <c r="IC355" s="193">
        <f t="shared" si="1739"/>
        <v>0.4678422445</v>
      </c>
      <c r="ID355" s="193">
        <f t="shared" si="1739"/>
        <v>0.4538205982</v>
      </c>
      <c r="IE355" s="193">
        <f t="shared" si="1739"/>
        <v>0.4361933857</v>
      </c>
      <c r="IF355" s="193">
        <f t="shared" si="1739"/>
        <v>0.4217711209</v>
      </c>
      <c r="IG355" s="193">
        <f t="shared" si="1739"/>
        <v>0.4064274336</v>
      </c>
      <c r="IH355" s="193">
        <f t="shared" si="1739"/>
        <v>0.3890005304</v>
      </c>
      <c r="II355" s="193">
        <f t="shared" si="1739"/>
        <v>0.369770844</v>
      </c>
      <c r="IJ355" s="193">
        <f t="shared" si="1739"/>
        <v>0.3429294068</v>
      </c>
      <c r="IK355" s="193">
        <f t="shared" si="1739"/>
        <v>0.3184916804</v>
      </c>
      <c r="IL355" s="193">
        <f t="shared" si="1739"/>
        <v>0.2800323077</v>
      </c>
      <c r="IM355" s="193">
        <f t="shared" si="1739"/>
        <v>0.2411723165</v>
      </c>
      <c r="IN355" s="193">
        <f t="shared" si="1739"/>
        <v>0.2051166545</v>
      </c>
      <c r="IO355" s="193">
        <f t="shared" si="23"/>
        <v>0</v>
      </c>
      <c r="IP355" s="193">
        <f t="shared" si="29"/>
        <v>0</v>
      </c>
      <c r="IQ355" s="193">
        <f t="shared" ref="IQ355:KK355" si="1740">MAX((MIN(CZ355+IP355,$IO$7))-GT355,0)</f>
        <v>0</v>
      </c>
      <c r="IR355" s="193">
        <f t="shared" si="1740"/>
        <v>0</v>
      </c>
      <c r="IS355" s="193">
        <f t="shared" si="1740"/>
        <v>0</v>
      </c>
      <c r="IT355" s="193">
        <f t="shared" si="1740"/>
        <v>0</v>
      </c>
      <c r="IU355" s="193">
        <f t="shared" si="1740"/>
        <v>0</v>
      </c>
      <c r="IV355" s="193">
        <f t="shared" si="1740"/>
        <v>0</v>
      </c>
      <c r="IW355" s="193">
        <f t="shared" si="1740"/>
        <v>0</v>
      </c>
      <c r="IX355" s="193">
        <f t="shared" si="1740"/>
        <v>0</v>
      </c>
      <c r="IY355" s="193">
        <f t="shared" si="1740"/>
        <v>0</v>
      </c>
      <c r="IZ355" s="193">
        <f t="shared" si="1740"/>
        <v>0</v>
      </c>
      <c r="JA355" s="193">
        <f t="shared" si="1740"/>
        <v>0</v>
      </c>
      <c r="JB355" s="193">
        <f t="shared" si="1740"/>
        <v>0</v>
      </c>
      <c r="JC355" s="193">
        <f t="shared" si="1740"/>
        <v>0</v>
      </c>
      <c r="JD355" s="193">
        <f t="shared" si="1740"/>
        <v>0</v>
      </c>
      <c r="JE355" s="193">
        <f t="shared" si="1740"/>
        <v>0</v>
      </c>
      <c r="JF355" s="193">
        <f t="shared" si="1740"/>
        <v>0</v>
      </c>
      <c r="JG355" s="193">
        <f t="shared" si="1740"/>
        <v>0</v>
      </c>
      <c r="JH355" s="193">
        <f t="shared" si="1740"/>
        <v>0</v>
      </c>
      <c r="JI355" s="193">
        <f t="shared" si="1740"/>
        <v>0</v>
      </c>
      <c r="JJ355" s="193">
        <f t="shared" si="1740"/>
        <v>0</v>
      </c>
      <c r="JK355" s="193">
        <f t="shared" si="1740"/>
        <v>0</v>
      </c>
      <c r="JL355" s="193">
        <f t="shared" si="1740"/>
        <v>0</v>
      </c>
      <c r="JM355" s="193">
        <f t="shared" si="1740"/>
        <v>0</v>
      </c>
      <c r="JN355" s="193">
        <f t="shared" si="1740"/>
        <v>0</v>
      </c>
      <c r="JO355" s="193">
        <f t="shared" si="1740"/>
        <v>0</v>
      </c>
      <c r="JP355" s="193">
        <f t="shared" si="1740"/>
        <v>0</v>
      </c>
      <c r="JQ355" s="193">
        <f t="shared" si="1740"/>
        <v>0</v>
      </c>
      <c r="JR355" s="193">
        <f t="shared" si="1740"/>
        <v>0</v>
      </c>
      <c r="JS355" s="193">
        <f t="shared" si="1740"/>
        <v>0</v>
      </c>
      <c r="JT355" s="193">
        <f t="shared" si="1740"/>
        <v>0</v>
      </c>
      <c r="JU355" s="193">
        <f t="shared" si="1740"/>
        <v>0</v>
      </c>
      <c r="JV355" s="193">
        <f t="shared" si="1740"/>
        <v>0</v>
      </c>
      <c r="JW355" s="193">
        <f t="shared" si="1740"/>
        <v>0</v>
      </c>
      <c r="JX355" s="193">
        <f t="shared" si="1740"/>
        <v>0</v>
      </c>
      <c r="JY355" s="193">
        <f t="shared" si="1740"/>
        <v>0</v>
      </c>
      <c r="JZ355" s="193">
        <f t="shared" si="1740"/>
        <v>0</v>
      </c>
      <c r="KA355" s="193">
        <f t="shared" si="1740"/>
        <v>0</v>
      </c>
      <c r="KB355" s="193">
        <f t="shared" si="1740"/>
        <v>0</v>
      </c>
      <c r="KC355" s="193">
        <f t="shared" si="1740"/>
        <v>0</v>
      </c>
      <c r="KD355" s="193">
        <f t="shared" si="1740"/>
        <v>0</v>
      </c>
      <c r="KE355" s="193">
        <f t="shared" si="1740"/>
        <v>0</v>
      </c>
      <c r="KF355" s="193">
        <f t="shared" si="1740"/>
        <v>0</v>
      </c>
      <c r="KG355" s="193">
        <f t="shared" si="1740"/>
        <v>0</v>
      </c>
      <c r="KH355" s="193">
        <f t="shared" si="1740"/>
        <v>0</v>
      </c>
      <c r="KI355" s="193">
        <f t="shared" si="1740"/>
        <v>0</v>
      </c>
      <c r="KJ355" s="193">
        <f t="shared" si="1740"/>
        <v>0</v>
      </c>
      <c r="KK355" s="193">
        <f t="shared" si="1740"/>
        <v>0</v>
      </c>
      <c r="KL355" s="1"/>
      <c r="KM355" s="1"/>
      <c r="KN355" s="1"/>
      <c r="KO355" s="1"/>
      <c r="KP355" s="1"/>
      <c r="KQ355" s="1"/>
      <c r="KR355" s="1"/>
      <c r="KS355" s="1"/>
      <c r="KT355" s="1"/>
      <c r="KU355" s="1"/>
      <c r="KV355" s="1"/>
      <c r="KW355" s="1"/>
      <c r="KX355" s="1"/>
      <c r="KY355" s="1"/>
      <c r="KZ355" s="1"/>
      <c r="LA355" s="1"/>
      <c r="LB355" s="1"/>
      <c r="LC355" s="1"/>
      <c r="LD355" s="1"/>
      <c r="LE355" s="1"/>
      <c r="LF355" s="1"/>
      <c r="LG355" s="1"/>
      <c r="LH355" s="1"/>
      <c r="LI355" s="1"/>
      <c r="LJ355" s="1"/>
      <c r="LK355" s="1"/>
      <c r="LL355" s="1"/>
      <c r="LM355" s="1"/>
      <c r="LN355" s="1"/>
    </row>
    <row r="356" ht="14.25" customHeight="1">
      <c r="A356" s="1">
        <v>12.0</v>
      </c>
      <c r="B356" s="1">
        <f t="shared" ref="B356:C356" si="1741">B355+1</f>
        <v>346</v>
      </c>
      <c r="C356" s="267">
        <f t="shared" si="1741"/>
        <v>43811</v>
      </c>
      <c r="D356" s="193">
        <f t="shared" si="15"/>
        <v>13.2351922</v>
      </c>
      <c r="E356" s="193">
        <f>(SUMIFS(Profile!$F$2:$F$17521,Profile!$B$2:$B$17521,$B356,Profile!$C$2:$C$17521,E$8))*$C$6</f>
        <v>0.1722659403</v>
      </c>
      <c r="F356" s="193">
        <f>(SUMIFS(Profile!$F$2:$F$17521,Profile!$B$2:$B$17521,$B356,Profile!$C$2:$C$17521,F$8))*$C$6</f>
        <v>0.1526356355</v>
      </c>
      <c r="G356" s="193">
        <f>(SUMIFS(Profile!$F$2:$F$17521,Profile!$B$2:$B$17521,$B356,Profile!$C$2:$C$17521,G$8))*$C$6</f>
        <v>0.1414183185</v>
      </c>
      <c r="H356" s="193">
        <f>(SUMIFS(Profile!$F$2:$F$17521,Profile!$B$2:$B$17521,$B356,Profile!$C$2:$C$17521,H$8))*$C$6</f>
        <v>0.1342071861</v>
      </c>
      <c r="I356" s="193">
        <f>(SUMIFS(Profile!$F$2:$F$17521,Profile!$B$2:$B$17521,$B356,Profile!$C$2:$C$17521,I$8))*$C$6</f>
        <v>0.1277972906</v>
      </c>
      <c r="J356" s="193">
        <f>(SUMIFS(Profile!$F$2:$F$17521,Profile!$B$2:$B$17521,$B356,Profile!$C$2:$C$17521,J$8))*$C$6</f>
        <v>0.123791106</v>
      </c>
      <c r="K356" s="193">
        <f>(SUMIFS(Profile!$F$2:$F$17521,Profile!$B$2:$B$17521,$B356,Profile!$C$2:$C$17521,K$8))*$C$6</f>
        <v>0.1233904875</v>
      </c>
      <c r="L356" s="193">
        <f>(SUMIFS(Profile!$F$2:$F$17521,Profile!$B$2:$B$17521,$B356,Profile!$C$2:$C$17521,L$8))*$C$6</f>
        <v>0.1221886321</v>
      </c>
      <c r="M356" s="193">
        <f>(SUMIFS(Profile!$F$2:$F$17521,Profile!$B$2:$B$17521,$B356,Profile!$C$2:$C$17521,M$8))*$C$6</f>
        <v>0.1221886321</v>
      </c>
      <c r="N356" s="193">
        <f>(SUMIFS(Profile!$F$2:$F$17521,Profile!$B$2:$B$17521,$B356,Profile!$C$2:$C$17521,N$8))*$C$6</f>
        <v>0.1265954352</v>
      </c>
      <c r="O356" s="193">
        <f>(SUMIFS(Profile!$F$2:$F$17521,Profile!$B$2:$B$17521,$B356,Profile!$C$2:$C$17521,O$8))*$C$6</f>
        <v>0.1322040937</v>
      </c>
      <c r="P356" s="193">
        <f>(SUMIFS(Profile!$F$2:$F$17521,Profile!$B$2:$B$17521,$B356,Profile!$C$2:$C$17521,P$8))*$C$6</f>
        <v>0.1434214108</v>
      </c>
      <c r="Q356" s="193">
        <f>(SUMIFS(Profile!$F$2:$F$17521,Profile!$B$2:$B$17521,$B356,Profile!$C$2:$C$17521,Q$8))*$C$6</f>
        <v>0.1734677957</v>
      </c>
      <c r="R356" s="193">
        <f>(SUMIFS(Profile!$F$2:$F$17521,Profile!$B$2:$B$17521,$B356,Profile!$C$2:$C$17521,R$8))*$C$6</f>
        <v>0.2071197469</v>
      </c>
      <c r="S356" s="193">
        <f>(SUMIFS(Profile!$F$2:$F$17521,Profile!$B$2:$B$17521,$B356,Profile!$C$2:$C$17521,S$8))*$C$6</f>
        <v>0.2507871596</v>
      </c>
      <c r="T356" s="193">
        <f>(SUMIFS(Profile!$F$2:$F$17521,Profile!$B$2:$B$17521,$B356,Profile!$C$2:$C$17521,T$8))*$C$6</f>
        <v>0.2816347815</v>
      </c>
      <c r="U356" s="193">
        <f>(SUMIFS(Profile!$F$2:$F$17521,Profile!$B$2:$B$17521,$B356,Profile!$C$2:$C$17521,U$8))*$C$6</f>
        <v>0.294053954</v>
      </c>
      <c r="V356" s="193">
        <f>(SUMIFS(Profile!$F$2:$F$17521,Profile!$B$2:$B$17521,$B356,Profile!$C$2:$C$17521,V$8))*$C$6</f>
        <v>0.2900477693</v>
      </c>
      <c r="W356" s="193">
        <f>(SUMIFS(Profile!$F$2:$F$17521,Profile!$B$2:$B$17521,$B356,Profile!$C$2:$C$17521,W$8))*$C$6</f>
        <v>0.2896471508</v>
      </c>
      <c r="X356" s="193">
        <f>(SUMIFS(Profile!$F$2:$F$17521,Profile!$B$2:$B$17521,$B356,Profile!$C$2:$C$17521,X$8))*$C$6</f>
        <v>0.2896471508</v>
      </c>
      <c r="Y356" s="193">
        <f>(SUMIFS(Profile!$F$2:$F$17521,Profile!$B$2:$B$17521,$B356,Profile!$C$2:$C$17521,Y$8))*$C$6</f>
        <v>0.2840384923</v>
      </c>
      <c r="Z356" s="193">
        <f>(SUMIFS(Profile!$F$2:$F$17521,Profile!$B$2:$B$17521,$B356,Profile!$C$2:$C$17521,Z$8))*$C$6</f>
        <v>0.2840384923</v>
      </c>
      <c r="AA356" s="193">
        <f>(SUMIFS(Profile!$F$2:$F$17521,Profile!$B$2:$B$17521,$B356,Profile!$C$2:$C$17521,AA$8))*$C$6</f>
        <v>0.2816347815</v>
      </c>
      <c r="AB356" s="193">
        <f>(SUMIFS(Profile!$F$2:$F$17521,Profile!$B$2:$B$17521,$B356,Profile!$C$2:$C$17521,AB$8))*$C$6</f>
        <v>0.2852403477</v>
      </c>
      <c r="AC356" s="193">
        <f>(SUMIFS(Profile!$F$2:$F$17521,Profile!$B$2:$B$17521,$B356,Profile!$C$2:$C$17521,AC$8))*$C$6</f>
        <v>0.2936533355</v>
      </c>
      <c r="AD356" s="193">
        <f>(SUMIFS(Profile!$F$2:$F$17521,Profile!$B$2:$B$17521,$B356,Profile!$C$2:$C$17521,AD$8))*$C$6</f>
        <v>0.2936533355</v>
      </c>
      <c r="AE356" s="193">
        <f>(SUMIFS(Profile!$F$2:$F$17521,Profile!$B$2:$B$17521,$B356,Profile!$C$2:$C$17521,AE$8))*$C$6</f>
        <v>0.2876440585</v>
      </c>
      <c r="AF356" s="193">
        <f>(SUMIFS(Profile!$F$2:$F$17521,Profile!$B$2:$B$17521,$B356,Profile!$C$2:$C$17521,AF$8))*$C$6</f>
        <v>0.2832372554</v>
      </c>
      <c r="AG356" s="193">
        <f>(SUMIFS(Profile!$F$2:$F$17521,Profile!$B$2:$B$17521,$B356,Profile!$C$2:$C$17521,AG$8))*$C$6</f>
        <v>0.2804329261</v>
      </c>
      <c r="AH356" s="193">
        <f>(SUMIFS(Profile!$F$2:$F$17521,Profile!$B$2:$B$17521,$B356,Profile!$C$2:$C$17521,AH$8))*$C$6</f>
        <v>0.2900477693</v>
      </c>
      <c r="AI356" s="193">
        <f>(SUMIFS(Profile!$F$2:$F$17521,Profile!$B$2:$B$17521,$B356,Profile!$C$2:$C$17521,AI$8))*$C$6</f>
        <v>0.3020663233</v>
      </c>
      <c r="AJ356" s="193">
        <f>(SUMIFS(Profile!$F$2:$F$17521,Profile!$B$2:$B$17521,$B356,Profile!$C$2:$C$17521,AJ$8))*$C$6</f>
        <v>0.3337151821</v>
      </c>
      <c r="AK356" s="193">
        <f>(SUMIFS(Profile!$F$2:$F$17521,Profile!$B$2:$B$17521,$B356,Profile!$C$2:$C$17521,AK$8))*$C$6</f>
        <v>0.3753795025</v>
      </c>
      <c r="AL356" s="193">
        <f>(SUMIFS(Profile!$F$2:$F$17521,Profile!$B$2:$B$17521,$B356,Profile!$C$2:$C$17521,AL$8))*$C$6</f>
        <v>0.4252164397</v>
      </c>
      <c r="AM356" s="193">
        <f>(SUMIFS(Profile!$F$2:$F$17521,Profile!$B$2:$B$17521,$B356,Profile!$C$2:$C$17521,AM$8))*$C$6</f>
        <v>0.4612721016</v>
      </c>
      <c r="AN356" s="193">
        <f>(SUMIFS(Profile!$F$2:$F$17521,Profile!$B$2:$B$17521,$B356,Profile!$C$2:$C$17521,AN$8))*$C$6</f>
        <v>0.4618730293</v>
      </c>
      <c r="AO356" s="193">
        <f>(SUMIFS(Profile!$F$2:$F$17521,Profile!$B$2:$B$17521,$B356,Profile!$C$2:$C$17521,AO$8))*$C$6</f>
        <v>0.4625540807</v>
      </c>
      <c r="AP356" s="193">
        <f>(SUMIFS(Profile!$F$2:$F$17521,Profile!$B$2:$B$17521,$B356,Profile!$C$2:$C$17521,AP$8))*$C$6</f>
        <v>0.4547820825</v>
      </c>
      <c r="AQ356" s="193">
        <f>(SUMIFS(Profile!$F$2:$F$17521,Profile!$B$2:$B$17521,$B356,Profile!$C$2:$C$17521,AQ$8))*$C$6</f>
        <v>0.4346309736</v>
      </c>
      <c r="AR356" s="193">
        <f>(SUMIFS(Profile!$F$2:$F$17521,Profile!$B$2:$B$17521,$B356,Profile!$C$2:$C$17521,AR$8))*$C$6</f>
        <v>0.4132379476</v>
      </c>
      <c r="AS356" s="193">
        <f>(SUMIFS(Profile!$F$2:$F$17521,Profile!$B$2:$B$17521,$B356,Profile!$C$2:$C$17521,AS$8))*$C$6</f>
        <v>0.3970128997</v>
      </c>
      <c r="AT356" s="193">
        <f>(SUMIFS(Profile!$F$2:$F$17521,Profile!$B$2:$B$17521,$B356,Profile!$C$2:$C$17521,AT$8))*$C$6</f>
        <v>0.3857955826</v>
      </c>
      <c r="AU356" s="193">
        <f>(SUMIFS(Profile!$F$2:$F$17521,Profile!$B$2:$B$17521,$B356,Profile!$C$2:$C$17521,AU$8))*$C$6</f>
        <v>0.3693702255</v>
      </c>
      <c r="AV356" s="193">
        <f>(SUMIFS(Profile!$F$2:$F$17521,Profile!$B$2:$B$17521,$B356,Profile!$C$2:$C$17521,AV$8))*$C$6</f>
        <v>0.3473362099</v>
      </c>
      <c r="AW356" s="193">
        <f>(SUMIFS(Profile!$F$2:$F$17521,Profile!$B$2:$B$17521,$B356,Profile!$C$2:$C$17521,AW$8))*$C$6</f>
        <v>0.3245009574</v>
      </c>
      <c r="AX356" s="193">
        <f>(SUMIFS(Profile!$F$2:$F$17521,Profile!$B$2:$B$17521,$B356,Profile!$C$2:$C$17521,AX$8))*$C$6</f>
        <v>0.2824360184</v>
      </c>
      <c r="AY356" s="193">
        <f>(SUMIFS(Profile!$F$2:$F$17521,Profile!$B$2:$B$17521,$B356,Profile!$C$2:$C$17521,AY$8))*$C$6</f>
        <v>0.2419735534</v>
      </c>
      <c r="AZ356" s="193">
        <f>(SUMIFS(Profile!$F$2:$F$17521,Profile!$B$2:$B$17521,$B356,Profile!$C$2:$C$17521,AZ$8))*$C$6</f>
        <v>0.1999086145</v>
      </c>
      <c r="BA356" s="193">
        <f t="shared" si="16"/>
        <v>2.815033145</v>
      </c>
      <c r="BB356" s="193">
        <f>(SUMIFS(Profile!$E$2:$E$17521,Profile!$B$2:$B$17521,$B356,Profile!$C$2:$C$17521,BB$8))*$C$9</f>
        <v>0</v>
      </c>
      <c r="BC356" s="193">
        <f>(SUMIFS(Profile!$E$2:$E$17521,Profile!$B$2:$B$17521,$B356,Profile!$C$2:$C$17521,BC$8))*$C$9</f>
        <v>0</v>
      </c>
      <c r="BD356" s="193">
        <f>(SUMIFS(Profile!$E$2:$E$17521,Profile!$B$2:$B$17521,$B356,Profile!$C$2:$C$17521,BD$8))*$C$9</f>
        <v>0</v>
      </c>
      <c r="BE356" s="193">
        <f>(SUMIFS(Profile!$E$2:$E$17521,Profile!$B$2:$B$17521,$B356,Profile!$C$2:$C$17521,BE$8))*$C$9</f>
        <v>0</v>
      </c>
      <c r="BF356" s="193">
        <f>(SUMIFS(Profile!$E$2:$E$17521,Profile!$B$2:$B$17521,$B356,Profile!$C$2:$C$17521,BF$8))*$C$9</f>
        <v>0</v>
      </c>
      <c r="BG356" s="193">
        <f>(SUMIFS(Profile!$E$2:$E$17521,Profile!$B$2:$B$17521,$B356,Profile!$C$2:$C$17521,BG$8))*$C$9</f>
        <v>0</v>
      </c>
      <c r="BH356" s="193">
        <f>(SUMIFS(Profile!$E$2:$E$17521,Profile!$B$2:$B$17521,$B356,Profile!$C$2:$C$17521,BH$8))*$C$9</f>
        <v>0</v>
      </c>
      <c r="BI356" s="193">
        <f>(SUMIFS(Profile!$E$2:$E$17521,Profile!$B$2:$B$17521,$B356,Profile!$C$2:$C$17521,BI$8))*$C$9</f>
        <v>0</v>
      </c>
      <c r="BJ356" s="193">
        <f>(SUMIFS(Profile!$E$2:$E$17521,Profile!$B$2:$B$17521,$B356,Profile!$C$2:$C$17521,BJ$8))*$C$9</f>
        <v>0</v>
      </c>
      <c r="BK356" s="193">
        <f>(SUMIFS(Profile!$E$2:$E$17521,Profile!$B$2:$B$17521,$B356,Profile!$C$2:$C$17521,BK$8))*$C$9</f>
        <v>0</v>
      </c>
      <c r="BL356" s="193">
        <f>(SUMIFS(Profile!$E$2:$E$17521,Profile!$B$2:$B$17521,$B356,Profile!$C$2:$C$17521,BL$8))*$C$9</f>
        <v>0</v>
      </c>
      <c r="BM356" s="193">
        <f>(SUMIFS(Profile!$E$2:$E$17521,Profile!$B$2:$B$17521,$B356,Profile!$C$2:$C$17521,BM$8))*$C$9</f>
        <v>0</v>
      </c>
      <c r="BN356" s="193">
        <f>(SUMIFS(Profile!$E$2:$E$17521,Profile!$B$2:$B$17521,$B356,Profile!$C$2:$C$17521,BN$8))*$C$9</f>
        <v>0</v>
      </c>
      <c r="BO356" s="193">
        <f>(SUMIFS(Profile!$E$2:$E$17521,Profile!$B$2:$B$17521,$B356,Profile!$C$2:$C$17521,BO$8))*$C$9</f>
        <v>0</v>
      </c>
      <c r="BP356" s="193">
        <f>(SUMIFS(Profile!$E$2:$E$17521,Profile!$B$2:$B$17521,$B356,Profile!$C$2:$C$17521,BP$8))*$C$9</f>
        <v>0</v>
      </c>
      <c r="BQ356" s="193">
        <f>(SUMIFS(Profile!$E$2:$E$17521,Profile!$B$2:$B$17521,$B356,Profile!$C$2:$C$17521,BQ$8))*$C$9</f>
        <v>0</v>
      </c>
      <c r="BR356" s="193">
        <f>(SUMIFS(Profile!$E$2:$E$17521,Profile!$B$2:$B$17521,$B356,Profile!$C$2:$C$17521,BR$8))*$C$9</f>
        <v>0.000632838363</v>
      </c>
      <c r="BS356" s="193">
        <f>(SUMIFS(Profile!$E$2:$E$17521,Profile!$B$2:$B$17521,$B356,Profile!$C$2:$C$17521,BS$8))*$C$9</f>
        <v>0.01544502924</v>
      </c>
      <c r="BT356" s="193">
        <f>(SUMIFS(Profile!$E$2:$E$17521,Profile!$B$2:$B$17521,$B356,Profile!$C$2:$C$17521,BT$8))*$C$9</f>
        <v>0.06012751679</v>
      </c>
      <c r="BU356" s="193">
        <f>(SUMIFS(Profile!$E$2:$E$17521,Profile!$B$2:$B$17521,$B356,Profile!$C$2:$C$17521,BU$8))*$C$9</f>
        <v>0.1194881781</v>
      </c>
      <c r="BV356" s="193">
        <f>(SUMIFS(Profile!$E$2:$E$17521,Profile!$B$2:$B$17521,$B356,Profile!$C$2:$C$17521,BV$8))*$C$9</f>
        <v>0.185702803</v>
      </c>
      <c r="BW356" s="193">
        <f>(SUMIFS(Profile!$E$2:$E$17521,Profile!$B$2:$B$17521,$B356,Profile!$C$2:$C$17521,BW$8))*$C$9</f>
        <v>0.2591310186</v>
      </c>
      <c r="BX356" s="193">
        <f>(SUMIFS(Profile!$E$2:$E$17521,Profile!$B$2:$B$17521,$B356,Profile!$C$2:$C$17521,BX$8))*$C$9</f>
        <v>0.2855667918</v>
      </c>
      <c r="BY356" s="193">
        <f>(SUMIFS(Profile!$E$2:$E$17521,Profile!$B$2:$B$17521,$B356,Profile!$C$2:$C$17521,BY$8))*$C$9</f>
        <v>0.2996179905</v>
      </c>
      <c r="BZ356" s="193">
        <f>(SUMIFS(Profile!$E$2:$E$17521,Profile!$B$2:$B$17521,$B356,Profile!$C$2:$C$17521,BZ$8))*$C$9</f>
        <v>0.2990831949</v>
      </c>
      <c r="CA356" s="193">
        <f>(SUMIFS(Profile!$E$2:$E$17521,Profile!$B$2:$B$17521,$B356,Profile!$C$2:$C$17521,CA$8))*$C$9</f>
        <v>0.2921986464</v>
      </c>
      <c r="CB356" s="193">
        <f>(SUMIFS(Profile!$E$2:$E$17521,Profile!$B$2:$B$17521,$B356,Profile!$C$2:$C$17521,CB$8))*$C$9</f>
        <v>0.2744836802</v>
      </c>
      <c r="CC356" s="193">
        <f>(SUMIFS(Profile!$E$2:$E$17521,Profile!$B$2:$B$17521,$B356,Profile!$C$2:$C$17521,CC$8))*$C$9</f>
        <v>0.2350856371</v>
      </c>
      <c r="CD356" s="193">
        <f>(SUMIFS(Profile!$E$2:$E$17521,Profile!$B$2:$B$17521,$B356,Profile!$C$2:$C$17521,CD$8))*$C$9</f>
        <v>0.1932429962</v>
      </c>
      <c r="CE356" s="193">
        <f>(SUMIFS(Profile!$E$2:$E$17521,Profile!$B$2:$B$17521,$B356,Profile!$C$2:$C$17521,CE$8))*$C$9</f>
        <v>0.1477564392</v>
      </c>
      <c r="CF356" s="193">
        <f>(SUMIFS(Profile!$E$2:$E$17521,Profile!$B$2:$B$17521,$B356,Profile!$C$2:$C$17521,CF$8))*$C$9</f>
        <v>0.09478176236</v>
      </c>
      <c r="CG356" s="193">
        <f>(SUMIFS(Profile!$E$2:$E$17521,Profile!$B$2:$B$17521,$B356,Profile!$C$2:$C$17521,CG$8))*$C$9</f>
        <v>0.04023323521</v>
      </c>
      <c r="CH356" s="193">
        <f>(SUMIFS(Profile!$E$2:$E$17521,Profile!$B$2:$B$17521,$B356,Profile!$C$2:$C$17521,CH$8))*$C$9</f>
        <v>0.0121844811</v>
      </c>
      <c r="CI356" s="193">
        <f>(SUMIFS(Profile!$E$2:$E$17521,Profile!$B$2:$B$17521,$B356,Profile!$C$2:$C$17521,CI$8))*$C$9</f>
        <v>0.0002594566188</v>
      </c>
      <c r="CJ356" s="193">
        <f>(SUMIFS(Profile!$E$2:$E$17521,Profile!$B$2:$B$17521,$B356,Profile!$C$2:$C$17521,CJ$8))*$C$9</f>
        <v>0.00001144898691</v>
      </c>
      <c r="CK356" s="193">
        <f>(SUMIFS(Profile!$E$2:$E$17521,Profile!$B$2:$B$17521,$B356,Profile!$C$2:$C$17521,CK$8))*$C$9</f>
        <v>0</v>
      </c>
      <c r="CL356" s="193">
        <f>(SUMIFS(Profile!$E$2:$E$17521,Profile!$B$2:$B$17521,$B356,Profile!$C$2:$C$17521,CL$8))*$C$9</f>
        <v>0</v>
      </c>
      <c r="CM356" s="193">
        <f>(SUMIFS(Profile!$E$2:$E$17521,Profile!$B$2:$B$17521,$B356,Profile!$C$2:$C$17521,CM$8))*$C$9</f>
        <v>0</v>
      </c>
      <c r="CN356" s="193">
        <f>(SUMIFS(Profile!$E$2:$E$17521,Profile!$B$2:$B$17521,$B356,Profile!$C$2:$C$17521,CN$8))*$C$9</f>
        <v>0</v>
      </c>
      <c r="CO356" s="193">
        <f>(SUMIFS(Profile!$E$2:$E$17521,Profile!$B$2:$B$17521,$B356,Profile!$C$2:$C$17521,CO$8))*$C$9</f>
        <v>0</v>
      </c>
      <c r="CP356" s="193">
        <f>(SUMIFS(Profile!$E$2:$E$17521,Profile!$B$2:$B$17521,$B356,Profile!$C$2:$C$17521,CP$8))*$C$9</f>
        <v>0</v>
      </c>
      <c r="CQ356" s="193">
        <f>(SUMIFS(Profile!$E$2:$E$17521,Profile!$B$2:$B$17521,$B356,Profile!$C$2:$C$17521,CQ$8))*$C$9</f>
        <v>0</v>
      </c>
      <c r="CR356" s="193">
        <f>(SUMIFS(Profile!$E$2:$E$17521,Profile!$B$2:$B$17521,$B356,Profile!$C$2:$C$17521,CR$8))*$C$9</f>
        <v>0</v>
      </c>
      <c r="CS356" s="193">
        <f>(SUMIFS(Profile!$E$2:$E$17521,Profile!$B$2:$B$17521,$B356,Profile!$C$2:$C$17521,CS$8))*$C$9</f>
        <v>0</v>
      </c>
      <c r="CT356" s="193">
        <f>(SUMIFS(Profile!$E$2:$E$17521,Profile!$B$2:$B$17521,$B356,Profile!$C$2:$C$17521,CT$8))*$C$9</f>
        <v>0</v>
      </c>
      <c r="CU356" s="193">
        <f>(SUMIFS(Profile!$E$2:$E$17521,Profile!$B$2:$B$17521,$B356,Profile!$C$2:$C$17521,CU$8))*$C$9</f>
        <v>0</v>
      </c>
      <c r="CV356" s="193">
        <f>(SUMIFS(Profile!$E$2:$E$17521,Profile!$B$2:$B$17521,$B356,Profile!$C$2:$C$17521,CV$8))*$C$9</f>
        <v>0</v>
      </c>
      <c r="CW356" s="193">
        <f>(SUMIFS(Profile!$E$2:$E$17521,Profile!$B$2:$B$17521,$B356,Profile!$C$2:$C$17521,CW$8))*$C$9</f>
        <v>0</v>
      </c>
      <c r="CX356" s="193">
        <f t="shared" si="17"/>
        <v>0.02373951254</v>
      </c>
      <c r="CY356" s="193">
        <f t="shared" ref="CY356:ET356" si="1742">MAX(BB356-E356,0)</f>
        <v>0</v>
      </c>
      <c r="CZ356" s="193">
        <f t="shared" si="1742"/>
        <v>0</v>
      </c>
      <c r="DA356" s="193">
        <f t="shared" si="1742"/>
        <v>0</v>
      </c>
      <c r="DB356" s="193">
        <f t="shared" si="1742"/>
        <v>0</v>
      </c>
      <c r="DC356" s="193">
        <f t="shared" si="1742"/>
        <v>0</v>
      </c>
      <c r="DD356" s="193">
        <f t="shared" si="1742"/>
        <v>0</v>
      </c>
      <c r="DE356" s="193">
        <f t="shared" si="1742"/>
        <v>0</v>
      </c>
      <c r="DF356" s="193">
        <f t="shared" si="1742"/>
        <v>0</v>
      </c>
      <c r="DG356" s="193">
        <f t="shared" si="1742"/>
        <v>0</v>
      </c>
      <c r="DH356" s="193">
        <f t="shared" si="1742"/>
        <v>0</v>
      </c>
      <c r="DI356" s="193">
        <f t="shared" si="1742"/>
        <v>0</v>
      </c>
      <c r="DJ356" s="193">
        <f t="shared" si="1742"/>
        <v>0</v>
      </c>
      <c r="DK356" s="193">
        <f t="shared" si="1742"/>
        <v>0</v>
      </c>
      <c r="DL356" s="193">
        <f t="shared" si="1742"/>
        <v>0</v>
      </c>
      <c r="DM356" s="193">
        <f t="shared" si="1742"/>
        <v>0</v>
      </c>
      <c r="DN356" s="193">
        <f t="shared" si="1742"/>
        <v>0</v>
      </c>
      <c r="DO356" s="193">
        <f t="shared" si="1742"/>
        <v>0</v>
      </c>
      <c r="DP356" s="193">
        <f t="shared" si="1742"/>
        <v>0</v>
      </c>
      <c r="DQ356" s="193">
        <f t="shared" si="1742"/>
        <v>0</v>
      </c>
      <c r="DR356" s="193">
        <f t="shared" si="1742"/>
        <v>0</v>
      </c>
      <c r="DS356" s="193">
        <f t="shared" si="1742"/>
        <v>0</v>
      </c>
      <c r="DT356" s="193">
        <f t="shared" si="1742"/>
        <v>0</v>
      </c>
      <c r="DU356" s="193">
        <f t="shared" si="1742"/>
        <v>0.003932010304</v>
      </c>
      <c r="DV356" s="193">
        <f t="shared" si="1742"/>
        <v>0.01437764282</v>
      </c>
      <c r="DW356" s="193">
        <f t="shared" si="1742"/>
        <v>0.005429859416</v>
      </c>
      <c r="DX356" s="193">
        <f t="shared" si="1742"/>
        <v>0</v>
      </c>
      <c r="DY356" s="193">
        <f t="shared" si="1742"/>
        <v>0</v>
      </c>
      <c r="DZ356" s="193">
        <f t="shared" si="1742"/>
        <v>0</v>
      </c>
      <c r="EA356" s="193">
        <f t="shared" si="1742"/>
        <v>0</v>
      </c>
      <c r="EB356" s="193">
        <f t="shared" si="1742"/>
        <v>0</v>
      </c>
      <c r="EC356" s="193">
        <f t="shared" si="1742"/>
        <v>0</v>
      </c>
      <c r="ED356" s="193">
        <f t="shared" si="1742"/>
        <v>0</v>
      </c>
      <c r="EE356" s="193">
        <f t="shared" si="1742"/>
        <v>0</v>
      </c>
      <c r="EF356" s="193">
        <f t="shared" si="1742"/>
        <v>0</v>
      </c>
      <c r="EG356" s="193">
        <f t="shared" si="1742"/>
        <v>0</v>
      </c>
      <c r="EH356" s="193">
        <f t="shared" si="1742"/>
        <v>0</v>
      </c>
      <c r="EI356" s="193">
        <f t="shared" si="1742"/>
        <v>0</v>
      </c>
      <c r="EJ356" s="193">
        <f t="shared" si="1742"/>
        <v>0</v>
      </c>
      <c r="EK356" s="193">
        <f t="shared" si="1742"/>
        <v>0</v>
      </c>
      <c r="EL356" s="193">
        <f t="shared" si="1742"/>
        <v>0</v>
      </c>
      <c r="EM356" s="193">
        <f t="shared" si="1742"/>
        <v>0</v>
      </c>
      <c r="EN356" s="193">
        <f t="shared" si="1742"/>
        <v>0</v>
      </c>
      <c r="EO356" s="193">
        <f t="shared" si="1742"/>
        <v>0</v>
      </c>
      <c r="EP356" s="193">
        <f t="shared" si="1742"/>
        <v>0</v>
      </c>
      <c r="EQ356" s="193">
        <f t="shared" si="1742"/>
        <v>0</v>
      </c>
      <c r="ER356" s="193">
        <f t="shared" si="1742"/>
        <v>0</v>
      </c>
      <c r="ES356" s="193">
        <f t="shared" si="1742"/>
        <v>0</v>
      </c>
      <c r="ET356" s="193">
        <f t="shared" si="1742"/>
        <v>0</v>
      </c>
      <c r="EU356" s="193">
        <f t="shared" si="19"/>
        <v>2.791293632</v>
      </c>
      <c r="EV356" s="193">
        <f t="shared" ref="EV356:GQ356" si="1743">BB356-CY356</f>
        <v>0</v>
      </c>
      <c r="EW356" s="193">
        <f t="shared" si="1743"/>
        <v>0</v>
      </c>
      <c r="EX356" s="193">
        <f t="shared" si="1743"/>
        <v>0</v>
      </c>
      <c r="EY356" s="193">
        <f t="shared" si="1743"/>
        <v>0</v>
      </c>
      <c r="EZ356" s="193">
        <f t="shared" si="1743"/>
        <v>0</v>
      </c>
      <c r="FA356" s="193">
        <f t="shared" si="1743"/>
        <v>0</v>
      </c>
      <c r="FB356" s="193">
        <f t="shared" si="1743"/>
        <v>0</v>
      </c>
      <c r="FC356" s="193">
        <f t="shared" si="1743"/>
        <v>0</v>
      </c>
      <c r="FD356" s="193">
        <f t="shared" si="1743"/>
        <v>0</v>
      </c>
      <c r="FE356" s="193">
        <f t="shared" si="1743"/>
        <v>0</v>
      </c>
      <c r="FF356" s="193">
        <f t="shared" si="1743"/>
        <v>0</v>
      </c>
      <c r="FG356" s="193">
        <f t="shared" si="1743"/>
        <v>0</v>
      </c>
      <c r="FH356" s="193">
        <f t="shared" si="1743"/>
        <v>0</v>
      </c>
      <c r="FI356" s="193">
        <f t="shared" si="1743"/>
        <v>0</v>
      </c>
      <c r="FJ356" s="193">
        <f t="shared" si="1743"/>
        <v>0</v>
      </c>
      <c r="FK356" s="193">
        <f t="shared" si="1743"/>
        <v>0</v>
      </c>
      <c r="FL356" s="193">
        <f t="shared" si="1743"/>
        <v>0.000632838363</v>
      </c>
      <c r="FM356" s="193">
        <f t="shared" si="1743"/>
        <v>0.01544502924</v>
      </c>
      <c r="FN356" s="193">
        <f t="shared" si="1743"/>
        <v>0.06012751679</v>
      </c>
      <c r="FO356" s="193">
        <f t="shared" si="1743"/>
        <v>0.1194881781</v>
      </c>
      <c r="FP356" s="193">
        <f t="shared" si="1743"/>
        <v>0.185702803</v>
      </c>
      <c r="FQ356" s="193">
        <f t="shared" si="1743"/>
        <v>0.2591310186</v>
      </c>
      <c r="FR356" s="193">
        <f t="shared" si="1743"/>
        <v>0.2816347815</v>
      </c>
      <c r="FS356" s="193">
        <f t="shared" si="1743"/>
        <v>0.2852403477</v>
      </c>
      <c r="FT356" s="193">
        <f t="shared" si="1743"/>
        <v>0.2936533355</v>
      </c>
      <c r="FU356" s="193">
        <f t="shared" si="1743"/>
        <v>0.2921986464</v>
      </c>
      <c r="FV356" s="193">
        <f t="shared" si="1743"/>
        <v>0.2744836802</v>
      </c>
      <c r="FW356" s="193">
        <f t="shared" si="1743"/>
        <v>0.2350856371</v>
      </c>
      <c r="FX356" s="193">
        <f t="shared" si="1743"/>
        <v>0.1932429962</v>
      </c>
      <c r="FY356" s="193">
        <f t="shared" si="1743"/>
        <v>0.1477564392</v>
      </c>
      <c r="FZ356" s="193">
        <f t="shared" si="1743"/>
        <v>0.09478176236</v>
      </c>
      <c r="GA356" s="193">
        <f t="shared" si="1743"/>
        <v>0.04023323521</v>
      </c>
      <c r="GB356" s="193">
        <f t="shared" si="1743"/>
        <v>0.0121844811</v>
      </c>
      <c r="GC356" s="193">
        <f t="shared" si="1743"/>
        <v>0.0002594566188</v>
      </c>
      <c r="GD356" s="193">
        <f t="shared" si="1743"/>
        <v>0.00001144898691</v>
      </c>
      <c r="GE356" s="193">
        <f t="shared" si="1743"/>
        <v>0</v>
      </c>
      <c r="GF356" s="193">
        <f t="shared" si="1743"/>
        <v>0</v>
      </c>
      <c r="GG356" s="193">
        <f t="shared" si="1743"/>
        <v>0</v>
      </c>
      <c r="GH356" s="193">
        <f t="shared" si="1743"/>
        <v>0</v>
      </c>
      <c r="GI356" s="193">
        <f t="shared" si="1743"/>
        <v>0</v>
      </c>
      <c r="GJ356" s="193">
        <f t="shared" si="1743"/>
        <v>0</v>
      </c>
      <c r="GK356" s="193">
        <f t="shared" si="1743"/>
        <v>0</v>
      </c>
      <c r="GL356" s="193">
        <f t="shared" si="1743"/>
        <v>0</v>
      </c>
      <c r="GM356" s="193">
        <f t="shared" si="1743"/>
        <v>0</v>
      </c>
      <c r="GN356" s="193">
        <f t="shared" si="1743"/>
        <v>0</v>
      </c>
      <c r="GO356" s="193">
        <f t="shared" si="1743"/>
        <v>0</v>
      </c>
      <c r="GP356" s="193">
        <f t="shared" si="1743"/>
        <v>0</v>
      </c>
      <c r="GQ356" s="193">
        <f t="shared" si="1743"/>
        <v>0</v>
      </c>
      <c r="GR356" s="193">
        <f t="shared" si="21"/>
        <v>10.44389856</v>
      </c>
      <c r="GS356" s="193">
        <f t="shared" ref="GS356:IN356" si="1744">E356-EV356</f>
        <v>0.1722659403</v>
      </c>
      <c r="GT356" s="193">
        <f t="shared" si="1744"/>
        <v>0.1526356355</v>
      </c>
      <c r="GU356" s="193">
        <f t="shared" si="1744"/>
        <v>0.1414183185</v>
      </c>
      <c r="GV356" s="193">
        <f t="shared" si="1744"/>
        <v>0.1342071861</v>
      </c>
      <c r="GW356" s="193">
        <f t="shared" si="1744"/>
        <v>0.1277972906</v>
      </c>
      <c r="GX356" s="193">
        <f t="shared" si="1744"/>
        <v>0.123791106</v>
      </c>
      <c r="GY356" s="193">
        <f t="shared" si="1744"/>
        <v>0.1233904875</v>
      </c>
      <c r="GZ356" s="193">
        <f t="shared" si="1744"/>
        <v>0.1221886321</v>
      </c>
      <c r="HA356" s="193">
        <f t="shared" si="1744"/>
        <v>0.1221886321</v>
      </c>
      <c r="HB356" s="193">
        <f t="shared" si="1744"/>
        <v>0.1265954352</v>
      </c>
      <c r="HC356" s="193">
        <f t="shared" si="1744"/>
        <v>0.1322040937</v>
      </c>
      <c r="HD356" s="193">
        <f t="shared" si="1744"/>
        <v>0.1434214108</v>
      </c>
      <c r="HE356" s="193">
        <f t="shared" si="1744"/>
        <v>0.1734677957</v>
      </c>
      <c r="HF356" s="193">
        <f t="shared" si="1744"/>
        <v>0.2071197469</v>
      </c>
      <c r="HG356" s="193">
        <f t="shared" si="1744"/>
        <v>0.2507871596</v>
      </c>
      <c r="HH356" s="193">
        <f t="shared" si="1744"/>
        <v>0.2816347815</v>
      </c>
      <c r="HI356" s="193">
        <f t="shared" si="1744"/>
        <v>0.2934211156</v>
      </c>
      <c r="HJ356" s="193">
        <f t="shared" si="1744"/>
        <v>0.2746027401</v>
      </c>
      <c r="HK356" s="193">
        <f t="shared" si="1744"/>
        <v>0.229519634</v>
      </c>
      <c r="HL356" s="193">
        <f t="shared" si="1744"/>
        <v>0.1701589728</v>
      </c>
      <c r="HM356" s="193">
        <f t="shared" si="1744"/>
        <v>0.09833568926</v>
      </c>
      <c r="HN356" s="193">
        <f t="shared" si="1744"/>
        <v>0.02490747368</v>
      </c>
      <c r="HO356" s="193">
        <f t="shared" si="1744"/>
        <v>0</v>
      </c>
      <c r="HP356" s="193">
        <f t="shared" si="1744"/>
        <v>0</v>
      </c>
      <c r="HQ356" s="193">
        <f t="shared" si="1744"/>
        <v>0</v>
      </c>
      <c r="HR356" s="193">
        <f t="shared" si="1744"/>
        <v>0.001454689114</v>
      </c>
      <c r="HS356" s="193">
        <f t="shared" si="1744"/>
        <v>0.01316037833</v>
      </c>
      <c r="HT356" s="193">
        <f t="shared" si="1744"/>
        <v>0.04815161832</v>
      </c>
      <c r="HU356" s="193">
        <f t="shared" si="1744"/>
        <v>0.08718992989</v>
      </c>
      <c r="HV356" s="193">
        <f t="shared" si="1744"/>
        <v>0.1422913301</v>
      </c>
      <c r="HW356" s="193">
        <f t="shared" si="1744"/>
        <v>0.2072845609</v>
      </c>
      <c r="HX356" s="193">
        <f t="shared" si="1744"/>
        <v>0.2934819469</v>
      </c>
      <c r="HY356" s="193">
        <f t="shared" si="1744"/>
        <v>0.3631950214</v>
      </c>
      <c r="HZ356" s="193">
        <f t="shared" si="1744"/>
        <v>0.4249569831</v>
      </c>
      <c r="IA356" s="193">
        <f t="shared" si="1744"/>
        <v>0.4612606526</v>
      </c>
      <c r="IB356" s="193">
        <f t="shared" si="1744"/>
        <v>0.4618730293</v>
      </c>
      <c r="IC356" s="193">
        <f t="shared" si="1744"/>
        <v>0.4625540807</v>
      </c>
      <c r="ID356" s="193">
        <f t="shared" si="1744"/>
        <v>0.4547820825</v>
      </c>
      <c r="IE356" s="193">
        <f t="shared" si="1744"/>
        <v>0.4346309736</v>
      </c>
      <c r="IF356" s="193">
        <f t="shared" si="1744"/>
        <v>0.4132379476</v>
      </c>
      <c r="IG356" s="193">
        <f t="shared" si="1744"/>
        <v>0.3970128997</v>
      </c>
      <c r="IH356" s="193">
        <f t="shared" si="1744"/>
        <v>0.3857955826</v>
      </c>
      <c r="II356" s="193">
        <f t="shared" si="1744"/>
        <v>0.3693702255</v>
      </c>
      <c r="IJ356" s="193">
        <f t="shared" si="1744"/>
        <v>0.3473362099</v>
      </c>
      <c r="IK356" s="193">
        <f t="shared" si="1744"/>
        <v>0.3245009574</v>
      </c>
      <c r="IL356" s="193">
        <f t="shared" si="1744"/>
        <v>0.2824360184</v>
      </c>
      <c r="IM356" s="193">
        <f t="shared" si="1744"/>
        <v>0.2419735534</v>
      </c>
      <c r="IN356" s="193">
        <f t="shared" si="1744"/>
        <v>0.1999086145</v>
      </c>
      <c r="IO356" s="193">
        <f t="shared" si="23"/>
        <v>0.02373951254</v>
      </c>
      <c r="IP356" s="193">
        <f t="shared" si="29"/>
        <v>0</v>
      </c>
      <c r="IQ356" s="193">
        <f t="shared" ref="IQ356:KK356" si="1745">MAX((MIN(CZ356+IP356,$IO$7))-GT356,0)</f>
        <v>0</v>
      </c>
      <c r="IR356" s="193">
        <f t="shared" si="1745"/>
        <v>0</v>
      </c>
      <c r="IS356" s="193">
        <f t="shared" si="1745"/>
        <v>0</v>
      </c>
      <c r="IT356" s="193">
        <f t="shared" si="1745"/>
        <v>0</v>
      </c>
      <c r="IU356" s="193">
        <f t="shared" si="1745"/>
        <v>0</v>
      </c>
      <c r="IV356" s="193">
        <f t="shared" si="1745"/>
        <v>0</v>
      </c>
      <c r="IW356" s="193">
        <f t="shared" si="1745"/>
        <v>0</v>
      </c>
      <c r="IX356" s="193">
        <f t="shared" si="1745"/>
        <v>0</v>
      </c>
      <c r="IY356" s="193">
        <f t="shared" si="1745"/>
        <v>0</v>
      </c>
      <c r="IZ356" s="193">
        <f t="shared" si="1745"/>
        <v>0</v>
      </c>
      <c r="JA356" s="193">
        <f t="shared" si="1745"/>
        <v>0</v>
      </c>
      <c r="JB356" s="193">
        <f t="shared" si="1745"/>
        <v>0</v>
      </c>
      <c r="JC356" s="193">
        <f t="shared" si="1745"/>
        <v>0</v>
      </c>
      <c r="JD356" s="193">
        <f t="shared" si="1745"/>
        <v>0</v>
      </c>
      <c r="JE356" s="193">
        <f t="shared" si="1745"/>
        <v>0</v>
      </c>
      <c r="JF356" s="193">
        <f t="shared" si="1745"/>
        <v>0</v>
      </c>
      <c r="JG356" s="193">
        <f t="shared" si="1745"/>
        <v>0</v>
      </c>
      <c r="JH356" s="193">
        <f t="shared" si="1745"/>
        <v>0</v>
      </c>
      <c r="JI356" s="193">
        <f t="shared" si="1745"/>
        <v>0</v>
      </c>
      <c r="JJ356" s="193">
        <f t="shared" si="1745"/>
        <v>0</v>
      </c>
      <c r="JK356" s="193">
        <f t="shared" si="1745"/>
        <v>0</v>
      </c>
      <c r="JL356" s="193">
        <f t="shared" si="1745"/>
        <v>0.003932010304</v>
      </c>
      <c r="JM356" s="193">
        <f t="shared" si="1745"/>
        <v>0.01830965312</v>
      </c>
      <c r="JN356" s="193">
        <f t="shared" si="1745"/>
        <v>0.02373951254</v>
      </c>
      <c r="JO356" s="193">
        <f t="shared" si="1745"/>
        <v>0.02228482343</v>
      </c>
      <c r="JP356" s="193">
        <f t="shared" si="1745"/>
        <v>0.009124445092</v>
      </c>
      <c r="JQ356" s="193">
        <f t="shared" si="1745"/>
        <v>0</v>
      </c>
      <c r="JR356" s="193">
        <f t="shared" si="1745"/>
        <v>0</v>
      </c>
      <c r="JS356" s="193">
        <f t="shared" si="1745"/>
        <v>0</v>
      </c>
      <c r="JT356" s="193">
        <f t="shared" si="1745"/>
        <v>0</v>
      </c>
      <c r="JU356" s="193">
        <f t="shared" si="1745"/>
        <v>0</v>
      </c>
      <c r="JV356" s="193">
        <f t="shared" si="1745"/>
        <v>0</v>
      </c>
      <c r="JW356" s="193">
        <f t="shared" si="1745"/>
        <v>0</v>
      </c>
      <c r="JX356" s="193">
        <f t="shared" si="1745"/>
        <v>0</v>
      </c>
      <c r="JY356" s="193">
        <f t="shared" si="1745"/>
        <v>0</v>
      </c>
      <c r="JZ356" s="193">
        <f t="shared" si="1745"/>
        <v>0</v>
      </c>
      <c r="KA356" s="193">
        <f t="shared" si="1745"/>
        <v>0</v>
      </c>
      <c r="KB356" s="193">
        <f t="shared" si="1745"/>
        <v>0</v>
      </c>
      <c r="KC356" s="193">
        <f t="shared" si="1745"/>
        <v>0</v>
      </c>
      <c r="KD356" s="193">
        <f t="shared" si="1745"/>
        <v>0</v>
      </c>
      <c r="KE356" s="193">
        <f t="shared" si="1745"/>
        <v>0</v>
      </c>
      <c r="KF356" s="193">
        <f t="shared" si="1745"/>
        <v>0</v>
      </c>
      <c r="KG356" s="193">
        <f t="shared" si="1745"/>
        <v>0</v>
      </c>
      <c r="KH356" s="193">
        <f t="shared" si="1745"/>
        <v>0</v>
      </c>
      <c r="KI356" s="193">
        <f t="shared" si="1745"/>
        <v>0</v>
      </c>
      <c r="KJ356" s="193">
        <f t="shared" si="1745"/>
        <v>0</v>
      </c>
      <c r="KK356" s="193">
        <f t="shared" si="1745"/>
        <v>0</v>
      </c>
      <c r="KL356" s="1"/>
      <c r="KM356" s="1"/>
      <c r="KN356" s="1"/>
      <c r="KO356" s="1"/>
      <c r="KP356" s="1"/>
      <c r="KQ356" s="1"/>
      <c r="KR356" s="1"/>
      <c r="KS356" s="1"/>
      <c r="KT356" s="1"/>
      <c r="KU356" s="1"/>
      <c r="KV356" s="1"/>
      <c r="KW356" s="1"/>
      <c r="KX356" s="1"/>
      <c r="KY356" s="1"/>
      <c r="KZ356" s="1"/>
      <c r="LA356" s="1"/>
      <c r="LB356" s="1"/>
      <c r="LC356" s="1"/>
      <c r="LD356" s="1"/>
      <c r="LE356" s="1"/>
      <c r="LF356" s="1"/>
      <c r="LG356" s="1"/>
      <c r="LH356" s="1"/>
      <c r="LI356" s="1"/>
      <c r="LJ356" s="1"/>
      <c r="LK356" s="1"/>
      <c r="LL356" s="1"/>
      <c r="LM356" s="1"/>
      <c r="LN356" s="1"/>
    </row>
    <row r="357" ht="14.25" customHeight="1">
      <c r="A357" s="1">
        <v>12.0</v>
      </c>
      <c r="B357" s="1">
        <f t="shared" ref="B357:C357" si="1746">B356+1</f>
        <v>347</v>
      </c>
      <c r="C357" s="267">
        <f t="shared" si="1746"/>
        <v>43812</v>
      </c>
      <c r="D357" s="193">
        <f t="shared" si="15"/>
        <v>12.82700204</v>
      </c>
      <c r="E357" s="193">
        <f>(SUMIFS(Profile!$F$2:$F$17521,Profile!$B$2:$B$17521,$B357,Profile!$C$2:$C$17521,E$8))*$C$6</f>
        <v>0.1710640849</v>
      </c>
      <c r="F357" s="193">
        <f>(SUMIFS(Profile!$F$2:$F$17521,Profile!$B$2:$B$17521,$B357,Profile!$C$2:$C$17521,F$8))*$C$6</f>
        <v>0.1510331616</v>
      </c>
      <c r="G357" s="193">
        <f>(SUMIFS(Profile!$F$2:$F$17521,Profile!$B$2:$B$17521,$B357,Profile!$C$2:$C$17521,G$8))*$C$6</f>
        <v>0.1414183185</v>
      </c>
      <c r="H357" s="193">
        <f>(SUMIFS(Profile!$F$2:$F$17521,Profile!$B$2:$B$17521,$B357,Profile!$C$2:$C$17521,H$8))*$C$6</f>
        <v>0.1354090415</v>
      </c>
      <c r="I357" s="193">
        <f>(SUMIFS(Profile!$F$2:$F$17521,Profile!$B$2:$B$17521,$B357,Profile!$C$2:$C$17521,I$8))*$C$6</f>
        <v>0.1273966722</v>
      </c>
      <c r="J357" s="193">
        <f>(SUMIFS(Profile!$F$2:$F$17521,Profile!$B$2:$B$17521,$B357,Profile!$C$2:$C$17521,J$8))*$C$6</f>
        <v>0.122989869</v>
      </c>
      <c r="K357" s="193">
        <f>(SUMIFS(Profile!$F$2:$F$17521,Profile!$B$2:$B$17521,$B357,Profile!$C$2:$C$17521,K$8))*$C$6</f>
        <v>0.123791106</v>
      </c>
      <c r="L357" s="193">
        <f>(SUMIFS(Profile!$F$2:$F$17521,Profile!$B$2:$B$17521,$B357,Profile!$C$2:$C$17521,L$8))*$C$6</f>
        <v>0.122989869</v>
      </c>
      <c r="M357" s="193">
        <f>(SUMIFS(Profile!$F$2:$F$17521,Profile!$B$2:$B$17521,$B357,Profile!$C$2:$C$17521,M$8))*$C$6</f>
        <v>0.1221886321</v>
      </c>
      <c r="N357" s="193">
        <f>(SUMIFS(Profile!$F$2:$F$17521,Profile!$B$2:$B$17521,$B357,Profile!$C$2:$C$17521,N$8))*$C$6</f>
        <v>0.1273966722</v>
      </c>
      <c r="O357" s="193">
        <f>(SUMIFS(Profile!$F$2:$F$17521,Profile!$B$2:$B$17521,$B357,Profile!$C$2:$C$17521,O$8))*$C$6</f>
        <v>0.1322040937</v>
      </c>
      <c r="P357" s="193">
        <f>(SUMIFS(Profile!$F$2:$F$17521,Profile!$B$2:$B$17521,$B357,Profile!$C$2:$C$17521,P$8))*$C$6</f>
        <v>0.1450238847</v>
      </c>
      <c r="Q357" s="193">
        <f>(SUMIFS(Profile!$F$2:$F$17521,Profile!$B$2:$B$17521,$B357,Profile!$C$2:$C$17521,Q$8))*$C$6</f>
        <v>0.1726665588</v>
      </c>
      <c r="R357" s="193">
        <f>(SUMIFS(Profile!$F$2:$F$17521,Profile!$B$2:$B$17521,$B357,Profile!$C$2:$C$17521,R$8))*$C$6</f>
        <v>0.2019117068</v>
      </c>
      <c r="S357" s="193">
        <f>(SUMIFS(Profile!$F$2:$F$17521,Profile!$B$2:$B$17521,$B357,Profile!$C$2:$C$17521,S$8))*$C$6</f>
        <v>0.2439766457</v>
      </c>
      <c r="T357" s="193">
        <f>(SUMIFS(Profile!$F$2:$F$17521,Profile!$B$2:$B$17521,$B357,Profile!$C$2:$C$17521,T$8))*$C$6</f>
        <v>0.2772279784</v>
      </c>
      <c r="U357" s="193">
        <f>(SUMIFS(Profile!$F$2:$F$17521,Profile!$B$2:$B$17521,$B357,Profile!$C$2:$C$17521,U$8))*$C$6</f>
        <v>0.28724344</v>
      </c>
      <c r="V357" s="193">
        <f>(SUMIFS(Profile!$F$2:$F$17521,Profile!$B$2:$B$17521,$B357,Profile!$C$2:$C$17521,V$8))*$C$6</f>
        <v>0.2824360184</v>
      </c>
      <c r="W357" s="193">
        <f>(SUMIFS(Profile!$F$2:$F$17521,Profile!$B$2:$B$17521,$B357,Profile!$C$2:$C$17521,W$8))*$C$6</f>
        <v>0.2792310707</v>
      </c>
      <c r="X357" s="193">
        <f>(SUMIFS(Profile!$F$2:$F$17521,Profile!$B$2:$B$17521,$B357,Profile!$C$2:$C$17521,X$8))*$C$6</f>
        <v>0.2748242676</v>
      </c>
      <c r="Y357" s="193">
        <f>(SUMIFS(Profile!$F$2:$F$17521,Profile!$B$2:$B$17521,$B357,Profile!$C$2:$C$17521,Y$8))*$C$6</f>
        <v>0.2632063321</v>
      </c>
      <c r="Z357" s="193">
        <f>(SUMIFS(Profile!$F$2:$F$17521,Profile!$B$2:$B$17521,$B357,Profile!$C$2:$C$17521,Z$8))*$C$6</f>
        <v>0.2600013844</v>
      </c>
      <c r="AA357" s="193">
        <f>(SUMIFS(Profile!$F$2:$F$17521,Profile!$B$2:$B$17521,$B357,Profile!$C$2:$C$17521,AA$8))*$C$6</f>
        <v>0.2583989105</v>
      </c>
      <c r="AB357" s="193">
        <f>(SUMIFS(Profile!$F$2:$F$17521,Profile!$B$2:$B$17521,$B357,Profile!$C$2:$C$17521,AB$8))*$C$6</f>
        <v>0.2600013844</v>
      </c>
      <c r="AC357" s="193">
        <f>(SUMIFS(Profile!$F$2:$F$17521,Profile!$B$2:$B$17521,$B357,Profile!$C$2:$C$17521,AC$8))*$C$6</f>
        <v>0.2656100429</v>
      </c>
      <c r="AD357" s="193">
        <f>(SUMIFS(Profile!$F$2:$F$17521,Profile!$B$2:$B$17521,$B357,Profile!$C$2:$C$17521,AD$8))*$C$6</f>
        <v>0.2652094244</v>
      </c>
      <c r="AE357" s="193">
        <f>(SUMIFS(Profile!$F$2:$F$17521,Profile!$B$2:$B$17521,$B357,Profile!$C$2:$C$17521,AE$8))*$C$6</f>
        <v>0.2608026213</v>
      </c>
      <c r="AF357" s="193">
        <f>(SUMIFS(Profile!$F$2:$F$17521,Profile!$B$2:$B$17521,$B357,Profile!$C$2:$C$17521,AF$8))*$C$6</f>
        <v>0.2575976736</v>
      </c>
      <c r="AG357" s="193">
        <f>(SUMIFS(Profile!$F$2:$F$17521,Profile!$B$2:$B$17521,$B357,Profile!$C$2:$C$17521,AG$8))*$C$6</f>
        <v>0.2616038582</v>
      </c>
      <c r="AH357" s="193">
        <f>(SUMIFS(Profile!$F$2:$F$17521,Profile!$B$2:$B$17521,$B357,Profile!$C$2:$C$17521,AH$8))*$C$6</f>
        <v>0.2732217937</v>
      </c>
      <c r="AI357" s="193">
        <f>(SUMIFS(Profile!$F$2:$F$17521,Profile!$B$2:$B$17521,$B357,Profile!$C$2:$C$17521,AI$8))*$C$6</f>
        <v>0.2836378738</v>
      </c>
      <c r="AJ357" s="193">
        <f>(SUMIFS(Profile!$F$2:$F$17521,Profile!$B$2:$B$17521,$B357,Profile!$C$2:$C$17521,AJ$8))*$C$6</f>
        <v>0.3136842588</v>
      </c>
      <c r="AK357" s="193">
        <f>(SUMIFS(Profile!$F$2:$F$17521,Profile!$B$2:$B$17521,$B357,Profile!$C$2:$C$17521,AK$8))*$C$6</f>
        <v>0.3593547639</v>
      </c>
      <c r="AL357" s="193">
        <f>(SUMIFS(Profile!$F$2:$F$17521,Profile!$B$2:$B$17521,$B357,Profile!$C$2:$C$17521,AL$8))*$C$6</f>
        <v>0.4114752263</v>
      </c>
      <c r="AM357" s="193">
        <f>(SUMIFS(Profile!$F$2:$F$17521,Profile!$B$2:$B$17521,$B357,Profile!$C$2:$C$17521,AM$8))*$C$6</f>
        <v>0.4482119396</v>
      </c>
      <c r="AN357" s="193">
        <f>(SUMIFS(Profile!$F$2:$F$17521,Profile!$B$2:$B$17521,$B357,Profile!$C$2:$C$17521,AN$8))*$C$6</f>
        <v>0.4591488238</v>
      </c>
      <c r="AO357" s="193">
        <f>(SUMIFS(Profile!$F$2:$F$17521,Profile!$B$2:$B$17521,$B357,Profile!$C$2:$C$17521,AO$8))*$C$6</f>
        <v>0.4582274013</v>
      </c>
      <c r="AP357" s="193">
        <f>(SUMIFS(Profile!$F$2:$F$17521,Profile!$B$2:$B$17521,$B357,Profile!$C$2:$C$17521,AP$8))*$C$6</f>
        <v>0.4475709501</v>
      </c>
      <c r="AQ357" s="193">
        <f>(SUMIFS(Profile!$F$2:$F$17521,Profile!$B$2:$B$17521,$B357,Profile!$C$2:$C$17521,AQ$8))*$C$6</f>
        <v>0.4303042942</v>
      </c>
      <c r="AR357" s="193">
        <f>(SUMIFS(Profile!$F$2:$F$17521,Profile!$B$2:$B$17521,$B357,Profile!$C$2:$C$17521,AR$8))*$C$6</f>
        <v>0.4109944842</v>
      </c>
      <c r="AS357" s="193">
        <f>(SUMIFS(Profile!$F$2:$F$17521,Profile!$B$2:$B$17521,$B357,Profile!$C$2:$C$17521,AS$8))*$C$6</f>
        <v>0.3966122812</v>
      </c>
      <c r="AT357" s="193">
        <f>(SUMIFS(Profile!$F$2:$F$17521,Profile!$B$2:$B$17521,$B357,Profile!$C$2:$C$17521,AT$8))*$C$6</f>
        <v>0.3809881611</v>
      </c>
      <c r="AU357" s="193">
        <f>(SUMIFS(Profile!$F$2:$F$17521,Profile!$B$2:$B$17521,$B357,Profile!$C$2:$C$17521,AU$8))*$C$6</f>
        <v>0.364562804</v>
      </c>
      <c r="AV357" s="193">
        <f>(SUMIFS(Profile!$F$2:$F$17521,Profile!$B$2:$B$17521,$B357,Profile!$C$2:$C$17521,AV$8))*$C$6</f>
        <v>0.3469355915</v>
      </c>
      <c r="AW357" s="193">
        <f>(SUMIFS(Profile!$F$2:$F$17521,Profile!$B$2:$B$17521,$B357,Profile!$C$2:$C$17521,AW$8))*$C$6</f>
        <v>0.323299102</v>
      </c>
      <c r="AX357" s="193">
        <f>(SUMIFS(Profile!$F$2:$F$17521,Profile!$B$2:$B$17521,$B357,Profile!$C$2:$C$17521,AX$8))*$C$6</f>
        <v>0.2804329261</v>
      </c>
      <c r="AY357" s="193">
        <f>(SUMIFS(Profile!$F$2:$F$17521,Profile!$B$2:$B$17521,$B357,Profile!$C$2:$C$17521,AY$8))*$C$6</f>
        <v>0.240771698</v>
      </c>
      <c r="AZ357" s="193">
        <f>(SUMIFS(Profile!$F$2:$F$17521,Profile!$B$2:$B$17521,$B357,Profile!$C$2:$C$17521,AZ$8))*$C$6</f>
        <v>0.2027129437</v>
      </c>
      <c r="BA357" s="193">
        <f t="shared" si="16"/>
        <v>1.929067287</v>
      </c>
      <c r="BB357" s="193">
        <f>(SUMIFS(Profile!$E$2:$E$17521,Profile!$B$2:$B$17521,$B357,Profile!$C$2:$C$17521,BB$8))*$C$9</f>
        <v>0</v>
      </c>
      <c r="BC357" s="193">
        <f>(SUMIFS(Profile!$E$2:$E$17521,Profile!$B$2:$B$17521,$B357,Profile!$C$2:$C$17521,BC$8))*$C$9</f>
        <v>0</v>
      </c>
      <c r="BD357" s="193">
        <f>(SUMIFS(Profile!$E$2:$E$17521,Profile!$B$2:$B$17521,$B357,Profile!$C$2:$C$17521,BD$8))*$C$9</f>
        <v>0</v>
      </c>
      <c r="BE357" s="193">
        <f>(SUMIFS(Profile!$E$2:$E$17521,Profile!$B$2:$B$17521,$B357,Profile!$C$2:$C$17521,BE$8))*$C$9</f>
        <v>0</v>
      </c>
      <c r="BF357" s="193">
        <f>(SUMIFS(Profile!$E$2:$E$17521,Profile!$B$2:$B$17521,$B357,Profile!$C$2:$C$17521,BF$8))*$C$9</f>
        <v>0</v>
      </c>
      <c r="BG357" s="193">
        <f>(SUMIFS(Profile!$E$2:$E$17521,Profile!$B$2:$B$17521,$B357,Profile!$C$2:$C$17521,BG$8))*$C$9</f>
        <v>0</v>
      </c>
      <c r="BH357" s="193">
        <f>(SUMIFS(Profile!$E$2:$E$17521,Profile!$B$2:$B$17521,$B357,Profile!$C$2:$C$17521,BH$8))*$C$9</f>
        <v>0</v>
      </c>
      <c r="BI357" s="193">
        <f>(SUMIFS(Profile!$E$2:$E$17521,Profile!$B$2:$B$17521,$B357,Profile!$C$2:$C$17521,BI$8))*$C$9</f>
        <v>0</v>
      </c>
      <c r="BJ357" s="193">
        <f>(SUMIFS(Profile!$E$2:$E$17521,Profile!$B$2:$B$17521,$B357,Profile!$C$2:$C$17521,BJ$8))*$C$9</f>
        <v>0</v>
      </c>
      <c r="BK357" s="193">
        <f>(SUMIFS(Profile!$E$2:$E$17521,Profile!$B$2:$B$17521,$B357,Profile!$C$2:$C$17521,BK$8))*$C$9</f>
        <v>0</v>
      </c>
      <c r="BL357" s="193">
        <f>(SUMIFS(Profile!$E$2:$E$17521,Profile!$B$2:$B$17521,$B357,Profile!$C$2:$C$17521,BL$8))*$C$9</f>
        <v>0</v>
      </c>
      <c r="BM357" s="193">
        <f>(SUMIFS(Profile!$E$2:$E$17521,Profile!$B$2:$B$17521,$B357,Profile!$C$2:$C$17521,BM$8))*$C$9</f>
        <v>0</v>
      </c>
      <c r="BN357" s="193">
        <f>(SUMIFS(Profile!$E$2:$E$17521,Profile!$B$2:$B$17521,$B357,Profile!$C$2:$C$17521,BN$8))*$C$9</f>
        <v>0</v>
      </c>
      <c r="BO357" s="193">
        <f>(SUMIFS(Profile!$E$2:$E$17521,Profile!$B$2:$B$17521,$B357,Profile!$C$2:$C$17521,BO$8))*$C$9</f>
        <v>0</v>
      </c>
      <c r="BP357" s="193">
        <f>(SUMIFS(Profile!$E$2:$E$17521,Profile!$B$2:$B$17521,$B357,Profile!$C$2:$C$17521,BP$8))*$C$9</f>
        <v>0</v>
      </c>
      <c r="BQ357" s="193">
        <f>(SUMIFS(Profile!$E$2:$E$17521,Profile!$B$2:$B$17521,$B357,Profile!$C$2:$C$17521,BQ$8))*$C$9</f>
        <v>0</v>
      </c>
      <c r="BR357" s="193">
        <f>(SUMIFS(Profile!$E$2:$E$17521,Profile!$B$2:$B$17521,$B357,Profile!$C$2:$C$17521,BR$8))*$C$9</f>
        <v>0.001280536185</v>
      </c>
      <c r="BS357" s="193">
        <f>(SUMIFS(Profile!$E$2:$E$17521,Profile!$B$2:$B$17521,$B357,Profile!$C$2:$C$17521,BS$8))*$C$9</f>
        <v>0.01195167106</v>
      </c>
      <c r="BT357" s="193">
        <f>(SUMIFS(Profile!$E$2:$E$17521,Profile!$B$2:$B$17521,$B357,Profile!$C$2:$C$17521,BT$8))*$C$9</f>
        <v>0.03539495032</v>
      </c>
      <c r="BU357" s="193">
        <f>(SUMIFS(Profile!$E$2:$E$17521,Profile!$B$2:$B$17521,$B357,Profile!$C$2:$C$17521,BU$8))*$C$9</f>
        <v>0.06811635514</v>
      </c>
      <c r="BV357" s="193">
        <f>(SUMIFS(Profile!$E$2:$E$17521,Profile!$B$2:$B$17521,$B357,Profile!$C$2:$C$17521,BV$8))*$C$9</f>
        <v>0.1018983487</v>
      </c>
      <c r="BW357" s="193">
        <f>(SUMIFS(Profile!$E$2:$E$17521,Profile!$B$2:$B$17521,$B357,Profile!$C$2:$C$17521,BW$8))*$C$9</f>
        <v>0.1414293484</v>
      </c>
      <c r="BX357" s="193">
        <f>(SUMIFS(Profile!$E$2:$E$17521,Profile!$B$2:$B$17521,$B357,Profile!$C$2:$C$17521,BX$8))*$C$9</f>
        <v>0.1773143306</v>
      </c>
      <c r="BY357" s="193">
        <f>(SUMIFS(Profile!$E$2:$E$17521,Profile!$B$2:$B$17521,$B357,Profile!$C$2:$C$17521,BY$8))*$C$9</f>
        <v>0.2102561226</v>
      </c>
      <c r="BZ357" s="193">
        <f>(SUMIFS(Profile!$E$2:$E$17521,Profile!$B$2:$B$17521,$B357,Profile!$C$2:$C$17521,BZ$8))*$C$9</f>
        <v>0.2349616654</v>
      </c>
      <c r="CA357" s="193">
        <f>(SUMIFS(Profile!$E$2:$E$17521,Profile!$B$2:$B$17521,$B357,Profile!$C$2:$C$17521,CA$8))*$C$9</f>
        <v>0.2034634089</v>
      </c>
      <c r="CB357" s="193">
        <f>(SUMIFS(Profile!$E$2:$E$17521,Profile!$B$2:$B$17521,$B357,Profile!$C$2:$C$17521,CB$8))*$C$9</f>
        <v>0.210770935</v>
      </c>
      <c r="CC357" s="193">
        <f>(SUMIFS(Profile!$E$2:$E$17521,Profile!$B$2:$B$17521,$B357,Profile!$C$2:$C$17521,CC$8))*$C$9</f>
        <v>0.1824359917</v>
      </c>
      <c r="CD357" s="193">
        <f>(SUMIFS(Profile!$E$2:$E$17521,Profile!$B$2:$B$17521,$B357,Profile!$C$2:$C$17521,CD$8))*$C$9</f>
        <v>0.1404807086</v>
      </c>
      <c r="CE357" s="193">
        <f>(SUMIFS(Profile!$E$2:$E$17521,Profile!$B$2:$B$17521,$B357,Profile!$C$2:$C$17521,CE$8))*$C$9</f>
        <v>0.1048214839</v>
      </c>
      <c r="CF357" s="193">
        <f>(SUMIFS(Profile!$E$2:$E$17521,Profile!$B$2:$B$17521,$B357,Profile!$C$2:$C$17521,CF$8))*$C$9</f>
        <v>0.06392859539</v>
      </c>
      <c r="CG357" s="193">
        <f>(SUMIFS(Profile!$E$2:$E$17521,Profile!$B$2:$B$17521,$B357,Profile!$C$2:$C$17521,CG$8))*$C$9</f>
        <v>0.03033910275</v>
      </c>
      <c r="CH357" s="193">
        <f>(SUMIFS(Profile!$E$2:$E$17521,Profile!$B$2:$B$17521,$B357,Profile!$C$2:$C$17521,CH$8))*$C$9</f>
        <v>0.00949355292</v>
      </c>
      <c r="CI357" s="193">
        <f>(SUMIFS(Profile!$E$2:$E$17521,Profile!$B$2:$B$17521,$B357,Profile!$C$2:$C$17521,CI$8))*$C$9</f>
        <v>0.0007230841141</v>
      </c>
      <c r="CJ357" s="193">
        <f>(SUMIFS(Profile!$E$2:$E$17521,Profile!$B$2:$B$17521,$B357,Profile!$C$2:$C$17521,CJ$8))*$C$9</f>
        <v>0.000007095146815</v>
      </c>
      <c r="CK357" s="193">
        <f>(SUMIFS(Profile!$E$2:$E$17521,Profile!$B$2:$B$17521,$B357,Profile!$C$2:$C$17521,CK$8))*$C$9</f>
        <v>0</v>
      </c>
      <c r="CL357" s="193">
        <f>(SUMIFS(Profile!$E$2:$E$17521,Profile!$B$2:$B$17521,$B357,Profile!$C$2:$C$17521,CL$8))*$C$9</f>
        <v>0</v>
      </c>
      <c r="CM357" s="193">
        <f>(SUMIFS(Profile!$E$2:$E$17521,Profile!$B$2:$B$17521,$B357,Profile!$C$2:$C$17521,CM$8))*$C$9</f>
        <v>0</v>
      </c>
      <c r="CN357" s="193">
        <f>(SUMIFS(Profile!$E$2:$E$17521,Profile!$B$2:$B$17521,$B357,Profile!$C$2:$C$17521,CN$8))*$C$9</f>
        <v>0</v>
      </c>
      <c r="CO357" s="193">
        <f>(SUMIFS(Profile!$E$2:$E$17521,Profile!$B$2:$B$17521,$B357,Profile!$C$2:$C$17521,CO$8))*$C$9</f>
        <v>0</v>
      </c>
      <c r="CP357" s="193">
        <f>(SUMIFS(Profile!$E$2:$E$17521,Profile!$B$2:$B$17521,$B357,Profile!$C$2:$C$17521,CP$8))*$C$9</f>
        <v>0</v>
      </c>
      <c r="CQ357" s="193">
        <f>(SUMIFS(Profile!$E$2:$E$17521,Profile!$B$2:$B$17521,$B357,Profile!$C$2:$C$17521,CQ$8))*$C$9</f>
        <v>0</v>
      </c>
      <c r="CR357" s="193">
        <f>(SUMIFS(Profile!$E$2:$E$17521,Profile!$B$2:$B$17521,$B357,Profile!$C$2:$C$17521,CR$8))*$C$9</f>
        <v>0</v>
      </c>
      <c r="CS357" s="193">
        <f>(SUMIFS(Profile!$E$2:$E$17521,Profile!$B$2:$B$17521,$B357,Profile!$C$2:$C$17521,CS$8))*$C$9</f>
        <v>0</v>
      </c>
      <c r="CT357" s="193">
        <f>(SUMIFS(Profile!$E$2:$E$17521,Profile!$B$2:$B$17521,$B357,Profile!$C$2:$C$17521,CT$8))*$C$9</f>
        <v>0</v>
      </c>
      <c r="CU357" s="193">
        <f>(SUMIFS(Profile!$E$2:$E$17521,Profile!$B$2:$B$17521,$B357,Profile!$C$2:$C$17521,CU$8))*$C$9</f>
        <v>0</v>
      </c>
      <c r="CV357" s="193">
        <f>(SUMIFS(Profile!$E$2:$E$17521,Profile!$B$2:$B$17521,$B357,Profile!$C$2:$C$17521,CV$8))*$C$9</f>
        <v>0</v>
      </c>
      <c r="CW357" s="193">
        <f>(SUMIFS(Profile!$E$2:$E$17521,Profile!$B$2:$B$17521,$B357,Profile!$C$2:$C$17521,CW$8))*$C$9</f>
        <v>0</v>
      </c>
      <c r="CX357" s="193">
        <f t="shared" si="17"/>
        <v>0</v>
      </c>
      <c r="CY357" s="193">
        <f t="shared" ref="CY357:ET357" si="1747">MAX(BB357-E357,0)</f>
        <v>0</v>
      </c>
      <c r="CZ357" s="193">
        <f t="shared" si="1747"/>
        <v>0</v>
      </c>
      <c r="DA357" s="193">
        <f t="shared" si="1747"/>
        <v>0</v>
      </c>
      <c r="DB357" s="193">
        <f t="shared" si="1747"/>
        <v>0</v>
      </c>
      <c r="DC357" s="193">
        <f t="shared" si="1747"/>
        <v>0</v>
      </c>
      <c r="DD357" s="193">
        <f t="shared" si="1747"/>
        <v>0</v>
      </c>
      <c r="DE357" s="193">
        <f t="shared" si="1747"/>
        <v>0</v>
      </c>
      <c r="DF357" s="193">
        <f t="shared" si="1747"/>
        <v>0</v>
      </c>
      <c r="DG357" s="193">
        <f t="shared" si="1747"/>
        <v>0</v>
      </c>
      <c r="DH357" s="193">
        <f t="shared" si="1747"/>
        <v>0</v>
      </c>
      <c r="DI357" s="193">
        <f t="shared" si="1747"/>
        <v>0</v>
      </c>
      <c r="DJ357" s="193">
        <f t="shared" si="1747"/>
        <v>0</v>
      </c>
      <c r="DK357" s="193">
        <f t="shared" si="1747"/>
        <v>0</v>
      </c>
      <c r="DL357" s="193">
        <f t="shared" si="1747"/>
        <v>0</v>
      </c>
      <c r="DM357" s="193">
        <f t="shared" si="1747"/>
        <v>0</v>
      </c>
      <c r="DN357" s="193">
        <f t="shared" si="1747"/>
        <v>0</v>
      </c>
      <c r="DO357" s="193">
        <f t="shared" si="1747"/>
        <v>0</v>
      </c>
      <c r="DP357" s="193">
        <f t="shared" si="1747"/>
        <v>0</v>
      </c>
      <c r="DQ357" s="193">
        <f t="shared" si="1747"/>
        <v>0</v>
      </c>
      <c r="DR357" s="193">
        <f t="shared" si="1747"/>
        <v>0</v>
      </c>
      <c r="DS357" s="193">
        <f t="shared" si="1747"/>
        <v>0</v>
      </c>
      <c r="DT357" s="193">
        <f t="shared" si="1747"/>
        <v>0</v>
      </c>
      <c r="DU357" s="193">
        <f t="shared" si="1747"/>
        <v>0</v>
      </c>
      <c r="DV357" s="193">
        <f t="shared" si="1747"/>
        <v>0</v>
      </c>
      <c r="DW357" s="193">
        <f t="shared" si="1747"/>
        <v>0</v>
      </c>
      <c r="DX357" s="193">
        <f t="shared" si="1747"/>
        <v>0</v>
      </c>
      <c r="DY357" s="193">
        <f t="shared" si="1747"/>
        <v>0</v>
      </c>
      <c r="DZ357" s="193">
        <f t="shared" si="1747"/>
        <v>0</v>
      </c>
      <c r="EA357" s="193">
        <f t="shared" si="1747"/>
        <v>0</v>
      </c>
      <c r="EB357" s="193">
        <f t="shared" si="1747"/>
        <v>0</v>
      </c>
      <c r="EC357" s="193">
        <f t="shared" si="1747"/>
        <v>0</v>
      </c>
      <c r="ED357" s="193">
        <f t="shared" si="1747"/>
        <v>0</v>
      </c>
      <c r="EE357" s="193">
        <f t="shared" si="1747"/>
        <v>0</v>
      </c>
      <c r="EF357" s="193">
        <f t="shared" si="1747"/>
        <v>0</v>
      </c>
      <c r="EG357" s="193">
        <f t="shared" si="1747"/>
        <v>0</v>
      </c>
      <c r="EH357" s="193">
        <f t="shared" si="1747"/>
        <v>0</v>
      </c>
      <c r="EI357" s="193">
        <f t="shared" si="1747"/>
        <v>0</v>
      </c>
      <c r="EJ357" s="193">
        <f t="shared" si="1747"/>
        <v>0</v>
      </c>
      <c r="EK357" s="193">
        <f t="shared" si="1747"/>
        <v>0</v>
      </c>
      <c r="EL357" s="193">
        <f t="shared" si="1747"/>
        <v>0</v>
      </c>
      <c r="EM357" s="193">
        <f t="shared" si="1747"/>
        <v>0</v>
      </c>
      <c r="EN357" s="193">
        <f t="shared" si="1747"/>
        <v>0</v>
      </c>
      <c r="EO357" s="193">
        <f t="shared" si="1747"/>
        <v>0</v>
      </c>
      <c r="EP357" s="193">
        <f t="shared" si="1747"/>
        <v>0</v>
      </c>
      <c r="EQ357" s="193">
        <f t="shared" si="1747"/>
        <v>0</v>
      </c>
      <c r="ER357" s="193">
        <f t="shared" si="1747"/>
        <v>0</v>
      </c>
      <c r="ES357" s="193">
        <f t="shared" si="1747"/>
        <v>0</v>
      </c>
      <c r="ET357" s="193">
        <f t="shared" si="1747"/>
        <v>0</v>
      </c>
      <c r="EU357" s="193">
        <f t="shared" si="19"/>
        <v>1.929067287</v>
      </c>
      <c r="EV357" s="193">
        <f t="shared" ref="EV357:GQ357" si="1748">BB357-CY357</f>
        <v>0</v>
      </c>
      <c r="EW357" s="193">
        <f t="shared" si="1748"/>
        <v>0</v>
      </c>
      <c r="EX357" s="193">
        <f t="shared" si="1748"/>
        <v>0</v>
      </c>
      <c r="EY357" s="193">
        <f t="shared" si="1748"/>
        <v>0</v>
      </c>
      <c r="EZ357" s="193">
        <f t="shared" si="1748"/>
        <v>0</v>
      </c>
      <c r="FA357" s="193">
        <f t="shared" si="1748"/>
        <v>0</v>
      </c>
      <c r="FB357" s="193">
        <f t="shared" si="1748"/>
        <v>0</v>
      </c>
      <c r="FC357" s="193">
        <f t="shared" si="1748"/>
        <v>0</v>
      </c>
      <c r="FD357" s="193">
        <f t="shared" si="1748"/>
        <v>0</v>
      </c>
      <c r="FE357" s="193">
        <f t="shared" si="1748"/>
        <v>0</v>
      </c>
      <c r="FF357" s="193">
        <f t="shared" si="1748"/>
        <v>0</v>
      </c>
      <c r="FG357" s="193">
        <f t="shared" si="1748"/>
        <v>0</v>
      </c>
      <c r="FH357" s="193">
        <f t="shared" si="1748"/>
        <v>0</v>
      </c>
      <c r="FI357" s="193">
        <f t="shared" si="1748"/>
        <v>0</v>
      </c>
      <c r="FJ357" s="193">
        <f t="shared" si="1748"/>
        <v>0</v>
      </c>
      <c r="FK357" s="193">
        <f t="shared" si="1748"/>
        <v>0</v>
      </c>
      <c r="FL357" s="193">
        <f t="shared" si="1748"/>
        <v>0.001280536185</v>
      </c>
      <c r="FM357" s="193">
        <f t="shared" si="1748"/>
        <v>0.01195167106</v>
      </c>
      <c r="FN357" s="193">
        <f t="shared" si="1748"/>
        <v>0.03539495032</v>
      </c>
      <c r="FO357" s="193">
        <f t="shared" si="1748"/>
        <v>0.06811635514</v>
      </c>
      <c r="FP357" s="193">
        <f t="shared" si="1748"/>
        <v>0.1018983487</v>
      </c>
      <c r="FQ357" s="193">
        <f t="shared" si="1748"/>
        <v>0.1414293484</v>
      </c>
      <c r="FR357" s="193">
        <f t="shared" si="1748"/>
        <v>0.1773143306</v>
      </c>
      <c r="FS357" s="193">
        <f t="shared" si="1748"/>
        <v>0.2102561226</v>
      </c>
      <c r="FT357" s="193">
        <f t="shared" si="1748"/>
        <v>0.2349616654</v>
      </c>
      <c r="FU357" s="193">
        <f t="shared" si="1748"/>
        <v>0.2034634089</v>
      </c>
      <c r="FV357" s="193">
        <f t="shared" si="1748"/>
        <v>0.210770935</v>
      </c>
      <c r="FW357" s="193">
        <f t="shared" si="1748"/>
        <v>0.1824359917</v>
      </c>
      <c r="FX357" s="193">
        <f t="shared" si="1748"/>
        <v>0.1404807086</v>
      </c>
      <c r="FY357" s="193">
        <f t="shared" si="1748"/>
        <v>0.1048214839</v>
      </c>
      <c r="FZ357" s="193">
        <f t="shared" si="1748"/>
        <v>0.06392859539</v>
      </c>
      <c r="GA357" s="193">
        <f t="shared" si="1748"/>
        <v>0.03033910275</v>
      </c>
      <c r="GB357" s="193">
        <f t="shared" si="1748"/>
        <v>0.00949355292</v>
      </c>
      <c r="GC357" s="193">
        <f t="shared" si="1748"/>
        <v>0.0007230841141</v>
      </c>
      <c r="GD357" s="193">
        <f t="shared" si="1748"/>
        <v>0.000007095146815</v>
      </c>
      <c r="GE357" s="193">
        <f t="shared" si="1748"/>
        <v>0</v>
      </c>
      <c r="GF357" s="193">
        <f t="shared" si="1748"/>
        <v>0</v>
      </c>
      <c r="GG357" s="193">
        <f t="shared" si="1748"/>
        <v>0</v>
      </c>
      <c r="GH357" s="193">
        <f t="shared" si="1748"/>
        <v>0</v>
      </c>
      <c r="GI357" s="193">
        <f t="shared" si="1748"/>
        <v>0</v>
      </c>
      <c r="GJ357" s="193">
        <f t="shared" si="1748"/>
        <v>0</v>
      </c>
      <c r="GK357" s="193">
        <f t="shared" si="1748"/>
        <v>0</v>
      </c>
      <c r="GL357" s="193">
        <f t="shared" si="1748"/>
        <v>0</v>
      </c>
      <c r="GM357" s="193">
        <f t="shared" si="1748"/>
        <v>0</v>
      </c>
      <c r="GN357" s="193">
        <f t="shared" si="1748"/>
        <v>0</v>
      </c>
      <c r="GO357" s="193">
        <f t="shared" si="1748"/>
        <v>0</v>
      </c>
      <c r="GP357" s="193">
        <f t="shared" si="1748"/>
        <v>0</v>
      </c>
      <c r="GQ357" s="193">
        <f t="shared" si="1748"/>
        <v>0</v>
      </c>
      <c r="GR357" s="193">
        <f t="shared" si="21"/>
        <v>10.89793475</v>
      </c>
      <c r="GS357" s="193">
        <f t="shared" ref="GS357:IN357" si="1749">E357-EV357</f>
        <v>0.1710640849</v>
      </c>
      <c r="GT357" s="193">
        <f t="shared" si="1749"/>
        <v>0.1510331616</v>
      </c>
      <c r="GU357" s="193">
        <f t="shared" si="1749"/>
        <v>0.1414183185</v>
      </c>
      <c r="GV357" s="193">
        <f t="shared" si="1749"/>
        <v>0.1354090415</v>
      </c>
      <c r="GW357" s="193">
        <f t="shared" si="1749"/>
        <v>0.1273966722</v>
      </c>
      <c r="GX357" s="193">
        <f t="shared" si="1749"/>
        <v>0.122989869</v>
      </c>
      <c r="GY357" s="193">
        <f t="shared" si="1749"/>
        <v>0.123791106</v>
      </c>
      <c r="GZ357" s="193">
        <f t="shared" si="1749"/>
        <v>0.122989869</v>
      </c>
      <c r="HA357" s="193">
        <f t="shared" si="1749"/>
        <v>0.1221886321</v>
      </c>
      <c r="HB357" s="193">
        <f t="shared" si="1749"/>
        <v>0.1273966722</v>
      </c>
      <c r="HC357" s="193">
        <f t="shared" si="1749"/>
        <v>0.1322040937</v>
      </c>
      <c r="HD357" s="193">
        <f t="shared" si="1749"/>
        <v>0.1450238847</v>
      </c>
      <c r="HE357" s="193">
        <f t="shared" si="1749"/>
        <v>0.1726665588</v>
      </c>
      <c r="HF357" s="193">
        <f t="shared" si="1749"/>
        <v>0.2019117068</v>
      </c>
      <c r="HG357" s="193">
        <f t="shared" si="1749"/>
        <v>0.2439766457</v>
      </c>
      <c r="HH357" s="193">
        <f t="shared" si="1749"/>
        <v>0.2772279784</v>
      </c>
      <c r="HI357" s="193">
        <f t="shared" si="1749"/>
        <v>0.2859629039</v>
      </c>
      <c r="HJ357" s="193">
        <f t="shared" si="1749"/>
        <v>0.2704843474</v>
      </c>
      <c r="HK357" s="193">
        <f t="shared" si="1749"/>
        <v>0.2438361204</v>
      </c>
      <c r="HL357" s="193">
        <f t="shared" si="1749"/>
        <v>0.2067079125</v>
      </c>
      <c r="HM357" s="193">
        <f t="shared" si="1749"/>
        <v>0.1613079834</v>
      </c>
      <c r="HN357" s="193">
        <f t="shared" si="1749"/>
        <v>0.1185720359</v>
      </c>
      <c r="HO357" s="193">
        <f t="shared" si="1749"/>
        <v>0.08108457987</v>
      </c>
      <c r="HP357" s="193">
        <f t="shared" si="1749"/>
        <v>0.04974526173</v>
      </c>
      <c r="HQ357" s="193">
        <f t="shared" si="1749"/>
        <v>0.03064837752</v>
      </c>
      <c r="HR357" s="193">
        <f t="shared" si="1749"/>
        <v>0.06174601547</v>
      </c>
      <c r="HS357" s="193">
        <f t="shared" si="1749"/>
        <v>0.05003168632</v>
      </c>
      <c r="HT357" s="193">
        <f t="shared" si="1749"/>
        <v>0.07516168188</v>
      </c>
      <c r="HU357" s="193">
        <f t="shared" si="1749"/>
        <v>0.1211231496</v>
      </c>
      <c r="HV357" s="193">
        <f t="shared" si="1749"/>
        <v>0.1684003098</v>
      </c>
      <c r="HW357" s="193">
        <f t="shared" si="1749"/>
        <v>0.2197092785</v>
      </c>
      <c r="HX357" s="193">
        <f t="shared" si="1749"/>
        <v>0.283345156</v>
      </c>
      <c r="HY357" s="193">
        <f t="shared" si="1749"/>
        <v>0.349861211</v>
      </c>
      <c r="HZ357" s="193">
        <f t="shared" si="1749"/>
        <v>0.4107521422</v>
      </c>
      <c r="IA357" s="193">
        <f t="shared" si="1749"/>
        <v>0.4482048445</v>
      </c>
      <c r="IB357" s="193">
        <f t="shared" si="1749"/>
        <v>0.4591488238</v>
      </c>
      <c r="IC357" s="193">
        <f t="shared" si="1749"/>
        <v>0.4582274013</v>
      </c>
      <c r="ID357" s="193">
        <f t="shared" si="1749"/>
        <v>0.4475709501</v>
      </c>
      <c r="IE357" s="193">
        <f t="shared" si="1749"/>
        <v>0.4303042942</v>
      </c>
      <c r="IF357" s="193">
        <f t="shared" si="1749"/>
        <v>0.4109944842</v>
      </c>
      <c r="IG357" s="193">
        <f t="shared" si="1749"/>
        <v>0.3966122812</v>
      </c>
      <c r="IH357" s="193">
        <f t="shared" si="1749"/>
        <v>0.3809881611</v>
      </c>
      <c r="II357" s="193">
        <f t="shared" si="1749"/>
        <v>0.364562804</v>
      </c>
      <c r="IJ357" s="193">
        <f t="shared" si="1749"/>
        <v>0.3469355915</v>
      </c>
      <c r="IK357" s="193">
        <f t="shared" si="1749"/>
        <v>0.323299102</v>
      </c>
      <c r="IL357" s="193">
        <f t="shared" si="1749"/>
        <v>0.2804329261</v>
      </c>
      <c r="IM357" s="193">
        <f t="shared" si="1749"/>
        <v>0.240771698</v>
      </c>
      <c r="IN357" s="193">
        <f t="shared" si="1749"/>
        <v>0.2027129437</v>
      </c>
      <c r="IO357" s="193">
        <f t="shared" si="23"/>
        <v>0</v>
      </c>
      <c r="IP357" s="193">
        <f t="shared" si="29"/>
        <v>0</v>
      </c>
      <c r="IQ357" s="193">
        <f t="shared" ref="IQ357:KK357" si="1750">MAX((MIN(CZ357+IP357,$IO$7))-GT357,0)</f>
        <v>0</v>
      </c>
      <c r="IR357" s="193">
        <f t="shared" si="1750"/>
        <v>0</v>
      </c>
      <c r="IS357" s="193">
        <f t="shared" si="1750"/>
        <v>0</v>
      </c>
      <c r="IT357" s="193">
        <f t="shared" si="1750"/>
        <v>0</v>
      </c>
      <c r="IU357" s="193">
        <f t="shared" si="1750"/>
        <v>0</v>
      </c>
      <c r="IV357" s="193">
        <f t="shared" si="1750"/>
        <v>0</v>
      </c>
      <c r="IW357" s="193">
        <f t="shared" si="1750"/>
        <v>0</v>
      </c>
      <c r="IX357" s="193">
        <f t="shared" si="1750"/>
        <v>0</v>
      </c>
      <c r="IY357" s="193">
        <f t="shared" si="1750"/>
        <v>0</v>
      </c>
      <c r="IZ357" s="193">
        <f t="shared" si="1750"/>
        <v>0</v>
      </c>
      <c r="JA357" s="193">
        <f t="shared" si="1750"/>
        <v>0</v>
      </c>
      <c r="JB357" s="193">
        <f t="shared" si="1750"/>
        <v>0</v>
      </c>
      <c r="JC357" s="193">
        <f t="shared" si="1750"/>
        <v>0</v>
      </c>
      <c r="JD357" s="193">
        <f t="shared" si="1750"/>
        <v>0</v>
      </c>
      <c r="JE357" s="193">
        <f t="shared" si="1750"/>
        <v>0</v>
      </c>
      <c r="JF357" s="193">
        <f t="shared" si="1750"/>
        <v>0</v>
      </c>
      <c r="JG357" s="193">
        <f t="shared" si="1750"/>
        <v>0</v>
      </c>
      <c r="JH357" s="193">
        <f t="shared" si="1750"/>
        <v>0</v>
      </c>
      <c r="JI357" s="193">
        <f t="shared" si="1750"/>
        <v>0</v>
      </c>
      <c r="JJ357" s="193">
        <f t="shared" si="1750"/>
        <v>0</v>
      </c>
      <c r="JK357" s="193">
        <f t="shared" si="1750"/>
        <v>0</v>
      </c>
      <c r="JL357" s="193">
        <f t="shared" si="1750"/>
        <v>0</v>
      </c>
      <c r="JM357" s="193">
        <f t="shared" si="1750"/>
        <v>0</v>
      </c>
      <c r="JN357" s="193">
        <f t="shared" si="1750"/>
        <v>0</v>
      </c>
      <c r="JO357" s="193">
        <f t="shared" si="1750"/>
        <v>0</v>
      </c>
      <c r="JP357" s="193">
        <f t="shared" si="1750"/>
        <v>0</v>
      </c>
      <c r="JQ357" s="193">
        <f t="shared" si="1750"/>
        <v>0</v>
      </c>
      <c r="JR357" s="193">
        <f t="shared" si="1750"/>
        <v>0</v>
      </c>
      <c r="JS357" s="193">
        <f t="shared" si="1750"/>
        <v>0</v>
      </c>
      <c r="JT357" s="193">
        <f t="shared" si="1750"/>
        <v>0</v>
      </c>
      <c r="JU357" s="193">
        <f t="shared" si="1750"/>
        <v>0</v>
      </c>
      <c r="JV357" s="193">
        <f t="shared" si="1750"/>
        <v>0</v>
      </c>
      <c r="JW357" s="193">
        <f t="shared" si="1750"/>
        <v>0</v>
      </c>
      <c r="JX357" s="193">
        <f t="shared" si="1750"/>
        <v>0</v>
      </c>
      <c r="JY357" s="193">
        <f t="shared" si="1750"/>
        <v>0</v>
      </c>
      <c r="JZ357" s="193">
        <f t="shared" si="1750"/>
        <v>0</v>
      </c>
      <c r="KA357" s="193">
        <f t="shared" si="1750"/>
        <v>0</v>
      </c>
      <c r="KB357" s="193">
        <f t="shared" si="1750"/>
        <v>0</v>
      </c>
      <c r="KC357" s="193">
        <f t="shared" si="1750"/>
        <v>0</v>
      </c>
      <c r="KD357" s="193">
        <f t="shared" si="1750"/>
        <v>0</v>
      </c>
      <c r="KE357" s="193">
        <f t="shared" si="1750"/>
        <v>0</v>
      </c>
      <c r="KF357" s="193">
        <f t="shared" si="1750"/>
        <v>0</v>
      </c>
      <c r="KG357" s="193">
        <f t="shared" si="1750"/>
        <v>0</v>
      </c>
      <c r="KH357" s="193">
        <f t="shared" si="1750"/>
        <v>0</v>
      </c>
      <c r="KI357" s="193">
        <f t="shared" si="1750"/>
        <v>0</v>
      </c>
      <c r="KJ357" s="193">
        <f t="shared" si="1750"/>
        <v>0</v>
      </c>
      <c r="KK357" s="193">
        <f t="shared" si="1750"/>
        <v>0</v>
      </c>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row>
    <row r="358" ht="14.25" customHeight="1">
      <c r="A358" s="1">
        <v>12.0</v>
      </c>
      <c r="B358" s="1">
        <f t="shared" ref="B358:C358" si="1751">B357+1</f>
        <v>348</v>
      </c>
      <c r="C358" s="267">
        <f t="shared" si="1751"/>
        <v>43813</v>
      </c>
      <c r="D358" s="193">
        <f t="shared" si="15"/>
        <v>12.94254041</v>
      </c>
      <c r="E358" s="193">
        <f>(SUMIFS(Profile!$F$2:$F$17521,Profile!$B$2:$B$17521,$B358,Profile!$C$2:$C$17521,E$8))*$C$6</f>
        <v>0.1750702696</v>
      </c>
      <c r="F358" s="193">
        <f>(SUMIFS(Profile!$F$2:$F$17521,Profile!$B$2:$B$17521,$B358,Profile!$C$2:$C$17521,F$8))*$C$6</f>
        <v>0.1534368724</v>
      </c>
      <c r="G358" s="193">
        <f>(SUMIFS(Profile!$F$2:$F$17521,Profile!$B$2:$B$17521,$B358,Profile!$C$2:$C$17521,G$8))*$C$6</f>
        <v>0.1430207923</v>
      </c>
      <c r="H358" s="193">
        <f>(SUMIFS(Profile!$F$2:$F$17521,Profile!$B$2:$B$17521,$B358,Profile!$C$2:$C$17521,H$8))*$C$6</f>
        <v>0.1358096599</v>
      </c>
      <c r="I358" s="193">
        <f>(SUMIFS(Profile!$F$2:$F$17521,Profile!$B$2:$B$17521,$B358,Profile!$C$2:$C$17521,I$8))*$C$6</f>
        <v>0.128999146</v>
      </c>
      <c r="J358" s="193">
        <f>(SUMIFS(Profile!$F$2:$F$17521,Profile!$B$2:$B$17521,$B358,Profile!$C$2:$C$17521,J$8))*$C$6</f>
        <v>0.1249929614</v>
      </c>
      <c r="K358" s="193">
        <f>(SUMIFS(Profile!$F$2:$F$17521,Profile!$B$2:$B$17521,$B358,Profile!$C$2:$C$17521,K$8))*$C$6</f>
        <v>0.1241917244</v>
      </c>
      <c r="L358" s="193">
        <f>(SUMIFS(Profile!$F$2:$F$17521,Profile!$B$2:$B$17521,$B358,Profile!$C$2:$C$17521,L$8))*$C$6</f>
        <v>0.122989869</v>
      </c>
      <c r="M358" s="193">
        <f>(SUMIFS(Profile!$F$2:$F$17521,Profile!$B$2:$B$17521,$B358,Profile!$C$2:$C$17521,M$8))*$C$6</f>
        <v>0.1221886321</v>
      </c>
      <c r="N358" s="193">
        <f>(SUMIFS(Profile!$F$2:$F$17521,Profile!$B$2:$B$17521,$B358,Profile!$C$2:$C$17521,N$8))*$C$6</f>
        <v>0.1257941983</v>
      </c>
      <c r="O358" s="193">
        <f>(SUMIFS(Profile!$F$2:$F$17521,Profile!$B$2:$B$17521,$B358,Profile!$C$2:$C$17521,O$8))*$C$6</f>
        <v>0.1330053307</v>
      </c>
      <c r="P358" s="193">
        <f>(SUMIFS(Profile!$F$2:$F$17521,Profile!$B$2:$B$17521,$B358,Profile!$C$2:$C$17521,P$8))*$C$6</f>
        <v>0.1454245031</v>
      </c>
      <c r="Q358" s="193">
        <f>(SUMIFS(Profile!$F$2:$F$17521,Profile!$B$2:$B$17521,$B358,Profile!$C$2:$C$17521,Q$8))*$C$6</f>
        <v>0.1726665588</v>
      </c>
      <c r="R358" s="193">
        <f>(SUMIFS(Profile!$F$2:$F$17521,Profile!$B$2:$B$17521,$B358,Profile!$C$2:$C$17521,R$8))*$C$6</f>
        <v>0.2027129437</v>
      </c>
      <c r="S358" s="193">
        <f>(SUMIFS(Profile!$F$2:$F$17521,Profile!$B$2:$B$17521,$B358,Profile!$C$2:$C$17521,S$8))*$C$6</f>
        <v>0.2463803565</v>
      </c>
      <c r="T358" s="193">
        <f>(SUMIFS(Profile!$F$2:$F$17521,Profile!$B$2:$B$17521,$B358,Profile!$C$2:$C$17521,T$8))*$C$6</f>
        <v>0.2828366369</v>
      </c>
      <c r="U358" s="193">
        <f>(SUMIFS(Profile!$F$2:$F$17521,Profile!$B$2:$B$17521,$B358,Profile!$C$2:$C$17521,U$8))*$C$6</f>
        <v>0.2888459139</v>
      </c>
      <c r="V358" s="193">
        <f>(SUMIFS(Profile!$F$2:$F$17521,Profile!$B$2:$B$17521,$B358,Profile!$C$2:$C$17521,V$8))*$C$6</f>
        <v>0.2852403477</v>
      </c>
      <c r="W358" s="193">
        <f>(SUMIFS(Profile!$F$2:$F$17521,Profile!$B$2:$B$17521,$B358,Profile!$C$2:$C$17521,W$8))*$C$6</f>
        <v>0.2820354</v>
      </c>
      <c r="X358" s="193">
        <f>(SUMIFS(Profile!$F$2:$F$17521,Profile!$B$2:$B$17521,$B358,Profile!$C$2:$C$17521,X$8))*$C$6</f>
        <v>0.2808335446</v>
      </c>
      <c r="Y358" s="193">
        <f>(SUMIFS(Profile!$F$2:$F$17521,Profile!$B$2:$B$17521,$B358,Profile!$C$2:$C$17521,Y$8))*$C$6</f>
        <v>0.2680137537</v>
      </c>
      <c r="Z358" s="193">
        <f>(SUMIFS(Profile!$F$2:$F$17521,Profile!$B$2:$B$17521,$B358,Profile!$C$2:$C$17521,Z$8))*$C$6</f>
        <v>0.2680137537</v>
      </c>
      <c r="AA358" s="193">
        <f>(SUMIFS(Profile!$F$2:$F$17521,Profile!$B$2:$B$17521,$B358,Profile!$C$2:$C$17521,AA$8))*$C$6</f>
        <v>0.2644081875</v>
      </c>
      <c r="AB358" s="193">
        <f>(SUMIFS(Profile!$F$2:$F$17521,Profile!$B$2:$B$17521,$B358,Profile!$C$2:$C$17521,AB$8))*$C$6</f>
        <v>0.2656100429</v>
      </c>
      <c r="AC358" s="193">
        <f>(SUMIFS(Profile!$F$2:$F$17521,Profile!$B$2:$B$17521,$B358,Profile!$C$2:$C$17521,AC$8))*$C$6</f>
        <v>0.2740230307</v>
      </c>
      <c r="AD358" s="193">
        <f>(SUMIFS(Profile!$F$2:$F$17521,Profile!$B$2:$B$17521,$B358,Profile!$C$2:$C$17521,AD$8))*$C$6</f>
        <v>0.2728211753</v>
      </c>
      <c r="AE358" s="193">
        <f>(SUMIFS(Profile!$F$2:$F$17521,Profile!$B$2:$B$17521,$B358,Profile!$C$2:$C$17521,AE$8))*$C$6</f>
        <v>0.2668118983</v>
      </c>
      <c r="AF358" s="193">
        <f>(SUMIFS(Profile!$F$2:$F$17521,Profile!$B$2:$B$17521,$B358,Profile!$C$2:$C$17521,AF$8))*$C$6</f>
        <v>0.264007569</v>
      </c>
      <c r="AG358" s="193">
        <f>(SUMIFS(Profile!$F$2:$F$17521,Profile!$B$2:$B$17521,$B358,Profile!$C$2:$C$17521,AG$8))*$C$6</f>
        <v>0.2624050952</v>
      </c>
      <c r="AH358" s="193">
        <f>(SUMIFS(Profile!$F$2:$F$17521,Profile!$B$2:$B$17521,$B358,Profile!$C$2:$C$17521,AH$8))*$C$6</f>
        <v>0.2720199383</v>
      </c>
      <c r="AI358" s="193">
        <f>(SUMIFS(Profile!$F$2:$F$17521,Profile!$B$2:$B$17521,$B358,Profile!$C$2:$C$17521,AI$8))*$C$6</f>
        <v>0.2844391108</v>
      </c>
      <c r="AJ358" s="193">
        <f>(SUMIFS(Profile!$F$2:$F$17521,Profile!$B$2:$B$17521,$B358,Profile!$C$2:$C$17521,AJ$8))*$C$6</f>
        <v>0.3136842588</v>
      </c>
      <c r="AK358" s="193">
        <f>(SUMIFS(Profile!$F$2:$F$17521,Profile!$B$2:$B$17521,$B358,Profile!$C$2:$C$17521,AK$8))*$C$6</f>
        <v>0.3605566193</v>
      </c>
      <c r="AL358" s="193">
        <f>(SUMIFS(Profile!$F$2:$F$17521,Profile!$B$2:$B$17521,$B358,Profile!$C$2:$C$17521,AL$8))*$C$6</f>
        <v>0.4122364014</v>
      </c>
      <c r="AM358" s="193">
        <f>(SUMIFS(Profile!$F$2:$F$17521,Profile!$B$2:$B$17521,$B358,Profile!$C$2:$C$17521,AM$8))*$C$6</f>
        <v>0.4490933003</v>
      </c>
      <c r="AN358" s="193">
        <f>(SUMIFS(Profile!$F$2:$F$17521,Profile!$B$2:$B$17521,$B358,Profile!$C$2:$C$17521,AN$8))*$C$6</f>
        <v>0.4569053603</v>
      </c>
      <c r="AO358" s="193">
        <f>(SUMIFS(Profile!$F$2:$F$17521,Profile!$B$2:$B$17521,$B358,Profile!$C$2:$C$17521,AO$8))*$C$6</f>
        <v>0.4589485145</v>
      </c>
      <c r="AP358" s="193">
        <f>(SUMIFS(Profile!$F$2:$F$17521,Profile!$B$2:$B$17521,$B358,Profile!$C$2:$C$17521,AP$8))*$C$6</f>
        <v>0.4496141043</v>
      </c>
      <c r="AQ358" s="193">
        <f>(SUMIFS(Profile!$F$2:$F$17521,Profile!$B$2:$B$17521,$B358,Profile!$C$2:$C$17521,AQ$8))*$C$6</f>
        <v>0.4335493038</v>
      </c>
      <c r="AR358" s="193">
        <f>(SUMIFS(Profile!$F$2:$F$17521,Profile!$B$2:$B$17521,$B358,Profile!$C$2:$C$17521,AR$8))*$C$6</f>
        <v>0.4161624624</v>
      </c>
      <c r="AS358" s="193">
        <f>(SUMIFS(Profile!$F$2:$F$17521,Profile!$B$2:$B$17521,$B358,Profile!$C$2:$C$17521,AS$8))*$C$6</f>
        <v>0.399817229</v>
      </c>
      <c r="AT358" s="193">
        <f>(SUMIFS(Profile!$F$2:$F$17521,Profile!$B$2:$B$17521,$B358,Profile!$C$2:$C$17521,AT$8))*$C$6</f>
        <v>0.3841931088</v>
      </c>
      <c r="AU358" s="193">
        <f>(SUMIFS(Profile!$F$2:$F$17521,Profile!$B$2:$B$17521,$B358,Profile!$C$2:$C$17521,AU$8))*$C$6</f>
        <v>0.3669665148</v>
      </c>
      <c r="AV358" s="193">
        <f>(SUMIFS(Profile!$F$2:$F$17521,Profile!$B$2:$B$17521,$B358,Profile!$C$2:$C$17521,AV$8))*$C$6</f>
        <v>0.3457337361</v>
      </c>
      <c r="AW358" s="193">
        <f>(SUMIFS(Profile!$F$2:$F$17521,Profile!$B$2:$B$17521,$B358,Profile!$C$2:$C$17521,AW$8))*$C$6</f>
        <v>0.323299102</v>
      </c>
      <c r="AX358" s="193">
        <f>(SUMIFS(Profile!$F$2:$F$17521,Profile!$B$2:$B$17521,$B358,Profile!$C$2:$C$17521,AX$8))*$C$6</f>
        <v>0.2820354</v>
      </c>
      <c r="AY358" s="193">
        <f>(SUMIFS(Profile!$F$2:$F$17521,Profile!$B$2:$B$17521,$B358,Profile!$C$2:$C$17521,AY$8))*$C$6</f>
        <v>0.2431754088</v>
      </c>
      <c r="AZ358" s="193">
        <f>(SUMIFS(Profile!$F$2:$F$17521,Profile!$B$2:$B$17521,$B358,Profile!$C$2:$C$17521,AZ$8))*$C$6</f>
        <v>0.2075203653</v>
      </c>
      <c r="BA358" s="193">
        <f t="shared" si="16"/>
        <v>0.9435676416</v>
      </c>
      <c r="BB358" s="193">
        <f>(SUMIFS(Profile!$E$2:$E$17521,Profile!$B$2:$B$17521,$B358,Profile!$C$2:$C$17521,BB$8))*$C$9</f>
        <v>0</v>
      </c>
      <c r="BC358" s="193">
        <f>(SUMIFS(Profile!$E$2:$E$17521,Profile!$B$2:$B$17521,$B358,Profile!$C$2:$C$17521,BC$8))*$C$9</f>
        <v>0</v>
      </c>
      <c r="BD358" s="193">
        <f>(SUMIFS(Profile!$E$2:$E$17521,Profile!$B$2:$B$17521,$B358,Profile!$C$2:$C$17521,BD$8))*$C$9</f>
        <v>0</v>
      </c>
      <c r="BE358" s="193">
        <f>(SUMIFS(Profile!$E$2:$E$17521,Profile!$B$2:$B$17521,$B358,Profile!$C$2:$C$17521,BE$8))*$C$9</f>
        <v>0</v>
      </c>
      <c r="BF358" s="193">
        <f>(SUMIFS(Profile!$E$2:$E$17521,Profile!$B$2:$B$17521,$B358,Profile!$C$2:$C$17521,BF$8))*$C$9</f>
        <v>0</v>
      </c>
      <c r="BG358" s="193">
        <f>(SUMIFS(Profile!$E$2:$E$17521,Profile!$B$2:$B$17521,$B358,Profile!$C$2:$C$17521,BG$8))*$C$9</f>
        <v>0</v>
      </c>
      <c r="BH358" s="193">
        <f>(SUMIFS(Profile!$E$2:$E$17521,Profile!$B$2:$B$17521,$B358,Profile!$C$2:$C$17521,BH$8))*$C$9</f>
        <v>0</v>
      </c>
      <c r="BI358" s="193">
        <f>(SUMIFS(Profile!$E$2:$E$17521,Profile!$B$2:$B$17521,$B358,Profile!$C$2:$C$17521,BI$8))*$C$9</f>
        <v>0</v>
      </c>
      <c r="BJ358" s="193">
        <f>(SUMIFS(Profile!$E$2:$E$17521,Profile!$B$2:$B$17521,$B358,Profile!$C$2:$C$17521,BJ$8))*$C$9</f>
        <v>0</v>
      </c>
      <c r="BK358" s="193">
        <f>(SUMIFS(Profile!$E$2:$E$17521,Profile!$B$2:$B$17521,$B358,Profile!$C$2:$C$17521,BK$8))*$C$9</f>
        <v>0</v>
      </c>
      <c r="BL358" s="193">
        <f>(SUMIFS(Profile!$E$2:$E$17521,Profile!$B$2:$B$17521,$B358,Profile!$C$2:$C$17521,BL$8))*$C$9</f>
        <v>0</v>
      </c>
      <c r="BM358" s="193">
        <f>(SUMIFS(Profile!$E$2:$E$17521,Profile!$B$2:$B$17521,$B358,Profile!$C$2:$C$17521,BM$8))*$C$9</f>
        <v>0</v>
      </c>
      <c r="BN358" s="193">
        <f>(SUMIFS(Profile!$E$2:$E$17521,Profile!$B$2:$B$17521,$B358,Profile!$C$2:$C$17521,BN$8))*$C$9</f>
        <v>0</v>
      </c>
      <c r="BO358" s="193">
        <f>(SUMIFS(Profile!$E$2:$E$17521,Profile!$B$2:$B$17521,$B358,Profile!$C$2:$C$17521,BO$8))*$C$9</f>
        <v>0</v>
      </c>
      <c r="BP358" s="193">
        <f>(SUMIFS(Profile!$E$2:$E$17521,Profile!$B$2:$B$17521,$B358,Profile!$C$2:$C$17521,BP$8))*$C$9</f>
        <v>0</v>
      </c>
      <c r="BQ358" s="193">
        <f>(SUMIFS(Profile!$E$2:$E$17521,Profile!$B$2:$B$17521,$B358,Profile!$C$2:$C$17521,BQ$8))*$C$9</f>
        <v>0</v>
      </c>
      <c r="BR358" s="193">
        <f>(SUMIFS(Profile!$E$2:$E$17521,Profile!$B$2:$B$17521,$B358,Profile!$C$2:$C$17521,BR$8))*$C$9</f>
        <v>0.0001392099342</v>
      </c>
      <c r="BS358" s="193">
        <f>(SUMIFS(Profile!$E$2:$E$17521,Profile!$B$2:$B$17521,$B358,Profile!$C$2:$C$17521,BS$8))*$C$9</f>
        <v>0.005216679689</v>
      </c>
      <c r="BT358" s="193">
        <f>(SUMIFS(Profile!$E$2:$E$17521,Profile!$B$2:$B$17521,$B358,Profile!$C$2:$C$17521,BT$8))*$C$9</f>
        <v>0.01536775126</v>
      </c>
      <c r="BU358" s="193">
        <f>(SUMIFS(Profile!$E$2:$E$17521,Profile!$B$2:$B$17521,$B358,Profile!$C$2:$C$17521,BU$8))*$C$9</f>
        <v>0.03354210193</v>
      </c>
      <c r="BV358" s="193">
        <f>(SUMIFS(Profile!$E$2:$E$17521,Profile!$B$2:$B$17521,$B358,Profile!$C$2:$C$17521,BV$8))*$C$9</f>
        <v>0.05068382601</v>
      </c>
      <c r="BW358" s="193">
        <f>(SUMIFS(Profile!$E$2:$E$17521,Profile!$B$2:$B$17521,$B358,Profile!$C$2:$C$17521,BW$8))*$C$9</f>
        <v>0.08892177006</v>
      </c>
      <c r="BX358" s="193">
        <f>(SUMIFS(Profile!$E$2:$E$17521,Profile!$B$2:$B$17521,$B358,Profile!$C$2:$C$17521,BX$8))*$C$9</f>
        <v>0.1042894354</v>
      </c>
      <c r="BY358" s="193">
        <f>(SUMIFS(Profile!$E$2:$E$17521,Profile!$B$2:$B$17521,$B358,Profile!$C$2:$C$17521,BY$8))*$C$9</f>
        <v>0.108124576</v>
      </c>
      <c r="BZ358" s="193">
        <f>(SUMIFS(Profile!$E$2:$E$17521,Profile!$B$2:$B$17521,$B358,Profile!$C$2:$C$17521,BZ$8))*$C$9</f>
        <v>0.121934267</v>
      </c>
      <c r="CA358" s="193">
        <f>(SUMIFS(Profile!$E$2:$E$17521,Profile!$B$2:$B$17521,$B358,Profile!$C$2:$C$17521,CA$8))*$C$9</f>
        <v>0.1065163524</v>
      </c>
      <c r="CB358" s="193">
        <f>(SUMIFS(Profile!$E$2:$E$17521,Profile!$B$2:$B$17521,$B358,Profile!$C$2:$C$17521,CB$8))*$C$9</f>
        <v>0.09848182753</v>
      </c>
      <c r="CC358" s="193">
        <f>(SUMIFS(Profile!$E$2:$E$17521,Profile!$B$2:$B$17521,$B358,Profile!$C$2:$C$17521,CC$8))*$C$9</f>
        <v>0.07469525764</v>
      </c>
      <c r="CD358" s="193">
        <f>(SUMIFS(Profile!$E$2:$E$17521,Profile!$B$2:$B$17521,$B358,Profile!$C$2:$C$17521,CD$8))*$C$9</f>
        <v>0.05464541772</v>
      </c>
      <c r="CE358" s="193">
        <f>(SUMIFS(Profile!$E$2:$E$17521,Profile!$B$2:$B$17521,$B358,Profile!$C$2:$C$17521,CE$8))*$C$9</f>
        <v>0.04100804972</v>
      </c>
      <c r="CF358" s="193">
        <f>(SUMIFS(Profile!$E$2:$E$17521,Profile!$B$2:$B$17521,$B358,Profile!$C$2:$C$17521,CF$8))*$C$9</f>
        <v>0.02500185458</v>
      </c>
      <c r="CG358" s="193">
        <f>(SUMIFS(Profile!$E$2:$E$17521,Profile!$B$2:$B$17521,$B358,Profile!$C$2:$C$17521,CG$8))*$C$9</f>
        <v>0.01127188668</v>
      </c>
      <c r="CH358" s="193">
        <f>(SUMIFS(Profile!$E$2:$E$17521,Profile!$B$2:$B$17521,$B358,Profile!$C$2:$C$17521,CH$8))*$C$9</f>
        <v>0.003279577461</v>
      </c>
      <c r="CI358" s="193">
        <f>(SUMIFS(Profile!$E$2:$E$17521,Profile!$B$2:$B$17521,$B358,Profile!$C$2:$C$17521,CI$8))*$C$9</f>
        <v>0.0003902330748</v>
      </c>
      <c r="CJ358" s="193">
        <f>(SUMIFS(Profile!$E$2:$E$17521,Profile!$B$2:$B$17521,$B358,Profile!$C$2:$C$17521,CJ$8))*$C$9</f>
        <v>0.0000575674412</v>
      </c>
      <c r="CK358" s="193">
        <f>(SUMIFS(Profile!$E$2:$E$17521,Profile!$B$2:$B$17521,$B358,Profile!$C$2:$C$17521,CK$8))*$C$9</f>
        <v>0</v>
      </c>
      <c r="CL358" s="193">
        <f>(SUMIFS(Profile!$E$2:$E$17521,Profile!$B$2:$B$17521,$B358,Profile!$C$2:$C$17521,CL$8))*$C$9</f>
        <v>0</v>
      </c>
      <c r="CM358" s="193">
        <f>(SUMIFS(Profile!$E$2:$E$17521,Profile!$B$2:$B$17521,$B358,Profile!$C$2:$C$17521,CM$8))*$C$9</f>
        <v>0</v>
      </c>
      <c r="CN358" s="193">
        <f>(SUMIFS(Profile!$E$2:$E$17521,Profile!$B$2:$B$17521,$B358,Profile!$C$2:$C$17521,CN$8))*$C$9</f>
        <v>0</v>
      </c>
      <c r="CO358" s="193">
        <f>(SUMIFS(Profile!$E$2:$E$17521,Profile!$B$2:$B$17521,$B358,Profile!$C$2:$C$17521,CO$8))*$C$9</f>
        <v>0</v>
      </c>
      <c r="CP358" s="193">
        <f>(SUMIFS(Profile!$E$2:$E$17521,Profile!$B$2:$B$17521,$B358,Profile!$C$2:$C$17521,CP$8))*$C$9</f>
        <v>0</v>
      </c>
      <c r="CQ358" s="193">
        <f>(SUMIFS(Profile!$E$2:$E$17521,Profile!$B$2:$B$17521,$B358,Profile!$C$2:$C$17521,CQ$8))*$C$9</f>
        <v>0</v>
      </c>
      <c r="CR358" s="193">
        <f>(SUMIFS(Profile!$E$2:$E$17521,Profile!$B$2:$B$17521,$B358,Profile!$C$2:$C$17521,CR$8))*$C$9</f>
        <v>0</v>
      </c>
      <c r="CS358" s="193">
        <f>(SUMIFS(Profile!$E$2:$E$17521,Profile!$B$2:$B$17521,$B358,Profile!$C$2:$C$17521,CS$8))*$C$9</f>
        <v>0</v>
      </c>
      <c r="CT358" s="193">
        <f>(SUMIFS(Profile!$E$2:$E$17521,Profile!$B$2:$B$17521,$B358,Profile!$C$2:$C$17521,CT$8))*$C$9</f>
        <v>0</v>
      </c>
      <c r="CU358" s="193">
        <f>(SUMIFS(Profile!$E$2:$E$17521,Profile!$B$2:$B$17521,$B358,Profile!$C$2:$C$17521,CU$8))*$C$9</f>
        <v>0</v>
      </c>
      <c r="CV358" s="193">
        <f>(SUMIFS(Profile!$E$2:$E$17521,Profile!$B$2:$B$17521,$B358,Profile!$C$2:$C$17521,CV$8))*$C$9</f>
        <v>0</v>
      </c>
      <c r="CW358" s="193">
        <f>(SUMIFS(Profile!$E$2:$E$17521,Profile!$B$2:$B$17521,$B358,Profile!$C$2:$C$17521,CW$8))*$C$9</f>
        <v>0</v>
      </c>
      <c r="CX358" s="193">
        <f t="shared" si="17"/>
        <v>0</v>
      </c>
      <c r="CY358" s="193">
        <f t="shared" ref="CY358:ET358" si="1752">MAX(BB358-E358,0)</f>
        <v>0</v>
      </c>
      <c r="CZ358" s="193">
        <f t="shared" si="1752"/>
        <v>0</v>
      </c>
      <c r="DA358" s="193">
        <f t="shared" si="1752"/>
        <v>0</v>
      </c>
      <c r="DB358" s="193">
        <f t="shared" si="1752"/>
        <v>0</v>
      </c>
      <c r="DC358" s="193">
        <f t="shared" si="1752"/>
        <v>0</v>
      </c>
      <c r="DD358" s="193">
        <f t="shared" si="1752"/>
        <v>0</v>
      </c>
      <c r="DE358" s="193">
        <f t="shared" si="1752"/>
        <v>0</v>
      </c>
      <c r="DF358" s="193">
        <f t="shared" si="1752"/>
        <v>0</v>
      </c>
      <c r="DG358" s="193">
        <f t="shared" si="1752"/>
        <v>0</v>
      </c>
      <c r="DH358" s="193">
        <f t="shared" si="1752"/>
        <v>0</v>
      </c>
      <c r="DI358" s="193">
        <f t="shared" si="1752"/>
        <v>0</v>
      </c>
      <c r="DJ358" s="193">
        <f t="shared" si="1752"/>
        <v>0</v>
      </c>
      <c r="DK358" s="193">
        <f t="shared" si="1752"/>
        <v>0</v>
      </c>
      <c r="DL358" s="193">
        <f t="shared" si="1752"/>
        <v>0</v>
      </c>
      <c r="DM358" s="193">
        <f t="shared" si="1752"/>
        <v>0</v>
      </c>
      <c r="DN358" s="193">
        <f t="shared" si="1752"/>
        <v>0</v>
      </c>
      <c r="DO358" s="193">
        <f t="shared" si="1752"/>
        <v>0</v>
      </c>
      <c r="DP358" s="193">
        <f t="shared" si="1752"/>
        <v>0</v>
      </c>
      <c r="DQ358" s="193">
        <f t="shared" si="1752"/>
        <v>0</v>
      </c>
      <c r="DR358" s="193">
        <f t="shared" si="1752"/>
        <v>0</v>
      </c>
      <c r="DS358" s="193">
        <f t="shared" si="1752"/>
        <v>0</v>
      </c>
      <c r="DT358" s="193">
        <f t="shared" si="1752"/>
        <v>0</v>
      </c>
      <c r="DU358" s="193">
        <f t="shared" si="1752"/>
        <v>0</v>
      </c>
      <c r="DV358" s="193">
        <f t="shared" si="1752"/>
        <v>0</v>
      </c>
      <c r="DW358" s="193">
        <f t="shared" si="1752"/>
        <v>0</v>
      </c>
      <c r="DX358" s="193">
        <f t="shared" si="1752"/>
        <v>0</v>
      </c>
      <c r="DY358" s="193">
        <f t="shared" si="1752"/>
        <v>0</v>
      </c>
      <c r="DZ358" s="193">
        <f t="shared" si="1752"/>
        <v>0</v>
      </c>
      <c r="EA358" s="193">
        <f t="shared" si="1752"/>
        <v>0</v>
      </c>
      <c r="EB358" s="193">
        <f t="shared" si="1752"/>
        <v>0</v>
      </c>
      <c r="EC358" s="193">
        <f t="shared" si="1752"/>
        <v>0</v>
      </c>
      <c r="ED358" s="193">
        <f t="shared" si="1752"/>
        <v>0</v>
      </c>
      <c r="EE358" s="193">
        <f t="shared" si="1752"/>
        <v>0</v>
      </c>
      <c r="EF358" s="193">
        <f t="shared" si="1752"/>
        <v>0</v>
      </c>
      <c r="EG358" s="193">
        <f t="shared" si="1752"/>
        <v>0</v>
      </c>
      <c r="EH358" s="193">
        <f t="shared" si="1752"/>
        <v>0</v>
      </c>
      <c r="EI358" s="193">
        <f t="shared" si="1752"/>
        <v>0</v>
      </c>
      <c r="EJ358" s="193">
        <f t="shared" si="1752"/>
        <v>0</v>
      </c>
      <c r="EK358" s="193">
        <f t="shared" si="1752"/>
        <v>0</v>
      </c>
      <c r="EL358" s="193">
        <f t="shared" si="1752"/>
        <v>0</v>
      </c>
      <c r="EM358" s="193">
        <f t="shared" si="1752"/>
        <v>0</v>
      </c>
      <c r="EN358" s="193">
        <f t="shared" si="1752"/>
        <v>0</v>
      </c>
      <c r="EO358" s="193">
        <f t="shared" si="1752"/>
        <v>0</v>
      </c>
      <c r="EP358" s="193">
        <f t="shared" si="1752"/>
        <v>0</v>
      </c>
      <c r="EQ358" s="193">
        <f t="shared" si="1752"/>
        <v>0</v>
      </c>
      <c r="ER358" s="193">
        <f t="shared" si="1752"/>
        <v>0</v>
      </c>
      <c r="ES358" s="193">
        <f t="shared" si="1752"/>
        <v>0</v>
      </c>
      <c r="ET358" s="193">
        <f t="shared" si="1752"/>
        <v>0</v>
      </c>
      <c r="EU358" s="193">
        <f t="shared" si="19"/>
        <v>0.9435676416</v>
      </c>
      <c r="EV358" s="193">
        <f t="shared" ref="EV358:GQ358" si="1753">BB358-CY358</f>
        <v>0</v>
      </c>
      <c r="EW358" s="193">
        <f t="shared" si="1753"/>
        <v>0</v>
      </c>
      <c r="EX358" s="193">
        <f t="shared" si="1753"/>
        <v>0</v>
      </c>
      <c r="EY358" s="193">
        <f t="shared" si="1753"/>
        <v>0</v>
      </c>
      <c r="EZ358" s="193">
        <f t="shared" si="1753"/>
        <v>0</v>
      </c>
      <c r="FA358" s="193">
        <f t="shared" si="1753"/>
        <v>0</v>
      </c>
      <c r="FB358" s="193">
        <f t="shared" si="1753"/>
        <v>0</v>
      </c>
      <c r="FC358" s="193">
        <f t="shared" si="1753"/>
        <v>0</v>
      </c>
      <c r="FD358" s="193">
        <f t="shared" si="1753"/>
        <v>0</v>
      </c>
      <c r="FE358" s="193">
        <f t="shared" si="1753"/>
        <v>0</v>
      </c>
      <c r="FF358" s="193">
        <f t="shared" si="1753"/>
        <v>0</v>
      </c>
      <c r="FG358" s="193">
        <f t="shared" si="1753"/>
        <v>0</v>
      </c>
      <c r="FH358" s="193">
        <f t="shared" si="1753"/>
        <v>0</v>
      </c>
      <c r="FI358" s="193">
        <f t="shared" si="1753"/>
        <v>0</v>
      </c>
      <c r="FJ358" s="193">
        <f t="shared" si="1753"/>
        <v>0</v>
      </c>
      <c r="FK358" s="193">
        <f t="shared" si="1753"/>
        <v>0</v>
      </c>
      <c r="FL358" s="193">
        <f t="shared" si="1753"/>
        <v>0.0001392099342</v>
      </c>
      <c r="FM358" s="193">
        <f t="shared" si="1753"/>
        <v>0.005216679689</v>
      </c>
      <c r="FN358" s="193">
        <f t="shared" si="1753"/>
        <v>0.01536775126</v>
      </c>
      <c r="FO358" s="193">
        <f t="shared" si="1753"/>
        <v>0.03354210193</v>
      </c>
      <c r="FP358" s="193">
        <f t="shared" si="1753"/>
        <v>0.05068382601</v>
      </c>
      <c r="FQ358" s="193">
        <f t="shared" si="1753"/>
        <v>0.08892177006</v>
      </c>
      <c r="FR358" s="193">
        <f t="shared" si="1753"/>
        <v>0.1042894354</v>
      </c>
      <c r="FS358" s="193">
        <f t="shared" si="1753"/>
        <v>0.108124576</v>
      </c>
      <c r="FT358" s="193">
        <f t="shared" si="1753"/>
        <v>0.121934267</v>
      </c>
      <c r="FU358" s="193">
        <f t="shared" si="1753"/>
        <v>0.1065163524</v>
      </c>
      <c r="FV358" s="193">
        <f t="shared" si="1753"/>
        <v>0.09848182753</v>
      </c>
      <c r="FW358" s="193">
        <f t="shared" si="1753"/>
        <v>0.07469525764</v>
      </c>
      <c r="FX358" s="193">
        <f t="shared" si="1753"/>
        <v>0.05464541772</v>
      </c>
      <c r="FY358" s="193">
        <f t="shared" si="1753"/>
        <v>0.04100804972</v>
      </c>
      <c r="FZ358" s="193">
        <f t="shared" si="1753"/>
        <v>0.02500185458</v>
      </c>
      <c r="GA358" s="193">
        <f t="shared" si="1753"/>
        <v>0.01127188668</v>
      </c>
      <c r="GB358" s="193">
        <f t="shared" si="1753"/>
        <v>0.003279577461</v>
      </c>
      <c r="GC358" s="193">
        <f t="shared" si="1753"/>
        <v>0.0003902330748</v>
      </c>
      <c r="GD358" s="193">
        <f t="shared" si="1753"/>
        <v>0.0000575674412</v>
      </c>
      <c r="GE358" s="193">
        <f t="shared" si="1753"/>
        <v>0</v>
      </c>
      <c r="GF358" s="193">
        <f t="shared" si="1753"/>
        <v>0</v>
      </c>
      <c r="GG358" s="193">
        <f t="shared" si="1753"/>
        <v>0</v>
      </c>
      <c r="GH358" s="193">
        <f t="shared" si="1753"/>
        <v>0</v>
      </c>
      <c r="GI358" s="193">
        <f t="shared" si="1753"/>
        <v>0</v>
      </c>
      <c r="GJ358" s="193">
        <f t="shared" si="1753"/>
        <v>0</v>
      </c>
      <c r="GK358" s="193">
        <f t="shared" si="1753"/>
        <v>0</v>
      </c>
      <c r="GL358" s="193">
        <f t="shared" si="1753"/>
        <v>0</v>
      </c>
      <c r="GM358" s="193">
        <f t="shared" si="1753"/>
        <v>0</v>
      </c>
      <c r="GN358" s="193">
        <f t="shared" si="1753"/>
        <v>0</v>
      </c>
      <c r="GO358" s="193">
        <f t="shared" si="1753"/>
        <v>0</v>
      </c>
      <c r="GP358" s="193">
        <f t="shared" si="1753"/>
        <v>0</v>
      </c>
      <c r="GQ358" s="193">
        <f t="shared" si="1753"/>
        <v>0</v>
      </c>
      <c r="GR358" s="193">
        <f t="shared" si="21"/>
        <v>11.99897276</v>
      </c>
      <c r="GS358" s="193">
        <f t="shared" ref="GS358:IN358" si="1754">E358-EV358</f>
        <v>0.1750702696</v>
      </c>
      <c r="GT358" s="193">
        <f t="shared" si="1754"/>
        <v>0.1534368724</v>
      </c>
      <c r="GU358" s="193">
        <f t="shared" si="1754"/>
        <v>0.1430207923</v>
      </c>
      <c r="GV358" s="193">
        <f t="shared" si="1754"/>
        <v>0.1358096599</v>
      </c>
      <c r="GW358" s="193">
        <f t="shared" si="1754"/>
        <v>0.128999146</v>
      </c>
      <c r="GX358" s="193">
        <f t="shared" si="1754"/>
        <v>0.1249929614</v>
      </c>
      <c r="GY358" s="193">
        <f t="shared" si="1754"/>
        <v>0.1241917244</v>
      </c>
      <c r="GZ358" s="193">
        <f t="shared" si="1754"/>
        <v>0.122989869</v>
      </c>
      <c r="HA358" s="193">
        <f t="shared" si="1754"/>
        <v>0.1221886321</v>
      </c>
      <c r="HB358" s="193">
        <f t="shared" si="1754"/>
        <v>0.1257941983</v>
      </c>
      <c r="HC358" s="193">
        <f t="shared" si="1754"/>
        <v>0.1330053307</v>
      </c>
      <c r="HD358" s="193">
        <f t="shared" si="1754"/>
        <v>0.1454245031</v>
      </c>
      <c r="HE358" s="193">
        <f t="shared" si="1754"/>
        <v>0.1726665588</v>
      </c>
      <c r="HF358" s="193">
        <f t="shared" si="1754"/>
        <v>0.2027129437</v>
      </c>
      <c r="HG358" s="193">
        <f t="shared" si="1754"/>
        <v>0.2463803565</v>
      </c>
      <c r="HH358" s="193">
        <f t="shared" si="1754"/>
        <v>0.2828366369</v>
      </c>
      <c r="HI358" s="193">
        <f t="shared" si="1754"/>
        <v>0.288706704</v>
      </c>
      <c r="HJ358" s="193">
        <f t="shared" si="1754"/>
        <v>0.280023668</v>
      </c>
      <c r="HK358" s="193">
        <f t="shared" si="1754"/>
        <v>0.2666676487</v>
      </c>
      <c r="HL358" s="193">
        <f t="shared" si="1754"/>
        <v>0.2472914427</v>
      </c>
      <c r="HM358" s="193">
        <f t="shared" si="1754"/>
        <v>0.2173299277</v>
      </c>
      <c r="HN358" s="193">
        <f t="shared" si="1754"/>
        <v>0.1790919836</v>
      </c>
      <c r="HO358" s="193">
        <f t="shared" si="1754"/>
        <v>0.1601187521</v>
      </c>
      <c r="HP358" s="193">
        <f t="shared" si="1754"/>
        <v>0.1574854669</v>
      </c>
      <c r="HQ358" s="193">
        <f t="shared" si="1754"/>
        <v>0.1520887637</v>
      </c>
      <c r="HR358" s="193">
        <f t="shared" si="1754"/>
        <v>0.1663048228</v>
      </c>
      <c r="HS358" s="193">
        <f t="shared" si="1754"/>
        <v>0.1683300708</v>
      </c>
      <c r="HT358" s="193">
        <f t="shared" si="1754"/>
        <v>0.1893123114</v>
      </c>
      <c r="HU358" s="193">
        <f t="shared" si="1754"/>
        <v>0.2077596774</v>
      </c>
      <c r="HV358" s="193">
        <f t="shared" si="1754"/>
        <v>0.2310118886</v>
      </c>
      <c r="HW358" s="193">
        <f t="shared" si="1754"/>
        <v>0.2594372562</v>
      </c>
      <c r="HX358" s="193">
        <f t="shared" si="1754"/>
        <v>0.3024123721</v>
      </c>
      <c r="HY358" s="193">
        <f t="shared" si="1754"/>
        <v>0.3572770418</v>
      </c>
      <c r="HZ358" s="193">
        <f t="shared" si="1754"/>
        <v>0.4118461683</v>
      </c>
      <c r="IA358" s="193">
        <f t="shared" si="1754"/>
        <v>0.4490357328</v>
      </c>
      <c r="IB358" s="193">
        <f t="shared" si="1754"/>
        <v>0.4569053603</v>
      </c>
      <c r="IC358" s="193">
        <f t="shared" si="1754"/>
        <v>0.4589485145</v>
      </c>
      <c r="ID358" s="193">
        <f t="shared" si="1754"/>
        <v>0.4496141043</v>
      </c>
      <c r="IE358" s="193">
        <f t="shared" si="1754"/>
        <v>0.4335493038</v>
      </c>
      <c r="IF358" s="193">
        <f t="shared" si="1754"/>
        <v>0.4161624624</v>
      </c>
      <c r="IG358" s="193">
        <f t="shared" si="1754"/>
        <v>0.399817229</v>
      </c>
      <c r="IH358" s="193">
        <f t="shared" si="1754"/>
        <v>0.3841931088</v>
      </c>
      <c r="II358" s="193">
        <f t="shared" si="1754"/>
        <v>0.3669665148</v>
      </c>
      <c r="IJ358" s="193">
        <f t="shared" si="1754"/>
        <v>0.3457337361</v>
      </c>
      <c r="IK358" s="193">
        <f t="shared" si="1754"/>
        <v>0.323299102</v>
      </c>
      <c r="IL358" s="193">
        <f t="shared" si="1754"/>
        <v>0.2820354</v>
      </c>
      <c r="IM358" s="193">
        <f t="shared" si="1754"/>
        <v>0.2431754088</v>
      </c>
      <c r="IN358" s="193">
        <f t="shared" si="1754"/>
        <v>0.2075203653</v>
      </c>
      <c r="IO358" s="193">
        <f t="shared" si="23"/>
        <v>0</v>
      </c>
      <c r="IP358" s="193">
        <f t="shared" si="29"/>
        <v>0</v>
      </c>
      <c r="IQ358" s="193">
        <f t="shared" ref="IQ358:KK358" si="1755">MAX((MIN(CZ358+IP358,$IO$7))-GT358,0)</f>
        <v>0</v>
      </c>
      <c r="IR358" s="193">
        <f t="shared" si="1755"/>
        <v>0</v>
      </c>
      <c r="IS358" s="193">
        <f t="shared" si="1755"/>
        <v>0</v>
      </c>
      <c r="IT358" s="193">
        <f t="shared" si="1755"/>
        <v>0</v>
      </c>
      <c r="IU358" s="193">
        <f t="shared" si="1755"/>
        <v>0</v>
      </c>
      <c r="IV358" s="193">
        <f t="shared" si="1755"/>
        <v>0</v>
      </c>
      <c r="IW358" s="193">
        <f t="shared" si="1755"/>
        <v>0</v>
      </c>
      <c r="IX358" s="193">
        <f t="shared" si="1755"/>
        <v>0</v>
      </c>
      <c r="IY358" s="193">
        <f t="shared" si="1755"/>
        <v>0</v>
      </c>
      <c r="IZ358" s="193">
        <f t="shared" si="1755"/>
        <v>0</v>
      </c>
      <c r="JA358" s="193">
        <f t="shared" si="1755"/>
        <v>0</v>
      </c>
      <c r="JB358" s="193">
        <f t="shared" si="1755"/>
        <v>0</v>
      </c>
      <c r="JC358" s="193">
        <f t="shared" si="1755"/>
        <v>0</v>
      </c>
      <c r="JD358" s="193">
        <f t="shared" si="1755"/>
        <v>0</v>
      </c>
      <c r="JE358" s="193">
        <f t="shared" si="1755"/>
        <v>0</v>
      </c>
      <c r="JF358" s="193">
        <f t="shared" si="1755"/>
        <v>0</v>
      </c>
      <c r="JG358" s="193">
        <f t="shared" si="1755"/>
        <v>0</v>
      </c>
      <c r="JH358" s="193">
        <f t="shared" si="1755"/>
        <v>0</v>
      </c>
      <c r="JI358" s="193">
        <f t="shared" si="1755"/>
        <v>0</v>
      </c>
      <c r="JJ358" s="193">
        <f t="shared" si="1755"/>
        <v>0</v>
      </c>
      <c r="JK358" s="193">
        <f t="shared" si="1755"/>
        <v>0</v>
      </c>
      <c r="JL358" s="193">
        <f t="shared" si="1755"/>
        <v>0</v>
      </c>
      <c r="JM358" s="193">
        <f t="shared" si="1755"/>
        <v>0</v>
      </c>
      <c r="JN358" s="193">
        <f t="shared" si="1755"/>
        <v>0</v>
      </c>
      <c r="JO358" s="193">
        <f t="shared" si="1755"/>
        <v>0</v>
      </c>
      <c r="JP358" s="193">
        <f t="shared" si="1755"/>
        <v>0</v>
      </c>
      <c r="JQ358" s="193">
        <f t="shared" si="1755"/>
        <v>0</v>
      </c>
      <c r="JR358" s="193">
        <f t="shared" si="1755"/>
        <v>0</v>
      </c>
      <c r="JS358" s="193">
        <f t="shared" si="1755"/>
        <v>0</v>
      </c>
      <c r="JT358" s="193">
        <f t="shared" si="1755"/>
        <v>0</v>
      </c>
      <c r="JU358" s="193">
        <f t="shared" si="1755"/>
        <v>0</v>
      </c>
      <c r="JV358" s="193">
        <f t="shared" si="1755"/>
        <v>0</v>
      </c>
      <c r="JW358" s="193">
        <f t="shared" si="1755"/>
        <v>0</v>
      </c>
      <c r="JX358" s="193">
        <f t="shared" si="1755"/>
        <v>0</v>
      </c>
      <c r="JY358" s="193">
        <f t="shared" si="1755"/>
        <v>0</v>
      </c>
      <c r="JZ358" s="193">
        <f t="shared" si="1755"/>
        <v>0</v>
      </c>
      <c r="KA358" s="193">
        <f t="shared" si="1755"/>
        <v>0</v>
      </c>
      <c r="KB358" s="193">
        <f t="shared" si="1755"/>
        <v>0</v>
      </c>
      <c r="KC358" s="193">
        <f t="shared" si="1755"/>
        <v>0</v>
      </c>
      <c r="KD358" s="193">
        <f t="shared" si="1755"/>
        <v>0</v>
      </c>
      <c r="KE358" s="193">
        <f t="shared" si="1755"/>
        <v>0</v>
      </c>
      <c r="KF358" s="193">
        <f t="shared" si="1755"/>
        <v>0</v>
      </c>
      <c r="KG358" s="193">
        <f t="shared" si="1755"/>
        <v>0</v>
      </c>
      <c r="KH358" s="193">
        <f t="shared" si="1755"/>
        <v>0</v>
      </c>
      <c r="KI358" s="193">
        <f t="shared" si="1755"/>
        <v>0</v>
      </c>
      <c r="KJ358" s="193">
        <f t="shared" si="1755"/>
        <v>0</v>
      </c>
      <c r="KK358" s="193">
        <f t="shared" si="1755"/>
        <v>0</v>
      </c>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row>
    <row r="359" ht="14.25" customHeight="1">
      <c r="A359" s="1">
        <v>12.0</v>
      </c>
      <c r="B359" s="1">
        <f t="shared" ref="B359:C359" si="1756">B358+1</f>
        <v>349</v>
      </c>
      <c r="C359" s="267">
        <f t="shared" si="1756"/>
        <v>43814</v>
      </c>
      <c r="D359" s="193">
        <f t="shared" si="15"/>
        <v>13.2392785</v>
      </c>
      <c r="E359" s="193">
        <f>(SUMIFS(Profile!$F$2:$F$17521,Profile!$B$2:$B$17521,$B359,Profile!$C$2:$C$17521,E$8))*$C$6</f>
        <v>0.1774739804</v>
      </c>
      <c r="F359" s="193">
        <f>(SUMIFS(Profile!$F$2:$F$17521,Profile!$B$2:$B$17521,$B359,Profile!$C$2:$C$17521,F$8))*$C$6</f>
        <v>0.1570424386</v>
      </c>
      <c r="G359" s="193">
        <f>(SUMIFS(Profile!$F$2:$F$17521,Profile!$B$2:$B$17521,$B359,Profile!$C$2:$C$17521,G$8))*$C$6</f>
        <v>0.14622574</v>
      </c>
      <c r="H359" s="193">
        <f>(SUMIFS(Profile!$F$2:$F$17521,Profile!$B$2:$B$17521,$B359,Profile!$C$2:$C$17521,H$8))*$C$6</f>
        <v>0.1370115153</v>
      </c>
      <c r="I359" s="193">
        <f>(SUMIFS(Profile!$F$2:$F$17521,Profile!$B$2:$B$17521,$B359,Profile!$C$2:$C$17521,I$8))*$C$6</f>
        <v>0.1326047122</v>
      </c>
      <c r="J359" s="193">
        <f>(SUMIFS(Profile!$F$2:$F$17521,Profile!$B$2:$B$17521,$B359,Profile!$C$2:$C$17521,J$8))*$C$6</f>
        <v>0.1281979091</v>
      </c>
      <c r="K359" s="193">
        <f>(SUMIFS(Profile!$F$2:$F$17521,Profile!$B$2:$B$17521,$B359,Profile!$C$2:$C$17521,K$8))*$C$6</f>
        <v>0.1273966722</v>
      </c>
      <c r="L359" s="193">
        <f>(SUMIFS(Profile!$F$2:$F$17521,Profile!$B$2:$B$17521,$B359,Profile!$C$2:$C$17521,L$8))*$C$6</f>
        <v>0.1261948168</v>
      </c>
      <c r="M359" s="193">
        <f>(SUMIFS(Profile!$F$2:$F$17521,Profile!$B$2:$B$17521,$B359,Profile!$C$2:$C$17521,M$8))*$C$6</f>
        <v>0.1249929614</v>
      </c>
      <c r="N359" s="193">
        <f>(SUMIFS(Profile!$F$2:$F$17521,Profile!$B$2:$B$17521,$B359,Profile!$C$2:$C$17521,N$8))*$C$6</f>
        <v>0.1302010014</v>
      </c>
      <c r="O359" s="193">
        <f>(SUMIFS(Profile!$F$2:$F$17521,Profile!$B$2:$B$17521,$B359,Profile!$C$2:$C$17521,O$8))*$C$6</f>
        <v>0.1370115153</v>
      </c>
      <c r="P359" s="193">
        <f>(SUMIFS(Profile!$F$2:$F$17521,Profile!$B$2:$B$17521,$B359,Profile!$C$2:$C$17521,P$8))*$C$6</f>
        <v>0.1466263585</v>
      </c>
      <c r="Q359" s="193">
        <f>(SUMIFS(Profile!$F$2:$F$17521,Profile!$B$2:$B$17521,$B359,Profile!$C$2:$C$17521,Q$8))*$C$6</f>
        <v>0.1774739804</v>
      </c>
      <c r="R359" s="193">
        <f>(SUMIFS(Profile!$F$2:$F$17521,Profile!$B$2:$B$17521,$B359,Profile!$C$2:$C$17521,R$8))*$C$6</f>
        <v>0.2107253131</v>
      </c>
      <c r="S359" s="193">
        <f>(SUMIFS(Profile!$F$2:$F$17521,Profile!$B$2:$B$17521,$B359,Profile!$C$2:$C$17521,S$8))*$C$6</f>
        <v>0.2523896335</v>
      </c>
      <c r="T359" s="193">
        <f>(SUMIFS(Profile!$F$2:$F$17521,Profile!$B$2:$B$17521,$B359,Profile!$C$2:$C$17521,T$8))*$C$6</f>
        <v>0.288044677</v>
      </c>
      <c r="U359" s="193">
        <f>(SUMIFS(Profile!$F$2:$F$17521,Profile!$B$2:$B$17521,$B359,Profile!$C$2:$C$17521,U$8))*$C$6</f>
        <v>0.294053954</v>
      </c>
      <c r="V359" s="193">
        <f>(SUMIFS(Profile!$F$2:$F$17521,Profile!$B$2:$B$17521,$B359,Profile!$C$2:$C$17521,V$8))*$C$6</f>
        <v>0.2924514801</v>
      </c>
      <c r="W359" s="193">
        <f>(SUMIFS(Profile!$F$2:$F$17521,Profile!$B$2:$B$17521,$B359,Profile!$C$2:$C$17521,W$8))*$C$6</f>
        <v>0.293252717</v>
      </c>
      <c r="X359" s="193">
        <f>(SUMIFS(Profile!$F$2:$F$17521,Profile!$B$2:$B$17521,$B359,Profile!$C$2:$C$17521,X$8))*$C$6</f>
        <v>0.2896471508</v>
      </c>
      <c r="Y359" s="193">
        <f>(SUMIFS(Profile!$F$2:$F$17521,Profile!$B$2:$B$17521,$B359,Profile!$C$2:$C$17521,Y$8))*$C$6</f>
        <v>0.2796316892</v>
      </c>
      <c r="Z359" s="193">
        <f>(SUMIFS(Profile!$F$2:$F$17521,Profile!$B$2:$B$17521,$B359,Profile!$C$2:$C$17521,Z$8))*$C$6</f>
        <v>0.2764267415</v>
      </c>
      <c r="AA359" s="193">
        <f>(SUMIFS(Profile!$F$2:$F$17521,Profile!$B$2:$B$17521,$B359,Profile!$C$2:$C$17521,AA$8))*$C$6</f>
        <v>0.2724205568</v>
      </c>
      <c r="AB359" s="193">
        <f>(SUMIFS(Profile!$F$2:$F$17521,Profile!$B$2:$B$17521,$B359,Profile!$C$2:$C$17521,AB$8))*$C$6</f>
        <v>0.2720199383</v>
      </c>
      <c r="AC359" s="193">
        <f>(SUMIFS(Profile!$F$2:$F$17521,Profile!$B$2:$B$17521,$B359,Profile!$C$2:$C$17521,AC$8))*$C$6</f>
        <v>0.2780292153</v>
      </c>
      <c r="AD359" s="193">
        <f>(SUMIFS(Profile!$F$2:$F$17521,Profile!$B$2:$B$17521,$B359,Profile!$C$2:$C$17521,AD$8))*$C$6</f>
        <v>0.2784298338</v>
      </c>
      <c r="AE359" s="193">
        <f>(SUMIFS(Profile!$F$2:$F$17521,Profile!$B$2:$B$17521,$B359,Profile!$C$2:$C$17521,AE$8))*$C$6</f>
        <v>0.2756255045</v>
      </c>
      <c r="AF359" s="193">
        <f>(SUMIFS(Profile!$F$2:$F$17521,Profile!$B$2:$B$17521,$B359,Profile!$C$2:$C$17521,AF$8))*$C$6</f>
        <v>0.2720199383</v>
      </c>
      <c r="AG359" s="193">
        <f>(SUMIFS(Profile!$F$2:$F$17521,Profile!$B$2:$B$17521,$B359,Profile!$C$2:$C$17521,AG$8))*$C$6</f>
        <v>0.2736224122</v>
      </c>
      <c r="AH359" s="193">
        <f>(SUMIFS(Profile!$F$2:$F$17521,Profile!$B$2:$B$17521,$B359,Profile!$C$2:$C$17521,AH$8))*$C$6</f>
        <v>0.2860415846</v>
      </c>
      <c r="AI359" s="193">
        <f>(SUMIFS(Profile!$F$2:$F$17521,Profile!$B$2:$B$17521,$B359,Profile!$C$2:$C$17521,AI$8))*$C$6</f>
        <v>0.2952558094</v>
      </c>
      <c r="AJ359" s="193">
        <f>(SUMIFS(Profile!$F$2:$F$17521,Profile!$B$2:$B$17521,$B359,Profile!$C$2:$C$17521,AJ$8))*$C$6</f>
        <v>0.3249015758</v>
      </c>
      <c r="AK359" s="193">
        <f>(SUMIFS(Profile!$F$2:$F$17521,Profile!$B$2:$B$17521,$B359,Profile!$C$2:$C$17521,AK$8))*$C$6</f>
        <v>0.369770844</v>
      </c>
      <c r="AL359" s="193">
        <f>(SUMIFS(Profile!$F$2:$F$17521,Profile!$B$2:$B$17521,$B359,Profile!$C$2:$C$17521,AL$8))*$C$6</f>
        <v>0.4194074719</v>
      </c>
      <c r="AM359" s="193">
        <f>(SUMIFS(Profile!$F$2:$F$17521,Profile!$B$2:$B$17521,$B359,Profile!$C$2:$C$17521,AM$8))*$C$6</f>
        <v>0.4579469684</v>
      </c>
      <c r="AN359" s="193">
        <f>(SUMIFS(Profile!$F$2:$F$17521,Profile!$B$2:$B$17521,$B359,Profile!$C$2:$C$17521,AN$8))*$C$6</f>
        <v>0.4647574823</v>
      </c>
      <c r="AO359" s="193">
        <f>(SUMIFS(Profile!$F$2:$F$17521,Profile!$B$2:$B$17521,$B359,Profile!$C$2:$C$17521,AO$8))*$C$6</f>
        <v>0.4654785955</v>
      </c>
      <c r="AP359" s="193">
        <f>(SUMIFS(Profile!$F$2:$F$17521,Profile!$B$2:$B$17521,$B359,Profile!$C$2:$C$17521,AP$8))*$C$6</f>
        <v>0.4568652985</v>
      </c>
      <c r="AQ359" s="193">
        <f>(SUMIFS(Profile!$F$2:$F$17521,Profile!$B$2:$B$17521,$B359,Profile!$C$2:$C$17521,AQ$8))*$C$6</f>
        <v>0.4414815494</v>
      </c>
      <c r="AR359" s="193">
        <f>(SUMIFS(Profile!$F$2:$F$17521,Profile!$B$2:$B$17521,$B359,Profile!$C$2:$C$17521,AR$8))*$C$6</f>
        <v>0.4185261113</v>
      </c>
      <c r="AS359" s="193">
        <f>(SUMIFS(Profile!$F$2:$F$17521,Profile!$B$2:$B$17521,$B359,Profile!$C$2:$C$17521,AS$8))*$C$6</f>
        <v>0.405025269</v>
      </c>
      <c r="AT359" s="193">
        <f>(SUMIFS(Profile!$F$2:$F$17521,Profile!$B$2:$B$17521,$B359,Profile!$C$2:$C$17521,AT$8))*$C$6</f>
        <v>0.3898017673</v>
      </c>
      <c r="AU359" s="193">
        <f>(SUMIFS(Profile!$F$2:$F$17521,Profile!$B$2:$B$17521,$B359,Profile!$C$2:$C$17521,AU$8))*$C$6</f>
        <v>0.3701714625</v>
      </c>
      <c r="AV359" s="193">
        <f>(SUMIFS(Profile!$F$2:$F$17521,Profile!$B$2:$B$17521,$B359,Profile!$C$2:$C$17521,AV$8))*$C$6</f>
        <v>0.3513423946</v>
      </c>
      <c r="AW359" s="193">
        <f>(SUMIFS(Profile!$F$2:$F$17521,Profile!$B$2:$B$17521,$B359,Profile!$C$2:$C$17521,AW$8))*$C$6</f>
        <v>0.3281065236</v>
      </c>
      <c r="AX359" s="193">
        <f>(SUMIFS(Profile!$F$2:$F$17521,Profile!$B$2:$B$17521,$B359,Profile!$C$2:$C$17521,AX$8))*$C$6</f>
        <v>0.2876440585</v>
      </c>
      <c r="AY359" s="193">
        <f>(SUMIFS(Profile!$F$2:$F$17521,Profile!$B$2:$B$17521,$B359,Profile!$C$2:$C$17521,AY$8))*$C$6</f>
        <v>0.2487840673</v>
      </c>
      <c r="AZ359" s="193">
        <f>(SUMIFS(Profile!$F$2:$F$17521,Profile!$B$2:$B$17521,$B359,Profile!$C$2:$C$17521,AZ$8))*$C$6</f>
        <v>0.2107253131</v>
      </c>
      <c r="BA359" s="193">
        <f t="shared" si="16"/>
        <v>2.605250192</v>
      </c>
      <c r="BB359" s="193">
        <f>(SUMIFS(Profile!$E$2:$E$17521,Profile!$B$2:$B$17521,$B359,Profile!$C$2:$C$17521,BB$8))*$C$9</f>
        <v>0</v>
      </c>
      <c r="BC359" s="193">
        <f>(SUMIFS(Profile!$E$2:$E$17521,Profile!$B$2:$B$17521,$B359,Profile!$C$2:$C$17521,BC$8))*$C$9</f>
        <v>0</v>
      </c>
      <c r="BD359" s="193">
        <f>(SUMIFS(Profile!$E$2:$E$17521,Profile!$B$2:$B$17521,$B359,Profile!$C$2:$C$17521,BD$8))*$C$9</f>
        <v>0</v>
      </c>
      <c r="BE359" s="193">
        <f>(SUMIFS(Profile!$E$2:$E$17521,Profile!$B$2:$B$17521,$B359,Profile!$C$2:$C$17521,BE$8))*$C$9</f>
        <v>0</v>
      </c>
      <c r="BF359" s="193">
        <f>(SUMIFS(Profile!$E$2:$E$17521,Profile!$B$2:$B$17521,$B359,Profile!$C$2:$C$17521,BF$8))*$C$9</f>
        <v>0</v>
      </c>
      <c r="BG359" s="193">
        <f>(SUMIFS(Profile!$E$2:$E$17521,Profile!$B$2:$B$17521,$B359,Profile!$C$2:$C$17521,BG$8))*$C$9</f>
        <v>0</v>
      </c>
      <c r="BH359" s="193">
        <f>(SUMIFS(Profile!$E$2:$E$17521,Profile!$B$2:$B$17521,$B359,Profile!$C$2:$C$17521,BH$8))*$C$9</f>
        <v>0</v>
      </c>
      <c r="BI359" s="193">
        <f>(SUMIFS(Profile!$E$2:$E$17521,Profile!$B$2:$B$17521,$B359,Profile!$C$2:$C$17521,BI$8))*$C$9</f>
        <v>0</v>
      </c>
      <c r="BJ359" s="193">
        <f>(SUMIFS(Profile!$E$2:$E$17521,Profile!$B$2:$B$17521,$B359,Profile!$C$2:$C$17521,BJ$8))*$C$9</f>
        <v>0</v>
      </c>
      <c r="BK359" s="193">
        <f>(SUMIFS(Profile!$E$2:$E$17521,Profile!$B$2:$B$17521,$B359,Profile!$C$2:$C$17521,BK$8))*$C$9</f>
        <v>0</v>
      </c>
      <c r="BL359" s="193">
        <f>(SUMIFS(Profile!$E$2:$E$17521,Profile!$B$2:$B$17521,$B359,Profile!$C$2:$C$17521,BL$8))*$C$9</f>
        <v>0</v>
      </c>
      <c r="BM359" s="193">
        <f>(SUMIFS(Profile!$E$2:$E$17521,Profile!$B$2:$B$17521,$B359,Profile!$C$2:$C$17521,BM$8))*$C$9</f>
        <v>0</v>
      </c>
      <c r="BN359" s="193">
        <f>(SUMIFS(Profile!$E$2:$E$17521,Profile!$B$2:$B$17521,$B359,Profile!$C$2:$C$17521,BN$8))*$C$9</f>
        <v>0</v>
      </c>
      <c r="BO359" s="193">
        <f>(SUMIFS(Profile!$E$2:$E$17521,Profile!$B$2:$B$17521,$B359,Profile!$C$2:$C$17521,BO$8))*$C$9</f>
        <v>0</v>
      </c>
      <c r="BP359" s="193">
        <f>(SUMIFS(Profile!$E$2:$E$17521,Profile!$B$2:$B$17521,$B359,Profile!$C$2:$C$17521,BP$8))*$C$9</f>
        <v>0</v>
      </c>
      <c r="BQ359" s="193">
        <f>(SUMIFS(Profile!$E$2:$E$17521,Profile!$B$2:$B$17521,$B359,Profile!$C$2:$C$17521,BQ$8))*$C$9</f>
        <v>0</v>
      </c>
      <c r="BR359" s="193">
        <f>(SUMIFS(Profile!$E$2:$E$17521,Profile!$B$2:$B$17521,$B359,Profile!$C$2:$C$17521,BR$8))*$C$9</f>
        <v>0</v>
      </c>
      <c r="BS359" s="193">
        <f>(SUMIFS(Profile!$E$2:$E$17521,Profile!$B$2:$B$17521,$B359,Profile!$C$2:$C$17521,BS$8))*$C$9</f>
        <v>0.003250132031</v>
      </c>
      <c r="BT359" s="193">
        <f>(SUMIFS(Profile!$E$2:$E$17521,Profile!$B$2:$B$17521,$B359,Profile!$C$2:$C$17521,BT$8))*$C$9</f>
        <v>0.02588276875</v>
      </c>
      <c r="BU359" s="193">
        <f>(SUMIFS(Profile!$E$2:$E$17521,Profile!$B$2:$B$17521,$B359,Profile!$C$2:$C$17521,BU$8))*$C$9</f>
        <v>0.06890342843</v>
      </c>
      <c r="BV359" s="193">
        <f>(SUMIFS(Profile!$E$2:$E$17521,Profile!$B$2:$B$17521,$B359,Profile!$C$2:$C$17521,BV$8))*$C$9</f>
        <v>0.1251049543</v>
      </c>
      <c r="BW359" s="193">
        <f>(SUMIFS(Profile!$E$2:$E$17521,Profile!$B$2:$B$17521,$B359,Profile!$C$2:$C$17521,BW$8))*$C$9</f>
        <v>0.1708636288</v>
      </c>
      <c r="BX359" s="193">
        <f>(SUMIFS(Profile!$E$2:$E$17521,Profile!$B$2:$B$17521,$B359,Profile!$C$2:$C$17521,BX$8))*$C$9</f>
        <v>0.2102952901</v>
      </c>
      <c r="BY359" s="193">
        <f>(SUMIFS(Profile!$E$2:$E$17521,Profile!$B$2:$B$17521,$B359,Profile!$C$2:$C$17521,BY$8))*$C$9</f>
        <v>0.2395429208</v>
      </c>
      <c r="BZ359" s="193">
        <f>(SUMIFS(Profile!$E$2:$E$17521,Profile!$B$2:$B$17521,$B359,Profile!$C$2:$C$17521,BZ$8))*$C$9</f>
        <v>0.2504834667</v>
      </c>
      <c r="CA359" s="193">
        <f>(SUMIFS(Profile!$E$2:$E$17521,Profile!$B$2:$B$17521,$B359,Profile!$C$2:$C$17521,CA$8))*$C$9</f>
        <v>0.2625249715</v>
      </c>
      <c r="CB359" s="193">
        <f>(SUMIFS(Profile!$E$2:$E$17521,Profile!$B$2:$B$17521,$B359,Profile!$C$2:$C$17521,CB$8))*$C$9</f>
        <v>0.2716464306</v>
      </c>
      <c r="CC359" s="193">
        <f>(SUMIFS(Profile!$E$2:$E$17521,Profile!$B$2:$B$17521,$B359,Profile!$C$2:$C$17521,CC$8))*$C$9</f>
        <v>0.2504923385</v>
      </c>
      <c r="CD359" s="193">
        <f>(SUMIFS(Profile!$E$2:$E$17521,Profile!$B$2:$B$17521,$B359,Profile!$C$2:$C$17521,CD$8))*$C$9</f>
        <v>0.2272775118</v>
      </c>
      <c r="CE359" s="193">
        <f>(SUMIFS(Profile!$E$2:$E$17521,Profile!$B$2:$B$17521,$B359,Profile!$C$2:$C$17521,CE$8))*$C$9</f>
        <v>0.197802435</v>
      </c>
      <c r="CF359" s="193">
        <f>(SUMIFS(Profile!$E$2:$E$17521,Profile!$B$2:$B$17521,$B359,Profile!$C$2:$C$17521,CF$8))*$C$9</f>
        <v>0.148568187</v>
      </c>
      <c r="CG359" s="193">
        <f>(SUMIFS(Profile!$E$2:$E$17521,Profile!$B$2:$B$17521,$B359,Profile!$C$2:$C$17521,CG$8))*$C$9</f>
        <v>0.0930511887</v>
      </c>
      <c r="CH359" s="193">
        <f>(SUMIFS(Profile!$E$2:$E$17521,Profile!$B$2:$B$17521,$B359,Profile!$C$2:$C$17521,CH$8))*$C$9</f>
        <v>0.04621688975</v>
      </c>
      <c r="CI359" s="193">
        <f>(SUMIFS(Profile!$E$2:$E$17521,Profile!$B$2:$B$17521,$B359,Profile!$C$2:$C$17521,CI$8))*$C$9</f>
        <v>0.01243803528</v>
      </c>
      <c r="CJ359" s="193">
        <f>(SUMIFS(Profile!$E$2:$E$17521,Profile!$B$2:$B$17521,$B359,Profile!$C$2:$C$17521,CJ$8))*$C$9</f>
        <v>0.0009056143647</v>
      </c>
      <c r="CK359" s="193">
        <f>(SUMIFS(Profile!$E$2:$E$17521,Profile!$B$2:$B$17521,$B359,Profile!$C$2:$C$17521,CK$8))*$C$9</f>
        <v>0</v>
      </c>
      <c r="CL359" s="193">
        <f>(SUMIFS(Profile!$E$2:$E$17521,Profile!$B$2:$B$17521,$B359,Profile!$C$2:$C$17521,CL$8))*$C$9</f>
        <v>0</v>
      </c>
      <c r="CM359" s="193">
        <f>(SUMIFS(Profile!$E$2:$E$17521,Profile!$B$2:$B$17521,$B359,Profile!$C$2:$C$17521,CM$8))*$C$9</f>
        <v>0</v>
      </c>
      <c r="CN359" s="193">
        <f>(SUMIFS(Profile!$E$2:$E$17521,Profile!$B$2:$B$17521,$B359,Profile!$C$2:$C$17521,CN$8))*$C$9</f>
        <v>0</v>
      </c>
      <c r="CO359" s="193">
        <f>(SUMIFS(Profile!$E$2:$E$17521,Profile!$B$2:$B$17521,$B359,Profile!$C$2:$C$17521,CO$8))*$C$9</f>
        <v>0</v>
      </c>
      <c r="CP359" s="193">
        <f>(SUMIFS(Profile!$E$2:$E$17521,Profile!$B$2:$B$17521,$B359,Profile!$C$2:$C$17521,CP$8))*$C$9</f>
        <v>0</v>
      </c>
      <c r="CQ359" s="193">
        <f>(SUMIFS(Profile!$E$2:$E$17521,Profile!$B$2:$B$17521,$B359,Profile!$C$2:$C$17521,CQ$8))*$C$9</f>
        <v>0</v>
      </c>
      <c r="CR359" s="193">
        <f>(SUMIFS(Profile!$E$2:$E$17521,Profile!$B$2:$B$17521,$B359,Profile!$C$2:$C$17521,CR$8))*$C$9</f>
        <v>0</v>
      </c>
      <c r="CS359" s="193">
        <f>(SUMIFS(Profile!$E$2:$E$17521,Profile!$B$2:$B$17521,$B359,Profile!$C$2:$C$17521,CS$8))*$C$9</f>
        <v>0</v>
      </c>
      <c r="CT359" s="193">
        <f>(SUMIFS(Profile!$E$2:$E$17521,Profile!$B$2:$B$17521,$B359,Profile!$C$2:$C$17521,CT$8))*$C$9</f>
        <v>0</v>
      </c>
      <c r="CU359" s="193">
        <f>(SUMIFS(Profile!$E$2:$E$17521,Profile!$B$2:$B$17521,$B359,Profile!$C$2:$C$17521,CU$8))*$C$9</f>
        <v>0</v>
      </c>
      <c r="CV359" s="193">
        <f>(SUMIFS(Profile!$E$2:$E$17521,Profile!$B$2:$B$17521,$B359,Profile!$C$2:$C$17521,CV$8))*$C$9</f>
        <v>0</v>
      </c>
      <c r="CW359" s="193">
        <f>(SUMIFS(Profile!$E$2:$E$17521,Profile!$B$2:$B$17521,$B359,Profile!$C$2:$C$17521,CW$8))*$C$9</f>
        <v>0</v>
      </c>
      <c r="CX359" s="193">
        <f t="shared" si="17"/>
        <v>0</v>
      </c>
      <c r="CY359" s="193">
        <f t="shared" ref="CY359:ET359" si="1757">MAX(BB359-E359,0)</f>
        <v>0</v>
      </c>
      <c r="CZ359" s="193">
        <f t="shared" si="1757"/>
        <v>0</v>
      </c>
      <c r="DA359" s="193">
        <f t="shared" si="1757"/>
        <v>0</v>
      </c>
      <c r="DB359" s="193">
        <f t="shared" si="1757"/>
        <v>0</v>
      </c>
      <c r="DC359" s="193">
        <f t="shared" si="1757"/>
        <v>0</v>
      </c>
      <c r="DD359" s="193">
        <f t="shared" si="1757"/>
        <v>0</v>
      </c>
      <c r="DE359" s="193">
        <f t="shared" si="1757"/>
        <v>0</v>
      </c>
      <c r="DF359" s="193">
        <f t="shared" si="1757"/>
        <v>0</v>
      </c>
      <c r="DG359" s="193">
        <f t="shared" si="1757"/>
        <v>0</v>
      </c>
      <c r="DH359" s="193">
        <f t="shared" si="1757"/>
        <v>0</v>
      </c>
      <c r="DI359" s="193">
        <f t="shared" si="1757"/>
        <v>0</v>
      </c>
      <c r="DJ359" s="193">
        <f t="shared" si="1757"/>
        <v>0</v>
      </c>
      <c r="DK359" s="193">
        <f t="shared" si="1757"/>
        <v>0</v>
      </c>
      <c r="DL359" s="193">
        <f t="shared" si="1757"/>
        <v>0</v>
      </c>
      <c r="DM359" s="193">
        <f t="shared" si="1757"/>
        <v>0</v>
      </c>
      <c r="DN359" s="193">
        <f t="shared" si="1757"/>
        <v>0</v>
      </c>
      <c r="DO359" s="193">
        <f t="shared" si="1757"/>
        <v>0</v>
      </c>
      <c r="DP359" s="193">
        <f t="shared" si="1757"/>
        <v>0</v>
      </c>
      <c r="DQ359" s="193">
        <f t="shared" si="1757"/>
        <v>0</v>
      </c>
      <c r="DR359" s="193">
        <f t="shared" si="1757"/>
        <v>0</v>
      </c>
      <c r="DS359" s="193">
        <f t="shared" si="1757"/>
        <v>0</v>
      </c>
      <c r="DT359" s="193">
        <f t="shared" si="1757"/>
        <v>0</v>
      </c>
      <c r="DU359" s="193">
        <f t="shared" si="1757"/>
        <v>0</v>
      </c>
      <c r="DV359" s="193">
        <f t="shared" si="1757"/>
        <v>0</v>
      </c>
      <c r="DW359" s="193">
        <f t="shared" si="1757"/>
        <v>0</v>
      </c>
      <c r="DX359" s="193">
        <f t="shared" si="1757"/>
        <v>0</v>
      </c>
      <c r="DY359" s="193">
        <f t="shared" si="1757"/>
        <v>0</v>
      </c>
      <c r="DZ359" s="193">
        <f t="shared" si="1757"/>
        <v>0</v>
      </c>
      <c r="EA359" s="193">
        <f t="shared" si="1757"/>
        <v>0</v>
      </c>
      <c r="EB359" s="193">
        <f t="shared" si="1757"/>
        <v>0</v>
      </c>
      <c r="EC359" s="193">
        <f t="shared" si="1757"/>
        <v>0</v>
      </c>
      <c r="ED359" s="193">
        <f t="shared" si="1757"/>
        <v>0</v>
      </c>
      <c r="EE359" s="193">
        <f t="shared" si="1757"/>
        <v>0</v>
      </c>
      <c r="EF359" s="193">
        <f t="shared" si="1757"/>
        <v>0</v>
      </c>
      <c r="EG359" s="193">
        <f t="shared" si="1757"/>
        <v>0</v>
      </c>
      <c r="EH359" s="193">
        <f t="shared" si="1757"/>
        <v>0</v>
      </c>
      <c r="EI359" s="193">
        <f t="shared" si="1757"/>
        <v>0</v>
      </c>
      <c r="EJ359" s="193">
        <f t="shared" si="1757"/>
        <v>0</v>
      </c>
      <c r="EK359" s="193">
        <f t="shared" si="1757"/>
        <v>0</v>
      </c>
      <c r="EL359" s="193">
        <f t="shared" si="1757"/>
        <v>0</v>
      </c>
      <c r="EM359" s="193">
        <f t="shared" si="1757"/>
        <v>0</v>
      </c>
      <c r="EN359" s="193">
        <f t="shared" si="1757"/>
        <v>0</v>
      </c>
      <c r="EO359" s="193">
        <f t="shared" si="1757"/>
        <v>0</v>
      </c>
      <c r="EP359" s="193">
        <f t="shared" si="1757"/>
        <v>0</v>
      </c>
      <c r="EQ359" s="193">
        <f t="shared" si="1757"/>
        <v>0</v>
      </c>
      <c r="ER359" s="193">
        <f t="shared" si="1757"/>
        <v>0</v>
      </c>
      <c r="ES359" s="193">
        <f t="shared" si="1757"/>
        <v>0</v>
      </c>
      <c r="ET359" s="193">
        <f t="shared" si="1757"/>
        <v>0</v>
      </c>
      <c r="EU359" s="193">
        <f t="shared" si="19"/>
        <v>2.605250192</v>
      </c>
      <c r="EV359" s="193">
        <f t="shared" ref="EV359:GQ359" si="1758">BB359-CY359</f>
        <v>0</v>
      </c>
      <c r="EW359" s="193">
        <f t="shared" si="1758"/>
        <v>0</v>
      </c>
      <c r="EX359" s="193">
        <f t="shared" si="1758"/>
        <v>0</v>
      </c>
      <c r="EY359" s="193">
        <f t="shared" si="1758"/>
        <v>0</v>
      </c>
      <c r="EZ359" s="193">
        <f t="shared" si="1758"/>
        <v>0</v>
      </c>
      <c r="FA359" s="193">
        <f t="shared" si="1758"/>
        <v>0</v>
      </c>
      <c r="FB359" s="193">
        <f t="shared" si="1758"/>
        <v>0</v>
      </c>
      <c r="FC359" s="193">
        <f t="shared" si="1758"/>
        <v>0</v>
      </c>
      <c r="FD359" s="193">
        <f t="shared" si="1758"/>
        <v>0</v>
      </c>
      <c r="FE359" s="193">
        <f t="shared" si="1758"/>
        <v>0</v>
      </c>
      <c r="FF359" s="193">
        <f t="shared" si="1758"/>
        <v>0</v>
      </c>
      <c r="FG359" s="193">
        <f t="shared" si="1758"/>
        <v>0</v>
      </c>
      <c r="FH359" s="193">
        <f t="shared" si="1758"/>
        <v>0</v>
      </c>
      <c r="FI359" s="193">
        <f t="shared" si="1758"/>
        <v>0</v>
      </c>
      <c r="FJ359" s="193">
        <f t="shared" si="1758"/>
        <v>0</v>
      </c>
      <c r="FK359" s="193">
        <f t="shared" si="1758"/>
        <v>0</v>
      </c>
      <c r="FL359" s="193">
        <f t="shared" si="1758"/>
        <v>0</v>
      </c>
      <c r="FM359" s="193">
        <f t="shared" si="1758"/>
        <v>0.003250132031</v>
      </c>
      <c r="FN359" s="193">
        <f t="shared" si="1758"/>
        <v>0.02588276875</v>
      </c>
      <c r="FO359" s="193">
        <f t="shared" si="1758"/>
        <v>0.06890342843</v>
      </c>
      <c r="FP359" s="193">
        <f t="shared" si="1758"/>
        <v>0.1251049543</v>
      </c>
      <c r="FQ359" s="193">
        <f t="shared" si="1758"/>
        <v>0.1708636288</v>
      </c>
      <c r="FR359" s="193">
        <f t="shared" si="1758"/>
        <v>0.2102952901</v>
      </c>
      <c r="FS359" s="193">
        <f t="shared" si="1758"/>
        <v>0.2395429208</v>
      </c>
      <c r="FT359" s="193">
        <f t="shared" si="1758"/>
        <v>0.2504834667</v>
      </c>
      <c r="FU359" s="193">
        <f t="shared" si="1758"/>
        <v>0.2625249715</v>
      </c>
      <c r="FV359" s="193">
        <f t="shared" si="1758"/>
        <v>0.2716464306</v>
      </c>
      <c r="FW359" s="193">
        <f t="shared" si="1758"/>
        <v>0.2504923385</v>
      </c>
      <c r="FX359" s="193">
        <f t="shared" si="1758"/>
        <v>0.2272775118</v>
      </c>
      <c r="FY359" s="193">
        <f t="shared" si="1758"/>
        <v>0.197802435</v>
      </c>
      <c r="FZ359" s="193">
        <f t="shared" si="1758"/>
        <v>0.148568187</v>
      </c>
      <c r="GA359" s="193">
        <f t="shared" si="1758"/>
        <v>0.0930511887</v>
      </c>
      <c r="GB359" s="193">
        <f t="shared" si="1758"/>
        <v>0.04621688975</v>
      </c>
      <c r="GC359" s="193">
        <f t="shared" si="1758"/>
        <v>0.01243803528</v>
      </c>
      <c r="GD359" s="193">
        <f t="shared" si="1758"/>
        <v>0.0009056143647</v>
      </c>
      <c r="GE359" s="193">
        <f t="shared" si="1758"/>
        <v>0</v>
      </c>
      <c r="GF359" s="193">
        <f t="shared" si="1758"/>
        <v>0</v>
      </c>
      <c r="GG359" s="193">
        <f t="shared" si="1758"/>
        <v>0</v>
      </c>
      <c r="GH359" s="193">
        <f t="shared" si="1758"/>
        <v>0</v>
      </c>
      <c r="GI359" s="193">
        <f t="shared" si="1758"/>
        <v>0</v>
      </c>
      <c r="GJ359" s="193">
        <f t="shared" si="1758"/>
        <v>0</v>
      </c>
      <c r="GK359" s="193">
        <f t="shared" si="1758"/>
        <v>0</v>
      </c>
      <c r="GL359" s="193">
        <f t="shared" si="1758"/>
        <v>0</v>
      </c>
      <c r="GM359" s="193">
        <f t="shared" si="1758"/>
        <v>0</v>
      </c>
      <c r="GN359" s="193">
        <f t="shared" si="1758"/>
        <v>0</v>
      </c>
      <c r="GO359" s="193">
        <f t="shared" si="1758"/>
        <v>0</v>
      </c>
      <c r="GP359" s="193">
        <f t="shared" si="1758"/>
        <v>0</v>
      </c>
      <c r="GQ359" s="193">
        <f t="shared" si="1758"/>
        <v>0</v>
      </c>
      <c r="GR359" s="193">
        <f t="shared" si="21"/>
        <v>10.63402831</v>
      </c>
      <c r="GS359" s="193">
        <f t="shared" ref="GS359:IN359" si="1759">E359-EV359</f>
        <v>0.1774739804</v>
      </c>
      <c r="GT359" s="193">
        <f t="shared" si="1759"/>
        <v>0.1570424386</v>
      </c>
      <c r="GU359" s="193">
        <f t="shared" si="1759"/>
        <v>0.14622574</v>
      </c>
      <c r="GV359" s="193">
        <f t="shared" si="1759"/>
        <v>0.1370115153</v>
      </c>
      <c r="GW359" s="193">
        <f t="shared" si="1759"/>
        <v>0.1326047122</v>
      </c>
      <c r="GX359" s="193">
        <f t="shared" si="1759"/>
        <v>0.1281979091</v>
      </c>
      <c r="GY359" s="193">
        <f t="shared" si="1759"/>
        <v>0.1273966722</v>
      </c>
      <c r="GZ359" s="193">
        <f t="shared" si="1759"/>
        <v>0.1261948168</v>
      </c>
      <c r="HA359" s="193">
        <f t="shared" si="1759"/>
        <v>0.1249929614</v>
      </c>
      <c r="HB359" s="193">
        <f t="shared" si="1759"/>
        <v>0.1302010014</v>
      </c>
      <c r="HC359" s="193">
        <f t="shared" si="1759"/>
        <v>0.1370115153</v>
      </c>
      <c r="HD359" s="193">
        <f t="shared" si="1759"/>
        <v>0.1466263585</v>
      </c>
      <c r="HE359" s="193">
        <f t="shared" si="1759"/>
        <v>0.1774739804</v>
      </c>
      <c r="HF359" s="193">
        <f t="shared" si="1759"/>
        <v>0.2107253131</v>
      </c>
      <c r="HG359" s="193">
        <f t="shared" si="1759"/>
        <v>0.2523896335</v>
      </c>
      <c r="HH359" s="193">
        <f t="shared" si="1759"/>
        <v>0.288044677</v>
      </c>
      <c r="HI359" s="193">
        <f t="shared" si="1759"/>
        <v>0.294053954</v>
      </c>
      <c r="HJ359" s="193">
        <f t="shared" si="1759"/>
        <v>0.2892013481</v>
      </c>
      <c r="HK359" s="193">
        <f t="shared" si="1759"/>
        <v>0.2673699483</v>
      </c>
      <c r="HL359" s="193">
        <f t="shared" si="1759"/>
        <v>0.2207437224</v>
      </c>
      <c r="HM359" s="193">
        <f t="shared" si="1759"/>
        <v>0.1545267349</v>
      </c>
      <c r="HN359" s="193">
        <f t="shared" si="1759"/>
        <v>0.1055631126</v>
      </c>
      <c r="HO359" s="193">
        <f t="shared" si="1759"/>
        <v>0.06212526674</v>
      </c>
      <c r="HP359" s="193">
        <f t="shared" si="1759"/>
        <v>0.03247701752</v>
      </c>
      <c r="HQ359" s="193">
        <f t="shared" si="1759"/>
        <v>0.02754574865</v>
      </c>
      <c r="HR359" s="193">
        <f t="shared" si="1759"/>
        <v>0.01590486232</v>
      </c>
      <c r="HS359" s="193">
        <f t="shared" si="1759"/>
        <v>0.003979073962</v>
      </c>
      <c r="HT359" s="193">
        <f t="shared" si="1759"/>
        <v>0.02152759988</v>
      </c>
      <c r="HU359" s="193">
        <f t="shared" si="1759"/>
        <v>0.04634490037</v>
      </c>
      <c r="HV359" s="193">
        <f t="shared" si="1759"/>
        <v>0.08823914961</v>
      </c>
      <c r="HW359" s="193">
        <f t="shared" si="1759"/>
        <v>0.1466876223</v>
      </c>
      <c r="HX359" s="193">
        <f t="shared" si="1759"/>
        <v>0.2318503871</v>
      </c>
      <c r="HY359" s="193">
        <f t="shared" si="1759"/>
        <v>0.3235539543</v>
      </c>
      <c r="HZ359" s="193">
        <f t="shared" si="1759"/>
        <v>0.4069694367</v>
      </c>
      <c r="IA359" s="193">
        <f t="shared" si="1759"/>
        <v>0.457041354</v>
      </c>
      <c r="IB359" s="193">
        <f t="shared" si="1759"/>
        <v>0.4647574823</v>
      </c>
      <c r="IC359" s="193">
        <f t="shared" si="1759"/>
        <v>0.4654785955</v>
      </c>
      <c r="ID359" s="193">
        <f t="shared" si="1759"/>
        <v>0.4568652985</v>
      </c>
      <c r="IE359" s="193">
        <f t="shared" si="1759"/>
        <v>0.4414815494</v>
      </c>
      <c r="IF359" s="193">
        <f t="shared" si="1759"/>
        <v>0.4185261113</v>
      </c>
      <c r="IG359" s="193">
        <f t="shared" si="1759"/>
        <v>0.405025269</v>
      </c>
      <c r="IH359" s="193">
        <f t="shared" si="1759"/>
        <v>0.3898017673</v>
      </c>
      <c r="II359" s="193">
        <f t="shared" si="1759"/>
        <v>0.3701714625</v>
      </c>
      <c r="IJ359" s="193">
        <f t="shared" si="1759"/>
        <v>0.3513423946</v>
      </c>
      <c r="IK359" s="193">
        <f t="shared" si="1759"/>
        <v>0.3281065236</v>
      </c>
      <c r="IL359" s="193">
        <f t="shared" si="1759"/>
        <v>0.2876440585</v>
      </c>
      <c r="IM359" s="193">
        <f t="shared" si="1759"/>
        <v>0.2487840673</v>
      </c>
      <c r="IN359" s="193">
        <f t="shared" si="1759"/>
        <v>0.2107253131</v>
      </c>
      <c r="IO359" s="193">
        <f t="shared" si="23"/>
        <v>0</v>
      </c>
      <c r="IP359" s="193">
        <f t="shared" si="29"/>
        <v>0</v>
      </c>
      <c r="IQ359" s="193">
        <f t="shared" ref="IQ359:KK359" si="1760">MAX((MIN(CZ359+IP359,$IO$7))-GT359,0)</f>
        <v>0</v>
      </c>
      <c r="IR359" s="193">
        <f t="shared" si="1760"/>
        <v>0</v>
      </c>
      <c r="IS359" s="193">
        <f t="shared" si="1760"/>
        <v>0</v>
      </c>
      <c r="IT359" s="193">
        <f t="shared" si="1760"/>
        <v>0</v>
      </c>
      <c r="IU359" s="193">
        <f t="shared" si="1760"/>
        <v>0</v>
      </c>
      <c r="IV359" s="193">
        <f t="shared" si="1760"/>
        <v>0</v>
      </c>
      <c r="IW359" s="193">
        <f t="shared" si="1760"/>
        <v>0</v>
      </c>
      <c r="IX359" s="193">
        <f t="shared" si="1760"/>
        <v>0</v>
      </c>
      <c r="IY359" s="193">
        <f t="shared" si="1760"/>
        <v>0</v>
      </c>
      <c r="IZ359" s="193">
        <f t="shared" si="1760"/>
        <v>0</v>
      </c>
      <c r="JA359" s="193">
        <f t="shared" si="1760"/>
        <v>0</v>
      </c>
      <c r="JB359" s="193">
        <f t="shared" si="1760"/>
        <v>0</v>
      </c>
      <c r="JC359" s="193">
        <f t="shared" si="1760"/>
        <v>0</v>
      </c>
      <c r="JD359" s="193">
        <f t="shared" si="1760"/>
        <v>0</v>
      </c>
      <c r="JE359" s="193">
        <f t="shared" si="1760"/>
        <v>0</v>
      </c>
      <c r="JF359" s="193">
        <f t="shared" si="1760"/>
        <v>0</v>
      </c>
      <c r="JG359" s="193">
        <f t="shared" si="1760"/>
        <v>0</v>
      </c>
      <c r="JH359" s="193">
        <f t="shared" si="1760"/>
        <v>0</v>
      </c>
      <c r="JI359" s="193">
        <f t="shared" si="1760"/>
        <v>0</v>
      </c>
      <c r="JJ359" s="193">
        <f t="shared" si="1760"/>
        <v>0</v>
      </c>
      <c r="JK359" s="193">
        <f t="shared" si="1760"/>
        <v>0</v>
      </c>
      <c r="JL359" s="193">
        <f t="shared" si="1760"/>
        <v>0</v>
      </c>
      <c r="JM359" s="193">
        <f t="shared" si="1760"/>
        <v>0</v>
      </c>
      <c r="JN359" s="193">
        <f t="shared" si="1760"/>
        <v>0</v>
      </c>
      <c r="JO359" s="193">
        <f t="shared" si="1760"/>
        <v>0</v>
      </c>
      <c r="JP359" s="193">
        <f t="shared" si="1760"/>
        <v>0</v>
      </c>
      <c r="JQ359" s="193">
        <f t="shared" si="1760"/>
        <v>0</v>
      </c>
      <c r="JR359" s="193">
        <f t="shared" si="1760"/>
        <v>0</v>
      </c>
      <c r="JS359" s="193">
        <f t="shared" si="1760"/>
        <v>0</v>
      </c>
      <c r="JT359" s="193">
        <f t="shared" si="1760"/>
        <v>0</v>
      </c>
      <c r="JU359" s="193">
        <f t="shared" si="1760"/>
        <v>0</v>
      </c>
      <c r="JV359" s="193">
        <f t="shared" si="1760"/>
        <v>0</v>
      </c>
      <c r="JW359" s="193">
        <f t="shared" si="1760"/>
        <v>0</v>
      </c>
      <c r="JX359" s="193">
        <f t="shared" si="1760"/>
        <v>0</v>
      </c>
      <c r="JY359" s="193">
        <f t="shared" si="1760"/>
        <v>0</v>
      </c>
      <c r="JZ359" s="193">
        <f t="shared" si="1760"/>
        <v>0</v>
      </c>
      <c r="KA359" s="193">
        <f t="shared" si="1760"/>
        <v>0</v>
      </c>
      <c r="KB359" s="193">
        <f t="shared" si="1760"/>
        <v>0</v>
      </c>
      <c r="KC359" s="193">
        <f t="shared" si="1760"/>
        <v>0</v>
      </c>
      <c r="KD359" s="193">
        <f t="shared" si="1760"/>
        <v>0</v>
      </c>
      <c r="KE359" s="193">
        <f t="shared" si="1760"/>
        <v>0</v>
      </c>
      <c r="KF359" s="193">
        <f t="shared" si="1760"/>
        <v>0</v>
      </c>
      <c r="KG359" s="193">
        <f t="shared" si="1760"/>
        <v>0</v>
      </c>
      <c r="KH359" s="193">
        <f t="shared" si="1760"/>
        <v>0</v>
      </c>
      <c r="KI359" s="193">
        <f t="shared" si="1760"/>
        <v>0</v>
      </c>
      <c r="KJ359" s="193">
        <f t="shared" si="1760"/>
        <v>0</v>
      </c>
      <c r="KK359" s="193">
        <f t="shared" si="1760"/>
        <v>0</v>
      </c>
      <c r="KL359" s="1"/>
      <c r="KM359" s="1"/>
      <c r="KN359" s="1"/>
      <c r="KO359" s="1"/>
      <c r="KP359" s="1">
        <f>sum(26.4239579220873,
    49.2551588120706,
    79.511518391726,
    109.144145492009,
    136.034985330142,
    106.791321815121,
    114.060232986213,
    112.137205559454,
    88.7291922915532,
    55.8710979047754,
    25.7898086205524,
    23.2513748742937)</f>
        <v>927</v>
      </c>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row>
    <row r="360" ht="14.25" customHeight="1">
      <c r="A360" s="1">
        <v>12.0</v>
      </c>
      <c r="B360" s="1">
        <f t="shared" ref="B360:C360" si="1761">B359+1</f>
        <v>350</v>
      </c>
      <c r="C360" s="267">
        <f t="shared" si="1761"/>
        <v>43815</v>
      </c>
      <c r="D360" s="193">
        <f t="shared" si="15"/>
        <v>13.38818839</v>
      </c>
      <c r="E360" s="193">
        <f>(SUMIFS(Profile!$F$2:$F$17521,Profile!$B$2:$B$17521,$B360,Profile!$C$2:$C$17521,E$8))*$C$6</f>
        <v>0.1802783096</v>
      </c>
      <c r="F360" s="193">
        <f>(SUMIFS(Profile!$F$2:$F$17521,Profile!$B$2:$B$17521,$B360,Profile!$C$2:$C$17521,F$8))*$C$6</f>
        <v>0.1618498602</v>
      </c>
      <c r="G360" s="193">
        <f>(SUMIFS(Profile!$F$2:$F$17521,Profile!$B$2:$B$17521,$B360,Profile!$C$2:$C$17521,G$8))*$C$6</f>
        <v>0.1510331616</v>
      </c>
      <c r="H360" s="193">
        <f>(SUMIFS(Profile!$F$2:$F$17521,Profile!$B$2:$B$17521,$B360,Profile!$C$2:$C$17521,H$8))*$C$6</f>
        <v>0.1414183185</v>
      </c>
      <c r="I360" s="193">
        <f>(SUMIFS(Profile!$F$2:$F$17521,Profile!$B$2:$B$17521,$B360,Profile!$C$2:$C$17521,I$8))*$C$6</f>
        <v>0.135008423</v>
      </c>
      <c r="J360" s="193">
        <f>(SUMIFS(Profile!$F$2:$F$17521,Profile!$B$2:$B$17521,$B360,Profile!$C$2:$C$17521,J$8))*$C$6</f>
        <v>0.128999146</v>
      </c>
      <c r="K360" s="193">
        <f>(SUMIFS(Profile!$F$2:$F$17521,Profile!$B$2:$B$17521,$B360,Profile!$C$2:$C$17521,K$8))*$C$6</f>
        <v>0.1277972906</v>
      </c>
      <c r="L360" s="193">
        <f>(SUMIFS(Profile!$F$2:$F$17521,Profile!$B$2:$B$17521,$B360,Profile!$C$2:$C$17521,L$8))*$C$6</f>
        <v>0.1273966722</v>
      </c>
      <c r="M360" s="193">
        <f>(SUMIFS(Profile!$F$2:$F$17521,Profile!$B$2:$B$17521,$B360,Profile!$C$2:$C$17521,M$8))*$C$6</f>
        <v>0.1261948168</v>
      </c>
      <c r="N360" s="193">
        <f>(SUMIFS(Profile!$F$2:$F$17521,Profile!$B$2:$B$17521,$B360,Profile!$C$2:$C$17521,N$8))*$C$6</f>
        <v>0.1306016199</v>
      </c>
      <c r="O360" s="193">
        <f>(SUMIFS(Profile!$F$2:$F$17521,Profile!$B$2:$B$17521,$B360,Profile!$C$2:$C$17521,O$8))*$C$6</f>
        <v>0.1378127523</v>
      </c>
      <c r="P360" s="193">
        <f>(SUMIFS(Profile!$F$2:$F$17521,Profile!$B$2:$B$17521,$B360,Profile!$C$2:$C$17521,P$8))*$C$6</f>
        <v>0.14622574</v>
      </c>
      <c r="Q360" s="193">
        <f>(SUMIFS(Profile!$F$2:$F$17521,Profile!$B$2:$B$17521,$B360,Profile!$C$2:$C$17521,Q$8))*$C$6</f>
        <v>0.176272125</v>
      </c>
      <c r="R360" s="193">
        <f>(SUMIFS(Profile!$F$2:$F$17521,Profile!$B$2:$B$17521,$B360,Profile!$C$2:$C$17521,R$8))*$C$6</f>
        <v>0.2075203653</v>
      </c>
      <c r="S360" s="193">
        <f>(SUMIFS(Profile!$F$2:$F$17521,Profile!$B$2:$B$17521,$B360,Profile!$C$2:$C$17521,S$8))*$C$6</f>
        <v>0.2543927258</v>
      </c>
      <c r="T360" s="193">
        <f>(SUMIFS(Profile!$F$2:$F$17521,Profile!$B$2:$B$17521,$B360,Profile!$C$2:$C$17521,T$8))*$C$6</f>
        <v>0.2852403477</v>
      </c>
      <c r="U360" s="193">
        <f>(SUMIFS(Profile!$F$2:$F$17521,Profile!$B$2:$B$17521,$B360,Profile!$C$2:$C$17521,U$8))*$C$6</f>
        <v>0.3000632309</v>
      </c>
      <c r="V360" s="193">
        <f>(SUMIFS(Profile!$F$2:$F$17521,Profile!$B$2:$B$17521,$B360,Profile!$C$2:$C$17521,V$8))*$C$6</f>
        <v>0.2976595202</v>
      </c>
      <c r="W360" s="193">
        <f>(SUMIFS(Profile!$F$2:$F$17521,Profile!$B$2:$B$17521,$B360,Profile!$C$2:$C$17521,W$8))*$C$6</f>
        <v>0.2980601386</v>
      </c>
      <c r="X360" s="193">
        <f>(SUMIFS(Profile!$F$2:$F$17521,Profile!$B$2:$B$17521,$B360,Profile!$C$2:$C$17521,X$8))*$C$6</f>
        <v>0.2984607571</v>
      </c>
      <c r="Y360" s="193">
        <f>(SUMIFS(Profile!$F$2:$F$17521,Profile!$B$2:$B$17521,$B360,Profile!$C$2:$C$17521,Y$8))*$C$6</f>
        <v>0.2924514801</v>
      </c>
      <c r="Z360" s="193">
        <f>(SUMIFS(Profile!$F$2:$F$17521,Profile!$B$2:$B$17521,$B360,Profile!$C$2:$C$17521,Z$8))*$C$6</f>
        <v>0.2884452954</v>
      </c>
      <c r="AA360" s="193">
        <f>(SUMIFS(Profile!$F$2:$F$17521,Profile!$B$2:$B$17521,$B360,Profile!$C$2:$C$17521,AA$8))*$C$6</f>
        <v>0.2884452954</v>
      </c>
      <c r="AB360" s="193">
        <f>(SUMIFS(Profile!$F$2:$F$17521,Profile!$B$2:$B$17521,$B360,Profile!$C$2:$C$17521,AB$8))*$C$6</f>
        <v>0.2908490062</v>
      </c>
      <c r="AC360" s="193">
        <f>(SUMIFS(Profile!$F$2:$F$17521,Profile!$B$2:$B$17521,$B360,Profile!$C$2:$C$17521,AC$8))*$C$6</f>
        <v>0.2976595202</v>
      </c>
      <c r="AD360" s="193">
        <f>(SUMIFS(Profile!$F$2:$F$17521,Profile!$B$2:$B$17521,$B360,Profile!$C$2:$C$17521,AD$8))*$C$6</f>
        <v>0.2952558094</v>
      </c>
      <c r="AE360" s="193">
        <f>(SUMIFS(Profile!$F$2:$F$17521,Profile!$B$2:$B$17521,$B360,Profile!$C$2:$C$17521,AE$8))*$C$6</f>
        <v>0.2920508616</v>
      </c>
      <c r="AF360" s="193">
        <f>(SUMIFS(Profile!$F$2:$F$17521,Profile!$B$2:$B$17521,$B360,Profile!$C$2:$C$17521,AF$8))*$C$6</f>
        <v>0.2864422031</v>
      </c>
      <c r="AG360" s="193">
        <f>(SUMIFS(Profile!$F$2:$F$17521,Profile!$B$2:$B$17521,$B360,Profile!$C$2:$C$17521,AG$8))*$C$6</f>
        <v>0.2828366369</v>
      </c>
      <c r="AH360" s="193">
        <f>(SUMIFS(Profile!$F$2:$F$17521,Profile!$B$2:$B$17521,$B360,Profile!$C$2:$C$17521,AH$8))*$C$6</f>
        <v>0.2924514801</v>
      </c>
      <c r="AI360" s="193">
        <f>(SUMIFS(Profile!$F$2:$F$17521,Profile!$B$2:$B$17521,$B360,Profile!$C$2:$C$17521,AI$8))*$C$6</f>
        <v>0.3020663233</v>
      </c>
      <c r="AJ360" s="193">
        <f>(SUMIFS(Profile!$F$2:$F$17521,Profile!$B$2:$B$17521,$B360,Profile!$C$2:$C$17521,AJ$8))*$C$6</f>
        <v>0.3297089974</v>
      </c>
      <c r="AK360" s="193">
        <f>(SUMIFS(Profile!$F$2:$F$17521,Profile!$B$2:$B$17521,$B360,Profile!$C$2:$C$17521,AK$8))*$C$6</f>
        <v>0.3729757917</v>
      </c>
      <c r="AL360" s="193">
        <f>(SUMIFS(Profile!$F$2:$F$17521,Profile!$B$2:$B$17521,$B360,Profile!$C$2:$C$17521,AL$8))*$C$6</f>
        <v>0.4188065442</v>
      </c>
      <c r="AM360" s="193">
        <f>(SUMIFS(Profile!$F$2:$F$17521,Profile!$B$2:$B$17521,$B360,Profile!$C$2:$C$17521,AM$8))*$C$6</f>
        <v>0.4421626008</v>
      </c>
      <c r="AN360" s="193">
        <f>(SUMIFS(Profile!$F$2:$F$17521,Profile!$B$2:$B$17521,$B360,Profile!$C$2:$C$17521,AN$8))*$C$6</f>
        <v>0.4547820825</v>
      </c>
      <c r="AO360" s="193">
        <f>(SUMIFS(Profile!$F$2:$F$17521,Profile!$B$2:$B$17521,$B360,Profile!$C$2:$C$17521,AO$8))*$C$6</f>
        <v>0.4582274013</v>
      </c>
      <c r="AP360" s="193">
        <f>(SUMIFS(Profile!$F$2:$F$17521,Profile!$B$2:$B$17521,$B360,Profile!$C$2:$C$17521,AP$8))*$C$6</f>
        <v>0.4533799178</v>
      </c>
      <c r="AQ360" s="193">
        <f>(SUMIFS(Profile!$F$2:$F$17521,Profile!$B$2:$B$17521,$B360,Profile!$C$2:$C$17521,AQ$8))*$C$6</f>
        <v>0.4332688709</v>
      </c>
      <c r="AR360" s="193">
        <f>(SUMIFS(Profile!$F$2:$F$17521,Profile!$B$2:$B$17521,$B360,Profile!$C$2:$C$17521,AR$8))*$C$6</f>
        <v>0.4104336183</v>
      </c>
      <c r="AS360" s="193">
        <f>(SUMIFS(Profile!$F$2:$F$17521,Profile!$B$2:$B$17521,$B360,Profile!$C$2:$C$17521,AS$8))*$C$6</f>
        <v>0.3954104258</v>
      </c>
      <c r="AT360" s="193">
        <f>(SUMIFS(Profile!$F$2:$F$17521,Profile!$B$2:$B$17521,$B360,Profile!$C$2:$C$17521,AT$8))*$C$6</f>
        <v>0.3813887795</v>
      </c>
      <c r="AU360" s="193">
        <f>(SUMIFS(Profile!$F$2:$F$17521,Profile!$B$2:$B$17521,$B360,Profile!$C$2:$C$17521,AU$8))*$C$6</f>
        <v>0.3641621855</v>
      </c>
      <c r="AV360" s="193">
        <f>(SUMIFS(Profile!$F$2:$F$17521,Profile!$B$2:$B$17521,$B360,Profile!$C$2:$C$17521,AV$8))*$C$6</f>
        <v>0.346534973</v>
      </c>
      <c r="AW360" s="193">
        <f>(SUMIFS(Profile!$F$2:$F$17521,Profile!$B$2:$B$17521,$B360,Profile!$C$2:$C$17521,AW$8))*$C$6</f>
        <v>0.329308379</v>
      </c>
      <c r="AX360" s="193">
        <f>(SUMIFS(Profile!$F$2:$F$17521,Profile!$B$2:$B$17521,$B360,Profile!$C$2:$C$17521,AX$8))*$C$6</f>
        <v>0.2928520986</v>
      </c>
      <c r="AY360" s="193">
        <f>(SUMIFS(Profile!$F$2:$F$17521,Profile!$B$2:$B$17521,$B360,Profile!$C$2:$C$17521,AY$8))*$C$6</f>
        <v>0.258799529</v>
      </c>
      <c r="AZ360" s="193">
        <f>(SUMIFS(Profile!$F$2:$F$17521,Profile!$B$2:$B$17521,$B360,Profile!$C$2:$C$17521,AZ$8))*$C$6</f>
        <v>0.2247469594</v>
      </c>
      <c r="BA360" s="193">
        <f t="shared" si="16"/>
        <v>2.303243599</v>
      </c>
      <c r="BB360" s="193">
        <f>(SUMIFS(Profile!$E$2:$E$17521,Profile!$B$2:$B$17521,$B360,Profile!$C$2:$C$17521,BB$8))*$C$9</f>
        <v>0</v>
      </c>
      <c r="BC360" s="193">
        <f>(SUMIFS(Profile!$E$2:$E$17521,Profile!$B$2:$B$17521,$B360,Profile!$C$2:$C$17521,BC$8))*$C$9</f>
        <v>0</v>
      </c>
      <c r="BD360" s="193">
        <f>(SUMIFS(Profile!$E$2:$E$17521,Profile!$B$2:$B$17521,$B360,Profile!$C$2:$C$17521,BD$8))*$C$9</f>
        <v>0</v>
      </c>
      <c r="BE360" s="193">
        <f>(SUMIFS(Profile!$E$2:$E$17521,Profile!$B$2:$B$17521,$B360,Profile!$C$2:$C$17521,BE$8))*$C$9</f>
        <v>0</v>
      </c>
      <c r="BF360" s="193">
        <f>(SUMIFS(Profile!$E$2:$E$17521,Profile!$B$2:$B$17521,$B360,Profile!$C$2:$C$17521,BF$8))*$C$9</f>
        <v>0</v>
      </c>
      <c r="BG360" s="193">
        <f>(SUMIFS(Profile!$E$2:$E$17521,Profile!$B$2:$B$17521,$B360,Profile!$C$2:$C$17521,BG$8))*$C$9</f>
        <v>0</v>
      </c>
      <c r="BH360" s="193">
        <f>(SUMIFS(Profile!$E$2:$E$17521,Profile!$B$2:$B$17521,$B360,Profile!$C$2:$C$17521,BH$8))*$C$9</f>
        <v>0</v>
      </c>
      <c r="BI360" s="193">
        <f>(SUMIFS(Profile!$E$2:$E$17521,Profile!$B$2:$B$17521,$B360,Profile!$C$2:$C$17521,BI$8))*$C$9</f>
        <v>0</v>
      </c>
      <c r="BJ360" s="193">
        <f>(SUMIFS(Profile!$E$2:$E$17521,Profile!$B$2:$B$17521,$B360,Profile!$C$2:$C$17521,BJ$8))*$C$9</f>
        <v>0</v>
      </c>
      <c r="BK360" s="193">
        <f>(SUMIFS(Profile!$E$2:$E$17521,Profile!$B$2:$B$17521,$B360,Profile!$C$2:$C$17521,BK$8))*$C$9</f>
        <v>0</v>
      </c>
      <c r="BL360" s="193">
        <f>(SUMIFS(Profile!$E$2:$E$17521,Profile!$B$2:$B$17521,$B360,Profile!$C$2:$C$17521,BL$8))*$C$9</f>
        <v>0</v>
      </c>
      <c r="BM360" s="193">
        <f>(SUMIFS(Profile!$E$2:$E$17521,Profile!$B$2:$B$17521,$B360,Profile!$C$2:$C$17521,BM$8))*$C$9</f>
        <v>0</v>
      </c>
      <c r="BN360" s="193">
        <f>(SUMIFS(Profile!$E$2:$E$17521,Profile!$B$2:$B$17521,$B360,Profile!$C$2:$C$17521,BN$8))*$C$9</f>
        <v>0</v>
      </c>
      <c r="BO360" s="193">
        <f>(SUMIFS(Profile!$E$2:$E$17521,Profile!$B$2:$B$17521,$B360,Profile!$C$2:$C$17521,BO$8))*$C$9</f>
        <v>0</v>
      </c>
      <c r="BP360" s="193">
        <f>(SUMIFS(Profile!$E$2:$E$17521,Profile!$B$2:$B$17521,$B360,Profile!$C$2:$C$17521,BP$8))*$C$9</f>
        <v>0</v>
      </c>
      <c r="BQ360" s="193">
        <f>(SUMIFS(Profile!$E$2:$E$17521,Profile!$B$2:$B$17521,$B360,Profile!$C$2:$C$17521,BQ$8))*$C$9</f>
        <v>0</v>
      </c>
      <c r="BR360" s="193">
        <f>(SUMIFS(Profile!$E$2:$E$17521,Profile!$B$2:$B$17521,$B360,Profile!$C$2:$C$17521,BR$8))*$C$9</f>
        <v>0.00002886434727</v>
      </c>
      <c r="BS360" s="193">
        <f>(SUMIFS(Profile!$E$2:$E$17521,Profile!$B$2:$B$17521,$B360,Profile!$C$2:$C$17521,BS$8))*$C$9</f>
        <v>0.001984229407</v>
      </c>
      <c r="BT360" s="193">
        <f>(SUMIFS(Profile!$E$2:$E$17521,Profile!$B$2:$B$17521,$B360,Profile!$C$2:$C$17521,BT$8))*$C$9</f>
        <v>0.01775407189</v>
      </c>
      <c r="BU360" s="193">
        <f>(SUMIFS(Profile!$E$2:$E$17521,Profile!$B$2:$B$17521,$B360,Profile!$C$2:$C$17521,BU$8))*$C$9</f>
        <v>0.05297401618</v>
      </c>
      <c r="BV360" s="193">
        <f>(SUMIFS(Profile!$E$2:$E$17521,Profile!$B$2:$B$17521,$B360,Profile!$C$2:$C$17521,BV$8))*$C$9</f>
        <v>0.1129303388</v>
      </c>
      <c r="BW360" s="193">
        <f>(SUMIFS(Profile!$E$2:$E$17521,Profile!$B$2:$B$17521,$B360,Profile!$C$2:$C$17521,BW$8))*$C$9</f>
        <v>0.1539233337</v>
      </c>
      <c r="BX360" s="193">
        <f>(SUMIFS(Profile!$E$2:$E$17521,Profile!$B$2:$B$17521,$B360,Profile!$C$2:$C$17521,BX$8))*$C$9</f>
        <v>0.1928909092</v>
      </c>
      <c r="BY360" s="193">
        <f>(SUMIFS(Profile!$E$2:$E$17521,Profile!$B$2:$B$17521,$B360,Profile!$C$2:$C$17521,BY$8))*$C$9</f>
        <v>0.2060865006</v>
      </c>
      <c r="BZ360" s="193">
        <f>(SUMIFS(Profile!$E$2:$E$17521,Profile!$B$2:$B$17521,$B360,Profile!$C$2:$C$17521,BZ$8))*$C$9</f>
        <v>0.2269169558</v>
      </c>
      <c r="CA360" s="193">
        <f>(SUMIFS(Profile!$E$2:$E$17521,Profile!$B$2:$B$17521,$B360,Profile!$C$2:$C$17521,CA$8))*$C$9</f>
        <v>0.2393653042</v>
      </c>
      <c r="CB360" s="193">
        <f>(SUMIFS(Profile!$E$2:$E$17521,Profile!$B$2:$B$17521,$B360,Profile!$C$2:$C$17521,CB$8))*$C$9</f>
        <v>0.2479613161</v>
      </c>
      <c r="CC360" s="193">
        <f>(SUMIFS(Profile!$E$2:$E$17521,Profile!$B$2:$B$17521,$B360,Profile!$C$2:$C$17521,CC$8))*$C$9</f>
        <v>0.2326079043</v>
      </c>
      <c r="CD360" s="193">
        <f>(SUMIFS(Profile!$E$2:$E$17521,Profile!$B$2:$B$17521,$B360,Profile!$C$2:$C$17521,CD$8))*$C$9</f>
        <v>0.1974758153</v>
      </c>
      <c r="CE360" s="193">
        <f>(SUMIFS(Profile!$E$2:$E$17521,Profile!$B$2:$B$17521,$B360,Profile!$C$2:$C$17521,CE$8))*$C$9</f>
        <v>0.1593701374</v>
      </c>
      <c r="CF360" s="193">
        <f>(SUMIFS(Profile!$E$2:$E$17521,Profile!$B$2:$B$17521,$B360,Profile!$C$2:$C$17521,CF$8))*$C$9</f>
        <v>0.1253593304</v>
      </c>
      <c r="CG360" s="193">
        <f>(SUMIFS(Profile!$E$2:$E$17521,Profile!$B$2:$B$17521,$B360,Profile!$C$2:$C$17521,CG$8))*$C$9</f>
        <v>0.08602450427</v>
      </c>
      <c r="CH360" s="193">
        <f>(SUMIFS(Profile!$E$2:$E$17521,Profile!$B$2:$B$17521,$B360,Profile!$C$2:$C$17521,CH$8))*$C$9</f>
        <v>0.03578993291</v>
      </c>
      <c r="CI360" s="193">
        <f>(SUMIFS(Profile!$E$2:$E$17521,Profile!$B$2:$B$17521,$B360,Profile!$C$2:$C$17521,CI$8))*$C$9</f>
        <v>0.01228596557</v>
      </c>
      <c r="CJ360" s="193">
        <f>(SUMIFS(Profile!$E$2:$E$17521,Profile!$B$2:$B$17521,$B360,Profile!$C$2:$C$17521,CJ$8))*$C$9</f>
        <v>0.0004516705961</v>
      </c>
      <c r="CK360" s="193">
        <f>(SUMIFS(Profile!$E$2:$E$17521,Profile!$B$2:$B$17521,$B360,Profile!$C$2:$C$17521,CK$8))*$C$9</f>
        <v>0.0003824929147</v>
      </c>
      <c r="CL360" s="193">
        <f>(SUMIFS(Profile!$E$2:$E$17521,Profile!$B$2:$B$17521,$B360,Profile!$C$2:$C$17521,CL$8))*$C$9</f>
        <v>0.0003824929147</v>
      </c>
      <c r="CM360" s="193">
        <f>(SUMIFS(Profile!$E$2:$E$17521,Profile!$B$2:$B$17521,$B360,Profile!$C$2:$C$17521,CM$8))*$C$9</f>
        <v>0.0002975124062</v>
      </c>
      <c r="CN360" s="193">
        <f>(SUMIFS(Profile!$E$2:$E$17521,Profile!$B$2:$B$17521,$B360,Profile!$C$2:$C$17521,CN$8))*$C$9</f>
        <v>0</v>
      </c>
      <c r="CO360" s="193">
        <f>(SUMIFS(Profile!$E$2:$E$17521,Profile!$B$2:$B$17521,$B360,Profile!$C$2:$C$17521,CO$8))*$C$9</f>
        <v>0</v>
      </c>
      <c r="CP360" s="193">
        <f>(SUMIFS(Profile!$E$2:$E$17521,Profile!$B$2:$B$17521,$B360,Profile!$C$2:$C$17521,CP$8))*$C$9</f>
        <v>0</v>
      </c>
      <c r="CQ360" s="193">
        <f>(SUMIFS(Profile!$E$2:$E$17521,Profile!$B$2:$B$17521,$B360,Profile!$C$2:$C$17521,CQ$8))*$C$9</f>
        <v>0</v>
      </c>
      <c r="CR360" s="193">
        <f>(SUMIFS(Profile!$E$2:$E$17521,Profile!$B$2:$B$17521,$B360,Profile!$C$2:$C$17521,CR$8))*$C$9</f>
        <v>0</v>
      </c>
      <c r="CS360" s="193">
        <f>(SUMIFS(Profile!$E$2:$E$17521,Profile!$B$2:$B$17521,$B360,Profile!$C$2:$C$17521,CS$8))*$C$9</f>
        <v>0</v>
      </c>
      <c r="CT360" s="193">
        <f>(SUMIFS(Profile!$E$2:$E$17521,Profile!$B$2:$B$17521,$B360,Profile!$C$2:$C$17521,CT$8))*$C$9</f>
        <v>0</v>
      </c>
      <c r="CU360" s="193">
        <f>(SUMIFS(Profile!$E$2:$E$17521,Profile!$B$2:$B$17521,$B360,Profile!$C$2:$C$17521,CU$8))*$C$9</f>
        <v>0</v>
      </c>
      <c r="CV360" s="193">
        <f>(SUMIFS(Profile!$E$2:$E$17521,Profile!$B$2:$B$17521,$B360,Profile!$C$2:$C$17521,CV$8))*$C$9</f>
        <v>0</v>
      </c>
      <c r="CW360" s="193">
        <f>(SUMIFS(Profile!$E$2:$E$17521,Profile!$B$2:$B$17521,$B360,Profile!$C$2:$C$17521,CW$8))*$C$9</f>
        <v>0</v>
      </c>
      <c r="CX360" s="193">
        <f t="shared" si="17"/>
        <v>0</v>
      </c>
      <c r="CY360" s="193">
        <f t="shared" ref="CY360:ET360" si="1762">MAX(BB360-E360,0)</f>
        <v>0</v>
      </c>
      <c r="CZ360" s="193">
        <f t="shared" si="1762"/>
        <v>0</v>
      </c>
      <c r="DA360" s="193">
        <f t="shared" si="1762"/>
        <v>0</v>
      </c>
      <c r="DB360" s="193">
        <f t="shared" si="1762"/>
        <v>0</v>
      </c>
      <c r="DC360" s="193">
        <f t="shared" si="1762"/>
        <v>0</v>
      </c>
      <c r="DD360" s="193">
        <f t="shared" si="1762"/>
        <v>0</v>
      </c>
      <c r="DE360" s="193">
        <f t="shared" si="1762"/>
        <v>0</v>
      </c>
      <c r="DF360" s="193">
        <f t="shared" si="1762"/>
        <v>0</v>
      </c>
      <c r="DG360" s="193">
        <f t="shared" si="1762"/>
        <v>0</v>
      </c>
      <c r="DH360" s="193">
        <f t="shared" si="1762"/>
        <v>0</v>
      </c>
      <c r="DI360" s="193">
        <f t="shared" si="1762"/>
        <v>0</v>
      </c>
      <c r="DJ360" s="193">
        <f t="shared" si="1762"/>
        <v>0</v>
      </c>
      <c r="DK360" s="193">
        <f t="shared" si="1762"/>
        <v>0</v>
      </c>
      <c r="DL360" s="193">
        <f t="shared" si="1762"/>
        <v>0</v>
      </c>
      <c r="DM360" s="193">
        <f t="shared" si="1762"/>
        <v>0</v>
      </c>
      <c r="DN360" s="193">
        <f t="shared" si="1762"/>
        <v>0</v>
      </c>
      <c r="DO360" s="193">
        <f t="shared" si="1762"/>
        <v>0</v>
      </c>
      <c r="DP360" s="193">
        <f t="shared" si="1762"/>
        <v>0</v>
      </c>
      <c r="DQ360" s="193">
        <f t="shared" si="1762"/>
        <v>0</v>
      </c>
      <c r="DR360" s="193">
        <f t="shared" si="1762"/>
        <v>0</v>
      </c>
      <c r="DS360" s="193">
        <f t="shared" si="1762"/>
        <v>0</v>
      </c>
      <c r="DT360" s="193">
        <f t="shared" si="1762"/>
        <v>0</v>
      </c>
      <c r="DU360" s="193">
        <f t="shared" si="1762"/>
        <v>0</v>
      </c>
      <c r="DV360" s="193">
        <f t="shared" si="1762"/>
        <v>0</v>
      </c>
      <c r="DW360" s="193">
        <f t="shared" si="1762"/>
        <v>0</v>
      </c>
      <c r="DX360" s="193">
        <f t="shared" si="1762"/>
        <v>0</v>
      </c>
      <c r="DY360" s="193">
        <f t="shared" si="1762"/>
        <v>0</v>
      </c>
      <c r="DZ360" s="193">
        <f t="shared" si="1762"/>
        <v>0</v>
      </c>
      <c r="EA360" s="193">
        <f t="shared" si="1762"/>
        <v>0</v>
      </c>
      <c r="EB360" s="193">
        <f t="shared" si="1762"/>
        <v>0</v>
      </c>
      <c r="EC360" s="193">
        <f t="shared" si="1762"/>
        <v>0</v>
      </c>
      <c r="ED360" s="193">
        <f t="shared" si="1762"/>
        <v>0</v>
      </c>
      <c r="EE360" s="193">
        <f t="shared" si="1762"/>
        <v>0</v>
      </c>
      <c r="EF360" s="193">
        <f t="shared" si="1762"/>
        <v>0</v>
      </c>
      <c r="EG360" s="193">
        <f t="shared" si="1762"/>
        <v>0</v>
      </c>
      <c r="EH360" s="193">
        <f t="shared" si="1762"/>
        <v>0</v>
      </c>
      <c r="EI360" s="193">
        <f t="shared" si="1762"/>
        <v>0</v>
      </c>
      <c r="EJ360" s="193">
        <f t="shared" si="1762"/>
        <v>0</v>
      </c>
      <c r="EK360" s="193">
        <f t="shared" si="1762"/>
        <v>0</v>
      </c>
      <c r="EL360" s="193">
        <f t="shared" si="1762"/>
        <v>0</v>
      </c>
      <c r="EM360" s="193">
        <f t="shared" si="1762"/>
        <v>0</v>
      </c>
      <c r="EN360" s="193">
        <f t="shared" si="1762"/>
        <v>0</v>
      </c>
      <c r="EO360" s="193">
        <f t="shared" si="1762"/>
        <v>0</v>
      </c>
      <c r="EP360" s="193">
        <f t="shared" si="1762"/>
        <v>0</v>
      </c>
      <c r="EQ360" s="193">
        <f t="shared" si="1762"/>
        <v>0</v>
      </c>
      <c r="ER360" s="193">
        <f t="shared" si="1762"/>
        <v>0</v>
      </c>
      <c r="ES360" s="193">
        <f t="shared" si="1762"/>
        <v>0</v>
      </c>
      <c r="ET360" s="193">
        <f t="shared" si="1762"/>
        <v>0</v>
      </c>
      <c r="EU360" s="193">
        <f t="shared" si="19"/>
        <v>2.303243599</v>
      </c>
      <c r="EV360" s="193">
        <f t="shared" ref="EV360:GQ360" si="1763">BB360-CY360</f>
        <v>0</v>
      </c>
      <c r="EW360" s="193">
        <f t="shared" si="1763"/>
        <v>0</v>
      </c>
      <c r="EX360" s="193">
        <f t="shared" si="1763"/>
        <v>0</v>
      </c>
      <c r="EY360" s="193">
        <f t="shared" si="1763"/>
        <v>0</v>
      </c>
      <c r="EZ360" s="193">
        <f t="shared" si="1763"/>
        <v>0</v>
      </c>
      <c r="FA360" s="193">
        <f t="shared" si="1763"/>
        <v>0</v>
      </c>
      <c r="FB360" s="193">
        <f t="shared" si="1763"/>
        <v>0</v>
      </c>
      <c r="FC360" s="193">
        <f t="shared" si="1763"/>
        <v>0</v>
      </c>
      <c r="FD360" s="193">
        <f t="shared" si="1763"/>
        <v>0</v>
      </c>
      <c r="FE360" s="193">
        <f t="shared" si="1763"/>
        <v>0</v>
      </c>
      <c r="FF360" s="193">
        <f t="shared" si="1763"/>
        <v>0</v>
      </c>
      <c r="FG360" s="193">
        <f t="shared" si="1763"/>
        <v>0</v>
      </c>
      <c r="FH360" s="193">
        <f t="shared" si="1763"/>
        <v>0</v>
      </c>
      <c r="FI360" s="193">
        <f t="shared" si="1763"/>
        <v>0</v>
      </c>
      <c r="FJ360" s="193">
        <f t="shared" si="1763"/>
        <v>0</v>
      </c>
      <c r="FK360" s="193">
        <f t="shared" si="1763"/>
        <v>0</v>
      </c>
      <c r="FL360" s="193">
        <f t="shared" si="1763"/>
        <v>0.00002886434727</v>
      </c>
      <c r="FM360" s="193">
        <f t="shared" si="1763"/>
        <v>0.001984229407</v>
      </c>
      <c r="FN360" s="193">
        <f t="shared" si="1763"/>
        <v>0.01775407189</v>
      </c>
      <c r="FO360" s="193">
        <f t="shared" si="1763"/>
        <v>0.05297401618</v>
      </c>
      <c r="FP360" s="193">
        <f t="shared" si="1763"/>
        <v>0.1129303388</v>
      </c>
      <c r="FQ360" s="193">
        <f t="shared" si="1763"/>
        <v>0.1539233337</v>
      </c>
      <c r="FR360" s="193">
        <f t="shared" si="1763"/>
        <v>0.1928909092</v>
      </c>
      <c r="FS360" s="193">
        <f t="shared" si="1763"/>
        <v>0.2060865006</v>
      </c>
      <c r="FT360" s="193">
        <f t="shared" si="1763"/>
        <v>0.2269169558</v>
      </c>
      <c r="FU360" s="193">
        <f t="shared" si="1763"/>
        <v>0.2393653042</v>
      </c>
      <c r="FV360" s="193">
        <f t="shared" si="1763"/>
        <v>0.2479613161</v>
      </c>
      <c r="FW360" s="193">
        <f t="shared" si="1763"/>
        <v>0.2326079043</v>
      </c>
      <c r="FX360" s="193">
        <f t="shared" si="1763"/>
        <v>0.1974758153</v>
      </c>
      <c r="FY360" s="193">
        <f t="shared" si="1763"/>
        <v>0.1593701374</v>
      </c>
      <c r="FZ360" s="193">
        <f t="shared" si="1763"/>
        <v>0.1253593304</v>
      </c>
      <c r="GA360" s="193">
        <f t="shared" si="1763"/>
        <v>0.08602450427</v>
      </c>
      <c r="GB360" s="193">
        <f t="shared" si="1763"/>
        <v>0.03578993291</v>
      </c>
      <c r="GC360" s="193">
        <f t="shared" si="1763"/>
        <v>0.01228596557</v>
      </c>
      <c r="GD360" s="193">
        <f t="shared" si="1763"/>
        <v>0.0004516705961</v>
      </c>
      <c r="GE360" s="193">
        <f t="shared" si="1763"/>
        <v>0.0003824929147</v>
      </c>
      <c r="GF360" s="193">
        <f t="shared" si="1763"/>
        <v>0.0003824929147</v>
      </c>
      <c r="GG360" s="193">
        <f t="shared" si="1763"/>
        <v>0.0002975124062</v>
      </c>
      <c r="GH360" s="193">
        <f t="shared" si="1763"/>
        <v>0</v>
      </c>
      <c r="GI360" s="193">
        <f t="shared" si="1763"/>
        <v>0</v>
      </c>
      <c r="GJ360" s="193">
        <f t="shared" si="1763"/>
        <v>0</v>
      </c>
      <c r="GK360" s="193">
        <f t="shared" si="1763"/>
        <v>0</v>
      </c>
      <c r="GL360" s="193">
        <f t="shared" si="1763"/>
        <v>0</v>
      </c>
      <c r="GM360" s="193">
        <f t="shared" si="1763"/>
        <v>0</v>
      </c>
      <c r="GN360" s="193">
        <f t="shared" si="1763"/>
        <v>0</v>
      </c>
      <c r="GO360" s="193">
        <f t="shared" si="1763"/>
        <v>0</v>
      </c>
      <c r="GP360" s="193">
        <f t="shared" si="1763"/>
        <v>0</v>
      </c>
      <c r="GQ360" s="193">
        <f t="shared" si="1763"/>
        <v>0</v>
      </c>
      <c r="GR360" s="193">
        <f t="shared" si="21"/>
        <v>11.08494479</v>
      </c>
      <c r="GS360" s="193">
        <f t="shared" ref="GS360:IN360" si="1764">E360-EV360</f>
        <v>0.1802783096</v>
      </c>
      <c r="GT360" s="193">
        <f t="shared" si="1764"/>
        <v>0.1618498602</v>
      </c>
      <c r="GU360" s="193">
        <f t="shared" si="1764"/>
        <v>0.1510331616</v>
      </c>
      <c r="GV360" s="193">
        <f t="shared" si="1764"/>
        <v>0.1414183185</v>
      </c>
      <c r="GW360" s="193">
        <f t="shared" si="1764"/>
        <v>0.135008423</v>
      </c>
      <c r="GX360" s="193">
        <f t="shared" si="1764"/>
        <v>0.128999146</v>
      </c>
      <c r="GY360" s="193">
        <f t="shared" si="1764"/>
        <v>0.1277972906</v>
      </c>
      <c r="GZ360" s="193">
        <f t="shared" si="1764"/>
        <v>0.1273966722</v>
      </c>
      <c r="HA360" s="193">
        <f t="shared" si="1764"/>
        <v>0.1261948168</v>
      </c>
      <c r="HB360" s="193">
        <f t="shared" si="1764"/>
        <v>0.1306016199</v>
      </c>
      <c r="HC360" s="193">
        <f t="shared" si="1764"/>
        <v>0.1378127523</v>
      </c>
      <c r="HD360" s="193">
        <f t="shared" si="1764"/>
        <v>0.14622574</v>
      </c>
      <c r="HE360" s="193">
        <f t="shared" si="1764"/>
        <v>0.176272125</v>
      </c>
      <c r="HF360" s="193">
        <f t="shared" si="1764"/>
        <v>0.2075203653</v>
      </c>
      <c r="HG360" s="193">
        <f t="shared" si="1764"/>
        <v>0.2543927258</v>
      </c>
      <c r="HH360" s="193">
        <f t="shared" si="1764"/>
        <v>0.2852403477</v>
      </c>
      <c r="HI360" s="193">
        <f t="shared" si="1764"/>
        <v>0.3000343666</v>
      </c>
      <c r="HJ360" s="193">
        <f t="shared" si="1764"/>
        <v>0.2956752907</v>
      </c>
      <c r="HK360" s="193">
        <f t="shared" si="1764"/>
        <v>0.2803060667</v>
      </c>
      <c r="HL360" s="193">
        <f t="shared" si="1764"/>
        <v>0.2454867409</v>
      </c>
      <c r="HM360" s="193">
        <f t="shared" si="1764"/>
        <v>0.1795211413</v>
      </c>
      <c r="HN360" s="193">
        <f t="shared" si="1764"/>
        <v>0.1345219618</v>
      </c>
      <c r="HO360" s="193">
        <f t="shared" si="1764"/>
        <v>0.09555438624</v>
      </c>
      <c r="HP360" s="193">
        <f t="shared" si="1764"/>
        <v>0.08476250567</v>
      </c>
      <c r="HQ360" s="193">
        <f t="shared" si="1764"/>
        <v>0.07074256436</v>
      </c>
      <c r="HR360" s="193">
        <f t="shared" si="1764"/>
        <v>0.05589050517</v>
      </c>
      <c r="HS360" s="193">
        <f t="shared" si="1764"/>
        <v>0.04408954555</v>
      </c>
      <c r="HT360" s="193">
        <f t="shared" si="1764"/>
        <v>0.05383429884</v>
      </c>
      <c r="HU360" s="193">
        <f t="shared" si="1764"/>
        <v>0.08536082158</v>
      </c>
      <c r="HV360" s="193">
        <f t="shared" si="1764"/>
        <v>0.1330813426</v>
      </c>
      <c r="HW360" s="193">
        <f t="shared" si="1764"/>
        <v>0.1767069929</v>
      </c>
      <c r="HX360" s="193">
        <f t="shared" si="1764"/>
        <v>0.2436844931</v>
      </c>
      <c r="HY360" s="193">
        <f t="shared" si="1764"/>
        <v>0.3371858588</v>
      </c>
      <c r="HZ360" s="193">
        <f t="shared" si="1764"/>
        <v>0.4065205787</v>
      </c>
      <c r="IA360" s="193">
        <f t="shared" si="1764"/>
        <v>0.4417109302</v>
      </c>
      <c r="IB360" s="193">
        <f t="shared" si="1764"/>
        <v>0.4543995896</v>
      </c>
      <c r="IC360" s="193">
        <f t="shared" si="1764"/>
        <v>0.4578449084</v>
      </c>
      <c r="ID360" s="193">
        <f t="shared" si="1764"/>
        <v>0.4530824054</v>
      </c>
      <c r="IE360" s="193">
        <f t="shared" si="1764"/>
        <v>0.4332688709</v>
      </c>
      <c r="IF360" s="193">
        <f t="shared" si="1764"/>
        <v>0.4104336183</v>
      </c>
      <c r="IG360" s="193">
        <f t="shared" si="1764"/>
        <v>0.3954104258</v>
      </c>
      <c r="IH360" s="193">
        <f t="shared" si="1764"/>
        <v>0.3813887795</v>
      </c>
      <c r="II360" s="193">
        <f t="shared" si="1764"/>
        <v>0.3641621855</v>
      </c>
      <c r="IJ360" s="193">
        <f t="shared" si="1764"/>
        <v>0.346534973</v>
      </c>
      <c r="IK360" s="193">
        <f t="shared" si="1764"/>
        <v>0.329308379</v>
      </c>
      <c r="IL360" s="193">
        <f t="shared" si="1764"/>
        <v>0.2928520986</v>
      </c>
      <c r="IM360" s="193">
        <f t="shared" si="1764"/>
        <v>0.258799529</v>
      </c>
      <c r="IN360" s="193">
        <f t="shared" si="1764"/>
        <v>0.2247469594</v>
      </c>
      <c r="IO360" s="193">
        <f t="shared" si="23"/>
        <v>0</v>
      </c>
      <c r="IP360" s="193">
        <f t="shared" si="29"/>
        <v>0</v>
      </c>
      <c r="IQ360" s="193">
        <f t="shared" ref="IQ360:KK360" si="1765">MAX((MIN(CZ360+IP360,$IO$7))-GT360,0)</f>
        <v>0</v>
      </c>
      <c r="IR360" s="193">
        <f t="shared" si="1765"/>
        <v>0</v>
      </c>
      <c r="IS360" s="193">
        <f t="shared" si="1765"/>
        <v>0</v>
      </c>
      <c r="IT360" s="193">
        <f t="shared" si="1765"/>
        <v>0</v>
      </c>
      <c r="IU360" s="193">
        <f t="shared" si="1765"/>
        <v>0</v>
      </c>
      <c r="IV360" s="193">
        <f t="shared" si="1765"/>
        <v>0</v>
      </c>
      <c r="IW360" s="193">
        <f t="shared" si="1765"/>
        <v>0</v>
      </c>
      <c r="IX360" s="193">
        <f t="shared" si="1765"/>
        <v>0</v>
      </c>
      <c r="IY360" s="193">
        <f t="shared" si="1765"/>
        <v>0</v>
      </c>
      <c r="IZ360" s="193">
        <f t="shared" si="1765"/>
        <v>0</v>
      </c>
      <c r="JA360" s="193">
        <f t="shared" si="1765"/>
        <v>0</v>
      </c>
      <c r="JB360" s="193">
        <f t="shared" si="1765"/>
        <v>0</v>
      </c>
      <c r="JC360" s="193">
        <f t="shared" si="1765"/>
        <v>0</v>
      </c>
      <c r="JD360" s="193">
        <f t="shared" si="1765"/>
        <v>0</v>
      </c>
      <c r="JE360" s="193">
        <f t="shared" si="1765"/>
        <v>0</v>
      </c>
      <c r="JF360" s="193">
        <f t="shared" si="1765"/>
        <v>0</v>
      </c>
      <c r="JG360" s="193">
        <f t="shared" si="1765"/>
        <v>0</v>
      </c>
      <c r="JH360" s="193">
        <f t="shared" si="1765"/>
        <v>0</v>
      </c>
      <c r="JI360" s="193">
        <f t="shared" si="1765"/>
        <v>0</v>
      </c>
      <c r="JJ360" s="193">
        <f t="shared" si="1765"/>
        <v>0</v>
      </c>
      <c r="JK360" s="193">
        <f t="shared" si="1765"/>
        <v>0</v>
      </c>
      <c r="JL360" s="193">
        <f t="shared" si="1765"/>
        <v>0</v>
      </c>
      <c r="JM360" s="193">
        <f t="shared" si="1765"/>
        <v>0</v>
      </c>
      <c r="JN360" s="193">
        <f t="shared" si="1765"/>
        <v>0</v>
      </c>
      <c r="JO360" s="193">
        <f t="shared" si="1765"/>
        <v>0</v>
      </c>
      <c r="JP360" s="193">
        <f t="shared" si="1765"/>
        <v>0</v>
      </c>
      <c r="JQ360" s="193">
        <f t="shared" si="1765"/>
        <v>0</v>
      </c>
      <c r="JR360" s="193">
        <f t="shared" si="1765"/>
        <v>0</v>
      </c>
      <c r="JS360" s="193">
        <f t="shared" si="1765"/>
        <v>0</v>
      </c>
      <c r="JT360" s="193">
        <f t="shared" si="1765"/>
        <v>0</v>
      </c>
      <c r="JU360" s="193">
        <f t="shared" si="1765"/>
        <v>0</v>
      </c>
      <c r="JV360" s="193">
        <f t="shared" si="1765"/>
        <v>0</v>
      </c>
      <c r="JW360" s="193">
        <f t="shared" si="1765"/>
        <v>0</v>
      </c>
      <c r="JX360" s="193">
        <f t="shared" si="1765"/>
        <v>0</v>
      </c>
      <c r="JY360" s="193">
        <f t="shared" si="1765"/>
        <v>0</v>
      </c>
      <c r="JZ360" s="193">
        <f t="shared" si="1765"/>
        <v>0</v>
      </c>
      <c r="KA360" s="193">
        <f t="shared" si="1765"/>
        <v>0</v>
      </c>
      <c r="KB360" s="193">
        <f t="shared" si="1765"/>
        <v>0</v>
      </c>
      <c r="KC360" s="193">
        <f t="shared" si="1765"/>
        <v>0</v>
      </c>
      <c r="KD360" s="193">
        <f t="shared" si="1765"/>
        <v>0</v>
      </c>
      <c r="KE360" s="193">
        <f t="shared" si="1765"/>
        <v>0</v>
      </c>
      <c r="KF360" s="193">
        <f t="shared" si="1765"/>
        <v>0</v>
      </c>
      <c r="KG360" s="193">
        <f t="shared" si="1765"/>
        <v>0</v>
      </c>
      <c r="KH360" s="193">
        <f t="shared" si="1765"/>
        <v>0</v>
      </c>
      <c r="KI360" s="193">
        <f t="shared" si="1765"/>
        <v>0</v>
      </c>
      <c r="KJ360" s="193">
        <f t="shared" si="1765"/>
        <v>0</v>
      </c>
      <c r="KK360" s="193">
        <f t="shared" si="1765"/>
        <v>0</v>
      </c>
      <c r="KL360" s="1"/>
      <c r="KM360" s="1"/>
      <c r="KN360" s="1"/>
      <c r="KO360" s="1"/>
      <c r="KP360" s="1"/>
      <c r="KQ360" s="1"/>
      <c r="KR360" s="1"/>
      <c r="KS360" s="1"/>
      <c r="KT360" s="1"/>
      <c r="KU360" s="1"/>
      <c r="KV360" s="1"/>
      <c r="KW360" s="1"/>
      <c r="KX360" s="1"/>
      <c r="KY360" s="1"/>
      <c r="KZ360" s="1"/>
      <c r="LA360" s="1"/>
      <c r="LB360" s="1"/>
      <c r="LC360" s="1"/>
      <c r="LD360" s="1"/>
      <c r="LE360" s="1"/>
      <c r="LF360" s="1"/>
      <c r="LG360" s="1"/>
      <c r="LH360" s="1"/>
      <c r="LI360" s="1"/>
      <c r="LJ360" s="1"/>
      <c r="LK360" s="1"/>
      <c r="LL360" s="1"/>
      <c r="LM360" s="1"/>
      <c r="LN360" s="1"/>
    </row>
    <row r="361" ht="14.25" customHeight="1">
      <c r="A361" s="1">
        <v>12.0</v>
      </c>
      <c r="B361" s="1">
        <f t="shared" ref="B361:C361" si="1766">B360+1</f>
        <v>351</v>
      </c>
      <c r="C361" s="267">
        <f t="shared" si="1766"/>
        <v>43816</v>
      </c>
      <c r="D361" s="193">
        <f t="shared" si="15"/>
        <v>13.69942887</v>
      </c>
      <c r="E361" s="193">
        <f>(SUMIFS(Profile!$F$2:$F$17521,Profile!$B$2:$B$17521,$B361,Profile!$C$2:$C$17521,E$8))*$C$6</f>
        <v>0.1955018114</v>
      </c>
      <c r="F361" s="193">
        <f>(SUMIFS(Profile!$F$2:$F$17521,Profile!$B$2:$B$17521,$B361,Profile!$C$2:$C$17521,F$8))*$C$6</f>
        <v>0.1734677957</v>
      </c>
      <c r="G361" s="193">
        <f>(SUMIFS(Profile!$F$2:$F$17521,Profile!$B$2:$B$17521,$B361,Profile!$C$2:$C$17521,G$8))*$C$6</f>
        <v>0.1586449125</v>
      </c>
      <c r="H361" s="193">
        <f>(SUMIFS(Profile!$F$2:$F$17521,Profile!$B$2:$B$17521,$B361,Profile!$C$2:$C$17521,H$8))*$C$6</f>
        <v>0.1466263585</v>
      </c>
      <c r="I361" s="193">
        <f>(SUMIFS(Profile!$F$2:$F$17521,Profile!$B$2:$B$17521,$B361,Profile!$C$2:$C$17521,I$8))*$C$6</f>
        <v>0.1402164631</v>
      </c>
      <c r="J361" s="193">
        <f>(SUMIFS(Profile!$F$2:$F$17521,Profile!$B$2:$B$17521,$B361,Profile!$C$2:$C$17521,J$8))*$C$6</f>
        <v>0.1338065676</v>
      </c>
      <c r="K361" s="193">
        <f>(SUMIFS(Profile!$F$2:$F$17521,Profile!$B$2:$B$17521,$B361,Profile!$C$2:$C$17521,K$8))*$C$6</f>
        <v>0.1338065676</v>
      </c>
      <c r="L361" s="193">
        <f>(SUMIFS(Profile!$F$2:$F$17521,Profile!$B$2:$B$17521,$B361,Profile!$C$2:$C$17521,L$8))*$C$6</f>
        <v>0.1306016199</v>
      </c>
      <c r="M361" s="193">
        <f>(SUMIFS(Profile!$F$2:$F$17521,Profile!$B$2:$B$17521,$B361,Profile!$C$2:$C$17521,M$8))*$C$6</f>
        <v>0.1306016199</v>
      </c>
      <c r="N361" s="193">
        <f>(SUMIFS(Profile!$F$2:$F$17521,Profile!$B$2:$B$17521,$B361,Profile!$C$2:$C$17521,N$8))*$C$6</f>
        <v>0.1310022383</v>
      </c>
      <c r="O361" s="193">
        <f>(SUMIFS(Profile!$F$2:$F$17521,Profile!$B$2:$B$17521,$B361,Profile!$C$2:$C$17521,O$8))*$C$6</f>
        <v>0.1334059491</v>
      </c>
      <c r="P361" s="193">
        <f>(SUMIFS(Profile!$F$2:$F$17521,Profile!$B$2:$B$17521,$B361,Profile!$C$2:$C$17521,P$8))*$C$6</f>
        <v>0.1430207923</v>
      </c>
      <c r="Q361" s="193">
        <f>(SUMIFS(Profile!$F$2:$F$17521,Profile!$B$2:$B$17521,$B361,Profile!$C$2:$C$17521,Q$8))*$C$6</f>
        <v>0.1598467679</v>
      </c>
      <c r="R361" s="193">
        <f>(SUMIFS(Profile!$F$2:$F$17521,Profile!$B$2:$B$17521,$B361,Profile!$C$2:$C$17521,R$8))*$C$6</f>
        <v>0.1758715065</v>
      </c>
      <c r="S361" s="193">
        <f>(SUMIFS(Profile!$F$2:$F$17521,Profile!$B$2:$B$17521,$B361,Profile!$C$2:$C$17521,S$8))*$C$6</f>
        <v>0.1959024298</v>
      </c>
      <c r="T361" s="193">
        <f>(SUMIFS(Profile!$F$2:$F$17521,Profile!$B$2:$B$17521,$B361,Profile!$C$2:$C$17521,T$8))*$C$6</f>
        <v>0.2259488148</v>
      </c>
      <c r="U361" s="193">
        <f>(SUMIFS(Profile!$F$2:$F$17521,Profile!$B$2:$B$17521,$B361,Profile!$C$2:$C$17521,U$8))*$C$6</f>
        <v>0.2692156091</v>
      </c>
      <c r="V361" s="193">
        <f>(SUMIFS(Profile!$F$2:$F$17521,Profile!$B$2:$B$17521,$B361,Profile!$C$2:$C$17521,V$8))*$C$6</f>
        <v>0.305271271</v>
      </c>
      <c r="W361" s="193">
        <f>(SUMIFS(Profile!$F$2:$F$17521,Profile!$B$2:$B$17521,$B361,Profile!$C$2:$C$17521,W$8))*$C$6</f>
        <v>0.3196935358</v>
      </c>
      <c r="X361" s="193">
        <f>(SUMIFS(Profile!$F$2:$F$17521,Profile!$B$2:$B$17521,$B361,Profile!$C$2:$C$17521,X$8))*$C$6</f>
        <v>0.3329139452</v>
      </c>
      <c r="Y361" s="193">
        <f>(SUMIFS(Profile!$F$2:$F$17521,Profile!$B$2:$B$17521,$B361,Profile!$C$2:$C$17521,Y$8))*$C$6</f>
        <v>0.3265040497</v>
      </c>
      <c r="Z361" s="193">
        <f>(SUMIFS(Profile!$F$2:$F$17521,Profile!$B$2:$B$17521,$B361,Profile!$C$2:$C$17521,Z$8))*$C$6</f>
        <v>0.3309108528</v>
      </c>
      <c r="AA361" s="193">
        <f>(SUMIFS(Profile!$F$2:$F$17521,Profile!$B$2:$B$17521,$B361,Profile!$C$2:$C$17521,AA$8))*$C$6</f>
        <v>0.3184916804</v>
      </c>
      <c r="AB361" s="193">
        <f>(SUMIFS(Profile!$F$2:$F$17521,Profile!$B$2:$B$17521,$B361,Profile!$C$2:$C$17521,AB$8))*$C$6</f>
        <v>0.3120817849</v>
      </c>
      <c r="AC361" s="193">
        <f>(SUMIFS(Profile!$F$2:$F$17521,Profile!$B$2:$B$17521,$B361,Profile!$C$2:$C$17521,AC$8))*$C$6</f>
        <v>0.3216966281</v>
      </c>
      <c r="AD361" s="193">
        <f>(SUMIFS(Profile!$F$2:$F$17521,Profile!$B$2:$B$17521,$B361,Profile!$C$2:$C$17521,AD$8))*$C$6</f>
        <v>0.3212960096</v>
      </c>
      <c r="AE361" s="193">
        <f>(SUMIFS(Profile!$F$2:$F$17521,Profile!$B$2:$B$17521,$B361,Profile!$C$2:$C$17521,AE$8))*$C$6</f>
        <v>0.3249015758</v>
      </c>
      <c r="AF361" s="193">
        <f>(SUMIFS(Profile!$F$2:$F$17521,Profile!$B$2:$B$17521,$B361,Profile!$C$2:$C$17521,AF$8))*$C$6</f>
        <v>0.3124824034</v>
      </c>
      <c r="AG361" s="193">
        <f>(SUMIFS(Profile!$F$2:$F$17521,Profile!$B$2:$B$17521,$B361,Profile!$C$2:$C$17521,AG$8))*$C$6</f>
        <v>0.3076749818</v>
      </c>
      <c r="AH361" s="193">
        <f>(SUMIFS(Profile!$F$2:$F$17521,Profile!$B$2:$B$17521,$B361,Profile!$C$2:$C$17521,AH$8))*$C$6</f>
        <v>0.3236997204</v>
      </c>
      <c r="AI361" s="193">
        <f>(SUMIFS(Profile!$F$2:$F$17521,Profile!$B$2:$B$17521,$B361,Profile!$C$2:$C$17521,AI$8))*$C$6</f>
        <v>0.328507142</v>
      </c>
      <c r="AJ361" s="193">
        <f>(SUMIFS(Profile!$F$2:$F$17521,Profile!$B$2:$B$17521,$B361,Profile!$C$2:$C$17521,AJ$8))*$C$6</f>
        <v>0.3501405392</v>
      </c>
      <c r="AK361" s="193">
        <f>(SUMIFS(Profile!$F$2:$F$17521,Profile!$B$2:$B$17521,$B361,Profile!$C$2:$C$17521,AK$8))*$C$6</f>
        <v>0.3793856872</v>
      </c>
      <c r="AL361" s="193">
        <f>(SUMIFS(Profile!$F$2:$F$17521,Profile!$B$2:$B$17521,$B361,Profile!$C$2:$C$17521,AL$8))*$C$6</f>
        <v>0.422251863</v>
      </c>
      <c r="AM361" s="193">
        <f>(SUMIFS(Profile!$F$2:$F$17521,Profile!$B$2:$B$17521,$B361,Profile!$C$2:$C$17521,AM$8))*$C$6</f>
        <v>0.4607112358</v>
      </c>
      <c r="AN361" s="193">
        <f>(SUMIFS(Profile!$F$2:$F$17521,Profile!$B$2:$B$17521,$B361,Profile!$C$2:$C$17521,AN$8))*$C$6</f>
        <v>0.4683229866</v>
      </c>
      <c r="AO361" s="193">
        <f>(SUMIFS(Profile!$F$2:$F$17521,Profile!$B$2:$B$17521,$B361,Profile!$C$2:$C$17521,AO$8))*$C$6</f>
        <v>0.477096531</v>
      </c>
      <c r="AP361" s="193">
        <f>(SUMIFS(Profile!$F$2:$F$17521,Profile!$B$2:$B$17521,$B361,Profile!$C$2:$C$17521,AP$8))*$C$6</f>
        <v>0.4562643708</v>
      </c>
      <c r="AQ361" s="193">
        <f>(SUMIFS(Profile!$F$2:$F$17521,Profile!$B$2:$B$17521,$B361,Profile!$C$2:$C$17521,AQ$8))*$C$6</f>
        <v>0.4341502315</v>
      </c>
      <c r="AR361" s="193">
        <f>(SUMIFS(Profile!$F$2:$F$17521,Profile!$B$2:$B$17521,$B361,Profile!$C$2:$C$17521,AR$8))*$C$6</f>
        <v>0.4155214728</v>
      </c>
      <c r="AS361" s="193">
        <f>(SUMIFS(Profile!$F$2:$F$17521,Profile!$B$2:$B$17521,$B361,Profile!$C$2:$C$17521,AS$8))*$C$6</f>
        <v>0.3934073335</v>
      </c>
      <c r="AT361" s="193">
        <f>(SUMIFS(Profile!$F$2:$F$17521,Profile!$B$2:$B$17521,$B361,Profile!$C$2:$C$17521,AT$8))*$C$6</f>
        <v>0.3693702255</v>
      </c>
      <c r="AU361" s="193">
        <f>(SUMIFS(Profile!$F$2:$F$17521,Profile!$B$2:$B$17521,$B361,Profile!$C$2:$C$17521,AU$8))*$C$6</f>
        <v>0.3529448684</v>
      </c>
      <c r="AV361" s="193">
        <f>(SUMIFS(Profile!$F$2:$F$17521,Profile!$B$2:$B$17521,$B361,Profile!$C$2:$C$17521,AV$8))*$C$6</f>
        <v>0.3441312622</v>
      </c>
      <c r="AW361" s="193">
        <f>(SUMIFS(Profile!$F$2:$F$17521,Profile!$B$2:$B$17521,$B361,Profile!$C$2:$C$17521,AW$8))*$C$6</f>
        <v>0.3208953912</v>
      </c>
      <c r="AX361" s="193">
        <f>(SUMIFS(Profile!$F$2:$F$17521,Profile!$B$2:$B$17521,$B361,Profile!$C$2:$C$17521,AX$8))*$C$6</f>
        <v>0.2948551909</v>
      </c>
      <c r="AY361" s="193">
        <f>(SUMIFS(Profile!$F$2:$F$17521,Profile!$B$2:$B$17521,$B361,Profile!$C$2:$C$17521,AY$8))*$C$6</f>
        <v>0.2672125167</v>
      </c>
      <c r="AZ361" s="193">
        <f>(SUMIFS(Profile!$F$2:$F$17521,Profile!$B$2:$B$17521,$B361,Profile!$C$2:$C$17521,AZ$8))*$C$6</f>
        <v>0.2291537625</v>
      </c>
      <c r="BA361" s="193">
        <f t="shared" si="16"/>
        <v>0.8890179607</v>
      </c>
      <c r="BB361" s="193">
        <f>(SUMIFS(Profile!$E$2:$E$17521,Profile!$B$2:$B$17521,$B361,Profile!$C$2:$C$17521,BB$8))*$C$9</f>
        <v>0</v>
      </c>
      <c r="BC361" s="193">
        <f>(SUMIFS(Profile!$E$2:$E$17521,Profile!$B$2:$B$17521,$B361,Profile!$C$2:$C$17521,BC$8))*$C$9</f>
        <v>0</v>
      </c>
      <c r="BD361" s="193">
        <f>(SUMIFS(Profile!$E$2:$E$17521,Profile!$B$2:$B$17521,$B361,Profile!$C$2:$C$17521,BD$8))*$C$9</f>
        <v>0</v>
      </c>
      <c r="BE361" s="193">
        <f>(SUMIFS(Profile!$E$2:$E$17521,Profile!$B$2:$B$17521,$B361,Profile!$C$2:$C$17521,BE$8))*$C$9</f>
        <v>0</v>
      </c>
      <c r="BF361" s="193">
        <f>(SUMIFS(Profile!$E$2:$E$17521,Profile!$B$2:$B$17521,$B361,Profile!$C$2:$C$17521,BF$8))*$C$9</f>
        <v>0</v>
      </c>
      <c r="BG361" s="193">
        <f>(SUMIFS(Profile!$E$2:$E$17521,Profile!$B$2:$B$17521,$B361,Profile!$C$2:$C$17521,BG$8))*$C$9</f>
        <v>0</v>
      </c>
      <c r="BH361" s="193">
        <f>(SUMIFS(Profile!$E$2:$E$17521,Profile!$B$2:$B$17521,$B361,Profile!$C$2:$C$17521,BH$8))*$C$9</f>
        <v>0</v>
      </c>
      <c r="BI361" s="193">
        <f>(SUMIFS(Profile!$E$2:$E$17521,Profile!$B$2:$B$17521,$B361,Profile!$C$2:$C$17521,BI$8))*$C$9</f>
        <v>0</v>
      </c>
      <c r="BJ361" s="193">
        <f>(SUMIFS(Profile!$E$2:$E$17521,Profile!$B$2:$B$17521,$B361,Profile!$C$2:$C$17521,BJ$8))*$C$9</f>
        <v>0</v>
      </c>
      <c r="BK361" s="193">
        <f>(SUMIFS(Profile!$E$2:$E$17521,Profile!$B$2:$B$17521,$B361,Profile!$C$2:$C$17521,BK$8))*$C$9</f>
        <v>0</v>
      </c>
      <c r="BL361" s="193">
        <f>(SUMIFS(Profile!$E$2:$E$17521,Profile!$B$2:$B$17521,$B361,Profile!$C$2:$C$17521,BL$8))*$C$9</f>
        <v>0</v>
      </c>
      <c r="BM361" s="193">
        <f>(SUMIFS(Profile!$E$2:$E$17521,Profile!$B$2:$B$17521,$B361,Profile!$C$2:$C$17521,BM$8))*$C$9</f>
        <v>0</v>
      </c>
      <c r="BN361" s="193">
        <f>(SUMIFS(Profile!$E$2:$E$17521,Profile!$B$2:$B$17521,$B361,Profile!$C$2:$C$17521,BN$8))*$C$9</f>
        <v>0</v>
      </c>
      <c r="BO361" s="193">
        <f>(SUMIFS(Profile!$E$2:$E$17521,Profile!$B$2:$B$17521,$B361,Profile!$C$2:$C$17521,BO$8))*$C$9</f>
        <v>0</v>
      </c>
      <c r="BP361" s="193">
        <f>(SUMIFS(Profile!$E$2:$E$17521,Profile!$B$2:$B$17521,$B361,Profile!$C$2:$C$17521,BP$8))*$C$9</f>
        <v>0</v>
      </c>
      <c r="BQ361" s="193">
        <f>(SUMIFS(Profile!$E$2:$E$17521,Profile!$B$2:$B$17521,$B361,Profile!$C$2:$C$17521,BQ$8))*$C$9</f>
        <v>0</v>
      </c>
      <c r="BR361" s="193">
        <f>(SUMIFS(Profile!$E$2:$E$17521,Profile!$B$2:$B$17521,$B361,Profile!$C$2:$C$17521,BR$8))*$C$9</f>
        <v>0.0000922369086</v>
      </c>
      <c r="BS361" s="193">
        <f>(SUMIFS(Profile!$E$2:$E$17521,Profile!$B$2:$B$17521,$B361,Profile!$C$2:$C$17521,BS$8))*$C$9</f>
        <v>0.0009457991244</v>
      </c>
      <c r="BT361" s="193">
        <f>(SUMIFS(Profile!$E$2:$E$17521,Profile!$B$2:$B$17521,$B361,Profile!$C$2:$C$17521,BT$8))*$C$9</f>
        <v>0.01104853661</v>
      </c>
      <c r="BU361" s="193">
        <f>(SUMIFS(Profile!$E$2:$E$17521,Profile!$B$2:$B$17521,$B361,Profile!$C$2:$C$17521,BU$8))*$C$9</f>
        <v>0.0240275321</v>
      </c>
      <c r="BV361" s="193">
        <f>(SUMIFS(Profile!$E$2:$E$17521,Profile!$B$2:$B$17521,$B361,Profile!$C$2:$C$17521,BV$8))*$C$9</f>
        <v>0.05166634902</v>
      </c>
      <c r="BW361" s="193">
        <f>(SUMIFS(Profile!$E$2:$E$17521,Profile!$B$2:$B$17521,$B361,Profile!$C$2:$C$17521,BW$8))*$C$9</f>
        <v>0.0897262992</v>
      </c>
      <c r="BX361" s="193">
        <f>(SUMIFS(Profile!$E$2:$E$17521,Profile!$B$2:$B$17521,$B361,Profile!$C$2:$C$17521,BX$8))*$C$9</f>
        <v>0.1062747637</v>
      </c>
      <c r="BY361" s="193">
        <f>(SUMIFS(Profile!$E$2:$E$17521,Profile!$B$2:$B$17521,$B361,Profile!$C$2:$C$17521,BY$8))*$C$9</f>
        <v>0.1043326164</v>
      </c>
      <c r="BZ361" s="193">
        <f>(SUMIFS(Profile!$E$2:$E$17521,Profile!$B$2:$B$17521,$B361,Profile!$C$2:$C$17521,BZ$8))*$C$9</f>
        <v>0.08892652806</v>
      </c>
      <c r="CA361" s="193">
        <f>(SUMIFS(Profile!$E$2:$E$17521,Profile!$B$2:$B$17521,$B361,Profile!$C$2:$C$17521,CA$8))*$C$9</f>
        <v>0.07965237982</v>
      </c>
      <c r="CB361" s="193">
        <f>(SUMIFS(Profile!$E$2:$E$17521,Profile!$B$2:$B$17521,$B361,Profile!$C$2:$C$17521,CB$8))*$C$9</f>
        <v>0.07540023518</v>
      </c>
      <c r="CC361" s="193">
        <f>(SUMIFS(Profile!$E$2:$E$17521,Profile!$B$2:$B$17521,$B361,Profile!$C$2:$C$17521,CC$8))*$C$9</f>
        <v>0.07623707678</v>
      </c>
      <c r="CD361" s="193">
        <f>(SUMIFS(Profile!$E$2:$E$17521,Profile!$B$2:$B$17521,$B361,Profile!$C$2:$C$17521,CD$8))*$C$9</f>
        <v>0.06692053882</v>
      </c>
      <c r="CE361" s="193">
        <f>(SUMIFS(Profile!$E$2:$E$17521,Profile!$B$2:$B$17521,$B361,Profile!$C$2:$C$17521,CE$8))*$C$9</f>
        <v>0.05276350815</v>
      </c>
      <c r="CF361" s="193">
        <f>(SUMIFS(Profile!$E$2:$E$17521,Profile!$B$2:$B$17521,$B361,Profile!$C$2:$C$17521,CF$8))*$C$9</f>
        <v>0.0339374198</v>
      </c>
      <c r="CG361" s="193">
        <f>(SUMIFS(Profile!$E$2:$E$17521,Profile!$B$2:$B$17521,$B361,Profile!$C$2:$C$17521,CG$8))*$C$9</f>
        <v>0.01769090107</v>
      </c>
      <c r="CH361" s="193">
        <f>(SUMIFS(Profile!$E$2:$E$17521,Profile!$B$2:$B$17521,$B361,Profile!$C$2:$C$17521,CH$8))*$C$9</f>
        <v>0.008205952125</v>
      </c>
      <c r="CI361" s="193">
        <f>(SUMIFS(Profile!$E$2:$E$17521,Profile!$B$2:$B$17521,$B361,Profile!$C$2:$C$17521,CI$8))*$C$9</f>
        <v>0.001117364148</v>
      </c>
      <c r="CJ361" s="193">
        <f>(SUMIFS(Profile!$E$2:$E$17521,Profile!$B$2:$B$17521,$B361,Profile!$C$2:$C$17521,CJ$8))*$C$9</f>
        <v>0.00005192357442</v>
      </c>
      <c r="CK361" s="193">
        <f>(SUMIFS(Profile!$E$2:$E$17521,Profile!$B$2:$B$17521,$B361,Profile!$C$2:$C$17521,CK$8))*$C$9</f>
        <v>0</v>
      </c>
      <c r="CL361" s="193">
        <f>(SUMIFS(Profile!$E$2:$E$17521,Profile!$B$2:$B$17521,$B361,Profile!$C$2:$C$17521,CL$8))*$C$9</f>
        <v>0</v>
      </c>
      <c r="CM361" s="193">
        <f>(SUMIFS(Profile!$E$2:$E$17521,Profile!$B$2:$B$17521,$B361,Profile!$C$2:$C$17521,CM$8))*$C$9</f>
        <v>0</v>
      </c>
      <c r="CN361" s="193">
        <f>(SUMIFS(Profile!$E$2:$E$17521,Profile!$B$2:$B$17521,$B361,Profile!$C$2:$C$17521,CN$8))*$C$9</f>
        <v>0</v>
      </c>
      <c r="CO361" s="193">
        <f>(SUMIFS(Profile!$E$2:$E$17521,Profile!$B$2:$B$17521,$B361,Profile!$C$2:$C$17521,CO$8))*$C$9</f>
        <v>0</v>
      </c>
      <c r="CP361" s="193">
        <f>(SUMIFS(Profile!$E$2:$E$17521,Profile!$B$2:$B$17521,$B361,Profile!$C$2:$C$17521,CP$8))*$C$9</f>
        <v>0</v>
      </c>
      <c r="CQ361" s="193">
        <f>(SUMIFS(Profile!$E$2:$E$17521,Profile!$B$2:$B$17521,$B361,Profile!$C$2:$C$17521,CQ$8))*$C$9</f>
        <v>0</v>
      </c>
      <c r="CR361" s="193">
        <f>(SUMIFS(Profile!$E$2:$E$17521,Profile!$B$2:$B$17521,$B361,Profile!$C$2:$C$17521,CR$8))*$C$9</f>
        <v>0</v>
      </c>
      <c r="CS361" s="193">
        <f>(SUMIFS(Profile!$E$2:$E$17521,Profile!$B$2:$B$17521,$B361,Profile!$C$2:$C$17521,CS$8))*$C$9</f>
        <v>0</v>
      </c>
      <c r="CT361" s="193">
        <f>(SUMIFS(Profile!$E$2:$E$17521,Profile!$B$2:$B$17521,$B361,Profile!$C$2:$C$17521,CT$8))*$C$9</f>
        <v>0</v>
      </c>
      <c r="CU361" s="193">
        <f>(SUMIFS(Profile!$E$2:$E$17521,Profile!$B$2:$B$17521,$B361,Profile!$C$2:$C$17521,CU$8))*$C$9</f>
        <v>0</v>
      </c>
      <c r="CV361" s="193">
        <f>(SUMIFS(Profile!$E$2:$E$17521,Profile!$B$2:$B$17521,$B361,Profile!$C$2:$C$17521,CV$8))*$C$9</f>
        <v>0</v>
      </c>
      <c r="CW361" s="193">
        <f>(SUMIFS(Profile!$E$2:$E$17521,Profile!$B$2:$B$17521,$B361,Profile!$C$2:$C$17521,CW$8))*$C$9</f>
        <v>0</v>
      </c>
      <c r="CX361" s="193">
        <f t="shared" si="17"/>
        <v>0</v>
      </c>
      <c r="CY361" s="193">
        <f t="shared" ref="CY361:ET361" si="1767">MAX(BB361-E361,0)</f>
        <v>0</v>
      </c>
      <c r="CZ361" s="193">
        <f t="shared" si="1767"/>
        <v>0</v>
      </c>
      <c r="DA361" s="193">
        <f t="shared" si="1767"/>
        <v>0</v>
      </c>
      <c r="DB361" s="193">
        <f t="shared" si="1767"/>
        <v>0</v>
      </c>
      <c r="DC361" s="193">
        <f t="shared" si="1767"/>
        <v>0</v>
      </c>
      <c r="DD361" s="193">
        <f t="shared" si="1767"/>
        <v>0</v>
      </c>
      <c r="DE361" s="193">
        <f t="shared" si="1767"/>
        <v>0</v>
      </c>
      <c r="DF361" s="193">
        <f t="shared" si="1767"/>
        <v>0</v>
      </c>
      <c r="DG361" s="193">
        <f t="shared" si="1767"/>
        <v>0</v>
      </c>
      <c r="DH361" s="193">
        <f t="shared" si="1767"/>
        <v>0</v>
      </c>
      <c r="DI361" s="193">
        <f t="shared" si="1767"/>
        <v>0</v>
      </c>
      <c r="DJ361" s="193">
        <f t="shared" si="1767"/>
        <v>0</v>
      </c>
      <c r="DK361" s="193">
        <f t="shared" si="1767"/>
        <v>0</v>
      </c>
      <c r="DL361" s="193">
        <f t="shared" si="1767"/>
        <v>0</v>
      </c>
      <c r="DM361" s="193">
        <f t="shared" si="1767"/>
        <v>0</v>
      </c>
      <c r="DN361" s="193">
        <f t="shared" si="1767"/>
        <v>0</v>
      </c>
      <c r="DO361" s="193">
        <f t="shared" si="1767"/>
        <v>0</v>
      </c>
      <c r="DP361" s="193">
        <f t="shared" si="1767"/>
        <v>0</v>
      </c>
      <c r="DQ361" s="193">
        <f t="shared" si="1767"/>
        <v>0</v>
      </c>
      <c r="DR361" s="193">
        <f t="shared" si="1767"/>
        <v>0</v>
      </c>
      <c r="DS361" s="193">
        <f t="shared" si="1767"/>
        <v>0</v>
      </c>
      <c r="DT361" s="193">
        <f t="shared" si="1767"/>
        <v>0</v>
      </c>
      <c r="DU361" s="193">
        <f t="shared" si="1767"/>
        <v>0</v>
      </c>
      <c r="DV361" s="193">
        <f t="shared" si="1767"/>
        <v>0</v>
      </c>
      <c r="DW361" s="193">
        <f t="shared" si="1767"/>
        <v>0</v>
      </c>
      <c r="DX361" s="193">
        <f t="shared" si="1767"/>
        <v>0</v>
      </c>
      <c r="DY361" s="193">
        <f t="shared" si="1767"/>
        <v>0</v>
      </c>
      <c r="DZ361" s="193">
        <f t="shared" si="1767"/>
        <v>0</v>
      </c>
      <c r="EA361" s="193">
        <f t="shared" si="1767"/>
        <v>0</v>
      </c>
      <c r="EB361" s="193">
        <f t="shared" si="1767"/>
        <v>0</v>
      </c>
      <c r="EC361" s="193">
        <f t="shared" si="1767"/>
        <v>0</v>
      </c>
      <c r="ED361" s="193">
        <f t="shared" si="1767"/>
        <v>0</v>
      </c>
      <c r="EE361" s="193">
        <f t="shared" si="1767"/>
        <v>0</v>
      </c>
      <c r="EF361" s="193">
        <f t="shared" si="1767"/>
        <v>0</v>
      </c>
      <c r="EG361" s="193">
        <f t="shared" si="1767"/>
        <v>0</v>
      </c>
      <c r="EH361" s="193">
        <f t="shared" si="1767"/>
        <v>0</v>
      </c>
      <c r="EI361" s="193">
        <f t="shared" si="1767"/>
        <v>0</v>
      </c>
      <c r="EJ361" s="193">
        <f t="shared" si="1767"/>
        <v>0</v>
      </c>
      <c r="EK361" s="193">
        <f t="shared" si="1767"/>
        <v>0</v>
      </c>
      <c r="EL361" s="193">
        <f t="shared" si="1767"/>
        <v>0</v>
      </c>
      <c r="EM361" s="193">
        <f t="shared" si="1767"/>
        <v>0</v>
      </c>
      <c r="EN361" s="193">
        <f t="shared" si="1767"/>
        <v>0</v>
      </c>
      <c r="EO361" s="193">
        <f t="shared" si="1767"/>
        <v>0</v>
      </c>
      <c r="EP361" s="193">
        <f t="shared" si="1767"/>
        <v>0</v>
      </c>
      <c r="EQ361" s="193">
        <f t="shared" si="1767"/>
        <v>0</v>
      </c>
      <c r="ER361" s="193">
        <f t="shared" si="1767"/>
        <v>0</v>
      </c>
      <c r="ES361" s="193">
        <f t="shared" si="1767"/>
        <v>0</v>
      </c>
      <c r="ET361" s="193">
        <f t="shared" si="1767"/>
        <v>0</v>
      </c>
      <c r="EU361" s="193">
        <f t="shared" si="19"/>
        <v>0.8890179607</v>
      </c>
      <c r="EV361" s="193">
        <f t="shared" ref="EV361:GQ361" si="1768">BB361-CY361</f>
        <v>0</v>
      </c>
      <c r="EW361" s="193">
        <f t="shared" si="1768"/>
        <v>0</v>
      </c>
      <c r="EX361" s="193">
        <f t="shared" si="1768"/>
        <v>0</v>
      </c>
      <c r="EY361" s="193">
        <f t="shared" si="1768"/>
        <v>0</v>
      </c>
      <c r="EZ361" s="193">
        <f t="shared" si="1768"/>
        <v>0</v>
      </c>
      <c r="FA361" s="193">
        <f t="shared" si="1768"/>
        <v>0</v>
      </c>
      <c r="FB361" s="193">
        <f t="shared" si="1768"/>
        <v>0</v>
      </c>
      <c r="FC361" s="193">
        <f t="shared" si="1768"/>
        <v>0</v>
      </c>
      <c r="FD361" s="193">
        <f t="shared" si="1768"/>
        <v>0</v>
      </c>
      <c r="FE361" s="193">
        <f t="shared" si="1768"/>
        <v>0</v>
      </c>
      <c r="FF361" s="193">
        <f t="shared" si="1768"/>
        <v>0</v>
      </c>
      <c r="FG361" s="193">
        <f t="shared" si="1768"/>
        <v>0</v>
      </c>
      <c r="FH361" s="193">
        <f t="shared" si="1768"/>
        <v>0</v>
      </c>
      <c r="FI361" s="193">
        <f t="shared" si="1768"/>
        <v>0</v>
      </c>
      <c r="FJ361" s="193">
        <f t="shared" si="1768"/>
        <v>0</v>
      </c>
      <c r="FK361" s="193">
        <f t="shared" si="1768"/>
        <v>0</v>
      </c>
      <c r="FL361" s="193">
        <f t="shared" si="1768"/>
        <v>0.0000922369086</v>
      </c>
      <c r="FM361" s="193">
        <f t="shared" si="1768"/>
        <v>0.0009457991244</v>
      </c>
      <c r="FN361" s="193">
        <f t="shared" si="1768"/>
        <v>0.01104853661</v>
      </c>
      <c r="FO361" s="193">
        <f t="shared" si="1768"/>
        <v>0.0240275321</v>
      </c>
      <c r="FP361" s="193">
        <f t="shared" si="1768"/>
        <v>0.05166634902</v>
      </c>
      <c r="FQ361" s="193">
        <f t="shared" si="1768"/>
        <v>0.0897262992</v>
      </c>
      <c r="FR361" s="193">
        <f t="shared" si="1768"/>
        <v>0.1062747637</v>
      </c>
      <c r="FS361" s="193">
        <f t="shared" si="1768"/>
        <v>0.1043326164</v>
      </c>
      <c r="FT361" s="193">
        <f t="shared" si="1768"/>
        <v>0.08892652806</v>
      </c>
      <c r="FU361" s="193">
        <f t="shared" si="1768"/>
        <v>0.07965237982</v>
      </c>
      <c r="FV361" s="193">
        <f t="shared" si="1768"/>
        <v>0.07540023518</v>
      </c>
      <c r="FW361" s="193">
        <f t="shared" si="1768"/>
        <v>0.07623707678</v>
      </c>
      <c r="FX361" s="193">
        <f t="shared" si="1768"/>
        <v>0.06692053882</v>
      </c>
      <c r="FY361" s="193">
        <f t="shared" si="1768"/>
        <v>0.05276350815</v>
      </c>
      <c r="FZ361" s="193">
        <f t="shared" si="1768"/>
        <v>0.0339374198</v>
      </c>
      <c r="GA361" s="193">
        <f t="shared" si="1768"/>
        <v>0.01769090107</v>
      </c>
      <c r="GB361" s="193">
        <f t="shared" si="1768"/>
        <v>0.008205952125</v>
      </c>
      <c r="GC361" s="193">
        <f t="shared" si="1768"/>
        <v>0.001117364148</v>
      </c>
      <c r="GD361" s="193">
        <f t="shared" si="1768"/>
        <v>0.00005192357442</v>
      </c>
      <c r="GE361" s="193">
        <f t="shared" si="1768"/>
        <v>0</v>
      </c>
      <c r="GF361" s="193">
        <f t="shared" si="1768"/>
        <v>0</v>
      </c>
      <c r="GG361" s="193">
        <f t="shared" si="1768"/>
        <v>0</v>
      </c>
      <c r="GH361" s="193">
        <f t="shared" si="1768"/>
        <v>0</v>
      </c>
      <c r="GI361" s="193">
        <f t="shared" si="1768"/>
        <v>0</v>
      </c>
      <c r="GJ361" s="193">
        <f t="shared" si="1768"/>
        <v>0</v>
      </c>
      <c r="GK361" s="193">
        <f t="shared" si="1768"/>
        <v>0</v>
      </c>
      <c r="GL361" s="193">
        <f t="shared" si="1768"/>
        <v>0</v>
      </c>
      <c r="GM361" s="193">
        <f t="shared" si="1768"/>
        <v>0</v>
      </c>
      <c r="GN361" s="193">
        <f t="shared" si="1768"/>
        <v>0</v>
      </c>
      <c r="GO361" s="193">
        <f t="shared" si="1768"/>
        <v>0</v>
      </c>
      <c r="GP361" s="193">
        <f t="shared" si="1768"/>
        <v>0</v>
      </c>
      <c r="GQ361" s="193">
        <f t="shared" si="1768"/>
        <v>0</v>
      </c>
      <c r="GR361" s="193">
        <f t="shared" si="21"/>
        <v>12.81041091</v>
      </c>
      <c r="GS361" s="193">
        <f t="shared" ref="GS361:IN361" si="1769">E361-EV361</f>
        <v>0.1955018114</v>
      </c>
      <c r="GT361" s="193">
        <f t="shared" si="1769"/>
        <v>0.1734677957</v>
      </c>
      <c r="GU361" s="193">
        <f t="shared" si="1769"/>
        <v>0.1586449125</v>
      </c>
      <c r="GV361" s="193">
        <f t="shared" si="1769"/>
        <v>0.1466263585</v>
      </c>
      <c r="GW361" s="193">
        <f t="shared" si="1769"/>
        <v>0.1402164631</v>
      </c>
      <c r="GX361" s="193">
        <f t="shared" si="1769"/>
        <v>0.1338065676</v>
      </c>
      <c r="GY361" s="193">
        <f t="shared" si="1769"/>
        <v>0.1338065676</v>
      </c>
      <c r="GZ361" s="193">
        <f t="shared" si="1769"/>
        <v>0.1306016199</v>
      </c>
      <c r="HA361" s="193">
        <f t="shared" si="1769"/>
        <v>0.1306016199</v>
      </c>
      <c r="HB361" s="193">
        <f t="shared" si="1769"/>
        <v>0.1310022383</v>
      </c>
      <c r="HC361" s="193">
        <f t="shared" si="1769"/>
        <v>0.1334059491</v>
      </c>
      <c r="HD361" s="193">
        <f t="shared" si="1769"/>
        <v>0.1430207923</v>
      </c>
      <c r="HE361" s="193">
        <f t="shared" si="1769"/>
        <v>0.1598467679</v>
      </c>
      <c r="HF361" s="193">
        <f t="shared" si="1769"/>
        <v>0.1758715065</v>
      </c>
      <c r="HG361" s="193">
        <f t="shared" si="1769"/>
        <v>0.1959024298</v>
      </c>
      <c r="HH361" s="193">
        <f t="shared" si="1769"/>
        <v>0.2259488148</v>
      </c>
      <c r="HI361" s="193">
        <f t="shared" si="1769"/>
        <v>0.2691233722</v>
      </c>
      <c r="HJ361" s="193">
        <f t="shared" si="1769"/>
        <v>0.3043254719</v>
      </c>
      <c r="HK361" s="193">
        <f t="shared" si="1769"/>
        <v>0.3086449992</v>
      </c>
      <c r="HL361" s="193">
        <f t="shared" si="1769"/>
        <v>0.3088864131</v>
      </c>
      <c r="HM361" s="193">
        <f t="shared" si="1769"/>
        <v>0.2748377007</v>
      </c>
      <c r="HN361" s="193">
        <f t="shared" si="1769"/>
        <v>0.2411845536</v>
      </c>
      <c r="HO361" s="193">
        <f t="shared" si="1769"/>
        <v>0.2122169166</v>
      </c>
      <c r="HP361" s="193">
        <f t="shared" si="1769"/>
        <v>0.2077491685</v>
      </c>
      <c r="HQ361" s="193">
        <f t="shared" si="1769"/>
        <v>0.2327701</v>
      </c>
      <c r="HR361" s="193">
        <f t="shared" si="1769"/>
        <v>0.2416436298</v>
      </c>
      <c r="HS361" s="193">
        <f t="shared" si="1769"/>
        <v>0.2495013406</v>
      </c>
      <c r="HT361" s="193">
        <f t="shared" si="1769"/>
        <v>0.2362453266</v>
      </c>
      <c r="HU361" s="193">
        <f t="shared" si="1769"/>
        <v>0.240754443</v>
      </c>
      <c r="HV361" s="193">
        <f t="shared" si="1769"/>
        <v>0.2709362123</v>
      </c>
      <c r="HW361" s="193">
        <f t="shared" si="1769"/>
        <v>0.2945697222</v>
      </c>
      <c r="HX361" s="193">
        <f t="shared" si="1769"/>
        <v>0.3324496381</v>
      </c>
      <c r="HY361" s="193">
        <f t="shared" si="1769"/>
        <v>0.3711797351</v>
      </c>
      <c r="HZ361" s="193">
        <f t="shared" si="1769"/>
        <v>0.4211344989</v>
      </c>
      <c r="IA361" s="193">
        <f t="shared" si="1769"/>
        <v>0.4606593122</v>
      </c>
      <c r="IB361" s="193">
        <f t="shared" si="1769"/>
        <v>0.4683229866</v>
      </c>
      <c r="IC361" s="193">
        <f t="shared" si="1769"/>
        <v>0.477096531</v>
      </c>
      <c r="ID361" s="193">
        <f t="shared" si="1769"/>
        <v>0.4562643708</v>
      </c>
      <c r="IE361" s="193">
        <f t="shared" si="1769"/>
        <v>0.4341502315</v>
      </c>
      <c r="IF361" s="193">
        <f t="shared" si="1769"/>
        <v>0.4155214728</v>
      </c>
      <c r="IG361" s="193">
        <f t="shared" si="1769"/>
        <v>0.3934073335</v>
      </c>
      <c r="IH361" s="193">
        <f t="shared" si="1769"/>
        <v>0.3693702255</v>
      </c>
      <c r="II361" s="193">
        <f t="shared" si="1769"/>
        <v>0.3529448684</v>
      </c>
      <c r="IJ361" s="193">
        <f t="shared" si="1769"/>
        <v>0.3441312622</v>
      </c>
      <c r="IK361" s="193">
        <f t="shared" si="1769"/>
        <v>0.3208953912</v>
      </c>
      <c r="IL361" s="193">
        <f t="shared" si="1769"/>
        <v>0.2948551909</v>
      </c>
      <c r="IM361" s="193">
        <f t="shared" si="1769"/>
        <v>0.2672125167</v>
      </c>
      <c r="IN361" s="193">
        <f t="shared" si="1769"/>
        <v>0.2291537625</v>
      </c>
      <c r="IO361" s="193">
        <f t="shared" si="23"/>
        <v>0</v>
      </c>
      <c r="IP361" s="193">
        <f t="shared" si="29"/>
        <v>0</v>
      </c>
      <c r="IQ361" s="193">
        <f t="shared" ref="IQ361:KK361" si="1770">MAX((MIN(CZ361+IP361,$IO$7))-GT361,0)</f>
        <v>0</v>
      </c>
      <c r="IR361" s="193">
        <f t="shared" si="1770"/>
        <v>0</v>
      </c>
      <c r="IS361" s="193">
        <f t="shared" si="1770"/>
        <v>0</v>
      </c>
      <c r="IT361" s="193">
        <f t="shared" si="1770"/>
        <v>0</v>
      </c>
      <c r="IU361" s="193">
        <f t="shared" si="1770"/>
        <v>0</v>
      </c>
      <c r="IV361" s="193">
        <f t="shared" si="1770"/>
        <v>0</v>
      </c>
      <c r="IW361" s="193">
        <f t="shared" si="1770"/>
        <v>0</v>
      </c>
      <c r="IX361" s="193">
        <f t="shared" si="1770"/>
        <v>0</v>
      </c>
      <c r="IY361" s="193">
        <f t="shared" si="1770"/>
        <v>0</v>
      </c>
      <c r="IZ361" s="193">
        <f t="shared" si="1770"/>
        <v>0</v>
      </c>
      <c r="JA361" s="193">
        <f t="shared" si="1770"/>
        <v>0</v>
      </c>
      <c r="JB361" s="193">
        <f t="shared" si="1770"/>
        <v>0</v>
      </c>
      <c r="JC361" s="193">
        <f t="shared" si="1770"/>
        <v>0</v>
      </c>
      <c r="JD361" s="193">
        <f t="shared" si="1770"/>
        <v>0</v>
      </c>
      <c r="JE361" s="193">
        <f t="shared" si="1770"/>
        <v>0</v>
      </c>
      <c r="JF361" s="193">
        <f t="shared" si="1770"/>
        <v>0</v>
      </c>
      <c r="JG361" s="193">
        <f t="shared" si="1770"/>
        <v>0</v>
      </c>
      <c r="JH361" s="193">
        <f t="shared" si="1770"/>
        <v>0</v>
      </c>
      <c r="JI361" s="193">
        <f t="shared" si="1770"/>
        <v>0</v>
      </c>
      <c r="JJ361" s="193">
        <f t="shared" si="1770"/>
        <v>0</v>
      </c>
      <c r="JK361" s="193">
        <f t="shared" si="1770"/>
        <v>0</v>
      </c>
      <c r="JL361" s="193">
        <f t="shared" si="1770"/>
        <v>0</v>
      </c>
      <c r="JM361" s="193">
        <f t="shared" si="1770"/>
        <v>0</v>
      </c>
      <c r="JN361" s="193">
        <f t="shared" si="1770"/>
        <v>0</v>
      </c>
      <c r="JO361" s="193">
        <f t="shared" si="1770"/>
        <v>0</v>
      </c>
      <c r="JP361" s="193">
        <f t="shared" si="1770"/>
        <v>0</v>
      </c>
      <c r="JQ361" s="193">
        <f t="shared" si="1770"/>
        <v>0</v>
      </c>
      <c r="JR361" s="193">
        <f t="shared" si="1770"/>
        <v>0</v>
      </c>
      <c r="JS361" s="193">
        <f t="shared" si="1770"/>
        <v>0</v>
      </c>
      <c r="JT361" s="193">
        <f t="shared" si="1770"/>
        <v>0</v>
      </c>
      <c r="JU361" s="193">
        <f t="shared" si="1770"/>
        <v>0</v>
      </c>
      <c r="JV361" s="193">
        <f t="shared" si="1770"/>
        <v>0</v>
      </c>
      <c r="JW361" s="193">
        <f t="shared" si="1770"/>
        <v>0</v>
      </c>
      <c r="JX361" s="193">
        <f t="shared" si="1770"/>
        <v>0</v>
      </c>
      <c r="JY361" s="193">
        <f t="shared" si="1770"/>
        <v>0</v>
      </c>
      <c r="JZ361" s="193">
        <f t="shared" si="1770"/>
        <v>0</v>
      </c>
      <c r="KA361" s="193">
        <f t="shared" si="1770"/>
        <v>0</v>
      </c>
      <c r="KB361" s="193">
        <f t="shared" si="1770"/>
        <v>0</v>
      </c>
      <c r="KC361" s="193">
        <f t="shared" si="1770"/>
        <v>0</v>
      </c>
      <c r="KD361" s="193">
        <f t="shared" si="1770"/>
        <v>0</v>
      </c>
      <c r="KE361" s="193">
        <f t="shared" si="1770"/>
        <v>0</v>
      </c>
      <c r="KF361" s="193">
        <f t="shared" si="1770"/>
        <v>0</v>
      </c>
      <c r="KG361" s="193">
        <f t="shared" si="1770"/>
        <v>0</v>
      </c>
      <c r="KH361" s="193">
        <f t="shared" si="1770"/>
        <v>0</v>
      </c>
      <c r="KI361" s="193">
        <f t="shared" si="1770"/>
        <v>0</v>
      </c>
      <c r="KJ361" s="193">
        <f t="shared" si="1770"/>
        <v>0</v>
      </c>
      <c r="KK361" s="193">
        <f t="shared" si="1770"/>
        <v>0</v>
      </c>
      <c r="KL361" s="1"/>
      <c r="KM361" s="1"/>
      <c r="KN361" s="1"/>
      <c r="KO361" s="1"/>
      <c r="KP361" s="1"/>
      <c r="KQ361" s="1"/>
      <c r="KR361" s="1"/>
      <c r="KS361" s="1"/>
      <c r="KT361" s="1"/>
      <c r="KU361" s="1"/>
      <c r="KV361" s="1"/>
      <c r="KW361" s="1"/>
      <c r="KX361" s="1"/>
      <c r="KY361" s="1"/>
      <c r="KZ361" s="1"/>
      <c r="LA361" s="1"/>
      <c r="LB361" s="1"/>
      <c r="LC361" s="1"/>
      <c r="LD361" s="1"/>
      <c r="LE361" s="1"/>
      <c r="LF361" s="1"/>
      <c r="LG361" s="1"/>
      <c r="LH361" s="1"/>
      <c r="LI361" s="1"/>
      <c r="LJ361" s="1"/>
      <c r="LK361" s="1"/>
      <c r="LL361" s="1"/>
      <c r="LM361" s="1"/>
      <c r="LN361" s="1"/>
    </row>
    <row r="362" ht="14.25" customHeight="1">
      <c r="A362" s="1">
        <v>12.0</v>
      </c>
      <c r="B362" s="1">
        <f t="shared" ref="B362:C362" si="1771">B361+1</f>
        <v>352</v>
      </c>
      <c r="C362" s="267">
        <f t="shared" si="1771"/>
        <v>43817</v>
      </c>
      <c r="D362" s="193">
        <f t="shared" si="15"/>
        <v>14.34678825</v>
      </c>
      <c r="E362" s="193">
        <f>(SUMIFS(Profile!$F$2:$F$17521,Profile!$B$2:$B$17521,$B362,Profile!$C$2:$C$17521,E$8))*$C$6</f>
        <v>0.2047160361</v>
      </c>
      <c r="F362" s="193">
        <f>(SUMIFS(Profile!$F$2:$F$17521,Profile!$B$2:$B$17521,$B362,Profile!$C$2:$C$17521,F$8))*$C$6</f>
        <v>0.1826820204</v>
      </c>
      <c r="G362" s="193">
        <f>(SUMIFS(Profile!$F$2:$F$17521,Profile!$B$2:$B$17521,$B362,Profile!$C$2:$C$17521,G$8))*$C$6</f>
        <v>0.1670579003</v>
      </c>
      <c r="H362" s="193">
        <f>(SUMIFS(Profile!$F$2:$F$17521,Profile!$B$2:$B$17521,$B362,Profile!$C$2:$C$17521,H$8))*$C$6</f>
        <v>0.1558405832</v>
      </c>
      <c r="I362" s="193">
        <f>(SUMIFS(Profile!$F$2:$F$17521,Profile!$B$2:$B$17521,$B362,Profile!$C$2:$C$17521,I$8))*$C$6</f>
        <v>0.1466263585</v>
      </c>
      <c r="J362" s="193">
        <f>(SUMIFS(Profile!$F$2:$F$17521,Profile!$B$2:$B$17521,$B362,Profile!$C$2:$C$17521,J$8))*$C$6</f>
        <v>0.1410177</v>
      </c>
      <c r="K362" s="193">
        <f>(SUMIFS(Profile!$F$2:$F$17521,Profile!$B$2:$B$17521,$B362,Profile!$C$2:$C$17521,K$8))*$C$6</f>
        <v>0.1390146077</v>
      </c>
      <c r="L362" s="193">
        <f>(SUMIFS(Profile!$F$2:$F$17521,Profile!$B$2:$B$17521,$B362,Profile!$C$2:$C$17521,L$8))*$C$6</f>
        <v>0.1374121338</v>
      </c>
      <c r="M362" s="193">
        <f>(SUMIFS(Profile!$F$2:$F$17521,Profile!$B$2:$B$17521,$B362,Profile!$C$2:$C$17521,M$8))*$C$6</f>
        <v>0.1362102784</v>
      </c>
      <c r="N362" s="193">
        <f>(SUMIFS(Profile!$F$2:$F$17521,Profile!$B$2:$B$17521,$B362,Profile!$C$2:$C$17521,N$8))*$C$6</f>
        <v>0.1358096599</v>
      </c>
      <c r="O362" s="193">
        <f>(SUMIFS(Profile!$F$2:$F$17521,Profile!$B$2:$B$17521,$B362,Profile!$C$2:$C$17521,O$8))*$C$6</f>
        <v>0.1374121338</v>
      </c>
      <c r="P362" s="193">
        <f>(SUMIFS(Profile!$F$2:$F$17521,Profile!$B$2:$B$17521,$B362,Profile!$C$2:$C$17521,P$8))*$C$6</f>
        <v>0.1442226477</v>
      </c>
      <c r="Q362" s="193">
        <f>(SUMIFS(Profile!$F$2:$F$17521,Profile!$B$2:$B$17521,$B362,Profile!$C$2:$C$17521,Q$8))*$C$6</f>
        <v>0.1518343986</v>
      </c>
      <c r="R362" s="193">
        <f>(SUMIFS(Profile!$F$2:$F$17521,Profile!$B$2:$B$17521,$B362,Profile!$C$2:$C$17521,R$8))*$C$6</f>
        <v>0.1574430571</v>
      </c>
      <c r="S362" s="193">
        <f>(SUMIFS(Profile!$F$2:$F$17521,Profile!$B$2:$B$17521,$B362,Profile!$C$2:$C$17521,S$8))*$C$6</f>
        <v>0.1790764543</v>
      </c>
      <c r="T362" s="193">
        <f>(SUMIFS(Profile!$F$2:$F$17521,Profile!$B$2:$B$17521,$B362,Profile!$C$2:$C$17521,T$8))*$C$6</f>
        <v>0.2111259315</v>
      </c>
      <c r="U362" s="193">
        <f>(SUMIFS(Profile!$F$2:$F$17521,Profile!$B$2:$B$17521,$B362,Profile!$C$2:$C$17521,U$8))*$C$6</f>
        <v>0.2423741719</v>
      </c>
      <c r="V362" s="193">
        <f>(SUMIFS(Profile!$F$2:$F$17521,Profile!$B$2:$B$17521,$B362,Profile!$C$2:$C$17521,V$8))*$C$6</f>
        <v>0.2852403477</v>
      </c>
      <c r="W362" s="193">
        <f>(SUMIFS(Profile!$F$2:$F$17521,Profile!$B$2:$B$17521,$B362,Profile!$C$2:$C$17521,W$8))*$C$6</f>
        <v>0.3076749818</v>
      </c>
      <c r="X362" s="193">
        <f>(SUMIFS(Profile!$F$2:$F$17521,Profile!$B$2:$B$17521,$B362,Profile!$C$2:$C$17521,X$8))*$C$6</f>
        <v>0.3277059051</v>
      </c>
      <c r="Y362" s="193">
        <f>(SUMIFS(Profile!$F$2:$F$17521,Profile!$B$2:$B$17521,$B362,Profile!$C$2:$C$17521,Y$8))*$C$6</f>
        <v>0.3481374469</v>
      </c>
      <c r="Z362" s="193">
        <f>(SUMIFS(Profile!$F$2:$F$17521,Profile!$B$2:$B$17521,$B362,Profile!$C$2:$C$17521,Z$8))*$C$6</f>
        <v>0.3489386838</v>
      </c>
      <c r="AA362" s="193">
        <f>(SUMIFS(Profile!$F$2:$F$17521,Profile!$B$2:$B$17521,$B362,Profile!$C$2:$C$17521,AA$8))*$C$6</f>
        <v>0.35775229</v>
      </c>
      <c r="AB362" s="193">
        <f>(SUMIFS(Profile!$F$2:$F$17521,Profile!$B$2:$B$17521,$B362,Profile!$C$2:$C$17521,AB$8))*$C$6</f>
        <v>0.3661652778</v>
      </c>
      <c r="AC362" s="193">
        <f>(SUMIFS(Profile!$F$2:$F$17521,Profile!$B$2:$B$17521,$B362,Profile!$C$2:$C$17521,AC$8))*$C$6</f>
        <v>0.3701714625</v>
      </c>
      <c r="AD362" s="193">
        <f>(SUMIFS(Profile!$F$2:$F$17521,Profile!$B$2:$B$17521,$B362,Profile!$C$2:$C$17521,AD$8))*$C$6</f>
        <v>0.3717739363</v>
      </c>
      <c r="AE362" s="193">
        <f>(SUMIFS(Profile!$F$2:$F$17521,Profile!$B$2:$B$17521,$B362,Profile!$C$2:$C$17521,AE$8))*$C$6</f>
        <v>0.3705720809</v>
      </c>
      <c r="AF362" s="193">
        <f>(SUMIFS(Profile!$F$2:$F$17521,Profile!$B$2:$B$17521,$B362,Profile!$C$2:$C$17521,AF$8))*$C$6</f>
        <v>0.358553527</v>
      </c>
      <c r="AG362" s="193">
        <f>(SUMIFS(Profile!$F$2:$F$17521,Profile!$B$2:$B$17521,$B362,Profile!$C$2:$C$17521,AG$8))*$C$6</f>
        <v>0.3549479608</v>
      </c>
      <c r="AH362" s="193">
        <f>(SUMIFS(Profile!$F$2:$F$17521,Profile!$B$2:$B$17521,$B362,Profile!$C$2:$C$17521,AH$8))*$C$6</f>
        <v>0.3601560008</v>
      </c>
      <c r="AI362" s="193">
        <f>(SUMIFS(Profile!$F$2:$F$17521,Profile!$B$2:$B$17521,$B362,Profile!$C$2:$C$17521,AI$8))*$C$6</f>
        <v>0.369770844</v>
      </c>
      <c r="AJ362" s="193">
        <f>(SUMIFS(Profile!$F$2:$F$17521,Profile!$B$2:$B$17521,$B362,Profile!$C$2:$C$17521,AJ$8))*$C$6</f>
        <v>0.399817229</v>
      </c>
      <c r="AK362" s="193">
        <f>(SUMIFS(Profile!$F$2:$F$17521,Profile!$B$2:$B$17521,$B362,Profile!$C$2:$C$17521,AK$8))*$C$6</f>
        <v>0.4317064588</v>
      </c>
      <c r="AL362" s="193">
        <f>(SUMIFS(Profile!$F$2:$F$17521,Profile!$B$2:$B$17521,$B362,Profile!$C$2:$C$17521,AL$8))*$C$6</f>
        <v>0.4595895041</v>
      </c>
      <c r="AM362" s="193">
        <f>(SUMIFS(Profile!$F$2:$F$17521,Profile!$B$2:$B$17521,$B362,Profile!$C$2:$C$17521,AM$8))*$C$6</f>
        <v>0.4934417644</v>
      </c>
      <c r="AN362" s="193">
        <f>(SUMIFS(Profile!$F$2:$F$17521,Profile!$B$2:$B$17521,$B362,Profile!$C$2:$C$17521,AN$8))*$C$6</f>
        <v>0.4867914979</v>
      </c>
      <c r="AO362" s="193">
        <f>(SUMIFS(Profile!$F$2:$F$17521,Profile!$B$2:$B$17521,$B362,Profile!$C$2:$C$17521,AO$8))*$C$6</f>
        <v>0.4765356652</v>
      </c>
      <c r="AP362" s="193">
        <f>(SUMIFS(Profile!$F$2:$F$17521,Profile!$B$2:$B$17521,$B362,Profile!$C$2:$C$17521,AP$8))*$C$6</f>
        <v>0.4610317305</v>
      </c>
      <c r="AQ362" s="193">
        <f>(SUMIFS(Profile!$F$2:$F$17521,Profile!$B$2:$B$17521,$B362,Profile!$C$2:$C$17521,AQ$8))*$C$6</f>
        <v>0.4426032811</v>
      </c>
      <c r="AR362" s="193">
        <f>(SUMIFS(Profile!$F$2:$F$17521,Profile!$B$2:$B$17521,$B362,Profile!$C$2:$C$17521,AR$8))*$C$6</f>
        <v>0.4284213874</v>
      </c>
      <c r="AS362" s="193">
        <f>(SUMIFS(Profile!$F$2:$F$17521,Profile!$B$2:$B$17521,$B362,Profile!$C$2:$C$17521,AS$8))*$C$6</f>
        <v>0.4132379476</v>
      </c>
      <c r="AT362" s="193">
        <f>(SUMIFS(Profile!$F$2:$F$17521,Profile!$B$2:$B$17521,$B362,Profile!$C$2:$C$17521,AT$8))*$C$6</f>
        <v>0.3950098074</v>
      </c>
      <c r="AU362" s="193">
        <f>(SUMIFS(Profile!$F$2:$F$17521,Profile!$B$2:$B$17521,$B362,Profile!$C$2:$C$17521,AU$8))*$C$6</f>
        <v>0.3761807395</v>
      </c>
      <c r="AV362" s="193">
        <f>(SUMIFS(Profile!$F$2:$F$17521,Profile!$B$2:$B$17521,$B362,Profile!$C$2:$C$17521,AV$8))*$C$6</f>
        <v>0.3497399207</v>
      </c>
      <c r="AW362" s="193">
        <f>(SUMIFS(Profile!$F$2:$F$17521,Profile!$B$2:$B$17521,$B362,Profile!$C$2:$C$17521,AW$8))*$C$6</f>
        <v>0.3245009574</v>
      </c>
      <c r="AX362" s="193">
        <f>(SUMIFS(Profile!$F$2:$F$17521,Profile!$B$2:$B$17521,$B362,Profile!$C$2:$C$17521,AX$8))*$C$6</f>
        <v>0.2856409662</v>
      </c>
      <c r="AY362" s="193">
        <f>(SUMIFS(Profile!$F$2:$F$17521,Profile!$B$2:$B$17521,$B362,Profile!$C$2:$C$17521,AY$8))*$C$6</f>
        <v>0.2463803565</v>
      </c>
      <c r="AZ362" s="193">
        <f>(SUMIFS(Profile!$F$2:$F$17521,Profile!$B$2:$B$17521,$B362,Profile!$C$2:$C$17521,AZ$8))*$C$6</f>
        <v>0.2087222207</v>
      </c>
      <c r="BA362" s="193">
        <f t="shared" si="16"/>
        <v>1.302577371</v>
      </c>
      <c r="BB362" s="193">
        <f>(SUMIFS(Profile!$E$2:$E$17521,Profile!$B$2:$B$17521,$B362,Profile!$C$2:$C$17521,BB$8))*$C$9</f>
        <v>0</v>
      </c>
      <c r="BC362" s="193">
        <f>(SUMIFS(Profile!$E$2:$E$17521,Profile!$B$2:$B$17521,$B362,Profile!$C$2:$C$17521,BC$8))*$C$9</f>
        <v>0</v>
      </c>
      <c r="BD362" s="193">
        <f>(SUMIFS(Profile!$E$2:$E$17521,Profile!$B$2:$B$17521,$B362,Profile!$C$2:$C$17521,BD$8))*$C$9</f>
        <v>0</v>
      </c>
      <c r="BE362" s="193">
        <f>(SUMIFS(Profile!$E$2:$E$17521,Profile!$B$2:$B$17521,$B362,Profile!$C$2:$C$17521,BE$8))*$C$9</f>
        <v>0</v>
      </c>
      <c r="BF362" s="193">
        <f>(SUMIFS(Profile!$E$2:$E$17521,Profile!$B$2:$B$17521,$B362,Profile!$C$2:$C$17521,BF$8))*$C$9</f>
        <v>0</v>
      </c>
      <c r="BG362" s="193">
        <f>(SUMIFS(Profile!$E$2:$E$17521,Profile!$B$2:$B$17521,$B362,Profile!$C$2:$C$17521,BG$8))*$C$9</f>
        <v>0</v>
      </c>
      <c r="BH362" s="193">
        <f>(SUMIFS(Profile!$E$2:$E$17521,Profile!$B$2:$B$17521,$B362,Profile!$C$2:$C$17521,BH$8))*$C$9</f>
        <v>0</v>
      </c>
      <c r="BI362" s="193">
        <f>(SUMIFS(Profile!$E$2:$E$17521,Profile!$B$2:$B$17521,$B362,Profile!$C$2:$C$17521,BI$8))*$C$9</f>
        <v>0</v>
      </c>
      <c r="BJ362" s="193">
        <f>(SUMIFS(Profile!$E$2:$E$17521,Profile!$B$2:$B$17521,$B362,Profile!$C$2:$C$17521,BJ$8))*$C$9</f>
        <v>0</v>
      </c>
      <c r="BK362" s="193">
        <f>(SUMIFS(Profile!$E$2:$E$17521,Profile!$B$2:$B$17521,$B362,Profile!$C$2:$C$17521,BK$8))*$C$9</f>
        <v>0</v>
      </c>
      <c r="BL362" s="193">
        <f>(SUMIFS(Profile!$E$2:$E$17521,Profile!$B$2:$B$17521,$B362,Profile!$C$2:$C$17521,BL$8))*$C$9</f>
        <v>0</v>
      </c>
      <c r="BM362" s="193">
        <f>(SUMIFS(Profile!$E$2:$E$17521,Profile!$B$2:$B$17521,$B362,Profile!$C$2:$C$17521,BM$8))*$C$9</f>
        <v>0</v>
      </c>
      <c r="BN362" s="193">
        <f>(SUMIFS(Profile!$E$2:$E$17521,Profile!$B$2:$B$17521,$B362,Profile!$C$2:$C$17521,BN$8))*$C$9</f>
        <v>0</v>
      </c>
      <c r="BO362" s="193">
        <f>(SUMIFS(Profile!$E$2:$E$17521,Profile!$B$2:$B$17521,$B362,Profile!$C$2:$C$17521,BO$8))*$C$9</f>
        <v>0</v>
      </c>
      <c r="BP362" s="193">
        <f>(SUMIFS(Profile!$E$2:$E$17521,Profile!$B$2:$B$17521,$B362,Profile!$C$2:$C$17521,BP$8))*$C$9</f>
        <v>0</v>
      </c>
      <c r="BQ362" s="193">
        <f>(SUMIFS(Profile!$E$2:$E$17521,Profile!$B$2:$B$17521,$B362,Profile!$C$2:$C$17521,BQ$8))*$C$9</f>
        <v>0</v>
      </c>
      <c r="BR362" s="193">
        <f>(SUMIFS(Profile!$E$2:$E$17521,Profile!$B$2:$B$17521,$B362,Profile!$C$2:$C$17521,BR$8))*$C$9</f>
        <v>0</v>
      </c>
      <c r="BS362" s="193">
        <f>(SUMIFS(Profile!$E$2:$E$17521,Profile!$B$2:$B$17521,$B362,Profile!$C$2:$C$17521,BS$8))*$C$9</f>
        <v>0.000465820398</v>
      </c>
      <c r="BT362" s="193">
        <f>(SUMIFS(Profile!$E$2:$E$17521,Profile!$B$2:$B$17521,$B362,Profile!$C$2:$C$17521,BT$8))*$C$9</f>
        <v>0.007846132714</v>
      </c>
      <c r="BU362" s="193">
        <f>(SUMIFS(Profile!$E$2:$E$17521,Profile!$B$2:$B$17521,$B362,Profile!$C$2:$C$17521,BU$8))*$C$9</f>
        <v>0.02695651709</v>
      </c>
      <c r="BV362" s="193">
        <f>(SUMIFS(Profile!$E$2:$E$17521,Profile!$B$2:$B$17521,$B362,Profile!$C$2:$C$17521,BV$8))*$C$9</f>
        <v>0.05393869618</v>
      </c>
      <c r="BW362" s="193">
        <f>(SUMIFS(Profile!$E$2:$E$17521,Profile!$B$2:$B$17521,$B362,Profile!$C$2:$C$17521,BW$8))*$C$9</f>
        <v>0.08810172788</v>
      </c>
      <c r="BX362" s="193">
        <f>(SUMIFS(Profile!$E$2:$E$17521,Profile!$B$2:$B$17521,$B362,Profile!$C$2:$C$17521,BX$8))*$C$9</f>
        <v>0.1124565851</v>
      </c>
      <c r="BY362" s="193">
        <f>(SUMIFS(Profile!$E$2:$E$17521,Profile!$B$2:$B$17521,$B362,Profile!$C$2:$C$17521,BY$8))*$C$9</f>
        <v>0.1372275064</v>
      </c>
      <c r="BZ362" s="193">
        <f>(SUMIFS(Profile!$E$2:$E$17521,Profile!$B$2:$B$17521,$B362,Profile!$C$2:$C$17521,BZ$8))*$C$9</f>
        <v>0.1460185438</v>
      </c>
      <c r="CA362" s="193">
        <f>(SUMIFS(Profile!$E$2:$E$17521,Profile!$B$2:$B$17521,$B362,Profile!$C$2:$C$17521,CA$8))*$C$9</f>
        <v>0.1357364671</v>
      </c>
      <c r="CB362" s="193">
        <f>(SUMIFS(Profile!$E$2:$E$17521,Profile!$B$2:$B$17521,$B362,Profile!$C$2:$C$17521,CB$8))*$C$9</f>
        <v>0.1456654857</v>
      </c>
      <c r="CC362" s="193">
        <f>(SUMIFS(Profile!$E$2:$E$17521,Profile!$B$2:$B$17521,$B362,Profile!$C$2:$C$17521,CC$8))*$C$9</f>
        <v>0.1291679836</v>
      </c>
      <c r="CD362" s="193">
        <f>(SUMIFS(Profile!$E$2:$E$17521,Profile!$B$2:$B$17521,$B362,Profile!$C$2:$C$17521,CD$8))*$C$9</f>
        <v>0.1091274239</v>
      </c>
      <c r="CE362" s="193">
        <f>(SUMIFS(Profile!$E$2:$E$17521,Profile!$B$2:$B$17521,$B362,Profile!$C$2:$C$17521,CE$8))*$C$9</f>
        <v>0.08843766189</v>
      </c>
      <c r="CF362" s="193">
        <f>(SUMIFS(Profile!$E$2:$E$17521,Profile!$B$2:$B$17521,$B362,Profile!$C$2:$C$17521,CF$8))*$C$9</f>
        <v>0.05939404143</v>
      </c>
      <c r="CG362" s="193">
        <f>(SUMIFS(Profile!$E$2:$E$17521,Profile!$B$2:$B$17521,$B362,Profile!$C$2:$C$17521,CG$8))*$C$9</f>
        <v>0.03823290463</v>
      </c>
      <c r="CH362" s="193">
        <f>(SUMIFS(Profile!$E$2:$E$17521,Profile!$B$2:$B$17521,$B362,Profile!$C$2:$C$17521,CH$8))*$C$9</f>
        <v>0.01724286613</v>
      </c>
      <c r="CI362" s="193">
        <f>(SUMIFS(Profile!$E$2:$E$17521,Profile!$B$2:$B$17521,$B362,Profile!$C$2:$C$17521,CI$8))*$C$9</f>
        <v>0.006520694217</v>
      </c>
      <c r="CJ362" s="193">
        <f>(SUMIFS(Profile!$E$2:$E$17521,Profile!$B$2:$B$17521,$B362,Profile!$C$2:$C$17521,CJ$8))*$C$9</f>
        <v>0.00004031333418</v>
      </c>
      <c r="CK362" s="193">
        <f>(SUMIFS(Profile!$E$2:$E$17521,Profile!$B$2:$B$17521,$B362,Profile!$C$2:$C$17521,CK$8))*$C$9</f>
        <v>0</v>
      </c>
      <c r="CL362" s="193">
        <f>(SUMIFS(Profile!$E$2:$E$17521,Profile!$B$2:$B$17521,$B362,Profile!$C$2:$C$17521,CL$8))*$C$9</f>
        <v>0</v>
      </c>
      <c r="CM362" s="193">
        <f>(SUMIFS(Profile!$E$2:$E$17521,Profile!$B$2:$B$17521,$B362,Profile!$C$2:$C$17521,CM$8))*$C$9</f>
        <v>0</v>
      </c>
      <c r="CN362" s="193">
        <f>(SUMIFS(Profile!$E$2:$E$17521,Profile!$B$2:$B$17521,$B362,Profile!$C$2:$C$17521,CN$8))*$C$9</f>
        <v>0</v>
      </c>
      <c r="CO362" s="193">
        <f>(SUMIFS(Profile!$E$2:$E$17521,Profile!$B$2:$B$17521,$B362,Profile!$C$2:$C$17521,CO$8))*$C$9</f>
        <v>0</v>
      </c>
      <c r="CP362" s="193">
        <f>(SUMIFS(Profile!$E$2:$E$17521,Profile!$B$2:$B$17521,$B362,Profile!$C$2:$C$17521,CP$8))*$C$9</f>
        <v>0</v>
      </c>
      <c r="CQ362" s="193">
        <f>(SUMIFS(Profile!$E$2:$E$17521,Profile!$B$2:$B$17521,$B362,Profile!$C$2:$C$17521,CQ$8))*$C$9</f>
        <v>0</v>
      </c>
      <c r="CR362" s="193">
        <f>(SUMIFS(Profile!$E$2:$E$17521,Profile!$B$2:$B$17521,$B362,Profile!$C$2:$C$17521,CR$8))*$C$9</f>
        <v>0</v>
      </c>
      <c r="CS362" s="193">
        <f>(SUMIFS(Profile!$E$2:$E$17521,Profile!$B$2:$B$17521,$B362,Profile!$C$2:$C$17521,CS$8))*$C$9</f>
        <v>0</v>
      </c>
      <c r="CT362" s="193">
        <f>(SUMIFS(Profile!$E$2:$E$17521,Profile!$B$2:$B$17521,$B362,Profile!$C$2:$C$17521,CT$8))*$C$9</f>
        <v>0</v>
      </c>
      <c r="CU362" s="193">
        <f>(SUMIFS(Profile!$E$2:$E$17521,Profile!$B$2:$B$17521,$B362,Profile!$C$2:$C$17521,CU$8))*$C$9</f>
        <v>0</v>
      </c>
      <c r="CV362" s="193">
        <f>(SUMIFS(Profile!$E$2:$E$17521,Profile!$B$2:$B$17521,$B362,Profile!$C$2:$C$17521,CV$8))*$C$9</f>
        <v>0</v>
      </c>
      <c r="CW362" s="193">
        <f>(SUMIFS(Profile!$E$2:$E$17521,Profile!$B$2:$B$17521,$B362,Profile!$C$2:$C$17521,CW$8))*$C$9</f>
        <v>0</v>
      </c>
      <c r="CX362" s="193">
        <f t="shared" si="17"/>
        <v>0</v>
      </c>
      <c r="CY362" s="193">
        <f t="shared" ref="CY362:ET362" si="1772">MAX(BB362-E362,0)</f>
        <v>0</v>
      </c>
      <c r="CZ362" s="193">
        <f t="shared" si="1772"/>
        <v>0</v>
      </c>
      <c r="DA362" s="193">
        <f t="shared" si="1772"/>
        <v>0</v>
      </c>
      <c r="DB362" s="193">
        <f t="shared" si="1772"/>
        <v>0</v>
      </c>
      <c r="DC362" s="193">
        <f t="shared" si="1772"/>
        <v>0</v>
      </c>
      <c r="DD362" s="193">
        <f t="shared" si="1772"/>
        <v>0</v>
      </c>
      <c r="DE362" s="193">
        <f t="shared" si="1772"/>
        <v>0</v>
      </c>
      <c r="DF362" s="193">
        <f t="shared" si="1772"/>
        <v>0</v>
      </c>
      <c r="DG362" s="193">
        <f t="shared" si="1772"/>
        <v>0</v>
      </c>
      <c r="DH362" s="193">
        <f t="shared" si="1772"/>
        <v>0</v>
      </c>
      <c r="DI362" s="193">
        <f t="shared" si="1772"/>
        <v>0</v>
      </c>
      <c r="DJ362" s="193">
        <f t="shared" si="1772"/>
        <v>0</v>
      </c>
      <c r="DK362" s="193">
        <f t="shared" si="1772"/>
        <v>0</v>
      </c>
      <c r="DL362" s="193">
        <f t="shared" si="1772"/>
        <v>0</v>
      </c>
      <c r="DM362" s="193">
        <f t="shared" si="1772"/>
        <v>0</v>
      </c>
      <c r="DN362" s="193">
        <f t="shared" si="1772"/>
        <v>0</v>
      </c>
      <c r="DO362" s="193">
        <f t="shared" si="1772"/>
        <v>0</v>
      </c>
      <c r="DP362" s="193">
        <f t="shared" si="1772"/>
        <v>0</v>
      </c>
      <c r="DQ362" s="193">
        <f t="shared" si="1772"/>
        <v>0</v>
      </c>
      <c r="DR362" s="193">
        <f t="shared" si="1772"/>
        <v>0</v>
      </c>
      <c r="DS362" s="193">
        <f t="shared" si="1772"/>
        <v>0</v>
      </c>
      <c r="DT362" s="193">
        <f t="shared" si="1772"/>
        <v>0</v>
      </c>
      <c r="DU362" s="193">
        <f t="shared" si="1772"/>
        <v>0</v>
      </c>
      <c r="DV362" s="193">
        <f t="shared" si="1772"/>
        <v>0</v>
      </c>
      <c r="DW362" s="193">
        <f t="shared" si="1772"/>
        <v>0</v>
      </c>
      <c r="DX362" s="193">
        <f t="shared" si="1772"/>
        <v>0</v>
      </c>
      <c r="DY362" s="193">
        <f t="shared" si="1772"/>
        <v>0</v>
      </c>
      <c r="DZ362" s="193">
        <f t="shared" si="1772"/>
        <v>0</v>
      </c>
      <c r="EA362" s="193">
        <f t="shared" si="1772"/>
        <v>0</v>
      </c>
      <c r="EB362" s="193">
        <f t="shared" si="1772"/>
        <v>0</v>
      </c>
      <c r="EC362" s="193">
        <f t="shared" si="1772"/>
        <v>0</v>
      </c>
      <c r="ED362" s="193">
        <f t="shared" si="1772"/>
        <v>0</v>
      </c>
      <c r="EE362" s="193">
        <f t="shared" si="1772"/>
        <v>0</v>
      </c>
      <c r="EF362" s="193">
        <f t="shared" si="1772"/>
        <v>0</v>
      </c>
      <c r="EG362" s="193">
        <f t="shared" si="1772"/>
        <v>0</v>
      </c>
      <c r="EH362" s="193">
        <f t="shared" si="1772"/>
        <v>0</v>
      </c>
      <c r="EI362" s="193">
        <f t="shared" si="1772"/>
        <v>0</v>
      </c>
      <c r="EJ362" s="193">
        <f t="shared" si="1772"/>
        <v>0</v>
      </c>
      <c r="EK362" s="193">
        <f t="shared" si="1772"/>
        <v>0</v>
      </c>
      <c r="EL362" s="193">
        <f t="shared" si="1772"/>
        <v>0</v>
      </c>
      <c r="EM362" s="193">
        <f t="shared" si="1772"/>
        <v>0</v>
      </c>
      <c r="EN362" s="193">
        <f t="shared" si="1772"/>
        <v>0</v>
      </c>
      <c r="EO362" s="193">
        <f t="shared" si="1772"/>
        <v>0</v>
      </c>
      <c r="EP362" s="193">
        <f t="shared" si="1772"/>
        <v>0</v>
      </c>
      <c r="EQ362" s="193">
        <f t="shared" si="1772"/>
        <v>0</v>
      </c>
      <c r="ER362" s="193">
        <f t="shared" si="1772"/>
        <v>0</v>
      </c>
      <c r="ES362" s="193">
        <f t="shared" si="1772"/>
        <v>0</v>
      </c>
      <c r="ET362" s="193">
        <f t="shared" si="1772"/>
        <v>0</v>
      </c>
      <c r="EU362" s="193">
        <f t="shared" si="19"/>
        <v>1.302577371</v>
      </c>
      <c r="EV362" s="193">
        <f t="shared" ref="EV362:GQ362" si="1773">BB362-CY362</f>
        <v>0</v>
      </c>
      <c r="EW362" s="193">
        <f t="shared" si="1773"/>
        <v>0</v>
      </c>
      <c r="EX362" s="193">
        <f t="shared" si="1773"/>
        <v>0</v>
      </c>
      <c r="EY362" s="193">
        <f t="shared" si="1773"/>
        <v>0</v>
      </c>
      <c r="EZ362" s="193">
        <f t="shared" si="1773"/>
        <v>0</v>
      </c>
      <c r="FA362" s="193">
        <f t="shared" si="1773"/>
        <v>0</v>
      </c>
      <c r="FB362" s="193">
        <f t="shared" si="1773"/>
        <v>0</v>
      </c>
      <c r="FC362" s="193">
        <f t="shared" si="1773"/>
        <v>0</v>
      </c>
      <c r="FD362" s="193">
        <f t="shared" si="1773"/>
        <v>0</v>
      </c>
      <c r="FE362" s="193">
        <f t="shared" si="1773"/>
        <v>0</v>
      </c>
      <c r="FF362" s="193">
        <f t="shared" si="1773"/>
        <v>0</v>
      </c>
      <c r="FG362" s="193">
        <f t="shared" si="1773"/>
        <v>0</v>
      </c>
      <c r="FH362" s="193">
        <f t="shared" si="1773"/>
        <v>0</v>
      </c>
      <c r="FI362" s="193">
        <f t="shared" si="1773"/>
        <v>0</v>
      </c>
      <c r="FJ362" s="193">
        <f t="shared" si="1773"/>
        <v>0</v>
      </c>
      <c r="FK362" s="193">
        <f t="shared" si="1773"/>
        <v>0</v>
      </c>
      <c r="FL362" s="193">
        <f t="shared" si="1773"/>
        <v>0</v>
      </c>
      <c r="FM362" s="193">
        <f t="shared" si="1773"/>
        <v>0.000465820398</v>
      </c>
      <c r="FN362" s="193">
        <f t="shared" si="1773"/>
        <v>0.007846132714</v>
      </c>
      <c r="FO362" s="193">
        <f t="shared" si="1773"/>
        <v>0.02695651709</v>
      </c>
      <c r="FP362" s="193">
        <f t="shared" si="1773"/>
        <v>0.05393869618</v>
      </c>
      <c r="FQ362" s="193">
        <f t="shared" si="1773"/>
        <v>0.08810172788</v>
      </c>
      <c r="FR362" s="193">
        <f t="shared" si="1773"/>
        <v>0.1124565851</v>
      </c>
      <c r="FS362" s="193">
        <f t="shared" si="1773"/>
        <v>0.1372275064</v>
      </c>
      <c r="FT362" s="193">
        <f t="shared" si="1773"/>
        <v>0.1460185438</v>
      </c>
      <c r="FU362" s="193">
        <f t="shared" si="1773"/>
        <v>0.1357364671</v>
      </c>
      <c r="FV362" s="193">
        <f t="shared" si="1773"/>
        <v>0.1456654857</v>
      </c>
      <c r="FW362" s="193">
        <f t="shared" si="1773"/>
        <v>0.1291679836</v>
      </c>
      <c r="FX362" s="193">
        <f t="shared" si="1773"/>
        <v>0.1091274239</v>
      </c>
      <c r="FY362" s="193">
        <f t="shared" si="1773"/>
        <v>0.08843766189</v>
      </c>
      <c r="FZ362" s="193">
        <f t="shared" si="1773"/>
        <v>0.05939404143</v>
      </c>
      <c r="GA362" s="193">
        <f t="shared" si="1773"/>
        <v>0.03823290463</v>
      </c>
      <c r="GB362" s="193">
        <f t="shared" si="1773"/>
        <v>0.01724286613</v>
      </c>
      <c r="GC362" s="193">
        <f t="shared" si="1773"/>
        <v>0.006520694217</v>
      </c>
      <c r="GD362" s="193">
        <f t="shared" si="1773"/>
        <v>0.00004031333418</v>
      </c>
      <c r="GE362" s="193">
        <f t="shared" si="1773"/>
        <v>0</v>
      </c>
      <c r="GF362" s="193">
        <f t="shared" si="1773"/>
        <v>0</v>
      </c>
      <c r="GG362" s="193">
        <f t="shared" si="1773"/>
        <v>0</v>
      </c>
      <c r="GH362" s="193">
        <f t="shared" si="1773"/>
        <v>0</v>
      </c>
      <c r="GI362" s="193">
        <f t="shared" si="1773"/>
        <v>0</v>
      </c>
      <c r="GJ362" s="193">
        <f t="shared" si="1773"/>
        <v>0</v>
      </c>
      <c r="GK362" s="193">
        <f t="shared" si="1773"/>
        <v>0</v>
      </c>
      <c r="GL362" s="193">
        <f t="shared" si="1773"/>
        <v>0</v>
      </c>
      <c r="GM362" s="193">
        <f t="shared" si="1773"/>
        <v>0</v>
      </c>
      <c r="GN362" s="193">
        <f t="shared" si="1773"/>
        <v>0</v>
      </c>
      <c r="GO362" s="193">
        <f t="shared" si="1773"/>
        <v>0</v>
      </c>
      <c r="GP362" s="193">
        <f t="shared" si="1773"/>
        <v>0</v>
      </c>
      <c r="GQ362" s="193">
        <f t="shared" si="1773"/>
        <v>0</v>
      </c>
      <c r="GR362" s="193">
        <f t="shared" si="21"/>
        <v>13.04421088</v>
      </c>
      <c r="GS362" s="193">
        <f t="shared" ref="GS362:IN362" si="1774">E362-EV362</f>
        <v>0.2047160361</v>
      </c>
      <c r="GT362" s="193">
        <f t="shared" si="1774"/>
        <v>0.1826820204</v>
      </c>
      <c r="GU362" s="193">
        <f t="shared" si="1774"/>
        <v>0.1670579003</v>
      </c>
      <c r="GV362" s="193">
        <f t="shared" si="1774"/>
        <v>0.1558405832</v>
      </c>
      <c r="GW362" s="193">
        <f t="shared" si="1774"/>
        <v>0.1466263585</v>
      </c>
      <c r="GX362" s="193">
        <f t="shared" si="1774"/>
        <v>0.1410177</v>
      </c>
      <c r="GY362" s="193">
        <f t="shared" si="1774"/>
        <v>0.1390146077</v>
      </c>
      <c r="GZ362" s="193">
        <f t="shared" si="1774"/>
        <v>0.1374121338</v>
      </c>
      <c r="HA362" s="193">
        <f t="shared" si="1774"/>
        <v>0.1362102784</v>
      </c>
      <c r="HB362" s="193">
        <f t="shared" si="1774"/>
        <v>0.1358096599</v>
      </c>
      <c r="HC362" s="193">
        <f t="shared" si="1774"/>
        <v>0.1374121338</v>
      </c>
      <c r="HD362" s="193">
        <f t="shared" si="1774"/>
        <v>0.1442226477</v>
      </c>
      <c r="HE362" s="193">
        <f t="shared" si="1774"/>
        <v>0.1518343986</v>
      </c>
      <c r="HF362" s="193">
        <f t="shared" si="1774"/>
        <v>0.1574430571</v>
      </c>
      <c r="HG362" s="193">
        <f t="shared" si="1774"/>
        <v>0.1790764543</v>
      </c>
      <c r="HH362" s="193">
        <f t="shared" si="1774"/>
        <v>0.2111259315</v>
      </c>
      <c r="HI362" s="193">
        <f t="shared" si="1774"/>
        <v>0.2423741719</v>
      </c>
      <c r="HJ362" s="193">
        <f t="shared" si="1774"/>
        <v>0.2847745273</v>
      </c>
      <c r="HK362" s="193">
        <f t="shared" si="1774"/>
        <v>0.2998288491</v>
      </c>
      <c r="HL362" s="193">
        <f t="shared" si="1774"/>
        <v>0.300749388</v>
      </c>
      <c r="HM362" s="193">
        <f t="shared" si="1774"/>
        <v>0.2941987507</v>
      </c>
      <c r="HN362" s="193">
        <f t="shared" si="1774"/>
        <v>0.2608369559</v>
      </c>
      <c r="HO362" s="193">
        <f t="shared" si="1774"/>
        <v>0.245295705</v>
      </c>
      <c r="HP362" s="193">
        <f t="shared" si="1774"/>
        <v>0.2289377714</v>
      </c>
      <c r="HQ362" s="193">
        <f t="shared" si="1774"/>
        <v>0.2241529186</v>
      </c>
      <c r="HR362" s="193">
        <f t="shared" si="1774"/>
        <v>0.2360374693</v>
      </c>
      <c r="HS362" s="193">
        <f t="shared" si="1774"/>
        <v>0.2249065952</v>
      </c>
      <c r="HT362" s="193">
        <f t="shared" si="1774"/>
        <v>0.2293855433</v>
      </c>
      <c r="HU362" s="193">
        <f t="shared" si="1774"/>
        <v>0.2458205368</v>
      </c>
      <c r="HV362" s="193">
        <f t="shared" si="1774"/>
        <v>0.2717183389</v>
      </c>
      <c r="HW362" s="193">
        <f t="shared" si="1774"/>
        <v>0.3103768026</v>
      </c>
      <c r="HX362" s="193">
        <f t="shared" si="1774"/>
        <v>0.3615843243</v>
      </c>
      <c r="HY362" s="193">
        <f t="shared" si="1774"/>
        <v>0.4144635927</v>
      </c>
      <c r="HZ362" s="193">
        <f t="shared" si="1774"/>
        <v>0.4530688098</v>
      </c>
      <c r="IA362" s="193">
        <f t="shared" si="1774"/>
        <v>0.4934014511</v>
      </c>
      <c r="IB362" s="193">
        <f t="shared" si="1774"/>
        <v>0.4867914979</v>
      </c>
      <c r="IC362" s="193">
        <f t="shared" si="1774"/>
        <v>0.4765356652</v>
      </c>
      <c r="ID362" s="193">
        <f t="shared" si="1774"/>
        <v>0.4610317305</v>
      </c>
      <c r="IE362" s="193">
        <f t="shared" si="1774"/>
        <v>0.4426032811</v>
      </c>
      <c r="IF362" s="193">
        <f t="shared" si="1774"/>
        <v>0.4284213874</v>
      </c>
      <c r="IG362" s="193">
        <f t="shared" si="1774"/>
        <v>0.4132379476</v>
      </c>
      <c r="IH362" s="193">
        <f t="shared" si="1774"/>
        <v>0.3950098074</v>
      </c>
      <c r="II362" s="193">
        <f t="shared" si="1774"/>
        <v>0.3761807395</v>
      </c>
      <c r="IJ362" s="193">
        <f t="shared" si="1774"/>
        <v>0.3497399207</v>
      </c>
      <c r="IK362" s="193">
        <f t="shared" si="1774"/>
        <v>0.3245009574</v>
      </c>
      <c r="IL362" s="193">
        <f t="shared" si="1774"/>
        <v>0.2856409662</v>
      </c>
      <c r="IM362" s="193">
        <f t="shared" si="1774"/>
        <v>0.2463803565</v>
      </c>
      <c r="IN362" s="193">
        <f t="shared" si="1774"/>
        <v>0.2087222207</v>
      </c>
      <c r="IO362" s="193">
        <f t="shared" si="23"/>
        <v>0</v>
      </c>
      <c r="IP362" s="193">
        <f t="shared" si="29"/>
        <v>0</v>
      </c>
      <c r="IQ362" s="193">
        <f t="shared" ref="IQ362:KK362" si="1775">MAX((MIN(CZ362+IP362,$IO$7))-GT362,0)</f>
        <v>0</v>
      </c>
      <c r="IR362" s="193">
        <f t="shared" si="1775"/>
        <v>0</v>
      </c>
      <c r="IS362" s="193">
        <f t="shared" si="1775"/>
        <v>0</v>
      </c>
      <c r="IT362" s="193">
        <f t="shared" si="1775"/>
        <v>0</v>
      </c>
      <c r="IU362" s="193">
        <f t="shared" si="1775"/>
        <v>0</v>
      </c>
      <c r="IV362" s="193">
        <f t="shared" si="1775"/>
        <v>0</v>
      </c>
      <c r="IW362" s="193">
        <f t="shared" si="1775"/>
        <v>0</v>
      </c>
      <c r="IX362" s="193">
        <f t="shared" si="1775"/>
        <v>0</v>
      </c>
      <c r="IY362" s="193">
        <f t="shared" si="1775"/>
        <v>0</v>
      </c>
      <c r="IZ362" s="193">
        <f t="shared" si="1775"/>
        <v>0</v>
      </c>
      <c r="JA362" s="193">
        <f t="shared" si="1775"/>
        <v>0</v>
      </c>
      <c r="JB362" s="193">
        <f t="shared" si="1775"/>
        <v>0</v>
      </c>
      <c r="JC362" s="193">
        <f t="shared" si="1775"/>
        <v>0</v>
      </c>
      <c r="JD362" s="193">
        <f t="shared" si="1775"/>
        <v>0</v>
      </c>
      <c r="JE362" s="193">
        <f t="shared" si="1775"/>
        <v>0</v>
      </c>
      <c r="JF362" s="193">
        <f t="shared" si="1775"/>
        <v>0</v>
      </c>
      <c r="JG362" s="193">
        <f t="shared" si="1775"/>
        <v>0</v>
      </c>
      <c r="JH362" s="193">
        <f t="shared" si="1775"/>
        <v>0</v>
      </c>
      <c r="JI362" s="193">
        <f t="shared" si="1775"/>
        <v>0</v>
      </c>
      <c r="JJ362" s="193">
        <f t="shared" si="1775"/>
        <v>0</v>
      </c>
      <c r="JK362" s="193">
        <f t="shared" si="1775"/>
        <v>0</v>
      </c>
      <c r="JL362" s="193">
        <f t="shared" si="1775"/>
        <v>0</v>
      </c>
      <c r="JM362" s="193">
        <f t="shared" si="1775"/>
        <v>0</v>
      </c>
      <c r="JN362" s="193">
        <f t="shared" si="1775"/>
        <v>0</v>
      </c>
      <c r="JO362" s="193">
        <f t="shared" si="1775"/>
        <v>0</v>
      </c>
      <c r="JP362" s="193">
        <f t="shared" si="1775"/>
        <v>0</v>
      </c>
      <c r="JQ362" s="193">
        <f t="shared" si="1775"/>
        <v>0</v>
      </c>
      <c r="JR362" s="193">
        <f t="shared" si="1775"/>
        <v>0</v>
      </c>
      <c r="JS362" s="193">
        <f t="shared" si="1775"/>
        <v>0</v>
      </c>
      <c r="JT362" s="193">
        <f t="shared" si="1775"/>
        <v>0</v>
      </c>
      <c r="JU362" s="193">
        <f t="shared" si="1775"/>
        <v>0</v>
      </c>
      <c r="JV362" s="193">
        <f t="shared" si="1775"/>
        <v>0</v>
      </c>
      <c r="JW362" s="193">
        <f t="shared" si="1775"/>
        <v>0</v>
      </c>
      <c r="JX362" s="193">
        <f t="shared" si="1775"/>
        <v>0</v>
      </c>
      <c r="JY362" s="193">
        <f t="shared" si="1775"/>
        <v>0</v>
      </c>
      <c r="JZ362" s="193">
        <f t="shared" si="1775"/>
        <v>0</v>
      </c>
      <c r="KA362" s="193">
        <f t="shared" si="1775"/>
        <v>0</v>
      </c>
      <c r="KB362" s="193">
        <f t="shared" si="1775"/>
        <v>0</v>
      </c>
      <c r="KC362" s="193">
        <f t="shared" si="1775"/>
        <v>0</v>
      </c>
      <c r="KD362" s="193">
        <f t="shared" si="1775"/>
        <v>0</v>
      </c>
      <c r="KE362" s="193">
        <f t="shared" si="1775"/>
        <v>0</v>
      </c>
      <c r="KF362" s="193">
        <f t="shared" si="1775"/>
        <v>0</v>
      </c>
      <c r="KG362" s="193">
        <f t="shared" si="1775"/>
        <v>0</v>
      </c>
      <c r="KH362" s="193">
        <f t="shared" si="1775"/>
        <v>0</v>
      </c>
      <c r="KI362" s="193">
        <f t="shared" si="1775"/>
        <v>0</v>
      </c>
      <c r="KJ362" s="193">
        <f t="shared" si="1775"/>
        <v>0</v>
      </c>
      <c r="KK362" s="193">
        <f t="shared" si="1775"/>
        <v>0</v>
      </c>
      <c r="KL362" s="1"/>
      <c r="KM362" s="1"/>
      <c r="KN362" s="1"/>
      <c r="KO362" s="1"/>
      <c r="KP362" s="1"/>
      <c r="KQ362" s="1"/>
      <c r="KR362" s="1"/>
      <c r="KS362" s="1"/>
      <c r="KT362" s="1"/>
      <c r="KU362" s="1"/>
      <c r="KV362" s="1"/>
      <c r="KW362" s="1"/>
      <c r="KX362" s="1"/>
      <c r="KY362" s="1"/>
      <c r="KZ362" s="1"/>
      <c r="LA362" s="1"/>
      <c r="LB362" s="1"/>
      <c r="LC362" s="1"/>
      <c r="LD362" s="1"/>
      <c r="LE362" s="1"/>
      <c r="LF362" s="1"/>
      <c r="LG362" s="1"/>
      <c r="LH362" s="1"/>
      <c r="LI362" s="1"/>
      <c r="LJ362" s="1"/>
      <c r="LK362" s="1"/>
      <c r="LL362" s="1"/>
      <c r="LM362" s="1"/>
      <c r="LN362" s="1"/>
    </row>
    <row r="363" ht="14.25" customHeight="1">
      <c r="A363" s="1">
        <v>12.0</v>
      </c>
      <c r="B363" s="1">
        <f t="shared" ref="B363:C363" si="1776">B362+1</f>
        <v>353</v>
      </c>
      <c r="C363" s="267">
        <f t="shared" si="1776"/>
        <v>43818</v>
      </c>
      <c r="D363" s="193">
        <f t="shared" si="15"/>
        <v>13.46694998</v>
      </c>
      <c r="E363" s="193">
        <f>(SUMIFS(Profile!$F$2:$F$17521,Profile!$B$2:$B$17521,$B363,Profile!$C$2:$C$17521,E$8))*$C$6</f>
        <v>0.1754708881</v>
      </c>
      <c r="F363" s="193">
        <f>(SUMIFS(Profile!$F$2:$F$17521,Profile!$B$2:$B$17521,$B363,Profile!$C$2:$C$17521,F$8))*$C$6</f>
        <v>0.1550393463</v>
      </c>
      <c r="G363" s="193">
        <f>(SUMIFS(Profile!$F$2:$F$17521,Profile!$B$2:$B$17521,$B363,Profile!$C$2:$C$17521,G$8))*$C$6</f>
        <v>0.1442226477</v>
      </c>
      <c r="H363" s="193">
        <f>(SUMIFS(Profile!$F$2:$F$17521,Profile!$B$2:$B$17521,$B363,Profile!$C$2:$C$17521,H$8))*$C$6</f>
        <v>0.1366108969</v>
      </c>
      <c r="I363" s="193">
        <f>(SUMIFS(Profile!$F$2:$F$17521,Profile!$B$2:$B$17521,$B363,Profile!$C$2:$C$17521,I$8))*$C$6</f>
        <v>0.1298003829</v>
      </c>
      <c r="J363" s="193">
        <f>(SUMIFS(Profile!$F$2:$F$17521,Profile!$B$2:$B$17521,$B363,Profile!$C$2:$C$17521,J$8))*$C$6</f>
        <v>0.1257941983</v>
      </c>
      <c r="K363" s="193">
        <f>(SUMIFS(Profile!$F$2:$F$17521,Profile!$B$2:$B$17521,$B363,Profile!$C$2:$C$17521,K$8))*$C$6</f>
        <v>0.1257941983</v>
      </c>
      <c r="L363" s="193">
        <f>(SUMIFS(Profile!$F$2:$F$17521,Profile!$B$2:$B$17521,$B363,Profile!$C$2:$C$17521,L$8))*$C$6</f>
        <v>0.1245923429</v>
      </c>
      <c r="M363" s="193">
        <f>(SUMIFS(Profile!$F$2:$F$17521,Profile!$B$2:$B$17521,$B363,Profile!$C$2:$C$17521,M$8))*$C$6</f>
        <v>0.1249929614</v>
      </c>
      <c r="N363" s="193">
        <f>(SUMIFS(Profile!$F$2:$F$17521,Profile!$B$2:$B$17521,$B363,Profile!$C$2:$C$17521,N$8))*$C$6</f>
        <v>0.128999146</v>
      </c>
      <c r="O363" s="193">
        <f>(SUMIFS(Profile!$F$2:$F$17521,Profile!$B$2:$B$17521,$B363,Profile!$C$2:$C$17521,O$8))*$C$6</f>
        <v>0.135008423</v>
      </c>
      <c r="P363" s="193">
        <f>(SUMIFS(Profile!$F$2:$F$17521,Profile!$B$2:$B$17521,$B363,Profile!$C$2:$C$17521,P$8))*$C$6</f>
        <v>0.1466263585</v>
      </c>
      <c r="Q363" s="193">
        <f>(SUMIFS(Profile!$F$2:$F$17521,Profile!$B$2:$B$17521,$B363,Profile!$C$2:$C$17521,Q$8))*$C$6</f>
        <v>0.1766727435</v>
      </c>
      <c r="R363" s="193">
        <f>(SUMIFS(Profile!$F$2:$F$17521,Profile!$B$2:$B$17521,$B363,Profile!$C$2:$C$17521,R$8))*$C$6</f>
        <v>0.2103246946</v>
      </c>
      <c r="S363" s="193">
        <f>(SUMIFS(Profile!$F$2:$F$17521,Profile!$B$2:$B$17521,$B363,Profile!$C$2:$C$17521,S$8))*$C$6</f>
        <v>0.2547933443</v>
      </c>
      <c r="T363" s="193">
        <f>(SUMIFS(Profile!$F$2:$F$17521,Profile!$B$2:$B$17521,$B363,Profile!$C$2:$C$17521,T$8))*$C$6</f>
        <v>0.2864422031</v>
      </c>
      <c r="U363" s="193">
        <f>(SUMIFS(Profile!$F$2:$F$17521,Profile!$B$2:$B$17521,$B363,Profile!$C$2:$C$17521,U$8))*$C$6</f>
        <v>0.2988613756</v>
      </c>
      <c r="V363" s="193">
        <f>(SUMIFS(Profile!$F$2:$F$17521,Profile!$B$2:$B$17521,$B363,Profile!$C$2:$C$17521,V$8))*$C$6</f>
        <v>0.2948551909</v>
      </c>
      <c r="W363" s="193">
        <f>(SUMIFS(Profile!$F$2:$F$17521,Profile!$B$2:$B$17521,$B363,Profile!$C$2:$C$17521,W$8))*$C$6</f>
        <v>0.2956564278</v>
      </c>
      <c r="X363" s="193">
        <f>(SUMIFS(Profile!$F$2:$F$17521,Profile!$B$2:$B$17521,$B363,Profile!$C$2:$C$17521,X$8))*$C$6</f>
        <v>0.2956564278</v>
      </c>
      <c r="Y363" s="193">
        <f>(SUMIFS(Profile!$F$2:$F$17521,Profile!$B$2:$B$17521,$B363,Profile!$C$2:$C$17521,Y$8))*$C$6</f>
        <v>0.2896471508</v>
      </c>
      <c r="Z363" s="193">
        <f>(SUMIFS(Profile!$F$2:$F$17521,Profile!$B$2:$B$17521,$B363,Profile!$C$2:$C$17521,Z$8))*$C$6</f>
        <v>0.2908490062</v>
      </c>
      <c r="AA363" s="193">
        <f>(SUMIFS(Profile!$F$2:$F$17521,Profile!$B$2:$B$17521,$B363,Profile!$C$2:$C$17521,AA$8))*$C$6</f>
        <v>0.2884452954</v>
      </c>
      <c r="AB363" s="193">
        <f>(SUMIFS(Profile!$F$2:$F$17521,Profile!$B$2:$B$17521,$B363,Profile!$C$2:$C$17521,AB$8))*$C$6</f>
        <v>0.2912496247</v>
      </c>
      <c r="AC363" s="193">
        <f>(SUMIFS(Profile!$F$2:$F$17521,Profile!$B$2:$B$17521,$B363,Profile!$C$2:$C$17521,AC$8))*$C$6</f>
        <v>0.3000632309</v>
      </c>
      <c r="AD363" s="193">
        <f>(SUMIFS(Profile!$F$2:$F$17521,Profile!$B$2:$B$17521,$B363,Profile!$C$2:$C$17521,AD$8))*$C$6</f>
        <v>0.3000632309</v>
      </c>
      <c r="AE363" s="193">
        <f>(SUMIFS(Profile!$F$2:$F$17521,Profile!$B$2:$B$17521,$B363,Profile!$C$2:$C$17521,AE$8))*$C$6</f>
        <v>0.294053954</v>
      </c>
      <c r="AF363" s="193">
        <f>(SUMIFS(Profile!$F$2:$F$17521,Profile!$B$2:$B$17521,$B363,Profile!$C$2:$C$17521,AF$8))*$C$6</f>
        <v>0.2896471508</v>
      </c>
      <c r="AG363" s="193">
        <f>(SUMIFS(Profile!$F$2:$F$17521,Profile!$B$2:$B$17521,$B363,Profile!$C$2:$C$17521,AG$8))*$C$6</f>
        <v>0.2864422031</v>
      </c>
      <c r="AH363" s="193">
        <f>(SUMIFS(Profile!$F$2:$F$17521,Profile!$B$2:$B$17521,$B363,Profile!$C$2:$C$17521,AH$8))*$C$6</f>
        <v>0.2964576648</v>
      </c>
      <c r="AI363" s="193">
        <f>(SUMIFS(Profile!$F$2:$F$17521,Profile!$B$2:$B$17521,$B363,Profile!$C$2:$C$17521,AI$8))*$C$6</f>
        <v>0.3080756003</v>
      </c>
      <c r="AJ363" s="193">
        <f>(SUMIFS(Profile!$F$2:$F$17521,Profile!$B$2:$B$17521,$B363,Profile!$C$2:$C$17521,AJ$8))*$C$6</f>
        <v>0.3393238406</v>
      </c>
      <c r="AK363" s="193">
        <f>(SUMIFS(Profile!$F$2:$F$17521,Profile!$B$2:$B$17521,$B363,Profile!$C$2:$C$17521,AK$8))*$C$6</f>
        <v>0.3805875426</v>
      </c>
      <c r="AL363" s="193">
        <f>(SUMIFS(Profile!$F$2:$F$17521,Profile!$B$2:$B$17521,$B363,Profile!$C$2:$C$17521,AL$8))*$C$6</f>
        <v>0.429823552</v>
      </c>
      <c r="AM363" s="193">
        <f>(SUMIFS(Profile!$F$2:$F$17521,Profile!$B$2:$B$17521,$B363,Profile!$C$2:$C$17521,AM$8))*$C$6</f>
        <v>0.4672012549</v>
      </c>
      <c r="AN363" s="193">
        <f>(SUMIFS(Profile!$F$2:$F$17521,Profile!$B$2:$B$17521,$B363,Profile!$C$2:$C$17521,AN$8))*$C$6</f>
        <v>0.4691242236</v>
      </c>
      <c r="AO363" s="193">
        <f>(SUMIFS(Profile!$F$2:$F$17521,Profile!$B$2:$B$17521,$B363,Profile!$C$2:$C$17521,AO$8))*$C$6</f>
        <v>0.4696049657</v>
      </c>
      <c r="AP363" s="193">
        <f>(SUMIFS(Profile!$F$2:$F$17521,Profile!$B$2:$B$17521,$B363,Profile!$C$2:$C$17521,AP$8))*$C$6</f>
        <v>0.4618730293</v>
      </c>
      <c r="AQ363" s="193">
        <f>(SUMIFS(Profile!$F$2:$F$17521,Profile!$B$2:$B$17521,$B363,Profile!$C$2:$C$17521,AQ$8))*$C$6</f>
        <v>0.4410809309</v>
      </c>
      <c r="AR363" s="193">
        <f>(SUMIFS(Profile!$F$2:$F$17521,Profile!$B$2:$B$17521,$B363,Profile!$C$2:$C$17521,AR$8))*$C$6</f>
        <v>0.4192872864</v>
      </c>
      <c r="AS363" s="193">
        <f>(SUMIFS(Profile!$F$2:$F$17521,Profile!$B$2:$B$17521,$B363,Profile!$C$2:$C$17521,AS$8))*$C$6</f>
        <v>0.4028619293</v>
      </c>
      <c r="AT363" s="193">
        <f>(SUMIFS(Profile!$F$2:$F$17521,Profile!$B$2:$B$17521,$B363,Profile!$C$2:$C$17521,AT$8))*$C$6</f>
        <v>0.3914042412</v>
      </c>
      <c r="AU363" s="193">
        <f>(SUMIFS(Profile!$F$2:$F$17521,Profile!$B$2:$B$17521,$B363,Profile!$C$2:$C$17521,AU$8))*$C$6</f>
        <v>0.3749788841</v>
      </c>
      <c r="AV363" s="193">
        <f>(SUMIFS(Profile!$F$2:$F$17521,Profile!$B$2:$B$17521,$B363,Profile!$C$2:$C$17521,AV$8))*$C$6</f>
        <v>0.35254425</v>
      </c>
      <c r="AW363" s="193">
        <f>(SUMIFS(Profile!$F$2:$F$17521,Profile!$B$2:$B$17521,$B363,Profile!$C$2:$C$17521,AW$8))*$C$6</f>
        <v>0.329308379</v>
      </c>
      <c r="AX363" s="193">
        <f>(SUMIFS(Profile!$F$2:$F$17521,Profile!$B$2:$B$17521,$B363,Profile!$C$2:$C$17521,AX$8))*$C$6</f>
        <v>0.2868428216</v>
      </c>
      <c r="AY363" s="193">
        <f>(SUMIFS(Profile!$F$2:$F$17521,Profile!$B$2:$B$17521,$B363,Profile!$C$2:$C$17521,AY$8))*$C$6</f>
        <v>0.2463803565</v>
      </c>
      <c r="AZ363" s="193">
        <f>(SUMIFS(Profile!$F$2:$F$17521,Profile!$B$2:$B$17521,$B363,Profile!$C$2:$C$17521,AZ$8))*$C$6</f>
        <v>0.2035141807</v>
      </c>
      <c r="BA363" s="193">
        <f t="shared" si="16"/>
        <v>3.902716249</v>
      </c>
      <c r="BB363" s="193">
        <f>(SUMIFS(Profile!$E$2:$E$17521,Profile!$B$2:$B$17521,$B363,Profile!$C$2:$C$17521,BB$8))*$C$9</f>
        <v>0</v>
      </c>
      <c r="BC363" s="193">
        <f>(SUMIFS(Profile!$E$2:$E$17521,Profile!$B$2:$B$17521,$B363,Profile!$C$2:$C$17521,BC$8))*$C$9</f>
        <v>0</v>
      </c>
      <c r="BD363" s="193">
        <f>(SUMIFS(Profile!$E$2:$E$17521,Profile!$B$2:$B$17521,$B363,Profile!$C$2:$C$17521,BD$8))*$C$9</f>
        <v>0</v>
      </c>
      <c r="BE363" s="193">
        <f>(SUMIFS(Profile!$E$2:$E$17521,Profile!$B$2:$B$17521,$B363,Profile!$C$2:$C$17521,BE$8))*$C$9</f>
        <v>0</v>
      </c>
      <c r="BF363" s="193">
        <f>(SUMIFS(Profile!$E$2:$E$17521,Profile!$B$2:$B$17521,$B363,Profile!$C$2:$C$17521,BF$8))*$C$9</f>
        <v>0</v>
      </c>
      <c r="BG363" s="193">
        <f>(SUMIFS(Profile!$E$2:$E$17521,Profile!$B$2:$B$17521,$B363,Profile!$C$2:$C$17521,BG$8))*$C$9</f>
        <v>0</v>
      </c>
      <c r="BH363" s="193">
        <f>(SUMIFS(Profile!$E$2:$E$17521,Profile!$B$2:$B$17521,$B363,Profile!$C$2:$C$17521,BH$8))*$C$9</f>
        <v>0</v>
      </c>
      <c r="BI363" s="193">
        <f>(SUMIFS(Profile!$E$2:$E$17521,Profile!$B$2:$B$17521,$B363,Profile!$C$2:$C$17521,BI$8))*$C$9</f>
        <v>0</v>
      </c>
      <c r="BJ363" s="193">
        <f>(SUMIFS(Profile!$E$2:$E$17521,Profile!$B$2:$B$17521,$B363,Profile!$C$2:$C$17521,BJ$8))*$C$9</f>
        <v>0</v>
      </c>
      <c r="BK363" s="193">
        <f>(SUMIFS(Profile!$E$2:$E$17521,Profile!$B$2:$B$17521,$B363,Profile!$C$2:$C$17521,BK$8))*$C$9</f>
        <v>0</v>
      </c>
      <c r="BL363" s="193">
        <f>(SUMIFS(Profile!$E$2:$E$17521,Profile!$B$2:$B$17521,$B363,Profile!$C$2:$C$17521,BL$8))*$C$9</f>
        <v>0</v>
      </c>
      <c r="BM363" s="193">
        <f>(SUMIFS(Profile!$E$2:$E$17521,Profile!$B$2:$B$17521,$B363,Profile!$C$2:$C$17521,BM$8))*$C$9</f>
        <v>0</v>
      </c>
      <c r="BN363" s="193">
        <f>(SUMIFS(Profile!$E$2:$E$17521,Profile!$B$2:$B$17521,$B363,Profile!$C$2:$C$17521,BN$8))*$C$9</f>
        <v>0</v>
      </c>
      <c r="BO363" s="193">
        <f>(SUMIFS(Profile!$E$2:$E$17521,Profile!$B$2:$B$17521,$B363,Profile!$C$2:$C$17521,BO$8))*$C$9</f>
        <v>0</v>
      </c>
      <c r="BP363" s="193">
        <f>(SUMIFS(Profile!$E$2:$E$17521,Profile!$B$2:$B$17521,$B363,Profile!$C$2:$C$17521,BP$8))*$C$9</f>
        <v>0</v>
      </c>
      <c r="BQ363" s="193">
        <f>(SUMIFS(Profile!$E$2:$E$17521,Profile!$B$2:$B$17521,$B363,Profile!$C$2:$C$17521,BQ$8))*$C$9</f>
        <v>0</v>
      </c>
      <c r="BR363" s="193">
        <f>(SUMIFS(Profile!$E$2:$E$17521,Profile!$B$2:$B$17521,$B363,Profile!$C$2:$C$17521,BR$8))*$C$9</f>
        <v>0.00001144898691</v>
      </c>
      <c r="BS363" s="193">
        <f>(SUMIFS(Profile!$E$2:$E$17521,Profile!$B$2:$B$17521,$B363,Profile!$C$2:$C$17521,BS$8))*$C$9</f>
        <v>0.001546177262</v>
      </c>
      <c r="BT363" s="193">
        <f>(SUMIFS(Profile!$E$2:$E$17521,Profile!$B$2:$B$17521,$B363,Profile!$C$2:$C$17521,BT$8))*$C$9</f>
        <v>0.02625206662</v>
      </c>
      <c r="BU363" s="193">
        <f>(SUMIFS(Profile!$E$2:$E$17521,Profile!$B$2:$B$17521,$B363,Profile!$C$2:$C$17521,BU$8))*$C$9</f>
        <v>0.09591269602</v>
      </c>
      <c r="BV363" s="193">
        <f>(SUMIFS(Profile!$E$2:$E$17521,Profile!$B$2:$B$17521,$B363,Profile!$C$2:$C$17521,BV$8))*$C$9</f>
        <v>0.2138247664</v>
      </c>
      <c r="BW363" s="193">
        <f>(SUMIFS(Profile!$E$2:$E$17521,Profile!$B$2:$B$17521,$B363,Profile!$C$2:$C$17521,BW$8))*$C$9</f>
        <v>0.3090532205</v>
      </c>
      <c r="BX363" s="193">
        <f>(SUMIFS(Profile!$E$2:$E$17521,Profile!$B$2:$B$17521,$B363,Profile!$C$2:$C$17521,BX$8))*$C$9</f>
        <v>0.3714430001</v>
      </c>
      <c r="BY363" s="193">
        <f>(SUMIFS(Profile!$E$2:$E$17521,Profile!$B$2:$B$17521,$B363,Profile!$C$2:$C$17521,BY$8))*$C$9</f>
        <v>0.4290532359</v>
      </c>
      <c r="BZ363" s="193">
        <f>(SUMIFS(Profile!$E$2:$E$17521,Profile!$B$2:$B$17521,$B363,Profile!$C$2:$C$17521,BZ$8))*$C$9</f>
        <v>0.4058000877</v>
      </c>
      <c r="CA363" s="193">
        <f>(SUMIFS(Profile!$E$2:$E$17521,Profile!$B$2:$B$17521,$B363,Profile!$C$2:$C$17521,CA$8))*$C$9</f>
        <v>0.3258480237</v>
      </c>
      <c r="CB363" s="193">
        <f>(SUMIFS(Profile!$E$2:$E$17521,Profile!$B$2:$B$17521,$B363,Profile!$C$2:$C$17521,CB$8))*$C$9</f>
        <v>0.4293933078</v>
      </c>
      <c r="CC363" s="193">
        <f>(SUMIFS(Profile!$E$2:$E$17521,Profile!$B$2:$B$17521,$B363,Profile!$C$2:$C$17521,CC$8))*$C$9</f>
        <v>0.4027886063</v>
      </c>
      <c r="CD363" s="193">
        <f>(SUMIFS(Profile!$E$2:$E$17521,Profile!$B$2:$B$17521,$B363,Profile!$C$2:$C$17521,CD$8))*$C$9</f>
        <v>0.3279901345</v>
      </c>
      <c r="CE363" s="193">
        <f>(SUMIFS(Profile!$E$2:$E$17521,Profile!$B$2:$B$17521,$B363,Profile!$C$2:$C$17521,CE$8))*$C$9</f>
        <v>0.2630410193</v>
      </c>
      <c r="CF363" s="193">
        <f>(SUMIFS(Profile!$E$2:$E$17521,Profile!$B$2:$B$17521,$B363,Profile!$C$2:$C$17521,CF$8))*$C$9</f>
        <v>0.158297086</v>
      </c>
      <c r="CG363" s="193">
        <f>(SUMIFS(Profile!$E$2:$E$17521,Profile!$B$2:$B$17521,$B363,Profile!$C$2:$C$17521,CG$8))*$C$9</f>
        <v>0.09438298286</v>
      </c>
      <c r="CH363" s="193">
        <f>(SUMIFS(Profile!$E$2:$E$17521,Profile!$B$2:$B$17521,$B363,Profile!$C$2:$C$17521,CH$8))*$C$9</f>
        <v>0.03674871186</v>
      </c>
      <c r="CI363" s="193">
        <f>(SUMIFS(Profile!$E$2:$E$17521,Profile!$B$2:$B$17521,$B363,Profile!$C$2:$C$17521,CI$8))*$C$9</f>
        <v>0.01126049948</v>
      </c>
      <c r="CJ363" s="193">
        <f>(SUMIFS(Profile!$E$2:$E$17521,Profile!$B$2:$B$17521,$B363,Profile!$C$2:$C$17521,CJ$8))*$C$9</f>
        <v>0.00006917768145</v>
      </c>
      <c r="CK363" s="193">
        <f>(SUMIFS(Profile!$E$2:$E$17521,Profile!$B$2:$B$17521,$B363,Profile!$C$2:$C$17521,CK$8))*$C$9</f>
        <v>0</v>
      </c>
      <c r="CL363" s="193">
        <f>(SUMIFS(Profile!$E$2:$E$17521,Profile!$B$2:$B$17521,$B363,Profile!$C$2:$C$17521,CL$8))*$C$9</f>
        <v>0</v>
      </c>
      <c r="CM363" s="193">
        <f>(SUMIFS(Profile!$E$2:$E$17521,Profile!$B$2:$B$17521,$B363,Profile!$C$2:$C$17521,CM$8))*$C$9</f>
        <v>0</v>
      </c>
      <c r="CN363" s="193">
        <f>(SUMIFS(Profile!$E$2:$E$17521,Profile!$B$2:$B$17521,$B363,Profile!$C$2:$C$17521,CN$8))*$C$9</f>
        <v>0</v>
      </c>
      <c r="CO363" s="193">
        <f>(SUMIFS(Profile!$E$2:$E$17521,Profile!$B$2:$B$17521,$B363,Profile!$C$2:$C$17521,CO$8))*$C$9</f>
        <v>0</v>
      </c>
      <c r="CP363" s="193">
        <f>(SUMIFS(Profile!$E$2:$E$17521,Profile!$B$2:$B$17521,$B363,Profile!$C$2:$C$17521,CP$8))*$C$9</f>
        <v>0</v>
      </c>
      <c r="CQ363" s="193">
        <f>(SUMIFS(Profile!$E$2:$E$17521,Profile!$B$2:$B$17521,$B363,Profile!$C$2:$C$17521,CQ$8))*$C$9</f>
        <v>0</v>
      </c>
      <c r="CR363" s="193">
        <f>(SUMIFS(Profile!$E$2:$E$17521,Profile!$B$2:$B$17521,$B363,Profile!$C$2:$C$17521,CR$8))*$C$9</f>
        <v>0</v>
      </c>
      <c r="CS363" s="193">
        <f>(SUMIFS(Profile!$E$2:$E$17521,Profile!$B$2:$B$17521,$B363,Profile!$C$2:$C$17521,CS$8))*$C$9</f>
        <v>0</v>
      </c>
      <c r="CT363" s="193">
        <f>(SUMIFS(Profile!$E$2:$E$17521,Profile!$B$2:$B$17521,$B363,Profile!$C$2:$C$17521,CT$8))*$C$9</f>
        <v>0</v>
      </c>
      <c r="CU363" s="193">
        <f>(SUMIFS(Profile!$E$2:$E$17521,Profile!$B$2:$B$17521,$B363,Profile!$C$2:$C$17521,CU$8))*$C$9</f>
        <v>0</v>
      </c>
      <c r="CV363" s="193">
        <f>(SUMIFS(Profile!$E$2:$E$17521,Profile!$B$2:$B$17521,$B363,Profile!$C$2:$C$17521,CV$8))*$C$9</f>
        <v>0</v>
      </c>
      <c r="CW363" s="193">
        <f>(SUMIFS(Profile!$E$2:$E$17521,Profile!$B$2:$B$17521,$B363,Profile!$C$2:$C$17521,CW$8))*$C$9</f>
        <v>0</v>
      </c>
      <c r="CX363" s="193">
        <f t="shared" si="17"/>
        <v>0.6605559203</v>
      </c>
      <c r="CY363" s="193">
        <f t="shared" ref="CY363:ET363" si="1777">MAX(BB363-E363,0)</f>
        <v>0</v>
      </c>
      <c r="CZ363" s="193">
        <f t="shared" si="1777"/>
        <v>0</v>
      </c>
      <c r="DA363" s="193">
        <f t="shared" si="1777"/>
        <v>0</v>
      </c>
      <c r="DB363" s="193">
        <f t="shared" si="1777"/>
        <v>0</v>
      </c>
      <c r="DC363" s="193">
        <f t="shared" si="1777"/>
        <v>0</v>
      </c>
      <c r="DD363" s="193">
        <f t="shared" si="1777"/>
        <v>0</v>
      </c>
      <c r="DE363" s="193">
        <f t="shared" si="1777"/>
        <v>0</v>
      </c>
      <c r="DF363" s="193">
        <f t="shared" si="1777"/>
        <v>0</v>
      </c>
      <c r="DG363" s="193">
        <f t="shared" si="1777"/>
        <v>0</v>
      </c>
      <c r="DH363" s="193">
        <f t="shared" si="1777"/>
        <v>0</v>
      </c>
      <c r="DI363" s="193">
        <f t="shared" si="1777"/>
        <v>0</v>
      </c>
      <c r="DJ363" s="193">
        <f t="shared" si="1777"/>
        <v>0</v>
      </c>
      <c r="DK363" s="193">
        <f t="shared" si="1777"/>
        <v>0</v>
      </c>
      <c r="DL363" s="193">
        <f t="shared" si="1777"/>
        <v>0</v>
      </c>
      <c r="DM363" s="193">
        <f t="shared" si="1777"/>
        <v>0</v>
      </c>
      <c r="DN363" s="193">
        <f t="shared" si="1777"/>
        <v>0</v>
      </c>
      <c r="DO363" s="193">
        <f t="shared" si="1777"/>
        <v>0</v>
      </c>
      <c r="DP363" s="193">
        <f t="shared" si="1777"/>
        <v>0</v>
      </c>
      <c r="DQ363" s="193">
        <f t="shared" si="1777"/>
        <v>0</v>
      </c>
      <c r="DR363" s="193">
        <f t="shared" si="1777"/>
        <v>0</v>
      </c>
      <c r="DS363" s="193">
        <f t="shared" si="1777"/>
        <v>0</v>
      </c>
      <c r="DT363" s="193">
        <f t="shared" si="1777"/>
        <v>0.01820421422</v>
      </c>
      <c r="DU363" s="193">
        <f t="shared" si="1777"/>
        <v>0.08299770469</v>
      </c>
      <c r="DV363" s="193">
        <f t="shared" si="1777"/>
        <v>0.1378036112</v>
      </c>
      <c r="DW363" s="193">
        <f t="shared" si="1777"/>
        <v>0.1057368567</v>
      </c>
      <c r="DX363" s="193">
        <f t="shared" si="1777"/>
        <v>0.02578479279</v>
      </c>
      <c r="DY363" s="193">
        <f t="shared" si="1777"/>
        <v>0.1353393538</v>
      </c>
      <c r="DZ363" s="193">
        <f t="shared" si="1777"/>
        <v>0.1131414555</v>
      </c>
      <c r="EA363" s="193">
        <f t="shared" si="1777"/>
        <v>0.04154793136</v>
      </c>
      <c r="EB363" s="193">
        <f t="shared" si="1777"/>
        <v>0</v>
      </c>
      <c r="EC363" s="193">
        <f t="shared" si="1777"/>
        <v>0</v>
      </c>
      <c r="ED363" s="193">
        <f t="shared" si="1777"/>
        <v>0</v>
      </c>
      <c r="EE363" s="193">
        <f t="shared" si="1777"/>
        <v>0</v>
      </c>
      <c r="EF363" s="193">
        <f t="shared" si="1777"/>
        <v>0</v>
      </c>
      <c r="EG363" s="193">
        <f t="shared" si="1777"/>
        <v>0</v>
      </c>
      <c r="EH363" s="193">
        <f t="shared" si="1777"/>
        <v>0</v>
      </c>
      <c r="EI363" s="193">
        <f t="shared" si="1777"/>
        <v>0</v>
      </c>
      <c r="EJ363" s="193">
        <f t="shared" si="1777"/>
        <v>0</v>
      </c>
      <c r="EK363" s="193">
        <f t="shared" si="1777"/>
        <v>0</v>
      </c>
      <c r="EL363" s="193">
        <f t="shared" si="1777"/>
        <v>0</v>
      </c>
      <c r="EM363" s="193">
        <f t="shared" si="1777"/>
        <v>0</v>
      </c>
      <c r="EN363" s="193">
        <f t="shared" si="1777"/>
        <v>0</v>
      </c>
      <c r="EO363" s="193">
        <f t="shared" si="1777"/>
        <v>0</v>
      </c>
      <c r="EP363" s="193">
        <f t="shared" si="1777"/>
        <v>0</v>
      </c>
      <c r="EQ363" s="193">
        <f t="shared" si="1777"/>
        <v>0</v>
      </c>
      <c r="ER363" s="193">
        <f t="shared" si="1777"/>
        <v>0</v>
      </c>
      <c r="ES363" s="193">
        <f t="shared" si="1777"/>
        <v>0</v>
      </c>
      <c r="ET363" s="193">
        <f t="shared" si="1777"/>
        <v>0</v>
      </c>
      <c r="EU363" s="193">
        <f t="shared" si="19"/>
        <v>3.242160329</v>
      </c>
      <c r="EV363" s="193">
        <f t="shared" ref="EV363:GQ363" si="1778">BB363-CY363</f>
        <v>0</v>
      </c>
      <c r="EW363" s="193">
        <f t="shared" si="1778"/>
        <v>0</v>
      </c>
      <c r="EX363" s="193">
        <f t="shared" si="1778"/>
        <v>0</v>
      </c>
      <c r="EY363" s="193">
        <f t="shared" si="1778"/>
        <v>0</v>
      </c>
      <c r="EZ363" s="193">
        <f t="shared" si="1778"/>
        <v>0</v>
      </c>
      <c r="FA363" s="193">
        <f t="shared" si="1778"/>
        <v>0</v>
      </c>
      <c r="FB363" s="193">
        <f t="shared" si="1778"/>
        <v>0</v>
      </c>
      <c r="FC363" s="193">
        <f t="shared" si="1778"/>
        <v>0</v>
      </c>
      <c r="FD363" s="193">
        <f t="shared" si="1778"/>
        <v>0</v>
      </c>
      <c r="FE363" s="193">
        <f t="shared" si="1778"/>
        <v>0</v>
      </c>
      <c r="FF363" s="193">
        <f t="shared" si="1778"/>
        <v>0</v>
      </c>
      <c r="FG363" s="193">
        <f t="shared" si="1778"/>
        <v>0</v>
      </c>
      <c r="FH363" s="193">
        <f t="shared" si="1778"/>
        <v>0</v>
      </c>
      <c r="FI363" s="193">
        <f t="shared" si="1778"/>
        <v>0</v>
      </c>
      <c r="FJ363" s="193">
        <f t="shared" si="1778"/>
        <v>0</v>
      </c>
      <c r="FK363" s="193">
        <f t="shared" si="1778"/>
        <v>0</v>
      </c>
      <c r="FL363" s="193">
        <f t="shared" si="1778"/>
        <v>0.00001144898691</v>
      </c>
      <c r="FM363" s="193">
        <f t="shared" si="1778"/>
        <v>0.001546177262</v>
      </c>
      <c r="FN363" s="193">
        <f t="shared" si="1778"/>
        <v>0.02625206662</v>
      </c>
      <c r="FO363" s="193">
        <f t="shared" si="1778"/>
        <v>0.09591269602</v>
      </c>
      <c r="FP363" s="193">
        <f t="shared" si="1778"/>
        <v>0.2138247664</v>
      </c>
      <c r="FQ363" s="193">
        <f t="shared" si="1778"/>
        <v>0.2908490062</v>
      </c>
      <c r="FR363" s="193">
        <f t="shared" si="1778"/>
        <v>0.2884452954</v>
      </c>
      <c r="FS363" s="193">
        <f t="shared" si="1778"/>
        <v>0.2912496247</v>
      </c>
      <c r="FT363" s="193">
        <f t="shared" si="1778"/>
        <v>0.3000632309</v>
      </c>
      <c r="FU363" s="193">
        <f t="shared" si="1778"/>
        <v>0.3000632309</v>
      </c>
      <c r="FV363" s="193">
        <f t="shared" si="1778"/>
        <v>0.294053954</v>
      </c>
      <c r="FW363" s="193">
        <f t="shared" si="1778"/>
        <v>0.2896471508</v>
      </c>
      <c r="FX363" s="193">
        <f t="shared" si="1778"/>
        <v>0.2864422031</v>
      </c>
      <c r="FY363" s="193">
        <f t="shared" si="1778"/>
        <v>0.2630410193</v>
      </c>
      <c r="FZ363" s="193">
        <f t="shared" si="1778"/>
        <v>0.158297086</v>
      </c>
      <c r="GA363" s="193">
        <f t="shared" si="1778"/>
        <v>0.09438298286</v>
      </c>
      <c r="GB363" s="193">
        <f t="shared" si="1778"/>
        <v>0.03674871186</v>
      </c>
      <c r="GC363" s="193">
        <f t="shared" si="1778"/>
        <v>0.01126049948</v>
      </c>
      <c r="GD363" s="193">
        <f t="shared" si="1778"/>
        <v>0.00006917768145</v>
      </c>
      <c r="GE363" s="193">
        <f t="shared" si="1778"/>
        <v>0</v>
      </c>
      <c r="GF363" s="193">
        <f t="shared" si="1778"/>
        <v>0</v>
      </c>
      <c r="GG363" s="193">
        <f t="shared" si="1778"/>
        <v>0</v>
      </c>
      <c r="GH363" s="193">
        <f t="shared" si="1778"/>
        <v>0</v>
      </c>
      <c r="GI363" s="193">
        <f t="shared" si="1778"/>
        <v>0</v>
      </c>
      <c r="GJ363" s="193">
        <f t="shared" si="1778"/>
        <v>0</v>
      </c>
      <c r="GK363" s="193">
        <f t="shared" si="1778"/>
        <v>0</v>
      </c>
      <c r="GL363" s="193">
        <f t="shared" si="1778"/>
        <v>0</v>
      </c>
      <c r="GM363" s="193">
        <f t="shared" si="1778"/>
        <v>0</v>
      </c>
      <c r="GN363" s="193">
        <f t="shared" si="1778"/>
        <v>0</v>
      </c>
      <c r="GO363" s="193">
        <f t="shared" si="1778"/>
        <v>0</v>
      </c>
      <c r="GP363" s="193">
        <f t="shared" si="1778"/>
        <v>0</v>
      </c>
      <c r="GQ363" s="193">
        <f t="shared" si="1778"/>
        <v>0</v>
      </c>
      <c r="GR363" s="193">
        <f t="shared" si="21"/>
        <v>10.22478965</v>
      </c>
      <c r="GS363" s="193">
        <f t="shared" ref="GS363:IN363" si="1779">E363-EV363</f>
        <v>0.1754708881</v>
      </c>
      <c r="GT363" s="193">
        <f t="shared" si="1779"/>
        <v>0.1550393463</v>
      </c>
      <c r="GU363" s="193">
        <f t="shared" si="1779"/>
        <v>0.1442226477</v>
      </c>
      <c r="GV363" s="193">
        <f t="shared" si="1779"/>
        <v>0.1366108969</v>
      </c>
      <c r="GW363" s="193">
        <f t="shared" si="1779"/>
        <v>0.1298003829</v>
      </c>
      <c r="GX363" s="193">
        <f t="shared" si="1779"/>
        <v>0.1257941983</v>
      </c>
      <c r="GY363" s="193">
        <f t="shared" si="1779"/>
        <v>0.1257941983</v>
      </c>
      <c r="GZ363" s="193">
        <f t="shared" si="1779"/>
        <v>0.1245923429</v>
      </c>
      <c r="HA363" s="193">
        <f t="shared" si="1779"/>
        <v>0.1249929614</v>
      </c>
      <c r="HB363" s="193">
        <f t="shared" si="1779"/>
        <v>0.128999146</v>
      </c>
      <c r="HC363" s="193">
        <f t="shared" si="1779"/>
        <v>0.135008423</v>
      </c>
      <c r="HD363" s="193">
        <f t="shared" si="1779"/>
        <v>0.1466263585</v>
      </c>
      <c r="HE363" s="193">
        <f t="shared" si="1779"/>
        <v>0.1766727435</v>
      </c>
      <c r="HF363" s="193">
        <f t="shared" si="1779"/>
        <v>0.2103246946</v>
      </c>
      <c r="HG363" s="193">
        <f t="shared" si="1779"/>
        <v>0.2547933443</v>
      </c>
      <c r="HH363" s="193">
        <f t="shared" si="1779"/>
        <v>0.2864422031</v>
      </c>
      <c r="HI363" s="193">
        <f t="shared" si="1779"/>
        <v>0.2988499266</v>
      </c>
      <c r="HJ363" s="193">
        <f t="shared" si="1779"/>
        <v>0.2933090136</v>
      </c>
      <c r="HK363" s="193">
        <f t="shared" si="1779"/>
        <v>0.2694043612</v>
      </c>
      <c r="HL363" s="193">
        <f t="shared" si="1779"/>
        <v>0.1997437318</v>
      </c>
      <c r="HM363" s="193">
        <f t="shared" si="1779"/>
        <v>0.07582238447</v>
      </c>
      <c r="HN363" s="193">
        <f t="shared" si="1779"/>
        <v>0</v>
      </c>
      <c r="HO363" s="193">
        <f t="shared" si="1779"/>
        <v>0</v>
      </c>
      <c r="HP363" s="193">
        <f t="shared" si="1779"/>
        <v>0</v>
      </c>
      <c r="HQ363" s="193">
        <f t="shared" si="1779"/>
        <v>0</v>
      </c>
      <c r="HR363" s="193">
        <f t="shared" si="1779"/>
        <v>0</v>
      </c>
      <c r="HS363" s="193">
        <f t="shared" si="1779"/>
        <v>0</v>
      </c>
      <c r="HT363" s="193">
        <f t="shared" si="1779"/>
        <v>0</v>
      </c>
      <c r="HU363" s="193">
        <f t="shared" si="1779"/>
        <v>0</v>
      </c>
      <c r="HV363" s="193">
        <f t="shared" si="1779"/>
        <v>0.0334166455</v>
      </c>
      <c r="HW363" s="193">
        <f t="shared" si="1779"/>
        <v>0.1497785142</v>
      </c>
      <c r="HX363" s="193">
        <f t="shared" si="1779"/>
        <v>0.2449408577</v>
      </c>
      <c r="HY363" s="193">
        <f t="shared" si="1779"/>
        <v>0.3438388307</v>
      </c>
      <c r="HZ363" s="193">
        <f t="shared" si="1779"/>
        <v>0.4185630526</v>
      </c>
      <c r="IA363" s="193">
        <f t="shared" si="1779"/>
        <v>0.4671320772</v>
      </c>
      <c r="IB363" s="193">
        <f t="shared" si="1779"/>
        <v>0.4691242236</v>
      </c>
      <c r="IC363" s="193">
        <f t="shared" si="1779"/>
        <v>0.4696049657</v>
      </c>
      <c r="ID363" s="193">
        <f t="shared" si="1779"/>
        <v>0.4618730293</v>
      </c>
      <c r="IE363" s="193">
        <f t="shared" si="1779"/>
        <v>0.4410809309</v>
      </c>
      <c r="IF363" s="193">
        <f t="shared" si="1779"/>
        <v>0.4192872864</v>
      </c>
      <c r="IG363" s="193">
        <f t="shared" si="1779"/>
        <v>0.4028619293</v>
      </c>
      <c r="IH363" s="193">
        <f t="shared" si="1779"/>
        <v>0.3914042412</v>
      </c>
      <c r="II363" s="193">
        <f t="shared" si="1779"/>
        <v>0.3749788841</v>
      </c>
      <c r="IJ363" s="193">
        <f t="shared" si="1779"/>
        <v>0.35254425</v>
      </c>
      <c r="IK363" s="193">
        <f t="shared" si="1779"/>
        <v>0.329308379</v>
      </c>
      <c r="IL363" s="193">
        <f t="shared" si="1779"/>
        <v>0.2868428216</v>
      </c>
      <c r="IM363" s="193">
        <f t="shared" si="1779"/>
        <v>0.2463803565</v>
      </c>
      <c r="IN363" s="193">
        <f t="shared" si="1779"/>
        <v>0.2035141807</v>
      </c>
      <c r="IO363" s="193">
        <f t="shared" si="23"/>
        <v>0.6605559203</v>
      </c>
      <c r="IP363" s="193">
        <f t="shared" si="29"/>
        <v>0</v>
      </c>
      <c r="IQ363" s="193">
        <f t="shared" ref="IQ363:KK363" si="1780">MAX((MIN(CZ363+IP363,$IO$7))-GT363,0)</f>
        <v>0</v>
      </c>
      <c r="IR363" s="193">
        <f t="shared" si="1780"/>
        <v>0</v>
      </c>
      <c r="IS363" s="193">
        <f t="shared" si="1780"/>
        <v>0</v>
      </c>
      <c r="IT363" s="193">
        <f t="shared" si="1780"/>
        <v>0</v>
      </c>
      <c r="IU363" s="193">
        <f t="shared" si="1780"/>
        <v>0</v>
      </c>
      <c r="IV363" s="193">
        <f t="shared" si="1780"/>
        <v>0</v>
      </c>
      <c r="IW363" s="193">
        <f t="shared" si="1780"/>
        <v>0</v>
      </c>
      <c r="IX363" s="193">
        <f t="shared" si="1780"/>
        <v>0</v>
      </c>
      <c r="IY363" s="193">
        <f t="shared" si="1780"/>
        <v>0</v>
      </c>
      <c r="IZ363" s="193">
        <f t="shared" si="1780"/>
        <v>0</v>
      </c>
      <c r="JA363" s="193">
        <f t="shared" si="1780"/>
        <v>0</v>
      </c>
      <c r="JB363" s="193">
        <f t="shared" si="1780"/>
        <v>0</v>
      </c>
      <c r="JC363" s="193">
        <f t="shared" si="1780"/>
        <v>0</v>
      </c>
      <c r="JD363" s="193">
        <f t="shared" si="1780"/>
        <v>0</v>
      </c>
      <c r="JE363" s="193">
        <f t="shared" si="1780"/>
        <v>0</v>
      </c>
      <c r="JF363" s="193">
        <f t="shared" si="1780"/>
        <v>0</v>
      </c>
      <c r="JG363" s="193">
        <f t="shared" si="1780"/>
        <v>0</v>
      </c>
      <c r="JH363" s="193">
        <f t="shared" si="1780"/>
        <v>0</v>
      </c>
      <c r="JI363" s="193">
        <f t="shared" si="1780"/>
        <v>0</v>
      </c>
      <c r="JJ363" s="193">
        <f t="shared" si="1780"/>
        <v>0</v>
      </c>
      <c r="JK363" s="193">
        <f t="shared" si="1780"/>
        <v>0.01820421422</v>
      </c>
      <c r="JL363" s="193">
        <f t="shared" si="1780"/>
        <v>0.1012019189</v>
      </c>
      <c r="JM363" s="193">
        <f t="shared" si="1780"/>
        <v>0.2390055301</v>
      </c>
      <c r="JN363" s="193">
        <f t="shared" si="1780"/>
        <v>0.3447423868</v>
      </c>
      <c r="JO363" s="193">
        <f t="shared" si="1780"/>
        <v>0.3705271796</v>
      </c>
      <c r="JP363" s="193">
        <f t="shared" si="1780"/>
        <v>0.5058665334</v>
      </c>
      <c r="JQ363" s="193">
        <f t="shared" si="1780"/>
        <v>0.6190079889</v>
      </c>
      <c r="JR363" s="193">
        <f t="shared" si="1780"/>
        <v>0.6605559203</v>
      </c>
      <c r="JS363" s="193">
        <f t="shared" si="1780"/>
        <v>0.6271392748</v>
      </c>
      <c r="JT363" s="193">
        <f t="shared" si="1780"/>
        <v>0.4773607606</v>
      </c>
      <c r="JU363" s="193">
        <f t="shared" si="1780"/>
        <v>0.2324199028</v>
      </c>
      <c r="JV363" s="193">
        <f t="shared" si="1780"/>
        <v>0</v>
      </c>
      <c r="JW363" s="193">
        <f t="shared" si="1780"/>
        <v>0</v>
      </c>
      <c r="JX363" s="193">
        <f t="shared" si="1780"/>
        <v>0</v>
      </c>
      <c r="JY363" s="193">
        <f t="shared" si="1780"/>
        <v>0</v>
      </c>
      <c r="JZ363" s="193">
        <f t="shared" si="1780"/>
        <v>0</v>
      </c>
      <c r="KA363" s="193">
        <f t="shared" si="1780"/>
        <v>0</v>
      </c>
      <c r="KB363" s="193">
        <f t="shared" si="1780"/>
        <v>0</v>
      </c>
      <c r="KC363" s="193">
        <f t="shared" si="1780"/>
        <v>0</v>
      </c>
      <c r="KD363" s="193">
        <f t="shared" si="1780"/>
        <v>0</v>
      </c>
      <c r="KE363" s="193">
        <f t="shared" si="1780"/>
        <v>0</v>
      </c>
      <c r="KF363" s="193">
        <f t="shared" si="1780"/>
        <v>0</v>
      </c>
      <c r="KG363" s="193">
        <f t="shared" si="1780"/>
        <v>0</v>
      </c>
      <c r="KH363" s="193">
        <f t="shared" si="1780"/>
        <v>0</v>
      </c>
      <c r="KI363" s="193">
        <f t="shared" si="1780"/>
        <v>0</v>
      </c>
      <c r="KJ363" s="193">
        <f t="shared" si="1780"/>
        <v>0</v>
      </c>
      <c r="KK363" s="193">
        <f t="shared" si="1780"/>
        <v>0</v>
      </c>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row>
    <row r="364" ht="14.25" customHeight="1">
      <c r="A364" s="1">
        <v>12.0</v>
      </c>
      <c r="B364" s="1">
        <f t="shared" ref="B364:C364" si="1781">B363+1</f>
        <v>354</v>
      </c>
      <c r="C364" s="267">
        <f t="shared" si="1781"/>
        <v>43819</v>
      </c>
      <c r="D364" s="193">
        <f t="shared" si="15"/>
        <v>12.99542204</v>
      </c>
      <c r="E364" s="193">
        <f>(SUMIFS(Profile!$F$2:$F$17521,Profile!$B$2:$B$17521,$B364,Profile!$C$2:$C$17521,E$8))*$C$6</f>
        <v>0.1734677957</v>
      </c>
      <c r="F364" s="193">
        <f>(SUMIFS(Profile!$F$2:$F$17521,Profile!$B$2:$B$17521,$B364,Profile!$C$2:$C$17521,F$8))*$C$6</f>
        <v>0.153036254</v>
      </c>
      <c r="G364" s="193">
        <f>(SUMIFS(Profile!$F$2:$F$17521,Profile!$B$2:$B$17521,$B364,Profile!$C$2:$C$17521,G$8))*$C$6</f>
        <v>0.1434214108</v>
      </c>
      <c r="H364" s="193">
        <f>(SUMIFS(Profile!$F$2:$F$17521,Profile!$B$2:$B$17521,$B364,Profile!$C$2:$C$17521,H$8))*$C$6</f>
        <v>0.1370115153</v>
      </c>
      <c r="I364" s="193">
        <f>(SUMIFS(Profile!$F$2:$F$17521,Profile!$B$2:$B$17521,$B364,Profile!$C$2:$C$17521,I$8))*$C$6</f>
        <v>0.128999146</v>
      </c>
      <c r="J364" s="193">
        <f>(SUMIFS(Profile!$F$2:$F$17521,Profile!$B$2:$B$17521,$B364,Profile!$C$2:$C$17521,J$8))*$C$6</f>
        <v>0.1245923429</v>
      </c>
      <c r="K364" s="193">
        <f>(SUMIFS(Profile!$F$2:$F$17521,Profile!$B$2:$B$17521,$B364,Profile!$C$2:$C$17521,K$8))*$C$6</f>
        <v>0.1253935798</v>
      </c>
      <c r="L364" s="193">
        <f>(SUMIFS(Profile!$F$2:$F$17521,Profile!$B$2:$B$17521,$B364,Profile!$C$2:$C$17521,L$8))*$C$6</f>
        <v>0.1249929614</v>
      </c>
      <c r="M364" s="193">
        <f>(SUMIFS(Profile!$F$2:$F$17521,Profile!$B$2:$B$17521,$B364,Profile!$C$2:$C$17521,M$8))*$C$6</f>
        <v>0.1241917244</v>
      </c>
      <c r="N364" s="193">
        <f>(SUMIFS(Profile!$F$2:$F$17521,Profile!$B$2:$B$17521,$B364,Profile!$C$2:$C$17521,N$8))*$C$6</f>
        <v>0.1293997645</v>
      </c>
      <c r="O364" s="193">
        <f>(SUMIFS(Profile!$F$2:$F$17521,Profile!$B$2:$B$17521,$B364,Profile!$C$2:$C$17521,O$8))*$C$6</f>
        <v>0.1342071861</v>
      </c>
      <c r="P364" s="193">
        <f>(SUMIFS(Profile!$F$2:$F$17521,Profile!$B$2:$B$17521,$B364,Profile!$C$2:$C$17521,P$8))*$C$6</f>
        <v>0.1474275954</v>
      </c>
      <c r="Q364" s="193">
        <f>(SUMIFS(Profile!$F$2:$F$17521,Profile!$B$2:$B$17521,$B364,Profile!$C$2:$C$17521,Q$8))*$C$6</f>
        <v>0.1750702696</v>
      </c>
      <c r="R364" s="193">
        <f>(SUMIFS(Profile!$F$2:$F$17521,Profile!$B$2:$B$17521,$B364,Profile!$C$2:$C$17521,R$8))*$C$6</f>
        <v>0.2043154176</v>
      </c>
      <c r="S364" s="193">
        <f>(SUMIFS(Profile!$F$2:$F$17521,Profile!$B$2:$B$17521,$B364,Profile!$C$2:$C$17521,S$8))*$C$6</f>
        <v>0.2463803565</v>
      </c>
      <c r="T364" s="193">
        <f>(SUMIFS(Profile!$F$2:$F$17521,Profile!$B$2:$B$17521,$B364,Profile!$C$2:$C$17521,T$8))*$C$6</f>
        <v>0.2804329261</v>
      </c>
      <c r="U364" s="193">
        <f>(SUMIFS(Profile!$F$2:$F$17521,Profile!$B$2:$B$17521,$B364,Profile!$C$2:$C$17521,U$8))*$C$6</f>
        <v>0.2904483878</v>
      </c>
      <c r="V364" s="193">
        <f>(SUMIFS(Profile!$F$2:$F$17521,Profile!$B$2:$B$17521,$B364,Profile!$C$2:$C$17521,V$8))*$C$6</f>
        <v>0.2860415846</v>
      </c>
      <c r="W364" s="193">
        <f>(SUMIFS(Profile!$F$2:$F$17521,Profile!$B$2:$B$17521,$B364,Profile!$C$2:$C$17521,W$8))*$C$6</f>
        <v>0.2836378738</v>
      </c>
      <c r="X364" s="193">
        <f>(SUMIFS(Profile!$F$2:$F$17521,Profile!$B$2:$B$17521,$B364,Profile!$C$2:$C$17521,X$8))*$C$6</f>
        <v>0.2792310707</v>
      </c>
      <c r="Y364" s="193">
        <f>(SUMIFS(Profile!$F$2:$F$17521,Profile!$B$2:$B$17521,$B364,Profile!$C$2:$C$17521,Y$8))*$C$6</f>
        <v>0.2672125167</v>
      </c>
      <c r="Z364" s="193">
        <f>(SUMIFS(Profile!$F$2:$F$17521,Profile!$B$2:$B$17521,$B364,Profile!$C$2:$C$17521,Z$8))*$C$6</f>
        <v>0.2652094244</v>
      </c>
      <c r="AA364" s="193">
        <f>(SUMIFS(Profile!$F$2:$F$17521,Profile!$B$2:$B$17521,$B364,Profile!$C$2:$C$17521,AA$8))*$C$6</f>
        <v>0.2636069506</v>
      </c>
      <c r="AB364" s="193">
        <f>(SUMIFS(Profile!$F$2:$F$17521,Profile!$B$2:$B$17521,$B364,Profile!$C$2:$C$17521,AB$8))*$C$6</f>
        <v>0.2648088059</v>
      </c>
      <c r="AC364" s="193">
        <f>(SUMIFS(Profile!$F$2:$F$17521,Profile!$B$2:$B$17521,$B364,Profile!$C$2:$C$17521,AC$8))*$C$6</f>
        <v>0.2704174645</v>
      </c>
      <c r="AD364" s="193">
        <f>(SUMIFS(Profile!$F$2:$F$17521,Profile!$B$2:$B$17521,$B364,Profile!$C$2:$C$17521,AD$8))*$C$6</f>
        <v>0.270016846</v>
      </c>
      <c r="AE364" s="193">
        <f>(SUMIFS(Profile!$F$2:$F$17521,Profile!$B$2:$B$17521,$B364,Profile!$C$2:$C$17521,AE$8))*$C$6</f>
        <v>0.2656100429</v>
      </c>
      <c r="AF364" s="193">
        <f>(SUMIFS(Profile!$F$2:$F$17521,Profile!$B$2:$B$17521,$B364,Profile!$C$2:$C$17521,AF$8))*$C$6</f>
        <v>0.2624050952</v>
      </c>
      <c r="AG364" s="193">
        <f>(SUMIFS(Profile!$F$2:$F$17521,Profile!$B$2:$B$17521,$B364,Profile!$C$2:$C$17521,AG$8))*$C$6</f>
        <v>0.2660106613</v>
      </c>
      <c r="AH364" s="193">
        <f>(SUMIFS(Profile!$F$2:$F$17521,Profile!$B$2:$B$17521,$B364,Profile!$C$2:$C$17521,AH$8))*$C$6</f>
        <v>0.2780292153</v>
      </c>
      <c r="AI364" s="193">
        <f>(SUMIFS(Profile!$F$2:$F$17521,Profile!$B$2:$B$17521,$B364,Profile!$C$2:$C$17521,AI$8))*$C$6</f>
        <v>0.288044677</v>
      </c>
      <c r="AJ364" s="193">
        <f>(SUMIFS(Profile!$F$2:$F$17521,Profile!$B$2:$B$17521,$B364,Profile!$C$2:$C$17521,AJ$8))*$C$6</f>
        <v>0.317289825</v>
      </c>
      <c r="AK364" s="193">
        <f>(SUMIFS(Profile!$F$2:$F$17521,Profile!$B$2:$B$17521,$B364,Profile!$C$2:$C$17521,AK$8))*$C$6</f>
        <v>0.3625597116</v>
      </c>
      <c r="AL364" s="193">
        <f>(SUMIFS(Profile!$F$2:$F$17521,Profile!$B$2:$B$17521,$B364,Profile!$C$2:$C$17521,AL$8))*$C$6</f>
        <v>0.4143997411</v>
      </c>
      <c r="AM364" s="193">
        <f>(SUMIFS(Profile!$F$2:$F$17521,Profile!$B$2:$B$17521,$B364,Profile!$C$2:$C$17521,AM$8))*$C$6</f>
        <v>0.4524184335</v>
      </c>
      <c r="AN364" s="193">
        <f>(SUMIFS(Profile!$F$2:$F$17521,Profile!$B$2:$B$17521,$B364,Profile!$C$2:$C$17521,AN$8))*$C$6</f>
        <v>0.4645171112</v>
      </c>
      <c r="AO364" s="193">
        <f>(SUMIFS(Profile!$F$2:$F$17521,Profile!$B$2:$B$17521,$B364,Profile!$C$2:$C$17521,AO$8))*$C$6</f>
        <v>0.4634755032</v>
      </c>
      <c r="AP364" s="193">
        <f>(SUMIFS(Profile!$F$2:$F$17521,Profile!$B$2:$B$17521,$B364,Profile!$C$2:$C$17521,AP$8))*$C$6</f>
        <v>0.4527789901</v>
      </c>
      <c r="AQ364" s="193">
        <f>(SUMIFS(Profile!$F$2:$F$17521,Profile!$B$2:$B$17521,$B364,Profile!$C$2:$C$17521,AQ$8))*$C$6</f>
        <v>0.4349514684</v>
      </c>
      <c r="AR364" s="193">
        <f>(SUMIFS(Profile!$F$2:$F$17521,Profile!$B$2:$B$17521,$B364,Profile!$C$2:$C$17521,AR$8))*$C$6</f>
        <v>0.4154012873</v>
      </c>
      <c r="AS364" s="193">
        <f>(SUMIFS(Profile!$F$2:$F$17521,Profile!$B$2:$B$17521,$B364,Profile!$C$2:$C$17521,AS$8))*$C$6</f>
        <v>0.4008187751</v>
      </c>
      <c r="AT364" s="193">
        <f>(SUMIFS(Profile!$F$2:$F$17521,Profile!$B$2:$B$17521,$B364,Profile!$C$2:$C$17521,AT$8))*$C$6</f>
        <v>0.3849943457</v>
      </c>
      <c r="AU364" s="193">
        <f>(SUMIFS(Profile!$F$2:$F$17521,Profile!$B$2:$B$17521,$B364,Profile!$C$2:$C$17521,AU$8))*$C$6</f>
        <v>0.3681683701</v>
      </c>
      <c r="AV364" s="193">
        <f>(SUMIFS(Profile!$F$2:$F$17521,Profile!$B$2:$B$17521,$B364,Profile!$C$2:$C$17521,AV$8))*$C$6</f>
        <v>0.3505411576</v>
      </c>
      <c r="AW364" s="193">
        <f>(SUMIFS(Profile!$F$2:$F$17521,Profile!$B$2:$B$17521,$B364,Profile!$C$2:$C$17521,AW$8))*$C$6</f>
        <v>0.3269046682</v>
      </c>
      <c r="AX364" s="193">
        <f>(SUMIFS(Profile!$F$2:$F$17521,Profile!$B$2:$B$17521,$B364,Profile!$C$2:$C$17521,AX$8))*$C$6</f>
        <v>0.2836378738</v>
      </c>
      <c r="AY364" s="193">
        <f>(SUMIFS(Profile!$F$2:$F$17521,Profile!$B$2:$B$17521,$B364,Profile!$C$2:$C$17521,AY$8))*$C$6</f>
        <v>0.2439766457</v>
      </c>
      <c r="AZ364" s="193">
        <f>(SUMIFS(Profile!$F$2:$F$17521,Profile!$B$2:$B$17521,$B364,Profile!$C$2:$C$17521,AZ$8))*$C$6</f>
        <v>0.205517273</v>
      </c>
      <c r="BA364" s="193">
        <f t="shared" si="16"/>
        <v>1.912901962</v>
      </c>
      <c r="BB364" s="193">
        <f>(SUMIFS(Profile!$E$2:$E$17521,Profile!$B$2:$B$17521,$B364,Profile!$C$2:$C$17521,BB$8))*$C$9</f>
        <v>0</v>
      </c>
      <c r="BC364" s="193">
        <f>(SUMIFS(Profile!$E$2:$E$17521,Profile!$B$2:$B$17521,$B364,Profile!$C$2:$C$17521,BC$8))*$C$9</f>
        <v>0</v>
      </c>
      <c r="BD364" s="193">
        <f>(SUMIFS(Profile!$E$2:$E$17521,Profile!$B$2:$B$17521,$B364,Profile!$C$2:$C$17521,BD$8))*$C$9</f>
        <v>0</v>
      </c>
      <c r="BE364" s="193">
        <f>(SUMIFS(Profile!$E$2:$E$17521,Profile!$B$2:$B$17521,$B364,Profile!$C$2:$C$17521,BE$8))*$C$9</f>
        <v>0</v>
      </c>
      <c r="BF364" s="193">
        <f>(SUMIFS(Profile!$E$2:$E$17521,Profile!$B$2:$B$17521,$B364,Profile!$C$2:$C$17521,BF$8))*$C$9</f>
        <v>0</v>
      </c>
      <c r="BG364" s="193">
        <f>(SUMIFS(Profile!$E$2:$E$17521,Profile!$B$2:$B$17521,$B364,Profile!$C$2:$C$17521,BG$8))*$C$9</f>
        <v>0</v>
      </c>
      <c r="BH364" s="193">
        <f>(SUMIFS(Profile!$E$2:$E$17521,Profile!$B$2:$B$17521,$B364,Profile!$C$2:$C$17521,BH$8))*$C$9</f>
        <v>0</v>
      </c>
      <c r="BI364" s="193">
        <f>(SUMIFS(Profile!$E$2:$E$17521,Profile!$B$2:$B$17521,$B364,Profile!$C$2:$C$17521,BI$8))*$C$9</f>
        <v>0</v>
      </c>
      <c r="BJ364" s="193">
        <f>(SUMIFS(Profile!$E$2:$E$17521,Profile!$B$2:$B$17521,$B364,Profile!$C$2:$C$17521,BJ$8))*$C$9</f>
        <v>0</v>
      </c>
      <c r="BK364" s="193">
        <f>(SUMIFS(Profile!$E$2:$E$17521,Profile!$B$2:$B$17521,$B364,Profile!$C$2:$C$17521,BK$8))*$C$9</f>
        <v>0</v>
      </c>
      <c r="BL364" s="193">
        <f>(SUMIFS(Profile!$E$2:$E$17521,Profile!$B$2:$B$17521,$B364,Profile!$C$2:$C$17521,BL$8))*$C$9</f>
        <v>0</v>
      </c>
      <c r="BM364" s="193">
        <f>(SUMIFS(Profile!$E$2:$E$17521,Profile!$B$2:$B$17521,$B364,Profile!$C$2:$C$17521,BM$8))*$C$9</f>
        <v>0</v>
      </c>
      <c r="BN364" s="193">
        <f>(SUMIFS(Profile!$E$2:$E$17521,Profile!$B$2:$B$17521,$B364,Profile!$C$2:$C$17521,BN$8))*$C$9</f>
        <v>0</v>
      </c>
      <c r="BO364" s="193">
        <f>(SUMIFS(Profile!$E$2:$E$17521,Profile!$B$2:$B$17521,$B364,Profile!$C$2:$C$17521,BO$8))*$C$9</f>
        <v>0</v>
      </c>
      <c r="BP364" s="193">
        <f>(SUMIFS(Profile!$E$2:$E$17521,Profile!$B$2:$B$17521,$B364,Profile!$C$2:$C$17521,BP$8))*$C$9</f>
        <v>0</v>
      </c>
      <c r="BQ364" s="193">
        <f>(SUMIFS(Profile!$E$2:$E$17521,Profile!$B$2:$B$17521,$B364,Profile!$C$2:$C$17521,BQ$8))*$C$9</f>
        <v>0</v>
      </c>
      <c r="BR364" s="193">
        <f>(SUMIFS(Profile!$E$2:$E$17521,Profile!$B$2:$B$17521,$B364,Profile!$C$2:$C$17521,BR$8))*$C$9</f>
        <v>0.0001670584568</v>
      </c>
      <c r="BS364" s="193">
        <f>(SUMIFS(Profile!$E$2:$E$17521,Profile!$B$2:$B$17521,$B364,Profile!$C$2:$C$17521,BS$8))*$C$9</f>
        <v>0.003814471118</v>
      </c>
      <c r="BT364" s="193">
        <f>(SUMIFS(Profile!$E$2:$E$17521,Profile!$B$2:$B$17521,$B364,Profile!$C$2:$C$17521,BT$8))*$C$9</f>
        <v>0.02964374215</v>
      </c>
      <c r="BU364" s="193">
        <f>(SUMIFS(Profile!$E$2:$E$17521,Profile!$B$2:$B$17521,$B364,Profile!$C$2:$C$17521,BU$8))*$C$9</f>
        <v>0.07971559117</v>
      </c>
      <c r="BV364" s="193">
        <f>(SUMIFS(Profile!$E$2:$E$17521,Profile!$B$2:$B$17521,$B364,Profile!$C$2:$C$17521,BV$8))*$C$9</f>
        <v>0.0884168602</v>
      </c>
      <c r="BW364" s="193">
        <f>(SUMIFS(Profile!$E$2:$E$17521,Profile!$B$2:$B$17521,$B364,Profile!$C$2:$C$17521,BW$8))*$C$9</f>
        <v>0.1206337289</v>
      </c>
      <c r="BX364" s="193">
        <f>(SUMIFS(Profile!$E$2:$E$17521,Profile!$B$2:$B$17521,$B364,Profile!$C$2:$C$17521,BX$8))*$C$9</f>
        <v>0.1523611959</v>
      </c>
      <c r="BY364" s="193">
        <f>(SUMIFS(Profile!$E$2:$E$17521,Profile!$B$2:$B$17521,$B364,Profile!$C$2:$C$17521,BY$8))*$C$9</f>
        <v>0.1797012025</v>
      </c>
      <c r="BZ364" s="193">
        <f>(SUMIFS(Profile!$E$2:$E$17521,Profile!$B$2:$B$17521,$B364,Profile!$C$2:$C$17521,BZ$8))*$C$9</f>
        <v>0.1921710772</v>
      </c>
      <c r="CA364" s="193">
        <f>(SUMIFS(Profile!$E$2:$E$17521,Profile!$B$2:$B$17521,$B364,Profile!$C$2:$C$17521,CA$8))*$C$9</f>
        <v>0.1826518892</v>
      </c>
      <c r="CB364" s="193">
        <f>(SUMIFS(Profile!$E$2:$E$17521,Profile!$B$2:$B$17521,$B364,Profile!$C$2:$C$17521,CB$8))*$C$9</f>
        <v>0.1843918156</v>
      </c>
      <c r="CC364" s="193">
        <f>(SUMIFS(Profile!$E$2:$E$17521,Profile!$B$2:$B$17521,$B364,Profile!$C$2:$C$17521,CC$8))*$C$9</f>
        <v>0.1606292099</v>
      </c>
      <c r="CD364" s="193">
        <f>(SUMIFS(Profile!$E$2:$E$17521,Profile!$B$2:$B$17521,$B364,Profile!$C$2:$C$17521,CD$8))*$C$9</f>
        <v>0.182185404</v>
      </c>
      <c r="CE364" s="193">
        <f>(SUMIFS(Profile!$E$2:$E$17521,Profile!$B$2:$B$17521,$B364,Profile!$C$2:$C$17521,CE$8))*$C$9</f>
        <v>0.1649267145</v>
      </c>
      <c r="CF364" s="193">
        <f>(SUMIFS(Profile!$E$2:$E$17521,Profile!$B$2:$B$17521,$B364,Profile!$C$2:$C$17521,CF$8))*$C$9</f>
        <v>0.1006213183</v>
      </c>
      <c r="CG364" s="193">
        <f>(SUMIFS(Profile!$E$2:$E$17521,Profile!$B$2:$B$17521,$B364,Profile!$C$2:$C$17521,CG$8))*$C$9</f>
        <v>0.06078754165</v>
      </c>
      <c r="CH364" s="193">
        <f>(SUMIFS(Profile!$E$2:$E$17521,Profile!$B$2:$B$17521,$B364,Profile!$C$2:$C$17521,CH$8))*$C$9</f>
        <v>0.0235416296</v>
      </c>
      <c r="CI364" s="193">
        <f>(SUMIFS(Profile!$E$2:$E$17521,Profile!$B$2:$B$17521,$B364,Profile!$C$2:$C$17521,CI$8))*$C$9</f>
        <v>0.006428610749</v>
      </c>
      <c r="CJ364" s="193">
        <f>(SUMIFS(Profile!$E$2:$E$17521,Profile!$B$2:$B$17521,$B364,Profile!$C$2:$C$17521,CJ$8))*$C$9</f>
        <v>0.000112901488</v>
      </c>
      <c r="CK364" s="193">
        <f>(SUMIFS(Profile!$E$2:$E$17521,Profile!$B$2:$B$17521,$B364,Profile!$C$2:$C$17521,CK$8))*$C$9</f>
        <v>0</v>
      </c>
      <c r="CL364" s="193">
        <f>(SUMIFS(Profile!$E$2:$E$17521,Profile!$B$2:$B$17521,$B364,Profile!$C$2:$C$17521,CL$8))*$C$9</f>
        <v>0</v>
      </c>
      <c r="CM364" s="193">
        <f>(SUMIFS(Profile!$E$2:$E$17521,Profile!$B$2:$B$17521,$B364,Profile!$C$2:$C$17521,CM$8))*$C$9</f>
        <v>0</v>
      </c>
      <c r="CN364" s="193">
        <f>(SUMIFS(Profile!$E$2:$E$17521,Profile!$B$2:$B$17521,$B364,Profile!$C$2:$C$17521,CN$8))*$C$9</f>
        <v>0</v>
      </c>
      <c r="CO364" s="193">
        <f>(SUMIFS(Profile!$E$2:$E$17521,Profile!$B$2:$B$17521,$B364,Profile!$C$2:$C$17521,CO$8))*$C$9</f>
        <v>0</v>
      </c>
      <c r="CP364" s="193">
        <f>(SUMIFS(Profile!$E$2:$E$17521,Profile!$B$2:$B$17521,$B364,Profile!$C$2:$C$17521,CP$8))*$C$9</f>
        <v>0</v>
      </c>
      <c r="CQ364" s="193">
        <f>(SUMIFS(Profile!$E$2:$E$17521,Profile!$B$2:$B$17521,$B364,Profile!$C$2:$C$17521,CQ$8))*$C$9</f>
        <v>0</v>
      </c>
      <c r="CR364" s="193">
        <f>(SUMIFS(Profile!$E$2:$E$17521,Profile!$B$2:$B$17521,$B364,Profile!$C$2:$C$17521,CR$8))*$C$9</f>
        <v>0</v>
      </c>
      <c r="CS364" s="193">
        <f>(SUMIFS(Profile!$E$2:$E$17521,Profile!$B$2:$B$17521,$B364,Profile!$C$2:$C$17521,CS$8))*$C$9</f>
        <v>0</v>
      </c>
      <c r="CT364" s="193">
        <f>(SUMIFS(Profile!$E$2:$E$17521,Profile!$B$2:$B$17521,$B364,Profile!$C$2:$C$17521,CT$8))*$C$9</f>
        <v>0</v>
      </c>
      <c r="CU364" s="193">
        <f>(SUMIFS(Profile!$E$2:$E$17521,Profile!$B$2:$B$17521,$B364,Profile!$C$2:$C$17521,CU$8))*$C$9</f>
        <v>0</v>
      </c>
      <c r="CV364" s="193">
        <f>(SUMIFS(Profile!$E$2:$E$17521,Profile!$B$2:$B$17521,$B364,Profile!$C$2:$C$17521,CV$8))*$C$9</f>
        <v>0</v>
      </c>
      <c r="CW364" s="193">
        <f>(SUMIFS(Profile!$E$2:$E$17521,Profile!$B$2:$B$17521,$B364,Profile!$C$2:$C$17521,CW$8))*$C$9</f>
        <v>0</v>
      </c>
      <c r="CX364" s="193">
        <f t="shared" si="17"/>
        <v>0</v>
      </c>
      <c r="CY364" s="193">
        <f t="shared" ref="CY364:ET364" si="1782">MAX(BB364-E364,0)</f>
        <v>0</v>
      </c>
      <c r="CZ364" s="193">
        <f t="shared" si="1782"/>
        <v>0</v>
      </c>
      <c r="DA364" s="193">
        <f t="shared" si="1782"/>
        <v>0</v>
      </c>
      <c r="DB364" s="193">
        <f t="shared" si="1782"/>
        <v>0</v>
      </c>
      <c r="DC364" s="193">
        <f t="shared" si="1782"/>
        <v>0</v>
      </c>
      <c r="DD364" s="193">
        <f t="shared" si="1782"/>
        <v>0</v>
      </c>
      <c r="DE364" s="193">
        <f t="shared" si="1782"/>
        <v>0</v>
      </c>
      <c r="DF364" s="193">
        <f t="shared" si="1782"/>
        <v>0</v>
      </c>
      <c r="DG364" s="193">
        <f t="shared" si="1782"/>
        <v>0</v>
      </c>
      <c r="DH364" s="193">
        <f t="shared" si="1782"/>
        <v>0</v>
      </c>
      <c r="DI364" s="193">
        <f t="shared" si="1782"/>
        <v>0</v>
      </c>
      <c r="DJ364" s="193">
        <f t="shared" si="1782"/>
        <v>0</v>
      </c>
      <c r="DK364" s="193">
        <f t="shared" si="1782"/>
        <v>0</v>
      </c>
      <c r="DL364" s="193">
        <f t="shared" si="1782"/>
        <v>0</v>
      </c>
      <c r="DM364" s="193">
        <f t="shared" si="1782"/>
        <v>0</v>
      </c>
      <c r="DN364" s="193">
        <f t="shared" si="1782"/>
        <v>0</v>
      </c>
      <c r="DO364" s="193">
        <f t="shared" si="1782"/>
        <v>0</v>
      </c>
      <c r="DP364" s="193">
        <f t="shared" si="1782"/>
        <v>0</v>
      </c>
      <c r="DQ364" s="193">
        <f t="shared" si="1782"/>
        <v>0</v>
      </c>
      <c r="DR364" s="193">
        <f t="shared" si="1782"/>
        <v>0</v>
      </c>
      <c r="DS364" s="193">
        <f t="shared" si="1782"/>
        <v>0</v>
      </c>
      <c r="DT364" s="193">
        <f t="shared" si="1782"/>
        <v>0</v>
      </c>
      <c r="DU364" s="193">
        <f t="shared" si="1782"/>
        <v>0</v>
      </c>
      <c r="DV364" s="193">
        <f t="shared" si="1782"/>
        <v>0</v>
      </c>
      <c r="DW364" s="193">
        <f t="shared" si="1782"/>
        <v>0</v>
      </c>
      <c r="DX364" s="193">
        <f t="shared" si="1782"/>
        <v>0</v>
      </c>
      <c r="DY364" s="193">
        <f t="shared" si="1782"/>
        <v>0</v>
      </c>
      <c r="DZ364" s="193">
        <f t="shared" si="1782"/>
        <v>0</v>
      </c>
      <c r="EA364" s="193">
        <f t="shared" si="1782"/>
        <v>0</v>
      </c>
      <c r="EB364" s="193">
        <f t="shared" si="1782"/>
        <v>0</v>
      </c>
      <c r="EC364" s="193">
        <f t="shared" si="1782"/>
        <v>0</v>
      </c>
      <c r="ED364" s="193">
        <f t="shared" si="1782"/>
        <v>0</v>
      </c>
      <c r="EE364" s="193">
        <f t="shared" si="1782"/>
        <v>0</v>
      </c>
      <c r="EF364" s="193">
        <f t="shared" si="1782"/>
        <v>0</v>
      </c>
      <c r="EG364" s="193">
        <f t="shared" si="1782"/>
        <v>0</v>
      </c>
      <c r="EH364" s="193">
        <f t="shared" si="1782"/>
        <v>0</v>
      </c>
      <c r="EI364" s="193">
        <f t="shared" si="1782"/>
        <v>0</v>
      </c>
      <c r="EJ364" s="193">
        <f t="shared" si="1782"/>
        <v>0</v>
      </c>
      <c r="EK364" s="193">
        <f t="shared" si="1782"/>
        <v>0</v>
      </c>
      <c r="EL364" s="193">
        <f t="shared" si="1782"/>
        <v>0</v>
      </c>
      <c r="EM364" s="193">
        <f t="shared" si="1782"/>
        <v>0</v>
      </c>
      <c r="EN364" s="193">
        <f t="shared" si="1782"/>
        <v>0</v>
      </c>
      <c r="EO364" s="193">
        <f t="shared" si="1782"/>
        <v>0</v>
      </c>
      <c r="EP364" s="193">
        <f t="shared" si="1782"/>
        <v>0</v>
      </c>
      <c r="EQ364" s="193">
        <f t="shared" si="1782"/>
        <v>0</v>
      </c>
      <c r="ER364" s="193">
        <f t="shared" si="1782"/>
        <v>0</v>
      </c>
      <c r="ES364" s="193">
        <f t="shared" si="1782"/>
        <v>0</v>
      </c>
      <c r="ET364" s="193">
        <f t="shared" si="1782"/>
        <v>0</v>
      </c>
      <c r="EU364" s="193">
        <f t="shared" si="19"/>
        <v>1.912901962</v>
      </c>
      <c r="EV364" s="193">
        <f t="shared" ref="EV364:GQ364" si="1783">BB364-CY364</f>
        <v>0</v>
      </c>
      <c r="EW364" s="193">
        <f t="shared" si="1783"/>
        <v>0</v>
      </c>
      <c r="EX364" s="193">
        <f t="shared" si="1783"/>
        <v>0</v>
      </c>
      <c r="EY364" s="193">
        <f t="shared" si="1783"/>
        <v>0</v>
      </c>
      <c r="EZ364" s="193">
        <f t="shared" si="1783"/>
        <v>0</v>
      </c>
      <c r="FA364" s="193">
        <f t="shared" si="1783"/>
        <v>0</v>
      </c>
      <c r="FB364" s="193">
        <f t="shared" si="1783"/>
        <v>0</v>
      </c>
      <c r="FC364" s="193">
        <f t="shared" si="1783"/>
        <v>0</v>
      </c>
      <c r="FD364" s="193">
        <f t="shared" si="1783"/>
        <v>0</v>
      </c>
      <c r="FE364" s="193">
        <f t="shared" si="1783"/>
        <v>0</v>
      </c>
      <c r="FF364" s="193">
        <f t="shared" si="1783"/>
        <v>0</v>
      </c>
      <c r="FG364" s="193">
        <f t="shared" si="1783"/>
        <v>0</v>
      </c>
      <c r="FH364" s="193">
        <f t="shared" si="1783"/>
        <v>0</v>
      </c>
      <c r="FI364" s="193">
        <f t="shared" si="1783"/>
        <v>0</v>
      </c>
      <c r="FJ364" s="193">
        <f t="shared" si="1783"/>
        <v>0</v>
      </c>
      <c r="FK364" s="193">
        <f t="shared" si="1783"/>
        <v>0</v>
      </c>
      <c r="FL364" s="193">
        <f t="shared" si="1783"/>
        <v>0.0001670584568</v>
      </c>
      <c r="FM364" s="193">
        <f t="shared" si="1783"/>
        <v>0.003814471118</v>
      </c>
      <c r="FN364" s="193">
        <f t="shared" si="1783"/>
        <v>0.02964374215</v>
      </c>
      <c r="FO364" s="193">
        <f t="shared" si="1783"/>
        <v>0.07971559117</v>
      </c>
      <c r="FP364" s="193">
        <f t="shared" si="1783"/>
        <v>0.0884168602</v>
      </c>
      <c r="FQ364" s="193">
        <f t="shared" si="1783"/>
        <v>0.1206337289</v>
      </c>
      <c r="FR364" s="193">
        <f t="shared" si="1783"/>
        <v>0.1523611959</v>
      </c>
      <c r="FS364" s="193">
        <f t="shared" si="1783"/>
        <v>0.1797012025</v>
      </c>
      <c r="FT364" s="193">
        <f t="shared" si="1783"/>
        <v>0.1921710772</v>
      </c>
      <c r="FU364" s="193">
        <f t="shared" si="1783"/>
        <v>0.1826518892</v>
      </c>
      <c r="FV364" s="193">
        <f t="shared" si="1783"/>
        <v>0.1843918156</v>
      </c>
      <c r="FW364" s="193">
        <f t="shared" si="1783"/>
        <v>0.1606292099</v>
      </c>
      <c r="FX364" s="193">
        <f t="shared" si="1783"/>
        <v>0.182185404</v>
      </c>
      <c r="FY364" s="193">
        <f t="shared" si="1783"/>
        <v>0.1649267145</v>
      </c>
      <c r="FZ364" s="193">
        <f t="shared" si="1783"/>
        <v>0.1006213183</v>
      </c>
      <c r="GA364" s="193">
        <f t="shared" si="1783"/>
        <v>0.06078754165</v>
      </c>
      <c r="GB364" s="193">
        <f t="shared" si="1783"/>
        <v>0.0235416296</v>
      </c>
      <c r="GC364" s="193">
        <f t="shared" si="1783"/>
        <v>0.006428610749</v>
      </c>
      <c r="GD364" s="193">
        <f t="shared" si="1783"/>
        <v>0.000112901488</v>
      </c>
      <c r="GE364" s="193">
        <f t="shared" si="1783"/>
        <v>0</v>
      </c>
      <c r="GF364" s="193">
        <f t="shared" si="1783"/>
        <v>0</v>
      </c>
      <c r="GG364" s="193">
        <f t="shared" si="1783"/>
        <v>0</v>
      </c>
      <c r="GH364" s="193">
        <f t="shared" si="1783"/>
        <v>0</v>
      </c>
      <c r="GI364" s="193">
        <f t="shared" si="1783"/>
        <v>0</v>
      </c>
      <c r="GJ364" s="193">
        <f t="shared" si="1783"/>
        <v>0</v>
      </c>
      <c r="GK364" s="193">
        <f t="shared" si="1783"/>
        <v>0</v>
      </c>
      <c r="GL364" s="193">
        <f t="shared" si="1783"/>
        <v>0</v>
      </c>
      <c r="GM364" s="193">
        <f t="shared" si="1783"/>
        <v>0</v>
      </c>
      <c r="GN364" s="193">
        <f t="shared" si="1783"/>
        <v>0</v>
      </c>
      <c r="GO364" s="193">
        <f t="shared" si="1783"/>
        <v>0</v>
      </c>
      <c r="GP364" s="193">
        <f t="shared" si="1783"/>
        <v>0</v>
      </c>
      <c r="GQ364" s="193">
        <f t="shared" si="1783"/>
        <v>0</v>
      </c>
      <c r="GR364" s="193">
        <f t="shared" si="21"/>
        <v>11.08252008</v>
      </c>
      <c r="GS364" s="193">
        <f t="shared" ref="GS364:IN364" si="1784">E364-EV364</f>
        <v>0.1734677957</v>
      </c>
      <c r="GT364" s="193">
        <f t="shared" si="1784"/>
        <v>0.153036254</v>
      </c>
      <c r="GU364" s="193">
        <f t="shared" si="1784"/>
        <v>0.1434214108</v>
      </c>
      <c r="GV364" s="193">
        <f t="shared" si="1784"/>
        <v>0.1370115153</v>
      </c>
      <c r="GW364" s="193">
        <f t="shared" si="1784"/>
        <v>0.128999146</v>
      </c>
      <c r="GX364" s="193">
        <f t="shared" si="1784"/>
        <v>0.1245923429</v>
      </c>
      <c r="GY364" s="193">
        <f t="shared" si="1784"/>
        <v>0.1253935798</v>
      </c>
      <c r="GZ364" s="193">
        <f t="shared" si="1784"/>
        <v>0.1249929614</v>
      </c>
      <c r="HA364" s="193">
        <f t="shared" si="1784"/>
        <v>0.1241917244</v>
      </c>
      <c r="HB364" s="193">
        <f t="shared" si="1784"/>
        <v>0.1293997645</v>
      </c>
      <c r="HC364" s="193">
        <f t="shared" si="1784"/>
        <v>0.1342071861</v>
      </c>
      <c r="HD364" s="193">
        <f t="shared" si="1784"/>
        <v>0.1474275954</v>
      </c>
      <c r="HE364" s="193">
        <f t="shared" si="1784"/>
        <v>0.1750702696</v>
      </c>
      <c r="HF364" s="193">
        <f t="shared" si="1784"/>
        <v>0.2043154176</v>
      </c>
      <c r="HG364" s="193">
        <f t="shared" si="1784"/>
        <v>0.2463803565</v>
      </c>
      <c r="HH364" s="193">
        <f t="shared" si="1784"/>
        <v>0.2804329261</v>
      </c>
      <c r="HI364" s="193">
        <f t="shared" si="1784"/>
        <v>0.2902813293</v>
      </c>
      <c r="HJ364" s="193">
        <f t="shared" si="1784"/>
        <v>0.2822271135</v>
      </c>
      <c r="HK364" s="193">
        <f t="shared" si="1784"/>
        <v>0.2539941317</v>
      </c>
      <c r="HL364" s="193">
        <f t="shared" si="1784"/>
        <v>0.1995154796</v>
      </c>
      <c r="HM364" s="193">
        <f t="shared" si="1784"/>
        <v>0.1787956565</v>
      </c>
      <c r="HN364" s="193">
        <f t="shared" si="1784"/>
        <v>0.1445756955</v>
      </c>
      <c r="HO364" s="193">
        <f t="shared" si="1784"/>
        <v>0.1112457547</v>
      </c>
      <c r="HP364" s="193">
        <f t="shared" si="1784"/>
        <v>0.08510760343</v>
      </c>
      <c r="HQ364" s="193">
        <f t="shared" si="1784"/>
        <v>0.07824638731</v>
      </c>
      <c r="HR364" s="193">
        <f t="shared" si="1784"/>
        <v>0.0873649568</v>
      </c>
      <c r="HS364" s="193">
        <f t="shared" si="1784"/>
        <v>0.08121822732</v>
      </c>
      <c r="HT364" s="193">
        <f t="shared" si="1784"/>
        <v>0.1017758852</v>
      </c>
      <c r="HU364" s="193">
        <f t="shared" si="1784"/>
        <v>0.08382525735</v>
      </c>
      <c r="HV364" s="193">
        <f t="shared" si="1784"/>
        <v>0.1131025009</v>
      </c>
      <c r="HW364" s="193">
        <f t="shared" si="1784"/>
        <v>0.1874233587</v>
      </c>
      <c r="HX364" s="193">
        <f t="shared" si="1784"/>
        <v>0.2565022833</v>
      </c>
      <c r="HY364" s="193">
        <f t="shared" si="1784"/>
        <v>0.339018082</v>
      </c>
      <c r="HZ364" s="193">
        <f t="shared" si="1784"/>
        <v>0.4079711304</v>
      </c>
      <c r="IA364" s="193">
        <f t="shared" si="1784"/>
        <v>0.452305532</v>
      </c>
      <c r="IB364" s="193">
        <f t="shared" si="1784"/>
        <v>0.4645171112</v>
      </c>
      <c r="IC364" s="193">
        <f t="shared" si="1784"/>
        <v>0.4634755032</v>
      </c>
      <c r="ID364" s="193">
        <f t="shared" si="1784"/>
        <v>0.4527789901</v>
      </c>
      <c r="IE364" s="193">
        <f t="shared" si="1784"/>
        <v>0.4349514684</v>
      </c>
      <c r="IF364" s="193">
        <f t="shared" si="1784"/>
        <v>0.4154012873</v>
      </c>
      <c r="IG364" s="193">
        <f t="shared" si="1784"/>
        <v>0.4008187751</v>
      </c>
      <c r="IH364" s="193">
        <f t="shared" si="1784"/>
        <v>0.3849943457</v>
      </c>
      <c r="II364" s="193">
        <f t="shared" si="1784"/>
        <v>0.3681683701</v>
      </c>
      <c r="IJ364" s="193">
        <f t="shared" si="1784"/>
        <v>0.3505411576</v>
      </c>
      <c r="IK364" s="193">
        <f t="shared" si="1784"/>
        <v>0.3269046682</v>
      </c>
      <c r="IL364" s="193">
        <f t="shared" si="1784"/>
        <v>0.2836378738</v>
      </c>
      <c r="IM364" s="193">
        <f t="shared" si="1784"/>
        <v>0.2439766457</v>
      </c>
      <c r="IN364" s="193">
        <f t="shared" si="1784"/>
        <v>0.205517273</v>
      </c>
      <c r="IO364" s="193">
        <f t="shared" si="23"/>
        <v>0</v>
      </c>
      <c r="IP364" s="193">
        <f t="shared" si="29"/>
        <v>0</v>
      </c>
      <c r="IQ364" s="193">
        <f t="shared" ref="IQ364:KK364" si="1785">MAX((MIN(CZ364+IP364,$IO$7))-GT364,0)</f>
        <v>0</v>
      </c>
      <c r="IR364" s="193">
        <f t="shared" si="1785"/>
        <v>0</v>
      </c>
      <c r="IS364" s="193">
        <f t="shared" si="1785"/>
        <v>0</v>
      </c>
      <c r="IT364" s="193">
        <f t="shared" si="1785"/>
        <v>0</v>
      </c>
      <c r="IU364" s="193">
        <f t="shared" si="1785"/>
        <v>0</v>
      </c>
      <c r="IV364" s="193">
        <f t="shared" si="1785"/>
        <v>0</v>
      </c>
      <c r="IW364" s="193">
        <f t="shared" si="1785"/>
        <v>0</v>
      </c>
      <c r="IX364" s="193">
        <f t="shared" si="1785"/>
        <v>0</v>
      </c>
      <c r="IY364" s="193">
        <f t="shared" si="1785"/>
        <v>0</v>
      </c>
      <c r="IZ364" s="193">
        <f t="shared" si="1785"/>
        <v>0</v>
      </c>
      <c r="JA364" s="193">
        <f t="shared" si="1785"/>
        <v>0</v>
      </c>
      <c r="JB364" s="193">
        <f t="shared" si="1785"/>
        <v>0</v>
      </c>
      <c r="JC364" s="193">
        <f t="shared" si="1785"/>
        <v>0</v>
      </c>
      <c r="JD364" s="193">
        <f t="shared" si="1785"/>
        <v>0</v>
      </c>
      <c r="JE364" s="193">
        <f t="shared" si="1785"/>
        <v>0</v>
      </c>
      <c r="JF364" s="193">
        <f t="shared" si="1785"/>
        <v>0</v>
      </c>
      <c r="JG364" s="193">
        <f t="shared" si="1785"/>
        <v>0</v>
      </c>
      <c r="JH364" s="193">
        <f t="shared" si="1785"/>
        <v>0</v>
      </c>
      <c r="JI364" s="193">
        <f t="shared" si="1785"/>
        <v>0</v>
      </c>
      <c r="JJ364" s="193">
        <f t="shared" si="1785"/>
        <v>0</v>
      </c>
      <c r="JK364" s="193">
        <f t="shared" si="1785"/>
        <v>0</v>
      </c>
      <c r="JL364" s="193">
        <f t="shared" si="1785"/>
        <v>0</v>
      </c>
      <c r="JM364" s="193">
        <f t="shared" si="1785"/>
        <v>0</v>
      </c>
      <c r="JN364" s="193">
        <f t="shared" si="1785"/>
        <v>0</v>
      </c>
      <c r="JO364" s="193">
        <f t="shared" si="1785"/>
        <v>0</v>
      </c>
      <c r="JP364" s="193">
        <f t="shared" si="1785"/>
        <v>0</v>
      </c>
      <c r="JQ364" s="193">
        <f t="shared" si="1785"/>
        <v>0</v>
      </c>
      <c r="JR364" s="193">
        <f t="shared" si="1785"/>
        <v>0</v>
      </c>
      <c r="JS364" s="193">
        <f t="shared" si="1785"/>
        <v>0</v>
      </c>
      <c r="JT364" s="193">
        <f t="shared" si="1785"/>
        <v>0</v>
      </c>
      <c r="JU364" s="193">
        <f t="shared" si="1785"/>
        <v>0</v>
      </c>
      <c r="JV364" s="193">
        <f t="shared" si="1785"/>
        <v>0</v>
      </c>
      <c r="JW364" s="193">
        <f t="shared" si="1785"/>
        <v>0</v>
      </c>
      <c r="JX364" s="193">
        <f t="shared" si="1785"/>
        <v>0</v>
      </c>
      <c r="JY364" s="193">
        <f t="shared" si="1785"/>
        <v>0</v>
      </c>
      <c r="JZ364" s="193">
        <f t="shared" si="1785"/>
        <v>0</v>
      </c>
      <c r="KA364" s="193">
        <f t="shared" si="1785"/>
        <v>0</v>
      </c>
      <c r="KB364" s="193">
        <f t="shared" si="1785"/>
        <v>0</v>
      </c>
      <c r="KC364" s="193">
        <f t="shared" si="1785"/>
        <v>0</v>
      </c>
      <c r="KD364" s="193">
        <f t="shared" si="1785"/>
        <v>0</v>
      </c>
      <c r="KE364" s="193">
        <f t="shared" si="1785"/>
        <v>0</v>
      </c>
      <c r="KF364" s="193">
        <f t="shared" si="1785"/>
        <v>0</v>
      </c>
      <c r="KG364" s="193">
        <f t="shared" si="1785"/>
        <v>0</v>
      </c>
      <c r="KH364" s="193">
        <f t="shared" si="1785"/>
        <v>0</v>
      </c>
      <c r="KI364" s="193">
        <f t="shared" si="1785"/>
        <v>0</v>
      </c>
      <c r="KJ364" s="193">
        <f t="shared" si="1785"/>
        <v>0</v>
      </c>
      <c r="KK364" s="193">
        <f t="shared" si="1785"/>
        <v>0</v>
      </c>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row>
    <row r="365" ht="14.25" customHeight="1">
      <c r="A365" s="1">
        <v>12.0</v>
      </c>
      <c r="B365" s="1">
        <f t="shared" ref="B365:C365" si="1786">B364+1</f>
        <v>355</v>
      </c>
      <c r="C365" s="267">
        <f t="shared" si="1786"/>
        <v>43820</v>
      </c>
      <c r="D365" s="193">
        <f t="shared" si="15"/>
        <v>12.96373312</v>
      </c>
      <c r="E365" s="193">
        <f>(SUMIFS(Profile!$F$2:$F$17521,Profile!$B$2:$B$17521,$B365,Profile!$C$2:$C$17521,E$8))*$C$6</f>
        <v>0.1754708881</v>
      </c>
      <c r="F365" s="193">
        <f>(SUMIFS(Profile!$F$2:$F$17521,Profile!$B$2:$B$17521,$B365,Profile!$C$2:$C$17521,F$8))*$C$6</f>
        <v>0.1538374909</v>
      </c>
      <c r="G365" s="193">
        <f>(SUMIFS(Profile!$F$2:$F$17521,Profile!$B$2:$B$17521,$B365,Profile!$C$2:$C$17521,G$8))*$C$6</f>
        <v>0.1434214108</v>
      </c>
      <c r="H365" s="193">
        <f>(SUMIFS(Profile!$F$2:$F$17521,Profile!$B$2:$B$17521,$B365,Profile!$C$2:$C$17521,H$8))*$C$6</f>
        <v>0.1362102784</v>
      </c>
      <c r="I365" s="193">
        <f>(SUMIFS(Profile!$F$2:$F$17521,Profile!$B$2:$B$17521,$B365,Profile!$C$2:$C$17521,I$8))*$C$6</f>
        <v>0.1293997645</v>
      </c>
      <c r="J365" s="193">
        <f>(SUMIFS(Profile!$F$2:$F$17521,Profile!$B$2:$B$17521,$B365,Profile!$C$2:$C$17521,J$8))*$C$6</f>
        <v>0.1253935798</v>
      </c>
      <c r="K365" s="193">
        <f>(SUMIFS(Profile!$F$2:$F$17521,Profile!$B$2:$B$17521,$B365,Profile!$C$2:$C$17521,K$8))*$C$6</f>
        <v>0.1249929614</v>
      </c>
      <c r="L365" s="193">
        <f>(SUMIFS(Profile!$F$2:$F$17521,Profile!$B$2:$B$17521,$B365,Profile!$C$2:$C$17521,L$8))*$C$6</f>
        <v>0.1233904875</v>
      </c>
      <c r="M365" s="193">
        <f>(SUMIFS(Profile!$F$2:$F$17521,Profile!$B$2:$B$17521,$B365,Profile!$C$2:$C$17521,M$8))*$C$6</f>
        <v>0.122989869</v>
      </c>
      <c r="N365" s="193">
        <f>(SUMIFS(Profile!$F$2:$F$17521,Profile!$B$2:$B$17521,$B365,Profile!$C$2:$C$17521,N$8))*$C$6</f>
        <v>0.1265954352</v>
      </c>
      <c r="O365" s="193">
        <f>(SUMIFS(Profile!$F$2:$F$17521,Profile!$B$2:$B$17521,$B365,Profile!$C$2:$C$17521,O$8))*$C$6</f>
        <v>0.1334059491</v>
      </c>
      <c r="P365" s="193">
        <f>(SUMIFS(Profile!$F$2:$F$17521,Profile!$B$2:$B$17521,$B365,Profile!$C$2:$C$17521,P$8))*$C$6</f>
        <v>0.14622574</v>
      </c>
      <c r="Q365" s="193">
        <f>(SUMIFS(Profile!$F$2:$F$17521,Profile!$B$2:$B$17521,$B365,Profile!$C$2:$C$17521,Q$8))*$C$6</f>
        <v>0.1730671773</v>
      </c>
      <c r="R365" s="193">
        <f>(SUMIFS(Profile!$F$2:$F$17521,Profile!$B$2:$B$17521,$B365,Profile!$C$2:$C$17521,R$8))*$C$6</f>
        <v>0.2031135622</v>
      </c>
      <c r="S365" s="193">
        <f>(SUMIFS(Profile!$F$2:$F$17521,Profile!$B$2:$B$17521,$B365,Profile!$C$2:$C$17521,S$8))*$C$6</f>
        <v>0.2463803565</v>
      </c>
      <c r="T365" s="193">
        <f>(SUMIFS(Profile!$F$2:$F$17521,Profile!$B$2:$B$17521,$B365,Profile!$C$2:$C$17521,T$8))*$C$6</f>
        <v>0.2828366369</v>
      </c>
      <c r="U365" s="193">
        <f>(SUMIFS(Profile!$F$2:$F$17521,Profile!$B$2:$B$17521,$B365,Profile!$C$2:$C$17521,U$8))*$C$6</f>
        <v>0.2888459139</v>
      </c>
      <c r="V365" s="193">
        <f>(SUMIFS(Profile!$F$2:$F$17521,Profile!$B$2:$B$17521,$B365,Profile!$C$2:$C$17521,V$8))*$C$6</f>
        <v>0.2864422031</v>
      </c>
      <c r="W365" s="193">
        <f>(SUMIFS(Profile!$F$2:$F$17521,Profile!$B$2:$B$17521,$B365,Profile!$C$2:$C$17521,W$8))*$C$6</f>
        <v>0.2832372554</v>
      </c>
      <c r="X365" s="193">
        <f>(SUMIFS(Profile!$F$2:$F$17521,Profile!$B$2:$B$17521,$B365,Profile!$C$2:$C$17521,X$8))*$C$6</f>
        <v>0.2816347815</v>
      </c>
      <c r="Y365" s="193">
        <f>(SUMIFS(Profile!$F$2:$F$17521,Profile!$B$2:$B$17521,$B365,Profile!$C$2:$C$17521,Y$8))*$C$6</f>
        <v>0.2688149906</v>
      </c>
      <c r="Z365" s="193">
        <f>(SUMIFS(Profile!$F$2:$F$17521,Profile!$B$2:$B$17521,$B365,Profile!$C$2:$C$17521,Z$8))*$C$6</f>
        <v>0.2692156091</v>
      </c>
      <c r="AA365" s="193">
        <f>(SUMIFS(Profile!$F$2:$F$17521,Profile!$B$2:$B$17521,$B365,Profile!$C$2:$C$17521,AA$8))*$C$6</f>
        <v>0.2656100429</v>
      </c>
      <c r="AB365" s="193">
        <f>(SUMIFS(Profile!$F$2:$F$17521,Profile!$B$2:$B$17521,$B365,Profile!$C$2:$C$17521,AB$8))*$C$6</f>
        <v>0.2664112798</v>
      </c>
      <c r="AC365" s="193">
        <f>(SUMIFS(Profile!$F$2:$F$17521,Profile!$B$2:$B$17521,$B365,Profile!$C$2:$C$17521,AC$8))*$C$6</f>
        <v>0.2748242676</v>
      </c>
      <c r="AD365" s="193">
        <f>(SUMIFS(Profile!$F$2:$F$17521,Profile!$B$2:$B$17521,$B365,Profile!$C$2:$C$17521,AD$8))*$C$6</f>
        <v>0.2740230307</v>
      </c>
      <c r="AE365" s="193">
        <f>(SUMIFS(Profile!$F$2:$F$17521,Profile!$B$2:$B$17521,$B365,Profile!$C$2:$C$17521,AE$8))*$C$6</f>
        <v>0.2680137537</v>
      </c>
      <c r="AF365" s="193">
        <f>(SUMIFS(Profile!$F$2:$F$17521,Profile!$B$2:$B$17521,$B365,Profile!$C$2:$C$17521,AF$8))*$C$6</f>
        <v>0.2648088059</v>
      </c>
      <c r="AG365" s="193">
        <f>(SUMIFS(Profile!$F$2:$F$17521,Profile!$B$2:$B$17521,$B365,Profile!$C$2:$C$17521,AG$8))*$C$6</f>
        <v>0.2628057136</v>
      </c>
      <c r="AH365" s="193">
        <f>(SUMIFS(Profile!$F$2:$F$17521,Profile!$B$2:$B$17521,$B365,Profile!$C$2:$C$17521,AH$8))*$C$6</f>
        <v>0.2728211753</v>
      </c>
      <c r="AI365" s="193">
        <f>(SUMIFS(Profile!$F$2:$F$17521,Profile!$B$2:$B$17521,$B365,Profile!$C$2:$C$17521,AI$8))*$C$6</f>
        <v>0.2848397292</v>
      </c>
      <c r="AJ365" s="193">
        <f>(SUMIFS(Profile!$F$2:$F$17521,Profile!$B$2:$B$17521,$B365,Profile!$C$2:$C$17521,AJ$8))*$C$6</f>
        <v>0.3132836403</v>
      </c>
      <c r="AK365" s="193">
        <f>(SUMIFS(Profile!$F$2:$F$17521,Profile!$B$2:$B$17521,$B365,Profile!$C$2:$C$17521,AK$8))*$C$6</f>
        <v>0.3589541454</v>
      </c>
      <c r="AL365" s="193">
        <f>(SUMIFS(Profile!$F$2:$F$17521,Profile!$B$2:$B$17521,$B365,Profile!$C$2:$C$17521,AL$8))*$C$6</f>
        <v>0.4104336183</v>
      </c>
      <c r="AM365" s="193">
        <f>(SUMIFS(Profile!$F$2:$F$17521,Profile!$B$2:$B$17521,$B365,Profile!$C$2:$C$17521,AM$8))*$C$6</f>
        <v>0.4489330529</v>
      </c>
      <c r="AN365" s="193">
        <f>(SUMIFS(Profile!$F$2:$F$17521,Profile!$B$2:$B$17521,$B365,Profile!$C$2:$C$17521,AN$8))*$C$6</f>
        <v>0.4580671539</v>
      </c>
      <c r="AO365" s="193">
        <f>(SUMIFS(Profile!$F$2:$F$17521,Profile!$B$2:$B$17521,$B365,Profile!$C$2:$C$17521,AO$8))*$C$6</f>
        <v>0.4601904318</v>
      </c>
      <c r="AP365" s="193">
        <f>(SUMIFS(Profile!$F$2:$F$17521,Profile!$B$2:$B$17521,$B365,Profile!$C$2:$C$17521,AP$8))*$C$6</f>
        <v>0.450455403</v>
      </c>
      <c r="AQ365" s="193">
        <f>(SUMIFS(Profile!$F$2:$F$17521,Profile!$B$2:$B$17521,$B365,Profile!$C$2:$C$17521,AQ$8))*$C$6</f>
        <v>0.4342303552</v>
      </c>
      <c r="AR365" s="193">
        <f>(SUMIFS(Profile!$F$2:$F$17521,Profile!$B$2:$B$17521,$B365,Profile!$C$2:$C$17521,AR$8))*$C$6</f>
        <v>0.4165630808</v>
      </c>
      <c r="AS365" s="193">
        <f>(SUMIFS(Profile!$F$2:$F$17521,Profile!$B$2:$B$17521,$B365,Profile!$C$2:$C$17521,AS$8))*$C$6</f>
        <v>0.4002178474</v>
      </c>
      <c r="AT365" s="193">
        <f>(SUMIFS(Profile!$F$2:$F$17521,Profile!$B$2:$B$17521,$B365,Profile!$C$2:$C$17521,AT$8))*$C$6</f>
        <v>0.3841931088</v>
      </c>
      <c r="AU365" s="193">
        <f>(SUMIFS(Profile!$F$2:$F$17521,Profile!$B$2:$B$17521,$B365,Profile!$C$2:$C$17521,AU$8))*$C$6</f>
        <v>0.3669665148</v>
      </c>
      <c r="AV365" s="193">
        <f>(SUMIFS(Profile!$F$2:$F$17521,Profile!$B$2:$B$17521,$B365,Profile!$C$2:$C$17521,AV$8))*$C$6</f>
        <v>0.3457337361</v>
      </c>
      <c r="AW365" s="193">
        <f>(SUMIFS(Profile!$F$2:$F$17521,Profile!$B$2:$B$17521,$B365,Profile!$C$2:$C$17521,AW$8))*$C$6</f>
        <v>0.323299102</v>
      </c>
      <c r="AX365" s="193">
        <f>(SUMIFS(Profile!$F$2:$F$17521,Profile!$B$2:$B$17521,$B365,Profile!$C$2:$C$17521,AX$8))*$C$6</f>
        <v>0.2820354</v>
      </c>
      <c r="AY365" s="193">
        <f>(SUMIFS(Profile!$F$2:$F$17521,Profile!$B$2:$B$17521,$B365,Profile!$C$2:$C$17521,AY$8))*$C$6</f>
        <v>0.2431754088</v>
      </c>
      <c r="AZ365" s="193">
        <f>(SUMIFS(Profile!$F$2:$F$17521,Profile!$B$2:$B$17521,$B365,Profile!$C$2:$C$17521,AZ$8))*$C$6</f>
        <v>0.2079209838</v>
      </c>
      <c r="BA365" s="193">
        <f t="shared" si="16"/>
        <v>0.8569338027</v>
      </c>
      <c r="BB365" s="193">
        <f>(SUMIFS(Profile!$E$2:$E$17521,Profile!$B$2:$B$17521,$B365,Profile!$C$2:$C$17521,BB$8))*$C$9</f>
        <v>0</v>
      </c>
      <c r="BC365" s="193">
        <f>(SUMIFS(Profile!$E$2:$E$17521,Profile!$B$2:$B$17521,$B365,Profile!$C$2:$C$17521,BC$8))*$C$9</f>
        <v>0</v>
      </c>
      <c r="BD365" s="193">
        <f>(SUMIFS(Profile!$E$2:$E$17521,Profile!$B$2:$B$17521,$B365,Profile!$C$2:$C$17521,BD$8))*$C$9</f>
        <v>0</v>
      </c>
      <c r="BE365" s="193">
        <f>(SUMIFS(Profile!$E$2:$E$17521,Profile!$B$2:$B$17521,$B365,Profile!$C$2:$C$17521,BE$8))*$C$9</f>
        <v>0</v>
      </c>
      <c r="BF365" s="193">
        <f>(SUMIFS(Profile!$E$2:$E$17521,Profile!$B$2:$B$17521,$B365,Profile!$C$2:$C$17521,BF$8))*$C$9</f>
        <v>0</v>
      </c>
      <c r="BG365" s="193">
        <f>(SUMIFS(Profile!$E$2:$E$17521,Profile!$B$2:$B$17521,$B365,Profile!$C$2:$C$17521,BG$8))*$C$9</f>
        <v>0</v>
      </c>
      <c r="BH365" s="193">
        <f>(SUMIFS(Profile!$E$2:$E$17521,Profile!$B$2:$B$17521,$B365,Profile!$C$2:$C$17521,BH$8))*$C$9</f>
        <v>0</v>
      </c>
      <c r="BI365" s="193">
        <f>(SUMIFS(Profile!$E$2:$E$17521,Profile!$B$2:$B$17521,$B365,Profile!$C$2:$C$17521,BI$8))*$C$9</f>
        <v>0</v>
      </c>
      <c r="BJ365" s="193">
        <f>(SUMIFS(Profile!$E$2:$E$17521,Profile!$B$2:$B$17521,$B365,Profile!$C$2:$C$17521,BJ$8))*$C$9</f>
        <v>0</v>
      </c>
      <c r="BK365" s="193">
        <f>(SUMIFS(Profile!$E$2:$E$17521,Profile!$B$2:$B$17521,$B365,Profile!$C$2:$C$17521,BK$8))*$C$9</f>
        <v>0</v>
      </c>
      <c r="BL365" s="193">
        <f>(SUMIFS(Profile!$E$2:$E$17521,Profile!$B$2:$B$17521,$B365,Profile!$C$2:$C$17521,BL$8))*$C$9</f>
        <v>0</v>
      </c>
      <c r="BM365" s="193">
        <f>(SUMIFS(Profile!$E$2:$E$17521,Profile!$B$2:$B$17521,$B365,Profile!$C$2:$C$17521,BM$8))*$C$9</f>
        <v>0</v>
      </c>
      <c r="BN365" s="193">
        <f>(SUMIFS(Profile!$E$2:$E$17521,Profile!$B$2:$B$17521,$B365,Profile!$C$2:$C$17521,BN$8))*$C$9</f>
        <v>0</v>
      </c>
      <c r="BO365" s="193">
        <f>(SUMIFS(Profile!$E$2:$E$17521,Profile!$B$2:$B$17521,$B365,Profile!$C$2:$C$17521,BO$8))*$C$9</f>
        <v>0</v>
      </c>
      <c r="BP365" s="193">
        <f>(SUMIFS(Profile!$E$2:$E$17521,Profile!$B$2:$B$17521,$B365,Profile!$C$2:$C$17521,BP$8))*$C$9</f>
        <v>0</v>
      </c>
      <c r="BQ365" s="193">
        <f>(SUMIFS(Profile!$E$2:$E$17521,Profile!$B$2:$B$17521,$B365,Profile!$C$2:$C$17521,BQ$8))*$C$9</f>
        <v>0.000005805120121</v>
      </c>
      <c r="BR365" s="193">
        <f>(SUMIFS(Profile!$E$2:$E$17521,Profile!$B$2:$B$17521,$B365,Profile!$C$2:$C$17521,BR$8))*$C$9</f>
        <v>0.0001786686971</v>
      </c>
      <c r="BS365" s="193">
        <f>(SUMIFS(Profile!$E$2:$E$17521,Profile!$B$2:$B$17521,$B365,Profile!$C$2:$C$17521,BS$8))*$C$9</f>
        <v>0.002414010755</v>
      </c>
      <c r="BT365" s="193">
        <f>(SUMIFS(Profile!$E$2:$E$17521,Profile!$B$2:$B$17521,$B365,Profile!$C$2:$C$17521,BT$8))*$C$9</f>
        <v>0.01155861217</v>
      </c>
      <c r="BU365" s="193">
        <f>(SUMIFS(Profile!$E$2:$E$17521,Profile!$B$2:$B$17521,$B365,Profile!$C$2:$C$17521,BU$8))*$C$9</f>
        <v>0.02333076353</v>
      </c>
      <c r="BV365" s="193">
        <f>(SUMIFS(Profile!$E$2:$E$17521,Profile!$B$2:$B$17521,$B365,Profile!$C$2:$C$17521,BV$8))*$C$9</f>
        <v>0.03423355624</v>
      </c>
      <c r="BW365" s="193">
        <f>(SUMIFS(Profile!$E$2:$E$17521,Profile!$B$2:$B$17521,$B365,Profile!$C$2:$C$17521,BW$8))*$C$9</f>
        <v>0.04868912224</v>
      </c>
      <c r="BX365" s="193">
        <f>(SUMIFS(Profile!$E$2:$E$17521,Profile!$B$2:$B$17521,$B365,Profile!$C$2:$C$17521,BX$8))*$C$9</f>
        <v>0.07435978749</v>
      </c>
      <c r="BY365" s="193">
        <f>(SUMIFS(Profile!$E$2:$E$17521,Profile!$B$2:$B$17521,$B365,Profile!$C$2:$C$17521,BY$8))*$C$9</f>
        <v>0.08476278507</v>
      </c>
      <c r="BZ365" s="193">
        <f>(SUMIFS(Profile!$E$2:$E$17521,Profile!$B$2:$B$17521,$B365,Profile!$C$2:$C$17521,BZ$8))*$C$9</f>
        <v>0.08726290935</v>
      </c>
      <c r="CA365" s="193">
        <f>(SUMIFS(Profile!$E$2:$E$17521,Profile!$B$2:$B$17521,$B365,Profile!$C$2:$C$17521,CA$8))*$C$9</f>
        <v>0.09497996552</v>
      </c>
      <c r="CB365" s="193">
        <f>(SUMIFS(Profile!$E$2:$E$17521,Profile!$B$2:$B$17521,$B365,Profile!$C$2:$C$17521,CB$8))*$C$9</f>
        <v>0.09640705826</v>
      </c>
      <c r="CC365" s="193">
        <f>(SUMIFS(Profile!$E$2:$E$17521,Profile!$B$2:$B$17521,$B365,Profile!$C$2:$C$17521,CC$8))*$C$9</f>
        <v>0.088440421</v>
      </c>
      <c r="CD365" s="193">
        <f>(SUMIFS(Profile!$E$2:$E$17521,Profile!$B$2:$B$17521,$B365,Profile!$C$2:$C$17521,CD$8))*$C$9</f>
        <v>0.07742189031</v>
      </c>
      <c r="CE365" s="193">
        <f>(SUMIFS(Profile!$E$2:$E$17521,Profile!$B$2:$B$17521,$B365,Profile!$C$2:$C$17521,CE$8))*$C$9</f>
        <v>0.05969055086</v>
      </c>
      <c r="CF365" s="193">
        <f>(SUMIFS(Profile!$E$2:$E$17521,Profile!$B$2:$B$17521,$B365,Profile!$C$2:$C$17521,CF$8))*$C$9</f>
        <v>0.03650714659</v>
      </c>
      <c r="CG365" s="193">
        <f>(SUMIFS(Profile!$E$2:$E$17521,Profile!$B$2:$B$17521,$B365,Profile!$C$2:$C$17521,CG$8))*$C$9</f>
        <v>0.02037856017</v>
      </c>
      <c r="CH365" s="193">
        <f>(SUMIFS(Profile!$E$2:$E$17521,Profile!$B$2:$B$17521,$B365,Profile!$C$2:$C$17521,CH$8))*$C$9</f>
        <v>0.01395385218</v>
      </c>
      <c r="CI365" s="193">
        <f>(SUMIFS(Profile!$E$2:$E$17521,Profile!$B$2:$B$17521,$B365,Profile!$C$2:$C$17521,CI$8))*$C$9</f>
        <v>0.002294964587</v>
      </c>
      <c r="CJ365" s="193">
        <f>(SUMIFS(Profile!$E$2:$E$17521,Profile!$B$2:$B$17521,$B365,Profile!$C$2:$C$17521,CJ$8))*$C$9</f>
        <v>0.00006337256133</v>
      </c>
      <c r="CK365" s="193">
        <f>(SUMIFS(Profile!$E$2:$E$17521,Profile!$B$2:$B$17521,$B365,Profile!$C$2:$C$17521,CK$8))*$C$9</f>
        <v>0</v>
      </c>
      <c r="CL365" s="193">
        <f>(SUMIFS(Profile!$E$2:$E$17521,Profile!$B$2:$B$17521,$B365,Profile!$C$2:$C$17521,CL$8))*$C$9</f>
        <v>0</v>
      </c>
      <c r="CM365" s="193">
        <f>(SUMIFS(Profile!$E$2:$E$17521,Profile!$B$2:$B$17521,$B365,Profile!$C$2:$C$17521,CM$8))*$C$9</f>
        <v>0</v>
      </c>
      <c r="CN365" s="193">
        <f>(SUMIFS(Profile!$E$2:$E$17521,Profile!$B$2:$B$17521,$B365,Profile!$C$2:$C$17521,CN$8))*$C$9</f>
        <v>0</v>
      </c>
      <c r="CO365" s="193">
        <f>(SUMIFS(Profile!$E$2:$E$17521,Profile!$B$2:$B$17521,$B365,Profile!$C$2:$C$17521,CO$8))*$C$9</f>
        <v>0</v>
      </c>
      <c r="CP365" s="193">
        <f>(SUMIFS(Profile!$E$2:$E$17521,Profile!$B$2:$B$17521,$B365,Profile!$C$2:$C$17521,CP$8))*$C$9</f>
        <v>0</v>
      </c>
      <c r="CQ365" s="193">
        <f>(SUMIFS(Profile!$E$2:$E$17521,Profile!$B$2:$B$17521,$B365,Profile!$C$2:$C$17521,CQ$8))*$C$9</f>
        <v>0</v>
      </c>
      <c r="CR365" s="193">
        <f>(SUMIFS(Profile!$E$2:$E$17521,Profile!$B$2:$B$17521,$B365,Profile!$C$2:$C$17521,CR$8))*$C$9</f>
        <v>0</v>
      </c>
      <c r="CS365" s="193">
        <f>(SUMIFS(Profile!$E$2:$E$17521,Profile!$B$2:$B$17521,$B365,Profile!$C$2:$C$17521,CS$8))*$C$9</f>
        <v>0</v>
      </c>
      <c r="CT365" s="193">
        <f>(SUMIFS(Profile!$E$2:$E$17521,Profile!$B$2:$B$17521,$B365,Profile!$C$2:$C$17521,CT$8))*$C$9</f>
        <v>0</v>
      </c>
      <c r="CU365" s="193">
        <f>(SUMIFS(Profile!$E$2:$E$17521,Profile!$B$2:$B$17521,$B365,Profile!$C$2:$C$17521,CU$8))*$C$9</f>
        <v>0</v>
      </c>
      <c r="CV365" s="193">
        <f>(SUMIFS(Profile!$E$2:$E$17521,Profile!$B$2:$B$17521,$B365,Profile!$C$2:$C$17521,CV$8))*$C$9</f>
        <v>0</v>
      </c>
      <c r="CW365" s="193">
        <f>(SUMIFS(Profile!$E$2:$E$17521,Profile!$B$2:$B$17521,$B365,Profile!$C$2:$C$17521,CW$8))*$C$9</f>
        <v>0</v>
      </c>
      <c r="CX365" s="193">
        <f t="shared" si="17"/>
        <v>0</v>
      </c>
      <c r="CY365" s="193">
        <f t="shared" ref="CY365:ET365" si="1787">MAX(BB365-E365,0)</f>
        <v>0</v>
      </c>
      <c r="CZ365" s="193">
        <f t="shared" si="1787"/>
        <v>0</v>
      </c>
      <c r="DA365" s="193">
        <f t="shared" si="1787"/>
        <v>0</v>
      </c>
      <c r="DB365" s="193">
        <f t="shared" si="1787"/>
        <v>0</v>
      </c>
      <c r="DC365" s="193">
        <f t="shared" si="1787"/>
        <v>0</v>
      </c>
      <c r="DD365" s="193">
        <f t="shared" si="1787"/>
        <v>0</v>
      </c>
      <c r="DE365" s="193">
        <f t="shared" si="1787"/>
        <v>0</v>
      </c>
      <c r="DF365" s="193">
        <f t="shared" si="1787"/>
        <v>0</v>
      </c>
      <c r="DG365" s="193">
        <f t="shared" si="1787"/>
        <v>0</v>
      </c>
      <c r="DH365" s="193">
        <f t="shared" si="1787"/>
        <v>0</v>
      </c>
      <c r="DI365" s="193">
        <f t="shared" si="1787"/>
        <v>0</v>
      </c>
      <c r="DJ365" s="193">
        <f t="shared" si="1787"/>
        <v>0</v>
      </c>
      <c r="DK365" s="193">
        <f t="shared" si="1787"/>
        <v>0</v>
      </c>
      <c r="DL365" s="193">
        <f t="shared" si="1787"/>
        <v>0</v>
      </c>
      <c r="DM365" s="193">
        <f t="shared" si="1787"/>
        <v>0</v>
      </c>
      <c r="DN365" s="193">
        <f t="shared" si="1787"/>
        <v>0</v>
      </c>
      <c r="DO365" s="193">
        <f t="shared" si="1787"/>
        <v>0</v>
      </c>
      <c r="DP365" s="193">
        <f t="shared" si="1787"/>
        <v>0</v>
      </c>
      <c r="DQ365" s="193">
        <f t="shared" si="1787"/>
        <v>0</v>
      </c>
      <c r="DR365" s="193">
        <f t="shared" si="1787"/>
        <v>0</v>
      </c>
      <c r="DS365" s="193">
        <f t="shared" si="1787"/>
        <v>0</v>
      </c>
      <c r="DT365" s="193">
        <f t="shared" si="1787"/>
        <v>0</v>
      </c>
      <c r="DU365" s="193">
        <f t="shared" si="1787"/>
        <v>0</v>
      </c>
      <c r="DV365" s="193">
        <f t="shared" si="1787"/>
        <v>0</v>
      </c>
      <c r="DW365" s="193">
        <f t="shared" si="1787"/>
        <v>0</v>
      </c>
      <c r="DX365" s="193">
        <f t="shared" si="1787"/>
        <v>0</v>
      </c>
      <c r="DY365" s="193">
        <f t="shared" si="1787"/>
        <v>0</v>
      </c>
      <c r="DZ365" s="193">
        <f t="shared" si="1787"/>
        <v>0</v>
      </c>
      <c r="EA365" s="193">
        <f t="shared" si="1787"/>
        <v>0</v>
      </c>
      <c r="EB365" s="193">
        <f t="shared" si="1787"/>
        <v>0</v>
      </c>
      <c r="EC365" s="193">
        <f t="shared" si="1787"/>
        <v>0</v>
      </c>
      <c r="ED365" s="193">
        <f t="shared" si="1787"/>
        <v>0</v>
      </c>
      <c r="EE365" s="193">
        <f t="shared" si="1787"/>
        <v>0</v>
      </c>
      <c r="EF365" s="193">
        <f t="shared" si="1787"/>
        <v>0</v>
      </c>
      <c r="EG365" s="193">
        <f t="shared" si="1787"/>
        <v>0</v>
      </c>
      <c r="EH365" s="193">
        <f t="shared" si="1787"/>
        <v>0</v>
      </c>
      <c r="EI365" s="193">
        <f t="shared" si="1787"/>
        <v>0</v>
      </c>
      <c r="EJ365" s="193">
        <f t="shared" si="1787"/>
        <v>0</v>
      </c>
      <c r="EK365" s="193">
        <f t="shared" si="1787"/>
        <v>0</v>
      </c>
      <c r="EL365" s="193">
        <f t="shared" si="1787"/>
        <v>0</v>
      </c>
      <c r="EM365" s="193">
        <f t="shared" si="1787"/>
        <v>0</v>
      </c>
      <c r="EN365" s="193">
        <f t="shared" si="1787"/>
        <v>0</v>
      </c>
      <c r="EO365" s="193">
        <f t="shared" si="1787"/>
        <v>0</v>
      </c>
      <c r="EP365" s="193">
        <f t="shared" si="1787"/>
        <v>0</v>
      </c>
      <c r="EQ365" s="193">
        <f t="shared" si="1787"/>
        <v>0</v>
      </c>
      <c r="ER365" s="193">
        <f t="shared" si="1787"/>
        <v>0</v>
      </c>
      <c r="ES365" s="193">
        <f t="shared" si="1787"/>
        <v>0</v>
      </c>
      <c r="ET365" s="193">
        <f t="shared" si="1787"/>
        <v>0</v>
      </c>
      <c r="EU365" s="193">
        <f t="shared" si="19"/>
        <v>0.8569338027</v>
      </c>
      <c r="EV365" s="193">
        <f t="shared" ref="EV365:GQ365" si="1788">BB365-CY365</f>
        <v>0</v>
      </c>
      <c r="EW365" s="193">
        <f t="shared" si="1788"/>
        <v>0</v>
      </c>
      <c r="EX365" s="193">
        <f t="shared" si="1788"/>
        <v>0</v>
      </c>
      <c r="EY365" s="193">
        <f t="shared" si="1788"/>
        <v>0</v>
      </c>
      <c r="EZ365" s="193">
        <f t="shared" si="1788"/>
        <v>0</v>
      </c>
      <c r="FA365" s="193">
        <f t="shared" si="1788"/>
        <v>0</v>
      </c>
      <c r="FB365" s="193">
        <f t="shared" si="1788"/>
        <v>0</v>
      </c>
      <c r="FC365" s="193">
        <f t="shared" si="1788"/>
        <v>0</v>
      </c>
      <c r="FD365" s="193">
        <f t="shared" si="1788"/>
        <v>0</v>
      </c>
      <c r="FE365" s="193">
        <f t="shared" si="1788"/>
        <v>0</v>
      </c>
      <c r="FF365" s="193">
        <f t="shared" si="1788"/>
        <v>0</v>
      </c>
      <c r="FG365" s="193">
        <f t="shared" si="1788"/>
        <v>0</v>
      </c>
      <c r="FH365" s="193">
        <f t="shared" si="1788"/>
        <v>0</v>
      </c>
      <c r="FI365" s="193">
        <f t="shared" si="1788"/>
        <v>0</v>
      </c>
      <c r="FJ365" s="193">
        <f t="shared" si="1788"/>
        <v>0</v>
      </c>
      <c r="FK365" s="193">
        <f t="shared" si="1788"/>
        <v>0.000005805120121</v>
      </c>
      <c r="FL365" s="193">
        <f t="shared" si="1788"/>
        <v>0.0001786686971</v>
      </c>
      <c r="FM365" s="193">
        <f t="shared" si="1788"/>
        <v>0.002414010755</v>
      </c>
      <c r="FN365" s="193">
        <f t="shared" si="1788"/>
        <v>0.01155861217</v>
      </c>
      <c r="FO365" s="193">
        <f t="shared" si="1788"/>
        <v>0.02333076353</v>
      </c>
      <c r="FP365" s="193">
        <f t="shared" si="1788"/>
        <v>0.03423355624</v>
      </c>
      <c r="FQ365" s="193">
        <f t="shared" si="1788"/>
        <v>0.04868912224</v>
      </c>
      <c r="FR365" s="193">
        <f t="shared" si="1788"/>
        <v>0.07435978749</v>
      </c>
      <c r="FS365" s="193">
        <f t="shared" si="1788"/>
        <v>0.08476278507</v>
      </c>
      <c r="FT365" s="193">
        <f t="shared" si="1788"/>
        <v>0.08726290935</v>
      </c>
      <c r="FU365" s="193">
        <f t="shared" si="1788"/>
        <v>0.09497996552</v>
      </c>
      <c r="FV365" s="193">
        <f t="shared" si="1788"/>
        <v>0.09640705826</v>
      </c>
      <c r="FW365" s="193">
        <f t="shared" si="1788"/>
        <v>0.088440421</v>
      </c>
      <c r="FX365" s="193">
        <f t="shared" si="1788"/>
        <v>0.07742189031</v>
      </c>
      <c r="FY365" s="193">
        <f t="shared" si="1788"/>
        <v>0.05969055086</v>
      </c>
      <c r="FZ365" s="193">
        <f t="shared" si="1788"/>
        <v>0.03650714659</v>
      </c>
      <c r="GA365" s="193">
        <f t="shared" si="1788"/>
        <v>0.02037856017</v>
      </c>
      <c r="GB365" s="193">
        <f t="shared" si="1788"/>
        <v>0.01395385218</v>
      </c>
      <c r="GC365" s="193">
        <f t="shared" si="1788"/>
        <v>0.002294964587</v>
      </c>
      <c r="GD365" s="193">
        <f t="shared" si="1788"/>
        <v>0.00006337256133</v>
      </c>
      <c r="GE365" s="193">
        <f t="shared" si="1788"/>
        <v>0</v>
      </c>
      <c r="GF365" s="193">
        <f t="shared" si="1788"/>
        <v>0</v>
      </c>
      <c r="GG365" s="193">
        <f t="shared" si="1788"/>
        <v>0</v>
      </c>
      <c r="GH365" s="193">
        <f t="shared" si="1788"/>
        <v>0</v>
      </c>
      <c r="GI365" s="193">
        <f t="shared" si="1788"/>
        <v>0</v>
      </c>
      <c r="GJ365" s="193">
        <f t="shared" si="1788"/>
        <v>0</v>
      </c>
      <c r="GK365" s="193">
        <f t="shared" si="1788"/>
        <v>0</v>
      </c>
      <c r="GL365" s="193">
        <f t="shared" si="1788"/>
        <v>0</v>
      </c>
      <c r="GM365" s="193">
        <f t="shared" si="1788"/>
        <v>0</v>
      </c>
      <c r="GN365" s="193">
        <f t="shared" si="1788"/>
        <v>0</v>
      </c>
      <c r="GO365" s="193">
        <f t="shared" si="1788"/>
        <v>0</v>
      </c>
      <c r="GP365" s="193">
        <f t="shared" si="1788"/>
        <v>0</v>
      </c>
      <c r="GQ365" s="193">
        <f t="shared" si="1788"/>
        <v>0</v>
      </c>
      <c r="GR365" s="193">
        <f t="shared" si="21"/>
        <v>12.10679932</v>
      </c>
      <c r="GS365" s="193">
        <f t="shared" ref="GS365:IN365" si="1789">E365-EV365</f>
        <v>0.1754708881</v>
      </c>
      <c r="GT365" s="193">
        <f t="shared" si="1789"/>
        <v>0.1538374909</v>
      </c>
      <c r="GU365" s="193">
        <f t="shared" si="1789"/>
        <v>0.1434214108</v>
      </c>
      <c r="GV365" s="193">
        <f t="shared" si="1789"/>
        <v>0.1362102784</v>
      </c>
      <c r="GW365" s="193">
        <f t="shared" si="1789"/>
        <v>0.1293997645</v>
      </c>
      <c r="GX365" s="193">
        <f t="shared" si="1789"/>
        <v>0.1253935798</v>
      </c>
      <c r="GY365" s="193">
        <f t="shared" si="1789"/>
        <v>0.1249929614</v>
      </c>
      <c r="GZ365" s="193">
        <f t="shared" si="1789"/>
        <v>0.1233904875</v>
      </c>
      <c r="HA365" s="193">
        <f t="shared" si="1789"/>
        <v>0.122989869</v>
      </c>
      <c r="HB365" s="193">
        <f t="shared" si="1789"/>
        <v>0.1265954352</v>
      </c>
      <c r="HC365" s="193">
        <f t="shared" si="1789"/>
        <v>0.1334059491</v>
      </c>
      <c r="HD365" s="193">
        <f t="shared" si="1789"/>
        <v>0.14622574</v>
      </c>
      <c r="HE365" s="193">
        <f t="shared" si="1789"/>
        <v>0.1730671773</v>
      </c>
      <c r="HF365" s="193">
        <f t="shared" si="1789"/>
        <v>0.2031135622</v>
      </c>
      <c r="HG365" s="193">
        <f t="shared" si="1789"/>
        <v>0.2463803565</v>
      </c>
      <c r="HH365" s="193">
        <f t="shared" si="1789"/>
        <v>0.2828308318</v>
      </c>
      <c r="HI365" s="193">
        <f t="shared" si="1789"/>
        <v>0.2886672452</v>
      </c>
      <c r="HJ365" s="193">
        <f t="shared" si="1789"/>
        <v>0.2840281924</v>
      </c>
      <c r="HK365" s="193">
        <f t="shared" si="1789"/>
        <v>0.2716786432</v>
      </c>
      <c r="HL365" s="193">
        <f t="shared" si="1789"/>
        <v>0.258304018</v>
      </c>
      <c r="HM365" s="193">
        <f t="shared" si="1789"/>
        <v>0.2345814344</v>
      </c>
      <c r="HN365" s="193">
        <f t="shared" si="1789"/>
        <v>0.2205264868</v>
      </c>
      <c r="HO365" s="193">
        <f t="shared" si="1789"/>
        <v>0.1912502554</v>
      </c>
      <c r="HP365" s="193">
        <f t="shared" si="1789"/>
        <v>0.1816484947</v>
      </c>
      <c r="HQ365" s="193">
        <f t="shared" si="1789"/>
        <v>0.1875613582</v>
      </c>
      <c r="HR365" s="193">
        <f t="shared" si="1789"/>
        <v>0.1790430652</v>
      </c>
      <c r="HS365" s="193">
        <f t="shared" si="1789"/>
        <v>0.1716066954</v>
      </c>
      <c r="HT365" s="193">
        <f t="shared" si="1789"/>
        <v>0.176368385</v>
      </c>
      <c r="HU365" s="193">
        <f t="shared" si="1789"/>
        <v>0.1853838233</v>
      </c>
      <c r="HV365" s="193">
        <f t="shared" si="1789"/>
        <v>0.2131306244</v>
      </c>
      <c r="HW365" s="193">
        <f t="shared" si="1789"/>
        <v>0.2483325827</v>
      </c>
      <c r="HX365" s="193">
        <f t="shared" si="1789"/>
        <v>0.2929050802</v>
      </c>
      <c r="HY365" s="193">
        <f t="shared" si="1789"/>
        <v>0.3450002933</v>
      </c>
      <c r="HZ365" s="193">
        <f t="shared" si="1789"/>
        <v>0.4081386537</v>
      </c>
      <c r="IA365" s="193">
        <f t="shared" si="1789"/>
        <v>0.4488696803</v>
      </c>
      <c r="IB365" s="193">
        <f t="shared" si="1789"/>
        <v>0.4580671539</v>
      </c>
      <c r="IC365" s="193">
        <f t="shared" si="1789"/>
        <v>0.4601904318</v>
      </c>
      <c r="ID365" s="193">
        <f t="shared" si="1789"/>
        <v>0.450455403</v>
      </c>
      <c r="IE365" s="193">
        <f t="shared" si="1789"/>
        <v>0.4342303552</v>
      </c>
      <c r="IF365" s="193">
        <f t="shared" si="1789"/>
        <v>0.4165630808</v>
      </c>
      <c r="IG365" s="193">
        <f t="shared" si="1789"/>
        <v>0.4002178474</v>
      </c>
      <c r="IH365" s="193">
        <f t="shared" si="1789"/>
        <v>0.3841931088</v>
      </c>
      <c r="II365" s="193">
        <f t="shared" si="1789"/>
        <v>0.3669665148</v>
      </c>
      <c r="IJ365" s="193">
        <f t="shared" si="1789"/>
        <v>0.3457337361</v>
      </c>
      <c r="IK365" s="193">
        <f t="shared" si="1789"/>
        <v>0.323299102</v>
      </c>
      <c r="IL365" s="193">
        <f t="shared" si="1789"/>
        <v>0.2820354</v>
      </c>
      <c r="IM365" s="193">
        <f t="shared" si="1789"/>
        <v>0.2431754088</v>
      </c>
      <c r="IN365" s="193">
        <f t="shared" si="1789"/>
        <v>0.2079209838</v>
      </c>
      <c r="IO365" s="193">
        <f t="shared" si="23"/>
        <v>0</v>
      </c>
      <c r="IP365" s="193">
        <f t="shared" si="29"/>
        <v>0</v>
      </c>
      <c r="IQ365" s="193">
        <f t="shared" ref="IQ365:KK365" si="1790">MAX((MIN(CZ365+IP365,$IO$7))-GT365,0)</f>
        <v>0</v>
      </c>
      <c r="IR365" s="193">
        <f t="shared" si="1790"/>
        <v>0</v>
      </c>
      <c r="IS365" s="193">
        <f t="shared" si="1790"/>
        <v>0</v>
      </c>
      <c r="IT365" s="193">
        <f t="shared" si="1790"/>
        <v>0</v>
      </c>
      <c r="IU365" s="193">
        <f t="shared" si="1790"/>
        <v>0</v>
      </c>
      <c r="IV365" s="193">
        <f t="shared" si="1790"/>
        <v>0</v>
      </c>
      <c r="IW365" s="193">
        <f t="shared" si="1790"/>
        <v>0</v>
      </c>
      <c r="IX365" s="193">
        <f t="shared" si="1790"/>
        <v>0</v>
      </c>
      <c r="IY365" s="193">
        <f t="shared" si="1790"/>
        <v>0</v>
      </c>
      <c r="IZ365" s="193">
        <f t="shared" si="1790"/>
        <v>0</v>
      </c>
      <c r="JA365" s="193">
        <f t="shared" si="1790"/>
        <v>0</v>
      </c>
      <c r="JB365" s="193">
        <f t="shared" si="1790"/>
        <v>0</v>
      </c>
      <c r="JC365" s="193">
        <f t="shared" si="1790"/>
        <v>0</v>
      </c>
      <c r="JD365" s="193">
        <f t="shared" si="1790"/>
        <v>0</v>
      </c>
      <c r="JE365" s="193">
        <f t="shared" si="1790"/>
        <v>0</v>
      </c>
      <c r="JF365" s="193">
        <f t="shared" si="1790"/>
        <v>0</v>
      </c>
      <c r="JG365" s="193">
        <f t="shared" si="1790"/>
        <v>0</v>
      </c>
      <c r="JH365" s="193">
        <f t="shared" si="1790"/>
        <v>0</v>
      </c>
      <c r="JI365" s="193">
        <f t="shared" si="1790"/>
        <v>0</v>
      </c>
      <c r="JJ365" s="193">
        <f t="shared" si="1790"/>
        <v>0</v>
      </c>
      <c r="JK365" s="193">
        <f t="shared" si="1790"/>
        <v>0</v>
      </c>
      <c r="JL365" s="193">
        <f t="shared" si="1790"/>
        <v>0</v>
      </c>
      <c r="JM365" s="193">
        <f t="shared" si="1790"/>
        <v>0</v>
      </c>
      <c r="JN365" s="193">
        <f t="shared" si="1790"/>
        <v>0</v>
      </c>
      <c r="JO365" s="193">
        <f t="shared" si="1790"/>
        <v>0</v>
      </c>
      <c r="JP365" s="193">
        <f t="shared" si="1790"/>
        <v>0</v>
      </c>
      <c r="JQ365" s="193">
        <f t="shared" si="1790"/>
        <v>0</v>
      </c>
      <c r="JR365" s="193">
        <f t="shared" si="1790"/>
        <v>0</v>
      </c>
      <c r="JS365" s="193">
        <f t="shared" si="1790"/>
        <v>0</v>
      </c>
      <c r="JT365" s="193">
        <f t="shared" si="1790"/>
        <v>0</v>
      </c>
      <c r="JU365" s="193">
        <f t="shared" si="1790"/>
        <v>0</v>
      </c>
      <c r="JV365" s="193">
        <f t="shared" si="1790"/>
        <v>0</v>
      </c>
      <c r="JW365" s="193">
        <f t="shared" si="1790"/>
        <v>0</v>
      </c>
      <c r="JX365" s="193">
        <f t="shared" si="1790"/>
        <v>0</v>
      </c>
      <c r="JY365" s="193">
        <f t="shared" si="1790"/>
        <v>0</v>
      </c>
      <c r="JZ365" s="193">
        <f t="shared" si="1790"/>
        <v>0</v>
      </c>
      <c r="KA365" s="193">
        <f t="shared" si="1790"/>
        <v>0</v>
      </c>
      <c r="KB365" s="193">
        <f t="shared" si="1790"/>
        <v>0</v>
      </c>
      <c r="KC365" s="193">
        <f t="shared" si="1790"/>
        <v>0</v>
      </c>
      <c r="KD365" s="193">
        <f t="shared" si="1790"/>
        <v>0</v>
      </c>
      <c r="KE365" s="193">
        <f t="shared" si="1790"/>
        <v>0</v>
      </c>
      <c r="KF365" s="193">
        <f t="shared" si="1790"/>
        <v>0</v>
      </c>
      <c r="KG365" s="193">
        <f t="shared" si="1790"/>
        <v>0</v>
      </c>
      <c r="KH365" s="193">
        <f t="shared" si="1790"/>
        <v>0</v>
      </c>
      <c r="KI365" s="193">
        <f t="shared" si="1790"/>
        <v>0</v>
      </c>
      <c r="KJ365" s="193">
        <f t="shared" si="1790"/>
        <v>0</v>
      </c>
      <c r="KK365" s="193">
        <f t="shared" si="1790"/>
        <v>0</v>
      </c>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row>
    <row r="366" ht="14.25" customHeight="1">
      <c r="A366" s="1">
        <v>12.0</v>
      </c>
      <c r="B366" s="1">
        <f t="shared" ref="B366:C366" si="1791">B365+1</f>
        <v>356</v>
      </c>
      <c r="C366" s="267">
        <f t="shared" si="1791"/>
        <v>43821</v>
      </c>
      <c r="D366" s="193">
        <f t="shared" si="15"/>
        <v>13.14203505</v>
      </c>
      <c r="E366" s="193">
        <f>(SUMIFS(Profile!$F$2:$F$17521,Profile!$B$2:$B$17521,$B366,Profile!$C$2:$C$17521,E$8))*$C$6</f>
        <v>0.1748031906</v>
      </c>
      <c r="F366" s="193">
        <f>(SUMIFS(Profile!$F$2:$F$17521,Profile!$B$2:$B$17521,$B366,Profile!$C$2:$C$17521,F$8))*$C$6</f>
        <v>0.1539710304</v>
      </c>
      <c r="G366" s="193">
        <f>(SUMIFS(Profile!$F$2:$F$17521,Profile!$B$2:$B$17521,$B366,Profile!$C$2:$C$17521,G$8))*$C$6</f>
        <v>0.1436884898</v>
      </c>
      <c r="H366" s="193">
        <f>(SUMIFS(Profile!$F$2:$F$17521,Profile!$B$2:$B$17521,$B366,Profile!$C$2:$C$17521,H$8))*$C$6</f>
        <v>0.1366108969</v>
      </c>
      <c r="I366" s="193">
        <f>(SUMIFS(Profile!$F$2:$F$17521,Profile!$B$2:$B$17521,$B366,Profile!$C$2:$C$17521,I$8))*$C$6</f>
        <v>0.1293997645</v>
      </c>
      <c r="J366" s="193">
        <f>(SUMIFS(Profile!$F$2:$F$17521,Profile!$B$2:$B$17521,$B366,Profile!$C$2:$C$17521,J$8))*$C$6</f>
        <v>0.1252600403</v>
      </c>
      <c r="K366" s="193">
        <f>(SUMIFS(Profile!$F$2:$F$17521,Profile!$B$2:$B$17521,$B366,Profile!$C$2:$C$17521,K$8))*$C$6</f>
        <v>0.1253935798</v>
      </c>
      <c r="L366" s="193">
        <f>(SUMIFS(Profile!$F$2:$F$17521,Profile!$B$2:$B$17521,$B366,Profile!$C$2:$C$17521,L$8))*$C$6</f>
        <v>0.1243252639</v>
      </c>
      <c r="M366" s="193">
        <f>(SUMIFS(Profile!$F$2:$F$17521,Profile!$B$2:$B$17521,$B366,Profile!$C$2:$C$17521,M$8))*$C$6</f>
        <v>0.1240581849</v>
      </c>
      <c r="N366" s="193">
        <f>(SUMIFS(Profile!$F$2:$F$17521,Profile!$B$2:$B$17521,$B366,Profile!$C$2:$C$17521,N$8))*$C$6</f>
        <v>0.1283314486</v>
      </c>
      <c r="O366" s="193">
        <f>(SUMIFS(Profile!$F$2:$F$17521,Profile!$B$2:$B$17521,$B366,Profile!$C$2:$C$17521,O$8))*$C$6</f>
        <v>0.1342071861</v>
      </c>
      <c r="P366" s="193">
        <f>(SUMIFS(Profile!$F$2:$F$17521,Profile!$B$2:$B$17521,$B366,Profile!$C$2:$C$17521,P$8))*$C$6</f>
        <v>0.146759898</v>
      </c>
      <c r="Q366" s="193">
        <f>(SUMIFS(Profile!$F$2:$F$17521,Profile!$B$2:$B$17521,$B366,Profile!$C$2:$C$17521,Q$8))*$C$6</f>
        <v>0.1749367301</v>
      </c>
      <c r="R366" s="193">
        <f>(SUMIFS(Profile!$F$2:$F$17521,Profile!$B$2:$B$17521,$B366,Profile!$C$2:$C$17521,R$8))*$C$6</f>
        <v>0.2059178915</v>
      </c>
      <c r="S366" s="193">
        <f>(SUMIFS(Profile!$F$2:$F$17521,Profile!$B$2:$B$17521,$B366,Profile!$C$2:$C$17521,S$8))*$C$6</f>
        <v>0.2491846858</v>
      </c>
      <c r="T366" s="193">
        <f>(SUMIFS(Profile!$F$2:$F$17521,Profile!$B$2:$B$17521,$B366,Profile!$C$2:$C$17521,T$8))*$C$6</f>
        <v>0.2832372554</v>
      </c>
      <c r="U366" s="193">
        <f>(SUMIFS(Profile!$F$2:$F$17521,Profile!$B$2:$B$17521,$B366,Profile!$C$2:$C$17521,U$8))*$C$6</f>
        <v>0.2927185591</v>
      </c>
      <c r="V366" s="193">
        <f>(SUMIFS(Profile!$F$2:$F$17521,Profile!$B$2:$B$17521,$B366,Profile!$C$2:$C$17521,V$8))*$C$6</f>
        <v>0.2891129929</v>
      </c>
      <c r="W366" s="193">
        <f>(SUMIFS(Profile!$F$2:$F$17521,Profile!$B$2:$B$17521,$B366,Profile!$C$2:$C$17521,W$8))*$C$6</f>
        <v>0.287510519</v>
      </c>
      <c r="X366" s="193">
        <f>(SUMIFS(Profile!$F$2:$F$17521,Profile!$B$2:$B$17521,$B366,Profile!$C$2:$C$17521,X$8))*$C$6</f>
        <v>0.2855074267</v>
      </c>
      <c r="Y366" s="193">
        <f>(SUMIFS(Profile!$F$2:$F$17521,Profile!$B$2:$B$17521,$B366,Profile!$C$2:$C$17521,Y$8))*$C$6</f>
        <v>0.2752248861</v>
      </c>
      <c r="Z366" s="193">
        <f>(SUMIFS(Profile!$F$2:$F$17521,Profile!$B$2:$B$17521,$B366,Profile!$C$2:$C$17521,Z$8))*$C$6</f>
        <v>0.2750913466</v>
      </c>
      <c r="AA366" s="193">
        <f>(SUMIFS(Profile!$F$2:$F$17521,Profile!$B$2:$B$17521,$B366,Profile!$C$2:$C$17521,AA$8))*$C$6</f>
        <v>0.2725540963</v>
      </c>
      <c r="AB366" s="193">
        <f>(SUMIFS(Profile!$F$2:$F$17521,Profile!$B$2:$B$17521,$B366,Profile!$C$2:$C$17521,AB$8))*$C$6</f>
        <v>0.2741565702</v>
      </c>
      <c r="AC366" s="193">
        <f>(SUMIFS(Profile!$F$2:$F$17521,Profile!$B$2:$B$17521,$B366,Profile!$C$2:$C$17521,AC$8))*$C$6</f>
        <v>0.281768321</v>
      </c>
      <c r="AD366" s="193">
        <f>(SUMIFS(Profile!$F$2:$F$17521,Profile!$B$2:$B$17521,$B366,Profile!$C$2:$C$17521,AD$8))*$C$6</f>
        <v>0.2813677025</v>
      </c>
      <c r="AE366" s="193">
        <f>(SUMIFS(Profile!$F$2:$F$17521,Profile!$B$2:$B$17521,$B366,Profile!$C$2:$C$17521,AE$8))*$C$6</f>
        <v>0.2758925835</v>
      </c>
      <c r="AF366" s="193">
        <f>(SUMIFS(Profile!$F$2:$F$17521,Profile!$B$2:$B$17521,$B366,Profile!$C$2:$C$17521,AF$8))*$C$6</f>
        <v>0.2722870173</v>
      </c>
      <c r="AG366" s="193">
        <f>(SUMIFS(Profile!$F$2:$F$17521,Profile!$B$2:$B$17521,$B366,Profile!$C$2:$C$17521,AG$8))*$C$6</f>
        <v>0.2717528594</v>
      </c>
      <c r="AH366" s="193">
        <f>(SUMIFS(Profile!$F$2:$F$17521,Profile!$B$2:$B$17521,$B366,Profile!$C$2:$C$17521,AH$8))*$C$6</f>
        <v>0.2824360184</v>
      </c>
      <c r="AI366" s="193">
        <f>(SUMIFS(Profile!$F$2:$F$17521,Profile!$B$2:$B$17521,$B366,Profile!$C$2:$C$17521,AI$8))*$C$6</f>
        <v>0.2936533355</v>
      </c>
      <c r="AJ366" s="193">
        <f>(SUMIFS(Profile!$F$2:$F$17521,Profile!$B$2:$B$17521,$B366,Profile!$C$2:$C$17521,AJ$8))*$C$6</f>
        <v>0.323299102</v>
      </c>
      <c r="AK366" s="193">
        <f>(SUMIFS(Profile!$F$2:$F$17521,Profile!$B$2:$B$17521,$B366,Profile!$C$2:$C$17521,AK$8))*$C$6</f>
        <v>0.3673671332</v>
      </c>
      <c r="AL366" s="193">
        <f>(SUMIFS(Profile!$F$2:$F$17521,Profile!$B$2:$B$17521,$B366,Profile!$C$2:$C$17521,AL$8))*$C$6</f>
        <v>0.4182189705</v>
      </c>
      <c r="AM366" s="193">
        <f>(SUMIFS(Profile!$F$2:$F$17521,Profile!$B$2:$B$17521,$B366,Profile!$C$2:$C$17521,AM$8))*$C$6</f>
        <v>0.4561842471</v>
      </c>
      <c r="AN366" s="193">
        <f>(SUMIFS(Profile!$F$2:$F$17521,Profile!$B$2:$B$17521,$B366,Profile!$C$2:$C$17521,AN$8))*$C$6</f>
        <v>0.4639028295</v>
      </c>
      <c r="AO366" s="193">
        <f>(SUMIFS(Profile!$F$2:$F$17521,Profile!$B$2:$B$17521,$B366,Profile!$C$2:$C$17521,AO$8))*$C$6</f>
        <v>0.4644236336</v>
      </c>
      <c r="AP366" s="193">
        <f>(SUMIFS(Profile!$F$2:$F$17521,Profile!$B$2:$B$17521,$B366,Profile!$C$2:$C$17521,AP$8))*$C$6</f>
        <v>0.4550358075</v>
      </c>
      <c r="AQ366" s="193">
        <f>(SUMIFS(Profile!$F$2:$F$17521,Profile!$B$2:$B$17521,$B366,Profile!$C$2:$C$17521,AQ$8))*$C$6</f>
        <v>0.4367542515</v>
      </c>
      <c r="AR366" s="193">
        <f>(SUMIFS(Profile!$F$2:$F$17521,Profile!$B$2:$B$17521,$B366,Profile!$C$2:$C$17521,AR$8))*$C$6</f>
        <v>0.4170838848</v>
      </c>
      <c r="AS366" s="193">
        <f>(SUMIFS(Profile!$F$2:$F$17521,Profile!$B$2:$B$17521,$B366,Profile!$C$2:$C$17521,AS$8))*$C$6</f>
        <v>0.4012995173</v>
      </c>
      <c r="AT366" s="193">
        <f>(SUMIFS(Profile!$F$2:$F$17521,Profile!$B$2:$B$17521,$B366,Profile!$C$2:$C$17521,AT$8))*$C$6</f>
        <v>0.3868638986</v>
      </c>
      <c r="AU366" s="193">
        <f>(SUMIFS(Profile!$F$2:$F$17521,Profile!$B$2:$B$17521,$B366,Profile!$C$2:$C$17521,AU$8))*$C$6</f>
        <v>0.370037923</v>
      </c>
      <c r="AV366" s="193">
        <f>(SUMIFS(Profile!$F$2:$F$17521,Profile!$B$2:$B$17521,$B366,Profile!$C$2:$C$17521,AV$8))*$C$6</f>
        <v>0.3496063812</v>
      </c>
      <c r="AW366" s="193">
        <f>(SUMIFS(Profile!$F$2:$F$17521,Profile!$B$2:$B$17521,$B366,Profile!$C$2:$C$17521,AW$8))*$C$6</f>
        <v>0.3265040497</v>
      </c>
      <c r="AX366" s="193">
        <f>(SUMIFS(Profile!$F$2:$F$17521,Profile!$B$2:$B$17521,$B366,Profile!$C$2:$C$17521,AX$8))*$C$6</f>
        <v>0.2841720318</v>
      </c>
      <c r="AY366" s="193">
        <f>(SUMIFS(Profile!$F$2:$F$17521,Profile!$B$2:$B$17521,$B366,Profile!$C$2:$C$17521,AY$8))*$C$6</f>
        <v>0.2445108037</v>
      </c>
      <c r="AZ366" s="193">
        <f>(SUMIFS(Profile!$F$2:$F$17521,Profile!$B$2:$B$17521,$B366,Profile!$C$2:$C$17521,AZ$8))*$C$6</f>
        <v>0.2056508125</v>
      </c>
      <c r="BA366" s="193">
        <f t="shared" si="16"/>
        <v>3.919827545</v>
      </c>
      <c r="BB366" s="193">
        <f>(SUMIFS(Profile!$E$2:$E$17521,Profile!$B$2:$B$17521,$B366,Profile!$C$2:$C$17521,BB$8))*$C$9</f>
        <v>0</v>
      </c>
      <c r="BC366" s="193">
        <f>(SUMIFS(Profile!$E$2:$E$17521,Profile!$B$2:$B$17521,$B366,Profile!$C$2:$C$17521,BC$8))*$C$9</f>
        <v>0</v>
      </c>
      <c r="BD366" s="193">
        <f>(SUMIFS(Profile!$E$2:$E$17521,Profile!$B$2:$B$17521,$B366,Profile!$C$2:$C$17521,BD$8))*$C$9</f>
        <v>0</v>
      </c>
      <c r="BE366" s="193">
        <f>(SUMIFS(Profile!$E$2:$E$17521,Profile!$B$2:$B$17521,$B366,Profile!$C$2:$C$17521,BE$8))*$C$9</f>
        <v>0</v>
      </c>
      <c r="BF366" s="193">
        <f>(SUMIFS(Profile!$E$2:$E$17521,Profile!$B$2:$B$17521,$B366,Profile!$C$2:$C$17521,BF$8))*$C$9</f>
        <v>0</v>
      </c>
      <c r="BG366" s="193">
        <f>(SUMIFS(Profile!$E$2:$E$17521,Profile!$B$2:$B$17521,$B366,Profile!$C$2:$C$17521,BG$8))*$C$9</f>
        <v>0</v>
      </c>
      <c r="BH366" s="193">
        <f>(SUMIFS(Profile!$E$2:$E$17521,Profile!$B$2:$B$17521,$B366,Profile!$C$2:$C$17521,BH$8))*$C$9</f>
        <v>0</v>
      </c>
      <c r="BI366" s="193">
        <f>(SUMIFS(Profile!$E$2:$E$17521,Profile!$B$2:$B$17521,$B366,Profile!$C$2:$C$17521,BI$8))*$C$9</f>
        <v>0</v>
      </c>
      <c r="BJ366" s="193">
        <f>(SUMIFS(Profile!$E$2:$E$17521,Profile!$B$2:$B$17521,$B366,Profile!$C$2:$C$17521,BJ$8))*$C$9</f>
        <v>0</v>
      </c>
      <c r="BK366" s="193">
        <f>(SUMIFS(Profile!$E$2:$E$17521,Profile!$B$2:$B$17521,$B366,Profile!$C$2:$C$17521,BK$8))*$C$9</f>
        <v>0</v>
      </c>
      <c r="BL366" s="193">
        <f>(SUMIFS(Profile!$E$2:$E$17521,Profile!$B$2:$B$17521,$B366,Profile!$C$2:$C$17521,BL$8))*$C$9</f>
        <v>0</v>
      </c>
      <c r="BM366" s="193">
        <f>(SUMIFS(Profile!$E$2:$E$17521,Profile!$B$2:$B$17521,$B366,Profile!$C$2:$C$17521,BM$8))*$C$9</f>
        <v>0</v>
      </c>
      <c r="BN366" s="193">
        <f>(SUMIFS(Profile!$E$2:$E$17521,Profile!$B$2:$B$17521,$B366,Profile!$C$2:$C$17521,BN$8))*$C$9</f>
        <v>0</v>
      </c>
      <c r="BO366" s="193">
        <f>(SUMIFS(Profile!$E$2:$E$17521,Profile!$B$2:$B$17521,$B366,Profile!$C$2:$C$17521,BO$8))*$C$9</f>
        <v>0</v>
      </c>
      <c r="BP366" s="193">
        <f>(SUMIFS(Profile!$E$2:$E$17521,Profile!$B$2:$B$17521,$B366,Profile!$C$2:$C$17521,BP$8))*$C$9</f>
        <v>0</v>
      </c>
      <c r="BQ366" s="193">
        <f>(SUMIFS(Profile!$E$2:$E$17521,Profile!$B$2:$B$17521,$B366,Profile!$C$2:$C$17521,BQ$8))*$C$9</f>
        <v>0</v>
      </c>
      <c r="BR366" s="193">
        <f>(SUMIFS(Profile!$E$2:$E$17521,Profile!$B$2:$B$17521,$B366,Profile!$C$2:$C$17521,BR$8))*$C$9</f>
        <v>0</v>
      </c>
      <c r="BS366" s="193">
        <f>(SUMIFS(Profile!$E$2:$E$17521,Profile!$B$2:$B$17521,$B366,Profile!$C$2:$C$17521,BS$8))*$C$9</f>
        <v>0.0004273213423</v>
      </c>
      <c r="BT366" s="193">
        <f>(SUMIFS(Profile!$E$2:$E$17521,Profile!$B$2:$B$17521,$B366,Profile!$C$2:$C$17521,BT$8))*$C$9</f>
        <v>0.02075966434</v>
      </c>
      <c r="BU366" s="193">
        <f>(SUMIFS(Profile!$E$2:$E$17521,Profile!$B$2:$B$17521,$B366,Profile!$C$2:$C$17521,BU$8))*$C$9</f>
        <v>0.08689635502</v>
      </c>
      <c r="BV366" s="193">
        <f>(SUMIFS(Profile!$E$2:$E$17521,Profile!$B$2:$B$17521,$B366,Profile!$C$2:$C$17521,BV$8))*$C$9</f>
        <v>0.1152200631</v>
      </c>
      <c r="BW366" s="193">
        <f>(SUMIFS(Profile!$E$2:$E$17521,Profile!$B$2:$B$17521,$B366,Profile!$C$2:$C$17521,BW$8))*$C$9</f>
        <v>0.1946756101</v>
      </c>
      <c r="BX366" s="193">
        <f>(SUMIFS(Profile!$E$2:$E$17521,Profile!$B$2:$B$17521,$B366,Profile!$C$2:$C$17521,BX$8))*$C$9</f>
        <v>0.3563917204</v>
      </c>
      <c r="BY366" s="193">
        <f>(SUMIFS(Profile!$E$2:$E$17521,Profile!$B$2:$B$17521,$B366,Profile!$C$2:$C$17521,BY$8))*$C$9</f>
        <v>0.4146150392</v>
      </c>
      <c r="BZ366" s="193">
        <f>(SUMIFS(Profile!$E$2:$E$17521,Profile!$B$2:$B$17521,$B366,Profile!$C$2:$C$17521,BZ$8))*$C$9</f>
        <v>0.4082993753</v>
      </c>
      <c r="CA366" s="193">
        <f>(SUMIFS(Profile!$E$2:$E$17521,Profile!$B$2:$B$17521,$B366,Profile!$C$2:$C$17521,CA$8))*$C$9</f>
        <v>0.3700408831</v>
      </c>
      <c r="CB366" s="193">
        <f>(SUMIFS(Profile!$E$2:$E$17521,Profile!$B$2:$B$17521,$B366,Profile!$C$2:$C$17521,CB$8))*$C$9</f>
        <v>0.4317177775</v>
      </c>
      <c r="CC366" s="193">
        <f>(SUMIFS(Profile!$E$2:$E$17521,Profile!$B$2:$B$17521,$B366,Profile!$C$2:$C$17521,CC$8))*$C$9</f>
        <v>0.3548944332</v>
      </c>
      <c r="CD366" s="193">
        <f>(SUMIFS(Profile!$E$2:$E$17521,Profile!$B$2:$B$17521,$B366,Profile!$C$2:$C$17521,CD$8))*$C$9</f>
        <v>0.3480557673</v>
      </c>
      <c r="CE366" s="193">
        <f>(SUMIFS(Profile!$E$2:$E$17521,Profile!$B$2:$B$17521,$B366,Profile!$C$2:$C$17521,CE$8))*$C$9</f>
        <v>0.2958050198</v>
      </c>
      <c r="CF366" s="193">
        <f>(SUMIFS(Profile!$E$2:$E$17521,Profile!$B$2:$B$17521,$B366,Profile!$C$2:$C$17521,CF$8))*$C$9</f>
        <v>0.2178447735</v>
      </c>
      <c r="CG366" s="193">
        <f>(SUMIFS(Profile!$E$2:$E$17521,Profile!$B$2:$B$17521,$B366,Profile!$C$2:$C$17521,CG$8))*$C$9</f>
        <v>0.1585573475</v>
      </c>
      <c r="CH366" s="193">
        <f>(SUMIFS(Profile!$E$2:$E$17521,Profile!$B$2:$B$17521,$B366,Profile!$C$2:$C$17521,CH$8))*$C$9</f>
        <v>0.0883224346</v>
      </c>
      <c r="CI366" s="193">
        <f>(SUMIFS(Profile!$E$2:$E$17521,Profile!$B$2:$B$17521,$B366,Profile!$C$2:$C$17521,CI$8))*$C$9</f>
        <v>0.04438569686</v>
      </c>
      <c r="CJ366" s="193">
        <f>(SUMIFS(Profile!$E$2:$E$17521,Profile!$B$2:$B$17521,$B366,Profile!$C$2:$C$17521,CJ$8))*$C$9</f>
        <v>0.01206457255</v>
      </c>
      <c r="CK366" s="193">
        <f>(SUMIFS(Profile!$E$2:$E$17521,Profile!$B$2:$B$17521,$B366,Profile!$C$2:$C$17521,CK$8))*$C$9</f>
        <v>0.0008536907902</v>
      </c>
      <c r="CL366" s="193">
        <f>(SUMIFS(Profile!$E$2:$E$17521,Profile!$B$2:$B$17521,$B366,Profile!$C$2:$C$17521,CL$8))*$C$9</f>
        <v>0</v>
      </c>
      <c r="CM366" s="193">
        <f>(SUMIFS(Profile!$E$2:$E$17521,Profile!$B$2:$B$17521,$B366,Profile!$C$2:$C$17521,CM$8))*$C$9</f>
        <v>0</v>
      </c>
      <c r="CN366" s="193">
        <f>(SUMIFS(Profile!$E$2:$E$17521,Profile!$B$2:$B$17521,$B366,Profile!$C$2:$C$17521,CN$8))*$C$9</f>
        <v>0</v>
      </c>
      <c r="CO366" s="193">
        <f>(SUMIFS(Profile!$E$2:$E$17521,Profile!$B$2:$B$17521,$B366,Profile!$C$2:$C$17521,CO$8))*$C$9</f>
        <v>0</v>
      </c>
      <c r="CP366" s="193">
        <f>(SUMIFS(Profile!$E$2:$E$17521,Profile!$B$2:$B$17521,$B366,Profile!$C$2:$C$17521,CP$8))*$C$9</f>
        <v>0</v>
      </c>
      <c r="CQ366" s="193">
        <f>(SUMIFS(Profile!$E$2:$E$17521,Profile!$B$2:$B$17521,$B366,Profile!$C$2:$C$17521,CQ$8))*$C$9</f>
        <v>0</v>
      </c>
      <c r="CR366" s="193">
        <f>(SUMIFS(Profile!$E$2:$E$17521,Profile!$B$2:$B$17521,$B366,Profile!$C$2:$C$17521,CR$8))*$C$9</f>
        <v>0</v>
      </c>
      <c r="CS366" s="193">
        <f>(SUMIFS(Profile!$E$2:$E$17521,Profile!$B$2:$B$17521,$B366,Profile!$C$2:$C$17521,CS$8))*$C$9</f>
        <v>0</v>
      </c>
      <c r="CT366" s="193">
        <f>(SUMIFS(Profile!$E$2:$E$17521,Profile!$B$2:$B$17521,$B366,Profile!$C$2:$C$17521,CT$8))*$C$9</f>
        <v>0</v>
      </c>
      <c r="CU366" s="193">
        <f>(SUMIFS(Profile!$E$2:$E$17521,Profile!$B$2:$B$17521,$B366,Profile!$C$2:$C$17521,CU$8))*$C$9</f>
        <v>0</v>
      </c>
      <c r="CV366" s="193">
        <f>(SUMIFS(Profile!$E$2:$E$17521,Profile!$B$2:$B$17521,$B366,Profile!$C$2:$C$17521,CV$8))*$C$9</f>
        <v>0</v>
      </c>
      <c r="CW366" s="193">
        <f>(SUMIFS(Profile!$E$2:$E$17521,Profile!$B$2:$B$17521,$B366,Profile!$C$2:$C$17521,CW$8))*$C$9</f>
        <v>0</v>
      </c>
      <c r="CX366" s="193">
        <f t="shared" si="17"/>
        <v>0.767604847</v>
      </c>
      <c r="CY366" s="193">
        <f t="shared" ref="CY366:ET366" si="1792">MAX(BB366-E366,0)</f>
        <v>0</v>
      </c>
      <c r="CZ366" s="193">
        <f t="shared" si="1792"/>
        <v>0</v>
      </c>
      <c r="DA366" s="193">
        <f t="shared" si="1792"/>
        <v>0</v>
      </c>
      <c r="DB366" s="193">
        <f t="shared" si="1792"/>
        <v>0</v>
      </c>
      <c r="DC366" s="193">
        <f t="shared" si="1792"/>
        <v>0</v>
      </c>
      <c r="DD366" s="193">
        <f t="shared" si="1792"/>
        <v>0</v>
      </c>
      <c r="DE366" s="193">
        <f t="shared" si="1792"/>
        <v>0</v>
      </c>
      <c r="DF366" s="193">
        <f t="shared" si="1792"/>
        <v>0</v>
      </c>
      <c r="DG366" s="193">
        <f t="shared" si="1792"/>
        <v>0</v>
      </c>
      <c r="DH366" s="193">
        <f t="shared" si="1792"/>
        <v>0</v>
      </c>
      <c r="DI366" s="193">
        <f t="shared" si="1792"/>
        <v>0</v>
      </c>
      <c r="DJ366" s="193">
        <f t="shared" si="1792"/>
        <v>0</v>
      </c>
      <c r="DK366" s="193">
        <f t="shared" si="1792"/>
        <v>0</v>
      </c>
      <c r="DL366" s="193">
        <f t="shared" si="1792"/>
        <v>0</v>
      </c>
      <c r="DM366" s="193">
        <f t="shared" si="1792"/>
        <v>0</v>
      </c>
      <c r="DN366" s="193">
        <f t="shared" si="1792"/>
        <v>0</v>
      </c>
      <c r="DO366" s="193">
        <f t="shared" si="1792"/>
        <v>0</v>
      </c>
      <c r="DP366" s="193">
        <f t="shared" si="1792"/>
        <v>0</v>
      </c>
      <c r="DQ366" s="193">
        <f t="shared" si="1792"/>
        <v>0</v>
      </c>
      <c r="DR366" s="193">
        <f t="shared" si="1792"/>
        <v>0</v>
      </c>
      <c r="DS366" s="193">
        <f t="shared" si="1792"/>
        <v>0</v>
      </c>
      <c r="DT366" s="193">
        <f t="shared" si="1792"/>
        <v>0</v>
      </c>
      <c r="DU366" s="193">
        <f t="shared" si="1792"/>
        <v>0.08383762406</v>
      </c>
      <c r="DV366" s="193">
        <f t="shared" si="1792"/>
        <v>0.140458469</v>
      </c>
      <c r="DW366" s="193">
        <f t="shared" si="1792"/>
        <v>0.1265310543</v>
      </c>
      <c r="DX366" s="193">
        <f t="shared" si="1792"/>
        <v>0.08867318055</v>
      </c>
      <c r="DY366" s="193">
        <f t="shared" si="1792"/>
        <v>0.155825194</v>
      </c>
      <c r="DZ366" s="193">
        <f t="shared" si="1792"/>
        <v>0.08260741585</v>
      </c>
      <c r="EA366" s="193">
        <f t="shared" si="1792"/>
        <v>0.07630290791</v>
      </c>
      <c r="EB366" s="193">
        <f t="shared" si="1792"/>
        <v>0.01336900138</v>
      </c>
      <c r="EC366" s="193">
        <f t="shared" si="1792"/>
        <v>0</v>
      </c>
      <c r="ED366" s="193">
        <f t="shared" si="1792"/>
        <v>0</v>
      </c>
      <c r="EE366" s="193">
        <f t="shared" si="1792"/>
        <v>0</v>
      </c>
      <c r="EF366" s="193">
        <f t="shared" si="1792"/>
        <v>0</v>
      </c>
      <c r="EG366" s="193">
        <f t="shared" si="1792"/>
        <v>0</v>
      </c>
      <c r="EH366" s="193">
        <f t="shared" si="1792"/>
        <v>0</v>
      </c>
      <c r="EI366" s="193">
        <f t="shared" si="1792"/>
        <v>0</v>
      </c>
      <c r="EJ366" s="193">
        <f t="shared" si="1792"/>
        <v>0</v>
      </c>
      <c r="EK366" s="193">
        <f t="shared" si="1792"/>
        <v>0</v>
      </c>
      <c r="EL366" s="193">
        <f t="shared" si="1792"/>
        <v>0</v>
      </c>
      <c r="EM366" s="193">
        <f t="shared" si="1792"/>
        <v>0</v>
      </c>
      <c r="EN366" s="193">
        <f t="shared" si="1792"/>
        <v>0</v>
      </c>
      <c r="EO366" s="193">
        <f t="shared" si="1792"/>
        <v>0</v>
      </c>
      <c r="EP366" s="193">
        <f t="shared" si="1792"/>
        <v>0</v>
      </c>
      <c r="EQ366" s="193">
        <f t="shared" si="1792"/>
        <v>0</v>
      </c>
      <c r="ER366" s="193">
        <f t="shared" si="1792"/>
        <v>0</v>
      </c>
      <c r="ES366" s="193">
        <f t="shared" si="1792"/>
        <v>0</v>
      </c>
      <c r="ET366" s="193">
        <f t="shared" si="1792"/>
        <v>0</v>
      </c>
      <c r="EU366" s="193">
        <f t="shared" si="19"/>
        <v>3.152222698</v>
      </c>
      <c r="EV366" s="193">
        <f t="shared" ref="EV366:GQ366" si="1793">BB366-CY366</f>
        <v>0</v>
      </c>
      <c r="EW366" s="193">
        <f t="shared" si="1793"/>
        <v>0</v>
      </c>
      <c r="EX366" s="193">
        <f t="shared" si="1793"/>
        <v>0</v>
      </c>
      <c r="EY366" s="193">
        <f t="shared" si="1793"/>
        <v>0</v>
      </c>
      <c r="EZ366" s="193">
        <f t="shared" si="1793"/>
        <v>0</v>
      </c>
      <c r="FA366" s="193">
        <f t="shared" si="1793"/>
        <v>0</v>
      </c>
      <c r="FB366" s="193">
        <f t="shared" si="1793"/>
        <v>0</v>
      </c>
      <c r="FC366" s="193">
        <f t="shared" si="1793"/>
        <v>0</v>
      </c>
      <c r="FD366" s="193">
        <f t="shared" si="1793"/>
        <v>0</v>
      </c>
      <c r="FE366" s="193">
        <f t="shared" si="1793"/>
        <v>0</v>
      </c>
      <c r="FF366" s="193">
        <f t="shared" si="1793"/>
        <v>0</v>
      </c>
      <c r="FG366" s="193">
        <f t="shared" si="1793"/>
        <v>0</v>
      </c>
      <c r="FH366" s="193">
        <f t="shared" si="1793"/>
        <v>0</v>
      </c>
      <c r="FI366" s="193">
        <f t="shared" si="1793"/>
        <v>0</v>
      </c>
      <c r="FJ366" s="193">
        <f t="shared" si="1793"/>
        <v>0</v>
      </c>
      <c r="FK366" s="193">
        <f t="shared" si="1793"/>
        <v>0</v>
      </c>
      <c r="FL366" s="193">
        <f t="shared" si="1793"/>
        <v>0</v>
      </c>
      <c r="FM366" s="193">
        <f t="shared" si="1793"/>
        <v>0.0004273213423</v>
      </c>
      <c r="FN366" s="193">
        <f t="shared" si="1793"/>
        <v>0.02075966434</v>
      </c>
      <c r="FO366" s="193">
        <f t="shared" si="1793"/>
        <v>0.08689635502</v>
      </c>
      <c r="FP366" s="193">
        <f t="shared" si="1793"/>
        <v>0.1152200631</v>
      </c>
      <c r="FQ366" s="193">
        <f t="shared" si="1793"/>
        <v>0.1946756101</v>
      </c>
      <c r="FR366" s="193">
        <f t="shared" si="1793"/>
        <v>0.2725540963</v>
      </c>
      <c r="FS366" s="193">
        <f t="shared" si="1793"/>
        <v>0.2741565702</v>
      </c>
      <c r="FT366" s="193">
        <f t="shared" si="1793"/>
        <v>0.281768321</v>
      </c>
      <c r="FU366" s="193">
        <f t="shared" si="1793"/>
        <v>0.2813677025</v>
      </c>
      <c r="FV366" s="193">
        <f t="shared" si="1793"/>
        <v>0.2758925835</v>
      </c>
      <c r="FW366" s="193">
        <f t="shared" si="1793"/>
        <v>0.2722870173</v>
      </c>
      <c r="FX366" s="193">
        <f t="shared" si="1793"/>
        <v>0.2717528594</v>
      </c>
      <c r="FY366" s="193">
        <f t="shared" si="1793"/>
        <v>0.2824360184</v>
      </c>
      <c r="FZ366" s="193">
        <f t="shared" si="1793"/>
        <v>0.2178447735</v>
      </c>
      <c r="GA366" s="193">
        <f t="shared" si="1793"/>
        <v>0.1585573475</v>
      </c>
      <c r="GB366" s="193">
        <f t="shared" si="1793"/>
        <v>0.0883224346</v>
      </c>
      <c r="GC366" s="193">
        <f t="shared" si="1793"/>
        <v>0.04438569686</v>
      </c>
      <c r="GD366" s="193">
        <f t="shared" si="1793"/>
        <v>0.01206457255</v>
      </c>
      <c r="GE366" s="193">
        <f t="shared" si="1793"/>
        <v>0.0008536907902</v>
      </c>
      <c r="GF366" s="193">
        <f t="shared" si="1793"/>
        <v>0</v>
      </c>
      <c r="GG366" s="193">
        <f t="shared" si="1793"/>
        <v>0</v>
      </c>
      <c r="GH366" s="193">
        <f t="shared" si="1793"/>
        <v>0</v>
      </c>
      <c r="GI366" s="193">
        <f t="shared" si="1793"/>
        <v>0</v>
      </c>
      <c r="GJ366" s="193">
        <f t="shared" si="1793"/>
        <v>0</v>
      </c>
      <c r="GK366" s="193">
        <f t="shared" si="1793"/>
        <v>0</v>
      </c>
      <c r="GL366" s="193">
        <f t="shared" si="1793"/>
        <v>0</v>
      </c>
      <c r="GM366" s="193">
        <f t="shared" si="1793"/>
        <v>0</v>
      </c>
      <c r="GN366" s="193">
        <f t="shared" si="1793"/>
        <v>0</v>
      </c>
      <c r="GO366" s="193">
        <f t="shared" si="1793"/>
        <v>0</v>
      </c>
      <c r="GP366" s="193">
        <f t="shared" si="1793"/>
        <v>0</v>
      </c>
      <c r="GQ366" s="193">
        <f t="shared" si="1793"/>
        <v>0</v>
      </c>
      <c r="GR366" s="193">
        <f t="shared" si="21"/>
        <v>9.98981235</v>
      </c>
      <c r="GS366" s="193">
        <f t="shared" ref="GS366:IN366" si="1794">E366-EV366</f>
        <v>0.1748031906</v>
      </c>
      <c r="GT366" s="193">
        <f t="shared" si="1794"/>
        <v>0.1539710304</v>
      </c>
      <c r="GU366" s="193">
        <f t="shared" si="1794"/>
        <v>0.1436884898</v>
      </c>
      <c r="GV366" s="193">
        <f t="shared" si="1794"/>
        <v>0.1366108969</v>
      </c>
      <c r="GW366" s="193">
        <f t="shared" si="1794"/>
        <v>0.1293997645</v>
      </c>
      <c r="GX366" s="193">
        <f t="shared" si="1794"/>
        <v>0.1252600403</v>
      </c>
      <c r="GY366" s="193">
        <f t="shared" si="1794"/>
        <v>0.1253935798</v>
      </c>
      <c r="GZ366" s="193">
        <f t="shared" si="1794"/>
        <v>0.1243252639</v>
      </c>
      <c r="HA366" s="193">
        <f t="shared" si="1794"/>
        <v>0.1240581849</v>
      </c>
      <c r="HB366" s="193">
        <f t="shared" si="1794"/>
        <v>0.1283314486</v>
      </c>
      <c r="HC366" s="193">
        <f t="shared" si="1794"/>
        <v>0.1342071861</v>
      </c>
      <c r="HD366" s="193">
        <f t="shared" si="1794"/>
        <v>0.146759898</v>
      </c>
      <c r="HE366" s="193">
        <f t="shared" si="1794"/>
        <v>0.1749367301</v>
      </c>
      <c r="HF366" s="193">
        <f t="shared" si="1794"/>
        <v>0.2059178915</v>
      </c>
      <c r="HG366" s="193">
        <f t="shared" si="1794"/>
        <v>0.2491846858</v>
      </c>
      <c r="HH366" s="193">
        <f t="shared" si="1794"/>
        <v>0.2832372554</v>
      </c>
      <c r="HI366" s="193">
        <f t="shared" si="1794"/>
        <v>0.2927185591</v>
      </c>
      <c r="HJ366" s="193">
        <f t="shared" si="1794"/>
        <v>0.2886856715</v>
      </c>
      <c r="HK366" s="193">
        <f t="shared" si="1794"/>
        <v>0.2667508547</v>
      </c>
      <c r="HL366" s="193">
        <f t="shared" si="1794"/>
        <v>0.1986110717</v>
      </c>
      <c r="HM366" s="193">
        <f t="shared" si="1794"/>
        <v>0.160004823</v>
      </c>
      <c r="HN366" s="193">
        <f t="shared" si="1794"/>
        <v>0.08041573645</v>
      </c>
      <c r="HO366" s="193">
        <f t="shared" si="1794"/>
        <v>0</v>
      </c>
      <c r="HP366" s="193">
        <f t="shared" si="1794"/>
        <v>0</v>
      </c>
      <c r="HQ366" s="193">
        <f t="shared" si="1794"/>
        <v>0</v>
      </c>
      <c r="HR366" s="193">
        <f t="shared" si="1794"/>
        <v>0</v>
      </c>
      <c r="HS366" s="193">
        <f t="shared" si="1794"/>
        <v>0</v>
      </c>
      <c r="HT366" s="193">
        <f t="shared" si="1794"/>
        <v>0</v>
      </c>
      <c r="HU366" s="193">
        <f t="shared" si="1794"/>
        <v>0</v>
      </c>
      <c r="HV366" s="193">
        <f t="shared" si="1794"/>
        <v>0</v>
      </c>
      <c r="HW366" s="193">
        <f t="shared" si="1794"/>
        <v>0.07580856199</v>
      </c>
      <c r="HX366" s="193">
        <f t="shared" si="1794"/>
        <v>0.1647417545</v>
      </c>
      <c r="HY366" s="193">
        <f t="shared" si="1794"/>
        <v>0.2790446986</v>
      </c>
      <c r="HZ366" s="193">
        <f t="shared" si="1794"/>
        <v>0.3738332736</v>
      </c>
      <c r="IA366" s="193">
        <f t="shared" si="1794"/>
        <v>0.4441196746</v>
      </c>
      <c r="IB366" s="193">
        <f t="shared" si="1794"/>
        <v>0.4630491388</v>
      </c>
      <c r="IC366" s="193">
        <f t="shared" si="1794"/>
        <v>0.4644236336</v>
      </c>
      <c r="ID366" s="193">
        <f t="shared" si="1794"/>
        <v>0.4550358075</v>
      </c>
      <c r="IE366" s="193">
        <f t="shared" si="1794"/>
        <v>0.4367542515</v>
      </c>
      <c r="IF366" s="193">
        <f t="shared" si="1794"/>
        <v>0.4170838848</v>
      </c>
      <c r="IG366" s="193">
        <f t="shared" si="1794"/>
        <v>0.4012995173</v>
      </c>
      <c r="IH366" s="193">
        <f t="shared" si="1794"/>
        <v>0.3868638986</v>
      </c>
      <c r="II366" s="193">
        <f t="shared" si="1794"/>
        <v>0.370037923</v>
      </c>
      <c r="IJ366" s="193">
        <f t="shared" si="1794"/>
        <v>0.3496063812</v>
      </c>
      <c r="IK366" s="193">
        <f t="shared" si="1794"/>
        <v>0.3265040497</v>
      </c>
      <c r="IL366" s="193">
        <f t="shared" si="1794"/>
        <v>0.2841720318</v>
      </c>
      <c r="IM366" s="193">
        <f t="shared" si="1794"/>
        <v>0.2445108037</v>
      </c>
      <c r="IN366" s="193">
        <f t="shared" si="1794"/>
        <v>0.2056508125</v>
      </c>
      <c r="IO366" s="193">
        <f t="shared" si="23"/>
        <v>0.767604847</v>
      </c>
      <c r="IP366" s="193">
        <f t="shared" si="29"/>
        <v>0</v>
      </c>
      <c r="IQ366" s="193">
        <f t="shared" ref="IQ366:KK366" si="1795">MAX((MIN(CZ366+IP366,$IO$7))-GT366,0)</f>
        <v>0</v>
      </c>
      <c r="IR366" s="193">
        <f t="shared" si="1795"/>
        <v>0</v>
      </c>
      <c r="IS366" s="193">
        <f t="shared" si="1795"/>
        <v>0</v>
      </c>
      <c r="IT366" s="193">
        <f t="shared" si="1795"/>
        <v>0</v>
      </c>
      <c r="IU366" s="193">
        <f t="shared" si="1795"/>
        <v>0</v>
      </c>
      <c r="IV366" s="193">
        <f t="shared" si="1795"/>
        <v>0</v>
      </c>
      <c r="IW366" s="193">
        <f t="shared" si="1795"/>
        <v>0</v>
      </c>
      <c r="IX366" s="193">
        <f t="shared" si="1795"/>
        <v>0</v>
      </c>
      <c r="IY366" s="193">
        <f t="shared" si="1795"/>
        <v>0</v>
      </c>
      <c r="IZ366" s="193">
        <f t="shared" si="1795"/>
        <v>0</v>
      </c>
      <c r="JA366" s="193">
        <f t="shared" si="1795"/>
        <v>0</v>
      </c>
      <c r="JB366" s="193">
        <f t="shared" si="1795"/>
        <v>0</v>
      </c>
      <c r="JC366" s="193">
        <f t="shared" si="1795"/>
        <v>0</v>
      </c>
      <c r="JD366" s="193">
        <f t="shared" si="1795"/>
        <v>0</v>
      </c>
      <c r="JE366" s="193">
        <f t="shared" si="1795"/>
        <v>0</v>
      </c>
      <c r="JF366" s="193">
        <f t="shared" si="1795"/>
        <v>0</v>
      </c>
      <c r="JG366" s="193">
        <f t="shared" si="1795"/>
        <v>0</v>
      </c>
      <c r="JH366" s="193">
        <f t="shared" si="1795"/>
        <v>0</v>
      </c>
      <c r="JI366" s="193">
        <f t="shared" si="1795"/>
        <v>0</v>
      </c>
      <c r="JJ366" s="193">
        <f t="shared" si="1795"/>
        <v>0</v>
      </c>
      <c r="JK366" s="193">
        <f t="shared" si="1795"/>
        <v>0</v>
      </c>
      <c r="JL366" s="193">
        <f t="shared" si="1795"/>
        <v>0.08383762406</v>
      </c>
      <c r="JM366" s="193">
        <f t="shared" si="1795"/>
        <v>0.2242960931</v>
      </c>
      <c r="JN366" s="193">
        <f t="shared" si="1795"/>
        <v>0.3508271473</v>
      </c>
      <c r="JO366" s="193">
        <f t="shared" si="1795"/>
        <v>0.4395003279</v>
      </c>
      <c r="JP366" s="193">
        <f t="shared" si="1795"/>
        <v>0.5953255218</v>
      </c>
      <c r="JQ366" s="193">
        <f t="shared" si="1795"/>
        <v>0.6779329377</v>
      </c>
      <c r="JR366" s="193">
        <f t="shared" si="1795"/>
        <v>0.7542358456</v>
      </c>
      <c r="JS366" s="193">
        <f t="shared" si="1795"/>
        <v>0.767604847</v>
      </c>
      <c r="JT366" s="193">
        <f t="shared" si="1795"/>
        <v>0.691796285</v>
      </c>
      <c r="JU366" s="193">
        <f t="shared" si="1795"/>
        <v>0.5270545305</v>
      </c>
      <c r="JV366" s="193">
        <f t="shared" si="1795"/>
        <v>0.2480098319</v>
      </c>
      <c r="JW366" s="193">
        <f t="shared" si="1795"/>
        <v>0</v>
      </c>
      <c r="JX366" s="193">
        <f t="shared" si="1795"/>
        <v>0</v>
      </c>
      <c r="JY366" s="193">
        <f t="shared" si="1795"/>
        <v>0</v>
      </c>
      <c r="JZ366" s="193">
        <f t="shared" si="1795"/>
        <v>0</v>
      </c>
      <c r="KA366" s="193">
        <f t="shared" si="1795"/>
        <v>0</v>
      </c>
      <c r="KB366" s="193">
        <f t="shared" si="1795"/>
        <v>0</v>
      </c>
      <c r="KC366" s="193">
        <f t="shared" si="1795"/>
        <v>0</v>
      </c>
      <c r="KD366" s="193">
        <f t="shared" si="1795"/>
        <v>0</v>
      </c>
      <c r="KE366" s="193">
        <f t="shared" si="1795"/>
        <v>0</v>
      </c>
      <c r="KF366" s="193">
        <f t="shared" si="1795"/>
        <v>0</v>
      </c>
      <c r="KG366" s="193">
        <f t="shared" si="1795"/>
        <v>0</v>
      </c>
      <c r="KH366" s="193">
        <f t="shared" si="1795"/>
        <v>0</v>
      </c>
      <c r="KI366" s="193">
        <f t="shared" si="1795"/>
        <v>0</v>
      </c>
      <c r="KJ366" s="193">
        <f t="shared" si="1795"/>
        <v>0</v>
      </c>
      <c r="KK366" s="193">
        <f t="shared" si="1795"/>
        <v>0</v>
      </c>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row>
    <row r="367" ht="14.25" customHeight="1">
      <c r="A367" s="1">
        <v>12.0</v>
      </c>
      <c r="B367" s="1">
        <f t="shared" ref="B367:C367" si="1796">B366+1</f>
        <v>357</v>
      </c>
      <c r="C367" s="267">
        <f t="shared" si="1796"/>
        <v>43822</v>
      </c>
      <c r="D367" s="193">
        <f t="shared" si="15"/>
        <v>13.03373007</v>
      </c>
      <c r="E367" s="193">
        <f>(SUMIFS(Profile!$F$2:$F$17521,Profile!$B$2:$B$17521,$B367,Profile!$C$2:$C$17521,E$8))*$C$6</f>
        <v>0.1745806248</v>
      </c>
      <c r="F367" s="193">
        <f>(SUMIFS(Profile!$F$2:$F$17521,Profile!$B$2:$B$17521,$B367,Profile!$C$2:$C$17521,F$8))*$C$6</f>
        <v>0.1536149251</v>
      </c>
      <c r="G367" s="193">
        <f>(SUMIFS(Profile!$F$2:$F$17521,Profile!$B$2:$B$17521,$B367,Profile!$C$2:$C$17521,G$8))*$C$6</f>
        <v>0.1435104371</v>
      </c>
      <c r="H367" s="193">
        <f>(SUMIFS(Profile!$F$2:$F$17521,Profile!$B$2:$B$17521,$B367,Profile!$C$2:$C$17521,H$8))*$C$6</f>
        <v>0.1366108969</v>
      </c>
      <c r="I367" s="193">
        <f>(SUMIFS(Profile!$F$2:$F$17521,Profile!$B$2:$B$17521,$B367,Profile!$C$2:$C$17521,I$8))*$C$6</f>
        <v>0.129266225</v>
      </c>
      <c r="J367" s="193">
        <f>(SUMIFS(Profile!$F$2:$F$17521,Profile!$B$2:$B$17521,$B367,Profile!$C$2:$C$17521,J$8))*$C$6</f>
        <v>0.1250819877</v>
      </c>
      <c r="K367" s="193">
        <f>(SUMIFS(Profile!$F$2:$F$17521,Profile!$B$2:$B$17521,$B367,Profile!$C$2:$C$17521,K$8))*$C$6</f>
        <v>0.1252600403</v>
      </c>
      <c r="L367" s="193">
        <f>(SUMIFS(Profile!$F$2:$F$17521,Profile!$B$2:$B$17521,$B367,Profile!$C$2:$C$17521,L$8))*$C$6</f>
        <v>0.1242362376</v>
      </c>
      <c r="M367" s="193">
        <f>(SUMIFS(Profile!$F$2:$F$17521,Profile!$B$2:$B$17521,$B367,Profile!$C$2:$C$17521,M$8))*$C$6</f>
        <v>0.1237465928</v>
      </c>
      <c r="N367" s="193">
        <f>(SUMIFS(Profile!$F$2:$F$17521,Profile!$B$2:$B$17521,$B367,Profile!$C$2:$C$17521,N$8))*$C$6</f>
        <v>0.1281088828</v>
      </c>
      <c r="O367" s="193">
        <f>(SUMIFS(Profile!$F$2:$F$17521,Profile!$B$2:$B$17521,$B367,Profile!$C$2:$C$17521,O$8))*$C$6</f>
        <v>0.1339401071</v>
      </c>
      <c r="P367" s="193">
        <f>(SUMIFS(Profile!$F$2:$F$17521,Profile!$B$2:$B$17521,$B367,Profile!$C$2:$C$17521,P$8))*$C$6</f>
        <v>0.1468044112</v>
      </c>
      <c r="Q367" s="193">
        <f>(SUMIFS(Profile!$F$2:$F$17521,Profile!$B$2:$B$17521,$B367,Profile!$C$2:$C$17521,Q$8))*$C$6</f>
        <v>0.174358059</v>
      </c>
      <c r="R367" s="193">
        <f>(SUMIFS(Profile!$F$2:$F$17521,Profile!$B$2:$B$17521,$B367,Profile!$C$2:$C$17521,R$8))*$C$6</f>
        <v>0.2044489571</v>
      </c>
      <c r="S367" s="193">
        <f>(SUMIFS(Profile!$F$2:$F$17521,Profile!$B$2:$B$17521,$B367,Profile!$C$2:$C$17521,S$8))*$C$6</f>
        <v>0.2473151329</v>
      </c>
      <c r="T367" s="193">
        <f>(SUMIFS(Profile!$F$2:$F$17521,Profile!$B$2:$B$17521,$B367,Profile!$C$2:$C$17521,T$8))*$C$6</f>
        <v>0.2821689395</v>
      </c>
      <c r="U367" s="193">
        <f>(SUMIFS(Profile!$F$2:$F$17521,Profile!$B$2:$B$17521,$B367,Profile!$C$2:$C$17521,U$8))*$C$6</f>
        <v>0.2906709536</v>
      </c>
      <c r="V367" s="193">
        <f>(SUMIFS(Profile!$F$2:$F$17521,Profile!$B$2:$B$17521,$B367,Profile!$C$2:$C$17521,V$8))*$C$6</f>
        <v>0.2871989269</v>
      </c>
      <c r="W367" s="193">
        <f>(SUMIFS(Profile!$F$2:$F$17521,Profile!$B$2:$B$17521,$B367,Profile!$C$2:$C$17521,W$8))*$C$6</f>
        <v>0.2847952161</v>
      </c>
      <c r="X367" s="193">
        <f>(SUMIFS(Profile!$F$2:$F$17521,Profile!$B$2:$B$17521,$B367,Profile!$C$2:$C$17521,X$8))*$C$6</f>
        <v>0.2821244263</v>
      </c>
      <c r="Y367" s="193">
        <f>(SUMIFS(Profile!$F$2:$F$17521,Profile!$B$2:$B$17521,$B367,Profile!$C$2:$C$17521,Y$8))*$C$6</f>
        <v>0.2704174645</v>
      </c>
      <c r="Z367" s="193">
        <f>(SUMIFS(Profile!$F$2:$F$17521,Profile!$B$2:$B$17521,$B367,Profile!$C$2:$C$17521,Z$8))*$C$6</f>
        <v>0.2698387934</v>
      </c>
      <c r="AA367" s="193">
        <f>(SUMIFS(Profile!$F$2:$F$17521,Profile!$B$2:$B$17521,$B367,Profile!$C$2:$C$17521,AA$8))*$C$6</f>
        <v>0.2672570299</v>
      </c>
      <c r="AB367" s="193">
        <f>(SUMIFS(Profile!$F$2:$F$17521,Profile!$B$2:$B$17521,$B367,Profile!$C$2:$C$17521,AB$8))*$C$6</f>
        <v>0.2684588853</v>
      </c>
      <c r="AC367" s="193">
        <f>(SUMIFS(Profile!$F$2:$F$17521,Profile!$B$2:$B$17521,$B367,Profile!$C$2:$C$17521,AC$8))*$C$6</f>
        <v>0.2756700177</v>
      </c>
      <c r="AD367" s="193">
        <f>(SUMIFS(Profile!$F$2:$F$17521,Profile!$B$2:$B$17521,$B367,Profile!$C$2:$C$17521,AD$8))*$C$6</f>
        <v>0.2751358597</v>
      </c>
      <c r="AE367" s="193">
        <f>(SUMIFS(Profile!$F$2:$F$17521,Profile!$B$2:$B$17521,$B367,Profile!$C$2:$C$17521,AE$8))*$C$6</f>
        <v>0.2698387934</v>
      </c>
      <c r="AF367" s="193">
        <f>(SUMIFS(Profile!$F$2:$F$17521,Profile!$B$2:$B$17521,$B367,Profile!$C$2:$C$17521,AF$8))*$C$6</f>
        <v>0.2665003061</v>
      </c>
      <c r="AG367" s="193">
        <f>(SUMIFS(Profile!$F$2:$F$17521,Profile!$B$2:$B$17521,$B367,Profile!$C$2:$C$17521,AG$8))*$C$6</f>
        <v>0.2668564114</v>
      </c>
      <c r="AH367" s="193">
        <f>(SUMIFS(Profile!$F$2:$F$17521,Profile!$B$2:$B$17521,$B367,Profile!$C$2:$C$17521,AH$8))*$C$6</f>
        <v>0.2777621363</v>
      </c>
      <c r="AI367" s="193">
        <f>(SUMIFS(Profile!$F$2:$F$17521,Profile!$B$2:$B$17521,$B367,Profile!$C$2:$C$17521,AI$8))*$C$6</f>
        <v>0.2888459139</v>
      </c>
      <c r="AJ367" s="193">
        <f>(SUMIFS(Profile!$F$2:$F$17521,Profile!$B$2:$B$17521,$B367,Profile!$C$2:$C$17521,AJ$8))*$C$6</f>
        <v>0.3179575224</v>
      </c>
      <c r="AK367" s="193">
        <f>(SUMIFS(Profile!$F$2:$F$17521,Profile!$B$2:$B$17521,$B367,Profile!$C$2:$C$17521,AK$8))*$C$6</f>
        <v>0.3629603301</v>
      </c>
      <c r="AL367" s="193">
        <f>(SUMIFS(Profile!$F$2:$F$17521,Profile!$B$2:$B$17521,$B367,Profile!$C$2:$C$17521,AL$8))*$C$6</f>
        <v>0.4143507766</v>
      </c>
      <c r="AM367" s="193">
        <f>(SUMIFS(Profile!$F$2:$F$17521,Profile!$B$2:$B$17521,$B367,Profile!$C$2:$C$17521,AM$8))*$C$6</f>
        <v>0.4525119112</v>
      </c>
      <c r="AN367" s="193">
        <f>(SUMIFS(Profile!$F$2:$F$17521,Profile!$B$2:$B$17521,$B367,Profile!$C$2:$C$17521,AN$8))*$C$6</f>
        <v>0.4621623649</v>
      </c>
      <c r="AO367" s="193">
        <f>(SUMIFS(Profile!$F$2:$F$17521,Profile!$B$2:$B$17521,$B367,Profile!$C$2:$C$17521,AO$8))*$C$6</f>
        <v>0.4626965228</v>
      </c>
      <c r="AP367" s="193">
        <f>(SUMIFS(Profile!$F$2:$F$17521,Profile!$B$2:$B$17521,$B367,Profile!$C$2:$C$17521,AP$8))*$C$6</f>
        <v>0.4527567336</v>
      </c>
      <c r="AQ367" s="193">
        <f>(SUMIFS(Profile!$F$2:$F$17521,Profile!$B$2:$B$17521,$B367,Profile!$C$2:$C$17521,AQ$8))*$C$6</f>
        <v>0.435312025</v>
      </c>
      <c r="AR367" s="193">
        <f>(SUMIFS(Profile!$F$2:$F$17521,Profile!$B$2:$B$17521,$B367,Profile!$C$2:$C$17521,AR$8))*$C$6</f>
        <v>0.4163494176</v>
      </c>
      <c r="AS367" s="193">
        <f>(SUMIFS(Profile!$F$2:$F$17521,Profile!$B$2:$B$17521,$B367,Profile!$C$2:$C$17521,AS$8))*$C$6</f>
        <v>0.4007787133</v>
      </c>
      <c r="AT367" s="193">
        <f>(SUMIFS(Profile!$F$2:$F$17521,Profile!$B$2:$B$17521,$B367,Profile!$C$2:$C$17521,AT$8))*$C$6</f>
        <v>0.385350451</v>
      </c>
      <c r="AU367" s="193">
        <f>(SUMIFS(Profile!$F$2:$F$17521,Profile!$B$2:$B$17521,$B367,Profile!$C$2:$C$17521,AU$8))*$C$6</f>
        <v>0.368390936</v>
      </c>
      <c r="AV367" s="193">
        <f>(SUMIFS(Profile!$F$2:$F$17521,Profile!$B$2:$B$17521,$B367,Profile!$C$2:$C$17521,AV$8))*$C$6</f>
        <v>0.3486270916</v>
      </c>
      <c r="AW367" s="193">
        <f>(SUMIFS(Profile!$F$2:$F$17521,Profile!$B$2:$B$17521,$B367,Profile!$C$2:$C$17521,AW$8))*$C$6</f>
        <v>0.3255692733</v>
      </c>
      <c r="AX367" s="193">
        <f>(SUMIFS(Profile!$F$2:$F$17521,Profile!$B$2:$B$17521,$B367,Profile!$C$2:$C$17521,AX$8))*$C$6</f>
        <v>0.2832817685</v>
      </c>
      <c r="AY367" s="193">
        <f>(SUMIFS(Profile!$F$2:$F$17521,Profile!$B$2:$B$17521,$B367,Profile!$C$2:$C$17521,AY$8))*$C$6</f>
        <v>0.2438876194</v>
      </c>
      <c r="AZ367" s="193">
        <f>(SUMIFS(Profile!$F$2:$F$17521,Profile!$B$2:$B$17521,$B367,Profile!$C$2:$C$17521,AZ$8))*$C$6</f>
        <v>0.2063630231</v>
      </c>
      <c r="BA367" s="193">
        <f t="shared" si="16"/>
        <v>2.582232028</v>
      </c>
      <c r="BB367" s="193">
        <f>(SUMIFS(Profile!$E$2:$E$17521,Profile!$B$2:$B$17521,$B367,Profile!$C$2:$C$17521,BB$8))*$C$9</f>
        <v>0</v>
      </c>
      <c r="BC367" s="193">
        <f>(SUMIFS(Profile!$E$2:$E$17521,Profile!$B$2:$B$17521,$B367,Profile!$C$2:$C$17521,BC$8))*$C$9</f>
        <v>0</v>
      </c>
      <c r="BD367" s="193">
        <f>(SUMIFS(Profile!$E$2:$E$17521,Profile!$B$2:$B$17521,$B367,Profile!$C$2:$C$17521,BD$8))*$C$9</f>
        <v>0</v>
      </c>
      <c r="BE367" s="193">
        <f>(SUMIFS(Profile!$E$2:$E$17521,Profile!$B$2:$B$17521,$B367,Profile!$C$2:$C$17521,BE$8))*$C$9</f>
        <v>0</v>
      </c>
      <c r="BF367" s="193">
        <f>(SUMIFS(Profile!$E$2:$E$17521,Profile!$B$2:$B$17521,$B367,Profile!$C$2:$C$17521,BF$8))*$C$9</f>
        <v>0</v>
      </c>
      <c r="BG367" s="193">
        <f>(SUMIFS(Profile!$E$2:$E$17521,Profile!$B$2:$B$17521,$B367,Profile!$C$2:$C$17521,BG$8))*$C$9</f>
        <v>0</v>
      </c>
      <c r="BH367" s="193">
        <f>(SUMIFS(Profile!$E$2:$E$17521,Profile!$B$2:$B$17521,$B367,Profile!$C$2:$C$17521,BH$8))*$C$9</f>
        <v>0</v>
      </c>
      <c r="BI367" s="193">
        <f>(SUMIFS(Profile!$E$2:$E$17521,Profile!$B$2:$B$17521,$B367,Profile!$C$2:$C$17521,BI$8))*$C$9</f>
        <v>0</v>
      </c>
      <c r="BJ367" s="193">
        <f>(SUMIFS(Profile!$E$2:$E$17521,Profile!$B$2:$B$17521,$B367,Profile!$C$2:$C$17521,BJ$8))*$C$9</f>
        <v>0</v>
      </c>
      <c r="BK367" s="193">
        <f>(SUMIFS(Profile!$E$2:$E$17521,Profile!$B$2:$B$17521,$B367,Profile!$C$2:$C$17521,BK$8))*$C$9</f>
        <v>0</v>
      </c>
      <c r="BL367" s="193">
        <f>(SUMIFS(Profile!$E$2:$E$17521,Profile!$B$2:$B$17521,$B367,Profile!$C$2:$C$17521,BL$8))*$C$9</f>
        <v>0</v>
      </c>
      <c r="BM367" s="193">
        <f>(SUMIFS(Profile!$E$2:$E$17521,Profile!$B$2:$B$17521,$B367,Profile!$C$2:$C$17521,BM$8))*$C$9</f>
        <v>0</v>
      </c>
      <c r="BN367" s="193">
        <f>(SUMIFS(Profile!$E$2:$E$17521,Profile!$B$2:$B$17521,$B367,Profile!$C$2:$C$17521,BN$8))*$C$9</f>
        <v>0</v>
      </c>
      <c r="BO367" s="193">
        <f>(SUMIFS(Profile!$E$2:$E$17521,Profile!$B$2:$B$17521,$B367,Profile!$C$2:$C$17521,BO$8))*$C$9</f>
        <v>0</v>
      </c>
      <c r="BP367" s="193">
        <f>(SUMIFS(Profile!$E$2:$E$17521,Profile!$B$2:$B$17521,$B367,Profile!$C$2:$C$17521,BP$8))*$C$9</f>
        <v>0</v>
      </c>
      <c r="BQ367" s="193">
        <f>(SUMIFS(Profile!$E$2:$E$17521,Profile!$B$2:$B$17521,$B367,Profile!$C$2:$C$17521,BQ$8))*$C$9</f>
        <v>0</v>
      </c>
      <c r="BR367" s="193">
        <f>(SUMIFS(Profile!$E$2:$E$17521,Profile!$B$2:$B$17521,$B367,Profile!$C$2:$C$17521,BR$8))*$C$9</f>
        <v>0.00001725410703</v>
      </c>
      <c r="BS367" s="193">
        <f>(SUMIFS(Profile!$E$2:$E$17521,Profile!$B$2:$B$17521,$B367,Profile!$C$2:$C$17521,BS$8))*$C$9</f>
        <v>0.0001215850159</v>
      </c>
      <c r="BT367" s="193">
        <f>(SUMIFS(Profile!$E$2:$E$17521,Profile!$B$2:$B$17521,$B367,Profile!$C$2:$C$17521,BT$8))*$C$9</f>
        <v>0.00274937649</v>
      </c>
      <c r="BU367" s="193">
        <f>(SUMIFS(Profile!$E$2:$E$17521,Profile!$B$2:$B$17521,$B367,Profile!$C$2:$C$17521,BU$8))*$C$9</f>
        <v>0.02173235296</v>
      </c>
      <c r="BV367" s="193">
        <f>(SUMIFS(Profile!$E$2:$E$17521,Profile!$B$2:$B$17521,$B367,Profile!$C$2:$C$17521,BV$8))*$C$9</f>
        <v>0.05928821308</v>
      </c>
      <c r="BW367" s="193">
        <f>(SUMIFS(Profile!$E$2:$E$17521,Profile!$B$2:$B$17521,$B367,Profile!$C$2:$C$17521,BW$8))*$C$9</f>
        <v>0.1033360878</v>
      </c>
      <c r="BX367" s="193">
        <f>(SUMIFS(Profile!$E$2:$E$17521,Profile!$B$2:$B$17521,$B367,Profile!$C$2:$C$17521,BX$8))*$C$9</f>
        <v>0.1465384146</v>
      </c>
      <c r="BY367" s="193">
        <f>(SUMIFS(Profile!$E$2:$E$17521,Profile!$B$2:$B$17521,$B367,Profile!$C$2:$C$17521,BY$8))*$C$9</f>
        <v>0.1845765259</v>
      </c>
      <c r="BZ367" s="193">
        <f>(SUMIFS(Profile!$E$2:$E$17521,Profile!$B$2:$B$17521,$B367,Profile!$C$2:$C$17521,BZ$8))*$C$9</f>
        <v>0.2131384315</v>
      </c>
      <c r="CA367" s="193">
        <f>(SUMIFS(Profile!$E$2:$E$17521,Profile!$B$2:$B$17521,$B367,Profile!$C$2:$C$17521,CA$8))*$C$9</f>
        <v>0.2428778111</v>
      </c>
      <c r="CB367" s="193">
        <f>(SUMIFS(Profile!$E$2:$E$17521,Profile!$B$2:$B$17521,$B367,Profile!$C$2:$C$17521,CB$8))*$C$9</f>
        <v>0.2713439372</v>
      </c>
      <c r="CC367" s="193">
        <f>(SUMIFS(Profile!$E$2:$E$17521,Profile!$B$2:$B$17521,$B367,Profile!$C$2:$C$17521,CC$8))*$C$9</f>
        <v>0.2518770309</v>
      </c>
      <c r="CD367" s="193">
        <f>(SUMIFS(Profile!$E$2:$E$17521,Profile!$B$2:$B$17521,$B367,Profile!$C$2:$C$17521,CD$8))*$C$9</f>
        <v>0.3014684004</v>
      </c>
      <c r="CE367" s="193">
        <f>(SUMIFS(Profile!$E$2:$E$17521,Profile!$B$2:$B$17521,$B367,Profile!$C$2:$C$17521,CE$8))*$C$9</f>
        <v>0.2826769183</v>
      </c>
      <c r="CF367" s="193">
        <f>(SUMIFS(Profile!$E$2:$E$17521,Profile!$B$2:$B$17521,$B367,Profile!$C$2:$C$17521,CF$8))*$C$9</f>
        <v>0.2351966165</v>
      </c>
      <c r="CG367" s="193">
        <f>(SUMIFS(Profile!$E$2:$E$17521,Profile!$B$2:$B$17521,$B367,Profile!$C$2:$C$17521,CG$8))*$C$9</f>
        <v>0.1468874571</v>
      </c>
      <c r="CH367" s="193">
        <f>(SUMIFS(Profile!$E$2:$E$17521,Profile!$B$2:$B$17521,$B367,Profile!$C$2:$C$17521,CH$8))*$C$9</f>
        <v>0.07285913685</v>
      </c>
      <c r="CI367" s="193">
        <f>(SUMIFS(Profile!$E$2:$E$17521,Profile!$B$2:$B$17521,$B367,Profile!$C$2:$C$17521,CI$8))*$C$9</f>
        <v>0.03377894255</v>
      </c>
      <c r="CJ367" s="193">
        <f>(SUMIFS(Profile!$E$2:$E$17521,Profile!$B$2:$B$17521,$B367,Profile!$C$2:$C$17521,CJ$8))*$C$9</f>
        <v>0.01175608711</v>
      </c>
      <c r="CK367" s="193">
        <f>(SUMIFS(Profile!$E$2:$E$17521,Profile!$B$2:$B$17521,$B367,Profile!$C$2:$C$17521,CK$8))*$C$9</f>
        <v>0.00001144898691</v>
      </c>
      <c r="CL367" s="193">
        <f>(SUMIFS(Profile!$E$2:$E$17521,Profile!$B$2:$B$17521,$B367,Profile!$C$2:$C$17521,CL$8))*$C$9</f>
        <v>0</v>
      </c>
      <c r="CM367" s="193">
        <f>(SUMIFS(Profile!$E$2:$E$17521,Profile!$B$2:$B$17521,$B367,Profile!$C$2:$C$17521,CM$8))*$C$9</f>
        <v>0</v>
      </c>
      <c r="CN367" s="193">
        <f>(SUMIFS(Profile!$E$2:$E$17521,Profile!$B$2:$B$17521,$B367,Profile!$C$2:$C$17521,CN$8))*$C$9</f>
        <v>0</v>
      </c>
      <c r="CO367" s="193">
        <f>(SUMIFS(Profile!$E$2:$E$17521,Profile!$B$2:$B$17521,$B367,Profile!$C$2:$C$17521,CO$8))*$C$9</f>
        <v>0</v>
      </c>
      <c r="CP367" s="193">
        <f>(SUMIFS(Profile!$E$2:$E$17521,Profile!$B$2:$B$17521,$B367,Profile!$C$2:$C$17521,CP$8))*$C$9</f>
        <v>0</v>
      </c>
      <c r="CQ367" s="193">
        <f>(SUMIFS(Profile!$E$2:$E$17521,Profile!$B$2:$B$17521,$B367,Profile!$C$2:$C$17521,CQ$8))*$C$9</f>
        <v>0</v>
      </c>
      <c r="CR367" s="193">
        <f>(SUMIFS(Profile!$E$2:$E$17521,Profile!$B$2:$B$17521,$B367,Profile!$C$2:$C$17521,CR$8))*$C$9</f>
        <v>0</v>
      </c>
      <c r="CS367" s="193">
        <f>(SUMIFS(Profile!$E$2:$E$17521,Profile!$B$2:$B$17521,$B367,Profile!$C$2:$C$17521,CS$8))*$C$9</f>
        <v>0</v>
      </c>
      <c r="CT367" s="193">
        <f>(SUMIFS(Profile!$E$2:$E$17521,Profile!$B$2:$B$17521,$B367,Profile!$C$2:$C$17521,CT$8))*$C$9</f>
        <v>0</v>
      </c>
      <c r="CU367" s="193">
        <f>(SUMIFS(Profile!$E$2:$E$17521,Profile!$B$2:$B$17521,$B367,Profile!$C$2:$C$17521,CU$8))*$C$9</f>
        <v>0</v>
      </c>
      <c r="CV367" s="193">
        <f>(SUMIFS(Profile!$E$2:$E$17521,Profile!$B$2:$B$17521,$B367,Profile!$C$2:$C$17521,CV$8))*$C$9</f>
        <v>0</v>
      </c>
      <c r="CW367" s="193">
        <f>(SUMIFS(Profile!$E$2:$E$17521,Profile!$B$2:$B$17521,$B367,Profile!$C$2:$C$17521,CW$8))*$C$9</f>
        <v>0</v>
      </c>
      <c r="CX367" s="193">
        <f t="shared" si="17"/>
        <v>0.04103191475</v>
      </c>
      <c r="CY367" s="193">
        <f t="shared" ref="CY367:ET367" si="1797">MAX(BB367-E367,0)</f>
        <v>0</v>
      </c>
      <c r="CZ367" s="193">
        <f t="shared" si="1797"/>
        <v>0</v>
      </c>
      <c r="DA367" s="193">
        <f t="shared" si="1797"/>
        <v>0</v>
      </c>
      <c r="DB367" s="193">
        <f t="shared" si="1797"/>
        <v>0</v>
      </c>
      <c r="DC367" s="193">
        <f t="shared" si="1797"/>
        <v>0</v>
      </c>
      <c r="DD367" s="193">
        <f t="shared" si="1797"/>
        <v>0</v>
      </c>
      <c r="DE367" s="193">
        <f t="shared" si="1797"/>
        <v>0</v>
      </c>
      <c r="DF367" s="193">
        <f t="shared" si="1797"/>
        <v>0</v>
      </c>
      <c r="DG367" s="193">
        <f t="shared" si="1797"/>
        <v>0</v>
      </c>
      <c r="DH367" s="193">
        <f t="shared" si="1797"/>
        <v>0</v>
      </c>
      <c r="DI367" s="193">
        <f t="shared" si="1797"/>
        <v>0</v>
      </c>
      <c r="DJ367" s="193">
        <f t="shared" si="1797"/>
        <v>0</v>
      </c>
      <c r="DK367" s="193">
        <f t="shared" si="1797"/>
        <v>0</v>
      </c>
      <c r="DL367" s="193">
        <f t="shared" si="1797"/>
        <v>0</v>
      </c>
      <c r="DM367" s="193">
        <f t="shared" si="1797"/>
        <v>0</v>
      </c>
      <c r="DN367" s="193">
        <f t="shared" si="1797"/>
        <v>0</v>
      </c>
      <c r="DO367" s="193">
        <f t="shared" si="1797"/>
        <v>0</v>
      </c>
      <c r="DP367" s="193">
        <f t="shared" si="1797"/>
        <v>0</v>
      </c>
      <c r="DQ367" s="193">
        <f t="shared" si="1797"/>
        <v>0</v>
      </c>
      <c r="DR367" s="193">
        <f t="shared" si="1797"/>
        <v>0</v>
      </c>
      <c r="DS367" s="193">
        <f t="shared" si="1797"/>
        <v>0</v>
      </c>
      <c r="DT367" s="193">
        <f t="shared" si="1797"/>
        <v>0</v>
      </c>
      <c r="DU367" s="193">
        <f t="shared" si="1797"/>
        <v>0</v>
      </c>
      <c r="DV367" s="193">
        <f t="shared" si="1797"/>
        <v>0</v>
      </c>
      <c r="DW367" s="193">
        <f t="shared" si="1797"/>
        <v>0</v>
      </c>
      <c r="DX367" s="193">
        <f t="shared" si="1797"/>
        <v>0</v>
      </c>
      <c r="DY367" s="193">
        <f t="shared" si="1797"/>
        <v>0.001505143795</v>
      </c>
      <c r="DZ367" s="193">
        <f t="shared" si="1797"/>
        <v>0</v>
      </c>
      <c r="EA367" s="193">
        <f t="shared" si="1797"/>
        <v>0.03461198896</v>
      </c>
      <c r="EB367" s="193">
        <f t="shared" si="1797"/>
        <v>0.004914781992</v>
      </c>
      <c r="EC367" s="193">
        <f t="shared" si="1797"/>
        <v>0</v>
      </c>
      <c r="ED367" s="193">
        <f t="shared" si="1797"/>
        <v>0</v>
      </c>
      <c r="EE367" s="193">
        <f t="shared" si="1797"/>
        <v>0</v>
      </c>
      <c r="EF367" s="193">
        <f t="shared" si="1797"/>
        <v>0</v>
      </c>
      <c r="EG367" s="193">
        <f t="shared" si="1797"/>
        <v>0</v>
      </c>
      <c r="EH367" s="193">
        <f t="shared" si="1797"/>
        <v>0</v>
      </c>
      <c r="EI367" s="193">
        <f t="shared" si="1797"/>
        <v>0</v>
      </c>
      <c r="EJ367" s="193">
        <f t="shared" si="1797"/>
        <v>0</v>
      </c>
      <c r="EK367" s="193">
        <f t="shared" si="1797"/>
        <v>0</v>
      </c>
      <c r="EL367" s="193">
        <f t="shared" si="1797"/>
        <v>0</v>
      </c>
      <c r="EM367" s="193">
        <f t="shared" si="1797"/>
        <v>0</v>
      </c>
      <c r="EN367" s="193">
        <f t="shared" si="1797"/>
        <v>0</v>
      </c>
      <c r="EO367" s="193">
        <f t="shared" si="1797"/>
        <v>0</v>
      </c>
      <c r="EP367" s="193">
        <f t="shared" si="1797"/>
        <v>0</v>
      </c>
      <c r="EQ367" s="193">
        <f t="shared" si="1797"/>
        <v>0</v>
      </c>
      <c r="ER367" s="193">
        <f t="shared" si="1797"/>
        <v>0</v>
      </c>
      <c r="ES367" s="193">
        <f t="shared" si="1797"/>
        <v>0</v>
      </c>
      <c r="ET367" s="193">
        <f t="shared" si="1797"/>
        <v>0</v>
      </c>
      <c r="EU367" s="193">
        <f t="shared" si="19"/>
        <v>2.541200114</v>
      </c>
      <c r="EV367" s="193">
        <f t="shared" ref="EV367:GQ367" si="1798">BB367-CY367</f>
        <v>0</v>
      </c>
      <c r="EW367" s="193">
        <f t="shared" si="1798"/>
        <v>0</v>
      </c>
      <c r="EX367" s="193">
        <f t="shared" si="1798"/>
        <v>0</v>
      </c>
      <c r="EY367" s="193">
        <f t="shared" si="1798"/>
        <v>0</v>
      </c>
      <c r="EZ367" s="193">
        <f t="shared" si="1798"/>
        <v>0</v>
      </c>
      <c r="FA367" s="193">
        <f t="shared" si="1798"/>
        <v>0</v>
      </c>
      <c r="FB367" s="193">
        <f t="shared" si="1798"/>
        <v>0</v>
      </c>
      <c r="FC367" s="193">
        <f t="shared" si="1798"/>
        <v>0</v>
      </c>
      <c r="FD367" s="193">
        <f t="shared" si="1798"/>
        <v>0</v>
      </c>
      <c r="FE367" s="193">
        <f t="shared" si="1798"/>
        <v>0</v>
      </c>
      <c r="FF367" s="193">
        <f t="shared" si="1798"/>
        <v>0</v>
      </c>
      <c r="FG367" s="193">
        <f t="shared" si="1798"/>
        <v>0</v>
      </c>
      <c r="FH367" s="193">
        <f t="shared" si="1798"/>
        <v>0</v>
      </c>
      <c r="FI367" s="193">
        <f t="shared" si="1798"/>
        <v>0</v>
      </c>
      <c r="FJ367" s="193">
        <f t="shared" si="1798"/>
        <v>0</v>
      </c>
      <c r="FK367" s="193">
        <f t="shared" si="1798"/>
        <v>0</v>
      </c>
      <c r="FL367" s="193">
        <f t="shared" si="1798"/>
        <v>0.00001725410703</v>
      </c>
      <c r="FM367" s="193">
        <f t="shared" si="1798"/>
        <v>0.0001215850159</v>
      </c>
      <c r="FN367" s="193">
        <f t="shared" si="1798"/>
        <v>0.00274937649</v>
      </c>
      <c r="FO367" s="193">
        <f t="shared" si="1798"/>
        <v>0.02173235296</v>
      </c>
      <c r="FP367" s="193">
        <f t="shared" si="1798"/>
        <v>0.05928821308</v>
      </c>
      <c r="FQ367" s="193">
        <f t="shared" si="1798"/>
        <v>0.1033360878</v>
      </c>
      <c r="FR367" s="193">
        <f t="shared" si="1798"/>
        <v>0.1465384146</v>
      </c>
      <c r="FS367" s="193">
        <f t="shared" si="1798"/>
        <v>0.1845765259</v>
      </c>
      <c r="FT367" s="193">
        <f t="shared" si="1798"/>
        <v>0.2131384315</v>
      </c>
      <c r="FU367" s="193">
        <f t="shared" si="1798"/>
        <v>0.2428778111</v>
      </c>
      <c r="FV367" s="193">
        <f t="shared" si="1798"/>
        <v>0.2698387934</v>
      </c>
      <c r="FW367" s="193">
        <f t="shared" si="1798"/>
        <v>0.2518770309</v>
      </c>
      <c r="FX367" s="193">
        <f t="shared" si="1798"/>
        <v>0.2668564114</v>
      </c>
      <c r="FY367" s="193">
        <f t="shared" si="1798"/>
        <v>0.2777621363</v>
      </c>
      <c r="FZ367" s="193">
        <f t="shared" si="1798"/>
        <v>0.2351966165</v>
      </c>
      <c r="GA367" s="193">
        <f t="shared" si="1798"/>
        <v>0.1468874571</v>
      </c>
      <c r="GB367" s="193">
        <f t="shared" si="1798"/>
        <v>0.07285913685</v>
      </c>
      <c r="GC367" s="193">
        <f t="shared" si="1798"/>
        <v>0.03377894255</v>
      </c>
      <c r="GD367" s="193">
        <f t="shared" si="1798"/>
        <v>0.01175608711</v>
      </c>
      <c r="GE367" s="193">
        <f t="shared" si="1798"/>
        <v>0.00001144898691</v>
      </c>
      <c r="GF367" s="193">
        <f t="shared" si="1798"/>
        <v>0</v>
      </c>
      <c r="GG367" s="193">
        <f t="shared" si="1798"/>
        <v>0</v>
      </c>
      <c r="GH367" s="193">
        <f t="shared" si="1798"/>
        <v>0</v>
      </c>
      <c r="GI367" s="193">
        <f t="shared" si="1798"/>
        <v>0</v>
      </c>
      <c r="GJ367" s="193">
        <f t="shared" si="1798"/>
        <v>0</v>
      </c>
      <c r="GK367" s="193">
        <f t="shared" si="1798"/>
        <v>0</v>
      </c>
      <c r="GL367" s="193">
        <f t="shared" si="1798"/>
        <v>0</v>
      </c>
      <c r="GM367" s="193">
        <f t="shared" si="1798"/>
        <v>0</v>
      </c>
      <c r="GN367" s="193">
        <f t="shared" si="1798"/>
        <v>0</v>
      </c>
      <c r="GO367" s="193">
        <f t="shared" si="1798"/>
        <v>0</v>
      </c>
      <c r="GP367" s="193">
        <f t="shared" si="1798"/>
        <v>0</v>
      </c>
      <c r="GQ367" s="193">
        <f t="shared" si="1798"/>
        <v>0</v>
      </c>
      <c r="GR367" s="193">
        <f t="shared" si="21"/>
        <v>10.49252996</v>
      </c>
      <c r="GS367" s="193">
        <f t="shared" ref="GS367:IN367" si="1799">E367-EV367</f>
        <v>0.1745806248</v>
      </c>
      <c r="GT367" s="193">
        <f t="shared" si="1799"/>
        <v>0.1536149251</v>
      </c>
      <c r="GU367" s="193">
        <f t="shared" si="1799"/>
        <v>0.1435104371</v>
      </c>
      <c r="GV367" s="193">
        <f t="shared" si="1799"/>
        <v>0.1366108969</v>
      </c>
      <c r="GW367" s="193">
        <f t="shared" si="1799"/>
        <v>0.129266225</v>
      </c>
      <c r="GX367" s="193">
        <f t="shared" si="1799"/>
        <v>0.1250819877</v>
      </c>
      <c r="GY367" s="193">
        <f t="shared" si="1799"/>
        <v>0.1252600403</v>
      </c>
      <c r="GZ367" s="193">
        <f t="shared" si="1799"/>
        <v>0.1242362376</v>
      </c>
      <c r="HA367" s="193">
        <f t="shared" si="1799"/>
        <v>0.1237465928</v>
      </c>
      <c r="HB367" s="193">
        <f t="shared" si="1799"/>
        <v>0.1281088828</v>
      </c>
      <c r="HC367" s="193">
        <f t="shared" si="1799"/>
        <v>0.1339401071</v>
      </c>
      <c r="HD367" s="193">
        <f t="shared" si="1799"/>
        <v>0.1468044112</v>
      </c>
      <c r="HE367" s="193">
        <f t="shared" si="1799"/>
        <v>0.174358059</v>
      </c>
      <c r="HF367" s="193">
        <f t="shared" si="1799"/>
        <v>0.2044489571</v>
      </c>
      <c r="HG367" s="193">
        <f t="shared" si="1799"/>
        <v>0.2473151329</v>
      </c>
      <c r="HH367" s="193">
        <f t="shared" si="1799"/>
        <v>0.2821689395</v>
      </c>
      <c r="HI367" s="193">
        <f t="shared" si="1799"/>
        <v>0.2906536995</v>
      </c>
      <c r="HJ367" s="193">
        <f t="shared" si="1799"/>
        <v>0.2870773419</v>
      </c>
      <c r="HK367" s="193">
        <f t="shared" si="1799"/>
        <v>0.2820458396</v>
      </c>
      <c r="HL367" s="193">
        <f t="shared" si="1799"/>
        <v>0.2603920733</v>
      </c>
      <c r="HM367" s="193">
        <f t="shared" si="1799"/>
        <v>0.2111292514</v>
      </c>
      <c r="HN367" s="193">
        <f t="shared" si="1799"/>
        <v>0.1665027056</v>
      </c>
      <c r="HO367" s="193">
        <f t="shared" si="1799"/>
        <v>0.1207186153</v>
      </c>
      <c r="HP367" s="193">
        <f t="shared" si="1799"/>
        <v>0.0838823594</v>
      </c>
      <c r="HQ367" s="193">
        <f t="shared" si="1799"/>
        <v>0.06253158621</v>
      </c>
      <c r="HR367" s="193">
        <f t="shared" si="1799"/>
        <v>0.03225804868</v>
      </c>
      <c r="HS367" s="193">
        <f t="shared" si="1799"/>
        <v>0</v>
      </c>
      <c r="HT367" s="193">
        <f t="shared" si="1799"/>
        <v>0.01462327529</v>
      </c>
      <c r="HU367" s="193">
        <f t="shared" si="1799"/>
        <v>0</v>
      </c>
      <c r="HV367" s="193">
        <f t="shared" si="1799"/>
        <v>0</v>
      </c>
      <c r="HW367" s="193">
        <f t="shared" si="1799"/>
        <v>0.05364929743</v>
      </c>
      <c r="HX367" s="193">
        <f t="shared" si="1799"/>
        <v>0.1710700653</v>
      </c>
      <c r="HY367" s="193">
        <f t="shared" si="1799"/>
        <v>0.2901011932</v>
      </c>
      <c r="HZ367" s="193">
        <f t="shared" si="1799"/>
        <v>0.3805718341</v>
      </c>
      <c r="IA367" s="193">
        <f t="shared" si="1799"/>
        <v>0.4407558241</v>
      </c>
      <c r="IB367" s="193">
        <f t="shared" si="1799"/>
        <v>0.4621509159</v>
      </c>
      <c r="IC367" s="193">
        <f t="shared" si="1799"/>
        <v>0.4626965228</v>
      </c>
      <c r="ID367" s="193">
        <f t="shared" si="1799"/>
        <v>0.4527567336</v>
      </c>
      <c r="IE367" s="193">
        <f t="shared" si="1799"/>
        <v>0.435312025</v>
      </c>
      <c r="IF367" s="193">
        <f t="shared" si="1799"/>
        <v>0.4163494176</v>
      </c>
      <c r="IG367" s="193">
        <f t="shared" si="1799"/>
        <v>0.4007787133</v>
      </c>
      <c r="IH367" s="193">
        <f t="shared" si="1799"/>
        <v>0.385350451</v>
      </c>
      <c r="II367" s="193">
        <f t="shared" si="1799"/>
        <v>0.368390936</v>
      </c>
      <c r="IJ367" s="193">
        <f t="shared" si="1799"/>
        <v>0.3486270916</v>
      </c>
      <c r="IK367" s="193">
        <f t="shared" si="1799"/>
        <v>0.3255692733</v>
      </c>
      <c r="IL367" s="193">
        <f t="shared" si="1799"/>
        <v>0.2832817685</v>
      </c>
      <c r="IM367" s="193">
        <f t="shared" si="1799"/>
        <v>0.2438876194</v>
      </c>
      <c r="IN367" s="193">
        <f t="shared" si="1799"/>
        <v>0.2063630231</v>
      </c>
      <c r="IO367" s="193">
        <f t="shared" si="23"/>
        <v>0.03952677095</v>
      </c>
      <c r="IP367" s="193">
        <f t="shared" si="29"/>
        <v>0</v>
      </c>
      <c r="IQ367" s="193">
        <f t="shared" ref="IQ367:KK367" si="1800">MAX((MIN(CZ367+IP367,$IO$7))-GT367,0)</f>
        <v>0</v>
      </c>
      <c r="IR367" s="193">
        <f t="shared" si="1800"/>
        <v>0</v>
      </c>
      <c r="IS367" s="193">
        <f t="shared" si="1800"/>
        <v>0</v>
      </c>
      <c r="IT367" s="193">
        <f t="shared" si="1800"/>
        <v>0</v>
      </c>
      <c r="IU367" s="193">
        <f t="shared" si="1800"/>
        <v>0</v>
      </c>
      <c r="IV367" s="193">
        <f t="shared" si="1800"/>
        <v>0</v>
      </c>
      <c r="IW367" s="193">
        <f t="shared" si="1800"/>
        <v>0</v>
      </c>
      <c r="IX367" s="193">
        <f t="shared" si="1800"/>
        <v>0</v>
      </c>
      <c r="IY367" s="193">
        <f t="shared" si="1800"/>
        <v>0</v>
      </c>
      <c r="IZ367" s="193">
        <f t="shared" si="1800"/>
        <v>0</v>
      </c>
      <c r="JA367" s="193">
        <f t="shared" si="1800"/>
        <v>0</v>
      </c>
      <c r="JB367" s="193">
        <f t="shared" si="1800"/>
        <v>0</v>
      </c>
      <c r="JC367" s="193">
        <f t="shared" si="1800"/>
        <v>0</v>
      </c>
      <c r="JD367" s="193">
        <f t="shared" si="1800"/>
        <v>0</v>
      </c>
      <c r="JE367" s="193">
        <f t="shared" si="1800"/>
        <v>0</v>
      </c>
      <c r="JF367" s="193">
        <f t="shared" si="1800"/>
        <v>0</v>
      </c>
      <c r="JG367" s="193">
        <f t="shared" si="1800"/>
        <v>0</v>
      </c>
      <c r="JH367" s="193">
        <f t="shared" si="1800"/>
        <v>0</v>
      </c>
      <c r="JI367" s="193">
        <f t="shared" si="1800"/>
        <v>0</v>
      </c>
      <c r="JJ367" s="193">
        <f t="shared" si="1800"/>
        <v>0</v>
      </c>
      <c r="JK367" s="193">
        <f t="shared" si="1800"/>
        <v>0</v>
      </c>
      <c r="JL367" s="193">
        <f t="shared" si="1800"/>
        <v>0</v>
      </c>
      <c r="JM367" s="193">
        <f t="shared" si="1800"/>
        <v>0</v>
      </c>
      <c r="JN367" s="193">
        <f t="shared" si="1800"/>
        <v>0</v>
      </c>
      <c r="JO367" s="193">
        <f t="shared" si="1800"/>
        <v>0</v>
      </c>
      <c r="JP367" s="193">
        <f t="shared" si="1800"/>
        <v>0.001505143795</v>
      </c>
      <c r="JQ367" s="193">
        <f t="shared" si="1800"/>
        <v>0</v>
      </c>
      <c r="JR367" s="193">
        <f t="shared" si="1800"/>
        <v>0.03461198896</v>
      </c>
      <c r="JS367" s="193">
        <f t="shared" si="1800"/>
        <v>0.03952677095</v>
      </c>
      <c r="JT367" s="193">
        <f t="shared" si="1800"/>
        <v>0</v>
      </c>
      <c r="JU367" s="193">
        <f t="shared" si="1800"/>
        <v>0</v>
      </c>
      <c r="JV367" s="193">
        <f t="shared" si="1800"/>
        <v>0</v>
      </c>
      <c r="JW367" s="193">
        <f t="shared" si="1800"/>
        <v>0</v>
      </c>
      <c r="JX367" s="193">
        <f t="shared" si="1800"/>
        <v>0</v>
      </c>
      <c r="JY367" s="193">
        <f t="shared" si="1800"/>
        <v>0</v>
      </c>
      <c r="JZ367" s="193">
        <f t="shared" si="1800"/>
        <v>0</v>
      </c>
      <c r="KA367" s="193">
        <f t="shared" si="1800"/>
        <v>0</v>
      </c>
      <c r="KB367" s="193">
        <f t="shared" si="1800"/>
        <v>0</v>
      </c>
      <c r="KC367" s="193">
        <f t="shared" si="1800"/>
        <v>0</v>
      </c>
      <c r="KD367" s="193">
        <f t="shared" si="1800"/>
        <v>0</v>
      </c>
      <c r="KE367" s="193">
        <f t="shared" si="1800"/>
        <v>0</v>
      </c>
      <c r="KF367" s="193">
        <f t="shared" si="1800"/>
        <v>0</v>
      </c>
      <c r="KG367" s="193">
        <f t="shared" si="1800"/>
        <v>0</v>
      </c>
      <c r="KH367" s="193">
        <f t="shared" si="1800"/>
        <v>0</v>
      </c>
      <c r="KI367" s="193">
        <f t="shared" si="1800"/>
        <v>0</v>
      </c>
      <c r="KJ367" s="193">
        <f t="shared" si="1800"/>
        <v>0</v>
      </c>
      <c r="KK367" s="193">
        <f t="shared" si="1800"/>
        <v>0</v>
      </c>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row>
    <row r="368" ht="14.25" customHeight="1">
      <c r="A368" s="1">
        <v>12.0</v>
      </c>
      <c r="B368" s="1">
        <f t="shared" ref="B368:C368" si="1801">B367+1</f>
        <v>358</v>
      </c>
      <c r="C368" s="267">
        <f t="shared" si="1801"/>
        <v>43823</v>
      </c>
      <c r="D368" s="193">
        <f t="shared" si="15"/>
        <v>13.75491453</v>
      </c>
      <c r="E368" s="193">
        <f>(SUMIFS(Profile!$F$2:$F$17521,Profile!$B$2:$B$17521,$B368,Profile!$C$2:$C$17521,E$8))*$C$6</f>
        <v>0.2119271685</v>
      </c>
      <c r="F368" s="193">
        <f>(SUMIFS(Profile!$F$2:$F$17521,Profile!$B$2:$B$17521,$B368,Profile!$C$2:$C$17521,F$8))*$C$6</f>
        <v>0.1838838758</v>
      </c>
      <c r="G368" s="193">
        <f>(SUMIFS(Profile!$F$2:$F$17521,Profile!$B$2:$B$17521,$B368,Profile!$C$2:$C$17521,G$8))*$C$6</f>
        <v>0.1722659403</v>
      </c>
      <c r="H368" s="193">
        <f>(SUMIFS(Profile!$F$2:$F$17521,Profile!$B$2:$B$17521,$B368,Profile!$C$2:$C$17521,H$8))*$C$6</f>
        <v>0.1594461494</v>
      </c>
      <c r="I368" s="193">
        <f>(SUMIFS(Profile!$F$2:$F$17521,Profile!$B$2:$B$17521,$B368,Profile!$C$2:$C$17521,I$8))*$C$6</f>
        <v>0.1478282139</v>
      </c>
      <c r="J368" s="193">
        <f>(SUMIFS(Profile!$F$2:$F$17521,Profile!$B$2:$B$17521,$B368,Profile!$C$2:$C$17521,J$8))*$C$6</f>
        <v>0.1378127523</v>
      </c>
      <c r="K368" s="193">
        <f>(SUMIFS(Profile!$F$2:$F$17521,Profile!$B$2:$B$17521,$B368,Profile!$C$2:$C$17521,K$8))*$C$6</f>
        <v>0.1386139892</v>
      </c>
      <c r="L368" s="193">
        <f>(SUMIFS(Profile!$F$2:$F$17521,Profile!$B$2:$B$17521,$B368,Profile!$C$2:$C$17521,L$8))*$C$6</f>
        <v>0.1354090415</v>
      </c>
      <c r="M368" s="193">
        <f>(SUMIFS(Profile!$F$2:$F$17521,Profile!$B$2:$B$17521,$B368,Profile!$C$2:$C$17521,M$8))*$C$6</f>
        <v>0.1326047122</v>
      </c>
      <c r="N368" s="193">
        <f>(SUMIFS(Profile!$F$2:$F$17521,Profile!$B$2:$B$17521,$B368,Profile!$C$2:$C$17521,N$8))*$C$6</f>
        <v>0.1314028568</v>
      </c>
      <c r="O368" s="193">
        <f>(SUMIFS(Profile!$F$2:$F$17521,Profile!$B$2:$B$17521,$B368,Profile!$C$2:$C$17521,O$8))*$C$6</f>
        <v>0.1382133707</v>
      </c>
      <c r="P368" s="193">
        <f>(SUMIFS(Profile!$F$2:$F$17521,Profile!$B$2:$B$17521,$B368,Profile!$C$2:$C$17521,P$8))*$C$6</f>
        <v>0.1454245031</v>
      </c>
      <c r="Q368" s="193">
        <f>(SUMIFS(Profile!$F$2:$F$17521,Profile!$B$2:$B$17521,$B368,Profile!$C$2:$C$17521,Q$8))*$C$6</f>
        <v>0.1622504787</v>
      </c>
      <c r="R368" s="193">
        <f>(SUMIFS(Profile!$F$2:$F$17521,Profile!$B$2:$B$17521,$B368,Profile!$C$2:$C$17521,R$8))*$C$6</f>
        <v>0.1730671773</v>
      </c>
      <c r="S368" s="193">
        <f>(SUMIFS(Profile!$F$2:$F$17521,Profile!$B$2:$B$17521,$B368,Profile!$C$2:$C$17521,S$8))*$C$6</f>
        <v>0.1902937713</v>
      </c>
      <c r="T368" s="193">
        <f>(SUMIFS(Profile!$F$2:$F$17521,Profile!$B$2:$B$17521,$B368,Profile!$C$2:$C$17521,T$8))*$C$6</f>
        <v>0.2267500517</v>
      </c>
      <c r="U368" s="193">
        <f>(SUMIFS(Profile!$F$2:$F$17521,Profile!$B$2:$B$17521,$B368,Profile!$C$2:$C$17521,U$8))*$C$6</f>
        <v>0.2487840673</v>
      </c>
      <c r="V368" s="193">
        <f>(SUMIFS(Profile!$F$2:$F$17521,Profile!$B$2:$B$17521,$B368,Profile!$C$2:$C$17521,V$8))*$C$6</f>
        <v>0.2780292153</v>
      </c>
      <c r="W368" s="193">
        <f>(SUMIFS(Profile!$F$2:$F$17521,Profile!$B$2:$B$17521,$B368,Profile!$C$2:$C$17521,W$8))*$C$6</f>
        <v>0.3036687971</v>
      </c>
      <c r="X368" s="193">
        <f>(SUMIFS(Profile!$F$2:$F$17521,Profile!$B$2:$B$17521,$B368,Profile!$C$2:$C$17521,X$8))*$C$6</f>
        <v>0.322497865</v>
      </c>
      <c r="Y368" s="193">
        <f>(SUMIFS(Profile!$F$2:$F$17521,Profile!$B$2:$B$17521,$B368,Profile!$C$2:$C$17521,Y$8))*$C$6</f>
        <v>0.3269046682</v>
      </c>
      <c r="Z368" s="193">
        <f>(SUMIFS(Profile!$F$2:$F$17521,Profile!$B$2:$B$17521,$B368,Profile!$C$2:$C$17521,Z$8))*$C$6</f>
        <v>0.3321127082</v>
      </c>
      <c r="AA368" s="193">
        <f>(SUMIFS(Profile!$F$2:$F$17521,Profile!$B$2:$B$17521,$B368,Profile!$C$2:$C$17521,AA$8))*$C$6</f>
        <v>0.3253021943</v>
      </c>
      <c r="AB368" s="193">
        <f>(SUMIFS(Profile!$F$2:$F$17521,Profile!$B$2:$B$17521,$B368,Profile!$C$2:$C$17521,AB$8))*$C$6</f>
        <v>0.3281065236</v>
      </c>
      <c r="AC368" s="193">
        <f>(SUMIFS(Profile!$F$2:$F$17521,Profile!$B$2:$B$17521,$B368,Profile!$C$2:$C$17521,AC$8))*$C$6</f>
        <v>0.3317120898</v>
      </c>
      <c r="AD368" s="193">
        <f>(SUMIFS(Profile!$F$2:$F$17521,Profile!$B$2:$B$17521,$B368,Profile!$C$2:$C$17521,AD$8))*$C$6</f>
        <v>0.3265040497</v>
      </c>
      <c r="AE368" s="193">
        <f>(SUMIFS(Profile!$F$2:$F$17521,Profile!$B$2:$B$17521,$B368,Profile!$C$2:$C$17521,AE$8))*$C$6</f>
        <v>0.3261034312</v>
      </c>
      <c r="AF368" s="193">
        <f>(SUMIFS(Profile!$F$2:$F$17521,Profile!$B$2:$B$17521,$B368,Profile!$C$2:$C$17521,AF$8))*$C$6</f>
        <v>0.3184916804</v>
      </c>
      <c r="AG368" s="193">
        <f>(SUMIFS(Profile!$F$2:$F$17521,Profile!$B$2:$B$17521,$B368,Profile!$C$2:$C$17521,AG$8))*$C$6</f>
        <v>0.3104793111</v>
      </c>
      <c r="AH368" s="193">
        <f>(SUMIFS(Profile!$F$2:$F$17521,Profile!$B$2:$B$17521,$B368,Profile!$C$2:$C$17521,AH$8))*$C$6</f>
        <v>0.3236997204</v>
      </c>
      <c r="AI368" s="193">
        <f>(SUMIFS(Profile!$F$2:$F$17521,Profile!$B$2:$B$17521,$B368,Profile!$C$2:$C$17521,AI$8))*$C$6</f>
        <v>0.3309108528</v>
      </c>
      <c r="AJ368" s="193">
        <f>(SUMIFS(Profile!$F$2:$F$17521,Profile!$B$2:$B$17521,$B368,Profile!$C$2:$C$17521,AJ$8))*$C$6</f>
        <v>0.3501405392</v>
      </c>
      <c r="AK368" s="193">
        <f>(SUMIFS(Profile!$F$2:$F$17521,Profile!$B$2:$B$17521,$B368,Profile!$C$2:$C$17521,AK$8))*$C$6</f>
        <v>0.3777832133</v>
      </c>
      <c r="AL368" s="193">
        <f>(SUMIFS(Profile!$F$2:$F$17521,Profile!$B$2:$B$17521,$B368,Profile!$C$2:$C$17521,AL$8))*$C$6</f>
        <v>0.4236139658</v>
      </c>
      <c r="AM368" s="193">
        <f>(SUMIFS(Profile!$F$2:$F$17521,Profile!$B$2:$B$17521,$B368,Profile!$C$2:$C$17521,AM$8))*$C$6</f>
        <v>0.4552227628</v>
      </c>
      <c r="AN368" s="193">
        <f>(SUMIFS(Profile!$F$2:$F$17521,Profile!$B$2:$B$17521,$B368,Profile!$C$2:$C$17521,AN$8))*$C$6</f>
        <v>0.4689639762</v>
      </c>
      <c r="AO368" s="193">
        <f>(SUMIFS(Profile!$F$2:$F$17521,Profile!$B$2:$B$17521,$B368,Profile!$C$2:$C$17521,AO$8))*$C$6</f>
        <v>0.4689639762</v>
      </c>
      <c r="AP368" s="193">
        <f>(SUMIFS(Profile!$F$2:$F$17521,Profile!$B$2:$B$17521,$B368,Profile!$C$2:$C$17521,AP$8))*$C$6</f>
        <v>0.4570255459</v>
      </c>
      <c r="AQ368" s="193">
        <f>(SUMIFS(Profile!$F$2:$F$17521,Profile!$B$2:$B$17521,$B368,Profile!$C$2:$C$17521,AQ$8))*$C$6</f>
        <v>0.4291425007</v>
      </c>
      <c r="AR368" s="193">
        <f>(SUMIFS(Profile!$F$2:$F$17521,Profile!$B$2:$B$17521,$B368,Profile!$C$2:$C$17521,AR$8))*$C$6</f>
        <v>0.4095522577</v>
      </c>
      <c r="AS368" s="193">
        <f>(SUMIFS(Profile!$F$2:$F$17521,Profile!$B$2:$B$17521,$B368,Profile!$C$2:$C$17521,AS$8))*$C$6</f>
        <v>0.3966122812</v>
      </c>
      <c r="AT368" s="193">
        <f>(SUMIFS(Profile!$F$2:$F$17521,Profile!$B$2:$B$17521,$B368,Profile!$C$2:$C$17521,AT$8))*$C$6</f>
        <v>0.3753795025</v>
      </c>
      <c r="AU368" s="193">
        <f>(SUMIFS(Profile!$F$2:$F$17521,Profile!$B$2:$B$17521,$B368,Profile!$C$2:$C$17521,AU$8))*$C$6</f>
        <v>0.3605566193</v>
      </c>
      <c r="AV368" s="193">
        <f>(SUMIFS(Profile!$F$2:$F$17521,Profile!$B$2:$B$17521,$B368,Profile!$C$2:$C$17521,AV$8))*$C$6</f>
        <v>0.3445318807</v>
      </c>
      <c r="AW368" s="193">
        <f>(SUMIFS(Profile!$F$2:$F$17521,Profile!$B$2:$B$17521,$B368,Profile!$C$2:$C$17521,AW$8))*$C$6</f>
        <v>0.323299102</v>
      </c>
      <c r="AX368" s="193">
        <f>(SUMIFS(Profile!$F$2:$F$17521,Profile!$B$2:$B$17521,$B368,Profile!$C$2:$C$17521,AX$8))*$C$6</f>
        <v>0.2884452954</v>
      </c>
      <c r="AY368" s="193">
        <f>(SUMIFS(Profile!$F$2:$F$17521,Profile!$B$2:$B$17521,$B368,Profile!$C$2:$C$17521,AY$8))*$C$6</f>
        <v>0.2648088059</v>
      </c>
      <c r="AZ368" s="193">
        <f>(SUMIFS(Profile!$F$2:$F$17521,Profile!$B$2:$B$17521,$B368,Profile!$C$2:$C$17521,AZ$8))*$C$6</f>
        <v>0.2403710795</v>
      </c>
      <c r="BA368" s="193">
        <f t="shared" si="16"/>
        <v>0.8473813816</v>
      </c>
      <c r="BB368" s="193">
        <f>(SUMIFS(Profile!$E$2:$E$17521,Profile!$B$2:$B$17521,$B368,Profile!$C$2:$C$17521,BB$8))*$C$9</f>
        <v>0</v>
      </c>
      <c r="BC368" s="193">
        <f>(SUMIFS(Profile!$E$2:$E$17521,Profile!$B$2:$B$17521,$B368,Profile!$C$2:$C$17521,BC$8))*$C$9</f>
        <v>0</v>
      </c>
      <c r="BD368" s="193">
        <f>(SUMIFS(Profile!$E$2:$E$17521,Profile!$B$2:$B$17521,$B368,Profile!$C$2:$C$17521,BD$8))*$C$9</f>
        <v>0</v>
      </c>
      <c r="BE368" s="193">
        <f>(SUMIFS(Profile!$E$2:$E$17521,Profile!$B$2:$B$17521,$B368,Profile!$C$2:$C$17521,BE$8))*$C$9</f>
        <v>0</v>
      </c>
      <c r="BF368" s="193">
        <f>(SUMIFS(Profile!$E$2:$E$17521,Profile!$B$2:$B$17521,$B368,Profile!$C$2:$C$17521,BF$8))*$C$9</f>
        <v>0</v>
      </c>
      <c r="BG368" s="193">
        <f>(SUMIFS(Profile!$E$2:$E$17521,Profile!$B$2:$B$17521,$B368,Profile!$C$2:$C$17521,BG$8))*$C$9</f>
        <v>0</v>
      </c>
      <c r="BH368" s="193">
        <f>(SUMIFS(Profile!$E$2:$E$17521,Profile!$B$2:$B$17521,$B368,Profile!$C$2:$C$17521,BH$8))*$C$9</f>
        <v>0</v>
      </c>
      <c r="BI368" s="193">
        <f>(SUMIFS(Profile!$E$2:$E$17521,Profile!$B$2:$B$17521,$B368,Profile!$C$2:$C$17521,BI$8))*$C$9</f>
        <v>0</v>
      </c>
      <c r="BJ368" s="193">
        <f>(SUMIFS(Profile!$E$2:$E$17521,Profile!$B$2:$B$17521,$B368,Profile!$C$2:$C$17521,BJ$8))*$C$9</f>
        <v>0</v>
      </c>
      <c r="BK368" s="193">
        <f>(SUMIFS(Profile!$E$2:$E$17521,Profile!$B$2:$B$17521,$B368,Profile!$C$2:$C$17521,BK$8))*$C$9</f>
        <v>0</v>
      </c>
      <c r="BL368" s="193">
        <f>(SUMIFS(Profile!$E$2:$E$17521,Profile!$B$2:$B$17521,$B368,Profile!$C$2:$C$17521,BL$8))*$C$9</f>
        <v>0</v>
      </c>
      <c r="BM368" s="193">
        <f>(SUMIFS(Profile!$E$2:$E$17521,Profile!$B$2:$B$17521,$B368,Profile!$C$2:$C$17521,BM$8))*$C$9</f>
        <v>0</v>
      </c>
      <c r="BN368" s="193">
        <f>(SUMIFS(Profile!$E$2:$E$17521,Profile!$B$2:$B$17521,$B368,Profile!$C$2:$C$17521,BN$8))*$C$9</f>
        <v>0</v>
      </c>
      <c r="BO368" s="193">
        <f>(SUMIFS(Profile!$E$2:$E$17521,Profile!$B$2:$B$17521,$B368,Profile!$C$2:$C$17521,BO$8))*$C$9</f>
        <v>0</v>
      </c>
      <c r="BP368" s="193">
        <f>(SUMIFS(Profile!$E$2:$E$17521,Profile!$B$2:$B$17521,$B368,Profile!$C$2:$C$17521,BP$8))*$C$9</f>
        <v>0</v>
      </c>
      <c r="BQ368" s="193">
        <f>(SUMIFS(Profile!$E$2:$E$17521,Profile!$B$2:$B$17521,$B368,Profile!$C$2:$C$17521,BQ$8))*$C$9</f>
        <v>0.00001725410703</v>
      </c>
      <c r="BR368" s="193">
        <f>(SUMIFS(Profile!$E$2:$E$17521,Profile!$B$2:$B$17521,$B368,Profile!$C$2:$C$17521,BR$8))*$C$9</f>
        <v>0.0003341169137</v>
      </c>
      <c r="BS368" s="193">
        <f>(SUMIFS(Profile!$E$2:$E$17521,Profile!$B$2:$B$17521,$B368,Profile!$C$2:$C$17521,BS$8))*$C$9</f>
        <v>0.00224577522</v>
      </c>
      <c r="BT368" s="193">
        <f>(SUMIFS(Profile!$E$2:$E$17521,Profile!$B$2:$B$17521,$B368,Profile!$C$2:$C$17521,BT$8))*$C$9</f>
        <v>0.003051767702</v>
      </c>
      <c r="BU368" s="193">
        <f>(SUMIFS(Profile!$E$2:$E$17521,Profile!$B$2:$B$17521,$B368,Profile!$C$2:$C$17521,BU$8))*$C$9</f>
        <v>0.01602142826</v>
      </c>
      <c r="BV368" s="193">
        <f>(SUMIFS(Profile!$E$2:$E$17521,Profile!$B$2:$B$17521,$B368,Profile!$C$2:$C$17521,BV$8))*$C$9</f>
        <v>0.03849308518</v>
      </c>
      <c r="BW368" s="193">
        <f>(SUMIFS(Profile!$E$2:$E$17521,Profile!$B$2:$B$17521,$B368,Profile!$C$2:$C$17521,BW$8))*$C$9</f>
        <v>0.05939119011</v>
      </c>
      <c r="BX368" s="193">
        <f>(SUMIFS(Profile!$E$2:$E$17521,Profile!$B$2:$B$17521,$B368,Profile!$C$2:$C$17521,BX$8))*$C$9</f>
        <v>0.07029623965</v>
      </c>
      <c r="BY368" s="193">
        <f>(SUMIFS(Profile!$E$2:$E$17521,Profile!$B$2:$B$17521,$B368,Profile!$C$2:$C$17521,BY$8))*$C$9</f>
        <v>0.08968373042</v>
      </c>
      <c r="BZ368" s="193">
        <f>(SUMIFS(Profile!$E$2:$E$17521,Profile!$B$2:$B$17521,$B368,Profile!$C$2:$C$17521,BZ$8))*$C$9</f>
        <v>0.09709363166</v>
      </c>
      <c r="CA368" s="193">
        <f>(SUMIFS(Profile!$E$2:$E$17521,Profile!$B$2:$B$17521,$B368,Profile!$C$2:$C$17521,CA$8))*$C$9</f>
        <v>0.08623085603</v>
      </c>
      <c r="CB368" s="193">
        <f>(SUMIFS(Profile!$E$2:$E$17521,Profile!$B$2:$B$17521,$B368,Profile!$C$2:$C$17521,CB$8))*$C$9</f>
        <v>0.08918825714</v>
      </c>
      <c r="CC368" s="193">
        <f>(SUMIFS(Profile!$E$2:$E$17521,Profile!$B$2:$B$17521,$B368,Profile!$C$2:$C$17521,CC$8))*$C$9</f>
        <v>0.07646757102</v>
      </c>
      <c r="CD368" s="193">
        <f>(SUMIFS(Profile!$E$2:$E$17521,Profile!$B$2:$B$17521,$B368,Profile!$C$2:$C$17521,CD$8))*$C$9</f>
        <v>0.06267341362</v>
      </c>
      <c r="CE368" s="193">
        <f>(SUMIFS(Profile!$E$2:$E$17521,Profile!$B$2:$B$17521,$B368,Profile!$C$2:$C$17521,CE$8))*$C$9</f>
        <v>0.05380725623</v>
      </c>
      <c r="CF368" s="193">
        <f>(SUMIFS(Profile!$E$2:$E$17521,Profile!$B$2:$B$17521,$B368,Profile!$C$2:$C$17521,CF$8))*$C$9</f>
        <v>0.04397165373</v>
      </c>
      <c r="CG368" s="193">
        <f>(SUMIFS(Profile!$E$2:$E$17521,Profile!$B$2:$B$17521,$B368,Profile!$C$2:$C$17521,CG$8))*$C$9</f>
        <v>0.03069300267</v>
      </c>
      <c r="CH368" s="193">
        <f>(SUMIFS(Profile!$E$2:$E$17521,Profile!$B$2:$B$17521,$B368,Profile!$C$2:$C$17521,CH$8))*$C$9</f>
        <v>0.0180280818</v>
      </c>
      <c r="CI368" s="193">
        <f>(SUMIFS(Profile!$E$2:$E$17521,Profile!$B$2:$B$17521,$B368,Profile!$C$2:$C$17521,CI$8))*$C$9</f>
        <v>0.008639239841</v>
      </c>
      <c r="CJ368" s="193">
        <f>(SUMIFS(Profile!$E$2:$E$17521,Profile!$B$2:$B$17521,$B368,Profile!$C$2:$C$17521,CJ$8))*$C$9</f>
        <v>0.001053830333</v>
      </c>
      <c r="CK368" s="193">
        <f>(SUMIFS(Profile!$E$2:$E$17521,Profile!$B$2:$B$17521,$B368,Profile!$C$2:$C$17521,CK$8))*$C$9</f>
        <v>0</v>
      </c>
      <c r="CL368" s="193">
        <f>(SUMIFS(Profile!$E$2:$E$17521,Profile!$B$2:$B$17521,$B368,Profile!$C$2:$C$17521,CL$8))*$C$9</f>
        <v>0</v>
      </c>
      <c r="CM368" s="193">
        <f>(SUMIFS(Profile!$E$2:$E$17521,Profile!$B$2:$B$17521,$B368,Profile!$C$2:$C$17521,CM$8))*$C$9</f>
        <v>0</v>
      </c>
      <c r="CN368" s="193">
        <f>(SUMIFS(Profile!$E$2:$E$17521,Profile!$B$2:$B$17521,$B368,Profile!$C$2:$C$17521,CN$8))*$C$9</f>
        <v>0</v>
      </c>
      <c r="CO368" s="193">
        <f>(SUMIFS(Profile!$E$2:$E$17521,Profile!$B$2:$B$17521,$B368,Profile!$C$2:$C$17521,CO$8))*$C$9</f>
        <v>0</v>
      </c>
      <c r="CP368" s="193">
        <f>(SUMIFS(Profile!$E$2:$E$17521,Profile!$B$2:$B$17521,$B368,Profile!$C$2:$C$17521,CP$8))*$C$9</f>
        <v>0</v>
      </c>
      <c r="CQ368" s="193">
        <f>(SUMIFS(Profile!$E$2:$E$17521,Profile!$B$2:$B$17521,$B368,Profile!$C$2:$C$17521,CQ$8))*$C$9</f>
        <v>0</v>
      </c>
      <c r="CR368" s="193">
        <f>(SUMIFS(Profile!$E$2:$E$17521,Profile!$B$2:$B$17521,$B368,Profile!$C$2:$C$17521,CR$8))*$C$9</f>
        <v>0</v>
      </c>
      <c r="CS368" s="193">
        <f>(SUMIFS(Profile!$E$2:$E$17521,Profile!$B$2:$B$17521,$B368,Profile!$C$2:$C$17521,CS$8))*$C$9</f>
        <v>0</v>
      </c>
      <c r="CT368" s="193">
        <f>(SUMIFS(Profile!$E$2:$E$17521,Profile!$B$2:$B$17521,$B368,Profile!$C$2:$C$17521,CT$8))*$C$9</f>
        <v>0</v>
      </c>
      <c r="CU368" s="193">
        <f>(SUMIFS(Profile!$E$2:$E$17521,Profile!$B$2:$B$17521,$B368,Profile!$C$2:$C$17521,CU$8))*$C$9</f>
        <v>0</v>
      </c>
      <c r="CV368" s="193">
        <f>(SUMIFS(Profile!$E$2:$E$17521,Profile!$B$2:$B$17521,$B368,Profile!$C$2:$C$17521,CV$8))*$C$9</f>
        <v>0</v>
      </c>
      <c r="CW368" s="193">
        <f>(SUMIFS(Profile!$E$2:$E$17521,Profile!$B$2:$B$17521,$B368,Profile!$C$2:$C$17521,CW$8))*$C$9</f>
        <v>0</v>
      </c>
      <c r="CX368" s="193">
        <f t="shared" si="17"/>
        <v>0</v>
      </c>
      <c r="CY368" s="193">
        <f t="shared" ref="CY368:ET368" si="1802">MAX(BB368-E368,0)</f>
        <v>0</v>
      </c>
      <c r="CZ368" s="193">
        <f t="shared" si="1802"/>
        <v>0</v>
      </c>
      <c r="DA368" s="193">
        <f t="shared" si="1802"/>
        <v>0</v>
      </c>
      <c r="DB368" s="193">
        <f t="shared" si="1802"/>
        <v>0</v>
      </c>
      <c r="DC368" s="193">
        <f t="shared" si="1802"/>
        <v>0</v>
      </c>
      <c r="DD368" s="193">
        <f t="shared" si="1802"/>
        <v>0</v>
      </c>
      <c r="DE368" s="193">
        <f t="shared" si="1802"/>
        <v>0</v>
      </c>
      <c r="DF368" s="193">
        <f t="shared" si="1802"/>
        <v>0</v>
      </c>
      <c r="DG368" s="193">
        <f t="shared" si="1802"/>
        <v>0</v>
      </c>
      <c r="DH368" s="193">
        <f t="shared" si="1802"/>
        <v>0</v>
      </c>
      <c r="DI368" s="193">
        <f t="shared" si="1802"/>
        <v>0</v>
      </c>
      <c r="DJ368" s="193">
        <f t="shared" si="1802"/>
        <v>0</v>
      </c>
      <c r="DK368" s="193">
        <f t="shared" si="1802"/>
        <v>0</v>
      </c>
      <c r="DL368" s="193">
        <f t="shared" si="1802"/>
        <v>0</v>
      </c>
      <c r="DM368" s="193">
        <f t="shared" si="1802"/>
        <v>0</v>
      </c>
      <c r="DN368" s="193">
        <f t="shared" si="1802"/>
        <v>0</v>
      </c>
      <c r="DO368" s="193">
        <f t="shared" si="1802"/>
        <v>0</v>
      </c>
      <c r="DP368" s="193">
        <f t="shared" si="1802"/>
        <v>0</v>
      </c>
      <c r="DQ368" s="193">
        <f t="shared" si="1802"/>
        <v>0</v>
      </c>
      <c r="DR368" s="193">
        <f t="shared" si="1802"/>
        <v>0</v>
      </c>
      <c r="DS368" s="193">
        <f t="shared" si="1802"/>
        <v>0</v>
      </c>
      <c r="DT368" s="193">
        <f t="shared" si="1802"/>
        <v>0</v>
      </c>
      <c r="DU368" s="193">
        <f t="shared" si="1802"/>
        <v>0</v>
      </c>
      <c r="DV368" s="193">
        <f t="shared" si="1802"/>
        <v>0</v>
      </c>
      <c r="DW368" s="193">
        <f t="shared" si="1802"/>
        <v>0</v>
      </c>
      <c r="DX368" s="193">
        <f t="shared" si="1802"/>
        <v>0</v>
      </c>
      <c r="DY368" s="193">
        <f t="shared" si="1802"/>
        <v>0</v>
      </c>
      <c r="DZ368" s="193">
        <f t="shared" si="1802"/>
        <v>0</v>
      </c>
      <c r="EA368" s="193">
        <f t="shared" si="1802"/>
        <v>0</v>
      </c>
      <c r="EB368" s="193">
        <f t="shared" si="1802"/>
        <v>0</v>
      </c>
      <c r="EC368" s="193">
        <f t="shared" si="1802"/>
        <v>0</v>
      </c>
      <c r="ED368" s="193">
        <f t="shared" si="1802"/>
        <v>0</v>
      </c>
      <c r="EE368" s="193">
        <f t="shared" si="1802"/>
        <v>0</v>
      </c>
      <c r="EF368" s="193">
        <f t="shared" si="1802"/>
        <v>0</v>
      </c>
      <c r="EG368" s="193">
        <f t="shared" si="1802"/>
        <v>0</v>
      </c>
      <c r="EH368" s="193">
        <f t="shared" si="1802"/>
        <v>0</v>
      </c>
      <c r="EI368" s="193">
        <f t="shared" si="1802"/>
        <v>0</v>
      </c>
      <c r="EJ368" s="193">
        <f t="shared" si="1802"/>
        <v>0</v>
      </c>
      <c r="EK368" s="193">
        <f t="shared" si="1802"/>
        <v>0</v>
      </c>
      <c r="EL368" s="193">
        <f t="shared" si="1802"/>
        <v>0</v>
      </c>
      <c r="EM368" s="193">
        <f t="shared" si="1802"/>
        <v>0</v>
      </c>
      <c r="EN368" s="193">
        <f t="shared" si="1802"/>
        <v>0</v>
      </c>
      <c r="EO368" s="193">
        <f t="shared" si="1802"/>
        <v>0</v>
      </c>
      <c r="EP368" s="193">
        <f t="shared" si="1802"/>
        <v>0</v>
      </c>
      <c r="EQ368" s="193">
        <f t="shared" si="1802"/>
        <v>0</v>
      </c>
      <c r="ER368" s="193">
        <f t="shared" si="1802"/>
        <v>0</v>
      </c>
      <c r="ES368" s="193">
        <f t="shared" si="1802"/>
        <v>0</v>
      </c>
      <c r="ET368" s="193">
        <f t="shared" si="1802"/>
        <v>0</v>
      </c>
      <c r="EU368" s="193">
        <f t="shared" si="19"/>
        <v>0.8473813816</v>
      </c>
      <c r="EV368" s="193">
        <f t="shared" ref="EV368:GQ368" si="1803">BB368-CY368</f>
        <v>0</v>
      </c>
      <c r="EW368" s="193">
        <f t="shared" si="1803"/>
        <v>0</v>
      </c>
      <c r="EX368" s="193">
        <f t="shared" si="1803"/>
        <v>0</v>
      </c>
      <c r="EY368" s="193">
        <f t="shared" si="1803"/>
        <v>0</v>
      </c>
      <c r="EZ368" s="193">
        <f t="shared" si="1803"/>
        <v>0</v>
      </c>
      <c r="FA368" s="193">
        <f t="shared" si="1803"/>
        <v>0</v>
      </c>
      <c r="FB368" s="193">
        <f t="shared" si="1803"/>
        <v>0</v>
      </c>
      <c r="FC368" s="193">
        <f t="shared" si="1803"/>
        <v>0</v>
      </c>
      <c r="FD368" s="193">
        <f t="shared" si="1803"/>
        <v>0</v>
      </c>
      <c r="FE368" s="193">
        <f t="shared" si="1803"/>
        <v>0</v>
      </c>
      <c r="FF368" s="193">
        <f t="shared" si="1803"/>
        <v>0</v>
      </c>
      <c r="FG368" s="193">
        <f t="shared" si="1803"/>
        <v>0</v>
      </c>
      <c r="FH368" s="193">
        <f t="shared" si="1803"/>
        <v>0</v>
      </c>
      <c r="FI368" s="193">
        <f t="shared" si="1803"/>
        <v>0</v>
      </c>
      <c r="FJ368" s="193">
        <f t="shared" si="1803"/>
        <v>0</v>
      </c>
      <c r="FK368" s="193">
        <f t="shared" si="1803"/>
        <v>0.00001725410703</v>
      </c>
      <c r="FL368" s="193">
        <f t="shared" si="1803"/>
        <v>0.0003341169137</v>
      </c>
      <c r="FM368" s="193">
        <f t="shared" si="1803"/>
        <v>0.00224577522</v>
      </c>
      <c r="FN368" s="193">
        <f t="shared" si="1803"/>
        <v>0.003051767702</v>
      </c>
      <c r="FO368" s="193">
        <f t="shared" si="1803"/>
        <v>0.01602142826</v>
      </c>
      <c r="FP368" s="193">
        <f t="shared" si="1803"/>
        <v>0.03849308518</v>
      </c>
      <c r="FQ368" s="193">
        <f t="shared" si="1803"/>
        <v>0.05939119011</v>
      </c>
      <c r="FR368" s="193">
        <f t="shared" si="1803"/>
        <v>0.07029623965</v>
      </c>
      <c r="FS368" s="193">
        <f t="shared" si="1803"/>
        <v>0.08968373042</v>
      </c>
      <c r="FT368" s="193">
        <f t="shared" si="1803"/>
        <v>0.09709363166</v>
      </c>
      <c r="FU368" s="193">
        <f t="shared" si="1803"/>
        <v>0.08623085603</v>
      </c>
      <c r="FV368" s="193">
        <f t="shared" si="1803"/>
        <v>0.08918825714</v>
      </c>
      <c r="FW368" s="193">
        <f t="shared" si="1803"/>
        <v>0.07646757102</v>
      </c>
      <c r="FX368" s="193">
        <f t="shared" si="1803"/>
        <v>0.06267341362</v>
      </c>
      <c r="FY368" s="193">
        <f t="shared" si="1803"/>
        <v>0.05380725623</v>
      </c>
      <c r="FZ368" s="193">
        <f t="shared" si="1803"/>
        <v>0.04397165373</v>
      </c>
      <c r="GA368" s="193">
        <f t="shared" si="1803"/>
        <v>0.03069300267</v>
      </c>
      <c r="GB368" s="193">
        <f t="shared" si="1803"/>
        <v>0.0180280818</v>
      </c>
      <c r="GC368" s="193">
        <f t="shared" si="1803"/>
        <v>0.008639239841</v>
      </c>
      <c r="GD368" s="193">
        <f t="shared" si="1803"/>
        <v>0.001053830333</v>
      </c>
      <c r="GE368" s="193">
        <f t="shared" si="1803"/>
        <v>0</v>
      </c>
      <c r="GF368" s="193">
        <f t="shared" si="1803"/>
        <v>0</v>
      </c>
      <c r="GG368" s="193">
        <f t="shared" si="1803"/>
        <v>0</v>
      </c>
      <c r="GH368" s="193">
        <f t="shared" si="1803"/>
        <v>0</v>
      </c>
      <c r="GI368" s="193">
        <f t="shared" si="1803"/>
        <v>0</v>
      </c>
      <c r="GJ368" s="193">
        <f t="shared" si="1803"/>
        <v>0</v>
      </c>
      <c r="GK368" s="193">
        <f t="shared" si="1803"/>
        <v>0</v>
      </c>
      <c r="GL368" s="193">
        <f t="shared" si="1803"/>
        <v>0</v>
      </c>
      <c r="GM368" s="193">
        <f t="shared" si="1803"/>
        <v>0</v>
      </c>
      <c r="GN368" s="193">
        <f t="shared" si="1803"/>
        <v>0</v>
      </c>
      <c r="GO368" s="193">
        <f t="shared" si="1803"/>
        <v>0</v>
      </c>
      <c r="GP368" s="193">
        <f t="shared" si="1803"/>
        <v>0</v>
      </c>
      <c r="GQ368" s="193">
        <f t="shared" si="1803"/>
        <v>0</v>
      </c>
      <c r="GR368" s="193">
        <f t="shared" si="21"/>
        <v>12.90753315</v>
      </c>
      <c r="GS368" s="193">
        <f t="shared" ref="GS368:IN368" si="1804">E368-EV368</f>
        <v>0.2119271685</v>
      </c>
      <c r="GT368" s="193">
        <f t="shared" si="1804"/>
        <v>0.1838838758</v>
      </c>
      <c r="GU368" s="193">
        <f t="shared" si="1804"/>
        <v>0.1722659403</v>
      </c>
      <c r="GV368" s="193">
        <f t="shared" si="1804"/>
        <v>0.1594461494</v>
      </c>
      <c r="GW368" s="193">
        <f t="shared" si="1804"/>
        <v>0.1478282139</v>
      </c>
      <c r="GX368" s="193">
        <f t="shared" si="1804"/>
        <v>0.1378127523</v>
      </c>
      <c r="GY368" s="193">
        <f t="shared" si="1804"/>
        <v>0.1386139892</v>
      </c>
      <c r="GZ368" s="193">
        <f t="shared" si="1804"/>
        <v>0.1354090415</v>
      </c>
      <c r="HA368" s="193">
        <f t="shared" si="1804"/>
        <v>0.1326047122</v>
      </c>
      <c r="HB368" s="193">
        <f t="shared" si="1804"/>
        <v>0.1314028568</v>
      </c>
      <c r="HC368" s="193">
        <f t="shared" si="1804"/>
        <v>0.1382133707</v>
      </c>
      <c r="HD368" s="193">
        <f t="shared" si="1804"/>
        <v>0.1454245031</v>
      </c>
      <c r="HE368" s="193">
        <f t="shared" si="1804"/>
        <v>0.1622504787</v>
      </c>
      <c r="HF368" s="193">
        <f t="shared" si="1804"/>
        <v>0.1730671773</v>
      </c>
      <c r="HG368" s="193">
        <f t="shared" si="1804"/>
        <v>0.1902937713</v>
      </c>
      <c r="HH368" s="193">
        <f t="shared" si="1804"/>
        <v>0.2267327976</v>
      </c>
      <c r="HI368" s="193">
        <f t="shared" si="1804"/>
        <v>0.2484499504</v>
      </c>
      <c r="HJ368" s="193">
        <f t="shared" si="1804"/>
        <v>0.2757834401</v>
      </c>
      <c r="HK368" s="193">
        <f t="shared" si="1804"/>
        <v>0.3006170294</v>
      </c>
      <c r="HL368" s="193">
        <f t="shared" si="1804"/>
        <v>0.3064764368</v>
      </c>
      <c r="HM368" s="193">
        <f t="shared" si="1804"/>
        <v>0.288411583</v>
      </c>
      <c r="HN368" s="193">
        <f t="shared" si="1804"/>
        <v>0.2727215181</v>
      </c>
      <c r="HO368" s="193">
        <f t="shared" si="1804"/>
        <v>0.2550059546</v>
      </c>
      <c r="HP368" s="193">
        <f t="shared" si="1804"/>
        <v>0.2384227931</v>
      </c>
      <c r="HQ368" s="193">
        <f t="shared" si="1804"/>
        <v>0.2346184581</v>
      </c>
      <c r="HR368" s="193">
        <f t="shared" si="1804"/>
        <v>0.2402731937</v>
      </c>
      <c r="HS368" s="193">
        <f t="shared" si="1804"/>
        <v>0.2369151741</v>
      </c>
      <c r="HT368" s="193">
        <f t="shared" si="1804"/>
        <v>0.2420241094</v>
      </c>
      <c r="HU368" s="193">
        <f t="shared" si="1804"/>
        <v>0.2478058974</v>
      </c>
      <c r="HV368" s="193">
        <f t="shared" si="1804"/>
        <v>0.2698924642</v>
      </c>
      <c r="HW368" s="193">
        <f t="shared" si="1804"/>
        <v>0.2869391991</v>
      </c>
      <c r="HX368" s="193">
        <f t="shared" si="1804"/>
        <v>0.3194475365</v>
      </c>
      <c r="HY368" s="193">
        <f t="shared" si="1804"/>
        <v>0.3597551315</v>
      </c>
      <c r="HZ368" s="193">
        <f t="shared" si="1804"/>
        <v>0.414974726</v>
      </c>
      <c r="IA368" s="193">
        <f t="shared" si="1804"/>
        <v>0.4541689325</v>
      </c>
      <c r="IB368" s="193">
        <f t="shared" si="1804"/>
        <v>0.4689639762</v>
      </c>
      <c r="IC368" s="193">
        <f t="shared" si="1804"/>
        <v>0.4689639762</v>
      </c>
      <c r="ID368" s="193">
        <f t="shared" si="1804"/>
        <v>0.4570255459</v>
      </c>
      <c r="IE368" s="193">
        <f t="shared" si="1804"/>
        <v>0.4291425007</v>
      </c>
      <c r="IF368" s="193">
        <f t="shared" si="1804"/>
        <v>0.4095522577</v>
      </c>
      <c r="IG368" s="193">
        <f t="shared" si="1804"/>
        <v>0.3966122812</v>
      </c>
      <c r="IH368" s="193">
        <f t="shared" si="1804"/>
        <v>0.3753795025</v>
      </c>
      <c r="II368" s="193">
        <f t="shared" si="1804"/>
        <v>0.3605566193</v>
      </c>
      <c r="IJ368" s="193">
        <f t="shared" si="1804"/>
        <v>0.3445318807</v>
      </c>
      <c r="IK368" s="193">
        <f t="shared" si="1804"/>
        <v>0.323299102</v>
      </c>
      <c r="IL368" s="193">
        <f t="shared" si="1804"/>
        <v>0.2884452954</v>
      </c>
      <c r="IM368" s="193">
        <f t="shared" si="1804"/>
        <v>0.2648088059</v>
      </c>
      <c r="IN368" s="193">
        <f t="shared" si="1804"/>
        <v>0.2403710795</v>
      </c>
      <c r="IO368" s="193">
        <f t="shared" si="23"/>
        <v>0</v>
      </c>
      <c r="IP368" s="193">
        <f t="shared" si="29"/>
        <v>0</v>
      </c>
      <c r="IQ368" s="193">
        <f t="shared" ref="IQ368:KK368" si="1805">MAX((MIN(CZ368+IP368,$IO$7))-GT368,0)</f>
        <v>0</v>
      </c>
      <c r="IR368" s="193">
        <f t="shared" si="1805"/>
        <v>0</v>
      </c>
      <c r="IS368" s="193">
        <f t="shared" si="1805"/>
        <v>0</v>
      </c>
      <c r="IT368" s="193">
        <f t="shared" si="1805"/>
        <v>0</v>
      </c>
      <c r="IU368" s="193">
        <f t="shared" si="1805"/>
        <v>0</v>
      </c>
      <c r="IV368" s="193">
        <f t="shared" si="1805"/>
        <v>0</v>
      </c>
      <c r="IW368" s="193">
        <f t="shared" si="1805"/>
        <v>0</v>
      </c>
      <c r="IX368" s="193">
        <f t="shared" si="1805"/>
        <v>0</v>
      </c>
      <c r="IY368" s="193">
        <f t="shared" si="1805"/>
        <v>0</v>
      </c>
      <c r="IZ368" s="193">
        <f t="shared" si="1805"/>
        <v>0</v>
      </c>
      <c r="JA368" s="193">
        <f t="shared" si="1805"/>
        <v>0</v>
      </c>
      <c r="JB368" s="193">
        <f t="shared" si="1805"/>
        <v>0</v>
      </c>
      <c r="JC368" s="193">
        <f t="shared" si="1805"/>
        <v>0</v>
      </c>
      <c r="JD368" s="193">
        <f t="shared" si="1805"/>
        <v>0</v>
      </c>
      <c r="JE368" s="193">
        <f t="shared" si="1805"/>
        <v>0</v>
      </c>
      <c r="JF368" s="193">
        <f t="shared" si="1805"/>
        <v>0</v>
      </c>
      <c r="JG368" s="193">
        <f t="shared" si="1805"/>
        <v>0</v>
      </c>
      <c r="JH368" s="193">
        <f t="shared" si="1805"/>
        <v>0</v>
      </c>
      <c r="JI368" s="193">
        <f t="shared" si="1805"/>
        <v>0</v>
      </c>
      <c r="JJ368" s="193">
        <f t="shared" si="1805"/>
        <v>0</v>
      </c>
      <c r="JK368" s="193">
        <f t="shared" si="1805"/>
        <v>0</v>
      </c>
      <c r="JL368" s="193">
        <f t="shared" si="1805"/>
        <v>0</v>
      </c>
      <c r="JM368" s="193">
        <f t="shared" si="1805"/>
        <v>0</v>
      </c>
      <c r="JN368" s="193">
        <f t="shared" si="1805"/>
        <v>0</v>
      </c>
      <c r="JO368" s="193">
        <f t="shared" si="1805"/>
        <v>0</v>
      </c>
      <c r="JP368" s="193">
        <f t="shared" si="1805"/>
        <v>0</v>
      </c>
      <c r="JQ368" s="193">
        <f t="shared" si="1805"/>
        <v>0</v>
      </c>
      <c r="JR368" s="193">
        <f t="shared" si="1805"/>
        <v>0</v>
      </c>
      <c r="JS368" s="193">
        <f t="shared" si="1805"/>
        <v>0</v>
      </c>
      <c r="JT368" s="193">
        <f t="shared" si="1805"/>
        <v>0</v>
      </c>
      <c r="JU368" s="193">
        <f t="shared" si="1805"/>
        <v>0</v>
      </c>
      <c r="JV368" s="193">
        <f t="shared" si="1805"/>
        <v>0</v>
      </c>
      <c r="JW368" s="193">
        <f t="shared" si="1805"/>
        <v>0</v>
      </c>
      <c r="JX368" s="193">
        <f t="shared" si="1805"/>
        <v>0</v>
      </c>
      <c r="JY368" s="193">
        <f t="shared" si="1805"/>
        <v>0</v>
      </c>
      <c r="JZ368" s="193">
        <f t="shared" si="1805"/>
        <v>0</v>
      </c>
      <c r="KA368" s="193">
        <f t="shared" si="1805"/>
        <v>0</v>
      </c>
      <c r="KB368" s="193">
        <f t="shared" si="1805"/>
        <v>0</v>
      </c>
      <c r="KC368" s="193">
        <f t="shared" si="1805"/>
        <v>0</v>
      </c>
      <c r="KD368" s="193">
        <f t="shared" si="1805"/>
        <v>0</v>
      </c>
      <c r="KE368" s="193">
        <f t="shared" si="1805"/>
        <v>0</v>
      </c>
      <c r="KF368" s="193">
        <f t="shared" si="1805"/>
        <v>0</v>
      </c>
      <c r="KG368" s="193">
        <f t="shared" si="1805"/>
        <v>0</v>
      </c>
      <c r="KH368" s="193">
        <f t="shared" si="1805"/>
        <v>0</v>
      </c>
      <c r="KI368" s="193">
        <f t="shared" si="1805"/>
        <v>0</v>
      </c>
      <c r="KJ368" s="193">
        <f t="shared" si="1805"/>
        <v>0</v>
      </c>
      <c r="KK368" s="193">
        <f t="shared" si="1805"/>
        <v>0</v>
      </c>
      <c r="KL368" s="1"/>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c r="LK368" s="1"/>
      <c r="LL368" s="1"/>
      <c r="LM368" s="1"/>
      <c r="LN368" s="1"/>
    </row>
    <row r="369" ht="14.25" customHeight="1">
      <c r="A369" s="1">
        <v>12.0</v>
      </c>
      <c r="B369" s="1">
        <f t="shared" ref="B369:C369" si="1806">B368+1</f>
        <v>359</v>
      </c>
      <c r="C369" s="267">
        <f t="shared" si="1806"/>
        <v>43824</v>
      </c>
      <c r="D369" s="193">
        <f t="shared" si="15"/>
        <v>14.26582326</v>
      </c>
      <c r="E369" s="193">
        <f>(SUMIFS(Profile!$F$2:$F$17521,Profile!$B$2:$B$17521,$B369,Profile!$C$2:$C$17521,E$8))*$C$6</f>
        <v>0.2219426301</v>
      </c>
      <c r="F369" s="193">
        <f>(SUMIFS(Profile!$F$2:$F$17521,Profile!$B$2:$B$17521,$B369,Profile!$C$2:$C$17521,F$8))*$C$6</f>
        <v>0.1902937713</v>
      </c>
      <c r="G369" s="193">
        <f>(SUMIFS(Profile!$F$2:$F$17521,Profile!$B$2:$B$17521,$B369,Profile!$C$2:$C$17521,G$8))*$C$6</f>
        <v>0.1766727435</v>
      </c>
      <c r="H369" s="193">
        <f>(SUMIFS(Profile!$F$2:$F$17521,Profile!$B$2:$B$17521,$B369,Profile!$C$2:$C$17521,H$8))*$C$6</f>
        <v>0.1558405832</v>
      </c>
      <c r="I369" s="193">
        <f>(SUMIFS(Profile!$F$2:$F$17521,Profile!$B$2:$B$17521,$B369,Profile!$C$2:$C$17521,I$8))*$C$6</f>
        <v>0.1474275954</v>
      </c>
      <c r="J369" s="193">
        <f>(SUMIFS(Profile!$F$2:$F$17521,Profile!$B$2:$B$17521,$B369,Profile!$C$2:$C$17521,J$8))*$C$6</f>
        <v>0.1386139892</v>
      </c>
      <c r="K369" s="193">
        <f>(SUMIFS(Profile!$F$2:$F$17521,Profile!$B$2:$B$17521,$B369,Profile!$C$2:$C$17521,K$8))*$C$6</f>
        <v>0.1438220293</v>
      </c>
      <c r="L369" s="193">
        <f>(SUMIFS(Profile!$F$2:$F$17521,Profile!$B$2:$B$17521,$B369,Profile!$C$2:$C$17521,L$8))*$C$6</f>
        <v>0.1446232662</v>
      </c>
      <c r="M369" s="193">
        <f>(SUMIFS(Profile!$F$2:$F$17521,Profile!$B$2:$B$17521,$B369,Profile!$C$2:$C$17521,M$8))*$C$6</f>
        <v>0.1406170815</v>
      </c>
      <c r="N369" s="193">
        <f>(SUMIFS(Profile!$F$2:$F$17521,Profile!$B$2:$B$17521,$B369,Profile!$C$2:$C$17521,N$8))*$C$6</f>
        <v>0.1346078045</v>
      </c>
      <c r="O369" s="193">
        <f>(SUMIFS(Profile!$F$2:$F$17521,Profile!$B$2:$B$17521,$B369,Profile!$C$2:$C$17521,O$8))*$C$6</f>
        <v>0.1414183185</v>
      </c>
      <c r="P369" s="193">
        <f>(SUMIFS(Profile!$F$2:$F$17521,Profile!$B$2:$B$17521,$B369,Profile!$C$2:$C$17521,P$8))*$C$6</f>
        <v>0.1430207923</v>
      </c>
      <c r="Q369" s="193">
        <f>(SUMIFS(Profile!$F$2:$F$17521,Profile!$B$2:$B$17521,$B369,Profile!$C$2:$C$17521,Q$8))*$C$6</f>
        <v>0.1586449125</v>
      </c>
      <c r="R369" s="193">
        <f>(SUMIFS(Profile!$F$2:$F$17521,Profile!$B$2:$B$17521,$B369,Profile!$C$2:$C$17521,R$8))*$C$6</f>
        <v>0.1678591372</v>
      </c>
      <c r="S369" s="193">
        <f>(SUMIFS(Profile!$F$2:$F$17521,Profile!$B$2:$B$17521,$B369,Profile!$C$2:$C$17521,S$8))*$C$6</f>
        <v>0.193498719</v>
      </c>
      <c r="T369" s="193">
        <f>(SUMIFS(Profile!$F$2:$F$17521,Profile!$B$2:$B$17521,$B369,Profile!$C$2:$C$17521,T$8))*$C$6</f>
        <v>0.2255481963</v>
      </c>
      <c r="U369" s="193">
        <f>(SUMIFS(Profile!$F$2:$F$17521,Profile!$B$2:$B$17521,$B369,Profile!$C$2:$C$17521,U$8))*$C$6</f>
        <v>0.2856409662</v>
      </c>
      <c r="V369" s="193">
        <f>(SUMIFS(Profile!$F$2:$F$17521,Profile!$B$2:$B$17521,$B369,Profile!$C$2:$C$17521,V$8))*$C$6</f>
        <v>0.346534973</v>
      </c>
      <c r="W369" s="193">
        <f>(SUMIFS(Profile!$F$2:$F$17521,Profile!$B$2:$B$17521,$B369,Profile!$C$2:$C$17521,W$8))*$C$6</f>
        <v>0.3681683701</v>
      </c>
      <c r="X369" s="193">
        <f>(SUMIFS(Profile!$F$2:$F$17521,Profile!$B$2:$B$17521,$B369,Profile!$C$2:$C$17521,X$8))*$C$6</f>
        <v>0.4053457638</v>
      </c>
      <c r="Y369" s="193">
        <f>(SUMIFS(Profile!$F$2:$F$17521,Profile!$B$2:$B$17521,$B369,Profile!$C$2:$C$17521,Y$8))*$C$6</f>
        <v>0.4490532384</v>
      </c>
      <c r="Z369" s="193">
        <f>(SUMIFS(Profile!$F$2:$F$17521,Profile!$B$2:$B$17521,$B369,Profile!$C$2:$C$17521,Z$8))*$C$6</f>
        <v>0.4331086235</v>
      </c>
      <c r="AA369" s="193">
        <f>(SUMIFS(Profile!$F$2:$F$17521,Profile!$B$2:$B$17521,$B369,Profile!$C$2:$C$17521,AA$8))*$C$6</f>
        <v>0.4297434284</v>
      </c>
      <c r="AB369" s="193">
        <f>(SUMIFS(Profile!$F$2:$F$17521,Profile!$B$2:$B$17521,$B369,Profile!$C$2:$C$17521,AB$8))*$C$6</f>
        <v>0.4646773586</v>
      </c>
      <c r="AC369" s="193">
        <f>(SUMIFS(Profile!$F$2:$F$17521,Profile!$B$2:$B$17521,$B369,Profile!$C$2:$C$17521,AC$8))*$C$6</f>
        <v>0.4423228482</v>
      </c>
      <c r="AD369" s="193">
        <f>(SUMIFS(Profile!$F$2:$F$17521,Profile!$B$2:$B$17521,$B369,Profile!$C$2:$C$17521,AD$8))*$C$6</f>
        <v>0.4198080904</v>
      </c>
      <c r="AE369" s="193">
        <f>(SUMIFS(Profile!$F$2:$F$17521,Profile!$B$2:$B$17521,$B369,Profile!$C$2:$C$17521,AE$8))*$C$6</f>
        <v>0.423573904</v>
      </c>
      <c r="AF369" s="193">
        <f>(SUMIFS(Profile!$F$2:$F$17521,Profile!$B$2:$B$17521,$B369,Profile!$C$2:$C$17521,AF$8))*$C$6</f>
        <v>0.4041439084</v>
      </c>
      <c r="AG369" s="193">
        <f>(SUMIFS(Profile!$F$2:$F$17521,Profile!$B$2:$B$17521,$B369,Profile!$C$2:$C$17521,AG$8))*$C$6</f>
        <v>0.3821900165</v>
      </c>
      <c r="AH369" s="193">
        <f>(SUMIFS(Profile!$F$2:$F$17521,Profile!$B$2:$B$17521,$B369,Profile!$C$2:$C$17521,AH$8))*$C$6</f>
        <v>0.3849943457</v>
      </c>
      <c r="AI369" s="193">
        <f>(SUMIFS(Profile!$F$2:$F$17521,Profile!$B$2:$B$17521,$B369,Profile!$C$2:$C$17521,AI$8))*$C$6</f>
        <v>0.3617584747</v>
      </c>
      <c r="AJ369" s="193">
        <f>(SUMIFS(Profile!$F$2:$F$17521,Profile!$B$2:$B$17521,$B369,Profile!$C$2:$C$17521,AJ$8))*$C$6</f>
        <v>0.3681683701</v>
      </c>
      <c r="AK369" s="193">
        <f>(SUMIFS(Profile!$F$2:$F$17521,Profile!$B$2:$B$17521,$B369,Profile!$C$2:$C$17521,AK$8))*$C$6</f>
        <v>0.3641621855</v>
      </c>
      <c r="AL369" s="193">
        <f>(SUMIFS(Profile!$F$2:$F$17521,Profile!$B$2:$B$17521,$B369,Profile!$C$2:$C$17521,AL$8))*$C$6</f>
        <v>0.369770844</v>
      </c>
      <c r="AM369" s="193">
        <f>(SUMIFS(Profile!$F$2:$F$17521,Profile!$B$2:$B$17521,$B369,Profile!$C$2:$C$17521,AM$8))*$C$6</f>
        <v>0.3709726994</v>
      </c>
      <c r="AN369" s="193">
        <f>(SUMIFS(Profile!$F$2:$F$17521,Profile!$B$2:$B$17521,$B369,Profile!$C$2:$C$17521,AN$8))*$C$6</f>
        <v>0.3553485792</v>
      </c>
      <c r="AO369" s="193">
        <f>(SUMIFS(Profile!$F$2:$F$17521,Profile!$B$2:$B$17521,$B369,Profile!$C$2:$C$17521,AO$8))*$C$6</f>
        <v>0.3557491977</v>
      </c>
      <c r="AP369" s="193">
        <f>(SUMIFS(Profile!$F$2:$F$17521,Profile!$B$2:$B$17521,$B369,Profile!$C$2:$C$17521,AP$8))*$C$6</f>
        <v>0.3509417761</v>
      </c>
      <c r="AQ369" s="193">
        <f>(SUMIFS(Profile!$F$2:$F$17521,Profile!$B$2:$B$17521,$B369,Profile!$C$2:$C$17521,AQ$8))*$C$6</f>
        <v>0.3365195113</v>
      </c>
      <c r="AR369" s="193">
        <f>(SUMIFS(Profile!$F$2:$F$17521,Profile!$B$2:$B$17521,$B369,Profile!$C$2:$C$17521,AR$8))*$C$6</f>
        <v>0.3457337361</v>
      </c>
      <c r="AS369" s="193">
        <f>(SUMIFS(Profile!$F$2:$F$17521,Profile!$B$2:$B$17521,$B369,Profile!$C$2:$C$17521,AS$8))*$C$6</f>
        <v>0.3429294068</v>
      </c>
      <c r="AT369" s="193">
        <f>(SUMIFS(Profile!$F$2:$F$17521,Profile!$B$2:$B$17521,$B369,Profile!$C$2:$C$17521,AT$8))*$C$6</f>
        <v>0.3333145636</v>
      </c>
      <c r="AU369" s="193">
        <f>(SUMIFS(Profile!$F$2:$F$17521,Profile!$B$2:$B$17521,$B369,Profile!$C$2:$C$17521,AU$8))*$C$6</f>
        <v>0.3337151821</v>
      </c>
      <c r="AV369" s="193">
        <f>(SUMIFS(Profile!$F$2:$F$17521,Profile!$B$2:$B$17521,$B369,Profile!$C$2:$C$17521,AV$8))*$C$6</f>
        <v>0.3212960096</v>
      </c>
      <c r="AW369" s="193">
        <f>(SUMIFS(Profile!$F$2:$F$17521,Profile!$B$2:$B$17521,$B369,Profile!$C$2:$C$17521,AW$8))*$C$6</f>
        <v>0.2964576648</v>
      </c>
      <c r="AX369" s="193">
        <f>(SUMIFS(Profile!$F$2:$F$17521,Profile!$B$2:$B$17521,$B369,Profile!$C$2:$C$17521,AX$8))*$C$6</f>
        <v>0.2884452954</v>
      </c>
      <c r="AY369" s="193">
        <f>(SUMIFS(Profile!$F$2:$F$17521,Profile!$B$2:$B$17521,$B369,Profile!$C$2:$C$17521,AY$8))*$C$6</f>
        <v>0.2559951997</v>
      </c>
      <c r="AZ369" s="193">
        <f>(SUMIFS(Profile!$F$2:$F$17521,Profile!$B$2:$B$17521,$B369,Profile!$C$2:$C$17521,AZ$8))*$C$6</f>
        <v>0.2507871596</v>
      </c>
      <c r="BA369" s="193">
        <f t="shared" si="16"/>
        <v>1.341068059</v>
      </c>
      <c r="BB369" s="193">
        <f>(SUMIFS(Profile!$E$2:$E$17521,Profile!$B$2:$B$17521,$B369,Profile!$C$2:$C$17521,BB$8))*$C$9</f>
        <v>0</v>
      </c>
      <c r="BC369" s="193">
        <f>(SUMIFS(Profile!$E$2:$E$17521,Profile!$B$2:$B$17521,$B369,Profile!$C$2:$C$17521,BC$8))*$C$9</f>
        <v>0</v>
      </c>
      <c r="BD369" s="193">
        <f>(SUMIFS(Profile!$E$2:$E$17521,Profile!$B$2:$B$17521,$B369,Profile!$C$2:$C$17521,BD$8))*$C$9</f>
        <v>0</v>
      </c>
      <c r="BE369" s="193">
        <f>(SUMIFS(Profile!$E$2:$E$17521,Profile!$B$2:$B$17521,$B369,Profile!$C$2:$C$17521,BE$8))*$C$9</f>
        <v>0</v>
      </c>
      <c r="BF369" s="193">
        <f>(SUMIFS(Profile!$E$2:$E$17521,Profile!$B$2:$B$17521,$B369,Profile!$C$2:$C$17521,BF$8))*$C$9</f>
        <v>0</v>
      </c>
      <c r="BG369" s="193">
        <f>(SUMIFS(Profile!$E$2:$E$17521,Profile!$B$2:$B$17521,$B369,Profile!$C$2:$C$17521,BG$8))*$C$9</f>
        <v>0</v>
      </c>
      <c r="BH369" s="193">
        <f>(SUMIFS(Profile!$E$2:$E$17521,Profile!$B$2:$B$17521,$B369,Profile!$C$2:$C$17521,BH$8))*$C$9</f>
        <v>0</v>
      </c>
      <c r="BI369" s="193">
        <f>(SUMIFS(Profile!$E$2:$E$17521,Profile!$B$2:$B$17521,$B369,Profile!$C$2:$C$17521,BI$8))*$C$9</f>
        <v>0</v>
      </c>
      <c r="BJ369" s="193">
        <f>(SUMIFS(Profile!$E$2:$E$17521,Profile!$B$2:$B$17521,$B369,Profile!$C$2:$C$17521,BJ$8))*$C$9</f>
        <v>0</v>
      </c>
      <c r="BK369" s="193">
        <f>(SUMIFS(Profile!$E$2:$E$17521,Profile!$B$2:$B$17521,$B369,Profile!$C$2:$C$17521,BK$8))*$C$9</f>
        <v>0</v>
      </c>
      <c r="BL369" s="193">
        <f>(SUMIFS(Profile!$E$2:$E$17521,Profile!$B$2:$B$17521,$B369,Profile!$C$2:$C$17521,BL$8))*$C$9</f>
        <v>0</v>
      </c>
      <c r="BM369" s="193">
        <f>(SUMIFS(Profile!$E$2:$E$17521,Profile!$B$2:$B$17521,$B369,Profile!$C$2:$C$17521,BM$8))*$C$9</f>
        <v>0</v>
      </c>
      <c r="BN369" s="193">
        <f>(SUMIFS(Profile!$E$2:$E$17521,Profile!$B$2:$B$17521,$B369,Profile!$C$2:$C$17521,BN$8))*$C$9</f>
        <v>0</v>
      </c>
      <c r="BO369" s="193">
        <f>(SUMIFS(Profile!$E$2:$E$17521,Profile!$B$2:$B$17521,$B369,Profile!$C$2:$C$17521,BO$8))*$C$9</f>
        <v>0</v>
      </c>
      <c r="BP369" s="193">
        <f>(SUMIFS(Profile!$E$2:$E$17521,Profile!$B$2:$B$17521,$B369,Profile!$C$2:$C$17521,BP$8))*$C$9</f>
        <v>0</v>
      </c>
      <c r="BQ369" s="193">
        <f>(SUMIFS(Profile!$E$2:$E$17521,Profile!$B$2:$B$17521,$B369,Profile!$C$2:$C$17521,BQ$8))*$C$9</f>
        <v>0</v>
      </c>
      <c r="BR369" s="193">
        <f>(SUMIFS(Profile!$E$2:$E$17521,Profile!$B$2:$B$17521,$B369,Profile!$C$2:$C$17521,BR$8))*$C$9</f>
        <v>0.00005192357442</v>
      </c>
      <c r="BS369" s="193">
        <f>(SUMIFS(Profile!$E$2:$E$17521,Profile!$B$2:$B$17521,$B369,Profile!$C$2:$C$17521,BS$8))*$C$9</f>
        <v>0.0005690630252</v>
      </c>
      <c r="BT369" s="193">
        <f>(SUMIFS(Profile!$E$2:$E$17521,Profile!$B$2:$B$17521,$B369,Profile!$C$2:$C$17521,BT$8))*$C$9</f>
        <v>0.00293976909</v>
      </c>
      <c r="BU369" s="193">
        <f>(SUMIFS(Profile!$E$2:$E$17521,Profile!$B$2:$B$17521,$B369,Profile!$C$2:$C$17521,BU$8))*$C$9</f>
        <v>0.01104217385</v>
      </c>
      <c r="BV369" s="193">
        <f>(SUMIFS(Profile!$E$2:$E$17521,Profile!$B$2:$B$17521,$B369,Profile!$C$2:$C$17521,BV$8))*$C$9</f>
        <v>0.0283632912</v>
      </c>
      <c r="BW369" s="193">
        <f>(SUMIFS(Profile!$E$2:$E$17521,Profile!$B$2:$B$17521,$B369,Profile!$C$2:$C$17521,BW$8))*$C$9</f>
        <v>0.05793810144</v>
      </c>
      <c r="BX369" s="193">
        <f>(SUMIFS(Profile!$E$2:$E$17521,Profile!$B$2:$B$17521,$B369,Profile!$C$2:$C$17521,BX$8))*$C$9</f>
        <v>0.08248704795</v>
      </c>
      <c r="BY369" s="193">
        <f>(SUMIFS(Profile!$E$2:$E$17521,Profile!$B$2:$B$17521,$B369,Profile!$C$2:$C$17521,BY$8))*$C$9</f>
        <v>0.1099449031</v>
      </c>
      <c r="BZ369" s="193">
        <f>(SUMIFS(Profile!$E$2:$E$17521,Profile!$B$2:$B$17521,$B369,Profile!$C$2:$C$17521,BZ$8))*$C$9</f>
        <v>0.1346966353</v>
      </c>
      <c r="CA369" s="193">
        <f>(SUMIFS(Profile!$E$2:$E$17521,Profile!$B$2:$B$17521,$B369,Profile!$C$2:$C$17521,CA$8))*$C$9</f>
        <v>0.1449052508</v>
      </c>
      <c r="CB369" s="193">
        <f>(SUMIFS(Profile!$E$2:$E$17521,Profile!$B$2:$B$17521,$B369,Profile!$C$2:$C$17521,CB$8))*$C$9</f>
        <v>0.1653316144</v>
      </c>
      <c r="CC369" s="193">
        <f>(SUMIFS(Profile!$E$2:$E$17521,Profile!$B$2:$B$17521,$B369,Profile!$C$2:$C$17521,CC$8))*$C$9</f>
        <v>0.146402091</v>
      </c>
      <c r="CD369" s="193">
        <f>(SUMIFS(Profile!$E$2:$E$17521,Profile!$B$2:$B$17521,$B369,Profile!$C$2:$C$17521,CD$8))*$C$9</f>
        <v>0.1307423</v>
      </c>
      <c r="CE369" s="193">
        <f>(SUMIFS(Profile!$E$2:$E$17521,Profile!$B$2:$B$17521,$B369,Profile!$C$2:$C$17521,CE$8))*$C$9</f>
        <v>0.1122965358</v>
      </c>
      <c r="CF369" s="193">
        <f>(SUMIFS(Profile!$E$2:$E$17521,Profile!$B$2:$B$17521,$B369,Profile!$C$2:$C$17521,CF$8))*$C$9</f>
        <v>0.09145326054</v>
      </c>
      <c r="CG369" s="193">
        <f>(SUMIFS(Profile!$E$2:$E$17521,Profile!$B$2:$B$17521,$B369,Profile!$C$2:$C$17521,CG$8))*$C$9</f>
        <v>0.06017886142</v>
      </c>
      <c r="CH369" s="193">
        <f>(SUMIFS(Profile!$E$2:$E$17521,Profile!$B$2:$B$17521,$B369,Profile!$C$2:$C$17521,CH$8))*$C$9</f>
        <v>0.03671599449</v>
      </c>
      <c r="CI369" s="193">
        <f>(SUMIFS(Profile!$E$2:$E$17521,Profile!$B$2:$B$17521,$B369,Profile!$C$2:$C$17521,CI$8))*$C$9</f>
        <v>0.01845033112</v>
      </c>
      <c r="CJ369" s="193">
        <f>(SUMIFS(Profile!$E$2:$E$17521,Profile!$B$2:$B$17521,$B369,Profile!$C$2:$C$17521,CJ$8))*$C$9</f>
        <v>0.006558911258</v>
      </c>
      <c r="CK369" s="193">
        <f>(SUMIFS(Profile!$E$2:$E$17521,Profile!$B$2:$B$17521,$B369,Profile!$C$2:$C$17521,CK$8))*$C$9</f>
        <v>0</v>
      </c>
      <c r="CL369" s="193">
        <f>(SUMIFS(Profile!$E$2:$E$17521,Profile!$B$2:$B$17521,$B369,Profile!$C$2:$C$17521,CL$8))*$C$9</f>
        <v>0</v>
      </c>
      <c r="CM369" s="193">
        <f>(SUMIFS(Profile!$E$2:$E$17521,Profile!$B$2:$B$17521,$B369,Profile!$C$2:$C$17521,CM$8))*$C$9</f>
        <v>0</v>
      </c>
      <c r="CN369" s="193">
        <f>(SUMIFS(Profile!$E$2:$E$17521,Profile!$B$2:$B$17521,$B369,Profile!$C$2:$C$17521,CN$8))*$C$9</f>
        <v>0</v>
      </c>
      <c r="CO369" s="193">
        <f>(SUMIFS(Profile!$E$2:$E$17521,Profile!$B$2:$B$17521,$B369,Profile!$C$2:$C$17521,CO$8))*$C$9</f>
        <v>0</v>
      </c>
      <c r="CP369" s="193">
        <f>(SUMIFS(Profile!$E$2:$E$17521,Profile!$B$2:$B$17521,$B369,Profile!$C$2:$C$17521,CP$8))*$C$9</f>
        <v>0</v>
      </c>
      <c r="CQ369" s="193">
        <f>(SUMIFS(Profile!$E$2:$E$17521,Profile!$B$2:$B$17521,$B369,Profile!$C$2:$C$17521,CQ$8))*$C$9</f>
        <v>0</v>
      </c>
      <c r="CR369" s="193">
        <f>(SUMIFS(Profile!$E$2:$E$17521,Profile!$B$2:$B$17521,$B369,Profile!$C$2:$C$17521,CR$8))*$C$9</f>
        <v>0</v>
      </c>
      <c r="CS369" s="193">
        <f>(SUMIFS(Profile!$E$2:$E$17521,Profile!$B$2:$B$17521,$B369,Profile!$C$2:$C$17521,CS$8))*$C$9</f>
        <v>0</v>
      </c>
      <c r="CT369" s="193">
        <f>(SUMIFS(Profile!$E$2:$E$17521,Profile!$B$2:$B$17521,$B369,Profile!$C$2:$C$17521,CT$8))*$C$9</f>
        <v>0</v>
      </c>
      <c r="CU369" s="193">
        <f>(SUMIFS(Profile!$E$2:$E$17521,Profile!$B$2:$B$17521,$B369,Profile!$C$2:$C$17521,CU$8))*$C$9</f>
        <v>0</v>
      </c>
      <c r="CV369" s="193">
        <f>(SUMIFS(Profile!$E$2:$E$17521,Profile!$B$2:$B$17521,$B369,Profile!$C$2:$C$17521,CV$8))*$C$9</f>
        <v>0</v>
      </c>
      <c r="CW369" s="193">
        <f>(SUMIFS(Profile!$E$2:$E$17521,Profile!$B$2:$B$17521,$B369,Profile!$C$2:$C$17521,CW$8))*$C$9</f>
        <v>0</v>
      </c>
      <c r="CX369" s="193">
        <f t="shared" si="17"/>
        <v>0</v>
      </c>
      <c r="CY369" s="193">
        <f t="shared" ref="CY369:ET369" si="1807">MAX(BB369-E369,0)</f>
        <v>0</v>
      </c>
      <c r="CZ369" s="193">
        <f t="shared" si="1807"/>
        <v>0</v>
      </c>
      <c r="DA369" s="193">
        <f t="shared" si="1807"/>
        <v>0</v>
      </c>
      <c r="DB369" s="193">
        <f t="shared" si="1807"/>
        <v>0</v>
      </c>
      <c r="DC369" s="193">
        <f t="shared" si="1807"/>
        <v>0</v>
      </c>
      <c r="DD369" s="193">
        <f t="shared" si="1807"/>
        <v>0</v>
      </c>
      <c r="DE369" s="193">
        <f t="shared" si="1807"/>
        <v>0</v>
      </c>
      <c r="DF369" s="193">
        <f t="shared" si="1807"/>
        <v>0</v>
      </c>
      <c r="DG369" s="193">
        <f t="shared" si="1807"/>
        <v>0</v>
      </c>
      <c r="DH369" s="193">
        <f t="shared" si="1807"/>
        <v>0</v>
      </c>
      <c r="DI369" s="193">
        <f t="shared" si="1807"/>
        <v>0</v>
      </c>
      <c r="DJ369" s="193">
        <f t="shared" si="1807"/>
        <v>0</v>
      </c>
      <c r="DK369" s="193">
        <f t="shared" si="1807"/>
        <v>0</v>
      </c>
      <c r="DL369" s="193">
        <f t="shared" si="1807"/>
        <v>0</v>
      </c>
      <c r="DM369" s="193">
        <f t="shared" si="1807"/>
        <v>0</v>
      </c>
      <c r="DN369" s="193">
        <f t="shared" si="1807"/>
        <v>0</v>
      </c>
      <c r="DO369" s="193">
        <f t="shared" si="1807"/>
        <v>0</v>
      </c>
      <c r="DP369" s="193">
        <f t="shared" si="1807"/>
        <v>0</v>
      </c>
      <c r="DQ369" s="193">
        <f t="shared" si="1807"/>
        <v>0</v>
      </c>
      <c r="DR369" s="193">
        <f t="shared" si="1807"/>
        <v>0</v>
      </c>
      <c r="DS369" s="193">
        <f t="shared" si="1807"/>
        <v>0</v>
      </c>
      <c r="DT369" s="193">
        <f t="shared" si="1807"/>
        <v>0</v>
      </c>
      <c r="DU369" s="193">
        <f t="shared" si="1807"/>
        <v>0</v>
      </c>
      <c r="DV369" s="193">
        <f t="shared" si="1807"/>
        <v>0</v>
      </c>
      <c r="DW369" s="193">
        <f t="shared" si="1807"/>
        <v>0</v>
      </c>
      <c r="DX369" s="193">
        <f t="shared" si="1807"/>
        <v>0</v>
      </c>
      <c r="DY369" s="193">
        <f t="shared" si="1807"/>
        <v>0</v>
      </c>
      <c r="DZ369" s="193">
        <f t="shared" si="1807"/>
        <v>0</v>
      </c>
      <c r="EA369" s="193">
        <f t="shared" si="1807"/>
        <v>0</v>
      </c>
      <c r="EB369" s="193">
        <f t="shared" si="1807"/>
        <v>0</v>
      </c>
      <c r="EC369" s="193">
        <f t="shared" si="1807"/>
        <v>0</v>
      </c>
      <c r="ED369" s="193">
        <f t="shared" si="1807"/>
        <v>0</v>
      </c>
      <c r="EE369" s="193">
        <f t="shared" si="1807"/>
        <v>0</v>
      </c>
      <c r="EF369" s="193">
        <f t="shared" si="1807"/>
        <v>0</v>
      </c>
      <c r="EG369" s="193">
        <f t="shared" si="1807"/>
        <v>0</v>
      </c>
      <c r="EH369" s="193">
        <f t="shared" si="1807"/>
        <v>0</v>
      </c>
      <c r="EI369" s="193">
        <f t="shared" si="1807"/>
        <v>0</v>
      </c>
      <c r="EJ369" s="193">
        <f t="shared" si="1807"/>
        <v>0</v>
      </c>
      <c r="EK369" s="193">
        <f t="shared" si="1807"/>
        <v>0</v>
      </c>
      <c r="EL369" s="193">
        <f t="shared" si="1807"/>
        <v>0</v>
      </c>
      <c r="EM369" s="193">
        <f t="shared" si="1807"/>
        <v>0</v>
      </c>
      <c r="EN369" s="193">
        <f t="shared" si="1807"/>
        <v>0</v>
      </c>
      <c r="EO369" s="193">
        <f t="shared" si="1807"/>
        <v>0</v>
      </c>
      <c r="EP369" s="193">
        <f t="shared" si="1807"/>
        <v>0</v>
      </c>
      <c r="EQ369" s="193">
        <f t="shared" si="1807"/>
        <v>0</v>
      </c>
      <c r="ER369" s="193">
        <f t="shared" si="1807"/>
        <v>0</v>
      </c>
      <c r="ES369" s="193">
        <f t="shared" si="1807"/>
        <v>0</v>
      </c>
      <c r="ET369" s="193">
        <f t="shared" si="1807"/>
        <v>0</v>
      </c>
      <c r="EU369" s="193">
        <f t="shared" si="19"/>
        <v>1.341068059</v>
      </c>
      <c r="EV369" s="193">
        <f t="shared" ref="EV369:GQ369" si="1808">BB369-CY369</f>
        <v>0</v>
      </c>
      <c r="EW369" s="193">
        <f t="shared" si="1808"/>
        <v>0</v>
      </c>
      <c r="EX369" s="193">
        <f t="shared" si="1808"/>
        <v>0</v>
      </c>
      <c r="EY369" s="193">
        <f t="shared" si="1808"/>
        <v>0</v>
      </c>
      <c r="EZ369" s="193">
        <f t="shared" si="1808"/>
        <v>0</v>
      </c>
      <c r="FA369" s="193">
        <f t="shared" si="1808"/>
        <v>0</v>
      </c>
      <c r="FB369" s="193">
        <f t="shared" si="1808"/>
        <v>0</v>
      </c>
      <c r="FC369" s="193">
        <f t="shared" si="1808"/>
        <v>0</v>
      </c>
      <c r="FD369" s="193">
        <f t="shared" si="1808"/>
        <v>0</v>
      </c>
      <c r="FE369" s="193">
        <f t="shared" si="1808"/>
        <v>0</v>
      </c>
      <c r="FF369" s="193">
        <f t="shared" si="1808"/>
        <v>0</v>
      </c>
      <c r="FG369" s="193">
        <f t="shared" si="1808"/>
        <v>0</v>
      </c>
      <c r="FH369" s="193">
        <f t="shared" si="1808"/>
        <v>0</v>
      </c>
      <c r="FI369" s="193">
        <f t="shared" si="1808"/>
        <v>0</v>
      </c>
      <c r="FJ369" s="193">
        <f t="shared" si="1808"/>
        <v>0</v>
      </c>
      <c r="FK369" s="193">
        <f t="shared" si="1808"/>
        <v>0</v>
      </c>
      <c r="FL369" s="193">
        <f t="shared" si="1808"/>
        <v>0.00005192357442</v>
      </c>
      <c r="FM369" s="193">
        <f t="shared" si="1808"/>
        <v>0.0005690630252</v>
      </c>
      <c r="FN369" s="193">
        <f t="shared" si="1808"/>
        <v>0.00293976909</v>
      </c>
      <c r="FO369" s="193">
        <f t="shared" si="1808"/>
        <v>0.01104217385</v>
      </c>
      <c r="FP369" s="193">
        <f t="shared" si="1808"/>
        <v>0.0283632912</v>
      </c>
      <c r="FQ369" s="193">
        <f t="shared" si="1808"/>
        <v>0.05793810144</v>
      </c>
      <c r="FR369" s="193">
        <f t="shared" si="1808"/>
        <v>0.08248704795</v>
      </c>
      <c r="FS369" s="193">
        <f t="shared" si="1808"/>
        <v>0.1099449031</v>
      </c>
      <c r="FT369" s="193">
        <f t="shared" si="1808"/>
        <v>0.1346966353</v>
      </c>
      <c r="FU369" s="193">
        <f t="shared" si="1808"/>
        <v>0.1449052508</v>
      </c>
      <c r="FV369" s="193">
        <f t="shared" si="1808"/>
        <v>0.1653316144</v>
      </c>
      <c r="FW369" s="193">
        <f t="shared" si="1808"/>
        <v>0.146402091</v>
      </c>
      <c r="FX369" s="193">
        <f t="shared" si="1808"/>
        <v>0.1307423</v>
      </c>
      <c r="FY369" s="193">
        <f t="shared" si="1808"/>
        <v>0.1122965358</v>
      </c>
      <c r="FZ369" s="193">
        <f t="shared" si="1808"/>
        <v>0.09145326054</v>
      </c>
      <c r="GA369" s="193">
        <f t="shared" si="1808"/>
        <v>0.06017886142</v>
      </c>
      <c r="GB369" s="193">
        <f t="shared" si="1808"/>
        <v>0.03671599449</v>
      </c>
      <c r="GC369" s="193">
        <f t="shared" si="1808"/>
        <v>0.01845033112</v>
      </c>
      <c r="GD369" s="193">
        <f t="shared" si="1808"/>
        <v>0.006558911258</v>
      </c>
      <c r="GE369" s="193">
        <f t="shared" si="1808"/>
        <v>0</v>
      </c>
      <c r="GF369" s="193">
        <f t="shared" si="1808"/>
        <v>0</v>
      </c>
      <c r="GG369" s="193">
        <f t="shared" si="1808"/>
        <v>0</v>
      </c>
      <c r="GH369" s="193">
        <f t="shared" si="1808"/>
        <v>0</v>
      </c>
      <c r="GI369" s="193">
        <f t="shared" si="1808"/>
        <v>0</v>
      </c>
      <c r="GJ369" s="193">
        <f t="shared" si="1808"/>
        <v>0</v>
      </c>
      <c r="GK369" s="193">
        <f t="shared" si="1808"/>
        <v>0</v>
      </c>
      <c r="GL369" s="193">
        <f t="shared" si="1808"/>
        <v>0</v>
      </c>
      <c r="GM369" s="193">
        <f t="shared" si="1808"/>
        <v>0</v>
      </c>
      <c r="GN369" s="193">
        <f t="shared" si="1808"/>
        <v>0</v>
      </c>
      <c r="GO369" s="193">
        <f t="shared" si="1808"/>
        <v>0</v>
      </c>
      <c r="GP369" s="193">
        <f t="shared" si="1808"/>
        <v>0</v>
      </c>
      <c r="GQ369" s="193">
        <f t="shared" si="1808"/>
        <v>0</v>
      </c>
      <c r="GR369" s="193">
        <f t="shared" si="21"/>
        <v>12.9247552</v>
      </c>
      <c r="GS369" s="193">
        <f t="shared" ref="GS369:IN369" si="1809">E369-EV369</f>
        <v>0.2219426301</v>
      </c>
      <c r="GT369" s="193">
        <f t="shared" si="1809"/>
        <v>0.1902937713</v>
      </c>
      <c r="GU369" s="193">
        <f t="shared" si="1809"/>
        <v>0.1766727435</v>
      </c>
      <c r="GV369" s="193">
        <f t="shared" si="1809"/>
        <v>0.1558405832</v>
      </c>
      <c r="GW369" s="193">
        <f t="shared" si="1809"/>
        <v>0.1474275954</v>
      </c>
      <c r="GX369" s="193">
        <f t="shared" si="1809"/>
        <v>0.1386139892</v>
      </c>
      <c r="GY369" s="193">
        <f t="shared" si="1809"/>
        <v>0.1438220293</v>
      </c>
      <c r="GZ369" s="193">
        <f t="shared" si="1809"/>
        <v>0.1446232662</v>
      </c>
      <c r="HA369" s="193">
        <f t="shared" si="1809"/>
        <v>0.1406170815</v>
      </c>
      <c r="HB369" s="193">
        <f t="shared" si="1809"/>
        <v>0.1346078045</v>
      </c>
      <c r="HC369" s="193">
        <f t="shared" si="1809"/>
        <v>0.1414183185</v>
      </c>
      <c r="HD369" s="193">
        <f t="shared" si="1809"/>
        <v>0.1430207923</v>
      </c>
      <c r="HE369" s="193">
        <f t="shared" si="1809"/>
        <v>0.1586449125</v>
      </c>
      <c r="HF369" s="193">
        <f t="shared" si="1809"/>
        <v>0.1678591372</v>
      </c>
      <c r="HG369" s="193">
        <f t="shared" si="1809"/>
        <v>0.193498719</v>
      </c>
      <c r="HH369" s="193">
        <f t="shared" si="1809"/>
        <v>0.2255481963</v>
      </c>
      <c r="HI369" s="193">
        <f t="shared" si="1809"/>
        <v>0.2855890426</v>
      </c>
      <c r="HJ369" s="193">
        <f t="shared" si="1809"/>
        <v>0.34596591</v>
      </c>
      <c r="HK369" s="193">
        <f t="shared" si="1809"/>
        <v>0.3652286011</v>
      </c>
      <c r="HL369" s="193">
        <f t="shared" si="1809"/>
        <v>0.3943035899</v>
      </c>
      <c r="HM369" s="193">
        <f t="shared" si="1809"/>
        <v>0.4206899472</v>
      </c>
      <c r="HN369" s="193">
        <f t="shared" si="1809"/>
        <v>0.375170522</v>
      </c>
      <c r="HO369" s="193">
        <f t="shared" si="1809"/>
        <v>0.3472563804</v>
      </c>
      <c r="HP369" s="193">
        <f t="shared" si="1809"/>
        <v>0.3547324555</v>
      </c>
      <c r="HQ369" s="193">
        <f t="shared" si="1809"/>
        <v>0.3076262129</v>
      </c>
      <c r="HR369" s="193">
        <f t="shared" si="1809"/>
        <v>0.2749028396</v>
      </c>
      <c r="HS369" s="193">
        <f t="shared" si="1809"/>
        <v>0.2582422895</v>
      </c>
      <c r="HT369" s="193">
        <f t="shared" si="1809"/>
        <v>0.2577418174</v>
      </c>
      <c r="HU369" s="193">
        <f t="shared" si="1809"/>
        <v>0.2514477165</v>
      </c>
      <c r="HV369" s="193">
        <f t="shared" si="1809"/>
        <v>0.2726978099</v>
      </c>
      <c r="HW369" s="193">
        <f t="shared" si="1809"/>
        <v>0.2703052142</v>
      </c>
      <c r="HX369" s="193">
        <f t="shared" si="1809"/>
        <v>0.3079895087</v>
      </c>
      <c r="HY369" s="193">
        <f t="shared" si="1809"/>
        <v>0.327446191</v>
      </c>
      <c r="HZ369" s="193">
        <f t="shared" si="1809"/>
        <v>0.3513205129</v>
      </c>
      <c r="IA369" s="193">
        <f t="shared" si="1809"/>
        <v>0.3644137882</v>
      </c>
      <c r="IB369" s="193">
        <f t="shared" si="1809"/>
        <v>0.3553485792</v>
      </c>
      <c r="IC369" s="193">
        <f t="shared" si="1809"/>
        <v>0.3557491977</v>
      </c>
      <c r="ID369" s="193">
        <f t="shared" si="1809"/>
        <v>0.3509417761</v>
      </c>
      <c r="IE369" s="193">
        <f t="shared" si="1809"/>
        <v>0.3365195113</v>
      </c>
      <c r="IF369" s="193">
        <f t="shared" si="1809"/>
        <v>0.3457337361</v>
      </c>
      <c r="IG369" s="193">
        <f t="shared" si="1809"/>
        <v>0.3429294068</v>
      </c>
      <c r="IH369" s="193">
        <f t="shared" si="1809"/>
        <v>0.3333145636</v>
      </c>
      <c r="II369" s="193">
        <f t="shared" si="1809"/>
        <v>0.3337151821</v>
      </c>
      <c r="IJ369" s="193">
        <f t="shared" si="1809"/>
        <v>0.3212960096</v>
      </c>
      <c r="IK369" s="193">
        <f t="shared" si="1809"/>
        <v>0.2964576648</v>
      </c>
      <c r="IL369" s="193">
        <f t="shared" si="1809"/>
        <v>0.2884452954</v>
      </c>
      <c r="IM369" s="193">
        <f t="shared" si="1809"/>
        <v>0.2559951997</v>
      </c>
      <c r="IN369" s="193">
        <f t="shared" si="1809"/>
        <v>0.2507871596</v>
      </c>
      <c r="IO369" s="193">
        <f t="shared" si="23"/>
        <v>0</v>
      </c>
      <c r="IP369" s="193">
        <f t="shared" si="29"/>
        <v>0</v>
      </c>
      <c r="IQ369" s="193">
        <f t="shared" ref="IQ369:KK369" si="1810">MAX((MIN(CZ369+IP369,$IO$7))-GT369,0)</f>
        <v>0</v>
      </c>
      <c r="IR369" s="193">
        <f t="shared" si="1810"/>
        <v>0</v>
      </c>
      <c r="IS369" s="193">
        <f t="shared" si="1810"/>
        <v>0</v>
      </c>
      <c r="IT369" s="193">
        <f t="shared" si="1810"/>
        <v>0</v>
      </c>
      <c r="IU369" s="193">
        <f t="shared" si="1810"/>
        <v>0</v>
      </c>
      <c r="IV369" s="193">
        <f t="shared" si="1810"/>
        <v>0</v>
      </c>
      <c r="IW369" s="193">
        <f t="shared" si="1810"/>
        <v>0</v>
      </c>
      <c r="IX369" s="193">
        <f t="shared" si="1810"/>
        <v>0</v>
      </c>
      <c r="IY369" s="193">
        <f t="shared" si="1810"/>
        <v>0</v>
      </c>
      <c r="IZ369" s="193">
        <f t="shared" si="1810"/>
        <v>0</v>
      </c>
      <c r="JA369" s="193">
        <f t="shared" si="1810"/>
        <v>0</v>
      </c>
      <c r="JB369" s="193">
        <f t="shared" si="1810"/>
        <v>0</v>
      </c>
      <c r="JC369" s="193">
        <f t="shared" si="1810"/>
        <v>0</v>
      </c>
      <c r="JD369" s="193">
        <f t="shared" si="1810"/>
        <v>0</v>
      </c>
      <c r="JE369" s="193">
        <f t="shared" si="1810"/>
        <v>0</v>
      </c>
      <c r="JF369" s="193">
        <f t="shared" si="1810"/>
        <v>0</v>
      </c>
      <c r="JG369" s="193">
        <f t="shared" si="1810"/>
        <v>0</v>
      </c>
      <c r="JH369" s="193">
        <f t="shared" si="1810"/>
        <v>0</v>
      </c>
      <c r="JI369" s="193">
        <f t="shared" si="1810"/>
        <v>0</v>
      </c>
      <c r="JJ369" s="193">
        <f t="shared" si="1810"/>
        <v>0</v>
      </c>
      <c r="JK369" s="193">
        <f t="shared" si="1810"/>
        <v>0</v>
      </c>
      <c r="JL369" s="193">
        <f t="shared" si="1810"/>
        <v>0</v>
      </c>
      <c r="JM369" s="193">
        <f t="shared" si="1810"/>
        <v>0</v>
      </c>
      <c r="JN369" s="193">
        <f t="shared" si="1810"/>
        <v>0</v>
      </c>
      <c r="JO369" s="193">
        <f t="shared" si="1810"/>
        <v>0</v>
      </c>
      <c r="JP369" s="193">
        <f t="shared" si="1810"/>
        <v>0</v>
      </c>
      <c r="JQ369" s="193">
        <f t="shared" si="1810"/>
        <v>0</v>
      </c>
      <c r="JR369" s="193">
        <f t="shared" si="1810"/>
        <v>0</v>
      </c>
      <c r="JS369" s="193">
        <f t="shared" si="1810"/>
        <v>0</v>
      </c>
      <c r="JT369" s="193">
        <f t="shared" si="1810"/>
        <v>0</v>
      </c>
      <c r="JU369" s="193">
        <f t="shared" si="1810"/>
        <v>0</v>
      </c>
      <c r="JV369" s="193">
        <f t="shared" si="1810"/>
        <v>0</v>
      </c>
      <c r="JW369" s="193">
        <f t="shared" si="1810"/>
        <v>0</v>
      </c>
      <c r="JX369" s="193">
        <f t="shared" si="1810"/>
        <v>0</v>
      </c>
      <c r="JY369" s="193">
        <f t="shared" si="1810"/>
        <v>0</v>
      </c>
      <c r="JZ369" s="193">
        <f t="shared" si="1810"/>
        <v>0</v>
      </c>
      <c r="KA369" s="193">
        <f t="shared" si="1810"/>
        <v>0</v>
      </c>
      <c r="KB369" s="193">
        <f t="shared" si="1810"/>
        <v>0</v>
      </c>
      <c r="KC369" s="193">
        <f t="shared" si="1810"/>
        <v>0</v>
      </c>
      <c r="KD369" s="193">
        <f t="shared" si="1810"/>
        <v>0</v>
      </c>
      <c r="KE369" s="193">
        <f t="shared" si="1810"/>
        <v>0</v>
      </c>
      <c r="KF369" s="193">
        <f t="shared" si="1810"/>
        <v>0</v>
      </c>
      <c r="KG369" s="193">
        <f t="shared" si="1810"/>
        <v>0</v>
      </c>
      <c r="KH369" s="193">
        <f t="shared" si="1810"/>
        <v>0</v>
      </c>
      <c r="KI369" s="193">
        <f t="shared" si="1810"/>
        <v>0</v>
      </c>
      <c r="KJ369" s="193">
        <f t="shared" si="1810"/>
        <v>0</v>
      </c>
      <c r="KK369" s="193">
        <f t="shared" si="1810"/>
        <v>0</v>
      </c>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row>
    <row r="370" ht="14.25" customHeight="1">
      <c r="A370" s="1">
        <v>12.0</v>
      </c>
      <c r="B370" s="1">
        <f t="shared" ref="B370:C370" si="1811">B369+1</f>
        <v>360</v>
      </c>
      <c r="C370" s="267">
        <f t="shared" si="1811"/>
        <v>43825</v>
      </c>
      <c r="D370" s="193">
        <f t="shared" si="15"/>
        <v>13.18034753</v>
      </c>
      <c r="E370" s="193">
        <f>(SUMIFS(Profile!$F$2:$F$17521,Profile!$B$2:$B$17521,$B370,Profile!$C$2:$C$17521,E$8))*$C$6</f>
        <v>0.21673459</v>
      </c>
      <c r="F370" s="193">
        <f>(SUMIFS(Profile!$F$2:$F$17521,Profile!$B$2:$B$17521,$B370,Profile!$C$2:$C$17521,F$8))*$C$6</f>
        <v>0.1902937713</v>
      </c>
      <c r="G370" s="193">
        <f>(SUMIFS(Profile!$F$2:$F$17521,Profile!$B$2:$B$17521,$B370,Profile!$C$2:$C$17521,G$8))*$C$6</f>
        <v>0.1714647034</v>
      </c>
      <c r="H370" s="193">
        <f>(SUMIFS(Profile!$F$2:$F$17521,Profile!$B$2:$B$17521,$B370,Profile!$C$2:$C$17521,H$8))*$C$6</f>
        <v>0.164253571</v>
      </c>
      <c r="I370" s="193">
        <f>(SUMIFS(Profile!$F$2:$F$17521,Profile!$B$2:$B$17521,$B370,Profile!$C$2:$C$17521,I$8))*$C$6</f>
        <v>0.1586449125</v>
      </c>
      <c r="J370" s="193">
        <f>(SUMIFS(Profile!$F$2:$F$17521,Profile!$B$2:$B$17521,$B370,Profile!$C$2:$C$17521,J$8))*$C$6</f>
        <v>0.1570424386</v>
      </c>
      <c r="K370" s="193">
        <f>(SUMIFS(Profile!$F$2:$F$17521,Profile!$B$2:$B$17521,$B370,Profile!$C$2:$C$17521,K$8))*$C$6</f>
        <v>0.1406170815</v>
      </c>
      <c r="L370" s="193">
        <f>(SUMIFS(Profile!$F$2:$F$17521,Profile!$B$2:$B$17521,$B370,Profile!$C$2:$C$17521,L$8))*$C$6</f>
        <v>0.1334059491</v>
      </c>
      <c r="M370" s="193">
        <f>(SUMIFS(Profile!$F$2:$F$17521,Profile!$B$2:$B$17521,$B370,Profile!$C$2:$C$17521,M$8))*$C$6</f>
        <v>0.1293997645</v>
      </c>
      <c r="N370" s="193">
        <f>(SUMIFS(Profile!$F$2:$F$17521,Profile!$B$2:$B$17521,$B370,Profile!$C$2:$C$17521,N$8))*$C$6</f>
        <v>0.1310022383</v>
      </c>
      <c r="O370" s="193">
        <f>(SUMIFS(Profile!$F$2:$F$17521,Profile!$B$2:$B$17521,$B370,Profile!$C$2:$C$17521,O$8))*$C$6</f>
        <v>0.1277972906</v>
      </c>
      <c r="P370" s="193">
        <f>(SUMIFS(Profile!$F$2:$F$17521,Profile!$B$2:$B$17521,$B370,Profile!$C$2:$C$17521,P$8))*$C$6</f>
        <v>0.135008423</v>
      </c>
      <c r="Q370" s="193">
        <f>(SUMIFS(Profile!$F$2:$F$17521,Profile!$B$2:$B$17521,$B370,Profile!$C$2:$C$17521,Q$8))*$C$6</f>
        <v>0.1382133707</v>
      </c>
      <c r="R370" s="193">
        <f>(SUMIFS(Profile!$F$2:$F$17521,Profile!$B$2:$B$17521,$B370,Profile!$C$2:$C$17521,R$8))*$C$6</f>
        <v>0.1458251216</v>
      </c>
      <c r="S370" s="193">
        <f>(SUMIFS(Profile!$F$2:$F$17521,Profile!$B$2:$B$17521,$B370,Profile!$C$2:$C$17521,S$8))*$C$6</f>
        <v>0.158244294</v>
      </c>
      <c r="T370" s="193">
        <f>(SUMIFS(Profile!$F$2:$F$17521,Profile!$B$2:$B$17521,$B370,Profile!$C$2:$C$17521,T$8))*$C$6</f>
        <v>0.1826820204</v>
      </c>
      <c r="U370" s="193">
        <f>(SUMIFS(Profile!$F$2:$F$17521,Profile!$B$2:$B$17521,$B370,Profile!$C$2:$C$17521,U$8))*$C$6</f>
        <v>0.2063185099</v>
      </c>
      <c r="V370" s="193">
        <f>(SUMIFS(Profile!$F$2:$F$17521,Profile!$B$2:$B$17521,$B370,Profile!$C$2:$C$17521,V$8))*$C$6</f>
        <v>0.240771698</v>
      </c>
      <c r="W370" s="193">
        <f>(SUMIFS(Profile!$F$2:$F$17521,Profile!$B$2:$B$17521,$B370,Profile!$C$2:$C$17521,W$8))*$C$6</f>
        <v>0.2804329261</v>
      </c>
      <c r="X370" s="193">
        <f>(SUMIFS(Profile!$F$2:$F$17521,Profile!$B$2:$B$17521,$B370,Profile!$C$2:$C$17521,X$8))*$C$6</f>
        <v>0.28724344</v>
      </c>
      <c r="Y370" s="193">
        <f>(SUMIFS(Profile!$F$2:$F$17521,Profile!$B$2:$B$17521,$B370,Profile!$C$2:$C$17521,Y$8))*$C$6</f>
        <v>0.3004638494</v>
      </c>
      <c r="Z370" s="193">
        <f>(SUMIFS(Profile!$F$2:$F$17521,Profile!$B$2:$B$17521,$B370,Profile!$C$2:$C$17521,Z$8))*$C$6</f>
        <v>0.3281065236</v>
      </c>
      <c r="AA370" s="193">
        <f>(SUMIFS(Profile!$F$2:$F$17521,Profile!$B$2:$B$17521,$B370,Profile!$C$2:$C$17521,AA$8))*$C$6</f>
        <v>0.3313114713</v>
      </c>
      <c r="AB370" s="193">
        <f>(SUMIFS(Profile!$F$2:$F$17521,Profile!$B$2:$B$17521,$B370,Profile!$C$2:$C$17521,AB$8))*$C$6</f>
        <v>0.3341158005</v>
      </c>
      <c r="AC370" s="193">
        <f>(SUMIFS(Profile!$F$2:$F$17521,Profile!$B$2:$B$17521,$B370,Profile!$C$2:$C$17521,AC$8))*$C$6</f>
        <v>0.3569510531</v>
      </c>
      <c r="AD370" s="193">
        <f>(SUMIFS(Profile!$F$2:$F$17521,Profile!$B$2:$B$17521,$B370,Profile!$C$2:$C$17521,AD$8))*$C$6</f>
        <v>0.3569510531</v>
      </c>
      <c r="AE370" s="193">
        <f>(SUMIFS(Profile!$F$2:$F$17521,Profile!$B$2:$B$17521,$B370,Profile!$C$2:$C$17521,AE$8))*$C$6</f>
        <v>0.3413269329</v>
      </c>
      <c r="AF370" s="193">
        <f>(SUMIFS(Profile!$F$2:$F$17521,Profile!$B$2:$B$17521,$B370,Profile!$C$2:$C$17521,AF$8))*$C$6</f>
        <v>0.3317120898</v>
      </c>
      <c r="AG370" s="193">
        <f>(SUMIFS(Profile!$F$2:$F$17521,Profile!$B$2:$B$17521,$B370,Profile!$C$2:$C$17521,AG$8))*$C$6</f>
        <v>0.3281065236</v>
      </c>
      <c r="AH370" s="193">
        <f>(SUMIFS(Profile!$F$2:$F$17521,Profile!$B$2:$B$17521,$B370,Profile!$C$2:$C$17521,AH$8))*$C$6</f>
        <v>0.3208953912</v>
      </c>
      <c r="AI370" s="193">
        <f>(SUMIFS(Profile!$F$2:$F$17521,Profile!$B$2:$B$17521,$B370,Profile!$C$2:$C$17521,AI$8))*$C$6</f>
        <v>0.3265040497</v>
      </c>
      <c r="AJ370" s="193">
        <f>(SUMIFS(Profile!$F$2:$F$17521,Profile!$B$2:$B$17521,$B370,Profile!$C$2:$C$17521,AJ$8))*$C$6</f>
        <v>0.3245009574</v>
      </c>
      <c r="AK370" s="193">
        <f>(SUMIFS(Profile!$F$2:$F$17521,Profile!$B$2:$B$17521,$B370,Profile!$C$2:$C$17521,AK$8))*$C$6</f>
        <v>0.3701714625</v>
      </c>
      <c r="AL370" s="193">
        <f>(SUMIFS(Profile!$F$2:$F$17521,Profile!$B$2:$B$17521,$B370,Profile!$C$2:$C$17521,AL$8))*$C$6</f>
        <v>0.3950098074</v>
      </c>
      <c r="AM370" s="193">
        <f>(SUMIFS(Profile!$F$2:$F$17521,Profile!$B$2:$B$17521,$B370,Profile!$C$2:$C$17521,AM$8))*$C$6</f>
        <v>0.4043041558</v>
      </c>
      <c r="AN370" s="193">
        <f>(SUMIFS(Profile!$F$2:$F$17521,Profile!$B$2:$B$17521,$B370,Profile!$C$2:$C$17521,AN$8))*$C$6</f>
        <v>0.4095522577</v>
      </c>
      <c r="AO370" s="193">
        <f>(SUMIFS(Profile!$F$2:$F$17521,Profile!$B$2:$B$17521,$B370,Profile!$C$2:$C$17521,AO$8))*$C$6</f>
        <v>0.4284614493</v>
      </c>
      <c r="AP370" s="193">
        <f>(SUMIFS(Profile!$F$2:$F$17521,Profile!$B$2:$B$17521,$B370,Profile!$C$2:$C$17521,AP$8))*$C$6</f>
        <v>0.3910036227</v>
      </c>
      <c r="AQ370" s="193">
        <f>(SUMIFS(Profile!$F$2:$F$17521,Profile!$B$2:$B$17521,$B370,Profile!$C$2:$C$17521,AQ$8))*$C$6</f>
        <v>0.387798675</v>
      </c>
      <c r="AR370" s="193">
        <f>(SUMIFS(Profile!$F$2:$F$17521,Profile!$B$2:$B$17521,$B370,Profile!$C$2:$C$17521,AR$8))*$C$6</f>
        <v>0.3789850687</v>
      </c>
      <c r="AS370" s="193">
        <f>(SUMIFS(Profile!$F$2:$F$17521,Profile!$B$2:$B$17521,$B370,Profile!$C$2:$C$17521,AS$8))*$C$6</f>
        <v>0.3737770287</v>
      </c>
      <c r="AT370" s="193">
        <f>(SUMIFS(Profile!$F$2:$F$17521,Profile!$B$2:$B$17521,$B370,Profile!$C$2:$C$17521,AT$8))*$C$6</f>
        <v>0.3589541454</v>
      </c>
      <c r="AU370" s="193">
        <f>(SUMIFS(Profile!$F$2:$F$17521,Profile!$B$2:$B$17521,$B370,Profile!$C$2:$C$17521,AU$8))*$C$6</f>
        <v>0.3509417761</v>
      </c>
      <c r="AV370" s="193">
        <f>(SUMIFS(Profile!$F$2:$F$17521,Profile!$B$2:$B$17521,$B370,Profile!$C$2:$C$17521,AV$8))*$C$6</f>
        <v>0.3341158005</v>
      </c>
      <c r="AW370" s="193">
        <f>(SUMIFS(Profile!$F$2:$F$17521,Profile!$B$2:$B$17521,$B370,Profile!$C$2:$C$17521,AW$8))*$C$6</f>
        <v>0.3241003389</v>
      </c>
      <c r="AX370" s="193">
        <f>(SUMIFS(Profile!$F$2:$F$17521,Profile!$B$2:$B$17521,$B370,Profile!$C$2:$C$17521,AX$8))*$C$6</f>
        <v>0.2996626125</v>
      </c>
      <c r="AY370" s="193">
        <f>(SUMIFS(Profile!$F$2:$F$17521,Profile!$B$2:$B$17521,$B370,Profile!$C$2:$C$17521,AY$8))*$C$6</f>
        <v>0.264007569</v>
      </c>
      <c r="AZ370" s="193">
        <f>(SUMIFS(Profile!$F$2:$F$17521,Profile!$B$2:$B$17521,$B370,Profile!$C$2:$C$17521,AZ$8))*$C$6</f>
        <v>0.2331599471</v>
      </c>
      <c r="BA370" s="193">
        <f t="shared" si="16"/>
        <v>3.749967574</v>
      </c>
      <c r="BB370" s="193">
        <f>(SUMIFS(Profile!$E$2:$E$17521,Profile!$B$2:$B$17521,$B370,Profile!$C$2:$C$17521,BB$8))*$C$9</f>
        <v>0</v>
      </c>
      <c r="BC370" s="193">
        <f>(SUMIFS(Profile!$E$2:$E$17521,Profile!$B$2:$B$17521,$B370,Profile!$C$2:$C$17521,BC$8))*$C$9</f>
        <v>0</v>
      </c>
      <c r="BD370" s="193">
        <f>(SUMIFS(Profile!$E$2:$E$17521,Profile!$B$2:$B$17521,$B370,Profile!$C$2:$C$17521,BD$8))*$C$9</f>
        <v>0</v>
      </c>
      <c r="BE370" s="193">
        <f>(SUMIFS(Profile!$E$2:$E$17521,Profile!$B$2:$B$17521,$B370,Profile!$C$2:$C$17521,BE$8))*$C$9</f>
        <v>0</v>
      </c>
      <c r="BF370" s="193">
        <f>(SUMIFS(Profile!$E$2:$E$17521,Profile!$B$2:$B$17521,$B370,Profile!$C$2:$C$17521,BF$8))*$C$9</f>
        <v>0</v>
      </c>
      <c r="BG370" s="193">
        <f>(SUMIFS(Profile!$E$2:$E$17521,Profile!$B$2:$B$17521,$B370,Profile!$C$2:$C$17521,BG$8))*$C$9</f>
        <v>0</v>
      </c>
      <c r="BH370" s="193">
        <f>(SUMIFS(Profile!$E$2:$E$17521,Profile!$B$2:$B$17521,$B370,Profile!$C$2:$C$17521,BH$8))*$C$9</f>
        <v>0</v>
      </c>
      <c r="BI370" s="193">
        <f>(SUMIFS(Profile!$E$2:$E$17521,Profile!$B$2:$B$17521,$B370,Profile!$C$2:$C$17521,BI$8))*$C$9</f>
        <v>0</v>
      </c>
      <c r="BJ370" s="193">
        <f>(SUMIFS(Profile!$E$2:$E$17521,Profile!$B$2:$B$17521,$B370,Profile!$C$2:$C$17521,BJ$8))*$C$9</f>
        <v>0</v>
      </c>
      <c r="BK370" s="193">
        <f>(SUMIFS(Profile!$E$2:$E$17521,Profile!$B$2:$B$17521,$B370,Profile!$C$2:$C$17521,BK$8))*$C$9</f>
        <v>0</v>
      </c>
      <c r="BL370" s="193">
        <f>(SUMIFS(Profile!$E$2:$E$17521,Profile!$B$2:$B$17521,$B370,Profile!$C$2:$C$17521,BL$8))*$C$9</f>
        <v>0</v>
      </c>
      <c r="BM370" s="193">
        <f>(SUMIFS(Profile!$E$2:$E$17521,Profile!$B$2:$B$17521,$B370,Profile!$C$2:$C$17521,BM$8))*$C$9</f>
        <v>0</v>
      </c>
      <c r="BN370" s="193">
        <f>(SUMIFS(Profile!$E$2:$E$17521,Profile!$B$2:$B$17521,$B370,Profile!$C$2:$C$17521,BN$8))*$C$9</f>
        <v>0</v>
      </c>
      <c r="BO370" s="193">
        <f>(SUMIFS(Profile!$E$2:$E$17521,Profile!$B$2:$B$17521,$B370,Profile!$C$2:$C$17521,BO$8))*$C$9</f>
        <v>0</v>
      </c>
      <c r="BP370" s="193">
        <f>(SUMIFS(Profile!$E$2:$E$17521,Profile!$B$2:$B$17521,$B370,Profile!$C$2:$C$17521,BP$8))*$C$9</f>
        <v>0</v>
      </c>
      <c r="BQ370" s="193">
        <f>(SUMIFS(Profile!$E$2:$E$17521,Profile!$B$2:$B$17521,$B370,Profile!$C$2:$C$17521,BQ$8))*$C$9</f>
        <v>0</v>
      </c>
      <c r="BR370" s="193">
        <f>(SUMIFS(Profile!$E$2:$E$17521,Profile!$B$2:$B$17521,$B370,Profile!$C$2:$C$17521,BR$8))*$C$9</f>
        <v>0.00001725410703</v>
      </c>
      <c r="BS370" s="193">
        <f>(SUMIFS(Profile!$E$2:$E$17521,Profile!$B$2:$B$17521,$B370,Profile!$C$2:$C$17521,BS$8))*$C$9</f>
        <v>0.0003794291013</v>
      </c>
      <c r="BT370" s="193">
        <f>(SUMIFS(Profile!$E$2:$E$17521,Profile!$B$2:$B$17521,$B370,Profile!$C$2:$C$17521,BT$8))*$C$9</f>
        <v>0.01534398027</v>
      </c>
      <c r="BU370" s="193">
        <f>(SUMIFS(Profile!$E$2:$E$17521,Profile!$B$2:$B$17521,$B370,Profile!$C$2:$C$17521,BU$8))*$C$9</f>
        <v>0.09970779909</v>
      </c>
      <c r="BV370" s="193">
        <f>(SUMIFS(Profile!$E$2:$E$17521,Profile!$B$2:$B$17521,$B370,Profile!$C$2:$C$17521,BV$8))*$C$9</f>
        <v>0.1760672146</v>
      </c>
      <c r="BW370" s="193">
        <f>(SUMIFS(Profile!$E$2:$E$17521,Profile!$B$2:$B$17521,$B370,Profile!$C$2:$C$17521,BW$8))*$C$9</f>
        <v>0.2527229413</v>
      </c>
      <c r="BX370" s="193">
        <f>(SUMIFS(Profile!$E$2:$E$17521,Profile!$B$2:$B$17521,$B370,Profile!$C$2:$C$17521,BX$8))*$C$9</f>
        <v>0.3335361533</v>
      </c>
      <c r="BY370" s="193">
        <f>(SUMIFS(Profile!$E$2:$E$17521,Profile!$B$2:$B$17521,$B370,Profile!$C$2:$C$17521,BY$8))*$C$9</f>
        <v>0.4121301195</v>
      </c>
      <c r="BZ370" s="193">
        <f>(SUMIFS(Profile!$E$2:$E$17521,Profile!$B$2:$B$17521,$B370,Profile!$C$2:$C$17521,BZ$8))*$C$9</f>
        <v>0.4640277946</v>
      </c>
      <c r="CA370" s="193">
        <f>(SUMIFS(Profile!$E$2:$E$17521,Profile!$B$2:$B$17521,$B370,Profile!$C$2:$C$17521,CA$8))*$C$9</f>
        <v>0.4166498572</v>
      </c>
      <c r="CB370" s="193">
        <f>(SUMIFS(Profile!$E$2:$E$17521,Profile!$B$2:$B$17521,$B370,Profile!$C$2:$C$17521,CB$8))*$C$9</f>
        <v>0.3188517252</v>
      </c>
      <c r="CC370" s="193">
        <f>(SUMIFS(Profile!$E$2:$E$17521,Profile!$B$2:$B$17521,$B370,Profile!$C$2:$C$17521,CC$8))*$C$9</f>
        <v>0.2879405908</v>
      </c>
      <c r="CD370" s="193">
        <f>(SUMIFS(Profile!$E$2:$E$17521,Profile!$B$2:$B$17521,$B370,Profile!$C$2:$C$17521,CD$8))*$C$9</f>
        <v>0.2880525034</v>
      </c>
      <c r="CE370" s="193">
        <f>(SUMIFS(Profile!$E$2:$E$17521,Profile!$B$2:$B$17521,$B370,Profile!$C$2:$C$17521,CE$8))*$C$9</f>
        <v>0.2281290069</v>
      </c>
      <c r="CF370" s="193">
        <f>(SUMIFS(Profile!$E$2:$E$17521,Profile!$B$2:$B$17521,$B370,Profile!$C$2:$C$17521,CF$8))*$C$9</f>
        <v>0.1941095717</v>
      </c>
      <c r="CG370" s="193">
        <f>(SUMIFS(Profile!$E$2:$E$17521,Profile!$B$2:$B$17521,$B370,Profile!$C$2:$C$17521,CG$8))*$C$9</f>
        <v>0.1343632208</v>
      </c>
      <c r="CH370" s="193">
        <f>(SUMIFS(Profile!$E$2:$E$17521,Profile!$B$2:$B$17521,$B370,Profile!$C$2:$C$17521,CH$8))*$C$9</f>
        <v>0.08111392954</v>
      </c>
      <c r="CI370" s="193">
        <f>(SUMIFS(Profile!$E$2:$E$17521,Profile!$B$2:$B$17521,$B370,Profile!$C$2:$C$17521,CI$8))*$C$9</f>
        <v>0.03574313605</v>
      </c>
      <c r="CJ370" s="193">
        <f>(SUMIFS(Profile!$E$2:$E$17521,Profile!$B$2:$B$17521,$B370,Profile!$C$2:$C$17521,CJ$8))*$C$9</f>
        <v>0.01108134703</v>
      </c>
      <c r="CK370" s="193">
        <f>(SUMIFS(Profile!$E$2:$E$17521,Profile!$B$2:$B$17521,$B370,Profile!$C$2:$C$17521,CK$8))*$C$9</f>
        <v>0</v>
      </c>
      <c r="CL370" s="193">
        <f>(SUMIFS(Profile!$E$2:$E$17521,Profile!$B$2:$B$17521,$B370,Profile!$C$2:$C$17521,CL$8))*$C$9</f>
        <v>0</v>
      </c>
      <c r="CM370" s="193">
        <f>(SUMIFS(Profile!$E$2:$E$17521,Profile!$B$2:$B$17521,$B370,Profile!$C$2:$C$17521,CM$8))*$C$9</f>
        <v>0</v>
      </c>
      <c r="CN370" s="193">
        <f>(SUMIFS(Profile!$E$2:$E$17521,Profile!$B$2:$B$17521,$B370,Profile!$C$2:$C$17521,CN$8))*$C$9</f>
        <v>0</v>
      </c>
      <c r="CO370" s="193">
        <f>(SUMIFS(Profile!$E$2:$E$17521,Profile!$B$2:$B$17521,$B370,Profile!$C$2:$C$17521,CO$8))*$C$9</f>
        <v>0</v>
      </c>
      <c r="CP370" s="193">
        <f>(SUMIFS(Profile!$E$2:$E$17521,Profile!$B$2:$B$17521,$B370,Profile!$C$2:$C$17521,CP$8))*$C$9</f>
        <v>0</v>
      </c>
      <c r="CQ370" s="193">
        <f>(SUMIFS(Profile!$E$2:$E$17521,Profile!$B$2:$B$17521,$B370,Profile!$C$2:$C$17521,CQ$8))*$C$9</f>
        <v>0</v>
      </c>
      <c r="CR370" s="193">
        <f>(SUMIFS(Profile!$E$2:$E$17521,Profile!$B$2:$B$17521,$B370,Profile!$C$2:$C$17521,CR$8))*$C$9</f>
        <v>0</v>
      </c>
      <c r="CS370" s="193">
        <f>(SUMIFS(Profile!$E$2:$E$17521,Profile!$B$2:$B$17521,$B370,Profile!$C$2:$C$17521,CS$8))*$C$9</f>
        <v>0</v>
      </c>
      <c r="CT370" s="193">
        <f>(SUMIFS(Profile!$E$2:$E$17521,Profile!$B$2:$B$17521,$B370,Profile!$C$2:$C$17521,CT$8))*$C$9</f>
        <v>0</v>
      </c>
      <c r="CU370" s="193">
        <f>(SUMIFS(Profile!$E$2:$E$17521,Profile!$B$2:$B$17521,$B370,Profile!$C$2:$C$17521,CU$8))*$C$9</f>
        <v>0</v>
      </c>
      <c r="CV370" s="193">
        <f>(SUMIFS(Profile!$E$2:$E$17521,Profile!$B$2:$B$17521,$B370,Profile!$C$2:$C$17521,CV$8))*$C$9</f>
        <v>0</v>
      </c>
      <c r="CW370" s="193">
        <f>(SUMIFS(Profile!$E$2:$E$17521,Profile!$B$2:$B$17521,$B370,Profile!$C$2:$C$17521,CW$8))*$C$9</f>
        <v>0</v>
      </c>
      <c r="CX370" s="193">
        <f t="shared" si="17"/>
        <v>0.2470145466</v>
      </c>
      <c r="CY370" s="193">
        <f t="shared" ref="CY370:ET370" si="1812">MAX(BB370-E370,0)</f>
        <v>0</v>
      </c>
      <c r="CZ370" s="193">
        <f t="shared" si="1812"/>
        <v>0</v>
      </c>
      <c r="DA370" s="193">
        <f t="shared" si="1812"/>
        <v>0</v>
      </c>
      <c r="DB370" s="193">
        <f t="shared" si="1812"/>
        <v>0</v>
      </c>
      <c r="DC370" s="193">
        <f t="shared" si="1812"/>
        <v>0</v>
      </c>
      <c r="DD370" s="193">
        <f t="shared" si="1812"/>
        <v>0</v>
      </c>
      <c r="DE370" s="193">
        <f t="shared" si="1812"/>
        <v>0</v>
      </c>
      <c r="DF370" s="193">
        <f t="shared" si="1812"/>
        <v>0</v>
      </c>
      <c r="DG370" s="193">
        <f t="shared" si="1812"/>
        <v>0</v>
      </c>
      <c r="DH370" s="193">
        <f t="shared" si="1812"/>
        <v>0</v>
      </c>
      <c r="DI370" s="193">
        <f t="shared" si="1812"/>
        <v>0</v>
      </c>
      <c r="DJ370" s="193">
        <f t="shared" si="1812"/>
        <v>0</v>
      </c>
      <c r="DK370" s="193">
        <f t="shared" si="1812"/>
        <v>0</v>
      </c>
      <c r="DL370" s="193">
        <f t="shared" si="1812"/>
        <v>0</v>
      </c>
      <c r="DM370" s="193">
        <f t="shared" si="1812"/>
        <v>0</v>
      </c>
      <c r="DN370" s="193">
        <f t="shared" si="1812"/>
        <v>0</v>
      </c>
      <c r="DO370" s="193">
        <f t="shared" si="1812"/>
        <v>0</v>
      </c>
      <c r="DP370" s="193">
        <f t="shared" si="1812"/>
        <v>0</v>
      </c>
      <c r="DQ370" s="193">
        <f t="shared" si="1812"/>
        <v>0</v>
      </c>
      <c r="DR370" s="193">
        <f t="shared" si="1812"/>
        <v>0</v>
      </c>
      <c r="DS370" s="193">
        <f t="shared" si="1812"/>
        <v>0</v>
      </c>
      <c r="DT370" s="193">
        <f t="shared" si="1812"/>
        <v>0</v>
      </c>
      <c r="DU370" s="193">
        <f t="shared" si="1812"/>
        <v>0.002224682026</v>
      </c>
      <c r="DV370" s="193">
        <f t="shared" si="1812"/>
        <v>0.07801431899</v>
      </c>
      <c r="DW370" s="193">
        <f t="shared" si="1812"/>
        <v>0.1070767415</v>
      </c>
      <c r="DX370" s="193">
        <f t="shared" si="1812"/>
        <v>0.05969880409</v>
      </c>
      <c r="DY370" s="193">
        <f t="shared" si="1812"/>
        <v>0</v>
      </c>
      <c r="DZ370" s="193">
        <f t="shared" si="1812"/>
        <v>0</v>
      </c>
      <c r="EA370" s="193">
        <f t="shared" si="1812"/>
        <v>0</v>
      </c>
      <c r="EB370" s="193">
        <f t="shared" si="1812"/>
        <v>0</v>
      </c>
      <c r="EC370" s="193">
        <f t="shared" si="1812"/>
        <v>0</v>
      </c>
      <c r="ED370" s="193">
        <f t="shared" si="1812"/>
        <v>0</v>
      </c>
      <c r="EE370" s="193">
        <f t="shared" si="1812"/>
        <v>0</v>
      </c>
      <c r="EF370" s="193">
        <f t="shared" si="1812"/>
        <v>0</v>
      </c>
      <c r="EG370" s="193">
        <f t="shared" si="1812"/>
        <v>0</v>
      </c>
      <c r="EH370" s="193">
        <f t="shared" si="1812"/>
        <v>0</v>
      </c>
      <c r="EI370" s="193">
        <f t="shared" si="1812"/>
        <v>0</v>
      </c>
      <c r="EJ370" s="193">
        <f t="shared" si="1812"/>
        <v>0</v>
      </c>
      <c r="EK370" s="193">
        <f t="shared" si="1812"/>
        <v>0</v>
      </c>
      <c r="EL370" s="193">
        <f t="shared" si="1812"/>
        <v>0</v>
      </c>
      <c r="EM370" s="193">
        <f t="shared" si="1812"/>
        <v>0</v>
      </c>
      <c r="EN370" s="193">
        <f t="shared" si="1812"/>
        <v>0</v>
      </c>
      <c r="EO370" s="193">
        <f t="shared" si="1812"/>
        <v>0</v>
      </c>
      <c r="EP370" s="193">
        <f t="shared" si="1812"/>
        <v>0</v>
      </c>
      <c r="EQ370" s="193">
        <f t="shared" si="1812"/>
        <v>0</v>
      </c>
      <c r="ER370" s="193">
        <f t="shared" si="1812"/>
        <v>0</v>
      </c>
      <c r="ES370" s="193">
        <f t="shared" si="1812"/>
        <v>0</v>
      </c>
      <c r="ET370" s="193">
        <f t="shared" si="1812"/>
        <v>0</v>
      </c>
      <c r="EU370" s="193">
        <f t="shared" si="19"/>
        <v>3.502953028</v>
      </c>
      <c r="EV370" s="193">
        <f t="shared" ref="EV370:GQ370" si="1813">BB370-CY370</f>
        <v>0</v>
      </c>
      <c r="EW370" s="193">
        <f t="shared" si="1813"/>
        <v>0</v>
      </c>
      <c r="EX370" s="193">
        <f t="shared" si="1813"/>
        <v>0</v>
      </c>
      <c r="EY370" s="193">
        <f t="shared" si="1813"/>
        <v>0</v>
      </c>
      <c r="EZ370" s="193">
        <f t="shared" si="1813"/>
        <v>0</v>
      </c>
      <c r="FA370" s="193">
        <f t="shared" si="1813"/>
        <v>0</v>
      </c>
      <c r="FB370" s="193">
        <f t="shared" si="1813"/>
        <v>0</v>
      </c>
      <c r="FC370" s="193">
        <f t="shared" si="1813"/>
        <v>0</v>
      </c>
      <c r="FD370" s="193">
        <f t="shared" si="1813"/>
        <v>0</v>
      </c>
      <c r="FE370" s="193">
        <f t="shared" si="1813"/>
        <v>0</v>
      </c>
      <c r="FF370" s="193">
        <f t="shared" si="1813"/>
        <v>0</v>
      </c>
      <c r="FG370" s="193">
        <f t="shared" si="1813"/>
        <v>0</v>
      </c>
      <c r="FH370" s="193">
        <f t="shared" si="1813"/>
        <v>0</v>
      </c>
      <c r="FI370" s="193">
        <f t="shared" si="1813"/>
        <v>0</v>
      </c>
      <c r="FJ370" s="193">
        <f t="shared" si="1813"/>
        <v>0</v>
      </c>
      <c r="FK370" s="193">
        <f t="shared" si="1813"/>
        <v>0</v>
      </c>
      <c r="FL370" s="193">
        <f t="shared" si="1813"/>
        <v>0.00001725410703</v>
      </c>
      <c r="FM370" s="193">
        <f t="shared" si="1813"/>
        <v>0.0003794291013</v>
      </c>
      <c r="FN370" s="193">
        <f t="shared" si="1813"/>
        <v>0.01534398027</v>
      </c>
      <c r="FO370" s="193">
        <f t="shared" si="1813"/>
        <v>0.09970779909</v>
      </c>
      <c r="FP370" s="193">
        <f t="shared" si="1813"/>
        <v>0.1760672146</v>
      </c>
      <c r="FQ370" s="193">
        <f t="shared" si="1813"/>
        <v>0.2527229413</v>
      </c>
      <c r="FR370" s="193">
        <f t="shared" si="1813"/>
        <v>0.3313114713</v>
      </c>
      <c r="FS370" s="193">
        <f t="shared" si="1813"/>
        <v>0.3341158005</v>
      </c>
      <c r="FT370" s="193">
        <f t="shared" si="1813"/>
        <v>0.3569510531</v>
      </c>
      <c r="FU370" s="193">
        <f t="shared" si="1813"/>
        <v>0.3569510531</v>
      </c>
      <c r="FV370" s="193">
        <f t="shared" si="1813"/>
        <v>0.3188517252</v>
      </c>
      <c r="FW370" s="193">
        <f t="shared" si="1813"/>
        <v>0.2879405908</v>
      </c>
      <c r="FX370" s="193">
        <f t="shared" si="1813"/>
        <v>0.2880525034</v>
      </c>
      <c r="FY370" s="193">
        <f t="shared" si="1813"/>
        <v>0.2281290069</v>
      </c>
      <c r="FZ370" s="193">
        <f t="shared" si="1813"/>
        <v>0.1941095717</v>
      </c>
      <c r="GA370" s="193">
        <f t="shared" si="1813"/>
        <v>0.1343632208</v>
      </c>
      <c r="GB370" s="193">
        <f t="shared" si="1813"/>
        <v>0.08111392954</v>
      </c>
      <c r="GC370" s="193">
        <f t="shared" si="1813"/>
        <v>0.03574313605</v>
      </c>
      <c r="GD370" s="193">
        <f t="shared" si="1813"/>
        <v>0.01108134703</v>
      </c>
      <c r="GE370" s="193">
        <f t="shared" si="1813"/>
        <v>0</v>
      </c>
      <c r="GF370" s="193">
        <f t="shared" si="1813"/>
        <v>0</v>
      </c>
      <c r="GG370" s="193">
        <f t="shared" si="1813"/>
        <v>0</v>
      </c>
      <c r="GH370" s="193">
        <f t="shared" si="1813"/>
        <v>0</v>
      </c>
      <c r="GI370" s="193">
        <f t="shared" si="1813"/>
        <v>0</v>
      </c>
      <c r="GJ370" s="193">
        <f t="shared" si="1813"/>
        <v>0</v>
      </c>
      <c r="GK370" s="193">
        <f t="shared" si="1813"/>
        <v>0</v>
      </c>
      <c r="GL370" s="193">
        <f t="shared" si="1813"/>
        <v>0</v>
      </c>
      <c r="GM370" s="193">
        <f t="shared" si="1813"/>
        <v>0</v>
      </c>
      <c r="GN370" s="193">
        <f t="shared" si="1813"/>
        <v>0</v>
      </c>
      <c r="GO370" s="193">
        <f t="shared" si="1813"/>
        <v>0</v>
      </c>
      <c r="GP370" s="193">
        <f t="shared" si="1813"/>
        <v>0</v>
      </c>
      <c r="GQ370" s="193">
        <f t="shared" si="1813"/>
        <v>0</v>
      </c>
      <c r="GR370" s="193">
        <f t="shared" si="21"/>
        <v>9.6773945</v>
      </c>
      <c r="GS370" s="193">
        <f t="shared" ref="GS370:IN370" si="1814">E370-EV370</f>
        <v>0.21673459</v>
      </c>
      <c r="GT370" s="193">
        <f t="shared" si="1814"/>
        <v>0.1902937713</v>
      </c>
      <c r="GU370" s="193">
        <f t="shared" si="1814"/>
        <v>0.1714647034</v>
      </c>
      <c r="GV370" s="193">
        <f t="shared" si="1814"/>
        <v>0.164253571</v>
      </c>
      <c r="GW370" s="193">
        <f t="shared" si="1814"/>
        <v>0.1586449125</v>
      </c>
      <c r="GX370" s="193">
        <f t="shared" si="1814"/>
        <v>0.1570424386</v>
      </c>
      <c r="GY370" s="193">
        <f t="shared" si="1814"/>
        <v>0.1406170815</v>
      </c>
      <c r="GZ370" s="193">
        <f t="shared" si="1814"/>
        <v>0.1334059491</v>
      </c>
      <c r="HA370" s="193">
        <f t="shared" si="1814"/>
        <v>0.1293997645</v>
      </c>
      <c r="HB370" s="193">
        <f t="shared" si="1814"/>
        <v>0.1310022383</v>
      </c>
      <c r="HC370" s="193">
        <f t="shared" si="1814"/>
        <v>0.1277972906</v>
      </c>
      <c r="HD370" s="193">
        <f t="shared" si="1814"/>
        <v>0.135008423</v>
      </c>
      <c r="HE370" s="193">
        <f t="shared" si="1814"/>
        <v>0.1382133707</v>
      </c>
      <c r="HF370" s="193">
        <f t="shared" si="1814"/>
        <v>0.1458251216</v>
      </c>
      <c r="HG370" s="193">
        <f t="shared" si="1814"/>
        <v>0.158244294</v>
      </c>
      <c r="HH370" s="193">
        <f t="shared" si="1814"/>
        <v>0.1826820204</v>
      </c>
      <c r="HI370" s="193">
        <f t="shared" si="1814"/>
        <v>0.2063012558</v>
      </c>
      <c r="HJ370" s="193">
        <f t="shared" si="1814"/>
        <v>0.2403922689</v>
      </c>
      <c r="HK370" s="193">
        <f t="shared" si="1814"/>
        <v>0.2650889458</v>
      </c>
      <c r="HL370" s="193">
        <f t="shared" si="1814"/>
        <v>0.187535641</v>
      </c>
      <c r="HM370" s="193">
        <f t="shared" si="1814"/>
        <v>0.1243966348</v>
      </c>
      <c r="HN370" s="193">
        <f t="shared" si="1814"/>
        <v>0.0753835823</v>
      </c>
      <c r="HO370" s="193">
        <f t="shared" si="1814"/>
        <v>0</v>
      </c>
      <c r="HP370" s="193">
        <f t="shared" si="1814"/>
        <v>0</v>
      </c>
      <c r="HQ370" s="193">
        <f t="shared" si="1814"/>
        <v>0</v>
      </c>
      <c r="HR370" s="193">
        <f t="shared" si="1814"/>
        <v>0</v>
      </c>
      <c r="HS370" s="193">
        <f t="shared" si="1814"/>
        <v>0.02247520772</v>
      </c>
      <c r="HT370" s="193">
        <f t="shared" si="1814"/>
        <v>0.04377149898</v>
      </c>
      <c r="HU370" s="193">
        <f t="shared" si="1814"/>
        <v>0.04005402012</v>
      </c>
      <c r="HV370" s="193">
        <f t="shared" si="1814"/>
        <v>0.09276638431</v>
      </c>
      <c r="HW370" s="193">
        <f t="shared" si="1814"/>
        <v>0.132394478</v>
      </c>
      <c r="HX370" s="193">
        <f t="shared" si="1814"/>
        <v>0.1901377366</v>
      </c>
      <c r="HY370" s="193">
        <f t="shared" si="1814"/>
        <v>0.2890575329</v>
      </c>
      <c r="HZ370" s="193">
        <f t="shared" si="1814"/>
        <v>0.3592666713</v>
      </c>
      <c r="IA370" s="193">
        <f t="shared" si="1814"/>
        <v>0.3932228087</v>
      </c>
      <c r="IB370" s="193">
        <f t="shared" si="1814"/>
        <v>0.4095522577</v>
      </c>
      <c r="IC370" s="193">
        <f t="shared" si="1814"/>
        <v>0.4284614493</v>
      </c>
      <c r="ID370" s="193">
        <f t="shared" si="1814"/>
        <v>0.3910036227</v>
      </c>
      <c r="IE370" s="193">
        <f t="shared" si="1814"/>
        <v>0.387798675</v>
      </c>
      <c r="IF370" s="193">
        <f t="shared" si="1814"/>
        <v>0.3789850687</v>
      </c>
      <c r="IG370" s="193">
        <f t="shared" si="1814"/>
        <v>0.3737770287</v>
      </c>
      <c r="IH370" s="193">
        <f t="shared" si="1814"/>
        <v>0.3589541454</v>
      </c>
      <c r="II370" s="193">
        <f t="shared" si="1814"/>
        <v>0.3509417761</v>
      </c>
      <c r="IJ370" s="193">
        <f t="shared" si="1814"/>
        <v>0.3341158005</v>
      </c>
      <c r="IK370" s="193">
        <f t="shared" si="1814"/>
        <v>0.3241003389</v>
      </c>
      <c r="IL370" s="193">
        <f t="shared" si="1814"/>
        <v>0.2996626125</v>
      </c>
      <c r="IM370" s="193">
        <f t="shared" si="1814"/>
        <v>0.264007569</v>
      </c>
      <c r="IN370" s="193">
        <f t="shared" si="1814"/>
        <v>0.2331599471</v>
      </c>
      <c r="IO370" s="193">
        <f t="shared" si="23"/>
        <v>0.2470145466</v>
      </c>
      <c r="IP370" s="193">
        <f t="shared" si="29"/>
        <v>0</v>
      </c>
      <c r="IQ370" s="193">
        <f t="shared" ref="IQ370:KK370" si="1815">MAX((MIN(CZ370+IP370,$IO$7))-GT370,0)</f>
        <v>0</v>
      </c>
      <c r="IR370" s="193">
        <f t="shared" si="1815"/>
        <v>0</v>
      </c>
      <c r="IS370" s="193">
        <f t="shared" si="1815"/>
        <v>0</v>
      </c>
      <c r="IT370" s="193">
        <f t="shared" si="1815"/>
        <v>0</v>
      </c>
      <c r="IU370" s="193">
        <f t="shared" si="1815"/>
        <v>0</v>
      </c>
      <c r="IV370" s="193">
        <f t="shared" si="1815"/>
        <v>0</v>
      </c>
      <c r="IW370" s="193">
        <f t="shared" si="1815"/>
        <v>0</v>
      </c>
      <c r="IX370" s="193">
        <f t="shared" si="1815"/>
        <v>0</v>
      </c>
      <c r="IY370" s="193">
        <f t="shared" si="1815"/>
        <v>0</v>
      </c>
      <c r="IZ370" s="193">
        <f t="shared" si="1815"/>
        <v>0</v>
      </c>
      <c r="JA370" s="193">
        <f t="shared" si="1815"/>
        <v>0</v>
      </c>
      <c r="JB370" s="193">
        <f t="shared" si="1815"/>
        <v>0</v>
      </c>
      <c r="JC370" s="193">
        <f t="shared" si="1815"/>
        <v>0</v>
      </c>
      <c r="JD370" s="193">
        <f t="shared" si="1815"/>
        <v>0</v>
      </c>
      <c r="JE370" s="193">
        <f t="shared" si="1815"/>
        <v>0</v>
      </c>
      <c r="JF370" s="193">
        <f t="shared" si="1815"/>
        <v>0</v>
      </c>
      <c r="JG370" s="193">
        <f t="shared" si="1815"/>
        <v>0</v>
      </c>
      <c r="JH370" s="193">
        <f t="shared" si="1815"/>
        <v>0</v>
      </c>
      <c r="JI370" s="193">
        <f t="shared" si="1815"/>
        <v>0</v>
      </c>
      <c r="JJ370" s="193">
        <f t="shared" si="1815"/>
        <v>0</v>
      </c>
      <c r="JK370" s="193">
        <f t="shared" si="1815"/>
        <v>0</v>
      </c>
      <c r="JL370" s="193">
        <f t="shared" si="1815"/>
        <v>0.002224682026</v>
      </c>
      <c r="JM370" s="193">
        <f t="shared" si="1815"/>
        <v>0.08023900101</v>
      </c>
      <c r="JN370" s="193">
        <f t="shared" si="1815"/>
        <v>0.1873157425</v>
      </c>
      <c r="JO370" s="193">
        <f t="shared" si="1815"/>
        <v>0.2470145466</v>
      </c>
      <c r="JP370" s="193">
        <f t="shared" si="1815"/>
        <v>0.2245393389</v>
      </c>
      <c r="JQ370" s="193">
        <f t="shared" si="1815"/>
        <v>0.1807678399</v>
      </c>
      <c r="JR370" s="193">
        <f t="shared" si="1815"/>
        <v>0.1407138198</v>
      </c>
      <c r="JS370" s="193">
        <f t="shared" si="1815"/>
        <v>0.04794743546</v>
      </c>
      <c r="JT370" s="193">
        <f t="shared" si="1815"/>
        <v>0</v>
      </c>
      <c r="JU370" s="193">
        <f t="shared" si="1815"/>
        <v>0</v>
      </c>
      <c r="JV370" s="193">
        <f t="shared" si="1815"/>
        <v>0</v>
      </c>
      <c r="JW370" s="193">
        <f t="shared" si="1815"/>
        <v>0</v>
      </c>
      <c r="JX370" s="193">
        <f t="shared" si="1815"/>
        <v>0</v>
      </c>
      <c r="JY370" s="193">
        <f t="shared" si="1815"/>
        <v>0</v>
      </c>
      <c r="JZ370" s="193">
        <f t="shared" si="1815"/>
        <v>0</v>
      </c>
      <c r="KA370" s="193">
        <f t="shared" si="1815"/>
        <v>0</v>
      </c>
      <c r="KB370" s="193">
        <f t="shared" si="1815"/>
        <v>0</v>
      </c>
      <c r="KC370" s="193">
        <f t="shared" si="1815"/>
        <v>0</v>
      </c>
      <c r="KD370" s="193">
        <f t="shared" si="1815"/>
        <v>0</v>
      </c>
      <c r="KE370" s="193">
        <f t="shared" si="1815"/>
        <v>0</v>
      </c>
      <c r="KF370" s="193">
        <f t="shared" si="1815"/>
        <v>0</v>
      </c>
      <c r="KG370" s="193">
        <f t="shared" si="1815"/>
        <v>0</v>
      </c>
      <c r="KH370" s="193">
        <f t="shared" si="1815"/>
        <v>0</v>
      </c>
      <c r="KI370" s="193">
        <f t="shared" si="1815"/>
        <v>0</v>
      </c>
      <c r="KJ370" s="193">
        <f t="shared" si="1815"/>
        <v>0</v>
      </c>
      <c r="KK370" s="193">
        <f t="shared" si="1815"/>
        <v>0</v>
      </c>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row>
    <row r="371" ht="14.25" customHeight="1">
      <c r="A371" s="1">
        <v>12.0</v>
      </c>
      <c r="B371" s="1">
        <f t="shared" ref="B371:C371" si="1816">B370+1</f>
        <v>361</v>
      </c>
      <c r="C371" s="267">
        <f t="shared" si="1816"/>
        <v>43826</v>
      </c>
      <c r="D371" s="193">
        <f t="shared" si="15"/>
        <v>13.74277579</v>
      </c>
      <c r="E371" s="193">
        <f>(SUMIFS(Profile!$F$2:$F$17521,Profile!$B$2:$B$17521,$B371,Profile!$C$2:$C$17521,E$8))*$C$6</f>
        <v>0.21152655</v>
      </c>
      <c r="F371" s="193">
        <f>(SUMIFS(Profile!$F$2:$F$17521,Profile!$B$2:$B$17521,$B371,Profile!$C$2:$C$17521,F$8))*$C$6</f>
        <v>0.1834832574</v>
      </c>
      <c r="G371" s="193">
        <f>(SUMIFS(Profile!$F$2:$F$17521,Profile!$B$2:$B$17521,$B371,Profile!$C$2:$C$17521,G$8))*$C$6</f>
        <v>0.1718653219</v>
      </c>
      <c r="H371" s="193">
        <f>(SUMIFS(Profile!$F$2:$F$17521,Profile!$B$2:$B$17521,$B371,Profile!$C$2:$C$17521,H$8))*$C$6</f>
        <v>0.1586449125</v>
      </c>
      <c r="I371" s="193">
        <f>(SUMIFS(Profile!$F$2:$F$17521,Profile!$B$2:$B$17521,$B371,Profile!$C$2:$C$17521,I$8))*$C$6</f>
        <v>0.147026977</v>
      </c>
      <c r="J371" s="193">
        <f>(SUMIFS(Profile!$F$2:$F$17521,Profile!$B$2:$B$17521,$B371,Profile!$C$2:$C$17521,J$8))*$C$6</f>
        <v>0.1370115153</v>
      </c>
      <c r="K371" s="193">
        <f>(SUMIFS(Profile!$F$2:$F$17521,Profile!$B$2:$B$17521,$B371,Profile!$C$2:$C$17521,K$8))*$C$6</f>
        <v>0.1382133707</v>
      </c>
      <c r="L371" s="193">
        <f>(SUMIFS(Profile!$F$2:$F$17521,Profile!$B$2:$B$17521,$B371,Profile!$C$2:$C$17521,L$8))*$C$6</f>
        <v>0.135008423</v>
      </c>
      <c r="M371" s="193">
        <f>(SUMIFS(Profile!$F$2:$F$17521,Profile!$B$2:$B$17521,$B371,Profile!$C$2:$C$17521,M$8))*$C$6</f>
        <v>0.1326047122</v>
      </c>
      <c r="N371" s="193">
        <f>(SUMIFS(Profile!$F$2:$F$17521,Profile!$B$2:$B$17521,$B371,Profile!$C$2:$C$17521,N$8))*$C$6</f>
        <v>0.1314028568</v>
      </c>
      <c r="O371" s="193">
        <f>(SUMIFS(Profile!$F$2:$F$17521,Profile!$B$2:$B$17521,$B371,Profile!$C$2:$C$17521,O$8))*$C$6</f>
        <v>0.1378127523</v>
      </c>
      <c r="P371" s="193">
        <f>(SUMIFS(Profile!$F$2:$F$17521,Profile!$B$2:$B$17521,$B371,Profile!$C$2:$C$17521,P$8))*$C$6</f>
        <v>0.1450238847</v>
      </c>
      <c r="Q371" s="193">
        <f>(SUMIFS(Profile!$F$2:$F$17521,Profile!$B$2:$B$17521,$B371,Profile!$C$2:$C$17521,Q$8))*$C$6</f>
        <v>0.1622504787</v>
      </c>
      <c r="R371" s="193">
        <f>(SUMIFS(Profile!$F$2:$F$17521,Profile!$B$2:$B$17521,$B371,Profile!$C$2:$C$17521,R$8))*$C$6</f>
        <v>0.1730671773</v>
      </c>
      <c r="S371" s="193">
        <f>(SUMIFS(Profile!$F$2:$F$17521,Profile!$B$2:$B$17521,$B371,Profile!$C$2:$C$17521,S$8))*$C$6</f>
        <v>0.1898931528</v>
      </c>
      <c r="T371" s="193">
        <f>(SUMIFS(Profile!$F$2:$F$17521,Profile!$B$2:$B$17521,$B371,Profile!$C$2:$C$17521,T$8))*$C$6</f>
        <v>0.2263494332</v>
      </c>
      <c r="U371" s="193">
        <f>(SUMIFS(Profile!$F$2:$F$17521,Profile!$B$2:$B$17521,$B371,Profile!$C$2:$C$17521,U$8))*$C$6</f>
        <v>0.2487840673</v>
      </c>
      <c r="V371" s="193">
        <f>(SUMIFS(Profile!$F$2:$F$17521,Profile!$B$2:$B$17521,$B371,Profile!$C$2:$C$17521,V$8))*$C$6</f>
        <v>0.2776285969</v>
      </c>
      <c r="W371" s="193">
        <f>(SUMIFS(Profile!$F$2:$F$17521,Profile!$B$2:$B$17521,$B371,Profile!$C$2:$C$17521,W$8))*$C$6</f>
        <v>0.3032681787</v>
      </c>
      <c r="X371" s="193">
        <f>(SUMIFS(Profile!$F$2:$F$17521,Profile!$B$2:$B$17521,$B371,Profile!$C$2:$C$17521,X$8))*$C$6</f>
        <v>0.322497865</v>
      </c>
      <c r="Y371" s="193">
        <f>(SUMIFS(Profile!$F$2:$F$17521,Profile!$B$2:$B$17521,$B371,Profile!$C$2:$C$17521,Y$8))*$C$6</f>
        <v>0.3269046682</v>
      </c>
      <c r="Z371" s="193">
        <f>(SUMIFS(Profile!$F$2:$F$17521,Profile!$B$2:$B$17521,$B371,Profile!$C$2:$C$17521,Z$8))*$C$6</f>
        <v>0.3329139452</v>
      </c>
      <c r="AA371" s="193">
        <f>(SUMIFS(Profile!$F$2:$F$17521,Profile!$B$2:$B$17521,$B371,Profile!$C$2:$C$17521,AA$8))*$C$6</f>
        <v>0.3253021943</v>
      </c>
      <c r="AB371" s="193">
        <f>(SUMIFS(Profile!$F$2:$F$17521,Profile!$B$2:$B$17521,$B371,Profile!$C$2:$C$17521,AB$8))*$C$6</f>
        <v>0.3289077605</v>
      </c>
      <c r="AC371" s="193">
        <f>(SUMIFS(Profile!$F$2:$F$17521,Profile!$B$2:$B$17521,$B371,Profile!$C$2:$C$17521,AC$8))*$C$6</f>
        <v>0.3325133267</v>
      </c>
      <c r="AD371" s="193">
        <f>(SUMIFS(Profile!$F$2:$F$17521,Profile!$B$2:$B$17521,$B371,Profile!$C$2:$C$17521,AD$8))*$C$6</f>
        <v>0.3277059051</v>
      </c>
      <c r="AE371" s="193">
        <f>(SUMIFS(Profile!$F$2:$F$17521,Profile!$B$2:$B$17521,$B371,Profile!$C$2:$C$17521,AE$8))*$C$6</f>
        <v>0.3273052866</v>
      </c>
      <c r="AF371" s="193">
        <f>(SUMIFS(Profile!$F$2:$F$17521,Profile!$B$2:$B$17521,$B371,Profile!$C$2:$C$17521,AF$8))*$C$6</f>
        <v>0.3192929173</v>
      </c>
      <c r="AG371" s="193">
        <f>(SUMIFS(Profile!$F$2:$F$17521,Profile!$B$2:$B$17521,$B371,Profile!$C$2:$C$17521,AG$8))*$C$6</f>
        <v>0.3108799295</v>
      </c>
      <c r="AH371" s="193">
        <f>(SUMIFS(Profile!$F$2:$F$17521,Profile!$B$2:$B$17521,$B371,Profile!$C$2:$C$17521,AH$8))*$C$6</f>
        <v>0.3236997204</v>
      </c>
      <c r="AI371" s="193">
        <f>(SUMIFS(Profile!$F$2:$F$17521,Profile!$B$2:$B$17521,$B371,Profile!$C$2:$C$17521,AI$8))*$C$6</f>
        <v>0.3309108528</v>
      </c>
      <c r="AJ371" s="193">
        <f>(SUMIFS(Profile!$F$2:$F$17521,Profile!$B$2:$B$17521,$B371,Profile!$C$2:$C$17521,AJ$8))*$C$6</f>
        <v>0.3489386838</v>
      </c>
      <c r="AK371" s="193">
        <f>(SUMIFS(Profile!$F$2:$F$17521,Profile!$B$2:$B$17521,$B371,Profile!$C$2:$C$17521,AK$8))*$C$6</f>
        <v>0.375780121</v>
      </c>
      <c r="AL371" s="193">
        <f>(SUMIFS(Profile!$F$2:$F$17521,Profile!$B$2:$B$17521,$B371,Profile!$C$2:$C$17521,AL$8))*$C$6</f>
        <v>0.4220515538</v>
      </c>
      <c r="AM371" s="193">
        <f>(SUMIFS(Profile!$F$2:$F$17521,Profile!$B$2:$B$17521,$B371,Profile!$C$2:$C$17521,AM$8))*$C$6</f>
        <v>0.4548221443</v>
      </c>
      <c r="AN371" s="193">
        <f>(SUMIFS(Profile!$F$2:$F$17521,Profile!$B$2:$B$17521,$B371,Profile!$C$2:$C$17521,AN$8))*$C$6</f>
        <v>0.4702860171</v>
      </c>
      <c r="AO371" s="193">
        <f>(SUMIFS(Profile!$F$2:$F$17521,Profile!$B$2:$B$17521,$B371,Profile!$C$2:$C$17521,AO$8))*$C$6</f>
        <v>0.4695649039</v>
      </c>
      <c r="AP371" s="193">
        <f>(SUMIFS(Profile!$F$2:$F$17521,Profile!$B$2:$B$17521,$B371,Profile!$C$2:$C$17521,AP$8))*$C$6</f>
        <v>0.4569454222</v>
      </c>
      <c r="AQ371" s="193">
        <f>(SUMIFS(Profile!$F$2:$F$17521,Profile!$B$2:$B$17521,$B371,Profile!$C$2:$C$17521,AQ$8))*$C$6</f>
        <v>0.4286617585</v>
      </c>
      <c r="AR371" s="193">
        <f>(SUMIFS(Profile!$F$2:$F$17521,Profile!$B$2:$B$17521,$B371,Profile!$C$2:$C$17521,AR$8))*$C$6</f>
        <v>0.4088311444</v>
      </c>
      <c r="AS371" s="193">
        <f>(SUMIFS(Profile!$F$2:$F$17521,Profile!$B$2:$B$17521,$B371,Profile!$C$2:$C$17521,AS$8))*$C$6</f>
        <v>0.3954104258</v>
      </c>
      <c r="AT371" s="193">
        <f>(SUMIFS(Profile!$F$2:$F$17521,Profile!$B$2:$B$17521,$B371,Profile!$C$2:$C$17521,AT$8))*$C$6</f>
        <v>0.3741776471</v>
      </c>
      <c r="AU371" s="193">
        <f>(SUMIFS(Profile!$F$2:$F$17521,Profile!$B$2:$B$17521,$B371,Profile!$C$2:$C$17521,AU$8))*$C$6</f>
        <v>0.3589541454</v>
      </c>
      <c r="AV371" s="193">
        <f>(SUMIFS(Profile!$F$2:$F$17521,Profile!$B$2:$B$17521,$B371,Profile!$C$2:$C$17521,AV$8))*$C$6</f>
        <v>0.3437306437</v>
      </c>
      <c r="AW371" s="193">
        <f>(SUMIFS(Profile!$F$2:$F$17521,Profile!$B$2:$B$17521,$B371,Profile!$C$2:$C$17521,AW$8))*$C$6</f>
        <v>0.322497865</v>
      </c>
      <c r="AX371" s="193">
        <f>(SUMIFS(Profile!$F$2:$F$17521,Profile!$B$2:$B$17521,$B371,Profile!$C$2:$C$17521,AX$8))*$C$6</f>
        <v>0.2884452954</v>
      </c>
      <c r="AY371" s="193">
        <f>(SUMIFS(Profile!$F$2:$F$17521,Profile!$B$2:$B$17521,$B371,Profile!$C$2:$C$17521,AY$8))*$C$6</f>
        <v>0.2644081875</v>
      </c>
      <c r="AZ371" s="193">
        <f>(SUMIFS(Profile!$F$2:$F$17521,Profile!$B$2:$B$17521,$B371,Profile!$C$2:$C$17521,AZ$8))*$C$6</f>
        <v>0.2395698426</v>
      </c>
      <c r="BA371" s="193">
        <f t="shared" si="16"/>
        <v>1.932973649</v>
      </c>
      <c r="BB371" s="193">
        <f>(SUMIFS(Profile!$E$2:$E$17521,Profile!$B$2:$B$17521,$B371,Profile!$C$2:$C$17521,BB$8))*$C$9</f>
        <v>0</v>
      </c>
      <c r="BC371" s="193">
        <f>(SUMIFS(Profile!$E$2:$E$17521,Profile!$B$2:$B$17521,$B371,Profile!$C$2:$C$17521,BC$8))*$C$9</f>
        <v>0</v>
      </c>
      <c r="BD371" s="193">
        <f>(SUMIFS(Profile!$E$2:$E$17521,Profile!$B$2:$B$17521,$B371,Profile!$C$2:$C$17521,BD$8))*$C$9</f>
        <v>0</v>
      </c>
      <c r="BE371" s="193">
        <f>(SUMIFS(Profile!$E$2:$E$17521,Profile!$B$2:$B$17521,$B371,Profile!$C$2:$C$17521,BE$8))*$C$9</f>
        <v>0</v>
      </c>
      <c r="BF371" s="193">
        <f>(SUMIFS(Profile!$E$2:$E$17521,Profile!$B$2:$B$17521,$B371,Profile!$C$2:$C$17521,BF$8))*$C$9</f>
        <v>0</v>
      </c>
      <c r="BG371" s="193">
        <f>(SUMIFS(Profile!$E$2:$E$17521,Profile!$B$2:$B$17521,$B371,Profile!$C$2:$C$17521,BG$8))*$C$9</f>
        <v>0</v>
      </c>
      <c r="BH371" s="193">
        <f>(SUMIFS(Profile!$E$2:$E$17521,Profile!$B$2:$B$17521,$B371,Profile!$C$2:$C$17521,BH$8))*$C$9</f>
        <v>0</v>
      </c>
      <c r="BI371" s="193">
        <f>(SUMIFS(Profile!$E$2:$E$17521,Profile!$B$2:$B$17521,$B371,Profile!$C$2:$C$17521,BI$8))*$C$9</f>
        <v>0</v>
      </c>
      <c r="BJ371" s="193">
        <f>(SUMIFS(Profile!$E$2:$E$17521,Profile!$B$2:$B$17521,$B371,Profile!$C$2:$C$17521,BJ$8))*$C$9</f>
        <v>0</v>
      </c>
      <c r="BK371" s="193">
        <f>(SUMIFS(Profile!$E$2:$E$17521,Profile!$B$2:$B$17521,$B371,Profile!$C$2:$C$17521,BK$8))*$C$9</f>
        <v>0</v>
      </c>
      <c r="BL371" s="193">
        <f>(SUMIFS(Profile!$E$2:$E$17521,Profile!$B$2:$B$17521,$B371,Profile!$C$2:$C$17521,BL$8))*$C$9</f>
        <v>0</v>
      </c>
      <c r="BM371" s="193">
        <f>(SUMIFS(Profile!$E$2:$E$17521,Profile!$B$2:$B$17521,$B371,Profile!$C$2:$C$17521,BM$8))*$C$9</f>
        <v>0</v>
      </c>
      <c r="BN371" s="193">
        <f>(SUMIFS(Profile!$E$2:$E$17521,Profile!$B$2:$B$17521,$B371,Profile!$C$2:$C$17521,BN$8))*$C$9</f>
        <v>0</v>
      </c>
      <c r="BO371" s="193">
        <f>(SUMIFS(Profile!$E$2:$E$17521,Profile!$B$2:$B$17521,$B371,Profile!$C$2:$C$17521,BO$8))*$C$9</f>
        <v>0</v>
      </c>
      <c r="BP371" s="193">
        <f>(SUMIFS(Profile!$E$2:$E$17521,Profile!$B$2:$B$17521,$B371,Profile!$C$2:$C$17521,BP$8))*$C$9</f>
        <v>0</v>
      </c>
      <c r="BQ371" s="193">
        <f>(SUMIFS(Profile!$E$2:$E$17521,Profile!$B$2:$B$17521,$B371,Profile!$C$2:$C$17521,BQ$8))*$C$9</f>
        <v>0.000005805120121</v>
      </c>
      <c r="BR371" s="193">
        <f>(SUMIFS(Profile!$E$2:$E$17521,Profile!$B$2:$B$17521,$B371,Profile!$C$2:$C$17521,BR$8))*$C$9</f>
        <v>0.0003110576865</v>
      </c>
      <c r="BS371" s="193">
        <f>(SUMIFS(Profile!$E$2:$E$17521,Profile!$B$2:$B$17521,$B371,Profile!$C$2:$C$17521,BS$8))*$C$9</f>
        <v>0.001054435569</v>
      </c>
      <c r="BT371" s="193">
        <f>(SUMIFS(Profile!$E$2:$E$17521,Profile!$B$2:$B$17521,$B371,Profile!$C$2:$C$17521,BT$8))*$C$9</f>
        <v>0.006503854268</v>
      </c>
      <c r="BU371" s="193">
        <f>(SUMIFS(Profile!$E$2:$E$17521,Profile!$B$2:$B$17521,$B371,Profile!$C$2:$C$17521,BU$8))*$C$9</f>
        <v>0.02796573993</v>
      </c>
      <c r="BV371" s="193">
        <f>(SUMIFS(Profile!$E$2:$E$17521,Profile!$B$2:$B$17521,$B371,Profile!$C$2:$C$17521,BV$8))*$C$9</f>
        <v>0.06820129666</v>
      </c>
      <c r="BW371" s="193">
        <f>(SUMIFS(Profile!$E$2:$E$17521,Profile!$B$2:$B$17521,$B371,Profile!$C$2:$C$17521,BW$8))*$C$9</f>
        <v>0.1096515058</v>
      </c>
      <c r="BX371" s="193">
        <f>(SUMIFS(Profile!$E$2:$E$17521,Profile!$B$2:$B$17521,$B371,Profile!$C$2:$C$17521,BX$8))*$C$9</f>
        <v>0.1505039745</v>
      </c>
      <c r="BY371" s="193">
        <f>(SUMIFS(Profile!$E$2:$E$17521,Profile!$B$2:$B$17521,$B371,Profile!$C$2:$C$17521,BY$8))*$C$9</f>
        <v>0.1735489168</v>
      </c>
      <c r="BZ371" s="193">
        <f>(SUMIFS(Profile!$E$2:$E$17521,Profile!$B$2:$B$17521,$B371,Profile!$C$2:$C$17521,BZ$8))*$C$9</f>
        <v>0.2073005174</v>
      </c>
      <c r="CA371" s="193">
        <f>(SUMIFS(Profile!$E$2:$E$17521,Profile!$B$2:$B$17521,$B371,Profile!$C$2:$C$17521,CA$8))*$C$9</f>
        <v>0.2172154941</v>
      </c>
      <c r="CB371" s="193">
        <f>(SUMIFS(Profile!$E$2:$E$17521,Profile!$B$2:$B$17521,$B371,Profile!$C$2:$C$17521,CB$8))*$C$9</f>
        <v>0.2040734275</v>
      </c>
      <c r="CC371" s="193">
        <f>(SUMIFS(Profile!$E$2:$E$17521,Profile!$B$2:$B$17521,$B371,Profile!$C$2:$C$17521,CC$8))*$C$9</f>
        <v>0.1869389733</v>
      </c>
      <c r="CD371" s="193">
        <f>(SUMIFS(Profile!$E$2:$E$17521,Profile!$B$2:$B$17521,$B371,Profile!$C$2:$C$17521,CD$8))*$C$9</f>
        <v>0.1648229255</v>
      </c>
      <c r="CE371" s="193">
        <f>(SUMIFS(Profile!$E$2:$E$17521,Profile!$B$2:$B$17521,$B371,Profile!$C$2:$C$17521,CE$8))*$C$9</f>
        <v>0.147667676</v>
      </c>
      <c r="CF371" s="193">
        <f>(SUMIFS(Profile!$E$2:$E$17521,Profile!$B$2:$B$17521,$B371,Profile!$C$2:$C$17521,CF$8))*$C$9</f>
        <v>0.1196259758</v>
      </c>
      <c r="CG371" s="193">
        <f>(SUMIFS(Profile!$E$2:$E$17521,Profile!$B$2:$B$17521,$B371,Profile!$C$2:$C$17521,CG$8))*$C$9</f>
        <v>0.07671841367</v>
      </c>
      <c r="CH371" s="193">
        <f>(SUMIFS(Profile!$E$2:$E$17521,Profile!$B$2:$B$17521,$B371,Profile!$C$2:$C$17521,CH$8))*$C$9</f>
        <v>0.04465511283</v>
      </c>
      <c r="CI371" s="193">
        <f>(SUMIFS(Profile!$E$2:$E$17521,Profile!$B$2:$B$17521,$B371,Profile!$C$2:$C$17521,CI$8))*$C$9</f>
        <v>0.02001260032</v>
      </c>
      <c r="CJ371" s="193">
        <f>(SUMIFS(Profile!$E$2:$E$17521,Profile!$B$2:$B$17521,$B371,Profile!$C$2:$C$17521,CJ$8))*$C$9</f>
        <v>0.006111909196</v>
      </c>
      <c r="CK371" s="193">
        <f>(SUMIFS(Profile!$E$2:$E$17521,Profile!$B$2:$B$17521,$B371,Profile!$C$2:$C$17521,CK$8))*$C$9</f>
        <v>0.00008403714074</v>
      </c>
      <c r="CL371" s="193">
        <f>(SUMIFS(Profile!$E$2:$E$17521,Profile!$B$2:$B$17521,$B371,Profile!$C$2:$C$17521,CL$8))*$C$9</f>
        <v>0</v>
      </c>
      <c r="CM371" s="193">
        <f>(SUMIFS(Profile!$E$2:$E$17521,Profile!$B$2:$B$17521,$B371,Profile!$C$2:$C$17521,CM$8))*$C$9</f>
        <v>0</v>
      </c>
      <c r="CN371" s="193">
        <f>(SUMIFS(Profile!$E$2:$E$17521,Profile!$B$2:$B$17521,$B371,Profile!$C$2:$C$17521,CN$8))*$C$9</f>
        <v>0</v>
      </c>
      <c r="CO371" s="193">
        <f>(SUMIFS(Profile!$E$2:$E$17521,Profile!$B$2:$B$17521,$B371,Profile!$C$2:$C$17521,CO$8))*$C$9</f>
        <v>0</v>
      </c>
      <c r="CP371" s="193">
        <f>(SUMIFS(Profile!$E$2:$E$17521,Profile!$B$2:$B$17521,$B371,Profile!$C$2:$C$17521,CP$8))*$C$9</f>
        <v>0</v>
      </c>
      <c r="CQ371" s="193">
        <f>(SUMIFS(Profile!$E$2:$E$17521,Profile!$B$2:$B$17521,$B371,Profile!$C$2:$C$17521,CQ$8))*$C$9</f>
        <v>0</v>
      </c>
      <c r="CR371" s="193">
        <f>(SUMIFS(Profile!$E$2:$E$17521,Profile!$B$2:$B$17521,$B371,Profile!$C$2:$C$17521,CR$8))*$C$9</f>
        <v>0</v>
      </c>
      <c r="CS371" s="193">
        <f>(SUMIFS(Profile!$E$2:$E$17521,Profile!$B$2:$B$17521,$B371,Profile!$C$2:$C$17521,CS$8))*$C$9</f>
        <v>0</v>
      </c>
      <c r="CT371" s="193">
        <f>(SUMIFS(Profile!$E$2:$E$17521,Profile!$B$2:$B$17521,$B371,Profile!$C$2:$C$17521,CT$8))*$C$9</f>
        <v>0</v>
      </c>
      <c r="CU371" s="193">
        <f>(SUMIFS(Profile!$E$2:$E$17521,Profile!$B$2:$B$17521,$B371,Profile!$C$2:$C$17521,CU$8))*$C$9</f>
        <v>0</v>
      </c>
      <c r="CV371" s="193">
        <f>(SUMIFS(Profile!$E$2:$E$17521,Profile!$B$2:$B$17521,$B371,Profile!$C$2:$C$17521,CV$8))*$C$9</f>
        <v>0</v>
      </c>
      <c r="CW371" s="193">
        <f>(SUMIFS(Profile!$E$2:$E$17521,Profile!$B$2:$B$17521,$B371,Profile!$C$2:$C$17521,CW$8))*$C$9</f>
        <v>0</v>
      </c>
      <c r="CX371" s="193">
        <f t="shared" si="17"/>
        <v>0</v>
      </c>
      <c r="CY371" s="193">
        <f t="shared" ref="CY371:ET371" si="1817">MAX(BB371-E371,0)</f>
        <v>0</v>
      </c>
      <c r="CZ371" s="193">
        <f t="shared" si="1817"/>
        <v>0</v>
      </c>
      <c r="DA371" s="193">
        <f t="shared" si="1817"/>
        <v>0</v>
      </c>
      <c r="DB371" s="193">
        <f t="shared" si="1817"/>
        <v>0</v>
      </c>
      <c r="DC371" s="193">
        <f t="shared" si="1817"/>
        <v>0</v>
      </c>
      <c r="DD371" s="193">
        <f t="shared" si="1817"/>
        <v>0</v>
      </c>
      <c r="DE371" s="193">
        <f t="shared" si="1817"/>
        <v>0</v>
      </c>
      <c r="DF371" s="193">
        <f t="shared" si="1817"/>
        <v>0</v>
      </c>
      <c r="DG371" s="193">
        <f t="shared" si="1817"/>
        <v>0</v>
      </c>
      <c r="DH371" s="193">
        <f t="shared" si="1817"/>
        <v>0</v>
      </c>
      <c r="DI371" s="193">
        <f t="shared" si="1817"/>
        <v>0</v>
      </c>
      <c r="DJ371" s="193">
        <f t="shared" si="1817"/>
        <v>0</v>
      </c>
      <c r="DK371" s="193">
        <f t="shared" si="1817"/>
        <v>0</v>
      </c>
      <c r="DL371" s="193">
        <f t="shared" si="1817"/>
        <v>0</v>
      </c>
      <c r="DM371" s="193">
        <f t="shared" si="1817"/>
        <v>0</v>
      </c>
      <c r="DN371" s="193">
        <f t="shared" si="1817"/>
        <v>0</v>
      </c>
      <c r="DO371" s="193">
        <f t="shared" si="1817"/>
        <v>0</v>
      </c>
      <c r="DP371" s="193">
        <f t="shared" si="1817"/>
        <v>0</v>
      </c>
      <c r="DQ371" s="193">
        <f t="shared" si="1817"/>
        <v>0</v>
      </c>
      <c r="DR371" s="193">
        <f t="shared" si="1817"/>
        <v>0</v>
      </c>
      <c r="DS371" s="193">
        <f t="shared" si="1817"/>
        <v>0</v>
      </c>
      <c r="DT371" s="193">
        <f t="shared" si="1817"/>
        <v>0</v>
      </c>
      <c r="DU371" s="193">
        <f t="shared" si="1817"/>
        <v>0</v>
      </c>
      <c r="DV371" s="193">
        <f t="shared" si="1817"/>
        <v>0</v>
      </c>
      <c r="DW371" s="193">
        <f t="shared" si="1817"/>
        <v>0</v>
      </c>
      <c r="DX371" s="193">
        <f t="shared" si="1817"/>
        <v>0</v>
      </c>
      <c r="DY371" s="193">
        <f t="shared" si="1817"/>
        <v>0</v>
      </c>
      <c r="DZ371" s="193">
        <f t="shared" si="1817"/>
        <v>0</v>
      </c>
      <c r="EA371" s="193">
        <f t="shared" si="1817"/>
        <v>0</v>
      </c>
      <c r="EB371" s="193">
        <f t="shared" si="1817"/>
        <v>0</v>
      </c>
      <c r="EC371" s="193">
        <f t="shared" si="1817"/>
        <v>0</v>
      </c>
      <c r="ED371" s="193">
        <f t="shared" si="1817"/>
        <v>0</v>
      </c>
      <c r="EE371" s="193">
        <f t="shared" si="1817"/>
        <v>0</v>
      </c>
      <c r="EF371" s="193">
        <f t="shared" si="1817"/>
        <v>0</v>
      </c>
      <c r="EG371" s="193">
        <f t="shared" si="1817"/>
        <v>0</v>
      </c>
      <c r="EH371" s="193">
        <f t="shared" si="1817"/>
        <v>0</v>
      </c>
      <c r="EI371" s="193">
        <f t="shared" si="1817"/>
        <v>0</v>
      </c>
      <c r="EJ371" s="193">
        <f t="shared" si="1817"/>
        <v>0</v>
      </c>
      <c r="EK371" s="193">
        <f t="shared" si="1817"/>
        <v>0</v>
      </c>
      <c r="EL371" s="193">
        <f t="shared" si="1817"/>
        <v>0</v>
      </c>
      <c r="EM371" s="193">
        <f t="shared" si="1817"/>
        <v>0</v>
      </c>
      <c r="EN371" s="193">
        <f t="shared" si="1817"/>
        <v>0</v>
      </c>
      <c r="EO371" s="193">
        <f t="shared" si="1817"/>
        <v>0</v>
      </c>
      <c r="EP371" s="193">
        <f t="shared" si="1817"/>
        <v>0</v>
      </c>
      <c r="EQ371" s="193">
        <f t="shared" si="1817"/>
        <v>0</v>
      </c>
      <c r="ER371" s="193">
        <f t="shared" si="1817"/>
        <v>0</v>
      </c>
      <c r="ES371" s="193">
        <f t="shared" si="1817"/>
        <v>0</v>
      </c>
      <c r="ET371" s="193">
        <f t="shared" si="1817"/>
        <v>0</v>
      </c>
      <c r="EU371" s="193">
        <f t="shared" si="19"/>
        <v>1.932973649</v>
      </c>
      <c r="EV371" s="193">
        <f t="shared" ref="EV371:GQ371" si="1818">BB371-CY371</f>
        <v>0</v>
      </c>
      <c r="EW371" s="193">
        <f t="shared" si="1818"/>
        <v>0</v>
      </c>
      <c r="EX371" s="193">
        <f t="shared" si="1818"/>
        <v>0</v>
      </c>
      <c r="EY371" s="193">
        <f t="shared" si="1818"/>
        <v>0</v>
      </c>
      <c r="EZ371" s="193">
        <f t="shared" si="1818"/>
        <v>0</v>
      </c>
      <c r="FA371" s="193">
        <f t="shared" si="1818"/>
        <v>0</v>
      </c>
      <c r="FB371" s="193">
        <f t="shared" si="1818"/>
        <v>0</v>
      </c>
      <c r="FC371" s="193">
        <f t="shared" si="1818"/>
        <v>0</v>
      </c>
      <c r="FD371" s="193">
        <f t="shared" si="1818"/>
        <v>0</v>
      </c>
      <c r="FE371" s="193">
        <f t="shared" si="1818"/>
        <v>0</v>
      </c>
      <c r="FF371" s="193">
        <f t="shared" si="1818"/>
        <v>0</v>
      </c>
      <c r="FG371" s="193">
        <f t="shared" si="1818"/>
        <v>0</v>
      </c>
      <c r="FH371" s="193">
        <f t="shared" si="1818"/>
        <v>0</v>
      </c>
      <c r="FI371" s="193">
        <f t="shared" si="1818"/>
        <v>0</v>
      </c>
      <c r="FJ371" s="193">
        <f t="shared" si="1818"/>
        <v>0</v>
      </c>
      <c r="FK371" s="193">
        <f t="shared" si="1818"/>
        <v>0.000005805120121</v>
      </c>
      <c r="FL371" s="193">
        <f t="shared" si="1818"/>
        <v>0.0003110576865</v>
      </c>
      <c r="FM371" s="193">
        <f t="shared" si="1818"/>
        <v>0.001054435569</v>
      </c>
      <c r="FN371" s="193">
        <f t="shared" si="1818"/>
        <v>0.006503854268</v>
      </c>
      <c r="FO371" s="193">
        <f t="shared" si="1818"/>
        <v>0.02796573993</v>
      </c>
      <c r="FP371" s="193">
        <f t="shared" si="1818"/>
        <v>0.06820129666</v>
      </c>
      <c r="FQ371" s="193">
        <f t="shared" si="1818"/>
        <v>0.1096515058</v>
      </c>
      <c r="FR371" s="193">
        <f t="shared" si="1818"/>
        <v>0.1505039745</v>
      </c>
      <c r="FS371" s="193">
        <f t="shared" si="1818"/>
        <v>0.1735489168</v>
      </c>
      <c r="FT371" s="193">
        <f t="shared" si="1818"/>
        <v>0.2073005174</v>
      </c>
      <c r="FU371" s="193">
        <f t="shared" si="1818"/>
        <v>0.2172154941</v>
      </c>
      <c r="FV371" s="193">
        <f t="shared" si="1818"/>
        <v>0.2040734275</v>
      </c>
      <c r="FW371" s="193">
        <f t="shared" si="1818"/>
        <v>0.1869389733</v>
      </c>
      <c r="FX371" s="193">
        <f t="shared" si="1818"/>
        <v>0.1648229255</v>
      </c>
      <c r="FY371" s="193">
        <f t="shared" si="1818"/>
        <v>0.147667676</v>
      </c>
      <c r="FZ371" s="193">
        <f t="shared" si="1818"/>
        <v>0.1196259758</v>
      </c>
      <c r="GA371" s="193">
        <f t="shared" si="1818"/>
        <v>0.07671841367</v>
      </c>
      <c r="GB371" s="193">
        <f t="shared" si="1818"/>
        <v>0.04465511283</v>
      </c>
      <c r="GC371" s="193">
        <f t="shared" si="1818"/>
        <v>0.02001260032</v>
      </c>
      <c r="GD371" s="193">
        <f t="shared" si="1818"/>
        <v>0.006111909196</v>
      </c>
      <c r="GE371" s="193">
        <f t="shared" si="1818"/>
        <v>0.00008403714074</v>
      </c>
      <c r="GF371" s="193">
        <f t="shared" si="1818"/>
        <v>0</v>
      </c>
      <c r="GG371" s="193">
        <f t="shared" si="1818"/>
        <v>0</v>
      </c>
      <c r="GH371" s="193">
        <f t="shared" si="1818"/>
        <v>0</v>
      </c>
      <c r="GI371" s="193">
        <f t="shared" si="1818"/>
        <v>0</v>
      </c>
      <c r="GJ371" s="193">
        <f t="shared" si="1818"/>
        <v>0</v>
      </c>
      <c r="GK371" s="193">
        <f t="shared" si="1818"/>
        <v>0</v>
      </c>
      <c r="GL371" s="193">
        <f t="shared" si="1818"/>
        <v>0</v>
      </c>
      <c r="GM371" s="193">
        <f t="shared" si="1818"/>
        <v>0</v>
      </c>
      <c r="GN371" s="193">
        <f t="shared" si="1818"/>
        <v>0</v>
      </c>
      <c r="GO371" s="193">
        <f t="shared" si="1818"/>
        <v>0</v>
      </c>
      <c r="GP371" s="193">
        <f t="shared" si="1818"/>
        <v>0</v>
      </c>
      <c r="GQ371" s="193">
        <f t="shared" si="1818"/>
        <v>0</v>
      </c>
      <c r="GR371" s="193">
        <f t="shared" si="21"/>
        <v>11.80980214</v>
      </c>
      <c r="GS371" s="193">
        <f t="shared" ref="GS371:IN371" si="1819">E371-EV371</f>
        <v>0.21152655</v>
      </c>
      <c r="GT371" s="193">
        <f t="shared" si="1819"/>
        <v>0.1834832574</v>
      </c>
      <c r="GU371" s="193">
        <f t="shared" si="1819"/>
        <v>0.1718653219</v>
      </c>
      <c r="GV371" s="193">
        <f t="shared" si="1819"/>
        <v>0.1586449125</v>
      </c>
      <c r="GW371" s="193">
        <f t="shared" si="1819"/>
        <v>0.147026977</v>
      </c>
      <c r="GX371" s="193">
        <f t="shared" si="1819"/>
        <v>0.1370115153</v>
      </c>
      <c r="GY371" s="193">
        <f t="shared" si="1819"/>
        <v>0.1382133707</v>
      </c>
      <c r="GZ371" s="193">
        <f t="shared" si="1819"/>
        <v>0.135008423</v>
      </c>
      <c r="HA371" s="193">
        <f t="shared" si="1819"/>
        <v>0.1326047122</v>
      </c>
      <c r="HB371" s="193">
        <f t="shared" si="1819"/>
        <v>0.1314028568</v>
      </c>
      <c r="HC371" s="193">
        <f t="shared" si="1819"/>
        <v>0.1378127523</v>
      </c>
      <c r="HD371" s="193">
        <f t="shared" si="1819"/>
        <v>0.1450238847</v>
      </c>
      <c r="HE371" s="193">
        <f t="shared" si="1819"/>
        <v>0.1622504787</v>
      </c>
      <c r="HF371" s="193">
        <f t="shared" si="1819"/>
        <v>0.1730671773</v>
      </c>
      <c r="HG371" s="193">
        <f t="shared" si="1819"/>
        <v>0.1898931528</v>
      </c>
      <c r="HH371" s="193">
        <f t="shared" si="1819"/>
        <v>0.2263436281</v>
      </c>
      <c r="HI371" s="193">
        <f t="shared" si="1819"/>
        <v>0.2484730096</v>
      </c>
      <c r="HJ371" s="193">
        <f t="shared" si="1819"/>
        <v>0.2765741613</v>
      </c>
      <c r="HK371" s="193">
        <f t="shared" si="1819"/>
        <v>0.2967643244</v>
      </c>
      <c r="HL371" s="193">
        <f t="shared" si="1819"/>
        <v>0.2945321251</v>
      </c>
      <c r="HM371" s="193">
        <f t="shared" si="1819"/>
        <v>0.2587033715</v>
      </c>
      <c r="HN371" s="193">
        <f t="shared" si="1819"/>
        <v>0.2232624393</v>
      </c>
      <c r="HO371" s="193">
        <f t="shared" si="1819"/>
        <v>0.1747982198</v>
      </c>
      <c r="HP371" s="193">
        <f t="shared" si="1819"/>
        <v>0.1553588437</v>
      </c>
      <c r="HQ371" s="193">
        <f t="shared" si="1819"/>
        <v>0.1252128093</v>
      </c>
      <c r="HR371" s="193">
        <f t="shared" si="1819"/>
        <v>0.110490411</v>
      </c>
      <c r="HS371" s="193">
        <f t="shared" si="1819"/>
        <v>0.1232318592</v>
      </c>
      <c r="HT371" s="193">
        <f t="shared" si="1819"/>
        <v>0.132353944</v>
      </c>
      <c r="HU371" s="193">
        <f t="shared" si="1819"/>
        <v>0.1460570041</v>
      </c>
      <c r="HV371" s="193">
        <f t="shared" si="1819"/>
        <v>0.1760320444</v>
      </c>
      <c r="HW371" s="193">
        <f t="shared" si="1819"/>
        <v>0.211284877</v>
      </c>
      <c r="HX371" s="193">
        <f t="shared" si="1819"/>
        <v>0.2722202701</v>
      </c>
      <c r="HY371" s="193">
        <f t="shared" si="1819"/>
        <v>0.3311250082</v>
      </c>
      <c r="HZ371" s="193">
        <f t="shared" si="1819"/>
        <v>0.4020389535</v>
      </c>
      <c r="IA371" s="193">
        <f t="shared" si="1819"/>
        <v>0.4487102351</v>
      </c>
      <c r="IB371" s="193">
        <f t="shared" si="1819"/>
        <v>0.47020198</v>
      </c>
      <c r="IC371" s="193">
        <f t="shared" si="1819"/>
        <v>0.4695649039</v>
      </c>
      <c r="ID371" s="193">
        <f t="shared" si="1819"/>
        <v>0.4569454222</v>
      </c>
      <c r="IE371" s="193">
        <f t="shared" si="1819"/>
        <v>0.4286617585</v>
      </c>
      <c r="IF371" s="193">
        <f t="shared" si="1819"/>
        <v>0.4088311444</v>
      </c>
      <c r="IG371" s="193">
        <f t="shared" si="1819"/>
        <v>0.3954104258</v>
      </c>
      <c r="IH371" s="193">
        <f t="shared" si="1819"/>
        <v>0.3741776471</v>
      </c>
      <c r="II371" s="193">
        <f t="shared" si="1819"/>
        <v>0.3589541454</v>
      </c>
      <c r="IJ371" s="193">
        <f t="shared" si="1819"/>
        <v>0.3437306437</v>
      </c>
      <c r="IK371" s="193">
        <f t="shared" si="1819"/>
        <v>0.322497865</v>
      </c>
      <c r="IL371" s="193">
        <f t="shared" si="1819"/>
        <v>0.2884452954</v>
      </c>
      <c r="IM371" s="193">
        <f t="shared" si="1819"/>
        <v>0.2644081875</v>
      </c>
      <c r="IN371" s="193">
        <f t="shared" si="1819"/>
        <v>0.2395698426</v>
      </c>
      <c r="IO371" s="193">
        <f t="shared" si="23"/>
        <v>0</v>
      </c>
      <c r="IP371" s="193">
        <f t="shared" si="29"/>
        <v>0</v>
      </c>
      <c r="IQ371" s="193">
        <f t="shared" ref="IQ371:KK371" si="1820">MAX((MIN(CZ371+IP371,$IO$7))-GT371,0)</f>
        <v>0</v>
      </c>
      <c r="IR371" s="193">
        <f t="shared" si="1820"/>
        <v>0</v>
      </c>
      <c r="IS371" s="193">
        <f t="shared" si="1820"/>
        <v>0</v>
      </c>
      <c r="IT371" s="193">
        <f t="shared" si="1820"/>
        <v>0</v>
      </c>
      <c r="IU371" s="193">
        <f t="shared" si="1820"/>
        <v>0</v>
      </c>
      <c r="IV371" s="193">
        <f t="shared" si="1820"/>
        <v>0</v>
      </c>
      <c r="IW371" s="193">
        <f t="shared" si="1820"/>
        <v>0</v>
      </c>
      <c r="IX371" s="193">
        <f t="shared" si="1820"/>
        <v>0</v>
      </c>
      <c r="IY371" s="193">
        <f t="shared" si="1820"/>
        <v>0</v>
      </c>
      <c r="IZ371" s="193">
        <f t="shared" si="1820"/>
        <v>0</v>
      </c>
      <c r="JA371" s="193">
        <f t="shared" si="1820"/>
        <v>0</v>
      </c>
      <c r="JB371" s="193">
        <f t="shared" si="1820"/>
        <v>0</v>
      </c>
      <c r="JC371" s="193">
        <f t="shared" si="1820"/>
        <v>0</v>
      </c>
      <c r="JD371" s="193">
        <f t="shared" si="1820"/>
        <v>0</v>
      </c>
      <c r="JE371" s="193">
        <f t="shared" si="1820"/>
        <v>0</v>
      </c>
      <c r="JF371" s="193">
        <f t="shared" si="1820"/>
        <v>0</v>
      </c>
      <c r="JG371" s="193">
        <f t="shared" si="1820"/>
        <v>0</v>
      </c>
      <c r="JH371" s="193">
        <f t="shared" si="1820"/>
        <v>0</v>
      </c>
      <c r="JI371" s="193">
        <f t="shared" si="1820"/>
        <v>0</v>
      </c>
      <c r="JJ371" s="193">
        <f t="shared" si="1820"/>
        <v>0</v>
      </c>
      <c r="JK371" s="193">
        <f t="shared" si="1820"/>
        <v>0</v>
      </c>
      <c r="JL371" s="193">
        <f t="shared" si="1820"/>
        <v>0</v>
      </c>
      <c r="JM371" s="193">
        <f t="shared" si="1820"/>
        <v>0</v>
      </c>
      <c r="JN371" s="193">
        <f t="shared" si="1820"/>
        <v>0</v>
      </c>
      <c r="JO371" s="193">
        <f t="shared" si="1820"/>
        <v>0</v>
      </c>
      <c r="JP371" s="193">
        <f t="shared" si="1820"/>
        <v>0</v>
      </c>
      <c r="JQ371" s="193">
        <f t="shared" si="1820"/>
        <v>0</v>
      </c>
      <c r="JR371" s="193">
        <f t="shared" si="1820"/>
        <v>0</v>
      </c>
      <c r="JS371" s="193">
        <f t="shared" si="1820"/>
        <v>0</v>
      </c>
      <c r="JT371" s="193">
        <f t="shared" si="1820"/>
        <v>0</v>
      </c>
      <c r="JU371" s="193">
        <f t="shared" si="1820"/>
        <v>0</v>
      </c>
      <c r="JV371" s="193">
        <f t="shared" si="1820"/>
        <v>0</v>
      </c>
      <c r="JW371" s="193">
        <f t="shared" si="1820"/>
        <v>0</v>
      </c>
      <c r="JX371" s="193">
        <f t="shared" si="1820"/>
        <v>0</v>
      </c>
      <c r="JY371" s="193">
        <f t="shared" si="1820"/>
        <v>0</v>
      </c>
      <c r="JZ371" s="193">
        <f t="shared" si="1820"/>
        <v>0</v>
      </c>
      <c r="KA371" s="193">
        <f t="shared" si="1820"/>
        <v>0</v>
      </c>
      <c r="KB371" s="193">
        <f t="shared" si="1820"/>
        <v>0</v>
      </c>
      <c r="KC371" s="193">
        <f t="shared" si="1820"/>
        <v>0</v>
      </c>
      <c r="KD371" s="193">
        <f t="shared" si="1820"/>
        <v>0</v>
      </c>
      <c r="KE371" s="193">
        <f t="shared" si="1820"/>
        <v>0</v>
      </c>
      <c r="KF371" s="193">
        <f t="shared" si="1820"/>
        <v>0</v>
      </c>
      <c r="KG371" s="193">
        <f t="shared" si="1820"/>
        <v>0</v>
      </c>
      <c r="KH371" s="193">
        <f t="shared" si="1820"/>
        <v>0</v>
      </c>
      <c r="KI371" s="193">
        <f t="shared" si="1820"/>
        <v>0</v>
      </c>
      <c r="KJ371" s="193">
        <f t="shared" si="1820"/>
        <v>0</v>
      </c>
      <c r="KK371" s="193">
        <f t="shared" si="1820"/>
        <v>0</v>
      </c>
      <c r="KL371" s="1"/>
      <c r="KM371" s="1"/>
      <c r="KN371" s="1"/>
      <c r="KO371" s="1"/>
      <c r="KP371" s="1"/>
      <c r="KQ371" s="1"/>
      <c r="KR371" s="1"/>
      <c r="KS371" s="1"/>
      <c r="KT371" s="1"/>
      <c r="KU371" s="1"/>
      <c r="KV371" s="1"/>
      <c r="KW371" s="1"/>
      <c r="KX371" s="1"/>
      <c r="KY371" s="1"/>
      <c r="KZ371" s="1"/>
      <c r="LA371" s="1"/>
      <c r="LB371" s="1"/>
      <c r="LC371" s="1"/>
      <c r="LD371" s="1"/>
      <c r="LE371" s="1"/>
      <c r="LF371" s="1"/>
      <c r="LG371" s="1"/>
      <c r="LH371" s="1"/>
      <c r="LI371" s="1"/>
      <c r="LJ371" s="1"/>
      <c r="LK371" s="1"/>
      <c r="LL371" s="1"/>
      <c r="LM371" s="1"/>
      <c r="LN371" s="1"/>
    </row>
    <row r="372" ht="14.25" customHeight="1">
      <c r="A372" s="1">
        <v>12.0</v>
      </c>
      <c r="B372" s="1">
        <f t="shared" ref="B372:C372" si="1821">B371+1</f>
        <v>362</v>
      </c>
      <c r="C372" s="267">
        <f t="shared" si="1821"/>
        <v>43827</v>
      </c>
      <c r="D372" s="193">
        <f t="shared" si="15"/>
        <v>13.8050319</v>
      </c>
      <c r="E372" s="193">
        <f>(SUMIFS(Profile!$F$2:$F$17521,Profile!$B$2:$B$17521,$B372,Profile!$C$2:$C$17521,E$8))*$C$6</f>
        <v>0.2127284054</v>
      </c>
      <c r="F372" s="193">
        <f>(SUMIFS(Profile!$F$2:$F$17521,Profile!$B$2:$B$17521,$B372,Profile!$C$2:$C$17521,F$8))*$C$6</f>
        <v>0.1842844943</v>
      </c>
      <c r="G372" s="193">
        <f>(SUMIFS(Profile!$F$2:$F$17521,Profile!$B$2:$B$17521,$B372,Profile!$C$2:$C$17521,G$8))*$C$6</f>
        <v>0.1730671773</v>
      </c>
      <c r="H372" s="193">
        <f>(SUMIFS(Profile!$F$2:$F$17521,Profile!$B$2:$B$17521,$B372,Profile!$C$2:$C$17521,H$8))*$C$6</f>
        <v>0.1594461494</v>
      </c>
      <c r="I372" s="193">
        <f>(SUMIFS(Profile!$F$2:$F$17521,Profile!$B$2:$B$17521,$B372,Profile!$C$2:$C$17521,I$8))*$C$6</f>
        <v>0.1478282139</v>
      </c>
      <c r="J372" s="193">
        <f>(SUMIFS(Profile!$F$2:$F$17521,Profile!$B$2:$B$17521,$B372,Profile!$C$2:$C$17521,J$8))*$C$6</f>
        <v>0.1378127523</v>
      </c>
      <c r="K372" s="193">
        <f>(SUMIFS(Profile!$F$2:$F$17521,Profile!$B$2:$B$17521,$B372,Profile!$C$2:$C$17521,K$8))*$C$6</f>
        <v>0.1390146077</v>
      </c>
      <c r="L372" s="193">
        <f>(SUMIFS(Profile!$F$2:$F$17521,Profile!$B$2:$B$17521,$B372,Profile!$C$2:$C$17521,L$8))*$C$6</f>
        <v>0.1358096599</v>
      </c>
      <c r="M372" s="193">
        <f>(SUMIFS(Profile!$F$2:$F$17521,Profile!$B$2:$B$17521,$B372,Profile!$C$2:$C$17521,M$8))*$C$6</f>
        <v>0.1334059491</v>
      </c>
      <c r="N372" s="193">
        <f>(SUMIFS(Profile!$F$2:$F$17521,Profile!$B$2:$B$17521,$B372,Profile!$C$2:$C$17521,N$8))*$C$6</f>
        <v>0.1318034753</v>
      </c>
      <c r="O372" s="193">
        <f>(SUMIFS(Profile!$F$2:$F$17521,Profile!$B$2:$B$17521,$B372,Profile!$C$2:$C$17521,O$8))*$C$6</f>
        <v>0.1386139892</v>
      </c>
      <c r="P372" s="193">
        <f>(SUMIFS(Profile!$F$2:$F$17521,Profile!$B$2:$B$17521,$B372,Profile!$C$2:$C$17521,P$8))*$C$6</f>
        <v>0.1458251216</v>
      </c>
      <c r="Q372" s="193">
        <f>(SUMIFS(Profile!$F$2:$F$17521,Profile!$B$2:$B$17521,$B372,Profile!$C$2:$C$17521,Q$8))*$C$6</f>
        <v>0.1626510971</v>
      </c>
      <c r="R372" s="193">
        <f>(SUMIFS(Profile!$F$2:$F$17521,Profile!$B$2:$B$17521,$B372,Profile!$C$2:$C$17521,R$8))*$C$6</f>
        <v>0.1734677957</v>
      </c>
      <c r="S372" s="193">
        <f>(SUMIFS(Profile!$F$2:$F$17521,Profile!$B$2:$B$17521,$B372,Profile!$C$2:$C$17521,S$8))*$C$6</f>
        <v>0.1902937713</v>
      </c>
      <c r="T372" s="193">
        <f>(SUMIFS(Profile!$F$2:$F$17521,Profile!$B$2:$B$17521,$B372,Profile!$C$2:$C$17521,T$8))*$C$6</f>
        <v>0.2271506702</v>
      </c>
      <c r="U372" s="193">
        <f>(SUMIFS(Profile!$F$2:$F$17521,Profile!$B$2:$B$17521,$B372,Profile!$C$2:$C$17521,U$8))*$C$6</f>
        <v>0.2495853042</v>
      </c>
      <c r="V372" s="193">
        <f>(SUMIFS(Profile!$F$2:$F$17521,Profile!$B$2:$B$17521,$B372,Profile!$C$2:$C$17521,V$8))*$C$6</f>
        <v>0.2788304523</v>
      </c>
      <c r="W372" s="193">
        <f>(SUMIFS(Profile!$F$2:$F$17521,Profile!$B$2:$B$17521,$B372,Profile!$C$2:$C$17521,W$8))*$C$6</f>
        <v>0.3044700341</v>
      </c>
      <c r="X372" s="193">
        <f>(SUMIFS(Profile!$F$2:$F$17521,Profile!$B$2:$B$17521,$B372,Profile!$C$2:$C$17521,X$8))*$C$6</f>
        <v>0.3236997204</v>
      </c>
      <c r="Y372" s="193">
        <f>(SUMIFS(Profile!$F$2:$F$17521,Profile!$B$2:$B$17521,$B372,Profile!$C$2:$C$17521,Y$8))*$C$6</f>
        <v>0.328507142</v>
      </c>
      <c r="Z372" s="193">
        <f>(SUMIFS(Profile!$F$2:$F$17521,Profile!$B$2:$B$17521,$B372,Profile!$C$2:$C$17521,Z$8))*$C$6</f>
        <v>0.3349170375</v>
      </c>
      <c r="AA372" s="193">
        <f>(SUMIFS(Profile!$F$2:$F$17521,Profile!$B$2:$B$17521,$B372,Profile!$C$2:$C$17521,AA$8))*$C$6</f>
        <v>0.3273052866</v>
      </c>
      <c r="AB372" s="193">
        <f>(SUMIFS(Profile!$F$2:$F$17521,Profile!$B$2:$B$17521,$B372,Profile!$C$2:$C$17521,AB$8))*$C$6</f>
        <v>0.3313114713</v>
      </c>
      <c r="AC372" s="193">
        <f>(SUMIFS(Profile!$F$2:$F$17521,Profile!$B$2:$B$17521,$B372,Profile!$C$2:$C$17521,AC$8))*$C$6</f>
        <v>0.334516419</v>
      </c>
      <c r="AD372" s="193">
        <f>(SUMIFS(Profile!$F$2:$F$17521,Profile!$B$2:$B$17521,$B372,Profile!$C$2:$C$17521,AD$8))*$C$6</f>
        <v>0.3297089974</v>
      </c>
      <c r="AE372" s="193">
        <f>(SUMIFS(Profile!$F$2:$F$17521,Profile!$B$2:$B$17521,$B372,Profile!$C$2:$C$17521,AE$8))*$C$6</f>
        <v>0.3297089974</v>
      </c>
      <c r="AF372" s="193">
        <f>(SUMIFS(Profile!$F$2:$F$17521,Profile!$B$2:$B$17521,$B372,Profile!$C$2:$C$17521,AF$8))*$C$6</f>
        <v>0.3216966281</v>
      </c>
      <c r="AG372" s="193">
        <f>(SUMIFS(Profile!$F$2:$F$17521,Profile!$B$2:$B$17521,$B372,Profile!$C$2:$C$17521,AG$8))*$C$6</f>
        <v>0.3132836403</v>
      </c>
      <c r="AH372" s="193">
        <f>(SUMIFS(Profile!$F$2:$F$17521,Profile!$B$2:$B$17521,$B372,Profile!$C$2:$C$17521,AH$8))*$C$6</f>
        <v>0.3261034312</v>
      </c>
      <c r="AI372" s="193">
        <f>(SUMIFS(Profile!$F$2:$F$17521,Profile!$B$2:$B$17521,$B372,Profile!$C$2:$C$17521,AI$8))*$C$6</f>
        <v>0.3333145636</v>
      </c>
      <c r="AJ372" s="193">
        <f>(SUMIFS(Profile!$F$2:$F$17521,Profile!$B$2:$B$17521,$B372,Profile!$C$2:$C$17521,AJ$8))*$C$6</f>
        <v>0.3509417761</v>
      </c>
      <c r="AK372" s="193">
        <f>(SUMIFS(Profile!$F$2:$F$17521,Profile!$B$2:$B$17521,$B372,Profile!$C$2:$C$17521,AK$8))*$C$6</f>
        <v>0.3777832133</v>
      </c>
      <c r="AL372" s="193">
        <f>(SUMIFS(Profile!$F$2:$F$17521,Profile!$B$2:$B$17521,$B372,Profile!$C$2:$C$17521,AL$8))*$C$6</f>
        <v>0.4235338421</v>
      </c>
      <c r="AM372" s="193">
        <f>(SUMIFS(Profile!$F$2:$F$17521,Profile!$B$2:$B$17521,$B372,Profile!$C$2:$C$17521,AM$8))*$C$6</f>
        <v>0.4563845563</v>
      </c>
      <c r="AN372" s="193">
        <f>(SUMIFS(Profile!$F$2:$F$17521,Profile!$B$2:$B$17521,$B372,Profile!$C$2:$C$17521,AN$8))*$C$6</f>
        <v>0.4719686147</v>
      </c>
      <c r="AO372" s="193">
        <f>(SUMIFS(Profile!$F$2:$F$17521,Profile!$B$2:$B$17521,$B372,Profile!$C$2:$C$17521,AO$8))*$C$6</f>
        <v>0.4710071303</v>
      </c>
      <c r="AP372" s="193">
        <f>(SUMIFS(Profile!$F$2:$F$17521,Profile!$B$2:$B$17521,$B372,Profile!$C$2:$C$17521,AP$8))*$C$6</f>
        <v>0.4582274013</v>
      </c>
      <c r="AQ372" s="193">
        <f>(SUMIFS(Profile!$F$2:$F$17521,Profile!$B$2:$B$17521,$B372,Profile!$C$2:$C$17521,AQ$8))*$C$6</f>
        <v>0.4297834902</v>
      </c>
      <c r="AR372" s="193">
        <f>(SUMIFS(Profile!$F$2:$F$17521,Profile!$B$2:$B$17521,$B372,Profile!$C$2:$C$17521,AR$8))*$C$6</f>
        <v>0.4100329998</v>
      </c>
      <c r="AS372" s="193">
        <f>(SUMIFS(Profile!$F$2:$F$17521,Profile!$B$2:$B$17521,$B372,Profile!$C$2:$C$17521,AS$8))*$C$6</f>
        <v>0.3966122812</v>
      </c>
      <c r="AT372" s="193">
        <f>(SUMIFS(Profile!$F$2:$F$17521,Profile!$B$2:$B$17521,$B372,Profile!$C$2:$C$17521,AT$8))*$C$6</f>
        <v>0.3749788841</v>
      </c>
      <c r="AU372" s="193">
        <f>(SUMIFS(Profile!$F$2:$F$17521,Profile!$B$2:$B$17521,$B372,Profile!$C$2:$C$17521,AU$8))*$C$6</f>
        <v>0.3601560008</v>
      </c>
      <c r="AV372" s="193">
        <f>(SUMIFS(Profile!$F$2:$F$17521,Profile!$B$2:$B$17521,$B372,Profile!$C$2:$C$17521,AV$8))*$C$6</f>
        <v>0.3449324991</v>
      </c>
      <c r="AW372" s="193">
        <f>(SUMIFS(Profile!$F$2:$F$17521,Profile!$B$2:$B$17521,$B372,Profile!$C$2:$C$17521,AW$8))*$C$6</f>
        <v>0.3236997204</v>
      </c>
      <c r="AX372" s="193">
        <f>(SUMIFS(Profile!$F$2:$F$17521,Profile!$B$2:$B$17521,$B372,Profile!$C$2:$C$17521,AX$8))*$C$6</f>
        <v>0.2892465324</v>
      </c>
      <c r="AY372" s="193">
        <f>(SUMIFS(Profile!$F$2:$F$17521,Profile!$B$2:$B$17521,$B372,Profile!$C$2:$C$17521,AY$8))*$C$6</f>
        <v>0.2652094244</v>
      </c>
      <c r="AZ372" s="193">
        <f>(SUMIFS(Profile!$F$2:$F$17521,Profile!$B$2:$B$17521,$B372,Profile!$C$2:$C$17521,AZ$8))*$C$6</f>
        <v>0.2403710795</v>
      </c>
      <c r="BA372" s="193">
        <f t="shared" si="16"/>
        <v>2.261900585</v>
      </c>
      <c r="BB372" s="193">
        <f>(SUMIFS(Profile!$E$2:$E$17521,Profile!$B$2:$B$17521,$B372,Profile!$C$2:$C$17521,BB$8))*$C$9</f>
        <v>0</v>
      </c>
      <c r="BC372" s="193">
        <f>(SUMIFS(Profile!$E$2:$E$17521,Profile!$B$2:$B$17521,$B372,Profile!$C$2:$C$17521,BC$8))*$C$9</f>
        <v>0</v>
      </c>
      <c r="BD372" s="193">
        <f>(SUMIFS(Profile!$E$2:$E$17521,Profile!$B$2:$B$17521,$B372,Profile!$C$2:$C$17521,BD$8))*$C$9</f>
        <v>0</v>
      </c>
      <c r="BE372" s="193">
        <f>(SUMIFS(Profile!$E$2:$E$17521,Profile!$B$2:$B$17521,$B372,Profile!$C$2:$C$17521,BE$8))*$C$9</f>
        <v>0</v>
      </c>
      <c r="BF372" s="193">
        <f>(SUMIFS(Profile!$E$2:$E$17521,Profile!$B$2:$B$17521,$B372,Profile!$C$2:$C$17521,BF$8))*$C$9</f>
        <v>0</v>
      </c>
      <c r="BG372" s="193">
        <f>(SUMIFS(Profile!$E$2:$E$17521,Profile!$B$2:$B$17521,$B372,Profile!$C$2:$C$17521,BG$8))*$C$9</f>
        <v>0</v>
      </c>
      <c r="BH372" s="193">
        <f>(SUMIFS(Profile!$E$2:$E$17521,Profile!$B$2:$B$17521,$B372,Profile!$C$2:$C$17521,BH$8))*$C$9</f>
        <v>0</v>
      </c>
      <c r="BI372" s="193">
        <f>(SUMIFS(Profile!$E$2:$E$17521,Profile!$B$2:$B$17521,$B372,Profile!$C$2:$C$17521,BI$8))*$C$9</f>
        <v>0</v>
      </c>
      <c r="BJ372" s="193">
        <f>(SUMIFS(Profile!$E$2:$E$17521,Profile!$B$2:$B$17521,$B372,Profile!$C$2:$C$17521,BJ$8))*$C$9</f>
        <v>0</v>
      </c>
      <c r="BK372" s="193">
        <f>(SUMIFS(Profile!$E$2:$E$17521,Profile!$B$2:$B$17521,$B372,Profile!$C$2:$C$17521,BK$8))*$C$9</f>
        <v>0</v>
      </c>
      <c r="BL372" s="193">
        <f>(SUMIFS(Profile!$E$2:$E$17521,Profile!$B$2:$B$17521,$B372,Profile!$C$2:$C$17521,BL$8))*$C$9</f>
        <v>0</v>
      </c>
      <c r="BM372" s="193">
        <f>(SUMIFS(Profile!$E$2:$E$17521,Profile!$B$2:$B$17521,$B372,Profile!$C$2:$C$17521,BM$8))*$C$9</f>
        <v>0</v>
      </c>
      <c r="BN372" s="193">
        <f>(SUMIFS(Profile!$E$2:$E$17521,Profile!$B$2:$B$17521,$B372,Profile!$C$2:$C$17521,BN$8))*$C$9</f>
        <v>0</v>
      </c>
      <c r="BO372" s="193">
        <f>(SUMIFS(Profile!$E$2:$E$17521,Profile!$B$2:$B$17521,$B372,Profile!$C$2:$C$17521,BO$8))*$C$9</f>
        <v>0</v>
      </c>
      <c r="BP372" s="193">
        <f>(SUMIFS(Profile!$E$2:$E$17521,Profile!$B$2:$B$17521,$B372,Profile!$C$2:$C$17521,BP$8))*$C$9</f>
        <v>0</v>
      </c>
      <c r="BQ372" s="193">
        <f>(SUMIFS(Profile!$E$2:$E$17521,Profile!$B$2:$B$17521,$B372,Profile!$C$2:$C$17521,BQ$8))*$C$9</f>
        <v>0.0000575674412</v>
      </c>
      <c r="BR372" s="193">
        <f>(SUMIFS(Profile!$E$2:$E$17521,Profile!$B$2:$B$17521,$B372,Profile!$C$2:$C$17521,BR$8))*$C$9</f>
        <v>0.001633173794</v>
      </c>
      <c r="BS372" s="193">
        <f>(SUMIFS(Profile!$E$2:$E$17521,Profile!$B$2:$B$17521,$B372,Profile!$C$2:$C$17521,BS$8))*$C$9</f>
        <v>0.003256027375</v>
      </c>
      <c r="BT372" s="193">
        <f>(SUMIFS(Profile!$E$2:$E$17521,Profile!$B$2:$B$17521,$B372,Profile!$C$2:$C$17521,BT$8))*$C$9</f>
        <v>0.012828235</v>
      </c>
      <c r="BU372" s="193">
        <f>(SUMIFS(Profile!$E$2:$E$17521,Profile!$B$2:$B$17521,$B372,Profile!$C$2:$C$17521,BU$8))*$C$9</f>
        <v>0.06216861691</v>
      </c>
      <c r="BV372" s="193">
        <f>(SUMIFS(Profile!$E$2:$E$17521,Profile!$B$2:$B$17521,$B372,Profile!$C$2:$C$17521,BV$8))*$C$9</f>
        <v>0.1055378758</v>
      </c>
      <c r="BW372" s="193">
        <f>(SUMIFS(Profile!$E$2:$E$17521,Profile!$B$2:$B$17521,$B372,Profile!$C$2:$C$17521,BW$8))*$C$9</f>
        <v>0.1976109219</v>
      </c>
      <c r="BX372" s="193">
        <f>(SUMIFS(Profile!$E$2:$E$17521,Profile!$B$2:$B$17521,$B372,Profile!$C$2:$C$17521,BX$8))*$C$9</f>
        <v>0.2562645762</v>
      </c>
      <c r="BY372" s="193">
        <f>(SUMIFS(Profile!$E$2:$E$17521,Profile!$B$2:$B$17521,$B372,Profile!$C$2:$C$17521,BY$8))*$C$9</f>
        <v>0.2674704946</v>
      </c>
      <c r="BZ372" s="193">
        <f>(SUMIFS(Profile!$E$2:$E$17521,Profile!$B$2:$B$17521,$B372,Profile!$C$2:$C$17521,BZ$8))*$C$9</f>
        <v>0.2826438497</v>
      </c>
      <c r="CA372" s="193">
        <f>(SUMIFS(Profile!$E$2:$E$17521,Profile!$B$2:$B$17521,$B372,Profile!$C$2:$C$17521,CA$8))*$C$9</f>
        <v>0.2852992609</v>
      </c>
      <c r="CB372" s="193">
        <f>(SUMIFS(Profile!$E$2:$E$17521,Profile!$B$2:$B$17521,$B372,Profile!$C$2:$C$17521,CB$8))*$C$9</f>
        <v>0.2814289748</v>
      </c>
      <c r="CC372" s="193">
        <f>(SUMIFS(Profile!$E$2:$E$17521,Profile!$B$2:$B$17521,$B372,Profile!$C$2:$C$17521,CC$8))*$C$9</f>
        <v>0.1903093913</v>
      </c>
      <c r="CD372" s="193">
        <f>(SUMIFS(Profile!$E$2:$E$17521,Profile!$B$2:$B$17521,$B372,Profile!$C$2:$C$17521,CD$8))*$C$9</f>
        <v>0.105150298</v>
      </c>
      <c r="CE372" s="193">
        <f>(SUMIFS(Profile!$E$2:$E$17521,Profile!$B$2:$B$17521,$B372,Profile!$C$2:$C$17521,CE$8))*$C$9</f>
        <v>0.08838292462</v>
      </c>
      <c r="CF372" s="193">
        <f>(SUMIFS(Profile!$E$2:$E$17521,Profile!$B$2:$B$17521,$B372,Profile!$C$2:$C$17521,CF$8))*$C$9</f>
        <v>0.060023539</v>
      </c>
      <c r="CG372" s="193">
        <f>(SUMIFS(Profile!$E$2:$E$17521,Profile!$B$2:$B$17521,$B372,Profile!$C$2:$C$17521,CG$8))*$C$9</f>
        <v>0.0365292383</v>
      </c>
      <c r="CH372" s="193">
        <f>(SUMIFS(Profile!$E$2:$E$17521,Profile!$B$2:$B$17521,$B372,Profile!$C$2:$C$17521,CH$8))*$C$9</f>
        <v>0.01638012243</v>
      </c>
      <c r="CI372" s="193">
        <f>(SUMIFS(Profile!$E$2:$E$17521,Profile!$B$2:$B$17521,$B372,Profile!$C$2:$C$17521,CI$8))*$C$9</f>
        <v>0.007064948381</v>
      </c>
      <c r="CJ372" s="193">
        <f>(SUMIFS(Profile!$E$2:$E$17521,Profile!$B$2:$B$17521,$B372,Profile!$C$2:$C$17521,CJ$8))*$C$9</f>
        <v>0.001808624524</v>
      </c>
      <c r="CK372" s="193">
        <f>(SUMIFS(Profile!$E$2:$E$17521,Profile!$B$2:$B$17521,$B372,Profile!$C$2:$C$17521,CK$8))*$C$9</f>
        <v>0.00005192357442</v>
      </c>
      <c r="CL372" s="193">
        <f>(SUMIFS(Profile!$E$2:$E$17521,Profile!$B$2:$B$17521,$B372,Profile!$C$2:$C$17521,CL$8))*$C$9</f>
        <v>0</v>
      </c>
      <c r="CM372" s="193">
        <f>(SUMIFS(Profile!$E$2:$E$17521,Profile!$B$2:$B$17521,$B372,Profile!$C$2:$C$17521,CM$8))*$C$9</f>
        <v>0</v>
      </c>
      <c r="CN372" s="193">
        <f>(SUMIFS(Profile!$E$2:$E$17521,Profile!$B$2:$B$17521,$B372,Profile!$C$2:$C$17521,CN$8))*$C$9</f>
        <v>0</v>
      </c>
      <c r="CO372" s="193">
        <f>(SUMIFS(Profile!$E$2:$E$17521,Profile!$B$2:$B$17521,$B372,Profile!$C$2:$C$17521,CO$8))*$C$9</f>
        <v>0</v>
      </c>
      <c r="CP372" s="193">
        <f>(SUMIFS(Profile!$E$2:$E$17521,Profile!$B$2:$B$17521,$B372,Profile!$C$2:$C$17521,CP$8))*$C$9</f>
        <v>0</v>
      </c>
      <c r="CQ372" s="193">
        <f>(SUMIFS(Profile!$E$2:$E$17521,Profile!$B$2:$B$17521,$B372,Profile!$C$2:$C$17521,CQ$8))*$C$9</f>
        <v>0</v>
      </c>
      <c r="CR372" s="193">
        <f>(SUMIFS(Profile!$E$2:$E$17521,Profile!$B$2:$B$17521,$B372,Profile!$C$2:$C$17521,CR$8))*$C$9</f>
        <v>0</v>
      </c>
      <c r="CS372" s="193">
        <f>(SUMIFS(Profile!$E$2:$E$17521,Profile!$B$2:$B$17521,$B372,Profile!$C$2:$C$17521,CS$8))*$C$9</f>
        <v>0</v>
      </c>
      <c r="CT372" s="193">
        <f>(SUMIFS(Profile!$E$2:$E$17521,Profile!$B$2:$B$17521,$B372,Profile!$C$2:$C$17521,CT$8))*$C$9</f>
        <v>0</v>
      </c>
      <c r="CU372" s="193">
        <f>(SUMIFS(Profile!$E$2:$E$17521,Profile!$B$2:$B$17521,$B372,Profile!$C$2:$C$17521,CU$8))*$C$9</f>
        <v>0</v>
      </c>
      <c r="CV372" s="193">
        <f>(SUMIFS(Profile!$E$2:$E$17521,Profile!$B$2:$B$17521,$B372,Profile!$C$2:$C$17521,CV$8))*$C$9</f>
        <v>0</v>
      </c>
      <c r="CW372" s="193">
        <f>(SUMIFS(Profile!$E$2:$E$17521,Profile!$B$2:$B$17521,$B372,Profile!$C$2:$C$17521,CW$8))*$C$9</f>
        <v>0</v>
      </c>
      <c r="CX372" s="193">
        <f t="shared" si="17"/>
        <v>0</v>
      </c>
      <c r="CY372" s="193">
        <f t="shared" ref="CY372:ET372" si="1822">MAX(BB372-E372,0)</f>
        <v>0</v>
      </c>
      <c r="CZ372" s="193">
        <f t="shared" si="1822"/>
        <v>0</v>
      </c>
      <c r="DA372" s="193">
        <f t="shared" si="1822"/>
        <v>0</v>
      </c>
      <c r="DB372" s="193">
        <f t="shared" si="1822"/>
        <v>0</v>
      </c>
      <c r="DC372" s="193">
        <f t="shared" si="1822"/>
        <v>0</v>
      </c>
      <c r="DD372" s="193">
        <f t="shared" si="1822"/>
        <v>0</v>
      </c>
      <c r="DE372" s="193">
        <f t="shared" si="1822"/>
        <v>0</v>
      </c>
      <c r="DF372" s="193">
        <f t="shared" si="1822"/>
        <v>0</v>
      </c>
      <c r="DG372" s="193">
        <f t="shared" si="1822"/>
        <v>0</v>
      </c>
      <c r="DH372" s="193">
        <f t="shared" si="1822"/>
        <v>0</v>
      </c>
      <c r="DI372" s="193">
        <f t="shared" si="1822"/>
        <v>0</v>
      </c>
      <c r="DJ372" s="193">
        <f t="shared" si="1822"/>
        <v>0</v>
      </c>
      <c r="DK372" s="193">
        <f t="shared" si="1822"/>
        <v>0</v>
      </c>
      <c r="DL372" s="193">
        <f t="shared" si="1822"/>
        <v>0</v>
      </c>
      <c r="DM372" s="193">
        <f t="shared" si="1822"/>
        <v>0</v>
      </c>
      <c r="DN372" s="193">
        <f t="shared" si="1822"/>
        <v>0</v>
      </c>
      <c r="DO372" s="193">
        <f t="shared" si="1822"/>
        <v>0</v>
      </c>
      <c r="DP372" s="193">
        <f t="shared" si="1822"/>
        <v>0</v>
      </c>
      <c r="DQ372" s="193">
        <f t="shared" si="1822"/>
        <v>0</v>
      </c>
      <c r="DR372" s="193">
        <f t="shared" si="1822"/>
        <v>0</v>
      </c>
      <c r="DS372" s="193">
        <f t="shared" si="1822"/>
        <v>0</v>
      </c>
      <c r="DT372" s="193">
        <f t="shared" si="1822"/>
        <v>0</v>
      </c>
      <c r="DU372" s="193">
        <f t="shared" si="1822"/>
        <v>0</v>
      </c>
      <c r="DV372" s="193">
        <f t="shared" si="1822"/>
        <v>0</v>
      </c>
      <c r="DW372" s="193">
        <f t="shared" si="1822"/>
        <v>0</v>
      </c>
      <c r="DX372" s="193">
        <f t="shared" si="1822"/>
        <v>0</v>
      </c>
      <c r="DY372" s="193">
        <f t="shared" si="1822"/>
        <v>0</v>
      </c>
      <c r="DZ372" s="193">
        <f t="shared" si="1822"/>
        <v>0</v>
      </c>
      <c r="EA372" s="193">
        <f t="shared" si="1822"/>
        <v>0</v>
      </c>
      <c r="EB372" s="193">
        <f t="shared" si="1822"/>
        <v>0</v>
      </c>
      <c r="EC372" s="193">
        <f t="shared" si="1822"/>
        <v>0</v>
      </c>
      <c r="ED372" s="193">
        <f t="shared" si="1822"/>
        <v>0</v>
      </c>
      <c r="EE372" s="193">
        <f t="shared" si="1822"/>
        <v>0</v>
      </c>
      <c r="EF372" s="193">
        <f t="shared" si="1822"/>
        <v>0</v>
      </c>
      <c r="EG372" s="193">
        <f t="shared" si="1822"/>
        <v>0</v>
      </c>
      <c r="EH372" s="193">
        <f t="shared" si="1822"/>
        <v>0</v>
      </c>
      <c r="EI372" s="193">
        <f t="shared" si="1822"/>
        <v>0</v>
      </c>
      <c r="EJ372" s="193">
        <f t="shared" si="1822"/>
        <v>0</v>
      </c>
      <c r="EK372" s="193">
        <f t="shared" si="1822"/>
        <v>0</v>
      </c>
      <c r="EL372" s="193">
        <f t="shared" si="1822"/>
        <v>0</v>
      </c>
      <c r="EM372" s="193">
        <f t="shared" si="1822"/>
        <v>0</v>
      </c>
      <c r="EN372" s="193">
        <f t="shared" si="1822"/>
        <v>0</v>
      </c>
      <c r="EO372" s="193">
        <f t="shared" si="1822"/>
        <v>0</v>
      </c>
      <c r="EP372" s="193">
        <f t="shared" si="1822"/>
        <v>0</v>
      </c>
      <c r="EQ372" s="193">
        <f t="shared" si="1822"/>
        <v>0</v>
      </c>
      <c r="ER372" s="193">
        <f t="shared" si="1822"/>
        <v>0</v>
      </c>
      <c r="ES372" s="193">
        <f t="shared" si="1822"/>
        <v>0</v>
      </c>
      <c r="ET372" s="193">
        <f t="shared" si="1822"/>
        <v>0</v>
      </c>
      <c r="EU372" s="193">
        <f t="shared" si="19"/>
        <v>2.261900585</v>
      </c>
      <c r="EV372" s="193">
        <f t="shared" ref="EV372:GQ372" si="1823">BB372-CY372</f>
        <v>0</v>
      </c>
      <c r="EW372" s="193">
        <f t="shared" si="1823"/>
        <v>0</v>
      </c>
      <c r="EX372" s="193">
        <f t="shared" si="1823"/>
        <v>0</v>
      </c>
      <c r="EY372" s="193">
        <f t="shared" si="1823"/>
        <v>0</v>
      </c>
      <c r="EZ372" s="193">
        <f t="shared" si="1823"/>
        <v>0</v>
      </c>
      <c r="FA372" s="193">
        <f t="shared" si="1823"/>
        <v>0</v>
      </c>
      <c r="FB372" s="193">
        <f t="shared" si="1823"/>
        <v>0</v>
      </c>
      <c r="FC372" s="193">
        <f t="shared" si="1823"/>
        <v>0</v>
      </c>
      <c r="FD372" s="193">
        <f t="shared" si="1823"/>
        <v>0</v>
      </c>
      <c r="FE372" s="193">
        <f t="shared" si="1823"/>
        <v>0</v>
      </c>
      <c r="FF372" s="193">
        <f t="shared" si="1823"/>
        <v>0</v>
      </c>
      <c r="FG372" s="193">
        <f t="shared" si="1823"/>
        <v>0</v>
      </c>
      <c r="FH372" s="193">
        <f t="shared" si="1823"/>
        <v>0</v>
      </c>
      <c r="FI372" s="193">
        <f t="shared" si="1823"/>
        <v>0</v>
      </c>
      <c r="FJ372" s="193">
        <f t="shared" si="1823"/>
        <v>0</v>
      </c>
      <c r="FK372" s="193">
        <f t="shared" si="1823"/>
        <v>0.0000575674412</v>
      </c>
      <c r="FL372" s="193">
        <f t="shared" si="1823"/>
        <v>0.001633173794</v>
      </c>
      <c r="FM372" s="193">
        <f t="shared" si="1823"/>
        <v>0.003256027375</v>
      </c>
      <c r="FN372" s="193">
        <f t="shared" si="1823"/>
        <v>0.012828235</v>
      </c>
      <c r="FO372" s="193">
        <f t="shared" si="1823"/>
        <v>0.06216861691</v>
      </c>
      <c r="FP372" s="193">
        <f t="shared" si="1823"/>
        <v>0.1055378758</v>
      </c>
      <c r="FQ372" s="193">
        <f t="shared" si="1823"/>
        <v>0.1976109219</v>
      </c>
      <c r="FR372" s="193">
        <f t="shared" si="1823"/>
        <v>0.2562645762</v>
      </c>
      <c r="FS372" s="193">
        <f t="shared" si="1823"/>
        <v>0.2674704946</v>
      </c>
      <c r="FT372" s="193">
        <f t="shared" si="1823"/>
        <v>0.2826438497</v>
      </c>
      <c r="FU372" s="193">
        <f t="shared" si="1823"/>
        <v>0.2852992609</v>
      </c>
      <c r="FV372" s="193">
        <f t="shared" si="1823"/>
        <v>0.2814289748</v>
      </c>
      <c r="FW372" s="193">
        <f t="shared" si="1823"/>
        <v>0.1903093913</v>
      </c>
      <c r="FX372" s="193">
        <f t="shared" si="1823"/>
        <v>0.105150298</v>
      </c>
      <c r="FY372" s="193">
        <f t="shared" si="1823"/>
        <v>0.08838292462</v>
      </c>
      <c r="FZ372" s="193">
        <f t="shared" si="1823"/>
        <v>0.060023539</v>
      </c>
      <c r="GA372" s="193">
        <f t="shared" si="1823"/>
        <v>0.0365292383</v>
      </c>
      <c r="GB372" s="193">
        <f t="shared" si="1823"/>
        <v>0.01638012243</v>
      </c>
      <c r="GC372" s="193">
        <f t="shared" si="1823"/>
        <v>0.007064948381</v>
      </c>
      <c r="GD372" s="193">
        <f t="shared" si="1823"/>
        <v>0.001808624524</v>
      </c>
      <c r="GE372" s="193">
        <f t="shared" si="1823"/>
        <v>0.00005192357442</v>
      </c>
      <c r="GF372" s="193">
        <f t="shared" si="1823"/>
        <v>0</v>
      </c>
      <c r="GG372" s="193">
        <f t="shared" si="1823"/>
        <v>0</v>
      </c>
      <c r="GH372" s="193">
        <f t="shared" si="1823"/>
        <v>0</v>
      </c>
      <c r="GI372" s="193">
        <f t="shared" si="1823"/>
        <v>0</v>
      </c>
      <c r="GJ372" s="193">
        <f t="shared" si="1823"/>
        <v>0</v>
      </c>
      <c r="GK372" s="193">
        <f t="shared" si="1823"/>
        <v>0</v>
      </c>
      <c r="GL372" s="193">
        <f t="shared" si="1823"/>
        <v>0</v>
      </c>
      <c r="GM372" s="193">
        <f t="shared" si="1823"/>
        <v>0</v>
      </c>
      <c r="GN372" s="193">
        <f t="shared" si="1823"/>
        <v>0</v>
      </c>
      <c r="GO372" s="193">
        <f t="shared" si="1823"/>
        <v>0</v>
      </c>
      <c r="GP372" s="193">
        <f t="shared" si="1823"/>
        <v>0</v>
      </c>
      <c r="GQ372" s="193">
        <f t="shared" si="1823"/>
        <v>0</v>
      </c>
      <c r="GR372" s="193">
        <f t="shared" si="21"/>
        <v>11.54313132</v>
      </c>
      <c r="GS372" s="193">
        <f t="shared" ref="GS372:IN372" si="1824">E372-EV372</f>
        <v>0.2127284054</v>
      </c>
      <c r="GT372" s="193">
        <f t="shared" si="1824"/>
        <v>0.1842844943</v>
      </c>
      <c r="GU372" s="193">
        <f t="shared" si="1824"/>
        <v>0.1730671773</v>
      </c>
      <c r="GV372" s="193">
        <f t="shared" si="1824"/>
        <v>0.1594461494</v>
      </c>
      <c r="GW372" s="193">
        <f t="shared" si="1824"/>
        <v>0.1478282139</v>
      </c>
      <c r="GX372" s="193">
        <f t="shared" si="1824"/>
        <v>0.1378127523</v>
      </c>
      <c r="GY372" s="193">
        <f t="shared" si="1824"/>
        <v>0.1390146077</v>
      </c>
      <c r="GZ372" s="193">
        <f t="shared" si="1824"/>
        <v>0.1358096599</v>
      </c>
      <c r="HA372" s="193">
        <f t="shared" si="1824"/>
        <v>0.1334059491</v>
      </c>
      <c r="HB372" s="193">
        <f t="shared" si="1824"/>
        <v>0.1318034753</v>
      </c>
      <c r="HC372" s="193">
        <f t="shared" si="1824"/>
        <v>0.1386139892</v>
      </c>
      <c r="HD372" s="193">
        <f t="shared" si="1824"/>
        <v>0.1458251216</v>
      </c>
      <c r="HE372" s="193">
        <f t="shared" si="1824"/>
        <v>0.1626510971</v>
      </c>
      <c r="HF372" s="193">
        <f t="shared" si="1824"/>
        <v>0.1734677957</v>
      </c>
      <c r="HG372" s="193">
        <f t="shared" si="1824"/>
        <v>0.1902937713</v>
      </c>
      <c r="HH372" s="193">
        <f t="shared" si="1824"/>
        <v>0.2270931027</v>
      </c>
      <c r="HI372" s="193">
        <f t="shared" si="1824"/>
        <v>0.2479521305</v>
      </c>
      <c r="HJ372" s="193">
        <f t="shared" si="1824"/>
        <v>0.2755744249</v>
      </c>
      <c r="HK372" s="193">
        <f t="shared" si="1824"/>
        <v>0.2916417991</v>
      </c>
      <c r="HL372" s="193">
        <f t="shared" si="1824"/>
        <v>0.2615311035</v>
      </c>
      <c r="HM372" s="193">
        <f t="shared" si="1824"/>
        <v>0.2229692662</v>
      </c>
      <c r="HN372" s="193">
        <f t="shared" si="1824"/>
        <v>0.1373061156</v>
      </c>
      <c r="HO372" s="193">
        <f t="shared" si="1824"/>
        <v>0.07104071042</v>
      </c>
      <c r="HP372" s="193">
        <f t="shared" si="1824"/>
        <v>0.06384097664</v>
      </c>
      <c r="HQ372" s="193">
        <f t="shared" si="1824"/>
        <v>0.05187256932</v>
      </c>
      <c r="HR372" s="193">
        <f t="shared" si="1824"/>
        <v>0.04440973649</v>
      </c>
      <c r="HS372" s="193">
        <f t="shared" si="1824"/>
        <v>0.0482800226</v>
      </c>
      <c r="HT372" s="193">
        <f t="shared" si="1824"/>
        <v>0.1313872368</v>
      </c>
      <c r="HU372" s="193">
        <f t="shared" si="1824"/>
        <v>0.2081333423</v>
      </c>
      <c r="HV372" s="193">
        <f t="shared" si="1824"/>
        <v>0.2377205066</v>
      </c>
      <c r="HW372" s="193">
        <f t="shared" si="1824"/>
        <v>0.2732910246</v>
      </c>
      <c r="HX372" s="193">
        <f t="shared" si="1824"/>
        <v>0.3144125378</v>
      </c>
      <c r="HY372" s="193">
        <f t="shared" si="1824"/>
        <v>0.3614030909</v>
      </c>
      <c r="HZ372" s="193">
        <f t="shared" si="1824"/>
        <v>0.4164688938</v>
      </c>
      <c r="IA372" s="193">
        <f t="shared" si="1824"/>
        <v>0.4545759318</v>
      </c>
      <c r="IB372" s="193">
        <f t="shared" si="1824"/>
        <v>0.4719166911</v>
      </c>
      <c r="IC372" s="193">
        <f t="shared" si="1824"/>
        <v>0.4710071303</v>
      </c>
      <c r="ID372" s="193">
        <f t="shared" si="1824"/>
        <v>0.4582274013</v>
      </c>
      <c r="IE372" s="193">
        <f t="shared" si="1824"/>
        <v>0.4297834902</v>
      </c>
      <c r="IF372" s="193">
        <f t="shared" si="1824"/>
        <v>0.4100329998</v>
      </c>
      <c r="IG372" s="193">
        <f t="shared" si="1824"/>
        <v>0.3966122812</v>
      </c>
      <c r="IH372" s="193">
        <f t="shared" si="1824"/>
        <v>0.3749788841</v>
      </c>
      <c r="II372" s="193">
        <f t="shared" si="1824"/>
        <v>0.3601560008</v>
      </c>
      <c r="IJ372" s="193">
        <f t="shared" si="1824"/>
        <v>0.3449324991</v>
      </c>
      <c r="IK372" s="193">
        <f t="shared" si="1824"/>
        <v>0.3236997204</v>
      </c>
      <c r="IL372" s="193">
        <f t="shared" si="1824"/>
        <v>0.2892465324</v>
      </c>
      <c r="IM372" s="193">
        <f t="shared" si="1824"/>
        <v>0.2652094244</v>
      </c>
      <c r="IN372" s="193">
        <f t="shared" si="1824"/>
        <v>0.2403710795</v>
      </c>
      <c r="IO372" s="193">
        <f t="shared" si="23"/>
        <v>0</v>
      </c>
      <c r="IP372" s="193">
        <f t="shared" si="29"/>
        <v>0</v>
      </c>
      <c r="IQ372" s="193">
        <f t="shared" ref="IQ372:KK372" si="1825">MAX((MIN(CZ372+IP372,$IO$7))-GT372,0)</f>
        <v>0</v>
      </c>
      <c r="IR372" s="193">
        <f t="shared" si="1825"/>
        <v>0</v>
      </c>
      <c r="IS372" s="193">
        <f t="shared" si="1825"/>
        <v>0</v>
      </c>
      <c r="IT372" s="193">
        <f t="shared" si="1825"/>
        <v>0</v>
      </c>
      <c r="IU372" s="193">
        <f t="shared" si="1825"/>
        <v>0</v>
      </c>
      <c r="IV372" s="193">
        <f t="shared" si="1825"/>
        <v>0</v>
      </c>
      <c r="IW372" s="193">
        <f t="shared" si="1825"/>
        <v>0</v>
      </c>
      <c r="IX372" s="193">
        <f t="shared" si="1825"/>
        <v>0</v>
      </c>
      <c r="IY372" s="193">
        <f t="shared" si="1825"/>
        <v>0</v>
      </c>
      <c r="IZ372" s="193">
        <f t="shared" si="1825"/>
        <v>0</v>
      </c>
      <c r="JA372" s="193">
        <f t="shared" si="1825"/>
        <v>0</v>
      </c>
      <c r="JB372" s="193">
        <f t="shared" si="1825"/>
        <v>0</v>
      </c>
      <c r="JC372" s="193">
        <f t="shared" si="1825"/>
        <v>0</v>
      </c>
      <c r="JD372" s="193">
        <f t="shared" si="1825"/>
        <v>0</v>
      </c>
      <c r="JE372" s="193">
        <f t="shared" si="1825"/>
        <v>0</v>
      </c>
      <c r="JF372" s="193">
        <f t="shared" si="1825"/>
        <v>0</v>
      </c>
      <c r="JG372" s="193">
        <f t="shared" si="1825"/>
        <v>0</v>
      </c>
      <c r="JH372" s="193">
        <f t="shared" si="1825"/>
        <v>0</v>
      </c>
      <c r="JI372" s="193">
        <f t="shared" si="1825"/>
        <v>0</v>
      </c>
      <c r="JJ372" s="193">
        <f t="shared" si="1825"/>
        <v>0</v>
      </c>
      <c r="JK372" s="193">
        <f t="shared" si="1825"/>
        <v>0</v>
      </c>
      <c r="JL372" s="193">
        <f t="shared" si="1825"/>
        <v>0</v>
      </c>
      <c r="JM372" s="193">
        <f t="shared" si="1825"/>
        <v>0</v>
      </c>
      <c r="JN372" s="193">
        <f t="shared" si="1825"/>
        <v>0</v>
      </c>
      <c r="JO372" s="193">
        <f t="shared" si="1825"/>
        <v>0</v>
      </c>
      <c r="JP372" s="193">
        <f t="shared" si="1825"/>
        <v>0</v>
      </c>
      <c r="JQ372" s="193">
        <f t="shared" si="1825"/>
        <v>0</v>
      </c>
      <c r="JR372" s="193">
        <f t="shared" si="1825"/>
        <v>0</v>
      </c>
      <c r="JS372" s="193">
        <f t="shared" si="1825"/>
        <v>0</v>
      </c>
      <c r="JT372" s="193">
        <f t="shared" si="1825"/>
        <v>0</v>
      </c>
      <c r="JU372" s="193">
        <f t="shared" si="1825"/>
        <v>0</v>
      </c>
      <c r="JV372" s="193">
        <f t="shared" si="1825"/>
        <v>0</v>
      </c>
      <c r="JW372" s="193">
        <f t="shared" si="1825"/>
        <v>0</v>
      </c>
      <c r="JX372" s="193">
        <f t="shared" si="1825"/>
        <v>0</v>
      </c>
      <c r="JY372" s="193">
        <f t="shared" si="1825"/>
        <v>0</v>
      </c>
      <c r="JZ372" s="193">
        <f t="shared" si="1825"/>
        <v>0</v>
      </c>
      <c r="KA372" s="193">
        <f t="shared" si="1825"/>
        <v>0</v>
      </c>
      <c r="KB372" s="193">
        <f t="shared" si="1825"/>
        <v>0</v>
      </c>
      <c r="KC372" s="193">
        <f t="shared" si="1825"/>
        <v>0</v>
      </c>
      <c r="KD372" s="193">
        <f t="shared" si="1825"/>
        <v>0</v>
      </c>
      <c r="KE372" s="193">
        <f t="shared" si="1825"/>
        <v>0</v>
      </c>
      <c r="KF372" s="193">
        <f t="shared" si="1825"/>
        <v>0</v>
      </c>
      <c r="KG372" s="193">
        <f t="shared" si="1825"/>
        <v>0</v>
      </c>
      <c r="KH372" s="193">
        <f t="shared" si="1825"/>
        <v>0</v>
      </c>
      <c r="KI372" s="193">
        <f t="shared" si="1825"/>
        <v>0</v>
      </c>
      <c r="KJ372" s="193">
        <f t="shared" si="1825"/>
        <v>0</v>
      </c>
      <c r="KK372" s="193">
        <f t="shared" si="1825"/>
        <v>0</v>
      </c>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row>
    <row r="373" ht="14.25" customHeight="1">
      <c r="A373" s="1">
        <v>12.0</v>
      </c>
      <c r="B373" s="1">
        <f t="shared" ref="B373:C373" si="1826">B372+1</f>
        <v>363</v>
      </c>
      <c r="C373" s="267">
        <f t="shared" si="1826"/>
        <v>43828</v>
      </c>
      <c r="D373" s="193">
        <f t="shared" si="15"/>
        <v>13.7455</v>
      </c>
      <c r="E373" s="193">
        <f>(SUMIFS(Profile!$F$2:$F$17521,Profile!$B$2:$B$17521,$B373,Profile!$C$2:$C$17521,E$8))*$C$6</f>
        <v>0.21152655</v>
      </c>
      <c r="F373" s="193">
        <f>(SUMIFS(Profile!$F$2:$F$17521,Profile!$B$2:$B$17521,$B373,Profile!$C$2:$C$17521,F$8))*$C$6</f>
        <v>0.1834832574</v>
      </c>
      <c r="G373" s="193">
        <f>(SUMIFS(Profile!$F$2:$F$17521,Profile!$B$2:$B$17521,$B373,Profile!$C$2:$C$17521,G$8))*$C$6</f>
        <v>0.1718653219</v>
      </c>
      <c r="H373" s="193">
        <f>(SUMIFS(Profile!$F$2:$F$17521,Profile!$B$2:$B$17521,$B373,Profile!$C$2:$C$17521,H$8))*$C$6</f>
        <v>0.1586449125</v>
      </c>
      <c r="I373" s="193">
        <f>(SUMIFS(Profile!$F$2:$F$17521,Profile!$B$2:$B$17521,$B373,Profile!$C$2:$C$17521,I$8))*$C$6</f>
        <v>0.147026977</v>
      </c>
      <c r="J373" s="193">
        <f>(SUMIFS(Profile!$F$2:$F$17521,Profile!$B$2:$B$17521,$B373,Profile!$C$2:$C$17521,J$8))*$C$6</f>
        <v>0.1370115153</v>
      </c>
      <c r="K373" s="193">
        <f>(SUMIFS(Profile!$F$2:$F$17521,Profile!$B$2:$B$17521,$B373,Profile!$C$2:$C$17521,K$8))*$C$6</f>
        <v>0.1382133707</v>
      </c>
      <c r="L373" s="193">
        <f>(SUMIFS(Profile!$F$2:$F$17521,Profile!$B$2:$B$17521,$B373,Profile!$C$2:$C$17521,L$8))*$C$6</f>
        <v>0.135008423</v>
      </c>
      <c r="M373" s="193">
        <f>(SUMIFS(Profile!$F$2:$F$17521,Profile!$B$2:$B$17521,$B373,Profile!$C$2:$C$17521,M$8))*$C$6</f>
        <v>0.1326047122</v>
      </c>
      <c r="N373" s="193">
        <f>(SUMIFS(Profile!$F$2:$F$17521,Profile!$B$2:$B$17521,$B373,Profile!$C$2:$C$17521,N$8))*$C$6</f>
        <v>0.1314028568</v>
      </c>
      <c r="O373" s="193">
        <f>(SUMIFS(Profile!$F$2:$F$17521,Profile!$B$2:$B$17521,$B373,Profile!$C$2:$C$17521,O$8))*$C$6</f>
        <v>0.1378127523</v>
      </c>
      <c r="P373" s="193">
        <f>(SUMIFS(Profile!$F$2:$F$17521,Profile!$B$2:$B$17521,$B373,Profile!$C$2:$C$17521,P$8))*$C$6</f>
        <v>0.1450238847</v>
      </c>
      <c r="Q373" s="193">
        <f>(SUMIFS(Profile!$F$2:$F$17521,Profile!$B$2:$B$17521,$B373,Profile!$C$2:$C$17521,Q$8))*$C$6</f>
        <v>0.1622504787</v>
      </c>
      <c r="R373" s="193">
        <f>(SUMIFS(Profile!$F$2:$F$17521,Profile!$B$2:$B$17521,$B373,Profile!$C$2:$C$17521,R$8))*$C$6</f>
        <v>0.1730671773</v>
      </c>
      <c r="S373" s="193">
        <f>(SUMIFS(Profile!$F$2:$F$17521,Profile!$B$2:$B$17521,$B373,Profile!$C$2:$C$17521,S$8))*$C$6</f>
        <v>0.1898931528</v>
      </c>
      <c r="T373" s="193">
        <f>(SUMIFS(Profile!$F$2:$F$17521,Profile!$B$2:$B$17521,$B373,Profile!$C$2:$C$17521,T$8))*$C$6</f>
        <v>0.2263494332</v>
      </c>
      <c r="U373" s="193">
        <f>(SUMIFS(Profile!$F$2:$F$17521,Profile!$B$2:$B$17521,$B373,Profile!$C$2:$C$17521,U$8))*$C$6</f>
        <v>0.2487840673</v>
      </c>
      <c r="V373" s="193">
        <f>(SUMIFS(Profile!$F$2:$F$17521,Profile!$B$2:$B$17521,$B373,Profile!$C$2:$C$17521,V$8))*$C$6</f>
        <v>0.2776285969</v>
      </c>
      <c r="W373" s="193">
        <f>(SUMIFS(Profile!$F$2:$F$17521,Profile!$B$2:$B$17521,$B373,Profile!$C$2:$C$17521,W$8))*$C$6</f>
        <v>0.3032681787</v>
      </c>
      <c r="X373" s="193">
        <f>(SUMIFS(Profile!$F$2:$F$17521,Profile!$B$2:$B$17521,$B373,Profile!$C$2:$C$17521,X$8))*$C$6</f>
        <v>0.322497865</v>
      </c>
      <c r="Y373" s="193">
        <f>(SUMIFS(Profile!$F$2:$F$17521,Profile!$B$2:$B$17521,$B373,Profile!$C$2:$C$17521,Y$8))*$C$6</f>
        <v>0.3269046682</v>
      </c>
      <c r="Z373" s="193">
        <f>(SUMIFS(Profile!$F$2:$F$17521,Profile!$B$2:$B$17521,$B373,Profile!$C$2:$C$17521,Z$8))*$C$6</f>
        <v>0.3333145636</v>
      </c>
      <c r="AA373" s="193">
        <f>(SUMIFS(Profile!$F$2:$F$17521,Profile!$B$2:$B$17521,$B373,Profile!$C$2:$C$17521,AA$8))*$C$6</f>
        <v>0.3257028128</v>
      </c>
      <c r="AB373" s="193">
        <f>(SUMIFS(Profile!$F$2:$F$17521,Profile!$B$2:$B$17521,$B373,Profile!$C$2:$C$17521,AB$8))*$C$6</f>
        <v>0.3297089974</v>
      </c>
      <c r="AC373" s="193">
        <f>(SUMIFS(Profile!$F$2:$F$17521,Profile!$B$2:$B$17521,$B373,Profile!$C$2:$C$17521,AC$8))*$C$6</f>
        <v>0.3333145636</v>
      </c>
      <c r="AD373" s="193">
        <f>(SUMIFS(Profile!$F$2:$F$17521,Profile!$B$2:$B$17521,$B373,Profile!$C$2:$C$17521,AD$8))*$C$6</f>
        <v>0.3281065236</v>
      </c>
      <c r="AE373" s="193">
        <f>(SUMIFS(Profile!$F$2:$F$17521,Profile!$B$2:$B$17521,$B373,Profile!$C$2:$C$17521,AE$8))*$C$6</f>
        <v>0.3277059051</v>
      </c>
      <c r="AF373" s="193">
        <f>(SUMIFS(Profile!$F$2:$F$17521,Profile!$B$2:$B$17521,$B373,Profile!$C$2:$C$17521,AF$8))*$C$6</f>
        <v>0.3196935358</v>
      </c>
      <c r="AG373" s="193">
        <f>(SUMIFS(Profile!$F$2:$F$17521,Profile!$B$2:$B$17521,$B373,Profile!$C$2:$C$17521,AG$8))*$C$6</f>
        <v>0.311280548</v>
      </c>
      <c r="AH373" s="193">
        <f>(SUMIFS(Profile!$F$2:$F$17521,Profile!$B$2:$B$17521,$B373,Profile!$C$2:$C$17521,AH$8))*$C$6</f>
        <v>0.3236997204</v>
      </c>
      <c r="AI373" s="193">
        <f>(SUMIFS(Profile!$F$2:$F$17521,Profile!$B$2:$B$17521,$B373,Profile!$C$2:$C$17521,AI$8))*$C$6</f>
        <v>0.3313114713</v>
      </c>
      <c r="AJ373" s="193">
        <f>(SUMIFS(Profile!$F$2:$F$17521,Profile!$B$2:$B$17521,$B373,Profile!$C$2:$C$17521,AJ$8))*$C$6</f>
        <v>0.3485380653</v>
      </c>
      <c r="AK373" s="193">
        <f>(SUMIFS(Profile!$F$2:$F$17521,Profile!$B$2:$B$17521,$B373,Profile!$C$2:$C$17521,AK$8))*$C$6</f>
        <v>0.3753795025</v>
      </c>
      <c r="AL373" s="193">
        <f>(SUMIFS(Profile!$F$2:$F$17521,Profile!$B$2:$B$17521,$B373,Profile!$C$2:$C$17521,AL$8))*$C$6</f>
        <v>0.4216509353</v>
      </c>
      <c r="AM373" s="193">
        <f>(SUMIFS(Profile!$F$2:$F$17521,Profile!$B$2:$B$17521,$B373,Profile!$C$2:$C$17521,AM$8))*$C$6</f>
        <v>0.4548221443</v>
      </c>
      <c r="AN373" s="193">
        <f>(SUMIFS(Profile!$F$2:$F$17521,Profile!$B$2:$B$17521,$B373,Profile!$C$2:$C$17521,AN$8))*$C$6</f>
        <v>0.470846883</v>
      </c>
      <c r="AO373" s="193">
        <f>(SUMIFS(Profile!$F$2:$F$17521,Profile!$B$2:$B$17521,$B373,Profile!$C$2:$C$17521,AO$8))*$C$6</f>
        <v>0.4698453368</v>
      </c>
      <c r="AP373" s="193">
        <f>(SUMIFS(Profile!$F$2:$F$17521,Profile!$B$2:$B$17521,$B373,Profile!$C$2:$C$17521,AP$8))*$C$6</f>
        <v>0.4570255459</v>
      </c>
      <c r="AQ373" s="193">
        <f>(SUMIFS(Profile!$F$2:$F$17521,Profile!$B$2:$B$17521,$B373,Profile!$C$2:$C$17521,AQ$8))*$C$6</f>
        <v>0.4285816348</v>
      </c>
      <c r="AR373" s="193">
        <f>(SUMIFS(Profile!$F$2:$F$17521,Profile!$B$2:$B$17521,$B373,Profile!$C$2:$C$17521,AR$8))*$C$6</f>
        <v>0.4087109589</v>
      </c>
      <c r="AS373" s="193">
        <f>(SUMIFS(Profile!$F$2:$F$17521,Profile!$B$2:$B$17521,$B373,Profile!$C$2:$C$17521,AS$8))*$C$6</f>
        <v>0.3954104258</v>
      </c>
      <c r="AT373" s="193">
        <f>(SUMIFS(Profile!$F$2:$F$17521,Profile!$B$2:$B$17521,$B373,Profile!$C$2:$C$17521,AT$8))*$C$6</f>
        <v>0.3737770287</v>
      </c>
      <c r="AU373" s="193">
        <f>(SUMIFS(Profile!$F$2:$F$17521,Profile!$B$2:$B$17521,$B373,Profile!$C$2:$C$17521,AU$8))*$C$6</f>
        <v>0.358553527</v>
      </c>
      <c r="AV373" s="193">
        <f>(SUMIFS(Profile!$F$2:$F$17521,Profile!$B$2:$B$17521,$B373,Profile!$C$2:$C$17521,AV$8))*$C$6</f>
        <v>0.3433300253</v>
      </c>
      <c r="AW373" s="193">
        <f>(SUMIFS(Profile!$F$2:$F$17521,Profile!$B$2:$B$17521,$B373,Profile!$C$2:$C$17521,AW$8))*$C$6</f>
        <v>0.322497865</v>
      </c>
      <c r="AX373" s="193">
        <f>(SUMIFS(Profile!$F$2:$F$17521,Profile!$B$2:$B$17521,$B373,Profile!$C$2:$C$17521,AX$8))*$C$6</f>
        <v>0.2884452954</v>
      </c>
      <c r="AY373" s="193">
        <f>(SUMIFS(Profile!$F$2:$F$17521,Profile!$B$2:$B$17521,$B373,Profile!$C$2:$C$17521,AY$8))*$C$6</f>
        <v>0.2644081875</v>
      </c>
      <c r="AZ373" s="193">
        <f>(SUMIFS(Profile!$F$2:$F$17521,Profile!$B$2:$B$17521,$B373,Profile!$C$2:$C$17521,AZ$8))*$C$6</f>
        <v>0.2395698426</v>
      </c>
      <c r="BA373" s="193">
        <f t="shared" si="16"/>
        <v>2.729016482</v>
      </c>
      <c r="BB373" s="193">
        <f>(SUMIFS(Profile!$E$2:$E$17521,Profile!$B$2:$B$17521,$B373,Profile!$C$2:$C$17521,BB$8))*$C$9</f>
        <v>0</v>
      </c>
      <c r="BC373" s="193">
        <f>(SUMIFS(Profile!$E$2:$E$17521,Profile!$B$2:$B$17521,$B373,Profile!$C$2:$C$17521,BC$8))*$C$9</f>
        <v>0</v>
      </c>
      <c r="BD373" s="193">
        <f>(SUMIFS(Profile!$E$2:$E$17521,Profile!$B$2:$B$17521,$B373,Profile!$C$2:$C$17521,BD$8))*$C$9</f>
        <v>0</v>
      </c>
      <c r="BE373" s="193">
        <f>(SUMIFS(Profile!$E$2:$E$17521,Profile!$B$2:$B$17521,$B373,Profile!$C$2:$C$17521,BE$8))*$C$9</f>
        <v>0</v>
      </c>
      <c r="BF373" s="193">
        <f>(SUMIFS(Profile!$E$2:$E$17521,Profile!$B$2:$B$17521,$B373,Profile!$C$2:$C$17521,BF$8))*$C$9</f>
        <v>0</v>
      </c>
      <c r="BG373" s="193">
        <f>(SUMIFS(Profile!$E$2:$E$17521,Profile!$B$2:$B$17521,$B373,Profile!$C$2:$C$17521,BG$8))*$C$9</f>
        <v>0</v>
      </c>
      <c r="BH373" s="193">
        <f>(SUMIFS(Profile!$E$2:$E$17521,Profile!$B$2:$B$17521,$B373,Profile!$C$2:$C$17521,BH$8))*$C$9</f>
        <v>0</v>
      </c>
      <c r="BI373" s="193">
        <f>(SUMIFS(Profile!$E$2:$E$17521,Profile!$B$2:$B$17521,$B373,Profile!$C$2:$C$17521,BI$8))*$C$9</f>
        <v>0</v>
      </c>
      <c r="BJ373" s="193">
        <f>(SUMIFS(Profile!$E$2:$E$17521,Profile!$B$2:$B$17521,$B373,Profile!$C$2:$C$17521,BJ$8))*$C$9</f>
        <v>0</v>
      </c>
      <c r="BK373" s="193">
        <f>(SUMIFS(Profile!$E$2:$E$17521,Profile!$B$2:$B$17521,$B373,Profile!$C$2:$C$17521,BK$8))*$C$9</f>
        <v>0</v>
      </c>
      <c r="BL373" s="193">
        <f>(SUMIFS(Profile!$E$2:$E$17521,Profile!$B$2:$B$17521,$B373,Profile!$C$2:$C$17521,BL$8))*$C$9</f>
        <v>0</v>
      </c>
      <c r="BM373" s="193">
        <f>(SUMIFS(Profile!$E$2:$E$17521,Profile!$B$2:$B$17521,$B373,Profile!$C$2:$C$17521,BM$8))*$C$9</f>
        <v>0</v>
      </c>
      <c r="BN373" s="193">
        <f>(SUMIFS(Profile!$E$2:$E$17521,Profile!$B$2:$B$17521,$B373,Profile!$C$2:$C$17521,BN$8))*$C$9</f>
        <v>0</v>
      </c>
      <c r="BO373" s="193">
        <f>(SUMIFS(Profile!$E$2:$E$17521,Profile!$B$2:$B$17521,$B373,Profile!$C$2:$C$17521,BO$8))*$C$9</f>
        <v>0</v>
      </c>
      <c r="BP373" s="193">
        <f>(SUMIFS(Profile!$E$2:$E$17521,Profile!$B$2:$B$17521,$B373,Profile!$C$2:$C$17521,BP$8))*$C$9</f>
        <v>0</v>
      </c>
      <c r="BQ373" s="193">
        <f>(SUMIFS(Profile!$E$2:$E$17521,Profile!$B$2:$B$17521,$B373,Profile!$C$2:$C$17521,BQ$8))*$C$9</f>
        <v>0.00008062666835</v>
      </c>
      <c r="BR373" s="193">
        <f>(SUMIFS(Profile!$E$2:$E$17521,Profile!$B$2:$B$17521,$B373,Profile!$C$2:$C$17521,BR$8))*$C$9</f>
        <v>0.001703318996</v>
      </c>
      <c r="BS373" s="193">
        <f>(SUMIFS(Profile!$E$2:$E$17521,Profile!$B$2:$B$17521,$B373,Profile!$C$2:$C$17521,BS$8))*$C$9</f>
        <v>0.005438430034</v>
      </c>
      <c r="BT373" s="193">
        <f>(SUMIFS(Profile!$E$2:$E$17521,Profile!$B$2:$B$17521,$B373,Profile!$C$2:$C$17521,BT$8))*$C$9</f>
        <v>0.01424205595</v>
      </c>
      <c r="BU373" s="193">
        <f>(SUMIFS(Profile!$E$2:$E$17521,Profile!$B$2:$B$17521,$B373,Profile!$C$2:$C$17521,BU$8))*$C$9</f>
        <v>0.02883023259</v>
      </c>
      <c r="BV373" s="193">
        <f>(SUMIFS(Profile!$E$2:$E$17521,Profile!$B$2:$B$17521,$B373,Profile!$C$2:$C$17521,BV$8))*$C$9</f>
        <v>0.05751889963</v>
      </c>
      <c r="BW373" s="193">
        <f>(SUMIFS(Profile!$E$2:$E$17521,Profile!$B$2:$B$17521,$B373,Profile!$C$2:$C$17521,BW$8))*$C$9</f>
        <v>0.1035662844</v>
      </c>
      <c r="BX373" s="193">
        <f>(SUMIFS(Profile!$E$2:$E$17521,Profile!$B$2:$B$17521,$B373,Profile!$C$2:$C$17521,BX$8))*$C$9</f>
        <v>0.1629790092</v>
      </c>
      <c r="BY373" s="193">
        <f>(SUMIFS(Profile!$E$2:$E$17521,Profile!$B$2:$B$17521,$B373,Profile!$C$2:$C$17521,BY$8))*$C$9</f>
        <v>0.1952217516</v>
      </c>
      <c r="BZ373" s="193">
        <f>(SUMIFS(Profile!$E$2:$E$17521,Profile!$B$2:$B$17521,$B373,Profile!$C$2:$C$17521,BZ$8))*$C$9</f>
        <v>0.219255493</v>
      </c>
      <c r="CA373" s="193">
        <f>(SUMIFS(Profile!$E$2:$E$17521,Profile!$B$2:$B$17521,$B373,Profile!$C$2:$C$17521,CA$8))*$C$9</f>
        <v>0.2481553003</v>
      </c>
      <c r="CB373" s="193">
        <f>(SUMIFS(Profile!$E$2:$E$17521,Profile!$B$2:$B$17521,$B373,Profile!$C$2:$C$17521,CB$8))*$C$9</f>
        <v>0.2717313351</v>
      </c>
      <c r="CC373" s="193">
        <f>(SUMIFS(Profile!$E$2:$E$17521,Profile!$B$2:$B$17521,$B373,Profile!$C$2:$C$17521,CC$8))*$C$9</f>
        <v>0.271827354</v>
      </c>
      <c r="CD373" s="193">
        <f>(SUMIFS(Profile!$E$2:$E$17521,Profile!$B$2:$B$17521,$B373,Profile!$C$2:$C$17521,CD$8))*$C$9</f>
        <v>0.2575240246</v>
      </c>
      <c r="CE373" s="193">
        <f>(SUMIFS(Profile!$E$2:$E$17521,Profile!$B$2:$B$17521,$B373,Profile!$C$2:$C$17521,CE$8))*$C$9</f>
        <v>0.2352908252</v>
      </c>
      <c r="CF373" s="193">
        <f>(SUMIFS(Profile!$E$2:$E$17521,Profile!$B$2:$B$17521,$B373,Profile!$C$2:$C$17521,CF$8))*$C$9</f>
        <v>0.2088772161</v>
      </c>
      <c r="CG373" s="193">
        <f>(SUMIFS(Profile!$E$2:$E$17521,Profile!$B$2:$B$17521,$B373,Profile!$C$2:$C$17521,CG$8))*$C$9</f>
        <v>0.1728908908</v>
      </c>
      <c r="CH373" s="193">
        <f>(SUMIFS(Profile!$E$2:$E$17521,Profile!$B$2:$B$17521,$B373,Profile!$C$2:$C$17521,CH$8))*$C$9</f>
        <v>0.1313379455</v>
      </c>
      <c r="CI373" s="193">
        <f>(SUMIFS(Profile!$E$2:$E$17521,Profile!$B$2:$B$17521,$B373,Profile!$C$2:$C$17521,CI$8))*$C$9</f>
        <v>0.08526474883</v>
      </c>
      <c r="CJ373" s="193">
        <f>(SUMIFS(Profile!$E$2:$E$17521,Profile!$B$2:$B$17521,$B373,Profile!$C$2:$C$17521,CJ$8))*$C$9</f>
        <v>0.0443682815</v>
      </c>
      <c r="CK373" s="193">
        <f>(SUMIFS(Profile!$E$2:$E$17521,Profile!$B$2:$B$17521,$B373,Profile!$C$2:$C$17521,CK$8))*$C$9</f>
        <v>0.01205876743</v>
      </c>
      <c r="CL373" s="193">
        <f>(SUMIFS(Profile!$E$2:$E$17521,Profile!$B$2:$B$17521,$B373,Profile!$C$2:$C$17521,CL$8))*$C$9</f>
        <v>0.0008536907902</v>
      </c>
      <c r="CM373" s="193">
        <f>(SUMIFS(Profile!$E$2:$E$17521,Profile!$B$2:$B$17521,$B373,Profile!$C$2:$C$17521,CM$8))*$C$9</f>
        <v>0</v>
      </c>
      <c r="CN373" s="193">
        <f>(SUMIFS(Profile!$E$2:$E$17521,Profile!$B$2:$B$17521,$B373,Profile!$C$2:$C$17521,CN$8))*$C$9</f>
        <v>0</v>
      </c>
      <c r="CO373" s="193">
        <f>(SUMIFS(Profile!$E$2:$E$17521,Profile!$B$2:$B$17521,$B373,Profile!$C$2:$C$17521,CO$8))*$C$9</f>
        <v>0</v>
      </c>
      <c r="CP373" s="193">
        <f>(SUMIFS(Profile!$E$2:$E$17521,Profile!$B$2:$B$17521,$B373,Profile!$C$2:$C$17521,CP$8))*$C$9</f>
        <v>0</v>
      </c>
      <c r="CQ373" s="193">
        <f>(SUMIFS(Profile!$E$2:$E$17521,Profile!$B$2:$B$17521,$B373,Profile!$C$2:$C$17521,CQ$8))*$C$9</f>
        <v>0</v>
      </c>
      <c r="CR373" s="193">
        <f>(SUMIFS(Profile!$E$2:$E$17521,Profile!$B$2:$B$17521,$B373,Profile!$C$2:$C$17521,CR$8))*$C$9</f>
        <v>0</v>
      </c>
      <c r="CS373" s="193">
        <f>(SUMIFS(Profile!$E$2:$E$17521,Profile!$B$2:$B$17521,$B373,Profile!$C$2:$C$17521,CS$8))*$C$9</f>
        <v>0</v>
      </c>
      <c r="CT373" s="193">
        <f>(SUMIFS(Profile!$E$2:$E$17521,Profile!$B$2:$B$17521,$B373,Profile!$C$2:$C$17521,CT$8))*$C$9</f>
        <v>0</v>
      </c>
      <c r="CU373" s="193">
        <f>(SUMIFS(Profile!$E$2:$E$17521,Profile!$B$2:$B$17521,$B373,Profile!$C$2:$C$17521,CU$8))*$C$9</f>
        <v>0</v>
      </c>
      <c r="CV373" s="193">
        <f>(SUMIFS(Profile!$E$2:$E$17521,Profile!$B$2:$B$17521,$B373,Profile!$C$2:$C$17521,CV$8))*$C$9</f>
        <v>0</v>
      </c>
      <c r="CW373" s="193">
        <f>(SUMIFS(Profile!$E$2:$E$17521,Profile!$B$2:$B$17521,$B373,Profile!$C$2:$C$17521,CW$8))*$C$9</f>
        <v>0</v>
      </c>
      <c r="CX373" s="193">
        <f t="shared" si="17"/>
        <v>0</v>
      </c>
      <c r="CY373" s="193">
        <f t="shared" ref="CY373:ET373" si="1827">MAX(BB373-E373,0)</f>
        <v>0</v>
      </c>
      <c r="CZ373" s="193">
        <f t="shared" si="1827"/>
        <v>0</v>
      </c>
      <c r="DA373" s="193">
        <f t="shared" si="1827"/>
        <v>0</v>
      </c>
      <c r="DB373" s="193">
        <f t="shared" si="1827"/>
        <v>0</v>
      </c>
      <c r="DC373" s="193">
        <f t="shared" si="1827"/>
        <v>0</v>
      </c>
      <c r="DD373" s="193">
        <f t="shared" si="1827"/>
        <v>0</v>
      </c>
      <c r="DE373" s="193">
        <f t="shared" si="1827"/>
        <v>0</v>
      </c>
      <c r="DF373" s="193">
        <f t="shared" si="1827"/>
        <v>0</v>
      </c>
      <c r="DG373" s="193">
        <f t="shared" si="1827"/>
        <v>0</v>
      </c>
      <c r="DH373" s="193">
        <f t="shared" si="1827"/>
        <v>0</v>
      </c>
      <c r="DI373" s="193">
        <f t="shared" si="1827"/>
        <v>0</v>
      </c>
      <c r="DJ373" s="193">
        <f t="shared" si="1827"/>
        <v>0</v>
      </c>
      <c r="DK373" s="193">
        <f t="shared" si="1827"/>
        <v>0</v>
      </c>
      <c r="DL373" s="193">
        <f t="shared" si="1827"/>
        <v>0</v>
      </c>
      <c r="DM373" s="193">
        <f t="shared" si="1827"/>
        <v>0</v>
      </c>
      <c r="DN373" s="193">
        <f t="shared" si="1827"/>
        <v>0</v>
      </c>
      <c r="DO373" s="193">
        <f t="shared" si="1827"/>
        <v>0</v>
      </c>
      <c r="DP373" s="193">
        <f t="shared" si="1827"/>
        <v>0</v>
      </c>
      <c r="DQ373" s="193">
        <f t="shared" si="1827"/>
        <v>0</v>
      </c>
      <c r="DR373" s="193">
        <f t="shared" si="1827"/>
        <v>0</v>
      </c>
      <c r="DS373" s="193">
        <f t="shared" si="1827"/>
        <v>0</v>
      </c>
      <c r="DT373" s="193">
        <f t="shared" si="1827"/>
        <v>0</v>
      </c>
      <c r="DU373" s="193">
        <f t="shared" si="1827"/>
        <v>0</v>
      </c>
      <c r="DV373" s="193">
        <f t="shared" si="1827"/>
        <v>0</v>
      </c>
      <c r="DW373" s="193">
        <f t="shared" si="1827"/>
        <v>0</v>
      </c>
      <c r="DX373" s="193">
        <f t="shared" si="1827"/>
        <v>0</v>
      </c>
      <c r="DY373" s="193">
        <f t="shared" si="1827"/>
        <v>0</v>
      </c>
      <c r="DZ373" s="193">
        <f t="shared" si="1827"/>
        <v>0</v>
      </c>
      <c r="EA373" s="193">
        <f t="shared" si="1827"/>
        <v>0</v>
      </c>
      <c r="EB373" s="193">
        <f t="shared" si="1827"/>
        <v>0</v>
      </c>
      <c r="EC373" s="193">
        <f t="shared" si="1827"/>
        <v>0</v>
      </c>
      <c r="ED373" s="193">
        <f t="shared" si="1827"/>
        <v>0</v>
      </c>
      <c r="EE373" s="193">
        <f t="shared" si="1827"/>
        <v>0</v>
      </c>
      <c r="EF373" s="193">
        <f t="shared" si="1827"/>
        <v>0</v>
      </c>
      <c r="EG373" s="193">
        <f t="shared" si="1827"/>
        <v>0</v>
      </c>
      <c r="EH373" s="193">
        <f t="shared" si="1827"/>
        <v>0</v>
      </c>
      <c r="EI373" s="193">
        <f t="shared" si="1827"/>
        <v>0</v>
      </c>
      <c r="EJ373" s="193">
        <f t="shared" si="1827"/>
        <v>0</v>
      </c>
      <c r="EK373" s="193">
        <f t="shared" si="1827"/>
        <v>0</v>
      </c>
      <c r="EL373" s="193">
        <f t="shared" si="1827"/>
        <v>0</v>
      </c>
      <c r="EM373" s="193">
        <f t="shared" si="1827"/>
        <v>0</v>
      </c>
      <c r="EN373" s="193">
        <f t="shared" si="1827"/>
        <v>0</v>
      </c>
      <c r="EO373" s="193">
        <f t="shared" si="1827"/>
        <v>0</v>
      </c>
      <c r="EP373" s="193">
        <f t="shared" si="1827"/>
        <v>0</v>
      </c>
      <c r="EQ373" s="193">
        <f t="shared" si="1827"/>
        <v>0</v>
      </c>
      <c r="ER373" s="193">
        <f t="shared" si="1827"/>
        <v>0</v>
      </c>
      <c r="ES373" s="193">
        <f t="shared" si="1827"/>
        <v>0</v>
      </c>
      <c r="ET373" s="193">
        <f t="shared" si="1827"/>
        <v>0</v>
      </c>
      <c r="EU373" s="193">
        <f t="shared" si="19"/>
        <v>2.729016482</v>
      </c>
      <c r="EV373" s="193">
        <f t="shared" ref="EV373:GQ373" si="1828">BB373-CY373</f>
        <v>0</v>
      </c>
      <c r="EW373" s="193">
        <f t="shared" si="1828"/>
        <v>0</v>
      </c>
      <c r="EX373" s="193">
        <f t="shared" si="1828"/>
        <v>0</v>
      </c>
      <c r="EY373" s="193">
        <f t="shared" si="1828"/>
        <v>0</v>
      </c>
      <c r="EZ373" s="193">
        <f t="shared" si="1828"/>
        <v>0</v>
      </c>
      <c r="FA373" s="193">
        <f t="shared" si="1828"/>
        <v>0</v>
      </c>
      <c r="FB373" s="193">
        <f t="shared" si="1828"/>
        <v>0</v>
      </c>
      <c r="FC373" s="193">
        <f t="shared" si="1828"/>
        <v>0</v>
      </c>
      <c r="FD373" s="193">
        <f t="shared" si="1828"/>
        <v>0</v>
      </c>
      <c r="FE373" s="193">
        <f t="shared" si="1828"/>
        <v>0</v>
      </c>
      <c r="FF373" s="193">
        <f t="shared" si="1828"/>
        <v>0</v>
      </c>
      <c r="FG373" s="193">
        <f t="shared" si="1828"/>
        <v>0</v>
      </c>
      <c r="FH373" s="193">
        <f t="shared" si="1828"/>
        <v>0</v>
      </c>
      <c r="FI373" s="193">
        <f t="shared" si="1828"/>
        <v>0</v>
      </c>
      <c r="FJ373" s="193">
        <f t="shared" si="1828"/>
        <v>0</v>
      </c>
      <c r="FK373" s="193">
        <f t="shared" si="1828"/>
        <v>0.00008062666835</v>
      </c>
      <c r="FL373" s="193">
        <f t="shared" si="1828"/>
        <v>0.001703318996</v>
      </c>
      <c r="FM373" s="193">
        <f t="shared" si="1828"/>
        <v>0.005438430034</v>
      </c>
      <c r="FN373" s="193">
        <f t="shared" si="1828"/>
        <v>0.01424205595</v>
      </c>
      <c r="FO373" s="193">
        <f t="shared" si="1828"/>
        <v>0.02883023259</v>
      </c>
      <c r="FP373" s="193">
        <f t="shared" si="1828"/>
        <v>0.05751889963</v>
      </c>
      <c r="FQ373" s="193">
        <f t="shared" si="1828"/>
        <v>0.1035662844</v>
      </c>
      <c r="FR373" s="193">
        <f t="shared" si="1828"/>
        <v>0.1629790092</v>
      </c>
      <c r="FS373" s="193">
        <f t="shared" si="1828"/>
        <v>0.1952217516</v>
      </c>
      <c r="FT373" s="193">
        <f t="shared" si="1828"/>
        <v>0.219255493</v>
      </c>
      <c r="FU373" s="193">
        <f t="shared" si="1828"/>
        <v>0.2481553003</v>
      </c>
      <c r="FV373" s="193">
        <f t="shared" si="1828"/>
        <v>0.2717313351</v>
      </c>
      <c r="FW373" s="193">
        <f t="shared" si="1828"/>
        <v>0.271827354</v>
      </c>
      <c r="FX373" s="193">
        <f t="shared" si="1828"/>
        <v>0.2575240246</v>
      </c>
      <c r="FY373" s="193">
        <f t="shared" si="1828"/>
        <v>0.2352908252</v>
      </c>
      <c r="FZ373" s="193">
        <f t="shared" si="1828"/>
        <v>0.2088772161</v>
      </c>
      <c r="GA373" s="193">
        <f t="shared" si="1828"/>
        <v>0.1728908908</v>
      </c>
      <c r="GB373" s="193">
        <f t="shared" si="1828"/>
        <v>0.1313379455</v>
      </c>
      <c r="GC373" s="193">
        <f t="shared" si="1828"/>
        <v>0.08526474883</v>
      </c>
      <c r="GD373" s="193">
        <f t="shared" si="1828"/>
        <v>0.0443682815</v>
      </c>
      <c r="GE373" s="193">
        <f t="shared" si="1828"/>
        <v>0.01205876743</v>
      </c>
      <c r="GF373" s="193">
        <f t="shared" si="1828"/>
        <v>0.0008536907902</v>
      </c>
      <c r="GG373" s="193">
        <f t="shared" si="1828"/>
        <v>0</v>
      </c>
      <c r="GH373" s="193">
        <f t="shared" si="1828"/>
        <v>0</v>
      </c>
      <c r="GI373" s="193">
        <f t="shared" si="1828"/>
        <v>0</v>
      </c>
      <c r="GJ373" s="193">
        <f t="shared" si="1828"/>
        <v>0</v>
      </c>
      <c r="GK373" s="193">
        <f t="shared" si="1828"/>
        <v>0</v>
      </c>
      <c r="GL373" s="193">
        <f t="shared" si="1828"/>
        <v>0</v>
      </c>
      <c r="GM373" s="193">
        <f t="shared" si="1828"/>
        <v>0</v>
      </c>
      <c r="GN373" s="193">
        <f t="shared" si="1828"/>
        <v>0</v>
      </c>
      <c r="GO373" s="193">
        <f t="shared" si="1828"/>
        <v>0</v>
      </c>
      <c r="GP373" s="193">
        <f t="shared" si="1828"/>
        <v>0</v>
      </c>
      <c r="GQ373" s="193">
        <f t="shared" si="1828"/>
        <v>0</v>
      </c>
      <c r="GR373" s="193">
        <f t="shared" si="21"/>
        <v>11.01648352</v>
      </c>
      <c r="GS373" s="193">
        <f t="shared" ref="GS373:IN373" si="1829">E373-EV373</f>
        <v>0.21152655</v>
      </c>
      <c r="GT373" s="193">
        <f t="shared" si="1829"/>
        <v>0.1834832574</v>
      </c>
      <c r="GU373" s="193">
        <f t="shared" si="1829"/>
        <v>0.1718653219</v>
      </c>
      <c r="GV373" s="193">
        <f t="shared" si="1829"/>
        <v>0.1586449125</v>
      </c>
      <c r="GW373" s="193">
        <f t="shared" si="1829"/>
        <v>0.147026977</v>
      </c>
      <c r="GX373" s="193">
        <f t="shared" si="1829"/>
        <v>0.1370115153</v>
      </c>
      <c r="GY373" s="193">
        <f t="shared" si="1829"/>
        <v>0.1382133707</v>
      </c>
      <c r="GZ373" s="193">
        <f t="shared" si="1829"/>
        <v>0.135008423</v>
      </c>
      <c r="HA373" s="193">
        <f t="shared" si="1829"/>
        <v>0.1326047122</v>
      </c>
      <c r="HB373" s="193">
        <f t="shared" si="1829"/>
        <v>0.1314028568</v>
      </c>
      <c r="HC373" s="193">
        <f t="shared" si="1829"/>
        <v>0.1378127523</v>
      </c>
      <c r="HD373" s="193">
        <f t="shared" si="1829"/>
        <v>0.1450238847</v>
      </c>
      <c r="HE373" s="193">
        <f t="shared" si="1829"/>
        <v>0.1622504787</v>
      </c>
      <c r="HF373" s="193">
        <f t="shared" si="1829"/>
        <v>0.1730671773</v>
      </c>
      <c r="HG373" s="193">
        <f t="shared" si="1829"/>
        <v>0.1898931528</v>
      </c>
      <c r="HH373" s="193">
        <f t="shared" si="1829"/>
        <v>0.2262688066</v>
      </c>
      <c r="HI373" s="193">
        <f t="shared" si="1829"/>
        <v>0.2470807483</v>
      </c>
      <c r="HJ373" s="193">
        <f t="shared" si="1829"/>
        <v>0.2721901668</v>
      </c>
      <c r="HK373" s="193">
        <f t="shared" si="1829"/>
        <v>0.2890261227</v>
      </c>
      <c r="HL373" s="193">
        <f t="shared" si="1829"/>
        <v>0.2936676324</v>
      </c>
      <c r="HM373" s="193">
        <f t="shared" si="1829"/>
        <v>0.2693857685</v>
      </c>
      <c r="HN373" s="193">
        <f t="shared" si="1829"/>
        <v>0.2297482792</v>
      </c>
      <c r="HO373" s="193">
        <f t="shared" si="1829"/>
        <v>0.1627238035</v>
      </c>
      <c r="HP373" s="193">
        <f t="shared" si="1829"/>
        <v>0.1344872458</v>
      </c>
      <c r="HQ373" s="193">
        <f t="shared" si="1829"/>
        <v>0.1140590706</v>
      </c>
      <c r="HR373" s="193">
        <f t="shared" si="1829"/>
        <v>0.07995122329</v>
      </c>
      <c r="HS373" s="193">
        <f t="shared" si="1829"/>
        <v>0.05597457001</v>
      </c>
      <c r="HT373" s="193">
        <f t="shared" si="1829"/>
        <v>0.04786618182</v>
      </c>
      <c r="HU373" s="193">
        <f t="shared" si="1829"/>
        <v>0.0537565234</v>
      </c>
      <c r="HV373" s="193">
        <f t="shared" si="1829"/>
        <v>0.08840889528</v>
      </c>
      <c r="HW373" s="193">
        <f t="shared" si="1829"/>
        <v>0.1224342552</v>
      </c>
      <c r="HX373" s="193">
        <f t="shared" si="1829"/>
        <v>0.1756471745</v>
      </c>
      <c r="HY373" s="193">
        <f t="shared" si="1829"/>
        <v>0.244041557</v>
      </c>
      <c r="HZ373" s="193">
        <f t="shared" si="1829"/>
        <v>0.3363861865</v>
      </c>
      <c r="IA373" s="193">
        <f t="shared" si="1829"/>
        <v>0.4104538628</v>
      </c>
      <c r="IB373" s="193">
        <f t="shared" si="1829"/>
        <v>0.4587881155</v>
      </c>
      <c r="IC373" s="193">
        <f t="shared" si="1829"/>
        <v>0.468991646</v>
      </c>
      <c r="ID373" s="193">
        <f t="shared" si="1829"/>
        <v>0.4570255459</v>
      </c>
      <c r="IE373" s="193">
        <f t="shared" si="1829"/>
        <v>0.4285816348</v>
      </c>
      <c r="IF373" s="193">
        <f t="shared" si="1829"/>
        <v>0.4087109589</v>
      </c>
      <c r="IG373" s="193">
        <f t="shared" si="1829"/>
        <v>0.3954104258</v>
      </c>
      <c r="IH373" s="193">
        <f t="shared" si="1829"/>
        <v>0.3737770287</v>
      </c>
      <c r="II373" s="193">
        <f t="shared" si="1829"/>
        <v>0.358553527</v>
      </c>
      <c r="IJ373" s="193">
        <f t="shared" si="1829"/>
        <v>0.3433300253</v>
      </c>
      <c r="IK373" s="193">
        <f t="shared" si="1829"/>
        <v>0.322497865</v>
      </c>
      <c r="IL373" s="193">
        <f t="shared" si="1829"/>
        <v>0.2884452954</v>
      </c>
      <c r="IM373" s="193">
        <f t="shared" si="1829"/>
        <v>0.2644081875</v>
      </c>
      <c r="IN373" s="193">
        <f t="shared" si="1829"/>
        <v>0.2395698426</v>
      </c>
      <c r="IO373" s="193">
        <f t="shared" si="23"/>
        <v>0</v>
      </c>
      <c r="IP373" s="193">
        <f t="shared" si="29"/>
        <v>0</v>
      </c>
      <c r="IQ373" s="193">
        <f t="shared" ref="IQ373:KK373" si="1830">MAX((MIN(CZ373+IP373,$IO$7))-GT373,0)</f>
        <v>0</v>
      </c>
      <c r="IR373" s="193">
        <f t="shared" si="1830"/>
        <v>0</v>
      </c>
      <c r="IS373" s="193">
        <f t="shared" si="1830"/>
        <v>0</v>
      </c>
      <c r="IT373" s="193">
        <f t="shared" si="1830"/>
        <v>0</v>
      </c>
      <c r="IU373" s="193">
        <f t="shared" si="1830"/>
        <v>0</v>
      </c>
      <c r="IV373" s="193">
        <f t="shared" si="1830"/>
        <v>0</v>
      </c>
      <c r="IW373" s="193">
        <f t="shared" si="1830"/>
        <v>0</v>
      </c>
      <c r="IX373" s="193">
        <f t="shared" si="1830"/>
        <v>0</v>
      </c>
      <c r="IY373" s="193">
        <f t="shared" si="1830"/>
        <v>0</v>
      </c>
      <c r="IZ373" s="193">
        <f t="shared" si="1830"/>
        <v>0</v>
      </c>
      <c r="JA373" s="193">
        <f t="shared" si="1830"/>
        <v>0</v>
      </c>
      <c r="JB373" s="193">
        <f t="shared" si="1830"/>
        <v>0</v>
      </c>
      <c r="JC373" s="193">
        <f t="shared" si="1830"/>
        <v>0</v>
      </c>
      <c r="JD373" s="193">
        <f t="shared" si="1830"/>
        <v>0</v>
      </c>
      <c r="JE373" s="193">
        <f t="shared" si="1830"/>
        <v>0</v>
      </c>
      <c r="JF373" s="193">
        <f t="shared" si="1830"/>
        <v>0</v>
      </c>
      <c r="JG373" s="193">
        <f t="shared" si="1830"/>
        <v>0</v>
      </c>
      <c r="JH373" s="193">
        <f t="shared" si="1830"/>
        <v>0</v>
      </c>
      <c r="JI373" s="193">
        <f t="shared" si="1830"/>
        <v>0</v>
      </c>
      <c r="JJ373" s="193">
        <f t="shared" si="1830"/>
        <v>0</v>
      </c>
      <c r="JK373" s="193">
        <f t="shared" si="1830"/>
        <v>0</v>
      </c>
      <c r="JL373" s="193">
        <f t="shared" si="1830"/>
        <v>0</v>
      </c>
      <c r="JM373" s="193">
        <f t="shared" si="1830"/>
        <v>0</v>
      </c>
      <c r="JN373" s="193">
        <f t="shared" si="1830"/>
        <v>0</v>
      </c>
      <c r="JO373" s="193">
        <f t="shared" si="1830"/>
        <v>0</v>
      </c>
      <c r="JP373" s="193">
        <f t="shared" si="1830"/>
        <v>0</v>
      </c>
      <c r="JQ373" s="193">
        <f t="shared" si="1830"/>
        <v>0</v>
      </c>
      <c r="JR373" s="193">
        <f t="shared" si="1830"/>
        <v>0</v>
      </c>
      <c r="JS373" s="193">
        <f t="shared" si="1830"/>
        <v>0</v>
      </c>
      <c r="JT373" s="193">
        <f t="shared" si="1830"/>
        <v>0</v>
      </c>
      <c r="JU373" s="193">
        <f t="shared" si="1830"/>
        <v>0</v>
      </c>
      <c r="JV373" s="193">
        <f t="shared" si="1830"/>
        <v>0</v>
      </c>
      <c r="JW373" s="193">
        <f t="shared" si="1830"/>
        <v>0</v>
      </c>
      <c r="JX373" s="193">
        <f t="shared" si="1830"/>
        <v>0</v>
      </c>
      <c r="JY373" s="193">
        <f t="shared" si="1830"/>
        <v>0</v>
      </c>
      <c r="JZ373" s="193">
        <f t="shared" si="1830"/>
        <v>0</v>
      </c>
      <c r="KA373" s="193">
        <f t="shared" si="1830"/>
        <v>0</v>
      </c>
      <c r="KB373" s="193">
        <f t="shared" si="1830"/>
        <v>0</v>
      </c>
      <c r="KC373" s="193">
        <f t="shared" si="1830"/>
        <v>0</v>
      </c>
      <c r="KD373" s="193">
        <f t="shared" si="1830"/>
        <v>0</v>
      </c>
      <c r="KE373" s="193">
        <f t="shared" si="1830"/>
        <v>0</v>
      </c>
      <c r="KF373" s="193">
        <f t="shared" si="1830"/>
        <v>0</v>
      </c>
      <c r="KG373" s="193">
        <f t="shared" si="1830"/>
        <v>0</v>
      </c>
      <c r="KH373" s="193">
        <f t="shared" si="1830"/>
        <v>0</v>
      </c>
      <c r="KI373" s="193">
        <f t="shared" si="1830"/>
        <v>0</v>
      </c>
      <c r="KJ373" s="193">
        <f t="shared" si="1830"/>
        <v>0</v>
      </c>
      <c r="KK373" s="193">
        <f t="shared" si="1830"/>
        <v>0</v>
      </c>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row>
    <row r="374" ht="14.25" customHeight="1">
      <c r="A374" s="1">
        <v>12.0</v>
      </c>
      <c r="B374" s="1">
        <f t="shared" ref="B374:C374" si="1831">B373+1</f>
        <v>364</v>
      </c>
      <c r="C374" s="267">
        <f t="shared" si="1831"/>
        <v>43829</v>
      </c>
      <c r="D374" s="193">
        <f t="shared" si="15"/>
        <v>13.60460248</v>
      </c>
      <c r="E374" s="193">
        <f>(SUMIFS(Profile!$F$2:$F$17521,Profile!$B$2:$B$17521,$B374,Profile!$C$2:$C$17521,E$8))*$C$6</f>
        <v>0.2087222207</v>
      </c>
      <c r="F374" s="193">
        <f>(SUMIFS(Profile!$F$2:$F$17521,Profile!$B$2:$B$17521,$B374,Profile!$C$2:$C$17521,F$8))*$C$6</f>
        <v>0.1810795466</v>
      </c>
      <c r="G374" s="193">
        <f>(SUMIFS(Profile!$F$2:$F$17521,Profile!$B$2:$B$17521,$B374,Profile!$C$2:$C$17521,G$8))*$C$6</f>
        <v>0.1694616111</v>
      </c>
      <c r="H374" s="193">
        <f>(SUMIFS(Profile!$F$2:$F$17521,Profile!$B$2:$B$17521,$B374,Profile!$C$2:$C$17521,H$8))*$C$6</f>
        <v>0.1566418202</v>
      </c>
      <c r="I374" s="193">
        <f>(SUMIFS(Profile!$F$2:$F$17521,Profile!$B$2:$B$17521,$B374,Profile!$C$2:$C$17521,I$8))*$C$6</f>
        <v>0.1454245031</v>
      </c>
      <c r="J374" s="193">
        <f>(SUMIFS(Profile!$F$2:$F$17521,Profile!$B$2:$B$17521,$B374,Profile!$C$2:$C$17521,J$8))*$C$6</f>
        <v>0.1354090415</v>
      </c>
      <c r="K374" s="193">
        <f>(SUMIFS(Profile!$F$2:$F$17521,Profile!$B$2:$B$17521,$B374,Profile!$C$2:$C$17521,K$8))*$C$6</f>
        <v>0.1366108969</v>
      </c>
      <c r="L374" s="193">
        <f>(SUMIFS(Profile!$F$2:$F$17521,Profile!$B$2:$B$17521,$B374,Profile!$C$2:$C$17521,L$8))*$C$6</f>
        <v>0.1334059491</v>
      </c>
      <c r="M374" s="193">
        <f>(SUMIFS(Profile!$F$2:$F$17521,Profile!$B$2:$B$17521,$B374,Profile!$C$2:$C$17521,M$8))*$C$6</f>
        <v>0.1306016199</v>
      </c>
      <c r="N374" s="193">
        <f>(SUMIFS(Profile!$F$2:$F$17521,Profile!$B$2:$B$17521,$B374,Profile!$C$2:$C$17521,N$8))*$C$6</f>
        <v>0.1298003829</v>
      </c>
      <c r="O374" s="193">
        <f>(SUMIFS(Profile!$F$2:$F$17521,Profile!$B$2:$B$17521,$B374,Profile!$C$2:$C$17521,O$8))*$C$6</f>
        <v>0.1362102784</v>
      </c>
      <c r="P374" s="193">
        <f>(SUMIFS(Profile!$F$2:$F$17521,Profile!$B$2:$B$17521,$B374,Profile!$C$2:$C$17521,P$8))*$C$6</f>
        <v>0.1434214108</v>
      </c>
      <c r="Q374" s="193">
        <f>(SUMIFS(Profile!$F$2:$F$17521,Profile!$B$2:$B$17521,$B374,Profile!$C$2:$C$17521,Q$8))*$C$6</f>
        <v>0.1606480048</v>
      </c>
      <c r="R374" s="193">
        <f>(SUMIFS(Profile!$F$2:$F$17521,Profile!$B$2:$B$17521,$B374,Profile!$C$2:$C$17521,R$8))*$C$6</f>
        <v>0.1718653219</v>
      </c>
      <c r="S374" s="193">
        <f>(SUMIFS(Profile!$F$2:$F$17521,Profile!$B$2:$B$17521,$B374,Profile!$C$2:$C$17521,S$8))*$C$6</f>
        <v>0.1890919159</v>
      </c>
      <c r="T374" s="193">
        <f>(SUMIFS(Profile!$F$2:$F$17521,Profile!$B$2:$B$17521,$B374,Profile!$C$2:$C$17521,T$8))*$C$6</f>
        <v>0.2251475778</v>
      </c>
      <c r="U374" s="193">
        <f>(SUMIFS(Profile!$F$2:$F$17521,Profile!$B$2:$B$17521,$B374,Profile!$C$2:$C$17521,U$8))*$C$6</f>
        <v>0.2475822119</v>
      </c>
      <c r="V374" s="193">
        <f>(SUMIFS(Profile!$F$2:$F$17521,Profile!$B$2:$B$17521,$B374,Profile!$C$2:$C$17521,V$8))*$C$6</f>
        <v>0.2756255045</v>
      </c>
      <c r="W374" s="193">
        <f>(SUMIFS(Profile!$F$2:$F$17521,Profile!$B$2:$B$17521,$B374,Profile!$C$2:$C$17521,W$8))*$C$6</f>
        <v>0.3008644679</v>
      </c>
      <c r="X374" s="193">
        <f>(SUMIFS(Profile!$F$2:$F$17521,Profile!$B$2:$B$17521,$B374,Profile!$C$2:$C$17521,X$8))*$C$6</f>
        <v>0.3196935358</v>
      </c>
      <c r="Y374" s="193">
        <f>(SUMIFS(Profile!$F$2:$F$17521,Profile!$B$2:$B$17521,$B374,Profile!$C$2:$C$17521,Y$8))*$C$6</f>
        <v>0.323299102</v>
      </c>
      <c r="Z374" s="193">
        <f>(SUMIFS(Profile!$F$2:$F$17521,Profile!$B$2:$B$17521,$B374,Profile!$C$2:$C$17521,Z$8))*$C$6</f>
        <v>0.3289077605</v>
      </c>
      <c r="AA374" s="193">
        <f>(SUMIFS(Profile!$F$2:$F$17521,Profile!$B$2:$B$17521,$B374,Profile!$C$2:$C$17521,AA$8))*$C$6</f>
        <v>0.3212960096</v>
      </c>
      <c r="AB374" s="193">
        <f>(SUMIFS(Profile!$F$2:$F$17521,Profile!$B$2:$B$17521,$B374,Profile!$C$2:$C$17521,AB$8))*$C$6</f>
        <v>0.3245009574</v>
      </c>
      <c r="AC374" s="193">
        <f>(SUMIFS(Profile!$F$2:$F$17521,Profile!$B$2:$B$17521,$B374,Profile!$C$2:$C$17521,AC$8))*$C$6</f>
        <v>0.3289077605</v>
      </c>
      <c r="AD374" s="193">
        <f>(SUMIFS(Profile!$F$2:$F$17521,Profile!$B$2:$B$17521,$B374,Profile!$C$2:$C$17521,AD$8))*$C$6</f>
        <v>0.3241003389</v>
      </c>
      <c r="AE374" s="193">
        <f>(SUMIFS(Profile!$F$2:$F$17521,Profile!$B$2:$B$17521,$B374,Profile!$C$2:$C$17521,AE$8))*$C$6</f>
        <v>0.323299102</v>
      </c>
      <c r="AF374" s="193">
        <f>(SUMIFS(Profile!$F$2:$F$17521,Profile!$B$2:$B$17521,$B374,Profile!$C$2:$C$17521,AF$8))*$C$6</f>
        <v>0.3148861142</v>
      </c>
      <c r="AG374" s="193">
        <f>(SUMIFS(Profile!$F$2:$F$17521,Profile!$B$2:$B$17521,$B374,Profile!$C$2:$C$17521,AG$8))*$C$6</f>
        <v>0.3060725079</v>
      </c>
      <c r="AH374" s="193">
        <f>(SUMIFS(Profile!$F$2:$F$17521,Profile!$B$2:$B$17521,$B374,Profile!$C$2:$C$17521,AH$8))*$C$6</f>
        <v>0.3188922988</v>
      </c>
      <c r="AI374" s="193">
        <f>(SUMIFS(Profile!$F$2:$F$17521,Profile!$B$2:$B$17521,$B374,Profile!$C$2:$C$17521,AI$8))*$C$6</f>
        <v>0.3261034312</v>
      </c>
      <c r="AJ374" s="193">
        <f>(SUMIFS(Profile!$F$2:$F$17521,Profile!$B$2:$B$17521,$B374,Profile!$C$2:$C$17521,AJ$8))*$C$6</f>
        <v>0.3433300253</v>
      </c>
      <c r="AK374" s="193">
        <f>(SUMIFS(Profile!$F$2:$F$17521,Profile!$B$2:$B$17521,$B374,Profile!$C$2:$C$17521,AK$8))*$C$6</f>
        <v>0.3705720809</v>
      </c>
      <c r="AL374" s="193">
        <f>(SUMIFS(Profile!$F$2:$F$17521,Profile!$B$2:$B$17521,$B374,Profile!$C$2:$C$17521,AL$8))*$C$6</f>
        <v>0.4177248744</v>
      </c>
      <c r="AM374" s="193">
        <f>(SUMIFS(Profile!$F$2:$F$17521,Profile!$B$2:$B$17521,$B374,Profile!$C$2:$C$17521,AM$8))*$C$6</f>
        <v>0.4511364544</v>
      </c>
      <c r="AN374" s="193">
        <f>(SUMIFS(Profile!$F$2:$F$17521,Profile!$B$2:$B$17521,$B374,Profile!$C$2:$C$17521,AN$8))*$C$6</f>
        <v>0.467441626</v>
      </c>
      <c r="AO374" s="193">
        <f>(SUMIFS(Profile!$F$2:$F$17521,Profile!$B$2:$B$17521,$B374,Profile!$C$2:$C$17521,AO$8))*$C$6</f>
        <v>0.4667205128</v>
      </c>
      <c r="AP374" s="193">
        <f>(SUMIFS(Profile!$F$2:$F$17521,Profile!$B$2:$B$17521,$B374,Profile!$C$2:$C$17521,AP$8))*$C$6</f>
        <v>0.4541811548</v>
      </c>
      <c r="AQ374" s="193">
        <f>(SUMIFS(Profile!$F$2:$F$17521,Profile!$B$2:$B$17521,$B374,Profile!$C$2:$C$17521,AQ$8))*$C$6</f>
        <v>0.4258173674</v>
      </c>
      <c r="AR374" s="193">
        <f>(SUMIFS(Profile!$F$2:$F$17521,Profile!$B$2:$B$17521,$B374,Profile!$C$2:$C$17521,AR$8))*$C$6</f>
        <v>0.4057463822</v>
      </c>
      <c r="AS374" s="193">
        <f>(SUMIFS(Profile!$F$2:$F$17521,Profile!$B$2:$B$17521,$B374,Profile!$C$2:$C$17521,AS$8))*$C$6</f>
        <v>0.3922054781</v>
      </c>
      <c r="AT374" s="193">
        <f>(SUMIFS(Profile!$F$2:$F$17521,Profile!$B$2:$B$17521,$B374,Profile!$C$2:$C$17521,AT$8))*$C$6</f>
        <v>0.3705720809</v>
      </c>
      <c r="AU374" s="193">
        <f>(SUMIFS(Profile!$F$2:$F$17521,Profile!$B$2:$B$17521,$B374,Profile!$C$2:$C$17521,AU$8))*$C$6</f>
        <v>0.3557491977</v>
      </c>
      <c r="AV374" s="193">
        <f>(SUMIFS(Profile!$F$2:$F$17521,Profile!$B$2:$B$17521,$B374,Profile!$C$2:$C$17521,AV$8))*$C$6</f>
        <v>0.340525696</v>
      </c>
      <c r="AW374" s="193">
        <f>(SUMIFS(Profile!$F$2:$F$17521,Profile!$B$2:$B$17521,$B374,Profile!$C$2:$C$17521,AW$8))*$C$6</f>
        <v>0.3196935358</v>
      </c>
      <c r="AX374" s="193">
        <f>(SUMIFS(Profile!$F$2:$F$17521,Profile!$B$2:$B$17521,$B374,Profile!$C$2:$C$17521,AX$8))*$C$6</f>
        <v>0.2860415846</v>
      </c>
      <c r="AY374" s="193">
        <f>(SUMIFS(Profile!$F$2:$F$17521,Profile!$B$2:$B$17521,$B374,Profile!$C$2:$C$17521,AY$8))*$C$6</f>
        <v>0.2620044767</v>
      </c>
      <c r="AZ374" s="193">
        <f>(SUMIFS(Profile!$F$2:$F$17521,Profile!$B$2:$B$17521,$B374,Profile!$C$2:$C$17521,AZ$8))*$C$6</f>
        <v>0.2375667503</v>
      </c>
      <c r="BA374" s="193">
        <f t="shared" si="16"/>
        <v>2.918595201</v>
      </c>
      <c r="BB374" s="193">
        <f>(SUMIFS(Profile!$E$2:$E$17521,Profile!$B$2:$B$17521,$B374,Profile!$C$2:$C$17521,BB$8))*$C$9</f>
        <v>0</v>
      </c>
      <c r="BC374" s="193">
        <f>(SUMIFS(Profile!$E$2:$E$17521,Profile!$B$2:$B$17521,$B374,Profile!$C$2:$C$17521,BC$8))*$C$9</f>
        <v>0</v>
      </c>
      <c r="BD374" s="193">
        <f>(SUMIFS(Profile!$E$2:$E$17521,Profile!$B$2:$B$17521,$B374,Profile!$C$2:$C$17521,BD$8))*$C$9</f>
        <v>0</v>
      </c>
      <c r="BE374" s="193">
        <f>(SUMIFS(Profile!$E$2:$E$17521,Profile!$B$2:$B$17521,$B374,Profile!$C$2:$C$17521,BE$8))*$C$9</f>
        <v>0</v>
      </c>
      <c r="BF374" s="193">
        <f>(SUMIFS(Profile!$E$2:$E$17521,Profile!$B$2:$B$17521,$B374,Profile!$C$2:$C$17521,BF$8))*$C$9</f>
        <v>0</v>
      </c>
      <c r="BG374" s="193">
        <f>(SUMIFS(Profile!$E$2:$E$17521,Profile!$B$2:$B$17521,$B374,Profile!$C$2:$C$17521,BG$8))*$C$9</f>
        <v>0</v>
      </c>
      <c r="BH374" s="193">
        <f>(SUMIFS(Profile!$E$2:$E$17521,Profile!$B$2:$B$17521,$B374,Profile!$C$2:$C$17521,BH$8))*$C$9</f>
        <v>0</v>
      </c>
      <c r="BI374" s="193">
        <f>(SUMIFS(Profile!$E$2:$E$17521,Profile!$B$2:$B$17521,$B374,Profile!$C$2:$C$17521,BI$8))*$C$9</f>
        <v>0</v>
      </c>
      <c r="BJ374" s="193">
        <f>(SUMIFS(Profile!$E$2:$E$17521,Profile!$B$2:$B$17521,$B374,Profile!$C$2:$C$17521,BJ$8))*$C$9</f>
        <v>0</v>
      </c>
      <c r="BK374" s="193">
        <f>(SUMIFS(Profile!$E$2:$E$17521,Profile!$B$2:$B$17521,$B374,Profile!$C$2:$C$17521,BK$8))*$C$9</f>
        <v>0</v>
      </c>
      <c r="BL374" s="193">
        <f>(SUMIFS(Profile!$E$2:$E$17521,Profile!$B$2:$B$17521,$B374,Profile!$C$2:$C$17521,BL$8))*$C$9</f>
        <v>0</v>
      </c>
      <c r="BM374" s="193">
        <f>(SUMIFS(Profile!$E$2:$E$17521,Profile!$B$2:$B$17521,$B374,Profile!$C$2:$C$17521,BM$8))*$C$9</f>
        <v>0</v>
      </c>
      <c r="BN374" s="193">
        <f>(SUMIFS(Profile!$E$2:$E$17521,Profile!$B$2:$B$17521,$B374,Profile!$C$2:$C$17521,BN$8))*$C$9</f>
        <v>0</v>
      </c>
      <c r="BO374" s="193">
        <f>(SUMIFS(Profile!$E$2:$E$17521,Profile!$B$2:$B$17521,$B374,Profile!$C$2:$C$17521,BO$8))*$C$9</f>
        <v>0</v>
      </c>
      <c r="BP374" s="193">
        <f>(SUMIFS(Profile!$E$2:$E$17521,Profile!$B$2:$B$17521,$B374,Profile!$C$2:$C$17521,BP$8))*$C$9</f>
        <v>0</v>
      </c>
      <c r="BQ374" s="193">
        <f>(SUMIFS(Profile!$E$2:$E$17521,Profile!$B$2:$B$17521,$B374,Profile!$C$2:$C$17521,BQ$8))*$C$9</f>
        <v>0.000207371791</v>
      </c>
      <c r="BR374" s="193">
        <f>(SUMIFS(Profile!$E$2:$E$17521,Profile!$B$2:$B$17521,$B374,Profile!$C$2:$C$17521,BR$8))*$C$9</f>
        <v>0.001907788227</v>
      </c>
      <c r="BS374" s="193">
        <f>(SUMIFS(Profile!$E$2:$E$17521,Profile!$B$2:$B$17521,$B374,Profile!$C$2:$C$17521,BS$8))*$C$9</f>
        <v>0.004181460274</v>
      </c>
      <c r="BT374" s="193">
        <f>(SUMIFS(Profile!$E$2:$E$17521,Profile!$B$2:$B$17521,$B374,Profile!$C$2:$C$17521,BT$8))*$C$9</f>
        <v>0.01256744005</v>
      </c>
      <c r="BU374" s="193">
        <f>(SUMIFS(Profile!$E$2:$E$17521,Profile!$B$2:$B$17521,$B374,Profile!$C$2:$C$17521,BU$8))*$C$9</f>
        <v>0.07043401329</v>
      </c>
      <c r="BV374" s="193">
        <f>(SUMIFS(Profile!$E$2:$E$17521,Profile!$B$2:$B$17521,$B374,Profile!$C$2:$C$17521,BV$8))*$C$9</f>
        <v>0.1288468169</v>
      </c>
      <c r="BW374" s="193">
        <f>(SUMIFS(Profile!$E$2:$E$17521,Profile!$B$2:$B$17521,$B374,Profile!$C$2:$C$17521,BW$8))*$C$9</f>
        <v>0.2299789013</v>
      </c>
      <c r="BX374" s="193">
        <f>(SUMIFS(Profile!$E$2:$E$17521,Profile!$B$2:$B$17521,$B374,Profile!$C$2:$C$17521,BX$8))*$C$9</f>
        <v>0.2822581138</v>
      </c>
      <c r="BY374" s="193">
        <f>(SUMIFS(Profile!$E$2:$E$17521,Profile!$B$2:$B$17521,$B374,Profile!$C$2:$C$17521,BY$8))*$C$9</f>
        <v>0.2347049665</v>
      </c>
      <c r="BZ374" s="193">
        <f>(SUMIFS(Profile!$E$2:$E$17521,Profile!$B$2:$B$17521,$B374,Profile!$C$2:$C$17521,BZ$8))*$C$9</f>
        <v>0.2146504345</v>
      </c>
      <c r="CA374" s="193">
        <f>(SUMIFS(Profile!$E$2:$E$17521,Profile!$B$2:$B$17521,$B374,Profile!$C$2:$C$17521,CA$8))*$C$9</f>
        <v>0.2258642223</v>
      </c>
      <c r="CB374" s="193">
        <f>(SUMIFS(Profile!$E$2:$E$17521,Profile!$B$2:$B$17521,$B374,Profile!$C$2:$C$17521,CB$8))*$C$9</f>
        <v>0.2529406643</v>
      </c>
      <c r="CC374" s="193">
        <f>(SUMIFS(Profile!$E$2:$E$17521,Profile!$B$2:$B$17521,$B374,Profile!$C$2:$C$17521,CC$8))*$C$9</f>
        <v>0.2478702889</v>
      </c>
      <c r="CD374" s="193">
        <f>(SUMIFS(Profile!$E$2:$E$17521,Profile!$B$2:$B$17521,$B374,Profile!$C$2:$C$17521,CD$8))*$C$9</f>
        <v>0.2430521195</v>
      </c>
      <c r="CE374" s="193">
        <f>(SUMIFS(Profile!$E$2:$E$17521,Profile!$B$2:$B$17521,$B374,Profile!$C$2:$C$17521,CE$8))*$C$9</f>
        <v>0.2193525575</v>
      </c>
      <c r="CF374" s="193">
        <f>(SUMIFS(Profile!$E$2:$E$17521,Profile!$B$2:$B$17521,$B374,Profile!$C$2:$C$17521,CF$8))*$C$9</f>
        <v>0.185305381</v>
      </c>
      <c r="CG374" s="193">
        <f>(SUMIFS(Profile!$E$2:$E$17521,Profile!$B$2:$B$17521,$B374,Profile!$C$2:$C$17521,CG$8))*$C$9</f>
        <v>0.1432704431</v>
      </c>
      <c r="CH374" s="193">
        <f>(SUMIFS(Profile!$E$2:$E$17521,Profile!$B$2:$B$17521,$B374,Profile!$C$2:$C$17521,CH$8))*$C$9</f>
        <v>0.1087837774</v>
      </c>
      <c r="CI374" s="193">
        <f>(SUMIFS(Profile!$E$2:$E$17521,Profile!$B$2:$B$17521,$B374,Profile!$C$2:$C$17521,CI$8))*$C$9</f>
        <v>0.06747617797</v>
      </c>
      <c r="CJ374" s="193">
        <f>(SUMIFS(Profile!$E$2:$E$17521,Profile!$B$2:$B$17521,$B374,Profile!$C$2:$C$17521,CJ$8))*$C$9</f>
        <v>0.03335065369</v>
      </c>
      <c r="CK374" s="193">
        <f>(SUMIFS(Profile!$E$2:$E$17521,Profile!$B$2:$B$17521,$B374,Profile!$C$2:$C$17521,CK$8))*$C$9</f>
        <v>0.0115916087</v>
      </c>
      <c r="CL374" s="193">
        <f>(SUMIFS(Profile!$E$2:$E$17521,Profile!$B$2:$B$17521,$B374,Profile!$C$2:$C$17521,CL$8))*$C$9</f>
        <v>0</v>
      </c>
      <c r="CM374" s="193">
        <f>(SUMIFS(Profile!$E$2:$E$17521,Profile!$B$2:$B$17521,$B374,Profile!$C$2:$C$17521,CM$8))*$C$9</f>
        <v>0</v>
      </c>
      <c r="CN374" s="193">
        <f>(SUMIFS(Profile!$E$2:$E$17521,Profile!$B$2:$B$17521,$B374,Profile!$C$2:$C$17521,CN$8))*$C$9</f>
        <v>0</v>
      </c>
      <c r="CO374" s="193">
        <f>(SUMIFS(Profile!$E$2:$E$17521,Profile!$B$2:$B$17521,$B374,Profile!$C$2:$C$17521,CO$8))*$C$9</f>
        <v>0</v>
      </c>
      <c r="CP374" s="193">
        <f>(SUMIFS(Profile!$E$2:$E$17521,Profile!$B$2:$B$17521,$B374,Profile!$C$2:$C$17521,CP$8))*$C$9</f>
        <v>0</v>
      </c>
      <c r="CQ374" s="193">
        <f>(SUMIFS(Profile!$E$2:$E$17521,Profile!$B$2:$B$17521,$B374,Profile!$C$2:$C$17521,CQ$8))*$C$9</f>
        <v>0</v>
      </c>
      <c r="CR374" s="193">
        <f>(SUMIFS(Profile!$E$2:$E$17521,Profile!$B$2:$B$17521,$B374,Profile!$C$2:$C$17521,CR$8))*$C$9</f>
        <v>0</v>
      </c>
      <c r="CS374" s="193">
        <f>(SUMIFS(Profile!$E$2:$E$17521,Profile!$B$2:$B$17521,$B374,Profile!$C$2:$C$17521,CS$8))*$C$9</f>
        <v>0</v>
      </c>
      <c r="CT374" s="193">
        <f>(SUMIFS(Profile!$E$2:$E$17521,Profile!$B$2:$B$17521,$B374,Profile!$C$2:$C$17521,CT$8))*$C$9</f>
        <v>0</v>
      </c>
      <c r="CU374" s="193">
        <f>(SUMIFS(Profile!$E$2:$E$17521,Profile!$B$2:$B$17521,$B374,Profile!$C$2:$C$17521,CU$8))*$C$9</f>
        <v>0</v>
      </c>
      <c r="CV374" s="193">
        <f>(SUMIFS(Profile!$E$2:$E$17521,Profile!$B$2:$B$17521,$B374,Profile!$C$2:$C$17521,CV$8))*$C$9</f>
        <v>0</v>
      </c>
      <c r="CW374" s="193">
        <f>(SUMIFS(Profile!$E$2:$E$17521,Profile!$B$2:$B$17521,$B374,Profile!$C$2:$C$17521,CW$8))*$C$9</f>
        <v>0</v>
      </c>
      <c r="CX374" s="193">
        <f t="shared" si="17"/>
        <v>0</v>
      </c>
      <c r="CY374" s="193">
        <f t="shared" ref="CY374:ET374" si="1832">MAX(BB374-E374,0)</f>
        <v>0</v>
      </c>
      <c r="CZ374" s="193">
        <f t="shared" si="1832"/>
        <v>0</v>
      </c>
      <c r="DA374" s="193">
        <f t="shared" si="1832"/>
        <v>0</v>
      </c>
      <c r="DB374" s="193">
        <f t="shared" si="1832"/>
        <v>0</v>
      </c>
      <c r="DC374" s="193">
        <f t="shared" si="1832"/>
        <v>0</v>
      </c>
      <c r="DD374" s="193">
        <f t="shared" si="1832"/>
        <v>0</v>
      </c>
      <c r="DE374" s="193">
        <f t="shared" si="1832"/>
        <v>0</v>
      </c>
      <c r="DF374" s="193">
        <f t="shared" si="1832"/>
        <v>0</v>
      </c>
      <c r="DG374" s="193">
        <f t="shared" si="1832"/>
        <v>0</v>
      </c>
      <c r="DH374" s="193">
        <f t="shared" si="1832"/>
        <v>0</v>
      </c>
      <c r="DI374" s="193">
        <f t="shared" si="1832"/>
        <v>0</v>
      </c>
      <c r="DJ374" s="193">
        <f t="shared" si="1832"/>
        <v>0</v>
      </c>
      <c r="DK374" s="193">
        <f t="shared" si="1832"/>
        <v>0</v>
      </c>
      <c r="DL374" s="193">
        <f t="shared" si="1832"/>
        <v>0</v>
      </c>
      <c r="DM374" s="193">
        <f t="shared" si="1832"/>
        <v>0</v>
      </c>
      <c r="DN374" s="193">
        <f t="shared" si="1832"/>
        <v>0</v>
      </c>
      <c r="DO374" s="193">
        <f t="shared" si="1832"/>
        <v>0</v>
      </c>
      <c r="DP374" s="193">
        <f t="shared" si="1832"/>
        <v>0</v>
      </c>
      <c r="DQ374" s="193">
        <f t="shared" si="1832"/>
        <v>0</v>
      </c>
      <c r="DR374" s="193">
        <f t="shared" si="1832"/>
        <v>0</v>
      </c>
      <c r="DS374" s="193">
        <f t="shared" si="1832"/>
        <v>0</v>
      </c>
      <c r="DT374" s="193">
        <f t="shared" si="1832"/>
        <v>0</v>
      </c>
      <c r="DU374" s="193">
        <f t="shared" si="1832"/>
        <v>0</v>
      </c>
      <c r="DV374" s="193">
        <f t="shared" si="1832"/>
        <v>0</v>
      </c>
      <c r="DW374" s="193">
        <f t="shared" si="1832"/>
        <v>0</v>
      </c>
      <c r="DX374" s="193">
        <f t="shared" si="1832"/>
        <v>0</v>
      </c>
      <c r="DY374" s="193">
        <f t="shared" si="1832"/>
        <v>0</v>
      </c>
      <c r="DZ374" s="193">
        <f t="shared" si="1832"/>
        <v>0</v>
      </c>
      <c r="EA374" s="193">
        <f t="shared" si="1832"/>
        <v>0</v>
      </c>
      <c r="EB374" s="193">
        <f t="shared" si="1832"/>
        <v>0</v>
      </c>
      <c r="EC374" s="193">
        <f t="shared" si="1832"/>
        <v>0</v>
      </c>
      <c r="ED374" s="193">
        <f t="shared" si="1832"/>
        <v>0</v>
      </c>
      <c r="EE374" s="193">
        <f t="shared" si="1832"/>
        <v>0</v>
      </c>
      <c r="EF374" s="193">
        <f t="shared" si="1832"/>
        <v>0</v>
      </c>
      <c r="EG374" s="193">
        <f t="shared" si="1832"/>
        <v>0</v>
      </c>
      <c r="EH374" s="193">
        <f t="shared" si="1832"/>
        <v>0</v>
      </c>
      <c r="EI374" s="193">
        <f t="shared" si="1832"/>
        <v>0</v>
      </c>
      <c r="EJ374" s="193">
        <f t="shared" si="1832"/>
        <v>0</v>
      </c>
      <c r="EK374" s="193">
        <f t="shared" si="1832"/>
        <v>0</v>
      </c>
      <c r="EL374" s="193">
        <f t="shared" si="1832"/>
        <v>0</v>
      </c>
      <c r="EM374" s="193">
        <f t="shared" si="1832"/>
        <v>0</v>
      </c>
      <c r="EN374" s="193">
        <f t="shared" si="1832"/>
        <v>0</v>
      </c>
      <c r="EO374" s="193">
        <f t="shared" si="1832"/>
        <v>0</v>
      </c>
      <c r="EP374" s="193">
        <f t="shared" si="1832"/>
        <v>0</v>
      </c>
      <c r="EQ374" s="193">
        <f t="shared" si="1832"/>
        <v>0</v>
      </c>
      <c r="ER374" s="193">
        <f t="shared" si="1832"/>
        <v>0</v>
      </c>
      <c r="ES374" s="193">
        <f t="shared" si="1832"/>
        <v>0</v>
      </c>
      <c r="ET374" s="193">
        <f t="shared" si="1832"/>
        <v>0</v>
      </c>
      <c r="EU374" s="193">
        <f t="shared" si="19"/>
        <v>2.918595201</v>
      </c>
      <c r="EV374" s="193">
        <f t="shared" ref="EV374:GQ374" si="1833">BB374-CY374</f>
        <v>0</v>
      </c>
      <c r="EW374" s="193">
        <f t="shared" si="1833"/>
        <v>0</v>
      </c>
      <c r="EX374" s="193">
        <f t="shared" si="1833"/>
        <v>0</v>
      </c>
      <c r="EY374" s="193">
        <f t="shared" si="1833"/>
        <v>0</v>
      </c>
      <c r="EZ374" s="193">
        <f t="shared" si="1833"/>
        <v>0</v>
      </c>
      <c r="FA374" s="193">
        <f t="shared" si="1833"/>
        <v>0</v>
      </c>
      <c r="FB374" s="193">
        <f t="shared" si="1833"/>
        <v>0</v>
      </c>
      <c r="FC374" s="193">
        <f t="shared" si="1833"/>
        <v>0</v>
      </c>
      <c r="FD374" s="193">
        <f t="shared" si="1833"/>
        <v>0</v>
      </c>
      <c r="FE374" s="193">
        <f t="shared" si="1833"/>
        <v>0</v>
      </c>
      <c r="FF374" s="193">
        <f t="shared" si="1833"/>
        <v>0</v>
      </c>
      <c r="FG374" s="193">
        <f t="shared" si="1833"/>
        <v>0</v>
      </c>
      <c r="FH374" s="193">
        <f t="shared" si="1833"/>
        <v>0</v>
      </c>
      <c r="FI374" s="193">
        <f t="shared" si="1833"/>
        <v>0</v>
      </c>
      <c r="FJ374" s="193">
        <f t="shared" si="1833"/>
        <v>0</v>
      </c>
      <c r="FK374" s="193">
        <f t="shared" si="1833"/>
        <v>0.000207371791</v>
      </c>
      <c r="FL374" s="193">
        <f t="shared" si="1833"/>
        <v>0.001907788227</v>
      </c>
      <c r="FM374" s="193">
        <f t="shared" si="1833"/>
        <v>0.004181460274</v>
      </c>
      <c r="FN374" s="193">
        <f t="shared" si="1833"/>
        <v>0.01256744005</v>
      </c>
      <c r="FO374" s="193">
        <f t="shared" si="1833"/>
        <v>0.07043401329</v>
      </c>
      <c r="FP374" s="193">
        <f t="shared" si="1833"/>
        <v>0.1288468169</v>
      </c>
      <c r="FQ374" s="193">
        <f t="shared" si="1833"/>
        <v>0.2299789013</v>
      </c>
      <c r="FR374" s="193">
        <f t="shared" si="1833"/>
        <v>0.2822581138</v>
      </c>
      <c r="FS374" s="193">
        <f t="shared" si="1833"/>
        <v>0.2347049665</v>
      </c>
      <c r="FT374" s="193">
        <f t="shared" si="1833"/>
        <v>0.2146504345</v>
      </c>
      <c r="FU374" s="193">
        <f t="shared" si="1833"/>
        <v>0.2258642223</v>
      </c>
      <c r="FV374" s="193">
        <f t="shared" si="1833"/>
        <v>0.2529406643</v>
      </c>
      <c r="FW374" s="193">
        <f t="shared" si="1833"/>
        <v>0.2478702889</v>
      </c>
      <c r="FX374" s="193">
        <f t="shared" si="1833"/>
        <v>0.2430521195</v>
      </c>
      <c r="FY374" s="193">
        <f t="shared" si="1833"/>
        <v>0.2193525575</v>
      </c>
      <c r="FZ374" s="193">
        <f t="shared" si="1833"/>
        <v>0.185305381</v>
      </c>
      <c r="GA374" s="193">
        <f t="shared" si="1833"/>
        <v>0.1432704431</v>
      </c>
      <c r="GB374" s="193">
        <f t="shared" si="1833"/>
        <v>0.1087837774</v>
      </c>
      <c r="GC374" s="193">
        <f t="shared" si="1833"/>
        <v>0.06747617797</v>
      </c>
      <c r="GD374" s="193">
        <f t="shared" si="1833"/>
        <v>0.03335065369</v>
      </c>
      <c r="GE374" s="193">
        <f t="shared" si="1833"/>
        <v>0.0115916087</v>
      </c>
      <c r="GF374" s="193">
        <f t="shared" si="1833"/>
        <v>0</v>
      </c>
      <c r="GG374" s="193">
        <f t="shared" si="1833"/>
        <v>0</v>
      </c>
      <c r="GH374" s="193">
        <f t="shared" si="1833"/>
        <v>0</v>
      </c>
      <c r="GI374" s="193">
        <f t="shared" si="1833"/>
        <v>0</v>
      </c>
      <c r="GJ374" s="193">
        <f t="shared" si="1833"/>
        <v>0</v>
      </c>
      <c r="GK374" s="193">
        <f t="shared" si="1833"/>
        <v>0</v>
      </c>
      <c r="GL374" s="193">
        <f t="shared" si="1833"/>
        <v>0</v>
      </c>
      <c r="GM374" s="193">
        <f t="shared" si="1833"/>
        <v>0</v>
      </c>
      <c r="GN374" s="193">
        <f t="shared" si="1833"/>
        <v>0</v>
      </c>
      <c r="GO374" s="193">
        <f t="shared" si="1833"/>
        <v>0</v>
      </c>
      <c r="GP374" s="193">
        <f t="shared" si="1833"/>
        <v>0</v>
      </c>
      <c r="GQ374" s="193">
        <f t="shared" si="1833"/>
        <v>0</v>
      </c>
      <c r="GR374" s="193">
        <f t="shared" si="21"/>
        <v>10.68600728</v>
      </c>
      <c r="GS374" s="193">
        <f t="shared" ref="GS374:IN374" si="1834">E374-EV374</f>
        <v>0.2087222207</v>
      </c>
      <c r="GT374" s="193">
        <f t="shared" si="1834"/>
        <v>0.1810795466</v>
      </c>
      <c r="GU374" s="193">
        <f t="shared" si="1834"/>
        <v>0.1694616111</v>
      </c>
      <c r="GV374" s="193">
        <f t="shared" si="1834"/>
        <v>0.1566418202</v>
      </c>
      <c r="GW374" s="193">
        <f t="shared" si="1834"/>
        <v>0.1454245031</v>
      </c>
      <c r="GX374" s="193">
        <f t="shared" si="1834"/>
        <v>0.1354090415</v>
      </c>
      <c r="GY374" s="193">
        <f t="shared" si="1834"/>
        <v>0.1366108969</v>
      </c>
      <c r="GZ374" s="193">
        <f t="shared" si="1834"/>
        <v>0.1334059491</v>
      </c>
      <c r="HA374" s="193">
        <f t="shared" si="1834"/>
        <v>0.1306016199</v>
      </c>
      <c r="HB374" s="193">
        <f t="shared" si="1834"/>
        <v>0.1298003829</v>
      </c>
      <c r="HC374" s="193">
        <f t="shared" si="1834"/>
        <v>0.1362102784</v>
      </c>
      <c r="HD374" s="193">
        <f t="shared" si="1834"/>
        <v>0.1434214108</v>
      </c>
      <c r="HE374" s="193">
        <f t="shared" si="1834"/>
        <v>0.1606480048</v>
      </c>
      <c r="HF374" s="193">
        <f t="shared" si="1834"/>
        <v>0.1718653219</v>
      </c>
      <c r="HG374" s="193">
        <f t="shared" si="1834"/>
        <v>0.1890919159</v>
      </c>
      <c r="HH374" s="193">
        <f t="shared" si="1834"/>
        <v>0.224940206</v>
      </c>
      <c r="HI374" s="193">
        <f t="shared" si="1834"/>
        <v>0.2456744237</v>
      </c>
      <c r="HJ374" s="193">
        <f t="shared" si="1834"/>
        <v>0.2714440443</v>
      </c>
      <c r="HK374" s="193">
        <f t="shared" si="1834"/>
        <v>0.2882970278</v>
      </c>
      <c r="HL374" s="193">
        <f t="shared" si="1834"/>
        <v>0.2492595225</v>
      </c>
      <c r="HM374" s="193">
        <f t="shared" si="1834"/>
        <v>0.1944522851</v>
      </c>
      <c r="HN374" s="193">
        <f t="shared" si="1834"/>
        <v>0.09892885917</v>
      </c>
      <c r="HO374" s="193">
        <f t="shared" si="1834"/>
        <v>0.03903789581</v>
      </c>
      <c r="HP374" s="193">
        <f t="shared" si="1834"/>
        <v>0.0897959909</v>
      </c>
      <c r="HQ374" s="193">
        <f t="shared" si="1834"/>
        <v>0.114257326</v>
      </c>
      <c r="HR374" s="193">
        <f t="shared" si="1834"/>
        <v>0.09823611659</v>
      </c>
      <c r="HS374" s="193">
        <f t="shared" si="1834"/>
        <v>0.07035843768</v>
      </c>
      <c r="HT374" s="193">
        <f t="shared" si="1834"/>
        <v>0.06701582526</v>
      </c>
      <c r="HU374" s="193">
        <f t="shared" si="1834"/>
        <v>0.06302038844</v>
      </c>
      <c r="HV374" s="193">
        <f t="shared" si="1834"/>
        <v>0.09953974136</v>
      </c>
      <c r="HW374" s="193">
        <f t="shared" si="1834"/>
        <v>0.1407980502</v>
      </c>
      <c r="HX374" s="193">
        <f t="shared" si="1834"/>
        <v>0.2000595822</v>
      </c>
      <c r="HY374" s="193">
        <f t="shared" si="1834"/>
        <v>0.2617883036</v>
      </c>
      <c r="HZ374" s="193">
        <f t="shared" si="1834"/>
        <v>0.3502486964</v>
      </c>
      <c r="IA374" s="193">
        <f t="shared" si="1834"/>
        <v>0.4177858007</v>
      </c>
      <c r="IB374" s="193">
        <f t="shared" si="1834"/>
        <v>0.4558500173</v>
      </c>
      <c r="IC374" s="193">
        <f t="shared" si="1834"/>
        <v>0.4667205128</v>
      </c>
      <c r="ID374" s="193">
        <f t="shared" si="1834"/>
        <v>0.4541811548</v>
      </c>
      <c r="IE374" s="193">
        <f t="shared" si="1834"/>
        <v>0.4258173674</v>
      </c>
      <c r="IF374" s="193">
        <f t="shared" si="1834"/>
        <v>0.4057463822</v>
      </c>
      <c r="IG374" s="193">
        <f t="shared" si="1834"/>
        <v>0.3922054781</v>
      </c>
      <c r="IH374" s="193">
        <f t="shared" si="1834"/>
        <v>0.3705720809</v>
      </c>
      <c r="II374" s="193">
        <f t="shared" si="1834"/>
        <v>0.3557491977</v>
      </c>
      <c r="IJ374" s="193">
        <f t="shared" si="1834"/>
        <v>0.340525696</v>
      </c>
      <c r="IK374" s="193">
        <f t="shared" si="1834"/>
        <v>0.3196935358</v>
      </c>
      <c r="IL374" s="193">
        <f t="shared" si="1834"/>
        <v>0.2860415846</v>
      </c>
      <c r="IM374" s="193">
        <f t="shared" si="1834"/>
        <v>0.2620044767</v>
      </c>
      <c r="IN374" s="193">
        <f t="shared" si="1834"/>
        <v>0.2375667503</v>
      </c>
      <c r="IO374" s="193">
        <f t="shared" si="23"/>
        <v>0</v>
      </c>
      <c r="IP374" s="193">
        <f t="shared" si="29"/>
        <v>0</v>
      </c>
      <c r="IQ374" s="193">
        <f t="shared" ref="IQ374:KK374" si="1835">MAX((MIN(CZ374+IP374,$IO$7))-GT374,0)</f>
        <v>0</v>
      </c>
      <c r="IR374" s="193">
        <f t="shared" si="1835"/>
        <v>0</v>
      </c>
      <c r="IS374" s="193">
        <f t="shared" si="1835"/>
        <v>0</v>
      </c>
      <c r="IT374" s="193">
        <f t="shared" si="1835"/>
        <v>0</v>
      </c>
      <c r="IU374" s="193">
        <f t="shared" si="1835"/>
        <v>0</v>
      </c>
      <c r="IV374" s="193">
        <f t="shared" si="1835"/>
        <v>0</v>
      </c>
      <c r="IW374" s="193">
        <f t="shared" si="1835"/>
        <v>0</v>
      </c>
      <c r="IX374" s="193">
        <f t="shared" si="1835"/>
        <v>0</v>
      </c>
      <c r="IY374" s="193">
        <f t="shared" si="1835"/>
        <v>0</v>
      </c>
      <c r="IZ374" s="193">
        <f t="shared" si="1835"/>
        <v>0</v>
      </c>
      <c r="JA374" s="193">
        <f t="shared" si="1835"/>
        <v>0</v>
      </c>
      <c r="JB374" s="193">
        <f t="shared" si="1835"/>
        <v>0</v>
      </c>
      <c r="JC374" s="193">
        <f t="shared" si="1835"/>
        <v>0</v>
      </c>
      <c r="JD374" s="193">
        <f t="shared" si="1835"/>
        <v>0</v>
      </c>
      <c r="JE374" s="193">
        <f t="shared" si="1835"/>
        <v>0</v>
      </c>
      <c r="JF374" s="193">
        <f t="shared" si="1835"/>
        <v>0</v>
      </c>
      <c r="JG374" s="193">
        <f t="shared" si="1835"/>
        <v>0</v>
      </c>
      <c r="JH374" s="193">
        <f t="shared" si="1835"/>
        <v>0</v>
      </c>
      <c r="JI374" s="193">
        <f t="shared" si="1835"/>
        <v>0</v>
      </c>
      <c r="JJ374" s="193">
        <f t="shared" si="1835"/>
        <v>0</v>
      </c>
      <c r="JK374" s="193">
        <f t="shared" si="1835"/>
        <v>0</v>
      </c>
      <c r="JL374" s="193">
        <f t="shared" si="1835"/>
        <v>0</v>
      </c>
      <c r="JM374" s="193">
        <f t="shared" si="1835"/>
        <v>0</v>
      </c>
      <c r="JN374" s="193">
        <f t="shared" si="1835"/>
        <v>0</v>
      </c>
      <c r="JO374" s="193">
        <f t="shared" si="1835"/>
        <v>0</v>
      </c>
      <c r="JP374" s="193">
        <f t="shared" si="1835"/>
        <v>0</v>
      </c>
      <c r="JQ374" s="193">
        <f t="shared" si="1835"/>
        <v>0</v>
      </c>
      <c r="JR374" s="193">
        <f t="shared" si="1835"/>
        <v>0</v>
      </c>
      <c r="JS374" s="193">
        <f t="shared" si="1835"/>
        <v>0</v>
      </c>
      <c r="JT374" s="193">
        <f t="shared" si="1835"/>
        <v>0</v>
      </c>
      <c r="JU374" s="193">
        <f t="shared" si="1835"/>
        <v>0</v>
      </c>
      <c r="JV374" s="193">
        <f t="shared" si="1835"/>
        <v>0</v>
      </c>
      <c r="JW374" s="193">
        <f t="shared" si="1835"/>
        <v>0</v>
      </c>
      <c r="JX374" s="193">
        <f t="shared" si="1835"/>
        <v>0</v>
      </c>
      <c r="JY374" s="193">
        <f t="shared" si="1835"/>
        <v>0</v>
      </c>
      <c r="JZ374" s="193">
        <f t="shared" si="1835"/>
        <v>0</v>
      </c>
      <c r="KA374" s="193">
        <f t="shared" si="1835"/>
        <v>0</v>
      </c>
      <c r="KB374" s="193">
        <f t="shared" si="1835"/>
        <v>0</v>
      </c>
      <c r="KC374" s="193">
        <f t="shared" si="1835"/>
        <v>0</v>
      </c>
      <c r="KD374" s="193">
        <f t="shared" si="1835"/>
        <v>0</v>
      </c>
      <c r="KE374" s="193">
        <f t="shared" si="1835"/>
        <v>0</v>
      </c>
      <c r="KF374" s="193">
        <f t="shared" si="1835"/>
        <v>0</v>
      </c>
      <c r="KG374" s="193">
        <f t="shared" si="1835"/>
        <v>0</v>
      </c>
      <c r="KH374" s="193">
        <f t="shared" si="1835"/>
        <v>0</v>
      </c>
      <c r="KI374" s="193">
        <f t="shared" si="1835"/>
        <v>0</v>
      </c>
      <c r="KJ374" s="193">
        <f t="shared" si="1835"/>
        <v>0</v>
      </c>
      <c r="KK374" s="193">
        <f t="shared" si="1835"/>
        <v>0</v>
      </c>
      <c r="KL374" s="1"/>
      <c r="KM374" s="1"/>
      <c r="KN374" s="1"/>
      <c r="KO374" s="1"/>
      <c r="KP374" s="1"/>
      <c r="KQ374" s="1"/>
      <c r="KR374" s="1"/>
      <c r="KS374" s="1"/>
      <c r="KT374" s="1"/>
      <c r="KU374" s="1"/>
      <c r="KV374" s="1"/>
      <c r="KW374" s="1"/>
      <c r="KX374" s="1"/>
      <c r="KY374" s="1"/>
      <c r="KZ374" s="1"/>
      <c r="LA374" s="1"/>
      <c r="LB374" s="1"/>
      <c r="LC374" s="1"/>
      <c r="LD374" s="1"/>
      <c r="LE374" s="1"/>
      <c r="LF374" s="1"/>
      <c r="LG374" s="1"/>
      <c r="LH374" s="1"/>
      <c r="LI374" s="1"/>
      <c r="LJ374" s="1"/>
      <c r="LK374" s="1"/>
      <c r="LL374" s="1"/>
      <c r="LM374" s="1"/>
      <c r="LN374" s="1"/>
    </row>
    <row r="375" ht="14.25" customHeight="1">
      <c r="A375" s="1">
        <v>12.0</v>
      </c>
      <c r="B375" s="1">
        <f t="shared" ref="B375:C375" si="1836">B374+1</f>
        <v>365</v>
      </c>
      <c r="C375" s="267">
        <f t="shared" si="1836"/>
        <v>43830</v>
      </c>
      <c r="D375" s="193">
        <f t="shared" si="15"/>
        <v>13.25165761</v>
      </c>
      <c r="E375" s="193">
        <f>(SUMIFS(Profile!$F$2:$F$17521,Profile!$B$2:$B$17521,$B375,Profile!$C$2:$C$17521,E$8))*$C$6</f>
        <v>0.1898931528</v>
      </c>
      <c r="F375" s="193">
        <f>(SUMIFS(Profile!$F$2:$F$17521,Profile!$B$2:$B$17521,$B375,Profile!$C$2:$C$17521,F$8))*$C$6</f>
        <v>0.1682597557</v>
      </c>
      <c r="G375" s="193">
        <f>(SUMIFS(Profile!$F$2:$F$17521,Profile!$B$2:$B$17521,$B375,Profile!$C$2:$C$17521,G$8))*$C$6</f>
        <v>0.1554399648</v>
      </c>
      <c r="H375" s="193">
        <f>(SUMIFS(Profile!$F$2:$F$17521,Profile!$B$2:$B$17521,$B375,Profile!$C$2:$C$17521,H$8))*$C$6</f>
        <v>0.1438220293</v>
      </c>
      <c r="I375" s="193">
        <f>(SUMIFS(Profile!$F$2:$F$17521,Profile!$B$2:$B$17521,$B375,Profile!$C$2:$C$17521,I$8))*$C$6</f>
        <v>0.1370115153</v>
      </c>
      <c r="J375" s="193">
        <f>(SUMIFS(Profile!$F$2:$F$17521,Profile!$B$2:$B$17521,$B375,Profile!$C$2:$C$17521,J$8))*$C$6</f>
        <v>0.1302010014</v>
      </c>
      <c r="K375" s="193">
        <f>(SUMIFS(Profile!$F$2:$F$17521,Profile!$B$2:$B$17521,$B375,Profile!$C$2:$C$17521,K$8))*$C$6</f>
        <v>0.1298003829</v>
      </c>
      <c r="L375" s="193">
        <f>(SUMIFS(Profile!$F$2:$F$17521,Profile!$B$2:$B$17521,$B375,Profile!$C$2:$C$17521,L$8))*$C$6</f>
        <v>0.1269960537</v>
      </c>
      <c r="M375" s="193">
        <f>(SUMIFS(Profile!$F$2:$F$17521,Profile!$B$2:$B$17521,$B375,Profile!$C$2:$C$17521,M$8))*$C$6</f>
        <v>0.1265954352</v>
      </c>
      <c r="N375" s="193">
        <f>(SUMIFS(Profile!$F$2:$F$17521,Profile!$B$2:$B$17521,$B375,Profile!$C$2:$C$17521,N$8))*$C$6</f>
        <v>0.1277972906</v>
      </c>
      <c r="O375" s="193">
        <f>(SUMIFS(Profile!$F$2:$F$17521,Profile!$B$2:$B$17521,$B375,Profile!$C$2:$C$17521,O$8))*$C$6</f>
        <v>0.1310022383</v>
      </c>
      <c r="P375" s="193">
        <f>(SUMIFS(Profile!$F$2:$F$17521,Profile!$B$2:$B$17521,$B375,Profile!$C$2:$C$17521,P$8))*$C$6</f>
        <v>0.1398158446</v>
      </c>
      <c r="Q375" s="193">
        <f>(SUMIFS(Profile!$F$2:$F$17521,Profile!$B$2:$B$17521,$B375,Profile!$C$2:$C$17521,Q$8))*$C$6</f>
        <v>0.1550393463</v>
      </c>
      <c r="R375" s="193">
        <f>(SUMIFS(Profile!$F$2:$F$17521,Profile!$B$2:$B$17521,$B375,Profile!$C$2:$C$17521,R$8))*$C$6</f>
        <v>0.1698622295</v>
      </c>
      <c r="S375" s="193">
        <f>(SUMIFS(Profile!$F$2:$F$17521,Profile!$B$2:$B$17521,$B375,Profile!$C$2:$C$17521,S$8))*$C$6</f>
        <v>0.1902937713</v>
      </c>
      <c r="T375" s="193">
        <f>(SUMIFS(Profile!$F$2:$F$17521,Profile!$B$2:$B$17521,$B375,Profile!$C$2:$C$17521,T$8))*$C$6</f>
        <v>0.2203401562</v>
      </c>
      <c r="U375" s="193">
        <f>(SUMIFS(Profile!$F$2:$F$17521,Profile!$B$2:$B$17521,$B375,Profile!$C$2:$C$17521,U$8))*$C$6</f>
        <v>0.2596007659</v>
      </c>
      <c r="V375" s="193">
        <f>(SUMIFS(Profile!$F$2:$F$17521,Profile!$B$2:$B$17521,$B375,Profile!$C$2:$C$17521,V$8))*$C$6</f>
        <v>0.2936533355</v>
      </c>
      <c r="W375" s="193">
        <f>(SUMIFS(Profile!$F$2:$F$17521,Profile!$B$2:$B$17521,$B375,Profile!$C$2:$C$17521,W$8))*$C$6</f>
        <v>0.3076749818</v>
      </c>
      <c r="X375" s="193">
        <f>(SUMIFS(Profile!$F$2:$F$17521,Profile!$B$2:$B$17521,$B375,Profile!$C$2:$C$17521,X$8))*$C$6</f>
        <v>0.3200941542</v>
      </c>
      <c r="Y375" s="193">
        <f>(SUMIFS(Profile!$F$2:$F$17521,Profile!$B$2:$B$17521,$B375,Profile!$C$2:$C$17521,Y$8))*$C$6</f>
        <v>0.3152867327</v>
      </c>
      <c r="Z375" s="193">
        <f>(SUMIFS(Profile!$F$2:$F$17521,Profile!$B$2:$B$17521,$B375,Profile!$C$2:$C$17521,Z$8))*$C$6</f>
        <v>0.3192929173</v>
      </c>
      <c r="AA375" s="193">
        <f>(SUMIFS(Profile!$F$2:$F$17521,Profile!$B$2:$B$17521,$B375,Profile!$C$2:$C$17521,AA$8))*$C$6</f>
        <v>0.3092774557</v>
      </c>
      <c r="AB375" s="193">
        <f>(SUMIFS(Profile!$F$2:$F$17521,Profile!$B$2:$B$17521,$B375,Profile!$C$2:$C$17521,AB$8))*$C$6</f>
        <v>0.3024669417</v>
      </c>
      <c r="AC375" s="193">
        <f>(SUMIFS(Profile!$F$2:$F$17521,Profile!$B$2:$B$17521,$B375,Profile!$C$2:$C$17521,AC$8))*$C$6</f>
        <v>0.3092774557</v>
      </c>
      <c r="AD375" s="193">
        <f>(SUMIFS(Profile!$F$2:$F$17521,Profile!$B$2:$B$17521,$B375,Profile!$C$2:$C$17521,AD$8))*$C$6</f>
        <v>0.3108799295</v>
      </c>
      <c r="AE375" s="193">
        <f>(SUMIFS(Profile!$F$2:$F$17521,Profile!$B$2:$B$17521,$B375,Profile!$C$2:$C$17521,AE$8))*$C$6</f>
        <v>0.3104793111</v>
      </c>
      <c r="AF375" s="193">
        <f>(SUMIFS(Profile!$F$2:$F$17521,Profile!$B$2:$B$17521,$B375,Profile!$C$2:$C$17521,AF$8))*$C$6</f>
        <v>0.3016657048</v>
      </c>
      <c r="AG375" s="193">
        <f>(SUMIFS(Profile!$F$2:$F$17521,Profile!$B$2:$B$17521,$B375,Profile!$C$2:$C$17521,AG$8))*$C$6</f>
        <v>0.2968582832</v>
      </c>
      <c r="AH375" s="193">
        <f>(SUMIFS(Profile!$F$2:$F$17521,Profile!$B$2:$B$17521,$B375,Profile!$C$2:$C$17521,AH$8))*$C$6</f>
        <v>0.3092774557</v>
      </c>
      <c r="AI375" s="193">
        <f>(SUMIFS(Profile!$F$2:$F$17521,Profile!$B$2:$B$17521,$B375,Profile!$C$2:$C$17521,AI$8))*$C$6</f>
        <v>0.3148861142</v>
      </c>
      <c r="AJ375" s="193">
        <f>(SUMIFS(Profile!$F$2:$F$17521,Profile!$B$2:$B$17521,$B375,Profile!$C$2:$C$17521,AJ$8))*$C$6</f>
        <v>0.3329139452</v>
      </c>
      <c r="AK375" s="193">
        <f>(SUMIFS(Profile!$F$2:$F$17521,Profile!$B$2:$B$17521,$B375,Profile!$C$2:$C$17521,AK$8))*$C$6</f>
        <v>0.3593547639</v>
      </c>
      <c r="AL375" s="193">
        <f>(SUMIFS(Profile!$F$2:$F$17521,Profile!$B$2:$B$17521,$B375,Profile!$C$2:$C$17521,AL$8))*$C$6</f>
        <v>0.4029821148</v>
      </c>
      <c r="AM375" s="193">
        <f>(SUMIFS(Profile!$F$2:$F$17521,Profile!$B$2:$B$17521,$B375,Profile!$C$2:$C$17521,AM$8))*$C$6</f>
        <v>0.4449669301</v>
      </c>
      <c r="AN375" s="193">
        <f>(SUMIFS(Profile!$F$2:$F$17521,Profile!$B$2:$B$17521,$B375,Profile!$C$2:$C$17521,AN$8))*$C$6</f>
        <v>0.4584277105</v>
      </c>
      <c r="AO375" s="193">
        <f>(SUMIFS(Profile!$F$2:$F$17521,Profile!$B$2:$B$17521,$B375,Profile!$C$2:$C$17521,AO$8))*$C$6</f>
        <v>0.464036369</v>
      </c>
      <c r="AP375" s="193">
        <f>(SUMIFS(Profile!$F$2:$F$17521,Profile!$B$2:$B$17521,$B375,Profile!$C$2:$C$17521,AP$8))*$C$6</f>
        <v>0.4458482907</v>
      </c>
      <c r="AQ375" s="193">
        <f>(SUMIFS(Profile!$F$2:$F$17521,Profile!$B$2:$B$17521,$B375,Profile!$C$2:$C$17521,AQ$8))*$C$6</f>
        <v>0.4231332237</v>
      </c>
      <c r="AR375" s="193">
        <f>(SUMIFS(Profile!$F$2:$F$17521,Profile!$B$2:$B$17521,$B375,Profile!$C$2:$C$17521,AR$8))*$C$6</f>
        <v>0.4025013727</v>
      </c>
      <c r="AS375" s="193">
        <f>(SUMIFS(Profile!$F$2:$F$17521,Profile!$B$2:$B$17521,$B375,Profile!$C$2:$C$17521,AS$8))*$C$6</f>
        <v>0.381789398</v>
      </c>
      <c r="AT375" s="193">
        <f>(SUMIFS(Profile!$F$2:$F$17521,Profile!$B$2:$B$17521,$B375,Profile!$C$2:$C$17521,AT$8))*$C$6</f>
        <v>0.3601560008</v>
      </c>
      <c r="AU375" s="193">
        <f>(SUMIFS(Profile!$F$2:$F$17521,Profile!$B$2:$B$17521,$B375,Profile!$C$2:$C$17521,AU$8))*$C$6</f>
        <v>0.3433300253</v>
      </c>
      <c r="AV375" s="193">
        <f>(SUMIFS(Profile!$F$2:$F$17521,Profile!$B$2:$B$17521,$B375,Profile!$C$2:$C$17521,AV$8))*$C$6</f>
        <v>0.3317120898</v>
      </c>
      <c r="AW375" s="193">
        <f>(SUMIFS(Profile!$F$2:$F$17521,Profile!$B$2:$B$17521,$B375,Profile!$C$2:$C$17521,AW$8))*$C$6</f>
        <v>0.3108799295</v>
      </c>
      <c r="AX375" s="193">
        <f>(SUMIFS(Profile!$F$2:$F$17521,Profile!$B$2:$B$17521,$B375,Profile!$C$2:$C$17521,AX$8))*$C$6</f>
        <v>0.2852403477</v>
      </c>
      <c r="AY375" s="193">
        <f>(SUMIFS(Profile!$F$2:$F$17521,Profile!$B$2:$B$17521,$B375,Profile!$C$2:$C$17521,AY$8))*$C$6</f>
        <v>0.258799529</v>
      </c>
      <c r="AZ375" s="193">
        <f>(SUMIFS(Profile!$F$2:$F$17521,Profile!$B$2:$B$17521,$B375,Profile!$C$2:$C$17521,AZ$8))*$C$6</f>
        <v>0.222743867</v>
      </c>
      <c r="BA375" s="193">
        <f t="shared" si="16"/>
        <v>1.065225448</v>
      </c>
      <c r="BB375" s="193">
        <f>(SUMIFS(Profile!$E$2:$E$17521,Profile!$B$2:$B$17521,$B375,Profile!$C$2:$C$17521,BB$8))*$C$9</f>
        <v>0</v>
      </c>
      <c r="BC375" s="193">
        <f>(SUMIFS(Profile!$E$2:$E$17521,Profile!$B$2:$B$17521,$B375,Profile!$C$2:$C$17521,BC$8))*$C$9</f>
        <v>0</v>
      </c>
      <c r="BD375" s="193">
        <f>(SUMIFS(Profile!$E$2:$E$17521,Profile!$B$2:$B$17521,$B375,Profile!$C$2:$C$17521,BD$8))*$C$9</f>
        <v>0</v>
      </c>
      <c r="BE375" s="193">
        <f>(SUMIFS(Profile!$E$2:$E$17521,Profile!$B$2:$B$17521,$B375,Profile!$C$2:$C$17521,BE$8))*$C$9</f>
        <v>0</v>
      </c>
      <c r="BF375" s="193">
        <f>(SUMIFS(Profile!$E$2:$E$17521,Profile!$B$2:$B$17521,$B375,Profile!$C$2:$C$17521,BF$8))*$C$9</f>
        <v>0</v>
      </c>
      <c r="BG375" s="193">
        <f>(SUMIFS(Profile!$E$2:$E$17521,Profile!$B$2:$B$17521,$B375,Profile!$C$2:$C$17521,BG$8))*$C$9</f>
        <v>0</v>
      </c>
      <c r="BH375" s="193">
        <f>(SUMIFS(Profile!$E$2:$E$17521,Profile!$B$2:$B$17521,$B375,Profile!$C$2:$C$17521,BH$8))*$C$9</f>
        <v>0</v>
      </c>
      <c r="BI375" s="193">
        <f>(SUMIFS(Profile!$E$2:$E$17521,Profile!$B$2:$B$17521,$B375,Profile!$C$2:$C$17521,BI$8))*$C$9</f>
        <v>0</v>
      </c>
      <c r="BJ375" s="193">
        <f>(SUMIFS(Profile!$E$2:$E$17521,Profile!$B$2:$B$17521,$B375,Profile!$C$2:$C$17521,BJ$8))*$C$9</f>
        <v>0</v>
      </c>
      <c r="BK375" s="193">
        <f>(SUMIFS(Profile!$E$2:$E$17521,Profile!$B$2:$B$17521,$B375,Profile!$C$2:$C$17521,BK$8))*$C$9</f>
        <v>0</v>
      </c>
      <c r="BL375" s="193">
        <f>(SUMIFS(Profile!$E$2:$E$17521,Profile!$B$2:$B$17521,$B375,Profile!$C$2:$C$17521,BL$8))*$C$9</f>
        <v>0</v>
      </c>
      <c r="BM375" s="193">
        <f>(SUMIFS(Profile!$E$2:$E$17521,Profile!$B$2:$B$17521,$B375,Profile!$C$2:$C$17521,BM$8))*$C$9</f>
        <v>0</v>
      </c>
      <c r="BN375" s="193">
        <f>(SUMIFS(Profile!$E$2:$E$17521,Profile!$B$2:$B$17521,$B375,Profile!$C$2:$C$17521,BN$8))*$C$9</f>
        <v>0</v>
      </c>
      <c r="BO375" s="193">
        <f>(SUMIFS(Profile!$E$2:$E$17521,Profile!$B$2:$B$17521,$B375,Profile!$C$2:$C$17521,BO$8))*$C$9</f>
        <v>0</v>
      </c>
      <c r="BP375" s="193">
        <f>(SUMIFS(Profile!$E$2:$E$17521,Profile!$B$2:$B$17521,$B375,Profile!$C$2:$C$17521,BP$8))*$C$9</f>
        <v>0</v>
      </c>
      <c r="BQ375" s="193">
        <f>(SUMIFS(Profile!$E$2:$E$17521,Profile!$B$2:$B$17521,$B375,Profile!$C$2:$C$17521,BQ$8))*$C$9</f>
        <v>0</v>
      </c>
      <c r="BR375" s="193">
        <f>(SUMIFS(Profile!$E$2:$E$17521,Profile!$B$2:$B$17521,$B375,Profile!$C$2:$C$17521,BR$8))*$C$9</f>
        <v>0.0002107581111</v>
      </c>
      <c r="BS375" s="193">
        <f>(SUMIFS(Profile!$E$2:$E$17521,Profile!$B$2:$B$17521,$B375,Profile!$C$2:$C$17521,BS$8))*$C$9</f>
        <v>0.002455404558</v>
      </c>
      <c r="BT375" s="193">
        <f>(SUMIFS(Profile!$E$2:$E$17521,Profile!$B$2:$B$17521,$B375,Profile!$C$2:$C$17521,BT$8))*$C$9</f>
        <v>0.009035024456</v>
      </c>
      <c r="BU375" s="193">
        <f>(SUMIFS(Profile!$E$2:$E$17521,Profile!$B$2:$B$17521,$B375,Profile!$C$2:$C$17521,BU$8))*$C$9</f>
        <v>0.02092589381</v>
      </c>
      <c r="BV375" s="193">
        <f>(SUMIFS(Profile!$E$2:$E$17521,Profile!$B$2:$B$17521,$B375,Profile!$C$2:$C$17521,BV$8))*$C$9</f>
        <v>0.03801606088</v>
      </c>
      <c r="BW375" s="193">
        <f>(SUMIFS(Profile!$E$2:$E$17521,Profile!$B$2:$B$17521,$B375,Profile!$C$2:$C$17521,BW$8))*$C$9</f>
        <v>0.05424560113</v>
      </c>
      <c r="BX375" s="193">
        <f>(SUMIFS(Profile!$E$2:$E$17521,Profile!$B$2:$B$17521,$B375,Profile!$C$2:$C$17521,BX$8))*$C$9</f>
        <v>0.07047784077</v>
      </c>
      <c r="BY375" s="193">
        <f>(SUMIFS(Profile!$E$2:$E$17521,Profile!$B$2:$B$17521,$B375,Profile!$C$2:$C$17521,BY$8))*$C$9</f>
        <v>0.07788353165</v>
      </c>
      <c r="BZ375" s="193">
        <f>(SUMIFS(Profile!$E$2:$E$17521,Profile!$B$2:$B$17521,$B375,Profile!$C$2:$C$17521,BZ$8))*$C$9</f>
        <v>0.1028260386</v>
      </c>
      <c r="CA375" s="193">
        <f>(SUMIFS(Profile!$E$2:$E$17521,Profile!$B$2:$B$17521,$B375,Profile!$C$2:$C$17521,CA$8))*$C$9</f>
        <v>0.1059183818</v>
      </c>
      <c r="CB375" s="193">
        <f>(SUMIFS(Profile!$E$2:$E$17521,Profile!$B$2:$B$17521,$B375,Profile!$C$2:$C$17521,CB$8))*$C$9</f>
        <v>0.1091710782</v>
      </c>
      <c r="CC375" s="193">
        <f>(SUMIFS(Profile!$E$2:$E$17521,Profile!$B$2:$B$17521,$B375,Profile!$C$2:$C$17521,CC$8))*$C$9</f>
        <v>0.1160230699</v>
      </c>
      <c r="CD375" s="193">
        <f>(SUMIFS(Profile!$E$2:$E$17521,Profile!$B$2:$B$17521,$B375,Profile!$C$2:$C$17521,CD$8))*$C$9</f>
        <v>0.1079490599</v>
      </c>
      <c r="CE375" s="193">
        <f>(SUMIFS(Profile!$E$2:$E$17521,Profile!$B$2:$B$17521,$B375,Profile!$C$2:$C$17521,CE$8))*$C$9</f>
        <v>0.08170243612</v>
      </c>
      <c r="CF375" s="193">
        <f>(SUMIFS(Profile!$E$2:$E$17521,Profile!$B$2:$B$17521,$B375,Profile!$C$2:$C$17521,CF$8))*$C$9</f>
        <v>0.06383285993</v>
      </c>
      <c r="CG375" s="193">
        <f>(SUMIFS(Profile!$E$2:$E$17521,Profile!$B$2:$B$17521,$B375,Profile!$C$2:$C$17521,CG$8))*$C$9</f>
        <v>0.04192857395</v>
      </c>
      <c r="CH375" s="193">
        <f>(SUMIFS(Profile!$E$2:$E$17521,Profile!$B$2:$B$17521,$B375,Profile!$C$2:$C$17521,CH$8))*$C$9</f>
        <v>0.03359298267</v>
      </c>
      <c r="CI375" s="193">
        <f>(SUMIFS(Profile!$E$2:$E$17521,Profile!$B$2:$B$17521,$B375,Profile!$C$2:$C$17521,CI$8))*$C$9</f>
        <v>0.01969834386</v>
      </c>
      <c r="CJ375" s="193">
        <f>(SUMIFS(Profile!$E$2:$E$17521,Profile!$B$2:$B$17521,$B375,Profile!$C$2:$C$17521,CJ$8))*$C$9</f>
        <v>0.008376719409</v>
      </c>
      <c r="CK375" s="193">
        <f>(SUMIFS(Profile!$E$2:$E$17521,Profile!$B$2:$B$17521,$B375,Profile!$C$2:$C$17521,CK$8))*$C$9</f>
        <v>0.0009557883047</v>
      </c>
      <c r="CL375" s="193">
        <f>(SUMIFS(Profile!$E$2:$E$17521,Profile!$B$2:$B$17521,$B375,Profile!$C$2:$C$17521,CL$8))*$C$9</f>
        <v>0</v>
      </c>
      <c r="CM375" s="193">
        <f>(SUMIFS(Profile!$E$2:$E$17521,Profile!$B$2:$B$17521,$B375,Profile!$C$2:$C$17521,CM$8))*$C$9</f>
        <v>0</v>
      </c>
      <c r="CN375" s="193">
        <f>(SUMIFS(Profile!$E$2:$E$17521,Profile!$B$2:$B$17521,$B375,Profile!$C$2:$C$17521,CN$8))*$C$9</f>
        <v>0</v>
      </c>
      <c r="CO375" s="193">
        <f>(SUMIFS(Profile!$E$2:$E$17521,Profile!$B$2:$B$17521,$B375,Profile!$C$2:$C$17521,CO$8))*$C$9</f>
        <v>0</v>
      </c>
      <c r="CP375" s="193">
        <f>(SUMIFS(Profile!$E$2:$E$17521,Profile!$B$2:$B$17521,$B375,Profile!$C$2:$C$17521,CP$8))*$C$9</f>
        <v>0</v>
      </c>
      <c r="CQ375" s="193">
        <f>(SUMIFS(Profile!$E$2:$E$17521,Profile!$B$2:$B$17521,$B375,Profile!$C$2:$C$17521,CQ$8))*$C$9</f>
        <v>0</v>
      </c>
      <c r="CR375" s="193">
        <f>(SUMIFS(Profile!$E$2:$E$17521,Profile!$B$2:$B$17521,$B375,Profile!$C$2:$C$17521,CR$8))*$C$9</f>
        <v>0</v>
      </c>
      <c r="CS375" s="193">
        <f>(SUMIFS(Profile!$E$2:$E$17521,Profile!$B$2:$B$17521,$B375,Profile!$C$2:$C$17521,CS$8))*$C$9</f>
        <v>0</v>
      </c>
      <c r="CT375" s="193">
        <f>(SUMIFS(Profile!$E$2:$E$17521,Profile!$B$2:$B$17521,$B375,Profile!$C$2:$C$17521,CT$8))*$C$9</f>
        <v>0</v>
      </c>
      <c r="CU375" s="193">
        <f>(SUMIFS(Profile!$E$2:$E$17521,Profile!$B$2:$B$17521,$B375,Profile!$C$2:$C$17521,CU$8))*$C$9</f>
        <v>0</v>
      </c>
      <c r="CV375" s="193">
        <f>(SUMIFS(Profile!$E$2:$E$17521,Profile!$B$2:$B$17521,$B375,Profile!$C$2:$C$17521,CV$8))*$C$9</f>
        <v>0</v>
      </c>
      <c r="CW375" s="193">
        <f>(SUMIFS(Profile!$E$2:$E$17521,Profile!$B$2:$B$17521,$B375,Profile!$C$2:$C$17521,CW$8))*$C$9</f>
        <v>0</v>
      </c>
      <c r="CX375" s="193">
        <f t="shared" si="17"/>
        <v>0</v>
      </c>
      <c r="CY375" s="193">
        <f t="shared" ref="CY375:ET375" si="1837">MAX(BB375-E375,0)</f>
        <v>0</v>
      </c>
      <c r="CZ375" s="193">
        <f t="shared" si="1837"/>
        <v>0</v>
      </c>
      <c r="DA375" s="193">
        <f t="shared" si="1837"/>
        <v>0</v>
      </c>
      <c r="DB375" s="193">
        <f t="shared" si="1837"/>
        <v>0</v>
      </c>
      <c r="DC375" s="193">
        <f t="shared" si="1837"/>
        <v>0</v>
      </c>
      <c r="DD375" s="193">
        <f t="shared" si="1837"/>
        <v>0</v>
      </c>
      <c r="DE375" s="193">
        <f t="shared" si="1837"/>
        <v>0</v>
      </c>
      <c r="DF375" s="193">
        <f t="shared" si="1837"/>
        <v>0</v>
      </c>
      <c r="DG375" s="193">
        <f t="shared" si="1837"/>
        <v>0</v>
      </c>
      <c r="DH375" s="193">
        <f t="shared" si="1837"/>
        <v>0</v>
      </c>
      <c r="DI375" s="193">
        <f t="shared" si="1837"/>
        <v>0</v>
      </c>
      <c r="DJ375" s="193">
        <f t="shared" si="1837"/>
        <v>0</v>
      </c>
      <c r="DK375" s="193">
        <f t="shared" si="1837"/>
        <v>0</v>
      </c>
      <c r="DL375" s="193">
        <f t="shared" si="1837"/>
        <v>0</v>
      </c>
      <c r="DM375" s="193">
        <f t="shared" si="1837"/>
        <v>0</v>
      </c>
      <c r="DN375" s="193">
        <f t="shared" si="1837"/>
        <v>0</v>
      </c>
      <c r="DO375" s="193">
        <f t="shared" si="1837"/>
        <v>0</v>
      </c>
      <c r="DP375" s="193">
        <f t="shared" si="1837"/>
        <v>0</v>
      </c>
      <c r="DQ375" s="193">
        <f t="shared" si="1837"/>
        <v>0</v>
      </c>
      <c r="DR375" s="193">
        <f t="shared" si="1837"/>
        <v>0</v>
      </c>
      <c r="DS375" s="193">
        <f t="shared" si="1837"/>
        <v>0</v>
      </c>
      <c r="DT375" s="193">
        <f t="shared" si="1837"/>
        <v>0</v>
      </c>
      <c r="DU375" s="193">
        <f t="shared" si="1837"/>
        <v>0</v>
      </c>
      <c r="DV375" s="193">
        <f t="shared" si="1837"/>
        <v>0</v>
      </c>
      <c r="DW375" s="193">
        <f t="shared" si="1837"/>
        <v>0</v>
      </c>
      <c r="DX375" s="193">
        <f t="shared" si="1837"/>
        <v>0</v>
      </c>
      <c r="DY375" s="193">
        <f t="shared" si="1837"/>
        <v>0</v>
      </c>
      <c r="DZ375" s="193">
        <f t="shared" si="1837"/>
        <v>0</v>
      </c>
      <c r="EA375" s="193">
        <f t="shared" si="1837"/>
        <v>0</v>
      </c>
      <c r="EB375" s="193">
        <f t="shared" si="1837"/>
        <v>0</v>
      </c>
      <c r="EC375" s="193">
        <f t="shared" si="1837"/>
        <v>0</v>
      </c>
      <c r="ED375" s="193">
        <f t="shared" si="1837"/>
        <v>0</v>
      </c>
      <c r="EE375" s="193">
        <f t="shared" si="1837"/>
        <v>0</v>
      </c>
      <c r="EF375" s="193">
        <f t="shared" si="1837"/>
        <v>0</v>
      </c>
      <c r="EG375" s="193">
        <f t="shared" si="1837"/>
        <v>0</v>
      </c>
      <c r="EH375" s="193">
        <f t="shared" si="1837"/>
        <v>0</v>
      </c>
      <c r="EI375" s="193">
        <f t="shared" si="1837"/>
        <v>0</v>
      </c>
      <c r="EJ375" s="193">
        <f t="shared" si="1837"/>
        <v>0</v>
      </c>
      <c r="EK375" s="193">
        <f t="shared" si="1837"/>
        <v>0</v>
      </c>
      <c r="EL375" s="193">
        <f t="shared" si="1837"/>
        <v>0</v>
      </c>
      <c r="EM375" s="193">
        <f t="shared" si="1837"/>
        <v>0</v>
      </c>
      <c r="EN375" s="193">
        <f t="shared" si="1837"/>
        <v>0</v>
      </c>
      <c r="EO375" s="193">
        <f t="shared" si="1837"/>
        <v>0</v>
      </c>
      <c r="EP375" s="193">
        <f t="shared" si="1837"/>
        <v>0</v>
      </c>
      <c r="EQ375" s="193">
        <f t="shared" si="1837"/>
        <v>0</v>
      </c>
      <c r="ER375" s="193">
        <f t="shared" si="1837"/>
        <v>0</v>
      </c>
      <c r="ES375" s="193">
        <f t="shared" si="1837"/>
        <v>0</v>
      </c>
      <c r="ET375" s="193">
        <f t="shared" si="1837"/>
        <v>0</v>
      </c>
      <c r="EU375" s="193">
        <f t="shared" si="19"/>
        <v>1.065225448</v>
      </c>
      <c r="EV375" s="193">
        <f t="shared" ref="EV375:GQ375" si="1838">BB375-CY375</f>
        <v>0</v>
      </c>
      <c r="EW375" s="193">
        <f t="shared" si="1838"/>
        <v>0</v>
      </c>
      <c r="EX375" s="193">
        <f t="shared" si="1838"/>
        <v>0</v>
      </c>
      <c r="EY375" s="193">
        <f t="shared" si="1838"/>
        <v>0</v>
      </c>
      <c r="EZ375" s="193">
        <f t="shared" si="1838"/>
        <v>0</v>
      </c>
      <c r="FA375" s="193">
        <f t="shared" si="1838"/>
        <v>0</v>
      </c>
      <c r="FB375" s="193">
        <f t="shared" si="1838"/>
        <v>0</v>
      </c>
      <c r="FC375" s="193">
        <f t="shared" si="1838"/>
        <v>0</v>
      </c>
      <c r="FD375" s="193">
        <f t="shared" si="1838"/>
        <v>0</v>
      </c>
      <c r="FE375" s="193">
        <f t="shared" si="1838"/>
        <v>0</v>
      </c>
      <c r="FF375" s="193">
        <f t="shared" si="1838"/>
        <v>0</v>
      </c>
      <c r="FG375" s="193">
        <f t="shared" si="1838"/>
        <v>0</v>
      </c>
      <c r="FH375" s="193">
        <f t="shared" si="1838"/>
        <v>0</v>
      </c>
      <c r="FI375" s="193">
        <f t="shared" si="1838"/>
        <v>0</v>
      </c>
      <c r="FJ375" s="193">
        <f t="shared" si="1838"/>
        <v>0</v>
      </c>
      <c r="FK375" s="193">
        <f t="shared" si="1838"/>
        <v>0</v>
      </c>
      <c r="FL375" s="193">
        <f t="shared" si="1838"/>
        <v>0.0002107581111</v>
      </c>
      <c r="FM375" s="193">
        <f t="shared" si="1838"/>
        <v>0.002455404558</v>
      </c>
      <c r="FN375" s="193">
        <f t="shared" si="1838"/>
        <v>0.009035024456</v>
      </c>
      <c r="FO375" s="193">
        <f t="shared" si="1838"/>
        <v>0.02092589381</v>
      </c>
      <c r="FP375" s="193">
        <f t="shared" si="1838"/>
        <v>0.03801606088</v>
      </c>
      <c r="FQ375" s="193">
        <f t="shared" si="1838"/>
        <v>0.05424560113</v>
      </c>
      <c r="FR375" s="193">
        <f t="shared" si="1838"/>
        <v>0.07047784077</v>
      </c>
      <c r="FS375" s="193">
        <f t="shared" si="1838"/>
        <v>0.07788353165</v>
      </c>
      <c r="FT375" s="193">
        <f t="shared" si="1838"/>
        <v>0.1028260386</v>
      </c>
      <c r="FU375" s="193">
        <f t="shared" si="1838"/>
        <v>0.1059183818</v>
      </c>
      <c r="FV375" s="193">
        <f t="shared" si="1838"/>
        <v>0.1091710782</v>
      </c>
      <c r="FW375" s="193">
        <f t="shared" si="1838"/>
        <v>0.1160230699</v>
      </c>
      <c r="FX375" s="193">
        <f t="shared" si="1838"/>
        <v>0.1079490599</v>
      </c>
      <c r="FY375" s="193">
        <f t="shared" si="1838"/>
        <v>0.08170243612</v>
      </c>
      <c r="FZ375" s="193">
        <f t="shared" si="1838"/>
        <v>0.06383285993</v>
      </c>
      <c r="GA375" s="193">
        <f t="shared" si="1838"/>
        <v>0.04192857395</v>
      </c>
      <c r="GB375" s="193">
        <f t="shared" si="1838"/>
        <v>0.03359298267</v>
      </c>
      <c r="GC375" s="193">
        <f t="shared" si="1838"/>
        <v>0.01969834386</v>
      </c>
      <c r="GD375" s="193">
        <f t="shared" si="1838"/>
        <v>0.008376719409</v>
      </c>
      <c r="GE375" s="193">
        <f t="shared" si="1838"/>
        <v>0.0009557883047</v>
      </c>
      <c r="GF375" s="193">
        <f t="shared" si="1838"/>
        <v>0</v>
      </c>
      <c r="GG375" s="193">
        <f t="shared" si="1838"/>
        <v>0</v>
      </c>
      <c r="GH375" s="193">
        <f t="shared" si="1838"/>
        <v>0</v>
      </c>
      <c r="GI375" s="193">
        <f t="shared" si="1838"/>
        <v>0</v>
      </c>
      <c r="GJ375" s="193">
        <f t="shared" si="1838"/>
        <v>0</v>
      </c>
      <c r="GK375" s="193">
        <f t="shared" si="1838"/>
        <v>0</v>
      </c>
      <c r="GL375" s="193">
        <f t="shared" si="1838"/>
        <v>0</v>
      </c>
      <c r="GM375" s="193">
        <f t="shared" si="1838"/>
        <v>0</v>
      </c>
      <c r="GN375" s="193">
        <f t="shared" si="1838"/>
        <v>0</v>
      </c>
      <c r="GO375" s="193">
        <f t="shared" si="1838"/>
        <v>0</v>
      </c>
      <c r="GP375" s="193">
        <f t="shared" si="1838"/>
        <v>0</v>
      </c>
      <c r="GQ375" s="193">
        <f t="shared" si="1838"/>
        <v>0</v>
      </c>
      <c r="GR375" s="193">
        <f t="shared" si="21"/>
        <v>12.18643217</v>
      </c>
      <c r="GS375" s="193">
        <f t="shared" ref="GS375:IN375" si="1839">E375-EV375</f>
        <v>0.1898931528</v>
      </c>
      <c r="GT375" s="193">
        <f t="shared" si="1839"/>
        <v>0.1682597557</v>
      </c>
      <c r="GU375" s="193">
        <f t="shared" si="1839"/>
        <v>0.1554399648</v>
      </c>
      <c r="GV375" s="193">
        <f t="shared" si="1839"/>
        <v>0.1438220293</v>
      </c>
      <c r="GW375" s="193">
        <f t="shared" si="1839"/>
        <v>0.1370115153</v>
      </c>
      <c r="GX375" s="193">
        <f t="shared" si="1839"/>
        <v>0.1302010014</v>
      </c>
      <c r="GY375" s="193">
        <f t="shared" si="1839"/>
        <v>0.1298003829</v>
      </c>
      <c r="GZ375" s="193">
        <f t="shared" si="1839"/>
        <v>0.1269960537</v>
      </c>
      <c r="HA375" s="193">
        <f t="shared" si="1839"/>
        <v>0.1265954352</v>
      </c>
      <c r="HB375" s="193">
        <f t="shared" si="1839"/>
        <v>0.1277972906</v>
      </c>
      <c r="HC375" s="193">
        <f t="shared" si="1839"/>
        <v>0.1310022383</v>
      </c>
      <c r="HD375" s="193">
        <f t="shared" si="1839"/>
        <v>0.1398158446</v>
      </c>
      <c r="HE375" s="193">
        <f t="shared" si="1839"/>
        <v>0.1550393463</v>
      </c>
      <c r="HF375" s="193">
        <f t="shared" si="1839"/>
        <v>0.1698622295</v>
      </c>
      <c r="HG375" s="193">
        <f t="shared" si="1839"/>
        <v>0.1902937713</v>
      </c>
      <c r="HH375" s="193">
        <f t="shared" si="1839"/>
        <v>0.2203401562</v>
      </c>
      <c r="HI375" s="193">
        <f t="shared" si="1839"/>
        <v>0.2593900078</v>
      </c>
      <c r="HJ375" s="193">
        <f t="shared" si="1839"/>
        <v>0.2911979309</v>
      </c>
      <c r="HK375" s="193">
        <f t="shared" si="1839"/>
        <v>0.2986399573</v>
      </c>
      <c r="HL375" s="193">
        <f t="shared" si="1839"/>
        <v>0.2991682604</v>
      </c>
      <c r="HM375" s="193">
        <f t="shared" si="1839"/>
        <v>0.2772706718</v>
      </c>
      <c r="HN375" s="193">
        <f t="shared" si="1839"/>
        <v>0.2650473162</v>
      </c>
      <c r="HO375" s="193">
        <f t="shared" si="1839"/>
        <v>0.2387996149</v>
      </c>
      <c r="HP375" s="193">
        <f t="shared" si="1839"/>
        <v>0.2245834101</v>
      </c>
      <c r="HQ375" s="193">
        <f t="shared" si="1839"/>
        <v>0.206451417</v>
      </c>
      <c r="HR375" s="193">
        <f t="shared" si="1839"/>
        <v>0.2049615478</v>
      </c>
      <c r="HS375" s="193">
        <f t="shared" si="1839"/>
        <v>0.2013082328</v>
      </c>
      <c r="HT375" s="193">
        <f t="shared" si="1839"/>
        <v>0.1856426349</v>
      </c>
      <c r="HU375" s="193">
        <f t="shared" si="1839"/>
        <v>0.1889092233</v>
      </c>
      <c r="HV375" s="193">
        <f t="shared" si="1839"/>
        <v>0.2275750195</v>
      </c>
      <c r="HW375" s="193">
        <f t="shared" si="1839"/>
        <v>0.2510532543</v>
      </c>
      <c r="HX375" s="193">
        <f t="shared" si="1839"/>
        <v>0.2909853712</v>
      </c>
      <c r="HY375" s="193">
        <f t="shared" si="1839"/>
        <v>0.3257617812</v>
      </c>
      <c r="HZ375" s="193">
        <f t="shared" si="1839"/>
        <v>0.383283771</v>
      </c>
      <c r="IA375" s="193">
        <f t="shared" si="1839"/>
        <v>0.4365902106</v>
      </c>
      <c r="IB375" s="193">
        <f t="shared" si="1839"/>
        <v>0.4574719222</v>
      </c>
      <c r="IC375" s="193">
        <f t="shared" si="1839"/>
        <v>0.464036369</v>
      </c>
      <c r="ID375" s="193">
        <f t="shared" si="1839"/>
        <v>0.4458482907</v>
      </c>
      <c r="IE375" s="193">
        <f t="shared" si="1839"/>
        <v>0.4231332237</v>
      </c>
      <c r="IF375" s="193">
        <f t="shared" si="1839"/>
        <v>0.4025013727</v>
      </c>
      <c r="IG375" s="193">
        <f t="shared" si="1839"/>
        <v>0.381789398</v>
      </c>
      <c r="IH375" s="193">
        <f t="shared" si="1839"/>
        <v>0.3601560008</v>
      </c>
      <c r="II375" s="193">
        <f t="shared" si="1839"/>
        <v>0.3433300253</v>
      </c>
      <c r="IJ375" s="193">
        <f t="shared" si="1839"/>
        <v>0.3317120898</v>
      </c>
      <c r="IK375" s="193">
        <f t="shared" si="1839"/>
        <v>0.3108799295</v>
      </c>
      <c r="IL375" s="193">
        <f t="shared" si="1839"/>
        <v>0.2852403477</v>
      </c>
      <c r="IM375" s="193">
        <f t="shared" si="1839"/>
        <v>0.258799529</v>
      </c>
      <c r="IN375" s="193">
        <f t="shared" si="1839"/>
        <v>0.222743867</v>
      </c>
      <c r="IO375" s="193">
        <f t="shared" si="23"/>
        <v>0</v>
      </c>
      <c r="IP375" s="193">
        <f t="shared" si="29"/>
        <v>0</v>
      </c>
      <c r="IQ375" s="193">
        <f t="shared" ref="IQ375:KK375" si="1840">MAX((MIN(CZ375+IP375,$IO$7))-GT375,0)</f>
        <v>0</v>
      </c>
      <c r="IR375" s="193">
        <f t="shared" si="1840"/>
        <v>0</v>
      </c>
      <c r="IS375" s="193">
        <f t="shared" si="1840"/>
        <v>0</v>
      </c>
      <c r="IT375" s="193">
        <f t="shared" si="1840"/>
        <v>0</v>
      </c>
      <c r="IU375" s="193">
        <f t="shared" si="1840"/>
        <v>0</v>
      </c>
      <c r="IV375" s="193">
        <f t="shared" si="1840"/>
        <v>0</v>
      </c>
      <c r="IW375" s="193">
        <f t="shared" si="1840"/>
        <v>0</v>
      </c>
      <c r="IX375" s="193">
        <f t="shared" si="1840"/>
        <v>0</v>
      </c>
      <c r="IY375" s="193">
        <f t="shared" si="1840"/>
        <v>0</v>
      </c>
      <c r="IZ375" s="193">
        <f t="shared" si="1840"/>
        <v>0</v>
      </c>
      <c r="JA375" s="193">
        <f t="shared" si="1840"/>
        <v>0</v>
      </c>
      <c r="JB375" s="193">
        <f t="shared" si="1840"/>
        <v>0</v>
      </c>
      <c r="JC375" s="193">
        <f t="shared" si="1840"/>
        <v>0</v>
      </c>
      <c r="JD375" s="193">
        <f t="shared" si="1840"/>
        <v>0</v>
      </c>
      <c r="JE375" s="193">
        <f t="shared" si="1840"/>
        <v>0</v>
      </c>
      <c r="JF375" s="193">
        <f t="shared" si="1840"/>
        <v>0</v>
      </c>
      <c r="JG375" s="193">
        <f t="shared" si="1840"/>
        <v>0</v>
      </c>
      <c r="JH375" s="193">
        <f t="shared" si="1840"/>
        <v>0</v>
      </c>
      <c r="JI375" s="193">
        <f t="shared" si="1840"/>
        <v>0</v>
      </c>
      <c r="JJ375" s="193">
        <f t="shared" si="1840"/>
        <v>0</v>
      </c>
      <c r="JK375" s="193">
        <f t="shared" si="1840"/>
        <v>0</v>
      </c>
      <c r="JL375" s="193">
        <f t="shared" si="1840"/>
        <v>0</v>
      </c>
      <c r="JM375" s="193">
        <f t="shared" si="1840"/>
        <v>0</v>
      </c>
      <c r="JN375" s="193">
        <f t="shared" si="1840"/>
        <v>0</v>
      </c>
      <c r="JO375" s="193">
        <f t="shared" si="1840"/>
        <v>0</v>
      </c>
      <c r="JP375" s="193">
        <f t="shared" si="1840"/>
        <v>0</v>
      </c>
      <c r="JQ375" s="193">
        <f t="shared" si="1840"/>
        <v>0</v>
      </c>
      <c r="JR375" s="193">
        <f t="shared" si="1840"/>
        <v>0</v>
      </c>
      <c r="JS375" s="193">
        <f t="shared" si="1840"/>
        <v>0</v>
      </c>
      <c r="JT375" s="193">
        <f t="shared" si="1840"/>
        <v>0</v>
      </c>
      <c r="JU375" s="193">
        <f t="shared" si="1840"/>
        <v>0</v>
      </c>
      <c r="JV375" s="193">
        <f t="shared" si="1840"/>
        <v>0</v>
      </c>
      <c r="JW375" s="193">
        <f t="shared" si="1840"/>
        <v>0</v>
      </c>
      <c r="JX375" s="193">
        <f t="shared" si="1840"/>
        <v>0</v>
      </c>
      <c r="JY375" s="193">
        <f t="shared" si="1840"/>
        <v>0</v>
      </c>
      <c r="JZ375" s="193">
        <f t="shared" si="1840"/>
        <v>0</v>
      </c>
      <c r="KA375" s="193">
        <f t="shared" si="1840"/>
        <v>0</v>
      </c>
      <c r="KB375" s="193">
        <f t="shared" si="1840"/>
        <v>0</v>
      </c>
      <c r="KC375" s="193">
        <f t="shared" si="1840"/>
        <v>0</v>
      </c>
      <c r="KD375" s="193">
        <f t="shared" si="1840"/>
        <v>0</v>
      </c>
      <c r="KE375" s="193">
        <f t="shared" si="1840"/>
        <v>0</v>
      </c>
      <c r="KF375" s="193">
        <f t="shared" si="1840"/>
        <v>0</v>
      </c>
      <c r="KG375" s="193">
        <f t="shared" si="1840"/>
        <v>0</v>
      </c>
      <c r="KH375" s="193">
        <f t="shared" si="1840"/>
        <v>0</v>
      </c>
      <c r="KI375" s="193">
        <f t="shared" si="1840"/>
        <v>0</v>
      </c>
      <c r="KJ375" s="193">
        <f t="shared" si="1840"/>
        <v>0</v>
      </c>
      <c r="KK375" s="193">
        <f t="shared" si="1840"/>
        <v>0</v>
      </c>
      <c r="KL375" s="1"/>
      <c r="KM375" s="1"/>
      <c r="KN375" s="1"/>
      <c r="KO375" s="1"/>
      <c r="KP375" s="1"/>
      <c r="KQ375" s="1"/>
      <c r="KR375" s="1"/>
      <c r="KS375" s="1"/>
      <c r="KT375" s="1"/>
      <c r="KU375" s="1"/>
      <c r="KV375" s="1"/>
      <c r="KW375" s="1"/>
      <c r="KX375" s="1"/>
      <c r="KY375" s="1"/>
      <c r="KZ375" s="1"/>
      <c r="LA375" s="1"/>
      <c r="LB375" s="1"/>
      <c r="LC375" s="1"/>
      <c r="LD375" s="1"/>
      <c r="LE375" s="1"/>
      <c r="LF375" s="1"/>
      <c r="LG375" s="1"/>
      <c r="LH375" s="1"/>
      <c r="LI375" s="1"/>
      <c r="LJ375" s="1"/>
      <c r="LK375" s="1"/>
      <c r="LL375" s="1"/>
      <c r="LM375" s="1"/>
      <c r="LN375" s="1"/>
    </row>
  </sheetData>
  <conditionalFormatting sqref="C11">
    <cfRule type="expression" dxfId="4" priority="1">
      <formula>#REF!=0</formula>
    </cfRule>
  </conditionalFormatting>
  <conditionalFormatting sqref="C11">
    <cfRule type="expression" dxfId="4" priority="2">
      <formula>#REF!=0</formula>
    </cfRule>
  </conditionalFormatting>
  <conditionalFormatting sqref="C12:C375">
    <cfRule type="expression" dxfId="4" priority="3">
      <formula>#REF!=0</formula>
    </cfRule>
  </conditionalFormatting>
  <conditionalFormatting sqref="C12:C375">
    <cfRule type="expression" dxfId="4" priority="4">
      <formula>#REF!=0</formula>
    </cfRule>
  </conditionalFormatting>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3" width="12.75"/>
    <col customWidth="1" min="14" max="14" width="13.63"/>
    <col customWidth="1" min="15" max="26" width="14.25"/>
  </cols>
  <sheetData>
    <row r="1" ht="152.25" customHeight="1">
      <c r="A1" s="282"/>
      <c r="O1" s="62"/>
      <c r="P1" s="62"/>
      <c r="Q1" s="62"/>
      <c r="R1" s="62"/>
      <c r="S1" s="62"/>
      <c r="T1" s="62"/>
      <c r="U1" s="62"/>
      <c r="V1" s="62"/>
      <c r="W1" s="62"/>
      <c r="X1" s="62"/>
      <c r="Y1" s="62"/>
      <c r="Z1" s="62"/>
    </row>
    <row r="2" ht="93.75" customHeight="1">
      <c r="A2" s="283" t="s">
        <v>466</v>
      </c>
      <c r="B2" s="60"/>
      <c r="C2" s="60"/>
      <c r="D2" s="60"/>
      <c r="E2" s="60"/>
      <c r="F2" s="60"/>
      <c r="G2" s="60"/>
      <c r="H2" s="60"/>
      <c r="I2" s="60"/>
      <c r="J2" s="60"/>
      <c r="K2" s="60"/>
      <c r="L2" s="60"/>
      <c r="M2" s="60"/>
      <c r="N2" s="61"/>
      <c r="O2" s="62"/>
      <c r="P2" s="62"/>
      <c r="Q2" s="62"/>
      <c r="R2" s="62"/>
      <c r="S2" s="62"/>
      <c r="T2" s="62"/>
      <c r="U2" s="62"/>
      <c r="V2" s="62"/>
      <c r="W2" s="62"/>
      <c r="X2" s="62"/>
      <c r="Y2" s="62"/>
      <c r="Z2" s="62"/>
    </row>
    <row r="3" ht="54.0" customHeight="1">
      <c r="A3" s="63">
        <f>Costing!L37</f>
        <v>6271.081373</v>
      </c>
      <c r="B3" s="29"/>
      <c r="C3" s="29"/>
      <c r="D3" s="29"/>
      <c r="E3" s="29"/>
      <c r="F3" s="29"/>
      <c r="G3" s="29"/>
      <c r="H3" s="29"/>
      <c r="I3" s="29"/>
      <c r="J3" s="29"/>
      <c r="K3" s="29"/>
      <c r="L3" s="29"/>
      <c r="M3" s="29"/>
      <c r="N3" s="64"/>
      <c r="O3" s="62"/>
      <c r="P3" s="62"/>
      <c r="Q3" s="62"/>
      <c r="R3" s="62"/>
      <c r="S3" s="62"/>
      <c r="T3" s="62"/>
      <c r="U3" s="62"/>
      <c r="V3" s="62"/>
      <c r="W3" s="62"/>
      <c r="X3" s="62"/>
      <c r="Y3" s="62"/>
      <c r="Z3" s="62"/>
    </row>
    <row r="4" ht="51.0" customHeight="1">
      <c r="A4" s="65" t="s">
        <v>626</v>
      </c>
      <c r="B4" s="66"/>
      <c r="C4" s="66"/>
      <c r="D4" s="66"/>
      <c r="E4" s="66"/>
      <c r="F4" s="66"/>
      <c r="G4" s="66"/>
      <c r="H4" s="66"/>
      <c r="I4" s="66"/>
      <c r="J4" s="66"/>
      <c r="K4" s="66"/>
      <c r="L4" s="66"/>
      <c r="M4" s="66"/>
      <c r="N4" s="67"/>
      <c r="O4" s="62"/>
      <c r="P4" s="62"/>
      <c r="Q4" s="62"/>
      <c r="R4" s="62"/>
      <c r="S4" s="62"/>
      <c r="T4" s="62"/>
      <c r="U4" s="62"/>
      <c r="V4" s="62"/>
      <c r="W4" s="62"/>
      <c r="X4" s="62"/>
      <c r="Y4" s="62"/>
      <c r="Z4" s="62"/>
    </row>
    <row r="5" ht="33.0" customHeight="1">
      <c r="A5" s="284" t="s">
        <v>627</v>
      </c>
      <c r="B5" s="29"/>
      <c r="C5" s="29"/>
      <c r="D5" s="29"/>
      <c r="E5" s="29"/>
      <c r="F5" s="29"/>
      <c r="G5" s="20"/>
      <c r="H5" s="285">
        <f>A3*60%</f>
        <v>3762.648824</v>
      </c>
      <c r="I5" s="29"/>
      <c r="J5" s="29"/>
      <c r="K5" s="29"/>
      <c r="L5" s="29"/>
      <c r="M5" s="29"/>
      <c r="N5" s="64"/>
      <c r="O5" s="62"/>
      <c r="P5" s="62"/>
      <c r="Q5" s="62"/>
      <c r="R5" s="62"/>
      <c r="S5" s="62"/>
      <c r="T5" s="62"/>
      <c r="U5" s="62"/>
      <c r="V5" s="62"/>
      <c r="W5" s="62"/>
      <c r="X5" s="62"/>
      <c r="Y5" s="62"/>
      <c r="Z5" s="62"/>
    </row>
    <row r="6" ht="33.0" customHeight="1">
      <c r="A6" s="284" t="s">
        <v>628</v>
      </c>
      <c r="B6" s="29"/>
      <c r="C6" s="29"/>
      <c r="D6" s="29"/>
      <c r="E6" s="29"/>
      <c r="F6" s="29"/>
      <c r="G6" s="20"/>
      <c r="H6" s="285">
        <f>A3*40%</f>
        <v>2508.432549</v>
      </c>
      <c r="I6" s="29"/>
      <c r="J6" s="29"/>
      <c r="K6" s="29"/>
      <c r="L6" s="29"/>
      <c r="M6" s="29"/>
      <c r="N6" s="64"/>
      <c r="O6" s="62"/>
      <c r="P6" s="62"/>
      <c r="Q6" s="62"/>
      <c r="R6" s="62"/>
      <c r="S6" s="62"/>
      <c r="T6" s="62"/>
      <c r="U6" s="62"/>
      <c r="V6" s="62"/>
      <c r="W6" s="62"/>
      <c r="X6" s="62"/>
      <c r="Y6" s="62"/>
      <c r="Z6" s="62"/>
    </row>
    <row r="7" ht="33.0" customHeight="1">
      <c r="A7" s="284" t="s">
        <v>629</v>
      </c>
      <c r="B7" s="29"/>
      <c r="C7" s="29"/>
      <c r="D7" s="29"/>
      <c r="E7" s="29"/>
      <c r="F7" s="29"/>
      <c r="G7" s="20"/>
      <c r="H7" s="286">
        <f>'Usage and Savings'!Q12</f>
        <v>10</v>
      </c>
      <c r="I7" s="29"/>
      <c r="J7" s="29"/>
      <c r="K7" s="29"/>
      <c r="L7" s="29"/>
      <c r="M7" s="29"/>
      <c r="N7" s="64"/>
      <c r="O7" s="62"/>
      <c r="P7" s="62"/>
      <c r="Q7" s="62"/>
      <c r="R7" s="62"/>
      <c r="S7" s="62"/>
      <c r="T7" s="62"/>
      <c r="U7" s="62"/>
      <c r="V7" s="62"/>
      <c r="W7" s="62"/>
      <c r="X7" s="62"/>
      <c r="Y7" s="62"/>
      <c r="Z7" s="62"/>
    </row>
    <row r="8" ht="33.0" customHeight="1">
      <c r="A8" s="284" t="s">
        <v>470</v>
      </c>
      <c r="B8" s="29"/>
      <c r="C8" s="29"/>
      <c r="D8" s="29"/>
      <c r="E8" s="29"/>
      <c r="F8" s="29"/>
      <c r="G8" s="20"/>
      <c r="H8" s="287">
        <f>Costing!C1</f>
        <v>2.97</v>
      </c>
      <c r="I8" s="29"/>
      <c r="J8" s="29"/>
      <c r="K8" s="29"/>
      <c r="L8" s="29"/>
      <c r="M8" s="29"/>
      <c r="N8" s="64"/>
      <c r="O8" s="62"/>
      <c r="P8" s="62"/>
      <c r="Q8" s="62"/>
      <c r="R8" s="62"/>
      <c r="S8" s="62"/>
      <c r="T8" s="62"/>
      <c r="U8" s="62"/>
      <c r="V8" s="62"/>
      <c r="W8" s="62"/>
      <c r="X8" s="62"/>
      <c r="Y8" s="62"/>
      <c r="Z8" s="62"/>
    </row>
    <row r="9" ht="33.0" customHeight="1">
      <c r="A9" s="284" t="s">
        <v>18</v>
      </c>
      <c r="B9" s="29"/>
      <c r="C9" s="29"/>
      <c r="D9" s="29"/>
      <c r="E9" s="29"/>
      <c r="F9" s="29"/>
      <c r="G9" s="20"/>
      <c r="H9" s="288" t="str">
        <f>Input!D9&amp;" Panels"</f>
        <v>9 Panels</v>
      </c>
      <c r="I9" s="29"/>
      <c r="J9" s="29"/>
      <c r="K9" s="29"/>
      <c r="L9" s="29"/>
      <c r="M9" s="29"/>
      <c r="N9" s="64"/>
      <c r="O9" s="62"/>
      <c r="P9" s="62"/>
      <c r="Q9" s="62"/>
      <c r="R9" s="62"/>
      <c r="S9" s="62"/>
      <c r="T9" s="62"/>
      <c r="U9" s="62"/>
      <c r="V9" s="62"/>
      <c r="W9" s="62"/>
      <c r="X9" s="62"/>
      <c r="Y9" s="62"/>
      <c r="Z9" s="62"/>
    </row>
    <row r="10" ht="33.0" customHeight="1">
      <c r="A10" s="284" t="s">
        <v>471</v>
      </c>
      <c r="B10" s="29"/>
      <c r="C10" s="29"/>
      <c r="D10" s="29"/>
      <c r="E10" s="29"/>
      <c r="F10" s="29"/>
      <c r="G10" s="20"/>
      <c r="H10" s="288" t="str">
        <f>Input!D22&amp;" kWdc"</f>
        <v>5 kWdc</v>
      </c>
      <c r="I10" s="29"/>
      <c r="J10" s="29"/>
      <c r="K10" s="29"/>
      <c r="L10" s="29"/>
      <c r="M10" s="29"/>
      <c r="N10" s="64"/>
      <c r="O10" s="62"/>
      <c r="P10" s="62"/>
      <c r="Q10" s="62"/>
      <c r="R10" s="62"/>
      <c r="S10" s="62"/>
      <c r="T10" s="62"/>
      <c r="U10" s="62"/>
      <c r="V10" s="62"/>
      <c r="W10" s="62"/>
      <c r="X10" s="62"/>
      <c r="Y10" s="62"/>
      <c r="Z10" s="62"/>
    </row>
    <row r="11" ht="46.5" customHeight="1">
      <c r="A11" s="289" t="s">
        <v>472</v>
      </c>
      <c r="B11" s="66"/>
      <c r="C11" s="66"/>
      <c r="D11" s="66"/>
      <c r="E11" s="66"/>
      <c r="F11" s="66"/>
      <c r="G11" s="66"/>
      <c r="H11" s="66"/>
      <c r="I11" s="66"/>
      <c r="J11" s="66"/>
      <c r="K11" s="66"/>
      <c r="L11" s="66"/>
      <c r="M11" s="66"/>
      <c r="N11" s="67"/>
      <c r="O11" s="62"/>
      <c r="P11" s="62"/>
      <c r="Q11" s="62"/>
      <c r="R11" s="62"/>
      <c r="S11" s="62"/>
      <c r="T11" s="62"/>
      <c r="U11" s="62"/>
      <c r="V11" s="62"/>
      <c r="W11" s="62"/>
      <c r="X11" s="62"/>
      <c r="Y11" s="62"/>
      <c r="Z11" s="62"/>
    </row>
    <row r="12" ht="50.25" customHeight="1">
      <c r="A12" s="290" t="s">
        <v>0</v>
      </c>
      <c r="B12" s="291" t="s">
        <v>473</v>
      </c>
      <c r="C12" s="291" t="s">
        <v>474</v>
      </c>
      <c r="D12" s="291" t="s">
        <v>475</v>
      </c>
      <c r="E12" s="291" t="s">
        <v>476</v>
      </c>
      <c r="F12" s="291" t="s">
        <v>477</v>
      </c>
      <c r="G12" s="291" t="s">
        <v>478</v>
      </c>
      <c r="H12" s="291" t="s">
        <v>479</v>
      </c>
      <c r="I12" s="291" t="s">
        <v>480</v>
      </c>
      <c r="J12" s="291" t="s">
        <v>607</v>
      </c>
      <c r="K12" s="291" t="s">
        <v>482</v>
      </c>
      <c r="L12" s="291" t="s">
        <v>483</v>
      </c>
      <c r="M12" s="291" t="s">
        <v>484</v>
      </c>
      <c r="N12" s="292" t="s">
        <v>39</v>
      </c>
      <c r="O12" s="62"/>
      <c r="P12" s="62"/>
      <c r="Q12" s="62"/>
      <c r="R12" s="62"/>
      <c r="S12" s="62"/>
      <c r="T12" s="62"/>
      <c r="U12" s="62"/>
      <c r="V12" s="62"/>
      <c r="W12" s="62"/>
      <c r="X12" s="62"/>
      <c r="Y12" s="62"/>
      <c r="Z12" s="62"/>
    </row>
    <row r="13" ht="39.0" customHeight="1">
      <c r="A13" s="293" t="s">
        <v>485</v>
      </c>
      <c r="B13" s="294">
        <f>Calculation!KM3</f>
        <v>404.9814413</v>
      </c>
      <c r="C13" s="294">
        <f>Calculation!KN3</f>
        <v>354.1230072</v>
      </c>
      <c r="D13" s="294">
        <f>Calculation!KO3</f>
        <v>360.9635275</v>
      </c>
      <c r="E13" s="294">
        <f>Calculation!KP3</f>
        <v>311.9074491</v>
      </c>
      <c r="F13" s="294">
        <f>Calculation!KQ3</f>
        <v>299.6784369</v>
      </c>
      <c r="G13" s="294">
        <f>Calculation!KR3</f>
        <v>276.3145683</v>
      </c>
      <c r="H13" s="294">
        <f>Calculation!KS3</f>
        <v>281.9600837</v>
      </c>
      <c r="I13" s="294">
        <f>Calculation!KT3</f>
        <v>286.7903406</v>
      </c>
      <c r="J13" s="294">
        <f>Calculation!KU3</f>
        <v>297.0081145</v>
      </c>
      <c r="K13" s="294">
        <f>Calculation!KV3</f>
        <v>339.5807572</v>
      </c>
      <c r="L13" s="294">
        <f>Calculation!KW3</f>
        <v>373.0057981</v>
      </c>
      <c r="M13" s="294">
        <f>Calculation!KX3</f>
        <v>413.6864755</v>
      </c>
      <c r="N13" s="295">
        <f t="shared" ref="N13:N20" si="1">SUM(B13:M13)</f>
        <v>4000</v>
      </c>
      <c r="O13" s="62"/>
      <c r="P13" s="62"/>
      <c r="Q13" s="62"/>
      <c r="R13" s="62"/>
      <c r="S13" s="62"/>
      <c r="T13" s="62"/>
      <c r="U13" s="62"/>
      <c r="V13" s="62"/>
      <c r="W13" s="62"/>
      <c r="X13" s="62"/>
      <c r="Y13" s="62"/>
      <c r="Z13" s="62"/>
    </row>
    <row r="14" ht="39.0" customHeight="1">
      <c r="A14" s="293" t="s">
        <v>486</v>
      </c>
      <c r="B14" s="294">
        <f>Calculation!KM4</f>
        <v>74.55519728</v>
      </c>
      <c r="C14" s="294">
        <f>Calculation!KN4</f>
        <v>138.9734306</v>
      </c>
      <c r="D14" s="294">
        <f>Calculation!KO4</f>
        <v>224.3417491</v>
      </c>
      <c r="E14" s="294">
        <f>Calculation!KP4</f>
        <v>307.9502065</v>
      </c>
      <c r="F14" s="294">
        <f>Calculation!KQ4</f>
        <v>383.8227111</v>
      </c>
      <c r="G14" s="294">
        <f>Calculation!KR4</f>
        <v>301.3117145</v>
      </c>
      <c r="H14" s="294">
        <f>Calculation!KS4</f>
        <v>321.8209474</v>
      </c>
      <c r="I14" s="294">
        <f>Calculation!KT4</f>
        <v>316.3951255</v>
      </c>
      <c r="J14" s="294">
        <f>Calculation!KU4</f>
        <v>250.3494161</v>
      </c>
      <c r="K14" s="294">
        <f>Calculation!KV4</f>
        <v>157.6403027</v>
      </c>
      <c r="L14" s="294">
        <f>Calculation!KW4</f>
        <v>72.76594502</v>
      </c>
      <c r="M14" s="294">
        <f>Calculation!KX4</f>
        <v>65.60375421</v>
      </c>
      <c r="N14" s="295">
        <f t="shared" si="1"/>
        <v>2615.5305</v>
      </c>
      <c r="O14" s="62"/>
      <c r="P14" s="62"/>
      <c r="Q14" s="62"/>
      <c r="R14" s="62"/>
      <c r="S14" s="62"/>
      <c r="T14" s="62"/>
      <c r="U14" s="62"/>
      <c r="V14" s="62"/>
      <c r="W14" s="62"/>
      <c r="X14" s="62"/>
      <c r="Y14" s="62"/>
      <c r="Z14" s="62"/>
    </row>
    <row r="15" ht="39.0" customHeight="1">
      <c r="A15" s="293" t="s">
        <v>487</v>
      </c>
      <c r="B15" s="294">
        <f>Calculation!KM5</f>
        <v>5.237124573</v>
      </c>
      <c r="C15" s="294">
        <f>Calculation!KN5</f>
        <v>33.61092041</v>
      </c>
      <c r="D15" s="294">
        <f>Calculation!KO5</f>
        <v>82.241484</v>
      </c>
      <c r="E15" s="294">
        <f>Calculation!KP5</f>
        <v>152.3942112</v>
      </c>
      <c r="F15" s="294">
        <f>Calculation!KQ5</f>
        <v>216.4143886</v>
      </c>
      <c r="G15" s="294">
        <f>Calculation!KR5</f>
        <v>144.8930644</v>
      </c>
      <c r="H15" s="294">
        <f>Calculation!KS5</f>
        <v>162.9739661</v>
      </c>
      <c r="I15" s="294">
        <f>Calculation!KT5</f>
        <v>168.879109</v>
      </c>
      <c r="J15" s="294">
        <f>Calculation!KU5</f>
        <v>121.3467261</v>
      </c>
      <c r="K15" s="294">
        <f>Calculation!KV5</f>
        <v>50.45716539</v>
      </c>
      <c r="L15" s="294">
        <f>Calculation!KW5</f>
        <v>7.518616187</v>
      </c>
      <c r="M15" s="294">
        <f>Calculation!KX5</f>
        <v>2.38202349</v>
      </c>
      <c r="N15" s="295">
        <f t="shared" si="1"/>
        <v>1148.348799</v>
      </c>
      <c r="O15" s="62"/>
      <c r="P15" s="62"/>
      <c r="Q15" s="62"/>
      <c r="R15" s="62"/>
      <c r="S15" s="62"/>
      <c r="T15" s="62"/>
      <c r="U15" s="62"/>
      <c r="V15" s="62"/>
      <c r="W15" s="62"/>
      <c r="X15" s="62"/>
      <c r="Y15" s="62"/>
      <c r="Z15" s="62"/>
    </row>
    <row r="16" ht="39.0" customHeight="1">
      <c r="A16" s="293" t="s">
        <v>488</v>
      </c>
      <c r="B16" s="294">
        <f>Calculation!KM6</f>
        <v>69.3180727</v>
      </c>
      <c r="C16" s="294">
        <f>Calculation!KN6</f>
        <v>105.3625102</v>
      </c>
      <c r="D16" s="294">
        <f>Calculation!KO6</f>
        <v>142.1002651</v>
      </c>
      <c r="E16" s="294">
        <f>Calculation!KP6</f>
        <v>155.5559953</v>
      </c>
      <c r="F16" s="294">
        <f>Calculation!KQ6</f>
        <v>167.4083225</v>
      </c>
      <c r="G16" s="294">
        <f>Calculation!KR6</f>
        <v>156.4186501</v>
      </c>
      <c r="H16" s="294">
        <f>Calculation!KS6</f>
        <v>158.8469813</v>
      </c>
      <c r="I16" s="294">
        <f>Calculation!KT6</f>
        <v>147.5160165</v>
      </c>
      <c r="J16" s="294">
        <f>Calculation!KU6</f>
        <v>129.00269</v>
      </c>
      <c r="K16" s="294">
        <f>Calculation!KV6</f>
        <v>107.1831373</v>
      </c>
      <c r="L16" s="294">
        <f>Calculation!KW6</f>
        <v>65.24732884</v>
      </c>
      <c r="M16" s="294">
        <f>Calculation!KX6</f>
        <v>63.22173072</v>
      </c>
      <c r="N16" s="295">
        <f t="shared" si="1"/>
        <v>1467.181701</v>
      </c>
      <c r="O16" s="62"/>
      <c r="P16" s="62"/>
      <c r="Q16" s="62"/>
      <c r="R16" s="62"/>
      <c r="S16" s="62"/>
      <c r="T16" s="62"/>
      <c r="U16" s="62"/>
      <c r="V16" s="62"/>
      <c r="W16" s="62"/>
      <c r="X16" s="62"/>
      <c r="Y16" s="62"/>
      <c r="Z16" s="62"/>
    </row>
    <row r="17" ht="39.0" customHeight="1">
      <c r="A17" s="293" t="s">
        <v>489</v>
      </c>
      <c r="B17" s="294">
        <f>Calculation!KM7</f>
        <v>335.6633686</v>
      </c>
      <c r="C17" s="294">
        <f>Calculation!KN7</f>
        <v>248.7604971</v>
      </c>
      <c r="D17" s="294">
        <f>Calculation!KO7</f>
        <v>218.8632623</v>
      </c>
      <c r="E17" s="294">
        <f>Calculation!KP7</f>
        <v>156.3514538</v>
      </c>
      <c r="F17" s="294">
        <f>Calculation!KQ7</f>
        <v>132.2701144</v>
      </c>
      <c r="G17" s="294">
        <f>Calculation!KR7</f>
        <v>119.8959182</v>
      </c>
      <c r="H17" s="294">
        <f>Calculation!KS7</f>
        <v>123.1131024</v>
      </c>
      <c r="I17" s="294">
        <f>Calculation!KT7</f>
        <v>139.2743241</v>
      </c>
      <c r="J17" s="294">
        <f>Calculation!KU7</f>
        <v>168.0054245</v>
      </c>
      <c r="K17" s="294">
        <f>Calculation!KV7</f>
        <v>232.3976199</v>
      </c>
      <c r="L17" s="294">
        <f>Calculation!KW7</f>
        <v>307.7584692</v>
      </c>
      <c r="M17" s="294">
        <f>Calculation!KX7</f>
        <v>350.4647448</v>
      </c>
      <c r="N17" s="295">
        <f t="shared" si="1"/>
        <v>2532.818299</v>
      </c>
      <c r="O17" s="62"/>
      <c r="P17" s="62"/>
      <c r="Q17" s="62"/>
      <c r="R17" s="62"/>
      <c r="S17" s="62"/>
      <c r="T17" s="62"/>
      <c r="U17" s="62"/>
      <c r="V17" s="62"/>
      <c r="W17" s="62"/>
      <c r="X17" s="62"/>
      <c r="Y17" s="62"/>
      <c r="Z17" s="62"/>
    </row>
    <row r="18" ht="39.0" customHeight="1">
      <c r="A18" s="293" t="s">
        <v>490</v>
      </c>
      <c r="B18" s="294">
        <f>Calculation!KM8</f>
        <v>5.231661039</v>
      </c>
      <c r="C18" s="294">
        <f>Calculation!KN8</f>
        <v>33.53691954</v>
      </c>
      <c r="D18" s="294">
        <f>Calculation!KO8</f>
        <v>76.31720905</v>
      </c>
      <c r="E18" s="294">
        <f>Calculation!KP8</f>
        <v>100.9240376</v>
      </c>
      <c r="F18" s="294">
        <f>Calculation!KQ8</f>
        <v>92.04329079</v>
      </c>
      <c r="G18" s="294">
        <f>Calculation!KR8</f>
        <v>80.98932654</v>
      </c>
      <c r="H18" s="294">
        <f>Calculation!KS8</f>
        <v>82.37186581</v>
      </c>
      <c r="I18" s="294">
        <f>Calculation!KT8</f>
        <v>93.98160437</v>
      </c>
      <c r="J18" s="294">
        <f>Calculation!KU8</f>
        <v>96.96302072</v>
      </c>
      <c r="K18" s="294">
        <f>Calculation!KV8</f>
        <v>48.24759339</v>
      </c>
      <c r="L18" s="294">
        <f>Calculation!KW8</f>
        <v>7.472696353</v>
      </c>
      <c r="M18" s="294">
        <f>Calculation!KX8</f>
        <v>2.380518347</v>
      </c>
      <c r="N18" s="295">
        <f t="shared" si="1"/>
        <v>720.4597435</v>
      </c>
      <c r="O18" s="62"/>
      <c r="P18" s="62"/>
      <c r="Q18" s="62"/>
      <c r="R18" s="62"/>
      <c r="S18" s="62"/>
      <c r="T18" s="62"/>
      <c r="U18" s="62"/>
      <c r="V18" s="62"/>
      <c r="W18" s="62"/>
      <c r="X18" s="62"/>
      <c r="Y18" s="62"/>
      <c r="Z18" s="62"/>
    </row>
    <row r="19" ht="39.0" customHeight="1">
      <c r="A19" s="293" t="s">
        <v>491</v>
      </c>
      <c r="B19" s="294">
        <f>Calculation!KM9</f>
        <v>74.54973374</v>
      </c>
      <c r="C19" s="294">
        <f>Calculation!KN9</f>
        <v>138.8994297</v>
      </c>
      <c r="D19" s="294">
        <f>Calculation!KO9</f>
        <v>218.4174742</v>
      </c>
      <c r="E19" s="294">
        <f>Calculation!KP9</f>
        <v>256.4800329</v>
      </c>
      <c r="F19" s="294">
        <f>Calculation!KQ9</f>
        <v>259.4516133</v>
      </c>
      <c r="G19" s="294">
        <f>Calculation!KR9</f>
        <v>237.4079767</v>
      </c>
      <c r="H19" s="294">
        <f>Calculation!KS9</f>
        <v>241.2188471</v>
      </c>
      <c r="I19" s="294">
        <f>Calculation!KT9</f>
        <v>241.4976209</v>
      </c>
      <c r="J19" s="294">
        <f>Calculation!KU9</f>
        <v>225.9657107</v>
      </c>
      <c r="K19" s="294">
        <f>Calculation!KV9</f>
        <v>155.4307307</v>
      </c>
      <c r="L19" s="294">
        <f>Calculation!KW9</f>
        <v>72.72002519</v>
      </c>
      <c r="M19" s="294">
        <f>Calculation!KX9</f>
        <v>65.60224906</v>
      </c>
      <c r="N19" s="295">
        <f t="shared" si="1"/>
        <v>2187.641444</v>
      </c>
      <c r="O19" s="62"/>
      <c r="P19" s="62"/>
      <c r="Q19" s="62"/>
      <c r="R19" s="62"/>
      <c r="S19" s="62"/>
      <c r="T19" s="62"/>
      <c r="U19" s="62"/>
      <c r="V19" s="62"/>
      <c r="W19" s="62"/>
      <c r="X19" s="62"/>
      <c r="Y19" s="62"/>
      <c r="Z19" s="62"/>
    </row>
    <row r="20" ht="39.0" customHeight="1">
      <c r="A20" s="293" t="s">
        <v>492</v>
      </c>
      <c r="B20" s="294">
        <f>Calculation!KM10</f>
        <v>330.4317076</v>
      </c>
      <c r="C20" s="294">
        <f>Calculation!KN10</f>
        <v>215.2235775</v>
      </c>
      <c r="D20" s="294">
        <f>Calculation!KO10</f>
        <v>142.5460533</v>
      </c>
      <c r="E20" s="294">
        <f>Calculation!KP10</f>
        <v>55.42741621</v>
      </c>
      <c r="F20" s="294">
        <f>Calculation!KQ10</f>
        <v>40.22682363</v>
      </c>
      <c r="G20" s="294">
        <f>Calculation!KR10</f>
        <v>38.90659162</v>
      </c>
      <c r="H20" s="294">
        <f>Calculation!KS10</f>
        <v>40.74123661</v>
      </c>
      <c r="I20" s="294">
        <f>Calculation!KT10</f>
        <v>45.29271969</v>
      </c>
      <c r="J20" s="294">
        <f>Calculation!KU10</f>
        <v>71.04240383</v>
      </c>
      <c r="K20" s="294">
        <f>Calculation!KV10</f>
        <v>184.1500265</v>
      </c>
      <c r="L20" s="294">
        <f>Calculation!KW10</f>
        <v>300.2857729</v>
      </c>
      <c r="M20" s="294">
        <f>Calculation!KX10</f>
        <v>348.0842265</v>
      </c>
      <c r="N20" s="295">
        <f t="shared" si="1"/>
        <v>1812.358556</v>
      </c>
      <c r="O20" s="62"/>
      <c r="P20" s="62"/>
      <c r="Q20" s="62"/>
      <c r="R20" s="62"/>
      <c r="S20" s="62"/>
      <c r="T20" s="62"/>
      <c r="U20" s="62"/>
      <c r="V20" s="62"/>
      <c r="W20" s="62"/>
      <c r="X20" s="62"/>
      <c r="Y20" s="62"/>
      <c r="Z20" s="62"/>
    </row>
    <row r="21" ht="51.75" customHeight="1">
      <c r="A21" s="289" t="s">
        <v>493</v>
      </c>
      <c r="B21" s="66"/>
      <c r="C21" s="66"/>
      <c r="D21" s="66"/>
      <c r="E21" s="66"/>
      <c r="F21" s="66"/>
      <c r="G21" s="66"/>
      <c r="H21" s="66"/>
      <c r="I21" s="66"/>
      <c r="J21" s="66"/>
      <c r="K21" s="66"/>
      <c r="L21" s="66"/>
      <c r="M21" s="66"/>
      <c r="N21" s="67"/>
      <c r="O21" s="62"/>
      <c r="P21" s="62"/>
      <c r="Q21" s="62"/>
      <c r="R21" s="62"/>
      <c r="S21" s="62"/>
      <c r="T21" s="62"/>
      <c r="U21" s="62"/>
      <c r="V21" s="62"/>
      <c r="W21" s="62"/>
      <c r="X21" s="62"/>
      <c r="Y21" s="62"/>
      <c r="Z21" s="62"/>
    </row>
    <row r="22" ht="32.25" customHeight="1">
      <c r="A22" s="80" t="s">
        <v>494</v>
      </c>
      <c r="B22" s="29"/>
      <c r="C22" s="29"/>
      <c r="D22" s="29"/>
      <c r="E22" s="20"/>
      <c r="F22" s="81" t="s">
        <v>495</v>
      </c>
      <c r="G22" s="29"/>
      <c r="H22" s="29"/>
      <c r="I22" s="20"/>
      <c r="J22" s="81" t="s">
        <v>496</v>
      </c>
      <c r="K22" s="29"/>
      <c r="L22" s="29"/>
      <c r="M22" s="29"/>
      <c r="N22" s="64"/>
      <c r="O22" s="82"/>
      <c r="P22" s="82"/>
      <c r="Q22" s="82"/>
      <c r="R22" s="82"/>
      <c r="S22" s="82"/>
      <c r="T22" s="82"/>
      <c r="U22" s="82"/>
      <c r="V22" s="82"/>
      <c r="W22" s="82"/>
      <c r="X22" s="82"/>
      <c r="Y22" s="82"/>
      <c r="Z22" s="82"/>
    </row>
    <row r="23" ht="54.75" customHeight="1">
      <c r="A23" s="296" t="s">
        <v>497</v>
      </c>
      <c r="B23" s="20"/>
      <c r="C23" s="85" t="s">
        <v>498</v>
      </c>
      <c r="D23" s="297" t="s">
        <v>499</v>
      </c>
      <c r="E23" s="20"/>
      <c r="F23" s="297" t="s">
        <v>500</v>
      </c>
      <c r="G23" s="29"/>
      <c r="H23" s="29"/>
      <c r="I23" s="20"/>
      <c r="J23" s="297" t="s">
        <v>2</v>
      </c>
      <c r="K23" s="20"/>
      <c r="L23" s="85" t="s">
        <v>65</v>
      </c>
      <c r="M23" s="85" t="s">
        <v>40</v>
      </c>
      <c r="N23" s="298" t="s">
        <v>501</v>
      </c>
      <c r="O23" s="82"/>
      <c r="P23" s="82"/>
      <c r="Q23" s="82"/>
      <c r="R23" s="82"/>
      <c r="S23" s="82"/>
      <c r="T23" s="82"/>
      <c r="U23" s="82"/>
      <c r="V23" s="82"/>
      <c r="W23" s="82"/>
      <c r="X23" s="82"/>
      <c r="Y23" s="82"/>
      <c r="Z23" s="82"/>
    </row>
    <row r="24" ht="30.0" customHeight="1">
      <c r="A24" s="299" t="str">
        <f>'Usage and Savings'!B7</f>
        <v>2615.5305 kWh/annum</v>
      </c>
      <c r="B24" s="20"/>
      <c r="C24" s="90">
        <f>'Usage and Savings'!C7</f>
        <v>0.03</v>
      </c>
      <c r="D24" s="91">
        <f>Calculation!KZ9</f>
        <v>0.8364044863</v>
      </c>
      <c r="E24" s="20"/>
      <c r="F24" s="92" t="str">
        <f>'Usage and Savings'!E7</f>
        <v>0.517kg saved per PV kWh</v>
      </c>
      <c r="G24" s="29"/>
      <c r="H24" s="29"/>
      <c r="I24" s="20"/>
      <c r="J24" s="92" t="str">
        <f>'Usage and Savings'!F7</f>
        <v>44293</v>
      </c>
      <c r="K24" s="20"/>
      <c r="L24" s="93" t="str">
        <f>'Usage and Savings'!G7</f>
        <v/>
      </c>
      <c r="M24" s="94">
        <f>'Usage and Savings'!H7</f>
        <v>3</v>
      </c>
      <c r="N24" s="95" t="str">
        <f>'Usage and Savings'!I7</f>
        <v>35⁰</v>
      </c>
      <c r="O24" s="82"/>
      <c r="P24" s="82"/>
      <c r="Q24" s="82"/>
      <c r="R24" s="82"/>
      <c r="S24" s="82"/>
      <c r="T24" s="82"/>
      <c r="U24" s="82"/>
      <c r="V24" s="82"/>
      <c r="W24" s="82"/>
      <c r="X24" s="82"/>
      <c r="Y24" s="82"/>
      <c r="Z24" s="82"/>
    </row>
    <row r="25" ht="47.25" customHeight="1">
      <c r="A25" s="296" t="s">
        <v>502</v>
      </c>
      <c r="B25" s="20"/>
      <c r="C25" s="85" t="s">
        <v>503</v>
      </c>
      <c r="D25" s="98" t="s">
        <v>630</v>
      </c>
      <c r="E25" s="20"/>
      <c r="F25" s="297" t="s">
        <v>505</v>
      </c>
      <c r="G25" s="29"/>
      <c r="H25" s="29"/>
      <c r="I25" s="20"/>
      <c r="J25" s="297" t="s">
        <v>506</v>
      </c>
      <c r="K25" s="29"/>
      <c r="L25" s="20"/>
      <c r="M25" s="85" t="s">
        <v>507</v>
      </c>
      <c r="N25" s="298" t="s">
        <v>508</v>
      </c>
      <c r="O25" s="82"/>
      <c r="P25" s="82"/>
      <c r="Q25" s="82"/>
      <c r="R25" s="82"/>
      <c r="S25" s="82"/>
      <c r="T25" s="82"/>
      <c r="U25" s="82"/>
      <c r="V25" s="82"/>
      <c r="W25" s="82"/>
      <c r="X25" s="82"/>
      <c r="Y25" s="82"/>
      <c r="Z25" s="82"/>
    </row>
    <row r="26" ht="32.25" customHeight="1">
      <c r="A26" s="100">
        <f>A3</f>
        <v>6271.081373</v>
      </c>
      <c r="B26" s="101"/>
      <c r="C26" s="102">
        <f>'Usage and Savings'!C9</f>
        <v>0.17556</v>
      </c>
      <c r="D26" s="103">
        <f>'Usage and Savings'!D9</f>
        <v>0.07</v>
      </c>
      <c r="E26" s="101"/>
      <c r="F26" s="104" t="str">
        <f>'Usage and Savings'!E9</f>
        <v>25.76 tonnes</v>
      </c>
      <c r="G26" s="105"/>
      <c r="H26" s="105"/>
      <c r="I26" s="101"/>
      <c r="J26" s="106" t="str">
        <f>'Usage and Savings'!F9</f>
        <v>, , </v>
      </c>
      <c r="K26" s="105"/>
      <c r="L26" s="101"/>
      <c r="M26" s="108">
        <f>'Usage and Savings'!H9</f>
        <v>927</v>
      </c>
      <c r="N26" s="109" t="str">
        <f>'Usage and Savings'!I9</f>
        <v>30⁰</v>
      </c>
      <c r="O26" s="82"/>
      <c r="P26" s="82"/>
      <c r="Q26" s="82"/>
      <c r="R26" s="82"/>
      <c r="S26" s="82"/>
      <c r="T26" s="82"/>
      <c r="U26" s="82"/>
      <c r="V26" s="82"/>
      <c r="W26" s="82"/>
      <c r="X26" s="82"/>
      <c r="Y26" s="82"/>
      <c r="Z26" s="82"/>
    </row>
    <row r="27" ht="129.75" customHeight="1">
      <c r="A27" s="289" t="s">
        <v>509</v>
      </c>
      <c r="B27" s="66"/>
      <c r="C27" s="66"/>
      <c r="D27" s="66"/>
      <c r="E27" s="66"/>
      <c r="F27" s="66"/>
      <c r="G27" s="66"/>
      <c r="H27" s="66"/>
      <c r="I27" s="66"/>
      <c r="J27" s="66"/>
      <c r="K27" s="66"/>
      <c r="L27" s="66"/>
      <c r="M27" s="66"/>
      <c r="N27" s="67"/>
      <c r="O27" s="62"/>
      <c r="P27" s="62"/>
      <c r="Q27" s="62"/>
      <c r="R27" s="62"/>
      <c r="S27" s="62"/>
      <c r="T27" s="62"/>
      <c r="U27" s="62"/>
      <c r="V27" s="62"/>
      <c r="W27" s="62"/>
      <c r="X27" s="62"/>
      <c r="Y27" s="62"/>
      <c r="Z27" s="62"/>
    </row>
    <row r="28" ht="174.0" customHeight="1">
      <c r="A28" s="300" t="s">
        <v>510</v>
      </c>
      <c r="B28" s="301" t="s">
        <v>511</v>
      </c>
      <c r="C28" s="301" t="s">
        <v>512</v>
      </c>
      <c r="D28" s="302" t="s">
        <v>594</v>
      </c>
      <c r="E28" s="20"/>
      <c r="F28" s="301" t="s">
        <v>514</v>
      </c>
      <c r="G28" s="301" t="s">
        <v>515</v>
      </c>
      <c r="H28" s="301" t="s">
        <v>516</v>
      </c>
      <c r="I28" s="302" t="s">
        <v>595</v>
      </c>
      <c r="J28" s="20"/>
      <c r="K28" s="301" t="s">
        <v>599</v>
      </c>
      <c r="L28" s="302" t="s">
        <v>631</v>
      </c>
      <c r="M28" s="20"/>
      <c r="N28" s="303" t="s">
        <v>601</v>
      </c>
      <c r="O28" s="82"/>
      <c r="P28" s="82"/>
      <c r="Q28" s="82"/>
      <c r="R28" s="82"/>
      <c r="S28" s="82"/>
      <c r="T28" s="82"/>
      <c r="U28" s="82"/>
      <c r="V28" s="82"/>
      <c r="W28" s="82"/>
      <c r="X28" s="82"/>
      <c r="Y28" s="82"/>
      <c r="Z28" s="82"/>
    </row>
    <row r="29" ht="48.0" customHeight="1">
      <c r="A29" s="118">
        <v>1.0</v>
      </c>
      <c r="B29" s="119" t="str">
        <f>'Usage and Savings'!C13</f>
        <v>4000 kWh</v>
      </c>
      <c r="C29" s="120">
        <f>'Usage and Savings'!D13</f>
        <v>0.17556</v>
      </c>
      <c r="D29" s="304">
        <f>'Usage and Savings'!E13</f>
        <v>783.489</v>
      </c>
      <c r="E29" s="20"/>
      <c r="F29" s="122">
        <f>'Usage and Savings'!F13</f>
        <v>2615.5305</v>
      </c>
      <c r="G29" s="122">
        <f>'Usage and Savings'!G13</f>
        <v>1</v>
      </c>
      <c r="H29" s="122">
        <f>'Usage and Savings'!H13</f>
        <v>2187.641444</v>
      </c>
      <c r="I29" s="304">
        <f>'Usage and Savings'!I13</f>
        <v>384.0623319</v>
      </c>
      <c r="J29" s="20"/>
      <c r="K29" s="120">
        <f>'Usage and Savings'!M13</f>
        <v>399.4266681</v>
      </c>
      <c r="L29" s="304">
        <f>'Usage and Savings'!N13</f>
        <v>-5863.485142</v>
      </c>
      <c r="M29" s="20"/>
      <c r="N29" s="305">
        <f>'Usage and Savings'!O13</f>
        <v>407.59623</v>
      </c>
      <c r="O29" s="62"/>
      <c r="P29" s="62"/>
      <c r="Q29" s="62"/>
      <c r="R29" s="62"/>
      <c r="S29" s="62"/>
      <c r="T29" s="62"/>
      <c r="U29" s="62"/>
      <c r="V29" s="62"/>
      <c r="W29" s="62"/>
      <c r="X29" s="62"/>
      <c r="Y29" s="62"/>
      <c r="Z29" s="62"/>
    </row>
    <row r="30" ht="45.0" customHeight="1">
      <c r="A30" s="118">
        <v>2.0</v>
      </c>
      <c r="B30" s="119" t="str">
        <f>'Usage and Savings'!C14</f>
        <v>4000 kWh</v>
      </c>
      <c r="C30" s="120">
        <f>'Usage and Savings'!D14</f>
        <v>0.1878492</v>
      </c>
      <c r="D30" s="304">
        <f>'Usage and Savings'!E14</f>
        <v>832.6458</v>
      </c>
      <c r="E30" s="20"/>
      <c r="F30" s="122">
        <f>'Usage and Savings'!F14</f>
        <v>2602.452848</v>
      </c>
      <c r="G30" s="122">
        <f>'Usage and Savings'!G14</f>
        <v>0.995</v>
      </c>
      <c r="H30" s="122">
        <f>'Usage and Savings'!H14</f>
        <v>2187.641444</v>
      </c>
      <c r="I30" s="304">
        <f>'Usage and Savings'!I14</f>
        <v>410.9466952</v>
      </c>
      <c r="J30" s="20"/>
      <c r="K30" s="120">
        <f>'Usage and Savings'!M14</f>
        <v>421.6991048</v>
      </c>
      <c r="L30" s="304">
        <f>'Usage and Savings'!N14</f>
        <v>-5429.039381</v>
      </c>
      <c r="M30" s="20"/>
      <c r="N30" s="305">
        <f>'Usage and Savings'!O14</f>
        <v>842.0419912</v>
      </c>
      <c r="O30" s="62"/>
      <c r="P30" s="62"/>
      <c r="Q30" s="62"/>
      <c r="R30" s="62"/>
      <c r="S30" s="62"/>
      <c r="T30" s="62"/>
      <c r="U30" s="62"/>
      <c r="V30" s="62"/>
      <c r="W30" s="62"/>
      <c r="X30" s="62"/>
      <c r="Y30" s="62"/>
      <c r="Z30" s="62"/>
    </row>
    <row r="31" ht="45.0" customHeight="1">
      <c r="A31" s="118">
        <v>3.0</v>
      </c>
      <c r="B31" s="119" t="str">
        <f>'Usage and Savings'!C15</f>
        <v>4000 kWh</v>
      </c>
      <c r="C31" s="120">
        <f>'Usage and Savings'!D15</f>
        <v>0.200998644</v>
      </c>
      <c r="D31" s="304">
        <f>'Usage and Savings'!E15</f>
        <v>885.243576</v>
      </c>
      <c r="E31" s="20"/>
      <c r="F31" s="122">
        <f>'Usage and Savings'!F15</f>
        <v>2589.375195</v>
      </c>
      <c r="G31" s="122">
        <f>'Usage and Savings'!G15</f>
        <v>0.99</v>
      </c>
      <c r="H31" s="122">
        <f>'Usage and Savings'!H15</f>
        <v>2187.641444</v>
      </c>
      <c r="I31" s="304">
        <f>'Usage and Savings'!I15</f>
        <v>439.7129638</v>
      </c>
      <c r="J31" s="20"/>
      <c r="K31" s="120">
        <f>'Usage and Savings'!M15</f>
        <v>445.5306122</v>
      </c>
      <c r="L31" s="304">
        <f>'Usage and Savings'!N15</f>
        <v>-4965.885454</v>
      </c>
      <c r="M31" s="20"/>
      <c r="N31" s="305">
        <f>'Usage and Savings'!O15</f>
        <v>1305.195919</v>
      </c>
      <c r="O31" s="62"/>
      <c r="P31" s="62"/>
      <c r="Q31" s="62"/>
      <c r="R31" s="62"/>
      <c r="S31" s="62"/>
      <c r="T31" s="62"/>
      <c r="U31" s="62"/>
      <c r="V31" s="62"/>
      <c r="W31" s="62"/>
      <c r="X31" s="62"/>
      <c r="Y31" s="62"/>
      <c r="Z31" s="62"/>
    </row>
    <row r="32" ht="45.0" customHeight="1">
      <c r="A32" s="118">
        <v>4.0</v>
      </c>
      <c r="B32" s="119" t="str">
        <f>'Usage and Savings'!C16</f>
        <v>4000 kWh</v>
      </c>
      <c r="C32" s="120">
        <f>'Usage and Savings'!D16</f>
        <v>0.2150685491</v>
      </c>
      <c r="D32" s="304">
        <f>'Usage and Savings'!E16</f>
        <v>941.5231963</v>
      </c>
      <c r="E32" s="20"/>
      <c r="F32" s="122">
        <f>'Usage and Savings'!F16</f>
        <v>2576.297543</v>
      </c>
      <c r="G32" s="122">
        <f>'Usage and Savings'!G16</f>
        <v>0.985</v>
      </c>
      <c r="H32" s="122">
        <f>'Usage and Savings'!H16</f>
        <v>2187.641444</v>
      </c>
      <c r="I32" s="304">
        <f>'Usage and Savings'!I16</f>
        <v>470.4928713</v>
      </c>
      <c r="J32" s="20"/>
      <c r="K32" s="120">
        <f>'Usage and Savings'!M16</f>
        <v>471.030325</v>
      </c>
      <c r="L32" s="304">
        <f>'Usage and Savings'!N16</f>
        <v>-4472.034357</v>
      </c>
      <c r="M32" s="20"/>
      <c r="N32" s="305">
        <f>'Usage and Savings'!O16</f>
        <v>1799.047015</v>
      </c>
      <c r="O32" s="62"/>
      <c r="P32" s="62"/>
      <c r="Q32" s="62"/>
      <c r="R32" s="62"/>
      <c r="S32" s="62"/>
      <c r="T32" s="62"/>
      <c r="U32" s="62"/>
      <c r="V32" s="62"/>
      <c r="W32" s="62"/>
      <c r="X32" s="62"/>
      <c r="Y32" s="62"/>
      <c r="Z32" s="62"/>
    </row>
    <row r="33" ht="45.0" customHeight="1">
      <c r="A33" s="118">
        <v>5.0</v>
      </c>
      <c r="B33" s="119" t="str">
        <f>'Usage and Savings'!C17</f>
        <v>4000 kWh</v>
      </c>
      <c r="C33" s="120">
        <f>'Usage and Savings'!D17</f>
        <v>0.2301233475</v>
      </c>
      <c r="D33" s="304">
        <f>'Usage and Savings'!E17</f>
        <v>1001.74239</v>
      </c>
      <c r="E33" s="20"/>
      <c r="F33" s="122">
        <f>'Usage and Savings'!F17</f>
        <v>2563.21989</v>
      </c>
      <c r="G33" s="122">
        <f>'Usage and Savings'!G17</f>
        <v>0.98</v>
      </c>
      <c r="H33" s="122">
        <f>'Usage and Savings'!H17</f>
        <v>2187.641444</v>
      </c>
      <c r="I33" s="304">
        <f>'Usage and Savings'!I17</f>
        <v>503.4273723</v>
      </c>
      <c r="J33" s="20"/>
      <c r="K33" s="120">
        <f>'Usage and Savings'!M17</f>
        <v>498.3150178</v>
      </c>
      <c r="L33" s="304">
        <f>'Usage and Savings'!N17</f>
        <v>-3945.357558</v>
      </c>
      <c r="M33" s="20"/>
      <c r="N33" s="305">
        <f>'Usage and Savings'!O17</f>
        <v>2325.723815</v>
      </c>
      <c r="O33" s="62"/>
      <c r="P33" s="62"/>
      <c r="Q33" s="62"/>
      <c r="R33" s="62"/>
      <c r="S33" s="62"/>
      <c r="T33" s="62"/>
      <c r="U33" s="62"/>
      <c r="V33" s="62"/>
      <c r="W33" s="62"/>
      <c r="X33" s="62"/>
      <c r="Y33" s="62"/>
      <c r="Z33" s="62"/>
    </row>
    <row r="34" ht="45.0" customHeight="1">
      <c r="A34" s="118">
        <v>6.0</v>
      </c>
      <c r="B34" s="119" t="str">
        <f>'Usage and Savings'!C18</f>
        <v>4000 kWh</v>
      </c>
      <c r="C34" s="120">
        <f>'Usage and Savings'!D18</f>
        <v>0.2462319818</v>
      </c>
      <c r="D34" s="304">
        <f>'Usage and Savings'!E18</f>
        <v>1066.176927</v>
      </c>
      <c r="E34" s="20"/>
      <c r="F34" s="122">
        <f>'Usage and Savings'!F18</f>
        <v>2550.142238</v>
      </c>
      <c r="G34" s="122">
        <f>'Usage and Savings'!G18</f>
        <v>0.975</v>
      </c>
      <c r="H34" s="122">
        <f>'Usage and Savings'!H18</f>
        <v>2187.641444</v>
      </c>
      <c r="I34" s="304">
        <f>'Usage and Savings'!I18</f>
        <v>538.6672884</v>
      </c>
      <c r="J34" s="20"/>
      <c r="K34" s="120">
        <f>'Usage and Savings'!M18</f>
        <v>527.509639</v>
      </c>
      <c r="L34" s="304">
        <f>'Usage and Savings'!N18</f>
        <v>-3383.577192</v>
      </c>
      <c r="M34" s="20"/>
      <c r="N34" s="305">
        <f>'Usage and Savings'!O18</f>
        <v>2887.50418</v>
      </c>
      <c r="O34" s="62"/>
      <c r="P34" s="62"/>
      <c r="Q34" s="62"/>
      <c r="R34" s="62"/>
      <c r="S34" s="62"/>
      <c r="T34" s="62"/>
      <c r="U34" s="62"/>
      <c r="V34" s="62"/>
      <c r="W34" s="62"/>
      <c r="X34" s="62"/>
      <c r="Y34" s="62"/>
      <c r="Z34" s="62"/>
    </row>
    <row r="35" ht="45.0" customHeight="1">
      <c r="A35" s="118">
        <v>7.0</v>
      </c>
      <c r="B35" s="119" t="str">
        <f>'Usage and Savings'!C19</f>
        <v>4000 kWh</v>
      </c>
      <c r="C35" s="120">
        <f>'Usage and Savings'!D19</f>
        <v>0.2634682206</v>
      </c>
      <c r="D35" s="304">
        <f>'Usage and Savings'!E19</f>
        <v>1135.121882</v>
      </c>
      <c r="E35" s="20"/>
      <c r="F35" s="122">
        <f>'Usage and Savings'!F19</f>
        <v>2537.064585</v>
      </c>
      <c r="G35" s="122">
        <f>'Usage and Savings'!G19</f>
        <v>0.97</v>
      </c>
      <c r="H35" s="122">
        <f>'Usage and Savings'!H19</f>
        <v>2187.641444</v>
      </c>
      <c r="I35" s="304">
        <f>'Usage and Savings'!I19</f>
        <v>576.3739985</v>
      </c>
      <c r="J35" s="20"/>
      <c r="K35" s="120">
        <f>'Usage and Savings'!M19</f>
        <v>558.7478837</v>
      </c>
      <c r="L35" s="304">
        <f>'Usage and Savings'!N19</f>
        <v>-2784.255571</v>
      </c>
      <c r="M35" s="20"/>
      <c r="N35" s="305">
        <f>'Usage and Savings'!O19</f>
        <v>3486.825802</v>
      </c>
      <c r="O35" s="62"/>
      <c r="P35" s="62"/>
      <c r="Q35" s="62"/>
      <c r="R35" s="62"/>
      <c r="S35" s="62"/>
      <c r="T35" s="62"/>
      <c r="U35" s="62"/>
      <c r="V35" s="62"/>
      <c r="W35" s="62"/>
      <c r="X35" s="62"/>
      <c r="Y35" s="62"/>
      <c r="Z35" s="62"/>
    </row>
    <row r="36" ht="45.0" customHeight="1">
      <c r="A36" s="118">
        <v>8.0</v>
      </c>
      <c r="B36" s="119" t="str">
        <f>'Usage and Savings'!C20</f>
        <v>4000 kWh</v>
      </c>
      <c r="C36" s="120">
        <f>'Usage and Savings'!D20</f>
        <v>0.281910996</v>
      </c>
      <c r="D36" s="304">
        <f>'Usage and Savings'!E20</f>
        <v>1208.892984</v>
      </c>
      <c r="E36" s="20"/>
      <c r="F36" s="122">
        <f>'Usage and Savings'!F20</f>
        <v>2523.986933</v>
      </c>
      <c r="G36" s="122">
        <f>'Usage and Savings'!G20</f>
        <v>0.965</v>
      </c>
      <c r="H36" s="122">
        <f>'Usage and Savings'!H20</f>
        <v>2187.641444</v>
      </c>
      <c r="I36" s="304">
        <f>'Usage and Savings'!I20</f>
        <v>616.7201784</v>
      </c>
      <c r="J36" s="20"/>
      <c r="K36" s="120">
        <f>'Usage and Savings'!M20</f>
        <v>592.1728056</v>
      </c>
      <c r="L36" s="304">
        <f>'Usage and Savings'!N20</f>
        <v>-2144.783954</v>
      </c>
      <c r="M36" s="20"/>
      <c r="N36" s="305">
        <f>'Usage and Savings'!O20</f>
        <v>4126.297419</v>
      </c>
      <c r="O36" s="62"/>
      <c r="P36" s="62"/>
      <c r="Q36" s="62"/>
      <c r="R36" s="62"/>
      <c r="S36" s="62"/>
      <c r="T36" s="62"/>
      <c r="U36" s="62"/>
      <c r="V36" s="62"/>
      <c r="W36" s="62"/>
      <c r="X36" s="62"/>
      <c r="Y36" s="62"/>
      <c r="Z36" s="62"/>
    </row>
    <row r="37" ht="45.0" customHeight="1">
      <c r="A37" s="118">
        <v>9.0</v>
      </c>
      <c r="B37" s="119" t="str">
        <f>'Usage and Savings'!C21</f>
        <v>4000 kWh</v>
      </c>
      <c r="C37" s="120">
        <f>'Usage and Savings'!D21</f>
        <v>0.3016447657</v>
      </c>
      <c r="D37" s="304">
        <f>'Usage and Savings'!E21</f>
        <v>1287.828063</v>
      </c>
      <c r="E37" s="20"/>
      <c r="F37" s="122">
        <f>'Usage and Savings'!F21</f>
        <v>2510.90928</v>
      </c>
      <c r="G37" s="122">
        <f>'Usage and Savings'!G21</f>
        <v>0.96</v>
      </c>
      <c r="H37" s="122">
        <f>'Usage and Savings'!H21</f>
        <v>2187.641444</v>
      </c>
      <c r="I37" s="304">
        <f>'Usage and Savings'!I21</f>
        <v>659.8905909</v>
      </c>
      <c r="J37" s="20"/>
      <c r="K37" s="120">
        <f>'Usage and Savings'!M21</f>
        <v>627.937472</v>
      </c>
      <c r="L37" s="304">
        <f>'Usage and Savings'!N21</f>
        <v>-1462.370531</v>
      </c>
      <c r="M37" s="20"/>
      <c r="N37" s="305">
        <f>'Usage and Savings'!O21</f>
        <v>4808.710841</v>
      </c>
      <c r="O37" s="62"/>
      <c r="P37" s="62"/>
      <c r="Q37" s="62"/>
      <c r="R37" s="62"/>
      <c r="S37" s="62"/>
      <c r="T37" s="62"/>
      <c r="U37" s="62"/>
      <c r="V37" s="62"/>
      <c r="W37" s="62"/>
      <c r="X37" s="62"/>
      <c r="Y37" s="62"/>
      <c r="Z37" s="62"/>
    </row>
    <row r="38" ht="45.0" customHeight="1">
      <c r="A38" s="118">
        <v>10.0</v>
      </c>
      <c r="B38" s="119" t="str">
        <f>'Usage and Savings'!C22</f>
        <v>4000 kWh</v>
      </c>
      <c r="C38" s="120">
        <f>'Usage and Savings'!D22</f>
        <v>0.3227598993</v>
      </c>
      <c r="D38" s="304">
        <f>'Usage and Savings'!E22</f>
        <v>1372.288597</v>
      </c>
      <c r="E38" s="20"/>
      <c r="F38" s="122">
        <f>'Usage and Savings'!F22</f>
        <v>2497.831628</v>
      </c>
      <c r="G38" s="122">
        <f>'Usage and Savings'!G22</f>
        <v>0.955</v>
      </c>
      <c r="H38" s="122">
        <f>'Usage and Savings'!H22</f>
        <v>2187.641444</v>
      </c>
      <c r="I38" s="304">
        <f>'Usage and Savings'!I22</f>
        <v>706.0829323</v>
      </c>
      <c r="J38" s="20"/>
      <c r="K38" s="120">
        <f>'Usage and Savings'!M22</f>
        <v>666.205665</v>
      </c>
      <c r="L38" s="304">
        <f>'Usage and Savings'!N22</f>
        <v>-734.0275683</v>
      </c>
      <c r="M38" s="20"/>
      <c r="N38" s="305">
        <f>'Usage and Savings'!O22</f>
        <v>5537.053804</v>
      </c>
      <c r="O38" s="62"/>
      <c r="P38" s="62"/>
      <c r="Q38" s="62"/>
      <c r="R38" s="62"/>
      <c r="S38" s="62"/>
      <c r="T38" s="62"/>
      <c r="U38" s="62"/>
      <c r="V38" s="62"/>
      <c r="W38" s="62"/>
      <c r="X38" s="62"/>
      <c r="Y38" s="62"/>
      <c r="Z38" s="62"/>
    </row>
    <row r="39" ht="45.0" customHeight="1">
      <c r="A39" s="118">
        <v>11.0</v>
      </c>
      <c r="B39" s="119" t="str">
        <f>'Usage and Savings'!C23</f>
        <v>4000 kWh</v>
      </c>
      <c r="C39" s="120">
        <f>'Usage and Savings'!D23</f>
        <v>0.3453530923</v>
      </c>
      <c r="D39" s="304">
        <f>'Usage and Savings'!E23</f>
        <v>1462.661369</v>
      </c>
      <c r="E39" s="20"/>
      <c r="F39" s="122">
        <f>'Usage and Savings'!F23</f>
        <v>2484.753975</v>
      </c>
      <c r="G39" s="122">
        <f>'Usage and Savings'!G23</f>
        <v>0.95</v>
      </c>
      <c r="H39" s="122">
        <f>'Usage and Savings'!H23</f>
        <v>2187.641444</v>
      </c>
      <c r="I39" s="304">
        <f>'Usage and Savings'!I23</f>
        <v>755.5087376</v>
      </c>
      <c r="J39" s="20"/>
      <c r="K39" s="120">
        <f>'Usage and Savings'!M23</f>
        <v>707.1526316</v>
      </c>
      <c r="L39" s="304">
        <f>'Usage and Savings'!N23</f>
        <v>43.44236109</v>
      </c>
      <c r="M39" s="20"/>
      <c r="N39" s="305">
        <f>'Usage and Savings'!O23</f>
        <v>6314.523734</v>
      </c>
      <c r="O39" s="62"/>
      <c r="P39" s="62"/>
      <c r="Q39" s="62"/>
      <c r="R39" s="62"/>
      <c r="S39" s="62"/>
      <c r="T39" s="62"/>
      <c r="U39" s="62"/>
      <c r="V39" s="62"/>
      <c r="W39" s="62"/>
      <c r="X39" s="62"/>
      <c r="Y39" s="62"/>
      <c r="Z39" s="62"/>
    </row>
    <row r="40" ht="45.0" customHeight="1">
      <c r="A40" s="118">
        <v>12.0</v>
      </c>
      <c r="B40" s="119" t="str">
        <f>'Usage and Savings'!C24</f>
        <v>4000 kWh</v>
      </c>
      <c r="C40" s="120">
        <f>'Usage and Savings'!D24</f>
        <v>0.3695278087</v>
      </c>
      <c r="D40" s="304">
        <f>'Usage and Savings'!E24</f>
        <v>1559.360235</v>
      </c>
      <c r="E40" s="20"/>
      <c r="F40" s="122">
        <f>'Usage and Savings'!F24</f>
        <v>2471.676323</v>
      </c>
      <c r="G40" s="122">
        <f>'Usage and Savings'!G24</f>
        <v>0.945</v>
      </c>
      <c r="H40" s="122">
        <f>'Usage and Savings'!H24</f>
        <v>2187.641444</v>
      </c>
      <c r="I40" s="304">
        <f>'Usage and Savings'!I24</f>
        <v>808.3943492</v>
      </c>
      <c r="J40" s="20"/>
      <c r="K40" s="120">
        <f>'Usage and Savings'!M24</f>
        <v>750.9658858</v>
      </c>
      <c r="L40" s="304">
        <f>'Usage and Savings'!N24</f>
        <v>873.4610987</v>
      </c>
      <c r="M40" s="20"/>
      <c r="N40" s="305">
        <f>'Usage and Savings'!O24</f>
        <v>7144.542471</v>
      </c>
      <c r="O40" s="62"/>
      <c r="P40" s="62"/>
      <c r="Q40" s="62"/>
      <c r="R40" s="62"/>
      <c r="S40" s="62"/>
      <c r="T40" s="62"/>
      <c r="U40" s="62"/>
      <c r="V40" s="62"/>
      <c r="W40" s="62"/>
      <c r="X40" s="62"/>
      <c r="Y40" s="62"/>
      <c r="Z40" s="62"/>
    </row>
    <row r="41" ht="45.0" customHeight="1">
      <c r="A41" s="118">
        <v>13.0</v>
      </c>
      <c r="B41" s="119" t="str">
        <f>'Usage and Savings'!C25</f>
        <v>4000 kWh</v>
      </c>
      <c r="C41" s="120">
        <f>'Usage and Savings'!D25</f>
        <v>0.3953947554</v>
      </c>
      <c r="D41" s="304">
        <f>'Usage and Savings'!E25</f>
        <v>1662.828021</v>
      </c>
      <c r="E41" s="20"/>
      <c r="F41" s="122">
        <f>'Usage and Savings'!F25</f>
        <v>2458.59867</v>
      </c>
      <c r="G41" s="122">
        <f>'Usage and Savings'!G25</f>
        <v>0.94</v>
      </c>
      <c r="H41" s="122">
        <f>'Usage and Savings'!H25</f>
        <v>2187.641444</v>
      </c>
      <c r="I41" s="304">
        <f>'Usage and Savings'!I25</f>
        <v>864.9819536</v>
      </c>
      <c r="J41" s="20"/>
      <c r="K41" s="120">
        <f>'Usage and Savings'!M25</f>
        <v>797.8460678</v>
      </c>
      <c r="L41" s="304">
        <f>'Usage and Savings'!N25</f>
        <v>1759.690664</v>
      </c>
      <c r="M41" s="20"/>
      <c r="N41" s="305">
        <f>'Usage and Savings'!O25</f>
        <v>8030.772037</v>
      </c>
      <c r="O41" s="62"/>
      <c r="P41" s="62"/>
      <c r="Q41" s="62"/>
      <c r="R41" s="62"/>
      <c r="S41" s="62"/>
      <c r="T41" s="62"/>
      <c r="U41" s="62"/>
      <c r="V41" s="62"/>
      <c r="W41" s="62"/>
      <c r="X41" s="62"/>
      <c r="Y41" s="62"/>
      <c r="Z41" s="62"/>
    </row>
    <row r="42" ht="45.0" customHeight="1">
      <c r="A42" s="118">
        <v>14.0</v>
      </c>
      <c r="B42" s="119" t="str">
        <f>'Usage and Savings'!C26</f>
        <v>4000 kWh</v>
      </c>
      <c r="C42" s="120">
        <f>'Usage and Savings'!D26</f>
        <v>0.4230723882</v>
      </c>
      <c r="D42" s="304">
        <f>'Usage and Savings'!E26</f>
        <v>1773.538553</v>
      </c>
      <c r="E42" s="20"/>
      <c r="F42" s="122">
        <f>'Usage and Savings'!F26</f>
        <v>2445.521018</v>
      </c>
      <c r="G42" s="122">
        <f>'Usage and Savings'!G26</f>
        <v>0.935</v>
      </c>
      <c r="H42" s="122">
        <f>'Usage and Savings'!H26</f>
        <v>2187.641444</v>
      </c>
      <c r="I42" s="304">
        <f>'Usage and Savings'!I26</f>
        <v>925.5306904</v>
      </c>
      <c r="J42" s="20"/>
      <c r="K42" s="120">
        <f>'Usage and Savings'!M26</f>
        <v>848.0078626</v>
      </c>
      <c r="L42" s="304">
        <f>'Usage and Savings'!N26</f>
        <v>2706.050121</v>
      </c>
      <c r="M42" s="20"/>
      <c r="N42" s="305">
        <f>'Usage and Savings'!O26</f>
        <v>8977.131494</v>
      </c>
      <c r="O42" s="62"/>
      <c r="P42" s="62"/>
      <c r="Q42" s="62"/>
      <c r="R42" s="62"/>
      <c r="S42" s="62"/>
      <c r="T42" s="62"/>
      <c r="U42" s="62"/>
      <c r="V42" s="62"/>
      <c r="W42" s="62"/>
      <c r="X42" s="62"/>
      <c r="Y42" s="62"/>
      <c r="Z42" s="62"/>
    </row>
    <row r="43" ht="45.0" customHeight="1">
      <c r="A43" s="118">
        <v>15.0</v>
      </c>
      <c r="B43" s="119" t="str">
        <f>'Usage and Savings'!C27</f>
        <v>4000 kWh</v>
      </c>
      <c r="C43" s="120">
        <f>'Usage and Savings'!D27</f>
        <v>0.4526874554</v>
      </c>
      <c r="D43" s="304">
        <f>'Usage and Savings'!E27</f>
        <v>1891.998822</v>
      </c>
      <c r="E43" s="20"/>
      <c r="F43" s="122">
        <f>'Usage and Savings'!F27</f>
        <v>2432.443365</v>
      </c>
      <c r="G43" s="122">
        <f>'Usage and Savings'!G27</f>
        <v>0.93</v>
      </c>
      <c r="H43" s="122">
        <f>'Usage and Savings'!H27</f>
        <v>2187.641444</v>
      </c>
      <c r="I43" s="304">
        <f>'Usage and Savings'!I27</f>
        <v>990.3178387</v>
      </c>
      <c r="J43" s="20"/>
      <c r="K43" s="120">
        <f>'Usage and Savings'!M27</f>
        <v>901.6809829</v>
      </c>
      <c r="L43" s="304">
        <f>'Usage and Savings'!N27</f>
        <v>3716.733628</v>
      </c>
      <c r="M43" s="20"/>
      <c r="N43" s="305">
        <f>'Usage and Savings'!O27</f>
        <v>9987.815</v>
      </c>
      <c r="O43" s="62"/>
      <c r="P43" s="62"/>
      <c r="Q43" s="62"/>
      <c r="R43" s="62"/>
      <c r="S43" s="62"/>
      <c r="T43" s="62"/>
      <c r="U43" s="62"/>
      <c r="V43" s="62"/>
      <c r="W43" s="62"/>
      <c r="X43" s="62"/>
      <c r="Y43" s="62"/>
      <c r="Z43" s="62"/>
    </row>
    <row r="44" ht="45.0" customHeight="1">
      <c r="A44" s="118">
        <v>16.0</v>
      </c>
      <c r="B44" s="119" t="str">
        <f>'Usage and Savings'!C28</f>
        <v>4000 kWh</v>
      </c>
      <c r="C44" s="120">
        <f>'Usage and Savings'!D28</f>
        <v>0.4843755773</v>
      </c>
      <c r="D44" s="304">
        <f>'Usage and Savings'!E28</f>
        <v>2018.751309</v>
      </c>
      <c r="E44" s="20"/>
      <c r="F44" s="122">
        <f>'Usage and Savings'!F28</f>
        <v>2419.365713</v>
      </c>
      <c r="G44" s="122">
        <f>'Usage and Savings'!G28</f>
        <v>0.925</v>
      </c>
      <c r="H44" s="122">
        <f>'Usage and Savings'!H28</f>
        <v>2187.641444</v>
      </c>
      <c r="I44" s="304">
        <f>'Usage and Savings'!I28</f>
        <v>1059.640087</v>
      </c>
      <c r="J44" s="20"/>
      <c r="K44" s="120">
        <f>'Usage and Savings'!M28</f>
        <v>959.1112217</v>
      </c>
      <c r="L44" s="304">
        <f>'Usage and Savings'!N28</f>
        <v>4796.229752</v>
      </c>
      <c r="M44" s="20"/>
      <c r="N44" s="305">
        <f>'Usage and Savings'!O28</f>
        <v>11067.31112</v>
      </c>
      <c r="O44" s="62"/>
      <c r="P44" s="62"/>
      <c r="Q44" s="62"/>
      <c r="R44" s="62"/>
      <c r="S44" s="62"/>
      <c r="T44" s="62"/>
      <c r="U44" s="62"/>
      <c r="V44" s="62"/>
      <c r="W44" s="62"/>
      <c r="X44" s="62"/>
      <c r="Y44" s="62"/>
      <c r="Z44" s="62"/>
    </row>
    <row r="45" ht="45.0" customHeight="1">
      <c r="A45" s="118">
        <v>17.0</v>
      </c>
      <c r="B45" s="119" t="str">
        <f>'Usage and Savings'!C29</f>
        <v>4000 kWh</v>
      </c>
      <c r="C45" s="120">
        <f>'Usage and Savings'!D29</f>
        <v>0.5182818677</v>
      </c>
      <c r="D45" s="304">
        <f>'Usage and Savings'!E29</f>
        <v>2154.376471</v>
      </c>
      <c r="E45" s="20"/>
      <c r="F45" s="122">
        <f>'Usage and Savings'!F29</f>
        <v>2406.28806</v>
      </c>
      <c r="G45" s="122">
        <f>'Usage and Savings'!G29</f>
        <v>0.92</v>
      </c>
      <c r="H45" s="122">
        <f>'Usage and Savings'!H29</f>
        <v>2187.641444</v>
      </c>
      <c r="I45" s="304">
        <f>'Usage and Savings'!I29</f>
        <v>1133.814894</v>
      </c>
      <c r="J45" s="20"/>
      <c r="K45" s="120">
        <f>'Usage and Savings'!M29</f>
        <v>1020.561577</v>
      </c>
      <c r="L45" s="304">
        <f>'Usage and Savings'!N29</f>
        <v>5949.342146</v>
      </c>
      <c r="M45" s="20"/>
      <c r="N45" s="305">
        <f>'Usage and Savings'!O29</f>
        <v>12220.42352</v>
      </c>
      <c r="O45" s="62"/>
      <c r="P45" s="62"/>
      <c r="Q45" s="62"/>
      <c r="R45" s="62"/>
      <c r="S45" s="62"/>
      <c r="T45" s="62"/>
      <c r="U45" s="62"/>
      <c r="V45" s="62"/>
      <c r="W45" s="62"/>
      <c r="X45" s="62"/>
      <c r="Y45" s="62"/>
      <c r="Z45" s="62"/>
    </row>
    <row r="46" ht="45.0" customHeight="1">
      <c r="A46" s="118">
        <v>18.0</v>
      </c>
      <c r="B46" s="119" t="str">
        <f>'Usage and Savings'!C30</f>
        <v>4000 kWh</v>
      </c>
      <c r="C46" s="120">
        <f>'Usage and Savings'!D30</f>
        <v>0.5545615984</v>
      </c>
      <c r="D46" s="304">
        <f>'Usage and Savings'!E30</f>
        <v>2299.495394</v>
      </c>
      <c r="E46" s="20"/>
      <c r="F46" s="122">
        <f>'Usage and Savings'!F30</f>
        <v>2393.210408</v>
      </c>
      <c r="G46" s="122">
        <f>'Usage and Savings'!G30</f>
        <v>0.915</v>
      </c>
      <c r="H46" s="122">
        <f>'Usage and Savings'!H30</f>
        <v>2187.641444</v>
      </c>
      <c r="I46" s="304">
        <f>'Usage and Savings'!I30</f>
        <v>1213.181936</v>
      </c>
      <c r="J46" s="20"/>
      <c r="K46" s="120">
        <f>'Usage and Savings'!M30</f>
        <v>1086.313458</v>
      </c>
      <c r="L46" s="304">
        <f>'Usage and Savings'!N30</f>
        <v>7181.211661</v>
      </c>
      <c r="M46" s="20"/>
      <c r="N46" s="305">
        <f>'Usage and Savings'!O30</f>
        <v>13452.29303</v>
      </c>
      <c r="O46" s="62"/>
      <c r="P46" s="62"/>
      <c r="Q46" s="62"/>
      <c r="R46" s="62"/>
      <c r="S46" s="62"/>
      <c r="T46" s="62"/>
      <c r="U46" s="62"/>
      <c r="V46" s="62"/>
      <c r="W46" s="62"/>
      <c r="X46" s="62"/>
      <c r="Y46" s="62"/>
      <c r="Z46" s="62"/>
    </row>
    <row r="47" ht="45.0" customHeight="1">
      <c r="A47" s="118">
        <v>19.0</v>
      </c>
      <c r="B47" s="119" t="str">
        <f>'Usage and Savings'!C31</f>
        <v>4000 kWh</v>
      </c>
      <c r="C47" s="120">
        <f>'Usage and Savings'!D31</f>
        <v>0.5933809103</v>
      </c>
      <c r="D47" s="304">
        <f>'Usage and Savings'!E31</f>
        <v>2454.772641</v>
      </c>
      <c r="E47" s="20"/>
      <c r="F47" s="122">
        <f>'Usage and Savings'!F31</f>
        <v>2380.132755</v>
      </c>
      <c r="G47" s="122">
        <f>'Usage and Savings'!G31</f>
        <v>0.91</v>
      </c>
      <c r="H47" s="122">
        <f>'Usage and Savings'!H31</f>
        <v>2187.641444</v>
      </c>
      <c r="I47" s="304">
        <f>'Usage and Savings'!I31</f>
        <v>1298.104672</v>
      </c>
      <c r="J47" s="20"/>
      <c r="K47" s="120">
        <f>'Usage and Savings'!M31</f>
        <v>1156.66797</v>
      </c>
      <c r="L47" s="304">
        <f>'Usage and Savings'!N31</f>
        <v>8497.340029</v>
      </c>
      <c r="M47" s="20"/>
      <c r="N47" s="305">
        <f>'Usage and Savings'!O31</f>
        <v>14768.4214</v>
      </c>
      <c r="O47" s="62"/>
      <c r="P47" s="62"/>
      <c r="Q47" s="62"/>
      <c r="R47" s="62"/>
      <c r="S47" s="62"/>
      <c r="T47" s="62"/>
      <c r="U47" s="62"/>
      <c r="V47" s="62"/>
      <c r="W47" s="62"/>
      <c r="X47" s="62"/>
      <c r="Y47" s="62"/>
      <c r="Z47" s="62"/>
    </row>
    <row r="48" ht="45.0" customHeight="1">
      <c r="A48" s="156">
        <v>20.0</v>
      </c>
      <c r="B48" s="157" t="str">
        <f>'Usage and Savings'!C32</f>
        <v>4000 kWh</v>
      </c>
      <c r="C48" s="158">
        <f>'Usage and Savings'!D32</f>
        <v>0.6349175741</v>
      </c>
      <c r="D48" s="306">
        <f>'Usage and Savings'!E32</f>
        <v>2620.919296</v>
      </c>
      <c r="E48" s="101"/>
      <c r="F48" s="307">
        <f>'Usage and Savings'!F32</f>
        <v>2367.055103</v>
      </c>
      <c r="G48" s="307">
        <f>'Usage and Savings'!G32</f>
        <v>0.905</v>
      </c>
      <c r="H48" s="307">
        <f>'Usage and Savings'!H32</f>
        <v>2187.641444</v>
      </c>
      <c r="I48" s="306">
        <f>'Usage and Savings'!I32</f>
        <v>1388.971999</v>
      </c>
      <c r="J48" s="101"/>
      <c r="K48" s="158">
        <f>'Usage and Savings'!M32</f>
        <v>1231.947298</v>
      </c>
      <c r="L48" s="306">
        <f>'Usage and Savings'!N32</f>
        <v>9903.61519</v>
      </c>
      <c r="M48" s="101"/>
      <c r="N48" s="308">
        <f>'Usage and Savings'!O32</f>
        <v>16174.69656</v>
      </c>
      <c r="O48" s="62"/>
      <c r="P48" s="62"/>
      <c r="Q48" s="62"/>
      <c r="R48" s="62"/>
      <c r="S48" s="62"/>
      <c r="T48" s="62"/>
      <c r="U48" s="62"/>
      <c r="V48" s="62"/>
      <c r="W48" s="62"/>
      <c r="X48" s="62"/>
      <c r="Y48" s="62"/>
      <c r="Z48" s="62"/>
    </row>
    <row r="49" ht="197.25" customHeight="1">
      <c r="A49" s="309"/>
      <c r="B49" s="310"/>
      <c r="C49" s="310"/>
      <c r="D49" s="310"/>
      <c r="E49" s="310"/>
      <c r="F49" s="310"/>
      <c r="G49" s="310"/>
      <c r="H49" s="310"/>
      <c r="I49" s="310"/>
      <c r="J49" s="310"/>
      <c r="K49" s="310"/>
      <c r="L49" s="310"/>
      <c r="M49" s="310"/>
      <c r="N49" s="311"/>
      <c r="O49" s="62"/>
      <c r="P49" s="62"/>
      <c r="Q49" s="62"/>
      <c r="R49" s="62"/>
      <c r="S49" s="62"/>
      <c r="T49" s="62"/>
      <c r="U49" s="62"/>
      <c r="V49" s="62"/>
      <c r="W49" s="62"/>
      <c r="X49" s="62"/>
      <c r="Y49" s="62"/>
      <c r="Z49" s="62"/>
    </row>
    <row r="50" ht="81.0" customHeight="1">
      <c r="A50" s="312" t="s">
        <v>524</v>
      </c>
      <c r="B50" s="169"/>
      <c r="C50" s="169"/>
      <c r="D50" s="169"/>
      <c r="E50" s="169"/>
      <c r="F50" s="169"/>
      <c r="G50" s="169"/>
      <c r="H50" s="169"/>
      <c r="I50" s="169"/>
      <c r="J50" s="169"/>
      <c r="K50" s="169"/>
      <c r="L50" s="169"/>
      <c r="M50" s="169"/>
      <c r="N50" s="116"/>
      <c r="O50" s="62"/>
      <c r="P50" s="62"/>
      <c r="Q50" s="62"/>
      <c r="R50" s="62"/>
      <c r="S50" s="62"/>
      <c r="T50" s="62"/>
      <c r="U50" s="62"/>
      <c r="V50" s="62"/>
      <c r="W50" s="62"/>
      <c r="X50" s="62"/>
      <c r="Y50" s="62"/>
      <c r="Z50" s="62"/>
    </row>
    <row r="51" ht="38.25" customHeight="1">
      <c r="A51" s="68" t="s">
        <v>525</v>
      </c>
      <c r="B51" s="29"/>
      <c r="C51" s="29"/>
      <c r="D51" s="29"/>
      <c r="E51" s="29"/>
      <c r="F51" s="29"/>
      <c r="G51" s="29"/>
      <c r="H51" s="29"/>
      <c r="I51" s="29"/>
      <c r="J51" s="29"/>
      <c r="K51" s="29"/>
      <c r="L51" s="29"/>
      <c r="M51" s="29"/>
      <c r="N51" s="64"/>
      <c r="O51" s="62"/>
      <c r="P51" s="62"/>
      <c r="Q51" s="62"/>
      <c r="R51" s="62"/>
      <c r="S51" s="62"/>
      <c r="T51" s="62"/>
      <c r="U51" s="62"/>
      <c r="V51" s="62"/>
      <c r="W51" s="62"/>
      <c r="X51" s="62"/>
      <c r="Y51" s="62"/>
      <c r="Z51" s="62"/>
    </row>
    <row r="52" ht="48.0" customHeight="1">
      <c r="A52" s="313" t="s">
        <v>526</v>
      </c>
      <c r="B52" s="29"/>
      <c r="C52" s="29"/>
      <c r="D52" s="29"/>
      <c r="E52" s="29"/>
      <c r="F52" s="29"/>
      <c r="G52" s="29"/>
      <c r="H52" s="29"/>
      <c r="I52" s="29"/>
      <c r="J52" s="29"/>
      <c r="K52" s="29"/>
      <c r="L52" s="29"/>
      <c r="M52" s="29"/>
      <c r="N52" s="64"/>
      <c r="O52" s="62"/>
      <c r="P52" s="62"/>
      <c r="Q52" s="62"/>
      <c r="R52" s="62"/>
      <c r="S52" s="62"/>
      <c r="T52" s="62"/>
      <c r="U52" s="62"/>
      <c r="V52" s="62"/>
      <c r="W52" s="62"/>
      <c r="X52" s="62"/>
      <c r="Y52" s="62"/>
      <c r="Z52" s="62"/>
    </row>
    <row r="53" ht="25.5" customHeight="1">
      <c r="A53" s="179" t="s">
        <v>527</v>
      </c>
      <c r="B53" s="20"/>
      <c r="C53" s="180" t="str">
        <f>Input!D3</f>
        <v>44293</v>
      </c>
      <c r="D53" s="29"/>
      <c r="E53" s="29"/>
      <c r="F53" s="29"/>
      <c r="G53" s="29"/>
      <c r="H53" s="29"/>
      <c r="I53" s="29"/>
      <c r="J53" s="29"/>
      <c r="K53" s="29"/>
      <c r="L53" s="29"/>
      <c r="M53" s="29"/>
      <c r="N53" s="64"/>
      <c r="O53" s="62"/>
      <c r="P53" s="62"/>
      <c r="Q53" s="62"/>
      <c r="R53" s="62"/>
      <c r="S53" s="62"/>
      <c r="T53" s="62"/>
      <c r="U53" s="62"/>
      <c r="V53" s="62"/>
      <c r="W53" s="62"/>
      <c r="X53" s="62"/>
      <c r="Y53" s="62"/>
      <c r="Z53" s="62"/>
    </row>
    <row r="54" ht="31.5" customHeight="1">
      <c r="A54" s="314" t="s">
        <v>528</v>
      </c>
      <c r="B54" s="20"/>
      <c r="C54" s="315" t="s">
        <v>0</v>
      </c>
      <c r="D54" s="29"/>
      <c r="E54" s="29"/>
      <c r="F54" s="29"/>
      <c r="G54" s="29"/>
      <c r="H54" s="29"/>
      <c r="I54" s="29"/>
      <c r="J54" s="29"/>
      <c r="K54" s="29"/>
      <c r="L54" s="29"/>
      <c r="M54" s="29"/>
      <c r="N54" s="64"/>
      <c r="O54" s="175"/>
      <c r="P54" s="175"/>
      <c r="Q54" s="175"/>
      <c r="R54" s="175"/>
      <c r="S54" s="175"/>
      <c r="T54" s="175"/>
      <c r="U54" s="175"/>
      <c r="V54" s="175"/>
      <c r="W54" s="175"/>
      <c r="X54" s="175"/>
      <c r="Y54" s="175"/>
      <c r="Z54" s="175"/>
    </row>
    <row r="55" ht="31.5" customHeight="1">
      <c r="A55" s="179">
        <v>1.0</v>
      </c>
      <c r="B55" s="20"/>
      <c r="C55" s="180" t="str">
        <f>"Suplly,Installation, Commissioning and Handover of Solar Photovoltaic System ( "&amp;H8&amp;" kWdc )"</f>
        <v>Suplly,Installation, Commissioning and Handover of Solar Photovoltaic System ( 2.97 kWdc )</v>
      </c>
      <c r="D55" s="29"/>
      <c r="E55" s="29"/>
      <c r="F55" s="29"/>
      <c r="G55" s="29"/>
      <c r="H55" s="29"/>
      <c r="I55" s="29"/>
      <c r="J55" s="29"/>
      <c r="K55" s="29"/>
      <c r="L55" s="29"/>
      <c r="M55" s="29"/>
      <c r="N55" s="64"/>
      <c r="O55" s="62"/>
      <c r="P55" s="62"/>
      <c r="Q55" s="62"/>
      <c r="R55" s="62"/>
      <c r="S55" s="62"/>
      <c r="T55" s="62"/>
      <c r="U55" s="62"/>
      <c r="V55" s="62"/>
      <c r="W55" s="62"/>
      <c r="X55" s="62"/>
      <c r="Y55" s="62"/>
      <c r="Z55" s="62"/>
    </row>
    <row r="56" ht="31.5" customHeight="1">
      <c r="A56" s="179">
        <v>2.0</v>
      </c>
      <c r="B56" s="20"/>
      <c r="C56" s="180" t="str">
        <f>"Supply, Installation, Commissioning and Handover of Battery Storage System ( "&amp;Input!D22&amp;" kWdc )"</f>
        <v>Supply, Installation, Commissioning and Handover of Battery Storage System ( 5 kWdc )</v>
      </c>
      <c r="D56" s="29"/>
      <c r="E56" s="29"/>
      <c r="F56" s="29"/>
      <c r="G56" s="29"/>
      <c r="H56" s="29"/>
      <c r="I56" s="29"/>
      <c r="J56" s="29"/>
      <c r="K56" s="29"/>
      <c r="L56" s="29"/>
      <c r="M56" s="29"/>
      <c r="N56" s="64"/>
      <c r="O56" s="62"/>
      <c r="P56" s="62"/>
      <c r="Q56" s="62"/>
      <c r="R56" s="62"/>
      <c r="S56" s="62"/>
      <c r="T56" s="62"/>
      <c r="U56" s="62"/>
      <c r="V56" s="62"/>
      <c r="W56" s="62"/>
      <c r="X56" s="62"/>
      <c r="Y56" s="62"/>
      <c r="Z56" s="62"/>
    </row>
    <row r="57" ht="31.5" customHeight="1">
      <c r="A57" s="314" t="s">
        <v>528</v>
      </c>
      <c r="B57" s="20"/>
      <c r="C57" s="315" t="s">
        <v>529</v>
      </c>
      <c r="D57" s="29"/>
      <c r="E57" s="29"/>
      <c r="F57" s="29"/>
      <c r="G57" s="29"/>
      <c r="H57" s="29"/>
      <c r="I57" s="29"/>
      <c r="J57" s="29"/>
      <c r="K57" s="29"/>
      <c r="L57" s="29"/>
      <c r="M57" s="29"/>
      <c r="N57" s="64"/>
      <c r="O57" s="62"/>
      <c r="P57" s="62"/>
      <c r="Q57" s="62"/>
      <c r="R57" s="62"/>
      <c r="S57" s="62"/>
      <c r="T57" s="62"/>
      <c r="U57" s="62"/>
      <c r="V57" s="62"/>
      <c r="W57" s="62"/>
      <c r="X57" s="62"/>
      <c r="Y57" s="62"/>
      <c r="Z57" s="62"/>
    </row>
    <row r="58" ht="31.5" customHeight="1">
      <c r="A58" s="179">
        <v>3.0</v>
      </c>
      <c r="B58" s="20"/>
      <c r="C58" s="180" t="str">
        <f>Input!D36</f>
        <v>Solar Edge</v>
      </c>
      <c r="D58" s="29"/>
      <c r="E58" s="29"/>
      <c r="F58" s="29"/>
      <c r="G58" s="29"/>
      <c r="H58" s="29"/>
      <c r="I58" s="29"/>
      <c r="J58" s="29"/>
      <c r="K58" s="29"/>
      <c r="L58" s="29"/>
      <c r="M58" s="29"/>
      <c r="N58" s="64"/>
      <c r="O58" s="62"/>
      <c r="P58" s="62"/>
      <c r="Q58" s="62"/>
      <c r="R58" s="62"/>
      <c r="S58" s="62"/>
      <c r="T58" s="62"/>
      <c r="U58" s="62"/>
      <c r="V58" s="62"/>
      <c r="W58" s="62"/>
      <c r="X58" s="62"/>
      <c r="Y58" s="62"/>
      <c r="Z58" s="62"/>
    </row>
    <row r="59" ht="31.5" customHeight="1">
      <c r="A59" s="179">
        <v>4.0</v>
      </c>
      <c r="B59" s="20"/>
      <c r="C59" s="180" t="str">
        <f>Input!D37</f>
        <v>None</v>
      </c>
      <c r="D59" s="29"/>
      <c r="E59" s="29"/>
      <c r="F59" s="29"/>
      <c r="G59" s="29"/>
      <c r="H59" s="29"/>
      <c r="I59" s="29"/>
      <c r="J59" s="29"/>
      <c r="K59" s="29"/>
      <c r="L59" s="29"/>
      <c r="M59" s="29"/>
      <c r="N59" s="64"/>
      <c r="O59" s="62"/>
      <c r="P59" s="62"/>
      <c r="Q59" s="62"/>
      <c r="R59" s="62"/>
      <c r="S59" s="62"/>
      <c r="T59" s="62"/>
      <c r="U59" s="62"/>
      <c r="V59" s="62"/>
      <c r="W59" s="62"/>
      <c r="X59" s="62"/>
      <c r="Y59" s="62"/>
      <c r="Z59" s="62"/>
    </row>
    <row r="60" ht="31.5" customHeight="1">
      <c r="A60" s="179">
        <v>5.0</v>
      </c>
      <c r="B60" s="20"/>
      <c r="C60" s="180" t="str">
        <f>Input!D38</f>
        <v>None</v>
      </c>
      <c r="D60" s="29"/>
      <c r="E60" s="29"/>
      <c r="F60" s="29"/>
      <c r="G60" s="29"/>
      <c r="H60" s="29"/>
      <c r="I60" s="29"/>
      <c r="J60" s="29"/>
      <c r="K60" s="29"/>
      <c r="L60" s="29"/>
      <c r="M60" s="29"/>
      <c r="N60" s="64"/>
      <c r="O60" s="62"/>
      <c r="P60" s="62"/>
      <c r="Q60" s="62"/>
      <c r="R60" s="62"/>
      <c r="S60" s="62"/>
      <c r="T60" s="62"/>
      <c r="U60" s="62"/>
      <c r="V60" s="62"/>
      <c r="W60" s="62"/>
      <c r="X60" s="62"/>
      <c r="Y60" s="62"/>
      <c r="Z60" s="62"/>
    </row>
    <row r="61" ht="31.5" customHeight="1">
      <c r="A61" s="179">
        <v>6.0</v>
      </c>
      <c r="B61" s="20"/>
      <c r="C61" s="180" t="str">
        <f>Input!D39</f>
        <v>None</v>
      </c>
      <c r="D61" s="29"/>
      <c r="E61" s="29"/>
      <c r="F61" s="29"/>
      <c r="G61" s="29"/>
      <c r="H61" s="29"/>
      <c r="I61" s="29"/>
      <c r="J61" s="29"/>
      <c r="K61" s="29"/>
      <c r="L61" s="29"/>
      <c r="M61" s="29"/>
      <c r="N61" s="64"/>
      <c r="O61" s="62"/>
      <c r="P61" s="62"/>
      <c r="Q61" s="62"/>
      <c r="R61" s="62"/>
      <c r="S61" s="62"/>
      <c r="T61" s="62"/>
      <c r="U61" s="62"/>
      <c r="V61" s="62"/>
      <c r="W61" s="62"/>
      <c r="X61" s="62"/>
      <c r="Y61" s="62"/>
      <c r="Z61" s="62"/>
    </row>
    <row r="62" ht="31.5" customHeight="1">
      <c r="A62" s="316" t="s">
        <v>38</v>
      </c>
      <c r="B62" s="317">
        <v>0.05</v>
      </c>
      <c r="C62" s="285">
        <f>Costing!K37</f>
        <v>298.6229225</v>
      </c>
      <c r="D62" s="29"/>
      <c r="E62" s="29"/>
      <c r="F62" s="29"/>
      <c r="G62" s="29"/>
      <c r="H62" s="29"/>
      <c r="I62" s="29"/>
      <c r="J62" s="29"/>
      <c r="K62" s="29"/>
      <c r="L62" s="29"/>
      <c r="M62" s="29"/>
      <c r="N62" s="64"/>
      <c r="O62" s="62"/>
      <c r="P62" s="62"/>
      <c r="Q62" s="62"/>
      <c r="R62" s="62"/>
      <c r="S62" s="62"/>
      <c r="T62" s="62"/>
      <c r="U62" s="62"/>
      <c r="V62" s="62"/>
      <c r="W62" s="62"/>
      <c r="X62" s="62"/>
      <c r="Y62" s="62"/>
      <c r="Z62" s="62"/>
    </row>
    <row r="63" ht="31.5" customHeight="1">
      <c r="A63" s="314" t="s">
        <v>530</v>
      </c>
      <c r="B63" s="29"/>
      <c r="C63" s="29"/>
      <c r="D63" s="29"/>
      <c r="E63" s="29"/>
      <c r="F63" s="29"/>
      <c r="G63" s="29"/>
      <c r="H63" s="29"/>
      <c r="I63" s="29"/>
      <c r="J63" s="29"/>
      <c r="K63" s="29"/>
      <c r="L63" s="29"/>
      <c r="M63" s="29"/>
      <c r="N63" s="64"/>
      <c r="O63" s="62"/>
      <c r="P63" s="62"/>
      <c r="Q63" s="62"/>
      <c r="R63" s="62"/>
      <c r="S63" s="62"/>
      <c r="T63" s="62"/>
      <c r="U63" s="62"/>
      <c r="V63" s="62"/>
      <c r="W63" s="62"/>
      <c r="X63" s="62"/>
      <c r="Y63" s="62"/>
      <c r="Z63" s="62"/>
    </row>
    <row r="64" ht="31.5" customHeight="1">
      <c r="A64" s="318">
        <f>Costing!L37</f>
        <v>6271.081373</v>
      </c>
      <c r="B64" s="29"/>
      <c r="C64" s="29"/>
      <c r="D64" s="29"/>
      <c r="E64" s="29"/>
      <c r="F64" s="29"/>
      <c r="G64" s="29"/>
      <c r="H64" s="29"/>
      <c r="I64" s="29"/>
      <c r="J64" s="29"/>
      <c r="K64" s="29"/>
      <c r="L64" s="29"/>
      <c r="M64" s="29"/>
      <c r="N64" s="64"/>
      <c r="O64" s="62"/>
      <c r="P64" s="62"/>
      <c r="Q64" s="62"/>
      <c r="R64" s="62"/>
      <c r="S64" s="62"/>
      <c r="T64" s="62"/>
      <c r="U64" s="62"/>
      <c r="V64" s="62"/>
      <c r="W64" s="62"/>
      <c r="X64" s="62"/>
      <c r="Y64" s="62"/>
      <c r="Z64" s="62"/>
    </row>
    <row r="65" ht="147.75" customHeight="1">
      <c r="A65" s="319" t="s">
        <v>632</v>
      </c>
      <c r="B65" s="29"/>
      <c r="C65" s="29"/>
      <c r="D65" s="29"/>
      <c r="E65" s="29"/>
      <c r="F65" s="29"/>
      <c r="G65" s="29"/>
      <c r="H65" s="29"/>
      <c r="I65" s="29"/>
      <c r="J65" s="29"/>
      <c r="K65" s="29"/>
      <c r="L65" s="29"/>
      <c r="M65" s="29"/>
      <c r="N65" s="64"/>
      <c r="O65" s="62"/>
      <c r="P65" s="62"/>
      <c r="Q65" s="62"/>
      <c r="R65" s="62"/>
      <c r="S65" s="62"/>
      <c r="T65" s="62"/>
      <c r="U65" s="62"/>
      <c r="V65" s="62"/>
      <c r="W65" s="62"/>
      <c r="X65" s="62"/>
      <c r="Y65" s="62"/>
      <c r="Z65" s="62"/>
    </row>
    <row r="66" ht="65.25" customHeight="1">
      <c r="A66" s="179" t="s">
        <v>531</v>
      </c>
      <c r="B66" s="20"/>
      <c r="C66" s="180" t="s">
        <v>633</v>
      </c>
      <c r="D66" s="29"/>
      <c r="E66" s="29"/>
      <c r="F66" s="29"/>
      <c r="G66" s="29"/>
      <c r="H66" s="29"/>
      <c r="I66" s="29"/>
      <c r="J66" s="29"/>
      <c r="K66" s="29"/>
      <c r="L66" s="29"/>
      <c r="M66" s="29"/>
      <c r="N66" s="64"/>
      <c r="O66" s="62"/>
      <c r="P66" s="62"/>
      <c r="Q66" s="62"/>
      <c r="R66" s="62"/>
      <c r="S66" s="62"/>
      <c r="T66" s="62"/>
      <c r="U66" s="62"/>
      <c r="V66" s="62"/>
      <c r="W66" s="62"/>
      <c r="X66" s="62"/>
      <c r="Y66" s="62"/>
      <c r="Z66" s="62"/>
    </row>
    <row r="67" ht="65.25" customHeight="1">
      <c r="A67" s="179" t="s">
        <v>634</v>
      </c>
      <c r="B67" s="20"/>
      <c r="C67" s="180" t="str">
        <f>CONCATENATE(Input!D27, " ", Input!D28, ", ", Input!D29, ", ", Input!D30)</f>
        <v> , , </v>
      </c>
      <c r="D67" s="29"/>
      <c r="E67" s="29"/>
      <c r="F67" s="29"/>
      <c r="G67" s="29"/>
      <c r="H67" s="29"/>
      <c r="I67" s="29"/>
      <c r="J67" s="29"/>
      <c r="K67" s="29"/>
      <c r="L67" s="29"/>
      <c r="M67" s="29"/>
      <c r="N67" s="64"/>
      <c r="O67" s="62"/>
      <c r="P67" s="62"/>
      <c r="Q67" s="62"/>
      <c r="R67" s="62"/>
      <c r="S67" s="62"/>
      <c r="T67" s="62"/>
      <c r="U67" s="62"/>
      <c r="V67" s="62"/>
      <c r="W67" s="62"/>
      <c r="X67" s="62"/>
      <c r="Y67" s="62"/>
      <c r="Z67" s="62"/>
    </row>
    <row r="68" ht="65.25" customHeight="1">
      <c r="A68" s="179" t="s">
        <v>635</v>
      </c>
      <c r="B68" s="20"/>
      <c r="C68" s="180" t="str">
        <f>CONCATENATE(Input!D24, " ",Input!D25, " ", Input!D26)</f>
        <v>  </v>
      </c>
      <c r="D68" s="29"/>
      <c r="E68" s="29"/>
      <c r="F68" s="29"/>
      <c r="G68" s="29"/>
      <c r="H68" s="29"/>
      <c r="I68" s="29"/>
      <c r="J68" s="29"/>
      <c r="K68" s="29"/>
      <c r="L68" s="29"/>
      <c r="M68" s="29"/>
      <c r="N68" s="64"/>
      <c r="O68" s="62"/>
      <c r="P68" s="62"/>
      <c r="Q68" s="62"/>
      <c r="R68" s="62"/>
      <c r="S68" s="62"/>
      <c r="T68" s="62"/>
      <c r="U68" s="62"/>
      <c r="V68" s="62"/>
      <c r="W68" s="62"/>
      <c r="X68" s="62"/>
      <c r="Y68" s="62"/>
      <c r="Z68" s="62"/>
    </row>
    <row r="69" ht="65.25" customHeight="1">
      <c r="A69" s="179" t="s">
        <v>636</v>
      </c>
      <c r="B69" s="20"/>
      <c r="C69" s="180"/>
      <c r="D69" s="29"/>
      <c r="E69" s="29"/>
      <c r="F69" s="29"/>
      <c r="G69" s="29"/>
      <c r="H69" s="29"/>
      <c r="I69" s="29"/>
      <c r="J69" s="29"/>
      <c r="K69" s="29"/>
      <c r="L69" s="29"/>
      <c r="M69" s="29"/>
      <c r="N69" s="64"/>
      <c r="O69" s="62"/>
      <c r="P69" s="62"/>
      <c r="Q69" s="62"/>
      <c r="R69" s="62"/>
      <c r="S69" s="62"/>
      <c r="T69" s="62"/>
      <c r="U69" s="62"/>
      <c r="V69" s="62"/>
      <c r="W69" s="62"/>
      <c r="X69" s="62"/>
      <c r="Y69" s="62"/>
      <c r="Z69" s="62"/>
    </row>
    <row r="70" ht="65.25" customHeight="1">
      <c r="A70" s="182" t="s">
        <v>637</v>
      </c>
      <c r="B70" s="101"/>
      <c r="C70" s="320">
        <f>TODAY()</f>
        <v>44293</v>
      </c>
      <c r="D70" s="105"/>
      <c r="E70" s="105"/>
      <c r="F70" s="105"/>
      <c r="G70" s="105"/>
      <c r="H70" s="105"/>
      <c r="I70" s="105"/>
      <c r="J70" s="105"/>
      <c r="K70" s="105"/>
      <c r="L70" s="105"/>
      <c r="M70" s="105"/>
      <c r="N70" s="134"/>
      <c r="O70" s="62"/>
      <c r="P70" s="62"/>
      <c r="Q70" s="62"/>
      <c r="R70" s="62"/>
      <c r="S70" s="62"/>
      <c r="T70" s="62"/>
      <c r="U70" s="62"/>
      <c r="V70" s="62"/>
      <c r="W70" s="62"/>
      <c r="X70" s="62"/>
      <c r="Y70" s="62"/>
      <c r="Z70" s="62"/>
    </row>
    <row r="71" ht="361.5" customHeight="1">
      <c r="A71" s="184" t="s">
        <v>638</v>
      </c>
      <c r="O71" s="62"/>
      <c r="P71" s="62"/>
      <c r="Q71" s="62"/>
      <c r="R71" s="62"/>
      <c r="S71" s="62"/>
      <c r="T71" s="62"/>
      <c r="U71" s="62"/>
      <c r="V71" s="62"/>
      <c r="W71" s="62"/>
      <c r="X71" s="62"/>
      <c r="Y71" s="62"/>
      <c r="Z71" s="62"/>
    </row>
    <row r="72" ht="13.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3.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3.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3.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3.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3.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3.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3.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3.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3.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3.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3.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3.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3.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3.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3.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3.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3.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3.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3.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3.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3.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3.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3.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3.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3.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3.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3.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3.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3.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3.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3.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3.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3.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3.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3.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3.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3.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3.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3.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3.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3.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3.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3.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3.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3.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3.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3.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3.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3.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3.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3.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3.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3.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3.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3.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3.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3.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3.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3.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3.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3.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3.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3.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3.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3.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3.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3.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3.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3.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3.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3.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3.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3.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3.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3.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3.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3.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3.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3.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3.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3.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3.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3.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3.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3.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3.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3.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3.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3.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3.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3.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3.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3.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3.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3.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3.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3.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3.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3.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3.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3.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3.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3.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3.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3.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3.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3.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3.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3.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3.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3.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3.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3.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3.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3.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3.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3.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3.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3.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3.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3.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3.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3.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3.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3.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3.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3.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3.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3.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3.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3.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3.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3.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3.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3.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3.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3.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3.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3.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3.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3.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3.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3.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3.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3.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3.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3.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3.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3.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3.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3.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3.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3.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3.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3.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3.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3.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3.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3.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3.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3.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3.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3.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3.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3.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3.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3.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3.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3.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3.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3.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3.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3.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3.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3.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3.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3.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3.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3.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3.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3.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3.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3.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3.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3.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3.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3.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3.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3.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3.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3.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3.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3.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3.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3.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3.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3.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3.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3.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3.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3.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3.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3.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3.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3.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3.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3.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3.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3.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3.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3.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3.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3.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3.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3.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3.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3.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3.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3.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3.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3.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3.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3.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3.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3.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3.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3.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3.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3.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3.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3.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3.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3.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3.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3.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3.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3.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3.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3.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3.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3.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3.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3.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3.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3.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3.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3.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3.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3.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3.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3.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3.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3.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3.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3.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3.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3.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3.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3.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3.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3.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3.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3.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3.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3.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3.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3.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3.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3.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3.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3.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3.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3.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3.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3.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3.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3.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3.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3.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3.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3.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3.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3.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3.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3.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3.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3.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3.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3.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3.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3.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3.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3.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3.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3.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3.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3.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3.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3.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3.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3.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3.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3.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3.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3.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3.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3.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3.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3.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3.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3.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3.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3.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3.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3.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3.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3.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3.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3.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3.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3.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3.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3.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3.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3.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3.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3.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3.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3.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3.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3.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3.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3.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3.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3.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3.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3.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3.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3.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3.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3.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3.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3.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3.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3.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3.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3.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3.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3.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3.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3.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3.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3.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3.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3.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3.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3.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3.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3.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3.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3.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3.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3.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3.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3.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3.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3.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3.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3.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3.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3.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3.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3.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3.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3.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3.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3.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3.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3.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3.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3.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3.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3.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3.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3.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3.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3.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3.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3.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3.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3.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3.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3.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3.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3.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3.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3.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3.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3.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3.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3.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3.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3.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3.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3.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3.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3.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3.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3.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3.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3.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3.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3.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3.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3.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3.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3.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3.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3.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3.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3.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3.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3.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3.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3.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3.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3.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3.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3.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3.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3.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3.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3.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3.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3.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3.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3.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3.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3.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3.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3.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3.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3.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3.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3.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3.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3.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3.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3.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3.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3.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3.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3.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3.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3.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3.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3.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3.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3.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3.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3.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3.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3.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3.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3.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3.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3.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3.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3.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3.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3.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3.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3.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3.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3.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3.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3.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3.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3.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3.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3.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3.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3.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3.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3.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3.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3.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3.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3.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3.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3.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3.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3.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3.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3.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3.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3.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3.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3.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3.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3.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3.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3.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3.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3.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3.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3.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3.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3.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3.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3.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3.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3.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3.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3.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3.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3.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3.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3.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3.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3.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3.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3.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3.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3.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3.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3.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3.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3.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3.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3.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3.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3.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3.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3.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3.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3.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3.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3.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3.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3.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3.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3.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3.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3.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3.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3.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3.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3.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3.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3.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3.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3.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3.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3.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3.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3.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3.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3.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3.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3.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3.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3.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3.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3.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3.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3.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3.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3.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3.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3.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3.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3.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3.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3.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3.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3.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3.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3.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3.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3.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3.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3.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3.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3.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3.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3.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3.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3.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3.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3.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3.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3.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3.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3.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3.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3.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3.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3.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3.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3.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3.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3.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3.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3.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3.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3.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3.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3.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3.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3.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3.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3.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3.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3.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3.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3.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3.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3.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3.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3.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3.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3.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3.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3.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3.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3.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3.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3.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3.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3.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3.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3.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3.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3.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3.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3.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3.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3.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3.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3.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3.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3.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3.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3.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3.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3.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3.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3.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3.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3.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3.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3.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3.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3.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3.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3.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3.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3.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3.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3.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3.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3.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3.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3.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3.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3.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3.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3.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3.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3.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3.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3.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3.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3.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3.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3.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3.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3.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3.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3.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3.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3.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3.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3.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3.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3.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3.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3.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3.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3.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3.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3.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3.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3.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3.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3.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3.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3.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3.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3.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3.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3.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3.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3.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3.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3.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3.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3.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3.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3.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3.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3.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3.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3.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3.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3.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3.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3.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3.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3.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3.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3.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3.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3.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3.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3.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3.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3.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3.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3.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3.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3.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3.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3.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3.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3.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3.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3.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3.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3.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3.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3.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3.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3.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3.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3.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3.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3.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3.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3.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3.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3.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3.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3.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3.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3.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3.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3.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3.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3.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3.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3.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3.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3.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3.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3.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3.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3.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3.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3.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3.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3.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3.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3.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3.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3.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3.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3.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3.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3.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3.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3.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3.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3.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3.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3.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3.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3.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3.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3.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3.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3.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3.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3.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3.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3.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3.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3.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3.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3.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3.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3.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3.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3.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3.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3.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3.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3.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3.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3.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3.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3.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3.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3.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3.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3.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3.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3.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3.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3.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3.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3.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3.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3.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3.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3.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3.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3.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3.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3.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3.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3.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3.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3.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3.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3.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3.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3.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3.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3.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3.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3.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3.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3.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3.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3.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3.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3.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3.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3.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3.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3.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3.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3.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3.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3.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3.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3.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3.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3.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3.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3.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3.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3.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3.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3.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3.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3.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3.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3.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3.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3.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3.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3.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3.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3.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3.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3.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3.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3.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3.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3.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3.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3.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3.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3.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3.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3.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3.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3.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3.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3.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3.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3.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3.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3.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3.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3.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3.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3.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3.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3.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3.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3.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3.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3.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3.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3.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3.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3.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3.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3.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3.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3.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3.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3.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3.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3.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3.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3.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3.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3.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3.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3.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3.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3.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3.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mergeCells count="138">
    <mergeCell ref="L48:M48"/>
    <mergeCell ref="A49:N49"/>
    <mergeCell ref="A50:N50"/>
    <mergeCell ref="A51:N51"/>
    <mergeCell ref="A52:N52"/>
    <mergeCell ref="A53:B53"/>
    <mergeCell ref="C53:N53"/>
    <mergeCell ref="A54:B54"/>
    <mergeCell ref="C54:N54"/>
    <mergeCell ref="A55:B55"/>
    <mergeCell ref="C55:N55"/>
    <mergeCell ref="A56:B56"/>
    <mergeCell ref="C56:N56"/>
    <mergeCell ref="C57:N57"/>
    <mergeCell ref="A57:B57"/>
    <mergeCell ref="A58:B58"/>
    <mergeCell ref="C58:N58"/>
    <mergeCell ref="A59:B59"/>
    <mergeCell ref="C59:N59"/>
    <mergeCell ref="A60:B60"/>
    <mergeCell ref="C60:N60"/>
    <mergeCell ref="A61:B61"/>
    <mergeCell ref="C61:N61"/>
    <mergeCell ref="C62:N62"/>
    <mergeCell ref="A63:N63"/>
    <mergeCell ref="A64:N64"/>
    <mergeCell ref="A65:N65"/>
    <mergeCell ref="C66:N66"/>
    <mergeCell ref="A6:G6"/>
    <mergeCell ref="A7:G7"/>
    <mergeCell ref="A8:G8"/>
    <mergeCell ref="A9:G9"/>
    <mergeCell ref="A10:G10"/>
    <mergeCell ref="A1:N1"/>
    <mergeCell ref="A2:N2"/>
    <mergeCell ref="A3:N3"/>
    <mergeCell ref="A4:N4"/>
    <mergeCell ref="A5:G5"/>
    <mergeCell ref="H5:N5"/>
    <mergeCell ref="H6:N6"/>
    <mergeCell ref="F22:I22"/>
    <mergeCell ref="J22:N22"/>
    <mergeCell ref="H7:N7"/>
    <mergeCell ref="H8:N8"/>
    <mergeCell ref="H9:N9"/>
    <mergeCell ref="H10:N10"/>
    <mergeCell ref="A11:N11"/>
    <mergeCell ref="A21:N21"/>
    <mergeCell ref="A22:E22"/>
    <mergeCell ref="F26:I26"/>
    <mergeCell ref="J26:L26"/>
    <mergeCell ref="D26:E26"/>
    <mergeCell ref="D28:E28"/>
    <mergeCell ref="D29:E29"/>
    <mergeCell ref="D30:E30"/>
    <mergeCell ref="D31:E31"/>
    <mergeCell ref="D32:E32"/>
    <mergeCell ref="D33:E33"/>
    <mergeCell ref="A70:B70"/>
    <mergeCell ref="C70:N70"/>
    <mergeCell ref="A71:N71"/>
    <mergeCell ref="A66:B66"/>
    <mergeCell ref="A67:B67"/>
    <mergeCell ref="C67:N67"/>
    <mergeCell ref="A68:B68"/>
    <mergeCell ref="C68:N68"/>
    <mergeCell ref="A69:B69"/>
    <mergeCell ref="C69:N69"/>
    <mergeCell ref="A23:B23"/>
    <mergeCell ref="D23:E23"/>
    <mergeCell ref="F23:I23"/>
    <mergeCell ref="J23:K23"/>
    <mergeCell ref="D24:E24"/>
    <mergeCell ref="F24:I24"/>
    <mergeCell ref="J24:K24"/>
    <mergeCell ref="A24:B24"/>
    <mergeCell ref="A25:B25"/>
    <mergeCell ref="D25:E25"/>
    <mergeCell ref="F25:I25"/>
    <mergeCell ref="J25:L25"/>
    <mergeCell ref="A26:B26"/>
    <mergeCell ref="A27:N27"/>
    <mergeCell ref="I31:J31"/>
    <mergeCell ref="I32:J32"/>
    <mergeCell ref="I33:J33"/>
    <mergeCell ref="I28:J28"/>
    <mergeCell ref="L28:M28"/>
    <mergeCell ref="I29:J29"/>
    <mergeCell ref="L29:M29"/>
    <mergeCell ref="I30:J30"/>
    <mergeCell ref="L30:M30"/>
    <mergeCell ref="L31:M31"/>
    <mergeCell ref="I36:J36"/>
    <mergeCell ref="I37:J37"/>
    <mergeCell ref="L32:M32"/>
    <mergeCell ref="L33:M33"/>
    <mergeCell ref="I34:J34"/>
    <mergeCell ref="L34:M34"/>
    <mergeCell ref="I35:J35"/>
    <mergeCell ref="L35:M35"/>
    <mergeCell ref="L36:M36"/>
    <mergeCell ref="L37:M37"/>
    <mergeCell ref="I38:J38"/>
    <mergeCell ref="I39:J39"/>
    <mergeCell ref="D34:E34"/>
    <mergeCell ref="D35:E35"/>
    <mergeCell ref="D36:E36"/>
    <mergeCell ref="D37:E37"/>
    <mergeCell ref="D38:E38"/>
    <mergeCell ref="L38:M38"/>
    <mergeCell ref="L39:M39"/>
    <mergeCell ref="I41:J41"/>
    <mergeCell ref="I42:J42"/>
    <mergeCell ref="D39:E39"/>
    <mergeCell ref="D40:E40"/>
    <mergeCell ref="I40:J40"/>
    <mergeCell ref="L40:M40"/>
    <mergeCell ref="D41:E41"/>
    <mergeCell ref="L41:M41"/>
    <mergeCell ref="L42:M42"/>
    <mergeCell ref="I44:J44"/>
    <mergeCell ref="I45:J45"/>
    <mergeCell ref="D42:E42"/>
    <mergeCell ref="D43:E43"/>
    <mergeCell ref="I43:J43"/>
    <mergeCell ref="L43:M43"/>
    <mergeCell ref="D44:E44"/>
    <mergeCell ref="L44:M44"/>
    <mergeCell ref="L45:M45"/>
    <mergeCell ref="I47:J47"/>
    <mergeCell ref="I48:J48"/>
    <mergeCell ref="D45:E45"/>
    <mergeCell ref="D46:E46"/>
    <mergeCell ref="I46:J46"/>
    <mergeCell ref="L46:M46"/>
    <mergeCell ref="D47:E47"/>
    <mergeCell ref="L47:M47"/>
    <mergeCell ref="D48:E48"/>
  </mergeCells>
  <conditionalFormatting sqref="L29:M48">
    <cfRule type="colorScale" priority="1">
      <colorScale>
        <cfvo type="min"/>
        <cfvo type="percentile" val="50"/>
        <cfvo type="max"/>
        <color rgb="FFF8696B"/>
        <color rgb="FFFFEB84"/>
        <color rgb="FF63BE7B"/>
      </colorScale>
    </cfRule>
  </conditionalFormatting>
  <conditionalFormatting sqref="L29:M48">
    <cfRule type="colorScale" priority="2">
      <colorScale>
        <cfvo type="min"/>
        <cfvo type="max"/>
        <color rgb="FFFF0000"/>
        <color rgb="FF00B050"/>
      </colorScale>
    </cfRule>
  </conditionalFormatting>
  <conditionalFormatting sqref="B13:M13">
    <cfRule type="colorScale" priority="3">
      <colorScale>
        <cfvo type="min"/>
        <cfvo type="percentile" val="50"/>
        <cfvo type="max"/>
        <color rgb="FF63BE7B"/>
        <color rgb="FFFFEB84"/>
        <color rgb="FFF8696B"/>
      </colorScale>
    </cfRule>
  </conditionalFormatting>
  <conditionalFormatting sqref="B14:M20">
    <cfRule type="colorScale" priority="4">
      <colorScale>
        <cfvo type="min"/>
        <cfvo type="percentile" val="50"/>
        <cfvo type="max"/>
        <color rgb="FF63BE7B"/>
        <color rgb="FFFFEB84"/>
        <color rgb="FFF8696B"/>
      </colorScale>
    </cfRule>
  </conditionalFormatting>
  <printOptions horizontalCentered="1"/>
  <pageMargins bottom="0.0" footer="0.0" header="0.0" left="0.0" right="0.0" top="0.0"/>
  <pageSetup paperSize="9" orientation="portrait"/>
  <rowBreaks count="2" manualBreakCount="2">
    <brk id="48" man="1"/>
    <brk id="26" man="1"/>
  </row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33.25"/>
    <col customWidth="1" min="2" max="2" width="7.63"/>
    <col customWidth="1" min="3" max="3" width="9.63"/>
    <col customWidth="1" min="4" max="26" width="7.63"/>
  </cols>
  <sheetData>
    <row r="1" ht="14.25" customHeight="1"/>
    <row r="2" ht="14.25" customHeight="1">
      <c r="A2" s="53" t="s">
        <v>528</v>
      </c>
      <c r="B2" s="53" t="s">
        <v>541</v>
      </c>
      <c r="C2" s="53" t="s">
        <v>543</v>
      </c>
      <c r="D2" s="53" t="s">
        <v>639</v>
      </c>
    </row>
    <row r="3" ht="14.25" customHeight="1">
      <c r="A3" s="53" t="s">
        <v>76</v>
      </c>
      <c r="B3" s="53" t="s">
        <v>76</v>
      </c>
      <c r="C3" s="259">
        <v>0.0</v>
      </c>
      <c r="D3" s="321">
        <v>0.0</v>
      </c>
      <c r="L3" s="322">
        <v>0.325</v>
      </c>
      <c r="N3" s="323">
        <v>0.0</v>
      </c>
      <c r="P3" s="53">
        <v>4.0</v>
      </c>
    </row>
    <row r="4" ht="14.25" customHeight="1">
      <c r="A4" s="53" t="s">
        <v>82</v>
      </c>
      <c r="B4" s="53" t="s">
        <v>640</v>
      </c>
      <c r="C4" s="259">
        <f>699.5-Costing!F14</f>
        <v>426.26</v>
      </c>
      <c r="D4" s="321">
        <v>0.05</v>
      </c>
      <c r="L4" s="322">
        <v>0.35</v>
      </c>
      <c r="N4" s="323">
        <v>0.025</v>
      </c>
      <c r="P4" s="53">
        <v>5.0</v>
      </c>
    </row>
    <row r="5" ht="14.25" customHeight="1">
      <c r="A5" s="53" t="s">
        <v>84</v>
      </c>
      <c r="B5" s="53" t="s">
        <v>640</v>
      </c>
      <c r="C5" s="259">
        <f>764.4-Costing!F14</f>
        <v>491.16</v>
      </c>
      <c r="D5" s="321">
        <v>0.05</v>
      </c>
      <c r="L5" s="322">
        <v>0.375</v>
      </c>
      <c r="N5" s="323">
        <v>0.05</v>
      </c>
      <c r="P5" s="53">
        <v>6.0</v>
      </c>
    </row>
    <row r="6" ht="14.25" customHeight="1">
      <c r="A6" s="53" t="s">
        <v>86</v>
      </c>
      <c r="B6" s="53" t="s">
        <v>640</v>
      </c>
      <c r="C6" s="259">
        <f>799.68-Costing!F14</f>
        <v>526.44</v>
      </c>
      <c r="D6" s="321">
        <v>0.05</v>
      </c>
      <c r="L6" s="322">
        <v>0.4</v>
      </c>
      <c r="N6" s="323">
        <v>0.075</v>
      </c>
      <c r="P6" s="53">
        <v>7.0</v>
      </c>
    </row>
    <row r="7" ht="14.25" customHeight="1">
      <c r="A7" s="53" t="s">
        <v>641</v>
      </c>
      <c r="B7" s="53" t="s">
        <v>642</v>
      </c>
      <c r="C7" s="324">
        <v>160.0</v>
      </c>
      <c r="D7" s="321">
        <v>0.2</v>
      </c>
      <c r="L7" s="322">
        <v>0.425</v>
      </c>
      <c r="N7" s="323">
        <v>0.1</v>
      </c>
      <c r="P7" s="53">
        <v>8.0</v>
      </c>
    </row>
    <row r="8" ht="14.25" customHeight="1">
      <c r="A8" s="53" t="s">
        <v>643</v>
      </c>
      <c r="B8" s="53" t="s">
        <v>642</v>
      </c>
      <c r="C8" s="259">
        <v>650.0</v>
      </c>
      <c r="D8" s="321">
        <v>0.2</v>
      </c>
      <c r="L8" s="322">
        <v>0.45</v>
      </c>
      <c r="N8" s="323">
        <v>0.125</v>
      </c>
      <c r="P8" s="53">
        <v>9.0</v>
      </c>
    </row>
    <row r="9" ht="14.25" customHeight="1">
      <c r="A9" s="53" t="s">
        <v>644</v>
      </c>
      <c r="B9" s="53" t="s">
        <v>642</v>
      </c>
      <c r="C9" s="259">
        <v>277.0</v>
      </c>
      <c r="D9" s="321">
        <v>0.05</v>
      </c>
      <c r="L9" s="322">
        <v>0.475</v>
      </c>
      <c r="N9" s="323">
        <v>0.15</v>
      </c>
      <c r="P9" s="53">
        <v>10.0</v>
      </c>
    </row>
    <row r="10" ht="14.25" customHeight="1">
      <c r="A10" s="53" t="s">
        <v>645</v>
      </c>
      <c r="B10" s="53" t="s">
        <v>642</v>
      </c>
      <c r="C10" s="259">
        <v>358.9</v>
      </c>
      <c r="D10" s="321">
        <v>0.2</v>
      </c>
      <c r="L10" s="322">
        <v>0.5</v>
      </c>
      <c r="P10" s="53">
        <v>11.0</v>
      </c>
    </row>
    <row r="11" ht="14.25" customHeight="1">
      <c r="A11" s="53" t="s">
        <v>646</v>
      </c>
      <c r="B11" s="53" t="s">
        <v>642</v>
      </c>
      <c r="C11" s="259">
        <v>476.79</v>
      </c>
      <c r="D11" s="321">
        <v>0.2</v>
      </c>
      <c r="L11" s="322">
        <v>0.525</v>
      </c>
      <c r="P11" s="53">
        <v>12.0</v>
      </c>
    </row>
    <row r="12" ht="14.25" customHeight="1">
      <c r="A12" s="53" t="s">
        <v>647</v>
      </c>
      <c r="B12" s="53" t="s">
        <v>642</v>
      </c>
      <c r="C12" s="259">
        <v>875.0</v>
      </c>
      <c r="D12" s="321">
        <v>0.2</v>
      </c>
      <c r="E12" s="53" t="s">
        <v>648</v>
      </c>
      <c r="L12" s="322">
        <v>0.55</v>
      </c>
      <c r="P12" s="53">
        <v>13.0</v>
      </c>
    </row>
    <row r="13" ht="14.25" customHeight="1">
      <c r="A13" s="53" t="s">
        <v>649</v>
      </c>
      <c r="B13" s="53" t="s">
        <v>642</v>
      </c>
      <c r="C13" s="259">
        <v>279.0</v>
      </c>
      <c r="D13" s="321">
        <v>0.2</v>
      </c>
      <c r="L13" s="322">
        <v>0.575</v>
      </c>
      <c r="P13" s="53">
        <v>14.0</v>
      </c>
    </row>
    <row r="14" ht="14.25" customHeight="1">
      <c r="A14" s="53" t="s">
        <v>650</v>
      </c>
      <c r="B14" s="53" t="s">
        <v>640</v>
      </c>
      <c r="C14" s="259">
        <f>Costing!C2*(105.4-Costing!M13)</f>
        <v>235.8</v>
      </c>
      <c r="D14" s="321">
        <v>0.05</v>
      </c>
      <c r="L14" s="322">
        <v>0.6</v>
      </c>
      <c r="P14" s="53">
        <v>15.0</v>
      </c>
    </row>
    <row r="15" ht="14.25" customHeight="1">
      <c r="A15" s="53" t="s">
        <v>651</v>
      </c>
      <c r="B15" s="53" t="s">
        <v>642</v>
      </c>
      <c r="C15" s="259">
        <v>450.0</v>
      </c>
      <c r="D15" s="321">
        <v>0.2</v>
      </c>
      <c r="L15" s="322">
        <v>0.625</v>
      </c>
      <c r="P15" s="53">
        <v>16.0</v>
      </c>
    </row>
    <row r="16" ht="14.25" customHeight="1">
      <c r="A16" s="53" t="s">
        <v>75</v>
      </c>
      <c r="B16" s="53" t="s">
        <v>642</v>
      </c>
      <c r="C16" s="259">
        <f>30*Costing!C2</f>
        <v>270</v>
      </c>
      <c r="D16" s="321">
        <v>0.05</v>
      </c>
      <c r="L16" s="322">
        <v>0.65</v>
      </c>
      <c r="P16" s="53">
        <v>17.0</v>
      </c>
    </row>
    <row r="17" ht="14.25" customHeight="1">
      <c r="A17" s="53" t="s">
        <v>652</v>
      </c>
      <c r="B17" s="53" t="s">
        <v>642</v>
      </c>
      <c r="C17" s="259">
        <v>300.0</v>
      </c>
      <c r="D17" s="321">
        <v>0.05</v>
      </c>
      <c r="L17" s="322">
        <v>0.675</v>
      </c>
      <c r="P17" s="53">
        <v>18.0</v>
      </c>
    </row>
    <row r="18" ht="14.25" customHeight="1">
      <c r="A18" s="53" t="s">
        <v>653</v>
      </c>
      <c r="B18" s="53" t="s">
        <v>642</v>
      </c>
      <c r="C18" s="325">
        <v>650.0</v>
      </c>
      <c r="D18" s="321">
        <v>0.05</v>
      </c>
      <c r="L18" s="322">
        <v>0.7</v>
      </c>
      <c r="P18" s="53">
        <v>19.0</v>
      </c>
    </row>
    <row r="19" ht="14.25" customHeight="1">
      <c r="L19" s="322">
        <v>0.724999999999999</v>
      </c>
      <c r="P19" s="53">
        <v>20.0</v>
      </c>
    </row>
    <row r="20" ht="14.25" customHeight="1">
      <c r="L20" s="322">
        <v>0.749999999999999</v>
      </c>
      <c r="P20" s="53">
        <v>21.0</v>
      </c>
    </row>
    <row r="21" ht="14.25" customHeight="1">
      <c r="L21" s="322">
        <v>0.774999999999999</v>
      </c>
      <c r="P21" s="53">
        <v>22.0</v>
      </c>
    </row>
    <row r="22" ht="14.25" customHeight="1">
      <c r="L22" s="322">
        <v>0.799999999999999</v>
      </c>
      <c r="P22" s="53">
        <v>23.0</v>
      </c>
    </row>
    <row r="23" ht="14.25" customHeight="1">
      <c r="L23" s="322"/>
      <c r="P23" s="53">
        <v>24.0</v>
      </c>
    </row>
    <row r="24" ht="14.25" customHeight="1">
      <c r="P24" s="53">
        <v>25.0</v>
      </c>
    </row>
    <row r="25" ht="14.25" customHeight="1">
      <c r="P25" s="53">
        <v>26.0</v>
      </c>
    </row>
    <row r="26" ht="14.25" customHeight="1">
      <c r="P26" s="53">
        <v>27.0</v>
      </c>
    </row>
    <row r="27" ht="14.25" customHeight="1">
      <c r="P27" s="53">
        <v>28.0</v>
      </c>
    </row>
    <row r="28" ht="14.25" customHeight="1">
      <c r="P28" s="53">
        <v>29.0</v>
      </c>
    </row>
    <row r="29" ht="14.25" customHeight="1">
      <c r="P29" s="53">
        <v>30.0</v>
      </c>
    </row>
    <row r="30" ht="14.25" customHeight="1">
      <c r="P30" s="53">
        <v>31.0</v>
      </c>
    </row>
    <row r="31" ht="14.25" customHeight="1">
      <c r="P31" s="53">
        <v>32.0</v>
      </c>
    </row>
    <row r="32" ht="14.25" customHeight="1">
      <c r="P32" s="53">
        <v>33.0</v>
      </c>
    </row>
    <row r="33" ht="14.25" customHeight="1">
      <c r="P33" s="53">
        <v>34.0</v>
      </c>
    </row>
    <row r="34" ht="14.25" customHeight="1">
      <c r="P34" s="53">
        <v>35.0</v>
      </c>
    </row>
    <row r="35" ht="14.25" customHeight="1">
      <c r="P35" s="53">
        <v>36.0</v>
      </c>
    </row>
    <row r="36" ht="14.25" customHeight="1">
      <c r="P36" s="53">
        <v>37.0</v>
      </c>
    </row>
    <row r="37" ht="14.25" customHeight="1">
      <c r="P37" s="53">
        <v>38.0</v>
      </c>
    </row>
    <row r="38" ht="14.25" customHeight="1">
      <c r="P38" s="53">
        <v>39.0</v>
      </c>
    </row>
    <row r="39" ht="14.25" customHeight="1">
      <c r="P39" s="53">
        <v>40.0</v>
      </c>
    </row>
    <row r="40" ht="14.25" customHeight="1">
      <c r="P40" s="53">
        <v>41.0</v>
      </c>
    </row>
    <row r="41" ht="14.25" customHeight="1">
      <c r="P41" s="53">
        <v>42.0</v>
      </c>
    </row>
    <row r="42" ht="14.25" customHeight="1">
      <c r="P42" s="53">
        <v>43.0</v>
      </c>
    </row>
    <row r="43" ht="14.25" customHeight="1">
      <c r="P43" s="53">
        <v>44.0</v>
      </c>
    </row>
    <row r="44" ht="14.25" customHeight="1">
      <c r="P44" s="53">
        <v>45.0</v>
      </c>
    </row>
    <row r="45" ht="14.25" customHeight="1">
      <c r="P45" s="53">
        <v>46.0</v>
      </c>
    </row>
    <row r="46" ht="14.25" customHeight="1">
      <c r="P46" s="53">
        <v>47.0</v>
      </c>
    </row>
    <row r="47" ht="14.25" customHeight="1">
      <c r="P47" s="53">
        <v>48.0</v>
      </c>
    </row>
    <row r="48" ht="14.25" customHeight="1">
      <c r="P48" s="53">
        <v>49.0</v>
      </c>
    </row>
    <row r="49" ht="14.25" customHeight="1">
      <c r="P49" s="53">
        <v>50.0</v>
      </c>
    </row>
    <row r="50" ht="14.25" customHeight="1">
      <c r="P50" s="53">
        <v>51.0</v>
      </c>
    </row>
    <row r="51" ht="14.25" customHeight="1">
      <c r="P51" s="53">
        <v>52.0</v>
      </c>
    </row>
    <row r="52" ht="14.25" customHeight="1">
      <c r="P52" s="53">
        <v>53.0</v>
      </c>
    </row>
    <row r="53" ht="14.25" customHeight="1">
      <c r="P53" s="53">
        <v>54.0</v>
      </c>
    </row>
    <row r="54" ht="14.25" customHeight="1">
      <c r="P54" s="53">
        <v>55.0</v>
      </c>
    </row>
    <row r="55" ht="14.25" customHeight="1">
      <c r="P55" s="53">
        <v>56.0</v>
      </c>
    </row>
    <row r="56" ht="14.25" customHeight="1">
      <c r="P56" s="53">
        <v>57.0</v>
      </c>
    </row>
    <row r="57" ht="14.25" customHeight="1">
      <c r="P57" s="53">
        <v>58.0</v>
      </c>
    </row>
    <row r="58" ht="14.25" customHeight="1">
      <c r="P58" s="53">
        <v>59.0</v>
      </c>
    </row>
    <row r="59" ht="14.25" customHeight="1">
      <c r="P59" s="53">
        <v>60.0</v>
      </c>
    </row>
    <row r="60" ht="14.25" customHeight="1">
      <c r="P60" s="53">
        <v>61.0</v>
      </c>
    </row>
    <row r="61" ht="14.25" customHeight="1">
      <c r="P61" s="53">
        <v>62.0</v>
      </c>
    </row>
    <row r="62" ht="14.25" customHeight="1">
      <c r="P62" s="53">
        <v>63.0</v>
      </c>
    </row>
    <row r="63" ht="14.25" customHeight="1">
      <c r="P63" s="53">
        <v>64.0</v>
      </c>
    </row>
    <row r="64" ht="14.25" customHeight="1">
      <c r="P64" s="53">
        <v>65.0</v>
      </c>
    </row>
    <row r="65" ht="14.25" customHeight="1">
      <c r="P65" s="53">
        <v>66.0</v>
      </c>
    </row>
    <row r="66" ht="14.25" customHeight="1">
      <c r="P66" s="53">
        <v>67.0</v>
      </c>
    </row>
    <row r="67" ht="14.25" customHeight="1">
      <c r="P67" s="53">
        <v>68.0</v>
      </c>
    </row>
    <row r="68" ht="14.25" customHeight="1">
      <c r="P68" s="53">
        <v>69.0</v>
      </c>
    </row>
    <row r="69" ht="14.25" customHeight="1">
      <c r="P69" s="53">
        <v>70.0</v>
      </c>
    </row>
    <row r="70" ht="14.25" customHeight="1">
      <c r="P70" s="53">
        <v>71.0</v>
      </c>
    </row>
    <row r="71" ht="14.25" customHeight="1">
      <c r="P71" s="53">
        <v>72.0</v>
      </c>
    </row>
    <row r="72" ht="14.25" customHeight="1">
      <c r="P72" s="53">
        <v>73.0</v>
      </c>
    </row>
    <row r="73" ht="14.25" customHeight="1">
      <c r="P73" s="53">
        <v>74.0</v>
      </c>
    </row>
    <row r="74" ht="14.25" customHeight="1">
      <c r="P74" s="53">
        <v>75.0</v>
      </c>
    </row>
    <row r="75" ht="14.25" customHeight="1">
      <c r="P75" s="53">
        <v>76.0</v>
      </c>
    </row>
    <row r="76" ht="14.25" customHeight="1">
      <c r="P76" s="53">
        <v>77.0</v>
      </c>
    </row>
    <row r="77" ht="14.25" customHeight="1">
      <c r="P77" s="53">
        <v>78.0</v>
      </c>
    </row>
    <row r="78" ht="14.25" customHeight="1">
      <c r="P78" s="53">
        <v>79.0</v>
      </c>
    </row>
    <row r="79" ht="14.25" customHeight="1">
      <c r="P79" s="53">
        <v>80.0</v>
      </c>
    </row>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2019-10-09T14:31:14Z</dcterms:created>
  <dc:creator>Nick Elbourne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0x010100BBC59473EA093F4EBA28DE6C7C15E181</vt:lpwstr>
  </property>
</Properties>
</file>